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KPI_IMs_prueba" sheetId="1" r:id="rId1"/>
    <sheet name="DetalleTiendas" sheetId="2" r:id="rId2"/>
    <sheet name="KPI IMs" sheetId="3" r:id="rId3"/>
    <sheet name="REPORTE IMS MAYORES" sheetId="4" r:id="rId4"/>
    <sheet name="Reporte Problems" sheetId="5" r:id="rId5"/>
    <sheet name="Tabla dinámica 10" sheetId="6" r:id="rId6"/>
    <sheet name="Tiendas" sheetId="7" r:id="rId7"/>
    <sheet name="CONSOLIDADO REMOTO" sheetId="8" r:id="rId8"/>
    <sheet name="Reporte Peticiones" sheetId="9" r:id="rId9"/>
    <sheet name="Reporte Grupos Resolutores M" sheetId="10" r:id="rId10"/>
    <sheet name="Reporte Usuarios Ajustados" sheetId="11" r:id="rId11"/>
    <sheet name="Gestion de Ubicaciones" sheetId="12" r:id="rId12"/>
    <sheet name="REPORTE CENCO" sheetId="13" r:id="rId13"/>
    <sheet name="Consolidado SIMEL" sheetId="14" r:id="rId14"/>
    <sheet name="OTROS PROY CENCO" sheetId="15" r:id="rId15"/>
    <sheet name="Tabla dinámica 8" sheetId="16" r:id="rId16" state="hidden"/>
    <sheet name="Copia de REPORTE CENCO" sheetId="17" r:id="rId17"/>
    <sheet name="DINAMICAS" sheetId="18" r:id="rId18" state="hidden"/>
    <sheet name="TD SIMEL" sheetId="19" r:id="rId19" state="hidden"/>
    <sheet name="Tabla dinámica 3" sheetId="20" r:id="rId20" state="hidden"/>
    <sheet name="PRODUCTIVIDAD" sheetId="21" r:id="rId21"/>
    <sheet name="TD" sheetId="22" r:id="rId22" state="hidden"/>
    <sheet name="personal" sheetId="23" r:id="rId23" state="hidden"/>
    <sheet name="SALDO BOLSA" sheetId="24" r:id="rId24" state="hidden"/>
  </sheets>
  <definedNames>
    <definedName name="_xlnm._FilterDatabase" localSheetId="7" hidden="1">'CONSOLIDADO REMOTO'!A1:S1957</definedName>
    <definedName name="_xlnm._FilterDatabase" localSheetId="1" hidden="1">'DetalleTiendas'!A1:U179</definedName>
    <definedName name="_xlnm._FilterDatabase" localSheetId="2" hidden="1">'KPI IMs'!A1:AP412</definedName>
    <definedName name="_xlnm._FilterDatabase" localSheetId="3" hidden="1">'REPORTE IMS MAYORES'!A1:S342</definedName>
    <definedName name="_xlnm._FilterDatabase" localSheetId="8" hidden="1">'Reporte Peticiones'!A1:I254</definedName>
    <definedName name="_xlnm._FilterDatabase" localSheetId="10" hidden="1">'Reporte Usuarios Ajustados'!A1:G76</definedName>
    <definedName name="DatosExternos_1" localSheetId="0" hidden="1">KPI_IMs_prueba!$A$1:$AR$577</definedName>
    <definedName name="PERSONAL">personal!$A$1:$E$80</definedName>
    <definedName name="REGION">personal!$J$1:$K$40</definedName>
    <definedName name="REPORTE" localSheetId="16">'Copia de REPORTE CENCO'!$2:$1858</definedName>
    <definedName name="REPORTE">#REF!</definedName>
    <definedName name="Z_04A197E6_16EC_4AA4_8C74_534EBED9E0B8_.wvu.FilterData" localSheetId="7" hidden="1">'CONSOLIDADO REMOTO'!$A$1:$S$1229</definedName>
    <definedName name="Z_05C4C3A3_25E5_49F2_ABB9_86FD40176966_.wvu.FilterData" localSheetId="7" hidden="1">'CONSOLIDADO REMOTO'!$A$1:$S$922</definedName>
    <definedName name="Z_06FB21FF_3819_4E20_A874_32CA65FEEAB1_.wvu.FilterData" localSheetId="7" hidden="1">'CONSOLIDADO REMOTO'!$A$1:$S$960</definedName>
    <definedName name="Z_075C15F5_3D5B_46D2_A9A8_6FD8EF9DF223_.wvu.FilterData" localSheetId="7" hidden="1">'CONSOLIDADO REMOTO'!$A$1:$S$1128</definedName>
    <definedName name="Z_0B9F0A91_1CC6_4FF3_AB14_EB6206251168_.wvu.FilterData" localSheetId="7" hidden="1">'CONSOLIDADO REMOTO'!$A$1:$S$442</definedName>
    <definedName name="Z_12255852_FDF8_45F4_B2B1_396E2463149A_.wvu.FilterData" localSheetId="7" hidden="1">'CONSOLIDADO REMOTO'!$A$1:$S$544</definedName>
    <definedName name="Z_1413865E_19B2_4816_8560_CA87B31F2915_.wvu.FilterData" localSheetId="7" hidden="1">'CONSOLIDADO REMOTO'!$A$1:$S$1172</definedName>
    <definedName name="Z_263296CD_7D6E_4971_9127_8ED8FE54BDE2_.wvu.FilterData" localSheetId="7" hidden="1">'CONSOLIDADO REMOTO'!$A$1:$S$366</definedName>
    <definedName name="Z_287CBC7C_6C20_4884_A4FB_FFF731F002A8_.wvu.FilterData" localSheetId="7" hidden="1">'CONSOLIDADO REMOTO'!$A$1:$S$493</definedName>
    <definedName name="Z_287CBC7C_6C20_4884_A4FB_FFF731F002A8_.wvu.FilterData" localSheetId="16" hidden="1">'Copia de REPORTE CENCO'!$C$313:$C$360</definedName>
    <definedName name="Z_2F805530_1E7B_4C99_B4F0_59D63D33F434_.wvu.FilterData" localSheetId="7" hidden="1">'CONSOLIDADO REMOTO'!$A$1:$S$367</definedName>
    <definedName name="Z_2F805530_1E7B_4C99_B4F0_59D63D33F434_.wvu.FilterData" localSheetId="13" hidden="1">'Consolidado SIMEL'!$A$58:$A$68</definedName>
    <definedName name="Z_2F805530_1E7B_4C99_B4F0_59D63D33F434_.wvu.FilterData" localSheetId="2" hidden="1">'KPI IMs'!$A$1:$AP$413</definedName>
    <definedName name="Z_36E51401_6390_4948_A9D4_BBC32203136D_.wvu.FilterData" localSheetId="7" hidden="1">'CONSOLIDADO REMOTO'!$A$1:$S$1104</definedName>
    <definedName name="Z_3D101FC9_5D86_47AE_BDCF_2A3B6E3ED795_.wvu.FilterData" localSheetId="7" hidden="1">'CONSOLIDADO REMOTO'!$A$1:$S$881</definedName>
    <definedName name="Z_3EEB3BB5_E809_4CAD_BB91_1772E4EC9D49_.wvu.FilterData" localSheetId="7" hidden="1">'CONSOLIDADO REMOTO'!$A$1:$S$937</definedName>
    <definedName name="Z_41D65944_904F_4BCA_9EA9_D77F0E1118C8_.wvu.FilterData" localSheetId="2" hidden="1">'KPI IMs'!$A$1:$AP$413</definedName>
    <definedName name="Z_4D019B44_974E_4824_95E8_552C60CE09FE_.wvu.FilterData" localSheetId="7" hidden="1">'CONSOLIDADO REMOTO'!$A$1:$S$348</definedName>
    <definedName name="Z_4D019B44_974E_4824_95E8_552C60CE09FE_.wvu.FilterData" localSheetId="2" hidden="1">'KPI IMs'!$A$1:$AP$413</definedName>
    <definedName name="Z_4D019B44_974E_4824_95E8_552C60CE09FE_.wvu.FilterData" localSheetId="22" hidden="1">personal!$A$1:$D$196</definedName>
    <definedName name="Z_532A9089_B9F3_4C50_B25F_0DA6D49274FE_.wvu.FilterData" localSheetId="7" hidden="1">'CONSOLIDADO REMOTO'!$A$1:$S$682</definedName>
    <definedName name="Z_572C98F3_95A3_482F_A4EC_B872BA293F83_.wvu.FilterData" localSheetId="7" hidden="1">'CONSOLIDADO REMOTO'!$A$1:$S$809</definedName>
    <definedName name="Z_5A6E3867_AA38_4FD2_BEB8_63544A8DF905_.wvu.FilterData" localSheetId="7" hidden="1">'CONSOLIDADO REMOTO'!$A$1:$S$1112</definedName>
    <definedName name="Z_5A8DB177_398C_4A33_A3E0_D772DA63994F_.wvu.FilterData" localSheetId="7" hidden="1">'CONSOLIDADO REMOTO'!$A$1:$S$1219</definedName>
    <definedName name="Z_5E1CC837_D0CE_4963_AF37_DF10E7CE417F_.wvu.FilterData" localSheetId="7" hidden="1">'CONSOLIDADO REMOTO'!$A$1:$S$937</definedName>
    <definedName name="Z_67C6ABC3_F537_499B_8C69_53E1C569934C_.wvu.FilterData" localSheetId="7" hidden="1">'CONSOLIDADO REMOTO'!$Q$404:$Q$405</definedName>
    <definedName name="Z_7B087C3E_98A5_442C_8005_9BE0BF653050_.wvu.FilterData" localSheetId="2" hidden="1">'KPI IMs'!$A$1:$AP$413</definedName>
    <definedName name="Z_7C554730_6533_4DCA_8CE9_774269AB1855_.wvu.FilterData" localSheetId="7" hidden="1">'CONSOLIDADO REMOTO'!$A$1:$S$1457</definedName>
    <definedName name="Z_7C554730_6533_4DCA_8CE9_774269AB1855_.wvu.FilterData" localSheetId="16" hidden="1">'Copia de REPORTE CENCO'!$T$536:$T$537</definedName>
    <definedName name="Z_7F7795FA_7DE8_477C_ABEE_47584E9276A0_.wvu.FilterData" localSheetId="7" hidden="1">'CONSOLIDADO REMOTO'!$A$1:$S$810</definedName>
    <definedName name="Z_7FB36BC2_76AB_47E1_A554_B6B16855E033_.wvu.FilterData" localSheetId="7" hidden="1">'CONSOLIDADO REMOTO'!$A$1:$S$1088</definedName>
    <definedName name="Z_82302ACE_BBCC_4086_BC72_0397A16E748F_.wvu.FilterData" localSheetId="2" hidden="1">'KPI IMs'!$A$1:$AP$413</definedName>
    <definedName name="Z_82AF1DCF_40D6_4C6D_9353_EAD5D485E4BB_.wvu.FilterData" localSheetId="7" hidden="1">'CONSOLIDADO REMOTO'!$A$1:$S$401</definedName>
    <definedName name="Z_8C6AD0F0_A8C7_4FC4_82A6_2ED00EA639F6_.wvu.FilterData" localSheetId="7" hidden="1">'CONSOLIDADO REMOTO'!$A$1:$S$609</definedName>
    <definedName name="Z_8F83DC84_E4D2_4F8E_A42F_F12203DA1591_.wvu.FilterData" localSheetId="7" hidden="1">'CONSOLIDADO REMOTO'!$A$1:$S$703</definedName>
    <definedName name="Z_9845CBA5_EA83_4961_8CB5_2263502E2BA4_.wvu.FilterData" localSheetId="7" hidden="1">'CONSOLIDADO REMOTO'!$A$1:$S$679</definedName>
    <definedName name="Z_A37CEFAB_1255_4869_83BA_3861D0B20E60_.wvu.FilterData" localSheetId="7" hidden="1">'CONSOLIDADO REMOTO'!$A$1:$S$1235</definedName>
    <definedName name="Z_B0B02479_E472_408C_B938_ADE5D53EDFE4_.wvu.FilterData" localSheetId="2" hidden="1">'KPI IMs'!$A$1:$AP$413</definedName>
    <definedName name="Z_B67964C2_0883_47FA_9B19_730098747F95_.wvu.FilterData" localSheetId="7" hidden="1">'CONSOLIDADO REMOTO'!$A$1:$S$686</definedName>
    <definedName name="Z_BA67749A_0FF9_44CE_97F4_DF005655C442_.wvu.FilterData" localSheetId="7" hidden="1">'CONSOLIDADO REMOTO'!$A$1:$S$480</definedName>
    <definedName name="Z_BD58E956_18ED_493F_AA32_ED1D43E7DF44_.wvu.FilterData" localSheetId="7" hidden="1">'CONSOLIDADO REMOTO'!$A$1:$S$496</definedName>
    <definedName name="Z_BD58E956_18ED_493F_AA32_ED1D43E7DF44_.wvu.FilterData" localSheetId="13" hidden="1">'Consolidado SIMEL'!$A$1:$Q$73</definedName>
    <definedName name="Z_BD58E956_18ED_493F_AA32_ED1D43E7DF44_.wvu.FilterData" localSheetId="2" hidden="1">'KPI IMs'!$A$1:$AP$413</definedName>
    <definedName name="Z_C03E4E45_889B_4D5E_A531_C1F599922426_.wvu.FilterData" localSheetId="7" hidden="1">'CONSOLIDADO REMOTO'!$C$545:$C$654</definedName>
    <definedName name="Z_E27DD223_3BF4_4BBF_93EA_D7945CF18822_.wvu.FilterData" localSheetId="7" hidden="1">'CONSOLIDADO REMOTO'!$A$1:$S$411</definedName>
    <definedName name="Z_E4EE1433_5AA5_4661_A5F6_684BD163C40F_.wvu.FilterData" localSheetId="7" hidden="1">'CONSOLIDADO REMOTO'!$A$1:$S$366</definedName>
    <definedName name="Z_E5822B80_1204_498E_AE09_D4DFCEEE2D17_.wvu.FilterData" localSheetId="7" hidden="1">'CONSOLIDADO REMOTO'!$A$1:$S$1256</definedName>
    <definedName name="Z_F9873FBC_8C48_4B3A_B11D_EF6309D23E42_.wvu.FilterData" localSheetId="7" hidden="1">'CONSOLIDADO REMOTO'!$A$1:$S$444</definedName>
    <definedName name="_xlnm._FilterDatabase" localSheetId="13">'Consolidado SIMEL'!A58:A68</definedName>
    <definedName name="_xlnm._FilterDatabase" localSheetId="16">'Copia de REPORTE CENCO'!C313:C360</definedName>
    <definedName name="_xlnm._FilterDatabase" localSheetId="22">'personal'!A1:D196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7">
    <numFmt numFmtId="56" formatCode="&quot;上午/下午 &quot;hh&quot;時&quot;mm&quot;分&quot;ss&quot;秒 &quot;"/>
    <numFmt numFmtId="164" formatCode="d/m/yyyy"/>
    <numFmt numFmtId="165" formatCode="d/m/yyyy\ h:mm:ss"/>
    <numFmt numFmtId="166" formatCode="#,##0.0"/>
    <numFmt numFmtId="167" formatCode="d/m/yyyy\ h:mm"/>
    <numFmt numFmtId="168" formatCode="d\.m"/>
    <numFmt numFmtId="169" formatCode="dd&quot;/&quot;mm&quot;/&quot;yyyy&quot; &quot;h&quot;:&quot;mm"/>
    <numFmt numFmtId="170" formatCode="dd/mm/yyyy\ h:mm:ss\ AM/PM"/>
    <numFmt numFmtId="171" formatCode="[$ $]#,##0.00"/>
    <numFmt numFmtId="172" formatCode="d\-m\-yy"/>
    <numFmt numFmtId="173" formatCode="[$ $]#,##0"/>
    <numFmt numFmtId="174" formatCode="&quot;$&quot;#,##0"/>
    <numFmt numFmtId="175" formatCode="mmmm\ yyyy"/>
    <numFmt numFmtId="176" formatCode="[$-F400]h:mm:ss\ AM/PM"/>
    <numFmt numFmtId="177" formatCode="h:mm:ss;@"/>
    <numFmt numFmtId="178" formatCode="hh:mm:ss;@"/>
    <numFmt numFmtId="179" formatCode="d/mm/yyyy"/>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theme" Target="theme/theme1.xml"/><Relationship Id="rId26" Type="http://schemas.openxmlformats.org/officeDocument/2006/relationships/styles" Target="styles.xml"/><Relationship Id="rId2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R578"/>
  <sheetViews>
    <sheetView workbookViewId="0" rightToLeft="0"/>
  </sheetViews>
  <sheetData>
    <row r="1">
      <c r="A1" t="str">
        <v>NUMERO DE TICKET</v>
      </c>
      <c r="B1" t="str">
        <v>UNIDAD DE NEGOCIO</v>
      </c>
      <c r="C1" t="str">
        <v>BANDERA</v>
      </c>
      <c r="D1" t="str">
        <v>Region</v>
      </c>
      <c r="E1" t="str">
        <v>SERVICIO</v>
      </c>
      <c r="F1" t="str">
        <v>¿Aplica para el KPI?</v>
      </c>
      <c r="G1" t="str">
        <v>CODIGO TIENDA</v>
      </c>
      <c r="H1" t="str">
        <v>TIENDA</v>
      </c>
      <c r="I1" t="str">
        <v>Funcional</v>
      </c>
      <c r="J1" t="str">
        <v>GRUPO RESOLUTOR</v>
      </c>
      <c r="K1" t="str">
        <v>Especialista</v>
      </c>
      <c r="L1" t="str">
        <v>ESTADO TEAMS</v>
      </c>
      <c r="M1" t="str">
        <v>ESTADO DEL TICKET CS</v>
      </c>
      <c r="N1" t="str">
        <v>PRIORIDAD</v>
      </c>
      <c r="O1" t="str">
        <v>FECHA DE LA NOVEDAD</v>
      </c>
      <c r="P1" t="str">
        <v>HORA DE LA FALLA</v>
      </c>
      <c r="Q1" t="str">
        <v>Mes</v>
      </c>
      <c r="R1" t="str">
        <v>Año</v>
      </c>
      <c r="S1" t="str">
        <v>FECHA DE RESOLUCION</v>
      </c>
      <c r="T1" t="str">
        <v>FECHA DE REPORTE</v>
      </c>
      <c r="U1" t="str">
        <v>HORA DE REPORTE</v>
      </c>
      <c r="V1" t="str">
        <v>HORA CIERRE IM</v>
      </c>
      <c r="W1" t="str">
        <v>TIEMPO DE INDISPONIBILIDAD TOTAL</v>
      </c>
      <c r="X1" t="str">
        <v>TIEMPO DE INDISPONIBILIDAD DENTRO DE LA VENTANA</v>
      </c>
      <c r="Y1" t="str">
        <v>TIEMPO DE NOTIFICACION</v>
      </c>
      <c r="Z1" t="str">
        <v>FALLA REPORTADA</v>
      </c>
      <c r="AA1" t="str">
        <v>Categoria General</v>
      </c>
      <c r="AB1" t="str">
        <v>CAUSA ESPECIFICA</v>
      </c>
      <c r="AC1" t="str">
        <v>TIPO DE ERROR</v>
      </c>
      <c r="AD1" t="str">
        <v>¿AFECTA  VENTA POS?</v>
      </c>
      <c r="AE1" t="str">
        <v>¿AFECTA SAP?</v>
      </c>
      <c r="AF1" t="str">
        <v>¿AFECTA GENESIX?</v>
      </c>
      <c r="AG1" t="str">
        <v>¿AFECTA VTEX?</v>
      </c>
      <c r="AH1" t="str">
        <v>RESPONSABLE/RESOLUCION</v>
      </c>
      <c r="AI1" t="str">
        <v>GERENCIA RESPONSABLE</v>
      </c>
      <c r="AJ1" t="str">
        <v>Plan de Accion</v>
      </c>
      <c r="AK1" t="str">
        <v>Fecha inicio Plan de Accion</v>
      </c>
      <c r="AL1" t="str">
        <v>Fecha fin Plan de Accion</v>
      </c>
      <c r="AM1" t="str">
        <v>Estado Plan de Accion</v>
      </c>
      <c r="AN1" t="str">
        <v>Detalle plan de Accion</v>
      </c>
      <c r="AO1" t="str">
        <v>Reunion Post Incidente</v>
      </c>
      <c r="AP1" t="str">
        <v>OBSERVACIONES</v>
      </c>
      <c r="AQ1" t="str">
        <v>HORA DE INICIO DE LA VENTANA</v>
      </c>
      <c r="AR1" t="str">
        <v>HORA DE FIN DE LA VENTANA</v>
      </c>
    </row>
    <row r="2" xml:space="preserve">
      <c r="B2" t="e">
        <f>VLOOKUP(H2,DetalleTiendas!A$2:S$1778,3,FALSE)</f>
        <v>#N/A</v>
      </c>
      <c r="C2" t="e">
        <f>VLOOKUP(H2,DetalleTiendas!A$2:S$1778,4,FALSE)</f>
        <v>#N/A</v>
      </c>
      <c r="D2" t="e">
        <f>VLOOKUP(H2,DetalleTiendas!A$2:S$1778,5,FALSE)</f>
        <v>#N/A</v>
      </c>
      <c r="G2" xml:space="preserve">
        <f xml:space="preserve">IF(
   AND(ISNUMBER(VALUE(MID(H2,3,3))), ISNUMBER(FIND(" ", H2))),
   LEFT(H2,FIND(" ",H2)-1),
   H2
)</f>
        <v>0</v>
      </c>
      <c r="R2" t="str">
        <f>TEXT(KPI_IMs_2[[#This Row],[FECHA DE LA NOVEDAD]],"aaaa")</f>
        <v>1900</v>
      </c>
      <c r="Y2" t="str">
        <f>TEXT((KPI_IMs_2[[#This Row],[FECHA DE LA NOVEDAD]]+KPI_IMs_2[[#This Row],[HORA DE REPORTE]])-(KPI_IMs_2[[#This Row],[FECHA DE LA NOVEDAD]]+KPI_IMs_2[[#This Row],[HORA DE LA FALLA]]),"h:mm")</f>
        <v>0:00</v>
      </c>
    </row>
    <row r="3" xml:space="preserve">
      <c r="A3">
        <v>1448750</v>
      </c>
      <c r="B3" t="str">
        <f>VLOOKUP(H3,DetalleTiendas!A$2:S$1778,3,FALSE)</f>
        <v>METRO</v>
      </c>
      <c r="C3" t="str">
        <f>VLOOKUP(H3,DetalleTiendas!A$2:S$1778,4,FALSE)</f>
        <v>METRO</v>
      </c>
      <c r="D3" t="str">
        <f>VLOOKUP(H3,DetalleTiendas!A$2:S$1778,5,FALSE)</f>
        <v>METRO</v>
      </c>
      <c r="E3" t="str">
        <v>ENLACES</v>
      </c>
      <c r="F3" t="str">
        <v>NO</v>
      </c>
      <c r="G3" t="str" xml:space="preserve">
        <f xml:space="preserve">IF(
   AND(ISNUMBER(VALUE(MID(H3,3,3))), ISNUMBER(FIND(" ", H3))),
   LEFT(H3,FIND(" ",H3)-1),
   H3
)</f>
        <v>METRO</v>
      </c>
      <c r="H3" t="str">
        <v>METRO</v>
      </c>
      <c r="J3" t="str">
        <v>Redes y Comunicaciones -Nivel 2 - COL</v>
      </c>
      <c r="K3" t="str">
        <v>Guillermo Gutierrez</v>
      </c>
      <c r="L3" t="str">
        <v>CERRADO</v>
      </c>
      <c r="M3" t="str">
        <v>ABIERTO</v>
      </c>
      <c r="N3" t="str">
        <v>MEDIA</v>
      </c>
      <c r="O3">
        <v>45873</v>
      </c>
      <c r="P3">
        <v>0.46805555555555556</v>
      </c>
      <c r="Q3" t="str">
        <v>agosto</v>
      </c>
      <c r="R3">
        <v>2025</v>
      </c>
      <c r="S3">
        <v>45873</v>
      </c>
      <c r="T3">
        <v>45873</v>
      </c>
      <c r="U3">
        <v>0.5069444444444444</v>
      </c>
      <c r="V3">
        <v>0.5645833333333333</v>
      </c>
      <c r="W3">
        <f>((KPI_IMs_2[[#This Row],[FECHA DE RESOLUCION]]+KPI_IMs_2[[#This Row],[HORA CIERRE IM]])-(KPI_IMs_2[[#This Row],[FECHA DE LA NOVEDAD]]+KPI_IMs_2[[#This Row],[HORA DE LA FALLA]]))*24*60</f>
        <v>139.00000000256114</v>
      </c>
      <c r="X3" t="str" cm="1" xml:space="preserve">
        <f t="array" ref="X3" xml:space="preserve">IF(OR(O3="",P3="",S3="",V3="",AQ3="",AR3=""),"",
  LET(
    _xlpm.inicio, O3 + P3,
    _xlpm.fin, S3 + V3,
    _xlpm.dias, INT(_xlpm.fin - _xlpm.inicio),
    _xlpm.tiempo, REDUCE(0, SEQUENCE(_xlpm.dias + 1, 1, 0, 1),
      LAMBDA(_xlpm.acum,_xlpm.d,
        LET(
          _xlpm.dia, TRUNC(_xlpm.inicio) + _xlpm.d,
          _xlpm.horaIni, IF(_xlpm.d = 0, MAX(_xlpm.inicio, _xlpm.dia + AQ3), _xlpm.dia + AQ3),
          _xlpm.horaFin, IF(_xlpm.d = _xlpm.dias, MIN(_xlpm.fin, _xlpm.dia + AR3), _xlpm.dia + AR3),
          _xlpm.tiempo_dia, MAX(0, _xlpm.horaFin - _xlpm.horaIni),
          _xlpm.acum + _xlpm.tiempo_dia
        )
      )
    ),
    TEXT(_xlpm.tiempo, "h:mm")
  )
)</f>
        <v>2:19</v>
      </c>
      <c r="Y3" t="str">
        <f>TEXT((KPI_IMs_2[[#This Row],[FECHA DE REPORTE]]+KPI_IMs_2[[#This Row],[HORA DE REPORTE]]) - (KPI_IMs_2[[#This Row],[FECHA DE LA NOVEDAD]]+KPI_IMs_2[[#This Row],[HORA DE LA FALLA]]), "[h]:mm")</f>
        <v>0:56</v>
      </c>
      <c r="Z3" t="str">
        <v>CAIDA ENLACES</v>
      </c>
      <c r="AA3" t="str">
        <v>Red / Enlace / Proveedor</v>
      </c>
      <c r="AB3" t="str">
        <v>Caida enlace - Claro</v>
      </c>
      <c r="AC3" t="str">
        <v>Proveedor - Red/Infraestructura</v>
      </c>
      <c r="AD3" t="str">
        <v>SI</v>
      </c>
      <c r="AE3" t="str">
        <v>NO</v>
      </c>
      <c r="AF3" t="str">
        <v>NO</v>
      </c>
      <c r="AG3" t="str">
        <v>NO</v>
      </c>
      <c r="AH3" t="str">
        <v>EXTERNO</v>
      </c>
      <c r="AI3" t="str">
        <v>PROVEEDOR</v>
      </c>
      <c r="AJ3" t="str">
        <v>Ajuste por parte del Proveedor</v>
      </c>
      <c r="AM3" t="str">
        <v>Culminado 100%</v>
      </c>
      <c r="AP3" t="str">
        <v>Se presenta novedad con el enlace de Claro. las POS están funcionando por el momento con el enlace de ETB (no esta afectando el lineal cajas). Falla con la navegación de internet. Se están usando datafonos inalámbricos y los equipos Desktop y Notebook no tienen navegación.</v>
      </c>
      <c r="AQ3">
        <v>0.3333333333333333</v>
      </c>
      <c r="AR3">
        <v>0.875</v>
      </c>
    </row>
    <row r="4" xml:space="preserve">
      <c r="A4">
        <v>1441479</v>
      </c>
      <c r="B4" t="str">
        <f>VLOOKUP(H4,DetalleTiendas!A$2:S$1778,3,FALSE)</f>
        <v>MEJORAMIENTO DEL HOGAR</v>
      </c>
      <c r="C4" t="str">
        <f>VLOOKUP(H4,DetalleTiendas!A$2:S$1778,4,FALSE)</f>
        <v>EASY</v>
      </c>
      <c r="D4" t="str">
        <f>VLOOKUP(H4,DetalleTiendas!A$2:S$1778,5,FALSE)</f>
        <v>BOGOTA - EASY</v>
      </c>
      <c r="E4" t="str">
        <v>POS</v>
      </c>
      <c r="F4" t="str">
        <v>NO</v>
      </c>
      <c r="G4" t="str" xml:space="preserve">
        <f xml:space="preserve">IF(
   AND(ISNUMBER(VALUE(MID(H4,3,3))), ISNUMBER(FIND(" ", H4))),
   LEFT(H4,FIND(" ",H4)-1),
   H4
)</f>
        <v>E802</v>
      </c>
      <c r="H4" t="str">
        <v>E802 AMERICAS</v>
      </c>
      <c r="J4" t="str">
        <v>Aplicaciones_POS_ARS_Colombia</v>
      </c>
      <c r="K4" t="str">
        <v>David Bohorquez</v>
      </c>
      <c r="L4" t="str">
        <v>ABIERTO</v>
      </c>
      <c r="M4" t="str">
        <v>ABIERTO</v>
      </c>
      <c r="N4" t="str">
        <v>ALTA</v>
      </c>
      <c r="O4">
        <v>45868</v>
      </c>
      <c r="P4">
        <v>0.3548611111111111</v>
      </c>
      <c r="Q4" t="str">
        <v>julio</v>
      </c>
      <c r="R4">
        <v>2025</v>
      </c>
      <c r="S4">
        <v>45868</v>
      </c>
      <c r="T4">
        <v>45868</v>
      </c>
      <c r="U4">
        <v>0.49375</v>
      </c>
      <c r="V4">
        <v>0.7319444444444444</v>
      </c>
      <c r="W4">
        <f>((KPI_IMs_2[[#This Row],[FECHA DE RESOLUCION]]+KPI_IMs_2[[#This Row],[HORA CIERRE IM]])-(KPI_IMs_2[[#This Row],[FECHA DE LA NOVEDAD]]+KPI_IMs_2[[#This Row],[HORA DE LA FALLA]]))*24*60</f>
        <v>542.9999999993015</v>
      </c>
      <c r="X4" t="str" cm="1" xml:space="preserve">
        <f t="array" ref="X4" xml:space="preserve">IF(OR(O4="",P4="",S4="",V4="",AQ4="",AR4=""),"",
  LET(
    _xlpm.inicio, O4 + P4,
    _xlpm.fin, S4 + V4,
    _xlpm.dias, INT(_xlpm.fin - _xlpm.inicio),
    _xlpm.tiempo, REDUCE(0, SEQUENCE(_xlpm.dias + 1, 1, 0, 1),
      LAMBDA(_xlpm.acum,_xlpm.d,
        LET(
          _xlpm.dia, TRUNC(_xlpm.inicio) + _xlpm.d,
          _xlpm.horaIni, IF(_xlpm.d = 0, MAX(_xlpm.inicio, _xlpm.dia + AQ4), _xlpm.dia + AQ4),
          _xlpm.horaFin, IF(_xlpm.d = _xlpm.dias, MIN(_xlpm.fin, _xlpm.dia + AR4), _xlpm.dia + AR4),
          _xlpm.tiempo_dia, MAX(0, _xlpm.horaFin - _xlpm.horaIni),
          _xlpm.acum + _xlpm.tiempo_dia
        )
      )
    ),
    TEXT(_xlpm.tiempo, "h:mm")
  )
)</f>
        <v>9:03</v>
      </c>
      <c r="Y4" t="str">
        <f>TEXT((KPI_IMs_2[[#This Row],[FECHA DE REPORTE]]+KPI_IMs_2[[#This Row],[HORA DE REPORTE]]) - (KPI_IMs_2[[#This Row],[FECHA DE LA NOVEDAD]]+KPI_IMs_2[[#This Row],[HORA DE LA FALLA]]), "[h]:mm")</f>
        <v>3:20</v>
      </c>
      <c r="Z4" t="str">
        <v>Falla Retiro Caja Menor</v>
      </c>
      <c r="AA4" t="str">
        <v>Servidores / Infraestructura</v>
      </c>
      <c r="AC4" t="str">
        <v>Parametrizacion en curso</v>
      </c>
      <c r="AM4" t="str">
        <v>Iniciado 0%</v>
      </c>
      <c r="AN4" t="str">
        <v>pte confirmacion por parte de David para cerrar el IM</v>
      </c>
      <c r="AP4" t="str" xml:space="preserve">
        <v xml:space="preserve">"Reporte de Incidente – Falla en el Retiro de Caja Menor_x000d_
_x000d_
Se reporta una falla en el proceso de retiro de Caja Menor. Aunque el dinero se encuentra disponible para ser utilizado, el sistema arroja el siguiente error:_x000d_
_x000d_
""POS no configurada dentro de la red""_x000d_
_x000d_
Esta situación afecto E802 AMÉRICAS y E015 HAYUELOS._x000d_
_x000d_
🛠️ Acciones Iniciales:_x000d_
Se realizó una Sala de Crisis, donde se procedió con el reinicio del servicio nginx, lo cual impactó todas las aplicaciones alojadas en ese entorno, entre ellas:_x000d_
_x000d_
VESTA_x000d_
_x000d_
FACTURADOR_x000d_
_x000d_
NCR (Namespace)_x000d_
_x000d_
CUPONERA_x000d_
_x000d_
CEM_x000d_
_x000d_
LOYALTY_x000d_
_x000d_
SCANTECH_x000d_
_x000d_
TABLERO-CONTROL-DEV_x000d_
_x000d_
MDW-PQR_x000d_
_x000d_
LANDING_x000d_
_x000d_
QUALTRICS-DEV_x000d_
_x000d_
WGA-DEV_x000d_
_x000d_
API-GNX_x000d_
_x000d_
ARCUS_x000d_
_x000d_
RNE_x000d_
_x000d_
AGP_x000d_
_x000d_
SELLER-CENTER_x000d_
_x000d_
BENEFICIOS_x000d_
_x000d_
G-SECURITY_x000d_
_x000d_
Estas aplicaciones experimentaron lentitud o indisponibilidad temporal en el entorno web._x000d_
_x000d_
🔍 Hallazgos:_x000d_
Posteriormente se identificó que la afectación provenía del microservicio encargado del proceso de Caja Menor. Este microservicio había sido migrado el 15 de julio al nuevo cluster, pero no se realizaron pruebas previas, ya que es un servicio que se ejecuta únicamente a fin de mes. Al ser utilizado, no funcionó como se esperaba._x000d_
_x000d_
✅ Solución Implementada:_x000d_
Se procedió a realizar un rollback de los cambios y pausar la implementación en curso. Finalmente, la solución fue redireccionar el servicio de Caja Menor al nuevo cluster, restableciendo así su funcionalidad."</v>
      </c>
      <c r="AQ4">
        <v>0.3333333333333333</v>
      </c>
      <c r="AR4">
        <v>0.875</v>
      </c>
    </row>
    <row r="5" xml:space="preserve">
      <c r="A5">
        <v>1441479</v>
      </c>
      <c r="B5" t="str">
        <f>VLOOKUP(H5,DetalleTiendas!A$2:S$1778,3,FALSE)</f>
        <v>MEJORAMIENTO DEL HOGAR</v>
      </c>
      <c r="C5" t="str">
        <f>VLOOKUP(H5,DetalleTiendas!A$2:S$1778,4,FALSE)</f>
        <v>EASY</v>
      </c>
      <c r="D5" t="str">
        <f>VLOOKUP(H5,DetalleTiendas!A$2:S$1778,5,FALSE)</f>
        <v>BOGOTA - EASY</v>
      </c>
      <c r="E5" t="str">
        <v>POS</v>
      </c>
      <c r="F5" t="str">
        <v>NO</v>
      </c>
      <c r="G5" t="str" xml:space="preserve">
        <f xml:space="preserve">IF(
   AND(ISNUMBER(VALUE(MID(H5,3,3))), ISNUMBER(FIND(" ", H5))),
   LEFT(H5,FIND(" ",H5)-1),
   H5
)</f>
        <v>E015</v>
      </c>
      <c r="H5" t="str">
        <v>E015 HAYUELOS</v>
      </c>
      <c r="J5" t="str">
        <v>Aplicaciones_POS_ARS_Colombia</v>
      </c>
      <c r="K5" t="str">
        <v>David Bohorquez</v>
      </c>
      <c r="L5" t="str">
        <v>ABIERTO</v>
      </c>
      <c r="M5" t="str">
        <v>ABIERTO</v>
      </c>
      <c r="N5" t="str">
        <v>ALTA</v>
      </c>
      <c r="O5">
        <v>45868</v>
      </c>
      <c r="P5">
        <v>0.3548611111111111</v>
      </c>
      <c r="Q5" t="str">
        <v>julio</v>
      </c>
      <c r="R5">
        <v>2025</v>
      </c>
      <c r="S5">
        <v>45868</v>
      </c>
      <c r="T5">
        <v>45868</v>
      </c>
      <c r="U5">
        <v>0.49375</v>
      </c>
      <c r="V5">
        <v>0.7319444444444444</v>
      </c>
      <c r="W5">
        <f>((KPI_IMs_2[[#This Row],[FECHA DE RESOLUCION]]+KPI_IMs_2[[#This Row],[HORA CIERRE IM]])-(KPI_IMs_2[[#This Row],[FECHA DE LA NOVEDAD]]+KPI_IMs_2[[#This Row],[HORA DE LA FALLA]]))*24*60</f>
        <v>542.9999999993015</v>
      </c>
      <c r="X5" t="str" cm="1" xml:space="preserve">
        <f t="array" ref="X5" xml:space="preserve">IF(OR(O5="",P5="",S5="",V5="",AQ5="",AR5=""),"",
  LET(
    _xlpm.inicio, O5 + P5,
    _xlpm.fin, S5 + V5,
    _xlpm.dias, INT(_xlpm.fin - _xlpm.inicio),
    _xlpm.tiempo, REDUCE(0, SEQUENCE(_xlpm.dias + 1, 1, 0, 1),
      LAMBDA(_xlpm.acum,_xlpm.d,
        LET(
          _xlpm.dia, TRUNC(_xlpm.inicio) + _xlpm.d,
          _xlpm.horaIni, IF(_xlpm.d = 0, MAX(_xlpm.inicio, _xlpm.dia + AQ5), _xlpm.dia + AQ5),
          _xlpm.horaFin, IF(_xlpm.d = _xlpm.dias, MIN(_xlpm.fin, _xlpm.dia + AR5), _xlpm.dia + AR5),
          _xlpm.tiempo_dia, MAX(0, _xlpm.horaFin - _xlpm.horaIni),
          _xlpm.acum + _xlpm.tiempo_dia
        )
      )
    ),
    TEXT(_xlpm.tiempo, "h:mm")
  )
)</f>
        <v>9:03</v>
      </c>
      <c r="Y5" t="str">
        <f>TEXT((KPI_IMs_2[[#This Row],[FECHA DE REPORTE]]+KPI_IMs_2[[#This Row],[HORA DE REPORTE]]) - (KPI_IMs_2[[#This Row],[FECHA DE LA NOVEDAD]]+KPI_IMs_2[[#This Row],[HORA DE LA FALLA]]), "[h]:mm")</f>
        <v>3:20</v>
      </c>
      <c r="Z5" t="str">
        <v>Falla Retiro Caja Menor</v>
      </c>
      <c r="AA5" t="str">
        <v>Servidores / Infraestructura</v>
      </c>
      <c r="AC5" t="str">
        <v>Parametrizacion en curso</v>
      </c>
      <c r="AM5" t="str">
        <v>Iniciado 0%</v>
      </c>
      <c r="AN5" t="str">
        <v>pte confirmacion por parte de David para cerrar el IM</v>
      </c>
      <c r="AP5" t="str" xml:space="preserve">
        <v xml:space="preserve">"Reporte de Incidente – Falla en el Retiro de Caja Menor_x000d_
_x000d_
Se reporta una falla en el proceso de retiro de Caja Menor. Aunque el dinero se encuentra disponible para ser utilizado, el sistema arroja el siguiente error:_x000d_
_x000d_
""POS no configurada dentro de la red""_x000d_
_x000d_
Esta situación afecto E802 AMÉRICAS y E015 HAYUELOS._x000d_
_x000d_
🛠️ Acciones Iniciales:_x000d_
Se realizó una Sala de Crisis, donde se procedió con el reinicio del servicio nginx, lo cual impactó todas las aplicaciones alojadas en ese entorno, entre ellas:_x000d_
_x000d_
VESTA_x000d_
_x000d_
FACTURADOR_x000d_
_x000d_
NCR (Namespace)_x000d_
_x000d_
CUPONERA_x000d_
_x000d_
CEM_x000d_
_x000d_
LOYALTY_x000d_
_x000d_
SCANTECH_x000d_
_x000d_
TABLERO-CONTROL-DEV_x000d_
_x000d_
MDW-PQR_x000d_
_x000d_
LANDING_x000d_
_x000d_
QUALTRICS-DEV_x000d_
_x000d_
WGA-DEV_x000d_
_x000d_
API-GNX_x000d_
_x000d_
ARCUS_x000d_
_x000d_
RNE_x000d_
_x000d_
AGP_x000d_
_x000d_
SELLER-CENTER_x000d_
_x000d_
BENEFICIOS_x000d_
_x000d_
G-SECURITY_x000d_
_x000d_
Estas aplicaciones experimentaron lentitud o indisponibilidad temporal en el entorno web._x000d_
_x000d_
🔍 Hallazgos:_x000d_
Posteriormente se identificó que la afectación provenía del microservicio encargado del proceso de Caja Menor. Este microservicio había sido migrado el 15 de julio al nuevo cluster, pero no se realizaron pruebas previas, ya que es un servicio que se ejecuta únicamente a fin de mes. Al ser utilizado, no funcionó como se esperaba._x000d_
_x000d_
✅ Solución Implementada:_x000d_
Se procedió a realizar un rollback de los cambios y pausar la implementación en curso. Finalmente, la solución fue redireccionar el servicio de Caja Menor al nuevo cluster, restableciendo así su funcionalidad."</v>
      </c>
      <c r="AQ5">
        <v>0.3333333333333333</v>
      </c>
      <c r="AR5">
        <v>0.875</v>
      </c>
    </row>
    <row r="6" xml:space="preserve">
      <c r="A6">
        <v>1443744</v>
      </c>
      <c r="B6" t="str">
        <f>VLOOKUP(H6,DetalleTiendas!A$2:S$1778,3,FALSE)</f>
        <v>PAIS</v>
      </c>
      <c r="C6" t="str">
        <f>VLOOKUP(H6,DetalleTiendas!A$2:S$1778,4,FALSE)</f>
        <v>PAIS</v>
      </c>
      <c r="D6" t="str">
        <f>VLOOKUP(H6,DetalleTiendas!A$2:S$1778,5,FALSE)</f>
        <v>PAIS</v>
      </c>
      <c r="E6" t="str">
        <v>Fidelidad</v>
      </c>
      <c r="F6" t="str">
        <v>NO</v>
      </c>
      <c r="G6" t="str" xml:space="preserve">
        <f xml:space="preserve">IF(
   AND(ISNUMBER(VALUE(MID(H6,3,3))), ISNUMBER(FIND(" ", H6))),
   LEFT(H6,FIND(" ",H6)-1),
   H6
)</f>
        <v>PAIS</v>
      </c>
      <c r="H6" t="str">
        <v>PAIS</v>
      </c>
      <c r="J6" t="str">
        <v>MI_PROMO_CUPONERA_DIGITAL_COL</v>
      </c>
      <c r="K6" t="str">
        <v>Yudi Cañon</v>
      </c>
      <c r="L6" t="str">
        <v>ABIERTO</v>
      </c>
      <c r="M6" t="str">
        <v>ABIERTO</v>
      </c>
      <c r="N6" t="str">
        <v>MEDIA</v>
      </c>
      <c r="O6">
        <v>45868</v>
      </c>
      <c r="P6">
        <v>0.42430555555555555</v>
      </c>
      <c r="S6">
        <v>45869</v>
      </c>
      <c r="T6">
        <v>45868</v>
      </c>
      <c r="U6">
        <v>0.425</v>
      </c>
      <c r="V6">
        <v>0.004861111111111111</v>
      </c>
      <c r="W6">
        <f>((KPI_IMs_2[[#This Row],[FECHA DE RESOLUCION]]+KPI_IMs_2[[#This Row],[HORA CIERRE IM]])-(KPI_IMs_2[[#This Row],[FECHA DE LA NOVEDAD]]+KPI_IMs_2[[#This Row],[HORA DE LA FALLA]]))*24*60</f>
        <v>836.0000000009313</v>
      </c>
      <c r="X6" t="str" cm="1" xml:space="preserve">
        <f t="array" ref="X6" xml:space="preserve">IF(OR(O6="",P6="",S6="",V6="",AQ6="",AR6=""),"",
  LET(
    _xlpm.inicio, O6 + P6,
    _xlpm.fin, S6 + V6,
    _xlpm.dias, INT(_xlpm.fin - _xlpm.inicio),
    _xlpm.tiempo, REDUCE(0, SEQUENCE(_xlpm.dias + 1, 1, 0, 1),
      LAMBDA(_xlpm.acum,_xlpm.d,
        LET(
          _xlpm.dia, TRUNC(_xlpm.inicio) + _xlpm.d,
          _xlpm.horaIni, IF(_xlpm.d = 0, MAX(_xlpm.inicio, _xlpm.dia + AQ6), _xlpm.dia + AQ6),
          _xlpm.horaFin, IF(_xlpm.d = _xlpm.dias, MIN(_xlpm.fin, _xlpm.dia + AR6), _xlpm.dia + AR6),
          _xlpm.tiempo_dia, MAX(0, _xlpm.horaFin - _xlpm.horaIni),
          _xlpm.acum + _xlpm.tiempo_dia
        )
      )
    ),
    TEXT(_xlpm.tiempo, "h:mm")
  )
)</f>
        <v>10:49</v>
      </c>
      <c r="Y6" t="str">
        <f>TEXT((KPI_IMs_2[[#This Row],[FECHA DE REPORTE]]+KPI_IMs_2[[#This Row],[HORA DE REPORTE]]) - (KPI_IMs_2[[#This Row],[FECHA DE LA NOVEDAD]]+KPI_IMs_2[[#This Row],[HORA DE LA FALLA]]), "[h]:mm")</f>
        <v>0:01</v>
      </c>
      <c r="Z6" t="str">
        <v>LENTITUD AL FINALIZAR TRANSACCION</v>
      </c>
      <c r="AA6" t="str">
        <v>Software / Actualización</v>
      </c>
      <c r="AB6" t="str">
        <v>Falla Proveedor Loyalty / a espera de confirmacion por parte de Yudy</v>
      </c>
      <c r="AC6" t="str">
        <v>Software / Actualización</v>
      </c>
      <c r="AD6" t="str">
        <v>SI</v>
      </c>
      <c r="AE6" t="str">
        <v>NO</v>
      </c>
      <c r="AF6" t="str">
        <v>NO</v>
      </c>
      <c r="AG6" t="str">
        <v>NO</v>
      </c>
      <c r="AH6" t="str">
        <v>EXTERNO</v>
      </c>
      <c r="AI6" t="str">
        <v>PROVEEDOR</v>
      </c>
      <c r="AJ6" t="str">
        <v>Sin determinar / a espera de Yudy Cañon</v>
      </c>
      <c r="AM6" t="str">
        <v>Iniciado 0%</v>
      </c>
      <c r="AP6" t="str">
        <v>Se presenta novedad por parte del Porveedor Loyalty a espera de Actualizacion del caso por parte del Yudy Cañon</v>
      </c>
      <c r="AQ6">
        <v>0.3333333333333333</v>
      </c>
      <c r="AR6">
        <v>0.875</v>
      </c>
    </row>
    <row r="7" xml:space="preserve">
      <c r="A7">
        <v>1438747</v>
      </c>
      <c r="B7" t="str">
        <f>VLOOKUP(H7,DetalleTiendas!A$2:S$1778,3,FALSE)</f>
        <v>MEJORAMIENTO DEL HOGAR</v>
      </c>
      <c r="C7" t="str">
        <f>VLOOKUP(H7,DetalleTiendas!A$2:S$1778,4,FALSE)</f>
        <v>EASY</v>
      </c>
      <c r="D7" t="str">
        <f>VLOOKUP(H7,DetalleTiendas!A$2:S$1778,5,FALSE)</f>
        <v>BOGOTA - EASY</v>
      </c>
      <c r="E7" t="str">
        <v>POS</v>
      </c>
      <c r="F7" t="str">
        <v>NO</v>
      </c>
      <c r="G7" t="str" xml:space="preserve">
        <f xml:space="preserve">IF(
   AND(ISNUMBER(VALUE(MID(H7,3,3))), ISNUMBER(FIND(" ", H7))),
   LEFT(H7,FIND(" ",H7)-1),
   H7
)</f>
        <v>E011</v>
      </c>
      <c r="H7" t="str">
        <v>E011 EASY CALLE 80</v>
      </c>
      <c r="J7" t="str">
        <v>Operaciones POS Colombia</v>
      </c>
      <c r="K7" t="str">
        <v>Farutt Reyes</v>
      </c>
      <c r="L7" t="str">
        <v>CERRADO</v>
      </c>
      <c r="M7" t="str">
        <v>CERRADO</v>
      </c>
      <c r="N7" t="str">
        <v>ALTA</v>
      </c>
      <c r="O7">
        <v>45867</v>
      </c>
      <c r="P7">
        <v>0.31180555555555556</v>
      </c>
      <c r="Q7" t="str">
        <v>julio</v>
      </c>
      <c r="R7">
        <v>2025</v>
      </c>
      <c r="S7">
        <v>45867</v>
      </c>
      <c r="T7">
        <v>45867</v>
      </c>
      <c r="U7">
        <v>0.31180555555555556</v>
      </c>
      <c r="V7">
        <v>0.32430555555555557</v>
      </c>
      <c r="W7">
        <f>((KPI_IMs_2[[#This Row],[FECHA DE RESOLUCION]]+KPI_IMs_2[[#This Row],[HORA CIERRE IM]])-(KPI_IMs_2[[#This Row],[FECHA DE LA NOVEDAD]]+KPI_IMs_2[[#This Row],[HORA DE LA FALLA]]))*24*60</f>
        <v>18.000000006286427</v>
      </c>
      <c r="X7" t="str" cm="1" xml:space="preserve">
        <f t="array" ref="X7" xml:space="preserve">IF(OR(O7="",P7="",S7="",V7="",AQ7="",AR7=""),"",
  LET(
    _xlpm.inicio, O7 + P7,
    _xlpm.fin, S7 + V7,
    _xlpm.dias, INT(_xlpm.fin - _xlpm.inicio),
    _xlpm.tiempo, REDUCE(0, SEQUENCE(_xlpm.dias + 1, 1, 0, 1),
      LAMBDA(_xlpm.acum,_xlpm.d,
        LET(
          _xlpm.dia, TRUNC(_xlpm.inicio) + _xlpm.d,
          _xlpm.horaIni, IF(_xlpm.d = 0, MAX(_xlpm.inicio, _xlpm.dia + AQ7), _xlpm.dia + AQ7),
          _xlpm.horaFin, IF(_xlpm.d = _xlpm.dias, MIN(_xlpm.fin, _xlpm.dia + AR7), _xlpm.dia + AR7),
          _xlpm.tiempo_dia, MAX(0, _xlpm.horaFin - _xlpm.horaIni),
          _xlpm.acum + _xlpm.tiempo_dia
        )
      )
    ),
    TEXT(_xlpm.tiempo, "h:mm")
  )
)</f>
        <v>0:00</v>
      </c>
      <c r="Y7" t="str">
        <f>TEXT((KPI_IMs_2[[#This Row],[FECHA DE REPORTE]]+KPI_IMs_2[[#This Row],[HORA DE REPORTE]]) - (KPI_IMs_2[[#This Row],[FECHA DE LA NOVEDAD]]+KPI_IMs_2[[#This Row],[HORA DE LA FALLA]]), "[h]:mm")</f>
        <v>0:00</v>
      </c>
      <c r="Z7" t="str">
        <v>RESOLUCION FISCAL VENCIDA EN TODO EASY</v>
      </c>
      <c r="AA7" t="str">
        <v>Software / Actualización</v>
      </c>
      <c r="AB7" t="str">
        <v>Ausencia de un SPP y/o cambio formal documentado</v>
      </c>
      <c r="AC7" t="str">
        <v>Software / Actualización</v>
      </c>
      <c r="AD7" t="str">
        <v>SI</v>
      </c>
      <c r="AE7" t="str">
        <v>NO</v>
      </c>
      <c r="AF7" t="str">
        <v>NO</v>
      </c>
      <c r="AG7" t="str">
        <v>NO</v>
      </c>
      <c r="AH7" t="str">
        <v>INTERNO</v>
      </c>
      <c r="AI7" t="str">
        <v>NEGOCIO</v>
      </c>
      <c r="AJ7" t="str">
        <v>revisar el Saber hacer</v>
      </c>
      <c r="AM7" t="str">
        <v>Iniciado 0%</v>
      </c>
      <c r="AN7"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7"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7"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7">
        <v>0.3333333333333333</v>
      </c>
      <c r="AR7">
        <v>0.875</v>
      </c>
    </row>
    <row r="8" xml:space="preserve">
      <c r="A8">
        <v>1438747</v>
      </c>
      <c r="B8" t="str">
        <f>VLOOKUP(H8,DetalleTiendas!A$2:S$1778,3,FALSE)</f>
        <v>MEJORAMIENTO DEL HOGAR</v>
      </c>
      <c r="C8" t="str">
        <f>VLOOKUP(H8,DetalleTiendas!A$2:S$1778,4,FALSE)</f>
        <v>EASY</v>
      </c>
      <c r="D8" t="str">
        <f>VLOOKUP(H8,DetalleTiendas!A$2:S$1778,5,FALSE)</f>
        <v>BOGOTA - EASY</v>
      </c>
      <c r="E8" t="str">
        <v>POS</v>
      </c>
      <c r="F8" t="str">
        <v>NO</v>
      </c>
      <c r="G8" t="str" xml:space="preserve">
        <f xml:space="preserve">IF(
   AND(ISNUMBER(VALUE(MID(H8,3,3))), ISNUMBER(FIND(" ", H8))),
   LEFT(H8,FIND(" ",H8)-1),
   H8
)</f>
        <v>E011</v>
      </c>
      <c r="H8" t="str">
        <v>E011 EASY CALLE 80</v>
      </c>
      <c r="J8" t="str">
        <v>Operaciones POS Colombia</v>
      </c>
      <c r="K8" t="str">
        <v>Farutt Reyes</v>
      </c>
      <c r="L8" t="str">
        <v>CERRADO</v>
      </c>
      <c r="M8" t="str">
        <v>CERRADO</v>
      </c>
      <c r="N8" t="str">
        <v>ALTA</v>
      </c>
      <c r="O8">
        <v>45867</v>
      </c>
      <c r="P8">
        <v>0.31180555555555556</v>
      </c>
      <c r="Q8" t="str">
        <v>julio</v>
      </c>
      <c r="R8">
        <v>2025</v>
      </c>
      <c r="S8">
        <v>45867</v>
      </c>
      <c r="T8">
        <v>45867</v>
      </c>
      <c r="U8">
        <v>0.31180555555555556</v>
      </c>
      <c r="V8">
        <v>0.32430555555555557</v>
      </c>
      <c r="W8">
        <f>((KPI_IMs_2[[#This Row],[FECHA DE RESOLUCION]]+KPI_IMs_2[[#This Row],[HORA CIERRE IM]])-(KPI_IMs_2[[#This Row],[FECHA DE LA NOVEDAD]]+KPI_IMs_2[[#This Row],[HORA DE LA FALLA]]))*24*60</f>
        <v>18.000000006286427</v>
      </c>
      <c r="X8" t="str" cm="1" xml:space="preserve">
        <f t="array" ref="X8" xml:space="preserve">IF(OR(O8="",P8="",S8="",V8="",AQ8="",AR8=""),"",
  LET(
    _xlpm.inicio, O8 + P8,
    _xlpm.fin, S8 + V8,
    _xlpm.dias, INT(_xlpm.fin - _xlpm.inicio),
    _xlpm.tiempo, REDUCE(0, SEQUENCE(_xlpm.dias + 1, 1, 0, 1),
      LAMBDA(_xlpm.acum,_xlpm.d,
        LET(
          _xlpm.dia, TRUNC(_xlpm.inicio) + _xlpm.d,
          _xlpm.horaIni, IF(_xlpm.d = 0, MAX(_xlpm.inicio, _xlpm.dia + AQ8), _xlpm.dia + AQ8),
          _xlpm.horaFin, IF(_xlpm.d = _xlpm.dias, MIN(_xlpm.fin, _xlpm.dia + AR8), _xlpm.dia + AR8),
          _xlpm.tiempo_dia, MAX(0, _xlpm.horaFin - _xlpm.horaIni),
          _xlpm.acum + _xlpm.tiempo_dia
        )
      )
    ),
    TEXT(_xlpm.tiempo, "h:mm")
  )
)</f>
        <v>0:00</v>
      </c>
      <c r="Y8" t="str">
        <f>TEXT((KPI_IMs_2[[#This Row],[FECHA DE REPORTE]]+KPI_IMs_2[[#This Row],[HORA DE REPORTE]]) - (KPI_IMs_2[[#This Row],[FECHA DE LA NOVEDAD]]+KPI_IMs_2[[#This Row],[HORA DE LA FALLA]]), "[h]:mm")</f>
        <v>0:00</v>
      </c>
      <c r="Z8" t="str">
        <v>RESOLUCION FISCAL VENCIDA EN TODO EASY</v>
      </c>
      <c r="AA8" t="str">
        <v>Software / Actualización</v>
      </c>
      <c r="AB8" t="str">
        <v>Ausencia de un SPP y/o cambio formal documentado</v>
      </c>
      <c r="AC8" t="str">
        <v>Software / Actualización</v>
      </c>
      <c r="AD8" t="str">
        <v>SI</v>
      </c>
      <c r="AE8" t="str">
        <v>NO</v>
      </c>
      <c r="AF8" t="str">
        <v>NO</v>
      </c>
      <c r="AG8" t="str">
        <v>NO</v>
      </c>
      <c r="AH8" t="str">
        <v>INTERNO</v>
      </c>
      <c r="AI8" t="str">
        <v>NEGOCIO</v>
      </c>
      <c r="AJ8" t="str">
        <v>revisar el Saber hacer</v>
      </c>
      <c r="AM8" t="str">
        <v>Iniciado 0%</v>
      </c>
      <c r="AN8"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8"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8"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8">
        <v>0.3333333333333333</v>
      </c>
      <c r="AR8">
        <v>0.875</v>
      </c>
    </row>
    <row r="9" xml:space="preserve">
      <c r="A9">
        <v>1438747</v>
      </c>
      <c r="B9" t="str">
        <f>VLOOKUP(H9,DetalleTiendas!A$2:S$1778,3,FALSE)</f>
        <v>MEJORAMIENTO DEL HOGAR</v>
      </c>
      <c r="C9" t="str">
        <f>VLOOKUP(H9,DetalleTiendas!A$2:S$1778,4,FALSE)</f>
        <v>EASY</v>
      </c>
      <c r="D9" t="str">
        <f>VLOOKUP(H9,DetalleTiendas!A$2:S$1778,5,FALSE)</f>
        <v>BOGOTA - EASY</v>
      </c>
      <c r="E9" t="str">
        <v>POS</v>
      </c>
      <c r="F9" t="str">
        <v>NO</v>
      </c>
      <c r="G9" t="str" xml:space="preserve">
        <f xml:space="preserve">IF(
   AND(ISNUMBER(VALUE(MID(H9,3,3))), ISNUMBER(FIND(" ", H9))),
   LEFT(H9,FIND(" ",H9)-1),
   H9
)</f>
        <v>E011</v>
      </c>
      <c r="H9" t="str">
        <v>E011 EASY CALLE 80</v>
      </c>
      <c r="J9" t="str">
        <v>Operaciones POS Colombia</v>
      </c>
      <c r="K9" t="str">
        <v>Farutt Reyes</v>
      </c>
      <c r="L9" t="str">
        <v>CERRADO</v>
      </c>
      <c r="M9" t="str">
        <v>CERRADO</v>
      </c>
      <c r="N9" t="str">
        <v>ALTA</v>
      </c>
      <c r="O9">
        <v>45867</v>
      </c>
      <c r="P9">
        <v>0.31180555555555556</v>
      </c>
      <c r="Q9" t="str">
        <v>julio</v>
      </c>
      <c r="R9">
        <v>2025</v>
      </c>
      <c r="S9">
        <v>45867</v>
      </c>
      <c r="T9">
        <v>45867</v>
      </c>
      <c r="U9">
        <v>0.31180555555555556</v>
      </c>
      <c r="V9">
        <v>0.32430555555555557</v>
      </c>
      <c r="W9">
        <f>((KPI_IMs_2[[#This Row],[FECHA DE RESOLUCION]]+KPI_IMs_2[[#This Row],[HORA CIERRE IM]])-(KPI_IMs_2[[#This Row],[FECHA DE LA NOVEDAD]]+KPI_IMs_2[[#This Row],[HORA DE LA FALLA]]))*24*60</f>
        <v>18.000000006286427</v>
      </c>
      <c r="X9" t="str" cm="1" xml:space="preserve">
        <f t="array" ref="X9" xml:space="preserve">IF(OR(O9="",P9="",S9="",V9="",AQ9="",AR9=""),"",
  LET(
    _xlpm.inicio, O9 + P9,
    _xlpm.fin, S9 + V9,
    _xlpm.dias, INT(_xlpm.fin - _xlpm.inicio),
    _xlpm.tiempo, REDUCE(0, SEQUENCE(_xlpm.dias + 1, 1, 0, 1),
      LAMBDA(_xlpm.acum,_xlpm.d,
        LET(
          _xlpm.dia, TRUNC(_xlpm.inicio) + _xlpm.d,
          _xlpm.horaIni, IF(_xlpm.d = 0, MAX(_xlpm.inicio, _xlpm.dia + AQ9), _xlpm.dia + AQ9),
          _xlpm.horaFin, IF(_xlpm.d = _xlpm.dias, MIN(_xlpm.fin, _xlpm.dia + AR9), _xlpm.dia + AR9),
          _xlpm.tiempo_dia, MAX(0, _xlpm.horaFin - _xlpm.horaIni),
          _xlpm.acum + _xlpm.tiempo_dia
        )
      )
    ),
    TEXT(_xlpm.tiempo, "h:mm")
  )
)</f>
        <v>0:00</v>
      </c>
      <c r="Y9" t="str">
        <f>TEXT((KPI_IMs_2[[#This Row],[FECHA DE REPORTE]]+KPI_IMs_2[[#This Row],[HORA DE REPORTE]]) - (KPI_IMs_2[[#This Row],[FECHA DE LA NOVEDAD]]+KPI_IMs_2[[#This Row],[HORA DE LA FALLA]]), "[h]:mm")</f>
        <v>0:00</v>
      </c>
      <c r="Z9" t="str">
        <v>RESOLUCION FISCAL VENCIDA EN TODO EASY</v>
      </c>
      <c r="AA9" t="str">
        <v>Software / Actualización</v>
      </c>
      <c r="AB9" t="str">
        <v>Ausencia de un SPP y/o cambio formal documentado</v>
      </c>
      <c r="AC9" t="str">
        <v>Software / Actualización</v>
      </c>
      <c r="AD9" t="str">
        <v>SI</v>
      </c>
      <c r="AE9" t="str">
        <v>NO</v>
      </c>
      <c r="AF9" t="str">
        <v>NO</v>
      </c>
      <c r="AG9" t="str">
        <v>NO</v>
      </c>
      <c r="AH9" t="str">
        <v>INTERNO</v>
      </c>
      <c r="AI9" t="str">
        <v>NEGOCIO</v>
      </c>
      <c r="AJ9" t="str">
        <v>revisar el Saber hacer</v>
      </c>
      <c r="AM9" t="str">
        <v>Iniciado 0%</v>
      </c>
      <c r="AN9"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9"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9"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9">
        <v>0.3333333333333333</v>
      </c>
      <c r="AR9">
        <v>0.875</v>
      </c>
    </row>
    <row r="10" xml:space="preserve">
      <c r="A10">
        <v>1438747</v>
      </c>
      <c r="B10" t="str">
        <f>VLOOKUP(H10,DetalleTiendas!A$2:S$1778,3,FALSE)</f>
        <v>MEJORAMIENTO DEL HOGAR</v>
      </c>
      <c r="C10" t="str">
        <f>VLOOKUP(H10,DetalleTiendas!A$2:S$1778,4,FALSE)</f>
        <v>EASY</v>
      </c>
      <c r="D10" t="str">
        <f>VLOOKUP(H10,DetalleTiendas!A$2:S$1778,5,FALSE)</f>
        <v>BOGOTA - EASY</v>
      </c>
      <c r="E10" t="str">
        <v>POS</v>
      </c>
      <c r="F10" t="str">
        <v>NO</v>
      </c>
      <c r="G10" t="str" xml:space="preserve">
        <f xml:space="preserve">IF(
   AND(ISNUMBER(VALUE(MID(H10,3,3))), ISNUMBER(FIND(" ", H10))),
   LEFT(H10,FIND(" ",H10)-1),
   H10
)</f>
        <v>E018</v>
      </c>
      <c r="H10" t="str">
        <v>E018 AUTOPISTA SUR</v>
      </c>
      <c r="J10" t="str">
        <v>Operaciones POS Colombia</v>
      </c>
      <c r="K10" t="str">
        <v>Farutt Reyes</v>
      </c>
      <c r="L10" t="str">
        <v>CERRADO</v>
      </c>
      <c r="M10" t="str">
        <v>CERRADO</v>
      </c>
      <c r="N10" t="str">
        <v>ALTA</v>
      </c>
      <c r="O10">
        <v>45867</v>
      </c>
      <c r="P10">
        <v>0.31180555555555556</v>
      </c>
      <c r="Q10" t="str">
        <v>julio</v>
      </c>
      <c r="R10">
        <v>2025</v>
      </c>
      <c r="S10">
        <v>45867</v>
      </c>
      <c r="T10">
        <v>45867</v>
      </c>
      <c r="U10">
        <v>0.31180555555555556</v>
      </c>
      <c r="V10">
        <v>0.32430555555555557</v>
      </c>
      <c r="W10">
        <f>((KPI_IMs_2[[#This Row],[FECHA DE RESOLUCION]]+KPI_IMs_2[[#This Row],[HORA CIERRE IM]])-(KPI_IMs_2[[#This Row],[FECHA DE LA NOVEDAD]]+KPI_IMs_2[[#This Row],[HORA DE LA FALLA]]))*24*60</f>
        <v>18.000000006286427</v>
      </c>
      <c r="X10" t="str" cm="1" xml:space="preserve">
        <f t="array" ref="X10" xml:space="preserve">IF(OR(O10="",P10="",S10="",V10="",AQ10="",AR10=""),"",
  LET(
    _xlpm.inicio, O10 + P10,
    _xlpm.fin, S10 + V10,
    _xlpm.dias, INT(_xlpm.fin - _xlpm.inicio),
    _xlpm.tiempo, REDUCE(0, SEQUENCE(_xlpm.dias + 1, 1, 0, 1),
      LAMBDA(_xlpm.acum,_xlpm.d,
        LET(
          _xlpm.dia, TRUNC(_xlpm.inicio) + _xlpm.d,
          _xlpm.horaIni, IF(_xlpm.d = 0, MAX(_xlpm.inicio, _xlpm.dia + AQ10), _xlpm.dia + AQ10),
          _xlpm.horaFin, IF(_xlpm.d = _xlpm.dias, MIN(_xlpm.fin, _xlpm.dia + AR10), _xlpm.dia + AR10),
          _xlpm.tiempo_dia, MAX(0, _xlpm.horaFin - _xlpm.horaIni),
          _xlpm.acum + _xlpm.tiempo_dia
        )
      )
    ),
    TEXT(_xlpm.tiempo, "h:mm")
  )
)</f>
        <v>0:00</v>
      </c>
      <c r="Y10" t="str">
        <f>TEXT((KPI_IMs_2[[#This Row],[FECHA DE REPORTE]]+KPI_IMs_2[[#This Row],[HORA DE REPORTE]]) - (KPI_IMs_2[[#This Row],[FECHA DE LA NOVEDAD]]+KPI_IMs_2[[#This Row],[HORA DE LA FALLA]]), "[h]:mm")</f>
        <v>0:00</v>
      </c>
      <c r="Z10" t="str">
        <v>RESOLUCION FISCAL VENCIDA EN TODO EASY</v>
      </c>
      <c r="AA10" t="str">
        <v>Software / Actualización</v>
      </c>
      <c r="AB10" t="str">
        <v>Ausencia de un SPP y/o cambio formal documentado</v>
      </c>
      <c r="AC10" t="str">
        <v>Software / Actualización</v>
      </c>
      <c r="AD10" t="str">
        <v>SI</v>
      </c>
      <c r="AE10" t="str">
        <v>NO</v>
      </c>
      <c r="AF10" t="str">
        <v>NO</v>
      </c>
      <c r="AG10" t="str">
        <v>NO</v>
      </c>
      <c r="AH10" t="str">
        <v>INTERNO</v>
      </c>
      <c r="AI10" t="str">
        <v>NEGOCIO</v>
      </c>
      <c r="AJ10" t="str">
        <v>revisar el Saber hacer</v>
      </c>
      <c r="AM10" t="str">
        <v>Iniciado 0%</v>
      </c>
      <c r="AN10"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0"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0"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0">
        <v>0.3333333333333333</v>
      </c>
      <c r="AR10">
        <v>0.875</v>
      </c>
    </row>
    <row r="11" xml:space="preserve">
      <c r="A11">
        <v>1438747</v>
      </c>
      <c r="B11" t="str">
        <f>VLOOKUP(H11,DetalleTiendas!A$2:S$1778,3,FALSE)</f>
        <v>MEJORAMIENTO DEL HOGAR</v>
      </c>
      <c r="C11" t="str">
        <f>VLOOKUP(H11,DetalleTiendas!A$2:S$1778,4,FALSE)</f>
        <v>EASY</v>
      </c>
      <c r="D11" t="str">
        <f>VLOOKUP(H11,DetalleTiendas!A$2:S$1778,5,FALSE)</f>
        <v>BOGOTA - EASY</v>
      </c>
      <c r="E11" t="str">
        <v>POS</v>
      </c>
      <c r="F11" t="str">
        <v>NO</v>
      </c>
      <c r="G11" t="str" xml:space="preserve">
        <f xml:space="preserve">IF(
   AND(ISNUMBER(VALUE(MID(H11,3,3))), ISNUMBER(FIND(" ", H11))),
   LEFT(H11,FIND(" ",H11)-1),
   H11
)</f>
        <v>E018</v>
      </c>
      <c r="H11" t="str">
        <v>E018 AUTOPISTA SUR</v>
      </c>
      <c r="J11" t="str">
        <v>Operaciones POS Colombia</v>
      </c>
      <c r="K11" t="str">
        <v>Farutt Reyes</v>
      </c>
      <c r="L11" t="str">
        <v>CERRADO</v>
      </c>
      <c r="M11" t="str">
        <v>CERRADO</v>
      </c>
      <c r="N11" t="str">
        <v>ALTA</v>
      </c>
      <c r="O11">
        <v>45867</v>
      </c>
      <c r="P11">
        <v>0.31180555555555556</v>
      </c>
      <c r="Q11" t="str">
        <v>julio</v>
      </c>
      <c r="R11">
        <v>2025</v>
      </c>
      <c r="S11">
        <v>45867</v>
      </c>
      <c r="T11">
        <v>45867</v>
      </c>
      <c r="U11">
        <v>0.31180555555555556</v>
      </c>
      <c r="V11">
        <v>0.32430555555555557</v>
      </c>
      <c r="W11">
        <f>((KPI_IMs_2[[#This Row],[FECHA DE RESOLUCION]]+KPI_IMs_2[[#This Row],[HORA CIERRE IM]])-(KPI_IMs_2[[#This Row],[FECHA DE LA NOVEDAD]]+KPI_IMs_2[[#This Row],[HORA DE LA FALLA]]))*24*60</f>
        <v>18.000000006286427</v>
      </c>
      <c r="X11" t="str" cm="1" xml:space="preserve">
        <f t="array" ref="X11" xml:space="preserve">IF(OR(O11="",P11="",S11="",V11="",AQ11="",AR11=""),"",
  LET(
    _xlpm.inicio, O11 + P11,
    _xlpm.fin, S11 + V11,
    _xlpm.dias, INT(_xlpm.fin - _xlpm.inicio),
    _xlpm.tiempo, REDUCE(0, SEQUENCE(_xlpm.dias + 1, 1, 0, 1),
      LAMBDA(_xlpm.acum,_xlpm.d,
        LET(
          _xlpm.dia, TRUNC(_xlpm.inicio) + _xlpm.d,
          _xlpm.horaIni, IF(_xlpm.d = 0, MAX(_xlpm.inicio, _xlpm.dia + AQ11), _xlpm.dia + AQ11),
          _xlpm.horaFin, IF(_xlpm.d = _xlpm.dias, MIN(_xlpm.fin, _xlpm.dia + AR11), _xlpm.dia + AR11),
          _xlpm.tiempo_dia, MAX(0, _xlpm.horaFin - _xlpm.horaIni),
          _xlpm.acum + _xlpm.tiempo_dia
        )
      )
    ),
    TEXT(_xlpm.tiempo, "h:mm")
  )
)</f>
        <v>0:00</v>
      </c>
      <c r="Y11" t="str">
        <f>TEXT((KPI_IMs_2[[#This Row],[FECHA DE REPORTE]]+KPI_IMs_2[[#This Row],[HORA DE REPORTE]]) - (KPI_IMs_2[[#This Row],[FECHA DE LA NOVEDAD]]+KPI_IMs_2[[#This Row],[HORA DE LA FALLA]]), "[h]:mm")</f>
        <v>0:00</v>
      </c>
      <c r="Z11" t="str">
        <v>RESOLUCION FISCAL VENCIDA EN TODO EASY</v>
      </c>
      <c r="AA11" t="str">
        <v>Software / Actualización</v>
      </c>
      <c r="AB11" t="str">
        <v>Ausencia de un SPP y/o cambio formal documentado</v>
      </c>
      <c r="AC11" t="str">
        <v>Software / Actualización</v>
      </c>
      <c r="AD11" t="str">
        <v>SI</v>
      </c>
      <c r="AE11" t="str">
        <v>NO</v>
      </c>
      <c r="AF11" t="str">
        <v>NO</v>
      </c>
      <c r="AG11" t="str">
        <v>NO</v>
      </c>
      <c r="AH11" t="str">
        <v>INTERNO</v>
      </c>
      <c r="AI11" t="str">
        <v>NEGOCIO</v>
      </c>
      <c r="AJ11" t="str">
        <v>revisar el Saber hacer</v>
      </c>
      <c r="AM11" t="str">
        <v>Iniciado 0%</v>
      </c>
      <c r="AN11"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1"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1"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1">
        <v>0.3333333333333333</v>
      </c>
      <c r="AR11">
        <v>0.875</v>
      </c>
    </row>
    <row r="12" xml:space="preserve">
      <c r="A12">
        <v>1438747</v>
      </c>
      <c r="B12" t="str">
        <f>VLOOKUP(H12,DetalleTiendas!A$2:S$1778,3,FALSE)</f>
        <v>MEJORAMIENTO DEL HOGAR</v>
      </c>
      <c r="C12" t="str">
        <f>VLOOKUP(H12,DetalleTiendas!A$2:S$1778,4,FALSE)</f>
        <v>EASY</v>
      </c>
      <c r="D12" t="str">
        <f>VLOOKUP(H12,DetalleTiendas!A$2:S$1778,5,FALSE)</f>
        <v>BOGOTA - EASY</v>
      </c>
      <c r="E12" t="str">
        <v>POS</v>
      </c>
      <c r="F12" t="str">
        <v>NO</v>
      </c>
      <c r="G12" t="str" xml:space="preserve">
        <f xml:space="preserve">IF(
   AND(ISNUMBER(VALUE(MID(H12,3,3))), ISNUMBER(FIND(" ", H12))),
   LEFT(H12,FIND(" ",H12)-1),
   H12
)</f>
        <v>E018</v>
      </c>
      <c r="H12" t="str">
        <v>E018 AUTOPISTA SUR</v>
      </c>
      <c r="J12" t="str">
        <v>Operaciones POS Colombia</v>
      </c>
      <c r="K12" t="str">
        <v>Farutt Reyes</v>
      </c>
      <c r="L12" t="str">
        <v>CERRADO</v>
      </c>
      <c r="M12" t="str">
        <v>CERRADO</v>
      </c>
      <c r="N12" t="str">
        <v>ALTA</v>
      </c>
      <c r="O12">
        <v>45867</v>
      </c>
      <c r="P12">
        <v>0.31180555555555556</v>
      </c>
      <c r="Q12" t="str">
        <v>julio</v>
      </c>
      <c r="R12">
        <v>2025</v>
      </c>
      <c r="S12">
        <v>45867</v>
      </c>
      <c r="T12">
        <v>45867</v>
      </c>
      <c r="U12">
        <v>0.31180555555555556</v>
      </c>
      <c r="V12">
        <v>0.32430555555555557</v>
      </c>
      <c r="W12">
        <f>((KPI_IMs_2[[#This Row],[FECHA DE RESOLUCION]]+KPI_IMs_2[[#This Row],[HORA CIERRE IM]])-(KPI_IMs_2[[#This Row],[FECHA DE LA NOVEDAD]]+KPI_IMs_2[[#This Row],[HORA DE LA FALLA]]))*24*60</f>
        <v>18.000000006286427</v>
      </c>
      <c r="X12" t="str" cm="1" xml:space="preserve">
        <f t="array" ref="X12" xml:space="preserve">IF(OR(O12="",P12="",S12="",V12="",AQ12="",AR12=""),"",
  LET(
    _xlpm.inicio, O12 + P12,
    _xlpm.fin, S12 + V12,
    _xlpm.dias, INT(_xlpm.fin - _xlpm.inicio),
    _xlpm.tiempo, REDUCE(0, SEQUENCE(_xlpm.dias + 1, 1, 0, 1),
      LAMBDA(_xlpm.acum,_xlpm.d,
        LET(
          _xlpm.dia, TRUNC(_xlpm.inicio) + _xlpm.d,
          _xlpm.horaIni, IF(_xlpm.d = 0, MAX(_xlpm.inicio, _xlpm.dia + AQ12), _xlpm.dia + AQ12),
          _xlpm.horaFin, IF(_xlpm.d = _xlpm.dias, MIN(_xlpm.fin, _xlpm.dia + AR12), _xlpm.dia + AR12),
          _xlpm.tiempo_dia, MAX(0, _xlpm.horaFin - _xlpm.horaIni),
          _xlpm.acum + _xlpm.tiempo_dia
        )
      )
    ),
    TEXT(_xlpm.tiempo, "h:mm")
  )
)</f>
        <v>0:00</v>
      </c>
      <c r="Y12" t="str">
        <f>TEXT((KPI_IMs_2[[#This Row],[FECHA DE REPORTE]]+KPI_IMs_2[[#This Row],[HORA DE REPORTE]]) - (KPI_IMs_2[[#This Row],[FECHA DE LA NOVEDAD]]+KPI_IMs_2[[#This Row],[HORA DE LA FALLA]]), "[h]:mm")</f>
        <v>0:00</v>
      </c>
      <c r="Z12" t="str">
        <v>RESOLUCION FISCAL VENCIDA EN TODO EASY</v>
      </c>
      <c r="AA12" t="str">
        <v>Software / Actualización</v>
      </c>
      <c r="AB12" t="str">
        <v>Ausencia de un SPP y/o cambio formal documentado</v>
      </c>
      <c r="AC12" t="str">
        <v>Software / Actualización</v>
      </c>
      <c r="AD12" t="str">
        <v>SI</v>
      </c>
      <c r="AE12" t="str">
        <v>NO</v>
      </c>
      <c r="AF12" t="str">
        <v>NO</v>
      </c>
      <c r="AG12" t="str">
        <v>NO</v>
      </c>
      <c r="AH12" t="str">
        <v>INTERNO</v>
      </c>
      <c r="AI12" t="str">
        <v>NEGOCIO</v>
      </c>
      <c r="AJ12" t="str">
        <v>revisar el Saber hacer</v>
      </c>
      <c r="AM12" t="str">
        <v>Iniciado 0%</v>
      </c>
      <c r="AN12"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2"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2"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2">
        <v>0.3333333333333333</v>
      </c>
      <c r="AR12">
        <v>0.875</v>
      </c>
    </row>
    <row r="13" xml:space="preserve">
      <c r="A13">
        <v>1438747</v>
      </c>
      <c r="B13" t="str">
        <f>VLOOKUP(H13,DetalleTiendas!A$2:S$1778,3,FALSE)</f>
        <v>MEJORAMIENTO DEL HOGAR</v>
      </c>
      <c r="C13" t="str">
        <f>VLOOKUP(H13,DetalleTiendas!A$2:S$1778,4,FALSE)</f>
        <v>EASY</v>
      </c>
      <c r="D13" t="str">
        <f>VLOOKUP(H13,DetalleTiendas!A$2:S$1778,5,FALSE)</f>
        <v>COSTA - EASY</v>
      </c>
      <c r="E13" t="str">
        <v>POS</v>
      </c>
      <c r="F13" t="str">
        <v>NO</v>
      </c>
      <c r="G13" t="str" xml:space="preserve">
        <f xml:space="preserve">IF(
   AND(ISNUMBER(VALUE(MID(H13,3,3))), ISNUMBER(FIND(" ", H13))),
   LEFT(H13,FIND(" ",H13)-1),
   H13
)</f>
        <v>E043</v>
      </c>
      <c r="H13" t="str">
        <v>E043 ALTOS DEL PRADO</v>
      </c>
      <c r="J13" t="str">
        <v>Operaciones POS Colombia</v>
      </c>
      <c r="K13" t="str">
        <v>Farutt Reyes</v>
      </c>
      <c r="L13" t="str">
        <v>CERRADO</v>
      </c>
      <c r="M13" t="str">
        <v>CERRADO</v>
      </c>
      <c r="N13" t="str">
        <v>ALTA</v>
      </c>
      <c r="O13">
        <v>45867</v>
      </c>
      <c r="P13">
        <v>0.31180555555555556</v>
      </c>
      <c r="Q13" t="str">
        <v>julio</v>
      </c>
      <c r="R13">
        <v>2025</v>
      </c>
      <c r="S13">
        <v>45867</v>
      </c>
      <c r="T13">
        <v>45867</v>
      </c>
      <c r="U13">
        <v>0.31180555555555556</v>
      </c>
      <c r="V13">
        <v>0.32430555555555557</v>
      </c>
      <c r="W13">
        <f>((KPI_IMs_2[[#This Row],[FECHA DE RESOLUCION]]+KPI_IMs_2[[#This Row],[HORA CIERRE IM]])-(KPI_IMs_2[[#This Row],[FECHA DE LA NOVEDAD]]+KPI_IMs_2[[#This Row],[HORA DE LA FALLA]]))*24*60</f>
        <v>18.000000006286427</v>
      </c>
      <c r="X13" t="str" cm="1" xml:space="preserve">
        <f t="array" ref="X13" xml:space="preserve">IF(OR(O13="",P13="",S13="",V13="",AQ13="",AR13=""),"",
  LET(
    _xlpm.inicio, O13 + P13,
    _xlpm.fin, S13 + V13,
    _xlpm.dias, INT(_xlpm.fin - _xlpm.inicio),
    _xlpm.tiempo, REDUCE(0, SEQUENCE(_xlpm.dias + 1, 1, 0, 1),
      LAMBDA(_xlpm.acum,_xlpm.d,
        LET(
          _xlpm.dia, TRUNC(_xlpm.inicio) + _xlpm.d,
          _xlpm.horaIni, IF(_xlpm.d = 0, MAX(_xlpm.inicio, _xlpm.dia + AQ13), _xlpm.dia + AQ13),
          _xlpm.horaFin, IF(_xlpm.d = _xlpm.dias, MIN(_xlpm.fin, _xlpm.dia + AR13), _xlpm.dia + AR13),
          _xlpm.tiempo_dia, MAX(0, _xlpm.horaFin - _xlpm.horaIni),
          _xlpm.acum + _xlpm.tiempo_dia
        )
      )
    ),
    TEXT(_xlpm.tiempo, "h:mm")
  )
)</f>
        <v>0:00</v>
      </c>
      <c r="Y13" t="str">
        <f>TEXT((KPI_IMs_2[[#This Row],[FECHA DE REPORTE]]+KPI_IMs_2[[#This Row],[HORA DE REPORTE]]) - (KPI_IMs_2[[#This Row],[FECHA DE LA NOVEDAD]]+KPI_IMs_2[[#This Row],[HORA DE LA FALLA]]), "[h]:mm")</f>
        <v>0:00</v>
      </c>
      <c r="Z13" t="str">
        <v>RESOLUCION FISCAL VENCIDA EN TODO EASY</v>
      </c>
      <c r="AA13" t="str">
        <v>Software / Actualización</v>
      </c>
      <c r="AB13" t="str">
        <v>Ausencia de un SPP y/o cambio formal documentado</v>
      </c>
      <c r="AC13" t="str">
        <v>Software / Actualización</v>
      </c>
      <c r="AD13" t="str">
        <v>SI</v>
      </c>
      <c r="AE13" t="str">
        <v>NO</v>
      </c>
      <c r="AF13" t="str">
        <v>NO</v>
      </c>
      <c r="AG13" t="str">
        <v>NO</v>
      </c>
      <c r="AH13" t="str">
        <v>INTERNO</v>
      </c>
      <c r="AI13" t="str">
        <v>NEGOCIO</v>
      </c>
      <c r="AJ13" t="str">
        <v>revisar el Saber hacer</v>
      </c>
      <c r="AM13" t="str">
        <v>Iniciado 0%</v>
      </c>
      <c r="AN13"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3"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3"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3">
        <v>0.3333333333333333</v>
      </c>
      <c r="AR13">
        <v>0.875</v>
      </c>
    </row>
    <row r="14" xml:space="preserve">
      <c r="A14">
        <v>1438747</v>
      </c>
      <c r="B14" t="str">
        <f>VLOOKUP(H14,DetalleTiendas!A$2:S$1778,3,FALSE)</f>
        <v>MEJORAMIENTO DEL HOGAR</v>
      </c>
      <c r="C14" t="str">
        <f>VLOOKUP(H14,DetalleTiendas!A$2:S$1778,4,FALSE)</f>
        <v>EASY</v>
      </c>
      <c r="D14" t="str">
        <f>VLOOKUP(H14,DetalleTiendas!A$2:S$1778,5,FALSE)</f>
        <v>COSTA - EASY</v>
      </c>
      <c r="E14" t="str">
        <v>POS</v>
      </c>
      <c r="F14" t="str">
        <v>NO</v>
      </c>
      <c r="G14" t="str" xml:space="preserve">
        <f xml:space="preserve">IF(
   AND(ISNUMBER(VALUE(MID(H14,3,3))), ISNUMBER(FIND(" ", H14))),
   LEFT(H14,FIND(" ",H14)-1),
   H14
)</f>
        <v>E043</v>
      </c>
      <c r="H14" t="str">
        <v>E043 ALTOS DEL PRADO</v>
      </c>
      <c r="J14" t="str">
        <v>Operaciones POS Colombia</v>
      </c>
      <c r="K14" t="str">
        <v>Farutt Reyes</v>
      </c>
      <c r="L14" t="str">
        <v>CERRADO</v>
      </c>
      <c r="M14" t="str">
        <v>CERRADO</v>
      </c>
      <c r="N14" t="str">
        <v>ALTA</v>
      </c>
      <c r="O14">
        <v>45867</v>
      </c>
      <c r="P14">
        <v>0.31180555555555556</v>
      </c>
      <c r="Q14" t="str">
        <v>julio</v>
      </c>
      <c r="R14">
        <v>2025</v>
      </c>
      <c r="S14">
        <v>45867</v>
      </c>
      <c r="T14">
        <v>45867</v>
      </c>
      <c r="U14">
        <v>0.31180555555555556</v>
      </c>
      <c r="V14">
        <v>0.32430555555555557</v>
      </c>
      <c r="W14">
        <f>((KPI_IMs_2[[#This Row],[FECHA DE RESOLUCION]]+KPI_IMs_2[[#This Row],[HORA CIERRE IM]])-(KPI_IMs_2[[#This Row],[FECHA DE LA NOVEDAD]]+KPI_IMs_2[[#This Row],[HORA DE LA FALLA]]))*24*60</f>
        <v>18.000000006286427</v>
      </c>
      <c r="X14" t="str" cm="1" xml:space="preserve">
        <f t="array" ref="X14" xml:space="preserve">IF(OR(O14="",P14="",S14="",V14="",AQ14="",AR14=""),"",
  LET(
    _xlpm.inicio, O14 + P14,
    _xlpm.fin, S14 + V14,
    _xlpm.dias, INT(_xlpm.fin - _xlpm.inicio),
    _xlpm.tiempo, REDUCE(0, SEQUENCE(_xlpm.dias + 1, 1, 0, 1),
      LAMBDA(_xlpm.acum,_xlpm.d,
        LET(
          _xlpm.dia, TRUNC(_xlpm.inicio) + _xlpm.d,
          _xlpm.horaIni, IF(_xlpm.d = 0, MAX(_xlpm.inicio, _xlpm.dia + AQ14), _xlpm.dia + AQ14),
          _xlpm.horaFin, IF(_xlpm.d = _xlpm.dias, MIN(_xlpm.fin, _xlpm.dia + AR14), _xlpm.dia + AR14),
          _xlpm.tiempo_dia, MAX(0, _xlpm.horaFin - _xlpm.horaIni),
          _xlpm.acum + _xlpm.tiempo_dia
        )
      )
    ),
    TEXT(_xlpm.tiempo, "h:mm")
  )
)</f>
        <v>0:00</v>
      </c>
      <c r="Y14" t="str">
        <f>TEXT((KPI_IMs_2[[#This Row],[FECHA DE REPORTE]]+KPI_IMs_2[[#This Row],[HORA DE REPORTE]]) - (KPI_IMs_2[[#This Row],[FECHA DE LA NOVEDAD]]+KPI_IMs_2[[#This Row],[HORA DE LA FALLA]]), "[h]:mm")</f>
        <v>0:00</v>
      </c>
      <c r="Z14" t="str">
        <v>RESOLUCION FISCAL VENCIDA EN TODO EASY</v>
      </c>
      <c r="AA14" t="str">
        <v>Software / Actualización</v>
      </c>
      <c r="AB14" t="str">
        <v>Ausencia de un SPP y/o cambio formal documentado</v>
      </c>
      <c r="AC14" t="str">
        <v>Software / Actualización</v>
      </c>
      <c r="AD14" t="str">
        <v>SI</v>
      </c>
      <c r="AE14" t="str">
        <v>NO</v>
      </c>
      <c r="AF14" t="str">
        <v>NO</v>
      </c>
      <c r="AG14" t="str">
        <v>NO</v>
      </c>
      <c r="AH14" t="str">
        <v>INTERNO</v>
      </c>
      <c r="AI14" t="str">
        <v>NEGOCIO</v>
      </c>
      <c r="AJ14" t="str">
        <v>revisar el Saber hacer</v>
      </c>
      <c r="AM14" t="str">
        <v>Iniciado 0%</v>
      </c>
      <c r="AN14"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4"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4"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4">
        <v>0.3333333333333333</v>
      </c>
      <c r="AR14">
        <v>0.875</v>
      </c>
    </row>
    <row r="15" xml:space="preserve">
      <c r="A15">
        <v>1438747</v>
      </c>
      <c r="B15" t="str">
        <f>VLOOKUP(H15,DetalleTiendas!A$2:S$1778,3,FALSE)</f>
        <v>MEJORAMIENTO DEL HOGAR</v>
      </c>
      <c r="C15" t="str">
        <f>VLOOKUP(H15,DetalleTiendas!A$2:S$1778,4,FALSE)</f>
        <v>EASY</v>
      </c>
      <c r="D15" t="str">
        <f>VLOOKUP(H15,DetalleTiendas!A$2:S$1778,5,FALSE)</f>
        <v>COSTA - EASY</v>
      </c>
      <c r="E15" t="str">
        <v>POS</v>
      </c>
      <c r="F15" t="str">
        <v>NO</v>
      </c>
      <c r="G15" t="str" xml:space="preserve">
        <f xml:space="preserve">IF(
   AND(ISNUMBER(VALUE(MID(H15,3,3))), ISNUMBER(FIND(" ", H15))),
   LEFT(H15,FIND(" ",H15)-1),
   H15
)</f>
        <v>E043</v>
      </c>
      <c r="H15" t="str">
        <v>E043 ALTOS DEL PRADO</v>
      </c>
      <c r="J15" t="str">
        <v>Operaciones POS Colombia</v>
      </c>
      <c r="K15" t="str">
        <v>Farutt Reyes</v>
      </c>
      <c r="L15" t="str">
        <v>CERRADO</v>
      </c>
      <c r="M15" t="str">
        <v>CERRADO</v>
      </c>
      <c r="N15" t="str">
        <v>ALTA</v>
      </c>
      <c r="O15">
        <v>45867</v>
      </c>
      <c r="P15">
        <v>0.31180555555555556</v>
      </c>
      <c r="Q15" t="str">
        <v>julio</v>
      </c>
      <c r="R15">
        <v>2025</v>
      </c>
      <c r="S15">
        <v>45867</v>
      </c>
      <c r="T15">
        <v>45867</v>
      </c>
      <c r="U15">
        <v>0.31180555555555556</v>
      </c>
      <c r="V15">
        <v>0.32430555555555557</v>
      </c>
      <c r="W15">
        <f>((KPI_IMs_2[[#This Row],[FECHA DE RESOLUCION]]+KPI_IMs_2[[#This Row],[HORA CIERRE IM]])-(KPI_IMs_2[[#This Row],[FECHA DE LA NOVEDAD]]+KPI_IMs_2[[#This Row],[HORA DE LA FALLA]]))*24*60</f>
        <v>18.000000006286427</v>
      </c>
      <c r="X15" t="str" cm="1" xml:space="preserve">
        <f t="array" ref="X15" xml:space="preserve">IF(OR(O15="",P15="",S15="",V15="",AQ15="",AR15=""),"",
  LET(
    _xlpm.inicio, O15 + P15,
    _xlpm.fin, S15 + V15,
    _xlpm.dias, INT(_xlpm.fin - _xlpm.inicio),
    _xlpm.tiempo, REDUCE(0, SEQUENCE(_xlpm.dias + 1, 1, 0, 1),
      LAMBDA(_xlpm.acum,_xlpm.d,
        LET(
          _xlpm.dia, TRUNC(_xlpm.inicio) + _xlpm.d,
          _xlpm.horaIni, IF(_xlpm.d = 0, MAX(_xlpm.inicio, _xlpm.dia + AQ15), _xlpm.dia + AQ15),
          _xlpm.horaFin, IF(_xlpm.d = _xlpm.dias, MIN(_xlpm.fin, _xlpm.dia + AR15), _xlpm.dia + AR15),
          _xlpm.tiempo_dia, MAX(0, _xlpm.horaFin - _xlpm.horaIni),
          _xlpm.acum + _xlpm.tiempo_dia
        )
      )
    ),
    TEXT(_xlpm.tiempo, "h:mm")
  )
)</f>
        <v>0:00</v>
      </c>
      <c r="Y15" t="str">
        <f>TEXT((KPI_IMs_2[[#This Row],[FECHA DE REPORTE]]+KPI_IMs_2[[#This Row],[HORA DE REPORTE]]) - (KPI_IMs_2[[#This Row],[FECHA DE LA NOVEDAD]]+KPI_IMs_2[[#This Row],[HORA DE LA FALLA]]), "[h]:mm")</f>
        <v>0:00</v>
      </c>
      <c r="Z15" t="str">
        <v>RESOLUCION FISCAL VENCIDA EN TODO EASY</v>
      </c>
      <c r="AA15" t="str">
        <v>Software / Actualización</v>
      </c>
      <c r="AB15" t="str">
        <v>Ausencia de un SPP y/o cambio formal documentado</v>
      </c>
      <c r="AC15" t="str">
        <v>Software / Actualización</v>
      </c>
      <c r="AD15" t="str">
        <v>SI</v>
      </c>
      <c r="AE15" t="str">
        <v>NO</v>
      </c>
      <c r="AF15" t="str">
        <v>NO</v>
      </c>
      <c r="AG15" t="str">
        <v>NO</v>
      </c>
      <c r="AH15" t="str">
        <v>INTERNO</v>
      </c>
      <c r="AI15" t="str">
        <v>NEGOCIO</v>
      </c>
      <c r="AJ15" t="str">
        <v>revisar el Saber hacer</v>
      </c>
      <c r="AM15" t="str">
        <v>Iniciado 0%</v>
      </c>
      <c r="AN15"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5"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5"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5">
        <v>0.3333333333333333</v>
      </c>
      <c r="AR15">
        <v>0.875</v>
      </c>
    </row>
    <row r="16" xml:space="preserve">
      <c r="A16">
        <v>1438747</v>
      </c>
      <c r="B16" t="str">
        <f>VLOOKUP(H16,DetalleTiendas!A$2:S$1778,3,FALSE)</f>
        <v>MEJORAMIENTO DEL HOGAR</v>
      </c>
      <c r="C16" t="str">
        <f>VLOOKUP(H16,DetalleTiendas!A$2:S$1778,4,FALSE)</f>
        <v>EASY</v>
      </c>
      <c r="D16" t="str">
        <f>VLOOKUP(H16,DetalleTiendas!A$2:S$1778,5,FALSE)</f>
        <v>BOGOTA - EASY</v>
      </c>
      <c r="E16" t="str">
        <v>POS</v>
      </c>
      <c r="F16" t="str">
        <v>NO</v>
      </c>
      <c r="G16" t="str" xml:space="preserve">
        <f xml:space="preserve">IF(
   AND(ISNUMBER(VALUE(MID(H16,3,3))), ISNUMBER(FIND(" ", H16))),
   LEFT(H16,FIND(" ",H16)-1),
   H16
)</f>
        <v>E800</v>
      </c>
      <c r="H16" t="str">
        <v>E800 OCCIDENTE</v>
      </c>
      <c r="J16" t="str">
        <v>Operaciones POS Colombia</v>
      </c>
      <c r="K16" t="str">
        <v>Farutt Reyes</v>
      </c>
      <c r="L16" t="str">
        <v>CERRADO</v>
      </c>
      <c r="M16" t="str">
        <v>CERRADO</v>
      </c>
      <c r="N16" t="str">
        <v>ALTA</v>
      </c>
      <c r="O16">
        <v>45867</v>
      </c>
      <c r="P16">
        <v>0.31180555555555556</v>
      </c>
      <c r="Q16" t="str">
        <v>julio</v>
      </c>
      <c r="R16">
        <v>2025</v>
      </c>
      <c r="S16">
        <v>45867</v>
      </c>
      <c r="T16">
        <v>45867</v>
      </c>
      <c r="U16">
        <v>0.31180555555555556</v>
      </c>
      <c r="V16">
        <v>0.32430555555555557</v>
      </c>
      <c r="W16">
        <f>((KPI_IMs_2[[#This Row],[FECHA DE RESOLUCION]]+KPI_IMs_2[[#This Row],[HORA CIERRE IM]])-(KPI_IMs_2[[#This Row],[FECHA DE LA NOVEDAD]]+KPI_IMs_2[[#This Row],[HORA DE LA FALLA]]))*24*60</f>
        <v>18.000000006286427</v>
      </c>
      <c r="X16" t="str" cm="1" xml:space="preserve">
        <f t="array" ref="X16" xml:space="preserve">IF(OR(O16="",P16="",S16="",V16="",AQ16="",AR16=""),"",
  LET(
    _xlpm.inicio, O16 + P16,
    _xlpm.fin, S16 + V16,
    _xlpm.dias, INT(_xlpm.fin - _xlpm.inicio),
    _xlpm.tiempo, REDUCE(0, SEQUENCE(_xlpm.dias + 1, 1, 0, 1),
      LAMBDA(_xlpm.acum,_xlpm.d,
        LET(
          _xlpm.dia, TRUNC(_xlpm.inicio) + _xlpm.d,
          _xlpm.horaIni, IF(_xlpm.d = 0, MAX(_xlpm.inicio, _xlpm.dia + AQ16), _xlpm.dia + AQ16),
          _xlpm.horaFin, IF(_xlpm.d = _xlpm.dias, MIN(_xlpm.fin, _xlpm.dia + AR16), _xlpm.dia + AR16),
          _xlpm.tiempo_dia, MAX(0, _xlpm.horaFin - _xlpm.horaIni),
          _xlpm.acum + _xlpm.tiempo_dia
        )
      )
    ),
    TEXT(_xlpm.tiempo, "h:mm")
  )
)</f>
        <v>0:00</v>
      </c>
      <c r="Y16" t="str">
        <f>TEXT((KPI_IMs_2[[#This Row],[FECHA DE REPORTE]]+KPI_IMs_2[[#This Row],[HORA DE REPORTE]]) - (KPI_IMs_2[[#This Row],[FECHA DE LA NOVEDAD]]+KPI_IMs_2[[#This Row],[HORA DE LA FALLA]]), "[h]:mm")</f>
        <v>0:00</v>
      </c>
      <c r="Z16" t="str">
        <v>RESOLUCION FISCAL VENCIDA EN TODO EASY</v>
      </c>
      <c r="AA16" t="str">
        <v>Software / Actualización</v>
      </c>
      <c r="AB16" t="str">
        <v>Ausencia de un SPP y/o cambio formal documentado</v>
      </c>
      <c r="AC16" t="str">
        <v>Software / Actualización</v>
      </c>
      <c r="AD16" t="str">
        <v>SI</v>
      </c>
      <c r="AE16" t="str">
        <v>NO</v>
      </c>
      <c r="AF16" t="str">
        <v>NO</v>
      </c>
      <c r="AG16" t="str">
        <v>NO</v>
      </c>
      <c r="AH16" t="str">
        <v>INTERNO</v>
      </c>
      <c r="AI16" t="str">
        <v>NEGOCIO</v>
      </c>
      <c r="AJ16" t="str">
        <v>revisar el Saber hacer</v>
      </c>
      <c r="AM16" t="str">
        <v>Iniciado 0%</v>
      </c>
      <c r="AN16"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6"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6"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6">
        <v>0.3333333333333333</v>
      </c>
      <c r="AR16">
        <v>0.875</v>
      </c>
    </row>
    <row r="17" xml:space="preserve">
      <c r="A17">
        <v>1438747</v>
      </c>
      <c r="B17" t="str">
        <f>VLOOKUP(H17,DetalleTiendas!A$2:S$1778,3,FALSE)</f>
        <v>MEJORAMIENTO DEL HOGAR</v>
      </c>
      <c r="C17" t="str">
        <f>VLOOKUP(H17,DetalleTiendas!A$2:S$1778,4,FALSE)</f>
        <v>EASY</v>
      </c>
      <c r="D17" t="str">
        <f>VLOOKUP(H17,DetalleTiendas!A$2:S$1778,5,FALSE)</f>
        <v>BOGOTA - EASY</v>
      </c>
      <c r="E17" t="str">
        <v>POS</v>
      </c>
      <c r="F17" t="str">
        <v>NO</v>
      </c>
      <c r="G17" t="str" xml:space="preserve">
        <f xml:space="preserve">IF(
   AND(ISNUMBER(VALUE(MID(H17,3,3))), ISNUMBER(FIND(" ", H17))),
   LEFT(H17,FIND(" ",H17)-1),
   H17
)</f>
        <v>E800</v>
      </c>
      <c r="H17" t="str">
        <v>E800 OCCIDENTE</v>
      </c>
      <c r="J17" t="str">
        <v>Operaciones POS Colombia</v>
      </c>
      <c r="K17" t="str">
        <v>Farutt Reyes</v>
      </c>
      <c r="L17" t="str">
        <v>CERRADO</v>
      </c>
      <c r="M17" t="str">
        <v>CERRADO</v>
      </c>
      <c r="N17" t="str">
        <v>ALTA</v>
      </c>
      <c r="O17">
        <v>45867</v>
      </c>
      <c r="P17">
        <v>0.31180555555555556</v>
      </c>
      <c r="Q17" t="str">
        <v>julio</v>
      </c>
      <c r="R17">
        <v>2025</v>
      </c>
      <c r="S17">
        <v>45867</v>
      </c>
      <c r="T17">
        <v>45867</v>
      </c>
      <c r="U17">
        <v>0.31180555555555556</v>
      </c>
      <c r="V17">
        <v>0.32430555555555557</v>
      </c>
      <c r="W17">
        <f>((KPI_IMs_2[[#This Row],[FECHA DE RESOLUCION]]+KPI_IMs_2[[#This Row],[HORA CIERRE IM]])-(KPI_IMs_2[[#This Row],[FECHA DE LA NOVEDAD]]+KPI_IMs_2[[#This Row],[HORA DE LA FALLA]]))*24*60</f>
        <v>18.000000006286427</v>
      </c>
      <c r="X17" t="str" cm="1" xml:space="preserve">
        <f t="array" ref="X17" xml:space="preserve">IF(OR(O17="",P17="",S17="",V17="",AQ17="",AR17=""),"",
  LET(
    _xlpm.inicio, O17 + P17,
    _xlpm.fin, S17 + V17,
    _xlpm.dias, INT(_xlpm.fin - _xlpm.inicio),
    _xlpm.tiempo, REDUCE(0, SEQUENCE(_xlpm.dias + 1, 1, 0, 1),
      LAMBDA(_xlpm.acum,_xlpm.d,
        LET(
          _xlpm.dia, TRUNC(_xlpm.inicio) + _xlpm.d,
          _xlpm.horaIni, IF(_xlpm.d = 0, MAX(_xlpm.inicio, _xlpm.dia + AQ17), _xlpm.dia + AQ17),
          _xlpm.horaFin, IF(_xlpm.d = _xlpm.dias, MIN(_xlpm.fin, _xlpm.dia + AR17), _xlpm.dia + AR17),
          _xlpm.tiempo_dia, MAX(0, _xlpm.horaFin - _xlpm.horaIni),
          _xlpm.acum + _xlpm.tiempo_dia
        )
      )
    ),
    TEXT(_xlpm.tiempo, "h:mm")
  )
)</f>
        <v>0:00</v>
      </c>
      <c r="Y17" t="str">
        <f>TEXT((KPI_IMs_2[[#This Row],[FECHA DE REPORTE]]+KPI_IMs_2[[#This Row],[HORA DE REPORTE]]) - (KPI_IMs_2[[#This Row],[FECHA DE LA NOVEDAD]]+KPI_IMs_2[[#This Row],[HORA DE LA FALLA]]), "[h]:mm")</f>
        <v>0:00</v>
      </c>
      <c r="Z17" t="str">
        <v>RESOLUCION FISCAL VENCIDA EN TODO EASY</v>
      </c>
      <c r="AA17" t="str">
        <v>Software / Actualización</v>
      </c>
      <c r="AB17" t="str">
        <v>Ausencia de un SPP y/o cambio formal documentado</v>
      </c>
      <c r="AC17" t="str">
        <v>Software / Actualización</v>
      </c>
      <c r="AD17" t="str">
        <v>SI</v>
      </c>
      <c r="AE17" t="str">
        <v>NO</v>
      </c>
      <c r="AF17" t="str">
        <v>NO</v>
      </c>
      <c r="AG17" t="str">
        <v>NO</v>
      </c>
      <c r="AH17" t="str">
        <v>INTERNO</v>
      </c>
      <c r="AI17" t="str">
        <v>NEGOCIO</v>
      </c>
      <c r="AJ17" t="str">
        <v>revisar el Saber hacer</v>
      </c>
      <c r="AM17" t="str">
        <v>Iniciado 0%</v>
      </c>
      <c r="AN17"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7"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7"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7">
        <v>0.3333333333333333</v>
      </c>
      <c r="AR17">
        <v>0.875</v>
      </c>
    </row>
    <row r="18" xml:space="preserve">
      <c r="A18">
        <v>1438747</v>
      </c>
      <c r="B18" t="str">
        <f>VLOOKUP(H18,DetalleTiendas!A$2:S$1778,3,FALSE)</f>
        <v>MEJORAMIENTO DEL HOGAR</v>
      </c>
      <c r="C18" t="str">
        <f>VLOOKUP(H18,DetalleTiendas!A$2:S$1778,4,FALSE)</f>
        <v>EASY</v>
      </c>
      <c r="D18" t="str">
        <f>VLOOKUP(H18,DetalleTiendas!A$2:S$1778,5,FALSE)</f>
        <v>BOGOTA - EASY</v>
      </c>
      <c r="E18" t="str">
        <v>POS</v>
      </c>
      <c r="F18" t="str">
        <v>NO</v>
      </c>
      <c r="G18" t="str" xml:space="preserve">
        <f xml:space="preserve">IF(
   AND(ISNUMBER(VALUE(MID(H18,3,3))), ISNUMBER(FIND(" ", H18))),
   LEFT(H18,FIND(" ",H18)-1),
   H18
)</f>
        <v>E800</v>
      </c>
      <c r="H18" t="str">
        <v>E800 OCCIDENTE</v>
      </c>
      <c r="J18" t="str">
        <v>Operaciones POS Colombia</v>
      </c>
      <c r="K18" t="str">
        <v>Farutt Reyes</v>
      </c>
      <c r="L18" t="str">
        <v>CERRADO</v>
      </c>
      <c r="M18" t="str">
        <v>CERRADO</v>
      </c>
      <c r="N18" t="str">
        <v>ALTA</v>
      </c>
      <c r="O18">
        <v>45867</v>
      </c>
      <c r="P18">
        <v>0.31180555555555556</v>
      </c>
      <c r="Q18" t="str">
        <v>julio</v>
      </c>
      <c r="R18">
        <v>2025</v>
      </c>
      <c r="S18">
        <v>45867</v>
      </c>
      <c r="T18">
        <v>45867</v>
      </c>
      <c r="U18">
        <v>0.31180555555555556</v>
      </c>
      <c r="V18">
        <v>0.32430555555555557</v>
      </c>
      <c r="W18">
        <f>((KPI_IMs_2[[#This Row],[FECHA DE RESOLUCION]]+KPI_IMs_2[[#This Row],[HORA CIERRE IM]])-(KPI_IMs_2[[#This Row],[FECHA DE LA NOVEDAD]]+KPI_IMs_2[[#This Row],[HORA DE LA FALLA]]))*24*60</f>
        <v>18.000000006286427</v>
      </c>
      <c r="X18" t="str" cm="1" xml:space="preserve">
        <f t="array" ref="X18" xml:space="preserve">IF(OR(O18="",P18="",S18="",V18="",AQ18="",AR18=""),"",
  LET(
    _xlpm.inicio, O18 + P18,
    _xlpm.fin, S18 + V18,
    _xlpm.dias, INT(_xlpm.fin - _xlpm.inicio),
    _xlpm.tiempo, REDUCE(0, SEQUENCE(_xlpm.dias + 1, 1, 0, 1),
      LAMBDA(_xlpm.acum,_xlpm.d,
        LET(
          _xlpm.dia, TRUNC(_xlpm.inicio) + _xlpm.d,
          _xlpm.horaIni, IF(_xlpm.d = 0, MAX(_xlpm.inicio, _xlpm.dia + AQ18), _xlpm.dia + AQ18),
          _xlpm.horaFin, IF(_xlpm.d = _xlpm.dias, MIN(_xlpm.fin, _xlpm.dia + AR18), _xlpm.dia + AR18),
          _xlpm.tiempo_dia, MAX(0, _xlpm.horaFin - _xlpm.horaIni),
          _xlpm.acum + _xlpm.tiempo_dia
        )
      )
    ),
    TEXT(_xlpm.tiempo, "h:mm")
  )
)</f>
        <v>0:00</v>
      </c>
      <c r="Y18" t="str">
        <f>TEXT((KPI_IMs_2[[#This Row],[FECHA DE REPORTE]]+KPI_IMs_2[[#This Row],[HORA DE REPORTE]]) - (KPI_IMs_2[[#This Row],[FECHA DE LA NOVEDAD]]+KPI_IMs_2[[#This Row],[HORA DE LA FALLA]]), "[h]:mm")</f>
        <v>0:00</v>
      </c>
      <c r="Z18" t="str">
        <v>RESOLUCION FISCAL VENCIDA EN TODO EASY</v>
      </c>
      <c r="AA18" t="str">
        <v>Software / Actualización</v>
      </c>
      <c r="AB18" t="str">
        <v>Ausencia de un SPP y/o cambio formal documentado</v>
      </c>
      <c r="AC18" t="str">
        <v>Software / Actualización</v>
      </c>
      <c r="AD18" t="str">
        <v>SI</v>
      </c>
      <c r="AE18" t="str">
        <v>NO</v>
      </c>
      <c r="AF18" t="str">
        <v>NO</v>
      </c>
      <c r="AG18" t="str">
        <v>NO</v>
      </c>
      <c r="AH18" t="str">
        <v>INTERNO</v>
      </c>
      <c r="AI18" t="str">
        <v>NEGOCIO</v>
      </c>
      <c r="AJ18" t="str">
        <v>revisar el Saber hacer</v>
      </c>
      <c r="AM18" t="str">
        <v>Iniciado 0%</v>
      </c>
      <c r="AN18"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8"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8"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8">
        <v>0.3333333333333333</v>
      </c>
      <c r="AR18">
        <v>0.875</v>
      </c>
    </row>
    <row r="19" xml:space="preserve">
      <c r="A19">
        <v>1438747</v>
      </c>
      <c r="B19" t="str">
        <f>VLOOKUP(H19,DetalleTiendas!A$2:S$1778,3,FALSE)</f>
        <v>MEJORAMIENTO DEL HOGAR</v>
      </c>
      <c r="C19" t="str">
        <f>VLOOKUP(H19,DetalleTiendas!A$2:S$1778,4,FALSE)</f>
        <v>EASY</v>
      </c>
      <c r="D19" t="str">
        <f>VLOOKUP(H19,DetalleTiendas!A$2:S$1778,5,FALSE)</f>
        <v>BOGOTA - EASY</v>
      </c>
      <c r="E19" t="str">
        <v>POS</v>
      </c>
      <c r="F19" t="str">
        <v>NO</v>
      </c>
      <c r="G19" t="str" xml:space="preserve">
        <f xml:space="preserve">IF(
   AND(ISNUMBER(VALUE(MID(H19,3,3))), ISNUMBER(FIND(" ", H19))),
   LEFT(H19,FIND(" ",H19)-1),
   H19
)</f>
        <v>E801</v>
      </c>
      <c r="H19" t="str">
        <v>E801 NORTE</v>
      </c>
      <c r="J19" t="str">
        <v>Operaciones POS Colombia</v>
      </c>
      <c r="K19" t="str">
        <v>Farutt Reyes</v>
      </c>
      <c r="L19" t="str">
        <v>CERRADO</v>
      </c>
      <c r="M19" t="str">
        <v>CERRADO</v>
      </c>
      <c r="N19" t="str">
        <v>ALTA</v>
      </c>
      <c r="O19">
        <v>45867</v>
      </c>
      <c r="P19">
        <v>0.31180555555555556</v>
      </c>
      <c r="Q19" t="str">
        <v>julio</v>
      </c>
      <c r="R19">
        <v>2025</v>
      </c>
      <c r="S19">
        <v>45867</v>
      </c>
      <c r="T19">
        <v>45867</v>
      </c>
      <c r="U19">
        <v>0.31180555555555556</v>
      </c>
      <c r="V19">
        <v>0.32430555555555557</v>
      </c>
      <c r="W19">
        <f>((KPI_IMs_2[[#This Row],[FECHA DE RESOLUCION]]+KPI_IMs_2[[#This Row],[HORA CIERRE IM]])-(KPI_IMs_2[[#This Row],[FECHA DE LA NOVEDAD]]+KPI_IMs_2[[#This Row],[HORA DE LA FALLA]]))*24*60</f>
        <v>18.000000006286427</v>
      </c>
      <c r="X19" t="str" cm="1" xml:space="preserve">
        <f t="array" ref="X19" xml:space="preserve">IF(OR(O19="",P19="",S19="",V19="",AQ19="",AR19=""),"",
  LET(
    _xlpm.inicio, O19 + P19,
    _xlpm.fin, S19 + V19,
    _xlpm.dias, INT(_xlpm.fin - _xlpm.inicio),
    _xlpm.tiempo, REDUCE(0, SEQUENCE(_xlpm.dias + 1, 1, 0, 1),
      LAMBDA(_xlpm.acum,_xlpm.d,
        LET(
          _xlpm.dia, TRUNC(_xlpm.inicio) + _xlpm.d,
          _xlpm.horaIni, IF(_xlpm.d = 0, MAX(_xlpm.inicio, _xlpm.dia + AQ19), _xlpm.dia + AQ19),
          _xlpm.horaFin, IF(_xlpm.d = _xlpm.dias, MIN(_xlpm.fin, _xlpm.dia + AR19), _xlpm.dia + AR19),
          _xlpm.tiempo_dia, MAX(0, _xlpm.horaFin - _xlpm.horaIni),
          _xlpm.acum + _xlpm.tiempo_dia
        )
      )
    ),
    TEXT(_xlpm.tiempo, "h:mm")
  )
)</f>
        <v>0:00</v>
      </c>
      <c r="Y19" t="str">
        <f>TEXT((KPI_IMs_2[[#This Row],[FECHA DE REPORTE]]+KPI_IMs_2[[#This Row],[HORA DE REPORTE]]) - (KPI_IMs_2[[#This Row],[FECHA DE LA NOVEDAD]]+KPI_IMs_2[[#This Row],[HORA DE LA FALLA]]), "[h]:mm")</f>
        <v>0:00</v>
      </c>
      <c r="Z19" t="str">
        <v>RESOLUCION FISCAL VENCIDA EN TODO EASY</v>
      </c>
      <c r="AA19" t="str">
        <v>Software / Actualización</v>
      </c>
      <c r="AB19" t="str">
        <v>Ausencia de un SPP y/o cambio formal documentado</v>
      </c>
      <c r="AC19" t="str">
        <v>Software / Actualización</v>
      </c>
      <c r="AD19" t="str">
        <v>SI</v>
      </c>
      <c r="AE19" t="str">
        <v>NO</v>
      </c>
      <c r="AF19" t="str">
        <v>NO</v>
      </c>
      <c r="AG19" t="str">
        <v>NO</v>
      </c>
      <c r="AH19" t="str">
        <v>INTERNO</v>
      </c>
      <c r="AI19" t="str">
        <v>NEGOCIO</v>
      </c>
      <c r="AJ19" t="str">
        <v>revisar el Saber hacer</v>
      </c>
      <c r="AM19" t="str">
        <v>Iniciado 0%</v>
      </c>
      <c r="AN19"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19"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19"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19">
        <v>0.3333333333333333</v>
      </c>
      <c r="AR19">
        <v>0.875</v>
      </c>
    </row>
    <row r="20" xml:space="preserve">
      <c r="A20">
        <v>1438747</v>
      </c>
      <c r="B20" t="str">
        <f>VLOOKUP(H20,DetalleTiendas!A$2:S$1778,3,FALSE)</f>
        <v>MEJORAMIENTO DEL HOGAR</v>
      </c>
      <c r="C20" t="str">
        <f>VLOOKUP(H20,DetalleTiendas!A$2:S$1778,4,FALSE)</f>
        <v>EASY</v>
      </c>
      <c r="D20" t="str">
        <f>VLOOKUP(H20,DetalleTiendas!A$2:S$1778,5,FALSE)</f>
        <v>BOGOTA - EASY</v>
      </c>
      <c r="E20" t="str">
        <v>POS</v>
      </c>
      <c r="F20" t="str">
        <v>NO</v>
      </c>
      <c r="G20" t="str" xml:space="preserve">
        <f xml:space="preserve">IF(
   AND(ISNUMBER(VALUE(MID(H20,3,3))), ISNUMBER(FIND(" ", H20))),
   LEFT(H20,FIND(" ",H20)-1),
   H20
)</f>
        <v>E801</v>
      </c>
      <c r="H20" t="str">
        <v>E801 NORTE</v>
      </c>
      <c r="J20" t="str">
        <v>Operaciones POS Colombia</v>
      </c>
      <c r="K20" t="str">
        <v>Farutt Reyes</v>
      </c>
      <c r="L20" t="str">
        <v>CERRADO</v>
      </c>
      <c r="M20" t="str">
        <v>CERRADO</v>
      </c>
      <c r="N20" t="str">
        <v>ALTA</v>
      </c>
      <c r="O20">
        <v>45867</v>
      </c>
      <c r="P20">
        <v>0.31180555555555556</v>
      </c>
      <c r="Q20" t="str">
        <v>julio</v>
      </c>
      <c r="R20">
        <v>2025</v>
      </c>
      <c r="S20">
        <v>45867</v>
      </c>
      <c r="T20">
        <v>45867</v>
      </c>
      <c r="U20">
        <v>0.31180555555555556</v>
      </c>
      <c r="V20">
        <v>0.32430555555555557</v>
      </c>
      <c r="W20">
        <f>((KPI_IMs_2[[#This Row],[FECHA DE RESOLUCION]]+KPI_IMs_2[[#This Row],[HORA CIERRE IM]])-(KPI_IMs_2[[#This Row],[FECHA DE LA NOVEDAD]]+KPI_IMs_2[[#This Row],[HORA DE LA FALLA]]))*24*60</f>
        <v>18.000000006286427</v>
      </c>
      <c r="X20" t="str" cm="1" xml:space="preserve">
        <f t="array" ref="X20" xml:space="preserve">IF(OR(O20="",P20="",S20="",V20="",AQ20="",AR20=""),"",
  LET(
    _xlpm.inicio, O20 + P20,
    _xlpm.fin, S20 + V20,
    _xlpm.dias, INT(_xlpm.fin - _xlpm.inicio),
    _xlpm.tiempo, REDUCE(0, SEQUENCE(_xlpm.dias + 1, 1, 0, 1),
      LAMBDA(_xlpm.acum,_xlpm.d,
        LET(
          _xlpm.dia, TRUNC(_xlpm.inicio) + _xlpm.d,
          _xlpm.horaIni, IF(_xlpm.d = 0, MAX(_xlpm.inicio, _xlpm.dia + AQ20), _xlpm.dia + AQ20),
          _xlpm.horaFin, IF(_xlpm.d = _xlpm.dias, MIN(_xlpm.fin, _xlpm.dia + AR20), _xlpm.dia + AR20),
          _xlpm.tiempo_dia, MAX(0, _xlpm.horaFin - _xlpm.horaIni),
          _xlpm.acum + _xlpm.tiempo_dia
        )
      )
    ),
    TEXT(_xlpm.tiempo, "h:mm")
  )
)</f>
        <v>0:00</v>
      </c>
      <c r="Y20" t="str">
        <f>TEXT((KPI_IMs_2[[#This Row],[FECHA DE REPORTE]]+KPI_IMs_2[[#This Row],[HORA DE REPORTE]]) - (KPI_IMs_2[[#This Row],[FECHA DE LA NOVEDAD]]+KPI_IMs_2[[#This Row],[HORA DE LA FALLA]]), "[h]:mm")</f>
        <v>0:00</v>
      </c>
      <c r="Z20" t="str">
        <v>RESOLUCION FISCAL VENCIDA EN TODO EASY</v>
      </c>
      <c r="AA20" t="str">
        <v>Software / Actualización</v>
      </c>
      <c r="AB20" t="str">
        <v>Ausencia de un SPP y/o cambio formal documentado</v>
      </c>
      <c r="AC20" t="str">
        <v>Software / Actualización</v>
      </c>
      <c r="AD20" t="str">
        <v>SI</v>
      </c>
      <c r="AE20" t="str">
        <v>NO</v>
      </c>
      <c r="AF20" t="str">
        <v>NO</v>
      </c>
      <c r="AG20" t="str">
        <v>NO</v>
      </c>
      <c r="AH20" t="str">
        <v>INTERNO</v>
      </c>
      <c r="AI20" t="str">
        <v>NEGOCIO</v>
      </c>
      <c r="AJ20" t="str">
        <v>revisar el Saber hacer</v>
      </c>
      <c r="AM20" t="str">
        <v>Iniciado 0%</v>
      </c>
      <c r="AN20"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0"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0"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0">
        <v>0.3333333333333333</v>
      </c>
      <c r="AR20">
        <v>0.875</v>
      </c>
    </row>
    <row r="21" xml:space="preserve">
      <c r="A21">
        <v>1438747</v>
      </c>
      <c r="B21" t="str">
        <f>VLOOKUP(H21,DetalleTiendas!A$2:S$1778,3,FALSE)</f>
        <v>MEJORAMIENTO DEL HOGAR</v>
      </c>
      <c r="C21" t="str">
        <f>VLOOKUP(H21,DetalleTiendas!A$2:S$1778,4,FALSE)</f>
        <v>EASY</v>
      </c>
      <c r="D21" t="str">
        <f>VLOOKUP(H21,DetalleTiendas!A$2:S$1778,5,FALSE)</f>
        <v>BOGOTA - EASY</v>
      </c>
      <c r="E21" t="str">
        <v>POS</v>
      </c>
      <c r="F21" t="str">
        <v>NO</v>
      </c>
      <c r="G21" t="str" xml:space="preserve">
        <f xml:space="preserve">IF(
   AND(ISNUMBER(VALUE(MID(H21,3,3))), ISNUMBER(FIND(" ", H21))),
   LEFT(H21,FIND(" ",H21)-1),
   H21
)</f>
        <v>E801</v>
      </c>
      <c r="H21" t="str">
        <v>E801 NORTE</v>
      </c>
      <c r="J21" t="str">
        <v>Operaciones POS Colombia</v>
      </c>
      <c r="K21" t="str">
        <v>Farutt Reyes</v>
      </c>
      <c r="L21" t="str">
        <v>CERRADO</v>
      </c>
      <c r="M21" t="str">
        <v>CERRADO</v>
      </c>
      <c r="N21" t="str">
        <v>ALTA</v>
      </c>
      <c r="O21">
        <v>45867</v>
      </c>
      <c r="P21">
        <v>0.31180555555555556</v>
      </c>
      <c r="Q21" t="str">
        <v>julio</v>
      </c>
      <c r="R21">
        <v>2025</v>
      </c>
      <c r="S21">
        <v>45867</v>
      </c>
      <c r="T21">
        <v>45867</v>
      </c>
      <c r="U21">
        <v>0.31180555555555556</v>
      </c>
      <c r="V21">
        <v>0.32430555555555557</v>
      </c>
      <c r="W21">
        <f>((KPI_IMs_2[[#This Row],[FECHA DE RESOLUCION]]+KPI_IMs_2[[#This Row],[HORA CIERRE IM]])-(KPI_IMs_2[[#This Row],[FECHA DE LA NOVEDAD]]+KPI_IMs_2[[#This Row],[HORA DE LA FALLA]]))*24*60</f>
        <v>18.000000006286427</v>
      </c>
      <c r="X21" t="str" cm="1" xml:space="preserve">
        <f t="array" ref="X21" xml:space="preserve">IF(OR(O21="",P21="",S21="",V21="",AQ21="",AR21=""),"",
  LET(
    _xlpm.inicio, O21 + P21,
    _xlpm.fin, S21 + V21,
    _xlpm.dias, INT(_xlpm.fin - _xlpm.inicio),
    _xlpm.tiempo, REDUCE(0, SEQUENCE(_xlpm.dias + 1, 1, 0, 1),
      LAMBDA(_xlpm.acum,_xlpm.d,
        LET(
          _xlpm.dia, TRUNC(_xlpm.inicio) + _xlpm.d,
          _xlpm.horaIni, IF(_xlpm.d = 0, MAX(_xlpm.inicio, _xlpm.dia + AQ21), _xlpm.dia + AQ21),
          _xlpm.horaFin, IF(_xlpm.d = _xlpm.dias, MIN(_xlpm.fin, _xlpm.dia + AR21), _xlpm.dia + AR21),
          _xlpm.tiempo_dia, MAX(0, _xlpm.horaFin - _xlpm.horaIni),
          _xlpm.acum + _xlpm.tiempo_dia
        )
      )
    ),
    TEXT(_xlpm.tiempo, "h:mm")
  )
)</f>
        <v>0:00</v>
      </c>
      <c r="Y21" t="str">
        <f>TEXT((KPI_IMs_2[[#This Row],[FECHA DE REPORTE]]+KPI_IMs_2[[#This Row],[HORA DE REPORTE]]) - (KPI_IMs_2[[#This Row],[FECHA DE LA NOVEDAD]]+KPI_IMs_2[[#This Row],[HORA DE LA FALLA]]), "[h]:mm")</f>
        <v>0:00</v>
      </c>
      <c r="Z21" t="str">
        <v>RESOLUCION FISCAL VENCIDA EN TODO EASY</v>
      </c>
      <c r="AA21" t="str">
        <v>Software / Actualización</v>
      </c>
      <c r="AB21" t="str">
        <v>Ausencia de un SPP y/o cambio formal documentado</v>
      </c>
      <c r="AC21" t="str">
        <v>Software / Actualización</v>
      </c>
      <c r="AD21" t="str">
        <v>SI</v>
      </c>
      <c r="AE21" t="str">
        <v>NO</v>
      </c>
      <c r="AF21" t="str">
        <v>NO</v>
      </c>
      <c r="AG21" t="str">
        <v>NO</v>
      </c>
      <c r="AH21" t="str">
        <v>INTERNO</v>
      </c>
      <c r="AI21" t="str">
        <v>NEGOCIO</v>
      </c>
      <c r="AJ21" t="str">
        <v>revisar el Saber hacer</v>
      </c>
      <c r="AM21" t="str">
        <v>Iniciado 0%</v>
      </c>
      <c r="AN21"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1"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1"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1">
        <v>0.3333333333333333</v>
      </c>
      <c r="AR21">
        <v>0.875</v>
      </c>
    </row>
    <row r="22" xml:space="preserve">
      <c r="A22">
        <v>1438747</v>
      </c>
      <c r="B22" t="str">
        <f>VLOOKUP(H22,DetalleTiendas!A$2:S$1778,3,FALSE)</f>
        <v>CENCOSUD</v>
      </c>
      <c r="C22" t="str">
        <f>VLOOKUP(H22,DetalleTiendas!A$2:S$1778,4,FALSE)</f>
        <v>CENTRO DE REPARACION</v>
      </c>
      <c r="D22" t="str">
        <f>VLOOKUP(H22,DetalleTiendas!A$2:S$1778,5,FALSE)</f>
        <v>BOGOTA</v>
      </c>
      <c r="E22" t="str">
        <v>POS</v>
      </c>
      <c r="F22" t="str">
        <v>NO</v>
      </c>
      <c r="G22" t="str" xml:space="preserve">
        <f xml:space="preserve">IF(
   AND(ISNUMBER(VALUE(MID(H22,3,3))), ISNUMBER(FIND(" ", H22))),
   LEFT(H22,FIND(" ",H22)-1),
   H22
)</f>
        <v>CENTRO DE REPARACION</v>
      </c>
      <c r="H22" t="str">
        <v>CENTRO DE REPARACION</v>
      </c>
      <c r="J22" t="str">
        <v>Operaciones POS Colombia</v>
      </c>
      <c r="K22" t="str">
        <v>Farutt Reyes</v>
      </c>
      <c r="L22" t="str">
        <v>CERRADO</v>
      </c>
      <c r="M22" t="str">
        <v>CERRADO</v>
      </c>
      <c r="N22" t="str">
        <v>ALTA</v>
      </c>
      <c r="O22">
        <v>45867</v>
      </c>
      <c r="P22">
        <v>0.31180555555555556</v>
      </c>
      <c r="Q22" t="str">
        <v>julio</v>
      </c>
      <c r="R22">
        <v>2025</v>
      </c>
      <c r="S22">
        <v>45867</v>
      </c>
      <c r="T22">
        <v>45867</v>
      </c>
      <c r="U22">
        <v>0.31180555555555556</v>
      </c>
      <c r="V22">
        <v>0.32430555555555557</v>
      </c>
      <c r="W22">
        <f>((KPI_IMs_2[[#This Row],[FECHA DE RESOLUCION]]+KPI_IMs_2[[#This Row],[HORA CIERRE IM]])-(KPI_IMs_2[[#This Row],[FECHA DE LA NOVEDAD]]+KPI_IMs_2[[#This Row],[HORA DE LA FALLA]]))*24*60</f>
        <v>18.000000006286427</v>
      </c>
      <c r="X22" t="str" cm="1" xml:space="preserve">
        <f t="array" ref="X22" xml:space="preserve">IF(OR(O22="",P22="",S22="",V22="",AQ22="",AR22=""),"",
  LET(
    _xlpm.inicio, O22 + P22,
    _xlpm.fin, S22 + V22,
    _xlpm.dias, INT(_xlpm.fin - _xlpm.inicio),
    _xlpm.tiempo, REDUCE(0, SEQUENCE(_xlpm.dias + 1, 1, 0, 1),
      LAMBDA(_xlpm.acum,_xlpm.d,
        LET(
          _xlpm.dia, TRUNC(_xlpm.inicio) + _xlpm.d,
          _xlpm.horaIni, IF(_xlpm.d = 0, MAX(_xlpm.inicio, _xlpm.dia + AQ22), _xlpm.dia + AQ22),
          _xlpm.horaFin, IF(_xlpm.d = _xlpm.dias, MIN(_xlpm.fin, _xlpm.dia + AR22), _xlpm.dia + AR22),
          _xlpm.tiempo_dia, MAX(0, _xlpm.horaFin - _xlpm.horaIni),
          _xlpm.acum + _xlpm.tiempo_dia
        )
      )
    ),
    TEXT(_xlpm.tiempo, "h:mm")
  )
)</f>
        <v>0:00</v>
      </c>
      <c r="Y22" t="str">
        <f>TEXT((KPI_IMs_2[[#This Row],[FECHA DE REPORTE]]+KPI_IMs_2[[#This Row],[HORA DE REPORTE]]) - (KPI_IMs_2[[#This Row],[FECHA DE LA NOVEDAD]]+KPI_IMs_2[[#This Row],[HORA DE LA FALLA]]), "[h]:mm")</f>
        <v>0:00</v>
      </c>
      <c r="Z22" t="str">
        <v>RESOLUCION FISCAL VENCIDA EN TODO EASY</v>
      </c>
      <c r="AA22" t="str">
        <v>Software / Actualización</v>
      </c>
      <c r="AB22" t="str">
        <v>Ausencia de un SPP y/o cambio formal documentado</v>
      </c>
      <c r="AC22" t="str">
        <v>Software / Actualización</v>
      </c>
      <c r="AD22" t="str">
        <v>SI</v>
      </c>
      <c r="AE22" t="str">
        <v>NO</v>
      </c>
      <c r="AF22" t="str">
        <v>NO</v>
      </c>
      <c r="AG22" t="str">
        <v>NO</v>
      </c>
      <c r="AH22" t="str">
        <v>INTERNO</v>
      </c>
      <c r="AI22" t="str">
        <v>NEGOCIO</v>
      </c>
      <c r="AJ22" t="str">
        <v>revisar el Saber hacer</v>
      </c>
      <c r="AM22" t="str">
        <v>Iniciado 0%</v>
      </c>
      <c r="AN22"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2"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2"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2">
        <v>0.3333333333333333</v>
      </c>
      <c r="AR22">
        <v>0.875</v>
      </c>
    </row>
    <row r="23" xml:space="preserve">
      <c r="A23">
        <v>1438747</v>
      </c>
      <c r="B23" t="str">
        <f>VLOOKUP(H23,DetalleTiendas!A$2:S$1778,3,FALSE)</f>
        <v>CENCOSUD</v>
      </c>
      <c r="C23" t="str">
        <f>VLOOKUP(H23,DetalleTiendas!A$2:S$1778,4,FALSE)</f>
        <v>CENTRO DE REPARACION</v>
      </c>
      <c r="D23" t="str">
        <f>VLOOKUP(H23,DetalleTiendas!A$2:S$1778,5,FALSE)</f>
        <v>BOGOTA</v>
      </c>
      <c r="E23" t="str">
        <v>POS</v>
      </c>
      <c r="F23" t="str">
        <v>NO</v>
      </c>
      <c r="G23" t="str" xml:space="preserve">
        <f xml:space="preserve">IF(
   AND(ISNUMBER(VALUE(MID(H23,3,3))), ISNUMBER(FIND(" ", H23))),
   LEFT(H23,FIND(" ",H23)-1),
   H23
)</f>
        <v>CENTRO DE REPARACION</v>
      </c>
      <c r="H23" t="str">
        <v>CENTRO DE REPARACION</v>
      </c>
      <c r="J23" t="str">
        <v>Operaciones POS Colombia</v>
      </c>
      <c r="K23" t="str">
        <v>Farutt Reyes</v>
      </c>
      <c r="L23" t="str">
        <v>CERRADO</v>
      </c>
      <c r="M23" t="str">
        <v>CERRADO</v>
      </c>
      <c r="N23" t="str">
        <v>ALTA</v>
      </c>
      <c r="O23">
        <v>45867</v>
      </c>
      <c r="P23">
        <v>0.31180555555555556</v>
      </c>
      <c r="Q23" t="str">
        <v>julio</v>
      </c>
      <c r="R23">
        <v>2025</v>
      </c>
      <c r="S23">
        <v>45867</v>
      </c>
      <c r="T23">
        <v>45867</v>
      </c>
      <c r="U23">
        <v>0.31180555555555556</v>
      </c>
      <c r="V23">
        <v>0.32430555555555557</v>
      </c>
      <c r="W23">
        <f>((KPI_IMs_2[[#This Row],[FECHA DE RESOLUCION]]+KPI_IMs_2[[#This Row],[HORA CIERRE IM]])-(KPI_IMs_2[[#This Row],[FECHA DE LA NOVEDAD]]+KPI_IMs_2[[#This Row],[HORA DE LA FALLA]]))*24*60</f>
        <v>18.000000006286427</v>
      </c>
      <c r="X23" t="str" cm="1" xml:space="preserve">
        <f t="array" ref="X23" xml:space="preserve">IF(OR(O23="",P23="",S23="",V23="",AQ23="",AR23=""),"",
  LET(
    _xlpm.inicio, O23 + P23,
    _xlpm.fin, S23 + V23,
    _xlpm.dias, INT(_xlpm.fin - _xlpm.inicio),
    _xlpm.tiempo, REDUCE(0, SEQUENCE(_xlpm.dias + 1, 1, 0, 1),
      LAMBDA(_xlpm.acum,_xlpm.d,
        LET(
          _xlpm.dia, TRUNC(_xlpm.inicio) + _xlpm.d,
          _xlpm.horaIni, IF(_xlpm.d = 0, MAX(_xlpm.inicio, _xlpm.dia + AQ23), _xlpm.dia + AQ23),
          _xlpm.horaFin, IF(_xlpm.d = _xlpm.dias, MIN(_xlpm.fin, _xlpm.dia + AR23), _xlpm.dia + AR23),
          _xlpm.tiempo_dia, MAX(0, _xlpm.horaFin - _xlpm.horaIni),
          _xlpm.acum + _xlpm.tiempo_dia
        )
      )
    ),
    TEXT(_xlpm.tiempo, "h:mm")
  )
)</f>
        <v>0:00</v>
      </c>
      <c r="Y23" t="str">
        <f>TEXT((KPI_IMs_2[[#This Row],[FECHA DE REPORTE]]+KPI_IMs_2[[#This Row],[HORA DE REPORTE]]) - (KPI_IMs_2[[#This Row],[FECHA DE LA NOVEDAD]]+KPI_IMs_2[[#This Row],[HORA DE LA FALLA]]), "[h]:mm")</f>
        <v>0:00</v>
      </c>
      <c r="Z23" t="str">
        <v>RESOLUCION FISCAL VENCIDA EN TODO EASY</v>
      </c>
      <c r="AA23" t="str">
        <v>Software / Actualización</v>
      </c>
      <c r="AB23" t="str">
        <v>Ausencia de un SPP y/o cambio formal documentado</v>
      </c>
      <c r="AC23" t="str">
        <v>Software / Actualización</v>
      </c>
      <c r="AD23" t="str">
        <v>SI</v>
      </c>
      <c r="AE23" t="str">
        <v>NO</v>
      </c>
      <c r="AF23" t="str">
        <v>NO</v>
      </c>
      <c r="AG23" t="str">
        <v>NO</v>
      </c>
      <c r="AH23" t="str">
        <v>INTERNO</v>
      </c>
      <c r="AI23" t="str">
        <v>NEGOCIO</v>
      </c>
      <c r="AJ23" t="str">
        <v>revisar el Saber hacer</v>
      </c>
      <c r="AM23" t="str">
        <v>Iniciado 0%</v>
      </c>
      <c r="AN23"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3"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3"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3">
        <v>0.3333333333333333</v>
      </c>
      <c r="AR23">
        <v>0.875</v>
      </c>
    </row>
    <row r="24" xml:space="preserve">
      <c r="A24">
        <v>1438747</v>
      </c>
      <c r="B24" t="str">
        <f>VLOOKUP(H24,DetalleTiendas!A$2:S$1778,3,FALSE)</f>
        <v>CENCOSUD</v>
      </c>
      <c r="C24" t="str">
        <f>VLOOKUP(H24,DetalleTiendas!A$2:S$1778,4,FALSE)</f>
        <v>CENTRO DE REPARACION</v>
      </c>
      <c r="D24" t="str">
        <f>VLOOKUP(H24,DetalleTiendas!A$2:S$1778,5,FALSE)</f>
        <v>BOGOTA</v>
      </c>
      <c r="E24" t="str">
        <v>POS</v>
      </c>
      <c r="F24" t="str">
        <v>NO</v>
      </c>
      <c r="G24" t="str" xml:space="preserve">
        <f xml:space="preserve">IF(
   AND(ISNUMBER(VALUE(MID(H24,3,3))), ISNUMBER(FIND(" ", H24))),
   LEFT(H24,FIND(" ",H24)-1),
   H24
)</f>
        <v>CENTRO DE REPARACION</v>
      </c>
      <c r="H24" t="str">
        <v>CENTRO DE REPARACION</v>
      </c>
      <c r="J24" t="str">
        <v>Operaciones POS Colombia</v>
      </c>
      <c r="K24" t="str">
        <v>Farutt Reyes</v>
      </c>
      <c r="L24" t="str">
        <v>CERRADO</v>
      </c>
      <c r="M24" t="str">
        <v>CERRADO</v>
      </c>
      <c r="N24" t="str">
        <v>ALTA</v>
      </c>
      <c r="O24">
        <v>45867</v>
      </c>
      <c r="P24">
        <v>0.31180555555555556</v>
      </c>
      <c r="Q24" t="str">
        <v>julio</v>
      </c>
      <c r="R24">
        <v>2025</v>
      </c>
      <c r="S24">
        <v>45867</v>
      </c>
      <c r="T24">
        <v>45867</v>
      </c>
      <c r="U24">
        <v>0.31180555555555556</v>
      </c>
      <c r="V24">
        <v>0.32430555555555557</v>
      </c>
      <c r="W24">
        <f>((KPI_IMs_2[[#This Row],[FECHA DE RESOLUCION]]+KPI_IMs_2[[#This Row],[HORA CIERRE IM]])-(KPI_IMs_2[[#This Row],[FECHA DE LA NOVEDAD]]+KPI_IMs_2[[#This Row],[HORA DE LA FALLA]]))*24*60</f>
        <v>18.000000006286427</v>
      </c>
      <c r="X24" t="str" cm="1" xml:space="preserve">
        <f t="array" ref="X24" xml:space="preserve">IF(OR(O24="",P24="",S24="",V24="",AQ24="",AR24=""),"",
  LET(
    _xlpm.inicio, O24 + P24,
    _xlpm.fin, S24 + V24,
    _xlpm.dias, INT(_xlpm.fin - _xlpm.inicio),
    _xlpm.tiempo, REDUCE(0, SEQUENCE(_xlpm.dias + 1, 1, 0, 1),
      LAMBDA(_xlpm.acum,_xlpm.d,
        LET(
          _xlpm.dia, TRUNC(_xlpm.inicio) + _xlpm.d,
          _xlpm.horaIni, IF(_xlpm.d = 0, MAX(_xlpm.inicio, _xlpm.dia + AQ24), _xlpm.dia + AQ24),
          _xlpm.horaFin, IF(_xlpm.d = _xlpm.dias, MIN(_xlpm.fin, _xlpm.dia + AR24), _xlpm.dia + AR24),
          _xlpm.tiempo_dia, MAX(0, _xlpm.horaFin - _xlpm.horaIni),
          _xlpm.acum + _xlpm.tiempo_dia
        )
      )
    ),
    TEXT(_xlpm.tiempo, "h:mm")
  )
)</f>
        <v>0:00</v>
      </c>
      <c r="Y24" t="str">
        <f>TEXT((KPI_IMs_2[[#This Row],[FECHA DE REPORTE]]+KPI_IMs_2[[#This Row],[HORA DE REPORTE]]) - (KPI_IMs_2[[#This Row],[FECHA DE LA NOVEDAD]]+KPI_IMs_2[[#This Row],[HORA DE LA FALLA]]), "[h]:mm")</f>
        <v>0:00</v>
      </c>
      <c r="Z24" t="str">
        <v>RESOLUCION FISCAL VENCIDA EN TODO EASY</v>
      </c>
      <c r="AA24" t="str">
        <v>Software / Actualización</v>
      </c>
      <c r="AB24" t="str">
        <v>Ausencia de un SPP y/o cambio formal documentado</v>
      </c>
      <c r="AC24" t="str">
        <v>Software / Actualización</v>
      </c>
      <c r="AD24" t="str">
        <v>SI</v>
      </c>
      <c r="AE24" t="str">
        <v>NO</v>
      </c>
      <c r="AF24" t="str">
        <v>NO</v>
      </c>
      <c r="AG24" t="str">
        <v>NO</v>
      </c>
      <c r="AH24" t="str">
        <v>INTERNO</v>
      </c>
      <c r="AI24" t="str">
        <v>NEGOCIO</v>
      </c>
      <c r="AJ24" t="str">
        <v>revisar el Saber hacer</v>
      </c>
      <c r="AM24" t="str">
        <v>Iniciado 0%</v>
      </c>
      <c r="AN24"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4"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4"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4">
        <v>0.3333333333333333</v>
      </c>
      <c r="AR24">
        <v>0.875</v>
      </c>
    </row>
    <row r="25" xml:space="preserve">
      <c r="A25">
        <v>1438747</v>
      </c>
      <c r="B25" t="str">
        <f>VLOOKUP(H25,DetalleTiendas!A$2:S$1778,3,FALSE)</f>
        <v>MEJORAMIENTO DEL HOGAR</v>
      </c>
      <c r="C25" t="str">
        <f>VLOOKUP(H25,DetalleTiendas!A$2:S$1778,4,FALSE)</f>
        <v>EASY</v>
      </c>
      <c r="D25" t="str">
        <f>VLOOKUP(H25,DetalleTiendas!A$2:S$1778,5,FALSE)</f>
        <v>BOGOTA - EASY</v>
      </c>
      <c r="E25" t="str">
        <v>POS</v>
      </c>
      <c r="F25" t="str">
        <v>NO</v>
      </c>
      <c r="G25" t="str" xml:space="preserve">
        <f xml:space="preserve">IF(
   AND(ISNUMBER(VALUE(MID(H25,3,3))), ISNUMBER(FIND(" ", H25))),
   LEFT(H25,FIND(" ",H25)-1),
   H25
)</f>
        <v>E011</v>
      </c>
      <c r="H25" t="str">
        <v>E011 EASY CALLE 80</v>
      </c>
      <c r="J25" t="str">
        <v>Operaciones POS Colombia</v>
      </c>
      <c r="K25" t="str">
        <v>Farutt Reyes</v>
      </c>
      <c r="L25" t="str">
        <v>CERRADO</v>
      </c>
      <c r="M25" t="str">
        <v>CERRADO</v>
      </c>
      <c r="N25" t="str">
        <v>ALTA</v>
      </c>
      <c r="O25">
        <v>45867</v>
      </c>
      <c r="P25">
        <v>0.31180555555555556</v>
      </c>
      <c r="Q25" t="str">
        <v>julio</v>
      </c>
      <c r="R25">
        <v>2025</v>
      </c>
      <c r="S25">
        <v>45867</v>
      </c>
      <c r="T25">
        <v>45867</v>
      </c>
      <c r="U25">
        <v>0.31180555555555556</v>
      </c>
      <c r="V25">
        <v>0.32430555555555557</v>
      </c>
      <c r="W25">
        <f>((KPI_IMs_2[[#This Row],[FECHA DE RESOLUCION]]+KPI_IMs_2[[#This Row],[HORA CIERRE IM]])-(KPI_IMs_2[[#This Row],[FECHA DE LA NOVEDAD]]+KPI_IMs_2[[#This Row],[HORA DE LA FALLA]]))*24*60</f>
        <v>18.000000006286427</v>
      </c>
      <c r="X25" t="str" cm="1" xml:space="preserve">
        <f t="array" ref="X25" xml:space="preserve">IF(OR(O25="",P25="",S25="",V25="",AQ25="",AR25=""),"",
  LET(
    _xlpm.inicio, O25 + P25,
    _xlpm.fin, S25 + V25,
    _xlpm.dias, INT(_xlpm.fin - _xlpm.inicio),
    _xlpm.tiempo, REDUCE(0, SEQUENCE(_xlpm.dias + 1, 1, 0, 1),
      LAMBDA(_xlpm.acum,_xlpm.d,
        LET(
          _xlpm.dia, TRUNC(_xlpm.inicio) + _xlpm.d,
          _xlpm.horaIni, IF(_xlpm.d = 0, MAX(_xlpm.inicio, _xlpm.dia + AQ25), _xlpm.dia + AQ25),
          _xlpm.horaFin, IF(_xlpm.d = _xlpm.dias, MIN(_xlpm.fin, _xlpm.dia + AR25), _xlpm.dia + AR25),
          _xlpm.tiempo_dia, MAX(0, _xlpm.horaFin - _xlpm.horaIni),
          _xlpm.acum + _xlpm.tiempo_dia
        )
      )
    ),
    TEXT(_xlpm.tiempo, "h:mm")
  )
)</f>
        <v>0:00</v>
      </c>
      <c r="Y25" t="str">
        <f>TEXT((KPI_IMs_2[[#This Row],[FECHA DE REPORTE]]+KPI_IMs_2[[#This Row],[HORA DE REPORTE]]) - (KPI_IMs_2[[#This Row],[FECHA DE LA NOVEDAD]]+KPI_IMs_2[[#This Row],[HORA DE LA FALLA]]), "[h]:mm")</f>
        <v>0:00</v>
      </c>
      <c r="Z25" t="str">
        <v>RESOLUCION FISCAL VENCIDA EN TODO EASY</v>
      </c>
      <c r="AA25" t="str">
        <v>Software / Actualización</v>
      </c>
      <c r="AB25" t="str">
        <v>Ausencia de un SPP y/o cambio formal documentado</v>
      </c>
      <c r="AC25" t="str">
        <v>Software / Actualización</v>
      </c>
      <c r="AD25" t="str">
        <v>SI</v>
      </c>
      <c r="AE25" t="str">
        <v>NO</v>
      </c>
      <c r="AF25" t="str">
        <v>NO</v>
      </c>
      <c r="AG25" t="str">
        <v>NO</v>
      </c>
      <c r="AH25" t="str">
        <v>INTERNO</v>
      </c>
      <c r="AI25" t="str">
        <v>NEGOCIO</v>
      </c>
      <c r="AJ25" t="str">
        <v>revisar el Saber hacer</v>
      </c>
      <c r="AM25" t="str">
        <v>Iniciado 0%</v>
      </c>
      <c r="AN25"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5"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5"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5">
        <v>0.3333333333333333</v>
      </c>
      <c r="AR25">
        <v>0.875</v>
      </c>
    </row>
    <row r="26" xml:space="preserve">
      <c r="A26">
        <v>1438747</v>
      </c>
      <c r="B26" t="str">
        <f>VLOOKUP(H26,DetalleTiendas!A$2:S$1778,3,FALSE)</f>
        <v>MEJORAMIENTO DEL HOGAR</v>
      </c>
      <c r="C26" t="str">
        <f>VLOOKUP(H26,DetalleTiendas!A$2:S$1778,4,FALSE)</f>
        <v>EASY</v>
      </c>
      <c r="D26" t="str">
        <f>VLOOKUP(H26,DetalleTiendas!A$2:S$1778,5,FALSE)</f>
        <v>BOGOTA - EASY</v>
      </c>
      <c r="E26" t="str">
        <v>POS</v>
      </c>
      <c r="F26" t="str">
        <v>NO</v>
      </c>
      <c r="G26" t="str" xml:space="preserve">
        <f xml:space="preserve">IF(
   AND(ISNUMBER(VALUE(MID(H26,3,3))), ISNUMBER(FIND(" ", H26))),
   LEFT(H26,FIND(" ",H26)-1),
   H26
)</f>
        <v>E011</v>
      </c>
      <c r="H26" t="str">
        <v>E011 EASY CALLE 80</v>
      </c>
      <c r="J26" t="str">
        <v>Operaciones POS Colombia</v>
      </c>
      <c r="K26" t="str">
        <v>Farutt Reyes</v>
      </c>
      <c r="L26" t="str">
        <v>CERRADO</v>
      </c>
      <c r="M26" t="str">
        <v>CERRADO</v>
      </c>
      <c r="N26" t="str">
        <v>ALTA</v>
      </c>
      <c r="O26">
        <v>45867</v>
      </c>
      <c r="P26">
        <v>0.31180555555555556</v>
      </c>
      <c r="Q26" t="str">
        <v>julio</v>
      </c>
      <c r="R26">
        <v>2025</v>
      </c>
      <c r="S26">
        <v>45867</v>
      </c>
      <c r="T26">
        <v>45867</v>
      </c>
      <c r="U26">
        <v>0.31180555555555556</v>
      </c>
      <c r="V26">
        <v>0.32430555555555557</v>
      </c>
      <c r="W26">
        <f>((KPI_IMs_2[[#This Row],[FECHA DE RESOLUCION]]+KPI_IMs_2[[#This Row],[HORA CIERRE IM]])-(KPI_IMs_2[[#This Row],[FECHA DE LA NOVEDAD]]+KPI_IMs_2[[#This Row],[HORA DE LA FALLA]]))*24*60</f>
        <v>18.000000006286427</v>
      </c>
      <c r="X26" t="str" cm="1" xml:space="preserve">
        <f t="array" ref="X26" xml:space="preserve">IF(OR(O26="",P26="",S26="",V26="",AQ26="",AR26=""),"",
  LET(
    _xlpm.inicio, O26 + P26,
    _xlpm.fin, S26 + V26,
    _xlpm.dias, INT(_xlpm.fin - _xlpm.inicio),
    _xlpm.tiempo, REDUCE(0, SEQUENCE(_xlpm.dias + 1, 1, 0, 1),
      LAMBDA(_xlpm.acum,_xlpm.d,
        LET(
          _xlpm.dia, TRUNC(_xlpm.inicio) + _xlpm.d,
          _xlpm.horaIni, IF(_xlpm.d = 0, MAX(_xlpm.inicio, _xlpm.dia + AQ26), _xlpm.dia + AQ26),
          _xlpm.horaFin, IF(_xlpm.d = _xlpm.dias, MIN(_xlpm.fin, _xlpm.dia + AR26), _xlpm.dia + AR26),
          _xlpm.tiempo_dia, MAX(0, _xlpm.horaFin - _xlpm.horaIni),
          _xlpm.acum + _xlpm.tiempo_dia
        )
      )
    ),
    TEXT(_xlpm.tiempo, "h:mm")
  )
)</f>
        <v>0:00</v>
      </c>
      <c r="Y26" t="str">
        <f>TEXT((KPI_IMs_2[[#This Row],[FECHA DE REPORTE]]+KPI_IMs_2[[#This Row],[HORA DE REPORTE]]) - (KPI_IMs_2[[#This Row],[FECHA DE LA NOVEDAD]]+KPI_IMs_2[[#This Row],[HORA DE LA FALLA]]), "[h]:mm")</f>
        <v>0:00</v>
      </c>
      <c r="Z26" t="str">
        <v>RESOLUCION FISCAL VENCIDA EN TODO EASY</v>
      </c>
      <c r="AA26" t="str">
        <v>Software / Actualización</v>
      </c>
      <c r="AB26" t="str">
        <v>Ausencia de un SPP y/o cambio formal documentado</v>
      </c>
      <c r="AC26" t="str">
        <v>Software / Actualización</v>
      </c>
      <c r="AD26" t="str">
        <v>SI</v>
      </c>
      <c r="AE26" t="str">
        <v>NO</v>
      </c>
      <c r="AF26" t="str">
        <v>NO</v>
      </c>
      <c r="AG26" t="str">
        <v>NO</v>
      </c>
      <c r="AH26" t="str">
        <v>INTERNO</v>
      </c>
      <c r="AI26" t="str">
        <v>NEGOCIO</v>
      </c>
      <c r="AJ26" t="str">
        <v>revisar el Saber hacer</v>
      </c>
      <c r="AM26" t="str">
        <v>Iniciado 0%</v>
      </c>
      <c r="AN26"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6"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6"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6">
        <v>0.3333333333333333</v>
      </c>
      <c r="AR26">
        <v>0.875</v>
      </c>
    </row>
    <row r="27" xml:space="preserve">
      <c r="A27">
        <v>1438747</v>
      </c>
      <c r="B27" t="str">
        <f>VLOOKUP(H27,DetalleTiendas!A$2:S$1778,3,FALSE)</f>
        <v>MEJORAMIENTO DEL HOGAR</v>
      </c>
      <c r="C27" t="str">
        <f>VLOOKUP(H27,DetalleTiendas!A$2:S$1778,4,FALSE)</f>
        <v>EASY</v>
      </c>
      <c r="D27" t="str">
        <f>VLOOKUP(H27,DetalleTiendas!A$2:S$1778,5,FALSE)</f>
        <v>BOGOTA - EASY</v>
      </c>
      <c r="E27" t="str">
        <v>POS</v>
      </c>
      <c r="F27" t="str">
        <v>NO</v>
      </c>
      <c r="G27" t="str" xml:space="preserve">
        <f xml:space="preserve">IF(
   AND(ISNUMBER(VALUE(MID(H27,3,3))), ISNUMBER(FIND(" ", H27))),
   LEFT(H27,FIND(" ",H27)-1),
   H27
)</f>
        <v>E011</v>
      </c>
      <c r="H27" t="str">
        <v>E011 EASY CALLE 80</v>
      </c>
      <c r="J27" t="str">
        <v>Operaciones POS Colombia</v>
      </c>
      <c r="K27" t="str">
        <v>Farutt Reyes</v>
      </c>
      <c r="L27" t="str">
        <v>CERRADO</v>
      </c>
      <c r="M27" t="str">
        <v>CERRADO</v>
      </c>
      <c r="N27" t="str">
        <v>ALTA</v>
      </c>
      <c r="O27">
        <v>45867</v>
      </c>
      <c r="P27">
        <v>0.31180555555555556</v>
      </c>
      <c r="Q27" t="str">
        <v>julio</v>
      </c>
      <c r="R27">
        <v>2025</v>
      </c>
      <c r="S27">
        <v>45867</v>
      </c>
      <c r="T27">
        <v>45867</v>
      </c>
      <c r="U27">
        <v>0.31180555555555556</v>
      </c>
      <c r="V27">
        <v>0.32430555555555557</v>
      </c>
      <c r="W27">
        <f>((KPI_IMs_2[[#This Row],[FECHA DE RESOLUCION]]+KPI_IMs_2[[#This Row],[HORA CIERRE IM]])-(KPI_IMs_2[[#This Row],[FECHA DE LA NOVEDAD]]+KPI_IMs_2[[#This Row],[HORA DE LA FALLA]]))*24*60</f>
        <v>18.000000006286427</v>
      </c>
      <c r="X27" t="str" cm="1" xml:space="preserve">
        <f t="array" ref="X27" xml:space="preserve">IF(OR(O27="",P27="",S27="",V27="",AQ27="",AR27=""),"",
  LET(
    _xlpm.inicio, O27 + P27,
    _xlpm.fin, S27 + V27,
    _xlpm.dias, INT(_xlpm.fin - _xlpm.inicio),
    _xlpm.tiempo, REDUCE(0, SEQUENCE(_xlpm.dias + 1, 1, 0, 1),
      LAMBDA(_xlpm.acum,_xlpm.d,
        LET(
          _xlpm.dia, TRUNC(_xlpm.inicio) + _xlpm.d,
          _xlpm.horaIni, IF(_xlpm.d = 0, MAX(_xlpm.inicio, _xlpm.dia + AQ27), _xlpm.dia + AQ27),
          _xlpm.horaFin, IF(_xlpm.d = _xlpm.dias, MIN(_xlpm.fin, _xlpm.dia + AR27), _xlpm.dia + AR27),
          _xlpm.tiempo_dia, MAX(0, _xlpm.horaFin - _xlpm.horaIni),
          _xlpm.acum + _xlpm.tiempo_dia
        )
      )
    ),
    TEXT(_xlpm.tiempo, "h:mm")
  )
)</f>
        <v>0:00</v>
      </c>
      <c r="Y27" t="str">
        <f>TEXT((KPI_IMs_2[[#This Row],[FECHA DE REPORTE]]+KPI_IMs_2[[#This Row],[HORA DE REPORTE]]) - (KPI_IMs_2[[#This Row],[FECHA DE LA NOVEDAD]]+KPI_IMs_2[[#This Row],[HORA DE LA FALLA]]), "[h]:mm")</f>
        <v>0:00</v>
      </c>
      <c r="Z27" t="str">
        <v>RESOLUCION FISCAL VENCIDA EN TODO EASY</v>
      </c>
      <c r="AA27" t="str">
        <v>Software / Actualización</v>
      </c>
      <c r="AB27" t="str">
        <v>Ausencia de un SPP y/o cambio formal documentado</v>
      </c>
      <c r="AC27" t="str">
        <v>Software / Actualización</v>
      </c>
      <c r="AD27" t="str">
        <v>SI</v>
      </c>
      <c r="AE27" t="str">
        <v>NO</v>
      </c>
      <c r="AF27" t="str">
        <v>NO</v>
      </c>
      <c r="AG27" t="str">
        <v>NO</v>
      </c>
      <c r="AH27" t="str">
        <v>INTERNO</v>
      </c>
      <c r="AI27" t="str">
        <v>NEGOCIO</v>
      </c>
      <c r="AJ27" t="str">
        <v>revisar el Saber hacer</v>
      </c>
      <c r="AM27" t="str">
        <v>Iniciado 0%</v>
      </c>
      <c r="AN27"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7"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7"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7">
        <v>0.3333333333333333</v>
      </c>
      <c r="AR27">
        <v>0.875</v>
      </c>
    </row>
    <row r="28" xml:space="preserve">
      <c r="A28">
        <v>1438747</v>
      </c>
      <c r="B28" t="str">
        <f>VLOOKUP(H28,DetalleTiendas!A$2:S$1778,3,FALSE)</f>
        <v>MEJORAMIENTO DEL HOGAR</v>
      </c>
      <c r="C28" t="str">
        <f>VLOOKUP(H28,DetalleTiendas!A$2:S$1778,4,FALSE)</f>
        <v>EASY</v>
      </c>
      <c r="D28" t="str">
        <f>VLOOKUP(H28,DetalleTiendas!A$2:S$1778,5,FALSE)</f>
        <v>BOGOTA - EASY</v>
      </c>
      <c r="E28" t="str">
        <v>POS</v>
      </c>
      <c r="F28" t="str">
        <v>NO</v>
      </c>
      <c r="G28" t="str" xml:space="preserve">
        <f xml:space="preserve">IF(
   AND(ISNUMBER(VALUE(MID(H28,3,3))), ISNUMBER(FIND(" ", H28))),
   LEFT(H28,FIND(" ",H28)-1),
   H28
)</f>
        <v>E018</v>
      </c>
      <c r="H28" t="str">
        <v>E018 AUTOPISTA SUR</v>
      </c>
      <c r="J28" t="str">
        <v>Operaciones POS Colombia</v>
      </c>
      <c r="K28" t="str">
        <v>Farutt Reyes</v>
      </c>
      <c r="L28" t="str">
        <v>CERRADO</v>
      </c>
      <c r="M28" t="str">
        <v>CERRADO</v>
      </c>
      <c r="N28" t="str">
        <v>ALTA</v>
      </c>
      <c r="O28">
        <v>45867</v>
      </c>
      <c r="P28">
        <v>0.31180555555555556</v>
      </c>
      <c r="Q28" t="str">
        <v>julio</v>
      </c>
      <c r="R28">
        <v>2025</v>
      </c>
      <c r="S28">
        <v>45867</v>
      </c>
      <c r="T28">
        <v>45867</v>
      </c>
      <c r="U28">
        <v>0.31180555555555556</v>
      </c>
      <c r="V28">
        <v>0.32430555555555557</v>
      </c>
      <c r="W28">
        <f>((KPI_IMs_2[[#This Row],[FECHA DE RESOLUCION]]+KPI_IMs_2[[#This Row],[HORA CIERRE IM]])-(KPI_IMs_2[[#This Row],[FECHA DE LA NOVEDAD]]+KPI_IMs_2[[#This Row],[HORA DE LA FALLA]]))*24*60</f>
        <v>18.000000006286427</v>
      </c>
      <c r="X28" t="str" cm="1" xml:space="preserve">
        <f t="array" ref="X28" xml:space="preserve">IF(OR(O28="",P28="",S28="",V28="",AQ28="",AR28=""),"",
  LET(
    _xlpm.inicio, O28 + P28,
    _xlpm.fin, S28 + V28,
    _xlpm.dias, INT(_xlpm.fin - _xlpm.inicio),
    _xlpm.tiempo, REDUCE(0, SEQUENCE(_xlpm.dias + 1, 1, 0, 1),
      LAMBDA(_xlpm.acum,_xlpm.d,
        LET(
          _xlpm.dia, TRUNC(_xlpm.inicio) + _xlpm.d,
          _xlpm.horaIni, IF(_xlpm.d = 0, MAX(_xlpm.inicio, _xlpm.dia + AQ28), _xlpm.dia + AQ28),
          _xlpm.horaFin, IF(_xlpm.d = _xlpm.dias, MIN(_xlpm.fin, _xlpm.dia + AR28), _xlpm.dia + AR28),
          _xlpm.tiempo_dia, MAX(0, _xlpm.horaFin - _xlpm.horaIni),
          _xlpm.acum + _xlpm.tiempo_dia
        )
      )
    ),
    TEXT(_xlpm.tiempo, "h:mm")
  )
)</f>
        <v>0:00</v>
      </c>
      <c r="Y28" t="str">
        <f>TEXT((KPI_IMs_2[[#This Row],[FECHA DE REPORTE]]+KPI_IMs_2[[#This Row],[HORA DE REPORTE]]) - (KPI_IMs_2[[#This Row],[FECHA DE LA NOVEDAD]]+KPI_IMs_2[[#This Row],[HORA DE LA FALLA]]), "[h]:mm")</f>
        <v>0:00</v>
      </c>
      <c r="Z28" t="str">
        <v>RESOLUCION FISCAL VENCIDA EN TODO EASY</v>
      </c>
      <c r="AA28" t="str">
        <v>Software / Actualización</v>
      </c>
      <c r="AB28" t="str">
        <v>Ausencia de un SPP y/o cambio formal documentado</v>
      </c>
      <c r="AC28" t="str">
        <v>Software / Actualización</v>
      </c>
      <c r="AD28" t="str">
        <v>SI</v>
      </c>
      <c r="AE28" t="str">
        <v>NO</v>
      </c>
      <c r="AF28" t="str">
        <v>NO</v>
      </c>
      <c r="AG28" t="str">
        <v>NO</v>
      </c>
      <c r="AH28" t="str">
        <v>INTERNO</v>
      </c>
      <c r="AI28" t="str">
        <v>NEGOCIO</v>
      </c>
      <c r="AJ28" t="str">
        <v>revisar el Saber hacer</v>
      </c>
      <c r="AM28" t="str">
        <v>Iniciado 0%</v>
      </c>
      <c r="AN28"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8"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8"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8">
        <v>0.3333333333333333</v>
      </c>
      <c r="AR28">
        <v>0.875</v>
      </c>
    </row>
    <row r="29" xml:space="preserve">
      <c r="A29">
        <v>1438747</v>
      </c>
      <c r="B29" t="str">
        <f>VLOOKUP(H29,DetalleTiendas!A$2:S$1778,3,FALSE)</f>
        <v>MEJORAMIENTO DEL HOGAR</v>
      </c>
      <c r="C29" t="str">
        <f>VLOOKUP(H29,DetalleTiendas!A$2:S$1778,4,FALSE)</f>
        <v>EASY</v>
      </c>
      <c r="D29" t="str">
        <f>VLOOKUP(H29,DetalleTiendas!A$2:S$1778,5,FALSE)</f>
        <v>BOGOTA - EASY</v>
      </c>
      <c r="E29" t="str">
        <v>POS</v>
      </c>
      <c r="F29" t="str">
        <v>NO</v>
      </c>
      <c r="G29" t="str" xml:space="preserve">
        <f xml:space="preserve">IF(
   AND(ISNUMBER(VALUE(MID(H29,3,3))), ISNUMBER(FIND(" ", H29))),
   LEFT(H29,FIND(" ",H29)-1),
   H29
)</f>
        <v>E018</v>
      </c>
      <c r="H29" t="str">
        <v>E018 AUTOPISTA SUR</v>
      </c>
      <c r="J29" t="str">
        <v>Operaciones POS Colombia</v>
      </c>
      <c r="K29" t="str">
        <v>Farutt Reyes</v>
      </c>
      <c r="L29" t="str">
        <v>CERRADO</v>
      </c>
      <c r="M29" t="str">
        <v>CERRADO</v>
      </c>
      <c r="N29" t="str">
        <v>ALTA</v>
      </c>
      <c r="O29">
        <v>45867</v>
      </c>
      <c r="P29">
        <v>0.31180555555555556</v>
      </c>
      <c r="Q29" t="str">
        <v>julio</v>
      </c>
      <c r="R29">
        <v>2025</v>
      </c>
      <c r="S29">
        <v>45867</v>
      </c>
      <c r="T29">
        <v>45867</v>
      </c>
      <c r="U29">
        <v>0.31180555555555556</v>
      </c>
      <c r="V29">
        <v>0.32430555555555557</v>
      </c>
      <c r="W29">
        <f>((KPI_IMs_2[[#This Row],[FECHA DE RESOLUCION]]+KPI_IMs_2[[#This Row],[HORA CIERRE IM]])-(KPI_IMs_2[[#This Row],[FECHA DE LA NOVEDAD]]+KPI_IMs_2[[#This Row],[HORA DE LA FALLA]]))*24*60</f>
        <v>18.000000006286427</v>
      </c>
      <c r="X29" t="str" cm="1" xml:space="preserve">
        <f t="array" ref="X29" xml:space="preserve">IF(OR(O29="",P29="",S29="",V29="",AQ29="",AR29=""),"",
  LET(
    _xlpm.inicio, O29 + P29,
    _xlpm.fin, S29 + V29,
    _xlpm.dias, INT(_xlpm.fin - _xlpm.inicio),
    _xlpm.tiempo, REDUCE(0, SEQUENCE(_xlpm.dias + 1, 1, 0, 1),
      LAMBDA(_xlpm.acum,_xlpm.d,
        LET(
          _xlpm.dia, TRUNC(_xlpm.inicio) + _xlpm.d,
          _xlpm.horaIni, IF(_xlpm.d = 0, MAX(_xlpm.inicio, _xlpm.dia + AQ29), _xlpm.dia + AQ29),
          _xlpm.horaFin, IF(_xlpm.d = _xlpm.dias, MIN(_xlpm.fin, _xlpm.dia + AR29), _xlpm.dia + AR29),
          _xlpm.tiempo_dia, MAX(0, _xlpm.horaFin - _xlpm.horaIni),
          _xlpm.acum + _xlpm.tiempo_dia
        )
      )
    ),
    TEXT(_xlpm.tiempo, "h:mm")
  )
)</f>
        <v>0:00</v>
      </c>
      <c r="Y29" t="str">
        <f>TEXT((KPI_IMs_2[[#This Row],[FECHA DE REPORTE]]+KPI_IMs_2[[#This Row],[HORA DE REPORTE]]) - (KPI_IMs_2[[#This Row],[FECHA DE LA NOVEDAD]]+KPI_IMs_2[[#This Row],[HORA DE LA FALLA]]), "[h]:mm")</f>
        <v>0:00</v>
      </c>
      <c r="Z29" t="str">
        <v>RESOLUCION FISCAL VENCIDA EN TODO EASY</v>
      </c>
      <c r="AA29" t="str">
        <v>Software / Actualización</v>
      </c>
      <c r="AB29" t="str">
        <v>Ausencia de un SPP y/o cambio formal documentado</v>
      </c>
      <c r="AC29" t="str">
        <v>Software / Actualización</v>
      </c>
      <c r="AD29" t="str">
        <v>SI</v>
      </c>
      <c r="AE29" t="str">
        <v>NO</v>
      </c>
      <c r="AF29" t="str">
        <v>NO</v>
      </c>
      <c r="AG29" t="str">
        <v>NO</v>
      </c>
      <c r="AH29" t="str">
        <v>INTERNO</v>
      </c>
      <c r="AI29" t="str">
        <v>NEGOCIO</v>
      </c>
      <c r="AJ29" t="str">
        <v>revisar el Saber hacer</v>
      </c>
      <c r="AM29" t="str">
        <v>Iniciado 0%</v>
      </c>
      <c r="AN29"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29"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29"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29">
        <v>0.3333333333333333</v>
      </c>
      <c r="AR29">
        <v>0.875</v>
      </c>
    </row>
    <row r="30" xml:space="preserve">
      <c r="A30">
        <v>1438747</v>
      </c>
      <c r="B30" t="str">
        <f>VLOOKUP(H30,DetalleTiendas!A$2:S$1778,3,FALSE)</f>
        <v>MEJORAMIENTO DEL HOGAR</v>
      </c>
      <c r="C30" t="str">
        <f>VLOOKUP(H30,DetalleTiendas!A$2:S$1778,4,FALSE)</f>
        <v>EASY</v>
      </c>
      <c r="D30" t="str">
        <f>VLOOKUP(H30,DetalleTiendas!A$2:S$1778,5,FALSE)</f>
        <v>BOGOTA - EASY</v>
      </c>
      <c r="E30" t="str">
        <v>POS</v>
      </c>
      <c r="F30" t="str">
        <v>NO</v>
      </c>
      <c r="G30" t="str" xml:space="preserve">
        <f xml:space="preserve">IF(
   AND(ISNUMBER(VALUE(MID(H30,3,3))), ISNUMBER(FIND(" ", H30))),
   LEFT(H30,FIND(" ",H30)-1),
   H30
)</f>
        <v>E018</v>
      </c>
      <c r="H30" t="str">
        <v>E018 AUTOPISTA SUR</v>
      </c>
      <c r="J30" t="str">
        <v>Operaciones POS Colombia</v>
      </c>
      <c r="K30" t="str">
        <v>Farutt Reyes</v>
      </c>
      <c r="L30" t="str">
        <v>CERRADO</v>
      </c>
      <c r="M30" t="str">
        <v>CERRADO</v>
      </c>
      <c r="N30" t="str">
        <v>ALTA</v>
      </c>
      <c r="O30">
        <v>45867</v>
      </c>
      <c r="P30">
        <v>0.31180555555555556</v>
      </c>
      <c r="Q30" t="str">
        <v>julio</v>
      </c>
      <c r="R30">
        <v>2025</v>
      </c>
      <c r="S30">
        <v>45867</v>
      </c>
      <c r="T30">
        <v>45867</v>
      </c>
      <c r="U30">
        <v>0.31180555555555556</v>
      </c>
      <c r="V30">
        <v>0.32430555555555557</v>
      </c>
      <c r="W30">
        <f>((KPI_IMs_2[[#This Row],[FECHA DE RESOLUCION]]+KPI_IMs_2[[#This Row],[HORA CIERRE IM]])-(KPI_IMs_2[[#This Row],[FECHA DE LA NOVEDAD]]+KPI_IMs_2[[#This Row],[HORA DE LA FALLA]]))*24*60</f>
        <v>18.000000006286427</v>
      </c>
      <c r="X30" t="str" cm="1" xml:space="preserve">
        <f t="array" ref="X30" xml:space="preserve">IF(OR(O30="",P30="",S30="",V30="",AQ30="",AR30=""),"",
  LET(
    _xlpm.inicio, O30 + P30,
    _xlpm.fin, S30 + V30,
    _xlpm.dias, INT(_xlpm.fin - _xlpm.inicio),
    _xlpm.tiempo, REDUCE(0, SEQUENCE(_xlpm.dias + 1, 1, 0, 1),
      LAMBDA(_xlpm.acum,_xlpm.d,
        LET(
          _xlpm.dia, TRUNC(_xlpm.inicio) + _xlpm.d,
          _xlpm.horaIni, IF(_xlpm.d = 0, MAX(_xlpm.inicio, _xlpm.dia + AQ30), _xlpm.dia + AQ30),
          _xlpm.horaFin, IF(_xlpm.d = _xlpm.dias, MIN(_xlpm.fin, _xlpm.dia + AR30), _xlpm.dia + AR30),
          _xlpm.tiempo_dia, MAX(0, _xlpm.horaFin - _xlpm.horaIni),
          _xlpm.acum + _xlpm.tiempo_dia
        )
      )
    ),
    TEXT(_xlpm.tiempo, "h:mm")
  )
)</f>
        <v>0:00</v>
      </c>
      <c r="Y30" t="str">
        <f>TEXT((KPI_IMs_2[[#This Row],[FECHA DE REPORTE]]+KPI_IMs_2[[#This Row],[HORA DE REPORTE]]) - (KPI_IMs_2[[#This Row],[FECHA DE LA NOVEDAD]]+KPI_IMs_2[[#This Row],[HORA DE LA FALLA]]), "[h]:mm")</f>
        <v>0:00</v>
      </c>
      <c r="Z30" t="str">
        <v>RESOLUCION FISCAL VENCIDA EN TODO EASY</v>
      </c>
      <c r="AA30" t="str">
        <v>Software / Actualización</v>
      </c>
      <c r="AB30" t="str">
        <v>Ausencia de un SPP y/o cambio formal documentado</v>
      </c>
      <c r="AC30" t="str">
        <v>Software / Actualización</v>
      </c>
      <c r="AD30" t="str">
        <v>SI</v>
      </c>
      <c r="AE30" t="str">
        <v>NO</v>
      </c>
      <c r="AF30" t="str">
        <v>NO</v>
      </c>
      <c r="AG30" t="str">
        <v>NO</v>
      </c>
      <c r="AH30" t="str">
        <v>INTERNO</v>
      </c>
      <c r="AI30" t="str">
        <v>NEGOCIO</v>
      </c>
      <c r="AJ30" t="str">
        <v>revisar el Saber hacer</v>
      </c>
      <c r="AM30" t="str">
        <v>Iniciado 0%</v>
      </c>
      <c r="AN30"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0"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0"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0">
        <v>0.3333333333333333</v>
      </c>
      <c r="AR30">
        <v>0.875</v>
      </c>
    </row>
    <row r="31" xml:space="preserve">
      <c r="A31">
        <v>1438747</v>
      </c>
      <c r="B31" t="str">
        <f>VLOOKUP(H31,DetalleTiendas!A$2:S$1778,3,FALSE)</f>
        <v>MEJORAMIENTO DEL HOGAR</v>
      </c>
      <c r="C31" t="str">
        <f>VLOOKUP(H31,DetalleTiendas!A$2:S$1778,4,FALSE)</f>
        <v>EASY</v>
      </c>
      <c r="D31" t="str">
        <f>VLOOKUP(H31,DetalleTiendas!A$2:S$1778,5,FALSE)</f>
        <v>COSTA - EASY</v>
      </c>
      <c r="E31" t="str">
        <v>POS</v>
      </c>
      <c r="F31" t="str">
        <v>NO</v>
      </c>
      <c r="G31" t="str" xml:space="preserve">
        <f xml:space="preserve">IF(
   AND(ISNUMBER(VALUE(MID(H31,3,3))), ISNUMBER(FIND(" ", H31))),
   LEFT(H31,FIND(" ",H31)-1),
   H31
)</f>
        <v>E043</v>
      </c>
      <c r="H31" t="str">
        <v>E043 ALTOS DEL PRADO</v>
      </c>
      <c r="J31" t="str">
        <v>Operaciones POS Colombia</v>
      </c>
      <c r="K31" t="str">
        <v>Farutt Reyes</v>
      </c>
      <c r="L31" t="str">
        <v>CERRADO</v>
      </c>
      <c r="M31" t="str">
        <v>CERRADO</v>
      </c>
      <c r="N31" t="str">
        <v>ALTA</v>
      </c>
      <c r="O31">
        <v>45867</v>
      </c>
      <c r="P31">
        <v>0.31180555555555556</v>
      </c>
      <c r="Q31" t="str">
        <v>julio</v>
      </c>
      <c r="R31">
        <v>2025</v>
      </c>
      <c r="S31">
        <v>45867</v>
      </c>
      <c r="T31">
        <v>45867</v>
      </c>
      <c r="U31">
        <v>0.31180555555555556</v>
      </c>
      <c r="V31">
        <v>0.32430555555555557</v>
      </c>
      <c r="W31">
        <f>((KPI_IMs_2[[#This Row],[FECHA DE RESOLUCION]]+KPI_IMs_2[[#This Row],[HORA CIERRE IM]])-(KPI_IMs_2[[#This Row],[FECHA DE LA NOVEDAD]]+KPI_IMs_2[[#This Row],[HORA DE LA FALLA]]))*24*60</f>
        <v>18.000000006286427</v>
      </c>
      <c r="X31" t="str" cm="1" xml:space="preserve">
        <f t="array" ref="X31" xml:space="preserve">IF(OR(O31="",P31="",S31="",V31="",AQ31="",AR31=""),"",
  LET(
    _xlpm.inicio, O31 + P31,
    _xlpm.fin, S31 + V31,
    _xlpm.dias, INT(_xlpm.fin - _xlpm.inicio),
    _xlpm.tiempo, REDUCE(0, SEQUENCE(_xlpm.dias + 1, 1, 0, 1),
      LAMBDA(_xlpm.acum,_xlpm.d,
        LET(
          _xlpm.dia, TRUNC(_xlpm.inicio) + _xlpm.d,
          _xlpm.horaIni, IF(_xlpm.d = 0, MAX(_xlpm.inicio, _xlpm.dia + AQ31), _xlpm.dia + AQ31),
          _xlpm.horaFin, IF(_xlpm.d = _xlpm.dias, MIN(_xlpm.fin, _xlpm.dia + AR31), _xlpm.dia + AR31),
          _xlpm.tiempo_dia, MAX(0, _xlpm.horaFin - _xlpm.horaIni),
          _xlpm.acum + _xlpm.tiempo_dia
        )
      )
    ),
    TEXT(_xlpm.tiempo, "h:mm")
  )
)</f>
        <v>0:00</v>
      </c>
      <c r="Y31" t="str">
        <f>TEXT((KPI_IMs_2[[#This Row],[FECHA DE REPORTE]]+KPI_IMs_2[[#This Row],[HORA DE REPORTE]]) - (KPI_IMs_2[[#This Row],[FECHA DE LA NOVEDAD]]+KPI_IMs_2[[#This Row],[HORA DE LA FALLA]]), "[h]:mm")</f>
        <v>0:00</v>
      </c>
      <c r="Z31" t="str">
        <v>RESOLUCION FISCAL VENCIDA EN TODO EASY</v>
      </c>
      <c r="AA31" t="str">
        <v>Software / Actualización</v>
      </c>
      <c r="AB31" t="str">
        <v>Ausencia de un SPP y/o cambio formal documentado</v>
      </c>
      <c r="AC31" t="str">
        <v>Software / Actualización</v>
      </c>
      <c r="AD31" t="str">
        <v>SI</v>
      </c>
      <c r="AE31" t="str">
        <v>NO</v>
      </c>
      <c r="AF31" t="str">
        <v>NO</v>
      </c>
      <c r="AG31" t="str">
        <v>NO</v>
      </c>
      <c r="AH31" t="str">
        <v>INTERNO</v>
      </c>
      <c r="AI31" t="str">
        <v>NEGOCIO</v>
      </c>
      <c r="AJ31" t="str">
        <v>revisar el Saber hacer</v>
      </c>
      <c r="AM31" t="str">
        <v>Iniciado 0%</v>
      </c>
      <c r="AN31"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1"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1"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1">
        <v>0.3333333333333333</v>
      </c>
      <c r="AR31">
        <v>0.875</v>
      </c>
    </row>
    <row r="32" xml:space="preserve">
      <c r="A32">
        <v>1438747</v>
      </c>
      <c r="B32" t="str">
        <f>VLOOKUP(H32,DetalleTiendas!A$2:S$1778,3,FALSE)</f>
        <v>MEJORAMIENTO DEL HOGAR</v>
      </c>
      <c r="C32" t="str">
        <f>VLOOKUP(H32,DetalleTiendas!A$2:S$1778,4,FALSE)</f>
        <v>EASY</v>
      </c>
      <c r="D32" t="str">
        <f>VLOOKUP(H32,DetalleTiendas!A$2:S$1778,5,FALSE)</f>
        <v>COSTA - EASY</v>
      </c>
      <c r="E32" t="str">
        <v>POS</v>
      </c>
      <c r="F32" t="str">
        <v>NO</v>
      </c>
      <c r="G32" t="str" xml:space="preserve">
        <f xml:space="preserve">IF(
   AND(ISNUMBER(VALUE(MID(H32,3,3))), ISNUMBER(FIND(" ", H32))),
   LEFT(H32,FIND(" ",H32)-1),
   H32
)</f>
        <v>E043</v>
      </c>
      <c r="H32" t="str">
        <v>E043 ALTOS DEL PRADO</v>
      </c>
      <c r="J32" t="str">
        <v>Operaciones POS Colombia</v>
      </c>
      <c r="K32" t="str">
        <v>Farutt Reyes</v>
      </c>
      <c r="L32" t="str">
        <v>CERRADO</v>
      </c>
      <c r="M32" t="str">
        <v>CERRADO</v>
      </c>
      <c r="N32" t="str">
        <v>ALTA</v>
      </c>
      <c r="O32">
        <v>45867</v>
      </c>
      <c r="P32">
        <v>0.31180555555555556</v>
      </c>
      <c r="Q32" t="str">
        <v>julio</v>
      </c>
      <c r="R32">
        <v>2025</v>
      </c>
      <c r="S32">
        <v>45867</v>
      </c>
      <c r="T32">
        <v>45867</v>
      </c>
      <c r="U32">
        <v>0.31180555555555556</v>
      </c>
      <c r="V32">
        <v>0.32430555555555557</v>
      </c>
      <c r="W32">
        <f>((KPI_IMs_2[[#This Row],[FECHA DE RESOLUCION]]+KPI_IMs_2[[#This Row],[HORA CIERRE IM]])-(KPI_IMs_2[[#This Row],[FECHA DE LA NOVEDAD]]+KPI_IMs_2[[#This Row],[HORA DE LA FALLA]]))*24*60</f>
        <v>18.000000006286427</v>
      </c>
      <c r="X32" t="str" cm="1" xml:space="preserve">
        <f t="array" ref="X32" xml:space="preserve">IF(OR(O32="",P32="",S32="",V32="",AQ32="",AR32=""),"",
  LET(
    _xlpm.inicio, O32 + P32,
    _xlpm.fin, S32 + V32,
    _xlpm.dias, INT(_xlpm.fin - _xlpm.inicio),
    _xlpm.tiempo, REDUCE(0, SEQUENCE(_xlpm.dias + 1, 1, 0, 1),
      LAMBDA(_xlpm.acum,_xlpm.d,
        LET(
          _xlpm.dia, TRUNC(_xlpm.inicio) + _xlpm.d,
          _xlpm.horaIni, IF(_xlpm.d = 0, MAX(_xlpm.inicio, _xlpm.dia + AQ32), _xlpm.dia + AQ32),
          _xlpm.horaFin, IF(_xlpm.d = _xlpm.dias, MIN(_xlpm.fin, _xlpm.dia + AR32), _xlpm.dia + AR32),
          _xlpm.tiempo_dia, MAX(0, _xlpm.horaFin - _xlpm.horaIni),
          _xlpm.acum + _xlpm.tiempo_dia
        )
      )
    ),
    TEXT(_xlpm.tiempo, "h:mm")
  )
)</f>
        <v>0:00</v>
      </c>
      <c r="Y32" t="str">
        <f>TEXT((KPI_IMs_2[[#This Row],[FECHA DE REPORTE]]+KPI_IMs_2[[#This Row],[HORA DE REPORTE]]) - (KPI_IMs_2[[#This Row],[FECHA DE LA NOVEDAD]]+KPI_IMs_2[[#This Row],[HORA DE LA FALLA]]), "[h]:mm")</f>
        <v>0:00</v>
      </c>
      <c r="Z32" t="str">
        <v>RESOLUCION FISCAL VENCIDA EN TODO EASY</v>
      </c>
      <c r="AA32" t="str">
        <v>Software / Actualización</v>
      </c>
      <c r="AB32" t="str">
        <v>Ausencia de un SPP y/o cambio formal documentado</v>
      </c>
      <c r="AC32" t="str">
        <v>Software / Actualización</v>
      </c>
      <c r="AD32" t="str">
        <v>SI</v>
      </c>
      <c r="AE32" t="str">
        <v>NO</v>
      </c>
      <c r="AF32" t="str">
        <v>NO</v>
      </c>
      <c r="AG32" t="str">
        <v>NO</v>
      </c>
      <c r="AH32" t="str">
        <v>INTERNO</v>
      </c>
      <c r="AI32" t="str">
        <v>NEGOCIO</v>
      </c>
      <c r="AJ32" t="str">
        <v>revisar el Saber hacer</v>
      </c>
      <c r="AM32" t="str">
        <v>Iniciado 0%</v>
      </c>
      <c r="AN32"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2"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2"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2">
        <v>0.3333333333333333</v>
      </c>
      <c r="AR32">
        <v>0.875</v>
      </c>
    </row>
    <row r="33" xml:space="preserve">
      <c r="A33">
        <v>1438747</v>
      </c>
      <c r="B33" t="str">
        <f>VLOOKUP(H33,DetalleTiendas!A$2:S$1778,3,FALSE)</f>
        <v>MEJORAMIENTO DEL HOGAR</v>
      </c>
      <c r="C33" t="str">
        <f>VLOOKUP(H33,DetalleTiendas!A$2:S$1778,4,FALSE)</f>
        <v>EASY</v>
      </c>
      <c r="D33" t="str">
        <f>VLOOKUP(H33,DetalleTiendas!A$2:S$1778,5,FALSE)</f>
        <v>COSTA - EASY</v>
      </c>
      <c r="E33" t="str">
        <v>POS</v>
      </c>
      <c r="F33" t="str">
        <v>NO</v>
      </c>
      <c r="G33" t="str" xml:space="preserve">
        <f xml:space="preserve">IF(
   AND(ISNUMBER(VALUE(MID(H33,3,3))), ISNUMBER(FIND(" ", H33))),
   LEFT(H33,FIND(" ",H33)-1),
   H33
)</f>
        <v>E043</v>
      </c>
      <c r="H33" t="str">
        <v>E043 ALTOS DEL PRADO</v>
      </c>
      <c r="J33" t="str">
        <v>Operaciones POS Colombia</v>
      </c>
      <c r="K33" t="str">
        <v>Farutt Reyes</v>
      </c>
      <c r="L33" t="str">
        <v>CERRADO</v>
      </c>
      <c r="M33" t="str">
        <v>CERRADO</v>
      </c>
      <c r="N33" t="str">
        <v>ALTA</v>
      </c>
      <c r="O33">
        <v>45867</v>
      </c>
      <c r="P33">
        <v>0.31180555555555556</v>
      </c>
      <c r="Q33" t="str">
        <v>julio</v>
      </c>
      <c r="R33">
        <v>2025</v>
      </c>
      <c r="S33">
        <v>45867</v>
      </c>
      <c r="T33">
        <v>45867</v>
      </c>
      <c r="U33">
        <v>0.31180555555555556</v>
      </c>
      <c r="V33">
        <v>0.32430555555555557</v>
      </c>
      <c r="W33">
        <f>((KPI_IMs_2[[#This Row],[FECHA DE RESOLUCION]]+KPI_IMs_2[[#This Row],[HORA CIERRE IM]])-(KPI_IMs_2[[#This Row],[FECHA DE LA NOVEDAD]]+KPI_IMs_2[[#This Row],[HORA DE LA FALLA]]))*24*60</f>
        <v>18.000000006286427</v>
      </c>
      <c r="X33" t="str" cm="1" xml:space="preserve">
        <f t="array" ref="X33" xml:space="preserve">IF(OR(O33="",P33="",S33="",V33="",AQ33="",AR33=""),"",
  LET(
    _xlpm.inicio, O33 + P33,
    _xlpm.fin, S33 + V33,
    _xlpm.dias, INT(_xlpm.fin - _xlpm.inicio),
    _xlpm.tiempo, REDUCE(0, SEQUENCE(_xlpm.dias + 1, 1, 0, 1),
      LAMBDA(_xlpm.acum,_xlpm.d,
        LET(
          _xlpm.dia, TRUNC(_xlpm.inicio) + _xlpm.d,
          _xlpm.horaIni, IF(_xlpm.d = 0, MAX(_xlpm.inicio, _xlpm.dia + AQ33), _xlpm.dia + AQ33),
          _xlpm.horaFin, IF(_xlpm.d = _xlpm.dias, MIN(_xlpm.fin, _xlpm.dia + AR33), _xlpm.dia + AR33),
          _xlpm.tiempo_dia, MAX(0, _xlpm.horaFin - _xlpm.horaIni),
          _xlpm.acum + _xlpm.tiempo_dia
        )
      )
    ),
    TEXT(_xlpm.tiempo, "h:mm")
  )
)</f>
        <v>0:00</v>
      </c>
      <c r="Y33" t="str">
        <f>TEXT((KPI_IMs_2[[#This Row],[FECHA DE REPORTE]]+KPI_IMs_2[[#This Row],[HORA DE REPORTE]]) - (KPI_IMs_2[[#This Row],[FECHA DE LA NOVEDAD]]+KPI_IMs_2[[#This Row],[HORA DE LA FALLA]]), "[h]:mm")</f>
        <v>0:00</v>
      </c>
      <c r="Z33" t="str">
        <v>RESOLUCION FISCAL VENCIDA EN TODO EASY</v>
      </c>
      <c r="AA33" t="str">
        <v>Software / Actualización</v>
      </c>
      <c r="AB33" t="str">
        <v>Ausencia de un SPP y/o cambio formal documentado</v>
      </c>
      <c r="AC33" t="str">
        <v>Software / Actualización</v>
      </c>
      <c r="AD33" t="str">
        <v>SI</v>
      </c>
      <c r="AE33" t="str">
        <v>NO</v>
      </c>
      <c r="AF33" t="str">
        <v>NO</v>
      </c>
      <c r="AG33" t="str">
        <v>NO</v>
      </c>
      <c r="AH33" t="str">
        <v>INTERNO</v>
      </c>
      <c r="AI33" t="str">
        <v>NEGOCIO</v>
      </c>
      <c r="AJ33" t="str">
        <v>revisar el Saber hacer</v>
      </c>
      <c r="AM33" t="str">
        <v>Iniciado 0%</v>
      </c>
      <c r="AN33"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3"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3"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3">
        <v>0.3333333333333333</v>
      </c>
      <c r="AR33">
        <v>0.875</v>
      </c>
    </row>
    <row r="34" xml:space="preserve">
      <c r="A34">
        <v>1438747</v>
      </c>
      <c r="B34" t="str">
        <f>VLOOKUP(H34,DetalleTiendas!A$2:S$1778,3,FALSE)</f>
        <v>MEJORAMIENTO DEL HOGAR</v>
      </c>
      <c r="C34" t="str">
        <f>VLOOKUP(H34,DetalleTiendas!A$2:S$1778,4,FALSE)</f>
        <v>EASY</v>
      </c>
      <c r="D34" t="str">
        <f>VLOOKUP(H34,DetalleTiendas!A$2:S$1778,5,FALSE)</f>
        <v>BOGOTA - EASY</v>
      </c>
      <c r="E34" t="str">
        <v>POS</v>
      </c>
      <c r="F34" t="str">
        <v>NO</v>
      </c>
      <c r="G34" t="str" xml:space="preserve">
        <f xml:space="preserve">IF(
   AND(ISNUMBER(VALUE(MID(H34,3,3))), ISNUMBER(FIND(" ", H34))),
   LEFT(H34,FIND(" ",H34)-1),
   H34
)</f>
        <v>E800</v>
      </c>
      <c r="H34" t="str">
        <v>E800 OCCIDENTE</v>
      </c>
      <c r="J34" t="str">
        <v>Operaciones POS Colombia</v>
      </c>
      <c r="K34" t="str">
        <v>Farutt Reyes</v>
      </c>
      <c r="L34" t="str">
        <v>CERRADO</v>
      </c>
      <c r="M34" t="str">
        <v>CERRADO</v>
      </c>
      <c r="N34" t="str">
        <v>ALTA</v>
      </c>
      <c r="O34">
        <v>45867</v>
      </c>
      <c r="P34">
        <v>0.31180555555555556</v>
      </c>
      <c r="Q34" t="str">
        <v>julio</v>
      </c>
      <c r="R34">
        <v>2025</v>
      </c>
      <c r="S34">
        <v>45867</v>
      </c>
      <c r="T34">
        <v>45867</v>
      </c>
      <c r="U34">
        <v>0.31180555555555556</v>
      </c>
      <c r="V34">
        <v>0.32430555555555557</v>
      </c>
      <c r="W34">
        <f>((KPI_IMs_2[[#This Row],[FECHA DE RESOLUCION]]+KPI_IMs_2[[#This Row],[HORA CIERRE IM]])-(KPI_IMs_2[[#This Row],[FECHA DE LA NOVEDAD]]+KPI_IMs_2[[#This Row],[HORA DE LA FALLA]]))*24*60</f>
        <v>18.000000006286427</v>
      </c>
      <c r="X34" t="str" cm="1" xml:space="preserve">
        <f t="array" ref="X34" xml:space="preserve">IF(OR(O34="",P34="",S34="",V34="",AQ34="",AR34=""),"",
  LET(
    _xlpm.inicio, O34 + P34,
    _xlpm.fin, S34 + V34,
    _xlpm.dias, INT(_xlpm.fin - _xlpm.inicio),
    _xlpm.tiempo, REDUCE(0, SEQUENCE(_xlpm.dias + 1, 1, 0, 1),
      LAMBDA(_xlpm.acum,_xlpm.d,
        LET(
          _xlpm.dia, TRUNC(_xlpm.inicio) + _xlpm.d,
          _xlpm.horaIni, IF(_xlpm.d = 0, MAX(_xlpm.inicio, _xlpm.dia + AQ34), _xlpm.dia + AQ34),
          _xlpm.horaFin, IF(_xlpm.d = _xlpm.dias, MIN(_xlpm.fin, _xlpm.dia + AR34), _xlpm.dia + AR34),
          _xlpm.tiempo_dia, MAX(0, _xlpm.horaFin - _xlpm.horaIni),
          _xlpm.acum + _xlpm.tiempo_dia
        )
      )
    ),
    TEXT(_xlpm.tiempo, "h:mm")
  )
)</f>
        <v>0:00</v>
      </c>
      <c r="Y34" t="str">
        <f>TEXT((KPI_IMs_2[[#This Row],[FECHA DE REPORTE]]+KPI_IMs_2[[#This Row],[HORA DE REPORTE]]) - (KPI_IMs_2[[#This Row],[FECHA DE LA NOVEDAD]]+KPI_IMs_2[[#This Row],[HORA DE LA FALLA]]), "[h]:mm")</f>
        <v>0:00</v>
      </c>
      <c r="Z34" t="str">
        <v>RESOLUCION FISCAL VENCIDA EN TODO EASY</v>
      </c>
      <c r="AA34" t="str">
        <v>Software / Actualización</v>
      </c>
      <c r="AB34" t="str">
        <v>Ausencia de un SPP y/o cambio formal documentado</v>
      </c>
      <c r="AC34" t="str">
        <v>Software / Actualización</v>
      </c>
      <c r="AD34" t="str">
        <v>SI</v>
      </c>
      <c r="AE34" t="str">
        <v>NO</v>
      </c>
      <c r="AF34" t="str">
        <v>NO</v>
      </c>
      <c r="AG34" t="str">
        <v>NO</v>
      </c>
      <c r="AH34" t="str">
        <v>INTERNO</v>
      </c>
      <c r="AI34" t="str">
        <v>NEGOCIO</v>
      </c>
      <c r="AJ34" t="str">
        <v>revisar el Saber hacer</v>
      </c>
      <c r="AM34" t="str">
        <v>Iniciado 0%</v>
      </c>
      <c r="AN34"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4"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4"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4">
        <v>0.3333333333333333</v>
      </c>
      <c r="AR34">
        <v>0.875</v>
      </c>
    </row>
    <row r="35" xml:space="preserve">
      <c r="A35">
        <v>1438747</v>
      </c>
      <c r="B35" t="str">
        <f>VLOOKUP(H35,DetalleTiendas!A$2:S$1778,3,FALSE)</f>
        <v>MEJORAMIENTO DEL HOGAR</v>
      </c>
      <c r="C35" t="str">
        <f>VLOOKUP(H35,DetalleTiendas!A$2:S$1778,4,FALSE)</f>
        <v>EASY</v>
      </c>
      <c r="D35" t="str">
        <f>VLOOKUP(H35,DetalleTiendas!A$2:S$1778,5,FALSE)</f>
        <v>BOGOTA - EASY</v>
      </c>
      <c r="E35" t="str">
        <v>POS</v>
      </c>
      <c r="F35" t="str">
        <v>NO</v>
      </c>
      <c r="G35" t="str" xml:space="preserve">
        <f xml:space="preserve">IF(
   AND(ISNUMBER(VALUE(MID(H35,3,3))), ISNUMBER(FIND(" ", H35))),
   LEFT(H35,FIND(" ",H35)-1),
   H35
)</f>
        <v>E800</v>
      </c>
      <c r="H35" t="str">
        <v>E800 OCCIDENTE</v>
      </c>
      <c r="J35" t="str">
        <v>Operaciones POS Colombia</v>
      </c>
      <c r="K35" t="str">
        <v>Farutt Reyes</v>
      </c>
      <c r="L35" t="str">
        <v>CERRADO</v>
      </c>
      <c r="M35" t="str">
        <v>CERRADO</v>
      </c>
      <c r="N35" t="str">
        <v>ALTA</v>
      </c>
      <c r="O35">
        <v>45867</v>
      </c>
      <c r="P35">
        <v>0.31180555555555556</v>
      </c>
      <c r="Q35" t="str">
        <v>julio</v>
      </c>
      <c r="R35">
        <v>2025</v>
      </c>
      <c r="S35">
        <v>45867</v>
      </c>
      <c r="T35">
        <v>45867</v>
      </c>
      <c r="U35">
        <v>0.31180555555555556</v>
      </c>
      <c r="V35">
        <v>0.32430555555555557</v>
      </c>
      <c r="W35">
        <f>((KPI_IMs_2[[#This Row],[FECHA DE RESOLUCION]]+KPI_IMs_2[[#This Row],[HORA CIERRE IM]])-(KPI_IMs_2[[#This Row],[FECHA DE LA NOVEDAD]]+KPI_IMs_2[[#This Row],[HORA DE LA FALLA]]))*24*60</f>
        <v>18.000000006286427</v>
      </c>
      <c r="X35" t="str" cm="1" xml:space="preserve">
        <f t="array" ref="X35" xml:space="preserve">IF(OR(O35="",P35="",S35="",V35="",AQ35="",AR35=""),"",
  LET(
    _xlpm.inicio, O35 + P35,
    _xlpm.fin, S35 + V35,
    _xlpm.dias, INT(_xlpm.fin - _xlpm.inicio),
    _xlpm.tiempo, REDUCE(0, SEQUENCE(_xlpm.dias + 1, 1, 0, 1),
      LAMBDA(_xlpm.acum,_xlpm.d,
        LET(
          _xlpm.dia, TRUNC(_xlpm.inicio) + _xlpm.d,
          _xlpm.horaIni, IF(_xlpm.d = 0, MAX(_xlpm.inicio, _xlpm.dia + AQ35), _xlpm.dia + AQ35),
          _xlpm.horaFin, IF(_xlpm.d = _xlpm.dias, MIN(_xlpm.fin, _xlpm.dia + AR35), _xlpm.dia + AR35),
          _xlpm.tiempo_dia, MAX(0, _xlpm.horaFin - _xlpm.horaIni),
          _xlpm.acum + _xlpm.tiempo_dia
        )
      )
    ),
    TEXT(_xlpm.tiempo, "h:mm")
  )
)</f>
        <v>0:00</v>
      </c>
      <c r="Y35" t="str">
        <f>TEXT((KPI_IMs_2[[#This Row],[FECHA DE REPORTE]]+KPI_IMs_2[[#This Row],[HORA DE REPORTE]]) - (KPI_IMs_2[[#This Row],[FECHA DE LA NOVEDAD]]+KPI_IMs_2[[#This Row],[HORA DE LA FALLA]]), "[h]:mm")</f>
        <v>0:00</v>
      </c>
      <c r="Z35" t="str">
        <v>RESOLUCION FISCAL VENCIDA EN TODO EASY</v>
      </c>
      <c r="AA35" t="str">
        <v>Software / Actualización</v>
      </c>
      <c r="AB35" t="str">
        <v>Ausencia de un SPP y/o cambio formal documentado</v>
      </c>
      <c r="AC35" t="str">
        <v>Software / Actualización</v>
      </c>
      <c r="AD35" t="str">
        <v>SI</v>
      </c>
      <c r="AE35" t="str">
        <v>NO</v>
      </c>
      <c r="AF35" t="str">
        <v>NO</v>
      </c>
      <c r="AG35" t="str">
        <v>NO</v>
      </c>
      <c r="AH35" t="str">
        <v>INTERNO</v>
      </c>
      <c r="AI35" t="str">
        <v>NEGOCIO</v>
      </c>
      <c r="AJ35" t="str">
        <v>revisar el Saber hacer</v>
      </c>
      <c r="AM35" t="str">
        <v>Iniciado 0%</v>
      </c>
      <c r="AN35"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5"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5"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5">
        <v>0.3333333333333333</v>
      </c>
      <c r="AR35">
        <v>0.875</v>
      </c>
    </row>
    <row r="36" xml:space="preserve">
      <c r="A36">
        <v>1438747</v>
      </c>
      <c r="B36" t="str">
        <f>VLOOKUP(H36,DetalleTiendas!A$2:S$1778,3,FALSE)</f>
        <v>MEJORAMIENTO DEL HOGAR</v>
      </c>
      <c r="C36" t="str">
        <f>VLOOKUP(H36,DetalleTiendas!A$2:S$1778,4,FALSE)</f>
        <v>EASY</v>
      </c>
      <c r="D36" t="str">
        <f>VLOOKUP(H36,DetalleTiendas!A$2:S$1778,5,FALSE)</f>
        <v>BOGOTA - EASY</v>
      </c>
      <c r="E36" t="str">
        <v>POS</v>
      </c>
      <c r="F36" t="str">
        <v>NO</v>
      </c>
      <c r="G36" t="str" xml:space="preserve">
        <f xml:space="preserve">IF(
   AND(ISNUMBER(VALUE(MID(H36,3,3))), ISNUMBER(FIND(" ", H36))),
   LEFT(H36,FIND(" ",H36)-1),
   H36
)</f>
        <v>E800</v>
      </c>
      <c r="H36" t="str">
        <v>E800 OCCIDENTE</v>
      </c>
      <c r="J36" t="str">
        <v>Operaciones POS Colombia</v>
      </c>
      <c r="K36" t="str">
        <v>Farutt Reyes</v>
      </c>
      <c r="L36" t="str">
        <v>CERRADO</v>
      </c>
      <c r="M36" t="str">
        <v>CERRADO</v>
      </c>
      <c r="N36" t="str">
        <v>ALTA</v>
      </c>
      <c r="O36">
        <v>45867</v>
      </c>
      <c r="P36">
        <v>0.31180555555555556</v>
      </c>
      <c r="Q36" t="str">
        <v>julio</v>
      </c>
      <c r="R36">
        <v>2025</v>
      </c>
      <c r="S36">
        <v>45867</v>
      </c>
      <c r="T36">
        <v>45867</v>
      </c>
      <c r="U36">
        <v>0.31180555555555556</v>
      </c>
      <c r="V36">
        <v>0.32430555555555557</v>
      </c>
      <c r="W36">
        <f>((KPI_IMs_2[[#This Row],[FECHA DE RESOLUCION]]+KPI_IMs_2[[#This Row],[HORA CIERRE IM]])-(KPI_IMs_2[[#This Row],[FECHA DE LA NOVEDAD]]+KPI_IMs_2[[#This Row],[HORA DE LA FALLA]]))*24*60</f>
        <v>18.000000006286427</v>
      </c>
      <c r="X36" t="str" cm="1" xml:space="preserve">
        <f t="array" ref="X36" xml:space="preserve">IF(OR(O36="",P36="",S36="",V36="",AQ36="",AR36=""),"",
  LET(
    _xlpm.inicio, O36 + P36,
    _xlpm.fin, S36 + V36,
    _xlpm.dias, INT(_xlpm.fin - _xlpm.inicio),
    _xlpm.tiempo, REDUCE(0, SEQUENCE(_xlpm.dias + 1, 1, 0, 1),
      LAMBDA(_xlpm.acum,_xlpm.d,
        LET(
          _xlpm.dia, TRUNC(_xlpm.inicio) + _xlpm.d,
          _xlpm.horaIni, IF(_xlpm.d = 0, MAX(_xlpm.inicio, _xlpm.dia + AQ36), _xlpm.dia + AQ36),
          _xlpm.horaFin, IF(_xlpm.d = _xlpm.dias, MIN(_xlpm.fin, _xlpm.dia + AR36), _xlpm.dia + AR36),
          _xlpm.tiempo_dia, MAX(0, _xlpm.horaFin - _xlpm.horaIni),
          _xlpm.acum + _xlpm.tiempo_dia
        )
      )
    ),
    TEXT(_xlpm.tiempo, "h:mm")
  )
)</f>
        <v>0:00</v>
      </c>
      <c r="Y36" t="str">
        <f>TEXT((KPI_IMs_2[[#This Row],[FECHA DE REPORTE]]+KPI_IMs_2[[#This Row],[HORA DE REPORTE]]) - (KPI_IMs_2[[#This Row],[FECHA DE LA NOVEDAD]]+KPI_IMs_2[[#This Row],[HORA DE LA FALLA]]), "[h]:mm")</f>
        <v>0:00</v>
      </c>
      <c r="Z36" t="str">
        <v>RESOLUCION FISCAL VENCIDA EN TODO EASY</v>
      </c>
      <c r="AA36" t="str">
        <v>Software / Actualización</v>
      </c>
      <c r="AB36" t="str">
        <v>Ausencia de un SPP y/o cambio formal documentado</v>
      </c>
      <c r="AC36" t="str">
        <v>Software / Actualización</v>
      </c>
      <c r="AD36" t="str">
        <v>SI</v>
      </c>
      <c r="AE36" t="str">
        <v>NO</v>
      </c>
      <c r="AF36" t="str">
        <v>NO</v>
      </c>
      <c r="AG36" t="str">
        <v>NO</v>
      </c>
      <c r="AH36" t="str">
        <v>INTERNO</v>
      </c>
      <c r="AI36" t="str">
        <v>NEGOCIO</v>
      </c>
      <c r="AJ36" t="str">
        <v>revisar el Saber hacer</v>
      </c>
      <c r="AM36" t="str">
        <v>Iniciado 0%</v>
      </c>
      <c r="AN36"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6"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6"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6">
        <v>0.3333333333333333</v>
      </c>
      <c r="AR36">
        <v>0.875</v>
      </c>
    </row>
    <row r="37" xml:space="preserve">
      <c r="A37">
        <v>1438747</v>
      </c>
      <c r="B37" t="str">
        <f>VLOOKUP(H37,DetalleTiendas!A$2:S$1778,3,FALSE)</f>
        <v>MEJORAMIENTO DEL HOGAR</v>
      </c>
      <c r="C37" t="str">
        <f>VLOOKUP(H37,DetalleTiendas!A$2:S$1778,4,FALSE)</f>
        <v>EASY</v>
      </c>
      <c r="D37" t="str">
        <f>VLOOKUP(H37,DetalleTiendas!A$2:S$1778,5,FALSE)</f>
        <v>BOGOTA - EASY</v>
      </c>
      <c r="E37" t="str">
        <v>POS</v>
      </c>
      <c r="F37" t="str">
        <v>NO</v>
      </c>
      <c r="G37" t="str" xml:space="preserve">
        <f xml:space="preserve">IF(
   AND(ISNUMBER(VALUE(MID(H37,3,3))), ISNUMBER(FIND(" ", H37))),
   LEFT(H37,FIND(" ",H37)-1),
   H37
)</f>
        <v>E801</v>
      </c>
      <c r="H37" t="str">
        <v>E801 NORTE</v>
      </c>
      <c r="J37" t="str">
        <v>Operaciones POS Colombia</v>
      </c>
      <c r="K37" t="str">
        <v>Farutt Reyes</v>
      </c>
      <c r="L37" t="str">
        <v>CERRADO</v>
      </c>
      <c r="M37" t="str">
        <v>CERRADO</v>
      </c>
      <c r="N37" t="str">
        <v>ALTA</v>
      </c>
      <c r="O37">
        <v>45867</v>
      </c>
      <c r="P37">
        <v>0.31180555555555556</v>
      </c>
      <c r="Q37" t="str">
        <v>julio</v>
      </c>
      <c r="R37">
        <v>2025</v>
      </c>
      <c r="S37">
        <v>45867</v>
      </c>
      <c r="T37">
        <v>45867</v>
      </c>
      <c r="U37">
        <v>0.31180555555555556</v>
      </c>
      <c r="V37">
        <v>0.32430555555555557</v>
      </c>
      <c r="W37">
        <f>((KPI_IMs_2[[#This Row],[FECHA DE RESOLUCION]]+KPI_IMs_2[[#This Row],[HORA CIERRE IM]])-(KPI_IMs_2[[#This Row],[FECHA DE LA NOVEDAD]]+KPI_IMs_2[[#This Row],[HORA DE LA FALLA]]))*24*60</f>
        <v>18.000000006286427</v>
      </c>
      <c r="X37" t="str" cm="1" xml:space="preserve">
        <f t="array" ref="X37" xml:space="preserve">IF(OR(O37="",P37="",S37="",V37="",AQ37="",AR37=""),"",
  LET(
    _xlpm.inicio, O37 + P37,
    _xlpm.fin, S37 + V37,
    _xlpm.dias, INT(_xlpm.fin - _xlpm.inicio),
    _xlpm.tiempo, REDUCE(0, SEQUENCE(_xlpm.dias + 1, 1, 0, 1),
      LAMBDA(_xlpm.acum,_xlpm.d,
        LET(
          _xlpm.dia, TRUNC(_xlpm.inicio) + _xlpm.d,
          _xlpm.horaIni, IF(_xlpm.d = 0, MAX(_xlpm.inicio, _xlpm.dia + AQ37), _xlpm.dia + AQ37),
          _xlpm.horaFin, IF(_xlpm.d = _xlpm.dias, MIN(_xlpm.fin, _xlpm.dia + AR37), _xlpm.dia + AR37),
          _xlpm.tiempo_dia, MAX(0, _xlpm.horaFin - _xlpm.horaIni),
          _xlpm.acum + _xlpm.tiempo_dia
        )
      )
    ),
    TEXT(_xlpm.tiempo, "h:mm")
  )
)</f>
        <v>0:00</v>
      </c>
      <c r="Y37" t="str">
        <f>TEXT((KPI_IMs_2[[#This Row],[FECHA DE REPORTE]]+KPI_IMs_2[[#This Row],[HORA DE REPORTE]]) - (KPI_IMs_2[[#This Row],[FECHA DE LA NOVEDAD]]+KPI_IMs_2[[#This Row],[HORA DE LA FALLA]]), "[h]:mm")</f>
        <v>0:00</v>
      </c>
      <c r="Z37" t="str">
        <v>RESOLUCION FISCAL VENCIDA EN TODO EASY</v>
      </c>
      <c r="AA37" t="str">
        <v>Software / Actualización</v>
      </c>
      <c r="AB37" t="str">
        <v>Ausencia de un SPP y/o cambio formal documentado</v>
      </c>
      <c r="AC37" t="str">
        <v>Software / Actualización</v>
      </c>
      <c r="AD37" t="str">
        <v>SI</v>
      </c>
      <c r="AE37" t="str">
        <v>NO</v>
      </c>
      <c r="AF37" t="str">
        <v>NO</v>
      </c>
      <c r="AG37" t="str">
        <v>NO</v>
      </c>
      <c r="AH37" t="str">
        <v>INTERNO</v>
      </c>
      <c r="AI37" t="str">
        <v>NEGOCIO</v>
      </c>
      <c r="AJ37" t="str">
        <v>revisar el Saber hacer</v>
      </c>
      <c r="AM37" t="str">
        <v>Iniciado 0%</v>
      </c>
      <c r="AN37"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7"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7"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7">
        <v>0.3333333333333333</v>
      </c>
      <c r="AR37">
        <v>0.875</v>
      </c>
    </row>
    <row r="38" xml:space="preserve">
      <c r="A38">
        <v>1438747</v>
      </c>
      <c r="B38" t="str">
        <f>VLOOKUP(H38,DetalleTiendas!A$2:S$1778,3,FALSE)</f>
        <v>MEJORAMIENTO DEL HOGAR</v>
      </c>
      <c r="C38" t="str">
        <f>VLOOKUP(H38,DetalleTiendas!A$2:S$1778,4,FALSE)</f>
        <v>EASY</v>
      </c>
      <c r="D38" t="str">
        <f>VLOOKUP(H38,DetalleTiendas!A$2:S$1778,5,FALSE)</f>
        <v>BOGOTA - EASY</v>
      </c>
      <c r="E38" t="str">
        <v>POS</v>
      </c>
      <c r="F38" t="str">
        <v>NO</v>
      </c>
      <c r="G38" t="str" xml:space="preserve">
        <f xml:space="preserve">IF(
   AND(ISNUMBER(VALUE(MID(H38,3,3))), ISNUMBER(FIND(" ", H38))),
   LEFT(H38,FIND(" ",H38)-1),
   H38
)</f>
        <v>E801</v>
      </c>
      <c r="H38" t="str">
        <v>E801 NORTE</v>
      </c>
      <c r="J38" t="str">
        <v>Operaciones POS Colombia</v>
      </c>
      <c r="K38" t="str">
        <v>Farutt Reyes</v>
      </c>
      <c r="L38" t="str">
        <v>CERRADO</v>
      </c>
      <c r="M38" t="str">
        <v>CERRADO</v>
      </c>
      <c r="N38" t="str">
        <v>ALTA</v>
      </c>
      <c r="O38">
        <v>45867</v>
      </c>
      <c r="P38">
        <v>0.31180555555555556</v>
      </c>
      <c r="Q38" t="str">
        <v>julio</v>
      </c>
      <c r="R38">
        <v>2025</v>
      </c>
      <c r="S38">
        <v>45867</v>
      </c>
      <c r="T38">
        <v>45867</v>
      </c>
      <c r="U38">
        <v>0.31180555555555556</v>
      </c>
      <c r="V38">
        <v>0.32430555555555557</v>
      </c>
      <c r="W38">
        <f>((KPI_IMs_2[[#This Row],[FECHA DE RESOLUCION]]+KPI_IMs_2[[#This Row],[HORA CIERRE IM]])-(KPI_IMs_2[[#This Row],[FECHA DE LA NOVEDAD]]+KPI_IMs_2[[#This Row],[HORA DE LA FALLA]]))*24*60</f>
        <v>18.000000006286427</v>
      </c>
      <c r="X38" t="str" cm="1" xml:space="preserve">
        <f t="array" ref="X38" xml:space="preserve">IF(OR(O38="",P38="",S38="",V38="",AQ38="",AR38=""),"",
  LET(
    _xlpm.inicio, O38 + P38,
    _xlpm.fin, S38 + V38,
    _xlpm.dias, INT(_xlpm.fin - _xlpm.inicio),
    _xlpm.tiempo, REDUCE(0, SEQUENCE(_xlpm.dias + 1, 1, 0, 1),
      LAMBDA(_xlpm.acum,_xlpm.d,
        LET(
          _xlpm.dia, TRUNC(_xlpm.inicio) + _xlpm.d,
          _xlpm.horaIni, IF(_xlpm.d = 0, MAX(_xlpm.inicio, _xlpm.dia + AQ38), _xlpm.dia + AQ38),
          _xlpm.horaFin, IF(_xlpm.d = _xlpm.dias, MIN(_xlpm.fin, _xlpm.dia + AR38), _xlpm.dia + AR38),
          _xlpm.tiempo_dia, MAX(0, _xlpm.horaFin - _xlpm.horaIni),
          _xlpm.acum + _xlpm.tiempo_dia
        )
      )
    ),
    TEXT(_xlpm.tiempo, "h:mm")
  )
)</f>
        <v>0:00</v>
      </c>
      <c r="Y38" t="str">
        <f>TEXT((KPI_IMs_2[[#This Row],[FECHA DE REPORTE]]+KPI_IMs_2[[#This Row],[HORA DE REPORTE]]) - (KPI_IMs_2[[#This Row],[FECHA DE LA NOVEDAD]]+KPI_IMs_2[[#This Row],[HORA DE LA FALLA]]), "[h]:mm")</f>
        <v>0:00</v>
      </c>
      <c r="Z38" t="str">
        <v>RESOLUCION FISCAL VENCIDA EN TODO EASY</v>
      </c>
      <c r="AA38" t="str">
        <v>Software / Actualización</v>
      </c>
      <c r="AB38" t="str">
        <v>Ausencia de un SPP y/o cambio formal documentado</v>
      </c>
      <c r="AC38" t="str">
        <v>Software / Actualización</v>
      </c>
      <c r="AD38" t="str">
        <v>SI</v>
      </c>
      <c r="AE38" t="str">
        <v>NO</v>
      </c>
      <c r="AF38" t="str">
        <v>NO</v>
      </c>
      <c r="AG38" t="str">
        <v>NO</v>
      </c>
      <c r="AH38" t="str">
        <v>INTERNO</v>
      </c>
      <c r="AI38" t="str">
        <v>NEGOCIO</v>
      </c>
      <c r="AJ38" t="str">
        <v>revisar el Saber hacer</v>
      </c>
      <c r="AM38" t="str">
        <v>Iniciado 0%</v>
      </c>
      <c r="AN38"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8"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8"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8">
        <v>0.3333333333333333</v>
      </c>
      <c r="AR38">
        <v>0.875</v>
      </c>
    </row>
    <row r="39" xml:space="preserve">
      <c r="A39">
        <v>1438747</v>
      </c>
      <c r="B39" t="str">
        <f>VLOOKUP(H39,DetalleTiendas!A$2:S$1778,3,FALSE)</f>
        <v>MEJORAMIENTO DEL HOGAR</v>
      </c>
      <c r="C39" t="str">
        <f>VLOOKUP(H39,DetalleTiendas!A$2:S$1778,4,FALSE)</f>
        <v>EASY</v>
      </c>
      <c r="D39" t="str">
        <f>VLOOKUP(H39,DetalleTiendas!A$2:S$1778,5,FALSE)</f>
        <v>BOGOTA - EASY</v>
      </c>
      <c r="E39" t="str">
        <v>POS</v>
      </c>
      <c r="F39" t="str">
        <v>NO</v>
      </c>
      <c r="G39" t="str" xml:space="preserve">
        <f xml:space="preserve">IF(
   AND(ISNUMBER(VALUE(MID(H39,3,3))), ISNUMBER(FIND(" ", H39))),
   LEFT(H39,FIND(" ",H39)-1),
   H39
)</f>
        <v>E801</v>
      </c>
      <c r="H39" t="str">
        <v>E801 NORTE</v>
      </c>
      <c r="J39" t="str">
        <v>Operaciones POS Colombia</v>
      </c>
      <c r="K39" t="str">
        <v>Farutt Reyes</v>
      </c>
      <c r="L39" t="str">
        <v>CERRADO</v>
      </c>
      <c r="M39" t="str">
        <v>CERRADO</v>
      </c>
      <c r="N39" t="str">
        <v>ALTA</v>
      </c>
      <c r="O39">
        <v>45867</v>
      </c>
      <c r="P39">
        <v>0.31180555555555556</v>
      </c>
      <c r="Q39" t="str">
        <v>julio</v>
      </c>
      <c r="R39">
        <v>2025</v>
      </c>
      <c r="S39">
        <v>45867</v>
      </c>
      <c r="T39">
        <v>45867</v>
      </c>
      <c r="U39">
        <v>0.31180555555555556</v>
      </c>
      <c r="V39">
        <v>0.32430555555555557</v>
      </c>
      <c r="W39">
        <f>((KPI_IMs_2[[#This Row],[FECHA DE RESOLUCION]]+KPI_IMs_2[[#This Row],[HORA CIERRE IM]])-(KPI_IMs_2[[#This Row],[FECHA DE LA NOVEDAD]]+KPI_IMs_2[[#This Row],[HORA DE LA FALLA]]))*24*60</f>
        <v>18.000000006286427</v>
      </c>
      <c r="X39" t="str" cm="1" xml:space="preserve">
        <f t="array" ref="X39" xml:space="preserve">IF(OR(O39="",P39="",S39="",V39="",AQ39="",AR39=""),"",
  LET(
    _xlpm.inicio, O39 + P39,
    _xlpm.fin, S39 + V39,
    _xlpm.dias, INT(_xlpm.fin - _xlpm.inicio),
    _xlpm.tiempo, REDUCE(0, SEQUENCE(_xlpm.dias + 1, 1, 0, 1),
      LAMBDA(_xlpm.acum,_xlpm.d,
        LET(
          _xlpm.dia, TRUNC(_xlpm.inicio) + _xlpm.d,
          _xlpm.horaIni, IF(_xlpm.d = 0, MAX(_xlpm.inicio, _xlpm.dia + AQ39), _xlpm.dia + AQ39),
          _xlpm.horaFin, IF(_xlpm.d = _xlpm.dias, MIN(_xlpm.fin, _xlpm.dia + AR39), _xlpm.dia + AR39),
          _xlpm.tiempo_dia, MAX(0, _xlpm.horaFin - _xlpm.horaIni),
          _xlpm.acum + _xlpm.tiempo_dia
        )
      )
    ),
    TEXT(_xlpm.tiempo, "h:mm")
  )
)</f>
        <v>0:00</v>
      </c>
      <c r="Y39" t="str">
        <f>TEXT((KPI_IMs_2[[#This Row],[FECHA DE REPORTE]]+KPI_IMs_2[[#This Row],[HORA DE REPORTE]]) - (KPI_IMs_2[[#This Row],[FECHA DE LA NOVEDAD]]+KPI_IMs_2[[#This Row],[HORA DE LA FALLA]]), "[h]:mm")</f>
        <v>0:00</v>
      </c>
      <c r="Z39" t="str">
        <v>RESOLUCION FISCAL VENCIDA EN TODO EASY</v>
      </c>
      <c r="AA39" t="str">
        <v>Software / Actualización</v>
      </c>
      <c r="AB39" t="str">
        <v>Ausencia de un SPP y/o cambio formal documentado</v>
      </c>
      <c r="AC39" t="str">
        <v>Software / Actualización</v>
      </c>
      <c r="AD39" t="str">
        <v>SI</v>
      </c>
      <c r="AE39" t="str">
        <v>NO</v>
      </c>
      <c r="AF39" t="str">
        <v>NO</v>
      </c>
      <c r="AG39" t="str">
        <v>NO</v>
      </c>
      <c r="AH39" t="str">
        <v>INTERNO</v>
      </c>
      <c r="AI39" t="str">
        <v>NEGOCIO</v>
      </c>
      <c r="AJ39" t="str">
        <v>revisar el Saber hacer</v>
      </c>
      <c r="AM39" t="str">
        <v>Iniciado 0%</v>
      </c>
      <c r="AN39"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39"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39"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39">
        <v>0.3333333333333333</v>
      </c>
      <c r="AR39">
        <v>0.875</v>
      </c>
    </row>
    <row r="40" xml:space="preserve">
      <c r="A40">
        <v>1438747</v>
      </c>
      <c r="B40" t="str">
        <f>VLOOKUP(H40,DetalleTiendas!A$2:S$1778,3,FALSE)</f>
        <v>MEJORAMIENTO DEL HOGAR</v>
      </c>
      <c r="C40" t="str">
        <f>VLOOKUP(H40,DetalleTiendas!A$2:S$1778,4,FALSE)</f>
        <v>EASY</v>
      </c>
      <c r="D40" t="str">
        <f>VLOOKUP(H40,DetalleTiendas!A$2:S$1778,5,FALSE)</f>
        <v>BOGOTA - EASY</v>
      </c>
      <c r="E40" t="str">
        <v>POS</v>
      </c>
      <c r="F40" t="str">
        <v>NO</v>
      </c>
      <c r="G40" t="str" xml:space="preserve">
        <f xml:space="preserve">IF(
   AND(ISNUMBER(VALUE(MID(H40,3,3))), ISNUMBER(FIND(" ", H40))),
   LEFT(H40,FIND(" ",H40)-1),
   H40
)</f>
        <v>E805</v>
      </c>
      <c r="H40" t="str">
        <v>E805 CENTRO MAYOR</v>
      </c>
      <c r="J40" t="str">
        <v>Operaciones POS Colombia</v>
      </c>
      <c r="K40" t="str">
        <v>Farutt Reyes</v>
      </c>
      <c r="L40" t="str">
        <v>CERRADO</v>
      </c>
      <c r="M40" t="str">
        <v>CERRADO</v>
      </c>
      <c r="N40" t="str">
        <v>ALTA</v>
      </c>
      <c r="O40">
        <v>45867</v>
      </c>
      <c r="P40">
        <v>0.31180555555555556</v>
      </c>
      <c r="Q40" t="str">
        <v>julio</v>
      </c>
      <c r="R40">
        <v>2025</v>
      </c>
      <c r="S40">
        <v>45867</v>
      </c>
      <c r="T40">
        <v>45867</v>
      </c>
      <c r="U40">
        <v>0.31180555555555556</v>
      </c>
      <c r="V40">
        <v>0.32430555555555557</v>
      </c>
      <c r="W40">
        <f>((KPI_IMs_2[[#This Row],[FECHA DE RESOLUCION]]+KPI_IMs_2[[#This Row],[HORA CIERRE IM]])-(KPI_IMs_2[[#This Row],[FECHA DE LA NOVEDAD]]+KPI_IMs_2[[#This Row],[HORA DE LA FALLA]]))*24*60</f>
        <v>18.000000006286427</v>
      </c>
      <c r="X40" t="str" cm="1" xml:space="preserve">
        <f t="array" ref="X40" xml:space="preserve">IF(OR(O40="",P40="",S40="",V40="",AQ40="",AR40=""),"",
  LET(
    _xlpm.inicio, O40 + P40,
    _xlpm.fin, S40 + V40,
    _xlpm.dias, INT(_xlpm.fin - _xlpm.inicio),
    _xlpm.tiempo, REDUCE(0, SEQUENCE(_xlpm.dias + 1, 1, 0, 1),
      LAMBDA(_xlpm.acum,_xlpm.d,
        LET(
          _xlpm.dia, TRUNC(_xlpm.inicio) + _xlpm.d,
          _xlpm.horaIni, IF(_xlpm.d = 0, MAX(_xlpm.inicio, _xlpm.dia + AQ40), _xlpm.dia + AQ40),
          _xlpm.horaFin, IF(_xlpm.d = _xlpm.dias, MIN(_xlpm.fin, _xlpm.dia + AR40), _xlpm.dia + AR40),
          _xlpm.tiempo_dia, MAX(0, _xlpm.horaFin - _xlpm.horaIni),
          _xlpm.acum + _xlpm.tiempo_dia
        )
      )
    ),
    TEXT(_xlpm.tiempo, "h:mm")
  )
)</f>
        <v>0:00</v>
      </c>
      <c r="Y40" t="str">
        <f>TEXT((KPI_IMs_2[[#This Row],[FECHA DE REPORTE]]+KPI_IMs_2[[#This Row],[HORA DE REPORTE]]) - (KPI_IMs_2[[#This Row],[FECHA DE LA NOVEDAD]]+KPI_IMs_2[[#This Row],[HORA DE LA FALLA]]), "[h]:mm")</f>
        <v>0:00</v>
      </c>
      <c r="Z40" t="str">
        <v>RESOLUCION FISCAL VENCIDA EN TODO EASY</v>
      </c>
      <c r="AA40" t="str">
        <v>Software / Actualización</v>
      </c>
      <c r="AB40" t="str">
        <v>Ausencia de un SPP y/o cambio formal documentado</v>
      </c>
      <c r="AC40" t="str">
        <v>Software / Actualización</v>
      </c>
      <c r="AD40" t="str">
        <v>SI</v>
      </c>
      <c r="AE40" t="str">
        <v>NO</v>
      </c>
      <c r="AF40" t="str">
        <v>NO</v>
      </c>
      <c r="AG40" t="str">
        <v>NO</v>
      </c>
      <c r="AH40" t="str">
        <v>INTERNO</v>
      </c>
      <c r="AI40" t="str">
        <v>NEGOCIO</v>
      </c>
      <c r="AJ40" t="str">
        <v>revisar el Saber hacer</v>
      </c>
      <c r="AM40" t="str">
        <v>Iniciado 0%</v>
      </c>
      <c r="AN40"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0"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0"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0">
        <v>0.3333333333333333</v>
      </c>
      <c r="AR40">
        <v>0.875</v>
      </c>
    </row>
    <row r="41" xml:space="preserve">
      <c r="A41">
        <v>1438747</v>
      </c>
      <c r="B41" t="str">
        <f>VLOOKUP(H41,DetalleTiendas!A$2:S$1778,3,FALSE)</f>
        <v>MEJORAMIENTO DEL HOGAR</v>
      </c>
      <c r="C41" t="str">
        <f>VLOOKUP(H41,DetalleTiendas!A$2:S$1778,4,FALSE)</f>
        <v>EASY</v>
      </c>
      <c r="D41" t="str">
        <f>VLOOKUP(H41,DetalleTiendas!A$2:S$1778,5,FALSE)</f>
        <v>BOGOTA - EASY</v>
      </c>
      <c r="E41" t="str">
        <v>POS</v>
      </c>
      <c r="F41" t="str">
        <v>NO</v>
      </c>
      <c r="G41" t="str" xml:space="preserve">
        <f xml:space="preserve">IF(
   AND(ISNUMBER(VALUE(MID(H41,3,3))), ISNUMBER(FIND(" ", H41))),
   LEFT(H41,FIND(" ",H41)-1),
   H41
)</f>
        <v>E805</v>
      </c>
      <c r="H41" t="str">
        <v>E805 CENTRO MAYOR</v>
      </c>
      <c r="J41" t="str">
        <v>Operaciones POS Colombia</v>
      </c>
      <c r="K41" t="str">
        <v>Farutt Reyes</v>
      </c>
      <c r="L41" t="str">
        <v>CERRADO</v>
      </c>
      <c r="M41" t="str">
        <v>CERRADO</v>
      </c>
      <c r="N41" t="str">
        <v>ALTA</v>
      </c>
      <c r="O41">
        <v>45867</v>
      </c>
      <c r="P41">
        <v>0.31180555555555556</v>
      </c>
      <c r="Q41" t="str">
        <v>julio</v>
      </c>
      <c r="R41">
        <v>2025</v>
      </c>
      <c r="S41">
        <v>45867</v>
      </c>
      <c r="T41">
        <v>45867</v>
      </c>
      <c r="U41">
        <v>0.31180555555555556</v>
      </c>
      <c r="V41">
        <v>0.32430555555555557</v>
      </c>
      <c r="W41">
        <f>((KPI_IMs_2[[#This Row],[FECHA DE RESOLUCION]]+KPI_IMs_2[[#This Row],[HORA CIERRE IM]])-(KPI_IMs_2[[#This Row],[FECHA DE LA NOVEDAD]]+KPI_IMs_2[[#This Row],[HORA DE LA FALLA]]))*24*60</f>
        <v>18.000000006286427</v>
      </c>
      <c r="X41" t="str" cm="1" xml:space="preserve">
        <f t="array" ref="X41" xml:space="preserve">IF(OR(O41="",P41="",S41="",V41="",AQ41="",AR41=""),"",
  LET(
    _xlpm.inicio, O41 + P41,
    _xlpm.fin, S41 + V41,
    _xlpm.dias, INT(_xlpm.fin - _xlpm.inicio),
    _xlpm.tiempo, REDUCE(0, SEQUENCE(_xlpm.dias + 1, 1, 0, 1),
      LAMBDA(_xlpm.acum,_xlpm.d,
        LET(
          _xlpm.dia, TRUNC(_xlpm.inicio) + _xlpm.d,
          _xlpm.horaIni, IF(_xlpm.d = 0, MAX(_xlpm.inicio, _xlpm.dia + AQ41), _xlpm.dia + AQ41),
          _xlpm.horaFin, IF(_xlpm.d = _xlpm.dias, MIN(_xlpm.fin, _xlpm.dia + AR41), _xlpm.dia + AR41),
          _xlpm.tiempo_dia, MAX(0, _xlpm.horaFin - _xlpm.horaIni),
          _xlpm.acum + _xlpm.tiempo_dia
        )
      )
    ),
    TEXT(_xlpm.tiempo, "h:mm")
  )
)</f>
        <v>0:00</v>
      </c>
      <c r="Y41" t="str">
        <f>TEXT((KPI_IMs_2[[#This Row],[FECHA DE REPORTE]]+KPI_IMs_2[[#This Row],[HORA DE REPORTE]]) - (KPI_IMs_2[[#This Row],[FECHA DE LA NOVEDAD]]+KPI_IMs_2[[#This Row],[HORA DE LA FALLA]]), "[h]:mm")</f>
        <v>0:00</v>
      </c>
      <c r="Z41" t="str">
        <v>RESOLUCION FISCAL VENCIDA EN TODO EASY</v>
      </c>
      <c r="AA41" t="str">
        <v>Software / Actualización</v>
      </c>
      <c r="AB41" t="str">
        <v>Ausencia de un SPP y/o cambio formal documentado</v>
      </c>
      <c r="AC41" t="str">
        <v>Software / Actualización</v>
      </c>
      <c r="AD41" t="str">
        <v>SI</v>
      </c>
      <c r="AE41" t="str">
        <v>NO</v>
      </c>
      <c r="AF41" t="str">
        <v>NO</v>
      </c>
      <c r="AG41" t="str">
        <v>NO</v>
      </c>
      <c r="AH41" t="str">
        <v>INTERNO</v>
      </c>
      <c r="AI41" t="str">
        <v>NEGOCIO</v>
      </c>
      <c r="AJ41" t="str">
        <v>revisar el Saber hacer</v>
      </c>
      <c r="AM41" t="str">
        <v>Iniciado 0%</v>
      </c>
      <c r="AN41"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1"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1"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1">
        <v>0.3333333333333333</v>
      </c>
      <c r="AR41">
        <v>0.875</v>
      </c>
    </row>
    <row r="42" xml:space="preserve">
      <c r="A42">
        <v>1438747</v>
      </c>
      <c r="B42" t="str">
        <f>VLOOKUP(H42,DetalleTiendas!A$2:S$1778,3,FALSE)</f>
        <v>MEJORAMIENTO DEL HOGAR</v>
      </c>
      <c r="C42" t="str">
        <f>VLOOKUP(H42,DetalleTiendas!A$2:S$1778,4,FALSE)</f>
        <v>EASY</v>
      </c>
      <c r="D42" t="str">
        <f>VLOOKUP(H42,DetalleTiendas!A$2:S$1778,5,FALSE)</f>
        <v>BOGOTA - EASY</v>
      </c>
      <c r="E42" t="str">
        <v>POS</v>
      </c>
      <c r="F42" t="str">
        <v>NO</v>
      </c>
      <c r="G42" t="str" xml:space="preserve">
        <f xml:space="preserve">IF(
   AND(ISNUMBER(VALUE(MID(H42,3,3))), ISNUMBER(FIND(" ", H42))),
   LEFT(H42,FIND(" ",H42)-1),
   H42
)</f>
        <v>E805</v>
      </c>
      <c r="H42" t="str">
        <v>E805 CENTRO MAYOR</v>
      </c>
      <c r="J42" t="str">
        <v>Operaciones POS Colombia</v>
      </c>
      <c r="K42" t="str">
        <v>Farutt Reyes</v>
      </c>
      <c r="L42" t="str">
        <v>CERRADO</v>
      </c>
      <c r="M42" t="str">
        <v>CERRADO</v>
      </c>
      <c r="N42" t="str">
        <v>ALTA</v>
      </c>
      <c r="O42">
        <v>45867</v>
      </c>
      <c r="P42">
        <v>0.31180555555555556</v>
      </c>
      <c r="Q42" t="str">
        <v>julio</v>
      </c>
      <c r="R42">
        <v>2025</v>
      </c>
      <c r="S42">
        <v>45867</v>
      </c>
      <c r="T42">
        <v>45867</v>
      </c>
      <c r="U42">
        <v>0.31180555555555556</v>
      </c>
      <c r="V42">
        <v>0.32430555555555557</v>
      </c>
      <c r="W42">
        <f>((KPI_IMs_2[[#This Row],[FECHA DE RESOLUCION]]+KPI_IMs_2[[#This Row],[HORA CIERRE IM]])-(KPI_IMs_2[[#This Row],[FECHA DE LA NOVEDAD]]+KPI_IMs_2[[#This Row],[HORA DE LA FALLA]]))*24*60</f>
        <v>18.000000006286427</v>
      </c>
      <c r="X42" t="str" cm="1" xml:space="preserve">
        <f t="array" ref="X42" xml:space="preserve">IF(OR(O42="",P42="",S42="",V42="",AQ42="",AR42=""),"",
  LET(
    _xlpm.inicio, O42 + P42,
    _xlpm.fin, S42 + V42,
    _xlpm.dias, INT(_xlpm.fin - _xlpm.inicio),
    _xlpm.tiempo, REDUCE(0, SEQUENCE(_xlpm.dias + 1, 1, 0, 1),
      LAMBDA(_xlpm.acum,_xlpm.d,
        LET(
          _xlpm.dia, TRUNC(_xlpm.inicio) + _xlpm.d,
          _xlpm.horaIni, IF(_xlpm.d = 0, MAX(_xlpm.inicio, _xlpm.dia + AQ42), _xlpm.dia + AQ42),
          _xlpm.horaFin, IF(_xlpm.d = _xlpm.dias, MIN(_xlpm.fin, _xlpm.dia + AR42), _xlpm.dia + AR42),
          _xlpm.tiempo_dia, MAX(0, _xlpm.horaFin - _xlpm.horaIni),
          _xlpm.acum + _xlpm.tiempo_dia
        )
      )
    ),
    TEXT(_xlpm.tiempo, "h:mm")
  )
)</f>
        <v>0:00</v>
      </c>
      <c r="Y42" t="str">
        <f>TEXT((KPI_IMs_2[[#This Row],[FECHA DE REPORTE]]+KPI_IMs_2[[#This Row],[HORA DE REPORTE]]) - (KPI_IMs_2[[#This Row],[FECHA DE LA NOVEDAD]]+KPI_IMs_2[[#This Row],[HORA DE LA FALLA]]), "[h]:mm")</f>
        <v>0:00</v>
      </c>
      <c r="Z42" t="str">
        <v>RESOLUCION FISCAL VENCIDA EN TODO EASY</v>
      </c>
      <c r="AA42" t="str">
        <v>Software / Actualización</v>
      </c>
      <c r="AB42" t="str">
        <v>Ausencia de un SPP y/o cambio formal documentado</v>
      </c>
      <c r="AC42" t="str">
        <v>Software / Actualización</v>
      </c>
      <c r="AD42" t="str">
        <v>SI</v>
      </c>
      <c r="AE42" t="str">
        <v>NO</v>
      </c>
      <c r="AF42" t="str">
        <v>NO</v>
      </c>
      <c r="AG42" t="str">
        <v>NO</v>
      </c>
      <c r="AH42" t="str">
        <v>INTERNO</v>
      </c>
      <c r="AI42" t="str">
        <v>NEGOCIO</v>
      </c>
      <c r="AJ42" t="str">
        <v>revisar el Saber hacer</v>
      </c>
      <c r="AM42" t="str">
        <v>Iniciado 0%</v>
      </c>
      <c r="AN42"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2"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2"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2">
        <v>0.3333333333333333</v>
      </c>
      <c r="AR42">
        <v>0.875</v>
      </c>
    </row>
    <row r="43" xml:space="preserve">
      <c r="A43">
        <v>1438747</v>
      </c>
      <c r="B43" t="str">
        <f>VLOOKUP(H43,DetalleTiendas!A$2:S$1778,3,FALSE)</f>
        <v>MEJORAMIENTO DEL HOGAR</v>
      </c>
      <c r="C43" t="str">
        <f>VLOOKUP(H43,DetalleTiendas!A$2:S$1778,4,FALSE)</f>
        <v>EASY</v>
      </c>
      <c r="D43" t="str">
        <f>VLOOKUP(H43,DetalleTiendas!A$2:S$1778,5,FALSE)</f>
        <v>CENTRO - EASY</v>
      </c>
      <c r="E43" t="str">
        <v>POS</v>
      </c>
      <c r="F43" t="str">
        <v>NO</v>
      </c>
      <c r="G43" t="str" xml:space="preserve">
        <f xml:space="preserve">IF(
   AND(ISNUMBER(VALUE(MID(H43,3,3))), ISNUMBER(FIND(" ", H43))),
   LEFT(H43,FIND(" ",H43)-1),
   H43
)</f>
        <v>E806</v>
      </c>
      <c r="H43" t="str">
        <v>E806 PRADO</v>
      </c>
      <c r="J43" t="str">
        <v>Operaciones POS Colombia</v>
      </c>
      <c r="K43" t="str">
        <v>Farutt Reyes</v>
      </c>
      <c r="L43" t="str">
        <v>CERRADO</v>
      </c>
      <c r="M43" t="str">
        <v>CERRADO</v>
      </c>
      <c r="N43" t="str">
        <v>ALTA</v>
      </c>
      <c r="O43">
        <v>45867</v>
      </c>
      <c r="P43">
        <v>0.31180555555555556</v>
      </c>
      <c r="Q43" t="str">
        <v>julio</v>
      </c>
      <c r="R43">
        <v>2025</v>
      </c>
      <c r="S43">
        <v>45867</v>
      </c>
      <c r="T43">
        <v>45867</v>
      </c>
      <c r="U43">
        <v>0.31180555555555556</v>
      </c>
      <c r="V43">
        <v>0.32430555555555557</v>
      </c>
      <c r="W43">
        <f>((KPI_IMs_2[[#This Row],[FECHA DE RESOLUCION]]+KPI_IMs_2[[#This Row],[HORA CIERRE IM]])-(KPI_IMs_2[[#This Row],[FECHA DE LA NOVEDAD]]+KPI_IMs_2[[#This Row],[HORA DE LA FALLA]]))*24*60</f>
        <v>18.000000006286427</v>
      </c>
      <c r="X43" t="str" cm="1" xml:space="preserve">
        <f t="array" ref="X43" xml:space="preserve">IF(OR(O43="",P43="",S43="",V43="",AQ43="",AR43=""),"",
  LET(
    _xlpm.inicio, O43 + P43,
    _xlpm.fin, S43 + V43,
    _xlpm.dias, INT(_xlpm.fin - _xlpm.inicio),
    _xlpm.tiempo, REDUCE(0, SEQUENCE(_xlpm.dias + 1, 1, 0, 1),
      LAMBDA(_xlpm.acum,_xlpm.d,
        LET(
          _xlpm.dia, TRUNC(_xlpm.inicio) + _xlpm.d,
          _xlpm.horaIni, IF(_xlpm.d = 0, MAX(_xlpm.inicio, _xlpm.dia + AQ43), _xlpm.dia + AQ43),
          _xlpm.horaFin, IF(_xlpm.d = _xlpm.dias, MIN(_xlpm.fin, _xlpm.dia + AR43), _xlpm.dia + AR43),
          _xlpm.tiempo_dia, MAX(0, _xlpm.horaFin - _xlpm.horaIni),
          _xlpm.acum + _xlpm.tiempo_dia
        )
      )
    ),
    TEXT(_xlpm.tiempo, "h:mm")
  )
)</f>
        <v>0:00</v>
      </c>
      <c r="Y43" t="str">
        <f>TEXT((KPI_IMs_2[[#This Row],[FECHA DE REPORTE]]+KPI_IMs_2[[#This Row],[HORA DE REPORTE]]) - (KPI_IMs_2[[#This Row],[FECHA DE LA NOVEDAD]]+KPI_IMs_2[[#This Row],[HORA DE LA FALLA]]), "[h]:mm")</f>
        <v>0:00</v>
      </c>
      <c r="Z43" t="str">
        <v>RESOLUCION FISCAL VENCIDA EN TODO EASY</v>
      </c>
      <c r="AA43" t="str">
        <v>Software / Actualización</v>
      </c>
      <c r="AB43" t="str">
        <v>Ausencia de un SPP y/o cambio formal documentado</v>
      </c>
      <c r="AC43" t="str">
        <v>Software / Actualización</v>
      </c>
      <c r="AD43" t="str">
        <v>SI</v>
      </c>
      <c r="AE43" t="str">
        <v>NO</v>
      </c>
      <c r="AF43" t="str">
        <v>NO</v>
      </c>
      <c r="AG43" t="str">
        <v>NO</v>
      </c>
      <c r="AH43" t="str">
        <v>INTERNO</v>
      </c>
      <c r="AI43" t="str">
        <v>NEGOCIO</v>
      </c>
      <c r="AJ43" t="str">
        <v>revisar el Saber hacer</v>
      </c>
      <c r="AM43" t="str">
        <v>Iniciado 0%</v>
      </c>
      <c r="AN43"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3"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3"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3">
        <v>0.3333333333333333</v>
      </c>
      <c r="AR43">
        <v>0.875</v>
      </c>
    </row>
    <row r="44" xml:space="preserve">
      <c r="A44">
        <v>1438747</v>
      </c>
      <c r="B44" t="str">
        <f>VLOOKUP(H44,DetalleTiendas!A$2:S$1778,3,FALSE)</f>
        <v>MEJORAMIENTO DEL HOGAR</v>
      </c>
      <c r="C44" t="str">
        <f>VLOOKUP(H44,DetalleTiendas!A$2:S$1778,4,FALSE)</f>
        <v>EASY</v>
      </c>
      <c r="D44" t="str">
        <f>VLOOKUP(H44,DetalleTiendas!A$2:S$1778,5,FALSE)</f>
        <v>CENTRO - EASY</v>
      </c>
      <c r="E44" t="str">
        <v>POS</v>
      </c>
      <c r="F44" t="str">
        <v>NO</v>
      </c>
      <c r="G44" t="str" xml:space="preserve">
        <f xml:space="preserve">IF(
   AND(ISNUMBER(VALUE(MID(H44,3,3))), ISNUMBER(FIND(" ", H44))),
   LEFT(H44,FIND(" ",H44)-1),
   H44
)</f>
        <v>E806</v>
      </c>
      <c r="H44" t="str">
        <v>E806 PRADO</v>
      </c>
      <c r="J44" t="str">
        <v>Operaciones POS Colombia</v>
      </c>
      <c r="K44" t="str">
        <v>Farutt Reyes</v>
      </c>
      <c r="L44" t="str">
        <v>CERRADO</v>
      </c>
      <c r="M44" t="str">
        <v>CERRADO</v>
      </c>
      <c r="N44" t="str">
        <v>ALTA</v>
      </c>
      <c r="O44">
        <v>45867</v>
      </c>
      <c r="P44">
        <v>0.31180555555555556</v>
      </c>
      <c r="Q44" t="str">
        <v>julio</v>
      </c>
      <c r="R44">
        <v>2025</v>
      </c>
      <c r="S44">
        <v>45867</v>
      </c>
      <c r="T44">
        <v>45867</v>
      </c>
      <c r="U44">
        <v>0.31180555555555556</v>
      </c>
      <c r="V44">
        <v>0.32430555555555557</v>
      </c>
      <c r="W44">
        <f>((KPI_IMs_2[[#This Row],[FECHA DE RESOLUCION]]+KPI_IMs_2[[#This Row],[HORA CIERRE IM]])-(KPI_IMs_2[[#This Row],[FECHA DE LA NOVEDAD]]+KPI_IMs_2[[#This Row],[HORA DE LA FALLA]]))*24*60</f>
        <v>18.000000006286427</v>
      </c>
      <c r="X44" t="str" cm="1" xml:space="preserve">
        <f t="array" ref="X44" xml:space="preserve">IF(OR(O44="",P44="",S44="",V44="",AQ44="",AR44=""),"",
  LET(
    _xlpm.inicio, O44 + P44,
    _xlpm.fin, S44 + V44,
    _xlpm.dias, INT(_xlpm.fin - _xlpm.inicio),
    _xlpm.tiempo, REDUCE(0, SEQUENCE(_xlpm.dias + 1, 1, 0, 1),
      LAMBDA(_xlpm.acum,_xlpm.d,
        LET(
          _xlpm.dia, TRUNC(_xlpm.inicio) + _xlpm.d,
          _xlpm.horaIni, IF(_xlpm.d = 0, MAX(_xlpm.inicio, _xlpm.dia + AQ44), _xlpm.dia + AQ44),
          _xlpm.horaFin, IF(_xlpm.d = _xlpm.dias, MIN(_xlpm.fin, _xlpm.dia + AR44), _xlpm.dia + AR44),
          _xlpm.tiempo_dia, MAX(0, _xlpm.horaFin - _xlpm.horaIni),
          _xlpm.acum + _xlpm.tiempo_dia
        )
      )
    ),
    TEXT(_xlpm.tiempo, "h:mm")
  )
)</f>
        <v>0:00</v>
      </c>
      <c r="Y44" t="str">
        <f>TEXT((KPI_IMs_2[[#This Row],[FECHA DE REPORTE]]+KPI_IMs_2[[#This Row],[HORA DE REPORTE]]) - (KPI_IMs_2[[#This Row],[FECHA DE LA NOVEDAD]]+KPI_IMs_2[[#This Row],[HORA DE LA FALLA]]), "[h]:mm")</f>
        <v>0:00</v>
      </c>
      <c r="Z44" t="str">
        <v>RESOLUCION FISCAL VENCIDA EN TODO EASY</v>
      </c>
      <c r="AA44" t="str">
        <v>Software / Actualización</v>
      </c>
      <c r="AB44" t="str">
        <v>Ausencia de un SPP y/o cambio formal documentado</v>
      </c>
      <c r="AC44" t="str">
        <v>Software / Actualización</v>
      </c>
      <c r="AD44" t="str">
        <v>SI</v>
      </c>
      <c r="AE44" t="str">
        <v>NO</v>
      </c>
      <c r="AF44" t="str">
        <v>NO</v>
      </c>
      <c r="AG44" t="str">
        <v>NO</v>
      </c>
      <c r="AH44" t="str">
        <v>INTERNO</v>
      </c>
      <c r="AI44" t="str">
        <v>NEGOCIO</v>
      </c>
      <c r="AJ44" t="str">
        <v>revisar el Saber hacer</v>
      </c>
      <c r="AM44" t="str">
        <v>Iniciado 0%</v>
      </c>
      <c r="AN44"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4"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4"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4">
        <v>0.3333333333333333</v>
      </c>
      <c r="AR44">
        <v>0.875</v>
      </c>
    </row>
    <row r="45" xml:space="preserve">
      <c r="A45">
        <v>1438747</v>
      </c>
      <c r="B45" t="str">
        <f>VLOOKUP(H45,DetalleTiendas!A$2:S$1778,3,FALSE)</f>
        <v>MEJORAMIENTO DEL HOGAR</v>
      </c>
      <c r="C45" t="str">
        <f>VLOOKUP(H45,DetalleTiendas!A$2:S$1778,4,FALSE)</f>
        <v>EASY</v>
      </c>
      <c r="D45" t="str">
        <f>VLOOKUP(H45,DetalleTiendas!A$2:S$1778,5,FALSE)</f>
        <v>CENTRO - EASY</v>
      </c>
      <c r="E45" t="str">
        <v>POS</v>
      </c>
      <c r="F45" t="str">
        <v>NO</v>
      </c>
      <c r="G45" t="str" xml:space="preserve">
        <f xml:space="preserve">IF(
   AND(ISNUMBER(VALUE(MID(H45,3,3))), ISNUMBER(FIND(" ", H45))),
   LEFT(H45,FIND(" ",H45)-1),
   H45
)</f>
        <v>E806</v>
      </c>
      <c r="H45" t="str">
        <v>E806 PRADO</v>
      </c>
      <c r="J45" t="str">
        <v>Operaciones POS Colombia</v>
      </c>
      <c r="K45" t="str">
        <v>Farutt Reyes</v>
      </c>
      <c r="L45" t="str">
        <v>CERRADO</v>
      </c>
      <c r="M45" t="str">
        <v>CERRADO</v>
      </c>
      <c r="N45" t="str">
        <v>ALTA</v>
      </c>
      <c r="O45">
        <v>45867</v>
      </c>
      <c r="P45">
        <v>0.31180555555555556</v>
      </c>
      <c r="Q45" t="str">
        <v>julio</v>
      </c>
      <c r="R45">
        <v>2025</v>
      </c>
      <c r="S45">
        <v>45867</v>
      </c>
      <c r="T45">
        <v>45867</v>
      </c>
      <c r="U45">
        <v>0.31180555555555556</v>
      </c>
      <c r="V45">
        <v>0.32430555555555557</v>
      </c>
      <c r="W45">
        <f>((KPI_IMs_2[[#This Row],[FECHA DE RESOLUCION]]+KPI_IMs_2[[#This Row],[HORA CIERRE IM]])-(KPI_IMs_2[[#This Row],[FECHA DE LA NOVEDAD]]+KPI_IMs_2[[#This Row],[HORA DE LA FALLA]]))*24*60</f>
        <v>18.000000006286427</v>
      </c>
      <c r="X45" t="str" cm="1" xml:space="preserve">
        <f t="array" ref="X45" xml:space="preserve">IF(OR(O45="",P45="",S45="",V45="",AQ45="",AR45=""),"",
  LET(
    _xlpm.inicio, O45 + P45,
    _xlpm.fin, S45 + V45,
    _xlpm.dias, INT(_xlpm.fin - _xlpm.inicio),
    _xlpm.tiempo, REDUCE(0, SEQUENCE(_xlpm.dias + 1, 1, 0, 1),
      LAMBDA(_xlpm.acum,_xlpm.d,
        LET(
          _xlpm.dia, TRUNC(_xlpm.inicio) + _xlpm.d,
          _xlpm.horaIni, IF(_xlpm.d = 0, MAX(_xlpm.inicio, _xlpm.dia + AQ45), _xlpm.dia + AQ45),
          _xlpm.horaFin, IF(_xlpm.d = _xlpm.dias, MIN(_xlpm.fin, _xlpm.dia + AR45), _xlpm.dia + AR45),
          _xlpm.tiempo_dia, MAX(0, _xlpm.horaFin - _xlpm.horaIni),
          _xlpm.acum + _xlpm.tiempo_dia
        )
      )
    ),
    TEXT(_xlpm.tiempo, "h:mm")
  )
)</f>
        <v>0:00</v>
      </c>
      <c r="Y45" t="str">
        <f>TEXT((KPI_IMs_2[[#This Row],[FECHA DE REPORTE]]+KPI_IMs_2[[#This Row],[HORA DE REPORTE]]) - (KPI_IMs_2[[#This Row],[FECHA DE LA NOVEDAD]]+KPI_IMs_2[[#This Row],[HORA DE LA FALLA]]), "[h]:mm")</f>
        <v>0:00</v>
      </c>
      <c r="Z45" t="str">
        <v>RESOLUCION FISCAL VENCIDA EN TODO EASY</v>
      </c>
      <c r="AA45" t="str">
        <v>Software / Actualización</v>
      </c>
      <c r="AB45" t="str">
        <v>Ausencia de un SPP y/o cambio formal documentado</v>
      </c>
      <c r="AC45" t="str">
        <v>Software / Actualización</v>
      </c>
      <c r="AD45" t="str">
        <v>SI</v>
      </c>
      <c r="AE45" t="str">
        <v>NO</v>
      </c>
      <c r="AF45" t="str">
        <v>NO</v>
      </c>
      <c r="AG45" t="str">
        <v>NO</v>
      </c>
      <c r="AH45" t="str">
        <v>INTERNO</v>
      </c>
      <c r="AI45" t="str">
        <v>NEGOCIO</v>
      </c>
      <c r="AJ45" t="str">
        <v>revisar el Saber hacer</v>
      </c>
      <c r="AM45" t="str">
        <v>Iniciado 0%</v>
      </c>
      <c r="AN45"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5"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5"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5">
        <v>0.3333333333333333</v>
      </c>
      <c r="AR45">
        <v>0.875</v>
      </c>
    </row>
    <row r="46" xml:space="preserve">
      <c r="A46">
        <v>1438747</v>
      </c>
      <c r="B46" t="str">
        <f>VLOOKUP(H46,DetalleTiendas!A$2:S$1778,3,FALSE)</f>
        <v>MEJORAMIENTO DEL HOGAR</v>
      </c>
      <c r="C46" t="str">
        <f>VLOOKUP(H46,DetalleTiendas!A$2:S$1778,4,FALSE)</f>
        <v>EASY</v>
      </c>
      <c r="D46" t="str">
        <f>VLOOKUP(H46,DetalleTiendas!A$2:S$1778,5,FALSE)</f>
        <v>COSTA - EASY</v>
      </c>
      <c r="E46" t="str">
        <v>POS</v>
      </c>
      <c r="F46" t="str">
        <v>NO</v>
      </c>
      <c r="G46" t="str" xml:space="preserve">
        <f xml:space="preserve">IF(
   AND(ISNUMBER(VALUE(MID(H46,3,3))), ISNUMBER(FIND(" ", H46))),
   LEFT(H46,FIND(" ",H46)-1),
   H46
)</f>
        <v>E809</v>
      </c>
      <c r="H46" t="str">
        <v>E809 MAYALES</v>
      </c>
      <c r="J46" t="str">
        <v>Operaciones POS Colombia</v>
      </c>
      <c r="K46" t="str">
        <v>Farutt Reyes</v>
      </c>
      <c r="L46" t="str">
        <v>CERRADO</v>
      </c>
      <c r="M46" t="str">
        <v>CERRADO</v>
      </c>
      <c r="N46" t="str">
        <v>ALTA</v>
      </c>
      <c r="O46">
        <v>45867</v>
      </c>
      <c r="P46">
        <v>0.31180555555555556</v>
      </c>
      <c r="Q46" t="str">
        <v>julio</v>
      </c>
      <c r="R46">
        <v>2025</v>
      </c>
      <c r="S46">
        <v>45867</v>
      </c>
      <c r="T46">
        <v>45867</v>
      </c>
      <c r="U46">
        <v>0.31180555555555556</v>
      </c>
      <c r="V46">
        <v>0.32430555555555557</v>
      </c>
      <c r="W46">
        <f>((KPI_IMs_2[[#This Row],[FECHA DE RESOLUCION]]+KPI_IMs_2[[#This Row],[HORA CIERRE IM]])-(KPI_IMs_2[[#This Row],[FECHA DE LA NOVEDAD]]+KPI_IMs_2[[#This Row],[HORA DE LA FALLA]]))*24*60</f>
        <v>18.000000006286427</v>
      </c>
      <c r="X46" t="str" cm="1" xml:space="preserve">
        <f t="array" ref="X46" xml:space="preserve">IF(OR(O46="",P46="",S46="",V46="",AQ46="",AR46=""),"",
  LET(
    _xlpm.inicio, O46 + P46,
    _xlpm.fin, S46 + V46,
    _xlpm.dias, INT(_xlpm.fin - _xlpm.inicio),
    _xlpm.tiempo, REDUCE(0, SEQUENCE(_xlpm.dias + 1, 1, 0, 1),
      LAMBDA(_xlpm.acum,_xlpm.d,
        LET(
          _xlpm.dia, TRUNC(_xlpm.inicio) + _xlpm.d,
          _xlpm.horaIni, IF(_xlpm.d = 0, MAX(_xlpm.inicio, _xlpm.dia + AQ46), _xlpm.dia + AQ46),
          _xlpm.horaFin, IF(_xlpm.d = _xlpm.dias, MIN(_xlpm.fin, _xlpm.dia + AR46), _xlpm.dia + AR46),
          _xlpm.tiempo_dia, MAX(0, _xlpm.horaFin - _xlpm.horaIni),
          _xlpm.acum + _xlpm.tiempo_dia
        )
      )
    ),
    TEXT(_xlpm.tiempo, "h:mm")
  )
)</f>
        <v>0:00</v>
      </c>
      <c r="Y46" t="str">
        <f>TEXT((KPI_IMs_2[[#This Row],[FECHA DE REPORTE]]+KPI_IMs_2[[#This Row],[HORA DE REPORTE]]) - (KPI_IMs_2[[#This Row],[FECHA DE LA NOVEDAD]]+KPI_IMs_2[[#This Row],[HORA DE LA FALLA]]), "[h]:mm")</f>
        <v>0:00</v>
      </c>
      <c r="Z46" t="str">
        <v>RESOLUCION FISCAL VENCIDA EN TODO EASY</v>
      </c>
      <c r="AA46" t="str">
        <v>Software / Actualización</v>
      </c>
      <c r="AB46" t="str">
        <v>Ausencia de un SPP y/o cambio formal documentado</v>
      </c>
      <c r="AC46" t="str">
        <v>Software / Actualización</v>
      </c>
      <c r="AD46" t="str">
        <v>SI</v>
      </c>
      <c r="AE46" t="str">
        <v>NO</v>
      </c>
      <c r="AF46" t="str">
        <v>NO</v>
      </c>
      <c r="AG46" t="str">
        <v>NO</v>
      </c>
      <c r="AH46" t="str">
        <v>INTERNO</v>
      </c>
      <c r="AI46" t="str">
        <v>NEGOCIO</v>
      </c>
      <c r="AJ46" t="str">
        <v>revisar el Saber hacer</v>
      </c>
      <c r="AM46" t="str">
        <v>Iniciado 0%</v>
      </c>
      <c r="AN46"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6"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6"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6">
        <v>0.3333333333333333</v>
      </c>
      <c r="AR46">
        <v>0.875</v>
      </c>
    </row>
    <row r="47" xml:space="preserve">
      <c r="A47">
        <v>1439882</v>
      </c>
      <c r="B47" t="str">
        <f>VLOOKUP(H47,DetalleTiendas!A$2:S$1778,3,FALSE)</f>
        <v>SUPERMERCADOS</v>
      </c>
      <c r="C47" t="str">
        <f>VLOOKUP(H47,DetalleTiendas!A$2:S$1778,4,FALSE)</f>
        <v>JUMBO</v>
      </c>
      <c r="D47" t="str">
        <f>VLOOKUP(H47,DetalleTiendas!A$2:S$1778,5,FALSE)</f>
        <v>OCCIDENTE</v>
      </c>
      <c r="E47" t="str">
        <v>POS</v>
      </c>
      <c r="F47" t="str">
        <v>NO</v>
      </c>
      <c r="G47" t="str" xml:space="preserve">
        <f xml:space="preserve">IF(
   AND(ISNUMBER(VALUE(MID(H47,3,3))), ISNUMBER(FIND(" ", H47))),
   LEFT(H47,FIND(" ",H47)-1),
   H47
)</f>
        <v>J013</v>
      </c>
      <c r="H47" t="str">
        <v>J013 VALLE DE LILI</v>
      </c>
      <c r="J47" t="str">
        <v>Operaciones POS Colombia</v>
      </c>
      <c r="K47" t="str">
        <v>Farutt Reyes</v>
      </c>
      <c r="L47" t="str">
        <v>CERRADO</v>
      </c>
      <c r="M47" t="str">
        <v>CERRADO</v>
      </c>
      <c r="N47" t="str">
        <v>MEDIA</v>
      </c>
      <c r="O47">
        <v>45867</v>
      </c>
      <c r="P47">
        <v>0.6125</v>
      </c>
      <c r="Q47" t="str">
        <v>julio</v>
      </c>
      <c r="R47">
        <v>2025</v>
      </c>
      <c r="S47">
        <v>45867</v>
      </c>
      <c r="T47">
        <v>45867</v>
      </c>
      <c r="U47">
        <v>0.6180555555555556</v>
      </c>
      <c r="V47">
        <v>0.6520833333333333</v>
      </c>
      <c r="W47">
        <f>((KPI_IMs_2[[#This Row],[FECHA DE RESOLUCION]]+KPI_IMs_2[[#This Row],[HORA CIERRE IM]])-(KPI_IMs_2[[#This Row],[FECHA DE LA NOVEDAD]]+KPI_IMs_2[[#This Row],[HORA DE LA FALLA]]))*24*60</f>
        <v>56.99999999720603</v>
      </c>
      <c r="X47" t="str" cm="1" xml:space="preserve">
        <f t="array" ref="X47" xml:space="preserve">IF(OR(O47="",P47="",S47="",V47="",AQ47="",AR47=""),"",
  LET(
    _xlpm.inicio, O47 + P47,
    _xlpm.fin, S47 + V47,
    _xlpm.dias, INT(_xlpm.fin - _xlpm.inicio),
    _xlpm.tiempo, REDUCE(0, SEQUENCE(_xlpm.dias + 1, 1, 0, 1),
      LAMBDA(_xlpm.acum,_xlpm.d,
        LET(
          _xlpm.dia, TRUNC(_xlpm.inicio) + _xlpm.d,
          _xlpm.horaIni, IF(_xlpm.d = 0, MAX(_xlpm.inicio, _xlpm.dia + AQ47), _xlpm.dia + AQ47),
          _xlpm.horaFin, IF(_xlpm.d = _xlpm.dias, MIN(_xlpm.fin, _xlpm.dia + AR47), _xlpm.dia + AR47),
          _xlpm.tiempo_dia, MAX(0, _xlpm.horaFin - _xlpm.horaIni),
          _xlpm.acum + _xlpm.tiempo_dia
        )
      )
    ),
    TEXT(_xlpm.tiempo, "h:mm")
  )
)</f>
        <v>0:57</v>
      </c>
      <c r="Y47" t="str">
        <f>TEXT((KPI_IMs_2[[#This Row],[FECHA DE REPORTE]]+KPI_IMs_2[[#This Row],[HORA DE REPORTE]]) - (KPI_IMs_2[[#This Row],[FECHA DE LA NOVEDAD]]+KPI_IMs_2[[#This Row],[HORA DE LA FALLA]]), "[h]:mm")</f>
        <v>0:08</v>
      </c>
      <c r="Z47" t="str">
        <v>POS FUERA DE LINEA</v>
      </c>
      <c r="AA47" t="str">
        <v>Software / Actualización</v>
      </c>
      <c r="AB47" t="str">
        <v>Archivo M_HSHPLU.DAT sin espacio</v>
      </c>
      <c r="AC47" t="str">
        <v>Parametrizacion en curso</v>
      </c>
      <c r="AD47" t="str">
        <v>SI</v>
      </c>
      <c r="AE47" t="str">
        <v>NO</v>
      </c>
      <c r="AF47" t="str">
        <v>NO</v>
      </c>
      <c r="AG47" t="str">
        <v>NO</v>
      </c>
      <c r="AH47" t="str">
        <v>INTERNO</v>
      </c>
      <c r="AI47" t="str">
        <v>SISTEMAS</v>
      </c>
      <c r="AJ47" t="str">
        <v>depuración del archivo M_HSHPLU.DAT</v>
      </c>
      <c r="AM47" t="str">
        <v>Iniciado 0%</v>
      </c>
      <c r="AN47" t="str">
        <v>Se cita reunion Post Incidente para validar por que es un error comun con el IM 1248431</v>
      </c>
      <c r="AP47" t="str">
        <v>Esta novedad se presenta por falla en la aplicación del ARS, en el archivo.  M_HSHPLU.DAT que se llena y es necesario depurarlo, pero no hay una alarma puntual para prevenir la falla, esto hace que el servicio POS Server se mantenga intermitente y las POS queden fuera de línea. Razón por la cual se debe realizar un proceso para esta depuración en el server, luego aplicarlo en cada una de las POS en la tienda que está productiva.</v>
      </c>
      <c r="AQ47">
        <v>0.3333333333333333</v>
      </c>
      <c r="AR47">
        <v>0.875</v>
      </c>
    </row>
    <row r="48" xml:space="preserve">
      <c r="A48">
        <v>1438747</v>
      </c>
      <c r="B48" t="str">
        <f>VLOOKUP(H48,DetalleTiendas!A$2:S$1778,3,FALSE)</f>
        <v>MEJORAMIENTO DEL HOGAR</v>
      </c>
      <c r="C48" t="str">
        <f>VLOOKUP(H48,DetalleTiendas!A$2:S$1778,4,FALSE)</f>
        <v>EASY</v>
      </c>
      <c r="D48" t="str">
        <f>VLOOKUP(H48,DetalleTiendas!A$2:S$1778,5,FALSE)</f>
        <v>COSTA - EASY</v>
      </c>
      <c r="E48" t="str">
        <v>POS</v>
      </c>
      <c r="F48" t="str">
        <v>NO</v>
      </c>
      <c r="G48" t="str" xml:space="preserve">
        <f xml:space="preserve">IF(
   AND(ISNUMBER(VALUE(MID(H48,3,3))), ISNUMBER(FIND(" ", H48))),
   LEFT(H48,FIND(" ",H48)-1),
   H48
)</f>
        <v>E809</v>
      </c>
      <c r="H48" t="str">
        <v>E809 MAYALES</v>
      </c>
      <c r="J48" t="str">
        <v>Operaciones POS Colombia</v>
      </c>
      <c r="K48" t="str">
        <v>Farutt Reyes</v>
      </c>
      <c r="L48" t="str">
        <v>CERRADO</v>
      </c>
      <c r="M48" t="str">
        <v>CERRADO</v>
      </c>
      <c r="N48" t="str">
        <v>ALTA</v>
      </c>
      <c r="O48">
        <v>45867</v>
      </c>
      <c r="P48">
        <v>0.31180555555555556</v>
      </c>
      <c r="Q48" t="str">
        <v>julio</v>
      </c>
      <c r="R48">
        <v>2025</v>
      </c>
      <c r="S48">
        <v>45867</v>
      </c>
      <c r="T48">
        <v>45867</v>
      </c>
      <c r="U48">
        <v>0.31180555555555556</v>
      </c>
      <c r="V48">
        <v>0.32430555555555557</v>
      </c>
      <c r="W48">
        <f>((KPI_IMs_2[[#This Row],[FECHA DE RESOLUCION]]+KPI_IMs_2[[#This Row],[HORA CIERRE IM]])-(KPI_IMs_2[[#This Row],[FECHA DE LA NOVEDAD]]+KPI_IMs_2[[#This Row],[HORA DE LA FALLA]]))*24*60</f>
        <v>18.000000006286427</v>
      </c>
      <c r="X48" t="str" cm="1" xml:space="preserve">
        <f t="array" ref="X48" xml:space="preserve">IF(OR(O48="",P48="",S48="",V48="",AQ48="",AR48=""),"",
  LET(
    _xlpm.inicio, O48 + P48,
    _xlpm.fin, S48 + V48,
    _xlpm.dias, INT(_xlpm.fin - _xlpm.inicio),
    _xlpm.tiempo, REDUCE(0, SEQUENCE(_xlpm.dias + 1, 1, 0, 1),
      LAMBDA(_xlpm.acum,_xlpm.d,
        LET(
          _xlpm.dia, TRUNC(_xlpm.inicio) + _xlpm.d,
          _xlpm.horaIni, IF(_xlpm.d = 0, MAX(_xlpm.inicio, _xlpm.dia + AQ48), _xlpm.dia + AQ48),
          _xlpm.horaFin, IF(_xlpm.d = _xlpm.dias, MIN(_xlpm.fin, _xlpm.dia + AR48), _xlpm.dia + AR48),
          _xlpm.tiempo_dia, MAX(0, _xlpm.horaFin - _xlpm.horaIni),
          _xlpm.acum + _xlpm.tiempo_dia
        )
      )
    ),
    TEXT(_xlpm.tiempo, "h:mm")
  )
)</f>
        <v>0:00</v>
      </c>
      <c r="Y48" t="str">
        <f>TEXT((KPI_IMs_2[[#This Row],[FECHA DE REPORTE]]+KPI_IMs_2[[#This Row],[HORA DE REPORTE]]) - (KPI_IMs_2[[#This Row],[FECHA DE LA NOVEDAD]]+KPI_IMs_2[[#This Row],[HORA DE LA FALLA]]), "[h]:mm")</f>
        <v>0:00</v>
      </c>
      <c r="Z48" t="str">
        <v>RESOLUCION FISCAL VENCIDA EN TODO EASY</v>
      </c>
      <c r="AA48" t="str">
        <v>Software / Actualización</v>
      </c>
      <c r="AB48" t="str">
        <v>Ausencia de un SPP y/o cambio formal documentado</v>
      </c>
      <c r="AC48" t="str">
        <v>Software / Actualización</v>
      </c>
      <c r="AD48" t="str">
        <v>SI</v>
      </c>
      <c r="AE48" t="str">
        <v>NO</v>
      </c>
      <c r="AF48" t="str">
        <v>NO</v>
      </c>
      <c r="AG48" t="str">
        <v>NO</v>
      </c>
      <c r="AH48" t="str">
        <v>INTERNO</v>
      </c>
      <c r="AI48" t="str">
        <v>NEGOCIO</v>
      </c>
      <c r="AJ48" t="str">
        <v>revisar el Saber hacer</v>
      </c>
      <c r="AM48" t="str">
        <v>Iniciado 0%</v>
      </c>
      <c r="AN48"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8"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8"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8">
        <v>0.3333333333333333</v>
      </c>
      <c r="AR48">
        <v>0.875</v>
      </c>
    </row>
    <row r="49" xml:space="preserve">
      <c r="A49">
        <v>1438747</v>
      </c>
      <c r="B49" t="str">
        <f>VLOOKUP(H49,DetalleTiendas!A$2:S$1778,3,FALSE)</f>
        <v>MEJORAMIENTO DEL HOGAR</v>
      </c>
      <c r="C49" t="str">
        <f>VLOOKUP(H49,DetalleTiendas!A$2:S$1778,4,FALSE)</f>
        <v>EASY</v>
      </c>
      <c r="D49" t="str">
        <f>VLOOKUP(H49,DetalleTiendas!A$2:S$1778,5,FALSE)</f>
        <v>COSTA - EASY</v>
      </c>
      <c r="E49" t="str">
        <v>POS</v>
      </c>
      <c r="F49" t="str">
        <v>NO</v>
      </c>
      <c r="G49" t="str" xml:space="preserve">
        <f xml:space="preserve">IF(
   AND(ISNUMBER(VALUE(MID(H49,3,3))), ISNUMBER(FIND(" ", H49))),
   LEFT(H49,FIND(" ",H49)-1),
   H49
)</f>
        <v>E809</v>
      </c>
      <c r="H49" t="str">
        <v>E809 MAYALES</v>
      </c>
      <c r="J49" t="str">
        <v>Operaciones POS Colombia</v>
      </c>
      <c r="K49" t="str">
        <v>Farutt Reyes</v>
      </c>
      <c r="L49" t="str">
        <v>CERRADO</v>
      </c>
      <c r="M49" t="str">
        <v>CERRADO</v>
      </c>
      <c r="N49" t="str">
        <v>ALTA</v>
      </c>
      <c r="O49">
        <v>45867</v>
      </c>
      <c r="P49">
        <v>0.31180555555555556</v>
      </c>
      <c r="Q49" t="str">
        <v>julio</v>
      </c>
      <c r="R49">
        <v>2025</v>
      </c>
      <c r="S49">
        <v>45867</v>
      </c>
      <c r="T49">
        <v>45867</v>
      </c>
      <c r="U49">
        <v>0.31180555555555556</v>
      </c>
      <c r="V49">
        <v>0.32430555555555557</v>
      </c>
      <c r="W49">
        <f>((KPI_IMs_2[[#This Row],[FECHA DE RESOLUCION]]+KPI_IMs_2[[#This Row],[HORA CIERRE IM]])-(KPI_IMs_2[[#This Row],[FECHA DE LA NOVEDAD]]+KPI_IMs_2[[#This Row],[HORA DE LA FALLA]]))*24*60</f>
        <v>18.000000006286427</v>
      </c>
      <c r="X49" t="str" cm="1" xml:space="preserve">
        <f t="array" ref="X49" xml:space="preserve">IF(OR(O49="",P49="",S49="",V49="",AQ49="",AR49=""),"",
  LET(
    _xlpm.inicio, O49 + P49,
    _xlpm.fin, S49 + V49,
    _xlpm.dias, INT(_xlpm.fin - _xlpm.inicio),
    _xlpm.tiempo, REDUCE(0, SEQUENCE(_xlpm.dias + 1, 1, 0, 1),
      LAMBDA(_xlpm.acum,_xlpm.d,
        LET(
          _xlpm.dia, TRUNC(_xlpm.inicio) + _xlpm.d,
          _xlpm.horaIni, IF(_xlpm.d = 0, MAX(_xlpm.inicio, _xlpm.dia + AQ49), _xlpm.dia + AQ49),
          _xlpm.horaFin, IF(_xlpm.d = _xlpm.dias, MIN(_xlpm.fin, _xlpm.dia + AR49), _xlpm.dia + AR49),
          _xlpm.tiempo_dia, MAX(0, _xlpm.horaFin - _xlpm.horaIni),
          _xlpm.acum + _xlpm.tiempo_dia
        )
      )
    ),
    TEXT(_xlpm.tiempo, "h:mm")
  )
)</f>
        <v>0:00</v>
      </c>
      <c r="Y49" t="str">
        <f>TEXT((KPI_IMs_2[[#This Row],[FECHA DE REPORTE]]+KPI_IMs_2[[#This Row],[HORA DE REPORTE]]) - (KPI_IMs_2[[#This Row],[FECHA DE LA NOVEDAD]]+KPI_IMs_2[[#This Row],[HORA DE LA FALLA]]), "[h]:mm")</f>
        <v>0:00</v>
      </c>
      <c r="Z49" t="str">
        <v>RESOLUCION FISCAL VENCIDA EN TODO EASY</v>
      </c>
      <c r="AA49" t="str">
        <v>Software / Actualización</v>
      </c>
      <c r="AB49" t="str">
        <v>Ausencia de un SPP y/o cambio formal documentado</v>
      </c>
      <c r="AC49" t="str">
        <v>Software / Actualización</v>
      </c>
      <c r="AD49" t="str">
        <v>SI</v>
      </c>
      <c r="AE49" t="str">
        <v>NO</v>
      </c>
      <c r="AF49" t="str">
        <v>NO</v>
      </c>
      <c r="AG49" t="str">
        <v>NO</v>
      </c>
      <c r="AH49" t="str">
        <v>INTERNO</v>
      </c>
      <c r="AI49" t="str">
        <v>NEGOCIO</v>
      </c>
      <c r="AJ49" t="str">
        <v>revisar el Saber hacer</v>
      </c>
      <c r="AM49" t="str">
        <v>Iniciado 0%</v>
      </c>
      <c r="AN49" t="str" xml:space="preserve">
        <v xml:space="preserve">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v>
      </c>
      <c r="AO49" t="str" xml:space="preserve">
        <v xml:space="preserve">📝 Resumen de Reunión – Post Incidente IM 1438747_x000d_
📅 Fecha: Miércoles, 30 de julio de 2025_x000d_
🕒 Hora: 3:30 p. m. – 3:54 p. m._x000d_
👥 Asistentes: 7 participantes_x000d_
⏱️ Duración: 23 minutos_x000d_
_x000d_
🎯 Objetivo: Revisión de causas, acciones y oportunidades de mejora tras el incidente de resolución fiscal vencida en tiendas EASY (ISIS) reportado el 29 de julio._x000d_
_x000d_
✅ Temas tratados:_x000d_
Causa del incidente:_x000d_
_x000d_
El incidente se generó por una resolución fiscal vencida en tiendas EASY, debido a que la configuración en las POS tenía una fecha errónea o desactualizada._x000d_
_x000d_
La causa raíz fue la ausencia de una SPP o cambio formal documentado, y la ejecución del cambio se realizó el mismo día del vencimiento, sin pruebas previas por parte del negocio._x000d_
_x000d_
Acciones realizadas:_x000d_
_x000d_
Se dejaron en línea las POS 2 y 4 en todas las tiendas alrededor de las 7:47 a. m., lo que permitió evitar afectación en las ventas._x000d_
_x000d_
Se identificó también una afectación puntual con la visualización del QR, la cual fue corregida por Jesica Paola Ospina mediante un update._x000d_
_x000d_
Observaciones sobre el proceso:_x000d_
_x000d_
Desde sistemas se brindó todo el apoyo técnico, pero se evidenció falta de coordinación y retroalimentación del área de impuestos/negocio._x000d_
_x000d_
Se mencionó que las POS emiten alertas 10 días antes del vencimiento de la resolución, pero no se recibió retroalimentación o pruebas desde el negocio ni del área de impuestos._x000d_
_x000d_
Recomendaciones y mejoras:_x000d_
_x000d_
Se sugiere realizar los cambios de resolución fiscal al menos 3 días antes de la fecha de vencimiento._x000d_
_x000d_
Incluir al área de impuestos y al negocio desde el inicio del proceso, y dejar claro que las pruebas deben ser ejecutadas y confirmadas por ellos._x000d_
_x000d_
Se propuso documentar el proceso en el Saber Hacer para que quede establecido como un procedimiento oficial, eliminando ambigüedades y responsabilidades mal asignadas._x000d_
_x000d_
🧩 Planes de acción:_x000d_
# Acción propuesta Responsable provisional Estado_x000d_
1 Realizar los cambios de resolución fiscal con al menos 3 días de anticipación Área de mesas/sistemas + negocio ⏳_x000d_
2 Involucrar al negocio (impuestos) en el proceso, desde la planeación y pruebas Yorlady (validará responsable final) ⏳_x000d_
3 Solicitar actualización del Saber Hacer con el procedimiento formal A definir (con apoyo de procesos / contabilidad) ⏳_x000d_
_x000d_
📌 Comentarios finales:_x000d_
El incidente no aplicó como KPI, ya que no generó afectación directa a la venta._x000d_
_x000d_
La solución se aplicó de forma oportuna, evitando impacto mayor, pero la falta de planificación y documentación representa un riesgo futuro._x000d_
_x000d_
Se acordó hacer seguimiento al procedimiento y a la solicitud de incluirlo formalmente en el Saber Hacer._x000d_
_x000d_
</v>
      </c>
      <c r="AP49" t="str" xml:space="preserve">
        <v xml:space="preserve">Se aseguró el funcionamiento de las POS 2 y 4 en todas las tiendas sobre las 7:47 a. m., con el fin de evitar afectación en las ventas. Posteriormente, se reportaron novedades relacionadas con el código QR, las cuales fueron atendidas con el apoyo de Jesica Paola Ospina. Ella nos indicó que se presentó una inconsistencia con la visualización del QR en la facturación electrónica, la cual fue corregida mediante un update realizado por su parte._x000d_
_x000d_
Durante el análisis, se identificó que la raíz del problema fue la ausencia de una SPP o de un cambio formal documentado. No se trató de un error por parte de ninguno de los equipos, sino de una falta de estandarización en el manejo de las POS, lo que derivó en la falla._x000d_
_x000d_
Es importante resaltar que este tipo de situaciones deben ser abordadas fortaleciendo los procesos de estandarización, para evitar que se repitan en futuras implementaciones.</v>
      </c>
      <c r="AQ49">
        <v>0.3333333333333333</v>
      </c>
      <c r="AR49">
        <v>0.875</v>
      </c>
    </row>
    <row r="50" xml:space="preserve">
      <c r="A50">
        <v>1439465</v>
      </c>
      <c r="B50" t="str">
        <f>VLOOKUP(H50,DetalleTiendas!A$2:S$1778,3,FALSE)</f>
        <v>MEJORAMIENTO DEL HOGAR</v>
      </c>
      <c r="C50" t="str">
        <f>VLOOKUP(H50,DetalleTiendas!A$2:S$1778,4,FALSE)</f>
        <v>EASY</v>
      </c>
      <c r="D50" t="str">
        <f>VLOOKUP(H50,DetalleTiendas!A$2:S$1778,5,FALSE)</f>
        <v>BOGOTA - EASY</v>
      </c>
      <c r="E50" t="str">
        <v>CORTE DE ENERGIA</v>
      </c>
      <c r="F50" t="str">
        <v>NO</v>
      </c>
      <c r="G50" t="str" xml:space="preserve">
        <f xml:space="preserve">IF(
   AND(ISNUMBER(VALUE(MID(H50,3,3))), ISNUMBER(FIND(" ", H50))),
   LEFT(H50,FIND(" ",H50)-1),
   H50
)</f>
        <v>E802</v>
      </c>
      <c r="H50" t="str">
        <v>E802 AMERICAS</v>
      </c>
      <c r="J50" t="str">
        <v>Soporte_Onsite_Easy_Bogota</v>
      </c>
      <c r="K50" t="str">
        <v>Juan fernando castro</v>
      </c>
      <c r="L50" t="str">
        <v>CERRADO</v>
      </c>
      <c r="M50" t="str">
        <v>ABIERTO</v>
      </c>
      <c r="N50" t="str">
        <v>MEDIA</v>
      </c>
      <c r="O50">
        <v>45867</v>
      </c>
      <c r="P50">
        <v>0.5</v>
      </c>
      <c r="Q50" t="str">
        <v>julio</v>
      </c>
      <c r="R50">
        <v>2025</v>
      </c>
      <c r="S50">
        <v>45867</v>
      </c>
      <c r="T50">
        <v>45867</v>
      </c>
      <c r="U50">
        <v>0.5041666666666667</v>
      </c>
      <c r="V50">
        <v>0.6041666666666666</v>
      </c>
      <c r="W50">
        <f>((KPI_IMs_2[[#This Row],[FECHA DE RESOLUCION]]+KPI_IMs_2[[#This Row],[HORA CIERRE IM]])-(KPI_IMs_2[[#This Row],[FECHA DE LA NOVEDAD]]+KPI_IMs_2[[#This Row],[HORA DE LA FALLA]]))*24*60</f>
        <v>149.99999999650754</v>
      </c>
      <c r="X50" t="str" cm="1" xml:space="preserve">
        <f t="array" ref="X50" xml:space="preserve">IF(OR(O50="",P50="",S50="",V50="",AQ50="",AR50=""),"",
  LET(
    _xlpm.inicio, O50 + P50,
    _xlpm.fin, S50 + V50,
    _xlpm.dias, INT(_xlpm.fin - _xlpm.inicio),
    _xlpm.tiempo, REDUCE(0, SEQUENCE(_xlpm.dias + 1, 1, 0, 1),
      LAMBDA(_xlpm.acum,_xlpm.d,
        LET(
          _xlpm.dia, TRUNC(_xlpm.inicio) + _xlpm.d,
          _xlpm.horaIni, IF(_xlpm.d = 0, MAX(_xlpm.inicio, _xlpm.dia + AQ50), _xlpm.dia + AQ50),
          _xlpm.horaFin, IF(_xlpm.d = _xlpm.dias, MIN(_xlpm.fin, _xlpm.dia + AR50), _xlpm.dia + AR50),
          _xlpm.tiempo_dia, MAX(0, _xlpm.horaFin - _xlpm.horaIni),
          _xlpm.acum + _xlpm.tiempo_dia
        )
      )
    ),
    TEXT(_xlpm.tiempo, "h:mm")
  )
)</f>
        <v>2:30</v>
      </c>
      <c r="Y50" t="str">
        <f>TEXT((KPI_IMs_2[[#This Row],[FECHA DE REPORTE]]+KPI_IMs_2[[#This Row],[HORA DE REPORTE]]) - (KPI_IMs_2[[#This Row],[FECHA DE LA NOVEDAD]]+KPI_IMs_2[[#This Row],[HORA DE LA FALLA]]), "[h]:mm")</f>
        <v>0:06</v>
      </c>
      <c r="Z50" t="str">
        <v>CORTE DE ENERGIA</v>
      </c>
      <c r="AA50" t="str">
        <v>Eléctrico / Energía</v>
      </c>
      <c r="AB50" t="str">
        <v>Corte de Energia</v>
      </c>
      <c r="AC50" t="str">
        <v>Infraestructura - Eléctrica</v>
      </c>
      <c r="AD50" t="str">
        <v>SI</v>
      </c>
      <c r="AE50" t="str">
        <v>SI</v>
      </c>
      <c r="AF50" t="str">
        <v>SI</v>
      </c>
      <c r="AG50" t="str">
        <v>SI</v>
      </c>
      <c r="AH50" t="str">
        <v>INTERNO</v>
      </c>
      <c r="AI50" t="str">
        <v>SISTEMAS</v>
      </c>
      <c r="AJ50" t="str">
        <v>por definir / se cita reunion Post Incidente</v>
      </c>
      <c r="AM50" t="str">
        <v>Iniciado 0%</v>
      </c>
      <c r="AN50" t="str">
        <v>Se cita reunion Post Incidente para validar los Planes de Accion</v>
      </c>
      <c r="AP50" t="str" xml:space="preserve">
        <v xml:space="preserve">"Las UPS se encontraban en operación normal, sin presentar fallas aparentes. Sin embargo, se generaron dos cortes eléctricos que afectaron algunos breakers. Durante la inspección, se evidenció presencia de personas en el cuarto eléctrico, lo cual pudo haber influido en la Afectacion. La venta no se Afecto _x000d_
_x000d_
Como resultado de estos eventos, se identificó daño en dos switches, los cuales hacían parte de los enlaces principales. Para mitigar la afectación, se realizó el movimiento de los servicios hacia otro switch funcional ""Cabe Aclarar que los equipos que se Cambiaron ya estaban para cambio por renovacion tecnologica""._x000d_
_x000d_
El ajuste técnico fue ejecutado alrededor de las 2:30 p. m._x000d_
_x000d_
Posteriormente, se presentó una nueva novedad en el cuarto de sistemas donde se encuentran trabajando los técnicos. No obstante, esta situación no generó impacto en la operación de la tienda. Sobre las 5:20 Pm se realizo el cambio en su totalidad"</v>
      </c>
      <c r="AQ50">
        <v>0.3333333333333333</v>
      </c>
      <c r="AR50">
        <v>0.875</v>
      </c>
    </row>
    <row r="51" xml:space="preserve">
      <c r="A51">
        <v>1434319</v>
      </c>
      <c r="B51" t="str">
        <f>VLOOKUP(H51,DetalleTiendas!A$2:S$1778,3,FALSE)</f>
        <v>SUPERMERCADOS</v>
      </c>
      <c r="C51" t="str">
        <f>VLOOKUP(H51,DetalleTiendas!A$2:S$1778,4,FALSE)</f>
        <v>JUMBO</v>
      </c>
      <c r="D51" t="str">
        <f>VLOOKUP(H51,DetalleTiendas!A$2:S$1778,5,FALSE)</f>
        <v>CENTRO</v>
      </c>
      <c r="E51" t="str">
        <v>CORTE DE ENERGIA</v>
      </c>
      <c r="F51" t="str">
        <v>NO</v>
      </c>
      <c r="G51" t="str" xml:space="preserve">
        <f xml:space="preserve">IF(
   AND(ISNUMBER(VALUE(MID(H51,3,3))), ISNUMBER(FIND(" ", H51))),
   LEFT(H51,FIND(" ",H51)-1),
   H51
)</f>
        <v>J023</v>
      </c>
      <c r="H51" t="str">
        <v>J023 DE LA 65</v>
      </c>
      <c r="J51" t="str">
        <v>Soporte_Onsite_REG_Centro_SM Colombia</v>
      </c>
      <c r="K51" t="str">
        <v>David higuita</v>
      </c>
      <c r="L51" t="str">
        <v>CERRADO</v>
      </c>
      <c r="M51" t="str">
        <v>ABIERTO</v>
      </c>
      <c r="N51" t="str">
        <v>MEDIA</v>
      </c>
      <c r="O51">
        <v>45863</v>
      </c>
      <c r="P51">
        <v>0.6243055555555556</v>
      </c>
      <c r="Q51" t="str">
        <f>TEXT(KPI_IMs_2[[#This Row],[FECHA DE LA NOVEDAD]],"MMMM")</f>
        <v>julio</v>
      </c>
      <c r="R51" t="str">
        <f>TEXT(KPI_IMs_2[[#This Row],[FECHA DE LA NOVEDAD]],"aaaa")</f>
        <v>2025</v>
      </c>
      <c r="S51">
        <v>45863</v>
      </c>
      <c r="T51">
        <v>45863</v>
      </c>
      <c r="U51">
        <v>0.6340277777777777</v>
      </c>
      <c r="V51">
        <v>0.7805555555555556</v>
      </c>
      <c r="W51">
        <f>((KPI_IMs_2[[#This Row],[FECHA DE RESOLUCION]]+KPI_IMs_2[[#This Row],[HORA CIERRE IM]])-(KPI_IMs_2[[#This Row],[FECHA DE LA NOVEDAD]]+KPI_IMs_2[[#This Row],[HORA DE LA FALLA]]))*24*60</f>
        <v>225</v>
      </c>
      <c r="X51" t="str" cm="1" xml:space="preserve">
        <f t="array" ref="X51" xml:space="preserve">IF(OR(O51="",P51="",S51="",V51="",AQ51="",AR51=""),"",
  LET(
    _xlpm.inicio, O51 + P51,
    _xlpm.fin, S51 + V51,
    _xlpm.dias, INT(_xlpm.fin - _xlpm.inicio),
    _xlpm.tiempo, REDUCE(0, SEQUENCE(_xlpm.dias + 1, 1, 0, 1),
      LAMBDA(_xlpm.acum,_xlpm.d,
        LET(
          _xlpm.dia, TRUNC(_xlpm.inicio) + _xlpm.d,
          _xlpm.horaIni, IF(_xlpm.d = 0, MAX(_xlpm.inicio, _xlpm.dia + AQ51), _xlpm.dia + AQ51),
          _xlpm.horaFin, IF(_xlpm.d = _xlpm.dias, MIN(_xlpm.fin, _xlpm.dia + AR51), _xlpm.dia + AR51),
          _xlpm.tiempo_dia, MAX(0, _xlpm.horaFin - _xlpm.horaIni),
          _xlpm.acum + _xlpm.tiempo_dia
        )
      )
    ),
    TEXT(_xlpm.tiempo, "h:mm")
  )
)</f>
        <v>3:45</v>
      </c>
      <c r="Y51" t="str">
        <f>TEXT((KPI_IMs_2[[#This Row],[FECHA DE REPORTE]]+KPI_IMs_2[[#This Row],[HORA DE REPORTE]]) - (KPI_IMs_2[[#This Row],[FECHA DE LA NOVEDAD]]+KPI_IMs_2[[#This Row],[HORA DE LA FALLA]]), "[h]:mm")</f>
        <v>0:14</v>
      </c>
      <c r="Z51" t="str">
        <v>CORTE DE ENERGIA</v>
      </c>
      <c r="AA51" t="str">
        <v>Eléctrico / Energía</v>
      </c>
      <c r="AB51" t="str">
        <v xml:space="preserve">Corte de energia </v>
      </c>
      <c r="AC51" t="str">
        <v>Infraestructura - Eléctrica</v>
      </c>
      <c r="AD51" t="str">
        <v>SI</v>
      </c>
      <c r="AE51" t="str">
        <v>SI</v>
      </c>
      <c r="AF51" t="str">
        <v>SI</v>
      </c>
      <c r="AG51" t="str">
        <v>SI</v>
      </c>
      <c r="AH51" t="str">
        <v>INTERNO</v>
      </c>
      <c r="AI51" t="str">
        <v>SISTEMAS</v>
      </c>
      <c r="AJ51" t="str">
        <v>Mantenimiento Subestacion Electrica</v>
      </c>
      <c r="AK51">
        <v>45863</v>
      </c>
      <c r="AL51">
        <v>45864</v>
      </c>
      <c r="AM51" t="str">
        <v>Culminado 100%</v>
      </c>
      <c r="AN51" t="str">
        <v>?Se planea realizar mantenimiento subestación JUMBO LA 65 28 (TICKET 1433464)</v>
      </c>
      <c r="AP51" t="str">
        <v>se presenta una novedad con el fluido eléctrico en la tienda J023 Jumbo La 65. Inicialmente, la planta de emergencia entró en funcionamiento como contingencia, pero presentó fallas.Se opero con respaldo de la UPS hasta agotar baterias</v>
      </c>
      <c r="AQ51">
        <v>0.3333333333333333</v>
      </c>
      <c r="AR51">
        <v>0.875</v>
      </c>
    </row>
    <row r="52" xml:space="preserve">
      <c r="A52">
        <v>1431442</v>
      </c>
      <c r="B52" t="str">
        <f>VLOOKUP(H52,DetalleTiendas!A$2:S$1778,3,FALSE)</f>
        <v>SUPERMERCADOS</v>
      </c>
      <c r="C52" t="str">
        <f>VLOOKUP(H52,DetalleTiendas!A$2:S$1778,4,FALSE)</f>
        <v>JUMBO</v>
      </c>
      <c r="D52" t="str">
        <f>VLOOKUP(H52,DetalleTiendas!A$2:S$1778,5,FALSE)</f>
        <v>OCCIDENTE</v>
      </c>
      <c r="E52" t="str">
        <v>POS</v>
      </c>
      <c r="F52" t="str">
        <v>NO</v>
      </c>
      <c r="G52" t="str" xml:space="preserve">
        <f xml:space="preserve">IF(
   AND(ISNUMBER(VALUE(MID(H52,3,3))), ISNUMBER(FIND(" ", H52))),
   LEFT(H52,FIND(" ",H52)-1),
   H52
)</f>
        <v>J030</v>
      </c>
      <c r="H52" t="str">
        <v>J030 EL LIMONAR</v>
      </c>
      <c r="J52" t="str">
        <v>Aplicaciones_POS_ARS_Colombia</v>
      </c>
      <c r="K52" t="str">
        <v>Luis Alejandro Medina</v>
      </c>
      <c r="L52" t="str">
        <v>CERRADO</v>
      </c>
      <c r="M52" t="str">
        <v>ABIERTO</v>
      </c>
      <c r="N52" t="str">
        <v>MEDIA</v>
      </c>
      <c r="O52">
        <v>45862</v>
      </c>
      <c r="P52">
        <v>0.3125</v>
      </c>
      <c r="Q52" t="str">
        <f>TEXT(KPI_IMs_2[[#This Row],[FECHA DE LA NOVEDAD]],"MMMM")</f>
        <v>julio</v>
      </c>
      <c r="R52" t="str">
        <f>TEXT(KPI_IMs_2[[#This Row],[FECHA DE LA NOVEDAD]],"aaaa")</f>
        <v>2025</v>
      </c>
      <c r="S52">
        <v>45862</v>
      </c>
      <c r="T52">
        <v>45862</v>
      </c>
      <c r="U52">
        <v>0.32222222222222224</v>
      </c>
      <c r="V52">
        <v>0.3506944444444444</v>
      </c>
      <c r="W52">
        <f>((KPI_IMs_2[[#This Row],[FECHA DE RESOLUCION]]+KPI_IMs_2[[#This Row],[HORA CIERRE IM]])-(KPI_IMs_2[[#This Row],[FECHA DE LA NOVEDAD]]+KPI_IMs_2[[#This Row],[HORA DE LA FALLA]]))*24*60</f>
        <v>55.00000000116415</v>
      </c>
      <c r="X52" t="str" cm="1" xml:space="preserve">
        <f t="array" ref="X52" xml:space="preserve">IF(OR(O52="",P52="",S52="",V52="",AQ52="",AR52=""),"",
  LET(
    _xlpm.inicio, O52 + P52,
    _xlpm.fin, S52 + V52,
    _xlpm.dias, INT(_xlpm.fin - _xlpm.inicio),
    _xlpm.tiempo, REDUCE(0, SEQUENCE(_xlpm.dias + 1, 1, 0, 1),
      LAMBDA(_xlpm.acum,_xlpm.d,
        LET(
          _xlpm.dia, TRUNC(_xlpm.inicio) + _xlpm.d,
          _xlpm.horaIni, IF(_xlpm.d = 0, MAX(_xlpm.inicio, _xlpm.dia + AQ52), _xlpm.dia + AQ52),
          _xlpm.horaFin, IF(_xlpm.d = _xlpm.dias, MIN(_xlpm.fin, _xlpm.dia + AR52), _xlpm.dia + AR52),
          _xlpm.tiempo_dia, MAX(0, _xlpm.horaFin - _xlpm.horaIni),
          _xlpm.acum + _xlpm.tiempo_dia
        )
      )
    ),
    TEXT(_xlpm.tiempo, "h:mm")
  )
)</f>
        <v>0:25</v>
      </c>
      <c r="Y52" t="str">
        <f>TEXT((KPI_IMs_2[[#This Row],[FECHA DE REPORTE]]+KPI_IMs_2[[#This Row],[HORA DE REPORTE]]) - (KPI_IMs_2[[#This Row],[FECHA DE LA NOVEDAD]]+KPI_IMs_2[[#This Row],[HORA DE LA FALLA]]), "[h]:mm")</f>
        <v>0:14</v>
      </c>
      <c r="Z52" t="str">
        <v>NOVEDAD CON TODO EL ECOSISTEMA ARS</v>
      </c>
      <c r="AA52" t="str">
        <v>Software / Actualización</v>
      </c>
      <c r="AB52" t="str">
        <v xml:space="preserve">SPP fallido 81971 </v>
      </c>
      <c r="AC52" t="str">
        <v>Software / Actualización</v>
      </c>
      <c r="AD52" t="str">
        <v>SI</v>
      </c>
      <c r="AE52" t="str">
        <v>NO</v>
      </c>
      <c r="AF52" t="str">
        <v>NO</v>
      </c>
      <c r="AG52" t="str">
        <v>NO</v>
      </c>
      <c r="AH52" t="str">
        <v>INTERNO</v>
      </c>
      <c r="AI52" t="str">
        <v>SISTEMAS</v>
      </c>
      <c r="AJ52" t="str">
        <v>Integracion / Desarrollo</v>
      </c>
      <c r="AM52" t="str">
        <v>Culminado 100%</v>
      </c>
      <c r="AN52" t="str">
        <v>Se implementaron controles para validar los versionamiento de las tiendas Afectadas</v>
      </c>
      <c r="AP52" t="str" xml:space="preserve">
        <v xml:space="preserve">"La novedad se presentó por el SPP 81971. Se identificó que las tiendas afectadas tenían una línea duplicada, lo cual generó la afectación reportada en el sistema ; esto se dio por que anteriormente se hbia echo una actualizacion del adulto Mayor en esas tiendas ; en un archivo PRCONFIG al detectar esa linea duplicada las Pos se reiniciaban . Una vez detectado el origen del problema, se procedió a eliminar la línea duplicada y se replicó el ajuste en el resto de tiendas, dejando la falla solventada Es importante aclarar que la venta no se vio afectada, ya que el ajuste fue realizado antes del horario de apertura de las tiendas. En los casos donde se detectó afectación, esta se limitó a uno o dos POS por tienda, por lo tanto, las tiendas contaban con otras cajas habilitadas para operar con normalidad desde las 8:00 a. m. / Detalle del SPP: ""Se requiere gestionar el alta del reléase versión 12 (V5, V6) el cual que contiene mejora funcionalidad life miles y cambio de flujo con datafono credibanco. Pilotos sin novedad SPP:80776 (J003,M073,J017) - SPP:81195 (M010,M077,M074), favor continuar con la masificación nacional en supermercados._x000d_
 """</v>
      </c>
      <c r="AQ52">
        <v>0.3333333333333333</v>
      </c>
      <c r="AR52">
        <v>0.875</v>
      </c>
    </row>
    <row r="53" xml:space="preserve">
      <c r="A53">
        <v>1431442</v>
      </c>
      <c r="B53" t="str">
        <f>VLOOKUP(H53,DetalleTiendas!A$2:S$1778,3,FALSE)</f>
        <v>SUPERMERCADOS</v>
      </c>
      <c r="C53" t="str">
        <f>VLOOKUP(H53,DetalleTiendas!A$2:S$1778,4,FALSE)</f>
        <v>JUMBO</v>
      </c>
      <c r="D53" t="str">
        <f>VLOOKUP(H53,DetalleTiendas!A$2:S$1778,5,FALSE)</f>
        <v>COSTA</v>
      </c>
      <c r="E53" t="str">
        <v>POS</v>
      </c>
      <c r="F53" t="str">
        <v>NO</v>
      </c>
      <c r="G53" t="str" xml:space="preserve">
        <f xml:space="preserve">IF(
   AND(ISNUMBER(VALUE(MID(H53,3,3))), ISNUMBER(FIND(" ", H53))),
   LEFT(H53,FIND(" ",H53)-1),
   H53
)</f>
        <v>J086</v>
      </c>
      <c r="H53" t="str">
        <v>J086 AMERICANO</v>
      </c>
      <c r="J53" t="str">
        <v>Aplicaciones_POS_ARS_Colombia</v>
      </c>
      <c r="K53" t="str">
        <v>Luis Alejandro Medina</v>
      </c>
      <c r="L53" t="str">
        <v>CERRADO</v>
      </c>
      <c r="M53" t="str">
        <v>ABIERTO</v>
      </c>
      <c r="N53" t="str">
        <v>MEDIA</v>
      </c>
      <c r="O53">
        <v>45862</v>
      </c>
      <c r="P53">
        <v>0.3125</v>
      </c>
      <c r="Q53" t="str">
        <f>TEXT(KPI_IMs_2[[#This Row],[FECHA DE LA NOVEDAD]],"MMMM")</f>
        <v>julio</v>
      </c>
      <c r="R53" t="str">
        <f>TEXT(KPI_IMs_2[[#This Row],[FECHA DE LA NOVEDAD]],"aaaa")</f>
        <v>2025</v>
      </c>
      <c r="S53">
        <v>45862</v>
      </c>
      <c r="T53">
        <v>45862</v>
      </c>
      <c r="U53">
        <v>0.32222222222222224</v>
      </c>
      <c r="V53">
        <v>0.3506944444444444</v>
      </c>
      <c r="W53">
        <f>((KPI_IMs_2[[#This Row],[FECHA DE RESOLUCION]]+KPI_IMs_2[[#This Row],[HORA CIERRE IM]])-(KPI_IMs_2[[#This Row],[FECHA DE LA NOVEDAD]]+KPI_IMs_2[[#This Row],[HORA DE LA FALLA]]))*24*60</f>
        <v>55.00000000116415</v>
      </c>
      <c r="X53" t="str" cm="1" xml:space="preserve">
        <f t="array" ref="X53" xml:space="preserve">IF(OR(O53="",P53="",S53="",V53="",AQ53="",AR53=""),"",
  LET(
    _xlpm.inicio, O53 + P53,
    _xlpm.fin, S53 + V53,
    _xlpm.dias, INT(_xlpm.fin - _xlpm.inicio),
    _xlpm.tiempo, REDUCE(0, SEQUENCE(_xlpm.dias + 1, 1, 0, 1),
      LAMBDA(_xlpm.acum,_xlpm.d,
        LET(
          _xlpm.dia, TRUNC(_xlpm.inicio) + _xlpm.d,
          _xlpm.horaIni, IF(_xlpm.d = 0, MAX(_xlpm.inicio, _xlpm.dia + AQ53), _xlpm.dia + AQ53),
          _xlpm.horaFin, IF(_xlpm.d = _xlpm.dias, MIN(_xlpm.fin, _xlpm.dia + AR53), _xlpm.dia + AR53),
          _xlpm.tiempo_dia, MAX(0, _xlpm.horaFin - _xlpm.horaIni),
          _xlpm.acum + _xlpm.tiempo_dia
        )
      )
    ),
    TEXT(_xlpm.tiempo, "h:mm")
  )
)</f>
        <v>0:25</v>
      </c>
      <c r="Y53" t="str">
        <f>TEXT((KPI_IMs_2[[#This Row],[FECHA DE REPORTE]]+KPI_IMs_2[[#This Row],[HORA DE REPORTE]]) - (KPI_IMs_2[[#This Row],[FECHA DE LA NOVEDAD]]+KPI_IMs_2[[#This Row],[HORA DE LA FALLA]]), "[h]:mm")</f>
        <v>0:14</v>
      </c>
      <c r="Z53" t="str">
        <v>NOVEDAD CON TODO EL ECOSISTEMA ARS</v>
      </c>
      <c r="AA53" t="str">
        <v>Software / Actualización</v>
      </c>
      <c r="AB53" t="str">
        <v xml:space="preserve">SPP fallido 81971 </v>
      </c>
      <c r="AC53" t="str">
        <v>Software / Actualización</v>
      </c>
      <c r="AD53" t="str">
        <v>SI</v>
      </c>
      <c r="AE53" t="str">
        <v>NO</v>
      </c>
      <c r="AF53" t="str">
        <v>NO</v>
      </c>
      <c r="AG53" t="str">
        <v>NO</v>
      </c>
      <c r="AH53" t="str">
        <v>INTERNO</v>
      </c>
      <c r="AI53" t="str">
        <v>SISTEMAS</v>
      </c>
      <c r="AJ53" t="str">
        <v>Integracion / Desarrollo</v>
      </c>
      <c r="AM53" t="str">
        <v>Culminado 100%</v>
      </c>
      <c r="AN53" t="str">
        <v>Se implementaron controles para validar los versionamiento de las tiendas Afectadas</v>
      </c>
      <c r="AP53" t="str" xml:space="preserve">
        <v xml:space="preserve">"La novedad se presentó por el SPP 81971. Se identificó que las tiendas afectadas tenían una línea duplicada, lo cual generó la afectación reportada en el sistema ; esto se dio por que anteriormente se hbia echo una actualizacion del adulto Mayor en esas tiendas ; en un archivo PRCONFIG al detectar esa linea duplicada las Pos se reiniciaban . Una vez detectado el origen del problema, se procedió a eliminar la línea duplicada y se replicó el ajuste en el resto de tiendas, dejando la falla solventada Es importante aclarar que la venta no se vio afectada, ya que el ajuste fue realizado antes del horario de apertura de las tiendas. En los casos donde se detectó afectación, esta se limitó a uno o dos POS por tienda, por lo tanto, las tiendas contaban con otras cajas habilitadas para operar con normalidad desde las 8:00 a. m. / Detalle del SPP: ""Se requiere gestionar el alta del reléase versión 12 (V5, V6) el cual que contiene mejora funcionalidad life miles y cambio de flujo con datafono credibanco. Pilotos sin novedad SPP:80776 (J003,M073,J017) - SPP:81195 (M010,M077,M074), favor continuar con la masificación nacional en supermercados._x000d_
 """</v>
      </c>
      <c r="AQ53">
        <v>0.3333333333333333</v>
      </c>
      <c r="AR53">
        <v>0.875</v>
      </c>
    </row>
    <row r="54" xml:space="preserve">
      <c r="A54">
        <v>1431442</v>
      </c>
      <c r="B54" t="str">
        <f>VLOOKUP(H54,DetalleTiendas!A$2:S$1778,3,FALSE)</f>
        <v>SUPERMERCADOS</v>
      </c>
      <c r="C54" t="str">
        <f>VLOOKUP(H54,DetalleTiendas!A$2:S$1778,4,FALSE)</f>
        <v>JUMBO</v>
      </c>
      <c r="D54" t="str">
        <f>VLOOKUP(H54,DetalleTiendas!A$2:S$1778,5,FALSE)</f>
        <v>OCCIDENTE</v>
      </c>
      <c r="E54" t="str">
        <v>POS</v>
      </c>
      <c r="F54" t="str">
        <v>NO</v>
      </c>
      <c r="G54" t="str" xml:space="preserve">
        <f xml:space="preserve">IF(
   AND(ISNUMBER(VALUE(MID(H54,3,3))), ISNUMBER(FIND(" ", H54))),
   LEFT(H54,FIND(" ",H54)-1),
   H54
)</f>
        <v>J036</v>
      </c>
      <c r="H54" t="str">
        <v>J036 POPAYAN CAMPANARIO</v>
      </c>
      <c r="J54" t="str">
        <v>Aplicaciones_POS_ARS_Colombia</v>
      </c>
      <c r="K54" t="str">
        <v>Luis Alejandro Medina</v>
      </c>
      <c r="L54" t="str">
        <v>CERRADO</v>
      </c>
      <c r="M54" t="str">
        <v>ABIERTO</v>
      </c>
      <c r="N54" t="str">
        <v>MEDIA</v>
      </c>
      <c r="O54">
        <v>45862</v>
      </c>
      <c r="P54">
        <v>0.3125</v>
      </c>
      <c r="Q54" t="str">
        <f>TEXT(KPI_IMs_2[[#This Row],[FECHA DE LA NOVEDAD]],"MMMM")</f>
        <v>julio</v>
      </c>
      <c r="R54" t="str">
        <f>TEXT(KPI_IMs_2[[#This Row],[FECHA DE LA NOVEDAD]],"aaaa")</f>
        <v>2025</v>
      </c>
      <c r="S54">
        <v>45862</v>
      </c>
      <c r="T54">
        <v>45862</v>
      </c>
      <c r="U54">
        <v>0.32222222222222224</v>
      </c>
      <c r="V54">
        <v>0.3506944444444444</v>
      </c>
      <c r="W54">
        <f>((KPI_IMs_2[[#This Row],[FECHA DE RESOLUCION]]+KPI_IMs_2[[#This Row],[HORA CIERRE IM]])-(KPI_IMs_2[[#This Row],[FECHA DE LA NOVEDAD]]+KPI_IMs_2[[#This Row],[HORA DE LA FALLA]]))*24*60</f>
        <v>55.00000000116415</v>
      </c>
      <c r="X54" t="str" cm="1" xml:space="preserve">
        <f t="array" ref="X54" xml:space="preserve">IF(OR(O54="",P54="",S54="",V54="",AQ54="",AR54=""),"",
  LET(
    _xlpm.inicio, O54 + P54,
    _xlpm.fin, S54 + V54,
    _xlpm.dias, INT(_xlpm.fin - _xlpm.inicio),
    _xlpm.tiempo, REDUCE(0, SEQUENCE(_xlpm.dias + 1, 1, 0, 1),
      LAMBDA(_xlpm.acum,_xlpm.d,
        LET(
          _xlpm.dia, TRUNC(_xlpm.inicio) + _xlpm.d,
          _xlpm.horaIni, IF(_xlpm.d = 0, MAX(_xlpm.inicio, _xlpm.dia + AQ54), _xlpm.dia + AQ54),
          _xlpm.horaFin, IF(_xlpm.d = _xlpm.dias, MIN(_xlpm.fin, _xlpm.dia + AR54), _xlpm.dia + AR54),
          _xlpm.tiempo_dia, MAX(0, _xlpm.horaFin - _xlpm.horaIni),
          _xlpm.acum + _xlpm.tiempo_dia
        )
      )
    ),
    TEXT(_xlpm.tiempo, "h:mm")
  )
)</f>
        <v>0:25</v>
      </c>
      <c r="Y54" t="str">
        <f>TEXT((KPI_IMs_2[[#This Row],[FECHA DE REPORTE]]+KPI_IMs_2[[#This Row],[HORA DE REPORTE]]) - (KPI_IMs_2[[#This Row],[FECHA DE LA NOVEDAD]]+KPI_IMs_2[[#This Row],[HORA DE LA FALLA]]), "[h]:mm")</f>
        <v>0:14</v>
      </c>
      <c r="Z54" t="str">
        <v>NOVEDAD CON TODO EL ECOSISTEMA ARS</v>
      </c>
      <c r="AA54" t="str">
        <v>Software / Actualización</v>
      </c>
      <c r="AB54" t="str">
        <v xml:space="preserve">SPP fallido 81971 </v>
      </c>
      <c r="AC54" t="str">
        <v>Software / Actualización</v>
      </c>
      <c r="AD54" t="str">
        <v>SI</v>
      </c>
      <c r="AE54" t="str">
        <v>NO</v>
      </c>
      <c r="AF54" t="str">
        <v>NO</v>
      </c>
      <c r="AG54" t="str">
        <v>NO</v>
      </c>
      <c r="AH54" t="str">
        <v>INTERNO</v>
      </c>
      <c r="AI54" t="str">
        <v>SISTEMAS</v>
      </c>
      <c r="AJ54" t="str">
        <v>Integracion / Desarrollo</v>
      </c>
      <c r="AM54" t="str">
        <v>Culminado 100%</v>
      </c>
      <c r="AN54" t="str">
        <v>Se implementaron controles para validar los versionamiento de las tiendas Afectadas</v>
      </c>
      <c r="AP54" t="str" xml:space="preserve">
        <v xml:space="preserve">"La novedad se presentó por el SPP 81971. Se identificó que las tiendas afectadas tenían una línea duplicada, lo cual generó la afectación reportada en el sistema ; esto se dio por que anteriormente se hbia echo una actualizacion del adulto Mayor en esas tiendas ; en un archivo PRCONFIG al detectar esa linea duplicada las Pos se reiniciaban . Una vez detectado el origen del problema, se procedió a eliminar la línea duplicada y se replicó el ajuste en el resto de tiendas, dejando la falla solventada Es importante aclarar que la venta no se vio afectada, ya que el ajuste fue realizado antes del horario de apertura de las tiendas. En los casos donde se detectó afectación, esta se limitó a uno o dos POS por tienda, por lo tanto, las tiendas contaban con otras cajas habilitadas para operar con normalidad desde las 8:00 a. m. / Detalle del SPP: ""Se requiere gestionar el alta del reléase versión 12 (V5, V6) el cual que contiene mejora funcionalidad life miles y cambio de flujo con datafono credibanco. Pilotos sin novedad SPP:80776 (J003,M073,J017) - SPP:81195 (M010,M077,M074), favor continuar con la masificación nacional en supermercados._x000d_
 """</v>
      </c>
      <c r="AQ54">
        <v>0.3333333333333333</v>
      </c>
      <c r="AR54">
        <v>0.875</v>
      </c>
    </row>
    <row r="55" xml:space="preserve">
      <c r="A55">
        <v>1431442</v>
      </c>
      <c r="B55" t="str">
        <f>VLOOKUP(H55,DetalleTiendas!A$2:S$1778,3,FALSE)</f>
        <v>SUPERMERCADOS</v>
      </c>
      <c r="C55" t="str">
        <f>VLOOKUP(H55,DetalleTiendas!A$2:S$1778,4,FALSE)</f>
        <v>JUMBO</v>
      </c>
      <c r="D55" t="str">
        <f>VLOOKUP(H55,DetalleTiendas!A$2:S$1778,5,FALSE)</f>
        <v>OCCIDENTE</v>
      </c>
      <c r="E55" t="str">
        <v>ENLACES</v>
      </c>
      <c r="F55" t="str">
        <v>NO</v>
      </c>
      <c r="G55" t="str" xml:space="preserve">
        <f xml:space="preserve">IF(
   AND(ISNUMBER(VALUE(MID(H55,3,3))), ISNUMBER(FIND(" ", H55))),
   LEFT(H55,FIND(" ",H55)-1),
   H55
)</f>
        <v>J031</v>
      </c>
      <c r="H55" t="str">
        <v>J031 CALI CHIPICHAPE</v>
      </c>
      <c r="J55" t="str">
        <v>Aplicaciones_POS_ARS_Colombia</v>
      </c>
      <c r="K55" t="str">
        <v>Luis Alejandro Medina</v>
      </c>
      <c r="L55" t="str">
        <v>CERRADO</v>
      </c>
      <c r="M55" t="str">
        <v>ABIERTO</v>
      </c>
      <c r="N55" t="str">
        <v>MEDIA</v>
      </c>
      <c r="O55">
        <v>45862</v>
      </c>
      <c r="P55">
        <v>0.3125</v>
      </c>
      <c r="Q55" t="str">
        <f>TEXT(KPI_IMs_2[[#This Row],[FECHA DE LA NOVEDAD]],"MMMM")</f>
        <v>julio</v>
      </c>
      <c r="R55" t="str">
        <f>TEXT(KPI_IMs_2[[#This Row],[FECHA DE LA NOVEDAD]],"aaaa")</f>
        <v>2025</v>
      </c>
      <c r="S55">
        <v>45862</v>
      </c>
      <c r="T55">
        <v>45862</v>
      </c>
      <c r="U55">
        <v>0.32222222222222224</v>
      </c>
      <c r="V55">
        <v>0.3506944444444444</v>
      </c>
      <c r="W55">
        <f>((KPI_IMs_2[[#This Row],[FECHA DE RESOLUCION]]+KPI_IMs_2[[#This Row],[HORA CIERRE IM]])-(KPI_IMs_2[[#This Row],[FECHA DE LA NOVEDAD]]+KPI_IMs_2[[#This Row],[HORA DE LA FALLA]]))*24*60</f>
        <v>55.00000000116415</v>
      </c>
      <c r="X55" t="str" cm="1" xml:space="preserve">
        <f t="array" ref="X55" xml:space="preserve">IF(OR(O55="",P55="",S55="",V55="",AQ55="",AR55=""),"",
  LET(
    _xlpm.inicio, O55 + P55,
    _xlpm.fin, S55 + V55,
    _xlpm.dias, INT(_xlpm.fin - _xlpm.inicio),
    _xlpm.tiempo, REDUCE(0, SEQUENCE(_xlpm.dias + 1, 1, 0, 1),
      LAMBDA(_xlpm.acum,_xlpm.d,
        LET(
          _xlpm.dia, TRUNC(_xlpm.inicio) + _xlpm.d,
          _xlpm.horaIni, IF(_xlpm.d = 0, MAX(_xlpm.inicio, _xlpm.dia + AQ55), _xlpm.dia + AQ55),
          _xlpm.horaFin, IF(_xlpm.d = _xlpm.dias, MIN(_xlpm.fin, _xlpm.dia + AR55), _xlpm.dia + AR55),
          _xlpm.tiempo_dia, MAX(0, _xlpm.horaFin - _xlpm.horaIni),
          _xlpm.acum + _xlpm.tiempo_dia
        )
      )
    ),
    TEXT(_xlpm.tiempo, "h:mm")
  )
)</f>
        <v>0:25</v>
      </c>
      <c r="Y55" t="str">
        <f>TEXT((KPI_IMs_2[[#This Row],[FECHA DE REPORTE]]+KPI_IMs_2[[#This Row],[HORA DE REPORTE]]) - (KPI_IMs_2[[#This Row],[FECHA DE LA NOVEDAD]]+KPI_IMs_2[[#This Row],[HORA DE LA FALLA]]), "[h]:mm")</f>
        <v>0:14</v>
      </c>
      <c r="Z55" t="str">
        <v>NOVEDAD CON TODO EL ECOSISTEMA ARS</v>
      </c>
      <c r="AA55" t="str">
        <v>Software / Actualización</v>
      </c>
      <c r="AB55" t="str">
        <v xml:space="preserve">SPP fallido 81971 </v>
      </c>
      <c r="AC55" t="str">
        <v>Software / Actualización</v>
      </c>
      <c r="AD55" t="str">
        <v>SI</v>
      </c>
      <c r="AE55" t="str">
        <v>NO</v>
      </c>
      <c r="AF55" t="str">
        <v>NO</v>
      </c>
      <c r="AG55" t="str">
        <v>NO</v>
      </c>
      <c r="AH55" t="str">
        <v>INTERNO</v>
      </c>
      <c r="AI55" t="str">
        <v>SISTEMAS</v>
      </c>
      <c r="AJ55" t="str">
        <v>Integracion / Desarrollo</v>
      </c>
      <c r="AM55" t="str">
        <v>Culminado 100%</v>
      </c>
      <c r="AN55" t="str">
        <v>Se implementaron controles para validar los versionamiento de las tiendas Afectadas</v>
      </c>
      <c r="AP55" t="str" xml:space="preserve">
        <v xml:space="preserve">"La novedad se presentó por el SPP 81971. Se identificó que las tiendas afectadas tenían una línea duplicada, lo cual generó la afectación reportada en el sistema ; esto se dio por que anteriormente se hbia echo una actualizacion del adulto Mayor en esas tiendas ; en un archivo PRCONFIG al detectar esa linea duplicada las Pos se reiniciaban . Una vez detectado el origen del problema, se procedió a eliminar la línea duplicada y se replicó el ajuste en el resto de tiendas, dejando la falla solventada Es importante aclarar que la venta no se vio afectada, ya que el ajuste fue realizado antes del horario de apertura de las tiendas. En los casos donde se detectó afectación, esta se limitó a uno o dos POS por tienda, por lo tanto, las tiendas contaban con otras cajas habilitadas para operar con normalidad desde las 8:00 a. m. / Detalle del SPP: ""Se requiere gestionar el alta del reléase versión 12 (V5, V6) el cual que contiene mejora funcionalidad life miles y cambio de flujo con datafono credibanco. Pilotos sin novedad SPP:80776 (J003,M073,J017) - SPP:81195 (M010,M077,M074), favor continuar con la masificación nacional en supermercados._x000d_
 """</v>
      </c>
      <c r="AQ55">
        <v>0.3333333333333333</v>
      </c>
      <c r="AR55">
        <v>0.875</v>
      </c>
    </row>
    <row r="56" xml:space="preserve">
      <c r="A56">
        <v>1431442</v>
      </c>
      <c r="B56" t="str">
        <f>VLOOKUP(H56,DetalleTiendas!A$2:S$1778,3,FALSE)</f>
        <v>SUPERMERCADOS</v>
      </c>
      <c r="C56" t="str">
        <f>VLOOKUP(H56,DetalleTiendas!A$2:S$1778,4,FALSE)</f>
        <v>JUMBO</v>
      </c>
      <c r="D56" t="str">
        <f>VLOOKUP(H56,DetalleTiendas!A$2:S$1778,5,FALSE)</f>
        <v>CENTRO</v>
      </c>
      <c r="E56" t="str">
        <v>ENLACES</v>
      </c>
      <c r="F56" t="str">
        <v>NO</v>
      </c>
      <c r="G56" t="str" xml:space="preserve">
        <f xml:space="preserve">IF(
   AND(ISNUMBER(VALUE(MID(H56,3,3))), ISNUMBER(FIND(" ", H56))),
   LEFT(H56,FIND(" ",H56)-1),
   H56
)</f>
        <v>J084</v>
      </c>
      <c r="H56" t="str">
        <v>J084 MEGAMALL</v>
      </c>
      <c r="J56" t="str">
        <v>Aplicaciones_POS_ARS_Colombia</v>
      </c>
      <c r="K56" t="str">
        <v>Luis Alejandro Medina</v>
      </c>
      <c r="L56" t="str">
        <v>CERRADO</v>
      </c>
      <c r="M56" t="str">
        <v>ABIERTO</v>
      </c>
      <c r="N56" t="str">
        <v>MEDIA</v>
      </c>
      <c r="O56">
        <v>45862</v>
      </c>
      <c r="P56">
        <v>0.3125</v>
      </c>
      <c r="Q56" t="str">
        <f>TEXT(KPI_IMs_2[[#This Row],[FECHA DE LA NOVEDAD]],"MMMM")</f>
        <v>julio</v>
      </c>
      <c r="R56" t="str">
        <f>TEXT(KPI_IMs_2[[#This Row],[FECHA DE LA NOVEDAD]],"aaaa")</f>
        <v>2025</v>
      </c>
      <c r="S56">
        <v>45862</v>
      </c>
      <c r="T56">
        <v>45862</v>
      </c>
      <c r="U56">
        <v>0.32222222222222224</v>
      </c>
      <c r="V56">
        <v>0.3506944444444444</v>
      </c>
      <c r="W56">
        <f>((KPI_IMs_2[[#This Row],[FECHA DE RESOLUCION]]+KPI_IMs_2[[#This Row],[HORA CIERRE IM]])-(KPI_IMs_2[[#This Row],[FECHA DE LA NOVEDAD]]+KPI_IMs_2[[#This Row],[HORA DE LA FALLA]]))*24*60</f>
        <v>55.00000000116415</v>
      </c>
      <c r="X56" t="str" cm="1" xml:space="preserve">
        <f t="array" ref="X56" xml:space="preserve">IF(OR(O56="",P56="",S56="",V56="",AQ56="",AR56=""),"",
  LET(
    _xlpm.inicio, O56 + P56,
    _xlpm.fin, S56 + V56,
    _xlpm.dias, INT(_xlpm.fin - _xlpm.inicio),
    _xlpm.tiempo, REDUCE(0, SEQUENCE(_xlpm.dias + 1, 1, 0, 1),
      LAMBDA(_xlpm.acum,_xlpm.d,
        LET(
          _xlpm.dia, TRUNC(_xlpm.inicio) + _xlpm.d,
          _xlpm.horaIni, IF(_xlpm.d = 0, MAX(_xlpm.inicio, _xlpm.dia + AQ56), _xlpm.dia + AQ56),
          _xlpm.horaFin, IF(_xlpm.d = _xlpm.dias, MIN(_xlpm.fin, _xlpm.dia + AR56), _xlpm.dia + AR56),
          _xlpm.tiempo_dia, MAX(0, _xlpm.horaFin - _xlpm.horaIni),
          _xlpm.acum + _xlpm.tiempo_dia
        )
      )
    ),
    TEXT(_xlpm.tiempo, "h:mm")
  )
)</f>
        <v>0:25</v>
      </c>
      <c r="Y56" t="str">
        <f>TEXT((KPI_IMs_2[[#This Row],[FECHA DE REPORTE]]+KPI_IMs_2[[#This Row],[HORA DE REPORTE]]) - (KPI_IMs_2[[#This Row],[FECHA DE LA NOVEDAD]]+KPI_IMs_2[[#This Row],[HORA DE LA FALLA]]), "[h]:mm")</f>
        <v>0:14</v>
      </c>
      <c r="Z56" t="str">
        <v>NOVEDAD CON TODO EL ECOSISTEMA ARS</v>
      </c>
      <c r="AA56" t="str">
        <v>Software / Actualización</v>
      </c>
      <c r="AB56" t="str">
        <v xml:space="preserve">SPP fallido 81971 </v>
      </c>
      <c r="AC56" t="str">
        <v>Software / Actualización</v>
      </c>
      <c r="AD56" t="str">
        <v>SI</v>
      </c>
      <c r="AE56" t="str">
        <v>NO</v>
      </c>
      <c r="AF56" t="str">
        <v>NO</v>
      </c>
      <c r="AG56" t="str">
        <v>NO</v>
      </c>
      <c r="AH56" t="str">
        <v>INTERNO</v>
      </c>
      <c r="AI56" t="str">
        <v>SISTEMAS</v>
      </c>
      <c r="AJ56" t="str">
        <v>Integracion / Desarrollo</v>
      </c>
      <c r="AM56" t="str">
        <v>Culminado 100%</v>
      </c>
      <c r="AN56" t="str">
        <v>Se implementaron controles para validar los versionamiento de las tiendas Afectadas</v>
      </c>
      <c r="AP56" t="str" xml:space="preserve">
        <v xml:space="preserve">"La novedad se presentó por el SPP 81971. Se identificó que las tiendas afectadas tenían una línea duplicada, lo cual generó la afectación reportada en el sistema ; esto se dio por que anteriormente se hbia echo una actualizacion del adulto Mayor en esas tiendas ; en un archivo PRCONFIG al detectar esa linea duplicada las Pos se reiniciaban . Una vez detectado el origen del problema, se procedió a eliminar la línea duplicada y se replicó el ajuste en el resto de tiendas, dejando la falla solventada Es importante aclarar que la venta no se vio afectada, ya que el ajuste fue realizado antes del horario de apertura de las tiendas. En los casos donde se detectó afectación, esta se limitó a uno o dos POS por tienda, por lo tanto, las tiendas contaban con otras cajas habilitadas para operar con normalidad desde las 8:00 a. m. / Detalle del SPP: ""Se requiere gestionar el alta del reléase versión 12 (V5, V6) el cual que contiene mejora funcionalidad life miles y cambio de flujo con datafono credibanco. Pilotos sin novedad SPP:80776 (J003,M073,J017) - SPP:81195 (M010,M077,M074), favor continuar con la masificación nacional en supermercados._x000d_
 """</v>
      </c>
      <c r="AQ56">
        <v>0.3333333333333333</v>
      </c>
      <c r="AR56">
        <v>0.875</v>
      </c>
    </row>
    <row r="57" xml:space="preserve">
      <c r="A57">
        <v>1432487</v>
      </c>
      <c r="B57" t="str">
        <f>VLOOKUP(H57,DetalleTiendas!A$2:S$1778,3,FALSE)</f>
        <v>SUPERMERCADOS</v>
      </c>
      <c r="C57" t="str">
        <f>VLOOKUP(H57,DetalleTiendas!A$2:S$1778,4,FALSE)</f>
        <v>CD SUPERMERCADOS</v>
      </c>
      <c r="D57" t="str">
        <f>VLOOKUP(H57,DetalleTiendas!A$2:S$1778,5,FALSE)</f>
        <v>BOGOTA</v>
      </c>
      <c r="E57" t="str">
        <v>TRIBUTARIOS</v>
      </c>
      <c r="F57" t="str">
        <v>NO</v>
      </c>
      <c r="G57" t="str" xml:space="preserve">
        <f xml:space="preserve">IF(
   AND(ISNUMBER(VALUE(MID(H57,3,3))), ISNUMBER(FIND(" ", H57))),
   LEFT(H57,FIND(" ",H57)-1),
   H57
)</f>
        <v>L162</v>
      </c>
      <c r="H57" t="str">
        <v>L162 BGTA|CROSS DOCKING FRIOS</v>
      </c>
      <c r="J57" t="str">
        <v>Redes y Comunicaciones-NIVEL 2 - COL</v>
      </c>
      <c r="K57" t="str">
        <v>Guillermo Gutierrez</v>
      </c>
      <c r="L57" t="str">
        <v>CERRADO</v>
      </c>
      <c r="M57" t="str">
        <v>ABIERTO</v>
      </c>
      <c r="N57" t="str">
        <v>MEDIA</v>
      </c>
      <c r="O57">
        <v>45862</v>
      </c>
      <c r="P57">
        <v>0.5694444444444444</v>
      </c>
      <c r="Q57" t="str">
        <f>TEXT(KPI_IMs_2[[#This Row],[FECHA DE LA NOVEDAD]],"MMMM")</f>
        <v>julio</v>
      </c>
      <c r="R57" t="str">
        <f>TEXT(KPI_IMs_2[[#This Row],[FECHA DE LA NOVEDAD]],"aaaa")</f>
        <v>2025</v>
      </c>
      <c r="S57">
        <v>45862</v>
      </c>
      <c r="T57">
        <v>45862</v>
      </c>
      <c r="U57">
        <v>0.6236111111111111</v>
      </c>
      <c r="V57">
        <v>0.7486111111111111</v>
      </c>
      <c r="W57">
        <f>((KPI_IMs_2[[#This Row],[FECHA DE RESOLUCION]]+KPI_IMs_2[[#This Row],[HORA CIERRE IM]])-(KPI_IMs_2[[#This Row],[FECHA DE LA NOVEDAD]]+KPI_IMs_2[[#This Row],[HORA DE LA FALLA]]))*24*60</f>
        <v>258.00000000279397</v>
      </c>
      <c r="X57" t="str" cm="1" xml:space="preserve">
        <f t="array" ref="X57" xml:space="preserve">IF(OR(O57="",P57="",S57="",V57="",AQ57="",AR57=""),"",
  LET(
    _xlpm.inicio, O57 + P57,
    _xlpm.fin, S57 + V57,
    _xlpm.dias, INT(_xlpm.fin - _xlpm.inicio),
    _xlpm.tiempo, REDUCE(0, SEQUENCE(_xlpm.dias + 1, 1, 0, 1),
      LAMBDA(_xlpm.acum,_xlpm.d,
        LET(
          _xlpm.dia, TRUNC(_xlpm.inicio) + _xlpm.d,
          _xlpm.horaIni, IF(_xlpm.d = 0, MAX(_xlpm.inicio, _xlpm.dia + AQ57), _xlpm.dia + AQ57),
          _xlpm.horaFin, IF(_xlpm.d = _xlpm.dias, MIN(_xlpm.fin, _xlpm.dia + AR57), _xlpm.dia + AR57),
          _xlpm.tiempo_dia, MAX(0, _xlpm.horaFin - _xlpm.horaIni),
          _xlpm.acum + _xlpm.tiempo_dia
        )
      )
    ),
    TEXT(_xlpm.tiempo, "h:mm")
  )
)</f>
        <v>4:18</v>
      </c>
      <c r="Y57" t="str">
        <f>TEXT((KPI_IMs_2[[#This Row],[FECHA DE REPORTE]]+KPI_IMs_2[[#This Row],[HORA DE REPORTE]]) - (KPI_IMs_2[[#This Row],[FECHA DE LA NOVEDAD]]+KPI_IMs_2[[#This Row],[HORA DE LA FALLA]]), "[h]:mm")</f>
        <v>1:18</v>
      </c>
      <c r="Z57" t="str">
        <v>CAIDA ENLACES</v>
      </c>
      <c r="AA57" t="str">
        <v>Red / Enlace / Proveedor</v>
      </c>
      <c r="AB57" t="str">
        <v>Corte de Fibra Proveedor - Cirion</v>
      </c>
      <c r="AC57" t="str">
        <v>Proveedor - Red/Infraestructura</v>
      </c>
      <c r="AD57" t="str">
        <v>SI</v>
      </c>
      <c r="AE57" t="str">
        <v>NO</v>
      </c>
      <c r="AF57" t="str">
        <v>NO</v>
      </c>
      <c r="AG57" t="str">
        <v>NO</v>
      </c>
      <c r="AH57" t="str">
        <v>EXTERNO</v>
      </c>
      <c r="AI57" t="str">
        <v>PROVEEDOR</v>
      </c>
      <c r="AJ57" t="str">
        <v>Ajuste por parte del Proveedor</v>
      </c>
      <c r="AM57" t="str">
        <v>Culminado 100%</v>
      </c>
      <c r="AP57" t="str">
        <v>Se presenta corte de Fibra del Proveedor Cirion . se realiza fusion nuevamente de los hilos Afectados y se Soluciona la novedad "solo se cuenta con un Enlace"</v>
      </c>
      <c r="AQ57">
        <v>0.3333333333333333</v>
      </c>
      <c r="AR57">
        <v>0.875</v>
      </c>
    </row>
    <row r="58" xml:space="preserve">
      <c r="A58">
        <v>1429259</v>
      </c>
      <c r="B58" t="str">
        <f>VLOOKUP(H58,DetalleTiendas!A$2:S$1778,3,FALSE)</f>
        <v>MEJORAMIENTO DEL HOGAR</v>
      </c>
      <c r="C58" t="str">
        <f>VLOOKUP(H58,DetalleTiendas!A$2:S$1778,4,FALSE)</f>
        <v>EASY</v>
      </c>
      <c r="D58" t="str">
        <f>VLOOKUP(H58,DetalleTiendas!A$2:S$1778,5,FALSE)</f>
        <v>BOGOTA - EASY</v>
      </c>
      <c r="E58" t="str">
        <v>ENLACES</v>
      </c>
      <c r="F58" t="str">
        <v>NO</v>
      </c>
      <c r="G58" t="str" xml:space="preserve">
        <f xml:space="preserve">IF(
   AND(ISNUMBER(VALUE(MID(H58,3,3))), ISNUMBER(FIND(" ", H58))),
   LEFT(H58,FIND(" ",H58)-1),
   H58
)</f>
        <v>E800</v>
      </c>
      <c r="H58" t="str">
        <v>E800 OCCIDENTE</v>
      </c>
      <c r="J58" t="str">
        <v>Redes y Comunicaciones-NIVEL 2 - COL</v>
      </c>
      <c r="K58" t="str">
        <v>Guillermo Gutierrez</v>
      </c>
      <c r="L58" t="str">
        <v>CERRADO</v>
      </c>
      <c r="M58" t="str">
        <v>ABIERTO</v>
      </c>
      <c r="N58" t="str">
        <v>MEDIA</v>
      </c>
      <c r="O58">
        <v>45861</v>
      </c>
      <c r="P58">
        <v>0.2916666666666667</v>
      </c>
      <c r="Q58" t="str">
        <f>TEXT(KPI_IMs_2[[#This Row],[FECHA DE LA NOVEDAD]],"MMMM")</f>
        <v>julio</v>
      </c>
      <c r="R58" t="str">
        <f>TEXT(KPI_IMs_2[[#This Row],[FECHA DE LA NOVEDAD]],"aaaa")</f>
        <v>2025</v>
      </c>
      <c r="S58">
        <v>45861</v>
      </c>
      <c r="T58">
        <v>45861</v>
      </c>
      <c r="U58">
        <v>0.9590277777777778</v>
      </c>
      <c r="V58">
        <v>0.3090277777777778</v>
      </c>
      <c r="W58">
        <f>((KPI_IMs_2[[#This Row],[FECHA DE RESOLUCION]]+KPI_IMs_2[[#This Row],[HORA CIERRE IM]])-(KPI_IMs_2[[#This Row],[FECHA DE LA NOVEDAD]]+KPI_IMs_2[[#This Row],[HORA DE LA FALLA]]))*24*60</f>
        <v>25.000000008149073</v>
      </c>
      <c r="X58" t="str" cm="1" xml:space="preserve">
        <f t="array" ref="X58" xml:space="preserve">IF(OR(O58="",P58="",S58="",V58="",AQ58="",AR58=""),"",
  LET(
    _xlpm.inicio, O58 + P58,
    _xlpm.fin, S58 + V58,
    _xlpm.dias, INT(_xlpm.fin - _xlpm.inicio),
    _xlpm.tiempo, REDUCE(0, SEQUENCE(_xlpm.dias + 1, 1, 0, 1),
      LAMBDA(_xlpm.acum,_xlpm.d,
        LET(
          _xlpm.dia, TRUNC(_xlpm.inicio) + _xlpm.d,
          _xlpm.horaIni, IF(_xlpm.d = 0, MAX(_xlpm.inicio, _xlpm.dia + AQ58), _xlpm.dia + AQ58),
          _xlpm.horaFin, IF(_xlpm.d = _xlpm.dias, MIN(_xlpm.fin, _xlpm.dia + AR58), _xlpm.dia + AR58),
          _xlpm.tiempo_dia, MAX(0, _xlpm.horaFin - _xlpm.horaIni),
          _xlpm.acum + _xlpm.tiempo_dia
        )
      )
    ),
    TEXT(_xlpm.tiempo, "h:mm")
  )
)</f>
        <v>0:00</v>
      </c>
      <c r="Y58" t="str">
        <f>TEXT((KPI_IMs_2[[#This Row],[FECHA DE REPORTE]]+KPI_IMs_2[[#This Row],[HORA DE REPORTE]]) - (KPI_IMs_2[[#This Row],[FECHA DE LA NOVEDAD]]+KPI_IMs_2[[#This Row],[HORA DE LA FALLA]]), "[h]:mm")</f>
        <v>16:01</v>
      </c>
      <c r="Z58" t="str">
        <v>FALLAS CON EL SWITCH</v>
      </c>
      <c r="AA58" t="str">
        <v>Red / Enlace / Proveedor</v>
      </c>
      <c r="AB58" t="str">
        <v>Caida Switch</v>
      </c>
      <c r="AC58" t="str">
        <v>Proveedor - Red/Infraestructura</v>
      </c>
      <c r="AD58" t="str">
        <v>SI</v>
      </c>
      <c r="AE58" t="str">
        <v>NO</v>
      </c>
      <c r="AF58" t="str">
        <v>NO</v>
      </c>
      <c r="AG58" t="str">
        <v>NO</v>
      </c>
      <c r="AH58" t="str">
        <v>INTERNO</v>
      </c>
      <c r="AI58" t="str">
        <v>SISTEMAS</v>
      </c>
      <c r="AJ58" t="str">
        <v>se reinicia el SW</v>
      </c>
      <c r="AM58" t="str">
        <v>Culminado 100%</v>
      </c>
      <c r="AP58" t="str">
        <v>Se presenta caída de varios equipos Switch en tienda donde se identifica que comunicación del sw. 213 no llega a sw .214 se evidencia a nivel físico que la fibra óptica no estaba operando.                                                                                                                                          Se realiza reinicio del SW .214 y se evidencian nuevamente equipos operativos. "Estos equipos son Viejos ; los equipos se bloquearon en donde la arquitectura no esta como en el resto de las tiendas esta en Estrella esta pendiente en esta tienda la renovacion tecnologica" Ludwing castellanos nos indica que ya hay presupuesto aprobado para esta renovacion</v>
      </c>
      <c r="AQ58">
        <v>0.3333333333333333</v>
      </c>
      <c r="AR58">
        <v>0.875</v>
      </c>
    </row>
    <row r="59" xml:space="preserve">
      <c r="A59">
        <v>1425524</v>
      </c>
      <c r="B59" t="str">
        <f>VLOOKUP(H59,DetalleTiendas!A$2:S$1778,3,FALSE)</f>
        <v>SUPERMERCADOS</v>
      </c>
      <c r="C59" t="str">
        <f>VLOOKUP(H59,DetalleTiendas!A$2:S$1778,4,FALSE)</f>
        <v>JUMBO</v>
      </c>
      <c r="D59" t="str">
        <f>VLOOKUP(H59,DetalleTiendas!A$2:S$1778,5,FALSE)</f>
        <v>CENTRO</v>
      </c>
      <c r="E59" t="str">
        <v>POS</v>
      </c>
      <c r="F59" t="str">
        <v>NO</v>
      </c>
      <c r="G59" t="str" xml:space="preserve">
        <f xml:space="preserve">IF(
   AND(ISNUMBER(VALUE(MID(H59,3,3))), ISNUMBER(FIND(" ", H59))),
   LEFT(H59,FIND(" ",H59)-1),
   H59
)</f>
        <v>J108</v>
      </c>
      <c r="H59" t="str">
        <v>J108 CAÑAVERAL</v>
      </c>
      <c r="J59" t="str">
        <v>Redes y Comunicaciones-NIVEL 2 - COL</v>
      </c>
      <c r="K59" t="str">
        <v>Guillermo Gutierrez</v>
      </c>
      <c r="L59" t="str">
        <v>CERRADO</v>
      </c>
      <c r="M59" t="str">
        <v>CERRADO</v>
      </c>
      <c r="N59" t="str">
        <v>MEDIA</v>
      </c>
      <c r="O59">
        <v>45859</v>
      </c>
      <c r="P59">
        <v>0.4027777777777778</v>
      </c>
      <c r="Q59" t="str">
        <f>TEXT(KPI_IMs_2[[#This Row],[FECHA DE LA NOVEDAD]],"MMMM")</f>
        <v>julio</v>
      </c>
      <c r="R59" t="str">
        <f>TEXT(KPI_IMs_2[[#This Row],[FECHA DE LA NOVEDAD]],"aaaa")</f>
        <v>2025</v>
      </c>
      <c r="S59">
        <v>45859</v>
      </c>
      <c r="T59">
        <v>45859</v>
      </c>
      <c r="U59">
        <v>0.40555555555555556</v>
      </c>
      <c r="V59">
        <v>0.4583333333333333</v>
      </c>
      <c r="W59">
        <f>((KPI_IMs_2[[#This Row],[FECHA DE RESOLUCION]]+KPI_IMs_2[[#This Row],[HORA CIERRE IM]])-(KPI_IMs_2[[#This Row],[FECHA DE LA NOVEDAD]]+KPI_IMs_2[[#This Row],[HORA DE LA FALLA]]))*24*60</f>
        <v>79.99999999883585</v>
      </c>
      <c r="X59" t="str" cm="1" xml:space="preserve">
        <f t="array" ref="X59" xml:space="preserve">IF(OR(O59="",P59="",S59="",V59="",AQ59="",AR59=""),"",
  LET(
    _xlpm.inicio, O59 + P59,
    _xlpm.fin, S59 + V59,
    _xlpm.dias, INT(_xlpm.fin - _xlpm.inicio),
    _xlpm.tiempo, REDUCE(0, SEQUENCE(_xlpm.dias + 1, 1, 0, 1),
      LAMBDA(_xlpm.acum,_xlpm.d,
        LET(
          _xlpm.dia, TRUNC(_xlpm.inicio) + _xlpm.d,
          _xlpm.horaIni, IF(_xlpm.d = 0, MAX(_xlpm.inicio, _xlpm.dia + AQ59), _xlpm.dia + AQ59),
          _xlpm.horaFin, IF(_xlpm.d = _xlpm.dias, MIN(_xlpm.fin, _xlpm.dia + AR59), _xlpm.dia + AR59),
          _xlpm.tiempo_dia, MAX(0, _xlpm.horaFin - _xlpm.horaIni),
          _xlpm.acum + _xlpm.tiempo_dia
        )
      )
    ),
    TEXT(_xlpm.tiempo, "h:mm")
  )
)</f>
        <v>1:20</v>
      </c>
      <c r="Y59" t="str">
        <f>TEXT((KPI_IMs_2[[#This Row],[FECHA DE REPORTE]]+KPI_IMs_2[[#This Row],[HORA DE REPORTE]]) - (KPI_IMs_2[[#This Row],[FECHA DE LA NOVEDAD]]+KPI_IMs_2[[#This Row],[HORA DE LA FALLA]]), "[h]:mm")</f>
        <v>0:04</v>
      </c>
      <c r="Z59" t="str">
        <v>FALLA EN MICROSENS</v>
      </c>
      <c r="AA59" t="str">
        <v>Red / Enlace / Proveedor</v>
      </c>
      <c r="AB59" t="str">
        <v>broadcast</v>
      </c>
      <c r="AC59" t="str">
        <v>Proveedor - Red/Infraestructura</v>
      </c>
      <c r="AD59" t="str">
        <v>SI</v>
      </c>
      <c r="AE59" t="str">
        <v>NO</v>
      </c>
      <c r="AF59" t="str">
        <v>NO</v>
      </c>
      <c r="AG59" t="str">
        <v>NO</v>
      </c>
      <c r="AH59" t="str">
        <v>INTERNO</v>
      </c>
      <c r="AI59" t="str">
        <v>SISTEMAS</v>
      </c>
      <c r="AJ59" t="str">
        <v>Reinicio de equipo y puertos</v>
      </c>
      <c r="AM59" t="str">
        <v>Culminado 100%</v>
      </c>
      <c r="AP59" t="str">
        <v>Se valida con el técnico en sitio quien indica que había afectación general en los medios de pago con tarjeta. Se escalan las validaciones con el NOC y soporte B2B. A las 11:08 a. m. se restablece la operación de los equipos. La causa fue identificada como una falla por broadcast.//Hubo un problema en el Anillo se utilizo los datafonos inalambricos mientras se daba solucion</v>
      </c>
      <c r="AQ59">
        <v>0.3333333333333333</v>
      </c>
      <c r="AR59">
        <v>0.875</v>
      </c>
    </row>
    <row r="60" xml:space="preserve">
      <c r="A60">
        <v>1427218</v>
      </c>
      <c r="B60" t="str">
        <f>VLOOKUP(H60,DetalleTiendas!A$2:S$1778,3,FALSE)</f>
        <v>SUPERMERCADOS</v>
      </c>
      <c r="C60" t="str">
        <f>VLOOKUP(H60,DetalleTiendas!A$2:S$1778,4,FALSE)</f>
        <v>JUMBO</v>
      </c>
      <c r="D60" t="str">
        <f>VLOOKUP(H60,DetalleTiendas!A$2:S$1778,5,FALSE)</f>
        <v>CENTRO</v>
      </c>
      <c r="E60" t="str">
        <v>POS</v>
      </c>
      <c r="F60" t="str">
        <v>NO</v>
      </c>
      <c r="G60" t="str" xml:space="preserve">
        <f xml:space="preserve">IF(
   AND(ISNUMBER(VALUE(MID(H60,3,3))), ISNUMBER(FIND(" ", H60))),
   LEFT(H60,FIND(" ",H60)-1),
   H60
)</f>
        <v>J103</v>
      </c>
      <c r="H60" t="str">
        <v>J103 CABECERA</v>
      </c>
      <c r="J60" t="str">
        <v>Soporte_Onsite_REG_Centro_SM Colombia</v>
      </c>
      <c r="K60" t="str">
        <v>David higuita</v>
      </c>
      <c r="L60" t="str">
        <v>CERRADO</v>
      </c>
      <c r="M60" t="str">
        <v>CERRADO</v>
      </c>
      <c r="N60" t="str">
        <v>MEDIA</v>
      </c>
      <c r="O60">
        <v>45859</v>
      </c>
      <c r="P60">
        <v>0.6986111111111111</v>
      </c>
      <c r="Q60" t="str">
        <f>TEXT(KPI_IMs_2[[#This Row],[FECHA DE LA NOVEDAD]],"MMMM")</f>
        <v>julio</v>
      </c>
      <c r="R60" t="str">
        <f>TEXT(KPI_IMs_2[[#This Row],[FECHA DE LA NOVEDAD]],"aaaa")</f>
        <v>2025</v>
      </c>
      <c r="S60">
        <v>45859</v>
      </c>
      <c r="T60">
        <v>45859</v>
      </c>
      <c r="U60">
        <v>0.7201388888888889</v>
      </c>
      <c r="V60">
        <v>0.7319444444444444</v>
      </c>
      <c r="W60">
        <f>((KPI_IMs_2[[#This Row],[FECHA DE RESOLUCION]]+KPI_IMs_2[[#This Row],[HORA CIERRE IM]])-(KPI_IMs_2[[#This Row],[FECHA DE LA NOVEDAD]]+KPI_IMs_2[[#This Row],[HORA DE LA FALLA]]))*24*60</f>
        <v>47.99999999930151</v>
      </c>
      <c r="X60" t="str" cm="1" xml:space="preserve">
        <f t="array" ref="X60" xml:space="preserve">IF(OR(O60="",P60="",S60="",V60="",AQ60="",AR60=""),"",
  LET(
    _xlpm.inicio, O60 + P60,
    _xlpm.fin, S60 + V60,
    _xlpm.dias, INT(_xlpm.fin - _xlpm.inicio),
    _xlpm.tiempo, REDUCE(0, SEQUENCE(_xlpm.dias + 1, 1, 0, 1),
      LAMBDA(_xlpm.acum,_xlpm.d,
        LET(
          _xlpm.dia, TRUNC(_xlpm.inicio) + _xlpm.d,
          _xlpm.horaIni, IF(_xlpm.d = 0, MAX(_xlpm.inicio, _xlpm.dia + AQ60), _xlpm.dia + AQ60),
          _xlpm.horaFin, IF(_xlpm.d = _xlpm.dias, MIN(_xlpm.fin, _xlpm.dia + AR60), _xlpm.dia + AR60),
          _xlpm.tiempo_dia, MAX(0, _xlpm.horaFin - _xlpm.horaIni),
          _xlpm.acum + _xlpm.tiempo_dia
        )
      )
    ),
    TEXT(_xlpm.tiempo, "h:mm")
  )
)</f>
        <v>0:48</v>
      </c>
      <c r="Y60" t="str">
        <f>TEXT((KPI_IMs_2[[#This Row],[FECHA DE REPORTE]]+KPI_IMs_2[[#This Row],[HORA DE REPORTE]]) - (KPI_IMs_2[[#This Row],[FECHA DE LA NOVEDAD]]+KPI_IMs_2[[#This Row],[HORA DE LA FALLA]]), "[h]:mm")</f>
        <v>0:31</v>
      </c>
      <c r="Z60" t="str">
        <v>CORTE DE ENERGIA</v>
      </c>
      <c r="AA60" t="str">
        <v>Eléctrico / Energía</v>
      </c>
      <c r="AB60" t="str">
        <v>Corte de Energia</v>
      </c>
      <c r="AC60" t="str">
        <v>Infraestructura - Eléctrica</v>
      </c>
      <c r="AD60" t="str">
        <v>SI</v>
      </c>
      <c r="AE60" t="str">
        <v>SI</v>
      </c>
      <c r="AF60" t="str">
        <v>SI</v>
      </c>
      <c r="AG60" t="str">
        <v>SI</v>
      </c>
      <c r="AH60" t="str">
        <v>INTERNO</v>
      </c>
      <c r="AI60" t="str">
        <v>SISTEMAS</v>
      </c>
      <c r="AJ60" t="str">
        <v>Restablecimiento UPS</v>
      </c>
      <c r="AM60" t="str">
        <v>Culminado 100%</v>
      </c>
      <c r="AP60" t="str">
        <v>Se presento novedad en el fluido eléctrico donde la planta eléctrica presento fallas ; la UPS agoto baterías ; tras revisar se presento caída de 2 switches y varios aps en el local, la UPS se restableció completamente ahora están los equipos del local operativos.</v>
      </c>
      <c r="AQ60">
        <v>0.3333333333333333</v>
      </c>
      <c r="AR60">
        <v>0.875</v>
      </c>
    </row>
    <row r="61" xml:space="preserve">
      <c r="A61">
        <v>1425798</v>
      </c>
      <c r="B61" t="str">
        <f>VLOOKUP(H61,DetalleTiendas!A$2:S$1778,3,FALSE)</f>
        <v>SUPERMERCADOS</v>
      </c>
      <c r="C61" t="str">
        <f>VLOOKUP(H61,DetalleTiendas!A$2:S$1778,4,FALSE)</f>
        <v>JUMBO</v>
      </c>
      <c r="D61" t="str">
        <f>VLOOKUP(H61,DetalleTiendas!A$2:S$1778,5,FALSE)</f>
        <v>BOGOTA</v>
      </c>
      <c r="E61" t="str">
        <v>POS</v>
      </c>
      <c r="F61" t="str">
        <v>NO</v>
      </c>
      <c r="G61" t="str" xml:space="preserve">
        <f xml:space="preserve">IF(
   AND(ISNUMBER(VALUE(MID(H61,3,3))), ISNUMBER(FIND(" ", H61))),
   LEFT(H61,FIND(" ",H61)-1),
   H61
)</f>
        <v>J014</v>
      </c>
      <c r="H61" t="str">
        <v>J014 CALLE 170</v>
      </c>
      <c r="J61" t="str">
        <v>Redes y Comunicaciones-NIVEL 2 - COL</v>
      </c>
      <c r="K61" t="str">
        <v>Guillermo Gutierrez</v>
      </c>
      <c r="L61" t="str">
        <v>CERRADO</v>
      </c>
      <c r="M61" t="str">
        <v>CERRADO</v>
      </c>
      <c r="N61" t="str">
        <v>ALTA</v>
      </c>
      <c r="O61">
        <v>45859</v>
      </c>
      <c r="P61">
        <v>0.4305555555555556</v>
      </c>
      <c r="Q61" t="str">
        <f>TEXT(KPI_IMs_2[[#This Row],[FECHA DE LA NOVEDAD]],"MMMM")</f>
        <v>julio</v>
      </c>
      <c r="R61" t="str">
        <f>TEXT(KPI_IMs_2[[#This Row],[FECHA DE LA NOVEDAD]],"aaaa")</f>
        <v>2025</v>
      </c>
      <c r="S61">
        <v>45859</v>
      </c>
      <c r="T61">
        <v>45859</v>
      </c>
      <c r="U61">
        <v>0.4583333333333333</v>
      </c>
      <c r="V61">
        <v>0.4722222222222222</v>
      </c>
      <c r="W61">
        <f>((KPI_IMs_2[[#This Row],[FECHA DE RESOLUCION]]+KPI_IMs_2[[#This Row],[HORA CIERRE IM]])-(KPI_IMs_2[[#This Row],[FECHA DE LA NOVEDAD]]+KPI_IMs_2[[#This Row],[HORA DE LA FALLA]]))*24*60</f>
        <v>59.99999999650754</v>
      </c>
      <c r="X61" t="str" cm="1" xml:space="preserve">
        <f t="array" ref="X61" xml:space="preserve">IF(OR(O61="",P61="",S61="",V61="",AQ61="",AR61=""),"",
  LET(
    _xlpm.inicio, O61 + P61,
    _xlpm.fin, S61 + V61,
    _xlpm.dias, INT(_xlpm.fin - _xlpm.inicio),
    _xlpm.tiempo, REDUCE(0, SEQUENCE(_xlpm.dias + 1, 1, 0, 1),
      LAMBDA(_xlpm.acum,_xlpm.d,
        LET(
          _xlpm.dia, TRUNC(_xlpm.inicio) + _xlpm.d,
          _xlpm.horaIni, IF(_xlpm.d = 0, MAX(_xlpm.inicio, _xlpm.dia + AQ61), _xlpm.dia + AQ61),
          _xlpm.horaFin, IF(_xlpm.d = _xlpm.dias, MIN(_xlpm.fin, _xlpm.dia + AR61), _xlpm.dia + AR61),
          _xlpm.tiempo_dia, MAX(0, _xlpm.horaFin - _xlpm.horaIni),
          _xlpm.acum + _xlpm.tiempo_dia
        )
      )
    ),
    TEXT(_xlpm.tiempo, "h:mm")
  )
)</f>
        <v>1:00</v>
      </c>
      <c r="Y61" t="str">
        <f>TEXT((KPI_IMs_2[[#This Row],[FECHA DE REPORTE]]+KPI_IMs_2[[#This Row],[HORA DE REPORTE]]) - (KPI_IMs_2[[#This Row],[FECHA DE LA NOVEDAD]]+KPI_IMs_2[[#This Row],[HORA DE LA FALLA]]), "[h]:mm")</f>
        <v>0:40</v>
      </c>
      <c r="Z61" t="str">
        <v>CAIDA ENLACES</v>
      </c>
      <c r="AA61" t="str">
        <v>Red / Enlace / Proveedor</v>
      </c>
      <c r="AB61" t="str">
        <v>Bloqueo de la ONT</v>
      </c>
      <c r="AC61" t="str">
        <v>Proveedor - Red/Infraestructura</v>
      </c>
      <c r="AD61" t="str">
        <v>SI</v>
      </c>
      <c r="AE61" t="str">
        <v>NO</v>
      </c>
      <c r="AF61" t="str">
        <v>NO</v>
      </c>
      <c r="AG61" t="str">
        <v>NO</v>
      </c>
      <c r="AH61" t="str">
        <v>EXTERNO</v>
      </c>
      <c r="AI61" t="str">
        <v>Proveedor</v>
      </c>
      <c r="AJ61" t="str">
        <v>Ajuste por parte del Proveedor</v>
      </c>
      <c r="AM61" t="str">
        <v>Culminado 100%</v>
      </c>
      <c r="AP61" t="str">
        <v>Se realiza escalamiento con el Proveedor el cual nos indica que se presento la novedad por Bloqueo de la ONT. Proveedor nos informa Operatividad "al momento de caerse el Enlace de Claro el trafico entrante sigue pasando por la misma interfaz se tiene realizar validacion con el Proveedor en caliente dado que esta novedad se puede volver a presentar "</v>
      </c>
      <c r="AQ61">
        <v>0.3333333333333333</v>
      </c>
      <c r="AR61">
        <v>0.875</v>
      </c>
    </row>
    <row r="62" xml:space="preserve">
      <c r="A62">
        <v>1425798</v>
      </c>
      <c r="B62" t="str">
        <f>VLOOKUP(H62,DetalleTiendas!A$2:S$1778,3,FALSE)</f>
        <v>MEJORAMIENTO DEL HOGAR</v>
      </c>
      <c r="C62" t="str">
        <f>VLOOKUP(H62,DetalleTiendas!A$2:S$1778,4,FALSE)</f>
        <v>EASY</v>
      </c>
      <c r="D62" t="str">
        <f>VLOOKUP(H62,DetalleTiendas!A$2:S$1778,5,FALSE)</f>
        <v>BOGOTA - EASY</v>
      </c>
      <c r="E62" t="str">
        <v>ENLACES</v>
      </c>
      <c r="F62" t="str">
        <v>NO</v>
      </c>
      <c r="G62" t="str" xml:space="preserve">
        <f xml:space="preserve">IF(
   AND(ISNUMBER(VALUE(MID(H62,3,3))), ISNUMBER(FIND(" ", H62))),
   LEFT(H62,FIND(" ",H62)-1),
   H62
)</f>
        <v>E014</v>
      </c>
      <c r="H62" t="str">
        <v>E014 CALLE 170</v>
      </c>
      <c r="J62" t="str">
        <v>Redes y Comunicaciones-NIVEL 2 - COL</v>
      </c>
      <c r="K62" t="str">
        <v>Guillermo Gutierrez</v>
      </c>
      <c r="L62" t="str">
        <v>CERRADO</v>
      </c>
      <c r="M62" t="str">
        <v>CERRADO</v>
      </c>
      <c r="N62" t="str">
        <v>ALTA</v>
      </c>
      <c r="O62">
        <v>45859</v>
      </c>
      <c r="P62">
        <v>0.4305555555555556</v>
      </c>
      <c r="Q62" t="str">
        <f>TEXT(KPI_IMs_2[[#This Row],[FECHA DE LA NOVEDAD]],"MMMM")</f>
        <v>julio</v>
      </c>
      <c r="R62" t="str">
        <f>TEXT(KPI_IMs_2[[#This Row],[FECHA DE LA NOVEDAD]],"aaaa")</f>
        <v>2025</v>
      </c>
      <c r="S62">
        <v>45859</v>
      </c>
      <c r="T62">
        <v>45859</v>
      </c>
      <c r="U62">
        <v>0.4583333333333333</v>
      </c>
      <c r="V62">
        <v>0.4722222222222222</v>
      </c>
      <c r="W62">
        <f>((KPI_IMs_2[[#This Row],[FECHA DE RESOLUCION]]+KPI_IMs_2[[#This Row],[HORA CIERRE IM]])-(KPI_IMs_2[[#This Row],[FECHA DE LA NOVEDAD]]+KPI_IMs_2[[#This Row],[HORA DE LA FALLA]]))*24*60</f>
        <v>59.99999999650754</v>
      </c>
      <c r="X62" t="str" cm="1" xml:space="preserve">
        <f t="array" ref="X62" xml:space="preserve">IF(OR(O62="",P62="",S62="",V62="",AQ62="",AR62=""),"",
  LET(
    _xlpm.inicio, O62 + P62,
    _xlpm.fin, S62 + V62,
    _xlpm.dias, INT(_xlpm.fin - _xlpm.inicio),
    _xlpm.tiempo, REDUCE(0, SEQUENCE(_xlpm.dias + 1, 1, 0, 1),
      LAMBDA(_xlpm.acum,_xlpm.d,
        LET(
          _xlpm.dia, TRUNC(_xlpm.inicio) + _xlpm.d,
          _xlpm.horaIni, IF(_xlpm.d = 0, MAX(_xlpm.inicio, _xlpm.dia + AQ62), _xlpm.dia + AQ62),
          _xlpm.horaFin, IF(_xlpm.d = _xlpm.dias, MIN(_xlpm.fin, _xlpm.dia + AR62), _xlpm.dia + AR62),
          _xlpm.tiempo_dia, MAX(0, _xlpm.horaFin - _xlpm.horaIni),
          _xlpm.acum + _xlpm.tiempo_dia
        )
      )
    ),
    TEXT(_xlpm.tiempo, "h:mm")
  )
)</f>
        <v>1:00</v>
      </c>
      <c r="Y62" t="str">
        <f>TEXT((KPI_IMs_2[[#This Row],[FECHA DE REPORTE]]+KPI_IMs_2[[#This Row],[HORA DE REPORTE]]) - (KPI_IMs_2[[#This Row],[FECHA DE LA NOVEDAD]]+KPI_IMs_2[[#This Row],[HORA DE LA FALLA]]), "[h]:mm")</f>
        <v>0:40</v>
      </c>
      <c r="Z62" t="str">
        <v>CAIDA ENLACES</v>
      </c>
      <c r="AA62" t="str">
        <v>Red / Enlace / Proveedor</v>
      </c>
      <c r="AB62" t="str">
        <v>Bloqueo de la ONT</v>
      </c>
      <c r="AC62" t="str">
        <v>Proveedor - Red/Infraestructura</v>
      </c>
      <c r="AD62" t="str">
        <v>SI</v>
      </c>
      <c r="AE62" t="str">
        <v>NO</v>
      </c>
      <c r="AF62" t="str">
        <v>NO</v>
      </c>
      <c r="AG62" t="str">
        <v>NO</v>
      </c>
      <c r="AH62" t="str">
        <v>EXTERNO</v>
      </c>
      <c r="AI62" t="str">
        <v>Proveedor</v>
      </c>
      <c r="AJ62" t="str">
        <v>Ajuste por parte del Proveedor</v>
      </c>
      <c r="AM62" t="str">
        <v>Culminado 100%</v>
      </c>
      <c r="AP62" t="str">
        <v>Se realiza escalamie}nto con el Proveedor el cual nos indica que se presento la novedad por Bloqueo de la ONT. Proveedor nos informa Operatividad "al momento de caerse el Enlace de Claro el trafico entrante sigue pasando por la misma interfaz se tiene realizar validacion con el Proveedor en caliente dado que esta novedad se puede volver a presentar "</v>
      </c>
      <c r="AQ62">
        <v>0.3333333333333333</v>
      </c>
      <c r="AR62">
        <v>0.875</v>
      </c>
    </row>
    <row r="63" xml:space="preserve">
      <c r="A63">
        <v>1424741</v>
      </c>
      <c r="B63" t="str">
        <f>VLOOKUP(H63,DetalleTiendas!A$2:S$1778,3,FALSE)</f>
        <v>SUPERMERCADOS</v>
      </c>
      <c r="C63" t="str">
        <f>VLOOKUP(H63,DetalleTiendas!A$2:S$1778,4,FALSE)</f>
        <v>METRO</v>
      </c>
      <c r="D63" t="str">
        <f>VLOOKUP(H63,DetalleTiendas!A$2:S$1778,5,FALSE)</f>
        <v>BOGOTA</v>
      </c>
      <c r="E63" t="str">
        <v>POS</v>
      </c>
      <c r="F63" t="str">
        <v>NO</v>
      </c>
      <c r="G63" t="str" xml:space="preserve">
        <f xml:space="preserve">IF(
   AND(ISNUMBER(VALUE(MID(H63,3,3))), ISNUMBER(FIND(" ", H63))),
   LEFT(H63,FIND(" ",H63)-1),
   H63
)</f>
        <v>M010</v>
      </c>
      <c r="H63" t="str">
        <v>M010 BOSA</v>
      </c>
      <c r="J63" t="str">
        <v>Redes y Comunicaciones-NIVEL 2 - COL</v>
      </c>
      <c r="K63" t="str">
        <v>Guillermo Gutierrez</v>
      </c>
      <c r="L63" t="str">
        <v>CERRADO</v>
      </c>
      <c r="M63" t="str">
        <v>CERRADO</v>
      </c>
      <c r="N63" t="str">
        <v>MEDIA</v>
      </c>
      <c r="O63">
        <v>45858</v>
      </c>
      <c r="P63">
        <v>0.6979166666666666</v>
      </c>
      <c r="Q63" t="str">
        <f>TEXT(KPI_IMs_2[[#This Row],[FECHA DE LA NOVEDAD]],"MMMM")</f>
        <v>julio</v>
      </c>
      <c r="R63" t="str">
        <f>TEXT(KPI_IMs_2[[#This Row],[FECHA DE LA NOVEDAD]],"aaaa")</f>
        <v>2025</v>
      </c>
      <c r="S63">
        <v>45858</v>
      </c>
      <c r="T63">
        <v>45858</v>
      </c>
      <c r="U63">
        <v>0.70625</v>
      </c>
      <c r="V63">
        <v>0.7923611111111111</v>
      </c>
      <c r="W63">
        <f>((KPI_IMs_2[[#This Row],[FECHA DE RESOLUCION]]+KPI_IMs_2[[#This Row],[HORA CIERRE IM]])-(KPI_IMs_2[[#This Row],[FECHA DE LA NOVEDAD]]+KPI_IMs_2[[#This Row],[HORA DE LA FALLA]]))*24*60</f>
        <v>136.00000000325963</v>
      </c>
      <c r="X63" t="str" cm="1" xml:space="preserve">
        <f t="array" ref="X63" xml:space="preserve">IF(OR(O63="",P63="",S63="",V63="",AQ63="",AR63=""),"",
  LET(
    _xlpm.inicio, O63 + P63,
    _xlpm.fin, S63 + V63,
    _xlpm.dias, INT(_xlpm.fin - _xlpm.inicio),
    _xlpm.tiempo, REDUCE(0, SEQUENCE(_xlpm.dias + 1, 1, 0, 1),
      LAMBDA(_xlpm.acum,_xlpm.d,
        LET(
          _xlpm.dia, TRUNC(_xlpm.inicio) + _xlpm.d,
          _xlpm.horaIni, IF(_xlpm.d = 0, MAX(_xlpm.inicio, _xlpm.dia + AQ63), _xlpm.dia + AQ63),
          _xlpm.horaFin, IF(_xlpm.d = _xlpm.dias, MIN(_xlpm.fin, _xlpm.dia + AR63), _xlpm.dia + AR63),
          _xlpm.tiempo_dia, MAX(0, _xlpm.horaFin - _xlpm.horaIni),
          _xlpm.acum + _xlpm.tiempo_dia
        )
      )
    ),
    TEXT(_xlpm.tiempo, "h:mm")
  )
)</f>
        <v>2:16</v>
      </c>
      <c r="Y63" t="str">
        <f>TEXT((KPI_IMs_2[[#This Row],[FECHA DE REPORTE]]+KPI_IMs_2[[#This Row],[HORA DE REPORTE]]) - (KPI_IMs_2[[#This Row],[FECHA DE LA NOVEDAD]]+KPI_IMs_2[[#This Row],[HORA DE LA FALLA]]), "[h]:mm")</f>
        <v>0:12</v>
      </c>
      <c r="Z63" t="str">
        <v>CAIDA ENLACES</v>
      </c>
      <c r="AA63" t="str">
        <v>Red / Enlace / Proveedor</v>
      </c>
      <c r="AB63" t="str">
        <v>Corte de fibra en el Sector</v>
      </c>
      <c r="AC63" t="str">
        <v>Proveedor - Red/Infraestructura</v>
      </c>
      <c r="AD63" t="str">
        <v>SI</v>
      </c>
      <c r="AE63" t="str">
        <v>NO</v>
      </c>
      <c r="AF63" t="str">
        <v>NO</v>
      </c>
      <c r="AG63" t="str">
        <v>NO</v>
      </c>
      <c r="AH63" t="str">
        <v>INTERNO</v>
      </c>
      <c r="AI63" t="str">
        <v>SISTEMAS</v>
      </c>
      <c r="AJ63" t="str">
        <v>certificacion de fibra proveedor</v>
      </c>
      <c r="AM63" t="str">
        <v>Culminado 100%</v>
      </c>
      <c r="AP63" t="str" xml:space="preserve">
        <v xml:space="preserve">se presento falla en la fibra del proveedor Claro, indican que el personal en la parte externa va a realizar el empalme de los hilos._x000d_
_x000d_
</v>
      </c>
      <c r="AQ63">
        <v>0.3333333333333333</v>
      </c>
      <c r="AR63">
        <v>0.875</v>
      </c>
    </row>
    <row r="64" xml:space="preserve">
      <c r="A64">
        <v>1424741</v>
      </c>
      <c r="B64" t="str">
        <f>VLOOKUP(H64,DetalleTiendas!A$2:S$1778,3,FALSE)</f>
        <v>MEJORAMIENTO DEL HOGAR</v>
      </c>
      <c r="C64" t="str">
        <f>VLOOKUP(H64,DetalleTiendas!A$2:S$1778,4,FALSE)</f>
        <v>EASY</v>
      </c>
      <c r="D64" t="str">
        <f>VLOOKUP(H64,DetalleTiendas!A$2:S$1778,5,FALSE)</f>
        <v>BOGOTA - EASY</v>
      </c>
      <c r="E64" t="str">
        <v>POS</v>
      </c>
      <c r="F64" t="str">
        <v>NO</v>
      </c>
      <c r="G64" t="str" xml:space="preserve">
        <f xml:space="preserve">IF(
   AND(ISNUMBER(VALUE(MID(H64,3,3))), ISNUMBER(FIND(" ", H64))),
   LEFT(H64,FIND(" ",H64)-1),
   H64
)</f>
        <v>E010</v>
      </c>
      <c r="H64" t="str">
        <v>E010 BOSA</v>
      </c>
      <c r="J64" t="str">
        <v>Redes y Comunicaciones-NIVEL 2 - COL</v>
      </c>
      <c r="K64" t="str">
        <v>Guillermo Gutierrez</v>
      </c>
      <c r="L64" t="str">
        <v>CERRADO</v>
      </c>
      <c r="M64" t="str">
        <v>CERRADO</v>
      </c>
      <c r="N64" t="str">
        <v>MEDIA</v>
      </c>
      <c r="O64">
        <v>45858</v>
      </c>
      <c r="P64">
        <v>0.6979166666666666</v>
      </c>
      <c r="Q64" t="str">
        <f>TEXT(KPI_IMs_2[[#This Row],[FECHA DE LA NOVEDAD]],"MMMM")</f>
        <v>julio</v>
      </c>
      <c r="R64" t="str">
        <f>TEXT(KPI_IMs_2[[#This Row],[FECHA DE LA NOVEDAD]],"aaaa")</f>
        <v>2025</v>
      </c>
      <c r="S64">
        <v>45858</v>
      </c>
      <c r="T64">
        <v>45858</v>
      </c>
      <c r="U64">
        <v>0.70625</v>
      </c>
      <c r="V64">
        <v>0.7923611111111111</v>
      </c>
      <c r="W64">
        <f>((KPI_IMs_2[[#This Row],[FECHA DE RESOLUCION]]+KPI_IMs_2[[#This Row],[HORA CIERRE IM]])-(KPI_IMs_2[[#This Row],[FECHA DE LA NOVEDAD]]+KPI_IMs_2[[#This Row],[HORA DE LA FALLA]]))*24*60</f>
        <v>136.00000000325963</v>
      </c>
      <c r="X64" t="str" cm="1" xml:space="preserve">
        <f t="array" ref="X64" xml:space="preserve">IF(OR(O64="",P64="",S64="",V64="",AQ64="",AR64=""),"",
  LET(
    _xlpm.inicio, O64 + P64,
    _xlpm.fin, S64 + V64,
    _xlpm.dias, INT(_xlpm.fin - _xlpm.inicio),
    _xlpm.tiempo, REDUCE(0, SEQUENCE(_xlpm.dias + 1, 1, 0, 1),
      LAMBDA(_xlpm.acum,_xlpm.d,
        LET(
          _xlpm.dia, TRUNC(_xlpm.inicio) + _xlpm.d,
          _xlpm.horaIni, IF(_xlpm.d = 0, MAX(_xlpm.inicio, _xlpm.dia + AQ64), _xlpm.dia + AQ64),
          _xlpm.horaFin, IF(_xlpm.d = _xlpm.dias, MIN(_xlpm.fin, _xlpm.dia + AR64), _xlpm.dia + AR64),
          _xlpm.tiempo_dia, MAX(0, _xlpm.horaFin - _xlpm.horaIni),
          _xlpm.acum + _xlpm.tiempo_dia
        )
      )
    ),
    TEXT(_xlpm.tiempo, "h:mm")
  )
)</f>
        <v>2:16</v>
      </c>
      <c r="Y64" t="str">
        <f>TEXT((KPI_IMs_2[[#This Row],[FECHA DE REPORTE]]+KPI_IMs_2[[#This Row],[HORA DE REPORTE]]) - (KPI_IMs_2[[#This Row],[FECHA DE LA NOVEDAD]]+KPI_IMs_2[[#This Row],[HORA DE LA FALLA]]), "[h]:mm")</f>
        <v>0:12</v>
      </c>
      <c r="Z64" t="str">
        <v>CAIDA ENLACES</v>
      </c>
      <c r="AA64" t="str">
        <v>Red / Enlace / Proveedor</v>
      </c>
      <c r="AB64" t="str">
        <v>Corte de fibra en el Sector</v>
      </c>
      <c r="AC64" t="str">
        <v>Proveedor - Red/Infraestructura</v>
      </c>
      <c r="AD64" t="str">
        <v>SI</v>
      </c>
      <c r="AE64" t="str">
        <v>NO</v>
      </c>
      <c r="AF64" t="str">
        <v>NO</v>
      </c>
      <c r="AG64" t="str">
        <v>NO</v>
      </c>
      <c r="AH64" t="str">
        <v>INTERNO</v>
      </c>
      <c r="AI64" t="str">
        <v>SISTEMAS</v>
      </c>
      <c r="AJ64" t="str">
        <v>certificacion de fibra proveedor</v>
      </c>
      <c r="AM64" t="str">
        <v>Culminado 100%</v>
      </c>
      <c r="AP64" t="str" xml:space="preserve">
        <v xml:space="preserve">se presento falla en la fibra del proveedor Claro, indican que el personal en la parte externa va a realizar el empalme de los hilos._x000d_
_x000d_
</v>
      </c>
      <c r="AQ64">
        <v>0.3333333333333333</v>
      </c>
      <c r="AR64">
        <v>0.875</v>
      </c>
    </row>
    <row r="65" xml:space="preserve">
      <c r="A65">
        <v>1423997</v>
      </c>
      <c r="B65" t="str">
        <f>VLOOKUP(H65,DetalleTiendas!A$2:S$1778,3,FALSE)</f>
        <v>SUPERMERCADOS</v>
      </c>
      <c r="C65" t="str">
        <f>VLOOKUP(H65,DetalleTiendas!A$2:S$1778,4,FALSE)</f>
        <v>JUMBO</v>
      </c>
      <c r="D65" t="str">
        <f>VLOOKUP(H65,DetalleTiendas!A$2:S$1778,5,FALSE)</f>
        <v>CENTRO</v>
      </c>
      <c r="E65" t="str">
        <v>ENLACES</v>
      </c>
      <c r="F65" t="str">
        <v>NO</v>
      </c>
      <c r="G65" t="str" xml:space="preserve">
        <f xml:space="preserve">IF(
   AND(ISNUMBER(VALUE(MID(H65,3,3))), ISNUMBER(FIND(" ", H65))),
   LEFT(H65,FIND(" ",H65)-1),
   H65
)</f>
        <v>J103</v>
      </c>
      <c r="H65" t="str">
        <v>J103 CABECERA</v>
      </c>
      <c r="J65" t="str">
        <v>Soporte_Onsite_REG_Centro_SM Colombia</v>
      </c>
      <c r="K65" t="str">
        <v>David higuita</v>
      </c>
      <c r="L65" t="str">
        <v>CERRADO</v>
      </c>
      <c r="M65" t="str">
        <v>CERRADO</v>
      </c>
      <c r="N65" t="str">
        <v>MEDIA</v>
      </c>
      <c r="O65">
        <v>45857</v>
      </c>
      <c r="P65">
        <v>0.6666666666666666</v>
      </c>
      <c r="Q65" t="str">
        <f>TEXT(KPI_IMs_2[[#This Row],[FECHA DE LA NOVEDAD]],"MMMM")</f>
        <v>julio</v>
      </c>
      <c r="R65" t="str">
        <f>TEXT(KPI_IMs_2[[#This Row],[FECHA DE LA NOVEDAD]],"aaaa")</f>
        <v>2025</v>
      </c>
      <c r="S65">
        <v>45857</v>
      </c>
      <c r="T65">
        <v>45857</v>
      </c>
      <c r="U65">
        <v>0.6770833333333334</v>
      </c>
      <c r="V65">
        <v>0.7041666666666667</v>
      </c>
      <c r="W65">
        <f>((KPI_IMs_2[[#This Row],[FECHA DE RESOLUCION]]+KPI_IMs_2[[#This Row],[HORA CIERRE IM]])-(KPI_IMs_2[[#This Row],[FECHA DE LA NOVEDAD]]+KPI_IMs_2[[#This Row],[HORA DE LA FALLA]]))*24*60</f>
        <v>54.0000000083819</v>
      </c>
      <c r="X65" t="str" cm="1" xml:space="preserve">
        <f t="array" ref="X65" xml:space="preserve">IF(OR(O65="",P65="",S65="",V65="",AQ65="",AR65=""),"",
  LET(
    _xlpm.inicio, O65 + P65,
    _xlpm.fin, S65 + V65,
    _xlpm.dias, INT(_xlpm.fin - _xlpm.inicio),
    _xlpm.tiempo, REDUCE(0, SEQUENCE(_xlpm.dias + 1, 1, 0, 1),
      LAMBDA(_xlpm.acum,_xlpm.d,
        LET(
          _xlpm.dia, TRUNC(_xlpm.inicio) + _xlpm.d,
          _xlpm.horaIni, IF(_xlpm.d = 0, MAX(_xlpm.inicio, _xlpm.dia + AQ65), _xlpm.dia + AQ65),
          _xlpm.horaFin, IF(_xlpm.d = _xlpm.dias, MIN(_xlpm.fin, _xlpm.dia + AR65), _xlpm.dia + AR65),
          _xlpm.tiempo_dia, MAX(0, _xlpm.horaFin - _xlpm.horaIni),
          _xlpm.acum + _xlpm.tiempo_dia
        )
      )
    ),
    TEXT(_xlpm.tiempo, "h:mm")
  )
)</f>
        <v>0:54</v>
      </c>
      <c r="Y65" t="str">
        <f>TEXT((KPI_IMs_2[[#This Row],[FECHA DE REPORTE]]+KPI_IMs_2[[#This Row],[HORA DE REPORTE]]) - (KPI_IMs_2[[#This Row],[FECHA DE LA NOVEDAD]]+KPI_IMs_2[[#This Row],[HORA DE LA FALLA]]), "[h]:mm")</f>
        <v>0:15</v>
      </c>
      <c r="Z65" t="str">
        <v>CORTE DE ENERGIA</v>
      </c>
      <c r="AA65" t="str">
        <v>Eléctrico / Energía</v>
      </c>
      <c r="AB65" t="str">
        <v>Corte de Energia</v>
      </c>
      <c r="AC65" t="str">
        <v>Infraestructura - Eléctrica</v>
      </c>
      <c r="AD65" t="str">
        <v>SI</v>
      </c>
      <c r="AE65" t="str">
        <v>SI</v>
      </c>
      <c r="AF65" t="str">
        <v>SI</v>
      </c>
      <c r="AG65" t="str">
        <v>SI</v>
      </c>
      <c r="AH65" t="str">
        <v>INTERNO</v>
      </c>
      <c r="AI65" t="str">
        <v>SISTEMAS</v>
      </c>
      <c r="AJ65" t="str">
        <v>Restablecimiento UPS</v>
      </c>
      <c r="AM65" t="str">
        <v>Culminado 100%</v>
      </c>
      <c r="AP65" t="str">
        <v xml:space="preserve">Se restablece energia automaticamente </v>
      </c>
      <c r="AQ65">
        <v>0.3333333333333333</v>
      </c>
      <c r="AR65">
        <v>0.875</v>
      </c>
    </row>
    <row r="66" xml:space="preserve">
      <c r="A66">
        <v>1418798</v>
      </c>
      <c r="B66" t="str">
        <f>VLOOKUP(H66,DetalleTiendas!A$2:S$1778,3,FALSE)</f>
        <v>MEJORAMIENTO DEL HOGAR</v>
      </c>
      <c r="C66" t="str">
        <f>VLOOKUP(H66,DetalleTiendas!A$2:S$1778,4,FALSE)</f>
        <v>MEJORAMIENTO DEL HOGAR</v>
      </c>
      <c r="D66" t="str">
        <f>VLOOKUP(H66,DetalleTiendas!A$2:S$1778,5,FALSE)</f>
        <v>MEJORAMIENTO DEL HOGAR</v>
      </c>
      <c r="E66" t="str">
        <v>ENLACES</v>
      </c>
      <c r="F66" t="str">
        <v>NO</v>
      </c>
      <c r="G66" t="str" xml:space="preserve">
        <f xml:space="preserve">IF(
   AND(ISNUMBER(VALUE(MID(H66,3,3))), ISNUMBER(FIND(" ", H66))),
   LEFT(H66,FIND(" ",H66)-1),
   H66
)</f>
        <v>MEJORAMIENTO DEL HOGAR</v>
      </c>
      <c r="H66" t="str">
        <v>MEJORAMIENTO DEL HOGAR</v>
      </c>
      <c r="I66" t="str">
        <v>Luis Alejandro Medina</v>
      </c>
      <c r="J66" t="str">
        <v>Aplicaciones_POS_ARS_Colombia</v>
      </c>
      <c r="K66" t="str">
        <v>Luis Alejandro Medina</v>
      </c>
      <c r="L66" t="str">
        <v>CERRADO</v>
      </c>
      <c r="M66" t="str">
        <v>ABIERTO</v>
      </c>
      <c r="N66" t="str">
        <v>MEDIA</v>
      </c>
      <c r="O66">
        <v>45855</v>
      </c>
      <c r="P66">
        <v>0.5833333333333334</v>
      </c>
      <c r="Q66" t="str">
        <f>TEXT(KPI_IMs_2[[#This Row],[FECHA DE LA NOVEDAD]],"MMMM")</f>
        <v>julio</v>
      </c>
      <c r="R66" t="str">
        <f>TEXT(KPI_IMs_2[[#This Row],[FECHA DE LA NOVEDAD]],"aaaa")</f>
        <v>2025</v>
      </c>
      <c r="S66">
        <v>45855</v>
      </c>
      <c r="T66">
        <v>45855</v>
      </c>
      <c r="U66">
        <v>0.8333333333333334</v>
      </c>
      <c r="V66">
        <v>0.7291666666666666</v>
      </c>
      <c r="W66">
        <f>((KPI_IMs_2[[#This Row],[FECHA DE RESOLUCION]]+KPI_IMs_2[[#This Row],[HORA CIERRE IM]])-(KPI_IMs_2[[#This Row],[FECHA DE LA NOVEDAD]]+KPI_IMs_2[[#This Row],[HORA DE LA FALLA]]))*24*60</f>
        <v>209.99999999301508</v>
      </c>
      <c r="X66" t="str" cm="1" xml:space="preserve">
        <f t="array" ref="X66" xml:space="preserve">IF(OR(O66="",P66="",S66="",V66="",AQ66="",AR66=""),"",
  LET(
    _xlpm.inicio, O66 + P66,
    _xlpm.fin, S66 + V66,
    _xlpm.dias, INT(_xlpm.fin - _xlpm.inicio),
    _xlpm.tiempo, REDUCE(0, SEQUENCE(_xlpm.dias + 1, 1, 0, 1),
      LAMBDA(_xlpm.acum,_xlpm.d,
        LET(
          _xlpm.dia, TRUNC(_xlpm.inicio) + _xlpm.d,
          _xlpm.horaIni, IF(_xlpm.d = 0, MAX(_xlpm.inicio, _xlpm.dia + AQ66), _xlpm.dia + AQ66),
          _xlpm.horaFin, IF(_xlpm.d = _xlpm.dias, MIN(_xlpm.fin, _xlpm.dia + AR66), _xlpm.dia + AR66),
          _xlpm.tiempo_dia, MAX(0, _xlpm.horaFin - _xlpm.horaIni),
          _xlpm.acum + _xlpm.tiempo_dia
        )
      )
    ),
    TEXT(_xlpm.tiempo, "h:mm")
  )
)</f>
        <v>3:30</v>
      </c>
      <c r="Y66" t="str">
        <f>TEXT((KPI_IMs_2[[#This Row],[FECHA DE REPORTE]]+KPI_IMs_2[[#This Row],[HORA DE REPORTE]]) - (KPI_IMs_2[[#This Row],[FECHA DE LA NOVEDAD]]+KPI_IMs_2[[#This Row],[HORA DE LA FALLA]]), "[h]:mm")</f>
        <v>6:00</v>
      </c>
      <c r="Z66" t="str">
        <v>Precios que no pasaron</v>
      </c>
      <c r="AA66" t="str">
        <v>Software / Actualización</v>
      </c>
      <c r="AB66" t="str">
        <v>Sin definir</v>
      </c>
      <c r="AC66" t="str">
        <v>Software / Actualización</v>
      </c>
      <c r="AD66" t="str">
        <v>SI</v>
      </c>
      <c r="AE66" t="str">
        <v>NO</v>
      </c>
      <c r="AF66" t="str">
        <v>NO</v>
      </c>
      <c r="AG66" t="str">
        <v>NO</v>
      </c>
      <c r="AH66" t="str">
        <v>INTERNO</v>
      </c>
      <c r="AI66" t="str">
        <v>SISTEMAS</v>
      </c>
      <c r="AJ66" t="str">
        <v>Sin determinar/se genera Problem para validar el origen de la falla</v>
      </c>
      <c r="AM66" t="str">
        <v>Culminado 100%</v>
      </c>
      <c r="AN66" t="str">
        <v>Se genera Problem 1422375 para realizar Seguimiento y origen de la Afectacion</v>
      </c>
      <c r="AO66" t="str" xml:space="preserve">
        <v xml:space="preserve">🧩 Resumen Reunión Post Incidente – IM 1418798_x000d_
📅 Fecha: 18 de julio de 2025_x000d_
🕒 Hora: 10:31 a. m. – 11:16 a. m._x000d_
⏱️ Duración: 45 min_x000d_
👥 Participantes: 15 asistentes (media de asistencia 38 min)_x000d_
_x000d_
🔍 1. Contexto del Incidente_x000d_
Falla: Traductor de precios no transmitió ~150 artículos por tienda._x000d_
_x000d_
Fecha de la falla: 2025-07-17 a las 14:00._x000d_
_x000d_
Solución: Repice manual con carga de precios aproximadamente a las 17:30._x000d_
_x000d_
Impacto: No se evidenció afectación directa en tiendas ni en atención a cliente, pero sí hubo retraso en carga de artículos nuevos._x000d_
_x000d_
Prioridad: Media._x000d_
_x000d_
Estado actual: Cerrado pero con acciones de mejora en curso._x000d_
_x000d_
🧩 2. Tablero de Control – Precios_x000d_
Se detectó que el tablero de control no estaba actualizando correctamente._x000d_
_x000d_
Se evidenció falta de seguimiento por parte del negocio._x000d_
_x000d_
Se acordó que:_x000d_
_x000d_
Diego Mahecha realizará una sesión de entrega formal del tablero a Luis Medina._x000d_
_x000d_
Se revisará el instructivo (“saber hacer”) para asegurar su uso correcto._x000d_
_x000d_
Se propone agregar mejoras y alertas automáticas al tablero._x000d_
_x000d_
El monitoreo diario debe ser responsabilidad del negocio, con soporte por parte del área técnica si se detectan fallos._x000d_
_x000d_
📋 3. Gobernanza del Traductor / Procedimientos_x000d_
Se validó que no hay un proceso claro de escalamiento cuando el traductor presenta fallas._x000d_
_x000d_
Se definió el siguiente flujo de escalamiento:_x000d_
_x000d_
Mesa de servicio → Lucho Medina (funcional) → César Centeno (si aplica revisión SEP)._x000d_
_x000d_
Se aclaró que Frice Consulting no da soporte continuo, solo validación puntual en caso de fallas no controladas en SEP._x000d_
_x000d_
César explicó que algunos artículos no llegaron a SEP debido a:_x000d_
_x000d_
Falta de marca PPGA._x000d_
_x000d_
Inconsistencias entre SAP y los I-DOCs enviados al traductor._x000d_
_x000d_
Campos nulos como IDTX._x000d_
_x000d_
⚠️ 4. Causa raíz provisional_x000d_
Se identificó que la estructura de los I-DOCs enviada al traductor no incluía información requerida, como marcas o datos obligatorios para la validación._x000d_
_x000d_
Esto impidió que ciertos artículos fueran procesados y enviados correctamente a SEP._x000d_
_x000d_
No se confirma aún una causa definitiva; se acordó hacer nuevas validaciones._x000d_
_x000d_
🛠️ 5. Acciones y compromisos_x000d_
✅ Validar y actualizar tablero de control (entrega formal a Lucho)._x000d_
_x000d_
✅ Agregar alarmas o mejoras para alertas automáticas._x000d_
_x000d_
✅ Revisión del procedimiento de gobernanza y escalamiento para futuras fallas del traductor._x000d_
_x000d_
✅ Coordinación de nueva sesión técnica para revisión de I-DOCs y campos nulos (con Jorge y César)._x000d_
_x000d_
❌ El incidente no aplicará para KPI de afectación ya que no fue reportado directamente por tienda ni generó falla funcional confirmada._x000d_
_x000d_
📌 Se programará reunión de seguimiento el jueves o viernes siguiente para validar pendientes (SEP, CPE y CBE).</v>
      </c>
      <c r="AP66" t="str" xml:space="preserve">
        <v xml:space="preserve">El incidente estuvo relacionado con una falla en el Traductor de Precios, que impidió la correcta transmisión de aproximadamente 150 artículos por tienda del Traductor al SEP. Si bien la afectación no se evidenció de forma directa en tienda, sí generó un retraso en la visibilidad de nuevos artículos para su comercialización. La falla fue identificada tardíamente debido a la falta de seguimiento al tablero de control, el cual además presentaba problemas de actualización._x000d_
_x000d_
Durante la reunión post incidente se evidenció la necesidad de reforzar la gobernanza y el monitoreo de estas herramientas, así como clarificar el flujo de escalamiento cuando se presenten novedades similares. Se acordaron acciones correctivas, incluyendo la entrega formal del tablero de control al área funcional, revisión técnica del proceso de integración Traductor–SEP y la mejora del proceso de validación de datos enviados._x000d_
_x000d_
El incidente fue clasificado con prioridad media, no se considerará para KPI de afectación, y se hará seguimiento a los compromisos en próximas sesiones de control.</v>
      </c>
      <c r="AQ66">
        <v>0.3333333333333333</v>
      </c>
      <c r="AR66">
        <v>0.875</v>
      </c>
    </row>
    <row r="67" xml:space="preserve">
      <c r="A67">
        <v>1416295</v>
      </c>
      <c r="B67" t="str">
        <f>VLOOKUP(H67,DetalleTiendas!A$2:S$1778,3,FALSE)</f>
        <v>SUPERMERCADOS</v>
      </c>
      <c r="C67" t="str">
        <f>VLOOKUP(H67,DetalleTiendas!A$2:S$1778,4,FALSE)</f>
        <v>METRO</v>
      </c>
      <c r="D67" t="str">
        <f>VLOOKUP(H67,DetalleTiendas!A$2:S$1778,5,FALSE)</f>
        <v>BOGOTA</v>
      </c>
      <c r="E67" t="str">
        <v>ENLACES</v>
      </c>
      <c r="F67" t="str">
        <v>NO</v>
      </c>
      <c r="G67" t="str" xml:space="preserve">
        <f xml:space="preserve">IF(
   AND(ISNUMBER(VALUE(MID(H67,3,3))), ISNUMBER(FIND(" ", H67))),
   LEFT(H67,FIND(" ",H67)-1),
   H67
)</f>
        <v>M077</v>
      </c>
      <c r="H67" t="str">
        <v>M077 ZIPAQUIRA</v>
      </c>
      <c r="J67" t="str">
        <v>Redes y Comunicaciones-NIVEL 2 - COL</v>
      </c>
      <c r="K67" t="str">
        <v>Guillermo gutierrez</v>
      </c>
      <c r="L67" t="str">
        <v>CERRADO</v>
      </c>
      <c r="M67" t="str">
        <v>CERRADO</v>
      </c>
      <c r="N67" t="str">
        <v>ALTA</v>
      </c>
      <c r="O67">
        <v>45852</v>
      </c>
      <c r="P67">
        <v>0.7152777777777778</v>
      </c>
      <c r="Q67" t="str">
        <f>TEXT(KPI_IMs_2[[#This Row],[FECHA DE LA NOVEDAD]],"MMMM")</f>
        <v>julio</v>
      </c>
      <c r="R67" t="str">
        <f>TEXT(KPI_IMs_2[[#This Row],[FECHA DE LA NOVEDAD]],"aaaa")</f>
        <v>2025</v>
      </c>
      <c r="S67">
        <v>45852</v>
      </c>
      <c r="T67">
        <v>45852</v>
      </c>
      <c r="U67">
        <v>0.7173611111111111</v>
      </c>
      <c r="V67">
        <v>0.7291666666666666</v>
      </c>
      <c r="W67">
        <f>((KPI_IMs_2[[#This Row],[FECHA DE RESOLUCION]]+KPI_IMs_2[[#This Row],[HORA CIERRE IM]])-(KPI_IMs_2[[#This Row],[FECHA DE LA NOVEDAD]]+KPI_IMs_2[[#This Row],[HORA DE LA FALLA]]))*24*60</f>
        <v>19.999999991850927</v>
      </c>
      <c r="X67" t="str" cm="1" xml:space="preserve">
        <f t="array" ref="X67" xml:space="preserve">IF(OR(O67="",P67="",S67="",V67="",AQ67="",AR67=""),"",
  LET(
    _xlpm.inicio, O67 + P67,
    _xlpm.fin, S67 + V67,
    _xlpm.dias, INT(_xlpm.fin - _xlpm.inicio),
    _xlpm.tiempo, REDUCE(0, SEQUENCE(_xlpm.dias + 1, 1, 0, 1),
      LAMBDA(_xlpm.acum,_xlpm.d,
        LET(
          _xlpm.dia, TRUNC(_xlpm.inicio) + _xlpm.d,
          _xlpm.horaIni, IF(_xlpm.d = 0, MAX(_xlpm.inicio, _xlpm.dia + AQ67), _xlpm.dia + AQ67),
          _xlpm.horaFin, IF(_xlpm.d = _xlpm.dias, MIN(_xlpm.fin, _xlpm.dia + AR67), _xlpm.dia + AR67),
          _xlpm.tiempo_dia, MAX(0, _xlpm.horaFin - _xlpm.horaIni),
          _xlpm.acum + _xlpm.tiempo_dia
        )
      )
    ),
    TEXT(_xlpm.tiempo, "h:mm")
  )
)</f>
        <v>0:20</v>
      </c>
      <c r="Y67" t="str">
        <f>TEXT((KPI_IMs_2[[#This Row],[FECHA DE REPORTE]]+KPI_IMs_2[[#This Row],[HORA DE REPORTE]]) - (KPI_IMs_2[[#This Row],[FECHA DE LA NOVEDAD]]+KPI_IMs_2[[#This Row],[HORA DE LA FALLA]]), "[h]:mm")</f>
        <v>0:03</v>
      </c>
      <c r="Z67" t="str">
        <v>CAIDA ENLACES</v>
      </c>
      <c r="AA67" t="str">
        <v>Red / Enlace / Proveedor</v>
      </c>
      <c r="AB67" t="str">
        <v>Falla masiva -  Claro</v>
      </c>
      <c r="AC67" t="str">
        <v>Proveedor - Red/Infraestructura</v>
      </c>
      <c r="AD67" t="str">
        <v>SI</v>
      </c>
      <c r="AE67" t="str">
        <v>NO</v>
      </c>
      <c r="AF67" t="str">
        <v>NO</v>
      </c>
      <c r="AG67" t="str">
        <v>NO</v>
      </c>
      <c r="AH67" t="str">
        <v>EXTERNO</v>
      </c>
      <c r="AI67" t="str">
        <v>PROVEEDOR</v>
      </c>
      <c r="AJ67" t="str">
        <v>Ajuste por parte del Proveedor</v>
      </c>
      <c r="AM67" t="str">
        <v>Culminado 100%</v>
      </c>
      <c r="AP67" t="str" xml:space="preserve">
        <v xml:space="preserve">"Resumen de las actividades realizadas y Solución dada: presentada la novedad de las caida de los enlaces se reporta al proveedor de claro y se comienza a escalar a los niveles para una validacion de la causa de la falla y una solucion_x000d_
⦁        Causa identificada: flapping en un equipo de desborde de un nodo central de claro donde llegan los enlaces de cencosud _x000d_
⦁        Solución provisional o definitiva?:  se escala con nivel 4 los cuales rastrean la falla hacia el equipo de desborde y procede a revisar la causa de la falla, identifican intermitencia en la conectividad de este equipo el cual procede a revisar su configuracion y encuentra un flapping sobre la vlan de adminustracion causando broadcast y esta la falla del equipo, con la falla identificada procede a realizar la configuracion correspondiente y dan solucion a la novedad presentada de los enlaces de internet de cencosud"</v>
      </c>
      <c r="AQ67">
        <v>0.3333333333333333</v>
      </c>
      <c r="AR67">
        <v>0.875</v>
      </c>
    </row>
    <row r="68" xml:space="preserve">
      <c r="A68">
        <v>1416295</v>
      </c>
      <c r="B68" t="str">
        <f>VLOOKUP(H68,DetalleTiendas!A$2:S$1778,3,FALSE)</f>
        <v>SUPERMERCADOS</v>
      </c>
      <c r="C68" t="str">
        <f>VLOOKUP(H68,DetalleTiendas!A$2:S$1778,4,FALSE)</f>
        <v>METRO</v>
      </c>
      <c r="D68" t="str">
        <f>VLOOKUP(H68,DetalleTiendas!A$2:S$1778,5,FALSE)</f>
        <v>BOGOTA</v>
      </c>
      <c r="E68" t="str">
        <v>ENLACES</v>
      </c>
      <c r="F68" t="str">
        <v>NO</v>
      </c>
      <c r="G68" t="str" xml:space="preserve">
        <f xml:space="preserve">IF(
   AND(ISNUMBER(VALUE(MID(H68,3,3))), ISNUMBER(FIND(" ", H68))),
   LEFT(H68,FIND(" ",H68)-1),
   H68
)</f>
        <v>M010</v>
      </c>
      <c r="H68" t="str">
        <v>M010 BOSA</v>
      </c>
      <c r="J68" t="str">
        <v>Redes y Comunicaciones-NIVEL 2 - COL</v>
      </c>
      <c r="K68" t="str">
        <v>Guillermo gutierrez</v>
      </c>
      <c r="L68" t="str">
        <v>CERRADO</v>
      </c>
      <c r="M68" t="str">
        <v>CERRADO</v>
      </c>
      <c r="N68" t="str">
        <v>ALTA</v>
      </c>
      <c r="O68">
        <v>45852</v>
      </c>
      <c r="P68">
        <v>0.7152777777777778</v>
      </c>
      <c r="Q68" t="str">
        <f>TEXT(KPI_IMs_2[[#This Row],[FECHA DE LA NOVEDAD]],"MMMM")</f>
        <v>julio</v>
      </c>
      <c r="R68" t="str">
        <f>TEXT(KPI_IMs_2[[#This Row],[FECHA DE LA NOVEDAD]],"aaaa")</f>
        <v>2025</v>
      </c>
      <c r="S68">
        <v>45852</v>
      </c>
      <c r="T68">
        <v>45852</v>
      </c>
      <c r="U68">
        <v>0.7173611111111111</v>
      </c>
      <c r="V68">
        <v>0.7291666666666666</v>
      </c>
      <c r="W68">
        <f>((KPI_IMs_2[[#This Row],[FECHA DE RESOLUCION]]+KPI_IMs_2[[#This Row],[HORA CIERRE IM]])-(KPI_IMs_2[[#This Row],[FECHA DE LA NOVEDAD]]+KPI_IMs_2[[#This Row],[HORA DE LA FALLA]]))*24*60</f>
        <v>19.999999991850927</v>
      </c>
      <c r="X68" t="str" cm="1" xml:space="preserve">
        <f t="array" ref="X68" xml:space="preserve">IF(OR(O68="",P68="",S68="",V68="",AQ68="",AR68=""),"",
  LET(
    _xlpm.inicio, O68 + P68,
    _xlpm.fin, S68 + V68,
    _xlpm.dias, INT(_xlpm.fin - _xlpm.inicio),
    _xlpm.tiempo, REDUCE(0, SEQUENCE(_xlpm.dias + 1, 1, 0, 1),
      LAMBDA(_xlpm.acum,_xlpm.d,
        LET(
          _xlpm.dia, TRUNC(_xlpm.inicio) + _xlpm.d,
          _xlpm.horaIni, IF(_xlpm.d = 0, MAX(_xlpm.inicio, _xlpm.dia + AQ68), _xlpm.dia + AQ68),
          _xlpm.horaFin, IF(_xlpm.d = _xlpm.dias, MIN(_xlpm.fin, _xlpm.dia + AR68), _xlpm.dia + AR68),
          _xlpm.tiempo_dia, MAX(0, _xlpm.horaFin - _xlpm.horaIni),
          _xlpm.acum + _xlpm.tiempo_dia
        )
      )
    ),
    TEXT(_xlpm.tiempo, "h:mm")
  )
)</f>
        <v>0:20</v>
      </c>
      <c r="Y68" t="str">
        <f>TEXT((KPI_IMs_2[[#This Row],[FECHA DE REPORTE]]+KPI_IMs_2[[#This Row],[HORA DE REPORTE]]) - (KPI_IMs_2[[#This Row],[FECHA DE LA NOVEDAD]]+KPI_IMs_2[[#This Row],[HORA DE LA FALLA]]), "[h]:mm")</f>
        <v>0:03</v>
      </c>
      <c r="Z68" t="str">
        <v>CAIDA ENLACES</v>
      </c>
      <c r="AA68" t="str">
        <v>Red / Enlace / Proveedor</v>
      </c>
      <c r="AB68" t="str">
        <v>Falla masiva -  Claro</v>
      </c>
      <c r="AC68" t="str">
        <v>Proveedor - Red/Infraestructura</v>
      </c>
      <c r="AD68" t="str">
        <v>SI</v>
      </c>
      <c r="AE68" t="str">
        <v>NO</v>
      </c>
      <c r="AF68" t="str">
        <v>NO</v>
      </c>
      <c r="AG68" t="str">
        <v>NO</v>
      </c>
      <c r="AH68" t="str">
        <v>EXTERNO</v>
      </c>
      <c r="AI68" t="str">
        <v>PROVEEDOR</v>
      </c>
      <c r="AJ68" t="str">
        <v>Ajuste por parte del Proveedor</v>
      </c>
      <c r="AM68" t="str">
        <v>Culminado 100%</v>
      </c>
      <c r="AP68" t="str" xml:space="preserve">
        <v xml:space="preserve">"Resumen de las actividades realizadas y Solución dada: presentada la novedad de las caida de los enlaces se reporta al proveedor de claro y se comienza a escalar a los niveles para una validacion de la causa de la falla y una solucion_x000d_
⦁        Causa identificada: flapping en un equipo de desborde de un nodo central de claro donde llegan los enlaces de cencosud _x000d_
⦁        Solución provisional o definitiva?:  se escala con nivel 4 los cuales rastrean la falla hacia el equipo de desborde y procede a revisar la causa de la falla, identifican intermitencia en la conectividad de este equipo el cual procede a revisar su configuracion y encuentra un flapping sobre la vlan de adminustracion causando broadcast y esta la falla del equipo, con la falla identificada procede a realizar la configuracion correspondiente y dan solucion a la novedad presentada de los enlaces de internet de cencosud"</v>
      </c>
      <c r="AQ68">
        <v>0.3333333333333333</v>
      </c>
      <c r="AR68">
        <v>0.875</v>
      </c>
    </row>
    <row r="69" xml:space="preserve">
      <c r="A69">
        <v>1416295</v>
      </c>
      <c r="B69" t="str">
        <f>VLOOKUP(H69,DetalleTiendas!A$2:S$1778,3,FALSE)</f>
        <v>SUPERMERCADOS</v>
      </c>
      <c r="C69" t="str">
        <f>VLOOKUP(H69,DetalleTiendas!A$2:S$1778,4,FALSE)</f>
        <v>JUMBO</v>
      </c>
      <c r="D69" t="str">
        <f>VLOOKUP(H69,DetalleTiendas!A$2:S$1778,5,FALSE)</f>
        <v>COSTA</v>
      </c>
      <c r="E69" t="str">
        <v>FACTURA ELECTRONICA</v>
      </c>
      <c r="F69" t="str">
        <v>NO</v>
      </c>
      <c r="G69" t="str" xml:space="preserve">
        <f xml:space="preserve">IF(
   AND(ISNUMBER(VALUE(MID(H69,3,3))), ISNUMBER(FIND(" ", H69))),
   LEFT(H69,FIND(" ",H69)-1),
   H69
)</f>
        <v>J083</v>
      </c>
      <c r="H69" t="str">
        <v>J083 CARIBE PLAZA</v>
      </c>
      <c r="J69" t="str">
        <v>Redes y Comunicaciones-NIVEL 2 - COL</v>
      </c>
      <c r="K69" t="str">
        <v>Guillermo gutierrez</v>
      </c>
      <c r="L69" t="str">
        <v>CERRADO</v>
      </c>
      <c r="M69" t="str">
        <v>CERRADO</v>
      </c>
      <c r="N69" t="str">
        <v>ALTA</v>
      </c>
      <c r="O69">
        <v>45852</v>
      </c>
      <c r="P69">
        <v>0.7152777777777778</v>
      </c>
      <c r="Q69" t="str">
        <f>TEXT(KPI_IMs_2[[#This Row],[FECHA DE LA NOVEDAD]],"MMMM")</f>
        <v>julio</v>
      </c>
      <c r="R69" t="str">
        <f>TEXT(KPI_IMs_2[[#This Row],[FECHA DE LA NOVEDAD]],"aaaa")</f>
        <v>2025</v>
      </c>
      <c r="S69">
        <v>45852</v>
      </c>
      <c r="T69">
        <v>45852</v>
      </c>
      <c r="U69">
        <v>0.7173611111111111</v>
      </c>
      <c r="V69">
        <v>0.7291666666666666</v>
      </c>
      <c r="W69">
        <f>((KPI_IMs_2[[#This Row],[FECHA DE RESOLUCION]]+KPI_IMs_2[[#This Row],[HORA CIERRE IM]])-(KPI_IMs_2[[#This Row],[FECHA DE LA NOVEDAD]]+KPI_IMs_2[[#This Row],[HORA DE LA FALLA]]))*24*60</f>
        <v>19.999999991850927</v>
      </c>
      <c r="X69" t="str" cm="1" xml:space="preserve">
        <f t="array" ref="X69" xml:space="preserve">IF(OR(O69="",P69="",S69="",V69="",AQ69="",AR69=""),"",
  LET(
    _xlpm.inicio, O69 + P69,
    _xlpm.fin, S69 + V69,
    _xlpm.dias, INT(_xlpm.fin - _xlpm.inicio),
    _xlpm.tiempo, REDUCE(0, SEQUENCE(_xlpm.dias + 1, 1, 0, 1),
      LAMBDA(_xlpm.acum,_xlpm.d,
        LET(
          _xlpm.dia, TRUNC(_xlpm.inicio) + _xlpm.d,
          _xlpm.horaIni, IF(_xlpm.d = 0, MAX(_xlpm.inicio, _xlpm.dia + AQ69), _xlpm.dia + AQ69),
          _xlpm.horaFin, IF(_xlpm.d = _xlpm.dias, MIN(_xlpm.fin, _xlpm.dia + AR69), _xlpm.dia + AR69),
          _xlpm.tiempo_dia, MAX(0, _xlpm.horaFin - _xlpm.horaIni),
          _xlpm.acum + _xlpm.tiempo_dia
        )
      )
    ),
    TEXT(_xlpm.tiempo, "h:mm")
  )
)</f>
        <v>0:20</v>
      </c>
      <c r="Y69" t="str">
        <f>TEXT((KPI_IMs_2[[#This Row],[FECHA DE REPORTE]]+KPI_IMs_2[[#This Row],[HORA DE REPORTE]]) - (KPI_IMs_2[[#This Row],[FECHA DE LA NOVEDAD]]+KPI_IMs_2[[#This Row],[HORA DE LA FALLA]]), "[h]:mm")</f>
        <v>0:03</v>
      </c>
      <c r="Z69" t="str">
        <v>CAIDA ENLACES</v>
      </c>
      <c r="AA69" t="str">
        <v>Red / Enlace / Proveedor</v>
      </c>
      <c r="AB69" t="str">
        <v>Falla masiva -  Claro</v>
      </c>
      <c r="AC69" t="str">
        <v>Proveedor - Red/Infraestructura</v>
      </c>
      <c r="AD69" t="str">
        <v>SI</v>
      </c>
      <c r="AE69" t="str">
        <v>NO</v>
      </c>
      <c r="AF69" t="str">
        <v>NO</v>
      </c>
      <c r="AG69" t="str">
        <v>NO</v>
      </c>
      <c r="AH69" t="str">
        <v>EXTERNO</v>
      </c>
      <c r="AI69" t="str">
        <v>PROVEEDOR</v>
      </c>
      <c r="AJ69" t="str">
        <v>Ajuste por parte del Proveedor</v>
      </c>
      <c r="AM69" t="str">
        <v>Culminado 100%</v>
      </c>
      <c r="AP69" t="str" xml:space="preserve">
        <v xml:space="preserve">"Resumen de las actividades realizadas y Solución dada: presentada la novedad de las caida de los enlaces se reporta al proveedor de claro y se comienza a escalar a los niveles para una validacion de la causa de la falla y una solucion_x000d_
⦁        Causa identificada: flapping en un equipo de desborde de un nodo central de claro donde llegan los enlaces de cencosud _x000d_
⦁        Solución provisional o definitiva?:  se escala con nivel 4 los cuales rastrean la falla hacia el equipo de desborde y procede a revisar la causa de la falla, identifican intermitencia en la conectividad de este equipo el cual procede a revisar su configuracion y encuentra un flapping sobre la vlan de adminustracion causando broadcast y esta la falla del equipo, con la falla identificada procede a realizar la configuracion correspondiente y dan solucion a la novedad presentada de los enlaces de internet de cencosud"</v>
      </c>
      <c r="AQ69">
        <v>0.3333333333333333</v>
      </c>
      <c r="AR69">
        <v>0.875</v>
      </c>
    </row>
    <row r="70" xml:space="preserve">
      <c r="A70">
        <v>1416295</v>
      </c>
      <c r="B70" t="str">
        <f>VLOOKUP(H70,DetalleTiendas!A$2:S$1778,3,FALSE)</f>
        <v>SUPERMERCADOS</v>
      </c>
      <c r="C70" t="str">
        <f>VLOOKUP(H70,DetalleTiendas!A$2:S$1778,4,FALSE)</f>
        <v>METRO</v>
      </c>
      <c r="D70" t="str">
        <f>VLOOKUP(H70,DetalleTiendas!A$2:S$1778,5,FALSE)</f>
        <v>OCCIDENTE</v>
      </c>
      <c r="E70" t="str">
        <v>POS</v>
      </c>
      <c r="F70" t="str">
        <v>NO</v>
      </c>
      <c r="G70" t="str" xml:space="preserve">
        <f xml:space="preserve">IF(
   AND(ISNUMBER(VALUE(MID(H70,3,3))), ISNUMBER(FIND(" ", H70))),
   LEFT(H70,FIND(" ",H70)-1),
   H70
)</f>
        <v>M075</v>
      </c>
      <c r="H70" t="str">
        <v>M075 SIMON BOLIVAR</v>
      </c>
      <c r="J70" t="str">
        <v>Redes y Comunicaciones-NIVEL 2 - COL</v>
      </c>
      <c r="K70" t="str">
        <v>Guillermo gutierrez</v>
      </c>
      <c r="L70" t="str">
        <v>CERRADO</v>
      </c>
      <c r="M70" t="str">
        <v>CERRADO</v>
      </c>
      <c r="N70" t="str">
        <v>ALTA</v>
      </c>
      <c r="O70">
        <v>45852</v>
      </c>
      <c r="P70">
        <v>0.7152777777777778</v>
      </c>
      <c r="Q70" t="str">
        <f>TEXT(KPI_IMs_2[[#This Row],[FECHA DE LA NOVEDAD]],"MMMM")</f>
        <v>julio</v>
      </c>
      <c r="R70" t="str">
        <f>TEXT(KPI_IMs_2[[#This Row],[FECHA DE LA NOVEDAD]],"aaaa")</f>
        <v>2025</v>
      </c>
      <c r="S70">
        <v>45852</v>
      </c>
      <c r="T70">
        <v>45852</v>
      </c>
      <c r="U70">
        <v>0.7173611111111111</v>
      </c>
      <c r="V70">
        <v>0.7291666666666666</v>
      </c>
      <c r="W70">
        <f>((KPI_IMs_2[[#This Row],[FECHA DE RESOLUCION]]+KPI_IMs_2[[#This Row],[HORA CIERRE IM]])-(KPI_IMs_2[[#This Row],[FECHA DE LA NOVEDAD]]+KPI_IMs_2[[#This Row],[HORA DE LA FALLA]]))*24*60</f>
        <v>19.999999991850927</v>
      </c>
      <c r="X70" t="str" cm="1" xml:space="preserve">
        <f t="array" ref="X70" xml:space="preserve">IF(OR(O70="",P70="",S70="",V70="",AQ70="",AR70=""),"",
  LET(
    _xlpm.inicio, O70 + P70,
    _xlpm.fin, S70 + V70,
    _xlpm.dias, INT(_xlpm.fin - _xlpm.inicio),
    _xlpm.tiempo, REDUCE(0, SEQUENCE(_xlpm.dias + 1, 1, 0, 1),
      LAMBDA(_xlpm.acum,_xlpm.d,
        LET(
          _xlpm.dia, TRUNC(_xlpm.inicio) + _xlpm.d,
          _xlpm.horaIni, IF(_xlpm.d = 0, MAX(_xlpm.inicio, _xlpm.dia + AQ70), _xlpm.dia + AQ70),
          _xlpm.horaFin, IF(_xlpm.d = _xlpm.dias, MIN(_xlpm.fin, _xlpm.dia + AR70), _xlpm.dia + AR70),
          _xlpm.tiempo_dia, MAX(0, _xlpm.horaFin - _xlpm.horaIni),
          _xlpm.acum + _xlpm.tiempo_dia
        )
      )
    ),
    TEXT(_xlpm.tiempo, "h:mm")
  )
)</f>
        <v>0:20</v>
      </c>
      <c r="Y70" t="str">
        <f>TEXT((KPI_IMs_2[[#This Row],[FECHA DE REPORTE]]+KPI_IMs_2[[#This Row],[HORA DE REPORTE]]) - (KPI_IMs_2[[#This Row],[FECHA DE LA NOVEDAD]]+KPI_IMs_2[[#This Row],[HORA DE LA FALLA]]), "[h]:mm")</f>
        <v>0:03</v>
      </c>
      <c r="Z70" t="str">
        <v>CAIDA ENLACES</v>
      </c>
      <c r="AA70" t="str">
        <v>Red / Enlace / Proveedor</v>
      </c>
      <c r="AB70" t="str">
        <v>Falla masiva -  Claro</v>
      </c>
      <c r="AC70" t="str">
        <v>Proveedor - Red/Infraestructura</v>
      </c>
      <c r="AD70" t="str">
        <v>SI</v>
      </c>
      <c r="AE70" t="str">
        <v>NO</v>
      </c>
      <c r="AF70" t="str">
        <v>NO</v>
      </c>
      <c r="AG70" t="str">
        <v>NO</v>
      </c>
      <c r="AH70" t="str">
        <v>EXTERNO</v>
      </c>
      <c r="AI70" t="str">
        <v>PROVEEDOR</v>
      </c>
      <c r="AJ70" t="str">
        <v>Ajuste por parte del Proveedor</v>
      </c>
      <c r="AM70" t="str">
        <v>Culminado 100%</v>
      </c>
      <c r="AP70" t="str" xml:space="preserve">
        <v xml:space="preserve">"Resumen de las actividades realizadas y Solución dada: presentada la novedad de las caida de los enlaces se reporta al proveedor de claro y se comienza a escalar a los niveles para una validacion de la causa de la falla y una solucion_x000d_
⦁        Causa identificada: flapping en un equipo de desborde de un nodo central de claro donde llegan los enlaces de cencosud _x000d_
⦁        Solución provisional o definitiva?:  se escala con nivel 4 los cuales rastrean la falla hacia el equipo de desborde y procede a revisar la causa de la falla, identifican intermitencia en la conectividad de este equipo el cual procede a revisar su configuracion y encuentra un flapping sobre la vlan de adminustracion causando broadcast y esta la falla del equipo, con la falla identificada procede a realizar la configuracion correspondiente y dan solucion a la novedad presentada de los enlaces de internet de cencosud"</v>
      </c>
      <c r="AQ70">
        <v>0.3333333333333333</v>
      </c>
      <c r="AR70">
        <v>0.875</v>
      </c>
    </row>
    <row r="71" xml:space="preserve">
      <c r="A71">
        <v>1413963</v>
      </c>
      <c r="B71" t="str">
        <f>VLOOKUP(H71,DetalleTiendas!A$2:S$1778,3,FALSE)</f>
        <v>SUPERMERCADOS</v>
      </c>
      <c r="C71" t="str">
        <f>VLOOKUP(H71,DetalleTiendas!A$2:S$1778,4,FALSE)</f>
        <v>JUMBO</v>
      </c>
      <c r="D71" t="str">
        <f>VLOOKUP(H71,DetalleTiendas!A$2:S$1778,5,FALSE)</f>
        <v>CENTRO</v>
      </c>
      <c r="E71" t="str">
        <v>MEDIOS DE PAGO</v>
      </c>
      <c r="F71" t="str">
        <v>NO</v>
      </c>
      <c r="G71" t="str" xml:space="preserve">
        <f xml:space="preserve">IF(
   AND(ISNUMBER(VALUE(MID(H71,3,3))), ISNUMBER(FIND(" ", H71))),
   LEFT(H71,FIND(" ",H71)-1),
   H71
)</f>
        <v>J103</v>
      </c>
      <c r="H71" t="str">
        <v>J103 CABECERA</v>
      </c>
      <c r="J71" t="str">
        <v>Soporte_Onsite_REG_Centro_SM Colombia</v>
      </c>
      <c r="K71" t="str">
        <v>David higuita</v>
      </c>
      <c r="L71" t="str">
        <v>CERRADO</v>
      </c>
      <c r="M71" t="str">
        <v>CERRADO</v>
      </c>
      <c r="N71" t="str">
        <v>MEDIA</v>
      </c>
      <c r="O71">
        <v>45850</v>
      </c>
      <c r="P71">
        <v>0.8541666666666666</v>
      </c>
      <c r="Q71" t="str">
        <f>TEXT(KPI_IMs_2[[#This Row],[FECHA DE LA NOVEDAD]],"MMMM")</f>
        <v>julio</v>
      </c>
      <c r="R71" t="str">
        <f>TEXT(KPI_IMs_2[[#This Row],[FECHA DE LA NOVEDAD]],"aaaa")</f>
        <v>2025</v>
      </c>
      <c r="S71">
        <v>45851</v>
      </c>
      <c r="T71">
        <v>45850</v>
      </c>
      <c r="U71">
        <v>0.8597222222222223</v>
      </c>
      <c r="V71">
        <v>0.3854166666666667</v>
      </c>
      <c r="W71">
        <f>((KPI_IMs_2[[#This Row],[FECHA DE RESOLUCION]]+KPI_IMs_2[[#This Row],[HORA CIERRE IM]])-(KPI_IMs_2[[#This Row],[FECHA DE LA NOVEDAD]]+KPI_IMs_2[[#This Row],[HORA DE LA FALLA]]))*24*60</f>
        <v>765</v>
      </c>
      <c r="X71" t="str" cm="1" xml:space="preserve">
        <f t="array" ref="X71" xml:space="preserve">IF(OR(O71="",P71="",S71="",V71="",AQ71="",AR71=""),"",
  LET(
    _xlpm.inicio, O71 + P71,
    _xlpm.fin, S71 + V71,
    _xlpm.dias, INT(_xlpm.fin - _xlpm.inicio),
    _xlpm.tiempo, REDUCE(0, SEQUENCE(_xlpm.dias + 1, 1, 0, 1),
      LAMBDA(_xlpm.acum,_xlpm.d,
        LET(
          _xlpm.dia, TRUNC(_xlpm.inicio) + _xlpm.d,
          _xlpm.horaIni, IF(_xlpm.d = 0, MAX(_xlpm.inicio, _xlpm.dia + AQ71), _xlpm.dia + AQ71),
          _xlpm.horaFin, IF(_xlpm.d = _xlpm.dias, MIN(_xlpm.fin, _xlpm.dia + AR71), _xlpm.dia + AR71),
          _xlpm.tiempo_dia, MAX(0, _xlpm.horaFin - _xlpm.horaIni),
          _xlpm.acum + _xlpm.tiempo_dia
        )
      )
    ),
    TEXT(_xlpm.tiempo, "h:mm")
  )
)</f>
        <v>0:30</v>
      </c>
      <c r="Y71" t="str">
        <f>TEXT((KPI_IMs_2[[#This Row],[FECHA DE REPORTE]]+KPI_IMs_2[[#This Row],[HORA DE REPORTE]]) - (KPI_IMs_2[[#This Row],[FECHA DE LA NOVEDAD]]+KPI_IMs_2[[#This Row],[HORA DE LA FALLA]]), "[h]:mm")</f>
        <v>0:08</v>
      </c>
      <c r="Z71" t="str">
        <v>CORTE DE ENERGIA</v>
      </c>
      <c r="AA71" t="str">
        <v>Eléctrico / Energía</v>
      </c>
      <c r="AB71" t="str">
        <v xml:space="preserve">Corte de energia </v>
      </c>
      <c r="AC71" t="str">
        <v>Infraestructura - Eléctrica</v>
      </c>
      <c r="AD71" t="str">
        <v>SI</v>
      </c>
      <c r="AE71" t="str">
        <v>SI</v>
      </c>
      <c r="AF71" t="str">
        <v>SI</v>
      </c>
      <c r="AG71" t="str">
        <v>SI</v>
      </c>
      <c r="AH71" t="str">
        <v>INTERNO</v>
      </c>
      <c r="AI71" t="str">
        <v>NEGOCIO</v>
      </c>
      <c r="AJ71" t="str">
        <v>Revision de la Planta de Energia</v>
      </c>
      <c r="AM71" t="str">
        <v>Culminado 100%</v>
      </c>
      <c r="AP71" t="str">
        <v>Se presentó una falla en el suministro eléctrico de la tienda J103 CABECERA, donde la planta eléctrica no entró en operación. La UPS operó hasta agotar completamente su batería, generando caída de varios equipos de red (2 switches y múltiples puntos de acceso). Esto afectó la conectividad interna del local.</v>
      </c>
      <c r="AQ71">
        <v>0.3333333333333333</v>
      </c>
      <c r="AR71">
        <v>0.875</v>
      </c>
    </row>
    <row r="72" xml:space="preserve">
      <c r="A72">
        <v>1413994</v>
      </c>
      <c r="B72" t="str">
        <f>VLOOKUP(H72,DetalleTiendas!A$2:S$1778,3,FALSE)</f>
        <v>SUPERMERCADOS</v>
      </c>
      <c r="C72" t="str">
        <f>VLOOKUP(H72,DetalleTiendas!A$2:S$1778,4,FALSE)</f>
        <v>EDS JUMBO</v>
      </c>
      <c r="D72" t="str">
        <f>VLOOKUP(H72,DetalleTiendas!A$2:S$1778,5,FALSE)</f>
        <v>BOGOTA</v>
      </c>
      <c r="E72" t="str">
        <v>ENLACES</v>
      </c>
      <c r="F72" t="str">
        <v>NO</v>
      </c>
      <c r="G72" t="str" xml:space="preserve">
        <f xml:space="preserve">IF(
   AND(ISNUMBER(VALUE(MID(H72,3,3))), ISNUMBER(FIND(" ", H72))),
   LEFT(H72,FIND(" ",H72)-1),
   H72
)</f>
        <v>Z149</v>
      </c>
      <c r="H72" t="str">
        <v>Z149 ALQUERIA</v>
      </c>
      <c r="J72" t="str">
        <v>Redes y Comunicaciones-NIVEL 2 - COL</v>
      </c>
      <c r="K72" t="str">
        <v>Guillermo gutierrez</v>
      </c>
      <c r="L72" t="str">
        <v>CERRADO</v>
      </c>
      <c r="M72" t="str">
        <v>CERRADO</v>
      </c>
      <c r="N72" t="str">
        <v>MEDIA</v>
      </c>
      <c r="O72">
        <v>45849</v>
      </c>
      <c r="P72">
        <v>0.7916666666666666</v>
      </c>
      <c r="Q72" t="str">
        <f>TEXT(KPI_IMs_2[[#This Row],[FECHA DE LA NOVEDAD]],"MMMM")</f>
        <v>julio</v>
      </c>
      <c r="R72" t="str">
        <f>TEXT(KPI_IMs_2[[#This Row],[FECHA DE LA NOVEDAD]],"aaaa")</f>
        <v>2025</v>
      </c>
      <c r="S72">
        <v>45851</v>
      </c>
      <c r="T72">
        <v>45851</v>
      </c>
      <c r="U72">
        <v>0.41944444444444445</v>
      </c>
      <c r="V72">
        <v>0.4798611111111111</v>
      </c>
      <c r="W72">
        <f>((KPI_IMs_2[[#This Row],[FECHA DE RESOLUCION]]+KPI_IMs_2[[#This Row],[HORA CIERRE IM]])-(KPI_IMs_2[[#This Row],[FECHA DE LA NOVEDAD]]+KPI_IMs_2[[#This Row],[HORA DE LA FALLA]]))*24*60</f>
        <v>2431.0000000032596</v>
      </c>
      <c r="X72" t="str" cm="1" xml:space="preserve">
        <f t="array" ref="X72" xml:space="preserve">IF(OR(O72="",P72="",S72="",V72="",AQ72="",AR72=""),"",
  LET(
    _xlpm.inicio, O72 + P72,
    _xlpm.fin, S72 + V72,
    _xlpm.dias, INT(_xlpm.fin - _xlpm.inicio),
    _xlpm.tiempo, REDUCE(0, SEQUENCE(_xlpm.dias + 1, 1, 0, 1),
      LAMBDA(_xlpm.acum,_xlpm.d,
        LET(
          _xlpm.dia, TRUNC(_xlpm.inicio) + _xlpm.d,
          _xlpm.horaIni, IF(_xlpm.d = 0, MAX(_xlpm.inicio, _xlpm.dia + AQ72), _xlpm.dia + AQ72),
          _xlpm.horaFin, IF(_xlpm.d = _xlpm.dias, MIN(_xlpm.fin, _xlpm.dia + AR72), _xlpm.dia + AR72),
          _xlpm.tiempo_dia, MAX(0, _xlpm.horaFin - _xlpm.horaIni),
          _xlpm.acum + _xlpm.tiempo_dia
        )
      )
    ),
    TEXT(_xlpm.tiempo, "h:mm")
  )
)</f>
        <v>15:00</v>
      </c>
      <c r="Y72" t="str">
        <f>TEXT((KPI_IMs_2[[#This Row],[FECHA DE REPORTE]]+KPI_IMs_2[[#This Row],[HORA DE REPORTE]]) - (KPI_IMs_2[[#This Row],[FECHA DE LA NOVEDAD]]+KPI_IMs_2[[#This Row],[HORA DE LA FALLA]]), "[h]:mm")</f>
        <v>39:04</v>
      </c>
      <c r="Z72" t="str">
        <v>CAIDA ENLACES</v>
      </c>
      <c r="AA72" t="str">
        <v>Red / Enlace / Proveedor</v>
      </c>
      <c r="AB72" t="str">
        <v>Caida enlace - Cirion</v>
      </c>
      <c r="AC72" t="str">
        <v>Proveedor - Red/Infraestructura</v>
      </c>
      <c r="AD72" t="str">
        <v>SI</v>
      </c>
      <c r="AE72" t="str">
        <v>NO</v>
      </c>
      <c r="AF72" t="str">
        <v>NO</v>
      </c>
      <c r="AG72" t="str">
        <v>NO</v>
      </c>
      <c r="AH72" t="str">
        <v>EXTERNO</v>
      </c>
      <c r="AI72" t="str">
        <v>PROVEEDOR</v>
      </c>
      <c r="AJ72" t="str">
        <v>Ajuste por parte del Proveedor</v>
      </c>
      <c r="AM72" t="str">
        <v>Culminado 100%</v>
      </c>
      <c r="AP72" t="str" xml:space="preserve">
        <v xml:space="preserve">": despues del restablecimiento de la energia el equipo del provedor de cirion no sube el sistema_x000d_
⦁        Causa identificada: novedad con el equipod e ultima milla del provedor de cirion_x000d_
⦁        Solución provisional o definitiva?: se escala con el proveedor de cirion y ellos con su proveedor de ultima milla los cuales tras revisar encuentra novedad en su equipo de ultima milla que se necuentra en al sede, se genera visita a sitio para cambio de este equipo"</v>
      </c>
      <c r="AQ72">
        <v>0.3333333333333333</v>
      </c>
      <c r="AR72">
        <v>0.875</v>
      </c>
    </row>
    <row r="73" xml:space="preserve">
      <c r="A73">
        <v>1413983</v>
      </c>
      <c r="B73" t="str">
        <f>VLOOKUP(H73,DetalleTiendas!A$2:S$1778,3,FALSE)</f>
        <v>MEJORAMIENTO DEL HOGAR</v>
      </c>
      <c r="C73" t="str">
        <f>VLOOKUP(H73,DetalleTiendas!A$2:S$1778,4,FALSE)</f>
        <v>EASY</v>
      </c>
      <c r="D73" t="str">
        <f>VLOOKUP(H73,DetalleTiendas!A$2:S$1778,5,FALSE)</f>
        <v>BOGOTA - EASY</v>
      </c>
      <c r="E73" t="str">
        <v>ENLACES</v>
      </c>
      <c r="F73" t="str">
        <v>NO</v>
      </c>
      <c r="G73" t="str" xml:space="preserve">
        <f xml:space="preserve">IF(
   AND(ISNUMBER(VALUE(MID(H73,3,3))), ISNUMBER(FIND(" ", H73))),
   LEFT(H73,FIND(" ",H73)-1),
   H73
)</f>
        <v>E018</v>
      </c>
      <c r="H73" t="str">
        <v>E018 AUTOPISTA SUR</v>
      </c>
      <c r="J73" t="str">
        <v>Soporte_Onsite_Bogota</v>
      </c>
      <c r="K73" t="str">
        <v>Juan fernando castro</v>
      </c>
      <c r="L73" t="str">
        <v>CERRADO</v>
      </c>
      <c r="M73" t="str">
        <v>CERRADO</v>
      </c>
      <c r="N73" t="str">
        <v>MEDIA</v>
      </c>
      <c r="O73">
        <v>45849</v>
      </c>
      <c r="P73">
        <v>0.8020833333333334</v>
      </c>
      <c r="Q73" t="str">
        <f>TEXT(KPI_IMs_2[[#This Row],[FECHA DE LA NOVEDAD]],"MMMM")</f>
        <v>julio</v>
      </c>
      <c r="R73" t="str">
        <f>TEXT(KPI_IMs_2[[#This Row],[FECHA DE LA NOVEDAD]],"aaaa")</f>
        <v>2025</v>
      </c>
      <c r="S73">
        <v>45849</v>
      </c>
      <c r="T73">
        <v>45849</v>
      </c>
      <c r="U73">
        <v>0.8055555555555556</v>
      </c>
      <c r="V73">
        <v>0.8201388888888889</v>
      </c>
      <c r="W73">
        <f>((KPI_IMs_2[[#This Row],[FECHA DE RESOLUCION]]+KPI_IMs_2[[#This Row],[HORA CIERRE IM]])-(KPI_IMs_2[[#This Row],[FECHA DE LA NOVEDAD]]+KPI_IMs_2[[#This Row],[HORA DE LA FALLA]]))*24*60</f>
        <v>26.000000000931323</v>
      </c>
      <c r="X73" t="str" cm="1" xml:space="preserve">
        <f t="array" ref="X73" xml:space="preserve">IF(OR(O73="",P73="",S73="",V73="",AQ73="",AR73=""),"",
  LET(
    _xlpm.inicio, O73 + P73,
    _xlpm.fin, S73 + V73,
    _xlpm.dias, INT(_xlpm.fin - _xlpm.inicio),
    _xlpm.tiempo, REDUCE(0, SEQUENCE(_xlpm.dias + 1, 1, 0, 1),
      LAMBDA(_xlpm.acum,_xlpm.d,
        LET(
          _xlpm.dia, TRUNC(_xlpm.inicio) + _xlpm.d,
          _xlpm.horaIni, IF(_xlpm.d = 0, MAX(_xlpm.inicio, _xlpm.dia + AQ73), _xlpm.dia + AQ73),
          _xlpm.horaFin, IF(_xlpm.d = _xlpm.dias, MIN(_xlpm.fin, _xlpm.dia + AR73), _xlpm.dia + AR73),
          _xlpm.tiempo_dia, MAX(0, _xlpm.horaFin - _xlpm.horaIni),
          _xlpm.acum + _xlpm.tiempo_dia
        )
      )
    ),
    TEXT(_xlpm.tiempo, "h:mm")
  )
)</f>
        <v>0:26</v>
      </c>
      <c r="Y73" t="str">
        <f>TEXT((KPI_IMs_2[[#This Row],[FECHA DE REPORTE]]+KPI_IMs_2[[#This Row],[HORA DE REPORTE]]) - (KPI_IMs_2[[#This Row],[FECHA DE LA NOVEDAD]]+KPI_IMs_2[[#This Row],[HORA DE LA FALLA]]), "[h]:mm")</f>
        <v>0:05</v>
      </c>
      <c r="Z73" t="str">
        <v>CORTE DE ENERGIA</v>
      </c>
      <c r="AA73" t="str">
        <v>Eléctrico / Energía</v>
      </c>
      <c r="AB73" t="str">
        <v xml:space="preserve">Corte de energia </v>
      </c>
      <c r="AC73" t="str">
        <v>Infraestructura - Eléctrica</v>
      </c>
      <c r="AD73" t="str">
        <v>SI</v>
      </c>
      <c r="AE73" t="str">
        <v>SI</v>
      </c>
      <c r="AF73" t="str">
        <v>SI</v>
      </c>
      <c r="AG73" t="str">
        <v>SI</v>
      </c>
      <c r="AH73" t="str">
        <v>INTERNO</v>
      </c>
      <c r="AI73" t="str">
        <v>NEGOCIO</v>
      </c>
      <c r="AJ73" t="str">
        <v>Sin Acciones / la falla se resolvio Sola</v>
      </c>
      <c r="AM73" t="str">
        <v>Culminado 100%</v>
      </c>
      <c r="AP73" t="str" xml:space="preserve">
        <v xml:space="preserve">Se realiza validación en sitio, donde se identifica que una de las UPS de la tienda Easy Autopista Sur se apaga por falta de carga, como consecuencia de un corte eléctrico que afectó aproximadamente el 50% de la tienda._x000d_
_x000d_
Durante este evento, la planta eléctrica no entró en funcionamiento a tiempo, lo que provocó que la UPS permaneciera apagada por un período de aproximadamente 15 minutos. Esta situación afectó el funcionamiento de algunos equipos de comunicación en la oficina administrativa y tres cajas de venta, generando impacto temporal en la operación_x000d_
_x000d_
</v>
      </c>
      <c r="AQ73">
        <v>0.3333333333333333</v>
      </c>
      <c r="AR73">
        <v>0.875</v>
      </c>
    </row>
    <row r="74" xml:space="preserve">
      <c r="A74">
        <v>1409805</v>
      </c>
      <c r="B74" t="str">
        <f>VLOOKUP(H74,DetalleTiendas!A$2:S$1778,3,FALSE)</f>
        <v>SUPERMERCADOS</v>
      </c>
      <c r="C74" t="str">
        <f>VLOOKUP(H74,DetalleTiendas!A$2:S$1778,4,FALSE)</f>
        <v>JUMBO</v>
      </c>
      <c r="D74" t="str">
        <f>VLOOKUP(H74,DetalleTiendas!A$2:S$1778,5,FALSE)</f>
        <v>BOGOTA</v>
      </c>
      <c r="E74" t="str">
        <v>SERVIDOR</v>
      </c>
      <c r="F74" t="str">
        <v>SI</v>
      </c>
      <c r="G74" t="str" xml:space="preserve">
        <f xml:space="preserve">IF(
   AND(ISNUMBER(VALUE(MID(H74,3,3))), ISNUMBER(FIND(" ", H74))),
   LEFT(H74,FIND(" ",H74)-1),
   H74
)</f>
        <v>J044</v>
      </c>
      <c r="H74" t="str">
        <v>J044 CHIA</v>
      </c>
      <c r="J74" t="str">
        <v>Mesas Especializadas Colombia</v>
      </c>
      <c r="K74" t="str">
        <v>Farutt Reyes</v>
      </c>
      <c r="L74" t="str">
        <v>CERRADO</v>
      </c>
      <c r="M74" t="str">
        <v>CERRADO</v>
      </c>
      <c r="N74" t="str">
        <v>ALTA</v>
      </c>
      <c r="O74">
        <v>45848</v>
      </c>
      <c r="P74">
        <v>0.3284722222222222</v>
      </c>
      <c r="Q74" t="str">
        <f>TEXT(KPI_IMs_2[[#This Row],[FECHA DE LA NOVEDAD]],"MMMM")</f>
        <v>julio</v>
      </c>
      <c r="R74" t="str">
        <f>TEXT(KPI_IMs_2[[#This Row],[FECHA DE LA NOVEDAD]],"aaaa")</f>
        <v>2025</v>
      </c>
      <c r="S74">
        <v>45848</v>
      </c>
      <c r="T74">
        <v>45848</v>
      </c>
      <c r="U74">
        <v>0.3326388888888889</v>
      </c>
      <c r="V74">
        <v>0.35625</v>
      </c>
      <c r="W74">
        <f>((KPI_IMs_2[[#This Row],[FECHA DE RESOLUCION]]+KPI_IMs_2[[#This Row],[HORA CIERRE IM]])-(KPI_IMs_2[[#This Row],[FECHA DE LA NOVEDAD]]+KPI_IMs_2[[#This Row],[HORA DE LA FALLA]]))*24*60</f>
        <v>39.999999994179234</v>
      </c>
      <c r="X74" t="str" cm="1" xml:space="preserve">
        <f t="array" ref="X74" xml:space="preserve">IF(OR(O74="",P74="",S74="",V74="",AQ74="",AR74=""),"",
  LET(
    _xlpm.inicio, O74 + P74,
    _xlpm.fin, S74 + V74,
    _xlpm.dias, INT(_xlpm.fin - _xlpm.inicio),
    _xlpm.tiempo, REDUCE(0, SEQUENCE(_xlpm.dias + 1, 1, 0, 1),
      LAMBDA(_xlpm.acum,_xlpm.d,
        LET(
          _xlpm.dia, TRUNC(_xlpm.inicio) + _xlpm.d,
          _xlpm.horaIni, IF(_xlpm.d = 0, MAX(_xlpm.inicio, _xlpm.dia + AQ74), _xlpm.dia + AQ74),
          _xlpm.horaFin, IF(_xlpm.d = _xlpm.dias, MIN(_xlpm.fin, _xlpm.dia + AR74), _xlpm.dia + AR74),
          _xlpm.tiempo_dia, MAX(0, _xlpm.horaFin - _xlpm.horaIni),
          _xlpm.acum + _xlpm.tiempo_dia
        )
      )
    ),
    TEXT(_xlpm.tiempo, "h:mm")
  )
)</f>
        <v>0:33</v>
      </c>
      <c r="Y74" t="str">
        <f>TEXT((KPI_IMs_2[[#This Row],[FECHA DE REPORTE]]+KPI_IMs_2[[#This Row],[HORA DE REPORTE]]) - (KPI_IMs_2[[#This Row],[FECHA DE LA NOVEDAD]]+KPI_IMs_2[[#This Row],[HORA DE LA FALLA]]), "[h]:mm")</f>
        <v>0:06</v>
      </c>
      <c r="Z74" t="str">
        <v>FALLA SERVIDOR ARS</v>
      </c>
      <c r="AA74" t="str">
        <v>Software / Actualización</v>
      </c>
      <c r="AB74" t="str">
        <v>SPP Fallido / algunos Archivos del Despliegue quedaron incompletos "no le llegaron del Server a las Pos"</v>
      </c>
      <c r="AC74" t="str">
        <v>Software / Actualización</v>
      </c>
      <c r="AD74" t="str">
        <v>SI</v>
      </c>
      <c r="AE74" t="str">
        <v>NO</v>
      </c>
      <c r="AF74" t="str">
        <v>NO</v>
      </c>
      <c r="AG74" t="str">
        <v>NO</v>
      </c>
      <c r="AH74" t="str">
        <v>INTERNO</v>
      </c>
      <c r="AI74" t="str">
        <v>SISTEMAS</v>
      </c>
      <c r="AJ74" t="str">
        <v>Se realizó un repise de los archivos incompletos desde el servidor hacia las cajas POS</v>
      </c>
      <c r="AM74" t="str">
        <v>Culminado 100%</v>
      </c>
      <c r="AN74" t="str" xml:space="preserve">
        <v xml:space="preserve">✅Validar manualmente que los archivos lleguen completos del servidor a las cajas._x000d_
_x000d_
✅Incluir pasos de verificación en el SPP antes de ejecutar._x000d_
_x000d_
✅Limitar los SPPs semanales para asegurar calidad (máx. 4–5)._x000d_
_x000d_
✅Planificar cada lunes qué se desplegará en la semana._x000d_
_x000d_
✅Simular el fallo en ambiente controlado para validar alertas.</v>
      </c>
      <c r="AO74" t="str" xml:space="preserve">
        <v xml:space="preserve">📌 Resumen Reunión Post Incidente – IM 1409805 J044 CHÍA_x000d_
Fecha: Viernes, 11 de julio de 2025_x000d_
Hora: 9:30 a.m. – 10:09 a.m._x000d_
Duración: 38 minutos_x000d_
Participantes:_x000d_
_x000d_
Jonathan Pardo_x000d_
_x000d_
Juan Daniel Rodríguez_x000d_
_x000d_
Martín Sandoval_x000d_
_x000d_
Wilson Mesa_x000d_
_x000d_
Farutt Reyes_x000d_
_x000d_
Luis Medina_x000d_
_x000d_
Javier Sandoval_x000d_
_x000d_
🛠️ Resumen del Incidente_x000d_
Durante el despliegue en la tienda Yumbo CHÍA, se presentó una falla en la ejecución del SBP debido a que los archivos enviados desde el servidor central hacia las cajas POS llegaron incompletos. Esto generó que las cajas no levantaran correctamente, afectando la operación durante la apertura._x000d_
_x000d_
🔎 Causa Raíz_x000d_
Se detectó que los archivos que llegaron desde el servidor a las cajas POS eran incompletos. El fallo se debió a que no se validó la integridad de los archivos antes de ejecutar el SBP._x000d_
Aunque el servidor tenía el paquete correcto, en la copia hacia la caja se presentó una falla que no fue detectada previamente._x000d_
_x000d_
✅ Solución Implementada_x000d_
Se realizó un repise manual de los archivos desde el servidor hacia las cajas POS, asegurando que llegaran completos y correctos antes de la ejecución._x000d_
Además, se eliminó el directorio afectado para evitar que la carpeta corrupta bloqueara la nueva ejecución._x000d_
_x000d_
🧩 Plan de Acción_x000d_
Verificación manual de integridad de archivos:_x000d_
Se incluirá en el procedimiento del SBP una tarea para validar manualmente que los archivos hayan llegado completos desde el servidor a la caja. Esto se puede hacer revisando tamaños, estructuras o con apoyo de herramientas de validación._x000d_
_x000d_
Ajuste al flujo de despliegue:_x000d_
Se agregarán pasos intermedios antes de ejecutar el SBP, como:_x000d_
_x000d_
Validar que los archivos estén correctamente copiados._x000d_
_x000d_
Confirmar que las cajas suben correctamente al finalizar la ejecución._x000d_
_x000d_
Control del volumen de SPPs semanales:_x000d_
Se establecerá un máximo de 4–5 SBPs por semana (uno por unidad de negocio, de lunes a jueves), para garantizar calidad y disponibilidad de recursos._x000d_
_x000d_
Planeación semanal:_x000d_
Todos los lunes a las 2:00 p.m. se realizará una reunión para definir qué SBPs se ejecutarán en la semana, con tiempo suficiente para incluir tareas de validación adicionales._x000d_
_x000d_
Simulación controlada de fallos:_x000d_
Se realizará una simulación del incidente en ambiente controlado (Jumbo Autopista Sur) para validar si herramientas como SmartView generan alertas ante situaciones similares._x000d_
_x000d_
Documentación en IM y procedimientos:_x000d_
Todo lo sucedido y lo acordado será documentado claramente en el IM. Se incluirán recomendaciones como parte del plan de trabajo estándar para evitar que el error vuelva a ocurrir.</v>
      </c>
      <c r="AP74" t="str">
        <v>Se valida que la falla se presentó debido al SPP 80760 del OpenJava TP44. se realizo un repise manual en las cajas afectadas. "fue una regulacion a nivel regional para colocar la version Free del OpenJava - dado que el Repise no se pudo hacer sobre el mismo directorio que ya estaba creado se realizo el Ajuste manualmente"</v>
      </c>
      <c r="AQ74">
        <v>0.3333333333333333</v>
      </c>
      <c r="AR74">
        <v>0.875</v>
      </c>
    </row>
    <row r="75" xml:space="preserve">
      <c r="A75">
        <v>1406435</v>
      </c>
      <c r="B75" t="str">
        <f>VLOOKUP(H75,DetalleTiendas!A$2:S$1778,3,FALSE)</f>
        <v>SUPERMERCADOS</v>
      </c>
      <c r="C75" t="str">
        <f>VLOOKUP(H75,DetalleTiendas!A$2:S$1778,4,FALSE)</f>
        <v>JUMBO</v>
      </c>
      <c r="D75" t="str">
        <f>VLOOKUP(H75,DetalleTiendas!A$2:S$1778,5,FALSE)</f>
        <v>BOGOTA</v>
      </c>
      <c r="E75" t="str">
        <v>ENLACES</v>
      </c>
      <c r="F75" t="str">
        <v>NO</v>
      </c>
      <c r="G75" t="str" xml:space="preserve">
        <f xml:space="preserve">IF(
   AND(ISNUMBER(VALUE(MID(H75,3,3))), ISNUMBER(FIND(" ", H75))),
   LEFT(H75,FIND(" ",H75)-1),
   H75
)</f>
        <v>J018</v>
      </c>
      <c r="H75" t="str">
        <v>J018 AUTOPISTA SUR</v>
      </c>
      <c r="J75" t="str">
        <v>Mesas Especializadas Colombia</v>
      </c>
      <c r="K75" t="str">
        <v>Farutt Reyes</v>
      </c>
      <c r="L75" t="str">
        <v>CERRADO</v>
      </c>
      <c r="M75" t="str">
        <v>CERRADO</v>
      </c>
      <c r="N75" t="str">
        <v>MEDIA</v>
      </c>
      <c r="O75">
        <v>45846</v>
      </c>
      <c r="P75">
        <v>0.28125</v>
      </c>
      <c r="Q75" t="str">
        <f>TEXT(KPI_IMs_2[[#This Row],[FECHA DE LA NOVEDAD]],"MMMM")</f>
        <v>julio</v>
      </c>
      <c r="R75" t="str">
        <f>TEXT(KPI_IMs_2[[#This Row],[FECHA DE LA NOVEDAD]],"aaaa")</f>
        <v>2025</v>
      </c>
      <c r="S75">
        <v>45846</v>
      </c>
      <c r="T75">
        <v>45846</v>
      </c>
      <c r="U75">
        <v>0.32916666666666666</v>
      </c>
      <c r="V75">
        <v>0.3888888888888889</v>
      </c>
      <c r="W75">
        <f>((KPI_IMs_2[[#This Row],[FECHA DE RESOLUCION]]+KPI_IMs_2[[#This Row],[HORA CIERRE IM]])-(KPI_IMs_2[[#This Row],[FECHA DE LA NOVEDAD]]+KPI_IMs_2[[#This Row],[HORA DE LA FALLA]]))*24*60</f>
        <v>155.0000000023283</v>
      </c>
      <c r="X75" t="str" cm="1" xml:space="preserve">
        <f t="array" ref="X75" xml:space="preserve">IF(OR(O75="",P75="",S75="",V75="",AQ75="",AR75=""),"",
  LET(
    _xlpm.inicio, O75 + P75,
    _xlpm.fin, S75 + V75,
    _xlpm.dias, INT(_xlpm.fin - _xlpm.inicio),
    _xlpm.tiempo, REDUCE(0, SEQUENCE(_xlpm.dias + 1, 1, 0, 1),
      LAMBDA(_xlpm.acum,_xlpm.d,
        LET(
          _xlpm.dia, TRUNC(_xlpm.inicio) + _xlpm.d,
          _xlpm.horaIni, IF(_xlpm.d = 0, MAX(_xlpm.inicio, _xlpm.dia + AQ75), _xlpm.dia + AQ75),
          _xlpm.horaFin, IF(_xlpm.d = _xlpm.dias, MIN(_xlpm.fin, _xlpm.dia + AR75), _xlpm.dia + AR75),
          _xlpm.tiempo_dia, MAX(0, _xlpm.horaFin - _xlpm.horaIni),
          _xlpm.acum + _xlpm.tiempo_dia
        )
      )
    ),
    TEXT(_xlpm.tiempo, "h:mm")
  )
)</f>
        <v>1:20</v>
      </c>
      <c r="Y75" t="str">
        <f>TEXT((KPI_IMs_2[[#This Row],[FECHA DE REPORTE]]+KPI_IMs_2[[#This Row],[HORA DE REPORTE]]) - (KPI_IMs_2[[#This Row],[FECHA DE LA NOVEDAD]]+KPI_IMs_2[[#This Row],[HORA DE LA FALLA]]), "[h]:mm")</f>
        <v>1:09</v>
      </c>
      <c r="Z75" t="str">
        <v>FALLA SERVIDOR ARS</v>
      </c>
      <c r="AA75" t="str">
        <v>Software / Actualización</v>
      </c>
      <c r="AB75" t="str">
        <v>Error humano</v>
      </c>
      <c r="AC75" t="str">
        <v>Software / Actualización</v>
      </c>
      <c r="AD75" t="str">
        <v>SI</v>
      </c>
      <c r="AE75" t="str">
        <v>NO</v>
      </c>
      <c r="AF75" t="str">
        <v>NO</v>
      </c>
      <c r="AG75" t="str">
        <v>NO</v>
      </c>
      <c r="AH75" t="str">
        <v>INTERNO</v>
      </c>
      <c r="AI75" t="str">
        <v>SISTEMAS</v>
      </c>
      <c r="AJ75" t="str">
        <v>Se reestablecieron los servicios arsserver, se hicieron cierres manuales</v>
      </c>
      <c r="AK75">
        <v>45846</v>
      </c>
      <c r="AL75" t="str">
        <v>45852.0;45875</v>
      </c>
      <c r="AM75" t="str">
        <v>Avanzado 75%</v>
      </c>
      <c r="AN75" t="str" xml:space="preserve">
        <v xml:space="preserve">✅hacer uso de ambientes de producción y pruebas:_x000d_
Se realizaran pruebas en el laboratorio (Carrera 30) para realizar instalaciones y movimientos de archivos, sin afectar directamente el ambiente productivo.(Farutt)_x000d_
✅Simular la falla en laboratorio: (Se valido y efectivamente no se detecta)QT 5788 - PTE confirmacion NCR_x000d_
Se ejecutará una prueba controlada eliminando intencionalmente la carpeta en un entorno de prueba, con el fin de validar si SmartView detecta la caída del servicio.(en validacion con Juan Daniel indica que no hay Ambientes disponibles a espera de disponibilidad de los ambientes) se estima validarlo en la semana del 30 a 6 de Agosto_x000d_
✅Validación diaria por parte de cajas:_x000d_
El personal de cajas, bajo la coordinación de Mabel, deberá revisar el estado de las cajas en WebFrom al inicio y cierre del día. Sandoval Velandia, Javier se encargará de notificar y coordinar esta actividad con la tienda.(Javier)</v>
      </c>
      <c r="AO75" t="str" xml:space="preserve">
        <v xml:space="preserve">🧾 Resumen Reunión Post-Incidente IM 1406435 – J018 AUTOPISTA SUR_x000d_
Fecha: 10 de julio de 2025_x000d_
Hora: 11:35 a. m. – 12:07 p. m._x000d_
Duración: 31 minutos_x000d_
Participantes: 9_x000d_
⚠️ Descripción del Incidente_x000d_
Se presentó una falla en el servidor de tienda debido al borrado accidental de una carpeta crítica, lo cual afectó el servicio POS. Las cajas funcionaron en modo fuera de línea, permitiendo ventas, pero se vio afectada la reportería. La falla no fue detectada por el monitoreo en tiempo real._x000d_
🔍 Causa Raíz_x000d_
Error humano durante una operación técnica desde mesa._x000d_
El monitoreo (SmartView) no generó alerta._x000d_
El cierre de tienda reinició servicios, momento en el que se evidenció la falla._x000d_
✅ Planes de Acción_x000d_
hacer uso de ambientes de producción y pruebas:_x000d_
Se realizaran pruebas en el laboratorio (Carrera 30) para realizar instalaciones y movimientos de archivos, sin afectar directamente el ambiente productivo._x000d_
Simular la falla en laboratorio:_x000d_
Se ejecutará una prueba controlada eliminando intencionalmente la carpeta en un entorno de prueba, con el fin de validar si SmartView detecta la caída del servicio._x000d_
Validación diaria por parte de cajas:_x000d_
El personal de cajas, bajo la coordinación de Mabel, deberá revisar el estado de las cajas en WebFrom al inicio y cierre del día. Sandoval Velandia, Javier se encargará de notificar y coordinar esta actividad con la tienda._x000d_
 </v>
      </c>
      <c r="AP75" t="str" xml:space="preserve">
        <v xml:space="preserve">"📌 INFORME DE REUNIÓN_x000d_
🛠️ Seguimiento a falla crítica en tienda – ARS Server_x000d_
📅 Fecha: 8 de julio de 2025_x000d_
⏰ Duración: 1h 35 min_x000d_
👥 Participantes destacados: Jonathan Pardo, Juan Daniel Rodríguez, Jhonny Lizcano, Farutt Reyes, David Zambrano, Oscar Ramírez, Martín Sandoval, Carlos Escobar, Jhon Narváez, Javier Sandoval, Juan Fernando Castro, entre otros._x000d_
_x000d_
🔍 Temas tratados_x000d_
🧩 Naturaleza del incidente_x000d_
Se identificó una pérdida de servicios asociada al RS Server en una tienda, lo cual afectó procesos operativos clave como cierres y sincronización de cajas._x000d_
_x000d_
La tienda estuvo fuera de línea parcialmente, pero no se interrumpió la venta, ya que las cajas operaron en modo offline._x000d_
_x000d_
⚠️ Causa preliminar_x000d_
El servicio ARS no levantó por ausencia de un directorio requerido._x000d_
_x000d_
Se sospecha que un proceso automático o ejecución de un comando (desde la IP .248 de Jumbo La Mesa) habría borrado dicha carpeta._x000d_
_x000d_
Se planteó la necesidad de validar con auditoría las cámaras, ya que se identificó una posible anomalía desde las 6:14 a. m. (pantallas congeladas)._x000d_
_x000d_
🛠️ Acciones realizadas_x000d_
Se reestablecieron los servicios, se hicieron cierres manuales y se validó el estado de las cajas._x000d_
_x000d_
A las 8:00 a. m., la tienda abrió normalmente y los clientes pudieron comprar._x000d_
_x000d_
Se levantó un IM para análisis por parte del equipo técnico._x000d_
_x000d_
🧪 Análisis forense y discusión_x000d_
Se enfatizó la importancia de determinar la causa raíz real, no solo mitigar._x000d_
_x000d_
Se mencionó que situaciones similares han ocurrido anteriormente (borrado de base de datos, directorios y servicios en tiendas como Calle 80 y Plaza Central)._x000d_
_x000d_
Martín Sandoval fue enfático en que si no se determina la causa con claridad, el problema se repetirá._x000d_
_x000d_
📊 Evaluación del impacto_x000d_
No hubo pérdida de ventas ni afectación al cliente directo._x000d_
_x000d_
Se definió que la prioridad del incidente es media, aunque hubo discusión sobre si debía ser alta por la criticidad del servicio afectado._x000d_
_x000d_
No se generaron PQRs ni reclamos de clientes._x000d_
_x000d_
📌 Conclusiones y compromisos_x000d_
El incidente fue solucionado en el momento ; se trabajo por fuera de linea en donde no se vio afectada la venta_x000d_
_x000d_
Se realizará una sesión de post-incidente, donde se consolidará:_x000d_
_x000d_
Auditoría de accesos al servidor por parte de NCR_x000d_
_x000d_
Revisión de cámaras._x000d_
_x000d_
Validación de comandos ejecutados en servidores._x000d_
_x000d_
Plan de acción para evitar recurrencia."_x000d_
_x000d_
🛠️ Acciones realizadas_x000d_
Se reestablecieron los servicios, se hicieron cierres manuales y se validó el estado de las cajas._x000d_
_x000d_
A las 8:00 a. m., la tienda abrió normalmente y los clientes pudieron comprar._x000d_
_x000d_
Se levantó un IM para análisis por parte del equipo técnico._x000d_
_x000d_
🧪 Análisis forense y discusión_x000d_
Se enfatizó la importancia de determinar la causa raíz real, no solo mitigar._x000d_
_x000d_
Se mencionó que situaciones similares han ocurrido anteriormente (borrado de base de datos, directorios y servicios en tiendas como Calle 80 y Plaza Central)._x000d_
_x000d_
Martín Sandoval fue enfático en que si no se determina la causa con claridad, el problema se repetirá._x000d_
_x000d_
📊 Evaluación del impacto_x000d_
No hubo pérdida de ventas ni afectación al cliente directo._x000d_
_x000d_
Se definió que la prioridad del incidente es media, aunque hubo discusión sobre si debía ser alta por la criticidad del servicio afectado._x000d_
_x000d_
No se generaron PQRs ni reclamos de clientes._x000d_
_x000d_
📌 Conclusiones y compromisos_x000d_
El incidente fue solucionado en el momento._x000d_
_x000d_
Se realizará una sesión de post-incidente, donde se consolidará:_x000d_
_x000d_
Auditoría de accesos al servidor por parte de NCR_x000d_
_x000d_
Revisión de cámaras._x000d_
_x000d_
Validación de comandos ejecutados en servidores._x000d_
_x000d_
Plan de acción para evitar recurrencia.</v>
      </c>
      <c r="AQ75">
        <v>0.3333333333333333</v>
      </c>
      <c r="AR75">
        <v>0.875</v>
      </c>
    </row>
    <row r="76" xml:space="preserve">
      <c r="A76">
        <v>1404097</v>
      </c>
      <c r="B76" t="str">
        <f>VLOOKUP(H76,DetalleTiendas!A$2:S$1778,3,FALSE)</f>
        <v>SUPERMERCADOS</v>
      </c>
      <c r="C76" t="str">
        <f>VLOOKUP(H76,DetalleTiendas!A$2:S$1778,4,FALSE)</f>
        <v>EDS JUMBO</v>
      </c>
      <c r="D76" t="str">
        <f>VLOOKUP(H76,DetalleTiendas!A$2:S$1778,5,FALSE)</f>
        <v>COSTA</v>
      </c>
      <c r="E76" t="str">
        <v>MEDIOS DE PAGO</v>
      </c>
      <c r="F76" t="str">
        <v>NO</v>
      </c>
      <c r="G76" t="str" xml:space="preserve">
        <f xml:space="preserve">IF(
   AND(ISNUMBER(VALUE(MID(H76,3,3))), ISNUMBER(FIND(" ", H76))),
   LEFT(H76,FIND(" ",H76)-1),
   H76
)</f>
        <v>Z123</v>
      </c>
      <c r="H76" t="str">
        <v>Z123 IVESUR</v>
      </c>
      <c r="J76" t="str">
        <v>Mesas Especializadas Colombia</v>
      </c>
      <c r="K76" t="str">
        <v>Farutt Reyes</v>
      </c>
      <c r="L76" t="str">
        <v>CERRADO</v>
      </c>
      <c r="M76" t="str">
        <v>CERRADO</v>
      </c>
      <c r="N76" t="str">
        <v>MEDIA</v>
      </c>
      <c r="O76">
        <v>45845</v>
      </c>
      <c r="P76">
        <v>0.34375</v>
      </c>
      <c r="Q76" t="str">
        <f>TEXT(KPI_IMs_2[[#This Row],[FECHA DE LA NOVEDAD]],"MMMM")</f>
        <v>julio</v>
      </c>
      <c r="R76" t="str">
        <f>TEXT(KPI_IMs_2[[#This Row],[FECHA DE LA NOVEDAD]],"aaaa")</f>
        <v>2025</v>
      </c>
      <c r="S76">
        <v>45845</v>
      </c>
      <c r="T76">
        <v>45845</v>
      </c>
      <c r="U76">
        <v>0.3506944444444444</v>
      </c>
      <c r="V76">
        <v>0.37083333333333335</v>
      </c>
      <c r="W76">
        <f>((KPI_IMs_2[[#This Row],[FECHA DE RESOLUCION]]+KPI_IMs_2[[#This Row],[HORA CIERRE IM]])-(KPI_IMs_2[[#This Row],[FECHA DE LA NOVEDAD]]+KPI_IMs_2[[#This Row],[HORA DE LA FALLA]]))*24*60</f>
        <v>39.000000001396984</v>
      </c>
      <c r="X76" t="str" cm="1" xml:space="preserve">
        <f t="array" ref="X76" xml:space="preserve">IF(OR(O76="",P76="",S76="",V76="",AQ76="",AR76=""),"",
  LET(
    _xlpm.inicio, O76 + P76,
    _xlpm.fin, S76 + V76,
    _xlpm.dias, INT(_xlpm.fin - _xlpm.inicio),
    _xlpm.tiempo, REDUCE(0, SEQUENCE(_xlpm.dias + 1, 1, 0, 1),
      LAMBDA(_xlpm.acum,_xlpm.d,
        LET(
          _xlpm.dia, TRUNC(_xlpm.inicio) + _xlpm.d,
          _xlpm.horaIni, IF(_xlpm.d = 0, MAX(_xlpm.inicio, _xlpm.dia + AQ76), _xlpm.dia + AQ76),
          _xlpm.horaFin, IF(_xlpm.d = _xlpm.dias, MIN(_xlpm.fin, _xlpm.dia + AR76), _xlpm.dia + AR76),
          _xlpm.tiempo_dia, MAX(0, _xlpm.horaFin - _xlpm.horaIni),
          _xlpm.acum + _xlpm.tiempo_dia
        )
      )
    ),
    TEXT(_xlpm.tiempo, "h:mm")
  )
)</f>
        <v>0:39</v>
      </c>
      <c r="Y76" t="str">
        <f>TEXT((KPI_IMs_2[[#This Row],[FECHA DE REPORTE]]+KPI_IMs_2[[#This Row],[HORA DE REPORTE]]) - (KPI_IMs_2[[#This Row],[FECHA DE LA NOVEDAD]]+KPI_IMs_2[[#This Row],[HORA DE LA FALLA]]), "[h]:mm")</f>
        <v>0:10</v>
      </c>
      <c r="Z76" t="str">
        <v>BLOQUEO POS</v>
      </c>
      <c r="AA76" t="str">
        <v>Software / Actualización</v>
      </c>
      <c r="AB76" t="str">
        <v>Pos Bloqueada</v>
      </c>
      <c r="AC76" t="str">
        <v>Software / Actualización</v>
      </c>
      <c r="AD76" t="str">
        <v>SI</v>
      </c>
      <c r="AE76" t="str">
        <v>NO</v>
      </c>
      <c r="AF76" t="str">
        <v>NO</v>
      </c>
      <c r="AG76" t="str">
        <v>NO</v>
      </c>
      <c r="AH76" t="str">
        <v>INTERNO</v>
      </c>
      <c r="AI76" t="str">
        <v>SISTEMAS</v>
      </c>
      <c r="AJ76" t="str">
        <v>Se subio la Pos</v>
      </c>
      <c r="AM76" t="str">
        <v>Culminado 100%</v>
      </c>
      <c r="AN76" t="str">
        <v>Se realizaran pruebas en el laboratorio (Carrera 30) para realizar instalaciones y movimientos de archivos, sin afectar directamente el ambiente productivo.(Farutt)</v>
      </c>
      <c r="AP76" t="str">
        <v>Se detectó que la única POS de la tienda amaneció con error. El día anterior realizó el cierre sin inconvenientes, pero hoy no responde desde el servidor. La POS se encontraba bloqueada. Se realizó validación con MESAS y actualmente ya se encuentra en línea. (toco desconectar el cable de red y esperar que subiera)</v>
      </c>
      <c r="AQ76">
        <v>0.3333333333333333</v>
      </c>
      <c r="AR76">
        <v>0.875</v>
      </c>
    </row>
    <row r="77" xml:space="preserve">
      <c r="A77">
        <v>1403252</v>
      </c>
      <c r="B77" t="str">
        <f>VLOOKUP(H77,DetalleTiendas!A$2:S$1778,3,FALSE)</f>
        <v>SUPERMERCADOS</v>
      </c>
      <c r="C77" t="str">
        <f>VLOOKUP(H77,DetalleTiendas!A$2:S$1778,4,FALSE)</f>
        <v>JUMBO</v>
      </c>
      <c r="D77" t="str">
        <f>VLOOKUP(H77,DetalleTiendas!A$2:S$1778,5,FALSE)</f>
        <v>COSTA</v>
      </c>
      <c r="E77" t="str">
        <v>ENLACES</v>
      </c>
      <c r="F77" t="str">
        <v>N/A</v>
      </c>
      <c r="G77" t="str" xml:space="preserve">
        <f xml:space="preserve">IF(
   AND(ISNUMBER(VALUE(MID(H77,3,3))), ISNUMBER(FIND(" ", H77))),
   LEFT(H77,FIND(" ",H77)-1),
   H77
)</f>
        <v>J083</v>
      </c>
      <c r="H77" t="str">
        <v>J083 CARIBE PLAZA</v>
      </c>
      <c r="J77" t="str">
        <v>Soporte_Onsite_REG_Costa_SM Colombia</v>
      </c>
      <c r="K77" t="str">
        <v>Celso Niebles</v>
      </c>
      <c r="L77" t="str">
        <v>CERRADO</v>
      </c>
      <c r="M77" t="str">
        <v>CERRADO</v>
      </c>
      <c r="N77" t="str">
        <v>MEDIA</v>
      </c>
      <c r="O77">
        <v>45844</v>
      </c>
      <c r="P77">
        <v>0.4375</v>
      </c>
      <c r="Q77" t="str">
        <f>TEXT(KPI_IMs_2[[#This Row],[FECHA DE LA NOVEDAD]],"MMMM")</f>
        <v>julio</v>
      </c>
      <c r="R77" t="str">
        <f>TEXT(KPI_IMs_2[[#This Row],[FECHA DE LA NOVEDAD]],"aaaa")</f>
        <v>2025</v>
      </c>
      <c r="S77">
        <v>45844</v>
      </c>
      <c r="T77">
        <v>45844</v>
      </c>
      <c r="U77">
        <v>0.44305555555555554</v>
      </c>
      <c r="V77">
        <v>0.475</v>
      </c>
      <c r="W77">
        <f>((KPI_IMs_2[[#This Row],[FECHA DE RESOLUCION]]+KPI_IMs_2[[#This Row],[HORA CIERRE IM]])-(KPI_IMs_2[[#This Row],[FECHA DE LA NOVEDAD]]+KPI_IMs_2[[#This Row],[HORA DE LA FALLA]]))*24*60</f>
        <v>53.999999997904524</v>
      </c>
      <c r="X77" t="str" cm="1" xml:space="preserve">
        <f t="array" ref="X77" xml:space="preserve">IF(OR(O77="",P77="",S77="",V77="",AQ77="",AR77=""),"",
  LET(
    _xlpm.inicio, O77 + P77,
    _xlpm.fin, S77 + V77,
    _xlpm.dias, INT(_xlpm.fin - _xlpm.inicio),
    _xlpm.tiempo, REDUCE(0, SEQUENCE(_xlpm.dias + 1, 1, 0, 1),
      LAMBDA(_xlpm.acum,_xlpm.d,
        LET(
          _xlpm.dia, TRUNC(_xlpm.inicio) + _xlpm.d,
          _xlpm.horaIni, IF(_xlpm.d = 0, MAX(_xlpm.inicio, _xlpm.dia + AQ77), _xlpm.dia + AQ77),
          _xlpm.horaFin, IF(_xlpm.d = _xlpm.dias, MIN(_xlpm.fin, _xlpm.dia + AR77), _xlpm.dia + AR77),
          _xlpm.tiempo_dia, MAX(0, _xlpm.horaFin - _xlpm.horaIni),
          _xlpm.acum + _xlpm.tiempo_dia
        )
      )
    ),
    TEXT(_xlpm.tiempo, "h:mm")
  )
)</f>
        <v>0:54</v>
      </c>
      <c r="Y77" t="str">
        <f>TEXT((KPI_IMs_2[[#This Row],[FECHA DE REPORTE]]+KPI_IMs_2[[#This Row],[HORA DE REPORTE]]) - (KPI_IMs_2[[#This Row],[FECHA DE LA NOVEDAD]]+KPI_IMs_2[[#This Row],[HORA DE LA FALLA]]), "[h]:mm")</f>
        <v>0:08</v>
      </c>
      <c r="Z77" t="str">
        <v>CORTE DE ENERGIA</v>
      </c>
      <c r="AA77" t="str">
        <v>Eléctrico / Energía</v>
      </c>
      <c r="AB77" t="str">
        <v>Breakers Saltados</v>
      </c>
      <c r="AC77" t="str">
        <v>Infraestructura - Eléctrica</v>
      </c>
      <c r="AD77" t="str">
        <v>SI</v>
      </c>
      <c r="AE77" t="str">
        <v>NO</v>
      </c>
      <c r="AF77" t="str">
        <v>NO</v>
      </c>
      <c r="AG77" t="str">
        <v>NO</v>
      </c>
      <c r="AH77" t="str">
        <v>INTERNO</v>
      </c>
      <c r="AI77" t="str">
        <v>NEGOCIO</v>
      </c>
      <c r="AJ77" t="str">
        <v>Ajuste Cableado tienda</v>
      </c>
      <c r="AM77" t="str">
        <v>Culminado 100%</v>
      </c>
      <c r="AN77" t="str">
        <v>✅Simular la falla en laboratorio: (Se valido y efectivamente no se detecta)QT 5788 - PTE confirmacion NCR</v>
      </c>
      <c r="AP77" t="str">
        <v>La falla se presento en el area de precederos y no podian vender  ; se habilita las Balanzas con unas extension mientras se encontro el  origen de la falla "toco Conectar las Balanzas por que se veia afectada las ventas en esa area"</v>
      </c>
      <c r="AQ77">
        <v>0.3333333333333333</v>
      </c>
      <c r="AR77">
        <v>0.875</v>
      </c>
    </row>
    <row r="78" xml:space="preserve">
      <c r="A78">
        <v>1405315</v>
      </c>
      <c r="B78" t="str">
        <f>VLOOKUP(H78,DetalleTiendas!A$2:S$1778,3,FALSE)</f>
        <v>SUPERMERCADOS</v>
      </c>
      <c r="C78" t="str">
        <f>VLOOKUP(H78,DetalleTiendas!A$2:S$1778,4,FALSE)</f>
        <v>JUMBO</v>
      </c>
      <c r="D78" t="str">
        <f>VLOOKUP(H78,DetalleTiendas!A$2:S$1778,5,FALSE)</f>
        <v>BOGOTA</v>
      </c>
      <c r="E78" t="str">
        <v>GENESIX</v>
      </c>
      <c r="F78" t="str">
        <v>NO</v>
      </c>
      <c r="G78" t="str" xml:space="preserve">
        <f xml:space="preserve">IF(
   AND(ISNUMBER(VALUE(MID(H78,3,3))), ISNUMBER(FIND(" ", H78))),
   LEFT(H78,FIND(" ",H78)-1),
   H78
)</f>
        <v>J011</v>
      </c>
      <c r="H78" t="str">
        <v>J011 CALLE 80</v>
      </c>
      <c r="J78" t="str">
        <v>Redes y Comunicaciones-NIVEL 2 - COL</v>
      </c>
      <c r="K78" t="str">
        <v>Guillermo Gutierrez</v>
      </c>
      <c r="L78" t="str">
        <v>CERRADO</v>
      </c>
      <c r="M78" t="str">
        <v>CERRADO</v>
      </c>
      <c r="N78" t="str">
        <v>MEDIA</v>
      </c>
      <c r="O78">
        <v>45844</v>
      </c>
      <c r="P78">
        <v>0.375</v>
      </c>
      <c r="Q78" t="str">
        <f>TEXT(KPI_IMs_2[[#This Row],[FECHA DE LA NOVEDAD]],"MMMM")</f>
        <v>julio</v>
      </c>
      <c r="R78" t="str">
        <f>TEXT(KPI_IMs_2[[#This Row],[FECHA DE LA NOVEDAD]],"aaaa")</f>
        <v>2025</v>
      </c>
      <c r="S78">
        <v>45844</v>
      </c>
      <c r="T78">
        <v>45844</v>
      </c>
      <c r="U78">
        <v>0.46875</v>
      </c>
      <c r="V78">
        <v>0.4756944444444444</v>
      </c>
      <c r="W78">
        <f>((KPI_IMs_2[[#This Row],[FECHA DE RESOLUCION]]+KPI_IMs_2[[#This Row],[HORA CIERRE IM]])-(KPI_IMs_2[[#This Row],[FECHA DE LA NOVEDAD]]+KPI_IMs_2[[#This Row],[HORA DE LA FALLA]]))*24*60</f>
        <v>145.00000000116415</v>
      </c>
      <c r="X78" t="str" cm="1" xml:space="preserve">
        <f t="array" ref="X78" xml:space="preserve">IF(OR(O78="",P78="",S78="",V78="",AQ78="",AR78=""),"",
  LET(
    _xlpm.inicio, O78 + P78,
    _xlpm.fin, S78 + V78,
    _xlpm.dias, INT(_xlpm.fin - _xlpm.inicio),
    _xlpm.tiempo, REDUCE(0, SEQUENCE(_xlpm.dias + 1, 1, 0, 1),
      LAMBDA(_xlpm.acum,_xlpm.d,
        LET(
          _xlpm.dia, TRUNC(_xlpm.inicio) + _xlpm.d,
          _xlpm.horaIni, IF(_xlpm.d = 0, MAX(_xlpm.inicio, _xlpm.dia + AQ78), _xlpm.dia + AQ78),
          _xlpm.horaFin, IF(_xlpm.d = _xlpm.dias, MIN(_xlpm.fin, _xlpm.dia + AR78), _xlpm.dia + AR78),
          _xlpm.tiempo_dia, MAX(0, _xlpm.horaFin - _xlpm.horaIni),
          _xlpm.acum + _xlpm.tiempo_dia
        )
      )
    ),
    TEXT(_xlpm.tiempo, "h:mm")
  )
)</f>
        <v>2:25</v>
      </c>
      <c r="Y78" t="str">
        <f>TEXT((KPI_IMs_2[[#This Row],[FECHA DE REPORTE]]+KPI_IMs_2[[#This Row],[HORA DE REPORTE]]) - (KPI_IMs_2[[#This Row],[FECHA DE LA NOVEDAD]]+KPI_IMs_2[[#This Row],[HORA DE LA FALLA]]), "[h]:mm")</f>
        <v>2:15</v>
      </c>
      <c r="Z78" t="str">
        <v>FALLA MICROSENS</v>
      </c>
      <c r="AA78" t="str">
        <v>Red / Enlace / Proveedor</v>
      </c>
      <c r="AB78" t="str">
        <v>Se quemo el Adaptador de corriente del MICROSENS</v>
      </c>
      <c r="AC78" t="str">
        <v>Infraestructura - Eléctrica</v>
      </c>
      <c r="AD78" t="str">
        <v>SI</v>
      </c>
      <c r="AE78" t="str">
        <v>NO</v>
      </c>
      <c r="AF78" t="str">
        <v>NO</v>
      </c>
      <c r="AG78" t="str">
        <v>NO</v>
      </c>
      <c r="AH78" t="str">
        <v>INTERNO</v>
      </c>
      <c r="AI78" t="str">
        <v>SISTEMAS</v>
      </c>
      <c r="AJ78" t="str">
        <v>se cambio adapatador de corriente del Microsens</v>
      </c>
      <c r="AM78" t="str">
        <v>Culminado 100%</v>
      </c>
      <c r="AN78" t="str">
        <v>Se ejecutará una prueba controlada eliminando intencionalmente la carpeta en un entorno de prueba, con el fin de validar si SmartView detecta la caída del servicio.(en validacion con Juan Daniel indica que no hay Ambientes disponibles a espera de disponibilidad de los ambientes) se estima validarlo en la semana del 30 a 6 de Agosto</v>
      </c>
      <c r="AP78" t="str">
        <v>Se quemo el adaptador de corriente del microsens se coloco otro que tenian en tienda ; se revisa el Voltaje de la tienda y esta Ok ; se presento corto en donde solo afecto un solo modulo y se manejo con datafonos inalambricos</v>
      </c>
      <c r="AQ78">
        <v>0.3333333333333333</v>
      </c>
      <c r="AR78">
        <v>0.875</v>
      </c>
    </row>
    <row r="79" xml:space="preserve">
      <c r="A79">
        <v>1397373</v>
      </c>
      <c r="B79" t="str">
        <f>VLOOKUP(H79,DetalleTiendas!A$2:S$1778,3,FALSE)</f>
        <v>SUPERMERCADOS</v>
      </c>
      <c r="C79" t="str">
        <f>VLOOKUP(H79,DetalleTiendas!A$2:S$1778,4,FALSE)</f>
        <v>JUMBO</v>
      </c>
      <c r="D79" t="str">
        <f>VLOOKUP(H79,DetalleTiendas!A$2:S$1778,5,FALSE)</f>
        <v>BOGOTA</v>
      </c>
      <c r="E79" t="str">
        <v>ENLACES</v>
      </c>
      <c r="F79" t="str">
        <v>N/A</v>
      </c>
      <c r="G79" t="str" xml:space="preserve">
        <f xml:space="preserve">IF(
   AND(ISNUMBER(VALUE(MID(H79,3,3))), ISNUMBER(FIND(" ", H79))),
   LEFT(H79,FIND(" ",H79)-1),
   H79
)</f>
        <v>J255</v>
      </c>
      <c r="H79" t="str">
        <v>J255 JUMBO LA MESA</v>
      </c>
      <c r="J79" t="str">
        <v>Soporte_Onsite_REG_Costa_SM Colombia</v>
      </c>
      <c r="K79" t="str">
        <v>Celso Niebles</v>
      </c>
      <c r="L79" t="str">
        <v>CERRADO</v>
      </c>
      <c r="M79" t="str">
        <v>CERRADO</v>
      </c>
      <c r="N79" t="str">
        <v>BAJA</v>
      </c>
      <c r="O79">
        <v>45840</v>
      </c>
      <c r="P79">
        <v>0.41041666666666665</v>
      </c>
      <c r="Q79" t="str">
        <f>TEXT(KPI_IMs_2[[#This Row],[FECHA DE LA NOVEDAD]],"MMMM")</f>
        <v>julio</v>
      </c>
      <c r="R79" t="str">
        <f>TEXT(KPI_IMs_2[[#This Row],[FECHA DE LA NOVEDAD]],"aaaa")</f>
        <v>2025</v>
      </c>
      <c r="S79">
        <v>45840</v>
      </c>
      <c r="T79">
        <v>45840</v>
      </c>
      <c r="U79">
        <v>0.4166666666666667</v>
      </c>
      <c r="V79">
        <v>0.4479166666666667</v>
      </c>
      <c r="W79">
        <f>((KPI_IMs_2[[#This Row],[FECHA DE RESOLUCION]]+KPI_IMs_2[[#This Row],[HORA CIERRE IM]])-(KPI_IMs_2[[#This Row],[FECHA DE LA NOVEDAD]]+KPI_IMs_2[[#This Row],[HORA DE LA FALLA]]))*24*60</f>
        <v>53.999999997904524</v>
      </c>
      <c r="X79" t="str" cm="1" xml:space="preserve">
        <f t="array" ref="X79" xml:space="preserve">IF(OR(O79="",P79="",S79="",V79="",AQ79="",AR79=""),"",
  LET(
    _xlpm.inicio, O79 + P79,
    _xlpm.fin, S79 + V79,
    _xlpm.dias, INT(_xlpm.fin - _xlpm.inicio),
    _xlpm.tiempo, REDUCE(0, SEQUENCE(_xlpm.dias + 1, 1, 0, 1),
      LAMBDA(_xlpm.acum,_xlpm.d,
        LET(
          _xlpm.dia, TRUNC(_xlpm.inicio) + _xlpm.d,
          _xlpm.horaIni, IF(_xlpm.d = 0, MAX(_xlpm.inicio, _xlpm.dia + AQ79), _xlpm.dia + AQ79),
          _xlpm.horaFin, IF(_xlpm.d = _xlpm.dias, MIN(_xlpm.fin, _xlpm.dia + AR79), _xlpm.dia + AR79),
          _xlpm.tiempo_dia, MAX(0, _xlpm.horaFin - _xlpm.horaIni),
          _xlpm.acum + _xlpm.tiempo_dia
        )
      )
    ),
    TEXT(_xlpm.tiempo, "h:mm")
  )
)</f>
        <v>0:54</v>
      </c>
      <c r="Y79" t="str">
        <f>TEXT((KPI_IMs_2[[#This Row],[FECHA DE REPORTE]]+KPI_IMs_2[[#This Row],[HORA DE REPORTE]]) - (KPI_IMs_2[[#This Row],[FECHA DE LA NOVEDAD]]+KPI_IMs_2[[#This Row],[HORA DE LA FALLA]]), "[h]:mm")</f>
        <v>0:09</v>
      </c>
      <c r="Z79" t="str">
        <v>Falla Self Checkout</v>
      </c>
      <c r="AA79" t="str">
        <v>Hardware / Equipos</v>
      </c>
      <c r="AB79" t="str">
        <v>Microsens desconfigurado / Modulo de efectivo Defectuoso</v>
      </c>
      <c r="AC79" t="str">
        <v>Infraestructura - Eléctrica</v>
      </c>
      <c r="AD79" t="str">
        <v>SI</v>
      </c>
      <c r="AE79" t="str">
        <v>NO</v>
      </c>
      <c r="AF79" t="str">
        <v>NO</v>
      </c>
      <c r="AG79" t="str">
        <v>NO</v>
      </c>
      <c r="AH79" t="str">
        <v>INTERNO</v>
      </c>
      <c r="AI79" t="str">
        <v>SISTEMAS</v>
      </c>
      <c r="AJ79" t="str">
        <v>Configuracion Microsens</v>
      </c>
      <c r="AK79">
        <v>45840</v>
      </c>
      <c r="AL79">
        <v>45847</v>
      </c>
      <c r="AM79" t="str">
        <v>Culminado 100%</v>
      </c>
      <c r="AN79" t="str">
        <v>✅Validación diaria por parte de cajas:</v>
      </c>
      <c r="AO79" t="str" xml:space="preserve">
        <v xml:space="preserve">NFORME DE REUNIÓN_x000d_
🛠️ Tema: Sala de Crisis – Falla Self Checkout Jumbo La Mesa_x000d_
📅 Fecha: 2025-07-02_x000d_
⏰ Hora de inicio: 010:02 a. m._x000d_
⏱️ Hora de finalización: 010:45 a. m._x000d_
⏳ Duración: 45 minutos_x000d_
🕒 Tiempo promedio de asistencia: 00:27:54_x000d_
_x000d_
👥 Participantes_x000d_
Jonathan Alexis Pardo Ronco (Externo - RESERCO INTERNATIONAL SERVICES IT SAS)_x000d_
_x000d_
Oscar Ramírez Serrano_x000d_
_x000d_
Celso José Niebles Tache_x000d_
_x000d_
Gineth Andrea López Vargas_x000d_
_x000d_
Farutt Alcides Reyes Caucali_x000d_
_x000d_
Javier Sandoval Velandia_x000d_
_x000d_
Álvaro Javier Gutiérrez_x000d_
_x000d_
Ludwing Castellanos Zambrano_x000d_
_x000d_
Álvaro Andrés Martínez Escorcia_x000d_
_x000d_
Luis Alejandro Medina Chaparro_x000d_
_x000d_
Iván Ricardo Pulido Ramos (Externo - TOP GROUP COLOMBIA S.A.S)_x000d_
_x000d_
Guillermo Alejandro Gutiérrez Benavides_x000d_
_x000d_
Óscar Felipe García Ceballos_x000d_
_x000d_
📝 Resumen de las actividades realizadas y solución dada_x000d_
Durante la reunión se revisó la novedad presentada en el Self Checkout de Jumbo La Mesa; destacando los siguientes puntos:_x000d_
_x000d_
Uno de los equipos presentaba falla física por atasco de moneda; mientras que el otro operaba de forma incorrecta por problemas de red: uno de los microsensores estaba sin red; posiblemente por trabajos de cableado en la tienda._x000d_
_x000d_
Se informó que hubo una caída de energía el día anterior; lo cual pudo influir en la pérdida de conectividad. El microsens se encontró caído; con un puerto incorrecto y configuración errónea; lo cual requirió reconfiguración manual._x000d_
_x000d_
Se validó que la tienda operaba normalmente al momento de la apertura; y la falla se presentó después por pérdida de configuración en el microsens._x000d_
_x000d_
Se abrió el ABM para solicitar inclusión de la tienda en el sistema de monitoreo. Se está a la espera de la validación por parte del equipo en Chile._x000d_
_x000d_
Se evidenció además que el Self Checkout mixto no está recibiendo monedas de $50; ya que el módulo de efectivo no las reconoce. El caso fue escalado a NCR para que realicen el cambio del módulo._x000d_
_x000d_
⚠️ Detalles técnicos y estado final_x000d_
Impacto real: Bajo_x000d_
_x000d_
Prioridad final del incidente: Baja_x000d_
_x000d_
Causa identificada: Error de configuración en microsensores_x000d_
_x000d_
Solución provisional o definitiva: Definitiva_x000d_
_x000d_
Acciones posteriores:_x000d_
_x000d_
Incluir la tienda en el monitoreo (ABM)_x000d_
_x000d_
Esperar validación desde Chile_x000d_
_x000d_
Hacer seguimiento al cambio del módulo de efectivo escalado a NCR_x000d_
_x000d_
Fecha y hora de solución: 2025-07-02; 10:45 a. m._x000d_
_x000d_
Tiempo total de la solución: 45 minutos_x000d_
_x000d_
Estado final del servicio (visión técnica y de negocio):_x000d_
🟢 J255 Jumbo La Mesa – OPERANDO SIN NOVEDAD</v>
      </c>
      <c r="AP79" t="str">
        <v>Durante la reunión se revisó la novedad presentada en el Self Checkout de Jumbo La Mesa; destacando los siguientes puntos: Uno de los Self Checkout presentaba fallo físico por atasco de moneda; mientras que el otro operaba incorrectamente por problemas de red Se validó que uno de los microsensores estaba sin red; posiblemente por trabajos de cableado en la tienda. Además; se informó que ayer hubo una caída de energía; lo cual también pudo haber influido en la pérdida de conectividad del equipo. El microsens estaba caído y se identificó que tenía un puerto erróneo y una configuración incorrecta; por lo que fue necesario reconfigurarlo manualmente. Se validó que la tienda estaba funcionando correctamente en la apertura de la tienda; y que la falla ocurrió posteriormente por esa pérdida de configuración en el microsens. Se abrió el ABM para solicitar la inclusión de esta tienda en el sistema de monitoreo; y se está a la espera de la validación por parte del equipo en Chile. También se evidenció que el Self Checkout mixto no está recibiendo monedas de $50; ya que el módulo de efectivo no las está reconociendo. Este caso fue escalado a NCR para que realicen el cambio del módulo defectuoso.</v>
      </c>
      <c r="AQ79">
        <v>0.3333333333333333</v>
      </c>
      <c r="AR79">
        <v>0.875</v>
      </c>
    </row>
    <row r="80" xml:space="preserve">
      <c r="A80">
        <v>1398618</v>
      </c>
      <c r="B80" t="str">
        <f>VLOOKUP(H80,DetalleTiendas!A$2:S$1778,3,FALSE)</f>
        <v>SUPERMERCADOS</v>
      </c>
      <c r="C80" t="str">
        <f>VLOOKUP(H80,DetalleTiendas!A$2:S$1778,4,FALSE)</f>
        <v>METRO</v>
      </c>
      <c r="D80" t="str">
        <f>VLOOKUP(H80,DetalleTiendas!A$2:S$1778,5,FALSE)</f>
        <v>CENTRO</v>
      </c>
      <c r="E80" t="str">
        <v>ENLACES</v>
      </c>
      <c r="F80" t="str">
        <v>NO</v>
      </c>
      <c r="G80" t="str" xml:space="preserve">
        <f xml:space="preserve">IF(
   AND(ISNUMBER(VALUE(MID(H80,3,3))), ISNUMBER(FIND(" ", H80))),
   LEFT(H80,FIND(" ",H80)-1),
   H80
)</f>
        <v>M025</v>
      </c>
      <c r="H80" t="str">
        <v>M025 BELLO</v>
      </c>
      <c r="J80" t="str">
        <v>Redes y Comunicaciones-NIVEL 2 - COL</v>
      </c>
      <c r="K80" t="str">
        <v>Guillermo gutierrez</v>
      </c>
      <c r="L80" t="str">
        <v>CERRADO</v>
      </c>
      <c r="M80" t="str">
        <v>CERRADO</v>
      </c>
      <c r="N80" t="str">
        <v>MEDIA</v>
      </c>
      <c r="O80">
        <v>45840</v>
      </c>
      <c r="P80">
        <v>0.8333333333333334</v>
      </c>
      <c r="Q80" t="str">
        <f>TEXT(KPI_IMs_2[[#This Row],[FECHA DE LA NOVEDAD]],"MMMM")</f>
        <v>julio</v>
      </c>
      <c r="R80" t="str">
        <f>TEXT(KPI_IMs_2[[#This Row],[FECHA DE LA NOVEDAD]],"aaaa")</f>
        <v>2025</v>
      </c>
      <c r="S80">
        <v>45840</v>
      </c>
      <c r="T80">
        <v>45840</v>
      </c>
      <c r="U80">
        <v>0.8402777777777778</v>
      </c>
      <c r="V80">
        <v>0.9375</v>
      </c>
      <c r="W80">
        <f>((KPI_IMs_2[[#This Row],[FECHA DE RESOLUCION]]+KPI_IMs_2[[#This Row],[HORA CIERRE IM]])-(KPI_IMs_2[[#This Row],[FECHA DE LA NOVEDAD]]+KPI_IMs_2[[#This Row],[HORA DE LA FALLA]]))*24*60</f>
        <v>149.99999999650754</v>
      </c>
      <c r="X80" t="str" cm="1" xml:space="preserve">
        <f t="array" ref="X80" xml:space="preserve">IF(OR(O80="",P80="",S80="",V80="",AQ80="",AR80=""),"",
  LET(
    _xlpm.inicio, O80 + P80,
    _xlpm.fin, S80 + V80,
    _xlpm.dias, INT(_xlpm.fin - _xlpm.inicio),
    _xlpm.tiempo, REDUCE(0, SEQUENCE(_xlpm.dias + 1, 1, 0, 1),
      LAMBDA(_xlpm.acum,_xlpm.d,
        LET(
          _xlpm.dia, TRUNC(_xlpm.inicio) + _xlpm.d,
          _xlpm.horaIni, IF(_xlpm.d = 0, MAX(_xlpm.inicio, _xlpm.dia + AQ80), _xlpm.dia + AQ80),
          _xlpm.horaFin, IF(_xlpm.d = _xlpm.dias, MIN(_xlpm.fin, _xlpm.dia + AR80), _xlpm.dia + AR80),
          _xlpm.tiempo_dia, MAX(0, _xlpm.horaFin - _xlpm.horaIni),
          _xlpm.acum + _xlpm.tiempo_dia
        )
      )
    ),
    TEXT(_xlpm.tiempo, "h:mm")
  )
)</f>
        <v>1:00</v>
      </c>
      <c r="Y80" t="str">
        <f>TEXT((KPI_IMs_2[[#This Row],[FECHA DE REPORTE]]+KPI_IMs_2[[#This Row],[HORA DE REPORTE]]) - (KPI_IMs_2[[#This Row],[FECHA DE LA NOVEDAD]]+KPI_IMs_2[[#This Row],[HORA DE LA FALLA]]), "[h]:mm")</f>
        <v>0:10</v>
      </c>
      <c r="Z80" t="str">
        <v>CAIDA ENLACES</v>
      </c>
      <c r="AA80" t="str">
        <v>Red / Enlace / Proveedor</v>
      </c>
      <c r="AB80" t="str">
        <v>Caída enlace Claro ; Falla masiva Cirion</v>
      </c>
      <c r="AC80" t="str">
        <v>Proveedor - Red/Infraestructura</v>
      </c>
      <c r="AD80" t="str">
        <v>SI</v>
      </c>
      <c r="AE80" t="str">
        <v>NO</v>
      </c>
      <c r="AF80" t="str">
        <v>NO</v>
      </c>
      <c r="AG80" t="str">
        <v>NO</v>
      </c>
      <c r="AH80" t="str">
        <v>INTERNO</v>
      </c>
      <c r="AI80" t="str">
        <v>SISTEMAS</v>
      </c>
      <c r="AJ80" t="str">
        <v>Ajuste por parte del Proveedor</v>
      </c>
      <c r="AM80" t="str">
        <v>Culminado 100%</v>
      </c>
      <c r="AN80" t="str">
        <v>El personal de cajas, bajo la coordinación de Mabel, deberá revisar el estado de las cajas en WebFrom al inicio y cierre del día. Sandoval Velandia, Javier se encargará de notificar y coordinar esta actividad con la tienda.(Javier)</v>
      </c>
      <c r="AP80" t="str">
        <v>El servicio MPLS de cirion ya estaBa afectado ; despues se presento Afectacion para el enlace de Claro por bloqueo de equipo en su BackBone ; Proveedor realizo el reinicio</v>
      </c>
      <c r="AQ80">
        <v>0.3333333333333333</v>
      </c>
      <c r="AR80">
        <v>0.875</v>
      </c>
    </row>
    <row r="81" xml:space="preserve">
      <c r="A81">
        <v>1398618</v>
      </c>
      <c r="B81" t="str">
        <f>VLOOKUP(H81,DetalleTiendas!A$2:S$1778,3,FALSE)</f>
        <v>SUPERMERCADOS</v>
      </c>
      <c r="C81" t="str">
        <f>VLOOKUP(H81,DetalleTiendas!A$2:S$1778,4,FALSE)</f>
        <v>EDS JUMBO</v>
      </c>
      <c r="D81" t="str">
        <f>VLOOKUP(H81,DetalleTiendas!A$2:S$1778,5,FALSE)</f>
        <v>CENTRO</v>
      </c>
      <c r="E81" t="str">
        <v>ENLACES</v>
      </c>
      <c r="F81" t="str">
        <v>NO</v>
      </c>
      <c r="G81" t="str" xml:space="preserve">
        <f xml:space="preserve">IF(
   AND(ISNUMBER(VALUE(MID(H81,3,3))), ISNUMBER(FIND(" ", H81))),
   LEFT(H81,FIND(" ",H81)-1),
   H81
)</f>
        <v>Z098</v>
      </c>
      <c r="H81" t="str">
        <v>Z098 AV DEL RIO</v>
      </c>
      <c r="J81" t="str">
        <v>Redes y Comunicaciones-NIVEL 2 - COL</v>
      </c>
      <c r="K81" t="str">
        <v>Guillermo gutierrez</v>
      </c>
      <c r="L81" t="str">
        <v>CERRADO</v>
      </c>
      <c r="M81" t="str">
        <v>CERRADO</v>
      </c>
      <c r="N81" t="str">
        <v>MEDIA</v>
      </c>
      <c r="O81">
        <v>45840</v>
      </c>
      <c r="P81">
        <v>0.8333333333333334</v>
      </c>
      <c r="Q81" t="str">
        <f>TEXT(KPI_IMs_2[[#This Row],[FECHA DE LA NOVEDAD]],"MMMM")</f>
        <v>julio</v>
      </c>
      <c r="R81" t="str">
        <f>TEXT(KPI_IMs_2[[#This Row],[FECHA DE LA NOVEDAD]],"aaaa")</f>
        <v>2025</v>
      </c>
      <c r="S81">
        <v>45840</v>
      </c>
      <c r="T81">
        <v>45840</v>
      </c>
      <c r="U81">
        <v>0.8402777777777778</v>
      </c>
      <c r="V81">
        <v>0.9375</v>
      </c>
      <c r="W81">
        <f>((KPI_IMs_2[[#This Row],[FECHA DE RESOLUCION]]+KPI_IMs_2[[#This Row],[HORA CIERRE IM]])-(KPI_IMs_2[[#This Row],[FECHA DE LA NOVEDAD]]+KPI_IMs_2[[#This Row],[HORA DE LA FALLA]]))*24*60</f>
        <v>149.99999999650754</v>
      </c>
      <c r="X81" t="str" cm="1" xml:space="preserve">
        <f t="array" ref="X81" xml:space="preserve">IF(OR(O81="",P81="",S81="",V81="",AQ81="",AR81=""),"",
  LET(
    _xlpm.inicio, O81 + P81,
    _xlpm.fin, S81 + V81,
    _xlpm.dias, INT(_xlpm.fin - _xlpm.inicio),
    _xlpm.tiempo, REDUCE(0, SEQUENCE(_xlpm.dias + 1, 1, 0, 1),
      LAMBDA(_xlpm.acum,_xlpm.d,
        LET(
          _xlpm.dia, TRUNC(_xlpm.inicio) + _xlpm.d,
          _xlpm.horaIni, IF(_xlpm.d = 0, MAX(_xlpm.inicio, _xlpm.dia + AQ81), _xlpm.dia + AQ81),
          _xlpm.horaFin, IF(_xlpm.d = _xlpm.dias, MIN(_xlpm.fin, _xlpm.dia + AR81), _xlpm.dia + AR81),
          _xlpm.tiempo_dia, MAX(0, _xlpm.horaFin - _xlpm.horaIni),
          _xlpm.acum + _xlpm.tiempo_dia
        )
      )
    ),
    TEXT(_xlpm.tiempo, "h:mm")
  )
)</f>
        <v>1:00</v>
      </c>
      <c r="Y81" t="str">
        <f>TEXT((KPI_IMs_2[[#This Row],[FECHA DE REPORTE]]+KPI_IMs_2[[#This Row],[HORA DE REPORTE]]) - (KPI_IMs_2[[#This Row],[FECHA DE LA NOVEDAD]]+KPI_IMs_2[[#This Row],[HORA DE LA FALLA]]), "[h]:mm")</f>
        <v>0:10</v>
      </c>
      <c r="Z81" t="str">
        <v>CAIDA ENLACES</v>
      </c>
      <c r="AA81" t="str">
        <v>Red / Enlace / Proveedor</v>
      </c>
      <c r="AB81" t="str">
        <v>Caída enlace Claro ; Falla masiva Cirion</v>
      </c>
      <c r="AC81" t="str">
        <v>Proveedor - Red/Infraestructura</v>
      </c>
      <c r="AD81" t="str">
        <v>SI</v>
      </c>
      <c r="AE81" t="str">
        <v>NO</v>
      </c>
      <c r="AF81" t="str">
        <v>NO</v>
      </c>
      <c r="AG81" t="str">
        <v>NO</v>
      </c>
      <c r="AH81" t="str">
        <v>INTERNO</v>
      </c>
      <c r="AI81" t="str">
        <v>SISTEMAS</v>
      </c>
      <c r="AJ81" t="str">
        <v>Ajuste por parte del Proveedor</v>
      </c>
      <c r="AM81" t="str">
        <v>Culminado 100%</v>
      </c>
      <c r="AP81" t="str">
        <v>El servicio MPLS de cirion ya estaBa afectado ; despues se presento Afectacion para el enlace de Claro por bloqueo de equipo en su BackBone ; Proveedor realizo el reinicio</v>
      </c>
      <c r="AQ81">
        <v>0.3333333333333333</v>
      </c>
      <c r="AR81">
        <v>0.875</v>
      </c>
    </row>
    <row r="82" xml:space="preserve">
      <c r="A82">
        <v>1398618</v>
      </c>
      <c r="B82" t="str">
        <f>VLOOKUP(H82,DetalleTiendas!A$2:S$1778,3,FALSE)</f>
        <v>SUPERMERCADOS</v>
      </c>
      <c r="C82" t="str">
        <f>VLOOKUP(H82,DetalleTiendas!A$2:S$1778,4,FALSE)</f>
        <v>EDS JUMBO</v>
      </c>
      <c r="D82" t="str">
        <f>VLOOKUP(H82,DetalleTiendas!A$2:S$1778,5,FALSE)</f>
        <v>OCCIDENTE</v>
      </c>
      <c r="E82" t="str">
        <v>SERVIDOR</v>
      </c>
      <c r="F82" t="str">
        <v>NO</v>
      </c>
      <c r="G82" t="str" xml:space="preserve">
        <f xml:space="preserve">IF(
   AND(ISNUMBER(VALUE(MID(H82,3,3))), ISNUMBER(FIND(" ", H82))),
   LEFT(H82,FIND(" ",H82)-1),
   H82
)</f>
        <v>Z133</v>
      </c>
      <c r="H82" t="str">
        <v>Z133 SAN GABRIEL</v>
      </c>
      <c r="J82" t="str">
        <v>Redes y Comunicaciones-NIVEL 2 - COL</v>
      </c>
      <c r="K82" t="str">
        <v>Guillermo gutierrez</v>
      </c>
      <c r="L82" t="str">
        <v>CERRADO</v>
      </c>
      <c r="M82" t="str">
        <v>CERRADO</v>
      </c>
      <c r="N82" t="str">
        <v>MEDIA</v>
      </c>
      <c r="O82">
        <v>45840</v>
      </c>
      <c r="P82">
        <v>0.8333333333333334</v>
      </c>
      <c r="Q82" t="str">
        <f>TEXT(KPI_IMs_2[[#This Row],[FECHA DE LA NOVEDAD]],"MMMM")</f>
        <v>julio</v>
      </c>
      <c r="R82" t="str">
        <f>TEXT(KPI_IMs_2[[#This Row],[FECHA DE LA NOVEDAD]],"aaaa")</f>
        <v>2025</v>
      </c>
      <c r="S82">
        <v>45840</v>
      </c>
      <c r="T82">
        <v>45840</v>
      </c>
      <c r="U82">
        <v>0.8402777777777778</v>
      </c>
      <c r="V82">
        <v>0.9375</v>
      </c>
      <c r="W82">
        <f>((KPI_IMs_2[[#This Row],[FECHA DE RESOLUCION]]+KPI_IMs_2[[#This Row],[HORA CIERRE IM]])-(KPI_IMs_2[[#This Row],[FECHA DE LA NOVEDAD]]+KPI_IMs_2[[#This Row],[HORA DE LA FALLA]]))*24*60</f>
        <v>149.99999999650754</v>
      </c>
      <c r="X82" t="str" cm="1" xml:space="preserve">
        <f t="array" ref="X82" xml:space="preserve">IF(OR(O82="",P82="",S82="",V82="",AQ82="",AR82=""),"",
  LET(
    _xlpm.inicio, O82 + P82,
    _xlpm.fin, S82 + V82,
    _xlpm.dias, INT(_xlpm.fin - _xlpm.inicio),
    _xlpm.tiempo, REDUCE(0, SEQUENCE(_xlpm.dias + 1, 1, 0, 1),
      LAMBDA(_xlpm.acum,_xlpm.d,
        LET(
          _xlpm.dia, TRUNC(_xlpm.inicio) + _xlpm.d,
          _xlpm.horaIni, IF(_xlpm.d = 0, MAX(_xlpm.inicio, _xlpm.dia + AQ82), _xlpm.dia + AQ82),
          _xlpm.horaFin, IF(_xlpm.d = _xlpm.dias, MIN(_xlpm.fin, _xlpm.dia + AR82), _xlpm.dia + AR82),
          _xlpm.tiempo_dia, MAX(0, _xlpm.horaFin - _xlpm.horaIni),
          _xlpm.acum + _xlpm.tiempo_dia
        )
      )
    ),
    TEXT(_xlpm.tiempo, "h:mm")
  )
)</f>
        <v>1:00</v>
      </c>
      <c r="Y82" t="str">
        <f>TEXT((KPI_IMs_2[[#This Row],[FECHA DE REPORTE]]+KPI_IMs_2[[#This Row],[HORA DE REPORTE]]) - (KPI_IMs_2[[#This Row],[FECHA DE LA NOVEDAD]]+KPI_IMs_2[[#This Row],[HORA DE LA FALLA]]), "[h]:mm")</f>
        <v>0:10</v>
      </c>
      <c r="Z82" t="str">
        <v>CAIDA ENLACES</v>
      </c>
      <c r="AA82" t="str">
        <v>Red / Enlace / Proveedor</v>
      </c>
      <c r="AB82" t="str">
        <v>Caída enlace Claro ; Falla masiva Cirion</v>
      </c>
      <c r="AC82" t="str">
        <v>Proveedor - Red/Infraestructura</v>
      </c>
      <c r="AD82" t="str">
        <v>SI</v>
      </c>
      <c r="AE82" t="str">
        <v>NO</v>
      </c>
      <c r="AF82" t="str">
        <v>NO</v>
      </c>
      <c r="AG82" t="str">
        <v>NO</v>
      </c>
      <c r="AH82" t="str">
        <v>INTERNO</v>
      </c>
      <c r="AI82" t="str">
        <v>SISTEMAS</v>
      </c>
      <c r="AJ82" t="str">
        <v>Ajuste por parte del Proveedor</v>
      </c>
      <c r="AM82" t="str">
        <v>Culminado 100%</v>
      </c>
      <c r="AP82" t="str">
        <v>El servicio MPLS de cirion ya estaBa afectado ; despues se presento Afectacion para el enlace de Claro por bloqueo de equipo en su BackBone ; Proveedor realizo el reinicio</v>
      </c>
      <c r="AQ82">
        <v>0.3333333333333333</v>
      </c>
      <c r="AR82">
        <v>0.875</v>
      </c>
    </row>
    <row r="83" xml:space="preserve">
      <c r="A83">
        <v>1398618</v>
      </c>
      <c r="B83" t="str">
        <f>VLOOKUP(H83,DetalleTiendas!A$2:S$1778,3,FALSE)</f>
        <v>SUPERMERCADOS</v>
      </c>
      <c r="C83" t="str">
        <f>VLOOKUP(H83,DetalleTiendas!A$2:S$1778,4,FALSE)</f>
        <v>EDS JUMBO</v>
      </c>
      <c r="D83" t="str">
        <f>VLOOKUP(H83,DetalleTiendas!A$2:S$1778,5,FALSE)</f>
        <v>CENTRO</v>
      </c>
      <c r="E83" t="str">
        <v>CORTE DE ENERGIA</v>
      </c>
      <c r="F83" t="str">
        <v>NO</v>
      </c>
      <c r="G83" t="str" xml:space="preserve">
        <f xml:space="preserve">IF(
   AND(ISNUMBER(VALUE(MID(H83,3,3))), ISNUMBER(FIND(" ", H83))),
   LEFT(H83,FIND(" ",H83)-1),
   H83
)</f>
        <v>Z136</v>
      </c>
      <c r="H83" t="str">
        <v>Z136 BAHIA</v>
      </c>
      <c r="J83" t="str">
        <v>Redes y Comunicaciones-NIVEL 2 - COL</v>
      </c>
      <c r="K83" t="str">
        <v>Guillermo gutierrez</v>
      </c>
      <c r="L83" t="str">
        <v>CERRADO</v>
      </c>
      <c r="M83" t="str">
        <v>CERRADO</v>
      </c>
      <c r="N83" t="str">
        <v>MEDIA</v>
      </c>
      <c r="O83">
        <v>45840</v>
      </c>
      <c r="P83">
        <v>0.8333333333333334</v>
      </c>
      <c r="Q83" t="str">
        <f>TEXT(KPI_IMs_2[[#This Row],[FECHA DE LA NOVEDAD]],"MMMM")</f>
        <v>julio</v>
      </c>
      <c r="R83" t="str">
        <f>TEXT(KPI_IMs_2[[#This Row],[FECHA DE LA NOVEDAD]],"aaaa")</f>
        <v>2025</v>
      </c>
      <c r="S83">
        <v>45840</v>
      </c>
      <c r="T83">
        <v>45840</v>
      </c>
      <c r="U83">
        <v>0.8402777777777778</v>
      </c>
      <c r="V83">
        <v>0.9375</v>
      </c>
      <c r="W83">
        <f>((KPI_IMs_2[[#This Row],[FECHA DE RESOLUCION]]+KPI_IMs_2[[#This Row],[HORA CIERRE IM]])-(KPI_IMs_2[[#This Row],[FECHA DE LA NOVEDAD]]+KPI_IMs_2[[#This Row],[HORA DE LA FALLA]]))*24*60</f>
        <v>149.99999999650754</v>
      </c>
      <c r="X83" t="str" cm="1" xml:space="preserve">
        <f t="array" ref="X83" xml:space="preserve">IF(OR(O83="",P83="",S83="",V83="",AQ83="",AR83=""),"",
  LET(
    _xlpm.inicio, O83 + P83,
    _xlpm.fin, S83 + V83,
    _xlpm.dias, INT(_xlpm.fin - _xlpm.inicio),
    _xlpm.tiempo, REDUCE(0, SEQUENCE(_xlpm.dias + 1, 1, 0, 1),
      LAMBDA(_xlpm.acum,_xlpm.d,
        LET(
          _xlpm.dia, TRUNC(_xlpm.inicio) + _xlpm.d,
          _xlpm.horaIni, IF(_xlpm.d = 0, MAX(_xlpm.inicio, _xlpm.dia + AQ83), _xlpm.dia + AQ83),
          _xlpm.horaFin, IF(_xlpm.d = _xlpm.dias, MIN(_xlpm.fin, _xlpm.dia + AR83), _xlpm.dia + AR83),
          _xlpm.tiempo_dia, MAX(0, _xlpm.horaFin - _xlpm.horaIni),
          _xlpm.acum + _xlpm.tiempo_dia
        )
      )
    ),
    TEXT(_xlpm.tiempo, "h:mm")
  )
)</f>
        <v>1:00</v>
      </c>
      <c r="Y83" t="str">
        <f>TEXT((KPI_IMs_2[[#This Row],[FECHA DE REPORTE]]+KPI_IMs_2[[#This Row],[HORA DE REPORTE]]) - (KPI_IMs_2[[#This Row],[FECHA DE LA NOVEDAD]]+KPI_IMs_2[[#This Row],[HORA DE LA FALLA]]), "[h]:mm")</f>
        <v>0:10</v>
      </c>
      <c r="Z83" t="str">
        <v>CAIDA ENLACES</v>
      </c>
      <c r="AA83" t="str">
        <v>Red / Enlace / Proveedor</v>
      </c>
      <c r="AB83" t="str">
        <v>Caída enlace Claro ; Falla masiva Cirion</v>
      </c>
      <c r="AC83" t="str">
        <v>Proveedor - Red/Infraestructura</v>
      </c>
      <c r="AD83" t="str">
        <v>SI</v>
      </c>
      <c r="AE83" t="str">
        <v>NO</v>
      </c>
      <c r="AF83" t="str">
        <v>NO</v>
      </c>
      <c r="AG83" t="str">
        <v>NO</v>
      </c>
      <c r="AH83" t="str">
        <v>INTERNO</v>
      </c>
      <c r="AI83" t="str">
        <v>SISTEMAS</v>
      </c>
      <c r="AJ83" t="str">
        <v>Ajuste por parte del Proveedor</v>
      </c>
      <c r="AM83" t="str">
        <v>Culminado 100%</v>
      </c>
      <c r="AP83" t="str">
        <v>El servicio MPLS de cirion ya estaBa afectado ; despues se presento Afectacion para el enlace de Claro por bloqueo de equipo en su BackBone ; Proveedor realizo el reinicio</v>
      </c>
      <c r="AQ83">
        <v>0.3333333333333333</v>
      </c>
      <c r="AR83">
        <v>0.875</v>
      </c>
    </row>
    <row r="84" xml:space="preserve">
      <c r="A84">
        <v>1390127</v>
      </c>
      <c r="B84" t="str">
        <f>VLOOKUP(H84,DetalleTiendas!A$2:S$1778,3,FALSE)</f>
        <v>SUPERMERCADOS</v>
      </c>
      <c r="C84" t="str">
        <f>VLOOKUP(H84,DetalleTiendas!A$2:S$1778,4,FALSE)</f>
        <v>JUMBO</v>
      </c>
      <c r="D84" t="str">
        <f>VLOOKUP(H84,DetalleTiendas!A$2:S$1778,5,FALSE)</f>
        <v>OCCIDENTE</v>
      </c>
      <c r="E84" t="str">
        <v>ENLACES</v>
      </c>
      <c r="F84" t="str">
        <v>NO</v>
      </c>
      <c r="G84" t="str" xml:space="preserve">
        <f xml:space="preserve">IF(
   AND(ISNUMBER(VALUE(MID(H84,3,3))), ISNUMBER(FIND(" ", H84))),
   LEFT(H84,FIND(" ",H84)-1),
   H84
)</f>
        <v>J047</v>
      </c>
      <c r="H84" t="str">
        <v>J047 GIRARDOT</v>
      </c>
      <c r="J84" t="str">
        <v>Redes y Comunicaciones-NIVEL 2 - COL</v>
      </c>
      <c r="K84" t="str">
        <v>Guillermo gutierrez</v>
      </c>
      <c r="L84" t="str">
        <v>CERRADO</v>
      </c>
      <c r="M84" t="str">
        <v>CERRADO</v>
      </c>
      <c r="N84" t="str">
        <v>MEDIA</v>
      </c>
      <c r="O84">
        <v>45834</v>
      </c>
      <c r="P84">
        <v>0.8638888888888889</v>
      </c>
      <c r="Q84" t="str">
        <f>TEXT(KPI_IMs_2[[#This Row],[FECHA DE LA NOVEDAD]],"MMMM")</f>
        <v>junio</v>
      </c>
      <c r="R84" t="str">
        <f>TEXT(KPI_IMs_2[[#This Row],[FECHA DE LA NOVEDAD]],"aaaa")</f>
        <v>2025</v>
      </c>
      <c r="S84">
        <v>45834</v>
      </c>
      <c r="T84">
        <v>45834</v>
      </c>
      <c r="U84">
        <v>0.8784722222222222</v>
      </c>
      <c r="V84">
        <v>0.9756944444444444</v>
      </c>
      <c r="W84">
        <f>((KPI_IMs_2[[#This Row],[FECHA DE RESOLUCION]]+KPI_IMs_2[[#This Row],[HORA CIERRE IM]])-(KPI_IMs_2[[#This Row],[FECHA DE LA NOVEDAD]]+KPI_IMs_2[[#This Row],[HORA DE LA FALLA]]))*24*60</f>
        <v>161.00000000093132</v>
      </c>
      <c r="X84" t="str" cm="1" xml:space="preserve">
        <f t="array" ref="X84" xml:space="preserve">IF(OR(O84="",P84="",S84="",V84="",AQ84="",AR84=""),"",
  LET(
    _xlpm.inicio, O84 + P84,
    _xlpm.fin, S84 + V84,
    _xlpm.dias, INT(_xlpm.fin - _xlpm.inicio),
    _xlpm.tiempo, REDUCE(0, SEQUENCE(_xlpm.dias + 1, 1, 0, 1),
      LAMBDA(_xlpm.acum,_xlpm.d,
        LET(
          _xlpm.dia, TRUNC(_xlpm.inicio) + _xlpm.d,
          _xlpm.horaIni, IF(_xlpm.d = 0, MAX(_xlpm.inicio, _xlpm.dia + AQ84), _xlpm.dia + AQ84),
          _xlpm.horaFin, IF(_xlpm.d = _xlpm.dias, MIN(_xlpm.fin, _xlpm.dia + AR84), _xlpm.dia + AR84),
          _xlpm.tiempo_dia, MAX(0, _xlpm.horaFin - _xlpm.horaIni),
          _xlpm.acum + _xlpm.tiempo_dia
        )
      )
    ),
    TEXT(_xlpm.tiempo, "h:mm")
  )
)</f>
        <v>0:16</v>
      </c>
      <c r="Y84" t="str">
        <f>TEXT((KPI_IMs_2[[#This Row],[FECHA DE REPORTE]]+KPI_IMs_2[[#This Row],[HORA DE REPORTE]]) - (KPI_IMs_2[[#This Row],[FECHA DE LA NOVEDAD]]+KPI_IMs_2[[#This Row],[HORA DE LA FALLA]]), "[h]:mm")</f>
        <v>0:21</v>
      </c>
      <c r="Z84" t="str">
        <v>CAIDA ENLACES</v>
      </c>
      <c r="AA84" t="str">
        <v>Red / Enlace / Proveedor</v>
      </c>
      <c r="AB84" t="str">
        <v>Falla masiva claro ; Corte de Fibra - ETB</v>
      </c>
      <c r="AC84" t="str">
        <v>Proveedor - Red/Infraestructura</v>
      </c>
      <c r="AD84" t="str">
        <v>SI</v>
      </c>
      <c r="AE84" t="str">
        <v>NO</v>
      </c>
      <c r="AF84" t="str">
        <v>NO</v>
      </c>
      <c r="AG84" t="str">
        <v>NO</v>
      </c>
      <c r="AH84" t="str">
        <v>EXTERNO</v>
      </c>
      <c r="AI84" t="str">
        <v>PROVEEDOR</v>
      </c>
      <c r="AJ84" t="str">
        <v>Ajuste por parte del Proveedor</v>
      </c>
      <c r="AM84" t="str">
        <v>Culminado 100%</v>
      </c>
      <c r="AN84" t="str">
        <v>a espera de que repare la fibra el proveedo de ETB ; actualmente estamos con claro sin inconvenientes</v>
      </c>
      <c r="AP84" t="str">
        <v>actualmente la tienda esta por medio del enlace de claro; la tienda subió y se nota estable; se valida con el equipo de mesas y la tienda tuvo el cierre sin novedad</v>
      </c>
      <c r="AQ84">
        <v>0.3333333333333333</v>
      </c>
      <c r="AR84">
        <v>0.875</v>
      </c>
    </row>
    <row r="85" xml:space="preserve">
      <c r="A85">
        <v>1390127</v>
      </c>
      <c r="B85" t="str">
        <f>VLOOKUP(H85,DetalleTiendas!A$2:S$1778,3,FALSE)</f>
        <v>SUPERMERCADOS</v>
      </c>
      <c r="C85" t="str">
        <f>VLOOKUP(H85,DetalleTiendas!A$2:S$1778,4,FALSE)</f>
        <v>EDS JUMBO-ANCLA</v>
      </c>
      <c r="D85" t="str">
        <f>VLOOKUP(H85,DetalleTiendas!A$2:S$1778,5,FALSE)</f>
        <v>OCCIDENTE</v>
      </c>
      <c r="E85" t="str">
        <v>ENLACES</v>
      </c>
      <c r="F85" t="str">
        <v>NO</v>
      </c>
      <c r="G85" t="str" xml:space="preserve">
        <f xml:space="preserve">IF(
   AND(ISNUMBER(VALUE(MID(H85,3,3))), ISNUMBER(FIND(" ", H85))),
   LEFT(H85,FIND(" ",H85)-1),
   H85
)</f>
        <v>Z047</v>
      </c>
      <c r="H85" t="str">
        <v>Z047 GIRARDOT - ANCLA</v>
      </c>
      <c r="J85" t="str">
        <v>Redes y Comunicaciones-NIVEL 2 - COL</v>
      </c>
      <c r="K85" t="str">
        <v>Guillermo gutierrez</v>
      </c>
      <c r="L85" t="str">
        <v>CERRADO</v>
      </c>
      <c r="M85" t="str">
        <v>CERRADO</v>
      </c>
      <c r="N85" t="str">
        <v>MEDIA</v>
      </c>
      <c r="O85">
        <v>45834</v>
      </c>
      <c r="P85">
        <v>0.8638888888888889</v>
      </c>
      <c r="Q85" t="str">
        <f>TEXT(KPI_IMs_2[[#This Row],[FECHA DE LA NOVEDAD]],"MMMM")</f>
        <v>junio</v>
      </c>
      <c r="R85" t="str">
        <f>TEXT(KPI_IMs_2[[#This Row],[FECHA DE LA NOVEDAD]],"aaaa")</f>
        <v>2025</v>
      </c>
      <c r="S85">
        <v>45834</v>
      </c>
      <c r="T85">
        <v>45834</v>
      </c>
      <c r="U85">
        <v>0.8784722222222222</v>
      </c>
      <c r="V85">
        <v>0.9756944444444444</v>
      </c>
      <c r="W85">
        <f>((KPI_IMs_2[[#This Row],[FECHA DE RESOLUCION]]+KPI_IMs_2[[#This Row],[HORA CIERRE IM]])-(KPI_IMs_2[[#This Row],[FECHA DE LA NOVEDAD]]+KPI_IMs_2[[#This Row],[HORA DE LA FALLA]]))*24*60</f>
        <v>161.00000000093132</v>
      </c>
      <c r="X85" t="str" cm="1" xml:space="preserve">
        <f t="array" ref="X85" xml:space="preserve">IF(OR(O85="",P85="",S85="",V85="",AQ85="",AR85=""),"",
  LET(
    _xlpm.inicio, O85 + P85,
    _xlpm.fin, S85 + V85,
    _xlpm.dias, INT(_xlpm.fin - _xlpm.inicio),
    _xlpm.tiempo, REDUCE(0, SEQUENCE(_xlpm.dias + 1, 1, 0, 1),
      LAMBDA(_xlpm.acum,_xlpm.d,
        LET(
          _xlpm.dia, TRUNC(_xlpm.inicio) + _xlpm.d,
          _xlpm.horaIni, IF(_xlpm.d = 0, MAX(_xlpm.inicio, _xlpm.dia + AQ85), _xlpm.dia + AQ85),
          _xlpm.horaFin, IF(_xlpm.d = _xlpm.dias, MIN(_xlpm.fin, _xlpm.dia + AR85), _xlpm.dia + AR85),
          _xlpm.tiempo_dia, MAX(0, _xlpm.horaFin - _xlpm.horaIni),
          _xlpm.acum + _xlpm.tiempo_dia
        )
      )
    ),
    TEXT(_xlpm.tiempo, "h:mm")
  )
)</f>
        <v>0:16</v>
      </c>
      <c r="Y85" t="str">
        <f>TEXT((KPI_IMs_2[[#This Row],[FECHA DE REPORTE]]+KPI_IMs_2[[#This Row],[HORA DE REPORTE]]) - (KPI_IMs_2[[#This Row],[FECHA DE LA NOVEDAD]]+KPI_IMs_2[[#This Row],[HORA DE LA FALLA]]), "[h]:mm")</f>
        <v>0:21</v>
      </c>
      <c r="Z85" t="str">
        <v>CAIDA ENLACES</v>
      </c>
      <c r="AA85" t="str">
        <v>Red / Enlace / Proveedor</v>
      </c>
      <c r="AB85" t="str">
        <v>Falla masiva claro ; Corte de Fibra - ETB</v>
      </c>
      <c r="AC85" t="str">
        <v>Proveedor - Red/Infraestructura</v>
      </c>
      <c r="AD85" t="str">
        <v>SI</v>
      </c>
      <c r="AE85" t="str">
        <v>NO</v>
      </c>
      <c r="AF85" t="str">
        <v>NO</v>
      </c>
      <c r="AG85" t="str">
        <v>NO</v>
      </c>
      <c r="AH85" t="str">
        <v>EXTERNO</v>
      </c>
      <c r="AI85" t="str">
        <v>PROVEEDOR</v>
      </c>
      <c r="AJ85" t="str">
        <v>Ajuste por parte del Proveedor</v>
      </c>
      <c r="AM85" t="str">
        <v>Culminado 100%</v>
      </c>
      <c r="AN85" t="str">
        <v>a espera de que repare la fibra el proveedo de ETB ; actualmente estamos con claro sin inconvenientes</v>
      </c>
      <c r="AP85" t="str">
        <v>actualmente la tienda esta por medio del enlace de claro; la tienda subió y se nota estable; se valida con el equipo de mesas y la tienda tuvo el cierre sin novedad</v>
      </c>
      <c r="AQ85">
        <v>0.3333333333333333</v>
      </c>
      <c r="AR85">
        <v>0.875</v>
      </c>
    </row>
    <row r="86" xml:space="preserve">
      <c r="A86">
        <v>1387207</v>
      </c>
      <c r="B86" t="str">
        <f>VLOOKUP(H86,DetalleTiendas!A$2:S$1778,3,FALSE)</f>
        <v>SUPERMERCADOS</v>
      </c>
      <c r="C86" t="str">
        <f>VLOOKUP(H86,DetalleTiendas!A$2:S$1778,4,FALSE)</f>
        <v>METRO</v>
      </c>
      <c r="D86" t="str">
        <f>VLOOKUP(H86,DetalleTiendas!A$2:S$1778,5,FALSE)</f>
        <v>BOGOTA</v>
      </c>
      <c r="E86" t="str">
        <v>CORTE DE ENERGIA</v>
      </c>
      <c r="F86" t="str">
        <v>NO</v>
      </c>
      <c r="G86" t="str" xml:space="preserve">
        <f xml:space="preserve">IF(
   AND(ISNUMBER(VALUE(MID(H86,3,3))), ISNUMBER(FIND(" ", H86))),
   LEFT(H86,FIND(" ",H86)-1),
   H86
)</f>
        <v>M010</v>
      </c>
      <c r="H86" t="str">
        <v>M010 BOSA</v>
      </c>
      <c r="J86" t="str">
        <v>Redes y Comunicaciones-NIVEL 2 - COL</v>
      </c>
      <c r="K86" t="str">
        <v>Guillermo gutierrez</v>
      </c>
      <c r="L86" t="str">
        <v>CERRADO</v>
      </c>
      <c r="M86" t="str">
        <v>CERRADO</v>
      </c>
      <c r="N86" t="str">
        <v>MEDIA</v>
      </c>
      <c r="O86">
        <v>45833</v>
      </c>
      <c r="P86">
        <v>0.4048611111111111</v>
      </c>
      <c r="Q86" t="str">
        <f>TEXT(KPI_IMs_2[[#This Row],[FECHA DE LA NOVEDAD]],"MMMM")</f>
        <v>junio</v>
      </c>
      <c r="R86" t="str">
        <f>TEXT(KPI_IMs_2[[#This Row],[FECHA DE LA NOVEDAD]],"aaaa")</f>
        <v>2025</v>
      </c>
      <c r="S86">
        <v>45833</v>
      </c>
      <c r="T86">
        <v>45833</v>
      </c>
      <c r="U86">
        <v>0.40902777777777777</v>
      </c>
      <c r="V86">
        <v>0.5111111111111111</v>
      </c>
      <c r="W86">
        <f>((KPI_IMs_2[[#This Row],[FECHA DE RESOLUCION]]+KPI_IMs_2[[#This Row],[HORA CIERRE IM]])-(KPI_IMs_2[[#This Row],[FECHA DE LA NOVEDAD]]+KPI_IMs_2[[#This Row],[HORA DE LA FALLA]]))*24*60</f>
        <v>152.99999999580905</v>
      </c>
      <c r="X86" t="str" cm="1" xml:space="preserve">
        <f t="array" ref="X86" xml:space="preserve">IF(OR(O86="",P86="",S86="",V86="",AQ86="",AR86=""),"",
  LET(
    _xlpm.inicio, O86 + P86,
    _xlpm.fin, S86 + V86,
    _xlpm.dias, INT(_xlpm.fin - _xlpm.inicio),
    _xlpm.tiempo, REDUCE(0, SEQUENCE(_xlpm.dias + 1, 1, 0, 1),
      LAMBDA(_xlpm.acum,_xlpm.d,
        LET(
          _xlpm.dia, TRUNC(_xlpm.inicio) + _xlpm.d,
          _xlpm.horaIni, IF(_xlpm.d = 0, MAX(_xlpm.inicio, _xlpm.dia + AQ86), _xlpm.dia + AQ86),
          _xlpm.horaFin, IF(_xlpm.d = _xlpm.dias, MIN(_xlpm.fin, _xlpm.dia + AR86), _xlpm.dia + AR86),
          _xlpm.tiempo_dia, MAX(0, _xlpm.horaFin - _xlpm.horaIni),
          _xlpm.acum + _xlpm.tiempo_dia
        )
      )
    ),
    TEXT(_xlpm.tiempo, "h:mm")
  )
)</f>
        <v>2:33</v>
      </c>
      <c r="Y86" t="str">
        <f>TEXT((KPI_IMs_2[[#This Row],[FECHA DE REPORTE]]+KPI_IMs_2[[#This Row],[HORA DE REPORTE]]) - (KPI_IMs_2[[#This Row],[FECHA DE LA NOVEDAD]]+KPI_IMs_2[[#This Row],[HORA DE LA FALLA]]), "[h]:mm")</f>
        <v>0:06</v>
      </c>
      <c r="Z86" t="str">
        <v>CAIDA ENLACES</v>
      </c>
      <c r="AA86" t="str">
        <v>Red / Enlace / Proveedor</v>
      </c>
      <c r="AB86" t="str">
        <v>Caida enlaces - Claro</v>
      </c>
      <c r="AC86" t="str">
        <v>Proveedor - Red/Infraestructura</v>
      </c>
      <c r="AD86" t="str">
        <v>SI</v>
      </c>
      <c r="AE86" t="str">
        <v>NO</v>
      </c>
      <c r="AF86" t="str">
        <v>NO</v>
      </c>
      <c r="AG86" t="str">
        <v>NO</v>
      </c>
      <c r="AH86" t="str">
        <v>EXTERNO</v>
      </c>
      <c r="AI86" t="str">
        <v>PROVEEDOR</v>
      </c>
      <c r="AJ86" t="str">
        <v>Ajuste por parte del Proveedor</v>
      </c>
      <c r="AM86" t="str">
        <v>Culminado 100%</v>
      </c>
      <c r="AP86" t="str">
        <v>se restablece enlaces por parte del Proveedor</v>
      </c>
      <c r="AQ86">
        <v>0.3333333333333333</v>
      </c>
      <c r="AR86">
        <v>0.875</v>
      </c>
    </row>
    <row r="87" xml:space="preserve">
      <c r="A87">
        <v>1387207</v>
      </c>
      <c r="B87" t="str">
        <f>VLOOKUP(H87,DetalleTiendas!A$2:S$1778,3,FALSE)</f>
        <v>MEJORAMIENTO DEL HOGAR</v>
      </c>
      <c r="C87" t="str">
        <f>VLOOKUP(H87,DetalleTiendas!A$2:S$1778,4,FALSE)</f>
        <v>EASY</v>
      </c>
      <c r="D87" t="str">
        <f>VLOOKUP(H87,DetalleTiendas!A$2:S$1778,5,FALSE)</f>
        <v>BOGOTA - EASY</v>
      </c>
      <c r="E87" t="str">
        <v>POS</v>
      </c>
      <c r="F87" t="str">
        <v>NO</v>
      </c>
      <c r="G87" t="str" xml:space="preserve">
        <f xml:space="preserve">IF(
   AND(ISNUMBER(VALUE(MID(H87,3,3))), ISNUMBER(FIND(" ", H87))),
   LEFT(H87,FIND(" ",H87)-1),
   H87
)</f>
        <v>E010</v>
      </c>
      <c r="H87" t="str">
        <v>E010 BOSA</v>
      </c>
      <c r="J87" t="str">
        <v>Redes y Comunicaciones-NIVEL 2 - COL</v>
      </c>
      <c r="K87" t="str">
        <v>Guillermo gutierrez</v>
      </c>
      <c r="L87" t="str">
        <v>CERRADO</v>
      </c>
      <c r="M87" t="str">
        <v>CERRADO</v>
      </c>
      <c r="N87" t="str">
        <v>MEDIA</v>
      </c>
      <c r="O87">
        <v>45833</v>
      </c>
      <c r="P87">
        <v>0.4048611111111111</v>
      </c>
      <c r="Q87" t="str">
        <f>TEXT(KPI_IMs_2[[#This Row],[FECHA DE LA NOVEDAD]],"MMMM")</f>
        <v>junio</v>
      </c>
      <c r="R87" t="str">
        <f>TEXT(KPI_IMs_2[[#This Row],[FECHA DE LA NOVEDAD]],"aaaa")</f>
        <v>2025</v>
      </c>
      <c r="S87">
        <v>45833</v>
      </c>
      <c r="T87">
        <v>45833</v>
      </c>
      <c r="U87">
        <v>0.40902777777777777</v>
      </c>
      <c r="V87">
        <v>0.5111111111111111</v>
      </c>
      <c r="W87">
        <f>((KPI_IMs_2[[#This Row],[FECHA DE RESOLUCION]]+KPI_IMs_2[[#This Row],[HORA CIERRE IM]])-(KPI_IMs_2[[#This Row],[FECHA DE LA NOVEDAD]]+KPI_IMs_2[[#This Row],[HORA DE LA FALLA]]))*24*60</f>
        <v>152.99999999580905</v>
      </c>
      <c r="X87" t="str" cm="1" xml:space="preserve">
        <f t="array" ref="X87" xml:space="preserve">IF(OR(O87="",P87="",S87="",V87="",AQ87="",AR87=""),"",
  LET(
    _xlpm.inicio, O87 + P87,
    _xlpm.fin, S87 + V87,
    _xlpm.dias, INT(_xlpm.fin - _xlpm.inicio),
    _xlpm.tiempo, REDUCE(0, SEQUENCE(_xlpm.dias + 1, 1, 0, 1),
      LAMBDA(_xlpm.acum,_xlpm.d,
        LET(
          _xlpm.dia, TRUNC(_xlpm.inicio) + _xlpm.d,
          _xlpm.horaIni, IF(_xlpm.d = 0, MAX(_xlpm.inicio, _xlpm.dia + AQ87), _xlpm.dia + AQ87),
          _xlpm.horaFin, IF(_xlpm.d = _xlpm.dias, MIN(_xlpm.fin, _xlpm.dia + AR87), _xlpm.dia + AR87),
          _xlpm.tiempo_dia, MAX(0, _xlpm.horaFin - _xlpm.horaIni),
          _xlpm.acum + _xlpm.tiempo_dia
        )
      )
    ),
    TEXT(_xlpm.tiempo, "h:mm")
  )
)</f>
        <v>2:33</v>
      </c>
      <c r="Y87" t="str">
        <f>TEXT((KPI_IMs_2[[#This Row],[FECHA DE REPORTE]]+KPI_IMs_2[[#This Row],[HORA DE REPORTE]]) - (KPI_IMs_2[[#This Row],[FECHA DE LA NOVEDAD]]+KPI_IMs_2[[#This Row],[HORA DE LA FALLA]]), "[h]:mm")</f>
        <v>0:06</v>
      </c>
      <c r="Z87" t="str">
        <v>CAIDA ENLACES</v>
      </c>
      <c r="AA87" t="str">
        <v>Red / Enlace / Proveedor</v>
      </c>
      <c r="AB87" t="str">
        <v>Caida enlaces - Claro</v>
      </c>
      <c r="AC87" t="str">
        <v>Proveedor - Red/Infraestructura</v>
      </c>
      <c r="AD87" t="str">
        <v>SI</v>
      </c>
      <c r="AE87" t="str">
        <v>NO</v>
      </c>
      <c r="AF87" t="str">
        <v>NO</v>
      </c>
      <c r="AG87" t="str">
        <v>NO</v>
      </c>
      <c r="AH87" t="str">
        <v>EXTERNO</v>
      </c>
      <c r="AI87" t="str">
        <v>PROVEEDOR</v>
      </c>
      <c r="AJ87" t="str">
        <v>Ajuste por parte del Proveedor</v>
      </c>
      <c r="AM87" t="str">
        <v>Culminado 100%</v>
      </c>
      <c r="AP87" t="str">
        <v>se restablece enlaces por parte del Proveedor</v>
      </c>
      <c r="AQ87">
        <v>0.3333333333333333</v>
      </c>
      <c r="AR87">
        <v>0.875</v>
      </c>
    </row>
    <row r="88" xml:space="preserve">
      <c r="A88">
        <v>1384177</v>
      </c>
      <c r="B88" t="str">
        <f>VLOOKUP(H88,DetalleTiendas!A$2:S$1778,3,FALSE)</f>
        <v>SUPERMERCADOS</v>
      </c>
      <c r="C88" t="str">
        <f>VLOOKUP(H88,DetalleTiendas!A$2:S$1778,4,FALSE)</f>
        <v>METRO</v>
      </c>
      <c r="D88" t="str">
        <f>VLOOKUP(H88,DetalleTiendas!A$2:S$1778,5,FALSE)</f>
        <v>OCCIDENTE</v>
      </c>
      <c r="E88" t="str">
        <v>POS</v>
      </c>
      <c r="F88" t="str">
        <v>NO</v>
      </c>
      <c r="G88" t="str" xml:space="preserve">
        <f xml:space="preserve">IF(
   AND(ISNUMBER(VALUE(MID(H88,3,3))), ISNUMBER(FIND(" ", H88))),
   LEFT(H88,FIND(" ",H88)-1),
   H88
)</f>
        <v>M032</v>
      </c>
      <c r="H88" t="str">
        <v>M032 LA 70</v>
      </c>
      <c r="J88" t="str">
        <v>Redes y Comunicaciones-NIVEL 2 - COL</v>
      </c>
      <c r="K88" t="str">
        <v>Guillermo Gutierrez</v>
      </c>
      <c r="L88" t="str">
        <v>CERRADO</v>
      </c>
      <c r="M88" t="str">
        <v>CERRADO</v>
      </c>
      <c r="N88" t="str">
        <v>MEDIA</v>
      </c>
      <c r="O88">
        <v>45831</v>
      </c>
      <c r="P88">
        <v>0.6798611111111111</v>
      </c>
      <c r="Q88" t="str">
        <f>TEXT(KPI_IMs_2[[#This Row],[FECHA DE LA NOVEDAD]],"MMMM")</f>
        <v>junio</v>
      </c>
      <c r="R88" t="str">
        <f>TEXT(KPI_IMs_2[[#This Row],[FECHA DE LA NOVEDAD]],"aaaa")</f>
        <v>2025</v>
      </c>
      <c r="S88">
        <v>45832</v>
      </c>
      <c r="T88">
        <v>45831</v>
      </c>
      <c r="U88">
        <v>0.8048611111111111</v>
      </c>
      <c r="V88">
        <v>0.3368055555555556</v>
      </c>
      <c r="W88">
        <f>((KPI_IMs_2[[#This Row],[FECHA DE RESOLUCION]]+KPI_IMs_2[[#This Row],[HORA CIERRE IM]])-(KPI_IMs_2[[#This Row],[FECHA DE LA NOVEDAD]]+KPI_IMs_2[[#This Row],[HORA DE LA FALLA]]))*24*60</f>
        <v>946.0000000032596</v>
      </c>
      <c r="X88" t="str" cm="1" xml:space="preserve">
        <f t="array" ref="X88" xml:space="preserve">IF(OR(O88="",P88="",S88="",V88="",AQ88="",AR88=""),"",
  LET(
    _xlpm.inicio, O88 + P88,
    _xlpm.fin, S88 + V88,
    _xlpm.dias, INT(_xlpm.fin - _xlpm.inicio),
    _xlpm.tiempo, REDUCE(0, SEQUENCE(_xlpm.dias + 1, 1, 0, 1),
      LAMBDA(_xlpm.acum,_xlpm.d,
        LET(
          _xlpm.dia, TRUNC(_xlpm.inicio) + _xlpm.d,
          _xlpm.horaIni, IF(_xlpm.d = 0, MAX(_xlpm.inicio, _xlpm.dia + AQ88), _xlpm.dia + AQ88),
          _xlpm.horaFin, IF(_xlpm.d = _xlpm.dias, MIN(_xlpm.fin, _xlpm.dia + AR88), _xlpm.dia + AR88),
          _xlpm.tiempo_dia, MAX(0, _xlpm.horaFin - _xlpm.horaIni),
          _xlpm.acum + _xlpm.tiempo_dia
        )
      )
    ),
    TEXT(_xlpm.tiempo, "h:mm")
  )
)</f>
        <v>4:41</v>
      </c>
      <c r="Y88" t="str">
        <f>TEXT((KPI_IMs_2[[#This Row],[FECHA DE REPORTE]]+KPI_IMs_2[[#This Row],[HORA DE REPORTE]]) - (KPI_IMs_2[[#This Row],[FECHA DE LA NOVEDAD]]+KPI_IMs_2[[#This Row],[HORA DE LA FALLA]]), "[h]:mm")</f>
        <v>3:00</v>
      </c>
      <c r="Z88" t="str">
        <v>Falla Accesorio Sw</v>
      </c>
      <c r="AA88" t="str">
        <v>Red / Enlace / Proveedor</v>
      </c>
      <c r="AB88" t="str">
        <v xml:space="preserve">novedad con gibic de cobre </v>
      </c>
      <c r="AC88" t="str">
        <v>Proveedor - Red/Infraestructura</v>
      </c>
      <c r="AD88" t="str">
        <v>SI</v>
      </c>
      <c r="AE88" t="str">
        <v>SI</v>
      </c>
      <c r="AF88" t="str">
        <v>SI</v>
      </c>
      <c r="AG88" t="str">
        <v>SI</v>
      </c>
      <c r="AH88" t="str">
        <v>INTERNO</v>
      </c>
      <c r="AI88" t="str">
        <v>SISTEMAS</v>
      </c>
      <c r="AJ88" t="str">
        <v>Configuracion SW</v>
      </c>
      <c r="AK88">
        <v>45832</v>
      </c>
      <c r="AL88">
        <v>45840</v>
      </c>
      <c r="AM88" t="str">
        <v>Culminado 100%</v>
      </c>
      <c r="AN88" t="str" xml:space="preserve">
        <v xml:space="preserve">✅ Se debe realizar el cambio de un Switch de Acceso con el fin de permitir la conexión física al core de Backup; ya que actualmente no existe una conexión física directa entre ellos; la comunicación se realiza a través del protocolo HSRP._x000d_
_x000d_
✅ Para esto; se enviarán 2 switches junto con 2 módulos GBIC de fibra_x000d_
_x000d_
</v>
      </c>
      <c r="AP88" t="str">
        <v>se configuro el sw de acceso para hacer el cambio; y hacer la conexión con el core principal entre fibra; pero en el momento de hacer la conexión nos dimos cuenta que no se cuenta con un patchcord de fibra lc-lc ya que la tienda es de las conexiones viejas lc-sc; el dia de hoy se acerco técnico para valle de lili a buscar estos patchcord y luego para la tienda la 70 para hacer la conexión y subir los Core para el cierre y la apertura ; Se devolvieron los cambios de las conexiones que se realizaron ayer para subir un sw que nos hace falta y ya la tienda nos quedo 100% operativa nos confirman la tienda Arriba sobre las 8:05 Am</v>
      </c>
      <c r="AQ88">
        <v>0.3333333333333333</v>
      </c>
      <c r="AR88">
        <v>0.875</v>
      </c>
    </row>
    <row r="89" xml:space="preserve">
      <c r="A89">
        <v>1366442</v>
      </c>
      <c r="B89" t="str">
        <f>VLOOKUP(H89,DetalleTiendas!A$2:S$1778,3,FALSE)</f>
        <v>MEJORAMIENTO DEL HOGAR</v>
      </c>
      <c r="C89" t="str">
        <f>VLOOKUP(H89,DetalleTiendas!A$2:S$1778,4,FALSE)</f>
        <v>EASY</v>
      </c>
      <c r="D89" t="str">
        <f>VLOOKUP(H89,DetalleTiendas!A$2:S$1778,5,FALSE)</f>
        <v>CENTRO - EASY</v>
      </c>
      <c r="E89" t="str">
        <v>SWITCH</v>
      </c>
      <c r="F89" t="str">
        <v>NO</v>
      </c>
      <c r="G89" t="str" xml:space="preserve">
        <f xml:space="preserve">IF(
   AND(ISNUMBER(VALUE(MID(H89,3,3))), ISNUMBER(FIND(" ", H89))),
   LEFT(H89,FIND(" ",H89)-1),
   H89
)</f>
        <v>E806</v>
      </c>
      <c r="H89" t="str">
        <v>E806 PRADO</v>
      </c>
      <c r="J89" t="str">
        <v>Soporte_Onsite_REG_Oriente_SM Colombia</v>
      </c>
      <c r="K89" t="str">
        <v>David Higuita</v>
      </c>
      <c r="L89" t="str">
        <v>CERRADO</v>
      </c>
      <c r="M89" t="str">
        <v>CERRADO</v>
      </c>
      <c r="N89" t="str">
        <v>MEDIA</v>
      </c>
      <c r="O89">
        <v>45819</v>
      </c>
      <c r="P89">
        <v>0.3375</v>
      </c>
      <c r="Q89" t="str">
        <f>TEXT(KPI_IMs_2[[#This Row],[FECHA DE LA NOVEDAD]],"MMMM")</f>
        <v>junio</v>
      </c>
      <c r="R89" t="str">
        <f>TEXT(KPI_IMs_2[[#This Row],[FECHA DE LA NOVEDAD]],"aaaa")</f>
        <v>2025</v>
      </c>
      <c r="S89">
        <v>45819</v>
      </c>
      <c r="T89">
        <v>45819</v>
      </c>
      <c r="U89">
        <v>0.3423611111111111</v>
      </c>
      <c r="V89">
        <v>0.35625</v>
      </c>
      <c r="W89">
        <f>((KPI_IMs_2[[#This Row],[FECHA DE RESOLUCION]]+KPI_IMs_2[[#This Row],[HORA CIERRE IM]])-(KPI_IMs_2[[#This Row],[FECHA DE LA NOVEDAD]]+KPI_IMs_2[[#This Row],[HORA DE LA FALLA]]))*24*60</f>
        <v>26.999999993713573</v>
      </c>
      <c r="X89" t="str" cm="1" xml:space="preserve">
        <f t="array" ref="X89" xml:space="preserve">IF(OR(O89="",P89="",S89="",V89="",AQ89="",AR89=""),"",
  LET(
    _xlpm.inicio, O89 + P89,
    _xlpm.fin, S89 + V89,
    _xlpm.dias, INT(_xlpm.fin - _xlpm.inicio),
    _xlpm.tiempo, REDUCE(0, SEQUENCE(_xlpm.dias + 1, 1, 0, 1),
      LAMBDA(_xlpm.acum,_xlpm.d,
        LET(
          _xlpm.dia, TRUNC(_xlpm.inicio) + _xlpm.d,
          _xlpm.horaIni, IF(_xlpm.d = 0, MAX(_xlpm.inicio, _xlpm.dia + AQ89), _xlpm.dia + AQ89),
          _xlpm.horaFin, IF(_xlpm.d = _xlpm.dias, MIN(_xlpm.fin, _xlpm.dia + AR89), _xlpm.dia + AR89),
          _xlpm.tiempo_dia, MAX(0, _xlpm.horaFin - _xlpm.horaIni),
          _xlpm.acum + _xlpm.tiempo_dia
        )
      )
    ),
    TEXT(_xlpm.tiempo, "h:mm")
  )
)</f>
        <v>0:27</v>
      </c>
      <c r="Y89" t="str">
        <f>TEXT((KPI_IMs_2[[#This Row],[FECHA DE REPORTE]]+KPI_IMs_2[[#This Row],[HORA DE REPORTE]]) - (KPI_IMs_2[[#This Row],[FECHA DE LA NOVEDAD]]+KPI_IMs_2[[#This Row],[HORA DE LA FALLA]]), "[h]:mm")</f>
        <v>0:07</v>
      </c>
      <c r="Z89" t="str">
        <v>CORTE DE ENERGIA</v>
      </c>
      <c r="AA89" t="str">
        <v>Eléctrico / Energía</v>
      </c>
      <c r="AB89" t="str">
        <v>Sobrecarga Fluido Electrico</v>
      </c>
      <c r="AC89" t="str">
        <v>Infraestructura - Eléctrica</v>
      </c>
      <c r="AD89" t="str">
        <v>SI</v>
      </c>
      <c r="AE89" t="str">
        <v>SI</v>
      </c>
      <c r="AF89" t="str">
        <v>SI</v>
      </c>
      <c r="AG89" t="str">
        <v>SI</v>
      </c>
      <c r="AH89" t="str">
        <v>INTERNO</v>
      </c>
      <c r="AI89" t="str">
        <v>NEGOCIO</v>
      </c>
      <c r="AJ89" t="str">
        <v>Restablecimiento UPS</v>
      </c>
      <c r="AM89" t="str">
        <v>Culminado 100%</v>
      </c>
      <c r="AP89" t="str">
        <v>sobrecarga en el fluido eléctrico ; UPS funciono hasta agotar baterías</v>
      </c>
      <c r="AQ89">
        <v>0.3333333333333333</v>
      </c>
      <c r="AR89">
        <v>0.875</v>
      </c>
    </row>
    <row r="90" xml:space="preserve">
      <c r="A90">
        <v>1367249</v>
      </c>
      <c r="B90" t="str">
        <f>VLOOKUP(H90,DetalleTiendas!A$2:S$1778,3,FALSE)</f>
        <v>PAIS</v>
      </c>
      <c r="C90" t="str">
        <f>VLOOKUP(H90,DetalleTiendas!A$2:S$1778,4,FALSE)</f>
        <v>PAIS</v>
      </c>
      <c r="D90" t="str">
        <f>VLOOKUP(H90,DetalleTiendas!A$2:S$1778,5,FALSE)</f>
        <v>PAIS</v>
      </c>
      <c r="E90" t="str">
        <v>ENLACES</v>
      </c>
      <c r="F90" t="str">
        <v>SI</v>
      </c>
      <c r="G90" t="str" xml:space="preserve">
        <f xml:space="preserve">IF(
   AND(ISNUMBER(VALUE(MID(H90,3,3))), ISNUMBER(FIND(" ", H90))),
   LEFT(H90,FIND(" ",H90)-1),
   H90
)</f>
        <v>PAIS</v>
      </c>
      <c r="H90" t="str">
        <v>PAIS</v>
      </c>
      <c r="I90" t="str">
        <v>Carlos Casilimas</v>
      </c>
      <c r="J90" t="str">
        <v>Aplicaciones_POS_ARS_Colombia</v>
      </c>
      <c r="K90" t="str">
        <v>David Bohorquez</v>
      </c>
      <c r="L90" t="str">
        <v>CERRADO</v>
      </c>
      <c r="M90" t="str">
        <v>CERRADO</v>
      </c>
      <c r="N90" t="str">
        <v>ALTA</v>
      </c>
      <c r="O90">
        <v>45819</v>
      </c>
      <c r="P90">
        <v>0.5270833333333333</v>
      </c>
      <c r="Q90" t="str">
        <f>TEXT(KPI_IMs_2[[#This Row],[FECHA DE LA NOVEDAD]],"MMMM")</f>
        <v>junio</v>
      </c>
      <c r="R90" t="str">
        <f>TEXT(KPI_IMs_2[[#This Row],[FECHA DE LA NOVEDAD]],"aaaa")</f>
        <v>2025</v>
      </c>
      <c r="S90">
        <v>45819</v>
      </c>
      <c r="T90">
        <v>45819</v>
      </c>
      <c r="U90">
        <v>0.5395833333333333</v>
      </c>
      <c r="V90">
        <v>0.5541666666666667</v>
      </c>
      <c r="W90">
        <f>((KPI_IMs_2[[#This Row],[FECHA DE RESOLUCION]]+KPI_IMs_2[[#This Row],[HORA CIERRE IM]])-(KPI_IMs_2[[#This Row],[FECHA DE LA NOVEDAD]]+KPI_IMs_2[[#This Row],[HORA DE LA FALLA]]))*24*60</f>
        <v>39.000000001396984</v>
      </c>
      <c r="X90" t="str" cm="1" xml:space="preserve">
        <f t="array" ref="X90" xml:space="preserve">IF(OR(O90="",P90="",S90="",V90="",AQ90="",AR90=""),"",
  LET(
    _xlpm.inicio, O90 + P90,
    _xlpm.fin, S90 + V90,
    _xlpm.dias, INT(_xlpm.fin - _xlpm.inicio),
    _xlpm.tiempo, REDUCE(0, SEQUENCE(_xlpm.dias + 1, 1, 0, 1),
      LAMBDA(_xlpm.acum,_xlpm.d,
        LET(
          _xlpm.dia, TRUNC(_xlpm.inicio) + _xlpm.d,
          _xlpm.horaIni, IF(_xlpm.d = 0, MAX(_xlpm.inicio, _xlpm.dia + AQ90), _xlpm.dia + AQ90),
          _xlpm.horaFin, IF(_xlpm.d = _xlpm.dias, MIN(_xlpm.fin, _xlpm.dia + AR90), _xlpm.dia + AR90),
          _xlpm.tiempo_dia, MAX(0, _xlpm.horaFin - _xlpm.horaIni),
          _xlpm.acum + _xlpm.tiempo_dia
        )
      )
    ),
    TEXT(_xlpm.tiempo, "h:mm")
  )
)</f>
        <v>0:39</v>
      </c>
      <c r="Y90" t="str">
        <f>TEXT((KPI_IMs_2[[#This Row],[FECHA DE REPORTE]]+KPI_IMs_2[[#This Row],[HORA DE REPORTE]]) - (KPI_IMs_2[[#This Row],[FECHA DE LA NOVEDAD]]+KPI_IMs_2[[#This Row],[HORA DE LA FALLA]]), "[h]:mm")</f>
        <v>0:18</v>
      </c>
      <c r="Z90" t="str">
        <v>Novedad identificacion de clientes</v>
      </c>
      <c r="AA90" t="str">
        <v>Servidores / Infraestructura</v>
      </c>
      <c r="AB90" t="str">
        <v>Certificados Expirados</v>
      </c>
      <c r="AC90" t="str">
        <v>Software / Actualización</v>
      </c>
      <c r="AD90" t="str">
        <v>SI</v>
      </c>
      <c r="AE90" t="str">
        <v>NO</v>
      </c>
      <c r="AF90" t="str">
        <v>NO</v>
      </c>
      <c r="AG90" t="str">
        <v>SI</v>
      </c>
      <c r="AH90" t="str">
        <v>INTERNO</v>
      </c>
      <c r="AI90" t="str">
        <v>SISTEMAS</v>
      </c>
      <c r="AJ90" t="str">
        <v xml:space="preserve">Se realizo Solucion Provisional/ se generó el certificado de manera manual </v>
      </c>
      <c r="AK90">
        <v>45791</v>
      </c>
      <c r="AL90" t="str">
        <v>31/06/2025</v>
      </c>
      <c r="AM90" t="str">
        <v>Culminado 100%</v>
      </c>
      <c r="AN90" t="str" xml:space="preserve">
        <v xml:space="preserve">✅ Solicitar ABM desde funcional (Luis Medina / David Bohorquez)._x000d_
✅ Implementar visualización de certificados en CheckMK._x000d_
✅ Establecer control preventivo con alertas de expiración._x000d_
✅ Analizar opción de compra de certificados con mayor vigencia.</v>
      </c>
      <c r="AO90" t="str" xml:space="preserve">
        <v xml:space="preserve">📌 INFORME REUNIÓN POST-INCIDENTE_x000d_
📅 Fecha de la Reunión: 12 de junio de 2025_x000d_
⏰ Hora de la Reunión: 8:01 a. m. – 8:30 a. m._x000d_
⏳ Duración: 29 minutos_x000d_
👥 Asistentes: 9 participantes_x000d_
Jonathan Pardo; Yorlay Tovar; Martín Sandoval; Luis Medina; David Bohorquez; Óscar Ramírez; Farult Reyes; Ángel Camacho; Óscar Bareno_x000d_
_x000d_
🎥 Link de grabación: https://teams.microsoft.com/l/meetingrecap?driveId=b%21YIrCpPYp_Uq_UHL0SVLZLXorR9GnK4FAk0n__etfFOTxs6lbhvk_RYIGEunRMMj2&amp;driveItemId=01ZDJZSD7A3V7UNCF7UBE2AJC4D5OXBE7C&amp;sitePath=https%3A%2F%2Fcnco-my.sharepoint.com%2F%3Av%3A%2Fg%2Fpersonal%2Fjonathan_pardo_externos-co_cencosud_com%2FEeDdf0aIv6BJoCRcH11wk-IBkrtEapzbIG-4botPo9WYfg&amp;fileUrl=https%3A%2F%2Fcnco-my.sharepoint.com%2F%3Av%3A%2Fg%2Fpersonal%2Fjonathan_pardo_externos-co_cencosud_com%2FEeDdf0aIv6BJoCRcH11wk-IBkrtEapzbIG-4botPo9WYfg&amp;iCalUid=040000008200E00074C5B7101A82E00800000000C1ED7CAF0ADBDB010000000000000000100000007C288CC09852104483AB9C097D008D73&amp;threadId=19%3Ameeting_N2YxYjY2MjEtOWY2YS00NDZiLTkyZWQtMGYyYjAzNDQ0ZGQy%40thread.v2&amp;organizerId=8f9a80ce-de1e-46d5-8192-e40e5f28cd7c&amp;tenantId=a50762c4-c5ad-413a-a05e-9ffe15752882&amp;callId=de320936-6330-46d0-8931-241ba7d7dd96&amp;threadType=Meeting&amp;meetingType=Scheduled&amp;subType=RecapSharingLink_RecapChiclet_x000d_
_x000d_
📌 Asunto: IM 1367249 – Novedad Identificación de Clientes – POS/PDV – Servicio Nacional_x000d_
_x000d_
1️) Resumen de Actividades Realizadas y Solución Dada_x000d_
✅ Se solucionó la novedad generando manualmente el certificado vencido asociado al acceso a servicios web de ARS._x000d_
✅ Se evidenció que las facturas estaban saliendo sin información obligatoria como NIT; cédula y sin factura electrónica; afectando la operación de CEM a nivel país._x000d_
✅ Se definió coordinar la presente reunión para revisar el monitoreo de los certificados y evitar que se repita el incidente._x000d_
_x000d_
2️) Causa Identificada_x000d_
🔍 Certificados digitales vencidos en las aplicaciones web utilizadas por ARS; los cuales no contaban con monitoreo ni alertas de expiración._x000d_
_x000d_
3️) Impacto Real_x000d_
⚠️ Alto impacto a nivel nacional._x000d_
⚠️ Fallo en POS de Supermercados y Mejoramiento del Hogar._x000d_
⚠️ Generación incorrecta de facturación en tienda._x000d_
_x000d_
4️) Solución Provisional o Definitiva_x000d_
🛠️ Provisional. Se generó el certificado de manera manual como medida temporal._x000d_
_x000d_
5️) Acciones y Acuerdos Tomados en la Reunión_x000d_
📌 No es necesario comprar nuevos certificados por ahora; dado que se planea migrar el sistema a la nube en un plazo estimado de dos años._x000d_
📌 Ángel Camacho realizará el monitoreo de los certificados vía CheckMK; una vez cuente con los accesos necesarios._x000d_
📌 Luis Medina y/o David Bohorquez deben solicitar el ABM para habilitar el monitoreo._x000d_
📌 Validar servicios que aún no estén monitoreados._x000d_
📌 Evaluar la viabilidad de compra anticipada de certificados para evitar renovaciones manuales cada 3 meses._x000d_
_x000d_
6️) Siguientes Pasos_x000d_
🔄 Solicitar ABM desde funcional (Luis Medina / David Bohorquez)._x000d_
🔄 Implementar visualización de certificados en CheckMK._x000d_
📊 Establecer control preventivo con alertas de expiración._x000d_
🛒 Analizar opción de compra de certificados con mayor vigencia._x000d_
_x000d_
7️) Estado Actual del Servicio_x000d_
✅ POS y PDV operando sin novedad._x000d_
✅ Servicio CEM restablecido tras solución manual._x000d_
🟢 Salud técnica y de negocio: OPERANDO SIN NOVEDAD_x000d_
</v>
      </c>
      <c r="AP90" t="str" xml:space="preserve">
        <v xml:space="preserve">Se generando manualmente el certificado ; se va a coordinar reunión Post Incidente para validar los Servicios que están sin monitoreo ; _x000d_
adicional se va a validar la opción de realizar la Compra de los certificados para no tener que hacer la Actualización manualmente cada 3 meses</v>
      </c>
      <c r="AQ90">
        <v>0.3333333333333333</v>
      </c>
      <c r="AR90">
        <v>0.875</v>
      </c>
    </row>
    <row r="91" xml:space="preserve">
      <c r="A91">
        <v>1364351</v>
      </c>
      <c r="B91" t="str">
        <f>VLOOKUP(H91,DetalleTiendas!A$2:S$1778,3,FALSE)</f>
        <v>MEJORAMIENTO DEL HOGAR</v>
      </c>
      <c r="C91" t="str">
        <f>VLOOKUP(H91,DetalleTiendas!A$2:S$1778,4,FALSE)</f>
        <v>EASY</v>
      </c>
      <c r="D91" t="str">
        <f>VLOOKUP(H91,DetalleTiendas!A$2:S$1778,5,FALSE)</f>
        <v>BOGOTA - EASY</v>
      </c>
      <c r="E91" t="str">
        <v>EFT RECAUDOS</v>
      </c>
      <c r="F91" t="str">
        <v>NO</v>
      </c>
      <c r="G91" t="str" xml:space="preserve">
        <f xml:space="preserve">IF(
   AND(ISNUMBER(VALUE(MID(H91,3,3))), ISNUMBER(FIND(" ", H91))),
   LEFT(H91,FIND(" ",H91)-1),
   H91
)</f>
        <v>E010</v>
      </c>
      <c r="H91" t="str">
        <v>E010 BOSA</v>
      </c>
      <c r="J91" t="str">
        <v>Redes y Comunicaciones-NIVEL 2 - COL</v>
      </c>
      <c r="K91" t="str">
        <v>Guillermo Gutierrez</v>
      </c>
      <c r="L91" t="str">
        <v>CERRADO</v>
      </c>
      <c r="M91" t="str">
        <v>CERRADO</v>
      </c>
      <c r="N91" t="str">
        <v>MEDIA</v>
      </c>
      <c r="O91">
        <v>45818</v>
      </c>
      <c r="P91">
        <v>0.3173611111111111</v>
      </c>
      <c r="Q91" t="str">
        <f>TEXT(KPI_IMs_2[[#This Row],[FECHA DE LA NOVEDAD]],"MMMM")</f>
        <v>junio</v>
      </c>
      <c r="R91" t="str">
        <f>TEXT(KPI_IMs_2[[#This Row],[FECHA DE LA NOVEDAD]],"aaaa")</f>
        <v>2025</v>
      </c>
      <c r="S91">
        <v>45818</v>
      </c>
      <c r="T91">
        <v>45818</v>
      </c>
      <c r="U91">
        <v>0.3277777777777778</v>
      </c>
      <c r="V91">
        <v>0.3458333333333333</v>
      </c>
      <c r="W91">
        <f>((KPI_IMs_2[[#This Row],[FECHA DE RESOLUCION]]+KPI_IMs_2[[#This Row],[HORA CIERRE IM]])-(KPI_IMs_2[[#This Row],[FECHA DE LA NOVEDAD]]+KPI_IMs_2[[#This Row],[HORA DE LA FALLA]]))*24*60</f>
        <v>40.99999999743886</v>
      </c>
      <c r="X91" t="str" cm="1" xml:space="preserve">
        <f t="array" ref="X91" xml:space="preserve">IF(OR(O91="",P91="",S91="",V91="",AQ91="",AR91=""),"",
  LET(
    _xlpm.inicio, O91 + P91,
    _xlpm.fin, S91 + V91,
    _xlpm.dias, INT(_xlpm.fin - _xlpm.inicio),
    _xlpm.tiempo, REDUCE(0, SEQUENCE(_xlpm.dias + 1, 1, 0, 1),
      LAMBDA(_xlpm.acum,_xlpm.d,
        LET(
          _xlpm.dia, TRUNC(_xlpm.inicio) + _xlpm.d,
          _xlpm.horaIni, IF(_xlpm.d = 0, MAX(_xlpm.inicio, _xlpm.dia + AQ91), _xlpm.dia + AQ91),
          _xlpm.horaFin, IF(_xlpm.d = _xlpm.dias, MIN(_xlpm.fin, _xlpm.dia + AR91), _xlpm.dia + AR91),
          _xlpm.tiempo_dia, MAX(0, _xlpm.horaFin - _xlpm.horaIni),
          _xlpm.acum + _xlpm.tiempo_dia
        )
      )
    ),
    TEXT(_xlpm.tiempo, "h:mm")
  )
)</f>
        <v>0:18</v>
      </c>
      <c r="Y91" t="str">
        <f>TEXT((KPI_IMs_2[[#This Row],[FECHA DE REPORTE]]+KPI_IMs_2[[#This Row],[HORA DE REPORTE]]) - (KPI_IMs_2[[#This Row],[FECHA DE LA NOVEDAD]]+KPI_IMs_2[[#This Row],[HORA DE LA FALLA]]), "[h]:mm")</f>
        <v>0:15</v>
      </c>
      <c r="Z91" t="str">
        <v>FALLA ROUTER - CLARO</v>
      </c>
      <c r="AA91" t="str">
        <v>Red / Enlace / Proveedor</v>
      </c>
      <c r="AB91" t="str">
        <v>falla configuracion Modem - Claro</v>
      </c>
      <c r="AC91" t="str">
        <v>Proveedor - Red/Infraestructura</v>
      </c>
      <c r="AD91" t="str">
        <v>SI</v>
      </c>
      <c r="AE91" t="str">
        <v>NO</v>
      </c>
      <c r="AF91" t="str">
        <v>NO</v>
      </c>
      <c r="AG91" t="str">
        <v>NO</v>
      </c>
      <c r="AH91" t="str">
        <v>EXTERNO</v>
      </c>
      <c r="AI91" t="str">
        <v>PROVEEDOR</v>
      </c>
      <c r="AJ91" t="str">
        <v>Cambio de la ONT y certificación de la fibra por parte del proveedor</v>
      </c>
      <c r="AM91" t="str">
        <v>Culminado 100%</v>
      </c>
      <c r="AP91" t="str">
        <v>Personal de Claro realiza cambio del pig tail entre la ONT y la caja OB y mejoran las potencias. Claro indica que va a desplazar personal para certificar el equipo</v>
      </c>
      <c r="AQ91">
        <v>0.3333333333333333</v>
      </c>
      <c r="AR91">
        <v>0.875</v>
      </c>
    </row>
    <row r="92" xml:space="preserve">
      <c r="A92">
        <v>1358720</v>
      </c>
      <c r="B92" t="str">
        <f>VLOOKUP(H92,DetalleTiendas!A$2:S$1778,3,FALSE)</f>
        <v>SUPERMERCADOS</v>
      </c>
      <c r="C92" t="str">
        <f>VLOOKUP(H92,DetalleTiendas!A$2:S$1778,4,FALSE)</f>
        <v>METRO</v>
      </c>
      <c r="D92" t="str">
        <f>VLOOKUP(H92,DetalleTiendas!A$2:S$1778,5,FALSE)</f>
        <v>BOGOTA</v>
      </c>
      <c r="E92" t="str">
        <v>CORTE DE ENERGIA</v>
      </c>
      <c r="F92" t="str">
        <v>NO</v>
      </c>
      <c r="G92" t="str" xml:space="preserve">
        <f xml:space="preserve">IF(
   AND(ISNUMBER(VALUE(MID(H92,3,3))), ISNUMBER(FIND(" ", H92))),
   LEFT(H92,FIND(" ",H92)-1),
   H92
)</f>
        <v>M077</v>
      </c>
      <c r="H92" t="str">
        <v>M077 ZIPAQUIRA</v>
      </c>
      <c r="J92" t="str">
        <v>Redes y Comunicaciones-NIVEL 2 - COL</v>
      </c>
      <c r="K92" t="str">
        <v>Guillermo Gutierrez</v>
      </c>
      <c r="L92" t="str">
        <v>CERRADO</v>
      </c>
      <c r="M92" t="str">
        <v>CERRADO</v>
      </c>
      <c r="N92" t="str">
        <v>MEDIA</v>
      </c>
      <c r="O92">
        <v>45813</v>
      </c>
      <c r="P92">
        <v>0.7951388888888888</v>
      </c>
      <c r="Q92" t="str">
        <f>TEXT(KPI_IMs_2[[#This Row],[FECHA DE LA NOVEDAD]],"MMMM")</f>
        <v>junio</v>
      </c>
      <c r="R92" t="str">
        <f>TEXT(KPI_IMs_2[[#This Row],[FECHA DE LA NOVEDAD]],"aaaa")</f>
        <v>2025</v>
      </c>
      <c r="S92">
        <v>45814</v>
      </c>
      <c r="T92">
        <v>45813</v>
      </c>
      <c r="U92">
        <v>0.7972222222222223</v>
      </c>
      <c r="V92">
        <v>0.5541666666666667</v>
      </c>
      <c r="W92">
        <f>((KPI_IMs_2[[#This Row],[FECHA DE RESOLUCION]]+KPI_IMs_2[[#This Row],[HORA CIERRE IM]])-(KPI_IMs_2[[#This Row],[FECHA DE LA NOVEDAD]]+KPI_IMs_2[[#This Row],[HORA DE LA FALLA]]))*24*60</f>
        <v>1093.0000000004657</v>
      </c>
      <c r="X92" t="str" cm="1" xml:space="preserve">
        <f t="array" ref="X92" xml:space="preserve">IF(OR(O92="",P92="",S92="",V92="",AQ92="",AR92=""),"",
  LET(
    _xlpm.inicio, O92 + P92,
    _xlpm.fin, S92 + V92,
    _xlpm.dias, INT(_xlpm.fin - _xlpm.inicio),
    _xlpm.tiempo, REDUCE(0, SEQUENCE(_xlpm.dias + 1, 1, 0, 1),
      LAMBDA(_xlpm.acum,_xlpm.d,
        LET(
          _xlpm.dia, TRUNC(_xlpm.inicio) + _xlpm.d,
          _xlpm.horaIni, IF(_xlpm.d = 0, MAX(_xlpm.inicio, _xlpm.dia + AQ92), _xlpm.dia + AQ92),
          _xlpm.horaFin, IF(_xlpm.d = _xlpm.dias, MIN(_xlpm.fin, _xlpm.dia + AR92), _xlpm.dia + AR92),
          _xlpm.tiempo_dia, MAX(0, _xlpm.horaFin - _xlpm.horaIni),
          _xlpm.acum + _xlpm.tiempo_dia
        )
      )
    ),
    TEXT(_xlpm.tiempo, "h:mm")
  )
)</f>
        <v>1:55</v>
      </c>
      <c r="Y92" t="str">
        <f>TEXT((KPI_IMs_2[[#This Row],[FECHA DE REPORTE]]+KPI_IMs_2[[#This Row],[HORA DE REPORTE]]) - (KPI_IMs_2[[#This Row],[FECHA DE LA NOVEDAD]]+KPI_IMs_2[[#This Row],[HORA DE LA FALLA]]), "[h]:mm")</f>
        <v>0:03</v>
      </c>
      <c r="Z92" t="str">
        <v>CAIDA ENLACES</v>
      </c>
      <c r="AA92" t="str">
        <v>Red / Enlace / Proveedor</v>
      </c>
      <c r="AB92" t="str">
        <v>falla configuracion Modem - Claro</v>
      </c>
      <c r="AC92" t="str">
        <v>Proveedor - Red/Infraestructura</v>
      </c>
      <c r="AD92" t="str">
        <v>SI</v>
      </c>
      <c r="AE92" t="str">
        <v>NO</v>
      </c>
      <c r="AF92" t="str">
        <v>NO</v>
      </c>
      <c r="AG92" t="str">
        <v>NO</v>
      </c>
      <c r="AH92" t="str">
        <v>EXTERNO</v>
      </c>
      <c r="AI92" t="str">
        <v>PROVEEDOR</v>
      </c>
      <c r="AJ92" t="str">
        <v>Cambio de Modem - Claro</v>
      </c>
      <c r="AM92" t="str">
        <v>Culminado 100%</v>
      </c>
      <c r="AP92" t="str">
        <v>Se pide cambio de módem de claro ya que es la segunda vez que este equipo  pierde todos la configuración ; la Solucion se demoro dado que toco esperar a que un tecnico de claro revisara</v>
      </c>
      <c r="AQ92">
        <v>0.3333333333333333</v>
      </c>
      <c r="AR92">
        <v>0.875</v>
      </c>
    </row>
    <row r="93" xml:space="preserve">
      <c r="A93">
        <v>1347580</v>
      </c>
      <c r="B93" t="str">
        <f>VLOOKUP(H93,DetalleTiendas!A$2:S$1778,3,FALSE)</f>
        <v>SUPERMERCADOS</v>
      </c>
      <c r="C93" t="str">
        <f>VLOOKUP(H93,DetalleTiendas!A$2:S$1778,4,FALSE)</f>
        <v>METRO</v>
      </c>
      <c r="D93" t="str">
        <f>VLOOKUP(H93,DetalleTiendas!A$2:S$1778,5,FALSE)</f>
        <v>CENTRO</v>
      </c>
      <c r="E93" t="str">
        <v>FIDELIDAD</v>
      </c>
      <c r="F93" t="str">
        <v>NO</v>
      </c>
      <c r="G93" t="str" xml:space="preserve">
        <f xml:space="preserve">IF(
   AND(ISNUMBER(VALUE(MID(H93,3,3))), ISNUMBER(FIND(" ", H93))),
   LEFT(H93,FIND(" ",H93)-1),
   H93
)</f>
        <v>M080</v>
      </c>
      <c r="H93" t="str">
        <v>M080 LOS LIBERTADORES</v>
      </c>
      <c r="J93" t="str">
        <v>Redes y Comunicaciones-NIVEL 2 - COL</v>
      </c>
      <c r="K93" t="str">
        <v>Guillermo Gutierrez</v>
      </c>
      <c r="L93" t="str">
        <v>CERRADO</v>
      </c>
      <c r="M93" t="str">
        <v>CERRADO</v>
      </c>
      <c r="N93" t="str">
        <v>BAJA</v>
      </c>
      <c r="O93">
        <v>45806</v>
      </c>
      <c r="P93">
        <v>0.3347222222222222</v>
      </c>
      <c r="Q93" t="str">
        <f>TEXT(KPI_IMs_2[[#This Row],[FECHA DE LA NOVEDAD]],"MMMM")</f>
        <v>mayo</v>
      </c>
      <c r="R93" t="str">
        <f>TEXT(KPI_IMs_2[[#This Row],[FECHA DE LA NOVEDAD]],"aaaa")</f>
        <v>2025</v>
      </c>
      <c r="S93">
        <v>45806</v>
      </c>
      <c r="T93">
        <v>45806</v>
      </c>
      <c r="U93">
        <v>0.3472222222222222</v>
      </c>
      <c r="V93">
        <v>0.3659722222222222</v>
      </c>
      <c r="W93">
        <f>((KPI_IMs_2[[#This Row],[FECHA DE RESOLUCION]]+KPI_IMs_2[[#This Row],[HORA CIERRE IM]])-(KPI_IMs_2[[#This Row],[FECHA DE LA NOVEDAD]]+KPI_IMs_2[[#This Row],[HORA DE LA FALLA]]))*24*60</f>
        <v>45</v>
      </c>
      <c r="X93" t="str" cm="1" xml:space="preserve">
        <f t="array" ref="X93" xml:space="preserve">IF(OR(O93="",P93="",S93="",V93="",AQ93="",AR93=""),"",
  LET(
    _xlpm.inicio, O93 + P93,
    _xlpm.fin, S93 + V93,
    _xlpm.dias, INT(_xlpm.fin - _xlpm.inicio),
    _xlpm.tiempo, REDUCE(0, SEQUENCE(_xlpm.dias + 1, 1, 0, 1),
      LAMBDA(_xlpm.acum,_xlpm.d,
        LET(
          _xlpm.dia, TRUNC(_xlpm.inicio) + _xlpm.d,
          _xlpm.horaIni, IF(_xlpm.d = 0, MAX(_xlpm.inicio, _xlpm.dia + AQ93), _xlpm.dia + AQ93),
          _xlpm.horaFin, IF(_xlpm.d = _xlpm.dias, MIN(_xlpm.fin, _xlpm.dia + AR93), _xlpm.dia + AR93),
          _xlpm.tiempo_dia, MAX(0, _xlpm.horaFin - _xlpm.horaIni),
          _xlpm.acum + _xlpm.tiempo_dia
        )
      )
    ),
    TEXT(_xlpm.tiempo, "h:mm")
  )
)</f>
        <v>0:45</v>
      </c>
      <c r="Y93" t="str">
        <f>TEXT((KPI_IMs_2[[#This Row],[FECHA DE REPORTE]]+KPI_IMs_2[[#This Row],[HORA DE REPORTE]]) - (KPI_IMs_2[[#This Row],[FECHA DE LA NOVEDAD]]+KPI_IMs_2[[#This Row],[HORA DE LA FALLA]]), "[h]:mm")</f>
        <v>0:18</v>
      </c>
      <c r="Z93" t="str">
        <v>FALLAS CON EL SWITCH</v>
      </c>
      <c r="AA93" t="str">
        <v>Red / Enlace / Proveedor</v>
      </c>
      <c r="AB93" t="str">
        <v>Fallas con el switch de cajas de la tienda ; Se ejecuto el cambio del equipo y configuración por parte de Ing. de redes y el switch queda operativo.</v>
      </c>
      <c r="AC93" t="str">
        <v>Proveedor - Red/Infraestructura</v>
      </c>
      <c r="AD93" t="str">
        <v>NO</v>
      </c>
      <c r="AE93" t="str">
        <v>NO</v>
      </c>
      <c r="AF93" t="str">
        <v>NO</v>
      </c>
      <c r="AG93" t="str">
        <v>NO</v>
      </c>
      <c r="AH93" t="str">
        <v>INTERNO</v>
      </c>
      <c r="AI93" t="str">
        <v>SISTEMAS</v>
      </c>
      <c r="AJ93" t="str">
        <v>configuracion equipo</v>
      </c>
      <c r="AM93" t="str">
        <v>Culminado 100%</v>
      </c>
      <c r="AP93" t="str">
        <v>Se ejecuto el cambio de Equipo y configuración por parte de Ing. de redes y todo queda operativo</v>
      </c>
      <c r="AQ93">
        <v>0.3333333333333333</v>
      </c>
      <c r="AR93">
        <v>0.875</v>
      </c>
    </row>
    <row r="94" xml:space="preserve">
      <c r="A94">
        <v>1344667</v>
      </c>
      <c r="B94" t="str">
        <f>VLOOKUP(H94,DetalleTiendas!A$2:S$1778,3,FALSE)</f>
        <v>SUPERMERCADOS</v>
      </c>
      <c r="C94" t="str">
        <f>VLOOKUP(H94,DetalleTiendas!A$2:S$1778,4,FALSE)</f>
        <v>METRO</v>
      </c>
      <c r="D94" t="str">
        <f>VLOOKUP(H94,DetalleTiendas!A$2:S$1778,5,FALSE)</f>
        <v>BOGOTA</v>
      </c>
      <c r="E94" t="str">
        <v>ENLACES</v>
      </c>
      <c r="F94" t="str">
        <v>NO</v>
      </c>
      <c r="G94" t="str" xml:space="preserve">
        <f xml:space="preserve">IF(
   AND(ISNUMBER(VALUE(MID(H94,3,3))), ISNUMBER(FIND(" ", H94))),
   LEFT(H94,FIND(" ",H94)-1),
   H94
)</f>
        <v>M077</v>
      </c>
      <c r="H94" t="str">
        <v>M077 ZIPAQUIRA</v>
      </c>
      <c r="J94" t="str">
        <v>Redes y Comunicaciones-NIVEL 2 - COL</v>
      </c>
      <c r="K94" t="str">
        <v>Guillermo Gutierrez</v>
      </c>
      <c r="L94" t="str">
        <v>CERRADO</v>
      </c>
      <c r="M94" t="str">
        <v>CERRADO</v>
      </c>
      <c r="N94" t="str">
        <v>MEDIA</v>
      </c>
      <c r="O94">
        <v>45804</v>
      </c>
      <c r="P94">
        <v>0.5236111111111111</v>
      </c>
      <c r="Q94" t="str">
        <f>TEXT(KPI_IMs_2[[#This Row],[FECHA DE LA NOVEDAD]],"MMMM")</f>
        <v>mayo</v>
      </c>
      <c r="R94" t="str">
        <f>TEXT(KPI_IMs_2[[#This Row],[FECHA DE LA NOVEDAD]],"aaaa")</f>
        <v>2025</v>
      </c>
      <c r="S94">
        <v>45804</v>
      </c>
      <c r="T94">
        <v>45804</v>
      </c>
      <c r="U94">
        <v>0.5270833333333333</v>
      </c>
      <c r="V94">
        <v>0.7909722222222222</v>
      </c>
      <c r="W94">
        <f>((KPI_IMs_2[[#This Row],[FECHA DE RESOLUCION]]+KPI_IMs_2[[#This Row],[HORA CIERRE IM]])-(KPI_IMs_2[[#This Row],[FECHA DE LA NOVEDAD]]+KPI_IMs_2[[#This Row],[HORA DE LA FALLA]]))*24*60</f>
        <v>385.0000000081491</v>
      </c>
      <c r="X94" t="str" cm="1" xml:space="preserve">
        <f t="array" ref="X94" xml:space="preserve">IF(OR(O94="",P94="",S94="",V94="",AQ94="",AR94=""),"",
  LET(
    _xlpm.inicio, O94 + P94,
    _xlpm.fin, S94 + V94,
    _xlpm.dias, INT(_xlpm.fin - _xlpm.inicio),
    _xlpm.tiempo, REDUCE(0, SEQUENCE(_xlpm.dias + 1, 1, 0, 1),
      LAMBDA(_xlpm.acum,_xlpm.d,
        LET(
          _xlpm.dia, TRUNC(_xlpm.inicio) + _xlpm.d,
          _xlpm.horaIni, IF(_xlpm.d = 0, MAX(_xlpm.inicio, _xlpm.dia + AQ94), _xlpm.dia + AQ94),
          _xlpm.horaFin, IF(_xlpm.d = _xlpm.dias, MIN(_xlpm.fin, _xlpm.dia + AR94), _xlpm.dia + AR94),
          _xlpm.tiempo_dia, MAX(0, _xlpm.horaFin - _xlpm.horaIni),
          _xlpm.acum + _xlpm.tiempo_dia
        )
      )
    ),
    TEXT(_xlpm.tiempo, "h:mm")
  )
)</f>
        <v>6:25</v>
      </c>
      <c r="Y94" t="str">
        <f>TEXT((KPI_IMs_2[[#This Row],[FECHA DE REPORTE]]+KPI_IMs_2[[#This Row],[HORA DE REPORTE]]) - (KPI_IMs_2[[#This Row],[FECHA DE LA NOVEDAD]]+KPI_IMs_2[[#This Row],[HORA DE LA FALLA]]), "[h]:mm")</f>
        <v>0:05</v>
      </c>
      <c r="Z94" t="str">
        <v>CAIDA ENLACES</v>
      </c>
      <c r="AA94" t="str">
        <v>Red / Enlace / Proveedor</v>
      </c>
      <c r="AB94" t="str">
        <v>Caida de enlaces proveedor- Claro</v>
      </c>
      <c r="AC94" t="str">
        <v>Proveedor - Red/Infraestructura</v>
      </c>
      <c r="AD94" t="str">
        <v>SI</v>
      </c>
      <c r="AE94" t="str">
        <v>SI</v>
      </c>
      <c r="AF94" t="str">
        <v>SI</v>
      </c>
      <c r="AG94" t="str">
        <v>SI</v>
      </c>
      <c r="AH94" t="str">
        <v>EXTERNO</v>
      </c>
      <c r="AI94" t="str">
        <v>PROVEEDOR</v>
      </c>
      <c r="AJ94" t="str">
        <v>Ajuste por parte del Proveedor</v>
      </c>
      <c r="AM94" t="str">
        <v>Culminado 100%</v>
      </c>
      <c r="AP94" t="str">
        <v>Se realizara validación con el provveedor claro se envió personal a las 6:30 Am ; hubo masiva de la ONT de Claro : Se escala a comercial dado que es una falla recurrente. esa tienda presenta novedad en esa tienda tenemos 2 4G en donde no se tiene cobertura</v>
      </c>
      <c r="AQ94">
        <v>0.3333333333333333</v>
      </c>
      <c r="AR94">
        <v>0.875</v>
      </c>
    </row>
    <row r="95" xml:space="preserve">
      <c r="A95">
        <v>1344325</v>
      </c>
      <c r="B95" t="str">
        <f>VLOOKUP(H95,DetalleTiendas!A$2:S$1778,3,FALSE)</f>
        <v>MEJORAMIENTO DEL HOGAR</v>
      </c>
      <c r="C95" t="str">
        <f>VLOOKUP(H95,DetalleTiendas!A$2:S$1778,4,FALSE)</f>
        <v>MEJORAMIENTO DEL HOGAR</v>
      </c>
      <c r="D95" t="str">
        <f>VLOOKUP(H95,DetalleTiendas!A$2:S$1778,5,FALSE)</f>
        <v>MEJORAMIENTO DEL HOGAR</v>
      </c>
      <c r="E95" t="str">
        <v>ENLACES</v>
      </c>
      <c r="F95" t="str">
        <v>SI</v>
      </c>
      <c r="G95" t="str" xml:space="preserve">
        <f xml:space="preserve">IF(
   AND(ISNUMBER(VALUE(MID(H95,3,3))), ISNUMBER(FIND(" ", H95))),
   LEFT(H95,FIND(" ",H95)-1),
   H95
)</f>
        <v>MEJORAMIENTO DEL HOGAR</v>
      </c>
      <c r="H95" t="str">
        <v>MEJORAMIENTO DEL HOGAR</v>
      </c>
      <c r="J95" t="str">
        <v>Aplicaciones_POS_ARS_Colombia</v>
      </c>
      <c r="K95" t="str">
        <v>David Bohorquez</v>
      </c>
      <c r="L95" t="str">
        <v>CERRADO</v>
      </c>
      <c r="M95" t="str">
        <v>CERRADO</v>
      </c>
      <c r="N95" t="str">
        <v>MEDIA</v>
      </c>
      <c r="O95">
        <v>45804</v>
      </c>
      <c r="P95">
        <v>0.4305555555555556</v>
      </c>
      <c r="Q95" t="str">
        <f>TEXT(KPI_IMs_2[[#This Row],[FECHA DE LA NOVEDAD]],"MMMM")</f>
        <v>mayo</v>
      </c>
      <c r="R95" t="str">
        <f>TEXT(KPI_IMs_2[[#This Row],[FECHA DE LA NOVEDAD]],"aaaa")</f>
        <v>2025</v>
      </c>
      <c r="S95">
        <v>45804</v>
      </c>
      <c r="T95">
        <v>45804</v>
      </c>
      <c r="U95">
        <v>0.4423611111111111</v>
      </c>
      <c r="V95">
        <v>0.5555555555555556</v>
      </c>
      <c r="W95">
        <f>((KPI_IMs_2[[#This Row],[FECHA DE RESOLUCION]]+KPI_IMs_2[[#This Row],[HORA CIERRE IM]])-(KPI_IMs_2[[#This Row],[FECHA DE LA NOVEDAD]]+KPI_IMs_2[[#This Row],[HORA DE LA FALLA]]))*24*60</f>
        <v>180</v>
      </c>
      <c r="X95" t="str" cm="1" xml:space="preserve">
        <f t="array" ref="X95" xml:space="preserve">IF(OR(O95="",P95="",S95="",V95="",AQ95="",AR95=""),"",
  LET(
    _xlpm.inicio, O95 + P95,
    _xlpm.fin, S95 + V95,
    _xlpm.dias, INT(_xlpm.fin - _xlpm.inicio),
    _xlpm.tiempo, REDUCE(0, SEQUENCE(_xlpm.dias + 1, 1, 0, 1),
      LAMBDA(_xlpm.acum,_xlpm.d,
        LET(
          _xlpm.dia, TRUNC(_xlpm.inicio) + _xlpm.d,
          _xlpm.horaIni, IF(_xlpm.d = 0, MAX(_xlpm.inicio, _xlpm.dia + AQ95), _xlpm.dia + AQ95),
          _xlpm.horaFin, IF(_xlpm.d = _xlpm.dias, MIN(_xlpm.fin, _xlpm.dia + AR95), _xlpm.dia + AR95),
          _xlpm.tiempo_dia, MAX(0, _xlpm.horaFin - _xlpm.horaIni),
          _xlpm.acum + _xlpm.tiempo_dia
        )
      )
    ),
    TEXT(_xlpm.tiempo, "h:mm")
  )
)</f>
        <v>3:00</v>
      </c>
      <c r="Y95" t="str">
        <f>TEXT((KPI_IMs_2[[#This Row],[FECHA DE REPORTE]]+KPI_IMs_2[[#This Row],[HORA DE REPORTE]]) - (KPI_IMs_2[[#This Row],[FECHA DE LA NOVEDAD]]+KPI_IMs_2[[#This Row],[HORA DE LA FALLA]]), "[h]:mm")</f>
        <v>0:17</v>
      </c>
      <c r="Z95" t="str">
        <v>FALLAS EN DEVOLUCIONES</v>
      </c>
      <c r="AA95" t="str">
        <v>Operación Interna / Parametrizacion</v>
      </c>
      <c r="AB95" t="str">
        <v>SPP Fallido</v>
      </c>
      <c r="AC95" t="str">
        <v>Parametrizacion en curso</v>
      </c>
      <c r="AD95" t="str">
        <v>NO</v>
      </c>
      <c r="AE95" t="str">
        <v>NO</v>
      </c>
      <c r="AF95" t="str">
        <v>NO</v>
      </c>
      <c r="AG95" t="str">
        <v>NO</v>
      </c>
      <c r="AH95" t="str">
        <v>INTERNO</v>
      </c>
      <c r="AI95" t="str">
        <v>SISTEMAS</v>
      </c>
      <c r="AJ95" t="str">
        <v>Integracion / Desarrollo</v>
      </c>
      <c r="AM95" t="str">
        <v>Culminado 100%</v>
      </c>
      <c r="AP95" t="str" xml:space="preserve">
        <v xml:space="preserve">la falla fue por el SPP 77350 que tenia el objetivo de pasar todo el ambiente de Easy que estaba en supermercados_x000d_
dentro del plan no se tenia en cuenta;migrar el gatway de la base vieja lo que genero la novedad </v>
      </c>
      <c r="AQ95">
        <v>0.3333333333333333</v>
      </c>
      <c r="AR95">
        <v>0.875</v>
      </c>
    </row>
    <row r="96" xml:space="preserve">
      <c r="A96">
        <v>1342205</v>
      </c>
      <c r="B96" t="str">
        <f>VLOOKUP(H96,DetalleTiendas!A$2:S$1778,3,FALSE)</f>
        <v>SUPERMERCADOS</v>
      </c>
      <c r="C96" t="str">
        <f>VLOOKUP(H96,DetalleTiendas!A$2:S$1778,4,FALSE)</f>
        <v>METRO</v>
      </c>
      <c r="D96" t="str">
        <f>VLOOKUP(H96,DetalleTiendas!A$2:S$1778,5,FALSE)</f>
        <v>COSTA</v>
      </c>
      <c r="E96" t="str">
        <v>ENLACES</v>
      </c>
      <c r="F96" t="str">
        <v>NO</v>
      </c>
      <c r="G96" t="str" xml:space="preserve">
        <f xml:space="preserve">IF(
   AND(ISNUMBER(VALUE(MID(H96,3,3))), ISNUMBER(FIND(" ", H96))),
   LEFT(H96,FIND(" ",H96)-1),
   H96
)</f>
        <v>M184</v>
      </c>
      <c r="H96" t="str">
        <v>M184 MAYALES</v>
      </c>
      <c r="J96" t="str">
        <v>Soporte_Onsite_REG_Costa_SM Colombia</v>
      </c>
      <c r="K96" t="str">
        <v>Celso Niebles</v>
      </c>
      <c r="L96" t="str">
        <v>CERRADO</v>
      </c>
      <c r="M96" t="str">
        <v>CERRADO</v>
      </c>
      <c r="N96" t="str">
        <v>MEDIA</v>
      </c>
      <c r="O96">
        <v>45803</v>
      </c>
      <c r="P96">
        <v>0.3680555555555556</v>
      </c>
      <c r="Q96" t="str">
        <f>TEXT(KPI_IMs_2[[#This Row],[FECHA DE LA NOVEDAD]],"MMMM")</f>
        <v>mayo</v>
      </c>
      <c r="R96" t="str">
        <f>TEXT(KPI_IMs_2[[#This Row],[FECHA DE LA NOVEDAD]],"aaaa")</f>
        <v>2025</v>
      </c>
      <c r="S96">
        <v>45803</v>
      </c>
      <c r="T96">
        <v>45803</v>
      </c>
      <c r="U96">
        <v>0.3701388888888889</v>
      </c>
      <c r="V96">
        <v>0.3923611111111111</v>
      </c>
      <c r="W96">
        <f>((KPI_IMs_2[[#This Row],[FECHA DE RESOLUCION]]+KPI_IMs_2[[#This Row],[HORA CIERRE IM]])-(KPI_IMs_2[[#This Row],[FECHA DE LA NOVEDAD]]+KPI_IMs_2[[#This Row],[HORA DE LA FALLA]]))*24*60</f>
        <v>34.99999999883585</v>
      </c>
      <c r="X96" t="str" cm="1" xml:space="preserve">
        <f t="array" ref="X96" xml:space="preserve">IF(OR(O96="",P96="",S96="",V96="",AQ96="",AR96=""),"",
  LET(
    _xlpm.inicio, O96 + P96,
    _xlpm.fin, S96 + V96,
    _xlpm.dias, INT(_xlpm.fin - _xlpm.inicio),
    _xlpm.tiempo, REDUCE(0, SEQUENCE(_xlpm.dias + 1, 1, 0, 1),
      LAMBDA(_xlpm.acum,_xlpm.d,
        LET(
          _xlpm.dia, TRUNC(_xlpm.inicio) + _xlpm.d,
          _xlpm.horaIni, IF(_xlpm.d = 0, MAX(_xlpm.inicio, _xlpm.dia + AQ96), _xlpm.dia + AQ96),
          _xlpm.horaFin, IF(_xlpm.d = _xlpm.dias, MIN(_xlpm.fin, _xlpm.dia + AR96), _xlpm.dia + AR96),
          _xlpm.tiempo_dia, MAX(0, _xlpm.horaFin - _xlpm.horaIni),
          _xlpm.acum + _xlpm.tiempo_dia
        )
      )
    ),
    TEXT(_xlpm.tiempo, "h:mm")
  )
)</f>
        <v>0:35</v>
      </c>
      <c r="Y96" t="str">
        <f>TEXT((KPI_IMs_2[[#This Row],[FECHA DE REPORTE]]+KPI_IMs_2[[#This Row],[HORA DE REPORTE]]) - (KPI_IMs_2[[#This Row],[FECHA DE LA NOVEDAD]]+KPI_IMs_2[[#This Row],[HORA DE LA FALLA]]), "[h]:mm")</f>
        <v>0:03</v>
      </c>
      <c r="Z96" t="str">
        <v>CORTE DE ENERGIA</v>
      </c>
      <c r="AA96" t="str">
        <v>Eléctrico / Energía</v>
      </c>
      <c r="AB96" t="str">
        <v>Fuerte Aguacero en la ciudad  que al parecer genero un corto Alarmo la UPS</v>
      </c>
      <c r="AC96" t="str">
        <v>Infraestructura - Eléctrica</v>
      </c>
      <c r="AD96" t="str">
        <v>SI</v>
      </c>
      <c r="AE96" t="str">
        <v>SI</v>
      </c>
      <c r="AF96" t="str">
        <v>SI</v>
      </c>
      <c r="AG96" t="str">
        <v>SI</v>
      </c>
      <c r="AH96" t="str">
        <v>EXTERNO</v>
      </c>
      <c r="AI96" t="str">
        <v>PROVEEDOR</v>
      </c>
      <c r="AJ96" t="str">
        <v>Restablecimiento UPS</v>
      </c>
      <c r="AM96" t="str">
        <v>Culminado 100%</v>
      </c>
      <c r="AP96" t="str">
        <v>UPsistemas guio al equipo de mantenimiento para colocar la unidad UPS defectuosa en modo bypass. Esta acción restauró exitosamente la energía en la red regulada; volviendo a poner en línea los equipos de comunicación y los sistemas POS afectados</v>
      </c>
      <c r="AQ96">
        <v>0.3333333333333333</v>
      </c>
      <c r="AR96">
        <v>0.875</v>
      </c>
    </row>
    <row r="97" xml:space="preserve">
      <c r="A97">
        <v>1335938</v>
      </c>
      <c r="B97" t="str">
        <f>VLOOKUP(H97,DetalleTiendas!A$2:S$1778,3,FALSE)</f>
        <v>SUPERMERCADOS</v>
      </c>
      <c r="C97" t="str">
        <f>VLOOKUP(H97,DetalleTiendas!A$2:S$1778,4,FALSE)</f>
        <v>METRO</v>
      </c>
      <c r="D97" t="str">
        <f>VLOOKUP(H97,DetalleTiendas!A$2:S$1778,5,FALSE)</f>
        <v>BOGOTA</v>
      </c>
      <c r="E97" t="str">
        <v>ENLACES</v>
      </c>
      <c r="F97" t="str">
        <v>NO</v>
      </c>
      <c r="G97" t="str" xml:space="preserve">
        <f xml:space="preserve">IF(
   AND(ISNUMBER(VALUE(MID(H97,3,3))), ISNUMBER(FIND(" ", H97))),
   LEFT(H97,FIND(" ",H97)-1),
   H97
)</f>
        <v>M077</v>
      </c>
      <c r="H97" t="str">
        <v>M077 ZIPAQUIRA</v>
      </c>
      <c r="J97" t="str">
        <v>Redes y Comunicaciones-NIVEL 2 - COL</v>
      </c>
      <c r="K97" t="str">
        <v>Guillermo Gutierrez</v>
      </c>
      <c r="L97" t="str">
        <v>CERRADO</v>
      </c>
      <c r="M97" t="str">
        <v>CERRADO</v>
      </c>
      <c r="N97" t="str">
        <v>MEDIA</v>
      </c>
      <c r="O97">
        <v>45798</v>
      </c>
      <c r="P97">
        <v>0.4166666666666667</v>
      </c>
      <c r="Q97" t="str">
        <f>TEXT(KPI_IMs_2[[#This Row],[FECHA DE LA NOVEDAD]],"MMMM")</f>
        <v>mayo</v>
      </c>
      <c r="R97" t="str">
        <f>TEXT(KPI_IMs_2[[#This Row],[FECHA DE LA NOVEDAD]],"aaaa")</f>
        <v>2025</v>
      </c>
      <c r="S97">
        <v>45798</v>
      </c>
      <c r="T97">
        <v>45798</v>
      </c>
      <c r="U97">
        <v>0.4375</v>
      </c>
      <c r="V97">
        <v>0.5</v>
      </c>
      <c r="W97">
        <f>((KPI_IMs_2[[#This Row],[FECHA DE RESOLUCION]]+KPI_IMs_2[[#This Row],[HORA CIERRE IM]])-(KPI_IMs_2[[#This Row],[FECHA DE LA NOVEDAD]]+KPI_IMs_2[[#This Row],[HORA DE LA FALLA]]))*24*60</f>
        <v>120.00000000349246</v>
      </c>
      <c r="X97" t="str" cm="1" xml:space="preserve">
        <f t="array" ref="X97" xml:space="preserve">IF(OR(O97="",P97="",S97="",V97="",AQ97="",AR97=""),"",
  LET(
    _xlpm.inicio, O97 + P97,
    _xlpm.fin, S97 + V97,
    _xlpm.dias, INT(_xlpm.fin - _xlpm.inicio),
    _xlpm.tiempo, REDUCE(0, SEQUENCE(_xlpm.dias + 1, 1, 0, 1),
      LAMBDA(_xlpm.acum,_xlpm.d,
        LET(
          _xlpm.dia, TRUNC(_xlpm.inicio) + _xlpm.d,
          _xlpm.horaIni, IF(_xlpm.d = 0, MAX(_xlpm.inicio, _xlpm.dia + AQ97), _xlpm.dia + AQ97),
          _xlpm.horaFin, IF(_xlpm.d = _xlpm.dias, MIN(_xlpm.fin, _xlpm.dia + AR97), _xlpm.dia + AR97),
          _xlpm.tiempo_dia, MAX(0, _xlpm.horaFin - _xlpm.horaIni),
          _xlpm.acum + _xlpm.tiempo_dia
        )
      )
    ),
    TEXT(_xlpm.tiempo, "h:mm")
  )
)</f>
        <v>2:00</v>
      </c>
      <c r="Y97" t="str">
        <f>TEXT((KPI_IMs_2[[#This Row],[FECHA DE REPORTE]]+KPI_IMs_2[[#This Row],[HORA DE REPORTE]]) - (KPI_IMs_2[[#This Row],[FECHA DE LA NOVEDAD]]+KPI_IMs_2[[#This Row],[HORA DE LA FALLA]]), "[h]:mm")</f>
        <v>0:30</v>
      </c>
      <c r="Z97" t="str">
        <v>INTERMITENCIA EN LA RED</v>
      </c>
      <c r="AA97" t="str">
        <v>Red / Enlace / Proveedor</v>
      </c>
      <c r="AB97" t="str">
        <v xml:space="preserve">Caída enlace proveedor - Claro </v>
      </c>
      <c r="AC97" t="str">
        <v>Proveedor - Red/Infraestructura</v>
      </c>
      <c r="AD97" t="str">
        <v>SI</v>
      </c>
      <c r="AE97" t="str">
        <v>SI</v>
      </c>
      <c r="AF97" t="str">
        <v>SI</v>
      </c>
      <c r="AG97" t="str">
        <v>SI</v>
      </c>
      <c r="AH97" t="str">
        <v>EXTERNO</v>
      </c>
      <c r="AI97" t="str">
        <v>PROVEEDOR</v>
      </c>
      <c r="AJ97" t="str">
        <v>Ajuste por parte del Proveedor</v>
      </c>
      <c r="AM97" t="str">
        <v>Culminado 100%</v>
      </c>
      <c r="AP97" t="str" xml:space="preserve">
        <v xml:space="preserve">Falla masiva Claro_x000d_
Afectaciones en la tienda:_x000d_
 _x000d_
1. No pasan puntos_x000d_
2. No pasan bonos_x000d_
3. No tarjeta regalo_x000d_
4. No se pueden hacer devoluciones_x000d_
5. Los datafonos inalambricos no se conectan a la red_x000d_
6. No se puede facturar ecommerce _x000d_
 _x000d_
Solo se  recibio efectivo en la tienda _x000d_
 </v>
      </c>
      <c r="AQ97">
        <v>0.3333333333333333</v>
      </c>
      <c r="AR97">
        <v>0.875</v>
      </c>
    </row>
    <row r="98" xml:space="preserve">
      <c r="A98">
        <v>1333942</v>
      </c>
      <c r="B98" t="str">
        <f>VLOOKUP(H98,DetalleTiendas!A$2:S$1778,3,FALSE)</f>
        <v>SUPERMERCADOS</v>
      </c>
      <c r="C98" t="str">
        <f>VLOOKUP(H98,DetalleTiendas!A$2:S$1778,4,FALSE)</f>
        <v>JUMBO</v>
      </c>
      <c r="D98" t="str">
        <f>VLOOKUP(H98,DetalleTiendas!A$2:S$1778,5,FALSE)</f>
        <v>BOGOTA</v>
      </c>
      <c r="E98" t="str">
        <v>ENLACES</v>
      </c>
      <c r="F98" t="str">
        <v>NO</v>
      </c>
      <c r="G98" t="str" xml:space="preserve">
        <f xml:space="preserve">IF(
   AND(ISNUMBER(VALUE(MID(H98,3,3))), ISNUMBER(FIND(" ", H98))),
   LEFT(H98,FIND(" ",H98)-1),
   H98
)</f>
        <v>J014</v>
      </c>
      <c r="H98" t="str">
        <v>J014 CALLE 170</v>
      </c>
      <c r="J98" t="str">
        <v>Redes y Comunicaciones-NIVEL 2 - COL</v>
      </c>
      <c r="K98" t="str">
        <v>Guillermo Gutierrez</v>
      </c>
      <c r="L98" t="str">
        <v>CERRADO</v>
      </c>
      <c r="M98" t="str">
        <v>CERRADO</v>
      </c>
      <c r="N98" t="str">
        <v>MEDIA</v>
      </c>
      <c r="O98">
        <v>45796</v>
      </c>
      <c r="P98">
        <v>0.7013888888888888</v>
      </c>
      <c r="Q98" t="str">
        <f>TEXT(KPI_IMs_2[[#This Row],[FECHA DE LA NOVEDAD]],"MMMM")</f>
        <v>mayo</v>
      </c>
      <c r="R98" t="str">
        <f>TEXT(KPI_IMs_2[[#This Row],[FECHA DE LA NOVEDAD]],"aaaa")</f>
        <v>2025</v>
      </c>
      <c r="S98">
        <v>45796</v>
      </c>
      <c r="T98">
        <v>45796</v>
      </c>
      <c r="U98">
        <v>0.7048611111111112</v>
      </c>
      <c r="V98">
        <v>0.71875</v>
      </c>
      <c r="W98">
        <f>((KPI_IMs_2[[#This Row],[FECHA DE RESOLUCION]]+KPI_IMs_2[[#This Row],[HORA CIERRE IM]])-(KPI_IMs_2[[#This Row],[FECHA DE LA NOVEDAD]]+KPI_IMs_2[[#This Row],[HORA DE LA FALLA]]))*24*60</f>
        <v>24.999999997671694</v>
      </c>
      <c r="X98" t="str" cm="1" xml:space="preserve">
        <f t="array" ref="X98" xml:space="preserve">IF(OR(O98="",P98="",S98="",V98="",AQ98="",AR98=""),"",
  LET(
    _xlpm.inicio, O98 + P98,
    _xlpm.fin, S98 + V98,
    _xlpm.dias, INT(_xlpm.fin - _xlpm.inicio),
    _xlpm.tiempo, REDUCE(0, SEQUENCE(_xlpm.dias + 1, 1, 0, 1),
      LAMBDA(_xlpm.acum,_xlpm.d,
        LET(
          _xlpm.dia, TRUNC(_xlpm.inicio) + _xlpm.d,
          _xlpm.horaIni, IF(_xlpm.d = 0, MAX(_xlpm.inicio, _xlpm.dia + AQ98), _xlpm.dia + AQ98),
          _xlpm.horaFin, IF(_xlpm.d = _xlpm.dias, MIN(_xlpm.fin, _xlpm.dia + AR98), _xlpm.dia + AR98),
          _xlpm.tiempo_dia, MAX(0, _xlpm.horaFin - _xlpm.horaIni),
          _xlpm.acum + _xlpm.tiempo_dia
        )
      )
    ),
    TEXT(_xlpm.tiempo, "h:mm")
  )
)</f>
        <v>0:25</v>
      </c>
      <c r="Y98" t="str">
        <f>TEXT((KPI_IMs_2[[#This Row],[FECHA DE REPORTE]]+KPI_IMs_2[[#This Row],[HORA DE REPORTE]]) - (KPI_IMs_2[[#This Row],[FECHA DE LA NOVEDAD]]+KPI_IMs_2[[#This Row],[HORA DE LA FALLA]]), "[h]:mm")</f>
        <v>0:05</v>
      </c>
      <c r="Z98" t="str">
        <v>CAIDA ENLACES</v>
      </c>
      <c r="AA98" t="str">
        <v>Red / Enlace / Proveedor</v>
      </c>
      <c r="AB98" t="str">
        <v xml:space="preserve">Caída enlace proveedor - Claro </v>
      </c>
      <c r="AC98" t="str">
        <v>Proveedor - Red/Infraestructura</v>
      </c>
      <c r="AD98" t="str">
        <v>SI</v>
      </c>
      <c r="AE98" t="str">
        <v>NO</v>
      </c>
      <c r="AF98" t="str">
        <v>NO</v>
      </c>
      <c r="AG98" t="str">
        <v>NO</v>
      </c>
      <c r="AH98" t="str">
        <v>EXTERNO</v>
      </c>
      <c r="AI98" t="str">
        <v>PROVEEDOR</v>
      </c>
      <c r="AJ98" t="str">
        <v>Ajuste por parte del Proveedor</v>
      </c>
      <c r="AM98" t="str">
        <v>Culminado 100%</v>
      </c>
      <c r="AP98" t="str">
        <v>Se realiza la configuración del ISP de Claro</v>
      </c>
      <c r="AQ98">
        <v>0.3333333333333333</v>
      </c>
      <c r="AR98">
        <v>0.875</v>
      </c>
    </row>
    <row r="99" xml:space="preserve">
      <c r="A99">
        <v>1333942</v>
      </c>
      <c r="B99" t="str">
        <f>VLOOKUP(H99,DetalleTiendas!A$2:S$1778,3,FALSE)</f>
        <v>SUPERMERCADOS</v>
      </c>
      <c r="C99" t="str">
        <f>VLOOKUP(H99,DetalleTiendas!A$2:S$1778,4,FALSE)</f>
        <v>METRO</v>
      </c>
      <c r="D99" t="str">
        <f>VLOOKUP(H99,DetalleTiendas!A$2:S$1778,5,FALSE)</f>
        <v>BOGOTA</v>
      </c>
      <c r="E99" t="str">
        <v>ENLACES</v>
      </c>
      <c r="F99" t="str">
        <v>NO</v>
      </c>
      <c r="G99" t="str" xml:space="preserve">
        <f xml:space="preserve">IF(
   AND(ISNUMBER(VALUE(MID(H99,3,3))), ISNUMBER(FIND(" ", H99))),
   LEFT(H99,FIND(" ",H99)-1),
   H99
)</f>
        <v>M010</v>
      </c>
      <c r="H99" t="str">
        <v>M010 BOSA</v>
      </c>
      <c r="J99" t="str">
        <v>Redes y Comunicaciones-NIVEL 2 - COL</v>
      </c>
      <c r="K99" t="str">
        <v>Guillermo Gutierrez</v>
      </c>
      <c r="L99" t="str">
        <v>CERRADO</v>
      </c>
      <c r="M99" t="str">
        <v>CERRADO</v>
      </c>
      <c r="N99" t="str">
        <v>MEDIA</v>
      </c>
      <c r="O99">
        <v>45796</v>
      </c>
      <c r="P99">
        <v>0.7013888888888888</v>
      </c>
      <c r="Q99" t="str">
        <f>TEXT(KPI_IMs_2[[#This Row],[FECHA DE LA NOVEDAD]],"MMMM")</f>
        <v>mayo</v>
      </c>
      <c r="R99" t="str">
        <f>TEXT(KPI_IMs_2[[#This Row],[FECHA DE LA NOVEDAD]],"aaaa")</f>
        <v>2025</v>
      </c>
      <c r="S99">
        <v>45796</v>
      </c>
      <c r="T99">
        <v>45796</v>
      </c>
      <c r="U99">
        <v>0.7048611111111112</v>
      </c>
      <c r="V99">
        <v>0.71875</v>
      </c>
      <c r="W99">
        <f>((KPI_IMs_2[[#This Row],[FECHA DE RESOLUCION]]+KPI_IMs_2[[#This Row],[HORA CIERRE IM]])-(KPI_IMs_2[[#This Row],[FECHA DE LA NOVEDAD]]+KPI_IMs_2[[#This Row],[HORA DE LA FALLA]]))*24*60</f>
        <v>24.999999997671694</v>
      </c>
      <c r="X99" t="str" cm="1" xml:space="preserve">
        <f t="array" ref="X99" xml:space="preserve">IF(OR(O99="",P99="",S99="",V99="",AQ99="",AR99=""),"",
  LET(
    _xlpm.inicio, O99 + P99,
    _xlpm.fin, S99 + V99,
    _xlpm.dias, INT(_xlpm.fin - _xlpm.inicio),
    _xlpm.tiempo, REDUCE(0, SEQUENCE(_xlpm.dias + 1, 1, 0, 1),
      LAMBDA(_xlpm.acum,_xlpm.d,
        LET(
          _xlpm.dia, TRUNC(_xlpm.inicio) + _xlpm.d,
          _xlpm.horaIni, IF(_xlpm.d = 0, MAX(_xlpm.inicio, _xlpm.dia + AQ99), _xlpm.dia + AQ99),
          _xlpm.horaFin, IF(_xlpm.d = _xlpm.dias, MIN(_xlpm.fin, _xlpm.dia + AR99), _xlpm.dia + AR99),
          _xlpm.tiempo_dia, MAX(0, _xlpm.horaFin - _xlpm.horaIni),
          _xlpm.acum + _xlpm.tiempo_dia
        )
      )
    ),
    TEXT(_xlpm.tiempo, "h:mm")
  )
)</f>
        <v>0:25</v>
      </c>
      <c r="Y99" t="str">
        <f>TEXT((KPI_IMs_2[[#This Row],[FECHA DE REPORTE]]+KPI_IMs_2[[#This Row],[HORA DE REPORTE]]) - (KPI_IMs_2[[#This Row],[FECHA DE LA NOVEDAD]]+KPI_IMs_2[[#This Row],[HORA DE LA FALLA]]), "[h]:mm")</f>
        <v>0:05</v>
      </c>
      <c r="Z99" t="str">
        <v>CAIDA ENLACES</v>
      </c>
      <c r="AA99" t="str">
        <v>Red / Enlace / Proveedor</v>
      </c>
      <c r="AB99" t="str">
        <v xml:space="preserve">Caída enlace proveedor - Claro </v>
      </c>
      <c r="AC99" t="str">
        <v>Proveedor - Red/Infraestructura</v>
      </c>
      <c r="AD99" t="str">
        <v>SI</v>
      </c>
      <c r="AE99" t="str">
        <v>NO</v>
      </c>
      <c r="AF99" t="str">
        <v>NO</v>
      </c>
      <c r="AG99" t="str">
        <v>NO</v>
      </c>
      <c r="AH99" t="str">
        <v>EXTERNO</v>
      </c>
      <c r="AI99" t="str">
        <v>PROVEEDOR</v>
      </c>
      <c r="AJ99" t="str">
        <v>Ajuste por parte del Proveedor</v>
      </c>
      <c r="AM99" t="str">
        <v>Culminado 100%</v>
      </c>
      <c r="AP99" t="str">
        <v>Se realiza la configuración del ISP de Claro</v>
      </c>
      <c r="AQ99">
        <v>0.3333333333333333</v>
      </c>
      <c r="AR99">
        <v>0.875</v>
      </c>
    </row>
    <row r="100" xml:space="preserve">
      <c r="A100">
        <v>1333942</v>
      </c>
      <c r="B100" t="str">
        <f>VLOOKUP(H100,DetalleTiendas!A$2:S$1778,3,FALSE)</f>
        <v>SUPERMERCADOS</v>
      </c>
      <c r="C100" t="str">
        <f>VLOOKUP(H100,DetalleTiendas!A$2:S$1778,4,FALSE)</f>
        <v>METRO</v>
      </c>
      <c r="D100" t="str">
        <f>VLOOKUP(H100,DetalleTiendas!A$2:S$1778,5,FALSE)</f>
        <v>BOGOTA</v>
      </c>
      <c r="E100" t="str">
        <v>SERVIDOR</v>
      </c>
      <c r="F100" t="str">
        <v>NO</v>
      </c>
      <c r="G100" t="str" xml:space="preserve">
        <f xml:space="preserve">IF(
   AND(ISNUMBER(VALUE(MID(H100,3,3))), ISNUMBER(FIND(" ", H100))),
   LEFT(H100,FIND(" ",H100)-1),
   H100
)</f>
        <v>M077</v>
      </c>
      <c r="H100" t="str">
        <v>M077 ZIPAQUIRA</v>
      </c>
      <c r="J100" t="str">
        <v>Redes y Comunicaciones-NIVEL 2 - COL</v>
      </c>
      <c r="K100" t="str">
        <v>Guillermo Gutierrez</v>
      </c>
      <c r="L100" t="str">
        <v>CERRADO</v>
      </c>
      <c r="M100" t="str">
        <v>CERRADO</v>
      </c>
      <c r="N100" t="str">
        <v>MEDIA</v>
      </c>
      <c r="O100">
        <v>45796</v>
      </c>
      <c r="P100">
        <v>0.7013888888888888</v>
      </c>
      <c r="Q100" t="str">
        <f>TEXT(KPI_IMs_2[[#This Row],[FECHA DE LA NOVEDAD]],"MMMM")</f>
        <v>mayo</v>
      </c>
      <c r="R100" t="str">
        <f>TEXT(KPI_IMs_2[[#This Row],[FECHA DE LA NOVEDAD]],"aaaa")</f>
        <v>2025</v>
      </c>
      <c r="S100">
        <v>45796</v>
      </c>
      <c r="T100">
        <v>45796</v>
      </c>
      <c r="U100">
        <v>0.7048611111111112</v>
      </c>
      <c r="V100">
        <v>0.71875</v>
      </c>
      <c r="W100">
        <f>((KPI_IMs_2[[#This Row],[FECHA DE RESOLUCION]]+KPI_IMs_2[[#This Row],[HORA CIERRE IM]])-(KPI_IMs_2[[#This Row],[FECHA DE LA NOVEDAD]]+KPI_IMs_2[[#This Row],[HORA DE LA FALLA]]))*24*60</f>
        <v>24.999999997671694</v>
      </c>
      <c r="X100" t="str" cm="1" xml:space="preserve">
        <f t="array" ref="X100" xml:space="preserve">IF(OR(O100="",P100="",S100="",V100="",AQ100="",AR100=""),"",
  LET(
    _xlpm.inicio, O100 + P100,
    _xlpm.fin, S100 + V100,
    _xlpm.dias, INT(_xlpm.fin - _xlpm.inicio),
    _xlpm.tiempo, REDUCE(0, SEQUENCE(_xlpm.dias + 1, 1, 0, 1),
      LAMBDA(_xlpm.acum,_xlpm.d,
        LET(
          _xlpm.dia, TRUNC(_xlpm.inicio) + _xlpm.d,
          _xlpm.horaIni, IF(_xlpm.d = 0, MAX(_xlpm.inicio, _xlpm.dia + AQ100), _xlpm.dia + AQ100),
          _xlpm.horaFin, IF(_xlpm.d = _xlpm.dias, MIN(_xlpm.fin, _xlpm.dia + AR100), _xlpm.dia + AR100),
          _xlpm.tiempo_dia, MAX(0, _xlpm.horaFin - _xlpm.horaIni),
          _xlpm.acum + _xlpm.tiempo_dia
        )
      )
    ),
    TEXT(_xlpm.tiempo, "h:mm")
  )
)</f>
        <v>0:25</v>
      </c>
      <c r="Y100" t="str">
        <f>TEXT((KPI_IMs_2[[#This Row],[FECHA DE REPORTE]]+KPI_IMs_2[[#This Row],[HORA DE REPORTE]]) - (KPI_IMs_2[[#This Row],[FECHA DE LA NOVEDAD]]+KPI_IMs_2[[#This Row],[HORA DE LA FALLA]]), "[h]:mm")</f>
        <v>0:05</v>
      </c>
      <c r="Z100" t="str">
        <v>CAIDA ENLACES</v>
      </c>
      <c r="AA100" t="str">
        <v>Red / Enlace / Proveedor</v>
      </c>
      <c r="AB100" t="str">
        <v xml:space="preserve">Caída enlace proveedor - Claro </v>
      </c>
      <c r="AC100" t="str">
        <v>Proveedor - Red/Infraestructura</v>
      </c>
      <c r="AD100" t="str">
        <v>SI</v>
      </c>
      <c r="AE100" t="str">
        <v>NO</v>
      </c>
      <c r="AF100" t="str">
        <v>NO</v>
      </c>
      <c r="AG100" t="str">
        <v>NO</v>
      </c>
      <c r="AH100" t="str">
        <v>EXTERNO</v>
      </c>
      <c r="AI100" t="str">
        <v>PROVEEDOR</v>
      </c>
      <c r="AJ100" t="str">
        <v>Ajuste por parte del Proveedor</v>
      </c>
      <c r="AM100" t="str">
        <v>Culminado 100%</v>
      </c>
      <c r="AP100" t="str">
        <v>Se realiza la configuración del ISP de Claro</v>
      </c>
      <c r="AQ100">
        <v>0.3333333333333333</v>
      </c>
      <c r="AR100">
        <v>0.875</v>
      </c>
    </row>
    <row r="101" xml:space="preserve">
      <c r="A101">
        <v>1332951</v>
      </c>
      <c r="B101" t="str">
        <f>VLOOKUP(H101,DetalleTiendas!A$2:S$1778,3,FALSE)</f>
        <v>SUPERMERCADOS</v>
      </c>
      <c r="C101" t="str">
        <f>VLOOKUP(H101,DetalleTiendas!A$2:S$1778,4,FALSE)</f>
        <v>JUMBO</v>
      </c>
      <c r="D101" t="str">
        <f>VLOOKUP(H101,DetalleTiendas!A$2:S$1778,5,FALSE)</f>
        <v>BOGOTA</v>
      </c>
      <c r="E101" t="str">
        <v>ENLACES</v>
      </c>
      <c r="F101" t="str">
        <v>NO</v>
      </c>
      <c r="G101" t="str" xml:space="preserve">
        <f xml:space="preserve">IF(
   AND(ISNUMBER(VALUE(MID(H101,3,3))), ISNUMBER(FIND(" ", H101))),
   LEFT(H101,FIND(" ",H101)-1),
   H101
)</f>
        <v>J014</v>
      </c>
      <c r="H101" t="str">
        <v>J014 CALLE 170</v>
      </c>
      <c r="J101" t="str">
        <v>Redes y Comunicaciones-NIVEL 2 - COL</v>
      </c>
      <c r="K101" t="str">
        <v>Guillermo Gutierrez</v>
      </c>
      <c r="L101" t="str">
        <v>CERRADO</v>
      </c>
      <c r="M101" t="str">
        <v>CERRADO</v>
      </c>
      <c r="N101" t="str">
        <v>MEDIA</v>
      </c>
      <c r="O101">
        <v>45796</v>
      </c>
      <c r="P101">
        <v>0.7013888888888888</v>
      </c>
      <c r="Q101" t="str">
        <f>TEXT(KPI_IMs_2[[#This Row],[FECHA DE LA NOVEDAD]],"MMMM")</f>
        <v>mayo</v>
      </c>
      <c r="R101" t="str">
        <f>TEXT(KPI_IMs_2[[#This Row],[FECHA DE LA NOVEDAD]],"aaaa")</f>
        <v>2025</v>
      </c>
      <c r="S101">
        <v>45796</v>
      </c>
      <c r="T101">
        <v>45796</v>
      </c>
      <c r="U101">
        <v>0.7229166666666667</v>
      </c>
      <c r="V101">
        <v>0.8993055555555556</v>
      </c>
      <c r="W101">
        <f>((KPI_IMs_2[[#This Row],[FECHA DE RESOLUCION]]+KPI_IMs_2[[#This Row],[HORA CIERRE IM]])-(KPI_IMs_2[[#This Row],[FECHA DE LA NOVEDAD]]+KPI_IMs_2[[#This Row],[HORA DE LA FALLA]]))*24*60</f>
        <v>284.99999999650754</v>
      </c>
      <c r="X101" t="str" cm="1" xml:space="preserve">
        <f t="array" ref="X101" xml:space="preserve">IF(OR(O101="",P101="",S101="",V101="",AQ101="",AR101=""),"",
  LET(
    _xlpm.inicio, O101 + P101,
    _xlpm.fin, S101 + V101,
    _xlpm.dias, INT(_xlpm.fin - _xlpm.inicio),
    _xlpm.tiempo, REDUCE(0, SEQUENCE(_xlpm.dias + 1, 1, 0, 1),
      LAMBDA(_xlpm.acum,_xlpm.d,
        LET(
          _xlpm.dia, TRUNC(_xlpm.inicio) + _xlpm.d,
          _xlpm.horaIni, IF(_xlpm.d = 0, MAX(_xlpm.inicio, _xlpm.dia + AQ101), _xlpm.dia + AQ101),
          _xlpm.horaFin, IF(_xlpm.d = _xlpm.dias, MIN(_xlpm.fin, _xlpm.dia + AR101), _xlpm.dia + AR101),
          _xlpm.tiempo_dia, MAX(0, _xlpm.horaFin - _xlpm.horaIni),
          _xlpm.acum + _xlpm.tiempo_dia
        )
      )
    ),
    TEXT(_xlpm.tiempo, "h:mm")
  )
)</f>
        <v>4:10</v>
      </c>
      <c r="Y101" t="str">
        <f>TEXT((KPI_IMs_2[[#This Row],[FECHA DE REPORTE]]+KPI_IMs_2[[#This Row],[HORA DE REPORTE]]) - (KPI_IMs_2[[#This Row],[FECHA DE LA NOVEDAD]]+KPI_IMs_2[[#This Row],[HORA DE LA FALLA]]), "[h]:mm")</f>
        <v>0:31</v>
      </c>
      <c r="Z101" t="str">
        <v>INTERMITENCIA EN LA RED</v>
      </c>
      <c r="AA101" t="str">
        <v>Red / Enlace / Proveedor</v>
      </c>
      <c r="AB101" t="str">
        <v xml:space="preserve">Caída enlace proveedor - Claro </v>
      </c>
      <c r="AC101" t="str">
        <v>Proveedor - Red/Infraestructura</v>
      </c>
      <c r="AD101" t="str">
        <v>SI</v>
      </c>
      <c r="AE101" t="str">
        <v>SI</v>
      </c>
      <c r="AF101" t="str">
        <v>SI</v>
      </c>
      <c r="AG101" t="str">
        <v>SI</v>
      </c>
      <c r="AH101" t="str">
        <v>EXTERNO</v>
      </c>
      <c r="AI101" t="str">
        <v>PROVEEDOR</v>
      </c>
      <c r="AJ101" t="str">
        <v>Ajuste por parte del Proveedor</v>
      </c>
      <c r="AM101" t="str">
        <v>Culminado 100%</v>
      </c>
      <c r="AP101" t="str" xml:space="preserve">
        <v xml:space="preserve">Falla masiva Claro_x000d_
Afectaciones en la tienda:_x000d_
 _x000d_
1. No pasan puntos_x000d_
2. No pasan bonos_x000d_
3. No tarjeta regalo_x000d_
4. No se pueden hacer devoluciones_x000d_
5. Los datafonos inalambricos no se conectan a la red_x000d_
6. No se puede facturar ecommerce _x000d_
 _x000d_
Solo se  recibio efectivo en la tienda _x000d_
 </v>
      </c>
      <c r="AQ101">
        <v>0.3333333333333333</v>
      </c>
      <c r="AR101">
        <v>0.875</v>
      </c>
    </row>
    <row r="102" xml:space="preserve">
      <c r="A102">
        <v>1332951</v>
      </c>
      <c r="B102" t="str">
        <f>VLOOKUP(H102,DetalleTiendas!A$2:S$1778,3,FALSE)</f>
        <v>SUPERMERCADOS</v>
      </c>
      <c r="C102" t="str">
        <f>VLOOKUP(H102,DetalleTiendas!A$2:S$1778,4,FALSE)</f>
        <v>METRO</v>
      </c>
      <c r="D102" t="str">
        <f>VLOOKUP(H102,DetalleTiendas!A$2:S$1778,5,FALSE)</f>
        <v>BOGOTA</v>
      </c>
      <c r="E102" t="str">
        <v>CORTE DE ENERGIA</v>
      </c>
      <c r="F102" t="str">
        <v>NO</v>
      </c>
      <c r="G102" t="str" xml:space="preserve">
        <f xml:space="preserve">IF(
   AND(ISNUMBER(VALUE(MID(H102,3,3))), ISNUMBER(FIND(" ", H102))),
   LEFT(H102,FIND(" ",H102)-1),
   H102
)</f>
        <v>M010</v>
      </c>
      <c r="H102" t="str">
        <v>M010 BOSA</v>
      </c>
      <c r="J102" t="str">
        <v>Redes y Comunicaciones-NIVEL 2 - COL</v>
      </c>
      <c r="K102" t="str">
        <v>Guillermo Gutierrez</v>
      </c>
      <c r="L102" t="str">
        <v>CERRADO</v>
      </c>
      <c r="M102" t="str">
        <v>CERRADO</v>
      </c>
      <c r="N102" t="str">
        <v>MEDIA</v>
      </c>
      <c r="O102">
        <v>45796</v>
      </c>
      <c r="P102">
        <v>0.7013888888888888</v>
      </c>
      <c r="Q102" t="str">
        <f>TEXT(KPI_IMs_2[[#This Row],[FECHA DE LA NOVEDAD]],"MMMM")</f>
        <v>mayo</v>
      </c>
      <c r="R102" t="str">
        <f>TEXT(KPI_IMs_2[[#This Row],[FECHA DE LA NOVEDAD]],"aaaa")</f>
        <v>2025</v>
      </c>
      <c r="S102">
        <v>45796</v>
      </c>
      <c r="T102">
        <v>45796</v>
      </c>
      <c r="U102">
        <v>0.7229166666666667</v>
      </c>
      <c r="V102">
        <v>0.8993055555555556</v>
      </c>
      <c r="W102">
        <f>((KPI_IMs_2[[#This Row],[FECHA DE RESOLUCION]]+KPI_IMs_2[[#This Row],[HORA CIERRE IM]])-(KPI_IMs_2[[#This Row],[FECHA DE LA NOVEDAD]]+KPI_IMs_2[[#This Row],[HORA DE LA FALLA]]))*24*60</f>
        <v>284.99999999650754</v>
      </c>
      <c r="X102" t="str" cm="1" xml:space="preserve">
        <f t="array" ref="X102" xml:space="preserve">IF(OR(O102="",P102="",S102="",V102="",AQ102="",AR102=""),"",
  LET(
    _xlpm.inicio, O102 + P102,
    _xlpm.fin, S102 + V102,
    _xlpm.dias, INT(_xlpm.fin - _xlpm.inicio),
    _xlpm.tiempo, REDUCE(0, SEQUENCE(_xlpm.dias + 1, 1, 0, 1),
      LAMBDA(_xlpm.acum,_xlpm.d,
        LET(
          _xlpm.dia, TRUNC(_xlpm.inicio) + _xlpm.d,
          _xlpm.horaIni, IF(_xlpm.d = 0, MAX(_xlpm.inicio, _xlpm.dia + AQ102), _xlpm.dia + AQ102),
          _xlpm.horaFin, IF(_xlpm.d = _xlpm.dias, MIN(_xlpm.fin, _xlpm.dia + AR102), _xlpm.dia + AR102),
          _xlpm.tiempo_dia, MAX(0, _xlpm.horaFin - _xlpm.horaIni),
          _xlpm.acum + _xlpm.tiempo_dia
        )
      )
    ),
    TEXT(_xlpm.tiempo, "h:mm")
  )
)</f>
        <v>4:10</v>
      </c>
      <c r="Y102" t="str">
        <f>TEXT((KPI_IMs_2[[#This Row],[FECHA DE REPORTE]]+KPI_IMs_2[[#This Row],[HORA DE REPORTE]]) - (KPI_IMs_2[[#This Row],[FECHA DE LA NOVEDAD]]+KPI_IMs_2[[#This Row],[HORA DE LA FALLA]]), "[h]:mm")</f>
        <v>0:31</v>
      </c>
      <c r="Z102" t="str">
        <v>INTERMITENCIA EN LA RED</v>
      </c>
      <c r="AA102" t="str">
        <v>Red / Enlace / Proveedor</v>
      </c>
      <c r="AB102" t="str">
        <v xml:space="preserve">Caída enlace proveedor - Claro </v>
      </c>
      <c r="AC102" t="str">
        <v>Proveedor - Red/Infraestructura</v>
      </c>
      <c r="AD102" t="str">
        <v>SI</v>
      </c>
      <c r="AE102" t="str">
        <v>SI</v>
      </c>
      <c r="AF102" t="str">
        <v>SI</v>
      </c>
      <c r="AG102" t="str">
        <v>SI</v>
      </c>
      <c r="AH102" t="str">
        <v>EXTERNO</v>
      </c>
      <c r="AI102" t="str">
        <v>PROVEEDOR</v>
      </c>
      <c r="AJ102" t="str">
        <v>Ajuste por parte del Proveedor</v>
      </c>
      <c r="AM102" t="str">
        <v>Culminado 100%</v>
      </c>
      <c r="AP102" t="str" xml:space="preserve">
        <v xml:space="preserve">Falla masiva Claro_x000d_
Afectaciones en la tienda:_x000d_
 _x000d_
1. No pasan puntos_x000d_
2. No pasan bonos_x000d_
3. No tarjeta regalo_x000d_
4. No se pueden hacer devoluciones_x000d_
5. Los datafonos inalambricos no se conectan a la red_x000d_
6. No se puede facturar ecommerce _x000d_
 _x000d_
Solo se  recibio efectivo en la tienda _x000d_
 </v>
      </c>
      <c r="AQ102">
        <v>0.3333333333333333</v>
      </c>
      <c r="AR102">
        <v>0.875</v>
      </c>
    </row>
    <row r="103" xml:space="preserve">
      <c r="A103">
        <v>1332951</v>
      </c>
      <c r="B103" t="str">
        <f>VLOOKUP(H103,DetalleTiendas!A$2:S$1778,3,FALSE)</f>
        <v>SUPERMERCADOS</v>
      </c>
      <c r="C103" t="str">
        <f>VLOOKUP(H103,DetalleTiendas!A$2:S$1778,4,FALSE)</f>
        <v>METRO</v>
      </c>
      <c r="D103" t="str">
        <f>VLOOKUP(H103,DetalleTiendas!A$2:S$1778,5,FALSE)</f>
        <v>BOGOTA</v>
      </c>
      <c r="E103" t="str">
        <v>OFFICE 365</v>
      </c>
      <c r="F103" t="str">
        <v>NO</v>
      </c>
      <c r="G103" t="str" xml:space="preserve">
        <f xml:space="preserve">IF(
   AND(ISNUMBER(VALUE(MID(H103,3,3))), ISNUMBER(FIND(" ", H103))),
   LEFT(H103,FIND(" ",H103)-1),
   H103
)</f>
        <v>M077</v>
      </c>
      <c r="H103" t="str">
        <v>M077 ZIPAQUIRA</v>
      </c>
      <c r="J103" t="str">
        <v>Redes y Comunicaciones-NIVEL 2 - COL</v>
      </c>
      <c r="K103" t="str">
        <v>Guillermo Gutierrez</v>
      </c>
      <c r="L103" t="str">
        <v>CERRADO</v>
      </c>
      <c r="M103" t="str">
        <v>CERRADO</v>
      </c>
      <c r="N103" t="str">
        <v>MEDIA</v>
      </c>
      <c r="O103">
        <v>45796</v>
      </c>
      <c r="P103">
        <v>0.7013888888888888</v>
      </c>
      <c r="Q103" t="str">
        <f>TEXT(KPI_IMs_2[[#This Row],[FECHA DE LA NOVEDAD]],"MMMM")</f>
        <v>mayo</v>
      </c>
      <c r="R103" t="str">
        <f>TEXT(KPI_IMs_2[[#This Row],[FECHA DE LA NOVEDAD]],"aaaa")</f>
        <v>2025</v>
      </c>
      <c r="S103">
        <v>45796</v>
      </c>
      <c r="T103">
        <v>45796</v>
      </c>
      <c r="U103">
        <v>0.7229166666666667</v>
      </c>
      <c r="V103">
        <v>0.8993055555555556</v>
      </c>
      <c r="W103">
        <f>((KPI_IMs_2[[#This Row],[FECHA DE RESOLUCION]]+KPI_IMs_2[[#This Row],[HORA CIERRE IM]])-(KPI_IMs_2[[#This Row],[FECHA DE LA NOVEDAD]]+KPI_IMs_2[[#This Row],[HORA DE LA FALLA]]))*24*60</f>
        <v>284.99999999650754</v>
      </c>
      <c r="X103" t="str" cm="1" xml:space="preserve">
        <f t="array" ref="X103" xml:space="preserve">IF(OR(O103="",P103="",S103="",V103="",AQ103="",AR103=""),"",
  LET(
    _xlpm.inicio, O103 + P103,
    _xlpm.fin, S103 + V103,
    _xlpm.dias, INT(_xlpm.fin - _xlpm.inicio),
    _xlpm.tiempo, REDUCE(0, SEQUENCE(_xlpm.dias + 1, 1, 0, 1),
      LAMBDA(_xlpm.acum,_xlpm.d,
        LET(
          _xlpm.dia, TRUNC(_xlpm.inicio) + _xlpm.d,
          _xlpm.horaIni, IF(_xlpm.d = 0, MAX(_xlpm.inicio, _xlpm.dia + AQ103), _xlpm.dia + AQ103),
          _xlpm.horaFin, IF(_xlpm.d = _xlpm.dias, MIN(_xlpm.fin, _xlpm.dia + AR103), _xlpm.dia + AR103),
          _xlpm.tiempo_dia, MAX(0, _xlpm.horaFin - _xlpm.horaIni),
          _xlpm.acum + _xlpm.tiempo_dia
        )
      )
    ),
    TEXT(_xlpm.tiempo, "h:mm")
  )
)</f>
        <v>4:10</v>
      </c>
      <c r="Y103" t="str">
        <f>TEXT((KPI_IMs_2[[#This Row],[FECHA DE REPORTE]]+KPI_IMs_2[[#This Row],[HORA DE REPORTE]]) - (KPI_IMs_2[[#This Row],[FECHA DE LA NOVEDAD]]+KPI_IMs_2[[#This Row],[HORA DE LA FALLA]]), "[h]:mm")</f>
        <v>0:31</v>
      </c>
      <c r="Z103" t="str">
        <v>INTERMITENCIA EN LA RED</v>
      </c>
      <c r="AA103" t="str">
        <v>Red / Enlace / Proveedor</v>
      </c>
      <c r="AB103" t="str">
        <v xml:space="preserve">Caída enlace proveedor - Claro </v>
      </c>
      <c r="AC103" t="str">
        <v>Proveedor - Red/Infraestructura</v>
      </c>
      <c r="AD103" t="str">
        <v>SI</v>
      </c>
      <c r="AE103" t="str">
        <v>SI</v>
      </c>
      <c r="AF103" t="str">
        <v>SI</v>
      </c>
      <c r="AG103" t="str">
        <v>SI</v>
      </c>
      <c r="AH103" t="str">
        <v>EXTERNO</v>
      </c>
      <c r="AI103" t="str">
        <v>PROVEEDOR</v>
      </c>
      <c r="AJ103" t="str">
        <v>Ajuste por parte del Proveedor</v>
      </c>
      <c r="AM103" t="str">
        <v>Culminado 100%</v>
      </c>
      <c r="AP103" t="str" xml:space="preserve">
        <v xml:space="preserve">Falla masiva Claro_x000d_
Afectaciones en la tienda:_x000d_
 _x000d_
1. No pasan puntos_x000d_
2. No pasan bonos_x000d_
3. No tarjeta regalo_x000d_
4. No se pueden hacer devoluciones_x000d_
5. Los datafonos inalambricos no se conectan a la red_x000d_
6. No se puede facturar ecommerce _x000d_
 _x000d_
Solo se  recibio efectivo en la tienda _x000d_
 </v>
      </c>
      <c r="AQ103">
        <v>0.3333333333333333</v>
      </c>
      <c r="AR103">
        <v>0.875</v>
      </c>
    </row>
    <row r="104" xml:space="preserve">
      <c r="A104">
        <v>1329086</v>
      </c>
      <c r="B104" t="str">
        <f>VLOOKUP(H104,DetalleTiendas!A$2:S$1778,3,FALSE)</f>
        <v>SUPERMERCADOS</v>
      </c>
      <c r="C104" t="str">
        <f>VLOOKUP(H104,DetalleTiendas!A$2:S$1778,4,FALSE)</f>
        <v>METRO</v>
      </c>
      <c r="D104" t="str">
        <f>VLOOKUP(H104,DetalleTiendas!A$2:S$1778,5,FALSE)</f>
        <v>BOGOTA</v>
      </c>
      <c r="E104" t="str">
        <v>ENLACES</v>
      </c>
      <c r="F104" t="str">
        <v>NO</v>
      </c>
      <c r="G104" t="str" xml:space="preserve">
        <f xml:space="preserve">IF(
   AND(ISNUMBER(VALUE(MID(H104,3,3))), ISNUMBER(FIND(" ", H104))),
   LEFT(H104,FIND(" ",H104)-1),
   H104
)</f>
        <v>M077</v>
      </c>
      <c r="H104" t="str">
        <v>M077 ZIPAQUIRA</v>
      </c>
      <c r="J104" t="str">
        <v>Redes y Comunicaciones-NIVEL 2 - COL</v>
      </c>
      <c r="K104" t="str">
        <v>Guillermo Gutierrez</v>
      </c>
      <c r="L104" t="str">
        <v>CERRADO</v>
      </c>
      <c r="M104" t="str">
        <v>CERRADO</v>
      </c>
      <c r="N104" t="str">
        <v>MEDIA</v>
      </c>
      <c r="O104">
        <v>45793</v>
      </c>
      <c r="P104">
        <v>0.7326388888888888</v>
      </c>
      <c r="Q104" t="str">
        <f>TEXT(KPI_IMs_2[[#This Row],[FECHA DE LA NOVEDAD]],"MMMM")</f>
        <v>mayo</v>
      </c>
      <c r="R104" t="str">
        <f>TEXT(KPI_IMs_2[[#This Row],[FECHA DE LA NOVEDAD]],"aaaa")</f>
        <v>2025</v>
      </c>
      <c r="S104">
        <v>45793</v>
      </c>
      <c r="T104">
        <v>45793</v>
      </c>
      <c r="U104">
        <v>0.7361111111111112</v>
      </c>
      <c r="V104">
        <v>0.8375</v>
      </c>
      <c r="W104">
        <f>((KPI_IMs_2[[#This Row],[FECHA DE RESOLUCION]]+KPI_IMs_2[[#This Row],[HORA CIERRE IM]])-(KPI_IMs_2[[#This Row],[FECHA DE LA NOVEDAD]]+KPI_IMs_2[[#This Row],[HORA DE LA FALLA]]))*24*60</f>
        <v>150.99999999976717</v>
      </c>
      <c r="X104" t="str" cm="1" xml:space="preserve">
        <f t="array" ref="X104" xml:space="preserve">IF(OR(O104="",P104="",S104="",V104="",AQ104="",AR104=""),"",
  LET(
    _xlpm.inicio, O104 + P104,
    _xlpm.fin, S104 + V104,
    _xlpm.dias, INT(_xlpm.fin - _xlpm.inicio),
    _xlpm.tiempo, REDUCE(0, SEQUENCE(_xlpm.dias + 1, 1, 0, 1),
      LAMBDA(_xlpm.acum,_xlpm.d,
        LET(
          _xlpm.dia, TRUNC(_xlpm.inicio) + _xlpm.d,
          _xlpm.horaIni, IF(_xlpm.d = 0, MAX(_xlpm.inicio, _xlpm.dia + AQ104), _xlpm.dia + AQ104),
          _xlpm.horaFin, IF(_xlpm.d = _xlpm.dias, MIN(_xlpm.fin, _xlpm.dia + AR104), _xlpm.dia + AR104),
          _xlpm.tiempo_dia, MAX(0, _xlpm.horaFin - _xlpm.horaIni),
          _xlpm.acum + _xlpm.tiempo_dia
        )
      )
    ),
    TEXT(_xlpm.tiempo, "h:mm")
  )
)</f>
        <v>2:31</v>
      </c>
      <c r="Y104" t="str">
        <f>TEXT((KPI_IMs_2[[#This Row],[FECHA DE REPORTE]]+KPI_IMs_2[[#This Row],[HORA DE REPORTE]]) - (KPI_IMs_2[[#This Row],[FECHA DE LA NOVEDAD]]+KPI_IMs_2[[#This Row],[HORA DE LA FALLA]]), "[h]:mm")</f>
        <v>0:05</v>
      </c>
      <c r="Z104" t="str">
        <v>CAIDA ENLACES</v>
      </c>
      <c r="AA104" t="str">
        <v>Red / Enlace / Proveedor</v>
      </c>
      <c r="AB104" t="str">
        <v xml:space="preserve">Caída enlace proveedor - Claro </v>
      </c>
      <c r="AC104" t="str">
        <v>Proveedor - Red/Infraestructura</v>
      </c>
      <c r="AD104" t="str">
        <v>SI</v>
      </c>
      <c r="AE104" t="str">
        <v>SI</v>
      </c>
      <c r="AF104" t="str">
        <v>SI</v>
      </c>
      <c r="AG104" t="str">
        <v>SI</v>
      </c>
      <c r="AH104" t="str">
        <v>EXTERNO</v>
      </c>
      <c r="AI104" t="str">
        <v>PROVEEDOR</v>
      </c>
      <c r="AJ104" t="str">
        <v>Ajuste por parte del Proveedor</v>
      </c>
      <c r="AM104" t="str">
        <v>Culminado 100%</v>
      </c>
      <c r="AP104" t="str">
        <v>Falla masiva Claro</v>
      </c>
      <c r="AQ104">
        <v>0.3333333333333333</v>
      </c>
      <c r="AR104">
        <v>0.875</v>
      </c>
    </row>
    <row r="105" xml:space="preserve">
      <c r="A105">
        <v>1324081</v>
      </c>
      <c r="B105" t="str">
        <f>VLOOKUP(H105,DetalleTiendas!A$2:S$1778,3,FALSE)</f>
        <v>SUPERMERCADOS</v>
      </c>
      <c r="C105" t="str">
        <f>VLOOKUP(H105,DetalleTiendas!A$2:S$1778,4,FALSE)</f>
        <v>JUMBO</v>
      </c>
      <c r="D105" t="str">
        <f>VLOOKUP(H105,DetalleTiendas!A$2:S$1778,5,FALSE)</f>
        <v>CENTRO</v>
      </c>
      <c r="E105" t="str">
        <v>ENLACES</v>
      </c>
      <c r="F105" t="str">
        <v>NO</v>
      </c>
      <c r="G105" t="str" xml:space="preserve">
        <f xml:space="preserve">IF(
   AND(ISNUMBER(VALUE(MID(H105,3,3))), ISNUMBER(FIND(" ", H105))),
   LEFT(H105,FIND(" ",H105)-1),
   H105
)</f>
        <v>J103</v>
      </c>
      <c r="H105" t="str">
        <v>J103 CABECERA</v>
      </c>
      <c r="J105" t="str">
        <v>Mesas Especializadas Colombia</v>
      </c>
      <c r="K105" t="str">
        <v>Oscar Ramirez</v>
      </c>
      <c r="L105" t="str">
        <v>CERRADO</v>
      </c>
      <c r="M105" t="str">
        <v>CERRADO</v>
      </c>
      <c r="N105" t="str">
        <v>MEDIA</v>
      </c>
      <c r="O105">
        <v>45791</v>
      </c>
      <c r="P105">
        <v>0.2951388888888889</v>
      </c>
      <c r="Q105" t="str">
        <f>TEXT(KPI_IMs_2[[#This Row],[FECHA DE LA NOVEDAD]],"MMMM")</f>
        <v>mayo</v>
      </c>
      <c r="R105" t="str">
        <f>TEXT(KPI_IMs_2[[#This Row],[FECHA DE LA NOVEDAD]],"aaaa")</f>
        <v>2025</v>
      </c>
      <c r="S105">
        <v>45791</v>
      </c>
      <c r="T105">
        <v>45791</v>
      </c>
      <c r="U105">
        <v>0.2986111111111111</v>
      </c>
      <c r="V105">
        <v>0.3298611111111111</v>
      </c>
      <c r="W105">
        <f>((KPI_IMs_2[[#This Row],[FECHA DE RESOLUCION]]+KPI_IMs_2[[#This Row],[HORA CIERRE IM]])-(KPI_IMs_2[[#This Row],[FECHA DE LA NOVEDAD]]+KPI_IMs_2[[#This Row],[HORA DE LA FALLA]]))*24*60</f>
        <v>49.99999999534339</v>
      </c>
      <c r="X105" t="str" cm="1" xml:space="preserve">
        <f t="array" ref="X105" xml:space="preserve">IF(OR(O105="",P105="",S105="",V105="",AQ105="",AR105=""),"",
  LET(
    _xlpm.inicio, O105 + P105,
    _xlpm.fin, S105 + V105,
    _xlpm.dias, INT(_xlpm.fin - _xlpm.inicio),
    _xlpm.tiempo, REDUCE(0, SEQUENCE(_xlpm.dias + 1, 1, 0, 1),
      LAMBDA(_xlpm.acum,_xlpm.d,
        LET(
          _xlpm.dia, TRUNC(_xlpm.inicio) + _xlpm.d,
          _xlpm.horaIni, IF(_xlpm.d = 0, MAX(_xlpm.inicio, _xlpm.dia + AQ105), _xlpm.dia + AQ105),
          _xlpm.horaFin, IF(_xlpm.d = _xlpm.dias, MIN(_xlpm.fin, _xlpm.dia + AR105), _xlpm.dia + AR105),
          _xlpm.tiempo_dia, MAX(0, _xlpm.horaFin - _xlpm.horaIni),
          _xlpm.acum + _xlpm.tiempo_dia
        )
      )
    ),
    TEXT(_xlpm.tiempo, "h:mm")
  )
)</f>
        <v>0:00</v>
      </c>
      <c r="Y105" t="str">
        <f>TEXT((KPI_IMs_2[[#This Row],[FECHA DE REPORTE]]+KPI_IMs_2[[#This Row],[HORA DE REPORTE]]) - (KPI_IMs_2[[#This Row],[FECHA DE LA NOVEDAD]]+KPI_IMs_2[[#This Row],[HORA DE LA FALLA]]), "[h]:mm")</f>
        <v>0:05</v>
      </c>
      <c r="Z105" t="str">
        <v>BLOQUEO POS</v>
      </c>
      <c r="AA105" t="str">
        <v>Operación Interna / Parametrizacion</v>
      </c>
      <c r="AB105" t="str">
        <v>SPP fallido 76853</v>
      </c>
      <c r="AC105" t="str">
        <v>Parametrizacion en curso</v>
      </c>
      <c r="AD105" t="str">
        <v>SI</v>
      </c>
      <c r="AE105" t="str">
        <v>NO</v>
      </c>
      <c r="AF105" t="str">
        <v>NO</v>
      </c>
      <c r="AG105" t="str">
        <v>NO</v>
      </c>
      <c r="AH105" t="str">
        <v>INTERNO</v>
      </c>
      <c r="AI105" t="str">
        <v>SISTEMAS</v>
      </c>
      <c r="AJ105" t="str">
        <v>sin definir</v>
      </c>
      <c r="AM105" t="str">
        <v>Culminado 100%</v>
      </c>
      <c r="AP105" t="str">
        <v>La falla se presento por e SPP fallido 76853 el cual se reverso</v>
      </c>
      <c r="AQ105">
        <v>0.3333333333333333</v>
      </c>
      <c r="AR105">
        <v>0.875</v>
      </c>
    </row>
    <row r="106" xml:space="preserve">
      <c r="A106">
        <v>1324081</v>
      </c>
      <c r="B106" t="str">
        <f>VLOOKUP(H106,DetalleTiendas!A$2:S$1778,3,FALSE)</f>
        <v>SUPERMERCADOS</v>
      </c>
      <c r="C106" t="str">
        <f>VLOOKUP(H106,DetalleTiendas!A$2:S$1778,4,FALSE)</f>
        <v>JUMBO</v>
      </c>
      <c r="D106" t="str">
        <f>VLOOKUP(H106,DetalleTiendas!A$2:S$1778,5,FALSE)</f>
        <v>OCCIDENTE</v>
      </c>
      <c r="E106" t="str">
        <v>ENLACES</v>
      </c>
      <c r="F106" t="str">
        <v>NO</v>
      </c>
      <c r="G106" t="str" xml:space="preserve">
        <f xml:space="preserve">IF(
   AND(ISNUMBER(VALUE(MID(H106,3,3))), ISNUMBER(FIND(" ", H106))),
   LEFT(H106,FIND(" ",H106)-1),
   H106
)</f>
        <v>J013</v>
      </c>
      <c r="H106" t="str">
        <v>J013 VALLE DE LILI</v>
      </c>
      <c r="J106" t="str">
        <v>Mesas Especializadas Colombia</v>
      </c>
      <c r="K106" t="str">
        <v>Oscar Ramirez</v>
      </c>
      <c r="L106" t="str">
        <v>CERRADO</v>
      </c>
      <c r="M106" t="str">
        <v>CERRADO</v>
      </c>
      <c r="N106" t="str">
        <v>MEDIA</v>
      </c>
      <c r="O106">
        <v>45791</v>
      </c>
      <c r="P106">
        <v>0.2951388888888889</v>
      </c>
      <c r="Q106" t="str">
        <f>TEXT(KPI_IMs_2[[#This Row],[FECHA DE LA NOVEDAD]],"MMMM")</f>
        <v>mayo</v>
      </c>
      <c r="R106" t="str">
        <f>TEXT(KPI_IMs_2[[#This Row],[FECHA DE LA NOVEDAD]],"aaaa")</f>
        <v>2025</v>
      </c>
      <c r="S106">
        <v>45791</v>
      </c>
      <c r="T106">
        <v>45791</v>
      </c>
      <c r="U106">
        <v>0.2986111111111111</v>
      </c>
      <c r="V106">
        <v>0.3298611111111111</v>
      </c>
      <c r="W106">
        <f>((KPI_IMs_2[[#This Row],[FECHA DE RESOLUCION]]+KPI_IMs_2[[#This Row],[HORA CIERRE IM]])-(KPI_IMs_2[[#This Row],[FECHA DE LA NOVEDAD]]+KPI_IMs_2[[#This Row],[HORA DE LA FALLA]]))*24*60</f>
        <v>49.99999999534339</v>
      </c>
      <c r="X106" t="str" cm="1" xml:space="preserve">
        <f t="array" ref="X106" xml:space="preserve">IF(OR(O106="",P106="",S106="",V106="",AQ106="",AR106=""),"",
  LET(
    _xlpm.inicio, O106 + P106,
    _xlpm.fin, S106 + V106,
    _xlpm.dias, INT(_xlpm.fin - _xlpm.inicio),
    _xlpm.tiempo, REDUCE(0, SEQUENCE(_xlpm.dias + 1, 1, 0, 1),
      LAMBDA(_xlpm.acum,_xlpm.d,
        LET(
          _xlpm.dia, TRUNC(_xlpm.inicio) + _xlpm.d,
          _xlpm.horaIni, IF(_xlpm.d = 0, MAX(_xlpm.inicio, _xlpm.dia + AQ106), _xlpm.dia + AQ106),
          _xlpm.horaFin, IF(_xlpm.d = _xlpm.dias, MIN(_xlpm.fin, _xlpm.dia + AR106), _xlpm.dia + AR106),
          _xlpm.tiempo_dia, MAX(0, _xlpm.horaFin - _xlpm.horaIni),
          _xlpm.acum + _xlpm.tiempo_dia
        )
      )
    ),
    TEXT(_xlpm.tiempo, "h:mm")
  )
)</f>
        <v>0:00</v>
      </c>
      <c r="Y106" t="str">
        <f>TEXT((KPI_IMs_2[[#This Row],[FECHA DE REPORTE]]+KPI_IMs_2[[#This Row],[HORA DE REPORTE]]) - (KPI_IMs_2[[#This Row],[FECHA DE LA NOVEDAD]]+KPI_IMs_2[[#This Row],[HORA DE LA FALLA]]), "[h]:mm")</f>
        <v>0:05</v>
      </c>
      <c r="Z106" t="str">
        <v>BLOQUEO POS</v>
      </c>
      <c r="AA106" t="str">
        <v>Operación Interna / Parametrizacion</v>
      </c>
      <c r="AB106" t="str">
        <v>SPP fallido 76853</v>
      </c>
      <c r="AC106" t="str">
        <v>Parametrizacion en curso</v>
      </c>
      <c r="AD106" t="str">
        <v>SI</v>
      </c>
      <c r="AE106" t="str">
        <v>NO</v>
      </c>
      <c r="AF106" t="str">
        <v>NO</v>
      </c>
      <c r="AG106" t="str">
        <v>NO</v>
      </c>
      <c r="AH106" t="str">
        <v>INTERNO</v>
      </c>
      <c r="AI106" t="str">
        <v>SISTEMAS</v>
      </c>
      <c r="AJ106" t="str">
        <v>sin definir</v>
      </c>
      <c r="AM106" t="str">
        <v>Culminado 100%</v>
      </c>
      <c r="AP106" t="str">
        <v>La falla se presento por e SPP fallido 76853 el cual se reverso</v>
      </c>
      <c r="AQ106">
        <v>0.3333333333333333</v>
      </c>
      <c r="AR106">
        <v>0.875</v>
      </c>
    </row>
    <row r="107" xml:space="preserve">
      <c r="A107">
        <v>1323880</v>
      </c>
      <c r="B107" t="str">
        <f>VLOOKUP(H107,DetalleTiendas!A$2:S$1778,3,FALSE)</f>
        <v>MEJORAMIENTO DEL HOGAR</v>
      </c>
      <c r="C107" t="str">
        <f>VLOOKUP(H107,DetalleTiendas!A$2:S$1778,4,FALSE)</f>
        <v>MEJORAMIENTO DEL HOGAR</v>
      </c>
      <c r="D107" t="str">
        <f>VLOOKUP(H107,DetalleTiendas!A$2:S$1778,5,FALSE)</f>
        <v>MEJORAMIENTO DEL HOGAR</v>
      </c>
      <c r="E107" t="str">
        <v>FINANCIERO CLIENTES</v>
      </c>
      <c r="F107" t="str">
        <v>SI</v>
      </c>
      <c r="G107" t="str" xml:space="preserve">
        <f xml:space="preserve">IF(
   AND(ISNUMBER(VALUE(MID(H107,3,3))), ISNUMBER(FIND(" ", H107))),
   LEFT(H107,FIND(" ",H107)-1),
   H107
)</f>
        <v>MEJORAMIENTO DEL HOGAR</v>
      </c>
      <c r="H107" t="str">
        <v>MEJORAMIENTO DEL HOGAR</v>
      </c>
      <c r="J107" t="str">
        <v>Mesas Especializadas Colombia</v>
      </c>
      <c r="K107" t="str">
        <v>Oscar Ramirez</v>
      </c>
      <c r="L107" t="str">
        <v>CERRADO</v>
      </c>
      <c r="M107" t="str">
        <v>CERRADO</v>
      </c>
      <c r="N107" t="str">
        <v>ALTA</v>
      </c>
      <c r="O107">
        <v>45791</v>
      </c>
      <c r="P107">
        <v>0.3090277777777778</v>
      </c>
      <c r="Q107" t="str">
        <f>TEXT(KPI_IMs_2[[#This Row],[FECHA DE LA NOVEDAD]],"MMMM")</f>
        <v>mayo</v>
      </c>
      <c r="R107" t="str">
        <f>TEXT(KPI_IMs_2[[#This Row],[FECHA DE LA NOVEDAD]],"aaaa")</f>
        <v>2025</v>
      </c>
      <c r="S107">
        <v>45791</v>
      </c>
      <c r="T107">
        <v>45791</v>
      </c>
      <c r="U107">
        <v>0.3104166666666667</v>
      </c>
      <c r="V107">
        <v>0.3576388888888889</v>
      </c>
      <c r="W107">
        <f>((KPI_IMs_2[[#This Row],[FECHA DE RESOLUCION]]+KPI_IMs_2[[#This Row],[HORA CIERRE IM]])-(KPI_IMs_2[[#This Row],[FECHA DE LA NOVEDAD]]+KPI_IMs_2[[#This Row],[HORA DE LA FALLA]]))*24*60</f>
        <v>69.9999999976717</v>
      </c>
      <c r="X107" t="str" cm="1" xml:space="preserve">
        <f t="array" ref="X107" xml:space="preserve">IF(OR(O107="",P107="",S107="",V107="",AQ107="",AR107=""),"",
  LET(
    _xlpm.inicio, O107 + P107,
    _xlpm.fin, S107 + V107,
    _xlpm.dias, INT(_xlpm.fin - _xlpm.inicio),
    _xlpm.tiempo, REDUCE(0, SEQUENCE(_xlpm.dias + 1, 1, 0, 1),
      LAMBDA(_xlpm.acum,_xlpm.d,
        LET(
          _xlpm.dia, TRUNC(_xlpm.inicio) + _xlpm.d,
          _xlpm.horaIni, IF(_xlpm.d = 0, MAX(_xlpm.inicio, _xlpm.dia + AQ107), _xlpm.dia + AQ107),
          _xlpm.horaFin, IF(_xlpm.d = _xlpm.dias, MIN(_xlpm.fin, _xlpm.dia + AR107), _xlpm.dia + AR107),
          _xlpm.tiempo_dia, MAX(0, _xlpm.horaFin - _xlpm.horaIni),
          _xlpm.acum + _xlpm.tiempo_dia
        )
      )
    ),
    TEXT(_xlpm.tiempo, "h:mm")
  )
)</f>
        <v>0:35</v>
      </c>
      <c r="Y107" t="str">
        <f>TEXT((KPI_IMs_2[[#This Row],[FECHA DE REPORTE]]+KPI_IMs_2[[#This Row],[HORA DE REPORTE]]) - (KPI_IMs_2[[#This Row],[FECHA DE LA NOVEDAD]]+KPI_IMs_2[[#This Row],[HORA DE LA FALLA]]), "[h]:mm")</f>
        <v>0:02</v>
      </c>
      <c r="Z107" t="str">
        <v>FALLA POS ERROR "RESOLUCIÓN FISCAL NO VIGENTE"</v>
      </c>
      <c r="AA107" t="str">
        <v>Operación Interna / Parametrizacion</v>
      </c>
      <c r="AB107" t="str">
        <v>Resolucion fiscal Desactualizada</v>
      </c>
      <c r="AC107" t="str">
        <v>Parametrizacion en curso</v>
      </c>
      <c r="AD107" t="str">
        <v>SI</v>
      </c>
      <c r="AE107" t="str">
        <v>NO</v>
      </c>
      <c r="AF107" t="str">
        <v>NO</v>
      </c>
      <c r="AG107" t="str">
        <v>NO</v>
      </c>
      <c r="AH107" t="str">
        <v>INTERNO</v>
      </c>
      <c r="AI107" t="str">
        <v>SISTEMAS</v>
      </c>
      <c r="AJ107" t="str">
        <v>Integracion / Desarrollo</v>
      </c>
      <c r="AM107" t="str">
        <v>Culminado 100%</v>
      </c>
      <c r="AP107" t="str">
        <v>El error fue por un Archivo de resolución que toco modificar P_REGCONF.hierarchy.3900.FiscalNumber.XML ; nos toco realizar modificación en cada una de las Pos en todas las tiendas.</v>
      </c>
      <c r="AQ107">
        <v>0.3333333333333333</v>
      </c>
      <c r="AR107">
        <v>0.875</v>
      </c>
    </row>
    <row r="108" xml:space="preserve">
      <c r="A108">
        <v>1321875</v>
      </c>
      <c r="B108" t="str">
        <f>VLOOKUP(H108,DetalleTiendas!A$2:S$1778,3,FALSE)</f>
        <v>SUPERMERCADOS</v>
      </c>
      <c r="C108" t="str">
        <f>VLOOKUP(H108,DetalleTiendas!A$2:S$1778,4,FALSE)</f>
        <v>METRO</v>
      </c>
      <c r="D108" t="str">
        <f>VLOOKUP(H108,DetalleTiendas!A$2:S$1778,5,FALSE)</f>
        <v>COSTA</v>
      </c>
      <c r="E108" t="str">
        <v>POS</v>
      </c>
      <c r="F108" t="str">
        <v>NO</v>
      </c>
      <c r="G108" t="str" xml:space="preserve">
        <f xml:space="preserve">IF(
   AND(ISNUMBER(VALUE(MID(H108,3,3))), ISNUMBER(FIND(" ", H108))),
   LEFT(H108,FIND(" ",H108)-1),
   H108
)</f>
        <v>M085</v>
      </c>
      <c r="H108" t="str">
        <v>M085 MONTERIA</v>
      </c>
      <c r="J108" t="str">
        <v>Soporte_Onsite_REG_Costa_SM Colombia</v>
      </c>
      <c r="K108" t="str">
        <v>Celso Niebles</v>
      </c>
      <c r="L108" t="str">
        <v>CERRADO</v>
      </c>
      <c r="M108" t="str">
        <v>CERRADO</v>
      </c>
      <c r="N108" t="str">
        <v>MEDIA</v>
      </c>
      <c r="O108">
        <v>45790</v>
      </c>
      <c r="P108">
        <v>0.3104166666666667</v>
      </c>
      <c r="Q108" t="str">
        <f>TEXT(KPI_IMs_2[[#This Row],[FECHA DE LA NOVEDAD]],"MMMM")</f>
        <v>mayo</v>
      </c>
      <c r="R108" t="str">
        <f>TEXT(KPI_IMs_2[[#This Row],[FECHA DE LA NOVEDAD]],"aaaa")</f>
        <v>2025</v>
      </c>
      <c r="S108">
        <v>45790</v>
      </c>
      <c r="T108">
        <v>45790</v>
      </c>
      <c r="U108">
        <v>0.31180555555555556</v>
      </c>
      <c r="V108">
        <v>0.3486111111111111</v>
      </c>
      <c r="W108">
        <f>((KPI_IMs_2[[#This Row],[FECHA DE RESOLUCION]]+KPI_IMs_2[[#This Row],[HORA CIERRE IM]])-(KPI_IMs_2[[#This Row],[FECHA DE LA NOVEDAD]]+KPI_IMs_2[[#This Row],[HORA DE LA FALLA]]))*24*60</f>
        <v>55.00000000116415</v>
      </c>
      <c r="X108" t="str" cm="1" xml:space="preserve">
        <f t="array" ref="X108" xml:space="preserve">IF(OR(O108="",P108="",S108="",V108="",AQ108="",AR108=""),"",
  LET(
    _xlpm.inicio, O108 + P108,
    _xlpm.fin, S108 + V108,
    _xlpm.dias, INT(_xlpm.fin - _xlpm.inicio),
    _xlpm.tiempo, REDUCE(0, SEQUENCE(_xlpm.dias + 1, 1, 0, 1),
      LAMBDA(_xlpm.acum,_xlpm.d,
        LET(
          _xlpm.dia, TRUNC(_xlpm.inicio) + _xlpm.d,
          _xlpm.horaIni, IF(_xlpm.d = 0, MAX(_xlpm.inicio, _xlpm.dia + AQ108), _xlpm.dia + AQ108),
          _xlpm.horaFin, IF(_xlpm.d = _xlpm.dias, MIN(_xlpm.fin, _xlpm.dia + AR108), _xlpm.dia + AR108),
          _xlpm.tiempo_dia, MAX(0, _xlpm.horaFin - _xlpm.horaIni),
          _xlpm.acum + _xlpm.tiempo_dia
        )
      )
    ),
    TEXT(_xlpm.tiempo, "h:mm")
  )
)</f>
        <v>0:22</v>
      </c>
      <c r="Y108" t="str">
        <f>TEXT((KPI_IMs_2[[#This Row],[FECHA DE REPORTE]]+KPI_IMs_2[[#This Row],[HORA DE REPORTE]]) - (KPI_IMs_2[[#This Row],[FECHA DE LA NOVEDAD]]+KPI_IMs_2[[#This Row],[HORA DE LA FALLA]]), "[h]:mm")</f>
        <v>0:02</v>
      </c>
      <c r="Z108" t="str">
        <v>CORTE DE ENERGIA</v>
      </c>
      <c r="AA108" t="str">
        <v>Eléctrico / Energía</v>
      </c>
      <c r="AB108" t="str">
        <v>Fuerte Aguacero en la ciudad  que al parecer genero un corto Alarmo la UPS</v>
      </c>
      <c r="AC108" t="str">
        <v>Infraestructura - Eléctrica</v>
      </c>
      <c r="AD108" t="str">
        <v>SI</v>
      </c>
      <c r="AE108" t="str">
        <v>SI</v>
      </c>
      <c r="AF108" t="str">
        <v>SI</v>
      </c>
      <c r="AG108" t="str">
        <v>SI</v>
      </c>
      <c r="AH108" t="str">
        <v>EXTERNO</v>
      </c>
      <c r="AI108" t="str">
        <v>PROVEEDOR</v>
      </c>
      <c r="AJ108" t="str">
        <v>Restablecimiento UPS</v>
      </c>
      <c r="AM108" t="str">
        <v>Culminado 100%</v>
      </c>
      <c r="AP108" t="str">
        <v xml:space="preserve">Se deja la UPS en Bypass mientras el Proveedor UPS Sistemas realiza la visita </v>
      </c>
      <c r="AQ108">
        <v>0.3333333333333333</v>
      </c>
      <c r="AR108">
        <v>0.875</v>
      </c>
    </row>
    <row r="109" xml:space="preserve">
      <c r="A109">
        <v>1318043</v>
      </c>
      <c r="B109" t="str">
        <f>VLOOKUP(H109,DetalleTiendas!A$2:S$1778,3,FALSE)</f>
        <v>SUPERMERCADOS</v>
      </c>
      <c r="C109" t="str">
        <f>VLOOKUP(H109,DetalleTiendas!A$2:S$1778,4,FALSE)</f>
        <v>JUMBO</v>
      </c>
      <c r="D109" t="str">
        <f>VLOOKUP(H109,DetalleTiendas!A$2:S$1778,5,FALSE)</f>
        <v>BOGOTA</v>
      </c>
      <c r="E109" t="str">
        <v>POS</v>
      </c>
      <c r="F109" t="str">
        <v>N/A</v>
      </c>
      <c r="G109" t="str" xml:space="preserve">
        <f xml:space="preserve">IF(
   AND(ISNUMBER(VALUE(MID(H109,3,3))), ISNUMBER(FIND(" ", H109))),
   LEFT(H109,FIND(" ",H109)-1),
   H109
)</f>
        <v>J072</v>
      </c>
      <c r="H109" t="str">
        <v>J072 SANTAFE</v>
      </c>
      <c r="J109" t="str">
        <v>Mesas Especializadas Colombia</v>
      </c>
      <c r="K109" t="str">
        <v>Oscar Ramirez</v>
      </c>
      <c r="L109" t="str">
        <v>ABIERTO</v>
      </c>
      <c r="M109" t="str">
        <v>CERRADO</v>
      </c>
      <c r="N109" t="str">
        <v>BAJA</v>
      </c>
      <c r="O109">
        <v>45787</v>
      </c>
      <c r="P109">
        <v>0.5284722222222222</v>
      </c>
      <c r="Q109" t="str">
        <f>TEXT(KPI_IMs_2[[#This Row],[FECHA DE LA NOVEDAD]],"MMMM")</f>
        <v>mayo</v>
      </c>
      <c r="R109" t="str">
        <f>TEXT(KPI_IMs_2[[#This Row],[FECHA DE LA NOVEDAD]],"aaaa")</f>
        <v>2025</v>
      </c>
      <c r="S109">
        <v>45787</v>
      </c>
      <c r="T109">
        <v>45787</v>
      </c>
      <c r="U109">
        <v>0.5284722222222222</v>
      </c>
      <c r="V109">
        <v>0.5416666666666666</v>
      </c>
      <c r="W109">
        <f>((KPI_IMs_2[[#This Row],[FECHA DE RESOLUCION]]+KPI_IMs_2[[#This Row],[HORA CIERRE IM]])-(KPI_IMs_2[[#This Row],[FECHA DE LA NOVEDAD]]+KPI_IMs_2[[#This Row],[HORA DE LA FALLA]]))*24*60</f>
        <v>18.999999999068677</v>
      </c>
      <c r="X109" t="str" cm="1" xml:space="preserve">
        <f t="array" ref="X109" xml:space="preserve">IF(OR(O109="",P109="",S109="",V109="",AQ109="",AR109=""),"",
  LET(
    _xlpm.inicio, O109 + P109,
    _xlpm.fin, S109 + V109,
    _xlpm.dias, INT(_xlpm.fin - _xlpm.inicio),
    _xlpm.tiempo, REDUCE(0, SEQUENCE(_xlpm.dias + 1, 1, 0, 1),
      LAMBDA(_xlpm.acum,_xlpm.d,
        LET(
          _xlpm.dia, TRUNC(_xlpm.inicio) + _xlpm.d,
          _xlpm.horaIni, IF(_xlpm.d = 0, MAX(_xlpm.inicio, _xlpm.dia + AQ109), _xlpm.dia + AQ109),
          _xlpm.horaFin, IF(_xlpm.d = _xlpm.dias, MIN(_xlpm.fin, _xlpm.dia + AR109), _xlpm.dia + AR109),
          _xlpm.tiempo_dia, MAX(0, _xlpm.horaFin - _xlpm.horaIni),
          _xlpm.acum + _xlpm.tiempo_dia
        )
      )
    ),
    TEXT(_xlpm.tiempo, "h:mm")
  )
)</f>
        <v>0:19</v>
      </c>
      <c r="Y109" t="str">
        <f>TEXT((KPI_IMs_2[[#This Row],[FECHA DE REPORTE]]+KPI_IMs_2[[#This Row],[HORA DE REPORTE]]) - (KPI_IMs_2[[#This Row],[FECHA DE LA NOVEDAD]]+KPI_IMs_2[[#This Row],[HORA DE LA FALLA]]), "[h]:mm")</f>
        <v>0:00</v>
      </c>
      <c r="Z109" t="str">
        <v>Novedad espacio en Disco Selft Checkout</v>
      </c>
      <c r="AA109" t="str">
        <v>Hardware / Equipos</v>
      </c>
      <c r="AB109" t="str">
        <v>llenado de Logs en las Selft Checkout</v>
      </c>
      <c r="AC109" t="str">
        <v>Infraestructura - Eléctrica</v>
      </c>
      <c r="AD109" t="str">
        <v>SI</v>
      </c>
      <c r="AE109" t="str">
        <v>NO</v>
      </c>
      <c r="AF109" t="str">
        <v>NO</v>
      </c>
      <c r="AG109" t="str">
        <v>NO</v>
      </c>
      <c r="AH109" t="str">
        <v>INTERNO</v>
      </c>
      <c r="AI109" t="str">
        <v>SISTEMAS</v>
      </c>
      <c r="AJ109" t="str">
        <v>depuracion espacio en Disco Selft Checkout</v>
      </c>
      <c r="AK109">
        <v>45787</v>
      </c>
      <c r="AL109">
        <v>45842</v>
      </c>
      <c r="AM109" t="str">
        <v>Culminado 100%</v>
      </c>
      <c r="AN109" t="str">
        <v>Se realiza depuracion de tiendas afectadas bajo el Problem 1255650</v>
      </c>
      <c r="AP109" t="str" xml:space="preserve">
        <v xml:space="preserve">SPP#77307_x000d_
 Debido a novedades en el espacio en disco de las POS de autoservicio y mejoramiento del hogar; se requiere gestionar el ajuste que permita optimizar el tamaño del LOG log4j.properties en el sistema operativo SUSE Linux Enterprise Server 15 SP3 del POS. CON ESO SE GARANTIZARA EL ESTADO DE ESPACIO EN DISCO REPORTADO EN ESTA PETICION</v>
      </c>
      <c r="AQ109">
        <v>0.3333333333333333</v>
      </c>
      <c r="AR109">
        <v>0.875</v>
      </c>
    </row>
    <row r="110" xml:space="preserve">
      <c r="A110">
        <v>1316064</v>
      </c>
      <c r="B110" t="str">
        <f>VLOOKUP(H110,DetalleTiendas!A$2:S$1778,3,FALSE)</f>
        <v>SUPERMERCADOS</v>
      </c>
      <c r="C110" t="str">
        <f>VLOOKUP(H110,DetalleTiendas!A$2:S$1778,4,FALSE)</f>
        <v>SUPERMERCADOS</v>
      </c>
      <c r="D110" t="str">
        <f>VLOOKUP(H110,DetalleTiendas!A$2:S$1778,5,FALSE)</f>
        <v>SUPERMERCADOS</v>
      </c>
      <c r="E110" t="str">
        <v>CORTE DE ENERGIA</v>
      </c>
      <c r="F110" t="str">
        <v>SI</v>
      </c>
      <c r="G110" t="str" xml:space="preserve">
        <f xml:space="preserve">IF(
   AND(ISNUMBER(VALUE(MID(H110,3,3))), ISNUMBER(FIND(" ", H110))),
   LEFT(H110,FIND(" ",H110)-1),
   H110
)</f>
        <v>SUPERMERCADOS</v>
      </c>
      <c r="H110" t="str">
        <v>SUPERMERCADOS</v>
      </c>
      <c r="J110" t="str">
        <v>SC_E_Commerce_VESTA</v>
      </c>
      <c r="K110" t="str">
        <v>Embers Echaverry</v>
      </c>
      <c r="L110" t="str">
        <v>CERRADO</v>
      </c>
      <c r="M110" t="str">
        <v>CERRADO</v>
      </c>
      <c r="N110" t="str">
        <v>ALTA</v>
      </c>
      <c r="O110">
        <v>45786</v>
      </c>
      <c r="P110">
        <v>0.36875</v>
      </c>
      <c r="Q110" t="str">
        <f>TEXT(KPI_IMs_2[[#This Row],[FECHA DE LA NOVEDAD]],"MMMM")</f>
        <v>mayo</v>
      </c>
      <c r="R110" t="str">
        <f>TEXT(KPI_IMs_2[[#This Row],[FECHA DE LA NOVEDAD]],"aaaa")</f>
        <v>2025</v>
      </c>
      <c r="S110">
        <v>45786</v>
      </c>
      <c r="T110">
        <v>45786</v>
      </c>
      <c r="U110">
        <v>0.3715277777777778</v>
      </c>
      <c r="V110">
        <v>0.7083333333333334</v>
      </c>
      <c r="W110">
        <f>((KPI_IMs_2[[#This Row],[FECHA DE RESOLUCION]]+KPI_IMs_2[[#This Row],[HORA CIERRE IM]])-(KPI_IMs_2[[#This Row],[FECHA DE LA NOVEDAD]]+KPI_IMs_2[[#This Row],[HORA DE LA FALLA]]))*24*60</f>
        <v>489.000000001397</v>
      </c>
      <c r="X110" t="str" cm="1" xml:space="preserve">
        <f t="array" ref="X110" xml:space="preserve">IF(OR(O110="",P110="",S110="",V110="",AQ110="",AR110=""),"",
  LET(
    _xlpm.inicio, O110 + P110,
    _xlpm.fin, S110 + V110,
    _xlpm.dias, INT(_xlpm.fin - _xlpm.inicio),
    _xlpm.tiempo, REDUCE(0, SEQUENCE(_xlpm.dias + 1, 1, 0, 1),
      LAMBDA(_xlpm.acum,_xlpm.d,
        LET(
          _xlpm.dia, TRUNC(_xlpm.inicio) + _xlpm.d,
          _xlpm.horaIni, IF(_xlpm.d = 0, MAX(_xlpm.inicio, _xlpm.dia + AQ110), _xlpm.dia + AQ110),
          _xlpm.horaFin, IF(_xlpm.d = _xlpm.dias, MIN(_xlpm.fin, _xlpm.dia + AR110), _xlpm.dia + AR110),
          _xlpm.tiempo_dia, MAX(0, _xlpm.horaFin - _xlpm.horaIni),
          _xlpm.acum + _xlpm.tiempo_dia
        )
      )
    ),
    TEXT(_xlpm.tiempo, "h:mm")
  )
)</f>
        <v>8:09</v>
      </c>
      <c r="Y110" t="str">
        <f>TEXT((KPI_IMs_2[[#This Row],[FECHA DE REPORTE]]+KPI_IMs_2[[#This Row],[HORA DE REPORTE]]) - (KPI_IMs_2[[#This Row],[FECHA DE LA NOVEDAD]]+KPI_IMs_2[[#This Row],[HORA DE LA FALLA]]), "[h]:mm")</f>
        <v>0:04</v>
      </c>
      <c r="Z110" t="str">
        <v>INTERMITENCIA EN LA RENDICIÓN EN EL ECOMERCE</v>
      </c>
      <c r="AA110" t="str">
        <v>Software / Actualización</v>
      </c>
      <c r="AB110" t="str">
        <v>Operación Interna / Parametrizacion</v>
      </c>
      <c r="AC110" t="str">
        <v>Software / Actualización</v>
      </c>
      <c r="AD110" t="str">
        <v>SI</v>
      </c>
      <c r="AE110" t="str">
        <v>NO</v>
      </c>
      <c r="AF110" t="str">
        <v>NO</v>
      </c>
      <c r="AG110" t="str">
        <v>NO</v>
      </c>
      <c r="AH110" t="str">
        <v>INTERNO</v>
      </c>
      <c r="AI110" t="str">
        <v>SISTEMAS</v>
      </c>
      <c r="AJ110" t="str">
        <v>Integracion / Desarrollo</v>
      </c>
      <c r="AM110" t="str">
        <v>Culminado 100%</v>
      </c>
      <c r="AO110" t="str" xml:space="preserve">
        <v xml:space="preserve">📌 Informe de Reunión Post Incidente IM 1316064_x000d_
_x000d_
📅 Fecha de la reunión: Miércoles; 14 de mayo de 2025_x000d_
⏰ Hora: 8:29 a. m. – 8:47 a. m._x000d_
⏳ Duración: 17 minutos y 58 segundos_x000d_
_x000d_
👥 Participantes:_x000d_
🏷️ Jonathan Alexis Pardo Ronco (Organizador)_x000d_
🏷️ Embers Echeverry Moreno_x000d_
🏷️ Jhon Buitrago Soto_x000d_
🏷️ Edwin Fabián Jiménez Ávila_x000d_
🏷️ Fabiér Alejandro Bermúdez Rojas_x000d_
🏷️ Luis Alejandro Medina Chaparro_x000d_
🏷️ Ángel David Camacho Rosas_x000d_
🏷️ Sebastián Saldana García_x000d_
_x000d_
🚨 Detalles del Incidente:_x000d_
_x000d_
🆔 IM: 1316064_x000d_
🔍 Descripción: Novedad en la redención en el ecommerce (SUPEREMERCADOS + Ecommerce)_x000d_
🏢 Cliente: Cencosud_x000d_
⚠️ Impacto Real: Alto_x000d_
📊 Prioridad Final del Incidente: Alta_x000d_
🔎 Causa Identificada: Error en el formato del número celular (aparecía con asteriscos); lo que impedía el envío correcto del token de autenticación._x000d_
📆 Fecha y Hora de Solución: 09/05/2025 – 17:00_x000d_
⏳ Tiempo Total de la Solución: 8 horas_x000d_
✅ Estado Actual del Servicio: SUPEREMERCADOS + Ecommerce operando sin novedad_x000d_
_x000d_
🛠️ Resumen de Actividades Realizadas y Solución:_x000d_
_x000d_
Durante la reunión se detalló que en validaciones con el equipo de Embers se identificó que; al momento de solicitar el token de doble autenticación; el número de celular del usuario aparecía enmascarado con asteriscos en los primeros dígitos; lo cual impedía que se generara correctamente el código para la redención de puntos._x000d_
_x000d_
Inicialmente; se pensó que era una falla de red (relacionada con ETB); pero tras una revisión más profunda se encontró que la causa era el error en el formato del número. Se realizó el ajuste correspondiente en el desarrollo para garantizar que el token se enviara correctamente. Se revisaron casos aislados y hasta el momento no se han vuelto a presentar inconvenientes similares._x000d_
_x000d_
🧠 Aprendizajes y Acciones Posteriores:_x000d_
_x000d_
Se evidenció que no se realizaron pruebas lo suficientemente fuertes al momento de integrar el desarrollo; por lo cual el equipo técnico no tenía claridad sobre el funcionamiento y cada uno realizaba validaciones desde frentes distintos; lo que retrasó la solución._x000d_
_x000d_
Se acordó con el equipo de Embers que deben asumir la gestión completa de procesos y arquitectura de la herramienta._x000d_
_x000d_
Se propuso la creación de un checklist técnico o paso a paso para afrontar futuras incidencias similares de forma ordenada; con una validación secuencial de las posibles causas (base X; luego base Y; etc.); lo cual permitirá encontrar la causa raíz con mayor rapidez._x000d_
_x000d_
📌 Conclusión:_x000d_
El incidente fue solucionado de forma definitiva. Se fortalecieron los procesos de validación y se asignaron responsabilidades claras para futuras integraciones y mantenimientos. Se estableció el compromiso de documentación y seguimiento de buenas prácticas por parte del equipo de desarrollo._x000d_
_x000d_
</v>
      </c>
      <c r="AP110" t="str" xml:space="preserve">
        <v xml:space="preserve">Se evidenció que; al momento en que un usuario generaba un código; el número de celular al que se enviaba aparecía en algunas ocasiones con asteriscos en los primeros dígitos.  Debido a esto; el token no se generaba correctamente. _x000d_
se realizo el Ajuste respectivo para que enviara el Token como debería</v>
      </c>
      <c r="AQ110">
        <v>0.3333333333333333</v>
      </c>
      <c r="AR110">
        <v>0.875</v>
      </c>
    </row>
    <row r="111" xml:space="preserve">
      <c r="A111">
        <v>1319811</v>
      </c>
      <c r="B111" t="str">
        <f>VLOOKUP(H111,DetalleTiendas!A$2:S$1778,3,FALSE)</f>
        <v>SUPERMERCADOS</v>
      </c>
      <c r="C111" t="str">
        <f>VLOOKUP(H111,DetalleTiendas!A$2:S$1778,4,FALSE)</f>
        <v>EDS JUMBO</v>
      </c>
      <c r="D111" t="str">
        <f>VLOOKUP(H111,DetalleTiendas!A$2:S$1778,5,FALSE)</f>
        <v>OCCIDENTE</v>
      </c>
      <c r="E111" t="str">
        <v>ENLACES</v>
      </c>
      <c r="F111" t="str">
        <v>NO</v>
      </c>
      <c r="G111" t="str" xml:space="preserve">
        <f xml:space="preserve">IF(
   AND(ISNUMBER(VALUE(MID(H111,3,3))), ISNUMBER(FIND(" ", H111))),
   LEFT(H111,FIND(" ",H111)-1),
   H111
)</f>
        <v>Z134</v>
      </c>
      <c r="H111" t="str">
        <v>Z134 SIMON BOLIVAR</v>
      </c>
      <c r="J111" t="str">
        <v>Redes y Comunicaciones-NIVEL 2 - COL</v>
      </c>
      <c r="K111" t="str">
        <v>Guillermo Gutierrez</v>
      </c>
      <c r="L111" t="str">
        <v>CERRADO</v>
      </c>
      <c r="M111" t="str">
        <v>CERRADO</v>
      </c>
      <c r="N111" t="str">
        <v>MEDIA</v>
      </c>
      <c r="O111">
        <v>45786</v>
      </c>
      <c r="P111">
        <v>0.9166666666666666</v>
      </c>
      <c r="Q111" t="str">
        <f>TEXT(KPI_IMs_2[[#This Row],[FECHA DE LA NOVEDAD]],"MMMM")</f>
        <v>mayo</v>
      </c>
      <c r="R111" t="str">
        <f>TEXT(KPI_IMs_2[[#This Row],[FECHA DE LA NOVEDAD]],"aaaa")</f>
        <v>2025</v>
      </c>
      <c r="S111">
        <v>45787</v>
      </c>
      <c r="T111">
        <v>45786</v>
      </c>
      <c r="U111">
        <v>0.9215277777777777</v>
      </c>
      <c r="V111">
        <v>0.4166666666666667</v>
      </c>
      <c r="W111">
        <f>((KPI_IMs_2[[#This Row],[FECHA DE RESOLUCION]]+KPI_IMs_2[[#This Row],[HORA CIERRE IM]])-(KPI_IMs_2[[#This Row],[FECHA DE LA NOVEDAD]]+KPI_IMs_2[[#This Row],[HORA DE LA FALLA]]))*24*60</f>
        <v>720</v>
      </c>
      <c r="X111" t="str" cm="1" xml:space="preserve">
        <f t="array" ref="X111" xml:space="preserve">IF(OR(O111="",P111="",S111="",V111="",AQ111="",AR111=""),"",
  LET(
    _xlpm.inicio, O111 + P111,
    _xlpm.fin, S111 + V111,
    _xlpm.dias, INT(_xlpm.fin - _xlpm.inicio),
    _xlpm.tiempo, REDUCE(0, SEQUENCE(_xlpm.dias + 1, 1, 0, 1),
      LAMBDA(_xlpm.acum,_xlpm.d,
        LET(
          _xlpm.dia, TRUNC(_xlpm.inicio) + _xlpm.d,
          _xlpm.horaIni, IF(_xlpm.d = 0, MAX(_xlpm.inicio, _xlpm.dia + AQ111), _xlpm.dia + AQ111),
          _xlpm.horaFin, IF(_xlpm.d = _xlpm.dias, MIN(_xlpm.fin, _xlpm.dia + AR111), _xlpm.dia + AR111),
          _xlpm.tiempo_dia, MAX(0, _xlpm.horaFin - _xlpm.horaIni),
          _xlpm.acum + _xlpm.tiempo_dia
        )
      )
    ),
    TEXT(_xlpm.tiempo, "h:mm")
  )
)</f>
        <v>0:00</v>
      </c>
      <c r="Y111" t="str">
        <f>TEXT((KPI_IMs_2[[#This Row],[FECHA DE REPORTE]]+KPI_IMs_2[[#This Row],[HORA DE REPORTE]]) - (KPI_IMs_2[[#This Row],[FECHA DE LA NOVEDAD]]+KPI_IMs_2[[#This Row],[HORA DE LA FALLA]]), "[h]:mm")</f>
        <v>0:07</v>
      </c>
      <c r="Z111" t="str">
        <v>CAIDA ENLACES</v>
      </c>
      <c r="AA111" t="str">
        <v>Red / Enlace / Proveedor</v>
      </c>
      <c r="AB111" t="str">
        <v>Caída enlace proveedor - Cirion</v>
      </c>
      <c r="AC111" t="str">
        <v>Proveedor - Red/Infraestructura</v>
      </c>
      <c r="AD111" t="str">
        <v>SI</v>
      </c>
      <c r="AE111" t="str">
        <v>NO</v>
      </c>
      <c r="AF111" t="str">
        <v>NO</v>
      </c>
      <c r="AG111" t="str">
        <v>NO</v>
      </c>
      <c r="AH111" t="str">
        <v>EXTERNO</v>
      </c>
      <c r="AI111" t="str">
        <v>PROVEEDOR</v>
      </c>
      <c r="AJ111" t="str">
        <v>Ajuste por parte del Proveedor</v>
      </c>
      <c r="AM111" t="str">
        <v>Culminado 100%</v>
      </c>
      <c r="AP111" t="str" xml:space="preserve">
        <v xml:space="preserve">Resumen de las actividades realizadas y Solución dada: por temas de bandalimos cortaron la fibra que le da la red a la eds; se escala con el proveedor y se da solucion a la novedad con la reparacion _x000d_
⦁        Causa identificada: corte de fibra del proveedor de ultima milla liberty</v>
      </c>
      <c r="AQ111">
        <v>0.3333333333333333</v>
      </c>
      <c r="AR111">
        <v>0.875</v>
      </c>
    </row>
    <row r="112" xml:space="preserve">
      <c r="A112">
        <v>1317638</v>
      </c>
      <c r="B112" t="str">
        <f>VLOOKUP(H112,DetalleTiendas!A$2:S$1778,3,FALSE)</f>
        <v>SUPERMERCADOS</v>
      </c>
      <c r="C112" t="str">
        <f>VLOOKUP(H112,DetalleTiendas!A$2:S$1778,4,FALSE)</f>
        <v>EDS JUMBO</v>
      </c>
      <c r="D112" t="str">
        <f>VLOOKUP(H112,DetalleTiendas!A$2:S$1778,5,FALSE)</f>
        <v>COSTA</v>
      </c>
      <c r="E112" t="str">
        <v>GENESIX</v>
      </c>
      <c r="F112" t="str">
        <v>NO</v>
      </c>
      <c r="G112" t="str" xml:space="preserve">
        <f xml:space="preserve">IF(
   AND(ISNUMBER(VALUE(MID(H112,3,3))), ISNUMBER(FIND(" ", H112))),
   LEFT(H112,FIND(" ",H112)-1),
   H112
)</f>
        <v>Z123</v>
      </c>
      <c r="H112" t="str">
        <v>Z123 IVESUR</v>
      </c>
      <c r="J112" t="str">
        <v>Redes y Comunicaciones-NIVEL 2 - COL</v>
      </c>
      <c r="K112" t="str">
        <v>Guillermo Gutierrez</v>
      </c>
      <c r="L112" t="str">
        <v>CERRADO</v>
      </c>
      <c r="M112" t="str">
        <v>CERRADO</v>
      </c>
      <c r="N112" t="str">
        <v>MEDIA</v>
      </c>
      <c r="O112">
        <v>45786</v>
      </c>
      <c r="P112">
        <v>0.8111111111111111</v>
      </c>
      <c r="Q112" t="str">
        <f>TEXT(KPI_IMs_2[[#This Row],[FECHA DE LA NOVEDAD]],"MMMM")</f>
        <v>mayo</v>
      </c>
      <c r="R112" t="str">
        <f>TEXT(KPI_IMs_2[[#This Row],[FECHA DE LA NOVEDAD]],"aaaa")</f>
        <v>2025</v>
      </c>
      <c r="S112">
        <v>45789</v>
      </c>
      <c r="T112">
        <v>45786</v>
      </c>
      <c r="U112">
        <v>0.9145833333333333</v>
      </c>
      <c r="V112">
        <v>0.5034722222222222</v>
      </c>
      <c r="W112">
        <f>((KPI_IMs_2[[#This Row],[FECHA DE RESOLUCION]]+KPI_IMs_2[[#This Row],[HORA CIERRE IM]])-(KPI_IMs_2[[#This Row],[FECHA DE LA NOVEDAD]]+KPI_IMs_2[[#This Row],[HORA DE LA FALLA]]))*24*60</f>
        <v>3876.9999999913853</v>
      </c>
      <c r="X112" t="str" cm="1" xml:space="preserve">
        <f t="array" ref="X112" xml:space="preserve">IF(OR(O112="",P112="",S112="",V112="",AQ112="",AR112=""),"",
  LET(
    _xlpm.inicio, O112 + P112,
    _xlpm.fin, S112 + V112,
    _xlpm.dias, INT(_xlpm.fin - _xlpm.inicio),
    _xlpm.tiempo, REDUCE(0, SEQUENCE(_xlpm.dias + 1, 1, 0, 1),
      LAMBDA(_xlpm.acum,_xlpm.d,
        LET(
          _xlpm.dia, TRUNC(_xlpm.inicio) + _xlpm.d,
          _xlpm.horaIni, IF(_xlpm.d = 0, MAX(_xlpm.inicio, _xlpm.dia + AQ112), _xlpm.dia + AQ112),
          _xlpm.horaFin, IF(_xlpm.d = _xlpm.dias, MIN(_xlpm.fin, _xlpm.dia + AR112), _xlpm.dia + AR112),
          _xlpm.tiempo_dia, MAX(0, _xlpm.horaFin - _xlpm.horaIni),
          _xlpm.acum + _xlpm.tiempo_dia
        )
      )
    ),
    TEXT(_xlpm.tiempo, "h:mm")
  )
)</f>
        <v>3:32</v>
      </c>
      <c r="Y112" t="str">
        <f>TEXT((KPI_IMs_2[[#This Row],[FECHA DE REPORTE]]+KPI_IMs_2[[#This Row],[HORA DE REPORTE]]) - (KPI_IMs_2[[#This Row],[FECHA DE LA NOVEDAD]]+KPI_IMs_2[[#This Row],[HORA DE LA FALLA]]), "[h]:mm")</f>
        <v>2:29</v>
      </c>
      <c r="Z112" t="str">
        <v>CAIDA ENLACES</v>
      </c>
      <c r="AA112" t="str">
        <v>Red / Enlace / Proveedor</v>
      </c>
      <c r="AB112" t="str">
        <v>Falla equipo ultima milla</v>
      </c>
      <c r="AC112" t="str">
        <v>Proveedor - Red/Infraestructura</v>
      </c>
      <c r="AD112" t="str">
        <v>SI</v>
      </c>
      <c r="AE112" t="str">
        <v>NO</v>
      </c>
      <c r="AF112" t="str">
        <v>NO</v>
      </c>
      <c r="AG112" t="str">
        <v>NO</v>
      </c>
      <c r="AH112" t="str">
        <v>EXTERNO</v>
      </c>
      <c r="AI112" t="str">
        <v>PROVEEDOR</v>
      </c>
      <c r="AJ112" t="str">
        <v>Ajuste por parte del Proveedor</v>
      </c>
      <c r="AM112" t="str">
        <v>Culminado 100%</v>
      </c>
      <c r="AP112" t="str" xml:space="preserve">
        <v xml:space="preserve">por temas de bandalimos cortaron la fibra que le da la red a la eds; se escala con el proveedor y se da solucion a la novedad con la reparacion _x000d_
⦁        Causa identificada: corte de fibra del proveedor de ultima milla liberty</v>
      </c>
      <c r="AQ112">
        <v>0.3333333333333333</v>
      </c>
      <c r="AR112">
        <v>0.875</v>
      </c>
    </row>
    <row r="113" xml:space="preserve">
      <c r="A113">
        <v>1314829</v>
      </c>
      <c r="B113" t="str">
        <f>VLOOKUP(H113,DetalleTiendas!A$2:S$1778,3,FALSE)</f>
        <v>MEJORAMIENTO DEL HOGAR</v>
      </c>
      <c r="C113" t="str">
        <f>VLOOKUP(H113,DetalleTiendas!A$2:S$1778,4,FALSE)</f>
        <v>EASY</v>
      </c>
      <c r="D113" t="str">
        <f>VLOOKUP(H113,DetalleTiendas!A$2:S$1778,5,FALSE)</f>
        <v>BOGOTA - EASY</v>
      </c>
      <c r="E113" t="str">
        <v>FIDELIDAD</v>
      </c>
      <c r="F113" t="str">
        <v>SI</v>
      </c>
      <c r="G113" t="str" xml:space="preserve">
        <f xml:space="preserve">IF(
   AND(ISNUMBER(VALUE(MID(H113,3,3))), ISNUMBER(FIND(" ", H113))),
   LEFT(H113,FIND(" ",H113)-1),
   H113
)</f>
        <v>E813</v>
      </c>
      <c r="H113" t="str">
        <v>E813 GAITAN CORTES</v>
      </c>
      <c r="J113" t="str">
        <v>Aplicaciones MDH Colombia CP</v>
      </c>
      <c r="K113" t="str">
        <v>Diego Alejandro Mahecha</v>
      </c>
      <c r="L113" t="str">
        <v>CERRADO</v>
      </c>
      <c r="M113" t="str">
        <v>CERRADO</v>
      </c>
      <c r="N113" t="str">
        <v>MEDIA</v>
      </c>
      <c r="O113">
        <v>45785</v>
      </c>
      <c r="P113">
        <v>0.5111111111111111</v>
      </c>
      <c r="Q113" t="str">
        <f>TEXT(KPI_IMs_2[[#This Row],[FECHA DE LA NOVEDAD]],"MMMM")</f>
        <v>mayo</v>
      </c>
      <c r="R113" t="str">
        <f>TEXT(KPI_IMs_2[[#This Row],[FECHA DE LA NOVEDAD]],"aaaa")</f>
        <v>2025</v>
      </c>
      <c r="S113">
        <v>45785</v>
      </c>
      <c r="T113">
        <v>45785</v>
      </c>
      <c r="U113">
        <v>0.5416666666666666</v>
      </c>
      <c r="V113">
        <v>0.6375</v>
      </c>
      <c r="W113">
        <f>((KPI_IMs_2[[#This Row],[FECHA DE RESOLUCION]]+KPI_IMs_2[[#This Row],[HORA CIERRE IM]])-(KPI_IMs_2[[#This Row],[FECHA DE LA NOVEDAD]]+KPI_IMs_2[[#This Row],[HORA DE LA FALLA]]))*24*60</f>
        <v>181.99999999604188</v>
      </c>
      <c r="X113" t="str" cm="1" xml:space="preserve">
        <f t="array" ref="X113" xml:space="preserve">IF(OR(O113="",P113="",S113="",V113="",AQ113="",AR113=""),"",
  LET(
    _xlpm.inicio, O113 + P113,
    _xlpm.fin, S113 + V113,
    _xlpm.dias, INT(_xlpm.fin - _xlpm.inicio),
    _xlpm.tiempo, REDUCE(0, SEQUENCE(_xlpm.dias + 1, 1, 0, 1),
      LAMBDA(_xlpm.acum,_xlpm.d,
        LET(
          _xlpm.dia, TRUNC(_xlpm.inicio) + _xlpm.d,
          _xlpm.horaIni, IF(_xlpm.d = 0, MAX(_xlpm.inicio, _xlpm.dia + AQ113), _xlpm.dia + AQ113),
          _xlpm.horaFin, IF(_xlpm.d = _xlpm.dias, MIN(_xlpm.fin, _xlpm.dia + AR113), _xlpm.dia + AR113),
          _xlpm.tiempo_dia, MAX(0, _xlpm.horaFin - _xlpm.horaIni),
          _xlpm.acum + _xlpm.tiempo_dia
        )
      )
    ),
    TEXT(_xlpm.tiempo, "h:mm")
  )
)</f>
        <v>3:02</v>
      </c>
      <c r="Y113" t="str">
        <f>TEXT((KPI_IMs_2[[#This Row],[FECHA DE REPORTE]]+KPI_IMs_2[[#This Row],[HORA DE REPORTE]]) - (KPI_IMs_2[[#This Row],[FECHA DE LA NOVEDAD]]+KPI_IMs_2[[#This Row],[HORA DE LA FALLA]]), "[h]:mm")</f>
        <v>0:44</v>
      </c>
      <c r="Z113" t="str">
        <v>NOVEDAD CONSULTA DE POS A CENTRO VENTA EMPRESA</v>
      </c>
      <c r="AA113" t="str">
        <v>Software / Actualización</v>
      </c>
      <c r="AB113" t="str">
        <v>Conexion el webservice por Rotacion de Contraseña</v>
      </c>
      <c r="AC113" t="str">
        <v>Negocio - Proceso</v>
      </c>
      <c r="AD113" t="str">
        <v>SI</v>
      </c>
      <c r="AE113" t="str">
        <v>NO</v>
      </c>
      <c r="AF113" t="str">
        <v>NO</v>
      </c>
      <c r="AG113" t="str">
        <v>NO</v>
      </c>
      <c r="AH113" t="str">
        <v>INTERNO</v>
      </c>
      <c r="AI113" t="str">
        <v>SISTEMAS</v>
      </c>
      <c r="AJ113" t="str">
        <v>sin definir</v>
      </c>
      <c r="AM113" t="str">
        <v>Culminado 100%</v>
      </c>
      <c r="AP113" t="str">
        <v>Se genero un AGP solicitando la rotacion de contraseña para 2 usuarios de CVE (EC6543 y EC5750) los cuales fueron impactados el dia de hoy dejando sin conexion el webservice que realiza la interaccion de cotizaciones con el POS; se restablecio la contraseña que tenia antes de impactar el AGP para poder dar solucion</v>
      </c>
      <c r="AQ113">
        <v>0.3333333333333333</v>
      </c>
      <c r="AR113">
        <v>0.875</v>
      </c>
    </row>
    <row r="114" xml:space="preserve">
      <c r="A114">
        <v>1314829</v>
      </c>
      <c r="B114" t="str">
        <f>VLOOKUP(H114,DetalleTiendas!A$2:S$1778,3,FALSE)</f>
        <v>MEJORAMIENTO DEL HOGAR</v>
      </c>
      <c r="C114" t="str">
        <f>VLOOKUP(H114,DetalleTiendas!A$2:S$1778,4,FALSE)</f>
        <v>EASY</v>
      </c>
      <c r="D114" t="str">
        <f>VLOOKUP(H114,DetalleTiendas!A$2:S$1778,5,FALSE)</f>
        <v>BOGOTA - EASY</v>
      </c>
      <c r="E114" t="str">
        <v>FIDELIDAD</v>
      </c>
      <c r="F114" t="str">
        <v>SI</v>
      </c>
      <c r="G114" t="str" xml:space="preserve">
        <f xml:space="preserve">IF(
   AND(ISNUMBER(VALUE(MID(H114,3,3))), ISNUMBER(FIND(" ", H114))),
   LEFT(H114,FIND(" ",H114)-1),
   H114
)</f>
        <v>E812</v>
      </c>
      <c r="H114" t="str">
        <v>E812 SOACHA</v>
      </c>
      <c r="J114" t="str">
        <v>Aplicaciones MDH Colombia CP</v>
      </c>
      <c r="K114" t="str">
        <v>Diego Alejandro Mahecha</v>
      </c>
      <c r="L114" t="str">
        <v>CERRADO</v>
      </c>
      <c r="M114" t="str">
        <v>CERRADO</v>
      </c>
      <c r="N114" t="str">
        <v>MEDIA</v>
      </c>
      <c r="O114">
        <v>45785</v>
      </c>
      <c r="P114">
        <v>0.5111111111111111</v>
      </c>
      <c r="Q114" t="str">
        <f>TEXT(KPI_IMs_2[[#This Row],[FECHA DE LA NOVEDAD]],"MMMM")</f>
        <v>mayo</v>
      </c>
      <c r="R114" t="str">
        <f>TEXT(KPI_IMs_2[[#This Row],[FECHA DE LA NOVEDAD]],"aaaa")</f>
        <v>2025</v>
      </c>
      <c r="S114">
        <v>45785</v>
      </c>
      <c r="T114">
        <v>45785</v>
      </c>
      <c r="U114">
        <v>0.5416666666666666</v>
      </c>
      <c r="V114">
        <v>0.6375</v>
      </c>
      <c r="W114">
        <f>((KPI_IMs_2[[#This Row],[FECHA DE RESOLUCION]]+KPI_IMs_2[[#This Row],[HORA CIERRE IM]])-(KPI_IMs_2[[#This Row],[FECHA DE LA NOVEDAD]]+KPI_IMs_2[[#This Row],[HORA DE LA FALLA]]))*24*60</f>
        <v>181.99999999604188</v>
      </c>
      <c r="X114" t="str" cm="1" xml:space="preserve">
        <f t="array" ref="X114" xml:space="preserve">IF(OR(O114="",P114="",S114="",V114="",AQ114="",AR114=""),"",
  LET(
    _xlpm.inicio, O114 + P114,
    _xlpm.fin, S114 + V114,
    _xlpm.dias, INT(_xlpm.fin - _xlpm.inicio),
    _xlpm.tiempo, REDUCE(0, SEQUENCE(_xlpm.dias + 1, 1, 0, 1),
      LAMBDA(_xlpm.acum,_xlpm.d,
        LET(
          _xlpm.dia, TRUNC(_xlpm.inicio) + _xlpm.d,
          _xlpm.horaIni, IF(_xlpm.d = 0, MAX(_xlpm.inicio, _xlpm.dia + AQ114), _xlpm.dia + AQ114),
          _xlpm.horaFin, IF(_xlpm.d = _xlpm.dias, MIN(_xlpm.fin, _xlpm.dia + AR114), _xlpm.dia + AR114),
          _xlpm.tiempo_dia, MAX(0, _xlpm.horaFin - _xlpm.horaIni),
          _xlpm.acum + _xlpm.tiempo_dia
        )
      )
    ),
    TEXT(_xlpm.tiempo, "h:mm")
  )
)</f>
        <v>3:02</v>
      </c>
      <c r="Y114" t="str">
        <f>TEXT((KPI_IMs_2[[#This Row],[FECHA DE REPORTE]]+KPI_IMs_2[[#This Row],[HORA DE REPORTE]]) - (KPI_IMs_2[[#This Row],[FECHA DE LA NOVEDAD]]+KPI_IMs_2[[#This Row],[HORA DE LA FALLA]]), "[h]:mm")</f>
        <v>0:44</v>
      </c>
      <c r="Z114" t="str">
        <v>NOVEDAD CONSULTA DE POS A CENTRO VENTA EMPRESA</v>
      </c>
      <c r="AA114" t="str">
        <v>Software / Actualización</v>
      </c>
      <c r="AB114" t="str">
        <v>Conexion el webservice por Rotacion de Contraseña</v>
      </c>
      <c r="AC114" t="str">
        <v>Negocio - Proceso</v>
      </c>
      <c r="AD114" t="str">
        <v>SI</v>
      </c>
      <c r="AE114" t="str">
        <v>NO</v>
      </c>
      <c r="AF114" t="str">
        <v>NO</v>
      </c>
      <c r="AG114" t="str">
        <v>NO</v>
      </c>
      <c r="AH114" t="str">
        <v>INTERNO</v>
      </c>
      <c r="AI114" t="str">
        <v>SISTEMAS</v>
      </c>
      <c r="AJ114" t="str">
        <v>sin definir</v>
      </c>
      <c r="AM114" t="str">
        <v>Culminado 100%</v>
      </c>
      <c r="AP114" t="str">
        <v>Se genero un AGP solicitando la rotacion de contraseña para 2 usuarios de CVE (EC6543 y EC5750) los cuales fueron impactados el dia de hoy dejando sin conexion el webservice que realiza la interaccion de cotizaciones con el POS; se restablecio la contraseña que tenia antes de impactar el AGP para poder dar solucion</v>
      </c>
      <c r="AQ114">
        <v>0.3333333333333333</v>
      </c>
      <c r="AR114">
        <v>0.875</v>
      </c>
    </row>
    <row r="115" xml:space="preserve">
      <c r="A115">
        <v>1313053</v>
      </c>
      <c r="B115" t="str">
        <f>VLOOKUP(H115,DetalleTiendas!A$2:S$1778,3,FALSE)</f>
        <v>MEJORAMIENTO DEL HOGAR</v>
      </c>
      <c r="C115" t="str">
        <f>VLOOKUP(H115,DetalleTiendas!A$2:S$1778,4,FALSE)</f>
        <v>MEJORAMIENTO DEL HOGAR</v>
      </c>
      <c r="D115" t="str">
        <f>VLOOKUP(H115,DetalleTiendas!A$2:S$1778,5,FALSE)</f>
        <v>MEJORAMIENTO DEL HOGAR</v>
      </c>
      <c r="E115" t="str">
        <v>MEDIOS DE PAGO</v>
      </c>
      <c r="F115" t="str">
        <v>NO</v>
      </c>
      <c r="G115" t="str" xml:space="preserve">
        <f xml:space="preserve">IF(
   AND(ISNUMBER(VALUE(MID(H115,3,3))), ISNUMBER(FIND(" ", H115))),
   LEFT(H115,FIND(" ",H115)-1),
   H115
)</f>
        <v>MEJORAMIENTO DEL HOGAR</v>
      </c>
      <c r="H115" t="str">
        <v>MEJORAMIENTO DEL HOGAR</v>
      </c>
      <c r="J115" t="str">
        <v>Aplicaciones de Precios y Category REGIONAL COL</v>
      </c>
      <c r="K115" t="str">
        <v>Luis Alejandro Medina</v>
      </c>
      <c r="L115" t="str">
        <v>CERRADO</v>
      </c>
      <c r="M115" t="str">
        <v>CERRADO</v>
      </c>
      <c r="N115" t="str">
        <v>ALTA</v>
      </c>
      <c r="O115">
        <v>45784</v>
      </c>
      <c r="P115">
        <v>0.6131944444444445</v>
      </c>
      <c r="Q115" t="str">
        <f>TEXT(KPI_IMs_2[[#This Row],[FECHA DE LA NOVEDAD]],"MMMM")</f>
        <v>mayo</v>
      </c>
      <c r="R115" t="str">
        <f>TEXT(KPI_IMs_2[[#This Row],[FECHA DE LA NOVEDAD]],"aaaa")</f>
        <v>2025</v>
      </c>
      <c r="S115">
        <v>45785</v>
      </c>
      <c r="T115">
        <v>45784</v>
      </c>
      <c r="U115">
        <v>0.6784722222222223</v>
      </c>
      <c r="V115">
        <v>0.4166666666666667</v>
      </c>
      <c r="W115">
        <f>((KPI_IMs_2[[#This Row],[FECHA DE RESOLUCION]]+KPI_IMs_2[[#This Row],[HORA CIERRE IM]])-(KPI_IMs_2[[#This Row],[FECHA DE LA NOVEDAD]]+KPI_IMs_2[[#This Row],[HORA DE LA FALLA]]))*24*60</f>
        <v>1156.9999999995343</v>
      </c>
      <c r="X115" t="str" cm="1" xml:space="preserve">
        <f t="array" ref="X115" xml:space="preserve">IF(OR(O115="",P115="",S115="",V115="",AQ115="",AR115=""),"",
  LET(
    _xlpm.inicio, O115 + P115,
    _xlpm.fin, S115 + V115,
    _xlpm.dias, INT(_xlpm.fin - _xlpm.inicio),
    _xlpm.tiempo, REDUCE(0, SEQUENCE(_xlpm.dias + 1, 1, 0, 1),
      LAMBDA(_xlpm.acum,_xlpm.d,
        LET(
          _xlpm.dia, TRUNC(_xlpm.inicio) + _xlpm.d,
          _xlpm.horaIni, IF(_xlpm.d = 0, MAX(_xlpm.inicio, _xlpm.dia + AQ115), _xlpm.dia + AQ115),
          _xlpm.horaFin, IF(_xlpm.d = _xlpm.dias, MIN(_xlpm.fin, _xlpm.dia + AR115), _xlpm.dia + AR115),
          _xlpm.tiempo_dia, MAX(0, _xlpm.horaFin - _xlpm.horaIni),
          _xlpm.acum + _xlpm.tiempo_dia
        )
      )
    ),
    TEXT(_xlpm.tiempo, "h:mm")
  )
)</f>
        <v>6:17</v>
      </c>
      <c r="Y115" t="str">
        <f>TEXT((KPI_IMs_2[[#This Row],[FECHA DE REPORTE]]+KPI_IMs_2[[#This Row],[HORA DE REPORTE]]) - (KPI_IMs_2[[#This Row],[FECHA DE LA NOVEDAD]]+KPI_IMs_2[[#This Row],[HORA DE LA FALLA]]), "[h]:mm")</f>
        <v>1:34</v>
      </c>
      <c r="Z115" t="str">
        <v>SAP NO ESTA LLEGANDO LOS PRECIOS DE EASY</v>
      </c>
      <c r="AA115" t="str">
        <v>Software / Actualización</v>
      </c>
      <c r="AB115" t="str">
        <v>La Maya COL_EASY_PRECIO_TRADUCTOR no estaba Activa por lo tanto no Actualizaban los precios en SAP.</v>
      </c>
      <c r="AC115" t="str">
        <v>Software / Actualización</v>
      </c>
      <c r="AD115" t="str">
        <v>SI</v>
      </c>
      <c r="AE115" t="str">
        <v>NO</v>
      </c>
      <c r="AF115" t="str">
        <v>NO</v>
      </c>
      <c r="AG115" t="str">
        <v>NO</v>
      </c>
      <c r="AH115" t="str">
        <v>INTERNO</v>
      </c>
      <c r="AI115" t="str">
        <v>SISTEMAS</v>
      </c>
      <c r="AJ115" t="str">
        <v>Se corre malla inactiva.</v>
      </c>
      <c r="AM115" t="str">
        <v>Culminado 100%</v>
      </c>
      <c r="AP115" t="str">
        <v>Se evidencio que la falla se presento en Cawa ; en donde la Maya COL_EASY_PRECIO_TRADUCTOR no estaba Activa por lo tanto no Actualizaban los precios en SAP. Se Activa la Maya y se corren los precios ; realizando Pruebas con las tiendas afectadas todo queda funcionando sin Novedad</v>
      </c>
      <c r="AQ115">
        <v>0.3333333333333333</v>
      </c>
      <c r="AR115">
        <v>0.875</v>
      </c>
    </row>
    <row r="116" xml:space="preserve">
      <c r="A116">
        <v>1314026</v>
      </c>
      <c r="B116" t="str">
        <f>VLOOKUP(H116,DetalleTiendas!A$2:S$1778,3,FALSE)</f>
        <v>SUPERMERCADOS</v>
      </c>
      <c r="C116" t="str">
        <f>VLOOKUP(H116,DetalleTiendas!A$2:S$1778,4,FALSE)</f>
        <v>CD SUPERMERCADOS</v>
      </c>
      <c r="D116" t="str">
        <f>VLOOKUP(H116,DetalleTiendas!A$2:S$1778,5,FALSE)</f>
        <v>COSTA</v>
      </c>
      <c r="E116" t="str">
        <v>ENLACES</v>
      </c>
      <c r="F116" t="str">
        <v>NO</v>
      </c>
      <c r="G116" t="str" xml:space="preserve">
        <f xml:space="preserve">IF(
   AND(ISNUMBER(VALUE(MID(H116,3,3))), ISNUMBER(FIND(" ", H116))),
   LEFT(H116,FIND(" ",H116)-1),
   H116
)</f>
        <v>L122</v>
      </c>
      <c r="H116" t="str">
        <v>L122 BQUILLA|CROSS DOCKING SECOS</v>
      </c>
      <c r="J116" t="str">
        <v>Redes y Comunicaciones-NIVEL 2 - COL</v>
      </c>
      <c r="K116" t="str">
        <v>Guillermo Gutierrez</v>
      </c>
      <c r="L116" t="str">
        <v>CERRADO</v>
      </c>
      <c r="M116" t="str">
        <v>CERRADO</v>
      </c>
      <c r="N116" t="str">
        <v>MEDIA</v>
      </c>
      <c r="O116">
        <v>45784</v>
      </c>
      <c r="P116">
        <v>0.7298611111111111</v>
      </c>
      <c r="Q116" t="str">
        <f>TEXT(KPI_IMs_2[[#This Row],[FECHA DE LA NOVEDAD]],"MMMM")</f>
        <v>mayo</v>
      </c>
      <c r="R116" t="str">
        <f>TEXT(KPI_IMs_2[[#This Row],[FECHA DE LA NOVEDAD]],"aaaa")</f>
        <v>2025</v>
      </c>
      <c r="S116">
        <v>45785</v>
      </c>
      <c r="T116">
        <v>45785</v>
      </c>
      <c r="U116">
        <v>0.7326388888888888</v>
      </c>
      <c r="V116">
        <v>0.75</v>
      </c>
      <c r="W116">
        <f>((KPI_IMs_2[[#This Row],[FECHA DE RESOLUCION]]+KPI_IMs_2[[#This Row],[HORA CIERRE IM]])-(KPI_IMs_2[[#This Row],[FECHA DE LA NOVEDAD]]+KPI_IMs_2[[#This Row],[HORA DE LA FALLA]]))*24*60</f>
        <v>1469.0000000002328</v>
      </c>
      <c r="X116" t="str" cm="1" xml:space="preserve">
        <f t="array" ref="X116" xml:space="preserve">IF(OR(O116="",P116="",S116="",V116="",AQ116="",AR116=""),"",
  LET(
    _xlpm.inicio, O116 + P116,
    _xlpm.fin, S116 + V116,
    _xlpm.dias, INT(_xlpm.fin - _xlpm.inicio),
    _xlpm.tiempo, REDUCE(0, SEQUENCE(_xlpm.dias + 1, 1, 0, 1),
      LAMBDA(_xlpm.acum,_xlpm.d,
        LET(
          _xlpm.dia, TRUNC(_xlpm.inicio) + _xlpm.d,
          _xlpm.horaIni, IF(_xlpm.d = 0, MAX(_xlpm.inicio, _xlpm.dia + AQ116), _xlpm.dia + AQ116),
          _xlpm.horaFin, IF(_xlpm.d = _xlpm.dias, MIN(_xlpm.fin, _xlpm.dia + AR116), _xlpm.dia + AR116),
          _xlpm.tiempo_dia, MAX(0, _xlpm.horaFin - _xlpm.horaIni),
          _xlpm.acum + _xlpm.tiempo_dia
        )
      )
    ),
    TEXT(_xlpm.tiempo, "h:mm")
  )
)</f>
        <v>13:29</v>
      </c>
      <c r="Y116" t="str">
        <f>TEXT((KPI_IMs_2[[#This Row],[FECHA DE REPORTE]]+KPI_IMs_2[[#This Row],[HORA DE REPORTE]]) - (KPI_IMs_2[[#This Row],[FECHA DE LA NOVEDAD]]+KPI_IMs_2[[#This Row],[HORA DE LA FALLA]]), "[h]:mm")</f>
        <v>24:04</v>
      </c>
      <c r="Z116" t="str">
        <v>INTERMITENCIA EN LA RED</v>
      </c>
      <c r="AA116" t="str">
        <v>Red / Enlace / Proveedor</v>
      </c>
      <c r="AB116" t="str">
        <v>Caída enlace proveedor - CIRION</v>
      </c>
      <c r="AC116" t="str">
        <v>Proveedor - Red/Infraestructura</v>
      </c>
      <c r="AD116" t="str">
        <v>SI</v>
      </c>
      <c r="AE116" t="str">
        <v>SI</v>
      </c>
      <c r="AF116" t="str">
        <v>SI</v>
      </c>
      <c r="AG116" t="str">
        <v>SI</v>
      </c>
      <c r="AH116" t="str">
        <v>INTERNO</v>
      </c>
      <c r="AI116" t="str">
        <v>SISTEMAS</v>
      </c>
      <c r="AJ116" t="str">
        <v>Ajuste por parte del Proveedor</v>
      </c>
      <c r="AM116" t="str">
        <v>Culminado 100%</v>
      </c>
      <c r="AP116" t="str" xml:space="preserve">
        <v xml:space="preserve">se escala con ambos proveedores y se realiza ajustes a las configuraciones de los proveedores de ultima milla por temas de atenuacion de fibra y se soluciona la novedad._x000d_
Causa identificada: atenuacion de fibra causando degradacion del los enlaces</v>
      </c>
      <c r="AQ116">
        <v>0.3333333333333333</v>
      </c>
      <c r="AR116">
        <v>0.875</v>
      </c>
    </row>
    <row r="117" xml:space="preserve">
      <c r="A117">
        <v>1309742</v>
      </c>
      <c r="B117" t="str">
        <f>VLOOKUP(H117,DetalleTiendas!A$2:S$1778,3,FALSE)</f>
        <v>CENTRO DE FORMACION</v>
      </c>
      <c r="C117" t="str">
        <f>VLOOKUP(H117,DetalleTiendas!A$2:S$1778,4,FALSE)</f>
        <v>CENTRO DE FORMACION</v>
      </c>
      <c r="D117" t="str">
        <f>VLOOKUP(H117,DetalleTiendas!A$2:S$1778,5,FALSE)</f>
        <v>CENTRO DE FORMACION</v>
      </c>
      <c r="E117" t="str">
        <v>CORTE DE ENERGIA</v>
      </c>
      <c r="F117" t="str">
        <v>NO</v>
      </c>
      <c r="G117" t="str" xml:space="preserve">
        <f xml:space="preserve">IF(
   AND(ISNUMBER(VALUE(MID(H117,3,3))), ISNUMBER(FIND(" ", H117))),
   LEFT(H117,FIND(" ",H117)-1),
   H117
)</f>
        <v>CENTRO DE FORMACION</v>
      </c>
      <c r="H117" t="str">
        <v>CENTRO DE FORMACION</v>
      </c>
      <c r="J117" t="str">
        <v>Redes y Comunicaciones-NIVEL 2 - COL</v>
      </c>
      <c r="K117" t="str">
        <v>Guillermo Gutierrez</v>
      </c>
      <c r="L117" t="str">
        <v>CERRADO</v>
      </c>
      <c r="M117" t="str">
        <v>CERRADO</v>
      </c>
      <c r="N117" t="str">
        <v>MEDIA</v>
      </c>
      <c r="O117">
        <v>45783</v>
      </c>
      <c r="P117">
        <v>0.3333333333333333</v>
      </c>
      <c r="Q117" t="str">
        <f>TEXT(KPI_IMs_2[[#This Row],[FECHA DE LA NOVEDAD]],"MMMM")</f>
        <v>mayo</v>
      </c>
      <c r="R117" t="str">
        <f>TEXT(KPI_IMs_2[[#This Row],[FECHA DE LA NOVEDAD]],"aaaa")</f>
        <v>2025</v>
      </c>
      <c r="S117">
        <v>45784</v>
      </c>
      <c r="T117">
        <v>45783</v>
      </c>
      <c r="U117">
        <v>0.35833333333333334</v>
      </c>
      <c r="V117">
        <v>0.1763888888888889</v>
      </c>
      <c r="W117">
        <f>((KPI_IMs_2[[#This Row],[FECHA DE RESOLUCION]]+KPI_IMs_2[[#This Row],[HORA CIERRE IM]])-(KPI_IMs_2[[#This Row],[FECHA DE LA NOVEDAD]]+KPI_IMs_2[[#This Row],[HORA DE LA FALLA]]))*24*60</f>
        <v>1213.9999999967404</v>
      </c>
      <c r="X117" t="str" cm="1" xml:space="preserve">
        <f t="array" ref="X117" xml:space="preserve">IF(OR(O117="",P117="",S117="",V117="",AQ117="",AR117=""),"",
  LET(
    _xlpm.inicio, O117 + P117,
    _xlpm.fin, S117 + V117,
    _xlpm.dias, INT(_xlpm.fin - _xlpm.inicio),
    _xlpm.tiempo, REDUCE(0, SEQUENCE(_xlpm.dias + 1, 1, 0, 1),
      LAMBDA(_xlpm.acum,_xlpm.d,
        LET(
          _xlpm.dia, TRUNC(_xlpm.inicio) + _xlpm.d,
          _xlpm.horaIni, IF(_xlpm.d = 0, MAX(_xlpm.inicio, _xlpm.dia + AQ117), _xlpm.dia + AQ117),
          _xlpm.horaFin, IF(_xlpm.d = _xlpm.dias, MIN(_xlpm.fin, _xlpm.dia + AR117), _xlpm.dia + AR117),
          _xlpm.tiempo_dia, MAX(0, _xlpm.horaFin - _xlpm.horaIni),
          _xlpm.acum + _xlpm.tiempo_dia
        )
      )
    ),
    TEXT(_xlpm.tiempo, "h:mm")
  )
)</f>
        <v>13:00</v>
      </c>
      <c r="Y117" t="str">
        <f>TEXT((KPI_IMs_2[[#This Row],[FECHA DE REPORTE]]+KPI_IMs_2[[#This Row],[HORA DE REPORTE]]) - (KPI_IMs_2[[#This Row],[FECHA DE LA NOVEDAD]]+KPI_IMs_2[[#This Row],[HORA DE LA FALLA]]), "[h]:mm")</f>
        <v>0:36</v>
      </c>
      <c r="Z117" t="str">
        <v>CAIDA ENLACES</v>
      </c>
      <c r="AA117" t="str">
        <v>Red / Enlace / Proveedor</v>
      </c>
      <c r="AB117" t="str">
        <v>Caída enlace proveedor - CIRION</v>
      </c>
      <c r="AC117" t="str">
        <v>Proveedor - Red/Infraestructura</v>
      </c>
      <c r="AD117" t="str">
        <v>NO</v>
      </c>
      <c r="AE117" t="str">
        <v>NO</v>
      </c>
      <c r="AF117" t="str">
        <v>NO</v>
      </c>
      <c r="AG117" t="str">
        <v>NO</v>
      </c>
      <c r="AH117" t="str">
        <v>INTERNO</v>
      </c>
      <c r="AI117" t="str">
        <v>SISTEMAS</v>
      </c>
      <c r="AJ117" t="str">
        <v>Ajuste por parte del Proveedor</v>
      </c>
      <c r="AM117" t="str">
        <v>Culminado 100%</v>
      </c>
      <c r="AP117" t="str">
        <v>Se realiza reparación de la fibra por parte del proveedor Cirion</v>
      </c>
      <c r="AQ117">
        <v>0.3333333333333333</v>
      </c>
      <c r="AR117">
        <v>0.875</v>
      </c>
    </row>
    <row r="118" xml:space="preserve">
      <c r="A118">
        <v>1307781</v>
      </c>
      <c r="B118" t="str">
        <f>VLOOKUP(H118,DetalleTiendas!A$2:S$1778,3,FALSE)</f>
        <v>SUPERMERCADOS</v>
      </c>
      <c r="C118" t="str">
        <f>VLOOKUP(H118,DetalleTiendas!A$2:S$1778,4,FALSE)</f>
        <v>JUMBO</v>
      </c>
      <c r="D118" t="str">
        <f>VLOOKUP(H118,DetalleTiendas!A$2:S$1778,5,FALSE)</f>
        <v>BOGOTA</v>
      </c>
      <c r="E118" t="str">
        <v>ENLACES</v>
      </c>
      <c r="F118" t="str">
        <v>NO</v>
      </c>
      <c r="G118" t="str" xml:space="preserve">
        <f xml:space="preserve">IF(
   AND(ISNUMBER(VALUE(MID(H118,3,3))), ISNUMBER(FIND(" ", H118))),
   LEFT(H118,FIND(" ",H118)-1),
   H118
)</f>
        <v>J014</v>
      </c>
      <c r="H118" t="str">
        <v>J014 CALLE 170</v>
      </c>
      <c r="J118" t="str">
        <v>Redes y Comunicaciones-NIVEL 2 - COL</v>
      </c>
      <c r="K118" t="str">
        <v>Guillermo Gutierrez</v>
      </c>
      <c r="L118" t="str">
        <v>CERRADO</v>
      </c>
      <c r="M118" t="str">
        <v>CERRADO</v>
      </c>
      <c r="N118" t="str">
        <v>MEDIA</v>
      </c>
      <c r="O118">
        <v>45780</v>
      </c>
      <c r="P118">
        <v>0.5590277777777778</v>
      </c>
      <c r="Q118" t="str">
        <f>TEXT(KPI_IMs_2[[#This Row],[FECHA DE LA NOVEDAD]],"MMMM")</f>
        <v>mayo</v>
      </c>
      <c r="R118" t="str">
        <f>TEXT(KPI_IMs_2[[#This Row],[FECHA DE LA NOVEDAD]],"aaaa")</f>
        <v>2025</v>
      </c>
      <c r="S118">
        <v>45780</v>
      </c>
      <c r="T118">
        <v>45780</v>
      </c>
      <c r="U118">
        <v>0.5618055555555556</v>
      </c>
      <c r="V118">
        <v>0.5666666666666667</v>
      </c>
      <c r="W118">
        <f>((KPI_IMs_2[[#This Row],[FECHA DE RESOLUCION]]+KPI_IMs_2[[#This Row],[HORA CIERRE IM]])-(KPI_IMs_2[[#This Row],[FECHA DE LA NOVEDAD]]+KPI_IMs_2[[#This Row],[HORA DE LA FALLA]]))*24*60</f>
        <v>10.999999993946403</v>
      </c>
      <c r="X118" t="str" cm="1" xml:space="preserve">
        <f t="array" ref="X118" xml:space="preserve">IF(OR(O118="",P118="",S118="",V118="",AQ118="",AR118=""),"",
  LET(
    _xlpm.inicio, O118 + P118,
    _xlpm.fin, S118 + V118,
    _xlpm.dias, INT(_xlpm.fin - _xlpm.inicio),
    _xlpm.tiempo, REDUCE(0, SEQUENCE(_xlpm.dias + 1, 1, 0, 1),
      LAMBDA(_xlpm.acum,_xlpm.d,
        LET(
          _xlpm.dia, TRUNC(_xlpm.inicio) + _xlpm.d,
          _xlpm.horaIni, IF(_xlpm.d = 0, MAX(_xlpm.inicio, _xlpm.dia + AQ118), _xlpm.dia + AQ118),
          _xlpm.horaFin, IF(_xlpm.d = _xlpm.dias, MIN(_xlpm.fin, _xlpm.dia + AR118), _xlpm.dia + AR118),
          _xlpm.tiempo_dia, MAX(0, _xlpm.horaFin - _xlpm.horaIni),
          _xlpm.acum + _xlpm.tiempo_dia
        )
      )
    ),
    TEXT(_xlpm.tiempo, "h:mm")
  )
)</f>
        <v>0:11</v>
      </c>
      <c r="Y118" t="str">
        <f>TEXT((KPI_IMs_2[[#This Row],[FECHA DE REPORTE]]+KPI_IMs_2[[#This Row],[HORA DE REPORTE]]) - (KPI_IMs_2[[#This Row],[FECHA DE LA NOVEDAD]]+KPI_IMs_2[[#This Row],[HORA DE LA FALLA]]), "[h]:mm")</f>
        <v>0:04</v>
      </c>
      <c r="Z118" t="str">
        <v>CAIDA ENLACES</v>
      </c>
      <c r="AA118" t="str">
        <v>Hardware / Equipos</v>
      </c>
      <c r="AB118" t="str">
        <v>Bloqueo Router</v>
      </c>
      <c r="AC118" t="str">
        <v>Proveedor - Red/Infraestructura</v>
      </c>
      <c r="AD118" t="str">
        <v>SI</v>
      </c>
      <c r="AE118" t="str">
        <v>SI</v>
      </c>
      <c r="AF118" t="str">
        <v>SI</v>
      </c>
      <c r="AG118" t="str">
        <v>SI</v>
      </c>
      <c r="AH118" t="str">
        <v>EXTERNO</v>
      </c>
      <c r="AI118" t="str">
        <v>SISTEMAS</v>
      </c>
      <c r="AJ118" t="str">
        <v>reinicio equipos</v>
      </c>
      <c r="AM118" t="str">
        <v>Culminado 100%</v>
      </c>
      <c r="AP118" t="str">
        <v xml:space="preserve">Se realiza reinicio de modem de Claro y comienza a responder de nuevo equipos </v>
      </c>
      <c r="AQ118">
        <v>0.3333333333333333</v>
      </c>
      <c r="AR118">
        <v>0.875</v>
      </c>
    </row>
    <row r="119" xml:space="preserve">
      <c r="A119">
        <v>1307781</v>
      </c>
      <c r="B119" t="str">
        <f>VLOOKUP(H119,DetalleTiendas!A$2:S$1778,3,FALSE)</f>
        <v>MEJORAMIENTO DEL HOGAR</v>
      </c>
      <c r="C119" t="str">
        <f>VLOOKUP(H119,DetalleTiendas!A$2:S$1778,4,FALSE)</f>
        <v>EASY</v>
      </c>
      <c r="D119" t="str">
        <f>VLOOKUP(H119,DetalleTiendas!A$2:S$1778,5,FALSE)</f>
        <v>BOGOTA - EASY</v>
      </c>
      <c r="E119" t="str">
        <v>FINANCIERO CLIENTES</v>
      </c>
      <c r="F119" t="str">
        <v>NO</v>
      </c>
      <c r="G119" t="str" xml:space="preserve">
        <f xml:space="preserve">IF(
   AND(ISNUMBER(VALUE(MID(H119,3,3))), ISNUMBER(FIND(" ", H119))),
   LEFT(H119,FIND(" ",H119)-1),
   H119
)</f>
        <v>E014</v>
      </c>
      <c r="H119" t="str">
        <v>E014 CALLE 170</v>
      </c>
      <c r="J119" t="str">
        <v>Redes y Comunicaciones-NIVEL 2 - COL</v>
      </c>
      <c r="K119" t="str">
        <v>Guillermo Gutierrez</v>
      </c>
      <c r="L119" t="str">
        <v>CERRADO</v>
      </c>
      <c r="M119" t="str">
        <v>CERRADO</v>
      </c>
      <c r="N119" t="str">
        <v>MEDIA</v>
      </c>
      <c r="O119">
        <v>45780</v>
      </c>
      <c r="P119">
        <v>0.5590277777777778</v>
      </c>
      <c r="Q119" t="str">
        <f>TEXT(KPI_IMs_2[[#This Row],[FECHA DE LA NOVEDAD]],"MMMM")</f>
        <v>mayo</v>
      </c>
      <c r="R119" t="str">
        <f>TEXT(KPI_IMs_2[[#This Row],[FECHA DE LA NOVEDAD]],"aaaa")</f>
        <v>2025</v>
      </c>
      <c r="S119">
        <v>45780</v>
      </c>
      <c r="T119">
        <v>45780</v>
      </c>
      <c r="U119">
        <v>0.5618055555555556</v>
      </c>
      <c r="V119">
        <v>0.5666666666666667</v>
      </c>
      <c r="W119">
        <f>((KPI_IMs_2[[#This Row],[FECHA DE RESOLUCION]]+KPI_IMs_2[[#This Row],[HORA CIERRE IM]])-(KPI_IMs_2[[#This Row],[FECHA DE LA NOVEDAD]]+KPI_IMs_2[[#This Row],[HORA DE LA FALLA]]))*24*60</f>
        <v>10.999999993946403</v>
      </c>
      <c r="X119" t="str" cm="1" xml:space="preserve">
        <f t="array" ref="X119" xml:space="preserve">IF(OR(O119="",P119="",S119="",V119="",AQ119="",AR119=""),"",
  LET(
    _xlpm.inicio, O119 + P119,
    _xlpm.fin, S119 + V119,
    _xlpm.dias, INT(_xlpm.fin - _xlpm.inicio),
    _xlpm.tiempo, REDUCE(0, SEQUENCE(_xlpm.dias + 1, 1, 0, 1),
      LAMBDA(_xlpm.acum,_xlpm.d,
        LET(
          _xlpm.dia, TRUNC(_xlpm.inicio) + _xlpm.d,
          _xlpm.horaIni, IF(_xlpm.d = 0, MAX(_xlpm.inicio, _xlpm.dia + AQ119), _xlpm.dia + AQ119),
          _xlpm.horaFin, IF(_xlpm.d = _xlpm.dias, MIN(_xlpm.fin, _xlpm.dia + AR119), _xlpm.dia + AR119),
          _xlpm.tiempo_dia, MAX(0, _xlpm.horaFin - _xlpm.horaIni),
          _xlpm.acum + _xlpm.tiempo_dia
        )
      )
    ),
    TEXT(_xlpm.tiempo, "h:mm")
  )
)</f>
        <v>0:11</v>
      </c>
      <c r="Y119" t="str">
        <f>TEXT((KPI_IMs_2[[#This Row],[FECHA DE REPORTE]]+KPI_IMs_2[[#This Row],[HORA DE REPORTE]]) - (KPI_IMs_2[[#This Row],[FECHA DE LA NOVEDAD]]+KPI_IMs_2[[#This Row],[HORA DE LA FALLA]]), "[h]:mm")</f>
        <v>0:04</v>
      </c>
      <c r="Z119" t="str">
        <v>CAIDA ENLACES</v>
      </c>
      <c r="AA119" t="str">
        <v>Hardware / Equipos</v>
      </c>
      <c r="AB119" t="str">
        <v>Bloqueo Router</v>
      </c>
      <c r="AC119" t="str">
        <v>Proveedor - Red/Infraestructura</v>
      </c>
      <c r="AD119" t="str">
        <v>SI</v>
      </c>
      <c r="AE119" t="str">
        <v>SI</v>
      </c>
      <c r="AF119" t="str">
        <v>SI</v>
      </c>
      <c r="AG119" t="str">
        <v>SI</v>
      </c>
      <c r="AH119" t="str">
        <v>EXTERNO</v>
      </c>
      <c r="AI119" t="str">
        <v>SISTEMAS</v>
      </c>
      <c r="AJ119" t="str">
        <v>reinicio equipos</v>
      </c>
      <c r="AM119" t="str">
        <v>Culminado 100%</v>
      </c>
      <c r="AP119" t="str">
        <v xml:space="preserve">Se realiza reinicio de modem de Claro y comienza a responder de nuevo equipos </v>
      </c>
      <c r="AQ119">
        <v>0.3333333333333333</v>
      </c>
      <c r="AR119">
        <v>0.875</v>
      </c>
    </row>
    <row r="120" xml:space="preserve">
      <c r="A120">
        <v>1302406</v>
      </c>
      <c r="B120" t="str">
        <f>VLOOKUP(H120,DetalleTiendas!A$2:S$1778,3,FALSE)</f>
        <v>SUPERMERCADOS</v>
      </c>
      <c r="C120" t="str">
        <f>VLOOKUP(H120,DetalleTiendas!A$2:S$1778,4,FALSE)</f>
        <v>METRO</v>
      </c>
      <c r="D120" t="str">
        <f>VLOOKUP(H120,DetalleTiendas!A$2:S$1778,5,FALSE)</f>
        <v>BOGOTA</v>
      </c>
      <c r="E120" t="str">
        <v>ENLACES</v>
      </c>
      <c r="F120" t="str">
        <v>NO</v>
      </c>
      <c r="G120" t="str" xml:space="preserve">
        <f xml:space="preserve">IF(
   AND(ISNUMBER(VALUE(MID(H120,3,3))), ISNUMBER(FIND(" ", H120))),
   LEFT(H120,FIND(" ",H120)-1),
   H120
)</f>
        <v>M074</v>
      </c>
      <c r="H120" t="str">
        <v>M074 FACATATIVA</v>
      </c>
      <c r="J120" t="str">
        <v>Redes y Comunicaciones-NIVEL 2 - COL</v>
      </c>
      <c r="K120" t="str">
        <v>Guillermo Gutierrez</v>
      </c>
      <c r="L120" t="str">
        <v>CERRADO</v>
      </c>
      <c r="M120" t="str">
        <v>CERRADO</v>
      </c>
      <c r="N120" t="str">
        <v>MEDIA</v>
      </c>
      <c r="O120">
        <v>45777</v>
      </c>
      <c r="P120">
        <v>0.5118055555555555</v>
      </c>
      <c r="Q120" t="str">
        <f>TEXT(KPI_IMs_2[[#This Row],[FECHA DE LA NOVEDAD]],"MMMM")</f>
        <v>abril</v>
      </c>
      <c r="R120" t="str">
        <f>TEXT(KPI_IMs_2[[#This Row],[FECHA DE LA NOVEDAD]],"aaaa")</f>
        <v>2025</v>
      </c>
      <c r="S120">
        <v>45777</v>
      </c>
      <c r="T120">
        <v>45777</v>
      </c>
      <c r="U120">
        <v>0.5118055555555555</v>
      </c>
      <c r="V120">
        <v>0.5777777777777777</v>
      </c>
      <c r="W120">
        <f>((KPI_IMs_2[[#This Row],[FECHA DE RESOLUCION]]+KPI_IMs_2[[#This Row],[HORA CIERRE IM]])-(KPI_IMs_2[[#This Row],[FECHA DE LA NOVEDAD]]+KPI_IMs_2[[#This Row],[HORA DE LA FALLA]]))*24*60</f>
        <v>94.99999999534339</v>
      </c>
      <c r="X120" t="str" cm="1" xml:space="preserve">
        <f t="array" ref="X120" xml:space="preserve">IF(OR(O120="",P120="",S120="",V120="",AQ120="",AR120=""),"",
  LET(
    _xlpm.inicio, O120 + P120,
    _xlpm.fin, S120 + V120,
    _xlpm.dias, INT(_xlpm.fin - _xlpm.inicio),
    _xlpm.tiempo, REDUCE(0, SEQUENCE(_xlpm.dias + 1, 1, 0, 1),
      LAMBDA(_xlpm.acum,_xlpm.d,
        LET(
          _xlpm.dia, TRUNC(_xlpm.inicio) + _xlpm.d,
          _xlpm.horaIni, IF(_xlpm.d = 0, MAX(_xlpm.inicio, _xlpm.dia + AQ120), _xlpm.dia + AQ120),
          _xlpm.horaFin, IF(_xlpm.d = _xlpm.dias, MIN(_xlpm.fin, _xlpm.dia + AR120), _xlpm.dia + AR120),
          _xlpm.tiempo_dia, MAX(0, _xlpm.horaFin - _xlpm.horaIni),
          _xlpm.acum + _xlpm.tiempo_dia
        )
      )
    ),
    TEXT(_xlpm.tiempo, "h:mm")
  )
)</f>
        <v>1:35</v>
      </c>
      <c r="Y120" t="str">
        <f>TEXT((KPI_IMs_2[[#This Row],[FECHA DE REPORTE]]+KPI_IMs_2[[#This Row],[HORA DE REPORTE]]) - (KPI_IMs_2[[#This Row],[FECHA DE LA NOVEDAD]]+KPI_IMs_2[[#This Row],[HORA DE LA FALLA]]), "[h]:mm")</f>
        <v>0:00</v>
      </c>
      <c r="Z120" t="str">
        <v>CAIDA ENLACES</v>
      </c>
      <c r="AA120" t="str">
        <v>Hardware / Equipos</v>
      </c>
      <c r="AB120" t="str">
        <v>Bloqueo Router</v>
      </c>
      <c r="AC120" t="str">
        <v>Proveedor - Red/Infraestructura</v>
      </c>
      <c r="AD120" t="str">
        <v>SI</v>
      </c>
      <c r="AE120" t="str">
        <v>NO</v>
      </c>
      <c r="AF120" t="str">
        <v>NO</v>
      </c>
      <c r="AG120" t="str">
        <v>NO</v>
      </c>
      <c r="AH120" t="str">
        <v>INTERNO</v>
      </c>
      <c r="AI120" t="str">
        <v>SISTEMAS</v>
      </c>
      <c r="AJ120" t="str">
        <v>Cambio Equipo</v>
      </c>
      <c r="AM120" t="str">
        <v>Culminado 100%</v>
      </c>
      <c r="AP120" t="str">
        <v>Novedad en el Modem de Claro ; se reinicia y queda funcionando correctamente</v>
      </c>
      <c r="AQ120">
        <v>0.3333333333333333</v>
      </c>
      <c r="AR120">
        <v>0.875</v>
      </c>
    </row>
    <row r="121" xml:space="preserve">
      <c r="A121">
        <v>1302476</v>
      </c>
      <c r="B121" t="str">
        <f>VLOOKUP(H121,DetalleTiendas!A$2:S$1778,3,FALSE)</f>
        <v>JUMBO</v>
      </c>
      <c r="C121" t="str">
        <f>VLOOKUP(H121,DetalleTiendas!A$2:S$1778,4,FALSE)</f>
        <v>JUMBO</v>
      </c>
      <c r="D121" t="str">
        <f>VLOOKUP(H121,DetalleTiendas!A$2:S$1778,5,FALSE)</f>
        <v>JUMBO</v>
      </c>
      <c r="E121" t="str">
        <v>FIDELIDAD</v>
      </c>
      <c r="F121" t="str">
        <v>NO</v>
      </c>
      <c r="G121" t="str" xml:space="preserve">
        <f xml:space="preserve">IF(
   AND(ISNUMBER(VALUE(MID(H121,3,3))), ISNUMBER(FIND(" ", H121))),
   LEFT(H121,FIND(" ",H121)-1),
   H121
)</f>
        <v>JUMBO</v>
      </c>
      <c r="H121" t="str">
        <v>JUMBO</v>
      </c>
      <c r="J121" t="str">
        <v>Aplicaciones_POS_ARS_Colombia</v>
      </c>
      <c r="K121" t="str">
        <v>Luis Alejandro Medina</v>
      </c>
      <c r="L121" t="str">
        <v>CERRADO</v>
      </c>
      <c r="M121" t="str">
        <v>CERRADO</v>
      </c>
      <c r="N121" t="str">
        <v>ALTA</v>
      </c>
      <c r="O121">
        <v>45777</v>
      </c>
      <c r="P121">
        <v>0.5833333333333334</v>
      </c>
      <c r="Q121" t="str">
        <f>TEXT(KPI_IMs_2[[#This Row],[FECHA DE LA NOVEDAD]],"MMMM")</f>
        <v>abril</v>
      </c>
      <c r="R121" t="str">
        <f>TEXT(KPI_IMs_2[[#This Row],[FECHA DE LA NOVEDAD]],"aaaa")</f>
        <v>2025</v>
      </c>
      <c r="S121">
        <v>45777</v>
      </c>
      <c r="T121">
        <v>45777</v>
      </c>
      <c r="U121">
        <v>0.5909722222222222</v>
      </c>
      <c r="V121">
        <v>0.75</v>
      </c>
      <c r="W121">
        <f>((KPI_IMs_2[[#This Row],[FECHA DE RESOLUCION]]+KPI_IMs_2[[#This Row],[HORA CIERRE IM]])-(KPI_IMs_2[[#This Row],[FECHA DE LA NOVEDAD]]+KPI_IMs_2[[#This Row],[HORA DE LA FALLA]]))*24*60</f>
        <v>239.99999999650754</v>
      </c>
      <c r="X121" t="str" cm="1" xml:space="preserve">
        <f t="array" ref="X121" xml:space="preserve">IF(OR(O121="",P121="",S121="",V121="",AQ121="",AR121=""),"",
  LET(
    _xlpm.inicio, O121 + P121,
    _xlpm.fin, S121 + V121,
    _xlpm.dias, INT(_xlpm.fin - _xlpm.inicio),
    _xlpm.tiempo, REDUCE(0, SEQUENCE(_xlpm.dias + 1, 1, 0, 1),
      LAMBDA(_xlpm.acum,_xlpm.d,
        LET(
          _xlpm.dia, TRUNC(_xlpm.inicio) + _xlpm.d,
          _xlpm.horaIni, IF(_xlpm.d = 0, MAX(_xlpm.inicio, _xlpm.dia + AQ121), _xlpm.dia + AQ121),
          _xlpm.horaFin, IF(_xlpm.d = _xlpm.dias, MIN(_xlpm.fin, _xlpm.dia + AR121), _xlpm.dia + AR121),
          _xlpm.tiempo_dia, MAX(0, _xlpm.horaFin - _xlpm.horaIni),
          _xlpm.acum + _xlpm.tiempo_dia
        )
      )
    ),
    TEXT(_xlpm.tiempo, "h:mm")
  )
)</f>
        <v>4:00</v>
      </c>
      <c r="Y121" t="str">
        <f>TEXT((KPI_IMs_2[[#This Row],[FECHA DE REPORTE]]+KPI_IMs_2[[#This Row],[HORA DE REPORTE]]) - (KPI_IMs_2[[#This Row],[FECHA DE LA NOVEDAD]]+KPI_IMs_2[[#This Row],[HORA DE LA FALLA]]), "[h]:mm")</f>
        <v>0:11</v>
      </c>
      <c r="Z121" t="str">
        <v>FALLA DPC POR LENTITUD DENTRO DE LA APLICACIÓN</v>
      </c>
      <c r="AA121" t="str">
        <v>Software / Actualización</v>
      </c>
      <c r="AB121" t="str">
        <v>Errores en Modelo de DPC</v>
      </c>
      <c r="AC121" t="str">
        <v>Software / Actualización</v>
      </c>
      <c r="AD121" t="str">
        <v>SI</v>
      </c>
      <c r="AE121" t="str">
        <v>NO</v>
      </c>
      <c r="AF121" t="str">
        <v>NO</v>
      </c>
      <c r="AG121" t="str">
        <v>NO</v>
      </c>
      <c r="AH121" t="str">
        <v>INTERNO</v>
      </c>
      <c r="AI121" t="str">
        <v>SISTEMAS</v>
      </c>
      <c r="AJ121" t="str">
        <v>Ajuste por parte del Proveedor</v>
      </c>
      <c r="AM121" t="str">
        <v>Culminado 100%</v>
      </c>
      <c r="AP121" t="str">
        <v>Se reverso al modelo anterior de DPC al cambio del Lunes</v>
      </c>
      <c r="AQ121">
        <v>0.3333333333333333</v>
      </c>
      <c r="AR121">
        <v>0.875</v>
      </c>
    </row>
    <row r="122" xml:space="preserve">
      <c r="A122">
        <v>1302476</v>
      </c>
      <c r="B122" t="str">
        <f>VLOOKUP(H122,DetalleTiendas!A$2:S$1778,3,FALSE)</f>
        <v>METRO</v>
      </c>
      <c r="C122" t="str">
        <f>VLOOKUP(H122,DetalleTiendas!A$2:S$1778,4,FALSE)</f>
        <v>METRO</v>
      </c>
      <c r="D122" t="str">
        <f>VLOOKUP(H122,DetalleTiendas!A$2:S$1778,5,FALSE)</f>
        <v>METRO</v>
      </c>
      <c r="E122" t="str">
        <v>POS</v>
      </c>
      <c r="F122" t="str">
        <v>NO</v>
      </c>
      <c r="G122" t="str" xml:space="preserve">
        <f xml:space="preserve">IF(
   AND(ISNUMBER(VALUE(MID(H122,3,3))), ISNUMBER(FIND(" ", H122))),
   LEFT(H122,FIND(" ",H122)-1),
   H122
)</f>
        <v>METRO</v>
      </c>
      <c r="H122" t="str">
        <v>METRO</v>
      </c>
      <c r="J122" t="str">
        <v>Aplicaciones_POS_ARS_Colombia</v>
      </c>
      <c r="K122" t="str">
        <v>Luis Alejandro Medina</v>
      </c>
      <c r="L122" t="str">
        <v>CERRADO</v>
      </c>
      <c r="M122" t="str">
        <v>CERRADO</v>
      </c>
      <c r="N122" t="str">
        <v>ALTA</v>
      </c>
      <c r="O122">
        <v>45777</v>
      </c>
      <c r="P122">
        <v>0.5833333333333334</v>
      </c>
      <c r="Q122" t="str">
        <f>TEXT(KPI_IMs_2[[#This Row],[FECHA DE LA NOVEDAD]],"MMMM")</f>
        <v>abril</v>
      </c>
      <c r="R122" t="str">
        <f>TEXT(KPI_IMs_2[[#This Row],[FECHA DE LA NOVEDAD]],"aaaa")</f>
        <v>2025</v>
      </c>
      <c r="S122">
        <v>45777</v>
      </c>
      <c r="T122">
        <v>45777</v>
      </c>
      <c r="U122">
        <v>0.5909722222222222</v>
      </c>
      <c r="V122">
        <v>0.75</v>
      </c>
      <c r="W122">
        <f>((KPI_IMs_2[[#This Row],[FECHA DE RESOLUCION]]+KPI_IMs_2[[#This Row],[HORA CIERRE IM]])-(KPI_IMs_2[[#This Row],[FECHA DE LA NOVEDAD]]+KPI_IMs_2[[#This Row],[HORA DE LA FALLA]]))*24*60</f>
        <v>239.99999999650754</v>
      </c>
      <c r="X122" t="str" cm="1" xml:space="preserve">
        <f t="array" ref="X122" xml:space="preserve">IF(OR(O122="",P122="",S122="",V122="",AQ122="",AR122=""),"",
  LET(
    _xlpm.inicio, O122 + P122,
    _xlpm.fin, S122 + V122,
    _xlpm.dias, INT(_xlpm.fin - _xlpm.inicio),
    _xlpm.tiempo, REDUCE(0, SEQUENCE(_xlpm.dias + 1, 1, 0, 1),
      LAMBDA(_xlpm.acum,_xlpm.d,
        LET(
          _xlpm.dia, TRUNC(_xlpm.inicio) + _xlpm.d,
          _xlpm.horaIni, IF(_xlpm.d = 0, MAX(_xlpm.inicio, _xlpm.dia + AQ122), _xlpm.dia + AQ122),
          _xlpm.horaFin, IF(_xlpm.d = _xlpm.dias, MIN(_xlpm.fin, _xlpm.dia + AR122), _xlpm.dia + AR122),
          _xlpm.tiempo_dia, MAX(0, _xlpm.horaFin - _xlpm.horaIni),
          _xlpm.acum + _xlpm.tiempo_dia
        )
      )
    ),
    TEXT(_xlpm.tiempo, "h:mm")
  )
)</f>
        <v>4:00</v>
      </c>
      <c r="Y122" t="str">
        <f>TEXT((KPI_IMs_2[[#This Row],[FECHA DE REPORTE]]+KPI_IMs_2[[#This Row],[HORA DE REPORTE]]) - (KPI_IMs_2[[#This Row],[FECHA DE LA NOVEDAD]]+KPI_IMs_2[[#This Row],[HORA DE LA FALLA]]), "[h]:mm")</f>
        <v>0:11</v>
      </c>
      <c r="Z122" t="str">
        <v>FALLA DPC POR LENTITUD DENTRO DE LA APLICACIÓN</v>
      </c>
      <c r="AA122" t="str">
        <v>Software / Actualización</v>
      </c>
      <c r="AB122" t="str">
        <v>Errores en Modelo de DPC</v>
      </c>
      <c r="AC122" t="str">
        <v>Software / Actualización</v>
      </c>
      <c r="AD122" t="str">
        <v>SI</v>
      </c>
      <c r="AE122" t="str">
        <v>NO</v>
      </c>
      <c r="AF122" t="str">
        <v>NO</v>
      </c>
      <c r="AG122" t="str">
        <v>NO</v>
      </c>
      <c r="AH122" t="str">
        <v>INTERNO</v>
      </c>
      <c r="AI122" t="str">
        <v>SISTEMAS</v>
      </c>
      <c r="AJ122" t="str">
        <v>Ajuste por parte del Proveedor</v>
      </c>
      <c r="AM122" t="str">
        <v>Culminado 100%</v>
      </c>
      <c r="AP122" t="str">
        <v>Se reverso al modelo anterior de DPC al cambio del Lunes</v>
      </c>
      <c r="AQ122">
        <v>0.3333333333333333</v>
      </c>
      <c r="AR122">
        <v>0.875</v>
      </c>
    </row>
    <row r="123" xml:space="preserve">
      <c r="A123">
        <v>1302476</v>
      </c>
      <c r="B123" t="str">
        <f>VLOOKUP(H123,DetalleTiendas!A$2:S$1778,3,FALSE)</f>
        <v>EASY</v>
      </c>
      <c r="C123" t="str">
        <f>VLOOKUP(H123,DetalleTiendas!A$2:S$1778,4,FALSE)</f>
        <v>EASY</v>
      </c>
      <c r="D123" t="str">
        <f>VLOOKUP(H123,DetalleTiendas!A$2:S$1778,5,FALSE)</f>
        <v>EASY</v>
      </c>
      <c r="E123" t="str">
        <v>CORTE DE ENERGIA</v>
      </c>
      <c r="F123" t="str">
        <v>NO</v>
      </c>
      <c r="G123" t="str" xml:space="preserve">
        <f xml:space="preserve">IF(
   AND(ISNUMBER(VALUE(MID(H123,3,3))), ISNUMBER(FIND(" ", H123))),
   LEFT(H123,FIND(" ",H123)-1),
   H123
)</f>
        <v>EASY</v>
      </c>
      <c r="H123" t="str">
        <v>EASY</v>
      </c>
      <c r="J123" t="str">
        <v>Aplicaciones_POS_ARS_Colombia</v>
      </c>
      <c r="K123" t="str">
        <v>Luis Alejandro Medina</v>
      </c>
      <c r="L123" t="str">
        <v>CERRADO</v>
      </c>
      <c r="M123" t="str">
        <v>CERRADO</v>
      </c>
      <c r="N123" t="str">
        <v>ALTA</v>
      </c>
      <c r="O123">
        <v>45777</v>
      </c>
      <c r="P123">
        <v>0.5833333333333334</v>
      </c>
      <c r="Q123" t="str">
        <f>TEXT(KPI_IMs_2[[#This Row],[FECHA DE LA NOVEDAD]],"MMMM")</f>
        <v>abril</v>
      </c>
      <c r="R123" t="str">
        <f>TEXT(KPI_IMs_2[[#This Row],[FECHA DE LA NOVEDAD]],"aaaa")</f>
        <v>2025</v>
      </c>
      <c r="S123">
        <v>45777</v>
      </c>
      <c r="T123">
        <v>45777</v>
      </c>
      <c r="U123">
        <v>0.5909722222222222</v>
      </c>
      <c r="V123">
        <v>0.75</v>
      </c>
      <c r="W123">
        <f>((KPI_IMs_2[[#This Row],[FECHA DE RESOLUCION]]+KPI_IMs_2[[#This Row],[HORA CIERRE IM]])-(KPI_IMs_2[[#This Row],[FECHA DE LA NOVEDAD]]+KPI_IMs_2[[#This Row],[HORA DE LA FALLA]]))*24*60</f>
        <v>239.99999999650754</v>
      </c>
      <c r="X123" t="str" cm="1" xml:space="preserve">
        <f t="array" ref="X123" xml:space="preserve">IF(OR(O123="",P123="",S123="",V123="",AQ123="",AR123=""),"",
  LET(
    _xlpm.inicio, O123 + P123,
    _xlpm.fin, S123 + V123,
    _xlpm.dias, INT(_xlpm.fin - _xlpm.inicio),
    _xlpm.tiempo, REDUCE(0, SEQUENCE(_xlpm.dias + 1, 1, 0, 1),
      LAMBDA(_xlpm.acum,_xlpm.d,
        LET(
          _xlpm.dia, TRUNC(_xlpm.inicio) + _xlpm.d,
          _xlpm.horaIni, IF(_xlpm.d = 0, MAX(_xlpm.inicio, _xlpm.dia + AQ123), _xlpm.dia + AQ123),
          _xlpm.horaFin, IF(_xlpm.d = _xlpm.dias, MIN(_xlpm.fin, _xlpm.dia + AR123), _xlpm.dia + AR123),
          _xlpm.tiempo_dia, MAX(0, _xlpm.horaFin - _xlpm.horaIni),
          _xlpm.acum + _xlpm.tiempo_dia
        )
      )
    ),
    TEXT(_xlpm.tiempo, "h:mm")
  )
)</f>
        <v>4:00</v>
      </c>
      <c r="Y123" t="str">
        <f>TEXT((KPI_IMs_2[[#This Row],[FECHA DE REPORTE]]+KPI_IMs_2[[#This Row],[HORA DE REPORTE]]) - (KPI_IMs_2[[#This Row],[FECHA DE LA NOVEDAD]]+KPI_IMs_2[[#This Row],[HORA DE LA FALLA]]), "[h]:mm")</f>
        <v>0:11</v>
      </c>
      <c r="Z123" t="str">
        <v>FALLA DPC POR LENTITUD DENTRO DE LA APLICACIÓN</v>
      </c>
      <c r="AA123" t="str">
        <v>Software / Actualización</v>
      </c>
      <c r="AB123" t="str">
        <v>Errores en Modelo de DPC</v>
      </c>
      <c r="AC123" t="str">
        <v>Software / Actualización</v>
      </c>
      <c r="AD123" t="str">
        <v>SI</v>
      </c>
      <c r="AE123" t="str">
        <v>NO</v>
      </c>
      <c r="AF123" t="str">
        <v>NO</v>
      </c>
      <c r="AG123" t="str">
        <v>NO</v>
      </c>
      <c r="AH123" t="str">
        <v>INTERNO</v>
      </c>
      <c r="AI123" t="str">
        <v>SISTEMAS</v>
      </c>
      <c r="AJ123" t="str">
        <v>Ajuste por parte del Proveedor</v>
      </c>
      <c r="AM123" t="str">
        <v>Culminado 100%</v>
      </c>
      <c r="AP123" t="str">
        <v>Se reverso al modelo anterior de DPC al cambio del Lunes</v>
      </c>
      <c r="AQ123">
        <v>0.3333333333333333</v>
      </c>
      <c r="AR123">
        <v>0.875</v>
      </c>
    </row>
    <row r="124" xml:space="preserve">
      <c r="A124">
        <v>1302153</v>
      </c>
      <c r="B124" t="str">
        <f>VLOOKUP(H124,DetalleTiendas!A$2:S$1778,3,FALSE)</f>
        <v>PAIS</v>
      </c>
      <c r="C124" t="str">
        <f>VLOOKUP(H124,DetalleTiendas!A$2:S$1778,4,FALSE)</f>
        <v>PAIS</v>
      </c>
      <c r="D124" t="str">
        <f>VLOOKUP(H124,DetalleTiendas!A$2:S$1778,5,FALSE)</f>
        <v>PAIS</v>
      </c>
      <c r="E124" t="str">
        <v>CORTE DE ENERGIA</v>
      </c>
      <c r="F124" t="str">
        <v>NO</v>
      </c>
      <c r="G124" t="str" xml:space="preserve">
        <f xml:space="preserve">IF(
   AND(ISNUMBER(VALUE(MID(H124,3,3))), ISNUMBER(FIND(" ", H124))),
   LEFT(H124,FIND(" ",H124)-1),
   H124
)</f>
        <v>PAIS</v>
      </c>
      <c r="H124" t="str">
        <v>PAIS</v>
      </c>
      <c r="J124" t="str">
        <v>SC_Financiero_Jano_SCV_Proyectos</v>
      </c>
      <c r="K124" t="str">
        <v>Henry Puentes</v>
      </c>
      <c r="L124" t="str">
        <v>CERRADO</v>
      </c>
      <c r="M124" t="str">
        <v>CERRADO</v>
      </c>
      <c r="N124" t="str">
        <v>MEDIA</v>
      </c>
      <c r="O124">
        <v>45777</v>
      </c>
      <c r="P124">
        <v>0.4305555555555556</v>
      </c>
      <c r="Q124" t="str">
        <f>TEXT(KPI_IMs_2[[#This Row],[FECHA DE LA NOVEDAD]],"MMMM")</f>
        <v>abril</v>
      </c>
      <c r="R124" t="str">
        <f>TEXT(KPI_IMs_2[[#This Row],[FECHA DE LA NOVEDAD]],"aaaa")</f>
        <v>2025</v>
      </c>
      <c r="S124">
        <v>45777</v>
      </c>
      <c r="T124">
        <v>45777</v>
      </c>
      <c r="U124">
        <v>0.48541666666666666</v>
      </c>
      <c r="V124">
        <v>0.5027777777777778</v>
      </c>
      <c r="W124">
        <f>((KPI_IMs_2[[#This Row],[FECHA DE RESOLUCION]]+KPI_IMs_2[[#This Row],[HORA CIERRE IM]])-(KPI_IMs_2[[#This Row],[FECHA DE LA NOVEDAD]]+KPI_IMs_2[[#This Row],[HORA DE LA FALLA]]))*24*60</f>
        <v>104.00000000372529</v>
      </c>
      <c r="X124" t="str" cm="1" xml:space="preserve">
        <f t="array" ref="X124" xml:space="preserve">IF(OR(O124="",P124="",S124="",V124="",AQ124="",AR124=""),"",
  LET(
    _xlpm.inicio, O124 + P124,
    _xlpm.fin, S124 + V124,
    _xlpm.dias, INT(_xlpm.fin - _xlpm.inicio),
    _xlpm.tiempo, REDUCE(0, SEQUENCE(_xlpm.dias + 1, 1, 0, 1),
      LAMBDA(_xlpm.acum,_xlpm.d,
        LET(
          _xlpm.dia, TRUNC(_xlpm.inicio) + _xlpm.d,
          _xlpm.horaIni, IF(_xlpm.d = 0, MAX(_xlpm.inicio, _xlpm.dia + AQ124), _xlpm.dia + AQ124),
          _xlpm.horaFin, IF(_xlpm.d = _xlpm.dias, MIN(_xlpm.fin, _xlpm.dia + AR124), _xlpm.dia + AR124),
          _xlpm.tiempo_dia, MAX(0, _xlpm.horaFin - _xlpm.horaIni),
          _xlpm.acum + _xlpm.tiempo_dia
        )
      )
    ),
    TEXT(_xlpm.tiempo, "h:mm")
  )
)</f>
        <v>1:44</v>
      </c>
      <c r="Y124" t="str">
        <f>TEXT((KPI_IMs_2[[#This Row],[FECHA DE REPORTE]]+KPI_IMs_2[[#This Row],[HORA DE REPORTE]]) - (KPI_IMs_2[[#This Row],[FECHA DE LA NOVEDAD]]+KPI_IMs_2[[#This Row],[HORA DE LA FALLA]]), "[h]:mm")</f>
        <v>1:19</v>
      </c>
      <c r="Z124" t="str">
        <v>CAIDA APLICACION JANO</v>
      </c>
      <c r="AA124" t="str">
        <v>Software / Actualización</v>
      </c>
      <c r="AB124" t="str">
        <v>Bloqueo Servidor Afrodita</v>
      </c>
      <c r="AC124" t="str">
        <v>Software / Actualización</v>
      </c>
      <c r="AD124" t="str">
        <v>NO</v>
      </c>
      <c r="AE124" t="str">
        <v>SI</v>
      </c>
      <c r="AF124" t="str">
        <v>NO</v>
      </c>
      <c r="AG124" t="str">
        <v>NO</v>
      </c>
      <c r="AH124" t="str">
        <v>INTERNO</v>
      </c>
      <c r="AI124" t="str">
        <v>SISTEMAS</v>
      </c>
      <c r="AJ124" t="str">
        <v>reinicio equipos</v>
      </c>
      <c r="AM124" t="str">
        <v>Culminado 100%</v>
      </c>
      <c r="AP124" t="str">
        <v>Se encontró que el servidor de Base de datos llevaba mas de 90 días sin reinicio y se sugirió la creación de un index a nivel de base de datos. Después de la implementación y el reinicio el servicio se restableció. Se realizo seguimiento en el cierre de mes de mayo y no se presentaron novedades.</v>
      </c>
      <c r="AQ124">
        <v>0.3333333333333333</v>
      </c>
      <c r="AR124">
        <v>0.875</v>
      </c>
    </row>
    <row r="125" xml:space="preserve">
      <c r="A125">
        <v>1298413</v>
      </c>
      <c r="B125" t="str">
        <f>VLOOKUP(H125,DetalleTiendas!A$2:S$1778,3,FALSE)</f>
        <v>SEDE ADMINISTRATIVA</v>
      </c>
      <c r="C125" t="str">
        <f>VLOOKUP(H125,DetalleTiendas!A$2:S$1778,4,FALSE)</f>
        <v>SEDE ADMINISTRATIVA</v>
      </c>
      <c r="D125" t="str">
        <f>VLOOKUP(H125,DetalleTiendas!A$2:S$1778,5,FALSE)</f>
        <v>SEDE ADMINISTRATIVA</v>
      </c>
      <c r="E125" t="str">
        <v>EFT RECAUDOS</v>
      </c>
      <c r="F125" t="str">
        <v>NO</v>
      </c>
      <c r="G125" t="str" xml:space="preserve">
        <f xml:space="preserve">IF(
   AND(ISNUMBER(VALUE(MID(H125,3,3))), ISNUMBER(FIND(" ", H125))),
   LEFT(H125,FIND(" ",H125)-1),
   H125
)</f>
        <v>SEDE ADMINISTRATIVA</v>
      </c>
      <c r="H125" t="str">
        <v>SEDE ADMINISTRATIVA</v>
      </c>
      <c r="J125" t="str">
        <v>Redes y Comunicaciones-NIVEL 2 - COL</v>
      </c>
      <c r="K125" t="str">
        <v>Guillermo Gutierrez</v>
      </c>
      <c r="L125" t="str">
        <v>CERRADO</v>
      </c>
      <c r="M125" t="str">
        <v>CERRADO</v>
      </c>
      <c r="N125" t="str">
        <v>MEDIA</v>
      </c>
      <c r="O125">
        <v>45775</v>
      </c>
      <c r="P125">
        <v>0.375</v>
      </c>
      <c r="Q125" t="str">
        <f>TEXT(KPI_IMs_2[[#This Row],[FECHA DE LA NOVEDAD]],"MMMM")</f>
        <v>abril</v>
      </c>
      <c r="R125" t="str">
        <f>TEXT(KPI_IMs_2[[#This Row],[FECHA DE LA NOVEDAD]],"aaaa")</f>
        <v>2025</v>
      </c>
      <c r="S125">
        <v>45775</v>
      </c>
      <c r="T125">
        <v>45775</v>
      </c>
      <c r="U125">
        <v>0.50625</v>
      </c>
      <c r="V125">
        <v>0.5131944444444444</v>
      </c>
      <c r="W125">
        <f>((KPI_IMs_2[[#This Row],[FECHA DE RESOLUCION]]+KPI_IMs_2[[#This Row],[HORA CIERRE IM]])-(KPI_IMs_2[[#This Row],[FECHA DE LA NOVEDAD]]+KPI_IMs_2[[#This Row],[HORA DE LA FALLA]]))*24*60</f>
        <v>198.99999999906868</v>
      </c>
      <c r="X125" t="str" cm="1" xml:space="preserve">
        <f t="array" ref="X125" xml:space="preserve">IF(OR(O125="",P125="",S125="",V125="",AQ125="",AR125=""),"",
  LET(
    _xlpm.inicio, O125 + P125,
    _xlpm.fin, S125 + V125,
    _xlpm.dias, INT(_xlpm.fin - _xlpm.inicio),
    _xlpm.tiempo, REDUCE(0, SEQUENCE(_xlpm.dias + 1, 1, 0, 1),
      LAMBDA(_xlpm.acum,_xlpm.d,
        LET(
          _xlpm.dia, TRUNC(_xlpm.inicio) + _xlpm.d,
          _xlpm.horaIni, IF(_xlpm.d = 0, MAX(_xlpm.inicio, _xlpm.dia + AQ125), _xlpm.dia + AQ125),
          _xlpm.horaFin, IF(_xlpm.d = _xlpm.dias, MIN(_xlpm.fin, _xlpm.dia + AR125), _xlpm.dia + AR125),
          _xlpm.tiempo_dia, MAX(0, _xlpm.horaFin - _xlpm.horaIni),
          _xlpm.acum + _xlpm.tiempo_dia
        )
      )
    ),
    TEXT(_xlpm.tiempo, "h:mm")
  )
)</f>
        <v>3:19</v>
      </c>
      <c r="Y125" t="str">
        <f>TEXT((KPI_IMs_2[[#This Row],[FECHA DE REPORTE]]+KPI_IMs_2[[#This Row],[HORA DE REPORTE]]) - (KPI_IMs_2[[#This Row],[FECHA DE LA NOVEDAD]]+KPI_IMs_2[[#This Row],[HORA DE LA FALLA]]), "[h]:mm")</f>
        <v>3:09</v>
      </c>
      <c r="Z125" t="str">
        <v>FALLA WIFI</v>
      </c>
      <c r="AA125" t="str">
        <v>Red / Enlace / Proveedor</v>
      </c>
      <c r="AB125" t="str">
        <v>Red cswlan11 la cual se lleno el scope de dhcp</v>
      </c>
      <c r="AC125" t="str">
        <v>Proveedor - Red/Infraestructura</v>
      </c>
      <c r="AD125" t="str">
        <v>NO</v>
      </c>
      <c r="AE125" t="str">
        <v>NO</v>
      </c>
      <c r="AF125" t="str">
        <v>NO</v>
      </c>
      <c r="AG125" t="str">
        <v>NO</v>
      </c>
      <c r="AH125" t="str">
        <v>N/A</v>
      </c>
      <c r="AI125" t="str">
        <v>SISTEMAS</v>
      </c>
      <c r="AJ125" t="str">
        <v>Se liberan IPs en la red</v>
      </c>
      <c r="AM125" t="str">
        <v>Culminado 100%</v>
      </c>
      <c r="AP125" t="str">
        <v>Falla en cswlan11 la cual se lleno el scope de dhcp ; se liberan 80 IPs</v>
      </c>
      <c r="AQ125">
        <v>0.3333333333333333</v>
      </c>
      <c r="AR125">
        <v>0.875</v>
      </c>
    </row>
    <row r="126" xml:space="preserve">
      <c r="A126">
        <v>1297162</v>
      </c>
      <c r="B126" t="str">
        <f>VLOOKUP(H126,DetalleTiendas!A$2:S$1778,3,FALSE)</f>
        <v>SUPERMERCADOS</v>
      </c>
      <c r="C126" t="str">
        <f>VLOOKUP(H126,DetalleTiendas!A$2:S$1778,4,FALSE)</f>
        <v>METRO</v>
      </c>
      <c r="D126" t="str">
        <f>VLOOKUP(H126,DetalleTiendas!A$2:S$1778,5,FALSE)</f>
        <v>BOGOTA</v>
      </c>
      <c r="E126" t="str">
        <v>ENLACES</v>
      </c>
      <c r="F126" t="str">
        <v>NO</v>
      </c>
      <c r="G126" t="str" xml:space="preserve">
        <f xml:space="preserve">IF(
   AND(ISNUMBER(VALUE(MID(H126,3,3))), ISNUMBER(FIND(" ", H126))),
   LEFT(H126,FIND(" ",H126)-1),
   H126
)</f>
        <v>M074</v>
      </c>
      <c r="H126" t="str">
        <v>M074 FACATATIVA</v>
      </c>
      <c r="J126" t="str">
        <v>Redes y Comunicaciones-NIVEL 2 - COL</v>
      </c>
      <c r="K126" t="str">
        <v>Guillermo Gutierrez</v>
      </c>
      <c r="L126" t="str">
        <v>CERRADO</v>
      </c>
      <c r="M126" t="str">
        <v>CERRADO</v>
      </c>
      <c r="N126" t="str">
        <v>MEDIA</v>
      </c>
      <c r="O126">
        <v>45774</v>
      </c>
      <c r="P126">
        <v>0.49583333333333335</v>
      </c>
      <c r="Q126" t="str">
        <f>TEXT(KPI_IMs_2[[#This Row],[FECHA DE LA NOVEDAD]],"MMMM")</f>
        <v>abril</v>
      </c>
      <c r="R126" t="str">
        <f>TEXT(KPI_IMs_2[[#This Row],[FECHA DE LA NOVEDAD]],"aaaa")</f>
        <v>2025</v>
      </c>
      <c r="S126">
        <v>45774</v>
      </c>
      <c r="T126">
        <v>45774</v>
      </c>
      <c r="U126">
        <v>0.5041666666666667</v>
      </c>
      <c r="V126">
        <v>0.7055555555555556</v>
      </c>
      <c r="W126">
        <f>((KPI_IMs_2[[#This Row],[FECHA DE RESOLUCION]]+KPI_IMs_2[[#This Row],[HORA CIERRE IM]])-(KPI_IMs_2[[#This Row],[FECHA DE LA NOVEDAD]]+KPI_IMs_2[[#This Row],[HORA DE LA FALLA]]))*24*60</f>
        <v>301.99999999953434</v>
      </c>
      <c r="X126" t="str" cm="1" xml:space="preserve">
        <f t="array" ref="X126" xml:space="preserve">IF(OR(O126="",P126="",S126="",V126="",AQ126="",AR126=""),"",
  LET(
    _xlpm.inicio, O126 + P126,
    _xlpm.fin, S126 + V126,
    _xlpm.dias, INT(_xlpm.fin - _xlpm.inicio),
    _xlpm.tiempo, REDUCE(0, SEQUENCE(_xlpm.dias + 1, 1, 0, 1),
      LAMBDA(_xlpm.acum,_xlpm.d,
        LET(
          _xlpm.dia, TRUNC(_xlpm.inicio) + _xlpm.d,
          _xlpm.horaIni, IF(_xlpm.d = 0, MAX(_xlpm.inicio, _xlpm.dia + AQ126), _xlpm.dia + AQ126),
          _xlpm.horaFin, IF(_xlpm.d = _xlpm.dias, MIN(_xlpm.fin, _xlpm.dia + AR126), _xlpm.dia + AR126),
          _xlpm.tiempo_dia, MAX(0, _xlpm.horaFin - _xlpm.horaIni),
          _xlpm.acum + _xlpm.tiempo_dia
        )
      )
    ),
    TEXT(_xlpm.tiempo, "h:mm")
  )
)</f>
        <v>5:02</v>
      </c>
      <c r="Y126" t="str">
        <f>TEXT((KPI_IMs_2[[#This Row],[FECHA DE REPORTE]]+KPI_IMs_2[[#This Row],[HORA DE REPORTE]]) - (KPI_IMs_2[[#This Row],[FECHA DE LA NOVEDAD]]+KPI_IMs_2[[#This Row],[HORA DE LA FALLA]]), "[h]:mm")</f>
        <v>0:12</v>
      </c>
      <c r="Z126" t="str">
        <v>CAIDA ENLACES</v>
      </c>
      <c r="AA126" t="str">
        <v>Red / Enlace / Proveedor</v>
      </c>
      <c r="AB126" t="str">
        <v xml:space="preserve">Caída enlace proveedor - Claro </v>
      </c>
      <c r="AC126" t="str">
        <v>Proveedor - Red/Infraestructura</v>
      </c>
      <c r="AD126" t="str">
        <v>SI</v>
      </c>
      <c r="AE126" t="str">
        <v>NO</v>
      </c>
      <c r="AF126" t="str">
        <v>NO</v>
      </c>
      <c r="AG126" t="str">
        <v>NO</v>
      </c>
      <c r="AH126" t="str">
        <v>INTERNO</v>
      </c>
      <c r="AI126" t="str">
        <v>SISTEMAS</v>
      </c>
      <c r="AJ126" t="str">
        <v>Ajuste por parte del Proveedor</v>
      </c>
      <c r="AM126" t="str">
        <v>Culminado 100%</v>
      </c>
      <c r="AP126" t="str">
        <v>Se presenta masiva de Claro la cual afecta la tienda con intermitencias del enlace</v>
      </c>
      <c r="AQ126">
        <v>0.3333333333333333</v>
      </c>
      <c r="AR126">
        <v>0.875</v>
      </c>
    </row>
    <row r="127" xml:space="preserve">
      <c r="A127">
        <v>1297179</v>
      </c>
      <c r="B127" t="str">
        <f>VLOOKUP(H127,DetalleTiendas!A$2:S$1778,3,FALSE)</f>
        <v>SUPERMERCADOS</v>
      </c>
      <c r="C127" t="str">
        <f>VLOOKUP(H127,DetalleTiendas!A$2:S$1778,4,FALSE)</f>
        <v>JUMBO</v>
      </c>
      <c r="D127" t="str">
        <f>VLOOKUP(H127,DetalleTiendas!A$2:S$1778,5,FALSE)</f>
        <v>BOGOTA</v>
      </c>
      <c r="E127" t="str">
        <v>ENLACES</v>
      </c>
      <c r="F127" t="str">
        <v>NO</v>
      </c>
      <c r="G127" t="str" xml:space="preserve">
        <f xml:space="preserve">IF(
   AND(ISNUMBER(VALUE(MID(H127,3,3))), ISNUMBER(FIND(" ", H127))),
   LEFT(H127,FIND(" ",H127)-1),
   H127
)</f>
        <v>J015</v>
      </c>
      <c r="H127" t="str">
        <v>J015 HAYUELOS</v>
      </c>
      <c r="J127" t="str">
        <v>Redes y Comunicaciones-NIVEL 2 - COL</v>
      </c>
      <c r="K127" t="str">
        <v>Guillermo Gutierrez</v>
      </c>
      <c r="L127" t="str">
        <v>CERRADO</v>
      </c>
      <c r="M127" t="str">
        <v>CERRADO</v>
      </c>
      <c r="N127" t="str">
        <v>MEDIA</v>
      </c>
      <c r="O127">
        <v>45774</v>
      </c>
      <c r="P127">
        <v>0.49583333333333335</v>
      </c>
      <c r="Q127" t="str">
        <f>TEXT(KPI_IMs_2[[#This Row],[FECHA DE LA NOVEDAD]],"MMMM")</f>
        <v>abril</v>
      </c>
      <c r="R127" t="str">
        <f>TEXT(KPI_IMs_2[[#This Row],[FECHA DE LA NOVEDAD]],"aaaa")</f>
        <v>2025</v>
      </c>
      <c r="S127">
        <v>45774</v>
      </c>
      <c r="T127">
        <v>45774</v>
      </c>
      <c r="U127">
        <v>0.5041666666666667</v>
      </c>
      <c r="V127">
        <v>0.7055555555555556</v>
      </c>
      <c r="W127">
        <f>((KPI_IMs_2[[#This Row],[FECHA DE RESOLUCION]]+KPI_IMs_2[[#This Row],[HORA CIERRE IM]])-(KPI_IMs_2[[#This Row],[FECHA DE LA NOVEDAD]]+KPI_IMs_2[[#This Row],[HORA DE LA FALLA]]))*24*60</f>
        <v>301.99999999953434</v>
      </c>
      <c r="X127" t="str" cm="1" xml:space="preserve">
        <f t="array" ref="X127" xml:space="preserve">IF(OR(O127="",P127="",S127="",V127="",AQ127="",AR127=""),"",
  LET(
    _xlpm.inicio, O127 + P127,
    _xlpm.fin, S127 + V127,
    _xlpm.dias, INT(_xlpm.fin - _xlpm.inicio),
    _xlpm.tiempo, REDUCE(0, SEQUENCE(_xlpm.dias + 1, 1, 0, 1),
      LAMBDA(_xlpm.acum,_xlpm.d,
        LET(
          _xlpm.dia, TRUNC(_xlpm.inicio) + _xlpm.d,
          _xlpm.horaIni, IF(_xlpm.d = 0, MAX(_xlpm.inicio, _xlpm.dia + AQ127), _xlpm.dia + AQ127),
          _xlpm.horaFin, IF(_xlpm.d = _xlpm.dias, MIN(_xlpm.fin, _xlpm.dia + AR127), _xlpm.dia + AR127),
          _xlpm.tiempo_dia, MAX(0, _xlpm.horaFin - _xlpm.horaIni),
          _xlpm.acum + _xlpm.tiempo_dia
        )
      )
    ),
    TEXT(_xlpm.tiempo, "h:mm")
  )
)</f>
        <v>5:02</v>
      </c>
      <c r="Y127" t="str">
        <f>TEXT((KPI_IMs_2[[#This Row],[FECHA DE REPORTE]]+KPI_IMs_2[[#This Row],[HORA DE REPORTE]]) - (KPI_IMs_2[[#This Row],[FECHA DE LA NOVEDAD]]+KPI_IMs_2[[#This Row],[HORA DE LA FALLA]]), "[h]:mm")</f>
        <v>0:12</v>
      </c>
      <c r="Z127" t="str">
        <v>CAIDA ENLACES</v>
      </c>
      <c r="AA127" t="str">
        <v>Red / Enlace / Proveedor</v>
      </c>
      <c r="AB127" t="str">
        <v xml:space="preserve">Caída enlace proveedor - Claro </v>
      </c>
      <c r="AC127" t="str">
        <v>Proveedor - Red/Infraestructura</v>
      </c>
      <c r="AD127" t="str">
        <v>SI</v>
      </c>
      <c r="AE127" t="str">
        <v>NO</v>
      </c>
      <c r="AF127" t="str">
        <v>NO</v>
      </c>
      <c r="AG127" t="str">
        <v>NO</v>
      </c>
      <c r="AH127" t="str">
        <v>INTERNO</v>
      </c>
      <c r="AI127" t="str">
        <v>SISTEMAS</v>
      </c>
      <c r="AJ127" t="str">
        <v>Ajuste por parte del Proveedor</v>
      </c>
      <c r="AM127" t="str">
        <v>Culminado 100%</v>
      </c>
      <c r="AP127" t="str">
        <v>Se presenta masiva de Claro la cual afecta la tienda con intermitencias del enlace</v>
      </c>
      <c r="AQ127">
        <v>0.3333333333333333</v>
      </c>
      <c r="AR127">
        <v>0.875</v>
      </c>
    </row>
    <row r="128" xml:space="preserve">
      <c r="A128">
        <v>1297179</v>
      </c>
      <c r="B128" t="str">
        <f>VLOOKUP(H128,DetalleTiendas!A$2:S$1778,3,FALSE)</f>
        <v>MEJORAMIENTO DEL HOGAR</v>
      </c>
      <c r="C128" t="str">
        <f>VLOOKUP(H128,DetalleTiendas!A$2:S$1778,4,FALSE)</f>
        <v>EASY</v>
      </c>
      <c r="D128" t="str">
        <f>VLOOKUP(H128,DetalleTiendas!A$2:S$1778,5,FALSE)</f>
        <v>BOGOTA - EASY</v>
      </c>
      <c r="E128" t="str">
        <v>ENLACES</v>
      </c>
      <c r="F128" t="str">
        <v>NO</v>
      </c>
      <c r="G128" t="str" xml:space="preserve">
        <f xml:space="preserve">IF(
   AND(ISNUMBER(VALUE(MID(H128,3,3))), ISNUMBER(FIND(" ", H128))),
   LEFT(H128,FIND(" ",H128)-1),
   H128
)</f>
        <v>E015</v>
      </c>
      <c r="H128" t="str">
        <v>E015 HAYUELOS</v>
      </c>
      <c r="J128" t="str">
        <v>Redes y Comunicaciones-NIVEL 2 - COL</v>
      </c>
      <c r="K128" t="str">
        <v>Guillermo Gutierrez</v>
      </c>
      <c r="L128" t="str">
        <v>CERRADO</v>
      </c>
      <c r="M128" t="str">
        <v>CERRADO</v>
      </c>
      <c r="N128" t="str">
        <v>MEDIA</v>
      </c>
      <c r="O128">
        <v>45774</v>
      </c>
      <c r="P128">
        <v>0.49583333333333335</v>
      </c>
      <c r="Q128" t="str">
        <f>TEXT(KPI_IMs_2[[#This Row],[FECHA DE LA NOVEDAD]],"MMMM")</f>
        <v>abril</v>
      </c>
      <c r="R128" t="str">
        <f>TEXT(KPI_IMs_2[[#This Row],[FECHA DE LA NOVEDAD]],"aaaa")</f>
        <v>2025</v>
      </c>
      <c r="S128">
        <v>45774</v>
      </c>
      <c r="T128">
        <v>45774</v>
      </c>
      <c r="U128">
        <v>0.5041666666666667</v>
      </c>
      <c r="V128">
        <v>0.7055555555555556</v>
      </c>
      <c r="W128">
        <f>((KPI_IMs_2[[#This Row],[FECHA DE RESOLUCION]]+KPI_IMs_2[[#This Row],[HORA CIERRE IM]])-(KPI_IMs_2[[#This Row],[FECHA DE LA NOVEDAD]]+KPI_IMs_2[[#This Row],[HORA DE LA FALLA]]))*24*60</f>
        <v>301.99999999953434</v>
      </c>
      <c r="X128" t="str" cm="1" xml:space="preserve">
        <f t="array" ref="X128" xml:space="preserve">IF(OR(O128="",P128="",S128="",V128="",AQ128="",AR128=""),"",
  LET(
    _xlpm.inicio, O128 + P128,
    _xlpm.fin, S128 + V128,
    _xlpm.dias, INT(_xlpm.fin - _xlpm.inicio),
    _xlpm.tiempo, REDUCE(0, SEQUENCE(_xlpm.dias + 1, 1, 0, 1),
      LAMBDA(_xlpm.acum,_xlpm.d,
        LET(
          _xlpm.dia, TRUNC(_xlpm.inicio) + _xlpm.d,
          _xlpm.horaIni, IF(_xlpm.d = 0, MAX(_xlpm.inicio, _xlpm.dia + AQ128), _xlpm.dia + AQ128),
          _xlpm.horaFin, IF(_xlpm.d = _xlpm.dias, MIN(_xlpm.fin, _xlpm.dia + AR128), _xlpm.dia + AR128),
          _xlpm.tiempo_dia, MAX(0, _xlpm.horaFin - _xlpm.horaIni),
          _xlpm.acum + _xlpm.tiempo_dia
        )
      )
    ),
    TEXT(_xlpm.tiempo, "h:mm")
  )
)</f>
        <v>5:02</v>
      </c>
      <c r="Y128" t="str">
        <f>TEXT((KPI_IMs_2[[#This Row],[FECHA DE REPORTE]]+KPI_IMs_2[[#This Row],[HORA DE REPORTE]]) - (KPI_IMs_2[[#This Row],[FECHA DE LA NOVEDAD]]+KPI_IMs_2[[#This Row],[HORA DE LA FALLA]]), "[h]:mm")</f>
        <v>0:12</v>
      </c>
      <c r="Z128" t="str">
        <v>CAIDA ENLACES</v>
      </c>
      <c r="AA128" t="str">
        <v>Red / Enlace / Proveedor</v>
      </c>
      <c r="AB128" t="str">
        <v xml:space="preserve">Caída enlace proveedor - Claro </v>
      </c>
      <c r="AC128" t="str">
        <v>Proveedor - Red/Infraestructura</v>
      </c>
      <c r="AD128" t="str">
        <v>SI</v>
      </c>
      <c r="AE128" t="str">
        <v>NO</v>
      </c>
      <c r="AF128" t="str">
        <v>NO</v>
      </c>
      <c r="AG128" t="str">
        <v>NO</v>
      </c>
      <c r="AH128" t="str">
        <v>INTERNO</v>
      </c>
      <c r="AI128" t="str">
        <v>SISTEMAS</v>
      </c>
      <c r="AJ128" t="str">
        <v>Ajuste por parte del Proveedor</v>
      </c>
      <c r="AM128" t="str">
        <v>Culminado 100%</v>
      </c>
      <c r="AP128" t="str">
        <v>Se presenta masiva de Claro la cual afecta la tienda con intermitencias del enlace</v>
      </c>
      <c r="AQ128">
        <v>0.3333333333333333</v>
      </c>
      <c r="AR128">
        <v>0.875</v>
      </c>
    </row>
    <row r="129" xml:space="preserve">
      <c r="A129">
        <v>1297179</v>
      </c>
      <c r="B129" t="str">
        <f>VLOOKUP(H129,DetalleTiendas!A$2:S$1778,3,FALSE)</f>
        <v>MEJORAMIENTO DEL HOGAR</v>
      </c>
      <c r="C129" t="str">
        <f>VLOOKUP(H129,DetalleTiendas!A$2:S$1778,4,FALSE)</f>
        <v>EASY</v>
      </c>
      <c r="D129" t="str">
        <f>VLOOKUP(H129,DetalleTiendas!A$2:S$1778,5,FALSE)</f>
        <v>BOGOTA - EASY</v>
      </c>
      <c r="E129" t="str">
        <v>ENLACES</v>
      </c>
      <c r="F129" t="str">
        <v>NO</v>
      </c>
      <c r="G129" t="str" xml:space="preserve">
        <f xml:space="preserve">IF(
   AND(ISNUMBER(VALUE(MID(H129,3,3))), ISNUMBER(FIND(" ", H129))),
   LEFT(H129,FIND(" ",H129)-1),
   H129
)</f>
        <v>E015</v>
      </c>
      <c r="H129" t="str">
        <v>E015 HAYUELOS</v>
      </c>
      <c r="J129" t="str">
        <v>Redes y Comunicaciones-NIVEL 2 - COL</v>
      </c>
      <c r="K129" t="str">
        <v>Guillermo Gutierrez</v>
      </c>
      <c r="L129" t="str">
        <v>CERRADO</v>
      </c>
      <c r="M129" t="str">
        <v>CERRADO</v>
      </c>
      <c r="N129" t="str">
        <v>MEDIA</v>
      </c>
      <c r="O129">
        <v>45774</v>
      </c>
      <c r="P129">
        <v>0.49583333333333335</v>
      </c>
      <c r="Q129" t="str">
        <f>TEXT(KPI_IMs_2[[#This Row],[FECHA DE LA NOVEDAD]],"MMMM")</f>
        <v>abril</v>
      </c>
      <c r="R129" t="str">
        <f>TEXT(KPI_IMs_2[[#This Row],[FECHA DE LA NOVEDAD]],"aaaa")</f>
        <v>2025</v>
      </c>
      <c r="S129">
        <v>45774</v>
      </c>
      <c r="T129">
        <v>45774</v>
      </c>
      <c r="U129">
        <v>0.5041666666666667</v>
      </c>
      <c r="V129">
        <v>0.7055555555555556</v>
      </c>
      <c r="W129">
        <f>((KPI_IMs_2[[#This Row],[FECHA DE RESOLUCION]]+KPI_IMs_2[[#This Row],[HORA CIERRE IM]])-(KPI_IMs_2[[#This Row],[FECHA DE LA NOVEDAD]]+KPI_IMs_2[[#This Row],[HORA DE LA FALLA]]))*24*60</f>
        <v>301.99999999953434</v>
      </c>
      <c r="X129" t="str" cm="1" xml:space="preserve">
        <f t="array" ref="X129" xml:space="preserve">IF(OR(O129="",P129="",S129="",V129="",AQ129="",AR129=""),"",
  LET(
    _xlpm.inicio, O129 + P129,
    _xlpm.fin, S129 + V129,
    _xlpm.dias, INT(_xlpm.fin - _xlpm.inicio),
    _xlpm.tiempo, REDUCE(0, SEQUENCE(_xlpm.dias + 1, 1, 0, 1),
      LAMBDA(_xlpm.acum,_xlpm.d,
        LET(
          _xlpm.dia, TRUNC(_xlpm.inicio) + _xlpm.d,
          _xlpm.horaIni, IF(_xlpm.d = 0, MAX(_xlpm.inicio, _xlpm.dia + AQ129), _xlpm.dia + AQ129),
          _xlpm.horaFin, IF(_xlpm.d = _xlpm.dias, MIN(_xlpm.fin, _xlpm.dia + AR129), _xlpm.dia + AR129),
          _xlpm.tiempo_dia, MAX(0, _xlpm.horaFin - _xlpm.horaIni),
          _xlpm.acum + _xlpm.tiempo_dia
        )
      )
    ),
    TEXT(_xlpm.tiempo, "h:mm")
  )
)</f>
        <v>5:02</v>
      </c>
      <c r="Y129" t="str">
        <f>TEXT((KPI_IMs_2[[#This Row],[FECHA DE REPORTE]]+KPI_IMs_2[[#This Row],[HORA DE REPORTE]]) - (KPI_IMs_2[[#This Row],[FECHA DE LA NOVEDAD]]+KPI_IMs_2[[#This Row],[HORA DE LA FALLA]]), "[h]:mm")</f>
        <v>0:12</v>
      </c>
      <c r="Z129" t="str">
        <v>CAIDA ENLACES</v>
      </c>
      <c r="AA129" t="str">
        <v>Red / Enlace / Proveedor</v>
      </c>
      <c r="AB129" t="str">
        <v xml:space="preserve">Caída enlace proveedor - Claro </v>
      </c>
      <c r="AC129" t="str">
        <v>Proveedor - Red/Infraestructura</v>
      </c>
      <c r="AD129" t="str">
        <v>SI</v>
      </c>
      <c r="AE129" t="str">
        <v>NO</v>
      </c>
      <c r="AF129" t="str">
        <v>NO</v>
      </c>
      <c r="AG129" t="str">
        <v>NO</v>
      </c>
      <c r="AH129" t="str">
        <v>INTERNO</v>
      </c>
      <c r="AI129" t="str">
        <v>SISTEMAS</v>
      </c>
      <c r="AJ129" t="str">
        <v>Ajuste por parte del Proveedor</v>
      </c>
      <c r="AM129" t="str">
        <v>Culminado 100%</v>
      </c>
      <c r="AP129" t="str">
        <v>Se presenta masiva de Claro la cual afecta la tienda con intermitencias del enlace</v>
      </c>
      <c r="AQ129">
        <v>0.3333333333333333</v>
      </c>
      <c r="AR129">
        <v>0.875</v>
      </c>
    </row>
    <row r="130" xml:space="preserve">
      <c r="A130">
        <v>1293043</v>
      </c>
      <c r="B130" t="str">
        <f>VLOOKUP(H130,DetalleTiendas!A$2:S$1778,3,FALSE)</f>
        <v>SUPERMERCADOS</v>
      </c>
      <c r="C130" t="str">
        <f>VLOOKUP(H130,DetalleTiendas!A$2:S$1778,4,FALSE)</f>
        <v>SUPERMERCADOS</v>
      </c>
      <c r="D130" t="str">
        <f>VLOOKUP(H130,DetalleTiendas!A$2:S$1778,5,FALSE)</f>
        <v>SUPERMERCADOS</v>
      </c>
      <c r="E130" t="str">
        <v>FINANCIERO CLIENTES</v>
      </c>
      <c r="F130" t="str">
        <v>SI</v>
      </c>
      <c r="G130" t="str" xml:space="preserve">
        <f xml:space="preserve">IF(
   AND(ISNUMBER(VALUE(MID(H130,3,3))), ISNUMBER(FIND(" ", H130))),
   LEFT(H130,FIND(" ",H130)-1),
   H130
)</f>
        <v>SUPERMERCADOS</v>
      </c>
      <c r="H130" t="str">
        <v>SUPERMERCADOS</v>
      </c>
      <c r="J130" t="str">
        <v>SC_Comercial_Genesix</v>
      </c>
      <c r="K130" t="str">
        <v>Jairo Ernesto Roa</v>
      </c>
      <c r="L130" t="str">
        <v>CERRADO</v>
      </c>
      <c r="M130" t="str">
        <v>CERRADO</v>
      </c>
      <c r="N130" t="str">
        <v>ALTA</v>
      </c>
      <c r="O130">
        <v>45771</v>
      </c>
      <c r="P130">
        <v>0.4388888888888889</v>
      </c>
      <c r="Q130" t="str">
        <f>TEXT(KPI_IMs_2[[#This Row],[FECHA DE LA NOVEDAD]],"MMMM")</f>
        <v>abril</v>
      </c>
      <c r="R130" t="str">
        <f>TEXT(KPI_IMs_2[[#This Row],[FECHA DE LA NOVEDAD]],"aaaa")</f>
        <v>2025</v>
      </c>
      <c r="S130">
        <v>45771</v>
      </c>
      <c r="T130">
        <v>45771</v>
      </c>
      <c r="U130">
        <v>0.4388888888888889</v>
      </c>
      <c r="V130">
        <v>0.4534722222222222</v>
      </c>
      <c r="W130">
        <f>((KPI_IMs_2[[#This Row],[FECHA DE RESOLUCION]]+KPI_IMs_2[[#This Row],[HORA CIERRE IM]])-(KPI_IMs_2[[#This Row],[FECHA DE LA NOVEDAD]]+KPI_IMs_2[[#This Row],[HORA DE LA FALLA]]))*24*60</f>
        <v>21.000000005587935</v>
      </c>
      <c r="X130" t="str" cm="1" xml:space="preserve">
        <f t="array" ref="X130" xml:space="preserve">IF(OR(O130="",P130="",S130="",V130="",AQ130="",AR130=""),"",
  LET(
    _xlpm.inicio, O130 + P130,
    _xlpm.fin, S130 + V130,
    _xlpm.dias, INT(_xlpm.fin - _xlpm.inicio),
    _xlpm.tiempo, REDUCE(0, SEQUENCE(_xlpm.dias + 1, 1, 0, 1),
      LAMBDA(_xlpm.acum,_xlpm.d,
        LET(
          _xlpm.dia, TRUNC(_xlpm.inicio) + _xlpm.d,
          _xlpm.horaIni, IF(_xlpm.d = 0, MAX(_xlpm.inicio, _xlpm.dia + AQ130), _xlpm.dia + AQ130),
          _xlpm.horaFin, IF(_xlpm.d = _xlpm.dias, MIN(_xlpm.fin, _xlpm.dia + AR130), _xlpm.dia + AR130),
          _xlpm.tiempo_dia, MAX(0, _xlpm.horaFin - _xlpm.horaIni),
          _xlpm.acum + _xlpm.tiempo_dia
        )
      )
    ),
    TEXT(_xlpm.tiempo, "h:mm")
  )
)</f>
        <v>0:21</v>
      </c>
      <c r="Y130" t="str">
        <f>TEXT((KPI_IMs_2[[#This Row],[FECHA DE REPORTE]]+KPI_IMs_2[[#This Row],[HORA DE REPORTE]]) - (KPI_IMs_2[[#This Row],[FECHA DE LA NOVEDAD]]+KPI_IMs_2[[#This Row],[HORA DE LA FALLA]]), "[h]:mm")</f>
        <v>0:00</v>
      </c>
      <c r="Z130" t="str">
        <v>FALLA CON LA APLICACIÓN GENESIX</v>
      </c>
      <c r="AA130" t="str">
        <v>Software / Actualización</v>
      </c>
      <c r="AB130" t="str">
        <v>Bloqueo de la tabla alma</v>
      </c>
      <c r="AC130" t="str">
        <v>Software / Actualización</v>
      </c>
      <c r="AD130" t="str">
        <v>NO</v>
      </c>
      <c r="AE130" t="str">
        <v>NO</v>
      </c>
      <c r="AF130" t="str">
        <v>SI</v>
      </c>
      <c r="AG130" t="str">
        <v>NO</v>
      </c>
      <c r="AH130" t="str">
        <v>INTERNO</v>
      </c>
      <c r="AI130" t="str">
        <v>SISTEMAS</v>
      </c>
      <c r="AJ130" t="str">
        <v>Se desbloquea base de datos</v>
      </c>
      <c r="AM130" t="str">
        <v>Culminado 100%</v>
      </c>
      <c r="AP130" t="str">
        <v>En revisión junto con el equipo de base de datos se encuentra un bloqueo de la tabla alma ; se realizo el desbloqueo.</v>
      </c>
      <c r="AQ130">
        <v>0.3333333333333333</v>
      </c>
      <c r="AR130">
        <v>0.875</v>
      </c>
    </row>
    <row r="131" xml:space="preserve">
      <c r="A131">
        <v>1293027</v>
      </c>
      <c r="B131" t="str">
        <f>VLOOKUP(H131,DetalleTiendas!A$2:S$1778,3,FALSE)</f>
        <v>SUPERMERCADOS</v>
      </c>
      <c r="C131" t="str">
        <f>VLOOKUP(H131,DetalleTiendas!A$2:S$1778,4,FALSE)</f>
        <v>METRO</v>
      </c>
      <c r="D131" t="str">
        <f>VLOOKUP(H131,DetalleTiendas!A$2:S$1778,5,FALSE)</f>
        <v>COSTA</v>
      </c>
      <c r="E131" t="str">
        <v>CORTE DE ENERGIA</v>
      </c>
      <c r="F131" t="str">
        <v>NO</v>
      </c>
      <c r="G131" t="str" xml:space="preserve">
        <f xml:space="preserve">IF(
   AND(ISNUMBER(VALUE(MID(H131,3,3))), ISNUMBER(FIND(" ", H131))),
   LEFT(H131,FIND(" ",H131)-1),
   H131
)</f>
        <v>M179</v>
      </c>
      <c r="H131" t="str">
        <v>M179 PITALITO</v>
      </c>
      <c r="J131" t="str">
        <v>Redes y Comunicaciones-NIVEL 2 - COL</v>
      </c>
      <c r="K131" t="str">
        <v>Guillermo Gutierrez</v>
      </c>
      <c r="L131" t="str">
        <v>CERRADO</v>
      </c>
      <c r="M131" t="str">
        <v>CERRADO</v>
      </c>
      <c r="N131" t="str">
        <v>MEDIA</v>
      </c>
      <c r="O131">
        <v>45771</v>
      </c>
      <c r="P131">
        <v>0.4270833333333333</v>
      </c>
      <c r="Q131" t="str">
        <f>TEXT(KPI_IMs_2[[#This Row],[FECHA DE LA NOVEDAD]],"MMMM")</f>
        <v>abril</v>
      </c>
      <c r="R131" t="str">
        <f>TEXT(KPI_IMs_2[[#This Row],[FECHA DE LA NOVEDAD]],"aaaa")</f>
        <v>2025</v>
      </c>
      <c r="S131">
        <v>45771</v>
      </c>
      <c r="T131">
        <v>45771</v>
      </c>
      <c r="U131">
        <v>0.4305555555555556</v>
      </c>
      <c r="V131">
        <v>0.4375</v>
      </c>
      <c r="W131">
        <f>((KPI_IMs_2[[#This Row],[FECHA DE RESOLUCION]]+KPI_IMs_2[[#This Row],[HORA CIERRE IM]])-(KPI_IMs_2[[#This Row],[FECHA DE LA NOVEDAD]]+KPI_IMs_2[[#This Row],[HORA DE LA FALLA]]))*24*60</f>
        <v>14.99999999650754</v>
      </c>
      <c r="X131" t="str" cm="1" xml:space="preserve">
        <f t="array" ref="X131" xml:space="preserve">IF(OR(O131="",P131="",S131="",V131="",AQ131="",AR131=""),"",
  LET(
    _xlpm.inicio, O131 + P131,
    _xlpm.fin, S131 + V131,
    _xlpm.dias, INT(_xlpm.fin - _xlpm.inicio),
    _xlpm.tiempo, REDUCE(0, SEQUENCE(_xlpm.dias + 1, 1, 0, 1),
      LAMBDA(_xlpm.acum,_xlpm.d,
        LET(
          _xlpm.dia, TRUNC(_xlpm.inicio) + _xlpm.d,
          _xlpm.horaIni, IF(_xlpm.d = 0, MAX(_xlpm.inicio, _xlpm.dia + AQ131), _xlpm.dia + AQ131),
          _xlpm.horaFin, IF(_xlpm.d = _xlpm.dias, MIN(_xlpm.fin, _xlpm.dia + AR131), _xlpm.dia + AR131),
          _xlpm.tiempo_dia, MAX(0, _xlpm.horaFin - _xlpm.horaIni),
          _xlpm.acum + _xlpm.tiempo_dia
        )
      )
    ),
    TEXT(_xlpm.tiempo, "h:mm")
  )
)</f>
        <v>0:15</v>
      </c>
      <c r="Y131" t="str">
        <f>TEXT((KPI_IMs_2[[#This Row],[FECHA DE REPORTE]]+KPI_IMs_2[[#This Row],[HORA DE REPORTE]]) - (KPI_IMs_2[[#This Row],[FECHA DE LA NOVEDAD]]+KPI_IMs_2[[#This Row],[HORA DE LA FALLA]]), "[h]:mm")</f>
        <v>0:05</v>
      </c>
      <c r="Z131" t="str">
        <v>CAIDA ENLACES</v>
      </c>
      <c r="AA131" t="str">
        <v>Red / Enlace / Proveedor</v>
      </c>
      <c r="AB131" t="str">
        <v xml:space="preserve">Caída enlace proveedor - Claro </v>
      </c>
      <c r="AC131" t="str">
        <v>Proveedor - Red/Infraestructura</v>
      </c>
      <c r="AD131" t="str">
        <v>SI</v>
      </c>
      <c r="AE131" t="str">
        <v>NO</v>
      </c>
      <c r="AF131" t="str">
        <v>NO</v>
      </c>
      <c r="AG131" t="str">
        <v>NO</v>
      </c>
      <c r="AH131" t="str">
        <v>INTERNO</v>
      </c>
      <c r="AI131" t="str">
        <v>SISTEMAS</v>
      </c>
      <c r="AJ131" t="str">
        <v>Ajuste por parte del Proveedor</v>
      </c>
      <c r="AM131" t="str">
        <v>Culminado 100%</v>
      </c>
      <c r="AP131" t="str" xml:space="preserve">
        <v xml:space="preserve">Se evidencia enlace de Claro operativo y suben los equipos_x000d_
 </v>
      </c>
      <c r="AQ131">
        <v>0.3333333333333333</v>
      </c>
      <c r="AR131">
        <v>0.875</v>
      </c>
    </row>
    <row r="132" xml:space="preserve">
      <c r="A132">
        <v>1286971</v>
      </c>
      <c r="B132" t="str">
        <f>VLOOKUP(H132,DetalleTiendas!A$2:S$1778,3,FALSE)</f>
        <v>SUPERMERCADOS</v>
      </c>
      <c r="C132" t="str">
        <f>VLOOKUP(H132,DetalleTiendas!A$2:S$1778,4,FALSE)</f>
        <v>JUMBO</v>
      </c>
      <c r="D132" t="str">
        <f>VLOOKUP(H132,DetalleTiendas!A$2:S$1778,5,FALSE)</f>
        <v>BOGOTA</v>
      </c>
      <c r="E132" t="str">
        <v>ENLACES</v>
      </c>
      <c r="F132" t="str">
        <v>NO</v>
      </c>
      <c r="G132" t="str" xml:space="preserve">
        <f xml:space="preserve">IF(
   AND(ISNUMBER(VALUE(MID(H132,3,3))), ISNUMBER(FIND(" ", H132))),
   LEFT(H132,FIND(" ",H132)-1),
   H132
)</f>
        <v>J014</v>
      </c>
      <c r="H132" t="str">
        <v>J014 CALLE 170</v>
      </c>
      <c r="J132" t="str">
        <v>Redes y Comunicaciones-NIVEL 2 - COL</v>
      </c>
      <c r="K132" t="str">
        <v>Guillermo Gutierrez</v>
      </c>
      <c r="L132" t="str">
        <v>CERRADO</v>
      </c>
      <c r="M132" t="str">
        <v>CERRADO</v>
      </c>
      <c r="N132" t="str">
        <v>MEDIA</v>
      </c>
      <c r="O132">
        <v>45767</v>
      </c>
      <c r="P132">
        <v>0.65625</v>
      </c>
      <c r="Q132" t="str">
        <f>TEXT(KPI_IMs_2[[#This Row],[FECHA DE LA NOVEDAD]],"MMMM")</f>
        <v>abril</v>
      </c>
      <c r="R132" t="str">
        <f>TEXT(KPI_IMs_2[[#This Row],[FECHA DE LA NOVEDAD]],"aaaa")</f>
        <v>2025</v>
      </c>
      <c r="S132">
        <v>45767</v>
      </c>
      <c r="T132">
        <v>45767</v>
      </c>
      <c r="U132">
        <v>0.6590277777777778</v>
      </c>
      <c r="V132">
        <v>0.6708333333333333</v>
      </c>
      <c r="W132">
        <f>((KPI_IMs_2[[#This Row],[FECHA DE RESOLUCION]]+KPI_IMs_2[[#This Row],[HORA CIERRE IM]])-(KPI_IMs_2[[#This Row],[FECHA DE LA NOVEDAD]]+KPI_IMs_2[[#This Row],[HORA DE LA FALLA]]))*24*60</f>
        <v>20.999999995110556</v>
      </c>
      <c r="X132" t="str" cm="1" xml:space="preserve">
        <f t="array" ref="X132" xml:space="preserve">IF(OR(O132="",P132="",S132="",V132="",AQ132="",AR132=""),"",
  LET(
    _xlpm.inicio, O132 + P132,
    _xlpm.fin, S132 + V132,
    _xlpm.dias, INT(_xlpm.fin - _xlpm.inicio),
    _xlpm.tiempo, REDUCE(0, SEQUENCE(_xlpm.dias + 1, 1, 0, 1),
      LAMBDA(_xlpm.acum,_xlpm.d,
        LET(
          _xlpm.dia, TRUNC(_xlpm.inicio) + _xlpm.d,
          _xlpm.horaIni, IF(_xlpm.d = 0, MAX(_xlpm.inicio, _xlpm.dia + AQ132), _xlpm.dia + AQ132),
          _xlpm.horaFin, IF(_xlpm.d = _xlpm.dias, MIN(_xlpm.fin, _xlpm.dia + AR132), _xlpm.dia + AR132),
          _xlpm.tiempo_dia, MAX(0, _xlpm.horaFin - _xlpm.horaIni),
          _xlpm.acum + _xlpm.tiempo_dia
        )
      )
    ),
    TEXT(_xlpm.tiempo, "h:mm")
  )
)</f>
        <v>0:21</v>
      </c>
      <c r="Y132" t="str">
        <f>TEXT((KPI_IMs_2[[#This Row],[FECHA DE REPORTE]]+KPI_IMs_2[[#This Row],[HORA DE REPORTE]]) - (KPI_IMs_2[[#This Row],[FECHA DE LA NOVEDAD]]+KPI_IMs_2[[#This Row],[HORA DE LA FALLA]]), "[h]:mm")</f>
        <v>0:04</v>
      </c>
      <c r="Z132" t="str">
        <v>CAIDA ENLACES</v>
      </c>
      <c r="AA132" t="str">
        <v>Red / Enlace / Proveedor</v>
      </c>
      <c r="AB132" t="str">
        <v xml:space="preserve">Caída enlace proveedor - Claro </v>
      </c>
      <c r="AC132" t="str">
        <v>Proveedor - Red/Infraestructura</v>
      </c>
      <c r="AD132" t="str">
        <v>SI</v>
      </c>
      <c r="AE132" t="str">
        <v>SI</v>
      </c>
      <c r="AF132" t="str">
        <v>SI</v>
      </c>
      <c r="AG132" t="str">
        <v>SI</v>
      </c>
      <c r="AH132" t="str">
        <v>EXTERNO</v>
      </c>
      <c r="AI132" t="str">
        <v>SISTEMAS</v>
      </c>
      <c r="AJ132" t="str">
        <v>Ajuste por parte del Proveedor</v>
      </c>
      <c r="AM132" t="str">
        <v>Culminado 100%</v>
      </c>
      <c r="AP132" t="str">
        <v>se restablece enlaces por parte del Proveedor</v>
      </c>
      <c r="AQ132">
        <v>0.3333333333333333</v>
      </c>
      <c r="AR132">
        <v>0.875</v>
      </c>
    </row>
    <row r="133" xml:space="preserve">
      <c r="A133">
        <v>1286971</v>
      </c>
      <c r="B133" t="str">
        <f>VLOOKUP(H133,DetalleTiendas!A$2:S$1778,3,FALSE)</f>
        <v>MEJORAMIENTO DEL HOGAR</v>
      </c>
      <c r="C133" t="str">
        <f>VLOOKUP(H133,DetalleTiendas!A$2:S$1778,4,FALSE)</f>
        <v>EASY</v>
      </c>
      <c r="D133" t="str">
        <f>VLOOKUP(H133,DetalleTiendas!A$2:S$1778,5,FALSE)</f>
        <v>BOGOTA - EASY</v>
      </c>
      <c r="E133" t="str">
        <v>ENLACES</v>
      </c>
      <c r="F133" t="str">
        <v>NO</v>
      </c>
      <c r="G133" t="str" xml:space="preserve">
        <f xml:space="preserve">IF(
   AND(ISNUMBER(VALUE(MID(H133,3,3))), ISNUMBER(FIND(" ", H133))),
   LEFT(H133,FIND(" ",H133)-1),
   H133
)</f>
        <v>E014</v>
      </c>
      <c r="H133" t="str">
        <v>E014 CALLE 170</v>
      </c>
      <c r="J133" t="str">
        <v>Redes y Comunicaciones-NIVEL 2 - COL</v>
      </c>
      <c r="K133" t="str">
        <v>Guillermo Gutierrez</v>
      </c>
      <c r="L133" t="str">
        <v>CERRADO</v>
      </c>
      <c r="M133" t="str">
        <v>CERRADO</v>
      </c>
      <c r="N133" t="str">
        <v>MEDIA</v>
      </c>
      <c r="O133">
        <v>45767</v>
      </c>
      <c r="P133">
        <v>0.65625</v>
      </c>
      <c r="Q133" t="str">
        <f>TEXT(KPI_IMs_2[[#This Row],[FECHA DE LA NOVEDAD]],"MMMM")</f>
        <v>abril</v>
      </c>
      <c r="R133" t="str">
        <f>TEXT(KPI_IMs_2[[#This Row],[FECHA DE LA NOVEDAD]],"aaaa")</f>
        <v>2025</v>
      </c>
      <c r="S133">
        <v>45767</v>
      </c>
      <c r="T133">
        <v>45767</v>
      </c>
      <c r="U133">
        <v>0.6590277777777778</v>
      </c>
      <c r="V133">
        <v>0.6708333333333333</v>
      </c>
      <c r="W133">
        <f>((KPI_IMs_2[[#This Row],[FECHA DE RESOLUCION]]+KPI_IMs_2[[#This Row],[HORA CIERRE IM]])-(KPI_IMs_2[[#This Row],[FECHA DE LA NOVEDAD]]+KPI_IMs_2[[#This Row],[HORA DE LA FALLA]]))*24*60</f>
        <v>20.999999995110556</v>
      </c>
      <c r="X133" t="str" cm="1" xml:space="preserve">
        <f t="array" ref="X133" xml:space="preserve">IF(OR(O133="",P133="",S133="",V133="",AQ133="",AR133=""),"",
  LET(
    _xlpm.inicio, O133 + P133,
    _xlpm.fin, S133 + V133,
    _xlpm.dias, INT(_xlpm.fin - _xlpm.inicio),
    _xlpm.tiempo, REDUCE(0, SEQUENCE(_xlpm.dias + 1, 1, 0, 1),
      LAMBDA(_xlpm.acum,_xlpm.d,
        LET(
          _xlpm.dia, TRUNC(_xlpm.inicio) + _xlpm.d,
          _xlpm.horaIni, IF(_xlpm.d = 0, MAX(_xlpm.inicio, _xlpm.dia + AQ133), _xlpm.dia + AQ133),
          _xlpm.horaFin, IF(_xlpm.d = _xlpm.dias, MIN(_xlpm.fin, _xlpm.dia + AR133), _xlpm.dia + AR133),
          _xlpm.tiempo_dia, MAX(0, _xlpm.horaFin - _xlpm.horaIni),
          _xlpm.acum + _xlpm.tiempo_dia
        )
      )
    ),
    TEXT(_xlpm.tiempo, "h:mm")
  )
)</f>
        <v>0:21</v>
      </c>
      <c r="Y133" t="str">
        <f>TEXT((KPI_IMs_2[[#This Row],[FECHA DE REPORTE]]+KPI_IMs_2[[#This Row],[HORA DE REPORTE]]) - (KPI_IMs_2[[#This Row],[FECHA DE LA NOVEDAD]]+KPI_IMs_2[[#This Row],[HORA DE LA FALLA]]), "[h]:mm")</f>
        <v>0:04</v>
      </c>
      <c r="Z133" t="str">
        <v>CAIDA ENLACES</v>
      </c>
      <c r="AA133" t="str">
        <v>Red / Enlace / Proveedor</v>
      </c>
      <c r="AB133" t="str">
        <v xml:space="preserve">Caída enlace proveedor - Claro </v>
      </c>
      <c r="AC133" t="str">
        <v>Proveedor - Red/Infraestructura</v>
      </c>
      <c r="AD133" t="str">
        <v>SI</v>
      </c>
      <c r="AE133" t="str">
        <v>SI</v>
      </c>
      <c r="AF133" t="str">
        <v>SI</v>
      </c>
      <c r="AG133" t="str">
        <v>SI</v>
      </c>
      <c r="AH133" t="str">
        <v>EXTERNO</v>
      </c>
      <c r="AI133" t="str">
        <v>SISTEMAS</v>
      </c>
      <c r="AJ133" t="str">
        <v>Ajuste por parte del Proveedor</v>
      </c>
      <c r="AM133" t="str">
        <v>Culminado 100%</v>
      </c>
      <c r="AP133" t="str">
        <v>se restablece enlaces por parte del Proveedor</v>
      </c>
      <c r="AQ133">
        <v>0.3333333333333333</v>
      </c>
      <c r="AR133">
        <v>0.875</v>
      </c>
    </row>
    <row r="134" xml:space="preserve">
      <c r="A134">
        <v>1280243</v>
      </c>
      <c r="B134" t="str">
        <f>VLOOKUP(H134,DetalleTiendas!A$2:S$1778,3,FALSE)</f>
        <v>SUPERMERCADOS</v>
      </c>
      <c r="C134" t="str">
        <f>VLOOKUP(H134,DetalleTiendas!A$2:S$1778,4,FALSE)</f>
        <v>JUMBO</v>
      </c>
      <c r="D134" t="str">
        <f>VLOOKUP(H134,DetalleTiendas!A$2:S$1778,5,FALSE)</f>
        <v>CENTRO</v>
      </c>
      <c r="E134" t="str">
        <v>ENLACES</v>
      </c>
      <c r="F134" t="str">
        <v>NO</v>
      </c>
      <c r="G134" t="str" xml:space="preserve">
        <f xml:space="preserve">IF(
   AND(ISNUMBER(VALUE(MID(H134,3,3))), ISNUMBER(FIND(" ", H134))),
   LEFT(H134,FIND(" ",H134)-1),
   H134
)</f>
        <v>J108</v>
      </c>
      <c r="H134" t="str">
        <v>J108 CAÑAVERAL</v>
      </c>
      <c r="J134" t="str">
        <v>Redes y Comunicaciones-NIVEL 2 - COL</v>
      </c>
      <c r="K134" t="str">
        <v>Guillermo Gutierrez</v>
      </c>
      <c r="L134" t="str">
        <v>CERRADO</v>
      </c>
      <c r="M134" t="str">
        <v>CERRADO</v>
      </c>
      <c r="N134" t="str">
        <v>MEDIA</v>
      </c>
      <c r="O134">
        <v>45762</v>
      </c>
      <c r="P134">
        <v>0.4965277777777778</v>
      </c>
      <c r="Q134" t="str">
        <f>TEXT(KPI_IMs_2[[#This Row],[FECHA DE LA NOVEDAD]],"MMMM")</f>
        <v>abril</v>
      </c>
      <c r="R134" t="str">
        <f>TEXT(KPI_IMs_2[[#This Row],[FECHA DE LA NOVEDAD]],"aaaa")</f>
        <v>2025</v>
      </c>
      <c r="S134">
        <v>45762</v>
      </c>
      <c r="T134">
        <v>45762</v>
      </c>
      <c r="U134">
        <v>0.5</v>
      </c>
      <c r="V134">
        <v>0.5173611111111112</v>
      </c>
      <c r="W134">
        <f>((KPI_IMs_2[[#This Row],[FECHA DE RESOLUCION]]+KPI_IMs_2[[#This Row],[HORA CIERRE IM]])-(KPI_IMs_2[[#This Row],[FECHA DE LA NOVEDAD]]+KPI_IMs_2[[#This Row],[HORA DE LA FALLA]]))*24*60</f>
        <v>29.99999999301508</v>
      </c>
      <c r="X134" t="str" cm="1" xml:space="preserve">
        <f t="array" ref="X134" xml:space="preserve">IF(OR(O134="",P134="",S134="",V134="",AQ134="",AR134=""),"",
  LET(
    _xlpm.inicio, O134 + P134,
    _xlpm.fin, S134 + V134,
    _xlpm.dias, INT(_xlpm.fin - _xlpm.inicio),
    _xlpm.tiempo, REDUCE(0, SEQUENCE(_xlpm.dias + 1, 1, 0, 1),
      LAMBDA(_xlpm.acum,_xlpm.d,
        LET(
          _xlpm.dia, TRUNC(_xlpm.inicio) + _xlpm.d,
          _xlpm.horaIni, IF(_xlpm.d = 0, MAX(_xlpm.inicio, _xlpm.dia + AQ134), _xlpm.dia + AQ134),
          _xlpm.horaFin, IF(_xlpm.d = _xlpm.dias, MIN(_xlpm.fin, _xlpm.dia + AR134), _xlpm.dia + AR134),
          _xlpm.tiempo_dia, MAX(0, _xlpm.horaFin - _xlpm.horaIni),
          _xlpm.acum + _xlpm.tiempo_dia
        )
      )
    ),
    TEXT(_xlpm.tiempo, "h:mm")
  )
)</f>
        <v>0:30</v>
      </c>
      <c r="Y134" t="str">
        <f>TEXT((KPI_IMs_2[[#This Row],[FECHA DE REPORTE]]+KPI_IMs_2[[#This Row],[HORA DE REPORTE]]) - (KPI_IMs_2[[#This Row],[FECHA DE LA NOVEDAD]]+KPI_IMs_2[[#This Row],[HORA DE LA FALLA]]), "[h]:mm")</f>
        <v>0:05</v>
      </c>
      <c r="Z134" t="str">
        <v>CAIDA ENLACES</v>
      </c>
      <c r="AA134" t="str">
        <v>Hardware / Equipos</v>
      </c>
      <c r="AB134" t="str">
        <v>Falla Gbic- Parametrización de conexión</v>
      </c>
      <c r="AC134" t="str">
        <v>Infraestructura - Eléctrica</v>
      </c>
      <c r="AD134" t="str">
        <v>SI</v>
      </c>
      <c r="AE134" t="str">
        <v>NO</v>
      </c>
      <c r="AF134" t="str">
        <v>NO</v>
      </c>
      <c r="AG134" t="str">
        <v>NO</v>
      </c>
      <c r="AH134" t="str">
        <v>INTERNO</v>
      </c>
      <c r="AI134" t="str">
        <v>SISTEMAS</v>
      </c>
      <c r="AJ134" t="str">
        <v>configuracion equipo</v>
      </c>
      <c r="AM134" t="str">
        <v>Culminado 100%</v>
      </c>
      <c r="AP134" t="str">
        <v>la novedad se presneto debido a un gbic que hace la conexion con el core principal y uno de los sw de acceso</v>
      </c>
      <c r="AQ134">
        <v>0.3333333333333333</v>
      </c>
      <c r="AR134">
        <v>0.875</v>
      </c>
    </row>
    <row r="135" xml:space="preserve">
      <c r="A135">
        <v>1277365</v>
      </c>
      <c r="B135" t="str">
        <f>VLOOKUP(H135,DetalleTiendas!A$2:S$1778,3,FALSE)</f>
        <v>SUPERMERCADOS</v>
      </c>
      <c r="C135" t="str">
        <f>VLOOKUP(H135,DetalleTiendas!A$2:S$1778,4,FALSE)</f>
        <v>JUMBO</v>
      </c>
      <c r="D135" t="str">
        <f>VLOOKUP(H135,DetalleTiendas!A$2:S$1778,5,FALSE)</f>
        <v>BOGOTA</v>
      </c>
      <c r="E135" t="str">
        <v>ENLACES</v>
      </c>
      <c r="F135" t="str">
        <v>SI</v>
      </c>
      <c r="G135" t="str" xml:space="preserve">
        <f xml:space="preserve">IF(
   AND(ISNUMBER(VALUE(MID(H135,3,3))), ISNUMBER(FIND(" ", H135))),
   LEFT(H135,FIND(" ",H135)-1),
   H135
)</f>
        <v>J072</v>
      </c>
      <c r="H135" t="str">
        <v>J072 SANTAFE</v>
      </c>
      <c r="J135" t="str">
        <v>Aplicaciones_POS_ARS_Colombia</v>
      </c>
      <c r="K135" t="str">
        <v>Luis Alejandro Medina</v>
      </c>
      <c r="L135" t="str">
        <v>CERRADO</v>
      </c>
      <c r="M135" t="str">
        <v>CERRADO</v>
      </c>
      <c r="N135" t="str">
        <v>ALTA</v>
      </c>
      <c r="O135">
        <v>45761</v>
      </c>
      <c r="P135">
        <v>0.3368055555555556</v>
      </c>
      <c r="Q135" t="str">
        <f>TEXT(KPI_IMs_2[[#This Row],[FECHA DE LA NOVEDAD]],"MMMM")</f>
        <v>abril</v>
      </c>
      <c r="R135" t="str">
        <f>TEXT(KPI_IMs_2[[#This Row],[FECHA DE LA NOVEDAD]],"aaaa")</f>
        <v>2025</v>
      </c>
      <c r="S135">
        <v>45761</v>
      </c>
      <c r="T135">
        <v>45761</v>
      </c>
      <c r="U135">
        <v>0.33819444444444446</v>
      </c>
      <c r="V135">
        <v>0.35833333333333334</v>
      </c>
      <c r="W135">
        <f>((KPI_IMs_2[[#This Row],[FECHA DE RESOLUCION]]+KPI_IMs_2[[#This Row],[HORA CIERRE IM]])-(KPI_IMs_2[[#This Row],[FECHA DE LA NOVEDAD]]+KPI_IMs_2[[#This Row],[HORA DE LA FALLA]]))*24*60</f>
        <v>30.99999999627471</v>
      </c>
      <c r="X135" t="str" cm="1" xml:space="preserve">
        <f t="array" ref="X135" xml:space="preserve">IF(OR(O135="",P135="",S135="",V135="",AQ135="",AR135=""),"",
  LET(
    _xlpm.inicio, O135 + P135,
    _xlpm.fin, S135 + V135,
    _xlpm.dias, INT(_xlpm.fin - _xlpm.inicio),
    _xlpm.tiempo, REDUCE(0, SEQUENCE(_xlpm.dias + 1, 1, 0, 1),
      LAMBDA(_xlpm.acum,_xlpm.d,
        LET(
          _xlpm.dia, TRUNC(_xlpm.inicio) + _xlpm.d,
          _xlpm.horaIni, IF(_xlpm.d = 0, MAX(_xlpm.inicio, _xlpm.dia + AQ135), _xlpm.dia + AQ135),
          _xlpm.horaFin, IF(_xlpm.d = _xlpm.dias, MIN(_xlpm.fin, _xlpm.dia + AR135), _xlpm.dia + AR135),
          _xlpm.tiempo_dia, MAX(0, _xlpm.horaFin - _xlpm.horaIni),
          _xlpm.acum + _xlpm.tiempo_dia
        )
      )
    ),
    TEXT(_xlpm.tiempo, "h:mm")
  )
)</f>
        <v>0:31</v>
      </c>
      <c r="Y135" t="str">
        <f>TEXT((KPI_IMs_2[[#This Row],[FECHA DE REPORTE]]+KPI_IMs_2[[#This Row],[HORA DE REPORTE]]) - (KPI_IMs_2[[#This Row],[FECHA DE LA NOVEDAD]]+KPI_IMs_2[[#This Row],[HORA DE LA FALLA]]), "[h]:mm")</f>
        <v>0:02</v>
      </c>
      <c r="Z135" t="str">
        <v>BLOQUEO POS</v>
      </c>
      <c r="AA135" t="str">
        <v>Software / Actualización</v>
      </c>
      <c r="AB135" t="str">
        <v>Bloqueo en el Servidor</v>
      </c>
      <c r="AC135" t="str">
        <v>Infraestructura - Eléctrica</v>
      </c>
      <c r="AD135" t="str">
        <v>SI</v>
      </c>
      <c r="AE135" t="str">
        <v>NO</v>
      </c>
      <c r="AF135" t="str">
        <v>NO</v>
      </c>
      <c r="AG135" t="str">
        <v>NO</v>
      </c>
      <c r="AH135" t="str">
        <v>INTERNO</v>
      </c>
      <c r="AI135" t="str">
        <v>SISTEMAS</v>
      </c>
      <c r="AJ135" t="str">
        <v>reinicio equipos</v>
      </c>
      <c r="AM135" t="str">
        <v>Culminado 100%</v>
      </c>
      <c r="AP135" t="str">
        <v>se presento Bloqueo en el Servidor ; y no nos dejaba hacer nada. se reinicia completamente la Maquina</v>
      </c>
      <c r="AQ135">
        <v>0.3333333333333333</v>
      </c>
      <c r="AR135">
        <v>0.875</v>
      </c>
    </row>
    <row r="136" xml:space="preserve">
      <c r="A136">
        <v>1277637</v>
      </c>
      <c r="B136" t="str">
        <f>VLOOKUP(H136,DetalleTiendas!A$2:S$1778,3,FALSE)</f>
        <v>SUPERMERCADOS</v>
      </c>
      <c r="C136" t="str">
        <f>VLOOKUP(H136,DetalleTiendas!A$2:S$1778,4,FALSE)</f>
        <v>EDS JUMBO-ANCLA</v>
      </c>
      <c r="D136" t="str">
        <f>VLOOKUP(H136,DetalleTiendas!A$2:S$1778,5,FALSE)</f>
        <v>BOGOTA</v>
      </c>
      <c r="E136" t="str">
        <v>ENLACES</v>
      </c>
      <c r="F136" t="str">
        <v>NO</v>
      </c>
      <c r="G136" t="str" xml:space="preserve">
        <f xml:space="preserve">IF(
   AND(ISNUMBER(VALUE(MID(H136,3,3))), ISNUMBER(FIND(" ", H136))),
   LEFT(H136,FIND(" ",H136)-1),
   H136
)</f>
        <v>Z015</v>
      </c>
      <c r="H136" t="str">
        <v>Z015 HAYUELOS</v>
      </c>
      <c r="J136" t="str">
        <v>Soporte_Onsite_BOGOTA</v>
      </c>
      <c r="K136" t="str">
        <v>Juan Fernando Rodriguez</v>
      </c>
      <c r="L136" t="str">
        <v>CERRADO</v>
      </c>
      <c r="M136" t="str">
        <v>CERRADO</v>
      </c>
      <c r="N136" t="str">
        <v>ALTA</v>
      </c>
      <c r="O136">
        <v>45761</v>
      </c>
      <c r="P136">
        <v>0.4097222222222222</v>
      </c>
      <c r="Q136" t="str">
        <f>TEXT(KPI_IMs_2[[#This Row],[FECHA DE LA NOVEDAD]],"MMMM")</f>
        <v>abril</v>
      </c>
      <c r="R136" t="str">
        <f>TEXT(KPI_IMs_2[[#This Row],[FECHA DE LA NOVEDAD]],"aaaa")</f>
        <v>2025</v>
      </c>
      <c r="S136">
        <v>45761</v>
      </c>
      <c r="T136">
        <v>45761</v>
      </c>
      <c r="U136">
        <v>0.41180555555555554</v>
      </c>
      <c r="V136">
        <v>0.6979166666666666</v>
      </c>
      <c r="W136">
        <f>((KPI_IMs_2[[#This Row],[FECHA DE RESOLUCION]]+KPI_IMs_2[[#This Row],[HORA CIERRE IM]])-(KPI_IMs_2[[#This Row],[FECHA DE LA NOVEDAD]]+KPI_IMs_2[[#This Row],[HORA DE LA FALLA]]))*24*60</f>
        <v>415.00000000116415</v>
      </c>
      <c r="X136" t="str" cm="1" xml:space="preserve">
        <f t="array" ref="X136" xml:space="preserve">IF(OR(O136="",P136="",S136="",V136="",AQ136="",AR136=""),"",
  LET(
    _xlpm.inicio, O136 + P136,
    _xlpm.fin, S136 + V136,
    _xlpm.dias, INT(_xlpm.fin - _xlpm.inicio),
    _xlpm.tiempo, REDUCE(0, SEQUENCE(_xlpm.dias + 1, 1, 0, 1),
      LAMBDA(_xlpm.acum,_xlpm.d,
        LET(
          _xlpm.dia, TRUNC(_xlpm.inicio) + _xlpm.d,
          _xlpm.horaIni, IF(_xlpm.d = 0, MAX(_xlpm.inicio, _xlpm.dia + AQ136), _xlpm.dia + AQ136),
          _xlpm.horaFin, IF(_xlpm.d = _xlpm.dias, MIN(_xlpm.fin, _xlpm.dia + AR136), _xlpm.dia + AR136),
          _xlpm.tiempo_dia, MAX(0, _xlpm.horaFin - _xlpm.horaIni),
          _xlpm.acum + _xlpm.tiempo_dia
        )
      )
    ),
    TEXT(_xlpm.tiempo, "h:mm")
  )
)</f>
        <v>6:55</v>
      </c>
      <c r="Y136" t="str">
        <f>TEXT((KPI_IMs_2[[#This Row],[FECHA DE REPORTE]]+KPI_IMs_2[[#This Row],[HORA DE REPORTE]]) - (KPI_IMs_2[[#This Row],[FECHA DE LA NOVEDAD]]+KPI_IMs_2[[#This Row],[HORA DE LA FALLA]]), "[h]:mm")</f>
        <v>0:03</v>
      </c>
      <c r="Z136" t="str">
        <v>CORTE DE ENERGIA</v>
      </c>
      <c r="AA136" t="str">
        <v>Eléctrico / Energía</v>
      </c>
      <c r="AB136" t="str">
        <v>Cableado no regulado dañado por corto Eléctrico</v>
      </c>
      <c r="AC136" t="str">
        <v>Infraestructura - Eléctrica</v>
      </c>
      <c r="AD136" t="str">
        <v>SI</v>
      </c>
      <c r="AE136" t="str">
        <v>NO</v>
      </c>
      <c r="AF136" t="str">
        <v>NO</v>
      </c>
      <c r="AG136" t="str">
        <v>NO</v>
      </c>
      <c r="AH136" t="str">
        <v>INTERNO</v>
      </c>
      <c r="AI136" t="str">
        <v>SISTEMAS</v>
      </c>
      <c r="AJ136" t="str">
        <v>Ajuste Cableado tienda</v>
      </c>
      <c r="AM136" t="str">
        <v>Culminado 100%</v>
      </c>
      <c r="AP136" t="str">
        <v>Se realiza validaciones por parte de proveedor encontrando que solo están llegando 80 voltios en la fase activa; se recableo los dos circuitos que van hacia las Islas y después de pruebas con la tienda sube el Sistemas ARS ; EDS en linea y sin novedad</v>
      </c>
      <c r="AQ136">
        <v>0.3333333333333333</v>
      </c>
      <c r="AR136">
        <v>0.875</v>
      </c>
    </row>
    <row r="137" xml:space="preserve">
      <c r="A137">
        <v>1275527</v>
      </c>
      <c r="B137" t="str">
        <f>VLOOKUP(H137,DetalleTiendas!A$2:S$1778,3,FALSE)</f>
        <v>SUPERMERCADOS</v>
      </c>
      <c r="C137" t="str">
        <f>VLOOKUP(H137,DetalleTiendas!A$2:S$1778,4,FALSE)</f>
        <v>SPID</v>
      </c>
      <c r="D137" t="str">
        <f>VLOOKUP(H137,DetalleTiendas!A$2:S$1778,5,FALSE)</f>
        <v>BOGOTA</v>
      </c>
      <c r="E137" t="str">
        <v>POS</v>
      </c>
      <c r="F137" t="str">
        <v>SI</v>
      </c>
      <c r="G137" t="str" xml:space="preserve">
        <f xml:space="preserve">IF(
   AND(ISNUMBER(VALUE(MID(H137,3,3))), ISNUMBER(FIND(" ", H137))),
   LEFT(H137,FIND(" ",H137)-1),
   H137
)</f>
        <v>SP324</v>
      </c>
      <c r="H137" t="str">
        <v>SP324 CALLE 93</v>
      </c>
      <c r="J137" t="str">
        <v>Mesas Especializadas Colombia</v>
      </c>
      <c r="K137" t="str">
        <v>Oscar Ramirez</v>
      </c>
      <c r="L137" t="str">
        <v>CERRADO</v>
      </c>
      <c r="M137" t="str">
        <v>CERRADO</v>
      </c>
      <c r="N137" t="str">
        <v>ALTA</v>
      </c>
      <c r="O137">
        <v>45759</v>
      </c>
      <c r="P137">
        <v>0.3194444444444444</v>
      </c>
      <c r="Q137" t="str">
        <f>TEXT(KPI_IMs_2[[#This Row],[FECHA DE LA NOVEDAD]],"MMMM")</f>
        <v>abril</v>
      </c>
      <c r="R137" t="str">
        <f>TEXT(KPI_IMs_2[[#This Row],[FECHA DE LA NOVEDAD]],"aaaa")</f>
        <v>2025</v>
      </c>
      <c r="S137">
        <v>45759</v>
      </c>
      <c r="T137">
        <v>45759</v>
      </c>
      <c r="U137">
        <v>0.3263888888888889</v>
      </c>
      <c r="V137">
        <v>0.3597222222222222</v>
      </c>
      <c r="W137">
        <f>((KPI_IMs_2[[#This Row],[FECHA DE RESOLUCION]]+KPI_IMs_2[[#This Row],[HORA CIERRE IM]])-(KPI_IMs_2[[#This Row],[FECHA DE LA NOVEDAD]]+KPI_IMs_2[[#This Row],[HORA DE LA FALLA]]))*24*60</f>
        <v>58.00000000046566</v>
      </c>
      <c r="X137" t="str" cm="1" xml:space="preserve">
        <f t="array" ref="X137" xml:space="preserve">IF(OR(O137="",P137="",S137="",V137="",AQ137="",AR137=""),"",
  LET(
    _xlpm.inicio, O137 + P137,
    _xlpm.fin, S137 + V137,
    _xlpm.dias, INT(_xlpm.fin - _xlpm.inicio),
    _xlpm.tiempo, REDUCE(0, SEQUENCE(_xlpm.dias + 1, 1, 0, 1),
      LAMBDA(_xlpm.acum,_xlpm.d,
        LET(
          _xlpm.dia, TRUNC(_xlpm.inicio) + _xlpm.d,
          _xlpm.horaIni, IF(_xlpm.d = 0, MAX(_xlpm.inicio, _xlpm.dia + AQ137), _xlpm.dia + AQ137),
          _xlpm.horaFin, IF(_xlpm.d = _xlpm.dias, MIN(_xlpm.fin, _xlpm.dia + AR137), _xlpm.dia + AR137),
          _xlpm.tiempo_dia, MAX(0, _xlpm.horaFin - _xlpm.horaIni),
          _xlpm.acum + _xlpm.tiempo_dia
        )
      )
    ),
    TEXT(_xlpm.tiempo, "h:mm")
  )
)</f>
        <v>0:38</v>
      </c>
      <c r="Y137" t="str">
        <f>TEXT((KPI_IMs_2[[#This Row],[FECHA DE REPORTE]]+KPI_IMs_2[[#This Row],[HORA DE REPORTE]]) - (KPI_IMs_2[[#This Row],[FECHA DE LA NOVEDAD]]+KPI_IMs_2[[#This Row],[HORA DE LA FALLA]]), "[h]:mm")</f>
        <v>0:10</v>
      </c>
      <c r="Z137" t="str">
        <v>NOVEDAD EN TODO EL ECOSISTEMA ARS</v>
      </c>
      <c r="AA137" t="str">
        <v>Software / Actualización</v>
      </c>
      <c r="AB137" t="str">
        <v>servicio firewalld.service estaba activo</v>
      </c>
      <c r="AC137" t="str">
        <v>Parametrizacion en curso</v>
      </c>
      <c r="AD137" t="str">
        <v>SI</v>
      </c>
      <c r="AE137" t="str">
        <v>NO</v>
      </c>
      <c r="AF137" t="str">
        <v>NO</v>
      </c>
      <c r="AG137" t="str">
        <v>NO</v>
      </c>
      <c r="AH137" t="str">
        <v>INTERNO</v>
      </c>
      <c r="AI137" t="str">
        <v>SISTEMAS</v>
      </c>
      <c r="AJ137" t="str">
        <v>Servicio deshabilitado</v>
      </c>
      <c r="AM137" t="str">
        <v>Culminado 100%</v>
      </c>
      <c r="AN137" t="str">
        <v>✅David Zambrano realizo un control del Servicio el cual valida si el servicio esta arriba y  lo baja automaticamente</v>
      </c>
      <c r="AP137" t="str">
        <v>el servicio firewalld.service estaba Arriba ; debe estar abajo ; se Bajo este Servicio y se dejo en Disable.</v>
      </c>
      <c r="AQ137">
        <v>0.3333333333333333</v>
      </c>
      <c r="AR137">
        <v>0.875</v>
      </c>
    </row>
    <row r="138" xml:space="preserve">
      <c r="A138">
        <v>1273177</v>
      </c>
      <c r="B138" t="str">
        <f>VLOOKUP(H138,DetalleTiendas!A$2:S$1778,3,FALSE)</f>
        <v>SUPERMERCADOS</v>
      </c>
      <c r="C138" t="str">
        <f>VLOOKUP(H138,DetalleTiendas!A$2:S$1778,4,FALSE)</f>
        <v>JUMBO</v>
      </c>
      <c r="D138" t="str">
        <f>VLOOKUP(H138,DetalleTiendas!A$2:S$1778,5,FALSE)</f>
        <v>BOGOTA</v>
      </c>
      <c r="E138" t="str">
        <v>POS</v>
      </c>
      <c r="F138" t="str">
        <v>NO</v>
      </c>
      <c r="G138" t="str" xml:space="preserve">
        <f xml:space="preserve">IF(
   AND(ISNUMBER(VALUE(MID(H138,3,3))), ISNUMBER(FIND(" ", H138))),
   LEFT(H138,FIND(" ",H138)-1),
   H138
)</f>
        <v>J019</v>
      </c>
      <c r="H138" t="str">
        <v>J019 SANTA ANA</v>
      </c>
      <c r="J138" t="str">
        <v>Soporte_Onsite_BOGOTA</v>
      </c>
      <c r="K138" t="str">
        <v>Juan Fernando Rodriguez</v>
      </c>
      <c r="L138" t="str">
        <v>CERRADO</v>
      </c>
      <c r="M138" t="str">
        <v>CERRADO</v>
      </c>
      <c r="N138" t="str">
        <v>MEDIA</v>
      </c>
      <c r="O138">
        <v>45757</v>
      </c>
      <c r="P138">
        <v>0.7916666666666666</v>
      </c>
      <c r="Q138" t="str">
        <f>TEXT(KPI_IMs_2[[#This Row],[FECHA DE LA NOVEDAD]],"MMMM")</f>
        <v>abril</v>
      </c>
      <c r="R138" t="str">
        <f>TEXT(KPI_IMs_2[[#This Row],[FECHA DE LA NOVEDAD]],"aaaa")</f>
        <v>2025</v>
      </c>
      <c r="S138">
        <v>45757</v>
      </c>
      <c r="T138">
        <v>45757</v>
      </c>
      <c r="U138">
        <v>0.7916666666666666</v>
      </c>
      <c r="V138">
        <v>0.8180555555555555</v>
      </c>
      <c r="W138">
        <f>((KPI_IMs_2[[#This Row],[FECHA DE RESOLUCION]]+KPI_IMs_2[[#This Row],[HORA CIERRE IM]])-(KPI_IMs_2[[#This Row],[FECHA DE LA NOVEDAD]]+KPI_IMs_2[[#This Row],[HORA DE LA FALLA]]))*24*60</f>
        <v>38.000000008614734</v>
      </c>
      <c r="X138" t="str" cm="1" xml:space="preserve">
        <f t="array" ref="X138" xml:space="preserve">IF(OR(O138="",P138="",S138="",V138="",AQ138="",AR138=""),"",
  LET(
    _xlpm.inicio, O138 + P138,
    _xlpm.fin, S138 + V138,
    _xlpm.dias, INT(_xlpm.fin - _xlpm.inicio),
    _xlpm.tiempo, REDUCE(0, SEQUENCE(_xlpm.dias + 1, 1, 0, 1),
      LAMBDA(_xlpm.acum,_xlpm.d,
        LET(
          _xlpm.dia, TRUNC(_xlpm.inicio) + _xlpm.d,
          _xlpm.horaIni, IF(_xlpm.d = 0, MAX(_xlpm.inicio, _xlpm.dia + AQ138), _xlpm.dia + AQ138),
          _xlpm.horaFin, IF(_xlpm.d = _xlpm.dias, MIN(_xlpm.fin, _xlpm.dia + AR138), _xlpm.dia + AR138),
          _xlpm.tiempo_dia, MAX(0, _xlpm.horaFin - _xlpm.horaIni),
          _xlpm.acum + _xlpm.tiempo_dia
        )
      )
    ),
    TEXT(_xlpm.tiempo, "h:mm")
  )
)</f>
        <v>0:38</v>
      </c>
      <c r="Y138" t="str">
        <f>TEXT((KPI_IMs_2[[#This Row],[FECHA DE REPORTE]]+KPI_IMs_2[[#This Row],[HORA DE REPORTE]]) - (KPI_IMs_2[[#This Row],[FECHA DE LA NOVEDAD]]+KPI_IMs_2[[#This Row],[HORA DE LA FALLA]]), "[h]:mm")</f>
        <v>0:00</v>
      </c>
      <c r="Z138" t="str">
        <v>CORTE DE ENERGIA</v>
      </c>
      <c r="AA138" t="str">
        <v>Eléctrico / Energía</v>
      </c>
      <c r="AB138" t="str">
        <v>Corte energía falla en el sector</v>
      </c>
      <c r="AC138" t="str">
        <v>Infraestructura - Eléctrica</v>
      </c>
      <c r="AD138" t="str">
        <v>SI</v>
      </c>
      <c r="AE138" t="str">
        <v>SI</v>
      </c>
      <c r="AF138" t="str">
        <v>SI</v>
      </c>
      <c r="AG138" t="str">
        <v>SI</v>
      </c>
      <c r="AH138" t="str">
        <v>INTERNO</v>
      </c>
      <c r="AI138" t="str">
        <v>NEGOCIO</v>
      </c>
      <c r="AJ138" t="str">
        <v>Restablecimiento UPS</v>
      </c>
      <c r="AM138" t="str">
        <v>Culminado 100%</v>
      </c>
      <c r="AP138" t="str">
        <v>se logra restablecer UPS; inicializando equipos afectados</v>
      </c>
      <c r="AQ138">
        <v>0.3333333333333333</v>
      </c>
      <c r="AR138">
        <v>0.875</v>
      </c>
    </row>
    <row r="139" xml:space="preserve">
      <c r="A139">
        <v>1268969</v>
      </c>
      <c r="B139" t="str">
        <f>VLOOKUP(H139,DetalleTiendas!A$2:S$1778,3,FALSE)</f>
        <v>SUPERMERCADOS</v>
      </c>
      <c r="C139" t="str">
        <f>VLOOKUP(H139,DetalleTiendas!A$2:S$1778,4,FALSE)</f>
        <v>JUMBO</v>
      </c>
      <c r="D139" t="str">
        <f>VLOOKUP(H139,DetalleTiendas!A$2:S$1778,5,FALSE)</f>
        <v>CENTRO</v>
      </c>
      <c r="E139" t="str">
        <v>ENLACES</v>
      </c>
      <c r="F139" t="str">
        <v>NO</v>
      </c>
      <c r="G139" t="str" xml:space="preserve">
        <f xml:space="preserve">IF(
   AND(ISNUMBER(VALUE(MID(H139,3,3))), ISNUMBER(FIND(" ", H139))),
   LEFT(H139,FIND(" ",H139)-1),
   H139
)</f>
        <v>J103</v>
      </c>
      <c r="H139" t="str">
        <v>J103 CABECERA</v>
      </c>
      <c r="J139" t="str">
        <v>Redes y Comunicaciones-NIVEL 2 - COL</v>
      </c>
      <c r="K139" t="str">
        <v>Guillermo Gutierrez</v>
      </c>
      <c r="L139" t="str">
        <v>CERRADO</v>
      </c>
      <c r="M139" t="str">
        <v>CERRADO</v>
      </c>
      <c r="N139" t="str">
        <v>MEDIA</v>
      </c>
      <c r="O139">
        <v>45755</v>
      </c>
      <c r="P139">
        <v>0.6736111111111112</v>
      </c>
      <c r="Q139" t="str">
        <f>TEXT(KPI_IMs_2[[#This Row],[FECHA DE LA NOVEDAD]],"MMMM")</f>
        <v>abril</v>
      </c>
      <c r="R139" t="str">
        <f>TEXT(KPI_IMs_2[[#This Row],[FECHA DE LA NOVEDAD]],"aaaa")</f>
        <v>2025</v>
      </c>
      <c r="S139">
        <v>45755</v>
      </c>
      <c r="T139">
        <v>45755</v>
      </c>
      <c r="U139">
        <v>0.6770833333333334</v>
      </c>
      <c r="V139">
        <v>0.6784722222222223</v>
      </c>
      <c r="W139">
        <f>((KPI_IMs_2[[#This Row],[FECHA DE RESOLUCION]]+KPI_IMs_2[[#This Row],[HORA CIERRE IM]])-(KPI_IMs_2[[#This Row],[FECHA DE LA NOVEDAD]]+KPI_IMs_2[[#This Row],[HORA DE LA FALLA]]))*24*60</f>
        <v>7.000000001862645</v>
      </c>
      <c r="X139" t="str" cm="1" xml:space="preserve">
        <f t="array" ref="X139" xml:space="preserve">IF(OR(O139="",P139="",S139="",V139="",AQ139="",AR139=""),"",
  LET(
    _xlpm.inicio, O139 + P139,
    _xlpm.fin, S139 + V139,
    _xlpm.dias, INT(_xlpm.fin - _xlpm.inicio),
    _xlpm.tiempo, REDUCE(0, SEQUENCE(_xlpm.dias + 1, 1, 0, 1),
      LAMBDA(_xlpm.acum,_xlpm.d,
        LET(
          _xlpm.dia, TRUNC(_xlpm.inicio) + _xlpm.d,
          _xlpm.horaIni, IF(_xlpm.d = 0, MAX(_xlpm.inicio, _xlpm.dia + AQ139), _xlpm.dia + AQ139),
          _xlpm.horaFin, IF(_xlpm.d = _xlpm.dias, MIN(_xlpm.fin, _xlpm.dia + AR139), _xlpm.dia + AR139),
          _xlpm.tiempo_dia, MAX(0, _xlpm.horaFin - _xlpm.horaIni),
          _xlpm.acum + _xlpm.tiempo_dia
        )
      )
    ),
    TEXT(_xlpm.tiempo, "h:mm")
  )
)</f>
        <v>0:07</v>
      </c>
      <c r="Y139" t="str">
        <f>TEXT((KPI_IMs_2[[#This Row],[FECHA DE REPORTE]]+KPI_IMs_2[[#This Row],[HORA DE REPORTE]]) - (KPI_IMs_2[[#This Row],[FECHA DE LA NOVEDAD]]+KPI_IMs_2[[#This Row],[HORA DE LA FALLA]]), "[h]:mm")</f>
        <v>0:05</v>
      </c>
      <c r="Z139" t="str">
        <v>CAIDA ENLACES</v>
      </c>
      <c r="AA139" t="str">
        <v>Red / Enlace / Proveedor</v>
      </c>
      <c r="AB139" t="str">
        <v xml:space="preserve">Caída enlace proveedor - Claro </v>
      </c>
      <c r="AC139" t="str">
        <v>Proveedor - Red/Infraestructura</v>
      </c>
      <c r="AD139" t="str">
        <v>NO</v>
      </c>
      <c r="AE139" t="str">
        <v>NO</v>
      </c>
      <c r="AF139" t="str">
        <v>NO</v>
      </c>
      <c r="AG139" t="str">
        <v>NO</v>
      </c>
      <c r="AH139" t="str">
        <v>N/A</v>
      </c>
      <c r="AI139" t="str">
        <v>N/A</v>
      </c>
      <c r="AJ139" t="str">
        <v>Ajuste por parte del Proveedor</v>
      </c>
      <c r="AM139" t="str">
        <v>Culminado 100%</v>
      </c>
      <c r="AP139" t="str">
        <v>Se deja enlace con Proveedor Cirion dado que Claro se demoro en subir el Servicio</v>
      </c>
      <c r="AQ139">
        <v>0.3333333333333333</v>
      </c>
      <c r="AR139">
        <v>0.875</v>
      </c>
    </row>
    <row r="140" xml:space="preserve">
      <c r="A140">
        <v>1269102</v>
      </c>
      <c r="B140" t="str">
        <f>VLOOKUP(H140,DetalleTiendas!A$2:S$1778,3,FALSE)</f>
        <v>SUPERMERCADOS</v>
      </c>
      <c r="C140" t="str">
        <f>VLOOKUP(H140,DetalleTiendas!A$2:S$1778,4,FALSE)</f>
        <v>EDS JUMBO</v>
      </c>
      <c r="D140" t="str">
        <f>VLOOKUP(H140,DetalleTiendas!A$2:S$1778,5,FALSE)</f>
        <v>BOGOTA</v>
      </c>
      <c r="E140" t="str">
        <v>CORTE DE ENERGIA</v>
      </c>
      <c r="F140" t="str">
        <v>NO</v>
      </c>
      <c r="G140" t="str" xml:space="preserve">
        <f xml:space="preserve">IF(
   AND(ISNUMBER(VALUE(MID(H140,3,3))), ISNUMBER(FIND(" ", H140))),
   LEFT(H140,FIND(" ",H140)-1),
   H140
)</f>
        <v>Z161</v>
      </c>
      <c r="H140" t="str">
        <v>Z161 CALLE 190</v>
      </c>
      <c r="J140" t="str">
        <v>Soporte_Onsite_BOGOTA</v>
      </c>
      <c r="K140" t="str">
        <v>Juan Fernando Rodriguez</v>
      </c>
      <c r="L140" t="str">
        <v>CERRADO</v>
      </c>
      <c r="M140" t="str">
        <v>CERRADO</v>
      </c>
      <c r="N140" t="str">
        <v>MEDIA</v>
      </c>
      <c r="O140">
        <v>45755</v>
      </c>
      <c r="P140">
        <v>0.7159722222222222</v>
      </c>
      <c r="Q140" t="str">
        <f>TEXT(KPI_IMs_2[[#This Row],[FECHA DE LA NOVEDAD]],"MMMM")</f>
        <v>abril</v>
      </c>
      <c r="R140" t="str">
        <f>TEXT(KPI_IMs_2[[#This Row],[FECHA DE LA NOVEDAD]],"aaaa")</f>
        <v>2025</v>
      </c>
      <c r="S140">
        <v>45755</v>
      </c>
      <c r="T140">
        <v>45755</v>
      </c>
      <c r="U140">
        <v>0.7208333333333333</v>
      </c>
      <c r="V140">
        <v>0.7236111111111111</v>
      </c>
      <c r="W140">
        <f>((KPI_IMs_2[[#This Row],[FECHA DE RESOLUCION]]+KPI_IMs_2[[#This Row],[HORA CIERRE IM]])-(KPI_IMs_2[[#This Row],[FECHA DE LA NOVEDAD]]+KPI_IMs_2[[#This Row],[HORA DE LA FALLA]]))*24*60</f>
        <v>11.000000004423782</v>
      </c>
      <c r="X140" t="str" cm="1" xml:space="preserve">
        <f t="array" ref="X140" xml:space="preserve">IF(OR(O140="",P140="",S140="",V140="",AQ140="",AR140=""),"",
  LET(
    _xlpm.inicio, O140 + P140,
    _xlpm.fin, S140 + V140,
    _xlpm.dias, INT(_xlpm.fin - _xlpm.inicio),
    _xlpm.tiempo, REDUCE(0, SEQUENCE(_xlpm.dias + 1, 1, 0, 1),
      LAMBDA(_xlpm.acum,_xlpm.d,
        LET(
          _xlpm.dia, TRUNC(_xlpm.inicio) + _xlpm.d,
          _xlpm.horaIni, IF(_xlpm.d = 0, MAX(_xlpm.inicio, _xlpm.dia + AQ140), _xlpm.dia + AQ140),
          _xlpm.horaFin, IF(_xlpm.d = _xlpm.dias, MIN(_xlpm.fin, _xlpm.dia + AR140), _xlpm.dia + AR140),
          _xlpm.tiempo_dia, MAX(0, _xlpm.horaFin - _xlpm.horaIni),
          _xlpm.acum + _xlpm.tiempo_dia
        )
      )
    ),
    TEXT(_xlpm.tiempo, "h:mm")
  )
)</f>
        <v>0:11</v>
      </c>
      <c r="Y140" t="str">
        <f>TEXT((KPI_IMs_2[[#This Row],[FECHA DE REPORTE]]+KPI_IMs_2[[#This Row],[HORA DE REPORTE]]) - (KPI_IMs_2[[#This Row],[FECHA DE LA NOVEDAD]]+KPI_IMs_2[[#This Row],[HORA DE LA FALLA]]), "[h]:mm")</f>
        <v>0:07</v>
      </c>
      <c r="Z140" t="str">
        <v>CORTE DE ENERGIA</v>
      </c>
      <c r="AA140" t="str">
        <v>Eléctrico / Energía</v>
      </c>
      <c r="AB140" t="str">
        <v>Corte Electrico por caída de un Árbol</v>
      </c>
      <c r="AC140" t="str">
        <v>Software / Actualización</v>
      </c>
      <c r="AD140" t="str">
        <v>SI</v>
      </c>
      <c r="AE140" t="str">
        <v>SI</v>
      </c>
      <c r="AF140" t="str">
        <v>SI</v>
      </c>
      <c r="AG140" t="str">
        <v>SI</v>
      </c>
      <c r="AH140" t="str">
        <v>EXTERNO</v>
      </c>
      <c r="AI140" t="str">
        <v>FACTOR EXTERNO</v>
      </c>
      <c r="AJ140" t="str">
        <v>Ajuste por parte del Proveedor</v>
      </c>
      <c r="AM140" t="str">
        <v>Culminado 100%</v>
      </c>
      <c r="AP140" t="str">
        <v>Corte de Energía por caída de un Árbol</v>
      </c>
      <c r="AQ140">
        <v>0.3333333333333333</v>
      </c>
      <c r="AR140">
        <v>0.875</v>
      </c>
    </row>
    <row r="141" xml:space="preserve">
      <c r="A141">
        <v>1268792</v>
      </c>
      <c r="B141" t="str">
        <f>VLOOKUP(H141,DetalleTiendas!A$2:S$1778,3,FALSE)</f>
        <v>MEJORAMIENTO DEL HOGAR</v>
      </c>
      <c r="C141" t="str">
        <f>VLOOKUP(H141,DetalleTiendas!A$2:S$1778,4,FALSE)</f>
        <v>EASY</v>
      </c>
      <c r="D141" t="str">
        <f>VLOOKUP(H141,DetalleTiendas!A$2:S$1778,5,FALSE)</f>
        <v>BOGOTA - EASY</v>
      </c>
      <c r="E141" t="str">
        <v>DEVOLUCIONES</v>
      </c>
      <c r="F141" t="str">
        <v>NO</v>
      </c>
      <c r="G141" t="str" xml:space="preserve">
        <f xml:space="preserve">IF(
   AND(ISNUMBER(VALUE(MID(H141,3,3))), ISNUMBER(FIND(" ", H141))),
   LEFT(H141,FIND(" ",H141)-1),
   H141
)</f>
        <v>E800</v>
      </c>
      <c r="H141" t="str">
        <v>E800 OCCIDENTE</v>
      </c>
      <c r="J141" t="str">
        <v>Soporte_Onsite_BOGOTA</v>
      </c>
      <c r="K141" t="str">
        <v>Juan Fernando Rodriguez</v>
      </c>
      <c r="L141" t="str">
        <v>CERRADO</v>
      </c>
      <c r="M141" t="str">
        <v>CERRADO</v>
      </c>
      <c r="N141" t="str">
        <v>MEDIA</v>
      </c>
      <c r="O141">
        <v>45755</v>
      </c>
      <c r="P141">
        <v>0.6180555555555556</v>
      </c>
      <c r="Q141" t="str">
        <f>TEXT(KPI_IMs_2[[#This Row],[FECHA DE LA NOVEDAD]],"MMMM")</f>
        <v>abril</v>
      </c>
      <c r="R141" t="str">
        <f>TEXT(KPI_IMs_2[[#This Row],[FECHA DE LA NOVEDAD]],"aaaa")</f>
        <v>2025</v>
      </c>
      <c r="S141">
        <v>45755</v>
      </c>
      <c r="T141">
        <v>45755</v>
      </c>
      <c r="U141">
        <v>0.625</v>
      </c>
      <c r="V141">
        <v>0.8541666666666666</v>
      </c>
      <c r="W141">
        <f>((KPI_IMs_2[[#This Row],[FECHA DE RESOLUCION]]+KPI_IMs_2[[#This Row],[HORA CIERRE IM]])-(KPI_IMs_2[[#This Row],[FECHA DE LA NOVEDAD]]+KPI_IMs_2[[#This Row],[HORA DE LA FALLA]]))*24*60</f>
        <v>339.9999999976717</v>
      </c>
      <c r="X141" t="str" cm="1" xml:space="preserve">
        <f t="array" ref="X141" xml:space="preserve">IF(OR(O141="",P141="",S141="",V141="",AQ141="",AR141=""),"",
  LET(
    _xlpm.inicio, O141 + P141,
    _xlpm.fin, S141 + V141,
    _xlpm.dias, INT(_xlpm.fin - _xlpm.inicio),
    _xlpm.tiempo, REDUCE(0, SEQUENCE(_xlpm.dias + 1, 1, 0, 1),
      LAMBDA(_xlpm.acum,_xlpm.d,
        LET(
          _xlpm.dia, TRUNC(_xlpm.inicio) + _xlpm.d,
          _xlpm.horaIni, IF(_xlpm.d = 0, MAX(_xlpm.inicio, _xlpm.dia + AQ141), _xlpm.dia + AQ141),
          _xlpm.horaFin, IF(_xlpm.d = _xlpm.dias, MIN(_xlpm.fin, _xlpm.dia + AR141), _xlpm.dia + AR141),
          _xlpm.tiempo_dia, MAX(0, _xlpm.horaFin - _xlpm.horaIni),
          _xlpm.acum + _xlpm.tiempo_dia
        )
      )
    ),
    TEXT(_xlpm.tiempo, "h:mm")
  )
)</f>
        <v>5:40</v>
      </c>
      <c r="Y141" t="str">
        <f>TEXT((KPI_IMs_2[[#This Row],[FECHA DE REPORTE]]+KPI_IMs_2[[#This Row],[HORA DE REPORTE]]) - (KPI_IMs_2[[#This Row],[FECHA DE LA NOVEDAD]]+KPI_IMs_2[[#This Row],[HORA DE LA FALLA]]), "[h]:mm")</f>
        <v>0:10</v>
      </c>
      <c r="Z141" t="str">
        <v>CORTE DE ENERGIA</v>
      </c>
      <c r="AA141" t="str">
        <v>Servidores / Infraestructura</v>
      </c>
      <c r="AB141" t="str">
        <v>Corto Electrico - daño switch</v>
      </c>
      <c r="AC141" t="str">
        <v>Infraestructura - Eléctrica</v>
      </c>
      <c r="AD141" t="str">
        <v>SI</v>
      </c>
      <c r="AE141" t="str">
        <v>SI</v>
      </c>
      <c r="AF141" t="str">
        <v>NO</v>
      </c>
      <c r="AG141" t="str">
        <v>SI</v>
      </c>
      <c r="AH141" t="str">
        <v>EXTERNO</v>
      </c>
      <c r="AI141" t="str">
        <v>PROVEEDOR</v>
      </c>
      <c r="AJ141" t="str">
        <v>Cambio Equipo</v>
      </c>
      <c r="AM141" t="str">
        <v>Culminado 100%</v>
      </c>
      <c r="AP141" t="str">
        <v xml:space="preserve">sw cord de la tienda no enciende ; se envia nuevo Switch por parte del centro de reparacion </v>
      </c>
      <c r="AQ141">
        <v>0.3333333333333333</v>
      </c>
      <c r="AR141">
        <v>0.875</v>
      </c>
    </row>
    <row r="142" xml:space="preserve">
      <c r="A142">
        <v>1264963</v>
      </c>
      <c r="B142" t="str">
        <f>VLOOKUP(H142,DetalleTiendas!A$2:S$1778,3,FALSE)</f>
        <v>PAIS</v>
      </c>
      <c r="C142" t="str">
        <f>VLOOKUP(H142,DetalleTiendas!A$2:S$1778,4,FALSE)</f>
        <v>PAIS</v>
      </c>
      <c r="D142" t="str">
        <f>VLOOKUP(H142,DetalleTiendas!A$2:S$1778,5,FALSE)</f>
        <v>PAIS</v>
      </c>
      <c r="E142" t="str">
        <v>POS</v>
      </c>
      <c r="F142" t="str">
        <v>SI</v>
      </c>
      <c r="G142" t="str" xml:space="preserve">
        <f xml:space="preserve">IF(
   AND(ISNUMBER(VALUE(MID(H142,3,3))), ISNUMBER(FIND(" ", H142))),
   LEFT(H142,FIND(" ",H142)-1),
   H142
)</f>
        <v>PAIS</v>
      </c>
      <c r="H142" t="str">
        <v>PAIS</v>
      </c>
      <c r="J142" t="str">
        <v>Aplicaciones_POS_ARS_Colombia</v>
      </c>
      <c r="K142" t="str">
        <v>David Bohorquez</v>
      </c>
      <c r="L142" t="str">
        <v>CERRADO</v>
      </c>
      <c r="M142" t="str">
        <v>CERRADO</v>
      </c>
      <c r="N142" t="str">
        <v>ALTA</v>
      </c>
      <c r="O142">
        <v>45753</v>
      </c>
      <c r="P142">
        <v>0.5208333333333334</v>
      </c>
      <c r="Q142" t="str">
        <f>TEXT(KPI_IMs_2[[#This Row],[FECHA DE LA NOVEDAD]],"MMMM")</f>
        <v>abril</v>
      </c>
      <c r="R142" t="str">
        <f>TEXT(KPI_IMs_2[[#This Row],[FECHA DE LA NOVEDAD]],"aaaa")</f>
        <v>2025</v>
      </c>
      <c r="S142">
        <v>45753</v>
      </c>
      <c r="T142">
        <v>45753</v>
      </c>
      <c r="U142">
        <v>0.5319444444444444</v>
      </c>
      <c r="V142">
        <v>0.6083333333333333</v>
      </c>
      <c r="W142">
        <f>((KPI_IMs_2[[#This Row],[FECHA DE RESOLUCION]]+KPI_IMs_2[[#This Row],[HORA CIERRE IM]])-(KPI_IMs_2[[#This Row],[FECHA DE LA NOVEDAD]]+KPI_IMs_2[[#This Row],[HORA DE LA FALLA]]))*24*60</f>
        <v>125.9999999916181</v>
      </c>
      <c r="X142" t="str" cm="1" xml:space="preserve">
        <f t="array" ref="X142" xml:space="preserve">IF(OR(O142="",P142="",S142="",V142="",AQ142="",AR142=""),"",
  LET(
    _xlpm.inicio, O142 + P142,
    _xlpm.fin, S142 + V142,
    _xlpm.dias, INT(_xlpm.fin - _xlpm.inicio),
    _xlpm.tiempo, REDUCE(0, SEQUENCE(_xlpm.dias + 1, 1, 0, 1),
      LAMBDA(_xlpm.acum,_xlpm.d,
        LET(
          _xlpm.dia, TRUNC(_xlpm.inicio) + _xlpm.d,
          _xlpm.horaIni, IF(_xlpm.d = 0, MAX(_xlpm.inicio, _xlpm.dia + AQ142), _xlpm.dia + AQ142),
          _xlpm.horaFin, IF(_xlpm.d = _xlpm.dias, MIN(_xlpm.fin, _xlpm.dia + AR142), _xlpm.dia + AR142),
          _xlpm.tiempo_dia, MAX(0, _xlpm.horaFin - _xlpm.horaIni),
          _xlpm.acum + _xlpm.tiempo_dia
        )
      )
    ),
    TEXT(_xlpm.tiempo, "h:mm")
  )
)</f>
        <v>2:06</v>
      </c>
      <c r="Y142" t="str">
        <f>TEXT((KPI_IMs_2[[#This Row],[FECHA DE REPORTE]]+KPI_IMs_2[[#This Row],[HORA DE REPORTE]]) - (KPI_IMs_2[[#This Row],[FECHA DE LA NOVEDAD]]+KPI_IMs_2[[#This Row],[HORA DE LA FALLA]]), "[h]:mm")</f>
        <v>0:16</v>
      </c>
      <c r="Z142" t="str">
        <v>RECAUDOS Y RAPPI</v>
      </c>
      <c r="AA142" t="str">
        <v>Servidores / Infraestructura</v>
      </c>
      <c r="AB142" t="str">
        <v>llenado Disco K8POSCO</v>
      </c>
      <c r="AC142" t="str">
        <v>Infraestructura - Eléctrica</v>
      </c>
      <c r="AD142" t="str">
        <v>SI</v>
      </c>
      <c r="AE142" t="str">
        <v>NO</v>
      </c>
      <c r="AF142" t="str">
        <v>NO</v>
      </c>
      <c r="AG142" t="str">
        <v>NO</v>
      </c>
      <c r="AH142" t="str">
        <v>INTERNO</v>
      </c>
      <c r="AI142" t="str">
        <v>SISTEMAS</v>
      </c>
      <c r="AJ142" t="str">
        <v>Liberación de espacio en disco</v>
      </c>
      <c r="AM142" t="str">
        <v>Culminado 100%</v>
      </c>
      <c r="AP142" t="str">
        <v>Se llenó el espacio donde se alojan los nodos debido a que la aplicación consume mucho espacio.</v>
      </c>
      <c r="AQ142">
        <v>0.3333333333333333</v>
      </c>
      <c r="AR142">
        <v>0.875</v>
      </c>
    </row>
    <row r="143" xml:space="preserve">
      <c r="A143">
        <v>1262225</v>
      </c>
      <c r="B143" t="str">
        <f>VLOOKUP(H143,DetalleTiendas!A$2:S$1778,3,FALSE)</f>
        <v>SUPERMERCADOS</v>
      </c>
      <c r="C143" t="str">
        <f>VLOOKUP(H143,DetalleTiendas!A$2:S$1778,4,FALSE)</f>
        <v>JUMBO</v>
      </c>
      <c r="D143" t="str">
        <f>VLOOKUP(H143,DetalleTiendas!A$2:S$1778,5,FALSE)</f>
        <v>BOGOTA</v>
      </c>
      <c r="E143" t="str">
        <v>CORTE DE ENERGIA</v>
      </c>
      <c r="F143" t="str">
        <v>SI</v>
      </c>
      <c r="G143" t="str" xml:space="preserve">
        <f xml:space="preserve">IF(
   AND(ISNUMBER(VALUE(MID(H143,3,3))), ISNUMBER(FIND(" ", H143))),
   LEFT(H143,FIND(" ",H143)-1),
   H143
)</f>
        <v>J016</v>
      </c>
      <c r="H143" t="str">
        <v>J016 CARRERA 30</v>
      </c>
      <c r="J143" t="str">
        <v>Mesas Especializadas Colombia</v>
      </c>
      <c r="K143" t="str">
        <v>Oscar Ramirez</v>
      </c>
      <c r="L143" t="str">
        <v>CERRADO</v>
      </c>
      <c r="M143" t="str">
        <v>CERRADO</v>
      </c>
      <c r="N143" t="str">
        <v>MEDIA</v>
      </c>
      <c r="O143">
        <v>45751</v>
      </c>
      <c r="P143">
        <v>0.3368055555555556</v>
      </c>
      <c r="Q143" t="str">
        <f>TEXT(KPI_IMs_2[[#This Row],[FECHA DE LA NOVEDAD]],"MMMM")</f>
        <v>abril</v>
      </c>
      <c r="R143" t="str">
        <f>TEXT(KPI_IMs_2[[#This Row],[FECHA DE LA NOVEDAD]],"aaaa")</f>
        <v>2025</v>
      </c>
      <c r="S143">
        <v>45751</v>
      </c>
      <c r="T143">
        <v>45751</v>
      </c>
      <c r="U143">
        <v>0.35138888888888886</v>
      </c>
      <c r="V143">
        <v>0.4222222222222222</v>
      </c>
      <c r="W143">
        <f>((KPI_IMs_2[[#This Row],[FECHA DE RESOLUCION]]+KPI_IMs_2[[#This Row],[HORA CIERRE IM]])-(KPI_IMs_2[[#This Row],[FECHA DE LA NOVEDAD]]+KPI_IMs_2[[#This Row],[HORA DE LA FALLA]]))*24*60</f>
        <v>123.00000000279397</v>
      </c>
      <c r="X143" t="str" cm="1" xml:space="preserve">
        <f t="array" ref="X143" xml:space="preserve">IF(OR(O143="",P143="",S143="",V143="",AQ143="",AR143=""),"",
  LET(
    _xlpm.inicio, O143 + P143,
    _xlpm.fin, S143 + V143,
    _xlpm.dias, INT(_xlpm.fin - _xlpm.inicio),
    _xlpm.tiempo, REDUCE(0, SEQUENCE(_xlpm.dias + 1, 1, 0, 1),
      LAMBDA(_xlpm.acum,_xlpm.d,
        LET(
          _xlpm.dia, TRUNC(_xlpm.inicio) + _xlpm.d,
          _xlpm.horaIni, IF(_xlpm.d = 0, MAX(_xlpm.inicio, _xlpm.dia + AQ143), _xlpm.dia + AQ143),
          _xlpm.horaFin, IF(_xlpm.d = _xlpm.dias, MIN(_xlpm.fin, _xlpm.dia + AR143), _xlpm.dia + AR143),
          _xlpm.tiempo_dia, MAX(0, _xlpm.horaFin - _xlpm.horaIni),
          _xlpm.acum + _xlpm.tiempo_dia
        )
      )
    ),
    TEXT(_xlpm.tiempo, "h:mm")
  )
)</f>
        <v>2:03</v>
      </c>
      <c r="Y143" t="str">
        <f>TEXT((KPI_IMs_2[[#This Row],[FECHA DE REPORTE]]+KPI_IMs_2[[#This Row],[HORA DE REPORTE]]) - (KPI_IMs_2[[#This Row],[FECHA DE LA NOVEDAD]]+KPI_IMs_2[[#This Row],[HORA DE LA FALLA]]), "[h]:mm")</f>
        <v>0:21</v>
      </c>
      <c r="Z143" t="str">
        <v>BLOQUEO POS</v>
      </c>
      <c r="AA143" t="str">
        <v>Software / Actualización</v>
      </c>
      <c r="AB143" t="str">
        <v>Cambio en P_reg afectó configuración de cajas</v>
      </c>
      <c r="AC143" t="str">
        <v>Parametrizacion en curso</v>
      </c>
      <c r="AD143" t="str">
        <v>SI</v>
      </c>
      <c r="AE143" t="str">
        <v>NO</v>
      </c>
      <c r="AF143" t="str">
        <v>NO</v>
      </c>
      <c r="AG143" t="str">
        <v>NO</v>
      </c>
      <c r="AH143" t="str">
        <v>INTERNO</v>
      </c>
      <c r="AI143" t="str">
        <v>SISTEMAS</v>
      </c>
      <c r="AJ143" t="str">
        <v>Integracion / Desarrollo</v>
      </c>
      <c r="AM143" t="str">
        <v>Culminado 100%</v>
      </c>
      <c r="AP143" t="str">
        <v>movimiento en los P_reg que afectó la configuración de las cajas; impidiendo las ventas.</v>
      </c>
      <c r="AQ143">
        <v>0.3333333333333333</v>
      </c>
      <c r="AR143">
        <v>0.875</v>
      </c>
    </row>
    <row r="144" xml:space="preserve">
      <c r="A144">
        <v>1263052</v>
      </c>
      <c r="B144" t="str">
        <f>VLOOKUP(H144,DetalleTiendas!A$2:S$1778,3,FALSE)</f>
        <v>SUPERMERCADOS</v>
      </c>
      <c r="C144" t="str">
        <f>VLOOKUP(H144,DetalleTiendas!A$2:S$1778,4,FALSE)</f>
        <v>EDS JUMBO</v>
      </c>
      <c r="D144" t="str">
        <f>VLOOKUP(H144,DetalleTiendas!A$2:S$1778,5,FALSE)</f>
        <v>BOGOTA</v>
      </c>
      <c r="E144" t="str">
        <v>SWITCH</v>
      </c>
      <c r="F144" t="str">
        <v>NO</v>
      </c>
      <c r="G144" t="str" xml:space="preserve">
        <f xml:space="preserve">IF(
   AND(ISNUMBER(VALUE(MID(H144,3,3))), ISNUMBER(FIND(" ", H144))),
   LEFT(H144,FIND(" ",H144)-1),
   H144
)</f>
        <v>Z161</v>
      </c>
      <c r="H144" t="str">
        <v>Z161 CALLE 190</v>
      </c>
      <c r="J144" t="str">
        <v>Soporte_Onsite_BOGOTA</v>
      </c>
      <c r="K144" t="str">
        <v>Juan Fernando Rodriguez</v>
      </c>
      <c r="L144" t="str">
        <v>CERRADO</v>
      </c>
      <c r="M144" t="str">
        <v>CERRADO</v>
      </c>
      <c r="N144" t="str">
        <v>MEDIA</v>
      </c>
      <c r="O144">
        <v>45751</v>
      </c>
      <c r="P144">
        <v>0.5833333333333334</v>
      </c>
      <c r="Q144" t="str">
        <f>TEXT(KPI_IMs_2[[#This Row],[FECHA DE LA NOVEDAD]],"MMMM")</f>
        <v>abril</v>
      </c>
      <c r="R144" t="str">
        <f>TEXT(KPI_IMs_2[[#This Row],[FECHA DE LA NOVEDAD]],"aaaa")</f>
        <v>2025</v>
      </c>
      <c r="S144">
        <v>45751</v>
      </c>
      <c r="T144">
        <v>45751</v>
      </c>
      <c r="U144">
        <v>0.5979166666666667</v>
      </c>
      <c r="V144">
        <v>0.6666666666666666</v>
      </c>
      <c r="W144">
        <f>((KPI_IMs_2[[#This Row],[FECHA DE RESOLUCION]]+KPI_IMs_2[[#This Row],[HORA CIERRE IM]])-(KPI_IMs_2[[#This Row],[FECHA DE LA NOVEDAD]]+KPI_IMs_2[[#This Row],[HORA DE LA FALLA]]))*24*60</f>
        <v>119.99999999301508</v>
      </c>
      <c r="X144" t="str" cm="1" xml:space="preserve">
        <f t="array" ref="X144" xml:space="preserve">IF(OR(O144="",P144="",S144="",V144="",AQ144="",AR144=""),"",
  LET(
    _xlpm.inicio, O144 + P144,
    _xlpm.fin, S144 + V144,
    _xlpm.dias, INT(_xlpm.fin - _xlpm.inicio),
    _xlpm.tiempo, REDUCE(0, SEQUENCE(_xlpm.dias + 1, 1, 0, 1),
      LAMBDA(_xlpm.acum,_xlpm.d,
        LET(
          _xlpm.dia, TRUNC(_xlpm.inicio) + _xlpm.d,
          _xlpm.horaIni, IF(_xlpm.d = 0, MAX(_xlpm.inicio, _xlpm.dia + AQ144), _xlpm.dia + AQ144),
          _xlpm.horaFin, IF(_xlpm.d = _xlpm.dias, MIN(_xlpm.fin, _xlpm.dia + AR144), _xlpm.dia + AR144),
          _xlpm.tiempo_dia, MAX(0, _xlpm.horaFin - _xlpm.horaIni),
          _xlpm.acum + _xlpm.tiempo_dia
        )
      )
    ),
    TEXT(_xlpm.tiempo, "h:mm")
  )
)</f>
        <v>2:00</v>
      </c>
      <c r="Y144" t="str">
        <f>TEXT((KPI_IMs_2[[#This Row],[FECHA DE REPORTE]]+KPI_IMs_2[[#This Row],[HORA DE REPORTE]]) - (KPI_IMs_2[[#This Row],[FECHA DE LA NOVEDAD]]+KPI_IMs_2[[#This Row],[HORA DE LA FALLA]]), "[h]:mm")</f>
        <v>0:21</v>
      </c>
      <c r="Z144" t="str">
        <v>CORTE DE ENERGIA</v>
      </c>
      <c r="AA144" t="str">
        <v>Eléctrico / Energía</v>
      </c>
      <c r="AB144" t="str">
        <v>Trabajos Realizados por Enel</v>
      </c>
      <c r="AC144" t="str">
        <v>Infraestructura - Eléctrica</v>
      </c>
      <c r="AD144" t="str">
        <v>SI</v>
      </c>
      <c r="AE144" t="str">
        <v>SI</v>
      </c>
      <c r="AF144" t="str">
        <v>SI</v>
      </c>
      <c r="AG144" t="str">
        <v>SI</v>
      </c>
      <c r="AH144" t="str">
        <v>EXTERNO</v>
      </c>
      <c r="AI144" t="str">
        <v>PROVEEDOR</v>
      </c>
      <c r="AJ144" t="str">
        <v>Ajuste por parte del Proveedor</v>
      </c>
      <c r="AM144" t="str">
        <v>Culminado 100%</v>
      </c>
      <c r="AP144" t="str">
        <v>Se realizaron Trabajos eléctricos por parte de ENEL ; en donde la Falla fue Solventada sin Novedad</v>
      </c>
      <c r="AQ144">
        <v>0.3333333333333333</v>
      </c>
      <c r="AR144">
        <v>0.875</v>
      </c>
    </row>
    <row r="145" xml:space="preserve">
      <c r="A145">
        <v>1260758</v>
      </c>
      <c r="B145" t="str">
        <f>VLOOKUP(H145,DetalleTiendas!A$2:S$1778,3,FALSE)</f>
        <v>SUPERMERCADOS</v>
      </c>
      <c r="C145" t="str">
        <f>VLOOKUP(H145,DetalleTiendas!A$2:S$1778,4,FALSE)</f>
        <v>JUMBO</v>
      </c>
      <c r="D145" t="str">
        <f>VLOOKUP(H145,DetalleTiendas!A$2:S$1778,5,FALSE)</f>
        <v>BOGOTA</v>
      </c>
      <c r="E145" t="str">
        <v>ENLACES</v>
      </c>
      <c r="F145" t="str">
        <v>NO</v>
      </c>
      <c r="G145" t="str" xml:space="preserve">
        <f xml:space="preserve">IF(
   AND(ISNUMBER(VALUE(MID(H145,3,3))), ISNUMBER(FIND(" ", H145))),
   LEFT(H145,FIND(" ",H145)-1),
   H145
)</f>
        <v>J015</v>
      </c>
      <c r="H145" t="str">
        <v>J015 HAYUELOS</v>
      </c>
      <c r="J145" t="str">
        <v>Redes y Comunicaciones-NIVEL 2 - COL</v>
      </c>
      <c r="K145" t="str">
        <v>Guillermo Gutierrez</v>
      </c>
      <c r="L145" t="str">
        <v>CERRADO</v>
      </c>
      <c r="M145" t="str">
        <v>CERRADO</v>
      </c>
      <c r="N145" t="str">
        <v>MEDIA</v>
      </c>
      <c r="O145">
        <v>45750</v>
      </c>
      <c r="P145">
        <v>0.46041666666666664</v>
      </c>
      <c r="Q145" t="str">
        <f>TEXT(KPI_IMs_2[[#This Row],[FECHA DE LA NOVEDAD]],"MMMM")</f>
        <v>abril</v>
      </c>
      <c r="R145" t="str">
        <f>TEXT(KPI_IMs_2[[#This Row],[FECHA DE LA NOVEDAD]],"aaaa")</f>
        <v>2025</v>
      </c>
      <c r="S145">
        <v>45750</v>
      </c>
      <c r="T145">
        <v>45750</v>
      </c>
      <c r="U145">
        <v>0.4638888888888889</v>
      </c>
      <c r="V145">
        <v>0.48125</v>
      </c>
      <c r="W145">
        <f>((KPI_IMs_2[[#This Row],[FECHA DE RESOLUCION]]+KPI_IMs_2[[#This Row],[HORA CIERRE IM]])-(KPI_IMs_2[[#This Row],[FECHA DE LA NOVEDAD]]+KPI_IMs_2[[#This Row],[HORA DE LA FALLA]]))*24*60</f>
        <v>29.99999999301508</v>
      </c>
      <c r="X145" t="str" cm="1" xml:space="preserve">
        <f t="array" ref="X145" xml:space="preserve">IF(OR(O145="",P145="",S145="",V145="",AQ145="",AR145=""),"",
  LET(
    _xlpm.inicio, O145 + P145,
    _xlpm.fin, S145 + V145,
    _xlpm.dias, INT(_xlpm.fin - _xlpm.inicio),
    _xlpm.tiempo, REDUCE(0, SEQUENCE(_xlpm.dias + 1, 1, 0, 1),
      LAMBDA(_xlpm.acum,_xlpm.d,
        LET(
          _xlpm.dia, TRUNC(_xlpm.inicio) + _xlpm.d,
          _xlpm.horaIni, IF(_xlpm.d = 0, MAX(_xlpm.inicio, _xlpm.dia + AQ145), _xlpm.dia + AQ145),
          _xlpm.horaFin, IF(_xlpm.d = _xlpm.dias, MIN(_xlpm.fin, _xlpm.dia + AR145), _xlpm.dia + AR145),
          _xlpm.tiempo_dia, MAX(0, _xlpm.horaFin - _xlpm.horaIni),
          _xlpm.acum + _xlpm.tiempo_dia
        )
      )
    ),
    TEXT(_xlpm.tiempo, "h:mm")
  )
)</f>
        <v>0:30</v>
      </c>
      <c r="Y145" t="str">
        <f>TEXT((KPI_IMs_2[[#This Row],[FECHA DE REPORTE]]+KPI_IMs_2[[#This Row],[HORA DE REPORTE]]) - (KPI_IMs_2[[#This Row],[FECHA DE LA NOVEDAD]]+KPI_IMs_2[[#This Row],[HORA DE LA FALLA]]), "[h]:mm")</f>
        <v>0:05</v>
      </c>
      <c r="Z145" t="str">
        <v>CAIDA ENLACES</v>
      </c>
      <c r="AA145" t="str">
        <v>Red / Enlace / Proveedor</v>
      </c>
      <c r="AB145" t="str">
        <v xml:space="preserve">Caída enlace proveedor - Claro </v>
      </c>
      <c r="AC145" t="str">
        <v>Proveedor - Red/Infraestructura</v>
      </c>
      <c r="AD145" t="str">
        <v>SI</v>
      </c>
      <c r="AE145" t="str">
        <v>SI</v>
      </c>
      <c r="AF145" t="str">
        <v>SI</v>
      </c>
      <c r="AG145" t="str">
        <v>SI</v>
      </c>
      <c r="AH145" t="str">
        <v>EXTERNO</v>
      </c>
      <c r="AI145" t="str">
        <v>SISTEMAS</v>
      </c>
      <c r="AJ145" t="str">
        <v>Ajuste por parte del Proveedor</v>
      </c>
      <c r="AM145" t="str">
        <v>Culminado 100%</v>
      </c>
      <c r="AP145" t="str">
        <v>Modem restablecido tras reinicio; se gestiona caso con Claro y envío de 4G a Hayuelos.</v>
      </c>
      <c r="AQ145">
        <v>0.3333333333333333</v>
      </c>
      <c r="AR145">
        <v>0.875</v>
      </c>
    </row>
    <row r="146" xml:space="preserve">
      <c r="A146">
        <v>1260758</v>
      </c>
      <c r="B146" t="str">
        <f>VLOOKUP(H146,DetalleTiendas!A$2:S$1778,3,FALSE)</f>
        <v>MEJORAMIENTO DEL HOGAR</v>
      </c>
      <c r="C146" t="str">
        <f>VLOOKUP(H146,DetalleTiendas!A$2:S$1778,4,FALSE)</f>
        <v>EASY</v>
      </c>
      <c r="D146" t="str">
        <f>VLOOKUP(H146,DetalleTiendas!A$2:S$1778,5,FALSE)</f>
        <v>BOGOTA - EASY</v>
      </c>
      <c r="E146" t="str">
        <v>ENLACES</v>
      </c>
      <c r="F146" t="str">
        <v>NO</v>
      </c>
      <c r="G146" t="str" xml:space="preserve">
        <f xml:space="preserve">IF(
   AND(ISNUMBER(VALUE(MID(H146,3,3))), ISNUMBER(FIND(" ", H146))),
   LEFT(H146,FIND(" ",H146)-1),
   H146
)</f>
        <v>E015</v>
      </c>
      <c r="H146" t="str">
        <v>E015 HAYUELOS</v>
      </c>
      <c r="J146" t="str">
        <v>Redes y Comunicaciones-NIVEL 2 - COL</v>
      </c>
      <c r="K146" t="str">
        <v>Guillermo Gutierrez</v>
      </c>
      <c r="L146" t="str">
        <v>CERRADO</v>
      </c>
      <c r="M146" t="str">
        <v>CERRADO</v>
      </c>
      <c r="N146" t="str">
        <v>MEDIA</v>
      </c>
      <c r="O146">
        <v>45750</v>
      </c>
      <c r="P146">
        <v>0.46041666666666664</v>
      </c>
      <c r="Q146" t="str">
        <f>TEXT(KPI_IMs_2[[#This Row],[FECHA DE LA NOVEDAD]],"MMMM")</f>
        <v>abril</v>
      </c>
      <c r="R146" t="str">
        <f>TEXT(KPI_IMs_2[[#This Row],[FECHA DE LA NOVEDAD]],"aaaa")</f>
        <v>2025</v>
      </c>
      <c r="S146">
        <v>45750</v>
      </c>
      <c r="T146">
        <v>45750</v>
      </c>
      <c r="U146">
        <v>0.4638888888888889</v>
      </c>
      <c r="V146">
        <v>0.48125</v>
      </c>
      <c r="W146">
        <f>((KPI_IMs_2[[#This Row],[FECHA DE RESOLUCION]]+KPI_IMs_2[[#This Row],[HORA CIERRE IM]])-(KPI_IMs_2[[#This Row],[FECHA DE LA NOVEDAD]]+KPI_IMs_2[[#This Row],[HORA DE LA FALLA]]))*24*60</f>
        <v>29.99999999301508</v>
      </c>
      <c r="X146" t="str" cm="1" xml:space="preserve">
        <f t="array" ref="X146" xml:space="preserve">IF(OR(O146="",P146="",S146="",V146="",AQ146="",AR146=""),"",
  LET(
    _xlpm.inicio, O146 + P146,
    _xlpm.fin, S146 + V146,
    _xlpm.dias, INT(_xlpm.fin - _xlpm.inicio),
    _xlpm.tiempo, REDUCE(0, SEQUENCE(_xlpm.dias + 1, 1, 0, 1),
      LAMBDA(_xlpm.acum,_xlpm.d,
        LET(
          _xlpm.dia, TRUNC(_xlpm.inicio) + _xlpm.d,
          _xlpm.horaIni, IF(_xlpm.d = 0, MAX(_xlpm.inicio, _xlpm.dia + AQ146), _xlpm.dia + AQ146),
          _xlpm.horaFin, IF(_xlpm.d = _xlpm.dias, MIN(_xlpm.fin, _xlpm.dia + AR146), _xlpm.dia + AR146),
          _xlpm.tiempo_dia, MAX(0, _xlpm.horaFin - _xlpm.horaIni),
          _xlpm.acum + _xlpm.tiempo_dia
        )
      )
    ),
    TEXT(_xlpm.tiempo, "h:mm")
  )
)</f>
        <v>0:30</v>
      </c>
      <c r="Y146" t="str">
        <f>TEXT((KPI_IMs_2[[#This Row],[FECHA DE REPORTE]]+KPI_IMs_2[[#This Row],[HORA DE REPORTE]]) - (KPI_IMs_2[[#This Row],[FECHA DE LA NOVEDAD]]+KPI_IMs_2[[#This Row],[HORA DE LA FALLA]]), "[h]:mm")</f>
        <v>0:05</v>
      </c>
      <c r="Z146" t="str">
        <v>CAIDA ENLACES</v>
      </c>
      <c r="AA146" t="str">
        <v>Red / Enlace / Proveedor</v>
      </c>
      <c r="AB146" t="str">
        <v xml:space="preserve">Caída enlace proveedor - Claro </v>
      </c>
      <c r="AC146" t="str">
        <v>Proveedor - Red/Infraestructura</v>
      </c>
      <c r="AD146" t="str">
        <v>SI</v>
      </c>
      <c r="AE146" t="str">
        <v>SI</v>
      </c>
      <c r="AF146" t="str">
        <v>SI</v>
      </c>
      <c r="AG146" t="str">
        <v>SI</v>
      </c>
      <c r="AH146" t="str">
        <v>EXTERNO</v>
      </c>
      <c r="AI146" t="str">
        <v>SISTEMAS</v>
      </c>
      <c r="AJ146" t="str">
        <v>Ajuste por parte del Proveedor</v>
      </c>
      <c r="AM146" t="str">
        <v>Culminado 100%</v>
      </c>
      <c r="AP146" t="str">
        <v>Modem restablecido tras reinicio; se gestiona caso con Claro y envío de 4G a Hayuelos.</v>
      </c>
      <c r="AQ146">
        <v>0.3333333333333333</v>
      </c>
      <c r="AR146">
        <v>0.875</v>
      </c>
    </row>
    <row r="147" xml:space="preserve">
      <c r="A147">
        <v>1260758</v>
      </c>
      <c r="B147" t="str">
        <f>VLOOKUP(H147,DetalleTiendas!A$2:S$1778,3,FALSE)</f>
        <v>MEJORAMIENTO DEL HOGAR</v>
      </c>
      <c r="C147" t="str">
        <f>VLOOKUP(H147,DetalleTiendas!A$2:S$1778,4,FALSE)</f>
        <v>EASY</v>
      </c>
      <c r="D147" t="str">
        <f>VLOOKUP(H147,DetalleTiendas!A$2:S$1778,5,FALSE)</f>
        <v>BOGOTA - EASY</v>
      </c>
      <c r="E147" t="str">
        <v>CORTE DE ENERGIA</v>
      </c>
      <c r="F147" t="str">
        <v>NO</v>
      </c>
      <c r="G147" t="str" xml:space="preserve">
        <f xml:space="preserve">IF(
   AND(ISNUMBER(VALUE(MID(H147,3,3))), ISNUMBER(FIND(" ", H147))),
   LEFT(H147,FIND(" ",H147)-1),
   H147
)</f>
        <v>E015</v>
      </c>
      <c r="H147" t="str">
        <v>E015 HAYUELOS</v>
      </c>
      <c r="J147" t="str">
        <v>Redes y Comunicaciones-NIVEL 2 - COL</v>
      </c>
      <c r="K147" t="str">
        <v>Guillermo Gutierrez</v>
      </c>
      <c r="L147" t="str">
        <v>CERRADO</v>
      </c>
      <c r="M147" t="str">
        <v>CERRADO</v>
      </c>
      <c r="N147" t="str">
        <v>MEDIA</v>
      </c>
      <c r="O147">
        <v>45750</v>
      </c>
      <c r="P147">
        <v>0.46041666666666664</v>
      </c>
      <c r="Q147" t="str">
        <f>TEXT(KPI_IMs_2[[#This Row],[FECHA DE LA NOVEDAD]],"MMMM")</f>
        <v>abril</v>
      </c>
      <c r="R147" t="str">
        <f>TEXT(KPI_IMs_2[[#This Row],[FECHA DE LA NOVEDAD]],"aaaa")</f>
        <v>2025</v>
      </c>
      <c r="S147">
        <v>45750</v>
      </c>
      <c r="T147">
        <v>45750</v>
      </c>
      <c r="U147">
        <v>0.4638888888888889</v>
      </c>
      <c r="V147">
        <v>0.48125</v>
      </c>
      <c r="W147">
        <f>((KPI_IMs_2[[#This Row],[FECHA DE RESOLUCION]]+KPI_IMs_2[[#This Row],[HORA CIERRE IM]])-(KPI_IMs_2[[#This Row],[FECHA DE LA NOVEDAD]]+KPI_IMs_2[[#This Row],[HORA DE LA FALLA]]))*24*60</f>
        <v>29.99999999301508</v>
      </c>
      <c r="X147" t="str" cm="1" xml:space="preserve">
        <f t="array" ref="X147" xml:space="preserve">IF(OR(O147="",P147="",S147="",V147="",AQ147="",AR147=""),"",
  LET(
    _xlpm.inicio, O147 + P147,
    _xlpm.fin, S147 + V147,
    _xlpm.dias, INT(_xlpm.fin - _xlpm.inicio),
    _xlpm.tiempo, REDUCE(0, SEQUENCE(_xlpm.dias + 1, 1, 0, 1),
      LAMBDA(_xlpm.acum,_xlpm.d,
        LET(
          _xlpm.dia, TRUNC(_xlpm.inicio) + _xlpm.d,
          _xlpm.horaIni, IF(_xlpm.d = 0, MAX(_xlpm.inicio, _xlpm.dia + AQ147), _xlpm.dia + AQ147),
          _xlpm.horaFin, IF(_xlpm.d = _xlpm.dias, MIN(_xlpm.fin, _xlpm.dia + AR147), _xlpm.dia + AR147),
          _xlpm.tiempo_dia, MAX(0, _xlpm.horaFin - _xlpm.horaIni),
          _xlpm.acum + _xlpm.tiempo_dia
        )
      )
    ),
    TEXT(_xlpm.tiempo, "h:mm")
  )
)</f>
        <v>0:30</v>
      </c>
      <c r="Y147" t="str">
        <f>TEXT((KPI_IMs_2[[#This Row],[FECHA DE REPORTE]]+KPI_IMs_2[[#This Row],[HORA DE REPORTE]]) - (KPI_IMs_2[[#This Row],[FECHA DE LA NOVEDAD]]+KPI_IMs_2[[#This Row],[HORA DE LA FALLA]]), "[h]:mm")</f>
        <v>0:05</v>
      </c>
      <c r="Z147" t="str">
        <v>CAIDA ENLACES</v>
      </c>
      <c r="AA147" t="str">
        <v>Red / Enlace / Proveedor</v>
      </c>
      <c r="AB147" t="str">
        <v xml:space="preserve">Caída enlace proveedor - Claro </v>
      </c>
      <c r="AC147" t="str">
        <v>Proveedor - Red/Infraestructura</v>
      </c>
      <c r="AD147" t="str">
        <v>SI</v>
      </c>
      <c r="AE147" t="str">
        <v>SI</v>
      </c>
      <c r="AF147" t="str">
        <v>SI</v>
      </c>
      <c r="AG147" t="str">
        <v>SI</v>
      </c>
      <c r="AH147" t="str">
        <v>EXTERNO</v>
      </c>
      <c r="AI147" t="str">
        <v>SISTEMAS</v>
      </c>
      <c r="AJ147" t="str">
        <v>Ajuste por parte del Proveedor</v>
      </c>
      <c r="AM147" t="str">
        <v>Culminado 100%</v>
      </c>
      <c r="AP147" t="str">
        <v>Modem restablecido tras reinicio; se gestiona caso con Claro y envío de 4G a Hayuelos.</v>
      </c>
      <c r="AQ147">
        <v>0.3333333333333333</v>
      </c>
      <c r="AR147">
        <v>0.875</v>
      </c>
    </row>
    <row r="148" xml:space="preserve">
      <c r="A148">
        <v>1255938</v>
      </c>
      <c r="B148" t="str">
        <f>VLOOKUP(H148,DetalleTiendas!A$2:S$1778,3,FALSE)</f>
        <v>SUPERMERCADOS</v>
      </c>
      <c r="C148" t="str">
        <f>VLOOKUP(H148,DetalleTiendas!A$2:S$1778,4,FALSE)</f>
        <v>EDS JUMBO</v>
      </c>
      <c r="D148" t="str">
        <f>VLOOKUP(H148,DetalleTiendas!A$2:S$1778,5,FALSE)</f>
        <v>BOGOTA</v>
      </c>
      <c r="E148" t="str">
        <v>CORTE DE ENERGIA</v>
      </c>
      <c r="F148" t="str">
        <v>NO</v>
      </c>
      <c r="G148" t="str" xml:space="preserve">
        <f xml:space="preserve">IF(
   AND(ISNUMBER(VALUE(MID(H148,3,3))), ISNUMBER(FIND(" ", H148))),
   LEFT(H148,FIND(" ",H148)-1),
   H148
)</f>
        <v>Z101</v>
      </c>
      <c r="H148" t="str">
        <v>Z101 TINTALITO</v>
      </c>
      <c r="J148" t="str">
        <v>Redes y Comunicaciones-NIVEL 2 - COL</v>
      </c>
      <c r="K148" t="str">
        <v>Guillermo Gutierrez</v>
      </c>
      <c r="L148" t="str">
        <v>CERRADO</v>
      </c>
      <c r="M148" t="str">
        <v>CERRADO</v>
      </c>
      <c r="N148" t="str">
        <v>MEDIA</v>
      </c>
      <c r="O148">
        <v>45747</v>
      </c>
      <c r="P148">
        <v>0.7465277777777778</v>
      </c>
      <c r="Q148" t="str">
        <f>TEXT(KPI_IMs_2[[#This Row],[FECHA DE LA NOVEDAD]],"MMMM")</f>
        <v>marzo</v>
      </c>
      <c r="R148" t="str">
        <f>TEXT(KPI_IMs_2[[#This Row],[FECHA DE LA NOVEDAD]],"aaaa")</f>
        <v>2025</v>
      </c>
      <c r="S148">
        <v>45747</v>
      </c>
      <c r="T148">
        <v>45747</v>
      </c>
      <c r="U148">
        <v>0.7513888888888889</v>
      </c>
      <c r="V148">
        <v>0.7729166666666667</v>
      </c>
      <c r="W148">
        <f>((KPI_IMs_2[[#This Row],[FECHA DE RESOLUCION]]+KPI_IMs_2[[#This Row],[HORA CIERRE IM]])-(KPI_IMs_2[[#This Row],[FECHA DE LA NOVEDAD]]+KPI_IMs_2[[#This Row],[HORA DE LA FALLA]]))*24*60</f>
        <v>37.999999998137355</v>
      </c>
      <c r="X148" t="str" cm="1" xml:space="preserve">
        <f t="array" ref="X148" xml:space="preserve">IF(OR(O148="",P148="",S148="",V148="",AQ148="",AR148=""),"",
  LET(
    _xlpm.inicio, O148 + P148,
    _xlpm.fin, S148 + V148,
    _xlpm.dias, INT(_xlpm.fin - _xlpm.inicio),
    _xlpm.tiempo, REDUCE(0, SEQUENCE(_xlpm.dias + 1, 1, 0, 1),
      LAMBDA(_xlpm.acum,_xlpm.d,
        LET(
          _xlpm.dia, TRUNC(_xlpm.inicio) + _xlpm.d,
          _xlpm.horaIni, IF(_xlpm.d = 0, MAX(_xlpm.inicio, _xlpm.dia + AQ148), _xlpm.dia + AQ148),
          _xlpm.horaFin, IF(_xlpm.d = _xlpm.dias, MIN(_xlpm.fin, _xlpm.dia + AR148), _xlpm.dia + AR148),
          _xlpm.tiempo_dia, MAX(0, _xlpm.horaFin - _xlpm.horaIni),
          _xlpm.acum + _xlpm.tiempo_dia
        )
      )
    ),
    TEXT(_xlpm.tiempo, "h:mm")
  )
)</f>
        <v>0:38</v>
      </c>
      <c r="Y148" t="str">
        <f>TEXT((KPI_IMs_2[[#This Row],[FECHA DE REPORTE]]+KPI_IMs_2[[#This Row],[HORA DE REPORTE]]) - (KPI_IMs_2[[#This Row],[FECHA DE LA NOVEDAD]]+KPI_IMs_2[[#This Row],[HORA DE LA FALLA]]), "[h]:mm")</f>
        <v>0:07</v>
      </c>
      <c r="Z148" t="str">
        <v>CAIDA ENLACES</v>
      </c>
      <c r="AA148" t="str">
        <v>Red / Enlace / Proveedor</v>
      </c>
      <c r="AB148" t="str">
        <v xml:space="preserve">Caída enlace proveedor - Cirion       </v>
      </c>
      <c r="AC148" t="str">
        <v>Proveedor - Red/Infraestructura</v>
      </c>
      <c r="AD148" t="str">
        <v>NO</v>
      </c>
      <c r="AE148" t="str">
        <v>NO</v>
      </c>
      <c r="AF148" t="str">
        <v>NO</v>
      </c>
      <c r="AG148" t="str">
        <v>NO</v>
      </c>
      <c r="AH148" t="str">
        <v>N/A</v>
      </c>
      <c r="AI148" t="str">
        <v>N/A</v>
      </c>
      <c r="AJ148" t="str">
        <v>Ajuste por parte del Proveedor</v>
      </c>
      <c r="AM148" t="str">
        <v>Culminado 100%</v>
      </c>
      <c r="AP148" t="str">
        <v>Corte en la Fibra del Proveedor Cirion</v>
      </c>
      <c r="AQ148">
        <v>0.3333333333333333</v>
      </c>
      <c r="AR148">
        <v>0.875</v>
      </c>
    </row>
    <row r="149" xml:space="preserve">
      <c r="A149">
        <v>1255823</v>
      </c>
      <c r="B149" t="str">
        <f>VLOOKUP(H149,DetalleTiendas!A$2:S$1778,3,FALSE)</f>
        <v>SUPERMERCADOS</v>
      </c>
      <c r="C149" t="str">
        <f>VLOOKUP(H149,DetalleTiendas!A$2:S$1778,4,FALSE)</f>
        <v>JUMBO</v>
      </c>
      <c r="D149" t="str">
        <f>VLOOKUP(H149,DetalleTiendas!A$2:S$1778,5,FALSE)</f>
        <v>BOGOTA</v>
      </c>
      <c r="E149" t="str">
        <v>TRADUCTOR PRECIOS</v>
      </c>
      <c r="F149" t="str">
        <v>NO</v>
      </c>
      <c r="G149" t="str" xml:space="preserve">
        <f xml:space="preserve">IF(
   AND(ISNUMBER(VALUE(MID(H149,3,3))), ISNUMBER(FIND(" ", H149))),
   LEFT(H149,FIND(" ",H149)-1),
   H149
)</f>
        <v>J014</v>
      </c>
      <c r="H149" t="str">
        <v>J014 CALLE 170</v>
      </c>
      <c r="J149" t="str">
        <v>Redes y Comunicaciones-NIVEL 2 - COL</v>
      </c>
      <c r="K149" t="str">
        <v>Guillermo Gutierrez</v>
      </c>
      <c r="L149" t="str">
        <v>CERRADO</v>
      </c>
      <c r="M149" t="str">
        <v>CERRADO</v>
      </c>
      <c r="N149" t="str">
        <v>MEDIA</v>
      </c>
      <c r="O149">
        <v>45747</v>
      </c>
      <c r="P149">
        <v>0.6305555555555555</v>
      </c>
      <c r="Q149" t="str">
        <f>TEXT(KPI_IMs_2[[#This Row],[FECHA DE LA NOVEDAD]],"MMMM")</f>
        <v>marzo</v>
      </c>
      <c r="R149" t="str">
        <f>TEXT(KPI_IMs_2[[#This Row],[FECHA DE LA NOVEDAD]],"aaaa")</f>
        <v>2025</v>
      </c>
      <c r="S149">
        <v>45747</v>
      </c>
      <c r="T149">
        <v>45747</v>
      </c>
      <c r="U149">
        <v>0.6722222222222223</v>
      </c>
      <c r="V149">
        <v>0.7236111111111111</v>
      </c>
      <c r="W149">
        <f>((KPI_IMs_2[[#This Row],[FECHA DE RESOLUCION]]+KPI_IMs_2[[#This Row],[HORA CIERRE IM]])-(KPI_IMs_2[[#This Row],[FECHA DE LA NOVEDAD]]+KPI_IMs_2[[#This Row],[HORA DE LA FALLA]]))*24*60</f>
        <v>133.99999999674037</v>
      </c>
      <c r="X149" t="str" cm="1" xml:space="preserve">
        <f t="array" ref="X149" xml:space="preserve">IF(OR(O149="",P149="",S149="",V149="",AQ149="",AR149=""),"",
  LET(
    _xlpm.inicio, O149 + P149,
    _xlpm.fin, S149 + V149,
    _xlpm.dias, INT(_xlpm.fin - _xlpm.inicio),
    _xlpm.tiempo, REDUCE(0, SEQUENCE(_xlpm.dias + 1, 1, 0, 1),
      LAMBDA(_xlpm.acum,_xlpm.d,
        LET(
          _xlpm.dia, TRUNC(_xlpm.inicio) + _xlpm.d,
          _xlpm.horaIni, IF(_xlpm.d = 0, MAX(_xlpm.inicio, _xlpm.dia + AQ149), _xlpm.dia + AQ149),
          _xlpm.horaFin, IF(_xlpm.d = _xlpm.dias, MIN(_xlpm.fin, _xlpm.dia + AR149), _xlpm.dia + AR149),
          _xlpm.tiempo_dia, MAX(0, _xlpm.horaFin - _xlpm.horaIni),
          _xlpm.acum + _xlpm.tiempo_dia
        )
      )
    ),
    TEXT(_xlpm.tiempo, "h:mm")
  )
)</f>
        <v>2:14</v>
      </c>
      <c r="Y149" t="str">
        <f>TEXT((KPI_IMs_2[[#This Row],[FECHA DE REPORTE]]+KPI_IMs_2[[#This Row],[HORA DE REPORTE]]) - (KPI_IMs_2[[#This Row],[FECHA DE LA NOVEDAD]]+KPI_IMs_2[[#This Row],[HORA DE LA FALLA]]), "[h]:mm")</f>
        <v>1:00</v>
      </c>
      <c r="Z149" t="str">
        <v>NOVEDAD SERVICIO LAN</v>
      </c>
      <c r="AA149" t="str">
        <v>Red / Enlace / Proveedor</v>
      </c>
      <c r="AB149" t="str">
        <v>Novedad con direccionamiento de los equipos - Wintel</v>
      </c>
      <c r="AC149" t="str">
        <v>Proveedor - Red/Infraestructura</v>
      </c>
      <c r="AD149" t="str">
        <v>NO</v>
      </c>
      <c r="AE149" t="str">
        <v>NO</v>
      </c>
      <c r="AF149" t="str">
        <v>NO</v>
      </c>
      <c r="AG149" t="str">
        <v>NO</v>
      </c>
      <c r="AH149" t="str">
        <v>N/A</v>
      </c>
      <c r="AI149" t="str">
        <v>N/A</v>
      </c>
      <c r="AJ149" t="str">
        <v>configuracion equipo</v>
      </c>
      <c r="AM149" t="str">
        <v>Culminado 100%</v>
      </c>
      <c r="AP149" t="str">
        <v>Se presento novedad en el dhcp en la tienda en la vlan 81 ; Creamos el dhcp local en el cord Principal de la tienda para solucionar el direccionamiento de las maquinas.Se va a validar con Wintel por que no esta tomando el Direccionamiento</v>
      </c>
      <c r="AQ149">
        <v>0.3333333333333333</v>
      </c>
      <c r="AR149">
        <v>0.875</v>
      </c>
    </row>
    <row r="150" xml:space="preserve">
      <c r="A150">
        <v>1253386</v>
      </c>
      <c r="B150" t="str">
        <f>VLOOKUP(H150,DetalleTiendas!A$2:S$1778,3,FALSE)</f>
        <v>PAIS</v>
      </c>
      <c r="C150" t="str">
        <f>VLOOKUP(H150,DetalleTiendas!A$2:S$1778,4,FALSE)</f>
        <v>PAIS</v>
      </c>
      <c r="D150" t="str">
        <f>VLOOKUP(H150,DetalleTiendas!A$2:S$1778,5,FALSE)</f>
        <v>PAIS</v>
      </c>
      <c r="E150" t="str">
        <v>POS</v>
      </c>
      <c r="F150" t="str">
        <v>SI</v>
      </c>
      <c r="G150" t="str" xml:space="preserve">
        <f xml:space="preserve">IF(
   AND(ISNUMBER(VALUE(MID(H150,3,3))), ISNUMBER(FIND(" ", H150))),
   LEFT(H150,FIND(" ",H150)-1),
   H150
)</f>
        <v>PAIS</v>
      </c>
      <c r="H150" t="str">
        <v>PAIS</v>
      </c>
      <c r="J150" t="str">
        <v>Aplicaciones_POS_ARS_Colombia</v>
      </c>
      <c r="K150" t="str">
        <v>David Bohorquez</v>
      </c>
      <c r="L150" t="str">
        <v>CERRADO</v>
      </c>
      <c r="M150" t="str">
        <v>CERRADO</v>
      </c>
      <c r="N150" t="str">
        <v>ALTA</v>
      </c>
      <c r="O150">
        <v>45746</v>
      </c>
      <c r="P150">
        <v>0.3854166666666667</v>
      </c>
      <c r="Q150" t="str">
        <f>TEXT(KPI_IMs_2[[#This Row],[FECHA DE LA NOVEDAD]],"MMMM")</f>
        <v>marzo</v>
      </c>
      <c r="R150" t="str">
        <f>TEXT(KPI_IMs_2[[#This Row],[FECHA DE LA NOVEDAD]],"aaaa")</f>
        <v>2025</v>
      </c>
      <c r="S150">
        <v>45746</v>
      </c>
      <c r="T150">
        <v>45746</v>
      </c>
      <c r="U150">
        <v>0.3958333333333333</v>
      </c>
      <c r="V150">
        <v>0.4888888888888889</v>
      </c>
      <c r="W150">
        <f>((KPI_IMs_2[[#This Row],[FECHA DE RESOLUCION]]+KPI_IMs_2[[#This Row],[HORA CIERRE IM]])-(KPI_IMs_2[[#This Row],[FECHA DE LA NOVEDAD]]+KPI_IMs_2[[#This Row],[HORA DE LA FALLA]]))*24*60</f>
        <v>149.0000000037253</v>
      </c>
      <c r="X150" t="str" cm="1" xml:space="preserve">
        <f t="array" ref="X150" xml:space="preserve">IF(OR(O150="",P150="",S150="",V150="",AQ150="",AR150=""),"",
  LET(
    _xlpm.inicio, O150 + P150,
    _xlpm.fin, S150 + V150,
    _xlpm.dias, INT(_xlpm.fin - _xlpm.inicio),
    _xlpm.tiempo, REDUCE(0, SEQUENCE(_xlpm.dias + 1, 1, 0, 1),
      LAMBDA(_xlpm.acum,_xlpm.d,
        LET(
          _xlpm.dia, TRUNC(_xlpm.inicio) + _xlpm.d,
          _xlpm.horaIni, IF(_xlpm.d = 0, MAX(_xlpm.inicio, _xlpm.dia + AQ150), _xlpm.dia + AQ150),
          _xlpm.horaFin, IF(_xlpm.d = _xlpm.dias, MIN(_xlpm.fin, _xlpm.dia + AR150), _xlpm.dia + AR150),
          _xlpm.tiempo_dia, MAX(0, _xlpm.horaFin - _xlpm.horaIni),
          _xlpm.acum + _xlpm.tiempo_dia
        )
      )
    ),
    TEXT(_xlpm.tiempo, "h:mm")
  )
)</f>
        <v>2:29</v>
      </c>
      <c r="Y150" t="str">
        <f>TEXT((KPI_IMs_2[[#This Row],[FECHA DE REPORTE]]+KPI_IMs_2[[#This Row],[HORA DE REPORTE]]) - (KPI_IMs_2[[#This Row],[FECHA DE LA NOVEDAD]]+KPI_IMs_2[[#This Row],[HORA DE LA FALLA]]), "[h]:mm")</f>
        <v>0:15</v>
      </c>
      <c r="Z150" t="str">
        <v>NOVEDAD EN TODO EL ECOSISTEMA ARS</v>
      </c>
      <c r="AA150" t="str">
        <v>Servidores / Infraestructura</v>
      </c>
      <c r="AB150" t="str">
        <v>Problemas de conectividad en el servidor</v>
      </c>
      <c r="AC150" t="str">
        <v>Infraestructura - Eléctrica</v>
      </c>
      <c r="AD150" t="str">
        <v>SI</v>
      </c>
      <c r="AE150" t="str">
        <v>NO</v>
      </c>
      <c r="AF150" t="str">
        <v>NO</v>
      </c>
      <c r="AG150" t="str">
        <v>NO</v>
      </c>
      <c r="AH150" t="str">
        <v>INTERNO</v>
      </c>
      <c r="AI150" t="str">
        <v>SISTEMAS</v>
      </c>
      <c r="AJ150" t="str">
        <v>reinicio equipos</v>
      </c>
      <c r="AM150" t="str">
        <v>Culminado 100%</v>
      </c>
      <c r="AP150" t="str">
        <v>El POT de DPC estaba caído debido a problemas de conectividad en el servidor el cual almacena todos los Servicios de NCR.Se montó la tarjeta de red en el servidor afectado y se reinicio</v>
      </c>
      <c r="AQ150">
        <v>0.3333333333333333</v>
      </c>
      <c r="AR150">
        <v>0.875</v>
      </c>
    </row>
    <row r="151" xml:space="preserve">
      <c r="A151">
        <v>1252927</v>
      </c>
      <c r="B151" t="str">
        <f>VLOOKUP(H151,DetalleTiendas!A$2:S$1778,3,FALSE)</f>
        <v>PAIS</v>
      </c>
      <c r="C151" t="str">
        <f>VLOOKUP(H151,DetalleTiendas!A$2:S$1778,4,FALSE)</f>
        <v>PAIS</v>
      </c>
      <c r="D151" t="str">
        <f>VLOOKUP(H151,DetalleTiendas!A$2:S$1778,5,FALSE)</f>
        <v>PAIS</v>
      </c>
      <c r="E151" t="str">
        <v>ENLACES</v>
      </c>
      <c r="F151" t="str">
        <v>NO</v>
      </c>
      <c r="G151" t="str" xml:space="preserve">
        <f xml:space="preserve">IF(
   AND(ISNUMBER(VALUE(MID(H151,3,3))), ISNUMBER(FIND(" ", H151))),
   LEFT(H151,FIND(" ",H151)-1),
   H151
)</f>
        <v>PAIS</v>
      </c>
      <c r="H151" t="str">
        <v>PAIS</v>
      </c>
      <c r="J151" t="str">
        <v>Mesas Especializadas Colombia</v>
      </c>
      <c r="K151" t="str">
        <v>Oscar Ramirez</v>
      </c>
      <c r="L151" t="str">
        <v>CERRADO</v>
      </c>
      <c r="M151" t="str">
        <v>CERRADO</v>
      </c>
      <c r="N151" t="str">
        <v>MEDIA</v>
      </c>
      <c r="O151">
        <v>45745</v>
      </c>
      <c r="P151">
        <v>0.6319444444444444</v>
      </c>
      <c r="Q151" t="str">
        <f>TEXT(KPI_IMs_2[[#This Row],[FECHA DE LA NOVEDAD]],"MMMM")</f>
        <v>marzo</v>
      </c>
      <c r="R151" t="str">
        <f>TEXT(KPI_IMs_2[[#This Row],[FECHA DE LA NOVEDAD]],"aaaa")</f>
        <v>2025</v>
      </c>
      <c r="S151">
        <v>45745</v>
      </c>
      <c r="T151">
        <v>45745</v>
      </c>
      <c r="U151">
        <v>0.6388888888888888</v>
      </c>
      <c r="V151">
        <v>0.65625</v>
      </c>
      <c r="W151">
        <f>((KPI_IMs_2[[#This Row],[FECHA DE RESOLUCION]]+KPI_IMs_2[[#This Row],[HORA CIERRE IM]])-(KPI_IMs_2[[#This Row],[FECHA DE LA NOVEDAD]]+KPI_IMs_2[[#This Row],[HORA DE LA FALLA]]))*24*60</f>
        <v>34.99999999883585</v>
      </c>
      <c r="X151" t="str" cm="1" xml:space="preserve">
        <f t="array" ref="X151" xml:space="preserve">IF(OR(O151="",P151="",S151="",V151="",AQ151="",AR151=""),"",
  LET(
    _xlpm.inicio, O151 + P151,
    _xlpm.fin, S151 + V151,
    _xlpm.dias, INT(_xlpm.fin - _xlpm.inicio),
    _xlpm.tiempo, REDUCE(0, SEQUENCE(_xlpm.dias + 1, 1, 0, 1),
      LAMBDA(_xlpm.acum,_xlpm.d,
        LET(
          _xlpm.dia, TRUNC(_xlpm.inicio) + _xlpm.d,
          _xlpm.horaIni, IF(_xlpm.d = 0, MAX(_xlpm.inicio, _xlpm.dia + AQ151), _xlpm.dia + AQ151),
          _xlpm.horaFin, IF(_xlpm.d = _xlpm.dias, MIN(_xlpm.fin, _xlpm.dia + AR151), _xlpm.dia + AR151),
          _xlpm.tiempo_dia, MAX(0, _xlpm.horaFin - _xlpm.horaIni),
          _xlpm.acum + _xlpm.tiempo_dia
        )
      )
    ),
    TEXT(_xlpm.tiempo, "h:mm")
  )
)</f>
        <v>0:35</v>
      </c>
      <c r="Y151" t="str">
        <f>TEXT((KPI_IMs_2[[#This Row],[FECHA DE REPORTE]]+KPI_IMs_2[[#This Row],[HORA DE REPORTE]]) - (KPI_IMs_2[[#This Row],[FECHA DE LA NOVEDAD]]+KPI_IMs_2[[#This Row],[HORA DE LA FALLA]]), "[h]:mm")</f>
        <v>0:10</v>
      </c>
      <c r="Z151" t="str">
        <v>TARJETA COLPATRIA</v>
      </c>
      <c r="AA151" t="str">
        <v>Red / Enlace / Proveedor</v>
      </c>
      <c r="AB151" t="str">
        <v>Falla Masiva - Redeban</v>
      </c>
      <c r="AC151" t="str">
        <v>Proveedor - Red/Infraestructura</v>
      </c>
      <c r="AD151" t="str">
        <v>SI</v>
      </c>
      <c r="AE151" t="str">
        <v>NO</v>
      </c>
      <c r="AF151" t="str">
        <v>NO</v>
      </c>
      <c r="AG151" t="str">
        <v>NO</v>
      </c>
      <c r="AH151" t="str">
        <v>EXTERNO</v>
      </c>
      <c r="AI151" t="str">
        <v>PROVEEDOR</v>
      </c>
      <c r="AJ151" t="str">
        <v>Ajuste por parte del Proveedor</v>
      </c>
      <c r="AM151" t="str">
        <v>Culminado 100%</v>
      </c>
      <c r="AP151" t="str">
        <v>Se realiza escalamiento con Credeban y con Redeban ; el cual nos indican que la falla quedo solventada por parte de ellos</v>
      </c>
      <c r="AQ151">
        <v>0.3333333333333333</v>
      </c>
      <c r="AR151">
        <v>0.875</v>
      </c>
    </row>
    <row r="152" xml:space="preserve">
      <c r="A152">
        <v>1252545</v>
      </c>
      <c r="B152" t="str">
        <f>VLOOKUP(H152,DetalleTiendas!A$2:S$1778,3,FALSE)</f>
        <v>SUPERMERCADOS</v>
      </c>
      <c r="C152" t="str">
        <f>VLOOKUP(H152,DetalleTiendas!A$2:S$1778,4,FALSE)</f>
        <v>JUMBO</v>
      </c>
      <c r="D152" t="str">
        <f>VLOOKUP(H152,DetalleTiendas!A$2:S$1778,5,FALSE)</f>
        <v>CENTRO</v>
      </c>
      <c r="E152" t="str">
        <v>POS</v>
      </c>
      <c r="F152" t="str">
        <v>NO</v>
      </c>
      <c r="G152" t="str" xml:space="preserve">
        <f xml:space="preserve">IF(
   AND(ISNUMBER(VALUE(MID(H152,3,3))), ISNUMBER(FIND(" ", H152))),
   LEFT(H152,FIND(" ",H152)-1),
   H152
)</f>
        <v>J084</v>
      </c>
      <c r="H152" t="str">
        <v>J084 MEGAMALL</v>
      </c>
      <c r="J152" t="str">
        <v>Soporte_Onsite_REG_Centro_SM Colombia</v>
      </c>
      <c r="K152" t="str">
        <v>David Higuita</v>
      </c>
      <c r="L152" t="str">
        <v>CERRADO</v>
      </c>
      <c r="M152" t="str">
        <v>CERRADO</v>
      </c>
      <c r="N152" t="str">
        <v>MEDIA</v>
      </c>
      <c r="O152">
        <v>45745</v>
      </c>
      <c r="P152">
        <v>0.4013888888888889</v>
      </c>
      <c r="Q152" t="str">
        <f>TEXT(KPI_IMs_2[[#This Row],[FECHA DE LA NOVEDAD]],"MMMM")</f>
        <v>marzo</v>
      </c>
      <c r="R152" t="str">
        <f>TEXT(KPI_IMs_2[[#This Row],[FECHA DE LA NOVEDAD]],"aaaa")</f>
        <v>2025</v>
      </c>
      <c r="S152">
        <v>45745</v>
      </c>
      <c r="T152">
        <v>45745</v>
      </c>
      <c r="U152">
        <v>0.4111111111111111</v>
      </c>
      <c r="V152">
        <v>0.4409722222222222</v>
      </c>
      <c r="W152">
        <f>((KPI_IMs_2[[#This Row],[FECHA DE RESOLUCION]]+KPI_IMs_2[[#This Row],[HORA CIERRE IM]])-(KPI_IMs_2[[#This Row],[FECHA DE LA NOVEDAD]]+KPI_IMs_2[[#This Row],[HORA DE LA FALLA]]))*24*60</f>
        <v>56.99999999720603</v>
      </c>
      <c r="X152" t="str" cm="1" xml:space="preserve">
        <f t="array" ref="X152" xml:space="preserve">IF(OR(O152="",P152="",S152="",V152="",AQ152="",AR152=""),"",
  LET(
    _xlpm.inicio, O152 + P152,
    _xlpm.fin, S152 + V152,
    _xlpm.dias, INT(_xlpm.fin - _xlpm.inicio),
    _xlpm.tiempo, REDUCE(0, SEQUENCE(_xlpm.dias + 1, 1, 0, 1),
      LAMBDA(_xlpm.acum,_xlpm.d,
        LET(
          _xlpm.dia, TRUNC(_xlpm.inicio) + _xlpm.d,
          _xlpm.horaIni, IF(_xlpm.d = 0, MAX(_xlpm.inicio, _xlpm.dia + AQ152), _xlpm.dia + AQ152),
          _xlpm.horaFin, IF(_xlpm.d = _xlpm.dias, MIN(_xlpm.fin, _xlpm.dia + AR152), _xlpm.dia + AR152),
          _xlpm.tiempo_dia, MAX(0, _xlpm.horaFin - _xlpm.horaIni),
          _xlpm.acum + _xlpm.tiempo_dia
        )
      )
    ),
    TEXT(_xlpm.tiempo, "h:mm")
  )
)</f>
        <v>0:57</v>
      </c>
      <c r="Y152" t="str">
        <f>TEXT((KPI_IMs_2[[#This Row],[FECHA DE REPORTE]]+KPI_IMs_2[[#This Row],[HORA DE REPORTE]]) - (KPI_IMs_2[[#This Row],[FECHA DE LA NOVEDAD]]+KPI_IMs_2[[#This Row],[HORA DE LA FALLA]]), "[h]:mm")</f>
        <v>0:14</v>
      </c>
      <c r="Z152" t="str">
        <v>POS Y DEVOLUCIONES</v>
      </c>
      <c r="AA152" t="str">
        <v>Eléctrico / Energía</v>
      </c>
      <c r="AB152" t="str">
        <v>Corte Electrico- en tienda</v>
      </c>
      <c r="AC152" t="str">
        <v>Infraestructura - Eléctrica</v>
      </c>
      <c r="AD152" t="str">
        <v>SI</v>
      </c>
      <c r="AE152" t="str">
        <v>SI</v>
      </c>
      <c r="AF152" t="str">
        <v>SI</v>
      </c>
      <c r="AG152" t="str">
        <v>SI</v>
      </c>
      <c r="AH152" t="str">
        <v>INTERNO</v>
      </c>
      <c r="AI152" t="str">
        <v>NEGOCIO</v>
      </c>
      <c r="AJ152" t="str">
        <v>Ajustes Conexiones tienda</v>
      </c>
      <c r="AM152" t="str">
        <v>Culminado 100%</v>
      </c>
      <c r="AP152" t="str">
        <v>Se realizó el cambio del adaptador del Fortinet. hubo un corto en una parte de la tienda; lo que ocasionó que el equipo no respondiera.</v>
      </c>
      <c r="AQ152">
        <v>0.3333333333333333</v>
      </c>
      <c r="AR152">
        <v>0.875</v>
      </c>
    </row>
    <row r="153" xml:space="preserve">
      <c r="A153">
        <v>1251612</v>
      </c>
      <c r="B153" t="str">
        <f>VLOOKUP(H153,DetalleTiendas!A$2:S$1778,3,FALSE)</f>
        <v>SUPERMERCADOS</v>
      </c>
      <c r="C153" t="str">
        <f>VLOOKUP(H153,DetalleTiendas!A$2:S$1778,4,FALSE)</f>
        <v>METRO</v>
      </c>
      <c r="D153" t="str">
        <f>VLOOKUP(H153,DetalleTiendas!A$2:S$1778,5,FALSE)</f>
        <v>COSTA</v>
      </c>
      <c r="E153" t="str">
        <v>GENESIX</v>
      </c>
      <c r="F153" t="str">
        <v>NO</v>
      </c>
      <c r="G153" t="str" xml:space="preserve">
        <f xml:space="preserve">IF(
   AND(ISNUMBER(VALUE(MID(H153,3,3))), ISNUMBER(FIND(" ", H153))),
   LEFT(H153,FIND(" ",H153)-1),
   H153
)</f>
        <v>M040</v>
      </c>
      <c r="H153" t="str">
        <v>M040 RIOHACHA</v>
      </c>
      <c r="J153" t="str">
        <v>Soporte_Onsite_REG_Costa_SM Colombia</v>
      </c>
      <c r="K153" t="str">
        <v>Celso Niebles</v>
      </c>
      <c r="L153" t="str">
        <v>CERRADO</v>
      </c>
      <c r="M153" t="str">
        <v>CERRADO</v>
      </c>
      <c r="N153" t="str">
        <v>MEDIA</v>
      </c>
      <c r="O153">
        <v>45744</v>
      </c>
      <c r="P153">
        <v>0.5298611111111111</v>
      </c>
      <c r="Q153" t="str">
        <f>TEXT(KPI_IMs_2[[#This Row],[FECHA DE LA NOVEDAD]],"MMMM")</f>
        <v>marzo</v>
      </c>
      <c r="R153" t="str">
        <f>TEXT(KPI_IMs_2[[#This Row],[FECHA DE LA NOVEDAD]],"aaaa")</f>
        <v>2025</v>
      </c>
      <c r="S153">
        <v>45744</v>
      </c>
      <c r="T153">
        <v>45744</v>
      </c>
      <c r="U153">
        <v>0.5458333333333333</v>
      </c>
      <c r="V153">
        <v>0.6666666666666666</v>
      </c>
      <c r="W153">
        <f>((KPI_IMs_2[[#This Row],[FECHA DE RESOLUCION]]+KPI_IMs_2[[#This Row],[HORA CIERRE IM]])-(KPI_IMs_2[[#This Row],[FECHA DE LA NOVEDAD]]+KPI_IMs_2[[#This Row],[HORA DE LA FALLA]]))*24*60</f>
        <v>196.99999999254942</v>
      </c>
      <c r="X153" t="str" cm="1" xml:space="preserve">
        <f t="array" ref="X153" xml:space="preserve">IF(OR(O153="",P153="",S153="",V153="",AQ153="",AR153=""),"",
  LET(
    _xlpm.inicio, O153 + P153,
    _xlpm.fin, S153 + V153,
    _xlpm.dias, INT(_xlpm.fin - _xlpm.inicio),
    _xlpm.tiempo, REDUCE(0, SEQUENCE(_xlpm.dias + 1, 1, 0, 1),
      LAMBDA(_xlpm.acum,_xlpm.d,
        LET(
          _xlpm.dia, TRUNC(_xlpm.inicio) + _xlpm.d,
          _xlpm.horaIni, IF(_xlpm.d = 0, MAX(_xlpm.inicio, _xlpm.dia + AQ153), _xlpm.dia + AQ153),
          _xlpm.horaFin, IF(_xlpm.d = _xlpm.dias, MIN(_xlpm.fin, _xlpm.dia + AR153), _xlpm.dia + AR153),
          _xlpm.tiempo_dia, MAX(0, _xlpm.horaFin - _xlpm.horaIni),
          _xlpm.acum + _xlpm.tiempo_dia
        )
      )
    ),
    TEXT(_xlpm.tiempo, "h:mm")
  )
)</f>
        <v>3:17</v>
      </c>
      <c r="Y153" t="str">
        <f>TEXT((KPI_IMs_2[[#This Row],[FECHA DE REPORTE]]+KPI_IMs_2[[#This Row],[HORA DE REPORTE]]) - (KPI_IMs_2[[#This Row],[FECHA DE LA NOVEDAD]]+KPI_IMs_2[[#This Row],[HORA DE LA FALLA]]), "[h]:mm")</f>
        <v>0:23</v>
      </c>
      <c r="Z153" t="str">
        <v>CORTE DE ENERGIA</v>
      </c>
      <c r="AA153" t="str">
        <v>Eléctrico / Energía</v>
      </c>
      <c r="AB153" t="str">
        <v>Cable Suelto UPS</v>
      </c>
      <c r="AC153" t="str">
        <v>Infraestructura - Eléctrica</v>
      </c>
      <c r="AD153" t="str">
        <v>SI</v>
      </c>
      <c r="AE153" t="str">
        <v>SI</v>
      </c>
      <c r="AF153" t="str">
        <v>SI</v>
      </c>
      <c r="AG153" t="str">
        <v>SI</v>
      </c>
      <c r="AH153" t="str">
        <v>INTERNO</v>
      </c>
      <c r="AI153" t="str">
        <v>NEGOCIO</v>
      </c>
      <c r="AJ153" t="str">
        <v>Ajuste Cableado tienda</v>
      </c>
      <c r="AM153" t="str">
        <v>Culminado 100%</v>
      </c>
      <c r="AP153" t="str">
        <v>habia un Cable flojo en la UPS que no estaba haciendo contacto</v>
      </c>
      <c r="AQ153">
        <v>0.3333333333333333</v>
      </c>
      <c r="AR153">
        <v>0.875</v>
      </c>
    </row>
    <row r="154" xml:space="preserve">
      <c r="A154">
        <v>1250793</v>
      </c>
      <c r="B154" t="str">
        <f>VLOOKUP(H154,DetalleTiendas!A$2:S$1778,3,FALSE)</f>
        <v>SUPERMERCADOS</v>
      </c>
      <c r="C154" t="str">
        <f>VLOOKUP(H154,DetalleTiendas!A$2:S$1778,4,FALSE)</f>
        <v>SUPERMERCADOS</v>
      </c>
      <c r="D154" t="str">
        <f>VLOOKUP(H154,DetalleTiendas!A$2:S$1778,5,FALSE)</f>
        <v>SUPERMERCADOS</v>
      </c>
      <c r="E154" t="str">
        <v>POS</v>
      </c>
      <c r="F154" t="str">
        <v>SI</v>
      </c>
      <c r="G154" t="str" xml:space="preserve">
        <f xml:space="preserve">IF(
   AND(ISNUMBER(VALUE(MID(H154,3,3))), ISNUMBER(FIND(" ", H154))),
   LEFT(H154,FIND(" ",H154)-1),
   H154
)</f>
        <v>SUPERMERCADOS</v>
      </c>
      <c r="H154" t="str">
        <v>SUPERMERCADOS</v>
      </c>
      <c r="J154" t="str">
        <v>SC_Comercial_Genesix</v>
      </c>
      <c r="K154" t="str">
        <v>Jairo Ernesto Roa</v>
      </c>
      <c r="L154" t="str">
        <v>ABIERTO</v>
      </c>
      <c r="M154" t="str">
        <v>CERRADO</v>
      </c>
      <c r="N154" t="str">
        <v>ALTA</v>
      </c>
      <c r="O154">
        <v>45744</v>
      </c>
      <c r="P154">
        <v>0.25</v>
      </c>
      <c r="Q154" t="str">
        <f>TEXT(KPI_IMs_2[[#This Row],[FECHA DE LA NOVEDAD]],"MMMM")</f>
        <v>marzo</v>
      </c>
      <c r="R154" t="str">
        <f>TEXT(KPI_IMs_2[[#This Row],[FECHA DE LA NOVEDAD]],"aaaa")</f>
        <v>2025</v>
      </c>
      <c r="S154">
        <v>45744</v>
      </c>
      <c r="T154">
        <v>45744</v>
      </c>
      <c r="U154">
        <v>0.2916666666666667</v>
      </c>
      <c r="V154">
        <v>0.36944444444444446</v>
      </c>
      <c r="W154">
        <f>((KPI_IMs_2[[#This Row],[FECHA DE RESOLUCION]]+KPI_IMs_2[[#This Row],[HORA CIERRE IM]])-(KPI_IMs_2[[#This Row],[FECHA DE LA NOVEDAD]]+KPI_IMs_2[[#This Row],[HORA DE LA FALLA]]))*24*60</f>
        <v>171.99999999487773</v>
      </c>
      <c r="X154" t="str" cm="1" xml:space="preserve">
        <f t="array" ref="X154" xml:space="preserve">IF(OR(O154="",P154="",S154="",V154="",AQ154="",AR154=""),"",
  LET(
    _xlpm.inicio, O154 + P154,
    _xlpm.fin, S154 + V154,
    _xlpm.dias, INT(_xlpm.fin - _xlpm.inicio),
    _xlpm.tiempo, REDUCE(0, SEQUENCE(_xlpm.dias + 1, 1, 0, 1),
      LAMBDA(_xlpm.acum,_xlpm.d,
        LET(
          _xlpm.dia, TRUNC(_xlpm.inicio) + _xlpm.d,
          _xlpm.horaIni, IF(_xlpm.d = 0, MAX(_xlpm.inicio, _xlpm.dia + AQ154), _xlpm.dia + AQ154),
          _xlpm.horaFin, IF(_xlpm.d = _xlpm.dias, MIN(_xlpm.fin, _xlpm.dia + AR154), _xlpm.dia + AR154),
          _xlpm.tiempo_dia, MAX(0, _xlpm.horaFin - _xlpm.horaIni),
          _xlpm.acum + _xlpm.tiempo_dia
        )
      )
    ),
    TEXT(_xlpm.tiempo, "h:mm")
  )
)</f>
        <v>0:52</v>
      </c>
      <c r="Y154" t="str">
        <f>TEXT((KPI_IMs_2[[#This Row],[FECHA DE REPORTE]]+KPI_IMs_2[[#This Row],[HORA DE REPORTE]]) - (KPI_IMs_2[[#This Row],[FECHA DE LA NOVEDAD]]+KPI_IMs_2[[#This Row],[HORA DE LA FALLA]]), "[h]:mm")</f>
        <v>1:00</v>
      </c>
      <c r="Z154" t="str">
        <v>FALLA CON LA APLICACIÓN GENESIX</v>
      </c>
      <c r="AA154" t="str">
        <v>Software / Actualización</v>
      </c>
      <c r="AB154" t="str">
        <v xml:space="preserve">Causa no determinada       </v>
      </c>
      <c r="AC154" t="str">
        <v>Software / Actualización</v>
      </c>
      <c r="AD154" t="str">
        <v>NO</v>
      </c>
      <c r="AE154" t="str">
        <v>NO</v>
      </c>
      <c r="AF154" t="str">
        <v>SI</v>
      </c>
      <c r="AG154" t="str">
        <v>NO</v>
      </c>
      <c r="AH154" t="str">
        <v>INTERNO</v>
      </c>
      <c r="AI154" t="str">
        <v>SISTEMAS</v>
      </c>
      <c r="AJ154" t="str">
        <v>reinicio equipos</v>
      </c>
      <c r="AM154" t="str">
        <v>Culminado 100%</v>
      </c>
      <c r="AP154" t="str">
        <v>Se realizó un reinicio de sanidad.</v>
      </c>
      <c r="AQ154">
        <v>0.3333333333333333</v>
      </c>
      <c r="AR154">
        <v>0.875</v>
      </c>
    </row>
    <row r="155" xml:space="preserve">
      <c r="A155">
        <v>1248880</v>
      </c>
      <c r="B155" t="str">
        <f>VLOOKUP(H155,DetalleTiendas!A$2:S$1778,3,FALSE)</f>
        <v>SUPERMERCADOS</v>
      </c>
      <c r="C155" t="str">
        <f>VLOOKUP(H155,DetalleTiendas!A$2:S$1778,4,FALSE)</f>
        <v>METRO</v>
      </c>
      <c r="D155" t="str">
        <f>VLOOKUP(H155,DetalleTiendas!A$2:S$1778,5,FALSE)</f>
        <v>COSTA</v>
      </c>
      <c r="E155" t="str">
        <v>FACTURA ELECTRONICA</v>
      </c>
      <c r="F155" t="str">
        <v>NO</v>
      </c>
      <c r="G155" t="str" xml:space="preserve">
        <f xml:space="preserve">IF(
   AND(ISNUMBER(VALUE(MID(H155,3,3))), ISNUMBER(FIND(" ", H155))),
   LEFT(H155,FIND(" ",H155)-1),
   H155
)</f>
        <v>M179</v>
      </c>
      <c r="H155" t="str">
        <v>M179 PITALITO</v>
      </c>
      <c r="J155" t="str">
        <v>Soporte_Onsite_REG_Costa_SM Colombia</v>
      </c>
      <c r="K155" t="str">
        <v>Celso Niebles</v>
      </c>
      <c r="L155" t="str">
        <v>CERRADO</v>
      </c>
      <c r="M155" t="str">
        <v>CERRADO</v>
      </c>
      <c r="N155" t="str">
        <v>ALTA</v>
      </c>
      <c r="O155">
        <v>45743</v>
      </c>
      <c r="P155">
        <v>0.2972222222222222</v>
      </c>
      <c r="Q155" t="str">
        <f>TEXT(KPI_IMs_2[[#This Row],[FECHA DE LA NOVEDAD]],"MMMM")</f>
        <v>marzo</v>
      </c>
      <c r="R155" t="str">
        <f>TEXT(KPI_IMs_2[[#This Row],[FECHA DE LA NOVEDAD]],"aaaa")</f>
        <v>2025</v>
      </c>
      <c r="S155">
        <v>45744</v>
      </c>
      <c r="T155">
        <v>45743</v>
      </c>
      <c r="U155">
        <v>0.3013888888888889</v>
      </c>
      <c r="V155">
        <v>0.4375</v>
      </c>
      <c r="W155">
        <f>((KPI_IMs_2[[#This Row],[FECHA DE RESOLUCION]]+KPI_IMs_2[[#This Row],[HORA CIERRE IM]])-(KPI_IMs_2[[#This Row],[FECHA DE LA NOVEDAD]]+KPI_IMs_2[[#This Row],[HORA DE LA FALLA]]))*24*60</f>
        <v>1641.9999999983702</v>
      </c>
      <c r="X155" t="str" cm="1" xml:space="preserve">
        <f t="array" ref="X155" xml:space="preserve">IF(OR(O155="",P155="",S155="",V155="",AQ155="",AR155=""),"",
  LET(
    _xlpm.inicio, O155 + P155,
    _xlpm.fin, S155 + V155,
    _xlpm.dias, INT(_xlpm.fin - _xlpm.inicio),
    _xlpm.tiempo, REDUCE(0, SEQUENCE(_xlpm.dias + 1, 1, 0, 1),
      LAMBDA(_xlpm.acum,_xlpm.d,
        LET(
          _xlpm.dia, TRUNC(_xlpm.inicio) + _xlpm.d,
          _xlpm.horaIni, IF(_xlpm.d = 0, MAX(_xlpm.inicio, _xlpm.dia + AQ155), _xlpm.dia + AQ155),
          _xlpm.horaFin, IF(_xlpm.d = _xlpm.dias, MIN(_xlpm.fin, _xlpm.dia + AR155), _xlpm.dia + AR155),
          _xlpm.tiempo_dia, MAX(0, _xlpm.horaFin - _xlpm.horaIni),
          _xlpm.acum + _xlpm.tiempo_dia
        )
      )
    ),
    TEXT(_xlpm.tiempo, "h:mm")
  )
)</f>
        <v>15:30</v>
      </c>
      <c r="Y155" t="str">
        <f>TEXT((KPI_IMs_2[[#This Row],[FECHA DE REPORTE]]+KPI_IMs_2[[#This Row],[HORA DE REPORTE]]) - (KPI_IMs_2[[#This Row],[FECHA DE LA NOVEDAD]]+KPI_IMs_2[[#This Row],[HORA DE LA FALLA]]), "[h]:mm")</f>
        <v>0:06</v>
      </c>
      <c r="Z155" t="str">
        <v>FALLAS CON EL SERVIDOR ARS (BLOQUEO)</v>
      </c>
      <c r="AA155" t="str">
        <v>Servidores / Infraestructura</v>
      </c>
      <c r="AB155" t="str">
        <v>Servidor Dañado</v>
      </c>
      <c r="AC155" t="str">
        <v>Infraestructura - Eléctrica</v>
      </c>
      <c r="AD155" t="str">
        <v>SI</v>
      </c>
      <c r="AE155" t="str">
        <v>SI</v>
      </c>
      <c r="AF155" t="str">
        <v>SI</v>
      </c>
      <c r="AG155" t="str">
        <v>SI</v>
      </c>
      <c r="AH155" t="str">
        <v>INTERNO</v>
      </c>
      <c r="AI155" t="str">
        <v>SISTEMAS</v>
      </c>
      <c r="AJ155" t="str">
        <v>Cambio Equipo</v>
      </c>
      <c r="AM155" t="str">
        <v>Culminado 100%</v>
      </c>
      <c r="AP155" t="str">
        <v>Se envia Servidor ; el Servidor anterior se reinicia constantemente</v>
      </c>
      <c r="AQ155">
        <v>0.3333333333333333</v>
      </c>
      <c r="AR155">
        <v>0.875</v>
      </c>
    </row>
    <row r="156" xml:space="preserve">
      <c r="A156">
        <v>1248431</v>
      </c>
      <c r="B156" t="str">
        <f>VLOOKUP(H156,DetalleTiendas!A$2:S$1778,3,FALSE)</f>
        <v>SUPERMERCADOS</v>
      </c>
      <c r="C156" t="str">
        <f>VLOOKUP(H156,DetalleTiendas!A$2:S$1778,4,FALSE)</f>
        <v>EDS JUMBO-ANCLA</v>
      </c>
      <c r="D156" t="str">
        <f>VLOOKUP(H156,DetalleTiendas!A$2:S$1778,5,FALSE)</f>
        <v>BOGOTA</v>
      </c>
      <c r="E156" t="str">
        <v>ENLACES</v>
      </c>
      <c r="F156" t="str">
        <v>SI</v>
      </c>
      <c r="G156" t="str" xml:space="preserve">
        <f xml:space="preserve">IF(
   AND(ISNUMBER(VALUE(MID(H156,3,3))), ISNUMBER(FIND(" ", H156))),
   LEFT(H156,FIND(" ",H156)-1),
   H156
)</f>
        <v>Z079</v>
      </c>
      <c r="H156" t="str">
        <v>Z079 SAN CAYETANO</v>
      </c>
      <c r="J156" t="str">
        <v>Operaciones POS Colombia</v>
      </c>
      <c r="K156" t="str">
        <v>Farutt Reyes</v>
      </c>
      <c r="L156" t="str">
        <v>CERRADO</v>
      </c>
      <c r="M156" t="str">
        <v>CERRADO</v>
      </c>
      <c r="N156" t="str">
        <v>MEDIA</v>
      </c>
      <c r="O156">
        <v>45742</v>
      </c>
      <c r="P156">
        <v>0.8333333333333334</v>
      </c>
      <c r="Q156" t="str">
        <f>TEXT(KPI_IMs_2[[#This Row],[FECHA DE LA NOVEDAD]],"MMMM")</f>
        <v>marzo</v>
      </c>
      <c r="R156" t="str">
        <f>TEXT(KPI_IMs_2[[#This Row],[FECHA DE LA NOVEDAD]],"aaaa")</f>
        <v>2025</v>
      </c>
      <c r="S156">
        <v>45742</v>
      </c>
      <c r="T156">
        <v>45742</v>
      </c>
      <c r="U156">
        <v>0.8361111111111111</v>
      </c>
      <c r="V156">
        <v>0.85625</v>
      </c>
      <c r="W156">
        <f>((KPI_IMs_2[[#This Row],[FECHA DE RESOLUCION]]+KPI_IMs_2[[#This Row],[HORA CIERRE IM]])-(KPI_IMs_2[[#This Row],[FECHA DE LA NOVEDAD]]+KPI_IMs_2[[#This Row],[HORA DE LA FALLA]]))*24*60</f>
        <v>32.99999999231659</v>
      </c>
      <c r="X156" t="str" cm="1" xml:space="preserve">
        <f t="array" ref="X156" xml:space="preserve">IF(OR(O156="",P156="",S156="",V156="",AQ156="",AR156=""),"",
  LET(
    _xlpm.inicio, O156 + P156,
    _xlpm.fin, S156 + V156,
    _xlpm.dias, INT(_xlpm.fin - _xlpm.inicio),
    _xlpm.tiempo, REDUCE(0, SEQUENCE(_xlpm.dias + 1, 1, 0, 1),
      LAMBDA(_xlpm.acum,_xlpm.d,
        LET(
          _xlpm.dia, TRUNC(_xlpm.inicio) + _xlpm.d,
          _xlpm.horaIni, IF(_xlpm.d = 0, MAX(_xlpm.inicio, _xlpm.dia + AQ156), _xlpm.dia + AQ156),
          _xlpm.horaFin, IF(_xlpm.d = _xlpm.dias, MIN(_xlpm.fin, _xlpm.dia + AR156), _xlpm.dia + AR156),
          _xlpm.tiempo_dia, MAX(0, _xlpm.horaFin - _xlpm.horaIni),
          _xlpm.acum + _xlpm.tiempo_dia
        )
      )
    ),
    TEXT(_xlpm.tiempo, "h:mm")
  )
)</f>
        <v>0:33</v>
      </c>
      <c r="Y156" t="str">
        <f>TEXT((KPI_IMs_2[[#This Row],[FECHA DE REPORTE]]+KPI_IMs_2[[#This Row],[HORA DE REPORTE]]) - (KPI_IMs_2[[#This Row],[FECHA DE LA NOVEDAD]]+KPI_IMs_2[[#This Row],[HORA DE LA FALLA]]), "[h]:mm")</f>
        <v>0:04</v>
      </c>
      <c r="Z156" t="str">
        <v>BLOQUEO POS</v>
      </c>
      <c r="AA156" t="str">
        <v>Software / Actualización</v>
      </c>
      <c r="AB156" t="str">
        <v>Archivo M_HSHPLU.DAT sin espacio</v>
      </c>
      <c r="AC156" t="str">
        <v>Parametrizacion en curso</v>
      </c>
      <c r="AD156" t="str">
        <v>SI</v>
      </c>
      <c r="AE156" t="str">
        <v>NO</v>
      </c>
      <c r="AF156" t="str">
        <v>NO</v>
      </c>
      <c r="AG156" t="str">
        <v>NO</v>
      </c>
      <c r="AH156" t="str">
        <v>INTERNO</v>
      </c>
      <c r="AI156" t="str">
        <v>SISTEMAS</v>
      </c>
      <c r="AJ156" t="str">
        <v>depuración del archivo M_HSHPLU.DAT</v>
      </c>
      <c r="AM156" t="str">
        <v>Avanzado 75%</v>
      </c>
      <c r="AN156" t="str" xml:space="preserve">
        <v xml:space="preserve">⚠️Se  realiza automatización para que aga depuración.// se esta realizando por SPP la idea es Automatizarlo (en revision con Juan Daniel el origen de los Archivos Basura es desde Genesix a Cargo de Jairo Roa ; realizar Reunion_x000d_
✅Se Establece un monitoreo constante del tamaño del archivo para prevenir futuras saturaciones._x000d_
✅Se Defininen las tiendas piloto y se realizan las pruebas pertinentes y el paso a produccion Solicitado</v>
      </c>
      <c r="AO156" t="str" xml:space="preserve">
        <v xml:space="preserve">📌 INFORME REUNIÓN POST-INCIDENTE_x000d_
_x000d_
📅 Fecha de la Reunión: 28 de marzo de 2025_x000d_
⏰ Hora de la Reunión: 9:02 a.m. - 9:27 a.m._x000d_
⏳ Duración: 25 minutos_x000d_
👥 Asistentes: 7 participantes_x000d_
_x000d_
Link de grabación: Resumen: Reunion Post Incidente IM - 1248431 Z079 SAN CAYETANO ; M079 SAN CAYETANO + Error "Transfer. en Proceso" + POS/PDVviernes; 28 de marzo_x000d_
_x000d_
📌 Asunto: Incidente IM - 1248431 Z079 SAN CAYETANO; M079 SAN CAYETANO - Error "Transfer. en Proceso" - POS/PDV_x000d_
_x000d_
1️) Resumen de Actividades Realizadas y Solución Dada:_x000d_
_x000d_
✅ Se llevó a cabo un proceso de depuración del archivo M_HSHPLU.DAT para liberar espacio y restablecer la funcionalidad en el sistema._x000d_
_x000d_
2️) Causa Identificada:_x000d_
_x000d_
🔍 La falla se debió a que el archivo M_HSHPLU.DAT; encargado de gestionar precios y artículos; alcanzó su límite de capacidad. Esto generó un bloqueo en la sincronización con Post Server._x000d_
_x000d_
3️) Impacto Real:_x000d_
_x000d_
⚠️ Alto impacto debido a la inoperatividad de los POS en las tiendas afectadas._x000d_
⚠️ Se generaron retrasos en el servicio y molestia en los clientes._x000d_
_x000d_
4️) Solución Provisional o Definitiva:_x000d_
_x000d_
🛠️ Provisional. Se realizó la depuración manualmente._x000d_
🛠️ Se acordó implementar un proceso automatizado para evitar futuros incidentes similares._x000d_
_x000d_
5️) Acciones y Acuerdos Tomados en la Reunión:_x000d_
_x000d_
📌 Generar un SPP en los supermercados para iniciar con un plan piloto en 5 a 10 tiendas._x000d_
📌 Ampliar el tamaño del archivo M_HSHPLU.DAT y generar una alerta para programar depuraciones periódicas._x000d_
📌 Coordinar una reunión el miércoles con todos los interesados para armar un cronograma y definir los procedimientos._x000d_
📌 Realizar la depuración en horario nocturno para minimizar el impacto en la operación de las tiendas._x000d_
_x000d_
6️) Siguientes Pasos:_x000d_
_x000d_
🔄 Validar con Juan Daniel el proceso de automatización de la depuración._x000d_
📊 Establecer un monitoreo constante del tamaño del archivo para prevenir futuras saturaciones._x000d_
🛒 Definir las tiendas piloto y evaluar el impacto de la solución implementada._x000d_
_x000d_
7️) Estado Actual del Servicio:_x000d_
_x000d_
✅ Las tiendas Z079 SAN CAYETANO y M079 SAN CAYETANO se encuentran operando sin novedad tras la aplicación de la solución provisional.</v>
      </c>
      <c r="AP156" t="str">
        <v>El archivo M_HSHPLU.DAT se llenó por actualizaciones constantes de precios; impidiendo la sincronización con el Post Server.</v>
      </c>
      <c r="AQ156">
        <v>0.3333333333333333</v>
      </c>
      <c r="AR156">
        <v>0.875</v>
      </c>
    </row>
    <row r="157" xml:space="preserve">
      <c r="A157">
        <v>1248431</v>
      </c>
      <c r="B157" t="str">
        <f>VLOOKUP(H157,DetalleTiendas!A$2:S$1778,3,FALSE)</f>
        <v>SUPERMERCADOS</v>
      </c>
      <c r="C157" t="str">
        <f>VLOOKUP(H157,DetalleTiendas!A$2:S$1778,4,FALSE)</f>
        <v>METRO</v>
      </c>
      <c r="D157" t="str">
        <f>VLOOKUP(H157,DetalleTiendas!A$2:S$1778,5,FALSE)</f>
        <v>BOGOTA</v>
      </c>
      <c r="E157" t="str">
        <v>ENLACES</v>
      </c>
      <c r="F157" t="str">
        <v>SI</v>
      </c>
      <c r="G157" t="str" xml:space="preserve">
        <f xml:space="preserve">IF(
   AND(ISNUMBER(VALUE(MID(H157,3,3))), ISNUMBER(FIND(" ", H157))),
   LEFT(H157,FIND(" ",H157)-1),
   H157
)</f>
        <v>M079</v>
      </c>
      <c r="H157" t="str">
        <v>M079 SAN CAYETANO</v>
      </c>
      <c r="J157" t="str">
        <v>Operaciones POS Colombia</v>
      </c>
      <c r="K157" t="str">
        <v>Farutt Reyes</v>
      </c>
      <c r="L157" t="str">
        <v>CERRADO</v>
      </c>
      <c r="M157" t="str">
        <v>CERRADO</v>
      </c>
      <c r="N157" t="str">
        <v>MEDIA</v>
      </c>
      <c r="O157">
        <v>45742</v>
      </c>
      <c r="P157">
        <v>0.8333333333333334</v>
      </c>
      <c r="Q157" t="str">
        <f>TEXT(KPI_IMs_2[[#This Row],[FECHA DE LA NOVEDAD]],"MMMM")</f>
        <v>marzo</v>
      </c>
      <c r="R157" t="str">
        <f>TEXT(KPI_IMs_2[[#This Row],[FECHA DE LA NOVEDAD]],"aaaa")</f>
        <v>2025</v>
      </c>
      <c r="S157">
        <v>45742</v>
      </c>
      <c r="T157">
        <v>45742</v>
      </c>
      <c r="U157">
        <v>0.8361111111111111</v>
      </c>
      <c r="V157">
        <v>0.85625</v>
      </c>
      <c r="W157">
        <f>((KPI_IMs_2[[#This Row],[FECHA DE RESOLUCION]]+KPI_IMs_2[[#This Row],[HORA CIERRE IM]])-(KPI_IMs_2[[#This Row],[FECHA DE LA NOVEDAD]]+KPI_IMs_2[[#This Row],[HORA DE LA FALLA]]))*24*60</f>
        <v>32.99999999231659</v>
      </c>
      <c r="X157" t="str" cm="1" xml:space="preserve">
        <f t="array" ref="X157" xml:space="preserve">IF(OR(O157="",P157="",S157="",V157="",AQ157="",AR157=""),"",
  LET(
    _xlpm.inicio, O157 + P157,
    _xlpm.fin, S157 + V157,
    _xlpm.dias, INT(_xlpm.fin - _xlpm.inicio),
    _xlpm.tiempo, REDUCE(0, SEQUENCE(_xlpm.dias + 1, 1, 0, 1),
      LAMBDA(_xlpm.acum,_xlpm.d,
        LET(
          _xlpm.dia, TRUNC(_xlpm.inicio) + _xlpm.d,
          _xlpm.horaIni, IF(_xlpm.d = 0, MAX(_xlpm.inicio, _xlpm.dia + AQ157), _xlpm.dia + AQ157),
          _xlpm.horaFin, IF(_xlpm.d = _xlpm.dias, MIN(_xlpm.fin, _xlpm.dia + AR157), _xlpm.dia + AR157),
          _xlpm.tiempo_dia, MAX(0, _xlpm.horaFin - _xlpm.horaIni),
          _xlpm.acum + _xlpm.tiempo_dia
        )
      )
    ),
    TEXT(_xlpm.tiempo, "h:mm")
  )
)</f>
        <v>0:33</v>
      </c>
      <c r="Y157" t="str">
        <f>TEXT((KPI_IMs_2[[#This Row],[FECHA DE REPORTE]]+KPI_IMs_2[[#This Row],[HORA DE REPORTE]]) - (KPI_IMs_2[[#This Row],[FECHA DE LA NOVEDAD]]+KPI_IMs_2[[#This Row],[HORA DE LA FALLA]]), "[h]:mm")</f>
        <v>0:04</v>
      </c>
      <c r="Z157" t="str">
        <v>BLOQUEO POS</v>
      </c>
      <c r="AA157" t="str">
        <v>Software / Actualización</v>
      </c>
      <c r="AB157" t="str">
        <v>Archivo M_HSHPLU.DAT sin espacio</v>
      </c>
      <c r="AC157" t="str">
        <v>Parametrizacion en curso</v>
      </c>
      <c r="AD157" t="str">
        <v>SI</v>
      </c>
      <c r="AE157" t="str">
        <v>NO</v>
      </c>
      <c r="AF157" t="str">
        <v>NO</v>
      </c>
      <c r="AG157" t="str">
        <v>NO</v>
      </c>
      <c r="AH157" t="str">
        <v>INTERNO</v>
      </c>
      <c r="AI157" t="str">
        <v>SISTEMAS</v>
      </c>
      <c r="AJ157" t="str">
        <v>depuración del archivo M_HSHPLU.DAT</v>
      </c>
      <c r="AM157" t="str">
        <v>Avanzado 75%</v>
      </c>
      <c r="AN157" t="str" xml:space="preserve">
        <v xml:space="preserve">⚠️Se  realiza automatización para que aga depuración.// se esta realizando por SPP la idea es Automatizarlo (en revision con Juan Daniel el origen de los Archivos Basura es desde Genesix a Cargo de Jairo Roa ; realizar Reunion_x000d_
✅Se Establece un monitoreo constante del tamaño del archivo para prevenir futuras saturaciones._x000d_
✅Se Defininen las tiendas piloto y se realizan las pruebas pertinentes y el paso a produccion Solicitado</v>
      </c>
      <c r="AO157" t="str" xml:space="preserve">
        <v xml:space="preserve">📌 INFORME REUNIÓN POST-INCIDENTE_x000d_
_x000d_
📅 Fecha de la Reunión: 28 de marzo de 2025_x000d_
⏰ Hora de la Reunión: 9:02 a.m. - 9:27 a.m._x000d_
⏳ Duración: 25 minutos_x000d_
👥 Asistentes: 7 participantes_x000d_
_x000d_
Link de grabación: Resumen: Reunion Post Incidente IM - 1248431 Z079 SAN CAYETANO ; M079 SAN CAYETANO + Error "Transfer. en Proceso" + POS/PDVviernes; 28 de marzo_x000d_
_x000d_
📌 Asunto: Incidente IM - 1248431 Z079 SAN CAYETANO; M079 SAN CAYETANO - Error "Transfer. en Proceso" - POS/PDV_x000d_
_x000d_
1️) Resumen de Actividades Realizadas y Solución Dada:_x000d_
_x000d_
✅ Se llevó a cabo un proceso de depuración del archivo M_HSHPLU.DAT para liberar espacio y restablecer la funcionalidad en el sistema._x000d_
_x000d_
2️) Causa Identificada:_x000d_
_x000d_
🔍 La falla se debió a que el archivo M_HSHPLU.DAT; encargado de gestionar precios y artículos; alcanzó su límite de capacidad. Esto generó un bloqueo en la sincronización con Post Server._x000d_
_x000d_
3️) Impacto Real:_x000d_
_x000d_
⚠️ Alto impacto debido a la inoperatividad de los POS en las tiendas afectadas._x000d_
⚠️ Se generaron retrasos en el servicio y molestia en los clientes._x000d_
_x000d_
4️) Solución Provisional o Definitiva:_x000d_
_x000d_
🛠️ Provisional. Se realizó la depuración manualmente._x000d_
🛠️ Se acordó implementar un proceso automatizado para evitar futuros incidentes similares._x000d_
_x000d_
5️) Acciones y Acuerdos Tomados en la Reunión:_x000d_
_x000d_
📌 Generar un SPP en los supermercados para iniciar con un plan piloto en 5 a 10 tiendas._x000d_
📌 Ampliar el tamaño del archivo M_HSHPLU.DAT y generar una alerta para programar depuraciones periódicas._x000d_
📌 Coordinar una reunión el miércoles con todos los interesados para armar un cronograma y definir los procedimientos._x000d_
📌 Realizar la depuración en horario nocturno para minimizar el impacto en la operación de las tiendas._x000d_
_x000d_
6️) Siguientes Pasos:_x000d_
_x000d_
🔄 Validar con Juan Daniel el proceso de automatización de la depuración._x000d_
📊 Establecer un monitoreo constante del tamaño del archivo para prevenir futuras saturaciones._x000d_
🛒 Definir las tiendas piloto y evaluar el impacto de la solución implementada._x000d_
_x000d_
7️) Estado Actual del Servicio:_x000d_
_x000d_
✅ Las tiendas Z079 SAN CAYETANO y M079 SAN CAYETANO se encuentran operando sin novedad tras la aplicación de la solución provisional.</v>
      </c>
      <c r="AP157" t="str">
        <v>El archivo M_HSHPLU.DAT se llenó por actualizaciones constantes de precios; impidiendo la sincronización con el Post Server.</v>
      </c>
      <c r="AQ157">
        <v>0.3333333333333333</v>
      </c>
      <c r="AR157">
        <v>0.875</v>
      </c>
    </row>
    <row r="158" xml:space="preserve">
      <c r="A158">
        <v>1245871</v>
      </c>
      <c r="B158" t="str">
        <f>VLOOKUP(H158,DetalleTiendas!A$2:S$1778,3,FALSE)</f>
        <v>MEJORAMIENTO DEL HOGAR</v>
      </c>
      <c r="C158" t="str">
        <f>VLOOKUP(H158,DetalleTiendas!A$2:S$1778,4,FALSE)</f>
        <v>EASY</v>
      </c>
      <c r="D158" t="str">
        <f>VLOOKUP(H158,DetalleTiendas!A$2:S$1778,5,FALSE)</f>
        <v>BOGOTA - EASY</v>
      </c>
      <c r="E158" t="str">
        <v>CORTE DE ENERGIA</v>
      </c>
      <c r="F158" t="str">
        <v>NO</v>
      </c>
      <c r="G158" t="str" xml:space="preserve">
        <f xml:space="preserve">IF(
   AND(ISNUMBER(VALUE(MID(H158,3,3))), ISNUMBER(FIND(" ", H158))),
   LEFT(H158,FIND(" ",H158)-1),
   H158
)</f>
        <v>E011</v>
      </c>
      <c r="H158" t="str">
        <v>E011 EASY CALLE 80</v>
      </c>
      <c r="J158" t="str">
        <v>Soporte_Onsite_BOGOTA</v>
      </c>
      <c r="K158" t="str">
        <v>Juan Fernando Rodriguez</v>
      </c>
      <c r="L158" t="str">
        <v>CERRADO</v>
      </c>
      <c r="M158" t="str">
        <v>CERRADO</v>
      </c>
      <c r="N158" t="str">
        <v>MEDIA</v>
      </c>
      <c r="O158">
        <v>45741</v>
      </c>
      <c r="P158">
        <v>0.6236111111111111</v>
      </c>
      <c r="Q158" t="str">
        <f>TEXT(KPI_IMs_2[[#This Row],[FECHA DE LA NOVEDAD]],"MMMM")</f>
        <v>marzo</v>
      </c>
      <c r="R158" t="str">
        <f>TEXT(KPI_IMs_2[[#This Row],[FECHA DE LA NOVEDAD]],"aaaa")</f>
        <v>2025</v>
      </c>
      <c r="S158">
        <v>45741</v>
      </c>
      <c r="T158">
        <v>45741</v>
      </c>
      <c r="U158">
        <v>0.6326388888888889</v>
      </c>
      <c r="V158">
        <v>0.6840277777777778</v>
      </c>
      <c r="W158">
        <f>((KPI_IMs_2[[#This Row],[FECHA DE RESOLUCION]]+KPI_IMs_2[[#This Row],[HORA CIERRE IM]])-(KPI_IMs_2[[#This Row],[FECHA DE LA NOVEDAD]]+KPI_IMs_2[[#This Row],[HORA DE LA FALLA]]))*24*60</f>
        <v>87.00000000069849</v>
      </c>
      <c r="X158" t="str" cm="1" xml:space="preserve">
        <f t="array" ref="X158" xml:space="preserve">IF(OR(O158="",P158="",S158="",V158="",AQ158="",AR158=""),"",
  LET(
    _xlpm.inicio, O158 + P158,
    _xlpm.fin, S158 + V158,
    _xlpm.dias, INT(_xlpm.fin - _xlpm.inicio),
    _xlpm.tiempo, REDUCE(0, SEQUENCE(_xlpm.dias + 1, 1, 0, 1),
      LAMBDA(_xlpm.acum,_xlpm.d,
        LET(
          _xlpm.dia, TRUNC(_xlpm.inicio) + _xlpm.d,
          _xlpm.horaIni, IF(_xlpm.d = 0, MAX(_xlpm.inicio, _xlpm.dia + AQ158), _xlpm.dia + AQ158),
          _xlpm.horaFin, IF(_xlpm.d = _xlpm.dias, MIN(_xlpm.fin, _xlpm.dia + AR158), _xlpm.dia + AR158),
          _xlpm.tiempo_dia, MAX(0, _xlpm.horaFin - _xlpm.horaIni),
          _xlpm.acum + _xlpm.tiempo_dia
        )
      )
    ),
    TEXT(_xlpm.tiempo, "h:mm")
  )
)</f>
        <v>1:27</v>
      </c>
      <c r="Y158" t="str">
        <f>TEXT((KPI_IMs_2[[#This Row],[FECHA DE REPORTE]]+KPI_IMs_2[[#This Row],[HORA DE REPORTE]]) - (KPI_IMs_2[[#This Row],[FECHA DE LA NOVEDAD]]+KPI_IMs_2[[#This Row],[HORA DE LA FALLA]]), "[h]:mm")</f>
        <v>0:13</v>
      </c>
      <c r="Z158" t="str">
        <v>CORTE DE ENERGIA</v>
      </c>
      <c r="AA158" t="str">
        <v>Eléctrico / Energía</v>
      </c>
      <c r="AB158" t="str">
        <v>Corte energía falla en el sector</v>
      </c>
      <c r="AC158" t="str">
        <v>Infraestructura - Eléctrica</v>
      </c>
      <c r="AD158" t="str">
        <v>SI</v>
      </c>
      <c r="AE158" t="str">
        <v>SI</v>
      </c>
      <c r="AF158" t="str">
        <v>SI</v>
      </c>
      <c r="AG158" t="str">
        <v>SI</v>
      </c>
      <c r="AH158" t="str">
        <v>EXTERNO</v>
      </c>
      <c r="AI158" t="str">
        <v>PROVEEDOR</v>
      </c>
      <c r="AJ158" t="str">
        <v>Restablecimiento UPS</v>
      </c>
      <c r="AM158" t="str">
        <v>Culminado 100%</v>
      </c>
      <c r="AP158" t="str">
        <v>Ups del parqueadero se deja por Baypass ; esta ups no subió después de la novedad presentada. Se va a enviar técnico de UPSistemas para realizar la validación en sitio y evaluar si hay daño interno en la maquina.</v>
      </c>
      <c r="AQ158">
        <v>0.3333333333333333</v>
      </c>
      <c r="AR158">
        <v>0.875</v>
      </c>
    </row>
    <row r="159" xml:space="preserve">
      <c r="A159">
        <v>1241852</v>
      </c>
      <c r="B159" t="str">
        <f>VLOOKUP(H159,DetalleTiendas!A$2:S$1778,3,FALSE)</f>
        <v>PAIS</v>
      </c>
      <c r="C159" t="str">
        <f>VLOOKUP(H159,DetalleTiendas!A$2:S$1778,4,FALSE)</f>
        <v>PAIS</v>
      </c>
      <c r="D159" t="str">
        <f>VLOOKUP(H159,DetalleTiendas!A$2:S$1778,5,FALSE)</f>
        <v>PAIS</v>
      </c>
      <c r="E159" t="str">
        <v>ENLACES</v>
      </c>
      <c r="F159" t="str">
        <v>NO</v>
      </c>
      <c r="G159" t="str" xml:space="preserve">
        <f xml:space="preserve">IF(
   AND(ISNUMBER(VALUE(MID(H159,3,3))), ISNUMBER(FIND(" ", H159))),
   LEFT(H159,FIND(" ",H159)-1),
   H159
)</f>
        <v>PAIS</v>
      </c>
      <c r="H159" t="str">
        <v>PAIS</v>
      </c>
      <c r="J159" t="str">
        <v>Aplicaciones_POS_ARS_Colombia</v>
      </c>
      <c r="K159" t="str">
        <v>Luis Alejandro Medina</v>
      </c>
      <c r="L159" t="str">
        <v>CERRADO</v>
      </c>
      <c r="M159" t="str">
        <v>CERRADO</v>
      </c>
      <c r="N159" t="str">
        <v>ALTA</v>
      </c>
      <c r="O159">
        <v>45738</v>
      </c>
      <c r="P159">
        <v>0.5</v>
      </c>
      <c r="Q159" t="str">
        <f>TEXT(KPI_IMs_2[[#This Row],[FECHA DE LA NOVEDAD]],"MMMM")</f>
        <v>marzo</v>
      </c>
      <c r="R159" t="str">
        <f>TEXT(KPI_IMs_2[[#This Row],[FECHA DE LA NOVEDAD]],"aaaa")</f>
        <v>2025</v>
      </c>
      <c r="S159">
        <v>45738</v>
      </c>
      <c r="T159">
        <v>45738</v>
      </c>
      <c r="U159">
        <v>0.5333333333333333</v>
      </c>
      <c r="V159">
        <v>0.5833333333333334</v>
      </c>
      <c r="W159">
        <f>((KPI_IMs_2[[#This Row],[FECHA DE RESOLUCION]]+KPI_IMs_2[[#This Row],[HORA CIERRE IM]])-(KPI_IMs_2[[#This Row],[FECHA DE LA NOVEDAD]]+KPI_IMs_2[[#This Row],[HORA DE LA FALLA]]))*24*60</f>
        <v>120.00000000349246</v>
      </c>
      <c r="X159" t="str" cm="1" xml:space="preserve">
        <f t="array" ref="X159" xml:space="preserve">IF(OR(O159="",P159="",S159="",V159="",AQ159="",AR159=""),"",
  LET(
    _xlpm.inicio, O159 + P159,
    _xlpm.fin, S159 + V159,
    _xlpm.dias, INT(_xlpm.fin - _xlpm.inicio),
    _xlpm.tiempo, REDUCE(0, SEQUENCE(_xlpm.dias + 1, 1, 0, 1),
      LAMBDA(_xlpm.acum,_xlpm.d,
        LET(
          _xlpm.dia, TRUNC(_xlpm.inicio) + _xlpm.d,
          _xlpm.horaIni, IF(_xlpm.d = 0, MAX(_xlpm.inicio, _xlpm.dia + AQ159), _xlpm.dia + AQ159),
          _xlpm.horaFin, IF(_xlpm.d = _xlpm.dias, MIN(_xlpm.fin, _xlpm.dia + AR159), _xlpm.dia + AR159),
          _xlpm.tiempo_dia, MAX(0, _xlpm.horaFin - _xlpm.horaIni),
          _xlpm.acum + _xlpm.tiempo_dia
        )
      )
    ),
    TEXT(_xlpm.tiempo, "h:mm")
  )
)</f>
        <v>2:00</v>
      </c>
      <c r="Y159" t="str">
        <f>TEXT((KPI_IMs_2[[#This Row],[FECHA DE REPORTE]]+KPI_IMs_2[[#This Row],[HORA DE REPORTE]]) - (KPI_IMs_2[[#This Row],[FECHA DE LA NOVEDAD]]+KPI_IMs_2[[#This Row],[HORA DE LA FALLA]]), "[h]:mm")</f>
        <v>0:48</v>
      </c>
      <c r="Z159" t="str">
        <v>MEDIOS DE PAGO</v>
      </c>
      <c r="AA159" t="str">
        <v>Red / Enlace / Proveedor</v>
      </c>
      <c r="AB159" t="str">
        <v>Falla Masiva - Credibanco</v>
      </c>
      <c r="AC159" t="str">
        <v>Proveedor - Red/Infraestructura</v>
      </c>
      <c r="AD159" t="str">
        <v>SI</v>
      </c>
      <c r="AE159" t="str">
        <v>NO</v>
      </c>
      <c r="AF159" t="str">
        <v>NO</v>
      </c>
      <c r="AG159" t="str">
        <v>NO</v>
      </c>
      <c r="AH159" t="str">
        <v>EXTERNO</v>
      </c>
      <c r="AI159" t="str">
        <v>PROVEEDOR</v>
      </c>
      <c r="AJ159" t="str">
        <v>Ajuste por parte del Proveedor</v>
      </c>
      <c r="AM159" t="str">
        <v>Culminado 100%</v>
      </c>
      <c r="AP159" t="str">
        <v xml:space="preserve">Se realiza escalamiento con el Proveedor el cual nos indica que la Falla quedo Solventada </v>
      </c>
      <c r="AQ159">
        <v>0.3333333333333333</v>
      </c>
      <c r="AR159">
        <v>0.875</v>
      </c>
    </row>
    <row r="160" xml:space="preserve">
      <c r="A160">
        <v>1242119</v>
      </c>
      <c r="B160" t="str">
        <f>VLOOKUP(H160,DetalleTiendas!A$2:S$1778,3,FALSE)</f>
        <v>SUPERMERCADOS</v>
      </c>
      <c r="C160" t="str">
        <f>VLOOKUP(H160,DetalleTiendas!A$2:S$1778,4,FALSE)</f>
        <v>SUPERMERCADOS</v>
      </c>
      <c r="D160" t="str">
        <f>VLOOKUP(H160,DetalleTiendas!A$2:S$1778,5,FALSE)</f>
        <v>SUPERMERCADOS</v>
      </c>
      <c r="E160" t="str">
        <v>ENLACES</v>
      </c>
      <c r="F160" t="str">
        <v>SI</v>
      </c>
      <c r="G160" t="str" xml:space="preserve">
        <f xml:space="preserve">IF(
   AND(ISNUMBER(VALUE(MID(H160,3,3))), ISNUMBER(FIND(" ", H160))),
   LEFT(H160,FIND(" ",H160)-1),
   H160
)</f>
        <v>SUPERMERCADOS</v>
      </c>
      <c r="H160" t="str">
        <v>SUPERMERCADOS</v>
      </c>
      <c r="J160" t="str">
        <v>Aplicaciones_POS_ARS_Colombia</v>
      </c>
      <c r="K160" t="str">
        <v>David Bohorquez</v>
      </c>
      <c r="L160" t="str">
        <v>CERRADO</v>
      </c>
      <c r="M160" t="str">
        <v>CERRADO</v>
      </c>
      <c r="N160" t="str">
        <v>ALTA</v>
      </c>
      <c r="O160">
        <v>45738</v>
      </c>
      <c r="P160">
        <v>0.5833333333333334</v>
      </c>
      <c r="Q160" t="str">
        <f>TEXT(KPI_IMs_2[[#This Row],[FECHA DE LA NOVEDAD]],"MMMM")</f>
        <v>marzo</v>
      </c>
      <c r="R160" t="str">
        <f>TEXT(KPI_IMs_2[[#This Row],[FECHA DE LA NOVEDAD]],"aaaa")</f>
        <v>2025</v>
      </c>
      <c r="S160">
        <v>45738</v>
      </c>
      <c r="T160">
        <v>45738</v>
      </c>
      <c r="U160">
        <v>0.7041666666666667</v>
      </c>
      <c r="V160">
        <v>0.8076388888888889</v>
      </c>
      <c r="W160">
        <f>((KPI_IMs_2[[#This Row],[FECHA DE RESOLUCION]]+KPI_IMs_2[[#This Row],[HORA CIERRE IM]])-(KPI_IMs_2[[#This Row],[FECHA DE LA NOVEDAD]]+KPI_IMs_2[[#This Row],[HORA DE LA FALLA]]))*24*60</f>
        <v>322.9999999946449</v>
      </c>
      <c r="X160" t="str" cm="1" xml:space="preserve">
        <f t="array" ref="X160" xml:space="preserve">IF(OR(O160="",P160="",S160="",V160="",AQ160="",AR160=""),"",
  LET(
    _xlpm.inicio, O160 + P160,
    _xlpm.fin, S160 + V160,
    _xlpm.dias, INT(_xlpm.fin - _xlpm.inicio),
    _xlpm.tiempo, REDUCE(0, SEQUENCE(_xlpm.dias + 1, 1, 0, 1),
      LAMBDA(_xlpm.acum,_xlpm.d,
        LET(
          _xlpm.dia, TRUNC(_xlpm.inicio) + _xlpm.d,
          _xlpm.horaIni, IF(_xlpm.d = 0, MAX(_xlpm.inicio, _xlpm.dia + AQ160), _xlpm.dia + AQ160),
          _xlpm.horaFin, IF(_xlpm.d = _xlpm.dias, MIN(_xlpm.fin, _xlpm.dia + AR160), _xlpm.dia + AR160),
          _xlpm.tiempo_dia, MAX(0, _xlpm.horaFin - _xlpm.horaIni),
          _xlpm.acum + _xlpm.tiempo_dia
        )
      )
    ),
    TEXT(_xlpm.tiempo, "h:mm")
  )
)</f>
        <v>5:23</v>
      </c>
      <c r="Y160" t="str">
        <f>TEXT((KPI_IMs_2[[#This Row],[FECHA DE REPORTE]]+KPI_IMs_2[[#This Row],[HORA DE REPORTE]]) - (KPI_IMs_2[[#This Row],[FECHA DE LA NOVEDAD]]+KPI_IMs_2[[#This Row],[HORA DE LA FALLA]]), "[h]:mm")</f>
        <v>2:54</v>
      </c>
      <c r="Z160" t="str">
        <v>NOVEDAD BONOS DE SECRETARIA Y/O RAPPI</v>
      </c>
      <c r="AA160" t="str">
        <v>Servidores / Infraestructura</v>
      </c>
      <c r="AB160" t="str">
        <v>llenado Disco K8POSCO</v>
      </c>
      <c r="AC160" t="str">
        <v>Parametrizacion en curso</v>
      </c>
      <c r="AD160" t="str">
        <v>SI</v>
      </c>
      <c r="AE160" t="str">
        <v>NO</v>
      </c>
      <c r="AF160" t="str">
        <v>NO</v>
      </c>
      <c r="AG160" t="str">
        <v>NO</v>
      </c>
      <c r="AH160" t="str">
        <v>INTERNO</v>
      </c>
      <c r="AI160" t="str">
        <v>SISTEMAS</v>
      </c>
      <c r="AJ160" t="str">
        <v>Liberación de espacio en disco</v>
      </c>
      <c r="AM160" t="str">
        <v>Culminado 100%</v>
      </c>
      <c r="AP160" t="str">
        <v>Se subió el Release 734004 en POS ARS en tiendas que no estaban creadas; lo cual generó un loop que llenaba el archivo CDMOX.DAT; causando llenado de disco e intermitencias. Fue necesario reiniciar 3 servicios del clúster k8posco.</v>
      </c>
      <c r="AQ160">
        <v>0.3333333333333333</v>
      </c>
      <c r="AR160">
        <v>0.875</v>
      </c>
    </row>
    <row r="161" xml:space="preserve">
      <c r="A161">
        <v>1239999</v>
      </c>
      <c r="B161" t="str">
        <f>VLOOKUP(H161,DetalleTiendas!A$2:S$1778,3,FALSE)</f>
        <v>MEJORAMIENTO DEL HOGAR</v>
      </c>
      <c r="C161" t="str">
        <f>VLOOKUP(H161,DetalleTiendas!A$2:S$1778,4,FALSE)</f>
        <v>EASY</v>
      </c>
      <c r="D161" t="str">
        <f>VLOOKUP(H161,DetalleTiendas!A$2:S$1778,5,FALSE)</f>
        <v>CENTRO - EASY</v>
      </c>
      <c r="E161" t="str">
        <v>ENLACES</v>
      </c>
      <c r="F161" t="str">
        <v>NO</v>
      </c>
      <c r="G161" t="str" xml:space="preserve">
        <f xml:space="preserve">IF(
   AND(ISNUMBER(VALUE(MID(H161,3,3))), ISNUMBER(FIND(" ", H161))),
   LEFT(H161,FIND(" ",H161)-1),
   H161
)</f>
        <v>E806</v>
      </c>
      <c r="H161" t="str">
        <v>E806 PRADO</v>
      </c>
      <c r="J161" t="str">
        <v>Soporte_Onsite_REG_Centro_SM Colombia</v>
      </c>
      <c r="K161" t="str">
        <v>David Higuita</v>
      </c>
      <c r="L161" t="str">
        <v>CERRADO</v>
      </c>
      <c r="M161" t="str">
        <v>CERRADO</v>
      </c>
      <c r="N161" t="str">
        <v>MEDIA</v>
      </c>
      <c r="O161">
        <v>45737</v>
      </c>
      <c r="P161">
        <v>0.2569444444444444</v>
      </c>
      <c r="Q161" t="str">
        <f>TEXT(KPI_IMs_2[[#This Row],[FECHA DE LA NOVEDAD]],"MMMM")</f>
        <v>marzo</v>
      </c>
      <c r="R161" t="str">
        <f>TEXT(KPI_IMs_2[[#This Row],[FECHA DE LA NOVEDAD]],"aaaa")</f>
        <v>2025</v>
      </c>
      <c r="S161">
        <v>45737</v>
      </c>
      <c r="T161">
        <v>45737</v>
      </c>
      <c r="U161">
        <v>0.26458333333333334</v>
      </c>
      <c r="V161">
        <v>0.30694444444444446</v>
      </c>
      <c r="W161">
        <f>((KPI_IMs_2[[#This Row],[FECHA DE RESOLUCION]]+KPI_IMs_2[[#This Row],[HORA CIERRE IM]])-(KPI_IMs_2[[#This Row],[FECHA DE LA NOVEDAD]]+KPI_IMs_2[[#This Row],[HORA DE LA FALLA]]))*24*60</f>
        <v>71.99999999371357</v>
      </c>
      <c r="X161" t="str" cm="1" xml:space="preserve">
        <f t="array" ref="X161" xml:space="preserve">IF(OR(O161="",P161="",S161="",V161="",AQ161="",AR161=""),"",
  LET(
    _xlpm.inicio, O161 + P161,
    _xlpm.fin, S161 + V161,
    _xlpm.dias, INT(_xlpm.fin - _xlpm.inicio),
    _xlpm.tiempo, REDUCE(0, SEQUENCE(_xlpm.dias + 1, 1, 0, 1),
      LAMBDA(_xlpm.acum,_xlpm.d,
        LET(
          _xlpm.dia, TRUNC(_xlpm.inicio) + _xlpm.d,
          _xlpm.horaIni, IF(_xlpm.d = 0, MAX(_xlpm.inicio, _xlpm.dia + AQ161), _xlpm.dia + AQ161),
          _xlpm.horaFin, IF(_xlpm.d = _xlpm.dias, MIN(_xlpm.fin, _xlpm.dia + AR161), _xlpm.dia + AR161),
          _xlpm.tiempo_dia, MAX(0, _xlpm.horaFin - _xlpm.horaIni),
          _xlpm.acum + _xlpm.tiempo_dia
        )
      )
    ),
    TEXT(_xlpm.tiempo, "h:mm")
  )
)</f>
        <v>0:00</v>
      </c>
      <c r="Y161" t="str">
        <f>TEXT((KPI_IMs_2[[#This Row],[FECHA DE REPORTE]]+KPI_IMs_2[[#This Row],[HORA DE REPORTE]]) - (KPI_IMs_2[[#This Row],[FECHA DE LA NOVEDAD]]+KPI_IMs_2[[#This Row],[HORA DE LA FALLA]]), "[h]:mm")</f>
        <v>0:11</v>
      </c>
      <c r="Z161" t="str">
        <v>CORTE DE ENERGIA</v>
      </c>
      <c r="AA161" t="str">
        <v>Eléctrico / Energía</v>
      </c>
      <c r="AB161" t="str">
        <v>Corte Electrico - Salto de breaker</v>
      </c>
      <c r="AC161" t="str">
        <v>Infraestructura - Eléctrica</v>
      </c>
      <c r="AD161" t="str">
        <v>SI</v>
      </c>
      <c r="AE161" t="str">
        <v>SI</v>
      </c>
      <c r="AF161" t="str">
        <v>SI</v>
      </c>
      <c r="AG161" t="str">
        <v>SI</v>
      </c>
      <c r="AH161" t="str">
        <v>EXTERNO</v>
      </c>
      <c r="AI161" t="str">
        <v>PROVEEDOR</v>
      </c>
      <c r="AJ161" t="str">
        <v>Ajustes Conexiones tienda</v>
      </c>
      <c r="AM161" t="str">
        <v>Culminado 100%</v>
      </c>
      <c r="AP161" t="str">
        <v xml:space="preserve">Se restablece Fluido eléctrico de la tienda ; se valida con el Noc que los equipos estén Arriba y se envía Cierre sin novedad </v>
      </c>
      <c r="AQ161">
        <v>0.3333333333333333</v>
      </c>
      <c r="AR161">
        <v>0.875</v>
      </c>
    </row>
    <row r="162" xml:space="preserve">
      <c r="A162">
        <v>1239977</v>
      </c>
      <c r="B162" t="str">
        <f>VLOOKUP(H162,DetalleTiendas!A$2:S$1778,3,FALSE)</f>
        <v>SUPERMERCADOS</v>
      </c>
      <c r="C162" t="str">
        <f>VLOOKUP(H162,DetalleTiendas!A$2:S$1778,4,FALSE)</f>
        <v>EDS JUMBO</v>
      </c>
      <c r="D162" t="str">
        <f>VLOOKUP(H162,DetalleTiendas!A$2:S$1778,5,FALSE)</f>
        <v>CENTRO</v>
      </c>
      <c r="E162" t="str">
        <v>CORTE DE ENERGIA</v>
      </c>
      <c r="F162" t="str">
        <v>NO</v>
      </c>
      <c r="G162" t="str" xml:space="preserve">
        <f xml:space="preserve">IF(
   AND(ISNUMBER(VALUE(MID(H162,3,3))), ISNUMBER(FIND(" ", H162))),
   LEFT(H162,FIND(" ",H162)-1),
   H162
)</f>
        <v>Z021</v>
      </c>
      <c r="H162" t="str">
        <v>Z021 APOLO</v>
      </c>
      <c r="J162" t="str">
        <v>Soporte_Onsite_REG_Centro_SM Colombia</v>
      </c>
      <c r="K162" t="str">
        <v>David Higuita</v>
      </c>
      <c r="L162" t="str">
        <v>CERRADO</v>
      </c>
      <c r="M162" t="str">
        <v>CERRADO</v>
      </c>
      <c r="N162" t="str">
        <v>MEDIA</v>
      </c>
      <c r="O162">
        <v>45737</v>
      </c>
      <c r="P162">
        <v>0.25</v>
      </c>
      <c r="Q162" t="str">
        <f>TEXT(KPI_IMs_2[[#This Row],[FECHA DE LA NOVEDAD]],"MMMM")</f>
        <v>marzo</v>
      </c>
      <c r="R162" t="str">
        <f>TEXT(KPI_IMs_2[[#This Row],[FECHA DE LA NOVEDAD]],"aaaa")</f>
        <v>2025</v>
      </c>
      <c r="S162">
        <v>45737</v>
      </c>
      <c r="T162">
        <v>45737</v>
      </c>
      <c r="U162">
        <v>0.25833333333333336</v>
      </c>
      <c r="V162">
        <v>0.2916666666666667</v>
      </c>
      <c r="W162">
        <f>((KPI_IMs_2[[#This Row],[FECHA DE RESOLUCION]]+KPI_IMs_2[[#This Row],[HORA CIERRE IM]])-(KPI_IMs_2[[#This Row],[FECHA DE LA NOVEDAD]]+KPI_IMs_2[[#This Row],[HORA DE LA FALLA]]))*24*60</f>
        <v>59.99999999650754</v>
      </c>
      <c r="X162" t="str" cm="1" xml:space="preserve">
        <f t="array" ref="X162" xml:space="preserve">IF(OR(O162="",P162="",S162="",V162="",AQ162="",AR162=""),"",
  LET(
    _xlpm.inicio, O162 + P162,
    _xlpm.fin, S162 + V162,
    _xlpm.dias, INT(_xlpm.fin - _xlpm.inicio),
    _xlpm.tiempo, REDUCE(0, SEQUENCE(_xlpm.dias + 1, 1, 0, 1),
      LAMBDA(_xlpm.acum,_xlpm.d,
        LET(
          _xlpm.dia, TRUNC(_xlpm.inicio) + _xlpm.d,
          _xlpm.horaIni, IF(_xlpm.d = 0, MAX(_xlpm.inicio, _xlpm.dia + AQ162), _xlpm.dia + AQ162),
          _xlpm.horaFin, IF(_xlpm.d = _xlpm.dias, MIN(_xlpm.fin, _xlpm.dia + AR162), _xlpm.dia + AR162),
          _xlpm.tiempo_dia, MAX(0, _xlpm.horaFin - _xlpm.horaIni),
          _xlpm.acum + _xlpm.tiempo_dia
        )
      )
    ),
    TEXT(_xlpm.tiempo, "h:mm")
  )
)</f>
        <v>0:00</v>
      </c>
      <c r="Y162" t="str">
        <f>TEXT((KPI_IMs_2[[#This Row],[FECHA DE REPORTE]]+KPI_IMs_2[[#This Row],[HORA DE REPORTE]]) - (KPI_IMs_2[[#This Row],[FECHA DE LA NOVEDAD]]+KPI_IMs_2[[#This Row],[HORA DE LA FALLA]]), "[h]:mm")</f>
        <v>0:12</v>
      </c>
      <c r="Z162" t="str">
        <v>CORTE DE ENERGIA</v>
      </c>
      <c r="AA162" t="str">
        <v>Eléctrico / Energía</v>
      </c>
      <c r="AB162" t="str">
        <v>Corte Electrico - Salto de breaker</v>
      </c>
      <c r="AC162" t="str">
        <v>Infraestructura - Eléctrica</v>
      </c>
      <c r="AD162" t="str">
        <v>SI</v>
      </c>
      <c r="AE162" t="str">
        <v>SI</v>
      </c>
      <c r="AF162" t="str">
        <v>SI</v>
      </c>
      <c r="AG162" t="str">
        <v>SI</v>
      </c>
      <c r="AH162" t="str">
        <v>EXTERNO</v>
      </c>
      <c r="AI162" t="str">
        <v>PROVEEDOR</v>
      </c>
      <c r="AJ162" t="str">
        <v>Ajustes Conexiones tienda</v>
      </c>
      <c r="AM162" t="str">
        <v>Culminado 100%</v>
      </c>
      <c r="AP162" t="str">
        <v xml:space="preserve">Se restablece Fluido eléctrico de la tienda ; se valida con el Noc que los equipos estén Arriba y se envía Cierre sin novedad </v>
      </c>
      <c r="AQ162">
        <v>0.3333333333333333</v>
      </c>
      <c r="AR162">
        <v>0.875</v>
      </c>
    </row>
    <row r="163" xml:space="preserve">
      <c r="A163">
        <v>1239977</v>
      </c>
      <c r="B163" t="str">
        <f>VLOOKUP(H163,DetalleTiendas!A$2:S$1778,3,FALSE)</f>
        <v>MEJORAMIENTO DEL HOGAR</v>
      </c>
      <c r="C163" t="str">
        <f>VLOOKUP(H163,DetalleTiendas!A$2:S$1778,4,FALSE)</f>
        <v>EASY</v>
      </c>
      <c r="D163" t="str">
        <f>VLOOKUP(H163,DetalleTiendas!A$2:S$1778,5,FALSE)</f>
        <v>CENTRO - EASY</v>
      </c>
      <c r="E163" t="str">
        <v>ENLACES</v>
      </c>
      <c r="F163" t="str">
        <v>NO</v>
      </c>
      <c r="G163" t="str" xml:space="preserve">
        <f xml:space="preserve">IF(
   AND(ISNUMBER(VALUE(MID(H163,3,3))), ISNUMBER(FIND(" ", H163))),
   LEFT(H163,FIND(" ",H163)-1),
   H163
)</f>
        <v>E814</v>
      </c>
      <c r="H163" t="str">
        <v>E814 4SUR</v>
      </c>
      <c r="J163" t="str">
        <v>Soporte_Onsite_REG_Centro_SM Colombia</v>
      </c>
      <c r="K163" t="str">
        <v>David Higuita</v>
      </c>
      <c r="L163" t="str">
        <v>CERRADO</v>
      </c>
      <c r="M163" t="str">
        <v>CERRADO</v>
      </c>
      <c r="N163" t="str">
        <v>MEDIA</v>
      </c>
      <c r="O163">
        <v>45737</v>
      </c>
      <c r="P163">
        <v>0.25</v>
      </c>
      <c r="Q163" t="str">
        <f>TEXT(KPI_IMs_2[[#This Row],[FECHA DE LA NOVEDAD]],"MMMM")</f>
        <v>marzo</v>
      </c>
      <c r="R163" t="str">
        <f>TEXT(KPI_IMs_2[[#This Row],[FECHA DE LA NOVEDAD]],"aaaa")</f>
        <v>2025</v>
      </c>
      <c r="S163">
        <v>45737</v>
      </c>
      <c r="T163">
        <v>45737</v>
      </c>
      <c r="U163">
        <v>0.25833333333333336</v>
      </c>
      <c r="V163">
        <v>0.2916666666666667</v>
      </c>
      <c r="W163">
        <f>((KPI_IMs_2[[#This Row],[FECHA DE RESOLUCION]]+KPI_IMs_2[[#This Row],[HORA CIERRE IM]])-(KPI_IMs_2[[#This Row],[FECHA DE LA NOVEDAD]]+KPI_IMs_2[[#This Row],[HORA DE LA FALLA]]))*24*60</f>
        <v>59.99999999650754</v>
      </c>
      <c r="X163" t="str" cm="1" xml:space="preserve">
        <f t="array" ref="X163" xml:space="preserve">IF(OR(O163="",P163="",S163="",V163="",AQ163="",AR163=""),"",
  LET(
    _xlpm.inicio, O163 + P163,
    _xlpm.fin, S163 + V163,
    _xlpm.dias, INT(_xlpm.fin - _xlpm.inicio),
    _xlpm.tiempo, REDUCE(0, SEQUENCE(_xlpm.dias + 1, 1, 0, 1),
      LAMBDA(_xlpm.acum,_xlpm.d,
        LET(
          _xlpm.dia, TRUNC(_xlpm.inicio) + _xlpm.d,
          _xlpm.horaIni, IF(_xlpm.d = 0, MAX(_xlpm.inicio, _xlpm.dia + AQ163), _xlpm.dia + AQ163),
          _xlpm.horaFin, IF(_xlpm.d = _xlpm.dias, MIN(_xlpm.fin, _xlpm.dia + AR163), _xlpm.dia + AR163),
          _xlpm.tiempo_dia, MAX(0, _xlpm.horaFin - _xlpm.horaIni),
          _xlpm.acum + _xlpm.tiempo_dia
        )
      )
    ),
    TEXT(_xlpm.tiempo, "h:mm")
  )
)</f>
        <v>0:00</v>
      </c>
      <c r="Y163" t="str">
        <f>TEXT((KPI_IMs_2[[#This Row],[FECHA DE REPORTE]]+KPI_IMs_2[[#This Row],[HORA DE REPORTE]]) - (KPI_IMs_2[[#This Row],[FECHA DE LA NOVEDAD]]+KPI_IMs_2[[#This Row],[HORA DE LA FALLA]]), "[h]:mm")</f>
        <v>0:12</v>
      </c>
      <c r="Z163" t="str">
        <v>CORTE DE ENERGIA</v>
      </c>
      <c r="AA163" t="str">
        <v>Eléctrico / Energía</v>
      </c>
      <c r="AB163" t="str">
        <v>Corte Electrico - Salto de breaker</v>
      </c>
      <c r="AC163" t="str">
        <v>Infraestructura - Eléctrica</v>
      </c>
      <c r="AD163" t="str">
        <v>SI</v>
      </c>
      <c r="AE163" t="str">
        <v>SI</v>
      </c>
      <c r="AF163" t="str">
        <v>SI</v>
      </c>
      <c r="AG163" t="str">
        <v>SI</v>
      </c>
      <c r="AH163" t="str">
        <v>EXTERNO</v>
      </c>
      <c r="AI163" t="str">
        <v>PROVEEDOR</v>
      </c>
      <c r="AJ163" t="str">
        <v>Ajustes Conexiones tienda</v>
      </c>
      <c r="AM163" t="str">
        <v>Culminado 100%</v>
      </c>
      <c r="AP163" t="str">
        <v xml:space="preserve">Se restablece Fluido eléctrico de la tienda ; se valida con el Noc que los equipos estén Arriba y se envía Cierre sin novedad </v>
      </c>
      <c r="AQ163">
        <v>0.3333333333333333</v>
      </c>
      <c r="AR163">
        <v>0.875</v>
      </c>
    </row>
    <row r="164" xml:space="preserve">
      <c r="A164">
        <v>1238738</v>
      </c>
      <c r="B164" t="str">
        <f>VLOOKUP(H164,DetalleTiendas!A$2:S$1778,3,FALSE)</f>
        <v>SUPERMERCADOS</v>
      </c>
      <c r="C164" t="str">
        <f>VLOOKUP(H164,DetalleTiendas!A$2:S$1778,4,FALSE)</f>
        <v>SUPERMERCADOS</v>
      </c>
      <c r="D164" t="str">
        <f>VLOOKUP(H164,DetalleTiendas!A$2:S$1778,5,FALSE)</f>
        <v>SUPERMERCADOS</v>
      </c>
      <c r="E164" t="str">
        <v>POS</v>
      </c>
      <c r="F164" t="str">
        <v>NO</v>
      </c>
      <c r="G164" t="str" xml:space="preserve">
        <f xml:space="preserve">IF(
   AND(ISNUMBER(VALUE(MID(H164,3,3))), ISNUMBER(FIND(" ", H164))),
   LEFT(H164,FIND(" ",H164)-1),
   H164
)</f>
        <v>SUPERMERCADOS</v>
      </c>
      <c r="H164" t="str">
        <v>SUPERMERCADOS</v>
      </c>
      <c r="J164" t="str">
        <v>Aplicaciones_POS_ARS_Colombia</v>
      </c>
      <c r="K164" t="str">
        <v>Luis Alejandro Medina</v>
      </c>
      <c r="L164" t="str">
        <v>CERRADO</v>
      </c>
      <c r="M164" t="str">
        <v>CERRADO</v>
      </c>
      <c r="N164" t="str">
        <v>MEDIA</v>
      </c>
      <c r="O164">
        <v>45735</v>
      </c>
      <c r="P164">
        <v>0.6965277777777777</v>
      </c>
      <c r="Q164" t="str">
        <f>TEXT(KPI_IMs_2[[#This Row],[FECHA DE LA NOVEDAD]],"MMMM")</f>
        <v>marzo</v>
      </c>
      <c r="R164" t="str">
        <f>TEXT(KPI_IMs_2[[#This Row],[FECHA DE LA NOVEDAD]],"aaaa")</f>
        <v>2025</v>
      </c>
      <c r="S164">
        <v>45736</v>
      </c>
      <c r="T164">
        <v>45735</v>
      </c>
      <c r="U164">
        <v>0.7451388888888889</v>
      </c>
      <c r="V164">
        <v>0.5131944444444444</v>
      </c>
      <c r="W164">
        <f>((KPI_IMs_2[[#This Row],[FECHA DE RESOLUCION]]+KPI_IMs_2[[#This Row],[HORA CIERRE IM]])-(KPI_IMs_2[[#This Row],[FECHA DE LA NOVEDAD]]+KPI_IMs_2[[#This Row],[HORA DE LA FALLA]]))*24*60</f>
        <v>1175.999999998603</v>
      </c>
      <c r="X164" t="str" cm="1" xml:space="preserve">
        <f t="array" ref="X164" xml:space="preserve">IF(OR(O164="",P164="",S164="",V164="",AQ164="",AR164=""),"",
  LET(
    _xlpm.inicio, O164 + P164,
    _xlpm.fin, S164 + V164,
    _xlpm.dias, INT(_xlpm.fin - _xlpm.inicio),
    _xlpm.tiempo, REDUCE(0, SEQUENCE(_xlpm.dias + 1, 1, 0, 1),
      LAMBDA(_xlpm.acum,_xlpm.d,
        LET(
          _xlpm.dia, TRUNC(_xlpm.inicio) + _xlpm.d,
          _xlpm.horaIni, IF(_xlpm.d = 0, MAX(_xlpm.inicio, _xlpm.dia + AQ164), _xlpm.dia + AQ164),
          _xlpm.horaFin, IF(_xlpm.d = _xlpm.dias, MIN(_xlpm.fin, _xlpm.dia + AR164), _xlpm.dia + AR164),
          _xlpm.tiempo_dia, MAX(0, _xlpm.horaFin - _xlpm.horaIni),
          _xlpm.acum + _xlpm.tiempo_dia
        )
      )
    ),
    TEXT(_xlpm.tiempo, "h:mm")
  )
)</f>
        <v>4:17</v>
      </c>
      <c r="Y164" t="str">
        <f>TEXT((KPI_IMs_2[[#This Row],[FECHA DE REPORTE]]+KPI_IMs_2[[#This Row],[HORA DE REPORTE]]) - (KPI_IMs_2[[#This Row],[FECHA DE LA NOVEDAD]]+KPI_IMs_2[[#This Row],[HORA DE LA FALLA]]), "[h]:mm")</f>
        <v>1:10</v>
      </c>
      <c r="Z164" t="str">
        <v>NO GENERA FACTURAS EN LA PAG CONSULTA DE TIENDAS</v>
      </c>
      <c r="AA164" t="str">
        <v>Servidores / Infraestructura</v>
      </c>
      <c r="AB164" t="str">
        <v>Se llena el Disco del servidor de caja</v>
      </c>
      <c r="AC164" t="str">
        <v>Infraestructura - Eléctrica</v>
      </c>
      <c r="AD164" t="str">
        <v>NO</v>
      </c>
      <c r="AE164" t="str">
        <v>NO</v>
      </c>
      <c r="AF164" t="str">
        <v>NO</v>
      </c>
      <c r="AG164" t="str">
        <v>NO</v>
      </c>
      <c r="AH164" t="str">
        <v>N/A</v>
      </c>
      <c r="AI164" t="str">
        <v>N/A</v>
      </c>
      <c r="AJ164" t="str">
        <v>Liberación de espacio en disco</v>
      </c>
      <c r="AM164" t="str">
        <v>Culminado 100%</v>
      </c>
      <c r="AP164" t="str">
        <v>Se llena el disco en la ruta /var; inicialmemente por duplicidad de logs generados por servicio domicilios.Se evidencia que es falta de permisos en la carpeta del aplicativo se modifica y se soluciona</v>
      </c>
      <c r="AQ164">
        <v>0.3333333333333333</v>
      </c>
      <c r="AR164">
        <v>0.875</v>
      </c>
    </row>
    <row r="165" xml:space="preserve">
      <c r="A165">
        <v>1234368</v>
      </c>
      <c r="B165" t="str">
        <f>VLOOKUP(H165,DetalleTiendas!A$2:S$1778,3,FALSE)</f>
        <v>SUPERMERCADOS</v>
      </c>
      <c r="C165" t="str">
        <f>VLOOKUP(H165,DetalleTiendas!A$2:S$1778,4,FALSE)</f>
        <v>JUMBO</v>
      </c>
      <c r="D165" t="str">
        <f>VLOOKUP(H165,DetalleTiendas!A$2:S$1778,5,FALSE)</f>
        <v>CENTRO</v>
      </c>
      <c r="E165" t="str">
        <v>POS</v>
      </c>
      <c r="F165" t="str">
        <v>SI</v>
      </c>
      <c r="G165" t="str" xml:space="preserve">
        <f xml:space="preserve">IF(
   AND(ISNUMBER(VALUE(MID(H165,3,3))), ISNUMBER(FIND(" ", H165))),
   LEFT(H165,FIND(" ",H165)-1),
   H165
)</f>
        <v>J023</v>
      </c>
      <c r="H165" t="str">
        <v>J023 DE LA 65</v>
      </c>
      <c r="J165" t="str">
        <v>Mesas Especializadas Colombia</v>
      </c>
      <c r="K165" t="str">
        <v>Oscar Ramirez</v>
      </c>
      <c r="L165" t="str">
        <v>CERRADO</v>
      </c>
      <c r="M165" t="str">
        <v>CERRADO</v>
      </c>
      <c r="N165" t="str">
        <v>MEDIA</v>
      </c>
      <c r="O165">
        <v>45734</v>
      </c>
      <c r="P165">
        <v>0.3402777777777778</v>
      </c>
      <c r="Q165" t="str">
        <f>TEXT(KPI_IMs_2[[#This Row],[FECHA DE LA NOVEDAD]],"MMMM")</f>
        <v>marzo</v>
      </c>
      <c r="R165" t="str">
        <f>TEXT(KPI_IMs_2[[#This Row],[FECHA DE LA NOVEDAD]],"aaaa")</f>
        <v>2025</v>
      </c>
      <c r="S165">
        <v>45734</v>
      </c>
      <c r="T165">
        <v>45734</v>
      </c>
      <c r="U165">
        <v>0.34305555555555556</v>
      </c>
      <c r="V165">
        <v>0.3888888888888889</v>
      </c>
      <c r="W165">
        <f>((KPI_IMs_2[[#This Row],[FECHA DE RESOLUCION]]+KPI_IMs_2[[#This Row],[HORA CIERRE IM]])-(KPI_IMs_2[[#This Row],[FECHA DE LA NOVEDAD]]+KPI_IMs_2[[#This Row],[HORA DE LA FALLA]]))*24*60</f>
        <v>69.9999999976717</v>
      </c>
      <c r="X165" t="str" cm="1" xml:space="preserve">
        <f t="array" ref="X165" xml:space="preserve">IF(OR(O165="",P165="",S165="",V165="",AQ165="",AR165=""),"",
  LET(
    _xlpm.inicio, O165 + P165,
    _xlpm.fin, S165 + V165,
    _xlpm.dias, INT(_xlpm.fin - _xlpm.inicio),
    _xlpm.tiempo, REDUCE(0, SEQUENCE(_xlpm.dias + 1, 1, 0, 1),
      LAMBDA(_xlpm.acum,_xlpm.d,
        LET(
          _xlpm.dia, TRUNC(_xlpm.inicio) + _xlpm.d,
          _xlpm.horaIni, IF(_xlpm.d = 0, MAX(_xlpm.inicio, _xlpm.dia + AQ165), _xlpm.dia + AQ165),
          _xlpm.horaFin, IF(_xlpm.d = _xlpm.dias, MIN(_xlpm.fin, _xlpm.dia + AR165), _xlpm.dia + AR165),
          _xlpm.tiempo_dia, MAX(0, _xlpm.horaFin - _xlpm.horaIni),
          _xlpm.acum + _xlpm.tiempo_dia
        )
      )
    ),
    TEXT(_xlpm.tiempo, "h:mm")
  )
)</f>
        <v>1:10</v>
      </c>
      <c r="Y165" t="str">
        <f>TEXT((KPI_IMs_2[[#This Row],[FECHA DE REPORTE]]+KPI_IMs_2[[#This Row],[HORA DE REPORTE]]) - (KPI_IMs_2[[#This Row],[FECHA DE LA NOVEDAD]]+KPI_IMs_2[[#This Row],[HORA DE LA FALLA]]), "[h]:mm")</f>
        <v>0:04</v>
      </c>
      <c r="Z165" t="str">
        <v>BLOQUEO POS</v>
      </c>
      <c r="AA165" t="str">
        <v>Planificación / Gestión / QA</v>
      </c>
      <c r="AB165" t="str">
        <v>Falla de procedimiento Parametrización E-POS</v>
      </c>
      <c r="AC165" t="str">
        <v>Negocio - Proceso</v>
      </c>
      <c r="AD165" t="str">
        <v>SI</v>
      </c>
      <c r="AE165" t="str">
        <v>NO</v>
      </c>
      <c r="AF165" t="str">
        <v>NO</v>
      </c>
      <c r="AG165" t="str">
        <v>NO</v>
      </c>
      <c r="AH165" t="str">
        <v>INTERNO</v>
      </c>
      <c r="AI165" t="str">
        <v>SISTEMAS</v>
      </c>
      <c r="AJ165" t="str">
        <v>Integracion / Desarrollo</v>
      </c>
      <c r="AM165" t="str">
        <v>Culminado 100%</v>
      </c>
      <c r="AP165" t="str">
        <v>la falla fue ocasionada por el SPP: SPP#73543  ; al editar el Archivo E-POS se edito sin el parámetro -v y quedo sin lo tabulado</v>
      </c>
      <c r="AQ165">
        <v>0.3333333333333333</v>
      </c>
      <c r="AR165">
        <v>0.875</v>
      </c>
    </row>
    <row r="166" xml:space="preserve">
      <c r="A166">
        <v>1235614</v>
      </c>
      <c r="B166" t="str">
        <f>VLOOKUP(H166,DetalleTiendas!A$2:S$1778,3,FALSE)</f>
        <v>SUPERMERCADOS</v>
      </c>
      <c r="C166" t="str">
        <f>VLOOKUP(H166,DetalleTiendas!A$2:S$1778,4,FALSE)</f>
        <v>JUMBO</v>
      </c>
      <c r="D166" t="str">
        <f>VLOOKUP(H166,DetalleTiendas!A$2:S$1778,5,FALSE)</f>
        <v>COSTA</v>
      </c>
      <c r="E166" t="str">
        <v>ENLACES</v>
      </c>
      <c r="F166" t="str">
        <v>NO</v>
      </c>
      <c r="G166" t="str" xml:space="preserve">
        <f xml:space="preserve">IF(
   AND(ISNUMBER(VALUE(MID(H166,3,3))), ISNUMBER(FIND(" ", H166))),
   LEFT(H166,FIND(" ",H166)-1),
   H166
)</f>
        <v>J088</v>
      </c>
      <c r="H166" t="str">
        <v>J088 BARRANQUILLA BUENAVISTA</v>
      </c>
      <c r="J166" t="str">
        <v>Soporte_Onsite_REG_Costa_SM Colombia</v>
      </c>
      <c r="K166" t="str">
        <v>Celso Niebles</v>
      </c>
      <c r="L166" t="str">
        <v>CERRADO</v>
      </c>
      <c r="M166" t="str">
        <v>CERRADO</v>
      </c>
      <c r="N166" t="str">
        <v>MEDIA</v>
      </c>
      <c r="O166">
        <v>45734</v>
      </c>
      <c r="P166">
        <v>0.7916666666666666</v>
      </c>
      <c r="Q166" t="str">
        <f>TEXT(KPI_IMs_2[[#This Row],[FECHA DE LA NOVEDAD]],"MMMM")</f>
        <v>marzo</v>
      </c>
      <c r="R166" t="str">
        <f>TEXT(KPI_IMs_2[[#This Row],[FECHA DE LA NOVEDAD]],"aaaa")</f>
        <v>2025</v>
      </c>
      <c r="S166">
        <v>45734</v>
      </c>
      <c r="T166">
        <v>45734</v>
      </c>
      <c r="U166">
        <v>0.8194444444444444</v>
      </c>
      <c r="V166">
        <v>0.8333333333333334</v>
      </c>
      <c r="W166">
        <f>((KPI_IMs_2[[#This Row],[FECHA DE RESOLUCION]]+KPI_IMs_2[[#This Row],[HORA CIERRE IM]])-(KPI_IMs_2[[#This Row],[FECHA DE LA NOVEDAD]]+KPI_IMs_2[[#This Row],[HORA DE LA FALLA]]))*24*60</f>
        <v>60.00000000698492</v>
      </c>
      <c r="X166" t="str" cm="1" xml:space="preserve">
        <f t="array" ref="X166" xml:space="preserve">IF(OR(O166="",P166="",S166="",V166="",AQ166="",AR166=""),"",
  LET(
    _xlpm.inicio, O166 + P166,
    _xlpm.fin, S166 + V166,
    _xlpm.dias, INT(_xlpm.fin - _xlpm.inicio),
    _xlpm.tiempo, REDUCE(0, SEQUENCE(_xlpm.dias + 1, 1, 0, 1),
      LAMBDA(_xlpm.acum,_xlpm.d,
        LET(
          _xlpm.dia, TRUNC(_xlpm.inicio) + _xlpm.d,
          _xlpm.horaIni, IF(_xlpm.d = 0, MAX(_xlpm.inicio, _xlpm.dia + AQ166), _xlpm.dia + AQ166),
          _xlpm.horaFin, IF(_xlpm.d = _xlpm.dias, MIN(_xlpm.fin, _xlpm.dia + AR166), _xlpm.dia + AR166),
          _xlpm.tiempo_dia, MAX(0, _xlpm.horaFin - _xlpm.horaIni),
          _xlpm.acum + _xlpm.tiempo_dia
        )
      )
    ),
    TEXT(_xlpm.tiempo, "h:mm")
  )
)</f>
        <v>1:00</v>
      </c>
      <c r="Y166" t="str">
        <f>TEXT((KPI_IMs_2[[#This Row],[FECHA DE REPORTE]]+KPI_IMs_2[[#This Row],[HORA DE REPORTE]]) - (KPI_IMs_2[[#This Row],[FECHA DE LA NOVEDAD]]+KPI_IMs_2[[#This Row],[HORA DE LA FALLA]]), "[h]:mm")</f>
        <v>0:40</v>
      </c>
      <c r="Z166" t="str">
        <v>CORTE DE ENERGIA</v>
      </c>
      <c r="AA166" t="str">
        <v>Eléctrico / Energía</v>
      </c>
      <c r="AB166" t="str">
        <v>Falla en la planta de la tienda</v>
      </c>
      <c r="AC166" t="str">
        <v>Infraestructura - Eléctrica</v>
      </c>
      <c r="AD166" t="str">
        <v>SI</v>
      </c>
      <c r="AE166" t="str">
        <v>SI</v>
      </c>
      <c r="AF166" t="str">
        <v>SI</v>
      </c>
      <c r="AG166" t="str">
        <v>SI</v>
      </c>
      <c r="AH166" t="str">
        <v>INTERNO</v>
      </c>
      <c r="AI166" t="str">
        <v>NEGOCIO</v>
      </c>
      <c r="AJ166" t="str">
        <v>Revision de la Planta de Energia</v>
      </c>
      <c r="AM166" t="str">
        <v>Culminado 100%</v>
      </c>
      <c r="AP166" t="str">
        <v xml:space="preserve">regreso la energía en el sector </v>
      </c>
      <c r="AQ166">
        <v>0.3333333333333333</v>
      </c>
      <c r="AR166">
        <v>0.875</v>
      </c>
    </row>
    <row r="167" xml:space="preserve">
      <c r="A167">
        <v>1234138</v>
      </c>
      <c r="B167" t="str">
        <f>VLOOKUP(H167,DetalleTiendas!A$2:S$1778,3,FALSE)</f>
        <v>SUPERMERCADOS</v>
      </c>
      <c r="C167" t="str">
        <f>VLOOKUP(H167,DetalleTiendas!A$2:S$1778,4,FALSE)</f>
        <v>METRO</v>
      </c>
      <c r="D167" t="str">
        <f>VLOOKUP(H167,DetalleTiendas!A$2:S$1778,5,FALSE)</f>
        <v>COSTA</v>
      </c>
      <c r="E167" t="str">
        <v>MODULO SEGURIDAD</v>
      </c>
      <c r="F167" t="str">
        <v>NO</v>
      </c>
      <c r="G167" t="str" xml:space="preserve">
        <f xml:space="preserve">IF(
   AND(ISNUMBER(VALUE(MID(H167,3,3))), ISNUMBER(FIND(" ", H167))),
   LEFT(H167,FIND(" ",H167)-1),
   H167
)</f>
        <v>M179</v>
      </c>
      <c r="H167" t="str">
        <v>M179 PITALITO</v>
      </c>
      <c r="J167" t="str">
        <v>Redes y Comunicaciones-NIVEL 2 - COL</v>
      </c>
      <c r="K167" t="str">
        <v>Guillermo Gutierrez</v>
      </c>
      <c r="L167" t="str">
        <v>CERRADO</v>
      </c>
      <c r="M167" t="str">
        <v>CERRADO</v>
      </c>
      <c r="N167" t="str">
        <v>MEDIA</v>
      </c>
      <c r="O167">
        <v>45734</v>
      </c>
      <c r="P167">
        <v>0.27291666666666664</v>
      </c>
      <c r="Q167" t="str">
        <f>TEXT(KPI_IMs_2[[#This Row],[FECHA DE LA NOVEDAD]],"MMMM")</f>
        <v>marzo</v>
      </c>
      <c r="R167" t="str">
        <f>TEXT(KPI_IMs_2[[#This Row],[FECHA DE LA NOVEDAD]],"aaaa")</f>
        <v>2025</v>
      </c>
      <c r="S167">
        <v>45734</v>
      </c>
      <c r="T167">
        <v>45734</v>
      </c>
      <c r="U167">
        <v>0.32013888888888886</v>
      </c>
      <c r="V167">
        <v>0.38472222222222224</v>
      </c>
      <c r="W167">
        <f>((KPI_IMs_2[[#This Row],[FECHA DE RESOLUCION]]+KPI_IMs_2[[#This Row],[HORA CIERRE IM]])-(KPI_IMs_2[[#This Row],[FECHA DE LA NOVEDAD]]+KPI_IMs_2[[#This Row],[HORA DE LA FALLA]]))*24*60</f>
        <v>161.00000000093132</v>
      </c>
      <c r="X167" t="str" cm="1" xml:space="preserve">
        <f t="array" ref="X167" xml:space="preserve">IF(OR(O167="",P167="",S167="",V167="",AQ167="",AR167=""),"",
  LET(
    _xlpm.inicio, O167 + P167,
    _xlpm.fin, S167 + V167,
    _xlpm.dias, INT(_xlpm.fin - _xlpm.inicio),
    _xlpm.tiempo, REDUCE(0, SEQUENCE(_xlpm.dias + 1, 1, 0, 1),
      LAMBDA(_xlpm.acum,_xlpm.d,
        LET(
          _xlpm.dia, TRUNC(_xlpm.inicio) + _xlpm.d,
          _xlpm.horaIni, IF(_xlpm.d = 0, MAX(_xlpm.inicio, _xlpm.dia + AQ167), _xlpm.dia + AQ167),
          _xlpm.horaFin, IF(_xlpm.d = _xlpm.dias, MIN(_xlpm.fin, _xlpm.dia + AR167), _xlpm.dia + AR167),
          _xlpm.tiempo_dia, MAX(0, _xlpm.horaFin - _xlpm.horaIni),
          _xlpm.acum + _xlpm.tiempo_dia
        )
      )
    ),
    TEXT(_xlpm.tiempo, "h:mm")
  )
)</f>
        <v>1:14</v>
      </c>
      <c r="Y167" t="str">
        <f>TEXT((KPI_IMs_2[[#This Row],[FECHA DE REPORTE]]+KPI_IMs_2[[#This Row],[HORA DE REPORTE]]) - (KPI_IMs_2[[#This Row],[FECHA DE LA NOVEDAD]]+KPI_IMs_2[[#This Row],[HORA DE LA FALLA]]), "[h]:mm")</f>
        <v>1:08</v>
      </c>
      <c r="Z167" t="str">
        <v>FALLAS CON EL SWITCH</v>
      </c>
      <c r="AA167" t="str">
        <v>Eléctrico / Energía</v>
      </c>
      <c r="AB167" t="str">
        <v>Corte Electrico daño switch</v>
      </c>
      <c r="AC167" t="str">
        <v>Infraestructura - Eléctrica</v>
      </c>
      <c r="AD167" t="str">
        <v>SI</v>
      </c>
      <c r="AE167" t="str">
        <v>SI</v>
      </c>
      <c r="AF167" t="str">
        <v>SI</v>
      </c>
      <c r="AG167" t="str">
        <v>SI</v>
      </c>
      <c r="AH167" t="str">
        <v>INTERNO</v>
      </c>
      <c r="AI167" t="str">
        <v>NEGOCIO</v>
      </c>
      <c r="AJ167" t="str">
        <v>Cambio de Switch</v>
      </c>
      <c r="AM167" t="str">
        <v>Culminado 100%</v>
      </c>
      <c r="AP167" t="str">
        <v>Después de los trabajos realizados en la noche el único switch del Lineal de cajas no encendía ; se tubo que validar con personal de Isit para realizar el Cambio por el de Backup</v>
      </c>
      <c r="AQ167">
        <v>0.3333333333333333</v>
      </c>
      <c r="AR167">
        <v>0.875</v>
      </c>
    </row>
    <row r="168" xml:space="preserve">
      <c r="A168">
        <v>1232506</v>
      </c>
      <c r="B168" t="str">
        <f>VLOOKUP(H168,DetalleTiendas!A$2:S$1778,3,FALSE)</f>
        <v>SUPERMERCADOS</v>
      </c>
      <c r="C168" t="str">
        <f>VLOOKUP(H168,DetalleTiendas!A$2:S$1778,4,FALSE)</f>
        <v>SPID</v>
      </c>
      <c r="D168" t="str">
        <f>VLOOKUP(H168,DetalleTiendas!A$2:S$1778,5,FALSE)</f>
        <v>BOGOTA</v>
      </c>
      <c r="E168" t="str">
        <v>ENLACES</v>
      </c>
      <c r="F168" t="str">
        <v>NO</v>
      </c>
      <c r="G168" t="str" xml:space="preserve">
        <f xml:space="preserve">IF(
   AND(ISNUMBER(VALUE(MID(H168,3,3))), ISNUMBER(FIND(" ", H168))),
   LEFT(H168,FIND(" ",H168)-1),
   H168
)</f>
        <v>SP329</v>
      </c>
      <c r="H168" t="str">
        <v>SP329 CALLE 148</v>
      </c>
      <c r="J168" t="str">
        <v>Soporte_Onsite_BOGOTA</v>
      </c>
      <c r="K168" t="str">
        <v>Juan Fernando Rodriguez</v>
      </c>
      <c r="L168" t="str">
        <v>CERRADO</v>
      </c>
      <c r="M168" t="str">
        <v>CERRADO</v>
      </c>
      <c r="N168" t="str">
        <v>MEDIA</v>
      </c>
      <c r="O168">
        <v>45733</v>
      </c>
      <c r="P168">
        <v>0.3138888888888889</v>
      </c>
      <c r="Q168" t="str">
        <f>TEXT(KPI_IMs_2[[#This Row],[FECHA DE LA NOVEDAD]],"MMMM")</f>
        <v>marzo</v>
      </c>
      <c r="R168" t="str">
        <f>TEXT(KPI_IMs_2[[#This Row],[FECHA DE LA NOVEDAD]],"aaaa")</f>
        <v>2025</v>
      </c>
      <c r="S168">
        <v>45733</v>
      </c>
      <c r="T168">
        <v>45733</v>
      </c>
      <c r="U168">
        <v>0.3368055555555556</v>
      </c>
      <c r="V168">
        <v>0.3527777777777778</v>
      </c>
      <c r="W168">
        <f>((KPI_IMs_2[[#This Row],[FECHA DE RESOLUCION]]+KPI_IMs_2[[#This Row],[HORA CIERRE IM]])-(KPI_IMs_2[[#This Row],[FECHA DE LA NOVEDAD]]+KPI_IMs_2[[#This Row],[HORA DE LA FALLA]]))*24*60</f>
        <v>56.00000000442378</v>
      </c>
      <c r="X168" t="str" cm="1" xml:space="preserve">
        <f t="array" ref="X168" xml:space="preserve">IF(OR(O168="",P168="",S168="",V168="",AQ168="",AR168=""),"",
  LET(
    _xlpm.inicio, O168 + P168,
    _xlpm.fin, S168 + V168,
    _xlpm.dias, INT(_xlpm.fin - _xlpm.inicio),
    _xlpm.tiempo, REDUCE(0, SEQUENCE(_xlpm.dias + 1, 1, 0, 1),
      LAMBDA(_xlpm.acum,_xlpm.d,
        LET(
          _xlpm.dia, TRUNC(_xlpm.inicio) + _xlpm.d,
          _xlpm.horaIni, IF(_xlpm.d = 0, MAX(_xlpm.inicio, _xlpm.dia + AQ168), _xlpm.dia + AQ168),
          _xlpm.horaFin, IF(_xlpm.d = _xlpm.dias, MIN(_xlpm.fin, _xlpm.dia + AR168), _xlpm.dia + AR168),
          _xlpm.tiempo_dia, MAX(0, _xlpm.horaFin - _xlpm.horaIni),
          _xlpm.acum + _xlpm.tiempo_dia
        )
      )
    ),
    TEXT(_xlpm.tiempo, "h:mm")
  )
)</f>
        <v>0:28</v>
      </c>
      <c r="Y168" t="str">
        <f>TEXT((KPI_IMs_2[[#This Row],[FECHA DE REPORTE]]+KPI_IMs_2[[#This Row],[HORA DE REPORTE]]) - (KPI_IMs_2[[#This Row],[FECHA DE LA NOVEDAD]]+KPI_IMs_2[[#This Row],[HORA DE LA FALLA]]), "[h]:mm")</f>
        <v>0:33</v>
      </c>
      <c r="Z168" t="str">
        <v>FALLAS CON EL SERVIDOR ARS (BLOQUEO)</v>
      </c>
      <c r="AA168" t="str">
        <v>Servidores / Infraestructura</v>
      </c>
      <c r="AB168" t="str">
        <v>Servidor Bloqueado</v>
      </c>
      <c r="AC168" t="str">
        <v>Infraestructura - Eléctrica</v>
      </c>
      <c r="AD168" t="str">
        <v>SI</v>
      </c>
      <c r="AE168" t="str">
        <v>NO</v>
      </c>
      <c r="AF168" t="str">
        <v>NO</v>
      </c>
      <c r="AG168" t="str">
        <v>NO</v>
      </c>
      <c r="AH168" t="str">
        <v>INTERNO</v>
      </c>
      <c r="AI168" t="str">
        <v>SISTEMAS</v>
      </c>
      <c r="AJ168" t="str">
        <v>reinicio equipos</v>
      </c>
      <c r="AM168" t="str">
        <v>Culminado 100%</v>
      </c>
      <c r="AP168" t="str">
        <v>Se reinicia Servidor y se realiza cierre de la tienda</v>
      </c>
      <c r="AQ168">
        <v>0.3333333333333333</v>
      </c>
      <c r="AR168">
        <v>0.875</v>
      </c>
    </row>
    <row r="169" xml:space="preserve">
      <c r="A169">
        <v>1232998</v>
      </c>
      <c r="B169" t="str">
        <f>VLOOKUP(H169,DetalleTiendas!A$2:S$1778,3,FALSE)</f>
        <v>PAIS</v>
      </c>
      <c r="C169" t="str">
        <f>VLOOKUP(H169,DetalleTiendas!A$2:S$1778,4,FALSE)</f>
        <v>PAIS</v>
      </c>
      <c r="D169" t="str">
        <f>VLOOKUP(H169,DetalleTiendas!A$2:S$1778,5,FALSE)</f>
        <v>PAIS</v>
      </c>
      <c r="E169" t="str">
        <v>POS</v>
      </c>
      <c r="F169" t="str">
        <v>SI</v>
      </c>
      <c r="G169" t="str" xml:space="preserve">
        <f xml:space="preserve">IF(
   AND(ISNUMBER(VALUE(MID(H169,3,3))), ISNUMBER(FIND(" ", H169))),
   LEFT(H169,FIND(" ",H169)-1),
   H169
)</f>
        <v>PAIS</v>
      </c>
      <c r="H169" t="str">
        <v>PAIS</v>
      </c>
      <c r="J169" t="str">
        <v>Aplicaciones_POS_ARS_Colombia</v>
      </c>
      <c r="K169" t="str">
        <v>Luis Alejandro Medina</v>
      </c>
      <c r="L169" t="str">
        <v>ABIERTO</v>
      </c>
      <c r="M169" t="str">
        <v>CERRADO</v>
      </c>
      <c r="N169" t="str">
        <v>ALTA</v>
      </c>
      <c r="O169">
        <v>45733</v>
      </c>
      <c r="P169">
        <v>0.4166666666666667</v>
      </c>
      <c r="Q169" t="str">
        <f>TEXT(KPI_IMs_2[[#This Row],[FECHA DE LA NOVEDAD]],"MMMM")</f>
        <v>marzo</v>
      </c>
      <c r="R169" t="str">
        <f>TEXT(KPI_IMs_2[[#This Row],[FECHA DE LA NOVEDAD]],"aaaa")</f>
        <v>2025</v>
      </c>
      <c r="S169">
        <v>45733</v>
      </c>
      <c r="T169">
        <v>45733</v>
      </c>
      <c r="U169">
        <v>0.4930555555555556</v>
      </c>
      <c r="V169">
        <v>0.5</v>
      </c>
      <c r="W169">
        <f>((KPI_IMs_2[[#This Row],[FECHA DE RESOLUCION]]+KPI_IMs_2[[#This Row],[HORA CIERRE IM]])-(KPI_IMs_2[[#This Row],[FECHA DE LA NOVEDAD]]+KPI_IMs_2[[#This Row],[HORA DE LA FALLA]]))*24*60</f>
        <v>120.00000000349246</v>
      </c>
      <c r="X169" t="str" cm="1" xml:space="preserve">
        <f t="array" ref="X169" xml:space="preserve">IF(OR(O169="",P169="",S169="",V169="",AQ169="",AR169=""),"",
  LET(
    _xlpm.inicio, O169 + P169,
    _xlpm.fin, S169 + V169,
    _xlpm.dias, INT(_xlpm.fin - _xlpm.inicio),
    _xlpm.tiempo, REDUCE(0, SEQUENCE(_xlpm.dias + 1, 1, 0, 1),
      LAMBDA(_xlpm.acum,_xlpm.d,
        LET(
          _xlpm.dia, TRUNC(_xlpm.inicio) + _xlpm.d,
          _xlpm.horaIni, IF(_xlpm.d = 0, MAX(_xlpm.inicio, _xlpm.dia + AQ169), _xlpm.dia + AQ169),
          _xlpm.horaFin, IF(_xlpm.d = _xlpm.dias, MIN(_xlpm.fin, _xlpm.dia + AR169), _xlpm.dia + AR169),
          _xlpm.tiempo_dia, MAX(0, _xlpm.horaFin - _xlpm.horaIni),
          _xlpm.acum + _xlpm.tiempo_dia
        )
      )
    ),
    TEXT(_xlpm.tiempo, "h:mm")
  )
)</f>
        <v>2:00</v>
      </c>
      <c r="Y169" t="str">
        <f>TEXT((KPI_IMs_2[[#This Row],[FECHA DE REPORTE]]+KPI_IMs_2[[#This Row],[HORA DE REPORTE]]) - (KPI_IMs_2[[#This Row],[FECHA DE LA NOVEDAD]]+KPI_IMs_2[[#This Row],[HORA DE LA FALLA]]), "[h]:mm")</f>
        <v>1:50</v>
      </c>
      <c r="Z169" t="str">
        <v>CONSULTA DE PUNTOS Y TARJETA REGALO</v>
      </c>
      <c r="AA169" t="str">
        <v>Software / Actualización</v>
      </c>
      <c r="AB169" t="str">
        <v>Falla llenado del Disco del servidor de cajas</v>
      </c>
      <c r="AC169" t="str">
        <v>Parametrizacion en curso</v>
      </c>
      <c r="AD169" t="str">
        <v>SI</v>
      </c>
      <c r="AE169" t="str">
        <v>NO</v>
      </c>
      <c r="AF169" t="str">
        <v>NO</v>
      </c>
      <c r="AG169" t="str">
        <v>NO</v>
      </c>
      <c r="AH169" t="str">
        <v>INTERNO</v>
      </c>
      <c r="AI169" t="str">
        <v>SISTEMAS</v>
      </c>
      <c r="AJ169" t="str">
        <v>Reinicio o/y inicio de servicios</v>
      </c>
      <c r="AM169" t="str">
        <v>Culminado 100%</v>
      </c>
      <c r="AP169" t="str">
        <v>Se sobrescribe el Log y por lo tanto se llena el Disco ; cuando se llena el disco tumba la base de datos y nos toca nuevamente reiniciar el Servicio</v>
      </c>
      <c r="AQ169">
        <v>0.3333333333333333</v>
      </c>
      <c r="AR169">
        <v>0.875</v>
      </c>
    </row>
    <row r="170" xml:space="preserve">
      <c r="A170">
        <v>1231376</v>
      </c>
      <c r="B170" t="str">
        <f>VLOOKUP(H170,DetalleTiendas!A$2:S$1778,3,FALSE)</f>
        <v>SUPERMERCADOS</v>
      </c>
      <c r="C170" t="str">
        <f>VLOOKUP(H170,DetalleTiendas!A$2:S$1778,4,FALSE)</f>
        <v>EDS JUMBO</v>
      </c>
      <c r="D170" t="str">
        <f>VLOOKUP(H170,DetalleTiendas!A$2:S$1778,5,FALSE)</f>
        <v>BOGOTA</v>
      </c>
      <c r="E170" t="str">
        <v>ENLACES</v>
      </c>
      <c r="F170" t="str">
        <v>NO</v>
      </c>
      <c r="G170" t="str" xml:space="preserve">
        <f xml:space="preserve">IF(
   AND(ISNUMBER(VALUE(MID(H170,3,3))), ISNUMBER(FIND(" ", H170))),
   LEFT(H170,FIND(" ",H170)-1),
   H170
)</f>
        <v>Z101</v>
      </c>
      <c r="H170" t="str">
        <v>Z101 TINTALITO</v>
      </c>
      <c r="J170" t="str">
        <v>Redes y Comunicaciones-NIVEL 2 - COL</v>
      </c>
      <c r="K170" t="str">
        <v>Guillermo Gutierrez</v>
      </c>
      <c r="L170" t="str">
        <v>CERRADO</v>
      </c>
      <c r="M170" t="str">
        <v>CERRADO</v>
      </c>
      <c r="N170" t="str">
        <v>ALTA</v>
      </c>
      <c r="O170">
        <v>45732</v>
      </c>
      <c r="P170">
        <v>0.3333333333333333</v>
      </c>
      <c r="Q170" t="str">
        <f>TEXT(KPI_IMs_2[[#This Row],[FECHA DE LA NOVEDAD]],"MMMM")</f>
        <v>marzo</v>
      </c>
      <c r="R170" t="str">
        <f>TEXT(KPI_IMs_2[[#This Row],[FECHA DE LA NOVEDAD]],"aaaa")</f>
        <v>2025</v>
      </c>
      <c r="S170">
        <v>45737</v>
      </c>
      <c r="T170">
        <v>45732</v>
      </c>
      <c r="U170">
        <v>0.33958333333333335</v>
      </c>
      <c r="V170">
        <v>0.5833333333333334</v>
      </c>
      <c r="W170">
        <f>((KPI_IMs_2[[#This Row],[FECHA DE RESOLUCION]]+KPI_IMs_2[[#This Row],[HORA CIERRE IM]])-(KPI_IMs_2[[#This Row],[FECHA DE LA NOVEDAD]]+KPI_IMs_2[[#This Row],[HORA DE LA FALLA]]))*24*60</f>
        <v>7560</v>
      </c>
      <c r="X170" t="str" cm="1" xml:space="preserve">
        <f t="array" ref="X170" xml:space="preserve">IF(OR(O170="",P170="",S170="",V170="",AQ170="",AR170=""),"",
  LET(
    _xlpm.inicio, O170 + P170,
    _xlpm.fin, S170 + V170,
    _xlpm.dias, INT(_xlpm.fin - _xlpm.inicio),
    _xlpm.tiempo, REDUCE(0, SEQUENCE(_xlpm.dias + 1, 1, 0, 1),
      LAMBDA(_xlpm.acum,_xlpm.d,
        LET(
          _xlpm.dia, TRUNC(_xlpm.inicio) + _xlpm.d,
          _xlpm.horaIni, IF(_xlpm.d = 0, MAX(_xlpm.inicio, _xlpm.dia + AQ170), _xlpm.dia + AQ170),
          _xlpm.horaFin, IF(_xlpm.d = _xlpm.dias, MIN(_xlpm.fin, _xlpm.dia + AR170), _xlpm.dia + AR170),
          _xlpm.tiempo_dia, MAX(0, _xlpm.horaFin - _xlpm.horaIni),
          _xlpm.acum + _xlpm.tiempo_dia
        )
      )
    ),
    TEXT(_xlpm.tiempo, "h:mm")
  )
)</f>
        <v>23:00</v>
      </c>
      <c r="Y170" t="str">
        <f>TEXT((KPI_IMs_2[[#This Row],[FECHA DE REPORTE]]+KPI_IMs_2[[#This Row],[HORA DE REPORTE]]) - (KPI_IMs_2[[#This Row],[FECHA DE LA NOVEDAD]]+KPI_IMs_2[[#This Row],[HORA DE LA FALLA]]), "[h]:mm")</f>
        <v>0:09</v>
      </c>
      <c r="Z170" t="str">
        <v>CAIDA ENLACES</v>
      </c>
      <c r="AA170" t="str">
        <v>Red / Enlace / Proveedor</v>
      </c>
      <c r="AB170" t="str">
        <v>Multiples cortes de Fibra por Obras</v>
      </c>
      <c r="AC170" t="str">
        <v>Proveedor - Red/Infraestructura</v>
      </c>
      <c r="AD170" t="str">
        <v>SI</v>
      </c>
      <c r="AE170" t="str">
        <v>NO</v>
      </c>
      <c r="AF170" t="str">
        <v>NO</v>
      </c>
      <c r="AG170" t="str">
        <v>NO</v>
      </c>
      <c r="AH170" t="str">
        <v>EXTERNO</v>
      </c>
      <c r="AI170" t="str">
        <v>PROVEEDOR</v>
      </c>
      <c r="AJ170" t="str">
        <v>movilizacion equipo 4G</v>
      </c>
      <c r="AM170" t="str">
        <v>Culminado 100%</v>
      </c>
      <c r="AO170" t="str" xml:space="preserve">
        <v xml:space="preserve">Resumen Reunión Post Incidente IM 1231376 – Caída de Enlace en Z101 TINTALITO_x000d_
_x000d_
Video de la Reunion: Resumen: Reunion Post Incidente IM 1231376 - Z101 TINTALITO + Caida de Enlaces + ENLACESmiércoles; 26 de marzo_x000d_
_x000d_
 _x000d_
_x000d_
📅 Detalles de la reunión:_x000d_
_x000d_
Fecha: 26 de marzo de 2025_x000d_
Hora de inicio y finalización: 8:31 a. m. – 8:49 a. m._x000d_
Duración: 18 minutos_x000d_
Tiempo promedio de asistencia: 15 minutos_x000d_
👥 Asistentes:_x000d_
_x000d_
Jonathan Alexis Pardo Ronco – Organizador_x000d_
Juan Fernando Castro Rodríguez – Moderador_x000d_
Deissy Aricappa Araque – Moderador_x000d_
Yoraldy Tovar Estupiñan – Moderador_x000d_
Laura Tatiana Jiménez Rivera – Moderador_x000d_
Guillermo Gutiérrez Benavides – Moderador_x000d_
🛠 Incidente:_x000d_
_x000d_
IM 1231376_x000d_
_x000d_
Tienda afectada:_x000d_
_x000d_
Z101 TINTALITO_x000d_
Tipo de afectación:_x000d_
📶 Caída total del enlace principal_x000d_
_x000d_
📝 Descripción del incidente:_x000d_
_x000d_
El incidente se presentó debido a múltiples cortes en la fibra óptica del proveedor Cirion; ocasionados por obras en la zona. Además; la recuperación se vio afectada por fuertes inundaciones; lo que impidió realizar la fusión de la fibra en los tiempos estimados._x000d_
_x000d_
 _x000d_
_x000d_
1. Resumen de la reunión_x000d_
_x000d_
Durante la reunión se expuso la situación actual de la EDS Z101 Tintalito; la cual continúa presentando afectaciones debido a múltiples cortes de fibra ocasionados por obras en la zona. Adicionalmente; se informó que las labores de reparación se vieron retrasadas por inundaciones; las cuales dificultaron la realización de la fusión de la fibra afectada._x000d_
 _x000d_
_x000d_
Como medida provisional; se dejó la operación funcionando con el 4G de Hayuelos mientras el proveedor Cirion confirma la restauración total del enlace local; se acordó que para futuros incidentes se movilizara un 4G cuando la afectación supere un día_x000d_
el 4g de Alqueria se piensa dejar en Hayuelos por si se presenta alguna novedad en esa tienda_x000d_
Deissy Aricappa quedó encargada de notificar cuando se realice el cambio de 4G al enlace local para proceder con las pruebas de funcionamiento._x000d_
 _x000d_
_x000d_
✅ Acciones realizadas:_x000d_
_x000d_
Se validó la afectación directamente en la tienda._x000d_
Se dejó funcionando temporalmente el servicio a través del 4G desde el nodo de Hayuelos; garantizando la continuidad operativa._x000d_
Se mantuvo comunicación constante con el proveedor Cirion para conocer avances._x000d_
Se está a la espera de confirmación por parte de Cirion para el cambio de enlace al local._x000d_
 _x000d_
_x000d_
🚦 Impacto del incidente:_x000d_
_x000d_
Impacto real: Alto_x000d_
Prioridad asignada: Alta_x000d_
Causa raíz: Cortes en fibra por obras._x000d_
Estado actual: Operando de forma provisional mediante 4G._x000d_
Solución definitiva y o Provisional: Provisional; a la espera del restablecimiento del enlace local por parte del proveedor Cirion.</v>
      </c>
      <c r="AP170" t="str">
        <v>Proveedor nos indica operatividad del enlace. se envia 4G para tener un Backup en caso de que se presente nuevamente la falla</v>
      </c>
      <c r="AQ170">
        <v>0.3333333333333333</v>
      </c>
      <c r="AR170">
        <v>0.875</v>
      </c>
    </row>
    <row r="171" xml:space="preserve">
      <c r="A171">
        <v>1229625</v>
      </c>
      <c r="B171" t="str">
        <f>VLOOKUP(H171,DetalleTiendas!A$2:S$1778,3,FALSE)</f>
        <v>SUPERMERCADOS</v>
      </c>
      <c r="C171" t="str">
        <f>VLOOKUP(H171,DetalleTiendas!A$2:S$1778,4,FALSE)</f>
        <v>JUMBO</v>
      </c>
      <c r="D171" t="str">
        <f>VLOOKUP(H171,DetalleTiendas!A$2:S$1778,5,FALSE)</f>
        <v>BOGOTA</v>
      </c>
      <c r="E171" t="str">
        <v>ENLACES</v>
      </c>
      <c r="F171" t="str">
        <v>NO</v>
      </c>
      <c r="G171" t="str" xml:space="preserve">
        <f xml:space="preserve">IF(
   AND(ISNUMBER(VALUE(MID(H171,3,3))), ISNUMBER(FIND(" ", H171))),
   LEFT(H171,FIND(" ",H171)-1),
   H171
)</f>
        <v>J015</v>
      </c>
      <c r="H171" t="str">
        <v>J015 HAYUELOS</v>
      </c>
      <c r="J171" t="str">
        <v>Redes y Comunicaciones-NIVEL 2 - COL</v>
      </c>
      <c r="K171" t="str">
        <v>Guillermo Gutierrez</v>
      </c>
      <c r="L171" t="str">
        <v>CERRADO</v>
      </c>
      <c r="M171" t="str">
        <v>CERRADO</v>
      </c>
      <c r="N171" t="str">
        <v>MEDIA</v>
      </c>
      <c r="O171">
        <v>45730</v>
      </c>
      <c r="P171">
        <v>0.48680555555555555</v>
      </c>
      <c r="Q171" t="str">
        <f>TEXT(KPI_IMs_2[[#This Row],[FECHA DE LA NOVEDAD]],"MMMM")</f>
        <v>marzo</v>
      </c>
      <c r="R171" t="str">
        <f>TEXT(KPI_IMs_2[[#This Row],[FECHA DE LA NOVEDAD]],"aaaa")</f>
        <v>2025</v>
      </c>
      <c r="S171">
        <v>45730</v>
      </c>
      <c r="T171">
        <v>45730</v>
      </c>
      <c r="U171">
        <v>0.4875</v>
      </c>
      <c r="V171">
        <v>0.4965277777777778</v>
      </c>
      <c r="W171">
        <f>((KPI_IMs_2[[#This Row],[FECHA DE RESOLUCION]]+KPI_IMs_2[[#This Row],[HORA CIERRE IM]])-(KPI_IMs_2[[#This Row],[FECHA DE LA NOVEDAD]]+KPI_IMs_2[[#This Row],[HORA DE LA FALLA]]))*24*60</f>
        <v>14.00000000372529</v>
      </c>
      <c r="X171" t="str" cm="1" xml:space="preserve">
        <f t="array" ref="X171" xml:space="preserve">IF(OR(O171="",P171="",S171="",V171="",AQ171="",AR171=""),"",
  LET(
    _xlpm.inicio, O171 + P171,
    _xlpm.fin, S171 + V171,
    _xlpm.dias, INT(_xlpm.fin - _xlpm.inicio),
    _xlpm.tiempo, REDUCE(0, SEQUENCE(_xlpm.dias + 1, 1, 0, 1),
      LAMBDA(_xlpm.acum,_xlpm.d,
        LET(
          _xlpm.dia, TRUNC(_xlpm.inicio) + _xlpm.d,
          _xlpm.horaIni, IF(_xlpm.d = 0, MAX(_xlpm.inicio, _xlpm.dia + AQ171), _xlpm.dia + AQ171),
          _xlpm.horaFin, IF(_xlpm.d = _xlpm.dias, MIN(_xlpm.fin, _xlpm.dia + AR171), _xlpm.dia + AR171),
          _xlpm.tiempo_dia, MAX(0, _xlpm.horaFin - _xlpm.horaIni),
          _xlpm.acum + _xlpm.tiempo_dia
        )
      )
    ),
    TEXT(_xlpm.tiempo, "h:mm")
  )
)</f>
        <v>0:14</v>
      </c>
      <c r="Y171" t="str">
        <f>TEXT((KPI_IMs_2[[#This Row],[FECHA DE REPORTE]]+KPI_IMs_2[[#This Row],[HORA DE REPORTE]]) - (KPI_IMs_2[[#This Row],[FECHA DE LA NOVEDAD]]+KPI_IMs_2[[#This Row],[HORA DE LA FALLA]]), "[h]:mm")</f>
        <v>0:01</v>
      </c>
      <c r="Z171" t="str">
        <v>INTERMITENCIA EN LA RED</v>
      </c>
      <c r="AA171" t="str">
        <v>Red / Enlace / Proveedor</v>
      </c>
      <c r="AB171" t="str">
        <v xml:space="preserve">Caída enlace proveedor - Claro       </v>
      </c>
      <c r="AC171" t="str">
        <v>Proveedor - Red/Infraestructura</v>
      </c>
      <c r="AD171" t="str">
        <v>SI</v>
      </c>
      <c r="AE171" t="str">
        <v>SI</v>
      </c>
      <c r="AF171" t="str">
        <v>SI</v>
      </c>
      <c r="AG171" t="str">
        <v>SI</v>
      </c>
      <c r="AH171" t="str">
        <v>EXTERNO</v>
      </c>
      <c r="AI171" t="str">
        <v>SISTEMAS</v>
      </c>
      <c r="AJ171" t="str">
        <v>Ajuste por parte del Proveedor</v>
      </c>
      <c r="AM171" t="str">
        <v>Culminado 100%</v>
      </c>
      <c r="AP171" t="str">
        <v>se subió tienda por enlace de tienda normal ya que la falla se presento en enlace de clientes equipo de redes dejara en monitoreo la tienda para ver comportamiento.</v>
      </c>
      <c r="AQ171">
        <v>0.3333333333333333</v>
      </c>
      <c r="AR171">
        <v>0.875</v>
      </c>
    </row>
    <row r="172" xml:space="preserve">
      <c r="A172">
        <v>1229625</v>
      </c>
      <c r="B172" t="str">
        <f>VLOOKUP(H172,DetalleTiendas!A$2:S$1778,3,FALSE)</f>
        <v>SUPERMERCADOS</v>
      </c>
      <c r="C172" t="str">
        <f>VLOOKUP(H172,DetalleTiendas!A$2:S$1778,4,FALSE)</f>
        <v>JUMBO</v>
      </c>
      <c r="D172" t="str">
        <f>VLOOKUP(H172,DetalleTiendas!A$2:S$1778,5,FALSE)</f>
        <v>BOGOTA</v>
      </c>
      <c r="E172" t="str">
        <v>ENLACES</v>
      </c>
      <c r="F172" t="str">
        <v>NO</v>
      </c>
      <c r="G172" t="str" xml:space="preserve">
        <f xml:space="preserve">IF(
   AND(ISNUMBER(VALUE(MID(H172,3,3))), ISNUMBER(FIND(" ", H172))),
   LEFT(H172,FIND(" ",H172)-1),
   H172
)</f>
        <v>J044</v>
      </c>
      <c r="H172" t="str">
        <v>J044 CHIA</v>
      </c>
      <c r="J172" t="str">
        <v>Redes y Comunicaciones-NIVEL 2 - COL</v>
      </c>
      <c r="K172" t="str">
        <v>Guillermo Gutierrez</v>
      </c>
      <c r="L172" t="str">
        <v>CERRADO</v>
      </c>
      <c r="M172" t="str">
        <v>CERRADO</v>
      </c>
      <c r="N172" t="str">
        <v>MEDIA</v>
      </c>
      <c r="O172">
        <v>45730</v>
      </c>
      <c r="P172">
        <v>0.48680555555555555</v>
      </c>
      <c r="Q172" t="str">
        <f>TEXT(KPI_IMs_2[[#This Row],[FECHA DE LA NOVEDAD]],"MMMM")</f>
        <v>marzo</v>
      </c>
      <c r="R172" t="str">
        <f>TEXT(KPI_IMs_2[[#This Row],[FECHA DE LA NOVEDAD]],"aaaa")</f>
        <v>2025</v>
      </c>
      <c r="S172">
        <v>45730</v>
      </c>
      <c r="T172">
        <v>45730</v>
      </c>
      <c r="U172">
        <v>0.4875</v>
      </c>
      <c r="V172">
        <v>0.4965277777777778</v>
      </c>
      <c r="W172">
        <f>((KPI_IMs_2[[#This Row],[FECHA DE RESOLUCION]]+KPI_IMs_2[[#This Row],[HORA CIERRE IM]])-(KPI_IMs_2[[#This Row],[FECHA DE LA NOVEDAD]]+KPI_IMs_2[[#This Row],[HORA DE LA FALLA]]))*24*60</f>
        <v>14.00000000372529</v>
      </c>
      <c r="X172" t="str" cm="1" xml:space="preserve">
        <f t="array" ref="X172" xml:space="preserve">IF(OR(O172="",P172="",S172="",V172="",AQ172="",AR172=""),"",
  LET(
    _xlpm.inicio, O172 + P172,
    _xlpm.fin, S172 + V172,
    _xlpm.dias, INT(_xlpm.fin - _xlpm.inicio),
    _xlpm.tiempo, REDUCE(0, SEQUENCE(_xlpm.dias + 1, 1, 0, 1),
      LAMBDA(_xlpm.acum,_xlpm.d,
        LET(
          _xlpm.dia, TRUNC(_xlpm.inicio) + _xlpm.d,
          _xlpm.horaIni, IF(_xlpm.d = 0, MAX(_xlpm.inicio, _xlpm.dia + AQ172), _xlpm.dia + AQ172),
          _xlpm.horaFin, IF(_xlpm.d = _xlpm.dias, MIN(_xlpm.fin, _xlpm.dia + AR172), _xlpm.dia + AR172),
          _xlpm.tiempo_dia, MAX(0, _xlpm.horaFin - _xlpm.horaIni),
          _xlpm.acum + _xlpm.tiempo_dia
        )
      )
    ),
    TEXT(_xlpm.tiempo, "h:mm")
  )
)</f>
        <v>0:14</v>
      </c>
      <c r="Y172" t="str">
        <f>TEXT((KPI_IMs_2[[#This Row],[FECHA DE REPORTE]]+KPI_IMs_2[[#This Row],[HORA DE REPORTE]]) - (KPI_IMs_2[[#This Row],[FECHA DE LA NOVEDAD]]+KPI_IMs_2[[#This Row],[HORA DE LA FALLA]]), "[h]:mm")</f>
        <v>0:01</v>
      </c>
      <c r="Z172" t="str">
        <v>INTERMITENCIA EN LA RED</v>
      </c>
      <c r="AA172" t="str">
        <v>Red / Enlace / Proveedor</v>
      </c>
      <c r="AB172" t="str">
        <v xml:space="preserve">Caída enlace proveedor - Claro       </v>
      </c>
      <c r="AC172" t="str">
        <v>Proveedor - Red/Infraestructura</v>
      </c>
      <c r="AD172" t="str">
        <v>SI</v>
      </c>
      <c r="AE172" t="str">
        <v>SI</v>
      </c>
      <c r="AF172" t="str">
        <v>SI</v>
      </c>
      <c r="AG172" t="str">
        <v>SI</v>
      </c>
      <c r="AH172" t="str">
        <v>EXTERNO</v>
      </c>
      <c r="AI172" t="str">
        <v>SISTEMAS</v>
      </c>
      <c r="AJ172" t="str">
        <v>Ajuste por parte del Proveedor</v>
      </c>
      <c r="AM172" t="str">
        <v>Culminado 100%</v>
      </c>
      <c r="AP172" t="str">
        <v>se subió tienda por enlace de tienda normal ya que la falla se presento en enlace de clientes equipo de redes dejara en monitoreo la tienda para ver comportamiento.</v>
      </c>
      <c r="AQ172">
        <v>0.3333333333333333</v>
      </c>
      <c r="AR172">
        <v>0.875</v>
      </c>
    </row>
    <row r="173" xml:space="preserve">
      <c r="A173">
        <v>1229625</v>
      </c>
      <c r="B173" t="str">
        <f>VLOOKUP(H173,DetalleTiendas!A$2:S$1778,3,FALSE)</f>
        <v>SUPERMERCADOS</v>
      </c>
      <c r="C173" t="str">
        <f>VLOOKUP(H173,DetalleTiendas!A$2:S$1778,4,FALSE)</f>
        <v>JUMBO</v>
      </c>
      <c r="D173" t="str">
        <f>VLOOKUP(H173,DetalleTiendas!A$2:S$1778,5,FALSE)</f>
        <v>BOGOTA</v>
      </c>
      <c r="E173" t="str">
        <v>ENLACES</v>
      </c>
      <c r="F173" t="str">
        <v>NO</v>
      </c>
      <c r="G173" t="str" xml:space="preserve">
        <f xml:space="preserve">IF(
   AND(ISNUMBER(VALUE(MID(H173,3,3))), ISNUMBER(FIND(" ", H173))),
   LEFT(H173,FIND(" ",H173)-1),
   H173
)</f>
        <v>J044</v>
      </c>
      <c r="H173" t="str">
        <v>J044 CHIA</v>
      </c>
      <c r="J173" t="str">
        <v>Redes y Comunicaciones-NIVEL 2 - COL</v>
      </c>
      <c r="K173" t="str">
        <v>Guillermo Gutierrez</v>
      </c>
      <c r="L173" t="str">
        <v>CERRADO</v>
      </c>
      <c r="M173" t="str">
        <v>CERRADO</v>
      </c>
      <c r="N173" t="str">
        <v>MEDIA</v>
      </c>
      <c r="O173">
        <v>45730</v>
      </c>
      <c r="P173">
        <v>0.48680555555555555</v>
      </c>
      <c r="Q173" t="str">
        <f>TEXT(KPI_IMs_2[[#This Row],[FECHA DE LA NOVEDAD]],"MMMM")</f>
        <v>marzo</v>
      </c>
      <c r="R173" t="str">
        <f>TEXT(KPI_IMs_2[[#This Row],[FECHA DE LA NOVEDAD]],"aaaa")</f>
        <v>2025</v>
      </c>
      <c r="S173">
        <v>45730</v>
      </c>
      <c r="T173">
        <v>45730</v>
      </c>
      <c r="U173">
        <v>0.4875</v>
      </c>
      <c r="V173">
        <v>0.4965277777777778</v>
      </c>
      <c r="W173">
        <f>((KPI_IMs_2[[#This Row],[FECHA DE RESOLUCION]]+KPI_IMs_2[[#This Row],[HORA CIERRE IM]])-(KPI_IMs_2[[#This Row],[FECHA DE LA NOVEDAD]]+KPI_IMs_2[[#This Row],[HORA DE LA FALLA]]))*24*60</f>
        <v>14.00000000372529</v>
      </c>
      <c r="X173" t="str" cm="1" xml:space="preserve">
        <f t="array" ref="X173" xml:space="preserve">IF(OR(O173="",P173="",S173="",V173="",AQ173="",AR173=""),"",
  LET(
    _xlpm.inicio, O173 + P173,
    _xlpm.fin, S173 + V173,
    _xlpm.dias, INT(_xlpm.fin - _xlpm.inicio),
    _xlpm.tiempo, REDUCE(0, SEQUENCE(_xlpm.dias + 1, 1, 0, 1),
      LAMBDA(_xlpm.acum,_xlpm.d,
        LET(
          _xlpm.dia, TRUNC(_xlpm.inicio) + _xlpm.d,
          _xlpm.horaIni, IF(_xlpm.d = 0, MAX(_xlpm.inicio, _xlpm.dia + AQ173), _xlpm.dia + AQ173),
          _xlpm.horaFin, IF(_xlpm.d = _xlpm.dias, MIN(_xlpm.fin, _xlpm.dia + AR173), _xlpm.dia + AR173),
          _xlpm.tiempo_dia, MAX(0, _xlpm.horaFin - _xlpm.horaIni),
          _xlpm.acum + _xlpm.tiempo_dia
        )
      )
    ),
    TEXT(_xlpm.tiempo, "h:mm")
  )
)</f>
        <v>0:14</v>
      </c>
      <c r="Y173" t="str">
        <f>TEXT((KPI_IMs_2[[#This Row],[FECHA DE REPORTE]]+KPI_IMs_2[[#This Row],[HORA DE REPORTE]]) - (KPI_IMs_2[[#This Row],[FECHA DE LA NOVEDAD]]+KPI_IMs_2[[#This Row],[HORA DE LA FALLA]]), "[h]:mm")</f>
        <v>0:01</v>
      </c>
      <c r="Z173" t="str">
        <v>INTERMITENCIA EN LA RED</v>
      </c>
      <c r="AA173" t="str">
        <v>Red / Enlace / Proveedor</v>
      </c>
      <c r="AB173" t="str">
        <v xml:space="preserve">Caída enlace proveedor - Claro       </v>
      </c>
      <c r="AC173" t="str">
        <v>Proveedor - Red/Infraestructura</v>
      </c>
      <c r="AD173" t="str">
        <v>SI</v>
      </c>
      <c r="AE173" t="str">
        <v>SI</v>
      </c>
      <c r="AF173" t="str">
        <v>SI</v>
      </c>
      <c r="AG173" t="str">
        <v>SI</v>
      </c>
      <c r="AH173" t="str">
        <v>EXTERNO</v>
      </c>
      <c r="AI173" t="str">
        <v>SISTEMAS</v>
      </c>
      <c r="AJ173" t="str">
        <v>Ajuste por parte del Proveedor</v>
      </c>
      <c r="AM173" t="str">
        <v>Culminado 100%</v>
      </c>
      <c r="AP173" t="str">
        <v>se subió tienda por enlace de tienda normal ya que la falla se presento en enlace de clientes equipo de redes dejara en monitoreo la tienda para ver comportamiento.</v>
      </c>
      <c r="AQ173">
        <v>0.3333333333333333</v>
      </c>
      <c r="AR173">
        <v>0.875</v>
      </c>
    </row>
    <row r="174" xml:space="preserve">
      <c r="A174">
        <v>1229625</v>
      </c>
      <c r="B174" t="str">
        <f>VLOOKUP(H174,DetalleTiendas!A$2:S$1778,3,FALSE)</f>
        <v>SUPERMERCADOS</v>
      </c>
      <c r="C174" t="str">
        <f>VLOOKUP(H174,DetalleTiendas!A$2:S$1778,4,FALSE)</f>
        <v>JUMBO</v>
      </c>
      <c r="D174" t="str">
        <f>VLOOKUP(H174,DetalleTiendas!A$2:S$1778,5,FALSE)</f>
        <v>BOGOTA</v>
      </c>
      <c r="E174" t="str">
        <v>FACTURA ELECTRONICA</v>
      </c>
      <c r="F174" t="str">
        <v>NO</v>
      </c>
      <c r="G174" t="str" xml:space="preserve">
        <f xml:space="preserve">IF(
   AND(ISNUMBER(VALUE(MID(H174,3,3))), ISNUMBER(FIND(" ", H174))),
   LEFT(H174,FIND(" ",H174)-1),
   H174
)</f>
        <v>J015</v>
      </c>
      <c r="H174" t="str">
        <v>J015 HAYUELOS</v>
      </c>
      <c r="J174" t="str">
        <v>Redes y Comunicaciones-NIVEL 2 - COL</v>
      </c>
      <c r="K174" t="str">
        <v>Guillermo Gutierrez</v>
      </c>
      <c r="L174" t="str">
        <v>CERRADO</v>
      </c>
      <c r="M174" t="str">
        <v>CERRADO</v>
      </c>
      <c r="N174" t="str">
        <v>MEDIA</v>
      </c>
      <c r="O174">
        <v>45730</v>
      </c>
      <c r="P174">
        <v>0.48680555555555555</v>
      </c>
      <c r="Q174" t="str">
        <f>TEXT(KPI_IMs_2[[#This Row],[FECHA DE LA NOVEDAD]],"MMMM")</f>
        <v>marzo</v>
      </c>
      <c r="R174" t="str">
        <f>TEXT(KPI_IMs_2[[#This Row],[FECHA DE LA NOVEDAD]],"aaaa")</f>
        <v>2025</v>
      </c>
      <c r="S174">
        <v>45730</v>
      </c>
      <c r="T174">
        <v>45730</v>
      </c>
      <c r="U174">
        <v>0.4875</v>
      </c>
      <c r="V174">
        <v>0.4965277777777778</v>
      </c>
      <c r="W174">
        <f>((KPI_IMs_2[[#This Row],[FECHA DE RESOLUCION]]+KPI_IMs_2[[#This Row],[HORA CIERRE IM]])-(KPI_IMs_2[[#This Row],[FECHA DE LA NOVEDAD]]+KPI_IMs_2[[#This Row],[HORA DE LA FALLA]]))*24*60</f>
        <v>14.00000000372529</v>
      </c>
      <c r="X174" t="str" cm="1" xml:space="preserve">
        <f t="array" ref="X174" xml:space="preserve">IF(OR(O174="",P174="",S174="",V174="",AQ174="",AR174=""),"",
  LET(
    _xlpm.inicio, O174 + P174,
    _xlpm.fin, S174 + V174,
    _xlpm.dias, INT(_xlpm.fin - _xlpm.inicio),
    _xlpm.tiempo, REDUCE(0, SEQUENCE(_xlpm.dias + 1, 1, 0, 1),
      LAMBDA(_xlpm.acum,_xlpm.d,
        LET(
          _xlpm.dia, TRUNC(_xlpm.inicio) + _xlpm.d,
          _xlpm.horaIni, IF(_xlpm.d = 0, MAX(_xlpm.inicio, _xlpm.dia + AQ174), _xlpm.dia + AQ174),
          _xlpm.horaFin, IF(_xlpm.d = _xlpm.dias, MIN(_xlpm.fin, _xlpm.dia + AR174), _xlpm.dia + AR174),
          _xlpm.tiempo_dia, MAX(0, _xlpm.horaFin - _xlpm.horaIni),
          _xlpm.acum + _xlpm.tiempo_dia
        )
      )
    ),
    TEXT(_xlpm.tiempo, "h:mm")
  )
)</f>
        <v>0:14</v>
      </c>
      <c r="Y174" t="str">
        <f>TEXT((KPI_IMs_2[[#This Row],[FECHA DE REPORTE]]+KPI_IMs_2[[#This Row],[HORA DE REPORTE]]) - (KPI_IMs_2[[#This Row],[FECHA DE LA NOVEDAD]]+KPI_IMs_2[[#This Row],[HORA DE LA FALLA]]), "[h]:mm")</f>
        <v>0:01</v>
      </c>
      <c r="Z174" t="str">
        <v>INTERMITENCIA EN LA RED</v>
      </c>
      <c r="AA174" t="str">
        <v>Red / Enlace / Proveedor</v>
      </c>
      <c r="AB174" t="str">
        <v xml:space="preserve">Caída enlace proveedor - Claro       </v>
      </c>
      <c r="AC174" t="str">
        <v>Proveedor - Red/Infraestructura</v>
      </c>
      <c r="AD174" t="str">
        <v>SI</v>
      </c>
      <c r="AE174" t="str">
        <v>SI</v>
      </c>
      <c r="AF174" t="str">
        <v>SI</v>
      </c>
      <c r="AG174" t="str">
        <v>SI</v>
      </c>
      <c r="AH174" t="str">
        <v>EXTERNO</v>
      </c>
      <c r="AI174" t="str">
        <v>SISTEMAS</v>
      </c>
      <c r="AJ174" t="str">
        <v>Ajuste por parte del Proveedor</v>
      </c>
      <c r="AM174" t="str">
        <v>Culminado 100%</v>
      </c>
      <c r="AP174" t="str">
        <v>se subió tienda por enlace de tienda normal ya que la falla se presento en enlace de clientes equipo de redes dejara en monitoreo la tienda para ver comportamiento.</v>
      </c>
      <c r="AQ174">
        <v>0.3333333333333333</v>
      </c>
      <c r="AR174">
        <v>0.875</v>
      </c>
    </row>
    <row r="175" xml:space="preserve">
      <c r="A175">
        <v>1229625</v>
      </c>
      <c r="B175" t="str">
        <f>VLOOKUP(H175,DetalleTiendas!A$2:S$1778,3,FALSE)</f>
        <v>SUPERMERCADOS</v>
      </c>
      <c r="C175" t="str">
        <f>VLOOKUP(H175,DetalleTiendas!A$2:S$1778,4,FALSE)</f>
        <v>JUMBO</v>
      </c>
      <c r="D175" t="str">
        <f>VLOOKUP(H175,DetalleTiendas!A$2:S$1778,5,FALSE)</f>
        <v>BOGOTA</v>
      </c>
      <c r="E175" t="str">
        <v>CORTE DE ENERGIA</v>
      </c>
      <c r="F175" t="str">
        <v>NO</v>
      </c>
      <c r="G175" t="str" xml:space="preserve">
        <f xml:space="preserve">IF(
   AND(ISNUMBER(VALUE(MID(H175,3,3))), ISNUMBER(FIND(" ", H175))),
   LEFT(H175,FIND(" ",H175)-1),
   H175
)</f>
        <v>J044</v>
      </c>
      <c r="H175" t="str">
        <v>J044 CHIA</v>
      </c>
      <c r="J175" t="str">
        <v>Redes y Comunicaciones-NIVEL 2 - COL</v>
      </c>
      <c r="K175" t="str">
        <v>Guillermo Gutierrez</v>
      </c>
      <c r="L175" t="str">
        <v>CERRADO</v>
      </c>
      <c r="M175" t="str">
        <v>CERRADO</v>
      </c>
      <c r="N175" t="str">
        <v>MEDIA</v>
      </c>
      <c r="O175">
        <v>45730</v>
      </c>
      <c r="P175">
        <v>0.48680555555555555</v>
      </c>
      <c r="Q175" t="str">
        <f>TEXT(KPI_IMs_2[[#This Row],[FECHA DE LA NOVEDAD]],"MMMM")</f>
        <v>marzo</v>
      </c>
      <c r="R175" t="str">
        <f>TEXT(KPI_IMs_2[[#This Row],[FECHA DE LA NOVEDAD]],"aaaa")</f>
        <v>2025</v>
      </c>
      <c r="S175">
        <v>45730</v>
      </c>
      <c r="T175">
        <v>45730</v>
      </c>
      <c r="U175">
        <v>0.4875</v>
      </c>
      <c r="V175">
        <v>0.4965277777777778</v>
      </c>
      <c r="W175">
        <f>((KPI_IMs_2[[#This Row],[FECHA DE RESOLUCION]]+KPI_IMs_2[[#This Row],[HORA CIERRE IM]])-(KPI_IMs_2[[#This Row],[FECHA DE LA NOVEDAD]]+KPI_IMs_2[[#This Row],[HORA DE LA FALLA]]))*24*60</f>
        <v>14.00000000372529</v>
      </c>
      <c r="X175" t="str" cm="1" xml:space="preserve">
        <f t="array" ref="X175" xml:space="preserve">IF(OR(O175="",P175="",S175="",V175="",AQ175="",AR175=""),"",
  LET(
    _xlpm.inicio, O175 + P175,
    _xlpm.fin, S175 + V175,
    _xlpm.dias, INT(_xlpm.fin - _xlpm.inicio),
    _xlpm.tiempo, REDUCE(0, SEQUENCE(_xlpm.dias + 1, 1, 0, 1),
      LAMBDA(_xlpm.acum,_xlpm.d,
        LET(
          _xlpm.dia, TRUNC(_xlpm.inicio) + _xlpm.d,
          _xlpm.horaIni, IF(_xlpm.d = 0, MAX(_xlpm.inicio, _xlpm.dia + AQ175), _xlpm.dia + AQ175),
          _xlpm.horaFin, IF(_xlpm.d = _xlpm.dias, MIN(_xlpm.fin, _xlpm.dia + AR175), _xlpm.dia + AR175),
          _xlpm.tiempo_dia, MAX(0, _xlpm.horaFin - _xlpm.horaIni),
          _xlpm.acum + _xlpm.tiempo_dia
        )
      )
    ),
    TEXT(_xlpm.tiempo, "h:mm")
  )
)</f>
        <v>0:14</v>
      </c>
      <c r="Y175" t="str">
        <f>TEXT((KPI_IMs_2[[#This Row],[FECHA DE REPORTE]]+KPI_IMs_2[[#This Row],[HORA DE REPORTE]]) - (KPI_IMs_2[[#This Row],[FECHA DE LA NOVEDAD]]+KPI_IMs_2[[#This Row],[HORA DE LA FALLA]]), "[h]:mm")</f>
        <v>0:01</v>
      </c>
      <c r="Z175" t="str">
        <v>INTERMITENCIA EN LA RED</v>
      </c>
      <c r="AA175" t="str">
        <v>Red / Enlace / Proveedor</v>
      </c>
      <c r="AB175" t="str">
        <v xml:space="preserve">Caída enlace proveedor - Claro       </v>
      </c>
      <c r="AC175" t="str">
        <v>Proveedor - Red/Infraestructura</v>
      </c>
      <c r="AD175" t="str">
        <v>SI</v>
      </c>
      <c r="AE175" t="str">
        <v>SI</v>
      </c>
      <c r="AF175" t="str">
        <v>SI</v>
      </c>
      <c r="AG175" t="str">
        <v>SI</v>
      </c>
      <c r="AH175" t="str">
        <v>EXTERNO</v>
      </c>
      <c r="AI175" t="str">
        <v>SISTEMAS</v>
      </c>
      <c r="AJ175" t="str">
        <v>Ajuste por parte del Proveedor</v>
      </c>
      <c r="AM175" t="str">
        <v>Culminado 100%</v>
      </c>
      <c r="AP175" t="str">
        <v>se subió tienda por enlace de tienda normal ya que la falla se presento en enlace de clientes equipo de redes dejara en monitoreo la tienda para ver comportamiento.</v>
      </c>
      <c r="AQ175">
        <v>0.3333333333333333</v>
      </c>
      <c r="AR175">
        <v>0.875</v>
      </c>
    </row>
    <row r="176" xml:space="preserve">
      <c r="A176">
        <v>1229396</v>
      </c>
      <c r="B176" t="str">
        <f>VLOOKUP(H176,DetalleTiendas!A$2:S$1778,3,FALSE)</f>
        <v>SUPERMERCADOS</v>
      </c>
      <c r="C176" t="str">
        <f>VLOOKUP(H176,DetalleTiendas!A$2:S$1778,4,FALSE)</f>
        <v>JUMBO</v>
      </c>
      <c r="D176" t="str">
        <f>VLOOKUP(H176,DetalleTiendas!A$2:S$1778,5,FALSE)</f>
        <v>COSTA</v>
      </c>
      <c r="E176" t="str">
        <v>ECOMMERCE</v>
      </c>
      <c r="F176" t="str">
        <v>SI</v>
      </c>
      <c r="G176" t="str" xml:space="preserve">
        <f xml:space="preserve">IF(
   AND(ISNUMBER(VALUE(MID(H176,3,3))), ISNUMBER(FIND(" ", H176))),
   LEFT(H176,FIND(" ",H176)-1),
   H176
)</f>
        <v>J043</v>
      </c>
      <c r="H176" t="str">
        <v>J043 ALTOS DEL PRADO</v>
      </c>
      <c r="J176" t="str">
        <v>Aplicaciones_POS_ARS_Colombia</v>
      </c>
      <c r="K176" t="str">
        <v>Luis Alejandro Medina</v>
      </c>
      <c r="L176" t="str">
        <v>CERRADO</v>
      </c>
      <c r="M176" t="str">
        <v>CERRADO</v>
      </c>
      <c r="N176" t="str">
        <v>MEDIA</v>
      </c>
      <c r="O176">
        <v>45730</v>
      </c>
      <c r="P176">
        <v>0.3541666666666667</v>
      </c>
      <c r="Q176" t="str">
        <f>TEXT(KPI_IMs_2[[#This Row],[FECHA DE LA NOVEDAD]],"MMMM")</f>
        <v>marzo</v>
      </c>
      <c r="R176" t="str">
        <f>TEXT(KPI_IMs_2[[#This Row],[FECHA DE LA NOVEDAD]],"aaaa")</f>
        <v>2025</v>
      </c>
      <c r="S176">
        <v>45730</v>
      </c>
      <c r="T176">
        <v>45730</v>
      </c>
      <c r="U176">
        <v>0.4048611111111111</v>
      </c>
      <c r="V176">
        <v>0.4465277777777778</v>
      </c>
      <c r="W176">
        <f>((KPI_IMs_2[[#This Row],[FECHA DE RESOLUCION]]+KPI_IMs_2[[#This Row],[HORA CIERRE IM]])-(KPI_IMs_2[[#This Row],[FECHA DE LA NOVEDAD]]+KPI_IMs_2[[#This Row],[HORA DE LA FALLA]]))*24*60</f>
        <v>133.00000000395812</v>
      </c>
      <c r="X176" t="str" cm="1" xml:space="preserve">
        <f t="array" ref="X176" xml:space="preserve">IF(OR(O176="",P176="",S176="",V176="",AQ176="",AR176=""),"",
  LET(
    _xlpm.inicio, O176 + P176,
    _xlpm.fin, S176 + V176,
    _xlpm.dias, INT(_xlpm.fin - _xlpm.inicio),
    _xlpm.tiempo, REDUCE(0, SEQUENCE(_xlpm.dias + 1, 1, 0, 1),
      LAMBDA(_xlpm.acum,_xlpm.d,
        LET(
          _xlpm.dia, TRUNC(_xlpm.inicio) + _xlpm.d,
          _xlpm.horaIni, IF(_xlpm.d = 0, MAX(_xlpm.inicio, _xlpm.dia + AQ176), _xlpm.dia + AQ176),
          _xlpm.horaFin, IF(_xlpm.d = _xlpm.dias, MIN(_xlpm.fin, _xlpm.dia + AR176), _xlpm.dia + AR176),
          _xlpm.tiempo_dia, MAX(0, _xlpm.horaFin - _xlpm.horaIni),
          _xlpm.acum + _xlpm.tiempo_dia
        )
      )
    ),
    TEXT(_xlpm.tiempo, "h:mm")
  )
)</f>
        <v>2:13</v>
      </c>
      <c r="Y176" t="str">
        <f>TEXT((KPI_IMs_2[[#This Row],[FECHA DE REPORTE]]+KPI_IMs_2[[#This Row],[HORA DE REPORTE]]) - (KPI_IMs_2[[#This Row],[FECHA DE LA NOVEDAD]]+KPI_IMs_2[[#This Row],[HORA DE LA FALLA]]), "[h]:mm")</f>
        <v>1:13</v>
      </c>
      <c r="Z176" t="str">
        <v>NO PUEDE IMPRIMIR EN ECOMMERCE SALE ERROR 500</v>
      </c>
      <c r="AA176" t="str">
        <v>Software / Actualización</v>
      </c>
      <c r="AB176" t="str">
        <v>Paquete de actualización incompleto</v>
      </c>
      <c r="AC176" t="str">
        <v>Parametrizacion en curso</v>
      </c>
      <c r="AD176" t="str">
        <v>NO</v>
      </c>
      <c r="AE176" t="str">
        <v>NO</v>
      </c>
      <c r="AF176" t="str">
        <v>NO</v>
      </c>
      <c r="AG176" t="str">
        <v>SI</v>
      </c>
      <c r="AH176" t="str">
        <v>INTERNO</v>
      </c>
      <c r="AI176" t="str">
        <v>SISTEMAS</v>
      </c>
      <c r="AJ176" t="str">
        <v>Reinicio o/y inicio de servicios</v>
      </c>
      <c r="AM176" t="str">
        <v>Culminado 100%</v>
      </c>
      <c r="AP176" t="str">
        <v>El error se presentó debido a que uno de los paquetes de actualización del EPOS no tenía el tamaño correcto. Dentro de esta paquetería; se incluyen librerías y componentes esenciales para la conexión con la base de datos MongoDB; encargada de publicar las transacciones en Digital Transfer. Esto pudo haber ocurrido debido a un problema de conexión con la tienda durante la descarga del paquete de actualización; lo que impidió que se copiara completamente. Como consecuencia; el EPOS no pudo establecer la conexión con la base de datos de MongoDB para procesar las transacciones. Para solucionar el inconveniente; se cargó nuevamente la actualización completa en la tienda y se realizaron pruebas para verificar su correcto funcionamiento.</v>
      </c>
      <c r="AQ176">
        <v>0.3333333333333333</v>
      </c>
      <c r="AR176">
        <v>0.875</v>
      </c>
    </row>
    <row r="177" xml:space="preserve">
      <c r="A177">
        <v>1447998</v>
      </c>
      <c r="B177" t="str">
        <f>VLOOKUP(H177,DetalleTiendas!A$2:S$1778,3,FALSE)</f>
        <v>SUPERMERCADOS</v>
      </c>
      <c r="C177" t="str">
        <f>VLOOKUP(H177,DetalleTiendas!A$2:S$1778,4,FALSE)</f>
        <v>JUMBO</v>
      </c>
      <c r="D177" t="str">
        <f>VLOOKUP(H177,DetalleTiendas!A$2:S$1778,5,FALSE)</f>
        <v>COSTA</v>
      </c>
      <c r="E177" t="str">
        <v>Ecommerce</v>
      </c>
      <c r="F177" t="str">
        <v>SI</v>
      </c>
      <c r="G177" t="str" xml:space="preserve">
        <f xml:space="preserve">IF(
   AND(ISNUMBER(VALUE(MID(H177,3,3))), ISNUMBER(FIND(" ", H177))),
   LEFT(H177,FIND(" ",H177)-1),
   H177
)</f>
        <v>J043</v>
      </c>
      <c r="H177" t="str">
        <v>J043 ALTOS DEL PRADO</v>
      </c>
      <c r="J177" t="str">
        <v>Aplicaciones_POS_ARS_Colombia</v>
      </c>
      <c r="K177" t="str">
        <v>Luis Alejandro Medina</v>
      </c>
      <c r="L177" t="str">
        <v>CERRADO</v>
      </c>
      <c r="M177" t="str">
        <v>CERRADO</v>
      </c>
      <c r="N177" t="str">
        <v>MEDIA</v>
      </c>
      <c r="O177">
        <v>45730</v>
      </c>
      <c r="P177">
        <v>0.3541666666666667</v>
      </c>
      <c r="Q177" t="str">
        <v>marzo</v>
      </c>
      <c r="R177">
        <v>2025</v>
      </c>
      <c r="S177">
        <v>45730</v>
      </c>
      <c r="T177">
        <v>45730</v>
      </c>
      <c r="U177">
        <v>0.4048611111111111</v>
      </c>
      <c r="V177">
        <v>0.4465277777777778</v>
      </c>
      <c r="W177">
        <f>((KPI_IMs_2[[#This Row],[FECHA DE RESOLUCION]]+KPI_IMs_2[[#This Row],[HORA CIERRE IM]])-(KPI_IMs_2[[#This Row],[FECHA DE LA NOVEDAD]]+KPI_IMs_2[[#This Row],[HORA DE LA FALLA]]))*24*60</f>
        <v>133.00000000395812</v>
      </c>
      <c r="X177" t="str" cm="1" xml:space="preserve">
        <f t="array" ref="X177" xml:space="preserve">IF(OR(O177="",P177="",S177="",V177="",AQ177="",AR177=""),"",
  LET(
    _xlpm.inicio, O177 + P177,
    _xlpm.fin, S177 + V177,
    _xlpm.dias, INT(_xlpm.fin - _xlpm.inicio),
    _xlpm.tiempo, REDUCE(0, SEQUENCE(_xlpm.dias + 1, 1, 0, 1),
      LAMBDA(_xlpm.acum,_xlpm.d,
        LET(
          _xlpm.dia, TRUNC(_xlpm.inicio) + _xlpm.d,
          _xlpm.horaIni, IF(_xlpm.d = 0, MAX(_xlpm.inicio, _xlpm.dia + AQ177), _xlpm.dia + AQ177),
          _xlpm.horaFin, IF(_xlpm.d = _xlpm.dias, MIN(_xlpm.fin, _xlpm.dia + AR177), _xlpm.dia + AR177),
          _xlpm.tiempo_dia, MAX(0, _xlpm.horaFin - _xlpm.horaIni),
          _xlpm.acum + _xlpm.tiempo_dia
        )
      )
    ),
    TEXT(_xlpm.tiempo, "h:mm")
  )
)</f>
        <v>2:13</v>
      </c>
      <c r="Y177" t="str">
        <f>TEXT((KPI_IMs_2[[#This Row],[FECHA DE REPORTE]]+KPI_IMs_2[[#This Row],[HORA DE REPORTE]]) - (KPI_IMs_2[[#This Row],[FECHA DE LA NOVEDAD]]+KPI_IMs_2[[#This Row],[HORA DE LA FALLA]]), "[h]:mm")</f>
        <v>1:13</v>
      </c>
      <c r="Z177" t="str">
        <v>NO PUEDE IMPRIMIR EN ECOMMERCE SALE ERROR 500</v>
      </c>
      <c r="AA177" t="str">
        <v>Software / Actualización</v>
      </c>
      <c r="AB177" t="str">
        <v>Paquete de actualización incompleto</v>
      </c>
      <c r="AC177" t="str">
        <v>Parametrizacion en curso</v>
      </c>
      <c r="AD177" t="str">
        <v>NO</v>
      </c>
      <c r="AE177" t="str">
        <v>NO</v>
      </c>
      <c r="AF177" t="str">
        <v>NO</v>
      </c>
      <c r="AG177" t="str">
        <v>SI</v>
      </c>
      <c r="AH177" t="str">
        <v>INTERNO</v>
      </c>
      <c r="AI177" t="str">
        <v>SISTEMAS</v>
      </c>
      <c r="AJ177" t="str">
        <v>Reinicio o/y inicio de servicios</v>
      </c>
      <c r="AM177" t="str">
        <v>Culminado 100%</v>
      </c>
      <c r="AP177" t="str">
        <v>El error se presentó debido a que uno de los paquetes de actualización del EPOS no tenía el tamaño correcto. Dentro de esta paquetería; se incluyen librerías y componentes esenciales para la conexión con la base de datos MongoDB; encargada de publicar las transacciones en Digital Transfer. Esto pudo haber ocurrido debido a un problema de conexión con la tienda durante la descarga del paquete de actualización; lo que impidió que se copiara completamente. Como consecuencia; el EPOS no pudo establecer la conexión con la base de datos de MongoDB para procesar las transacciones. Para solucionar el inconveniente; se cargó nuevamente la actualización completa en la tienda y se realizaron pruebas para verificar su correcto funcionamiento.</v>
      </c>
      <c r="AQ177">
        <v>0.3333333333333333</v>
      </c>
      <c r="AR177">
        <v>0.875</v>
      </c>
    </row>
    <row r="178" xml:space="preserve">
      <c r="A178">
        <v>1225818</v>
      </c>
      <c r="B178" t="str">
        <f>VLOOKUP(H178,DetalleTiendas!A$2:S$1778,3,FALSE)</f>
        <v>SUPERMERCADOS</v>
      </c>
      <c r="C178" t="str">
        <f>VLOOKUP(H178,DetalleTiendas!A$2:S$1778,4,FALSE)</f>
        <v>SPID</v>
      </c>
      <c r="D178" t="str">
        <f>VLOOKUP(H178,DetalleTiendas!A$2:S$1778,5,FALSE)</f>
        <v>BOGOTA</v>
      </c>
      <c r="E178" t="str">
        <v>FINANCIERO CLIENTES</v>
      </c>
      <c r="F178" t="str">
        <v>NO</v>
      </c>
      <c r="G178" t="str" xml:space="preserve">
        <f xml:space="preserve">IF(
   AND(ISNUMBER(VALUE(MID(H178,3,3))), ISNUMBER(FIND(" ", H178))),
   LEFT(H178,FIND(" ",H178)-1),
   H178
)</f>
        <v>SP335</v>
      </c>
      <c r="H178" t="str">
        <v>SP335 JAVERIANA 45</v>
      </c>
      <c r="J178" t="str">
        <v>Soporte_Onsite_BOGOTA</v>
      </c>
      <c r="K178" t="str">
        <v>Juan Fernando Rodriguez</v>
      </c>
      <c r="L178" t="str">
        <v>CERRADO</v>
      </c>
      <c r="M178" t="str">
        <v>CERRADO</v>
      </c>
      <c r="N178" t="str">
        <v>MEDIA</v>
      </c>
      <c r="O178">
        <v>45728</v>
      </c>
      <c r="P178">
        <v>0.4791666666666667</v>
      </c>
      <c r="Q178" t="str">
        <f>TEXT(KPI_IMs_2[[#This Row],[FECHA DE LA NOVEDAD]],"MMMM")</f>
        <v>marzo</v>
      </c>
      <c r="R178" t="str">
        <f>TEXT(KPI_IMs_2[[#This Row],[FECHA DE LA NOVEDAD]],"aaaa")</f>
        <v>2025</v>
      </c>
      <c r="S178">
        <v>45728</v>
      </c>
      <c r="T178">
        <v>45728</v>
      </c>
      <c r="U178">
        <v>0.4861111111111111</v>
      </c>
      <c r="V178">
        <v>0.5625</v>
      </c>
      <c r="W178">
        <f>((KPI_IMs_2[[#This Row],[FECHA DE RESOLUCION]]+KPI_IMs_2[[#This Row],[HORA CIERRE IM]])-(KPI_IMs_2[[#This Row],[FECHA DE LA NOVEDAD]]+KPI_IMs_2[[#This Row],[HORA DE LA FALLA]]))*24*60</f>
        <v>120.00000000349246</v>
      </c>
      <c r="X178" t="str" cm="1" xml:space="preserve">
        <f t="array" ref="X178" xml:space="preserve">IF(OR(O178="",P178="",S178="",V178="",AQ178="",AR178=""),"",
  LET(
    _xlpm.inicio, O178 + P178,
    _xlpm.fin, S178 + V178,
    _xlpm.dias, INT(_xlpm.fin - _xlpm.inicio),
    _xlpm.tiempo, REDUCE(0, SEQUENCE(_xlpm.dias + 1, 1, 0, 1),
      LAMBDA(_xlpm.acum,_xlpm.d,
        LET(
          _xlpm.dia, TRUNC(_xlpm.inicio) + _xlpm.d,
          _xlpm.horaIni, IF(_xlpm.d = 0, MAX(_xlpm.inicio, _xlpm.dia + AQ178), _xlpm.dia + AQ178),
          _xlpm.horaFin, IF(_xlpm.d = _xlpm.dias, MIN(_xlpm.fin, _xlpm.dia + AR178), _xlpm.dia + AR178),
          _xlpm.tiempo_dia, MAX(0, _xlpm.horaFin - _xlpm.horaIni),
          _xlpm.acum + _xlpm.tiempo_dia
        )
      )
    ),
    TEXT(_xlpm.tiempo, "h:mm")
  )
)</f>
        <v>2:00</v>
      </c>
      <c r="Y178" t="str">
        <f>TEXT((KPI_IMs_2[[#This Row],[FECHA DE REPORTE]]+KPI_IMs_2[[#This Row],[HORA DE REPORTE]]) - (KPI_IMs_2[[#This Row],[FECHA DE LA NOVEDAD]]+KPI_IMs_2[[#This Row],[HORA DE LA FALLA]]), "[h]:mm")</f>
        <v>0:10</v>
      </c>
      <c r="Z178" t="str">
        <v>SERVIDOR BRANCH NO ENCIENDE</v>
      </c>
      <c r="AA178" t="str">
        <v>Servidores / Infraestructura</v>
      </c>
      <c r="AB178" t="str">
        <v>Corte energía falla en el sector</v>
      </c>
      <c r="AC178" t="str">
        <v>Infraestructura - Eléctrica</v>
      </c>
      <c r="AD178" t="str">
        <v>SI</v>
      </c>
      <c r="AE178" t="str">
        <v>SI</v>
      </c>
      <c r="AF178" t="str">
        <v>SI</v>
      </c>
      <c r="AG178" t="str">
        <v>SI</v>
      </c>
      <c r="AH178" t="str">
        <v>EXTERNO</v>
      </c>
      <c r="AI178" t="str">
        <v>PROVEEDOR</v>
      </c>
      <c r="AJ178" t="str">
        <v>Ajuste por parte del Proveedor</v>
      </c>
      <c r="AM178" t="str">
        <v>Culminado 100%</v>
      </c>
      <c r="AP178" t="str">
        <v>Tienda con problemas electricos ya fueron Solucionados</v>
      </c>
      <c r="AQ178">
        <v>0.3333333333333333</v>
      </c>
      <c r="AR178">
        <v>0.875</v>
      </c>
    </row>
    <row r="179" xml:space="preserve">
      <c r="A179">
        <v>1225703</v>
      </c>
      <c r="B179" t="str">
        <f>VLOOKUP(H179,DetalleTiendas!A$2:S$1778,3,FALSE)</f>
        <v>SUPERMERCADOS</v>
      </c>
      <c r="C179" t="str">
        <f>VLOOKUP(H179,DetalleTiendas!A$2:S$1778,4,FALSE)</f>
        <v>EDS JUMBO-ANCLA</v>
      </c>
      <c r="D179" t="str">
        <f>VLOOKUP(H179,DetalleTiendas!A$2:S$1778,5,FALSE)</f>
        <v>BOGOTA</v>
      </c>
      <c r="E179" t="str">
        <v>POS</v>
      </c>
      <c r="F179" t="str">
        <v>SI</v>
      </c>
      <c r="G179" t="str" xml:space="preserve">
        <f xml:space="preserve">IF(
   AND(ISNUMBER(VALUE(MID(H179,3,3))), ISNUMBER(FIND(" ", H179))),
   LEFT(H179,FIND(" ",H179)-1),
   H179
)</f>
        <v>Z011</v>
      </c>
      <c r="H179" t="str">
        <v>Z011 CALLE 80</v>
      </c>
      <c r="J179" t="str">
        <v>Operaciones POS Colombia</v>
      </c>
      <c r="K179" t="str">
        <v>Farutt Reyes</v>
      </c>
      <c r="L179" t="str">
        <v>CERRADO</v>
      </c>
      <c r="M179" t="str">
        <v>CERRADO</v>
      </c>
      <c r="N179" t="str">
        <v>MEDIA</v>
      </c>
      <c r="O179">
        <v>45728</v>
      </c>
      <c r="P179">
        <v>0.42777777777777776</v>
      </c>
      <c r="Q179" t="str">
        <f>TEXT(KPI_IMs_2[[#This Row],[FECHA DE LA NOVEDAD]],"MMMM")</f>
        <v>marzo</v>
      </c>
      <c r="R179" t="str">
        <f>TEXT(KPI_IMs_2[[#This Row],[FECHA DE LA NOVEDAD]],"aaaa")</f>
        <v>2025</v>
      </c>
      <c r="S179">
        <v>45728</v>
      </c>
      <c r="T179">
        <v>45728</v>
      </c>
      <c r="U179">
        <v>0.4673611111111111</v>
      </c>
      <c r="V179">
        <v>0.46875</v>
      </c>
      <c r="W179">
        <f>((KPI_IMs_2[[#This Row],[FECHA DE RESOLUCION]]+KPI_IMs_2[[#This Row],[HORA CIERRE IM]])-(KPI_IMs_2[[#This Row],[FECHA DE LA NOVEDAD]]+KPI_IMs_2[[#This Row],[HORA DE LA FALLA]]))*24*60</f>
        <v>59.00000000372529</v>
      </c>
      <c r="X179" t="str" cm="1" xml:space="preserve">
        <f t="array" ref="X179" xml:space="preserve">IF(OR(O179="",P179="",S179="",V179="",AQ179="",AR179=""),"",
  LET(
    _xlpm.inicio, O179 + P179,
    _xlpm.fin, S179 + V179,
    _xlpm.dias, INT(_xlpm.fin - _xlpm.inicio),
    _xlpm.tiempo, REDUCE(0, SEQUENCE(_xlpm.dias + 1, 1, 0, 1),
      LAMBDA(_xlpm.acum,_xlpm.d,
        LET(
          _xlpm.dia, TRUNC(_xlpm.inicio) + _xlpm.d,
          _xlpm.horaIni, IF(_xlpm.d = 0, MAX(_xlpm.inicio, _xlpm.dia + AQ179), _xlpm.dia + AQ179),
          _xlpm.horaFin, IF(_xlpm.d = _xlpm.dias, MIN(_xlpm.fin, _xlpm.dia + AR179), _xlpm.dia + AR179),
          _xlpm.tiempo_dia, MAX(0, _xlpm.horaFin - _xlpm.horaIni),
          _xlpm.acum + _xlpm.tiempo_dia
        )
      )
    ),
    TEXT(_xlpm.tiempo, "h:mm")
  )
)</f>
        <v>0:59</v>
      </c>
      <c r="Y179" t="str">
        <f>TEXT((KPI_IMs_2[[#This Row],[FECHA DE REPORTE]]+KPI_IMs_2[[#This Row],[HORA DE REPORTE]]) - (KPI_IMs_2[[#This Row],[FECHA DE LA NOVEDAD]]+KPI_IMs_2[[#This Row],[HORA DE LA FALLA]]), "[h]:mm")</f>
        <v>0:57</v>
      </c>
      <c r="Z179" t="str">
        <v>INGRESO DE LOS VENDEDORES DE ELECTRO EN EL POS</v>
      </c>
      <c r="AA179" t="str">
        <v>Operación Interna / Parametrizacion</v>
      </c>
      <c r="AB179" t="str">
        <v>SPPs fallidos</v>
      </c>
      <c r="AC179" t="str">
        <v>Negocio - Proceso</v>
      </c>
      <c r="AD179" t="str">
        <v>SI</v>
      </c>
      <c r="AE179" t="str">
        <v>NO</v>
      </c>
      <c r="AF179" t="str">
        <v>NO</v>
      </c>
      <c r="AG179" t="str">
        <v>NO</v>
      </c>
      <c r="AH179" t="str">
        <v>INTERNO</v>
      </c>
      <c r="AI179" t="str">
        <v>SISTEMAS</v>
      </c>
      <c r="AJ179" t="str">
        <v>Integracion / Desarrollo</v>
      </c>
      <c r="AM179" t="str">
        <v>Culminado 100%</v>
      </c>
      <c r="AP179"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79">
        <v>0.3333333333333333</v>
      </c>
      <c r="AR179">
        <v>0.875</v>
      </c>
    </row>
    <row r="180" xml:space="preserve">
      <c r="A180">
        <v>1225703</v>
      </c>
      <c r="B180" t="str">
        <f>VLOOKUP(H180,DetalleTiendas!A$2:S$1778,3,FALSE)</f>
        <v>SUPERMERCADOS</v>
      </c>
      <c r="C180" t="str">
        <f>VLOOKUP(H180,DetalleTiendas!A$2:S$1778,4,FALSE)</f>
        <v>JUMBO</v>
      </c>
      <c r="D180" t="str">
        <f>VLOOKUP(H180,DetalleTiendas!A$2:S$1778,5,FALSE)</f>
        <v>BOGOTA</v>
      </c>
      <c r="E180" t="str">
        <v>POS</v>
      </c>
      <c r="F180" t="str">
        <v>SI</v>
      </c>
      <c r="G180" t="str" xml:space="preserve">
        <f xml:space="preserve">IF(
   AND(ISNUMBER(VALUE(MID(H180,3,3))), ISNUMBER(FIND(" ", H180))),
   LEFT(H180,FIND(" ",H180)-1),
   H180
)</f>
        <v>J015</v>
      </c>
      <c r="H180" t="str">
        <v>J015 HAYUELOS</v>
      </c>
      <c r="J180" t="str">
        <v>Operaciones POS Colombia</v>
      </c>
      <c r="K180" t="str">
        <v>Farutt Reyes</v>
      </c>
      <c r="L180" t="str">
        <v>CERRADO</v>
      </c>
      <c r="M180" t="str">
        <v>CERRADO</v>
      </c>
      <c r="N180" t="str">
        <v>MEDIA</v>
      </c>
      <c r="O180">
        <v>45728</v>
      </c>
      <c r="P180">
        <v>0.42777777777777776</v>
      </c>
      <c r="Q180" t="str">
        <f>TEXT(KPI_IMs_2[[#This Row],[FECHA DE LA NOVEDAD]],"MMMM")</f>
        <v>marzo</v>
      </c>
      <c r="R180" t="str">
        <f>TEXT(KPI_IMs_2[[#This Row],[FECHA DE LA NOVEDAD]],"aaaa")</f>
        <v>2025</v>
      </c>
      <c r="S180">
        <v>45728</v>
      </c>
      <c r="T180">
        <v>45728</v>
      </c>
      <c r="U180">
        <v>0.4673611111111111</v>
      </c>
      <c r="V180">
        <v>0.46875</v>
      </c>
      <c r="W180">
        <f>((KPI_IMs_2[[#This Row],[FECHA DE RESOLUCION]]+KPI_IMs_2[[#This Row],[HORA CIERRE IM]])-(KPI_IMs_2[[#This Row],[FECHA DE LA NOVEDAD]]+KPI_IMs_2[[#This Row],[HORA DE LA FALLA]]))*24*60</f>
        <v>59.00000000372529</v>
      </c>
      <c r="X180" t="str" cm="1" xml:space="preserve">
        <f t="array" ref="X180" xml:space="preserve">IF(OR(O180="",P180="",S180="",V180="",AQ180="",AR180=""),"",
  LET(
    _xlpm.inicio, O180 + P180,
    _xlpm.fin, S180 + V180,
    _xlpm.dias, INT(_xlpm.fin - _xlpm.inicio),
    _xlpm.tiempo, REDUCE(0, SEQUENCE(_xlpm.dias + 1, 1, 0, 1),
      LAMBDA(_xlpm.acum,_xlpm.d,
        LET(
          _xlpm.dia, TRUNC(_xlpm.inicio) + _xlpm.d,
          _xlpm.horaIni, IF(_xlpm.d = 0, MAX(_xlpm.inicio, _xlpm.dia + AQ180), _xlpm.dia + AQ180),
          _xlpm.horaFin, IF(_xlpm.d = _xlpm.dias, MIN(_xlpm.fin, _xlpm.dia + AR180), _xlpm.dia + AR180),
          _xlpm.tiempo_dia, MAX(0, _xlpm.horaFin - _xlpm.horaIni),
          _xlpm.acum + _xlpm.tiempo_dia
        )
      )
    ),
    TEXT(_xlpm.tiempo, "h:mm")
  )
)</f>
        <v>0:59</v>
      </c>
      <c r="Y180" t="str">
        <f>TEXT((KPI_IMs_2[[#This Row],[FECHA DE REPORTE]]+KPI_IMs_2[[#This Row],[HORA DE REPORTE]]) - (KPI_IMs_2[[#This Row],[FECHA DE LA NOVEDAD]]+KPI_IMs_2[[#This Row],[HORA DE LA FALLA]]), "[h]:mm")</f>
        <v>0:57</v>
      </c>
      <c r="Z180" t="str">
        <v>INGRESO DE LOS VENDEDORES DE ELECTRO EN EL POS</v>
      </c>
      <c r="AA180" t="str">
        <v>Operación Interna / Parametrizacion</v>
      </c>
      <c r="AB180" t="str">
        <v>SPPs fallidos</v>
      </c>
      <c r="AC180" t="str">
        <v>Negocio - Proceso</v>
      </c>
      <c r="AD180" t="str">
        <v>SI</v>
      </c>
      <c r="AE180" t="str">
        <v>NO</v>
      </c>
      <c r="AF180" t="str">
        <v>NO</v>
      </c>
      <c r="AG180" t="str">
        <v>NO</v>
      </c>
      <c r="AH180" t="str">
        <v>INTERNO</v>
      </c>
      <c r="AI180" t="str">
        <v>SISTEMAS</v>
      </c>
      <c r="AJ180" t="str">
        <v>Integracion / Desarrollo</v>
      </c>
      <c r="AM180" t="str">
        <v>Culminado 100%</v>
      </c>
      <c r="AP180"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0">
        <v>0.3333333333333333</v>
      </c>
      <c r="AR180">
        <v>0.875</v>
      </c>
    </row>
    <row r="181" xml:space="preserve">
      <c r="A181">
        <v>1225703</v>
      </c>
      <c r="B181" t="str">
        <f>VLOOKUP(H181,DetalleTiendas!A$2:S$1778,3,FALSE)</f>
        <v>SUPERMERCADOS</v>
      </c>
      <c r="C181" t="str">
        <f>VLOOKUP(H181,DetalleTiendas!A$2:S$1778,4,FALSE)</f>
        <v>JUMBO</v>
      </c>
      <c r="D181" t="str">
        <f>VLOOKUP(H181,DetalleTiendas!A$2:S$1778,5,FALSE)</f>
        <v>BOGOTA</v>
      </c>
      <c r="E181" t="str">
        <v>POS</v>
      </c>
      <c r="F181" t="str">
        <v>SI</v>
      </c>
      <c r="G181" t="str" xml:space="preserve">
        <f xml:space="preserve">IF(
   AND(ISNUMBER(VALUE(MID(H181,3,3))), ISNUMBER(FIND(" ", H181))),
   LEFT(H181,FIND(" ",H181)-1),
   H181
)</f>
        <v>J016</v>
      </c>
      <c r="H181" t="str">
        <v>J016 CARRERA 30</v>
      </c>
      <c r="J181" t="str">
        <v>Operaciones POS Colombia</v>
      </c>
      <c r="K181" t="str">
        <v>Farutt Reyes</v>
      </c>
      <c r="L181" t="str">
        <v>CERRADO</v>
      </c>
      <c r="M181" t="str">
        <v>CERRADO</v>
      </c>
      <c r="N181" t="str">
        <v>MEDIA</v>
      </c>
      <c r="O181">
        <v>45728</v>
      </c>
      <c r="P181">
        <v>0.42777777777777776</v>
      </c>
      <c r="Q181" t="str">
        <f>TEXT(KPI_IMs_2[[#This Row],[FECHA DE LA NOVEDAD]],"MMMM")</f>
        <v>marzo</v>
      </c>
      <c r="R181" t="str">
        <f>TEXT(KPI_IMs_2[[#This Row],[FECHA DE LA NOVEDAD]],"aaaa")</f>
        <v>2025</v>
      </c>
      <c r="S181">
        <v>45728</v>
      </c>
      <c r="T181">
        <v>45728</v>
      </c>
      <c r="U181">
        <v>0.4673611111111111</v>
      </c>
      <c r="V181">
        <v>0.46875</v>
      </c>
      <c r="W181">
        <f>((KPI_IMs_2[[#This Row],[FECHA DE RESOLUCION]]+KPI_IMs_2[[#This Row],[HORA CIERRE IM]])-(KPI_IMs_2[[#This Row],[FECHA DE LA NOVEDAD]]+KPI_IMs_2[[#This Row],[HORA DE LA FALLA]]))*24*60</f>
        <v>59.00000000372529</v>
      </c>
      <c r="X181" t="str" cm="1" xml:space="preserve">
        <f t="array" ref="X181" xml:space="preserve">IF(OR(O181="",P181="",S181="",V181="",AQ181="",AR181=""),"",
  LET(
    _xlpm.inicio, O181 + P181,
    _xlpm.fin, S181 + V181,
    _xlpm.dias, INT(_xlpm.fin - _xlpm.inicio),
    _xlpm.tiempo, REDUCE(0, SEQUENCE(_xlpm.dias + 1, 1, 0, 1),
      LAMBDA(_xlpm.acum,_xlpm.d,
        LET(
          _xlpm.dia, TRUNC(_xlpm.inicio) + _xlpm.d,
          _xlpm.horaIni, IF(_xlpm.d = 0, MAX(_xlpm.inicio, _xlpm.dia + AQ181), _xlpm.dia + AQ181),
          _xlpm.horaFin, IF(_xlpm.d = _xlpm.dias, MIN(_xlpm.fin, _xlpm.dia + AR181), _xlpm.dia + AR181),
          _xlpm.tiempo_dia, MAX(0, _xlpm.horaFin - _xlpm.horaIni),
          _xlpm.acum + _xlpm.tiempo_dia
        )
      )
    ),
    TEXT(_xlpm.tiempo, "h:mm")
  )
)</f>
        <v>0:59</v>
      </c>
      <c r="Y181" t="str">
        <f>TEXT((KPI_IMs_2[[#This Row],[FECHA DE REPORTE]]+KPI_IMs_2[[#This Row],[HORA DE REPORTE]]) - (KPI_IMs_2[[#This Row],[FECHA DE LA NOVEDAD]]+KPI_IMs_2[[#This Row],[HORA DE LA FALLA]]), "[h]:mm")</f>
        <v>0:57</v>
      </c>
      <c r="Z181" t="str">
        <v>INGRESO DE LOS VENDEDORES DE ELECTRO EN EL POS</v>
      </c>
      <c r="AA181" t="str">
        <v>Operación Interna / Parametrizacion</v>
      </c>
      <c r="AB181" t="str">
        <v>SPPs fallidos</v>
      </c>
      <c r="AC181" t="str">
        <v>Negocio - Proceso</v>
      </c>
      <c r="AD181" t="str">
        <v>SI</v>
      </c>
      <c r="AE181" t="str">
        <v>NO</v>
      </c>
      <c r="AF181" t="str">
        <v>NO</v>
      </c>
      <c r="AG181" t="str">
        <v>NO</v>
      </c>
      <c r="AH181" t="str">
        <v>INTERNO</v>
      </c>
      <c r="AI181" t="str">
        <v>SISTEMAS</v>
      </c>
      <c r="AJ181" t="str">
        <v>Integracion / Desarrollo</v>
      </c>
      <c r="AM181" t="str">
        <v>Culminado 100%</v>
      </c>
      <c r="AP181"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1">
        <v>0.3333333333333333</v>
      </c>
      <c r="AR181">
        <v>0.875</v>
      </c>
    </row>
    <row r="182" xml:space="preserve">
      <c r="A182">
        <v>1225703</v>
      </c>
      <c r="B182" t="str">
        <f>VLOOKUP(H182,DetalleTiendas!A$2:S$1778,3,FALSE)</f>
        <v>SUPERMERCADOS</v>
      </c>
      <c r="C182" t="str">
        <f>VLOOKUP(H182,DetalleTiendas!A$2:S$1778,4,FALSE)</f>
        <v>JUMBO</v>
      </c>
      <c r="D182" t="str">
        <f>VLOOKUP(H182,DetalleTiendas!A$2:S$1778,5,FALSE)</f>
        <v>BOGOTA</v>
      </c>
      <c r="E182" t="str">
        <v>POS</v>
      </c>
      <c r="F182" t="str">
        <v>SI</v>
      </c>
      <c r="G182" t="str" xml:space="preserve">
        <f xml:space="preserve">IF(
   AND(ISNUMBER(VALUE(MID(H182,3,3))), ISNUMBER(FIND(" ", H182))),
   LEFT(H182,FIND(" ",H182)-1),
   H182
)</f>
        <v>J044</v>
      </c>
      <c r="H182" t="str">
        <v>J044 CHIA</v>
      </c>
      <c r="J182" t="str">
        <v>Operaciones POS Colombia</v>
      </c>
      <c r="K182" t="str">
        <v>Farutt Reyes</v>
      </c>
      <c r="L182" t="str">
        <v>CERRADO</v>
      </c>
      <c r="M182" t="str">
        <v>CERRADO</v>
      </c>
      <c r="N182" t="str">
        <v>MEDIA</v>
      </c>
      <c r="O182">
        <v>45728</v>
      </c>
      <c r="P182">
        <v>0.42777777777777776</v>
      </c>
      <c r="Q182" t="str">
        <f>TEXT(KPI_IMs_2[[#This Row],[FECHA DE LA NOVEDAD]],"MMMM")</f>
        <v>marzo</v>
      </c>
      <c r="R182" t="str">
        <f>TEXT(KPI_IMs_2[[#This Row],[FECHA DE LA NOVEDAD]],"aaaa")</f>
        <v>2025</v>
      </c>
      <c r="S182">
        <v>45728</v>
      </c>
      <c r="T182">
        <v>45728</v>
      </c>
      <c r="U182">
        <v>0.4673611111111111</v>
      </c>
      <c r="V182">
        <v>0.46875</v>
      </c>
      <c r="W182">
        <f>((KPI_IMs_2[[#This Row],[FECHA DE RESOLUCION]]+KPI_IMs_2[[#This Row],[HORA CIERRE IM]])-(KPI_IMs_2[[#This Row],[FECHA DE LA NOVEDAD]]+KPI_IMs_2[[#This Row],[HORA DE LA FALLA]]))*24*60</f>
        <v>59.00000000372529</v>
      </c>
      <c r="X182" t="str" cm="1" xml:space="preserve">
        <f t="array" ref="X182" xml:space="preserve">IF(OR(O182="",P182="",S182="",V182="",AQ182="",AR182=""),"",
  LET(
    _xlpm.inicio, O182 + P182,
    _xlpm.fin, S182 + V182,
    _xlpm.dias, INT(_xlpm.fin - _xlpm.inicio),
    _xlpm.tiempo, REDUCE(0, SEQUENCE(_xlpm.dias + 1, 1, 0, 1),
      LAMBDA(_xlpm.acum,_xlpm.d,
        LET(
          _xlpm.dia, TRUNC(_xlpm.inicio) + _xlpm.d,
          _xlpm.horaIni, IF(_xlpm.d = 0, MAX(_xlpm.inicio, _xlpm.dia + AQ182), _xlpm.dia + AQ182),
          _xlpm.horaFin, IF(_xlpm.d = _xlpm.dias, MIN(_xlpm.fin, _xlpm.dia + AR182), _xlpm.dia + AR182),
          _xlpm.tiempo_dia, MAX(0, _xlpm.horaFin - _xlpm.horaIni),
          _xlpm.acum + _xlpm.tiempo_dia
        )
      )
    ),
    TEXT(_xlpm.tiempo, "h:mm")
  )
)</f>
        <v>0:59</v>
      </c>
      <c r="Y182" t="str">
        <f>TEXT((KPI_IMs_2[[#This Row],[FECHA DE REPORTE]]+KPI_IMs_2[[#This Row],[HORA DE REPORTE]]) - (KPI_IMs_2[[#This Row],[FECHA DE LA NOVEDAD]]+KPI_IMs_2[[#This Row],[HORA DE LA FALLA]]), "[h]:mm")</f>
        <v>0:57</v>
      </c>
      <c r="Z182" t="str">
        <v>INGRESO DE LOS VENDEDORES DE ELECTRO EN EL POS</v>
      </c>
      <c r="AA182" t="str">
        <v>Operación Interna / Parametrizacion</v>
      </c>
      <c r="AB182" t="str">
        <v>SPPs fallidos</v>
      </c>
      <c r="AC182" t="str">
        <v>Negocio - Proceso</v>
      </c>
      <c r="AD182" t="str">
        <v>SI</v>
      </c>
      <c r="AE182" t="str">
        <v>NO</v>
      </c>
      <c r="AF182" t="str">
        <v>NO</v>
      </c>
      <c r="AG182" t="str">
        <v>NO</v>
      </c>
      <c r="AH182" t="str">
        <v>INTERNO</v>
      </c>
      <c r="AI182" t="str">
        <v>SISTEMAS</v>
      </c>
      <c r="AJ182" t="str">
        <v>Integracion / Desarrollo</v>
      </c>
      <c r="AM182" t="str">
        <v>Culminado 100%</v>
      </c>
      <c r="AP182"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2">
        <v>0.3333333333333333</v>
      </c>
      <c r="AR182">
        <v>0.875</v>
      </c>
    </row>
    <row r="183" xml:space="preserve">
      <c r="A183">
        <v>1225703</v>
      </c>
      <c r="B183" t="str">
        <f>VLOOKUP(H183,DetalleTiendas!A$2:S$1778,3,FALSE)</f>
        <v>SUPERMERCADOS</v>
      </c>
      <c r="C183" t="str">
        <f>VLOOKUP(H183,DetalleTiendas!A$2:S$1778,4,FALSE)</f>
        <v>JUMBO</v>
      </c>
      <c r="D183" t="str">
        <f>VLOOKUP(H183,DetalleTiendas!A$2:S$1778,5,FALSE)</f>
        <v>BOGOTA</v>
      </c>
      <c r="E183" t="str">
        <v>POS</v>
      </c>
      <c r="F183" t="str">
        <v>SI</v>
      </c>
      <c r="G183" t="str" xml:space="preserve">
        <f xml:space="preserve">IF(
   AND(ISNUMBER(VALUE(MID(H183,3,3))), ISNUMBER(FIND(" ", H183))),
   LEFT(H183,FIND(" ",H183)-1),
   H183
)</f>
        <v>J072</v>
      </c>
      <c r="H183" t="str">
        <v>J072 SANTAFE</v>
      </c>
      <c r="J183" t="str">
        <v>Operaciones POS Colombia</v>
      </c>
      <c r="K183" t="str">
        <v>Farutt Reyes</v>
      </c>
      <c r="L183" t="str">
        <v>CERRADO</v>
      </c>
      <c r="M183" t="str">
        <v>CERRADO</v>
      </c>
      <c r="N183" t="str">
        <v>MEDIA</v>
      </c>
      <c r="O183">
        <v>45728</v>
      </c>
      <c r="P183">
        <v>0.42777777777777776</v>
      </c>
      <c r="Q183" t="str">
        <f>TEXT(KPI_IMs_2[[#This Row],[FECHA DE LA NOVEDAD]],"MMMM")</f>
        <v>marzo</v>
      </c>
      <c r="R183" t="str">
        <f>TEXT(KPI_IMs_2[[#This Row],[FECHA DE LA NOVEDAD]],"aaaa")</f>
        <v>2025</v>
      </c>
      <c r="S183">
        <v>45728</v>
      </c>
      <c r="T183">
        <v>45728</v>
      </c>
      <c r="U183">
        <v>0.4673611111111111</v>
      </c>
      <c r="V183">
        <v>0.46875</v>
      </c>
      <c r="W183">
        <f>((KPI_IMs_2[[#This Row],[FECHA DE RESOLUCION]]+KPI_IMs_2[[#This Row],[HORA CIERRE IM]])-(KPI_IMs_2[[#This Row],[FECHA DE LA NOVEDAD]]+KPI_IMs_2[[#This Row],[HORA DE LA FALLA]]))*24*60</f>
        <v>59.00000000372529</v>
      </c>
      <c r="X183" t="str" cm="1" xml:space="preserve">
        <f t="array" ref="X183" xml:space="preserve">IF(OR(O183="",P183="",S183="",V183="",AQ183="",AR183=""),"",
  LET(
    _xlpm.inicio, O183 + P183,
    _xlpm.fin, S183 + V183,
    _xlpm.dias, INT(_xlpm.fin - _xlpm.inicio),
    _xlpm.tiempo, REDUCE(0, SEQUENCE(_xlpm.dias + 1, 1, 0, 1),
      LAMBDA(_xlpm.acum,_xlpm.d,
        LET(
          _xlpm.dia, TRUNC(_xlpm.inicio) + _xlpm.d,
          _xlpm.horaIni, IF(_xlpm.d = 0, MAX(_xlpm.inicio, _xlpm.dia + AQ183), _xlpm.dia + AQ183),
          _xlpm.horaFin, IF(_xlpm.d = _xlpm.dias, MIN(_xlpm.fin, _xlpm.dia + AR183), _xlpm.dia + AR183),
          _xlpm.tiempo_dia, MAX(0, _xlpm.horaFin - _xlpm.horaIni),
          _xlpm.acum + _xlpm.tiempo_dia
        )
      )
    ),
    TEXT(_xlpm.tiempo, "h:mm")
  )
)</f>
        <v>0:59</v>
      </c>
      <c r="Y183" t="str">
        <f>TEXT((KPI_IMs_2[[#This Row],[FECHA DE REPORTE]]+KPI_IMs_2[[#This Row],[HORA DE REPORTE]]) - (KPI_IMs_2[[#This Row],[FECHA DE LA NOVEDAD]]+KPI_IMs_2[[#This Row],[HORA DE LA FALLA]]), "[h]:mm")</f>
        <v>0:57</v>
      </c>
      <c r="Z183" t="str">
        <v>INGRESO DE LOS VENDEDORES DE ELECTRO EN EL POS</v>
      </c>
      <c r="AA183" t="str">
        <v>Operación Interna / Parametrizacion</v>
      </c>
      <c r="AB183" t="str">
        <v>SPPs fallidos</v>
      </c>
      <c r="AC183" t="str">
        <v>Negocio - Proceso</v>
      </c>
      <c r="AD183" t="str">
        <v>SI</v>
      </c>
      <c r="AE183" t="str">
        <v>NO</v>
      </c>
      <c r="AF183" t="str">
        <v>NO</v>
      </c>
      <c r="AG183" t="str">
        <v>NO</v>
      </c>
      <c r="AH183" t="str">
        <v>INTERNO</v>
      </c>
      <c r="AI183" t="str">
        <v>SISTEMAS</v>
      </c>
      <c r="AJ183" t="str">
        <v>Integracion / Desarrollo</v>
      </c>
      <c r="AM183" t="str">
        <v>Culminado 100%</v>
      </c>
      <c r="AP183"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3">
        <v>0.3333333333333333</v>
      </c>
      <c r="AR183">
        <v>0.875</v>
      </c>
    </row>
    <row r="184" xml:space="preserve">
      <c r="A184">
        <v>1225703</v>
      </c>
      <c r="B184" t="str">
        <f>VLOOKUP(H184,DetalleTiendas!A$2:S$1778,3,FALSE)</f>
        <v>SUPERMERCADOS</v>
      </c>
      <c r="C184" t="str">
        <f>VLOOKUP(H184,DetalleTiendas!A$2:S$1778,4,FALSE)</f>
        <v>JUMBO</v>
      </c>
      <c r="D184" t="str">
        <f>VLOOKUP(H184,DetalleTiendas!A$2:S$1778,5,FALSE)</f>
        <v>BOGOTA</v>
      </c>
      <c r="E184" t="str">
        <v>POS</v>
      </c>
      <c r="F184" t="str">
        <v>SI</v>
      </c>
      <c r="G184" t="str" xml:space="preserve">
        <f xml:space="preserve">IF(
   AND(ISNUMBER(VALUE(MID(H184,3,3))), ISNUMBER(FIND(" ", H184))),
   LEFT(H184,FIND(" ",H184)-1),
   H184
)</f>
        <v>J167</v>
      </c>
      <c r="H184" t="str">
        <v>J167 TITAN</v>
      </c>
      <c r="J184" t="str">
        <v>Operaciones POS Colombia</v>
      </c>
      <c r="K184" t="str">
        <v>Farutt Reyes</v>
      </c>
      <c r="L184" t="str">
        <v>CERRADO</v>
      </c>
      <c r="M184" t="str">
        <v>CERRADO</v>
      </c>
      <c r="N184" t="str">
        <v>MEDIA</v>
      </c>
      <c r="O184">
        <v>45728</v>
      </c>
      <c r="P184">
        <v>0.42777777777777776</v>
      </c>
      <c r="Q184" t="str">
        <f>TEXT(KPI_IMs_2[[#This Row],[FECHA DE LA NOVEDAD]],"MMMM")</f>
        <v>marzo</v>
      </c>
      <c r="R184" t="str">
        <f>TEXT(KPI_IMs_2[[#This Row],[FECHA DE LA NOVEDAD]],"aaaa")</f>
        <v>2025</v>
      </c>
      <c r="S184">
        <v>45728</v>
      </c>
      <c r="T184">
        <v>45728</v>
      </c>
      <c r="U184">
        <v>0.4673611111111111</v>
      </c>
      <c r="V184">
        <v>0.46875</v>
      </c>
      <c r="W184">
        <f>((KPI_IMs_2[[#This Row],[FECHA DE RESOLUCION]]+KPI_IMs_2[[#This Row],[HORA CIERRE IM]])-(KPI_IMs_2[[#This Row],[FECHA DE LA NOVEDAD]]+KPI_IMs_2[[#This Row],[HORA DE LA FALLA]]))*24*60</f>
        <v>59.00000000372529</v>
      </c>
      <c r="X184" t="str" cm="1" xml:space="preserve">
        <f t="array" ref="X184" xml:space="preserve">IF(OR(O184="",P184="",S184="",V184="",AQ184="",AR184=""),"",
  LET(
    _xlpm.inicio, O184 + P184,
    _xlpm.fin, S184 + V184,
    _xlpm.dias, INT(_xlpm.fin - _xlpm.inicio),
    _xlpm.tiempo, REDUCE(0, SEQUENCE(_xlpm.dias + 1, 1, 0, 1),
      LAMBDA(_xlpm.acum,_xlpm.d,
        LET(
          _xlpm.dia, TRUNC(_xlpm.inicio) + _xlpm.d,
          _xlpm.horaIni, IF(_xlpm.d = 0, MAX(_xlpm.inicio, _xlpm.dia + AQ184), _xlpm.dia + AQ184),
          _xlpm.horaFin, IF(_xlpm.d = _xlpm.dias, MIN(_xlpm.fin, _xlpm.dia + AR184), _xlpm.dia + AR184),
          _xlpm.tiempo_dia, MAX(0, _xlpm.horaFin - _xlpm.horaIni),
          _xlpm.acum + _xlpm.tiempo_dia
        )
      )
    ),
    TEXT(_xlpm.tiempo, "h:mm")
  )
)</f>
        <v>0:59</v>
      </c>
      <c r="Y184" t="str">
        <f>TEXT((KPI_IMs_2[[#This Row],[FECHA DE REPORTE]]+KPI_IMs_2[[#This Row],[HORA DE REPORTE]]) - (KPI_IMs_2[[#This Row],[FECHA DE LA NOVEDAD]]+KPI_IMs_2[[#This Row],[HORA DE LA FALLA]]), "[h]:mm")</f>
        <v>0:57</v>
      </c>
      <c r="Z184" t="str">
        <v>INGRESO DE LOS VENDEDORES DE ELECTRO EN EL POS</v>
      </c>
      <c r="AA184" t="str">
        <v>Operación Interna / Parametrizacion</v>
      </c>
      <c r="AB184" t="str">
        <v>SPPs fallidos</v>
      </c>
      <c r="AC184" t="str">
        <v>Negocio - Proceso</v>
      </c>
      <c r="AD184" t="str">
        <v>SI</v>
      </c>
      <c r="AE184" t="str">
        <v>NO</v>
      </c>
      <c r="AF184" t="str">
        <v>NO</v>
      </c>
      <c r="AG184" t="str">
        <v>NO</v>
      </c>
      <c r="AH184" t="str">
        <v>INTERNO</v>
      </c>
      <c r="AI184" t="str">
        <v>SISTEMAS</v>
      </c>
      <c r="AJ184" t="str">
        <v>Integracion / Desarrollo</v>
      </c>
      <c r="AM184" t="str">
        <v>Culminado 100%</v>
      </c>
      <c r="AP184"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4">
        <v>0.3333333333333333</v>
      </c>
      <c r="AR184">
        <v>0.875</v>
      </c>
    </row>
    <row r="185" xml:space="preserve">
      <c r="A185">
        <v>1225703</v>
      </c>
      <c r="B185" t="str">
        <f>VLOOKUP(H185,DetalleTiendas!A$2:S$1778,3,FALSE)</f>
        <v>SUPERMERCADOS</v>
      </c>
      <c r="C185" t="str">
        <f>VLOOKUP(H185,DetalleTiendas!A$2:S$1778,4,FALSE)</f>
        <v>JUMBO</v>
      </c>
      <c r="D185" t="str">
        <f>VLOOKUP(H185,DetalleTiendas!A$2:S$1778,5,FALSE)</f>
        <v>BOGOTA</v>
      </c>
      <c r="E185" t="str">
        <v>POS</v>
      </c>
      <c r="F185" t="str">
        <v>SI</v>
      </c>
      <c r="G185" t="str" xml:space="preserve">
        <f xml:space="preserve">IF(
   AND(ISNUMBER(VALUE(MID(H185,3,3))), ISNUMBER(FIND(" ", H185))),
   LEFT(H185,FIND(" ",H185)-1),
   H185
)</f>
        <v>J191</v>
      </c>
      <c r="H185" t="str">
        <v>J191 CHIA BAZAAR</v>
      </c>
      <c r="J185" t="str">
        <v>Operaciones POS Colombia</v>
      </c>
      <c r="K185" t="str">
        <v>Farutt Reyes</v>
      </c>
      <c r="L185" t="str">
        <v>CERRADO</v>
      </c>
      <c r="M185" t="str">
        <v>CERRADO</v>
      </c>
      <c r="N185" t="str">
        <v>MEDIA</v>
      </c>
      <c r="O185">
        <v>45728</v>
      </c>
      <c r="P185">
        <v>0.42777777777777776</v>
      </c>
      <c r="Q185" t="str">
        <f>TEXT(KPI_IMs_2[[#This Row],[FECHA DE LA NOVEDAD]],"MMMM")</f>
        <v>marzo</v>
      </c>
      <c r="R185" t="str">
        <f>TEXT(KPI_IMs_2[[#This Row],[FECHA DE LA NOVEDAD]],"aaaa")</f>
        <v>2025</v>
      </c>
      <c r="S185">
        <v>45728</v>
      </c>
      <c r="T185">
        <v>45728</v>
      </c>
      <c r="U185">
        <v>0.4673611111111111</v>
      </c>
      <c r="V185">
        <v>0.46875</v>
      </c>
      <c r="W185">
        <f>((KPI_IMs_2[[#This Row],[FECHA DE RESOLUCION]]+KPI_IMs_2[[#This Row],[HORA CIERRE IM]])-(KPI_IMs_2[[#This Row],[FECHA DE LA NOVEDAD]]+KPI_IMs_2[[#This Row],[HORA DE LA FALLA]]))*24*60</f>
        <v>59.00000000372529</v>
      </c>
      <c r="X185" t="str" cm="1" xml:space="preserve">
        <f t="array" ref="X185" xml:space="preserve">IF(OR(O185="",P185="",S185="",V185="",AQ185="",AR185=""),"",
  LET(
    _xlpm.inicio, O185 + P185,
    _xlpm.fin, S185 + V185,
    _xlpm.dias, INT(_xlpm.fin - _xlpm.inicio),
    _xlpm.tiempo, REDUCE(0, SEQUENCE(_xlpm.dias + 1, 1, 0, 1),
      LAMBDA(_xlpm.acum,_xlpm.d,
        LET(
          _xlpm.dia, TRUNC(_xlpm.inicio) + _xlpm.d,
          _xlpm.horaIni, IF(_xlpm.d = 0, MAX(_xlpm.inicio, _xlpm.dia + AQ185), _xlpm.dia + AQ185),
          _xlpm.horaFin, IF(_xlpm.d = _xlpm.dias, MIN(_xlpm.fin, _xlpm.dia + AR185), _xlpm.dia + AR185),
          _xlpm.tiempo_dia, MAX(0, _xlpm.horaFin - _xlpm.horaIni),
          _xlpm.acum + _xlpm.tiempo_dia
        )
      )
    ),
    TEXT(_xlpm.tiempo, "h:mm")
  )
)</f>
        <v>0:59</v>
      </c>
      <c r="Y185" t="str">
        <f>TEXT((KPI_IMs_2[[#This Row],[FECHA DE REPORTE]]+KPI_IMs_2[[#This Row],[HORA DE REPORTE]]) - (KPI_IMs_2[[#This Row],[FECHA DE LA NOVEDAD]]+KPI_IMs_2[[#This Row],[HORA DE LA FALLA]]), "[h]:mm")</f>
        <v>0:57</v>
      </c>
      <c r="Z185" t="str">
        <v>INGRESO DE LOS VENDEDORES DE ELECTRO EN EL POS</v>
      </c>
      <c r="AA185" t="str">
        <v>Operación Interna / Parametrizacion</v>
      </c>
      <c r="AB185" t="str">
        <v>SPPs fallidos</v>
      </c>
      <c r="AC185" t="str">
        <v>Negocio - Proceso</v>
      </c>
      <c r="AD185" t="str">
        <v>SI</v>
      </c>
      <c r="AE185" t="str">
        <v>NO</v>
      </c>
      <c r="AF185" t="str">
        <v>NO</v>
      </c>
      <c r="AG185" t="str">
        <v>NO</v>
      </c>
      <c r="AH185" t="str">
        <v>INTERNO</v>
      </c>
      <c r="AI185" t="str">
        <v>SISTEMAS</v>
      </c>
      <c r="AJ185" t="str">
        <v>Integracion / Desarrollo</v>
      </c>
      <c r="AM185" t="str">
        <v>Culminado 100%</v>
      </c>
      <c r="AP185"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5">
        <v>0.3333333333333333</v>
      </c>
      <c r="AR185">
        <v>0.875</v>
      </c>
    </row>
    <row r="186" xml:space="preserve">
      <c r="A186">
        <v>1225703</v>
      </c>
      <c r="B186" t="str">
        <f>VLOOKUP(H186,DetalleTiendas!A$2:S$1778,3,FALSE)</f>
        <v>SUPERMERCADOS</v>
      </c>
      <c r="C186" t="str">
        <f>VLOOKUP(H186,DetalleTiendas!A$2:S$1778,4,FALSE)</f>
        <v>METRO</v>
      </c>
      <c r="D186" t="str">
        <f>VLOOKUP(H186,DetalleTiendas!A$2:S$1778,5,FALSE)</f>
        <v>BOGOTA</v>
      </c>
      <c r="E186" t="str">
        <v>POS</v>
      </c>
      <c r="F186" t="str">
        <v>SI</v>
      </c>
      <c r="G186" t="str" xml:space="preserve">
        <f xml:space="preserve">IF(
   AND(ISNUMBER(VALUE(MID(H186,3,3))), ISNUMBER(FIND(" ", H186))),
   LEFT(H186,FIND(" ",H186)-1),
   H186
)</f>
        <v>M010</v>
      </c>
      <c r="H186" t="str">
        <v>M010 BOSA</v>
      </c>
      <c r="J186" t="str">
        <v>Operaciones POS Colombia</v>
      </c>
      <c r="K186" t="str">
        <v>Farutt Reyes</v>
      </c>
      <c r="L186" t="str">
        <v>CERRADO</v>
      </c>
      <c r="M186" t="str">
        <v>CERRADO</v>
      </c>
      <c r="N186" t="str">
        <v>MEDIA</v>
      </c>
      <c r="O186">
        <v>45728</v>
      </c>
      <c r="P186">
        <v>0.42777777777777776</v>
      </c>
      <c r="Q186" t="str">
        <f>TEXT(KPI_IMs_2[[#This Row],[FECHA DE LA NOVEDAD]],"MMMM")</f>
        <v>marzo</v>
      </c>
      <c r="R186" t="str">
        <f>TEXT(KPI_IMs_2[[#This Row],[FECHA DE LA NOVEDAD]],"aaaa")</f>
        <v>2025</v>
      </c>
      <c r="S186">
        <v>45728</v>
      </c>
      <c r="T186">
        <v>45728</v>
      </c>
      <c r="U186">
        <v>0.4673611111111111</v>
      </c>
      <c r="V186">
        <v>0.46875</v>
      </c>
      <c r="W186">
        <f>((KPI_IMs_2[[#This Row],[FECHA DE RESOLUCION]]+KPI_IMs_2[[#This Row],[HORA CIERRE IM]])-(KPI_IMs_2[[#This Row],[FECHA DE LA NOVEDAD]]+KPI_IMs_2[[#This Row],[HORA DE LA FALLA]]))*24*60</f>
        <v>59.00000000372529</v>
      </c>
      <c r="X186" t="str" cm="1" xml:space="preserve">
        <f t="array" ref="X186" xml:space="preserve">IF(OR(O186="",P186="",S186="",V186="",AQ186="",AR186=""),"",
  LET(
    _xlpm.inicio, O186 + P186,
    _xlpm.fin, S186 + V186,
    _xlpm.dias, INT(_xlpm.fin - _xlpm.inicio),
    _xlpm.tiempo, REDUCE(0, SEQUENCE(_xlpm.dias + 1, 1, 0, 1),
      LAMBDA(_xlpm.acum,_xlpm.d,
        LET(
          _xlpm.dia, TRUNC(_xlpm.inicio) + _xlpm.d,
          _xlpm.horaIni, IF(_xlpm.d = 0, MAX(_xlpm.inicio, _xlpm.dia + AQ186), _xlpm.dia + AQ186),
          _xlpm.horaFin, IF(_xlpm.d = _xlpm.dias, MIN(_xlpm.fin, _xlpm.dia + AR186), _xlpm.dia + AR186),
          _xlpm.tiempo_dia, MAX(0, _xlpm.horaFin - _xlpm.horaIni),
          _xlpm.acum + _xlpm.tiempo_dia
        )
      )
    ),
    TEXT(_xlpm.tiempo, "h:mm")
  )
)</f>
        <v>0:59</v>
      </c>
      <c r="Y186" t="str">
        <f>TEXT((KPI_IMs_2[[#This Row],[FECHA DE REPORTE]]+KPI_IMs_2[[#This Row],[HORA DE REPORTE]]) - (KPI_IMs_2[[#This Row],[FECHA DE LA NOVEDAD]]+KPI_IMs_2[[#This Row],[HORA DE LA FALLA]]), "[h]:mm")</f>
        <v>0:57</v>
      </c>
      <c r="Z186" t="str">
        <v>INGRESO DE LOS VENDEDORES DE ELECTRO EN EL POS</v>
      </c>
      <c r="AA186" t="str">
        <v>Operación Interna / Parametrizacion</v>
      </c>
      <c r="AB186" t="str">
        <v>SPPs fallidos</v>
      </c>
      <c r="AC186" t="str">
        <v>Negocio - Proceso</v>
      </c>
      <c r="AD186" t="str">
        <v>SI</v>
      </c>
      <c r="AE186" t="str">
        <v>NO</v>
      </c>
      <c r="AF186" t="str">
        <v>NO</v>
      </c>
      <c r="AG186" t="str">
        <v>NO</v>
      </c>
      <c r="AH186" t="str">
        <v>INTERNO</v>
      </c>
      <c r="AI186" t="str">
        <v>SISTEMAS</v>
      </c>
      <c r="AJ186" t="str">
        <v>Integracion / Desarrollo</v>
      </c>
      <c r="AM186" t="str">
        <v>Culminado 100%</v>
      </c>
      <c r="AP186"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6">
        <v>0.3333333333333333</v>
      </c>
      <c r="AR186">
        <v>0.875</v>
      </c>
    </row>
    <row r="187" xml:space="preserve">
      <c r="A187">
        <v>1225703</v>
      </c>
      <c r="B187" t="str">
        <f>VLOOKUP(H187,DetalleTiendas!A$2:S$1778,3,FALSE)</f>
        <v>SUPERMERCADOS</v>
      </c>
      <c r="C187" t="str">
        <f>VLOOKUP(H187,DetalleTiendas!A$2:S$1778,4,FALSE)</f>
        <v>JUMBO</v>
      </c>
      <c r="D187" t="str">
        <f>VLOOKUP(H187,DetalleTiendas!A$2:S$1778,5,FALSE)</f>
        <v>COSTA</v>
      </c>
      <c r="E187" t="str">
        <v>ENLACES</v>
      </c>
      <c r="F187" t="str">
        <v>SI</v>
      </c>
      <c r="G187" t="str" xml:space="preserve">
        <f xml:space="preserve">IF(
   AND(ISNUMBER(VALUE(MID(H187,3,3))), ISNUMBER(FIND(" ", H187))),
   LEFT(H187,FIND(" ",H187)-1),
   H187
)</f>
        <v>J088</v>
      </c>
      <c r="H187" t="str">
        <v>J088 BARRANQUILLA BUENAVISTA</v>
      </c>
      <c r="J187" t="str">
        <v>Operaciones POS Colombia</v>
      </c>
      <c r="K187" t="str">
        <v>Farutt Reyes</v>
      </c>
      <c r="L187" t="str">
        <v>CERRADO</v>
      </c>
      <c r="M187" t="str">
        <v>CERRADO</v>
      </c>
      <c r="N187" t="str">
        <v>MEDIA</v>
      </c>
      <c r="O187">
        <v>45728</v>
      </c>
      <c r="P187">
        <v>0.42777777777777776</v>
      </c>
      <c r="Q187" t="str">
        <f>TEXT(KPI_IMs_2[[#This Row],[FECHA DE LA NOVEDAD]],"MMMM")</f>
        <v>marzo</v>
      </c>
      <c r="R187" t="str">
        <f>TEXT(KPI_IMs_2[[#This Row],[FECHA DE LA NOVEDAD]],"aaaa")</f>
        <v>2025</v>
      </c>
      <c r="S187">
        <v>45728</v>
      </c>
      <c r="T187">
        <v>45728</v>
      </c>
      <c r="U187">
        <v>0.4673611111111111</v>
      </c>
      <c r="V187">
        <v>0.46875</v>
      </c>
      <c r="W187">
        <f>((KPI_IMs_2[[#This Row],[FECHA DE RESOLUCION]]+KPI_IMs_2[[#This Row],[HORA CIERRE IM]])-(KPI_IMs_2[[#This Row],[FECHA DE LA NOVEDAD]]+KPI_IMs_2[[#This Row],[HORA DE LA FALLA]]))*24*60</f>
        <v>59.00000000372529</v>
      </c>
      <c r="X187" t="str" cm="1" xml:space="preserve">
        <f t="array" ref="X187" xml:space="preserve">IF(OR(O187="",P187="",S187="",V187="",AQ187="",AR187=""),"",
  LET(
    _xlpm.inicio, O187 + P187,
    _xlpm.fin, S187 + V187,
    _xlpm.dias, INT(_xlpm.fin - _xlpm.inicio),
    _xlpm.tiempo, REDUCE(0, SEQUENCE(_xlpm.dias + 1, 1, 0, 1),
      LAMBDA(_xlpm.acum,_xlpm.d,
        LET(
          _xlpm.dia, TRUNC(_xlpm.inicio) + _xlpm.d,
          _xlpm.horaIni, IF(_xlpm.d = 0, MAX(_xlpm.inicio, _xlpm.dia + AQ187), _xlpm.dia + AQ187),
          _xlpm.horaFin, IF(_xlpm.d = _xlpm.dias, MIN(_xlpm.fin, _xlpm.dia + AR187), _xlpm.dia + AR187),
          _xlpm.tiempo_dia, MAX(0, _xlpm.horaFin - _xlpm.horaIni),
          _xlpm.acum + _xlpm.tiempo_dia
        )
      )
    ),
    TEXT(_xlpm.tiempo, "h:mm")
  )
)</f>
        <v>0:59</v>
      </c>
      <c r="Y187" t="str">
        <f>TEXT((KPI_IMs_2[[#This Row],[FECHA DE REPORTE]]+KPI_IMs_2[[#This Row],[HORA DE REPORTE]]) - (KPI_IMs_2[[#This Row],[FECHA DE LA NOVEDAD]]+KPI_IMs_2[[#This Row],[HORA DE LA FALLA]]), "[h]:mm")</f>
        <v>0:57</v>
      </c>
      <c r="Z187" t="str">
        <v>INGRESO DE LOS VENDEDORES DE ELECTRO EN EL POS</v>
      </c>
      <c r="AA187" t="str">
        <v>Operación Interna / Parametrizacion</v>
      </c>
      <c r="AB187" t="str">
        <v>SPPs fallidos</v>
      </c>
      <c r="AC187" t="str">
        <v>Negocio - Proceso</v>
      </c>
      <c r="AD187" t="str">
        <v>SI</v>
      </c>
      <c r="AE187" t="str">
        <v>NO</v>
      </c>
      <c r="AF187" t="str">
        <v>NO</v>
      </c>
      <c r="AG187" t="str">
        <v>NO</v>
      </c>
      <c r="AH187" t="str">
        <v>INTERNO</v>
      </c>
      <c r="AI187" t="str">
        <v>SISTEMAS</v>
      </c>
      <c r="AJ187" t="str">
        <v>Integracion / Desarrollo</v>
      </c>
      <c r="AM187" t="str">
        <v>Culminado 100%</v>
      </c>
      <c r="AP187"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7">
        <v>0.3333333333333333</v>
      </c>
      <c r="AR187">
        <v>0.875</v>
      </c>
    </row>
    <row r="188" xml:space="preserve">
      <c r="A188">
        <v>1225703</v>
      </c>
      <c r="B188" t="str">
        <f>VLOOKUP(H188,DetalleTiendas!A$2:S$1778,3,FALSE)</f>
        <v>SUPERMERCADOS</v>
      </c>
      <c r="C188" t="str">
        <f>VLOOKUP(H188,DetalleTiendas!A$2:S$1778,4,FALSE)</f>
        <v>JUMBO</v>
      </c>
      <c r="D188" t="str">
        <f>VLOOKUP(H188,DetalleTiendas!A$2:S$1778,5,FALSE)</f>
        <v>OCCIDENTE</v>
      </c>
      <c r="E188" t="str">
        <v>ENLACES</v>
      </c>
      <c r="F188" t="str">
        <v>SI</v>
      </c>
      <c r="G188" t="str" xml:space="preserve">
        <f xml:space="preserve">IF(
   AND(ISNUMBER(VALUE(MID(H188,3,3))), ISNUMBER(FIND(" ", H188))),
   LEFT(H188,FIND(" ",H188)-1),
   H188
)</f>
        <v>J030</v>
      </c>
      <c r="H188" t="str">
        <v>J030 EL LIMONAR</v>
      </c>
      <c r="J188" t="str">
        <v>Operaciones POS Colombia</v>
      </c>
      <c r="K188" t="str">
        <v>Farutt Reyes</v>
      </c>
      <c r="L188" t="str">
        <v>CERRADO</v>
      </c>
      <c r="M188" t="str">
        <v>CERRADO</v>
      </c>
      <c r="N188" t="str">
        <v>MEDIA</v>
      </c>
      <c r="O188">
        <v>45728</v>
      </c>
      <c r="P188">
        <v>0.42777777777777776</v>
      </c>
      <c r="Q188" t="str">
        <f>TEXT(KPI_IMs_2[[#This Row],[FECHA DE LA NOVEDAD]],"MMMM")</f>
        <v>marzo</v>
      </c>
      <c r="R188" t="str">
        <f>TEXT(KPI_IMs_2[[#This Row],[FECHA DE LA NOVEDAD]],"aaaa")</f>
        <v>2025</v>
      </c>
      <c r="S188">
        <v>45728</v>
      </c>
      <c r="T188">
        <v>45728</v>
      </c>
      <c r="U188">
        <v>0.4673611111111111</v>
      </c>
      <c r="V188">
        <v>0.46875</v>
      </c>
      <c r="W188">
        <f>((KPI_IMs_2[[#This Row],[FECHA DE RESOLUCION]]+KPI_IMs_2[[#This Row],[HORA CIERRE IM]])-(KPI_IMs_2[[#This Row],[FECHA DE LA NOVEDAD]]+KPI_IMs_2[[#This Row],[HORA DE LA FALLA]]))*24*60</f>
        <v>59.00000000372529</v>
      </c>
      <c r="X188" t="str" cm="1" xml:space="preserve">
        <f t="array" ref="X188" xml:space="preserve">IF(OR(O188="",P188="",S188="",V188="",AQ188="",AR188=""),"",
  LET(
    _xlpm.inicio, O188 + P188,
    _xlpm.fin, S188 + V188,
    _xlpm.dias, INT(_xlpm.fin - _xlpm.inicio),
    _xlpm.tiempo, REDUCE(0, SEQUENCE(_xlpm.dias + 1, 1, 0, 1),
      LAMBDA(_xlpm.acum,_xlpm.d,
        LET(
          _xlpm.dia, TRUNC(_xlpm.inicio) + _xlpm.d,
          _xlpm.horaIni, IF(_xlpm.d = 0, MAX(_xlpm.inicio, _xlpm.dia + AQ188), _xlpm.dia + AQ188),
          _xlpm.horaFin, IF(_xlpm.d = _xlpm.dias, MIN(_xlpm.fin, _xlpm.dia + AR188), _xlpm.dia + AR188),
          _xlpm.tiempo_dia, MAX(0, _xlpm.horaFin - _xlpm.horaIni),
          _xlpm.acum + _xlpm.tiempo_dia
        )
      )
    ),
    TEXT(_xlpm.tiempo, "h:mm")
  )
)</f>
        <v>0:59</v>
      </c>
      <c r="Y188" t="str">
        <f>TEXT((KPI_IMs_2[[#This Row],[FECHA DE REPORTE]]+KPI_IMs_2[[#This Row],[HORA DE REPORTE]]) - (KPI_IMs_2[[#This Row],[FECHA DE LA NOVEDAD]]+KPI_IMs_2[[#This Row],[HORA DE LA FALLA]]), "[h]:mm")</f>
        <v>0:57</v>
      </c>
      <c r="Z188" t="str">
        <v>INGRESO DE LOS VENDEDORES DE ELECTRO EN EL POS</v>
      </c>
      <c r="AA188" t="str">
        <v>Operación Interna / Parametrizacion</v>
      </c>
      <c r="AB188" t="str">
        <v>SPPs fallidos</v>
      </c>
      <c r="AC188" t="str">
        <v>Negocio - Proceso</v>
      </c>
      <c r="AD188" t="str">
        <v>SI</v>
      </c>
      <c r="AE188" t="str">
        <v>NO</v>
      </c>
      <c r="AF188" t="str">
        <v>NO</v>
      </c>
      <c r="AG188" t="str">
        <v>NO</v>
      </c>
      <c r="AH188" t="str">
        <v>INTERNO</v>
      </c>
      <c r="AI188" t="str">
        <v>SISTEMAS</v>
      </c>
      <c r="AJ188" t="str">
        <v>Integracion / Desarrollo</v>
      </c>
      <c r="AM188" t="str">
        <v>Culminado 100%</v>
      </c>
      <c r="AP188"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Q188">
        <v>0.3333333333333333</v>
      </c>
      <c r="AR188">
        <v>0.875</v>
      </c>
    </row>
    <row r="189" xml:space="preserve">
      <c r="A189">
        <v>1227743</v>
      </c>
      <c r="B189" t="str">
        <f>VLOOKUP(H189,DetalleTiendas!A$2:S$1778,3,FALSE)</f>
        <v>SUPERMERCADOS</v>
      </c>
      <c r="C189" t="str">
        <f>VLOOKUP(H189,DetalleTiendas!A$2:S$1778,4,FALSE)</f>
        <v>CD SUPERMERCADOS</v>
      </c>
      <c r="D189" t="str">
        <f>VLOOKUP(H189,DetalleTiendas!A$2:S$1778,5,FALSE)</f>
        <v>CENTRO</v>
      </c>
      <c r="E189" t="str">
        <v>BONOS SODEXO</v>
      </c>
      <c r="F189" t="str">
        <v>NO</v>
      </c>
      <c r="G189" t="str" xml:space="preserve">
        <f xml:space="preserve">IF(
   AND(ISNUMBER(VALUE(MID(H189,3,3))), ISNUMBER(FIND(" ", H189))),
   LEFT(H189,FIND(" ",H189)-1),
   H189
)</f>
        <v>L057</v>
      </c>
      <c r="H189" t="str">
        <v>L057 LA DORADA|CARNES</v>
      </c>
      <c r="J189" t="str">
        <v>Redes y Comunicaciones-NIVEL 2 - COL</v>
      </c>
      <c r="K189" t="str">
        <v>Guillermo Gutierrez</v>
      </c>
      <c r="L189" t="str">
        <v>CERRADO</v>
      </c>
      <c r="M189" t="str">
        <v>CERRADO</v>
      </c>
      <c r="N189" t="str">
        <v>MEDIA</v>
      </c>
      <c r="O189">
        <v>45728</v>
      </c>
      <c r="P189">
        <v>0.6152777777777778</v>
      </c>
      <c r="Q189" t="str">
        <f>TEXT(KPI_IMs_2[[#This Row],[FECHA DE LA NOVEDAD]],"MMMM")</f>
        <v>marzo</v>
      </c>
      <c r="R189" t="str">
        <f>TEXT(KPI_IMs_2[[#This Row],[FECHA DE LA NOVEDAD]],"aaaa")</f>
        <v>2025</v>
      </c>
      <c r="S189">
        <v>45728</v>
      </c>
      <c r="T189">
        <v>45728</v>
      </c>
      <c r="U189">
        <v>0.8152777777777778</v>
      </c>
      <c r="V189">
        <v>0.6930555555555555</v>
      </c>
      <c r="W189">
        <f>((KPI_IMs_2[[#This Row],[FECHA DE RESOLUCION]]+KPI_IMs_2[[#This Row],[HORA CIERRE IM]])-(KPI_IMs_2[[#This Row],[FECHA DE LA NOVEDAD]]+KPI_IMs_2[[#This Row],[HORA DE LA FALLA]]))*24*60</f>
        <v>112.00000000884756</v>
      </c>
      <c r="X189" t="str" cm="1" xml:space="preserve">
        <f t="array" ref="X189" xml:space="preserve">IF(OR(O189="",P189="",S189="",V189="",AQ189="",AR189=""),"",
  LET(
    _xlpm.inicio, O189 + P189,
    _xlpm.fin, S189 + V189,
    _xlpm.dias, INT(_xlpm.fin - _xlpm.inicio),
    _xlpm.tiempo, REDUCE(0, SEQUENCE(_xlpm.dias + 1, 1, 0, 1),
      LAMBDA(_xlpm.acum,_xlpm.d,
        LET(
          _xlpm.dia, TRUNC(_xlpm.inicio) + _xlpm.d,
          _xlpm.horaIni, IF(_xlpm.d = 0, MAX(_xlpm.inicio, _xlpm.dia + AQ189), _xlpm.dia + AQ189),
          _xlpm.horaFin, IF(_xlpm.d = _xlpm.dias, MIN(_xlpm.fin, _xlpm.dia + AR189), _xlpm.dia + AR189),
          _xlpm.tiempo_dia, MAX(0, _xlpm.horaFin - _xlpm.horaIni),
          _xlpm.acum + _xlpm.tiempo_dia
        )
      )
    ),
    TEXT(_xlpm.tiempo, "h:mm")
  )
)</f>
        <v>1:52</v>
      </c>
      <c r="Y189" t="str">
        <f>TEXT((KPI_IMs_2[[#This Row],[FECHA DE REPORTE]]+KPI_IMs_2[[#This Row],[HORA DE REPORTE]]) - (KPI_IMs_2[[#This Row],[FECHA DE LA NOVEDAD]]+KPI_IMs_2[[#This Row],[HORA DE LA FALLA]]), "[h]:mm")</f>
        <v>4:48</v>
      </c>
      <c r="Z189" t="str">
        <v>FALLAS CON EL SWITCH</v>
      </c>
      <c r="AA189" t="str">
        <v>Servidores / Infraestructura</v>
      </c>
      <c r="AB189" t="str">
        <v>Corte Electrico en tienda</v>
      </c>
      <c r="AC189" t="str">
        <v>Infraestructura - Eléctrica</v>
      </c>
      <c r="AD189" t="str">
        <v>NO</v>
      </c>
      <c r="AE189" t="str">
        <v>NO</v>
      </c>
      <c r="AF189" t="str">
        <v>SI</v>
      </c>
      <c r="AG189" t="str">
        <v>NO</v>
      </c>
      <c r="AH189" t="str">
        <v>EXTERNO</v>
      </c>
      <c r="AI189" t="str">
        <v>FACTOR EXTERNO</v>
      </c>
      <c r="AJ189" t="str">
        <v>configuracion equipo</v>
      </c>
      <c r="AM189" t="str">
        <v>Culminado 100%</v>
      </c>
      <c r="AP189" t="str">
        <v>el Switch Perdió configuraciones por la falla eléctrica en la tienda</v>
      </c>
      <c r="AQ189">
        <v>0.3333333333333333</v>
      </c>
      <c r="AR189">
        <v>0.875</v>
      </c>
    </row>
    <row r="190" xml:space="preserve">
      <c r="A190">
        <v>1223543</v>
      </c>
      <c r="B190" t="str">
        <f>VLOOKUP(H190,DetalleTiendas!A$2:S$1778,3,FALSE)</f>
        <v>PAIS</v>
      </c>
      <c r="C190" t="str">
        <f>VLOOKUP(H190,DetalleTiendas!A$2:S$1778,4,FALSE)</f>
        <v>PAIS</v>
      </c>
      <c r="D190" t="str">
        <f>VLOOKUP(H190,DetalleTiendas!A$2:S$1778,5,FALSE)</f>
        <v>PAIS</v>
      </c>
      <c r="E190" t="str">
        <v>ENLACES</v>
      </c>
      <c r="F190" t="str">
        <v>SI</v>
      </c>
      <c r="G190" t="str" xml:space="preserve">
        <f xml:space="preserve">IF(
   AND(ISNUMBER(VALUE(MID(H190,3,3))), ISNUMBER(FIND(" ", H190))),
   LEFT(H190,FIND(" ",H190)-1),
   H190
)</f>
        <v>PAIS</v>
      </c>
      <c r="H190" t="str">
        <v>PAIS</v>
      </c>
      <c r="J190" t="str">
        <v>Aplicaciones_POS_ARS_Colombia</v>
      </c>
      <c r="K190" t="str">
        <v>Luis Alejandro Medina</v>
      </c>
      <c r="L190" t="str">
        <v>CERRADO</v>
      </c>
      <c r="M190" t="str">
        <v>CERRADO</v>
      </c>
      <c r="N190" t="str">
        <v>ALTA</v>
      </c>
      <c r="O190">
        <v>45727</v>
      </c>
      <c r="P190">
        <v>0.4583333333333333</v>
      </c>
      <c r="Q190" t="str">
        <f>TEXT(KPI_IMs_2[[#This Row],[FECHA DE LA NOVEDAD]],"MMMM")</f>
        <v>marzo</v>
      </c>
      <c r="R190" t="str">
        <f>TEXT(KPI_IMs_2[[#This Row],[FECHA DE LA NOVEDAD]],"aaaa")</f>
        <v>2025</v>
      </c>
      <c r="S190">
        <v>45727</v>
      </c>
      <c r="T190">
        <v>45727</v>
      </c>
      <c r="U190">
        <v>0.4638888888888889</v>
      </c>
      <c r="V190">
        <v>0.5069444444444444</v>
      </c>
      <c r="W190">
        <f>((KPI_IMs_2[[#This Row],[FECHA DE RESOLUCION]]+KPI_IMs_2[[#This Row],[HORA CIERRE IM]])-(KPI_IMs_2[[#This Row],[FECHA DE LA NOVEDAD]]+KPI_IMs_2[[#This Row],[HORA DE LA FALLA]]))*24*60</f>
        <v>69.9999999976717</v>
      </c>
      <c r="X190" t="str" cm="1" xml:space="preserve">
        <f t="array" ref="X190" xml:space="preserve">IF(OR(O190="",P190="",S190="",V190="",AQ190="",AR190=""),"",
  LET(
    _xlpm.inicio, O190 + P190,
    _xlpm.fin, S190 + V190,
    _xlpm.dias, INT(_xlpm.fin - _xlpm.inicio),
    _xlpm.tiempo, REDUCE(0, SEQUENCE(_xlpm.dias + 1, 1, 0, 1),
      LAMBDA(_xlpm.acum,_xlpm.d,
        LET(
          _xlpm.dia, TRUNC(_xlpm.inicio) + _xlpm.d,
          _xlpm.horaIni, IF(_xlpm.d = 0, MAX(_xlpm.inicio, _xlpm.dia + AQ190), _xlpm.dia + AQ190),
          _xlpm.horaFin, IF(_xlpm.d = _xlpm.dias, MIN(_xlpm.fin, _xlpm.dia + AR190), _xlpm.dia + AR190),
          _xlpm.tiempo_dia, MAX(0, _xlpm.horaFin - _xlpm.horaIni),
          _xlpm.acum + _xlpm.tiempo_dia
        )
      )
    ),
    TEXT(_xlpm.tiempo, "h:mm")
  )
)</f>
        <v>1:10</v>
      </c>
      <c r="Y190" t="str">
        <f>TEXT((KPI_IMs_2[[#This Row],[FECHA DE REPORTE]]+KPI_IMs_2[[#This Row],[HORA DE REPORTE]]) - (KPI_IMs_2[[#This Row],[FECHA DE LA NOVEDAD]]+KPI_IMs_2[[#This Row],[HORA DE LA FALLA]]), "[h]:mm")</f>
        <v>0:08</v>
      </c>
      <c r="Z190" t="str" xml:space="preserve">
        <v xml:space="preserve">CONEXION EN EL SFTP CON BRILLA Y VANTI_x000d_
</v>
      </c>
      <c r="AA190" t="str">
        <v>Red / Enlace / Proveedor</v>
      </c>
      <c r="AB190" t="str">
        <v>Fallas proveedor gener un time out en el servicio</v>
      </c>
      <c r="AC190" t="str">
        <v>Proveedor - Red/Infraestructura</v>
      </c>
      <c r="AD190" t="str">
        <v>SI</v>
      </c>
      <c r="AE190" t="str">
        <v>NO</v>
      </c>
      <c r="AF190" t="str">
        <v>NO</v>
      </c>
      <c r="AG190" t="str">
        <v>NO</v>
      </c>
      <c r="AH190" t="str">
        <v>EXTERNO</v>
      </c>
      <c r="AI190" t="str">
        <v>PROVEEDOR</v>
      </c>
      <c r="AJ190" t="str">
        <v>Ajuste por parte del Proveedor</v>
      </c>
      <c r="AM190" t="str">
        <v>Culminado 100%</v>
      </c>
      <c r="AP190" t="str">
        <v>Novedad por parte del Proveedor Brilla generaba un Time Out</v>
      </c>
      <c r="AQ190">
        <v>0.3333333333333333</v>
      </c>
      <c r="AR190">
        <v>0.875</v>
      </c>
    </row>
    <row r="191" xml:space="preserve">
      <c r="A191">
        <v>1221859</v>
      </c>
      <c r="B191" t="str">
        <f>VLOOKUP(H191,DetalleTiendas!A$2:S$1778,3,FALSE)</f>
        <v>SUPERMERCADOS</v>
      </c>
      <c r="C191" t="str">
        <f>VLOOKUP(H191,DetalleTiendas!A$2:S$1778,4,FALSE)</f>
        <v>EDS JUMBO</v>
      </c>
      <c r="D191" t="str">
        <f>VLOOKUP(H191,DetalleTiendas!A$2:S$1778,5,FALSE)</f>
        <v>BOGOTA</v>
      </c>
      <c r="E191" t="str">
        <v>POS</v>
      </c>
      <c r="F191" t="str">
        <v>NO</v>
      </c>
      <c r="G191" t="str" xml:space="preserve">
        <f xml:space="preserve">IF(
   AND(ISNUMBER(VALUE(MID(H191,3,3))), ISNUMBER(FIND(" ", H191))),
   LEFT(H191,FIND(" ",H191)-1),
   H191
)</f>
        <v>Z145</v>
      </c>
      <c r="H191" t="str">
        <v>Z145 AV CIUDAD DE CALI</v>
      </c>
      <c r="J191" t="str">
        <v>Redes y Comunicaciones-NIVEL 2 - COL</v>
      </c>
      <c r="K191" t="str">
        <v>Guillermo Gutierrez</v>
      </c>
      <c r="L191" t="str">
        <v>CERRADO</v>
      </c>
      <c r="M191" t="str">
        <v>CERRADO</v>
      </c>
      <c r="N191" t="str">
        <v>MEDIA</v>
      </c>
      <c r="O191">
        <v>45726</v>
      </c>
      <c r="P191">
        <v>0.5888888888888889</v>
      </c>
      <c r="Q191" t="str">
        <f>TEXT(KPI_IMs_2[[#This Row],[FECHA DE LA NOVEDAD]],"MMMM")</f>
        <v>marzo</v>
      </c>
      <c r="R191" t="str">
        <f>TEXT(KPI_IMs_2[[#This Row],[FECHA DE LA NOVEDAD]],"aaaa")</f>
        <v>2025</v>
      </c>
      <c r="S191">
        <v>45726</v>
      </c>
      <c r="T191">
        <v>45726</v>
      </c>
      <c r="U191">
        <v>0.6027777777777777</v>
      </c>
      <c r="V191">
        <v>0.8076388888888889</v>
      </c>
      <c r="W191">
        <f>((KPI_IMs_2[[#This Row],[FECHA DE RESOLUCION]]+KPI_IMs_2[[#This Row],[HORA CIERRE IM]])-(KPI_IMs_2[[#This Row],[FECHA DE LA NOVEDAD]]+KPI_IMs_2[[#This Row],[HORA DE LA FALLA]]))*24*60</f>
        <v>315</v>
      </c>
      <c r="X191" t="str" cm="1" xml:space="preserve">
        <f t="array" ref="X191" xml:space="preserve">IF(OR(O191="",P191="",S191="",V191="",AQ191="",AR191=""),"",
  LET(
    _xlpm.inicio, O191 + P191,
    _xlpm.fin, S191 + V191,
    _xlpm.dias, INT(_xlpm.fin - _xlpm.inicio),
    _xlpm.tiempo, REDUCE(0, SEQUENCE(_xlpm.dias + 1, 1, 0, 1),
      LAMBDA(_xlpm.acum,_xlpm.d,
        LET(
          _xlpm.dia, TRUNC(_xlpm.inicio) + _xlpm.d,
          _xlpm.horaIni, IF(_xlpm.d = 0, MAX(_xlpm.inicio, _xlpm.dia + AQ191), _xlpm.dia + AQ191),
          _xlpm.horaFin, IF(_xlpm.d = _xlpm.dias, MIN(_xlpm.fin, _xlpm.dia + AR191), _xlpm.dia + AR191),
          _xlpm.tiempo_dia, MAX(0, _xlpm.horaFin - _xlpm.horaIni),
          _xlpm.acum + _xlpm.tiempo_dia
        )
      )
    ),
    TEXT(_xlpm.tiempo, "h:mm")
  )
)</f>
        <v>5:15</v>
      </c>
      <c r="Y191" t="str">
        <f>TEXT((KPI_IMs_2[[#This Row],[FECHA DE REPORTE]]+KPI_IMs_2[[#This Row],[HORA DE REPORTE]]) - (KPI_IMs_2[[#This Row],[FECHA DE LA NOVEDAD]]+KPI_IMs_2[[#This Row],[HORA DE LA FALLA]]), "[h]:mm")</f>
        <v>0:20</v>
      </c>
      <c r="Z191" t="str">
        <v>CAIDA ENLACES</v>
      </c>
      <c r="AA191" t="str">
        <v>Red / Enlace / Proveedor</v>
      </c>
      <c r="AB191" t="str">
        <v xml:space="preserve">Caída enlace proveedor - Cirion       </v>
      </c>
      <c r="AC191" t="str">
        <v>Proveedor - Red/Infraestructura</v>
      </c>
      <c r="AD191" t="str">
        <v>NO</v>
      </c>
      <c r="AE191" t="str">
        <v>NO</v>
      </c>
      <c r="AF191" t="str">
        <v>NO</v>
      </c>
      <c r="AG191" t="str">
        <v>NO</v>
      </c>
      <c r="AH191" t="str">
        <v>N/A</v>
      </c>
      <c r="AI191" t="str">
        <v>N/A</v>
      </c>
      <c r="AJ191" t="str">
        <v>Ajuste por parte del Proveedor</v>
      </c>
      <c r="AM191" t="str">
        <v>Culminado 100%</v>
      </c>
      <c r="AP191" t="str">
        <v>Caida de enlace por parte del proveedor Cirion</v>
      </c>
      <c r="AQ191">
        <v>0.3333333333333333</v>
      </c>
      <c r="AR191">
        <v>0.875</v>
      </c>
    </row>
    <row r="192" xml:space="preserve">
      <c r="A192">
        <v>1218986</v>
      </c>
      <c r="B192" t="str">
        <f>VLOOKUP(H192,DetalleTiendas!A$2:S$1778,3,FALSE)</f>
        <v>SUPERMERCADOS</v>
      </c>
      <c r="C192" t="str">
        <f>VLOOKUP(H192,DetalleTiendas!A$2:S$1778,4,FALSE)</f>
        <v>JUMBO</v>
      </c>
      <c r="D192" t="str">
        <f>VLOOKUP(H192,DetalleTiendas!A$2:S$1778,5,FALSE)</f>
        <v>CENTRO</v>
      </c>
      <c r="E192" t="str">
        <v>ENLACES</v>
      </c>
      <c r="F192" t="str">
        <v>NO</v>
      </c>
      <c r="G192" t="str" xml:space="preserve">
        <f xml:space="preserve">IF(
   AND(ISNUMBER(VALUE(MID(H192,3,3))), ISNUMBER(FIND(" ", H192))),
   LEFT(H192,FIND(" ",H192)-1),
   H192
)</f>
        <v>J108</v>
      </c>
      <c r="H192" t="str">
        <v>J108 CAÑAVERAL</v>
      </c>
      <c r="J192" t="str">
        <v>Soporte_Onsite_REG_Centro_SM Colombia</v>
      </c>
      <c r="K192" t="str">
        <v>David Higuita</v>
      </c>
      <c r="L192" t="str">
        <v>CERRADO</v>
      </c>
      <c r="M192" t="str">
        <v>CERRADO</v>
      </c>
      <c r="N192" t="str">
        <v>MEDIA</v>
      </c>
      <c r="O192">
        <v>45724</v>
      </c>
      <c r="P192">
        <v>0.5006944444444444</v>
      </c>
      <c r="Q192" t="str">
        <f>TEXT(KPI_IMs_2[[#This Row],[FECHA DE LA NOVEDAD]],"MMMM")</f>
        <v>marzo</v>
      </c>
      <c r="R192" t="str">
        <f>TEXT(KPI_IMs_2[[#This Row],[FECHA DE LA NOVEDAD]],"aaaa")</f>
        <v>2025</v>
      </c>
      <c r="S192">
        <v>45724</v>
      </c>
      <c r="T192">
        <v>45724</v>
      </c>
      <c r="U192">
        <v>0.5027777777777778</v>
      </c>
      <c r="V192">
        <v>0.5145833333333333</v>
      </c>
      <c r="W192">
        <f>((KPI_IMs_2[[#This Row],[FECHA DE RESOLUCION]]+KPI_IMs_2[[#This Row],[HORA CIERRE IM]])-(KPI_IMs_2[[#This Row],[FECHA DE LA NOVEDAD]]+KPI_IMs_2[[#This Row],[HORA DE LA FALLA]]))*24*60</f>
        <v>19.999999991850927</v>
      </c>
      <c r="X192" t="str" cm="1" xml:space="preserve">
        <f t="array" ref="X192" xml:space="preserve">IF(OR(O192="",P192="",S192="",V192="",AQ192="",AR192=""),"",
  LET(
    _xlpm.inicio, O192 + P192,
    _xlpm.fin, S192 + V192,
    _xlpm.dias, INT(_xlpm.fin - _xlpm.inicio),
    _xlpm.tiempo, REDUCE(0, SEQUENCE(_xlpm.dias + 1, 1, 0, 1),
      LAMBDA(_xlpm.acum,_xlpm.d,
        LET(
          _xlpm.dia, TRUNC(_xlpm.inicio) + _xlpm.d,
          _xlpm.horaIni, IF(_xlpm.d = 0, MAX(_xlpm.inicio, _xlpm.dia + AQ192), _xlpm.dia + AQ192),
          _xlpm.horaFin, IF(_xlpm.d = _xlpm.dias, MIN(_xlpm.fin, _xlpm.dia + AR192), _xlpm.dia + AR192),
          _xlpm.tiempo_dia, MAX(0, _xlpm.horaFin - _xlpm.horaIni),
          _xlpm.acum + _xlpm.tiempo_dia
        )
      )
    ),
    TEXT(_xlpm.tiempo, "h:mm")
  )
)</f>
        <v>0:20</v>
      </c>
      <c r="Y192" t="str">
        <f>TEXT((KPI_IMs_2[[#This Row],[FECHA DE REPORTE]]+KPI_IMs_2[[#This Row],[HORA DE REPORTE]]) - (KPI_IMs_2[[#This Row],[FECHA DE LA NOVEDAD]]+KPI_IMs_2[[#This Row],[HORA DE LA FALLA]]), "[h]:mm")</f>
        <v>0:03</v>
      </c>
      <c r="Z192" t="str">
        <v>BLOQUEO POS</v>
      </c>
      <c r="AA192" t="str">
        <v>Eléctrico / Energía</v>
      </c>
      <c r="AB192" t="str">
        <v>CORTE DE ENERGIA</v>
      </c>
      <c r="AC192" t="str">
        <v>Infraestructura - Eléctrica</v>
      </c>
      <c r="AD192" t="str">
        <v>SI</v>
      </c>
      <c r="AE192" t="str">
        <v>NO</v>
      </c>
      <c r="AF192" t="str">
        <v>NO</v>
      </c>
      <c r="AG192" t="str">
        <v>NO</v>
      </c>
      <c r="AH192" t="str">
        <v>INTERNO</v>
      </c>
      <c r="AI192" t="str">
        <v>SISTEMAS</v>
      </c>
      <c r="AJ192" t="str">
        <v>sin definir</v>
      </c>
      <c r="AM192" t="str">
        <v>Culminado 100%</v>
      </c>
      <c r="AP192" t="str">
        <v>Se presento un falla electrica de 3 minutos y esto bloqueo la POS; pero ya se subsano.</v>
      </c>
      <c r="AQ192">
        <v>0.3333333333333333</v>
      </c>
      <c r="AR192">
        <v>0.875</v>
      </c>
    </row>
    <row r="193" xml:space="preserve">
      <c r="A193">
        <v>1218975</v>
      </c>
      <c r="B193" t="str">
        <f>VLOOKUP(H193,DetalleTiendas!A$2:S$1778,3,FALSE)</f>
        <v>SUPERMERCADOS</v>
      </c>
      <c r="C193" t="str">
        <f>VLOOKUP(H193,DetalleTiendas!A$2:S$1778,4,FALSE)</f>
        <v>JUMBO</v>
      </c>
      <c r="D193" t="str">
        <f>VLOOKUP(H193,DetalleTiendas!A$2:S$1778,5,FALSE)</f>
        <v>BOGOTA</v>
      </c>
      <c r="E193" t="str">
        <v>ENLACES</v>
      </c>
      <c r="F193" t="str">
        <v>NO</v>
      </c>
      <c r="G193" t="str" xml:space="preserve">
        <f xml:space="preserve">IF(
   AND(ISNUMBER(VALUE(MID(H193,3,3))), ISNUMBER(FIND(" ", H193))),
   LEFT(H193,FIND(" ",H193)-1),
   H193
)</f>
        <v>J015</v>
      </c>
      <c r="H193" t="str">
        <v>J015 HAYUELOS</v>
      </c>
      <c r="J193" t="str">
        <v>Redes y Comunicaciones-NIVEL 2 - COL</v>
      </c>
      <c r="K193" t="str">
        <v>Guillermo Gutierrez</v>
      </c>
      <c r="L193" t="str">
        <v>CERRADO</v>
      </c>
      <c r="M193" t="str">
        <v>CERRADO</v>
      </c>
      <c r="N193" t="str">
        <v>MEDIA</v>
      </c>
      <c r="O193">
        <v>45723</v>
      </c>
      <c r="P193">
        <v>0.5166666666666667</v>
      </c>
      <c r="Q193" t="str">
        <f>TEXT(KPI_IMs_2[[#This Row],[FECHA DE LA NOVEDAD]],"MMMM")</f>
        <v>marzo</v>
      </c>
      <c r="R193" t="str">
        <f>TEXT(KPI_IMs_2[[#This Row],[FECHA DE LA NOVEDAD]],"aaaa")</f>
        <v>2025</v>
      </c>
      <c r="S193">
        <v>45726</v>
      </c>
      <c r="T193">
        <v>45723</v>
      </c>
      <c r="U193">
        <v>0.5194444444444445</v>
      </c>
      <c r="V193">
        <v>0.35208333333333336</v>
      </c>
      <c r="W193">
        <f>((KPI_IMs_2[[#This Row],[FECHA DE RESOLUCION]]+KPI_IMs_2[[#This Row],[HORA CIERRE IM]])-(KPI_IMs_2[[#This Row],[FECHA DE LA NOVEDAD]]+KPI_IMs_2[[#This Row],[HORA DE LA FALLA]]))*24*60</f>
        <v>4082.9999999923166</v>
      </c>
      <c r="X193" t="str" cm="1" xml:space="preserve">
        <f t="array" ref="X193" xml:space="preserve">IF(OR(O193="",P193="",S193="",V193="",AQ193="",AR193=""),"",
  LET(
    _xlpm.inicio, O193 + P193,
    _xlpm.fin, S193 + V193,
    _xlpm.dias, INT(_xlpm.fin - _xlpm.inicio),
    _xlpm.tiempo, REDUCE(0, SEQUENCE(_xlpm.dias + 1, 1, 0, 1),
      LAMBDA(_xlpm.acum,_xlpm.d,
        LET(
          _xlpm.dia, TRUNC(_xlpm.inicio) + _xlpm.d,
          _xlpm.horaIni, IF(_xlpm.d = 0, MAX(_xlpm.inicio, _xlpm.dia + AQ193), _xlpm.dia + AQ193),
          _xlpm.horaFin, IF(_xlpm.d = _xlpm.dias, MIN(_xlpm.fin, _xlpm.dia + AR193), _xlpm.dia + AR193),
          _xlpm.tiempo_dia, MAX(0, _xlpm.horaFin - _xlpm.horaIni),
          _xlpm.acum + _xlpm.tiempo_dia
        )
      )
    ),
    TEXT(_xlpm.tiempo, "h:mm")
  )
)</f>
        <v>10:36</v>
      </c>
      <c r="Y193" t="str">
        <f>TEXT((KPI_IMs_2[[#This Row],[FECHA DE REPORTE]]+KPI_IMs_2[[#This Row],[HORA DE REPORTE]]) - (KPI_IMs_2[[#This Row],[FECHA DE LA NOVEDAD]]+KPI_IMs_2[[#This Row],[HORA DE LA FALLA]]), "[h]:mm")</f>
        <v>0:04</v>
      </c>
      <c r="Z193" t="str">
        <v>CAIDA ENLACES</v>
      </c>
      <c r="AA193" t="str">
        <v>Red / Enlace / Proveedor</v>
      </c>
      <c r="AB193" t="str">
        <v xml:space="preserve">Caída enlace proveedor - Claro       </v>
      </c>
      <c r="AC193" t="str">
        <v>Proveedor - Red/Infraestructura</v>
      </c>
      <c r="AD193" t="str">
        <v>SI</v>
      </c>
      <c r="AE193" t="str">
        <v>SI</v>
      </c>
      <c r="AF193" t="str">
        <v>SI</v>
      </c>
      <c r="AG193" t="str">
        <v>SI</v>
      </c>
      <c r="AH193" t="str">
        <v>EXTERNO</v>
      </c>
      <c r="AI193" t="str">
        <v>SISTEMAS</v>
      </c>
      <c r="AJ193" t="str">
        <v>Ajuste por parte del Proveedor</v>
      </c>
      <c r="AM193" t="str">
        <v>Culminado 100%</v>
      </c>
      <c r="AP193" t="str">
        <v>Caida de enlace por parte del proveedor Claro</v>
      </c>
      <c r="AQ193">
        <v>0.3333333333333333</v>
      </c>
      <c r="AR193">
        <v>0.875</v>
      </c>
    </row>
    <row r="194" xml:space="preserve">
      <c r="A194">
        <v>1218975</v>
      </c>
      <c r="B194" t="str">
        <f>VLOOKUP(H194,DetalleTiendas!A$2:S$1778,3,FALSE)</f>
        <v>MEJORAMIENTO DEL HOGAR</v>
      </c>
      <c r="C194" t="str">
        <f>VLOOKUP(H194,DetalleTiendas!A$2:S$1778,4,FALSE)</f>
        <v>EASY</v>
      </c>
      <c r="D194" t="str">
        <f>VLOOKUP(H194,DetalleTiendas!A$2:S$1778,5,FALSE)</f>
        <v>BOGOTA - EASY</v>
      </c>
      <c r="E194" t="str">
        <v>TRIBUTARIOS</v>
      </c>
      <c r="F194" t="str">
        <v>NO</v>
      </c>
      <c r="G194" t="str" xml:space="preserve">
        <f xml:space="preserve">IF(
   AND(ISNUMBER(VALUE(MID(H194,3,3))), ISNUMBER(FIND(" ", H194))),
   LEFT(H194,FIND(" ",H194)-1),
   H194
)</f>
        <v>E015</v>
      </c>
      <c r="H194" t="str">
        <v>E015 HAYUELOS</v>
      </c>
      <c r="J194" t="str">
        <v>Redes y Comunicaciones-NIVEL 2 - COL</v>
      </c>
      <c r="K194" t="str">
        <v>Guillermo Gutierrez</v>
      </c>
      <c r="L194" t="str">
        <v>CERRADO</v>
      </c>
      <c r="M194" t="str">
        <v>CERRADO</v>
      </c>
      <c r="N194" t="str">
        <v>MEDIA</v>
      </c>
      <c r="O194">
        <v>45723</v>
      </c>
      <c r="P194">
        <v>0.5166666666666667</v>
      </c>
      <c r="Q194" t="str">
        <f>TEXT(KPI_IMs_2[[#This Row],[FECHA DE LA NOVEDAD]],"MMMM")</f>
        <v>marzo</v>
      </c>
      <c r="R194" t="str">
        <f>TEXT(KPI_IMs_2[[#This Row],[FECHA DE LA NOVEDAD]],"aaaa")</f>
        <v>2025</v>
      </c>
      <c r="S194">
        <v>45726</v>
      </c>
      <c r="T194">
        <v>45723</v>
      </c>
      <c r="U194">
        <v>0.5194444444444445</v>
      </c>
      <c r="V194">
        <v>0.35208333333333336</v>
      </c>
      <c r="W194">
        <f>((KPI_IMs_2[[#This Row],[FECHA DE RESOLUCION]]+KPI_IMs_2[[#This Row],[HORA CIERRE IM]])-(KPI_IMs_2[[#This Row],[FECHA DE LA NOVEDAD]]+KPI_IMs_2[[#This Row],[HORA DE LA FALLA]]))*24*60</f>
        <v>4082.9999999923166</v>
      </c>
      <c r="X194" t="str" cm="1" xml:space="preserve">
        <f t="array" ref="X194" xml:space="preserve">IF(OR(O194="",P194="",S194="",V194="",AQ194="",AR194=""),"",
  LET(
    _xlpm.inicio, O194 + P194,
    _xlpm.fin, S194 + V194,
    _xlpm.dias, INT(_xlpm.fin - _xlpm.inicio),
    _xlpm.tiempo, REDUCE(0, SEQUENCE(_xlpm.dias + 1, 1, 0, 1),
      LAMBDA(_xlpm.acum,_xlpm.d,
        LET(
          _xlpm.dia, TRUNC(_xlpm.inicio) + _xlpm.d,
          _xlpm.horaIni, IF(_xlpm.d = 0, MAX(_xlpm.inicio, _xlpm.dia + AQ194), _xlpm.dia + AQ194),
          _xlpm.horaFin, IF(_xlpm.d = _xlpm.dias, MIN(_xlpm.fin, _xlpm.dia + AR194), _xlpm.dia + AR194),
          _xlpm.tiempo_dia, MAX(0, _xlpm.horaFin - _xlpm.horaIni),
          _xlpm.acum + _xlpm.tiempo_dia
        )
      )
    ),
    TEXT(_xlpm.tiempo, "h:mm")
  )
)</f>
        <v>10:36</v>
      </c>
      <c r="Y194" t="str">
        <f>TEXT((KPI_IMs_2[[#This Row],[FECHA DE REPORTE]]+KPI_IMs_2[[#This Row],[HORA DE REPORTE]]) - (KPI_IMs_2[[#This Row],[FECHA DE LA NOVEDAD]]+KPI_IMs_2[[#This Row],[HORA DE LA FALLA]]), "[h]:mm")</f>
        <v>0:04</v>
      </c>
      <c r="Z194" t="str">
        <v>CAIDA ENLACES</v>
      </c>
      <c r="AA194" t="str">
        <v>Red / Enlace / Proveedor</v>
      </c>
      <c r="AB194" t="str">
        <v xml:space="preserve">Caída enlace proveedor - Claro       </v>
      </c>
      <c r="AC194" t="str">
        <v>Proveedor - Red/Infraestructura</v>
      </c>
      <c r="AD194" t="str">
        <v>SI</v>
      </c>
      <c r="AE194" t="str">
        <v>SI</v>
      </c>
      <c r="AF194" t="str">
        <v>SI</v>
      </c>
      <c r="AG194" t="str">
        <v>SI</v>
      </c>
      <c r="AH194" t="str">
        <v>EXTERNO</v>
      </c>
      <c r="AI194" t="str">
        <v>SISTEMAS</v>
      </c>
      <c r="AJ194" t="str">
        <v>Ajuste por parte del Proveedor</v>
      </c>
      <c r="AM194" t="str">
        <v>Culminado 100%</v>
      </c>
      <c r="AP194" t="str">
        <v>Caida de enlace por parte del proveedor Claro</v>
      </c>
      <c r="AQ194">
        <v>0.3333333333333333</v>
      </c>
      <c r="AR194">
        <v>0.875</v>
      </c>
    </row>
    <row r="195" xml:space="preserve">
      <c r="A195">
        <v>1218975</v>
      </c>
      <c r="B195" t="str">
        <f>VLOOKUP(H195,DetalleTiendas!A$2:S$1778,3,FALSE)</f>
        <v>MEJORAMIENTO DEL HOGAR</v>
      </c>
      <c r="C195" t="str">
        <f>VLOOKUP(H195,DetalleTiendas!A$2:S$1778,4,FALSE)</f>
        <v>EASY</v>
      </c>
      <c r="D195" t="str">
        <f>VLOOKUP(H195,DetalleTiendas!A$2:S$1778,5,FALSE)</f>
        <v>BOGOTA - EASY</v>
      </c>
      <c r="E195" t="str">
        <v>ENLACES</v>
      </c>
      <c r="F195" t="str">
        <v>NO</v>
      </c>
      <c r="G195" t="str" xml:space="preserve">
        <f xml:space="preserve">IF(
   AND(ISNUMBER(VALUE(MID(H195,3,3))), ISNUMBER(FIND(" ", H195))),
   LEFT(H195,FIND(" ",H195)-1),
   H195
)</f>
        <v>E015</v>
      </c>
      <c r="H195" t="str">
        <v>E015 HAYUELOS</v>
      </c>
      <c r="J195" t="str">
        <v>Redes y Comunicaciones-NIVEL 2 - COL</v>
      </c>
      <c r="K195" t="str">
        <v>Guillermo Gutierrez</v>
      </c>
      <c r="L195" t="str">
        <v>CERRADO</v>
      </c>
      <c r="M195" t="str">
        <v>CERRADO</v>
      </c>
      <c r="N195" t="str">
        <v>MEDIA</v>
      </c>
      <c r="O195">
        <v>45723</v>
      </c>
      <c r="P195">
        <v>0.5166666666666667</v>
      </c>
      <c r="Q195" t="str">
        <f>TEXT(O195,"MMMM")</f>
        <v>marzo</v>
      </c>
      <c r="R195" t="str">
        <f>TEXT(KPI_IMs_2[[#This Row],[FECHA DE LA NOVEDAD]],"aaaa")</f>
        <v>2025</v>
      </c>
      <c r="S195">
        <v>45726</v>
      </c>
      <c r="T195">
        <v>45723</v>
      </c>
      <c r="U195">
        <v>0.5194444444444445</v>
      </c>
      <c r="V195">
        <v>0.35208333333333336</v>
      </c>
      <c r="W195">
        <f>((KPI_IMs_2[[#This Row],[FECHA DE RESOLUCION]]+KPI_IMs_2[[#This Row],[HORA CIERRE IM]])-(KPI_IMs_2[[#This Row],[FECHA DE LA NOVEDAD]]+KPI_IMs_2[[#This Row],[HORA DE LA FALLA]]))*24*60</f>
        <v>4082.9999999923166</v>
      </c>
      <c r="X195" t="str" cm="1" xml:space="preserve">
        <f t="array" ref="X195" xml:space="preserve">IF(OR(O195="",P195="",S195="",V195="",AQ195="",AR195=""),"",
  LET(
    _xlpm.inicio, O195 + P195,
    _xlpm.fin, S195 + V195,
    _xlpm.dias, INT(_xlpm.fin - _xlpm.inicio),
    _xlpm.tiempo, REDUCE(0, SEQUENCE(_xlpm.dias + 1, 1, 0, 1),
      LAMBDA(_xlpm.acum,_xlpm.d,
        LET(
          _xlpm.dia, TRUNC(_xlpm.inicio) + _xlpm.d,
          _xlpm.horaIni, IF(_xlpm.d = 0, MAX(_xlpm.inicio, _xlpm.dia + AQ195), _xlpm.dia + AQ195),
          _xlpm.horaFin, IF(_xlpm.d = _xlpm.dias, MIN(_xlpm.fin, _xlpm.dia + AR195), _xlpm.dia + AR195),
          _xlpm.tiempo_dia, MAX(0, _xlpm.horaFin - _xlpm.horaIni),
          _xlpm.acum + _xlpm.tiempo_dia
        )
      )
    ),
    TEXT(_xlpm.tiempo, "h:mm")
  )
)</f>
        <v>10:36</v>
      </c>
      <c r="Y195" t="str">
        <f>TEXT((KPI_IMs_2[[#This Row],[FECHA DE REPORTE]]+KPI_IMs_2[[#This Row],[HORA DE REPORTE]]) - (KPI_IMs_2[[#This Row],[FECHA DE LA NOVEDAD]]+KPI_IMs_2[[#This Row],[HORA DE LA FALLA]]), "[h]:mm")</f>
        <v>0:04</v>
      </c>
      <c r="Z195" t="str">
        <v>CAIDA ENLACES</v>
      </c>
      <c r="AA195" t="str">
        <v>Red / Enlace / Proveedor</v>
      </c>
      <c r="AB195" t="str">
        <v xml:space="preserve">Caída enlace proveedor - Claro       </v>
      </c>
      <c r="AC195" t="str">
        <v>Proveedor - Red/Infraestructura</v>
      </c>
      <c r="AD195" t="str">
        <v>SI</v>
      </c>
      <c r="AE195" t="str">
        <v>SI</v>
      </c>
      <c r="AF195" t="str">
        <v>SI</v>
      </c>
      <c r="AG195" t="str">
        <v>SI</v>
      </c>
      <c r="AH195" t="str">
        <v>EXTERNO</v>
      </c>
      <c r="AI195" t="str">
        <v>SISTEMAS</v>
      </c>
      <c r="AJ195" t="str">
        <v>Ajuste por parte del Proveedor</v>
      </c>
      <c r="AM195" t="str">
        <v>Culminado 100%</v>
      </c>
      <c r="AP195" t="str">
        <v>Caida de enlace por parte del proveedor Claro</v>
      </c>
      <c r="AQ195">
        <v>0.3333333333333333</v>
      </c>
      <c r="AR195">
        <v>0.875</v>
      </c>
    </row>
    <row r="196" xml:space="preserve">
      <c r="A196">
        <v>1218942</v>
      </c>
      <c r="B196" t="str">
        <f>VLOOKUP(H196,DetalleTiendas!A$2:S$1778,3,FALSE)</f>
        <v>SUPERMERCADOS</v>
      </c>
      <c r="C196" t="str">
        <f>VLOOKUP(H196,DetalleTiendas!A$2:S$1778,4,FALSE)</f>
        <v>METRO</v>
      </c>
      <c r="D196" t="str">
        <f>VLOOKUP(H196,DetalleTiendas!A$2:S$1778,5,FALSE)</f>
        <v>CENTRO</v>
      </c>
      <c r="E196" t="str">
        <v>POS</v>
      </c>
      <c r="F196" t="str">
        <v>NO</v>
      </c>
      <c r="G196" t="str" xml:space="preserve">
        <f xml:space="preserve">IF(
   AND(ISNUMBER(VALUE(MID(H196,3,3))), ISNUMBER(FIND(" ", H196))),
   LEFT(H196,FIND(" ",H196)-1),
   H196
)</f>
        <v>M034</v>
      </c>
      <c r="H196" t="str">
        <v>M034 FLORIDA</v>
      </c>
      <c r="J196" t="str">
        <v>Redes y Comunicaciones-NIVEL 2 - COL</v>
      </c>
      <c r="K196" t="str">
        <v>Guillermo Gutierrez</v>
      </c>
      <c r="L196" t="str">
        <v>CERRADO</v>
      </c>
      <c r="M196" t="str">
        <v>CERRADO</v>
      </c>
      <c r="N196" t="str">
        <v>MEDIA</v>
      </c>
      <c r="O196">
        <v>45723</v>
      </c>
      <c r="P196">
        <v>0.7986111111111112</v>
      </c>
      <c r="Q196" t="str">
        <f>TEXT(KPI_IMs_2[[#This Row],[FECHA DE LA NOVEDAD]],"MMMM")</f>
        <v>marzo</v>
      </c>
      <c r="R196" t="str">
        <f>TEXT(KPI_IMs_2[[#This Row],[FECHA DE LA NOVEDAD]],"aaaa")</f>
        <v>2025</v>
      </c>
      <c r="S196">
        <v>45724</v>
      </c>
      <c r="T196">
        <v>45723</v>
      </c>
      <c r="U196">
        <v>0.9888888888888889</v>
      </c>
      <c r="V196">
        <v>0.4930555555555556</v>
      </c>
      <c r="W196">
        <f>((KPI_IMs_2[[#This Row],[FECHA DE RESOLUCION]]+KPI_IMs_2[[#This Row],[HORA CIERRE IM]])-(KPI_IMs_2[[#This Row],[FECHA DE LA NOVEDAD]]+KPI_IMs_2[[#This Row],[HORA DE LA FALLA]]))*24*60</f>
        <v>1000.0000000011642</v>
      </c>
      <c r="X196" t="str" cm="1" xml:space="preserve">
        <f t="array" ref="X196" xml:space="preserve">IF(OR(O196="",P196="",S196="",V196="",AQ196="",AR196=""),"",
  LET(
    _xlpm.inicio, O196 + P196,
    _xlpm.fin, S196 + V196,
    _xlpm.dias, INT(_xlpm.fin - _xlpm.inicio),
    _xlpm.tiempo, REDUCE(0, SEQUENCE(_xlpm.dias + 1, 1, 0, 1),
      LAMBDA(_xlpm.acum,_xlpm.d,
        LET(
          _xlpm.dia, TRUNC(_xlpm.inicio) + _xlpm.d,
          _xlpm.horaIni, IF(_xlpm.d = 0, MAX(_xlpm.inicio, _xlpm.dia + AQ196), _xlpm.dia + AQ196),
          _xlpm.horaFin, IF(_xlpm.d = _xlpm.dias, MIN(_xlpm.fin, _xlpm.dia + AR196), _xlpm.dia + AR196),
          _xlpm.tiempo_dia, MAX(0, _xlpm.horaFin - _xlpm.horaIni),
          _xlpm.acum + _xlpm.tiempo_dia
        )
      )
    ),
    TEXT(_xlpm.tiempo, "h:mm")
  )
)</f>
        <v>1:50</v>
      </c>
      <c r="Y196" t="str">
        <f>TEXT((KPI_IMs_2[[#This Row],[FECHA DE REPORTE]]+KPI_IMs_2[[#This Row],[HORA DE REPORTE]]) - (KPI_IMs_2[[#This Row],[FECHA DE LA NOVEDAD]]+KPI_IMs_2[[#This Row],[HORA DE LA FALLA]]), "[h]:mm")</f>
        <v>4:34</v>
      </c>
      <c r="Z196" t="str">
        <v>CAIDA ENLACES</v>
      </c>
      <c r="AA196" t="str">
        <v>Hardware / Equipos</v>
      </c>
      <c r="AB196" t="str">
        <v xml:space="preserve">Switch obsoleto / Dañado        </v>
      </c>
      <c r="AC196" t="str">
        <v>Infraestructura - Eléctrica</v>
      </c>
      <c r="AD196" t="str">
        <v>SI</v>
      </c>
      <c r="AE196" t="str">
        <v>SI</v>
      </c>
      <c r="AF196" t="str">
        <v>SI</v>
      </c>
      <c r="AG196" t="str">
        <v>SI</v>
      </c>
      <c r="AH196" t="str">
        <v>INTERNO</v>
      </c>
      <c r="AI196" t="str">
        <v>SISTEMAS</v>
      </c>
      <c r="AJ196" t="str">
        <v>Cambio Equipo</v>
      </c>
      <c r="AM196" t="str">
        <v>Culminado 100%</v>
      </c>
      <c r="AP196" t="str">
        <v>Se envía un Switch y cable de fibra</v>
      </c>
      <c r="AQ196">
        <v>0.3333333333333333</v>
      </c>
      <c r="AR196">
        <v>0.875</v>
      </c>
    </row>
    <row r="197" xml:space="preserve">
      <c r="A197">
        <v>1216066</v>
      </c>
      <c r="B197" t="str">
        <f>VLOOKUP(H197,DetalleTiendas!A$2:S$1778,3,FALSE)</f>
        <v>SUPERMERCADOS</v>
      </c>
      <c r="C197" t="str">
        <f>VLOOKUP(H197,DetalleTiendas!A$2:S$1778,4,FALSE)</f>
        <v>EDS JUMBO</v>
      </c>
      <c r="D197" t="str">
        <f>VLOOKUP(H197,DetalleTiendas!A$2:S$1778,5,FALSE)</f>
        <v>BOGOTA</v>
      </c>
      <c r="E197" t="str">
        <v>ENLACES</v>
      </c>
      <c r="F197" t="str">
        <v>NO</v>
      </c>
      <c r="G197" t="str" xml:space="preserve">
        <f xml:space="preserve">IF(
   AND(ISNUMBER(VALUE(MID(H197,3,3))), ISNUMBER(FIND(" ", H197))),
   LEFT(H197,FIND(" ",H197)-1),
   H197
)</f>
        <v>Z008</v>
      </c>
      <c r="H197" t="str">
        <v>Z008 AV 1a MAYO</v>
      </c>
      <c r="J197" t="str">
        <v>Redes y Comunicaciones-NIVEL 2 - COL</v>
      </c>
      <c r="K197" t="str">
        <v>Guillermo Gutierrez</v>
      </c>
      <c r="L197" t="str">
        <v>CERRADO</v>
      </c>
      <c r="M197" t="str">
        <v>CERRADO</v>
      </c>
      <c r="N197" t="str">
        <v>MEDIA</v>
      </c>
      <c r="O197">
        <v>45722</v>
      </c>
      <c r="P197">
        <v>0.375</v>
      </c>
      <c r="Q197" t="str">
        <f>TEXT(KPI_IMs_2[[#This Row],[FECHA DE LA NOVEDAD]],"MMMM")</f>
        <v>marzo</v>
      </c>
      <c r="R197" t="str">
        <f>TEXT(KPI_IMs_2[[#This Row],[FECHA DE LA NOVEDAD]],"aaaa")</f>
        <v>2025</v>
      </c>
      <c r="S197">
        <v>45722</v>
      </c>
      <c r="T197">
        <v>45722</v>
      </c>
      <c r="U197">
        <v>0.5458333333333333</v>
      </c>
      <c r="V197">
        <v>0.6104166666666667</v>
      </c>
      <c r="W197">
        <f>((KPI_IMs_2[[#This Row],[FECHA DE RESOLUCION]]+KPI_IMs_2[[#This Row],[HORA CIERRE IM]])-(KPI_IMs_2[[#This Row],[FECHA DE LA NOVEDAD]]+KPI_IMs_2[[#This Row],[HORA DE LA FALLA]]))*24*60</f>
        <v>339.00000000488944</v>
      </c>
      <c r="X197" t="str" cm="1" xml:space="preserve">
        <f t="array" ref="X197" xml:space="preserve">IF(OR(O197="",P197="",S197="",V197="",AQ197="",AR197=""),"",
  LET(
    _xlpm.inicio, O197 + P197,
    _xlpm.fin, S197 + V197,
    _xlpm.dias, INT(_xlpm.fin - _xlpm.inicio),
    _xlpm.tiempo, REDUCE(0, SEQUENCE(_xlpm.dias + 1, 1, 0, 1),
      LAMBDA(_xlpm.acum,_xlpm.d,
        LET(
          _xlpm.dia, TRUNC(_xlpm.inicio) + _xlpm.d,
          _xlpm.horaIni, IF(_xlpm.d = 0, MAX(_xlpm.inicio, _xlpm.dia + AQ197), _xlpm.dia + AQ197),
          _xlpm.horaFin, IF(_xlpm.d = _xlpm.dias, MIN(_xlpm.fin, _xlpm.dia + AR197), _xlpm.dia + AR197),
          _xlpm.tiempo_dia, MAX(0, _xlpm.horaFin - _xlpm.horaIni),
          _xlpm.acum + _xlpm.tiempo_dia
        )
      )
    ),
    TEXT(_xlpm.tiempo, "h:mm")
  )
)</f>
        <v>5:39</v>
      </c>
      <c r="Y197" t="str">
        <f>TEXT((KPI_IMs_2[[#This Row],[FECHA DE REPORTE]]+KPI_IMs_2[[#This Row],[HORA DE REPORTE]]) - (KPI_IMs_2[[#This Row],[FECHA DE LA NOVEDAD]]+KPI_IMs_2[[#This Row],[HORA DE LA FALLA]]), "[h]:mm")</f>
        <v>4:06</v>
      </c>
      <c r="Z197" t="str">
        <v>CAIDA ENLACES</v>
      </c>
      <c r="AA197" t="str">
        <v>Red / Enlace / Proveedor</v>
      </c>
      <c r="AB197" t="str">
        <v>Atenuación en fibra proveedor - Cirion</v>
      </c>
      <c r="AC197" t="str">
        <v>Proveedor - Red/Infraestructura</v>
      </c>
      <c r="AD197" t="str">
        <v>SI</v>
      </c>
      <c r="AE197" t="str">
        <v>NO</v>
      </c>
      <c r="AF197" t="str">
        <v>NO</v>
      </c>
      <c r="AG197" t="str">
        <v>NO</v>
      </c>
      <c r="AH197" t="str">
        <v>EXTERNO</v>
      </c>
      <c r="AI197" t="str">
        <v>PROVEEDOR</v>
      </c>
      <c r="AJ197" t="str">
        <v>Ajuste por parte del Proveedor</v>
      </c>
      <c r="AM197" t="str">
        <v>Culminado 100%</v>
      </c>
      <c r="AP197" t="str">
        <v>Degradacion Fibra Proveedor Cirion</v>
      </c>
      <c r="AQ197">
        <v>0.3333333333333333</v>
      </c>
      <c r="AR197">
        <v>0.875</v>
      </c>
    </row>
    <row r="198" xml:space="preserve">
      <c r="A198">
        <v>1213213</v>
      </c>
      <c r="B198" t="str">
        <f>VLOOKUP(H198,DetalleTiendas!A$2:S$1778,3,FALSE)</f>
        <v>SUPERMERCADOS</v>
      </c>
      <c r="C198" t="str">
        <f>VLOOKUP(H198,DetalleTiendas!A$2:S$1778,4,FALSE)</f>
        <v>CD SUPERMERCADOS</v>
      </c>
      <c r="D198" t="str">
        <f>VLOOKUP(H198,DetalleTiendas!A$2:S$1778,5,FALSE)</f>
        <v>BOGOTA</v>
      </c>
      <c r="E198" t="str">
        <v>SWITCH</v>
      </c>
      <c r="F198" t="str">
        <v>NO</v>
      </c>
      <c r="G198" t="str" xml:space="preserve">
        <f xml:space="preserve">IF(
   AND(ISNUMBER(VALUE(MID(H198,3,3))), ISNUMBER(FIND(" ", H198))),
   LEFT(H198,FIND(" ",H198)-1),
   H198
)</f>
        <v>L210</v>
      </c>
      <c r="H198" t="str">
        <v>L210 CD VILLAVICENCIO | CARNES</v>
      </c>
      <c r="J198" t="str">
        <v>Redes y Comunicaciones-NIVEL 2 - COL</v>
      </c>
      <c r="K198" t="str">
        <v>Guillermo Gutierrez</v>
      </c>
      <c r="L198" t="str">
        <v>CERRADO</v>
      </c>
      <c r="M198" t="str">
        <v>CERRADO</v>
      </c>
      <c r="N198" t="str">
        <v>MEDIA</v>
      </c>
      <c r="O198">
        <v>45721</v>
      </c>
      <c r="P198">
        <v>0.39444444444444443</v>
      </c>
      <c r="Q198" t="str">
        <f>TEXT(KPI_IMs_2[[#This Row],[FECHA DE LA NOVEDAD]],"MMMM")</f>
        <v>marzo</v>
      </c>
      <c r="R198" t="str">
        <f>TEXT(KPI_IMs_2[[#This Row],[FECHA DE LA NOVEDAD]],"aaaa")</f>
        <v>2025</v>
      </c>
      <c r="S198">
        <v>45721</v>
      </c>
      <c r="T198">
        <v>45721</v>
      </c>
      <c r="U198">
        <v>0.40625</v>
      </c>
      <c r="V198">
        <v>0.4097222222222222</v>
      </c>
      <c r="W198">
        <f>((KPI_IMs_2[[#This Row],[FECHA DE RESOLUCION]]+KPI_IMs_2[[#This Row],[HORA CIERRE IM]])-(KPI_IMs_2[[#This Row],[FECHA DE LA NOVEDAD]]+KPI_IMs_2[[#This Row],[HORA DE LA FALLA]]))*24*60</f>
        <v>21.999999998370185</v>
      </c>
      <c r="X198" t="str" cm="1" xml:space="preserve">
        <f t="array" ref="X198" xml:space="preserve">IF(OR(O198="",P198="",S198="",V198="",AQ198="",AR198=""),"",
  LET(
    _xlpm.inicio, O198 + P198,
    _xlpm.fin, S198 + V198,
    _xlpm.dias, INT(_xlpm.fin - _xlpm.inicio),
    _xlpm.tiempo, REDUCE(0, SEQUENCE(_xlpm.dias + 1, 1, 0, 1),
      LAMBDA(_xlpm.acum,_xlpm.d,
        LET(
          _xlpm.dia, TRUNC(_xlpm.inicio) + _xlpm.d,
          _xlpm.horaIni, IF(_xlpm.d = 0, MAX(_xlpm.inicio, _xlpm.dia + AQ198), _xlpm.dia + AQ198),
          _xlpm.horaFin, IF(_xlpm.d = _xlpm.dias, MIN(_xlpm.fin, _xlpm.dia + AR198), _xlpm.dia + AR198),
          _xlpm.tiempo_dia, MAX(0, _xlpm.horaFin - _xlpm.horaIni),
          _xlpm.acum + _xlpm.tiempo_dia
        )
      )
    ),
    TEXT(_xlpm.tiempo, "h:mm")
  )
)</f>
        <v>0:22</v>
      </c>
      <c r="Y198" t="str">
        <f>TEXT((KPI_IMs_2[[#This Row],[FECHA DE REPORTE]]+KPI_IMs_2[[#This Row],[HORA DE REPORTE]]) - (KPI_IMs_2[[#This Row],[FECHA DE LA NOVEDAD]]+KPI_IMs_2[[#This Row],[HORA DE LA FALLA]]), "[h]:mm")</f>
        <v>0:17</v>
      </c>
      <c r="Z198" t="str">
        <v>CAIDA ENLACES</v>
      </c>
      <c r="AA198" t="str">
        <v>Hardware / Equipos</v>
      </c>
      <c r="AB198" t="str">
        <v>Bloqueo Router</v>
      </c>
      <c r="AC198" t="str">
        <v>Proveedor - Red/Infraestructura</v>
      </c>
      <c r="AD198" t="str">
        <v>SI</v>
      </c>
      <c r="AE198" t="str">
        <v>SI</v>
      </c>
      <c r="AF198" t="str">
        <v>SI</v>
      </c>
      <c r="AG198" t="str">
        <v>SI</v>
      </c>
      <c r="AH198" t="str">
        <v>INTERNO</v>
      </c>
      <c r="AI198" t="str">
        <v>SISTEMAS</v>
      </c>
      <c r="AJ198" t="str">
        <v>reinicio equipos</v>
      </c>
      <c r="AM198" t="str">
        <v>Culminado 100%</v>
      </c>
      <c r="AP198" t="str">
        <v>Se reinicio la ONT para el Desbloqueo del Router</v>
      </c>
      <c r="AQ198">
        <v>0.3333333333333333</v>
      </c>
      <c r="AR198">
        <v>0.875</v>
      </c>
    </row>
    <row r="199" xml:space="preserve">
      <c r="A199">
        <v>1213983</v>
      </c>
      <c r="B199" t="str">
        <f>VLOOKUP(H199,DetalleTiendas!A$2:S$1778,3,FALSE)</f>
        <v>SUPERMERCADOS</v>
      </c>
      <c r="C199" t="str">
        <f>VLOOKUP(H199,DetalleTiendas!A$2:S$1778,4,FALSE)</f>
        <v>JUMBO</v>
      </c>
      <c r="D199" t="str">
        <f>VLOOKUP(H199,DetalleTiendas!A$2:S$1778,5,FALSE)</f>
        <v>COSTA</v>
      </c>
      <c r="E199" t="str">
        <v>ENLACES</v>
      </c>
      <c r="F199" t="str">
        <v>SI</v>
      </c>
      <c r="G199" t="str" xml:space="preserve">
        <f xml:space="preserve">IF(
   AND(ISNUMBER(VALUE(MID(H199,3,3))), ISNUMBER(FIND(" ", H199))),
   LEFT(H199,FIND(" ",H199)-1),
   H199
)</f>
        <v>J087</v>
      </c>
      <c r="H199" t="str">
        <v>J087 GUATAPURI</v>
      </c>
      <c r="J199" t="str">
        <v>Operaciones POS Colombia</v>
      </c>
      <c r="K199" t="str">
        <v>Farutt Reyes</v>
      </c>
      <c r="L199" t="str">
        <v>CERRADO</v>
      </c>
      <c r="M199" t="str">
        <v>CERRADO</v>
      </c>
      <c r="N199" t="str">
        <v>MEDIA</v>
      </c>
      <c r="O199">
        <v>45721</v>
      </c>
      <c r="P199">
        <v>0.5694444444444444</v>
      </c>
      <c r="Q199" t="str">
        <f>TEXT(KPI_IMs_2[[#This Row],[FECHA DE LA NOVEDAD]],"MMMM")</f>
        <v>marzo</v>
      </c>
      <c r="R199" t="str">
        <f>TEXT(KPI_IMs_2[[#This Row],[FECHA DE LA NOVEDAD]],"aaaa")</f>
        <v>2025</v>
      </c>
      <c r="S199">
        <v>45721</v>
      </c>
      <c r="T199">
        <v>45721</v>
      </c>
      <c r="U199">
        <v>0.59375</v>
      </c>
      <c r="V199">
        <v>0.6388888888888888</v>
      </c>
      <c r="W199">
        <f>((KPI_IMs_2[[#This Row],[FECHA DE RESOLUCION]]+KPI_IMs_2[[#This Row],[HORA CIERRE IM]])-(KPI_IMs_2[[#This Row],[FECHA DE LA NOVEDAD]]+KPI_IMs_2[[#This Row],[HORA DE LA FALLA]]))*24*60</f>
        <v>100.00000000116415</v>
      </c>
      <c r="X199" t="str" cm="1" xml:space="preserve">
        <f t="array" ref="X199" xml:space="preserve">IF(OR(O199="",P199="",S199="",V199="",AQ199="",AR199=""),"",
  LET(
    _xlpm.inicio, O199 + P199,
    _xlpm.fin, S199 + V199,
    _xlpm.dias, INT(_xlpm.fin - _xlpm.inicio),
    _xlpm.tiempo, REDUCE(0, SEQUENCE(_xlpm.dias + 1, 1, 0, 1),
      LAMBDA(_xlpm.acum,_xlpm.d,
        LET(
          _xlpm.dia, TRUNC(_xlpm.inicio) + _xlpm.d,
          _xlpm.horaIni, IF(_xlpm.d = 0, MAX(_xlpm.inicio, _xlpm.dia + AQ199), _xlpm.dia + AQ199),
          _xlpm.horaFin, IF(_xlpm.d = _xlpm.dias, MIN(_xlpm.fin, _xlpm.dia + AR199), _xlpm.dia + AR199),
          _xlpm.tiempo_dia, MAX(0, _xlpm.horaFin - _xlpm.horaIni),
          _xlpm.acum + _xlpm.tiempo_dia
        )
      )
    ),
    TEXT(_xlpm.tiempo, "h:mm")
  )
)</f>
        <v>1:40</v>
      </c>
      <c r="Y199" t="str">
        <f>TEXT((KPI_IMs_2[[#This Row],[FECHA DE REPORTE]]+KPI_IMs_2[[#This Row],[HORA DE REPORTE]]) - (KPI_IMs_2[[#This Row],[FECHA DE LA NOVEDAD]]+KPI_IMs_2[[#This Row],[HORA DE LA FALLA]]), "[h]:mm")</f>
        <v>0:35</v>
      </c>
      <c r="Z199" t="str">
        <v>BLOQUEO POS</v>
      </c>
      <c r="AA199" t="str">
        <v>Operación Interna / Parametrizacion</v>
      </c>
      <c r="AB199" t="str">
        <v>Bloque Servicio ARS</v>
      </c>
      <c r="AC199" t="str">
        <v>Parametrizacion en curso</v>
      </c>
      <c r="AD199" t="str">
        <v>SI</v>
      </c>
      <c r="AE199" t="str">
        <v>NO</v>
      </c>
      <c r="AF199" t="str">
        <v>NO</v>
      </c>
      <c r="AG199" t="str">
        <v>NO</v>
      </c>
      <c r="AH199" t="str">
        <v>INTERNO</v>
      </c>
      <c r="AI199" t="str">
        <v>SISTEMAS</v>
      </c>
      <c r="AJ199" t="str">
        <v>Reinicio o/y inicio de servicios</v>
      </c>
      <c r="AM199" t="str">
        <v>Culminado 100%</v>
      </c>
      <c r="AP199" t="str">
        <v>Se bajo y subió los Servicios de ARS</v>
      </c>
      <c r="AQ199">
        <v>0.3333333333333333</v>
      </c>
      <c r="AR199">
        <v>0.875</v>
      </c>
    </row>
    <row r="200" xml:space="preserve">
      <c r="A200">
        <v>1214010</v>
      </c>
      <c r="B200" t="str">
        <f>VLOOKUP(H200,DetalleTiendas!A$2:S$1778,3,FALSE)</f>
        <v>SUPERMERCADOS</v>
      </c>
      <c r="C200" t="str">
        <f>VLOOKUP(H200,DetalleTiendas!A$2:S$1778,4,FALSE)</f>
        <v>SPID</v>
      </c>
      <c r="D200" t="str">
        <f>VLOOKUP(H200,DetalleTiendas!A$2:S$1778,5,FALSE)</f>
        <v>BOGOTA</v>
      </c>
      <c r="E200" t="str">
        <v>SOPORTE DE VENTAS</v>
      </c>
      <c r="F200" t="str">
        <v>NO</v>
      </c>
      <c r="G200" t="str" xml:space="preserve">
        <f xml:space="preserve">IF(
   AND(ISNUMBER(VALUE(MID(H200,3,3))), ISNUMBER(FIND(" ", H200))),
   LEFT(H200,FIND(" ",H200)-1),
   H200
)</f>
        <v>SP304</v>
      </c>
      <c r="H200" t="str">
        <v>SP304  CARACAS CON 49</v>
      </c>
      <c r="J200" t="str">
        <v>Redes y Comunicaciones-NIVEL 2 - COL</v>
      </c>
      <c r="K200" t="str">
        <v>Guillermo Gutierrez</v>
      </c>
      <c r="L200" t="str">
        <v>CERRADO</v>
      </c>
      <c r="M200" t="str">
        <v>CERRADO</v>
      </c>
      <c r="N200" t="str">
        <v>MEDIA</v>
      </c>
      <c r="O200">
        <v>45721</v>
      </c>
      <c r="P200">
        <v>0.5763888888888888</v>
      </c>
      <c r="Q200" t="str">
        <f>TEXT(KPI_IMs_2[[#This Row],[FECHA DE LA NOVEDAD]],"MMMM")</f>
        <v>marzo</v>
      </c>
      <c r="R200" t="str">
        <f>TEXT(KPI_IMs_2[[#This Row],[FECHA DE LA NOVEDAD]],"aaaa")</f>
        <v>2025</v>
      </c>
      <c r="S200">
        <v>45721</v>
      </c>
      <c r="T200">
        <v>45721</v>
      </c>
      <c r="U200">
        <v>0.60625</v>
      </c>
      <c r="V200">
        <v>0.6493055555555556</v>
      </c>
      <c r="W200">
        <f>((KPI_IMs_2[[#This Row],[FECHA DE RESOLUCION]]+KPI_IMs_2[[#This Row],[HORA CIERRE IM]])-(KPI_IMs_2[[#This Row],[FECHA DE LA NOVEDAD]]+KPI_IMs_2[[#This Row],[HORA DE LA FALLA]]))*24*60</f>
        <v>104.99999999650754</v>
      </c>
      <c r="X200" t="str" cm="1" xml:space="preserve">
        <f t="array" ref="X200" xml:space="preserve">IF(OR(O200="",P200="",S200="",V200="",AQ200="",AR200=""),"",
  LET(
    _xlpm.inicio, O200 + P200,
    _xlpm.fin, S200 + V200,
    _xlpm.dias, INT(_xlpm.fin - _xlpm.inicio),
    _xlpm.tiempo, REDUCE(0, SEQUENCE(_xlpm.dias + 1, 1, 0, 1),
      LAMBDA(_xlpm.acum,_xlpm.d,
        LET(
          _xlpm.dia, TRUNC(_xlpm.inicio) + _xlpm.d,
          _xlpm.horaIni, IF(_xlpm.d = 0, MAX(_xlpm.inicio, _xlpm.dia + AQ200), _xlpm.dia + AQ200),
          _xlpm.horaFin, IF(_xlpm.d = _xlpm.dias, MIN(_xlpm.fin, _xlpm.dia + AR200), _xlpm.dia + AR200),
          _xlpm.tiempo_dia, MAX(0, _xlpm.horaFin - _xlpm.horaIni),
          _xlpm.acum + _xlpm.tiempo_dia
        )
      )
    ),
    TEXT(_xlpm.tiempo, "h:mm")
  )
)</f>
        <v>1:45</v>
      </c>
      <c r="Y200" t="str">
        <f>TEXT((KPI_IMs_2[[#This Row],[FECHA DE REPORTE]]+KPI_IMs_2[[#This Row],[HORA DE REPORTE]]) - (KPI_IMs_2[[#This Row],[FECHA DE LA NOVEDAD]]+KPI_IMs_2[[#This Row],[HORA DE LA FALLA]]), "[h]:mm")</f>
        <v>0:43</v>
      </c>
      <c r="Z200" t="str">
        <v>CAIDA ENLACES</v>
      </c>
      <c r="AA200" t="str">
        <v>Hardware / Equipos</v>
      </c>
      <c r="AB200" t="str">
        <v xml:space="preserve">Bloqueo Router - Cirion        </v>
      </c>
      <c r="AC200" t="str">
        <v>Infraestructura - Eléctrica</v>
      </c>
      <c r="AD200" t="str">
        <v>SI</v>
      </c>
      <c r="AE200" t="str">
        <v>SI</v>
      </c>
      <c r="AF200" t="str">
        <v>SI</v>
      </c>
      <c r="AG200" t="str">
        <v>SI</v>
      </c>
      <c r="AH200" t="str">
        <v>EXTERNO</v>
      </c>
      <c r="AI200" t="str">
        <v>SISTEMAS</v>
      </c>
      <c r="AJ200" t="str">
        <v>Cambio Equipo</v>
      </c>
      <c r="AM200" t="str">
        <v>Culminado 100%</v>
      </c>
      <c r="AP200" t="str">
        <v>falla en el Router de Cirion - Error de Configuración</v>
      </c>
      <c r="AQ200">
        <v>0.3333333333333333</v>
      </c>
      <c r="AR200">
        <v>0.875</v>
      </c>
    </row>
    <row r="201" xml:space="preserve">
      <c r="A201">
        <v>1207482</v>
      </c>
      <c r="B201" t="str">
        <f>VLOOKUP(H201,DetalleTiendas!A$2:S$1778,3,FALSE)</f>
        <v>MEJORAMIENTO DEL HOGAR</v>
      </c>
      <c r="C201" t="str">
        <f>VLOOKUP(H201,DetalleTiendas!A$2:S$1778,4,FALSE)</f>
        <v>EASY</v>
      </c>
      <c r="D201" t="str">
        <f>VLOOKUP(H201,DetalleTiendas!A$2:S$1778,5,FALSE)</f>
        <v>CENTRO - EASY</v>
      </c>
      <c r="E201" t="str">
        <v>ENLACES</v>
      </c>
      <c r="F201" t="str">
        <v>NO</v>
      </c>
      <c r="G201" t="str" xml:space="preserve">
        <f xml:space="preserve">IF(
   AND(ISNUMBER(VALUE(MID(H201,3,3))), ISNUMBER(FIND(" ", H201))),
   LEFT(H201,FIND(" ",H201)-1),
   H201
)</f>
        <v>E814</v>
      </c>
      <c r="H201" t="str">
        <v>E814 4SUR</v>
      </c>
      <c r="J201" t="str">
        <v>Soporte_Onsite_REG_Centro_SM Colombia</v>
      </c>
      <c r="K201" t="str">
        <v>David Higuita</v>
      </c>
      <c r="L201" t="str">
        <v>CERRADO</v>
      </c>
      <c r="M201" t="str">
        <v>CERRADO</v>
      </c>
      <c r="N201" t="str">
        <v>MEDIA</v>
      </c>
      <c r="O201">
        <v>45716</v>
      </c>
      <c r="P201">
        <v>0.7520833333333333</v>
      </c>
      <c r="Q201" t="str">
        <f>TEXT(KPI_IMs_2[[#This Row],[FECHA DE LA NOVEDAD]],"MMMM")</f>
        <v>febrero</v>
      </c>
      <c r="R201" t="str">
        <f>TEXT(KPI_IMs_2[[#This Row],[FECHA DE LA NOVEDAD]],"aaaa")</f>
        <v>2025</v>
      </c>
      <c r="S201">
        <v>45716</v>
      </c>
      <c r="T201">
        <v>45716</v>
      </c>
      <c r="U201">
        <v>0.7604166666666666</v>
      </c>
      <c r="V201">
        <v>0.7826388888888889</v>
      </c>
      <c r="W201">
        <f>((KPI_IMs_2[[#This Row],[FECHA DE RESOLUCION]]+KPI_IMs_2[[#This Row],[HORA CIERRE IM]])-(KPI_IMs_2[[#This Row],[FECHA DE LA NOVEDAD]]+KPI_IMs_2[[#This Row],[HORA DE LA FALLA]]))*24*60</f>
        <v>43.99999999674037</v>
      </c>
      <c r="X201" t="str" cm="1" xml:space="preserve">
        <f t="array" ref="X201" xml:space="preserve">IF(OR(O201="",P201="",S201="",V201="",AQ201="",AR201=""),"",
  LET(
    _xlpm.inicio, O201 + P201,
    _xlpm.fin, S201 + V201,
    _xlpm.dias, INT(_xlpm.fin - _xlpm.inicio),
    _xlpm.tiempo, REDUCE(0, SEQUENCE(_xlpm.dias + 1, 1, 0, 1),
      LAMBDA(_xlpm.acum,_xlpm.d,
        LET(
          _xlpm.dia, TRUNC(_xlpm.inicio) + _xlpm.d,
          _xlpm.horaIni, IF(_xlpm.d = 0, MAX(_xlpm.inicio, _xlpm.dia + AQ201), _xlpm.dia + AQ201),
          _xlpm.horaFin, IF(_xlpm.d = _xlpm.dias, MIN(_xlpm.fin, _xlpm.dia + AR201), _xlpm.dia + AR201),
          _xlpm.tiempo_dia, MAX(0, _xlpm.horaFin - _xlpm.horaIni),
          _xlpm.acum + _xlpm.tiempo_dia
        )
      )
    ),
    TEXT(_xlpm.tiempo, "h:mm")
  )
)</f>
        <v>0:44</v>
      </c>
      <c r="Y201" t="str">
        <f>TEXT((KPI_IMs_2[[#This Row],[FECHA DE REPORTE]]+KPI_IMs_2[[#This Row],[HORA DE REPORTE]]) - (KPI_IMs_2[[#This Row],[FECHA DE LA NOVEDAD]]+KPI_IMs_2[[#This Row],[HORA DE LA FALLA]]), "[h]:mm")</f>
        <v>0:12</v>
      </c>
      <c r="Z201" t="str">
        <v>CORTE DE ENERGIA</v>
      </c>
      <c r="AA201" t="str">
        <v>Eléctrico / Energía</v>
      </c>
      <c r="AB201" t="str">
        <v>Fluctuación con el fluido eléctrico.</v>
      </c>
      <c r="AC201" t="str">
        <v>Proveedor - Red/Infraestructura</v>
      </c>
      <c r="AD201" t="str">
        <v>SI</v>
      </c>
      <c r="AE201" t="str">
        <v>SI</v>
      </c>
      <c r="AF201" t="str">
        <v>SI</v>
      </c>
      <c r="AG201" t="str">
        <v>SI</v>
      </c>
      <c r="AH201" t="str">
        <v>EXTERNO</v>
      </c>
      <c r="AI201" t="str">
        <v>NEGOCIO</v>
      </c>
      <c r="AJ201" t="str">
        <v>Restablecimiento UPS</v>
      </c>
      <c r="AM201" t="str">
        <v>Culminado 100%</v>
      </c>
      <c r="AP201" t="str">
        <v>El proveedor UPS istemas en tienda indica que la Afectación se presento por Fluctuaciones de energía.</v>
      </c>
      <c r="AQ201">
        <v>0.3333333333333333</v>
      </c>
      <c r="AR201">
        <v>0.875</v>
      </c>
    </row>
    <row r="202" xml:space="preserve">
      <c r="A202">
        <v>1207182</v>
      </c>
      <c r="B202" t="str">
        <f>VLOOKUP(H202,DetalleTiendas!A$2:S$1778,3,FALSE)</f>
        <v>SUPERMERCADOS</v>
      </c>
      <c r="C202" t="str">
        <f>VLOOKUP(H202,DetalleTiendas!A$2:S$1778,4,FALSE)</f>
        <v>JUMBO</v>
      </c>
      <c r="D202" t="str">
        <f>VLOOKUP(H202,DetalleTiendas!A$2:S$1778,5,FALSE)</f>
        <v>BOGOTA</v>
      </c>
      <c r="E202" t="str">
        <v>ENLACES</v>
      </c>
      <c r="F202" t="str">
        <v>NO</v>
      </c>
      <c r="G202" t="str" xml:space="preserve">
        <f xml:space="preserve">IF(
   AND(ISNUMBER(VALUE(MID(H202,3,3))), ISNUMBER(FIND(" ", H202))),
   LEFT(H202,FIND(" ",H202)-1),
   H202
)</f>
        <v>J019</v>
      </c>
      <c r="H202" t="str">
        <v>J019 SANTA ANA</v>
      </c>
      <c r="J202" t="str">
        <v>Redes y Comunicaciones-NIVEL 2 - COL</v>
      </c>
      <c r="K202" t="str">
        <v>Guillermo Gutierrez</v>
      </c>
      <c r="L202" t="str">
        <v>CERRADO</v>
      </c>
      <c r="M202" t="str">
        <v>CERRADO</v>
      </c>
      <c r="N202" t="str">
        <v>MEDIA</v>
      </c>
      <c r="O202">
        <v>45716</v>
      </c>
      <c r="P202">
        <v>0.3333333333333333</v>
      </c>
      <c r="Q202" t="str">
        <f>TEXT(KPI_IMs_2[[#This Row],[FECHA DE LA NOVEDAD]],"MMMM")</f>
        <v>febrero</v>
      </c>
      <c r="R202" t="str">
        <f>TEXT(KPI_IMs_2[[#This Row],[FECHA DE LA NOVEDAD]],"aaaa")</f>
        <v>2025</v>
      </c>
      <c r="S202">
        <v>45716</v>
      </c>
      <c r="T202">
        <v>45716</v>
      </c>
      <c r="U202">
        <v>0.5736111111111111</v>
      </c>
      <c r="V202">
        <v>0.7944444444444444</v>
      </c>
      <c r="W202">
        <f>((KPI_IMs_2[[#This Row],[FECHA DE RESOLUCION]]+KPI_IMs_2[[#This Row],[HORA CIERRE IM]])-(KPI_IMs_2[[#This Row],[FECHA DE LA NOVEDAD]]+KPI_IMs_2[[#This Row],[HORA DE LA FALLA]]))*24*60</f>
        <v>663.9999999955762</v>
      </c>
      <c r="X202" t="str" cm="1" xml:space="preserve">
        <f t="array" ref="X202" xml:space="preserve">IF(OR(O202="",P202="",S202="",V202="",AQ202="",AR202=""),"",
  LET(
    _xlpm.inicio, O202 + P202,
    _xlpm.fin, S202 + V202,
    _xlpm.dias, INT(_xlpm.fin - _xlpm.inicio),
    _xlpm.tiempo, REDUCE(0, SEQUENCE(_xlpm.dias + 1, 1, 0, 1),
      LAMBDA(_xlpm.acum,_xlpm.d,
        LET(
          _xlpm.dia, TRUNC(_xlpm.inicio) + _xlpm.d,
          _xlpm.horaIni, IF(_xlpm.d = 0, MAX(_xlpm.inicio, _xlpm.dia + AQ202), _xlpm.dia + AQ202),
          _xlpm.horaFin, IF(_xlpm.d = _xlpm.dias, MIN(_xlpm.fin, _xlpm.dia + AR202), _xlpm.dia + AR202),
          _xlpm.tiempo_dia, MAX(0, _xlpm.horaFin - _xlpm.horaIni),
          _xlpm.acum + _xlpm.tiempo_dia
        )
      )
    ),
    TEXT(_xlpm.tiempo, "h:mm")
  )
)</f>
        <v>11:04</v>
      </c>
      <c r="Y202" t="str">
        <f>TEXT((KPI_IMs_2[[#This Row],[FECHA DE REPORTE]]+KPI_IMs_2[[#This Row],[HORA DE REPORTE]]) - (KPI_IMs_2[[#This Row],[FECHA DE LA NOVEDAD]]+KPI_IMs_2[[#This Row],[HORA DE LA FALLA]]), "[h]:mm")</f>
        <v>5:46</v>
      </c>
      <c r="Z202" t="str">
        <v>CABLEADO</v>
      </c>
      <c r="AA202" t="str">
        <v>Red / Enlace / Proveedor</v>
      </c>
      <c r="AB202" t="str">
        <v>Falla a nivel de Cableado Logico</v>
      </c>
      <c r="AC202" t="str">
        <v>Proveedor - Red/Infraestructura</v>
      </c>
      <c r="AD202" t="str">
        <v>SI</v>
      </c>
      <c r="AE202" t="str">
        <v>NO</v>
      </c>
      <c r="AF202" t="str">
        <v>NO</v>
      </c>
      <c r="AG202" t="str">
        <v>NO</v>
      </c>
      <c r="AH202" t="str">
        <v>INTERNO</v>
      </c>
      <c r="AI202" t="str">
        <v>SISTEMAS</v>
      </c>
      <c r="AJ202" t="str">
        <v>Ajustes Conexiones tienda</v>
      </c>
      <c r="AM202" t="str">
        <v>Culminado 100%</v>
      </c>
      <c r="AP202" t="str">
        <v>Se confirma el daño del Microsens .85 del SCO del primer piso el cual afecto los equipos que estaban conectados en bus</v>
      </c>
      <c r="AQ202">
        <v>0.3333333333333333</v>
      </c>
      <c r="AR202">
        <v>0.875</v>
      </c>
    </row>
    <row r="203" xml:space="preserve">
      <c r="A203">
        <v>1205987</v>
      </c>
      <c r="B203" t="str">
        <f>VLOOKUP(H203,DetalleTiendas!A$2:S$1778,3,FALSE)</f>
        <v>PAIS</v>
      </c>
      <c r="C203" t="str">
        <f>VLOOKUP(H203,DetalleTiendas!A$2:S$1778,4,FALSE)</f>
        <v>PAIS</v>
      </c>
      <c r="D203" t="str">
        <f>VLOOKUP(H203,DetalleTiendas!A$2:S$1778,5,FALSE)</f>
        <v>PAIS</v>
      </c>
      <c r="E203" t="str">
        <v>SWITCH</v>
      </c>
      <c r="F203" t="str">
        <v>SI</v>
      </c>
      <c r="G203" t="str" xml:space="preserve">
        <f xml:space="preserve">IF(
   AND(ISNUMBER(VALUE(MID(H203,3,3))), ISNUMBER(FIND(" ", H203))),
   LEFT(H203,FIND(" ",H203)-1),
   H203
)</f>
        <v>PAIS</v>
      </c>
      <c r="H203" t="str">
        <v>PAIS</v>
      </c>
      <c r="J203" t="str">
        <v>Cloud Core Team</v>
      </c>
      <c r="K203" t="str" xml:space="preserve">
        <v xml:space="preserve">Hernan Diaz Pailahueque_x000d_
</v>
      </c>
      <c r="L203" t="str">
        <v>CERRADO</v>
      </c>
      <c r="M203" t="str">
        <v>CERRADO</v>
      </c>
      <c r="N203" t="str">
        <v>ALTA</v>
      </c>
      <c r="O203">
        <v>45715</v>
      </c>
      <c r="P203">
        <v>0.7847222222222222</v>
      </c>
      <c r="Q203" t="str">
        <f>TEXT(KPI_IMs_2[[#This Row],[FECHA DE LA NOVEDAD]],"MMMM")</f>
        <v>febrero</v>
      </c>
      <c r="R203" t="str">
        <f>TEXT(KPI_IMs_2[[#This Row],[FECHA DE LA NOVEDAD]],"aaaa")</f>
        <v>2025</v>
      </c>
      <c r="S203">
        <v>45715</v>
      </c>
      <c r="T203">
        <v>45715</v>
      </c>
      <c r="U203">
        <v>0.8291666666666667</v>
      </c>
      <c r="V203">
        <v>0.85625</v>
      </c>
      <c r="W203">
        <f>((KPI_IMs_2[[#This Row],[FECHA DE RESOLUCION]]+KPI_IMs_2[[#This Row],[HORA CIERRE IM]])-(KPI_IMs_2[[#This Row],[FECHA DE LA NOVEDAD]]+KPI_IMs_2[[#This Row],[HORA DE LA FALLA]]))*24*60</f>
        <v>103.00000000046566</v>
      </c>
      <c r="X203" t="str" cm="1" xml:space="preserve">
        <f t="array" ref="X203" xml:space="preserve">IF(OR(O203="",P203="",S203="",V203="",AQ203="",AR203=""),"",
  LET(
    _xlpm.inicio, O203 + P203,
    _xlpm.fin, S203 + V203,
    _xlpm.dias, INT(_xlpm.fin - _xlpm.inicio),
    _xlpm.tiempo, REDUCE(0, SEQUENCE(_xlpm.dias + 1, 1, 0, 1),
      LAMBDA(_xlpm.acum,_xlpm.d,
        LET(
          _xlpm.dia, TRUNC(_xlpm.inicio) + _xlpm.d,
          _xlpm.horaIni, IF(_xlpm.d = 0, MAX(_xlpm.inicio, _xlpm.dia + AQ203), _xlpm.dia + AQ203),
          _xlpm.horaFin, IF(_xlpm.d = _xlpm.dias, MIN(_xlpm.fin, _xlpm.dia + AR203), _xlpm.dia + AR203),
          _xlpm.tiempo_dia, MAX(0, _xlpm.horaFin - _xlpm.horaIni),
          _xlpm.acum + _xlpm.tiempo_dia
        )
      )
    ),
    TEXT(_xlpm.tiempo, "h:mm")
  )
)</f>
        <v>1:43</v>
      </c>
      <c r="Y203" t="str">
        <f>TEXT((KPI_IMs_2[[#This Row],[FECHA DE REPORTE]]+KPI_IMs_2[[#This Row],[HORA DE REPORTE]]) - (KPI_IMs_2[[#This Row],[FECHA DE LA NOVEDAD]]+KPI_IMs_2[[#This Row],[HORA DE LA FALLA]]), "[h]:mm")</f>
        <v>1:04</v>
      </c>
      <c r="Z203" t="str">
        <v>NOVEDAD BONOS DE SECRETARIA Y/O RAPPI</v>
      </c>
      <c r="AA203" t="str">
        <v>Software / Actualización</v>
      </c>
      <c r="AB203" t="str">
        <v>llenado Disco K8POSCO</v>
      </c>
      <c r="AC203" t="str">
        <v>Parametrizacion en curso</v>
      </c>
      <c r="AD203" t="str">
        <v>SI</v>
      </c>
      <c r="AE203" t="str">
        <v>NO</v>
      </c>
      <c r="AF203" t="str">
        <v>NO</v>
      </c>
      <c r="AG203" t="str">
        <v>NO</v>
      </c>
      <c r="AH203" t="str">
        <v>INTERNO</v>
      </c>
      <c r="AI203" t="str">
        <v>SISTEMAS</v>
      </c>
      <c r="AJ203" t="str">
        <v>Se otorga mas espacio en disco</v>
      </c>
      <c r="AM203" t="str">
        <v>Culminado 100%</v>
      </c>
      <c r="AP203" t="str">
        <v>El Error se presento por que el Servidor no tenia Espacio</v>
      </c>
      <c r="AQ203">
        <v>0.3333333333333333</v>
      </c>
      <c r="AR203">
        <v>0.875</v>
      </c>
    </row>
    <row r="204" xml:space="preserve">
      <c r="A204">
        <v>1205861</v>
      </c>
      <c r="B204" t="str">
        <f>VLOOKUP(H204,DetalleTiendas!A$2:S$1778,3,FALSE)</f>
        <v>SUPERMERCADOS</v>
      </c>
      <c r="C204" t="str">
        <f>VLOOKUP(H204,DetalleTiendas!A$2:S$1778,4,FALSE)</f>
        <v>EDS JUMBO</v>
      </c>
      <c r="D204" t="str">
        <f>VLOOKUP(H204,DetalleTiendas!A$2:S$1778,5,FALSE)</f>
        <v>BOGOTA</v>
      </c>
      <c r="E204" t="str">
        <v>CORTE DE ENERGIA</v>
      </c>
      <c r="F204" t="str">
        <v>NO</v>
      </c>
      <c r="G204" t="str" xml:space="preserve">
        <f xml:space="preserve">IF(
   AND(ISNUMBER(VALUE(MID(H204,3,3))), ISNUMBER(FIND(" ", H204))),
   LEFT(H204,FIND(" ",H204)-1),
   H204
)</f>
        <v>Z149</v>
      </c>
      <c r="H204" t="str">
        <v>Z149 ALQUERIA</v>
      </c>
      <c r="J204" t="str">
        <v>Redes y Comunicaciones-NIVEL 2 - COL</v>
      </c>
      <c r="K204" t="str">
        <v>Guillermo Gutierrez</v>
      </c>
      <c r="L204" t="str">
        <v>CERRADO</v>
      </c>
      <c r="M204" t="str">
        <v>CERRADO</v>
      </c>
      <c r="N204" t="str">
        <v>MEDIA</v>
      </c>
      <c r="O204">
        <v>45715</v>
      </c>
      <c r="P204">
        <v>0.4791666666666667</v>
      </c>
      <c r="Q204" t="str">
        <f>TEXT(KPI_IMs_2[[#This Row],[FECHA DE LA NOVEDAD]],"MMMM")</f>
        <v>febrero</v>
      </c>
      <c r="R204" t="str">
        <f>TEXT(KPI_IMs_2[[#This Row],[FECHA DE LA NOVEDAD]],"aaaa")</f>
        <v>2025</v>
      </c>
      <c r="S204">
        <v>45716</v>
      </c>
      <c r="T204">
        <v>45715</v>
      </c>
      <c r="U204">
        <v>0.5486111111111112</v>
      </c>
      <c r="V204">
        <v>0.59375</v>
      </c>
      <c r="W204">
        <f>((KPI_IMs_2[[#This Row],[FECHA DE RESOLUCION]]+KPI_IMs_2[[#This Row],[HORA CIERRE IM]])-(KPI_IMs_2[[#This Row],[FECHA DE LA NOVEDAD]]+KPI_IMs_2[[#This Row],[HORA DE LA FALLA]]))*24*60</f>
        <v>1605.0000000034925</v>
      </c>
      <c r="X204" t="str" cm="1" xml:space="preserve">
        <f t="array" ref="X204" xml:space="preserve">IF(OR(O204="",P204="",S204="",V204="",AQ204="",AR204=""),"",
  LET(
    _xlpm.inicio, O204 + P204,
    _xlpm.fin, S204 + V204,
    _xlpm.dias, INT(_xlpm.fin - _xlpm.inicio),
    _xlpm.tiempo, REDUCE(0, SEQUENCE(_xlpm.dias + 1, 1, 0, 1),
      LAMBDA(_xlpm.acum,_xlpm.d,
        LET(
          _xlpm.dia, TRUNC(_xlpm.inicio) + _xlpm.d,
          _xlpm.horaIni, IF(_xlpm.d = 0, MAX(_xlpm.inicio, _xlpm.dia + AQ204), _xlpm.dia + AQ204),
          _xlpm.horaFin, IF(_xlpm.d = _xlpm.dias, MIN(_xlpm.fin, _xlpm.dia + AR204), _xlpm.dia + AR204),
          _xlpm.tiempo_dia, MAX(0, _xlpm.horaFin - _xlpm.horaIni),
          _xlpm.acum + _xlpm.tiempo_dia
        )
      )
    ),
    TEXT(_xlpm.tiempo, "h:mm")
  )
)</f>
        <v>15:45</v>
      </c>
      <c r="Y204" t="str">
        <f>TEXT((KPI_IMs_2[[#This Row],[FECHA DE REPORTE]]+KPI_IMs_2[[#This Row],[HORA DE REPORTE]]) - (KPI_IMs_2[[#This Row],[FECHA DE LA NOVEDAD]]+KPI_IMs_2[[#This Row],[HORA DE LA FALLA]]), "[h]:mm")</f>
        <v>1:40</v>
      </c>
      <c r="Z204" t="str">
        <v>INTERMITENCIA EN LA RED</v>
      </c>
      <c r="AA204" t="str">
        <v>Red / Enlace / Proveedor</v>
      </c>
      <c r="AB204" t="str">
        <v>Intermitencia proveedor Cirion</v>
      </c>
      <c r="AC204" t="str">
        <v>Proveedor - Red/Infraestructura</v>
      </c>
      <c r="AD204" t="str">
        <v>NO</v>
      </c>
      <c r="AE204" t="str">
        <v>NO</v>
      </c>
      <c r="AF204" t="str">
        <v>NO</v>
      </c>
      <c r="AG204" t="str">
        <v>NO</v>
      </c>
      <c r="AH204" t="str">
        <v>EXTERNO</v>
      </c>
      <c r="AI204" t="str">
        <v>PROVEEDOR</v>
      </c>
      <c r="AJ204" t="str">
        <v>Ajuste por parte del Proveedor</v>
      </c>
      <c r="AM204" t="str">
        <v>Culminado 100%</v>
      </c>
      <c r="AP204" t="str">
        <v xml:space="preserve">Se confirma restablecimiento del Enlace por parte del Proveedor Cirion </v>
      </c>
      <c r="AQ204">
        <v>0.3333333333333333</v>
      </c>
      <c r="AR204">
        <v>0.875</v>
      </c>
    </row>
    <row r="205" xml:space="preserve">
      <c r="A205">
        <v>1198094</v>
      </c>
      <c r="B205" t="str">
        <f>VLOOKUP(H205,DetalleTiendas!A$2:S$1778,3,FALSE)</f>
        <v>MEJORAMIENTO DEL HOGAR</v>
      </c>
      <c r="C205" t="str">
        <f>VLOOKUP(H205,DetalleTiendas!A$2:S$1778,4,FALSE)</f>
        <v>MEJORAMIENTO DEL HOGAR</v>
      </c>
      <c r="D205" t="str">
        <f>VLOOKUP(H205,DetalleTiendas!A$2:S$1778,5,FALSE)</f>
        <v>MEJORAMIENTO DEL HOGAR</v>
      </c>
      <c r="E205" t="str">
        <v>CORTE DE ENERGIA</v>
      </c>
      <c r="F205" t="str">
        <v>SI</v>
      </c>
      <c r="G205" t="str" xml:space="preserve">
        <f xml:space="preserve">IF(
   AND(ISNUMBER(VALUE(MID(H205,3,3))), ISNUMBER(FIND(" ", H205))),
   LEFT(H205,FIND(" ",H205)-1),
   H205
)</f>
        <v>MEJORAMIENTO DEL HOGAR</v>
      </c>
      <c r="H205" t="str">
        <v>MEJORAMIENTO DEL HOGAR</v>
      </c>
      <c r="J205" t="str">
        <v>Aplicaciones de Tienda-Aplicaciones MDH Colombia</v>
      </c>
      <c r="K205" t="str">
        <v>Diego Mahecha</v>
      </c>
      <c r="L205" t="str">
        <v>ABIERTO</v>
      </c>
      <c r="M205" t="str">
        <v>CERRADO</v>
      </c>
      <c r="N205" t="str">
        <v>MEDIA</v>
      </c>
      <c r="O205">
        <v>45712</v>
      </c>
      <c r="P205">
        <v>0.6805555555555556</v>
      </c>
      <c r="Q205" t="str">
        <f>TEXT(KPI_IMs_2[[#This Row],[FECHA DE LA NOVEDAD]],"MMMM")</f>
        <v>febrero</v>
      </c>
      <c r="R205" t="str">
        <f>TEXT(KPI_IMs_2[[#This Row],[FECHA DE LA NOVEDAD]],"aaaa")</f>
        <v>2025</v>
      </c>
      <c r="S205">
        <v>45712</v>
      </c>
      <c r="T205">
        <v>45712</v>
      </c>
      <c r="U205">
        <v>0.6840277777777778</v>
      </c>
      <c r="V205">
        <v>0.8888888888888888</v>
      </c>
      <c r="W205">
        <f>((KPI_IMs_2[[#This Row],[FECHA DE RESOLUCION]]+KPI_IMs_2[[#This Row],[HORA CIERRE IM]])-(KPI_IMs_2[[#This Row],[FECHA DE LA NOVEDAD]]+KPI_IMs_2[[#This Row],[HORA DE LA FALLA]]))*24*60</f>
        <v>300.00000000349246</v>
      </c>
      <c r="X205" t="str" cm="1" xml:space="preserve">
        <f t="array" ref="X205" xml:space="preserve">IF(OR(O205="",P205="",S205="",V205="",AQ205="",AR205=""),"",
  LET(
    _xlpm.inicio, O205 + P205,
    _xlpm.fin, S205 + V205,
    _xlpm.dias, INT(_xlpm.fin - _xlpm.inicio),
    _xlpm.tiempo, REDUCE(0, SEQUENCE(_xlpm.dias + 1, 1, 0, 1),
      LAMBDA(_xlpm.acum,_xlpm.d,
        LET(
          _xlpm.dia, TRUNC(_xlpm.inicio) + _xlpm.d,
          _xlpm.horaIni, IF(_xlpm.d = 0, MAX(_xlpm.inicio, _xlpm.dia + AQ205), _xlpm.dia + AQ205),
          _xlpm.horaFin, IF(_xlpm.d = _xlpm.dias, MIN(_xlpm.fin, _xlpm.dia + AR205), _xlpm.dia + AR205),
          _xlpm.tiempo_dia, MAX(0, _xlpm.horaFin - _xlpm.horaIni),
          _xlpm.acum + _xlpm.tiempo_dia
        )
      )
    ),
    TEXT(_xlpm.tiempo, "h:mm")
  )
)</f>
        <v>4:40</v>
      </c>
      <c r="Y205" t="str">
        <f>TEXT((KPI_IMs_2[[#This Row],[FECHA DE REPORTE]]+KPI_IMs_2[[#This Row],[HORA DE REPORTE]]) - (KPI_IMs_2[[#This Row],[FECHA DE LA NOVEDAD]]+KPI_IMs_2[[#This Row],[HORA DE LA FALLA]]), "[h]:mm")</f>
        <v>0:05</v>
      </c>
      <c r="Z205" t="str">
        <v>NOVEDAD CONSULTA DE POS A CENTRO VENTA EMPRESA</v>
      </c>
      <c r="AA205" t="str">
        <v>Software / Actualización</v>
      </c>
      <c r="AB205" t="str">
        <v>Sin especificar</v>
      </c>
      <c r="AC205" t="str">
        <v>Software / Actualización</v>
      </c>
      <c r="AD205" t="str">
        <v>NO</v>
      </c>
      <c r="AE205" t="str">
        <v>NO</v>
      </c>
      <c r="AF205" t="str">
        <v>NO</v>
      </c>
      <c r="AG205" t="str">
        <v>SI</v>
      </c>
      <c r="AH205" t="str">
        <v>SISTEMAS</v>
      </c>
      <c r="AI205" t="str">
        <v>SISTEMAS</v>
      </c>
      <c r="AJ205" t="str">
        <v xml:space="preserve">solicitud de actualización de manuales técnicos y las entregas de la documentación de las tomas de control </v>
      </c>
      <c r="AM205" t="str">
        <v>Culminado 100%</v>
      </c>
      <c r="AP205" t="str">
        <v>resuelve en una sala de crisis de una ventana de aproximadamente 5 horas y como mejoramiento se solicita la actualización del manual técnico y las entregas de la documentación de las tomas de control para dar una respuesta oportuna.</v>
      </c>
      <c r="AQ205">
        <v>0.3333333333333333</v>
      </c>
      <c r="AR205">
        <v>0.875</v>
      </c>
    </row>
    <row r="206" xml:space="preserve">
      <c r="A206">
        <v>1198086</v>
      </c>
      <c r="B206" t="str">
        <f>VLOOKUP(H206,DetalleTiendas!A$2:S$1778,3,FALSE)</f>
        <v>MEJORAMIENTO DEL HOGAR</v>
      </c>
      <c r="C206" t="str">
        <f>VLOOKUP(H206,DetalleTiendas!A$2:S$1778,4,FALSE)</f>
        <v>MEJORAMIENTO DEL HOGAR</v>
      </c>
      <c r="D206" t="str">
        <f>VLOOKUP(H206,DetalleTiendas!A$2:S$1778,5,FALSE)</f>
        <v>MEJORAMIENTO DEL HOGAR</v>
      </c>
      <c r="E206" t="str">
        <v>POS</v>
      </c>
      <c r="F206" t="str">
        <v>NO</v>
      </c>
      <c r="G206" t="str" xml:space="preserve">
        <f xml:space="preserve">IF(
   AND(ISNUMBER(VALUE(MID(H206,3,3))), ISNUMBER(FIND(" ", H206))),
   LEFT(H206,FIND(" ",H206)-1),
   H206
)</f>
        <v>MEJORAMIENTO DEL HOGAR</v>
      </c>
      <c r="H206" t="str">
        <v>MEJORAMIENTO DEL HOGAR</v>
      </c>
      <c r="J206" t="str">
        <v>Aplicaciones MDH Colombia CP</v>
      </c>
      <c r="K206" t="str">
        <v>Diego Alejandro Mahecha</v>
      </c>
      <c r="L206" t="str">
        <v>CERRADO</v>
      </c>
      <c r="M206" t="str">
        <v>CERRADO</v>
      </c>
      <c r="N206" t="str">
        <v>ALTA</v>
      </c>
      <c r="O206">
        <v>45712</v>
      </c>
      <c r="P206">
        <v>0.6319444444444444</v>
      </c>
      <c r="Q206" t="str">
        <f>TEXT(KPI_IMs_2[[#This Row],[FECHA DE LA NOVEDAD]],"MMMM")</f>
        <v>febrero</v>
      </c>
      <c r="R206" t="str">
        <f>TEXT(KPI_IMs_2[[#This Row],[FECHA DE LA NOVEDAD]],"aaaa")</f>
        <v>2025</v>
      </c>
      <c r="S206">
        <v>45712</v>
      </c>
      <c r="T206">
        <v>45712</v>
      </c>
      <c r="U206">
        <v>0.6555555555555556</v>
      </c>
      <c r="V206">
        <v>0.8333333333333334</v>
      </c>
      <c r="W206">
        <f>((KPI_IMs_2[[#This Row],[FECHA DE RESOLUCION]]+KPI_IMs_2[[#This Row],[HORA CIERRE IM]])-(KPI_IMs_2[[#This Row],[FECHA DE LA NOVEDAD]]+KPI_IMs_2[[#This Row],[HORA DE LA FALLA]]))*24*60</f>
        <v>290.0000000023283</v>
      </c>
      <c r="X206" t="str" cm="1" xml:space="preserve">
        <f t="array" ref="X206" xml:space="preserve">IF(OR(O206="",P206="",S206="",V206="",AQ206="",AR206=""),"",
  LET(
    _xlpm.inicio, O206 + P206,
    _xlpm.fin, S206 + V206,
    _xlpm.dias, INT(_xlpm.fin - _xlpm.inicio),
    _xlpm.tiempo, REDUCE(0, SEQUENCE(_xlpm.dias + 1, 1, 0, 1),
      LAMBDA(_xlpm.acum,_xlpm.d,
        LET(
          _xlpm.dia, TRUNC(_xlpm.inicio) + _xlpm.d,
          _xlpm.horaIni, IF(_xlpm.d = 0, MAX(_xlpm.inicio, _xlpm.dia + AQ206), _xlpm.dia + AQ206),
          _xlpm.horaFin, IF(_xlpm.d = _xlpm.dias, MIN(_xlpm.fin, _xlpm.dia + AR206), _xlpm.dia + AR206),
          _xlpm.tiempo_dia, MAX(0, _xlpm.horaFin - _xlpm.horaIni),
          _xlpm.acum + _xlpm.tiempo_dia
        )
      )
    ),
    TEXT(_xlpm.tiempo, "h:mm")
  )
)</f>
        <v>4:50</v>
      </c>
      <c r="Y206" t="str">
        <f>TEXT((KPI_IMs_2[[#This Row],[FECHA DE REPORTE]]+KPI_IMs_2[[#This Row],[HORA DE REPORTE]]) - (KPI_IMs_2[[#This Row],[FECHA DE LA NOVEDAD]]+KPI_IMs_2[[#This Row],[HORA DE LA FALLA]]), "[h]:mm")</f>
        <v>0:34</v>
      </c>
      <c r="Z206" t="str">
        <v>FALLA COTIZACIONES</v>
      </c>
      <c r="AA206" t="str">
        <v>Software / Actualización</v>
      </c>
      <c r="AB206" t="str">
        <v>Falla en Servicios que Apuntaban al Servidor Web</v>
      </c>
      <c r="AC206" t="str">
        <v>Software / Actualización</v>
      </c>
      <c r="AD206" t="str">
        <v>SI</v>
      </c>
      <c r="AE206" t="str">
        <v>NO</v>
      </c>
      <c r="AF206" t="str">
        <v>NO</v>
      </c>
      <c r="AG206" t="str">
        <v>NO</v>
      </c>
      <c r="AH206" t="str">
        <v>INTERNO</v>
      </c>
      <c r="AI206" t="str">
        <v>SISTEMAS</v>
      </c>
      <c r="AJ206" t="str">
        <v>Reinicio o/y inicio de servicios</v>
      </c>
      <c r="AM206" t="str">
        <v>Culminado 100%</v>
      </c>
      <c r="AP206" t="str">
        <v>Se presentó un problema a nivel del servidor; el cual impedía el acceso y mostraba un estado de bloqueo.</v>
      </c>
      <c r="AQ206">
        <v>0.3333333333333333</v>
      </c>
      <c r="AR206">
        <v>0.875</v>
      </c>
    </row>
    <row r="207" xml:space="preserve">
      <c r="A207">
        <v>1196936</v>
      </c>
      <c r="B207" t="str">
        <f>VLOOKUP(H207,DetalleTiendas!A$2:S$1778,3,FALSE)</f>
        <v>SUPERMERCADOS</v>
      </c>
      <c r="C207" t="str">
        <f>VLOOKUP(H207,DetalleTiendas!A$2:S$1778,4,FALSE)</f>
        <v>EDS JUMBO</v>
      </c>
      <c r="D207" t="str">
        <f>VLOOKUP(H207,DetalleTiendas!A$2:S$1778,5,FALSE)</f>
        <v>BOGOTA</v>
      </c>
      <c r="E207" t="str">
        <v>ENLACES</v>
      </c>
      <c r="F207" t="str">
        <v>NO</v>
      </c>
      <c r="G207" t="str" xml:space="preserve">
        <f xml:space="preserve">IF(
   AND(ISNUMBER(VALUE(MID(H207,3,3))), ISNUMBER(FIND(" ", H207))),
   LEFT(H207,FIND(" ",H207)-1),
   H207
)</f>
        <v>Z161</v>
      </c>
      <c r="H207" t="str">
        <v>Z161 CALLE 190</v>
      </c>
      <c r="J207" t="str">
        <v>Redes y Comunicaciones-NIVEL 2 - COL</v>
      </c>
      <c r="K207" t="str">
        <v>Guillermo Gutierrez</v>
      </c>
      <c r="L207" t="str">
        <v>CERRADO</v>
      </c>
      <c r="M207" t="str">
        <v>CERRADO</v>
      </c>
      <c r="N207" t="str">
        <v>MEDIA</v>
      </c>
      <c r="O207">
        <v>45712</v>
      </c>
      <c r="P207">
        <v>0.03125</v>
      </c>
      <c r="Q207" t="str">
        <f>TEXT(KPI_IMs_2[[#This Row],[FECHA DE LA NOVEDAD]],"MMMM")</f>
        <v>febrero</v>
      </c>
      <c r="R207" t="str">
        <f>TEXT(KPI_IMs_2[[#This Row],[FECHA DE LA NOVEDAD]],"aaaa")</f>
        <v>2025</v>
      </c>
      <c r="S207">
        <v>45712</v>
      </c>
      <c r="T207">
        <v>45712</v>
      </c>
      <c r="U207">
        <v>0.33402777777777776</v>
      </c>
      <c r="V207">
        <v>0.4166666666666667</v>
      </c>
      <c r="W207">
        <f>((KPI_IMs_2[[#This Row],[FECHA DE RESOLUCION]]+KPI_IMs_2[[#This Row],[HORA CIERRE IM]])-(KPI_IMs_2[[#This Row],[FECHA DE LA NOVEDAD]]+KPI_IMs_2[[#This Row],[HORA DE LA FALLA]]))*24*60</f>
        <v>554.9999999965075</v>
      </c>
      <c r="X207" t="str" cm="1" xml:space="preserve">
        <f t="array" ref="X207" xml:space="preserve">IF(OR(O207="",P207="",S207="",V207="",AQ207="",AR207=""),"",
  LET(
    _xlpm.inicio, O207 + P207,
    _xlpm.fin, S207 + V207,
    _xlpm.dias, INT(_xlpm.fin - _xlpm.inicio),
    _xlpm.tiempo, REDUCE(0, SEQUENCE(_xlpm.dias + 1, 1, 0, 1),
      LAMBDA(_xlpm.acum,_xlpm.d,
        LET(
          _xlpm.dia, TRUNC(_xlpm.inicio) + _xlpm.d,
          _xlpm.horaIni, IF(_xlpm.d = 0, MAX(_xlpm.inicio, _xlpm.dia + AQ207), _xlpm.dia + AQ207),
          _xlpm.horaFin, IF(_xlpm.d = _xlpm.dias, MIN(_xlpm.fin, _xlpm.dia + AR207), _xlpm.dia + AR207),
          _xlpm.tiempo_dia, MAX(0, _xlpm.horaFin - _xlpm.horaIni),
          _xlpm.acum + _xlpm.tiempo_dia
        )
      )
    ),
    TEXT(_xlpm.tiempo, "h:mm")
  )
)</f>
        <v>2:00</v>
      </c>
      <c r="Y207" t="str">
        <f>TEXT((KPI_IMs_2[[#This Row],[FECHA DE REPORTE]]+KPI_IMs_2[[#This Row],[HORA DE REPORTE]]) - (KPI_IMs_2[[#This Row],[FECHA DE LA NOVEDAD]]+KPI_IMs_2[[#This Row],[HORA DE LA FALLA]]), "[h]:mm")</f>
        <v>7:16</v>
      </c>
      <c r="Z207" t="str">
        <v>CAIDA ENLACES</v>
      </c>
      <c r="AA207" t="str">
        <v>Red / Enlace / Proveedor</v>
      </c>
      <c r="AB207" t="str">
        <v xml:space="preserve">Caída enlace proveedor - Cirion       </v>
      </c>
      <c r="AC207" t="str">
        <v>Proveedor - Red/Infraestructura</v>
      </c>
      <c r="AD207" t="str">
        <v>NO</v>
      </c>
      <c r="AE207" t="str">
        <v>NO</v>
      </c>
      <c r="AF207" t="str">
        <v>NO</v>
      </c>
      <c r="AG207" t="str">
        <v>NO</v>
      </c>
      <c r="AH207" t="str">
        <v>EXTERNO</v>
      </c>
      <c r="AI207" t="str">
        <v>PROVEEDOR</v>
      </c>
      <c r="AJ207" t="str">
        <v>Ajuste por parte del Proveedor</v>
      </c>
      <c r="AM207" t="str">
        <v>Culminado 100%</v>
      </c>
      <c r="AP207" t="str">
        <v>la falla se presento por falla eléctrica en el Sector</v>
      </c>
      <c r="AQ207">
        <v>0.3333333333333333</v>
      </c>
      <c r="AR207">
        <v>0.875</v>
      </c>
    </row>
    <row r="208" xml:space="preserve">
      <c r="A208">
        <v>1193442</v>
      </c>
      <c r="B208" t="str">
        <f>VLOOKUP(H208,DetalleTiendas!A$2:S$1778,3,FALSE)</f>
        <v>SUPERMERCADOS</v>
      </c>
      <c r="C208" t="str">
        <f>VLOOKUP(H208,DetalleTiendas!A$2:S$1778,4,FALSE)</f>
        <v>METRO</v>
      </c>
      <c r="D208" t="str">
        <f>VLOOKUP(H208,DetalleTiendas!A$2:S$1778,5,FALSE)</f>
        <v>CENTRO</v>
      </c>
      <c r="E208" t="str">
        <v>POS</v>
      </c>
      <c r="F208" t="str">
        <v>NO</v>
      </c>
      <c r="G208" t="str" xml:space="preserve">
        <f xml:space="preserve">IF(
   AND(ISNUMBER(VALUE(MID(H208,3,3))), ISNUMBER(FIND(" ", H208))),
   LEFT(H208,FIND(" ",H208)-1),
   H208
)</f>
        <v>M322</v>
      </c>
      <c r="H208" t="str">
        <v>M322 METRO MERCADEFAM CABECERA</v>
      </c>
      <c r="J208" t="str">
        <v>Soporte_Onsite_REG_Oriente_SM Colombia</v>
      </c>
      <c r="K208" t="str">
        <v>David Higuita</v>
      </c>
      <c r="L208" t="str">
        <v>CERRADO</v>
      </c>
      <c r="M208" t="str">
        <v>CERRADO</v>
      </c>
      <c r="N208" t="str">
        <v>ALTA</v>
      </c>
      <c r="O208">
        <v>45709</v>
      </c>
      <c r="P208">
        <v>0.3402777777777778</v>
      </c>
      <c r="Q208" t="str">
        <f>TEXT(KPI_IMs_2[[#This Row],[FECHA DE LA NOVEDAD]],"MMMM")</f>
        <v>febrero</v>
      </c>
      <c r="R208" t="str">
        <f>TEXT(KPI_IMs_2[[#This Row],[FECHA DE LA NOVEDAD]],"aaaa")</f>
        <v>2025</v>
      </c>
      <c r="S208">
        <v>45709</v>
      </c>
      <c r="T208">
        <v>45709</v>
      </c>
      <c r="U208">
        <v>0.375</v>
      </c>
      <c r="V208">
        <v>0.5208333333333334</v>
      </c>
      <c r="W208">
        <f>((KPI_IMs_2[[#This Row],[FECHA DE RESOLUCION]]+KPI_IMs_2[[#This Row],[HORA CIERRE IM]])-(KPI_IMs_2[[#This Row],[FECHA DE LA NOVEDAD]]+KPI_IMs_2[[#This Row],[HORA DE LA FALLA]]))*24*60</f>
        <v>259.99999999883585</v>
      </c>
      <c r="X208" t="str" cm="1" xml:space="preserve">
        <f t="array" ref="X208" xml:space="preserve">IF(OR(O208="",P208="",S208="",V208="",AQ208="",AR208=""),"",
  LET(
    _xlpm.inicio, O208 + P208,
    _xlpm.fin, S208 + V208,
    _xlpm.dias, INT(_xlpm.fin - _xlpm.inicio),
    _xlpm.tiempo, REDUCE(0, SEQUENCE(_xlpm.dias + 1, 1, 0, 1),
      LAMBDA(_xlpm.acum,_xlpm.d,
        LET(
          _xlpm.dia, TRUNC(_xlpm.inicio) + _xlpm.d,
          _xlpm.horaIni, IF(_xlpm.d = 0, MAX(_xlpm.inicio, _xlpm.dia + AQ208), _xlpm.dia + AQ208),
          _xlpm.horaFin, IF(_xlpm.d = _xlpm.dias, MIN(_xlpm.fin, _xlpm.dia + AR208), _xlpm.dia + AR208),
          _xlpm.tiempo_dia, MAX(0, _xlpm.horaFin - _xlpm.horaIni),
          _xlpm.acum + _xlpm.tiempo_dia
        )
      )
    ),
    TEXT(_xlpm.tiempo, "h:mm")
  )
)</f>
        <v>4:20</v>
      </c>
      <c r="Y208" t="str">
        <f>TEXT((KPI_IMs_2[[#This Row],[FECHA DE REPORTE]]+KPI_IMs_2[[#This Row],[HORA DE REPORTE]]) - (KPI_IMs_2[[#This Row],[FECHA DE LA NOVEDAD]]+KPI_IMs_2[[#This Row],[HORA DE LA FALLA]]), "[h]:mm")</f>
        <v>0:50</v>
      </c>
      <c r="Z208" t="str">
        <v>CORTE DE ENERGIA</v>
      </c>
      <c r="AA208" t="str">
        <v>Eléctrico / Energía</v>
      </c>
      <c r="AB208" t="str">
        <v>Corte energía corto en transformador</v>
      </c>
      <c r="AC208" t="str">
        <v>Infraestructura - Eléctrica</v>
      </c>
      <c r="AD208" t="str">
        <v>SI</v>
      </c>
      <c r="AE208" t="str">
        <v>SI</v>
      </c>
      <c r="AF208" t="str">
        <v>SI</v>
      </c>
      <c r="AG208" t="str">
        <v>SI</v>
      </c>
      <c r="AH208" t="str">
        <v>EXTERNO</v>
      </c>
      <c r="AI208" t="str">
        <v>PROVEEDOR</v>
      </c>
      <c r="AJ208" t="str">
        <v>Ajuste Cableado tienda</v>
      </c>
      <c r="AM208" t="str">
        <v>Culminado 100%</v>
      </c>
      <c r="AP208" t="str">
        <v>se estallo un transformador del proveedor</v>
      </c>
      <c r="AQ208">
        <v>0.3333333333333333</v>
      </c>
      <c r="AR208">
        <v>0.875</v>
      </c>
    </row>
    <row r="209" xml:space="preserve">
      <c r="A209">
        <v>1192325</v>
      </c>
      <c r="B209" t="str">
        <f>VLOOKUP(H209,DetalleTiendas!A$2:S$1778,3,FALSE)</f>
        <v>SUPERMERCADOS</v>
      </c>
      <c r="C209" t="str">
        <f>VLOOKUP(H209,DetalleTiendas!A$2:S$1778,4,FALSE)</f>
        <v>JUMBO</v>
      </c>
      <c r="D209" t="str">
        <f>VLOOKUP(H209,DetalleTiendas!A$2:S$1778,5,FALSE)</f>
        <v>BOGOTA</v>
      </c>
      <c r="E209" t="str">
        <v>EFT RECAUDOS</v>
      </c>
      <c r="F209" t="str">
        <v>NO</v>
      </c>
      <c r="G209" t="str" xml:space="preserve">
        <f xml:space="preserve">IF(
   AND(ISNUMBER(VALUE(MID(H209,3,3))), ISNUMBER(FIND(" ", H209))),
   LEFT(H209,FIND(" ",H209)-1),
   H209
)</f>
        <v>J072</v>
      </c>
      <c r="H209" t="str">
        <v>J072 SANTAFE</v>
      </c>
      <c r="J209" t="str">
        <v>Redes y Comunicaciones-NIVEL 2 - COL</v>
      </c>
      <c r="K209" t="str">
        <v>Guillermo Gutierrez</v>
      </c>
      <c r="L209" t="str">
        <v>CERRADO</v>
      </c>
      <c r="M209" t="str">
        <v>CERRADO</v>
      </c>
      <c r="N209" t="str">
        <v>MEDIA</v>
      </c>
      <c r="O209">
        <v>45708</v>
      </c>
      <c r="P209">
        <v>0.5680555555555555</v>
      </c>
      <c r="Q209" t="str">
        <f>TEXT(KPI_IMs_2[[#This Row],[FECHA DE LA NOVEDAD]],"MMMM")</f>
        <v>febrero</v>
      </c>
      <c r="R209" t="str">
        <f>TEXT(KPI_IMs_2[[#This Row],[FECHA DE LA NOVEDAD]],"aaaa")</f>
        <v>2025</v>
      </c>
      <c r="S209">
        <v>45708</v>
      </c>
      <c r="T209">
        <v>45708</v>
      </c>
      <c r="U209">
        <v>0.5916666666666667</v>
      </c>
      <c r="V209">
        <v>0.6388888888888888</v>
      </c>
      <c r="W209">
        <f>((KPI_IMs_2[[#This Row],[FECHA DE RESOLUCION]]+KPI_IMs_2[[#This Row],[HORA CIERRE IM]])-(KPI_IMs_2[[#This Row],[FECHA DE LA NOVEDAD]]+KPI_IMs_2[[#This Row],[HORA DE LA FALLA]]))*24*60</f>
        <v>101.99999999720603</v>
      </c>
      <c r="X209" t="str" cm="1" xml:space="preserve">
        <f t="array" ref="X209" xml:space="preserve">IF(OR(O209="",P209="",S209="",V209="",AQ209="",AR209=""),"",
  LET(
    _xlpm.inicio, O209 + P209,
    _xlpm.fin, S209 + V209,
    _xlpm.dias, INT(_xlpm.fin - _xlpm.inicio),
    _xlpm.tiempo, REDUCE(0, SEQUENCE(_xlpm.dias + 1, 1, 0, 1),
      LAMBDA(_xlpm.acum,_xlpm.d,
        LET(
          _xlpm.dia, TRUNC(_xlpm.inicio) + _xlpm.d,
          _xlpm.horaIni, IF(_xlpm.d = 0, MAX(_xlpm.inicio, _xlpm.dia + AQ209), _xlpm.dia + AQ209),
          _xlpm.horaFin, IF(_xlpm.d = _xlpm.dias, MIN(_xlpm.fin, _xlpm.dia + AR209), _xlpm.dia + AR209),
          _xlpm.tiempo_dia, MAX(0, _xlpm.horaFin - _xlpm.horaIni),
          _xlpm.acum + _xlpm.tiempo_dia
        )
      )
    ),
    TEXT(_xlpm.tiempo, "h:mm")
  )
)</f>
        <v>1:42</v>
      </c>
      <c r="Y209" t="str">
        <f>TEXT((KPI_IMs_2[[#This Row],[FECHA DE REPORTE]]+KPI_IMs_2[[#This Row],[HORA DE REPORTE]]) - (KPI_IMs_2[[#This Row],[FECHA DE LA NOVEDAD]]+KPI_IMs_2[[#This Row],[HORA DE LA FALLA]]), "[h]:mm")</f>
        <v>0:34</v>
      </c>
      <c r="Z209" t="str">
        <v>CAIDA ENLACES</v>
      </c>
      <c r="AA209" t="str">
        <v>Red / Enlace / Proveedor</v>
      </c>
      <c r="AB209" t="str">
        <v xml:space="preserve">Caída enlace proveedor - Claro </v>
      </c>
      <c r="AC209" t="str">
        <v>Proveedor - Red/Infraestructura</v>
      </c>
      <c r="AD209" t="str">
        <v>NO</v>
      </c>
      <c r="AE209" t="str">
        <v>NO</v>
      </c>
      <c r="AF209" t="str">
        <v>NO</v>
      </c>
      <c r="AG209" t="str">
        <v>NO</v>
      </c>
      <c r="AH209" t="str">
        <v>EXTERNO</v>
      </c>
      <c r="AI209" t="str">
        <v>PROVEEDOR</v>
      </c>
      <c r="AJ209" t="str">
        <v>Ajuste por parte del Proveedor</v>
      </c>
      <c r="AM209" t="str">
        <v>Culminado 100%</v>
      </c>
      <c r="AP209" t="str">
        <v>bloqueo de la ONT del enlace del proveedor Claro</v>
      </c>
      <c r="AQ209">
        <v>0.3333333333333333</v>
      </c>
      <c r="AR209">
        <v>0.875</v>
      </c>
    </row>
    <row r="210" xml:space="preserve">
      <c r="A210">
        <v>1190895</v>
      </c>
      <c r="B210" t="str">
        <f>VLOOKUP(H210,DetalleTiendas!A$2:S$1778,3,FALSE)</f>
        <v>SUPERMERCADOS</v>
      </c>
      <c r="C210" t="str">
        <f>VLOOKUP(H210,DetalleTiendas!A$2:S$1778,4,FALSE)</f>
        <v>METRO</v>
      </c>
      <c r="D210" t="str">
        <f>VLOOKUP(H210,DetalleTiendas!A$2:S$1778,5,FALSE)</f>
        <v>CENTRO</v>
      </c>
      <c r="E210" t="str">
        <v>ENLACES</v>
      </c>
      <c r="F210" t="str">
        <v>SI</v>
      </c>
      <c r="G210" t="str" xml:space="preserve">
        <f xml:space="preserve">IF(
   AND(ISNUMBER(VALUE(MID(H210,3,3))), ISNUMBER(FIND(" ", H210))),
   LEFT(H210,FIND(" ",H210)-1),
   H210
)</f>
        <v>M080</v>
      </c>
      <c r="H210" t="str">
        <v>M080 LOS LIBERTADORES</v>
      </c>
      <c r="J210" t="str">
        <v>Aplicaciones_POS_ARS_Colombia</v>
      </c>
      <c r="K210" t="str">
        <v>Luis Alejandro Medina</v>
      </c>
      <c r="L210" t="str">
        <v>CERRADO</v>
      </c>
      <c r="M210" t="str">
        <v>CERRADO</v>
      </c>
      <c r="N210" t="str">
        <v>ALTA</v>
      </c>
      <c r="O210">
        <v>45707</v>
      </c>
      <c r="P210">
        <v>0.7569444444444444</v>
      </c>
      <c r="Q210" t="str">
        <f>TEXT(KPI_IMs_2[[#This Row],[FECHA DE LA NOVEDAD]],"MMMM")</f>
        <v>febrero</v>
      </c>
      <c r="R210" t="str">
        <f>TEXT(KPI_IMs_2[[#This Row],[FECHA DE LA NOVEDAD]],"aaaa")</f>
        <v>2025</v>
      </c>
      <c r="S210">
        <v>45707</v>
      </c>
      <c r="T210">
        <v>45707</v>
      </c>
      <c r="U210">
        <v>0.7743055555555556</v>
      </c>
      <c r="V210">
        <v>0.8138888888888889</v>
      </c>
      <c r="W210">
        <f>((KPI_IMs_2[[#This Row],[FECHA DE RESOLUCION]]+KPI_IMs_2[[#This Row],[HORA CIERRE IM]])-(KPI_IMs_2[[#This Row],[FECHA DE LA NOVEDAD]]+KPI_IMs_2[[#This Row],[HORA DE LA FALLA]]))*24*60</f>
        <v>81.99999999487773</v>
      </c>
      <c r="X210" t="str" cm="1" xml:space="preserve">
        <f t="array" ref="X210" xml:space="preserve">IF(OR(O210="",P210="",S210="",V210="",AQ210="",AR210=""),"",
  LET(
    _xlpm.inicio, O210 + P210,
    _xlpm.fin, S210 + V210,
    _xlpm.dias, INT(_xlpm.fin - _xlpm.inicio),
    _xlpm.tiempo, REDUCE(0, SEQUENCE(_xlpm.dias + 1, 1, 0, 1),
      LAMBDA(_xlpm.acum,_xlpm.d,
        LET(
          _xlpm.dia, TRUNC(_xlpm.inicio) + _xlpm.d,
          _xlpm.horaIni, IF(_xlpm.d = 0, MAX(_xlpm.inicio, _xlpm.dia + AQ210), _xlpm.dia + AQ210),
          _xlpm.horaFin, IF(_xlpm.d = _xlpm.dias, MIN(_xlpm.fin, _xlpm.dia + AR210), _xlpm.dia + AR210),
          _xlpm.tiempo_dia, MAX(0, _xlpm.horaFin - _xlpm.horaIni),
          _xlpm.acum + _xlpm.tiempo_dia
        )
      )
    ),
    TEXT(_xlpm.tiempo, "h:mm")
  )
)</f>
        <v>1:22</v>
      </c>
      <c r="Y210" t="str">
        <f>TEXT((KPI_IMs_2[[#This Row],[FECHA DE REPORTE]]+KPI_IMs_2[[#This Row],[HORA DE REPORTE]]) - (KPI_IMs_2[[#This Row],[FECHA DE LA NOVEDAD]]+KPI_IMs_2[[#This Row],[HORA DE LA FALLA]]), "[h]:mm")</f>
        <v>0:25</v>
      </c>
      <c r="Z210" t="str">
        <v>FALLA DE DESCUENTOS</v>
      </c>
      <c r="AA210" t="str">
        <v>Software / Actualización</v>
      </c>
      <c r="AB210" t="str">
        <v>Envio de cargue erroneamente</v>
      </c>
      <c r="AC210" t="str">
        <v>Error de Usuario</v>
      </c>
      <c r="AD210" t="str">
        <v>SI</v>
      </c>
      <c r="AE210" t="str">
        <v>NO</v>
      </c>
      <c r="AF210" t="str">
        <v>NO</v>
      </c>
      <c r="AG210" t="str">
        <v>SI</v>
      </c>
      <c r="AH210" t="str">
        <v>INTERNO</v>
      </c>
      <c r="AI210" t="str">
        <v>NEGOCIO</v>
      </c>
      <c r="AJ210" t="str">
        <v>Se envió cargue de descuentos</v>
      </c>
      <c r="AM210" t="str">
        <v>Culminado 100%</v>
      </c>
      <c r="AP210" t="str">
        <v>Se envió un cargue de descuentos desde el comercial; lo que hacen es enviar muchos Articulos al tiempo lo que hace que se estalle el Sistema.</v>
      </c>
      <c r="AQ210">
        <v>0.3333333333333333</v>
      </c>
      <c r="AR210">
        <v>0.875</v>
      </c>
    </row>
    <row r="211" xml:space="preserve">
      <c r="A211">
        <v>1188664</v>
      </c>
      <c r="B211" t="str">
        <f>VLOOKUP(H211,DetalleTiendas!A$2:S$1778,3,FALSE)</f>
        <v>SUPERMERCADOS</v>
      </c>
      <c r="C211" t="str">
        <f>VLOOKUP(H211,DetalleTiendas!A$2:S$1778,4,FALSE)</f>
        <v>JUMBO</v>
      </c>
      <c r="D211" t="str">
        <f>VLOOKUP(H211,DetalleTiendas!A$2:S$1778,5,FALSE)</f>
        <v>BOGOTA</v>
      </c>
      <c r="E211" t="str">
        <v>ENLACES</v>
      </c>
      <c r="F211" t="str">
        <v>NO</v>
      </c>
      <c r="G211" t="str" xml:space="preserve">
        <f xml:space="preserve">IF(
   AND(ISNUMBER(VALUE(MID(H211,3,3))), ISNUMBER(FIND(" ", H211))),
   LEFT(H211,FIND(" ",H211)-1),
   H211
)</f>
        <v>J011</v>
      </c>
      <c r="H211" t="str">
        <v>J011 CALLE 80</v>
      </c>
      <c r="J211" t="str">
        <v>Redes y Comunicaciones-NIVEL 2 - COL</v>
      </c>
      <c r="K211" t="str">
        <v>Guillermo Gutierrez</v>
      </c>
      <c r="L211" t="str">
        <v>CERRADO</v>
      </c>
      <c r="M211" t="str">
        <v>CERRADO</v>
      </c>
      <c r="N211" t="str">
        <v>MEDIA</v>
      </c>
      <c r="O211">
        <v>45706</v>
      </c>
      <c r="P211">
        <v>0.3333333333333333</v>
      </c>
      <c r="Q211" t="str">
        <f>TEXT(KPI_IMs_2[[#This Row],[FECHA DE LA NOVEDAD]],"MMMM")</f>
        <v>febrero</v>
      </c>
      <c r="R211" t="str">
        <f>TEXT(KPI_IMs_2[[#This Row],[FECHA DE LA NOVEDAD]],"aaaa")</f>
        <v>2025</v>
      </c>
      <c r="S211">
        <v>45706</v>
      </c>
      <c r="T211">
        <v>45706</v>
      </c>
      <c r="U211">
        <v>0.3472222222222222</v>
      </c>
      <c r="V211">
        <v>0.4791666666666667</v>
      </c>
      <c r="W211">
        <f>((KPI_IMs_2[[#This Row],[FECHA DE RESOLUCION]]+KPI_IMs_2[[#This Row],[HORA CIERRE IM]])-(KPI_IMs_2[[#This Row],[FECHA DE LA NOVEDAD]]+KPI_IMs_2[[#This Row],[HORA DE LA FALLA]]))*24*60</f>
        <v>209.99999999301508</v>
      </c>
      <c r="X211" t="str" cm="1" xml:space="preserve">
        <f t="array" ref="X211" xml:space="preserve">IF(OR(O211="",P211="",S211="",V211="",AQ211="",AR211=""),"",
  LET(
    _xlpm.inicio, O211 + P211,
    _xlpm.fin, S211 + V211,
    _xlpm.dias, INT(_xlpm.fin - _xlpm.inicio),
    _xlpm.tiempo, REDUCE(0, SEQUENCE(_xlpm.dias + 1, 1, 0, 1),
      LAMBDA(_xlpm.acum,_xlpm.d,
        LET(
          _xlpm.dia, TRUNC(_xlpm.inicio) + _xlpm.d,
          _xlpm.horaIni, IF(_xlpm.d = 0, MAX(_xlpm.inicio, _xlpm.dia + AQ211), _xlpm.dia + AQ211),
          _xlpm.horaFin, IF(_xlpm.d = _xlpm.dias, MIN(_xlpm.fin, _xlpm.dia + AR211), _xlpm.dia + AR211),
          _xlpm.tiempo_dia, MAX(0, _xlpm.horaFin - _xlpm.horaIni),
          _xlpm.acum + _xlpm.tiempo_dia
        )
      )
    ),
    TEXT(_xlpm.tiempo, "h:mm")
  )
)</f>
        <v>3:30</v>
      </c>
      <c r="Y211" t="str">
        <f>TEXT((KPI_IMs_2[[#This Row],[FECHA DE REPORTE]]+KPI_IMs_2[[#This Row],[HORA DE REPORTE]]) - (KPI_IMs_2[[#This Row],[FECHA DE LA NOVEDAD]]+KPI_IMs_2[[#This Row],[HORA DE LA FALLA]]), "[h]:mm")</f>
        <v>0:20</v>
      </c>
      <c r="Z211" t="str">
        <v>FALLA WIFI</v>
      </c>
      <c r="AA211" t="str">
        <v>Hardware / Equipos</v>
      </c>
      <c r="AB211" t="str">
        <v>Falla en el cableado externo</v>
      </c>
      <c r="AC211" t="str">
        <v>Proveedor - Red/Infraestructura</v>
      </c>
      <c r="AD211" t="str">
        <v>NO</v>
      </c>
      <c r="AE211" t="str">
        <v>NO</v>
      </c>
      <c r="AF211" t="str">
        <v>SI</v>
      </c>
      <c r="AG211" t="str">
        <v>NO</v>
      </c>
      <c r="AH211" t="str">
        <v>INTERNO</v>
      </c>
      <c r="AI211" t="str">
        <v>NEGOCIO</v>
      </c>
      <c r="AJ211" t="str">
        <v>revision conexiones tienda</v>
      </c>
      <c r="AM211" t="str">
        <v>Culminado 100%</v>
      </c>
      <c r="AP211" t="str">
        <v>Daño causado en remodelación de plataforma panadería a nivel de wifi</v>
      </c>
      <c r="AQ211">
        <v>0.3333333333333333</v>
      </c>
      <c r="AR211">
        <v>0.875</v>
      </c>
    </row>
    <row r="212" xml:space="preserve">
      <c r="A212">
        <v>1188326</v>
      </c>
      <c r="B212" t="str">
        <f>VLOOKUP(H212,DetalleTiendas!A$2:S$1778,3,FALSE)</f>
        <v>SUPERMERCADOS</v>
      </c>
      <c r="C212" t="str">
        <f>VLOOKUP(H212,DetalleTiendas!A$2:S$1778,4,FALSE)</f>
        <v>EDS JUMBO</v>
      </c>
      <c r="D212" t="str">
        <f>VLOOKUP(H212,DetalleTiendas!A$2:S$1778,5,FALSE)</f>
        <v>BOGOTA</v>
      </c>
      <c r="E212" t="str">
        <v>CORTE DE ENERGIA</v>
      </c>
      <c r="F212" t="str">
        <v>NO</v>
      </c>
      <c r="G212" t="str" xml:space="preserve">
        <f xml:space="preserve">IF(
   AND(ISNUMBER(VALUE(MID(H212,3,3))), ISNUMBER(FIND(" ", H212))),
   LEFT(H212,FIND(" ",H212)-1),
   H212
)</f>
        <v>Z145</v>
      </c>
      <c r="H212" t="str">
        <v>Z145 AV CIUDAD DE CALI</v>
      </c>
      <c r="J212" t="str">
        <v>Soporte_Onsite_BOGOTA</v>
      </c>
      <c r="K212" t="str">
        <v>Juan Fernando Rodriguez</v>
      </c>
      <c r="L212" t="str">
        <v>CERRADO</v>
      </c>
      <c r="M212" t="str">
        <v>CERRADO</v>
      </c>
      <c r="N212" t="str">
        <v>MEDIA</v>
      </c>
      <c r="O212">
        <v>45705</v>
      </c>
      <c r="P212">
        <v>0.7243055555555555</v>
      </c>
      <c r="Q212" t="str">
        <f>TEXT(KPI_IMs_2[[#This Row],[FECHA DE LA NOVEDAD]],"MMMM")</f>
        <v>febrero</v>
      </c>
      <c r="R212" t="str">
        <f>TEXT(KPI_IMs_2[[#This Row],[FECHA DE LA NOVEDAD]],"aaaa")</f>
        <v>2025</v>
      </c>
      <c r="S212">
        <v>45705</v>
      </c>
      <c r="T212">
        <v>45705</v>
      </c>
      <c r="U212">
        <v>0.7243055555555555</v>
      </c>
      <c r="V212">
        <v>0.7430555555555556</v>
      </c>
      <c r="W212">
        <f>((KPI_IMs_2[[#This Row],[FECHA DE RESOLUCION]]+KPI_IMs_2[[#This Row],[HORA CIERRE IM]])-(KPI_IMs_2[[#This Row],[FECHA DE LA NOVEDAD]]+KPI_IMs_2[[#This Row],[HORA DE LA FALLA]]))*24*60</f>
        <v>26.999999993713573</v>
      </c>
      <c r="X212" t="str" cm="1" xml:space="preserve">
        <f t="array" ref="X212" xml:space="preserve">IF(OR(O212="",P212="",S212="",V212="",AQ212="",AR212=""),"",
  LET(
    _xlpm.inicio, O212 + P212,
    _xlpm.fin, S212 + V212,
    _xlpm.dias, INT(_xlpm.fin - _xlpm.inicio),
    _xlpm.tiempo, REDUCE(0, SEQUENCE(_xlpm.dias + 1, 1, 0, 1),
      LAMBDA(_xlpm.acum,_xlpm.d,
        LET(
          _xlpm.dia, TRUNC(_xlpm.inicio) + _xlpm.d,
          _xlpm.horaIni, IF(_xlpm.d = 0, MAX(_xlpm.inicio, _xlpm.dia + AQ212), _xlpm.dia + AQ212),
          _xlpm.horaFin, IF(_xlpm.d = _xlpm.dias, MIN(_xlpm.fin, _xlpm.dia + AR212), _xlpm.dia + AR212),
          _xlpm.tiempo_dia, MAX(0, _xlpm.horaFin - _xlpm.horaIni),
          _xlpm.acum + _xlpm.tiempo_dia
        )
      )
    ),
    TEXT(_xlpm.tiempo, "h:mm")
  )
)</f>
        <v>0:27</v>
      </c>
      <c r="Y212" t="str">
        <f>TEXT((KPI_IMs_2[[#This Row],[FECHA DE REPORTE]]+KPI_IMs_2[[#This Row],[HORA DE REPORTE]]) - (KPI_IMs_2[[#This Row],[FECHA DE LA NOVEDAD]]+KPI_IMs_2[[#This Row],[HORA DE LA FALLA]]), "[h]:mm")</f>
        <v>0:00</v>
      </c>
      <c r="Z212" t="str">
        <v>CAIDA ENLACES</v>
      </c>
      <c r="AA212" t="str">
        <v>Eléctrico / Energía</v>
      </c>
      <c r="AB212" t="str">
        <v>Corte energía falla en el sector</v>
      </c>
      <c r="AC212" t="str">
        <v>Infraestructura - Eléctrica</v>
      </c>
      <c r="AD212" t="str">
        <v>SI</v>
      </c>
      <c r="AE212" t="str">
        <v>SI</v>
      </c>
      <c r="AF212" t="str">
        <v>SI</v>
      </c>
      <c r="AG212" t="str">
        <v>SI</v>
      </c>
      <c r="AH212" t="str">
        <v>EXTERNO</v>
      </c>
      <c r="AI212" t="str">
        <v>PROVEEDOR</v>
      </c>
      <c r="AJ212" t="str">
        <v>Ajustes Conexiones tienda</v>
      </c>
      <c r="AM212" t="str">
        <v>Culminado 100%</v>
      </c>
      <c r="AP212" t="str">
        <v>la Falla no fue presentada por una Caída de los Enlaces si no que fue por un corte de Energia.</v>
      </c>
      <c r="AQ212">
        <v>0.3333333333333333</v>
      </c>
      <c r="AR212">
        <v>0.875</v>
      </c>
    </row>
    <row r="213" xml:space="preserve">
      <c r="A213">
        <v>1185363</v>
      </c>
      <c r="B213" t="str">
        <f>VLOOKUP(H213,DetalleTiendas!A$2:S$1778,3,FALSE)</f>
        <v>PAIS</v>
      </c>
      <c r="C213" t="str">
        <f>VLOOKUP(H213,DetalleTiendas!A$2:S$1778,4,FALSE)</f>
        <v>PAIS</v>
      </c>
      <c r="D213" t="str">
        <f>VLOOKUP(H213,DetalleTiendas!A$2:S$1778,5,FALSE)</f>
        <v>PAIS</v>
      </c>
      <c r="E213" t="str">
        <v>POS</v>
      </c>
      <c r="F213" t="str">
        <v>SI</v>
      </c>
      <c r="G213" t="str" xml:space="preserve">
        <f xml:space="preserve">IF(
   AND(ISNUMBER(VALUE(MID(H213,3,3))), ISNUMBER(FIND(" ", H213))),
   LEFT(H213,FIND(" ",H213)-1),
   H213
)</f>
        <v>PAIS</v>
      </c>
      <c r="H213" t="str">
        <v>PAIS</v>
      </c>
      <c r="J213" t="str">
        <v>SC_Satelites_Centralizacion</v>
      </c>
      <c r="K213" t="str">
        <v>Luis Alejandro Medina</v>
      </c>
      <c r="L213" t="str">
        <v>CERRADO</v>
      </c>
      <c r="M213" t="str">
        <v>CERRADO</v>
      </c>
      <c r="N213" t="str">
        <v>ALTA</v>
      </c>
      <c r="O213">
        <v>45704</v>
      </c>
      <c r="P213">
        <v>0.7083333333333334</v>
      </c>
      <c r="Q213" t="str">
        <f>TEXT(KPI_IMs_2[[#This Row],[FECHA DE LA NOVEDAD]],"MMMM")</f>
        <v>febrero</v>
      </c>
      <c r="R213" t="str">
        <f>TEXT(KPI_IMs_2[[#This Row],[FECHA DE LA NOVEDAD]],"aaaa")</f>
        <v>2025</v>
      </c>
      <c r="S213">
        <v>45704</v>
      </c>
      <c r="T213">
        <v>45704</v>
      </c>
      <c r="U213">
        <v>0.8472222222222222</v>
      </c>
      <c r="V213">
        <v>0.8597222222222223</v>
      </c>
      <c r="W213">
        <f>((KPI_IMs_2[[#This Row],[FECHA DE RESOLUCION]]+KPI_IMs_2[[#This Row],[HORA CIERRE IM]])-(KPI_IMs_2[[#This Row],[FECHA DE LA NOVEDAD]]+KPI_IMs_2[[#This Row],[HORA DE LA FALLA]]))*24*60</f>
        <v>217.99999999813735</v>
      </c>
      <c r="X213" t="str" cm="1" xml:space="preserve">
        <f t="array" ref="X213" xml:space="preserve">IF(OR(O213="",P213="",S213="",V213="",AQ213="",AR213=""),"",
  LET(
    _xlpm.inicio, O213 + P213,
    _xlpm.fin, S213 + V213,
    _xlpm.dias, INT(_xlpm.fin - _xlpm.inicio),
    _xlpm.tiempo, REDUCE(0, SEQUENCE(_xlpm.dias + 1, 1, 0, 1),
      LAMBDA(_xlpm.acum,_xlpm.d,
        LET(
          _xlpm.dia, TRUNC(_xlpm.inicio) + _xlpm.d,
          _xlpm.horaIni, IF(_xlpm.d = 0, MAX(_xlpm.inicio, _xlpm.dia + AQ213), _xlpm.dia + AQ213),
          _xlpm.horaFin, IF(_xlpm.d = _xlpm.dias, MIN(_xlpm.fin, _xlpm.dia + AR213), _xlpm.dia + AR213),
          _xlpm.tiempo_dia, MAX(0, _xlpm.horaFin - _xlpm.horaIni),
          _xlpm.acum + _xlpm.tiempo_dia
        )
      )
    ),
    TEXT(_xlpm.tiempo, "h:mm")
  )
)</f>
        <v>3:38</v>
      </c>
      <c r="Y213" t="str">
        <f>TEXT((KPI_IMs_2[[#This Row],[FECHA DE REPORTE]]+KPI_IMs_2[[#This Row],[HORA DE REPORTE]]) - (KPI_IMs_2[[#This Row],[FECHA DE LA NOVEDAD]]+KPI_IMs_2[[#This Row],[HORA DE LA FALLA]]), "[h]:mm")</f>
        <v>3:20</v>
      </c>
      <c r="Z213" t="str">
        <v>FALLA EN CONTROL ANTENAS Y PORTAL DE DEVOLUCIONES</v>
      </c>
      <c r="AA213" t="str">
        <v>Servidores / Infraestructura</v>
      </c>
      <c r="AB213" t="str">
        <v>Apagado servidor de Test con ambientes productivos</v>
      </c>
      <c r="AC213" t="str">
        <v>Parametrizacion en curso</v>
      </c>
      <c r="AD213" t="str">
        <v>NO</v>
      </c>
      <c r="AE213" t="str">
        <v>NO</v>
      </c>
      <c r="AF213" t="str">
        <v>NO</v>
      </c>
      <c r="AG213" t="str">
        <v>NO</v>
      </c>
      <c r="AH213" t="str">
        <v>INTERNO</v>
      </c>
      <c r="AI213" t="str">
        <v>SISTEMAS</v>
      </c>
      <c r="AJ213" t="str">
        <v>Parametrizacion Servidor a un ambiente Productivo</v>
      </c>
      <c r="AK213">
        <v>45708</v>
      </c>
      <c r="AL213">
        <v>45747</v>
      </c>
      <c r="AM213" t="str">
        <v>Culminado 100%</v>
      </c>
      <c r="AN213" t="str" xml:space="preserve">
        <v xml:space="preserve">✅migración de usuarios de Test a Producción y se realiza cambio de Servidor al Ambiente de Produccion_x000d_
✅Se realiza el cambio de endpoint </v>
      </c>
      <c r="AO213" t="str" xml:space="preserve">
        <v xml:space="preserve">📌 Informe de Reunión Post Incidente IM 1185363_x000d_
_x000d_
📅 Fecha de la reunión: Jueves; 20 de febrero de 2025_x000d_
⏰ Hora: 4:51 p. m. - 6:00 p. m._x000d_
⏳ Duración: 1h 9m 3s_x000d_
👥 Participantes:_x000d_
_x000d_
🏷️ Jonathan Alexis Pardo Ronco (Organizador)_x000d_
🏷️ Ivan Ricardo Pulido Ramos_x000d_
🏷️ Yeison Elian Cáceres Velandia_x000d_
🏷️ Luis Alejandro Medina Chaparro_x000d_
🏷️ Farutt Alcides Reyes Caucali_x000d_
🏷️ Angel David Camacho Rosas_x000d_
🚨 Detalles del Incidente:_x000d_
_x000d_
🆔 IM: 1185363_x000d_
🔍 Descripción: Servidor Apagado_x000d_
💾 Servicio Afectado: Servidor G900603SVNF9_x000d_
🏢 Cliente: MEJORAMIENTO DEL HOGAR_x000d_
⚠️ Impacto Real: Alto_x000d_
📊 Prioridad Final del Incidente: Alta_x000d_
🔎 Causa Identificada: Apagado del servidor sin notificación previa._x000d_
📆 Fecha y Hora de Solución: 16/02/2025 - 20:20_x000d_
⏳ Tiempo Total de Solución: 3 horas 20 minutos_x000d_
✅ Estado Actual del Servicio: Servidor G900603SVNF9 operando sin novedad._x000d_
🛠️ Resumen de Actividades Realizadas y Solución:_x000d_
_x000d_
🔎 Identificación del Problema: Se detectó que el servidor afectado fue apagado el fin de semana._x000d_
📌 Causa: Luis Alejandro Medina confirmó que el servidor es de Test y por política; estos se deben de apagar los fines de semana ; ese Servidor debería de estar en un Ambiente de Producción._x000d_
✔️ Validación y Solución:_x000d_
✅ Se validó la situación con Iván Ricardo Pulido y Ángel Camacho._x000d_
🔄 Se procedió a encender nuevamente el servidor el día 16 de febrero a las 8:34 p. m._x000d_
🔧 Parámetros en Producción: Luis Medina confirmó que se realizaron todas las parametrizaciones necesarias en producción para las aplicaciones de Antenas y Portal de Devoluciones._x000d_
🔐 Validación de Seguridad: El equipo de Seguridad Informática está verificando la migración de usuarios de Test a Producción. Esta tarea finalizaría el 21/02/2025._x000d_
🔄 Cambio de Endpoint: Se planea realizar el cambio de endpoint una vez se migren los usuarios; asegurando una transición sin impacto operativo._x000d_
🚀 Acciones Posteriores:_x000d_
_x000d_
📢 Mejorar la Comunicación: Se coordinará una reunión para establecer un proceso de notificación efectivo cuando se apaguen servidores de prueba._x000d_
📑 Informe Final: Luis Alejandro Medina entregará un informe detallado a más tardar el martes 25 de febrero de 2025._x000d_
📌 Conclusión:_x000d_
El incidente fue solucionado de manera definitiva; y el servidor está operando sin inconvenientes. Se establecieron acciones para evitar que el problema se repita en el futuro mediante una mejor comunicación y control sobre los servidores de prueba._x000d_
_x000d_
 </v>
      </c>
      <c r="AP213" t="str">
        <v>Se detectó que el servidor afectado fue apagado el fin de semana. dado que estaba Apuntando a Test ; esto debe estar apuntando a Produccion</v>
      </c>
      <c r="AQ213">
        <v>0.3333333333333333</v>
      </c>
      <c r="AR213">
        <v>0.875</v>
      </c>
    </row>
    <row r="214" xml:space="preserve">
      <c r="A214">
        <v>1184112</v>
      </c>
      <c r="B214" t="str">
        <f>VLOOKUP(H214,DetalleTiendas!A$2:S$1778,3,FALSE)</f>
        <v>SUPERMERCADOS</v>
      </c>
      <c r="C214" t="str">
        <f>VLOOKUP(H214,DetalleTiendas!A$2:S$1778,4,FALSE)</f>
        <v>JUMBO</v>
      </c>
      <c r="D214" t="str">
        <f>VLOOKUP(H214,DetalleTiendas!A$2:S$1778,5,FALSE)</f>
        <v>BOGOTA</v>
      </c>
      <c r="E214" t="str">
        <v>ENLACES</v>
      </c>
      <c r="F214" t="str">
        <v>NO</v>
      </c>
      <c r="G214" t="str" xml:space="preserve">
        <f xml:space="preserve">IF(
   AND(ISNUMBER(VALUE(MID(H214,3,3))), ISNUMBER(FIND(" ", H214))),
   LEFT(H214,FIND(" ",H214)-1),
   H214
)</f>
        <v>J015</v>
      </c>
      <c r="H214" t="str">
        <v>J015 HAYUELOS</v>
      </c>
      <c r="J214" t="str">
        <v>Redes y Comunicaciones-NIVEL 2 - COL</v>
      </c>
      <c r="K214" t="str">
        <v>Guillermo Gutierrez</v>
      </c>
      <c r="L214" t="str">
        <v>CERRADO</v>
      </c>
      <c r="M214" t="str">
        <v>CERRADO</v>
      </c>
      <c r="N214" t="str">
        <v>MEDIA</v>
      </c>
      <c r="O214">
        <v>45703</v>
      </c>
      <c r="P214">
        <v>0.4652777777777778</v>
      </c>
      <c r="Q214" t="str">
        <f>TEXT(KPI_IMs_2[[#This Row],[FECHA DE LA NOVEDAD]],"MMMM")</f>
        <v>febrero</v>
      </c>
      <c r="R214" t="str">
        <f>TEXT(KPI_IMs_2[[#This Row],[FECHA DE LA NOVEDAD]],"aaaa")</f>
        <v>2025</v>
      </c>
      <c r="S214">
        <v>45705</v>
      </c>
      <c r="T214">
        <v>45703</v>
      </c>
      <c r="U214">
        <v>0.4840277777777778</v>
      </c>
      <c r="V214">
        <v>0.7847222222222222</v>
      </c>
      <c r="W214">
        <f>((KPI_IMs_2[[#This Row],[FECHA DE RESOLUCION]]+KPI_IMs_2[[#This Row],[HORA CIERRE IM]])-(KPI_IMs_2[[#This Row],[FECHA DE LA NOVEDAD]]+KPI_IMs_2[[#This Row],[HORA DE LA FALLA]]))*24*60</f>
        <v>3339.999999990687</v>
      </c>
      <c r="X214" t="str" cm="1" xml:space="preserve">
        <f t="array" ref="X214" xml:space="preserve">IF(OR(O214="",P214="",S214="",V214="",AQ214="",AR214=""),"",
  LET(
    _xlpm.inicio, O214 + P214,
    _xlpm.fin, S214 + V214,
    _xlpm.dias, INT(_xlpm.fin - _xlpm.inicio),
    _xlpm.tiempo, REDUCE(0, SEQUENCE(_xlpm.dias + 1, 1, 0, 1),
      LAMBDA(_xlpm.acum,_xlpm.d,
        LET(
          _xlpm.dia, TRUNC(_xlpm.inicio) + _xlpm.d,
          _xlpm.horaIni, IF(_xlpm.d = 0, MAX(_xlpm.inicio, _xlpm.dia + AQ214), _xlpm.dia + AQ214),
          _xlpm.horaFin, IF(_xlpm.d = _xlpm.dias, MIN(_xlpm.fin, _xlpm.dia + AR214), _xlpm.dia + AR214),
          _xlpm.tiempo_dia, MAX(0, _xlpm.horaFin - _xlpm.horaIni),
          _xlpm.acum + _xlpm.tiempo_dia
        )
      )
    ),
    TEXT(_xlpm.tiempo, "h:mm")
  )
)</f>
        <v>9:40</v>
      </c>
      <c r="Y214" t="str">
        <f>TEXT((KPI_IMs_2[[#This Row],[FECHA DE REPORTE]]+KPI_IMs_2[[#This Row],[HORA DE REPORTE]]) - (KPI_IMs_2[[#This Row],[FECHA DE LA NOVEDAD]]+KPI_IMs_2[[#This Row],[HORA DE LA FALLA]]), "[h]:mm")</f>
        <v>0:27</v>
      </c>
      <c r="Z214" t="str">
        <v>CAIDA ENLACES</v>
      </c>
      <c r="AA214" t="str">
        <v>Red / Enlace / Proveedor</v>
      </c>
      <c r="AB214" t="str">
        <v>Falla masiva enlace Proveedor - Claro</v>
      </c>
      <c r="AC214" t="str">
        <v>Proveedor - Red/Infraestructura</v>
      </c>
      <c r="AD214" t="str">
        <v>SI</v>
      </c>
      <c r="AE214" t="str">
        <v>SI</v>
      </c>
      <c r="AF214" t="str">
        <v>SI</v>
      </c>
      <c r="AG214" t="str">
        <v>SI</v>
      </c>
      <c r="AH214" t="str">
        <v>EXTERNO</v>
      </c>
      <c r="AI214" t="str">
        <v>PROVEEDOR</v>
      </c>
      <c r="AJ214" t="str">
        <v>Cambio Equipo</v>
      </c>
      <c r="AK214">
        <v>45809</v>
      </c>
      <c r="AL214">
        <v>45870</v>
      </c>
      <c r="AM214" t="str">
        <v>Pendiente 25%</v>
      </c>
      <c r="AN214" t="str" xml:space="preserve">
        <v xml:space="preserve">✅Se valida nuevo proveedor; dado que ETB se retiro y se puso a Tigo_x000d_
⚠️ tenemos 3 meses para integrar esas tiendas con Tigo ; Actualmente se esta realizando viabilidad en las tiendas</v>
      </c>
      <c r="AO214"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14" t="str">
        <v>Se presentan falla en la red backbone del proveedor Claro afectando múltiples servicios.</v>
      </c>
      <c r="AQ214">
        <v>0.3333333333333333</v>
      </c>
      <c r="AR214">
        <v>0.875</v>
      </c>
    </row>
    <row r="215" xml:space="preserve">
      <c r="A215">
        <v>1184112</v>
      </c>
      <c r="B215" t="str">
        <f>VLOOKUP(H215,DetalleTiendas!A$2:S$1778,3,FALSE)</f>
        <v>SUPERMERCADOS</v>
      </c>
      <c r="C215" t="str">
        <f>VLOOKUP(H215,DetalleTiendas!A$2:S$1778,4,FALSE)</f>
        <v>JUMBO</v>
      </c>
      <c r="D215" t="str">
        <f>VLOOKUP(H215,DetalleTiendas!A$2:S$1778,5,FALSE)</f>
        <v>BOGOTA</v>
      </c>
      <c r="E215" t="str">
        <v>ENLACES</v>
      </c>
      <c r="F215" t="str">
        <v>NO</v>
      </c>
      <c r="G215" t="str" xml:space="preserve">
        <f xml:space="preserve">IF(
   AND(ISNUMBER(VALUE(MID(H215,3,3))), ISNUMBER(FIND(" ", H215))),
   LEFT(H215,FIND(" ",H215)-1),
   H215
)</f>
        <v>J003</v>
      </c>
      <c r="H215" t="str">
        <v>J003 BULEVAR</v>
      </c>
      <c r="J215" t="str">
        <v>Redes y Comunicaciones-NIVEL 2 - COL</v>
      </c>
      <c r="K215" t="str">
        <v>Guillermo Gutierrez</v>
      </c>
      <c r="L215" t="str">
        <v>CERRADO</v>
      </c>
      <c r="M215" t="str">
        <v>CERRADO</v>
      </c>
      <c r="N215" t="str">
        <v>MEDIA</v>
      </c>
      <c r="O215">
        <v>45703</v>
      </c>
      <c r="P215">
        <v>0.4652777777777778</v>
      </c>
      <c r="Q215" t="str">
        <f>TEXT(KPI_IMs_2[[#This Row],[FECHA DE LA NOVEDAD]],"MMMM")</f>
        <v>febrero</v>
      </c>
      <c r="R215" t="str">
        <f>TEXT(KPI_IMs_2[[#This Row],[FECHA DE LA NOVEDAD]],"aaaa")</f>
        <v>2025</v>
      </c>
      <c r="S215">
        <v>45705</v>
      </c>
      <c r="T215">
        <v>45703</v>
      </c>
      <c r="U215">
        <v>0.4840277777777778</v>
      </c>
      <c r="V215">
        <v>0.7847222222222222</v>
      </c>
      <c r="W215">
        <f>((KPI_IMs_2[[#This Row],[FECHA DE RESOLUCION]]+KPI_IMs_2[[#This Row],[HORA CIERRE IM]])-(KPI_IMs_2[[#This Row],[FECHA DE LA NOVEDAD]]+KPI_IMs_2[[#This Row],[HORA DE LA FALLA]]))*24*60</f>
        <v>3339.999999990687</v>
      </c>
      <c r="X215" t="str" cm="1" xml:space="preserve">
        <f t="array" ref="X215" xml:space="preserve">IF(OR(O215="",P215="",S215="",V215="",AQ215="",AR215=""),"",
  LET(
    _xlpm.inicio, O215 + P215,
    _xlpm.fin, S215 + V215,
    _xlpm.dias, INT(_xlpm.fin - _xlpm.inicio),
    _xlpm.tiempo, REDUCE(0, SEQUENCE(_xlpm.dias + 1, 1, 0, 1),
      LAMBDA(_xlpm.acum,_xlpm.d,
        LET(
          _xlpm.dia, TRUNC(_xlpm.inicio) + _xlpm.d,
          _xlpm.horaIni, IF(_xlpm.d = 0, MAX(_xlpm.inicio, _xlpm.dia + AQ215), _xlpm.dia + AQ215),
          _xlpm.horaFin, IF(_xlpm.d = _xlpm.dias, MIN(_xlpm.fin, _xlpm.dia + AR215), _xlpm.dia + AR215),
          _xlpm.tiempo_dia, MAX(0, _xlpm.horaFin - _xlpm.horaIni),
          _xlpm.acum + _xlpm.tiempo_dia
        )
      )
    ),
    TEXT(_xlpm.tiempo, "h:mm")
  )
)</f>
        <v>9:40</v>
      </c>
      <c r="Y215" t="str">
        <f>TEXT((KPI_IMs_2[[#This Row],[FECHA DE REPORTE]]+KPI_IMs_2[[#This Row],[HORA DE REPORTE]]) - (KPI_IMs_2[[#This Row],[FECHA DE LA NOVEDAD]]+KPI_IMs_2[[#This Row],[HORA DE LA FALLA]]), "[h]:mm")</f>
        <v>0:27</v>
      </c>
      <c r="Z215" t="str">
        <v>CAIDA ENLACES</v>
      </c>
      <c r="AA215" t="str">
        <v>Red / Enlace / Proveedor</v>
      </c>
      <c r="AB215" t="str">
        <v>Falla masiva enlace Proveedor - Claro</v>
      </c>
      <c r="AC215" t="str">
        <v>Proveedor - Red/Infraestructura</v>
      </c>
      <c r="AD215" t="str">
        <v>SI</v>
      </c>
      <c r="AE215" t="str">
        <v>SI</v>
      </c>
      <c r="AF215" t="str">
        <v>SI</v>
      </c>
      <c r="AG215" t="str">
        <v>SI</v>
      </c>
      <c r="AH215" t="str">
        <v>EXTERNO</v>
      </c>
      <c r="AI215" t="str">
        <v>PROVEEDOR</v>
      </c>
      <c r="AJ215" t="str">
        <v>Cambio Equipo</v>
      </c>
      <c r="AK215">
        <v>45809</v>
      </c>
      <c r="AL215">
        <v>45870</v>
      </c>
      <c r="AM215" t="str">
        <v>Pendiente 25%</v>
      </c>
      <c r="AN215" t="str" xml:space="preserve">
        <v xml:space="preserve">✅Se valida nuevo proveedor; dado que ETB se retiro y se puso a Tigo_x000d_
⚠️ tenemos 3 meses para integrar esas tiendas con Tigo ; Actualmente se esta realizando viabilidad en las tiendas</v>
      </c>
      <c r="AO215"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15" t="str">
        <v>Se presentan falla en la red backbone del proveedor Claro afectando múltiples servicios.</v>
      </c>
      <c r="AQ215">
        <v>0.3333333333333333</v>
      </c>
      <c r="AR215">
        <v>0.875</v>
      </c>
    </row>
    <row r="216" xml:space="preserve">
      <c r="A216">
        <v>1184112</v>
      </c>
      <c r="B216" t="str">
        <f>VLOOKUP(H216,DetalleTiendas!A$2:S$1778,3,FALSE)</f>
        <v>SUPERMERCADOS</v>
      </c>
      <c r="C216" t="str">
        <f>VLOOKUP(H216,DetalleTiendas!A$2:S$1778,4,FALSE)</f>
        <v>JUMBO</v>
      </c>
      <c r="D216" t="str">
        <f>VLOOKUP(H216,DetalleTiendas!A$2:S$1778,5,FALSE)</f>
        <v>BOGOTA</v>
      </c>
      <c r="E216" t="str">
        <v>ENLACES</v>
      </c>
      <c r="F216" t="str">
        <v>NO</v>
      </c>
      <c r="G216" t="str" xml:space="preserve">
        <f xml:space="preserve">IF(
   AND(ISNUMBER(VALUE(MID(H216,3,3))), ISNUMBER(FIND(" ", H216))),
   LEFT(H216,FIND(" ",H216)-1),
   H216
)</f>
        <v>J044</v>
      </c>
      <c r="H216" t="str">
        <v>J044 CHIA</v>
      </c>
      <c r="J216" t="str">
        <v>Redes y Comunicaciones-NIVEL 2 - COL</v>
      </c>
      <c r="K216" t="str">
        <v>Guillermo Gutierrez</v>
      </c>
      <c r="L216" t="str">
        <v>CERRADO</v>
      </c>
      <c r="M216" t="str">
        <v>CERRADO</v>
      </c>
      <c r="N216" t="str">
        <v>MEDIA</v>
      </c>
      <c r="O216">
        <v>45703</v>
      </c>
      <c r="P216">
        <v>0.4652777777777778</v>
      </c>
      <c r="Q216" t="str">
        <f>TEXT(KPI_IMs_2[[#This Row],[FECHA DE LA NOVEDAD]],"MMMM")</f>
        <v>febrero</v>
      </c>
      <c r="R216" t="str">
        <f>TEXT(KPI_IMs_2[[#This Row],[FECHA DE LA NOVEDAD]],"aaaa")</f>
        <v>2025</v>
      </c>
      <c r="S216">
        <v>45705</v>
      </c>
      <c r="T216">
        <v>45703</v>
      </c>
      <c r="U216">
        <v>0.4840277777777778</v>
      </c>
      <c r="V216">
        <v>0.7847222222222222</v>
      </c>
      <c r="W216">
        <f>((KPI_IMs_2[[#This Row],[FECHA DE RESOLUCION]]+KPI_IMs_2[[#This Row],[HORA CIERRE IM]])-(KPI_IMs_2[[#This Row],[FECHA DE LA NOVEDAD]]+KPI_IMs_2[[#This Row],[HORA DE LA FALLA]]))*24*60</f>
        <v>3339.999999990687</v>
      </c>
      <c r="X216" t="str" cm="1" xml:space="preserve">
        <f t="array" ref="X216" xml:space="preserve">IF(OR(O216="",P216="",S216="",V216="",AQ216="",AR216=""),"",
  LET(
    _xlpm.inicio, O216 + P216,
    _xlpm.fin, S216 + V216,
    _xlpm.dias, INT(_xlpm.fin - _xlpm.inicio),
    _xlpm.tiempo, REDUCE(0, SEQUENCE(_xlpm.dias + 1, 1, 0, 1),
      LAMBDA(_xlpm.acum,_xlpm.d,
        LET(
          _xlpm.dia, TRUNC(_xlpm.inicio) + _xlpm.d,
          _xlpm.horaIni, IF(_xlpm.d = 0, MAX(_xlpm.inicio, _xlpm.dia + AQ216), _xlpm.dia + AQ216),
          _xlpm.horaFin, IF(_xlpm.d = _xlpm.dias, MIN(_xlpm.fin, _xlpm.dia + AR216), _xlpm.dia + AR216),
          _xlpm.tiempo_dia, MAX(0, _xlpm.horaFin - _xlpm.horaIni),
          _xlpm.acum + _xlpm.tiempo_dia
        )
      )
    ),
    TEXT(_xlpm.tiempo, "h:mm")
  )
)</f>
        <v>9:40</v>
      </c>
      <c r="Y216" t="str">
        <f>TEXT((KPI_IMs_2[[#This Row],[FECHA DE REPORTE]]+KPI_IMs_2[[#This Row],[HORA DE REPORTE]]) - (KPI_IMs_2[[#This Row],[FECHA DE LA NOVEDAD]]+KPI_IMs_2[[#This Row],[HORA DE LA FALLA]]), "[h]:mm")</f>
        <v>0:27</v>
      </c>
      <c r="Z216" t="str">
        <v>CAIDA ENLACES</v>
      </c>
      <c r="AA216" t="str">
        <v>Red / Enlace / Proveedor</v>
      </c>
      <c r="AB216" t="str">
        <v>Falla masiva enlace Proveedor - Claro</v>
      </c>
      <c r="AC216" t="str">
        <v>Proveedor - Red/Infraestructura</v>
      </c>
      <c r="AD216" t="str">
        <v>SI</v>
      </c>
      <c r="AE216" t="str">
        <v>SI</v>
      </c>
      <c r="AF216" t="str">
        <v>SI</v>
      </c>
      <c r="AG216" t="str">
        <v>SI</v>
      </c>
      <c r="AH216" t="str">
        <v>EXTERNO</v>
      </c>
      <c r="AI216" t="str">
        <v>PROVEEDOR</v>
      </c>
      <c r="AJ216" t="str">
        <v>Cambio Equipo</v>
      </c>
      <c r="AK216">
        <v>45809</v>
      </c>
      <c r="AL216">
        <v>45870</v>
      </c>
      <c r="AM216" t="str">
        <v>Pendiente 25%</v>
      </c>
      <c r="AN216" t="str" xml:space="preserve">
        <v xml:space="preserve">✅Se valida nuevo proveedor; dado que ETB se retiro y se puso a Tigo_x000d_
⚠️ tenemos 3 meses para integrar esas tiendas con Tigo ; Actualmente se esta realizando viabilidad en las tiendas</v>
      </c>
      <c r="AO216"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16" t="str">
        <v>Se presentan falla en la red backbone del proveedor Claro afectando múltiples servicios.</v>
      </c>
      <c r="AQ216">
        <v>0.3333333333333333</v>
      </c>
      <c r="AR216">
        <v>0.875</v>
      </c>
    </row>
    <row r="217" xml:space="preserve">
      <c r="A217">
        <v>1184112</v>
      </c>
      <c r="B217" t="str">
        <f>VLOOKUP(H217,DetalleTiendas!A$2:S$1778,3,FALSE)</f>
        <v>SUPERMERCADOS</v>
      </c>
      <c r="C217" t="str">
        <f>VLOOKUP(H217,DetalleTiendas!A$2:S$1778,4,FALSE)</f>
        <v>JUMBO</v>
      </c>
      <c r="D217" t="str">
        <f>VLOOKUP(H217,DetalleTiendas!A$2:S$1778,5,FALSE)</f>
        <v>BOGOTA</v>
      </c>
      <c r="E217" t="str">
        <v>ENLACES</v>
      </c>
      <c r="F217" t="str">
        <v>NO</v>
      </c>
      <c r="G217" t="str" xml:space="preserve">
        <f xml:space="preserve">IF(
   AND(ISNUMBER(VALUE(MID(H217,3,3))), ISNUMBER(FIND(" ", H217))),
   LEFT(H217,FIND(" ",H217)-1),
   H217
)</f>
        <v>J191</v>
      </c>
      <c r="H217" t="str">
        <v>J191 CHIA BAZAAR</v>
      </c>
      <c r="J217" t="str">
        <v>Redes y Comunicaciones-NIVEL 2 - COL</v>
      </c>
      <c r="K217" t="str">
        <v>Guillermo Gutierrez</v>
      </c>
      <c r="L217" t="str">
        <v>CERRADO</v>
      </c>
      <c r="M217" t="str">
        <v>CERRADO</v>
      </c>
      <c r="N217" t="str">
        <v>MEDIA</v>
      </c>
      <c r="O217">
        <v>45703</v>
      </c>
      <c r="P217">
        <v>0.4652777777777778</v>
      </c>
      <c r="Q217" t="str">
        <f>TEXT(KPI_IMs_2[[#This Row],[FECHA DE LA NOVEDAD]],"MMMM")</f>
        <v>febrero</v>
      </c>
      <c r="R217" t="str">
        <f>TEXT(KPI_IMs_2[[#This Row],[FECHA DE LA NOVEDAD]],"aaaa")</f>
        <v>2025</v>
      </c>
      <c r="S217">
        <v>45705</v>
      </c>
      <c r="T217">
        <v>45703</v>
      </c>
      <c r="U217">
        <v>0.4840277777777778</v>
      </c>
      <c r="V217">
        <v>0.7847222222222222</v>
      </c>
      <c r="W217">
        <f>((KPI_IMs_2[[#This Row],[FECHA DE RESOLUCION]]+KPI_IMs_2[[#This Row],[HORA CIERRE IM]])-(KPI_IMs_2[[#This Row],[FECHA DE LA NOVEDAD]]+KPI_IMs_2[[#This Row],[HORA DE LA FALLA]]))*24*60</f>
        <v>3339.999999990687</v>
      </c>
      <c r="X217" t="str" cm="1" xml:space="preserve">
        <f t="array" ref="X217" xml:space="preserve">IF(OR(O217="",P217="",S217="",V217="",AQ217="",AR217=""),"",
  LET(
    _xlpm.inicio, O217 + P217,
    _xlpm.fin, S217 + V217,
    _xlpm.dias, INT(_xlpm.fin - _xlpm.inicio),
    _xlpm.tiempo, REDUCE(0, SEQUENCE(_xlpm.dias + 1, 1, 0, 1),
      LAMBDA(_xlpm.acum,_xlpm.d,
        LET(
          _xlpm.dia, TRUNC(_xlpm.inicio) + _xlpm.d,
          _xlpm.horaIni, IF(_xlpm.d = 0, MAX(_xlpm.inicio, _xlpm.dia + AQ217), _xlpm.dia + AQ217),
          _xlpm.horaFin, IF(_xlpm.d = _xlpm.dias, MIN(_xlpm.fin, _xlpm.dia + AR217), _xlpm.dia + AR217),
          _xlpm.tiempo_dia, MAX(0, _xlpm.horaFin - _xlpm.horaIni),
          _xlpm.acum + _xlpm.tiempo_dia
        )
      )
    ),
    TEXT(_xlpm.tiempo, "h:mm")
  )
)</f>
        <v>9:40</v>
      </c>
      <c r="Y217" t="str">
        <f>TEXT((KPI_IMs_2[[#This Row],[FECHA DE REPORTE]]+KPI_IMs_2[[#This Row],[HORA DE REPORTE]]) - (KPI_IMs_2[[#This Row],[FECHA DE LA NOVEDAD]]+KPI_IMs_2[[#This Row],[HORA DE LA FALLA]]), "[h]:mm")</f>
        <v>0:27</v>
      </c>
      <c r="Z217" t="str">
        <v>CAIDA ENLACES</v>
      </c>
      <c r="AA217" t="str">
        <v>Red / Enlace / Proveedor</v>
      </c>
      <c r="AB217" t="str">
        <v>Falla masiva enlace Proveedor - Claro</v>
      </c>
      <c r="AC217" t="str">
        <v>Proveedor - Red/Infraestructura</v>
      </c>
      <c r="AD217" t="str">
        <v>SI</v>
      </c>
      <c r="AE217" t="str">
        <v>SI</v>
      </c>
      <c r="AF217" t="str">
        <v>SI</v>
      </c>
      <c r="AG217" t="str">
        <v>SI</v>
      </c>
      <c r="AH217" t="str">
        <v>EXTERNO</v>
      </c>
      <c r="AI217" t="str">
        <v>PROVEEDOR</v>
      </c>
      <c r="AJ217" t="str">
        <v>Cambio Equipo</v>
      </c>
      <c r="AK217">
        <v>45809</v>
      </c>
      <c r="AL217">
        <v>45870</v>
      </c>
      <c r="AM217" t="str">
        <v>Pendiente 25%</v>
      </c>
      <c r="AN217" t="str" xml:space="preserve">
        <v xml:space="preserve">✅Se valida nuevo proveedor; dado que ETB se retiro y se puso a Tigo_x000d_
⚠️ tenemos 3 meses para integrar esas tiendas con Tigo ; Actualmente se esta realizando viabilidad en las tiendas</v>
      </c>
      <c r="AO217"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17" t="str">
        <v>Se presentan falla en la red backbone del proveedor Claro afectando múltiples servicios.</v>
      </c>
      <c r="AQ217">
        <v>0.3333333333333333</v>
      </c>
      <c r="AR217">
        <v>0.875</v>
      </c>
    </row>
    <row r="218" xml:space="preserve">
      <c r="A218">
        <v>1184112</v>
      </c>
      <c r="B218" t="str">
        <f>VLOOKUP(H218,DetalleTiendas!A$2:S$1778,3,FALSE)</f>
        <v>SUPERMERCADOS</v>
      </c>
      <c r="C218" t="str">
        <f>VLOOKUP(H218,DetalleTiendas!A$2:S$1778,4,FALSE)</f>
        <v>JUMBO</v>
      </c>
      <c r="D218" t="str">
        <f>VLOOKUP(H218,DetalleTiendas!A$2:S$1778,5,FALSE)</f>
        <v>BOGOTA</v>
      </c>
      <c r="E218" t="str">
        <v>ENLACES</v>
      </c>
      <c r="F218" t="str">
        <v>NO</v>
      </c>
      <c r="G218" t="str" xml:space="preserve">
        <f xml:space="preserve">IF(
   AND(ISNUMBER(VALUE(MID(H218,3,3))), ISNUMBER(FIND(" ", H218))),
   LEFT(H218,FIND(" ",H218)-1),
   H218
)</f>
        <v>J018</v>
      </c>
      <c r="H218" t="str">
        <v>J018 AUTOPISTA SUR</v>
      </c>
      <c r="J218" t="str">
        <v>Redes y Comunicaciones-NIVEL 2 - COL</v>
      </c>
      <c r="K218" t="str">
        <v>Guillermo Gutierrez</v>
      </c>
      <c r="L218" t="str">
        <v>CERRADO</v>
      </c>
      <c r="M218" t="str">
        <v>CERRADO</v>
      </c>
      <c r="N218" t="str">
        <v>MEDIA</v>
      </c>
      <c r="O218">
        <v>45703</v>
      </c>
      <c r="P218">
        <v>0.4652777777777778</v>
      </c>
      <c r="Q218" t="str">
        <f>TEXT(KPI_IMs_2[[#This Row],[FECHA DE LA NOVEDAD]],"MMMM")</f>
        <v>febrero</v>
      </c>
      <c r="R218" t="str">
        <f>TEXT(KPI_IMs_2[[#This Row],[FECHA DE LA NOVEDAD]],"aaaa")</f>
        <v>2025</v>
      </c>
      <c r="S218">
        <v>45705</v>
      </c>
      <c r="T218">
        <v>45703</v>
      </c>
      <c r="U218">
        <v>0.4840277777777778</v>
      </c>
      <c r="V218">
        <v>0.7847222222222222</v>
      </c>
      <c r="W218">
        <f>((KPI_IMs_2[[#This Row],[FECHA DE RESOLUCION]]+KPI_IMs_2[[#This Row],[HORA CIERRE IM]])-(KPI_IMs_2[[#This Row],[FECHA DE LA NOVEDAD]]+KPI_IMs_2[[#This Row],[HORA DE LA FALLA]]))*24*60</f>
        <v>3339.999999990687</v>
      </c>
      <c r="X218" t="str" cm="1" xml:space="preserve">
        <f t="array" ref="X218" xml:space="preserve">IF(OR(O218="",P218="",S218="",V218="",AQ218="",AR218=""),"",
  LET(
    _xlpm.inicio, O218 + P218,
    _xlpm.fin, S218 + V218,
    _xlpm.dias, INT(_xlpm.fin - _xlpm.inicio),
    _xlpm.tiempo, REDUCE(0, SEQUENCE(_xlpm.dias + 1, 1, 0, 1),
      LAMBDA(_xlpm.acum,_xlpm.d,
        LET(
          _xlpm.dia, TRUNC(_xlpm.inicio) + _xlpm.d,
          _xlpm.horaIni, IF(_xlpm.d = 0, MAX(_xlpm.inicio, _xlpm.dia + AQ218), _xlpm.dia + AQ218),
          _xlpm.horaFin, IF(_xlpm.d = _xlpm.dias, MIN(_xlpm.fin, _xlpm.dia + AR218), _xlpm.dia + AR218),
          _xlpm.tiempo_dia, MAX(0, _xlpm.horaFin - _xlpm.horaIni),
          _xlpm.acum + _xlpm.tiempo_dia
        )
      )
    ),
    TEXT(_xlpm.tiempo, "h:mm")
  )
)</f>
        <v>9:40</v>
      </c>
      <c r="Y218" t="str">
        <f>TEXT((KPI_IMs_2[[#This Row],[FECHA DE REPORTE]]+KPI_IMs_2[[#This Row],[HORA DE REPORTE]]) - (KPI_IMs_2[[#This Row],[FECHA DE LA NOVEDAD]]+KPI_IMs_2[[#This Row],[HORA DE LA FALLA]]), "[h]:mm")</f>
        <v>0:27</v>
      </c>
      <c r="Z218" t="str">
        <v>CAIDA ENLACES</v>
      </c>
      <c r="AA218" t="str">
        <v>Red / Enlace / Proveedor</v>
      </c>
      <c r="AB218" t="str">
        <v>Falla masiva enlace Proveedor - Claro</v>
      </c>
      <c r="AC218" t="str">
        <v>Proveedor - Red/Infraestructura</v>
      </c>
      <c r="AD218" t="str">
        <v>SI</v>
      </c>
      <c r="AE218" t="str">
        <v>SI</v>
      </c>
      <c r="AF218" t="str">
        <v>SI</v>
      </c>
      <c r="AG218" t="str">
        <v>SI</v>
      </c>
      <c r="AH218" t="str">
        <v>EXTERNO</v>
      </c>
      <c r="AI218" t="str">
        <v>PROVEEDOR</v>
      </c>
      <c r="AJ218" t="str">
        <v>Cambio Equipo</v>
      </c>
      <c r="AK218">
        <v>45809</v>
      </c>
      <c r="AL218">
        <v>45870</v>
      </c>
      <c r="AM218" t="str">
        <v>Pendiente 25%</v>
      </c>
      <c r="AN218" t="str" xml:space="preserve">
        <v xml:space="preserve">✅Se valida nuevo proveedor; dado que ETB se retiro y se puso a Tigo_x000d_
⚠️ tenemos 3 meses para integrar esas tiendas con Tigo ; Actualmente se esta realizando viabilidad en las tiendas</v>
      </c>
      <c r="AO218"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18" t="str">
        <v>Se presentan falla en la red backbone del proveedor Claro afectando múltiples servicios.</v>
      </c>
      <c r="AQ218">
        <v>0.3333333333333333</v>
      </c>
      <c r="AR218">
        <v>0.875</v>
      </c>
    </row>
    <row r="219" xml:space="preserve">
      <c r="A219">
        <v>1184112</v>
      </c>
      <c r="B219" t="str">
        <f>VLOOKUP(H219,DetalleTiendas!A$2:S$1778,3,FALSE)</f>
        <v>SUPERMERCADOS</v>
      </c>
      <c r="C219" t="str">
        <f>VLOOKUP(H219,DetalleTiendas!A$2:S$1778,4,FALSE)</f>
        <v>METRO</v>
      </c>
      <c r="D219" t="str">
        <f>VLOOKUP(H219,DetalleTiendas!A$2:S$1778,5,FALSE)</f>
        <v>BOGOTA</v>
      </c>
      <c r="E219" t="str">
        <v>ENLACES</v>
      </c>
      <c r="F219" t="str">
        <v>NO</v>
      </c>
      <c r="G219" t="str" xml:space="preserve">
        <f xml:space="preserve">IF(
   AND(ISNUMBER(VALUE(MID(H219,3,3))), ISNUMBER(FIND(" ", H219))),
   LEFT(H219,FIND(" ",H219)-1),
   H219
)</f>
        <v>M077</v>
      </c>
      <c r="H219" t="str">
        <v>M077 ZIPAQUIRA</v>
      </c>
      <c r="J219" t="str">
        <v>Redes y Comunicaciones-NIVEL 2 - COL</v>
      </c>
      <c r="K219" t="str">
        <v>Guillermo Gutierrez</v>
      </c>
      <c r="L219" t="str">
        <v>CERRADO</v>
      </c>
      <c r="M219" t="str">
        <v>CERRADO</v>
      </c>
      <c r="N219" t="str">
        <v>MEDIA</v>
      </c>
      <c r="O219">
        <v>45703</v>
      </c>
      <c r="P219">
        <v>0.4652777777777778</v>
      </c>
      <c r="Q219" t="str">
        <f>TEXT(KPI_IMs_2[[#This Row],[FECHA DE LA NOVEDAD]],"MMMM")</f>
        <v>febrero</v>
      </c>
      <c r="R219" t="str">
        <f>TEXT(KPI_IMs_2[[#This Row],[FECHA DE LA NOVEDAD]],"aaaa")</f>
        <v>2025</v>
      </c>
      <c r="S219">
        <v>45705</v>
      </c>
      <c r="T219">
        <v>45703</v>
      </c>
      <c r="U219">
        <v>0.4840277777777778</v>
      </c>
      <c r="V219">
        <v>0.7847222222222222</v>
      </c>
      <c r="W219">
        <f>((KPI_IMs_2[[#This Row],[FECHA DE RESOLUCION]]+KPI_IMs_2[[#This Row],[HORA CIERRE IM]])-(KPI_IMs_2[[#This Row],[FECHA DE LA NOVEDAD]]+KPI_IMs_2[[#This Row],[HORA DE LA FALLA]]))*24*60</f>
        <v>3339.999999990687</v>
      </c>
      <c r="X219" t="str" cm="1" xml:space="preserve">
        <f t="array" ref="X219" xml:space="preserve">IF(OR(O219="",P219="",S219="",V219="",AQ219="",AR219=""),"",
  LET(
    _xlpm.inicio, O219 + P219,
    _xlpm.fin, S219 + V219,
    _xlpm.dias, INT(_xlpm.fin - _xlpm.inicio),
    _xlpm.tiempo, REDUCE(0, SEQUENCE(_xlpm.dias + 1, 1, 0, 1),
      LAMBDA(_xlpm.acum,_xlpm.d,
        LET(
          _xlpm.dia, TRUNC(_xlpm.inicio) + _xlpm.d,
          _xlpm.horaIni, IF(_xlpm.d = 0, MAX(_xlpm.inicio, _xlpm.dia + AQ219), _xlpm.dia + AQ219),
          _xlpm.horaFin, IF(_xlpm.d = _xlpm.dias, MIN(_xlpm.fin, _xlpm.dia + AR219), _xlpm.dia + AR219),
          _xlpm.tiempo_dia, MAX(0, _xlpm.horaFin - _xlpm.horaIni),
          _xlpm.acum + _xlpm.tiempo_dia
        )
      )
    ),
    TEXT(_xlpm.tiempo, "h:mm")
  )
)</f>
        <v>9:40</v>
      </c>
      <c r="Y219" t="str">
        <f>TEXT((KPI_IMs_2[[#This Row],[FECHA DE REPORTE]]+KPI_IMs_2[[#This Row],[HORA DE REPORTE]]) - (KPI_IMs_2[[#This Row],[FECHA DE LA NOVEDAD]]+KPI_IMs_2[[#This Row],[HORA DE LA FALLA]]), "[h]:mm")</f>
        <v>0:27</v>
      </c>
      <c r="Z219" t="str">
        <v>CAIDA ENLACES</v>
      </c>
      <c r="AA219" t="str">
        <v>Red / Enlace / Proveedor</v>
      </c>
      <c r="AB219" t="str">
        <v>Falla masiva enlace Proveedor - Claro</v>
      </c>
      <c r="AC219" t="str">
        <v>Proveedor - Red/Infraestructura</v>
      </c>
      <c r="AD219" t="str">
        <v>SI</v>
      </c>
      <c r="AE219" t="str">
        <v>SI</v>
      </c>
      <c r="AF219" t="str">
        <v>SI</v>
      </c>
      <c r="AG219" t="str">
        <v>SI</v>
      </c>
      <c r="AH219" t="str">
        <v>EXTERNO</v>
      </c>
      <c r="AI219" t="str">
        <v>PROVEEDOR</v>
      </c>
      <c r="AJ219" t="str">
        <v>Cambio Equipo</v>
      </c>
      <c r="AK219">
        <v>45809</v>
      </c>
      <c r="AL219">
        <v>45870</v>
      </c>
      <c r="AM219" t="str">
        <v>Pendiente 25%</v>
      </c>
      <c r="AN219" t="str" xml:space="preserve">
        <v xml:space="preserve">✅Se valida nuevo proveedor; dado que ETB se retiro y se puso a Tigo_x000d_
⚠️ tenemos 3 meses para integrar esas tiendas con Tigo ; Actualmente se esta realizando viabilidad en las tiendas</v>
      </c>
      <c r="AO219"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19" t="str">
        <v>Se presentan falla en la red backbone del proveedor Claro afectando múltiples servicios.</v>
      </c>
      <c r="AQ219">
        <v>0.3333333333333333</v>
      </c>
      <c r="AR219">
        <v>0.875</v>
      </c>
    </row>
    <row r="220" xml:space="preserve">
      <c r="A220">
        <v>1184112</v>
      </c>
      <c r="B220" t="str">
        <f>VLOOKUP(H220,DetalleTiendas!A$2:S$1778,3,FALSE)</f>
        <v>SUPERMERCADOS</v>
      </c>
      <c r="C220" t="str">
        <f>VLOOKUP(H220,DetalleTiendas!A$2:S$1778,4,FALSE)</f>
        <v>JUMBO</v>
      </c>
      <c r="D220" t="str">
        <f>VLOOKUP(H220,DetalleTiendas!A$2:S$1778,5,FALSE)</f>
        <v>BOGOTA</v>
      </c>
      <c r="E220" t="str">
        <v>ENLACES</v>
      </c>
      <c r="F220" t="str">
        <v>NO</v>
      </c>
      <c r="G220" t="str" xml:space="preserve">
        <f xml:space="preserve">IF(
   AND(ISNUMBER(VALUE(MID(H220,3,3))), ISNUMBER(FIND(" ", H220))),
   LEFT(H220,FIND(" ",H220)-1),
   H220
)</f>
        <v>J015</v>
      </c>
      <c r="H220" t="str">
        <v>J015 HAYUELOS</v>
      </c>
      <c r="J220" t="str">
        <v>Redes y Comunicaciones-NIVEL 2 - COL</v>
      </c>
      <c r="K220" t="str">
        <v>Guillermo Gutierrez</v>
      </c>
      <c r="L220" t="str">
        <v>CERRADO</v>
      </c>
      <c r="M220" t="str">
        <v>CERRADO</v>
      </c>
      <c r="N220" t="str">
        <v>MEDIA</v>
      </c>
      <c r="O220">
        <v>45703</v>
      </c>
      <c r="P220">
        <v>0.4652777777777778</v>
      </c>
      <c r="Q220" t="str">
        <f>TEXT(KPI_IMs_2[[#This Row],[FECHA DE LA NOVEDAD]],"MMMM")</f>
        <v>febrero</v>
      </c>
      <c r="R220" t="str">
        <f>TEXT(KPI_IMs_2[[#This Row],[FECHA DE LA NOVEDAD]],"aaaa")</f>
        <v>2025</v>
      </c>
      <c r="S220">
        <v>45705</v>
      </c>
      <c r="T220">
        <v>45703</v>
      </c>
      <c r="U220">
        <v>0.4840277777777778</v>
      </c>
      <c r="V220">
        <v>0.7847222222222222</v>
      </c>
      <c r="W220">
        <f>((KPI_IMs_2[[#This Row],[FECHA DE RESOLUCION]]+KPI_IMs_2[[#This Row],[HORA CIERRE IM]])-(KPI_IMs_2[[#This Row],[FECHA DE LA NOVEDAD]]+KPI_IMs_2[[#This Row],[HORA DE LA FALLA]]))*24*60</f>
        <v>3339.999999990687</v>
      </c>
      <c r="X220" t="str" cm="1" xml:space="preserve">
        <f t="array" ref="X220" xml:space="preserve">IF(OR(O220="",P220="",S220="",V220="",AQ220="",AR220=""),"",
  LET(
    _xlpm.inicio, O220 + P220,
    _xlpm.fin, S220 + V220,
    _xlpm.dias, INT(_xlpm.fin - _xlpm.inicio),
    _xlpm.tiempo, REDUCE(0, SEQUENCE(_xlpm.dias + 1, 1, 0, 1),
      LAMBDA(_xlpm.acum,_xlpm.d,
        LET(
          _xlpm.dia, TRUNC(_xlpm.inicio) + _xlpm.d,
          _xlpm.horaIni, IF(_xlpm.d = 0, MAX(_xlpm.inicio, _xlpm.dia + AQ220), _xlpm.dia + AQ220),
          _xlpm.horaFin, IF(_xlpm.d = _xlpm.dias, MIN(_xlpm.fin, _xlpm.dia + AR220), _xlpm.dia + AR220),
          _xlpm.tiempo_dia, MAX(0, _xlpm.horaFin - _xlpm.horaIni),
          _xlpm.acum + _xlpm.tiempo_dia
        )
      )
    ),
    TEXT(_xlpm.tiempo, "h:mm")
  )
)</f>
        <v>9:40</v>
      </c>
      <c r="Y220" t="str">
        <f>TEXT((KPI_IMs_2[[#This Row],[FECHA DE REPORTE]]+KPI_IMs_2[[#This Row],[HORA DE REPORTE]]) - (KPI_IMs_2[[#This Row],[FECHA DE LA NOVEDAD]]+KPI_IMs_2[[#This Row],[HORA DE LA FALLA]]), "[h]:mm")</f>
        <v>0:27</v>
      </c>
      <c r="Z220" t="str">
        <v>CAIDA ENLACES</v>
      </c>
      <c r="AA220" t="str">
        <v>Red / Enlace / Proveedor</v>
      </c>
      <c r="AB220" t="str">
        <v>Falla masiva enlace Proveedor - Claro</v>
      </c>
      <c r="AC220" t="str">
        <v>Proveedor - Red/Infraestructura</v>
      </c>
      <c r="AD220" t="str">
        <v>SI</v>
      </c>
      <c r="AE220" t="str">
        <v>SI</v>
      </c>
      <c r="AF220" t="str">
        <v>SI</v>
      </c>
      <c r="AG220" t="str">
        <v>SI</v>
      </c>
      <c r="AH220" t="str">
        <v>EXTERNO</v>
      </c>
      <c r="AI220" t="str">
        <v>PROVEEDOR</v>
      </c>
      <c r="AJ220" t="str">
        <v>Cambio Equipo</v>
      </c>
      <c r="AK220">
        <v>45809</v>
      </c>
      <c r="AL220">
        <v>45870</v>
      </c>
      <c r="AM220" t="str">
        <v>Pendiente 25%</v>
      </c>
      <c r="AN220" t="str" xml:space="preserve">
        <v xml:space="preserve">✅Se valida nuevo proveedor; dado que ETB se retiro y se puso a Tigo_x000d_
⚠️ tenemos 3 meses para integrar esas tiendas con Tigo ; Actualmente se esta realizando viabilidad en las tiendas</v>
      </c>
      <c r="AO220"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20" t="str">
        <v>Se presentan falla en la red backbone del proveedor Claro afectando múltiples servicios.</v>
      </c>
      <c r="AQ220">
        <v>0.3333333333333333</v>
      </c>
      <c r="AR220">
        <v>0.875</v>
      </c>
    </row>
    <row r="221" xml:space="preserve">
      <c r="A221">
        <v>1184112</v>
      </c>
      <c r="B221" t="str">
        <f>VLOOKUP(H221,DetalleTiendas!A$2:S$1778,3,FALSE)</f>
        <v>SUPERMERCADOS</v>
      </c>
      <c r="C221" t="str">
        <f>VLOOKUP(H221,DetalleTiendas!A$2:S$1778,4,FALSE)</f>
        <v>JUMBO</v>
      </c>
      <c r="D221" t="str">
        <f>VLOOKUP(H221,DetalleTiendas!A$2:S$1778,5,FALSE)</f>
        <v>BOGOTA</v>
      </c>
      <c r="E221" t="str">
        <v>ENLACES</v>
      </c>
      <c r="F221" t="str">
        <v>NO</v>
      </c>
      <c r="G221" t="str" xml:space="preserve">
        <f xml:space="preserve">IF(
   AND(ISNUMBER(VALUE(MID(H221,3,3))), ISNUMBER(FIND(" ", H221))),
   LEFT(H221,FIND(" ",H221)-1),
   H221
)</f>
        <v>J003</v>
      </c>
      <c r="H221" t="str">
        <v>J003 BULEVAR</v>
      </c>
      <c r="J221" t="str">
        <v>Redes y Comunicaciones-NIVEL 2 - COL</v>
      </c>
      <c r="K221" t="str">
        <v>Guillermo Gutierrez</v>
      </c>
      <c r="L221" t="str">
        <v>CERRADO</v>
      </c>
      <c r="M221" t="str">
        <v>CERRADO</v>
      </c>
      <c r="N221" t="str">
        <v>MEDIA</v>
      </c>
      <c r="O221">
        <v>45703</v>
      </c>
      <c r="P221">
        <v>0.4652777777777778</v>
      </c>
      <c r="Q221" t="str">
        <f>TEXT(KPI_IMs_2[[#This Row],[FECHA DE LA NOVEDAD]],"MMMM")</f>
        <v>febrero</v>
      </c>
      <c r="R221" t="str">
        <f>TEXT(KPI_IMs_2[[#This Row],[FECHA DE LA NOVEDAD]],"aaaa")</f>
        <v>2025</v>
      </c>
      <c r="S221">
        <v>45705</v>
      </c>
      <c r="T221">
        <v>45703</v>
      </c>
      <c r="U221">
        <v>0.4840277777777778</v>
      </c>
      <c r="V221">
        <v>0.7847222222222222</v>
      </c>
      <c r="W221">
        <f>((KPI_IMs_2[[#This Row],[FECHA DE RESOLUCION]]+KPI_IMs_2[[#This Row],[HORA CIERRE IM]])-(KPI_IMs_2[[#This Row],[FECHA DE LA NOVEDAD]]+KPI_IMs_2[[#This Row],[HORA DE LA FALLA]]))*24*60</f>
        <v>3339.999999990687</v>
      </c>
      <c r="X221" t="str" cm="1" xml:space="preserve">
        <f t="array" ref="X221" xml:space="preserve">IF(OR(O221="",P221="",S221="",V221="",AQ221="",AR221=""),"",
  LET(
    _xlpm.inicio, O221 + P221,
    _xlpm.fin, S221 + V221,
    _xlpm.dias, INT(_xlpm.fin - _xlpm.inicio),
    _xlpm.tiempo, REDUCE(0, SEQUENCE(_xlpm.dias + 1, 1, 0, 1),
      LAMBDA(_xlpm.acum,_xlpm.d,
        LET(
          _xlpm.dia, TRUNC(_xlpm.inicio) + _xlpm.d,
          _xlpm.horaIni, IF(_xlpm.d = 0, MAX(_xlpm.inicio, _xlpm.dia + AQ221), _xlpm.dia + AQ221),
          _xlpm.horaFin, IF(_xlpm.d = _xlpm.dias, MIN(_xlpm.fin, _xlpm.dia + AR221), _xlpm.dia + AR221),
          _xlpm.tiempo_dia, MAX(0, _xlpm.horaFin - _xlpm.horaIni),
          _xlpm.acum + _xlpm.tiempo_dia
        )
      )
    ),
    TEXT(_xlpm.tiempo, "h:mm")
  )
)</f>
        <v>9:40</v>
      </c>
      <c r="Y221" t="str">
        <f>TEXT((KPI_IMs_2[[#This Row],[FECHA DE REPORTE]]+KPI_IMs_2[[#This Row],[HORA DE REPORTE]]) - (KPI_IMs_2[[#This Row],[FECHA DE LA NOVEDAD]]+KPI_IMs_2[[#This Row],[HORA DE LA FALLA]]), "[h]:mm")</f>
        <v>0:27</v>
      </c>
      <c r="Z221" t="str">
        <v>CAIDA ENLACES</v>
      </c>
      <c r="AA221" t="str">
        <v>Red / Enlace / Proveedor</v>
      </c>
      <c r="AB221" t="str">
        <v>Falla masiva enlace Proveedor - Claro</v>
      </c>
      <c r="AC221" t="str">
        <v>Proveedor - Red/Infraestructura</v>
      </c>
      <c r="AD221" t="str">
        <v>SI</v>
      </c>
      <c r="AE221" t="str">
        <v>SI</v>
      </c>
      <c r="AF221" t="str">
        <v>SI</v>
      </c>
      <c r="AG221" t="str">
        <v>SI</v>
      </c>
      <c r="AH221" t="str">
        <v>EXTERNO</v>
      </c>
      <c r="AI221" t="str">
        <v>PROVEEDOR</v>
      </c>
      <c r="AJ221" t="str">
        <v>Cambio Equipo</v>
      </c>
      <c r="AK221">
        <v>45809</v>
      </c>
      <c r="AL221">
        <v>45870</v>
      </c>
      <c r="AM221" t="str">
        <v>Pendiente 25%</v>
      </c>
      <c r="AN221" t="str" xml:space="preserve">
        <v xml:space="preserve">✅Se valida nuevo proveedor; dado que ETB se retiro y se puso a Tigo_x000d_
⚠️ tenemos 3 meses para integrar esas tiendas con Tigo ; Actualmente se esta realizando viabilidad en las tiendas</v>
      </c>
      <c r="AO221"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21" t="str">
        <v>Se presentan falla en la red backbone del proveedor Claro afectando múltiples servicios.</v>
      </c>
      <c r="AQ221">
        <v>0.3333333333333333</v>
      </c>
      <c r="AR221">
        <v>0.875</v>
      </c>
    </row>
    <row r="222" xml:space="preserve">
      <c r="A222">
        <v>1184112</v>
      </c>
      <c r="B222" t="str">
        <f>VLOOKUP(H222,DetalleTiendas!A$2:S$1778,3,FALSE)</f>
        <v>SUPERMERCADOS</v>
      </c>
      <c r="C222" t="str">
        <f>VLOOKUP(H222,DetalleTiendas!A$2:S$1778,4,FALSE)</f>
        <v>JUMBO</v>
      </c>
      <c r="D222" t="str">
        <f>VLOOKUP(H222,DetalleTiendas!A$2:S$1778,5,FALSE)</f>
        <v>BOGOTA</v>
      </c>
      <c r="E222" t="str">
        <v>ENLACES</v>
      </c>
      <c r="F222" t="str">
        <v>NO</v>
      </c>
      <c r="G222" t="str" xml:space="preserve">
        <f xml:space="preserve">IF(
   AND(ISNUMBER(VALUE(MID(H222,3,3))), ISNUMBER(FIND(" ", H222))),
   LEFT(H222,FIND(" ",H222)-1),
   H222
)</f>
        <v>J044</v>
      </c>
      <c r="H222" t="str">
        <v>J044 CHIA</v>
      </c>
      <c r="J222" t="str">
        <v>Redes y Comunicaciones-NIVEL 2 - COL</v>
      </c>
      <c r="K222" t="str">
        <v>Guillermo Gutierrez</v>
      </c>
      <c r="L222" t="str">
        <v>CERRADO</v>
      </c>
      <c r="M222" t="str">
        <v>CERRADO</v>
      </c>
      <c r="N222" t="str">
        <v>MEDIA</v>
      </c>
      <c r="O222">
        <v>45703</v>
      </c>
      <c r="P222">
        <v>0.4652777777777778</v>
      </c>
      <c r="Q222" t="str">
        <f>TEXT(KPI_IMs_2[[#This Row],[FECHA DE LA NOVEDAD]],"MMMM")</f>
        <v>febrero</v>
      </c>
      <c r="R222" t="str">
        <f>TEXT(KPI_IMs_2[[#This Row],[FECHA DE LA NOVEDAD]],"aaaa")</f>
        <v>2025</v>
      </c>
      <c r="S222">
        <v>45705</v>
      </c>
      <c r="T222">
        <v>45703</v>
      </c>
      <c r="U222">
        <v>0.4840277777777778</v>
      </c>
      <c r="V222">
        <v>0.7847222222222222</v>
      </c>
      <c r="W222">
        <f>((KPI_IMs_2[[#This Row],[FECHA DE RESOLUCION]]+KPI_IMs_2[[#This Row],[HORA CIERRE IM]])-(KPI_IMs_2[[#This Row],[FECHA DE LA NOVEDAD]]+KPI_IMs_2[[#This Row],[HORA DE LA FALLA]]))*24*60</f>
        <v>3339.999999990687</v>
      </c>
      <c r="X222" t="str" cm="1" xml:space="preserve">
        <f t="array" ref="X222" xml:space="preserve">IF(OR(O222="",P222="",S222="",V222="",AQ222="",AR222=""),"",
  LET(
    _xlpm.inicio, O222 + P222,
    _xlpm.fin, S222 + V222,
    _xlpm.dias, INT(_xlpm.fin - _xlpm.inicio),
    _xlpm.tiempo, REDUCE(0, SEQUENCE(_xlpm.dias + 1, 1, 0, 1),
      LAMBDA(_xlpm.acum,_xlpm.d,
        LET(
          _xlpm.dia, TRUNC(_xlpm.inicio) + _xlpm.d,
          _xlpm.horaIni, IF(_xlpm.d = 0, MAX(_xlpm.inicio, _xlpm.dia + AQ222), _xlpm.dia + AQ222),
          _xlpm.horaFin, IF(_xlpm.d = _xlpm.dias, MIN(_xlpm.fin, _xlpm.dia + AR222), _xlpm.dia + AR222),
          _xlpm.tiempo_dia, MAX(0, _xlpm.horaFin - _xlpm.horaIni),
          _xlpm.acum + _xlpm.tiempo_dia
        )
      )
    ),
    TEXT(_xlpm.tiempo, "h:mm")
  )
)</f>
        <v>9:40</v>
      </c>
      <c r="Y222" t="str">
        <f>TEXT((KPI_IMs_2[[#This Row],[FECHA DE REPORTE]]+KPI_IMs_2[[#This Row],[HORA DE REPORTE]]) - (KPI_IMs_2[[#This Row],[FECHA DE LA NOVEDAD]]+KPI_IMs_2[[#This Row],[HORA DE LA FALLA]]), "[h]:mm")</f>
        <v>0:27</v>
      </c>
      <c r="Z222" t="str">
        <v>CAIDA ENLACES</v>
      </c>
      <c r="AA222" t="str">
        <v>Red / Enlace / Proveedor</v>
      </c>
      <c r="AB222" t="str">
        <v>Falla masiva enlace Proveedor - Claro</v>
      </c>
      <c r="AC222" t="str">
        <v>Proveedor - Red/Infraestructura</v>
      </c>
      <c r="AD222" t="str">
        <v>SI</v>
      </c>
      <c r="AE222" t="str">
        <v>SI</v>
      </c>
      <c r="AF222" t="str">
        <v>SI</v>
      </c>
      <c r="AG222" t="str">
        <v>SI</v>
      </c>
      <c r="AH222" t="str">
        <v>EXTERNO</v>
      </c>
      <c r="AI222" t="str">
        <v>PROVEEDOR</v>
      </c>
      <c r="AJ222" t="str">
        <v>Cambio Equipo</v>
      </c>
      <c r="AK222">
        <v>45809</v>
      </c>
      <c r="AL222">
        <v>45870</v>
      </c>
      <c r="AM222" t="str">
        <v>Pendiente 25%</v>
      </c>
      <c r="AN222" t="str" xml:space="preserve">
        <v xml:space="preserve">✅Se valida nuevo proveedor; dado que ETB se retiro y se puso a Tigo_x000d_
⚠️ tenemos 3 meses para integrar esas tiendas con Tigo ; Actualmente se esta realizando viabilidad en las tiendas</v>
      </c>
      <c r="AO222"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22" t="str">
        <v>Se presentan falla en la red backbone del proveedor Claro afectando múltiples servicios.</v>
      </c>
      <c r="AQ222">
        <v>0.3333333333333333</v>
      </c>
      <c r="AR222">
        <v>0.875</v>
      </c>
    </row>
    <row r="223" xml:space="preserve">
      <c r="A223">
        <v>1184112</v>
      </c>
      <c r="B223" t="str">
        <f>VLOOKUP(H223,DetalleTiendas!A$2:S$1778,3,FALSE)</f>
        <v>SUPERMERCADOS</v>
      </c>
      <c r="C223" t="str">
        <f>VLOOKUP(H223,DetalleTiendas!A$2:S$1778,4,FALSE)</f>
        <v>JUMBO</v>
      </c>
      <c r="D223" t="str">
        <f>VLOOKUP(H223,DetalleTiendas!A$2:S$1778,5,FALSE)</f>
        <v>BOGOTA</v>
      </c>
      <c r="E223" t="str">
        <v>ENLACES</v>
      </c>
      <c r="F223" t="str">
        <v>NO</v>
      </c>
      <c r="G223" t="str" xml:space="preserve">
        <f xml:space="preserve">IF(
   AND(ISNUMBER(VALUE(MID(H223,3,3))), ISNUMBER(FIND(" ", H223))),
   LEFT(H223,FIND(" ",H223)-1),
   H223
)</f>
        <v>J191</v>
      </c>
      <c r="H223" t="str">
        <v>J191 CHIA BAZAAR</v>
      </c>
      <c r="J223" t="str">
        <v>Redes y Comunicaciones-NIVEL 2 - COL</v>
      </c>
      <c r="K223" t="str">
        <v>Guillermo Gutierrez</v>
      </c>
      <c r="L223" t="str">
        <v>CERRADO</v>
      </c>
      <c r="M223" t="str">
        <v>CERRADO</v>
      </c>
      <c r="N223" t="str">
        <v>MEDIA</v>
      </c>
      <c r="O223">
        <v>45703</v>
      </c>
      <c r="P223">
        <v>0.4652777777777778</v>
      </c>
      <c r="Q223" t="str">
        <f>TEXT(KPI_IMs_2[[#This Row],[FECHA DE LA NOVEDAD]],"MMMM")</f>
        <v>febrero</v>
      </c>
      <c r="R223" t="str">
        <f>TEXT(KPI_IMs_2[[#This Row],[FECHA DE LA NOVEDAD]],"aaaa")</f>
        <v>2025</v>
      </c>
      <c r="S223">
        <v>45705</v>
      </c>
      <c r="T223">
        <v>45703</v>
      </c>
      <c r="U223">
        <v>0.4840277777777778</v>
      </c>
      <c r="V223">
        <v>0.7847222222222222</v>
      </c>
      <c r="W223">
        <f>((KPI_IMs_2[[#This Row],[FECHA DE RESOLUCION]]+KPI_IMs_2[[#This Row],[HORA CIERRE IM]])-(KPI_IMs_2[[#This Row],[FECHA DE LA NOVEDAD]]+KPI_IMs_2[[#This Row],[HORA DE LA FALLA]]))*24*60</f>
        <v>3339.999999990687</v>
      </c>
      <c r="X223" t="str" cm="1" xml:space="preserve">
        <f t="array" ref="X223" xml:space="preserve">IF(OR(O223="",P223="",S223="",V223="",AQ223="",AR223=""),"",
  LET(
    _xlpm.inicio, O223 + P223,
    _xlpm.fin, S223 + V223,
    _xlpm.dias, INT(_xlpm.fin - _xlpm.inicio),
    _xlpm.tiempo, REDUCE(0, SEQUENCE(_xlpm.dias + 1, 1, 0, 1),
      LAMBDA(_xlpm.acum,_xlpm.d,
        LET(
          _xlpm.dia, TRUNC(_xlpm.inicio) + _xlpm.d,
          _xlpm.horaIni, IF(_xlpm.d = 0, MAX(_xlpm.inicio, _xlpm.dia + AQ223), _xlpm.dia + AQ223),
          _xlpm.horaFin, IF(_xlpm.d = _xlpm.dias, MIN(_xlpm.fin, _xlpm.dia + AR223), _xlpm.dia + AR223),
          _xlpm.tiempo_dia, MAX(0, _xlpm.horaFin - _xlpm.horaIni),
          _xlpm.acum + _xlpm.tiempo_dia
        )
      )
    ),
    TEXT(_xlpm.tiempo, "h:mm")
  )
)</f>
        <v>9:40</v>
      </c>
      <c r="Y223" t="str">
        <f>TEXT((KPI_IMs_2[[#This Row],[FECHA DE REPORTE]]+KPI_IMs_2[[#This Row],[HORA DE REPORTE]]) - (KPI_IMs_2[[#This Row],[FECHA DE LA NOVEDAD]]+KPI_IMs_2[[#This Row],[HORA DE LA FALLA]]), "[h]:mm")</f>
        <v>0:27</v>
      </c>
      <c r="Z223" t="str">
        <v>CAIDA ENLACES</v>
      </c>
      <c r="AA223" t="str">
        <v>Red / Enlace / Proveedor</v>
      </c>
      <c r="AB223" t="str">
        <v>Falla masiva enlace Proveedor - Claro</v>
      </c>
      <c r="AC223" t="str">
        <v>Proveedor - Red/Infraestructura</v>
      </c>
      <c r="AD223" t="str">
        <v>SI</v>
      </c>
      <c r="AE223" t="str">
        <v>SI</v>
      </c>
      <c r="AF223" t="str">
        <v>SI</v>
      </c>
      <c r="AG223" t="str">
        <v>SI</v>
      </c>
      <c r="AH223" t="str">
        <v>EXTERNO</v>
      </c>
      <c r="AI223" t="str">
        <v>PROVEEDOR</v>
      </c>
      <c r="AJ223" t="str">
        <v>Cambio Equipo</v>
      </c>
      <c r="AK223">
        <v>45809</v>
      </c>
      <c r="AL223">
        <v>45870</v>
      </c>
      <c r="AM223" t="str">
        <v>Pendiente 25%</v>
      </c>
      <c r="AN223" t="str" xml:space="preserve">
        <v xml:space="preserve">✅Se valida nuevo proveedor; dado que ETB se retiro y se puso a Tigo_x000d_
⚠️ tenemos 3 meses para integrar esas tiendas con Tigo ; Actualmente se esta realizando viabilidad en las tiendas</v>
      </c>
      <c r="AO223"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23" t="str">
        <v>Se presentan falla en la red backbone del proveedor Claro afectando múltiples servicios.</v>
      </c>
      <c r="AQ223">
        <v>0.3333333333333333</v>
      </c>
      <c r="AR223">
        <v>0.875</v>
      </c>
    </row>
    <row r="224" xml:space="preserve">
      <c r="A224">
        <v>1184112</v>
      </c>
      <c r="B224" t="str">
        <f>VLOOKUP(H224,DetalleTiendas!A$2:S$1778,3,FALSE)</f>
        <v>SUPERMERCADOS</v>
      </c>
      <c r="C224" t="str">
        <f>VLOOKUP(H224,DetalleTiendas!A$2:S$1778,4,FALSE)</f>
        <v>JUMBO</v>
      </c>
      <c r="D224" t="str">
        <f>VLOOKUP(H224,DetalleTiendas!A$2:S$1778,5,FALSE)</f>
        <v>BOGOTA</v>
      </c>
      <c r="E224" t="str">
        <v>ENLACES</v>
      </c>
      <c r="F224" t="str">
        <v>NO</v>
      </c>
      <c r="G224" t="str" xml:space="preserve">
        <f xml:space="preserve">IF(
   AND(ISNUMBER(VALUE(MID(H224,3,3))), ISNUMBER(FIND(" ", H224))),
   LEFT(H224,FIND(" ",H224)-1),
   H224
)</f>
        <v>J018</v>
      </c>
      <c r="H224" t="str">
        <v>J018 AUTOPISTA SUR</v>
      </c>
      <c r="J224" t="str">
        <v>Redes y Comunicaciones-NIVEL 2 - COL</v>
      </c>
      <c r="K224" t="str">
        <v>Guillermo Gutierrez</v>
      </c>
      <c r="L224" t="str">
        <v>CERRADO</v>
      </c>
      <c r="M224" t="str">
        <v>CERRADO</v>
      </c>
      <c r="N224" t="str">
        <v>MEDIA</v>
      </c>
      <c r="O224">
        <v>45703</v>
      </c>
      <c r="P224">
        <v>0.4652777777777778</v>
      </c>
      <c r="Q224" t="str">
        <f>TEXT(KPI_IMs_2[[#This Row],[FECHA DE LA NOVEDAD]],"MMMM")</f>
        <v>febrero</v>
      </c>
      <c r="R224" t="str">
        <f>TEXT(KPI_IMs_2[[#This Row],[FECHA DE LA NOVEDAD]],"aaaa")</f>
        <v>2025</v>
      </c>
      <c r="S224">
        <v>45705</v>
      </c>
      <c r="T224">
        <v>45703</v>
      </c>
      <c r="U224">
        <v>0.4840277777777778</v>
      </c>
      <c r="V224">
        <v>0.7847222222222222</v>
      </c>
      <c r="W224">
        <f>((KPI_IMs_2[[#This Row],[FECHA DE RESOLUCION]]+KPI_IMs_2[[#This Row],[HORA CIERRE IM]])-(KPI_IMs_2[[#This Row],[FECHA DE LA NOVEDAD]]+KPI_IMs_2[[#This Row],[HORA DE LA FALLA]]))*24*60</f>
        <v>3339.999999990687</v>
      </c>
      <c r="X224" t="str" cm="1" xml:space="preserve">
        <f t="array" ref="X224" xml:space="preserve">IF(OR(O224="",P224="",S224="",V224="",AQ224="",AR224=""),"",
  LET(
    _xlpm.inicio, O224 + P224,
    _xlpm.fin, S224 + V224,
    _xlpm.dias, INT(_xlpm.fin - _xlpm.inicio),
    _xlpm.tiempo, REDUCE(0, SEQUENCE(_xlpm.dias + 1, 1, 0, 1),
      LAMBDA(_xlpm.acum,_xlpm.d,
        LET(
          _xlpm.dia, TRUNC(_xlpm.inicio) + _xlpm.d,
          _xlpm.horaIni, IF(_xlpm.d = 0, MAX(_xlpm.inicio, _xlpm.dia + AQ224), _xlpm.dia + AQ224),
          _xlpm.horaFin, IF(_xlpm.d = _xlpm.dias, MIN(_xlpm.fin, _xlpm.dia + AR224), _xlpm.dia + AR224),
          _xlpm.tiempo_dia, MAX(0, _xlpm.horaFin - _xlpm.horaIni),
          _xlpm.acum + _xlpm.tiempo_dia
        )
      )
    ),
    TEXT(_xlpm.tiempo, "h:mm")
  )
)</f>
        <v>9:40</v>
      </c>
      <c r="Y224" t="str">
        <f>TEXT((KPI_IMs_2[[#This Row],[FECHA DE REPORTE]]+KPI_IMs_2[[#This Row],[HORA DE REPORTE]]) - (KPI_IMs_2[[#This Row],[FECHA DE LA NOVEDAD]]+KPI_IMs_2[[#This Row],[HORA DE LA FALLA]]), "[h]:mm")</f>
        <v>0:27</v>
      </c>
      <c r="Z224" t="str">
        <v>CAIDA ENLACES</v>
      </c>
      <c r="AA224" t="str">
        <v>Red / Enlace / Proveedor</v>
      </c>
      <c r="AB224" t="str">
        <v>Falla masiva enlace Proveedor - Claro</v>
      </c>
      <c r="AC224" t="str">
        <v>Proveedor - Red/Infraestructura</v>
      </c>
      <c r="AD224" t="str">
        <v>SI</v>
      </c>
      <c r="AE224" t="str">
        <v>SI</v>
      </c>
      <c r="AF224" t="str">
        <v>SI</v>
      </c>
      <c r="AG224" t="str">
        <v>SI</v>
      </c>
      <c r="AH224" t="str">
        <v>EXTERNO</v>
      </c>
      <c r="AI224" t="str">
        <v>PROVEEDOR</v>
      </c>
      <c r="AJ224" t="str">
        <v>Cambio Equipo</v>
      </c>
      <c r="AK224">
        <v>45809</v>
      </c>
      <c r="AL224">
        <v>45870</v>
      </c>
      <c r="AM224" t="str">
        <v>Pendiente 25%</v>
      </c>
      <c r="AN224" t="str" xml:space="preserve">
        <v xml:space="preserve">✅Se valida nuevo proveedor; dado que ETB se retiro y se puso a Tigo_x000d_
⚠️ tenemos 3 meses para integrar esas tiendas con Tigo ; Actualmente se esta realizando viabilidad en las tiendas</v>
      </c>
      <c r="AO224"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24" t="str">
        <v>Se presentan falla en la red backbone del proveedor Claro afectando múltiples servicios.</v>
      </c>
      <c r="AQ224">
        <v>0.3333333333333333</v>
      </c>
      <c r="AR224">
        <v>0.875</v>
      </c>
    </row>
    <row r="225" xml:space="preserve">
      <c r="A225">
        <v>1184112</v>
      </c>
      <c r="B225" t="str">
        <f>VLOOKUP(H225,DetalleTiendas!A$2:S$1778,3,FALSE)</f>
        <v>SUPERMERCADOS</v>
      </c>
      <c r="C225" t="str">
        <f>VLOOKUP(H225,DetalleTiendas!A$2:S$1778,4,FALSE)</f>
        <v>METRO</v>
      </c>
      <c r="D225" t="str">
        <f>VLOOKUP(H225,DetalleTiendas!A$2:S$1778,5,FALSE)</f>
        <v>BOGOTA</v>
      </c>
      <c r="E225" t="str">
        <v>FIDELIDAD</v>
      </c>
      <c r="F225" t="str">
        <v>NO</v>
      </c>
      <c r="G225" t="str" xml:space="preserve">
        <f xml:space="preserve">IF(
   AND(ISNUMBER(VALUE(MID(H225,3,3))), ISNUMBER(FIND(" ", H225))),
   LEFT(H225,FIND(" ",H225)-1),
   H225
)</f>
        <v>M077</v>
      </c>
      <c r="H225" t="str">
        <v>M077 ZIPAQUIRA</v>
      </c>
      <c r="J225" t="str">
        <v>Redes y Comunicaciones-NIVEL 2 - COL</v>
      </c>
      <c r="K225" t="str">
        <v>Guillermo Gutierrez</v>
      </c>
      <c r="L225" t="str">
        <v>CERRADO</v>
      </c>
      <c r="M225" t="str">
        <v>CERRADO</v>
      </c>
      <c r="N225" t="str">
        <v>MEDIA</v>
      </c>
      <c r="O225">
        <v>45703</v>
      </c>
      <c r="P225">
        <v>0.4652777777777778</v>
      </c>
      <c r="Q225" t="str">
        <f>TEXT(KPI_IMs_2[[#This Row],[FECHA DE LA NOVEDAD]],"MMMM")</f>
        <v>febrero</v>
      </c>
      <c r="R225" t="str">
        <f>TEXT(KPI_IMs_2[[#This Row],[FECHA DE LA NOVEDAD]],"aaaa")</f>
        <v>2025</v>
      </c>
      <c r="S225">
        <v>45705</v>
      </c>
      <c r="T225">
        <v>45703</v>
      </c>
      <c r="U225">
        <v>0.4840277777777778</v>
      </c>
      <c r="V225">
        <v>0.7847222222222222</v>
      </c>
      <c r="W225">
        <f>((KPI_IMs_2[[#This Row],[FECHA DE RESOLUCION]]+KPI_IMs_2[[#This Row],[HORA CIERRE IM]])-(KPI_IMs_2[[#This Row],[FECHA DE LA NOVEDAD]]+KPI_IMs_2[[#This Row],[HORA DE LA FALLA]]))*24*60</f>
        <v>3339.999999990687</v>
      </c>
      <c r="X225" t="str" cm="1" xml:space="preserve">
        <f t="array" ref="X225" xml:space="preserve">IF(OR(O225="",P225="",S225="",V225="",AQ225="",AR225=""),"",
  LET(
    _xlpm.inicio, O225 + P225,
    _xlpm.fin, S225 + V225,
    _xlpm.dias, INT(_xlpm.fin - _xlpm.inicio),
    _xlpm.tiempo, REDUCE(0, SEQUENCE(_xlpm.dias + 1, 1, 0, 1),
      LAMBDA(_xlpm.acum,_xlpm.d,
        LET(
          _xlpm.dia, TRUNC(_xlpm.inicio) + _xlpm.d,
          _xlpm.horaIni, IF(_xlpm.d = 0, MAX(_xlpm.inicio, _xlpm.dia + AQ225), _xlpm.dia + AQ225),
          _xlpm.horaFin, IF(_xlpm.d = _xlpm.dias, MIN(_xlpm.fin, _xlpm.dia + AR225), _xlpm.dia + AR225),
          _xlpm.tiempo_dia, MAX(0, _xlpm.horaFin - _xlpm.horaIni),
          _xlpm.acum + _xlpm.tiempo_dia
        )
      )
    ),
    TEXT(_xlpm.tiempo, "h:mm")
  )
)</f>
        <v>9:40</v>
      </c>
      <c r="Y225" t="str">
        <f>TEXT((KPI_IMs_2[[#This Row],[FECHA DE REPORTE]]+KPI_IMs_2[[#This Row],[HORA DE REPORTE]]) - (KPI_IMs_2[[#This Row],[FECHA DE LA NOVEDAD]]+KPI_IMs_2[[#This Row],[HORA DE LA FALLA]]), "[h]:mm")</f>
        <v>0:27</v>
      </c>
      <c r="Z225" t="str">
        <v>CAIDA ENLACES</v>
      </c>
      <c r="AA225" t="str">
        <v>Red / Enlace / Proveedor</v>
      </c>
      <c r="AB225" t="str">
        <v>Falla masiva enlace Proveedor - Claro</v>
      </c>
      <c r="AC225" t="str">
        <v>Proveedor - Red/Infraestructura</v>
      </c>
      <c r="AD225" t="str">
        <v>SI</v>
      </c>
      <c r="AE225" t="str">
        <v>SI</v>
      </c>
      <c r="AF225" t="str">
        <v>SI</v>
      </c>
      <c r="AG225" t="str">
        <v>SI</v>
      </c>
      <c r="AH225" t="str">
        <v>EXTERNO</v>
      </c>
      <c r="AI225" t="str">
        <v>PROVEEDOR</v>
      </c>
      <c r="AJ225" t="str">
        <v>Cambio Equipo</v>
      </c>
      <c r="AK225">
        <v>45809</v>
      </c>
      <c r="AL225">
        <v>45870</v>
      </c>
      <c r="AM225" t="str">
        <v>Pendiente 25%</v>
      </c>
      <c r="AN225" t="str" xml:space="preserve">
        <v xml:space="preserve">✅Se valida nuevo proveedor; dado que ETB se retiro y se puso a Tigo_x000d_
⚠️ tenemos 3 meses para integrar esas tiendas con Tigo ; Actualmente se esta realizando viabilidad en las tiendas</v>
      </c>
      <c r="AO225"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P225" t="str">
        <v>Se presentan falla en la red backbone del proveedor Claro afectando múltiples servicios.</v>
      </c>
      <c r="AQ225">
        <v>0.3333333333333333</v>
      </c>
      <c r="AR225">
        <v>0.875</v>
      </c>
    </row>
    <row r="226" xml:space="preserve">
      <c r="A226">
        <v>1184033</v>
      </c>
      <c r="B226" t="str">
        <f>VLOOKUP(H226,DetalleTiendas!A$2:S$1778,3,FALSE)</f>
        <v>SUPERMERCADOS</v>
      </c>
      <c r="C226" t="str">
        <f>VLOOKUP(H226,DetalleTiendas!A$2:S$1778,4,FALSE)</f>
        <v>EDS JUMBO</v>
      </c>
      <c r="D226" t="str">
        <f>VLOOKUP(H226,DetalleTiendas!A$2:S$1778,5,FALSE)</f>
        <v>BOGOTA</v>
      </c>
      <c r="E226" t="str">
        <v>CORTE DE ENERGIA</v>
      </c>
      <c r="F226" t="str">
        <v>NO</v>
      </c>
      <c r="G226" t="str" xml:space="preserve">
        <f xml:space="preserve">IF(
   AND(ISNUMBER(VALUE(MID(H226,3,3))), ISNUMBER(FIND(" ", H226))),
   LEFT(H226,FIND(" ",H226)-1),
   H226
)</f>
        <v>Z101</v>
      </c>
      <c r="H226" t="str">
        <v>Z101 TINTALITO</v>
      </c>
      <c r="J226" t="str">
        <v>Redes y Comunicaciones-NIVEL 2 - COL</v>
      </c>
      <c r="K226" t="str">
        <v>Guillermo Gutierrez</v>
      </c>
      <c r="L226" t="str">
        <v>CERRADO</v>
      </c>
      <c r="M226" t="str">
        <v>CERRADO</v>
      </c>
      <c r="N226" t="str">
        <v>MEDIA</v>
      </c>
      <c r="O226">
        <v>45703</v>
      </c>
      <c r="P226">
        <v>0.4097222222222222</v>
      </c>
      <c r="Q226" t="str">
        <f>TEXT(KPI_IMs_2[[#This Row],[FECHA DE LA NOVEDAD]],"MMMM")</f>
        <v>febrero</v>
      </c>
      <c r="R226" t="str">
        <f>TEXT(KPI_IMs_2[[#This Row],[FECHA DE LA NOVEDAD]],"aaaa")</f>
        <v>2025</v>
      </c>
      <c r="S226">
        <v>45704</v>
      </c>
      <c r="T226">
        <v>45703</v>
      </c>
      <c r="U226">
        <v>0.44583333333333336</v>
      </c>
      <c r="V226">
        <v>0.5208333333333334</v>
      </c>
      <c r="W226">
        <f>((KPI_IMs_2[[#This Row],[FECHA DE RESOLUCION]]+KPI_IMs_2[[#This Row],[HORA CIERRE IM]])-(KPI_IMs_2[[#This Row],[FECHA DE LA NOVEDAD]]+KPI_IMs_2[[#This Row],[HORA DE LA FALLA]]))*24*60</f>
        <v>1600.000000008149</v>
      </c>
      <c r="X226" t="str" cm="1" xml:space="preserve">
        <f t="array" ref="X226" xml:space="preserve">IF(OR(O226="",P226="",S226="",V226="",AQ226="",AR226=""),"",
  LET(
    _xlpm.inicio, O226 + P226,
    _xlpm.fin, S226 + V226,
    _xlpm.dias, INT(_xlpm.fin - _xlpm.inicio),
    _xlpm.tiempo, REDUCE(0, SEQUENCE(_xlpm.dias + 1, 1, 0, 1),
      LAMBDA(_xlpm.acum,_xlpm.d,
        LET(
          _xlpm.dia, TRUNC(_xlpm.inicio) + _xlpm.d,
          _xlpm.horaIni, IF(_xlpm.d = 0, MAX(_xlpm.inicio, _xlpm.dia + AQ226), _xlpm.dia + AQ226),
          _xlpm.horaFin, IF(_xlpm.d = _xlpm.dias, MIN(_xlpm.fin, _xlpm.dia + AR226), _xlpm.dia + AR226),
          _xlpm.tiempo_dia, MAX(0, _xlpm.horaFin - _xlpm.horaIni),
          _xlpm.acum + _xlpm.tiempo_dia
        )
      )
    ),
    TEXT(_xlpm.tiempo, "h:mm")
  )
)</f>
        <v>15:40</v>
      </c>
      <c r="Y226" t="str">
        <f>TEXT((KPI_IMs_2[[#This Row],[FECHA DE REPORTE]]+KPI_IMs_2[[#This Row],[HORA DE REPORTE]]) - (KPI_IMs_2[[#This Row],[FECHA DE LA NOVEDAD]]+KPI_IMs_2[[#This Row],[HORA DE LA FALLA]]), "[h]:mm")</f>
        <v>0:52</v>
      </c>
      <c r="Z226" t="str">
        <v>CAIDA ENLACES</v>
      </c>
      <c r="AA226" t="str">
        <v>Red / Enlace / Proveedor</v>
      </c>
      <c r="AB226" t="str">
        <v xml:space="preserve">Caída enlace proveedor - Cirion       </v>
      </c>
      <c r="AC226" t="str">
        <v>Proveedor - Red/Infraestructura</v>
      </c>
      <c r="AD226" t="str">
        <v>NO</v>
      </c>
      <c r="AE226" t="str">
        <v>NO</v>
      </c>
      <c r="AF226" t="str">
        <v>NO</v>
      </c>
      <c r="AG226" t="str">
        <v>NO</v>
      </c>
      <c r="AH226" t="str">
        <v>EXTERNO</v>
      </c>
      <c r="AI226" t="str">
        <v>PROVEEDOR</v>
      </c>
      <c r="AJ226" t="str">
        <v>Ajuste por parte del Proveedor</v>
      </c>
      <c r="AM226" t="str">
        <v>Culminado 100%</v>
      </c>
      <c r="AP226" t="str">
        <v>Caida de enlace por parte del proveedor.</v>
      </c>
      <c r="AQ226">
        <v>0.3333333333333333</v>
      </c>
      <c r="AR226">
        <v>0.875</v>
      </c>
    </row>
    <row r="227" xml:space="preserve">
      <c r="A227">
        <v>1184511</v>
      </c>
      <c r="B227" t="str">
        <f>VLOOKUP(H227,DetalleTiendas!A$2:S$1778,3,FALSE)</f>
        <v>PAIS</v>
      </c>
      <c r="C227" t="str">
        <f>VLOOKUP(H227,DetalleTiendas!A$2:S$1778,4,FALSE)</f>
        <v>PAIS</v>
      </c>
      <c r="D227" t="str">
        <f>VLOOKUP(H227,DetalleTiendas!A$2:S$1778,5,FALSE)</f>
        <v>PAIS</v>
      </c>
      <c r="E227" t="str">
        <v>ENLACES</v>
      </c>
      <c r="F227" t="str">
        <v>SI</v>
      </c>
      <c r="G227" t="str" xml:space="preserve">
        <f xml:space="preserve">IF(
   AND(ISNUMBER(VALUE(MID(H227,3,3))), ISNUMBER(FIND(" ", H227))),
   LEFT(H227,FIND(" ",H227)-1),
   H227
)</f>
        <v>PAIS</v>
      </c>
      <c r="H227" t="str">
        <v>PAIS</v>
      </c>
      <c r="J227" t="str">
        <v>BI Reg Colombia</v>
      </c>
      <c r="K227" t="str">
        <v>Yudi Cañon</v>
      </c>
      <c r="L227" t="str">
        <v>CERRADO</v>
      </c>
      <c r="M227" t="str">
        <v>CERRADO</v>
      </c>
      <c r="N227" t="str">
        <v>ALTA</v>
      </c>
      <c r="O227">
        <v>45703</v>
      </c>
      <c r="P227">
        <v>0.4791666666666667</v>
      </c>
      <c r="Q227" t="str">
        <f>TEXT(KPI_IMs_2[[#This Row],[FECHA DE LA NOVEDAD]],"MMMM")</f>
        <v>febrero</v>
      </c>
      <c r="R227" t="str">
        <f>TEXT(KPI_IMs_2[[#This Row],[FECHA DE LA NOVEDAD]],"aaaa")</f>
        <v>2025</v>
      </c>
      <c r="S227">
        <v>45703</v>
      </c>
      <c r="T227">
        <v>45703</v>
      </c>
      <c r="U227">
        <v>0.8055555555555556</v>
      </c>
      <c r="V227">
        <v>0.8125</v>
      </c>
      <c r="W227">
        <f>((KPI_IMs_2[[#This Row],[FECHA DE RESOLUCION]]+KPI_IMs_2[[#This Row],[HORA CIERRE IM]])-(KPI_IMs_2[[#This Row],[FECHA DE LA NOVEDAD]]+KPI_IMs_2[[#This Row],[HORA DE LA FALLA]]))*24*60</f>
        <v>480.00000000349246</v>
      </c>
      <c r="X227" t="str" cm="1" xml:space="preserve">
        <f t="array" ref="X227" xml:space="preserve">IF(OR(O227="",P227="",S227="",V227="",AQ227="",AR227=""),"",
  LET(
    _xlpm.inicio, O227 + P227,
    _xlpm.fin, S227 + V227,
    _xlpm.dias, INT(_xlpm.fin - _xlpm.inicio),
    _xlpm.tiempo, REDUCE(0, SEQUENCE(_xlpm.dias + 1, 1, 0, 1),
      LAMBDA(_xlpm.acum,_xlpm.d,
        LET(
          _xlpm.dia, TRUNC(_xlpm.inicio) + _xlpm.d,
          _xlpm.horaIni, IF(_xlpm.d = 0, MAX(_xlpm.inicio, _xlpm.dia + AQ227), _xlpm.dia + AQ227),
          _xlpm.horaFin, IF(_xlpm.d = _xlpm.dias, MIN(_xlpm.fin, _xlpm.dia + AR227), _xlpm.dia + AR227),
          _xlpm.tiempo_dia, MAX(0, _xlpm.horaFin - _xlpm.horaIni),
          _xlpm.acum + _xlpm.tiempo_dia
        )
      )
    ),
    TEXT(_xlpm.tiempo, "h:mm")
  )
)</f>
        <v>8:00</v>
      </c>
      <c r="Y227" t="str">
        <f>TEXT((KPI_IMs_2[[#This Row],[FECHA DE REPORTE]]+KPI_IMs_2[[#This Row],[HORA DE REPORTE]]) - (KPI_IMs_2[[#This Row],[FECHA DE LA NOVEDAD]]+KPI_IMs_2[[#This Row],[HORA DE LA FALLA]]), "[h]:mm")</f>
        <v>7:50</v>
      </c>
      <c r="Z227" t="str">
        <v>FALLA CONTROL M</v>
      </c>
      <c r="AA227" t="str">
        <v>Planificación / Gestión / QA</v>
      </c>
      <c r="AB227" t="str">
        <v>Falla de procedimiento en Python</v>
      </c>
      <c r="AC227" t="str">
        <v>Negocio - Proceso</v>
      </c>
      <c r="AD227" t="str">
        <v>SI</v>
      </c>
      <c r="AE227" t="str">
        <v>NO</v>
      </c>
      <c r="AF227" t="str">
        <v>NO</v>
      </c>
      <c r="AG227" t="str">
        <v>NO</v>
      </c>
      <c r="AH227" t="str">
        <v>INTERNO</v>
      </c>
      <c r="AI227" t="str">
        <v>SISTEMAS</v>
      </c>
      <c r="AJ227" t="str">
        <v>Mejora Actualizacion Sistema</v>
      </c>
      <c r="AM227" t="str">
        <v>Culminado 100%</v>
      </c>
      <c r="AP227" t="str">
        <v xml:space="preserve">Se quería realizar la Actualización del Python ; para esto se tenia que realizar la Actualización del Certificados que al Parecer Afecto la Relación de Confianza ; esto se realizo sin un SPP </v>
      </c>
      <c r="AQ227">
        <v>0.3333333333333333</v>
      </c>
      <c r="AR227">
        <v>0.875</v>
      </c>
    </row>
    <row r="228" xml:space="preserve">
      <c r="A228">
        <v>1182678</v>
      </c>
      <c r="B228" t="str">
        <f>VLOOKUP(H228,DetalleTiendas!A$2:S$1778,3,FALSE)</f>
        <v>SUPERMERCADOS</v>
      </c>
      <c r="C228" t="str">
        <f>VLOOKUP(H228,DetalleTiendas!A$2:S$1778,4,FALSE)</f>
        <v>EDS JUMBO</v>
      </c>
      <c r="D228" t="str">
        <f>VLOOKUP(H228,DetalleTiendas!A$2:S$1778,5,FALSE)</f>
        <v>BOGOTA</v>
      </c>
      <c r="E228" t="str">
        <v>CORTE DE ENERGIA</v>
      </c>
      <c r="F228" t="str">
        <v>NO</v>
      </c>
      <c r="G228" t="str" xml:space="preserve">
        <f xml:space="preserve">IF(
   AND(ISNUMBER(VALUE(MID(H228,3,3))), ISNUMBER(FIND(" ", H228))),
   LEFT(H228,FIND(" ",H228)-1),
   H228
)</f>
        <v>Z008</v>
      </c>
      <c r="H228" t="str">
        <v>Z008 AV 1a MAYO</v>
      </c>
      <c r="J228" t="str">
        <v>Redes y Comunicaciones-NIVEL 2 - COL</v>
      </c>
      <c r="K228" t="str">
        <v>Guillermo Gutierrez</v>
      </c>
      <c r="L228" t="str">
        <v>CERRADO</v>
      </c>
      <c r="M228" t="str">
        <v>CERRADO</v>
      </c>
      <c r="N228" t="str">
        <v>MEDIA</v>
      </c>
      <c r="O228">
        <v>45702</v>
      </c>
      <c r="P228">
        <v>0.041666666666666664</v>
      </c>
      <c r="Q228" t="str">
        <f>TEXT(KPI_IMs_2[[#This Row],[FECHA DE LA NOVEDAD]],"MMMM")</f>
        <v>febrero</v>
      </c>
      <c r="R228" t="str">
        <f>TEXT(KPI_IMs_2[[#This Row],[FECHA DE LA NOVEDAD]],"aaaa")</f>
        <v>2025</v>
      </c>
      <c r="S228">
        <v>45702</v>
      </c>
      <c r="T228">
        <v>45702</v>
      </c>
      <c r="U228">
        <v>0.2986111111111111</v>
      </c>
      <c r="V228">
        <v>0.7145833333333333</v>
      </c>
      <c r="W228">
        <f>((KPI_IMs_2[[#This Row],[FECHA DE RESOLUCION]]+KPI_IMs_2[[#This Row],[HORA CIERRE IM]])-(KPI_IMs_2[[#This Row],[FECHA DE LA NOVEDAD]]+KPI_IMs_2[[#This Row],[HORA DE LA FALLA]]))*24*60</f>
        <v>969.0000000048894</v>
      </c>
      <c r="X228" t="str" cm="1" xml:space="preserve">
        <f t="array" ref="X228" xml:space="preserve">IF(OR(O228="",P228="",S228="",V228="",AQ228="",AR228=""),"",
  LET(
    _xlpm.inicio, O228 + P228,
    _xlpm.fin, S228 + V228,
    _xlpm.dias, INT(_xlpm.fin - _xlpm.inicio),
    _xlpm.tiempo, REDUCE(0, SEQUENCE(_xlpm.dias + 1, 1, 0, 1),
      LAMBDA(_xlpm.acum,_xlpm.d,
        LET(
          _xlpm.dia, TRUNC(_xlpm.inicio) + _xlpm.d,
          _xlpm.horaIni, IF(_xlpm.d = 0, MAX(_xlpm.inicio, _xlpm.dia + AQ228), _xlpm.dia + AQ228),
          _xlpm.horaFin, IF(_xlpm.d = _xlpm.dias, MIN(_xlpm.fin, _xlpm.dia + AR228), _xlpm.dia + AR228),
          _xlpm.tiempo_dia, MAX(0, _xlpm.horaFin - _xlpm.horaIni),
          _xlpm.acum + _xlpm.tiempo_dia
        )
      )
    ),
    TEXT(_xlpm.tiempo, "h:mm")
  )
)</f>
        <v>9:09</v>
      </c>
      <c r="Y228" t="str">
        <f>TEXT((KPI_IMs_2[[#This Row],[FECHA DE REPORTE]]+KPI_IMs_2[[#This Row],[HORA DE REPORTE]]) - (KPI_IMs_2[[#This Row],[FECHA DE LA NOVEDAD]]+KPI_IMs_2[[#This Row],[HORA DE LA FALLA]]), "[h]:mm")</f>
        <v>6:10</v>
      </c>
      <c r="Z228" t="str">
        <v>CAIDA ENLACES</v>
      </c>
      <c r="AA228" t="str">
        <v>Red / Enlace / Proveedor</v>
      </c>
      <c r="AB228" t="str">
        <v xml:space="preserve">Caída enlace proveedor - Cirion       </v>
      </c>
      <c r="AC228" t="str">
        <v>Proveedor - Red/Infraestructura</v>
      </c>
      <c r="AD228" t="str">
        <v>NO</v>
      </c>
      <c r="AE228" t="str">
        <v>NO</v>
      </c>
      <c r="AF228" t="str">
        <v>NO</v>
      </c>
      <c r="AG228" t="str">
        <v>NO</v>
      </c>
      <c r="AH228" t="str">
        <v>EXTERNO</v>
      </c>
      <c r="AI228" t="str">
        <v>PROVEEDOR</v>
      </c>
      <c r="AJ228" t="str">
        <v>Ajuste por parte del Proveedor</v>
      </c>
      <c r="AM228" t="str">
        <v>Culminado 100%</v>
      </c>
      <c r="AP228" t="str">
        <v>Se realiza Visita por parte del Proveedor y se dejan Operativa la tienda.</v>
      </c>
      <c r="AQ228">
        <v>0.3333333333333333</v>
      </c>
      <c r="AR228">
        <v>0.875</v>
      </c>
    </row>
    <row r="229" xml:space="preserve">
      <c r="A229">
        <v>1181874</v>
      </c>
      <c r="B229" t="str">
        <f>VLOOKUP(H229,DetalleTiendas!A$2:S$1778,3,FALSE)</f>
        <v>SUPERMERCADOS</v>
      </c>
      <c r="C229" t="str">
        <f>VLOOKUP(H229,DetalleTiendas!A$2:S$1778,4,FALSE)</f>
        <v>SPID</v>
      </c>
      <c r="D229" t="str">
        <f>VLOOKUP(H229,DetalleTiendas!A$2:S$1778,5,FALSE)</f>
        <v>BOGOTA</v>
      </c>
      <c r="E229" t="str">
        <v>ENLACES</v>
      </c>
      <c r="F229" t="str">
        <v>NO</v>
      </c>
      <c r="G229" t="str" xml:space="preserve">
        <f xml:space="preserve">IF(
   AND(ISNUMBER(VALUE(MID(H229,3,3))), ISNUMBER(FIND(" ", H229))),
   LEFT(H229,FIND(" ",H229)-1),
   H229
)</f>
        <v>SP309</v>
      </c>
      <c r="H229" t="str">
        <v>SP309 CALLE 45</v>
      </c>
      <c r="J229" t="str">
        <v>Soporte_Onsite_BOGOTA</v>
      </c>
      <c r="K229" t="str">
        <v>Juan Fernando Rodriguez</v>
      </c>
      <c r="L229" t="str">
        <v>CERRADO</v>
      </c>
      <c r="M229" t="str">
        <v>CERRADO</v>
      </c>
      <c r="N229" t="str">
        <v>MEDIA</v>
      </c>
      <c r="O229">
        <v>45701</v>
      </c>
      <c r="P229">
        <v>0.6875</v>
      </c>
      <c r="Q229" t="str">
        <f>TEXT(KPI_IMs_2[[#This Row],[FECHA DE LA NOVEDAD]],"MMMM")</f>
        <v>febrero</v>
      </c>
      <c r="R229" t="str">
        <f>TEXT(KPI_IMs_2[[#This Row],[FECHA DE LA NOVEDAD]],"aaaa")</f>
        <v>2025</v>
      </c>
      <c r="S229">
        <v>45701</v>
      </c>
      <c r="T229">
        <v>45701</v>
      </c>
      <c r="U229">
        <v>0.6944444444444444</v>
      </c>
      <c r="V229">
        <v>0.7569444444444444</v>
      </c>
      <c r="W229">
        <f>((KPI_IMs_2[[#This Row],[FECHA DE RESOLUCION]]+KPI_IMs_2[[#This Row],[HORA CIERRE IM]])-(KPI_IMs_2[[#This Row],[FECHA DE LA NOVEDAD]]+KPI_IMs_2[[#This Row],[HORA DE LA FALLA]]))*24*60</f>
        <v>100.00000000116415</v>
      </c>
      <c r="X229" t="str" cm="1" xml:space="preserve">
        <f t="array" ref="X229" xml:space="preserve">IF(OR(O229="",P229="",S229="",V229="",AQ229="",AR229=""),"",
  LET(
    _xlpm.inicio, O229 + P229,
    _xlpm.fin, S229 + V229,
    _xlpm.dias, INT(_xlpm.fin - _xlpm.inicio),
    _xlpm.tiempo, REDUCE(0, SEQUENCE(_xlpm.dias + 1, 1, 0, 1),
      LAMBDA(_xlpm.acum,_xlpm.d,
        LET(
          _xlpm.dia, TRUNC(_xlpm.inicio) + _xlpm.d,
          _xlpm.horaIni, IF(_xlpm.d = 0, MAX(_xlpm.inicio, _xlpm.dia + AQ229), _xlpm.dia + AQ229),
          _xlpm.horaFin, IF(_xlpm.d = _xlpm.dias, MIN(_xlpm.fin, _xlpm.dia + AR229), _xlpm.dia + AR229),
          _xlpm.tiempo_dia, MAX(0, _xlpm.horaFin - _xlpm.horaIni),
          _xlpm.acum + _xlpm.tiempo_dia
        )
      )
    ),
    TEXT(_xlpm.tiempo, "h:mm")
  )
)</f>
        <v>1:40</v>
      </c>
      <c r="Y229" t="str">
        <f>TEXT((KPI_IMs_2[[#This Row],[FECHA DE REPORTE]]+KPI_IMs_2[[#This Row],[HORA DE REPORTE]]) - (KPI_IMs_2[[#This Row],[FECHA DE LA NOVEDAD]]+KPI_IMs_2[[#This Row],[HORA DE LA FALLA]]), "[h]:mm")</f>
        <v>0:10</v>
      </c>
      <c r="Z229" t="str">
        <v>CORTE DE ENERGIA</v>
      </c>
      <c r="AA229" t="str">
        <v>Eléctrico / Energía</v>
      </c>
      <c r="AB229" t="str">
        <v>Corte Energía falla en el sector</v>
      </c>
      <c r="AC229" t="str">
        <v>Infraestructura - Eléctrica</v>
      </c>
      <c r="AD229" t="str">
        <v>SI</v>
      </c>
      <c r="AE229" t="str">
        <v>SI</v>
      </c>
      <c r="AF229" t="str">
        <v>SI</v>
      </c>
      <c r="AG229" t="str">
        <v>SI</v>
      </c>
      <c r="AH229" t="str">
        <v>EXTERNO</v>
      </c>
      <c r="AI229" t="str">
        <v>PROVEEDOR</v>
      </c>
      <c r="AJ229" t="str">
        <v>Restablecimiento UPS</v>
      </c>
      <c r="AM229" t="str">
        <v>Culminado 100%</v>
      </c>
      <c r="AP229" t="str">
        <v>llega energía a sitio y se incializan equipos los cuales quedan en operación.</v>
      </c>
      <c r="AQ229">
        <v>0.3333333333333333</v>
      </c>
      <c r="AR229">
        <v>0.875</v>
      </c>
    </row>
    <row r="230" xml:space="preserve">
      <c r="A230">
        <v>1180928</v>
      </c>
      <c r="B230" t="str">
        <f>VLOOKUP(H230,DetalleTiendas!A$2:S$1778,3,FALSE)</f>
        <v>SUPERMERCADOS</v>
      </c>
      <c r="C230" t="str">
        <f>VLOOKUP(H230,DetalleTiendas!A$2:S$1778,4,FALSE)</f>
        <v>JUMBO</v>
      </c>
      <c r="D230" t="str">
        <f>VLOOKUP(H230,DetalleTiendas!A$2:S$1778,5,FALSE)</f>
        <v>CENTRO</v>
      </c>
      <c r="E230" t="str">
        <v>POS</v>
      </c>
      <c r="F230" t="str">
        <v>NO</v>
      </c>
      <c r="G230" t="str" xml:space="preserve">
        <f xml:space="preserve">IF(
   AND(ISNUMBER(VALUE(MID(H230,3,3))), ISNUMBER(FIND(" ", H230))),
   LEFT(H230,FIND(" ",H230)-1),
   H230
)</f>
        <v>J108</v>
      </c>
      <c r="H230" t="str">
        <v>J108 CAÑAVERAL</v>
      </c>
      <c r="J230" t="str">
        <v>Soporte_Onsite_REG_Oriente_SM Colombia</v>
      </c>
      <c r="K230" t="str">
        <v>David Higuita</v>
      </c>
      <c r="L230" t="str">
        <v>CERRADO</v>
      </c>
      <c r="M230" t="str">
        <v>CERRADO</v>
      </c>
      <c r="N230" t="str">
        <v>MEDIA</v>
      </c>
      <c r="O230">
        <v>45701</v>
      </c>
      <c r="P230">
        <v>0.27569444444444446</v>
      </c>
      <c r="Q230" t="str">
        <f>TEXT(KPI_IMs_2[[#This Row],[FECHA DE LA NOVEDAD]],"MMMM")</f>
        <v>febrero</v>
      </c>
      <c r="R230" t="str">
        <f>TEXT(KPI_IMs_2[[#This Row],[FECHA DE LA NOVEDAD]],"aaaa")</f>
        <v>2025</v>
      </c>
      <c r="S230">
        <v>45702</v>
      </c>
      <c r="T230">
        <v>45701</v>
      </c>
      <c r="U230">
        <v>0.33958333333333335</v>
      </c>
      <c r="V230">
        <v>0.375</v>
      </c>
      <c r="W230">
        <f>((KPI_IMs_2[[#This Row],[FECHA DE RESOLUCION]]+KPI_IMs_2[[#This Row],[HORA CIERRE IM]])-(KPI_IMs_2[[#This Row],[FECHA DE LA NOVEDAD]]+KPI_IMs_2[[#This Row],[HORA DE LA FALLA]]))*24*60</f>
        <v>1583.0000000051223</v>
      </c>
      <c r="X230" t="str" cm="1" xml:space="preserve">
        <f t="array" ref="X230" xml:space="preserve">IF(OR(O230="",P230="",S230="",V230="",AQ230="",AR230=""),"",
  LET(
    _xlpm.inicio, O230 + P230,
    _xlpm.fin, S230 + V230,
    _xlpm.dias, INT(_xlpm.fin - _xlpm.inicio),
    _xlpm.tiempo, REDUCE(0, SEQUENCE(_xlpm.dias + 1, 1, 0, 1),
      LAMBDA(_xlpm.acum,_xlpm.d,
        LET(
          _xlpm.dia, TRUNC(_xlpm.inicio) + _xlpm.d,
          _xlpm.horaIni, IF(_xlpm.d = 0, MAX(_xlpm.inicio, _xlpm.dia + AQ230), _xlpm.dia + AQ230),
          _xlpm.horaFin, IF(_xlpm.d = _xlpm.dias, MIN(_xlpm.fin, _xlpm.dia + AR230), _xlpm.dia + AR230),
          _xlpm.tiempo_dia, MAX(0, _xlpm.horaFin - _xlpm.horaIni),
          _xlpm.acum + _xlpm.tiempo_dia
        )
      )
    ),
    TEXT(_xlpm.tiempo, "h:mm")
  )
)</f>
        <v>14:00</v>
      </c>
      <c r="Y230" t="str">
        <f>TEXT((KPI_IMs_2[[#This Row],[FECHA DE REPORTE]]+KPI_IMs_2[[#This Row],[HORA DE REPORTE]]) - (KPI_IMs_2[[#This Row],[FECHA DE LA NOVEDAD]]+KPI_IMs_2[[#This Row],[HORA DE LA FALLA]]), "[h]:mm")</f>
        <v>1:32</v>
      </c>
      <c r="Z230" t="str">
        <v>CORTE DE ENERGIA</v>
      </c>
      <c r="AA230" t="str">
        <v>Eléctrico / Energía</v>
      </c>
      <c r="AB230" t="str">
        <v>Falla Planta Eléctrica</v>
      </c>
      <c r="AC230" t="str">
        <v>Infraestructura - Eléctrica</v>
      </c>
      <c r="AD230" t="str">
        <v>SI</v>
      </c>
      <c r="AE230" t="str">
        <v>SI</v>
      </c>
      <c r="AF230" t="str">
        <v>SI</v>
      </c>
      <c r="AG230" t="str">
        <v>SI</v>
      </c>
      <c r="AH230" t="str">
        <v>INTERNO</v>
      </c>
      <c r="AI230" t="str">
        <v>NEGOCIO</v>
      </c>
      <c r="AJ230" t="str">
        <v>Ajustes Conexiones tienda</v>
      </c>
      <c r="AM230" t="str">
        <v>Culminado 100%</v>
      </c>
      <c r="AP230" t="str">
        <v>la falla se debe a la planta eléctrica.</v>
      </c>
      <c r="AQ230">
        <v>0.3333333333333333</v>
      </c>
      <c r="AR230">
        <v>0.875</v>
      </c>
    </row>
    <row r="231" xml:space="preserve">
      <c r="A231">
        <v>1179062</v>
      </c>
      <c r="B231" t="str">
        <f>VLOOKUP(H231,DetalleTiendas!A$2:S$1778,3,FALSE)</f>
        <v>PAIS</v>
      </c>
      <c r="C231" t="str">
        <f>VLOOKUP(H231,DetalleTiendas!A$2:S$1778,4,FALSE)</f>
        <v>PAIS</v>
      </c>
      <c r="D231" t="str">
        <f>VLOOKUP(H231,DetalleTiendas!A$2:S$1778,5,FALSE)</f>
        <v>PAIS</v>
      </c>
      <c r="E231" t="str">
        <v>POS</v>
      </c>
      <c r="F231" t="str">
        <v>SI</v>
      </c>
      <c r="G231" t="str" xml:space="preserve">
        <f xml:space="preserve">IF(
   AND(ISNUMBER(VALUE(MID(H231,3,3))), ISNUMBER(FIND(" ", H231))),
   LEFT(H231,FIND(" ",H231)-1),
   H231
)</f>
        <v>PAIS</v>
      </c>
      <c r="H231" t="str">
        <v>PAIS</v>
      </c>
      <c r="J231" t="str">
        <v>SC_E_Commerce_VESTA</v>
      </c>
      <c r="K231" t="str">
        <v>Embers Echaverry</v>
      </c>
      <c r="L231" t="str">
        <v>CERRADO</v>
      </c>
      <c r="M231" t="str">
        <v>CERRADO</v>
      </c>
      <c r="N231" t="str">
        <v>ALTA</v>
      </c>
      <c r="O231">
        <v>45700</v>
      </c>
      <c r="P231">
        <v>0.3194444444444444</v>
      </c>
      <c r="Q231" t="str">
        <f>TEXT(KPI_IMs_2[[#This Row],[FECHA DE LA NOVEDAD]],"MMMM")</f>
        <v>febrero</v>
      </c>
      <c r="R231" t="str">
        <f>TEXT(KPI_IMs_2[[#This Row],[FECHA DE LA NOVEDAD]],"aaaa")</f>
        <v>2025</v>
      </c>
      <c r="S231">
        <v>45700</v>
      </c>
      <c r="T231">
        <v>45700</v>
      </c>
      <c r="U231">
        <v>0.3576388888888889</v>
      </c>
      <c r="V231">
        <v>0.4152777777777778</v>
      </c>
      <c r="W231">
        <f>((KPI_IMs_2[[#This Row],[FECHA DE RESOLUCION]]+KPI_IMs_2[[#This Row],[HORA CIERRE IM]])-(KPI_IMs_2[[#This Row],[FECHA DE LA NOVEDAD]]+KPI_IMs_2[[#This Row],[HORA DE LA FALLA]]))*24*60</f>
        <v>137.9999999993015</v>
      </c>
      <c r="X231" t="str" cm="1" xml:space="preserve">
        <f t="array" ref="X231" xml:space="preserve">IF(OR(O231="",P231="",S231="",V231="",AQ231="",AR231=""),"",
  LET(
    _xlpm.inicio, O231 + P231,
    _xlpm.fin, S231 + V231,
    _xlpm.dias, INT(_xlpm.fin - _xlpm.inicio),
    _xlpm.tiempo, REDUCE(0, SEQUENCE(_xlpm.dias + 1, 1, 0, 1),
      LAMBDA(_xlpm.acum,_xlpm.d,
        LET(
          _xlpm.dia, TRUNC(_xlpm.inicio) + _xlpm.d,
          _xlpm.horaIni, IF(_xlpm.d = 0, MAX(_xlpm.inicio, _xlpm.dia + AQ231), _xlpm.dia + AQ231),
          _xlpm.horaFin, IF(_xlpm.d = _xlpm.dias, MIN(_xlpm.fin, _xlpm.dia + AR231), _xlpm.dia + AR231),
          _xlpm.tiempo_dia, MAX(0, _xlpm.horaFin - _xlpm.horaIni),
          _xlpm.acum + _xlpm.tiempo_dia
        )
      )
    ),
    TEXT(_xlpm.tiempo, "h:mm")
  )
)</f>
        <v>1:58</v>
      </c>
      <c r="Y231" t="str">
        <f>TEXT((KPI_IMs_2[[#This Row],[FECHA DE REPORTE]]+KPI_IMs_2[[#This Row],[HORA DE REPORTE]]) - (KPI_IMs_2[[#This Row],[FECHA DE LA NOVEDAD]]+KPI_IMs_2[[#This Row],[HORA DE LA FALLA]]), "[h]:mm")</f>
        <v>0:55</v>
      </c>
      <c r="Z231" t="str">
        <v>AFECTACION DE UN NODO DE VESTA Y DE KAFKA</v>
      </c>
      <c r="AA231" t="str">
        <v>Servidores / Infraestructura</v>
      </c>
      <c r="AB231" t="str">
        <v>Operación Interna / Parametrizacion</v>
      </c>
      <c r="AC231" t="str">
        <v>Software / Actualización</v>
      </c>
      <c r="AD231" t="str">
        <v>NO</v>
      </c>
      <c r="AE231" t="str">
        <v>NO</v>
      </c>
      <c r="AF231" t="str">
        <v>NO</v>
      </c>
      <c r="AG231" t="str">
        <v>SI</v>
      </c>
      <c r="AH231" t="str">
        <v>INTERNO</v>
      </c>
      <c r="AI231" t="str">
        <v>SISTEMAS</v>
      </c>
      <c r="AJ231" t="str">
        <v>configuracion equipo</v>
      </c>
      <c r="AM231" t="str">
        <v>Culminado 100%</v>
      </c>
      <c r="AP231" t="str">
        <v>configuración de los nodos debido a que no contaban con los Tags necesarios para autoescaling ni tampoco los permisos Necesarios</v>
      </c>
      <c r="AQ231">
        <v>0.3333333333333333</v>
      </c>
      <c r="AR231">
        <v>0.875</v>
      </c>
    </row>
    <row r="232" xml:space="preserve">
      <c r="A232">
        <v>1175231</v>
      </c>
      <c r="B232" t="str">
        <f>VLOOKUP(H232,DetalleTiendas!A$2:S$1778,3,FALSE)</f>
        <v>SUPERMERCADOS</v>
      </c>
      <c r="C232" t="str">
        <f>VLOOKUP(H232,DetalleTiendas!A$2:S$1778,4,FALSE)</f>
        <v>METRO</v>
      </c>
      <c r="D232" t="str">
        <f>VLOOKUP(H232,DetalleTiendas!A$2:S$1778,5,FALSE)</f>
        <v>CENTRO</v>
      </c>
      <c r="E232" t="str">
        <v>FACTURA ELECTRONICA</v>
      </c>
      <c r="F232" t="str">
        <v>NO</v>
      </c>
      <c r="G232" t="str" xml:space="preserve">
        <f xml:space="preserve">IF(
   AND(ISNUMBER(VALUE(MID(H232,3,3))), ISNUMBER(FIND(" ", H232))),
   LEFT(H232,FIND(" ",H232)-1),
   H232
)</f>
        <v>M046</v>
      </c>
      <c r="H232" t="str">
        <v>M046 ITAGUI</v>
      </c>
      <c r="J232" t="str">
        <v>Redes y Comunicaciones-NIVEL 2 - COL</v>
      </c>
      <c r="K232" t="str">
        <v>Guillermo Gutierrez</v>
      </c>
      <c r="L232" t="str">
        <v>CERRADO</v>
      </c>
      <c r="M232" t="str">
        <v>CERRADO</v>
      </c>
      <c r="N232" t="str">
        <v>MEDIA</v>
      </c>
      <c r="O232">
        <v>45696</v>
      </c>
      <c r="P232">
        <v>0.3958333333333333</v>
      </c>
      <c r="Q232" t="str">
        <f>TEXT(KPI_IMs_2[[#This Row],[FECHA DE LA NOVEDAD]],"MMMM")</f>
        <v>febrero</v>
      </c>
      <c r="R232" t="str">
        <f>TEXT(KPI_IMs_2[[#This Row],[FECHA DE LA NOVEDAD]],"aaaa")</f>
        <v>2025</v>
      </c>
      <c r="S232">
        <v>45700</v>
      </c>
      <c r="T232">
        <v>45696</v>
      </c>
      <c r="U232">
        <v>0.4013888888888889</v>
      </c>
      <c r="V232">
        <v>0.7013888888888888</v>
      </c>
      <c r="W232">
        <f>((KPI_IMs_2[[#This Row],[FECHA DE RESOLUCION]]+KPI_IMs_2[[#This Row],[HORA CIERRE IM]])-(KPI_IMs_2[[#This Row],[FECHA DE LA NOVEDAD]]+KPI_IMs_2[[#This Row],[HORA DE LA FALLA]]))*24*60</f>
        <v>6199.999999998836</v>
      </c>
      <c r="X232" t="str" cm="1" xml:space="preserve">
        <f t="array" ref="X232" xml:space="preserve">IF(OR(O232="",P232="",S232="",V232="",AQ232="",AR232=""),"",
  LET(
    _xlpm.inicio, O232 + P232,
    _xlpm.fin, S232 + V232,
    _xlpm.dias, INT(_xlpm.fin - _xlpm.inicio),
    _xlpm.tiempo, REDUCE(0, SEQUENCE(_xlpm.dias + 1, 1, 0, 1),
      LAMBDA(_xlpm.acum,_xlpm.d,
        LET(
          _xlpm.dia, TRUNC(_xlpm.inicio) + _xlpm.d,
          _xlpm.horaIni, IF(_xlpm.d = 0, MAX(_xlpm.inicio, _xlpm.dia + AQ232), _xlpm.dia + AQ232),
          _xlpm.horaFin, IF(_xlpm.d = _xlpm.dias, MIN(_xlpm.fin, _xlpm.dia + AR232), _xlpm.dia + AR232),
          _xlpm.tiempo_dia, MAX(0, _xlpm.horaFin - _xlpm.horaIni),
          _xlpm.acum + _xlpm.tiempo_dia
        )
      )
    ),
    TEXT(_xlpm.tiempo, "h:mm")
  )
)</f>
        <v>11:20</v>
      </c>
      <c r="Y232" t="str">
        <f>TEXT((KPI_IMs_2[[#This Row],[FECHA DE REPORTE]]+KPI_IMs_2[[#This Row],[HORA DE REPORTE]]) - (KPI_IMs_2[[#This Row],[FECHA DE LA NOVEDAD]]+KPI_IMs_2[[#This Row],[HORA DE LA FALLA]]), "[h]:mm")</f>
        <v>0:08</v>
      </c>
      <c r="Z232" t="str">
        <v>FALLAS CON EL SWITCH</v>
      </c>
      <c r="AA232" t="str">
        <v>Hardware / Equipos</v>
      </c>
      <c r="AB232" t="str">
        <v xml:space="preserve">Switch Dañado        </v>
      </c>
      <c r="AC232" t="str">
        <v>Proveedor - Red/Infraestructura</v>
      </c>
      <c r="AD232" t="str">
        <v>SI</v>
      </c>
      <c r="AE232" t="str">
        <v>SI</v>
      </c>
      <c r="AF232" t="str">
        <v>SI</v>
      </c>
      <c r="AG232" t="str">
        <v>SI</v>
      </c>
      <c r="AH232" t="str">
        <v>INTERNO</v>
      </c>
      <c r="AI232" t="str">
        <v>SISTEMAS</v>
      </c>
      <c r="AJ232" t="str">
        <v>Cambio Equipo</v>
      </c>
      <c r="AM232" t="str">
        <v>Culminado 100%</v>
      </c>
      <c r="AP232" t="str">
        <v>Se presento apagón que afecto switch de la Tienda ; se tuvo que Cambiar</v>
      </c>
      <c r="AQ232">
        <v>0.3333333333333333</v>
      </c>
      <c r="AR232">
        <v>0.875</v>
      </c>
    </row>
    <row r="233" xml:space="preserve">
      <c r="A233">
        <v>1175672</v>
      </c>
      <c r="B233" t="str">
        <f>VLOOKUP(H233,DetalleTiendas!A$2:S$1778,3,FALSE)</f>
        <v>SUPERMERCADOS</v>
      </c>
      <c r="C233" t="str">
        <f>VLOOKUP(H233,DetalleTiendas!A$2:S$1778,4,FALSE)</f>
        <v>JUMBO</v>
      </c>
      <c r="D233" t="str">
        <f>VLOOKUP(H233,DetalleTiendas!A$2:S$1778,5,FALSE)</f>
        <v>OCCIDENTE</v>
      </c>
      <c r="E233" t="str">
        <v>ENLACES</v>
      </c>
      <c r="F233" t="str">
        <v>NO</v>
      </c>
      <c r="G233" t="str" xml:space="preserve">
        <f xml:space="preserve">IF(
   AND(ISNUMBER(VALUE(MID(H233,3,3))), ISNUMBER(FIND(" ", H233))),
   LEFT(H233,FIND(" ",H233)-1),
   H233
)</f>
        <v>J047</v>
      </c>
      <c r="H233" t="str">
        <v>J047 GIRARDOT</v>
      </c>
      <c r="J233" t="str">
        <v>Redes y Comunicaciones-NIVEL 2 - COL</v>
      </c>
      <c r="K233" t="str">
        <v>Guillermo Gutierrez</v>
      </c>
      <c r="L233" t="str">
        <v>CERRADO</v>
      </c>
      <c r="M233" t="str">
        <v>CERRADO</v>
      </c>
      <c r="N233" t="str">
        <v>MEDIA</v>
      </c>
      <c r="O233">
        <v>45696</v>
      </c>
      <c r="P233">
        <v>0.46875</v>
      </c>
      <c r="Q233" t="str">
        <f>TEXT(KPI_IMs_2[[#This Row],[FECHA DE LA NOVEDAD]],"MMMM")</f>
        <v>febrero</v>
      </c>
      <c r="R233" t="str">
        <f>TEXT(KPI_IMs_2[[#This Row],[FECHA DE LA NOVEDAD]],"aaaa")</f>
        <v>2025</v>
      </c>
      <c r="S233">
        <v>45700</v>
      </c>
      <c r="T233">
        <v>45696</v>
      </c>
      <c r="U233">
        <v>0.4791666666666667</v>
      </c>
      <c r="V233">
        <v>0.25</v>
      </c>
      <c r="W233">
        <f>((KPI_IMs_2[[#This Row],[FECHA DE RESOLUCION]]+KPI_IMs_2[[#This Row],[HORA CIERRE IM]])-(KPI_IMs_2[[#This Row],[FECHA DE LA NOVEDAD]]+KPI_IMs_2[[#This Row],[HORA DE LA FALLA]]))*24*60</f>
        <v>5445</v>
      </c>
      <c r="X233" t="str" cm="1" xml:space="preserve">
        <f t="array" ref="X233" xml:space="preserve">IF(OR(O233="",P233="",S233="",V233="",AQ233="",AR233=""),"",
  LET(
    _xlpm.inicio, O233 + P233,
    _xlpm.fin, S233 + V233,
    _xlpm.dias, INT(_xlpm.fin - _xlpm.inicio),
    _xlpm.tiempo, REDUCE(0, SEQUENCE(_xlpm.dias + 1, 1, 0, 1),
      LAMBDA(_xlpm.acum,_xlpm.d,
        LET(
          _xlpm.dia, TRUNC(_xlpm.inicio) + _xlpm.d,
          _xlpm.horaIni, IF(_xlpm.d = 0, MAX(_xlpm.inicio, _xlpm.dia + AQ233), _xlpm.dia + AQ233),
          _xlpm.horaFin, IF(_xlpm.d = _xlpm.dias, MIN(_xlpm.fin, _xlpm.dia + AR233), _xlpm.dia + AR233),
          _xlpm.tiempo_dia, MAX(0, _xlpm.horaFin - _xlpm.horaIni),
          _xlpm.acum + _xlpm.tiempo_dia
        )
      )
    ),
    TEXT(_xlpm.tiempo, "h:mm")
  )
)</f>
        <v>0:45</v>
      </c>
      <c r="Y233" t="str">
        <f>TEXT((KPI_IMs_2[[#This Row],[FECHA DE REPORTE]]+KPI_IMs_2[[#This Row],[HORA DE REPORTE]]) - (KPI_IMs_2[[#This Row],[FECHA DE LA NOVEDAD]]+KPI_IMs_2[[#This Row],[HORA DE LA FALLA]]), "[h]:mm")</f>
        <v>0:15</v>
      </c>
      <c r="Z233" t="str">
        <v>CAIDA ENLACES</v>
      </c>
      <c r="AA233" t="str">
        <v>Hardware / Equipos</v>
      </c>
      <c r="AB233" t="str">
        <v>Daño sobre el AP</v>
      </c>
      <c r="AC233" t="str">
        <v>Infraestructura - Eléctrica</v>
      </c>
      <c r="AD233" t="str">
        <v>SI</v>
      </c>
      <c r="AE233" t="str">
        <v>SI</v>
      </c>
      <c r="AF233" t="str">
        <v>SI</v>
      </c>
      <c r="AG233" t="str">
        <v>NO</v>
      </c>
      <c r="AH233" t="str">
        <v>INTERNO</v>
      </c>
      <c r="AI233" t="str">
        <v>SISTEMAS</v>
      </c>
      <c r="AJ233" t="str">
        <v>Cambio Equipo</v>
      </c>
      <c r="AM233" t="str">
        <v>Culminado 100%</v>
      </c>
      <c r="AP233" t="str">
        <v>Se configuro un nuevo AP para darle solución a la EDS</v>
      </c>
      <c r="AQ233">
        <v>0.3333333333333333</v>
      </c>
      <c r="AR233">
        <v>0.875</v>
      </c>
    </row>
    <row r="234" xml:space="preserve">
      <c r="A234">
        <v>1175746</v>
      </c>
      <c r="B234" t="str">
        <f>VLOOKUP(H234,DetalleTiendas!A$2:S$1778,3,FALSE)</f>
        <v>SUPERMERCADOS</v>
      </c>
      <c r="C234" t="str">
        <f>VLOOKUP(H234,DetalleTiendas!A$2:S$1778,4,FALSE)</f>
        <v>EDS JUMBO-ANCLA</v>
      </c>
      <c r="D234" t="str">
        <f>VLOOKUP(H234,DetalleTiendas!A$2:S$1778,5,FALSE)</f>
        <v>OCCIDENTE</v>
      </c>
      <c r="E234" t="str">
        <v>ENLACES</v>
      </c>
      <c r="F234" t="str">
        <v>NO</v>
      </c>
      <c r="G234" t="str" xml:space="preserve">
        <f xml:space="preserve">IF(
   AND(ISNUMBER(VALUE(MID(H234,3,3))), ISNUMBER(FIND(" ", H234))),
   LEFT(H234,FIND(" ",H234)-1),
   H234
)</f>
        <v>Z031</v>
      </c>
      <c r="H234" t="str">
        <v>Z031 CHIPICHAPE - ANCLA</v>
      </c>
      <c r="J234" t="str">
        <v>Redes y Comunicaciones-NIVEL 2 - COL</v>
      </c>
      <c r="K234" t="str">
        <v>Guillermo Gutierrez</v>
      </c>
      <c r="L234" t="str">
        <v>CERRADO</v>
      </c>
      <c r="M234" t="str">
        <v>CERRADO</v>
      </c>
      <c r="N234" t="str">
        <v>MEDIA</v>
      </c>
      <c r="O234">
        <v>45696</v>
      </c>
      <c r="P234">
        <v>0.46875</v>
      </c>
      <c r="Q234" t="str">
        <f>TEXT(KPI_IMs_2[[#This Row],[FECHA DE LA NOVEDAD]],"MMMM")</f>
        <v>febrero</v>
      </c>
      <c r="R234" t="str">
        <f>TEXT(KPI_IMs_2[[#This Row],[FECHA DE LA NOVEDAD]],"aaaa")</f>
        <v>2025</v>
      </c>
      <c r="S234">
        <v>45699</v>
      </c>
      <c r="T234">
        <v>45696</v>
      </c>
      <c r="U234">
        <v>0.49375</v>
      </c>
      <c r="V234">
        <v>0.42430555555555555</v>
      </c>
      <c r="W234">
        <f>((KPI_IMs_2[[#This Row],[FECHA DE RESOLUCION]]+KPI_IMs_2[[#This Row],[HORA CIERRE IM]])-(KPI_IMs_2[[#This Row],[FECHA DE LA NOVEDAD]]+KPI_IMs_2[[#This Row],[HORA DE LA FALLA]]))*24*60</f>
        <v>4256.000000000931</v>
      </c>
      <c r="X234" t="str" cm="1" xml:space="preserve">
        <f t="array" ref="X234" xml:space="preserve">IF(OR(O234="",P234="",S234="",V234="",AQ234="",AR234=""),"",
  LET(
    _xlpm.inicio, O234 + P234,
    _xlpm.fin, S234 + V234,
    _xlpm.dias, INT(_xlpm.fin - _xlpm.inicio),
    _xlpm.tiempo, REDUCE(0, SEQUENCE(_xlpm.dias + 1, 1, 0, 1),
      LAMBDA(_xlpm.acum,_xlpm.d,
        LET(
          _xlpm.dia, TRUNC(_xlpm.inicio) + _xlpm.d,
          _xlpm.horaIni, IF(_xlpm.d = 0, MAX(_xlpm.inicio, _xlpm.dia + AQ234), _xlpm.dia + AQ234),
          _xlpm.horaFin, IF(_xlpm.d = _xlpm.dias, MIN(_xlpm.fin, _xlpm.dia + AR234), _xlpm.dia + AR234),
          _xlpm.tiempo_dia, MAX(0, _xlpm.horaFin - _xlpm.horaIni),
          _xlpm.acum + _xlpm.tiempo_dia
        )
      )
    ),
    TEXT(_xlpm.tiempo, "h:mm")
  )
)</f>
        <v>11:45</v>
      </c>
      <c r="Y234" t="str">
        <f>TEXT((KPI_IMs_2[[#This Row],[FECHA DE REPORTE]]+KPI_IMs_2[[#This Row],[HORA DE REPORTE]]) - (KPI_IMs_2[[#This Row],[FECHA DE LA NOVEDAD]]+KPI_IMs_2[[#This Row],[HORA DE LA FALLA]]), "[h]:mm")</f>
        <v>0:36</v>
      </c>
      <c r="Z234" t="str">
        <v>CAIDA ENLACES</v>
      </c>
      <c r="AA234" t="str">
        <v>Hardware / Equipos</v>
      </c>
      <c r="AB234" t="str">
        <v>Degradacion cable que va al APP de la tienda</v>
      </c>
      <c r="AC234" t="str">
        <v>Infraestructura - Eléctrica</v>
      </c>
      <c r="AD234" t="str">
        <v>SI</v>
      </c>
      <c r="AE234" t="str">
        <v>SI</v>
      </c>
      <c r="AF234" t="str">
        <v>SI</v>
      </c>
      <c r="AG234" t="str">
        <v>NO</v>
      </c>
      <c r="AH234" t="str">
        <v>INTERNO</v>
      </c>
      <c r="AI234" t="str">
        <v>SISTEMAS</v>
      </c>
      <c r="AJ234" t="str">
        <v>revision conexiones tienda</v>
      </c>
      <c r="AM234" t="str">
        <v>Culminado 100%</v>
      </c>
      <c r="AP234" t="str">
        <v>Problema en el cableado de la tienda y en el access point que apunta a la estación de servicio.</v>
      </c>
      <c r="AQ234">
        <v>0.3333333333333333</v>
      </c>
      <c r="AR234">
        <v>0.875</v>
      </c>
    </row>
    <row r="235" xml:space="preserve">
      <c r="A235">
        <v>1173722</v>
      </c>
      <c r="B235" t="str">
        <f>VLOOKUP(H235,DetalleTiendas!A$2:S$1778,3,FALSE)</f>
        <v>SUPERMERCADOS</v>
      </c>
      <c r="C235" t="str">
        <f>VLOOKUP(H235,DetalleTiendas!A$2:S$1778,4,FALSE)</f>
        <v>JUMBO</v>
      </c>
      <c r="D235" t="str">
        <f>VLOOKUP(H235,DetalleTiendas!A$2:S$1778,5,FALSE)</f>
        <v>CENTRO</v>
      </c>
      <c r="E235" t="str">
        <v>TRADUCTOR PRECIOS</v>
      </c>
      <c r="F235" t="str">
        <v>NO</v>
      </c>
      <c r="G235" t="str" xml:space="preserve">
        <f xml:space="preserve">IF(
   AND(ISNUMBER(VALUE(MID(H235,3,3))), ISNUMBER(FIND(" ", H235))),
   LEFT(H235,FIND(" ",H235)-1),
   H235
)</f>
        <v>J108</v>
      </c>
      <c r="H235" t="str">
        <v>J108 CAÑAVERAL</v>
      </c>
      <c r="J235" t="str">
        <v>Soporte_Onsite_REG_Oriente_SM Colombia</v>
      </c>
      <c r="K235" t="str">
        <v>David Higuita</v>
      </c>
      <c r="L235" t="str">
        <v>CERRADO</v>
      </c>
      <c r="M235" t="str">
        <v>CERRADO</v>
      </c>
      <c r="N235" t="str">
        <v>MEDIA</v>
      </c>
      <c r="O235">
        <v>45696</v>
      </c>
      <c r="P235">
        <v>0.3333333333333333</v>
      </c>
      <c r="Q235" t="str">
        <f>TEXT(KPI_IMs_2[[#This Row],[FECHA DE LA NOVEDAD]],"MMMM")</f>
        <v>febrero</v>
      </c>
      <c r="R235" t="str">
        <f>TEXT(KPI_IMs_2[[#This Row],[FECHA DE LA NOVEDAD]],"aaaa")</f>
        <v>2025</v>
      </c>
      <c r="S235">
        <v>45698</v>
      </c>
      <c r="T235">
        <v>45696</v>
      </c>
      <c r="U235">
        <v>0.3888888888888889</v>
      </c>
      <c r="V235">
        <v>0.7375</v>
      </c>
      <c r="W235">
        <f>((KPI_IMs_2[[#This Row],[FECHA DE RESOLUCION]]+KPI_IMs_2[[#This Row],[HORA CIERRE IM]])-(KPI_IMs_2[[#This Row],[FECHA DE LA NOVEDAD]]+KPI_IMs_2[[#This Row],[HORA DE LA FALLA]]))*24*60</f>
        <v>3462.0000000006985</v>
      </c>
      <c r="X235" t="str" cm="1" xml:space="preserve">
        <f t="array" ref="X235" xml:space="preserve">IF(OR(O235="",P235="",S235="",V235="",AQ235="",AR235=""),"",
  LET(
    _xlpm.inicio, O235 + P235,
    _xlpm.fin, S235 + V235,
    _xlpm.dias, INT(_xlpm.fin - _xlpm.inicio),
    _xlpm.tiempo, REDUCE(0, SEQUENCE(_xlpm.dias + 1, 1, 0, 1),
      LAMBDA(_xlpm.acum,_xlpm.d,
        LET(
          _xlpm.dia, TRUNC(_xlpm.inicio) + _xlpm.d,
          _xlpm.horaIni, IF(_xlpm.d = 0, MAX(_xlpm.inicio, _xlpm.dia + AQ235), _xlpm.dia + AQ235),
          _xlpm.horaFin, IF(_xlpm.d = _xlpm.dias, MIN(_xlpm.fin, _xlpm.dia + AR235), _xlpm.dia + AR235),
          _xlpm.tiempo_dia, MAX(0, _xlpm.horaFin - _xlpm.horaIni),
          _xlpm.acum + _xlpm.tiempo_dia
        )
      )
    ),
    TEXT(_xlpm.tiempo, "h:mm")
  )
)</f>
        <v>11:42</v>
      </c>
      <c r="Y235" t="str">
        <f>TEXT((KPI_IMs_2[[#This Row],[FECHA DE REPORTE]]+KPI_IMs_2[[#This Row],[HORA DE REPORTE]]) - (KPI_IMs_2[[#This Row],[FECHA DE LA NOVEDAD]]+KPI_IMs_2[[#This Row],[HORA DE LA FALLA]]), "[h]:mm")</f>
        <v>1:20</v>
      </c>
      <c r="Z235" t="str">
        <v xml:space="preserve">FALLAS CON LA UPS </v>
      </c>
      <c r="AA235" t="str">
        <v>Eléctrico / Energía</v>
      </c>
      <c r="AB235" t="str">
        <v>Falla interna UPS</v>
      </c>
      <c r="AC235" t="str">
        <v>Infraestructura - Eléctrica</v>
      </c>
      <c r="AD235" t="str">
        <v>SI</v>
      </c>
      <c r="AE235" t="str">
        <v>SI</v>
      </c>
      <c r="AF235" t="str">
        <v>SI</v>
      </c>
      <c r="AG235" t="str">
        <v>SI</v>
      </c>
      <c r="AH235" t="str">
        <v>INTERNO</v>
      </c>
      <c r="AI235" t="str">
        <v>NEGOCIO</v>
      </c>
      <c r="AJ235" t="str">
        <v>Restablecimiento UPS</v>
      </c>
      <c r="AM235" t="str">
        <v>Culminado 100%</v>
      </c>
      <c r="AP235" t="str">
        <v>Se repara la UPS se realizan Pruebas y queda Operativa</v>
      </c>
      <c r="AQ235">
        <v>0.3333333333333333</v>
      </c>
      <c r="AR235">
        <v>0.875</v>
      </c>
    </row>
    <row r="236" xml:space="preserve">
      <c r="A236">
        <v>1171887</v>
      </c>
      <c r="B236" t="str">
        <f>VLOOKUP(H236,DetalleTiendas!A$2:S$1778,3,FALSE)</f>
        <v>SUPERMERCADOS</v>
      </c>
      <c r="C236" t="str">
        <f>VLOOKUP(H236,DetalleTiendas!A$2:S$1778,4,FALSE)</f>
        <v>SUPERMERCADOS</v>
      </c>
      <c r="D236" t="str">
        <f>VLOOKUP(H236,DetalleTiendas!A$2:S$1778,5,FALSE)</f>
        <v>SUPERMERCADOS</v>
      </c>
      <c r="E236" t="str">
        <v>CORTE DE ENERGIA</v>
      </c>
      <c r="F236" t="str">
        <v>SI</v>
      </c>
      <c r="G236" t="str" xml:space="preserve">
        <f xml:space="preserve">IF(
   AND(ISNUMBER(VALUE(MID(H236,3,3))), ISNUMBER(FIND(" ", H236))),
   LEFT(H236,FIND(" ",H236)-1),
   H236
)</f>
        <v>SUPERMERCADOS</v>
      </c>
      <c r="H236" t="str">
        <v>SUPERMERCADOS</v>
      </c>
      <c r="J236" t="str">
        <v>Operaciones - SegComp - Regional</v>
      </c>
      <c r="K236" t="str">
        <v>Francisco Aedo Larena</v>
      </c>
      <c r="L236" t="str">
        <v>CERRADO</v>
      </c>
      <c r="M236" t="str">
        <v>CERRADO</v>
      </c>
      <c r="N236" t="str">
        <v>ALTA</v>
      </c>
      <c r="O236">
        <v>45695</v>
      </c>
      <c r="P236">
        <v>0.3333333333333333</v>
      </c>
      <c r="Q236" t="str">
        <f>TEXT(KPI_IMs_2[[#This Row],[FECHA DE LA NOVEDAD]],"MMMM")</f>
        <v>febrero</v>
      </c>
      <c r="R236" t="str">
        <f>TEXT(KPI_IMs_2[[#This Row],[FECHA DE LA NOVEDAD]],"aaaa")</f>
        <v>2025</v>
      </c>
      <c r="S236">
        <v>45695</v>
      </c>
      <c r="T236">
        <v>45695</v>
      </c>
      <c r="U236">
        <v>0.33958333333333335</v>
      </c>
      <c r="V236">
        <v>0.33958333333333335</v>
      </c>
      <c r="W236">
        <f>((KPI_IMs_2[[#This Row],[FECHA DE RESOLUCION]]+KPI_IMs_2[[#This Row],[HORA CIERRE IM]])-(KPI_IMs_2[[#This Row],[FECHA DE LA NOVEDAD]]+KPI_IMs_2[[#This Row],[HORA DE LA FALLA]]))*24*60</f>
        <v>8.999999997904524</v>
      </c>
      <c r="X236" t="str" cm="1" xml:space="preserve">
        <f t="array" ref="X236" xml:space="preserve">IF(OR(O236="",P236="",S236="",V236="",AQ236="",AR236=""),"",
  LET(
    _xlpm.inicio, O236 + P236,
    _xlpm.fin, S236 + V236,
    _xlpm.dias, INT(_xlpm.fin - _xlpm.inicio),
    _xlpm.tiempo, REDUCE(0, SEQUENCE(_xlpm.dias + 1, 1, 0, 1),
      LAMBDA(_xlpm.acum,_xlpm.d,
        LET(
          _xlpm.dia, TRUNC(_xlpm.inicio) + _xlpm.d,
          _xlpm.horaIni, IF(_xlpm.d = 0, MAX(_xlpm.inicio, _xlpm.dia + AQ236), _xlpm.dia + AQ236),
          _xlpm.horaFin, IF(_xlpm.d = _xlpm.dias, MIN(_xlpm.fin, _xlpm.dia + AR236), _xlpm.dia + AR236),
          _xlpm.tiempo_dia, MAX(0, _xlpm.horaFin - _xlpm.horaIni),
          _xlpm.acum + _xlpm.tiempo_dia
        )
      )
    ),
    TEXT(_xlpm.tiempo, "h:mm")
  )
)</f>
        <v>0:09</v>
      </c>
      <c r="Y236" t="str">
        <f>TEXT((KPI_IMs_2[[#This Row],[FECHA DE REPORTE]]+KPI_IMs_2[[#This Row],[HORA DE REPORTE]]) - (KPI_IMs_2[[#This Row],[FECHA DE LA NOVEDAD]]+KPI_IMs_2[[#This Row],[HORA DE LA FALLA]]), "[h]:mm")</f>
        <v>0:09</v>
      </c>
      <c r="Z236" t="str">
        <v>FALLA AL MOMENTO DE PASAR EL DESCUENTO DE EMPLEADOS</v>
      </c>
      <c r="AA236" t="str">
        <v>Servidores / Infraestructura</v>
      </c>
      <c r="AB236" t="str">
        <v>Falla configuración de servidor</v>
      </c>
      <c r="AC236" t="str">
        <v>Parametrizacion en curso</v>
      </c>
      <c r="AD236" t="str">
        <v>SI</v>
      </c>
      <c r="AE236" t="str">
        <v>NO</v>
      </c>
      <c r="AF236" t="str">
        <v>NO</v>
      </c>
      <c r="AG236" t="str">
        <v>SI</v>
      </c>
      <c r="AH236" t="str">
        <v>INTERNO</v>
      </c>
      <c r="AI236" t="str">
        <v>SISTEMAS</v>
      </c>
      <c r="AJ236" t="str">
        <v>Integracion / Desarrollo</v>
      </c>
      <c r="AM236" t="str">
        <v>Culminado 100%</v>
      </c>
      <c r="AP236" t="str">
        <v>Se realizo restauración de Snapshot de Servidor G900603SVPDB2 debido a que se realizo un Parchado de Seguridad el día de hoy en la Madrugada</v>
      </c>
      <c r="AQ236">
        <v>0.3333333333333333</v>
      </c>
      <c r="AR236">
        <v>0.875</v>
      </c>
    </row>
    <row r="237" xml:space="preserve">
      <c r="A237">
        <v>1172786</v>
      </c>
      <c r="B237" t="str">
        <f>VLOOKUP(H237,DetalleTiendas!A$2:S$1778,3,FALSE)</f>
        <v>PAIS</v>
      </c>
      <c r="C237" t="str">
        <f>VLOOKUP(H237,DetalleTiendas!A$2:S$1778,4,FALSE)</f>
        <v>PAIS</v>
      </c>
      <c r="D237" t="str">
        <f>VLOOKUP(H237,DetalleTiendas!A$2:S$1778,5,FALSE)</f>
        <v>PAIS</v>
      </c>
      <c r="E237" t="str">
        <v>POS</v>
      </c>
      <c r="F237" t="str">
        <v>NO</v>
      </c>
      <c r="G237" t="str" xml:space="preserve">
        <f xml:space="preserve">IF(
   AND(ISNUMBER(VALUE(MID(H237,3,3))), ISNUMBER(FIND(" ", H237))),
   LEFT(H237,FIND(" ",H237)-1),
   H237
)</f>
        <v>PAIS</v>
      </c>
      <c r="H237" t="str">
        <v>PAIS</v>
      </c>
      <c r="J237" t="str">
        <v>BI Reg Colombia</v>
      </c>
      <c r="K237" t="str">
        <v>Yudi Cañon</v>
      </c>
      <c r="L237" t="str">
        <v>CERRADO</v>
      </c>
      <c r="M237" t="str">
        <v>CERRADO</v>
      </c>
      <c r="N237" t="str">
        <v>ALTA</v>
      </c>
      <c r="O237">
        <v>45695</v>
      </c>
      <c r="P237">
        <v>0.4652777777777778</v>
      </c>
      <c r="Q237" t="str">
        <f>TEXT(KPI_IMs_2[[#This Row],[FECHA DE LA NOVEDAD]],"MMMM")</f>
        <v>febrero</v>
      </c>
      <c r="R237" t="str">
        <f>TEXT(KPI_IMs_2[[#This Row],[FECHA DE LA NOVEDAD]],"aaaa")</f>
        <v>2025</v>
      </c>
      <c r="S237">
        <v>45695</v>
      </c>
      <c r="T237">
        <v>45695</v>
      </c>
      <c r="U237">
        <v>0.4777777777777778</v>
      </c>
      <c r="V237">
        <v>0.48333333333333334</v>
      </c>
      <c r="W237">
        <f>((KPI_IMs_2[[#This Row],[FECHA DE RESOLUCION]]+KPI_IMs_2[[#This Row],[HORA CIERRE IM]])-(KPI_IMs_2[[#This Row],[FECHA DE LA NOVEDAD]]+KPI_IMs_2[[#This Row],[HORA DE LA FALLA]]))*24*60</f>
        <v>25.999999990453944</v>
      </c>
      <c r="X237" t="str" cm="1" xml:space="preserve">
        <f t="array" ref="X237" xml:space="preserve">IF(OR(O237="",P237="",S237="",V237="",AQ237="",AR237=""),"",
  LET(
    _xlpm.inicio, O237 + P237,
    _xlpm.fin, S237 + V237,
    _xlpm.dias, INT(_xlpm.fin - _xlpm.inicio),
    _xlpm.tiempo, REDUCE(0, SEQUENCE(_xlpm.dias + 1, 1, 0, 1),
      LAMBDA(_xlpm.acum,_xlpm.d,
        LET(
          _xlpm.dia, TRUNC(_xlpm.inicio) + _xlpm.d,
          _xlpm.horaIni, IF(_xlpm.d = 0, MAX(_xlpm.inicio, _xlpm.dia + AQ237), _xlpm.dia + AQ237),
          _xlpm.horaFin, IF(_xlpm.d = _xlpm.dias, MIN(_xlpm.fin, _xlpm.dia + AR237), _xlpm.dia + AR237),
          _xlpm.tiempo_dia, MAX(0, _xlpm.horaFin - _xlpm.horaIni),
          _xlpm.acum + _xlpm.tiempo_dia
        )
      )
    ),
    TEXT(_xlpm.tiempo, "h:mm")
  )
)</f>
        <v>0:26</v>
      </c>
      <c r="Y237" t="str">
        <f>TEXT((KPI_IMs_2[[#This Row],[FECHA DE REPORTE]]+KPI_IMs_2[[#This Row],[HORA DE REPORTE]]) - (KPI_IMs_2[[#This Row],[FECHA DE LA NOVEDAD]]+KPI_IMs_2[[#This Row],[HORA DE LA FALLA]]), "[h]:mm")</f>
        <v>0:18</v>
      </c>
      <c r="Z237" t="str">
        <v>BLOQUEO EN UN NODO DEL COUSTER EKS</v>
      </c>
      <c r="AA237" t="str">
        <v>Servidores / Infraestructura</v>
      </c>
      <c r="AB237" t="str">
        <v>Restricciones en Security Group del cluster EKS</v>
      </c>
      <c r="AC237" t="str">
        <v>Software / Actualización</v>
      </c>
      <c r="AD237" t="str">
        <v>NO</v>
      </c>
      <c r="AE237" t="str">
        <v>NO</v>
      </c>
      <c r="AF237" t="str">
        <v>NO</v>
      </c>
      <c r="AG237" t="str">
        <v>NO</v>
      </c>
      <c r="AH237" t="str">
        <v>INTERNO</v>
      </c>
      <c r="AI237" t="str">
        <v>NEGOCIO</v>
      </c>
      <c r="AJ237" t="str">
        <v>Integracion / Desarrollo</v>
      </c>
      <c r="AM237" t="str">
        <v>Culminado 100%</v>
      </c>
      <c r="AP237" t="str">
        <v>Se realizo por parte del CCT las configuraciones necesarias a nivel de permisos para que cuando se auto escale un nuevo nodo en AWS herede las mismas configuraciones</v>
      </c>
      <c r="AQ237">
        <v>0.3333333333333333</v>
      </c>
      <c r="AR237">
        <v>0.875</v>
      </c>
    </row>
    <row r="238" xml:space="preserve">
      <c r="A238">
        <v>1172272</v>
      </c>
      <c r="B238" t="str">
        <f>VLOOKUP(H238,DetalleTiendas!A$2:S$1778,3,FALSE)</f>
        <v>SUPERMERCADOS</v>
      </c>
      <c r="C238" t="str">
        <f>VLOOKUP(H238,DetalleTiendas!A$2:S$1778,4,FALSE)</f>
        <v>JUMBO</v>
      </c>
      <c r="D238" t="str">
        <f>VLOOKUP(H238,DetalleTiendas!A$2:S$1778,5,FALSE)</f>
        <v>CENTRO</v>
      </c>
      <c r="E238" t="str">
        <v>ENLACES</v>
      </c>
      <c r="F238" t="str">
        <v>NO</v>
      </c>
      <c r="G238" t="str" xml:space="preserve">
        <f xml:space="preserve">IF(
   AND(ISNUMBER(VALUE(MID(H238,3,3))), ISNUMBER(FIND(" ", H238))),
   LEFT(H238,FIND(" ",H238)-1),
   H238
)</f>
        <v>J108</v>
      </c>
      <c r="H238" t="str">
        <v>J108 CAÑAVERAL</v>
      </c>
      <c r="J238" t="str">
        <v>Redes y Comunicaciones-NIVEL 2 - COL</v>
      </c>
      <c r="K238" t="str">
        <v>Guillermo Gutierrez</v>
      </c>
      <c r="L238" t="str">
        <v>CERRADO</v>
      </c>
      <c r="M238" t="str">
        <v>CERRADO</v>
      </c>
      <c r="N238" t="str">
        <v>MEDIA</v>
      </c>
      <c r="O238">
        <v>45695</v>
      </c>
      <c r="P238">
        <v>0.3451388888888889</v>
      </c>
      <c r="Q238" t="str">
        <f>TEXT(KPI_IMs_2[[#This Row],[FECHA DE LA NOVEDAD]],"MMMM")</f>
        <v>febrero</v>
      </c>
      <c r="R238" t="str">
        <f>TEXT(KPI_IMs_2[[#This Row],[FECHA DE LA NOVEDAD]],"aaaa")</f>
        <v>2025</v>
      </c>
      <c r="S238">
        <v>45695</v>
      </c>
      <c r="T238">
        <v>45695</v>
      </c>
      <c r="U238">
        <v>0.4652777777777778</v>
      </c>
      <c r="V238">
        <v>0.4756944444444444</v>
      </c>
      <c r="W238">
        <f>((KPI_IMs_2[[#This Row],[FECHA DE RESOLUCION]]+KPI_IMs_2[[#This Row],[HORA CIERRE IM]])-(KPI_IMs_2[[#This Row],[FECHA DE LA NOVEDAD]]+KPI_IMs_2[[#This Row],[HORA DE LA FALLA]]))*24*60</f>
        <v>188.00000000512227</v>
      </c>
      <c r="X238" t="str" cm="1" xml:space="preserve">
        <f t="array" ref="X238" xml:space="preserve">IF(OR(O238="",P238="",S238="",V238="",AQ238="",AR238=""),"",
  LET(
    _xlpm.inicio, O238 + P238,
    _xlpm.fin, S238 + V238,
    _xlpm.dias, INT(_xlpm.fin - _xlpm.inicio),
    _xlpm.tiempo, REDUCE(0, SEQUENCE(_xlpm.dias + 1, 1, 0, 1),
      LAMBDA(_xlpm.acum,_xlpm.d,
        LET(
          _xlpm.dia, TRUNC(_xlpm.inicio) + _xlpm.d,
          _xlpm.horaIni, IF(_xlpm.d = 0, MAX(_xlpm.inicio, _xlpm.dia + AQ238), _xlpm.dia + AQ238),
          _xlpm.horaFin, IF(_xlpm.d = _xlpm.dias, MIN(_xlpm.fin, _xlpm.dia + AR238), _xlpm.dia + AR238),
          _xlpm.tiempo_dia, MAX(0, _xlpm.horaFin - _xlpm.horaIni),
          _xlpm.acum + _xlpm.tiempo_dia
        )
      )
    ),
    TEXT(_xlpm.tiempo, "h:mm")
  )
)</f>
        <v>3:08</v>
      </c>
      <c r="Y238" t="str">
        <f>TEXT((KPI_IMs_2[[#This Row],[FECHA DE REPORTE]]+KPI_IMs_2[[#This Row],[HORA DE REPORTE]]) - (KPI_IMs_2[[#This Row],[FECHA DE LA NOVEDAD]]+KPI_IMs_2[[#This Row],[HORA DE LA FALLA]]), "[h]:mm")</f>
        <v>2:53</v>
      </c>
      <c r="Z238" t="str">
        <v>CAIDA ENLACES</v>
      </c>
      <c r="AA238" t="str">
        <v>Hardware / Equipos</v>
      </c>
      <c r="AB238" t="str">
        <v>Bloqueo en los datafonos</v>
      </c>
      <c r="AC238" t="str">
        <v>Infraestructura - Eléctrica</v>
      </c>
      <c r="AD238" t="str">
        <v>SI</v>
      </c>
      <c r="AE238" t="str">
        <v>NO</v>
      </c>
      <c r="AF238" t="str">
        <v>NO</v>
      </c>
      <c r="AG238" t="str">
        <v>NO</v>
      </c>
      <c r="AH238" t="str">
        <v>INTERNO</v>
      </c>
      <c r="AI238" t="str">
        <v>SISTEMAS</v>
      </c>
      <c r="AJ238" t="str">
        <v>revision conexiones tienda</v>
      </c>
      <c r="AM238" t="str">
        <v>Culminado 100%</v>
      </c>
      <c r="AP238" t="str">
        <v>Novedad con los Datafonos en la tienda Jumbo cañaveral</v>
      </c>
      <c r="AQ238">
        <v>0.3333333333333333</v>
      </c>
      <c r="AR238">
        <v>0.875</v>
      </c>
    </row>
    <row r="239" xml:space="preserve">
      <c r="A239">
        <v>1171185</v>
      </c>
      <c r="B239" t="str">
        <f>VLOOKUP(H239,DetalleTiendas!A$2:S$1778,3,FALSE)</f>
        <v>SUPERMERCADOS</v>
      </c>
      <c r="C239" t="str">
        <f>VLOOKUP(H239,DetalleTiendas!A$2:S$1778,4,FALSE)</f>
        <v>METRO</v>
      </c>
      <c r="D239" t="str">
        <f>VLOOKUP(H239,DetalleTiendas!A$2:S$1778,5,FALSE)</f>
        <v>BOGOTA</v>
      </c>
      <c r="E239" t="str">
        <v>ENLACES</v>
      </c>
      <c r="F239" t="str">
        <v>NO</v>
      </c>
      <c r="G239" t="str" xml:space="preserve">
        <f xml:space="preserve">IF(
   AND(ISNUMBER(VALUE(MID(H239,3,3))), ISNUMBER(FIND(" ", H239))),
   LEFT(H239,FIND(" ",H239)-1),
   H239
)</f>
        <v>M077</v>
      </c>
      <c r="H239" t="str">
        <v>M077 ZIPAQUIRA</v>
      </c>
      <c r="J239" t="str">
        <v>Redes y Comunicaciones-NIVEL 2 - COL</v>
      </c>
      <c r="K239" t="str">
        <v>Guillermo Gutierrez</v>
      </c>
      <c r="L239" t="str">
        <v>CERRADO</v>
      </c>
      <c r="M239" t="str">
        <v>CERRADO</v>
      </c>
      <c r="N239" t="str">
        <v>MEDIA</v>
      </c>
      <c r="O239">
        <v>45694</v>
      </c>
      <c r="P239">
        <v>0.7083333333333334</v>
      </c>
      <c r="Q239" t="str">
        <f>TEXT(KPI_IMs_2[[#This Row],[FECHA DE LA NOVEDAD]],"MMMM")</f>
        <v>febrero</v>
      </c>
      <c r="R239" t="str">
        <f>TEXT(KPI_IMs_2[[#This Row],[FECHA DE LA NOVEDAD]],"aaaa")</f>
        <v>2025</v>
      </c>
      <c r="S239">
        <v>45695</v>
      </c>
      <c r="T239">
        <v>45694</v>
      </c>
      <c r="U239">
        <v>0.7166666666666667</v>
      </c>
      <c r="V239">
        <v>0.7222222222222222</v>
      </c>
      <c r="W239">
        <f>((KPI_IMs_2[[#This Row],[FECHA DE RESOLUCION]]+KPI_IMs_2[[#This Row],[HORA CIERRE IM]])-(KPI_IMs_2[[#This Row],[FECHA DE LA NOVEDAD]]+KPI_IMs_2[[#This Row],[HORA DE LA FALLA]]))*24*60</f>
        <v>1459.999999991851</v>
      </c>
      <c r="X239" t="str" cm="1" xml:space="preserve">
        <f t="array" ref="X239" xml:space="preserve">IF(OR(O239="",P239="",S239="",V239="",AQ239="",AR239=""),"",
  LET(
    _xlpm.inicio, O239 + P239,
    _xlpm.fin, S239 + V239,
    _xlpm.dias, INT(_xlpm.fin - _xlpm.inicio),
    _xlpm.tiempo, REDUCE(0, SEQUENCE(_xlpm.dias + 1, 1, 0, 1),
      LAMBDA(_xlpm.acum,_xlpm.d,
        LET(
          _xlpm.dia, TRUNC(_xlpm.inicio) + _xlpm.d,
          _xlpm.horaIni, IF(_xlpm.d = 0, MAX(_xlpm.inicio, _xlpm.dia + AQ239), _xlpm.dia + AQ239),
          _xlpm.horaFin, IF(_xlpm.d = _xlpm.dias, MIN(_xlpm.fin, _xlpm.dia + AR239), _xlpm.dia + AR239),
          _xlpm.tiempo_dia, MAX(0, _xlpm.horaFin - _xlpm.horaIni),
          _xlpm.acum + _xlpm.tiempo_dia
        )
      )
    ),
    TEXT(_xlpm.tiempo, "h:mm")
  )
)</f>
        <v>13:20</v>
      </c>
      <c r="Y239" t="str">
        <f>TEXT((KPI_IMs_2[[#This Row],[FECHA DE REPORTE]]+KPI_IMs_2[[#This Row],[HORA DE REPORTE]]) - (KPI_IMs_2[[#This Row],[FECHA DE LA NOVEDAD]]+KPI_IMs_2[[#This Row],[HORA DE LA FALLA]]), "[h]:mm")</f>
        <v>0:12</v>
      </c>
      <c r="Z239" t="str">
        <v>CAIDA ENLACES</v>
      </c>
      <c r="AA239" t="str">
        <v>Red / Enlace / Proveedor</v>
      </c>
      <c r="AB239" t="str">
        <v xml:space="preserve">Caída enlace proveedor - Claro </v>
      </c>
      <c r="AC239" t="str">
        <v>Proveedor - Red/Infraestructura</v>
      </c>
      <c r="AD239" t="str">
        <v>SI</v>
      </c>
      <c r="AE239" t="str">
        <v>SI</v>
      </c>
      <c r="AF239" t="str">
        <v>SI</v>
      </c>
      <c r="AG239" t="str">
        <v>SI</v>
      </c>
      <c r="AH239" t="str">
        <v>EXTERNO</v>
      </c>
      <c r="AI239" t="str">
        <v>PROVEEDOR</v>
      </c>
      <c r="AJ239" t="str">
        <v>Ajustes Conexiones tienda</v>
      </c>
      <c r="AM239" t="str">
        <v>Culminado 100%</v>
      </c>
      <c r="AP239" t="str">
        <v>Falla masiva Claro</v>
      </c>
      <c r="AQ239">
        <v>0.3333333333333333</v>
      </c>
      <c r="AR239">
        <v>0.875</v>
      </c>
    </row>
    <row r="240" xml:space="preserve">
      <c r="A240">
        <v>1169510</v>
      </c>
      <c r="B240" t="str">
        <f>VLOOKUP(H240,DetalleTiendas!A$2:S$1778,3,FALSE)</f>
        <v>SUPERMERCADOS</v>
      </c>
      <c r="C240" t="str">
        <f>VLOOKUP(H240,DetalleTiendas!A$2:S$1778,4,FALSE)</f>
        <v>JUMBO</v>
      </c>
      <c r="D240" t="str">
        <f>VLOOKUP(H240,DetalleTiendas!A$2:S$1778,5,FALSE)</f>
        <v>BOGOTA</v>
      </c>
      <c r="E240" t="str">
        <v>IM POS NCR (ARS)</v>
      </c>
      <c r="F240" t="str">
        <v>NO</v>
      </c>
      <c r="G240" t="str" xml:space="preserve">
        <f xml:space="preserve">IF(
   AND(ISNUMBER(VALUE(MID(H240,3,3))), ISNUMBER(FIND(" ", H240))),
   LEFT(H240,FIND(" ",H240)-1),
   H240
)</f>
        <v>J014</v>
      </c>
      <c r="H240" t="str">
        <v>J014 CALLE 170</v>
      </c>
      <c r="J240" t="str">
        <v>Operaciones POS Colombia</v>
      </c>
      <c r="K240" t="str">
        <v>Farutt Reyes</v>
      </c>
      <c r="L240" t="str">
        <v>CERRADO</v>
      </c>
      <c r="M240" t="str">
        <v>CERRADO</v>
      </c>
      <c r="N240" t="str">
        <v>MEDIA</v>
      </c>
      <c r="O240">
        <v>45693</v>
      </c>
      <c r="P240">
        <v>0.25</v>
      </c>
      <c r="Q240" t="str">
        <f>TEXT(KPI_IMs_2[[#This Row],[FECHA DE LA NOVEDAD]],"MMMM")</f>
        <v>febrero</v>
      </c>
      <c r="R240" t="str">
        <f>TEXT(KPI_IMs_2[[#This Row],[FECHA DE LA NOVEDAD]],"aaaa")</f>
        <v>2025</v>
      </c>
      <c r="S240">
        <v>45694</v>
      </c>
      <c r="T240">
        <v>45693</v>
      </c>
      <c r="U240">
        <v>0.7965277777777777</v>
      </c>
      <c r="V240">
        <v>0.375</v>
      </c>
      <c r="W240">
        <f>((KPI_IMs_2[[#This Row],[FECHA DE RESOLUCION]]+KPI_IMs_2[[#This Row],[HORA CIERRE IM]])-(KPI_IMs_2[[#This Row],[FECHA DE LA NOVEDAD]]+KPI_IMs_2[[#This Row],[HORA DE LA FALLA]]))*24*60</f>
        <v>1620</v>
      </c>
      <c r="X240" t="str" cm="1" xml:space="preserve">
        <f t="array" ref="X240" xml:space="preserve">IF(OR(O240="",P240="",S240="",V240="",AQ240="",AR240=""),"",
  LET(
    _xlpm.inicio, O240 + P240,
    _xlpm.fin, S240 + V240,
    _xlpm.dias, INT(_xlpm.fin - _xlpm.inicio),
    _xlpm.tiempo, REDUCE(0, SEQUENCE(_xlpm.dias + 1, 1, 0, 1),
      LAMBDA(_xlpm.acum,_xlpm.d,
        LET(
          _xlpm.dia, TRUNC(_xlpm.inicio) + _xlpm.d,
          _xlpm.horaIni, IF(_xlpm.d = 0, MAX(_xlpm.inicio, _xlpm.dia + AQ240), _xlpm.dia + AQ240),
          _xlpm.horaFin, IF(_xlpm.d = _xlpm.dias, MIN(_xlpm.fin, _xlpm.dia + AR240), _xlpm.dia + AR240),
          _xlpm.tiempo_dia, MAX(0, _xlpm.horaFin - _xlpm.horaIni),
          _xlpm.acum + _xlpm.tiempo_dia
        )
      )
    ),
    TEXT(_xlpm.tiempo, "h:mm")
  )
)</f>
        <v>14:00</v>
      </c>
      <c r="Y240" t="str">
        <f>TEXT((KPI_IMs_2[[#This Row],[FECHA DE REPORTE]]+KPI_IMs_2[[#This Row],[HORA DE REPORTE]]) - (KPI_IMs_2[[#This Row],[FECHA DE LA NOVEDAD]]+KPI_IMs_2[[#This Row],[HORA DE LA FALLA]]), "[h]:mm")</f>
        <v>13:07</v>
      </c>
      <c r="Z240" t="str">
        <v>BLOQUEO POS</v>
      </c>
      <c r="AA240" t="str">
        <v>Software / Actualización</v>
      </c>
      <c r="AB240" t="str">
        <v>Novedad presentada por problemas fisicos en la POS</v>
      </c>
      <c r="AC240" t="str">
        <v>Software / Actualización</v>
      </c>
      <c r="AJ240" t="str">
        <v>configuracion equipo</v>
      </c>
      <c r="AM240" t="str">
        <v>Culminado 100%</v>
      </c>
      <c r="AP240" t="str">
        <v>Esta novedad se presento por problemas fisicos en la POS; razón por la cual fue necesario montar una POS alterna entretanto daban solución a la POS que se encontraba con bloqueo; luego de esto se volvió  a configurar la POS física que inicialmente se encontraba funcionando.</v>
      </c>
      <c r="AQ240">
        <v>0.3333333333333333</v>
      </c>
      <c r="AR240">
        <v>0.875</v>
      </c>
    </row>
    <row r="241" xml:space="preserve">
      <c r="A241">
        <v>1169531</v>
      </c>
      <c r="B241" t="str">
        <f>VLOOKUP(H241,DetalleTiendas!A$2:S$1778,3,FALSE)</f>
        <v>SUPERMERCADOS</v>
      </c>
      <c r="C241" t="str">
        <f>VLOOKUP(H241,DetalleTiendas!A$2:S$1778,4,FALSE)</f>
        <v>METRO</v>
      </c>
      <c r="D241" t="str">
        <f>VLOOKUP(H241,DetalleTiendas!A$2:S$1778,5,FALSE)</f>
        <v>BOGOTA</v>
      </c>
      <c r="E241" t="str">
        <v>ENLACES</v>
      </c>
      <c r="F241" t="str">
        <v>NO</v>
      </c>
      <c r="G241" t="str" xml:space="preserve">
        <f xml:space="preserve">IF(
   AND(ISNUMBER(VALUE(MID(H241,3,3))), ISNUMBER(FIND(" ", H241))),
   LEFT(H241,FIND(" ",H241)-1),
   H241
)</f>
        <v>M077</v>
      </c>
      <c r="H241" t="str">
        <v>M077 ZIPAQUIRA</v>
      </c>
      <c r="J241" t="str">
        <v>Redes y Comunicaciones-NIVEL 2 - COL</v>
      </c>
      <c r="K241" t="str">
        <v>Guillermo Gutierrez</v>
      </c>
      <c r="L241" t="str">
        <v>CERRADO</v>
      </c>
      <c r="M241" t="str">
        <v>CERRADO</v>
      </c>
      <c r="N241" t="str">
        <v>MEDIA</v>
      </c>
      <c r="O241">
        <v>45693</v>
      </c>
      <c r="P241">
        <v>0.8388888888888889</v>
      </c>
      <c r="Q241" t="str">
        <f>TEXT(KPI_IMs_2[[#This Row],[FECHA DE LA NOVEDAD]],"MMMM")</f>
        <v>febrero</v>
      </c>
      <c r="R241" t="str">
        <f>TEXT(KPI_IMs_2[[#This Row],[FECHA DE LA NOVEDAD]],"aaaa")</f>
        <v>2025</v>
      </c>
      <c r="S241">
        <v>45694</v>
      </c>
      <c r="T241">
        <v>45693</v>
      </c>
      <c r="U241">
        <v>0.8604166666666667</v>
      </c>
      <c r="V241">
        <v>0.6826388888888889</v>
      </c>
      <c r="W241">
        <f>((KPI_IMs_2[[#This Row],[FECHA DE RESOLUCION]]+KPI_IMs_2[[#This Row],[HORA CIERRE IM]])-(KPI_IMs_2[[#This Row],[FECHA DE LA NOVEDAD]]+KPI_IMs_2[[#This Row],[HORA DE LA FALLA]]))*24*60</f>
        <v>1215</v>
      </c>
      <c r="X241" t="str" cm="1" xml:space="preserve">
        <f t="array" ref="X241" xml:space="preserve">IF(OR(O241="",P241="",S241="",V241="",AQ241="",AR241=""),"",
  LET(
    _xlpm.inicio, O241 + P241,
    _xlpm.fin, S241 + V241,
    _xlpm.dias, INT(_xlpm.fin - _xlpm.inicio),
    _xlpm.tiempo, REDUCE(0, SEQUENCE(_xlpm.dias + 1, 1, 0, 1),
      LAMBDA(_xlpm.acum,_xlpm.d,
        LET(
          _xlpm.dia, TRUNC(_xlpm.inicio) + _xlpm.d,
          _xlpm.horaIni, IF(_xlpm.d = 0, MAX(_xlpm.inicio, _xlpm.dia + AQ241), _xlpm.dia + AQ241),
          _xlpm.horaFin, IF(_xlpm.d = _xlpm.dias, MIN(_xlpm.fin, _xlpm.dia + AR241), _xlpm.dia + AR241),
          _xlpm.tiempo_dia, MAX(0, _xlpm.horaFin - _xlpm.horaIni),
          _xlpm.acum + _xlpm.tiempo_dia
        )
      )
    ),
    TEXT(_xlpm.tiempo, "h:mm")
  )
)</f>
        <v>0:52</v>
      </c>
      <c r="Y241" t="str">
        <f>TEXT((KPI_IMs_2[[#This Row],[FECHA DE REPORTE]]+KPI_IMs_2[[#This Row],[HORA DE REPORTE]]) - (KPI_IMs_2[[#This Row],[FECHA DE LA NOVEDAD]]+KPI_IMs_2[[#This Row],[HORA DE LA FALLA]]), "[h]:mm")</f>
        <v>0:31</v>
      </c>
      <c r="Z241" t="str">
        <v>CAIDA ENLACES</v>
      </c>
      <c r="AA241" t="str">
        <v>Red / Enlace / Proveedor</v>
      </c>
      <c r="AB241" t="str">
        <v xml:space="preserve">Caída enlace proveedor - Claro </v>
      </c>
      <c r="AC241" t="str">
        <v>Proveedor - Red/Infraestructura</v>
      </c>
      <c r="AD241" t="str">
        <v>SI</v>
      </c>
      <c r="AE241" t="str">
        <v>SI</v>
      </c>
      <c r="AF241" t="str">
        <v>SI</v>
      </c>
      <c r="AG241" t="str">
        <v>SI</v>
      </c>
      <c r="AH241" t="str">
        <v>EXTERNO</v>
      </c>
      <c r="AI241" t="str">
        <v>PROVEEDOR</v>
      </c>
      <c r="AJ241" t="str">
        <v>Ajuste por parte del Proveedor</v>
      </c>
      <c r="AM241" t="str">
        <v>Culminado 100%</v>
      </c>
      <c r="AP241" t="str">
        <v>falla de equipo nodo zipaquiera</v>
      </c>
      <c r="AQ241">
        <v>0.3333333333333333</v>
      </c>
      <c r="AR241">
        <v>0.875</v>
      </c>
    </row>
    <row r="242" xml:space="preserve">
      <c r="A242">
        <v>1169502</v>
      </c>
      <c r="B242" t="str">
        <f>VLOOKUP(H242,DetalleTiendas!A$2:S$1778,3,FALSE)</f>
        <v>SUPERMERCADOS</v>
      </c>
      <c r="C242" t="str">
        <f>VLOOKUP(H242,DetalleTiendas!A$2:S$1778,4,FALSE)</f>
        <v>JUMBO</v>
      </c>
      <c r="D242" t="str">
        <f>VLOOKUP(H242,DetalleTiendas!A$2:S$1778,5,FALSE)</f>
        <v>BOGOTA</v>
      </c>
      <c r="E242" t="str">
        <v>ENLACES</v>
      </c>
      <c r="F242" t="str">
        <v>SI</v>
      </c>
      <c r="G242" t="str" xml:space="preserve">
        <f xml:space="preserve">IF(
   AND(ISNUMBER(VALUE(MID(H242,3,3))), ISNUMBER(FIND(" ", H242))),
   LEFT(H242,FIND(" ",H242)-1),
   H242
)</f>
        <v>J014</v>
      </c>
      <c r="H242" t="str">
        <v>J014 CALLE 170</v>
      </c>
      <c r="J242" t="str">
        <v>Soporte_Onsite_BOGOTA</v>
      </c>
      <c r="K242" t="str">
        <v>Juan Fernando Rodriguez</v>
      </c>
      <c r="L242" t="str">
        <v>CERRADO</v>
      </c>
      <c r="M242" t="str">
        <v>CERRADO</v>
      </c>
      <c r="N242" t="str">
        <v>MEDIA</v>
      </c>
      <c r="O242">
        <v>45693</v>
      </c>
      <c r="P242">
        <v>0.25</v>
      </c>
      <c r="Q242" t="str">
        <f>TEXT(KPI_IMs_2[[#This Row],[FECHA DE LA NOVEDAD]],"MMMM")</f>
        <v>febrero</v>
      </c>
      <c r="R242" t="str">
        <f>TEXT(KPI_IMs_2[[#This Row],[FECHA DE LA NOVEDAD]],"aaaa")</f>
        <v>2025</v>
      </c>
      <c r="S242">
        <v>45694</v>
      </c>
      <c r="T242">
        <v>45693</v>
      </c>
      <c r="U242">
        <v>0.7916666666666666</v>
      </c>
      <c r="V242">
        <v>0.6277777777777778</v>
      </c>
      <c r="W242">
        <f>((KPI_IMs_2[[#This Row],[FECHA DE RESOLUCION]]+KPI_IMs_2[[#This Row],[HORA CIERRE IM]])-(KPI_IMs_2[[#This Row],[FECHA DE LA NOVEDAD]]+KPI_IMs_2[[#This Row],[HORA DE LA FALLA]]))*24*60</f>
        <v>1984.0000000025611</v>
      </c>
      <c r="X242" t="str" cm="1" xml:space="preserve">
        <f t="array" ref="X242" xml:space="preserve">IF(OR(O242="",P242="",S242="",V242="",AQ242="",AR242=""),"",
  LET(
    _xlpm.inicio, O242 + P242,
    _xlpm.fin, S242 + V242,
    _xlpm.dias, INT(_xlpm.fin - _xlpm.inicio),
    _xlpm.tiempo, REDUCE(0, SEQUENCE(_xlpm.dias + 1, 1, 0, 1),
      LAMBDA(_xlpm.acum,_xlpm.d,
        LET(
          _xlpm.dia, TRUNC(_xlpm.inicio) + _xlpm.d,
          _xlpm.horaIni, IF(_xlpm.d = 0, MAX(_xlpm.inicio, _xlpm.dia + AQ242), _xlpm.dia + AQ242),
          _xlpm.horaFin, IF(_xlpm.d = _xlpm.dias, MIN(_xlpm.fin, _xlpm.dia + AR242), _xlpm.dia + AR242),
          _xlpm.tiempo_dia, MAX(0, _xlpm.horaFin - _xlpm.horaIni),
          _xlpm.acum + _xlpm.tiempo_dia
        )
      )
    ),
    TEXT(_xlpm.tiempo, "h:mm")
  )
)</f>
        <v>20:04</v>
      </c>
      <c r="Y242" t="str">
        <f>TEXT((KPI_IMs_2[[#This Row],[FECHA DE REPORTE]]+KPI_IMs_2[[#This Row],[HORA DE REPORTE]]) - (KPI_IMs_2[[#This Row],[FECHA DE LA NOVEDAD]]+KPI_IMs_2[[#This Row],[HORA DE LA FALLA]]), "[h]:mm")</f>
        <v>13:00</v>
      </c>
      <c r="Z242" t="str">
        <v>FALLA EN DEVOLUCIONES</v>
      </c>
      <c r="AA242" t="str">
        <v>Software / Actualización</v>
      </c>
      <c r="AB242" t="str">
        <v>Servidor DHCP (configuración)</v>
      </c>
      <c r="AC242" t="str">
        <v>Parametrizacion en curso</v>
      </c>
      <c r="AD242" t="str">
        <v>NO</v>
      </c>
      <c r="AE242" t="str">
        <v>NO</v>
      </c>
      <c r="AF242" t="str">
        <v>NO</v>
      </c>
      <c r="AG242" t="str">
        <v>NO</v>
      </c>
      <c r="AH242" t="str">
        <v>INTERNO</v>
      </c>
      <c r="AI242" t="str">
        <v>NEGOCIO</v>
      </c>
      <c r="AJ242" t="str">
        <v>configuracion equipo</v>
      </c>
      <c r="AM242" t="str">
        <v>Culminado 100%</v>
      </c>
      <c r="AP242" t="str">
        <v>se realizo corrección en el servidor Suse del DHCP</v>
      </c>
      <c r="AQ242">
        <v>0.3333333333333333</v>
      </c>
      <c r="AR242">
        <v>0.875</v>
      </c>
    </row>
    <row r="243" xml:space="preserve">
      <c r="A243">
        <v>1211802</v>
      </c>
      <c r="B243" t="str">
        <f>VLOOKUP(H243,DetalleTiendas!A$2:S$1778,3,FALSE)</f>
        <v>SUPERMERCADOS</v>
      </c>
      <c r="C243" t="str">
        <f>VLOOKUP(H243,DetalleTiendas!A$2:S$1778,4,FALSE)</f>
        <v>METRO</v>
      </c>
      <c r="D243" t="str">
        <f>VLOOKUP(H243,DetalleTiendas!A$2:S$1778,5,FALSE)</f>
        <v>BOGOTA</v>
      </c>
      <c r="E243" t="str">
        <v>ENLACES</v>
      </c>
      <c r="F243" t="str">
        <v>NO</v>
      </c>
      <c r="G243" t="str" xml:space="preserve">
        <f xml:space="preserve">IF(
   AND(ISNUMBER(VALUE(MID(H243,3,3))), ISNUMBER(FIND(" ", H243))),
   LEFT(H243,FIND(" ",H243)-1),
   H243
)</f>
        <v>M073</v>
      </c>
      <c r="H243" t="str">
        <v>M073 MOSQUERA</v>
      </c>
      <c r="J243" t="str">
        <v>Soporte_Onsite_BOGOTA</v>
      </c>
      <c r="K243" t="str">
        <v>Juan Fernando Rodriguez</v>
      </c>
      <c r="L243" t="str">
        <v>CERRADO</v>
      </c>
      <c r="M243" t="str">
        <v>CERRADO</v>
      </c>
      <c r="N243" t="str">
        <v>MEDIA</v>
      </c>
      <c r="O243">
        <v>45692</v>
      </c>
      <c r="P243">
        <v>0.5298611111111111</v>
      </c>
      <c r="Q243" t="str">
        <f>TEXT(KPI_IMs_2[[#This Row],[FECHA DE LA NOVEDAD]],"MMMM")</f>
        <v>febrero</v>
      </c>
      <c r="R243" t="str">
        <f>TEXT(KPI_IMs_2[[#This Row],[FECHA DE LA NOVEDAD]],"aaaa")</f>
        <v>2025</v>
      </c>
      <c r="S243">
        <v>45692</v>
      </c>
      <c r="T243">
        <v>45692</v>
      </c>
      <c r="U243">
        <v>0.5486111111111112</v>
      </c>
      <c r="V243">
        <v>0.6006944444444444</v>
      </c>
      <c r="W243">
        <f>((KPI_IMs_2[[#This Row],[FECHA DE RESOLUCION]]+KPI_IMs_2[[#This Row],[HORA CIERRE IM]])-(KPI_IMs_2[[#This Row],[FECHA DE LA NOVEDAD]]+KPI_IMs_2[[#This Row],[HORA DE LA FALLA]]))*24*60</f>
        <v>101.99999999720603</v>
      </c>
      <c r="X243" t="str" cm="1" xml:space="preserve">
        <f t="array" ref="X243" xml:space="preserve">IF(OR(O243="",P243="",S243="",V243="",AQ243="",AR243=""),"",
  LET(
    _xlpm.inicio, O243 + P243,
    _xlpm.fin, S243 + V243,
    _xlpm.dias, INT(_xlpm.fin - _xlpm.inicio),
    _xlpm.tiempo, REDUCE(0, SEQUENCE(_xlpm.dias + 1, 1, 0, 1),
      LAMBDA(_xlpm.acum,_xlpm.d,
        LET(
          _xlpm.dia, TRUNC(_xlpm.inicio) + _xlpm.d,
          _xlpm.horaIni, IF(_xlpm.d = 0, MAX(_xlpm.inicio, _xlpm.dia + AQ243), _xlpm.dia + AQ243),
          _xlpm.horaFin, IF(_xlpm.d = _xlpm.dias, MIN(_xlpm.fin, _xlpm.dia + AR243), _xlpm.dia + AR243),
          _xlpm.tiempo_dia, MAX(0, _xlpm.horaFin - _xlpm.horaIni),
          _xlpm.acum + _xlpm.tiempo_dia
        )
      )
    ),
    TEXT(_xlpm.tiempo, "h:mm")
  )
)</f>
        <v>1:42</v>
      </c>
      <c r="Y243" t="str">
        <f>TEXT((KPI_IMs_2[[#This Row],[FECHA DE REPORTE]]+KPI_IMs_2[[#This Row],[HORA DE REPORTE]]) - (KPI_IMs_2[[#This Row],[FECHA DE LA NOVEDAD]]+KPI_IMs_2[[#This Row],[HORA DE LA FALLA]]), "[h]:mm")</f>
        <v>0:27</v>
      </c>
      <c r="Z243" t="str">
        <v>CAIDA ENLACES</v>
      </c>
      <c r="AA243" t="str">
        <v>Eléctrico / Energía</v>
      </c>
      <c r="AB243" t="str">
        <v>Breaker Saltado - Sobrecarga del circuito</v>
      </c>
      <c r="AC243" t="str">
        <v>Infraestructura - Eléctrica</v>
      </c>
      <c r="AD243" t="str">
        <v>SI</v>
      </c>
      <c r="AE243" t="str">
        <v>SI</v>
      </c>
      <c r="AF243" t="str">
        <v>SI</v>
      </c>
      <c r="AG243" t="str">
        <v>SI</v>
      </c>
      <c r="AH243" t="str">
        <v>EXTERNO</v>
      </c>
      <c r="AI243" t="str">
        <v>NEGOCIO</v>
      </c>
      <c r="AJ243" t="str">
        <v>Ajustes Conexiones tienda</v>
      </c>
      <c r="AM243" t="str">
        <v>Culminado 100%</v>
      </c>
      <c r="AP243" t="str">
        <v>se encontró en un tablero de alimentación principal un breaker saltado</v>
      </c>
      <c r="AQ243">
        <v>0.3333333333333333</v>
      </c>
      <c r="AR243">
        <v>0.875</v>
      </c>
    </row>
    <row r="244" xml:space="preserve">
      <c r="A244">
        <v>1167040</v>
      </c>
      <c r="B244" t="str">
        <f>VLOOKUP(H244,DetalleTiendas!A$2:S$1778,3,FALSE)</f>
        <v>SUPERMERCADOS</v>
      </c>
      <c r="C244" t="str">
        <f>VLOOKUP(H244,DetalleTiendas!A$2:S$1778,4,FALSE)</f>
        <v>EDS JUMBO</v>
      </c>
      <c r="D244" t="str">
        <f>VLOOKUP(H244,DetalleTiendas!A$2:S$1778,5,FALSE)</f>
        <v>BOGOTA</v>
      </c>
      <c r="E244" t="str">
        <v>BONOS SODEXO</v>
      </c>
      <c r="F244" t="str">
        <v>NO</v>
      </c>
      <c r="G244" t="str" xml:space="preserve">
        <f xml:space="preserve">IF(
   AND(ISNUMBER(VALUE(MID(H244,3,3))), ISNUMBER(FIND(" ", H244))),
   LEFT(H244,FIND(" ",H244)-1),
   H244
)</f>
        <v>Z132</v>
      </c>
      <c r="H244" t="str">
        <v>Z132 LA 24</v>
      </c>
      <c r="J244" t="str">
        <v>Redes y Comunicaciones-NIVEL 2 - COL</v>
      </c>
      <c r="K244" t="str">
        <v>Guillermo Gutierrez</v>
      </c>
      <c r="L244" t="str">
        <v>CERRADO</v>
      </c>
      <c r="M244" t="str">
        <v>CERRADO</v>
      </c>
      <c r="N244" t="str">
        <v>MEDIA</v>
      </c>
      <c r="O244">
        <v>45692</v>
      </c>
      <c r="P244">
        <v>0.3333333333333333</v>
      </c>
      <c r="Q244" t="str">
        <f>TEXT(KPI_IMs_2[[#This Row],[FECHA DE LA NOVEDAD]],"MMMM")</f>
        <v>febrero</v>
      </c>
      <c r="R244" t="str">
        <f>TEXT(KPI_IMs_2[[#This Row],[FECHA DE LA NOVEDAD]],"aaaa")</f>
        <v>2025</v>
      </c>
      <c r="S244">
        <v>45693</v>
      </c>
      <c r="T244">
        <v>45692</v>
      </c>
      <c r="U244">
        <v>0.6333333333333333</v>
      </c>
      <c r="V244">
        <v>0.4375</v>
      </c>
      <c r="W244">
        <f>((KPI_IMs_2[[#This Row],[FECHA DE RESOLUCION]]+KPI_IMs_2[[#This Row],[HORA CIERRE IM]])-(KPI_IMs_2[[#This Row],[FECHA DE LA NOVEDAD]]+KPI_IMs_2[[#This Row],[HORA DE LA FALLA]]))*24*60</f>
        <v>1589.9999999965075</v>
      </c>
      <c r="X244" t="str" cm="1" xml:space="preserve">
        <f t="array" ref="X244" xml:space="preserve">IF(OR(O244="",P244="",S244="",V244="",AQ244="",AR244=""),"",
  LET(
    _xlpm.inicio, O244 + P244,
    _xlpm.fin, S244 + V244,
    _xlpm.dias, INT(_xlpm.fin - _xlpm.inicio),
    _xlpm.tiempo, REDUCE(0, SEQUENCE(_xlpm.dias + 1, 1, 0, 1),
      LAMBDA(_xlpm.acum,_xlpm.d,
        LET(
          _xlpm.dia, TRUNC(_xlpm.inicio) + _xlpm.d,
          _xlpm.horaIni, IF(_xlpm.d = 0, MAX(_xlpm.inicio, _xlpm.dia + AQ244), _xlpm.dia + AQ244),
          _xlpm.horaFin, IF(_xlpm.d = _xlpm.dias, MIN(_xlpm.fin, _xlpm.dia + AR244), _xlpm.dia + AR244),
          _xlpm.tiempo_dia, MAX(0, _xlpm.horaFin - _xlpm.horaIni),
          _xlpm.acum + _xlpm.tiempo_dia
        )
      )
    ),
    TEXT(_xlpm.tiempo, "h:mm")
  )
)</f>
        <v>15:30</v>
      </c>
      <c r="Y244" t="str">
        <f>TEXT((KPI_IMs_2[[#This Row],[FECHA DE REPORTE]]+KPI_IMs_2[[#This Row],[HORA DE REPORTE]]) - (KPI_IMs_2[[#This Row],[FECHA DE LA NOVEDAD]]+KPI_IMs_2[[#This Row],[HORA DE LA FALLA]]), "[h]:mm")</f>
        <v>7:12</v>
      </c>
      <c r="Z244" t="str">
        <v>CAIDA ENLACES</v>
      </c>
      <c r="AA244" t="str">
        <v>Red / Enlace / Proveedor</v>
      </c>
      <c r="AB244" t="str">
        <v>configuración y protocolo bgp</v>
      </c>
      <c r="AC244" t="str">
        <v>Proveedor - Red/Infraestructura</v>
      </c>
      <c r="AD244" t="str">
        <v>NO</v>
      </c>
      <c r="AE244" t="str">
        <v>NO</v>
      </c>
      <c r="AF244" t="str">
        <v>NO</v>
      </c>
      <c r="AG244" t="str">
        <v>NO</v>
      </c>
      <c r="AH244" t="str">
        <v>INTERNO</v>
      </c>
      <c r="AI244" t="str">
        <v>SISTEMAS</v>
      </c>
      <c r="AJ244" t="str">
        <v>configuracion equipo</v>
      </c>
      <c r="AM244" t="str">
        <v>Culminado 100%</v>
      </c>
      <c r="AP244" t="str">
        <v>se presento novedad de configuración del equipo mpls y del equipo de ultima milla con el protocolo bgp</v>
      </c>
      <c r="AQ244">
        <v>0.3333333333333333</v>
      </c>
      <c r="AR244">
        <v>0.875</v>
      </c>
    </row>
    <row r="245" xml:space="preserve">
      <c r="A245">
        <v>1163493</v>
      </c>
      <c r="B245" t="str">
        <f>VLOOKUP(H245,DetalleTiendas!A$2:S$1778,3,FALSE)</f>
        <v>PAIS</v>
      </c>
      <c r="C245" t="str">
        <f>VLOOKUP(H245,DetalleTiendas!A$2:S$1778,4,FALSE)</f>
        <v>PAIS</v>
      </c>
      <c r="D245" t="str">
        <f>VLOOKUP(H245,DetalleTiendas!A$2:S$1778,5,FALSE)</f>
        <v>PAIS</v>
      </c>
      <c r="E245" t="str">
        <v>POS</v>
      </c>
      <c r="F245" t="str">
        <v>NO</v>
      </c>
      <c r="G245" t="str" xml:space="preserve">
        <f xml:space="preserve">IF(
   AND(ISNUMBER(VALUE(MID(H245,3,3))), ISNUMBER(FIND(" ", H245))),
   LEFT(H245,FIND(" ",H245)-1),
   H245
)</f>
        <v>PAIS</v>
      </c>
      <c r="H245" t="str">
        <v>PAIS</v>
      </c>
      <c r="J245" t="str">
        <v>Cloud Core Team</v>
      </c>
      <c r="K245" t="str">
        <v>Ferrari Marcelo</v>
      </c>
      <c r="L245" t="str">
        <v>CERRADO</v>
      </c>
      <c r="M245" t="str">
        <v>CERRADO</v>
      </c>
      <c r="N245" t="str">
        <v>BAJA</v>
      </c>
      <c r="O245">
        <v>45691</v>
      </c>
      <c r="P245">
        <v>0.3541666666666667</v>
      </c>
      <c r="Q245" t="str">
        <f>TEXT(KPI_IMs_2[[#This Row],[FECHA DE LA NOVEDAD]],"MMMM")</f>
        <v>febrero</v>
      </c>
      <c r="R245" t="str">
        <f>TEXT(KPI_IMs_2[[#This Row],[FECHA DE LA NOVEDAD]],"aaaa")</f>
        <v>2025</v>
      </c>
      <c r="S245">
        <v>45693</v>
      </c>
      <c r="T245">
        <v>45691</v>
      </c>
      <c r="U245">
        <v>0.3645833333333333</v>
      </c>
      <c r="V245">
        <v>0.48194444444444445</v>
      </c>
      <c r="W245">
        <f>((KPI_IMs_2[[#This Row],[FECHA DE RESOLUCION]]+KPI_IMs_2[[#This Row],[HORA CIERRE IM]])-(KPI_IMs_2[[#This Row],[FECHA DE LA NOVEDAD]]+KPI_IMs_2[[#This Row],[HORA DE LA FALLA]]))*24*60</f>
        <v>3064.000000002561</v>
      </c>
      <c r="X245" t="str" cm="1" xml:space="preserve">
        <f t="array" ref="X245" xml:space="preserve">IF(OR(O245="",P245="",S245="",V245="",AQ245="",AR245=""),"",
  LET(
    _xlpm.inicio, O245 + P245,
    _xlpm.fin, S245 + V245,
    _xlpm.dias, INT(_xlpm.fin - _xlpm.inicio),
    _xlpm.tiempo, REDUCE(0, SEQUENCE(_xlpm.dias + 1, 1, 0, 1),
      LAMBDA(_xlpm.acum,_xlpm.d,
        LET(
          _xlpm.dia, TRUNC(_xlpm.inicio) + _xlpm.d,
          _xlpm.horaIni, IF(_xlpm.d = 0, MAX(_xlpm.inicio, _xlpm.dia + AQ245), _xlpm.dia + AQ245),
          _xlpm.horaFin, IF(_xlpm.d = _xlpm.dias, MIN(_xlpm.fin, _xlpm.dia + AR245), _xlpm.dia + AR245),
          _xlpm.tiempo_dia, MAX(0, _xlpm.horaFin - _xlpm.horaIni),
          _xlpm.acum + _xlpm.tiempo_dia
        )
      )
    ),
    TEXT(_xlpm.tiempo, "h:mm")
  )
)</f>
        <v>5:04</v>
      </c>
      <c r="Y245" t="str">
        <f>TEXT((KPI_IMs_2[[#This Row],[FECHA DE REPORTE]]+KPI_IMs_2[[#This Row],[HORA DE REPORTE]]) - (KPI_IMs_2[[#This Row],[FECHA DE LA NOVEDAD]]+KPI_IMs_2[[#This Row],[HORA DE LA FALLA]]), "[h]:mm")</f>
        <v>0:15</v>
      </c>
      <c r="Z245" t="str">
        <v>LENTITUD EN LA IDENTIFICACIÓN DEL CLIENTE EN EL POS</v>
      </c>
      <c r="AA245" t="str">
        <v>Software / Actualización</v>
      </c>
      <c r="AB245" t="str">
        <v>Restricciones en Security Group del cluster EKS</v>
      </c>
      <c r="AC245" t="str">
        <v>Parametrizacion en curso</v>
      </c>
      <c r="AD245" t="str">
        <v>SI</v>
      </c>
      <c r="AE245" t="str">
        <v>NO</v>
      </c>
      <c r="AF245" t="str">
        <v>NO</v>
      </c>
      <c r="AG245" t="str">
        <v>NO</v>
      </c>
      <c r="AH245" t="str">
        <v>INTERNO</v>
      </c>
      <c r="AI245" t="str">
        <v>SISTEMAS</v>
      </c>
      <c r="AJ245" t="str">
        <v>Se otorgan permisos de acceso</v>
      </c>
      <c r="AM245" t="str">
        <v>Culminado 100%</v>
      </c>
      <c r="AP245" t="str">
        <v>Se da solución Definitiva con los accesos otorgados.</v>
      </c>
      <c r="AQ245">
        <v>0.3333333333333333</v>
      </c>
      <c r="AR245">
        <v>0.875</v>
      </c>
    </row>
    <row r="246" xml:space="preserve">
      <c r="A246">
        <v>1165093</v>
      </c>
      <c r="B246" t="str">
        <f>VLOOKUP(H246,DetalleTiendas!A$2:S$1778,3,FALSE)</f>
        <v>SUPERMERCADOS</v>
      </c>
      <c r="C246" t="str">
        <f>VLOOKUP(H246,DetalleTiendas!A$2:S$1778,4,FALSE)</f>
        <v>JUMBO</v>
      </c>
      <c r="D246" t="str">
        <f>VLOOKUP(H246,DetalleTiendas!A$2:S$1778,5,FALSE)</f>
        <v>BOGOTA</v>
      </c>
      <c r="E246" t="str">
        <v>ENLACES</v>
      </c>
      <c r="F246" t="str">
        <v>SI</v>
      </c>
      <c r="G246" t="str" xml:space="preserve">
        <f xml:space="preserve">IF(
   AND(ISNUMBER(VALUE(MID(H246,3,3))), ISNUMBER(FIND(" ", H246))),
   LEFT(H246,FIND(" ",H246)-1),
   H246
)</f>
        <v>J193</v>
      </c>
      <c r="H246" t="str">
        <v>J193 PLAZA CENTRAL</v>
      </c>
      <c r="J246" t="str">
        <v>Aplicaciones_POS_ARS_Colombia</v>
      </c>
      <c r="K246" t="str">
        <v>Nubia Bohorquez</v>
      </c>
      <c r="L246" t="str">
        <v>CERRADO</v>
      </c>
      <c r="M246" t="str">
        <v>CERRADO</v>
      </c>
      <c r="N246" t="str">
        <v>MEDIA</v>
      </c>
      <c r="O246">
        <v>45691</v>
      </c>
      <c r="P246">
        <v>0.625</v>
      </c>
      <c r="Q246" t="str">
        <f>TEXT(KPI_IMs_2[[#This Row],[FECHA DE LA NOVEDAD]],"MMMM")</f>
        <v>febrero</v>
      </c>
      <c r="R246" t="str">
        <f>TEXT(KPI_IMs_2[[#This Row],[FECHA DE LA NOVEDAD]],"aaaa")</f>
        <v>2025</v>
      </c>
      <c r="S246">
        <v>45694</v>
      </c>
      <c r="T246">
        <v>45691</v>
      </c>
      <c r="U246">
        <v>0.6666666666666666</v>
      </c>
      <c r="V246">
        <v>0.4236111111111111</v>
      </c>
      <c r="W246">
        <f>((KPI_IMs_2[[#This Row],[FECHA DE RESOLUCION]]+KPI_IMs_2[[#This Row],[HORA CIERRE IM]])-(KPI_IMs_2[[#This Row],[FECHA DE LA NOVEDAD]]+KPI_IMs_2[[#This Row],[HORA DE LA FALLA]]))*24*60</f>
        <v>4029.9999999976717</v>
      </c>
      <c r="X246" t="str" cm="1" xml:space="preserve">
        <f t="array" ref="X246" xml:space="preserve">IF(OR(O246="",P246="",S246="",V246="",AQ246="",AR246=""),"",
  LET(
    _xlpm.inicio, O246 + P246,
    _xlpm.fin, S246 + V246,
    _xlpm.dias, INT(_xlpm.fin - _xlpm.inicio),
    _xlpm.tiempo, REDUCE(0, SEQUENCE(_xlpm.dias + 1, 1, 0, 1),
      LAMBDA(_xlpm.acum,_xlpm.d,
        LET(
          _xlpm.dia, TRUNC(_xlpm.inicio) + _xlpm.d,
          _xlpm.horaIni, IF(_xlpm.d = 0, MAX(_xlpm.inicio, _xlpm.dia + AQ246), _xlpm.dia + AQ246),
          _xlpm.horaFin, IF(_xlpm.d = _xlpm.dias, MIN(_xlpm.fin, _xlpm.dia + AR246), _xlpm.dia + AR246),
          _xlpm.tiempo_dia, MAX(0, _xlpm.horaFin - _xlpm.horaIni),
          _xlpm.acum + _xlpm.tiempo_dia
        )
      )
    ),
    TEXT(_xlpm.tiempo, "h:mm")
  )
)</f>
        <v>8:00</v>
      </c>
      <c r="Y246" t="str">
        <f>TEXT((KPI_IMs_2[[#This Row],[FECHA DE REPORTE]]+KPI_IMs_2[[#This Row],[HORA DE REPORTE]]) - (KPI_IMs_2[[#This Row],[FECHA DE LA NOVEDAD]]+KPI_IMs_2[[#This Row],[HORA DE LA FALLA]]), "[h]:mm")</f>
        <v>1:00</v>
      </c>
      <c r="Z246" t="str">
        <v>MEDIOS DE PAGO</v>
      </c>
      <c r="AA246" t="str">
        <v>Software / Actualización</v>
      </c>
      <c r="AB246" t="str">
        <v>Operación Interna / Parametrizacion</v>
      </c>
      <c r="AC246" t="str">
        <v>Parametrizacion en curso</v>
      </c>
      <c r="AD246" t="str">
        <v>SI</v>
      </c>
      <c r="AE246" t="str">
        <v>NO</v>
      </c>
      <c r="AF246" t="str">
        <v>NO</v>
      </c>
      <c r="AG246" t="str">
        <v>NO</v>
      </c>
      <c r="AH246" t="str">
        <v>INTERNO</v>
      </c>
      <c r="AI246" t="str">
        <v>SISTEMAS</v>
      </c>
      <c r="AJ246" t="str">
        <v>Falla Parametrizacion POS</v>
      </c>
      <c r="AM246" t="str">
        <v>Culminado 100%</v>
      </c>
      <c r="AP246" t="str">
        <v>Se realizo Ajuste en archivo P_REGCONF de Compensar se encuentra la dirección de la tienda que contiene un guion (-); esto causa en las pos que se envie un caracter extaño y es lo que devuelve como error 400; se reemplaza este caracter con un espacio; se solicitan pruebas y funciona bien; se replica a toda la tienda.</v>
      </c>
      <c r="AQ246">
        <v>0.3333333333333333</v>
      </c>
      <c r="AR246">
        <v>0.875</v>
      </c>
    </row>
    <row r="247" xml:space="preserve">
      <c r="A247">
        <v>1162467</v>
      </c>
      <c r="B247" t="str">
        <f>VLOOKUP(H247,DetalleTiendas!A$2:S$1778,3,FALSE)</f>
        <v>MEJORAMIENTO DEL HOGAR</v>
      </c>
      <c r="C247" t="str">
        <f>VLOOKUP(H247,DetalleTiendas!A$2:S$1778,4,FALSE)</f>
        <v>EASY</v>
      </c>
      <c r="D247" t="str">
        <f>VLOOKUP(H247,DetalleTiendas!A$2:S$1778,5,FALSE)</f>
        <v>COSTA - EASY</v>
      </c>
      <c r="E247" t="str">
        <v>ENLACES</v>
      </c>
      <c r="F247" t="str">
        <v>NO</v>
      </c>
      <c r="G247" t="str" xml:space="preserve">
        <f xml:space="preserve">IF(
   AND(ISNUMBER(VALUE(MID(H247,3,3))), ISNUMBER(FIND(" ", H247))),
   LEFT(H247,FIND(" ",H247)-1),
   H247
)</f>
        <v>E809</v>
      </c>
      <c r="H247" t="str">
        <v>E809 MAYALES</v>
      </c>
      <c r="J247" t="str">
        <v>Soporte_Onsite_REG_Costa_SM Colombia</v>
      </c>
      <c r="K247" t="str">
        <v>Celso Niebles</v>
      </c>
      <c r="L247" t="str">
        <v>CERRADO</v>
      </c>
      <c r="M247" t="str">
        <v>CERRADO</v>
      </c>
      <c r="N247" t="str">
        <v>ALTA</v>
      </c>
      <c r="O247">
        <v>45690</v>
      </c>
      <c r="P247">
        <v>0.04097222222222222</v>
      </c>
      <c r="Q247" t="str">
        <f>TEXT(KPI_IMs_2[[#This Row],[FECHA DE LA NOVEDAD]],"MMMM")</f>
        <v>febrero</v>
      </c>
      <c r="R247" t="str">
        <f>TEXT(KPI_IMs_2[[#This Row],[FECHA DE LA NOVEDAD]],"aaaa")</f>
        <v>2025</v>
      </c>
      <c r="S247">
        <v>45691</v>
      </c>
      <c r="T247">
        <v>45690</v>
      </c>
      <c r="U247">
        <v>0.3347222222222222</v>
      </c>
      <c r="V247">
        <v>0.45208333333333334</v>
      </c>
      <c r="W247">
        <f>((KPI_IMs_2[[#This Row],[FECHA DE RESOLUCION]]+KPI_IMs_2[[#This Row],[HORA CIERRE IM]])-(KPI_IMs_2[[#This Row],[FECHA DE LA NOVEDAD]]+KPI_IMs_2[[#This Row],[HORA DE LA FALLA]]))*24*60</f>
        <v>2031.9999999913853</v>
      </c>
      <c r="X247" t="str" cm="1" xml:space="preserve">
        <f t="array" ref="X247" xml:space="preserve">IF(OR(O247="",P247="",S247="",V247="",AQ247="",AR247=""),"",
  LET(
    _xlpm.inicio, O247 + P247,
    _xlpm.fin, S247 + V247,
    _xlpm.dias, INT(_xlpm.fin - _xlpm.inicio),
    _xlpm.tiempo, REDUCE(0, SEQUENCE(_xlpm.dias + 1, 1, 0, 1),
      LAMBDA(_xlpm.acum,_xlpm.d,
        LET(
          _xlpm.dia, TRUNC(_xlpm.inicio) + _xlpm.d,
          _xlpm.horaIni, IF(_xlpm.d = 0, MAX(_xlpm.inicio, _xlpm.dia + AQ247), _xlpm.dia + AQ247),
          _xlpm.horaFin, IF(_xlpm.d = _xlpm.dias, MIN(_xlpm.fin, _xlpm.dia + AR247), _xlpm.dia + AR247),
          _xlpm.tiempo_dia, MAX(0, _xlpm.horaFin - _xlpm.horaIni),
          _xlpm.acum + _xlpm.tiempo_dia
        )
      )
    ),
    TEXT(_xlpm.tiempo, "h:mm")
  )
)</f>
        <v>15:51</v>
      </c>
      <c r="Y247" t="str">
        <f>TEXT((KPI_IMs_2[[#This Row],[FECHA DE REPORTE]]+KPI_IMs_2[[#This Row],[HORA DE REPORTE]]) - (KPI_IMs_2[[#This Row],[FECHA DE LA NOVEDAD]]+KPI_IMs_2[[#This Row],[HORA DE LA FALLA]]), "[h]:mm")</f>
        <v>7:03</v>
      </c>
      <c r="Z247" t="str">
        <v>CORTE DE ENERGIA</v>
      </c>
      <c r="AA247" t="str">
        <v>Eléctrico / Energía</v>
      </c>
      <c r="AB247" t="str">
        <v>Breakers Saltados</v>
      </c>
      <c r="AC247" t="str">
        <v>Infraestructura - Eléctrica</v>
      </c>
      <c r="AD247" t="str">
        <v>SI</v>
      </c>
      <c r="AE247" t="str">
        <v>SI</v>
      </c>
      <c r="AF247" t="str">
        <v>SI</v>
      </c>
      <c r="AG247" t="str">
        <v>SI</v>
      </c>
      <c r="AH247" t="str">
        <v>INTERNO</v>
      </c>
      <c r="AI247" t="str">
        <v>NEGOCIO</v>
      </c>
      <c r="AJ247" t="str">
        <v>Ajustes Conexiones tienda</v>
      </c>
      <c r="AM247" t="str">
        <v>Culminado 100%</v>
      </c>
      <c r="AP247" t="str">
        <v>Se presento corte de energía debido a un cambio de un cableado que suministra la energía 440 hacia los Braker se presento la novedad en la caja de los Breaker.</v>
      </c>
      <c r="AQ247">
        <v>0.3333333333333333</v>
      </c>
      <c r="AR247">
        <v>0.875</v>
      </c>
    </row>
    <row r="248" xml:space="preserve">
      <c r="A248">
        <v>1158753</v>
      </c>
      <c r="B248" t="str">
        <f>VLOOKUP(H248,DetalleTiendas!A$2:S$1778,3,FALSE)</f>
        <v>SUPERMERCADOS</v>
      </c>
      <c r="C248" t="str">
        <f>VLOOKUP(H248,DetalleTiendas!A$2:S$1778,4,FALSE)</f>
        <v>JUMBO</v>
      </c>
      <c r="D248" t="str">
        <f>VLOOKUP(H248,DetalleTiendas!A$2:S$1778,5,FALSE)</f>
        <v>CENTRO</v>
      </c>
      <c r="E248" t="str">
        <v>FIDELIDAD</v>
      </c>
      <c r="F248" t="str">
        <v>NO</v>
      </c>
      <c r="G248" t="str" xml:space="preserve">
        <f xml:space="preserve">IF(
   AND(ISNUMBER(VALUE(MID(H248,3,3))), ISNUMBER(FIND(" ", H248))),
   LEFT(H248,FIND(" ",H248)-1),
   H248
)</f>
        <v>J024</v>
      </c>
      <c r="H248" t="str">
        <v>J024 PREMIUM PLAZA</v>
      </c>
      <c r="J248" t="str">
        <v>Redes y Comunicaciones-NIVEL 2 - COL</v>
      </c>
      <c r="K248" t="str">
        <v>Guillermo Gutierrez</v>
      </c>
      <c r="L248" t="str">
        <v>CERRADO</v>
      </c>
      <c r="M248" t="str">
        <v>CERRADO</v>
      </c>
      <c r="N248" t="str">
        <v>MEDIA</v>
      </c>
      <c r="O248">
        <v>45687</v>
      </c>
      <c r="P248">
        <v>0.5243055555555556</v>
      </c>
      <c r="Q248" t="str">
        <f>TEXT(KPI_IMs_2[[#This Row],[FECHA DE LA NOVEDAD]],"MMMM")</f>
        <v>enero</v>
      </c>
      <c r="R248" t="str">
        <f>TEXT(KPI_IMs_2[[#This Row],[FECHA DE LA NOVEDAD]],"aaaa")</f>
        <v>2025</v>
      </c>
      <c r="S248">
        <v>45687</v>
      </c>
      <c r="T248">
        <v>45687</v>
      </c>
      <c r="U248">
        <v>0.5340277777777778</v>
      </c>
      <c r="V248">
        <v>0.5527777777777778</v>
      </c>
      <c r="W248">
        <f>((KPI_IMs_2[[#This Row],[FECHA DE RESOLUCION]]+KPI_IMs_2[[#This Row],[HORA CIERRE IM]])-(KPI_IMs_2[[#This Row],[FECHA DE LA NOVEDAD]]+KPI_IMs_2[[#This Row],[HORA DE LA FALLA]]))*24*60</f>
        <v>40.99999999743886</v>
      </c>
      <c r="X248" t="str" cm="1" xml:space="preserve">
        <f t="array" ref="X248" xml:space="preserve">IF(OR(O248="",P248="",S248="",V248="",AQ248="",AR248=""),"",
  LET(
    _xlpm.inicio, O248 + P248,
    _xlpm.fin, S248 + V248,
    _xlpm.dias, INT(_xlpm.fin - _xlpm.inicio),
    _xlpm.tiempo, REDUCE(0, SEQUENCE(_xlpm.dias + 1, 1, 0, 1),
      LAMBDA(_xlpm.acum,_xlpm.d,
        LET(
          _xlpm.dia, TRUNC(_xlpm.inicio) + _xlpm.d,
          _xlpm.horaIni, IF(_xlpm.d = 0, MAX(_xlpm.inicio, _xlpm.dia + AQ248), _xlpm.dia + AQ248),
          _xlpm.horaFin, IF(_xlpm.d = _xlpm.dias, MIN(_xlpm.fin, _xlpm.dia + AR248), _xlpm.dia + AR248),
          _xlpm.tiempo_dia, MAX(0, _xlpm.horaFin - _xlpm.horaIni),
          _xlpm.acum + _xlpm.tiempo_dia
        )
      )
    ),
    TEXT(_xlpm.tiempo, "h:mm")
  )
)</f>
        <v>0:41</v>
      </c>
      <c r="Y248" t="str">
        <f>TEXT((KPI_IMs_2[[#This Row],[FECHA DE REPORTE]]+KPI_IMs_2[[#This Row],[HORA DE REPORTE]]) - (KPI_IMs_2[[#This Row],[FECHA DE LA NOVEDAD]]+KPI_IMs_2[[#This Row],[HORA DE LA FALLA]]), "[h]:mm")</f>
        <v>0:14</v>
      </c>
      <c r="Z248" t="str">
        <v>CAIDA ENLACES</v>
      </c>
      <c r="AA248" t="str">
        <v>Red / Enlace / Proveedor</v>
      </c>
      <c r="AB248" t="str">
        <v>Mantenimiento eléctrico</v>
      </c>
      <c r="AC248" t="str">
        <v>Infraestructura - Eléctrica</v>
      </c>
      <c r="AD248" t="str">
        <v>SI</v>
      </c>
      <c r="AE248" t="str">
        <v>SI</v>
      </c>
      <c r="AF248" t="str">
        <v>SI</v>
      </c>
      <c r="AG248" t="str">
        <v>SI</v>
      </c>
      <c r="AH248" t="str">
        <v>EXTERNO</v>
      </c>
      <c r="AI248" t="str">
        <v>NEGOCIO</v>
      </c>
      <c r="AJ248" t="str">
        <v>reinicio equipos</v>
      </c>
      <c r="AM248" t="str">
        <v>Culminado 100%</v>
      </c>
      <c r="AP248" t="str">
        <v>Reinicio inesperado de switches por mantenimiento eléctrico.</v>
      </c>
      <c r="AQ248">
        <v>0.3333333333333333</v>
      </c>
      <c r="AR248">
        <v>0.875</v>
      </c>
    </row>
    <row r="249" xml:space="preserve">
      <c r="A249">
        <v>1157540</v>
      </c>
      <c r="B249" t="str">
        <f>VLOOKUP(H249,DetalleTiendas!A$2:S$1778,3,FALSE)</f>
        <v>SUPERMERCADOS</v>
      </c>
      <c r="C249" t="str">
        <f>VLOOKUP(H249,DetalleTiendas!A$2:S$1778,4,FALSE)</f>
        <v>EDS JUMBO</v>
      </c>
      <c r="D249" t="str">
        <f>VLOOKUP(H249,DetalleTiendas!A$2:S$1778,5,FALSE)</f>
        <v>BOGOTA</v>
      </c>
      <c r="E249" t="str">
        <v>POS</v>
      </c>
      <c r="F249" t="str">
        <v>NO</v>
      </c>
      <c r="G249" t="str" xml:space="preserve">
        <f xml:space="preserve">IF(
   AND(ISNUMBER(VALUE(MID(H249,3,3))), ISNUMBER(FIND(" ", H249))),
   LEFT(H249,FIND(" ",H249)-1),
   H249
)</f>
        <v>Z101</v>
      </c>
      <c r="H249" t="str">
        <v>Z101 TINTALITO</v>
      </c>
      <c r="J249" t="str">
        <v>Redes y Comunicaciones-NIVEL 2 - COL</v>
      </c>
      <c r="K249" t="str">
        <v>Guillermo gutierrez</v>
      </c>
      <c r="L249" t="str">
        <v>ABIERTO</v>
      </c>
      <c r="M249" t="str">
        <v>CERRADO</v>
      </c>
      <c r="N249" t="str">
        <v>MEDIA</v>
      </c>
      <c r="O249">
        <v>45686</v>
      </c>
      <c r="P249">
        <v>0.7395833333333334</v>
      </c>
      <c r="Q249" t="str">
        <f>TEXT(KPI_IMs_2[[#This Row],[FECHA DE LA NOVEDAD]],"MMMM")</f>
        <v>enero</v>
      </c>
      <c r="R249" t="str">
        <f>TEXT(KPI_IMs_2[[#This Row],[FECHA DE LA NOVEDAD]],"aaaa")</f>
        <v>2025</v>
      </c>
      <c r="S249">
        <v>45686</v>
      </c>
      <c r="T249">
        <v>45686</v>
      </c>
      <c r="U249">
        <v>0.7465277777777778</v>
      </c>
      <c r="V249">
        <v>0.7881944444444444</v>
      </c>
      <c r="W249">
        <f>((KPI_IMs_2[[#This Row],[FECHA DE RESOLUCION]]+KPI_IMs_2[[#This Row],[HORA CIERRE IM]])-(KPI_IMs_2[[#This Row],[FECHA DE LA NOVEDAD]]+KPI_IMs_2[[#This Row],[HORA DE LA FALLA]]))*24*60</f>
        <v>69.9999999976717</v>
      </c>
      <c r="X249" t="str" cm="1" xml:space="preserve">
        <f t="array" ref="X249" xml:space="preserve">IF(OR(O249="",P249="",S249="",V249="",AQ249="",AR249=""),"",
  LET(
    _xlpm.inicio, O249 + P249,
    _xlpm.fin, S249 + V249,
    _xlpm.dias, INT(_xlpm.fin - _xlpm.inicio),
    _xlpm.tiempo, REDUCE(0, SEQUENCE(_xlpm.dias + 1, 1, 0, 1),
      LAMBDA(_xlpm.acum,_xlpm.d,
        LET(
          _xlpm.dia, TRUNC(_xlpm.inicio) + _xlpm.d,
          _xlpm.horaIni, IF(_xlpm.d = 0, MAX(_xlpm.inicio, _xlpm.dia + AQ249), _xlpm.dia + AQ249),
          _xlpm.horaFin, IF(_xlpm.d = _xlpm.dias, MIN(_xlpm.fin, _xlpm.dia + AR249), _xlpm.dia + AR249),
          _xlpm.tiempo_dia, MAX(0, _xlpm.horaFin - _xlpm.horaIni),
          _xlpm.acum + _xlpm.tiempo_dia
        )
      )
    ),
    TEXT(_xlpm.tiempo, "h:mm")
  )
)</f>
        <v>1:10</v>
      </c>
      <c r="Y249" t="str">
        <f>TEXT((KPI_IMs_2[[#This Row],[FECHA DE REPORTE]]+KPI_IMs_2[[#This Row],[HORA DE REPORTE]]) - (KPI_IMs_2[[#This Row],[FECHA DE LA NOVEDAD]]+KPI_IMs_2[[#This Row],[HORA DE LA FALLA]]), "[h]:mm")</f>
        <v>0:10</v>
      </c>
      <c r="Z249" t="str">
        <v>CAIDA ENLACES</v>
      </c>
      <c r="AA249" t="str">
        <v>Red / Enlace / Proveedor</v>
      </c>
      <c r="AB249" t="str">
        <v>Caida enlaces - Claro</v>
      </c>
      <c r="AC249" t="str">
        <v>Proveedor - Red/Infraestructura</v>
      </c>
      <c r="AD249" t="str">
        <v>SI</v>
      </c>
      <c r="AE249" t="str">
        <v>NO</v>
      </c>
      <c r="AF249" t="str">
        <v>NO</v>
      </c>
      <c r="AG249" t="str">
        <v>NO</v>
      </c>
      <c r="AH249" t="str">
        <v>EXTERNO</v>
      </c>
      <c r="AI249" t="str">
        <v>PROVEEDOR</v>
      </c>
      <c r="AJ249" t="str">
        <v>Ajuste por parte del Proveedor</v>
      </c>
      <c r="AM249" t="str">
        <v>Culminado 100%</v>
      </c>
      <c r="AP249" t="str">
        <v>Proveedor Cirion restablece la falla del enlace el 29 de enero a las 6:55 p.m..  EDS operando con normalidad.</v>
      </c>
      <c r="AQ249">
        <v>0.3333333333333333</v>
      </c>
      <c r="AR249">
        <v>0.875</v>
      </c>
    </row>
    <row r="250" xml:space="preserve">
      <c r="A250">
        <v>1156527</v>
      </c>
      <c r="B250" t="str">
        <f>VLOOKUP(H250,DetalleTiendas!A$2:S$1778,3,FALSE)</f>
        <v>SUPERMERCADOS</v>
      </c>
      <c r="C250" t="str">
        <f>VLOOKUP(H250,DetalleTiendas!A$2:S$1778,4,FALSE)</f>
        <v>JUMBO</v>
      </c>
      <c r="D250" t="str">
        <f>VLOOKUP(H250,DetalleTiendas!A$2:S$1778,5,FALSE)</f>
        <v>CENTRO</v>
      </c>
      <c r="E250" t="str">
        <v>CORTE DE ENERGIA</v>
      </c>
      <c r="F250" t="str">
        <v>NO</v>
      </c>
      <c r="G250" t="str" xml:space="preserve">
        <f xml:space="preserve">IF(
   AND(ISNUMBER(VALUE(MID(H250,3,3))), ISNUMBER(FIND(" ", H250))),
   LEFT(H250,FIND(" ",H250)-1),
   H250
)</f>
        <v>J148</v>
      </c>
      <c r="H250" t="str">
        <v>J148 SANTA FE MEDELLIN</v>
      </c>
      <c r="J250" t="str">
        <v>Redes y Comunicaciones-NIVEL 2 - COL</v>
      </c>
      <c r="K250" t="str">
        <v>Guillermo Gutierrez</v>
      </c>
      <c r="L250" t="str">
        <v>CERRADO</v>
      </c>
      <c r="M250" t="str">
        <v>CERRADO</v>
      </c>
      <c r="N250" t="str">
        <v>MEDIA</v>
      </c>
      <c r="O250">
        <v>45686</v>
      </c>
      <c r="P250">
        <v>0.375</v>
      </c>
      <c r="Q250" t="str">
        <f>TEXT(KPI_IMs_2[[#This Row],[FECHA DE LA NOVEDAD]],"MMMM")</f>
        <v>enero</v>
      </c>
      <c r="R250" t="str">
        <f>TEXT(KPI_IMs_2[[#This Row],[FECHA DE LA NOVEDAD]],"aaaa")</f>
        <v>2025</v>
      </c>
      <c r="S250">
        <v>45686</v>
      </c>
      <c r="T250">
        <v>45686</v>
      </c>
      <c r="U250">
        <v>0.42986111111111114</v>
      </c>
      <c r="V250">
        <v>0.4444444444444444</v>
      </c>
      <c r="W250">
        <f>((KPI_IMs_2[[#This Row],[FECHA DE RESOLUCION]]+KPI_IMs_2[[#This Row],[HORA CIERRE IM]])-(KPI_IMs_2[[#This Row],[FECHA DE LA NOVEDAD]]+KPI_IMs_2[[#This Row],[HORA DE LA FALLA]]))*24*60</f>
        <v>100.00000000116415</v>
      </c>
      <c r="X250" t="str" cm="1" xml:space="preserve">
        <f t="array" ref="X250" xml:space="preserve">IF(OR(O250="",P250="",S250="",V250="",AQ250="",AR250=""),"",
  LET(
    _xlpm.inicio, O250 + P250,
    _xlpm.fin, S250 + V250,
    _xlpm.dias, INT(_xlpm.fin - _xlpm.inicio),
    _xlpm.tiempo, REDUCE(0, SEQUENCE(_xlpm.dias + 1, 1, 0, 1),
      LAMBDA(_xlpm.acum,_xlpm.d,
        LET(
          _xlpm.dia, TRUNC(_xlpm.inicio) + _xlpm.d,
          _xlpm.horaIni, IF(_xlpm.d = 0, MAX(_xlpm.inicio, _xlpm.dia + AQ250), _xlpm.dia + AQ250),
          _xlpm.horaFin, IF(_xlpm.d = _xlpm.dias, MIN(_xlpm.fin, _xlpm.dia + AR250), _xlpm.dia + AR250),
          _xlpm.tiempo_dia, MAX(0, _xlpm.horaFin - _xlpm.horaIni),
          _xlpm.acum + _xlpm.tiempo_dia
        )
      )
    ),
    TEXT(_xlpm.tiempo, "h:mm")
  )
)</f>
        <v>1:40</v>
      </c>
      <c r="Y250" t="str">
        <f>TEXT((KPI_IMs_2[[#This Row],[FECHA DE REPORTE]]+KPI_IMs_2[[#This Row],[HORA DE REPORTE]]) - (KPI_IMs_2[[#This Row],[FECHA DE LA NOVEDAD]]+KPI_IMs_2[[#This Row],[HORA DE LA FALLA]]), "[h]:mm")</f>
        <v>1:19</v>
      </c>
      <c r="Z250" t="str">
        <v>NO FUNCIONA MICROSENS</v>
      </c>
      <c r="AA250" t="str">
        <v>Red / Enlace / Proveedor</v>
      </c>
      <c r="AB250" t="str">
        <v>Bloqueo en el Microsens de Microfibra</v>
      </c>
      <c r="AC250" t="str">
        <v>Proveedor - Red/Infraestructura</v>
      </c>
      <c r="AD250" t="str">
        <v>SI</v>
      </c>
      <c r="AE250" t="str">
        <v>SI</v>
      </c>
      <c r="AF250" t="str">
        <v>SI</v>
      </c>
      <c r="AG250" t="str">
        <v>SI</v>
      </c>
      <c r="AH250" t="str">
        <v>INTERNO</v>
      </c>
      <c r="AI250" t="str">
        <v>SISTEMAS</v>
      </c>
      <c r="AJ250" t="str">
        <v>Sin determinar</v>
      </c>
      <c r="AM250" t="str">
        <v>Culminado 100%</v>
      </c>
      <c r="AP250" t="str">
        <v>bloqueo en el Microsens de microfibra .100</v>
      </c>
      <c r="AQ250">
        <v>0.3333333333333333</v>
      </c>
      <c r="AR250">
        <v>0.875</v>
      </c>
    </row>
    <row r="251" xml:space="preserve">
      <c r="A251">
        <v>1157142</v>
      </c>
      <c r="B251" t="str">
        <f>VLOOKUP(H251,DetalleTiendas!A$2:S$1778,3,FALSE)</f>
        <v>SUPERMERCADOS</v>
      </c>
      <c r="C251" t="str">
        <f>VLOOKUP(H251,DetalleTiendas!A$2:S$1778,4,FALSE)</f>
        <v>EDS JUMBO</v>
      </c>
      <c r="D251" t="str">
        <f>VLOOKUP(H251,DetalleTiendas!A$2:S$1778,5,FALSE)</f>
        <v>BOGOTA</v>
      </c>
      <c r="E251" t="str">
        <v>POS</v>
      </c>
      <c r="F251" t="str">
        <v>NO</v>
      </c>
      <c r="G251" t="str" xml:space="preserve">
        <f xml:space="preserve">IF(
   AND(ISNUMBER(VALUE(MID(H251,3,3))), ISNUMBER(FIND(" ", H251))),
   LEFT(H251,FIND(" ",H251)-1),
   H251
)</f>
        <v>Z101</v>
      </c>
      <c r="H251" t="str">
        <v>Z101 TINTALITO</v>
      </c>
      <c r="J251" t="str">
        <v>Redes y Comunicaciones-NIVEL 2 - COL</v>
      </c>
      <c r="K251" t="str">
        <v>Guillermo Gutierrez</v>
      </c>
      <c r="L251" t="str">
        <v>CERRADO</v>
      </c>
      <c r="M251" t="str">
        <v>CERRADO</v>
      </c>
      <c r="N251" t="str">
        <v>MEDIA</v>
      </c>
      <c r="O251">
        <v>45686</v>
      </c>
      <c r="P251">
        <v>0.5</v>
      </c>
      <c r="Q251" t="str">
        <f>TEXT(KPI_IMs_2[[#This Row],[FECHA DE LA NOVEDAD]],"MMMM")</f>
        <v>enero</v>
      </c>
      <c r="R251" t="str">
        <f>TEXT(KPI_IMs_2[[#This Row],[FECHA DE LA NOVEDAD]],"aaaa")</f>
        <v>2025</v>
      </c>
      <c r="S251">
        <v>45687</v>
      </c>
      <c r="T251">
        <v>45686</v>
      </c>
      <c r="U251">
        <v>0.5736111111111111</v>
      </c>
      <c r="V251">
        <v>0.4513888888888889</v>
      </c>
      <c r="W251">
        <f>((KPI_IMs_2[[#This Row],[FECHA DE RESOLUCION]]+KPI_IMs_2[[#This Row],[HORA CIERRE IM]])-(KPI_IMs_2[[#This Row],[FECHA DE LA NOVEDAD]]+KPI_IMs_2[[#This Row],[HORA DE LA FALLA]]))*24*60</f>
        <v>1370.0000000023283</v>
      </c>
      <c r="X251" t="str" cm="1" xml:space="preserve">
        <f t="array" ref="X251" xml:space="preserve">IF(OR(O251="",P251="",S251="",V251="",AQ251="",AR251=""),"",
  LET(
    _xlpm.inicio, O251 + P251,
    _xlpm.fin, S251 + V251,
    _xlpm.dias, INT(_xlpm.fin - _xlpm.inicio),
    _xlpm.tiempo, REDUCE(0, SEQUENCE(_xlpm.dias + 1, 1, 0, 1),
      LAMBDA(_xlpm.acum,_xlpm.d,
        LET(
          _xlpm.dia, TRUNC(_xlpm.inicio) + _xlpm.d,
          _xlpm.horaIni, IF(_xlpm.d = 0, MAX(_xlpm.inicio, _xlpm.dia + AQ251), _xlpm.dia + AQ251),
          _xlpm.horaFin, IF(_xlpm.d = _xlpm.dias, MIN(_xlpm.fin, _xlpm.dia + AR251), _xlpm.dia + AR251),
          _xlpm.tiempo_dia, MAX(0, _xlpm.horaFin - _xlpm.horaIni),
          _xlpm.acum + _xlpm.tiempo_dia
        )
      )
    ),
    TEXT(_xlpm.tiempo, "h:mm")
  )
)</f>
        <v>9:00</v>
      </c>
      <c r="Y251" t="str">
        <f>TEXT((KPI_IMs_2[[#This Row],[FECHA DE REPORTE]]+KPI_IMs_2[[#This Row],[HORA DE REPORTE]]) - (KPI_IMs_2[[#This Row],[FECHA DE LA NOVEDAD]]+KPI_IMs_2[[#This Row],[HORA DE LA FALLA]]), "[h]:mm")</f>
        <v>1:46</v>
      </c>
      <c r="Z251" t="str">
        <v>CAIDA ENLACES</v>
      </c>
      <c r="AA251" t="str">
        <v>Red / Enlace / Proveedor</v>
      </c>
      <c r="AB251" t="str">
        <v xml:space="preserve">Caída enlace proveedor - Cirion       </v>
      </c>
      <c r="AC251" t="str">
        <v>Proveedor - Red/Infraestructura</v>
      </c>
      <c r="AD251" t="str">
        <v>NO</v>
      </c>
      <c r="AE251" t="str">
        <v>NO</v>
      </c>
      <c r="AF251" t="str">
        <v>NO</v>
      </c>
      <c r="AG251" t="str">
        <v>NO</v>
      </c>
      <c r="AH251" t="str">
        <v>EXTERNO</v>
      </c>
      <c r="AI251" t="str">
        <v>PROVEEDOR</v>
      </c>
      <c r="AJ251" t="str">
        <v>Ajuste por parte del Proveedor</v>
      </c>
      <c r="AM251" t="str">
        <v>Culminado 100%</v>
      </c>
      <c r="AP251" t="str">
        <v>se restablece enlaces por parte del Proveedor</v>
      </c>
      <c r="AQ251">
        <v>0.3333333333333333</v>
      </c>
      <c r="AR251">
        <v>0.875</v>
      </c>
    </row>
    <row r="252" xml:space="preserve">
      <c r="A252">
        <v>1152726</v>
      </c>
      <c r="B252" t="str">
        <f>VLOOKUP(H252,DetalleTiendas!A$2:S$1778,3,FALSE)</f>
        <v>SUPERMERCADOS</v>
      </c>
      <c r="C252" t="str">
        <f>VLOOKUP(H252,DetalleTiendas!A$2:S$1778,4,FALSE)</f>
        <v>JUMBO</v>
      </c>
      <c r="D252" t="str">
        <f>VLOOKUP(H252,DetalleTiendas!A$2:S$1778,5,FALSE)</f>
        <v>BOGOTA</v>
      </c>
      <c r="E252" t="str">
        <v>CORTE DE ENERGIA</v>
      </c>
      <c r="F252" t="str">
        <v>NO</v>
      </c>
      <c r="G252" t="str" xml:space="preserve">
        <f xml:space="preserve">IF(
   AND(ISNUMBER(VALUE(MID(H252,3,3))), ISNUMBER(FIND(" ", H252))),
   LEFT(H252,FIND(" ",H252)-1),
   H252
)</f>
        <v>J191</v>
      </c>
      <c r="H252" t="str">
        <v>J191 CHIA BAZAAR</v>
      </c>
      <c r="J252" t="str">
        <v>Redes y Comunicaciones-NIVEL 2 - COL</v>
      </c>
      <c r="K252" t="str">
        <v>Guillermo Gutierrez</v>
      </c>
      <c r="L252" t="str">
        <v>CERRADO</v>
      </c>
      <c r="M252" t="str">
        <v>CERRADO</v>
      </c>
      <c r="N252" t="str">
        <v>MEDIA</v>
      </c>
      <c r="O252">
        <v>45684</v>
      </c>
      <c r="P252">
        <v>0.5020833333333333</v>
      </c>
      <c r="Q252" t="str">
        <f>TEXT(KPI_IMs_2[[#This Row],[FECHA DE LA NOVEDAD]],"MMMM")</f>
        <v>enero</v>
      </c>
      <c r="R252" t="str">
        <f>TEXT(KPI_IMs_2[[#This Row],[FECHA DE LA NOVEDAD]],"aaaa")</f>
        <v>2025</v>
      </c>
      <c r="S252">
        <v>45684</v>
      </c>
      <c r="T252">
        <v>45684</v>
      </c>
      <c r="U252">
        <v>0.5159722222222223</v>
      </c>
      <c r="V252">
        <v>0.5506944444444445</v>
      </c>
      <c r="W252">
        <f>((KPI_IMs_2[[#This Row],[FECHA DE RESOLUCION]]+KPI_IMs_2[[#This Row],[HORA CIERRE IM]])-(KPI_IMs_2[[#This Row],[FECHA DE LA NOVEDAD]]+KPI_IMs_2[[#This Row],[HORA DE LA FALLA]]))*24*60</f>
        <v>69.9999999976717</v>
      </c>
      <c r="X252" t="str" cm="1" xml:space="preserve">
        <f t="array" ref="X252" xml:space="preserve">IF(OR(O252="",P252="",S252="",V252="",AQ252="",AR252=""),"",
  LET(
    _xlpm.inicio, O252 + P252,
    _xlpm.fin, S252 + V252,
    _xlpm.dias, INT(_xlpm.fin - _xlpm.inicio),
    _xlpm.tiempo, REDUCE(0, SEQUENCE(_xlpm.dias + 1, 1, 0, 1),
      LAMBDA(_xlpm.acum,_xlpm.d,
        LET(
          _xlpm.dia, TRUNC(_xlpm.inicio) + _xlpm.d,
          _xlpm.horaIni, IF(_xlpm.d = 0, MAX(_xlpm.inicio, _xlpm.dia + AQ252), _xlpm.dia + AQ252),
          _xlpm.horaFin, IF(_xlpm.d = _xlpm.dias, MIN(_xlpm.fin, _xlpm.dia + AR252), _xlpm.dia + AR252),
          _xlpm.tiempo_dia, MAX(0, _xlpm.horaFin - _xlpm.horaIni),
          _xlpm.acum + _xlpm.tiempo_dia
        )
      )
    ),
    TEXT(_xlpm.tiempo, "h:mm")
  )
)</f>
        <v>1:10</v>
      </c>
      <c r="Y252" t="str">
        <f>TEXT((KPI_IMs_2[[#This Row],[FECHA DE REPORTE]]+KPI_IMs_2[[#This Row],[HORA DE REPORTE]]) - (KPI_IMs_2[[#This Row],[FECHA DE LA NOVEDAD]]+KPI_IMs_2[[#This Row],[HORA DE LA FALLA]]), "[h]:mm")</f>
        <v>0:20</v>
      </c>
      <c r="Z252" t="str">
        <v>CAIDA ENLACES</v>
      </c>
      <c r="AA252" t="str">
        <v>Red / Enlace / Proveedor</v>
      </c>
      <c r="AB252" t="str">
        <v xml:space="preserve">Caída enlace proveedor - Claro </v>
      </c>
      <c r="AC252" t="str">
        <v>Proveedor - Red/Infraestructura</v>
      </c>
      <c r="AD252" t="str">
        <v>SI</v>
      </c>
      <c r="AE252" t="str">
        <v>SI</v>
      </c>
      <c r="AF252" t="str">
        <v>SI</v>
      </c>
      <c r="AG252" t="str">
        <v>SI</v>
      </c>
      <c r="AH252" t="str">
        <v>EXTERNO</v>
      </c>
      <c r="AI252" t="str">
        <v>PROVEEDOR</v>
      </c>
      <c r="AJ252" t="str">
        <v>Ajuste por parte del Proveedor</v>
      </c>
      <c r="AM252" t="str">
        <v>Culminado 100%</v>
      </c>
      <c r="AP252" t="str">
        <v>se restablece enlaces por parte del Proveedor</v>
      </c>
      <c r="AQ252">
        <v>0.3333333333333333</v>
      </c>
      <c r="AR252">
        <v>0.875</v>
      </c>
    </row>
    <row r="253" xml:space="preserve">
      <c r="A253">
        <v>1152565</v>
      </c>
      <c r="B253" t="str">
        <f>VLOOKUP(H253,DetalleTiendas!A$2:S$1778,3,FALSE)</f>
        <v>SUPERMERCADOS</v>
      </c>
      <c r="C253" t="str">
        <f>VLOOKUP(H253,DetalleTiendas!A$2:S$1778,4,FALSE)</f>
        <v>JUMBO</v>
      </c>
      <c r="D253" t="str">
        <f>VLOOKUP(H253,DetalleTiendas!A$2:S$1778,5,FALSE)</f>
        <v>BOGOTA</v>
      </c>
      <c r="E253" t="str">
        <v>IM POS NCR (ARS)</v>
      </c>
      <c r="F253" t="str">
        <v>N/A</v>
      </c>
      <c r="G253" t="str" xml:space="preserve">
        <f xml:space="preserve">IF(
   AND(ISNUMBER(VALUE(MID(H253,3,3))), ISNUMBER(FIND(" ", H253))),
   LEFT(H253,FIND(" ",H253)-1),
   H253
)</f>
        <v>J015</v>
      </c>
      <c r="H253" t="str">
        <v>J015 HAYUELOS</v>
      </c>
      <c r="J253" t="str">
        <v>Mesas Especializadas Colombia</v>
      </c>
      <c r="K253" t="str">
        <v>Oscar Ramirez</v>
      </c>
      <c r="L253" t="str">
        <v>CERRADO</v>
      </c>
      <c r="M253" t="str">
        <v>CERRADO</v>
      </c>
      <c r="N253" t="str">
        <v>MEDIA</v>
      </c>
      <c r="O253">
        <v>45684</v>
      </c>
      <c r="P253">
        <v>0.375</v>
      </c>
      <c r="Q253" t="str">
        <f>TEXT(KPI_IMs_2[[#This Row],[FECHA DE LA NOVEDAD]],"MMMM")</f>
        <v>enero</v>
      </c>
      <c r="R253" t="str">
        <f>TEXT(KPI_IMs_2[[#This Row],[FECHA DE LA NOVEDAD]],"aaaa")</f>
        <v>2025</v>
      </c>
      <c r="S253">
        <v>45685</v>
      </c>
      <c r="T253">
        <v>45684</v>
      </c>
      <c r="U253">
        <v>0.4097222222222222</v>
      </c>
      <c r="V253">
        <v>0.46875</v>
      </c>
      <c r="W253">
        <f>((KPI_IMs_2[[#This Row],[FECHA DE RESOLUCION]]+KPI_IMs_2[[#This Row],[HORA CIERRE IM]])-(KPI_IMs_2[[#This Row],[FECHA DE LA NOVEDAD]]+KPI_IMs_2[[#This Row],[HORA DE LA FALLA]]))*24*60</f>
        <v>1575</v>
      </c>
      <c r="X253" t="str" cm="1" xml:space="preserve">
        <f t="array" ref="X253" xml:space="preserve">IF(OR(O253="",P253="",S253="",V253="",AQ253="",AR253=""),"",
  LET(
    _xlpm.inicio, O253 + P253,
    _xlpm.fin, S253 + V253,
    _xlpm.dias, INT(_xlpm.fin - _xlpm.inicio),
    _xlpm.tiempo, REDUCE(0, SEQUENCE(_xlpm.dias + 1, 1, 0, 1),
      LAMBDA(_xlpm.acum,_xlpm.d,
        LET(
          _xlpm.dia, TRUNC(_xlpm.inicio) + _xlpm.d,
          _xlpm.horaIni, IF(_xlpm.d = 0, MAX(_xlpm.inicio, _xlpm.dia + AQ253), _xlpm.dia + AQ253),
          _xlpm.horaFin, IF(_xlpm.d = _xlpm.dias, MIN(_xlpm.fin, _xlpm.dia + AR253), _xlpm.dia + AR253),
          _xlpm.tiempo_dia, MAX(0, _xlpm.horaFin - _xlpm.horaIni),
          _xlpm.acum + _xlpm.tiempo_dia
        )
      )
    ),
    TEXT(_xlpm.tiempo, "h:mm")
  )
)</f>
        <v>15:15</v>
      </c>
      <c r="Y253" t="str">
        <f>TEXT((KPI_IMs_2[[#This Row],[FECHA DE REPORTE]]+KPI_IMs_2[[#This Row],[HORA DE REPORTE]]) - (KPI_IMs_2[[#This Row],[FECHA DE LA NOVEDAD]]+KPI_IMs_2[[#This Row],[HORA DE LA FALLA]]), "[h]:mm")</f>
        <v>0:50</v>
      </c>
      <c r="Z253" t="str">
        <v>NO PERMITE VISUALIZAR ALGUNAS OPCIONES EN EL CAJERO</v>
      </c>
      <c r="AA253" t="str">
        <v>Software / Actualización</v>
      </c>
      <c r="AB253" t="str">
        <v>Fallas de parametrización Caja</v>
      </c>
      <c r="AC253" t="str">
        <v>Proveedor - Red/Infraestructura</v>
      </c>
      <c r="AD253" t="str">
        <v>NO</v>
      </c>
      <c r="AE253" t="str">
        <v>NO</v>
      </c>
      <c r="AF253" t="str">
        <v>NO</v>
      </c>
      <c r="AG253" t="str">
        <v>NO</v>
      </c>
      <c r="AH253" t="str">
        <v>N/A</v>
      </c>
      <c r="AI253" t="str">
        <v>N/A</v>
      </c>
      <c r="AJ253" t="str">
        <v>Integracion / Desarrollo</v>
      </c>
      <c r="AM253" t="str">
        <v>Culminado 100%</v>
      </c>
      <c r="AP253" t="str">
        <v>Se realiza Rollback ; se va a Subir a Producción el Ajuste con todas las Opciones del Menú</v>
      </c>
      <c r="AQ253">
        <v>0.3333333333333333</v>
      </c>
      <c r="AR253">
        <v>0.875</v>
      </c>
    </row>
    <row r="254" xml:space="preserve">
      <c r="A254">
        <v>1152565</v>
      </c>
      <c r="B254" t="str">
        <f>VLOOKUP(H254,DetalleTiendas!A$2:S$1778,3,FALSE)</f>
        <v>SUPERMERCADOS</v>
      </c>
      <c r="C254" t="str">
        <f>VLOOKUP(H254,DetalleTiendas!A$2:S$1778,4,FALSE)</f>
        <v>EDS JUMBO-ANCLA</v>
      </c>
      <c r="D254" t="str">
        <f>VLOOKUP(H254,DetalleTiendas!A$2:S$1778,5,FALSE)</f>
        <v>BOGOTA</v>
      </c>
      <c r="E254" t="str">
        <v>CORTE DE ENERGIA</v>
      </c>
      <c r="F254" t="str">
        <v>N/A</v>
      </c>
      <c r="G254" t="str" xml:space="preserve">
        <f xml:space="preserve">IF(
   AND(ISNUMBER(VALUE(MID(H254,3,3))), ISNUMBER(FIND(" ", H254))),
   LEFT(H254,FIND(" ",H254)-1),
   H254
)</f>
        <v>Z016</v>
      </c>
      <c r="H254" t="str">
        <v>Z016 CRA 30</v>
      </c>
      <c r="J254" t="str">
        <v>Mesas Especializadas Colombia</v>
      </c>
      <c r="K254" t="str">
        <v>Oscar Ramirez</v>
      </c>
      <c r="L254" t="str">
        <v>CERRADO</v>
      </c>
      <c r="M254" t="str">
        <v>CERRADO</v>
      </c>
      <c r="N254" t="str">
        <v>MEDIA</v>
      </c>
      <c r="O254">
        <v>45684</v>
      </c>
      <c r="P254">
        <v>0.375</v>
      </c>
      <c r="Q254" t="str">
        <f>TEXT(KPI_IMs_2[[#This Row],[FECHA DE LA NOVEDAD]],"MMMM")</f>
        <v>enero</v>
      </c>
      <c r="R254" t="str">
        <f>TEXT(KPI_IMs_2[[#This Row],[FECHA DE LA NOVEDAD]],"aaaa")</f>
        <v>2025</v>
      </c>
      <c r="S254">
        <v>45685</v>
      </c>
      <c r="T254">
        <v>45684</v>
      </c>
      <c r="U254">
        <v>0.4097222222222222</v>
      </c>
      <c r="V254">
        <v>0.46875</v>
      </c>
      <c r="W254">
        <f>((KPI_IMs_2[[#This Row],[FECHA DE RESOLUCION]]+KPI_IMs_2[[#This Row],[HORA CIERRE IM]])-(KPI_IMs_2[[#This Row],[FECHA DE LA NOVEDAD]]+KPI_IMs_2[[#This Row],[HORA DE LA FALLA]]))*24*60</f>
        <v>1575</v>
      </c>
      <c r="X254" t="str" cm="1" xml:space="preserve">
        <f t="array" ref="X254" xml:space="preserve">IF(OR(O254="",P254="",S254="",V254="",AQ254="",AR254=""),"",
  LET(
    _xlpm.inicio, O254 + P254,
    _xlpm.fin, S254 + V254,
    _xlpm.dias, INT(_xlpm.fin - _xlpm.inicio),
    _xlpm.tiempo, REDUCE(0, SEQUENCE(_xlpm.dias + 1, 1, 0, 1),
      LAMBDA(_xlpm.acum,_xlpm.d,
        LET(
          _xlpm.dia, TRUNC(_xlpm.inicio) + _xlpm.d,
          _xlpm.horaIni, IF(_xlpm.d = 0, MAX(_xlpm.inicio, _xlpm.dia + AQ254), _xlpm.dia + AQ254),
          _xlpm.horaFin, IF(_xlpm.d = _xlpm.dias, MIN(_xlpm.fin, _xlpm.dia + AR254), _xlpm.dia + AR254),
          _xlpm.tiempo_dia, MAX(0, _xlpm.horaFin - _xlpm.horaIni),
          _xlpm.acum + _xlpm.tiempo_dia
        )
      )
    ),
    TEXT(_xlpm.tiempo, "h:mm")
  )
)</f>
        <v>15:15</v>
      </c>
      <c r="Y254" t="str">
        <f>TEXT((KPI_IMs_2[[#This Row],[FECHA DE REPORTE]]+KPI_IMs_2[[#This Row],[HORA DE REPORTE]]) - (KPI_IMs_2[[#This Row],[FECHA DE LA NOVEDAD]]+KPI_IMs_2[[#This Row],[HORA DE LA FALLA]]), "[h]:mm")</f>
        <v>0:50</v>
      </c>
      <c r="Z254" t="str">
        <v>NO PERMITE VISUALIZAR ALGUNAS OPCIONES EN EL CAJERO</v>
      </c>
      <c r="AA254" t="str">
        <v>Software / Actualización</v>
      </c>
      <c r="AB254" t="str">
        <v>Fallas de parametrización Caja</v>
      </c>
      <c r="AC254" t="str">
        <v>Proveedor - Red/Infraestructura</v>
      </c>
      <c r="AD254" t="str">
        <v>NO</v>
      </c>
      <c r="AE254" t="str">
        <v>NO</v>
      </c>
      <c r="AF254" t="str">
        <v>NO</v>
      </c>
      <c r="AG254" t="str">
        <v>NO</v>
      </c>
      <c r="AH254" t="str">
        <v>N/A</v>
      </c>
      <c r="AI254" t="str">
        <v>N/A</v>
      </c>
      <c r="AJ254" t="str">
        <v>Integracion / Desarrollo</v>
      </c>
      <c r="AM254" t="str">
        <v>Culminado 100%</v>
      </c>
      <c r="AP254" t="str">
        <v>Se realiza Rollback ; se va a Subir a Producción el Ajuste con todas las Opciones del Menú</v>
      </c>
      <c r="AQ254">
        <v>0.3333333333333333</v>
      </c>
      <c r="AR254">
        <v>0.875</v>
      </c>
    </row>
    <row r="255" xml:space="preserve">
      <c r="A255">
        <v>1152565</v>
      </c>
      <c r="B255" t="str">
        <f>VLOOKUP(H255,DetalleTiendas!A$2:S$1778,3,FALSE)</f>
        <v>SUPERMERCADOS</v>
      </c>
      <c r="C255" t="str">
        <f>VLOOKUP(H255,DetalleTiendas!A$2:S$1778,4,FALSE)</f>
        <v>EDS JUMBO-ANCLA</v>
      </c>
      <c r="D255" t="str">
        <f>VLOOKUP(H255,DetalleTiendas!A$2:S$1778,5,FALSE)</f>
        <v>BOGOTA</v>
      </c>
      <c r="E255" t="str">
        <v>ENLACES</v>
      </c>
      <c r="F255" t="str">
        <v>N/A</v>
      </c>
      <c r="G255" t="str" xml:space="preserve">
        <f xml:space="preserve">IF(
   AND(ISNUMBER(VALUE(MID(H255,3,3))), ISNUMBER(FIND(" ", H255))),
   LEFT(H255,FIND(" ",H255)-1),
   H255
)</f>
        <v>Z016</v>
      </c>
      <c r="H255" t="str">
        <v>Z016 CRA 30</v>
      </c>
      <c r="J255" t="str">
        <v>Mesas Especializadas Colombia</v>
      </c>
      <c r="K255" t="str">
        <v>Oscar Ramirez</v>
      </c>
      <c r="L255" t="str">
        <v>CERRADO</v>
      </c>
      <c r="M255" t="str">
        <v>CERRADO</v>
      </c>
      <c r="N255" t="str">
        <v>MEDIA</v>
      </c>
      <c r="O255">
        <v>45684</v>
      </c>
      <c r="P255">
        <v>0.375</v>
      </c>
      <c r="Q255" t="str">
        <f>TEXT(KPI_IMs_2[[#This Row],[FECHA DE LA NOVEDAD]],"MMMM")</f>
        <v>enero</v>
      </c>
      <c r="R255" t="str">
        <f>TEXT(KPI_IMs_2[[#This Row],[FECHA DE LA NOVEDAD]],"aaaa")</f>
        <v>2025</v>
      </c>
      <c r="S255">
        <v>45685</v>
      </c>
      <c r="T255">
        <v>45684</v>
      </c>
      <c r="U255">
        <v>0.4097222222222222</v>
      </c>
      <c r="V255">
        <v>0.46875</v>
      </c>
      <c r="W255">
        <f>((KPI_IMs_2[[#This Row],[FECHA DE RESOLUCION]]+KPI_IMs_2[[#This Row],[HORA CIERRE IM]])-(KPI_IMs_2[[#This Row],[FECHA DE LA NOVEDAD]]+KPI_IMs_2[[#This Row],[HORA DE LA FALLA]]))*24*60</f>
        <v>1575</v>
      </c>
      <c r="X255" t="str" cm="1" xml:space="preserve">
        <f t="array" ref="X255" xml:space="preserve">IF(OR(O255="",P255="",S255="",V255="",AQ255="",AR255=""),"",
  LET(
    _xlpm.inicio, O255 + P255,
    _xlpm.fin, S255 + V255,
    _xlpm.dias, INT(_xlpm.fin - _xlpm.inicio),
    _xlpm.tiempo, REDUCE(0, SEQUENCE(_xlpm.dias + 1, 1, 0, 1),
      LAMBDA(_xlpm.acum,_xlpm.d,
        LET(
          _xlpm.dia, TRUNC(_xlpm.inicio) + _xlpm.d,
          _xlpm.horaIni, IF(_xlpm.d = 0, MAX(_xlpm.inicio, _xlpm.dia + AQ255), _xlpm.dia + AQ255),
          _xlpm.horaFin, IF(_xlpm.d = _xlpm.dias, MIN(_xlpm.fin, _xlpm.dia + AR255), _xlpm.dia + AR255),
          _xlpm.tiempo_dia, MAX(0, _xlpm.horaFin - _xlpm.horaIni),
          _xlpm.acum + _xlpm.tiempo_dia
        )
      )
    ),
    TEXT(_xlpm.tiempo, "h:mm")
  )
)</f>
        <v>15:15</v>
      </c>
      <c r="Y255" t="str">
        <f>TEXT((KPI_IMs_2[[#This Row],[FECHA DE REPORTE]]+KPI_IMs_2[[#This Row],[HORA DE REPORTE]]) - (KPI_IMs_2[[#This Row],[FECHA DE LA NOVEDAD]]+KPI_IMs_2[[#This Row],[HORA DE LA FALLA]]), "[h]:mm")</f>
        <v>0:50</v>
      </c>
      <c r="Z255" t="str">
        <v>NO PERMITE VISUALIZAR ALGUNAS OPCIONES EN EL CAJERO</v>
      </c>
      <c r="AA255" t="str">
        <v>Software / Actualización</v>
      </c>
      <c r="AB255" t="str">
        <v>Fallas de parametrización Caja</v>
      </c>
      <c r="AC255" t="str">
        <v>Proveedor - Red/Infraestructura</v>
      </c>
      <c r="AD255" t="str">
        <v>NO</v>
      </c>
      <c r="AE255" t="str">
        <v>NO</v>
      </c>
      <c r="AF255" t="str">
        <v>NO</v>
      </c>
      <c r="AG255" t="str">
        <v>NO</v>
      </c>
      <c r="AH255" t="str">
        <v>N/A</v>
      </c>
      <c r="AI255" t="str">
        <v>N/A</v>
      </c>
      <c r="AJ255" t="str">
        <v>Integracion / Desarrollo</v>
      </c>
      <c r="AM255" t="str">
        <v>Culminado 100%</v>
      </c>
      <c r="AP255" t="str">
        <v>Se realiza Rollback ; se va a Subir a Producción el Ajuste con todas las Opciones del Menú</v>
      </c>
      <c r="AQ255">
        <v>0.3333333333333333</v>
      </c>
      <c r="AR255">
        <v>0.875</v>
      </c>
    </row>
    <row r="256" xml:space="preserve">
      <c r="A256">
        <v>1153157</v>
      </c>
      <c r="B256" t="str">
        <f>VLOOKUP(H256,DetalleTiendas!A$2:S$1778,3,FALSE)</f>
        <v>SUPERMERCADOS</v>
      </c>
      <c r="C256" t="str">
        <f>VLOOKUP(H256,DetalleTiendas!A$2:S$1778,4,FALSE)</f>
        <v>SUPERMERCADOS</v>
      </c>
      <c r="D256" t="str">
        <f>VLOOKUP(H256,DetalleTiendas!A$2:S$1778,5,FALSE)</f>
        <v>SUPERMERCADOS</v>
      </c>
      <c r="E256" t="str">
        <v>CONTROL M</v>
      </c>
      <c r="F256" t="str">
        <v>NO</v>
      </c>
      <c r="G256" t="str" xml:space="preserve">
        <f xml:space="preserve">IF(
   AND(ISNUMBER(VALUE(MID(H256,3,3))), ISNUMBER(FIND(" ", H256))),
   LEFT(H256,FIND(" ",H256)-1),
   H256
)</f>
        <v>SUPERMERCADOS</v>
      </c>
      <c r="H256" t="str">
        <v>SUPERMERCADOS</v>
      </c>
      <c r="J256" t="str">
        <v>Aplicaciones_POS_ARS_Colombia</v>
      </c>
      <c r="K256" t="str">
        <v>Luis Alejandro Medina</v>
      </c>
      <c r="L256" t="str">
        <v>CERRADO</v>
      </c>
      <c r="M256" t="str">
        <v>CERRADO</v>
      </c>
      <c r="N256" t="str">
        <v>BAJA</v>
      </c>
      <c r="O256">
        <v>45684</v>
      </c>
      <c r="P256">
        <v>0.4652777777777778</v>
      </c>
      <c r="Q256" t="str">
        <f>TEXT(KPI_IMs_2[[#This Row],[FECHA DE LA NOVEDAD]],"MMMM")</f>
        <v>enero</v>
      </c>
      <c r="R256" t="str">
        <f>TEXT(KPI_IMs_2[[#This Row],[FECHA DE LA NOVEDAD]],"aaaa")</f>
        <v>2025</v>
      </c>
      <c r="S256">
        <v>45685</v>
      </c>
      <c r="T256">
        <v>45684</v>
      </c>
      <c r="U256">
        <v>0.6819444444444445</v>
      </c>
      <c r="V256">
        <v>0.4583333333333333</v>
      </c>
      <c r="W256">
        <f>((KPI_IMs_2[[#This Row],[FECHA DE RESOLUCION]]+KPI_IMs_2[[#This Row],[HORA CIERRE IM]])-(KPI_IMs_2[[#This Row],[FECHA DE LA NOVEDAD]]+KPI_IMs_2[[#This Row],[HORA DE LA FALLA]]))*24*60</f>
        <v>1429.9999999988358</v>
      </c>
      <c r="X256" t="str" cm="1" xml:space="preserve">
        <f t="array" ref="X256" xml:space="preserve">IF(OR(O256="",P256="",S256="",V256="",AQ256="",AR256=""),"",
  LET(
    _xlpm.inicio, O256 + P256,
    _xlpm.fin, S256 + V256,
    _xlpm.dias, INT(_xlpm.fin - _xlpm.inicio),
    _xlpm.tiempo, REDUCE(0, SEQUENCE(_xlpm.dias + 1, 1, 0, 1),
      LAMBDA(_xlpm.acum,_xlpm.d,
        LET(
          _xlpm.dia, TRUNC(_xlpm.inicio) + _xlpm.d,
          _xlpm.horaIni, IF(_xlpm.d = 0, MAX(_xlpm.inicio, _xlpm.dia + AQ256), _xlpm.dia + AQ256),
          _xlpm.horaFin, IF(_xlpm.d = _xlpm.dias, MIN(_xlpm.fin, _xlpm.dia + AR256), _xlpm.dia + AR256),
          _xlpm.tiempo_dia, MAX(0, _xlpm.horaFin - _xlpm.horaIni),
          _xlpm.acum + _xlpm.tiempo_dia
        )
      )
    ),
    TEXT(_xlpm.tiempo, "h:mm")
  )
)</f>
        <v>9:50</v>
      </c>
      <c r="Y256" t="str">
        <f>TEXT((KPI_IMs_2[[#This Row],[FECHA DE REPORTE]]+KPI_IMs_2[[#This Row],[HORA DE REPORTE]]) - (KPI_IMs_2[[#This Row],[FECHA DE LA NOVEDAD]]+KPI_IMs_2[[#This Row],[HORA DE LA FALLA]]), "[h]:mm")</f>
        <v>5:12</v>
      </c>
      <c r="Z256" t="str">
        <v>NOVEDAD BONOS DE SECRETARIA Y/O RAPPI</v>
      </c>
      <c r="AA256" t="str">
        <v>Software / Actualización</v>
      </c>
      <c r="AB256" t="str">
        <v>cambio enrutamiento por el Proveedor</v>
      </c>
      <c r="AC256" t="str">
        <v>Proveedor - Red/Infraestructura</v>
      </c>
      <c r="AD256" t="str">
        <v>SI</v>
      </c>
      <c r="AE256" t="str">
        <v>NO</v>
      </c>
      <c r="AF256" t="str">
        <v>NO</v>
      </c>
      <c r="AG256" t="str">
        <v>NO</v>
      </c>
      <c r="AH256" t="str">
        <v>EXTERNO</v>
      </c>
      <c r="AI256" t="str">
        <v>PROVEEDOR</v>
      </c>
      <c r="AJ256" t="str">
        <v>Ajuste por parte del Proveedor</v>
      </c>
      <c r="AM256" t="str">
        <v>Culminado 100%</v>
      </c>
      <c r="AP256" t="str">
        <v xml:space="preserve">el Proveedor envio la nueva URL para web service </v>
      </c>
      <c r="AQ256">
        <v>0.3333333333333333</v>
      </c>
      <c r="AR256">
        <v>0.875</v>
      </c>
    </row>
    <row r="257" xml:space="preserve">
      <c r="A257">
        <v>1150399</v>
      </c>
      <c r="B257" t="str">
        <f>VLOOKUP(H257,DetalleTiendas!A$2:S$1778,3,FALSE)</f>
        <v>PAIS</v>
      </c>
      <c r="C257" t="str">
        <f>VLOOKUP(H257,DetalleTiendas!A$2:S$1778,4,FALSE)</f>
        <v>PAIS</v>
      </c>
      <c r="D257" t="str">
        <f>VLOOKUP(H257,DetalleTiendas!A$2:S$1778,5,FALSE)</f>
        <v>PAIS</v>
      </c>
      <c r="E257" t="str">
        <v>ENLACES</v>
      </c>
      <c r="F257" t="str">
        <v>SI</v>
      </c>
      <c r="G257" t="str" xml:space="preserve">
        <f xml:space="preserve">IF(
   AND(ISNUMBER(VALUE(MID(H257,3,3))), ISNUMBER(FIND(" ", H257))),
   LEFT(H257,FIND(" ",H257)-1),
   H257
)</f>
        <v>PAIS</v>
      </c>
      <c r="H257" t="str">
        <v>PAIS</v>
      </c>
      <c r="J257" t="str">
        <v>SC_Traductor</v>
      </c>
      <c r="K257" t="str">
        <v>Diego Alejandro Mahecha</v>
      </c>
      <c r="L257" t="str">
        <v>CERRADO</v>
      </c>
      <c r="M257" t="str">
        <v>CERRADO</v>
      </c>
      <c r="N257" t="str">
        <v>MEDIA</v>
      </c>
      <c r="O257">
        <v>45682</v>
      </c>
      <c r="P257">
        <v>0.3958333333333333</v>
      </c>
      <c r="Q257" t="str">
        <f>TEXT(KPI_IMs_2[[#This Row],[FECHA DE LA NOVEDAD]],"MMMM")</f>
        <v>enero</v>
      </c>
      <c r="R257" t="str">
        <f>TEXT(KPI_IMs_2[[#This Row],[FECHA DE LA NOVEDAD]],"aaaa")</f>
        <v>2025</v>
      </c>
      <c r="S257">
        <v>45686</v>
      </c>
      <c r="T257">
        <v>45682</v>
      </c>
      <c r="U257">
        <v>0.4791666666666667</v>
      </c>
      <c r="V257">
        <v>0.4583333333333333</v>
      </c>
      <c r="W257">
        <f>((KPI_IMs_2[[#This Row],[FECHA DE RESOLUCION]]+KPI_IMs_2[[#This Row],[HORA CIERRE IM]])-(KPI_IMs_2[[#This Row],[FECHA DE LA NOVEDAD]]+KPI_IMs_2[[#This Row],[HORA DE LA FALLA]]))*24*60</f>
        <v>5850</v>
      </c>
      <c r="X257" t="str" cm="1" xml:space="preserve">
        <f t="array" ref="X257" xml:space="preserve">IF(OR(O257="",P257="",S257="",V257="",AQ257="",AR257=""),"",
  LET(
    _xlpm.inicio, O257 + P257,
    _xlpm.fin, S257 + V257,
    _xlpm.dias, INT(_xlpm.fin - _xlpm.inicio),
    _xlpm.tiempo, REDUCE(0, SEQUENCE(_xlpm.dias + 1, 1, 0, 1),
      LAMBDA(_xlpm.acum,_xlpm.d,
        LET(
          _xlpm.dia, TRUNC(_xlpm.inicio) + _xlpm.d,
          _xlpm.horaIni, IF(_xlpm.d = 0, MAX(_xlpm.inicio, _xlpm.dia + AQ257), _xlpm.dia + AQ257),
          _xlpm.horaFin, IF(_xlpm.d = _xlpm.dias, MIN(_xlpm.fin, _xlpm.dia + AR257), _xlpm.dia + AR257),
          _xlpm.tiempo_dia, MAX(0, _xlpm.horaFin - _xlpm.horaIni),
          _xlpm.acum + _xlpm.tiempo_dia
        )
      )
    ),
    TEXT(_xlpm.tiempo, "h:mm")
  )
)</f>
        <v>5:30</v>
      </c>
      <c r="Y257" t="str">
        <f>TEXT((KPI_IMs_2[[#This Row],[FECHA DE REPORTE]]+KPI_IMs_2[[#This Row],[HORA DE REPORTE]]) - (KPI_IMs_2[[#This Row],[FECHA DE LA NOVEDAD]]+KPI_IMs_2[[#This Row],[HORA DE LA FALLA]]), "[h]:mm")</f>
        <v>2:00</v>
      </c>
      <c r="Z257" t="str">
        <v>SERVICIO TRADUCTOR DE PRECIOS</v>
      </c>
      <c r="AA257" t="str">
        <v>Servidores / Infraestructura</v>
      </c>
      <c r="AB257" t="str">
        <v>Falla con el servidor bloqueado</v>
      </c>
      <c r="AC257" t="str">
        <v>Parametrizacion en curso</v>
      </c>
      <c r="AD257" t="str">
        <v>NO</v>
      </c>
      <c r="AE257" t="str">
        <v>NO</v>
      </c>
      <c r="AF257" t="str">
        <v>NO</v>
      </c>
      <c r="AG257" t="str">
        <v>NO</v>
      </c>
      <c r="AH257" t="str">
        <v>INTERNO</v>
      </c>
      <c r="AI257" t="str">
        <v>SISTEMAS</v>
      </c>
      <c r="AJ257" t="str">
        <v>Reinicio o/y inicio de servicios</v>
      </c>
      <c r="AM257" t="str">
        <v>Culminado 100%</v>
      </c>
      <c r="AP257" t="str">
        <v>Encendido del servidor traductor y activación de servicios; carga de novedades de precios</v>
      </c>
      <c r="AQ257">
        <v>0.3333333333333333</v>
      </c>
      <c r="AR257">
        <v>0.875</v>
      </c>
    </row>
    <row r="258" xml:space="preserve">
      <c r="A258">
        <v>1149726</v>
      </c>
      <c r="B258" t="str">
        <f>VLOOKUP(H258,DetalleTiendas!A$2:S$1778,3,FALSE)</f>
        <v>SUPERMERCADOS</v>
      </c>
      <c r="C258" t="str">
        <f>VLOOKUP(H258,DetalleTiendas!A$2:S$1778,4,FALSE)</f>
        <v>EDS JUMBO-ANCLA</v>
      </c>
      <c r="D258" t="str">
        <f>VLOOKUP(H258,DetalleTiendas!A$2:S$1778,5,FALSE)</f>
        <v>BOGOTA</v>
      </c>
      <c r="E258" t="str">
        <v>ENLACES</v>
      </c>
      <c r="F258" t="str">
        <v>NO</v>
      </c>
      <c r="G258" t="str" xml:space="preserve">
        <f xml:space="preserve">IF(
   AND(ISNUMBER(VALUE(MID(H258,3,3))), ISNUMBER(FIND(" ", H258))),
   LEFT(H258,FIND(" ",H258)-1),
   H258
)</f>
        <v>Z015</v>
      </c>
      <c r="H258" t="str">
        <v>Z015 HAYUELOS</v>
      </c>
      <c r="J258" t="str">
        <v>Redes y Comunicaciones-NIVEL 2 - COL</v>
      </c>
      <c r="K258" t="str">
        <v>Guillermo Gutierrez</v>
      </c>
      <c r="L258" t="str">
        <v>CERRADO</v>
      </c>
      <c r="M258" t="str">
        <v>CERRADO</v>
      </c>
      <c r="N258" t="str">
        <v>ALTA</v>
      </c>
      <c r="O258">
        <v>45681</v>
      </c>
      <c r="P258">
        <v>0.7083333333333334</v>
      </c>
      <c r="Q258" t="str">
        <f>TEXT(KPI_IMs_2[[#This Row],[FECHA DE LA NOVEDAD]],"MMMM")</f>
        <v>enero</v>
      </c>
      <c r="R258" t="str">
        <f>TEXT(KPI_IMs_2[[#This Row],[FECHA DE LA NOVEDAD]],"aaaa")</f>
        <v>2025</v>
      </c>
      <c r="S258">
        <v>45681</v>
      </c>
      <c r="T258">
        <v>45681</v>
      </c>
      <c r="U258">
        <v>0.7173611111111111</v>
      </c>
      <c r="V258">
        <v>0.7708333333333334</v>
      </c>
      <c r="W258">
        <f>((KPI_IMs_2[[#This Row],[FECHA DE RESOLUCION]]+KPI_IMs_2[[#This Row],[HORA CIERRE IM]])-(KPI_IMs_2[[#This Row],[FECHA DE LA NOVEDAD]]+KPI_IMs_2[[#This Row],[HORA DE LA FALLA]]))*24*60</f>
        <v>90</v>
      </c>
      <c r="X258" t="str" cm="1" xml:space="preserve">
        <f t="array" ref="X258" xml:space="preserve">IF(OR(O258="",P258="",S258="",V258="",AQ258="",AR258=""),"",
  LET(
    _xlpm.inicio, O258 + P258,
    _xlpm.fin, S258 + V258,
    _xlpm.dias, INT(_xlpm.fin - _xlpm.inicio),
    _xlpm.tiempo, REDUCE(0, SEQUENCE(_xlpm.dias + 1, 1, 0, 1),
      LAMBDA(_xlpm.acum,_xlpm.d,
        LET(
          _xlpm.dia, TRUNC(_xlpm.inicio) + _xlpm.d,
          _xlpm.horaIni, IF(_xlpm.d = 0, MAX(_xlpm.inicio, _xlpm.dia + AQ258), _xlpm.dia + AQ258),
          _xlpm.horaFin, IF(_xlpm.d = _xlpm.dias, MIN(_xlpm.fin, _xlpm.dia + AR258), _xlpm.dia + AR258),
          _xlpm.tiempo_dia, MAX(0, _xlpm.horaFin - _xlpm.horaIni),
          _xlpm.acum + _xlpm.tiempo_dia
        )
      )
    ),
    TEXT(_xlpm.tiempo, "h:mm")
  )
)</f>
        <v>1:30</v>
      </c>
      <c r="Y258" t="str">
        <f>TEXT((KPI_IMs_2[[#This Row],[FECHA DE REPORTE]]+KPI_IMs_2[[#This Row],[HORA DE REPORTE]]) - (KPI_IMs_2[[#This Row],[FECHA DE LA NOVEDAD]]+KPI_IMs_2[[#This Row],[HORA DE LA FALLA]]), "[h]:mm")</f>
        <v>0:13</v>
      </c>
      <c r="Z258" t="str">
        <v>CAIDA ENLACES</v>
      </c>
      <c r="AA258" t="str">
        <v>Red / Enlace / Proveedor</v>
      </c>
      <c r="AB258" t="str">
        <v xml:space="preserve">Caída enlace proveedor - Claro </v>
      </c>
      <c r="AC258" t="str">
        <v>Proveedor - Red/Infraestructura</v>
      </c>
      <c r="AD258" t="str">
        <v>SI</v>
      </c>
      <c r="AE258" t="str">
        <v>SI</v>
      </c>
      <c r="AF258" t="str">
        <v>SI</v>
      </c>
      <c r="AG258" t="str">
        <v>SI</v>
      </c>
      <c r="AH258" t="str">
        <v>EXTERNO</v>
      </c>
      <c r="AI258" t="str">
        <v>PROVEEDOR</v>
      </c>
      <c r="AJ258" t="str">
        <v>Ajuste por parte del Proveedor</v>
      </c>
      <c r="AM258" t="str">
        <v>Culminado 100%</v>
      </c>
      <c r="AP258" t="str">
        <v>se restablece enlaces por parte del Proveedor</v>
      </c>
      <c r="AQ258">
        <v>0.3333333333333333</v>
      </c>
      <c r="AR258">
        <v>0.875</v>
      </c>
    </row>
    <row r="259" xml:space="preserve">
      <c r="A259">
        <v>1149726</v>
      </c>
      <c r="B259" t="str">
        <f>VLOOKUP(H259,DetalleTiendas!A$2:S$1778,3,FALSE)</f>
        <v>MEJORAMIENTO DEL HOGAR</v>
      </c>
      <c r="C259" t="str">
        <f>VLOOKUP(H259,DetalleTiendas!A$2:S$1778,4,FALSE)</f>
        <v>EASY</v>
      </c>
      <c r="D259" t="str">
        <f>VLOOKUP(H259,DetalleTiendas!A$2:S$1778,5,FALSE)</f>
        <v>BOGOTA - EASY</v>
      </c>
      <c r="E259" t="str">
        <v>CORTE DE ENERGIA</v>
      </c>
      <c r="F259" t="str">
        <v>NO</v>
      </c>
      <c r="G259" t="str" xml:space="preserve">
        <f xml:space="preserve">IF(
   AND(ISNUMBER(VALUE(MID(H259,3,3))), ISNUMBER(FIND(" ", H259))),
   LEFT(H259,FIND(" ",H259)-1),
   H259
)</f>
        <v>E015</v>
      </c>
      <c r="H259" t="str">
        <v>E015 HAYUELOS</v>
      </c>
      <c r="J259" t="str">
        <v>Redes y Comunicaciones-NIVEL 2 - COL</v>
      </c>
      <c r="K259" t="str">
        <v>Guillermo Gutierrez</v>
      </c>
      <c r="L259" t="str">
        <v>CERRADO</v>
      </c>
      <c r="M259" t="str">
        <v>CERRADO</v>
      </c>
      <c r="N259" t="str">
        <v>ALTA</v>
      </c>
      <c r="O259">
        <v>45681</v>
      </c>
      <c r="P259">
        <v>0.7083333333333334</v>
      </c>
      <c r="Q259" t="str">
        <f>TEXT(KPI_IMs_2[[#This Row],[FECHA DE LA NOVEDAD]],"MMMM")</f>
        <v>enero</v>
      </c>
      <c r="R259" t="str">
        <f>TEXT(KPI_IMs_2[[#This Row],[FECHA DE LA NOVEDAD]],"aaaa")</f>
        <v>2025</v>
      </c>
      <c r="S259">
        <v>45681</v>
      </c>
      <c r="T259">
        <v>45681</v>
      </c>
      <c r="U259">
        <v>0.7173611111111111</v>
      </c>
      <c r="V259">
        <v>0.7708333333333334</v>
      </c>
      <c r="W259">
        <f>((KPI_IMs_2[[#This Row],[FECHA DE RESOLUCION]]+KPI_IMs_2[[#This Row],[HORA CIERRE IM]])-(KPI_IMs_2[[#This Row],[FECHA DE LA NOVEDAD]]+KPI_IMs_2[[#This Row],[HORA DE LA FALLA]]))*24*60</f>
        <v>90</v>
      </c>
      <c r="X259" t="str" cm="1" xml:space="preserve">
        <f t="array" ref="X259" xml:space="preserve">IF(OR(O259="",P259="",S259="",V259="",AQ259="",AR259=""),"",
  LET(
    _xlpm.inicio, O259 + P259,
    _xlpm.fin, S259 + V259,
    _xlpm.dias, INT(_xlpm.fin - _xlpm.inicio),
    _xlpm.tiempo, REDUCE(0, SEQUENCE(_xlpm.dias + 1, 1, 0, 1),
      LAMBDA(_xlpm.acum,_xlpm.d,
        LET(
          _xlpm.dia, TRUNC(_xlpm.inicio) + _xlpm.d,
          _xlpm.horaIni, IF(_xlpm.d = 0, MAX(_xlpm.inicio, _xlpm.dia + AQ259), _xlpm.dia + AQ259),
          _xlpm.horaFin, IF(_xlpm.d = _xlpm.dias, MIN(_xlpm.fin, _xlpm.dia + AR259), _xlpm.dia + AR259),
          _xlpm.tiempo_dia, MAX(0, _xlpm.horaFin - _xlpm.horaIni),
          _xlpm.acum + _xlpm.tiempo_dia
        )
      )
    ),
    TEXT(_xlpm.tiempo, "h:mm")
  )
)</f>
        <v>1:30</v>
      </c>
      <c r="Y259" t="str">
        <f>TEXT((KPI_IMs_2[[#This Row],[FECHA DE REPORTE]]+KPI_IMs_2[[#This Row],[HORA DE REPORTE]]) - (KPI_IMs_2[[#This Row],[FECHA DE LA NOVEDAD]]+KPI_IMs_2[[#This Row],[HORA DE LA FALLA]]), "[h]:mm")</f>
        <v>0:13</v>
      </c>
      <c r="Z259" t="str">
        <v>CAIDA ENLACES</v>
      </c>
      <c r="AA259" t="str">
        <v>Red / Enlace / Proveedor</v>
      </c>
      <c r="AB259" t="str">
        <v xml:space="preserve">Caída enlace proveedor - Claro </v>
      </c>
      <c r="AC259" t="str">
        <v>Proveedor - Red/Infraestructura</v>
      </c>
      <c r="AD259" t="str">
        <v>SI</v>
      </c>
      <c r="AE259" t="str">
        <v>SI</v>
      </c>
      <c r="AF259" t="str">
        <v>SI</v>
      </c>
      <c r="AG259" t="str">
        <v>SI</v>
      </c>
      <c r="AH259" t="str">
        <v>EXTERNO</v>
      </c>
      <c r="AI259" t="str">
        <v>PROVEEDOR</v>
      </c>
      <c r="AJ259" t="str">
        <v>Ajuste por parte del Proveedor</v>
      </c>
      <c r="AM259" t="str">
        <v>Culminado 100%</v>
      </c>
      <c r="AP259" t="str">
        <v>se restablece enlaces por parte del Proveedor</v>
      </c>
      <c r="AQ259">
        <v>0.3333333333333333</v>
      </c>
      <c r="AR259">
        <v>0.875</v>
      </c>
    </row>
    <row r="260" xml:space="preserve">
      <c r="A260">
        <v>1149726</v>
      </c>
      <c r="B260" t="str">
        <f>VLOOKUP(H260,DetalleTiendas!A$2:S$1778,3,FALSE)</f>
        <v>SUPERMERCADOS</v>
      </c>
      <c r="C260" t="str">
        <f>VLOOKUP(H260,DetalleTiendas!A$2:S$1778,4,FALSE)</f>
        <v>JUMBO</v>
      </c>
      <c r="D260" t="str">
        <f>VLOOKUP(H260,DetalleTiendas!A$2:S$1778,5,FALSE)</f>
        <v>BOGOTA</v>
      </c>
      <c r="E260" t="str">
        <v>CORTE DE ENERGIA</v>
      </c>
      <c r="F260" t="str">
        <v>NO</v>
      </c>
      <c r="G260" t="str" xml:space="preserve">
        <f xml:space="preserve">IF(
   AND(ISNUMBER(VALUE(MID(H260,3,3))), ISNUMBER(FIND(" ", H260))),
   LEFT(H260,FIND(" ",H260)-1),
   H260
)</f>
        <v>J015</v>
      </c>
      <c r="H260" t="str">
        <v>J015 HAYUELOS</v>
      </c>
      <c r="J260" t="str">
        <v>Redes y Comunicaciones-NIVEL 2 - COL</v>
      </c>
      <c r="K260" t="str">
        <v>Guillermo Gutierrez</v>
      </c>
      <c r="L260" t="str">
        <v>CERRADO</v>
      </c>
      <c r="M260" t="str">
        <v>CERRADO</v>
      </c>
      <c r="N260" t="str">
        <v>ALTA</v>
      </c>
      <c r="O260">
        <v>45681</v>
      </c>
      <c r="P260">
        <v>0.7083333333333334</v>
      </c>
      <c r="Q260" t="str">
        <f>TEXT(KPI_IMs_2[[#This Row],[FECHA DE LA NOVEDAD]],"MMMM")</f>
        <v>enero</v>
      </c>
      <c r="R260" t="str">
        <f>TEXT(KPI_IMs_2[[#This Row],[FECHA DE LA NOVEDAD]],"aaaa")</f>
        <v>2025</v>
      </c>
      <c r="S260">
        <v>45681</v>
      </c>
      <c r="T260">
        <v>45681</v>
      </c>
      <c r="U260">
        <v>0.7173611111111111</v>
      </c>
      <c r="V260">
        <v>0.7708333333333334</v>
      </c>
      <c r="W260">
        <f>((KPI_IMs_2[[#This Row],[FECHA DE RESOLUCION]]+KPI_IMs_2[[#This Row],[HORA CIERRE IM]])-(KPI_IMs_2[[#This Row],[FECHA DE LA NOVEDAD]]+KPI_IMs_2[[#This Row],[HORA DE LA FALLA]]))*24*60</f>
        <v>90</v>
      </c>
      <c r="X260" t="str" cm="1" xml:space="preserve">
        <f t="array" ref="X260" xml:space="preserve">IF(OR(O260="",P260="",S260="",V260="",AQ260="",AR260=""),"",
  LET(
    _xlpm.inicio, O260 + P260,
    _xlpm.fin, S260 + V260,
    _xlpm.dias, INT(_xlpm.fin - _xlpm.inicio),
    _xlpm.tiempo, REDUCE(0, SEQUENCE(_xlpm.dias + 1, 1, 0, 1),
      LAMBDA(_xlpm.acum,_xlpm.d,
        LET(
          _xlpm.dia, TRUNC(_xlpm.inicio) + _xlpm.d,
          _xlpm.horaIni, IF(_xlpm.d = 0, MAX(_xlpm.inicio, _xlpm.dia + AQ260), _xlpm.dia + AQ260),
          _xlpm.horaFin, IF(_xlpm.d = _xlpm.dias, MIN(_xlpm.fin, _xlpm.dia + AR260), _xlpm.dia + AR260),
          _xlpm.tiempo_dia, MAX(0, _xlpm.horaFin - _xlpm.horaIni),
          _xlpm.acum + _xlpm.tiempo_dia
        )
      )
    ),
    TEXT(_xlpm.tiempo, "h:mm")
  )
)</f>
        <v>1:30</v>
      </c>
      <c r="Y260" t="str">
        <f>TEXT((KPI_IMs_2[[#This Row],[FECHA DE REPORTE]]+KPI_IMs_2[[#This Row],[HORA DE REPORTE]]) - (KPI_IMs_2[[#This Row],[FECHA DE LA NOVEDAD]]+KPI_IMs_2[[#This Row],[HORA DE LA FALLA]]), "[h]:mm")</f>
        <v>0:13</v>
      </c>
      <c r="Z260" t="str">
        <v>CAIDA ENLACES</v>
      </c>
      <c r="AA260" t="str">
        <v>Red / Enlace / Proveedor</v>
      </c>
      <c r="AB260" t="str">
        <v xml:space="preserve">Caída enlace proveedor - Claro </v>
      </c>
      <c r="AC260" t="str">
        <v>Proveedor - Red/Infraestructura</v>
      </c>
      <c r="AD260" t="str">
        <v>SI</v>
      </c>
      <c r="AE260" t="str">
        <v>SI</v>
      </c>
      <c r="AF260" t="str">
        <v>SI</v>
      </c>
      <c r="AG260" t="str">
        <v>SI</v>
      </c>
      <c r="AH260" t="str">
        <v>EXTERNO</v>
      </c>
      <c r="AI260" t="str">
        <v>PROVEEDOR</v>
      </c>
      <c r="AJ260" t="str">
        <v>Ajuste por parte del Proveedor</v>
      </c>
      <c r="AM260" t="str">
        <v>Culminado 100%</v>
      </c>
      <c r="AP260" t="str">
        <v>se restablece enlaces por parte del Proveedor</v>
      </c>
      <c r="AQ260">
        <v>0.3333333333333333</v>
      </c>
      <c r="AR260">
        <v>0.875</v>
      </c>
    </row>
    <row r="261" xml:space="preserve">
      <c r="A261">
        <v>1149133</v>
      </c>
      <c r="B261" t="str">
        <f>VLOOKUP(H261,DetalleTiendas!A$2:S$1778,3,FALSE)</f>
        <v>MEJORAMIENTO DEL HOGAR</v>
      </c>
      <c r="C261" t="str">
        <f>VLOOKUP(H261,DetalleTiendas!A$2:S$1778,4,FALSE)</f>
        <v>EASY</v>
      </c>
      <c r="D261" t="str">
        <f>VLOOKUP(H261,DetalleTiendas!A$2:S$1778,5,FALSE)</f>
        <v>COSTA - EASY</v>
      </c>
      <c r="E261" t="str">
        <v>TRIBUTARIOS</v>
      </c>
      <c r="F261" t="str">
        <v>SI</v>
      </c>
      <c r="G261" t="str" xml:space="preserve">
        <f xml:space="preserve">IF(
   AND(ISNUMBER(VALUE(MID(H261,3,3))), ISNUMBER(FIND(" ", H261))),
   LEFT(H261,FIND(" ",H261)-1),
   H261
)</f>
        <v>E043</v>
      </c>
      <c r="H261" t="str">
        <v>E043 ALTOS DEL PRADO</v>
      </c>
      <c r="J261" t="str">
        <v>Mesas Especializadas Colombia</v>
      </c>
      <c r="K261" t="str">
        <v>Oscar Ramirez</v>
      </c>
      <c r="L261" t="str">
        <v>CERRADO</v>
      </c>
      <c r="M261" t="str">
        <v>CERRADO</v>
      </c>
      <c r="N261" t="str">
        <v>MEDIA</v>
      </c>
      <c r="O261">
        <v>45681</v>
      </c>
      <c r="P261">
        <v>0.2986111111111111</v>
      </c>
      <c r="Q261" t="str">
        <f>TEXT(KPI_IMs_2[[#This Row],[FECHA DE LA NOVEDAD]],"MMMM")</f>
        <v>enero</v>
      </c>
      <c r="R261" t="str">
        <f>TEXT(KPI_IMs_2[[#This Row],[FECHA DE LA NOVEDAD]],"aaaa")</f>
        <v>2025</v>
      </c>
      <c r="S261">
        <v>45681</v>
      </c>
      <c r="T261">
        <v>45681</v>
      </c>
      <c r="U261">
        <v>0.4583333333333333</v>
      </c>
      <c r="V261">
        <v>0.3541666666666667</v>
      </c>
      <c r="W261">
        <f>((KPI_IMs_2[[#This Row],[FECHA DE RESOLUCION]]+KPI_IMs_2[[#This Row],[HORA CIERRE IM]])-(KPI_IMs_2[[#This Row],[FECHA DE LA NOVEDAD]]+KPI_IMs_2[[#This Row],[HORA DE LA FALLA]]))*24*60</f>
        <v>79.99999999883585</v>
      </c>
      <c r="X261" t="str" cm="1" xml:space="preserve">
        <f t="array" ref="X261" xml:space="preserve">IF(OR(O261="",P261="",S261="",V261="",AQ261="",AR261=""),"",
  LET(
    _xlpm.inicio, O261 + P261,
    _xlpm.fin, S261 + V261,
    _xlpm.dias, INT(_xlpm.fin - _xlpm.inicio),
    _xlpm.tiempo, REDUCE(0, SEQUENCE(_xlpm.dias + 1, 1, 0, 1),
      LAMBDA(_xlpm.acum,_xlpm.d,
        LET(
          _xlpm.dia, TRUNC(_xlpm.inicio) + _xlpm.d,
          _xlpm.horaIni, IF(_xlpm.d = 0, MAX(_xlpm.inicio, _xlpm.dia + AQ261), _xlpm.dia + AQ261),
          _xlpm.horaFin, IF(_xlpm.d = _xlpm.dias, MIN(_xlpm.fin, _xlpm.dia + AR261), _xlpm.dia + AR261),
          _xlpm.tiempo_dia, MAX(0, _xlpm.horaFin - _xlpm.horaIni),
          _xlpm.acum + _xlpm.tiempo_dia
        )
      )
    ),
    TEXT(_xlpm.tiempo, "h:mm")
  )
)</f>
        <v>0:30</v>
      </c>
      <c r="Y261" t="str">
        <f>TEXT((KPI_IMs_2[[#This Row],[FECHA DE REPORTE]]+KPI_IMs_2[[#This Row],[HORA DE REPORTE]]) - (KPI_IMs_2[[#This Row],[FECHA DE LA NOVEDAD]]+KPI_IMs_2[[#This Row],[HORA DE LA FALLA]]), "[h]:mm")</f>
        <v>3:50</v>
      </c>
      <c r="Z261" t="str">
        <v>NO PERMITE LOGUEO DE CAJEROS</v>
      </c>
      <c r="AA261" t="str">
        <v>Servidores / Infraestructura</v>
      </c>
      <c r="AB261" t="str">
        <v>Falla de espacio File Server</v>
      </c>
      <c r="AC261" t="str">
        <v>Parametrizacion en curso</v>
      </c>
      <c r="AD261" t="str">
        <v>SI</v>
      </c>
      <c r="AE261" t="str">
        <v>NO</v>
      </c>
      <c r="AF261" t="str">
        <v>NO</v>
      </c>
      <c r="AG261" t="str">
        <v>NO</v>
      </c>
      <c r="AH261" t="str">
        <v>INTERNO</v>
      </c>
      <c r="AI261" t="str">
        <v>SISTEMAS</v>
      </c>
      <c r="AJ261" t="str">
        <v>Liberación de espacio en disco</v>
      </c>
      <c r="AM261" t="str">
        <v>Culminado 100%</v>
      </c>
      <c r="AP261" t="str">
        <v>Se realizo Depuración del Servidor ; en donde se Realizo eliminación de LOGs que llevaban mas de 20 dias</v>
      </c>
      <c r="AQ261">
        <v>0.3333333333333333</v>
      </c>
      <c r="AR261">
        <v>0.875</v>
      </c>
    </row>
    <row r="262" xml:space="preserve">
      <c r="A262">
        <v>1147615</v>
      </c>
      <c r="B262" t="str">
        <f>VLOOKUP(H262,DetalleTiendas!A$2:S$1778,3,FALSE)</f>
        <v>SUPERMERCADOS</v>
      </c>
      <c r="C262" t="str">
        <f>VLOOKUP(H262,DetalleTiendas!A$2:S$1778,4,FALSE)</f>
        <v>JUMBO</v>
      </c>
      <c r="D262" t="str">
        <f>VLOOKUP(H262,DetalleTiendas!A$2:S$1778,5,FALSE)</f>
        <v>BOGOTA</v>
      </c>
      <c r="E262" t="str">
        <v>POS</v>
      </c>
      <c r="F262" t="str">
        <v>NO</v>
      </c>
      <c r="G262" t="str" xml:space="preserve">
        <f xml:space="preserve">IF(
   AND(ISNUMBER(VALUE(MID(H262,3,3))), ISNUMBER(FIND(" ", H262))),
   LEFT(H262,FIND(" ",H262)-1),
   H262
)</f>
        <v>J249</v>
      </c>
      <c r="H262" t="str">
        <v>J249 ALTOS DEL COUNTRY</v>
      </c>
      <c r="J262" t="str">
        <v>Redes y Comunicaciones-NIVEL 2 - COL</v>
      </c>
      <c r="K262" t="str">
        <v>Guillermo Gutierrez</v>
      </c>
      <c r="L262" t="str">
        <v>CERRADO</v>
      </c>
      <c r="M262" t="str">
        <v>CERRADO</v>
      </c>
      <c r="N262" t="str">
        <v>MEDIA</v>
      </c>
      <c r="O262">
        <v>45680</v>
      </c>
      <c r="P262">
        <v>0.5416666666666666</v>
      </c>
      <c r="Q262" t="str">
        <f>TEXT(KPI_IMs_2[[#This Row],[FECHA DE LA NOVEDAD]],"MMMM")</f>
        <v>enero</v>
      </c>
      <c r="R262" t="str">
        <f>TEXT(KPI_IMs_2[[#This Row],[FECHA DE LA NOVEDAD]],"aaaa")</f>
        <v>2025</v>
      </c>
      <c r="S262">
        <v>45680</v>
      </c>
      <c r="T262">
        <v>45680</v>
      </c>
      <c r="U262">
        <v>0.6194444444444445</v>
      </c>
      <c r="V262">
        <v>0.6458333333333334</v>
      </c>
      <c r="W262">
        <f>((KPI_IMs_2[[#This Row],[FECHA DE RESOLUCION]]+KPI_IMs_2[[#This Row],[HORA CIERRE IM]])-(KPI_IMs_2[[#This Row],[FECHA DE LA NOVEDAD]]+KPI_IMs_2[[#This Row],[HORA DE LA FALLA]]))*24*60</f>
        <v>150.00000000698492</v>
      </c>
      <c r="X262" t="str" cm="1" xml:space="preserve">
        <f t="array" ref="X262" xml:space="preserve">IF(OR(O262="",P262="",S262="",V262="",AQ262="",AR262=""),"",
  LET(
    _xlpm.inicio, O262 + P262,
    _xlpm.fin, S262 + V262,
    _xlpm.dias, INT(_xlpm.fin - _xlpm.inicio),
    _xlpm.tiempo, REDUCE(0, SEQUENCE(_xlpm.dias + 1, 1, 0, 1),
      LAMBDA(_xlpm.acum,_xlpm.d,
        LET(
          _xlpm.dia, TRUNC(_xlpm.inicio) + _xlpm.d,
          _xlpm.horaIni, IF(_xlpm.d = 0, MAX(_xlpm.inicio, _xlpm.dia + AQ262), _xlpm.dia + AQ262),
          _xlpm.horaFin, IF(_xlpm.d = _xlpm.dias, MIN(_xlpm.fin, _xlpm.dia + AR262), _xlpm.dia + AR262),
          _xlpm.tiempo_dia, MAX(0, _xlpm.horaFin - _xlpm.horaIni),
          _xlpm.acum + _xlpm.tiempo_dia
        )
      )
    ),
    TEXT(_xlpm.tiempo, "h:mm")
  )
)</f>
        <v>2:30</v>
      </c>
      <c r="Y262" t="str">
        <f>TEXT((KPI_IMs_2[[#This Row],[FECHA DE REPORTE]]+KPI_IMs_2[[#This Row],[HORA DE REPORTE]]) - (KPI_IMs_2[[#This Row],[FECHA DE LA NOVEDAD]]+KPI_IMs_2[[#This Row],[HORA DE LA FALLA]]), "[h]:mm")</f>
        <v>1:52</v>
      </c>
      <c r="Z262" t="str">
        <v>CAIDA ENLACES</v>
      </c>
      <c r="AA262" t="str">
        <v>Red / Enlace / Proveedor</v>
      </c>
      <c r="AB262" t="str">
        <v>Intermitencia proveedor ETB</v>
      </c>
      <c r="AC262" t="str">
        <v>Proveedor - Red/Infraestructura</v>
      </c>
      <c r="AD262" t="str">
        <v>NO</v>
      </c>
      <c r="AE262" t="str">
        <v>NO</v>
      </c>
      <c r="AF262" t="str">
        <v>NO</v>
      </c>
      <c r="AG262" t="str">
        <v>NO</v>
      </c>
      <c r="AH262" t="str">
        <v>EXTERNO</v>
      </c>
      <c r="AI262" t="str">
        <v>PROVEEDOR</v>
      </c>
      <c r="AJ262" t="str">
        <v>Ajuste por parte del Proveedor</v>
      </c>
      <c r="AM262" t="str">
        <v>Culminado 100%</v>
      </c>
      <c r="AP262" t="str">
        <v>se restablece enlaces por parte del Proveedor</v>
      </c>
      <c r="AQ262">
        <v>0.3333333333333333</v>
      </c>
      <c r="AR262">
        <v>0.875</v>
      </c>
    </row>
    <row r="263" xml:space="preserve">
      <c r="A263">
        <v>1147032</v>
      </c>
      <c r="B263" t="str">
        <f>VLOOKUP(H263,DetalleTiendas!A$2:S$1778,3,FALSE)</f>
        <v>SUPERMERCADOS</v>
      </c>
      <c r="C263" t="str">
        <f>VLOOKUP(H263,DetalleTiendas!A$2:S$1778,4,FALSE)</f>
        <v>METRO</v>
      </c>
      <c r="D263" t="str">
        <f>VLOOKUP(H263,DetalleTiendas!A$2:S$1778,5,FALSE)</f>
        <v>BOGOTA</v>
      </c>
      <c r="E263" t="str">
        <v>ENLACES</v>
      </c>
      <c r="F263" t="str">
        <v>NO</v>
      </c>
      <c r="G263" t="str" xml:space="preserve">
        <f xml:space="preserve">IF(
   AND(ISNUMBER(VALUE(MID(H263,3,3))), ISNUMBER(FIND(" ", H263))),
   LEFT(H263,FIND(" ",H263)-1),
   H263
)</f>
        <v>M077</v>
      </c>
      <c r="H263" t="str">
        <v>M077 ZIPAQUIRA</v>
      </c>
      <c r="J263" t="str">
        <v>Redes y Comunicaciones-NIVEL 2 - COL</v>
      </c>
      <c r="K263" t="str">
        <v>Guillermo Gutierrez</v>
      </c>
      <c r="L263" t="str">
        <v>CERRADO</v>
      </c>
      <c r="M263" t="str">
        <v>CERRADO</v>
      </c>
      <c r="N263" t="str">
        <v>MEDIA</v>
      </c>
      <c r="O263">
        <v>45679</v>
      </c>
      <c r="P263">
        <v>0.5</v>
      </c>
      <c r="Q263" t="str">
        <f>TEXT(KPI_IMs_2[[#This Row],[FECHA DE LA NOVEDAD]],"MMMM")</f>
        <v>enero</v>
      </c>
      <c r="R263" t="str">
        <f>TEXT(KPI_IMs_2[[#This Row],[FECHA DE LA NOVEDAD]],"aaaa")</f>
        <v>2025</v>
      </c>
      <c r="S263">
        <v>45679</v>
      </c>
      <c r="T263">
        <v>45679</v>
      </c>
      <c r="U263">
        <v>0.5104166666666666</v>
      </c>
      <c r="V263">
        <v>0.625</v>
      </c>
      <c r="W263">
        <f>((KPI_IMs_2[[#This Row],[FECHA DE RESOLUCION]]+KPI_IMs_2[[#This Row],[HORA CIERRE IM]])-(KPI_IMs_2[[#This Row],[FECHA DE LA NOVEDAD]]+KPI_IMs_2[[#This Row],[HORA DE LA FALLA]]))*24*60</f>
        <v>180</v>
      </c>
      <c r="X263" t="str" cm="1" xml:space="preserve">
        <f t="array" ref="X263" xml:space="preserve">IF(OR(O263="",P263="",S263="",V263="",AQ263="",AR263=""),"",
  LET(
    _xlpm.inicio, O263 + P263,
    _xlpm.fin, S263 + V263,
    _xlpm.dias, INT(_xlpm.fin - _xlpm.inicio),
    _xlpm.tiempo, REDUCE(0, SEQUENCE(_xlpm.dias + 1, 1, 0, 1),
      LAMBDA(_xlpm.acum,_xlpm.d,
        LET(
          _xlpm.dia, TRUNC(_xlpm.inicio) + _xlpm.d,
          _xlpm.horaIni, IF(_xlpm.d = 0, MAX(_xlpm.inicio, _xlpm.dia + AQ263), _xlpm.dia + AQ263),
          _xlpm.horaFin, IF(_xlpm.d = _xlpm.dias, MIN(_xlpm.fin, _xlpm.dia + AR263), _xlpm.dia + AR263),
          _xlpm.tiempo_dia, MAX(0, _xlpm.horaFin - _xlpm.horaIni),
          _xlpm.acum + _xlpm.tiempo_dia
        )
      )
    ),
    TEXT(_xlpm.tiempo, "h:mm")
  )
)</f>
        <v>3:00</v>
      </c>
      <c r="Y263" t="str">
        <f>TEXT((KPI_IMs_2[[#This Row],[FECHA DE REPORTE]]+KPI_IMs_2[[#This Row],[HORA DE REPORTE]]) - (KPI_IMs_2[[#This Row],[FECHA DE LA NOVEDAD]]+KPI_IMs_2[[#This Row],[HORA DE LA FALLA]]), "[h]:mm")</f>
        <v>0:15</v>
      </c>
      <c r="Z263" t="str">
        <v>CAIDA ENLACES</v>
      </c>
      <c r="AA263" t="str">
        <v>Red / Enlace / Proveedor</v>
      </c>
      <c r="AB263" t="str">
        <v xml:space="preserve">Caída enlace proveedor - Claro </v>
      </c>
      <c r="AC263" t="str">
        <v>Proveedor - Red/Infraestructura</v>
      </c>
      <c r="AD263" t="str">
        <v>SI</v>
      </c>
      <c r="AE263" t="str">
        <v>SI</v>
      </c>
      <c r="AF263" t="str">
        <v>SI</v>
      </c>
      <c r="AG263" t="str">
        <v>SI</v>
      </c>
      <c r="AH263" t="str">
        <v>EXTERNO</v>
      </c>
      <c r="AI263" t="str">
        <v>PROVEEDOR</v>
      </c>
      <c r="AJ263" t="str">
        <v>Ajuste por parte del Proveedor</v>
      </c>
      <c r="AM263" t="str">
        <v>Culminado 100%</v>
      </c>
      <c r="AP263" t="str">
        <v>se restablece enlaces por parte del Proveedor</v>
      </c>
      <c r="AQ263">
        <v>0.3333333333333333</v>
      </c>
      <c r="AR263">
        <v>0.875</v>
      </c>
    </row>
    <row r="264" xml:space="preserve">
      <c r="A264">
        <v>1147019</v>
      </c>
      <c r="B264" t="str">
        <f>VLOOKUP(H264,DetalleTiendas!A$2:S$1778,3,FALSE)</f>
        <v>SUPERMERCADOS</v>
      </c>
      <c r="C264" t="str">
        <f>VLOOKUP(H264,DetalleTiendas!A$2:S$1778,4,FALSE)</f>
        <v>JUMBO</v>
      </c>
      <c r="D264" t="str">
        <f>VLOOKUP(H264,DetalleTiendas!A$2:S$1778,5,FALSE)</f>
        <v>BOGOTA</v>
      </c>
      <c r="E264" t="str">
        <v>ENLACES</v>
      </c>
      <c r="F264" t="str">
        <v>NO</v>
      </c>
      <c r="G264" t="str" xml:space="preserve">
        <f xml:space="preserve">IF(
   AND(ISNUMBER(VALUE(MID(H264,3,3))), ISNUMBER(FIND(" ", H264))),
   LEFT(H264,FIND(" ",H264)-1),
   H264
)</f>
        <v>J044</v>
      </c>
      <c r="H264" t="str">
        <v>J044 CHIA</v>
      </c>
      <c r="J264" t="str">
        <v>Redes y Comunicaciones-NIVEL 2 - COL</v>
      </c>
      <c r="K264" t="str">
        <v>Guillermo Gutierrez</v>
      </c>
      <c r="L264" t="str">
        <v>CERRADO</v>
      </c>
      <c r="M264" t="str">
        <v>CERRADO</v>
      </c>
      <c r="N264" t="str">
        <v>MEDIA</v>
      </c>
      <c r="O264">
        <v>45679</v>
      </c>
      <c r="P264">
        <v>0.4166666666666667</v>
      </c>
      <c r="Q264" t="str">
        <f>TEXT(KPI_IMs_2[[#This Row],[FECHA DE LA NOVEDAD]],"MMMM")</f>
        <v>enero</v>
      </c>
      <c r="R264" t="str">
        <f>TEXT(KPI_IMs_2[[#This Row],[FECHA DE LA NOVEDAD]],"aaaa")</f>
        <v>2025</v>
      </c>
      <c r="S264">
        <v>45679</v>
      </c>
      <c r="T264">
        <v>45679</v>
      </c>
      <c r="U264">
        <v>0.5354166666666667</v>
      </c>
      <c r="V264">
        <v>0.5465277777777777</v>
      </c>
      <c r="W264">
        <f>((KPI_IMs_2[[#This Row],[FECHA DE RESOLUCION]]+KPI_IMs_2[[#This Row],[HORA CIERRE IM]])-(KPI_IMs_2[[#This Row],[FECHA DE LA NOVEDAD]]+KPI_IMs_2[[#This Row],[HORA DE LA FALLA]]))*24*60</f>
        <v>187.00000000186265</v>
      </c>
      <c r="X264" t="str" cm="1" xml:space="preserve">
        <f t="array" ref="X264" xml:space="preserve">IF(OR(O264="",P264="",S264="",V264="",AQ264="",AR264=""),"",
  LET(
    _xlpm.inicio, O264 + P264,
    _xlpm.fin, S264 + V264,
    _xlpm.dias, INT(_xlpm.fin - _xlpm.inicio),
    _xlpm.tiempo, REDUCE(0, SEQUENCE(_xlpm.dias + 1, 1, 0, 1),
      LAMBDA(_xlpm.acum,_xlpm.d,
        LET(
          _xlpm.dia, TRUNC(_xlpm.inicio) + _xlpm.d,
          _xlpm.horaIni, IF(_xlpm.d = 0, MAX(_xlpm.inicio, _xlpm.dia + AQ264), _xlpm.dia + AQ264),
          _xlpm.horaFin, IF(_xlpm.d = _xlpm.dias, MIN(_xlpm.fin, _xlpm.dia + AR264), _xlpm.dia + AR264),
          _xlpm.tiempo_dia, MAX(0, _xlpm.horaFin - _xlpm.horaIni),
          _xlpm.acum + _xlpm.tiempo_dia
        )
      )
    ),
    TEXT(_xlpm.tiempo, "h:mm")
  )
)</f>
        <v>3:07</v>
      </c>
      <c r="Y264" t="str">
        <f>TEXT((KPI_IMs_2[[#This Row],[FECHA DE REPORTE]]+KPI_IMs_2[[#This Row],[HORA DE REPORTE]]) - (KPI_IMs_2[[#This Row],[FECHA DE LA NOVEDAD]]+KPI_IMs_2[[#This Row],[HORA DE LA FALLA]]), "[h]:mm")</f>
        <v>2:51</v>
      </c>
      <c r="Z264" t="str">
        <v>CAIDA ENLACES</v>
      </c>
      <c r="AA264" t="str">
        <v>Red / Enlace / Proveedor</v>
      </c>
      <c r="AB264" t="str">
        <v xml:space="preserve">Caída enlace proveedor - Claro </v>
      </c>
      <c r="AC264" t="str">
        <v>Proveedor - Red/Infraestructura</v>
      </c>
      <c r="AD264" t="str">
        <v>SI</v>
      </c>
      <c r="AE264" t="str">
        <v>SI</v>
      </c>
      <c r="AF264" t="str">
        <v>SI</v>
      </c>
      <c r="AG264" t="str">
        <v>SI</v>
      </c>
      <c r="AH264" t="str">
        <v>EXTERNO</v>
      </c>
      <c r="AI264" t="str">
        <v>PROVEEDOR</v>
      </c>
      <c r="AJ264" t="str">
        <v>Ajuste por parte del Proveedor</v>
      </c>
      <c r="AM264" t="str">
        <v>Culminado 100%</v>
      </c>
      <c r="AP264" t="str">
        <v>se restablece enlaces por parte del Proveedor</v>
      </c>
      <c r="AQ264">
        <v>0.3333333333333333</v>
      </c>
      <c r="AR264">
        <v>0.875</v>
      </c>
    </row>
    <row r="265" xml:space="preserve">
      <c r="A265">
        <v>1143632</v>
      </c>
      <c r="B265" t="str">
        <f>VLOOKUP(H265,DetalleTiendas!A$2:S$1778,3,FALSE)</f>
        <v>SUPERMERCADOS</v>
      </c>
      <c r="C265" t="str">
        <f>VLOOKUP(H265,DetalleTiendas!A$2:S$1778,4,FALSE)</f>
        <v>EDS JUMBO</v>
      </c>
      <c r="D265" t="str">
        <f>VLOOKUP(H265,DetalleTiendas!A$2:S$1778,5,FALSE)</f>
        <v>BOGOTA</v>
      </c>
      <c r="E265" t="str">
        <v>MEDIOS DE PAGO</v>
      </c>
      <c r="F265" t="str">
        <v>NO</v>
      </c>
      <c r="G265" t="str" xml:space="preserve">
        <f xml:space="preserve">IF(
   AND(ISNUMBER(VALUE(MID(H265,3,3))), ISNUMBER(FIND(" ", H265))),
   LEFT(H265,FIND(" ",H265)-1),
   H265
)</f>
        <v>Z101</v>
      </c>
      <c r="H265" t="str">
        <v>Z101 TINTALITO</v>
      </c>
      <c r="J265" t="str">
        <v>Redes y Comunicaciones-NIVEL 2 - COL</v>
      </c>
      <c r="K265" t="str">
        <v>Guillermo Gutierrez</v>
      </c>
      <c r="L265" t="str">
        <v>CERRADO</v>
      </c>
      <c r="M265" t="str">
        <v>CERRADO</v>
      </c>
      <c r="N265" t="str">
        <v>MEDIA</v>
      </c>
      <c r="O265">
        <v>45678</v>
      </c>
      <c r="P265">
        <v>0.5055555555555555</v>
      </c>
      <c r="Q265" t="str">
        <f>TEXT(KPI_IMs_2[[#This Row],[FECHA DE LA NOVEDAD]],"MMMM")</f>
        <v>enero</v>
      </c>
      <c r="R265" t="str">
        <f>TEXT(KPI_IMs_2[[#This Row],[FECHA DE LA NOVEDAD]],"aaaa")</f>
        <v>2025</v>
      </c>
      <c r="S265">
        <v>45679</v>
      </c>
      <c r="T265">
        <v>45678</v>
      </c>
      <c r="U265">
        <v>0.5076388888888889</v>
      </c>
      <c r="V265">
        <v>0.7326388888888888</v>
      </c>
      <c r="W265">
        <f>((KPI_IMs_2[[#This Row],[FECHA DE RESOLUCION]]+KPI_IMs_2[[#This Row],[HORA CIERRE IM]])-(KPI_IMs_2[[#This Row],[FECHA DE LA NOVEDAD]]+KPI_IMs_2[[#This Row],[HORA DE LA FALLA]]))*24*60</f>
        <v>1766.999999997206</v>
      </c>
      <c r="X265" t="str" cm="1" xml:space="preserve">
        <f t="array" ref="X265" xml:space="preserve">IF(OR(O265="",P265="",S265="",V265="",AQ265="",AR265=""),"",
  LET(
    _xlpm.inicio, O265 + P265,
    _xlpm.fin, S265 + V265,
    _xlpm.dias, INT(_xlpm.fin - _xlpm.inicio),
    _xlpm.tiempo, REDUCE(0, SEQUENCE(_xlpm.dias + 1, 1, 0, 1),
      LAMBDA(_xlpm.acum,_xlpm.d,
        LET(
          _xlpm.dia, TRUNC(_xlpm.inicio) + _xlpm.d,
          _xlpm.horaIni, IF(_xlpm.d = 0, MAX(_xlpm.inicio, _xlpm.dia + AQ265), _xlpm.dia + AQ265),
          _xlpm.horaFin, IF(_xlpm.d = _xlpm.dias, MIN(_xlpm.fin, _xlpm.dia + AR265), _xlpm.dia + AR265),
          _xlpm.tiempo_dia, MAX(0, _xlpm.horaFin - _xlpm.horaIni),
          _xlpm.acum + _xlpm.tiempo_dia
        )
      )
    ),
    TEXT(_xlpm.tiempo, "h:mm")
  )
)</f>
        <v>18:27</v>
      </c>
      <c r="Y265" t="str">
        <f>TEXT((KPI_IMs_2[[#This Row],[FECHA DE REPORTE]]+KPI_IMs_2[[#This Row],[HORA DE REPORTE]]) - (KPI_IMs_2[[#This Row],[FECHA DE LA NOVEDAD]]+KPI_IMs_2[[#This Row],[HORA DE LA FALLA]]), "[h]:mm")</f>
        <v>0:03</v>
      </c>
      <c r="Z265" t="str">
        <v>CAIDA ENLACES</v>
      </c>
      <c r="AA265" t="str">
        <v>Red / Enlace / Proveedor</v>
      </c>
      <c r="AB265" t="str">
        <v>Falla Masiva de enlace- Cirion</v>
      </c>
      <c r="AC265" t="str">
        <v>Proveedor - Red/Infraestructura</v>
      </c>
      <c r="AD265" t="str">
        <v>SI</v>
      </c>
      <c r="AE265" t="str">
        <v>NO</v>
      </c>
      <c r="AF265" t="str">
        <v>NO</v>
      </c>
      <c r="AG265" t="str">
        <v>NO</v>
      </c>
      <c r="AH265" t="str">
        <v>EXTERNO</v>
      </c>
      <c r="AI265" t="str">
        <v>PROVEEDOR</v>
      </c>
      <c r="AJ265" t="str">
        <v>Ajuste por parte del Proveedor</v>
      </c>
      <c r="AM265" t="str">
        <v>Culminado 100%</v>
      </c>
      <c r="AP265" t="str">
        <v>falla masiva por corte de fibra</v>
      </c>
      <c r="AQ265">
        <v>0.3333333333333333</v>
      </c>
      <c r="AR265">
        <v>0.875</v>
      </c>
    </row>
    <row r="266" xml:space="preserve">
      <c r="A266">
        <v>1143785</v>
      </c>
      <c r="B266" t="str">
        <f>VLOOKUP(H266,DetalleTiendas!A$2:S$1778,3,FALSE)</f>
        <v>SUPERMERCADOS</v>
      </c>
      <c r="C266" t="str">
        <f>VLOOKUP(H266,DetalleTiendas!A$2:S$1778,4,FALSE)</f>
        <v>EDS JUMBO</v>
      </c>
      <c r="D266" t="str">
        <f>VLOOKUP(H266,DetalleTiendas!A$2:S$1778,5,FALSE)</f>
        <v>BOGOTA</v>
      </c>
      <c r="E266" t="str">
        <v>CORTE DE ENERGIA</v>
      </c>
      <c r="F266" t="str">
        <v>NO</v>
      </c>
      <c r="G266" t="str" xml:space="preserve">
        <f xml:space="preserve">IF(
   AND(ISNUMBER(VALUE(MID(H266,3,3))), ISNUMBER(FIND(" ", H266))),
   LEFT(H266,FIND(" ",H266)-1),
   H266
)</f>
        <v>Z161</v>
      </c>
      <c r="H266" t="str">
        <v>Z161 CALLE 190</v>
      </c>
      <c r="J266" t="str">
        <v>Redes y Comunicaciones-NIVEL 2 - COL</v>
      </c>
      <c r="K266" t="str">
        <v>Guillermo Gutierrez</v>
      </c>
      <c r="L266" t="str">
        <v>CERRADO</v>
      </c>
      <c r="M266" t="str">
        <v>CERRADO</v>
      </c>
      <c r="N266" t="str">
        <v>MEDIA</v>
      </c>
      <c r="O266">
        <v>45678</v>
      </c>
      <c r="P266">
        <v>0.6041666666666666</v>
      </c>
      <c r="Q266" t="str">
        <f>TEXT(KPI_IMs_2[[#This Row],[FECHA DE LA NOVEDAD]],"MMMM")</f>
        <v>enero</v>
      </c>
      <c r="R266" t="str">
        <f>TEXT(KPI_IMs_2[[#This Row],[FECHA DE LA NOVEDAD]],"aaaa")</f>
        <v>2025</v>
      </c>
      <c r="S266">
        <v>45678</v>
      </c>
      <c r="T266">
        <v>45678</v>
      </c>
      <c r="U266">
        <v>0.7152777777777778</v>
      </c>
      <c r="V266">
        <v>0.8680555555555556</v>
      </c>
      <c r="W266">
        <f>((KPI_IMs_2[[#This Row],[FECHA DE RESOLUCION]]+KPI_IMs_2[[#This Row],[HORA CIERRE IM]])-(KPI_IMs_2[[#This Row],[FECHA DE LA NOVEDAD]]+KPI_IMs_2[[#This Row],[HORA DE LA FALLA]]))*24*60</f>
        <v>380.0000000023283</v>
      </c>
      <c r="X266" t="str" cm="1" xml:space="preserve">
        <f t="array" ref="X266" xml:space="preserve">IF(OR(O266="",P266="",S266="",V266="",AQ266="",AR266=""),"",
  LET(
    _xlpm.inicio, O266 + P266,
    _xlpm.fin, S266 + V266,
    _xlpm.dias, INT(_xlpm.fin - _xlpm.inicio),
    _xlpm.tiempo, REDUCE(0, SEQUENCE(_xlpm.dias + 1, 1, 0, 1),
      LAMBDA(_xlpm.acum,_xlpm.d,
        LET(
          _xlpm.dia, TRUNC(_xlpm.inicio) + _xlpm.d,
          _xlpm.horaIni, IF(_xlpm.d = 0, MAX(_xlpm.inicio, _xlpm.dia + AQ266), _xlpm.dia + AQ266),
          _xlpm.horaFin, IF(_xlpm.d = _xlpm.dias, MIN(_xlpm.fin, _xlpm.dia + AR266), _xlpm.dia + AR266),
          _xlpm.tiempo_dia, MAX(0, _xlpm.horaFin - _xlpm.horaIni),
          _xlpm.acum + _xlpm.tiempo_dia
        )
      )
    ),
    TEXT(_xlpm.tiempo, "h:mm")
  )
)</f>
        <v>6:20</v>
      </c>
      <c r="Y266" t="str">
        <f>TEXT((KPI_IMs_2[[#This Row],[FECHA DE REPORTE]]+KPI_IMs_2[[#This Row],[HORA DE REPORTE]]) - (KPI_IMs_2[[#This Row],[FECHA DE LA NOVEDAD]]+KPI_IMs_2[[#This Row],[HORA DE LA FALLA]]), "[h]:mm")</f>
        <v>2:40</v>
      </c>
      <c r="Z266" t="str">
        <v>CAIDA ENLACES</v>
      </c>
      <c r="AA266" t="str">
        <v>Red / Enlace / Proveedor</v>
      </c>
      <c r="AB266" t="str">
        <v>Corte de Fibra Proveedor - Cirion</v>
      </c>
      <c r="AC266" t="str">
        <v>Proveedor - Red/Infraestructura</v>
      </c>
      <c r="AD266" t="str">
        <v>NO</v>
      </c>
      <c r="AE266" t="str">
        <v>NO</v>
      </c>
      <c r="AF266" t="str">
        <v>NO</v>
      </c>
      <c r="AG266" t="str">
        <v>NO</v>
      </c>
      <c r="AH266" t="str">
        <v>EXTERNO</v>
      </c>
      <c r="AI266" t="str">
        <v>PROVEEDOR</v>
      </c>
      <c r="AJ266" t="str">
        <v>Ajuste por parte del Proveedor</v>
      </c>
      <c r="AM266" t="str">
        <v>Culminado 100%</v>
      </c>
      <c r="AP266" t="str">
        <v>se restablece enlaces por parte del Proveedor</v>
      </c>
      <c r="AQ266">
        <v>0.3333333333333333</v>
      </c>
      <c r="AR266">
        <v>0.875</v>
      </c>
    </row>
    <row r="267" xml:space="preserve">
      <c r="A267">
        <v>1140777</v>
      </c>
      <c r="B267" t="str">
        <f>VLOOKUP(H267,DetalleTiendas!A$2:S$1778,3,FALSE)</f>
        <v>MEJORAMIENTO DEL HOGAR</v>
      </c>
      <c r="C267" t="str">
        <f>VLOOKUP(H267,DetalleTiendas!A$2:S$1778,4,FALSE)</f>
        <v>EASY</v>
      </c>
      <c r="D267" t="str">
        <f>VLOOKUP(H267,DetalleTiendas!A$2:S$1778,5,FALSE)</f>
        <v>BOGOTA - EASY</v>
      </c>
      <c r="E267" t="str">
        <v>ENLACES</v>
      </c>
      <c r="F267" t="str">
        <v>SI</v>
      </c>
      <c r="G267" t="str" xml:space="preserve">
        <f xml:space="preserve">IF(
   AND(ISNUMBER(VALUE(MID(H267,3,3))), ISNUMBER(FIND(" ", H267))),
   LEFT(H267,FIND(" ",H267)-1),
   H267
)</f>
        <v>E800</v>
      </c>
      <c r="H267" t="str">
        <v>E800 OCCIDENTE</v>
      </c>
      <c r="J267" t="str">
        <v>Aplicaciones_POS_ARS_Colombia</v>
      </c>
      <c r="K267" t="str">
        <v>Luis Alejandro Medina</v>
      </c>
      <c r="L267" t="str">
        <v>CERRADO</v>
      </c>
      <c r="M267" t="str">
        <v>CERRADO</v>
      </c>
      <c r="N267" t="str">
        <v>MEDIA</v>
      </c>
      <c r="O267">
        <v>45677</v>
      </c>
      <c r="P267">
        <v>0.4166666666666667</v>
      </c>
      <c r="Q267" t="str">
        <f>TEXT(KPI_IMs_2[[#This Row],[FECHA DE LA NOVEDAD]],"MMMM")</f>
        <v>enero</v>
      </c>
      <c r="R267" t="str">
        <f>TEXT(KPI_IMs_2[[#This Row],[FECHA DE LA NOVEDAD]],"aaaa")</f>
        <v>2025</v>
      </c>
      <c r="S267">
        <v>45677</v>
      </c>
      <c r="T267">
        <v>45677</v>
      </c>
      <c r="U267">
        <v>0.46875</v>
      </c>
      <c r="V267">
        <v>0.4791666666666667</v>
      </c>
      <c r="W267">
        <f>((KPI_IMs_2[[#This Row],[FECHA DE RESOLUCION]]+KPI_IMs_2[[#This Row],[HORA CIERRE IM]])-(KPI_IMs_2[[#This Row],[FECHA DE LA NOVEDAD]]+KPI_IMs_2[[#This Row],[HORA DE LA FALLA]]))*24*60</f>
        <v>90</v>
      </c>
      <c r="X267" t="str" cm="1" xml:space="preserve">
        <f t="array" ref="X267" xml:space="preserve">IF(OR(O267="",P267="",S267="",V267="",AQ267="",AR267=""),"",
  LET(
    _xlpm.inicio, O267 + P267,
    _xlpm.fin, S267 + V267,
    _xlpm.dias, INT(_xlpm.fin - _xlpm.inicio),
    _xlpm.tiempo, REDUCE(0, SEQUENCE(_xlpm.dias + 1, 1, 0, 1),
      LAMBDA(_xlpm.acum,_xlpm.d,
        LET(
          _xlpm.dia, TRUNC(_xlpm.inicio) + _xlpm.d,
          _xlpm.horaIni, IF(_xlpm.d = 0, MAX(_xlpm.inicio, _xlpm.dia + AQ267), _xlpm.dia + AQ267),
          _xlpm.horaFin, IF(_xlpm.d = _xlpm.dias, MIN(_xlpm.fin, _xlpm.dia + AR267), _xlpm.dia + AR267),
          _xlpm.tiempo_dia, MAX(0, _xlpm.horaFin - _xlpm.horaIni),
          _xlpm.acum + _xlpm.tiempo_dia
        )
      )
    ),
    TEXT(_xlpm.tiempo, "h:mm")
  )
)</f>
        <v>1:30</v>
      </c>
      <c r="Y267" t="str">
        <f>TEXT((KPI_IMs_2[[#This Row],[FECHA DE REPORTE]]+KPI_IMs_2[[#This Row],[HORA DE REPORTE]]) - (KPI_IMs_2[[#This Row],[FECHA DE LA NOVEDAD]]+KPI_IMs_2[[#This Row],[HORA DE LA FALLA]]), "[h]:mm")</f>
        <v>1:15</v>
      </c>
      <c r="Z267" t="str">
        <v>FALLA EN EL REGISTRO DE PEDIDOS</v>
      </c>
      <c r="AA267" t="str">
        <v>Servidores / Infraestructura</v>
      </c>
      <c r="AB267" t="str">
        <v>Falla llenado del File System</v>
      </c>
      <c r="AC267" t="str">
        <v>Parametrizacion en curso</v>
      </c>
      <c r="AD267" t="str">
        <v>NO</v>
      </c>
      <c r="AE267" t="str">
        <v>NO</v>
      </c>
      <c r="AF267" t="str">
        <v>NO</v>
      </c>
      <c r="AG267" t="str">
        <v>SI</v>
      </c>
      <c r="AH267" t="str">
        <v>INTERNO</v>
      </c>
      <c r="AI267" t="str">
        <v>SISTEMAS</v>
      </c>
      <c r="AJ267" t="str">
        <v>Liberación de espacio en disco</v>
      </c>
      <c r="AM267" t="str">
        <v>Culminado 100%</v>
      </c>
      <c r="AP267" t="str">
        <v>Se realiza la depuracion Correspondiente</v>
      </c>
      <c r="AQ267">
        <v>0.3333333333333333</v>
      </c>
      <c r="AR267">
        <v>0.875</v>
      </c>
    </row>
    <row r="268" xml:space="preserve">
      <c r="A268">
        <v>1140777</v>
      </c>
      <c r="B268" t="str">
        <f>VLOOKUP(H268,DetalleTiendas!A$2:S$1778,3,FALSE)</f>
        <v>MEJORAMIENTO DEL HOGAR</v>
      </c>
      <c r="C268" t="str">
        <f>VLOOKUP(H268,DetalleTiendas!A$2:S$1778,4,FALSE)</f>
        <v>EASY</v>
      </c>
      <c r="D268" t="str">
        <f>VLOOKUP(H268,DetalleTiendas!A$2:S$1778,5,FALSE)</f>
        <v>BOGOTA - EASY</v>
      </c>
      <c r="E268" t="str">
        <v>POS</v>
      </c>
      <c r="F268" t="str">
        <v>SI</v>
      </c>
      <c r="G268" t="str" xml:space="preserve">
        <f xml:space="preserve">IF(
   AND(ISNUMBER(VALUE(MID(H268,3,3))), ISNUMBER(FIND(" ", H268))),
   LEFT(H268,FIND(" ",H268)-1),
   H268
)</f>
        <v>E812</v>
      </c>
      <c r="H268" t="str">
        <v>E812 SOACHA</v>
      </c>
      <c r="J268" t="str">
        <v>Aplicaciones_POS_ARS_Colombia</v>
      </c>
      <c r="K268" t="str">
        <v>Luis Alejandro Medina</v>
      </c>
      <c r="L268" t="str">
        <v>CERRADO</v>
      </c>
      <c r="M268" t="str">
        <v>CERRADO</v>
      </c>
      <c r="N268" t="str">
        <v>MEDIA</v>
      </c>
      <c r="O268">
        <v>45677</v>
      </c>
      <c r="P268">
        <v>0.4166666666666667</v>
      </c>
      <c r="Q268" t="str">
        <f>TEXT(KPI_IMs_2[[#This Row],[FECHA DE LA NOVEDAD]],"MMMM")</f>
        <v>enero</v>
      </c>
      <c r="R268" t="str">
        <f>TEXT(KPI_IMs_2[[#This Row],[FECHA DE LA NOVEDAD]],"aaaa")</f>
        <v>2025</v>
      </c>
      <c r="S268">
        <v>45677</v>
      </c>
      <c r="T268">
        <v>45677</v>
      </c>
      <c r="U268">
        <v>0.46875</v>
      </c>
      <c r="V268">
        <v>0.4791666666666667</v>
      </c>
      <c r="W268">
        <f>((KPI_IMs_2[[#This Row],[FECHA DE RESOLUCION]]+KPI_IMs_2[[#This Row],[HORA CIERRE IM]])-(KPI_IMs_2[[#This Row],[FECHA DE LA NOVEDAD]]+KPI_IMs_2[[#This Row],[HORA DE LA FALLA]]))*24*60</f>
        <v>90</v>
      </c>
      <c r="X268" t="str" cm="1" xml:space="preserve">
        <f t="array" ref="X268" xml:space="preserve">IF(OR(O268="",P268="",S268="",V268="",AQ268="",AR268=""),"",
  LET(
    _xlpm.inicio, O268 + P268,
    _xlpm.fin, S268 + V268,
    _xlpm.dias, INT(_xlpm.fin - _xlpm.inicio),
    _xlpm.tiempo, REDUCE(0, SEQUENCE(_xlpm.dias + 1, 1, 0, 1),
      LAMBDA(_xlpm.acum,_xlpm.d,
        LET(
          _xlpm.dia, TRUNC(_xlpm.inicio) + _xlpm.d,
          _xlpm.horaIni, IF(_xlpm.d = 0, MAX(_xlpm.inicio, _xlpm.dia + AQ268), _xlpm.dia + AQ268),
          _xlpm.horaFin, IF(_xlpm.d = _xlpm.dias, MIN(_xlpm.fin, _xlpm.dia + AR268), _xlpm.dia + AR268),
          _xlpm.tiempo_dia, MAX(0, _xlpm.horaFin - _xlpm.horaIni),
          _xlpm.acum + _xlpm.tiempo_dia
        )
      )
    ),
    TEXT(_xlpm.tiempo, "h:mm")
  )
)</f>
        <v>1:30</v>
      </c>
      <c r="Y268" t="str">
        <f>TEXT((KPI_IMs_2[[#This Row],[FECHA DE REPORTE]]+KPI_IMs_2[[#This Row],[HORA DE REPORTE]]) - (KPI_IMs_2[[#This Row],[FECHA DE LA NOVEDAD]]+KPI_IMs_2[[#This Row],[HORA DE LA FALLA]]), "[h]:mm")</f>
        <v>1:15</v>
      </c>
      <c r="Z268" t="str">
        <v>FALLA EN EL REGISTRO DE PEDIDOS</v>
      </c>
      <c r="AA268" t="str">
        <v>Servidores / Infraestructura</v>
      </c>
      <c r="AB268" t="str">
        <v>Falla llenado del File System</v>
      </c>
      <c r="AC268" t="str">
        <v>Parametrizacion en curso</v>
      </c>
      <c r="AD268" t="str">
        <v>NO</v>
      </c>
      <c r="AE268" t="str">
        <v>NO</v>
      </c>
      <c r="AF268" t="str">
        <v>NO</v>
      </c>
      <c r="AG268" t="str">
        <v>SI</v>
      </c>
      <c r="AH268" t="str">
        <v>INTERNO</v>
      </c>
      <c r="AI268" t="str">
        <v>SISTEMAS</v>
      </c>
      <c r="AJ268" t="str">
        <v>Liberación de espacio en disco</v>
      </c>
      <c r="AM268" t="str">
        <v>Culminado 100%</v>
      </c>
      <c r="AP268" t="str">
        <v>Se realiza la depuracion Correspondiente</v>
      </c>
      <c r="AQ268">
        <v>0.3333333333333333</v>
      </c>
      <c r="AR268">
        <v>0.875</v>
      </c>
    </row>
    <row r="269" xml:space="preserve">
      <c r="A269">
        <v>1140954</v>
      </c>
      <c r="B269" t="str">
        <f>VLOOKUP(H269,DetalleTiendas!A$2:S$1778,3,FALSE)</f>
        <v>SUPERMERCADOS</v>
      </c>
      <c r="C269" t="str">
        <f>VLOOKUP(H269,DetalleTiendas!A$2:S$1778,4,FALSE)</f>
        <v>JUMBO</v>
      </c>
      <c r="D269" t="str">
        <f>VLOOKUP(H269,DetalleTiendas!A$2:S$1778,5,FALSE)</f>
        <v>BOGOTA</v>
      </c>
      <c r="E269" t="str">
        <v>BALANZA</v>
      </c>
      <c r="F269" t="str">
        <v>NO</v>
      </c>
      <c r="G269" t="str" xml:space="preserve">
        <f xml:space="preserve">IF(
   AND(ISNUMBER(VALUE(MID(H269,3,3))), ISNUMBER(FIND(" ", H269))),
   LEFT(H269,FIND(" ",H269)-1),
   H269
)</f>
        <v>J249</v>
      </c>
      <c r="H269" t="str">
        <v>J249 ALTOS DEL COUNTRY</v>
      </c>
      <c r="J269" t="str">
        <v>Redes y Comunicaciones-NIVEL 2 - COL</v>
      </c>
      <c r="K269" t="str">
        <v>Guillermo Gutierrez</v>
      </c>
      <c r="L269" t="str">
        <v>CERRADO</v>
      </c>
      <c r="M269" t="str">
        <v>CERRADO</v>
      </c>
      <c r="N269" t="str">
        <v>MEDIA</v>
      </c>
      <c r="O269">
        <v>45676</v>
      </c>
      <c r="P269">
        <v>0.6909722222222222</v>
      </c>
      <c r="Q269" t="str">
        <f>TEXT(KPI_IMs_2[[#This Row],[FECHA DE LA NOVEDAD]],"MMMM")</f>
        <v>enero</v>
      </c>
      <c r="R269" t="str">
        <f>TEXT(KPI_IMs_2[[#This Row],[FECHA DE LA NOVEDAD]],"aaaa")</f>
        <v>2025</v>
      </c>
      <c r="S269">
        <v>45676</v>
      </c>
      <c r="T269">
        <v>45676</v>
      </c>
      <c r="U269">
        <v>0.7020833333333333</v>
      </c>
      <c r="V269">
        <v>0.7152777777777778</v>
      </c>
      <c r="W269">
        <f>((KPI_IMs_2[[#This Row],[FECHA DE RESOLUCION]]+KPI_IMs_2[[#This Row],[HORA CIERRE IM]])-(KPI_IMs_2[[#This Row],[FECHA DE LA NOVEDAD]]+KPI_IMs_2[[#This Row],[HORA DE LA FALLA]]))*24*60</f>
        <v>35.000000009313226</v>
      </c>
      <c r="X269" t="str" cm="1" xml:space="preserve">
        <f t="array" ref="X269" xml:space="preserve">IF(OR(O269="",P269="",S269="",V269="",AQ269="",AR269=""),"",
  LET(
    _xlpm.inicio, O269 + P269,
    _xlpm.fin, S269 + V269,
    _xlpm.dias, INT(_xlpm.fin - _xlpm.inicio),
    _xlpm.tiempo, REDUCE(0, SEQUENCE(_xlpm.dias + 1, 1, 0, 1),
      LAMBDA(_xlpm.acum,_xlpm.d,
        LET(
          _xlpm.dia, TRUNC(_xlpm.inicio) + _xlpm.d,
          _xlpm.horaIni, IF(_xlpm.d = 0, MAX(_xlpm.inicio, _xlpm.dia + AQ269), _xlpm.dia + AQ269),
          _xlpm.horaFin, IF(_xlpm.d = _xlpm.dias, MIN(_xlpm.fin, _xlpm.dia + AR269), _xlpm.dia + AR269),
          _xlpm.tiempo_dia, MAX(0, _xlpm.horaFin - _xlpm.horaIni),
          _xlpm.acum + _xlpm.tiempo_dia
        )
      )
    ),
    TEXT(_xlpm.tiempo, "h:mm")
  )
)</f>
        <v>0:35</v>
      </c>
      <c r="Y269" t="str">
        <f>TEXT((KPI_IMs_2[[#This Row],[FECHA DE REPORTE]]+KPI_IMs_2[[#This Row],[HORA DE REPORTE]]) - (KPI_IMs_2[[#This Row],[FECHA DE LA NOVEDAD]]+KPI_IMs_2[[#This Row],[HORA DE LA FALLA]]), "[h]:mm")</f>
        <v>0:16</v>
      </c>
      <c r="Z269" t="str">
        <v>INTERMITENCIA EN LA RED</v>
      </c>
      <c r="AA269" t="str">
        <v>Red / Enlace / Proveedor</v>
      </c>
      <c r="AB269" t="str">
        <v>Falla Masiva de enlaces- Cirion y Claro</v>
      </c>
      <c r="AC269" t="str">
        <v>Proveedor - Red/Infraestructura</v>
      </c>
      <c r="AD269" t="str">
        <v>SI</v>
      </c>
      <c r="AE269" t="str">
        <v>SI</v>
      </c>
      <c r="AF269" t="str">
        <v>SI</v>
      </c>
      <c r="AG269" t="str">
        <v>SI</v>
      </c>
      <c r="AH269" t="str">
        <v>EXTERNO</v>
      </c>
      <c r="AI269" t="str">
        <v>PROVEEDOR</v>
      </c>
      <c r="AJ269" t="str">
        <v>Ajuste por parte del Proveedor</v>
      </c>
      <c r="AM269" t="str">
        <v>Culminado 100%</v>
      </c>
      <c r="AP269" t="str">
        <v>Caida Masiva en el Nodo de la 100</v>
      </c>
      <c r="AQ269">
        <v>0.3333333333333333</v>
      </c>
      <c r="AR269">
        <v>0.875</v>
      </c>
    </row>
    <row r="270" xml:space="preserve">
      <c r="A270">
        <v>1140959</v>
      </c>
      <c r="B270" t="str">
        <f>VLOOKUP(H270,DetalleTiendas!A$2:S$1778,3,FALSE)</f>
        <v>SUPERMERCADOS</v>
      </c>
      <c r="C270" t="str">
        <f>VLOOKUP(H270,DetalleTiendas!A$2:S$1778,4,FALSE)</f>
        <v>JUMBO</v>
      </c>
      <c r="D270" t="str">
        <f>VLOOKUP(H270,DetalleTiendas!A$2:S$1778,5,FALSE)</f>
        <v>CENTRO</v>
      </c>
      <c r="E270" t="str">
        <v>MEDIOS DE PAGO</v>
      </c>
      <c r="F270" t="str">
        <v>NO</v>
      </c>
      <c r="G270" t="str" xml:space="preserve">
        <f xml:space="preserve">IF(
   AND(ISNUMBER(VALUE(MID(H270,3,3))), ISNUMBER(FIND(" ", H270))),
   LEFT(H270,FIND(" ",H270)-1),
   H270
)</f>
        <v>J027</v>
      </c>
      <c r="H270" t="str">
        <v>J027 RIONEGRO</v>
      </c>
      <c r="J270" t="str">
        <v>Redes y Comunicaciones-NIVEL 2 - COL</v>
      </c>
      <c r="K270" t="str">
        <v>Guillermo Gutierrez</v>
      </c>
      <c r="L270" t="str">
        <v>CERRADO</v>
      </c>
      <c r="M270" t="str">
        <v>CERRADO</v>
      </c>
      <c r="N270" t="str">
        <v>MEDIA</v>
      </c>
      <c r="O270">
        <v>45675</v>
      </c>
      <c r="P270">
        <v>0.39166666666666666</v>
      </c>
      <c r="Q270" t="str">
        <f>TEXT(KPI_IMs_2[[#This Row],[FECHA DE LA NOVEDAD]],"MMMM")</f>
        <v>enero</v>
      </c>
      <c r="R270" t="str">
        <f>TEXT(KPI_IMs_2[[#This Row],[FECHA DE LA NOVEDAD]],"aaaa")</f>
        <v>2025</v>
      </c>
      <c r="S270">
        <v>45675</v>
      </c>
      <c r="T270">
        <v>45675</v>
      </c>
      <c r="U270">
        <v>0.4236111111111111</v>
      </c>
      <c r="V270">
        <v>0.4076388888888889</v>
      </c>
      <c r="W270">
        <f>((KPI_IMs_2[[#This Row],[FECHA DE RESOLUCION]]+KPI_IMs_2[[#This Row],[HORA CIERRE IM]])-(KPI_IMs_2[[#This Row],[FECHA DE LA NOVEDAD]]+KPI_IMs_2[[#This Row],[HORA DE LA FALLA]]))*24*60</f>
        <v>22.999999991152436</v>
      </c>
      <c r="X270" t="str" cm="1" xml:space="preserve">
        <f t="array" ref="X270" xml:space="preserve">IF(OR(O270="",P270="",S270="",V270="",AQ270="",AR270=""),"",
  LET(
    _xlpm.inicio, O270 + P270,
    _xlpm.fin, S270 + V270,
    _xlpm.dias, INT(_xlpm.fin - _xlpm.inicio),
    _xlpm.tiempo, REDUCE(0, SEQUENCE(_xlpm.dias + 1, 1, 0, 1),
      LAMBDA(_xlpm.acum,_xlpm.d,
        LET(
          _xlpm.dia, TRUNC(_xlpm.inicio) + _xlpm.d,
          _xlpm.horaIni, IF(_xlpm.d = 0, MAX(_xlpm.inicio, _xlpm.dia + AQ270), _xlpm.dia + AQ270),
          _xlpm.horaFin, IF(_xlpm.d = _xlpm.dias, MIN(_xlpm.fin, _xlpm.dia + AR270), _xlpm.dia + AR270),
          _xlpm.tiempo_dia, MAX(0, _xlpm.horaFin - _xlpm.horaIni),
          _xlpm.acum + _xlpm.tiempo_dia
        )
      )
    ),
    TEXT(_xlpm.tiempo, "h:mm")
  )
)</f>
        <v>0:23</v>
      </c>
      <c r="Y270" t="str">
        <f>TEXT((KPI_IMs_2[[#This Row],[FECHA DE REPORTE]]+KPI_IMs_2[[#This Row],[HORA DE REPORTE]]) - (KPI_IMs_2[[#This Row],[FECHA DE LA NOVEDAD]]+KPI_IMs_2[[#This Row],[HORA DE LA FALLA]]), "[h]:mm")</f>
        <v>0:46</v>
      </c>
      <c r="Z270" t="str">
        <v>CAIDA ENLACES</v>
      </c>
      <c r="AA270" t="str">
        <v>Red / Enlace / Proveedor</v>
      </c>
      <c r="AB270" t="str">
        <v>Bloqueo de los Equipo Core</v>
      </c>
      <c r="AC270" t="str">
        <v>Proveedor - Red/Infraestructura</v>
      </c>
      <c r="AD270" t="str">
        <v>SI</v>
      </c>
      <c r="AE270" t="str">
        <v>SI</v>
      </c>
      <c r="AF270" t="str">
        <v>SI</v>
      </c>
      <c r="AG270" t="str">
        <v>SI</v>
      </c>
      <c r="AH270" t="str">
        <v>EXTERNO</v>
      </c>
      <c r="AI270" t="str">
        <v>PROVEEDOR</v>
      </c>
      <c r="AJ270" t="str">
        <v>reinicio equipos</v>
      </c>
      <c r="AM270" t="str">
        <v>Culminado 100%</v>
      </c>
      <c r="AP270" t="str">
        <v>se reinician los puertos de la fibra desde los core de la tienda</v>
      </c>
      <c r="AQ270">
        <v>0.3333333333333333</v>
      </c>
      <c r="AR270">
        <v>0.875</v>
      </c>
    </row>
    <row r="271" xml:space="preserve">
      <c r="A271">
        <v>1137493</v>
      </c>
      <c r="B271" t="str">
        <f>VLOOKUP(H271,DetalleTiendas!A$2:S$1778,3,FALSE)</f>
        <v>SUPERMERCADOS</v>
      </c>
      <c r="C271" t="str">
        <f>VLOOKUP(H271,DetalleTiendas!A$2:S$1778,4,FALSE)</f>
        <v>EDS JUMBO</v>
      </c>
      <c r="D271" t="str">
        <f>VLOOKUP(H271,DetalleTiendas!A$2:S$1778,5,FALSE)</f>
        <v>BOGOTA</v>
      </c>
      <c r="E271" t="str">
        <v>ENLACES</v>
      </c>
      <c r="F271" t="str">
        <v>NO</v>
      </c>
      <c r="G271" t="str" xml:space="preserve">
        <f xml:space="preserve">IF(
   AND(ISNUMBER(VALUE(MID(H271,3,3))), ISNUMBER(FIND(" ", H271))),
   LEFT(H271,FIND(" ",H271)-1),
   H271
)</f>
        <v>Z101</v>
      </c>
      <c r="H271" t="str">
        <v>Z101 TINTALITO</v>
      </c>
      <c r="J271" t="str">
        <v>Redes y Comunicaciones-NIVEL 2 - COL</v>
      </c>
      <c r="K271" t="str">
        <v>Guillermo Gutierrez</v>
      </c>
      <c r="L271" t="str">
        <v>CERRADO</v>
      </c>
      <c r="M271" t="str">
        <v>CERRADO</v>
      </c>
      <c r="N271" t="str">
        <v>MEDIA</v>
      </c>
      <c r="O271">
        <v>45674</v>
      </c>
      <c r="P271">
        <v>0.3333333333333333</v>
      </c>
      <c r="Q271" t="str">
        <f>TEXT(KPI_IMs_2[[#This Row],[FECHA DE LA NOVEDAD]],"MMMM")</f>
        <v>enero</v>
      </c>
      <c r="R271" t="str">
        <f>TEXT(KPI_IMs_2[[#This Row],[FECHA DE LA NOVEDAD]],"aaaa")</f>
        <v>2025</v>
      </c>
      <c r="S271">
        <v>45674</v>
      </c>
      <c r="T271">
        <v>45674</v>
      </c>
      <c r="U271">
        <v>0.5625</v>
      </c>
      <c r="V271">
        <v>0.8125</v>
      </c>
      <c r="W271">
        <f>((KPI_IMs_2[[#This Row],[FECHA DE RESOLUCION]]+KPI_IMs_2[[#This Row],[HORA CIERRE IM]])-(KPI_IMs_2[[#This Row],[FECHA DE LA NOVEDAD]]+KPI_IMs_2[[#This Row],[HORA DE LA FALLA]]))*24*60</f>
        <v>689.9999999965075</v>
      </c>
      <c r="X271" t="str" cm="1" xml:space="preserve">
        <f t="array" ref="X271" xml:space="preserve">IF(OR(O271="",P271="",S271="",V271="",AQ271="",AR271=""),"",
  LET(
    _xlpm.inicio, O271 + P271,
    _xlpm.fin, S271 + V271,
    _xlpm.dias, INT(_xlpm.fin - _xlpm.inicio),
    _xlpm.tiempo, REDUCE(0, SEQUENCE(_xlpm.dias + 1, 1, 0, 1),
      LAMBDA(_xlpm.acum,_xlpm.d,
        LET(
          _xlpm.dia, TRUNC(_xlpm.inicio) + _xlpm.d,
          _xlpm.horaIni, IF(_xlpm.d = 0, MAX(_xlpm.inicio, _xlpm.dia + AQ271), _xlpm.dia + AQ271),
          _xlpm.horaFin, IF(_xlpm.d = _xlpm.dias, MIN(_xlpm.fin, _xlpm.dia + AR271), _xlpm.dia + AR271),
          _xlpm.tiempo_dia, MAX(0, _xlpm.horaFin - _xlpm.horaIni),
          _xlpm.acum + _xlpm.tiempo_dia
        )
      )
    ),
    TEXT(_xlpm.tiempo, "h:mm")
  )
)</f>
        <v>11:30</v>
      </c>
      <c r="Y271" t="str">
        <f>TEXT((KPI_IMs_2[[#This Row],[FECHA DE REPORTE]]+KPI_IMs_2[[#This Row],[HORA DE REPORTE]]) - (KPI_IMs_2[[#This Row],[FECHA DE LA NOVEDAD]]+KPI_IMs_2[[#This Row],[HORA DE LA FALLA]]), "[h]:mm")</f>
        <v>5:30</v>
      </c>
      <c r="Z271" t="str">
        <v>CAIDA ENLACES</v>
      </c>
      <c r="AA271" t="str">
        <v>Red / Enlace / Proveedor</v>
      </c>
      <c r="AB271" t="str">
        <v>Corte de Fibra Proveedor - Cirion</v>
      </c>
      <c r="AC271" t="str">
        <v>Proveedor - Red/Infraestructura</v>
      </c>
      <c r="AD271" t="str">
        <v>NO</v>
      </c>
      <c r="AE271" t="str">
        <v>NO</v>
      </c>
      <c r="AF271" t="str">
        <v>NO</v>
      </c>
      <c r="AG271" t="str">
        <v>NO</v>
      </c>
      <c r="AH271" t="str">
        <v>EXTERNO</v>
      </c>
      <c r="AI271" t="str">
        <v>PROVEEDOR</v>
      </c>
      <c r="AJ271" t="str">
        <v>Ajuste por parte del Proveedor</v>
      </c>
      <c r="AM271" t="str">
        <v>Culminado 100%</v>
      </c>
      <c r="AP271" t="str">
        <v>se restablece enlaces por parte del Proveedor</v>
      </c>
      <c r="AQ271">
        <v>0.3333333333333333</v>
      </c>
      <c r="AR271">
        <v>0.875</v>
      </c>
    </row>
    <row r="272" xml:space="preserve">
      <c r="A272">
        <v>1135681</v>
      </c>
      <c r="B272" t="str">
        <f>VLOOKUP(H272,DetalleTiendas!A$2:S$1778,3,FALSE)</f>
        <v>SUPERMERCADOS</v>
      </c>
      <c r="C272" t="str">
        <f>VLOOKUP(H272,DetalleTiendas!A$2:S$1778,4,FALSE)</f>
        <v>JUMBO</v>
      </c>
      <c r="D272" t="str">
        <f>VLOOKUP(H272,DetalleTiendas!A$2:S$1778,5,FALSE)</f>
        <v>BOGOTA</v>
      </c>
      <c r="E272" t="str">
        <v>CORTE DE ENERGIA</v>
      </c>
      <c r="F272" t="str">
        <v>NO</v>
      </c>
      <c r="G272" t="str" xml:space="preserve">
        <f xml:space="preserve">IF(
   AND(ISNUMBER(VALUE(MID(H272,3,3))), ISNUMBER(FIND(" ", H272))),
   LEFT(H272,FIND(" ",H272)-1),
   H272
)</f>
        <v>J044</v>
      </c>
      <c r="H272" t="str">
        <v>J044 CHIA</v>
      </c>
      <c r="J272" t="str">
        <v>Redes y Comunicaciones-NIVEL 2 - COL</v>
      </c>
      <c r="K272" t="str">
        <v>Guillermo Gutierrez</v>
      </c>
      <c r="L272" t="str">
        <v>CERRADO</v>
      </c>
      <c r="M272" t="str">
        <v>CERRADO</v>
      </c>
      <c r="N272" t="str">
        <v>MEDIA</v>
      </c>
      <c r="O272">
        <v>45673</v>
      </c>
      <c r="P272">
        <v>0.6458333333333334</v>
      </c>
      <c r="Q272" t="str">
        <f>TEXT(KPI_IMs_2[[#This Row],[FECHA DE LA NOVEDAD]],"MMMM")</f>
        <v>enero</v>
      </c>
      <c r="R272" t="str">
        <f>TEXT(KPI_IMs_2[[#This Row],[FECHA DE LA NOVEDAD]],"aaaa")</f>
        <v>2025</v>
      </c>
      <c r="S272">
        <v>45673</v>
      </c>
      <c r="T272">
        <v>45673</v>
      </c>
      <c r="U272">
        <v>0.65625</v>
      </c>
      <c r="V272">
        <v>0.6805555555555556</v>
      </c>
      <c r="W272">
        <f>((KPI_IMs_2[[#This Row],[FECHA DE RESOLUCION]]+KPI_IMs_2[[#This Row],[HORA CIERRE IM]])-(KPI_IMs_2[[#This Row],[FECHA DE LA NOVEDAD]]+KPI_IMs_2[[#This Row],[HORA DE LA FALLA]]))*24*60</f>
        <v>49.99999999534339</v>
      </c>
      <c r="X272" t="str" cm="1" xml:space="preserve">
        <f t="array" ref="X272" xml:space="preserve">IF(OR(O272="",P272="",S272="",V272="",AQ272="",AR272=""),"",
  LET(
    _xlpm.inicio, O272 + P272,
    _xlpm.fin, S272 + V272,
    _xlpm.dias, INT(_xlpm.fin - _xlpm.inicio),
    _xlpm.tiempo, REDUCE(0, SEQUENCE(_xlpm.dias + 1, 1, 0, 1),
      LAMBDA(_xlpm.acum,_xlpm.d,
        LET(
          _xlpm.dia, TRUNC(_xlpm.inicio) + _xlpm.d,
          _xlpm.horaIni, IF(_xlpm.d = 0, MAX(_xlpm.inicio, _xlpm.dia + AQ272), _xlpm.dia + AQ272),
          _xlpm.horaFin, IF(_xlpm.d = _xlpm.dias, MIN(_xlpm.fin, _xlpm.dia + AR272), _xlpm.dia + AR272),
          _xlpm.tiempo_dia, MAX(0, _xlpm.horaFin - _xlpm.horaIni),
          _xlpm.acum + _xlpm.tiempo_dia
        )
      )
    ),
    TEXT(_xlpm.tiempo, "h:mm")
  )
)</f>
        <v>0:50</v>
      </c>
      <c r="Y272" t="str">
        <f>TEXT((KPI_IMs_2[[#This Row],[FECHA DE REPORTE]]+KPI_IMs_2[[#This Row],[HORA DE REPORTE]]) - (KPI_IMs_2[[#This Row],[FECHA DE LA NOVEDAD]]+KPI_IMs_2[[#This Row],[HORA DE LA FALLA]]), "[h]:mm")</f>
        <v>0:15</v>
      </c>
      <c r="Z272" t="str">
        <v>CAIDA ENLACES</v>
      </c>
      <c r="AA272" t="str">
        <v>Red / Enlace / Proveedor</v>
      </c>
      <c r="AB272" t="str">
        <v xml:space="preserve">Caída enlace proveedor - Claro </v>
      </c>
      <c r="AC272" t="str">
        <v>Proveedor - Red/Infraestructura</v>
      </c>
      <c r="AD272" t="str">
        <v>SI</v>
      </c>
      <c r="AE272" t="str">
        <v>SI</v>
      </c>
      <c r="AF272" t="str">
        <v>SI</v>
      </c>
      <c r="AG272" t="str">
        <v>SI</v>
      </c>
      <c r="AH272" t="str">
        <v>EXTERNO</v>
      </c>
      <c r="AI272" t="str">
        <v>PROVEEDOR</v>
      </c>
      <c r="AJ272" t="str">
        <v>Ajuste por parte del Proveedor</v>
      </c>
      <c r="AM272" t="str">
        <v>Culminado 100%</v>
      </c>
      <c r="AP272" t="str">
        <v>se restablece enlaces por parte del Proveedor</v>
      </c>
      <c r="AQ272">
        <v>0.3333333333333333</v>
      </c>
      <c r="AR272">
        <v>0.875</v>
      </c>
    </row>
    <row r="273" xml:space="preserve">
      <c r="A273">
        <v>1129835</v>
      </c>
      <c r="B273" t="str">
        <f>VLOOKUP(H273,DetalleTiendas!A$2:S$1778,3,FALSE)</f>
        <v>SUPERMERCADOS</v>
      </c>
      <c r="C273" t="str">
        <f>VLOOKUP(H273,DetalleTiendas!A$2:S$1778,4,FALSE)</f>
        <v>JUMBO</v>
      </c>
      <c r="D273" t="str">
        <f>VLOOKUP(H273,DetalleTiendas!A$2:S$1778,5,FALSE)</f>
        <v>BOGOTA</v>
      </c>
      <c r="E273" t="str">
        <v>IMPRESORA</v>
      </c>
      <c r="F273" t="str">
        <v>NO</v>
      </c>
      <c r="G273" t="str" xml:space="preserve">
        <f xml:space="preserve">IF(
   AND(ISNUMBER(VALUE(MID(H273,3,3))), ISNUMBER(FIND(" ", H273))),
   LEFT(H273,FIND(" ",H273)-1),
   H273
)</f>
        <v>J044</v>
      </c>
      <c r="H273" t="str">
        <v>J044 CHIA</v>
      </c>
      <c r="J273" t="str">
        <v>Redes y Comunicaciones-NIVEL 2 - COL</v>
      </c>
      <c r="K273" t="str">
        <v>Guillermo Gutierrez</v>
      </c>
      <c r="L273" t="str">
        <v>CERRADO</v>
      </c>
      <c r="M273" t="str">
        <v>CERRADO</v>
      </c>
      <c r="N273" t="str">
        <v>MEDIA</v>
      </c>
      <c r="O273">
        <v>45670</v>
      </c>
      <c r="P273">
        <v>0.6736111111111112</v>
      </c>
      <c r="Q273" t="str">
        <f>TEXT(KPI_IMs_2[[#This Row],[FECHA DE LA NOVEDAD]],"MMMM")</f>
        <v>enero</v>
      </c>
      <c r="R273" t="str">
        <f>TEXT(KPI_IMs_2[[#This Row],[FECHA DE LA NOVEDAD]],"aaaa")</f>
        <v>2025</v>
      </c>
      <c r="S273">
        <v>45670</v>
      </c>
      <c r="T273">
        <v>45670</v>
      </c>
      <c r="U273">
        <v>0.6930555555555555</v>
      </c>
      <c r="V273">
        <v>0.7083333333333334</v>
      </c>
      <c r="W273">
        <f>((KPI_IMs_2[[#This Row],[FECHA DE RESOLUCION]]+KPI_IMs_2[[#This Row],[HORA CIERRE IM]])-(KPI_IMs_2[[#This Row],[FECHA DE LA NOVEDAD]]+KPI_IMs_2[[#This Row],[HORA DE LA FALLA]]))*24*60</f>
        <v>50.000000005820766</v>
      </c>
      <c r="X273" t="str" cm="1" xml:space="preserve">
        <f t="array" ref="X273" xml:space="preserve">IF(OR(O273="",P273="",S273="",V273="",AQ273="",AR273=""),"",
  LET(
    _xlpm.inicio, O273 + P273,
    _xlpm.fin, S273 + V273,
    _xlpm.dias, INT(_xlpm.fin - _xlpm.inicio),
    _xlpm.tiempo, REDUCE(0, SEQUENCE(_xlpm.dias + 1, 1, 0, 1),
      LAMBDA(_xlpm.acum,_xlpm.d,
        LET(
          _xlpm.dia, TRUNC(_xlpm.inicio) + _xlpm.d,
          _xlpm.horaIni, IF(_xlpm.d = 0, MAX(_xlpm.inicio, _xlpm.dia + AQ273), _xlpm.dia + AQ273),
          _xlpm.horaFin, IF(_xlpm.d = _xlpm.dias, MIN(_xlpm.fin, _xlpm.dia + AR273), _xlpm.dia + AR273),
          _xlpm.tiempo_dia, MAX(0, _xlpm.horaFin - _xlpm.horaIni),
          _xlpm.acum + _xlpm.tiempo_dia
        )
      )
    ),
    TEXT(_xlpm.tiempo, "h:mm")
  )
)</f>
        <v>0:50</v>
      </c>
      <c r="Y273" t="str">
        <f>TEXT((KPI_IMs_2[[#This Row],[FECHA DE REPORTE]]+KPI_IMs_2[[#This Row],[HORA DE REPORTE]]) - (KPI_IMs_2[[#This Row],[FECHA DE LA NOVEDAD]]+KPI_IMs_2[[#This Row],[HORA DE LA FALLA]]), "[h]:mm")</f>
        <v>0:28</v>
      </c>
      <c r="Z273" t="str">
        <v>CAIDA ENLACES</v>
      </c>
      <c r="AA273" t="str">
        <v>Red / Enlace / Proveedor</v>
      </c>
      <c r="AB273" t="str">
        <v xml:space="preserve">Caída enlace proveedor - Claro </v>
      </c>
      <c r="AC273" t="str">
        <v>Proveedor - Red/Infraestructura</v>
      </c>
      <c r="AD273" t="str">
        <v>SI</v>
      </c>
      <c r="AE273" t="str">
        <v>SI</v>
      </c>
      <c r="AF273" t="str">
        <v>SI</v>
      </c>
      <c r="AG273" t="str">
        <v>SI</v>
      </c>
      <c r="AH273" t="str">
        <v>EXTERNO</v>
      </c>
      <c r="AI273" t="str">
        <v>PROVEEDOR</v>
      </c>
      <c r="AJ273" t="str">
        <v>Ajuste por parte del Proveedor</v>
      </c>
      <c r="AM273" t="str">
        <v>Culminado 100%</v>
      </c>
      <c r="AP273" t="str">
        <v>se restablece enlaces por parte del Proveedor</v>
      </c>
      <c r="AQ273">
        <v>0.3333333333333333</v>
      </c>
      <c r="AR273">
        <v>0.875</v>
      </c>
    </row>
    <row r="274" xml:space="preserve">
      <c r="A274">
        <v>1122590</v>
      </c>
      <c r="B274" t="str">
        <f>VLOOKUP(H274,DetalleTiendas!A$2:S$1778,3,FALSE)</f>
        <v>MEJORAMIENTO DEL HOGAR</v>
      </c>
      <c r="C274" t="str">
        <f>VLOOKUP(H274,DetalleTiendas!A$2:S$1778,4,FALSE)</f>
        <v>EASY</v>
      </c>
      <c r="D274" t="str">
        <f>VLOOKUP(H274,DetalleTiendas!A$2:S$1778,5,FALSE)</f>
        <v>CENTRO - EASY</v>
      </c>
      <c r="E274" t="str">
        <v>IM POS NCR (ARS)</v>
      </c>
      <c r="F274" t="str">
        <v>NO</v>
      </c>
      <c r="G274" t="str" xml:space="preserve">
        <f xml:space="preserve">IF(
   AND(ISNUMBER(VALUE(MID(H274,3,3))), ISNUMBER(FIND(" ", H274))),
   LEFT(H274,FIND(" ",H274)-1),
   H274
)</f>
        <v>E806</v>
      </c>
      <c r="H274" t="str">
        <v>E806 PRADO</v>
      </c>
      <c r="J274" t="str">
        <v>Redes y Comunicaciones-NIVEL 2 - COL</v>
      </c>
      <c r="K274" t="str">
        <v>Guillermo Gutierrez</v>
      </c>
      <c r="L274" t="str">
        <v>CERRADO</v>
      </c>
      <c r="M274" t="str">
        <v>CERRADO</v>
      </c>
      <c r="N274" t="str">
        <v>MEDIA</v>
      </c>
      <c r="O274">
        <v>45666</v>
      </c>
      <c r="P274">
        <v>0.3993055555555556</v>
      </c>
      <c r="Q274" t="str">
        <f>TEXT(KPI_IMs_2[[#This Row],[FECHA DE LA NOVEDAD]],"MMMM")</f>
        <v>enero</v>
      </c>
      <c r="R274" t="str">
        <f>TEXT(KPI_IMs_2[[#This Row],[FECHA DE LA NOVEDAD]],"aaaa")</f>
        <v>2025</v>
      </c>
      <c r="S274">
        <v>45670</v>
      </c>
      <c r="T274">
        <v>45666</v>
      </c>
      <c r="U274">
        <v>0.4340277777777778</v>
      </c>
      <c r="V274">
        <v>0.45555555555555555</v>
      </c>
      <c r="W274">
        <f>((KPI_IMs_2[[#This Row],[FECHA DE RESOLUCION]]+KPI_IMs_2[[#This Row],[HORA CIERRE IM]])-(KPI_IMs_2[[#This Row],[FECHA DE LA NOVEDAD]]+KPI_IMs_2[[#This Row],[HORA DE LA FALLA]]))*24*60</f>
        <v>5841.0000000020955</v>
      </c>
      <c r="X274" t="str" cm="1" xml:space="preserve">
        <f t="array" ref="X274" xml:space="preserve">IF(OR(O274="",P274="",S274="",V274="",AQ274="",AR274=""),"",
  LET(
    _xlpm.inicio, O274 + P274,
    _xlpm.fin, S274 + V274,
    _xlpm.dias, INT(_xlpm.fin - _xlpm.inicio),
    _xlpm.tiempo, REDUCE(0, SEQUENCE(_xlpm.dias + 1, 1, 0, 1),
      LAMBDA(_xlpm.acum,_xlpm.d,
        LET(
          _xlpm.dia, TRUNC(_xlpm.inicio) + _xlpm.d,
          _xlpm.horaIni, IF(_xlpm.d = 0, MAX(_xlpm.inicio, _xlpm.dia + AQ274), _xlpm.dia + AQ274),
          _xlpm.horaFin, IF(_xlpm.d = _xlpm.dias, MIN(_xlpm.fin, _xlpm.dia + AR274), _xlpm.dia + AR274),
          _xlpm.tiempo_dia, MAX(0, _xlpm.horaFin - _xlpm.horaIni),
          _xlpm.acum + _xlpm.tiempo_dia
        )
      )
    ),
    TEXT(_xlpm.tiempo, "h:mm")
  )
)</f>
        <v>5:21</v>
      </c>
      <c r="Y274" t="str">
        <f>TEXT((KPI_IMs_2[[#This Row],[FECHA DE REPORTE]]+KPI_IMs_2[[#This Row],[HORA DE REPORTE]]) - (KPI_IMs_2[[#This Row],[FECHA DE LA NOVEDAD]]+KPI_IMs_2[[#This Row],[HORA DE LA FALLA]]), "[h]:mm")</f>
        <v>0:50</v>
      </c>
      <c r="Z274" t="str">
        <v>CAIDA ENLACES</v>
      </c>
      <c r="AA274" t="str">
        <v>Eléctrico / Energía</v>
      </c>
      <c r="AB274" t="str">
        <v>Corte Energía en el sector</v>
      </c>
      <c r="AC274" t="str">
        <v>Infraestructura - Eléctrica</v>
      </c>
      <c r="AD274" t="str">
        <v>SI</v>
      </c>
      <c r="AE274" t="str">
        <v>SI</v>
      </c>
      <c r="AF274" t="str">
        <v>SI</v>
      </c>
      <c r="AG274" t="str">
        <v>SI</v>
      </c>
      <c r="AH274" t="str">
        <v>EXTERNO</v>
      </c>
      <c r="AI274" t="str">
        <v>PROVEEDOR</v>
      </c>
      <c r="AJ274" t="str">
        <v>Ajuste Cableado tienda</v>
      </c>
      <c r="AM274" t="str">
        <v>Culminado 100%</v>
      </c>
      <c r="AP274" t="str">
        <v>La falla se presento dado que hubo caída en el Fluido Eléctrico.</v>
      </c>
      <c r="AQ274">
        <v>0.3333333333333333</v>
      </c>
      <c r="AR274">
        <v>0.875</v>
      </c>
    </row>
    <row r="275" xml:space="preserve">
      <c r="A275">
        <v>1121058</v>
      </c>
      <c r="B275" t="str">
        <f>VLOOKUP(H275,DetalleTiendas!A$2:S$1778,3,FALSE)</f>
        <v>SUPERMERCADOS</v>
      </c>
      <c r="C275" t="str">
        <f>VLOOKUP(H275,DetalleTiendas!A$2:S$1778,4,FALSE)</f>
        <v>SUPERMERCADOS</v>
      </c>
      <c r="D275" t="str">
        <f>VLOOKUP(H275,DetalleTiendas!A$2:S$1778,5,FALSE)</f>
        <v>SUPERMERCADOS</v>
      </c>
      <c r="E275" t="str">
        <v>CORTE DE ENERGIA</v>
      </c>
      <c r="F275" t="str">
        <v>NO</v>
      </c>
      <c r="G275" t="str" xml:space="preserve">
        <f xml:space="preserve">IF(
   AND(ISNUMBER(VALUE(MID(H275,3,3))), ISNUMBER(FIND(" ", H275))),
   LEFT(H275,FIND(" ",H275)-1),
   H275
)</f>
        <v>SUPERMERCADOS</v>
      </c>
      <c r="H275" t="str">
        <v>SUPERMERCADOS</v>
      </c>
      <c r="J275" t="str">
        <v>Aplicaciones_POS_ARS_Colombia</v>
      </c>
      <c r="K275" t="str">
        <v>Luis Alejandro Medina</v>
      </c>
      <c r="L275" t="str">
        <v>CERRADO</v>
      </c>
      <c r="M275" t="str">
        <v>CERRADO</v>
      </c>
      <c r="N275" t="str">
        <v>BAJA</v>
      </c>
      <c r="O275">
        <v>45665</v>
      </c>
      <c r="P275">
        <v>0.4791666666666667</v>
      </c>
      <c r="Q275" t="str">
        <f>TEXT(KPI_IMs_2[[#This Row],[FECHA DE LA NOVEDAD]],"MMMM")</f>
        <v>enero</v>
      </c>
      <c r="R275" t="str">
        <f>TEXT(KPI_IMs_2[[#This Row],[FECHA DE LA NOVEDAD]],"aaaa")</f>
        <v>2025</v>
      </c>
      <c r="S275">
        <v>45665</v>
      </c>
      <c r="T275">
        <v>45665</v>
      </c>
      <c r="U275">
        <v>0.5416666666666666</v>
      </c>
      <c r="V275">
        <v>0.6666666666666666</v>
      </c>
      <c r="W275">
        <f>((KPI_IMs_2[[#This Row],[FECHA DE RESOLUCION]]+KPI_IMs_2[[#This Row],[HORA CIERRE IM]])-(KPI_IMs_2[[#This Row],[FECHA DE LA NOVEDAD]]+KPI_IMs_2[[#This Row],[HORA DE LA FALLA]]))*24*60</f>
        <v>270</v>
      </c>
      <c r="X275" t="str" cm="1" xml:space="preserve">
        <f t="array" ref="X275" xml:space="preserve">IF(OR(O275="",P275="",S275="",V275="",AQ275="",AR275=""),"",
  LET(
    _xlpm.inicio, O275 + P275,
    _xlpm.fin, S275 + V275,
    _xlpm.dias, INT(_xlpm.fin - _xlpm.inicio),
    _xlpm.tiempo, REDUCE(0, SEQUENCE(_xlpm.dias + 1, 1, 0, 1),
      LAMBDA(_xlpm.acum,_xlpm.d,
        LET(
          _xlpm.dia, TRUNC(_xlpm.inicio) + _xlpm.d,
          _xlpm.horaIni, IF(_xlpm.d = 0, MAX(_xlpm.inicio, _xlpm.dia + AQ275), _xlpm.dia + AQ275),
          _xlpm.horaFin, IF(_xlpm.d = _xlpm.dias, MIN(_xlpm.fin, _xlpm.dia + AR275), _xlpm.dia + AR275),
          _xlpm.tiempo_dia, MAX(0, _xlpm.horaFin - _xlpm.horaIni),
          _xlpm.acum + _xlpm.tiempo_dia
        )
      )
    ),
    TEXT(_xlpm.tiempo, "h:mm")
  )
)</f>
        <v>4:30</v>
      </c>
      <c r="Y275" t="str">
        <f>TEXT((KPI_IMs_2[[#This Row],[FECHA DE REPORTE]]+KPI_IMs_2[[#This Row],[HORA DE REPORTE]]) - (KPI_IMs_2[[#This Row],[FECHA DE LA NOVEDAD]]+KPI_IMs_2[[#This Row],[HORA DE LA FALLA]]), "[h]:mm")</f>
        <v>1:30</v>
      </c>
      <c r="Z275" t="str">
        <v>NOVEDAD BONOS DE SECRETARIA Y/O RAPPI</v>
      </c>
      <c r="AA275" t="str">
        <v>Software / Actualización</v>
      </c>
      <c r="AB275" t="str">
        <v>Falla en bonos Sodexo (no los toma)</v>
      </c>
      <c r="AC275" t="str">
        <v>Software / Actualización</v>
      </c>
      <c r="AD275" t="str">
        <v>SI</v>
      </c>
      <c r="AE275" t="str">
        <v>NO</v>
      </c>
      <c r="AF275" t="str">
        <v>NO</v>
      </c>
      <c r="AG275" t="str">
        <v>NO</v>
      </c>
      <c r="AH275" t="str">
        <v>N/A</v>
      </c>
      <c r="AI275" t="str">
        <v>N/A</v>
      </c>
      <c r="AJ275" t="str">
        <v>Ajuste por parte del Proveedor</v>
      </c>
      <c r="AM275" t="str">
        <v>Culminado 100%</v>
      </c>
      <c r="AP275" t="str">
        <v>Se presento Intermitencia en integración con Pluxee en Donde Afectaba los Bonos de Sodexo</v>
      </c>
      <c r="AQ275">
        <v>0.3333333333333333</v>
      </c>
      <c r="AR275">
        <v>0.875</v>
      </c>
    </row>
    <row r="276" xml:space="preserve">
      <c r="A276">
        <v>1118093</v>
      </c>
      <c r="B276" t="str">
        <f>VLOOKUP(H276,DetalleTiendas!A$2:S$1778,3,FALSE)</f>
        <v>SUPERMERCADOS</v>
      </c>
      <c r="C276" t="str">
        <f>VLOOKUP(H276,DetalleTiendas!A$2:S$1778,4,FALSE)</f>
        <v>EDS JUMBO</v>
      </c>
      <c r="D276" t="str">
        <f>VLOOKUP(H276,DetalleTiendas!A$2:S$1778,5,FALSE)</f>
        <v>COSTA</v>
      </c>
      <c r="E276" t="str">
        <v>SERVIDOR</v>
      </c>
      <c r="F276" t="str">
        <v>NO</v>
      </c>
      <c r="G276" t="str" xml:space="preserve">
        <f xml:space="preserve">IF(
   AND(ISNUMBER(VALUE(MID(H276,3,3))), ISNUMBER(FIND(" ", H276))),
   LEFT(H276,FIND(" ",H276)-1),
   H276
)</f>
        <v>Z123</v>
      </c>
      <c r="H276" t="str">
        <v>Z123 IVESUR</v>
      </c>
      <c r="J276" t="str">
        <v>Soporte_Onsite_REG_Costa_SM Colombia</v>
      </c>
      <c r="K276" t="str">
        <v>Celso Niebles</v>
      </c>
      <c r="L276" t="str">
        <v>ABIERTO</v>
      </c>
      <c r="M276" t="str">
        <v>CERRADO</v>
      </c>
      <c r="N276" t="str">
        <v>MEDIA</v>
      </c>
      <c r="O276">
        <v>45664</v>
      </c>
      <c r="P276">
        <v>0.3402777777777778</v>
      </c>
      <c r="Q276" t="str">
        <f>TEXT(KPI_IMs_2[[#This Row],[FECHA DE LA NOVEDAD]],"MMMM")</f>
        <v>enero</v>
      </c>
      <c r="R276" t="str">
        <f>TEXT(KPI_IMs_2[[#This Row],[FECHA DE LA NOVEDAD]],"aaaa")</f>
        <v>2025</v>
      </c>
      <c r="S276">
        <v>45665</v>
      </c>
      <c r="T276">
        <v>45664</v>
      </c>
      <c r="U276">
        <v>0.3472222222222222</v>
      </c>
      <c r="V276">
        <v>0.3819444444444444</v>
      </c>
      <c r="W276">
        <f>((KPI_IMs_2[[#This Row],[FECHA DE RESOLUCION]]+KPI_IMs_2[[#This Row],[HORA CIERRE IM]])-(KPI_IMs_2[[#This Row],[FECHA DE LA NOVEDAD]]+KPI_IMs_2[[#This Row],[HORA DE LA FALLA]]))*24*60</f>
        <v>1499.9999999965075</v>
      </c>
      <c r="X276" t="str" cm="1" xml:space="preserve">
        <f t="array" ref="X276" xml:space="preserve">IF(OR(O276="",P276="",S276="",V276="",AQ276="",AR276=""),"",
  LET(
    _xlpm.inicio, O276 + P276,
    _xlpm.fin, S276 + V276,
    _xlpm.dias, INT(_xlpm.fin - _xlpm.inicio),
    _xlpm.tiempo, REDUCE(0, SEQUENCE(_xlpm.dias + 1, 1, 0, 1),
      LAMBDA(_xlpm.acum,_xlpm.d,
        LET(
          _xlpm.dia, TRUNC(_xlpm.inicio) + _xlpm.d,
          _xlpm.horaIni, IF(_xlpm.d = 0, MAX(_xlpm.inicio, _xlpm.dia + AQ276), _xlpm.dia + AQ276),
          _xlpm.horaFin, IF(_xlpm.d = _xlpm.dias, MIN(_xlpm.fin, _xlpm.dia + AR276), _xlpm.dia + AR276),
          _xlpm.tiempo_dia, MAX(0, _xlpm.horaFin - _xlpm.horaIni),
          _xlpm.acum + _xlpm.tiempo_dia
        )
      )
    ),
    TEXT(_xlpm.tiempo, "h:mm")
  )
)</f>
        <v>14:00</v>
      </c>
      <c r="Y276" t="str">
        <f>TEXT((KPI_IMs_2[[#This Row],[FECHA DE REPORTE]]+KPI_IMs_2[[#This Row],[HORA DE REPORTE]]) - (KPI_IMs_2[[#This Row],[FECHA DE LA NOVEDAD]]+KPI_IMs_2[[#This Row],[HORA DE LA FALLA]]), "[h]:mm")</f>
        <v>0:10</v>
      </c>
      <c r="Z276" t="str">
        <v>CORTE DE ENERGIA</v>
      </c>
      <c r="AA276" t="str">
        <v>Eléctrico / Energía</v>
      </c>
      <c r="AB276" t="str">
        <v>Daño en la parte Electrica</v>
      </c>
      <c r="AC276" t="str">
        <v>Infraestructura - Eléctrica</v>
      </c>
      <c r="AD276" t="str">
        <v>SI</v>
      </c>
      <c r="AE276" t="str">
        <v>SI</v>
      </c>
      <c r="AF276" t="str">
        <v>SI</v>
      </c>
      <c r="AG276" t="str">
        <v>SI</v>
      </c>
      <c r="AH276" t="str">
        <v>EXTERNO</v>
      </c>
      <c r="AI276" t="str">
        <v>PROVEEDOR</v>
      </c>
      <c r="AJ276" t="str">
        <v>Ajuste Cableado tienda</v>
      </c>
      <c r="AM276" t="str">
        <v>Culminado 100%</v>
      </c>
      <c r="AP276" t="str">
        <v>Se restablece la energía por parte del proveedor</v>
      </c>
      <c r="AQ276">
        <v>0.3333333333333333</v>
      </c>
      <c r="AR276">
        <v>0.875</v>
      </c>
    </row>
    <row r="277" xml:space="preserve">
      <c r="A277">
        <v>1120438</v>
      </c>
      <c r="B277" t="str">
        <f>VLOOKUP(H277,DetalleTiendas!A$2:S$1778,3,FALSE)</f>
        <v>SUPERMERCADOS</v>
      </c>
      <c r="C277" t="str">
        <f>VLOOKUP(H277,DetalleTiendas!A$2:S$1778,4,FALSE)</f>
        <v>CD SUPERMERCADOS</v>
      </c>
      <c r="D277" t="str">
        <f>VLOOKUP(H277,DetalleTiendas!A$2:S$1778,5,FALSE)</f>
        <v>BOGOTA</v>
      </c>
      <c r="E277" t="str">
        <v>ENLACES</v>
      </c>
      <c r="F277" t="str">
        <v>NO</v>
      </c>
      <c r="G277" t="str" xml:space="preserve">
        <f xml:space="preserve">IF(
   AND(ISNUMBER(VALUE(MID(H277,3,3))), ISNUMBER(FIND(" ", H277))),
   LEFT(H277,FIND(" ",H277)-1),
   H277
)</f>
        <v>L210</v>
      </c>
      <c r="H277" t="str">
        <v>L210 CD VILLAVICENCIO | CARNES</v>
      </c>
      <c r="J277" t="str">
        <v>Redes y Comunicaciones-NIVEL 2 - COL</v>
      </c>
      <c r="K277" t="str">
        <v>Guillermo Gutierrez</v>
      </c>
      <c r="L277" t="str">
        <v>CERRADO</v>
      </c>
      <c r="M277" t="str">
        <v>CERRADO</v>
      </c>
      <c r="N277" t="str">
        <v>MEDIA</v>
      </c>
      <c r="O277">
        <v>45664</v>
      </c>
      <c r="P277">
        <v>0.3541666666666667</v>
      </c>
      <c r="Q277" t="str">
        <f>TEXT(KPI_IMs_2[[#This Row],[FECHA DE LA NOVEDAD]],"MMMM")</f>
        <v>enero</v>
      </c>
      <c r="R277" t="str">
        <f>TEXT(KPI_IMs_2[[#This Row],[FECHA DE LA NOVEDAD]],"aaaa")</f>
        <v>2025</v>
      </c>
      <c r="S277">
        <v>45665</v>
      </c>
      <c r="T277">
        <v>45664</v>
      </c>
      <c r="U277">
        <v>0.5416666666666666</v>
      </c>
      <c r="V277">
        <v>0.39305555555555555</v>
      </c>
      <c r="W277">
        <f>((KPI_IMs_2[[#This Row],[FECHA DE RESOLUCION]]+KPI_IMs_2[[#This Row],[HORA CIERRE IM]])-(KPI_IMs_2[[#This Row],[FECHA DE LA NOVEDAD]]+KPI_IMs_2[[#This Row],[HORA DE LA FALLA]]))*24*60</f>
        <v>1496.0000000044238</v>
      </c>
      <c r="X277" t="str" cm="1" xml:space="preserve">
        <f t="array" ref="X277" xml:space="preserve">IF(OR(O277="",P277="",S277="",V277="",AQ277="",AR277=""),"",
  LET(
    _xlpm.inicio, O277 + P277,
    _xlpm.fin, S277 + V277,
    _xlpm.dias, INT(_xlpm.fin - _xlpm.inicio),
    _xlpm.tiempo, REDUCE(0, SEQUENCE(_xlpm.dias + 1, 1, 0, 1),
      LAMBDA(_xlpm.acum,_xlpm.d,
        LET(
          _xlpm.dia, TRUNC(_xlpm.inicio) + _xlpm.d,
          _xlpm.horaIni, IF(_xlpm.d = 0, MAX(_xlpm.inicio, _xlpm.dia + AQ277), _xlpm.dia + AQ277),
          _xlpm.horaFin, IF(_xlpm.d = _xlpm.dias, MIN(_xlpm.fin, _xlpm.dia + AR277), _xlpm.dia + AR277),
          _xlpm.tiempo_dia, MAX(0, _xlpm.horaFin - _xlpm.horaIni),
          _xlpm.acum + _xlpm.tiempo_dia
        )
      )
    ),
    TEXT(_xlpm.tiempo, "h:mm")
  )
)</f>
        <v>13:56</v>
      </c>
      <c r="Y277" t="str">
        <f>TEXT((KPI_IMs_2[[#This Row],[FECHA DE REPORTE]]+KPI_IMs_2[[#This Row],[HORA DE REPORTE]]) - (KPI_IMs_2[[#This Row],[FECHA DE LA NOVEDAD]]+KPI_IMs_2[[#This Row],[HORA DE LA FALLA]]), "[h]:mm")</f>
        <v>4:30</v>
      </c>
      <c r="Z277" t="str">
        <v>CAIDA ENLACES</v>
      </c>
      <c r="AA277" t="str">
        <v>Red / Enlace / Proveedor</v>
      </c>
      <c r="AB277" t="str">
        <v>Se encuentra hilo quemado</v>
      </c>
      <c r="AC277" t="str">
        <v>Proveedor - Red/Infraestructura</v>
      </c>
      <c r="AD277" t="str">
        <v>NO</v>
      </c>
      <c r="AE277" t="str">
        <v>NO</v>
      </c>
      <c r="AF277" t="str">
        <v>NO</v>
      </c>
      <c r="AG277" t="str">
        <v>NO</v>
      </c>
      <c r="AH277" t="str">
        <v>N/A</v>
      </c>
      <c r="AI277" t="str">
        <v>N/A</v>
      </c>
      <c r="AJ277" t="str">
        <v>Ajuste por parte del Proveedor</v>
      </c>
      <c r="AM277" t="str">
        <v>Culminado 100%</v>
      </c>
      <c r="AP277" t="str">
        <v>personal correctivo en zona se evidencia que en caja empalme; Se encuentra hilo quemado</v>
      </c>
      <c r="AQ277">
        <v>0.3333333333333333</v>
      </c>
      <c r="AR277">
        <v>0.875</v>
      </c>
    </row>
    <row r="278" xml:space="preserve">
      <c r="A278">
        <v>1107822</v>
      </c>
      <c r="B278" t="str">
        <f>VLOOKUP(H278,DetalleTiendas!A$2:S$1778,3,FALSE)</f>
        <v>SUPERMERCADOS</v>
      </c>
      <c r="C278" t="str">
        <f>VLOOKUP(H278,DetalleTiendas!A$2:S$1778,4,FALSE)</f>
        <v>JUMBO</v>
      </c>
      <c r="D278" t="str">
        <f>VLOOKUP(H278,DetalleTiendas!A$2:S$1778,5,FALSE)</f>
        <v>BOGOTA</v>
      </c>
      <c r="E278" t="str">
        <v>POS</v>
      </c>
      <c r="F278" t="str">
        <v>NO</v>
      </c>
      <c r="G278" t="str" xml:space="preserve">
        <f xml:space="preserve">IF(
   AND(ISNUMBER(VALUE(MID(H278,3,3))), ISNUMBER(FIND(" ", H278))),
   LEFT(H278,FIND(" ",H278)-1),
   H278
)</f>
        <v>J015</v>
      </c>
      <c r="H278" t="str">
        <v>J015 HAYUELOS</v>
      </c>
      <c r="J278" t="str">
        <v>Redes y Comunicaciones-NIVEL 2 - COL</v>
      </c>
      <c r="K278" t="str">
        <v>Guillermo Gutierrez</v>
      </c>
      <c r="L278" t="str">
        <v>CERRADO</v>
      </c>
      <c r="M278" t="str">
        <v>CERRADO</v>
      </c>
      <c r="N278" t="str">
        <v>MEDIA</v>
      </c>
      <c r="O278">
        <v>45656</v>
      </c>
      <c r="P278">
        <v>0.6597222222222222</v>
      </c>
      <c r="Q278" t="str">
        <f>TEXT(KPI_IMs_2[[#This Row],[FECHA DE LA NOVEDAD]],"MMMM")</f>
        <v>diciembre</v>
      </c>
      <c r="R278" t="str">
        <f>TEXT(KPI_IMs_2[[#This Row],[FECHA DE LA NOVEDAD]],"aaaa")</f>
        <v>2024</v>
      </c>
      <c r="S278">
        <v>45657</v>
      </c>
      <c r="T278">
        <v>45656</v>
      </c>
      <c r="U278">
        <v>0.6694444444444444</v>
      </c>
      <c r="V278">
        <v>0.5208333333333334</v>
      </c>
      <c r="W278">
        <f>((KPI_IMs_2[[#This Row],[FECHA DE RESOLUCION]]+KPI_IMs_2[[#This Row],[HORA CIERRE IM]])-(KPI_IMs_2[[#This Row],[FECHA DE LA NOVEDAD]]+KPI_IMs_2[[#This Row],[HORA DE LA FALLA]]))*24*60</f>
        <v>1240.000000008149</v>
      </c>
      <c r="X278" t="str" cm="1" xml:space="preserve">
        <f t="array" ref="X278" xml:space="preserve">IF(OR(O278="",P278="",S278="",V278="",AQ278="",AR278=""),"",
  LET(
    _xlpm.inicio, O278 + P278,
    _xlpm.fin, S278 + V278,
    _xlpm.dias, INT(_xlpm.fin - _xlpm.inicio),
    _xlpm.tiempo, REDUCE(0, SEQUENCE(_xlpm.dias + 1, 1, 0, 1),
      LAMBDA(_xlpm.acum,_xlpm.d,
        LET(
          _xlpm.dia, TRUNC(_xlpm.inicio) + _xlpm.d,
          _xlpm.horaIni, IF(_xlpm.d = 0, MAX(_xlpm.inicio, _xlpm.dia + AQ278), _xlpm.dia + AQ278),
          _xlpm.horaFin, IF(_xlpm.d = _xlpm.dias, MIN(_xlpm.fin, _xlpm.dia + AR278), _xlpm.dia + AR278),
          _xlpm.tiempo_dia, MAX(0, _xlpm.horaFin - _xlpm.horaIni),
          _xlpm.acum + _xlpm.tiempo_dia
        )
      )
    ),
    TEXT(_xlpm.tiempo, "h:mm")
  )
)</f>
        <v>5:10</v>
      </c>
      <c r="Y278" t="str">
        <f>TEXT((KPI_IMs_2[[#This Row],[FECHA DE REPORTE]]+KPI_IMs_2[[#This Row],[HORA DE REPORTE]]) - (KPI_IMs_2[[#This Row],[FECHA DE LA NOVEDAD]]+KPI_IMs_2[[#This Row],[HORA DE LA FALLA]]), "[h]:mm")</f>
        <v>0:14</v>
      </c>
      <c r="Z278" t="str">
        <v>CAIDA ENLACES</v>
      </c>
      <c r="AA278" t="str">
        <v>Red / Enlace / Proveedor</v>
      </c>
      <c r="AB278" t="str">
        <v>Caida enlaces - Claro</v>
      </c>
      <c r="AC278" t="str">
        <v>Proveedor - Red/Infraestructura</v>
      </c>
      <c r="AD278" t="str">
        <v>SI</v>
      </c>
      <c r="AE278" t="str">
        <v>NO</v>
      </c>
      <c r="AF278" t="str">
        <v>NO</v>
      </c>
      <c r="AG278" t="str">
        <v>NO</v>
      </c>
      <c r="AH278" t="str">
        <v>EXTERNO</v>
      </c>
      <c r="AI278" t="str">
        <v>PROVEEDOR</v>
      </c>
      <c r="AJ278" t="str">
        <v>Ajuste por parte del Proveedor</v>
      </c>
      <c r="AM278" t="str">
        <v>Culminado 100%</v>
      </c>
      <c r="AP278" t="str">
        <v>Los proveedores trabajan y habilitan los enlaces</v>
      </c>
      <c r="AQ278">
        <v>0.3333333333333333</v>
      </c>
      <c r="AR278">
        <v>0.875</v>
      </c>
    </row>
    <row r="279" xml:space="preserve">
      <c r="A279">
        <v>1107835</v>
      </c>
      <c r="B279" t="str">
        <f>VLOOKUP(H279,DetalleTiendas!A$2:S$1778,3,FALSE)</f>
        <v>SUPERMERCADOS</v>
      </c>
      <c r="C279" t="str">
        <f>VLOOKUP(H279,DetalleTiendas!A$2:S$1778,4,FALSE)</f>
        <v>METRO</v>
      </c>
      <c r="D279" t="str">
        <f>VLOOKUP(H279,DetalleTiendas!A$2:S$1778,5,FALSE)</f>
        <v>BOGOTA</v>
      </c>
      <c r="E279" t="str">
        <v>POS</v>
      </c>
      <c r="F279" t="str">
        <v>NO</v>
      </c>
      <c r="G279" t="str" xml:space="preserve">
        <f xml:space="preserve">IF(
   AND(ISNUMBER(VALUE(MID(H279,3,3))), ISNUMBER(FIND(" ", H279))),
   LEFT(H279,FIND(" ",H279)-1),
   H279
)</f>
        <v>M079</v>
      </c>
      <c r="H279" t="str">
        <v>M079 SAN CAYETANO</v>
      </c>
      <c r="J279" t="str">
        <v>Redes y Comunicaciones-NIVEL 2 - COL</v>
      </c>
      <c r="K279" t="str">
        <v>Guillermo Gutierrez</v>
      </c>
      <c r="L279" t="str">
        <v>CERRADO</v>
      </c>
      <c r="M279" t="str">
        <v>CERRADO</v>
      </c>
      <c r="N279" t="str">
        <v>MEDIA</v>
      </c>
      <c r="O279">
        <v>45656</v>
      </c>
      <c r="P279">
        <v>0.6597222222222222</v>
      </c>
      <c r="Q279" t="str">
        <f>TEXT(KPI_IMs_2[[#This Row],[FECHA DE LA NOVEDAD]],"MMMM")</f>
        <v>diciembre</v>
      </c>
      <c r="R279" t="str">
        <f>TEXT(KPI_IMs_2[[#This Row],[FECHA DE LA NOVEDAD]],"aaaa")</f>
        <v>2024</v>
      </c>
      <c r="S279">
        <v>45657</v>
      </c>
      <c r="T279">
        <v>45656</v>
      </c>
      <c r="U279">
        <v>0.6694444444444444</v>
      </c>
      <c r="V279">
        <v>0.45625</v>
      </c>
      <c r="W279">
        <f>((KPI_IMs_2[[#This Row],[FECHA DE RESOLUCION]]+KPI_IMs_2[[#This Row],[HORA CIERRE IM]])-(KPI_IMs_2[[#This Row],[FECHA DE LA NOVEDAD]]+KPI_IMs_2[[#This Row],[HORA DE LA FALLA]]))*24*60</f>
        <v>1147.0000000088476</v>
      </c>
      <c r="X279" t="str" cm="1" xml:space="preserve">
        <f t="array" ref="X279" xml:space="preserve">IF(OR(O279="",P279="",S279="",V279="",AQ279="",AR279=""),"",
  LET(
    _xlpm.inicio, O279 + P279,
    _xlpm.fin, S279 + V279,
    _xlpm.dias, INT(_xlpm.fin - _xlpm.inicio),
    _xlpm.tiempo, REDUCE(0, SEQUENCE(_xlpm.dias + 1, 1, 0, 1),
      LAMBDA(_xlpm.acum,_xlpm.d,
        LET(
          _xlpm.dia, TRUNC(_xlpm.inicio) + _xlpm.d,
          _xlpm.horaIni, IF(_xlpm.d = 0, MAX(_xlpm.inicio, _xlpm.dia + AQ279), _xlpm.dia + AQ279),
          _xlpm.horaFin, IF(_xlpm.d = _xlpm.dias, MIN(_xlpm.fin, _xlpm.dia + AR279), _xlpm.dia + AR279),
          _xlpm.tiempo_dia, MAX(0, _xlpm.horaFin - _xlpm.horaIni),
          _xlpm.acum + _xlpm.tiempo_dia
        )
      )
    ),
    TEXT(_xlpm.tiempo, "h:mm")
  )
)</f>
        <v>5:10</v>
      </c>
      <c r="Y279" t="str">
        <f>TEXT((KPI_IMs_2[[#This Row],[FECHA DE REPORTE]]+KPI_IMs_2[[#This Row],[HORA DE REPORTE]]) - (KPI_IMs_2[[#This Row],[FECHA DE LA NOVEDAD]]+KPI_IMs_2[[#This Row],[HORA DE LA FALLA]]), "[h]:mm")</f>
        <v>0:14</v>
      </c>
      <c r="Z279" t="str">
        <v>CAIDA ENLACES</v>
      </c>
      <c r="AA279" t="str">
        <v>Red / Enlace / Proveedor</v>
      </c>
      <c r="AB279" t="str">
        <v>Bloqueo del equipo ONT</v>
      </c>
      <c r="AC279" t="str">
        <v>Proveedor - Red/Infraestructura</v>
      </c>
      <c r="AD279" t="str">
        <v>SI</v>
      </c>
      <c r="AE279" t="str">
        <v>SI</v>
      </c>
      <c r="AF279" t="str">
        <v>SI</v>
      </c>
      <c r="AG279" t="str">
        <v>SI</v>
      </c>
      <c r="AH279" t="str">
        <v>EXTERNO</v>
      </c>
      <c r="AI279" t="str">
        <v>PROVEEDOR</v>
      </c>
      <c r="AJ279" t="str">
        <v>reinicio equipos</v>
      </c>
      <c r="AM279" t="str">
        <v>Culminado 100%</v>
      </c>
      <c r="AP279" t="str">
        <v xml:space="preserve">bloqueo del equipo ONT por parte de claro; se da solucion con el reinicio del modem </v>
      </c>
      <c r="AQ279">
        <v>0.3333333333333333</v>
      </c>
      <c r="AR279">
        <v>0.875</v>
      </c>
    </row>
    <row r="280" xml:space="preserve">
      <c r="A280">
        <v>1103869</v>
      </c>
      <c r="B280" t="str">
        <f>VLOOKUP(H280,DetalleTiendas!A$2:S$1778,3,FALSE)</f>
        <v>SUPERMERCADOS</v>
      </c>
      <c r="C280" t="str">
        <f>VLOOKUP(H280,DetalleTiendas!A$2:S$1778,4,FALSE)</f>
        <v>SUPERMERCADOS</v>
      </c>
      <c r="D280" t="str">
        <f>VLOOKUP(H280,DetalleTiendas!A$2:S$1778,5,FALSE)</f>
        <v>SUPERMERCADOS</v>
      </c>
      <c r="E280" t="str">
        <v>ENLACES</v>
      </c>
      <c r="F280" t="str">
        <v>NO</v>
      </c>
      <c r="G280" t="str" xml:space="preserve">
        <f xml:space="preserve">IF(
   AND(ISNUMBER(VALUE(MID(H280,3,3))), ISNUMBER(FIND(" ", H280))),
   LEFT(H280,FIND(" ",H280)-1),
   H280
)</f>
        <v>SUPERMERCADOS</v>
      </c>
      <c r="H280" t="str">
        <v>SUPERMERCADOS</v>
      </c>
      <c r="J280" t="str">
        <v>Aplicaciones_POS_ARS_Colombia</v>
      </c>
      <c r="K280" t="str">
        <v>Luis Alejandro Medina</v>
      </c>
      <c r="L280" t="str">
        <v>CERRADO</v>
      </c>
      <c r="M280" t="str">
        <v>CERRADO</v>
      </c>
      <c r="N280" t="str">
        <v>MEDIA</v>
      </c>
      <c r="O280">
        <v>45653</v>
      </c>
      <c r="P280">
        <v>0.375</v>
      </c>
      <c r="Q280" t="str">
        <f>TEXT(KPI_IMs_2[[#This Row],[FECHA DE LA NOVEDAD]],"MMMM")</f>
        <v>diciembre</v>
      </c>
      <c r="R280" t="str">
        <f>TEXT(KPI_IMs_2[[#This Row],[FECHA DE LA NOVEDAD]],"aaaa")</f>
        <v>2024</v>
      </c>
      <c r="S280">
        <v>45654</v>
      </c>
      <c r="T280">
        <v>45653</v>
      </c>
      <c r="U280">
        <v>0.5972222222222222</v>
      </c>
      <c r="V280">
        <v>0.7229166666666667</v>
      </c>
      <c r="W280">
        <f>((KPI_IMs_2[[#This Row],[FECHA DE RESOLUCION]]+KPI_IMs_2[[#This Row],[HORA CIERRE IM]])-(KPI_IMs_2[[#This Row],[FECHA DE LA NOVEDAD]]+KPI_IMs_2[[#This Row],[HORA DE LA FALLA]]))*24*60</f>
        <v>1940.999999998603</v>
      </c>
      <c r="X280" t="str" cm="1" xml:space="preserve">
        <f t="array" ref="X280" xml:space="preserve">IF(OR(O280="",P280="",S280="",V280="",AQ280="",AR280=""),"",
  LET(
    _xlpm.inicio, O280 + P280,
    _xlpm.fin, S280 + V280,
    _xlpm.dias, INT(_xlpm.fin - _xlpm.inicio),
    _xlpm.tiempo, REDUCE(0, SEQUENCE(_xlpm.dias + 1, 1, 0, 1),
      LAMBDA(_xlpm.acum,_xlpm.d,
        LET(
          _xlpm.dia, TRUNC(_xlpm.inicio) + _xlpm.d,
          _xlpm.horaIni, IF(_xlpm.d = 0, MAX(_xlpm.inicio, _xlpm.dia + AQ280), _xlpm.dia + AQ280),
          _xlpm.horaFin, IF(_xlpm.d = _xlpm.dias, MIN(_xlpm.fin, _xlpm.dia + AR280), _xlpm.dia + AR280),
          _xlpm.tiempo_dia, MAX(0, _xlpm.horaFin - _xlpm.horaIni),
          _xlpm.acum + _xlpm.tiempo_dia
        )
      )
    ),
    TEXT(_xlpm.tiempo, "h:mm")
  )
)</f>
        <v>21:21</v>
      </c>
      <c r="Y280" t="str">
        <f>TEXT((KPI_IMs_2[[#This Row],[FECHA DE REPORTE]]+KPI_IMs_2[[#This Row],[HORA DE REPORTE]]) - (KPI_IMs_2[[#This Row],[FECHA DE LA NOVEDAD]]+KPI_IMs_2[[#This Row],[HORA DE LA FALLA]]), "[h]:mm")</f>
        <v>5:20</v>
      </c>
      <c r="Z280" t="str">
        <v>NOVEDAD BONOS DE SECRETARIA Y/O RAPPI</v>
      </c>
      <c r="AA280" t="str">
        <v>Software / Actualización</v>
      </c>
      <c r="AB280" t="str">
        <v>Fallas con los bonos de secretaria (no los toma)</v>
      </c>
      <c r="AC280" t="str">
        <v>Software / Actualización</v>
      </c>
      <c r="AD280" t="str">
        <v>NO</v>
      </c>
      <c r="AE280" t="str">
        <v>NO</v>
      </c>
      <c r="AF280" t="str">
        <v>NO</v>
      </c>
      <c r="AG280" t="str">
        <v>NO</v>
      </c>
      <c r="AH280" t="str">
        <v>INTERNO</v>
      </c>
      <c r="AI280" t="str">
        <v>NEGOCIO</v>
      </c>
      <c r="AJ280" t="str">
        <v>Integracion / Desarrollo</v>
      </c>
      <c r="AM280" t="str">
        <v>Culminado 100%</v>
      </c>
      <c r="AP280" t="str">
        <v>Se ajusta la configuración de los archivos de los bonos.</v>
      </c>
      <c r="AQ280">
        <v>0.3333333333333333</v>
      </c>
      <c r="AR280">
        <v>0.875</v>
      </c>
    </row>
    <row r="281" xml:space="preserve">
      <c r="A281">
        <v>1106974</v>
      </c>
      <c r="B281" t="str">
        <f>VLOOKUP(H281,DetalleTiendas!A$2:S$1778,3,FALSE)</f>
        <v>SUPERMERCADOS</v>
      </c>
      <c r="C281" t="str">
        <f>VLOOKUP(H281,DetalleTiendas!A$2:S$1778,4,FALSE)</f>
        <v>EDS JUMBO</v>
      </c>
      <c r="D281" t="str">
        <f>VLOOKUP(H281,DetalleTiendas!A$2:S$1778,5,FALSE)</f>
        <v>COSTA</v>
      </c>
      <c r="E281" t="str">
        <v>ENLACES</v>
      </c>
      <c r="F281" t="str">
        <v>NO</v>
      </c>
      <c r="G281" t="str" xml:space="preserve">
        <f xml:space="preserve">IF(
   AND(ISNUMBER(VALUE(MID(H281,3,3))), ISNUMBER(FIND(" ", H281))),
   LEFT(H281,FIND(" ",H281)-1),
   H281
)</f>
        <v>Z123</v>
      </c>
      <c r="H281" t="str">
        <v>Z123 IVESUR</v>
      </c>
      <c r="J281" t="str">
        <v>Soporte_Onsite_REG_Costa_SM Colombia</v>
      </c>
      <c r="K281" t="str">
        <v>Celso Niebles</v>
      </c>
      <c r="L281" t="str">
        <v>CERRADO</v>
      </c>
      <c r="M281" t="str">
        <v>CERRADO</v>
      </c>
      <c r="N281" t="str">
        <v>MEDIA</v>
      </c>
      <c r="O281">
        <v>45653</v>
      </c>
      <c r="P281">
        <v>0.4583333333333333</v>
      </c>
      <c r="Q281" t="str">
        <f>TEXT(KPI_IMs_2[[#This Row],[FECHA DE LA NOVEDAD]],"MMMM")</f>
        <v>diciembre</v>
      </c>
      <c r="R281" t="str">
        <f>TEXT(KPI_IMs_2[[#This Row],[FECHA DE LA NOVEDAD]],"aaaa")</f>
        <v>2024</v>
      </c>
      <c r="S281">
        <v>45654</v>
      </c>
      <c r="T281">
        <v>45653</v>
      </c>
      <c r="U281">
        <v>0.7381944444444445</v>
      </c>
      <c r="V281">
        <v>0.375</v>
      </c>
      <c r="W281">
        <f>((KPI_IMs_2[[#This Row],[FECHA DE RESOLUCION]]+KPI_IMs_2[[#This Row],[HORA CIERRE IM]])-(KPI_IMs_2[[#This Row],[FECHA DE LA NOVEDAD]]+KPI_IMs_2[[#This Row],[HORA DE LA FALLA]]))*24*60</f>
        <v>1319.9999999965075</v>
      </c>
      <c r="X281" t="str" cm="1" xml:space="preserve">
        <f t="array" ref="X281" xml:space="preserve">IF(OR(O281="",P281="",S281="",V281="",AQ281="",AR281=""),"",
  LET(
    _xlpm.inicio, O281 + P281,
    _xlpm.fin, S281 + V281,
    _xlpm.dias, INT(_xlpm.fin - _xlpm.inicio),
    _xlpm.tiempo, REDUCE(0, SEQUENCE(_xlpm.dias + 1, 1, 0, 1),
      LAMBDA(_xlpm.acum,_xlpm.d,
        LET(
          _xlpm.dia, TRUNC(_xlpm.inicio) + _xlpm.d,
          _xlpm.horaIni, IF(_xlpm.d = 0, MAX(_xlpm.inicio, _xlpm.dia + AQ281), _xlpm.dia + AQ281),
          _xlpm.horaFin, IF(_xlpm.d = _xlpm.dias, MIN(_xlpm.fin, _xlpm.dia + AR281), _xlpm.dia + AR281),
          _xlpm.tiempo_dia, MAX(0, _xlpm.horaFin - _xlpm.horaIni),
          _xlpm.acum + _xlpm.tiempo_dia
        )
      )
    ),
    TEXT(_xlpm.tiempo, "h:mm")
  )
)</f>
        <v>10:00</v>
      </c>
      <c r="Y281" t="str">
        <f>TEXT((KPI_IMs_2[[#This Row],[FECHA DE REPORTE]]+KPI_IMs_2[[#This Row],[HORA DE REPORTE]]) - (KPI_IMs_2[[#This Row],[FECHA DE LA NOVEDAD]]+KPI_IMs_2[[#This Row],[HORA DE LA FALLA]]), "[h]:mm")</f>
        <v>6:43</v>
      </c>
      <c r="Z281" t="str">
        <v>CORTE DE ENERGIA</v>
      </c>
      <c r="AA281" t="str">
        <v>Eléctrico / Energía</v>
      </c>
      <c r="AB281" t="str">
        <v>falta de pago por parte de la tienda</v>
      </c>
      <c r="AC281" t="str">
        <v>Infraestructura - Eléctrica</v>
      </c>
      <c r="AD281" t="str">
        <v>SI</v>
      </c>
      <c r="AE281" t="str">
        <v>SI</v>
      </c>
      <c r="AF281" t="str">
        <v>SI</v>
      </c>
      <c r="AG281" t="str">
        <v>SI</v>
      </c>
      <c r="AH281" t="str">
        <v>INTERNO</v>
      </c>
      <c r="AI281" t="str">
        <v>NEGOCIO</v>
      </c>
      <c r="AJ281" t="str">
        <v>Pago de la factura</v>
      </c>
      <c r="AM281" t="str">
        <v>Culminado 100%</v>
      </c>
      <c r="AP281" t="str">
        <v xml:space="preserve">Jefe de estación de Servicio Ivesur reporta que a la EDS se presentó una cuadrilla de la empresa aire (Proveedor de energía) y realiza suspensión de energía argumentando el no pago de la factura; la planta de energía no funciona; la UPS agoto Baterías </v>
      </c>
      <c r="AQ281">
        <v>0.3333333333333333</v>
      </c>
      <c r="AR281">
        <v>0.875</v>
      </c>
    </row>
    <row r="282" xml:space="preserve">
      <c r="A282">
        <v>1100020</v>
      </c>
      <c r="B282" t="str">
        <f>VLOOKUP(H282,DetalleTiendas!A$2:S$1778,3,FALSE)</f>
        <v>SUPERMERCADOS</v>
      </c>
      <c r="C282" t="str">
        <f>VLOOKUP(H282,DetalleTiendas!A$2:S$1778,4,FALSE)</f>
        <v>JUMBO</v>
      </c>
      <c r="D282" t="str">
        <f>VLOOKUP(H282,DetalleTiendas!A$2:S$1778,5,FALSE)</f>
        <v>BOGOTA</v>
      </c>
      <c r="E282" t="str">
        <v>ENLACES</v>
      </c>
      <c r="F282" t="str">
        <v>NO</v>
      </c>
      <c r="G282" t="str" xml:space="preserve">
        <f xml:space="preserve">IF(
   AND(ISNUMBER(VALUE(MID(H282,3,3))), ISNUMBER(FIND(" ", H282))),
   LEFT(H282,FIND(" ",H282)-1),
   H282
)</f>
        <v>J048</v>
      </c>
      <c r="H282" t="str">
        <v>J048 SOACHA</v>
      </c>
      <c r="J282" t="str">
        <v>Redes y Comunicaciones-NIVEL 2 - COL</v>
      </c>
      <c r="K282" t="str">
        <v>Guillermo Gutierrez</v>
      </c>
      <c r="L282" t="str">
        <v>CERRADO</v>
      </c>
      <c r="M282" t="str">
        <v>CERRADO</v>
      </c>
      <c r="N282" t="str">
        <v>MEDIA</v>
      </c>
      <c r="O282">
        <v>45650</v>
      </c>
      <c r="P282">
        <v>0.8520833333333333</v>
      </c>
      <c r="Q282" t="str">
        <f>TEXT(KPI_IMs_2[[#This Row],[FECHA DE LA NOVEDAD]],"MMMM")</f>
        <v>diciembre</v>
      </c>
      <c r="R282" t="str">
        <f>TEXT(KPI_IMs_2[[#This Row],[FECHA DE LA NOVEDAD]],"aaaa")</f>
        <v>2024</v>
      </c>
      <c r="S282">
        <v>45651</v>
      </c>
      <c r="T282">
        <v>45650</v>
      </c>
      <c r="U282">
        <v>0.9048611111111111</v>
      </c>
      <c r="V282">
        <v>0.8958333333333334</v>
      </c>
      <c r="W282">
        <f>((KPI_IMs_2[[#This Row],[FECHA DE RESOLUCION]]+KPI_IMs_2[[#This Row],[HORA CIERRE IM]])-(KPI_IMs_2[[#This Row],[FECHA DE LA NOVEDAD]]+KPI_IMs_2[[#This Row],[HORA DE LA FALLA]]))*24*60</f>
        <v>1503.0000000062864</v>
      </c>
      <c r="X282" t="str" cm="1" xml:space="preserve">
        <f t="array" ref="X282" xml:space="preserve">IF(OR(O282="",P282="",S282="",V282="",AQ282="",AR282=""),"",
  LET(
    _xlpm.inicio, O282 + P282,
    _xlpm.fin, S282 + V282,
    _xlpm.dias, INT(_xlpm.fin - _xlpm.inicio),
    _xlpm.tiempo, REDUCE(0, SEQUENCE(_xlpm.dias + 1, 1, 0, 1),
      LAMBDA(_xlpm.acum,_xlpm.d,
        LET(
          _xlpm.dia, TRUNC(_xlpm.inicio) + _xlpm.d,
          _xlpm.horaIni, IF(_xlpm.d = 0, MAX(_xlpm.inicio, _xlpm.dia + AQ282), _xlpm.dia + AQ282),
          _xlpm.horaFin, IF(_xlpm.d = _xlpm.dias, MIN(_xlpm.fin, _xlpm.dia + AR282), _xlpm.dia + AR282),
          _xlpm.tiempo_dia, MAX(0, _xlpm.horaFin - _xlpm.horaIni),
          _xlpm.acum + _xlpm.tiempo_dia
        )
      )
    ),
    TEXT(_xlpm.tiempo, "h:mm")
  )
)</f>
        <v>13:33</v>
      </c>
      <c r="Y282" t="str">
        <f>TEXT((KPI_IMs_2[[#This Row],[FECHA DE REPORTE]]+KPI_IMs_2[[#This Row],[HORA DE REPORTE]]) - (KPI_IMs_2[[#This Row],[FECHA DE LA NOVEDAD]]+KPI_IMs_2[[#This Row],[HORA DE LA FALLA]]), "[h]:mm")</f>
        <v>1:16</v>
      </c>
      <c r="Z282" t="str">
        <v>CAIDA ENLACES</v>
      </c>
      <c r="AA282" t="str">
        <v>Hardware / Equipos</v>
      </c>
      <c r="AB282" t="str">
        <v>Error humano</v>
      </c>
      <c r="AC282" t="str">
        <v>Infraestructura - Eléctrica</v>
      </c>
      <c r="AD282" t="str">
        <v>SI</v>
      </c>
      <c r="AE282" t="str">
        <v>NO</v>
      </c>
      <c r="AF282" t="str">
        <v>NO</v>
      </c>
      <c r="AG282" t="str">
        <v>NO</v>
      </c>
      <c r="AH282" t="str">
        <v>INTERNO</v>
      </c>
      <c r="AI282" t="str">
        <v>NEGOCIO</v>
      </c>
      <c r="AJ282" t="str">
        <v>revision conexiones tienda</v>
      </c>
      <c r="AM282" t="str">
        <v>Culminado 100%</v>
      </c>
      <c r="AP282" t="str">
        <v xml:space="preserve">Se realizó revisión y se determinó que las conexiones de los enlaces habían sido mal manipuladas por personal de la tienda.  </v>
      </c>
      <c r="AQ282">
        <v>0.3333333333333333</v>
      </c>
      <c r="AR282">
        <v>0.875</v>
      </c>
    </row>
    <row r="283" xml:space="preserve">
      <c r="A283">
        <v>1094519</v>
      </c>
      <c r="B283" t="str">
        <f>VLOOKUP(H283,DetalleTiendas!A$2:S$1778,3,FALSE)</f>
        <v>SUPERMERCADOS</v>
      </c>
      <c r="C283" t="str">
        <f>VLOOKUP(H283,DetalleTiendas!A$2:S$1778,4,FALSE)</f>
        <v>JUMBO</v>
      </c>
      <c r="D283" t="str">
        <f>VLOOKUP(H283,DetalleTiendas!A$2:S$1778,5,FALSE)</f>
        <v>BOGOTA</v>
      </c>
      <c r="E283" t="str">
        <v>POS</v>
      </c>
      <c r="F283" t="str">
        <v>NO</v>
      </c>
      <c r="G283" t="str" xml:space="preserve">
        <f xml:space="preserve">IF(
   AND(ISNUMBER(VALUE(MID(H283,3,3))), ISNUMBER(FIND(" ", H283))),
   LEFT(H283,FIND(" ",H283)-1),
   H283
)</f>
        <v>J191</v>
      </c>
      <c r="H283" t="str">
        <v>J191 CHIA BAZAAR</v>
      </c>
      <c r="J283" t="str">
        <v>Redes y Comunicaciones-NIVEL 2 - COL</v>
      </c>
      <c r="K283" t="str">
        <v>Guillermo Gutierrez</v>
      </c>
      <c r="L283" t="str">
        <v>CERRADO</v>
      </c>
      <c r="M283" t="str">
        <v>CERRADO</v>
      </c>
      <c r="N283" t="str">
        <v>MEDIA</v>
      </c>
      <c r="O283">
        <v>45647</v>
      </c>
      <c r="P283">
        <v>0.375</v>
      </c>
      <c r="Q283" t="str">
        <f>TEXT(KPI_IMs_2[[#This Row],[FECHA DE LA NOVEDAD]],"MMMM")</f>
        <v>diciembre</v>
      </c>
      <c r="R283" t="str">
        <f>TEXT(KPI_IMs_2[[#This Row],[FECHA DE LA NOVEDAD]],"aaaa")</f>
        <v>2024</v>
      </c>
      <c r="S283">
        <v>45647</v>
      </c>
      <c r="T283">
        <v>45647</v>
      </c>
      <c r="U283">
        <v>0.4097222222222222</v>
      </c>
      <c r="V283">
        <v>0.5</v>
      </c>
      <c r="W283">
        <f>((KPI_IMs_2[[#This Row],[FECHA DE RESOLUCION]]+KPI_IMs_2[[#This Row],[HORA CIERRE IM]])-(KPI_IMs_2[[#This Row],[FECHA DE LA NOVEDAD]]+KPI_IMs_2[[#This Row],[HORA DE LA FALLA]]))*24*60</f>
        <v>180</v>
      </c>
      <c r="X283" t="str" cm="1" xml:space="preserve">
        <f t="array" ref="X283" xml:space="preserve">IF(OR(O283="",P283="",S283="",V283="",AQ283="",AR283=""),"",
  LET(
    _xlpm.inicio, O283 + P283,
    _xlpm.fin, S283 + V283,
    _xlpm.dias, INT(_xlpm.fin - _xlpm.inicio),
    _xlpm.tiempo, REDUCE(0, SEQUENCE(_xlpm.dias + 1, 1, 0, 1),
      LAMBDA(_xlpm.acum,_xlpm.d,
        LET(
          _xlpm.dia, TRUNC(_xlpm.inicio) + _xlpm.d,
          _xlpm.horaIni, IF(_xlpm.d = 0, MAX(_xlpm.inicio, _xlpm.dia + AQ283), _xlpm.dia + AQ283),
          _xlpm.horaFin, IF(_xlpm.d = _xlpm.dias, MIN(_xlpm.fin, _xlpm.dia + AR283), _xlpm.dia + AR283),
          _xlpm.tiempo_dia, MAX(0, _xlpm.horaFin - _xlpm.horaIni),
          _xlpm.acum + _xlpm.tiempo_dia
        )
      )
    ),
    TEXT(_xlpm.tiempo, "h:mm")
  )
)</f>
        <v>3:00</v>
      </c>
      <c r="Y283" t="str">
        <f>TEXT((KPI_IMs_2[[#This Row],[FECHA DE REPORTE]]+KPI_IMs_2[[#This Row],[HORA DE REPORTE]]) - (KPI_IMs_2[[#This Row],[FECHA DE LA NOVEDAD]]+KPI_IMs_2[[#This Row],[HORA DE LA FALLA]]), "[h]:mm")</f>
        <v>0:50</v>
      </c>
      <c r="Z283" t="str">
        <v>CAIDA ENLACES</v>
      </c>
      <c r="AA283" t="str">
        <v>Red / Enlace / Proveedor</v>
      </c>
      <c r="AB283" t="str">
        <v>Falla de enlace Proveedor Claro</v>
      </c>
      <c r="AC283" t="str">
        <v>Proveedor - Red/Infraestructura</v>
      </c>
      <c r="AD283" t="str">
        <v>SI</v>
      </c>
      <c r="AE283" t="str">
        <v>NO</v>
      </c>
      <c r="AF283" t="str">
        <v>NO</v>
      </c>
      <c r="AG283" t="str">
        <v>NO</v>
      </c>
      <c r="AH283" t="str">
        <v>EXTERNO</v>
      </c>
      <c r="AI283" t="str">
        <v>PROVEEDOR</v>
      </c>
      <c r="AJ283" t="str">
        <v>Ajuste por parte del Proveedor</v>
      </c>
      <c r="AM283" t="str">
        <v>Culminado 100%</v>
      </c>
      <c r="AP283" t="str">
        <v>Se restablece el enlace de claro</v>
      </c>
      <c r="AQ283">
        <v>0.3333333333333333</v>
      </c>
      <c r="AR283">
        <v>0.875</v>
      </c>
    </row>
    <row r="284" xml:space="preserve">
      <c r="A284">
        <v>1093028</v>
      </c>
      <c r="B284" t="str">
        <f>VLOOKUP(H284,DetalleTiendas!A$2:S$1778,3,FALSE)</f>
        <v>SUPERMERCADOS</v>
      </c>
      <c r="C284" t="str">
        <f>VLOOKUP(H284,DetalleTiendas!A$2:S$1778,4,FALSE)</f>
        <v>JUMBO</v>
      </c>
      <c r="D284" t="str">
        <f>VLOOKUP(H284,DetalleTiendas!A$2:S$1778,5,FALSE)</f>
        <v>COSTA</v>
      </c>
      <c r="E284" t="str">
        <v>ENLACES</v>
      </c>
      <c r="F284" t="str">
        <v>NO</v>
      </c>
      <c r="G284" t="str" xml:space="preserve">
        <f xml:space="preserve">IF(
   AND(ISNUMBER(VALUE(MID(H284,3,3))), ISNUMBER(FIND(" ", H284))),
   LEFT(H284,FIND(" ",H284)-1),
   H284
)</f>
        <v>J083</v>
      </c>
      <c r="H284" t="str">
        <v>J083 CARIBE PLAZA</v>
      </c>
      <c r="J284" t="str">
        <v>Soporte_Onsite_REG_Costa_SM Colombia</v>
      </c>
      <c r="K284" t="str">
        <v>Celso Niebles</v>
      </c>
      <c r="L284" t="str">
        <v>CERRADO</v>
      </c>
      <c r="M284" t="str">
        <v>CERRADO</v>
      </c>
      <c r="N284" t="str">
        <v>ALTA</v>
      </c>
      <c r="O284">
        <v>45646</v>
      </c>
      <c r="P284">
        <v>0.4305555555555556</v>
      </c>
      <c r="Q284" t="str">
        <f>TEXT(KPI_IMs_2[[#This Row],[FECHA DE LA NOVEDAD]],"MMMM")</f>
        <v>diciembre</v>
      </c>
      <c r="R284" t="str">
        <f>TEXT(KPI_IMs_2[[#This Row],[FECHA DE LA NOVEDAD]],"aaaa")</f>
        <v>2024</v>
      </c>
      <c r="S284">
        <v>45646</v>
      </c>
      <c r="T284">
        <v>45646</v>
      </c>
      <c r="U284">
        <v>0.44166666666666665</v>
      </c>
      <c r="V284">
        <v>0.5</v>
      </c>
      <c r="W284">
        <f>((KPI_IMs_2[[#This Row],[FECHA DE RESOLUCION]]+KPI_IMs_2[[#This Row],[HORA CIERRE IM]])-(KPI_IMs_2[[#This Row],[FECHA DE LA NOVEDAD]]+KPI_IMs_2[[#This Row],[HORA DE LA FALLA]]))*24*60</f>
        <v>100.00000000116415</v>
      </c>
      <c r="X284" t="str" cm="1" xml:space="preserve">
        <f t="array" ref="X284" xml:space="preserve">IF(OR(O284="",P284="",S284="",V284="",AQ284="",AR284=""),"",
  LET(
    _xlpm.inicio, O284 + P284,
    _xlpm.fin, S284 + V284,
    _xlpm.dias, INT(_xlpm.fin - _xlpm.inicio),
    _xlpm.tiempo, REDUCE(0, SEQUENCE(_xlpm.dias + 1, 1, 0, 1),
      LAMBDA(_xlpm.acum,_xlpm.d,
        LET(
          _xlpm.dia, TRUNC(_xlpm.inicio) + _xlpm.d,
          _xlpm.horaIni, IF(_xlpm.d = 0, MAX(_xlpm.inicio, _xlpm.dia + AQ284), _xlpm.dia + AQ284),
          _xlpm.horaFin, IF(_xlpm.d = _xlpm.dias, MIN(_xlpm.fin, _xlpm.dia + AR284), _xlpm.dia + AR284),
          _xlpm.tiempo_dia, MAX(0, _xlpm.horaFin - _xlpm.horaIni),
          _xlpm.acum + _xlpm.tiempo_dia
        )
      )
    ),
    TEXT(_xlpm.tiempo, "h:mm")
  )
)</f>
        <v>1:40</v>
      </c>
      <c r="Y284" t="str">
        <f>TEXT((KPI_IMs_2[[#This Row],[FECHA DE REPORTE]]+KPI_IMs_2[[#This Row],[HORA DE REPORTE]]) - (KPI_IMs_2[[#This Row],[FECHA DE LA NOVEDAD]]+KPI_IMs_2[[#This Row],[HORA DE LA FALLA]]), "[h]:mm")</f>
        <v>0:16</v>
      </c>
      <c r="Z284" t="str">
        <v>CORTE DE ENERGIA</v>
      </c>
      <c r="AA284" t="str">
        <v>Eléctrico / Energía</v>
      </c>
      <c r="AB284" t="str">
        <v xml:space="preserve">Corto en la tienda </v>
      </c>
      <c r="AC284" t="str">
        <v>Infraestructura - Eléctrica</v>
      </c>
      <c r="AD284" t="str">
        <v>SI</v>
      </c>
      <c r="AE284" t="str">
        <v>SI</v>
      </c>
      <c r="AF284" t="str">
        <v>SI</v>
      </c>
      <c r="AG284" t="str">
        <v>SI</v>
      </c>
      <c r="AH284" t="str">
        <v>INTERNO</v>
      </c>
      <c r="AI284" t="str">
        <v>NEGOCIO</v>
      </c>
      <c r="AJ284" t="str">
        <v>Ajustes Conexiones tienda</v>
      </c>
      <c r="AM284" t="str">
        <v>Culminado 100%</v>
      </c>
      <c r="AP284" t="str">
        <v>El Gerente de Tienda; reporta que se presenta apagado en algunas POS de línea de cajas; verificadores y equipos de comunicación; debido a un Falla de energía en la red regulada causado por un corto eléctrico en una de las fases que se conecta a una Blindo Barra; las UPS trabajaron hasta agotar baterías; causando el apagado de los equipos mencionados.</v>
      </c>
      <c r="AQ284">
        <v>0.3333333333333333</v>
      </c>
      <c r="AR284">
        <v>0.875</v>
      </c>
    </row>
    <row r="285" xml:space="preserve">
      <c r="A285">
        <v>1090002</v>
      </c>
      <c r="B285" t="str">
        <f>VLOOKUP(H285,DetalleTiendas!A$2:S$1778,3,FALSE)</f>
        <v>SUPERMERCADOS</v>
      </c>
      <c r="C285" t="str">
        <f>VLOOKUP(H285,DetalleTiendas!A$2:S$1778,4,FALSE)</f>
        <v>SUPERMERCADOS</v>
      </c>
      <c r="D285" t="str">
        <f>VLOOKUP(H285,DetalleTiendas!A$2:S$1778,5,FALSE)</f>
        <v>SUPERMERCADOS</v>
      </c>
      <c r="E285" t="str">
        <v>ENLACES</v>
      </c>
      <c r="F285" t="str">
        <v>SI</v>
      </c>
      <c r="G285" t="str" xml:space="preserve">
        <f xml:space="preserve">IF(
   AND(ISNUMBER(VALUE(MID(H285,3,3))), ISNUMBER(FIND(" ", H285))),
   LEFT(H285,FIND(" ",H285)-1),
   H285
)</f>
        <v>SUPERMERCADOS</v>
      </c>
      <c r="H285" t="str">
        <v>SUPERMERCADOS</v>
      </c>
      <c r="J285" t="str">
        <v>Aplicaciones_POS_ARS_Colombia</v>
      </c>
      <c r="K285" t="str">
        <v>Luis Alejandro Medina</v>
      </c>
      <c r="L285" t="str">
        <v>CERRADO</v>
      </c>
      <c r="M285" t="str">
        <v>CERRADO</v>
      </c>
      <c r="N285" t="str">
        <v>ALTA</v>
      </c>
      <c r="O285">
        <v>45645</v>
      </c>
      <c r="P285">
        <v>0.35555555555555557</v>
      </c>
      <c r="Q285" t="str">
        <f>TEXT(KPI_IMs_2[[#This Row],[FECHA DE LA NOVEDAD]],"MMMM")</f>
        <v>diciembre</v>
      </c>
      <c r="R285" t="str">
        <f>TEXT(KPI_IMs_2[[#This Row],[FECHA DE LA NOVEDAD]],"aaaa")</f>
        <v>2024</v>
      </c>
      <c r="S285">
        <v>45645</v>
      </c>
      <c r="T285">
        <v>45645</v>
      </c>
      <c r="U285">
        <v>0.3625</v>
      </c>
      <c r="V285">
        <v>0.5</v>
      </c>
      <c r="W285">
        <f>((KPI_IMs_2[[#This Row],[FECHA DE RESOLUCION]]+KPI_IMs_2[[#This Row],[HORA CIERRE IM]])-(KPI_IMs_2[[#This Row],[FECHA DE LA NOVEDAD]]+KPI_IMs_2[[#This Row],[HORA DE LA FALLA]]))*24*60</f>
        <v>207.9999999969732</v>
      </c>
      <c r="X285" t="str" cm="1" xml:space="preserve">
        <f t="array" ref="X285" xml:space="preserve">IF(OR(O285="",P285="",S285="",V285="",AQ285="",AR285=""),"",
  LET(
    _xlpm.inicio, O285 + P285,
    _xlpm.fin, S285 + V285,
    _xlpm.dias, INT(_xlpm.fin - _xlpm.inicio),
    _xlpm.tiempo, REDUCE(0, SEQUENCE(_xlpm.dias + 1, 1, 0, 1),
      LAMBDA(_xlpm.acum,_xlpm.d,
        LET(
          _xlpm.dia, TRUNC(_xlpm.inicio) + _xlpm.d,
          _xlpm.horaIni, IF(_xlpm.d = 0, MAX(_xlpm.inicio, _xlpm.dia + AQ285), _xlpm.dia + AQ285),
          _xlpm.horaFin, IF(_xlpm.d = _xlpm.dias, MIN(_xlpm.fin, _xlpm.dia + AR285), _xlpm.dia + AR285),
          _xlpm.tiempo_dia, MAX(0, _xlpm.horaFin - _xlpm.horaIni),
          _xlpm.acum + _xlpm.tiempo_dia
        )
      )
    ),
    TEXT(_xlpm.tiempo, "h:mm")
  )
)</f>
        <v>3:28</v>
      </c>
      <c r="Y285" t="str">
        <f>TEXT((KPI_IMs_2[[#This Row],[FECHA DE REPORTE]]+KPI_IMs_2[[#This Row],[HORA DE REPORTE]]) - (KPI_IMs_2[[#This Row],[FECHA DE LA NOVEDAD]]+KPI_IMs_2[[#This Row],[HORA DE LA FALLA]]), "[h]:mm")</f>
        <v>0:10</v>
      </c>
      <c r="Z285" t="str">
        <v>FALLAS CON TPLINUX</v>
      </c>
      <c r="AA285" t="str">
        <v>Software / Actualización</v>
      </c>
      <c r="AB285" t="str">
        <v>Fallas con TPlinux (bloqueo)</v>
      </c>
      <c r="AC285" t="str">
        <v>Software / Actualización</v>
      </c>
      <c r="AD285" t="str">
        <v>NO</v>
      </c>
      <c r="AE285" t="str">
        <v>NO</v>
      </c>
      <c r="AF285" t="str">
        <v>NO</v>
      </c>
      <c r="AG285" t="str">
        <v>NO</v>
      </c>
      <c r="AH285" t="str">
        <v>INTERNO</v>
      </c>
      <c r="AI285" t="str">
        <v>SISTEMAS</v>
      </c>
      <c r="AJ285" t="str">
        <v>Reinicio o/y inicio de servicios</v>
      </c>
      <c r="AM285" t="str">
        <v>Culminado 100%</v>
      </c>
      <c r="AP285" t="str">
        <v>Se reinicia el servicio y se levanta el servicio.</v>
      </c>
      <c r="AQ285">
        <v>0.3333333333333333</v>
      </c>
      <c r="AR285">
        <v>0.875</v>
      </c>
    </row>
    <row r="286" xml:space="preserve">
      <c r="A286">
        <v>1087997</v>
      </c>
      <c r="B286" t="str">
        <f>VLOOKUP(H286,DetalleTiendas!A$2:S$1778,3,FALSE)</f>
        <v>SUPERMERCADOS</v>
      </c>
      <c r="C286" t="str">
        <f>VLOOKUP(H286,DetalleTiendas!A$2:S$1778,4,FALSE)</f>
        <v>JUMBO</v>
      </c>
      <c r="D286" t="str">
        <f>VLOOKUP(H286,DetalleTiendas!A$2:S$1778,5,FALSE)</f>
        <v>BOGOTA</v>
      </c>
      <c r="E286" t="str">
        <v>TRIBUTARIOS</v>
      </c>
      <c r="F286" t="str">
        <v>N/A</v>
      </c>
      <c r="G286" t="str" xml:space="preserve">
        <f xml:space="preserve">IF(
   AND(ISNUMBER(VALUE(MID(H286,3,3))), ISNUMBER(FIND(" ", H286))),
   LEFT(H286,FIND(" ",H286)-1),
   H286
)</f>
        <v>J015</v>
      </c>
      <c r="H286" t="str">
        <v>J015 HAYUELOS</v>
      </c>
      <c r="J286" t="str">
        <v>Aplicaciones_POS_ARS_Colombia</v>
      </c>
      <c r="K286" t="str">
        <v>Luis Alejandro Medina</v>
      </c>
      <c r="L286" t="str">
        <v>CERRADO</v>
      </c>
      <c r="M286" t="str">
        <v>CERRADO</v>
      </c>
      <c r="N286" t="str">
        <v>MEDIA</v>
      </c>
      <c r="O286">
        <v>45643</v>
      </c>
      <c r="P286">
        <v>0.6666666666666666</v>
      </c>
      <c r="Q286" t="str">
        <f>TEXT(KPI_IMs_2[[#This Row],[FECHA DE LA NOVEDAD]],"MMMM")</f>
        <v>diciembre</v>
      </c>
      <c r="R286" t="str">
        <f>TEXT(KPI_IMs_2[[#This Row],[FECHA DE LA NOVEDAD]],"aaaa")</f>
        <v>2024</v>
      </c>
      <c r="S286">
        <v>45643</v>
      </c>
      <c r="T286">
        <v>45643</v>
      </c>
      <c r="U286">
        <v>0.6736111111111112</v>
      </c>
      <c r="V286">
        <v>0.8125</v>
      </c>
      <c r="W286">
        <f>((KPI_IMs_2[[#This Row],[FECHA DE RESOLUCION]]+KPI_IMs_2[[#This Row],[HORA CIERRE IM]])-(KPI_IMs_2[[#This Row],[FECHA DE LA NOVEDAD]]+KPI_IMs_2[[#This Row],[HORA DE LA FALLA]]))*24*60</f>
        <v>210.00000000349246</v>
      </c>
      <c r="X286" t="str" cm="1" xml:space="preserve">
        <f t="array" ref="X286" xml:space="preserve">IF(OR(O286="",P286="",S286="",V286="",AQ286="",AR286=""),"",
  LET(
    _xlpm.inicio, O286 + P286,
    _xlpm.fin, S286 + V286,
    _xlpm.dias, INT(_xlpm.fin - _xlpm.inicio),
    _xlpm.tiempo, REDUCE(0, SEQUENCE(_xlpm.dias + 1, 1, 0, 1),
      LAMBDA(_xlpm.acum,_xlpm.d,
        LET(
          _xlpm.dia, TRUNC(_xlpm.inicio) + _xlpm.d,
          _xlpm.horaIni, IF(_xlpm.d = 0, MAX(_xlpm.inicio, _xlpm.dia + AQ286), _xlpm.dia + AQ286),
          _xlpm.horaFin, IF(_xlpm.d = _xlpm.dias, MIN(_xlpm.fin, _xlpm.dia + AR286), _xlpm.dia + AR286),
          _xlpm.tiempo_dia, MAX(0, _xlpm.horaFin - _xlpm.horaIni),
          _xlpm.acum + _xlpm.tiempo_dia
        )
      )
    ),
    TEXT(_xlpm.tiempo, "h:mm")
  )
)</f>
        <v>3:30</v>
      </c>
      <c r="Y286" t="str">
        <f>TEXT((KPI_IMs_2[[#This Row],[FECHA DE REPORTE]]+KPI_IMs_2[[#This Row],[HORA DE REPORTE]]) - (KPI_IMs_2[[#This Row],[FECHA DE LA NOVEDAD]]+KPI_IMs_2[[#This Row],[HORA DE LA FALLA]]), "[h]:mm")</f>
        <v>0:10</v>
      </c>
      <c r="Z286" t="str">
        <v>FALLAS CON EL SERVIDOR ARS (BLOQUEO)</v>
      </c>
      <c r="AA286" t="str">
        <v>Software / Actualización</v>
      </c>
      <c r="AB286" t="str">
        <v>Falla transacciones al servidor</v>
      </c>
      <c r="AC286" t="str">
        <v>Software / Actualización</v>
      </c>
      <c r="AD286" t="str">
        <v>NO</v>
      </c>
      <c r="AE286" t="str">
        <v>NO</v>
      </c>
      <c r="AF286" t="str">
        <v>NO</v>
      </c>
      <c r="AG286" t="str">
        <v>NO</v>
      </c>
      <c r="AH286" t="str">
        <v>INTERNO</v>
      </c>
      <c r="AI286" t="str">
        <v>SISTEMAS</v>
      </c>
      <c r="AJ286" t="str">
        <v>Reinicio o/y inicio de servicios</v>
      </c>
      <c r="AM286" t="str">
        <v>Culminado 100%</v>
      </c>
      <c r="AP286" t="str">
        <v>Se reinicia el servicio y se levanta el servicio.</v>
      </c>
      <c r="AQ286">
        <v>0.3333333333333333</v>
      </c>
      <c r="AR286">
        <v>0.875</v>
      </c>
    </row>
    <row r="287" xml:space="preserve">
      <c r="A287">
        <v>1077811</v>
      </c>
      <c r="B287" t="str">
        <f>VLOOKUP(H287,DetalleTiendas!A$2:S$1778,3,FALSE)</f>
        <v>SUPERMERCADOS</v>
      </c>
      <c r="C287" t="str">
        <f>VLOOKUP(H287,DetalleTiendas!A$2:S$1778,4,FALSE)</f>
        <v>JUMBO</v>
      </c>
      <c r="D287" t="str">
        <f>VLOOKUP(H287,DetalleTiendas!A$2:S$1778,5,FALSE)</f>
        <v>BOGOTA</v>
      </c>
      <c r="E287" t="str">
        <v>ENLACES</v>
      </c>
      <c r="F287" t="str">
        <v>NO</v>
      </c>
      <c r="G287" t="str" xml:space="preserve">
        <f xml:space="preserve">IF(
   AND(ISNUMBER(VALUE(MID(H287,3,3))), ISNUMBER(FIND(" ", H287))),
   LEFT(H287,FIND(" ",H287)-1),
   H287
)</f>
        <v>J048</v>
      </c>
      <c r="H287" t="str">
        <v>J048 SOACHA</v>
      </c>
      <c r="J287" t="str">
        <v>Redes y Comunicaciones-NIVEL 2 - COL</v>
      </c>
      <c r="K287" t="str">
        <v>Guillermo Gutierrez</v>
      </c>
      <c r="L287" t="str">
        <v>CERRADO</v>
      </c>
      <c r="M287" t="str">
        <v>CERRADO</v>
      </c>
      <c r="N287" t="str">
        <v>MEDIA</v>
      </c>
      <c r="O287">
        <v>45638</v>
      </c>
      <c r="P287">
        <v>0.6701388888888888</v>
      </c>
      <c r="Q287" t="str">
        <f>TEXT(KPI_IMs_2[[#This Row],[FECHA DE LA NOVEDAD]],"MMMM")</f>
        <v>diciembre</v>
      </c>
      <c r="R287" t="str">
        <f>TEXT(KPI_IMs_2[[#This Row],[FECHA DE LA NOVEDAD]],"aaaa")</f>
        <v>2024</v>
      </c>
      <c r="S287">
        <v>45638</v>
      </c>
      <c r="T287">
        <v>45638</v>
      </c>
      <c r="U287">
        <v>0.6944444444444444</v>
      </c>
      <c r="V287">
        <v>0.6944444444444444</v>
      </c>
      <c r="W287">
        <f>((KPI_IMs_2[[#This Row],[FECHA DE RESOLUCION]]+KPI_IMs_2[[#This Row],[HORA CIERRE IM]])-(KPI_IMs_2[[#This Row],[FECHA DE LA NOVEDAD]]+KPI_IMs_2[[#This Row],[HORA DE LA FALLA]]))*24*60</f>
        <v>34.99999999883585</v>
      </c>
      <c r="X287" t="str" cm="1" xml:space="preserve">
        <f t="array" ref="X287" xml:space="preserve">IF(OR(O287="",P287="",S287="",V287="",AQ287="",AR287=""),"",
  LET(
    _xlpm.inicio, O287 + P287,
    _xlpm.fin, S287 + V287,
    _xlpm.dias, INT(_xlpm.fin - _xlpm.inicio),
    _xlpm.tiempo, REDUCE(0, SEQUENCE(_xlpm.dias + 1, 1, 0, 1),
      LAMBDA(_xlpm.acum,_xlpm.d,
        LET(
          _xlpm.dia, TRUNC(_xlpm.inicio) + _xlpm.d,
          _xlpm.horaIni, IF(_xlpm.d = 0, MAX(_xlpm.inicio, _xlpm.dia + AQ287), _xlpm.dia + AQ287),
          _xlpm.horaFin, IF(_xlpm.d = _xlpm.dias, MIN(_xlpm.fin, _xlpm.dia + AR287), _xlpm.dia + AR287),
          _xlpm.tiempo_dia, MAX(0, _xlpm.horaFin - _xlpm.horaIni),
          _xlpm.acum + _xlpm.tiempo_dia
        )
      )
    ),
    TEXT(_xlpm.tiempo, "h:mm")
  )
)</f>
        <v>0:35</v>
      </c>
      <c r="Y287" t="str">
        <f>TEXT((KPI_IMs_2[[#This Row],[FECHA DE REPORTE]]+KPI_IMs_2[[#This Row],[HORA DE REPORTE]]) - (KPI_IMs_2[[#This Row],[FECHA DE LA NOVEDAD]]+KPI_IMs_2[[#This Row],[HORA DE LA FALLA]]), "[h]:mm")</f>
        <v>0:35</v>
      </c>
      <c r="Z287" t="str">
        <v>CAIDA ENLACES</v>
      </c>
      <c r="AA287" t="str">
        <v>Red / Enlace / Proveedor</v>
      </c>
      <c r="AB287" t="str">
        <v>Bloqueo Modem - Claro</v>
      </c>
      <c r="AC287" t="str">
        <v>Proveedor - Red/Infraestructura</v>
      </c>
      <c r="AD287" t="str">
        <v>SI</v>
      </c>
      <c r="AE287" t="str">
        <v>NO</v>
      </c>
      <c r="AF287" t="str">
        <v>NO</v>
      </c>
      <c r="AG287" t="str">
        <v>NO</v>
      </c>
      <c r="AH287" t="str">
        <v>EXTERNO</v>
      </c>
      <c r="AI287" t="str">
        <v>PROVEEDOR</v>
      </c>
      <c r="AJ287" t="str">
        <v>Ajuste por parte del Proveedor</v>
      </c>
      <c r="AM287" t="str">
        <v>Culminado 100%</v>
      </c>
      <c r="AP287" t="str">
        <v>Los proveedores trabajan y habilitan los enlaces</v>
      </c>
      <c r="AQ287">
        <v>0.3333333333333333</v>
      </c>
      <c r="AR287">
        <v>0.875</v>
      </c>
    </row>
    <row r="288" xml:space="preserve">
      <c r="A288">
        <v>1070295</v>
      </c>
      <c r="B288" t="str">
        <f>VLOOKUP(H288,DetalleTiendas!A$2:S$1778,3,FALSE)</f>
        <v>SUPERMERCADOS</v>
      </c>
      <c r="C288" t="str">
        <f>VLOOKUP(H288,DetalleTiendas!A$2:S$1778,4,FALSE)</f>
        <v>JUMBO</v>
      </c>
      <c r="D288" t="str">
        <f>VLOOKUP(H288,DetalleTiendas!A$2:S$1778,5,FALSE)</f>
        <v>BOGOTA</v>
      </c>
      <c r="E288" t="str">
        <v>TRIBUTARIOS</v>
      </c>
      <c r="F288" t="str">
        <v>SI</v>
      </c>
      <c r="G288" t="str" xml:space="preserve">
        <f xml:space="preserve">IF(
   AND(ISNUMBER(VALUE(MID(H288,3,3))), ISNUMBER(FIND(" ", H288))),
   LEFT(H288,FIND(" ",H288)-1),
   H288
)</f>
        <v>J014</v>
      </c>
      <c r="H288" t="str">
        <v>J014 CALLE 170</v>
      </c>
      <c r="J288" t="str">
        <v>Soporte_Onsite_innovacion y proyectos</v>
      </c>
      <c r="K288" t="str">
        <v>Javier Sandoval</v>
      </c>
      <c r="L288" t="str">
        <v>CERRADO</v>
      </c>
      <c r="M288" t="str">
        <v>CERRADO</v>
      </c>
      <c r="N288" t="str">
        <v>MEDIA</v>
      </c>
      <c r="O288">
        <v>45635</v>
      </c>
      <c r="P288">
        <v>0.5</v>
      </c>
      <c r="Q288" t="str">
        <f>TEXT(KPI_IMs_2[[#This Row],[FECHA DE LA NOVEDAD]],"MMMM")</f>
        <v>diciembre</v>
      </c>
      <c r="R288" t="str">
        <f>TEXT(KPI_IMs_2[[#This Row],[FECHA DE LA NOVEDAD]],"aaaa")</f>
        <v>2024</v>
      </c>
      <c r="S288">
        <v>45636</v>
      </c>
      <c r="T288">
        <v>45635</v>
      </c>
      <c r="U288">
        <v>0.5791666666666667</v>
      </c>
      <c r="V288">
        <v>0.45069444444444445</v>
      </c>
      <c r="W288">
        <f>((KPI_IMs_2[[#This Row],[FECHA DE RESOLUCION]]+KPI_IMs_2[[#This Row],[HORA CIERRE IM]])-(KPI_IMs_2[[#This Row],[FECHA DE LA NOVEDAD]]+KPI_IMs_2[[#This Row],[HORA DE LA FALLA]]))*24*60</f>
        <v>1368.9999999990687</v>
      </c>
      <c r="X288" t="str" cm="1" xml:space="preserve">
        <f t="array" ref="X288" xml:space="preserve">IF(OR(O288="",P288="",S288="",V288="",AQ288="",AR288=""),"",
  LET(
    _xlpm.inicio, O288 + P288,
    _xlpm.fin, S288 + V288,
    _xlpm.dias, INT(_xlpm.fin - _xlpm.inicio),
    _xlpm.tiempo, REDUCE(0, SEQUENCE(_xlpm.dias + 1, 1, 0, 1),
      LAMBDA(_xlpm.acum,_xlpm.d,
        LET(
          _xlpm.dia, TRUNC(_xlpm.inicio) + _xlpm.d,
          _xlpm.horaIni, IF(_xlpm.d = 0, MAX(_xlpm.inicio, _xlpm.dia + AQ288), _xlpm.dia + AQ288),
          _xlpm.horaFin, IF(_xlpm.d = _xlpm.dias, MIN(_xlpm.fin, _xlpm.dia + AR288), _xlpm.dia + AR288),
          _xlpm.tiempo_dia, MAX(0, _xlpm.horaFin - _xlpm.horaIni),
          _xlpm.acum + _xlpm.tiempo_dia
        )
      )
    ),
    TEXT(_xlpm.tiempo, "h:mm")
  )
)</f>
        <v>9:00</v>
      </c>
      <c r="Y288" t="str">
        <f>TEXT((KPI_IMs_2[[#This Row],[FECHA DE REPORTE]]+KPI_IMs_2[[#This Row],[HORA DE REPORTE]]) - (KPI_IMs_2[[#This Row],[FECHA DE LA NOVEDAD]]+KPI_IMs_2[[#This Row],[HORA DE LA FALLA]]), "[h]:mm")</f>
        <v>1:54</v>
      </c>
      <c r="Z288" t="str">
        <v>CAIDA ENLACES</v>
      </c>
      <c r="AA288" t="str">
        <v>Red / Enlace / Proveedor</v>
      </c>
      <c r="AB288" t="str">
        <v>Caida de enlaces proveedor - Claro</v>
      </c>
      <c r="AC288" t="str">
        <v>Proveedor - Red/Infraestructura</v>
      </c>
      <c r="AD288" t="str">
        <v>SI</v>
      </c>
      <c r="AE288" t="str">
        <v>SI</v>
      </c>
      <c r="AF288" t="str">
        <v>SI</v>
      </c>
      <c r="AG288" t="str">
        <v>SI</v>
      </c>
      <c r="AH288" t="str">
        <v>EXTERNO</v>
      </c>
      <c r="AI288" t="str">
        <v>PROVEEDOR</v>
      </c>
      <c r="AJ288" t="str">
        <v>Ajuste por parte del Proveedor</v>
      </c>
      <c r="AM288" t="str">
        <v>Culminado 100%</v>
      </c>
      <c r="AP288" t="str">
        <v>Los proveedores trabajan y habilitan los enlaces</v>
      </c>
      <c r="AQ288">
        <v>0.3333333333333333</v>
      </c>
      <c r="AR288">
        <v>0.875</v>
      </c>
    </row>
    <row r="289" xml:space="preserve">
      <c r="A289">
        <v>1052143</v>
      </c>
      <c r="B289" t="str">
        <f>VLOOKUP(H289,DetalleTiendas!A$2:S$1778,3,FALSE)</f>
        <v>SUPERMERCADOS</v>
      </c>
      <c r="C289" t="str">
        <f>VLOOKUP(H289,DetalleTiendas!A$2:S$1778,4,FALSE)</f>
        <v>METRO</v>
      </c>
      <c r="D289" t="str">
        <f>VLOOKUP(H289,DetalleTiendas!A$2:S$1778,5,FALSE)</f>
        <v>BOGOTA</v>
      </c>
      <c r="E289" t="str">
        <v>ENLACES</v>
      </c>
      <c r="F289" t="str">
        <v>SI</v>
      </c>
      <c r="G289" t="str" xml:space="preserve">
        <f xml:space="preserve">IF(
   AND(ISNUMBER(VALUE(MID(H289,3,3))), ISNUMBER(FIND(" ", H289))),
   LEFT(H289,FIND(" ",H289)-1),
   H289
)</f>
        <v>M077</v>
      </c>
      <c r="H289" t="str">
        <v>M077 ZIPAQUIRA</v>
      </c>
      <c r="J289" t="str">
        <v>Aplicaciones_POS_ARS_Colombia</v>
      </c>
      <c r="K289" t="str">
        <v>Luis Alejandro Medina</v>
      </c>
      <c r="L289" t="str">
        <v>CERRADO</v>
      </c>
      <c r="M289" t="str">
        <v>CERRADO</v>
      </c>
      <c r="N289" t="str">
        <v>ALTA</v>
      </c>
      <c r="O289">
        <v>45626</v>
      </c>
      <c r="P289">
        <v>0.625</v>
      </c>
      <c r="Q289" t="str">
        <f>TEXT(KPI_IMs_2[[#This Row],[FECHA DE LA NOVEDAD]],"MMMM")</f>
        <v>noviembre</v>
      </c>
      <c r="R289" t="str">
        <f>TEXT(KPI_IMs_2[[#This Row],[FECHA DE LA NOVEDAD]],"aaaa")</f>
        <v>2024</v>
      </c>
      <c r="S289">
        <v>45626</v>
      </c>
      <c r="T289">
        <v>45626</v>
      </c>
      <c r="U289">
        <v>0.7048611111111112</v>
      </c>
      <c r="V289">
        <v>0.75</v>
      </c>
      <c r="W289">
        <f>((KPI_IMs_2[[#This Row],[FECHA DE RESOLUCION]]+KPI_IMs_2[[#This Row],[HORA CIERRE IM]])-(KPI_IMs_2[[#This Row],[FECHA DE LA NOVEDAD]]+KPI_IMs_2[[#This Row],[HORA DE LA FALLA]]))*24*60</f>
        <v>180</v>
      </c>
      <c r="X289" t="str" cm="1" xml:space="preserve">
        <f t="array" ref="X289" xml:space="preserve">IF(OR(O289="",P289="",S289="",V289="",AQ289="",AR289=""),"",
  LET(
    _xlpm.inicio, O289 + P289,
    _xlpm.fin, S289 + V289,
    _xlpm.dias, INT(_xlpm.fin - _xlpm.inicio),
    _xlpm.tiempo, REDUCE(0, SEQUENCE(_xlpm.dias + 1, 1, 0, 1),
      LAMBDA(_xlpm.acum,_xlpm.d,
        LET(
          _xlpm.dia, TRUNC(_xlpm.inicio) + _xlpm.d,
          _xlpm.horaIni, IF(_xlpm.d = 0, MAX(_xlpm.inicio, _xlpm.dia + AQ289), _xlpm.dia + AQ289),
          _xlpm.horaFin, IF(_xlpm.d = _xlpm.dias, MIN(_xlpm.fin, _xlpm.dia + AR289), _xlpm.dia + AR289),
          _xlpm.tiempo_dia, MAX(0, _xlpm.horaFin - _xlpm.horaIni),
          _xlpm.acum + _xlpm.tiempo_dia
        )
      )
    ),
    TEXT(_xlpm.tiempo, "h:mm")
  )
)</f>
        <v>3:00</v>
      </c>
      <c r="Y289" t="str">
        <f>TEXT((KPI_IMs_2[[#This Row],[FECHA DE REPORTE]]+KPI_IMs_2[[#This Row],[HORA DE REPORTE]]) - (KPI_IMs_2[[#This Row],[FECHA DE LA NOVEDAD]]+KPI_IMs_2[[#This Row],[HORA DE LA FALLA]]), "[h]:mm")</f>
        <v>1:55</v>
      </c>
      <c r="Z289" t="str">
        <v>FALLAS CON EL SERVIDOR ARS (BLOQUEO)</v>
      </c>
      <c r="AA289" t="str">
        <v>Software / Actualización</v>
      </c>
      <c r="AB289" t="str">
        <v>servidor de caja bloqueado</v>
      </c>
      <c r="AC289" t="str">
        <v>Software / Actualización</v>
      </c>
      <c r="AD289" t="str">
        <v>NO</v>
      </c>
      <c r="AE289" t="str">
        <v>NO</v>
      </c>
      <c r="AF289" t="str">
        <v>NO</v>
      </c>
      <c r="AG289" t="str">
        <v>NO</v>
      </c>
      <c r="AH289" t="str">
        <v>INTERNO</v>
      </c>
      <c r="AI289" t="str">
        <v>SISTEMAS</v>
      </c>
      <c r="AJ289" t="str">
        <v>reinicio equipos</v>
      </c>
      <c r="AM289" t="str">
        <v>Culminado 100%</v>
      </c>
      <c r="AP289" t="str">
        <v>Se reinicia el servicio y se levanta el servicio.</v>
      </c>
      <c r="AQ289">
        <v>0.3333333333333333</v>
      </c>
      <c r="AR289">
        <v>0.875</v>
      </c>
    </row>
    <row r="290" xml:space="preserve">
      <c r="A290">
        <v>1055964</v>
      </c>
      <c r="B290" t="str">
        <f>VLOOKUP(H290,DetalleTiendas!A$2:S$1778,3,FALSE)</f>
        <v>SUPERMERCADOS</v>
      </c>
      <c r="C290" t="str">
        <f>VLOOKUP(H290,DetalleTiendas!A$2:S$1778,4,FALSE)</f>
        <v>EDS JUMBO</v>
      </c>
      <c r="D290" t="str">
        <f>VLOOKUP(H290,DetalleTiendas!A$2:S$1778,5,FALSE)</f>
        <v>OCCIDENTE</v>
      </c>
      <c r="E290" t="str">
        <v>ENLACES</v>
      </c>
      <c r="F290" t="str">
        <v>SI</v>
      </c>
      <c r="G290" t="str" xml:space="preserve">
        <f xml:space="preserve">IF(
   AND(ISNUMBER(VALUE(MID(H290,3,3))), ISNUMBER(FIND(" ", H290))),
   LEFT(H290,FIND(" ",H290)-1),
   H290
)</f>
        <v>Z134</v>
      </c>
      <c r="H290" t="str">
        <v>Z134 SIMON BOLIVAR</v>
      </c>
      <c r="J290" t="str">
        <v>Redes y Comunicaciones-NIVEL 2 - COL</v>
      </c>
      <c r="K290" t="str">
        <v>Guillermo Gutierrez</v>
      </c>
      <c r="L290" t="str">
        <v>CERRADO</v>
      </c>
      <c r="M290" t="str">
        <v>CERRADO</v>
      </c>
      <c r="N290" t="str">
        <v>MEDIA</v>
      </c>
      <c r="O290">
        <v>45626</v>
      </c>
      <c r="P290">
        <v>0.375</v>
      </c>
      <c r="Q290" t="str">
        <f>TEXT(KPI_IMs_2[[#This Row],[FECHA DE LA NOVEDAD]],"MMMM")</f>
        <v>noviembre</v>
      </c>
      <c r="R290" t="str">
        <f>TEXT(KPI_IMs_2[[#This Row],[FECHA DE LA NOVEDAD]],"aaaa")</f>
        <v>2024</v>
      </c>
      <c r="S290">
        <v>45626</v>
      </c>
      <c r="T290">
        <v>45626</v>
      </c>
      <c r="U290">
        <v>0.54375</v>
      </c>
      <c r="V290">
        <v>0.75</v>
      </c>
      <c r="W290">
        <f>((KPI_IMs_2[[#This Row],[FECHA DE RESOLUCION]]+KPI_IMs_2[[#This Row],[HORA CIERRE IM]])-(KPI_IMs_2[[#This Row],[FECHA DE LA NOVEDAD]]+KPI_IMs_2[[#This Row],[HORA DE LA FALLA]]))*24*60</f>
        <v>540</v>
      </c>
      <c r="X290" t="str" cm="1" xml:space="preserve">
        <f t="array" ref="X290" xml:space="preserve">IF(OR(O290="",P290="",S290="",V290="",AQ290="",AR290=""),"",
  LET(
    _xlpm.inicio, O290 + P290,
    _xlpm.fin, S290 + V290,
    _xlpm.dias, INT(_xlpm.fin - _xlpm.inicio),
    _xlpm.tiempo, REDUCE(0, SEQUENCE(_xlpm.dias + 1, 1, 0, 1),
      LAMBDA(_xlpm.acum,_xlpm.d,
        LET(
          _xlpm.dia, TRUNC(_xlpm.inicio) + _xlpm.d,
          _xlpm.horaIni, IF(_xlpm.d = 0, MAX(_xlpm.inicio, _xlpm.dia + AQ290), _xlpm.dia + AQ290),
          _xlpm.horaFin, IF(_xlpm.d = _xlpm.dias, MIN(_xlpm.fin, _xlpm.dia + AR290), _xlpm.dia + AR290),
          _xlpm.tiempo_dia, MAX(0, _xlpm.horaFin - _xlpm.horaIni),
          _xlpm.acum + _xlpm.tiempo_dia
        )
      )
    ),
    TEXT(_xlpm.tiempo, "h:mm")
  )
)</f>
        <v>9:00</v>
      </c>
      <c r="Y290" t="str">
        <f>TEXT((KPI_IMs_2[[#This Row],[FECHA DE REPORTE]]+KPI_IMs_2[[#This Row],[HORA DE REPORTE]]) - (KPI_IMs_2[[#This Row],[FECHA DE LA NOVEDAD]]+KPI_IMs_2[[#This Row],[HORA DE LA FALLA]]), "[h]:mm")</f>
        <v>4:03</v>
      </c>
      <c r="Z290" t="str">
        <v>CAIDA ENLACES</v>
      </c>
      <c r="AA290" t="str">
        <v>Red / Enlace / Proveedor</v>
      </c>
      <c r="AB290" t="str">
        <v>Caida de enlaces proveedor Cirion</v>
      </c>
      <c r="AC290" t="str">
        <v>Proveedor - Red/Infraestructura</v>
      </c>
      <c r="AD290" t="str">
        <v>SI</v>
      </c>
      <c r="AE290" t="str">
        <v>NO</v>
      </c>
      <c r="AF290" t="str">
        <v>NO</v>
      </c>
      <c r="AG290" t="str">
        <v>NO</v>
      </c>
      <c r="AH290" t="str">
        <v>EXTERNO</v>
      </c>
      <c r="AI290" t="str">
        <v>PROVEEDOR</v>
      </c>
      <c r="AJ290" t="str">
        <v>Ajuste por parte del Proveedor</v>
      </c>
      <c r="AM290" t="str">
        <v>Culminado 100%</v>
      </c>
      <c r="AP290" t="str">
        <v>Los proveedores trabajan y habilitan los enlaces</v>
      </c>
      <c r="AQ290">
        <v>0.3333333333333333</v>
      </c>
      <c r="AR290">
        <v>0.875</v>
      </c>
    </row>
    <row r="291" xml:space="preserve">
      <c r="A291">
        <v>1049537</v>
      </c>
      <c r="B291" t="str">
        <f>VLOOKUP(H291,DetalleTiendas!A$2:S$1778,3,FALSE)</f>
        <v>SUPERMERCADOS</v>
      </c>
      <c r="C291" t="str">
        <f>VLOOKUP(H291,DetalleTiendas!A$2:S$1778,4,FALSE)</f>
        <v>METRO</v>
      </c>
      <c r="D291" t="str">
        <f>VLOOKUP(H291,DetalleTiendas!A$2:S$1778,5,FALSE)</f>
        <v>BOGOTA</v>
      </c>
      <c r="E291" t="str">
        <v>FIDELIDAD</v>
      </c>
      <c r="F291" t="str">
        <v>NO</v>
      </c>
      <c r="G291" t="str" xml:space="preserve">
        <f xml:space="preserve">IF(
   AND(ISNUMBER(VALUE(MID(H291,3,3))), ISNUMBER(FIND(" ", H291))),
   LEFT(H291,FIND(" ",H291)-1),
   H291
)</f>
        <v>M073</v>
      </c>
      <c r="H291" t="str">
        <v>M073 MOSQUERA</v>
      </c>
      <c r="J291" t="str">
        <v>Redes y Comunicaciones-NIVEL 2 - COL</v>
      </c>
      <c r="K291" t="str">
        <v>Guillermo Gutierrez</v>
      </c>
      <c r="L291" t="str">
        <v>CERRADO</v>
      </c>
      <c r="M291" t="str">
        <v>CERRADO</v>
      </c>
      <c r="N291" t="str">
        <v>MEDIA</v>
      </c>
      <c r="O291">
        <v>45625</v>
      </c>
      <c r="P291">
        <v>0.26666666666666666</v>
      </c>
      <c r="Q291" t="str">
        <f>TEXT(KPI_IMs_2[[#This Row],[FECHA DE LA NOVEDAD]],"MMMM")</f>
        <v>noviembre</v>
      </c>
      <c r="R291" t="str">
        <f>TEXT(KPI_IMs_2[[#This Row],[FECHA DE LA NOVEDAD]],"aaaa")</f>
        <v>2024</v>
      </c>
      <c r="S291">
        <v>45625</v>
      </c>
      <c r="T291">
        <v>45625</v>
      </c>
      <c r="U291">
        <v>0.2743055555555556</v>
      </c>
      <c r="V291">
        <v>0.7083333333333334</v>
      </c>
      <c r="W291">
        <f>((KPI_IMs_2[[#This Row],[FECHA DE RESOLUCION]]+KPI_IMs_2[[#This Row],[HORA CIERRE IM]])-(KPI_IMs_2[[#This Row],[FECHA DE LA NOVEDAD]]+KPI_IMs_2[[#This Row],[HORA DE LA FALLA]]))*24*60</f>
        <v>635.999999998603</v>
      </c>
      <c r="X291" t="str" cm="1" xml:space="preserve">
        <f t="array" ref="X291" xml:space="preserve">IF(OR(O291="",P291="",S291="",V291="",AQ291="",AR291=""),"",
  LET(
    _xlpm.inicio, O291 + P291,
    _xlpm.fin, S291 + V291,
    _xlpm.dias, INT(_xlpm.fin - _xlpm.inicio),
    _xlpm.tiempo, REDUCE(0, SEQUENCE(_xlpm.dias + 1, 1, 0, 1),
      LAMBDA(_xlpm.acum,_xlpm.d,
        LET(
          _xlpm.dia, TRUNC(_xlpm.inicio) + _xlpm.d,
          _xlpm.horaIni, IF(_xlpm.d = 0, MAX(_xlpm.inicio, _xlpm.dia + AQ291), _xlpm.dia + AQ291),
          _xlpm.horaFin, IF(_xlpm.d = _xlpm.dias, MIN(_xlpm.fin, _xlpm.dia + AR291), _xlpm.dia + AR291),
          _xlpm.tiempo_dia, MAX(0, _xlpm.horaFin - _xlpm.horaIni),
          _xlpm.acum + _xlpm.tiempo_dia
        )
      )
    ),
    TEXT(_xlpm.tiempo, "h:mm")
  )
)</f>
        <v>9:00</v>
      </c>
      <c r="Y291" t="str">
        <f>TEXT((KPI_IMs_2[[#This Row],[FECHA DE REPORTE]]+KPI_IMs_2[[#This Row],[HORA DE REPORTE]]) - (KPI_IMs_2[[#This Row],[FECHA DE LA NOVEDAD]]+KPI_IMs_2[[#This Row],[HORA DE LA FALLA]]), "[h]:mm")</f>
        <v>0:11</v>
      </c>
      <c r="Z291" t="str">
        <v>CAIDA ENLACES</v>
      </c>
      <c r="AA291" t="str">
        <v>Red / Enlace / Proveedor</v>
      </c>
      <c r="AB291" t="str">
        <v>Caida de enlaces proveedor- Claro</v>
      </c>
      <c r="AC291" t="str">
        <v>Proveedor - Red/Infraestructura</v>
      </c>
      <c r="AD291" t="str">
        <v>SI</v>
      </c>
      <c r="AE291" t="str">
        <v>NO</v>
      </c>
      <c r="AF291" t="str">
        <v>NO</v>
      </c>
      <c r="AG291" t="str">
        <v>NO</v>
      </c>
      <c r="AH291" t="str">
        <v xml:space="preserve">EXTERNO </v>
      </c>
      <c r="AI291" t="str">
        <v>PROVEEDOR</v>
      </c>
      <c r="AJ291" t="str">
        <v>Ajuste por parte del Proveedor</v>
      </c>
      <c r="AM291" t="str">
        <v>Culminado 100%</v>
      </c>
      <c r="AP291" t="str">
        <v>Los proveedores trabajan y habilitan los enlaces</v>
      </c>
      <c r="AQ291">
        <v>0.3333333333333333</v>
      </c>
      <c r="AR291">
        <v>0.875</v>
      </c>
    </row>
    <row r="292" xml:space="preserve">
      <c r="A292">
        <v>1047414</v>
      </c>
      <c r="B292" t="str">
        <f>VLOOKUP(H292,DetalleTiendas!A$2:S$1778,3,FALSE)</f>
        <v>SUPERMERCADOS</v>
      </c>
      <c r="C292" t="str">
        <f>VLOOKUP(H292,DetalleTiendas!A$2:S$1778,4,FALSE)</f>
        <v>METRO</v>
      </c>
      <c r="D292" t="str">
        <f>VLOOKUP(H292,DetalleTiendas!A$2:S$1778,5,FALSE)</f>
        <v>BOGOTA</v>
      </c>
      <c r="E292" t="str">
        <v>POS</v>
      </c>
      <c r="F292" t="str">
        <v>NO</v>
      </c>
      <c r="G292" t="str" xml:space="preserve">
        <f xml:space="preserve">IF(
   AND(ISNUMBER(VALUE(MID(H292,3,3))), ISNUMBER(FIND(" ", H292))),
   LEFT(H292,FIND(" ",H292)-1),
   H292
)</f>
        <v>M124</v>
      </c>
      <c r="H292" t="str">
        <v>M124 ALQUERIA</v>
      </c>
      <c r="J292" t="str">
        <v>Redes y Comunicaciones-NIVEL 2 - COL</v>
      </c>
      <c r="K292" t="str">
        <v>Guillermo Gutierrez</v>
      </c>
      <c r="L292" t="str">
        <v>CERRADO</v>
      </c>
      <c r="M292" t="str">
        <v>CERRADO</v>
      </c>
      <c r="N292" t="str">
        <v>ALTA</v>
      </c>
      <c r="O292">
        <v>45624</v>
      </c>
      <c r="P292">
        <v>0.2638888888888889</v>
      </c>
      <c r="Q292" t="str">
        <f>TEXT(KPI_IMs_2[[#This Row],[FECHA DE LA NOVEDAD]],"MMMM")</f>
        <v>noviembre</v>
      </c>
      <c r="R292" t="str">
        <f>TEXT(KPI_IMs_2[[#This Row],[FECHA DE LA NOVEDAD]],"aaaa")</f>
        <v>2024</v>
      </c>
      <c r="S292">
        <v>45624</v>
      </c>
      <c r="T292">
        <v>45624</v>
      </c>
      <c r="U292">
        <v>0.28125</v>
      </c>
      <c r="V292">
        <v>0.3888888888888889</v>
      </c>
      <c r="W292">
        <f>((KPI_IMs_2[[#This Row],[FECHA DE RESOLUCION]]+KPI_IMs_2[[#This Row],[HORA CIERRE IM]])-(KPI_IMs_2[[#This Row],[FECHA DE LA NOVEDAD]]+KPI_IMs_2[[#This Row],[HORA DE LA FALLA]]))*24*60</f>
        <v>180</v>
      </c>
      <c r="X292" t="str" cm="1" xml:space="preserve">
        <f t="array" ref="X292" xml:space="preserve">IF(OR(O292="",P292="",S292="",V292="",AQ292="",AR292=""),"",
  LET(
    _xlpm.inicio, O292 + P292,
    _xlpm.fin, S292 + V292,
    _xlpm.dias, INT(_xlpm.fin - _xlpm.inicio),
    _xlpm.tiempo, REDUCE(0, SEQUENCE(_xlpm.dias + 1, 1, 0, 1),
      LAMBDA(_xlpm.acum,_xlpm.d,
        LET(
          _xlpm.dia, TRUNC(_xlpm.inicio) + _xlpm.d,
          _xlpm.horaIni, IF(_xlpm.d = 0, MAX(_xlpm.inicio, _xlpm.dia + AQ292), _xlpm.dia + AQ292),
          _xlpm.horaFin, IF(_xlpm.d = _xlpm.dias, MIN(_xlpm.fin, _xlpm.dia + AR292), _xlpm.dia + AR292),
          _xlpm.tiempo_dia, MAX(0, _xlpm.horaFin - _xlpm.horaIni),
          _xlpm.acum + _xlpm.tiempo_dia
        )
      )
    ),
    TEXT(_xlpm.tiempo, "h:mm")
  )
)</f>
        <v>1:20</v>
      </c>
      <c r="Y292" t="str">
        <f>TEXT((KPI_IMs_2[[#This Row],[FECHA DE REPORTE]]+KPI_IMs_2[[#This Row],[HORA DE REPORTE]]) - (KPI_IMs_2[[#This Row],[FECHA DE LA NOVEDAD]]+KPI_IMs_2[[#This Row],[HORA DE LA FALLA]]), "[h]:mm")</f>
        <v>0:25</v>
      </c>
      <c r="Z292" t="str">
        <v>CAIDA ENLACES</v>
      </c>
      <c r="AA292" t="str">
        <v>Red / Enlace / Proveedor</v>
      </c>
      <c r="AB292" t="str">
        <v>Corte de fibra - Claro</v>
      </c>
      <c r="AC292" t="str">
        <v>Proveedor - Red/Infraestructura</v>
      </c>
      <c r="AD292" t="str">
        <v>SI</v>
      </c>
      <c r="AE292" t="str">
        <v>NO</v>
      </c>
      <c r="AF292" t="str">
        <v>NO</v>
      </c>
      <c r="AG292" t="str">
        <v>NO</v>
      </c>
      <c r="AH292" t="str">
        <v>EXTERNO</v>
      </c>
      <c r="AI292" t="str">
        <v>PROVEEDOR</v>
      </c>
      <c r="AJ292" t="str">
        <v>Ajuste por parte del Proveedor</v>
      </c>
      <c r="AM292" t="str">
        <v>Culminado 100%</v>
      </c>
      <c r="AP292" t="str">
        <v>Los proveedores trabajan y habilitan los enlaces</v>
      </c>
      <c r="AQ292">
        <v>0.3333333333333333</v>
      </c>
      <c r="AR292">
        <v>0.875</v>
      </c>
    </row>
    <row r="293" xml:space="preserve">
      <c r="A293">
        <v>1042595</v>
      </c>
      <c r="B293" t="str">
        <f>VLOOKUP(H293,DetalleTiendas!A$2:S$1778,3,FALSE)</f>
        <v>JUMBO</v>
      </c>
      <c r="C293" t="str">
        <f>VLOOKUP(H293,DetalleTiendas!A$2:S$1778,4,FALSE)</f>
        <v>JUMBO</v>
      </c>
      <c r="D293" t="str">
        <f>VLOOKUP(H293,DetalleTiendas!A$2:S$1778,5,FALSE)</f>
        <v>JUMBO</v>
      </c>
      <c r="E293" t="str">
        <v>ENLACES</v>
      </c>
      <c r="F293" t="str">
        <v>SI</v>
      </c>
      <c r="G293" t="str" xml:space="preserve">
        <f xml:space="preserve">IF(
   AND(ISNUMBER(VALUE(MID(H293,3,3))), ISNUMBER(FIND(" ", H293))),
   LEFT(H293,FIND(" ",H293)-1),
   H293
)</f>
        <v>JUMBO</v>
      </c>
      <c r="H293" t="str">
        <v>JUMBO</v>
      </c>
      <c r="J293" t="str">
        <v>SC_Comercial_Genesix</v>
      </c>
      <c r="K293" t="str">
        <v>Jairo Ernesto Roa</v>
      </c>
      <c r="L293" t="str">
        <v>CERRADO</v>
      </c>
      <c r="M293" t="str">
        <v>CERRADO</v>
      </c>
      <c r="N293" t="str">
        <v>ALTA</v>
      </c>
      <c r="O293">
        <v>45622</v>
      </c>
      <c r="P293">
        <v>0.20833333333333334</v>
      </c>
      <c r="Q293" t="str">
        <f>TEXT(KPI_IMs_2[[#This Row],[FECHA DE LA NOVEDAD]],"MMMM")</f>
        <v>noviembre</v>
      </c>
      <c r="R293" t="str">
        <f>TEXT(KPI_IMs_2[[#This Row],[FECHA DE LA NOVEDAD]],"aaaa")</f>
        <v>2024</v>
      </c>
      <c r="S293">
        <v>45622</v>
      </c>
      <c r="T293">
        <v>45622</v>
      </c>
      <c r="U293">
        <v>0.31805555555555554</v>
      </c>
      <c r="V293">
        <v>0.775</v>
      </c>
      <c r="W293">
        <f>((KPI_IMs_2[[#This Row],[FECHA DE RESOLUCION]]+KPI_IMs_2[[#This Row],[HORA CIERRE IM]])-(KPI_IMs_2[[#This Row],[FECHA DE LA NOVEDAD]]+KPI_IMs_2[[#This Row],[HORA DE LA FALLA]]))*24*60</f>
        <v>815.999999998603</v>
      </c>
      <c r="X293" t="str" cm="1" xml:space="preserve">
        <f t="array" ref="X293" xml:space="preserve">IF(OR(O293="",P293="",S293="",V293="",AQ293="",AR293=""),"",
  LET(
    _xlpm.inicio, O293 + P293,
    _xlpm.fin, S293 + V293,
    _xlpm.dias, INT(_xlpm.fin - _xlpm.inicio),
    _xlpm.tiempo, REDUCE(0, SEQUENCE(_xlpm.dias + 1, 1, 0, 1),
      LAMBDA(_xlpm.acum,_xlpm.d,
        LET(
          _xlpm.dia, TRUNC(_xlpm.inicio) + _xlpm.d,
          _xlpm.horaIni, IF(_xlpm.d = 0, MAX(_xlpm.inicio, _xlpm.dia + AQ293), _xlpm.dia + AQ293),
          _xlpm.horaFin, IF(_xlpm.d = _xlpm.dias, MIN(_xlpm.fin, _xlpm.dia + AR293), _xlpm.dia + AR293),
          _xlpm.tiempo_dia, MAX(0, _xlpm.horaFin - _xlpm.horaIni),
          _xlpm.acum + _xlpm.tiempo_dia
        )
      )
    ),
    TEXT(_xlpm.tiempo, "h:mm")
  )
)</f>
        <v>10:36</v>
      </c>
      <c r="Y293" t="str">
        <f>TEXT((KPI_IMs_2[[#This Row],[FECHA DE REPORTE]]+KPI_IMs_2[[#This Row],[HORA DE REPORTE]]) - (KPI_IMs_2[[#This Row],[FECHA DE LA NOVEDAD]]+KPI_IMs_2[[#This Row],[HORA DE LA FALLA]]), "[h]:mm")</f>
        <v>2:38</v>
      </c>
      <c r="Z293" t="str">
        <v>FALLA CON LA APLICACIÓN GENESIX</v>
      </c>
      <c r="AA293" t="str">
        <v>Software / Actualización</v>
      </c>
      <c r="AB293" t="str">
        <v>Falla con el aplicativo genexis no ingresa</v>
      </c>
      <c r="AC293" t="str">
        <v>Software / Actualización</v>
      </c>
      <c r="AD293" t="str">
        <v>NO</v>
      </c>
      <c r="AE293" t="str">
        <v>NO</v>
      </c>
      <c r="AF293" t="str">
        <v>NO</v>
      </c>
      <c r="AG293" t="str">
        <v>NO</v>
      </c>
      <c r="AH293" t="str">
        <v>INTERNO</v>
      </c>
      <c r="AI293" t="str">
        <v>NEGOCIO</v>
      </c>
      <c r="AJ293" t="str">
        <v>Integracion / Desarrollo</v>
      </c>
      <c r="AM293" t="str">
        <v>Culminado 100%</v>
      </c>
      <c r="AP293" t="str">
        <v>Se realizaajustes en la configuración de los servicios del aplicativo genesix</v>
      </c>
      <c r="AQ293">
        <v>0.3333333333333333</v>
      </c>
      <c r="AR293">
        <v>0.875</v>
      </c>
    </row>
    <row r="294" xml:space="preserve">
      <c r="A294">
        <v>1042595</v>
      </c>
      <c r="B294" t="str">
        <f>VLOOKUP(H294,DetalleTiendas!A$2:S$1778,3,FALSE)</f>
        <v>METRO</v>
      </c>
      <c r="C294" t="str">
        <f>VLOOKUP(H294,DetalleTiendas!A$2:S$1778,4,FALSE)</f>
        <v>METRO</v>
      </c>
      <c r="D294" t="str">
        <f>VLOOKUP(H294,DetalleTiendas!A$2:S$1778,5,FALSE)</f>
        <v>METRO</v>
      </c>
      <c r="E294" t="str">
        <v>ENLACES</v>
      </c>
      <c r="F294" t="str">
        <v>SI</v>
      </c>
      <c r="G294" t="str" xml:space="preserve">
        <f xml:space="preserve">IF(
   AND(ISNUMBER(VALUE(MID(H294,3,3))), ISNUMBER(FIND(" ", H294))),
   LEFT(H294,FIND(" ",H294)-1),
   H294
)</f>
        <v>METRO</v>
      </c>
      <c r="H294" t="str">
        <v>METRO</v>
      </c>
      <c r="J294" t="str">
        <v>SC_Comercial_Genesix</v>
      </c>
      <c r="K294" t="str">
        <v>Jairo Ernesto Roa</v>
      </c>
      <c r="L294" t="str">
        <v>CERRADO</v>
      </c>
      <c r="M294" t="str">
        <v>CERRADO</v>
      </c>
      <c r="N294" t="str">
        <v>ALTA</v>
      </c>
      <c r="O294">
        <v>45622</v>
      </c>
      <c r="P294">
        <v>0.20833333333333334</v>
      </c>
      <c r="Q294" t="str">
        <f>TEXT(KPI_IMs_2[[#This Row],[FECHA DE LA NOVEDAD]],"MMMM")</f>
        <v>noviembre</v>
      </c>
      <c r="R294" t="str">
        <f>TEXT(KPI_IMs_2[[#This Row],[FECHA DE LA NOVEDAD]],"aaaa")</f>
        <v>2024</v>
      </c>
      <c r="S294">
        <v>45622</v>
      </c>
      <c r="T294">
        <v>45622</v>
      </c>
      <c r="U294">
        <v>0.31805555555555554</v>
      </c>
      <c r="V294">
        <v>0.775</v>
      </c>
      <c r="W294">
        <f>((KPI_IMs_2[[#This Row],[FECHA DE RESOLUCION]]+KPI_IMs_2[[#This Row],[HORA CIERRE IM]])-(KPI_IMs_2[[#This Row],[FECHA DE LA NOVEDAD]]+KPI_IMs_2[[#This Row],[HORA DE LA FALLA]]))*24*60</f>
        <v>815.999999998603</v>
      </c>
      <c r="X294" t="str" cm="1" xml:space="preserve">
        <f t="array" ref="X294" xml:space="preserve">IF(OR(O294="",P294="",S294="",V294="",AQ294="",AR294=""),"",
  LET(
    _xlpm.inicio, O294 + P294,
    _xlpm.fin, S294 + V294,
    _xlpm.dias, INT(_xlpm.fin - _xlpm.inicio),
    _xlpm.tiempo, REDUCE(0, SEQUENCE(_xlpm.dias + 1, 1, 0, 1),
      LAMBDA(_xlpm.acum,_xlpm.d,
        LET(
          _xlpm.dia, TRUNC(_xlpm.inicio) + _xlpm.d,
          _xlpm.horaIni, IF(_xlpm.d = 0, MAX(_xlpm.inicio, _xlpm.dia + AQ294), _xlpm.dia + AQ294),
          _xlpm.horaFin, IF(_xlpm.d = _xlpm.dias, MIN(_xlpm.fin, _xlpm.dia + AR294), _xlpm.dia + AR294),
          _xlpm.tiempo_dia, MAX(0, _xlpm.horaFin - _xlpm.horaIni),
          _xlpm.acum + _xlpm.tiempo_dia
        )
      )
    ),
    TEXT(_xlpm.tiempo, "h:mm")
  )
)</f>
        <v>10:36</v>
      </c>
      <c r="Y294" t="str">
        <f>TEXT((KPI_IMs_2[[#This Row],[FECHA DE REPORTE]]+KPI_IMs_2[[#This Row],[HORA DE REPORTE]]) - (KPI_IMs_2[[#This Row],[FECHA DE LA NOVEDAD]]+KPI_IMs_2[[#This Row],[HORA DE LA FALLA]]), "[h]:mm")</f>
        <v>2:38</v>
      </c>
      <c r="Z294" t="str">
        <v>FALLA CON LA APLICACIÓN GENESIX</v>
      </c>
      <c r="AA294" t="str">
        <v>Software / Actualización</v>
      </c>
      <c r="AB294" t="str">
        <v>Falla con el aplicativo genexis no ingresa</v>
      </c>
      <c r="AC294" t="str">
        <v>Software / Actualización</v>
      </c>
      <c r="AD294" t="str">
        <v>NO</v>
      </c>
      <c r="AE294" t="str">
        <v>NO</v>
      </c>
      <c r="AF294" t="str">
        <v>NO</v>
      </c>
      <c r="AG294" t="str">
        <v>NO</v>
      </c>
      <c r="AH294" t="str">
        <v>INTERNO</v>
      </c>
      <c r="AI294" t="str">
        <v>NEGOCIO</v>
      </c>
      <c r="AJ294" t="str">
        <v>Integracion / Desarrollo</v>
      </c>
      <c r="AM294" t="str">
        <v>Culminado 100%</v>
      </c>
      <c r="AP294" t="str">
        <v>Se realizaajustes en la configuración de los servicios del aplicativo genesix</v>
      </c>
      <c r="AQ294">
        <v>0.3333333333333333</v>
      </c>
      <c r="AR294">
        <v>0.875</v>
      </c>
    </row>
    <row r="295" xml:space="preserve">
      <c r="A295">
        <v>1039821</v>
      </c>
      <c r="B295" t="str">
        <f>VLOOKUP(H295,DetalleTiendas!A$2:S$1778,3,FALSE)</f>
        <v>JUMBO</v>
      </c>
      <c r="C295" t="str">
        <f>VLOOKUP(H295,DetalleTiendas!A$2:S$1778,4,FALSE)</f>
        <v>JUMBO</v>
      </c>
      <c r="D295" t="str">
        <f>VLOOKUP(H295,DetalleTiendas!A$2:S$1778,5,FALSE)</f>
        <v>JUMBO</v>
      </c>
      <c r="E295" t="str">
        <v>POS</v>
      </c>
      <c r="F295" t="str">
        <v>SI</v>
      </c>
      <c r="G295" t="str" xml:space="preserve">
        <f xml:space="preserve">IF(
   AND(ISNUMBER(VALUE(MID(H295,3,3))), ISNUMBER(FIND(" ", H295))),
   LEFT(H295,FIND(" ",H295)-1),
   H295
)</f>
        <v>JUMBO</v>
      </c>
      <c r="H295" t="str">
        <v>JUMBO</v>
      </c>
      <c r="J295" t="str">
        <v>SC_Comercial_Genesix</v>
      </c>
      <c r="K295" t="str">
        <v>Jairo Ernesto Roa</v>
      </c>
      <c r="L295" t="str">
        <v>CERRADO</v>
      </c>
      <c r="M295" t="str">
        <v>CERRADO</v>
      </c>
      <c r="N295" t="str">
        <v>ALTA</v>
      </c>
      <c r="O295">
        <v>45621</v>
      </c>
      <c r="P295">
        <v>0.3402777777777778</v>
      </c>
      <c r="Q295" t="str">
        <f>TEXT(KPI_IMs_2[[#This Row],[FECHA DE LA NOVEDAD]],"MMMM")</f>
        <v>noviembre</v>
      </c>
      <c r="R295" t="str">
        <f>TEXT(KPI_IMs_2[[#This Row],[FECHA DE LA NOVEDAD]],"aaaa")</f>
        <v>2024</v>
      </c>
      <c r="S295">
        <v>45621</v>
      </c>
      <c r="T295">
        <v>45621</v>
      </c>
      <c r="U295">
        <v>0.35694444444444445</v>
      </c>
      <c r="V295">
        <v>0.6666666666666666</v>
      </c>
      <c r="W295">
        <f>((KPI_IMs_2[[#This Row],[FECHA DE RESOLUCION]]+KPI_IMs_2[[#This Row],[HORA CIERRE IM]])-(KPI_IMs_2[[#This Row],[FECHA DE LA NOVEDAD]]+KPI_IMs_2[[#This Row],[HORA DE LA FALLA]]))*24*60</f>
        <v>469.9999999918509</v>
      </c>
      <c r="X295" t="str" cm="1" xml:space="preserve">
        <f t="array" ref="X295" xml:space="preserve">IF(OR(O295="",P295="",S295="",V295="",AQ295="",AR295=""),"",
  LET(
    _xlpm.inicio, O295 + P295,
    _xlpm.fin, S295 + V295,
    _xlpm.dias, INT(_xlpm.fin - _xlpm.inicio),
    _xlpm.tiempo, REDUCE(0, SEQUENCE(_xlpm.dias + 1, 1, 0, 1),
      LAMBDA(_xlpm.acum,_xlpm.d,
        LET(
          _xlpm.dia, TRUNC(_xlpm.inicio) + _xlpm.d,
          _xlpm.horaIni, IF(_xlpm.d = 0, MAX(_xlpm.inicio, _xlpm.dia + AQ295), _xlpm.dia + AQ295),
          _xlpm.horaFin, IF(_xlpm.d = _xlpm.dias, MIN(_xlpm.fin, _xlpm.dia + AR295), _xlpm.dia + AR295),
          _xlpm.tiempo_dia, MAX(0, _xlpm.horaFin - _xlpm.horaIni),
          _xlpm.acum + _xlpm.tiempo_dia
        )
      )
    ),
    TEXT(_xlpm.tiempo, "h:mm")
  )
)</f>
        <v>7:50</v>
      </c>
      <c r="Y295" t="str">
        <f>TEXT((KPI_IMs_2[[#This Row],[FECHA DE REPORTE]]+KPI_IMs_2[[#This Row],[HORA DE REPORTE]]) - (KPI_IMs_2[[#This Row],[FECHA DE LA NOVEDAD]]+KPI_IMs_2[[#This Row],[HORA DE LA FALLA]]), "[h]:mm")</f>
        <v>0:24</v>
      </c>
      <c r="Z295" t="str">
        <v>FALLA CON LA APLICACIÓN GENESIX</v>
      </c>
      <c r="AA295" t="str">
        <v>Software / Actualización</v>
      </c>
      <c r="AB295" t="str">
        <v>Falla aplicativo Genexis no carga</v>
      </c>
      <c r="AC295" t="str">
        <v>Software / Actualización</v>
      </c>
      <c r="AD295" t="str">
        <v>NO</v>
      </c>
      <c r="AE295" t="str">
        <v>NO</v>
      </c>
      <c r="AF295" t="str">
        <v>NO</v>
      </c>
      <c r="AG295" t="str">
        <v>NO</v>
      </c>
      <c r="AH295" t="str">
        <v>INTERNO</v>
      </c>
      <c r="AI295" t="str">
        <v>NEGOCIO</v>
      </c>
      <c r="AJ295" t="str">
        <v>configuracion equipo</v>
      </c>
      <c r="AM295" t="str">
        <v>Culminado 100%</v>
      </c>
      <c r="AP295" t="str">
        <v>Se realiza ajustes en la configuración de los servicios del aplicativo genesix</v>
      </c>
      <c r="AQ295">
        <v>0.3333333333333333</v>
      </c>
      <c r="AR295">
        <v>0.875</v>
      </c>
    </row>
    <row r="296" xml:space="preserve">
      <c r="A296">
        <v>1039821</v>
      </c>
      <c r="B296" t="str">
        <f>VLOOKUP(H296,DetalleTiendas!A$2:S$1778,3,FALSE)</f>
        <v>METRO</v>
      </c>
      <c r="C296" t="str">
        <f>VLOOKUP(H296,DetalleTiendas!A$2:S$1778,4,FALSE)</f>
        <v>METRO</v>
      </c>
      <c r="D296" t="str">
        <f>VLOOKUP(H296,DetalleTiendas!A$2:S$1778,5,FALSE)</f>
        <v>METRO</v>
      </c>
      <c r="E296" t="str">
        <v>ENLACES</v>
      </c>
      <c r="F296" t="str">
        <v>SI</v>
      </c>
      <c r="G296" t="str" xml:space="preserve">
        <f xml:space="preserve">IF(
   AND(ISNUMBER(VALUE(MID(H296,3,3))), ISNUMBER(FIND(" ", H296))),
   LEFT(H296,FIND(" ",H296)-1),
   H296
)</f>
        <v>METRO</v>
      </c>
      <c r="H296" t="str">
        <v>METRO</v>
      </c>
      <c r="J296" t="str">
        <v>SC_Comercial_Genesix</v>
      </c>
      <c r="K296" t="str">
        <v>Jairo Ernesto Roa</v>
      </c>
      <c r="L296" t="str">
        <v>CERRADO</v>
      </c>
      <c r="M296" t="str">
        <v>CERRADO</v>
      </c>
      <c r="N296" t="str">
        <v>ALTA</v>
      </c>
      <c r="O296">
        <v>45621</v>
      </c>
      <c r="P296">
        <v>0.3402777777777778</v>
      </c>
      <c r="Q296" t="str">
        <f>TEXT(KPI_IMs_2[[#This Row],[FECHA DE LA NOVEDAD]],"MMMM")</f>
        <v>noviembre</v>
      </c>
      <c r="R296" t="str">
        <f>TEXT(KPI_IMs_2[[#This Row],[FECHA DE LA NOVEDAD]],"aaaa")</f>
        <v>2024</v>
      </c>
      <c r="S296">
        <v>45621</v>
      </c>
      <c r="T296">
        <v>45621</v>
      </c>
      <c r="U296">
        <v>0.35694444444444445</v>
      </c>
      <c r="V296">
        <v>0.6666666666666666</v>
      </c>
      <c r="W296">
        <f>((KPI_IMs_2[[#This Row],[FECHA DE RESOLUCION]]+KPI_IMs_2[[#This Row],[HORA CIERRE IM]])-(KPI_IMs_2[[#This Row],[FECHA DE LA NOVEDAD]]+KPI_IMs_2[[#This Row],[HORA DE LA FALLA]]))*24*60</f>
        <v>469.9999999918509</v>
      </c>
      <c r="X296" t="str" cm="1" xml:space="preserve">
        <f t="array" ref="X296" xml:space="preserve">IF(OR(O296="",P296="",S296="",V296="",AQ296="",AR296=""),"",
  LET(
    _xlpm.inicio, O296 + P296,
    _xlpm.fin, S296 + V296,
    _xlpm.dias, INT(_xlpm.fin - _xlpm.inicio),
    _xlpm.tiempo, REDUCE(0, SEQUENCE(_xlpm.dias + 1, 1, 0, 1),
      LAMBDA(_xlpm.acum,_xlpm.d,
        LET(
          _xlpm.dia, TRUNC(_xlpm.inicio) + _xlpm.d,
          _xlpm.horaIni, IF(_xlpm.d = 0, MAX(_xlpm.inicio, _xlpm.dia + AQ296), _xlpm.dia + AQ296),
          _xlpm.horaFin, IF(_xlpm.d = _xlpm.dias, MIN(_xlpm.fin, _xlpm.dia + AR296), _xlpm.dia + AR296),
          _xlpm.tiempo_dia, MAX(0, _xlpm.horaFin - _xlpm.horaIni),
          _xlpm.acum + _xlpm.tiempo_dia
        )
      )
    ),
    TEXT(_xlpm.tiempo, "h:mm")
  )
)</f>
        <v>7:50</v>
      </c>
      <c r="Y296" t="str">
        <f>TEXT((KPI_IMs_2[[#This Row],[FECHA DE REPORTE]]+KPI_IMs_2[[#This Row],[HORA DE REPORTE]]) - (KPI_IMs_2[[#This Row],[FECHA DE LA NOVEDAD]]+KPI_IMs_2[[#This Row],[HORA DE LA FALLA]]), "[h]:mm")</f>
        <v>0:24</v>
      </c>
      <c r="Z296" t="str">
        <v>FALLA CON LA APLICACIÓN GENESIX</v>
      </c>
      <c r="AA296" t="str">
        <v>Software / Actualización</v>
      </c>
      <c r="AB296" t="str">
        <v>Falla aplicativo Genexis no carga</v>
      </c>
      <c r="AC296" t="str">
        <v>Software / Actualización</v>
      </c>
      <c r="AD296" t="str">
        <v>NO</v>
      </c>
      <c r="AE296" t="str">
        <v>NO</v>
      </c>
      <c r="AF296" t="str">
        <v>NO</v>
      </c>
      <c r="AG296" t="str">
        <v>NO</v>
      </c>
      <c r="AH296" t="str">
        <v>INTERNO</v>
      </c>
      <c r="AI296" t="str">
        <v>NEGOCIO</v>
      </c>
      <c r="AJ296" t="str">
        <v>configuracion equipo</v>
      </c>
      <c r="AM296" t="str">
        <v>Culminado 100%</v>
      </c>
      <c r="AP296" t="str">
        <v>Se realiza ajustes en la configuración de los servicios del aplicativo genesix</v>
      </c>
      <c r="AQ296">
        <v>0.3333333333333333</v>
      </c>
      <c r="AR296">
        <v>0.875</v>
      </c>
    </row>
    <row r="297" xml:space="preserve">
      <c r="A297">
        <v>1040803</v>
      </c>
      <c r="B297" t="str">
        <f>VLOOKUP(H297,DetalleTiendas!A$2:S$1778,3,FALSE)</f>
        <v>MEJORAMIENTO DEL HOGAR</v>
      </c>
      <c r="C297" t="str">
        <f>VLOOKUP(H297,DetalleTiendas!A$2:S$1778,4,FALSE)</f>
        <v>MEJORAMIENTO DEL HOGAR</v>
      </c>
      <c r="D297" t="str">
        <f>VLOOKUP(H297,DetalleTiendas!A$2:S$1778,5,FALSE)</f>
        <v>MEJORAMIENTO DEL HOGAR</v>
      </c>
      <c r="E297" t="str">
        <v>EFT RECAUDOS</v>
      </c>
      <c r="F297" t="str">
        <v>N/A</v>
      </c>
      <c r="G297" t="str" xml:space="preserve">
        <f xml:space="preserve">IF(
   AND(ISNUMBER(VALUE(MID(H297,3,3))), ISNUMBER(FIND(" ", H297))),
   LEFT(H297,FIND(" ",H297)-1),
   H297
)</f>
        <v>MEJORAMIENTO DEL HOGAR</v>
      </c>
      <c r="H297" t="str">
        <v>MEJORAMIENTO DEL HOGAR</v>
      </c>
      <c r="J297" t="str">
        <v>Integración Regional</v>
      </c>
      <c r="K297" t="str">
        <v>Alberto Encina</v>
      </c>
      <c r="L297" t="str">
        <v>CERRADO</v>
      </c>
      <c r="M297" t="str">
        <v>CERRADO</v>
      </c>
      <c r="N297" t="str">
        <v>ALTA</v>
      </c>
      <c r="O297">
        <v>45620</v>
      </c>
      <c r="P297">
        <v>0.6833333333333333</v>
      </c>
      <c r="Q297" t="str">
        <f>TEXT(KPI_IMs_2[[#This Row],[FECHA DE LA NOVEDAD]],"MMMM")</f>
        <v>noviembre</v>
      </c>
      <c r="R297" t="str">
        <f>TEXT(KPI_IMs_2[[#This Row],[FECHA DE LA NOVEDAD]],"aaaa")</f>
        <v>2024</v>
      </c>
      <c r="S297">
        <v>45620</v>
      </c>
      <c r="T297">
        <v>45622</v>
      </c>
      <c r="U297">
        <v>0.42569444444444443</v>
      </c>
      <c r="V297">
        <v>0.7083333333333334</v>
      </c>
      <c r="W297">
        <f>((KPI_IMs_2[[#This Row],[FECHA DE RESOLUCION]]+KPI_IMs_2[[#This Row],[HORA CIERRE IM]])-(KPI_IMs_2[[#This Row],[FECHA DE LA NOVEDAD]]+KPI_IMs_2[[#This Row],[HORA DE LA FALLA]]))*24*60</f>
        <v>36.000000002095476</v>
      </c>
      <c r="X297" t="str" cm="1" xml:space="preserve">
        <f t="array" ref="X297" xml:space="preserve">IF(OR(O297="",P297="",S297="",V297="",AQ297="",AR297=""),"",
  LET(
    _xlpm.inicio, O297 + P297,
    _xlpm.fin, S297 + V297,
    _xlpm.dias, INT(_xlpm.fin - _xlpm.inicio),
    _xlpm.tiempo, REDUCE(0, SEQUENCE(_xlpm.dias + 1, 1, 0, 1),
      LAMBDA(_xlpm.acum,_xlpm.d,
        LET(
          _xlpm.dia, TRUNC(_xlpm.inicio) + _xlpm.d,
          _xlpm.horaIni, IF(_xlpm.d = 0, MAX(_xlpm.inicio, _xlpm.dia + AQ297), _xlpm.dia + AQ297),
          _xlpm.horaFin, IF(_xlpm.d = _xlpm.dias, MIN(_xlpm.fin, _xlpm.dia + AR297), _xlpm.dia + AR297),
          _xlpm.tiempo_dia, MAX(0, _xlpm.horaFin - _xlpm.horaIni),
          _xlpm.acum + _xlpm.tiempo_dia
        )
      )
    ),
    TEXT(_xlpm.tiempo, "h:mm")
  )
)</f>
        <v>0:36</v>
      </c>
      <c r="Y297" t="str">
        <f>TEXT((KPI_IMs_2[[#This Row],[FECHA DE REPORTE]]+KPI_IMs_2[[#This Row],[HORA DE REPORTE]]) - (KPI_IMs_2[[#This Row],[FECHA DE LA NOVEDAD]]+KPI_IMs_2[[#This Row],[HORA DE LA FALLA]]), "[h]:mm")</f>
        <v>41:49</v>
      </c>
      <c r="Z297" t="str">
        <v>MEDIOS DE PAGO</v>
      </c>
      <c r="AA297" t="str">
        <v>Software / Actualización</v>
      </c>
      <c r="AB297" t="str">
        <v>Fallas con los medios de pago Vanti</v>
      </c>
      <c r="AC297" t="str">
        <v>Software / Actualización</v>
      </c>
      <c r="AD297" t="str">
        <v>NO</v>
      </c>
      <c r="AE297" t="str">
        <v>NO</v>
      </c>
      <c r="AF297" t="str">
        <v>NO</v>
      </c>
      <c r="AG297" t="str">
        <v>NO</v>
      </c>
      <c r="AH297" t="str">
        <v>INTERNO</v>
      </c>
      <c r="AI297" t="str">
        <v>SISTEMAS</v>
      </c>
      <c r="AJ297" t="str">
        <v>Integracion / Desarrollo</v>
      </c>
      <c r="AM297" t="str">
        <v>Culminado 100%</v>
      </c>
      <c r="AP297" t="str">
        <v>Se realizan ajustes en la configuración de medios de pago</v>
      </c>
      <c r="AQ297">
        <v>0.3333333333333333</v>
      </c>
      <c r="AR297">
        <v>0.875</v>
      </c>
    </row>
    <row r="298" xml:space="preserve">
      <c r="A298">
        <v>1030783</v>
      </c>
      <c r="B298" t="str">
        <f>VLOOKUP(H298,DetalleTiendas!A$2:S$1778,3,FALSE)</f>
        <v>PAIS</v>
      </c>
      <c r="C298" t="str">
        <f>VLOOKUP(H298,DetalleTiendas!A$2:S$1778,4,FALSE)</f>
        <v>PAIS</v>
      </c>
      <c r="D298" t="str">
        <f>VLOOKUP(H298,DetalleTiendas!A$2:S$1778,5,FALSE)</f>
        <v>PAIS</v>
      </c>
      <c r="E298" t="str">
        <v>POS</v>
      </c>
      <c r="F298" t="str">
        <v>SI</v>
      </c>
      <c r="G298" t="str" xml:space="preserve">
        <f xml:space="preserve">IF(
   AND(ISNUMBER(VALUE(MID(H298,3,3))), ISNUMBER(FIND(" ", H298))),
   LEFT(H298,FIND(" ",H298)-1),
   H298
)</f>
        <v>PAIS</v>
      </c>
      <c r="H298" t="str">
        <v>PAIS</v>
      </c>
      <c r="J298" t="str">
        <v>SC_Fidelidad</v>
      </c>
      <c r="K298" t="str">
        <v>Nubia Bohorquez</v>
      </c>
      <c r="L298" t="str">
        <v>CERRADO</v>
      </c>
      <c r="M298" t="str">
        <v>CERRADO</v>
      </c>
      <c r="N298" t="str">
        <v>ALTA</v>
      </c>
      <c r="O298">
        <v>45617</v>
      </c>
      <c r="P298">
        <v>0.5069444444444444</v>
      </c>
      <c r="Q298" t="str">
        <f>TEXT(KPI_IMs_2[[#This Row],[FECHA DE LA NOVEDAD]],"MMMM")</f>
        <v>noviembre</v>
      </c>
      <c r="R298" t="str">
        <f>TEXT(KPI_IMs_2[[#This Row],[FECHA DE LA NOVEDAD]],"aaaa")</f>
        <v>2024</v>
      </c>
      <c r="S298">
        <v>45617</v>
      </c>
      <c r="T298">
        <v>45617</v>
      </c>
      <c r="U298">
        <v>0.5263888888888889</v>
      </c>
      <c r="V298">
        <v>0.6111111111111112</v>
      </c>
      <c r="W298">
        <f>((KPI_IMs_2[[#This Row],[FECHA DE RESOLUCION]]+KPI_IMs_2[[#This Row],[HORA CIERRE IM]])-(KPI_IMs_2[[#This Row],[FECHA DE LA NOVEDAD]]+KPI_IMs_2[[#This Row],[HORA DE LA FALLA]]))*24*60</f>
        <v>149.99999999650754</v>
      </c>
      <c r="X298" t="str" cm="1" xml:space="preserve">
        <f t="array" ref="X298" xml:space="preserve">IF(OR(O298="",P298="",S298="",V298="",AQ298="",AR298=""),"",
  LET(
    _xlpm.inicio, O298 + P298,
    _xlpm.fin, S298 + V298,
    _xlpm.dias, INT(_xlpm.fin - _xlpm.inicio),
    _xlpm.tiempo, REDUCE(0, SEQUENCE(_xlpm.dias + 1, 1, 0, 1),
      LAMBDA(_xlpm.acum,_xlpm.d,
        LET(
          _xlpm.dia, TRUNC(_xlpm.inicio) + _xlpm.d,
          _xlpm.horaIni, IF(_xlpm.d = 0, MAX(_xlpm.inicio, _xlpm.dia + AQ298), _xlpm.dia + AQ298),
          _xlpm.horaFin, IF(_xlpm.d = _xlpm.dias, MIN(_xlpm.fin, _xlpm.dia + AR298), _xlpm.dia + AR298),
          _xlpm.tiempo_dia, MAX(0, _xlpm.horaFin - _xlpm.horaIni),
          _xlpm.acum + _xlpm.tiempo_dia
        )
      )
    ),
    TEXT(_xlpm.tiempo, "h:mm")
  )
)</f>
        <v>2:30</v>
      </c>
      <c r="Y298" t="str">
        <f>TEXT((KPI_IMs_2[[#This Row],[FECHA DE REPORTE]]+KPI_IMs_2[[#This Row],[HORA DE REPORTE]]) - (KPI_IMs_2[[#This Row],[FECHA DE LA NOVEDAD]]+KPI_IMs_2[[#This Row],[HORA DE LA FALLA]]), "[h]:mm")</f>
        <v>0:28</v>
      </c>
      <c r="Z298" t="str">
        <v>FIDELIDAD</v>
      </c>
      <c r="AA298" t="str">
        <v>Software / Actualización</v>
      </c>
      <c r="AB298" t="str">
        <v>Fallas con Fidelidad (parametrización)</v>
      </c>
      <c r="AC298" t="str">
        <v>Software / Actualización</v>
      </c>
      <c r="AD298" t="str">
        <v>NO</v>
      </c>
      <c r="AE298" t="str">
        <v>NO</v>
      </c>
      <c r="AF298" t="str">
        <v>NO</v>
      </c>
      <c r="AG298" t="str">
        <v>NO</v>
      </c>
      <c r="AH298" t="str">
        <v>INTERNO</v>
      </c>
      <c r="AI298" t="str">
        <v>NEGOCIO</v>
      </c>
      <c r="AJ298" t="str">
        <v>Integracion / Desarrollo</v>
      </c>
      <c r="AM298" t="str">
        <v>Culminado 100%</v>
      </c>
      <c r="AP298" t="str">
        <v>Se realizan ajustes al traductor de precios.</v>
      </c>
      <c r="AQ298">
        <v>0.3333333333333333</v>
      </c>
      <c r="AR298">
        <v>0.875</v>
      </c>
    </row>
    <row r="299" xml:space="preserve">
      <c r="A299">
        <v>1034919</v>
      </c>
      <c r="B299" t="str">
        <f>VLOOKUP(H299,DetalleTiendas!A$2:S$1778,3,FALSE)</f>
        <v>SUPERMERCADOS</v>
      </c>
      <c r="C299" t="str">
        <f>VLOOKUP(H299,DetalleTiendas!A$2:S$1778,4,FALSE)</f>
        <v>JUMBO</v>
      </c>
      <c r="D299" t="str">
        <f>VLOOKUP(H299,DetalleTiendas!A$2:S$1778,5,FALSE)</f>
        <v>COSTA</v>
      </c>
      <c r="E299" t="str">
        <v>POS</v>
      </c>
      <c r="F299" t="str">
        <v>NO</v>
      </c>
      <c r="G299" t="str" xml:space="preserve">
        <f xml:space="preserve">IF(
   AND(ISNUMBER(VALUE(MID(H299,3,3))), ISNUMBER(FIND(" ", H299))),
   LEFT(H299,FIND(" ",H299)-1),
   H299
)</f>
        <v>J045</v>
      </c>
      <c r="H299" t="str">
        <v>J045 AV DEL FERROCARRIL SANTA MARTA</v>
      </c>
      <c r="J299" t="str">
        <v>Soporte_Onsite_REG_Costa_SM Colombia</v>
      </c>
      <c r="K299" t="str">
        <v>Celso Niebles</v>
      </c>
      <c r="L299" t="str">
        <v>CERRADO</v>
      </c>
      <c r="M299" t="str">
        <v>CERRADO</v>
      </c>
      <c r="N299" t="str">
        <v>MEDIA</v>
      </c>
      <c r="O299">
        <v>45617</v>
      </c>
      <c r="P299">
        <v>0.78125</v>
      </c>
      <c r="Q299" t="str">
        <f>TEXT(KPI_IMs_2[[#This Row],[FECHA DE LA NOVEDAD]],"MMMM")</f>
        <v>noviembre</v>
      </c>
      <c r="R299" t="str">
        <f>TEXT(KPI_IMs_2[[#This Row],[FECHA DE LA NOVEDAD]],"aaaa")</f>
        <v>2024</v>
      </c>
      <c r="S299">
        <v>45617</v>
      </c>
      <c r="T299">
        <v>45617</v>
      </c>
      <c r="U299">
        <v>0.8270833333333333</v>
      </c>
      <c r="V299">
        <v>0.8125</v>
      </c>
      <c r="W299">
        <f>((KPI_IMs_2[[#This Row],[FECHA DE RESOLUCION]]+KPI_IMs_2[[#This Row],[HORA CIERRE IM]])-(KPI_IMs_2[[#This Row],[FECHA DE LA NOVEDAD]]+KPI_IMs_2[[#This Row],[HORA DE LA FALLA]]))*24*60</f>
        <v>45</v>
      </c>
      <c r="X299" t="str" cm="1" xml:space="preserve">
        <f t="array" ref="X299" xml:space="preserve">IF(OR(O299="",P299="",S299="",V299="",AQ299="",AR299=""),"",
  LET(
    _xlpm.inicio, O299 + P299,
    _xlpm.fin, S299 + V299,
    _xlpm.dias, INT(_xlpm.fin - _xlpm.inicio),
    _xlpm.tiempo, REDUCE(0, SEQUENCE(_xlpm.dias + 1, 1, 0, 1),
      LAMBDA(_xlpm.acum,_xlpm.d,
        LET(
          _xlpm.dia, TRUNC(_xlpm.inicio) + _xlpm.d,
          _xlpm.horaIni, IF(_xlpm.d = 0, MAX(_xlpm.inicio, _xlpm.dia + AQ299), _xlpm.dia + AQ299),
          _xlpm.horaFin, IF(_xlpm.d = _xlpm.dias, MIN(_xlpm.fin, _xlpm.dia + AR299), _xlpm.dia + AR299),
          _xlpm.tiempo_dia, MAX(0, _xlpm.horaFin - _xlpm.horaIni),
          _xlpm.acum + _xlpm.tiempo_dia
        )
      )
    ),
    TEXT(_xlpm.tiempo, "h:mm")
  )
)</f>
        <v>0:45</v>
      </c>
      <c r="Y299" t="str">
        <f>TEXT((KPI_IMs_2[[#This Row],[FECHA DE REPORTE]]+KPI_IMs_2[[#This Row],[HORA DE REPORTE]]) - (KPI_IMs_2[[#This Row],[FECHA DE LA NOVEDAD]]+KPI_IMs_2[[#This Row],[HORA DE LA FALLA]]), "[h]:mm")</f>
        <v>1:06</v>
      </c>
      <c r="Z299" t="str">
        <v xml:space="preserve">FALLAS CON LA UPS </v>
      </c>
      <c r="AA299" t="str">
        <v>Eléctrico / Energía</v>
      </c>
      <c r="AB299" t="str">
        <v>Falla en la planta de la tienda</v>
      </c>
      <c r="AC299" t="str">
        <v>Infraestructura - Eléctrica</v>
      </c>
      <c r="AD299" t="str">
        <v>SI</v>
      </c>
      <c r="AE299" t="str">
        <v>SI</v>
      </c>
      <c r="AF299" t="str">
        <v>SI</v>
      </c>
      <c r="AG299" t="str">
        <v>SI</v>
      </c>
      <c r="AH299" t="str">
        <v>INTERNO</v>
      </c>
      <c r="AI299" t="str">
        <v>NEGOCIO</v>
      </c>
      <c r="AJ299" t="str">
        <v>Cambio Baterias UPS</v>
      </c>
      <c r="AM299" t="str">
        <v>Culminado 100%</v>
      </c>
      <c r="AP299" t="str">
        <v>Se cambian bateria de la ups y queda operativa</v>
      </c>
      <c r="AQ299">
        <v>0.3333333333333333</v>
      </c>
      <c r="AR299">
        <v>0.875</v>
      </c>
    </row>
    <row r="300" xml:space="preserve">
      <c r="A300">
        <v>1040819</v>
      </c>
      <c r="B300" t="str">
        <f>VLOOKUP(H300,DetalleTiendas!A$2:S$1778,3,FALSE)</f>
        <v>JUMBO</v>
      </c>
      <c r="C300" t="str">
        <f>VLOOKUP(H300,DetalleTiendas!A$2:S$1778,4,FALSE)</f>
        <v>JUMBO</v>
      </c>
      <c r="D300" t="str">
        <f>VLOOKUP(H300,DetalleTiendas!A$2:S$1778,5,FALSE)</f>
        <v>JUMBO</v>
      </c>
      <c r="E300" t="str">
        <v>BONOS SODEXO</v>
      </c>
      <c r="F300" t="str">
        <v>NO</v>
      </c>
      <c r="G300" t="str" xml:space="preserve">
        <f xml:space="preserve">IF(
   AND(ISNUMBER(VALUE(MID(H300,3,3))), ISNUMBER(FIND(" ", H300))),
   LEFT(H300,FIND(" ",H300)-1),
   H300
)</f>
        <v>JUMBO</v>
      </c>
      <c r="H300" t="str">
        <v>JUMBO</v>
      </c>
      <c r="J300" t="str">
        <v>SC_Traductor</v>
      </c>
      <c r="K300" t="str">
        <v>Luis Alejandro Medina</v>
      </c>
      <c r="L300" t="str">
        <v>CERRADO</v>
      </c>
      <c r="M300" t="str">
        <v>CERRADO</v>
      </c>
      <c r="N300" t="str">
        <v>ALTA</v>
      </c>
      <c r="O300">
        <v>45617</v>
      </c>
      <c r="P300">
        <v>0.2916666666666667</v>
      </c>
      <c r="Q300" t="str">
        <f>TEXT(KPI_IMs_2[[#This Row],[FECHA DE LA NOVEDAD]],"MMMM")</f>
        <v>noviembre</v>
      </c>
      <c r="R300" t="str">
        <f>TEXT(KPI_IMs_2[[#This Row],[FECHA DE LA NOVEDAD]],"aaaa")</f>
        <v>2024</v>
      </c>
      <c r="S300">
        <v>45617</v>
      </c>
      <c r="T300">
        <v>45617</v>
      </c>
      <c r="U300">
        <v>0.3506944444444444</v>
      </c>
      <c r="V300">
        <v>0.3541666666666667</v>
      </c>
      <c r="W300">
        <f>((KPI_IMs_2[[#This Row],[FECHA DE RESOLUCION]]+KPI_IMs_2[[#This Row],[HORA CIERRE IM]])-(KPI_IMs_2[[#This Row],[FECHA DE LA NOVEDAD]]+KPI_IMs_2[[#This Row],[HORA DE LA FALLA]]))*24*60</f>
        <v>90</v>
      </c>
      <c r="X300" t="str" cm="1" xml:space="preserve">
        <f t="array" ref="X300" xml:space="preserve">IF(OR(O300="",P300="",S300="",V300="",AQ300="",AR300=""),"",
  LET(
    _xlpm.inicio, O300 + P300,
    _xlpm.fin, S300 + V300,
    _xlpm.dias, INT(_xlpm.fin - _xlpm.inicio),
    _xlpm.tiempo, REDUCE(0, SEQUENCE(_xlpm.dias + 1, 1, 0, 1),
      LAMBDA(_xlpm.acum,_xlpm.d,
        LET(
          _xlpm.dia, TRUNC(_xlpm.inicio) + _xlpm.d,
          _xlpm.horaIni, IF(_xlpm.d = 0, MAX(_xlpm.inicio, _xlpm.dia + AQ300), _xlpm.dia + AQ300),
          _xlpm.horaFin, IF(_xlpm.d = _xlpm.dias, MIN(_xlpm.fin, _xlpm.dia + AR300), _xlpm.dia + AR300),
          _xlpm.tiempo_dia, MAX(0, _xlpm.horaFin - _xlpm.horaIni),
          _xlpm.acum + _xlpm.tiempo_dia
        )
      )
    ),
    TEXT(_xlpm.tiempo, "h:mm")
  )
)</f>
        <v>0:30</v>
      </c>
      <c r="Y300" t="str">
        <f>TEXT((KPI_IMs_2[[#This Row],[FECHA DE REPORTE]]+KPI_IMs_2[[#This Row],[HORA DE REPORTE]]) - (KPI_IMs_2[[#This Row],[FECHA DE LA NOVEDAD]]+KPI_IMs_2[[#This Row],[HORA DE LA FALLA]]), "[h]:mm")</f>
        <v>1:25</v>
      </c>
      <c r="Z300" t="str">
        <v>SERVICIO TRADUCTOR DE PRECIOS</v>
      </c>
      <c r="AA300" t="str">
        <v>Software / Actualización</v>
      </c>
      <c r="AB300" t="str">
        <v>Encolamiento en el flujo del servicio de Precios</v>
      </c>
      <c r="AC300" t="str">
        <v>Software / Actualización</v>
      </c>
      <c r="AD300" t="str">
        <v>NO</v>
      </c>
      <c r="AE300" t="str">
        <v>NO</v>
      </c>
      <c r="AF300" t="str">
        <v>NO</v>
      </c>
      <c r="AG300" t="str">
        <v>NO</v>
      </c>
      <c r="AH300" t="str">
        <v>INTERNO</v>
      </c>
      <c r="AI300" t="str">
        <v>NEGOCIO</v>
      </c>
      <c r="AJ300" t="str">
        <v>se reimpulsaron manualmente las novedades y ajuste en el rendimiento de las maquinas</v>
      </c>
      <c r="AM300" t="str">
        <v>Culminado 100%</v>
      </c>
      <c r="AP300" t="str">
        <v>Para bajar el impacto de la tienda inmediato; se reimpulsaron manualmente las novedades; y se realizaron ajuste en el rendimiento de las maquinas y optimización del código; se hizo monitoreo con la cargue de anoche todo OK</v>
      </c>
      <c r="AQ300">
        <v>0.3333333333333333</v>
      </c>
      <c r="AR300">
        <v>0.875</v>
      </c>
    </row>
    <row r="301" xml:space="preserve">
      <c r="A301">
        <v>1040819</v>
      </c>
      <c r="B301" t="str">
        <f>VLOOKUP(H301,DetalleTiendas!A$2:S$1778,3,FALSE)</f>
        <v>METRO</v>
      </c>
      <c r="C301" t="str">
        <f>VLOOKUP(H301,DetalleTiendas!A$2:S$1778,4,FALSE)</f>
        <v>METRO</v>
      </c>
      <c r="D301" t="str">
        <f>VLOOKUP(H301,DetalleTiendas!A$2:S$1778,5,FALSE)</f>
        <v>METRO</v>
      </c>
      <c r="E301" t="str">
        <v>ENLACES</v>
      </c>
      <c r="F301" t="str">
        <v>NO</v>
      </c>
      <c r="G301" t="str" xml:space="preserve">
        <f xml:space="preserve">IF(
   AND(ISNUMBER(VALUE(MID(H301,3,3))), ISNUMBER(FIND(" ", H301))),
   LEFT(H301,FIND(" ",H301)-1),
   H301
)</f>
        <v>METRO</v>
      </c>
      <c r="H301" t="str">
        <v>METRO</v>
      </c>
      <c r="J301" t="str">
        <v>SC_Traductor</v>
      </c>
      <c r="K301" t="str">
        <v>Luis Alejandro Medina</v>
      </c>
      <c r="L301" t="str">
        <v>CERRADO</v>
      </c>
      <c r="M301" t="str">
        <v>CERRADO</v>
      </c>
      <c r="N301" t="str">
        <v>ALTA</v>
      </c>
      <c r="O301">
        <v>45617</v>
      </c>
      <c r="P301">
        <v>0.2916666666666667</v>
      </c>
      <c r="Q301" t="str">
        <f>TEXT(KPI_IMs_2[[#This Row],[FECHA DE LA NOVEDAD]],"MMMM")</f>
        <v>noviembre</v>
      </c>
      <c r="R301" t="str">
        <f>TEXT(KPI_IMs_2[[#This Row],[FECHA DE LA NOVEDAD]],"aaaa")</f>
        <v>2024</v>
      </c>
      <c r="S301">
        <v>45617</v>
      </c>
      <c r="T301">
        <v>45617</v>
      </c>
      <c r="U301">
        <v>0.3506944444444444</v>
      </c>
      <c r="V301">
        <v>0.3541666666666667</v>
      </c>
      <c r="W301">
        <f>((KPI_IMs_2[[#This Row],[FECHA DE RESOLUCION]]+KPI_IMs_2[[#This Row],[HORA CIERRE IM]])-(KPI_IMs_2[[#This Row],[FECHA DE LA NOVEDAD]]+KPI_IMs_2[[#This Row],[HORA DE LA FALLA]]))*24*60</f>
        <v>90</v>
      </c>
      <c r="X301" t="str" cm="1" xml:space="preserve">
        <f t="array" ref="X301" xml:space="preserve">IF(OR(O301="",P301="",S301="",V301="",AQ301="",AR301=""),"",
  LET(
    _xlpm.inicio, O301 + P301,
    _xlpm.fin, S301 + V301,
    _xlpm.dias, INT(_xlpm.fin - _xlpm.inicio),
    _xlpm.tiempo, REDUCE(0, SEQUENCE(_xlpm.dias + 1, 1, 0, 1),
      LAMBDA(_xlpm.acum,_xlpm.d,
        LET(
          _xlpm.dia, TRUNC(_xlpm.inicio) + _xlpm.d,
          _xlpm.horaIni, IF(_xlpm.d = 0, MAX(_xlpm.inicio, _xlpm.dia + AQ301), _xlpm.dia + AQ301),
          _xlpm.horaFin, IF(_xlpm.d = _xlpm.dias, MIN(_xlpm.fin, _xlpm.dia + AR301), _xlpm.dia + AR301),
          _xlpm.tiempo_dia, MAX(0, _xlpm.horaFin - _xlpm.horaIni),
          _xlpm.acum + _xlpm.tiempo_dia
        )
      )
    ),
    TEXT(_xlpm.tiempo, "h:mm")
  )
)</f>
        <v>0:30</v>
      </c>
      <c r="Y301" t="str">
        <f>TEXT((KPI_IMs_2[[#This Row],[FECHA DE REPORTE]]+KPI_IMs_2[[#This Row],[HORA DE REPORTE]]) - (KPI_IMs_2[[#This Row],[FECHA DE LA NOVEDAD]]+KPI_IMs_2[[#This Row],[HORA DE LA FALLA]]), "[h]:mm")</f>
        <v>1:25</v>
      </c>
      <c r="Z301" t="str">
        <v>SERVICIO TRADUCTOR DE PRECIOS</v>
      </c>
      <c r="AA301" t="str">
        <v>Software / Actualización</v>
      </c>
      <c r="AB301" t="str">
        <v>Encolamiento en el flujo del servicio de Precios</v>
      </c>
      <c r="AC301" t="str">
        <v>Software / Actualización</v>
      </c>
      <c r="AD301" t="str">
        <v>NO</v>
      </c>
      <c r="AE301" t="str">
        <v>NO</v>
      </c>
      <c r="AF301" t="str">
        <v>NO</v>
      </c>
      <c r="AG301" t="str">
        <v>NO</v>
      </c>
      <c r="AH301" t="str">
        <v>INTERNO</v>
      </c>
      <c r="AI301" t="str">
        <v>NEGOCIO</v>
      </c>
      <c r="AJ301" t="str">
        <v>se reimpulsaron manualmente las novedades y ajuste en el rendimiento de las maquinas</v>
      </c>
      <c r="AM301" t="str">
        <v>Culminado 100%</v>
      </c>
      <c r="AP301" t="str">
        <v>Para bajar el impacto de la tienda inmediato; se reimpulsaron manualmente las novedades; y se realizaron ajuste en el rendimiento de las maquinas y optimización del código; se hizo monitoreo con la cargue de anoche todo OK</v>
      </c>
      <c r="AQ301">
        <v>0.3333333333333333</v>
      </c>
      <c r="AR301">
        <v>0.875</v>
      </c>
    </row>
    <row r="302" xml:space="preserve">
      <c r="A302">
        <v>1025557</v>
      </c>
      <c r="B302" t="str">
        <f>VLOOKUP(H302,DetalleTiendas!A$2:S$1778,3,FALSE)</f>
        <v>SUPERMERCADOS</v>
      </c>
      <c r="C302" t="str">
        <f>VLOOKUP(H302,DetalleTiendas!A$2:S$1778,4,FALSE)</f>
        <v>EDS JUMBO</v>
      </c>
      <c r="D302" t="str">
        <f>VLOOKUP(H302,DetalleTiendas!A$2:S$1778,5,FALSE)</f>
        <v>BOGOTA</v>
      </c>
      <c r="E302" t="str">
        <v>ENLACES</v>
      </c>
      <c r="F302" t="str">
        <v>NO</v>
      </c>
      <c r="G302" t="str" xml:space="preserve">
        <f xml:space="preserve">IF(
   AND(ISNUMBER(VALUE(MID(H302,3,3))), ISNUMBER(FIND(" ", H302))),
   LEFT(H302,FIND(" ",H302)-1),
   H302
)</f>
        <v>Z145</v>
      </c>
      <c r="H302" t="str">
        <v>Z145 AV CIUDAD DE CALI</v>
      </c>
      <c r="J302" t="str">
        <v>Redes y Comunicaciones-NIVEL 2 - COL</v>
      </c>
      <c r="K302" t="str">
        <v>Guillermo Gutierrez</v>
      </c>
      <c r="L302" t="str">
        <v>CERRADO</v>
      </c>
      <c r="M302" t="str">
        <v>CERRADO</v>
      </c>
      <c r="N302" t="str">
        <v>MEDIA</v>
      </c>
      <c r="O302">
        <v>45616</v>
      </c>
      <c r="P302">
        <v>0.4375</v>
      </c>
      <c r="Q302" t="str">
        <f>TEXT(KPI_IMs_2[[#This Row],[FECHA DE LA NOVEDAD]],"MMMM")</f>
        <v>noviembre</v>
      </c>
      <c r="R302" t="str">
        <f>TEXT(KPI_IMs_2[[#This Row],[FECHA DE LA NOVEDAD]],"aaaa")</f>
        <v>2024</v>
      </c>
      <c r="S302">
        <v>45617</v>
      </c>
      <c r="T302">
        <v>45616</v>
      </c>
      <c r="U302">
        <v>0.45069444444444445</v>
      </c>
      <c r="V302">
        <v>0.2916666666666667</v>
      </c>
      <c r="W302">
        <f>((KPI_IMs_2[[#This Row],[FECHA DE RESOLUCION]]+KPI_IMs_2[[#This Row],[HORA CIERRE IM]])-(KPI_IMs_2[[#This Row],[FECHA DE LA NOVEDAD]]+KPI_IMs_2[[#This Row],[HORA DE LA FALLA]]))*24*60</f>
        <v>1229.9999999965075</v>
      </c>
      <c r="X302" t="str" cm="1" xml:space="preserve">
        <f t="array" ref="X302" xml:space="preserve">IF(OR(O302="",P302="",S302="",V302="",AQ302="",AR302=""),"",
  LET(
    _xlpm.inicio, O302 + P302,
    _xlpm.fin, S302 + V302,
    _xlpm.dias, INT(_xlpm.fin - _xlpm.inicio),
    _xlpm.tiempo, REDUCE(0, SEQUENCE(_xlpm.dias + 1, 1, 0, 1),
      LAMBDA(_xlpm.acum,_xlpm.d,
        LET(
          _xlpm.dia, TRUNC(_xlpm.inicio) + _xlpm.d,
          _xlpm.horaIni, IF(_xlpm.d = 0, MAX(_xlpm.inicio, _xlpm.dia + AQ302), _xlpm.dia + AQ302),
          _xlpm.horaFin, IF(_xlpm.d = _xlpm.dias, MIN(_xlpm.fin, _xlpm.dia + AR302), _xlpm.dia + AR302),
          _xlpm.tiempo_dia, MAX(0, _xlpm.horaFin - _xlpm.horaIni),
          _xlpm.acum + _xlpm.tiempo_dia
        )
      )
    ),
    TEXT(_xlpm.tiempo, "h:mm")
  )
)</f>
        <v>10:30</v>
      </c>
      <c r="Y302" t="str">
        <f>TEXT((KPI_IMs_2[[#This Row],[FECHA DE REPORTE]]+KPI_IMs_2[[#This Row],[HORA DE REPORTE]]) - (KPI_IMs_2[[#This Row],[FECHA DE LA NOVEDAD]]+KPI_IMs_2[[#This Row],[HORA DE LA FALLA]]), "[h]:mm")</f>
        <v>0:19</v>
      </c>
      <c r="Z302" t="str">
        <v>CAIDA ENLACES</v>
      </c>
      <c r="AA302" t="str">
        <v>Red / Enlace / Proveedor</v>
      </c>
      <c r="AB302" t="str">
        <v>Corte de Fibra Proveedor - Cirion</v>
      </c>
      <c r="AC302" t="str">
        <v>Proveedor - Red/Infraestructura</v>
      </c>
      <c r="AD302" t="str">
        <v>SI</v>
      </c>
      <c r="AE302" t="str">
        <v>NO</v>
      </c>
      <c r="AF302" t="str">
        <v>NO</v>
      </c>
      <c r="AG302" t="str">
        <v>NO</v>
      </c>
      <c r="AH302" t="str">
        <v>EXTERNO</v>
      </c>
      <c r="AI302" t="str">
        <v>PROVEEDOR</v>
      </c>
      <c r="AJ302" t="str">
        <v>Ajuste por parte del Proveedor</v>
      </c>
      <c r="AM302" t="str">
        <v>Culminado 100%</v>
      </c>
      <c r="AP302" t="str">
        <v>Los proveedores trabajan y habilitan los enlaces</v>
      </c>
      <c r="AQ302">
        <v>0.3333333333333333</v>
      </c>
      <c r="AR302">
        <v>0.875</v>
      </c>
    </row>
    <row r="303" xml:space="preserve">
      <c r="A303">
        <v>1021932</v>
      </c>
      <c r="B303" t="str">
        <f>VLOOKUP(H303,DetalleTiendas!A$2:S$1778,3,FALSE)</f>
        <v>JUMBO</v>
      </c>
      <c r="C303" t="str">
        <f>VLOOKUP(H303,DetalleTiendas!A$2:S$1778,4,FALSE)</f>
        <v>JUMBO</v>
      </c>
      <c r="D303" t="str">
        <f>VLOOKUP(H303,DetalleTiendas!A$2:S$1778,5,FALSE)</f>
        <v>JUMBO</v>
      </c>
      <c r="E303" t="str">
        <v>CORTE DE ENERGIA</v>
      </c>
      <c r="F303" t="str">
        <v>NO</v>
      </c>
      <c r="G303" t="str" xml:space="preserve">
        <f xml:space="preserve">IF(
   AND(ISNUMBER(VALUE(MID(H303,3,3))), ISNUMBER(FIND(" ", H303))),
   LEFT(H303,FIND(" ",H303)-1),
   H303
)</f>
        <v>JUMBO</v>
      </c>
      <c r="H303" t="str">
        <v>JUMBO</v>
      </c>
      <c r="J303" t="str">
        <v>SC_Traductor</v>
      </c>
      <c r="K303" t="str">
        <v>Luis Alejandro Medina</v>
      </c>
      <c r="L303" t="str">
        <v>CERRADO</v>
      </c>
      <c r="M303" t="str">
        <v>CERRADO</v>
      </c>
      <c r="N303" t="str">
        <v>ALTA</v>
      </c>
      <c r="O303">
        <v>45615</v>
      </c>
      <c r="P303">
        <v>0.3333333333333333</v>
      </c>
      <c r="Q303" t="str">
        <f>TEXT(KPI_IMs_2[[#This Row],[FECHA DE LA NOVEDAD]],"MMMM")</f>
        <v>noviembre</v>
      </c>
      <c r="R303" t="str">
        <f>TEXT(KPI_IMs_2[[#This Row],[FECHA DE LA NOVEDAD]],"aaaa")</f>
        <v>2024</v>
      </c>
      <c r="S303">
        <v>45615</v>
      </c>
      <c r="T303">
        <v>45615</v>
      </c>
      <c r="U303">
        <v>0.3472222222222222</v>
      </c>
      <c r="V303">
        <v>0.36527777777777776</v>
      </c>
      <c r="W303">
        <f>((KPI_IMs_2[[#This Row],[FECHA DE RESOLUCION]]+KPI_IMs_2[[#This Row],[HORA CIERRE IM]])-(KPI_IMs_2[[#This Row],[FECHA DE LA NOVEDAD]]+KPI_IMs_2[[#This Row],[HORA DE LA FALLA]]))*24*60</f>
        <v>45.99999999278225</v>
      </c>
      <c r="X303" t="str" cm="1" xml:space="preserve">
        <f t="array" ref="X303" xml:space="preserve">IF(OR(O303="",P303="",S303="",V303="",AQ303="",AR303=""),"",
  LET(
    _xlpm.inicio, O303 + P303,
    _xlpm.fin, S303 + V303,
    _xlpm.dias, INT(_xlpm.fin - _xlpm.inicio),
    _xlpm.tiempo, REDUCE(0, SEQUENCE(_xlpm.dias + 1, 1, 0, 1),
      LAMBDA(_xlpm.acum,_xlpm.d,
        LET(
          _xlpm.dia, TRUNC(_xlpm.inicio) + _xlpm.d,
          _xlpm.horaIni, IF(_xlpm.d = 0, MAX(_xlpm.inicio, _xlpm.dia + AQ303), _xlpm.dia + AQ303),
          _xlpm.horaFin, IF(_xlpm.d = _xlpm.dias, MIN(_xlpm.fin, _xlpm.dia + AR303), _xlpm.dia + AR303),
          _xlpm.tiempo_dia, MAX(0, _xlpm.horaFin - _xlpm.horaIni),
          _xlpm.acum + _xlpm.tiempo_dia
        )
      )
    ),
    TEXT(_xlpm.tiempo, "h:mm")
  )
)</f>
        <v>0:46</v>
      </c>
      <c r="Y303" t="str">
        <f>TEXT((KPI_IMs_2[[#This Row],[FECHA DE REPORTE]]+KPI_IMs_2[[#This Row],[HORA DE REPORTE]]) - (KPI_IMs_2[[#This Row],[FECHA DE LA NOVEDAD]]+KPI_IMs_2[[#This Row],[HORA DE LA FALLA]]), "[h]:mm")</f>
        <v>0:20</v>
      </c>
      <c r="Z303" t="str">
        <v>NO LLEGAN LAS NOVEDADES DE PRECIOS A LAS TIENDAS</v>
      </c>
      <c r="AA303" t="str">
        <v>Software / Actualización</v>
      </c>
      <c r="AB303" t="str">
        <v>Balanceo de Carga fallida en Kafka</v>
      </c>
      <c r="AC303" t="str">
        <v>Software / Actualización</v>
      </c>
      <c r="AD303" t="str">
        <v>NO</v>
      </c>
      <c r="AE303" t="str">
        <v>NO</v>
      </c>
      <c r="AF303" t="str">
        <v>NO</v>
      </c>
      <c r="AG303" t="str">
        <v>NO</v>
      </c>
      <c r="AH303" t="str">
        <v>INTERNO</v>
      </c>
      <c r="AI303" t="str">
        <v>NEGOCIO</v>
      </c>
      <c r="AJ303" t="str">
        <v>Ajuste de balanceo de cargas en Kafka</v>
      </c>
      <c r="AM303" t="str">
        <v>Culminado 100%</v>
      </c>
      <c r="AP303" t="str">
        <v>Para las tiendas se hizo un reenvío manual; se realizó un ajuste en el KAFKA ya que validando pudieron observar que al hacer las particiones para balancear la carga fallaba; ya se realizó el ajuste se hizo una enviando nuevamente la carga de las 8 am y funcionó sin problema. ese ajuste está en producción se va a monitorear todo el día para ver el comportamiento</v>
      </c>
      <c r="AQ303">
        <v>0.3333333333333333</v>
      </c>
      <c r="AR303">
        <v>0.875</v>
      </c>
    </row>
    <row r="304" xml:space="preserve">
      <c r="A304">
        <v>1021932</v>
      </c>
      <c r="B304" t="str">
        <f>VLOOKUP(H304,DetalleTiendas!A$2:S$1778,3,FALSE)</f>
        <v>METRO</v>
      </c>
      <c r="C304" t="str">
        <f>VLOOKUP(H304,DetalleTiendas!A$2:S$1778,4,FALSE)</f>
        <v>METRO</v>
      </c>
      <c r="D304" t="str">
        <f>VLOOKUP(H304,DetalleTiendas!A$2:S$1778,5,FALSE)</f>
        <v>METRO</v>
      </c>
      <c r="E304" t="str">
        <v>FINANCIERO CLIENTES</v>
      </c>
      <c r="F304" t="str">
        <v>NO</v>
      </c>
      <c r="G304" t="str" xml:space="preserve">
        <f xml:space="preserve">IF(
   AND(ISNUMBER(VALUE(MID(H304,3,3))), ISNUMBER(FIND(" ", H304))),
   LEFT(H304,FIND(" ",H304)-1),
   H304
)</f>
        <v>METRO</v>
      </c>
      <c r="H304" t="str">
        <v>METRO</v>
      </c>
      <c r="J304" t="str">
        <v>SC_Traductor</v>
      </c>
      <c r="K304" t="str">
        <v>Luis Alejandro Medina</v>
      </c>
      <c r="L304" t="str">
        <v>CERRADO</v>
      </c>
      <c r="M304" t="str">
        <v>CERRADO</v>
      </c>
      <c r="N304" t="str">
        <v>ALTA</v>
      </c>
      <c r="O304">
        <v>45615</v>
      </c>
      <c r="P304">
        <v>0.3333333333333333</v>
      </c>
      <c r="Q304" t="str">
        <f>TEXT(KPI_IMs_2[[#This Row],[FECHA DE LA NOVEDAD]],"MMMM")</f>
        <v>noviembre</v>
      </c>
      <c r="R304" t="str">
        <f>TEXT(KPI_IMs_2[[#This Row],[FECHA DE LA NOVEDAD]],"aaaa")</f>
        <v>2024</v>
      </c>
      <c r="S304">
        <v>45615</v>
      </c>
      <c r="T304">
        <v>45615</v>
      </c>
      <c r="U304">
        <v>0.3472222222222222</v>
      </c>
      <c r="V304">
        <v>0.36527777777777776</v>
      </c>
      <c r="W304">
        <f>((KPI_IMs_2[[#This Row],[FECHA DE RESOLUCION]]+KPI_IMs_2[[#This Row],[HORA CIERRE IM]])-(KPI_IMs_2[[#This Row],[FECHA DE LA NOVEDAD]]+KPI_IMs_2[[#This Row],[HORA DE LA FALLA]]))*24*60</f>
        <v>45.99999999278225</v>
      </c>
      <c r="X304" t="str" cm="1" xml:space="preserve">
        <f t="array" ref="X304" xml:space="preserve">IF(OR(O304="",P304="",S304="",V304="",AQ304="",AR304=""),"",
  LET(
    _xlpm.inicio, O304 + P304,
    _xlpm.fin, S304 + V304,
    _xlpm.dias, INT(_xlpm.fin - _xlpm.inicio),
    _xlpm.tiempo, REDUCE(0, SEQUENCE(_xlpm.dias + 1, 1, 0, 1),
      LAMBDA(_xlpm.acum,_xlpm.d,
        LET(
          _xlpm.dia, TRUNC(_xlpm.inicio) + _xlpm.d,
          _xlpm.horaIni, IF(_xlpm.d = 0, MAX(_xlpm.inicio, _xlpm.dia + AQ304), _xlpm.dia + AQ304),
          _xlpm.horaFin, IF(_xlpm.d = _xlpm.dias, MIN(_xlpm.fin, _xlpm.dia + AR304), _xlpm.dia + AR304),
          _xlpm.tiempo_dia, MAX(0, _xlpm.horaFin - _xlpm.horaIni),
          _xlpm.acum + _xlpm.tiempo_dia
        )
      )
    ),
    TEXT(_xlpm.tiempo, "h:mm")
  )
)</f>
        <v>0:46</v>
      </c>
      <c r="Y304" t="str">
        <f>TEXT((KPI_IMs_2[[#This Row],[FECHA DE REPORTE]]+KPI_IMs_2[[#This Row],[HORA DE REPORTE]]) - (KPI_IMs_2[[#This Row],[FECHA DE LA NOVEDAD]]+KPI_IMs_2[[#This Row],[HORA DE LA FALLA]]), "[h]:mm")</f>
        <v>0:20</v>
      </c>
      <c r="Z304" t="str">
        <v>NO LLEGAN LAS NOVEDADES DE PRECIOS A LAS TIENDAS</v>
      </c>
      <c r="AA304" t="str">
        <v>Software / Actualización</v>
      </c>
      <c r="AB304" t="str">
        <v>Balanceo de Carga fallida en Kafka</v>
      </c>
      <c r="AC304" t="str">
        <v>Software / Actualización</v>
      </c>
      <c r="AD304" t="str">
        <v>NO</v>
      </c>
      <c r="AE304" t="str">
        <v>NO</v>
      </c>
      <c r="AF304" t="str">
        <v>NO</v>
      </c>
      <c r="AG304" t="str">
        <v>NO</v>
      </c>
      <c r="AH304" t="str">
        <v>INTERNO</v>
      </c>
      <c r="AI304" t="str">
        <v>NEGOCIO</v>
      </c>
      <c r="AJ304" t="str">
        <v>Ajuste de balanceo de cargas en Kafka</v>
      </c>
      <c r="AM304" t="str">
        <v>Culminado 100%</v>
      </c>
      <c r="AP304" t="str">
        <v>Para las tiendas se hizo un reenvío manual; se realizó un ajuste en el KAFKA ya que validando pudieron observar que al hacer las particiones para balancear la carga fallaba; ya se realizó el ajuste se hizo una enviando nuevamente la carga de las 8 am y funcionó sin problema. ese ajuste está en producción se va a monitorear todo el día para ver el comportamiento</v>
      </c>
      <c r="AQ304">
        <v>0.3333333333333333</v>
      </c>
      <c r="AR304">
        <v>0.875</v>
      </c>
    </row>
    <row r="305" xml:space="preserve">
      <c r="A305">
        <v>1016652</v>
      </c>
      <c r="B305" t="str">
        <f>VLOOKUP(H305,DetalleTiendas!A$2:S$1778,3,FALSE)</f>
        <v>SUPERMERCADOS</v>
      </c>
      <c r="C305" t="str">
        <f>VLOOKUP(H305,DetalleTiendas!A$2:S$1778,4,FALSE)</f>
        <v>JUMBO</v>
      </c>
      <c r="D305" t="str">
        <f>VLOOKUP(H305,DetalleTiendas!A$2:S$1778,5,FALSE)</f>
        <v>BOGOTA</v>
      </c>
      <c r="E305" t="str">
        <v>GENESIX</v>
      </c>
      <c r="F305" t="str">
        <v>NO</v>
      </c>
      <c r="G305" t="str" xml:space="preserve">
        <f xml:space="preserve">IF(
   AND(ISNUMBER(VALUE(MID(H305,3,3))), ISNUMBER(FIND(" ", H305))),
   LEFT(H305,FIND(" ",H305)-1),
   H305
)</f>
        <v>J019</v>
      </c>
      <c r="H305" t="str">
        <v>J019 SANTA ANA</v>
      </c>
      <c r="J305" t="str">
        <v>Soporte_Onsite_BOGOTA</v>
      </c>
      <c r="K305" t="str">
        <v>Juan Fernando Rodriguez</v>
      </c>
      <c r="L305" t="str">
        <v>CERRADO</v>
      </c>
      <c r="M305" t="str">
        <v>CERRADO</v>
      </c>
      <c r="N305" t="str">
        <v>MEDIA</v>
      </c>
      <c r="O305">
        <v>45612</v>
      </c>
      <c r="P305">
        <v>0.5659722222222222</v>
      </c>
      <c r="Q305" t="str">
        <f>TEXT(KPI_IMs_2[[#This Row],[FECHA DE LA NOVEDAD]],"MMMM")</f>
        <v>noviembre</v>
      </c>
      <c r="R305" t="str">
        <f>TEXT(KPI_IMs_2[[#This Row],[FECHA DE LA NOVEDAD]],"aaaa")</f>
        <v>2024</v>
      </c>
      <c r="S305">
        <v>45612</v>
      </c>
      <c r="T305">
        <v>45612</v>
      </c>
      <c r="U305">
        <v>0.5819444444444445</v>
      </c>
      <c r="V305">
        <v>0.5763888888888888</v>
      </c>
      <c r="W305">
        <f>((KPI_IMs_2[[#This Row],[FECHA DE RESOLUCION]]+KPI_IMs_2[[#This Row],[HORA CIERRE IM]])-(KPI_IMs_2[[#This Row],[FECHA DE LA NOVEDAD]]+KPI_IMs_2[[#This Row],[HORA DE LA FALLA]]))*24*60</f>
        <v>15.00000000698492</v>
      </c>
      <c r="X305" t="str" cm="1" xml:space="preserve">
        <f t="array" ref="X305" xml:space="preserve">IF(OR(O305="",P305="",S305="",V305="",AQ305="",AR305=""),"",
  LET(
    _xlpm.inicio, O305 + P305,
    _xlpm.fin, S305 + V305,
    _xlpm.dias, INT(_xlpm.fin - _xlpm.inicio),
    _xlpm.tiempo, REDUCE(0, SEQUENCE(_xlpm.dias + 1, 1, 0, 1),
      LAMBDA(_xlpm.acum,_xlpm.d,
        LET(
          _xlpm.dia, TRUNC(_xlpm.inicio) + _xlpm.d,
          _xlpm.horaIni, IF(_xlpm.d = 0, MAX(_xlpm.inicio, _xlpm.dia + AQ305), _xlpm.dia + AQ305),
          _xlpm.horaFin, IF(_xlpm.d = _xlpm.dias, MIN(_xlpm.fin, _xlpm.dia + AR305), _xlpm.dia + AR305),
          _xlpm.tiempo_dia, MAX(0, _xlpm.horaFin - _xlpm.horaIni),
          _xlpm.acum + _xlpm.tiempo_dia
        )
      )
    ),
    TEXT(_xlpm.tiempo, "h:mm")
  )
)</f>
        <v>0:15</v>
      </c>
      <c r="Y305" t="str">
        <f>TEXT((KPI_IMs_2[[#This Row],[FECHA DE REPORTE]]+KPI_IMs_2[[#This Row],[HORA DE REPORTE]]) - (KPI_IMs_2[[#This Row],[FECHA DE LA NOVEDAD]]+KPI_IMs_2[[#This Row],[HORA DE LA FALLA]]), "[h]:mm")</f>
        <v>0:23</v>
      </c>
      <c r="Z305" t="str">
        <v>CORTE DE ENERGIA</v>
      </c>
      <c r="AA305" t="str">
        <v>Eléctrico / Energía</v>
      </c>
      <c r="AB305" t="str">
        <v>Corte de energía en el sector</v>
      </c>
      <c r="AC305" t="str">
        <v>Infraestructura - Eléctrica</v>
      </c>
      <c r="AD305" t="str">
        <v>SI</v>
      </c>
      <c r="AE305" t="str">
        <v>SI</v>
      </c>
      <c r="AF305" t="str">
        <v>SI</v>
      </c>
      <c r="AG305" t="str">
        <v>SI</v>
      </c>
      <c r="AH305" t="str">
        <v>EXTERNO</v>
      </c>
      <c r="AI305" t="str">
        <v>PROVEEDOR</v>
      </c>
      <c r="AJ305" t="str">
        <v>Restablecimiento UPS</v>
      </c>
      <c r="AM305" t="str">
        <v>Culminado 100%</v>
      </c>
      <c r="AP305" t="str">
        <v>Se habilita UPS y se reestablece el servicio.</v>
      </c>
      <c r="AQ305">
        <v>0.3333333333333333</v>
      </c>
      <c r="AR305">
        <v>0.875</v>
      </c>
    </row>
    <row r="306" xml:space="preserve">
      <c r="A306">
        <v>1012612</v>
      </c>
      <c r="B306" t="str">
        <f>VLOOKUP(H306,DetalleTiendas!A$2:S$1778,3,FALSE)</f>
        <v>JUMBO</v>
      </c>
      <c r="C306" t="str">
        <f>VLOOKUP(H306,DetalleTiendas!A$2:S$1778,4,FALSE)</f>
        <v>JUMBO</v>
      </c>
      <c r="D306" t="str">
        <f>VLOOKUP(H306,DetalleTiendas!A$2:S$1778,5,FALSE)</f>
        <v>JUMBO</v>
      </c>
      <c r="E306" t="str">
        <v>ENLACES</v>
      </c>
      <c r="F306" t="str">
        <v>NO</v>
      </c>
      <c r="G306" t="str" xml:space="preserve">
        <f xml:space="preserve">IF(
   AND(ISNUMBER(VALUE(MID(H306,3,3))), ISNUMBER(FIND(" ", H306))),
   LEFT(H306,FIND(" ",H306)-1),
   H306
)</f>
        <v>JUMBO</v>
      </c>
      <c r="H306" t="str">
        <v>JUMBO</v>
      </c>
      <c r="J306" t="str">
        <v>SC_Traductor</v>
      </c>
      <c r="K306" t="str">
        <v>Luis Alejandro Medina</v>
      </c>
      <c r="L306" t="str">
        <v>CERRADO</v>
      </c>
      <c r="M306" t="str">
        <v>CERRADO</v>
      </c>
      <c r="N306" t="str">
        <v>ALTA</v>
      </c>
      <c r="O306">
        <v>45612</v>
      </c>
      <c r="P306">
        <v>0.3333333333333333</v>
      </c>
      <c r="Q306" t="str">
        <f>TEXT(KPI_IMs_2[[#This Row],[FECHA DE LA NOVEDAD]],"MMMM")</f>
        <v>noviembre</v>
      </c>
      <c r="R306" t="str">
        <f>TEXT(KPI_IMs_2[[#This Row],[FECHA DE LA NOVEDAD]],"aaaa")</f>
        <v>2024</v>
      </c>
      <c r="S306">
        <v>45612</v>
      </c>
      <c r="T306">
        <v>45612</v>
      </c>
      <c r="U306">
        <v>0.375</v>
      </c>
      <c r="V306">
        <v>0.375</v>
      </c>
      <c r="W306">
        <f>((KPI_IMs_2[[#This Row],[FECHA DE RESOLUCION]]+KPI_IMs_2[[#This Row],[HORA CIERRE IM]])-(KPI_IMs_2[[#This Row],[FECHA DE LA NOVEDAD]]+KPI_IMs_2[[#This Row],[HORA DE LA FALLA]]))*24*60</f>
        <v>59.99999999650754</v>
      </c>
      <c r="X306" t="str" cm="1" xml:space="preserve">
        <f t="array" ref="X306" xml:space="preserve">IF(OR(O306="",P306="",S306="",V306="",AQ306="",AR306=""),"",
  LET(
    _xlpm.inicio, O306 + P306,
    _xlpm.fin, S306 + V306,
    _xlpm.dias, INT(_xlpm.fin - _xlpm.inicio),
    _xlpm.tiempo, REDUCE(0, SEQUENCE(_xlpm.dias + 1, 1, 0, 1),
      LAMBDA(_xlpm.acum,_xlpm.d,
        LET(
          _xlpm.dia, TRUNC(_xlpm.inicio) + _xlpm.d,
          _xlpm.horaIni, IF(_xlpm.d = 0, MAX(_xlpm.inicio, _xlpm.dia + AQ306), _xlpm.dia + AQ306),
          _xlpm.horaFin, IF(_xlpm.d = _xlpm.dias, MIN(_xlpm.fin, _xlpm.dia + AR306), _xlpm.dia + AR306),
          _xlpm.tiempo_dia, MAX(0, _xlpm.horaFin - _xlpm.horaIni),
          _xlpm.acum + _xlpm.tiempo_dia
        )
      )
    ),
    TEXT(_xlpm.tiempo, "h:mm")
  )
)</f>
        <v>1:00</v>
      </c>
      <c r="Y306" t="str">
        <f>TEXT((KPI_IMs_2[[#This Row],[FECHA DE REPORTE]]+KPI_IMs_2[[#This Row],[HORA DE REPORTE]]) - (KPI_IMs_2[[#This Row],[FECHA DE LA NOVEDAD]]+KPI_IMs_2[[#This Row],[HORA DE LA FALLA]]), "[h]:mm")</f>
        <v>1:00</v>
      </c>
      <c r="Z306" t="str">
        <v>SERVICIO TRADUCTOR DE PRECIOS</v>
      </c>
      <c r="AA306" t="str">
        <v>Software / Actualización</v>
      </c>
      <c r="AB306" t="str">
        <v>Encolamiento Traductor</v>
      </c>
      <c r="AC306" t="str">
        <v>Software / Actualización</v>
      </c>
      <c r="AD306" t="str">
        <v>NO</v>
      </c>
      <c r="AE306" t="str">
        <v>NO</v>
      </c>
      <c r="AF306" t="str">
        <v>NO</v>
      </c>
      <c r="AG306" t="str">
        <v>NO</v>
      </c>
      <c r="AH306" t="str">
        <v>INTERNO</v>
      </c>
      <c r="AI306" t="str">
        <v>NEGOCIO</v>
      </c>
      <c r="AJ306" t="str">
        <v>sin definir</v>
      </c>
      <c r="AM306" t="str">
        <v>Culminado 100%</v>
      </c>
      <c r="AP306" t="str">
        <v>Se realizan ajustes al traductor de precios.</v>
      </c>
      <c r="AQ306">
        <v>0.3333333333333333</v>
      </c>
      <c r="AR306">
        <v>0.875</v>
      </c>
    </row>
    <row r="307" xml:space="preserve">
      <c r="A307">
        <v>1012612</v>
      </c>
      <c r="B307" t="str">
        <f>VLOOKUP(H307,DetalleTiendas!A$2:S$1778,3,FALSE)</f>
        <v>METRO</v>
      </c>
      <c r="C307" t="str">
        <f>VLOOKUP(H307,DetalleTiendas!A$2:S$1778,4,FALSE)</f>
        <v>METRO</v>
      </c>
      <c r="D307" t="str">
        <f>VLOOKUP(H307,DetalleTiendas!A$2:S$1778,5,FALSE)</f>
        <v>METRO</v>
      </c>
      <c r="E307" t="str">
        <v>CORTE DE ENERGIA</v>
      </c>
      <c r="F307" t="str">
        <v>NO</v>
      </c>
      <c r="G307" t="str" xml:space="preserve">
        <f xml:space="preserve">IF(
   AND(ISNUMBER(VALUE(MID(H307,3,3))), ISNUMBER(FIND(" ", H307))),
   LEFT(H307,FIND(" ",H307)-1),
   H307
)</f>
        <v>METRO</v>
      </c>
      <c r="H307" t="str">
        <v>METRO</v>
      </c>
      <c r="J307" t="str">
        <v>SC_Traductor</v>
      </c>
      <c r="K307" t="str">
        <v>Luis Alejandro Medina</v>
      </c>
      <c r="L307" t="str">
        <v>CERRADO</v>
      </c>
      <c r="M307" t="str">
        <v>CERRADO</v>
      </c>
      <c r="N307" t="str">
        <v>ALTA</v>
      </c>
      <c r="O307">
        <v>45612</v>
      </c>
      <c r="P307">
        <v>0.3333333333333333</v>
      </c>
      <c r="Q307" t="str">
        <f>TEXT(KPI_IMs_2[[#This Row],[FECHA DE LA NOVEDAD]],"MMMM")</f>
        <v>noviembre</v>
      </c>
      <c r="R307" t="str">
        <f>TEXT(KPI_IMs_2[[#This Row],[FECHA DE LA NOVEDAD]],"aaaa")</f>
        <v>2024</v>
      </c>
      <c r="S307">
        <v>45612</v>
      </c>
      <c r="T307">
        <v>45612</v>
      </c>
      <c r="U307">
        <v>0.375</v>
      </c>
      <c r="V307">
        <v>0.375</v>
      </c>
      <c r="W307">
        <f>((KPI_IMs_2[[#This Row],[FECHA DE RESOLUCION]]+KPI_IMs_2[[#This Row],[HORA CIERRE IM]])-(KPI_IMs_2[[#This Row],[FECHA DE LA NOVEDAD]]+KPI_IMs_2[[#This Row],[HORA DE LA FALLA]]))*24*60</f>
        <v>59.99999999650754</v>
      </c>
      <c r="X307" t="str" cm="1" xml:space="preserve">
        <f t="array" ref="X307" xml:space="preserve">IF(OR(O307="",P307="",S307="",V307="",AQ307="",AR307=""),"",
  LET(
    _xlpm.inicio, O307 + P307,
    _xlpm.fin, S307 + V307,
    _xlpm.dias, INT(_xlpm.fin - _xlpm.inicio),
    _xlpm.tiempo, REDUCE(0, SEQUENCE(_xlpm.dias + 1, 1, 0, 1),
      LAMBDA(_xlpm.acum,_xlpm.d,
        LET(
          _xlpm.dia, TRUNC(_xlpm.inicio) + _xlpm.d,
          _xlpm.horaIni, IF(_xlpm.d = 0, MAX(_xlpm.inicio, _xlpm.dia + AQ307), _xlpm.dia + AQ307),
          _xlpm.horaFin, IF(_xlpm.d = _xlpm.dias, MIN(_xlpm.fin, _xlpm.dia + AR307), _xlpm.dia + AR307),
          _xlpm.tiempo_dia, MAX(0, _xlpm.horaFin - _xlpm.horaIni),
          _xlpm.acum + _xlpm.tiempo_dia
        )
      )
    ),
    TEXT(_xlpm.tiempo, "h:mm")
  )
)</f>
        <v>1:00</v>
      </c>
      <c r="Y307" t="str">
        <f>TEXT((KPI_IMs_2[[#This Row],[FECHA DE REPORTE]]+KPI_IMs_2[[#This Row],[HORA DE REPORTE]]) - (KPI_IMs_2[[#This Row],[FECHA DE LA NOVEDAD]]+KPI_IMs_2[[#This Row],[HORA DE LA FALLA]]), "[h]:mm")</f>
        <v>1:00</v>
      </c>
      <c r="Z307" t="str">
        <v>SERVICIO TRADUCTOR DE PRECIOS</v>
      </c>
      <c r="AA307" t="str">
        <v>Software / Actualización</v>
      </c>
      <c r="AB307" t="str">
        <v>Encolamiento Traductor</v>
      </c>
      <c r="AC307" t="str">
        <v>Software / Actualización</v>
      </c>
      <c r="AD307" t="str">
        <v>NO</v>
      </c>
      <c r="AE307" t="str">
        <v>NO</v>
      </c>
      <c r="AF307" t="str">
        <v>NO</v>
      </c>
      <c r="AG307" t="str">
        <v>NO</v>
      </c>
      <c r="AH307" t="str">
        <v>INTERNO</v>
      </c>
      <c r="AI307" t="str">
        <v>NEGOCIO</v>
      </c>
      <c r="AJ307" t="str">
        <v>sin definir</v>
      </c>
      <c r="AM307" t="str">
        <v>Culminado 100%</v>
      </c>
      <c r="AP307" t="str">
        <v>Se realizan ajustes al traductor de precios.</v>
      </c>
      <c r="AQ307">
        <v>0.3333333333333333</v>
      </c>
      <c r="AR307">
        <v>0.875</v>
      </c>
    </row>
    <row r="308" xml:space="preserve">
      <c r="A308">
        <v>1025565</v>
      </c>
      <c r="B308" t="str">
        <f>VLOOKUP(H308,DetalleTiendas!A$2:S$1778,3,FALSE)</f>
        <v>SUPERMERCADOS</v>
      </c>
      <c r="C308" t="str">
        <f>VLOOKUP(H308,DetalleTiendas!A$2:S$1778,4,FALSE)</f>
        <v>EDS JUMBO</v>
      </c>
      <c r="D308" t="str">
        <f>VLOOKUP(H308,DetalleTiendas!A$2:S$1778,5,FALSE)</f>
        <v>BOGOTA</v>
      </c>
      <c r="E308" t="str">
        <v>CORTE DE ENERGIA</v>
      </c>
      <c r="F308" t="str">
        <v>NO</v>
      </c>
      <c r="G308" t="str" xml:space="preserve">
        <f xml:space="preserve">IF(
   AND(ISNUMBER(VALUE(MID(H308,3,3))), ISNUMBER(FIND(" ", H308))),
   LEFT(H308,FIND(" ",H308)-1),
   H308
)</f>
        <v>Z149</v>
      </c>
      <c r="H308" t="str">
        <v>Z149 ALQUERIA</v>
      </c>
      <c r="J308" t="str">
        <v>Redes y Comunicaciones-NIVEL 2 - COL</v>
      </c>
      <c r="K308" t="str">
        <v>Guillermo Gutierrez</v>
      </c>
      <c r="L308" t="str">
        <v>CERRADO</v>
      </c>
      <c r="M308" t="str">
        <v>CERRADO</v>
      </c>
      <c r="N308" t="str">
        <v>ALTA</v>
      </c>
      <c r="O308">
        <v>45608</v>
      </c>
      <c r="P308">
        <v>0.7152777777777778</v>
      </c>
      <c r="Q308" t="str">
        <f>TEXT(KPI_IMs_2[[#This Row],[FECHA DE LA NOVEDAD]],"MMMM")</f>
        <v>noviembre</v>
      </c>
      <c r="R308" t="str">
        <f>TEXT(KPI_IMs_2[[#This Row],[FECHA DE LA NOVEDAD]],"aaaa")</f>
        <v>2024</v>
      </c>
      <c r="S308">
        <v>45608</v>
      </c>
      <c r="T308">
        <v>45608</v>
      </c>
      <c r="U308">
        <v>0.7305555555555555</v>
      </c>
      <c r="V308">
        <v>0.7916666666666666</v>
      </c>
      <c r="W308">
        <f>((KPI_IMs_2[[#This Row],[FECHA DE RESOLUCION]]+KPI_IMs_2[[#This Row],[HORA CIERRE IM]])-(KPI_IMs_2[[#This Row],[FECHA DE LA NOVEDAD]]+KPI_IMs_2[[#This Row],[HORA DE LA FALLA]]))*24*60</f>
        <v>109.99999999185093</v>
      </c>
      <c r="X308" t="str" cm="1" xml:space="preserve">
        <f t="array" ref="X308" xml:space="preserve">IF(OR(O308="",P308="",S308="",V308="",AQ308="",AR308=""),"",
  LET(
    _xlpm.inicio, O308 + P308,
    _xlpm.fin, S308 + V308,
    _xlpm.dias, INT(_xlpm.fin - _xlpm.inicio),
    _xlpm.tiempo, REDUCE(0, SEQUENCE(_xlpm.dias + 1, 1, 0, 1),
      LAMBDA(_xlpm.acum,_xlpm.d,
        LET(
          _xlpm.dia, TRUNC(_xlpm.inicio) + _xlpm.d,
          _xlpm.horaIni, IF(_xlpm.d = 0, MAX(_xlpm.inicio, _xlpm.dia + AQ308), _xlpm.dia + AQ308),
          _xlpm.horaFin, IF(_xlpm.d = _xlpm.dias, MIN(_xlpm.fin, _xlpm.dia + AR308), _xlpm.dia + AR308),
          _xlpm.tiempo_dia, MAX(0, _xlpm.horaFin - _xlpm.horaIni),
          _xlpm.acum + _xlpm.tiempo_dia
        )
      )
    ),
    TEXT(_xlpm.tiempo, "h:mm")
  )
)</f>
        <v>1:50</v>
      </c>
      <c r="Y308" t="str">
        <f>TEXT((KPI_IMs_2[[#This Row],[FECHA DE REPORTE]]+KPI_IMs_2[[#This Row],[HORA DE REPORTE]]) - (KPI_IMs_2[[#This Row],[FECHA DE LA NOVEDAD]]+KPI_IMs_2[[#This Row],[HORA DE LA FALLA]]), "[h]:mm")</f>
        <v>0:22</v>
      </c>
      <c r="Z308" t="str">
        <v>CAIDA ENLACES</v>
      </c>
      <c r="AA308" t="str">
        <v>Hardware / Equipos</v>
      </c>
      <c r="AB308" t="str">
        <v>Daño en el Fortinet</v>
      </c>
      <c r="AC308" t="str">
        <v>Infraestructura - Eléctrica</v>
      </c>
      <c r="AD308" t="str">
        <v>SI</v>
      </c>
      <c r="AE308" t="str">
        <v>SI</v>
      </c>
      <c r="AF308" t="str">
        <v>SI</v>
      </c>
      <c r="AG308" t="str">
        <v>SI</v>
      </c>
      <c r="AH308" t="str">
        <v>INTERNO</v>
      </c>
      <c r="AI308" t="str">
        <v>SISTEMAS</v>
      </c>
      <c r="AJ308" t="str">
        <v>Cambio Equipo</v>
      </c>
      <c r="AM308" t="str">
        <v>Culminado 100%</v>
      </c>
      <c r="AP308" t="str">
        <v>se encuentra el equipo con agua por una goteria en sitio; se gestiona con el proveedor fortinet cambio del equipo.</v>
      </c>
      <c r="AQ308">
        <v>0.3333333333333333</v>
      </c>
      <c r="AR308">
        <v>0.875</v>
      </c>
    </row>
    <row r="309" xml:space="preserve">
      <c r="A309">
        <v>998799</v>
      </c>
      <c r="B309" t="str">
        <f>VLOOKUP(H309,DetalleTiendas!A$2:S$1778,3,FALSE)</f>
        <v>MEJORAMIENTO DEL HOGAR</v>
      </c>
      <c r="C309" t="str">
        <f>VLOOKUP(H309,DetalleTiendas!A$2:S$1778,4,FALSE)</f>
        <v>MEJORAMIENTO DEL HOGAR</v>
      </c>
      <c r="D309" t="str">
        <f>VLOOKUP(H309,DetalleTiendas!A$2:S$1778,5,FALSE)</f>
        <v>MEJORAMIENTO DEL HOGAR</v>
      </c>
      <c r="E309" t="str">
        <v>ENLACES</v>
      </c>
      <c r="F309" t="str">
        <v>SI</v>
      </c>
      <c r="G309" t="str" xml:space="preserve">
        <f xml:space="preserve">IF(
   AND(ISNUMBER(VALUE(MID(H309,3,3))), ISNUMBER(FIND(" ", H309))),
   LEFT(H309,FIND(" ",H309)-1),
   H309
)</f>
        <v>MEJORAMIENTO DEL HOGAR</v>
      </c>
      <c r="H309" t="str">
        <v>MEJORAMIENTO DEL HOGAR</v>
      </c>
      <c r="J309" t="str">
        <v>SC_Resolución_Nivel2_Front_SM_Colombia</v>
      </c>
      <c r="K309" t="str">
        <v>Diego Mahecha</v>
      </c>
      <c r="L309" t="str">
        <v>CERRADO</v>
      </c>
      <c r="M309" t="str">
        <v>CERRADO</v>
      </c>
      <c r="N309" t="str">
        <v>ALTA</v>
      </c>
      <c r="O309">
        <v>45601</v>
      </c>
      <c r="P309">
        <v>0.7194444444444444</v>
      </c>
      <c r="Q309" t="str">
        <f>TEXT(KPI_IMs_2[[#This Row],[FECHA DE LA NOVEDAD]],"MMMM")</f>
        <v>noviembre</v>
      </c>
      <c r="R309" t="str">
        <f>TEXT(KPI_IMs_2[[#This Row],[FECHA DE LA NOVEDAD]],"aaaa")</f>
        <v>2024</v>
      </c>
      <c r="S309">
        <v>45602</v>
      </c>
      <c r="T309">
        <v>45602</v>
      </c>
      <c r="U309">
        <v>0.38472222222222224</v>
      </c>
      <c r="V309">
        <v>0.7263888888888889</v>
      </c>
      <c r="W309">
        <f>((KPI_IMs_2[[#This Row],[FECHA DE RESOLUCION]]+KPI_IMs_2[[#This Row],[HORA CIERRE IM]])-(KPI_IMs_2[[#This Row],[FECHA DE LA NOVEDAD]]+KPI_IMs_2[[#This Row],[HORA DE LA FALLA]]))*24*60</f>
        <v>1450.0000000011642</v>
      </c>
      <c r="X309" t="str" cm="1" xml:space="preserve">
        <f t="array" ref="X309" xml:space="preserve">IF(OR(O309="",P309="",S309="",V309="",AQ309="",AR309=""),"",
  LET(
    _xlpm.inicio, O309 + P309,
    _xlpm.fin, S309 + V309,
    _xlpm.dias, INT(_xlpm.fin - _xlpm.inicio),
    _xlpm.tiempo, REDUCE(0, SEQUENCE(_xlpm.dias + 1, 1, 0, 1),
      LAMBDA(_xlpm.acum,_xlpm.d,
        LET(
          _xlpm.dia, TRUNC(_xlpm.inicio) + _xlpm.d,
          _xlpm.horaIni, IF(_xlpm.d = 0, MAX(_xlpm.inicio, _xlpm.dia + AQ309), _xlpm.dia + AQ309),
          _xlpm.horaFin, IF(_xlpm.d = _xlpm.dias, MIN(_xlpm.fin, _xlpm.dia + AR309), _xlpm.dia + AR309),
          _xlpm.tiempo_dia, MAX(0, _xlpm.horaFin - _xlpm.horaIni),
          _xlpm.acum + _xlpm.tiempo_dia
        )
      )
    ),
    TEXT(_xlpm.tiempo, "h:mm")
  )
)</f>
        <v>13:10</v>
      </c>
      <c r="Y309" t="str">
        <f>TEXT((KPI_IMs_2[[#This Row],[FECHA DE REPORTE]]+KPI_IMs_2[[#This Row],[HORA DE REPORTE]]) - (KPI_IMs_2[[#This Row],[FECHA DE LA NOVEDAD]]+KPI_IMs_2[[#This Row],[HORA DE LA FALLA]]), "[h]:mm")</f>
        <v>15:58</v>
      </c>
      <c r="Z309" t="str">
        <v>FALLAS CLIENTE UNICO; BOPOS Y CVE</v>
      </c>
      <c r="AA309" t="str">
        <v>Software / Actualización</v>
      </c>
      <c r="AB309" t="str">
        <v>Saturacion Servidor Web</v>
      </c>
      <c r="AC309" t="str">
        <v>Software / Actualización</v>
      </c>
      <c r="AD309" t="str">
        <v>NO</v>
      </c>
      <c r="AE309" t="str">
        <v>NO</v>
      </c>
      <c r="AF309" t="str">
        <v>NO</v>
      </c>
      <c r="AG309" t="str">
        <v>NO</v>
      </c>
      <c r="AH309" t="str">
        <v>INTERNO</v>
      </c>
      <c r="AI309" t="str">
        <v>SISTEMAS</v>
      </c>
      <c r="AJ309" t="str">
        <v>Reinicio o/y inicio de servicios</v>
      </c>
      <c r="AM309" t="str">
        <v>Culminado 100%</v>
      </c>
      <c r="AP309" t="str">
        <v>Se reinicia el servicio y se levanta el servicio.</v>
      </c>
      <c r="AQ309">
        <v>0.3333333333333333</v>
      </c>
      <c r="AR309">
        <v>0.875</v>
      </c>
    </row>
    <row r="310" xml:space="preserve">
      <c r="A310">
        <v>1025547</v>
      </c>
      <c r="B310" t="str">
        <f>VLOOKUP(H310,DetalleTiendas!A$2:S$1778,3,FALSE)</f>
        <v>PAIS</v>
      </c>
      <c r="C310" t="str">
        <f>VLOOKUP(H310,DetalleTiendas!A$2:S$1778,4,FALSE)</f>
        <v>PAIS</v>
      </c>
      <c r="D310" t="str">
        <f>VLOOKUP(H310,DetalleTiendas!A$2:S$1778,5,FALSE)</f>
        <v>PAIS</v>
      </c>
      <c r="E310" t="str">
        <v>ENLACES</v>
      </c>
      <c r="F310" t="str">
        <v>N/A</v>
      </c>
      <c r="G310" t="str" xml:space="preserve">
        <f xml:space="preserve">IF(
   AND(ISNUMBER(VALUE(MID(H310,3,3))), ISNUMBER(FIND(" ", H310))),
   LEFT(H310,FIND(" ",H310)-1),
   H310
)</f>
        <v>PAIS</v>
      </c>
      <c r="H310" t="str">
        <v>PAIS</v>
      </c>
      <c r="J310" t="str">
        <v>SC_Financiero_Jano</v>
      </c>
      <c r="K310" t="str">
        <v>Nubia Bohorquez</v>
      </c>
      <c r="L310" t="str">
        <v>CERRADO</v>
      </c>
      <c r="M310" t="str">
        <v>CERRADO</v>
      </c>
      <c r="N310" t="str">
        <v>ALTA</v>
      </c>
      <c r="O310">
        <v>45597</v>
      </c>
      <c r="P310">
        <v>0.71875</v>
      </c>
      <c r="Q310" t="str">
        <f>TEXT(KPI_IMs_2[[#This Row],[FECHA DE LA NOVEDAD]],"MMMM")</f>
        <v>noviembre</v>
      </c>
      <c r="R310" t="str">
        <f>TEXT(KPI_IMs_2[[#This Row],[FECHA DE LA NOVEDAD]],"aaaa")</f>
        <v>2024</v>
      </c>
      <c r="S310">
        <v>45597</v>
      </c>
      <c r="T310">
        <v>45597</v>
      </c>
      <c r="U310">
        <v>0.7986111111111112</v>
      </c>
      <c r="V310">
        <v>0.7395833333333334</v>
      </c>
      <c r="W310">
        <f>((KPI_IMs_2[[#This Row],[FECHA DE RESOLUCION]]+KPI_IMs_2[[#This Row],[HORA CIERRE IM]])-(KPI_IMs_2[[#This Row],[FECHA DE LA NOVEDAD]]+KPI_IMs_2[[#This Row],[HORA DE LA FALLA]]))*24*60</f>
        <v>30.00000000349246</v>
      </c>
      <c r="X310" t="str" cm="1" xml:space="preserve">
        <f t="array" ref="X310" xml:space="preserve">IF(OR(O310="",P310="",S310="",V310="",AQ310="",AR310=""),"",
  LET(
    _xlpm.inicio, O310 + P310,
    _xlpm.fin, S310 + V310,
    _xlpm.dias, INT(_xlpm.fin - _xlpm.inicio),
    _xlpm.tiempo, REDUCE(0, SEQUENCE(_xlpm.dias + 1, 1, 0, 1),
      LAMBDA(_xlpm.acum,_xlpm.d,
        LET(
          _xlpm.dia, TRUNC(_xlpm.inicio) + _xlpm.d,
          _xlpm.horaIni, IF(_xlpm.d = 0, MAX(_xlpm.inicio, _xlpm.dia + AQ310), _xlpm.dia + AQ310),
          _xlpm.horaFin, IF(_xlpm.d = _xlpm.dias, MIN(_xlpm.fin, _xlpm.dia + AR310), _xlpm.dia + AR310),
          _xlpm.tiempo_dia, MAX(0, _xlpm.horaFin - _xlpm.horaIni),
          _xlpm.acum + _xlpm.tiempo_dia
        )
      )
    ),
    TEXT(_xlpm.tiempo, "h:mm")
  )
)</f>
        <v>0:30</v>
      </c>
      <c r="Y310" t="str">
        <f>TEXT((KPI_IMs_2[[#This Row],[FECHA DE REPORTE]]+KPI_IMs_2[[#This Row],[HORA DE REPORTE]]) - (KPI_IMs_2[[#This Row],[FECHA DE LA NOVEDAD]]+KPI_IMs_2[[#This Row],[HORA DE LA FALLA]]), "[h]:mm")</f>
        <v>1:55</v>
      </c>
      <c r="Z310" t="str">
        <v>JANO</v>
      </c>
      <c r="AA310" t="str">
        <v>Software / Actualización</v>
      </c>
      <c r="AB310" t="str">
        <v>Directorio con permisos Inadecuados</v>
      </c>
      <c r="AC310" t="str">
        <v>Software / Actualización</v>
      </c>
      <c r="AD310" t="str">
        <v>NO</v>
      </c>
      <c r="AE310" t="str">
        <v>NO</v>
      </c>
      <c r="AF310" t="str">
        <v>NO</v>
      </c>
      <c r="AG310" t="str">
        <v>NO</v>
      </c>
      <c r="AH310" t="str">
        <v>INTERNO</v>
      </c>
      <c r="AI310" t="str">
        <v>NEGOCIO</v>
      </c>
      <c r="AJ310" t="str">
        <v>Integracion / Desarrollo</v>
      </c>
      <c r="AM310" t="str">
        <v>Culminado 100%</v>
      </c>
      <c r="AP310" t="str">
        <v>Se ajustan configuraciones del aplicativo Cifra Jano</v>
      </c>
      <c r="AQ310">
        <v>0.3333333333333333</v>
      </c>
      <c r="AR310">
        <v>0.875</v>
      </c>
    </row>
    <row r="311" xml:space="preserve">
      <c r="A311">
        <v>1025541</v>
      </c>
      <c r="B311" t="str">
        <f>VLOOKUP(H311,DetalleTiendas!A$2:S$1778,3,FALSE)</f>
        <v>SUPERMERCADOS</v>
      </c>
      <c r="C311" t="str">
        <f>VLOOKUP(H311,DetalleTiendas!A$2:S$1778,4,FALSE)</f>
        <v>EDS JUMBO</v>
      </c>
      <c r="D311" t="str">
        <f>VLOOKUP(H311,DetalleTiendas!A$2:S$1778,5,FALSE)</f>
        <v>BOGOTA</v>
      </c>
      <c r="E311" t="str">
        <v>POS</v>
      </c>
      <c r="F311" t="str">
        <v>NO</v>
      </c>
      <c r="G311" t="str" xml:space="preserve">
        <f xml:space="preserve">IF(
   AND(ISNUMBER(VALUE(MID(H311,3,3))), ISNUMBER(FIND(" ", H311))),
   LEFT(H311,FIND(" ",H311)-1),
   H311
)</f>
        <v>Z161</v>
      </c>
      <c r="H311" t="str">
        <v>Z161 CALLE 190</v>
      </c>
      <c r="J311" t="str">
        <v>Soporte_Onsite_BOGOTA</v>
      </c>
      <c r="K311" t="str">
        <v>Juan Fernando Rodriguez</v>
      </c>
      <c r="L311" t="str">
        <v>CERRADO</v>
      </c>
      <c r="M311" t="str">
        <v>CERRADO</v>
      </c>
      <c r="N311" t="str">
        <v>ALTA</v>
      </c>
      <c r="O311">
        <v>45595</v>
      </c>
      <c r="P311">
        <v>0.25</v>
      </c>
      <c r="Q311" t="str">
        <f>TEXT(KPI_IMs_2[[#This Row],[FECHA DE LA NOVEDAD]],"MMMM")</f>
        <v>octubre</v>
      </c>
      <c r="R311" t="str">
        <f>TEXT(KPI_IMs_2[[#This Row],[FECHA DE LA NOVEDAD]],"aaaa")</f>
        <v>2024</v>
      </c>
      <c r="S311">
        <v>45595</v>
      </c>
      <c r="T311">
        <v>45595</v>
      </c>
      <c r="U311">
        <v>0.28888888888888886</v>
      </c>
      <c r="V311">
        <v>0.625</v>
      </c>
      <c r="W311">
        <f>((KPI_IMs_2[[#This Row],[FECHA DE RESOLUCION]]+KPI_IMs_2[[#This Row],[HORA CIERRE IM]])-(KPI_IMs_2[[#This Row],[FECHA DE LA NOVEDAD]]+KPI_IMs_2[[#This Row],[HORA DE LA FALLA]]))*24*60</f>
        <v>540</v>
      </c>
      <c r="X311" t="str" cm="1" xml:space="preserve">
        <f t="array" ref="X311" xml:space="preserve">IF(OR(O311="",P311="",S311="",V311="",AQ311="",AR311=""),"",
  LET(
    _xlpm.inicio, O311 + P311,
    _xlpm.fin, S311 + V311,
    _xlpm.dias, INT(_xlpm.fin - _xlpm.inicio),
    _xlpm.tiempo, REDUCE(0, SEQUENCE(_xlpm.dias + 1, 1, 0, 1),
      LAMBDA(_xlpm.acum,_xlpm.d,
        LET(
          _xlpm.dia, TRUNC(_xlpm.inicio) + _xlpm.d,
          _xlpm.horaIni, IF(_xlpm.d = 0, MAX(_xlpm.inicio, _xlpm.dia + AQ311), _xlpm.dia + AQ311),
          _xlpm.horaFin, IF(_xlpm.d = _xlpm.dias, MIN(_xlpm.fin, _xlpm.dia + AR311), _xlpm.dia + AR311),
          _xlpm.tiempo_dia, MAX(0, _xlpm.horaFin - _xlpm.horaIni),
          _xlpm.acum + _xlpm.tiempo_dia
        )
      )
    ),
    TEXT(_xlpm.tiempo, "h:mm")
  )
)</f>
        <v>7:00</v>
      </c>
      <c r="Y311" t="str">
        <f>TEXT((KPI_IMs_2[[#This Row],[FECHA DE REPORTE]]+KPI_IMs_2[[#This Row],[HORA DE REPORTE]]) - (KPI_IMs_2[[#This Row],[FECHA DE LA NOVEDAD]]+KPI_IMs_2[[#This Row],[HORA DE LA FALLA]]), "[h]:mm")</f>
        <v>0:56</v>
      </c>
      <c r="Z311" t="str">
        <v>CORTE DE ENERGIA</v>
      </c>
      <c r="AA311" t="str">
        <v>Eléctrico / Energía</v>
      </c>
      <c r="AB311" t="str">
        <v>Corte de energía en el sector</v>
      </c>
      <c r="AC311" t="str">
        <v>Infraestructura - Eléctrica</v>
      </c>
      <c r="AD311" t="str">
        <v>SI</v>
      </c>
      <c r="AE311" t="str">
        <v>SI</v>
      </c>
      <c r="AF311" t="str">
        <v>SI</v>
      </c>
      <c r="AG311" t="str">
        <v>SI</v>
      </c>
      <c r="AH311" t="str">
        <v>EXTERNO</v>
      </c>
      <c r="AI311" t="str">
        <v>PROVEEDOR</v>
      </c>
      <c r="AJ311" t="str">
        <v>Restablecimiento UPS</v>
      </c>
      <c r="AM311" t="str">
        <v>Culminado 100%</v>
      </c>
      <c r="AP311" t="str">
        <v>Se habilita UPS y se reestablece el servicio.</v>
      </c>
      <c r="AQ311">
        <v>0.3333333333333333</v>
      </c>
      <c r="AR311">
        <v>0.875</v>
      </c>
    </row>
    <row r="312" xml:space="preserve">
      <c r="A312">
        <v>962005</v>
      </c>
      <c r="B312" t="str">
        <f>VLOOKUP(H312,DetalleTiendas!A$2:S$1778,3,FALSE)</f>
        <v>SUPERMERCADOS</v>
      </c>
      <c r="C312" t="str">
        <f>VLOOKUP(H312,DetalleTiendas!A$2:S$1778,4,FALSE)</f>
        <v>JUMBO</v>
      </c>
      <c r="D312" t="str">
        <f>VLOOKUP(H312,DetalleTiendas!A$2:S$1778,5,FALSE)</f>
        <v>COSTA</v>
      </c>
      <c r="E312" t="str">
        <v>ENLACES</v>
      </c>
      <c r="F312" t="str">
        <v>NO</v>
      </c>
      <c r="G312" t="str" xml:space="preserve">
        <f xml:space="preserve">IF(
   AND(ISNUMBER(VALUE(MID(H312,3,3))), ISNUMBER(FIND(" ", H312))),
   LEFT(H312,FIND(" ",H312)-1),
   H312
)</f>
        <v>J174</v>
      </c>
      <c r="H312" t="str">
        <v>J174 EL CASTILLO</v>
      </c>
      <c r="J312" t="str">
        <v>Mantenimiento_CO</v>
      </c>
      <c r="K312" t="str">
        <v>Celso Niebles</v>
      </c>
      <c r="L312" t="str">
        <v>ABIERTO</v>
      </c>
      <c r="M312" t="str">
        <v>CERRADO</v>
      </c>
      <c r="N312" t="str">
        <v>MEDIA</v>
      </c>
      <c r="O312">
        <v>45589</v>
      </c>
      <c r="P312">
        <v>0.7902777777777777</v>
      </c>
      <c r="Q312" t="str">
        <f>TEXT(KPI_IMs_2[[#This Row],[FECHA DE LA NOVEDAD]],"MMMM")</f>
        <v>octubre</v>
      </c>
      <c r="R312" t="str">
        <f>TEXT(KPI_IMs_2[[#This Row],[FECHA DE LA NOVEDAD]],"aaaa")</f>
        <v>2024</v>
      </c>
      <c r="S312">
        <v>45589</v>
      </c>
      <c r="T312">
        <v>45589</v>
      </c>
      <c r="U312">
        <v>0.7902777777777777</v>
      </c>
      <c r="V312">
        <v>0.7916666666666666</v>
      </c>
      <c r="W312">
        <f>((KPI_IMs_2[[#This Row],[FECHA DE RESOLUCION]]+KPI_IMs_2[[#This Row],[HORA CIERRE IM]])-(KPI_IMs_2[[#This Row],[FECHA DE LA NOVEDAD]]+KPI_IMs_2[[#This Row],[HORA DE LA FALLA]]))*24*60</f>
        <v>1.999999996041879</v>
      </c>
      <c r="X312" t="str" cm="1" xml:space="preserve">
        <f t="array" ref="X312" xml:space="preserve">IF(OR(O312="",P312="",S312="",V312="",AQ312="",AR312=""),"",
  LET(
    _xlpm.inicio, O312 + P312,
    _xlpm.fin, S312 + V312,
    _xlpm.dias, INT(_xlpm.fin - _xlpm.inicio),
    _xlpm.tiempo, REDUCE(0, SEQUENCE(_xlpm.dias + 1, 1, 0, 1),
      LAMBDA(_xlpm.acum,_xlpm.d,
        LET(
          _xlpm.dia, TRUNC(_xlpm.inicio) + _xlpm.d,
          _xlpm.horaIni, IF(_xlpm.d = 0, MAX(_xlpm.inicio, _xlpm.dia + AQ312), _xlpm.dia + AQ312),
          _xlpm.horaFin, IF(_xlpm.d = _xlpm.dias, MIN(_xlpm.fin, _xlpm.dia + AR312), _xlpm.dia + AR312),
          _xlpm.tiempo_dia, MAX(0, _xlpm.horaFin - _xlpm.horaIni),
          _xlpm.acum + _xlpm.tiempo_dia
        )
      )
    ),
    TEXT(_xlpm.tiempo, "h:mm")
  )
)</f>
        <v>0:02</v>
      </c>
      <c r="Y312" t="str">
        <f>TEXT((KPI_IMs_2[[#This Row],[FECHA DE REPORTE]]+KPI_IMs_2[[#This Row],[HORA DE REPORTE]]) - (KPI_IMs_2[[#This Row],[FECHA DE LA NOVEDAD]]+KPI_IMs_2[[#This Row],[HORA DE LA FALLA]]), "[h]:mm")</f>
        <v>0:00</v>
      </c>
      <c r="Z312" t="str">
        <v>CORTE DE ENERGIA</v>
      </c>
      <c r="AA312" t="str">
        <v>Eléctrico / Energía</v>
      </c>
      <c r="AB312" t="str">
        <v>Corte electrico</v>
      </c>
      <c r="AC312" t="str">
        <v>Infraestructura - Eléctrica</v>
      </c>
      <c r="AD312" t="str">
        <v>SI</v>
      </c>
      <c r="AE312" t="str">
        <v>SI</v>
      </c>
      <c r="AF312" t="str">
        <v>SI</v>
      </c>
      <c r="AG312" t="str">
        <v>SI</v>
      </c>
      <c r="AH312" t="str">
        <v>INTERNO</v>
      </c>
      <c r="AI312" t="str">
        <v>NEGOCIO</v>
      </c>
      <c r="AJ312" t="str">
        <v>personal de Mantenimiento restablece planta electrica</v>
      </c>
      <c r="AM312" t="str">
        <v>Culminado 100%</v>
      </c>
      <c r="AP312" t="str">
        <v>la Planta de energía no funciona. Las UPS agotaron baterías y se apagaron las POS y equipos de comunicación Personal de Mantenimiento logra colocar en funcionamiento la planta de energía y los equipos suben correctamente</v>
      </c>
      <c r="AQ312">
        <v>0.3333333333333333</v>
      </c>
      <c r="AR312">
        <v>0.875</v>
      </c>
    </row>
    <row r="313" xml:space="preserve">
      <c r="A313">
        <v>955237</v>
      </c>
      <c r="B313" t="str">
        <f>VLOOKUP(H313,DetalleTiendas!A$2:S$1778,3,FALSE)</f>
        <v>SUPERMERCADOS</v>
      </c>
      <c r="C313" t="str">
        <f>VLOOKUP(H313,DetalleTiendas!A$2:S$1778,4,FALSE)</f>
        <v>JUMBO</v>
      </c>
      <c r="D313" t="str">
        <f>VLOOKUP(H313,DetalleTiendas!A$2:S$1778,5,FALSE)</f>
        <v>COSTA</v>
      </c>
      <c r="E313" t="str">
        <v>ENLACES</v>
      </c>
      <c r="F313" t="str">
        <v>NO</v>
      </c>
      <c r="G313" t="str" xml:space="preserve">
        <f xml:space="preserve">IF(
   AND(ISNUMBER(VALUE(MID(H313,3,3))), ISNUMBER(FIND(" ", H313))),
   LEFT(H313,FIND(" ",H313)-1),
   H313
)</f>
        <v>J174</v>
      </c>
      <c r="H313" t="str">
        <v>J174 EL CASTILLO</v>
      </c>
      <c r="J313" t="str">
        <v>Soporte_Onsite_REG_Costa_SM Colombia</v>
      </c>
      <c r="K313" t="str">
        <v>Celso Niebles</v>
      </c>
      <c r="L313" t="str">
        <v>CERRADO</v>
      </c>
      <c r="M313" t="str">
        <v>CERRADO</v>
      </c>
      <c r="N313" t="str">
        <v>MEDIA</v>
      </c>
      <c r="O313">
        <v>45585</v>
      </c>
      <c r="P313">
        <v>0.4166666666666667</v>
      </c>
      <c r="Q313" t="str">
        <f>TEXT(KPI_IMs_2[[#This Row],[FECHA DE LA NOVEDAD]],"MMMM")</f>
        <v>octubre</v>
      </c>
      <c r="R313" t="str">
        <f>TEXT(KPI_IMs_2[[#This Row],[FECHA DE LA NOVEDAD]],"aaaa")</f>
        <v>2024</v>
      </c>
      <c r="S313">
        <v>45585</v>
      </c>
      <c r="T313">
        <v>45585</v>
      </c>
      <c r="U313">
        <v>0.4375</v>
      </c>
      <c r="V313">
        <v>0.4701388888888889</v>
      </c>
      <c r="W313">
        <f>((KPI_IMs_2[[#This Row],[FECHA DE RESOLUCION]]+KPI_IMs_2[[#This Row],[HORA CIERRE IM]])-(KPI_IMs_2[[#This Row],[FECHA DE LA NOVEDAD]]+KPI_IMs_2[[#This Row],[HORA DE LA FALLA]]))*24*60</f>
        <v>76.99999999953434</v>
      </c>
      <c r="X313" t="str" cm="1" xml:space="preserve">
        <f t="array" ref="X313" xml:space="preserve">IF(OR(O313="",P313="",S313="",V313="",AQ313="",AR313=""),"",
  LET(
    _xlpm.inicio, O313 + P313,
    _xlpm.fin, S313 + V313,
    _xlpm.dias, INT(_xlpm.fin - _xlpm.inicio),
    _xlpm.tiempo, REDUCE(0, SEQUENCE(_xlpm.dias + 1, 1, 0, 1),
      LAMBDA(_xlpm.acum,_xlpm.d,
        LET(
          _xlpm.dia, TRUNC(_xlpm.inicio) + _xlpm.d,
          _xlpm.horaIni, IF(_xlpm.d = 0, MAX(_xlpm.inicio, _xlpm.dia + AQ313), _xlpm.dia + AQ313),
          _xlpm.horaFin, IF(_xlpm.d = _xlpm.dias, MIN(_xlpm.fin, _xlpm.dia + AR313), _xlpm.dia + AR313),
          _xlpm.tiempo_dia, MAX(0, _xlpm.horaFin - _xlpm.horaIni),
          _xlpm.acum + _xlpm.tiempo_dia
        )
      )
    ),
    TEXT(_xlpm.tiempo, "h:mm")
  )
)</f>
        <v>1:17</v>
      </c>
      <c r="Y313" t="str">
        <f>TEXT((KPI_IMs_2[[#This Row],[FECHA DE REPORTE]]+KPI_IMs_2[[#This Row],[HORA DE REPORTE]]) - (KPI_IMs_2[[#This Row],[FECHA DE LA NOVEDAD]]+KPI_IMs_2[[#This Row],[HORA DE LA FALLA]]), "[h]:mm")</f>
        <v>0:30</v>
      </c>
      <c r="Z313" t="str">
        <v>CORTE DE ENERGIA</v>
      </c>
      <c r="AA313" t="str">
        <v>Eléctrico / Energía</v>
      </c>
      <c r="AB313" t="str">
        <v>Falla en la planta de la tienda</v>
      </c>
      <c r="AC313" t="str">
        <v>Infraestructura - Eléctrica</v>
      </c>
      <c r="AD313" t="str">
        <v>SI</v>
      </c>
      <c r="AE313" t="str">
        <v>SI</v>
      </c>
      <c r="AF313" t="str">
        <v>SI</v>
      </c>
      <c r="AG313" t="str">
        <v>SI</v>
      </c>
      <c r="AH313" t="str">
        <v>EXTERNO</v>
      </c>
      <c r="AI313" t="str">
        <v>PROVEEDOR</v>
      </c>
      <c r="AJ313" t="str">
        <v>Restablecimiento UPS</v>
      </c>
      <c r="AM313" t="str">
        <v>Culminado 100%</v>
      </c>
      <c r="AP313" t="str">
        <v>Se habilita UPS y se reestablece el servicio.</v>
      </c>
      <c r="AQ313">
        <v>0.3333333333333333</v>
      </c>
      <c r="AR313">
        <v>0.875</v>
      </c>
    </row>
    <row r="314" xml:space="preserve">
      <c r="A314">
        <v>955203</v>
      </c>
      <c r="B314" t="str">
        <f>VLOOKUP(H314,DetalleTiendas!A$2:S$1778,3,FALSE)</f>
        <v>MEJORAMIENTO DEL HOGAR</v>
      </c>
      <c r="C314" t="str">
        <f>VLOOKUP(H314,DetalleTiendas!A$2:S$1778,4,FALSE)</f>
        <v>MEJORAMIENTO DEL HOGAR</v>
      </c>
      <c r="D314" t="str">
        <f>VLOOKUP(H314,DetalleTiendas!A$2:S$1778,5,FALSE)</f>
        <v>MEJORAMIENTO DEL HOGAR</v>
      </c>
      <c r="E314" t="str">
        <v>ENLACES</v>
      </c>
      <c r="F314" t="str">
        <v>N/A</v>
      </c>
      <c r="G314" t="str" xml:space="preserve">
        <f xml:space="preserve">IF(
   AND(ISNUMBER(VALUE(MID(H314,3,3))), ISNUMBER(FIND(" ", H314))),
   LEFT(H314,FIND(" ",H314)-1),
   H314
)</f>
        <v>MEJORAMIENTO DEL HOGAR</v>
      </c>
      <c r="H314" t="str">
        <v>MEJORAMIENTO DEL HOGAR</v>
      </c>
      <c r="J314" t="str">
        <v>Aplicaciones _POS_Nivel 3</v>
      </c>
      <c r="K314" t="str">
        <v>Luis Alejandro Medina</v>
      </c>
      <c r="L314" t="str">
        <v>CERRADO</v>
      </c>
      <c r="M314" t="str">
        <v>CERRADO</v>
      </c>
      <c r="N314" t="str">
        <v>BAJA</v>
      </c>
      <c r="O314">
        <v>45585</v>
      </c>
      <c r="P314">
        <v>0.5763888888888888</v>
      </c>
      <c r="Q314" t="str">
        <f>TEXT(KPI_IMs_2[[#This Row],[FECHA DE LA NOVEDAD]],"MMMM")</f>
        <v>octubre</v>
      </c>
      <c r="R314" t="str">
        <f>TEXT(KPI_IMs_2[[#This Row],[FECHA DE LA NOVEDAD]],"aaaa")</f>
        <v>2024</v>
      </c>
      <c r="S314">
        <v>45586</v>
      </c>
      <c r="T314">
        <v>45585</v>
      </c>
      <c r="U314">
        <v>0.5833333333333334</v>
      </c>
      <c r="V314">
        <v>0.3611111111111111</v>
      </c>
      <c r="W314">
        <f>((KPI_IMs_2[[#This Row],[FECHA DE RESOLUCION]]+KPI_IMs_2[[#This Row],[HORA CIERRE IM]])-(KPI_IMs_2[[#This Row],[FECHA DE LA NOVEDAD]]+KPI_IMs_2[[#This Row],[HORA DE LA FALLA]]))*24*60</f>
        <v>1129.9999999953434</v>
      </c>
      <c r="X314" t="str" cm="1" xml:space="preserve">
        <f t="array" ref="X314" xml:space="preserve">IF(OR(O314="",P314="",S314="",V314="",AQ314="",AR314=""),"",
  LET(
    _xlpm.inicio, O314 + P314,
    _xlpm.fin, S314 + V314,
    _xlpm.dias, INT(_xlpm.fin - _xlpm.inicio),
    _xlpm.tiempo, REDUCE(0, SEQUENCE(_xlpm.dias + 1, 1, 0, 1),
      LAMBDA(_xlpm.acum,_xlpm.d,
        LET(
          _xlpm.dia, TRUNC(_xlpm.inicio) + _xlpm.d,
          _xlpm.horaIni, IF(_xlpm.d = 0, MAX(_xlpm.inicio, _xlpm.dia + AQ314), _xlpm.dia + AQ314),
          _xlpm.horaFin, IF(_xlpm.d = _xlpm.dias, MIN(_xlpm.fin, _xlpm.dia + AR314), _xlpm.dia + AR314),
          _xlpm.tiempo_dia, MAX(0, _xlpm.horaFin - _xlpm.horaIni),
          _xlpm.acum + _xlpm.tiempo_dia
        )
      )
    ),
    TEXT(_xlpm.tiempo, "h:mm")
  )
)</f>
        <v>7:10</v>
      </c>
      <c r="Y314" t="str">
        <f>TEXT((KPI_IMs_2[[#This Row],[FECHA DE REPORTE]]+KPI_IMs_2[[#This Row],[HORA DE REPORTE]]) - (KPI_IMs_2[[#This Row],[FECHA DE LA NOVEDAD]]+KPI_IMs_2[[#This Row],[HORA DE LA FALLA]]), "[h]:mm")</f>
        <v>0:10</v>
      </c>
      <c r="Z314" t="str">
        <v>NOVEDAD CLIENTE UNICO</v>
      </c>
      <c r="AA314" t="str">
        <v>Software / Actualización</v>
      </c>
      <c r="AB314" t="str">
        <v>Fallas con la CVE (bases de datos)</v>
      </c>
      <c r="AC314" t="str">
        <v>Software / Actualización</v>
      </c>
      <c r="AD314" t="str">
        <v>NO</v>
      </c>
      <c r="AE314" t="str">
        <v>NO</v>
      </c>
      <c r="AF314" t="str">
        <v>NO</v>
      </c>
      <c r="AG314" t="str">
        <v>NO</v>
      </c>
      <c r="AH314" t="str">
        <v>INTERNO</v>
      </c>
      <c r="AI314" t="str">
        <v>SISTEMAS</v>
      </c>
      <c r="AJ314" t="str">
        <v xml:space="preserve">ajustes a nivel de aplicacion y base de datos </v>
      </c>
      <c r="AM314" t="str">
        <v>Culminado 100%</v>
      </c>
      <c r="AP314" t="str">
        <v>Falla en la Carga de Transacciones a la BD de Bopos CON EL Grupo regional se separan en varios flujos de cargue de información para las 16 tiendas.</v>
      </c>
      <c r="AQ314">
        <v>0.3333333333333333</v>
      </c>
      <c r="AR314">
        <v>0.875</v>
      </c>
    </row>
    <row r="315" xml:space="preserve">
      <c r="A315">
        <v>952071</v>
      </c>
      <c r="B315" t="str">
        <f>VLOOKUP(H315,DetalleTiendas!A$2:S$1778,3,FALSE)</f>
        <v>SUPERMERCADOS</v>
      </c>
      <c r="C315" t="str">
        <f>VLOOKUP(H315,DetalleTiendas!A$2:S$1778,4,FALSE)</f>
        <v>SUPERMERCADOS</v>
      </c>
      <c r="D315" t="str">
        <f>VLOOKUP(H315,DetalleTiendas!A$2:S$1778,5,FALSE)</f>
        <v>SUPERMERCADOS</v>
      </c>
      <c r="E315" t="str">
        <v>ENLACES</v>
      </c>
      <c r="F315" t="str">
        <v>SI</v>
      </c>
      <c r="G315" t="str" xml:space="preserve">
        <f xml:space="preserve">IF(
   AND(ISNUMBER(VALUE(MID(H315,3,3))), ISNUMBER(FIND(" ", H315))),
   LEFT(H315,FIND(" ",H315)-1),
   H315
)</f>
        <v>SUPERMERCADOS</v>
      </c>
      <c r="H315" t="str">
        <v>SUPERMERCADOS</v>
      </c>
      <c r="J315" t="str">
        <v>Aplicaciones_POS_ARS_Colombia</v>
      </c>
      <c r="K315" t="str">
        <v>Luis Alejandro Medina</v>
      </c>
      <c r="L315" t="str">
        <v>CERRADO</v>
      </c>
      <c r="M315" t="str">
        <v>CERRADO</v>
      </c>
      <c r="N315" t="str">
        <v>MEDIA</v>
      </c>
      <c r="O315">
        <v>45584</v>
      </c>
      <c r="P315">
        <v>0.7701388888888889</v>
      </c>
      <c r="Q315" t="str">
        <f>TEXT(KPI_IMs_2[[#This Row],[FECHA DE LA NOVEDAD]],"MMMM")</f>
        <v>octubre</v>
      </c>
      <c r="R315" t="str">
        <f>TEXT(KPI_IMs_2[[#This Row],[FECHA DE LA NOVEDAD]],"aaaa")</f>
        <v>2024</v>
      </c>
      <c r="S315">
        <v>45584</v>
      </c>
      <c r="T315">
        <v>45584</v>
      </c>
      <c r="U315">
        <v>0.7777777777777778</v>
      </c>
      <c r="V315">
        <v>0.8333333333333334</v>
      </c>
      <c r="W315">
        <f>((KPI_IMs_2[[#This Row],[FECHA DE RESOLUCION]]+KPI_IMs_2[[#This Row],[HORA CIERRE IM]])-(KPI_IMs_2[[#This Row],[FECHA DE LA NOVEDAD]]+KPI_IMs_2[[#This Row],[HORA DE LA FALLA]]))*24*60</f>
        <v>91.00000000325963</v>
      </c>
      <c r="X315" t="str" cm="1" xml:space="preserve">
        <f t="array" ref="X315" xml:space="preserve">IF(OR(O315="",P315="",S315="",V315="",AQ315="",AR315=""),"",
  LET(
    _xlpm.inicio, O315 + P315,
    _xlpm.fin, S315 + V315,
    _xlpm.dias, INT(_xlpm.fin - _xlpm.inicio),
    _xlpm.tiempo, REDUCE(0, SEQUENCE(_xlpm.dias + 1, 1, 0, 1),
      LAMBDA(_xlpm.acum,_xlpm.d,
        LET(
          _xlpm.dia, TRUNC(_xlpm.inicio) + _xlpm.d,
          _xlpm.horaIni, IF(_xlpm.d = 0, MAX(_xlpm.inicio, _xlpm.dia + AQ315), _xlpm.dia + AQ315),
          _xlpm.horaFin, IF(_xlpm.d = _xlpm.dias, MIN(_xlpm.fin, _xlpm.dia + AR315), _xlpm.dia + AR315),
          _xlpm.tiempo_dia, MAX(0, _xlpm.horaFin - _xlpm.horaIni),
          _xlpm.acum + _xlpm.tiempo_dia
        )
      )
    ),
    TEXT(_xlpm.tiempo, "h:mm")
  )
)</f>
        <v>1:31</v>
      </c>
      <c r="Y315" t="str">
        <f>TEXT((KPI_IMs_2[[#This Row],[FECHA DE REPORTE]]+KPI_IMs_2[[#This Row],[HORA DE REPORTE]]) - (KPI_IMs_2[[#This Row],[FECHA DE LA NOVEDAD]]+KPI_IMs_2[[#This Row],[HORA DE LA FALLA]]), "[h]:mm")</f>
        <v>0:11</v>
      </c>
      <c r="Z315" t="str">
        <v>FALLA CON ATC</v>
      </c>
      <c r="AA315" t="str">
        <v>Software / Actualización</v>
      </c>
      <c r="AB315" t="str">
        <v>Archivo de la BCT no estaba disponible</v>
      </c>
      <c r="AC315" t="str">
        <v>Software / Actualización</v>
      </c>
      <c r="AD315" t="str">
        <v>NO</v>
      </c>
      <c r="AE315" t="str">
        <v>NO</v>
      </c>
      <c r="AF315" t="str">
        <v>NO</v>
      </c>
      <c r="AG315" t="str">
        <v>NO</v>
      </c>
      <c r="AH315" t="str">
        <v>INTERNO</v>
      </c>
      <c r="AI315" t="str">
        <v>NEGOCIO</v>
      </c>
      <c r="AJ315" t="str">
        <v>Reinicio o/y inicio de servicios</v>
      </c>
      <c r="AM315" t="str">
        <v>Culminado 100%</v>
      </c>
      <c r="AP315" t="str">
        <v>Se realiza el reinicio por parte del Grupo de Devops y se recupera la Normalidad</v>
      </c>
      <c r="AQ315">
        <v>0.3333333333333333</v>
      </c>
      <c r="AR315">
        <v>0.875</v>
      </c>
    </row>
    <row r="316" xml:space="preserve">
      <c r="A316">
        <v>951735</v>
      </c>
      <c r="B316" t="str">
        <f>VLOOKUP(H316,DetalleTiendas!A$2:S$1778,3,FALSE)</f>
        <v>SUPERMERCADOS</v>
      </c>
      <c r="C316" t="str">
        <f>VLOOKUP(H316,DetalleTiendas!A$2:S$1778,4,FALSE)</f>
        <v>SUPERMERCADOS</v>
      </c>
      <c r="D316" t="str">
        <f>VLOOKUP(H316,DetalleTiendas!A$2:S$1778,5,FALSE)</f>
        <v>SUPERMERCADOS</v>
      </c>
      <c r="E316" t="str">
        <v>POS</v>
      </c>
      <c r="F316" t="str">
        <v>SI</v>
      </c>
      <c r="G316" t="str" xml:space="preserve">
        <f xml:space="preserve">IF(
   AND(ISNUMBER(VALUE(MID(H316,3,3))), ISNUMBER(FIND(" ", H316))),
   LEFT(H316,FIND(" ",H316)-1),
   H316
)</f>
        <v>SUPERMERCADOS</v>
      </c>
      <c r="H316" t="str">
        <v>SUPERMERCADOS</v>
      </c>
      <c r="J316" t="str">
        <v>SC_Fidelidad</v>
      </c>
      <c r="K316" t="str">
        <v>Nubia Bohorquez</v>
      </c>
      <c r="L316" t="str">
        <v>CERRADO</v>
      </c>
      <c r="M316" t="str">
        <v>CERRADO</v>
      </c>
      <c r="N316" t="str">
        <v>ALTA</v>
      </c>
      <c r="O316">
        <v>45584</v>
      </c>
      <c r="P316">
        <v>0.4513888888888889</v>
      </c>
      <c r="Q316" t="str">
        <f>TEXT(KPI_IMs_2[[#This Row],[FECHA DE LA NOVEDAD]],"MMMM")</f>
        <v>octubre</v>
      </c>
      <c r="R316" t="str">
        <f>TEXT(KPI_IMs_2[[#This Row],[FECHA DE LA NOVEDAD]],"aaaa")</f>
        <v>2024</v>
      </c>
      <c r="S316">
        <v>45584</v>
      </c>
      <c r="T316">
        <v>45584</v>
      </c>
      <c r="U316">
        <v>0.48194444444444445</v>
      </c>
      <c r="V316">
        <v>0.5215277777777778</v>
      </c>
      <c r="W316">
        <f>((KPI_IMs_2[[#This Row],[FECHA DE RESOLUCION]]+KPI_IMs_2[[#This Row],[HORA CIERRE IM]])-(KPI_IMs_2[[#This Row],[FECHA DE LA NOVEDAD]]+KPI_IMs_2[[#This Row],[HORA DE LA FALLA]]))*24*60</f>
        <v>100.9999999939464</v>
      </c>
      <c r="X316" t="str" cm="1" xml:space="preserve">
        <f t="array" ref="X316" xml:space="preserve">IF(OR(O316="",P316="",S316="",V316="",AQ316="",AR316=""),"",
  LET(
    _xlpm.inicio, O316 + P316,
    _xlpm.fin, S316 + V316,
    _xlpm.dias, INT(_xlpm.fin - _xlpm.inicio),
    _xlpm.tiempo, REDUCE(0, SEQUENCE(_xlpm.dias + 1, 1, 0, 1),
      LAMBDA(_xlpm.acum,_xlpm.d,
        LET(
          _xlpm.dia, TRUNC(_xlpm.inicio) + _xlpm.d,
          _xlpm.horaIni, IF(_xlpm.d = 0, MAX(_xlpm.inicio, _xlpm.dia + AQ316), _xlpm.dia + AQ316),
          _xlpm.horaFin, IF(_xlpm.d = _xlpm.dias, MIN(_xlpm.fin, _xlpm.dia + AR316), _xlpm.dia + AR316),
          _xlpm.tiempo_dia, MAX(0, _xlpm.horaFin - _xlpm.horaIni),
          _xlpm.acum + _xlpm.tiempo_dia
        )
      )
    ),
    TEXT(_xlpm.tiempo, "h:mm")
  )
)</f>
        <v>1:41</v>
      </c>
      <c r="Y316" t="str">
        <f>TEXT((KPI_IMs_2[[#This Row],[FECHA DE REPORTE]]+KPI_IMs_2[[#This Row],[HORA DE REPORTE]]) - (KPI_IMs_2[[#This Row],[FECHA DE LA NOVEDAD]]+KPI_IMs_2[[#This Row],[HORA DE LA FALLA]]), "[h]:mm")</f>
        <v>0:44</v>
      </c>
      <c r="Z316" t="str">
        <v>FIDELIDAD/PUNTOS</v>
      </c>
      <c r="AA316" t="str">
        <v>Software / Actualización</v>
      </c>
      <c r="AB316" t="str">
        <v>Fallas con Fidelidad (parametrización)</v>
      </c>
      <c r="AC316" t="str">
        <v>Software / Actualización</v>
      </c>
      <c r="AD316" t="str">
        <v>NO</v>
      </c>
      <c r="AE316" t="str">
        <v>NO</v>
      </c>
      <c r="AF316" t="str">
        <v>NO</v>
      </c>
      <c r="AG316" t="str">
        <v>NO</v>
      </c>
      <c r="AH316" t="str">
        <v>INTERNO</v>
      </c>
      <c r="AI316" t="str">
        <v>NEGOCIO</v>
      </c>
      <c r="AJ316" t="str">
        <v xml:space="preserve">ajustes a nivel de aplicacion y base de datos </v>
      </c>
      <c r="AM316" t="str">
        <v>Culminado 100%</v>
      </c>
      <c r="AP316" t="str">
        <v>Se ajusta la configuración por parte del grupo resolutor</v>
      </c>
      <c r="AQ316">
        <v>0.3333333333333333</v>
      </c>
      <c r="AR316">
        <v>0.875</v>
      </c>
    </row>
    <row r="317" xml:space="preserve">
      <c r="A317">
        <v>951749</v>
      </c>
      <c r="B317" t="str">
        <f>VLOOKUP(H317,DetalleTiendas!A$2:S$1778,3,FALSE)</f>
        <v>SUPERMERCADOS</v>
      </c>
      <c r="C317" t="str">
        <f>VLOOKUP(H317,DetalleTiendas!A$2:S$1778,4,FALSE)</f>
        <v>JUMBO</v>
      </c>
      <c r="D317" t="str">
        <f>VLOOKUP(H317,DetalleTiendas!A$2:S$1778,5,FALSE)</f>
        <v>OCCIDENTE</v>
      </c>
      <c r="E317" t="str">
        <v>GENESIX</v>
      </c>
      <c r="F317" t="str">
        <v>N/A</v>
      </c>
      <c r="G317" t="str" xml:space="preserve">
        <f xml:space="preserve">IF(
   AND(ISNUMBER(VALUE(MID(H317,3,3))), ISNUMBER(FIND(" ", H317))),
   LEFT(H317,FIND(" ",H317)-1),
   H317
)</f>
        <v>J036</v>
      </c>
      <c r="H317" t="str">
        <v>J036 POPAYAN CAMPANARIO</v>
      </c>
      <c r="J317" t="str">
        <v>Mesas Epecializadas Colombia</v>
      </c>
      <c r="K317" t="str">
        <v>Farutt Reyes</v>
      </c>
      <c r="L317" t="str">
        <v>CERRADO</v>
      </c>
      <c r="M317" t="str">
        <v>CERRADO</v>
      </c>
      <c r="N317" t="str">
        <v>MEDIA</v>
      </c>
      <c r="O317">
        <v>45583</v>
      </c>
      <c r="P317">
        <v>0.3611111111111111</v>
      </c>
      <c r="Q317" t="str">
        <f>TEXT(KPI_IMs_2[[#This Row],[FECHA DE LA NOVEDAD]],"MMMM")</f>
        <v>octubre</v>
      </c>
      <c r="R317" t="str">
        <f>TEXT(KPI_IMs_2[[#This Row],[FECHA DE LA NOVEDAD]],"aaaa")</f>
        <v>2024</v>
      </c>
      <c r="S317">
        <v>45583</v>
      </c>
      <c r="T317">
        <v>45583</v>
      </c>
      <c r="U317">
        <v>0.38472222222222224</v>
      </c>
      <c r="V317">
        <v>0.4</v>
      </c>
      <c r="W317">
        <f>((KPI_IMs_2[[#This Row],[FECHA DE RESOLUCION]]+KPI_IMs_2[[#This Row],[HORA CIERRE IM]])-(KPI_IMs_2[[#This Row],[FECHA DE LA NOVEDAD]]+KPI_IMs_2[[#This Row],[HORA DE LA FALLA]]))*24*60</f>
        <v>56.00000000442378</v>
      </c>
      <c r="X317" t="str" cm="1" xml:space="preserve">
        <f t="array" ref="X317" xml:space="preserve">IF(OR(O317="",P317="",S317="",V317="",AQ317="",AR317=""),"",
  LET(
    _xlpm.inicio, O317 + P317,
    _xlpm.fin, S317 + V317,
    _xlpm.dias, INT(_xlpm.fin - _xlpm.inicio),
    _xlpm.tiempo, REDUCE(0, SEQUENCE(_xlpm.dias + 1, 1, 0, 1),
      LAMBDA(_xlpm.acum,_xlpm.d,
        LET(
          _xlpm.dia, TRUNC(_xlpm.inicio) + _xlpm.d,
          _xlpm.horaIni, IF(_xlpm.d = 0, MAX(_xlpm.inicio, _xlpm.dia + AQ317), _xlpm.dia + AQ317),
          _xlpm.horaFin, IF(_xlpm.d = _xlpm.dias, MIN(_xlpm.fin, _xlpm.dia + AR317), _xlpm.dia + AR317),
          _xlpm.tiempo_dia, MAX(0, _xlpm.horaFin - _xlpm.horaIni),
          _xlpm.acum + _xlpm.tiempo_dia
        )
      )
    ),
    TEXT(_xlpm.tiempo, "h:mm")
  )
)</f>
        <v>0:56</v>
      </c>
      <c r="Y317" t="str">
        <f>TEXT((KPI_IMs_2[[#This Row],[FECHA DE REPORTE]]+KPI_IMs_2[[#This Row],[HORA DE REPORTE]]) - (KPI_IMs_2[[#This Row],[FECHA DE LA NOVEDAD]]+KPI_IMs_2[[#This Row],[HORA DE LA FALLA]]), "[h]:mm")</f>
        <v>0:34</v>
      </c>
      <c r="Z317" t="str">
        <v>BLOQUEO POS</v>
      </c>
      <c r="AA317" t="str">
        <v>Software / Actualización</v>
      </c>
      <c r="AB317" t="str">
        <v>Fallas con el ingreso a cajas (parametrización</v>
      </c>
      <c r="AC317" t="str">
        <v>Software / Actualización</v>
      </c>
      <c r="AD317" t="str">
        <v>NO</v>
      </c>
      <c r="AE317" t="str">
        <v>NO</v>
      </c>
      <c r="AF317" t="str">
        <v>NO</v>
      </c>
      <c r="AG317" t="str">
        <v>NO</v>
      </c>
      <c r="AH317" t="str">
        <v>INTERNO</v>
      </c>
      <c r="AI317" t="str">
        <v>SISTEMAS</v>
      </c>
      <c r="AJ317" t="str">
        <v>Mejora Actualizacion Sistema</v>
      </c>
      <c r="AM317" t="str">
        <v>Culminado 100%</v>
      </c>
      <c r="AP317" t="str">
        <v>Se realiza las respectivas modificaciones y las POS queda operativas</v>
      </c>
      <c r="AQ317">
        <v>0.3333333333333333</v>
      </c>
      <c r="AR317">
        <v>0.875</v>
      </c>
    </row>
    <row r="318" xml:space="preserve">
      <c r="A318">
        <v>945402</v>
      </c>
      <c r="B318" t="str">
        <f>VLOOKUP(H318,DetalleTiendas!A$2:S$1778,3,FALSE)</f>
        <v>SUPERMERCADOS</v>
      </c>
      <c r="C318" t="str">
        <f>VLOOKUP(H318,DetalleTiendas!A$2:S$1778,4,FALSE)</f>
        <v>SUPERMERCADOS</v>
      </c>
      <c r="D318" t="str">
        <f>VLOOKUP(H318,DetalleTiendas!A$2:S$1778,5,FALSE)</f>
        <v>SUPERMERCADOS</v>
      </c>
      <c r="E318" t="str">
        <v>SOPORTE DE VENTAS</v>
      </c>
      <c r="F318" t="str">
        <v>N/A</v>
      </c>
      <c r="G318" t="str" xml:space="preserve">
        <f xml:space="preserve">IF(
   AND(ISNUMBER(VALUE(MID(H318,3,3))), ISNUMBER(FIND(" ", H318))),
   LEFT(H318,FIND(" ",H318)-1),
   H318
)</f>
        <v>SUPERMERCADOS</v>
      </c>
      <c r="H318" t="str">
        <v>SUPERMERCADOS</v>
      </c>
      <c r="J318" t="str">
        <v>Mesas Epecializadas Colombia</v>
      </c>
      <c r="K318" t="str">
        <v>Farutt Reyes</v>
      </c>
      <c r="L318" t="str">
        <v>CERRADO</v>
      </c>
      <c r="M318" t="str">
        <v>CERRADO</v>
      </c>
      <c r="N318" t="str">
        <v>ALTA</v>
      </c>
      <c r="O318">
        <v>45581</v>
      </c>
      <c r="P318">
        <v>0.25</v>
      </c>
      <c r="Q318" t="str">
        <f>TEXT(KPI_IMs_2[[#This Row],[FECHA DE LA NOVEDAD]],"MMMM")</f>
        <v>octubre</v>
      </c>
      <c r="R318" t="str">
        <f>TEXT(KPI_IMs_2[[#This Row],[FECHA DE LA NOVEDAD]],"aaaa")</f>
        <v>2024</v>
      </c>
      <c r="S318">
        <v>45581</v>
      </c>
      <c r="T318">
        <v>45581</v>
      </c>
      <c r="U318">
        <v>0.2798611111111111</v>
      </c>
      <c r="V318">
        <v>0.375</v>
      </c>
      <c r="W318">
        <f>((KPI_IMs_2[[#This Row],[FECHA DE RESOLUCION]]+KPI_IMs_2[[#This Row],[HORA CIERRE IM]])-(KPI_IMs_2[[#This Row],[FECHA DE LA NOVEDAD]]+KPI_IMs_2[[#This Row],[HORA DE LA FALLA]]))*24*60</f>
        <v>180</v>
      </c>
      <c r="X318" t="str" cm="1" xml:space="preserve">
        <f t="array" ref="X318" xml:space="preserve">IF(OR(O318="",P318="",S318="",V318="",AQ318="",AR318=""),"",
  LET(
    _xlpm.inicio, O318 + P318,
    _xlpm.fin, S318 + V318,
    _xlpm.dias, INT(_xlpm.fin - _xlpm.inicio),
    _xlpm.tiempo, REDUCE(0, SEQUENCE(_xlpm.dias + 1, 1, 0, 1),
      LAMBDA(_xlpm.acum,_xlpm.d,
        LET(
          _xlpm.dia, TRUNC(_xlpm.inicio) + _xlpm.d,
          _xlpm.horaIni, IF(_xlpm.d = 0, MAX(_xlpm.inicio, _xlpm.dia + AQ318), _xlpm.dia + AQ318),
          _xlpm.horaFin, IF(_xlpm.d = _xlpm.dias, MIN(_xlpm.fin, _xlpm.dia + AR318), _xlpm.dia + AR318),
          _xlpm.tiempo_dia, MAX(0, _xlpm.horaFin - _xlpm.horaIni),
          _xlpm.acum + _xlpm.tiempo_dia
        )
      )
    ),
    TEXT(_xlpm.tiempo, "h:mm")
  )
)</f>
        <v>1:00</v>
      </c>
      <c r="Y318" t="str">
        <f>TEXT((KPI_IMs_2[[#This Row],[FECHA DE REPORTE]]+KPI_IMs_2[[#This Row],[HORA DE REPORTE]]) - (KPI_IMs_2[[#This Row],[FECHA DE LA NOVEDAD]]+KPI_IMs_2[[#This Row],[HORA DE LA FALLA]]), "[h]:mm")</f>
        <v>0:43</v>
      </c>
      <c r="Z318" t="str">
        <v>NOVEDAD PRECIOS</v>
      </c>
      <c r="AA318" t="str">
        <v>Software / Actualización</v>
      </c>
      <c r="AB318" t="str">
        <v>Fallas con los precios (parametrización)</v>
      </c>
      <c r="AC318" t="str">
        <v>Software / Actualización</v>
      </c>
      <c r="AD318" t="str">
        <v>NO</v>
      </c>
      <c r="AE318" t="str">
        <v>NO</v>
      </c>
      <c r="AF318" t="str">
        <v>NO</v>
      </c>
      <c r="AG318" t="str">
        <v>NO</v>
      </c>
      <c r="AH318" t="str">
        <v>INTERNO</v>
      </c>
      <c r="AI318" t="str">
        <v>SISTEMAS</v>
      </c>
      <c r="AJ318" t="str">
        <v>Integracion / Desarrollo</v>
      </c>
      <c r="AM318" t="str">
        <v>Culminado 100%</v>
      </c>
      <c r="AP318" t="str">
        <v>El grupo de Genesys realiza la corrección de los precios; se procede con el ejecución de la carga de la actualización en tiendas</v>
      </c>
      <c r="AQ318">
        <v>0.3333333333333333</v>
      </c>
      <c r="AR318">
        <v>0.875</v>
      </c>
    </row>
    <row r="319" xml:space="preserve">
      <c r="A319">
        <v>938522</v>
      </c>
      <c r="B319" t="str">
        <f>VLOOKUP(H319,DetalleTiendas!A$2:S$1778,3,FALSE)</f>
        <v>SUPERMERCADOS</v>
      </c>
      <c r="C319" t="str">
        <f>VLOOKUP(H319,DetalleTiendas!A$2:S$1778,4,FALSE)</f>
        <v>SPID</v>
      </c>
      <c r="D319" t="str">
        <f>VLOOKUP(H319,DetalleTiendas!A$2:S$1778,5,FALSE)</f>
        <v>BOGOTA</v>
      </c>
      <c r="E319" t="str">
        <v>ENLACES</v>
      </c>
      <c r="F319" t="str">
        <v>NO</v>
      </c>
      <c r="G319" t="str" xml:space="preserve">
        <f xml:space="preserve">IF(
   AND(ISNUMBER(VALUE(MID(H319,3,3))), ISNUMBER(FIND(" ", H319))),
   LEFT(H319,FIND(" ",H319)-1),
   H319
)</f>
        <v>SP301</v>
      </c>
      <c r="H319" t="str">
        <v>SP301  CEDRITOS CALLE 140</v>
      </c>
      <c r="J319" t="str">
        <v>Mantenimiento_Colombia</v>
      </c>
      <c r="K319" t="str">
        <v>David Higuita</v>
      </c>
      <c r="L319" t="str">
        <v>CERRADO</v>
      </c>
      <c r="M319" t="str">
        <v>CERRADO</v>
      </c>
      <c r="N319" t="str">
        <v>ALTA</v>
      </c>
      <c r="O319">
        <v>45577</v>
      </c>
      <c r="P319">
        <v>0.25</v>
      </c>
      <c r="Q319" t="str">
        <f>TEXT(KPI_IMs_2[[#This Row],[FECHA DE LA NOVEDAD]],"MMMM")</f>
        <v>octubre</v>
      </c>
      <c r="R319" t="str">
        <f>TEXT(KPI_IMs_2[[#This Row],[FECHA DE LA NOVEDAD]],"aaaa")</f>
        <v>2024</v>
      </c>
      <c r="S319">
        <v>45577</v>
      </c>
      <c r="T319">
        <v>45577</v>
      </c>
      <c r="U319">
        <v>0.4166666666666667</v>
      </c>
      <c r="V319">
        <v>0.5006944444444444</v>
      </c>
      <c r="W319">
        <f>((KPI_IMs_2[[#This Row],[FECHA DE RESOLUCION]]+KPI_IMs_2[[#This Row],[HORA CIERRE IM]])-(KPI_IMs_2[[#This Row],[FECHA DE LA NOVEDAD]]+KPI_IMs_2[[#This Row],[HORA DE LA FALLA]]))*24*60</f>
        <v>361.00000000325963</v>
      </c>
      <c r="X319" t="str" cm="1" xml:space="preserve">
        <f t="array" ref="X319" xml:space="preserve">IF(OR(O319="",P319="",S319="",V319="",AQ319="",AR319=""),"",
  LET(
    _xlpm.inicio, O319 + P319,
    _xlpm.fin, S319 + V319,
    _xlpm.dias, INT(_xlpm.fin - _xlpm.inicio),
    _xlpm.tiempo, REDUCE(0, SEQUENCE(_xlpm.dias + 1, 1, 0, 1),
      LAMBDA(_xlpm.acum,_xlpm.d,
        LET(
          _xlpm.dia, TRUNC(_xlpm.inicio) + _xlpm.d,
          _xlpm.horaIni, IF(_xlpm.d = 0, MAX(_xlpm.inicio, _xlpm.dia + AQ319), _xlpm.dia + AQ319),
          _xlpm.horaFin, IF(_xlpm.d = _xlpm.dias, MIN(_xlpm.fin, _xlpm.dia + AR319), _xlpm.dia + AR319),
          _xlpm.tiempo_dia, MAX(0, _xlpm.horaFin - _xlpm.horaIni),
          _xlpm.acum + _xlpm.tiempo_dia
        )
      )
    ),
    TEXT(_xlpm.tiempo, "h:mm")
  )
)</f>
        <v>4:01</v>
      </c>
      <c r="Y319" t="str">
        <f>TEXT((KPI_IMs_2[[#This Row],[FECHA DE REPORTE]]+KPI_IMs_2[[#This Row],[HORA DE REPORTE]]) - (KPI_IMs_2[[#This Row],[FECHA DE LA NOVEDAD]]+KPI_IMs_2[[#This Row],[HORA DE LA FALLA]]), "[h]:mm")</f>
        <v>4:00</v>
      </c>
      <c r="Z319" t="str">
        <v>CORTE DE ENERGIA</v>
      </c>
      <c r="AA319" t="str">
        <v>Eléctrico / Energía</v>
      </c>
      <c r="AB319" t="str">
        <v>Corte de energía en el sector</v>
      </c>
      <c r="AC319" t="str">
        <v>Infraestructura - Eléctrica</v>
      </c>
      <c r="AD319" t="str">
        <v>SI</v>
      </c>
      <c r="AE319" t="str">
        <v>SI</v>
      </c>
      <c r="AF319" t="str">
        <v>SI</v>
      </c>
      <c r="AG319" t="str">
        <v>SI</v>
      </c>
      <c r="AH319" t="str">
        <v>EXTERNO</v>
      </c>
      <c r="AI319" t="str">
        <v>PROVEEDOR</v>
      </c>
      <c r="AJ319" t="str">
        <v>Restablecimiento UPS</v>
      </c>
      <c r="AM319" t="str">
        <v>Culminado 100%</v>
      </c>
      <c r="AP319" t="str">
        <v>Se habilita UPS y se reestablece el servicio.</v>
      </c>
      <c r="AQ319">
        <v>0.3333333333333333</v>
      </c>
      <c r="AR319">
        <v>0.875</v>
      </c>
    </row>
    <row r="320" xml:space="preserve">
      <c r="A320">
        <v>938526</v>
      </c>
      <c r="B320" t="str">
        <f>VLOOKUP(H320,DetalleTiendas!A$2:S$1778,3,FALSE)</f>
        <v>SUPERMERCADOS</v>
      </c>
      <c r="C320" t="str">
        <f>VLOOKUP(H320,DetalleTiendas!A$2:S$1778,4,FALSE)</f>
        <v>SUPERMERCADOS</v>
      </c>
      <c r="D320" t="str">
        <f>VLOOKUP(H320,DetalleTiendas!A$2:S$1778,5,FALSE)</f>
        <v>SUPERMERCADOS</v>
      </c>
      <c r="E320" t="str">
        <v>TRADUCTOR PRECIOS</v>
      </c>
      <c r="F320" t="str">
        <v>SI</v>
      </c>
      <c r="G320" t="str" xml:space="preserve">
        <f xml:space="preserve">IF(
   AND(ISNUMBER(VALUE(MID(H320,3,3))), ISNUMBER(FIND(" ", H320))),
   LEFT(H320,FIND(" ",H320)-1),
   H320
)</f>
        <v>SUPERMERCADOS</v>
      </c>
      <c r="H320" t="str">
        <v>SUPERMERCADOS</v>
      </c>
      <c r="J320" t="str">
        <v>Aplicaciones_POS_ARS_Colombia</v>
      </c>
      <c r="K320" t="str">
        <v>Luis Alejandro Medina</v>
      </c>
      <c r="L320" t="str">
        <v>CERRADO</v>
      </c>
      <c r="M320" t="str">
        <v>CERRADO</v>
      </c>
      <c r="N320" t="str">
        <v>ALTA</v>
      </c>
      <c r="O320">
        <v>45577</v>
      </c>
      <c r="P320">
        <v>0.3333333333333333</v>
      </c>
      <c r="Q320" t="str">
        <f>TEXT(KPI_IMs_2[[#This Row],[FECHA DE LA NOVEDAD]],"MMMM")</f>
        <v>octubre</v>
      </c>
      <c r="R320" t="str">
        <f>TEXT(KPI_IMs_2[[#This Row],[FECHA DE LA NOVEDAD]],"aaaa")</f>
        <v>2024</v>
      </c>
      <c r="S320">
        <v>45577</v>
      </c>
      <c r="T320">
        <v>45577</v>
      </c>
      <c r="U320">
        <v>0.5694444444444444</v>
      </c>
      <c r="V320">
        <v>0.625</v>
      </c>
      <c r="W320">
        <f>((KPI_IMs_2[[#This Row],[FECHA DE RESOLUCION]]+KPI_IMs_2[[#This Row],[HORA CIERRE IM]])-(KPI_IMs_2[[#This Row],[FECHA DE LA NOVEDAD]]+KPI_IMs_2[[#This Row],[HORA DE LA FALLA]]))*24*60</f>
        <v>419.99999999650754</v>
      </c>
      <c r="X320" t="str" cm="1" xml:space="preserve">
        <f t="array" ref="X320" xml:space="preserve">IF(OR(O320="",P320="",S320="",V320="",AQ320="",AR320=""),"",
  LET(
    _xlpm.inicio, O320 + P320,
    _xlpm.fin, S320 + V320,
    _xlpm.dias, INT(_xlpm.fin - _xlpm.inicio),
    _xlpm.tiempo, REDUCE(0, SEQUENCE(_xlpm.dias + 1, 1, 0, 1),
      LAMBDA(_xlpm.acum,_xlpm.d,
        LET(
          _xlpm.dia, TRUNC(_xlpm.inicio) + _xlpm.d,
          _xlpm.horaIni, IF(_xlpm.d = 0, MAX(_xlpm.inicio, _xlpm.dia + AQ320), _xlpm.dia + AQ320),
          _xlpm.horaFin, IF(_xlpm.d = _xlpm.dias, MIN(_xlpm.fin, _xlpm.dia + AR320), _xlpm.dia + AR320),
          _xlpm.tiempo_dia, MAX(0, _xlpm.horaFin - _xlpm.horaIni),
          _xlpm.acum + _xlpm.tiempo_dia
        )
      )
    ),
    TEXT(_xlpm.tiempo, "h:mm")
  )
)</f>
        <v>7:00</v>
      </c>
      <c r="Y320" t="str">
        <f>TEXT((KPI_IMs_2[[#This Row],[FECHA DE REPORTE]]+KPI_IMs_2[[#This Row],[HORA DE REPORTE]]) - (KPI_IMs_2[[#This Row],[FECHA DE LA NOVEDAD]]+KPI_IMs_2[[#This Row],[HORA DE LA FALLA]]), "[h]:mm")</f>
        <v>5:40</v>
      </c>
      <c r="Z320" t="str">
        <v>FALLA DE DESCUENTOS</v>
      </c>
      <c r="AA320" t="str">
        <v>Software / Actualización</v>
      </c>
      <c r="AB320" t="str">
        <v>Fallas con la novedad de descuentos</v>
      </c>
      <c r="AC320" t="str">
        <v>Software / Actualización</v>
      </c>
      <c r="AD320" t="str">
        <v>NO</v>
      </c>
      <c r="AE320" t="str">
        <v>NO</v>
      </c>
      <c r="AF320" t="str">
        <v>NO</v>
      </c>
      <c r="AG320" t="str">
        <v>NO</v>
      </c>
      <c r="AH320" t="str">
        <v>INTERNO</v>
      </c>
      <c r="AI320" t="str">
        <v>SISTEMAS</v>
      </c>
      <c r="AJ320" t="str">
        <v>Integracion / Desarrollo</v>
      </c>
      <c r="AM320" t="str">
        <v>Culminado 100%</v>
      </c>
      <c r="AP320" t="str">
        <v>Se encontró el Carácter Especial</v>
      </c>
      <c r="AQ320">
        <v>0.3333333333333333</v>
      </c>
      <c r="AR320">
        <v>0.875</v>
      </c>
    </row>
    <row r="321" xml:space="preserve">
      <c r="A321">
        <v>936140</v>
      </c>
      <c r="B321" t="str">
        <f>VLOOKUP(H321,DetalleTiendas!A$2:S$1778,3,FALSE)</f>
        <v>SUPERMERCADOS</v>
      </c>
      <c r="C321" t="str">
        <f>VLOOKUP(H321,DetalleTiendas!A$2:S$1778,4,FALSE)</f>
        <v>SUPERMERCADOS</v>
      </c>
      <c r="D321" t="str">
        <f>VLOOKUP(H321,DetalleTiendas!A$2:S$1778,5,FALSE)</f>
        <v>SUPERMERCADOS</v>
      </c>
      <c r="E321" t="str">
        <v>ENLACES</v>
      </c>
      <c r="F321" t="str">
        <v>SI</v>
      </c>
      <c r="G321" t="str" xml:space="preserve">
        <f xml:space="preserve">IF(
   AND(ISNUMBER(VALUE(MID(H321,3,3))), ISNUMBER(FIND(" ", H321))),
   LEFT(H321,FIND(" ",H321)-1),
   H321
)</f>
        <v>SUPERMERCADOS</v>
      </c>
      <c r="H321" t="str">
        <v>SUPERMERCADOS</v>
      </c>
      <c r="J321" t="str">
        <v>SC_Financiero_Clientes</v>
      </c>
      <c r="K321" t="str">
        <v>Yudi Cañon</v>
      </c>
      <c r="L321" t="str">
        <v>CERRADO</v>
      </c>
      <c r="M321" t="str">
        <v>CERRADO</v>
      </c>
      <c r="N321" t="str">
        <v>MEDIA</v>
      </c>
      <c r="O321">
        <v>45575</v>
      </c>
      <c r="P321">
        <v>0.7430555555555556</v>
      </c>
      <c r="Q321" t="str">
        <f>TEXT(KPI_IMs_2[[#This Row],[FECHA DE LA NOVEDAD]],"MMMM")</f>
        <v>octubre</v>
      </c>
      <c r="R321" t="str">
        <f>TEXT(KPI_IMs_2[[#This Row],[FECHA DE LA NOVEDAD]],"aaaa")</f>
        <v>2024</v>
      </c>
      <c r="S321">
        <v>45575</v>
      </c>
      <c r="T321">
        <v>45575</v>
      </c>
      <c r="U321">
        <v>0.75</v>
      </c>
      <c r="V321">
        <v>0.7916666666666666</v>
      </c>
      <c r="W321">
        <f>((KPI_IMs_2[[#This Row],[FECHA DE RESOLUCION]]+KPI_IMs_2[[#This Row],[HORA CIERRE IM]])-(KPI_IMs_2[[#This Row],[FECHA DE LA NOVEDAD]]+KPI_IMs_2[[#This Row],[HORA DE LA FALLA]]))*24*60</f>
        <v>69.9999999976717</v>
      </c>
      <c r="X321" t="str" cm="1" xml:space="preserve">
        <f t="array" ref="X321" xml:space="preserve">IF(OR(O321="",P321="",S321="",V321="",AQ321="",AR321=""),"",
  LET(
    _xlpm.inicio, O321 + P321,
    _xlpm.fin, S321 + V321,
    _xlpm.dias, INT(_xlpm.fin - _xlpm.inicio),
    _xlpm.tiempo, REDUCE(0, SEQUENCE(_xlpm.dias + 1, 1, 0, 1),
      LAMBDA(_xlpm.acum,_xlpm.d,
        LET(
          _xlpm.dia, TRUNC(_xlpm.inicio) + _xlpm.d,
          _xlpm.horaIni, IF(_xlpm.d = 0, MAX(_xlpm.inicio, _xlpm.dia + AQ321), _xlpm.dia + AQ321),
          _xlpm.horaFin, IF(_xlpm.d = _xlpm.dias, MIN(_xlpm.fin, _xlpm.dia + AR321), _xlpm.dia + AR321),
          _xlpm.tiempo_dia, MAX(0, _xlpm.horaFin - _xlpm.horaIni),
          _xlpm.acum + _xlpm.tiempo_dia
        )
      )
    ),
    TEXT(_xlpm.tiempo, "h:mm")
  )
)</f>
        <v>1:10</v>
      </c>
      <c r="Y321" t="str">
        <f>TEXT((KPI_IMs_2[[#This Row],[FECHA DE REPORTE]]+KPI_IMs_2[[#This Row],[HORA DE REPORTE]]) - (KPI_IMs_2[[#This Row],[FECHA DE LA NOVEDAD]]+KPI_IMs_2[[#This Row],[HORA DE LA FALLA]]), "[h]:mm")</f>
        <v>0:10</v>
      </c>
      <c r="Z321" t="str">
        <v>FIDELIDAD/PUNTOS</v>
      </c>
      <c r="AA321" t="str">
        <v>Software / Actualización</v>
      </c>
      <c r="AB321" t="str">
        <v>Fallas con los puntos (parametrización)</v>
      </c>
      <c r="AC321" t="str">
        <v>Software / Actualización</v>
      </c>
      <c r="AD321" t="str">
        <v>NO</v>
      </c>
      <c r="AE321" t="str">
        <v>NO</v>
      </c>
      <c r="AF321" t="str">
        <v>NO</v>
      </c>
      <c r="AG321" t="str">
        <v>NO</v>
      </c>
      <c r="AH321" t="str">
        <v>INTERNO</v>
      </c>
      <c r="AI321" t="str">
        <v>NEGOCIO</v>
      </c>
      <c r="AJ321" t="str">
        <v>Integracion / Desarrollo</v>
      </c>
      <c r="AM321" t="str">
        <v>Culminado 100%</v>
      </c>
      <c r="AP321" t="str">
        <v>Se realizan los ajustes necesarios para solventar la falla</v>
      </c>
      <c r="AQ321">
        <v>0.3333333333333333</v>
      </c>
      <c r="AR321">
        <v>0.875</v>
      </c>
    </row>
    <row r="322" xml:space="preserve">
      <c r="A322">
        <v>928046</v>
      </c>
      <c r="B322" t="str">
        <f>VLOOKUP(H322,DetalleTiendas!A$2:S$1778,3,FALSE)</f>
        <v>SUPERMERCADOS</v>
      </c>
      <c r="C322" t="str">
        <f>VLOOKUP(H322,DetalleTiendas!A$2:S$1778,4,FALSE)</f>
        <v>METRO</v>
      </c>
      <c r="D322" t="str">
        <f>VLOOKUP(H322,DetalleTiendas!A$2:S$1778,5,FALSE)</f>
        <v>OCCIDENTE</v>
      </c>
      <c r="E322" t="str">
        <v>SWITCH</v>
      </c>
      <c r="F322" t="str">
        <v>N/A</v>
      </c>
      <c r="G322" t="str" xml:space="preserve">
        <f xml:space="preserve">IF(
   AND(ISNUMBER(VALUE(MID(H322,3,3))), ISNUMBER(FIND(" ", H322))),
   LEFT(H322,FIND(" ",H322)-1),
   H322
)</f>
        <v>M166</v>
      </c>
      <c r="H322" t="str">
        <v>M166 DOSQUEBRADAS</v>
      </c>
      <c r="J322" t="str">
        <v>Mesas Epecializadas Colombia</v>
      </c>
      <c r="K322" t="str">
        <v>Farutt Reyes</v>
      </c>
      <c r="L322" t="str">
        <v>CERRADO</v>
      </c>
      <c r="M322" t="str">
        <v>CERRADO</v>
      </c>
      <c r="N322" t="str">
        <v>BAJA</v>
      </c>
      <c r="O322">
        <v>45569</v>
      </c>
      <c r="P322">
        <v>0.6805555555555556</v>
      </c>
      <c r="Q322" t="str">
        <f>TEXT(KPI_IMs_2[[#This Row],[FECHA DE LA NOVEDAD]],"MMMM")</f>
        <v>octubre</v>
      </c>
      <c r="R322" t="str">
        <f>TEXT(KPI_IMs_2[[#This Row],[FECHA DE LA NOVEDAD]],"aaaa")</f>
        <v>2024</v>
      </c>
      <c r="S322">
        <v>45570</v>
      </c>
      <c r="T322">
        <v>45569</v>
      </c>
      <c r="U322">
        <v>0.7076388888888889</v>
      </c>
      <c r="V322">
        <v>0.5715277777777777</v>
      </c>
      <c r="W322">
        <f>((KPI_IMs_2[[#This Row],[FECHA DE RESOLUCION]]+KPI_IMs_2[[#This Row],[HORA CIERRE IM]])-(KPI_IMs_2[[#This Row],[FECHA DE LA NOVEDAD]]+KPI_IMs_2[[#This Row],[HORA DE LA FALLA]]))*24*60</f>
        <v>1283.0000000016298</v>
      </c>
      <c r="X322" t="str" cm="1" xml:space="preserve">
        <f t="array" ref="X322" xml:space="preserve">IF(OR(O322="",P322="",S322="",V322="",AQ322="",AR322=""),"",
  LET(
    _xlpm.inicio, O322 + P322,
    _xlpm.fin, S322 + V322,
    _xlpm.dias, INT(_xlpm.fin - _xlpm.inicio),
    _xlpm.tiempo, REDUCE(0, SEQUENCE(_xlpm.dias + 1, 1, 0, 1),
      LAMBDA(_xlpm.acum,_xlpm.d,
        LET(
          _xlpm.dia, TRUNC(_xlpm.inicio) + _xlpm.d,
          _xlpm.horaIni, IF(_xlpm.d = 0, MAX(_xlpm.inicio, _xlpm.dia + AQ322), _xlpm.dia + AQ322),
          _xlpm.horaFin, IF(_xlpm.d = _xlpm.dias, MIN(_xlpm.fin, _xlpm.dia + AR322), _xlpm.dia + AR322),
          _xlpm.tiempo_dia, MAX(0, _xlpm.horaFin - _xlpm.horaIni),
          _xlpm.acum + _xlpm.tiempo_dia
        )
      )
    ),
    TEXT(_xlpm.tiempo, "h:mm")
  )
)</f>
        <v>4:40</v>
      </c>
      <c r="Y322" t="str">
        <f>TEXT((KPI_IMs_2[[#This Row],[FECHA DE REPORTE]]+KPI_IMs_2[[#This Row],[HORA DE REPORTE]]) - (KPI_IMs_2[[#This Row],[FECHA DE LA NOVEDAD]]+KPI_IMs_2[[#This Row],[HORA DE LA FALLA]]), "[h]:mm")</f>
        <v>0:39</v>
      </c>
      <c r="Z322" t="str">
        <v>Fallas con los datafonos (bloqueo dispositivos)</v>
      </c>
      <c r="AA322" t="str">
        <v>Software / Actualización</v>
      </c>
      <c r="AB322" t="str">
        <v>Fallas con los datafonos (bloqueo dispositivos)</v>
      </c>
      <c r="AC322" t="str">
        <v>Software / Actualización</v>
      </c>
      <c r="AD322" t="str">
        <v>NO</v>
      </c>
      <c r="AE322" t="str">
        <v>NO</v>
      </c>
      <c r="AF322" t="str">
        <v>NO</v>
      </c>
      <c r="AG322" t="str">
        <v>NO</v>
      </c>
      <c r="AH322" t="str">
        <v>INTERNO</v>
      </c>
      <c r="AI322" t="str">
        <v>SISTEMAS</v>
      </c>
      <c r="AJ322" t="str">
        <v>reinicio equipos</v>
      </c>
      <c r="AM322" t="str">
        <v>Culminado 100%</v>
      </c>
      <c r="AP322" t="str">
        <v>solo en la verificación de la comunicación y reinicio de ARS.</v>
      </c>
      <c r="AQ322">
        <v>0.3333333333333333</v>
      </c>
      <c r="AR322">
        <v>0.875</v>
      </c>
    </row>
    <row r="323" xml:space="preserve">
      <c r="A323">
        <v>920949</v>
      </c>
      <c r="B323" t="str">
        <f>VLOOKUP(H323,DetalleTiendas!A$2:S$1778,3,FALSE)</f>
        <v>SUPERMERCADOS</v>
      </c>
      <c r="C323" t="str">
        <f>VLOOKUP(H323,DetalleTiendas!A$2:S$1778,4,FALSE)</f>
        <v>JUMBO</v>
      </c>
      <c r="D323" t="str">
        <f>VLOOKUP(H323,DetalleTiendas!A$2:S$1778,5,FALSE)</f>
        <v>BOGOTA</v>
      </c>
      <c r="E323" t="str">
        <v>CENTRO VENTA EMPRESAS</v>
      </c>
      <c r="F323" t="str">
        <v>SI</v>
      </c>
      <c r="G323" t="str" xml:space="preserve">
        <f xml:space="preserve">IF(
   AND(ISNUMBER(VALUE(MID(H323,3,3))), ISNUMBER(FIND(" ", H323))),
   LEFT(H323,FIND(" ",H323)-1),
   H323
)</f>
        <v>J070</v>
      </c>
      <c r="H323" t="str">
        <v>J070 SUBA</v>
      </c>
      <c r="J323" t="str">
        <v>Mesas Epecializadas Colombia</v>
      </c>
      <c r="K323" t="str">
        <v>Farutt Reyes</v>
      </c>
      <c r="L323" t="str">
        <v>CERRADO</v>
      </c>
      <c r="M323" t="str">
        <v>CERRADO</v>
      </c>
      <c r="N323" t="str">
        <v>MEDIA</v>
      </c>
      <c r="O323">
        <v>45568</v>
      </c>
      <c r="P323">
        <v>0.3645833333333333</v>
      </c>
      <c r="Q323" t="str">
        <f>TEXT(KPI_IMs_2[[#This Row],[FECHA DE LA NOVEDAD]],"MMMM")</f>
        <v>octubre</v>
      </c>
      <c r="R323" t="str">
        <f>TEXT(KPI_IMs_2[[#This Row],[FECHA DE LA NOVEDAD]],"aaaa")</f>
        <v>2024</v>
      </c>
      <c r="S323">
        <v>45568</v>
      </c>
      <c r="T323">
        <v>45568</v>
      </c>
      <c r="U323">
        <v>0.3875</v>
      </c>
      <c r="V323">
        <v>0.4166666666666667</v>
      </c>
      <c r="W323">
        <f>((KPI_IMs_2[[#This Row],[FECHA DE RESOLUCION]]+KPI_IMs_2[[#This Row],[HORA CIERRE IM]])-(KPI_IMs_2[[#This Row],[FECHA DE LA NOVEDAD]]+KPI_IMs_2[[#This Row],[HORA DE LA FALLA]]))*24*60</f>
        <v>74.99999999301508</v>
      </c>
      <c r="X323" t="str" cm="1" xml:space="preserve">
        <f t="array" ref="X323" xml:space="preserve">IF(OR(O323="",P323="",S323="",V323="",AQ323="",AR323=""),"",
  LET(
    _xlpm.inicio, O323 + P323,
    _xlpm.fin, S323 + V323,
    _xlpm.dias, INT(_xlpm.fin - _xlpm.inicio),
    _xlpm.tiempo, REDUCE(0, SEQUENCE(_xlpm.dias + 1, 1, 0, 1),
      LAMBDA(_xlpm.acum,_xlpm.d,
        LET(
          _xlpm.dia, TRUNC(_xlpm.inicio) + _xlpm.d,
          _xlpm.horaIni, IF(_xlpm.d = 0, MAX(_xlpm.inicio, _xlpm.dia + AQ323), _xlpm.dia + AQ323),
          _xlpm.horaFin, IF(_xlpm.d = _xlpm.dias, MIN(_xlpm.fin, _xlpm.dia + AR323), _xlpm.dia + AR323),
          _xlpm.tiempo_dia, MAX(0, _xlpm.horaFin - _xlpm.horaIni),
          _xlpm.acum + _xlpm.tiempo_dia
        )
      )
    ),
    TEXT(_xlpm.tiempo, "h:mm")
  )
)</f>
        <v>1:15</v>
      </c>
      <c r="Y323" t="str">
        <f>TEXT((KPI_IMs_2[[#This Row],[FECHA DE REPORTE]]+KPI_IMs_2[[#This Row],[HORA DE REPORTE]]) - (KPI_IMs_2[[#This Row],[FECHA DE LA NOVEDAD]]+KPI_IMs_2[[#This Row],[HORA DE LA FALLA]]), "[h]:mm")</f>
        <v>0:33</v>
      </c>
      <c r="Z323" t="str">
        <v>NOVEDAD CON EL CIERRE</v>
      </c>
      <c r="AA323" t="str">
        <v>Software / Actualización</v>
      </c>
      <c r="AB323" t="str">
        <v>Fallas con el cierre (no tomo archivo base)</v>
      </c>
      <c r="AC323" t="str">
        <v>Software / Actualización</v>
      </c>
      <c r="AD323" t="str">
        <v>NO</v>
      </c>
      <c r="AE323" t="str">
        <v>NO</v>
      </c>
      <c r="AF323" t="str">
        <v>NO</v>
      </c>
      <c r="AG323" t="str">
        <v>NO</v>
      </c>
      <c r="AH323" t="str">
        <v>INTERNO</v>
      </c>
      <c r="AI323" t="str">
        <v>SISTEMAS</v>
      </c>
      <c r="AJ323" t="str">
        <v xml:space="preserve">ajustes a nivel de aplicacion y base de datos </v>
      </c>
      <c r="AM323" t="str">
        <v>Culminado 100%</v>
      </c>
      <c r="AP323" t="str">
        <v>Se ajusta la configuración del archivo de cierre</v>
      </c>
      <c r="AQ323">
        <v>0.3333333333333333</v>
      </c>
      <c r="AR323">
        <v>0.875</v>
      </c>
    </row>
    <row r="324" xml:space="preserve">
      <c r="A324">
        <v>920337</v>
      </c>
      <c r="B324" t="str">
        <f>VLOOKUP(H324,DetalleTiendas!A$2:S$1778,3,FALSE)</f>
        <v>SUPERMERCADOS</v>
      </c>
      <c r="C324" t="str">
        <f>VLOOKUP(H324,DetalleTiendas!A$2:S$1778,4,FALSE)</f>
        <v>METRO</v>
      </c>
      <c r="D324" t="str">
        <f>VLOOKUP(H324,DetalleTiendas!A$2:S$1778,5,FALSE)</f>
        <v>BOGOTA</v>
      </c>
      <c r="E324" t="str">
        <v>ENLACES</v>
      </c>
      <c r="F324" t="str">
        <v>NO</v>
      </c>
      <c r="G324" t="str" xml:space="preserve">
        <f xml:space="preserve">IF(
   AND(ISNUMBER(VALUE(MID(H324,3,3))), ISNUMBER(FIND(" ", H324))),
   LEFT(H324,FIND(" ",H324)-1),
   H324
)</f>
        <v>M074</v>
      </c>
      <c r="H324" t="str">
        <v>M074 FACATATIVA</v>
      </c>
      <c r="J324" t="str">
        <v>Soporte_Onsite_BOGOTA</v>
      </c>
      <c r="K324" t="str">
        <v>Juan Fernando Rodriguez</v>
      </c>
      <c r="L324" t="str">
        <v>CERRADO</v>
      </c>
      <c r="M324" t="str">
        <v>CERRADO</v>
      </c>
      <c r="N324" t="str">
        <v>ALTA</v>
      </c>
      <c r="O324">
        <v>45567</v>
      </c>
      <c r="P324">
        <v>0.9583333333333334</v>
      </c>
      <c r="Q324" t="str">
        <f>TEXT(KPI_IMs_2[[#This Row],[FECHA DE LA NOVEDAD]],"MMMM")</f>
        <v>octubre</v>
      </c>
      <c r="R324" t="str">
        <f>TEXT(KPI_IMs_2[[#This Row],[FECHA DE LA NOVEDAD]],"aaaa")</f>
        <v>2024</v>
      </c>
      <c r="S324">
        <v>45568</v>
      </c>
      <c r="T324">
        <v>45568</v>
      </c>
      <c r="U324">
        <v>0.25972222222222224</v>
      </c>
      <c r="V324">
        <v>0.42916666666666664</v>
      </c>
      <c r="W324">
        <f>((KPI_IMs_2[[#This Row],[FECHA DE RESOLUCION]]+KPI_IMs_2[[#This Row],[HORA CIERRE IM]])-(KPI_IMs_2[[#This Row],[FECHA DE LA NOVEDAD]]+KPI_IMs_2[[#This Row],[HORA DE LA FALLA]]))*24*60</f>
        <v>677.9999999993015</v>
      </c>
      <c r="X324" t="str" cm="1" xml:space="preserve">
        <f t="array" ref="X324" xml:space="preserve">IF(OR(O324="",P324="",S324="",V324="",AQ324="",AR324=""),"",
  LET(
    _xlpm.inicio, O324 + P324,
    _xlpm.fin, S324 + V324,
    _xlpm.dias, INT(_xlpm.fin - _xlpm.inicio),
    _xlpm.tiempo, REDUCE(0, SEQUENCE(_xlpm.dias + 1, 1, 0, 1),
      LAMBDA(_xlpm.acum,_xlpm.d,
        LET(
          _xlpm.dia, TRUNC(_xlpm.inicio) + _xlpm.d,
          _xlpm.horaIni, IF(_xlpm.d = 0, MAX(_xlpm.inicio, _xlpm.dia + AQ324), _xlpm.dia + AQ324),
          _xlpm.horaFin, IF(_xlpm.d = _xlpm.dias, MIN(_xlpm.fin, _xlpm.dia + AR324), _xlpm.dia + AR324),
          _xlpm.tiempo_dia, MAX(0, _xlpm.horaFin - _xlpm.horaIni),
          _xlpm.acum + _xlpm.tiempo_dia
        )
      )
    ),
    TEXT(_xlpm.tiempo, "h:mm")
  )
)</f>
        <v>0:00</v>
      </c>
      <c r="Y324" t="str">
        <f>TEXT((KPI_IMs_2[[#This Row],[FECHA DE REPORTE]]+KPI_IMs_2[[#This Row],[HORA DE REPORTE]]) - (KPI_IMs_2[[#This Row],[FECHA DE LA NOVEDAD]]+KPI_IMs_2[[#This Row],[HORA DE LA FALLA]]), "[h]:mm")</f>
        <v>7:14</v>
      </c>
      <c r="Z324" t="str">
        <v>CORTE DE ENERGIA</v>
      </c>
      <c r="AA324" t="str">
        <v>Eléctrico / Energía</v>
      </c>
      <c r="AB324" t="str">
        <v>Corte de energía en el sector</v>
      </c>
      <c r="AC324" t="str">
        <v>Infraestructura - Eléctrica</v>
      </c>
      <c r="AD324" t="str">
        <v>SI</v>
      </c>
      <c r="AE324" t="str">
        <v>SI</v>
      </c>
      <c r="AF324" t="str">
        <v>SI</v>
      </c>
      <c r="AG324" t="str">
        <v>SI</v>
      </c>
      <c r="AH324" t="str">
        <v>EXTERNO</v>
      </c>
      <c r="AI324" t="str">
        <v>PROVEEDOR</v>
      </c>
      <c r="AJ324" t="str">
        <v>Restablecimiento UPS</v>
      </c>
      <c r="AM324" t="str">
        <v>Culminado 100%</v>
      </c>
      <c r="AP324" t="str">
        <v>Se habilita UPS y se reestablece el servicio.</v>
      </c>
      <c r="AQ324">
        <v>0.3333333333333333</v>
      </c>
      <c r="AR324">
        <v>0.875</v>
      </c>
    </row>
    <row r="325" xml:space="preserve">
      <c r="A325">
        <v>916028</v>
      </c>
      <c r="B325" t="str">
        <f>VLOOKUP(H325,DetalleTiendas!A$2:S$1778,3,FALSE)</f>
        <v>SUPERMERCADOS</v>
      </c>
      <c r="C325" t="str">
        <f>VLOOKUP(H325,DetalleTiendas!A$2:S$1778,4,FALSE)</f>
        <v>EDS JUMBO-ANCLA</v>
      </c>
      <c r="D325" t="str">
        <f>VLOOKUP(H325,DetalleTiendas!A$2:S$1778,5,FALSE)</f>
        <v>BOGOTA</v>
      </c>
      <c r="E325" t="str">
        <v>CORTE DE ENERGIA</v>
      </c>
      <c r="F325" t="str">
        <v>NO</v>
      </c>
      <c r="G325" t="str" xml:space="preserve">
        <f xml:space="preserve">IF(
   AND(ISNUMBER(VALUE(MID(H325,3,3))), ISNUMBER(FIND(" ", H325))),
   LEFT(H325,FIND(" ",H325)-1),
   H325
)</f>
        <v>Z073</v>
      </c>
      <c r="H325" t="str">
        <v>Z073 MOSQUERA</v>
      </c>
      <c r="J325" t="str">
        <v>Redes y Comunicaciones-NIVEL 2 - COL</v>
      </c>
      <c r="K325" t="str">
        <v>Guillermo Gutierrez</v>
      </c>
      <c r="L325" t="str">
        <v>CERRADO</v>
      </c>
      <c r="M325" t="str">
        <v>CERRADO</v>
      </c>
      <c r="N325" t="str">
        <v>MEDIA</v>
      </c>
      <c r="O325">
        <v>45565</v>
      </c>
      <c r="P325">
        <v>0.625</v>
      </c>
      <c r="Q325" t="str">
        <f>TEXT(KPI_IMs_2[[#This Row],[FECHA DE LA NOVEDAD]],"MMMM")</f>
        <v>septiembre</v>
      </c>
      <c r="R325" t="str">
        <f>TEXT(KPI_IMs_2[[#This Row],[FECHA DE LA NOVEDAD]],"aaaa")</f>
        <v>2024</v>
      </c>
      <c r="S325">
        <v>45565</v>
      </c>
      <c r="T325">
        <v>45565</v>
      </c>
      <c r="U325">
        <v>0.6791666666666667</v>
      </c>
      <c r="V325">
        <v>0.8333333333333334</v>
      </c>
      <c r="W325">
        <f>((KPI_IMs_2[[#This Row],[FECHA DE RESOLUCION]]+KPI_IMs_2[[#This Row],[HORA CIERRE IM]])-(KPI_IMs_2[[#This Row],[FECHA DE LA NOVEDAD]]+KPI_IMs_2[[#This Row],[HORA DE LA FALLA]]))*24*60</f>
        <v>300.00000000349246</v>
      </c>
      <c r="X325" t="str" cm="1" xml:space="preserve">
        <f t="array" ref="X325" xml:space="preserve">IF(OR(O325="",P325="",S325="",V325="",AQ325="",AR325=""),"",
  LET(
    _xlpm.inicio, O325 + P325,
    _xlpm.fin, S325 + V325,
    _xlpm.dias, INT(_xlpm.fin - _xlpm.inicio),
    _xlpm.tiempo, REDUCE(0, SEQUENCE(_xlpm.dias + 1, 1, 0, 1),
      LAMBDA(_xlpm.acum,_xlpm.d,
        LET(
          _xlpm.dia, TRUNC(_xlpm.inicio) + _xlpm.d,
          _xlpm.horaIni, IF(_xlpm.d = 0, MAX(_xlpm.inicio, _xlpm.dia + AQ325), _xlpm.dia + AQ325),
          _xlpm.horaFin, IF(_xlpm.d = _xlpm.dias, MIN(_xlpm.fin, _xlpm.dia + AR325), _xlpm.dia + AR325),
          _xlpm.tiempo_dia, MAX(0, _xlpm.horaFin - _xlpm.horaIni),
          _xlpm.acum + _xlpm.tiempo_dia
        )
      )
    ),
    TEXT(_xlpm.tiempo, "h:mm")
  )
)</f>
        <v>5:00</v>
      </c>
      <c r="Y325" t="str">
        <f>TEXT((KPI_IMs_2[[#This Row],[FECHA DE REPORTE]]+KPI_IMs_2[[#This Row],[HORA DE REPORTE]]) - (KPI_IMs_2[[#This Row],[FECHA DE LA NOVEDAD]]+KPI_IMs_2[[#This Row],[HORA DE LA FALLA]]), "[h]:mm")</f>
        <v>1:18</v>
      </c>
      <c r="Z325" t="str">
        <v>CAIDA ENLACES</v>
      </c>
      <c r="AA325" t="str">
        <v>Hardware / Equipos</v>
      </c>
      <c r="AB325" t="str">
        <v>Daño en AP</v>
      </c>
      <c r="AC325" t="str">
        <v>Infraestructura - Eléctrica</v>
      </c>
      <c r="AD325" t="str">
        <v>SI</v>
      </c>
      <c r="AE325" t="str">
        <v>NO</v>
      </c>
      <c r="AF325" t="str">
        <v>NO</v>
      </c>
      <c r="AG325" t="str">
        <v>NO</v>
      </c>
      <c r="AH325" t="str">
        <v>INTERNO</v>
      </c>
      <c r="AI325" t="str">
        <v>SISTEMAS</v>
      </c>
      <c r="AJ325" t="str">
        <v>Cambio Equipo</v>
      </c>
      <c r="AM325" t="str">
        <v>Culminado 100%</v>
      </c>
      <c r="AP325" t="str">
        <v>a novedad se presentó según nos informó Fernando Castro luego de una tormenta eléctrica. Esto generó que el Access Point se averiara. Se realizó el cambio del Access Point y se restableció la conectividad del sitio.</v>
      </c>
      <c r="AQ325">
        <v>0.3333333333333333</v>
      </c>
      <c r="AR325">
        <v>0.875</v>
      </c>
    </row>
    <row r="326" xml:space="preserve">
      <c r="A326">
        <v>908054</v>
      </c>
      <c r="B326" t="str">
        <f>VLOOKUP(H326,DetalleTiendas!A$2:S$1778,3,FALSE)</f>
        <v>SUPERMERCADOS</v>
      </c>
      <c r="C326" t="str">
        <f>VLOOKUP(H326,DetalleTiendas!A$2:S$1778,4,FALSE)</f>
        <v>EDS JUMBO</v>
      </c>
      <c r="D326" t="str">
        <f>VLOOKUP(H326,DetalleTiendas!A$2:S$1778,5,FALSE)</f>
        <v>BOGOTA</v>
      </c>
      <c r="E326" t="str">
        <v>EFT RECAUDOS</v>
      </c>
      <c r="F326" t="str">
        <v>NO</v>
      </c>
      <c r="G326" t="str" xml:space="preserve">
        <f xml:space="preserve">IF(
   AND(ISNUMBER(VALUE(MID(H326,3,3))), ISNUMBER(FIND(" ", H326))),
   LEFT(H326,FIND(" ",H326)-1),
   H326
)</f>
        <v>Z161</v>
      </c>
      <c r="H326" t="str">
        <v>Z161 CALLE 190</v>
      </c>
      <c r="J326" t="str">
        <v>Redes y Comunicaciones-NIVEL 2 - COL</v>
      </c>
      <c r="K326" t="str">
        <v>Guillermo Gutierrez</v>
      </c>
      <c r="L326" t="str">
        <v>CERRADO</v>
      </c>
      <c r="M326" t="str">
        <v>CERRADO</v>
      </c>
      <c r="N326" t="str">
        <v>MEDIA</v>
      </c>
      <c r="O326">
        <v>45561</v>
      </c>
      <c r="P326">
        <v>0.4583333333333333</v>
      </c>
      <c r="Q326" t="str">
        <f>TEXT(KPI_IMs_2[[#This Row],[FECHA DE LA NOVEDAD]],"MMMM")</f>
        <v>septiembre</v>
      </c>
      <c r="R326" t="str">
        <f>TEXT(KPI_IMs_2[[#This Row],[FECHA DE LA NOVEDAD]],"aaaa")</f>
        <v>2024</v>
      </c>
      <c r="S326">
        <v>45562</v>
      </c>
      <c r="T326">
        <v>45561</v>
      </c>
      <c r="U326">
        <v>0.7194444444444444</v>
      </c>
      <c r="V326">
        <v>0.4326388888888889</v>
      </c>
      <c r="W326">
        <f>((KPI_IMs_2[[#This Row],[FECHA DE RESOLUCION]]+KPI_IMs_2[[#This Row],[HORA CIERRE IM]])-(KPI_IMs_2[[#This Row],[FECHA DE LA NOVEDAD]]+KPI_IMs_2[[#This Row],[HORA DE LA FALLA]]))*24*60</f>
        <v>1402.999999994645</v>
      </c>
      <c r="X326" t="str" cm="1" xml:space="preserve">
        <f t="array" ref="X326" xml:space="preserve">IF(OR(O326="",P326="",S326="",V326="",AQ326="",AR326=""),"",
  LET(
    _xlpm.inicio, O326 + P326,
    _xlpm.fin, S326 + V326,
    _xlpm.dias, INT(_xlpm.fin - _xlpm.inicio),
    _xlpm.tiempo, REDUCE(0, SEQUENCE(_xlpm.dias + 1, 1, 0, 1),
      LAMBDA(_xlpm.acum,_xlpm.d,
        LET(
          _xlpm.dia, TRUNC(_xlpm.inicio) + _xlpm.d,
          _xlpm.horaIni, IF(_xlpm.d = 0, MAX(_xlpm.inicio, _xlpm.dia + AQ326), _xlpm.dia + AQ326),
          _xlpm.horaFin, IF(_xlpm.d = _xlpm.dias, MIN(_xlpm.fin, _xlpm.dia + AR326), _xlpm.dia + AR326),
          _xlpm.tiempo_dia, MAX(0, _xlpm.horaFin - _xlpm.horaIni),
          _xlpm.acum + _xlpm.tiempo_dia
        )
      )
    ),
    TEXT(_xlpm.tiempo, "h:mm")
  )
)</f>
        <v>10:00</v>
      </c>
      <c r="Y326" t="str">
        <f>TEXT((KPI_IMs_2[[#This Row],[FECHA DE REPORTE]]+KPI_IMs_2[[#This Row],[HORA DE REPORTE]]) - (KPI_IMs_2[[#This Row],[FECHA DE LA NOVEDAD]]+KPI_IMs_2[[#This Row],[HORA DE LA FALLA]]), "[h]:mm")</f>
        <v>6:16</v>
      </c>
      <c r="Z326" t="str">
        <v>CAIDA ENLACES</v>
      </c>
      <c r="AA326" t="str">
        <v>Red / Enlace / Proveedor</v>
      </c>
      <c r="AB326" t="str">
        <v>Falla masiva enlace - Cirion</v>
      </c>
      <c r="AC326" t="str">
        <v>Proveedor - Red/Infraestructura</v>
      </c>
      <c r="AD326" t="str">
        <v>SI</v>
      </c>
      <c r="AE326" t="str">
        <v>NO</v>
      </c>
      <c r="AF326" t="str">
        <v>NO</v>
      </c>
      <c r="AG326" t="str">
        <v>NO</v>
      </c>
      <c r="AH326" t="str">
        <v>EXTERNO</v>
      </c>
      <c r="AI326" t="str">
        <v>PROVEEDOR</v>
      </c>
      <c r="AJ326" t="str">
        <v>Ajuste por parte del Proveedor</v>
      </c>
      <c r="AM326" t="str">
        <v>Culminado 100%</v>
      </c>
      <c r="AP326" t="str">
        <v>Los proveedores trabajan y habilitan los enlaces</v>
      </c>
      <c r="AQ326">
        <v>0.3333333333333333</v>
      </c>
      <c r="AR326">
        <v>0.875</v>
      </c>
    </row>
    <row r="327" xml:space="preserve">
      <c r="A327">
        <v>904246</v>
      </c>
      <c r="B327" t="str">
        <f>VLOOKUP(H327,DetalleTiendas!A$2:S$1778,3,FALSE)</f>
        <v>SUPERMERCADOS</v>
      </c>
      <c r="C327" t="str">
        <f>VLOOKUP(H327,DetalleTiendas!A$2:S$1778,4,FALSE)</f>
        <v>JUMBO</v>
      </c>
      <c r="D327" t="str">
        <f>VLOOKUP(H327,DetalleTiendas!A$2:S$1778,5,FALSE)</f>
        <v>COSTA</v>
      </c>
      <c r="E327" t="str">
        <v>TRADUCTOR PRECIOS</v>
      </c>
      <c r="F327" t="str">
        <v>NO</v>
      </c>
      <c r="G327" t="str" xml:space="preserve">
        <f xml:space="preserve">IF(
   AND(ISNUMBER(VALUE(MID(H327,3,3))), ISNUMBER(FIND(" ", H327))),
   LEFT(H327,FIND(" ",H327)-1),
   H327
)</f>
        <v>J086</v>
      </c>
      <c r="H327" t="str">
        <v>J086 AMERICANO</v>
      </c>
      <c r="J327" t="str">
        <v>Soporte_Onsite_REG_Costa_SM Colombia</v>
      </c>
      <c r="K327" t="str">
        <v>Celso Niebles</v>
      </c>
      <c r="L327" t="str">
        <v>CERRADO</v>
      </c>
      <c r="M327" t="str">
        <v>CERRADO</v>
      </c>
      <c r="N327" t="str">
        <v>MEDIA</v>
      </c>
      <c r="O327">
        <v>45559</v>
      </c>
      <c r="P327">
        <v>0.375</v>
      </c>
      <c r="Q327" t="str">
        <f>TEXT(KPI_IMs_2[[#This Row],[FECHA DE LA NOVEDAD]],"MMMM")</f>
        <v>septiembre</v>
      </c>
      <c r="R327" t="str">
        <f>TEXT(KPI_IMs_2[[#This Row],[FECHA DE LA NOVEDAD]],"aaaa")</f>
        <v>2024</v>
      </c>
      <c r="S327">
        <v>45559</v>
      </c>
      <c r="T327">
        <v>45559</v>
      </c>
      <c r="U327">
        <v>0.3888888888888889</v>
      </c>
      <c r="V327">
        <v>0.40694444444444444</v>
      </c>
      <c r="W327">
        <f>((KPI_IMs_2[[#This Row],[FECHA DE RESOLUCION]]+KPI_IMs_2[[#This Row],[HORA CIERRE IM]])-(KPI_IMs_2[[#This Row],[FECHA DE LA NOVEDAD]]+KPI_IMs_2[[#This Row],[HORA DE LA FALLA]]))*24*60</f>
        <v>46.00000000325963</v>
      </c>
      <c r="X327" t="str" cm="1" xml:space="preserve">
        <f t="array" ref="X327" xml:space="preserve">IF(OR(O327="",P327="",S327="",V327="",AQ327="",AR327=""),"",
  LET(
    _xlpm.inicio, O327 + P327,
    _xlpm.fin, S327 + V327,
    _xlpm.dias, INT(_xlpm.fin - _xlpm.inicio),
    _xlpm.tiempo, REDUCE(0, SEQUENCE(_xlpm.dias + 1, 1, 0, 1),
      LAMBDA(_xlpm.acum,_xlpm.d,
        LET(
          _xlpm.dia, TRUNC(_xlpm.inicio) + _xlpm.d,
          _xlpm.horaIni, IF(_xlpm.d = 0, MAX(_xlpm.inicio, _xlpm.dia + AQ327), _xlpm.dia + AQ327),
          _xlpm.horaFin, IF(_xlpm.d = _xlpm.dias, MIN(_xlpm.fin, _xlpm.dia + AR327), _xlpm.dia + AR327),
          _xlpm.tiempo_dia, MAX(0, _xlpm.horaFin - _xlpm.horaIni),
          _xlpm.acum + _xlpm.tiempo_dia
        )
      )
    ),
    TEXT(_xlpm.tiempo, "h:mm")
  )
)</f>
        <v>0:46</v>
      </c>
      <c r="Y327" t="str">
        <f>TEXT((KPI_IMs_2[[#This Row],[FECHA DE REPORTE]]+KPI_IMs_2[[#This Row],[HORA DE REPORTE]]) - (KPI_IMs_2[[#This Row],[FECHA DE LA NOVEDAD]]+KPI_IMs_2[[#This Row],[HORA DE LA FALLA]]), "[h]:mm")</f>
        <v>0:20</v>
      </c>
      <c r="Z327" t="str">
        <v>CORTE DE ENERGIA</v>
      </c>
      <c r="AA327" t="str">
        <v>Eléctrico / Energía</v>
      </c>
      <c r="AB327" t="str">
        <v>Corto en la tienda (salto de breaker)</v>
      </c>
      <c r="AC327" t="str">
        <v>Infraestructura - Eléctrica</v>
      </c>
      <c r="AD327" t="str">
        <v>SI</v>
      </c>
      <c r="AE327" t="str">
        <v>SI</v>
      </c>
      <c r="AF327" t="str">
        <v>SI</v>
      </c>
      <c r="AG327" t="str">
        <v>SI</v>
      </c>
      <c r="AH327" t="str">
        <v>INTERNO</v>
      </c>
      <c r="AI327" t="str">
        <v>NEGOCIO</v>
      </c>
      <c r="AJ327" t="str">
        <v>Restablecimiento UPS</v>
      </c>
      <c r="AM327" t="str">
        <v>Culminado 100%</v>
      </c>
      <c r="AP327" t="str">
        <v>Se habilita UPS y se reestablece el servicio.</v>
      </c>
      <c r="AQ327">
        <v>0.3333333333333333</v>
      </c>
      <c r="AR327">
        <v>0.875</v>
      </c>
    </row>
    <row r="328" xml:space="preserve">
      <c r="A328">
        <v>902216</v>
      </c>
      <c r="B328" t="str">
        <f>VLOOKUP(H328,DetalleTiendas!A$2:S$1778,3,FALSE)</f>
        <v>SUPERMERCADOS</v>
      </c>
      <c r="C328" t="str">
        <f>VLOOKUP(H328,DetalleTiendas!A$2:S$1778,4,FALSE)</f>
        <v>JUMBO</v>
      </c>
      <c r="D328" t="str">
        <f>VLOOKUP(H328,DetalleTiendas!A$2:S$1778,5,FALSE)</f>
        <v>BOGOTA</v>
      </c>
      <c r="E328" t="str">
        <v>CORTE DE ENERGIA</v>
      </c>
      <c r="F328" t="str">
        <v>SI</v>
      </c>
      <c r="G328" t="str" xml:space="preserve">
        <f xml:space="preserve">IF(
   AND(ISNUMBER(VALUE(MID(H328,3,3))), ISNUMBER(FIND(" ", H328))),
   LEFT(H328,FIND(" ",H328)-1),
   H328
)</f>
        <v>J167</v>
      </c>
      <c r="H328" t="str">
        <v>J167 TITAN</v>
      </c>
      <c r="J328" t="str">
        <v>Mesas Epecializadas Colombia</v>
      </c>
      <c r="K328" t="str">
        <v>Farutt Reyes</v>
      </c>
      <c r="L328" t="str">
        <v>CERRADO</v>
      </c>
      <c r="M328" t="str">
        <v>CERRADO</v>
      </c>
      <c r="N328" t="str">
        <v>MEDIA</v>
      </c>
      <c r="O328">
        <v>45557</v>
      </c>
      <c r="P328">
        <v>0.6138888888888889</v>
      </c>
      <c r="Q328" t="str">
        <f>TEXT(KPI_IMs_2[[#This Row],[FECHA DE LA NOVEDAD]],"MMMM")</f>
        <v>septiembre</v>
      </c>
      <c r="R328" t="str">
        <f>TEXT(KPI_IMs_2[[#This Row],[FECHA DE LA NOVEDAD]],"aaaa")</f>
        <v>2024</v>
      </c>
      <c r="S328">
        <v>45557</v>
      </c>
      <c r="T328">
        <v>45557</v>
      </c>
      <c r="U328">
        <v>0.6291666666666667</v>
      </c>
      <c r="V328">
        <v>0.6395833333333333</v>
      </c>
      <c r="W328">
        <f>((KPI_IMs_2[[#This Row],[FECHA DE RESOLUCION]]+KPI_IMs_2[[#This Row],[HORA CIERRE IM]])-(KPI_IMs_2[[#This Row],[FECHA DE LA NOVEDAD]]+KPI_IMs_2[[#This Row],[HORA DE LA FALLA]]))*24*60</f>
        <v>36.999999994877726</v>
      </c>
      <c r="X328" t="str" cm="1" xml:space="preserve">
        <f t="array" ref="X328" xml:space="preserve">IF(OR(O328="",P328="",S328="",V328="",AQ328="",AR328=""),"",
  LET(
    _xlpm.inicio, O328 + P328,
    _xlpm.fin, S328 + V328,
    _xlpm.dias, INT(_xlpm.fin - _xlpm.inicio),
    _xlpm.tiempo, REDUCE(0, SEQUENCE(_xlpm.dias + 1, 1, 0, 1),
      LAMBDA(_xlpm.acum,_xlpm.d,
        LET(
          _xlpm.dia, TRUNC(_xlpm.inicio) + _xlpm.d,
          _xlpm.horaIni, IF(_xlpm.d = 0, MAX(_xlpm.inicio, _xlpm.dia + AQ328), _xlpm.dia + AQ328),
          _xlpm.horaFin, IF(_xlpm.d = _xlpm.dias, MIN(_xlpm.fin, _xlpm.dia + AR328), _xlpm.dia + AR328),
          _xlpm.tiempo_dia, MAX(0, _xlpm.horaFin - _xlpm.horaIni),
          _xlpm.acum + _xlpm.tiempo_dia
        )
      )
    ),
    TEXT(_xlpm.tiempo, "h:mm")
  )
)</f>
        <v>0:37</v>
      </c>
      <c r="Y328" t="str">
        <f>TEXT((KPI_IMs_2[[#This Row],[FECHA DE REPORTE]]+KPI_IMs_2[[#This Row],[HORA DE REPORTE]]) - (KPI_IMs_2[[#This Row],[FECHA DE LA NOVEDAD]]+KPI_IMs_2[[#This Row],[HORA DE LA FALLA]]), "[h]:mm")</f>
        <v>0:22</v>
      </c>
      <c r="Z328" t="str">
        <v>FALLAS CON EL SERVIDOR ARS (BLOQUEO)</v>
      </c>
      <c r="AA328" t="str">
        <v>Servidores / Infraestructura</v>
      </c>
      <c r="AB328" t="str">
        <v>Servidor ARS fuera de línea</v>
      </c>
      <c r="AC328" t="str">
        <v>Proveedor - Red/Infraestructura</v>
      </c>
      <c r="AD328" t="str">
        <v>NO</v>
      </c>
      <c r="AE328" t="str">
        <v>NO</v>
      </c>
      <c r="AF328" t="str">
        <v>NO</v>
      </c>
      <c r="AG328" t="str">
        <v>NO</v>
      </c>
      <c r="AH328" t="str">
        <v>INTERNO</v>
      </c>
      <c r="AI328" t="str">
        <v>SISTEMAS</v>
      </c>
      <c r="AJ328" t="str">
        <v>reinicio equipos</v>
      </c>
      <c r="AM328" t="str">
        <v>Culminado 100%</v>
      </c>
      <c r="AP328" t="str">
        <v>Se reinicia el servidor y se repara la falla</v>
      </c>
      <c r="AQ328">
        <v>0.3333333333333333</v>
      </c>
      <c r="AR328">
        <v>0.875</v>
      </c>
    </row>
    <row r="329" xml:space="preserve">
      <c r="A329">
        <v>896950</v>
      </c>
      <c r="B329" t="str">
        <f>VLOOKUP(H329,DetalleTiendas!A$2:S$1778,3,FALSE)</f>
        <v>SUPERMERCADOS</v>
      </c>
      <c r="C329" t="str">
        <f>VLOOKUP(H329,DetalleTiendas!A$2:S$1778,4,FALSE)</f>
        <v>METRO</v>
      </c>
      <c r="D329" t="str">
        <f>VLOOKUP(H329,DetalleTiendas!A$2:S$1778,5,FALSE)</f>
        <v>BOGOTA</v>
      </c>
      <c r="E329" t="str">
        <v>ENLACES</v>
      </c>
      <c r="F329" t="str">
        <v>SI</v>
      </c>
      <c r="G329" t="str" xml:space="preserve">
        <f xml:space="preserve">IF(
   AND(ISNUMBER(VALUE(MID(H329,3,3))), ISNUMBER(FIND(" ", H329))),
   LEFT(H329,FIND(" ",H329)-1),
   H329
)</f>
        <v>M074</v>
      </c>
      <c r="H329" t="str">
        <v>M074 FACATATIVA</v>
      </c>
      <c r="J329" t="str">
        <v>Aplicaciones_POS_ARS_Colombia</v>
      </c>
      <c r="K329" t="str">
        <v>Luis Alejandro Medina</v>
      </c>
      <c r="L329" t="str">
        <v>CERRADO</v>
      </c>
      <c r="M329" t="str">
        <v>CERRADO</v>
      </c>
      <c r="N329" t="str">
        <v>MEDIA</v>
      </c>
      <c r="O329">
        <v>45554</v>
      </c>
      <c r="P329">
        <v>0.2708333333333333</v>
      </c>
      <c r="Q329" t="str">
        <f>TEXT(KPI_IMs_2[[#This Row],[FECHA DE LA NOVEDAD]],"MMMM")</f>
        <v>septiembre</v>
      </c>
      <c r="R329" t="str">
        <f>TEXT(KPI_IMs_2[[#This Row],[FECHA DE LA NOVEDAD]],"aaaa")</f>
        <v>2024</v>
      </c>
      <c r="S329">
        <v>45554</v>
      </c>
      <c r="T329">
        <v>45554</v>
      </c>
      <c r="U329">
        <v>0.3375</v>
      </c>
      <c r="V329">
        <v>0.33194444444444443</v>
      </c>
      <c r="W329">
        <f>((KPI_IMs_2[[#This Row],[FECHA DE RESOLUCION]]+KPI_IMs_2[[#This Row],[HORA CIERRE IM]])-(KPI_IMs_2[[#This Row],[FECHA DE LA NOVEDAD]]+KPI_IMs_2[[#This Row],[HORA DE LA FALLA]]))*24*60</f>
        <v>87.99999999348074</v>
      </c>
      <c r="X329" t="str" cm="1" xml:space="preserve">
        <f t="array" ref="X329" xml:space="preserve">IF(OR(O329="",P329="",S329="",V329="",AQ329="",AR329=""),"",
  LET(
    _xlpm.inicio, O329 + P329,
    _xlpm.fin, S329 + V329,
    _xlpm.dias, INT(_xlpm.fin - _xlpm.inicio),
    _xlpm.tiempo, REDUCE(0, SEQUENCE(_xlpm.dias + 1, 1, 0, 1),
      LAMBDA(_xlpm.acum,_xlpm.d,
        LET(
          _xlpm.dia, TRUNC(_xlpm.inicio) + _xlpm.d,
          _xlpm.horaIni, IF(_xlpm.d = 0, MAX(_xlpm.inicio, _xlpm.dia + AQ329), _xlpm.dia + AQ329),
          _xlpm.horaFin, IF(_xlpm.d = _xlpm.dias, MIN(_xlpm.fin, _xlpm.dia + AR329), _xlpm.dia + AR329),
          _xlpm.tiempo_dia, MAX(0, _xlpm.horaFin - _xlpm.horaIni),
          _xlpm.acum + _xlpm.tiempo_dia
        )
      )
    ),
    TEXT(_xlpm.tiempo, "h:mm")
  )
)</f>
        <v>0:00</v>
      </c>
      <c r="Y329" t="str">
        <f>TEXT((KPI_IMs_2[[#This Row],[FECHA DE REPORTE]]+KPI_IMs_2[[#This Row],[HORA DE REPORTE]]) - (KPI_IMs_2[[#This Row],[FECHA DE LA NOVEDAD]]+KPI_IMs_2[[#This Row],[HORA DE LA FALLA]]), "[h]:mm")</f>
        <v>1:36</v>
      </c>
      <c r="Z329" t="str">
        <v>BLOQUEO POS</v>
      </c>
      <c r="AA329" t="str">
        <v>Software / Actualización</v>
      </c>
      <c r="AB329" t="str">
        <v>Fallas en la caja (bloqueo)</v>
      </c>
      <c r="AC329" t="str">
        <v>Software / Actualización</v>
      </c>
      <c r="AD329" t="str">
        <v>NO</v>
      </c>
      <c r="AE329" t="str">
        <v>NO</v>
      </c>
      <c r="AF329" t="str">
        <v>NO</v>
      </c>
      <c r="AG329" t="str">
        <v>NO</v>
      </c>
      <c r="AH329" t="str">
        <v>INTERNO</v>
      </c>
      <c r="AI329" t="str">
        <v>SISTEMAS</v>
      </c>
      <c r="AJ329" t="str">
        <v>Reinicio o/y inicio de servicios</v>
      </c>
      <c r="AM329" t="str">
        <v>Culminado 100%</v>
      </c>
      <c r="AP329" t="str">
        <v>Se reinicia el servicio y se levanta el servicio.</v>
      </c>
      <c r="AQ329">
        <v>0.3333333333333333</v>
      </c>
      <c r="AR329">
        <v>0.875</v>
      </c>
    </row>
    <row r="330" xml:space="preserve">
      <c r="A330">
        <v>893901</v>
      </c>
      <c r="B330" t="str">
        <f>VLOOKUP(H330,DetalleTiendas!A$2:S$1778,3,FALSE)</f>
        <v>SUPERMERCADOS</v>
      </c>
      <c r="C330" t="str">
        <f>VLOOKUP(H330,DetalleTiendas!A$2:S$1778,4,FALSE)</f>
        <v>SUPERMERCADOS</v>
      </c>
      <c r="D330" t="str">
        <f>VLOOKUP(H330,DetalleTiendas!A$2:S$1778,5,FALSE)</f>
        <v>SUPERMERCADOS</v>
      </c>
      <c r="E330" t="str">
        <v>SERVIDOR</v>
      </c>
      <c r="F330" t="str">
        <v>N/A</v>
      </c>
      <c r="G330" t="str" xml:space="preserve">
        <f xml:space="preserve">IF(
   AND(ISNUMBER(VALUE(MID(H330,3,3))), ISNUMBER(FIND(" ", H330))),
   LEFT(H330,FIND(" ",H330)-1),
   H330
)</f>
        <v>SUPERMERCADOS</v>
      </c>
      <c r="H330" t="str">
        <v>SUPERMERCADOS</v>
      </c>
      <c r="J330" t="str">
        <v>ONSITE-BOG-Sede SM</v>
      </c>
      <c r="K330" t="str">
        <v>Fredy Giovanny Ortiz</v>
      </c>
      <c r="L330" t="str">
        <v>CERRADO</v>
      </c>
      <c r="M330" t="str">
        <v>CERRADO</v>
      </c>
      <c r="N330" t="str">
        <v>BAJA</v>
      </c>
      <c r="O330">
        <v>45552</v>
      </c>
      <c r="P330">
        <v>0.3472222222222222</v>
      </c>
      <c r="Q330" t="str">
        <f>TEXT(KPI_IMs_2[[#This Row],[FECHA DE LA NOVEDAD]],"MMMM")</f>
        <v>septiembre</v>
      </c>
      <c r="R330" t="str">
        <f>TEXT(KPI_IMs_2[[#This Row],[FECHA DE LA NOVEDAD]],"aaaa")</f>
        <v>2024</v>
      </c>
      <c r="S330">
        <v>45558</v>
      </c>
      <c r="T330">
        <v>45552</v>
      </c>
      <c r="U330">
        <v>0.36944444444444446</v>
      </c>
      <c r="V330">
        <v>0.4486111111111111</v>
      </c>
      <c r="W330">
        <f>((KPI_IMs_2[[#This Row],[FECHA DE RESOLUCION]]+KPI_IMs_2[[#This Row],[HORA CIERRE IM]])-(KPI_IMs_2[[#This Row],[FECHA DE LA NOVEDAD]]+KPI_IMs_2[[#This Row],[HORA DE LA FALLA]]))*24*60</f>
        <v>8786.000000004424</v>
      </c>
      <c r="X330" t="str" cm="1" xml:space="preserve">
        <f t="array" ref="X330" xml:space="preserve">IF(OR(O330="",P330="",S330="",V330="",AQ330="",AR330=""),"",
  LET(
    _xlpm.inicio, O330 + P330,
    _xlpm.fin, S330 + V330,
    _xlpm.dias, INT(_xlpm.fin - _xlpm.inicio),
    _xlpm.tiempo, REDUCE(0, SEQUENCE(_xlpm.dias + 1, 1, 0, 1),
      LAMBDA(_xlpm.acum,_xlpm.d,
        LET(
          _xlpm.dia, TRUNC(_xlpm.inicio) + _xlpm.d,
          _xlpm.horaIni, IF(_xlpm.d = 0, MAX(_xlpm.inicio, _xlpm.dia + AQ330), _xlpm.dia + AQ330),
          _xlpm.horaFin, IF(_xlpm.d = _xlpm.dias, MIN(_xlpm.fin, _xlpm.dia + AR330), _xlpm.dia + AR330),
          _xlpm.tiempo_dia, MAX(0, _xlpm.horaFin - _xlpm.horaIni),
          _xlpm.acum + _xlpm.tiempo_dia
        )
      )
    ),
    TEXT(_xlpm.tiempo, "h:mm")
  )
)</f>
        <v>8:26</v>
      </c>
      <c r="Y330" t="str">
        <f>TEXT((KPI_IMs_2[[#This Row],[FECHA DE REPORTE]]+KPI_IMs_2[[#This Row],[HORA DE REPORTE]]) - (KPI_IMs_2[[#This Row],[FECHA DE LA NOVEDAD]]+KPI_IMs_2[[#This Row],[HORA DE LA FALLA]]), "[h]:mm")</f>
        <v>0:32</v>
      </c>
      <c r="Z330" t="str">
        <v>MICROSOFT OFFICE 365</v>
      </c>
      <c r="AA330" t="str">
        <v>Software / Actualización</v>
      </c>
      <c r="AB330" t="str">
        <v>Licencia Office</v>
      </c>
      <c r="AC330" t="str">
        <v>Software / Actualización</v>
      </c>
      <c r="AD330" t="str">
        <v>NO</v>
      </c>
      <c r="AE330" t="str">
        <v>NO</v>
      </c>
      <c r="AF330" t="str">
        <v>NO</v>
      </c>
      <c r="AG330" t="str">
        <v>NO</v>
      </c>
      <c r="AH330" t="str">
        <v>N/A</v>
      </c>
      <c r="AI330" t="str">
        <v>N/A</v>
      </c>
      <c r="AJ330" t="str">
        <v>Actualización licencia</v>
      </c>
      <c r="AM330" t="str">
        <v>Culminado 100%</v>
      </c>
      <c r="AP330" t="str">
        <v>e realiza validación en maquinas que presentaron la falla; se realiza actualización por código en Power Shell y/o reinstalación</v>
      </c>
      <c r="AQ330">
        <v>0.3333333333333333</v>
      </c>
      <c r="AR330">
        <v>0.875</v>
      </c>
    </row>
    <row r="331" xml:space="preserve">
      <c r="A331">
        <v>892299</v>
      </c>
      <c r="B331" t="str">
        <f>VLOOKUP(H331,DetalleTiendas!A$2:S$1778,3,FALSE)</f>
        <v>SUPERMERCADOS</v>
      </c>
      <c r="C331" t="str">
        <f>VLOOKUP(H331,DetalleTiendas!A$2:S$1778,4,FALSE)</f>
        <v>METRO</v>
      </c>
      <c r="D331" t="str">
        <f>VLOOKUP(H331,DetalleTiendas!A$2:S$1778,5,FALSE)</f>
        <v>CENTRO</v>
      </c>
      <c r="E331" t="str">
        <v>POS</v>
      </c>
      <c r="F331" t="str">
        <v>NO</v>
      </c>
      <c r="G331" t="str" xml:space="preserve">
        <f xml:space="preserve">IF(
   AND(ISNUMBER(VALUE(MID(H331,3,3))), ISNUMBER(FIND(" ", H331))),
   LEFT(H331,FIND(" ",H331)-1),
   H331
)</f>
        <v>M081</v>
      </c>
      <c r="H331" t="str">
        <v>M081 VENTURA PLAZA</v>
      </c>
      <c r="J331" t="str">
        <v>Soporte_Onsite_REG_ORiente_SM Colombia</v>
      </c>
      <c r="K331" t="str">
        <v>David Higuita</v>
      </c>
      <c r="L331" t="str">
        <v>CERRADO</v>
      </c>
      <c r="M331" t="str">
        <v>CERRADO</v>
      </c>
      <c r="N331" t="str">
        <v>MEDIA</v>
      </c>
      <c r="O331">
        <v>45551</v>
      </c>
      <c r="P331">
        <v>0.6111111111111112</v>
      </c>
      <c r="Q331" t="str">
        <f>TEXT(KPI_IMs_2[[#This Row],[FECHA DE LA NOVEDAD]],"MMMM")</f>
        <v>septiembre</v>
      </c>
      <c r="R331" t="str">
        <f>TEXT(KPI_IMs_2[[#This Row],[FECHA DE LA NOVEDAD]],"aaaa")</f>
        <v>2024</v>
      </c>
      <c r="S331">
        <v>45551</v>
      </c>
      <c r="T331">
        <v>45551</v>
      </c>
      <c r="U331">
        <v>0.625</v>
      </c>
      <c r="V331">
        <v>0.6409722222222223</v>
      </c>
      <c r="W331">
        <f>((KPI_IMs_2[[#This Row],[FECHA DE RESOLUCION]]+KPI_IMs_2[[#This Row],[HORA CIERRE IM]])-(KPI_IMs_2[[#This Row],[FECHA DE LA NOVEDAD]]+KPI_IMs_2[[#This Row],[HORA DE LA FALLA]]))*24*60</f>
        <v>43.00000000395812</v>
      </c>
      <c r="X331" t="str" cm="1" xml:space="preserve">
        <f t="array" ref="X331" xml:space="preserve">IF(OR(O331="",P331="",S331="",V331="",AQ331="",AR331=""),"",
  LET(
    _xlpm.inicio, O331 + P331,
    _xlpm.fin, S331 + V331,
    _xlpm.dias, INT(_xlpm.fin - _xlpm.inicio),
    _xlpm.tiempo, REDUCE(0, SEQUENCE(_xlpm.dias + 1, 1, 0, 1),
      LAMBDA(_xlpm.acum,_xlpm.d,
        LET(
          _xlpm.dia, TRUNC(_xlpm.inicio) + _xlpm.d,
          _xlpm.horaIni, IF(_xlpm.d = 0, MAX(_xlpm.inicio, _xlpm.dia + AQ331), _xlpm.dia + AQ331),
          _xlpm.horaFin, IF(_xlpm.d = _xlpm.dias, MIN(_xlpm.fin, _xlpm.dia + AR331), _xlpm.dia + AR331),
          _xlpm.tiempo_dia, MAX(0, _xlpm.horaFin - _xlpm.horaIni),
          _xlpm.acum + _xlpm.tiempo_dia
        )
      )
    ),
    TEXT(_xlpm.tiempo, "h:mm")
  )
)</f>
        <v>0:43</v>
      </c>
      <c r="Y331" t="str">
        <f>TEXT((KPI_IMs_2[[#This Row],[FECHA DE REPORTE]]+KPI_IMs_2[[#This Row],[HORA DE REPORTE]]) - (KPI_IMs_2[[#This Row],[FECHA DE LA NOVEDAD]]+KPI_IMs_2[[#This Row],[HORA DE LA FALLA]]), "[h]:mm")</f>
        <v>0:20</v>
      </c>
      <c r="Z331" t="str">
        <v>CORTE DE ENERGIA</v>
      </c>
      <c r="AA331" t="str">
        <v>Eléctrico / Energía</v>
      </c>
      <c r="AB331" t="str">
        <v>Corte de energía en el sector</v>
      </c>
      <c r="AC331" t="str">
        <v>Infraestructura - Eléctrica</v>
      </c>
      <c r="AD331" t="str">
        <v>SI</v>
      </c>
      <c r="AE331" t="str">
        <v>SI</v>
      </c>
      <c r="AF331" t="str">
        <v>SI</v>
      </c>
      <c r="AG331" t="str">
        <v>SI</v>
      </c>
      <c r="AH331" t="str">
        <v>EXTERNO</v>
      </c>
      <c r="AI331" t="str">
        <v>PROVEEDOR</v>
      </c>
      <c r="AJ331" t="str">
        <v>Restablecimiento UPS</v>
      </c>
      <c r="AM331" t="str">
        <v>Culminado 100%</v>
      </c>
      <c r="AP331" t="str">
        <v>Se habilita UPS y se reestablece el servicio.</v>
      </c>
      <c r="AQ331">
        <v>0.3333333333333333</v>
      </c>
      <c r="AR331">
        <v>0.875</v>
      </c>
    </row>
    <row r="332" xml:space="preserve">
      <c r="A332">
        <v>893855</v>
      </c>
      <c r="B332" t="str">
        <f>VLOOKUP(H332,DetalleTiendas!A$2:S$1778,3,FALSE)</f>
        <v>SUPERMERCADOS</v>
      </c>
      <c r="C332" t="str">
        <f>VLOOKUP(H332,DetalleTiendas!A$2:S$1778,4,FALSE)</f>
        <v>EDS JUMBO</v>
      </c>
      <c r="D332" t="str">
        <f>VLOOKUP(H332,DetalleTiendas!A$2:S$1778,5,FALSE)</f>
        <v>BOGOTA</v>
      </c>
      <c r="E332" t="str">
        <v>POS</v>
      </c>
      <c r="F332" t="str">
        <v>N/A</v>
      </c>
      <c r="G332" t="str" xml:space="preserve">
        <f xml:space="preserve">IF(
   AND(ISNUMBER(VALUE(MID(H332,3,3))), ISNUMBER(FIND(" ", H332))),
   LEFT(H332,FIND(" ",H332)-1),
   H332
)</f>
        <v>Z145</v>
      </c>
      <c r="H332" t="str">
        <v>Z145 AV CIUDAD DE CALI</v>
      </c>
      <c r="J332" t="str">
        <v>Redes y Comunicaciones-NIVEL 2 - COL</v>
      </c>
      <c r="K332" t="str">
        <v>Guillermo Gutierrez</v>
      </c>
      <c r="L332" t="str">
        <v>CERRADO</v>
      </c>
      <c r="M332" t="str">
        <v>CERRADO</v>
      </c>
      <c r="N332" t="str">
        <v>MEDIA</v>
      </c>
      <c r="O332">
        <v>45549</v>
      </c>
      <c r="P332">
        <v>0.5555555555555556</v>
      </c>
      <c r="Q332" t="str">
        <f>TEXT(KPI_IMs_2[[#This Row],[FECHA DE LA NOVEDAD]],"MMMM")</f>
        <v>septiembre</v>
      </c>
      <c r="R332" t="str">
        <f>TEXT(KPI_IMs_2[[#This Row],[FECHA DE LA NOVEDAD]],"aaaa")</f>
        <v>2024</v>
      </c>
      <c r="S332">
        <v>45549</v>
      </c>
      <c r="T332">
        <v>45549</v>
      </c>
      <c r="U332">
        <v>0.5708333333333333</v>
      </c>
      <c r="V332">
        <v>0.6666666666666666</v>
      </c>
      <c r="W332">
        <f>((KPI_IMs_2[[#This Row],[FECHA DE RESOLUCION]]+KPI_IMs_2[[#This Row],[HORA CIERRE IM]])-(KPI_IMs_2[[#This Row],[FECHA DE LA NOVEDAD]]+KPI_IMs_2[[#This Row],[HORA DE LA FALLA]]))*24*60</f>
        <v>159.9999999976717</v>
      </c>
      <c r="X332" t="str" cm="1" xml:space="preserve">
        <f t="array" ref="X332" xml:space="preserve">IF(OR(O332="",P332="",S332="",V332="",AQ332="",AR332=""),"",
  LET(
    _xlpm.inicio, O332 + P332,
    _xlpm.fin, S332 + V332,
    _xlpm.dias, INT(_xlpm.fin - _xlpm.inicio),
    _xlpm.tiempo, REDUCE(0, SEQUENCE(_xlpm.dias + 1, 1, 0, 1),
      LAMBDA(_xlpm.acum,_xlpm.d,
        LET(
          _xlpm.dia, TRUNC(_xlpm.inicio) + _xlpm.d,
          _xlpm.horaIni, IF(_xlpm.d = 0, MAX(_xlpm.inicio, _xlpm.dia + AQ332), _xlpm.dia + AQ332),
          _xlpm.horaFin, IF(_xlpm.d = _xlpm.dias, MIN(_xlpm.fin, _xlpm.dia + AR332), _xlpm.dia + AR332),
          _xlpm.tiempo_dia, MAX(0, _xlpm.horaFin - _xlpm.horaIni),
          _xlpm.acum + _xlpm.tiempo_dia
        )
      )
    ),
    TEXT(_xlpm.tiempo, "h:mm")
  )
)</f>
        <v>2:40</v>
      </c>
      <c r="Y332" t="str">
        <f>TEXT((KPI_IMs_2[[#This Row],[FECHA DE REPORTE]]+KPI_IMs_2[[#This Row],[HORA DE REPORTE]]) - (KPI_IMs_2[[#This Row],[FECHA DE LA NOVEDAD]]+KPI_IMs_2[[#This Row],[HORA DE LA FALLA]]), "[h]:mm")</f>
        <v>0:22</v>
      </c>
      <c r="Z332" t="str">
        <v>CAIDA ENLACES</v>
      </c>
      <c r="AA332" t="str">
        <v>Red / Enlace / Proveedor</v>
      </c>
      <c r="AB332" t="str">
        <v>Caida de enlaces proveedor Cirion</v>
      </c>
      <c r="AC332" t="str">
        <v>Proveedor - Red/Infraestructura</v>
      </c>
      <c r="AD332" t="str">
        <v>SI</v>
      </c>
      <c r="AE332" t="str">
        <v>NO</v>
      </c>
      <c r="AF332" t="str">
        <v>NO</v>
      </c>
      <c r="AG332" t="str">
        <v>NO</v>
      </c>
      <c r="AH332" t="str">
        <v>EXTERNO</v>
      </c>
      <c r="AI332" t="str">
        <v>PROVEEDOR</v>
      </c>
      <c r="AJ332" t="str">
        <v>Ajuste por parte del Proveedor</v>
      </c>
      <c r="AM332" t="str">
        <v>Culminado 100%</v>
      </c>
      <c r="AP332" t="str">
        <v>Los proveedores trabajan y habilitan los enlaces</v>
      </c>
      <c r="AQ332">
        <v>0.3333333333333333</v>
      </c>
      <c r="AR332">
        <v>0.875</v>
      </c>
    </row>
    <row r="333" xml:space="preserve">
      <c r="A333">
        <v>893859</v>
      </c>
      <c r="B333" t="str">
        <f>VLOOKUP(H333,DetalleTiendas!A$2:S$1778,3,FALSE)</f>
        <v>SUPERMERCADOS</v>
      </c>
      <c r="C333" t="str">
        <f>VLOOKUP(H333,DetalleTiendas!A$2:S$1778,4,FALSE)</f>
        <v>JUMBO</v>
      </c>
      <c r="D333" t="str">
        <f>VLOOKUP(H333,DetalleTiendas!A$2:S$1778,5,FALSE)</f>
        <v>BOGOTA</v>
      </c>
      <c r="E333" t="str">
        <v>ECOMMERCE</v>
      </c>
      <c r="F333" t="str">
        <v>N/A</v>
      </c>
      <c r="G333" t="str" xml:space="preserve">
        <f xml:space="preserve">IF(
   AND(ISNUMBER(VALUE(MID(H333,3,3))), ISNUMBER(FIND(" ", H333))),
   LEFT(H333,FIND(" ",H333)-1),
   H333
)</f>
        <v>J003</v>
      </c>
      <c r="H333" t="str">
        <v>J003 BULEVAR</v>
      </c>
      <c r="J333" t="str">
        <v>Soporte_Onsite_BOGOTA</v>
      </c>
      <c r="K333" t="str">
        <v>Juan Fernando Rodiguez</v>
      </c>
      <c r="L333" t="str">
        <v>CERRADO</v>
      </c>
      <c r="M333" t="str">
        <v>CERRADO</v>
      </c>
      <c r="N333" t="str">
        <v>MEDIA</v>
      </c>
      <c r="O333">
        <v>45549</v>
      </c>
      <c r="P333">
        <v>0.3611111111111111</v>
      </c>
      <c r="Q333" t="str">
        <f>TEXT(KPI_IMs_2[[#This Row],[FECHA DE LA NOVEDAD]],"MMMM")</f>
        <v>septiembre</v>
      </c>
      <c r="R333" t="str">
        <f>TEXT(KPI_IMs_2[[#This Row],[FECHA DE LA NOVEDAD]],"aaaa")</f>
        <v>2024</v>
      </c>
      <c r="S333">
        <v>45549</v>
      </c>
      <c r="T333">
        <v>45549</v>
      </c>
      <c r="U333">
        <v>0.39652777777777776</v>
      </c>
      <c r="V333">
        <v>0.3888888888888889</v>
      </c>
      <c r="W333">
        <f>((KPI_IMs_2[[#This Row],[FECHA DE RESOLUCION]]+KPI_IMs_2[[#This Row],[HORA CIERRE IM]])-(KPI_IMs_2[[#This Row],[FECHA DE LA NOVEDAD]]+KPI_IMs_2[[#This Row],[HORA DE LA FALLA]]))*24*60</f>
        <v>40.00000000465661</v>
      </c>
      <c r="X333" t="str" cm="1" xml:space="preserve">
        <f t="array" ref="X333" xml:space="preserve">IF(OR(O333="",P333="",S333="",V333="",AQ333="",AR333=""),"",
  LET(
    _xlpm.inicio, O333 + P333,
    _xlpm.fin, S333 + V333,
    _xlpm.dias, INT(_xlpm.fin - _xlpm.inicio),
    _xlpm.tiempo, REDUCE(0, SEQUENCE(_xlpm.dias + 1, 1, 0, 1),
      LAMBDA(_xlpm.acum,_xlpm.d,
        LET(
          _xlpm.dia, TRUNC(_xlpm.inicio) + _xlpm.d,
          _xlpm.horaIni, IF(_xlpm.d = 0, MAX(_xlpm.inicio, _xlpm.dia + AQ333), _xlpm.dia + AQ333),
          _xlpm.horaFin, IF(_xlpm.d = _xlpm.dias, MIN(_xlpm.fin, _xlpm.dia + AR333), _xlpm.dia + AR333),
          _xlpm.tiempo_dia, MAX(0, _xlpm.horaFin - _xlpm.horaIni),
          _xlpm.acum + _xlpm.tiempo_dia
        )
      )
    ),
    TEXT(_xlpm.tiempo, "h:mm")
  )
)</f>
        <v>0:40</v>
      </c>
      <c r="Y333" t="str">
        <f>TEXT((KPI_IMs_2[[#This Row],[FECHA DE REPORTE]]+KPI_IMs_2[[#This Row],[HORA DE REPORTE]]) - (KPI_IMs_2[[#This Row],[FECHA DE LA NOVEDAD]]+KPI_IMs_2[[#This Row],[HORA DE LA FALLA]]), "[h]:mm")</f>
        <v>0:51</v>
      </c>
      <c r="Z333" t="str">
        <v>BLOQUEO POS</v>
      </c>
      <c r="AA333" t="str">
        <v>Software / Actualización</v>
      </c>
      <c r="AB333" t="str">
        <v>Fallas con los datafonos (bloqueo dispositivos)</v>
      </c>
      <c r="AC333" t="str">
        <v>Software / Actualización</v>
      </c>
      <c r="AD333" t="str">
        <v>SI</v>
      </c>
      <c r="AE333" t="str">
        <v>NO</v>
      </c>
      <c r="AF333" t="str">
        <v>NO</v>
      </c>
      <c r="AG333" t="str">
        <v>NO</v>
      </c>
      <c r="AH333" t="str">
        <v>INTERNO</v>
      </c>
      <c r="AI333" t="str">
        <v>SISTEMAS</v>
      </c>
      <c r="AJ333" t="str">
        <v>Reinicio o/y inicio de servicios</v>
      </c>
      <c r="AM333" t="str">
        <v>Culminado 100%</v>
      </c>
      <c r="AP333" t="str">
        <v>Se reinicia el servicio y se levanta el servicio.</v>
      </c>
      <c r="AQ333">
        <v>0.3333333333333333</v>
      </c>
      <c r="AR333">
        <v>0.875</v>
      </c>
    </row>
    <row r="334" xml:space="preserve">
      <c r="A334">
        <v>887405</v>
      </c>
      <c r="B334" t="str">
        <f>VLOOKUP(H334,DetalleTiendas!A$2:S$1778,3,FALSE)</f>
        <v>SUPERMERCADOS</v>
      </c>
      <c r="C334" t="str">
        <f>VLOOKUP(H334,DetalleTiendas!A$2:S$1778,4,FALSE)</f>
        <v>SUPERMERCADOS</v>
      </c>
      <c r="D334" t="str">
        <f>VLOOKUP(H334,DetalleTiendas!A$2:S$1778,5,FALSE)</f>
        <v>SUPERMERCADOS</v>
      </c>
      <c r="E334" t="str">
        <v>DEVOLUCIONES</v>
      </c>
      <c r="F334" t="str">
        <v>NO</v>
      </c>
      <c r="G334" t="str" xml:space="preserve">
        <f xml:space="preserve">IF(
   AND(ISNUMBER(VALUE(MID(H334,3,3))), ISNUMBER(FIND(" ", H334))),
   LEFT(H334,FIND(" ",H334)-1),
   H334
)</f>
        <v>SUPERMERCADOS</v>
      </c>
      <c r="H334" t="str">
        <v>SUPERMERCADOS</v>
      </c>
      <c r="J334" t="str">
        <v>Soporte_Onsite_REG_Remoto_SM_Colombia</v>
      </c>
      <c r="K334" t="str">
        <v>David Higuita</v>
      </c>
      <c r="L334" t="str">
        <v>CERRADO</v>
      </c>
      <c r="M334" t="str">
        <v>CERRADO</v>
      </c>
      <c r="N334" t="str">
        <v>MEDIA</v>
      </c>
      <c r="O334">
        <v>45548</v>
      </c>
      <c r="P334">
        <v>0.4861111111111111</v>
      </c>
      <c r="Q334" t="str">
        <f>TEXT(KPI_IMs_2[[#This Row],[FECHA DE LA NOVEDAD]],"MMMM")</f>
        <v>septiembre</v>
      </c>
      <c r="R334" t="str">
        <f>TEXT(KPI_IMs_2[[#This Row],[FECHA DE LA NOVEDAD]],"aaaa")</f>
        <v>2024</v>
      </c>
      <c r="S334">
        <v>45548</v>
      </c>
      <c r="T334">
        <v>45548</v>
      </c>
      <c r="U334">
        <v>0.49722222222222223</v>
      </c>
      <c r="V334">
        <v>0.5416666666666666</v>
      </c>
      <c r="W334">
        <f>((KPI_IMs_2[[#This Row],[FECHA DE RESOLUCION]]+KPI_IMs_2[[#This Row],[HORA CIERRE IM]])-(KPI_IMs_2[[#This Row],[FECHA DE LA NOVEDAD]]+KPI_IMs_2[[#This Row],[HORA DE LA FALLA]]))*24*60</f>
        <v>79.99999999883585</v>
      </c>
      <c r="X334" t="str" cm="1" xml:space="preserve">
        <f t="array" ref="X334" xml:space="preserve">IF(OR(O334="",P334="",S334="",V334="",AQ334="",AR334=""),"",
  LET(
    _xlpm.inicio, O334 + P334,
    _xlpm.fin, S334 + V334,
    _xlpm.dias, INT(_xlpm.fin - _xlpm.inicio),
    _xlpm.tiempo, REDUCE(0, SEQUENCE(_xlpm.dias + 1, 1, 0, 1),
      LAMBDA(_xlpm.acum,_xlpm.d,
        LET(
          _xlpm.dia, TRUNC(_xlpm.inicio) + _xlpm.d,
          _xlpm.horaIni, IF(_xlpm.d = 0, MAX(_xlpm.inicio, _xlpm.dia + AQ334), _xlpm.dia + AQ334),
          _xlpm.horaFin, IF(_xlpm.d = _xlpm.dias, MIN(_xlpm.fin, _xlpm.dia + AR334), _xlpm.dia + AR334),
          _xlpm.tiempo_dia, MAX(0, _xlpm.horaFin - _xlpm.horaIni),
          _xlpm.acum + _xlpm.tiempo_dia
        )
      )
    ),
    TEXT(_xlpm.tiempo, "h:mm")
  )
)</f>
        <v>1:20</v>
      </c>
      <c r="Y334" t="str">
        <f>TEXT((KPI_IMs_2[[#This Row],[FECHA DE REPORTE]]+KPI_IMs_2[[#This Row],[HORA DE REPORTE]]) - (KPI_IMs_2[[#This Row],[FECHA DE LA NOVEDAD]]+KPI_IMs_2[[#This Row],[HORA DE LA FALLA]]), "[h]:mm")</f>
        <v>0:16</v>
      </c>
      <c r="Z334" t="str">
        <v>NOVEDAD CON EL CIERRE</v>
      </c>
      <c r="AA334" t="str">
        <v>Software / Actualización</v>
      </c>
      <c r="AB334" t="str">
        <v>Fallas con el cierre (no tomo archivo base)</v>
      </c>
      <c r="AC334" t="str">
        <v>Parametrizacion en curso</v>
      </c>
      <c r="AD334" t="str">
        <v>SI</v>
      </c>
      <c r="AE334" t="str">
        <v>NO</v>
      </c>
      <c r="AF334" t="str">
        <v>NO</v>
      </c>
      <c r="AG334" t="str">
        <v>NO</v>
      </c>
      <c r="AH334" t="str">
        <v>INTERNO</v>
      </c>
      <c r="AI334" t="str">
        <v>SISTEMAS</v>
      </c>
      <c r="AJ334" t="str">
        <v xml:space="preserve">ajustes a nivel de aplicacion y base de datos </v>
      </c>
      <c r="AM334" t="str">
        <v>Culminado 100%</v>
      </c>
      <c r="AP334" t="str">
        <v>Se ajusta el protocolo de cierre</v>
      </c>
      <c r="AQ334">
        <v>0.3333333333333333</v>
      </c>
      <c r="AR334">
        <v>0.875</v>
      </c>
    </row>
    <row r="335" xml:space="preserve">
      <c r="A335">
        <v>888080</v>
      </c>
      <c r="B335" t="str">
        <f>VLOOKUP(H335,DetalleTiendas!A$2:S$1778,3,FALSE)</f>
        <v>SUPERMERCADOS</v>
      </c>
      <c r="C335" t="str">
        <f>VLOOKUP(H335,DetalleTiendas!A$2:S$1778,4,FALSE)</f>
        <v>EDS JUMBO</v>
      </c>
      <c r="D335" t="str">
        <f>VLOOKUP(H335,DetalleTiendas!A$2:S$1778,5,FALSE)</f>
        <v>BOGOTA</v>
      </c>
      <c r="E335" t="str">
        <v>CORTE DE ENERGIA</v>
      </c>
      <c r="F335" t="str">
        <v>NO</v>
      </c>
      <c r="G335" t="str" xml:space="preserve">
        <f xml:space="preserve">IF(
   AND(ISNUMBER(VALUE(MID(H335,3,3))), ISNUMBER(FIND(" ", H335))),
   LEFT(H335,FIND(" ",H335)-1),
   H335
)</f>
        <v>Z161</v>
      </c>
      <c r="H335" t="str">
        <v>Z161 CALLE 190</v>
      </c>
      <c r="J335" t="str">
        <v>Redes y Comunicaciones-NIVEL 2 - COL</v>
      </c>
      <c r="K335" t="str">
        <v>Guillermo Gutierrez</v>
      </c>
      <c r="L335" t="str">
        <v>CERRADO</v>
      </c>
      <c r="M335" t="str">
        <v>CERRADO</v>
      </c>
      <c r="N335" t="str">
        <v>MEDIA</v>
      </c>
      <c r="O335">
        <v>45548</v>
      </c>
      <c r="P335">
        <v>0.5833333333333334</v>
      </c>
      <c r="Q335" t="str">
        <f>TEXT(KPI_IMs_2[[#This Row],[FECHA DE LA NOVEDAD]],"MMMM")</f>
        <v>septiembre</v>
      </c>
      <c r="R335" t="str">
        <f>TEXT(KPI_IMs_2[[#This Row],[FECHA DE LA NOVEDAD]],"aaaa")</f>
        <v>2024</v>
      </c>
      <c r="S335">
        <v>45549</v>
      </c>
      <c r="T335">
        <v>45548</v>
      </c>
      <c r="U335">
        <v>0.8486111111111111</v>
      </c>
      <c r="V335">
        <v>0.2916666666666667</v>
      </c>
      <c r="W335">
        <f>((KPI_IMs_2[[#This Row],[FECHA DE RESOLUCION]]+KPI_IMs_2[[#This Row],[HORA CIERRE IM]])-(KPI_IMs_2[[#This Row],[FECHA DE LA NOVEDAD]]+KPI_IMs_2[[#This Row],[HORA DE LA FALLA]]))*24*60</f>
        <v>1019.9999999930151</v>
      </c>
      <c r="X335" t="str" cm="1" xml:space="preserve">
        <f t="array" ref="X335" xml:space="preserve">IF(OR(O335="",P335="",S335="",V335="",AQ335="",AR335=""),"",
  LET(
    _xlpm.inicio, O335 + P335,
    _xlpm.fin, S335 + V335,
    _xlpm.dias, INT(_xlpm.fin - _xlpm.inicio),
    _xlpm.tiempo, REDUCE(0, SEQUENCE(_xlpm.dias + 1, 1, 0, 1),
      LAMBDA(_xlpm.acum,_xlpm.d,
        LET(
          _xlpm.dia, TRUNC(_xlpm.inicio) + _xlpm.d,
          _xlpm.horaIni, IF(_xlpm.d = 0, MAX(_xlpm.inicio, _xlpm.dia + AQ335), _xlpm.dia + AQ335),
          _xlpm.horaFin, IF(_xlpm.d = _xlpm.dias, MIN(_xlpm.fin, _xlpm.dia + AR335), _xlpm.dia + AR335),
          _xlpm.tiempo_dia, MAX(0, _xlpm.horaFin - _xlpm.horaIni),
          _xlpm.acum + _xlpm.tiempo_dia
        )
      )
    ),
    TEXT(_xlpm.tiempo, "h:mm")
  )
)</f>
        <v>7:00</v>
      </c>
      <c r="Y335" t="str">
        <f>TEXT((KPI_IMs_2[[#This Row],[FECHA DE REPORTE]]+KPI_IMs_2[[#This Row],[HORA DE REPORTE]]) - (KPI_IMs_2[[#This Row],[FECHA DE LA NOVEDAD]]+KPI_IMs_2[[#This Row],[HORA DE LA FALLA]]), "[h]:mm")</f>
        <v>6:22</v>
      </c>
      <c r="Z335" t="str">
        <v>CAIDA ENLACES</v>
      </c>
      <c r="AA335" t="str">
        <v>Red / Enlace / Proveedor</v>
      </c>
      <c r="AB335" t="str">
        <v>Corte de Fibra Proveedor - Cirion</v>
      </c>
      <c r="AC335" t="str">
        <v>Proveedor - Red/Infraestructura</v>
      </c>
      <c r="AD335" t="str">
        <v>SI</v>
      </c>
      <c r="AE335" t="str">
        <v>NO</v>
      </c>
      <c r="AF335" t="str">
        <v>NO</v>
      </c>
      <c r="AG335" t="str">
        <v>NO</v>
      </c>
      <c r="AH335" t="str">
        <v>EXTERNO</v>
      </c>
      <c r="AI335" t="str">
        <v>PROVEEDOR</v>
      </c>
      <c r="AJ335" t="str">
        <v>Ajuste por parte del Proveedor</v>
      </c>
      <c r="AM335" t="str">
        <v>Culminado 100%</v>
      </c>
      <c r="AP335" t="str">
        <v>Los proveedores trabajan y habilitan los enlaces</v>
      </c>
      <c r="AQ335">
        <v>0.3333333333333333</v>
      </c>
      <c r="AR335">
        <v>0.875</v>
      </c>
    </row>
    <row r="336" xml:space="preserve">
      <c r="A336">
        <v>880057</v>
      </c>
      <c r="B336" t="str">
        <f>VLOOKUP(H336,DetalleTiendas!A$2:S$1778,3,FALSE)</f>
        <v>SUPERMERCADOS</v>
      </c>
      <c r="C336" t="str">
        <f>VLOOKUP(H336,DetalleTiendas!A$2:S$1778,4,FALSE)</f>
        <v>EDS JUMBO-ANCLA</v>
      </c>
      <c r="D336" t="str">
        <f>VLOOKUP(H336,DetalleTiendas!A$2:S$1778,5,FALSE)</f>
        <v>BOGOTA</v>
      </c>
      <c r="E336" t="str">
        <v>ENLACES</v>
      </c>
      <c r="F336" t="str">
        <v>NO</v>
      </c>
      <c r="G336" t="str" xml:space="preserve">
        <f xml:space="preserve">IF(
   AND(ISNUMBER(VALUE(MID(H336,3,3))), ISNUMBER(FIND(" ", H336))),
   LEFT(H336,FIND(" ",H336)-1),
   H336
)</f>
        <v>Z011</v>
      </c>
      <c r="H336" t="str">
        <v>Z011 CALLE 80</v>
      </c>
      <c r="J336" t="str">
        <v>Redes y Comunicaciones-NIVEL 2 - COL</v>
      </c>
      <c r="K336" t="str">
        <v>Guillermo gutierrez</v>
      </c>
      <c r="L336" t="str">
        <v>ABIERTO</v>
      </c>
      <c r="M336" t="str">
        <v>CERRADO</v>
      </c>
      <c r="N336" t="str">
        <v>MEDIA</v>
      </c>
      <c r="O336">
        <v>45547</v>
      </c>
      <c r="P336">
        <v>0.7020833333333333</v>
      </c>
      <c r="Q336" t="str">
        <f>TEXT(KPI_IMs_2[[#This Row],[FECHA DE LA NOVEDAD]],"MMMM")</f>
        <v>septiembre</v>
      </c>
      <c r="R336" t="str">
        <f>TEXT(KPI_IMs_2[[#This Row],[FECHA DE LA NOVEDAD]],"aaaa")</f>
        <v>2024</v>
      </c>
      <c r="S336">
        <v>45547</v>
      </c>
      <c r="T336">
        <v>45547</v>
      </c>
      <c r="U336">
        <v>0.7034722222222223</v>
      </c>
      <c r="V336">
        <v>0.7083333333333334</v>
      </c>
      <c r="W336">
        <f>((KPI_IMs_2[[#This Row],[FECHA DE RESOLUCION]]+KPI_IMs_2[[#This Row],[HORA CIERRE IM]])-(KPI_IMs_2[[#This Row],[FECHA DE LA NOVEDAD]]+KPI_IMs_2[[#This Row],[HORA DE LA FALLA]]))*24*60</f>
        <v>9.000000008381903</v>
      </c>
      <c r="X336" t="str" cm="1" xml:space="preserve">
        <f t="array" ref="X336" xml:space="preserve">IF(OR(O336="",P336="",S336="",V336="",AQ336="",AR336=""),"",
  LET(
    _xlpm.inicio, O336 + P336,
    _xlpm.fin, S336 + V336,
    _xlpm.dias, INT(_xlpm.fin - _xlpm.inicio),
    _xlpm.tiempo, REDUCE(0, SEQUENCE(_xlpm.dias + 1, 1, 0, 1),
      LAMBDA(_xlpm.acum,_xlpm.d,
        LET(
          _xlpm.dia, TRUNC(_xlpm.inicio) + _xlpm.d,
          _xlpm.horaIni, IF(_xlpm.d = 0, MAX(_xlpm.inicio, _xlpm.dia + AQ336), _xlpm.dia + AQ336),
          _xlpm.horaFin, IF(_xlpm.d = _xlpm.dias, MIN(_xlpm.fin, _xlpm.dia + AR336), _xlpm.dia + AR336),
          _xlpm.tiempo_dia, MAX(0, _xlpm.horaFin - _xlpm.horaIni),
          _xlpm.acum + _xlpm.tiempo_dia
        )
      )
    ),
    TEXT(_xlpm.tiempo, "h:mm")
  )
)</f>
        <v>0:09</v>
      </c>
      <c r="Y336" t="str">
        <f>TEXT((KPI_IMs_2[[#This Row],[FECHA DE REPORTE]]+KPI_IMs_2[[#This Row],[HORA DE REPORTE]]) - (KPI_IMs_2[[#This Row],[FECHA DE LA NOVEDAD]]+KPI_IMs_2[[#This Row],[HORA DE LA FALLA]]), "[h]:mm")</f>
        <v>0:02</v>
      </c>
      <c r="Z336" t="str">
        <v>CAIDA ENLACES</v>
      </c>
      <c r="AA336" t="str">
        <v>Red / Enlace / Proveedor</v>
      </c>
      <c r="AB336" t="str">
        <v>Controladora AP</v>
      </c>
      <c r="AC336" t="str">
        <v>Proveedor - Red/Infraestructura</v>
      </c>
      <c r="AD336" t="str">
        <v>SI</v>
      </c>
      <c r="AE336" t="str">
        <v>NO</v>
      </c>
      <c r="AF336" t="str">
        <v>NO</v>
      </c>
      <c r="AG336" t="str">
        <v>NO</v>
      </c>
      <c r="AH336" t="str">
        <v>INTERNO</v>
      </c>
      <c r="AI336" t="str">
        <v>SISTEMAS</v>
      </c>
      <c r="AJ336" t="str">
        <v>reinicio AP</v>
      </c>
      <c r="AM336" t="str">
        <v>Culminado 100%</v>
      </c>
      <c r="AP336" t="str">
        <v>Se restablece la operación de la EDS luego de la corrección en la controladora wifi.</v>
      </c>
      <c r="AQ336">
        <v>0.3333333333333333</v>
      </c>
      <c r="AR336">
        <v>0.875</v>
      </c>
    </row>
    <row r="337" xml:space="preserve">
      <c r="A337">
        <v>893839</v>
      </c>
      <c r="B337" t="str">
        <f>VLOOKUP(H337,DetalleTiendas!A$2:S$1778,3,FALSE)</f>
        <v>SUPERMERCADOS</v>
      </c>
      <c r="C337" t="str">
        <f>VLOOKUP(H337,DetalleTiendas!A$2:S$1778,4,FALSE)</f>
        <v>JUMBO</v>
      </c>
      <c r="D337" t="str">
        <f>VLOOKUP(H337,DetalleTiendas!A$2:S$1778,5,FALSE)</f>
        <v>CENTRO</v>
      </c>
      <c r="E337" t="str">
        <v>POS</v>
      </c>
      <c r="F337" t="str">
        <v>NO</v>
      </c>
      <c r="G337" t="str" xml:space="preserve">
        <f xml:space="preserve">IF(
   AND(ISNUMBER(VALUE(MID(H337,3,3))), ISNUMBER(FIND(" ", H337))),
   LEFT(H337,FIND(" ",H337)-1),
   H337
)</f>
        <v>J148</v>
      </c>
      <c r="H337" t="str">
        <v>J148 SANTA FE MEDELLIN</v>
      </c>
      <c r="J337" t="str">
        <v>Mantenimiento_Colombia</v>
      </c>
      <c r="K337" t="str">
        <v>David Higuita</v>
      </c>
      <c r="L337" t="str">
        <v>CERRADO</v>
      </c>
      <c r="M337" t="str">
        <v>CERRADO</v>
      </c>
      <c r="N337" t="str">
        <v>MEDIA</v>
      </c>
      <c r="O337">
        <v>45547</v>
      </c>
      <c r="P337">
        <v>0.5416666666666666</v>
      </c>
      <c r="Q337" t="str">
        <f>TEXT(KPI_IMs_2[[#This Row],[FECHA DE LA NOVEDAD]],"MMMM")</f>
        <v>septiembre</v>
      </c>
      <c r="R337" t="str">
        <f>TEXT(KPI_IMs_2[[#This Row],[FECHA DE LA NOVEDAD]],"aaaa")</f>
        <v>2024</v>
      </c>
      <c r="S337">
        <v>45547</v>
      </c>
      <c r="T337">
        <v>45547</v>
      </c>
      <c r="U337">
        <v>0.5479166666666667</v>
      </c>
      <c r="V337">
        <v>0.5833333333333334</v>
      </c>
      <c r="W337">
        <f>((KPI_IMs_2[[#This Row],[FECHA DE RESOLUCION]]+KPI_IMs_2[[#This Row],[HORA CIERRE IM]])-(KPI_IMs_2[[#This Row],[FECHA DE LA NOVEDAD]]+KPI_IMs_2[[#This Row],[HORA DE LA FALLA]]))*24*60</f>
        <v>60.00000000698492</v>
      </c>
      <c r="X337" t="str" cm="1" xml:space="preserve">
        <f t="array" ref="X337" xml:space="preserve">IF(OR(O337="",P337="",S337="",V337="",AQ337="",AR337=""),"",
  LET(
    _xlpm.inicio, O337 + P337,
    _xlpm.fin, S337 + V337,
    _xlpm.dias, INT(_xlpm.fin - _xlpm.inicio),
    _xlpm.tiempo, REDUCE(0, SEQUENCE(_xlpm.dias + 1, 1, 0, 1),
      LAMBDA(_xlpm.acum,_xlpm.d,
        LET(
          _xlpm.dia, TRUNC(_xlpm.inicio) + _xlpm.d,
          _xlpm.horaIni, IF(_xlpm.d = 0, MAX(_xlpm.inicio, _xlpm.dia + AQ337), _xlpm.dia + AQ337),
          _xlpm.horaFin, IF(_xlpm.d = _xlpm.dias, MIN(_xlpm.fin, _xlpm.dia + AR337), _xlpm.dia + AR337),
          _xlpm.tiempo_dia, MAX(0, _xlpm.horaFin - _xlpm.horaIni),
          _xlpm.acum + _xlpm.tiempo_dia
        )
      )
    ),
    TEXT(_xlpm.tiempo, "h:mm")
  )
)</f>
        <v>1:00</v>
      </c>
      <c r="Y337" t="str">
        <f>TEXT((KPI_IMs_2[[#This Row],[FECHA DE REPORTE]]+KPI_IMs_2[[#This Row],[HORA DE REPORTE]]) - (KPI_IMs_2[[#This Row],[FECHA DE LA NOVEDAD]]+KPI_IMs_2[[#This Row],[HORA DE LA FALLA]]), "[h]:mm")</f>
        <v>0:09</v>
      </c>
      <c r="Z337" t="str">
        <v>CORTE DE ENERGIA</v>
      </c>
      <c r="AA337" t="str">
        <v>Eléctrico / Energía</v>
      </c>
      <c r="AB337" t="str">
        <v>Corte de energía en el sector</v>
      </c>
      <c r="AC337" t="str">
        <v>Infraestructura - Eléctrica</v>
      </c>
      <c r="AD337" t="str">
        <v>SI</v>
      </c>
      <c r="AE337" t="str">
        <v>SI</v>
      </c>
      <c r="AF337" t="str">
        <v>SI</v>
      </c>
      <c r="AG337" t="str">
        <v>SI</v>
      </c>
      <c r="AH337" t="str">
        <v>EXTERNO</v>
      </c>
      <c r="AI337" t="str">
        <v>PROVEEDOR</v>
      </c>
      <c r="AJ337" t="str">
        <v>Restablecimiento UPS</v>
      </c>
      <c r="AM337" t="str">
        <v>Culminado 100%</v>
      </c>
      <c r="AP337" t="str">
        <v>Se habilita UPS y se reestablece el servicio.</v>
      </c>
      <c r="AQ337">
        <v>0.3333333333333333</v>
      </c>
      <c r="AR337">
        <v>0.875</v>
      </c>
    </row>
    <row r="338" xml:space="preserve">
      <c r="A338">
        <v>876235</v>
      </c>
      <c r="B338" t="str">
        <f>VLOOKUP(H338,DetalleTiendas!A$2:S$1778,3,FALSE)</f>
        <v>SUPERMERCADOS</v>
      </c>
      <c r="C338" t="str">
        <f>VLOOKUP(H338,DetalleTiendas!A$2:S$1778,4,FALSE)</f>
        <v>JUMBO</v>
      </c>
      <c r="D338" t="str">
        <f>VLOOKUP(H338,DetalleTiendas!A$2:S$1778,5,FALSE)</f>
        <v>BOGOTA</v>
      </c>
      <c r="E338" t="str">
        <v>ENLACES</v>
      </c>
      <c r="F338" t="str">
        <v>N/A</v>
      </c>
      <c r="G338" t="str" xml:space="preserve">
        <f xml:space="preserve">IF(
   AND(ISNUMBER(VALUE(MID(H338,3,3))), ISNUMBER(FIND(" ", H338))),
   LEFT(H338,FIND(" ",H338)-1),
   H338
)</f>
        <v>J018</v>
      </c>
      <c r="H338" t="str">
        <v>J018 AUTOPISTA SUR</v>
      </c>
      <c r="J338" t="str">
        <v>Redes y Comunicaciones-NIVEL 2 - COL</v>
      </c>
      <c r="K338" t="str">
        <v>Guillermo gutierrez</v>
      </c>
      <c r="L338" t="str">
        <v>ABIERTO</v>
      </c>
      <c r="M338" t="str">
        <v>CERRADO</v>
      </c>
      <c r="N338" t="str">
        <v>MEDIA</v>
      </c>
      <c r="O338">
        <v>45547</v>
      </c>
      <c r="P338">
        <v>0.6666666666666666</v>
      </c>
      <c r="Q338" t="str">
        <f>TEXT(KPI_IMs_2[[#This Row],[FECHA DE LA NOVEDAD]],"MMMM")</f>
        <v>septiembre</v>
      </c>
      <c r="R338" t="str">
        <f>TEXT(KPI_IMs_2[[#This Row],[FECHA DE LA NOVEDAD]],"aaaa")</f>
        <v>2024</v>
      </c>
      <c r="S338">
        <v>45547</v>
      </c>
      <c r="T338">
        <v>45547</v>
      </c>
      <c r="U338">
        <v>0.675</v>
      </c>
      <c r="V338">
        <v>0.6965277777777777</v>
      </c>
      <c r="W338">
        <f>((KPI_IMs_2[[#This Row],[FECHA DE RESOLUCION]]+KPI_IMs_2[[#This Row],[HORA CIERRE IM]])-(KPI_IMs_2[[#This Row],[FECHA DE LA NOVEDAD]]+KPI_IMs_2[[#This Row],[HORA DE LA FALLA]]))*24*60</f>
        <v>43.00000000395812</v>
      </c>
      <c r="X338" t="str" cm="1" xml:space="preserve">
        <f t="array" ref="X338" xml:space="preserve">IF(OR(O338="",P338="",S338="",V338="",AQ338="",AR338=""),"",
  LET(
    _xlpm.inicio, O338 + P338,
    _xlpm.fin, S338 + V338,
    _xlpm.dias, INT(_xlpm.fin - _xlpm.inicio),
    _xlpm.tiempo, REDUCE(0, SEQUENCE(_xlpm.dias + 1, 1, 0, 1),
      LAMBDA(_xlpm.acum,_xlpm.d,
        LET(
          _xlpm.dia, TRUNC(_xlpm.inicio) + _xlpm.d,
          _xlpm.horaIni, IF(_xlpm.d = 0, MAX(_xlpm.inicio, _xlpm.dia + AQ338), _xlpm.dia + AQ338),
          _xlpm.horaFin, IF(_xlpm.d = _xlpm.dias, MIN(_xlpm.fin, _xlpm.dia + AR338), _xlpm.dia + AR338),
          _xlpm.tiempo_dia, MAX(0, _xlpm.horaFin - _xlpm.horaIni),
          _xlpm.acum + _xlpm.tiempo_dia
        )
      )
    ),
    TEXT(_xlpm.tiempo, "h:mm")
  )
)</f>
        <v>0:43</v>
      </c>
      <c r="Y338" t="str">
        <f>TEXT((KPI_IMs_2[[#This Row],[FECHA DE REPORTE]]+KPI_IMs_2[[#This Row],[HORA DE REPORTE]]) - (KPI_IMs_2[[#This Row],[FECHA DE LA NOVEDAD]]+KPI_IMs_2[[#This Row],[HORA DE LA FALLA]]), "[h]:mm")</f>
        <v>0:12</v>
      </c>
      <c r="Z338" t="str">
        <v>FALLA WIFI</v>
      </c>
      <c r="AA338" t="str">
        <v>Red / Enlace / Proveedor</v>
      </c>
      <c r="AB338" t="str">
        <v>Controladora AP</v>
      </c>
      <c r="AC338" t="str">
        <v>Proveedor - Red/Infraestructura</v>
      </c>
      <c r="AD338" t="str">
        <v>SI</v>
      </c>
      <c r="AE338" t="str">
        <v>NO</v>
      </c>
      <c r="AF338" t="str">
        <v>NO</v>
      </c>
      <c r="AG338" t="str">
        <v>NO</v>
      </c>
      <c r="AH338" t="str">
        <v>INTERNO</v>
      </c>
      <c r="AI338" t="str">
        <v>SISTEMAS</v>
      </c>
      <c r="AJ338" t="str">
        <v>sin definir</v>
      </c>
      <c r="AM338" t="str">
        <v>Culminado 100%</v>
      </c>
      <c r="AP338" t="str">
        <v>Se restableció la operación de la EDS luego de la corrección en la controladora wifi</v>
      </c>
      <c r="AQ338">
        <v>0.3333333333333333</v>
      </c>
      <c r="AR338">
        <v>0.875</v>
      </c>
    </row>
    <row r="339" xml:space="preserve">
      <c r="A339">
        <v>880045</v>
      </c>
      <c r="B339" t="str">
        <f>VLOOKUP(H339,DetalleTiendas!A$2:S$1778,3,FALSE)</f>
        <v>SUPERMERCADOS</v>
      </c>
      <c r="C339" t="str">
        <f>VLOOKUP(H339,DetalleTiendas!A$2:S$1778,4,FALSE)</f>
        <v>JUMBO</v>
      </c>
      <c r="D339" t="str">
        <f>VLOOKUP(H339,DetalleTiendas!A$2:S$1778,5,FALSE)</f>
        <v>COSTA</v>
      </c>
      <c r="E339" t="str">
        <v>MEDIOS DE PAGO</v>
      </c>
      <c r="F339" t="str">
        <v>NO</v>
      </c>
      <c r="G339" t="str" xml:space="preserve">
        <f xml:space="preserve">IF(
   AND(ISNUMBER(VALUE(MID(H339,3,3))), ISNUMBER(FIND(" ", H339))),
   LEFT(H339,FIND(" ",H339)-1),
   H339
)</f>
        <v>J185</v>
      </c>
      <c r="H339" t="str">
        <v>J185 YOPAL</v>
      </c>
      <c r="J339" t="str">
        <v>Redes y Comunicaciones-NIVEL 2 - COL</v>
      </c>
      <c r="K339" t="str">
        <v>Guillermo Gutierrez</v>
      </c>
      <c r="L339" t="str">
        <v>CERRADO</v>
      </c>
      <c r="M339" t="str">
        <v>CERRADO</v>
      </c>
      <c r="N339" t="str">
        <v>MEDIA</v>
      </c>
      <c r="O339">
        <v>45544</v>
      </c>
      <c r="P339">
        <v>0.6527777777777778</v>
      </c>
      <c r="Q339" t="str">
        <f>TEXT(KPI_IMs_2[[#This Row],[FECHA DE LA NOVEDAD]],"MMMM")</f>
        <v>septiembre</v>
      </c>
      <c r="R339" t="str">
        <f>TEXT(KPI_IMs_2[[#This Row],[FECHA DE LA NOVEDAD]],"aaaa")</f>
        <v>2024</v>
      </c>
      <c r="S339">
        <v>45544</v>
      </c>
      <c r="T339">
        <v>45544</v>
      </c>
      <c r="U339">
        <v>0.6791666666666667</v>
      </c>
      <c r="V339">
        <v>0.75</v>
      </c>
      <c r="W339">
        <f>((KPI_IMs_2[[#This Row],[FECHA DE RESOLUCION]]+KPI_IMs_2[[#This Row],[HORA CIERRE IM]])-(KPI_IMs_2[[#This Row],[FECHA DE LA NOVEDAD]]+KPI_IMs_2[[#This Row],[HORA DE LA FALLA]]))*24*60</f>
        <v>139.9999999953434</v>
      </c>
      <c r="X339" t="str" cm="1" xml:space="preserve">
        <f t="array" ref="X339" xml:space="preserve">IF(OR(O339="",P339="",S339="",V339="",AQ339="",AR339=""),"",
  LET(
    _xlpm.inicio, O339 + P339,
    _xlpm.fin, S339 + V339,
    _xlpm.dias, INT(_xlpm.fin - _xlpm.inicio),
    _xlpm.tiempo, REDUCE(0, SEQUENCE(_xlpm.dias + 1, 1, 0, 1),
      LAMBDA(_xlpm.acum,_xlpm.d,
        LET(
          _xlpm.dia, TRUNC(_xlpm.inicio) + _xlpm.d,
          _xlpm.horaIni, IF(_xlpm.d = 0, MAX(_xlpm.inicio, _xlpm.dia + AQ339), _xlpm.dia + AQ339),
          _xlpm.horaFin, IF(_xlpm.d = _xlpm.dias, MIN(_xlpm.fin, _xlpm.dia + AR339), _xlpm.dia + AR339),
          _xlpm.tiempo_dia, MAX(0, _xlpm.horaFin - _xlpm.horaIni),
          _xlpm.acum + _xlpm.tiempo_dia
        )
      )
    ),
    TEXT(_xlpm.tiempo, "h:mm")
  )
)</f>
        <v>2:20</v>
      </c>
      <c r="Y339" t="str">
        <f>TEXT((KPI_IMs_2[[#This Row],[FECHA DE REPORTE]]+KPI_IMs_2[[#This Row],[HORA DE REPORTE]]) - (KPI_IMs_2[[#This Row],[FECHA DE LA NOVEDAD]]+KPI_IMs_2[[#This Row],[HORA DE LA FALLA]]), "[h]:mm")</f>
        <v>0:38</v>
      </c>
      <c r="Z339" t="str">
        <v>CAIDA ENLACES</v>
      </c>
      <c r="AA339" t="str">
        <v>Red / Enlace / Proveedor</v>
      </c>
      <c r="AB339" t="str">
        <v>caida enlace proveedor - Claro</v>
      </c>
      <c r="AC339" t="str">
        <v>Proveedor - Red/Infraestructura</v>
      </c>
      <c r="AD339" t="str">
        <v>SI</v>
      </c>
      <c r="AE339" t="str">
        <v>NO</v>
      </c>
      <c r="AF339" t="str">
        <v>NO</v>
      </c>
      <c r="AG339" t="str">
        <v>NO</v>
      </c>
      <c r="AH339" t="str">
        <v>EXTERNO</v>
      </c>
      <c r="AI339" t="str">
        <v>PROVEEDOR</v>
      </c>
      <c r="AJ339" t="str">
        <v>Ajuste por parte del Proveedor</v>
      </c>
      <c r="AM339" t="str">
        <v>Culminado 100%</v>
      </c>
      <c r="AP339" t="str">
        <v>Los proveedores trabajan y habilitan los enlaces</v>
      </c>
      <c r="AQ339">
        <v>0.3333333333333333</v>
      </c>
      <c r="AR339">
        <v>0.875</v>
      </c>
    </row>
    <row r="340" xml:space="preserve">
      <c r="A340">
        <v>893987</v>
      </c>
      <c r="B340" t="str">
        <f>VLOOKUP(H340,DetalleTiendas!A$2:S$1778,3,FALSE)</f>
        <v>SUPERMERCADOS</v>
      </c>
      <c r="C340" t="str">
        <f>VLOOKUP(H340,DetalleTiendas!A$2:S$1778,4,FALSE)</f>
        <v>EDS JUMBO-ANCLA</v>
      </c>
      <c r="D340" t="str">
        <f>VLOOKUP(H340,DetalleTiendas!A$2:S$1778,5,FALSE)</f>
        <v>BOGOTA</v>
      </c>
      <c r="E340" t="str">
        <v>EFT RECAUDOS</v>
      </c>
      <c r="F340" t="str">
        <v>N/A</v>
      </c>
      <c r="G340" t="str" xml:space="preserve">
        <f xml:space="preserve">IF(
   AND(ISNUMBER(VALUE(MID(H340,3,3))), ISNUMBER(FIND(" ", H340))),
   LEFT(H340,FIND(" ",H340)-1),
   H340
)</f>
        <v>Z011</v>
      </c>
      <c r="H340" t="str">
        <v>Z011 CALLE 80</v>
      </c>
      <c r="J340" t="str">
        <v>Redes y Comunicaciones-NIVEL 2 - COL</v>
      </c>
      <c r="K340" t="str">
        <v>Guillermo Gutierrez</v>
      </c>
      <c r="L340" t="str">
        <v>CERRADO</v>
      </c>
      <c r="M340" t="str">
        <v>CERRADO</v>
      </c>
      <c r="N340" t="str">
        <v>BAJA</v>
      </c>
      <c r="O340">
        <v>45544</v>
      </c>
      <c r="P340">
        <v>0.3333333333333333</v>
      </c>
      <c r="Q340" t="str">
        <f>TEXT(KPI_IMs_2[[#This Row],[FECHA DE LA NOVEDAD]],"MMMM")</f>
        <v>septiembre</v>
      </c>
      <c r="R340" t="str">
        <f>TEXT(KPI_IMs_2[[#This Row],[FECHA DE LA NOVEDAD]],"aaaa")</f>
        <v>2024</v>
      </c>
      <c r="S340">
        <v>45544</v>
      </c>
      <c r="T340">
        <v>45544</v>
      </c>
      <c r="U340">
        <v>0.37430555555555556</v>
      </c>
      <c r="V340">
        <v>0.5416666666666666</v>
      </c>
      <c r="W340">
        <f>((KPI_IMs_2[[#This Row],[FECHA DE RESOLUCION]]+KPI_IMs_2[[#This Row],[HORA CIERRE IM]])-(KPI_IMs_2[[#This Row],[FECHA DE LA NOVEDAD]]+KPI_IMs_2[[#This Row],[HORA DE LA FALLA]]))*24*60</f>
        <v>299.9999999930151</v>
      </c>
      <c r="X340" t="str" cm="1" xml:space="preserve">
        <f t="array" ref="X340" xml:space="preserve">IF(OR(O340="",P340="",S340="",V340="",AQ340="",AR340=""),"",
  LET(
    _xlpm.inicio, O340 + P340,
    _xlpm.fin, S340 + V340,
    _xlpm.dias, INT(_xlpm.fin - _xlpm.inicio),
    _xlpm.tiempo, REDUCE(0, SEQUENCE(_xlpm.dias + 1, 1, 0, 1),
      LAMBDA(_xlpm.acum,_xlpm.d,
        LET(
          _xlpm.dia, TRUNC(_xlpm.inicio) + _xlpm.d,
          _xlpm.horaIni, IF(_xlpm.d = 0, MAX(_xlpm.inicio, _xlpm.dia + AQ340), _xlpm.dia + AQ340),
          _xlpm.horaFin, IF(_xlpm.d = _xlpm.dias, MIN(_xlpm.fin, _xlpm.dia + AR340), _xlpm.dia + AR340),
          _xlpm.tiempo_dia, MAX(0, _xlpm.horaFin - _xlpm.horaIni),
          _xlpm.acum + _xlpm.tiempo_dia
        )
      )
    ),
    TEXT(_xlpm.tiempo, "h:mm")
  )
)</f>
        <v>5:00</v>
      </c>
      <c r="Y340" t="str">
        <f>TEXT((KPI_IMs_2[[#This Row],[FECHA DE REPORTE]]+KPI_IMs_2[[#This Row],[HORA DE REPORTE]]) - (KPI_IMs_2[[#This Row],[FECHA DE LA NOVEDAD]]+KPI_IMs_2[[#This Row],[HORA DE LA FALLA]]), "[h]:mm")</f>
        <v>0:59</v>
      </c>
      <c r="Z340" t="str">
        <v>CAIDA ENLACES</v>
      </c>
      <c r="AA340" t="str">
        <v>Hardware / Equipos</v>
      </c>
      <c r="AB340" t="str">
        <v>Bloqueo AP Cisco</v>
      </c>
      <c r="AC340" t="str">
        <v>Infraestructura - Eléctrica</v>
      </c>
      <c r="AD340" t="str">
        <v>SI</v>
      </c>
      <c r="AE340" t="str">
        <v>NO</v>
      </c>
      <c r="AF340" t="str">
        <v>NO</v>
      </c>
      <c r="AG340" t="str">
        <v>NO</v>
      </c>
      <c r="AH340" t="str">
        <v xml:space="preserve">INTERNO </v>
      </c>
      <c r="AI340" t="str">
        <v>SISTEMAS</v>
      </c>
      <c r="AJ340" t="str">
        <v>Mejora Actualizacion Sistema</v>
      </c>
      <c r="AM340" t="str">
        <v>Culminado 100%</v>
      </c>
      <c r="AP340" t="str">
        <v>Se encontró una novedad con la controladora de cisco; con ayuda de un ing de cisco se valida la novedad y se hace una actualización y se resuelve la novedad</v>
      </c>
      <c r="AQ340">
        <v>0.3333333333333333</v>
      </c>
      <c r="AR340">
        <v>0.875</v>
      </c>
    </row>
    <row r="341" xml:space="preserve">
      <c r="A341">
        <v>893987</v>
      </c>
      <c r="B341" t="str">
        <f>VLOOKUP(H341,DetalleTiendas!A$2:S$1778,3,FALSE)</f>
        <v>SUPERMERCADOS</v>
      </c>
      <c r="C341" t="str">
        <f>VLOOKUP(H341,DetalleTiendas!A$2:S$1778,4,FALSE)</f>
        <v>EDS JUMBO-ANCLA</v>
      </c>
      <c r="D341" t="str">
        <f>VLOOKUP(H341,DetalleTiendas!A$2:S$1778,5,FALSE)</f>
        <v>BOGOTA</v>
      </c>
      <c r="E341" t="str">
        <v>GENESIX</v>
      </c>
      <c r="F341" t="str">
        <v>N/A</v>
      </c>
      <c r="G341" t="str" xml:space="preserve">
        <f xml:space="preserve">IF(
   AND(ISNUMBER(VALUE(MID(H341,3,3))), ISNUMBER(FIND(" ", H341))),
   LEFT(H341,FIND(" ",H341)-1),
   H341
)</f>
        <v>Z016</v>
      </c>
      <c r="H341" t="str">
        <v>Z016 CRA 30</v>
      </c>
      <c r="J341" t="str">
        <v>Redes y Comunicaciones-NIVEL 2 - COL</v>
      </c>
      <c r="K341" t="str">
        <v>Guillermo Gutierrez</v>
      </c>
      <c r="L341" t="str">
        <v>CERRADO</v>
      </c>
      <c r="M341" t="str">
        <v>CERRADO</v>
      </c>
      <c r="N341" t="str">
        <v>BAJA</v>
      </c>
      <c r="O341">
        <v>45544</v>
      </c>
      <c r="P341">
        <v>0.3333333333333333</v>
      </c>
      <c r="Q341" t="str">
        <f>TEXT(KPI_IMs_2[[#This Row],[FECHA DE LA NOVEDAD]],"MMMM")</f>
        <v>septiembre</v>
      </c>
      <c r="R341" t="str">
        <f>TEXT(KPI_IMs_2[[#This Row],[FECHA DE LA NOVEDAD]],"aaaa")</f>
        <v>2024</v>
      </c>
      <c r="S341">
        <v>45544</v>
      </c>
      <c r="T341">
        <v>45544</v>
      </c>
      <c r="U341">
        <v>0.37430555555555556</v>
      </c>
      <c r="V341">
        <v>0.5416666666666666</v>
      </c>
      <c r="W341">
        <f>((KPI_IMs_2[[#This Row],[FECHA DE RESOLUCION]]+KPI_IMs_2[[#This Row],[HORA CIERRE IM]])-(KPI_IMs_2[[#This Row],[FECHA DE LA NOVEDAD]]+KPI_IMs_2[[#This Row],[HORA DE LA FALLA]]))*24*60</f>
        <v>299.9999999930151</v>
      </c>
      <c r="X341" t="str" cm="1" xml:space="preserve">
        <f t="array" ref="X341" xml:space="preserve">IF(OR(O341="",P341="",S341="",V341="",AQ341="",AR341=""),"",
  LET(
    _xlpm.inicio, O341 + P341,
    _xlpm.fin, S341 + V341,
    _xlpm.dias, INT(_xlpm.fin - _xlpm.inicio),
    _xlpm.tiempo, REDUCE(0, SEQUENCE(_xlpm.dias + 1, 1, 0, 1),
      LAMBDA(_xlpm.acum,_xlpm.d,
        LET(
          _xlpm.dia, TRUNC(_xlpm.inicio) + _xlpm.d,
          _xlpm.horaIni, IF(_xlpm.d = 0, MAX(_xlpm.inicio, _xlpm.dia + AQ341), _xlpm.dia + AQ341),
          _xlpm.horaFin, IF(_xlpm.d = _xlpm.dias, MIN(_xlpm.fin, _xlpm.dia + AR341), _xlpm.dia + AR341),
          _xlpm.tiempo_dia, MAX(0, _xlpm.horaFin - _xlpm.horaIni),
          _xlpm.acum + _xlpm.tiempo_dia
        )
      )
    ),
    TEXT(_xlpm.tiempo, "h:mm")
  )
)</f>
        <v>5:00</v>
      </c>
      <c r="Y341" t="str">
        <f>TEXT((KPI_IMs_2[[#This Row],[FECHA DE REPORTE]]+KPI_IMs_2[[#This Row],[HORA DE REPORTE]]) - (KPI_IMs_2[[#This Row],[FECHA DE LA NOVEDAD]]+KPI_IMs_2[[#This Row],[HORA DE LA FALLA]]), "[h]:mm")</f>
        <v>0:59</v>
      </c>
      <c r="Z341" t="str">
        <v>CAIDA ENLACES</v>
      </c>
      <c r="AA341" t="str">
        <v>Hardware / Equipos</v>
      </c>
      <c r="AB341" t="str">
        <v>Bloqueo AP Cisco</v>
      </c>
      <c r="AC341" t="str">
        <v>Infraestructura - Eléctrica</v>
      </c>
      <c r="AD341" t="str">
        <v>SI</v>
      </c>
      <c r="AE341" t="str">
        <v>NO</v>
      </c>
      <c r="AF341" t="str">
        <v>NO</v>
      </c>
      <c r="AG341" t="str">
        <v>NO</v>
      </c>
      <c r="AH341" t="str">
        <v xml:space="preserve">INTERNO </v>
      </c>
      <c r="AI341" t="str">
        <v>SISTEMAS</v>
      </c>
      <c r="AJ341" t="str">
        <v>Mejora Actualizacion Sistema</v>
      </c>
      <c r="AM341" t="str">
        <v>Culminado 100%</v>
      </c>
      <c r="AP341" t="str">
        <v>Se encontró una novedad con la controladora de cisco; con ayuda de un ing de cisco se valida la novedad y se hace una actualización y se resuelve la novedad</v>
      </c>
      <c r="AQ341">
        <v>0.3333333333333333</v>
      </c>
      <c r="AR341">
        <v>0.875</v>
      </c>
    </row>
    <row r="342" xml:space="preserve">
      <c r="A342">
        <v>876226</v>
      </c>
      <c r="B342" t="str">
        <f>VLOOKUP(H342,DetalleTiendas!A$2:S$1778,3,FALSE)</f>
        <v>SUPERMERCADOS</v>
      </c>
      <c r="C342" t="str">
        <f>VLOOKUP(H342,DetalleTiendas!A$2:S$1778,4,FALSE)</f>
        <v>JUMBO</v>
      </c>
      <c r="D342" t="str">
        <f>VLOOKUP(H342,DetalleTiendas!A$2:S$1778,5,FALSE)</f>
        <v>CENTRO</v>
      </c>
      <c r="E342" t="str">
        <v>POS</v>
      </c>
      <c r="F342" t="str">
        <v>N/A</v>
      </c>
      <c r="G342" t="str" xml:space="preserve">
        <f xml:space="preserve">IF(
   AND(ISNUMBER(VALUE(MID(H342,3,3))), ISNUMBER(FIND(" ", H342))),
   LEFT(H342,FIND(" ",H342)-1),
   H342
)</f>
        <v>J023</v>
      </c>
      <c r="H342" t="str">
        <v>J023 DE LA 65</v>
      </c>
      <c r="J342" t="str">
        <v>Redes y Comunicaciones-NIVEL 2 - COL</v>
      </c>
      <c r="K342" t="str">
        <v>Guillermo Gutierrez</v>
      </c>
      <c r="L342" t="str">
        <v>CERRADO</v>
      </c>
      <c r="M342" t="str">
        <v>CERRADO</v>
      </c>
      <c r="N342" t="str">
        <v>MEDIA</v>
      </c>
      <c r="O342">
        <v>45543</v>
      </c>
      <c r="P342">
        <v>0.3333333333333333</v>
      </c>
      <c r="Q342" t="str">
        <f>TEXT(KPI_IMs_2[[#This Row],[FECHA DE LA NOVEDAD]],"MMMM")</f>
        <v>septiembre</v>
      </c>
      <c r="R342" t="str">
        <f>TEXT(KPI_IMs_2[[#This Row],[FECHA DE LA NOVEDAD]],"aaaa")</f>
        <v>2024</v>
      </c>
      <c r="S342">
        <v>45543</v>
      </c>
      <c r="T342">
        <v>45543</v>
      </c>
      <c r="U342">
        <v>0.4013888888888889</v>
      </c>
      <c r="V342">
        <v>0.4166666666666667</v>
      </c>
      <c r="W342">
        <f>((KPI_IMs_2[[#This Row],[FECHA DE RESOLUCION]]+KPI_IMs_2[[#This Row],[HORA CIERRE IM]])-(KPI_IMs_2[[#This Row],[FECHA DE LA NOVEDAD]]+KPI_IMs_2[[#This Row],[HORA DE LA FALLA]]))*24*60</f>
        <v>119.99999999301508</v>
      </c>
      <c r="X342" t="str" cm="1" xml:space="preserve">
        <f t="array" ref="X342" xml:space="preserve">IF(OR(O342="",P342="",S342="",V342="",AQ342="",AR342=""),"",
  LET(
    _xlpm.inicio, O342 + P342,
    _xlpm.fin, S342 + V342,
    _xlpm.dias, INT(_xlpm.fin - _xlpm.inicio),
    _xlpm.tiempo, REDUCE(0, SEQUENCE(_xlpm.dias + 1, 1, 0, 1),
      LAMBDA(_xlpm.acum,_xlpm.d,
        LET(
          _xlpm.dia, TRUNC(_xlpm.inicio) + _xlpm.d,
          _xlpm.horaIni, IF(_xlpm.d = 0, MAX(_xlpm.inicio, _xlpm.dia + AQ342), _xlpm.dia + AQ342),
          _xlpm.horaFin, IF(_xlpm.d = _xlpm.dias, MIN(_xlpm.fin, _xlpm.dia + AR342), _xlpm.dia + AR342),
          _xlpm.tiempo_dia, MAX(0, _xlpm.horaFin - _xlpm.horaIni),
          _xlpm.acum + _xlpm.tiempo_dia
        )
      )
    ),
    TEXT(_xlpm.tiempo, "h:mm")
  )
)</f>
        <v>2:00</v>
      </c>
      <c r="Y342" t="str">
        <f>TEXT((KPI_IMs_2[[#This Row],[FECHA DE REPORTE]]+KPI_IMs_2[[#This Row],[HORA DE REPORTE]]) - (KPI_IMs_2[[#This Row],[FECHA DE LA NOVEDAD]]+KPI_IMs_2[[#This Row],[HORA DE LA FALLA]]), "[h]:mm")</f>
        <v>1:38</v>
      </c>
      <c r="Z342" t="str">
        <v>MEDIOS DE PAGO</v>
      </c>
      <c r="AA342" t="str">
        <v>Operación Interna / Parametrizacion</v>
      </c>
      <c r="AB342" t="str">
        <v>Fallas con el Microsens (bloqueo)</v>
      </c>
      <c r="AC342" t="str">
        <v>Parametrizacion en curso</v>
      </c>
      <c r="AD342" t="str">
        <v>NO</v>
      </c>
      <c r="AE342" t="str">
        <v>NO</v>
      </c>
      <c r="AF342" t="str">
        <v>NO</v>
      </c>
      <c r="AG342" t="str">
        <v>NO</v>
      </c>
      <c r="AH342" t="str">
        <v>INTERNO</v>
      </c>
      <c r="AI342" t="str">
        <v>SISTEMAS</v>
      </c>
      <c r="AJ342" t="str">
        <v>reinicio equipos</v>
      </c>
      <c r="AM342" t="str">
        <v>Culminado 100%</v>
      </c>
      <c r="AP342" t="str">
        <v>Se reinicia el despositivo y se valida que la configuración se encuentre bien. El servicio es restaurado.</v>
      </c>
      <c r="AQ342">
        <v>0.3333333333333333</v>
      </c>
      <c r="AR342">
        <v>0.875</v>
      </c>
    </row>
    <row r="343" xml:space="preserve">
      <c r="A343">
        <v>876238</v>
      </c>
      <c r="B343" t="str">
        <f>VLOOKUP(H343,DetalleTiendas!A$2:S$1778,3,FALSE)</f>
        <v>SUPERMERCADOS</v>
      </c>
      <c r="C343" t="str">
        <f>VLOOKUP(H343,DetalleTiendas!A$2:S$1778,4,FALSE)</f>
        <v>EDS JUMBO-ANCLA</v>
      </c>
      <c r="D343" t="str">
        <f>VLOOKUP(H343,DetalleTiendas!A$2:S$1778,5,FALSE)</f>
        <v>CENTRO</v>
      </c>
      <c r="E343" t="str">
        <v>POS</v>
      </c>
      <c r="F343" t="str">
        <v>NO</v>
      </c>
      <c r="G343" t="str" xml:space="preserve">
        <f xml:space="preserve">IF(
   AND(ISNUMBER(VALUE(MID(H343,3,3))), ISNUMBER(FIND(" ", H343))),
   LEFT(H343,FIND(" ",H343)-1),
   H343
)</f>
        <v>Z025</v>
      </c>
      <c r="H343" t="str">
        <v>Z025 BELLO</v>
      </c>
      <c r="J343" t="str">
        <v>Redes y Comunicaciones-NIVEL 2 - COL</v>
      </c>
      <c r="K343" t="str">
        <v>Guillermo gutierrez</v>
      </c>
      <c r="L343" t="str">
        <v>CERRADO</v>
      </c>
      <c r="M343" t="str">
        <v>CERRADO</v>
      </c>
      <c r="N343" t="str">
        <v>MEDIA</v>
      </c>
      <c r="O343">
        <v>45542</v>
      </c>
      <c r="P343">
        <v>0.44583333333333336</v>
      </c>
      <c r="Q343" t="str">
        <f>TEXT(KPI_IMs_2[[#This Row],[FECHA DE LA NOVEDAD]],"MMMM")</f>
        <v>septiembre</v>
      </c>
      <c r="R343" t="str">
        <f>TEXT(KPI_IMs_2[[#This Row],[FECHA DE LA NOVEDAD]],"aaaa")</f>
        <v>2024</v>
      </c>
      <c r="S343">
        <v>45542</v>
      </c>
      <c r="T343">
        <v>45542</v>
      </c>
      <c r="U343">
        <v>0.4479166666666667</v>
      </c>
      <c r="V343">
        <v>0.4791666666666667</v>
      </c>
      <c r="W343">
        <f>((KPI_IMs_2[[#This Row],[FECHA DE RESOLUCION]]+KPI_IMs_2[[#This Row],[HORA CIERRE IM]])-(KPI_IMs_2[[#This Row],[FECHA DE LA NOVEDAD]]+KPI_IMs_2[[#This Row],[HORA DE LA FALLA]]))*24*60</f>
        <v>47.99999999930151</v>
      </c>
      <c r="X343" t="str" cm="1" xml:space="preserve">
        <f t="array" ref="X343" xml:space="preserve">IF(OR(O343="",P343="",S343="",V343="",AQ343="",AR343=""),"",
  LET(
    _xlpm.inicio, O343 + P343,
    _xlpm.fin, S343 + V343,
    _xlpm.dias, INT(_xlpm.fin - _xlpm.inicio),
    _xlpm.tiempo, REDUCE(0, SEQUENCE(_xlpm.dias + 1, 1, 0, 1),
      LAMBDA(_xlpm.acum,_xlpm.d,
        LET(
          _xlpm.dia, TRUNC(_xlpm.inicio) + _xlpm.d,
          _xlpm.horaIni, IF(_xlpm.d = 0, MAX(_xlpm.inicio, _xlpm.dia + AQ343), _xlpm.dia + AQ343),
          _xlpm.horaFin, IF(_xlpm.d = _xlpm.dias, MIN(_xlpm.fin, _xlpm.dia + AR343), _xlpm.dia + AR343),
          _xlpm.tiempo_dia, MAX(0, _xlpm.horaFin - _xlpm.horaIni),
          _xlpm.acum + _xlpm.tiempo_dia
        )
      )
    ),
    TEXT(_xlpm.tiempo, "h:mm")
  )
)</f>
        <v>0:48</v>
      </c>
      <c r="Y343" t="str">
        <f>TEXT((KPI_IMs_2[[#This Row],[FECHA DE REPORTE]]+KPI_IMs_2[[#This Row],[HORA DE REPORTE]]) - (KPI_IMs_2[[#This Row],[FECHA DE LA NOVEDAD]]+KPI_IMs_2[[#This Row],[HORA DE LA FALLA]]), "[h]:mm")</f>
        <v>0:03</v>
      </c>
      <c r="Z343" t="str">
        <v>CAIDA ENLACES</v>
      </c>
      <c r="AA343" t="str">
        <v>Red / Enlace / Proveedor</v>
      </c>
      <c r="AB343" t="str">
        <v>Controladora AP</v>
      </c>
      <c r="AC343" t="str">
        <v>Proveedor - Red/Infraestructura</v>
      </c>
      <c r="AD343" t="str">
        <v>SI</v>
      </c>
      <c r="AE343" t="str">
        <v>NO</v>
      </c>
      <c r="AF343" t="str">
        <v>NO</v>
      </c>
      <c r="AG343" t="str">
        <v>NO</v>
      </c>
      <c r="AH343" t="str">
        <v>INTERNO</v>
      </c>
      <c r="AI343" t="str">
        <v>SISTEMAS</v>
      </c>
      <c r="AJ343" t="str">
        <v>reinicio AP</v>
      </c>
      <c r="AM343" t="str">
        <v>Culminado 100%</v>
      </c>
      <c r="AP343" t="str">
        <v>Se vio afectada por novedad en la controladora sobre la configuración de la AP; con el soporte de cisco se restablece y se resuelve la novedad y queda en operación</v>
      </c>
      <c r="AQ343">
        <v>0.3333333333333333</v>
      </c>
      <c r="AR343">
        <v>0.875</v>
      </c>
    </row>
    <row r="344" xml:space="preserve">
      <c r="A344">
        <v>893956</v>
      </c>
      <c r="B344" t="str">
        <f>VLOOKUP(H344,DetalleTiendas!A$2:S$1778,3,FALSE)</f>
        <v>SUPERMERCADOS</v>
      </c>
      <c r="C344" t="str">
        <f>VLOOKUP(H344,DetalleTiendas!A$2:S$1778,4,FALSE)</f>
        <v>EDS JUMBO-ANCLA</v>
      </c>
      <c r="D344" t="str">
        <f>VLOOKUP(H344,DetalleTiendas!A$2:S$1778,5,FALSE)</f>
        <v>CENTRO</v>
      </c>
      <c r="E344" t="str">
        <v>POS</v>
      </c>
      <c r="F344" t="str">
        <v>N/A</v>
      </c>
      <c r="G344" t="str" xml:space="preserve">
        <f xml:space="preserve">IF(
   AND(ISNUMBER(VALUE(MID(H344,3,3))), ISNUMBER(FIND(" ", H344))),
   LEFT(H344,FIND(" ",H344)-1),
   H344
)</f>
        <v>Z025</v>
      </c>
      <c r="H344" t="str">
        <v>Z025 BELLO</v>
      </c>
      <c r="J344" t="str">
        <v>Redes y Comunicaciones-NIVEL 2 - COL</v>
      </c>
      <c r="K344" t="str">
        <v>Guillermo Gutierrez</v>
      </c>
      <c r="L344" t="str">
        <v>CERRADO</v>
      </c>
      <c r="M344" t="str">
        <v>CERRADO</v>
      </c>
      <c r="N344" t="str">
        <v>MEDIA</v>
      </c>
      <c r="O344">
        <v>45542</v>
      </c>
      <c r="P344">
        <v>0.4166666666666667</v>
      </c>
      <c r="Q344" t="str">
        <f>TEXT(KPI_IMs_2[[#This Row],[FECHA DE LA NOVEDAD]],"MMMM")</f>
        <v>septiembre</v>
      </c>
      <c r="R344" t="str">
        <f>TEXT(KPI_IMs_2[[#This Row],[FECHA DE LA NOVEDAD]],"aaaa")</f>
        <v>2024</v>
      </c>
      <c r="S344">
        <v>45542</v>
      </c>
      <c r="T344">
        <v>45542</v>
      </c>
      <c r="U344">
        <v>0.4340277777777778</v>
      </c>
      <c r="V344">
        <v>0.4791666666666667</v>
      </c>
      <c r="W344">
        <f>((KPI_IMs_2[[#This Row],[FECHA DE RESOLUCION]]+KPI_IMs_2[[#This Row],[HORA CIERRE IM]])-(KPI_IMs_2[[#This Row],[FECHA DE LA NOVEDAD]]+KPI_IMs_2[[#This Row],[HORA DE LA FALLA]]))*24*60</f>
        <v>90</v>
      </c>
      <c r="X344" t="str" cm="1" xml:space="preserve">
        <f t="array" ref="X344" xml:space="preserve">IF(OR(O344="",P344="",S344="",V344="",AQ344="",AR344=""),"",
  LET(
    _xlpm.inicio, O344 + P344,
    _xlpm.fin, S344 + V344,
    _xlpm.dias, INT(_xlpm.fin - _xlpm.inicio),
    _xlpm.tiempo, REDUCE(0, SEQUENCE(_xlpm.dias + 1, 1, 0, 1),
      LAMBDA(_xlpm.acum,_xlpm.d,
        LET(
          _xlpm.dia, TRUNC(_xlpm.inicio) + _xlpm.d,
          _xlpm.horaIni, IF(_xlpm.d = 0, MAX(_xlpm.inicio, _xlpm.dia + AQ344), _xlpm.dia + AQ344),
          _xlpm.horaFin, IF(_xlpm.d = _xlpm.dias, MIN(_xlpm.fin, _xlpm.dia + AR344), _xlpm.dia + AR344),
          _xlpm.tiempo_dia, MAX(0, _xlpm.horaFin - _xlpm.horaIni),
          _xlpm.acum + _xlpm.tiempo_dia
        )
      )
    ),
    TEXT(_xlpm.tiempo, "h:mm")
  )
)</f>
        <v>1:30</v>
      </c>
      <c r="Y344" t="str">
        <f>TEXT((KPI_IMs_2[[#This Row],[FECHA DE REPORTE]]+KPI_IMs_2[[#This Row],[HORA DE REPORTE]]) - (KPI_IMs_2[[#This Row],[FECHA DE LA NOVEDAD]]+KPI_IMs_2[[#This Row],[HORA DE LA FALLA]]), "[h]:mm")</f>
        <v>0:25</v>
      </c>
      <c r="Z344" t="str">
        <v>CAIDA ENLACES</v>
      </c>
      <c r="AA344" t="str">
        <v>Hardware / Equipos</v>
      </c>
      <c r="AB344" t="str">
        <v>Configuracion AP</v>
      </c>
      <c r="AC344" t="str">
        <v>Infraestructura - Eléctrica</v>
      </c>
      <c r="AD344" t="str">
        <v>SI</v>
      </c>
      <c r="AE344" t="str">
        <v>NO</v>
      </c>
      <c r="AF344" t="str">
        <v>NO</v>
      </c>
      <c r="AG344" t="str">
        <v>NO</v>
      </c>
      <c r="AH344" t="str">
        <v>INTERNO</v>
      </c>
      <c r="AI344" t="str">
        <v>SISTEMAS</v>
      </c>
      <c r="AJ344" t="str">
        <v>revision conexiones tienda</v>
      </c>
      <c r="AM344" t="str">
        <v>Culminado 100%</v>
      </c>
      <c r="AP344" t="str">
        <v>se vio afectada por novedad en la controladora sobre la configuración de la ap; con el soporte de cisco se restablece y se resuelve la novedad y queda en operacion.</v>
      </c>
      <c r="AQ344">
        <v>0.3333333333333333</v>
      </c>
      <c r="AR344">
        <v>0.875</v>
      </c>
    </row>
    <row r="345" xml:space="preserve">
      <c r="A345">
        <v>893931</v>
      </c>
      <c r="B345" t="str">
        <f>VLOOKUP(H345,DetalleTiendas!A$2:S$1778,3,FALSE)</f>
        <v>SUPERMERCADOS</v>
      </c>
      <c r="C345" t="str">
        <f>VLOOKUP(H345,DetalleTiendas!A$2:S$1778,4,FALSE)</f>
        <v>EDS JUMBO-ANCLA</v>
      </c>
      <c r="D345" t="str">
        <f>VLOOKUP(H345,DetalleTiendas!A$2:S$1778,5,FALSE)</f>
        <v>BOGOTA</v>
      </c>
      <c r="E345" t="str">
        <v>GENESIX</v>
      </c>
      <c r="F345" t="str">
        <v>N/A</v>
      </c>
      <c r="G345" t="str" xml:space="preserve">
        <f xml:space="preserve">IF(
   AND(ISNUMBER(VALUE(MID(H345,3,3))), ISNUMBER(FIND(" ", H345))),
   LEFT(H345,FIND(" ",H345)-1),
   H345
)</f>
        <v>Z018</v>
      </c>
      <c r="H345" t="str">
        <v>Z018 AUTOPISTA SUR</v>
      </c>
      <c r="J345" t="str">
        <v>Redes y Comunicaciones-NIVEL 2 - COL</v>
      </c>
      <c r="K345" t="str">
        <v>Guillermo Gutierrez</v>
      </c>
      <c r="L345" t="str">
        <v>CERRADO</v>
      </c>
      <c r="M345" t="str">
        <v>CERRADO</v>
      </c>
      <c r="N345" t="str">
        <v>ALTA</v>
      </c>
      <c r="O345">
        <v>45541</v>
      </c>
      <c r="P345">
        <v>0.75</v>
      </c>
      <c r="Q345" t="str">
        <f>TEXT(KPI_IMs_2[[#This Row],[FECHA DE LA NOVEDAD]],"MMMM")</f>
        <v>septiembre</v>
      </c>
      <c r="R345" t="str">
        <f>TEXT(KPI_IMs_2[[#This Row],[FECHA DE LA NOVEDAD]],"aaaa")</f>
        <v>2024</v>
      </c>
      <c r="S345">
        <v>45541</v>
      </c>
      <c r="T345">
        <v>45541</v>
      </c>
      <c r="U345">
        <v>0.8326388888888889</v>
      </c>
      <c r="V345">
        <v>0.875</v>
      </c>
      <c r="W345">
        <f>((KPI_IMs_2[[#This Row],[FECHA DE RESOLUCION]]+KPI_IMs_2[[#This Row],[HORA CIERRE IM]])-(KPI_IMs_2[[#This Row],[FECHA DE LA NOVEDAD]]+KPI_IMs_2[[#This Row],[HORA DE LA FALLA]]))*24*60</f>
        <v>180</v>
      </c>
      <c r="X345" t="str" cm="1" xml:space="preserve">
        <f t="array" ref="X345" xml:space="preserve">IF(OR(O345="",P345="",S345="",V345="",AQ345="",AR345=""),"",
  LET(
    _xlpm.inicio, O345 + P345,
    _xlpm.fin, S345 + V345,
    _xlpm.dias, INT(_xlpm.fin - _xlpm.inicio),
    _xlpm.tiempo, REDUCE(0, SEQUENCE(_xlpm.dias + 1, 1, 0, 1),
      LAMBDA(_xlpm.acum,_xlpm.d,
        LET(
          _xlpm.dia, TRUNC(_xlpm.inicio) + _xlpm.d,
          _xlpm.horaIni, IF(_xlpm.d = 0, MAX(_xlpm.inicio, _xlpm.dia + AQ345), _xlpm.dia + AQ345),
          _xlpm.horaFin, IF(_xlpm.d = _xlpm.dias, MIN(_xlpm.fin, _xlpm.dia + AR345), _xlpm.dia + AR345),
          _xlpm.tiempo_dia, MAX(0, _xlpm.horaFin - _xlpm.horaIni),
          _xlpm.acum + _xlpm.tiempo_dia
        )
      )
    ),
    TEXT(_xlpm.tiempo, "h:mm")
  )
)</f>
        <v>3:00</v>
      </c>
      <c r="Y345" t="str">
        <f>TEXT((KPI_IMs_2[[#This Row],[FECHA DE REPORTE]]+KPI_IMs_2[[#This Row],[HORA DE REPORTE]]) - (KPI_IMs_2[[#This Row],[FECHA DE LA NOVEDAD]]+KPI_IMs_2[[#This Row],[HORA DE LA FALLA]]), "[h]:mm")</f>
        <v>1:59</v>
      </c>
      <c r="Z345" t="str">
        <v>CAIDA ENLACES</v>
      </c>
      <c r="AA345" t="str">
        <v>Red / Enlace / Proveedor</v>
      </c>
      <c r="AB345" t="str">
        <v>Caida enlaces - Cirion</v>
      </c>
      <c r="AC345" t="str">
        <v>Proveedor - Red/Infraestructura</v>
      </c>
      <c r="AD345" t="str">
        <v>SI</v>
      </c>
      <c r="AE345" t="str">
        <v>NO</v>
      </c>
      <c r="AF345" t="str">
        <v>NO</v>
      </c>
      <c r="AG345" t="str">
        <v>NO</v>
      </c>
      <c r="AH345" t="str">
        <v>EXTERNO</v>
      </c>
      <c r="AI345" t="str">
        <v>PROVEEDOR</v>
      </c>
      <c r="AJ345" t="str">
        <v>Ajuste por parte del Proveedor</v>
      </c>
      <c r="AM345" t="str">
        <v>Culminado 100%</v>
      </c>
      <c r="AP345" t="str">
        <v>Los proveedores trabajan y habilitan los enlaces</v>
      </c>
      <c r="AQ345">
        <v>0.3333333333333333</v>
      </c>
      <c r="AR345">
        <v>0.875</v>
      </c>
    </row>
    <row r="346" xml:space="preserve">
      <c r="A346">
        <v>869771</v>
      </c>
      <c r="B346" t="str">
        <f>VLOOKUP(H346,DetalleTiendas!A$2:S$1778,3,FALSE)</f>
        <v>SUPERMERCADOS</v>
      </c>
      <c r="C346" t="str">
        <f>VLOOKUP(H346,DetalleTiendas!A$2:S$1778,4,FALSE)</f>
        <v>JUMBO</v>
      </c>
      <c r="D346" t="str">
        <f>VLOOKUP(H346,DetalleTiendas!A$2:S$1778,5,FALSE)</f>
        <v>CENTRO</v>
      </c>
      <c r="E346" t="str">
        <v>ENLACES</v>
      </c>
      <c r="F346" t="str">
        <v>N/A</v>
      </c>
      <c r="G346" t="str" xml:space="preserve">
        <f xml:space="preserve">IF(
   AND(ISNUMBER(VALUE(MID(H346,3,3))), ISNUMBER(FIND(" ", H346))),
   LEFT(H346,FIND(" ",H346)-1),
   H346
)</f>
        <v>J022</v>
      </c>
      <c r="H346" t="str">
        <v>J022 LAS VEGAS</v>
      </c>
      <c r="J346" t="str">
        <v>Redes y Comunicaciones-NIVEL 2 - COL</v>
      </c>
      <c r="K346" t="str">
        <v>Guillermo Gutierrez</v>
      </c>
      <c r="L346" t="str">
        <v>CERRADO</v>
      </c>
      <c r="M346" t="str">
        <v>CERRADO</v>
      </c>
      <c r="N346" t="str">
        <v>BAJA</v>
      </c>
      <c r="O346">
        <v>45539</v>
      </c>
      <c r="P346">
        <v>0.625</v>
      </c>
      <c r="Q346" t="str">
        <f>TEXT(KPI_IMs_2[[#This Row],[FECHA DE LA NOVEDAD]],"MMMM")</f>
        <v>septiembre</v>
      </c>
      <c r="R346" t="str">
        <f>TEXT(KPI_IMs_2[[#This Row],[FECHA DE LA NOVEDAD]],"aaaa")</f>
        <v>2024</v>
      </c>
      <c r="S346">
        <v>45539</v>
      </c>
      <c r="T346">
        <v>45539</v>
      </c>
      <c r="U346">
        <v>0.6402777777777777</v>
      </c>
      <c r="V346">
        <v>0.75</v>
      </c>
      <c r="W346">
        <f>((KPI_IMs_2[[#This Row],[FECHA DE RESOLUCION]]+KPI_IMs_2[[#This Row],[HORA CIERRE IM]])-(KPI_IMs_2[[#This Row],[FECHA DE LA NOVEDAD]]+KPI_IMs_2[[#This Row],[HORA DE LA FALLA]]))*24*60</f>
        <v>180</v>
      </c>
      <c r="X346" t="str" cm="1" xml:space="preserve">
        <f t="array" ref="X346" xml:space="preserve">IF(OR(O346="",P346="",S346="",V346="",AQ346="",AR346=""),"",
  LET(
    _xlpm.inicio, O346 + P346,
    _xlpm.fin, S346 + V346,
    _xlpm.dias, INT(_xlpm.fin - _xlpm.inicio),
    _xlpm.tiempo, REDUCE(0, SEQUENCE(_xlpm.dias + 1, 1, 0, 1),
      LAMBDA(_xlpm.acum,_xlpm.d,
        LET(
          _xlpm.dia, TRUNC(_xlpm.inicio) + _xlpm.d,
          _xlpm.horaIni, IF(_xlpm.d = 0, MAX(_xlpm.inicio, _xlpm.dia + AQ346), _xlpm.dia + AQ346),
          _xlpm.horaFin, IF(_xlpm.d = _xlpm.dias, MIN(_xlpm.fin, _xlpm.dia + AR346), _xlpm.dia + AR346),
          _xlpm.tiempo_dia, MAX(0, _xlpm.horaFin - _xlpm.horaIni),
          _xlpm.acum + _xlpm.tiempo_dia
        )
      )
    ),
    TEXT(_xlpm.tiempo, "h:mm")
  )
)</f>
        <v>3:00</v>
      </c>
      <c r="Y346" t="str">
        <f>TEXT((KPI_IMs_2[[#This Row],[FECHA DE REPORTE]]+KPI_IMs_2[[#This Row],[HORA DE REPORTE]]) - (KPI_IMs_2[[#This Row],[FECHA DE LA NOVEDAD]]+KPI_IMs_2[[#This Row],[HORA DE LA FALLA]]), "[h]:mm")</f>
        <v>0:22</v>
      </c>
      <c r="Z346" t="str">
        <v>CAIDA ENLACES</v>
      </c>
      <c r="AA346" t="str">
        <v>Red / Enlace / Proveedor</v>
      </c>
      <c r="AB346" t="str">
        <v>Daño AP</v>
      </c>
      <c r="AC346" t="str">
        <v>Proveedor - Red/Infraestructura</v>
      </c>
      <c r="AD346" t="str">
        <v>NO</v>
      </c>
      <c r="AE346" t="str">
        <v>NO</v>
      </c>
      <c r="AF346" t="str">
        <v>NO</v>
      </c>
      <c r="AG346" t="str">
        <v>NO</v>
      </c>
      <c r="AH346" t="str">
        <v>N/A</v>
      </c>
      <c r="AI346" t="str">
        <v>N/A</v>
      </c>
      <c r="AJ346" t="str">
        <v>Sin determinar</v>
      </c>
      <c r="AM346" t="str">
        <v>Culminado 100%</v>
      </c>
      <c r="AP346" t="str">
        <v>no aplica como IM</v>
      </c>
      <c r="AQ346">
        <v>0.3333333333333333</v>
      </c>
      <c r="AR346">
        <v>0.875</v>
      </c>
    </row>
    <row r="347" xml:space="preserve">
      <c r="A347">
        <v>867243</v>
      </c>
      <c r="B347" t="str">
        <f>VLOOKUP(H347,DetalleTiendas!A$2:S$1778,3,FALSE)</f>
        <v>SUPERMERCADOS</v>
      </c>
      <c r="C347" t="str">
        <f>VLOOKUP(H347,DetalleTiendas!A$2:S$1778,4,FALSE)</f>
        <v>JUMBO</v>
      </c>
      <c r="D347" t="str">
        <f>VLOOKUP(H347,DetalleTiendas!A$2:S$1778,5,FALSE)</f>
        <v>BOGOTA</v>
      </c>
      <c r="E347" t="str">
        <v>ENLACES</v>
      </c>
      <c r="F347" t="str">
        <v>NO</v>
      </c>
      <c r="G347" t="str" xml:space="preserve">
        <f xml:space="preserve">IF(
   AND(ISNUMBER(VALUE(MID(H347,3,3))), ISNUMBER(FIND(" ", H347))),
   LEFT(H347,FIND(" ",H347)-1),
   H347
)</f>
        <v>J167</v>
      </c>
      <c r="H347" t="str">
        <v>J167 TITAN</v>
      </c>
      <c r="J347" t="str">
        <v>Redes y Comunicaciones-NIVEL 2 - COL</v>
      </c>
      <c r="K347" t="str">
        <v>Guillermo Gutierrez</v>
      </c>
      <c r="L347" t="str">
        <v>CERRADO</v>
      </c>
      <c r="M347" t="str">
        <v>CERRADO</v>
      </c>
      <c r="N347" t="str">
        <v>MEDIA</v>
      </c>
      <c r="O347">
        <v>45538</v>
      </c>
      <c r="P347">
        <v>0.625</v>
      </c>
      <c r="Q347" t="str">
        <f>TEXT(KPI_IMs_2[[#This Row],[FECHA DE LA NOVEDAD]],"MMMM")</f>
        <v>septiembre</v>
      </c>
      <c r="R347" t="str">
        <f>TEXT(KPI_IMs_2[[#This Row],[FECHA DE LA NOVEDAD]],"aaaa")</f>
        <v>2024</v>
      </c>
      <c r="S347">
        <v>45538</v>
      </c>
      <c r="T347">
        <v>45538</v>
      </c>
      <c r="U347">
        <v>0.6388888888888888</v>
      </c>
      <c r="V347">
        <v>0.7222222222222222</v>
      </c>
      <c r="W347">
        <f>((KPI_IMs_2[[#This Row],[FECHA DE RESOLUCION]]+KPI_IMs_2[[#This Row],[HORA CIERRE IM]])-(KPI_IMs_2[[#This Row],[FECHA DE LA NOVEDAD]]+KPI_IMs_2[[#This Row],[HORA DE LA FALLA]]))*24*60</f>
        <v>139.9999999953434</v>
      </c>
      <c r="X347" t="str" cm="1" xml:space="preserve">
        <f t="array" ref="X347" xml:space="preserve">IF(OR(O347="",P347="",S347="",V347="",AQ347="",AR347=""),"",
  LET(
    _xlpm.inicio, O347 + P347,
    _xlpm.fin, S347 + V347,
    _xlpm.dias, INT(_xlpm.fin - _xlpm.inicio),
    _xlpm.tiempo, REDUCE(0, SEQUENCE(_xlpm.dias + 1, 1, 0, 1),
      LAMBDA(_xlpm.acum,_xlpm.d,
        LET(
          _xlpm.dia, TRUNC(_xlpm.inicio) + _xlpm.d,
          _xlpm.horaIni, IF(_xlpm.d = 0, MAX(_xlpm.inicio, _xlpm.dia + AQ347), _xlpm.dia + AQ347),
          _xlpm.horaFin, IF(_xlpm.d = _xlpm.dias, MIN(_xlpm.fin, _xlpm.dia + AR347), _xlpm.dia + AR347),
          _xlpm.tiempo_dia, MAX(0, _xlpm.horaFin - _xlpm.horaIni),
          _xlpm.acum + _xlpm.tiempo_dia
        )
      )
    ),
    TEXT(_xlpm.tiempo, "h:mm")
  )
)</f>
        <v>2:20</v>
      </c>
      <c r="Y347" t="str">
        <f>TEXT((KPI_IMs_2[[#This Row],[FECHA DE REPORTE]]+KPI_IMs_2[[#This Row],[HORA DE REPORTE]]) - (KPI_IMs_2[[#This Row],[FECHA DE LA NOVEDAD]]+KPI_IMs_2[[#This Row],[HORA DE LA FALLA]]), "[h]:mm")</f>
        <v>0:20</v>
      </c>
      <c r="Z347" t="str">
        <v>CAIDA ENLACES</v>
      </c>
      <c r="AA347" t="str">
        <v>Red / Enlace / Proveedor</v>
      </c>
      <c r="AB347" t="str">
        <v>Corte de Fibra - Claro</v>
      </c>
      <c r="AC347" t="str">
        <v>Proveedor - Red/Infraestructura</v>
      </c>
      <c r="AD347" t="str">
        <v>SI</v>
      </c>
      <c r="AE347" t="str">
        <v>NO</v>
      </c>
      <c r="AF347" t="str">
        <v>NO</v>
      </c>
      <c r="AG347" t="str">
        <v>NO</v>
      </c>
      <c r="AH347" t="str">
        <v>EXTERNO</v>
      </c>
      <c r="AI347" t="str">
        <v>PROVEEDOR</v>
      </c>
      <c r="AJ347" t="str">
        <v>Ajuste por parte del Proveedor</v>
      </c>
      <c r="AM347" t="str">
        <v>Culminado 100%</v>
      </c>
      <c r="AP347" t="str">
        <v>Los proveedores trabajan y habilitan los enlaces</v>
      </c>
      <c r="AQ347">
        <v>0.3333333333333333</v>
      </c>
      <c r="AR347">
        <v>0.875</v>
      </c>
    </row>
    <row r="348" xml:space="preserve">
      <c r="A348">
        <v>864933</v>
      </c>
      <c r="B348" t="str">
        <f>VLOOKUP(H348,DetalleTiendas!A$2:S$1778,3,FALSE)</f>
        <v>SUPERMERCADOS</v>
      </c>
      <c r="C348" t="str">
        <f>VLOOKUP(H348,DetalleTiendas!A$2:S$1778,4,FALSE)</f>
        <v>EDS JUMBO-ANCLA</v>
      </c>
      <c r="D348" t="str">
        <f>VLOOKUP(H348,DetalleTiendas!A$2:S$1778,5,FALSE)</f>
        <v>BOGOTA</v>
      </c>
      <c r="E348" t="str">
        <v>POS</v>
      </c>
      <c r="F348" t="str">
        <v>SI</v>
      </c>
      <c r="G348" t="str" xml:space="preserve">
        <f xml:space="preserve">IF(
   AND(ISNUMBER(VALUE(MID(H348,3,3))), ISNUMBER(FIND(" ", H348))),
   LEFT(H348,FIND(" ",H348)-1),
   H348
)</f>
        <v>Z073</v>
      </c>
      <c r="H348" t="str">
        <v>Z073 MOSQUERA</v>
      </c>
      <c r="J348" t="str">
        <v>Redes y Comunicaciones-NIVEL 2 - COL</v>
      </c>
      <c r="K348" t="str">
        <v>Guillermo Gutierrez</v>
      </c>
      <c r="L348" t="str">
        <v>CERRADO</v>
      </c>
      <c r="M348" t="str">
        <v>CERRADO</v>
      </c>
      <c r="N348" t="str">
        <v>ALTA</v>
      </c>
      <c r="O348">
        <v>45537</v>
      </c>
      <c r="P348">
        <v>0.4861111111111111</v>
      </c>
      <c r="Q348" t="str">
        <f>TEXT(KPI_IMs_2[[#This Row],[FECHA DE LA NOVEDAD]],"MMMM")</f>
        <v>septiembre</v>
      </c>
      <c r="R348" t="str">
        <f>TEXT(KPI_IMs_2[[#This Row],[FECHA DE LA NOVEDAD]],"aaaa")</f>
        <v>2024</v>
      </c>
      <c r="S348">
        <v>45537</v>
      </c>
      <c r="T348">
        <v>45537</v>
      </c>
      <c r="U348">
        <v>0.5034722222222222</v>
      </c>
      <c r="V348">
        <v>0.6666666666666666</v>
      </c>
      <c r="W348">
        <f>((KPI_IMs_2[[#This Row],[FECHA DE RESOLUCION]]+KPI_IMs_2[[#This Row],[HORA CIERRE IM]])-(KPI_IMs_2[[#This Row],[FECHA DE LA NOVEDAD]]+KPI_IMs_2[[#This Row],[HORA DE LA FALLA]]))*24*60</f>
        <v>259.99999999883585</v>
      </c>
      <c r="X348" t="str" cm="1" xml:space="preserve">
        <f t="array" ref="X348" xml:space="preserve">IF(OR(O348="",P348="",S348="",V348="",AQ348="",AR348=""),"",
  LET(
    _xlpm.inicio, O348 + P348,
    _xlpm.fin, S348 + V348,
    _xlpm.dias, INT(_xlpm.fin - _xlpm.inicio),
    _xlpm.tiempo, REDUCE(0, SEQUENCE(_xlpm.dias + 1, 1, 0, 1),
      LAMBDA(_xlpm.acum,_xlpm.d,
        LET(
          _xlpm.dia, TRUNC(_xlpm.inicio) + _xlpm.d,
          _xlpm.horaIni, IF(_xlpm.d = 0, MAX(_xlpm.inicio, _xlpm.dia + AQ348), _xlpm.dia + AQ348),
          _xlpm.horaFin, IF(_xlpm.d = _xlpm.dias, MIN(_xlpm.fin, _xlpm.dia + AR348), _xlpm.dia + AR348),
          _xlpm.tiempo_dia, MAX(0, _xlpm.horaFin - _xlpm.horaIni),
          _xlpm.acum + _xlpm.tiempo_dia
        )
      )
    ),
    TEXT(_xlpm.tiempo, "h:mm")
  )
)</f>
        <v>4:20</v>
      </c>
      <c r="Y348" t="str">
        <f>TEXT((KPI_IMs_2[[#This Row],[FECHA DE REPORTE]]+KPI_IMs_2[[#This Row],[HORA DE REPORTE]]) - (KPI_IMs_2[[#This Row],[FECHA DE LA NOVEDAD]]+KPI_IMs_2[[#This Row],[HORA DE LA FALLA]]), "[h]:mm")</f>
        <v>0:25</v>
      </c>
      <c r="Z348" t="str">
        <v>CAIDA ENLACES</v>
      </c>
      <c r="AA348" t="str">
        <v>Red / Enlace / Proveedor</v>
      </c>
      <c r="AB348" t="str">
        <v>Caida de enlaces - Claro</v>
      </c>
      <c r="AC348" t="str">
        <v>Proveedor - Red/Infraestructura</v>
      </c>
      <c r="AD348" t="str">
        <v>SI</v>
      </c>
      <c r="AE348" t="str">
        <v>NO</v>
      </c>
      <c r="AF348" t="str">
        <v>NO</v>
      </c>
      <c r="AG348" t="str">
        <v>NO</v>
      </c>
      <c r="AH348" t="str">
        <v>EXTERNO</v>
      </c>
      <c r="AI348" t="str">
        <v>PROVEEDOR</v>
      </c>
      <c r="AJ348" t="str">
        <v>Ajuste por parte del Proveedor</v>
      </c>
      <c r="AM348" t="str">
        <v>Culminado 100%</v>
      </c>
      <c r="AP348" t="str">
        <v>El proveedor levanta el servicio</v>
      </c>
      <c r="AQ348">
        <v>0.3333333333333333</v>
      </c>
      <c r="AR348">
        <v>0.875</v>
      </c>
    </row>
    <row r="349" xml:space="preserve">
      <c r="A349">
        <v>864222</v>
      </c>
      <c r="B349" t="str">
        <f>VLOOKUP(H349,DetalleTiendas!A$2:S$1778,3,FALSE)</f>
        <v>SUPERMERCADOS</v>
      </c>
      <c r="C349" t="str">
        <f>VLOOKUP(H349,DetalleTiendas!A$2:S$1778,4,FALSE)</f>
        <v>METRO</v>
      </c>
      <c r="D349" t="str">
        <f>VLOOKUP(H349,DetalleTiendas!A$2:S$1778,5,FALSE)</f>
        <v>BOGOTA</v>
      </c>
      <c r="E349" t="str">
        <v>CORTE DE ENERGIA</v>
      </c>
      <c r="F349" t="str">
        <v>NO</v>
      </c>
      <c r="G349" t="str" xml:space="preserve">
        <f xml:space="preserve">IF(
   AND(ISNUMBER(VALUE(MID(H349,3,3))), ISNUMBER(FIND(" ", H349))),
   LEFT(H349,FIND(" ",H349)-1),
   H349
)</f>
        <v>M124</v>
      </c>
      <c r="H349" t="str">
        <v>M124 ALQUERIA</v>
      </c>
      <c r="J349" t="str">
        <v>Redes y Comunicaciones-NIVEL 2 - COL</v>
      </c>
      <c r="K349" t="str">
        <v>Guillermo Gutierrez</v>
      </c>
      <c r="L349" t="str">
        <v>CERRADO</v>
      </c>
      <c r="M349" t="str">
        <v>CERRADO</v>
      </c>
      <c r="N349" t="str">
        <v>MEDIA</v>
      </c>
      <c r="O349">
        <v>45534</v>
      </c>
      <c r="P349">
        <v>0.5729166666666666</v>
      </c>
      <c r="Q349" t="str">
        <f>TEXT(KPI_IMs_2[[#This Row],[FECHA DE LA NOVEDAD]],"MMMM")</f>
        <v>agosto</v>
      </c>
      <c r="R349" t="str">
        <f>TEXT(KPI_IMs_2[[#This Row],[FECHA DE LA NOVEDAD]],"aaaa")</f>
        <v>2024</v>
      </c>
      <c r="S349">
        <v>45534</v>
      </c>
      <c r="T349">
        <v>45534</v>
      </c>
      <c r="U349">
        <v>0.6</v>
      </c>
      <c r="V349">
        <v>0.75</v>
      </c>
      <c r="W349">
        <f>((KPI_IMs_2[[#This Row],[FECHA DE RESOLUCION]]+KPI_IMs_2[[#This Row],[HORA CIERRE IM]])-(KPI_IMs_2[[#This Row],[FECHA DE LA NOVEDAD]]+KPI_IMs_2[[#This Row],[HORA DE LA FALLA]]))*24*60</f>
        <v>255.00000000349246</v>
      </c>
      <c r="X349" t="str" cm="1" xml:space="preserve">
        <f t="array" ref="X349" xml:space="preserve">IF(OR(O349="",P349="",S349="",V349="",AQ349="",AR349=""),"",
  LET(
    _xlpm.inicio, O349 + P349,
    _xlpm.fin, S349 + V349,
    _xlpm.dias, INT(_xlpm.fin - _xlpm.inicio),
    _xlpm.tiempo, REDUCE(0, SEQUENCE(_xlpm.dias + 1, 1, 0, 1),
      LAMBDA(_xlpm.acum,_xlpm.d,
        LET(
          _xlpm.dia, TRUNC(_xlpm.inicio) + _xlpm.d,
          _xlpm.horaIni, IF(_xlpm.d = 0, MAX(_xlpm.inicio, _xlpm.dia + AQ349), _xlpm.dia + AQ349),
          _xlpm.horaFin, IF(_xlpm.d = _xlpm.dias, MIN(_xlpm.fin, _xlpm.dia + AR349), _xlpm.dia + AR349),
          _xlpm.tiempo_dia, MAX(0, _xlpm.horaFin - _xlpm.horaIni),
          _xlpm.acum + _xlpm.tiempo_dia
        )
      )
    ),
    TEXT(_xlpm.tiempo, "h:mm")
  )
)</f>
        <v>4:15</v>
      </c>
      <c r="Y349" t="str">
        <f>TEXT((KPI_IMs_2[[#This Row],[FECHA DE REPORTE]]+KPI_IMs_2[[#This Row],[HORA DE REPORTE]]) - (KPI_IMs_2[[#This Row],[FECHA DE LA NOVEDAD]]+KPI_IMs_2[[#This Row],[HORA DE LA FALLA]]), "[h]:mm")</f>
        <v>0:39</v>
      </c>
      <c r="Z349" t="str">
        <v>FALLAS CON EL SWITCH</v>
      </c>
      <c r="AA349" t="str">
        <v>Hardware / Equipos</v>
      </c>
      <c r="AB349" t="str">
        <v>Fallas con dos switches dañados</v>
      </c>
      <c r="AC349" t="str">
        <v>Proveedor - Red/Infraestructura</v>
      </c>
      <c r="AD349" t="str">
        <v>SI</v>
      </c>
      <c r="AE349" t="str">
        <v>NO</v>
      </c>
      <c r="AF349" t="str">
        <v>NO</v>
      </c>
      <c r="AG349" t="str">
        <v>NO</v>
      </c>
      <c r="AH349" t="str">
        <v>INTERNO</v>
      </c>
      <c r="AI349" t="str">
        <v>SISTEMAS</v>
      </c>
      <c r="AJ349" t="str">
        <v>Cambio Equipo</v>
      </c>
      <c r="AM349" t="str">
        <v>Culminado 100%</v>
      </c>
      <c r="AP349" t="str">
        <v>Se realiza el cambio de los dos Switches que presentaron las  fallas y servicio queda operativo.</v>
      </c>
      <c r="AQ349">
        <v>0.3333333333333333</v>
      </c>
      <c r="AR349">
        <v>0.875</v>
      </c>
    </row>
    <row r="350" xml:space="preserve">
      <c r="A350">
        <v>858652</v>
      </c>
      <c r="B350" t="str">
        <f>VLOOKUP(H350,DetalleTiendas!A$2:S$1778,3,FALSE)</f>
        <v>SUPERMERCADOS</v>
      </c>
      <c r="C350" t="str">
        <f>VLOOKUP(H350,DetalleTiendas!A$2:S$1778,4,FALSE)</f>
        <v>SUPERMERCADOS</v>
      </c>
      <c r="D350" t="str">
        <f>VLOOKUP(H350,DetalleTiendas!A$2:S$1778,5,FALSE)</f>
        <v>SUPERMERCADOS</v>
      </c>
      <c r="E350" t="str">
        <v>ECOMMERCE</v>
      </c>
      <c r="F350" t="str">
        <v>NO</v>
      </c>
      <c r="G350" t="str" xml:space="preserve">
        <f xml:space="preserve">IF(
   AND(ISNUMBER(VALUE(MID(H350,3,3))), ISNUMBER(FIND(" ", H350))),
   LEFT(H350,FIND(" ",H350)-1),
   H350
)</f>
        <v>SUPERMERCADOS</v>
      </c>
      <c r="H350" t="str">
        <v>SUPERMERCADOS</v>
      </c>
      <c r="J350" t="str">
        <v>SC_Financiero_Jano</v>
      </c>
      <c r="K350" t="str">
        <v>Henry Puentes</v>
      </c>
      <c r="L350" t="str">
        <v>ABIERTO</v>
      </c>
      <c r="M350" t="str">
        <v>CERRADO</v>
      </c>
      <c r="N350" t="str">
        <v>MEDIA</v>
      </c>
      <c r="O350">
        <v>45533</v>
      </c>
      <c r="P350">
        <v>0.6270833333333333</v>
      </c>
      <c r="Q350" t="str">
        <f>TEXT(KPI_IMs_2[[#This Row],[FECHA DE LA NOVEDAD]],"MMMM")</f>
        <v>agosto</v>
      </c>
      <c r="R350" t="str">
        <f>TEXT(KPI_IMs_2[[#This Row],[FECHA DE LA NOVEDAD]],"aaaa")</f>
        <v>2024</v>
      </c>
      <c r="S350">
        <v>45534</v>
      </c>
      <c r="T350">
        <v>45533</v>
      </c>
      <c r="U350">
        <v>0.6298611111111111</v>
      </c>
      <c r="V350">
        <v>0.6430555555555556</v>
      </c>
      <c r="W350">
        <f>((KPI_IMs_2[[#This Row],[FECHA DE RESOLUCION]]+KPI_IMs_2[[#This Row],[HORA CIERRE IM]])-(KPI_IMs_2[[#This Row],[FECHA DE LA NOVEDAD]]+KPI_IMs_2[[#This Row],[HORA DE LA FALLA]]))*24*60</f>
        <v>1463.0000000016298</v>
      </c>
      <c r="X350" t="str" cm="1" xml:space="preserve">
        <f t="array" ref="X350" xml:space="preserve">IF(OR(O350="",P350="",S350="",V350="",AQ350="",AR350=""),"",
  LET(
    _xlpm.inicio, O350 + P350,
    _xlpm.fin, S350 + V350,
    _xlpm.dias, INT(_xlpm.fin - _xlpm.inicio),
    _xlpm.tiempo, REDUCE(0, SEQUENCE(_xlpm.dias + 1, 1, 0, 1),
      LAMBDA(_xlpm.acum,_xlpm.d,
        LET(
          _xlpm.dia, TRUNC(_xlpm.inicio) + _xlpm.d,
          _xlpm.horaIni, IF(_xlpm.d = 0, MAX(_xlpm.inicio, _xlpm.dia + AQ350), _xlpm.dia + AQ350),
          _xlpm.horaFin, IF(_xlpm.d = _xlpm.dias, MIN(_xlpm.fin, _xlpm.dia + AR350), _xlpm.dia + AR350),
          _xlpm.tiempo_dia, MAX(0, _xlpm.horaFin - _xlpm.horaIni),
          _xlpm.acum + _xlpm.tiempo_dia
        )
      )
    ),
    TEXT(_xlpm.tiempo, "h:mm")
  )
)</f>
        <v>13:23</v>
      </c>
      <c r="Y350" t="str">
        <f>TEXT((KPI_IMs_2[[#This Row],[FECHA DE REPORTE]]+KPI_IMs_2[[#This Row],[HORA DE REPORTE]]) - (KPI_IMs_2[[#This Row],[FECHA DE LA NOVEDAD]]+KPI_IMs_2[[#This Row],[HORA DE LA FALLA]]), "[h]:mm")</f>
        <v>0:04</v>
      </c>
      <c r="Z350" t="str">
        <v>NOVEDAD CIFRA DE VENTA JANO</v>
      </c>
      <c r="AA350" t="str">
        <v>Software / Actualización</v>
      </c>
      <c r="AB350" t="str">
        <v>Sin especificar</v>
      </c>
      <c r="AC350" t="str">
        <v>Software / Actualización</v>
      </c>
      <c r="AD350" t="str">
        <v>NO</v>
      </c>
      <c r="AE350" t="str">
        <v>SI</v>
      </c>
      <c r="AF350" t="str">
        <v>SI</v>
      </c>
      <c r="AG350" t="str">
        <v>NO</v>
      </c>
      <c r="AH350" t="str">
        <v>INTERNO</v>
      </c>
      <c r="AI350" t="str">
        <v>SISTEMAS</v>
      </c>
      <c r="AJ350" t="str">
        <v>sin definir</v>
      </c>
      <c r="AM350" t="str">
        <v>Culminado 100%</v>
      </c>
      <c r="AP350" t="str">
        <v>sin definir</v>
      </c>
      <c r="AQ350">
        <v>0.3333333333333333</v>
      </c>
      <c r="AR350">
        <v>0.875</v>
      </c>
    </row>
    <row r="351" xml:space="preserve">
      <c r="A351">
        <v>850409</v>
      </c>
      <c r="B351" t="str">
        <f>VLOOKUP(H351,DetalleTiendas!A$2:S$1778,3,FALSE)</f>
        <v>SUPERMERCADOS</v>
      </c>
      <c r="C351" t="str">
        <f>VLOOKUP(H351,DetalleTiendas!A$2:S$1778,4,FALSE)</f>
        <v>SUPERMERCADOS</v>
      </c>
      <c r="D351" t="str">
        <f>VLOOKUP(H351,DetalleTiendas!A$2:S$1778,5,FALSE)</f>
        <v>SUPERMERCADOS</v>
      </c>
      <c r="E351" t="str">
        <v>ENLACES</v>
      </c>
      <c r="F351" t="str">
        <v>NO</v>
      </c>
      <c r="G351" t="str" xml:space="preserve">
        <f xml:space="preserve">IF(
   AND(ISNUMBER(VALUE(MID(H351,3,3))), ISNUMBER(FIND(" ", H351))),
   LEFT(H351,FIND(" ",H351)-1),
   H351
)</f>
        <v>SUPERMERCADOS</v>
      </c>
      <c r="H351" t="str">
        <v>SUPERMERCADOS</v>
      </c>
      <c r="J351" t="str">
        <v>SC_Financiero_Jano</v>
      </c>
      <c r="K351" t="str">
        <v>Henry Puentes</v>
      </c>
      <c r="L351" t="str">
        <v>ABIERTO</v>
      </c>
      <c r="M351" t="str">
        <v>CERRADO</v>
      </c>
      <c r="N351" t="str">
        <v>MEDIA</v>
      </c>
      <c r="O351">
        <v>45530</v>
      </c>
      <c r="P351">
        <v>0.3680555555555556</v>
      </c>
      <c r="Q351" t="str">
        <f>TEXT(KPI_IMs_2[[#This Row],[FECHA DE LA NOVEDAD]],"MMMM")</f>
        <v>agosto</v>
      </c>
      <c r="R351" t="str">
        <f>TEXT(KPI_IMs_2[[#This Row],[FECHA DE LA NOVEDAD]],"aaaa")</f>
        <v>2024</v>
      </c>
      <c r="S351">
        <v>45530</v>
      </c>
      <c r="T351">
        <v>45530</v>
      </c>
      <c r="U351">
        <v>0.375</v>
      </c>
      <c r="V351">
        <v>0.5</v>
      </c>
      <c r="W351">
        <f>((KPI_IMs_2[[#This Row],[FECHA DE RESOLUCION]]+KPI_IMs_2[[#This Row],[HORA CIERRE IM]])-(KPI_IMs_2[[#This Row],[FECHA DE LA NOVEDAD]]+KPI_IMs_2[[#This Row],[HORA DE LA FALLA]]))*24*60</f>
        <v>190.00000000116415</v>
      </c>
      <c r="X351" t="str" cm="1" xml:space="preserve">
        <f t="array" ref="X351" xml:space="preserve">IF(OR(O351="",P351="",S351="",V351="",AQ351="",AR351=""),"",
  LET(
    _xlpm.inicio, O351 + P351,
    _xlpm.fin, S351 + V351,
    _xlpm.dias, INT(_xlpm.fin - _xlpm.inicio),
    _xlpm.tiempo, REDUCE(0, SEQUENCE(_xlpm.dias + 1, 1, 0, 1),
      LAMBDA(_xlpm.acum,_xlpm.d,
        LET(
          _xlpm.dia, TRUNC(_xlpm.inicio) + _xlpm.d,
          _xlpm.horaIni, IF(_xlpm.d = 0, MAX(_xlpm.inicio, _xlpm.dia + AQ351), _xlpm.dia + AQ351),
          _xlpm.horaFin, IF(_xlpm.d = _xlpm.dias, MIN(_xlpm.fin, _xlpm.dia + AR351), _xlpm.dia + AR351),
          _xlpm.tiempo_dia, MAX(0, _xlpm.horaFin - _xlpm.horaIni),
          _xlpm.acum + _xlpm.tiempo_dia
        )
      )
    ),
    TEXT(_xlpm.tiempo, "h:mm")
  )
)</f>
        <v>3:10</v>
      </c>
      <c r="Y351" t="str">
        <f>TEXT((KPI_IMs_2[[#This Row],[FECHA DE REPORTE]]+KPI_IMs_2[[#This Row],[HORA DE REPORTE]]) - (KPI_IMs_2[[#This Row],[FECHA DE LA NOVEDAD]]+KPI_IMs_2[[#This Row],[HORA DE LA FALLA]]), "[h]:mm")</f>
        <v>0:10</v>
      </c>
      <c r="Z351" t="str">
        <v>NOVEDAD CIFRA DE VENTA JANO</v>
      </c>
      <c r="AA351" t="str">
        <v>Software / Actualización</v>
      </c>
      <c r="AB351" t="str">
        <v>Bases de datos</v>
      </c>
      <c r="AC351" t="str">
        <v>Software / Actualización</v>
      </c>
      <c r="AD351" t="str">
        <v>NO</v>
      </c>
      <c r="AE351" t="str">
        <v>SI</v>
      </c>
      <c r="AF351" t="str">
        <v>SI</v>
      </c>
      <c r="AG351" t="str">
        <v>NO</v>
      </c>
      <c r="AH351" t="str">
        <v>INTERNO</v>
      </c>
      <c r="AI351" t="str">
        <v>SISTEMAS</v>
      </c>
      <c r="AJ351" t="str">
        <v xml:space="preserve">ajustes a nivel de aplicacion y base de datos </v>
      </c>
      <c r="AM351" t="str">
        <v>Culminado 100%</v>
      </c>
      <c r="AP351" t="str">
        <v>Se realizaron ajustes a nivel de aplicacion y base de datos para resolver incidencias dentro del funcionamiento</v>
      </c>
      <c r="AQ351">
        <v>0.3333333333333333</v>
      </c>
      <c r="AR351">
        <v>0.875</v>
      </c>
    </row>
    <row r="352" xml:space="preserve">
      <c r="A352">
        <v>850471</v>
      </c>
      <c r="B352" t="str">
        <f>VLOOKUP(H352,DetalleTiendas!A$2:S$1778,3,FALSE)</f>
        <v>PAIS</v>
      </c>
      <c r="C352" t="str">
        <f>VLOOKUP(H352,DetalleTiendas!A$2:S$1778,4,FALSE)</f>
        <v>PAIS</v>
      </c>
      <c r="D352" t="str">
        <f>VLOOKUP(H352,DetalleTiendas!A$2:S$1778,5,FALSE)</f>
        <v>PAIS</v>
      </c>
      <c r="E352" t="str">
        <v>ENLACES</v>
      </c>
      <c r="F352" t="str">
        <v>NO</v>
      </c>
      <c r="G352" t="str" xml:space="preserve">
        <f xml:space="preserve">IF(
   AND(ISNUMBER(VALUE(MID(H352,3,3))), ISNUMBER(FIND(" ", H352))),
   LEFT(H352,FIND(" ",H352)-1),
   H352
)</f>
        <v>PAIS</v>
      </c>
      <c r="H352" t="str">
        <v>PAIS</v>
      </c>
      <c r="J352" t="str">
        <v>Soporte de Campo_Lexmark_Colombia</v>
      </c>
      <c r="K352" t="str">
        <v>Fredy Giovanny Ortiz</v>
      </c>
      <c r="L352" t="str">
        <v>CERRADO</v>
      </c>
      <c r="M352" t="str">
        <v>CERRADO</v>
      </c>
      <c r="N352" t="str">
        <v>ALTA</v>
      </c>
      <c r="O352">
        <v>45529</v>
      </c>
      <c r="P352">
        <v>0.6666666666666666</v>
      </c>
      <c r="Q352" t="str">
        <f>TEXT(KPI_IMs_2[[#This Row],[FECHA DE LA NOVEDAD]],"MMMM")</f>
        <v>agosto</v>
      </c>
      <c r="R352" t="str">
        <f>TEXT(KPI_IMs_2[[#This Row],[FECHA DE LA NOVEDAD]],"aaaa")</f>
        <v>2024</v>
      </c>
      <c r="S352">
        <v>45530</v>
      </c>
      <c r="T352">
        <v>45529</v>
      </c>
      <c r="U352">
        <v>0.6875</v>
      </c>
      <c r="V352">
        <v>0.7423611111111111</v>
      </c>
      <c r="W352">
        <f>((KPI_IMs_2[[#This Row],[FECHA DE RESOLUCION]]+KPI_IMs_2[[#This Row],[HORA CIERRE IM]])-(KPI_IMs_2[[#This Row],[FECHA DE LA NOVEDAD]]+KPI_IMs_2[[#This Row],[HORA DE LA FALLA]]))*24*60</f>
        <v>1548.9999999990687</v>
      </c>
      <c r="X352" t="str" cm="1" xml:space="preserve">
        <f t="array" ref="X352" xml:space="preserve">IF(OR(O352="",P352="",S352="",V352="",AQ352="",AR352=""),"",
  LET(
    _xlpm.inicio, O352 + P352,
    _xlpm.fin, S352 + V352,
    _xlpm.dias, INT(_xlpm.fin - _xlpm.inicio),
    _xlpm.tiempo, REDUCE(0, SEQUENCE(_xlpm.dias + 1, 1, 0, 1),
      LAMBDA(_xlpm.acum,_xlpm.d,
        LET(
          _xlpm.dia, TRUNC(_xlpm.inicio) + _xlpm.d,
          _xlpm.horaIni, IF(_xlpm.d = 0, MAX(_xlpm.inicio, _xlpm.dia + AQ352), _xlpm.dia + AQ352),
          _xlpm.horaFin, IF(_xlpm.d = _xlpm.dias, MIN(_xlpm.fin, _xlpm.dia + AR352), _xlpm.dia + AR352),
          _xlpm.tiempo_dia, MAX(0, _xlpm.horaFin - _xlpm.horaIni),
          _xlpm.acum + _xlpm.tiempo_dia
        )
      )
    ),
    TEXT(_xlpm.tiempo, "h:mm")
  )
)</f>
        <v>14:49</v>
      </c>
      <c r="Y352" t="str">
        <f>TEXT((KPI_IMs_2[[#This Row],[FECHA DE REPORTE]]+KPI_IMs_2[[#This Row],[HORA DE REPORTE]]) - (KPI_IMs_2[[#This Row],[FECHA DE LA NOVEDAD]]+KPI_IMs_2[[#This Row],[HORA DE LA FALLA]]), "[h]:mm")</f>
        <v>0:30</v>
      </c>
      <c r="Z352" t="str">
        <v>FALLAS CON EL SERVIDOR ARS (BLOQUEO)</v>
      </c>
      <c r="AA352" t="str">
        <v>Servidores / Infraestructura</v>
      </c>
      <c r="AB352" t="str">
        <v>Fallas con el servidor de impresión</v>
      </c>
      <c r="AC352" t="str">
        <v>Proveedor - Red/Infraestructura</v>
      </c>
      <c r="AD352" t="str">
        <v>NO</v>
      </c>
      <c r="AE352" t="str">
        <v>NO</v>
      </c>
      <c r="AF352" t="str">
        <v>NO</v>
      </c>
      <c r="AG352" t="str">
        <v>NO</v>
      </c>
      <c r="AH352" t="str">
        <v>EXTERNO</v>
      </c>
      <c r="AI352" t="str">
        <v>PROVEEDOR</v>
      </c>
      <c r="AJ352" t="str">
        <v>reinicio equipos</v>
      </c>
      <c r="AM352" t="str">
        <v>Culminado 100%</v>
      </c>
      <c r="AP352" t="str" xml:space="preserve">
        <v xml:space="preserve">📌 INFORME DE REUNIÓN SALA DE CRISIS:_x000d_
🛠️ Seguimiento a falla crítica en tienda – RS Server_x000d_
📅 Fecha: 8 de julio de 2025_x000d_
⏰ Duración: 1h 35 min_x000d_
👥 Participantes destacados: Jonathan Pardo, Juan Daniel Rodríguez, Jhonny Lizcano, Farutt Reyes, David Zambrano, Oscar Ramírez, Martín Sandoval, Carlos Escobar, Jhon Narváez, Javier Sandoval, Juan Fernando Castro, entre otros._x000d_
_x000d_
🔍 Temas tratados_x000d_
🧩 Naturaleza del incidente_x000d_
Se identificó una pérdida de servicios asociada al RS Server en una tienda, lo cual afectó procesos operativos clave como cierres y sincronización de cajas._x000d_
_x000d_
La tienda estuvo fuera de línea parcialmente, pero no se interrumpió la venta, ya que las cajas operaron en modo offline._x000d_
_x000d_
⚠️ Causa preliminar_x000d_
El servicio RS no levantó por ausencia de un directorio requerido._x000d_
_x000d_
Se sospecha que un proceso automático o ejecución de un comando (desde la IP .248 de Jumbo La Mesa) habría borrado dicha carpeta._x000d_
_x000d_
Se planteó la necesidad de validar con auditoría las cámaras, ya que se identificó una posible anomalía desde las 6:14 a. m. (pantallas congeladas)._x000d_
_x000d_
🛠️ Acciones realizadas_x000d_
Se reestablecieron los servicios, se hicieron cierres manuales y se validó el estado de las cajas._x000d_
_x000d_
A las 8:00 a. m., la tienda abrió normalmente y los clientes pudieron comprar._x000d_
_x000d_
Se levantó el IM para análisis por parte del equipo de Mesas._x000d_
_x000d_
🧪 Análisis forense y discusión_x000d_
Se enfatizó la importancia de determinar la causa raíz real, no solo mitigar._x000d_
_x000d_
Se mencionó que situaciones similares han ocurrido anteriormente (borrado de base de datos, directorios y servicios en tiendas como Calle 80 y Plaza Central)._x000d_
_x000d_
Martín Sandoval fue enfático en que si no se determina la causa con claridad, el problema se repetirá._x000d_
_x000d_
📊 Evaluación del impacto_x000d_
No hubo pérdida de ventas ni afectación al cliente directo._x000d_
_x000d_
Se definió que la prioridad del incidente es media, aunque hubo discusión sobre si debía ser alta por la criticidad del servicio afectado._x000d_
_x000d_
No se generaron PQRs ni reclamos de clientes._x000d_
_x000d_
📌 Conclusiones y compromisos_x000d_
El incidente fue solucionado en el momento._x000d_
_x000d_
Se realizará una sesión de post-incidente, donde se consolidará:_x000d_
_x000d_
Auditoría de accesos al servidor._x000d_
_x000d_
Revisión de cámaras._x000d_
_x000d_
Validación de comandos ejecutados en servidores._x000d_
_x000d_
Plan de acción para evitar recurrencia._x000d_
_x000d_
Jonathan consolidará todo lo hablado como insumo para el post-incidente.</v>
      </c>
      <c r="AQ352">
        <v>0.3333333333333333</v>
      </c>
      <c r="AR352">
        <v>0.875</v>
      </c>
    </row>
    <row r="353" xml:space="preserve">
      <c r="A353">
        <v>908130</v>
      </c>
      <c r="B353" t="str">
        <f>VLOOKUP(H353,DetalleTiendas!A$2:S$1778,3,FALSE)</f>
        <v>SUPERMERCADOS</v>
      </c>
      <c r="C353" t="str">
        <f>VLOOKUP(H353,DetalleTiendas!A$2:S$1778,4,FALSE)</f>
        <v>METRO</v>
      </c>
      <c r="D353" t="str">
        <f>VLOOKUP(H353,DetalleTiendas!A$2:S$1778,5,FALSE)</f>
        <v>BOGOTA</v>
      </c>
      <c r="E353" t="str">
        <v>ENLACES</v>
      </c>
      <c r="F353" t="str">
        <v>SI</v>
      </c>
      <c r="G353" t="str" xml:space="preserve">
        <f xml:space="preserve">IF(
   AND(ISNUMBER(VALUE(MID(H353,3,3))), ISNUMBER(FIND(" ", H353))),
   LEFT(H353,FIND(" ",H353)-1),
   H353
)</f>
        <v>M077</v>
      </c>
      <c r="H353" t="str">
        <v>M077 ZIPAQUIRA</v>
      </c>
      <c r="J353" t="str">
        <v>Mesas Epecializadas Colombia</v>
      </c>
      <c r="K353" t="str">
        <v>Farutt Reyes</v>
      </c>
      <c r="L353" t="str">
        <v>CERRADO</v>
      </c>
      <c r="M353" t="str">
        <v>CERRADO</v>
      </c>
      <c r="N353" t="str">
        <v>MEDIA</v>
      </c>
      <c r="O353">
        <v>45527</v>
      </c>
      <c r="P353">
        <v>0.3125</v>
      </c>
      <c r="Q353" t="str">
        <f>TEXT(KPI_IMs_2[[#This Row],[FECHA DE LA NOVEDAD]],"MMMM")</f>
        <v>agosto</v>
      </c>
      <c r="R353" t="str">
        <f>TEXT(KPI_IMs_2[[#This Row],[FECHA DE LA NOVEDAD]],"aaaa")</f>
        <v>2024</v>
      </c>
      <c r="S353">
        <v>45527</v>
      </c>
      <c r="T353">
        <v>45527</v>
      </c>
      <c r="U353">
        <v>0.3298611111111111</v>
      </c>
      <c r="V353">
        <v>0.3388888888888889</v>
      </c>
      <c r="W353">
        <f>((KPI_IMs_2[[#This Row],[FECHA DE RESOLUCION]]+KPI_IMs_2[[#This Row],[HORA CIERRE IM]])-(KPI_IMs_2[[#This Row],[FECHA DE LA NOVEDAD]]+KPI_IMs_2[[#This Row],[HORA DE LA FALLA]]))*24*60</f>
        <v>37.999999998137355</v>
      </c>
      <c r="X353" t="str" cm="1" xml:space="preserve">
        <f t="array" ref="X353" xml:space="preserve">IF(OR(O353="",P353="",S353="",V353="",AQ353="",AR353=""),"",
  LET(
    _xlpm.inicio, O353 + P353,
    _xlpm.fin, S353 + V353,
    _xlpm.dias, INT(_xlpm.fin - _xlpm.inicio),
    _xlpm.tiempo, REDUCE(0, SEQUENCE(_xlpm.dias + 1, 1, 0, 1),
      LAMBDA(_xlpm.acum,_xlpm.d,
        LET(
          _xlpm.dia, TRUNC(_xlpm.inicio) + _xlpm.d,
          _xlpm.horaIni, IF(_xlpm.d = 0, MAX(_xlpm.inicio, _xlpm.dia + AQ353), _xlpm.dia + AQ353),
          _xlpm.horaFin, IF(_xlpm.d = _xlpm.dias, MIN(_xlpm.fin, _xlpm.dia + AR353), _xlpm.dia + AR353),
          _xlpm.tiempo_dia, MAX(0, _xlpm.horaFin - _xlpm.horaIni),
          _xlpm.acum + _xlpm.tiempo_dia
        )
      )
    ),
    TEXT(_xlpm.tiempo, "h:mm")
  )
)</f>
        <v>0:08</v>
      </c>
      <c r="Y353" t="str">
        <f>TEXT((KPI_IMs_2[[#This Row],[FECHA DE REPORTE]]+KPI_IMs_2[[#This Row],[HORA DE REPORTE]]) - (KPI_IMs_2[[#This Row],[FECHA DE LA NOVEDAD]]+KPI_IMs_2[[#This Row],[HORA DE LA FALLA]]), "[h]:mm")</f>
        <v>0:25</v>
      </c>
      <c r="Z353" t="str">
        <v>FALLAS CON EL SERVIDOR ARS (BLOQUEO)</v>
      </c>
      <c r="AA353" t="str">
        <v>Software / Actualización</v>
      </c>
      <c r="AB353" t="str">
        <v>Fallas en las cajas (servidor bloqueado)</v>
      </c>
      <c r="AC353" t="str">
        <v>Software / Actualización</v>
      </c>
      <c r="AD353" t="str">
        <v>NO</v>
      </c>
      <c r="AE353" t="str">
        <v>NO</v>
      </c>
      <c r="AF353" t="str">
        <v>NO</v>
      </c>
      <c r="AG353" t="str">
        <v>NO</v>
      </c>
      <c r="AH353" t="str">
        <v>INTERNO</v>
      </c>
      <c r="AI353" t="str">
        <v>SISTEMAS</v>
      </c>
      <c r="AJ353" t="str">
        <v>Reinicio o/y inicio de servicios</v>
      </c>
      <c r="AM353" t="str">
        <v>Culminado 100%</v>
      </c>
      <c r="AP353" t="str">
        <v>Se reinicia el servicio y se levanta el servicio.</v>
      </c>
      <c r="AQ353">
        <v>0.3333333333333333</v>
      </c>
      <c r="AR353">
        <v>0.875</v>
      </c>
    </row>
    <row r="354" xml:space="preserve">
      <c r="A354">
        <v>845105</v>
      </c>
      <c r="B354" t="str">
        <f>VLOOKUP(H354,DetalleTiendas!A$2:S$1778,3,FALSE)</f>
        <v>SUPERMERCADOS</v>
      </c>
      <c r="C354" t="str">
        <f>VLOOKUP(H354,DetalleTiendas!A$2:S$1778,4,FALSE)</f>
        <v>JUMBO</v>
      </c>
      <c r="D354" t="str">
        <f>VLOOKUP(H354,DetalleTiendas!A$2:S$1778,5,FALSE)</f>
        <v>BOGOTA</v>
      </c>
      <c r="E354" t="str">
        <v>CORTE DE ENERGIA</v>
      </c>
      <c r="F354" t="str">
        <v>SI</v>
      </c>
      <c r="G354" t="str" xml:space="preserve">
        <f xml:space="preserve">IF(
   AND(ISNUMBER(VALUE(MID(H354,3,3))), ISNUMBER(FIND(" ", H354))),
   LEFT(H354,FIND(" ",H354)-1),
   H354
)</f>
        <v>J193</v>
      </c>
      <c r="H354" t="str">
        <v>J193 PLAZA CENTRAL</v>
      </c>
      <c r="J354" t="str">
        <v>Mesas Epecializadas Colombia</v>
      </c>
      <c r="K354" t="str">
        <v>Farutt Reyes</v>
      </c>
      <c r="L354" t="str">
        <v>CERRADO</v>
      </c>
      <c r="M354" t="str">
        <v>CERRADO</v>
      </c>
      <c r="N354" t="str">
        <v>MEDIA</v>
      </c>
      <c r="O354">
        <v>45526</v>
      </c>
      <c r="P354">
        <v>0.3402777777777778</v>
      </c>
      <c r="Q354" t="str">
        <f>TEXT(KPI_IMs_2[[#This Row],[FECHA DE LA NOVEDAD]],"MMMM")</f>
        <v>agosto</v>
      </c>
      <c r="R354" t="str">
        <f>TEXT(KPI_IMs_2[[#This Row],[FECHA DE LA NOVEDAD]],"aaaa")</f>
        <v>2024</v>
      </c>
      <c r="S354">
        <v>45526</v>
      </c>
      <c r="T354">
        <v>45526</v>
      </c>
      <c r="U354">
        <v>0.3472222222222222</v>
      </c>
      <c r="V354">
        <v>0.375</v>
      </c>
      <c r="W354">
        <f>((KPI_IMs_2[[#This Row],[FECHA DE RESOLUCION]]+KPI_IMs_2[[#This Row],[HORA CIERRE IM]])-(KPI_IMs_2[[#This Row],[FECHA DE LA NOVEDAD]]+KPI_IMs_2[[#This Row],[HORA DE LA FALLA]]))*24*60</f>
        <v>49.99999999534339</v>
      </c>
      <c r="X354" t="str" cm="1" xml:space="preserve">
        <f t="array" ref="X354" xml:space="preserve">IF(OR(O354="",P354="",S354="",V354="",AQ354="",AR354=""),"",
  LET(
    _xlpm.inicio, O354 + P354,
    _xlpm.fin, S354 + V354,
    _xlpm.dias, INT(_xlpm.fin - _xlpm.inicio),
    _xlpm.tiempo, REDUCE(0, SEQUENCE(_xlpm.dias + 1, 1, 0, 1),
      LAMBDA(_xlpm.acum,_xlpm.d,
        LET(
          _xlpm.dia, TRUNC(_xlpm.inicio) + _xlpm.d,
          _xlpm.horaIni, IF(_xlpm.d = 0, MAX(_xlpm.inicio, _xlpm.dia + AQ354), _xlpm.dia + AQ354),
          _xlpm.horaFin, IF(_xlpm.d = _xlpm.dias, MIN(_xlpm.fin, _xlpm.dia + AR354), _xlpm.dia + AR354),
          _xlpm.tiempo_dia, MAX(0, _xlpm.horaFin - _xlpm.horaIni),
          _xlpm.acum + _xlpm.tiempo_dia
        )
      )
    ),
    TEXT(_xlpm.tiempo, "h:mm")
  )
)</f>
        <v>0:50</v>
      </c>
      <c r="Y354" t="str">
        <f>TEXT((KPI_IMs_2[[#This Row],[FECHA DE REPORTE]]+KPI_IMs_2[[#This Row],[HORA DE REPORTE]]) - (KPI_IMs_2[[#This Row],[FECHA DE LA NOVEDAD]]+KPI_IMs_2[[#This Row],[HORA DE LA FALLA]]), "[h]:mm")</f>
        <v>0:10</v>
      </c>
      <c r="Z354" t="str">
        <v>BLOQUEO POS</v>
      </c>
      <c r="AA354" t="str">
        <v>Software / Actualización</v>
      </c>
      <c r="AB354" t="str">
        <v>Fallas con la resolución fiscal (archivos no actualizados)</v>
      </c>
      <c r="AC354" t="str">
        <v>Software / Actualización</v>
      </c>
      <c r="AD354" t="str">
        <v>NO</v>
      </c>
      <c r="AE354" t="str">
        <v>NO</v>
      </c>
      <c r="AF354" t="str">
        <v>NO</v>
      </c>
      <c r="AG354" t="str">
        <v>NO</v>
      </c>
      <c r="AH354" t="str">
        <v>INTERNO</v>
      </c>
      <c r="AI354" t="str">
        <v>SISTEMAS</v>
      </c>
      <c r="AJ354" t="str">
        <v>Mejora Actualizacion Sistema</v>
      </c>
      <c r="AM354" t="str">
        <v>Culminado 100%</v>
      </c>
      <c r="AP354" t="str">
        <v>Se realiza la configuración de los archivos que se afectaron</v>
      </c>
      <c r="AQ354">
        <v>0.3333333333333333</v>
      </c>
      <c r="AR354">
        <v>0.875</v>
      </c>
    </row>
    <row r="355" xml:space="preserve">
      <c r="A355">
        <v>845033</v>
      </c>
      <c r="B355" t="str">
        <f>VLOOKUP(H355,DetalleTiendas!A$2:S$1778,3,FALSE)</f>
        <v>SUPERMERCADOS</v>
      </c>
      <c r="C355" t="str">
        <f>VLOOKUP(H355,DetalleTiendas!A$2:S$1778,4,FALSE)</f>
        <v>JUMBO</v>
      </c>
      <c r="D355" t="str">
        <f>VLOOKUP(H355,DetalleTiendas!A$2:S$1778,5,FALSE)</f>
        <v>BOGOTA</v>
      </c>
      <c r="E355" t="str">
        <v>ENLACES</v>
      </c>
      <c r="F355" t="str">
        <v>SI</v>
      </c>
      <c r="G355" t="str" xml:space="preserve">
        <f xml:space="preserve">IF(
   AND(ISNUMBER(VALUE(MID(H355,3,3))), ISNUMBER(FIND(" ", H355))),
   LEFT(H355,FIND(" ",H355)-1),
   H355
)</f>
        <v>J019</v>
      </c>
      <c r="H355" t="str">
        <v>J019 SANTA ANA</v>
      </c>
      <c r="J355" t="str">
        <v>Mesas Epecializadas Colombia</v>
      </c>
      <c r="K355" t="str">
        <v>Farutt Reyes</v>
      </c>
      <c r="L355" t="str">
        <v>CERRADO</v>
      </c>
      <c r="M355" t="str">
        <v>CERRADO</v>
      </c>
      <c r="N355" t="str">
        <v>MEDIA</v>
      </c>
      <c r="O355">
        <v>45526</v>
      </c>
      <c r="P355">
        <v>0.3333333333333333</v>
      </c>
      <c r="Q355" t="str">
        <f>TEXT(KPI_IMs_2[[#This Row],[FECHA DE LA NOVEDAD]],"MMMM")</f>
        <v>agosto</v>
      </c>
      <c r="R355" t="str">
        <f>TEXT(KPI_IMs_2[[#This Row],[FECHA DE LA NOVEDAD]],"aaaa")</f>
        <v>2024</v>
      </c>
      <c r="S355">
        <v>45526</v>
      </c>
      <c r="T355">
        <v>45526</v>
      </c>
      <c r="U355">
        <v>0.34375</v>
      </c>
      <c r="V355">
        <v>0.375</v>
      </c>
      <c r="W355">
        <f>((KPI_IMs_2[[#This Row],[FECHA DE RESOLUCION]]+KPI_IMs_2[[#This Row],[HORA CIERRE IM]])-(KPI_IMs_2[[#This Row],[FECHA DE LA NOVEDAD]]+KPI_IMs_2[[#This Row],[HORA DE LA FALLA]]))*24*60</f>
        <v>59.99999999650754</v>
      </c>
      <c r="X355" t="str" cm="1" xml:space="preserve">
        <f t="array" ref="X355" xml:space="preserve">IF(OR(O355="",P355="",S355="",V355="",AQ355="",AR355=""),"",
  LET(
    _xlpm.inicio, O355 + P355,
    _xlpm.fin, S355 + V355,
    _xlpm.dias, INT(_xlpm.fin - _xlpm.inicio),
    _xlpm.tiempo, REDUCE(0, SEQUENCE(_xlpm.dias + 1, 1, 0, 1),
      LAMBDA(_xlpm.acum,_xlpm.d,
        LET(
          _xlpm.dia, TRUNC(_xlpm.inicio) + _xlpm.d,
          _xlpm.horaIni, IF(_xlpm.d = 0, MAX(_xlpm.inicio, _xlpm.dia + AQ355), _xlpm.dia + AQ355),
          _xlpm.horaFin, IF(_xlpm.d = _xlpm.dias, MIN(_xlpm.fin, _xlpm.dia + AR355), _xlpm.dia + AR355),
          _xlpm.tiempo_dia, MAX(0, _xlpm.horaFin - _xlpm.horaIni),
          _xlpm.acum + _xlpm.tiempo_dia
        )
      )
    ),
    TEXT(_xlpm.tiempo, "h:mm")
  )
)</f>
        <v>1:00</v>
      </c>
      <c r="Y355" t="str">
        <f>TEXT((KPI_IMs_2[[#This Row],[FECHA DE REPORTE]]+KPI_IMs_2[[#This Row],[HORA DE REPORTE]]) - (KPI_IMs_2[[#This Row],[FECHA DE LA NOVEDAD]]+KPI_IMs_2[[#This Row],[HORA DE LA FALLA]]), "[h]:mm")</f>
        <v>0:15</v>
      </c>
      <c r="Z355" t="str">
        <v>FALLAS CON EL SERVIDOR ARS (BLOQUEO)</v>
      </c>
      <c r="AA355" t="str">
        <v>Servidores / Infraestructura</v>
      </c>
      <c r="AB355" t="str">
        <v>Fallas en las cajas (fallas con la toma corriente)</v>
      </c>
      <c r="AC355" t="str">
        <v>Parametrizacion en curso</v>
      </c>
      <c r="AD355" t="str">
        <v>NO</v>
      </c>
      <c r="AE355" t="str">
        <v>NO</v>
      </c>
      <c r="AF355" t="str">
        <v>NO</v>
      </c>
      <c r="AG355" t="str">
        <v>NO</v>
      </c>
      <c r="AH355" t="str">
        <v>INTERNO</v>
      </c>
      <c r="AI355" t="str">
        <v>SISTEMAS</v>
      </c>
      <c r="AJ355" t="str">
        <v>Reinicio o/y inicio de servicios</v>
      </c>
      <c r="AM355" t="str">
        <v>Culminado 100%</v>
      </c>
      <c r="AP355" t="str">
        <v>Se reinicia el servicio y se levanta el servicio.</v>
      </c>
      <c r="AQ355">
        <v>0.3333333333333333</v>
      </c>
      <c r="AR355">
        <v>0.875</v>
      </c>
    </row>
    <row r="356" xml:space="preserve">
      <c r="A356">
        <v>845469</v>
      </c>
      <c r="B356" t="str">
        <f>VLOOKUP(H356,DetalleTiendas!A$2:S$1778,3,FALSE)</f>
        <v>SUPERMERCADOS</v>
      </c>
      <c r="C356" t="str">
        <f>VLOOKUP(H356,DetalleTiendas!A$2:S$1778,4,FALSE)</f>
        <v>JUMBO</v>
      </c>
      <c r="D356" t="str">
        <f>VLOOKUP(H356,DetalleTiendas!A$2:S$1778,5,FALSE)</f>
        <v>BOGOTA</v>
      </c>
      <c r="E356" t="str">
        <v>CORTE DE ENERGIA</v>
      </c>
      <c r="F356" t="str">
        <v>NO</v>
      </c>
      <c r="G356" t="str" xml:space="preserve">
        <f xml:space="preserve">IF(
   AND(ISNUMBER(VALUE(MID(H356,3,3))), ISNUMBER(FIND(" ", H356))),
   LEFT(H356,FIND(" ",H356)-1),
   H356
)</f>
        <v>J018</v>
      </c>
      <c r="H356" t="str">
        <v>J018 AUTOPISTA SUR</v>
      </c>
      <c r="J356" t="str">
        <v>SC_Fidelidad</v>
      </c>
      <c r="K356" t="str">
        <v>Carlos Casilimas</v>
      </c>
      <c r="L356" t="str">
        <v>CERRADO</v>
      </c>
      <c r="M356" t="str">
        <v>CERRADO</v>
      </c>
      <c r="N356" t="str">
        <v>MEDIA</v>
      </c>
      <c r="O356">
        <v>45526</v>
      </c>
      <c r="P356">
        <v>0.6666666666666666</v>
      </c>
      <c r="Q356" t="str">
        <f>TEXT(KPI_IMs_2[[#This Row],[FECHA DE LA NOVEDAD]],"MMMM")</f>
        <v>agosto</v>
      </c>
      <c r="R356" t="str">
        <f>TEXT(KPI_IMs_2[[#This Row],[FECHA DE LA NOVEDAD]],"aaaa")</f>
        <v>2024</v>
      </c>
      <c r="S356">
        <v>45526</v>
      </c>
      <c r="T356">
        <v>45526</v>
      </c>
      <c r="U356">
        <v>0.6972222222222222</v>
      </c>
      <c r="V356">
        <v>0.7083333333333334</v>
      </c>
      <c r="W356">
        <f>((KPI_IMs_2[[#This Row],[FECHA DE RESOLUCION]]+KPI_IMs_2[[#This Row],[HORA CIERRE IM]])-(KPI_IMs_2[[#This Row],[FECHA DE LA NOVEDAD]]+KPI_IMs_2[[#This Row],[HORA DE LA FALLA]]))*24*60</f>
        <v>60.00000000698492</v>
      </c>
      <c r="X356" t="str" cm="1" xml:space="preserve">
        <f t="array" ref="X356" xml:space="preserve">IF(OR(O356="",P356="",S356="",V356="",AQ356="",AR356=""),"",
  LET(
    _xlpm.inicio, O356 + P356,
    _xlpm.fin, S356 + V356,
    _xlpm.dias, INT(_xlpm.fin - _xlpm.inicio),
    _xlpm.tiempo, REDUCE(0, SEQUENCE(_xlpm.dias + 1, 1, 0, 1),
      LAMBDA(_xlpm.acum,_xlpm.d,
        LET(
          _xlpm.dia, TRUNC(_xlpm.inicio) + _xlpm.d,
          _xlpm.horaIni, IF(_xlpm.d = 0, MAX(_xlpm.inicio, _xlpm.dia + AQ356), _xlpm.dia + AQ356),
          _xlpm.horaFin, IF(_xlpm.d = _xlpm.dias, MIN(_xlpm.fin, _xlpm.dia + AR356), _xlpm.dia + AR356),
          _xlpm.tiempo_dia, MAX(0, _xlpm.horaFin - _xlpm.horaIni),
          _xlpm.acum + _xlpm.tiempo_dia
        )
      )
    ),
    TEXT(_xlpm.tiempo, "h:mm")
  )
)</f>
        <v>1:00</v>
      </c>
      <c r="Y356" t="str">
        <f>TEXT((KPI_IMs_2[[#This Row],[FECHA DE REPORTE]]+KPI_IMs_2[[#This Row],[HORA DE REPORTE]]) - (KPI_IMs_2[[#This Row],[FECHA DE LA NOVEDAD]]+KPI_IMs_2[[#This Row],[HORA DE LA FALLA]]), "[h]:mm")</f>
        <v>0:44</v>
      </c>
      <c r="Z356" t="str">
        <v>ERROR AL MOMENTO DE BUSCAR CLIENTES</v>
      </c>
      <c r="AA356" t="str">
        <v>Software / Actualización</v>
      </c>
      <c r="AB356" t="str">
        <v>Problema Sitio Web (bloqueo seguridad)</v>
      </c>
      <c r="AC356" t="str">
        <v>Software / Actualización</v>
      </c>
      <c r="AD356" t="str">
        <v>NO</v>
      </c>
      <c r="AE356" t="str">
        <v>NO</v>
      </c>
      <c r="AF356" t="str">
        <v>NO</v>
      </c>
      <c r="AG356" t="str">
        <v>NO</v>
      </c>
      <c r="AH356" t="str">
        <v xml:space="preserve">INTERNO </v>
      </c>
      <c r="AI356" t="str">
        <v>SISTEMAS</v>
      </c>
      <c r="AJ356" t="str">
        <v>Regulación de seguridad debido a que la pagina estaba denunciada como dominio en lista negra</v>
      </c>
      <c r="AM356" t="str">
        <v>Culminado 100%</v>
      </c>
      <c r="AP356" t="str">
        <v>Se genera un bloque  de la página; dado que aparacia reportada.</v>
      </c>
      <c r="AQ356">
        <v>0.3333333333333333</v>
      </c>
      <c r="AR356">
        <v>0.875</v>
      </c>
    </row>
    <row r="357" xml:space="preserve">
      <c r="A357">
        <v>844508</v>
      </c>
      <c r="B357" t="str">
        <f>VLOOKUP(H357,DetalleTiendas!A$2:S$1778,3,FALSE)</f>
        <v>SUPERMERCADOS</v>
      </c>
      <c r="C357" t="str">
        <f>VLOOKUP(H357,DetalleTiendas!A$2:S$1778,4,FALSE)</f>
        <v>JUMBO</v>
      </c>
      <c r="D357" t="str">
        <f>VLOOKUP(H357,DetalleTiendas!A$2:S$1778,5,FALSE)</f>
        <v>BOGOTA</v>
      </c>
      <c r="E357" t="str">
        <v>ECOMMERCE</v>
      </c>
      <c r="F357" t="str">
        <v>SI</v>
      </c>
      <c r="G357" t="str" xml:space="preserve">
        <f xml:space="preserve">IF(
   AND(ISNUMBER(VALUE(MID(H357,3,3))), ISNUMBER(FIND(" ", H357))),
   LEFT(H357,FIND(" ",H357)-1),
   H357
)</f>
        <v>J018</v>
      </c>
      <c r="H357" t="str">
        <v>J018 AUTOPISTA SUR</v>
      </c>
      <c r="J357" t="str">
        <v>Aplicaciones_POS_ARS_Colombia</v>
      </c>
      <c r="K357" t="str">
        <v>Luis Alejandro Medina</v>
      </c>
      <c r="L357" t="str">
        <v>CERRADO</v>
      </c>
      <c r="M357" t="str">
        <v>CERRADO</v>
      </c>
      <c r="N357" t="str">
        <v>MEDIA</v>
      </c>
      <c r="O357">
        <v>45526</v>
      </c>
      <c r="P357">
        <v>0.3333333333333333</v>
      </c>
      <c r="Q357" t="str">
        <f>TEXT(KPI_IMs_2[[#This Row],[FECHA DE LA NOVEDAD]],"MMMM")</f>
        <v>agosto</v>
      </c>
      <c r="R357" t="str">
        <f>TEXT(KPI_IMs_2[[#This Row],[FECHA DE LA NOVEDAD]],"aaaa")</f>
        <v>2024</v>
      </c>
      <c r="S357">
        <v>45526</v>
      </c>
      <c r="T357">
        <v>45526</v>
      </c>
      <c r="U357">
        <v>0.3854166666666667</v>
      </c>
      <c r="V357">
        <v>0.4166666666666667</v>
      </c>
      <c r="W357">
        <f>((KPI_IMs_2[[#This Row],[FECHA DE RESOLUCION]]+KPI_IMs_2[[#This Row],[HORA CIERRE IM]])-(KPI_IMs_2[[#This Row],[FECHA DE LA NOVEDAD]]+KPI_IMs_2[[#This Row],[HORA DE LA FALLA]]))*24*60</f>
        <v>119.99999999301508</v>
      </c>
      <c r="X357" t="str" cm="1" xml:space="preserve">
        <f t="array" ref="X357" xml:space="preserve">IF(OR(O357="",P357="",S357="",V357="",AQ357="",AR357=""),"",
  LET(
    _xlpm.inicio, O357 + P357,
    _xlpm.fin, S357 + V357,
    _xlpm.dias, INT(_xlpm.fin - _xlpm.inicio),
    _xlpm.tiempo, REDUCE(0, SEQUENCE(_xlpm.dias + 1, 1, 0, 1),
      LAMBDA(_xlpm.acum,_xlpm.d,
        LET(
          _xlpm.dia, TRUNC(_xlpm.inicio) + _xlpm.d,
          _xlpm.horaIni, IF(_xlpm.d = 0, MAX(_xlpm.inicio, _xlpm.dia + AQ357), _xlpm.dia + AQ357),
          _xlpm.horaFin, IF(_xlpm.d = _xlpm.dias, MIN(_xlpm.fin, _xlpm.dia + AR357), _xlpm.dia + AR357),
          _xlpm.tiempo_dia, MAX(0, _xlpm.horaFin - _xlpm.horaIni),
          _xlpm.acum + _xlpm.tiempo_dia
        )
      )
    ),
    TEXT(_xlpm.tiempo, "h:mm")
  )
)</f>
        <v>2:00</v>
      </c>
      <c r="Y357" t="str">
        <f>TEXT((KPI_IMs_2[[#This Row],[FECHA DE REPORTE]]+KPI_IMs_2[[#This Row],[HORA DE REPORTE]]) - (KPI_IMs_2[[#This Row],[FECHA DE LA NOVEDAD]]+KPI_IMs_2[[#This Row],[HORA DE LA FALLA]]), "[h]:mm")</f>
        <v>1:15</v>
      </c>
      <c r="Z357" t="str">
        <v>NOVEDAD CON EL CIERRE</v>
      </c>
      <c r="AA357" t="str">
        <v>Software / Actualización</v>
      </c>
      <c r="AB357" t="str">
        <v>Fallas con el cierre de la tienda (actualización de archivo base)</v>
      </c>
      <c r="AC357" t="str">
        <v>Software / Actualización</v>
      </c>
      <c r="AD357" t="str">
        <v>NO</v>
      </c>
      <c r="AE357" t="str">
        <v>NO</v>
      </c>
      <c r="AF357" t="str">
        <v>NO</v>
      </c>
      <c r="AG357" t="str">
        <v>NO</v>
      </c>
      <c r="AH357" t="str">
        <v>INTERNO</v>
      </c>
      <c r="AI357" t="str">
        <v>SISTEMAS</v>
      </c>
      <c r="AJ357" t="str">
        <v>Mejora Actualizacion Sistema</v>
      </c>
      <c r="AM357" t="str">
        <v>Culminado 100%</v>
      </c>
      <c r="AP357" t="str">
        <v>Se realiza configuración de nuevo archivo debido a la migración</v>
      </c>
      <c r="AQ357">
        <v>0.3333333333333333</v>
      </c>
      <c r="AR357">
        <v>0.875</v>
      </c>
    </row>
    <row r="358" xml:space="preserve">
      <c r="A358">
        <v>844461</v>
      </c>
      <c r="B358" t="str">
        <f>VLOOKUP(H358,DetalleTiendas!A$2:S$1778,3,FALSE)</f>
        <v>SUPERMERCADOS</v>
      </c>
      <c r="C358" t="str">
        <f>VLOOKUP(H358,DetalleTiendas!A$2:S$1778,4,FALSE)</f>
        <v>JUMBO</v>
      </c>
      <c r="D358" t="str">
        <f>VLOOKUP(H358,DetalleTiendas!A$2:S$1778,5,FALSE)</f>
        <v>COSTA</v>
      </c>
      <c r="E358" t="str">
        <v>ENLACES</v>
      </c>
      <c r="F358" t="str">
        <v>SI</v>
      </c>
      <c r="G358" t="str" xml:space="preserve">
        <f xml:space="preserve">IF(
   AND(ISNUMBER(VALUE(MID(H358,3,3))), ISNUMBER(FIND(" ", H358))),
   LEFT(H358,FIND(" ",H358)-1),
   H358
)</f>
        <v>J045</v>
      </c>
      <c r="H358" t="str">
        <v>J045 AV DEL FERROCARRIL SANTA MARTA</v>
      </c>
      <c r="J358" t="str">
        <v>Redes y Comunicaciones-NIVEL 2 - COL</v>
      </c>
      <c r="K358" t="str">
        <v>Guillermo Gutierrez</v>
      </c>
      <c r="L358" t="str">
        <v>CERRADO</v>
      </c>
      <c r="M358" t="str">
        <v>CERRADO</v>
      </c>
      <c r="N358" t="str">
        <v>ALTA</v>
      </c>
      <c r="O358">
        <v>45525</v>
      </c>
      <c r="P358">
        <v>0.3888888888888889</v>
      </c>
      <c r="Q358" t="str">
        <f>TEXT(KPI_IMs_2[[#This Row],[FECHA DE LA NOVEDAD]],"MMMM")</f>
        <v>agosto</v>
      </c>
      <c r="R358" t="str">
        <f>TEXT(KPI_IMs_2[[#This Row],[FECHA DE LA NOVEDAD]],"aaaa")</f>
        <v>2024</v>
      </c>
      <c r="S358">
        <v>45525</v>
      </c>
      <c r="T358">
        <v>45525</v>
      </c>
      <c r="U358">
        <v>0.4097222222222222</v>
      </c>
      <c r="V358">
        <v>0.4375</v>
      </c>
      <c r="W358">
        <f>((KPI_IMs_2[[#This Row],[FECHA DE RESOLUCION]]+KPI_IMs_2[[#This Row],[HORA CIERRE IM]])-(KPI_IMs_2[[#This Row],[FECHA DE LA NOVEDAD]]+KPI_IMs_2[[#This Row],[HORA DE LA FALLA]]))*24*60</f>
        <v>69.9999999976717</v>
      </c>
      <c r="X358" t="str" cm="1" xml:space="preserve">
        <f t="array" ref="X358" xml:space="preserve">IF(OR(O358="",P358="",S358="",V358="",AQ358="",AR358=""),"",
  LET(
    _xlpm.inicio, O358 + P358,
    _xlpm.fin, S358 + V358,
    _xlpm.dias, INT(_xlpm.fin - _xlpm.inicio),
    _xlpm.tiempo, REDUCE(0, SEQUENCE(_xlpm.dias + 1, 1, 0, 1),
      LAMBDA(_xlpm.acum,_xlpm.d,
        LET(
          _xlpm.dia, TRUNC(_xlpm.inicio) + _xlpm.d,
          _xlpm.horaIni, IF(_xlpm.d = 0, MAX(_xlpm.inicio, _xlpm.dia + AQ358), _xlpm.dia + AQ358),
          _xlpm.horaFin, IF(_xlpm.d = _xlpm.dias, MIN(_xlpm.fin, _xlpm.dia + AR358), _xlpm.dia + AR358),
          _xlpm.tiempo_dia, MAX(0, _xlpm.horaFin - _xlpm.horaIni),
          _xlpm.acum + _xlpm.tiempo_dia
        )
      )
    ),
    TEXT(_xlpm.tiempo, "h:mm")
  )
)</f>
        <v>1:10</v>
      </c>
      <c r="Y358" t="str">
        <f>TEXT((KPI_IMs_2[[#This Row],[FECHA DE REPORTE]]+KPI_IMs_2[[#This Row],[HORA DE REPORTE]]) - (KPI_IMs_2[[#This Row],[FECHA DE LA NOVEDAD]]+KPI_IMs_2[[#This Row],[HORA DE LA FALLA]]), "[h]:mm")</f>
        <v>0:30</v>
      </c>
      <c r="Z358" t="str">
        <v>LENTITUD EN LAS POS</v>
      </c>
      <c r="AA358" t="str">
        <v>Red / Enlace / Proveedor</v>
      </c>
      <c r="AB358" t="str">
        <v>Degradacion Canal MTU</v>
      </c>
      <c r="AC358" t="str">
        <v>Proveedor - Red/Infraestructura</v>
      </c>
      <c r="AD358" t="str">
        <v>SI</v>
      </c>
      <c r="AE358" t="str">
        <v>NO</v>
      </c>
      <c r="AF358" t="str">
        <v>NO</v>
      </c>
      <c r="AG358" t="str">
        <v>NO</v>
      </c>
      <c r="AH358" t="str">
        <v>INTERNO</v>
      </c>
      <c r="AI358" t="str">
        <v>SISTEMAS</v>
      </c>
      <c r="AJ358" t="str">
        <v>Ajuste por parte del Proveedor</v>
      </c>
      <c r="AM358" t="str">
        <v>Culminado 100%</v>
      </c>
      <c r="AP358" t="str">
        <v>Se habilita enlace de backup se restaura servicio.</v>
      </c>
      <c r="AQ358">
        <v>0.3333333333333333</v>
      </c>
      <c r="AR358">
        <v>0.875</v>
      </c>
    </row>
    <row r="359" xml:space="preserve">
      <c r="A359">
        <v>908094</v>
      </c>
      <c r="B359" t="str">
        <f>VLOOKUP(H359,DetalleTiendas!A$2:S$1778,3,FALSE)</f>
        <v>SUPERMERCADOS</v>
      </c>
      <c r="C359" t="str">
        <f>VLOOKUP(H359,DetalleTiendas!A$2:S$1778,4,FALSE)</f>
        <v>METRO</v>
      </c>
      <c r="D359" t="str">
        <f>VLOOKUP(H359,DetalleTiendas!A$2:S$1778,5,FALSE)</f>
        <v>CENTRO</v>
      </c>
      <c r="E359" t="str">
        <v>ENLACES</v>
      </c>
      <c r="F359" t="str">
        <v>SI</v>
      </c>
      <c r="G359" t="str" xml:space="preserve">
        <f xml:space="preserve">IF(
   AND(ISNUMBER(VALUE(MID(H359,3,3))), ISNUMBER(FIND(" ", H359))),
   LEFT(H359,FIND(" ",H359)-1),
   H359
)</f>
        <v>M082</v>
      </c>
      <c r="H359" t="str">
        <v>M082 ATALAYAS</v>
      </c>
      <c r="J359" t="str">
        <v>Soporte_Onsite_REG_Oriente_SM_Colombia</v>
      </c>
      <c r="K359" t="str">
        <v>David Higuita</v>
      </c>
      <c r="L359" t="str">
        <v>CERRADO</v>
      </c>
      <c r="M359" t="str">
        <v>CERRADO</v>
      </c>
      <c r="N359" t="str">
        <v>ALTA</v>
      </c>
      <c r="O359">
        <v>45524</v>
      </c>
      <c r="P359">
        <v>0.3333333333333333</v>
      </c>
      <c r="Q359" t="str">
        <f>TEXT(KPI_IMs_2[[#This Row],[FECHA DE LA NOVEDAD]],"MMMM")</f>
        <v>agosto</v>
      </c>
      <c r="R359" t="str">
        <f>TEXT(KPI_IMs_2[[#This Row],[FECHA DE LA NOVEDAD]],"aaaa")</f>
        <v>2024</v>
      </c>
      <c r="S359">
        <v>45524</v>
      </c>
      <c r="T359">
        <v>45524</v>
      </c>
      <c r="U359">
        <v>0.3416666666666667</v>
      </c>
      <c r="V359">
        <v>0.40555555555555556</v>
      </c>
      <c r="W359">
        <f>((KPI_IMs_2[[#This Row],[FECHA DE RESOLUCION]]+KPI_IMs_2[[#This Row],[HORA CIERRE IM]])-(KPI_IMs_2[[#This Row],[FECHA DE LA NOVEDAD]]+KPI_IMs_2[[#This Row],[HORA DE LA FALLA]]))*24*60</f>
        <v>103.99999999324791</v>
      </c>
      <c r="X359" t="str" cm="1" xml:space="preserve">
        <f t="array" ref="X359" xml:space="preserve">IF(OR(O359="",P359="",S359="",V359="",AQ359="",AR359=""),"",
  LET(
    _xlpm.inicio, O359 + P359,
    _xlpm.fin, S359 + V359,
    _xlpm.dias, INT(_xlpm.fin - _xlpm.inicio),
    _xlpm.tiempo, REDUCE(0, SEQUENCE(_xlpm.dias + 1, 1, 0, 1),
      LAMBDA(_xlpm.acum,_xlpm.d,
        LET(
          _xlpm.dia, TRUNC(_xlpm.inicio) + _xlpm.d,
          _xlpm.horaIni, IF(_xlpm.d = 0, MAX(_xlpm.inicio, _xlpm.dia + AQ359), _xlpm.dia + AQ359),
          _xlpm.horaFin, IF(_xlpm.d = _xlpm.dias, MIN(_xlpm.fin, _xlpm.dia + AR359), _xlpm.dia + AR359),
          _xlpm.tiempo_dia, MAX(0, _xlpm.horaFin - _xlpm.horaIni),
          _xlpm.acum + _xlpm.tiempo_dia
        )
      )
    ),
    TEXT(_xlpm.tiempo, "h:mm")
  )
)</f>
        <v>1:44</v>
      </c>
      <c r="Y359" t="str">
        <f>TEXT((KPI_IMs_2[[#This Row],[FECHA DE REPORTE]]+KPI_IMs_2[[#This Row],[HORA DE REPORTE]]) - (KPI_IMs_2[[#This Row],[FECHA DE LA NOVEDAD]]+KPI_IMs_2[[#This Row],[HORA DE LA FALLA]]), "[h]:mm")</f>
        <v>0:12</v>
      </c>
      <c r="Z359" t="str">
        <v>FALLA EN LÍNEA DE CAJAS</v>
      </c>
      <c r="AA359" t="str">
        <v>Software / Actualización</v>
      </c>
      <c r="AB359" t="str">
        <v>Fallas con la linea de cajas (se reinicio de dispositivo)</v>
      </c>
      <c r="AC359" t="str">
        <v>Software / Actualización</v>
      </c>
      <c r="AD359" t="str">
        <v>NO</v>
      </c>
      <c r="AE359" t="str">
        <v>NO</v>
      </c>
      <c r="AF359" t="str">
        <v>NO</v>
      </c>
      <c r="AG359" t="str">
        <v>NO</v>
      </c>
      <c r="AH359" t="str">
        <v>INTERNO</v>
      </c>
      <c r="AI359" t="str">
        <v>SISTEMAS</v>
      </c>
      <c r="AJ359" t="str">
        <v>reinicio equipos</v>
      </c>
      <c r="AM359" t="str">
        <v>Culminado 100%</v>
      </c>
      <c r="AP359" t="str">
        <v>Se resetea las caja y el servicio se reanuda.</v>
      </c>
      <c r="AQ359">
        <v>0.3333333333333333</v>
      </c>
      <c r="AR359">
        <v>0.875</v>
      </c>
    </row>
    <row r="360" xml:space="preserve">
      <c r="A360">
        <v>908094</v>
      </c>
      <c r="B360" t="str">
        <f>VLOOKUP(H360,DetalleTiendas!A$2:S$1778,3,FALSE)</f>
        <v>SUPERMERCADOS</v>
      </c>
      <c r="C360" t="str">
        <f>VLOOKUP(H360,DetalleTiendas!A$2:S$1778,4,FALSE)</f>
        <v>METRO</v>
      </c>
      <c r="D360" t="str">
        <f>VLOOKUP(H360,DetalleTiendas!A$2:S$1778,5,FALSE)</f>
        <v>CENTRO</v>
      </c>
      <c r="E360" t="str">
        <v>ENLACES</v>
      </c>
      <c r="F360" t="str">
        <v>SI</v>
      </c>
      <c r="G360" t="str" xml:space="preserve">
        <f xml:space="preserve">IF(
   AND(ISNUMBER(VALUE(MID(H360,3,3))), ISNUMBER(FIND(" ", H360))),
   LEFT(H360,FIND(" ",H360)-1),
   H360
)</f>
        <v>M322</v>
      </c>
      <c r="H360" t="str">
        <v>M322 METRO MERCADEFAM CABECERA</v>
      </c>
      <c r="J360" t="str">
        <v>Soporte_Onsite_REG_Oriente_SM_Colombia</v>
      </c>
      <c r="K360" t="str">
        <v>David Higuita</v>
      </c>
      <c r="L360" t="str">
        <v>CERRADO</v>
      </c>
      <c r="M360" t="str">
        <v>CERRADO</v>
      </c>
      <c r="N360" t="str">
        <v>ALTA</v>
      </c>
      <c r="O360">
        <v>45524</v>
      </c>
      <c r="P360">
        <v>0.3333333333333333</v>
      </c>
      <c r="Q360" t="str">
        <f>TEXT(KPI_IMs_2[[#This Row],[FECHA DE LA NOVEDAD]],"MMMM")</f>
        <v>agosto</v>
      </c>
      <c r="R360" t="str">
        <f>TEXT(KPI_IMs_2[[#This Row],[FECHA DE LA NOVEDAD]],"aaaa")</f>
        <v>2024</v>
      </c>
      <c r="S360">
        <v>45524</v>
      </c>
      <c r="T360">
        <v>45524</v>
      </c>
      <c r="U360">
        <v>0.3416666666666667</v>
      </c>
      <c r="V360">
        <v>0.40555555555555556</v>
      </c>
      <c r="W360">
        <f>((KPI_IMs_2[[#This Row],[FECHA DE RESOLUCION]]+KPI_IMs_2[[#This Row],[HORA CIERRE IM]])-(KPI_IMs_2[[#This Row],[FECHA DE LA NOVEDAD]]+KPI_IMs_2[[#This Row],[HORA DE LA FALLA]]))*24*60</f>
        <v>103.99999999324791</v>
      </c>
      <c r="X360" t="str" cm="1" xml:space="preserve">
        <f t="array" ref="X360" xml:space="preserve">IF(OR(O360="",P360="",S360="",V360="",AQ360="",AR360=""),"",
  LET(
    _xlpm.inicio, O360 + P360,
    _xlpm.fin, S360 + V360,
    _xlpm.dias, INT(_xlpm.fin - _xlpm.inicio),
    _xlpm.tiempo, REDUCE(0, SEQUENCE(_xlpm.dias + 1, 1, 0, 1),
      LAMBDA(_xlpm.acum,_xlpm.d,
        LET(
          _xlpm.dia, TRUNC(_xlpm.inicio) + _xlpm.d,
          _xlpm.horaIni, IF(_xlpm.d = 0, MAX(_xlpm.inicio, _xlpm.dia + AQ360), _xlpm.dia + AQ360),
          _xlpm.horaFin, IF(_xlpm.d = _xlpm.dias, MIN(_xlpm.fin, _xlpm.dia + AR360), _xlpm.dia + AR360),
          _xlpm.tiempo_dia, MAX(0, _xlpm.horaFin - _xlpm.horaIni),
          _xlpm.acum + _xlpm.tiempo_dia
        )
      )
    ),
    TEXT(_xlpm.tiempo, "h:mm")
  )
)</f>
        <v>1:44</v>
      </c>
      <c r="Y360" t="str">
        <f>TEXT((KPI_IMs_2[[#This Row],[FECHA DE REPORTE]]+KPI_IMs_2[[#This Row],[HORA DE REPORTE]]) - (KPI_IMs_2[[#This Row],[FECHA DE LA NOVEDAD]]+KPI_IMs_2[[#This Row],[HORA DE LA FALLA]]), "[h]:mm")</f>
        <v>0:12</v>
      </c>
      <c r="Z360" t="str">
        <v>FALLA EN LÍNEA DE CAJAS</v>
      </c>
      <c r="AA360" t="str">
        <v>Software / Actualización</v>
      </c>
      <c r="AB360" t="str">
        <v>Fallas con la linea de cajas (se reinicio de dispositivo)</v>
      </c>
      <c r="AC360" t="str">
        <v>Software / Actualización</v>
      </c>
      <c r="AD360" t="str">
        <v>NO</v>
      </c>
      <c r="AE360" t="str">
        <v>NO</v>
      </c>
      <c r="AF360" t="str">
        <v>NO</v>
      </c>
      <c r="AG360" t="str">
        <v>NO</v>
      </c>
      <c r="AH360" t="str">
        <v>INTERNO</v>
      </c>
      <c r="AI360" t="str">
        <v>SISTEMAS</v>
      </c>
      <c r="AJ360" t="str">
        <v>reinicio equipos</v>
      </c>
      <c r="AM360" t="str">
        <v>Culminado 100%</v>
      </c>
      <c r="AP360" t="str">
        <v>Se resetea las caja y el servicio se reanuda.</v>
      </c>
      <c r="AQ360">
        <v>0.3333333333333333</v>
      </c>
      <c r="AR360">
        <v>0.875</v>
      </c>
    </row>
    <row r="361" xml:space="preserve">
      <c r="A361">
        <v>834476</v>
      </c>
      <c r="B361" t="str">
        <f>VLOOKUP(H361,DetalleTiendas!A$2:S$1778,3,FALSE)</f>
        <v>SUPERMERCADOS</v>
      </c>
      <c r="C361" t="str">
        <f>VLOOKUP(H361,DetalleTiendas!A$2:S$1778,4,FALSE)</f>
        <v>EDS JUMBO</v>
      </c>
      <c r="D361" t="str">
        <f>VLOOKUP(H361,DetalleTiendas!A$2:S$1778,5,FALSE)</f>
        <v>BOGOTA</v>
      </c>
      <c r="E361" t="str">
        <v>ENLACES</v>
      </c>
      <c r="F361" t="str">
        <v>NO</v>
      </c>
      <c r="G361" t="str" xml:space="preserve">
        <f xml:space="preserve">IF(
   AND(ISNUMBER(VALUE(MID(H361,3,3))), ISNUMBER(FIND(" ", H361))),
   LEFT(H361,FIND(" ",H361)-1),
   H361
)</f>
        <v>Z145</v>
      </c>
      <c r="H361" t="str">
        <v>Z145 AV CIUDAD DE CALI</v>
      </c>
      <c r="J361" t="str">
        <v>Redes y Comunicaciones-NIVEL 2 - COL</v>
      </c>
      <c r="K361" t="str">
        <v>Guillermo Gutierrez</v>
      </c>
      <c r="L361" t="str">
        <v>CERRADO</v>
      </c>
      <c r="M361" t="str">
        <v>CERRADO</v>
      </c>
      <c r="N361" t="str">
        <v>MEDIA</v>
      </c>
      <c r="O361">
        <v>45518</v>
      </c>
      <c r="P361">
        <v>0.9166666666666666</v>
      </c>
      <c r="Q361" t="str">
        <f>TEXT(KPI_IMs_2[[#This Row],[FECHA DE LA NOVEDAD]],"MMMM")</f>
        <v>agosto</v>
      </c>
      <c r="R361" t="str">
        <f>TEXT(KPI_IMs_2[[#This Row],[FECHA DE LA NOVEDAD]],"aaaa")</f>
        <v>2024</v>
      </c>
      <c r="S361">
        <v>45519</v>
      </c>
      <c r="T361">
        <v>45519</v>
      </c>
      <c r="U361">
        <v>0.3611111111111111</v>
      </c>
      <c r="V361">
        <v>0.625</v>
      </c>
      <c r="W361">
        <f>((KPI_IMs_2[[#This Row],[FECHA DE RESOLUCION]]+KPI_IMs_2[[#This Row],[HORA CIERRE IM]])-(KPI_IMs_2[[#This Row],[FECHA DE LA NOVEDAD]]+KPI_IMs_2[[#This Row],[HORA DE LA FALLA]]))*24*60</f>
        <v>1020.0000000034925</v>
      </c>
      <c r="X361" t="str" cm="1" xml:space="preserve">
        <f t="array" ref="X361" xml:space="preserve">IF(OR(O361="",P361="",S361="",V361="",AQ361="",AR361=""),"",
  LET(
    _xlpm.inicio, O361 + P361,
    _xlpm.fin, S361 + V361,
    _xlpm.dias, INT(_xlpm.fin - _xlpm.inicio),
    _xlpm.tiempo, REDUCE(0, SEQUENCE(_xlpm.dias + 1, 1, 0, 1),
      LAMBDA(_xlpm.acum,_xlpm.d,
        LET(
          _xlpm.dia, TRUNC(_xlpm.inicio) + _xlpm.d,
          _xlpm.horaIni, IF(_xlpm.d = 0, MAX(_xlpm.inicio, _xlpm.dia + AQ361), _xlpm.dia + AQ361),
          _xlpm.horaFin, IF(_xlpm.d = _xlpm.dias, MIN(_xlpm.fin, _xlpm.dia + AR361), _xlpm.dia + AR361),
          _xlpm.tiempo_dia, MAX(0, _xlpm.horaFin - _xlpm.horaIni),
          _xlpm.acum + _xlpm.tiempo_dia
        )
      )
    ),
    TEXT(_xlpm.tiempo, "h:mm")
  )
)</f>
        <v>0:00</v>
      </c>
      <c r="Y361" t="str">
        <f>TEXT((KPI_IMs_2[[#This Row],[FECHA DE REPORTE]]+KPI_IMs_2[[#This Row],[HORA DE REPORTE]]) - (KPI_IMs_2[[#This Row],[FECHA DE LA NOVEDAD]]+KPI_IMs_2[[#This Row],[HORA DE LA FALLA]]), "[h]:mm")</f>
        <v>10:40</v>
      </c>
      <c r="Z361" t="str">
        <v>CAIDA ENLACES</v>
      </c>
      <c r="AA361" t="str">
        <v>Red / Enlace / Proveedor</v>
      </c>
      <c r="AB361" t="str">
        <v>Caida de enlaces proveedor Cirion</v>
      </c>
      <c r="AC361" t="str">
        <v>Proveedor - Red/Infraestructura</v>
      </c>
      <c r="AD361" t="str">
        <v>SI</v>
      </c>
      <c r="AE361" t="str">
        <v>NO</v>
      </c>
      <c r="AF361" t="str">
        <v>NO</v>
      </c>
      <c r="AG361" t="str">
        <v>NO</v>
      </c>
      <c r="AH361" t="str">
        <v>EXTERNO</v>
      </c>
      <c r="AI361" t="str">
        <v>PROVEEDOR</v>
      </c>
      <c r="AJ361" t="str">
        <v>Ajuste por parte del Proveedor</v>
      </c>
      <c r="AM361" t="str">
        <v>Culminado 100%</v>
      </c>
      <c r="AP361" t="str">
        <v>Los proveedores trabajan y habilitan los enlaces</v>
      </c>
      <c r="AQ361">
        <v>0.3333333333333333</v>
      </c>
      <c r="AR361">
        <v>0.875</v>
      </c>
    </row>
    <row r="362" xml:space="preserve">
      <c r="A362">
        <v>827940</v>
      </c>
      <c r="B362" t="str">
        <f>VLOOKUP(H362,DetalleTiendas!A$2:S$1778,3,FALSE)</f>
        <v>SUPERMERCADOS</v>
      </c>
      <c r="C362" t="str">
        <f>VLOOKUP(H362,DetalleTiendas!A$2:S$1778,4,FALSE)</f>
        <v>SUPERMERCADOS</v>
      </c>
      <c r="D362" t="str">
        <f>VLOOKUP(H362,DetalleTiendas!A$2:S$1778,5,FALSE)</f>
        <v>SUPERMERCADOS</v>
      </c>
      <c r="E362" t="str">
        <v>ENLACES</v>
      </c>
      <c r="F362" t="str">
        <v>SI</v>
      </c>
      <c r="G362" t="str" xml:space="preserve">
        <f xml:space="preserve">IF(
   AND(ISNUMBER(VALUE(MID(H362,3,3))), ISNUMBER(FIND(" ", H362))),
   LEFT(H362,FIND(" ",H362)-1),
   H362
)</f>
        <v>SUPERMERCADOS</v>
      </c>
      <c r="H362" t="str">
        <v>SUPERMERCADOS</v>
      </c>
      <c r="J362" t="str">
        <v>Operaciones _Automatización_Regional</v>
      </c>
      <c r="K362" t="str">
        <v>Ivan Florez</v>
      </c>
      <c r="L362" t="str">
        <v>CERRADO</v>
      </c>
      <c r="M362" t="str">
        <v>CERRADO</v>
      </c>
      <c r="N362" t="str">
        <v>BAJA</v>
      </c>
      <c r="O362">
        <v>45517</v>
      </c>
      <c r="P362">
        <v>0.08333333333333333</v>
      </c>
      <c r="Q362" t="str">
        <f>TEXT(KPI_IMs_2[[#This Row],[FECHA DE LA NOVEDAD]],"MMMM")</f>
        <v>agosto</v>
      </c>
      <c r="R362" t="str">
        <f>TEXT(KPI_IMs_2[[#This Row],[FECHA DE LA NOVEDAD]],"aaaa")</f>
        <v>2024</v>
      </c>
      <c r="S362">
        <v>45517</v>
      </c>
      <c r="T362">
        <v>45517</v>
      </c>
      <c r="U362">
        <v>0.3076388888888889</v>
      </c>
      <c r="V362">
        <v>0.5416666666666666</v>
      </c>
      <c r="W362">
        <f>((KPI_IMs_2[[#This Row],[FECHA DE RESOLUCION]]+KPI_IMs_2[[#This Row],[HORA CIERRE IM]])-(KPI_IMs_2[[#This Row],[FECHA DE LA NOVEDAD]]+KPI_IMs_2[[#This Row],[HORA DE LA FALLA]]))*24*60</f>
        <v>659.9999999930151</v>
      </c>
      <c r="X362" t="str" cm="1" xml:space="preserve">
        <f t="array" ref="X362" xml:space="preserve">IF(OR(O362="",P362="",S362="",V362="",AQ362="",AR362=""),"",
  LET(
    _xlpm.inicio, O362 + P362,
    _xlpm.fin, S362 + V362,
    _xlpm.dias, INT(_xlpm.fin - _xlpm.inicio),
    _xlpm.tiempo, REDUCE(0, SEQUENCE(_xlpm.dias + 1, 1, 0, 1),
      LAMBDA(_xlpm.acum,_xlpm.d,
        LET(
          _xlpm.dia, TRUNC(_xlpm.inicio) + _xlpm.d,
          _xlpm.horaIni, IF(_xlpm.d = 0, MAX(_xlpm.inicio, _xlpm.dia + AQ362), _xlpm.dia + AQ362),
          _xlpm.horaFin, IF(_xlpm.d = _xlpm.dias, MIN(_xlpm.fin, _xlpm.dia + AR362), _xlpm.dia + AR362),
          _xlpm.tiempo_dia, MAX(0, _xlpm.horaFin - _xlpm.horaIni),
          _xlpm.acum + _xlpm.tiempo_dia
        )
      )
    ),
    TEXT(_xlpm.tiempo, "h:mm")
  )
)</f>
        <v>5:00</v>
      </c>
      <c r="Y362" t="str">
        <f>TEXT((KPI_IMs_2[[#This Row],[FECHA DE REPORTE]]+KPI_IMs_2[[#This Row],[HORA DE REPORTE]]) - (KPI_IMs_2[[#This Row],[FECHA DE LA NOVEDAD]]+KPI_IMs_2[[#This Row],[HORA DE LA FALLA]]), "[h]:mm")</f>
        <v>5:23</v>
      </c>
      <c r="Z362" t="str">
        <v>FALLA CONTROL M</v>
      </c>
      <c r="AA362" t="str">
        <v>Software / Actualización</v>
      </c>
      <c r="AB362" t="str">
        <v>Fallas con el Control M (servicio bloquedo)</v>
      </c>
      <c r="AC362" t="str">
        <v>Software / Actualización</v>
      </c>
      <c r="AD362" t="str">
        <v>NO</v>
      </c>
      <c r="AE362" t="str">
        <v>NO</v>
      </c>
      <c r="AF362" t="str">
        <v>NO</v>
      </c>
      <c r="AG362" t="str">
        <v>NO</v>
      </c>
      <c r="AH362" t="str">
        <v>INTERNO</v>
      </c>
      <c r="AI362" t="str">
        <v>NEGOCIO</v>
      </c>
      <c r="AJ362" t="str">
        <v>Reinicio o/y inicio de servicios</v>
      </c>
      <c r="AM362" t="str">
        <v>Culminado 100%</v>
      </c>
      <c r="AP362" t="str">
        <v>Se reinicia el servicio y se solventa la falla</v>
      </c>
      <c r="AQ362">
        <v>0.3333333333333333</v>
      </c>
      <c r="AR362">
        <v>0.875</v>
      </c>
    </row>
    <row r="363" xml:space="preserve">
      <c r="A363">
        <v>826154</v>
      </c>
      <c r="B363" t="str">
        <f>VLOOKUP(H363,DetalleTiendas!A$2:S$1778,3,FALSE)</f>
        <v>SUPERMERCADOS</v>
      </c>
      <c r="C363" t="str">
        <f>VLOOKUP(H363,DetalleTiendas!A$2:S$1778,4,FALSE)</f>
        <v>EDS JUMBO</v>
      </c>
      <c r="D363" t="str">
        <f>VLOOKUP(H363,DetalleTiendas!A$2:S$1778,5,FALSE)</f>
        <v>BOGOTA</v>
      </c>
      <c r="E363" t="str">
        <v>ENLACES</v>
      </c>
      <c r="F363" t="str">
        <v>NO</v>
      </c>
      <c r="G363" t="str" xml:space="preserve">
        <f xml:space="preserve">IF(
   AND(ISNUMBER(VALUE(MID(H363,3,3))), ISNUMBER(FIND(" ", H363))),
   LEFT(H363,FIND(" ",H363)-1),
   H363
)</f>
        <v>Z132</v>
      </c>
      <c r="H363" t="str">
        <v>Z132 LA 24</v>
      </c>
      <c r="J363" t="str">
        <v>Redes y Comunicaciones-NIVEL 2 - COL</v>
      </c>
      <c r="K363" t="str">
        <v>Guillermo Gutierrez</v>
      </c>
      <c r="L363" t="str">
        <v>CERRADO</v>
      </c>
      <c r="M363" t="str">
        <v>CERRADO</v>
      </c>
      <c r="N363" t="str">
        <v>MEDIA</v>
      </c>
      <c r="O363">
        <v>45516</v>
      </c>
      <c r="P363">
        <v>0.9583333333333334</v>
      </c>
      <c r="Q363" t="str">
        <f>TEXT(KPI_IMs_2[[#This Row],[FECHA DE LA NOVEDAD]],"MMMM")</f>
        <v>agosto</v>
      </c>
      <c r="R363" t="str">
        <f>TEXT(KPI_IMs_2[[#This Row],[FECHA DE LA NOVEDAD]],"aaaa")</f>
        <v>2024</v>
      </c>
      <c r="S363">
        <v>45517</v>
      </c>
      <c r="T363">
        <v>45517</v>
      </c>
      <c r="U363">
        <v>0.45069444444444445</v>
      </c>
      <c r="V363">
        <v>0.75</v>
      </c>
      <c r="W363">
        <f>((KPI_IMs_2[[#This Row],[FECHA DE RESOLUCION]]+KPI_IMs_2[[#This Row],[HORA CIERRE IM]])-(KPI_IMs_2[[#This Row],[FECHA DE LA NOVEDAD]]+KPI_IMs_2[[#This Row],[HORA DE LA FALLA]]))*24*60</f>
        <v>1139.9999999965075</v>
      </c>
      <c r="X363" t="str" cm="1" xml:space="preserve">
        <f t="array" ref="X363" xml:space="preserve">IF(OR(O363="",P363="",S363="",V363="",AQ363="",AR363=""),"",
  LET(
    _xlpm.inicio, O363 + P363,
    _xlpm.fin, S363 + V363,
    _xlpm.dias, INT(_xlpm.fin - _xlpm.inicio),
    _xlpm.tiempo, REDUCE(0, SEQUENCE(_xlpm.dias + 1, 1, 0, 1),
      LAMBDA(_xlpm.acum,_xlpm.d,
        LET(
          _xlpm.dia, TRUNC(_xlpm.inicio) + _xlpm.d,
          _xlpm.horaIni, IF(_xlpm.d = 0, MAX(_xlpm.inicio, _xlpm.dia + AQ363), _xlpm.dia + AQ363),
          _xlpm.horaFin, IF(_xlpm.d = _xlpm.dias, MIN(_xlpm.fin, _xlpm.dia + AR363), _xlpm.dia + AR363),
          _xlpm.tiempo_dia, MAX(0, _xlpm.horaFin - _xlpm.horaIni),
          _xlpm.acum + _xlpm.tiempo_dia
        )
      )
    ),
    TEXT(_xlpm.tiempo, "h:mm")
  )
)</f>
        <v>0:00</v>
      </c>
      <c r="Y363" t="str">
        <f>TEXT((KPI_IMs_2[[#This Row],[FECHA DE REPORTE]]+KPI_IMs_2[[#This Row],[HORA DE REPORTE]]) - (KPI_IMs_2[[#This Row],[FECHA DE LA NOVEDAD]]+KPI_IMs_2[[#This Row],[HORA DE LA FALLA]]), "[h]:mm")</f>
        <v>11:49</v>
      </c>
      <c r="Z363" t="str">
        <v>CAIDA ENLACES</v>
      </c>
      <c r="AA363" t="str">
        <v>Red / Enlace / Proveedor</v>
      </c>
      <c r="AB363" t="str">
        <v>Corte de fibra - Cirion</v>
      </c>
      <c r="AC363" t="str">
        <v>Proveedor - Red/Infraestructura</v>
      </c>
      <c r="AD363" t="str">
        <v>SI</v>
      </c>
      <c r="AE363" t="str">
        <v>NO</v>
      </c>
      <c r="AF363" t="str">
        <v>NO</v>
      </c>
      <c r="AG363" t="str">
        <v>NO</v>
      </c>
      <c r="AH363" t="str">
        <v>EXTERNO</v>
      </c>
      <c r="AI363" t="str">
        <v>PROVEEDOR</v>
      </c>
      <c r="AJ363" t="str">
        <v>Ajuste por parte del Proveedor</v>
      </c>
      <c r="AM363" t="str">
        <v>Culminado 100%</v>
      </c>
      <c r="AP363" t="str">
        <v>Los proveedores trabajan y habilitan los enlaces</v>
      </c>
      <c r="AQ363">
        <v>0.3333333333333333</v>
      </c>
      <c r="AR363">
        <v>0.875</v>
      </c>
    </row>
    <row r="364" xml:space="preserve">
      <c r="A364">
        <v>826161</v>
      </c>
      <c r="B364" t="str">
        <f>VLOOKUP(H364,DetalleTiendas!A$2:S$1778,3,FALSE)</f>
        <v>SUPERMERCADOS</v>
      </c>
      <c r="C364" t="str">
        <f>VLOOKUP(H364,DetalleTiendas!A$2:S$1778,4,FALSE)</f>
        <v>JUMBO</v>
      </c>
      <c r="D364" t="str">
        <f>VLOOKUP(H364,DetalleTiendas!A$2:S$1778,5,FALSE)</f>
        <v>COSTA</v>
      </c>
      <c r="E364" t="str">
        <v>ENLACES</v>
      </c>
      <c r="F364" t="str">
        <v>SI</v>
      </c>
      <c r="G364" t="str" xml:space="preserve">
        <f xml:space="preserve">IF(
   AND(ISNUMBER(VALUE(MID(H364,3,3))), ISNUMBER(FIND(" ", H364))),
   LEFT(H364,FIND(" ",H364)-1),
   H364
)</f>
        <v>J174</v>
      </c>
      <c r="H364" t="str">
        <v>J174 EL CASTILLO</v>
      </c>
      <c r="J364" t="str">
        <v>Soporte_Onsite_REG_Costa_SM_Colombia</v>
      </c>
      <c r="K364" t="str">
        <v>Celso Niebles</v>
      </c>
      <c r="L364" t="str">
        <v>CERRADO</v>
      </c>
      <c r="M364" t="str">
        <v>CERRADO</v>
      </c>
      <c r="N364" t="str">
        <v>MEDIA</v>
      </c>
      <c r="O364">
        <v>45513</v>
      </c>
      <c r="P364">
        <v>0.4479166666666667</v>
      </c>
      <c r="Q364" t="str">
        <f>TEXT(KPI_IMs_2[[#This Row],[FECHA DE LA NOVEDAD]],"MMMM")</f>
        <v>agosto</v>
      </c>
      <c r="R364" t="str">
        <f>TEXT(KPI_IMs_2[[#This Row],[FECHA DE LA NOVEDAD]],"aaaa")</f>
        <v>2024</v>
      </c>
      <c r="S364">
        <v>45513</v>
      </c>
      <c r="T364">
        <v>45513</v>
      </c>
      <c r="U364">
        <v>0.4479166666666667</v>
      </c>
      <c r="V364">
        <v>0.4583333333333333</v>
      </c>
      <c r="W364">
        <f>((KPI_IMs_2[[#This Row],[FECHA DE RESOLUCION]]+KPI_IMs_2[[#This Row],[HORA CIERRE IM]])-(KPI_IMs_2[[#This Row],[FECHA DE LA NOVEDAD]]+KPI_IMs_2[[#This Row],[HORA DE LA FALLA]]))*24*60</f>
        <v>15.00000000698492</v>
      </c>
      <c r="X364" t="str" cm="1" xml:space="preserve">
        <f t="array" ref="X364" xml:space="preserve">IF(OR(O364="",P364="",S364="",V364="",AQ364="",AR364=""),"",
  LET(
    _xlpm.inicio, O364 + P364,
    _xlpm.fin, S364 + V364,
    _xlpm.dias, INT(_xlpm.fin - _xlpm.inicio),
    _xlpm.tiempo, REDUCE(0, SEQUENCE(_xlpm.dias + 1, 1, 0, 1),
      LAMBDA(_xlpm.acum,_xlpm.d,
        LET(
          _xlpm.dia, TRUNC(_xlpm.inicio) + _xlpm.d,
          _xlpm.horaIni, IF(_xlpm.d = 0, MAX(_xlpm.inicio, _xlpm.dia + AQ364), _xlpm.dia + AQ364),
          _xlpm.horaFin, IF(_xlpm.d = _xlpm.dias, MIN(_xlpm.fin, _xlpm.dia + AR364), _xlpm.dia + AR364),
          _xlpm.tiempo_dia, MAX(0, _xlpm.horaFin - _xlpm.horaIni),
          _xlpm.acum + _xlpm.tiempo_dia
        )
      )
    ),
    TEXT(_xlpm.tiempo, "h:mm")
  )
)</f>
        <v>0:15</v>
      </c>
      <c r="Y364" t="str">
        <f>TEXT((KPI_IMs_2[[#This Row],[FECHA DE REPORTE]]+KPI_IMs_2[[#This Row],[HORA DE REPORTE]]) - (KPI_IMs_2[[#This Row],[FECHA DE LA NOVEDAD]]+KPI_IMs_2[[#This Row],[HORA DE LA FALLA]]), "[h]:mm")</f>
        <v>0:00</v>
      </c>
      <c r="Z364" t="str">
        <v>FALLAS CON EL SERVIDOR ARS (BLOQUEO)</v>
      </c>
      <c r="AA364" t="str">
        <v>Servidores / Infraestructura</v>
      </c>
      <c r="AB364" t="str">
        <v>Fallas con el servidor de cajas (servidor bloqueado)</v>
      </c>
      <c r="AC364" t="str">
        <v>Parametrizacion en curso</v>
      </c>
      <c r="AD364" t="str">
        <v>SI</v>
      </c>
      <c r="AE364" t="str">
        <v>NO</v>
      </c>
      <c r="AF364" t="str">
        <v>NO</v>
      </c>
      <c r="AG364" t="str">
        <v>NO</v>
      </c>
      <c r="AH364" t="str">
        <v>INTERNO</v>
      </c>
      <c r="AI364" t="str">
        <v>SISTEMAS</v>
      </c>
      <c r="AJ364" t="str">
        <v>reinicio equipos</v>
      </c>
      <c r="AM364" t="str">
        <v>Culminado 100%</v>
      </c>
      <c r="AP364" t="str">
        <v>Se reinicia el servidor y se solventa la falla</v>
      </c>
      <c r="AQ364">
        <v>0.3333333333333333</v>
      </c>
      <c r="AR364">
        <v>0.875</v>
      </c>
    </row>
    <row r="365" xml:space="preserve">
      <c r="A365">
        <v>820126</v>
      </c>
      <c r="B365" t="str">
        <f>VLOOKUP(H365,DetalleTiendas!A$2:S$1778,3,FALSE)</f>
        <v>SUPERMERCADOS</v>
      </c>
      <c r="C365" t="str">
        <f>VLOOKUP(H365,DetalleTiendas!A$2:S$1778,4,FALSE)</f>
        <v>EDS JUMBO</v>
      </c>
      <c r="D365" t="str">
        <f>VLOOKUP(H365,DetalleTiendas!A$2:S$1778,5,FALSE)</f>
        <v>CENTRO</v>
      </c>
      <c r="E365" t="str">
        <v>ENLACES</v>
      </c>
      <c r="F365" t="str">
        <v>NO</v>
      </c>
      <c r="G365" t="str" xml:space="preserve">
        <f xml:space="preserve">IF(
   AND(ISNUMBER(VALUE(MID(H365,3,3))), ISNUMBER(FIND(" ", H365))),
   LEFT(H365,FIND(" ",H365)-1),
   H365
)</f>
        <v>Z098</v>
      </c>
      <c r="H365" t="str">
        <v>Z098 AV DEL RIO</v>
      </c>
      <c r="J365" t="str">
        <v>Redes y Comunicaciones-NIVEL 2 - COL</v>
      </c>
      <c r="K365" t="str">
        <v>Guillermo Gutierrez</v>
      </c>
      <c r="L365" t="str">
        <v>CERRADO</v>
      </c>
      <c r="M365" t="str">
        <v>CERRADO</v>
      </c>
      <c r="N365" t="str">
        <v>ALTA</v>
      </c>
      <c r="O365">
        <v>45512</v>
      </c>
      <c r="P365">
        <v>0.625</v>
      </c>
      <c r="Q365" t="str">
        <f>TEXT(KPI_IMs_2[[#This Row],[FECHA DE LA NOVEDAD]],"MMMM")</f>
        <v>agosto</v>
      </c>
      <c r="R365" t="str">
        <f>TEXT(KPI_IMs_2[[#This Row],[FECHA DE LA NOVEDAD]],"aaaa")</f>
        <v>2024</v>
      </c>
      <c r="S365">
        <v>45513</v>
      </c>
      <c r="T365">
        <v>45512</v>
      </c>
      <c r="U365">
        <v>0.6347222222222222</v>
      </c>
      <c r="V365">
        <v>0.7083333333333334</v>
      </c>
      <c r="W365">
        <f>((KPI_IMs_2[[#This Row],[FECHA DE RESOLUCION]]+KPI_IMs_2[[#This Row],[HORA CIERRE IM]])-(KPI_IMs_2[[#This Row],[FECHA DE LA NOVEDAD]]+KPI_IMs_2[[#This Row],[HORA DE LA FALLA]]))*24*60</f>
        <v>1560.0000000034925</v>
      </c>
      <c r="X365" t="str" cm="1" xml:space="preserve">
        <f t="array" ref="X365" xml:space="preserve">IF(OR(O365="",P365="",S365="",V365="",AQ365="",AR365=""),"",
  LET(
    _xlpm.inicio, O365 + P365,
    _xlpm.fin, S365 + V365,
    _xlpm.dias, INT(_xlpm.fin - _xlpm.inicio),
    _xlpm.tiempo, REDUCE(0, SEQUENCE(_xlpm.dias + 1, 1, 0, 1),
      LAMBDA(_xlpm.acum,_xlpm.d,
        LET(
          _xlpm.dia, TRUNC(_xlpm.inicio) + _xlpm.d,
          _xlpm.horaIni, IF(_xlpm.d = 0, MAX(_xlpm.inicio, _xlpm.dia + AQ365), _xlpm.dia + AQ365),
          _xlpm.horaFin, IF(_xlpm.d = _xlpm.dias, MIN(_xlpm.fin, _xlpm.dia + AR365), _xlpm.dia + AR365),
          _xlpm.tiempo_dia, MAX(0, _xlpm.horaFin - _xlpm.horaIni),
          _xlpm.acum + _xlpm.tiempo_dia
        )
      )
    ),
    TEXT(_xlpm.tiempo, "h:mm")
  )
)</f>
        <v>15:00</v>
      </c>
      <c r="Y365" t="str">
        <f>TEXT((KPI_IMs_2[[#This Row],[FECHA DE REPORTE]]+KPI_IMs_2[[#This Row],[HORA DE REPORTE]]) - (KPI_IMs_2[[#This Row],[FECHA DE LA NOVEDAD]]+KPI_IMs_2[[#This Row],[HORA DE LA FALLA]]), "[h]:mm")</f>
        <v>0:14</v>
      </c>
      <c r="Z365" t="str">
        <v>FALLA CORTE DE FIBRA</v>
      </c>
      <c r="AA365" t="str">
        <v>Red / Enlace / Proveedor</v>
      </c>
      <c r="AB365" t="str">
        <v>Corte de fibra - Cirion</v>
      </c>
      <c r="AC365" t="str">
        <v>Proveedor - Red/Infraestructura</v>
      </c>
      <c r="AD365" t="str">
        <v>SI</v>
      </c>
      <c r="AE365" t="str">
        <v>NO</v>
      </c>
      <c r="AF365" t="str">
        <v>NO</v>
      </c>
      <c r="AG365" t="str">
        <v>NO</v>
      </c>
      <c r="AH365" t="str">
        <v>EXTERNO</v>
      </c>
      <c r="AI365" t="str">
        <v>PROVEEDOR</v>
      </c>
      <c r="AJ365" t="str">
        <v>Ajuste por parte del Proveedor</v>
      </c>
      <c r="AM365" t="str">
        <v>Culminado 100%</v>
      </c>
      <c r="AP365" t="str">
        <v>Se repara fibra debido a inundación</v>
      </c>
      <c r="AQ365">
        <v>0.3333333333333333</v>
      </c>
      <c r="AR365">
        <v>0.875</v>
      </c>
    </row>
    <row r="366" xml:space="preserve">
      <c r="A366">
        <v>819291</v>
      </c>
      <c r="B366" t="str">
        <f>VLOOKUP(H366,DetalleTiendas!A$2:S$1778,3,FALSE)</f>
        <v>SUPERMERCADOS</v>
      </c>
      <c r="C366" t="str">
        <f>VLOOKUP(H366,DetalleTiendas!A$2:S$1778,4,FALSE)</f>
        <v>CD SUPERMERCADOS</v>
      </c>
      <c r="D366" t="str">
        <f>VLOOKUP(H366,DetalleTiendas!A$2:S$1778,5,FALSE)</f>
        <v>OCCIDENTE</v>
      </c>
      <c r="E366" t="str">
        <v>ENLACES</v>
      </c>
      <c r="F366" t="str">
        <v>NO</v>
      </c>
      <c r="G366" t="str" xml:space="preserve">
        <f xml:space="preserve">IF(
   AND(ISNUMBER(VALUE(MID(H366,3,3))), ISNUMBER(FIND(" ", H366))),
   LEFT(H366,FIND(" ",H366)-1),
   H366
)</f>
        <v>L187</v>
      </c>
      <c r="H366" t="str">
        <v>L187 YUMBO|FRUVER</v>
      </c>
      <c r="J366" t="str">
        <v>Redes y Comunicaciones-NIVEL 2 - COL</v>
      </c>
      <c r="K366" t="str">
        <v>Guillermo Gutierrez</v>
      </c>
      <c r="L366" t="str">
        <v>CERRADO</v>
      </c>
      <c r="M366" t="str">
        <v>CERRADO</v>
      </c>
      <c r="N366" t="str">
        <v>MEDIA</v>
      </c>
      <c r="O366">
        <v>45512</v>
      </c>
      <c r="P366">
        <v>0.3611111111111111</v>
      </c>
      <c r="Q366" t="str">
        <f>TEXT(KPI_IMs_2[[#This Row],[FECHA DE LA NOVEDAD]],"MMMM")</f>
        <v>agosto</v>
      </c>
      <c r="R366" t="str">
        <f>TEXT(KPI_IMs_2[[#This Row],[FECHA DE LA NOVEDAD]],"aaaa")</f>
        <v>2024</v>
      </c>
      <c r="S366">
        <v>45512</v>
      </c>
      <c r="T366">
        <v>45512</v>
      </c>
      <c r="U366">
        <v>0.375</v>
      </c>
      <c r="V366">
        <v>0.7083333333333334</v>
      </c>
      <c r="W366">
        <f>((KPI_IMs_2[[#This Row],[FECHA DE RESOLUCION]]+KPI_IMs_2[[#This Row],[HORA CIERRE IM]])-(KPI_IMs_2[[#This Row],[FECHA DE LA NOVEDAD]]+KPI_IMs_2[[#This Row],[HORA DE LA FALLA]]))*24*60</f>
        <v>500.00000000582077</v>
      </c>
      <c r="X366" t="str" cm="1" xml:space="preserve">
        <f t="array" ref="X366" xml:space="preserve">IF(OR(O366="",P366="",S366="",V366="",AQ366="",AR366=""),"",
  LET(
    _xlpm.inicio, O366 + P366,
    _xlpm.fin, S366 + V366,
    _xlpm.dias, INT(_xlpm.fin - _xlpm.inicio),
    _xlpm.tiempo, REDUCE(0, SEQUENCE(_xlpm.dias + 1, 1, 0, 1),
      LAMBDA(_xlpm.acum,_xlpm.d,
        LET(
          _xlpm.dia, TRUNC(_xlpm.inicio) + _xlpm.d,
          _xlpm.horaIni, IF(_xlpm.d = 0, MAX(_xlpm.inicio, _xlpm.dia + AQ366), _xlpm.dia + AQ366),
          _xlpm.horaFin, IF(_xlpm.d = _xlpm.dias, MIN(_xlpm.fin, _xlpm.dia + AR366), _xlpm.dia + AR366),
          _xlpm.tiempo_dia, MAX(0, _xlpm.horaFin - _xlpm.horaIni),
          _xlpm.acum + _xlpm.tiempo_dia
        )
      )
    ),
    TEXT(_xlpm.tiempo, "h:mm")
  )
)</f>
        <v>8:20</v>
      </c>
      <c r="Y366" t="str">
        <f>TEXT((KPI_IMs_2[[#This Row],[FECHA DE REPORTE]]+KPI_IMs_2[[#This Row],[HORA DE REPORTE]]) - (KPI_IMs_2[[#This Row],[FECHA DE LA NOVEDAD]]+KPI_IMs_2[[#This Row],[HORA DE LA FALLA]]), "[h]:mm")</f>
        <v>0:20</v>
      </c>
      <c r="Z366" t="str">
        <v>CAIDA ENLACES</v>
      </c>
      <c r="AA366" t="str">
        <v>Red / Enlace / Proveedor</v>
      </c>
      <c r="AB366" t="str">
        <v>Caida de enlaces proveedor Cirion</v>
      </c>
      <c r="AC366" t="str">
        <v>Proveedor - Red/Infraestructura</v>
      </c>
      <c r="AD366" t="str">
        <v>SI</v>
      </c>
      <c r="AE366" t="str">
        <v>SI</v>
      </c>
      <c r="AF366" t="str">
        <v>SI</v>
      </c>
      <c r="AG366" t="str">
        <v>SI</v>
      </c>
      <c r="AH366" t="str">
        <v>EXTERNO</v>
      </c>
      <c r="AI366" t="str">
        <v>PROVEEDOR</v>
      </c>
      <c r="AJ366" t="str">
        <v>Ajuste por parte del Proveedor</v>
      </c>
      <c r="AM366" t="str">
        <v>Culminado 100%</v>
      </c>
      <c r="AP366" t="str">
        <v>Los proveedores trabajan y habilitan los enlaces</v>
      </c>
      <c r="AQ366">
        <v>0.3333333333333333</v>
      </c>
      <c r="AR366">
        <v>0.875</v>
      </c>
    </row>
    <row r="367" xml:space="preserve">
      <c r="A367">
        <v>819489</v>
      </c>
      <c r="B367" t="str">
        <f>VLOOKUP(H367,DetalleTiendas!A$2:S$1778,3,FALSE)</f>
        <v>SUPERMERCADOS</v>
      </c>
      <c r="C367" t="str">
        <f>VLOOKUP(H367,DetalleTiendas!A$2:S$1778,4,FALSE)</f>
        <v>JUMBO</v>
      </c>
      <c r="D367" t="str">
        <f>VLOOKUP(H367,DetalleTiendas!A$2:S$1778,5,FALSE)</f>
        <v>BOGOTA</v>
      </c>
      <c r="E367" t="str">
        <v>ENLACES</v>
      </c>
      <c r="F367" t="str">
        <v>NO</v>
      </c>
      <c r="G367" t="str" xml:space="preserve">
        <f xml:space="preserve">IF(
   AND(ISNUMBER(VALUE(MID(H367,3,3))), ISNUMBER(FIND(" ", H367))),
   LEFT(H367,FIND(" ",H367)-1),
   H367
)</f>
        <v>J070</v>
      </c>
      <c r="H367" t="str">
        <v>J070 SUBA</v>
      </c>
      <c r="J367" t="str">
        <v>Redes y Comunicaciones-NIVEL 2 - COL</v>
      </c>
      <c r="K367" t="str">
        <v>Guillermo Gutierrez</v>
      </c>
      <c r="L367" t="str">
        <v>CERRADO</v>
      </c>
      <c r="M367" t="str">
        <v>CERRADO</v>
      </c>
      <c r="N367" t="str">
        <v>MEDIA</v>
      </c>
      <c r="O367">
        <v>45511</v>
      </c>
      <c r="P367">
        <v>0.4166666666666667</v>
      </c>
      <c r="Q367" t="str">
        <f>TEXT(KPI_IMs_2[[#This Row],[FECHA DE LA NOVEDAD]],"MMMM")</f>
        <v>agosto</v>
      </c>
      <c r="R367" t="str">
        <f>TEXT(KPI_IMs_2[[#This Row],[FECHA DE LA NOVEDAD]],"aaaa")</f>
        <v>2024</v>
      </c>
      <c r="S367">
        <v>45511</v>
      </c>
      <c r="T367">
        <v>45511</v>
      </c>
      <c r="U367">
        <v>0.4375</v>
      </c>
      <c r="V367">
        <v>0.5833333333333334</v>
      </c>
      <c r="W367">
        <f>((KPI_IMs_2[[#This Row],[FECHA DE RESOLUCION]]+KPI_IMs_2[[#This Row],[HORA CIERRE IM]])-(KPI_IMs_2[[#This Row],[FECHA DE LA NOVEDAD]]+KPI_IMs_2[[#This Row],[HORA DE LA FALLA]]))*24*60</f>
        <v>240.00000000698492</v>
      </c>
      <c r="X367" t="str" cm="1" xml:space="preserve">
        <f t="array" ref="X367" xml:space="preserve">IF(OR(O367="",P367="",S367="",V367="",AQ367="",AR367=""),"",
  LET(
    _xlpm.inicio, O367 + P367,
    _xlpm.fin, S367 + V367,
    _xlpm.dias, INT(_xlpm.fin - _xlpm.inicio),
    _xlpm.tiempo, REDUCE(0, SEQUENCE(_xlpm.dias + 1, 1, 0, 1),
      LAMBDA(_xlpm.acum,_xlpm.d,
        LET(
          _xlpm.dia, TRUNC(_xlpm.inicio) + _xlpm.d,
          _xlpm.horaIni, IF(_xlpm.d = 0, MAX(_xlpm.inicio, _xlpm.dia + AQ367), _xlpm.dia + AQ367),
          _xlpm.horaFin, IF(_xlpm.d = _xlpm.dias, MIN(_xlpm.fin, _xlpm.dia + AR367), _xlpm.dia + AR367),
          _xlpm.tiempo_dia, MAX(0, _xlpm.horaFin - _xlpm.horaIni),
          _xlpm.acum + _xlpm.tiempo_dia
        )
      )
    ),
    TEXT(_xlpm.tiempo, "h:mm")
  )
)</f>
        <v>4:00</v>
      </c>
      <c r="Y367" t="str">
        <f>TEXT((KPI_IMs_2[[#This Row],[FECHA DE REPORTE]]+KPI_IMs_2[[#This Row],[HORA DE REPORTE]]) - (KPI_IMs_2[[#This Row],[FECHA DE LA NOVEDAD]]+KPI_IMs_2[[#This Row],[HORA DE LA FALLA]]), "[h]:mm")</f>
        <v>0:30</v>
      </c>
      <c r="Z367" t="str">
        <v>BLOQUEO POS</v>
      </c>
      <c r="AA367" t="str">
        <v>Eléctrico / Energía</v>
      </c>
      <c r="AB367" t="str">
        <v>Corte Electrico (falla en la toma corriente)</v>
      </c>
      <c r="AC367" t="str">
        <v>Infraestructura - Eléctrica</v>
      </c>
      <c r="AD367" t="str">
        <v>SI</v>
      </c>
      <c r="AE367" t="str">
        <v>NO</v>
      </c>
      <c r="AF367" t="str">
        <v>NO</v>
      </c>
      <c r="AG367" t="str">
        <v>NO</v>
      </c>
      <c r="AH367" t="str">
        <v>INTERNO</v>
      </c>
      <c r="AI367" t="str">
        <v>NEGOCIO</v>
      </c>
      <c r="AJ367" t="str">
        <v>Ajuste Cableado tienda</v>
      </c>
      <c r="AM367" t="str">
        <v>Culminado 100%</v>
      </c>
      <c r="AP367" t="str">
        <v>Buenas Tardes; despues de un reinicio electrico en el lineal de cajas se vieron afectados los microsens por bloqueo del anillo; para solucionar se debió reiniciar los equipos de fibra</v>
      </c>
      <c r="AQ367">
        <v>0.3333333333333333</v>
      </c>
      <c r="AR367">
        <v>0.875</v>
      </c>
    </row>
    <row r="368" xml:space="preserve">
      <c r="A368">
        <v>814315</v>
      </c>
      <c r="B368" t="str">
        <f>VLOOKUP(H368,DetalleTiendas!A$2:S$1778,3,FALSE)</f>
        <v>SUPERMERCADOS</v>
      </c>
      <c r="C368" t="str">
        <f>VLOOKUP(H368,DetalleTiendas!A$2:S$1778,4,FALSE)</f>
        <v>JUMBO</v>
      </c>
      <c r="D368" t="str">
        <f>VLOOKUP(H368,DetalleTiendas!A$2:S$1778,5,FALSE)</f>
        <v>OCCIDENTE</v>
      </c>
      <c r="E368" t="str">
        <v>CORTE DE ENERGIA</v>
      </c>
      <c r="F368" t="str">
        <v>SI</v>
      </c>
      <c r="G368" t="str" xml:space="preserve">
        <f xml:space="preserve">IF(
   AND(ISNUMBER(VALUE(MID(H368,3,3))), ISNUMBER(FIND(" ", H368))),
   LEFT(H368,FIND(" ",H368)-1),
   H368
)</f>
        <v>J076</v>
      </c>
      <c r="H368" t="str">
        <v>J076 UNICENTRO TUNJA</v>
      </c>
      <c r="J368" t="str">
        <v>Mesas Especializadas Colombia</v>
      </c>
      <c r="K368" t="str">
        <v>Farutt Reyes</v>
      </c>
      <c r="L368" t="str">
        <v>CERRADO</v>
      </c>
      <c r="M368" t="str">
        <v>CERRADO</v>
      </c>
      <c r="N368" t="str">
        <v>MEDIA</v>
      </c>
      <c r="O368">
        <v>45509</v>
      </c>
      <c r="P368">
        <v>0.7083333333333334</v>
      </c>
      <c r="Q368" t="str">
        <f>TEXT(KPI_IMs_2[[#This Row],[FECHA DE LA NOVEDAD]],"MMMM")</f>
        <v>agosto</v>
      </c>
      <c r="R368" t="str">
        <f>TEXT(KPI_IMs_2[[#This Row],[FECHA DE LA NOVEDAD]],"aaaa")</f>
        <v>2024</v>
      </c>
      <c r="S368">
        <v>45509</v>
      </c>
      <c r="T368">
        <v>45509</v>
      </c>
      <c r="U368">
        <v>0.71875</v>
      </c>
      <c r="V368">
        <v>0.7916666666666666</v>
      </c>
      <c r="W368">
        <f>((KPI_IMs_2[[#This Row],[FECHA DE RESOLUCION]]+KPI_IMs_2[[#This Row],[HORA CIERRE IM]])-(KPI_IMs_2[[#This Row],[FECHA DE LA NOVEDAD]]+KPI_IMs_2[[#This Row],[HORA DE LA FALLA]]))*24*60</f>
        <v>119.99999999301508</v>
      </c>
      <c r="X368" t="str" cm="1" xml:space="preserve">
        <f t="array" ref="X368" xml:space="preserve">IF(OR(O368="",P368="",S368="",V368="",AQ368="",AR368=""),"",
  LET(
    _xlpm.inicio, O368 + P368,
    _xlpm.fin, S368 + V368,
    _xlpm.dias, INT(_xlpm.fin - _xlpm.inicio),
    _xlpm.tiempo, REDUCE(0, SEQUENCE(_xlpm.dias + 1, 1, 0, 1),
      LAMBDA(_xlpm.acum,_xlpm.d,
        LET(
          _xlpm.dia, TRUNC(_xlpm.inicio) + _xlpm.d,
          _xlpm.horaIni, IF(_xlpm.d = 0, MAX(_xlpm.inicio, _xlpm.dia + AQ368), _xlpm.dia + AQ368),
          _xlpm.horaFin, IF(_xlpm.d = _xlpm.dias, MIN(_xlpm.fin, _xlpm.dia + AR368), _xlpm.dia + AR368),
          _xlpm.tiempo_dia, MAX(0, _xlpm.horaFin - _xlpm.horaIni),
          _xlpm.acum + _xlpm.tiempo_dia
        )
      )
    ),
    TEXT(_xlpm.tiempo, "h:mm")
  )
)</f>
        <v>2:00</v>
      </c>
      <c r="Y368" t="str">
        <f>TEXT((KPI_IMs_2[[#This Row],[FECHA DE REPORTE]]+KPI_IMs_2[[#This Row],[HORA DE REPORTE]]) - (KPI_IMs_2[[#This Row],[FECHA DE LA NOVEDAD]]+KPI_IMs_2[[#This Row],[HORA DE LA FALLA]]), "[h]:mm")</f>
        <v>0:15</v>
      </c>
      <c r="Z368" t="str">
        <v>FALLAS CON EL SERVIDOR ARS (BLOQUEO)</v>
      </c>
      <c r="AA368" t="str">
        <v>Servidores / Infraestructura</v>
      </c>
      <c r="AB368" t="str">
        <v>Falla en línea de cajas (servidor desconfigurado)</v>
      </c>
      <c r="AC368" t="str">
        <v>Parametrizacion en curso</v>
      </c>
      <c r="AD368" t="str">
        <v>NO</v>
      </c>
      <c r="AE368" t="str">
        <v>NO</v>
      </c>
      <c r="AF368" t="str">
        <v>NO</v>
      </c>
      <c r="AG368" t="str">
        <v>NO</v>
      </c>
      <c r="AH368" t="str">
        <v>INTERNO</v>
      </c>
      <c r="AI368" t="str">
        <v>SISTEMAS</v>
      </c>
      <c r="AJ368" t="str">
        <v>configuracion equipo</v>
      </c>
      <c r="AM368" t="str">
        <v>Culminado 100%</v>
      </c>
      <c r="AP368" t="str">
        <v>Se realiza la reconfiguración del servidor y se levanta el servicio</v>
      </c>
      <c r="AQ368">
        <v>0.3333333333333333</v>
      </c>
      <c r="AR368">
        <v>0.875</v>
      </c>
    </row>
    <row r="369" xml:space="preserve">
      <c r="A369">
        <v>813475</v>
      </c>
      <c r="B369" t="str">
        <f>VLOOKUP(H369,DetalleTiendas!A$2:S$1778,3,FALSE)</f>
        <v>SEDE ADMINISTRATIVA</v>
      </c>
      <c r="C369" t="str">
        <f>VLOOKUP(H369,DetalleTiendas!A$2:S$1778,4,FALSE)</f>
        <v>SEDE ADMINISTRATIVA</v>
      </c>
      <c r="D369" t="str">
        <f>VLOOKUP(H369,DetalleTiendas!A$2:S$1778,5,FALSE)</f>
        <v>SEDE ADMINISTRATIVA</v>
      </c>
      <c r="E369" t="str">
        <v>POS</v>
      </c>
      <c r="F369" t="str">
        <v>SI</v>
      </c>
      <c r="G369" t="str" xml:space="preserve">
        <f xml:space="preserve">IF(
   AND(ISNUMBER(VALUE(MID(H369,3,3))), ISNUMBER(FIND(" ", H369))),
   LEFT(H369,FIND(" ",H369)-1),
   H369
)</f>
        <v>SEDE ADMINISTRATIVA</v>
      </c>
      <c r="H369" t="str">
        <v>SEDE ADMINISTRATIVA</v>
      </c>
      <c r="J369" t="str">
        <v>Aplicaciones_POS_ARS_Colombia</v>
      </c>
      <c r="K369" t="str">
        <v>Luis Alejandro Medina</v>
      </c>
      <c r="L369" t="str">
        <v>CERRADO</v>
      </c>
      <c r="M369" t="str">
        <v>CERRADO</v>
      </c>
      <c r="N369" t="str">
        <v>MEDIA</v>
      </c>
      <c r="O369">
        <v>45509</v>
      </c>
      <c r="P369">
        <v>0.4756944444444444</v>
      </c>
      <c r="Q369" t="str">
        <f>TEXT(KPI_IMs_2[[#This Row],[FECHA DE LA NOVEDAD]],"MMMM")</f>
        <v>agosto</v>
      </c>
      <c r="R369" t="str">
        <f>TEXT(KPI_IMs_2[[#This Row],[FECHA DE LA NOVEDAD]],"aaaa")</f>
        <v>2024</v>
      </c>
      <c r="S369">
        <v>45509</v>
      </c>
      <c r="T369">
        <v>45509</v>
      </c>
      <c r="U369">
        <v>0.49930555555555556</v>
      </c>
      <c r="V369">
        <v>0.5041666666666667</v>
      </c>
      <c r="W369">
        <f>((KPI_IMs_2[[#This Row],[FECHA DE RESOLUCION]]+KPI_IMs_2[[#This Row],[HORA CIERRE IM]])-(KPI_IMs_2[[#This Row],[FECHA DE LA NOVEDAD]]+KPI_IMs_2[[#This Row],[HORA DE LA FALLA]]))*24*60</f>
        <v>40.99999999743886</v>
      </c>
      <c r="X369" t="str" cm="1" xml:space="preserve">
        <f t="array" ref="X369" xml:space="preserve">IF(OR(O369="",P369="",S369="",V369="",AQ369="",AR369=""),"",
  LET(
    _xlpm.inicio, O369 + P369,
    _xlpm.fin, S369 + V369,
    _xlpm.dias, INT(_xlpm.fin - _xlpm.inicio),
    _xlpm.tiempo, REDUCE(0, SEQUENCE(_xlpm.dias + 1, 1, 0, 1),
      LAMBDA(_xlpm.acum,_xlpm.d,
        LET(
          _xlpm.dia, TRUNC(_xlpm.inicio) + _xlpm.d,
          _xlpm.horaIni, IF(_xlpm.d = 0, MAX(_xlpm.inicio, _xlpm.dia + AQ369), _xlpm.dia + AQ369),
          _xlpm.horaFin, IF(_xlpm.d = _xlpm.dias, MIN(_xlpm.fin, _xlpm.dia + AR369), _xlpm.dia + AR369),
          _xlpm.tiempo_dia, MAX(0, _xlpm.horaFin - _xlpm.horaIni),
          _xlpm.acum + _xlpm.tiempo_dia
        )
      )
    ),
    TEXT(_xlpm.tiempo, "h:mm")
  )
)</f>
        <v>0:41</v>
      </c>
      <c r="Y369" t="str">
        <f>TEXT((KPI_IMs_2[[#This Row],[FECHA DE REPORTE]]+KPI_IMs_2[[#This Row],[HORA DE REPORTE]]) - (KPI_IMs_2[[#This Row],[FECHA DE LA NOVEDAD]]+KPI_IMs_2[[#This Row],[HORA DE LA FALLA]]), "[h]:mm")</f>
        <v>0:34</v>
      </c>
      <c r="Z369" t="str">
        <v>NOVEDAD BONOS DE SECRETARIA Y/O RAPPI</v>
      </c>
      <c r="AA369" t="str">
        <v>Software / Actualización</v>
      </c>
      <c r="AB369" t="str">
        <v>Falla no toma los bonos de secretaria</v>
      </c>
      <c r="AC369" t="str">
        <v>Negocio - Proceso</v>
      </c>
      <c r="AD369" t="str">
        <v>NO</v>
      </c>
      <c r="AE369" t="str">
        <v>NO</v>
      </c>
      <c r="AF369" t="str">
        <v>NO</v>
      </c>
      <c r="AG369" t="str">
        <v>NO</v>
      </c>
      <c r="AH369" t="str">
        <v>INTERNO</v>
      </c>
      <c r="AI369" t="str">
        <v>SISTEMAS</v>
      </c>
      <c r="AJ369" t="str">
        <v>Integracion / Desarrollo</v>
      </c>
      <c r="AM369" t="str">
        <v>Culminado 100%</v>
      </c>
      <c r="AP369" t="str">
        <v>Se aplica un ajuste a la configuración de los medios de pago bono de sercretaria y se corrige la falla</v>
      </c>
      <c r="AQ369">
        <v>0.375</v>
      </c>
      <c r="AR369">
        <v>0.9166666666666666</v>
      </c>
    </row>
    <row r="370" xml:space="preserve">
      <c r="A370">
        <v>812318</v>
      </c>
      <c r="B370" t="str">
        <f>VLOOKUP(H370,DetalleTiendas!A$2:S$1778,3,FALSE)</f>
        <v>SUPERMERCADOS</v>
      </c>
      <c r="C370" t="str">
        <f>VLOOKUP(H370,DetalleTiendas!A$2:S$1778,4,FALSE)</f>
        <v>EDS JUMBO</v>
      </c>
      <c r="D370" t="str">
        <f>VLOOKUP(H370,DetalleTiendas!A$2:S$1778,5,FALSE)</f>
        <v>OCCIDENTE</v>
      </c>
      <c r="E370" t="str">
        <v>SOPORTE DE VENTAS</v>
      </c>
      <c r="F370" t="str">
        <v>NO</v>
      </c>
      <c r="G370" t="str" xml:space="preserve">
        <f xml:space="preserve">IF(
   AND(ISNUMBER(VALUE(MID(H370,3,3))), ISNUMBER(FIND(" ", H370))),
   LEFT(H370,FIND(" ",H370)-1),
   H370
)</f>
        <v>Z133</v>
      </c>
      <c r="H370" t="str">
        <v>Z133 SAN GABRIEL</v>
      </c>
      <c r="J370" t="str">
        <v>Redes y Comunicaciones-NIVEL 2 - COL</v>
      </c>
      <c r="K370" t="str">
        <v>Guillermo Gutierrez</v>
      </c>
      <c r="L370" t="str">
        <v>CERRADO</v>
      </c>
      <c r="M370" t="str">
        <v>CERRADO</v>
      </c>
      <c r="N370" t="str">
        <v>ALTA</v>
      </c>
      <c r="O370">
        <v>45507</v>
      </c>
      <c r="P370">
        <v>0.7916666666666666</v>
      </c>
      <c r="Q370" t="str">
        <f>TEXT(KPI_IMs_2[[#This Row],[FECHA DE LA NOVEDAD]],"MMMM")</f>
        <v>agosto</v>
      </c>
      <c r="R370" t="str">
        <f>TEXT(KPI_IMs_2[[#This Row],[FECHA DE LA NOVEDAD]],"aaaa")</f>
        <v>2024</v>
      </c>
      <c r="S370">
        <v>45508</v>
      </c>
      <c r="T370">
        <v>45507</v>
      </c>
      <c r="U370">
        <v>0.8055555555555556</v>
      </c>
      <c r="V370">
        <v>0.8333333333333334</v>
      </c>
      <c r="W370">
        <f>((KPI_IMs_2[[#This Row],[FECHA DE RESOLUCION]]+KPI_IMs_2[[#This Row],[HORA CIERRE IM]])-(KPI_IMs_2[[#This Row],[FECHA DE LA NOVEDAD]]+KPI_IMs_2[[#This Row],[HORA DE LA FALLA]]))*24*60</f>
        <v>1500.000000006985</v>
      </c>
      <c r="X370" t="str" cm="1" xml:space="preserve">
        <f t="array" ref="X370" xml:space="preserve">IF(OR(O370="",P370="",S370="",V370="",AQ370="",AR370=""),"",
  LET(
    _xlpm.inicio, O370 + P370,
    _xlpm.fin, S370 + V370,
    _xlpm.dias, INT(_xlpm.fin - _xlpm.inicio),
    _xlpm.tiempo, REDUCE(0, SEQUENCE(_xlpm.dias + 1, 1, 0, 1),
      LAMBDA(_xlpm.acum,_xlpm.d,
        LET(
          _xlpm.dia, TRUNC(_xlpm.inicio) + _xlpm.d,
          _xlpm.horaIni, IF(_xlpm.d = 0, MAX(_xlpm.inicio, _xlpm.dia + AQ370), _xlpm.dia + AQ370),
          _xlpm.horaFin, IF(_xlpm.d = _xlpm.dias, MIN(_xlpm.fin, _xlpm.dia + AR370), _xlpm.dia + AR370),
          _xlpm.tiempo_dia, MAX(0, _xlpm.horaFin - _xlpm.horaIni),
          _xlpm.acum + _xlpm.tiempo_dia
        )
      )
    ),
    TEXT(_xlpm.tiempo, "h:mm")
  )
)</f>
        <v>14:00</v>
      </c>
      <c r="Y370" t="str">
        <f>TEXT((KPI_IMs_2[[#This Row],[FECHA DE REPORTE]]+KPI_IMs_2[[#This Row],[HORA DE REPORTE]]) - (KPI_IMs_2[[#This Row],[FECHA DE LA NOVEDAD]]+KPI_IMs_2[[#This Row],[HORA DE LA FALLA]]), "[h]:mm")</f>
        <v>0:20</v>
      </c>
      <c r="Z370" t="str">
        <v>FALLA CORTE DE FIBRA</v>
      </c>
      <c r="AA370" t="str">
        <v>Red / Enlace / Proveedor</v>
      </c>
      <c r="AB370" t="str">
        <v>Corte de Fibra - Cirion</v>
      </c>
      <c r="AC370" t="str">
        <v>Proveedor - Red/Infraestructura</v>
      </c>
      <c r="AD370" t="str">
        <v>SI</v>
      </c>
      <c r="AE370" t="str">
        <v>NO</v>
      </c>
      <c r="AF370" t="str">
        <v>NO</v>
      </c>
      <c r="AG370" t="str">
        <v>NO</v>
      </c>
      <c r="AH370" t="str">
        <v>EXTERNO</v>
      </c>
      <c r="AI370" t="str">
        <v>PROVEEDOR</v>
      </c>
      <c r="AJ370" t="str">
        <v>Ajuste por parte del Proveedor</v>
      </c>
      <c r="AM370" t="str">
        <v>Culminado 100%</v>
      </c>
      <c r="AP370" t="str">
        <v>El proveedor realiza el cambio del tramo de fibra dañado y se reestablece el servicio.</v>
      </c>
      <c r="AQ370">
        <v>0.3333333333333333</v>
      </c>
      <c r="AR370">
        <v>0.875</v>
      </c>
    </row>
    <row r="371" xml:space="preserve">
      <c r="A371">
        <v>800684</v>
      </c>
      <c r="B371" t="str">
        <f>VLOOKUP(H371,DetalleTiendas!A$2:S$1778,3,FALSE)</f>
        <v>SUPERMERCADOS</v>
      </c>
      <c r="C371" t="str">
        <f>VLOOKUP(H371,DetalleTiendas!A$2:S$1778,4,FALSE)</f>
        <v>SPID</v>
      </c>
      <c r="D371" t="str">
        <f>VLOOKUP(H371,DetalleTiendas!A$2:S$1778,5,FALSE)</f>
        <v>BOGOTA</v>
      </c>
      <c r="E371" t="str">
        <v>WIFI</v>
      </c>
      <c r="F371" t="str">
        <v>SI</v>
      </c>
      <c r="G371" t="str" xml:space="preserve">
        <f xml:space="preserve">IF(
   AND(ISNUMBER(VALUE(MID(H371,3,3))), ISNUMBER(FIND(" ", H371))),
   LEFT(H371,FIND(" ",H371)-1),
   H371
)</f>
        <v>SP340</v>
      </c>
      <c r="H371" t="str">
        <v>SP340 CALLE 125</v>
      </c>
      <c r="J371" t="str">
        <v>Aplicaciones_POS_ARS_Colombia</v>
      </c>
      <c r="K371" t="str">
        <v>Luis Alejandro Medina</v>
      </c>
      <c r="L371" t="str">
        <v>CERRADO</v>
      </c>
      <c r="M371" t="str">
        <v>CERRADO</v>
      </c>
      <c r="N371" t="str">
        <v>ALTA</v>
      </c>
      <c r="O371">
        <v>45502</v>
      </c>
      <c r="P371">
        <v>0.25</v>
      </c>
      <c r="Q371" t="str">
        <f>TEXT(KPI_IMs_2[[#This Row],[FECHA DE LA NOVEDAD]],"MMMM")</f>
        <v>julio</v>
      </c>
      <c r="R371" t="str">
        <f>TEXT(KPI_IMs_2[[#This Row],[FECHA DE LA NOVEDAD]],"aaaa")</f>
        <v>2024</v>
      </c>
      <c r="S371">
        <v>45502</v>
      </c>
      <c r="T371">
        <v>45502</v>
      </c>
      <c r="U371">
        <v>0.375</v>
      </c>
      <c r="V371">
        <v>0.5208333333333334</v>
      </c>
      <c r="W371">
        <f>((KPI_IMs_2[[#This Row],[FECHA DE RESOLUCION]]+KPI_IMs_2[[#This Row],[HORA CIERRE IM]])-(KPI_IMs_2[[#This Row],[FECHA DE LA NOVEDAD]]+KPI_IMs_2[[#This Row],[HORA DE LA FALLA]]))*24*60</f>
        <v>390.00000000349246</v>
      </c>
      <c r="X371" t="str" cm="1" xml:space="preserve">
        <f t="array" ref="X371" xml:space="preserve">IF(OR(O371="",P371="",S371="",V371="",AQ371="",AR371=""),"",
  LET(
    _xlpm.inicio, O371 + P371,
    _xlpm.fin, S371 + V371,
    _xlpm.dias, INT(_xlpm.fin - _xlpm.inicio),
    _xlpm.tiempo, REDUCE(0, SEQUENCE(_xlpm.dias + 1, 1, 0, 1),
      LAMBDA(_xlpm.acum,_xlpm.d,
        LET(
          _xlpm.dia, TRUNC(_xlpm.inicio) + _xlpm.d,
          _xlpm.horaIni, IF(_xlpm.d = 0, MAX(_xlpm.inicio, _xlpm.dia + AQ371), _xlpm.dia + AQ371),
          _xlpm.horaFin, IF(_xlpm.d = _xlpm.dias, MIN(_xlpm.fin, _xlpm.dia + AR371), _xlpm.dia + AR371),
          _xlpm.tiempo_dia, MAX(0, _xlpm.horaFin - _xlpm.horaIni),
          _xlpm.acum + _xlpm.tiempo_dia
        )
      )
    ),
    TEXT(_xlpm.tiempo, "h:mm")
  )
)</f>
        <v>4:30</v>
      </c>
      <c r="Y371" t="str">
        <f>TEXT((KPI_IMs_2[[#This Row],[FECHA DE REPORTE]]+KPI_IMs_2[[#This Row],[HORA DE REPORTE]]) - (KPI_IMs_2[[#This Row],[FECHA DE LA NOVEDAD]]+KPI_IMs_2[[#This Row],[HORA DE LA FALLA]]), "[h]:mm")</f>
        <v>3:00</v>
      </c>
      <c r="Z371" t="str">
        <v>FALLA DE ESPACIO EN EL SERVIDOR</v>
      </c>
      <c r="AA371" t="str">
        <v>Servidores / Infraestructura</v>
      </c>
      <c r="AB371" t="str">
        <v>Fallas de espacio en el servidor</v>
      </c>
      <c r="AC371" t="str">
        <v>Parametrizacion en curso</v>
      </c>
      <c r="AD371" t="str">
        <v>NO</v>
      </c>
      <c r="AE371" t="str">
        <v>NO</v>
      </c>
      <c r="AF371" t="str">
        <v>NO</v>
      </c>
      <c r="AG371" t="str">
        <v>NO</v>
      </c>
      <c r="AH371" t="str">
        <v>INTERNO</v>
      </c>
      <c r="AI371" t="str">
        <v>SISTEMAS</v>
      </c>
      <c r="AJ371" t="str">
        <v>Liberación de espacio en disco</v>
      </c>
      <c r="AM371" t="str">
        <v>Culminado 100%</v>
      </c>
      <c r="AP371" t="str">
        <v>Se libera el log del servidor y se reestableceel servicio.</v>
      </c>
      <c r="AQ371">
        <v>0.3333333333333333</v>
      </c>
      <c r="AR371">
        <v>0.875</v>
      </c>
    </row>
    <row r="372" xml:space="preserve">
      <c r="A372">
        <v>799908</v>
      </c>
      <c r="B372" t="str">
        <f>VLOOKUP(H372,DetalleTiendas!A$2:S$1778,3,FALSE)</f>
        <v>SUPERMERCADOS</v>
      </c>
      <c r="C372" t="str">
        <f>VLOOKUP(H372,DetalleTiendas!A$2:S$1778,4,FALSE)</f>
        <v>EDS JUMBO</v>
      </c>
      <c r="D372" t="str">
        <f>VLOOKUP(H372,DetalleTiendas!A$2:S$1778,5,FALSE)</f>
        <v>BOGOTA</v>
      </c>
      <c r="E372" t="str">
        <v>ENLACES</v>
      </c>
      <c r="F372" t="str">
        <v>NO</v>
      </c>
      <c r="G372" t="str" xml:space="preserve">
        <f xml:space="preserve">IF(
   AND(ISNUMBER(VALUE(MID(H372,3,3))), ISNUMBER(FIND(" ", H372))),
   LEFT(H372,FIND(" ",H372)-1),
   H372
)</f>
        <v>Z101</v>
      </c>
      <c r="H372" t="str">
        <v>Z101 TINTALITO</v>
      </c>
      <c r="J372" t="str">
        <v>Soporte_Onsite_BOGOTA</v>
      </c>
      <c r="K372" t="str">
        <v>Juan Fernando Rodriguez</v>
      </c>
      <c r="L372" t="str">
        <v>CERRADO</v>
      </c>
      <c r="M372" t="str">
        <v>CERRADO</v>
      </c>
      <c r="N372" t="str">
        <v>MEDIA</v>
      </c>
      <c r="O372">
        <v>45500</v>
      </c>
      <c r="P372">
        <v>0.7708333333333334</v>
      </c>
      <c r="Q372" t="str">
        <f>TEXT(KPI_IMs_2[[#This Row],[FECHA DE LA NOVEDAD]],"MMMM")</f>
        <v>julio</v>
      </c>
      <c r="R372" t="str">
        <f>TEXT(KPI_IMs_2[[#This Row],[FECHA DE LA NOVEDAD]],"aaaa")</f>
        <v>2024</v>
      </c>
      <c r="S372">
        <v>45501</v>
      </c>
      <c r="T372">
        <v>45500</v>
      </c>
      <c r="U372">
        <v>0.7708333333333334</v>
      </c>
      <c r="V372">
        <v>0.4166666666666667</v>
      </c>
      <c r="W372">
        <f>((KPI_IMs_2[[#This Row],[FECHA DE RESOLUCION]]+KPI_IMs_2[[#This Row],[HORA CIERRE IM]])-(KPI_IMs_2[[#This Row],[FECHA DE LA NOVEDAD]]+KPI_IMs_2[[#This Row],[HORA DE LA FALLA]]))*24*60</f>
        <v>929.9999999930151</v>
      </c>
      <c r="X372" t="str" cm="1" xml:space="preserve">
        <f t="array" ref="X372" xml:space="preserve">IF(OR(O372="",P372="",S372="",V372="",AQ372="",AR372=""),"",
  LET(
    _xlpm.inicio, O372 + P372,
    _xlpm.fin, S372 + V372,
    _xlpm.dias, INT(_xlpm.fin - _xlpm.inicio),
    _xlpm.tiempo, REDUCE(0, SEQUENCE(_xlpm.dias + 1, 1, 0, 1),
      LAMBDA(_xlpm.acum,_xlpm.d,
        LET(
          _xlpm.dia, TRUNC(_xlpm.inicio) + _xlpm.d,
          _xlpm.horaIni, IF(_xlpm.d = 0, MAX(_xlpm.inicio, _xlpm.dia + AQ372), _xlpm.dia + AQ372),
          _xlpm.horaFin, IF(_xlpm.d = _xlpm.dias, MIN(_xlpm.fin, _xlpm.dia + AR372), _xlpm.dia + AR372),
          _xlpm.tiempo_dia, MAX(0, _xlpm.horaFin - _xlpm.horaIni),
          _xlpm.acum + _xlpm.tiempo_dia
        )
      )
    ),
    TEXT(_xlpm.tiempo, "h:mm")
  )
)</f>
        <v>2:30</v>
      </c>
      <c r="Y372" t="str">
        <f>TEXT((KPI_IMs_2[[#This Row],[FECHA DE REPORTE]]+KPI_IMs_2[[#This Row],[HORA DE REPORTE]]) - (KPI_IMs_2[[#This Row],[FECHA DE LA NOVEDAD]]+KPI_IMs_2[[#This Row],[HORA DE LA FALLA]]), "[h]:mm")</f>
        <v>0:00</v>
      </c>
      <c r="Z372" t="str">
        <v>FALLAS CON EL SERVIDOR ARS (BLOQUEO)</v>
      </c>
      <c r="AA372" t="str">
        <v>Servidores / Infraestructura</v>
      </c>
      <c r="AB372" t="str">
        <v>Fallas con el servidor (esta bloqueado)</v>
      </c>
      <c r="AC372" t="str">
        <v>Proveedor - Red/Infraestructura</v>
      </c>
      <c r="AD372" t="str">
        <v>SI</v>
      </c>
      <c r="AE372" t="str">
        <v>SI</v>
      </c>
      <c r="AF372" t="str">
        <v>SI</v>
      </c>
      <c r="AG372" t="str">
        <v>SI</v>
      </c>
      <c r="AH372" t="str">
        <v>INTERNO</v>
      </c>
      <c r="AI372" t="str">
        <v>SISTEMAS</v>
      </c>
      <c r="AJ372" t="str">
        <v>configuracion equipo</v>
      </c>
      <c r="AM372" t="str">
        <v>Culminado 100%</v>
      </c>
      <c r="AP372" t="str">
        <v>Se reconfigura el inicio del servidor y se reestablece el servicio.</v>
      </c>
      <c r="AQ372">
        <v>0.3333333333333333</v>
      </c>
      <c r="AR372">
        <v>0.875</v>
      </c>
    </row>
    <row r="373" xml:space="preserve">
      <c r="A373">
        <v>795550</v>
      </c>
      <c r="B373" t="str">
        <f>VLOOKUP(H373,DetalleTiendas!A$2:S$1778,3,FALSE)</f>
        <v>SUPERMERCADOS</v>
      </c>
      <c r="C373" t="str">
        <f>VLOOKUP(H373,DetalleTiendas!A$2:S$1778,4,FALSE)</f>
        <v>JUMBO</v>
      </c>
      <c r="D373" t="str">
        <f>VLOOKUP(H373,DetalleTiendas!A$2:S$1778,5,FALSE)</f>
        <v>BOGOTA</v>
      </c>
      <c r="E373" t="str">
        <v>ENLACES</v>
      </c>
      <c r="F373" t="str">
        <v>NO</v>
      </c>
      <c r="G373" t="str" xml:space="preserve">
        <f xml:space="preserve">IF(
   AND(ISNUMBER(VALUE(MID(H373,3,3))), ISNUMBER(FIND(" ", H373))),
   LEFT(H373,FIND(" ",H373)-1),
   H373
)</f>
        <v>J015</v>
      </c>
      <c r="H373" t="str">
        <v>J015 HAYUELOS</v>
      </c>
      <c r="J373" t="str">
        <v>Redes y Comunicaciones-NIVEL 2 - COL</v>
      </c>
      <c r="K373" t="str">
        <v>Guillermo Gutierrez</v>
      </c>
      <c r="L373" t="str">
        <v>CERRADO</v>
      </c>
      <c r="M373" t="str">
        <v>CERRADO</v>
      </c>
      <c r="N373" t="str">
        <v>MEDIA</v>
      </c>
      <c r="O373">
        <v>45498</v>
      </c>
      <c r="P373">
        <v>0.375</v>
      </c>
      <c r="Q373" t="str">
        <f>TEXT(KPI_IMs_2[[#This Row],[FECHA DE LA NOVEDAD]],"MMMM")</f>
        <v>julio</v>
      </c>
      <c r="R373" t="str">
        <f>TEXT(KPI_IMs_2[[#This Row],[FECHA DE LA NOVEDAD]],"aaaa")</f>
        <v>2024</v>
      </c>
      <c r="S373">
        <v>45498</v>
      </c>
      <c r="T373">
        <v>45498</v>
      </c>
      <c r="U373">
        <v>0.4618055555555556</v>
      </c>
      <c r="V373">
        <v>0.625</v>
      </c>
      <c r="W373">
        <f>((KPI_IMs_2[[#This Row],[FECHA DE RESOLUCION]]+KPI_IMs_2[[#This Row],[HORA CIERRE IM]])-(KPI_IMs_2[[#This Row],[FECHA DE LA NOVEDAD]]+KPI_IMs_2[[#This Row],[HORA DE LA FALLA]]))*24*60</f>
        <v>360</v>
      </c>
      <c r="X373" t="str" cm="1" xml:space="preserve">
        <f t="array" ref="X373" xml:space="preserve">IF(OR(O373="",P373="",S373="",V373="",AQ373="",AR373=""),"",
  LET(
    _xlpm.inicio, O373 + P373,
    _xlpm.fin, S373 + V373,
    _xlpm.dias, INT(_xlpm.fin - _xlpm.inicio),
    _xlpm.tiempo, REDUCE(0, SEQUENCE(_xlpm.dias + 1, 1, 0, 1),
      LAMBDA(_xlpm.acum,_xlpm.d,
        LET(
          _xlpm.dia, TRUNC(_xlpm.inicio) + _xlpm.d,
          _xlpm.horaIni, IF(_xlpm.d = 0, MAX(_xlpm.inicio, _xlpm.dia + AQ373), _xlpm.dia + AQ373),
          _xlpm.horaFin, IF(_xlpm.d = _xlpm.dias, MIN(_xlpm.fin, _xlpm.dia + AR373), _xlpm.dia + AR373),
          _xlpm.tiempo_dia, MAX(0, _xlpm.horaFin - _xlpm.horaIni),
          _xlpm.acum + _xlpm.tiempo_dia
        )
      )
    ),
    TEXT(_xlpm.tiempo, "h:mm")
  )
)</f>
        <v>6:00</v>
      </c>
      <c r="Y373" t="str">
        <f>TEXT((KPI_IMs_2[[#This Row],[FECHA DE REPORTE]]+KPI_IMs_2[[#This Row],[HORA DE REPORTE]]) - (KPI_IMs_2[[#This Row],[FECHA DE LA NOVEDAD]]+KPI_IMs_2[[#This Row],[HORA DE LA FALLA]]), "[h]:mm")</f>
        <v>2:05</v>
      </c>
      <c r="Z373" t="str">
        <v>CAIDA ENLACES</v>
      </c>
      <c r="AA373" t="str">
        <v>Red / Enlace / Proveedor</v>
      </c>
      <c r="AB373" t="str">
        <v>Caida enlaces - Claro</v>
      </c>
      <c r="AC373" t="str">
        <v>Proveedor - Red/Infraestructura</v>
      </c>
      <c r="AD373" t="str">
        <v>SI</v>
      </c>
      <c r="AE373" t="str">
        <v>NO</v>
      </c>
      <c r="AF373" t="str">
        <v>NO</v>
      </c>
      <c r="AG373" t="str">
        <v>NO</v>
      </c>
      <c r="AH373" t="str">
        <v>EXTERNO</v>
      </c>
      <c r="AI373" t="str">
        <v>PROVEEDOR</v>
      </c>
      <c r="AJ373" t="str">
        <v>Ajuste por parte del Proveedor</v>
      </c>
      <c r="AM373" t="str">
        <v>Culminado 100%</v>
      </c>
      <c r="AP373" t="str">
        <v>Los proveedores trabajan y habilitan los enlaces</v>
      </c>
      <c r="AQ373">
        <v>0.3333333333333333</v>
      </c>
      <c r="AR373">
        <v>0.875</v>
      </c>
    </row>
    <row r="374" xml:space="preserve">
      <c r="A374">
        <v>793691</v>
      </c>
      <c r="B374" t="str">
        <f>VLOOKUP(H374,DetalleTiendas!A$2:S$1778,3,FALSE)</f>
        <v>SUPERMERCADOS</v>
      </c>
      <c r="C374" t="str">
        <f>VLOOKUP(H374,DetalleTiendas!A$2:S$1778,4,FALSE)</f>
        <v>METRO</v>
      </c>
      <c r="D374" t="str">
        <f>VLOOKUP(H374,DetalleTiendas!A$2:S$1778,5,FALSE)</f>
        <v>BOGOTA</v>
      </c>
      <c r="E374" t="str">
        <v>TRADUCTOR PRECIOS</v>
      </c>
      <c r="F374" t="str">
        <v>NO</v>
      </c>
      <c r="G374" t="str" xml:space="preserve">
        <f xml:space="preserve">IF(
   AND(ISNUMBER(VALUE(MID(H374,3,3))), ISNUMBER(FIND(" ", H374))),
   LEFT(H374,FIND(" ",H374)-1),
   H374
)</f>
        <v>M074</v>
      </c>
      <c r="H374" t="str">
        <v>M074 FACATATIVA</v>
      </c>
      <c r="J374" t="str">
        <v>Redes y Comunicaciones-NIVEL 2 - COL</v>
      </c>
      <c r="K374" t="str">
        <v>Guillermo Gutierrez</v>
      </c>
      <c r="L374" t="str">
        <v>CERRADO</v>
      </c>
      <c r="M374" t="str">
        <v>CERRADO</v>
      </c>
      <c r="N374" t="str">
        <v>MEDIA</v>
      </c>
      <c r="O374">
        <v>45497</v>
      </c>
      <c r="P374">
        <v>0.3611111111111111</v>
      </c>
      <c r="Q374" t="str">
        <f>TEXT(KPI_IMs_2[[#This Row],[FECHA DE LA NOVEDAD]],"MMMM")</f>
        <v>julio</v>
      </c>
      <c r="R374" t="str">
        <f>TEXT(KPI_IMs_2[[#This Row],[FECHA DE LA NOVEDAD]],"aaaa")</f>
        <v>2024</v>
      </c>
      <c r="S374">
        <v>45497</v>
      </c>
      <c r="T374">
        <v>45497</v>
      </c>
      <c r="U374">
        <v>0.375</v>
      </c>
      <c r="V374">
        <v>0.3958333333333333</v>
      </c>
      <c r="W374">
        <f>((KPI_IMs_2[[#This Row],[FECHA DE RESOLUCION]]+KPI_IMs_2[[#This Row],[HORA CIERRE IM]])-(KPI_IMs_2[[#This Row],[FECHA DE LA NOVEDAD]]+KPI_IMs_2[[#This Row],[HORA DE LA FALLA]]))*24*60</f>
        <v>50.000000005820766</v>
      </c>
      <c r="X374" t="str" cm="1" xml:space="preserve">
        <f t="array" ref="X374" xml:space="preserve">IF(OR(O374="",P374="",S374="",V374="",AQ374="",AR374=""),"",
  LET(
    _xlpm.inicio, O374 + P374,
    _xlpm.fin, S374 + V374,
    _xlpm.dias, INT(_xlpm.fin - _xlpm.inicio),
    _xlpm.tiempo, REDUCE(0, SEQUENCE(_xlpm.dias + 1, 1, 0, 1),
      LAMBDA(_xlpm.acum,_xlpm.d,
        LET(
          _xlpm.dia, TRUNC(_xlpm.inicio) + _xlpm.d,
          _xlpm.horaIni, IF(_xlpm.d = 0, MAX(_xlpm.inicio, _xlpm.dia + AQ374), _xlpm.dia + AQ374),
          _xlpm.horaFin, IF(_xlpm.d = _xlpm.dias, MIN(_xlpm.fin, _xlpm.dia + AR374), _xlpm.dia + AR374),
          _xlpm.tiempo_dia, MAX(0, _xlpm.horaFin - _xlpm.horaIni),
          _xlpm.acum + _xlpm.tiempo_dia
        )
      )
    ),
    TEXT(_xlpm.tiempo, "h:mm")
  )
)</f>
        <v>0:50</v>
      </c>
      <c r="Y374" t="str">
        <f>TEXT((KPI_IMs_2[[#This Row],[FECHA DE REPORTE]]+KPI_IMs_2[[#This Row],[HORA DE REPORTE]]) - (KPI_IMs_2[[#This Row],[FECHA DE LA NOVEDAD]]+KPI_IMs_2[[#This Row],[HORA DE LA FALLA]]), "[h]:mm")</f>
        <v>0:20</v>
      </c>
      <c r="Z374" t="str">
        <v>FALLA WIFI</v>
      </c>
      <c r="AA374" t="str">
        <v>Red / Enlace / Proveedor</v>
      </c>
      <c r="AB374" t="str">
        <v>Caida enlaces - ETB</v>
      </c>
      <c r="AC374" t="str">
        <v>Proveedor - Red/Infraestructura</v>
      </c>
      <c r="AD374" t="str">
        <v>SI</v>
      </c>
      <c r="AE374" t="str">
        <v>NO</v>
      </c>
      <c r="AF374" t="str">
        <v>NO</v>
      </c>
      <c r="AG374" t="str">
        <v>NO</v>
      </c>
      <c r="AH374" t="str">
        <v>EXTERNO</v>
      </c>
      <c r="AI374" t="str">
        <v>PROVEEDOR</v>
      </c>
      <c r="AJ374" t="str">
        <v>Ajuste por parte del Proveedor</v>
      </c>
      <c r="AM374" t="str">
        <v>Culminado 100%</v>
      </c>
      <c r="AP374" t="str">
        <v>Fallas con el cableado de energía proveedor restablece servicio.</v>
      </c>
      <c r="AQ374">
        <v>0.3333333333333333</v>
      </c>
      <c r="AR374">
        <v>0.875</v>
      </c>
    </row>
    <row r="375" xml:space="preserve">
      <c r="A375">
        <v>784059</v>
      </c>
      <c r="B375" t="str">
        <f>VLOOKUP(H375,DetalleTiendas!A$2:S$1778,3,FALSE)</f>
        <v>EDS</v>
      </c>
      <c r="C375" t="str">
        <f>VLOOKUP(H375,DetalleTiendas!A$2:S$1778,4,FALSE)</f>
        <v>EDS</v>
      </c>
      <c r="D375" t="str">
        <f>VLOOKUP(H375,DetalleTiendas!A$2:S$1778,5,FALSE)</f>
        <v>EDS</v>
      </c>
      <c r="E375" t="str">
        <v>FIDELIDAD</v>
      </c>
      <c r="F375" t="str">
        <v>NO</v>
      </c>
      <c r="G375" t="str" xml:space="preserve">
        <f xml:space="preserve">IF(
   AND(ISNUMBER(VALUE(MID(H375,3,3))), ISNUMBER(FIND(" ", H375))),
   LEFT(H375,FIND(" ",H375)-1),
   H375
)</f>
        <v>EDS</v>
      </c>
      <c r="H375" t="str">
        <v>EDS</v>
      </c>
      <c r="J375" t="str">
        <v>Redes y Comunicaciones-NIVEL 2 - COL</v>
      </c>
      <c r="K375" t="str">
        <v>Guillermo Gutierrez</v>
      </c>
      <c r="L375" t="str">
        <v>CERRADO</v>
      </c>
      <c r="M375" t="str">
        <v>CERRADO</v>
      </c>
      <c r="N375" t="str">
        <v>ALTA</v>
      </c>
      <c r="O375">
        <v>45491</v>
      </c>
      <c r="P375">
        <v>0.4166666666666667</v>
      </c>
      <c r="Q375" t="str">
        <f>TEXT(KPI_IMs_2[[#This Row],[FECHA DE LA NOVEDAD]],"MMMM")</f>
        <v>julio</v>
      </c>
      <c r="R375" t="str">
        <f>TEXT(KPI_IMs_2[[#This Row],[FECHA DE LA NOVEDAD]],"aaaa")</f>
        <v>2024</v>
      </c>
      <c r="S375">
        <v>45491</v>
      </c>
      <c r="T375">
        <v>45491</v>
      </c>
      <c r="U375">
        <v>0.4236111111111111</v>
      </c>
      <c r="V375">
        <v>0.4305555555555556</v>
      </c>
      <c r="W375">
        <f>((KPI_IMs_2[[#This Row],[FECHA DE RESOLUCION]]+KPI_IMs_2[[#This Row],[HORA CIERRE IM]])-(KPI_IMs_2[[#This Row],[FECHA DE LA NOVEDAD]]+KPI_IMs_2[[#This Row],[HORA DE LA FALLA]]))*24*60</f>
        <v>20.000000002328306</v>
      </c>
      <c r="X375" t="str" cm="1" xml:space="preserve">
        <f t="array" ref="X375" xml:space="preserve">IF(OR(O375="",P375="",S375="",V375="",AQ375="",AR375=""),"",
  LET(
    _xlpm.inicio, O375 + P375,
    _xlpm.fin, S375 + V375,
    _xlpm.dias, INT(_xlpm.fin - _xlpm.inicio),
    _xlpm.tiempo, REDUCE(0, SEQUENCE(_xlpm.dias + 1, 1, 0, 1),
      LAMBDA(_xlpm.acum,_xlpm.d,
        LET(
          _xlpm.dia, TRUNC(_xlpm.inicio) + _xlpm.d,
          _xlpm.horaIni, IF(_xlpm.d = 0, MAX(_xlpm.inicio, _xlpm.dia + AQ375), _xlpm.dia + AQ375),
          _xlpm.horaFin, IF(_xlpm.d = _xlpm.dias, MIN(_xlpm.fin, _xlpm.dia + AR375), _xlpm.dia + AR375),
          _xlpm.tiempo_dia, MAX(0, _xlpm.horaFin - _xlpm.horaIni),
          _xlpm.acum + _xlpm.tiempo_dia
        )
      )
    ),
    TEXT(_xlpm.tiempo, "h:mm")
  )
)</f>
        <v>0:20</v>
      </c>
      <c r="Y375" t="str">
        <f>TEXT((KPI_IMs_2[[#This Row],[FECHA DE REPORTE]]+KPI_IMs_2[[#This Row],[HORA DE REPORTE]]) - (KPI_IMs_2[[#This Row],[FECHA DE LA NOVEDAD]]+KPI_IMs_2[[#This Row],[HORA DE LA FALLA]]), "[h]:mm")</f>
        <v>0:10</v>
      </c>
      <c r="Z375" t="str">
        <v>CAIDA ENLACES</v>
      </c>
      <c r="AA375" t="str">
        <v>Red / Enlace / Proveedor</v>
      </c>
      <c r="AB375" t="str">
        <v>Falla masiva enlace - Cirion</v>
      </c>
      <c r="AC375" t="str">
        <v>Proveedor - Red/Infraestructura</v>
      </c>
      <c r="AD375" t="str">
        <v>SI</v>
      </c>
      <c r="AE375" t="str">
        <v>NO</v>
      </c>
      <c r="AF375" t="str">
        <v>NO</v>
      </c>
      <c r="AG375" t="str">
        <v>NO</v>
      </c>
      <c r="AH375" t="str">
        <v>EXTERNO</v>
      </c>
      <c r="AI375" t="str">
        <v>PROVEEDOR</v>
      </c>
      <c r="AJ375" t="str">
        <v>Ajuste por parte del Proveedor</v>
      </c>
      <c r="AM375" t="str">
        <v>Culminado 100%</v>
      </c>
      <c r="AP375" t="str">
        <v xml:space="preserve">El proveedor repara los EDS </v>
      </c>
      <c r="AQ375">
        <v>0.3333333333333333</v>
      </c>
      <c r="AR375">
        <v>0.875</v>
      </c>
    </row>
    <row r="376" xml:space="preserve">
      <c r="A376">
        <v>784789</v>
      </c>
      <c r="B376" t="str">
        <f>VLOOKUP(H376,DetalleTiendas!A$2:S$1778,3,FALSE)</f>
        <v>SUPERMERCADOS</v>
      </c>
      <c r="C376" t="str">
        <f>VLOOKUP(H376,DetalleTiendas!A$2:S$1778,4,FALSE)</f>
        <v>JUMBO</v>
      </c>
      <c r="D376" t="str">
        <f>VLOOKUP(H376,DetalleTiendas!A$2:S$1778,5,FALSE)</f>
        <v>COSTA</v>
      </c>
      <c r="E376" t="str">
        <v>CORTE DE ENERGIA</v>
      </c>
      <c r="F376" t="str">
        <v>NO</v>
      </c>
      <c r="G376" t="str" xml:space="preserve">
        <f xml:space="preserve">IF(
   AND(ISNUMBER(VALUE(MID(H376,3,3))), ISNUMBER(FIND(" ", H376))),
   LEFT(H376,FIND(" ",H376)-1),
   H376
)</f>
        <v>J045</v>
      </c>
      <c r="H376" t="str">
        <v>J045 AV DEL FERROCARRIL SANTA MARTA</v>
      </c>
      <c r="J376" t="str">
        <v>Mantenimiento_Colombia</v>
      </c>
      <c r="K376" t="str">
        <v>David Higuita</v>
      </c>
      <c r="L376" t="str">
        <v>CERRADO</v>
      </c>
      <c r="M376" t="str">
        <v>CERRADO</v>
      </c>
      <c r="N376" t="str">
        <v>ALTA</v>
      </c>
      <c r="O376">
        <v>45491</v>
      </c>
      <c r="P376">
        <v>0.59375</v>
      </c>
      <c r="Q376" t="str">
        <f>TEXT(KPI_IMs_2[[#This Row],[FECHA DE LA NOVEDAD]],"MMMM")</f>
        <v>julio</v>
      </c>
      <c r="R376" t="str">
        <f>TEXT(KPI_IMs_2[[#This Row],[FECHA DE LA NOVEDAD]],"aaaa")</f>
        <v>2024</v>
      </c>
      <c r="S376">
        <v>45491</v>
      </c>
      <c r="T376">
        <v>45491</v>
      </c>
      <c r="U376">
        <v>0.6041666666666666</v>
      </c>
      <c r="V376">
        <v>0.6111111111111112</v>
      </c>
      <c r="W376">
        <f>((KPI_IMs_2[[#This Row],[FECHA DE RESOLUCION]]+KPI_IMs_2[[#This Row],[HORA CIERRE IM]])-(KPI_IMs_2[[#This Row],[FECHA DE LA NOVEDAD]]+KPI_IMs_2[[#This Row],[HORA DE LA FALLA]]))*24*60</f>
        <v>24.999999997671694</v>
      </c>
      <c r="X376" t="str" cm="1" xml:space="preserve">
        <f t="array" ref="X376" xml:space="preserve">IF(OR(O376="",P376="",S376="",V376="",AQ376="",AR376=""),"",
  LET(
    _xlpm.inicio, O376 + P376,
    _xlpm.fin, S376 + V376,
    _xlpm.dias, INT(_xlpm.fin - _xlpm.inicio),
    _xlpm.tiempo, REDUCE(0, SEQUENCE(_xlpm.dias + 1, 1, 0, 1),
      LAMBDA(_xlpm.acum,_xlpm.d,
        LET(
          _xlpm.dia, TRUNC(_xlpm.inicio) + _xlpm.d,
          _xlpm.horaIni, IF(_xlpm.d = 0, MAX(_xlpm.inicio, _xlpm.dia + AQ376), _xlpm.dia + AQ376),
          _xlpm.horaFin, IF(_xlpm.d = _xlpm.dias, MIN(_xlpm.fin, _xlpm.dia + AR376), _xlpm.dia + AR376),
          _xlpm.tiempo_dia, MAX(0, _xlpm.horaFin - _xlpm.horaIni),
          _xlpm.acum + _xlpm.tiempo_dia
        )
      )
    ),
    TEXT(_xlpm.tiempo, "h:mm")
  )
)</f>
        <v>0:25</v>
      </c>
      <c r="Y376" t="str">
        <f>TEXT((KPI_IMs_2[[#This Row],[FECHA DE REPORTE]]+KPI_IMs_2[[#This Row],[HORA DE REPORTE]]) - (KPI_IMs_2[[#This Row],[FECHA DE LA NOVEDAD]]+KPI_IMs_2[[#This Row],[HORA DE LA FALLA]]), "[h]:mm")</f>
        <v>0:15</v>
      </c>
      <c r="Z376" t="str">
        <v>CORTE DE ENERGIA</v>
      </c>
      <c r="AA376" t="str">
        <v>Eléctrico / Energía</v>
      </c>
      <c r="AB376" t="str">
        <v>Corte de energía en el sector</v>
      </c>
      <c r="AC376" t="str">
        <v>Infraestructura - Eléctrica</v>
      </c>
      <c r="AD376" t="str">
        <v>SI</v>
      </c>
      <c r="AE376" t="str">
        <v>SI</v>
      </c>
      <c r="AF376" t="str">
        <v>SI</v>
      </c>
      <c r="AG376" t="str">
        <v>SI</v>
      </c>
      <c r="AH376" t="str">
        <v>EXTERNO</v>
      </c>
      <c r="AI376" t="str">
        <v>PROVEEDOR</v>
      </c>
      <c r="AJ376" t="str">
        <v>Restablecimiento UPS</v>
      </c>
      <c r="AM376" t="str">
        <v>Culminado 100%</v>
      </c>
      <c r="AP376" t="str">
        <v>Se habilita UPS y se reestablece el servicio.</v>
      </c>
      <c r="AQ376">
        <v>0.3333333333333333</v>
      </c>
      <c r="AR376">
        <v>0.875</v>
      </c>
    </row>
    <row r="377" xml:space="preserve">
      <c r="A377">
        <v>779902</v>
      </c>
      <c r="B377" t="str">
        <f>VLOOKUP(H377,DetalleTiendas!A$2:S$1778,3,FALSE)</f>
        <v>SUPERMERCADOS</v>
      </c>
      <c r="C377" t="str">
        <f>VLOOKUP(H377,DetalleTiendas!A$2:S$1778,4,FALSE)</f>
        <v>JUMBO</v>
      </c>
      <c r="D377" t="str">
        <f>VLOOKUP(H377,DetalleTiendas!A$2:S$1778,5,FALSE)</f>
        <v>OCCIDENTE</v>
      </c>
      <c r="E377" t="str">
        <v>ENLACES</v>
      </c>
      <c r="F377" t="str">
        <v>NO</v>
      </c>
      <c r="G377" t="str" xml:space="preserve">
        <f xml:space="preserve">IF(
   AND(ISNUMBER(VALUE(MID(H377,3,3))), ISNUMBER(FIND(" ", H377))),
   LEFT(H377,FIND(" ",H377)-1),
   H377
)</f>
        <v>J076</v>
      </c>
      <c r="H377" t="str">
        <v>J076 UNICENTRO TUNJA</v>
      </c>
      <c r="J377" t="str">
        <v>Redes y Comunicaciones-NIVEL 2 - COL</v>
      </c>
      <c r="K377" t="str">
        <v>Guillermo Gutierrez</v>
      </c>
      <c r="L377" t="str">
        <v>CERRADO</v>
      </c>
      <c r="M377" t="str">
        <v>CERRADO</v>
      </c>
      <c r="N377" t="str">
        <v>ALTA</v>
      </c>
      <c r="O377">
        <v>45489</v>
      </c>
      <c r="P377">
        <v>0.3541666666666667</v>
      </c>
      <c r="Q377" t="str">
        <f>TEXT(KPI_IMs_2[[#This Row],[FECHA DE LA NOVEDAD]],"MMMM")</f>
        <v>julio</v>
      </c>
      <c r="R377" t="str">
        <f>TEXT(KPI_IMs_2[[#This Row],[FECHA DE LA NOVEDAD]],"aaaa")</f>
        <v>2024</v>
      </c>
      <c r="S377">
        <v>45489</v>
      </c>
      <c r="T377">
        <v>45489</v>
      </c>
      <c r="U377">
        <v>0.3680555555555556</v>
      </c>
      <c r="V377">
        <v>0.4270833333333333</v>
      </c>
      <c r="W377">
        <f>((KPI_IMs_2[[#This Row],[FECHA DE RESOLUCION]]+KPI_IMs_2[[#This Row],[HORA CIERRE IM]])-(KPI_IMs_2[[#This Row],[FECHA DE LA NOVEDAD]]+KPI_IMs_2[[#This Row],[HORA DE LA FALLA]]))*24*60</f>
        <v>105.00000000698492</v>
      </c>
      <c r="X377" t="str" cm="1" xml:space="preserve">
        <f t="array" ref="X377" xml:space="preserve">IF(OR(O377="",P377="",S377="",V377="",AQ377="",AR377=""),"",
  LET(
    _xlpm.inicio, O377 + P377,
    _xlpm.fin, S377 + V377,
    _xlpm.dias, INT(_xlpm.fin - _xlpm.inicio),
    _xlpm.tiempo, REDUCE(0, SEQUENCE(_xlpm.dias + 1, 1, 0, 1),
      LAMBDA(_xlpm.acum,_xlpm.d,
        LET(
          _xlpm.dia, TRUNC(_xlpm.inicio) + _xlpm.d,
          _xlpm.horaIni, IF(_xlpm.d = 0, MAX(_xlpm.inicio, _xlpm.dia + AQ377), _xlpm.dia + AQ377),
          _xlpm.horaFin, IF(_xlpm.d = _xlpm.dias, MIN(_xlpm.fin, _xlpm.dia + AR377), _xlpm.dia + AR377),
          _xlpm.tiempo_dia, MAX(0, _xlpm.horaFin - _xlpm.horaIni),
          _xlpm.acum + _xlpm.tiempo_dia
        )
      )
    ),
    TEXT(_xlpm.tiempo, "h:mm")
  )
)</f>
        <v>1:45</v>
      </c>
      <c r="Y377" t="str">
        <f>TEXT((KPI_IMs_2[[#This Row],[FECHA DE REPORTE]]+KPI_IMs_2[[#This Row],[HORA DE REPORTE]]) - (KPI_IMs_2[[#This Row],[FECHA DE LA NOVEDAD]]+KPI_IMs_2[[#This Row],[HORA DE LA FALLA]]), "[h]:mm")</f>
        <v>0:20</v>
      </c>
      <c r="Z377" t="str">
        <v>CAIDA ENLACES</v>
      </c>
      <c r="AA377" t="str">
        <v>Hardware / Equipos</v>
      </c>
      <c r="AB377" t="str">
        <v>Falla equipo core dañado</v>
      </c>
      <c r="AC377" t="str">
        <v>Infraestructura - Eléctrica</v>
      </c>
      <c r="AD377" t="str">
        <v>SI</v>
      </c>
      <c r="AE377" t="str">
        <v>SI</v>
      </c>
      <c r="AF377" t="str">
        <v>SI</v>
      </c>
      <c r="AG377" t="str">
        <v>SI</v>
      </c>
      <c r="AH377" t="str">
        <v>INTERNO</v>
      </c>
      <c r="AI377" t="str">
        <v>SISTEMAS</v>
      </c>
      <c r="AJ377" t="str">
        <v>Cambio Equipo</v>
      </c>
      <c r="AM377" t="str">
        <v>Culminado 100%</v>
      </c>
      <c r="AP377" t="str">
        <v>Se evidencia que la falla se presenta en el equipo core; se tiene un solo equipo para su funcionamiento; se logra reestablecer operación de tienda bajo backup de equipo que se encuentra en sede; se solicita equipo desde Barranquilla para cambio. En espera de llegada de equipo para gestionar labores internas de fibra óptica. Se cierra IM; dejando operativo.</v>
      </c>
      <c r="AQ377">
        <v>0.3333333333333333</v>
      </c>
      <c r="AR377">
        <v>0.875</v>
      </c>
    </row>
    <row r="378" xml:space="preserve">
      <c r="A378">
        <v>779759</v>
      </c>
      <c r="B378" t="str">
        <f>VLOOKUP(H378,DetalleTiendas!A$2:S$1778,3,FALSE)</f>
        <v>SUPERMERCADOS</v>
      </c>
      <c r="C378" t="str">
        <f>VLOOKUP(H378,DetalleTiendas!A$2:S$1778,4,FALSE)</f>
        <v>EDS JUMBO-ANCLA</v>
      </c>
      <c r="D378" t="str">
        <f>VLOOKUP(H378,DetalleTiendas!A$2:S$1778,5,FALSE)</f>
        <v>BOGOTA</v>
      </c>
      <c r="E378" t="str">
        <v>TRADUCTOR PRECIOS</v>
      </c>
      <c r="F378" t="str">
        <v>NO</v>
      </c>
      <c r="G378" t="str" xml:space="preserve">
        <f xml:space="preserve">IF(
   AND(ISNUMBER(VALUE(MID(H378,3,3))), ISNUMBER(FIND(" ", H378))),
   LEFT(H378,FIND(" ",H378)-1),
   H378
)</f>
        <v>Z079</v>
      </c>
      <c r="H378" t="str">
        <v>Z079 SAN CAYETANO</v>
      </c>
      <c r="J378" t="str">
        <v>Soporte_Onsite_BOGOTA</v>
      </c>
      <c r="K378" t="str">
        <v>Juan Fernando Rodriguez</v>
      </c>
      <c r="L378" t="str">
        <v>CERRADO</v>
      </c>
      <c r="M378" t="str">
        <v>CERRADO</v>
      </c>
      <c r="N378" t="str">
        <v>MEDIA</v>
      </c>
      <c r="O378">
        <v>45489</v>
      </c>
      <c r="P378">
        <v>0.25</v>
      </c>
      <c r="Q378" t="str">
        <f>TEXT(KPI_IMs_2[[#This Row],[FECHA DE LA NOVEDAD]],"MMMM")</f>
        <v>julio</v>
      </c>
      <c r="R378" t="str">
        <f>TEXT(KPI_IMs_2[[#This Row],[FECHA DE LA NOVEDAD]],"aaaa")</f>
        <v>2024</v>
      </c>
      <c r="S378">
        <v>45489</v>
      </c>
      <c r="T378">
        <v>45489</v>
      </c>
      <c r="U378">
        <v>0.3055555555555556</v>
      </c>
      <c r="V378">
        <v>0.40625</v>
      </c>
      <c r="W378">
        <f>((KPI_IMs_2[[#This Row],[FECHA DE RESOLUCION]]+KPI_IMs_2[[#This Row],[HORA CIERRE IM]])-(KPI_IMs_2[[#This Row],[FECHA DE LA NOVEDAD]]+KPI_IMs_2[[#This Row],[HORA DE LA FALLA]]))*24*60</f>
        <v>225</v>
      </c>
      <c r="X378" t="str" cm="1" xml:space="preserve">
        <f t="array" ref="X378" xml:space="preserve">IF(OR(O378="",P378="",S378="",V378="",AQ378="",AR378=""),"",
  LET(
    _xlpm.inicio, O378 + P378,
    _xlpm.fin, S378 + V378,
    _xlpm.dias, INT(_xlpm.fin - _xlpm.inicio),
    _xlpm.tiempo, REDUCE(0, SEQUENCE(_xlpm.dias + 1, 1, 0, 1),
      LAMBDA(_xlpm.acum,_xlpm.d,
        LET(
          _xlpm.dia, TRUNC(_xlpm.inicio) + _xlpm.d,
          _xlpm.horaIni, IF(_xlpm.d = 0, MAX(_xlpm.inicio, _xlpm.dia + AQ378), _xlpm.dia + AQ378),
          _xlpm.horaFin, IF(_xlpm.d = _xlpm.dias, MIN(_xlpm.fin, _xlpm.dia + AR378), _xlpm.dia + AR378),
          _xlpm.tiempo_dia, MAX(0, _xlpm.horaFin - _xlpm.horaIni),
          _xlpm.acum + _xlpm.tiempo_dia
        )
      )
    ),
    TEXT(_xlpm.tiempo, "h:mm")
  )
)</f>
        <v>1:45</v>
      </c>
      <c r="Y378" t="str">
        <f>TEXT((KPI_IMs_2[[#This Row],[FECHA DE REPORTE]]+KPI_IMs_2[[#This Row],[HORA DE REPORTE]]) - (KPI_IMs_2[[#This Row],[FECHA DE LA NOVEDAD]]+KPI_IMs_2[[#This Row],[HORA DE LA FALLA]]), "[h]:mm")</f>
        <v>1:20</v>
      </c>
      <c r="Z378" t="str">
        <v>CORTE DE ENERGIA</v>
      </c>
      <c r="AA378" t="str">
        <v>Eléctrico / Energía</v>
      </c>
      <c r="AB378" t="str">
        <v>Corte de energía en el sector</v>
      </c>
      <c r="AC378" t="str">
        <v>Infraestructura - Eléctrica</v>
      </c>
      <c r="AD378" t="str">
        <v>SI</v>
      </c>
      <c r="AE378" t="str">
        <v>SI</v>
      </c>
      <c r="AF378" t="str">
        <v>SI</v>
      </c>
      <c r="AG378" t="str">
        <v>SI</v>
      </c>
      <c r="AH378" t="str">
        <v>EXTERNO</v>
      </c>
      <c r="AI378" t="str">
        <v>PROVEEDOR</v>
      </c>
      <c r="AJ378" t="str">
        <v>Restablecimiento UPS</v>
      </c>
      <c r="AM378" t="str">
        <v>Culminado 100%</v>
      </c>
      <c r="AP378" t="str">
        <v>Se habilita UPS y se reestablece el servicio.</v>
      </c>
      <c r="AQ378">
        <v>0.3333333333333333</v>
      </c>
      <c r="AR378">
        <v>0.875</v>
      </c>
    </row>
    <row r="379" xml:space="preserve">
      <c r="A379">
        <v>770940</v>
      </c>
      <c r="B379" t="str">
        <f>VLOOKUP(H379,DetalleTiendas!A$2:S$1778,3,FALSE)</f>
        <v>SUPERMERCADOS</v>
      </c>
      <c r="C379" t="str">
        <f>VLOOKUP(H379,DetalleTiendas!A$2:S$1778,4,FALSE)</f>
        <v>EDS JUMBO</v>
      </c>
      <c r="D379" t="str">
        <f>VLOOKUP(H379,DetalleTiendas!A$2:S$1778,5,FALSE)</f>
        <v>BOGOTA</v>
      </c>
      <c r="E379" t="str">
        <v>ENLACES</v>
      </c>
      <c r="F379" t="str">
        <v>NO</v>
      </c>
      <c r="G379" t="str" xml:space="preserve">
        <f xml:space="preserve">IF(
   AND(ISNUMBER(VALUE(MID(H379,3,3))), ISNUMBER(FIND(" ", H379))),
   LEFT(H379,FIND(" ",H379)-1),
   H379
)</f>
        <v>Z161</v>
      </c>
      <c r="H379" t="str">
        <v>Z161 CALLE 190</v>
      </c>
      <c r="J379" t="str">
        <v>Redes y Comunicaciones-NIVEL 2 - COL</v>
      </c>
      <c r="K379" t="str">
        <v>Guillermo Gutierrez</v>
      </c>
      <c r="L379" t="str">
        <v>CERRADO</v>
      </c>
      <c r="M379" t="str">
        <v>CERRADO</v>
      </c>
      <c r="N379" t="str">
        <v>ALTA</v>
      </c>
      <c r="O379">
        <v>45483</v>
      </c>
      <c r="P379">
        <v>0.5833333333333334</v>
      </c>
      <c r="Q379" t="str">
        <f>TEXT(KPI_IMs_2[[#This Row],[FECHA DE LA NOVEDAD]],"MMMM")</f>
        <v>julio</v>
      </c>
      <c r="R379" t="str">
        <f>TEXT(KPI_IMs_2[[#This Row],[FECHA DE LA NOVEDAD]],"aaaa")</f>
        <v>2024</v>
      </c>
      <c r="S379">
        <v>45483</v>
      </c>
      <c r="T379">
        <v>45483</v>
      </c>
      <c r="U379">
        <v>0.7083333333333334</v>
      </c>
      <c r="V379">
        <v>0.6041666666666666</v>
      </c>
      <c r="W379">
        <f>((KPI_IMs_2[[#This Row],[FECHA DE RESOLUCION]]+KPI_IMs_2[[#This Row],[HORA CIERRE IM]])-(KPI_IMs_2[[#This Row],[FECHA DE LA NOVEDAD]]+KPI_IMs_2[[#This Row],[HORA DE LA FALLA]]))*24*60</f>
        <v>29.99999999301508</v>
      </c>
      <c r="X379" t="str" cm="1" xml:space="preserve">
        <f t="array" ref="X379" xml:space="preserve">IF(OR(O379="",P379="",S379="",V379="",AQ379="",AR379=""),"",
  LET(
    _xlpm.inicio, O379 + P379,
    _xlpm.fin, S379 + V379,
    _xlpm.dias, INT(_xlpm.fin - _xlpm.inicio),
    _xlpm.tiempo, REDUCE(0, SEQUENCE(_xlpm.dias + 1, 1, 0, 1),
      LAMBDA(_xlpm.acum,_xlpm.d,
        LET(
          _xlpm.dia, TRUNC(_xlpm.inicio) + _xlpm.d,
          _xlpm.horaIni, IF(_xlpm.d = 0, MAX(_xlpm.inicio, _xlpm.dia + AQ379), _xlpm.dia + AQ379),
          _xlpm.horaFin, IF(_xlpm.d = _xlpm.dias, MIN(_xlpm.fin, _xlpm.dia + AR379), _xlpm.dia + AR379),
          _xlpm.tiempo_dia, MAX(0, _xlpm.horaFin - _xlpm.horaIni),
          _xlpm.acum + _xlpm.tiempo_dia
        )
      )
    ),
    TEXT(_xlpm.tiempo, "h:mm")
  )
)</f>
        <v>0:30</v>
      </c>
      <c r="Y379" t="str">
        <f>TEXT((KPI_IMs_2[[#This Row],[FECHA DE REPORTE]]+KPI_IMs_2[[#This Row],[HORA DE REPORTE]]) - (KPI_IMs_2[[#This Row],[FECHA DE LA NOVEDAD]]+KPI_IMs_2[[#This Row],[HORA DE LA FALLA]]), "[h]:mm")</f>
        <v>3:00</v>
      </c>
      <c r="Z379" t="str">
        <v>CAIDA ENLACES</v>
      </c>
      <c r="AA379" t="str">
        <v>Eléctrico / Energía</v>
      </c>
      <c r="AB379" t="str">
        <v>Corte Electrico (falla en la toma corriente)</v>
      </c>
      <c r="AC379" t="str">
        <v>Infraestructura - Eléctrica</v>
      </c>
      <c r="AD379" t="str">
        <v>SI</v>
      </c>
      <c r="AE379" t="str">
        <v>SI</v>
      </c>
      <c r="AF379" t="str">
        <v>SI</v>
      </c>
      <c r="AG379" t="str">
        <v>SI</v>
      </c>
      <c r="AH379" t="str">
        <v>INTERNO</v>
      </c>
      <c r="AI379" t="str">
        <v>NEGOCIO</v>
      </c>
      <c r="AJ379" t="str">
        <v>Ajustes Conexiones tienda</v>
      </c>
      <c r="AM379" t="str">
        <v>Culminado 100%</v>
      </c>
      <c r="AP379" t="str">
        <v>La toma donde estaba conectado el equipo fallo</v>
      </c>
      <c r="AQ379">
        <v>0.3333333333333333</v>
      </c>
      <c r="AR379">
        <v>0.875</v>
      </c>
    </row>
    <row r="380" xml:space="preserve">
      <c r="A380">
        <v>762323</v>
      </c>
      <c r="B380" t="str">
        <f>VLOOKUP(H380,DetalleTiendas!A$2:S$1778,3,FALSE)</f>
        <v>SUPERMERCADOS</v>
      </c>
      <c r="C380" t="str">
        <f>VLOOKUP(H380,DetalleTiendas!A$2:S$1778,4,FALSE)</f>
        <v>SUPERMERCADOS</v>
      </c>
      <c r="D380" t="str">
        <f>VLOOKUP(H380,DetalleTiendas!A$2:S$1778,5,FALSE)</f>
        <v>SUPERMERCADOS</v>
      </c>
      <c r="E380" t="str">
        <v>POS</v>
      </c>
      <c r="F380" t="str">
        <v>N/A</v>
      </c>
      <c r="G380" t="str" xml:space="preserve">
        <f xml:space="preserve">IF(
   AND(ISNUMBER(VALUE(MID(H380,3,3))), ISNUMBER(FIND(" ", H380))),
   LEFT(H380,FIND(" ",H380)-1),
   H380
)</f>
        <v>SUPERMERCADOS</v>
      </c>
      <c r="H380" t="str">
        <v>SUPERMERCADOS</v>
      </c>
      <c r="J380" t="str">
        <v>SC_Comercial_recetas</v>
      </c>
      <c r="K380" t="str">
        <v>Jairo Ernesto Roa</v>
      </c>
      <c r="L380" t="str">
        <v>CERRADO</v>
      </c>
      <c r="M380" t="str">
        <v>CERRADO</v>
      </c>
      <c r="N380" t="str">
        <v>MEDIA</v>
      </c>
      <c r="O380">
        <v>45478</v>
      </c>
      <c r="P380">
        <v>0.5666666666666667</v>
      </c>
      <c r="Q380" t="str">
        <f>TEXT(KPI_IMs_2[[#This Row],[FECHA DE LA NOVEDAD]],"MMMM")</f>
        <v>julio</v>
      </c>
      <c r="R380" t="str">
        <f>TEXT(KPI_IMs_2[[#This Row],[FECHA DE LA NOVEDAD]],"aaaa")</f>
        <v>2024</v>
      </c>
      <c r="S380">
        <v>45478</v>
      </c>
      <c r="T380">
        <v>45478</v>
      </c>
      <c r="U380">
        <v>0.5666666666666667</v>
      </c>
      <c r="V380">
        <v>0.75</v>
      </c>
      <c r="W380">
        <f>((KPI_IMs_2[[#This Row],[FECHA DE RESOLUCION]]+KPI_IMs_2[[#This Row],[HORA CIERRE IM]])-(KPI_IMs_2[[#This Row],[FECHA DE LA NOVEDAD]]+KPI_IMs_2[[#This Row],[HORA DE LA FALLA]]))*24*60</f>
        <v>264.000000001397</v>
      </c>
      <c r="X380" t="str" cm="1" xml:space="preserve">
        <f t="array" ref="X380" xml:space="preserve">IF(OR(O380="",P380="",S380="",V380="",AQ380="",AR380=""),"",
  LET(
    _xlpm.inicio, O380 + P380,
    _xlpm.fin, S380 + V380,
    _xlpm.dias, INT(_xlpm.fin - _xlpm.inicio),
    _xlpm.tiempo, REDUCE(0, SEQUENCE(_xlpm.dias + 1, 1, 0, 1),
      LAMBDA(_xlpm.acum,_xlpm.d,
        LET(
          _xlpm.dia, TRUNC(_xlpm.inicio) + _xlpm.d,
          _xlpm.horaIni, IF(_xlpm.d = 0, MAX(_xlpm.inicio, _xlpm.dia + AQ380), _xlpm.dia + AQ380),
          _xlpm.horaFin, IF(_xlpm.d = _xlpm.dias, MIN(_xlpm.fin, _xlpm.dia + AR380), _xlpm.dia + AR380),
          _xlpm.tiempo_dia, MAX(0, _xlpm.horaFin - _xlpm.horaIni),
          _xlpm.acum + _xlpm.tiempo_dia
        )
      )
    ),
    TEXT(_xlpm.tiempo, "h:mm")
  )
)</f>
        <v>4:24</v>
      </c>
      <c r="Y380" t="str">
        <f>TEXT((KPI_IMs_2[[#This Row],[FECHA DE REPORTE]]+KPI_IMs_2[[#This Row],[HORA DE REPORTE]]) - (KPI_IMs_2[[#This Row],[FECHA DE LA NOVEDAD]]+KPI_IMs_2[[#This Row],[HORA DE LA FALLA]]), "[h]:mm")</f>
        <v>0:00</v>
      </c>
      <c r="Z380" t="str">
        <v>NOVEDAD CON INGREDIENTES ERRONEOS</v>
      </c>
      <c r="AA380" t="str">
        <v>Software / Actualización</v>
      </c>
      <c r="AB380" t="str">
        <v>Sin Definir</v>
      </c>
      <c r="AC380" t="str">
        <v>Software / Actualización</v>
      </c>
      <c r="AD380" t="str">
        <v>NO</v>
      </c>
      <c r="AE380" t="str">
        <v>NO</v>
      </c>
      <c r="AF380" t="str">
        <v>NO</v>
      </c>
      <c r="AG380" t="str">
        <v>NO</v>
      </c>
      <c r="AH380" t="str">
        <v>INTERNO</v>
      </c>
      <c r="AI380" t="str">
        <v>NEGOCIO</v>
      </c>
      <c r="AJ380" t="str">
        <v>sin definir</v>
      </c>
      <c r="AM380" t="str">
        <v>Culminado 100%</v>
      </c>
      <c r="AP380" t="str">
        <v>Se realizan ajustes en la lista de productos y precios.</v>
      </c>
      <c r="AQ380">
        <v>0.3333333333333333</v>
      </c>
      <c r="AR380">
        <v>0.875</v>
      </c>
    </row>
    <row r="381" xml:space="preserve">
      <c r="A381">
        <v>750667</v>
      </c>
      <c r="B381" t="str">
        <f>VLOOKUP(H381,DetalleTiendas!A$2:S$1778,3,FALSE)</f>
        <v>SUPERMERCADOS</v>
      </c>
      <c r="C381" t="str">
        <f>VLOOKUP(H381,DetalleTiendas!A$2:S$1778,4,FALSE)</f>
        <v>JUMBO</v>
      </c>
      <c r="D381" t="str">
        <f>VLOOKUP(H381,DetalleTiendas!A$2:S$1778,5,FALSE)</f>
        <v>BOGOTA</v>
      </c>
      <c r="E381" t="str">
        <v>IM POS NCR (ARS)</v>
      </c>
      <c r="F381" t="str">
        <v>NO</v>
      </c>
      <c r="G381" t="str" xml:space="preserve">
        <f xml:space="preserve">IF(
   AND(ISNUMBER(VALUE(MID(H381,3,3))), ISNUMBER(FIND(" ", H381))),
   LEFT(H381,FIND(" ",H381)-1),
   H381
)</f>
        <v>J167</v>
      </c>
      <c r="H381" t="str">
        <v>J167 TITAN</v>
      </c>
      <c r="J381" t="str">
        <v>Redes y Comunicaciones-NIVEL 2 - COL</v>
      </c>
      <c r="K381" t="str">
        <v>Guillermo Gutierrez</v>
      </c>
      <c r="L381" t="str">
        <v>ABIERTO</v>
      </c>
      <c r="M381" t="str">
        <v>CERRADO</v>
      </c>
      <c r="N381" t="str">
        <v>ALTA</v>
      </c>
      <c r="O381">
        <v>45472</v>
      </c>
      <c r="P381">
        <v>0.5</v>
      </c>
      <c r="Q381" t="str">
        <f>TEXT(KPI_IMs_2[[#This Row],[FECHA DE LA NOVEDAD]],"MMMM")</f>
        <v>junio</v>
      </c>
      <c r="R381" t="str">
        <f>TEXT(KPI_IMs_2[[#This Row],[FECHA DE LA NOVEDAD]],"aaaa")</f>
        <v>2024</v>
      </c>
      <c r="S381">
        <v>45473</v>
      </c>
      <c r="T381">
        <v>45472</v>
      </c>
      <c r="U381">
        <v>0.5347222222222222</v>
      </c>
      <c r="V381">
        <v>0.7916666666666666</v>
      </c>
      <c r="W381">
        <f>((KPI_IMs_2[[#This Row],[FECHA DE RESOLUCION]]+KPI_IMs_2[[#This Row],[HORA CIERRE IM]])-(KPI_IMs_2[[#This Row],[FECHA DE LA NOVEDAD]]+KPI_IMs_2[[#This Row],[HORA DE LA FALLA]]))*24*60</f>
        <v>1859.9999999965075</v>
      </c>
      <c r="X381" t="str" cm="1" xml:space="preserve">
        <f t="array" ref="X381" xml:space="preserve">IF(OR(O381="",P381="",S381="",V381="",AQ381="",AR381=""),"",
  LET(
    _xlpm.inicio, O381 + P381,
    _xlpm.fin, S381 + V381,
    _xlpm.dias, INT(_xlpm.fin - _xlpm.inicio),
    _xlpm.tiempo, REDUCE(0, SEQUENCE(_xlpm.dias + 1, 1, 0, 1),
      LAMBDA(_xlpm.acum,_xlpm.d,
        LET(
          _xlpm.dia, TRUNC(_xlpm.inicio) + _xlpm.d,
          _xlpm.horaIni, IF(_xlpm.d = 0, MAX(_xlpm.inicio, _xlpm.dia + AQ381), _xlpm.dia + AQ381),
          _xlpm.horaFin, IF(_xlpm.d = _xlpm.dias, MIN(_xlpm.fin, _xlpm.dia + AR381), _xlpm.dia + AR381),
          _xlpm.tiempo_dia, MAX(0, _xlpm.horaFin - _xlpm.horaIni),
          _xlpm.acum + _xlpm.tiempo_dia
        )
      )
    ),
    TEXT(_xlpm.tiempo, "h:mm")
  )
)</f>
        <v>20:00</v>
      </c>
      <c r="Y381" t="str">
        <f>TEXT((KPI_IMs_2[[#This Row],[FECHA DE REPORTE]]+KPI_IMs_2[[#This Row],[HORA DE REPORTE]]) - (KPI_IMs_2[[#This Row],[FECHA DE LA NOVEDAD]]+KPI_IMs_2[[#This Row],[HORA DE LA FALLA]]), "[h]:mm")</f>
        <v>0:50</v>
      </c>
      <c r="Z381" t="str">
        <v>CAIDA ENLACES</v>
      </c>
      <c r="AA381" t="str">
        <v>Red / Enlace / Proveedor</v>
      </c>
      <c r="AB381" t="str">
        <v>FALLA DE ENLACES CON AMBOS PROVEEDORES - ETB Y CLARO</v>
      </c>
      <c r="AC381" t="str">
        <v>Proveedor - Red/Infraestructura</v>
      </c>
      <c r="AD381" t="str">
        <v>SI</v>
      </c>
      <c r="AE381" t="str">
        <v>NO</v>
      </c>
      <c r="AF381" t="str">
        <v>NO</v>
      </c>
      <c r="AG381" t="str">
        <v>NO</v>
      </c>
      <c r="AH381" t="str">
        <v>EXTERNO</v>
      </c>
      <c r="AI381" t="str">
        <v>PROVEEDOR</v>
      </c>
      <c r="AJ381" t="str">
        <v>Ajuste por parte del Proveedor</v>
      </c>
      <c r="AM381" t="str">
        <v>Culminado 100%</v>
      </c>
      <c r="AP381" t="str" xml:space="preserve">
        <v xml:space="preserve">FALLA DE ENLACES	_x000d_
• 	se presentó novedad con el enlace de la tienda ocasionando caída de esta durante 4 horas duró la novedad y se restableció el servicio de la tienda por medio el enlace de claro, la causa fue por corte de fibra por parte de ETB  y novedad de configuración en el nodo principal de claro.</v>
      </c>
      <c r="AQ381">
        <v>0.3333333333333333</v>
      </c>
      <c r="AR381">
        <v>0.875</v>
      </c>
    </row>
    <row r="382" xml:space="preserve">
      <c r="A382">
        <v>745475</v>
      </c>
      <c r="B382" t="str">
        <f>VLOOKUP(H382,DetalleTiendas!A$2:S$1778,3,FALSE)</f>
        <v>SUPERMERCADOS</v>
      </c>
      <c r="C382" t="str">
        <f>VLOOKUP(H382,DetalleTiendas!A$2:S$1778,4,FALSE)</f>
        <v>METRO</v>
      </c>
      <c r="D382" t="str">
        <f>VLOOKUP(H382,DetalleTiendas!A$2:S$1778,5,FALSE)</f>
        <v>OCCIDENTE</v>
      </c>
      <c r="E382" t="str">
        <v>ENLACES</v>
      </c>
      <c r="F382" t="str">
        <v>NO</v>
      </c>
      <c r="G382" t="str" xml:space="preserve">
        <f xml:space="preserve">IF(
   AND(ISNUMBER(VALUE(MID(H382,3,3))), ISNUMBER(FIND(" ", H382))),
   LEFT(H382,FIND(" ",H382)-1),
   H382
)</f>
        <v>M042</v>
      </c>
      <c r="H382" t="str">
        <v>M042 IBAGUE</v>
      </c>
      <c r="J382" t="str">
        <v>Soporte_Onsite_REG_Occidente_SM Colombia</v>
      </c>
      <c r="K382" t="str">
        <v>Miguel Caicedo</v>
      </c>
      <c r="L382" t="str">
        <v>ABIERTO</v>
      </c>
      <c r="M382" t="str">
        <v>CERRADO</v>
      </c>
      <c r="N382" t="str">
        <v>MEDIA</v>
      </c>
      <c r="O382">
        <v>45469</v>
      </c>
      <c r="P382">
        <v>0.5645833333333333</v>
      </c>
      <c r="Q382" t="str">
        <f>TEXT(KPI_IMs_2[[#This Row],[FECHA DE LA NOVEDAD]],"MMMM")</f>
        <v>junio</v>
      </c>
      <c r="R382" t="str">
        <f>TEXT(KPI_IMs_2[[#This Row],[FECHA DE LA NOVEDAD]],"aaaa")</f>
        <v>2024</v>
      </c>
      <c r="S382">
        <v>45470</v>
      </c>
      <c r="T382">
        <v>45469</v>
      </c>
      <c r="U382">
        <v>0.6194444444444445</v>
      </c>
      <c r="V382">
        <v>0.9125</v>
      </c>
      <c r="W382">
        <f>((KPI_IMs_2[[#This Row],[FECHA DE RESOLUCION]]+KPI_IMs_2[[#This Row],[HORA CIERRE IM]])-(KPI_IMs_2[[#This Row],[FECHA DE LA NOVEDAD]]+KPI_IMs_2[[#This Row],[HORA DE LA FALLA]]))*24*60</f>
        <v>1940.999999998603</v>
      </c>
      <c r="X382" t="str" cm="1" xml:space="preserve">
        <f t="array" ref="X382" xml:space="preserve">IF(OR(O382="",P382="",S382="",V382="",AQ382="",AR382=""),"",
  LET(
    _xlpm.inicio, O382 + P382,
    _xlpm.fin, S382 + V382,
    _xlpm.dias, INT(_xlpm.fin - _xlpm.inicio),
    _xlpm.tiempo, REDUCE(0, SEQUENCE(_xlpm.dias + 1, 1, 0, 1),
      LAMBDA(_xlpm.acum,_xlpm.d,
        LET(
          _xlpm.dia, TRUNC(_xlpm.inicio) + _xlpm.d,
          _xlpm.horaIni, IF(_xlpm.d = 0, MAX(_xlpm.inicio, _xlpm.dia + AQ382), _xlpm.dia + AQ382),
          _xlpm.horaFin, IF(_xlpm.d = _xlpm.dias, MIN(_xlpm.fin, _xlpm.dia + AR382), _xlpm.dia + AR382),
          _xlpm.tiempo_dia, MAX(0, _xlpm.horaFin - _xlpm.horaIni),
          _xlpm.acum + _xlpm.tiempo_dia
        )
      )
    ),
    TEXT(_xlpm.tiempo, "h:mm")
  )
)</f>
        <v>20:27</v>
      </c>
      <c r="Y382" t="str">
        <f>TEXT((KPI_IMs_2[[#This Row],[FECHA DE REPORTE]]+KPI_IMs_2[[#This Row],[HORA DE REPORTE]]) - (KPI_IMs_2[[#This Row],[FECHA DE LA NOVEDAD]]+KPI_IMs_2[[#This Row],[HORA DE LA FALLA]]), "[h]:mm")</f>
        <v>1:19</v>
      </c>
      <c r="Z382" t="str">
        <v>CORTE DE ENERGIA</v>
      </c>
      <c r="AA382" t="str">
        <v>Eléctrico / Energía</v>
      </c>
      <c r="AB382" t="str">
        <v>FALLA ELECTRICA EN EL SECTOR</v>
      </c>
      <c r="AC382" t="str">
        <v>Infraestructura - Eléctrica</v>
      </c>
      <c r="AD382" t="str">
        <v>SI</v>
      </c>
      <c r="AE382" t="str">
        <v>SI</v>
      </c>
      <c r="AF382" t="str">
        <v>SI</v>
      </c>
      <c r="AG382" t="str">
        <v>SI</v>
      </c>
      <c r="AH382" t="str">
        <v>INTERNO</v>
      </c>
      <c r="AI382" t="str">
        <v>NEGOCIO</v>
      </c>
      <c r="AJ382" t="str">
        <v>Revision de la Planta de Energia</v>
      </c>
      <c r="AM382" t="str">
        <v>Culminado 100%</v>
      </c>
      <c r="AP382" t="str" xml:space="preserve">
        <v xml:space="preserve">CORTE DE ENERGÍA	_x000d_
• 	Debido a novedad eléctrica presentada en la tienda se presenta apagado total. UPS trabajo hasta agotar baterías. Personal de mantenimiento realiza seguimiento y solución a la novedad._x000d_
* 	La tienda sigue sin servicio ya que la energía eléctrica no llega y la planta no responde.</v>
      </c>
      <c r="AQ382">
        <v>0.3333333333333333</v>
      </c>
      <c r="AR382">
        <v>0.875</v>
      </c>
    </row>
    <row r="383" xml:space="preserve">
      <c r="A383">
        <v>740271</v>
      </c>
      <c r="B383" t="str">
        <f>VLOOKUP(H383,DetalleTiendas!A$2:S$1778,3,FALSE)</f>
        <v>SUPERMERCADOS</v>
      </c>
      <c r="C383" t="str">
        <f>VLOOKUP(H383,DetalleTiendas!A$2:S$1778,4,FALSE)</f>
        <v>METRO</v>
      </c>
      <c r="D383" t="str">
        <f>VLOOKUP(H383,DetalleTiendas!A$2:S$1778,5,FALSE)</f>
        <v>OCCIDENTE</v>
      </c>
      <c r="E383" t="str">
        <v>ENLACES</v>
      </c>
      <c r="F383" t="str">
        <v>SI</v>
      </c>
      <c r="G383" t="str" xml:space="preserve">
        <f xml:space="preserve">IF(
   AND(ISNUMBER(VALUE(MID(H383,3,3))), ISNUMBER(FIND(" ", H383))),
   LEFT(H383,FIND(" ",H383)-1),
   H383
)</f>
        <v>M033</v>
      </c>
      <c r="H383" t="str">
        <v>M033 CARTAGO</v>
      </c>
      <c r="J383" t="str">
        <v>Soporte_Onsite_REG_Remoto_SM Colombia</v>
      </c>
      <c r="K383" t="str">
        <v>Proveedor externo</v>
      </c>
      <c r="L383" t="str">
        <v>CERRADO</v>
      </c>
      <c r="M383" t="str">
        <v>CERRADO</v>
      </c>
      <c r="N383" t="str">
        <v>MEDIA</v>
      </c>
      <c r="O383">
        <v>45467</v>
      </c>
      <c r="P383">
        <v>0.4340277777777778</v>
      </c>
      <c r="Q383" t="str">
        <f>TEXT(KPI_IMs_2[[#This Row],[FECHA DE LA NOVEDAD]],"MMMM")</f>
        <v>junio</v>
      </c>
      <c r="R383" t="str">
        <f>TEXT(KPI_IMs_2[[#This Row],[FECHA DE LA NOVEDAD]],"aaaa")</f>
        <v>2024</v>
      </c>
      <c r="S383">
        <v>45467</v>
      </c>
      <c r="T383">
        <v>45467</v>
      </c>
      <c r="U383">
        <v>0.4340277777777778</v>
      </c>
      <c r="V383">
        <v>0.4861111111111111</v>
      </c>
      <c r="W383">
        <f>((KPI_IMs_2[[#This Row],[FECHA DE RESOLUCION]]+KPI_IMs_2[[#This Row],[HORA CIERRE IM]])-(KPI_IMs_2[[#This Row],[FECHA DE LA NOVEDAD]]+KPI_IMs_2[[#This Row],[HORA DE LA FALLA]]))*24*60</f>
        <v>74.99999999301508</v>
      </c>
      <c r="X383" t="str" cm="1" xml:space="preserve">
        <f t="array" ref="X383" xml:space="preserve">IF(OR(O383="",P383="",S383="",V383="",AQ383="",AR383=""),"",
  LET(
    _xlpm.inicio, O383 + P383,
    _xlpm.fin, S383 + V383,
    _xlpm.dias, INT(_xlpm.fin - _xlpm.inicio),
    _xlpm.tiempo, REDUCE(0, SEQUENCE(_xlpm.dias + 1, 1, 0, 1),
      LAMBDA(_xlpm.acum,_xlpm.d,
        LET(
          _xlpm.dia, TRUNC(_xlpm.inicio) + _xlpm.d,
          _xlpm.horaIni, IF(_xlpm.d = 0, MAX(_xlpm.inicio, _xlpm.dia + AQ383), _xlpm.dia + AQ383),
          _xlpm.horaFin, IF(_xlpm.d = _xlpm.dias, MIN(_xlpm.fin, _xlpm.dia + AR383), _xlpm.dia + AR383),
          _xlpm.tiempo_dia, MAX(0, _xlpm.horaFin - _xlpm.horaIni),
          _xlpm.acum + _xlpm.tiempo_dia
        )
      )
    ),
    TEXT(_xlpm.tiempo, "h:mm")
  )
)</f>
        <v>1:15</v>
      </c>
      <c r="Y383" t="str">
        <f>TEXT((KPI_IMs_2[[#This Row],[FECHA DE REPORTE]]+KPI_IMs_2[[#This Row],[HORA DE REPORTE]]) - (KPI_IMs_2[[#This Row],[FECHA DE LA NOVEDAD]]+KPI_IMs_2[[#This Row],[HORA DE LA FALLA]]), "[h]:mm")</f>
        <v>0:00</v>
      </c>
      <c r="Z383" t="str">
        <v>FALLAS CON EL SERVIDOR ARS (BLOQUEO)</v>
      </c>
      <c r="AA383" t="str">
        <v>Servidores / Infraestructura</v>
      </c>
      <c r="AB383" t="str">
        <v>APAGADO DE SERVIDOR POS TPLINUX</v>
      </c>
      <c r="AC383" t="str">
        <v>Error de Usuario</v>
      </c>
      <c r="AD383" t="str">
        <v>SI</v>
      </c>
      <c r="AE383" t="str">
        <v>NO</v>
      </c>
      <c r="AF383" t="str">
        <v>NO</v>
      </c>
      <c r="AG383" t="str">
        <v>NO</v>
      </c>
      <c r="AH383" t="str">
        <v>INTERNO</v>
      </c>
      <c r="AI383" t="str">
        <v>FUNCIONARIO</v>
      </c>
      <c r="AJ383" t="str">
        <v>reinicio equipos</v>
      </c>
      <c r="AM383" t="str">
        <v>Culminado 100%</v>
      </c>
      <c r="AP383" t="str" xml:space="preserve">
        <v xml:space="preserve">CAIDA DE ENLACES PROVEEDOR _x000d_
• 	Ocurrió un apagado de servidor de manera accidental por parte de técnico de ISIT, Mesas Especializadas atendió el requerimiento y logró resolverse la falla. Hora de solución 11:40am._x000d_
* 	Un funcionario desconecto el servidor por error.</v>
      </c>
      <c r="AQ383">
        <v>0.3333333333333333</v>
      </c>
      <c r="AR383">
        <v>0.875</v>
      </c>
    </row>
    <row r="384" xml:space="preserve">
      <c r="A384">
        <v>742149</v>
      </c>
      <c r="B384" t="str">
        <f>VLOOKUP(H384,DetalleTiendas!A$2:S$1778,3,FALSE)</f>
        <v>SUPERMERCADOS</v>
      </c>
      <c r="C384" t="str">
        <f>VLOOKUP(H384,DetalleTiendas!A$2:S$1778,4,FALSE)</f>
        <v>JUMBO</v>
      </c>
      <c r="D384" t="str">
        <f>VLOOKUP(H384,DetalleTiendas!A$2:S$1778,5,FALSE)</f>
        <v>BOGOTA</v>
      </c>
      <c r="E384" t="str">
        <v>ENLACES</v>
      </c>
      <c r="F384" t="str">
        <v>N/A</v>
      </c>
      <c r="G384" t="str" xml:space="preserve">
        <f xml:space="preserve">IF(
   AND(ISNUMBER(VALUE(MID(H384,3,3))), ISNUMBER(FIND(" ", H384))),
   LEFT(H384,FIND(" ",H384)-1),
   H384
)</f>
        <v>J015</v>
      </c>
      <c r="H384" t="str">
        <v>J015 HAYUELOS</v>
      </c>
      <c r="J384" t="str">
        <v>Mesas Especializadas Colombia</v>
      </c>
      <c r="K384" t="str">
        <v>Oscar Ramirez</v>
      </c>
      <c r="L384" t="str">
        <v>ABIERTO</v>
      </c>
      <c r="M384" t="str">
        <v>CERRADO</v>
      </c>
      <c r="N384" t="str">
        <v>MEDIA</v>
      </c>
      <c r="O384">
        <v>45467</v>
      </c>
      <c r="P384">
        <v>0.4791666666666667</v>
      </c>
      <c r="Q384" t="str">
        <f>TEXT(KPI_IMs_2[[#This Row],[FECHA DE LA NOVEDAD]],"MMMM")</f>
        <v>junio</v>
      </c>
      <c r="R384" t="str">
        <f>TEXT(KPI_IMs_2[[#This Row],[FECHA DE LA NOVEDAD]],"aaaa")</f>
        <v>2024</v>
      </c>
      <c r="S384">
        <v>45468</v>
      </c>
      <c r="T384">
        <v>45467</v>
      </c>
      <c r="U384">
        <v>0.6527777777777778</v>
      </c>
      <c r="V384">
        <v>0.6777777777777778</v>
      </c>
      <c r="W384">
        <f>((KPI_IMs_2[[#This Row],[FECHA DE RESOLUCION]]+KPI_IMs_2[[#This Row],[HORA CIERRE IM]])-(KPI_IMs_2[[#This Row],[FECHA DE LA NOVEDAD]]+KPI_IMs_2[[#This Row],[HORA DE LA FALLA]]))*24*60</f>
        <v>1725.9999999997672</v>
      </c>
      <c r="X384" t="str" cm="1" xml:space="preserve">
        <f t="array" ref="X384" xml:space="preserve">IF(OR(O384="",P384="",S384="",V384="",AQ384="",AR384=""),"",
  LET(
    _xlpm.inicio, O384 + P384,
    _xlpm.fin, S384 + V384,
    _xlpm.dias, INT(_xlpm.fin - _xlpm.inicio),
    _xlpm.tiempo, REDUCE(0, SEQUENCE(_xlpm.dias + 1, 1, 0, 1),
      LAMBDA(_xlpm.acum,_xlpm.d,
        LET(
          _xlpm.dia, TRUNC(_xlpm.inicio) + _xlpm.d,
          _xlpm.horaIni, IF(_xlpm.d = 0, MAX(_xlpm.inicio, _xlpm.dia + AQ384), _xlpm.dia + AQ384),
          _xlpm.horaFin, IF(_xlpm.d = _xlpm.dias, MIN(_xlpm.fin, _xlpm.dia + AR384), _xlpm.dia + AR384),
          _xlpm.tiempo_dia, MAX(0, _xlpm.horaFin - _xlpm.horaIni),
          _xlpm.acum + _xlpm.tiempo_dia
        )
      )
    ),
    TEXT(_xlpm.tiempo, "h:mm")
  )
)</f>
        <v>17:46</v>
      </c>
      <c r="Y384" t="str">
        <f>TEXT((KPI_IMs_2[[#This Row],[FECHA DE REPORTE]]+KPI_IMs_2[[#This Row],[HORA DE REPORTE]]) - (KPI_IMs_2[[#This Row],[FECHA DE LA NOVEDAD]]+KPI_IMs_2[[#This Row],[HORA DE LA FALLA]]), "[h]:mm")</f>
        <v>4:10</v>
      </c>
      <c r="Z384" t="str">
        <v>FALLA EN DEVOLUCIONES</v>
      </c>
      <c r="AA384" t="str">
        <v>Software / Actualización</v>
      </c>
      <c r="AB384" t="str">
        <v>APAGADO DE SERVIDOR POS TPLINUX</v>
      </c>
      <c r="AC384" t="str">
        <v>Software / Actualización</v>
      </c>
      <c r="AD384" t="str">
        <v>SI</v>
      </c>
      <c r="AE384" t="str">
        <v>NO</v>
      </c>
      <c r="AF384" t="str">
        <v>NO</v>
      </c>
      <c r="AG384" t="str">
        <v>NO</v>
      </c>
      <c r="AH384" t="str">
        <v>INTERNO</v>
      </c>
      <c r="AI384" t="str">
        <v>SISTEMAS</v>
      </c>
      <c r="AJ384" t="str">
        <v>Integracion / Desarrollo</v>
      </c>
      <c r="AM384" t="str">
        <v>Culminado 100%</v>
      </c>
      <c r="AP384" t="str" xml:space="preserve">
        <v xml:space="preserve">FALLA EN DEVOLUCIONES         _x000d_
•         Buenas tardes, se revisa y se detecta que este efectivamente tiene una falla en las devoluciones, se espera al dia siguiente, y este funciona normalmente.</v>
      </c>
      <c r="AQ384">
        <v>0.3333333333333333</v>
      </c>
      <c r="AR384">
        <v>0.875</v>
      </c>
    </row>
    <row r="385" xml:space="preserve">
      <c r="A385">
        <v>734215</v>
      </c>
      <c r="B385" t="str">
        <f>VLOOKUP(H385,DetalleTiendas!A$2:S$1778,3,FALSE)</f>
        <v>SUPERMERCADOS</v>
      </c>
      <c r="C385" t="str">
        <f>VLOOKUP(H385,DetalleTiendas!A$2:S$1778,4,FALSE)</f>
        <v>CD SUPERMERCADOS</v>
      </c>
      <c r="D385" t="str">
        <f>VLOOKUP(H385,DetalleTiendas!A$2:S$1778,5,FALSE)</f>
        <v>BOGOTA</v>
      </c>
      <c r="E385" t="str">
        <v>ENLACES</v>
      </c>
      <c r="F385" t="str">
        <v>NO</v>
      </c>
      <c r="G385" t="str" xml:space="preserve">
        <f xml:space="preserve">IF(
   AND(ISNUMBER(VALUE(MID(H385,3,3))), ISNUMBER(FIND(" ", H385))),
   LEFT(H385,FIND(" ",H385)-1),
   H385
)</f>
        <v>L206</v>
      </c>
      <c r="H385" t="str">
        <v>L206 EL ZOL|E-COMMERCE ZOL</v>
      </c>
      <c r="J385" t="str">
        <v>Redes y Comunicaciones-NIVEL 2 - COL</v>
      </c>
      <c r="K385" t="str">
        <v>Guillermo Gutierrez</v>
      </c>
      <c r="L385" t="str">
        <v>CERRADO</v>
      </c>
      <c r="M385" t="str">
        <v>CERRADO</v>
      </c>
      <c r="N385" t="str">
        <v>ALTA</v>
      </c>
      <c r="O385">
        <v>45462</v>
      </c>
      <c r="P385">
        <v>0.6048611111111111</v>
      </c>
      <c r="Q385" t="str">
        <f>TEXT(KPI_IMs_2[[#This Row],[FECHA DE LA NOVEDAD]],"MMMM")</f>
        <v>junio</v>
      </c>
      <c r="R385" t="str">
        <f>TEXT(KPI_IMs_2[[#This Row],[FECHA DE LA NOVEDAD]],"aaaa")</f>
        <v>2024</v>
      </c>
      <c r="S385">
        <v>45464</v>
      </c>
      <c r="T385">
        <v>45462</v>
      </c>
      <c r="U385">
        <v>0.6048611111111111</v>
      </c>
      <c r="V385">
        <v>0.2916666666666667</v>
      </c>
      <c r="W385">
        <f>((KPI_IMs_2[[#This Row],[FECHA DE RESOLUCION]]+KPI_IMs_2[[#This Row],[HORA CIERRE IM]])-(KPI_IMs_2[[#This Row],[FECHA DE LA NOVEDAD]]+KPI_IMs_2[[#This Row],[HORA DE LA FALLA]]))*24*60</f>
        <v>2428.9999999967404</v>
      </c>
      <c r="X385" t="str" cm="1" xml:space="preserve">
        <f t="array" ref="X385" xml:space="preserve">IF(OR(O385="",P385="",S385="",V385="",AQ385="",AR385=""),"",
  LET(
    _xlpm.inicio, O385 + P385,
    _xlpm.fin, S385 + V385,
    _xlpm.dias, INT(_xlpm.fin - _xlpm.inicio),
    _xlpm.tiempo, REDUCE(0, SEQUENCE(_xlpm.dias + 1, 1, 0, 1),
      LAMBDA(_xlpm.acum,_xlpm.d,
        LET(
          _xlpm.dia, TRUNC(_xlpm.inicio) + _xlpm.d,
          _xlpm.horaIni, IF(_xlpm.d = 0, MAX(_xlpm.inicio, _xlpm.dia + AQ385), _xlpm.dia + AQ385),
          _xlpm.horaFin, IF(_xlpm.d = _xlpm.dias, MIN(_xlpm.fin, _xlpm.dia + AR385), _xlpm.dia + AR385),
          _xlpm.tiempo_dia, MAX(0, _xlpm.horaFin - _xlpm.horaIni),
          _xlpm.acum + _xlpm.tiempo_dia
        )
      )
    ),
    TEXT(_xlpm.tiempo, "h:mm")
  )
)</f>
        <v>19:29</v>
      </c>
      <c r="Y385" t="str">
        <f>TEXT((KPI_IMs_2[[#This Row],[FECHA DE REPORTE]]+KPI_IMs_2[[#This Row],[HORA DE REPORTE]]) - (KPI_IMs_2[[#This Row],[FECHA DE LA NOVEDAD]]+KPI_IMs_2[[#This Row],[HORA DE LA FALLA]]), "[h]:mm")</f>
        <v>0:00</v>
      </c>
      <c r="Z385" t="str">
        <v>CAIDA ENLACES</v>
      </c>
      <c r="AA385" t="str">
        <v>Red / Enlace / Proveedor</v>
      </c>
      <c r="AB385" t="str">
        <v>FALLA DE ENLACES CON AMBOS PROVEEDORES - CIRON Y CLARO</v>
      </c>
      <c r="AC385" t="str">
        <v>Proveedor - Red/Infraestructura</v>
      </c>
      <c r="AD385" t="str">
        <v>SI</v>
      </c>
      <c r="AE385" t="str">
        <v>SI</v>
      </c>
      <c r="AF385" t="str">
        <v>SI</v>
      </c>
      <c r="AG385" t="str">
        <v>SI</v>
      </c>
      <c r="AH385" t="str">
        <v>EXTERNO</v>
      </c>
      <c r="AI385" t="str">
        <v>PROVEEDOR</v>
      </c>
      <c r="AJ385" t="str">
        <v>Ajuste por parte del Proveedor</v>
      </c>
      <c r="AM385" t="str">
        <v>Culminado 100%</v>
      </c>
      <c r="AP385" t="str" xml:space="preserve">
        <v xml:space="preserve">LENTITUD EN PROCESOS DE POS_x000d_
• 	Plataforma Zol operativa. Enlace proveedor Claro se restableció. Continúan trabajos de proveedor Cirion. Todos los equipos y servicios normalizados en sitio._x000d_
* 	El proveedor Claro reestablece el enlace y la tienda queda operativa.</v>
      </c>
      <c r="AQ385">
        <v>0.3333333333333333</v>
      </c>
      <c r="AR385">
        <v>0.875</v>
      </c>
    </row>
    <row r="386" xml:space="preserve">
      <c r="A386">
        <v>727750</v>
      </c>
      <c r="B386" t="str">
        <f>VLOOKUP(H386,DetalleTiendas!A$2:S$1778,3,FALSE)</f>
        <v>SUPERMERCADOS</v>
      </c>
      <c r="C386" t="str">
        <f>VLOOKUP(H386,DetalleTiendas!A$2:S$1778,4,FALSE)</f>
        <v>CD SUPERMERCADOS</v>
      </c>
      <c r="D386" t="str">
        <f>VLOOKUP(H386,DetalleTiendas!A$2:S$1778,5,FALSE)</f>
        <v>BOGOTA</v>
      </c>
      <c r="E386" t="str">
        <v>CORTE DE ENERGIA</v>
      </c>
      <c r="F386" t="str">
        <v>NO</v>
      </c>
      <c r="G386" t="str" xml:space="preserve">
        <f xml:space="preserve">IF(
   AND(ISNUMBER(VALUE(MID(H386,3,3))), ISNUMBER(FIND(" ", H386))),
   LEFT(H386,FIND(" ",H386)-1),
   H386
)</f>
        <v>L210</v>
      </c>
      <c r="H386" t="str">
        <v>L210 CD VILLAVICENCIO | CARNES</v>
      </c>
      <c r="J386" t="str">
        <v>Redes y Comunicaciones-NIVEL 2 - COL</v>
      </c>
      <c r="K386" t="str">
        <v>Guillermo Gutierrez</v>
      </c>
      <c r="L386" t="str">
        <v>CERRADO</v>
      </c>
      <c r="M386" t="str">
        <v>CERRADO</v>
      </c>
      <c r="N386" t="str">
        <v>MEDIA</v>
      </c>
      <c r="O386">
        <v>45456</v>
      </c>
      <c r="P386">
        <v>0.5868055555555556</v>
      </c>
      <c r="Q386" t="str">
        <f>TEXT(KPI_IMs_2[[#This Row],[FECHA DE LA NOVEDAD]],"MMMM")</f>
        <v>junio</v>
      </c>
      <c r="R386" t="str">
        <f>TEXT(KPI_IMs_2[[#This Row],[FECHA DE LA NOVEDAD]],"aaaa")</f>
        <v>2024</v>
      </c>
      <c r="S386">
        <v>45463</v>
      </c>
      <c r="T386">
        <v>45456</v>
      </c>
      <c r="U386">
        <v>0.5868055555555556</v>
      </c>
      <c r="V386">
        <v>0.7479166666666667</v>
      </c>
      <c r="W386">
        <f>((KPI_IMs_2[[#This Row],[FECHA DE RESOLUCION]]+KPI_IMs_2[[#This Row],[HORA CIERRE IM]])-(KPI_IMs_2[[#This Row],[FECHA DE LA NOVEDAD]]+KPI_IMs_2[[#This Row],[HORA DE LA FALLA]]))*24*60</f>
        <v>10312.000000001863</v>
      </c>
      <c r="X386" t="str" cm="1" xml:space="preserve">
        <f t="array" ref="X386" xml:space="preserve">IF(OR(O386="",P386="",S386="",V386="",AQ386="",AR386=""),"",
  LET(
    _xlpm.inicio, O386 + P386,
    _xlpm.fin, S386 + V386,
    _xlpm.dias, INT(_xlpm.fin - _xlpm.inicio),
    _xlpm.tiempo, REDUCE(0, SEQUENCE(_xlpm.dias + 1, 1, 0, 1),
      LAMBDA(_xlpm.acum,_xlpm.d,
        LET(
          _xlpm.dia, TRUNC(_xlpm.inicio) + _xlpm.d,
          _xlpm.horaIni, IF(_xlpm.d = 0, MAX(_xlpm.inicio, _xlpm.dia + AQ386), _xlpm.dia + AQ386),
          _xlpm.horaFin, IF(_xlpm.d = _xlpm.dias, MIN(_xlpm.fin, _xlpm.dia + AR386), _xlpm.dia + AR386),
          _xlpm.tiempo_dia, MAX(0, _xlpm.horaFin - _xlpm.horaIni),
          _xlpm.acum + _xlpm.tiempo_dia
        )
      )
    ),
    TEXT(_xlpm.tiempo, "h:mm")
  )
)</f>
        <v>22:52</v>
      </c>
      <c r="Y386" t="str">
        <f>TEXT((KPI_IMs_2[[#This Row],[FECHA DE REPORTE]]+KPI_IMs_2[[#This Row],[HORA DE REPORTE]]) - (KPI_IMs_2[[#This Row],[FECHA DE LA NOVEDAD]]+KPI_IMs_2[[#This Row],[HORA DE LA FALLA]]), "[h]:mm")</f>
        <v>0:00</v>
      </c>
      <c r="Z386" t="str">
        <v>CAIDA ENLACES</v>
      </c>
      <c r="AA386" t="str">
        <v>Red / Enlace / Proveedor</v>
      </c>
      <c r="AB386" t="str">
        <v xml:space="preserve">CAIDA DE ENLACES PROVEEDOR - ETB </v>
      </c>
      <c r="AC386" t="str">
        <v>Proveedor - Red/Infraestructura</v>
      </c>
      <c r="AD386" t="str">
        <v>NO</v>
      </c>
      <c r="AE386" t="str">
        <v>NO</v>
      </c>
      <c r="AF386" t="str">
        <v>NO</v>
      </c>
      <c r="AG386" t="str">
        <v>NO</v>
      </c>
      <c r="AH386" t="str">
        <v>N/A</v>
      </c>
      <c r="AI386" t="str">
        <v>N/A</v>
      </c>
      <c r="AJ386" t="str">
        <v>Ajuste por parte del Proveedor</v>
      </c>
      <c r="AM386" t="str">
        <v>Culminado 100%</v>
      </c>
      <c r="AP386" t="str" xml:space="preserve">
        <v xml:space="preserve">CAIDA DE ENLACES PROVEEDOR _x000d_
• 	Se restableció la operación del enlace y se normalizaron todos los servicios de red.</v>
      </c>
      <c r="AQ386">
        <v>0.3333333333333333</v>
      </c>
      <c r="AR386">
        <v>0.875</v>
      </c>
    </row>
    <row r="387" xml:space="preserve">
      <c r="A387">
        <v>719360</v>
      </c>
      <c r="B387" t="str">
        <f>VLOOKUP(H387,DetalleTiendas!A$2:S$1778,3,FALSE)</f>
        <v>PAIS</v>
      </c>
      <c r="C387" t="str">
        <f>VLOOKUP(H387,DetalleTiendas!A$2:S$1778,4,FALSE)</f>
        <v>PAIS</v>
      </c>
      <c r="D387" t="str">
        <f>VLOOKUP(H387,DetalleTiendas!A$2:S$1778,5,FALSE)</f>
        <v>PAIS</v>
      </c>
      <c r="E387" t="str">
        <v>POS</v>
      </c>
      <c r="F387" t="str">
        <v>SI</v>
      </c>
      <c r="G387" t="str" xml:space="preserve">
        <f xml:space="preserve">IF(
   AND(ISNUMBER(VALUE(MID(H387,3,3))), ISNUMBER(FIND(" ", H387))),
   LEFT(H387,FIND(" ",H387)-1),
   H387
)</f>
        <v>PAIS</v>
      </c>
      <c r="H387" t="str">
        <v>PAIS</v>
      </c>
      <c r="J387" t="str">
        <v>SC_Resolución_Nivel2_Front_SM CO</v>
      </c>
      <c r="K387" t="str">
        <v>Farutt Reyes</v>
      </c>
      <c r="L387" t="str">
        <v>ABIERTO</v>
      </c>
      <c r="M387" t="str">
        <v>CERRADO</v>
      </c>
      <c r="N387" t="str">
        <v>MEDIA</v>
      </c>
      <c r="O387">
        <v>45455</v>
      </c>
      <c r="P387">
        <v>0.5173611111111112</v>
      </c>
      <c r="Q387" t="str">
        <f>TEXT(KPI_IMs_2[[#This Row],[FECHA DE LA NOVEDAD]],"MMMM")</f>
        <v>junio</v>
      </c>
      <c r="R387" t="str">
        <f>TEXT(KPI_IMs_2[[#This Row],[FECHA DE LA NOVEDAD]],"aaaa")</f>
        <v>2024</v>
      </c>
      <c r="S387">
        <v>45455</v>
      </c>
      <c r="T387">
        <v>45455</v>
      </c>
      <c r="U387">
        <v>0.5173611111111112</v>
      </c>
      <c r="V387">
        <v>0.5972222222222222</v>
      </c>
      <c r="W387">
        <f>((KPI_IMs_2[[#This Row],[FECHA DE RESOLUCION]]+KPI_IMs_2[[#This Row],[HORA CIERRE IM]])-(KPI_IMs_2[[#This Row],[FECHA DE LA NOVEDAD]]+KPI_IMs_2[[#This Row],[HORA DE LA FALLA]]))*24*60</f>
        <v>114.9999999976717</v>
      </c>
      <c r="X387" t="str" cm="1" xml:space="preserve">
        <f t="array" ref="X387" xml:space="preserve">IF(OR(O387="",P387="",S387="",V387="",AQ387="",AR387=""),"",
  LET(
    _xlpm.inicio, O387 + P387,
    _xlpm.fin, S387 + V387,
    _xlpm.dias, INT(_xlpm.fin - _xlpm.inicio),
    _xlpm.tiempo, REDUCE(0, SEQUENCE(_xlpm.dias + 1, 1, 0, 1),
      LAMBDA(_xlpm.acum,_xlpm.d,
        LET(
          _xlpm.dia, TRUNC(_xlpm.inicio) + _xlpm.d,
          _xlpm.horaIni, IF(_xlpm.d = 0, MAX(_xlpm.inicio, _xlpm.dia + AQ387), _xlpm.dia + AQ387),
          _xlpm.horaFin, IF(_xlpm.d = _xlpm.dias, MIN(_xlpm.fin, _xlpm.dia + AR387), _xlpm.dia + AR387),
          _xlpm.tiempo_dia, MAX(0, _xlpm.horaFin - _xlpm.horaIni),
          _xlpm.acum + _xlpm.tiempo_dia
        )
      )
    ),
    TEXT(_xlpm.tiempo, "h:mm")
  )
)</f>
        <v>1:55</v>
      </c>
      <c r="Y387" t="str">
        <f>TEXT((KPI_IMs_2[[#This Row],[FECHA DE REPORTE]]+KPI_IMs_2[[#This Row],[HORA DE REPORTE]]) - (KPI_IMs_2[[#This Row],[FECHA DE LA NOVEDAD]]+KPI_IMs_2[[#This Row],[HORA DE LA FALLA]]), "[h]:mm")</f>
        <v>0:00</v>
      </c>
      <c r="Z387" t="str">
        <v>FALLAS EN DEVOLUCIONES</v>
      </c>
      <c r="AA387" t="str">
        <v>Software / Actualización</v>
      </c>
      <c r="AB387" t="str">
        <v>DUPLICACION DE DEVOLUCIONES</v>
      </c>
      <c r="AC387" t="str">
        <v>Software / Actualización</v>
      </c>
      <c r="AD387" t="str">
        <v>NO</v>
      </c>
      <c r="AE387" t="str">
        <v>NO</v>
      </c>
      <c r="AF387" t="str">
        <v>NO</v>
      </c>
      <c r="AG387" t="str">
        <v>NO</v>
      </c>
      <c r="AH387" t="str">
        <v>INTERNO</v>
      </c>
      <c r="AI387" t="str">
        <v>NEGOCIO</v>
      </c>
      <c r="AJ387" t="str">
        <v>Integracion / Desarrollo</v>
      </c>
      <c r="AM387" t="str">
        <v>Culminado 100%</v>
      </c>
      <c r="AP387" t="str" xml:space="preserve">
        <v xml:space="preserve">DUPLICACION DE DEVOLUCION_x000d_
•         Se realizan ajustes en unos archivos y se corrige la falla</v>
      </c>
      <c r="AQ387">
        <v>0.3333333333333333</v>
      </c>
      <c r="AR387">
        <v>0.875</v>
      </c>
    </row>
    <row r="388" xml:space="preserve">
      <c r="A388">
        <v>719634</v>
      </c>
      <c r="B388" t="str">
        <f>VLOOKUP(H388,DetalleTiendas!A$2:S$1778,3,FALSE)</f>
        <v>MEJORAMIENTO DEL HOGAR</v>
      </c>
      <c r="C388" t="str">
        <f>VLOOKUP(H388,DetalleTiendas!A$2:S$1778,4,FALSE)</f>
        <v>EASY</v>
      </c>
      <c r="D388" t="str">
        <f>VLOOKUP(H388,DetalleTiendas!A$2:S$1778,5,FALSE)</f>
        <v>BOGOTA - EASY</v>
      </c>
      <c r="E388" t="str">
        <v>GENESIX</v>
      </c>
      <c r="F388" t="str">
        <v>SI</v>
      </c>
      <c r="G388" t="str" xml:space="preserve">
        <f xml:space="preserve">IF(
   AND(ISNUMBER(VALUE(MID(H388,3,3))), ISNUMBER(FIND(" ", H388))),
   LEFT(H388,FIND(" ",H388)-1),
   H388
)</f>
        <v>E812</v>
      </c>
      <c r="H388" t="str">
        <v>E812 SOACHA</v>
      </c>
      <c r="J388" t="str">
        <v>Soporte_Onsite_Easy_Bogota</v>
      </c>
      <c r="K388" t="str">
        <v>Juan Fernando Rodriguez</v>
      </c>
      <c r="L388" t="str">
        <v>CERRADO</v>
      </c>
      <c r="M388" t="str">
        <v>CERRADO</v>
      </c>
      <c r="N388" t="str">
        <v>MEDIA</v>
      </c>
      <c r="O388">
        <v>45455</v>
      </c>
      <c r="P388">
        <v>0.5972222222222222</v>
      </c>
      <c r="Q388" t="str">
        <f>TEXT(KPI_IMs_2[[#This Row],[FECHA DE LA NOVEDAD]],"MMMM")</f>
        <v>junio</v>
      </c>
      <c r="R388" t="str">
        <f>TEXT(KPI_IMs_2[[#This Row],[FECHA DE LA NOVEDAD]],"aaaa")</f>
        <v>2024</v>
      </c>
      <c r="S388">
        <v>45455</v>
      </c>
      <c r="T388">
        <v>45455</v>
      </c>
      <c r="U388">
        <v>0.625</v>
      </c>
      <c r="V388">
        <v>0.6131944444444445</v>
      </c>
      <c r="W388">
        <f>((KPI_IMs_2[[#This Row],[FECHA DE RESOLUCION]]+KPI_IMs_2[[#This Row],[HORA CIERRE IM]])-(KPI_IMs_2[[#This Row],[FECHA DE LA NOVEDAD]]+KPI_IMs_2[[#This Row],[HORA DE LA FALLA]]))*24*60</f>
        <v>23.000000001629815</v>
      </c>
      <c r="X388" t="str" cm="1" xml:space="preserve">
        <f t="array" ref="X388" xml:space="preserve">IF(OR(O388="",P388="",S388="",V388="",AQ388="",AR388=""),"",
  LET(
    _xlpm.inicio, O388 + P388,
    _xlpm.fin, S388 + V388,
    _xlpm.dias, INT(_xlpm.fin - _xlpm.inicio),
    _xlpm.tiempo, REDUCE(0, SEQUENCE(_xlpm.dias + 1, 1, 0, 1),
      LAMBDA(_xlpm.acum,_xlpm.d,
        LET(
          _xlpm.dia, TRUNC(_xlpm.inicio) + _xlpm.d,
          _xlpm.horaIni, IF(_xlpm.d = 0, MAX(_xlpm.inicio, _xlpm.dia + AQ388), _xlpm.dia + AQ388),
          _xlpm.horaFin, IF(_xlpm.d = _xlpm.dias, MIN(_xlpm.fin, _xlpm.dia + AR388), _xlpm.dia + AR388),
          _xlpm.tiempo_dia, MAX(0, _xlpm.horaFin - _xlpm.horaIni),
          _xlpm.acum + _xlpm.tiempo_dia
        )
      )
    ),
    TEXT(_xlpm.tiempo, "h:mm")
  )
)</f>
        <v>0:23</v>
      </c>
      <c r="Y388" t="str">
        <f>TEXT((KPI_IMs_2[[#This Row],[FECHA DE REPORTE]]+KPI_IMs_2[[#This Row],[HORA DE REPORTE]]) - (KPI_IMs_2[[#This Row],[FECHA DE LA NOVEDAD]]+KPI_IMs_2[[#This Row],[HORA DE LA FALLA]]), "[h]:mm")</f>
        <v>0:40</v>
      </c>
      <c r="Z388" t="str">
        <v>CORTE DE ENERGIA</v>
      </c>
      <c r="AA388" t="str">
        <v>Eléctrico / Energía</v>
      </c>
      <c r="AB388" t="str">
        <v>Corte de energía en el sector</v>
      </c>
      <c r="AC388" t="str">
        <v>Infraestructura - Eléctrica</v>
      </c>
      <c r="AD388" t="str">
        <v>SI</v>
      </c>
      <c r="AE388" t="str">
        <v>SI</v>
      </c>
      <c r="AF388" t="str">
        <v>SI</v>
      </c>
      <c r="AG388" t="str">
        <v>SI</v>
      </c>
      <c r="AH388" t="str">
        <v>EXTERNO</v>
      </c>
      <c r="AI388" t="str">
        <v>PROVEEDOR</v>
      </c>
      <c r="AJ388" t="str">
        <v>Restablecimiento UPS</v>
      </c>
      <c r="AM388" t="str">
        <v>Culminado 100%</v>
      </c>
      <c r="AP388" t="str" xml:space="preserve">
        <v xml:space="preserve">Falla Fluido Eléctrico_x000d_
• 	se hace el restablecimiento y habilitación de la ups por desgaste de las baterias._x000d_
</v>
      </c>
      <c r="AQ388">
        <v>0.3333333333333333</v>
      </c>
      <c r="AR388">
        <v>0.875</v>
      </c>
    </row>
    <row r="389" xml:space="preserve">
      <c r="A389">
        <v>719723</v>
      </c>
      <c r="B389" t="str">
        <f>VLOOKUP(H389,DetalleTiendas!A$2:S$1778,3,FALSE)</f>
        <v>SUPERMERCADOS</v>
      </c>
      <c r="C389" t="str">
        <f>VLOOKUP(H389,DetalleTiendas!A$2:S$1778,4,FALSE)</f>
        <v>SPID</v>
      </c>
      <c r="D389" t="str">
        <f>VLOOKUP(H389,DetalleTiendas!A$2:S$1778,5,FALSE)</f>
        <v>BOGOTA</v>
      </c>
      <c r="E389" t="str">
        <v>GENESIX</v>
      </c>
      <c r="F389" t="str">
        <v>SI</v>
      </c>
      <c r="G389" t="str" xml:space="preserve">
        <f xml:space="preserve">IF(
   AND(ISNUMBER(VALUE(MID(H389,3,3))), ISNUMBER(FIND(" ", H389))),
   LEFT(H389,FIND(" ",H389)-1),
   H389
)</f>
        <v>SP329</v>
      </c>
      <c r="H389" t="str">
        <v>SP329 CALLE 148</v>
      </c>
      <c r="J389" t="str">
        <v>Mesas Especializadas Colombia</v>
      </c>
      <c r="K389" t="str">
        <v>Oscar Ramirez</v>
      </c>
      <c r="L389" t="str">
        <v>ABIERTO</v>
      </c>
      <c r="M389" t="str">
        <v>CERRADO</v>
      </c>
      <c r="N389" t="str">
        <v>MEDIA</v>
      </c>
      <c r="O389">
        <v>45451</v>
      </c>
      <c r="P389">
        <v>0.4166666666666667</v>
      </c>
      <c r="Q389" t="str">
        <f>TEXT(KPI_IMs_2[[#This Row],[FECHA DE LA NOVEDAD]],"MMMM")</f>
        <v>junio</v>
      </c>
      <c r="R389" t="str">
        <f>TEXT(KPI_IMs_2[[#This Row],[FECHA DE LA NOVEDAD]],"aaaa")</f>
        <v>2024</v>
      </c>
      <c r="S389">
        <v>45451</v>
      </c>
      <c r="T389">
        <v>45451</v>
      </c>
      <c r="U389">
        <v>0.5736111111111111</v>
      </c>
      <c r="V389">
        <v>0.6041666666666666</v>
      </c>
      <c r="W389">
        <f>((KPI_IMs_2[[#This Row],[FECHA DE RESOLUCION]]+KPI_IMs_2[[#This Row],[HORA CIERRE IM]])-(KPI_IMs_2[[#This Row],[FECHA DE LA NOVEDAD]]+KPI_IMs_2[[#This Row],[HORA DE LA FALLA]]))*24*60</f>
        <v>270</v>
      </c>
      <c r="X389" t="str" cm="1" xml:space="preserve">
        <f t="array" ref="X389" xml:space="preserve">IF(OR(O389="",P389="",S389="",V389="",AQ389="",AR389=""),"",
  LET(
    _xlpm.inicio, O389 + P389,
    _xlpm.fin, S389 + V389,
    _xlpm.dias, INT(_xlpm.fin - _xlpm.inicio),
    _xlpm.tiempo, REDUCE(0, SEQUENCE(_xlpm.dias + 1, 1, 0, 1),
      LAMBDA(_xlpm.acum,_xlpm.d,
        LET(
          _xlpm.dia, TRUNC(_xlpm.inicio) + _xlpm.d,
          _xlpm.horaIni, IF(_xlpm.d = 0, MAX(_xlpm.inicio, _xlpm.dia + AQ389), _xlpm.dia + AQ389),
          _xlpm.horaFin, IF(_xlpm.d = _xlpm.dias, MIN(_xlpm.fin, _xlpm.dia + AR389), _xlpm.dia + AR389),
          _xlpm.tiempo_dia, MAX(0, _xlpm.horaFin - _xlpm.horaIni),
          _xlpm.acum + _xlpm.tiempo_dia
        )
      )
    ),
    TEXT(_xlpm.tiempo, "h:mm")
  )
)</f>
        <v>4:30</v>
      </c>
      <c r="Y389" t="str">
        <f>TEXT((KPI_IMs_2[[#This Row],[FECHA DE REPORTE]]+KPI_IMs_2[[#This Row],[HORA DE REPORTE]]) - (KPI_IMs_2[[#This Row],[FECHA DE LA NOVEDAD]]+KPI_IMs_2[[#This Row],[HORA DE LA FALLA]]), "[h]:mm")</f>
        <v>3:46</v>
      </c>
      <c r="Z389" t="str">
        <v>BLOQUEO POS</v>
      </c>
      <c r="AA389" t="str">
        <v>Software / Actualización</v>
      </c>
      <c r="AB389" t="str">
        <v>BLOQUE DE CAJAS - SERVIDOR BLOQUEADO</v>
      </c>
      <c r="AC389" t="str">
        <v>Software / Actualización</v>
      </c>
      <c r="AD389" t="str">
        <v>SI</v>
      </c>
      <c r="AE389" t="str">
        <v>NO</v>
      </c>
      <c r="AF389" t="str">
        <v>NO</v>
      </c>
      <c r="AG389" t="str">
        <v>NO</v>
      </c>
      <c r="AH389" t="str">
        <v>INTERNO</v>
      </c>
      <c r="AI389" t="str">
        <v>SISTEMAS</v>
      </c>
      <c r="AJ389" t="str">
        <v>Reinicio o/y inicio de servicios</v>
      </c>
      <c r="AM389" t="str">
        <v>Culminado 100%</v>
      </c>
      <c r="AP389" t="str" xml:space="preserve">
        <v xml:space="preserve">BLOQUEO DE SERVIDOR_x000d_
• 	se validan servicio, se reinician se ajustan cajas y quedan operativas. </v>
      </c>
      <c r="AQ389">
        <v>0.3333333333333333</v>
      </c>
      <c r="AR389">
        <v>0.875</v>
      </c>
    </row>
    <row r="390" xml:space="preserve">
      <c r="A390">
        <v>703648</v>
      </c>
      <c r="B390" t="str">
        <f>VLOOKUP(H390,DetalleTiendas!A$2:S$1778,3,FALSE)</f>
        <v>SUPERMERCADOS</v>
      </c>
      <c r="C390" t="str">
        <f>VLOOKUP(H390,DetalleTiendas!A$2:S$1778,4,FALSE)</f>
        <v>EDS JUMBO</v>
      </c>
      <c r="D390" t="str">
        <f>VLOOKUP(H390,DetalleTiendas!A$2:S$1778,5,FALSE)</f>
        <v>BOGOTA</v>
      </c>
      <c r="E390" t="str">
        <v>ENLACES</v>
      </c>
      <c r="F390" t="str">
        <v>NO</v>
      </c>
      <c r="G390" t="str" xml:space="preserve">
        <f xml:space="preserve">IF(
   AND(ISNUMBER(VALUE(MID(H390,3,3))), ISNUMBER(FIND(" ", H390))),
   LEFT(H390,FIND(" ",H390)-1),
   H390
)</f>
        <v>Z145</v>
      </c>
      <c r="H390" t="str">
        <v>Z145 AV CIUDAD DE CALI</v>
      </c>
      <c r="J390" t="str">
        <v>Redes y Comunicaciones-NIVEL 2 - COL</v>
      </c>
      <c r="K390" t="str">
        <v>Guillermo Gutierrez</v>
      </c>
      <c r="L390" t="str">
        <v>ABIERTO</v>
      </c>
      <c r="M390" t="str">
        <v>CERRADO</v>
      </c>
      <c r="N390" t="str">
        <v>MEDIA</v>
      </c>
      <c r="O390">
        <v>45449</v>
      </c>
      <c r="P390">
        <v>0.4652777777777778</v>
      </c>
      <c r="Q390" t="str">
        <f>TEXT(KPI_IMs_2[[#This Row],[FECHA DE LA NOVEDAD]],"MMMM")</f>
        <v>junio</v>
      </c>
      <c r="R390" t="str">
        <f>TEXT(KPI_IMs_2[[#This Row],[FECHA DE LA NOVEDAD]],"aaaa")</f>
        <v>2024</v>
      </c>
      <c r="S390">
        <v>45449</v>
      </c>
      <c r="T390">
        <v>45449</v>
      </c>
      <c r="U390">
        <v>0.5506944444444445</v>
      </c>
      <c r="V390">
        <v>0.7465277777777778</v>
      </c>
      <c r="W390">
        <f>((KPI_IMs_2[[#This Row],[FECHA DE RESOLUCION]]+KPI_IMs_2[[#This Row],[HORA CIERRE IM]])-(KPI_IMs_2[[#This Row],[FECHA DE LA NOVEDAD]]+KPI_IMs_2[[#This Row],[HORA DE LA FALLA]]))*24*60</f>
        <v>405</v>
      </c>
      <c r="X390" t="str" cm="1" xml:space="preserve">
        <f t="array" ref="X390" xml:space="preserve">IF(OR(O390="",P390="",S390="",V390="",AQ390="",AR390=""),"",
  LET(
    _xlpm.inicio, O390 + P390,
    _xlpm.fin, S390 + V390,
    _xlpm.dias, INT(_xlpm.fin - _xlpm.inicio),
    _xlpm.tiempo, REDUCE(0, SEQUENCE(_xlpm.dias + 1, 1, 0, 1),
      LAMBDA(_xlpm.acum,_xlpm.d,
        LET(
          _xlpm.dia, TRUNC(_xlpm.inicio) + _xlpm.d,
          _xlpm.horaIni, IF(_xlpm.d = 0, MAX(_xlpm.inicio, _xlpm.dia + AQ390), _xlpm.dia + AQ390),
          _xlpm.horaFin, IF(_xlpm.d = _xlpm.dias, MIN(_xlpm.fin, _xlpm.dia + AR390), _xlpm.dia + AR390),
          _xlpm.tiempo_dia, MAX(0, _xlpm.horaFin - _xlpm.horaIni),
          _xlpm.acum + _xlpm.tiempo_dia
        )
      )
    ),
    TEXT(_xlpm.tiempo, "h:mm")
  )
)</f>
        <v>6:45</v>
      </c>
      <c r="Y390" t="str">
        <f>TEXT((KPI_IMs_2[[#This Row],[FECHA DE REPORTE]]+KPI_IMs_2[[#This Row],[HORA DE REPORTE]]) - (KPI_IMs_2[[#This Row],[FECHA DE LA NOVEDAD]]+KPI_IMs_2[[#This Row],[HORA DE LA FALLA]]), "[h]:mm")</f>
        <v>2:03</v>
      </c>
      <c r="Z390" t="str">
        <v>CAIDA ENLACES</v>
      </c>
      <c r="AA390" t="str">
        <v>Red / Enlace / Proveedor</v>
      </c>
      <c r="AB390" t="str">
        <v xml:space="preserve">DAÑOS DE FIBRA POR OBRAS </v>
      </c>
      <c r="AC390" t="str">
        <v>Proveedor - Red/Infraestructura</v>
      </c>
      <c r="AD390" t="str">
        <v>SI</v>
      </c>
      <c r="AE390" t="str">
        <v>NO</v>
      </c>
      <c r="AF390" t="str">
        <v>NO</v>
      </c>
      <c r="AG390" t="str">
        <v>NO</v>
      </c>
      <c r="AH390" t="str">
        <v>EXTERNO</v>
      </c>
      <c r="AI390" t="str">
        <v>PROVEEDOR</v>
      </c>
      <c r="AJ390" t="str">
        <v>Ajustes Conexiones tienda</v>
      </c>
      <c r="AM390" t="str">
        <v>Culminado 100%</v>
      </c>
      <c r="AP390" t="str" xml:space="preserve">
        <v xml:space="preserve">CAIDA DE ENLACES_x000d_
• 	Buenas Noches, el proveedor realizo fusión de fibra por daño en la zona trabajos realizados por la alcaldía, hubo demoras por fuertes lluvias en la zona y acceso al predio, pero la novedad ya fue solucionada.</v>
      </c>
      <c r="AQ390">
        <v>0.3333333333333333</v>
      </c>
      <c r="AR390">
        <v>0.875</v>
      </c>
    </row>
    <row r="391" xml:space="preserve">
      <c r="A391">
        <v>719704</v>
      </c>
      <c r="B391" t="str">
        <f>VLOOKUP(H391,DetalleTiendas!A$2:S$1778,3,FALSE)</f>
        <v>SUPERMERCADOS</v>
      </c>
      <c r="C391" t="str">
        <f>VLOOKUP(H391,DetalleTiendas!A$2:S$1778,4,FALSE)</f>
        <v>METRO</v>
      </c>
      <c r="D391" t="str">
        <f>VLOOKUP(H391,DetalleTiendas!A$2:S$1778,5,FALSE)</f>
        <v>COSTA</v>
      </c>
      <c r="E391" t="str">
        <v>POS</v>
      </c>
      <c r="F391" t="str">
        <v>NO</v>
      </c>
      <c r="G391" t="str" xml:space="preserve">
        <f xml:space="preserve">IF(
   AND(ISNUMBER(VALUE(MID(H391,3,3))), ISNUMBER(FIND(" ", H391))),
   LEFT(H391,FIND(" ",H391)-1),
   H391
)</f>
        <v>M049</v>
      </c>
      <c r="H391" t="str">
        <v>M049 LA 30</v>
      </c>
      <c r="J391" t="str">
        <v>Mantenimiento_Colombia</v>
      </c>
      <c r="K391" t="str">
        <v>David Higuita</v>
      </c>
      <c r="L391" t="str">
        <v>CERRADO</v>
      </c>
      <c r="M391" t="str">
        <v>CERRADO</v>
      </c>
      <c r="N391" t="str">
        <v>MEDIA</v>
      </c>
      <c r="O391">
        <v>45448</v>
      </c>
      <c r="P391">
        <v>0.7916666666666666</v>
      </c>
      <c r="Q391" t="str">
        <f>TEXT(KPI_IMs_2[[#This Row],[FECHA DE LA NOVEDAD]],"MMMM")</f>
        <v>junio</v>
      </c>
      <c r="R391" t="str">
        <f>TEXT(KPI_IMs_2[[#This Row],[FECHA DE LA NOVEDAD]],"aaaa")</f>
        <v>2024</v>
      </c>
      <c r="S391">
        <v>45449</v>
      </c>
      <c r="T391">
        <v>45448</v>
      </c>
      <c r="U391">
        <v>0.79375</v>
      </c>
      <c r="V391">
        <v>0.3173611111111111</v>
      </c>
      <c r="W391">
        <f>((KPI_IMs_2[[#This Row],[FECHA DE RESOLUCION]]+KPI_IMs_2[[#This Row],[HORA CIERRE IM]])-(KPI_IMs_2[[#This Row],[FECHA DE LA NOVEDAD]]+KPI_IMs_2[[#This Row],[HORA DE LA FALLA]]))*24*60</f>
        <v>757.0000000053551</v>
      </c>
      <c r="X391" t="str" cm="1" xml:space="preserve">
        <f t="array" ref="X391" xml:space="preserve">IF(OR(O391="",P391="",S391="",V391="",AQ391="",AR391=""),"",
  LET(
    _xlpm.inicio, O391 + P391,
    _xlpm.fin, S391 + V391,
    _xlpm.dias, INT(_xlpm.fin - _xlpm.inicio),
    _xlpm.tiempo, REDUCE(0, SEQUENCE(_xlpm.dias + 1, 1, 0, 1),
      LAMBDA(_xlpm.acum,_xlpm.d,
        LET(
          _xlpm.dia, TRUNC(_xlpm.inicio) + _xlpm.d,
          _xlpm.horaIni, IF(_xlpm.d = 0, MAX(_xlpm.inicio, _xlpm.dia + AQ391), _xlpm.dia + AQ391),
          _xlpm.horaFin, IF(_xlpm.d = _xlpm.dias, MIN(_xlpm.fin, _xlpm.dia + AR391), _xlpm.dia + AR391),
          _xlpm.tiempo_dia, MAX(0, _xlpm.horaFin - _xlpm.horaIni),
          _xlpm.acum + _xlpm.tiempo_dia
        )
      )
    ),
    TEXT(_xlpm.tiempo, "h:mm")
  )
)</f>
        <v>2:00</v>
      </c>
      <c r="Y391" t="str">
        <f>TEXT((KPI_IMs_2[[#This Row],[FECHA DE REPORTE]]+KPI_IMs_2[[#This Row],[HORA DE REPORTE]]) - (KPI_IMs_2[[#This Row],[FECHA DE LA NOVEDAD]]+KPI_IMs_2[[#This Row],[HORA DE LA FALLA]]), "[h]:mm")</f>
        <v>0:03</v>
      </c>
      <c r="Z391" t="str">
        <v>CORTE DE ENERGIA</v>
      </c>
      <c r="AA391" t="str">
        <v>Eléctrico / Energía</v>
      </c>
      <c r="AB391" t="str">
        <v xml:space="preserve">ARREGLOS EN LA PANTA ELECTRICA </v>
      </c>
      <c r="AC391" t="str">
        <v>Infraestructura - Eléctrica</v>
      </c>
      <c r="AD391" t="str">
        <v>SI</v>
      </c>
      <c r="AE391" t="str">
        <v>SI</v>
      </c>
      <c r="AF391" t="str">
        <v>SI</v>
      </c>
      <c r="AG391" t="str">
        <v>SI</v>
      </c>
      <c r="AH391" t="str">
        <v>INTERNO</v>
      </c>
      <c r="AI391" t="str">
        <v>NEGOCIO</v>
      </c>
      <c r="AJ391" t="str">
        <v>Revision de la Planta de Energia</v>
      </c>
      <c r="AM391" t="str">
        <v>Culminado 100%</v>
      </c>
      <c r="AP391" t="str" xml:space="preserve">
        <v xml:space="preserve">FALLA DE LA PLANTA DE ENERGIA	_x000d_
• 	se está haciendo la rutina semanal, se valida todo lo que requieran, no define el ticket que tipo de novedad es._x000d_
* 	No se encuentra afectación sobre las UPS luego de varias visitas UPS OK. _x000d_
-	Se habilita planta eléctrica para restablecer el servicio. 	</v>
      </c>
      <c r="AQ391">
        <v>0.3333333333333333</v>
      </c>
      <c r="AR391">
        <v>0.875</v>
      </c>
    </row>
    <row r="392" xml:space="preserve">
      <c r="A392">
        <v>699308</v>
      </c>
      <c r="B392" t="str">
        <f>VLOOKUP(H392,DetalleTiendas!A$2:S$1778,3,FALSE)</f>
        <v>SUPERMERCADOS</v>
      </c>
      <c r="C392" t="str">
        <f>VLOOKUP(H392,DetalleTiendas!A$2:S$1778,4,FALSE)</f>
        <v>METRO</v>
      </c>
      <c r="D392" t="str">
        <f>VLOOKUP(H392,DetalleTiendas!A$2:S$1778,5,FALSE)</f>
        <v>COSTA</v>
      </c>
      <c r="E392" t="str">
        <v>POS</v>
      </c>
      <c r="F392" t="str">
        <v>NO</v>
      </c>
      <c r="G392" t="str" xml:space="preserve">
        <f xml:space="preserve">IF(
   AND(ISNUMBER(VALUE(MID(H392,3,3))), ISNUMBER(FIND(" ", H392))),
   LEFT(H392,FIND(" ",H392)-1),
   H392
)</f>
        <v>M085</v>
      </c>
      <c r="H392" t="str">
        <v>M085 MONTERIA</v>
      </c>
      <c r="J392" t="str">
        <v>Soporte_Onsite_REG_Costa_SM Colombia</v>
      </c>
      <c r="K392" t="str">
        <v>Celso Niebles</v>
      </c>
      <c r="L392" t="str">
        <v>CERRADO</v>
      </c>
      <c r="M392" t="str">
        <v>CERRADO</v>
      </c>
      <c r="N392" t="str">
        <v>MEDIA</v>
      </c>
      <c r="O392">
        <v>45445</v>
      </c>
      <c r="P392">
        <v>0.5138888888888888</v>
      </c>
      <c r="Q392" t="str">
        <f>TEXT(KPI_IMs_2[[#This Row],[FECHA DE LA NOVEDAD]],"MMMM")</f>
        <v>junio</v>
      </c>
      <c r="R392" t="str">
        <f>TEXT(KPI_IMs_2[[#This Row],[FECHA DE LA NOVEDAD]],"aaaa")</f>
        <v>2024</v>
      </c>
      <c r="S392">
        <v>45445</v>
      </c>
      <c r="T392">
        <v>45445</v>
      </c>
      <c r="U392">
        <v>0.5423611111111111</v>
      </c>
      <c r="V392">
        <v>0.5555555555555556</v>
      </c>
      <c r="W392">
        <f>((KPI_IMs_2[[#This Row],[FECHA DE RESOLUCION]]+KPI_IMs_2[[#This Row],[HORA CIERRE IM]])-(KPI_IMs_2[[#This Row],[FECHA DE LA NOVEDAD]]+KPI_IMs_2[[#This Row],[HORA DE LA FALLA]]))*24*60</f>
        <v>59.99999999650754</v>
      </c>
      <c r="X392" t="str" cm="1" xml:space="preserve">
        <f t="array" ref="X392" xml:space="preserve">IF(OR(O392="",P392="",S392="",V392="",AQ392="",AR392=""),"",
  LET(
    _xlpm.inicio, O392 + P392,
    _xlpm.fin, S392 + V392,
    _xlpm.dias, INT(_xlpm.fin - _xlpm.inicio),
    _xlpm.tiempo, REDUCE(0, SEQUENCE(_xlpm.dias + 1, 1, 0, 1),
      LAMBDA(_xlpm.acum,_xlpm.d,
        LET(
          _xlpm.dia, TRUNC(_xlpm.inicio) + _xlpm.d,
          _xlpm.horaIni, IF(_xlpm.d = 0, MAX(_xlpm.inicio, _xlpm.dia + AQ392), _xlpm.dia + AQ392),
          _xlpm.horaFin, IF(_xlpm.d = _xlpm.dias, MIN(_xlpm.fin, _xlpm.dia + AR392), _xlpm.dia + AR392),
          _xlpm.tiempo_dia, MAX(0, _xlpm.horaFin - _xlpm.horaIni),
          _xlpm.acum + _xlpm.tiempo_dia
        )
      )
    ),
    TEXT(_xlpm.tiempo, "h:mm")
  )
)</f>
        <v>1:00</v>
      </c>
      <c r="Y392" t="str">
        <f>TEXT((KPI_IMs_2[[#This Row],[FECHA DE REPORTE]]+KPI_IMs_2[[#This Row],[HORA DE REPORTE]]) - (KPI_IMs_2[[#This Row],[FECHA DE LA NOVEDAD]]+KPI_IMs_2[[#This Row],[HORA DE LA FALLA]]), "[h]:mm")</f>
        <v>0:41</v>
      </c>
      <c r="Z392" t="str">
        <v>CORTE DE ENERGIA</v>
      </c>
      <c r="AA392" t="str">
        <v>Eléctrico / Energía</v>
      </c>
      <c r="AB392" t="str">
        <v>BATERIAS AGOTADAS - UPS</v>
      </c>
      <c r="AC392" t="str">
        <v>Infraestructura - Eléctrica</v>
      </c>
      <c r="AD392" t="str">
        <v>SI</v>
      </c>
      <c r="AE392" t="str">
        <v>SI</v>
      </c>
      <c r="AF392" t="str">
        <v>SI</v>
      </c>
      <c r="AG392" t="str">
        <v>SI</v>
      </c>
      <c r="AH392" t="str">
        <v>EXTERNO</v>
      </c>
      <c r="AI392" t="str">
        <v>NEGOCIO</v>
      </c>
      <c r="AJ392" t="str">
        <v>Revision de la Planta de Energia</v>
      </c>
      <c r="AM392" t="str">
        <v>Culminado 100%</v>
      </c>
      <c r="AP392" t="str" xml:space="preserve">
        <v xml:space="preserve">FALLA DE LA PLANTA DE ENERGIA	_x000d_
• 	02 de junio, 12:20 pm. Se reporta Novedad la energía eléctrica en la Tienda M085 Metro Montería. El Coordinador de Cajas reporta que debido a trabajos programados del proveedor de energía se quedaron sin fluido eléctrico externo desde las 7:00AM, la planta de energía venía trabajando normal, pero a las 12:00PM, dejo de funcionar, una de las UPS agoto baterías Causando el apagado de los equipos de comunicación y las POS fuera de línea._x000d_
* 	12:50 pm Personal de mantenimiento corrige la novedad presentada con la planta de energía regresando el fluido eléctrico a la tienda. _x000d_
• 1:00 pm se valida con el NOC y confirma que todos los equipos subieron correctamente _x000d_
• 1:05 pm personal de cajas manifiesta que las POS aún siguen fuera de línea _x000d_
• 1:10 pm se contacta personal de Mesas especializadas para apoyo para subir la consola del servidor. _x000d_
• 01:20 pm se valida con coordinador de Cajas y confirma que las POS se encuentran en línea._x000d_
</v>
      </c>
      <c r="AQ392">
        <v>0.3333333333333333</v>
      </c>
      <c r="AR392">
        <v>0.875</v>
      </c>
    </row>
    <row r="393" xml:space="preserve">
      <c r="A393">
        <v>697446</v>
      </c>
      <c r="B393" t="str">
        <f>VLOOKUP(H393,DetalleTiendas!A$2:S$1778,3,FALSE)</f>
        <v>SUPERMERCADOS</v>
      </c>
      <c r="C393" t="str">
        <f>VLOOKUP(H393,DetalleTiendas!A$2:S$1778,4,FALSE)</f>
        <v>EDS JUMBO</v>
      </c>
      <c r="D393" t="str">
        <f>VLOOKUP(H393,DetalleTiendas!A$2:S$1778,5,FALSE)</f>
        <v>BOGOTA</v>
      </c>
      <c r="E393" t="str">
        <v>POS</v>
      </c>
      <c r="F393" t="str">
        <v>NO</v>
      </c>
      <c r="G393" t="str" xml:space="preserve">
        <f xml:space="preserve">IF(
   AND(ISNUMBER(VALUE(MID(H393,3,3))), ISNUMBER(FIND(" ", H393))),
   LEFT(H393,FIND(" ",H393)-1),
   H393
)</f>
        <v>Z008</v>
      </c>
      <c r="H393" t="str">
        <v>Z008 AV 1a MAYO</v>
      </c>
      <c r="J393" t="str">
        <v>Redes y Comunicaciones-NIVEL 2 - COL</v>
      </c>
      <c r="K393" t="str">
        <v>Guillermo Gutierrez</v>
      </c>
      <c r="L393" t="str">
        <v>CERRADO</v>
      </c>
      <c r="M393" t="str">
        <v>CERRADO</v>
      </c>
      <c r="N393" t="str">
        <v>ALTA</v>
      </c>
      <c r="O393">
        <v>45444</v>
      </c>
      <c r="P393">
        <v>0.3472222222222222</v>
      </c>
      <c r="Q393" t="str">
        <f>TEXT(KPI_IMs_2[[#This Row],[FECHA DE LA NOVEDAD]],"MMMM")</f>
        <v>junio</v>
      </c>
      <c r="R393" t="str">
        <f>TEXT(KPI_IMs_2[[#This Row],[FECHA DE LA NOVEDAD]],"aaaa")</f>
        <v>2024</v>
      </c>
      <c r="S393">
        <v>45444</v>
      </c>
      <c r="T393">
        <v>45444</v>
      </c>
      <c r="U393">
        <v>0.3472222222222222</v>
      </c>
      <c r="V393">
        <v>0.3958333333333333</v>
      </c>
      <c r="W393">
        <f>((KPI_IMs_2[[#This Row],[FECHA DE RESOLUCION]]+KPI_IMs_2[[#This Row],[HORA CIERRE IM]])-(KPI_IMs_2[[#This Row],[FECHA DE LA NOVEDAD]]+KPI_IMs_2[[#This Row],[HORA DE LA FALLA]]))*24*60</f>
        <v>70.00000000814907</v>
      </c>
      <c r="X393" t="str" cm="1" xml:space="preserve">
        <f t="array" ref="X393" xml:space="preserve">IF(OR(O393="",P393="",S393="",V393="",AQ393="",AR393=""),"",
  LET(
    _xlpm.inicio, O393 + P393,
    _xlpm.fin, S393 + V393,
    _xlpm.dias, INT(_xlpm.fin - _xlpm.inicio),
    _xlpm.tiempo, REDUCE(0, SEQUENCE(_xlpm.dias + 1, 1, 0, 1),
      LAMBDA(_xlpm.acum,_xlpm.d,
        LET(
          _xlpm.dia, TRUNC(_xlpm.inicio) + _xlpm.d,
          _xlpm.horaIni, IF(_xlpm.d = 0, MAX(_xlpm.inicio, _xlpm.dia + AQ393), _xlpm.dia + AQ393),
          _xlpm.horaFin, IF(_xlpm.d = _xlpm.dias, MIN(_xlpm.fin, _xlpm.dia + AR393), _xlpm.dia + AR393),
          _xlpm.tiempo_dia, MAX(0, _xlpm.horaFin - _xlpm.horaIni),
          _xlpm.acum + _xlpm.tiempo_dia
        )
      )
    ),
    TEXT(_xlpm.tiempo, "h:mm")
  )
)</f>
        <v>1:10</v>
      </c>
      <c r="Y393" t="str">
        <f>TEXT((KPI_IMs_2[[#This Row],[FECHA DE REPORTE]]+KPI_IMs_2[[#This Row],[HORA DE REPORTE]]) - (KPI_IMs_2[[#This Row],[FECHA DE LA NOVEDAD]]+KPI_IMs_2[[#This Row],[HORA DE LA FALLA]]), "[h]:mm")</f>
        <v>0:00</v>
      </c>
      <c r="Z393" t="str">
        <v>CAIDA ENLACES</v>
      </c>
      <c r="AA393" t="str">
        <v>Red / Enlace / Proveedor</v>
      </c>
      <c r="AB393" t="str">
        <v>LOCAL SIN INTERNET</v>
      </c>
      <c r="AC393" t="str">
        <v>Proveedor - Red/Infraestructura</v>
      </c>
      <c r="AD393" t="str">
        <v>SI</v>
      </c>
      <c r="AE393" t="str">
        <v>NO</v>
      </c>
      <c r="AF393" t="str">
        <v>NO</v>
      </c>
      <c r="AG393" t="str">
        <v>NO</v>
      </c>
      <c r="AH393" t="str">
        <v>EXTERNO</v>
      </c>
      <c r="AI393" t="str">
        <v>PROVEEDOR</v>
      </c>
      <c r="AJ393" t="str">
        <v>Ajuste por parte del Proveedor</v>
      </c>
      <c r="AM393" t="str">
        <v>Culminado 100%</v>
      </c>
      <c r="AP393" t="str" xml:space="preserve">
        <v xml:space="preserve">LOCAL SIN INTERNET        _x000d_
•         Se reporto la novedad con el proveedor, el proveedor restablece la fibra óptica en la tienda._x000d_
*      El proveedor restablece el servicio. </v>
      </c>
      <c r="AQ393">
        <v>0.3333333333333333</v>
      </c>
      <c r="AR393">
        <v>0.875</v>
      </c>
    </row>
    <row r="394" xml:space="preserve">
      <c r="A394">
        <v>697615</v>
      </c>
      <c r="B394" t="str">
        <f>VLOOKUP(H394,DetalleTiendas!A$2:S$1778,3,FALSE)</f>
        <v>PAIS</v>
      </c>
      <c r="C394" t="str">
        <f>VLOOKUP(H394,DetalleTiendas!A$2:S$1778,4,FALSE)</f>
        <v>PAIS</v>
      </c>
      <c r="D394" t="str">
        <f>VLOOKUP(H394,DetalleTiendas!A$2:S$1778,5,FALSE)</f>
        <v>PAIS</v>
      </c>
      <c r="E394" t="str">
        <v>CORTE DE ENERGIA</v>
      </c>
      <c r="F394" t="str">
        <v>N/A</v>
      </c>
      <c r="G394" t="str" xml:space="preserve">
        <f xml:space="preserve">IF(
   AND(ISNUMBER(VALUE(MID(H394,3,3))), ISNUMBER(FIND(" ", H394))),
   LEFT(H394,FIND(" ",H394)-1),
   H394
)</f>
        <v>PAIS</v>
      </c>
      <c r="H394" t="str">
        <v>PAIS</v>
      </c>
      <c r="J394" t="str">
        <v>Redes y Comunicaciones-NIVEL 2 - COL</v>
      </c>
      <c r="K394" t="str">
        <v>Guillermo Gutierrez</v>
      </c>
      <c r="L394" t="str">
        <v>CERRADO</v>
      </c>
      <c r="M394" t="str">
        <v>CERRADO</v>
      </c>
      <c r="N394" t="str">
        <v>ALTA</v>
      </c>
      <c r="O394">
        <v>45444</v>
      </c>
      <c r="P394">
        <v>0.49930555555555556</v>
      </c>
      <c r="Q394" t="str">
        <f>TEXT(KPI_IMs_2[[#This Row],[FECHA DE LA NOVEDAD]],"MMMM")</f>
        <v>junio</v>
      </c>
      <c r="R394" t="str">
        <f>TEXT(KPI_IMs_2[[#This Row],[FECHA DE LA NOVEDAD]],"aaaa")</f>
        <v>2024</v>
      </c>
      <c r="S394">
        <v>45444</v>
      </c>
      <c r="T394">
        <v>45444</v>
      </c>
      <c r="U394">
        <v>0.5048611111111111</v>
      </c>
      <c r="V394">
        <v>0.625</v>
      </c>
      <c r="W394">
        <f>((KPI_IMs_2[[#This Row],[FECHA DE RESOLUCION]]+KPI_IMs_2[[#This Row],[HORA CIERRE IM]])-(KPI_IMs_2[[#This Row],[FECHA DE LA NOVEDAD]]+KPI_IMs_2[[#This Row],[HORA DE LA FALLA]]))*24*60</f>
        <v>181.00000000325963</v>
      </c>
      <c r="X394" t="str" cm="1" xml:space="preserve">
        <f t="array" ref="X394" xml:space="preserve">IF(OR(O394="",P394="",S394="",V394="",AQ394="",AR394=""),"",
  LET(
    _xlpm.inicio, O394 + P394,
    _xlpm.fin, S394 + V394,
    _xlpm.dias, INT(_xlpm.fin - _xlpm.inicio),
    _xlpm.tiempo, REDUCE(0, SEQUENCE(_xlpm.dias + 1, 1, 0, 1),
      LAMBDA(_xlpm.acum,_xlpm.d,
        LET(
          _xlpm.dia, TRUNC(_xlpm.inicio) + _xlpm.d,
          _xlpm.horaIni, IF(_xlpm.d = 0, MAX(_xlpm.inicio, _xlpm.dia + AQ394), _xlpm.dia + AQ394),
          _xlpm.horaFin, IF(_xlpm.d = _xlpm.dias, MIN(_xlpm.fin, _xlpm.dia + AR394), _xlpm.dia + AR394),
          _xlpm.tiempo_dia, MAX(0, _xlpm.horaFin - _xlpm.horaIni),
          _xlpm.acum + _xlpm.tiempo_dia
        )
      )
    ),
    TEXT(_xlpm.tiempo, "h:mm")
  )
)</f>
        <v>3:01</v>
      </c>
      <c r="Y394" t="str">
        <f>TEXT((KPI_IMs_2[[#This Row],[FECHA DE REPORTE]]+KPI_IMs_2[[#This Row],[HORA DE REPORTE]]) - (KPI_IMs_2[[#This Row],[FECHA DE LA NOVEDAD]]+KPI_IMs_2[[#This Row],[HORA DE LA FALLA]]), "[h]:mm")</f>
        <v>0:08</v>
      </c>
      <c r="Z394" t="str">
        <v>FACTURA ELECTRONICA COLOMBIA</v>
      </c>
      <c r="AA394" t="str">
        <v>Software / Actualización</v>
      </c>
      <c r="AB394" t="str">
        <v>Fallas con la facturación eléctronica</v>
      </c>
      <c r="AC394" t="str">
        <v>Software / Actualización</v>
      </c>
      <c r="AD394" t="str">
        <v>SI</v>
      </c>
      <c r="AE394" t="str">
        <v>SI</v>
      </c>
      <c r="AF394" t="str">
        <v>SI</v>
      </c>
      <c r="AG394" t="str">
        <v>SI</v>
      </c>
      <c r="AH394" t="str">
        <v>INTERNO</v>
      </c>
      <c r="AI394" t="str">
        <v>SISTEMAS</v>
      </c>
      <c r="AJ394" t="str">
        <v>Mejora Actualizacion Sistema</v>
      </c>
      <c r="AM394" t="str">
        <v>Culminado 100%</v>
      </c>
      <c r="AP394" t="str">
        <v>Se procede a bajar el microservicio de facturador a cadena</v>
      </c>
      <c r="AQ394">
        <v>0.3333333333333333</v>
      </c>
      <c r="AR394">
        <v>0.875</v>
      </c>
    </row>
    <row r="395" xml:space="preserve">
      <c r="A395">
        <v>698218</v>
      </c>
      <c r="B395" t="str">
        <f>VLOOKUP(H395,DetalleTiendas!A$2:S$1778,3,FALSE)</f>
        <v>SUPERMERCADOS</v>
      </c>
      <c r="C395" t="str">
        <f>VLOOKUP(H395,DetalleTiendas!A$2:S$1778,4,FALSE)</f>
        <v>SPID</v>
      </c>
      <c r="D395" t="str">
        <f>VLOOKUP(H395,DetalleTiendas!A$2:S$1778,5,FALSE)</f>
        <v>BOGOTA</v>
      </c>
      <c r="E395" t="str">
        <v>ENLACES</v>
      </c>
      <c r="F395" t="str">
        <v>N/A</v>
      </c>
      <c r="G395" t="str" xml:space="preserve">
        <f xml:space="preserve">IF(
   AND(ISNUMBER(VALUE(MID(H395,3,3))), ISNUMBER(FIND(" ", H395))),
   LEFT(H395,FIND(" ",H395)-1),
   H395
)</f>
        <v>SP329</v>
      </c>
      <c r="H395" t="str">
        <v>SP329 CALLE 148</v>
      </c>
      <c r="J395" t="str">
        <v>Mesas Especializadas Colombia</v>
      </c>
      <c r="K395" t="str">
        <v>Oscar Ramirez</v>
      </c>
      <c r="L395" t="str">
        <v>CERRADO</v>
      </c>
      <c r="M395" t="str">
        <v>CERRADO</v>
      </c>
      <c r="N395" t="str">
        <v>MEDIA</v>
      </c>
      <c r="O395">
        <v>45444</v>
      </c>
      <c r="P395">
        <v>0.5694444444444444</v>
      </c>
      <c r="Q395" t="str">
        <f>TEXT(KPI_IMs_2[[#This Row],[FECHA DE LA NOVEDAD]],"MMMM")</f>
        <v>junio</v>
      </c>
      <c r="R395" t="str">
        <f>TEXT(KPI_IMs_2[[#This Row],[FECHA DE LA NOVEDAD]],"aaaa")</f>
        <v>2024</v>
      </c>
      <c r="S395">
        <v>45444</v>
      </c>
      <c r="T395">
        <v>45444</v>
      </c>
      <c r="U395">
        <v>0.58125</v>
      </c>
      <c r="V395">
        <v>0.6458333333333334</v>
      </c>
      <c r="W395">
        <f>((KPI_IMs_2[[#This Row],[FECHA DE RESOLUCION]]+KPI_IMs_2[[#This Row],[HORA CIERRE IM]])-(KPI_IMs_2[[#This Row],[FECHA DE LA NOVEDAD]]+KPI_IMs_2[[#This Row],[HORA DE LA FALLA]]))*24*60</f>
        <v>110.0000000023283</v>
      </c>
      <c r="X395" t="str" cm="1" xml:space="preserve">
        <f t="array" ref="X395" xml:space="preserve">IF(OR(O395="",P395="",S395="",V395="",AQ395="",AR395=""),"",
  LET(
    _xlpm.inicio, O395 + P395,
    _xlpm.fin, S395 + V395,
    _xlpm.dias, INT(_xlpm.fin - _xlpm.inicio),
    _xlpm.tiempo, REDUCE(0, SEQUENCE(_xlpm.dias + 1, 1, 0, 1),
      LAMBDA(_xlpm.acum,_xlpm.d,
        LET(
          _xlpm.dia, TRUNC(_xlpm.inicio) + _xlpm.d,
          _xlpm.horaIni, IF(_xlpm.d = 0, MAX(_xlpm.inicio, _xlpm.dia + AQ395), _xlpm.dia + AQ395),
          _xlpm.horaFin, IF(_xlpm.d = _xlpm.dias, MIN(_xlpm.fin, _xlpm.dia + AR395), _xlpm.dia + AR395),
          _xlpm.tiempo_dia, MAX(0, _xlpm.horaFin - _xlpm.horaIni),
          _xlpm.acum + _xlpm.tiempo_dia
        )
      )
    ),
    TEXT(_xlpm.tiempo, "h:mm")
  )
)</f>
        <v>1:50</v>
      </c>
      <c r="Y395" t="str">
        <f>TEXT((KPI_IMs_2[[#This Row],[FECHA DE REPORTE]]+KPI_IMs_2[[#This Row],[HORA DE REPORTE]]) - (KPI_IMs_2[[#This Row],[FECHA DE LA NOVEDAD]]+KPI_IMs_2[[#This Row],[HORA DE LA FALLA]]), "[h]:mm")</f>
        <v>0:17</v>
      </c>
      <c r="Z395" t="str">
        <v>POS FUERA DE LINEA</v>
      </c>
      <c r="AA395" t="str">
        <v>Servidores / Infraestructura</v>
      </c>
      <c r="AB395" t="str">
        <v>FALLAS CON EL SERVIDOR ARS (BLOQUEO)</v>
      </c>
      <c r="AC395" t="str">
        <v>Proveedor - Red/Infraestructura</v>
      </c>
      <c r="AD395" t="str">
        <v>SI</v>
      </c>
      <c r="AE395" t="str">
        <v>NO</v>
      </c>
      <c r="AF395" t="str">
        <v>NO</v>
      </c>
      <c r="AG395" t="str">
        <v>NO</v>
      </c>
      <c r="AH395" t="str">
        <v xml:space="preserve">INTERNO </v>
      </c>
      <c r="AI395" t="str">
        <v>SISTEMAS</v>
      </c>
      <c r="AJ395" t="str">
        <v>reinicio equipos</v>
      </c>
      <c r="AM395" t="str">
        <v>Culminado 100%</v>
      </c>
      <c r="AP395" t="str" xml:space="preserve">
        <v xml:space="preserve">POS FUERA DE LINEA	_x000d_
• 	Se procedió a reiniciar el servidor y reiniciar las cajas con esto ya las cajas retomaron conexión con el servidor._x000d_
* 	Se identifico que al parecer se quedó pegado el servicio de DHCP en el servidor y esto provocó que se quedaran las dos POS fuera de línea sin conexión.</v>
      </c>
      <c r="AQ395">
        <v>0.3333333333333333</v>
      </c>
      <c r="AR395">
        <v>0.875</v>
      </c>
    </row>
    <row r="396" xml:space="preserve">
      <c r="A396">
        <v>698216</v>
      </c>
      <c r="B396" t="str">
        <f>VLOOKUP(H396,DetalleTiendas!A$2:S$1778,3,FALSE)</f>
        <v>SUPERMERCADOS</v>
      </c>
      <c r="C396" t="str">
        <f>VLOOKUP(H396,DetalleTiendas!A$2:S$1778,4,FALSE)</f>
        <v>JUMBO</v>
      </c>
      <c r="D396" t="str">
        <f>VLOOKUP(H396,DetalleTiendas!A$2:S$1778,5,FALSE)</f>
        <v>OCCIDENTE</v>
      </c>
      <c r="E396" t="str">
        <v>TRADUCTOR PRECIOS</v>
      </c>
      <c r="F396" t="str">
        <v>N/A</v>
      </c>
      <c r="G396" t="str" xml:space="preserve">
        <f xml:space="preserve">IF(
   AND(ISNUMBER(VALUE(MID(H396,3,3))), ISNUMBER(FIND(" ", H396))),
   LEFT(H396,FIND(" ",H396)-1),
   H396
)</f>
        <v>J047</v>
      </c>
      <c r="H396" t="str">
        <v>J047 GIRARDOT</v>
      </c>
      <c r="J396" t="str">
        <v>Soporte_Onsite_REG_Occidente_SM Colombia</v>
      </c>
      <c r="K396" t="str">
        <v>Miguel Caicedo</v>
      </c>
      <c r="L396" t="str">
        <v>CERRADO</v>
      </c>
      <c r="M396" t="str">
        <v>CERRADO</v>
      </c>
      <c r="N396" t="str">
        <v>MEDIA</v>
      </c>
      <c r="O396">
        <v>45444</v>
      </c>
      <c r="P396">
        <v>0.6666666666666666</v>
      </c>
      <c r="Q396" t="str">
        <f>TEXT(KPI_IMs_2[[#This Row],[FECHA DE LA NOVEDAD]],"MMMM")</f>
        <v>junio</v>
      </c>
      <c r="R396" t="str">
        <f>TEXT(KPI_IMs_2[[#This Row],[FECHA DE LA NOVEDAD]],"aaaa")</f>
        <v>2024</v>
      </c>
      <c r="S396">
        <v>45444</v>
      </c>
      <c r="T396">
        <v>45444</v>
      </c>
      <c r="U396">
        <v>0.7083333333333334</v>
      </c>
      <c r="V396">
        <v>0.75</v>
      </c>
      <c r="W396">
        <f>((KPI_IMs_2[[#This Row],[FECHA DE RESOLUCION]]+KPI_IMs_2[[#This Row],[HORA CIERRE IM]])-(KPI_IMs_2[[#This Row],[FECHA DE LA NOVEDAD]]+KPI_IMs_2[[#This Row],[HORA DE LA FALLA]]))*24*60</f>
        <v>120.00000000349246</v>
      </c>
      <c r="X396" t="str" cm="1" xml:space="preserve">
        <f t="array" ref="X396" xml:space="preserve">IF(OR(O396="",P396="",S396="",V396="",AQ396="",AR396=""),"",
  LET(
    _xlpm.inicio, O396 + P396,
    _xlpm.fin, S396 + V396,
    _xlpm.dias, INT(_xlpm.fin - _xlpm.inicio),
    _xlpm.tiempo, REDUCE(0, SEQUENCE(_xlpm.dias + 1, 1, 0, 1),
      LAMBDA(_xlpm.acum,_xlpm.d,
        LET(
          _xlpm.dia, TRUNC(_xlpm.inicio) + _xlpm.d,
          _xlpm.horaIni, IF(_xlpm.d = 0, MAX(_xlpm.inicio, _xlpm.dia + AQ396), _xlpm.dia + AQ396),
          _xlpm.horaFin, IF(_xlpm.d = _xlpm.dias, MIN(_xlpm.fin, _xlpm.dia + AR396), _xlpm.dia + AR396),
          _xlpm.tiempo_dia, MAX(0, _xlpm.horaFin - _xlpm.horaIni),
          _xlpm.acum + _xlpm.tiempo_dia
        )
      )
    ),
    TEXT(_xlpm.tiempo, "h:mm")
  )
)</f>
        <v>2:00</v>
      </c>
      <c r="Y396" t="str">
        <f>TEXT((KPI_IMs_2[[#This Row],[FECHA DE REPORTE]]+KPI_IMs_2[[#This Row],[HORA DE REPORTE]]) - (KPI_IMs_2[[#This Row],[FECHA DE LA NOVEDAD]]+KPI_IMs_2[[#This Row],[HORA DE LA FALLA]]), "[h]:mm")</f>
        <v>1:00</v>
      </c>
      <c r="Z396" t="str">
        <v>POS FUERA DE LINEA</v>
      </c>
      <c r="AA396" t="str">
        <v>Hardware / Equipos</v>
      </c>
      <c r="AB396" t="str">
        <v xml:space="preserve">SWITCH DAÑADO </v>
      </c>
      <c r="AC396" t="str">
        <v>Infraestructura - Eléctrica</v>
      </c>
      <c r="AD396" t="str">
        <v>SI</v>
      </c>
      <c r="AE396" t="str">
        <v>NO</v>
      </c>
      <c r="AF396" t="str">
        <v>NO</v>
      </c>
      <c r="AG396" t="str">
        <v>NO</v>
      </c>
      <c r="AH396" t="str">
        <v>INTERNO</v>
      </c>
      <c r="AI396" t="str">
        <v>SISTEMAS</v>
      </c>
      <c r="AJ396" t="str">
        <v>Cambio Equipo</v>
      </c>
      <c r="AM396" t="str">
        <v>Culminado 100%</v>
      </c>
      <c r="AP396" t="str" xml:space="preserve">
        <v xml:space="preserve">SWITCH DAÑADO	_x000d_
• 	Se valida el switch de línea de cajas y tiene un cable dañado que hace cascada al otro switch, lo acomodan en tienda y el switch sube quedan las POS operativas y sin novedad.</v>
      </c>
      <c r="AQ396">
        <v>0.3333333333333333</v>
      </c>
      <c r="AR396">
        <v>0.875</v>
      </c>
    </row>
    <row r="397" xml:space="preserve">
      <c r="A397">
        <v>698224</v>
      </c>
      <c r="B397" t="str">
        <f>VLOOKUP(H397,DetalleTiendas!A$2:S$1778,3,FALSE)</f>
        <v>SUPERMERCADOS</v>
      </c>
      <c r="C397" t="str">
        <f>VLOOKUP(H397,DetalleTiendas!A$2:S$1778,4,FALSE)</f>
        <v>JUMBO</v>
      </c>
      <c r="D397" t="str">
        <f>VLOOKUP(H397,DetalleTiendas!A$2:S$1778,5,FALSE)</f>
        <v>BOGOTA</v>
      </c>
      <c r="E397" t="str">
        <v>POS</v>
      </c>
      <c r="F397" t="str">
        <v>SI</v>
      </c>
      <c r="G397" t="str" xml:space="preserve">
        <f xml:space="preserve">IF(
   AND(ISNUMBER(VALUE(MID(H397,3,3))), ISNUMBER(FIND(" ", H397))),
   LEFT(H397,FIND(" ",H397)-1),
   H397
)</f>
        <v>J044</v>
      </c>
      <c r="H397" t="str">
        <v>J044 CHIA</v>
      </c>
      <c r="J397" t="str">
        <v>Mesas Especializadas Colombia</v>
      </c>
      <c r="K397" t="str">
        <v>Oscar Ramirez</v>
      </c>
      <c r="L397" t="str">
        <v>CERRADO</v>
      </c>
      <c r="M397" t="str">
        <v>CERRADO</v>
      </c>
      <c r="N397" t="str">
        <v>MEDIA</v>
      </c>
      <c r="O397">
        <v>45443</v>
      </c>
      <c r="P397">
        <v>0.3229166666666667</v>
      </c>
      <c r="Q397" t="str">
        <f>TEXT(KPI_IMs_2[[#This Row],[FECHA DE LA NOVEDAD]],"MMMM")</f>
        <v>mayo</v>
      </c>
      <c r="R397" t="str">
        <f>TEXT(KPI_IMs_2[[#This Row],[FECHA DE LA NOVEDAD]],"aaaa")</f>
        <v>2024</v>
      </c>
      <c r="S397">
        <v>45443</v>
      </c>
      <c r="T397">
        <v>45443</v>
      </c>
      <c r="U397">
        <v>0.3229166666666667</v>
      </c>
      <c r="V397">
        <v>0.53125</v>
      </c>
      <c r="W397">
        <f>((KPI_IMs_2[[#This Row],[FECHA DE RESOLUCION]]+KPI_IMs_2[[#This Row],[HORA CIERRE IM]])-(KPI_IMs_2[[#This Row],[FECHA DE LA NOVEDAD]]+KPI_IMs_2[[#This Row],[HORA DE LA FALLA]]))*24*60</f>
        <v>300.00000000349246</v>
      </c>
      <c r="X397" t="str" cm="1" xml:space="preserve">
        <f t="array" ref="X397" xml:space="preserve">IF(OR(O397="",P397="",S397="",V397="",AQ397="",AR397=""),"",
  LET(
    _xlpm.inicio, O397 + P397,
    _xlpm.fin, S397 + V397,
    _xlpm.dias, INT(_xlpm.fin - _xlpm.inicio),
    _xlpm.tiempo, REDUCE(0, SEQUENCE(_xlpm.dias + 1, 1, 0, 1),
      LAMBDA(_xlpm.acum,_xlpm.d,
        LET(
          _xlpm.dia, TRUNC(_xlpm.inicio) + _xlpm.d,
          _xlpm.horaIni, IF(_xlpm.d = 0, MAX(_xlpm.inicio, _xlpm.dia + AQ397), _xlpm.dia + AQ397),
          _xlpm.horaFin, IF(_xlpm.d = _xlpm.dias, MIN(_xlpm.fin, _xlpm.dia + AR397), _xlpm.dia + AR397),
          _xlpm.tiempo_dia, MAX(0, _xlpm.horaFin - _xlpm.horaIni),
          _xlpm.acum + _xlpm.tiempo_dia
        )
      )
    ),
    TEXT(_xlpm.tiempo, "h:mm")
  )
)</f>
        <v>4:45</v>
      </c>
      <c r="Y397" t="str">
        <f>TEXT((KPI_IMs_2[[#This Row],[FECHA DE REPORTE]]+KPI_IMs_2[[#This Row],[HORA DE REPORTE]]) - (KPI_IMs_2[[#This Row],[FECHA DE LA NOVEDAD]]+KPI_IMs_2[[#This Row],[HORA DE LA FALLA]]), "[h]:mm")</f>
        <v>0:00</v>
      </c>
      <c r="Z397" t="str">
        <v>FALLA EN DATAFONOS</v>
      </c>
      <c r="AA397" t="str">
        <v>Software / Actualización</v>
      </c>
      <c r="AB397" t="str">
        <v>FALLAS EN LAS TECLAS - DATAFONOS</v>
      </c>
      <c r="AC397" t="str">
        <v>Software / Actualización</v>
      </c>
      <c r="AD397" t="str">
        <v>SI</v>
      </c>
      <c r="AE397" t="str">
        <v>NO</v>
      </c>
      <c r="AF397" t="str">
        <v>NO</v>
      </c>
      <c r="AG397" t="str">
        <v>NO</v>
      </c>
      <c r="AH397" t="str">
        <v xml:space="preserve">INTERNO </v>
      </c>
      <c r="AI397" t="str">
        <v>SISTEMAS</v>
      </c>
      <c r="AJ397" t="str">
        <v>Integracion / Desarrollo</v>
      </c>
      <c r="AM397" t="str">
        <v>Culminado 100%</v>
      </c>
      <c r="AP397" t="str" xml:space="preserve">
        <v xml:space="preserve">FALLA DE DATAFONOS 	_x000d_
• 	se revisa en conjunto con soporte ONSITE, se revisa parámetros de teclado y se detecta novedad, la cual se corrige y se realizan pruebas satisfactorias, se solventa novedad.</v>
      </c>
      <c r="AQ397">
        <v>0.3333333333333333</v>
      </c>
      <c r="AR397">
        <v>0.875</v>
      </c>
    </row>
    <row r="398" xml:space="preserve">
      <c r="A398">
        <v>686480</v>
      </c>
      <c r="B398" t="str">
        <f>VLOOKUP(H398,DetalleTiendas!A$2:S$1778,3,FALSE)</f>
        <v>SUPERMERCADOS</v>
      </c>
      <c r="C398" t="str">
        <f>VLOOKUP(H398,DetalleTiendas!A$2:S$1778,4,FALSE)</f>
        <v>EDS JUMBO</v>
      </c>
      <c r="D398" t="str">
        <f>VLOOKUP(H398,DetalleTiendas!A$2:S$1778,5,FALSE)</f>
        <v>BOGOTA</v>
      </c>
      <c r="E398" t="str">
        <v>ENLACES</v>
      </c>
      <c r="F398" t="str">
        <v>NO</v>
      </c>
      <c r="G398" t="str" xml:space="preserve">
        <f xml:space="preserve">IF(
   AND(ISNUMBER(VALUE(MID(H398,3,3))), ISNUMBER(FIND(" ", H398))),
   LEFT(H398,FIND(" ",H398)-1),
   H398
)</f>
        <v>Z145</v>
      </c>
      <c r="H398" t="str">
        <v>Z145 AV CIUDAD DE CALI</v>
      </c>
      <c r="J398" t="str">
        <v>Redes y Comunicaciones-NIVEL 2 - COL</v>
      </c>
      <c r="K398" t="str">
        <v>Guillermo Gutierrez</v>
      </c>
      <c r="L398" t="str">
        <v>CERRADO</v>
      </c>
      <c r="M398" t="str">
        <v>CERRADO</v>
      </c>
      <c r="N398" t="str">
        <v>BAJA</v>
      </c>
      <c r="O398">
        <v>45438</v>
      </c>
      <c r="P398">
        <v>0.6701388888888888</v>
      </c>
      <c r="Q398" t="str">
        <f>TEXT(KPI_IMs_2[[#This Row],[FECHA DE LA NOVEDAD]],"MMMM")</f>
        <v>mayo</v>
      </c>
      <c r="R398" t="str">
        <f>TEXT(KPI_IMs_2[[#This Row],[FECHA DE LA NOVEDAD]],"aaaa")</f>
        <v>2024</v>
      </c>
      <c r="S398">
        <v>45439</v>
      </c>
      <c r="T398">
        <v>45438</v>
      </c>
      <c r="U398">
        <v>0.7951388888888888</v>
      </c>
      <c r="V398">
        <v>0.32708333333333334</v>
      </c>
      <c r="W398">
        <f>((KPI_IMs_2[[#This Row],[FECHA DE RESOLUCION]]+KPI_IMs_2[[#This Row],[HORA CIERRE IM]])-(KPI_IMs_2[[#This Row],[FECHA DE LA NOVEDAD]]+KPI_IMs_2[[#This Row],[HORA DE LA FALLA]]))*24*60</f>
        <v>945.9999999927823</v>
      </c>
      <c r="X398" t="str" cm="1" xml:space="preserve">
        <f t="array" ref="X398" xml:space="preserve">IF(OR(O398="",P398="",S398="",V398="",AQ398="",AR398=""),"",
  LET(
    _xlpm.inicio, O398 + P398,
    _xlpm.fin, S398 + V398,
    _xlpm.dias, INT(_xlpm.fin - _xlpm.inicio),
    _xlpm.tiempo, REDUCE(0, SEQUENCE(_xlpm.dias + 1, 1, 0, 1),
      LAMBDA(_xlpm.acum,_xlpm.d,
        LET(
          _xlpm.dia, TRUNC(_xlpm.inicio) + _xlpm.d,
          _xlpm.horaIni, IF(_xlpm.d = 0, MAX(_xlpm.inicio, _xlpm.dia + AQ398), _xlpm.dia + AQ398),
          _xlpm.horaFin, IF(_xlpm.d = _xlpm.dias, MIN(_xlpm.fin, _xlpm.dia + AR398), _xlpm.dia + AR398),
          _xlpm.tiempo_dia, MAX(0, _xlpm.horaFin - _xlpm.horaIni),
          _xlpm.acum + _xlpm.tiempo_dia
        )
      )
    ),
    TEXT(_xlpm.tiempo, "h:mm")
  )
)</f>
        <v>4:55</v>
      </c>
      <c r="Y398" t="str">
        <f>TEXT((KPI_IMs_2[[#This Row],[FECHA DE REPORTE]]+KPI_IMs_2[[#This Row],[HORA DE REPORTE]]) - (KPI_IMs_2[[#This Row],[FECHA DE LA NOVEDAD]]+KPI_IMs_2[[#This Row],[HORA DE LA FALLA]]), "[h]:mm")</f>
        <v>3:00</v>
      </c>
      <c r="Z398" t="str">
        <v>CAIDA ENLACES</v>
      </c>
      <c r="AA398" t="str">
        <v>Red / Enlace / Proveedor</v>
      </c>
      <c r="AB398" t="str">
        <v>FALLA DISPOSITIVO - FORTINET</v>
      </c>
      <c r="AC398" t="str">
        <v>Proveedor - Red/Infraestructura</v>
      </c>
      <c r="AD398" t="str">
        <v>SI</v>
      </c>
      <c r="AE398" t="str">
        <v>NO</v>
      </c>
      <c r="AF398" t="str">
        <v>NO</v>
      </c>
      <c r="AG398" t="str">
        <v>NO</v>
      </c>
      <c r="AH398" t="str">
        <v>INTERNO</v>
      </c>
      <c r="AI398" t="str">
        <v>SISTEMAS</v>
      </c>
      <c r="AJ398" t="str">
        <v>Cambio Equipo</v>
      </c>
      <c r="AM398" t="str">
        <v>Culminado 100%</v>
      </c>
      <c r="AP398" t="str" xml:space="preserve">
        <v xml:space="preserve">FALLA DE ENLACES_x000d_
• 	La novedad se solucionó debido a que se trabajó bajo SPP la instalación del Fortinet en sitio.</v>
      </c>
      <c r="AQ398">
        <v>0.3333333333333333</v>
      </c>
      <c r="AR398">
        <v>0.875</v>
      </c>
    </row>
    <row r="399" xml:space="preserve">
      <c r="A399">
        <v>685129</v>
      </c>
      <c r="B399" t="str">
        <f>VLOOKUP(H399,DetalleTiendas!A$2:S$1778,3,FALSE)</f>
        <v>MEJORAMIENTO DEL HOGAR</v>
      </c>
      <c r="C399" t="str">
        <f>VLOOKUP(H399,DetalleTiendas!A$2:S$1778,4,FALSE)</f>
        <v>EASY</v>
      </c>
      <c r="D399" t="str">
        <f>VLOOKUP(H399,DetalleTiendas!A$2:S$1778,5,FALSE)</f>
        <v>CENTRO - EASY</v>
      </c>
      <c r="E399" t="str">
        <v>POS</v>
      </c>
      <c r="F399" t="str">
        <v>NO</v>
      </c>
      <c r="G399" t="str" xml:space="preserve">
        <f xml:space="preserve">IF(
   AND(ISNUMBER(VALUE(MID(H399,3,3))), ISNUMBER(FIND(" ", H399))),
   LEFT(H399,FIND(" ",H399)-1),
   H399
)</f>
        <v>E806</v>
      </c>
      <c r="H399" t="str">
        <v>E806 PRADO</v>
      </c>
      <c r="J399" t="str">
        <v>Redes y Comunicaciones-NIVEL 2 - COL</v>
      </c>
      <c r="K399" t="str">
        <v>Guillermo Gutierrez</v>
      </c>
      <c r="L399" t="str">
        <v>CERRADO</v>
      </c>
      <c r="M399" t="str">
        <v>CERRADO</v>
      </c>
      <c r="N399" t="str">
        <v>ALTA</v>
      </c>
      <c r="O399">
        <v>45438</v>
      </c>
      <c r="P399">
        <v>0.24722222222222223</v>
      </c>
      <c r="Q399" t="str">
        <f>TEXT(KPI_IMs_2[[#This Row],[FECHA DE LA NOVEDAD]],"MMMM")</f>
        <v>mayo</v>
      </c>
      <c r="R399" t="str">
        <f>TEXT(KPI_IMs_2[[#This Row],[FECHA DE LA NOVEDAD]],"aaaa")</f>
        <v>2024</v>
      </c>
      <c r="S399">
        <v>45439</v>
      </c>
      <c r="T399">
        <v>45438</v>
      </c>
      <c r="U399">
        <v>0.3729166666666667</v>
      </c>
      <c r="V399">
        <v>0.7458333333333333</v>
      </c>
      <c r="W399">
        <f>((KPI_IMs_2[[#This Row],[FECHA DE RESOLUCION]]+KPI_IMs_2[[#This Row],[HORA CIERRE IM]])-(KPI_IMs_2[[#This Row],[FECHA DE LA NOVEDAD]]+KPI_IMs_2[[#This Row],[HORA DE LA FALLA]]))*24*60</f>
        <v>2158.000000003958</v>
      </c>
      <c r="X399" t="str" cm="1" xml:space="preserve">
        <f t="array" ref="X399" xml:space="preserve">IF(OR(O399="",P399="",S399="",V399="",AQ399="",AR399=""),"",
  LET(
    _xlpm.inicio, O399 + P399,
    _xlpm.fin, S399 + V399,
    _xlpm.dias, INT(_xlpm.fin - _xlpm.inicio),
    _xlpm.tiempo, REDUCE(0, SEQUENCE(_xlpm.dias + 1, 1, 0, 1),
      LAMBDA(_xlpm.acum,_xlpm.d,
        LET(
          _xlpm.dia, TRUNC(_xlpm.inicio) + _xlpm.d,
          _xlpm.horaIni, IF(_xlpm.d = 0, MAX(_xlpm.inicio, _xlpm.dia + AQ399), _xlpm.dia + AQ399),
          _xlpm.horaFin, IF(_xlpm.d = _xlpm.dias, MIN(_xlpm.fin, _xlpm.dia + AR399), _xlpm.dia + AR399),
          _xlpm.tiempo_dia, MAX(0, _xlpm.horaFin - _xlpm.horaIni),
          _xlpm.acum + _xlpm.tiempo_dia
        )
      )
    ),
    TEXT(_xlpm.tiempo, "h:mm")
  )
)</f>
        <v>22:54</v>
      </c>
      <c r="Y399" t="str">
        <f>TEXT((KPI_IMs_2[[#This Row],[FECHA DE REPORTE]]+KPI_IMs_2[[#This Row],[HORA DE REPORTE]]) - (KPI_IMs_2[[#This Row],[FECHA DE LA NOVEDAD]]+KPI_IMs_2[[#This Row],[HORA DE LA FALLA]]), "[h]:mm")</f>
        <v>3:01</v>
      </c>
      <c r="Z399" t="str">
        <v>CAIDA ENLACES</v>
      </c>
      <c r="AA399" t="str">
        <v>Red / Enlace / Proveedor</v>
      </c>
      <c r="AB399" t="str">
        <v>Sin Definir</v>
      </c>
      <c r="AC399" t="str">
        <v>Proveedor - Red/Infraestructura</v>
      </c>
      <c r="AD399" t="str">
        <v>SI</v>
      </c>
      <c r="AE399" t="str">
        <v>NO</v>
      </c>
      <c r="AF399" t="str">
        <v>NO</v>
      </c>
      <c r="AG399" t="str">
        <v>NO</v>
      </c>
      <c r="AH399" t="str">
        <v>PROVEEDOR</v>
      </c>
      <c r="AI399" t="str">
        <v>EXTERNO</v>
      </c>
      <c r="AJ399" t="str">
        <v>Ajuste por parte del Proveedor</v>
      </c>
      <c r="AM399" t="str">
        <v>Culminado 100%</v>
      </c>
      <c r="AP399" t="str" xml:space="preserve">
        <v xml:space="preserve">CAIDA DE ENLACES _x000d_
• 	El cableado del gabinete aéreo se restableció y todo se encuentra operando con normalidad._x000d_
* 	Aunque no se detalla la novedad, se cierra el caso ya que debe ser relacionado por el problema de cableado del gabinete aéreo. Esto se restableció y todo se encuentra operando con normalidad.</v>
      </c>
      <c r="AQ399">
        <v>0.3333333333333333</v>
      </c>
      <c r="AR399">
        <v>0.875</v>
      </c>
    </row>
    <row r="400" xml:space="preserve">
      <c r="A400">
        <v>686452</v>
      </c>
      <c r="B400" t="str">
        <f>VLOOKUP(H400,DetalleTiendas!A$2:S$1778,3,FALSE)</f>
        <v>SUPERMERCADOS</v>
      </c>
      <c r="C400" t="str">
        <f>VLOOKUP(H400,DetalleTiendas!A$2:S$1778,4,FALSE)</f>
        <v>METRO</v>
      </c>
      <c r="D400" t="str">
        <f>VLOOKUP(H400,DetalleTiendas!A$2:S$1778,5,FALSE)</f>
        <v>OCCIDENTE</v>
      </c>
      <c r="E400" t="str">
        <v>CORTE DE ENERGIA</v>
      </c>
      <c r="F400" t="str">
        <v>NO</v>
      </c>
      <c r="G400" t="str" xml:space="preserve">
        <f xml:space="preserve">IF(
   AND(ISNUMBER(VALUE(MID(H400,3,3))), ISNUMBER(FIND(" ", H400))),
   LEFT(H400,FIND(" ",H400)-1),
   H400
)</f>
        <v>M171</v>
      </c>
      <c r="H400" t="str">
        <v>M171 PASTO UNICO</v>
      </c>
      <c r="J400" t="str">
        <v>Mantenimiento_Colombia</v>
      </c>
      <c r="K400" t="str">
        <v>David Higuita</v>
      </c>
      <c r="L400" t="str">
        <v>ABIERTO</v>
      </c>
      <c r="M400" t="str">
        <v>CERRADO</v>
      </c>
      <c r="N400" t="str">
        <v>MEDIA</v>
      </c>
      <c r="O400">
        <v>45438</v>
      </c>
      <c r="P400">
        <v>0.5</v>
      </c>
      <c r="Q400" t="str">
        <f>TEXT(KPI_IMs_2[[#This Row],[FECHA DE LA NOVEDAD]],"MMMM")</f>
        <v>mayo</v>
      </c>
      <c r="R400" t="str">
        <f>TEXT(KPI_IMs_2[[#This Row],[FECHA DE LA NOVEDAD]],"aaaa")</f>
        <v>2024</v>
      </c>
      <c r="S400">
        <v>45438</v>
      </c>
      <c r="T400">
        <v>45438</v>
      </c>
      <c r="U400">
        <v>0.7659722222222223</v>
      </c>
      <c r="V400">
        <v>0.8493055555555555</v>
      </c>
      <c r="W400">
        <f>((KPI_IMs_2[[#This Row],[FECHA DE RESOLUCION]]+KPI_IMs_2[[#This Row],[HORA CIERRE IM]])-(KPI_IMs_2[[#This Row],[FECHA DE LA NOVEDAD]]+KPI_IMs_2[[#This Row],[HORA DE LA FALLA]]))*24*60</f>
        <v>503.0000000051223</v>
      </c>
      <c r="X400" t="str" cm="1" xml:space="preserve">
        <f t="array" ref="X400" xml:space="preserve">IF(OR(O400="",P400="",S400="",V400="",AQ400="",AR400=""),"",
  LET(
    _xlpm.inicio, O400 + P400,
    _xlpm.fin, S400 + V400,
    _xlpm.dias, INT(_xlpm.fin - _xlpm.inicio),
    _xlpm.tiempo, REDUCE(0, SEQUENCE(_xlpm.dias + 1, 1, 0, 1),
      LAMBDA(_xlpm.acum,_xlpm.d,
        LET(
          _xlpm.dia, TRUNC(_xlpm.inicio) + _xlpm.d,
          _xlpm.horaIni, IF(_xlpm.d = 0, MAX(_xlpm.inicio, _xlpm.dia + AQ400), _xlpm.dia + AQ400),
          _xlpm.horaFin, IF(_xlpm.d = _xlpm.dias, MIN(_xlpm.fin, _xlpm.dia + AR400), _xlpm.dia + AR400),
          _xlpm.tiempo_dia, MAX(0, _xlpm.horaFin - _xlpm.horaIni),
          _xlpm.acum + _xlpm.tiempo_dia
        )
      )
    ),
    TEXT(_xlpm.tiempo, "h:mm")
  )
)</f>
        <v>8:23</v>
      </c>
      <c r="Y400" t="str">
        <f>TEXT((KPI_IMs_2[[#This Row],[FECHA DE REPORTE]]+KPI_IMs_2[[#This Row],[HORA DE REPORTE]]) - (KPI_IMs_2[[#This Row],[FECHA DE LA NOVEDAD]]+KPI_IMs_2[[#This Row],[HORA DE LA FALLA]]), "[h]:mm")</f>
        <v>6:23</v>
      </c>
      <c r="Z400" t="str">
        <v>CORTE DE ENERGIA</v>
      </c>
      <c r="AA400" t="str">
        <v>Eléctrico / Energía</v>
      </c>
      <c r="AB400" t="str">
        <v xml:space="preserve">FALLA - UPS Y GASTO DE BATERIAS </v>
      </c>
      <c r="AC400" t="str">
        <v>Infraestructura - Eléctrica</v>
      </c>
      <c r="AD400" t="str">
        <v>SI</v>
      </c>
      <c r="AE400" t="str">
        <v>SI</v>
      </c>
      <c r="AF400" t="str">
        <v>SI</v>
      </c>
      <c r="AG400" t="str">
        <v>SI</v>
      </c>
      <c r="AH400" t="str">
        <v>EXTERNO</v>
      </c>
      <c r="AI400" t="str">
        <v>PROVEEDOR</v>
      </c>
      <c r="AJ400" t="str">
        <v>Cambio Baterias UPS</v>
      </c>
      <c r="AM400" t="str">
        <v>Culminado 100%</v>
      </c>
      <c r="AP400" t="str" xml:space="preserve">
        <v xml:space="preserve">NOVEDAD ELECTRICA CON LA PLANTA DE ENERGIA_x000d_
• 	26 de mayo, 7:00 am. Se reporta Novedad la energía eléctrica en la Tienda M171 METRO PASTO UNICO. El Jefe de Cajas Reporta que en el sector se presenta corte de energía por daño en el sector, la planta de energía de la tienda presenta daño y no funciono por lo cual no se realizó apertura de tienda, Las UPS Agotaron Baterías causando que los equipos de comunicación y POS se apagaran._x000d_
* 	Se restableció el servicio de energía por parte del proveedor, Se validan los equipos que se habían apagado y estos iniciaron con normalidad se realiza la apertura de la tienda.</v>
      </c>
      <c r="AQ400">
        <v>0.3333333333333333</v>
      </c>
      <c r="AR400">
        <v>0.875</v>
      </c>
    </row>
    <row r="401" xml:space="preserve">
      <c r="A401">
        <v>685139</v>
      </c>
      <c r="B401" t="str">
        <f>VLOOKUP(H401,DetalleTiendas!A$2:S$1778,3,FALSE)</f>
        <v>PAIS</v>
      </c>
      <c r="C401" t="str">
        <f>VLOOKUP(H401,DetalleTiendas!A$2:S$1778,4,FALSE)</f>
        <v>PAIS</v>
      </c>
      <c r="D401" t="str">
        <f>VLOOKUP(H401,DetalleTiendas!A$2:S$1778,5,FALSE)</f>
        <v>PAIS</v>
      </c>
      <c r="E401" t="str">
        <v>ENLACES</v>
      </c>
      <c r="F401" t="str">
        <v>SI</v>
      </c>
      <c r="G401" t="str" xml:space="preserve">
        <f xml:space="preserve">IF(
   AND(ISNUMBER(VALUE(MID(H401,3,3))), ISNUMBER(FIND(" ", H401))),
   LEFT(H401,FIND(" ",H401)-1),
   H401
)</f>
        <v>PAIS</v>
      </c>
      <c r="H401" t="str">
        <v>PAIS</v>
      </c>
      <c r="J401" t="str">
        <v>SC_Resolución_Nivel2_Front_SM CO</v>
      </c>
      <c r="K401" t="str">
        <v>Nubia Bohorquez</v>
      </c>
      <c r="L401" t="str">
        <v>ABIERTO</v>
      </c>
      <c r="M401" t="str">
        <v>CERRADO</v>
      </c>
      <c r="N401" t="str">
        <v>ALTA</v>
      </c>
      <c r="O401">
        <v>45437</v>
      </c>
      <c r="P401">
        <v>0.5256944444444445</v>
      </c>
      <c r="Q401" t="str">
        <f>TEXT(KPI_IMs_2[[#This Row],[FECHA DE LA NOVEDAD]],"MMMM")</f>
        <v>mayo</v>
      </c>
      <c r="R401" t="str">
        <f>TEXT(KPI_IMs_2[[#This Row],[FECHA DE LA NOVEDAD]],"aaaa")</f>
        <v>2024</v>
      </c>
      <c r="S401">
        <v>45437</v>
      </c>
      <c r="T401">
        <v>45437</v>
      </c>
      <c r="U401">
        <v>0.5298611111111111</v>
      </c>
      <c r="V401">
        <v>0.7083333333333334</v>
      </c>
      <c r="W401">
        <f>((KPI_IMs_2[[#This Row],[FECHA DE RESOLUCION]]+KPI_IMs_2[[#This Row],[HORA CIERRE IM]])-(KPI_IMs_2[[#This Row],[FECHA DE LA NOVEDAD]]+KPI_IMs_2[[#This Row],[HORA DE LA FALLA]]))*24*60</f>
        <v>263.00000000861473</v>
      </c>
      <c r="X401" t="str" cm="1" xml:space="preserve">
        <f t="array" ref="X401" xml:space="preserve">IF(OR(O401="",P401="",S401="",V401="",AQ401="",AR401=""),"",
  LET(
    _xlpm.inicio, O401 + P401,
    _xlpm.fin, S401 + V401,
    _xlpm.dias, INT(_xlpm.fin - _xlpm.inicio),
    _xlpm.tiempo, REDUCE(0, SEQUENCE(_xlpm.dias + 1, 1, 0, 1),
      LAMBDA(_xlpm.acum,_xlpm.d,
        LET(
          _xlpm.dia, TRUNC(_xlpm.inicio) + _xlpm.d,
          _xlpm.horaIni, IF(_xlpm.d = 0, MAX(_xlpm.inicio, _xlpm.dia + AQ401), _xlpm.dia + AQ401),
          _xlpm.horaFin, IF(_xlpm.d = _xlpm.dias, MIN(_xlpm.fin, _xlpm.dia + AR401), _xlpm.dia + AR401),
          _xlpm.tiempo_dia, MAX(0, _xlpm.horaFin - _xlpm.horaIni),
          _xlpm.acum + _xlpm.tiempo_dia
        )
      )
    ),
    TEXT(_xlpm.tiempo, "h:mm")
  )
)</f>
        <v>4:23</v>
      </c>
      <c r="Y401" t="str">
        <f>TEXT((KPI_IMs_2[[#This Row],[FECHA DE REPORTE]]+KPI_IMs_2[[#This Row],[HORA DE REPORTE]]) - (KPI_IMs_2[[#This Row],[FECHA DE LA NOVEDAD]]+KPI_IMs_2[[#This Row],[HORA DE LA FALLA]]), "[h]:mm")</f>
        <v>0:06</v>
      </c>
      <c r="Z401" t="str">
        <v>FACTURA ELECTRONICA COLOMBIA</v>
      </c>
      <c r="AA401" t="str">
        <v>Software / Actualización</v>
      </c>
      <c r="AB401" t="str">
        <v>Sin Definir</v>
      </c>
      <c r="AC401" t="str">
        <v>Software / Actualización</v>
      </c>
      <c r="AD401" t="str">
        <v>NO</v>
      </c>
      <c r="AE401" t="str">
        <v>NO</v>
      </c>
      <c r="AF401" t="str">
        <v>NO</v>
      </c>
      <c r="AG401" t="str">
        <v>NO</v>
      </c>
      <c r="AH401" t="str">
        <v>INTERNO</v>
      </c>
      <c r="AI401" t="str">
        <v>NEGOCIO</v>
      </c>
      <c r="AJ401" t="str">
        <v>Se baja el Microservicio de Facturador por contingencia</v>
      </c>
      <c r="AM401" t="str">
        <v>Culminado 100%</v>
      </c>
      <c r="AP401" t="str">
        <v>Se realiza un configuración por parte del grupo de facturación.</v>
      </c>
      <c r="AQ401">
        <v>0.3333333333333333</v>
      </c>
      <c r="AR401">
        <v>0.875</v>
      </c>
    </row>
    <row r="402" xml:space="preserve">
      <c r="A402">
        <v>683125</v>
      </c>
      <c r="B402" t="str">
        <f>VLOOKUP(H402,DetalleTiendas!A$2:S$1778,3,FALSE)</f>
        <v>SUPERMERCADOS</v>
      </c>
      <c r="C402" t="str">
        <f>VLOOKUP(H402,DetalleTiendas!A$2:S$1778,4,FALSE)</f>
        <v>JUMBO</v>
      </c>
      <c r="D402" t="str">
        <f>VLOOKUP(H402,DetalleTiendas!A$2:S$1778,5,FALSE)</f>
        <v>CENTRO</v>
      </c>
      <c r="E402" t="str">
        <v>EFT RECAUDOS</v>
      </c>
      <c r="F402" t="str">
        <v>SI</v>
      </c>
      <c r="G402" t="str" xml:space="preserve">
        <f xml:space="preserve">IF(
   AND(ISNUMBER(VALUE(MID(H402,3,3))), ISNUMBER(FIND(" ", H402))),
   LEFT(H402,FIND(" ",H402)-1),
   H402
)</f>
        <v>J148</v>
      </c>
      <c r="H402" t="str">
        <v>J148 SANTA FE MEDELLIN</v>
      </c>
      <c r="J402" t="str">
        <v>Mesas Especializadas Colombia</v>
      </c>
      <c r="K402" t="str">
        <v>Oscar Ramirez</v>
      </c>
      <c r="L402" t="str">
        <v>CERRADO</v>
      </c>
      <c r="M402" t="str">
        <v>CERRADO</v>
      </c>
      <c r="N402" t="str">
        <v>MEDIA</v>
      </c>
      <c r="O402">
        <v>45436</v>
      </c>
      <c r="P402">
        <v>0.375</v>
      </c>
      <c r="Q402" t="str">
        <f>TEXT(KPI_IMs_2[[#This Row],[FECHA DE LA NOVEDAD]],"MMMM")</f>
        <v>mayo</v>
      </c>
      <c r="R402" t="str">
        <f>TEXT(KPI_IMs_2[[#This Row],[FECHA DE LA NOVEDAD]],"aaaa")</f>
        <v>2024</v>
      </c>
      <c r="S402">
        <v>45436</v>
      </c>
      <c r="T402">
        <v>45436</v>
      </c>
      <c r="U402">
        <v>0.5784722222222223</v>
      </c>
      <c r="V402">
        <v>0.7361111111111112</v>
      </c>
      <c r="W402">
        <f>((KPI_IMs_2[[#This Row],[FECHA DE RESOLUCION]]+KPI_IMs_2[[#This Row],[HORA CIERRE IM]])-(KPI_IMs_2[[#This Row],[FECHA DE LA NOVEDAD]]+KPI_IMs_2[[#This Row],[HORA DE LA FALLA]]))*24*60</f>
        <v>519.9999999976717</v>
      </c>
      <c r="X402" t="str" cm="1" xml:space="preserve">
        <f t="array" ref="X402" xml:space="preserve">IF(OR(O402="",P402="",S402="",V402="",AQ402="",AR402=""),"",
  LET(
    _xlpm.inicio, O402 + P402,
    _xlpm.fin, S402 + V402,
    _xlpm.dias, INT(_xlpm.fin - _xlpm.inicio),
    _xlpm.tiempo, REDUCE(0, SEQUENCE(_xlpm.dias + 1, 1, 0, 1),
      LAMBDA(_xlpm.acum,_xlpm.d,
        LET(
          _xlpm.dia, TRUNC(_xlpm.inicio) + _xlpm.d,
          _xlpm.horaIni, IF(_xlpm.d = 0, MAX(_xlpm.inicio, _xlpm.dia + AQ402), _xlpm.dia + AQ402),
          _xlpm.horaFin, IF(_xlpm.d = _xlpm.dias, MIN(_xlpm.fin, _xlpm.dia + AR402), _xlpm.dia + AR402),
          _xlpm.tiempo_dia, MAX(0, _xlpm.horaFin - _xlpm.horaIni),
          _xlpm.acum + _xlpm.tiempo_dia
        )
      )
    ),
    TEXT(_xlpm.tiempo, "h:mm")
  )
)</f>
        <v>8:40</v>
      </c>
      <c r="Y402" t="str">
        <f>TEXT((KPI_IMs_2[[#This Row],[FECHA DE REPORTE]]+KPI_IMs_2[[#This Row],[HORA DE REPORTE]]) - (KPI_IMs_2[[#This Row],[FECHA DE LA NOVEDAD]]+KPI_IMs_2[[#This Row],[HORA DE LA FALLA]]), "[h]:mm")</f>
        <v>4:53</v>
      </c>
      <c r="Z402" t="str">
        <v>FALLAS CON EL SCANEO DE PRODUCTOS</v>
      </c>
      <c r="AA402" t="str">
        <v>Software / Actualización</v>
      </c>
      <c r="AB402" t="str">
        <v>CODIGO DE BARRAS - SELF CHECK-OUT</v>
      </c>
      <c r="AC402" t="str">
        <v>Software / Actualización</v>
      </c>
      <c r="AD402" t="str">
        <v>SI</v>
      </c>
      <c r="AE402" t="str">
        <v>NO</v>
      </c>
      <c r="AF402" t="str">
        <v>NO</v>
      </c>
      <c r="AG402" t="str">
        <v>SI</v>
      </c>
      <c r="AH402" t="str">
        <v>INTERNO</v>
      </c>
      <c r="AI402" t="str">
        <v>NEGOCIO</v>
      </c>
      <c r="AJ402" t="str">
        <v>Integracion / Desarrollo</v>
      </c>
      <c r="AM402" t="str">
        <v>Culminado 100%</v>
      </c>
      <c r="AP402" t="str" xml:space="preserve">
        <v xml:space="preserve">FALLA EN EL SCANEO_x000d_
• 	Se procede a realizar una modificación en la configuración del código de barras que se realizó por configuración en un código de barras para los SELF CHECK-OUT._x000d_
* 	Se valida y la novedad se presentó debido a la actualización de los BARCODE en el servidor tplinux, esto en proceso de configuración de parámetros de las POS para SELF CHECK-OUT, se revisa y se reversan los cambios, solucionando la novedad.</v>
      </c>
      <c r="AQ402">
        <v>0.3333333333333333</v>
      </c>
      <c r="AR402">
        <v>0.875</v>
      </c>
    </row>
    <row r="403" xml:space="preserve">
      <c r="A403">
        <v>686486</v>
      </c>
      <c r="B403" t="str">
        <f>VLOOKUP(H403,DetalleTiendas!A$2:S$1778,3,FALSE)</f>
        <v>SUPERMERCADOS</v>
      </c>
      <c r="C403" t="str">
        <f>VLOOKUP(H403,DetalleTiendas!A$2:S$1778,4,FALSE)</f>
        <v>SUPERMERCADOS</v>
      </c>
      <c r="D403" t="str">
        <f>VLOOKUP(H403,DetalleTiendas!A$2:S$1778,5,FALSE)</f>
        <v>SUPERMERCADOS</v>
      </c>
      <c r="E403" t="str">
        <v>EFT RECAUDOS</v>
      </c>
      <c r="F403" t="str">
        <v>NO</v>
      </c>
      <c r="G403" t="str" xml:space="preserve">
        <f xml:space="preserve">IF(
   AND(ISNUMBER(VALUE(MID(H403,3,3))), ISNUMBER(FIND(" ", H403))),
   LEFT(H403,FIND(" ",H403)-1),
   H403
)</f>
        <v>SUPERMERCADOS</v>
      </c>
      <c r="H403" t="str">
        <v>SUPERMERCADOS</v>
      </c>
      <c r="J403" t="str">
        <v>Mesas Especializadas Colombia</v>
      </c>
      <c r="K403" t="str">
        <v>Oscar Ramirez</v>
      </c>
      <c r="L403" t="str">
        <v>CERRADO</v>
      </c>
      <c r="M403" t="str">
        <v>CERRADO</v>
      </c>
      <c r="N403" t="str">
        <v>ALTA</v>
      </c>
      <c r="O403">
        <v>45435</v>
      </c>
      <c r="P403">
        <v>0.5833333333333334</v>
      </c>
      <c r="Q403" t="str">
        <f>TEXT(KPI_IMs_2[[#This Row],[FECHA DE LA NOVEDAD]],"MMMM")</f>
        <v>mayo</v>
      </c>
      <c r="R403" t="str">
        <f>TEXT(KPI_IMs_2[[#This Row],[FECHA DE LA NOVEDAD]],"aaaa")</f>
        <v>2024</v>
      </c>
      <c r="S403">
        <v>45436</v>
      </c>
      <c r="T403">
        <v>45435</v>
      </c>
      <c r="U403">
        <v>0.5833333333333334</v>
      </c>
      <c r="V403">
        <v>0.3368055555555556</v>
      </c>
      <c r="W403">
        <f>((KPI_IMs_2[[#This Row],[FECHA DE RESOLUCION]]+KPI_IMs_2[[#This Row],[HORA CIERRE IM]])-(KPI_IMs_2[[#This Row],[FECHA DE LA NOVEDAD]]+KPI_IMs_2[[#This Row],[HORA DE LA FALLA]]))*24*60</f>
        <v>1084.9999999953434</v>
      </c>
      <c r="X403" t="str" cm="1" xml:space="preserve">
        <f t="array" ref="X403" xml:space="preserve">IF(OR(O403="",P403="",S403="",V403="",AQ403="",AR403=""),"",
  LET(
    _xlpm.inicio, O403 + P403,
    _xlpm.fin, S403 + V403,
    _xlpm.dias, INT(_xlpm.fin - _xlpm.inicio),
    _xlpm.tiempo, REDUCE(0, SEQUENCE(_xlpm.dias + 1, 1, 0, 1),
      LAMBDA(_xlpm.acum,_xlpm.d,
        LET(
          _xlpm.dia, TRUNC(_xlpm.inicio) + _xlpm.d,
          _xlpm.horaIni, IF(_xlpm.d = 0, MAX(_xlpm.inicio, _xlpm.dia + AQ403), _xlpm.dia + AQ403),
          _xlpm.horaFin, IF(_xlpm.d = _xlpm.dias, MIN(_xlpm.fin, _xlpm.dia + AR403), _xlpm.dia + AR403),
          _xlpm.tiempo_dia, MAX(0, _xlpm.horaFin - _xlpm.horaIni),
          _xlpm.acum + _xlpm.tiempo_dia
        )
      )
    ),
    TEXT(_xlpm.tiempo, "h:mm")
  )
)</f>
        <v>7:00</v>
      </c>
      <c r="Y403" t="str">
        <f>TEXT((KPI_IMs_2[[#This Row],[FECHA DE REPORTE]]+KPI_IMs_2[[#This Row],[HORA DE REPORTE]]) - (KPI_IMs_2[[#This Row],[FECHA DE LA NOVEDAD]]+KPI_IMs_2[[#This Row],[HORA DE LA FALLA]]), "[h]:mm")</f>
        <v>0:00</v>
      </c>
      <c r="Z403" t="str">
        <v>FALLA BONOS DE SECRETARIA Y/O RAPPI</v>
      </c>
      <c r="AA403" t="str">
        <v>Software / Actualización</v>
      </c>
      <c r="AB403" t="str">
        <v>FALLAS - EVERTEC - BONOS</v>
      </c>
      <c r="AC403" t="str">
        <v>Software / Actualización</v>
      </c>
      <c r="AD403" t="str">
        <v>NO</v>
      </c>
      <c r="AE403" t="str">
        <v>NO</v>
      </c>
      <c r="AF403" t="str">
        <v>NO</v>
      </c>
      <c r="AG403" t="str">
        <v>NO</v>
      </c>
      <c r="AH403" t="str">
        <v>EXTERNO</v>
      </c>
      <c r="AI403" t="str">
        <v>PROVEEDOR</v>
      </c>
      <c r="AJ403" t="str">
        <v>Ajuste por parte del Proveedor</v>
      </c>
      <c r="AM403" t="str">
        <v>Culminado 100%</v>
      </c>
      <c r="AP403" t="str" xml:space="preserve">
        <v xml:space="preserve">FALLA BONOS_x000d_
•         El proveedor EVERTEC revisa la plataforma de autorización y el servicio se reestablece con normalidad. el proveedor tenía novedad con su servicio.</v>
      </c>
      <c r="AQ403">
        <v>0.3333333333333333</v>
      </c>
      <c r="AR403">
        <v>0.875</v>
      </c>
    </row>
    <row r="404" xml:space="preserve">
      <c r="A404">
        <v>678068</v>
      </c>
      <c r="B404" t="str">
        <f>VLOOKUP(H404,DetalleTiendas!A$2:S$1778,3,FALSE)</f>
        <v>SUPERMERCADOS</v>
      </c>
      <c r="C404" t="str">
        <f>VLOOKUP(H404,DetalleTiendas!A$2:S$1778,4,FALSE)</f>
        <v>EDS JUMBO</v>
      </c>
      <c r="D404" t="str">
        <f>VLOOKUP(H404,DetalleTiendas!A$2:S$1778,5,FALSE)</f>
        <v>CENTRO</v>
      </c>
      <c r="E404" t="str">
        <v>ENLACES</v>
      </c>
      <c r="F404" t="str">
        <v>NO</v>
      </c>
      <c r="G404" t="str" xml:space="preserve">
        <f xml:space="preserve">IF(
   AND(ISNUMBER(VALUE(MID(H404,3,3))), ISNUMBER(FIND(" ", H404))),
   LEFT(H404,FIND(" ",H404)-1),
   H404
)</f>
        <v>Z007</v>
      </c>
      <c r="H404" t="str">
        <v>Z007 AV COLOMBIA</v>
      </c>
      <c r="J404" t="str">
        <v>Redes y Comunicaciones-NIVEL 2 - COL</v>
      </c>
      <c r="K404" t="str">
        <v>Guillermo Gutierrez</v>
      </c>
      <c r="L404" t="str">
        <v>CERRADO</v>
      </c>
      <c r="M404" t="str">
        <v>CERRADO</v>
      </c>
      <c r="N404" t="str">
        <v>ALTA</v>
      </c>
      <c r="O404">
        <v>45434</v>
      </c>
      <c r="P404">
        <v>0.6666666666666666</v>
      </c>
      <c r="Q404" t="str">
        <f>TEXT(KPI_IMs_2[[#This Row],[FECHA DE LA NOVEDAD]],"MMMM")</f>
        <v>mayo</v>
      </c>
      <c r="R404" t="str">
        <f>TEXT(KPI_IMs_2[[#This Row],[FECHA DE LA NOVEDAD]],"aaaa")</f>
        <v>2024</v>
      </c>
      <c r="S404">
        <v>45435</v>
      </c>
      <c r="T404">
        <v>45434</v>
      </c>
      <c r="U404">
        <v>0.6694444444444444</v>
      </c>
      <c r="V404">
        <v>0.1909722222222222</v>
      </c>
      <c r="W404">
        <f>((KPI_IMs_2[[#This Row],[FECHA DE RESOLUCION]]+KPI_IMs_2[[#This Row],[HORA CIERRE IM]])-(KPI_IMs_2[[#This Row],[FECHA DE LA NOVEDAD]]+KPI_IMs_2[[#This Row],[HORA DE LA FALLA]]))*24*60</f>
        <v>754.9999999988358</v>
      </c>
      <c r="X404" t="str" cm="1" xml:space="preserve">
        <f t="array" ref="X404" xml:space="preserve">IF(OR(O404="",P404="",S404="",V404="",AQ404="",AR404=""),"",
  LET(
    _xlpm.inicio, O404 + P404,
    _xlpm.fin, S404 + V404,
    _xlpm.dias, INT(_xlpm.fin - _xlpm.inicio),
    _xlpm.tiempo, REDUCE(0, SEQUENCE(_xlpm.dias + 1, 1, 0, 1),
      LAMBDA(_xlpm.acum,_xlpm.d,
        LET(
          _xlpm.dia, TRUNC(_xlpm.inicio) + _xlpm.d,
          _xlpm.horaIni, IF(_xlpm.d = 0, MAX(_xlpm.inicio, _xlpm.dia + AQ404), _xlpm.dia + AQ404),
          _xlpm.horaFin, IF(_xlpm.d = _xlpm.dias, MIN(_xlpm.fin, _xlpm.dia + AR404), _xlpm.dia + AR404),
          _xlpm.tiempo_dia, MAX(0, _xlpm.horaFin - _xlpm.horaIni),
          _xlpm.acum + _xlpm.tiempo_dia
        )
      )
    ),
    TEXT(_xlpm.tiempo, "h:mm")
  )
)</f>
        <v>5:00</v>
      </c>
      <c r="Y404" t="str">
        <f>TEXT((KPI_IMs_2[[#This Row],[FECHA DE REPORTE]]+KPI_IMs_2[[#This Row],[HORA DE REPORTE]]) - (KPI_IMs_2[[#This Row],[FECHA DE LA NOVEDAD]]+KPI_IMs_2[[#This Row],[HORA DE LA FALLA]]), "[h]:mm")</f>
        <v>0:04</v>
      </c>
      <c r="Z404" t="str">
        <v>CAIDA ENLACES</v>
      </c>
      <c r="AA404" t="str">
        <v>Red / Enlace / Proveedor</v>
      </c>
      <c r="AB404" t="str">
        <v>CORTE DE FIBRA PROVEEDOR - CIRION</v>
      </c>
      <c r="AC404" t="str">
        <v>Proveedor - Red/Infraestructura</v>
      </c>
      <c r="AD404" t="str">
        <v>SI</v>
      </c>
      <c r="AE404" t="str">
        <v>NO</v>
      </c>
      <c r="AF404" t="str">
        <v>NO</v>
      </c>
      <c r="AG404" t="str">
        <v>NO</v>
      </c>
      <c r="AH404" t="str">
        <v>EXTERNO</v>
      </c>
      <c r="AI404" t="str">
        <v>PROVEEDOR</v>
      </c>
      <c r="AJ404" t="str">
        <v>Ajuste por parte del Proveedor</v>
      </c>
      <c r="AM404" t="str">
        <v>Culminado 100%</v>
      </c>
      <c r="AP404" t="str" xml:space="preserve">
        <v xml:space="preserve">CAÍDA DE ENLACES_x000d_
• 	se presenta novedad con el enlace de la EDS debido a vandalismo y corte de fibra, se escala al proveedor y se realiza la reparación de la misma, se da solución a la novedad el 23 a las 4:35 am queda en línea de nuevo la eds.</v>
      </c>
      <c r="AQ404">
        <v>0.3333333333333333</v>
      </c>
      <c r="AR404">
        <v>0.875</v>
      </c>
    </row>
    <row r="405" xml:space="preserve">
      <c r="A405">
        <v>683130</v>
      </c>
      <c r="B405" t="str">
        <f>VLOOKUP(H405,DetalleTiendas!A$2:S$1778,3,FALSE)</f>
        <v>SUPERMERCADOS</v>
      </c>
      <c r="C405" t="str">
        <f>VLOOKUP(H405,DetalleTiendas!A$2:S$1778,4,FALSE)</f>
        <v>EDS JUMBO</v>
      </c>
      <c r="D405" t="str">
        <f>VLOOKUP(H405,DetalleTiendas!A$2:S$1778,5,FALSE)</f>
        <v>BOGOTA</v>
      </c>
      <c r="E405" t="str">
        <v>POS</v>
      </c>
      <c r="F405" t="str">
        <v>NO</v>
      </c>
      <c r="G405" t="str" xml:space="preserve">
        <f xml:space="preserve">IF(
   AND(ISNUMBER(VALUE(MID(H405,3,3))), ISNUMBER(FIND(" ", H405))),
   LEFT(H405,FIND(" ",H405)-1),
   H405
)</f>
        <v>Z008</v>
      </c>
      <c r="H405" t="str">
        <v>Z008 AV 1a MAYO</v>
      </c>
      <c r="J405" t="str">
        <v>Redes y Comunicaciones-NIVEL 2 - COL</v>
      </c>
      <c r="K405" t="str">
        <v>Guillermo Gutierrez</v>
      </c>
      <c r="L405" t="str">
        <v>ABIERTO</v>
      </c>
      <c r="M405" t="str">
        <v>CERRADO</v>
      </c>
      <c r="N405" t="str">
        <v>MEDIA</v>
      </c>
      <c r="O405">
        <v>45434</v>
      </c>
      <c r="P405">
        <v>0.625</v>
      </c>
      <c r="Q405" t="str">
        <f>TEXT(KPI_IMs_2[[#This Row],[FECHA DE LA NOVEDAD]],"MMMM")</f>
        <v>mayo</v>
      </c>
      <c r="R405" t="str">
        <f>TEXT(KPI_IMs_2[[#This Row],[FECHA DE LA NOVEDAD]],"aaaa")</f>
        <v>2024</v>
      </c>
      <c r="S405">
        <v>45434</v>
      </c>
      <c r="T405">
        <v>45434</v>
      </c>
      <c r="U405">
        <v>0.6284722222222222</v>
      </c>
      <c r="V405">
        <v>0.6979166666666666</v>
      </c>
      <c r="W405">
        <f>((KPI_IMs_2[[#This Row],[FECHA DE RESOLUCION]]+KPI_IMs_2[[#This Row],[HORA CIERRE IM]])-(KPI_IMs_2[[#This Row],[FECHA DE LA NOVEDAD]]+KPI_IMs_2[[#This Row],[HORA DE LA FALLA]]))*24*60</f>
        <v>104.99999999650754</v>
      </c>
      <c r="X405" t="str" cm="1" xml:space="preserve">
        <f t="array" ref="X405" xml:space="preserve">IF(OR(O405="",P405="",S405="",V405="",AQ405="",AR405=""),"",
  LET(
    _xlpm.inicio, O405 + P405,
    _xlpm.fin, S405 + V405,
    _xlpm.dias, INT(_xlpm.fin - _xlpm.inicio),
    _xlpm.tiempo, REDUCE(0, SEQUENCE(_xlpm.dias + 1, 1, 0, 1),
      LAMBDA(_xlpm.acum,_xlpm.d,
        LET(
          _xlpm.dia, TRUNC(_xlpm.inicio) + _xlpm.d,
          _xlpm.horaIni, IF(_xlpm.d = 0, MAX(_xlpm.inicio, _xlpm.dia + AQ405), _xlpm.dia + AQ405),
          _xlpm.horaFin, IF(_xlpm.d = _xlpm.dias, MIN(_xlpm.fin, _xlpm.dia + AR405), _xlpm.dia + AR405),
          _xlpm.tiempo_dia, MAX(0, _xlpm.horaFin - _xlpm.horaIni),
          _xlpm.acum + _xlpm.tiempo_dia
        )
      )
    ),
    TEXT(_xlpm.tiempo, "h:mm")
  )
)</f>
        <v>1:45</v>
      </c>
      <c r="Y405" t="str">
        <f>TEXT((KPI_IMs_2[[#This Row],[FECHA DE REPORTE]]+KPI_IMs_2[[#This Row],[HORA DE REPORTE]]) - (KPI_IMs_2[[#This Row],[FECHA DE LA NOVEDAD]]+KPI_IMs_2[[#This Row],[HORA DE LA FALLA]]), "[h]:mm")</f>
        <v>0:05</v>
      </c>
      <c r="Z405" t="str">
        <v>CAIDA ENLACES</v>
      </c>
      <c r="AA405" t="str">
        <v>Red / Enlace / Proveedor</v>
      </c>
      <c r="AB405" t="str">
        <v xml:space="preserve">CORTE DE FIBRA </v>
      </c>
      <c r="AC405" t="str">
        <v>Proveedor - Red/Infraestructura</v>
      </c>
      <c r="AD405" t="str">
        <v>NO</v>
      </c>
      <c r="AE405" t="str">
        <v>NO</v>
      </c>
      <c r="AF405" t="str">
        <v>NO</v>
      </c>
      <c r="AG405" t="str">
        <v>NO</v>
      </c>
      <c r="AH405" t="str">
        <v>EXTERNO</v>
      </c>
      <c r="AI405" t="str">
        <v>PROVEEDOR</v>
      </c>
      <c r="AJ405" t="str">
        <v>Ajustes Conexiones tienda</v>
      </c>
      <c r="AM405" t="str">
        <v>Culminado 100%</v>
      </c>
      <c r="AP405" t="str" xml:space="preserve">
        <v xml:space="preserve">CAÍDA DE ENLACES_x000d_
• 	Se presenta novedad con la EDS por corte de fibra del enlace MPLS del sitio, se escala la novedad con el proveedor y se procede con personal técnico el desplazamiento a identificar la falla y su respectiva reparación, el proveedor da la solución y la EDS queda en línea de nuevo.</v>
      </c>
      <c r="AQ405">
        <v>0.3333333333333333</v>
      </c>
      <c r="AR405">
        <v>0.875</v>
      </c>
    </row>
    <row r="406" xml:space="preserve">
      <c r="A406">
        <v>677017</v>
      </c>
      <c r="B406" t="str">
        <f>VLOOKUP(H406,DetalleTiendas!A$2:S$1778,3,FALSE)</f>
        <v>SUPERMERCADOS</v>
      </c>
      <c r="C406" t="str">
        <f>VLOOKUP(H406,DetalleTiendas!A$2:S$1778,4,FALSE)</f>
        <v>EDS JUMBO</v>
      </c>
      <c r="D406" t="str">
        <f>VLOOKUP(H406,DetalleTiendas!A$2:S$1778,5,FALSE)</f>
        <v>BOGOTA</v>
      </c>
      <c r="E406" t="str">
        <v>ENLACES</v>
      </c>
      <c r="F406" t="str">
        <v>NO</v>
      </c>
      <c r="G406" t="str" xml:space="preserve">
        <f xml:space="preserve">IF(
   AND(ISNUMBER(VALUE(MID(H406,3,3))), ISNUMBER(FIND(" ", H406))),
   LEFT(H406,FIND(" ",H406)-1),
   H406
)</f>
        <v>Z101</v>
      </c>
      <c r="H406" t="str">
        <v>Z101 TINTALITO</v>
      </c>
      <c r="J406" t="str">
        <v>Redes y Comunicaciones-NIVEL 2 - COL</v>
      </c>
      <c r="K406" t="str">
        <v>Guillermo Gutierrez</v>
      </c>
      <c r="L406" t="str">
        <v>CERRADO</v>
      </c>
      <c r="M406" t="str">
        <v>CERRADO</v>
      </c>
      <c r="N406" t="str">
        <v>ALTA</v>
      </c>
      <c r="O406">
        <v>45434</v>
      </c>
      <c r="P406">
        <v>0.20833333333333334</v>
      </c>
      <c r="Q406" t="str">
        <f>TEXT(KPI_IMs_2[[#This Row],[FECHA DE LA NOVEDAD]],"MMMM")</f>
        <v>mayo</v>
      </c>
      <c r="R406" t="str">
        <f>TEXT(KPI_IMs_2[[#This Row],[FECHA DE LA NOVEDAD]],"aaaa")</f>
        <v>2024</v>
      </c>
      <c r="S406">
        <v>45434</v>
      </c>
      <c r="T406">
        <v>45434</v>
      </c>
      <c r="U406">
        <v>0.3854166666666667</v>
      </c>
      <c r="V406">
        <v>0.43194444444444446</v>
      </c>
      <c r="W406">
        <f>((KPI_IMs_2[[#This Row],[FECHA DE RESOLUCION]]+KPI_IMs_2[[#This Row],[HORA CIERRE IM]])-(KPI_IMs_2[[#This Row],[FECHA DE LA NOVEDAD]]+KPI_IMs_2[[#This Row],[HORA DE LA FALLA]]))*24*60</f>
        <v>321.99999999138527</v>
      </c>
      <c r="X406" t="str" cm="1" xml:space="preserve">
        <f t="array" ref="X406" xml:space="preserve">IF(OR(O406="",P406="",S406="",V406="",AQ406="",AR406=""),"",
  LET(
    _xlpm.inicio, O406 + P406,
    _xlpm.fin, S406 + V406,
    _xlpm.dias, INT(_xlpm.fin - _xlpm.inicio),
    _xlpm.tiempo, REDUCE(0, SEQUENCE(_xlpm.dias + 1, 1, 0, 1),
      LAMBDA(_xlpm.acum,_xlpm.d,
        LET(
          _xlpm.dia, TRUNC(_xlpm.inicio) + _xlpm.d,
          _xlpm.horaIni, IF(_xlpm.d = 0, MAX(_xlpm.inicio, _xlpm.dia + AQ406), _xlpm.dia + AQ406),
          _xlpm.horaFin, IF(_xlpm.d = _xlpm.dias, MIN(_xlpm.fin, _xlpm.dia + AR406), _xlpm.dia + AR406),
          _xlpm.tiempo_dia, MAX(0, _xlpm.horaFin - _xlpm.horaIni),
          _xlpm.acum + _xlpm.tiempo_dia
        )
      )
    ),
    TEXT(_xlpm.tiempo, "h:mm")
  )
)</f>
        <v>2:22</v>
      </c>
      <c r="Y406" t="str">
        <f>TEXT((KPI_IMs_2[[#This Row],[FECHA DE REPORTE]]+KPI_IMs_2[[#This Row],[HORA DE REPORTE]]) - (KPI_IMs_2[[#This Row],[FECHA DE LA NOVEDAD]]+KPI_IMs_2[[#This Row],[HORA DE LA FALLA]]), "[h]:mm")</f>
        <v>4:15</v>
      </c>
      <c r="Z406" t="str">
        <v>CAIDA ENLACES</v>
      </c>
      <c r="AA406" t="str">
        <v>Red / Enlace / Proveedor</v>
      </c>
      <c r="AB406" t="str">
        <v>CAIDA DE ENLACES PROVEEDOR - CIRION</v>
      </c>
      <c r="AC406" t="str">
        <v>Proveedor - Red/Infraestructura</v>
      </c>
      <c r="AD406" t="str">
        <v>SI</v>
      </c>
      <c r="AE406" t="str">
        <v>NO</v>
      </c>
      <c r="AF406" t="str">
        <v>NO</v>
      </c>
      <c r="AG406" t="str">
        <v>NO</v>
      </c>
      <c r="AH406" t="str">
        <v>EXTERNO</v>
      </c>
      <c r="AI406" t="str">
        <v>PROVEEDOR</v>
      </c>
      <c r="AJ406" t="str">
        <v>Ajuste por parte del Proveedor</v>
      </c>
      <c r="AM406" t="str">
        <v>Culminado 100%</v>
      </c>
      <c r="AP406" t="str" xml:space="preserve">
        <v xml:space="preserve">CORTE DE ENERGIA_x000d_
•         se genera el caso al proveedor para su validación, sin embargo el jefe regional de sistemas, Fernando castro indica que en la zona están realizando trabajos y por tal motivo se va mucho la energía, debido a esto los equipos de CIRION se bloquea y toca reiniciarlos para tener gestión de los mismo de nuevo, actualmente la EDS está en línea._x000d_
*         Falla de alimentación de energía externa, y bloqueo breaker principal de alimentación de UPS.</v>
      </c>
      <c r="AQ406">
        <v>0.3333333333333333</v>
      </c>
      <c r="AR406">
        <v>0.875</v>
      </c>
    </row>
    <row r="407" xml:space="preserve">
      <c r="A407">
        <v>671666</v>
      </c>
      <c r="B407" t="str">
        <f>VLOOKUP(H407,DetalleTiendas!A$2:S$1778,3,FALSE)</f>
        <v>SUPERMERCADOS</v>
      </c>
      <c r="C407" t="str">
        <f>VLOOKUP(H407,DetalleTiendas!A$2:S$1778,4,FALSE)</f>
        <v>METRO</v>
      </c>
      <c r="D407" t="str">
        <f>VLOOKUP(H407,DetalleTiendas!A$2:S$1778,5,FALSE)</f>
        <v>BOGOTA</v>
      </c>
      <c r="E407" t="str">
        <v>CORTE DE ENERGIA</v>
      </c>
      <c r="F407" t="str">
        <v>NO</v>
      </c>
      <c r="G407" t="str" xml:space="preserve">
        <f xml:space="preserve">IF(
   AND(ISNUMBER(VALUE(MID(H407,3,3))), ISNUMBER(FIND(" ", H407))),
   LEFT(H407,FIND(" ",H407)-1),
   H407
)</f>
        <v>M071</v>
      </c>
      <c r="H407" t="str">
        <v>M071 TINTALITO</v>
      </c>
      <c r="J407" t="str">
        <v>Soporte_Onsite_BOGOTA</v>
      </c>
      <c r="K407" t="str">
        <v>Juan Fernando Rodriguez</v>
      </c>
      <c r="L407" t="str">
        <v>CERRADO</v>
      </c>
      <c r="M407" t="str">
        <v>CERRADO</v>
      </c>
      <c r="N407" t="str">
        <v>MEDIA</v>
      </c>
      <c r="O407">
        <v>45431</v>
      </c>
      <c r="P407">
        <v>0.3638888888888889</v>
      </c>
      <c r="Q407" t="str">
        <f>TEXT(KPI_IMs_2[[#This Row],[FECHA DE LA NOVEDAD]],"MMMM")</f>
        <v>mayo</v>
      </c>
      <c r="R407" t="str">
        <f>TEXT(KPI_IMs_2[[#This Row],[FECHA DE LA NOVEDAD]],"aaaa")</f>
        <v>2024</v>
      </c>
      <c r="S407">
        <v>45431</v>
      </c>
      <c r="T407">
        <v>45431</v>
      </c>
      <c r="U407">
        <v>0.3902777777777778</v>
      </c>
      <c r="V407">
        <v>0.40347222222222223</v>
      </c>
      <c r="W407">
        <f>((KPI_IMs_2[[#This Row],[FECHA DE RESOLUCION]]+KPI_IMs_2[[#This Row],[HORA CIERRE IM]])-(KPI_IMs_2[[#This Row],[FECHA DE LA NOVEDAD]]+KPI_IMs_2[[#This Row],[HORA DE LA FALLA]]))*24*60</f>
        <v>56.99999999720603</v>
      </c>
      <c r="X407" t="str" cm="1" xml:space="preserve">
        <f t="array" ref="X407" xml:space="preserve">IF(OR(O407="",P407="",S407="",V407="",AQ407="",AR407=""),"",
  LET(
    _xlpm.inicio, O407 + P407,
    _xlpm.fin, S407 + V407,
    _xlpm.dias, INT(_xlpm.fin - _xlpm.inicio),
    _xlpm.tiempo, REDUCE(0, SEQUENCE(_xlpm.dias + 1, 1, 0, 1),
      LAMBDA(_xlpm.acum,_xlpm.d,
        LET(
          _xlpm.dia, TRUNC(_xlpm.inicio) + _xlpm.d,
          _xlpm.horaIni, IF(_xlpm.d = 0, MAX(_xlpm.inicio, _xlpm.dia + AQ407), _xlpm.dia + AQ407),
          _xlpm.horaFin, IF(_xlpm.d = _xlpm.dias, MIN(_xlpm.fin, _xlpm.dia + AR407), _xlpm.dia + AR407),
          _xlpm.tiempo_dia, MAX(0, _xlpm.horaFin - _xlpm.horaIni),
          _xlpm.acum + _xlpm.tiempo_dia
        )
      )
    ),
    TEXT(_xlpm.tiempo, "h:mm")
  )
)</f>
        <v>0:57</v>
      </c>
      <c r="Y407" t="str">
        <f>TEXT((KPI_IMs_2[[#This Row],[FECHA DE REPORTE]]+KPI_IMs_2[[#This Row],[HORA DE REPORTE]]) - (KPI_IMs_2[[#This Row],[FECHA DE LA NOVEDAD]]+KPI_IMs_2[[#This Row],[HORA DE LA FALLA]]), "[h]:mm")</f>
        <v>0:38</v>
      </c>
      <c r="Z407" t="str">
        <v>CORTE DE ENERGIA</v>
      </c>
      <c r="AA407" t="str">
        <v>Eléctrico / Energía</v>
      </c>
      <c r="AB407" t="str">
        <v xml:space="preserve">FALLA DE ALIMENTACION EXTERNA </v>
      </c>
      <c r="AC407" t="str">
        <v>Infraestructura - Eléctrica</v>
      </c>
      <c r="AD407" t="str">
        <v>SI</v>
      </c>
      <c r="AE407" t="str">
        <v>SI</v>
      </c>
      <c r="AF407" t="str">
        <v>SI</v>
      </c>
      <c r="AG407" t="str">
        <v>SI</v>
      </c>
      <c r="AH407" t="str">
        <v>INTERNO</v>
      </c>
      <c r="AI407" t="str">
        <v>NEGOCIO</v>
      </c>
      <c r="AJ407" t="str">
        <v>Ajustes Conexiones tienda</v>
      </c>
      <c r="AM407" t="str">
        <v>Culminado 100%</v>
      </c>
      <c r="AP407" t="str" xml:space="preserve">
        <v xml:space="preserve">CORTE DE ENERGIA_x000d_
• 	Revisión y seguimiento de breaker principal, se preprogramo un mantenimiento para el 20 de mayo del 2024._x000d_
* 	Falla de alimentación de energía externa, y bloqueo breaker principal de alimentación de UPS.</v>
      </c>
      <c r="AQ407">
        <v>0.3333333333333333</v>
      </c>
      <c r="AR407">
        <v>0.875</v>
      </c>
    </row>
    <row r="408" xml:space="preserve">
      <c r="A408">
        <v>663250</v>
      </c>
      <c r="B408" t="str">
        <f>VLOOKUP(H408,DetalleTiendas!A$2:S$1778,3,FALSE)</f>
        <v>MEJORAMIENTO DEL HOGAR</v>
      </c>
      <c r="C408" t="str">
        <f>VLOOKUP(H408,DetalleTiendas!A$2:S$1778,4,FALSE)</f>
        <v>EASY</v>
      </c>
      <c r="D408" t="str">
        <f>VLOOKUP(H408,DetalleTiendas!A$2:S$1778,5,FALSE)</f>
        <v>CENTRO - EASY</v>
      </c>
      <c r="E408" t="str">
        <v>ENLACES</v>
      </c>
      <c r="F408" t="str">
        <v>NO</v>
      </c>
      <c r="G408" t="str" xml:space="preserve">
        <f xml:space="preserve">IF(
   AND(ISNUMBER(VALUE(MID(H408,3,3))), ISNUMBER(FIND(" ", H408))),
   LEFT(H408,FIND(" ",H408)-1),
   H408
)</f>
        <v>E806</v>
      </c>
      <c r="H408" t="str">
        <v>E806 PRADO</v>
      </c>
      <c r="J408" t="str">
        <v>Redes y Comunicaciones-NIVEL 2 - COL</v>
      </c>
      <c r="K408" t="str">
        <v>Guillermo Gutierrez</v>
      </c>
      <c r="L408" t="str">
        <v>CERRADO</v>
      </c>
      <c r="M408" t="str">
        <v>CERRADO</v>
      </c>
      <c r="N408" t="str">
        <v>MEDIA</v>
      </c>
      <c r="O408">
        <v>45427</v>
      </c>
      <c r="P408">
        <v>0.3298611111111111</v>
      </c>
      <c r="Q408" t="str">
        <f>TEXT(KPI_IMs_2[[#This Row],[FECHA DE LA NOVEDAD]],"MMMM")</f>
        <v>mayo</v>
      </c>
      <c r="R408" t="str">
        <f>TEXT(KPI_IMs_2[[#This Row],[FECHA DE LA NOVEDAD]],"aaaa")</f>
        <v>2024</v>
      </c>
      <c r="S408">
        <v>45428</v>
      </c>
      <c r="T408">
        <v>45427</v>
      </c>
      <c r="U408">
        <v>0.3298611111111111</v>
      </c>
      <c r="V408">
        <v>0.3958333333333333</v>
      </c>
      <c r="W408">
        <f>((KPI_IMs_2[[#This Row],[FECHA DE RESOLUCION]]+KPI_IMs_2[[#This Row],[HORA CIERRE IM]])-(KPI_IMs_2[[#This Row],[FECHA DE LA NOVEDAD]]+KPI_IMs_2[[#This Row],[HORA DE LA FALLA]]))*24*60</f>
        <v>1535.0000000058208</v>
      </c>
      <c r="X408" t="str" cm="1" xml:space="preserve">
        <f t="array" ref="X408" xml:space="preserve">IF(OR(O408="",P408="",S408="",V408="",AQ408="",AR408=""),"",
  LET(
    _xlpm.inicio, O408 + P408,
    _xlpm.fin, S408 + V408,
    _xlpm.dias, INT(_xlpm.fin - _xlpm.inicio),
    _xlpm.tiempo, REDUCE(0, SEQUENCE(_xlpm.dias + 1, 1, 0, 1),
      LAMBDA(_xlpm.acum,_xlpm.d,
        LET(
          _xlpm.dia, TRUNC(_xlpm.inicio) + _xlpm.d,
          _xlpm.horaIni, IF(_xlpm.d = 0, MAX(_xlpm.inicio, _xlpm.dia + AQ408), _xlpm.dia + AQ408),
          _xlpm.horaFin, IF(_xlpm.d = _xlpm.dias, MIN(_xlpm.fin, _xlpm.dia + AR408), _xlpm.dia + AR408),
          _xlpm.tiempo_dia, MAX(0, _xlpm.horaFin - _xlpm.horaIni),
          _xlpm.acum + _xlpm.tiempo_dia
        )
      )
    ),
    TEXT(_xlpm.tiempo, "h:mm")
  )
)</f>
        <v>14:30</v>
      </c>
      <c r="Y408" t="str">
        <f>TEXT((KPI_IMs_2[[#This Row],[FECHA DE REPORTE]]+KPI_IMs_2[[#This Row],[HORA DE REPORTE]]) - (KPI_IMs_2[[#This Row],[FECHA DE LA NOVEDAD]]+KPI_IMs_2[[#This Row],[HORA DE LA FALLA]]), "[h]:mm")</f>
        <v>0:00</v>
      </c>
      <c r="Z408" t="str">
        <v>FALLAS CON EL SWITCH</v>
      </c>
      <c r="AA408" t="str">
        <v>Hardware / Equipos</v>
      </c>
      <c r="AB408" t="str">
        <v>SWITCH DAÑADO</v>
      </c>
      <c r="AC408" t="str">
        <v>Infraestructura - Eléctrica</v>
      </c>
      <c r="AD408" t="str">
        <v>SI</v>
      </c>
      <c r="AE408" t="str">
        <v>SI</v>
      </c>
      <c r="AF408" t="str">
        <v>SI</v>
      </c>
      <c r="AG408" t="str">
        <v>SI</v>
      </c>
      <c r="AH408" t="str">
        <v>INTERNO</v>
      </c>
      <c r="AI408" t="str">
        <v>SISTEMAS</v>
      </c>
      <c r="AJ408" t="str">
        <v>Cambio Equipo</v>
      </c>
      <c r="AM408" t="str">
        <v>Culminado 100%</v>
      </c>
      <c r="AP408" t="str" xml:space="preserve">
        <v xml:space="preserve">SWITCH DAÑADO _x000d_
• 	Hay problemas de fibra en el rack aéreo, se pudieron restablecer los equipos esta mañana con unos hilos que funcionan, mientras el proveedor de cableado va a la tienda para la validación en sitio._x000d_
* 	Se solvento cambiando los hilos, pendiente que proveedor de cableado soluciono la fibra en daño.</v>
      </c>
      <c r="AQ408">
        <v>0.3333333333333333</v>
      </c>
      <c r="AR408">
        <v>0.875</v>
      </c>
    </row>
    <row r="409" xml:space="preserve">
      <c r="A409">
        <v>663217</v>
      </c>
      <c r="B409" t="str">
        <f>VLOOKUP(H409,DetalleTiendas!A$2:S$1778,3,FALSE)</f>
        <v>SUPERMERCADOS</v>
      </c>
      <c r="C409" t="str">
        <f>VLOOKUP(H409,DetalleTiendas!A$2:S$1778,4,FALSE)</f>
        <v>SPID</v>
      </c>
      <c r="D409" t="str">
        <f>VLOOKUP(H409,DetalleTiendas!A$2:S$1778,5,FALSE)</f>
        <v>BOGOTA</v>
      </c>
      <c r="E409" t="str">
        <v>POS</v>
      </c>
      <c r="F409" t="str">
        <v>NO</v>
      </c>
      <c r="G409" t="str" xml:space="preserve">
        <f xml:space="preserve">IF(
   AND(ISNUMBER(VALUE(MID(H409,3,3))), ISNUMBER(FIND(" ", H409))),
   LEFT(H409,FIND(" ",H409)-1),
   H409
)</f>
        <v>SP301</v>
      </c>
      <c r="H409" t="str">
        <v>SP301  CEDRITOS CALLE 140</v>
      </c>
      <c r="J409" t="str">
        <v>Soporte_Onsite_BOGOTA</v>
      </c>
      <c r="K409" t="str">
        <v>Juan Fernando Rodriguez</v>
      </c>
      <c r="L409" t="str">
        <v>CERRADO</v>
      </c>
      <c r="M409" t="str">
        <v>CERRADO</v>
      </c>
      <c r="N409" t="str">
        <v>MEDIA</v>
      </c>
      <c r="O409">
        <v>45427</v>
      </c>
      <c r="P409">
        <v>0.31805555555555554</v>
      </c>
      <c r="Q409" t="str">
        <f>TEXT(KPI_IMs_2[[#This Row],[FECHA DE LA NOVEDAD]],"MMMM")</f>
        <v>mayo</v>
      </c>
      <c r="R409" t="str">
        <f>TEXT(KPI_IMs_2[[#This Row],[FECHA DE LA NOVEDAD]],"aaaa")</f>
        <v>2024</v>
      </c>
      <c r="S409">
        <v>45427</v>
      </c>
      <c r="T409">
        <v>45427</v>
      </c>
      <c r="U409">
        <v>0.31805555555555554</v>
      </c>
      <c r="V409">
        <v>0.3611111111111111</v>
      </c>
      <c r="W409">
        <f>((KPI_IMs_2[[#This Row],[FECHA DE RESOLUCION]]+KPI_IMs_2[[#This Row],[HORA CIERRE IM]])-(KPI_IMs_2[[#This Row],[FECHA DE LA NOVEDAD]]+KPI_IMs_2[[#This Row],[HORA DE LA FALLA]]))*24*60</f>
        <v>61.99999999254942</v>
      </c>
      <c r="X409" t="str" cm="1" xml:space="preserve">
        <f t="array" ref="X409" xml:space="preserve">IF(OR(O409="",P409="",S409="",V409="",AQ409="",AR409=""),"",
  LET(
    _xlpm.inicio, O409 + P409,
    _xlpm.fin, S409 + V409,
    _xlpm.dias, INT(_xlpm.fin - _xlpm.inicio),
    _xlpm.tiempo, REDUCE(0, SEQUENCE(_xlpm.dias + 1, 1, 0, 1),
      LAMBDA(_xlpm.acum,_xlpm.d,
        LET(
          _xlpm.dia, TRUNC(_xlpm.inicio) + _xlpm.d,
          _xlpm.horaIni, IF(_xlpm.d = 0, MAX(_xlpm.inicio, _xlpm.dia + AQ409), _xlpm.dia + AQ409),
          _xlpm.horaFin, IF(_xlpm.d = _xlpm.dias, MIN(_xlpm.fin, _xlpm.dia + AR409), _xlpm.dia + AR409),
          _xlpm.tiempo_dia, MAX(0, _xlpm.horaFin - _xlpm.horaIni),
          _xlpm.acum + _xlpm.tiempo_dia
        )
      )
    ),
    TEXT(_xlpm.tiempo, "h:mm")
  )
)</f>
        <v>0:40</v>
      </c>
      <c r="Y409" t="str">
        <f>TEXT((KPI_IMs_2[[#This Row],[FECHA DE REPORTE]]+KPI_IMs_2[[#This Row],[HORA DE REPORTE]]) - (KPI_IMs_2[[#This Row],[FECHA DE LA NOVEDAD]]+KPI_IMs_2[[#This Row],[HORA DE LA FALLA]]), "[h]:mm")</f>
        <v>0:00</v>
      </c>
      <c r="Z409" t="str">
        <v>FALLA CORTE DE ENERGÍA</v>
      </c>
      <c r="AA409" t="str">
        <v>Eléctrico / Energía</v>
      </c>
      <c r="AB409" t="str">
        <v xml:space="preserve">DESGASTE BATERIAS  - UPS </v>
      </c>
      <c r="AC409" t="str">
        <v>Infraestructura - Eléctrica</v>
      </c>
      <c r="AD409" t="str">
        <v>SI</v>
      </c>
      <c r="AE409" t="str">
        <v>SI</v>
      </c>
      <c r="AF409" t="str">
        <v>SI</v>
      </c>
      <c r="AG409" t="str">
        <v>SI</v>
      </c>
      <c r="AH409" t="str">
        <v>INTERNO</v>
      </c>
      <c r="AI409" t="str">
        <v>SISTEMAS</v>
      </c>
      <c r="AJ409" t="str">
        <v>Restablecimiento UPS</v>
      </c>
      <c r="AM409" t="str">
        <v>Culminado 100%</v>
      </c>
      <c r="AP409" t="str" xml:space="preserve">
        <v xml:space="preserve">FALLA CORTE DE ENERGÍA_x000d_
• 	Se presentó falla ya que UPS presentó desgaste de baterías y esta no inicio, se aísla UPS se energiza de nuevo queda en operación local._x000d_
* 	Se Re energiza la UPS se hacen pruebas y queda funcionando.</v>
      </c>
      <c r="AQ409">
        <v>0.3333333333333333</v>
      </c>
      <c r="AR409">
        <v>0.875</v>
      </c>
    </row>
    <row r="410" xml:space="preserve">
      <c r="A410">
        <v>661802</v>
      </c>
      <c r="B410" t="str">
        <f>VLOOKUP(H410,DetalleTiendas!A$2:S$1778,3,FALSE)</f>
        <v>MEJORAMIENTO DEL HOGAR</v>
      </c>
      <c r="C410" t="str">
        <f>VLOOKUP(H410,DetalleTiendas!A$2:S$1778,4,FALSE)</f>
        <v>EASY</v>
      </c>
      <c r="D410" t="str">
        <f>VLOOKUP(H410,DetalleTiendas!A$2:S$1778,5,FALSE)</f>
        <v>BOGOTA - EASY</v>
      </c>
      <c r="E410" t="str">
        <v>ENLACES</v>
      </c>
      <c r="F410" t="str">
        <v>SI</v>
      </c>
      <c r="G410" t="str" xml:space="preserve">
        <f xml:space="preserve">IF(
   AND(ISNUMBER(VALUE(MID(H410,3,3))), ISNUMBER(FIND(" ", H410))),
   LEFT(H410,FIND(" ",H410)-1),
   H410
)</f>
        <v>E010</v>
      </c>
      <c r="H410" t="str">
        <v>E010 BOSA</v>
      </c>
      <c r="J410" t="str">
        <v>Aplicaciones POS Colombia - Nivel 3</v>
      </c>
      <c r="K410" t="str">
        <v>Luis Alejandro Medina</v>
      </c>
      <c r="L410" t="str">
        <v>CERRADO</v>
      </c>
      <c r="M410" t="str">
        <v>CERRADO</v>
      </c>
      <c r="N410" t="str">
        <v>MEDIA</v>
      </c>
      <c r="O410">
        <v>45426</v>
      </c>
      <c r="P410">
        <v>0.6020833333333333</v>
      </c>
      <c r="Q410" t="str">
        <f>TEXT(KPI_IMs_2[[#This Row],[FECHA DE LA NOVEDAD]],"MMMM")</f>
        <v>mayo</v>
      </c>
      <c r="R410" t="str">
        <f>TEXT(KPI_IMs_2[[#This Row],[FECHA DE LA NOVEDAD]],"aaaa")</f>
        <v>2024</v>
      </c>
      <c r="S410">
        <v>45426</v>
      </c>
      <c r="T410">
        <v>45426</v>
      </c>
      <c r="U410">
        <v>0.6041666666666666</v>
      </c>
      <c r="V410">
        <v>0.6118055555555556</v>
      </c>
      <c r="W410">
        <f>((KPI_IMs_2[[#This Row],[FECHA DE RESOLUCION]]+KPI_IMs_2[[#This Row],[HORA CIERRE IM]])-(KPI_IMs_2[[#This Row],[FECHA DE LA NOVEDAD]]+KPI_IMs_2[[#This Row],[HORA DE LA FALLA]]))*24*60</f>
        <v>14.00000000372529</v>
      </c>
      <c r="X410" t="str" cm="1" xml:space="preserve">
        <f t="array" ref="X410" xml:space="preserve">IF(OR(O410="",P410="",S410="",V410="",AQ410="",AR410=""),"",
  LET(
    _xlpm.inicio, O410 + P410,
    _xlpm.fin, S410 + V410,
    _xlpm.dias, INT(_xlpm.fin - _xlpm.inicio),
    _xlpm.tiempo, REDUCE(0, SEQUENCE(_xlpm.dias + 1, 1, 0, 1),
      LAMBDA(_xlpm.acum,_xlpm.d,
        LET(
          _xlpm.dia, TRUNC(_xlpm.inicio) + _xlpm.d,
          _xlpm.horaIni, IF(_xlpm.d = 0, MAX(_xlpm.inicio, _xlpm.dia + AQ410), _xlpm.dia + AQ410),
          _xlpm.horaFin, IF(_xlpm.d = _xlpm.dias, MIN(_xlpm.fin, _xlpm.dia + AR410), _xlpm.dia + AR410),
          _xlpm.tiempo_dia, MAX(0, _xlpm.horaFin - _xlpm.horaIni),
          _xlpm.acum + _xlpm.tiempo_dia
        )
      )
    ),
    TEXT(_xlpm.tiempo, "h:mm")
  )
)</f>
        <v>0:14</v>
      </c>
      <c r="Y410" t="str">
        <f>TEXT((KPI_IMs_2[[#This Row],[FECHA DE REPORTE]]+KPI_IMs_2[[#This Row],[HORA DE REPORTE]]) - (KPI_IMs_2[[#This Row],[FECHA DE LA NOVEDAD]]+KPI_IMs_2[[#This Row],[HORA DE LA FALLA]]), "[h]:mm")</f>
        <v>0:03</v>
      </c>
      <c r="Z410" t="str">
        <v>LENTITUD EN LAS POS</v>
      </c>
      <c r="AA410" t="str">
        <v>Software / Actualización</v>
      </c>
      <c r="AB410" t="str">
        <v>Lentitud en los procesos de la POS Archivos CEM</v>
      </c>
      <c r="AC410" t="str">
        <v>Software / Actualización</v>
      </c>
      <c r="AD410" t="str">
        <v>NO</v>
      </c>
      <c r="AE410" t="str">
        <v>NO</v>
      </c>
      <c r="AF410" t="str">
        <v>NO</v>
      </c>
      <c r="AG410" t="str">
        <v>NO</v>
      </c>
      <c r="AH410" t="str">
        <v>INTERNO</v>
      </c>
      <c r="AI410" t="str">
        <v>NEGOCIO</v>
      </c>
      <c r="AJ410" t="str">
        <v>Integracion / Desarrollo</v>
      </c>
      <c r="AM410" t="str">
        <v>Culminado 100%</v>
      </c>
      <c r="AP410" t="str">
        <v>Se realizaron ajuste y correciones en los archivos CEM</v>
      </c>
      <c r="AQ410">
        <v>0.3333333333333333</v>
      </c>
      <c r="AR410">
        <v>0.875</v>
      </c>
    </row>
    <row r="411" xml:space="preserve">
      <c r="A411">
        <v>661834</v>
      </c>
      <c r="B411" t="str">
        <f>VLOOKUP(H411,DetalleTiendas!A$2:S$1778,3,FALSE)</f>
        <v>SUPERMERCADOS</v>
      </c>
      <c r="C411" t="str">
        <f>VLOOKUP(H411,DetalleTiendas!A$2:S$1778,4,FALSE)</f>
        <v>EDS JUMBO</v>
      </c>
      <c r="D411" t="str">
        <f>VLOOKUP(H411,DetalleTiendas!A$2:S$1778,5,FALSE)</f>
        <v>BOGOTA</v>
      </c>
      <c r="E411" t="str">
        <v>CORTE DE ENERGIA</v>
      </c>
      <c r="F411" t="str">
        <v>NO</v>
      </c>
      <c r="G411" t="str" xml:space="preserve">
        <f xml:space="preserve">IF(
   AND(ISNUMBER(VALUE(MID(H411,3,3))), ISNUMBER(FIND(" ", H411))),
   LEFT(H411,FIND(" ",H411)-1),
   H411
)</f>
        <v>Z101</v>
      </c>
      <c r="H411" t="str">
        <v>Z101 TINTALITO</v>
      </c>
      <c r="J411" t="str">
        <v>Redes y Comunicaciones-NIVEL 2 - COL</v>
      </c>
      <c r="K411" t="str">
        <v>Guillermo Gutierrez</v>
      </c>
      <c r="L411" t="str">
        <v>CERRADO</v>
      </c>
      <c r="M411" t="str">
        <v>CERRADO</v>
      </c>
      <c r="N411" t="str">
        <v>MEDIA</v>
      </c>
      <c r="O411">
        <v>45423</v>
      </c>
      <c r="P411">
        <v>0.6548611111111111</v>
      </c>
      <c r="Q411" t="str">
        <f>TEXT(KPI_IMs_2[[#This Row],[FECHA DE LA NOVEDAD]],"MMMM")</f>
        <v>mayo</v>
      </c>
      <c r="R411" t="str">
        <f>TEXT(KPI_IMs_2[[#This Row],[FECHA DE LA NOVEDAD]],"aaaa")</f>
        <v>2024</v>
      </c>
      <c r="S411">
        <v>45423</v>
      </c>
      <c r="T411">
        <v>45423</v>
      </c>
      <c r="U411">
        <v>0.6548611111111111</v>
      </c>
      <c r="V411">
        <v>0.6965277777777777</v>
      </c>
      <c r="W411">
        <f>((KPI_IMs_2[[#This Row],[FECHA DE RESOLUCION]]+KPI_IMs_2[[#This Row],[HORA CIERRE IM]])-(KPI_IMs_2[[#This Row],[FECHA DE LA NOVEDAD]]+KPI_IMs_2[[#This Row],[HORA DE LA FALLA]]))*24*60</f>
        <v>59.99999999650754</v>
      </c>
      <c r="X411" t="str" cm="1" xml:space="preserve">
        <f t="array" ref="X411" xml:space="preserve">IF(OR(O411="",P411="",S411="",V411="",AQ411="",AR411=""),"",
  LET(
    _xlpm.inicio, O411 + P411,
    _xlpm.fin, S411 + V411,
    _xlpm.dias, INT(_xlpm.fin - _xlpm.inicio),
    _xlpm.tiempo, REDUCE(0, SEQUENCE(_xlpm.dias + 1, 1, 0, 1),
      LAMBDA(_xlpm.acum,_xlpm.d,
        LET(
          _xlpm.dia, TRUNC(_xlpm.inicio) + _xlpm.d,
          _xlpm.horaIni, IF(_xlpm.d = 0, MAX(_xlpm.inicio, _xlpm.dia + AQ411), _xlpm.dia + AQ411),
          _xlpm.horaFin, IF(_xlpm.d = _xlpm.dias, MIN(_xlpm.fin, _xlpm.dia + AR411), _xlpm.dia + AR411),
          _xlpm.tiempo_dia, MAX(0, _xlpm.horaFin - _xlpm.horaIni),
          _xlpm.acum + _xlpm.tiempo_dia
        )
      )
    ),
    TEXT(_xlpm.tiempo, "h:mm")
  )
)</f>
        <v>1:00</v>
      </c>
      <c r="Y411" t="str">
        <f>TEXT((KPI_IMs_2[[#This Row],[FECHA DE REPORTE]]+KPI_IMs_2[[#This Row],[HORA DE REPORTE]]) - (KPI_IMs_2[[#This Row],[FECHA DE LA NOVEDAD]]+KPI_IMs_2[[#This Row],[HORA DE LA FALLA]]), "[h]:mm")</f>
        <v>0:00</v>
      </c>
      <c r="Z411" t="str">
        <v>CAIDA ENLACES</v>
      </c>
      <c r="AA411" t="str">
        <v>Red / Enlace / Proveedor</v>
      </c>
      <c r="AB411" t="str">
        <v>CAIDA DE ENLACES PROVEEDOR - CIRION</v>
      </c>
      <c r="AC411" t="str">
        <v>Proveedor - Red/Infraestructura</v>
      </c>
      <c r="AD411" t="str">
        <v>SI</v>
      </c>
      <c r="AE411" t="str">
        <v>NO</v>
      </c>
      <c r="AF411" t="str">
        <v>NO</v>
      </c>
      <c r="AG411" t="str">
        <v>NO</v>
      </c>
      <c r="AH411" t="str">
        <v>EXTERNO</v>
      </c>
      <c r="AI411" t="str">
        <v>PROVEEDOR</v>
      </c>
      <c r="AJ411" t="str">
        <v>Ajuste por parte del Proveedor</v>
      </c>
      <c r="AM411" t="str">
        <v>Culminado 100%</v>
      </c>
      <c r="AP411" t="str" xml:space="preserve">
        <v xml:space="preserve">ALLA DE ENLACES_x000d_
•         Se procede a reportar la falla con la planta de energía, los proveedores del flujo de energía nos indican que la planta está en mantenimiento._x000d_
*         Se cambia equipo de proovedor.</v>
      </c>
      <c r="AQ411">
        <v>0.3333333333333333</v>
      </c>
      <c r="AR411">
        <v>0.875</v>
      </c>
    </row>
    <row r="412" xml:space="preserve">
      <c r="A412">
        <v>661815</v>
      </c>
      <c r="B412" t="str">
        <f>VLOOKUP(H412,DetalleTiendas!A$2:S$1778,3,FALSE)</f>
        <v>SUPERMERCADOS</v>
      </c>
      <c r="C412" t="str">
        <f>VLOOKUP(H412,DetalleTiendas!A$2:S$1778,4,FALSE)</f>
        <v>JUMBO</v>
      </c>
      <c r="D412" t="str">
        <f>VLOOKUP(H412,DetalleTiendas!A$2:S$1778,5,FALSE)</f>
        <v>COSTA</v>
      </c>
      <c r="E412" t="str">
        <v>ENLACES</v>
      </c>
      <c r="F412" t="str">
        <v>NO</v>
      </c>
      <c r="G412" t="str" xml:space="preserve">
        <f xml:space="preserve">IF(
   AND(ISNUMBER(VALUE(MID(H412,3,3))), ISNUMBER(FIND(" ", H412))),
   LEFT(H412,FIND(" ",H412)-1),
   H412
)</f>
        <v>J174</v>
      </c>
      <c r="H412" t="str">
        <v>J174 EL CASTILLO</v>
      </c>
      <c r="J412" t="str">
        <v>Soporte_Onsite_REG_Costa_SM Colombia</v>
      </c>
      <c r="K412" t="str">
        <v>Celso Niebles</v>
      </c>
      <c r="L412" t="str">
        <v>CERRADO</v>
      </c>
      <c r="M412" t="str">
        <v>CERRADO</v>
      </c>
      <c r="N412" t="str">
        <v>MEDIA</v>
      </c>
      <c r="O412">
        <v>45423</v>
      </c>
      <c r="P412">
        <v>0.6458333333333334</v>
      </c>
      <c r="Q412" t="str">
        <f>TEXT(KPI_IMs_2[[#This Row],[FECHA DE LA NOVEDAD]],"MMMM")</f>
        <v>mayo</v>
      </c>
      <c r="R412" t="str">
        <f>TEXT(KPI_IMs_2[[#This Row],[FECHA DE LA NOVEDAD]],"aaaa")</f>
        <v>2024</v>
      </c>
      <c r="S412">
        <v>45423</v>
      </c>
      <c r="T412">
        <v>45423</v>
      </c>
      <c r="U412">
        <v>0.6548611111111111</v>
      </c>
      <c r="V412">
        <v>0.6965277777777777</v>
      </c>
      <c r="W412">
        <f>((KPI_IMs_2[[#This Row],[FECHA DE RESOLUCION]]+KPI_IMs_2[[#This Row],[HORA CIERRE IM]])-(KPI_IMs_2[[#This Row],[FECHA DE LA NOVEDAD]]+KPI_IMs_2[[#This Row],[HORA DE LA FALLA]]))*24*60</f>
        <v>72.9999999969732</v>
      </c>
      <c r="X412" t="str" cm="1" xml:space="preserve">
        <f t="array" ref="X412" xml:space="preserve">IF(OR(O412="",P412="",S412="",V412="",AQ412="",AR412=""),"",
  LET(
    _xlpm.inicio, O412 + P412,
    _xlpm.fin, S412 + V412,
    _xlpm.dias, INT(_xlpm.fin - _xlpm.inicio),
    _xlpm.tiempo, REDUCE(0, SEQUENCE(_xlpm.dias + 1, 1, 0, 1),
      LAMBDA(_xlpm.acum,_xlpm.d,
        LET(
          _xlpm.dia, TRUNC(_xlpm.inicio) + _xlpm.d,
          _xlpm.horaIni, IF(_xlpm.d = 0, MAX(_xlpm.inicio, _xlpm.dia + AQ412), _xlpm.dia + AQ412),
          _xlpm.horaFin, IF(_xlpm.d = _xlpm.dias, MIN(_xlpm.fin, _xlpm.dia + AR412), _xlpm.dia + AR412),
          _xlpm.tiempo_dia, MAX(0, _xlpm.horaFin - _xlpm.horaIni),
          _xlpm.acum + _xlpm.tiempo_dia
        )
      )
    ),
    TEXT(_xlpm.tiempo, "h:mm")
  )
)</f>
        <v>1:13</v>
      </c>
      <c r="Y412" t="str">
        <f>TEXT((KPI_IMs_2[[#This Row],[FECHA DE REPORTE]]+KPI_IMs_2[[#This Row],[HORA DE REPORTE]]) - (KPI_IMs_2[[#This Row],[FECHA DE LA NOVEDAD]]+KPI_IMs_2[[#This Row],[HORA DE LA FALLA]]), "[h]:mm")</f>
        <v>0:13</v>
      </c>
      <c r="Z412" t="str">
        <v>CORTE DE ENERGIA</v>
      </c>
      <c r="AA412" t="str">
        <v>Eléctrico / Energía</v>
      </c>
      <c r="AB412" t="str">
        <v>CORTE DE ENERGIA - MANTENIMINETO</v>
      </c>
      <c r="AC412" t="str">
        <v>Infraestructura - Eléctrica</v>
      </c>
      <c r="AD412" t="str">
        <v>SI</v>
      </c>
      <c r="AE412" t="str">
        <v>SI</v>
      </c>
      <c r="AF412" t="str">
        <v>SI</v>
      </c>
      <c r="AG412" t="str">
        <v>SI</v>
      </c>
      <c r="AH412" t="str">
        <v>INTERNO</v>
      </c>
      <c r="AI412" t="str">
        <v>NEGOCIO</v>
      </c>
      <c r="AJ412" t="str">
        <v>Restablecimiento UPS</v>
      </c>
      <c r="AM412" t="str">
        <v>Culminado 100%</v>
      </c>
      <c r="AP412" t="str" xml:space="preserve">
        <v xml:space="preserve">FALLA DE ENERGIA _x000d_
• 	Se procede a reportar la falla con la planta de energía, los proveedores del flujo de energía nos indican que la planta está en mantenimiento.</v>
      </c>
      <c r="AQ412">
        <v>0.3333333333333333</v>
      </c>
      <c r="AR412">
        <v>0.875</v>
      </c>
    </row>
    <row r="413" xml:space="preserve">
      <c r="A413">
        <v>661838</v>
      </c>
      <c r="B413" t="str">
        <f>VLOOKUP(H413,DetalleTiendas!A$2:S$1778,3,FALSE)</f>
        <v>MEJORAMIENTO DEL HOGAR</v>
      </c>
      <c r="C413" t="str">
        <f>VLOOKUP(H413,DetalleTiendas!A$2:S$1778,4,FALSE)</f>
        <v>EASY</v>
      </c>
      <c r="D413" t="str">
        <f>VLOOKUP(H413,DetalleTiendas!A$2:S$1778,5,FALSE)</f>
        <v>BOGOTA - EASY</v>
      </c>
      <c r="E413" t="str">
        <v>WIFI</v>
      </c>
      <c r="F413" t="str">
        <v>SI</v>
      </c>
      <c r="G413" t="str" xml:space="preserve">
        <f xml:space="preserve">IF(
   AND(ISNUMBER(VALUE(MID(H413,3,3))), ISNUMBER(FIND(" ", H413))),
   LEFT(H413,FIND(" ",H413)-1),
   H413
)</f>
        <v>E010</v>
      </c>
      <c r="H413" t="str">
        <v>E010 BOSA</v>
      </c>
      <c r="J413" t="str">
        <v>Redes y Comunicaciones-NIVEL 2 - COL</v>
      </c>
      <c r="K413" t="str">
        <v>Guillermo Gutierrez</v>
      </c>
      <c r="L413" t="str">
        <v>CERRADO</v>
      </c>
      <c r="M413" t="str">
        <v>CERRADO</v>
      </c>
      <c r="N413" t="str">
        <v>MEDIA</v>
      </c>
      <c r="O413">
        <v>45423</v>
      </c>
      <c r="P413">
        <v>0.5</v>
      </c>
      <c r="Q413" t="str">
        <f>TEXT(KPI_IMs_2[[#This Row],[FECHA DE LA NOVEDAD]],"MMMM")</f>
        <v>mayo</v>
      </c>
      <c r="R413" t="str">
        <f>TEXT(KPI_IMs_2[[#This Row],[FECHA DE LA NOVEDAD]],"aaaa")</f>
        <v>2024</v>
      </c>
      <c r="S413">
        <v>45423</v>
      </c>
      <c r="T413">
        <v>45423</v>
      </c>
      <c r="U413">
        <v>0.5819444444444445</v>
      </c>
      <c r="V413">
        <v>0.625</v>
      </c>
      <c r="W413">
        <f>((KPI_IMs_2[[#This Row],[FECHA DE RESOLUCION]]+KPI_IMs_2[[#This Row],[HORA CIERRE IM]])-(KPI_IMs_2[[#This Row],[FECHA DE LA NOVEDAD]]+KPI_IMs_2[[#This Row],[HORA DE LA FALLA]]))*24*60</f>
        <v>180</v>
      </c>
      <c r="X413" t="str" cm="1" xml:space="preserve">
        <f t="array" ref="X413" xml:space="preserve">IF(OR(O413="",P413="",S413="",V413="",AQ413="",AR413=""),"",
  LET(
    _xlpm.inicio, O413 + P413,
    _xlpm.fin, S413 + V413,
    _xlpm.dias, INT(_xlpm.fin - _xlpm.inicio),
    _xlpm.tiempo, REDUCE(0, SEQUENCE(_xlpm.dias + 1, 1, 0, 1),
      LAMBDA(_xlpm.acum,_xlpm.d,
        LET(
          _xlpm.dia, TRUNC(_xlpm.inicio) + _xlpm.d,
          _xlpm.horaIni, IF(_xlpm.d = 0, MAX(_xlpm.inicio, _xlpm.dia + AQ413), _xlpm.dia + AQ413),
          _xlpm.horaFin, IF(_xlpm.d = _xlpm.dias, MIN(_xlpm.fin, _xlpm.dia + AR413), _xlpm.dia + AR413),
          _xlpm.tiempo_dia, MAX(0, _xlpm.horaFin - _xlpm.horaIni),
          _xlpm.acum + _xlpm.tiempo_dia
        )
      )
    ),
    TEXT(_xlpm.tiempo, "h:mm")
  )
)</f>
        <v>3:00</v>
      </c>
      <c r="Y413" t="str">
        <f>TEXT((KPI_IMs_2[[#This Row],[FECHA DE REPORTE]]+KPI_IMs_2[[#This Row],[HORA DE REPORTE]]) - (KPI_IMs_2[[#This Row],[FECHA DE LA NOVEDAD]]+KPI_IMs_2[[#This Row],[HORA DE LA FALLA]]), "[h]:mm")</f>
        <v>1:58</v>
      </c>
      <c r="Z413" t="str">
        <v>LENTITUD EN LAS POS</v>
      </c>
      <c r="AA413" t="str">
        <v>Hardware / Equipos</v>
      </c>
      <c r="AB413" t="str">
        <v>SWITCH DAÑADO</v>
      </c>
      <c r="AC413" t="str">
        <v>Infraestructura - Eléctrica</v>
      </c>
      <c r="AD413" t="str">
        <v>SI</v>
      </c>
      <c r="AE413" t="str">
        <v>SI</v>
      </c>
      <c r="AF413" t="str">
        <v>SI</v>
      </c>
      <c r="AG413" t="str">
        <v>SI</v>
      </c>
      <c r="AH413" t="str">
        <v xml:space="preserve">INTERNO </v>
      </c>
      <c r="AI413" t="str">
        <v>SISTEMAS</v>
      </c>
      <c r="AJ413" t="str">
        <v>Cambio Equipo</v>
      </c>
      <c r="AM413" t="str">
        <v>Culminado 100%</v>
      </c>
      <c r="AP413" t="str" xml:space="preserve">
        <v xml:space="preserve">LENTITUD EN LAS POS_x000d_
• 	El personal de redes valido las conexiones, identificaron que había un bloqueo de SW de cajas que administra los equipos POS , se soluciona reiniciando el switch.</v>
      </c>
      <c r="AQ413">
        <v>0.3333333333333333</v>
      </c>
      <c r="AR413">
        <v>0.875</v>
      </c>
    </row>
    <row r="414" xml:space="preserve">
      <c r="A414">
        <v>661787</v>
      </c>
      <c r="B414" t="str">
        <f>VLOOKUP(H414,DetalleTiendas!A$2:S$1778,3,FALSE)</f>
        <v>SUPERMERCADOS</v>
      </c>
      <c r="C414" t="str">
        <f>VLOOKUP(H414,DetalleTiendas!A$2:S$1778,4,FALSE)</f>
        <v>EDS JUMBO-ANCLA</v>
      </c>
      <c r="D414" t="str">
        <f>VLOOKUP(H414,DetalleTiendas!A$2:S$1778,5,FALSE)</f>
        <v>BOGOTA</v>
      </c>
      <c r="E414" t="str">
        <v>ENLACES</v>
      </c>
      <c r="F414" t="str">
        <v>NO</v>
      </c>
      <c r="G414" t="str" xml:space="preserve">
        <f xml:space="preserve">IF(
   AND(ISNUMBER(VALUE(MID(H414,3,3))), ISNUMBER(FIND(" ", H414))),
   LEFT(H414,FIND(" ",H414)-1),
   H414
)</f>
        <v>Z015</v>
      </c>
      <c r="H414" t="str">
        <v>Z015 HAYUELOS</v>
      </c>
      <c r="J414" t="str">
        <v>Redes y Comunicaciones-NIVEL 2 - COL</v>
      </c>
      <c r="K414" t="str">
        <v>Guillermo Gutierrez</v>
      </c>
      <c r="L414" t="str">
        <v>ABIERTO</v>
      </c>
      <c r="M414" t="str">
        <v>CERRADO</v>
      </c>
      <c r="N414" t="str">
        <v>ALTA</v>
      </c>
      <c r="O414">
        <v>45422</v>
      </c>
      <c r="P414">
        <v>0.8590277777777777</v>
      </c>
      <c r="Q414" t="str">
        <f>TEXT(KPI_IMs_2[[#This Row],[FECHA DE LA NOVEDAD]],"MMMM")</f>
        <v>mayo</v>
      </c>
      <c r="R414" t="str">
        <f>TEXT(KPI_IMs_2[[#This Row],[FECHA DE LA NOVEDAD]],"aaaa")</f>
        <v>2024</v>
      </c>
      <c r="S414">
        <v>45423</v>
      </c>
      <c r="T414">
        <v>45422</v>
      </c>
      <c r="U414">
        <v>0.8652777777777778</v>
      </c>
      <c r="V414">
        <v>0.30833333333333335</v>
      </c>
      <c r="W414">
        <f>((KPI_IMs_2[[#This Row],[FECHA DE RESOLUCION]]+KPI_IMs_2[[#This Row],[HORA CIERRE IM]])-(KPI_IMs_2[[#This Row],[FECHA DE LA NOVEDAD]]+KPI_IMs_2[[#This Row],[HORA DE LA FALLA]]))*24*60</f>
        <v>647.0000000030268</v>
      </c>
      <c r="X414" t="str" cm="1" xml:space="preserve">
        <f t="array" ref="X414" xml:space="preserve">IF(OR(O414="",P414="",S414="",V414="",AQ414="",AR414=""),"",
  LET(
    _xlpm.inicio, O414 + P414,
    _xlpm.fin, S414 + V414,
    _xlpm.dias, INT(_xlpm.fin - _xlpm.inicio),
    _xlpm.tiempo, REDUCE(0, SEQUENCE(_xlpm.dias + 1, 1, 0, 1),
      LAMBDA(_xlpm.acum,_xlpm.d,
        LET(
          _xlpm.dia, TRUNC(_xlpm.inicio) + _xlpm.d,
          _xlpm.horaIni, IF(_xlpm.d = 0, MAX(_xlpm.inicio, _xlpm.dia + AQ414), _xlpm.dia + AQ414),
          _xlpm.horaFin, IF(_xlpm.d = _xlpm.dias, MIN(_xlpm.fin, _xlpm.dia + AR414), _xlpm.dia + AR414),
          _xlpm.tiempo_dia, MAX(0, _xlpm.horaFin - _xlpm.horaIni),
          _xlpm.acum + _xlpm.tiempo_dia
        )
      )
    ),
    TEXT(_xlpm.tiempo, "h:mm")
  )
)</f>
        <v>0:23</v>
      </c>
      <c r="Y414" t="str">
        <f>TEXT((KPI_IMs_2[[#This Row],[FECHA DE REPORTE]]+KPI_IMs_2[[#This Row],[HORA DE REPORTE]]) - (KPI_IMs_2[[#This Row],[FECHA DE LA NOVEDAD]]+KPI_IMs_2[[#This Row],[HORA DE LA FALLA]]), "[h]:mm")</f>
        <v>0:09</v>
      </c>
      <c r="Z414" t="str">
        <v>FALLAS CON LA VLAN 30 Y LA VLAN 7</v>
      </c>
      <c r="AA414" t="str">
        <v>Red / Enlace / Proveedor</v>
      </c>
      <c r="AB414" t="str">
        <v>FALLA EN MICROSENS</v>
      </c>
      <c r="AC414" t="str">
        <v>Proveedor - Red/Infraestructura</v>
      </c>
      <c r="AD414" t="str">
        <v>SI</v>
      </c>
      <c r="AE414" t="str">
        <v>NO</v>
      </c>
      <c r="AF414" t="str">
        <v>NO</v>
      </c>
      <c r="AG414" t="str">
        <v>NO</v>
      </c>
      <c r="AH414" t="str">
        <v>INTERNO</v>
      </c>
      <c r="AI414" t="str">
        <v>SISTEMAS</v>
      </c>
      <c r="AJ414" t="str">
        <v>Se reinicia el microservicio</v>
      </c>
      <c r="AM414" t="str">
        <v>Culminado 100%</v>
      </c>
      <c r="AP414" t="str" xml:space="preserve">
        <v xml:space="preserve">FALLA EN MICROSENS_x000d_
• 	Buenas noches, se presentó problemas con los equipos Core de la tienda por bloqueo de la Vlan 30 y 7 de datafonos, y bloqueo microsens, se solventa reiniciando los equipos y desconectando el anillo.</v>
      </c>
      <c r="AQ414">
        <v>0.3333333333333333</v>
      </c>
      <c r="AR414">
        <v>0.875</v>
      </c>
    </row>
    <row r="415" xml:space="preserve">
      <c r="A415">
        <v>661787</v>
      </c>
      <c r="B415" t="str">
        <f>VLOOKUP(H415,DetalleTiendas!A$2:S$1778,3,FALSE)</f>
        <v>SUPERMERCADOS</v>
      </c>
      <c r="C415" t="str">
        <f>VLOOKUP(H415,DetalleTiendas!A$2:S$1778,4,FALSE)</f>
        <v>JUMBO</v>
      </c>
      <c r="D415" t="str">
        <f>VLOOKUP(H415,DetalleTiendas!A$2:S$1778,5,FALSE)</f>
        <v>BOGOTA</v>
      </c>
      <c r="E415" t="str">
        <v>CORTE DE ENERGIA</v>
      </c>
      <c r="F415" t="str">
        <v>NO</v>
      </c>
      <c r="G415" t="str" xml:space="preserve">
        <f xml:space="preserve">IF(
   AND(ISNUMBER(VALUE(MID(H415,3,3))), ISNUMBER(FIND(" ", H415))),
   LEFT(H415,FIND(" ",H415)-1),
   H415
)</f>
        <v>J015</v>
      </c>
      <c r="H415" t="str">
        <v>J015 HAYUELOS</v>
      </c>
      <c r="J415" t="str">
        <v>Redes y Comunicaciones-NIVEL 2 - COL</v>
      </c>
      <c r="K415" t="str">
        <v>Guillermo Gutierrez</v>
      </c>
      <c r="L415" t="str">
        <v>ABIERTO</v>
      </c>
      <c r="M415" t="str">
        <v>CERRADO</v>
      </c>
      <c r="N415" t="str">
        <v>ALTA</v>
      </c>
      <c r="O415">
        <v>45422</v>
      </c>
      <c r="P415">
        <v>0.8590277777777777</v>
      </c>
      <c r="Q415" t="str">
        <f>TEXT(KPI_IMs_2[[#This Row],[FECHA DE LA NOVEDAD]],"MMMM")</f>
        <v>mayo</v>
      </c>
      <c r="R415" t="str">
        <f>TEXT(KPI_IMs_2[[#This Row],[FECHA DE LA NOVEDAD]],"aaaa")</f>
        <v>2024</v>
      </c>
      <c r="S415">
        <v>45423</v>
      </c>
      <c r="T415">
        <v>45422</v>
      </c>
      <c r="U415">
        <v>0.8652777777777778</v>
      </c>
      <c r="V415">
        <v>0.30833333333333335</v>
      </c>
      <c r="W415">
        <f>((KPI_IMs_2[[#This Row],[FECHA DE RESOLUCION]]+KPI_IMs_2[[#This Row],[HORA CIERRE IM]])-(KPI_IMs_2[[#This Row],[FECHA DE LA NOVEDAD]]+KPI_IMs_2[[#This Row],[HORA DE LA FALLA]]))*24*60</f>
        <v>647.0000000030268</v>
      </c>
      <c r="X415" t="str" cm="1" xml:space="preserve">
        <f t="array" ref="X415" xml:space="preserve">IF(OR(O415="",P415="",S415="",V415="",AQ415="",AR415=""),"",
  LET(
    _xlpm.inicio, O415 + P415,
    _xlpm.fin, S415 + V415,
    _xlpm.dias, INT(_xlpm.fin - _xlpm.inicio),
    _xlpm.tiempo, REDUCE(0, SEQUENCE(_xlpm.dias + 1, 1, 0, 1),
      LAMBDA(_xlpm.acum,_xlpm.d,
        LET(
          _xlpm.dia, TRUNC(_xlpm.inicio) + _xlpm.d,
          _xlpm.horaIni, IF(_xlpm.d = 0, MAX(_xlpm.inicio, _xlpm.dia + AQ415), _xlpm.dia + AQ415),
          _xlpm.horaFin, IF(_xlpm.d = _xlpm.dias, MIN(_xlpm.fin, _xlpm.dia + AR415), _xlpm.dia + AR415),
          _xlpm.tiempo_dia, MAX(0, _xlpm.horaFin - _xlpm.horaIni),
          _xlpm.acum + _xlpm.tiempo_dia
        )
      )
    ),
    TEXT(_xlpm.tiempo, "h:mm")
  )
)</f>
        <v>0:23</v>
      </c>
      <c r="Y415" t="str">
        <f>TEXT((KPI_IMs_2[[#This Row],[FECHA DE REPORTE]]+KPI_IMs_2[[#This Row],[HORA DE REPORTE]]) - (KPI_IMs_2[[#This Row],[FECHA DE LA NOVEDAD]]+KPI_IMs_2[[#This Row],[HORA DE LA FALLA]]), "[h]:mm")</f>
        <v>0:09</v>
      </c>
      <c r="Z415" t="str">
        <v>FALLAS CON LA VLAN 30 Y LA VLAN 7</v>
      </c>
      <c r="AA415" t="str">
        <v>Red / Enlace / Proveedor</v>
      </c>
      <c r="AB415" t="str">
        <v>FALLA EN MICROSENS</v>
      </c>
      <c r="AC415" t="str">
        <v>Proveedor - Red/Infraestructura</v>
      </c>
      <c r="AD415" t="str">
        <v>SI</v>
      </c>
      <c r="AE415" t="str">
        <v>NO</v>
      </c>
      <c r="AF415" t="str">
        <v>NO</v>
      </c>
      <c r="AG415" t="str">
        <v>NO</v>
      </c>
      <c r="AH415" t="str">
        <v>INTERNO</v>
      </c>
      <c r="AI415" t="str">
        <v>SISTEMAS</v>
      </c>
      <c r="AJ415" t="str">
        <v>Se reinicia el microservicio</v>
      </c>
      <c r="AM415" t="str">
        <v>Culminado 100%</v>
      </c>
      <c r="AP415" t="str" xml:space="preserve">
        <v xml:space="preserve">FALLA EN MICROSENS_x000d_
• 	Buenas noches, se presentó problemas con los equipos Core de la tienda por bloqueo de la Vlan 30 y 7 de datafonos, y bloqueo microsens, se solventa reiniciando los equipos y desconectando el anillo.</v>
      </c>
      <c r="AQ415">
        <v>0.3333333333333333</v>
      </c>
      <c r="AR415">
        <v>0.875</v>
      </c>
    </row>
    <row r="416" xml:space="preserve">
      <c r="A416">
        <v>661787</v>
      </c>
      <c r="B416" t="str">
        <f>VLOOKUP(H416,DetalleTiendas!A$2:S$1778,3,FALSE)</f>
        <v>MEJORAMIENTO DEL HOGAR</v>
      </c>
      <c r="C416" t="str">
        <f>VLOOKUP(H416,DetalleTiendas!A$2:S$1778,4,FALSE)</f>
        <v>EASY</v>
      </c>
      <c r="D416" t="str">
        <f>VLOOKUP(H416,DetalleTiendas!A$2:S$1778,5,FALSE)</f>
        <v>BOGOTA - EASY</v>
      </c>
      <c r="E416" t="str">
        <v>CORTE DE ENERGIA</v>
      </c>
      <c r="F416" t="str">
        <v>NO</v>
      </c>
      <c r="G416" t="str" xml:space="preserve">
        <f xml:space="preserve">IF(
   AND(ISNUMBER(VALUE(MID(H416,3,3))), ISNUMBER(FIND(" ", H416))),
   LEFT(H416,FIND(" ",H416)-1),
   H416
)</f>
        <v>E015</v>
      </c>
      <c r="H416" t="str">
        <v>E015 HAYUELOS</v>
      </c>
      <c r="J416" t="str">
        <v>Redes y Comunicaciones-NIVEL 2 - COL</v>
      </c>
      <c r="K416" t="str">
        <v>Guillermo Gutierrez</v>
      </c>
      <c r="L416" t="str">
        <v>ABIERTO</v>
      </c>
      <c r="M416" t="str">
        <v>CERRADO</v>
      </c>
      <c r="N416" t="str">
        <v>ALTA</v>
      </c>
      <c r="O416">
        <v>45422</v>
      </c>
      <c r="P416">
        <v>0.8590277777777777</v>
      </c>
      <c r="Q416" t="str">
        <f>TEXT(KPI_IMs_2[[#This Row],[FECHA DE LA NOVEDAD]],"MMMM")</f>
        <v>mayo</v>
      </c>
      <c r="R416" t="str">
        <f>TEXT(KPI_IMs_2[[#This Row],[FECHA DE LA NOVEDAD]],"aaaa")</f>
        <v>2024</v>
      </c>
      <c r="S416">
        <v>45423</v>
      </c>
      <c r="T416">
        <v>45422</v>
      </c>
      <c r="U416">
        <v>0.8652777777777778</v>
      </c>
      <c r="V416">
        <v>0.30833333333333335</v>
      </c>
      <c r="W416">
        <f>((KPI_IMs_2[[#This Row],[FECHA DE RESOLUCION]]+KPI_IMs_2[[#This Row],[HORA CIERRE IM]])-(KPI_IMs_2[[#This Row],[FECHA DE LA NOVEDAD]]+KPI_IMs_2[[#This Row],[HORA DE LA FALLA]]))*24*60</f>
        <v>647.0000000030268</v>
      </c>
      <c r="X416" t="str" cm="1" xml:space="preserve">
        <f t="array" ref="X416" xml:space="preserve">IF(OR(O416="",P416="",S416="",V416="",AQ416="",AR416=""),"",
  LET(
    _xlpm.inicio, O416 + P416,
    _xlpm.fin, S416 + V416,
    _xlpm.dias, INT(_xlpm.fin - _xlpm.inicio),
    _xlpm.tiempo, REDUCE(0, SEQUENCE(_xlpm.dias + 1, 1, 0, 1),
      LAMBDA(_xlpm.acum,_xlpm.d,
        LET(
          _xlpm.dia, TRUNC(_xlpm.inicio) + _xlpm.d,
          _xlpm.horaIni, IF(_xlpm.d = 0, MAX(_xlpm.inicio, _xlpm.dia + AQ416), _xlpm.dia + AQ416),
          _xlpm.horaFin, IF(_xlpm.d = _xlpm.dias, MIN(_xlpm.fin, _xlpm.dia + AR416), _xlpm.dia + AR416),
          _xlpm.tiempo_dia, MAX(0, _xlpm.horaFin - _xlpm.horaIni),
          _xlpm.acum + _xlpm.tiempo_dia
        )
      )
    ),
    TEXT(_xlpm.tiempo, "h:mm")
  )
)</f>
        <v>0:23</v>
      </c>
      <c r="Y416" t="str">
        <f>TEXT((KPI_IMs_2[[#This Row],[FECHA DE REPORTE]]+KPI_IMs_2[[#This Row],[HORA DE REPORTE]]) - (KPI_IMs_2[[#This Row],[FECHA DE LA NOVEDAD]]+KPI_IMs_2[[#This Row],[HORA DE LA FALLA]]), "[h]:mm")</f>
        <v>0:09</v>
      </c>
      <c r="Z416" t="str">
        <v>FALLAS CON LA VLAN 30 Y LA VLAN 7</v>
      </c>
      <c r="AA416" t="str">
        <v>Red / Enlace / Proveedor</v>
      </c>
      <c r="AB416" t="str">
        <v>FALLA EN MICROSENS</v>
      </c>
      <c r="AC416" t="str">
        <v>Proveedor - Red/Infraestructura</v>
      </c>
      <c r="AD416" t="str">
        <v>SI</v>
      </c>
      <c r="AE416" t="str">
        <v>NO</v>
      </c>
      <c r="AF416" t="str">
        <v>NO</v>
      </c>
      <c r="AG416" t="str">
        <v>NO</v>
      </c>
      <c r="AH416" t="str">
        <v>INTERNO</v>
      </c>
      <c r="AI416" t="str">
        <v>SISTEMAS</v>
      </c>
      <c r="AJ416" t="str">
        <v>Se reinicia el microservicio</v>
      </c>
      <c r="AM416" t="str">
        <v>Culminado 100%</v>
      </c>
      <c r="AP416" t="str" xml:space="preserve">
        <v xml:space="preserve">FALLA EN MICROSENS_x000d_
• 	Buenas noches, se presentó problemas con los equipos Core de la tienda por bloqueo de la Vlan 30 y 7 de datafonos, y bloqueo microsens, se solventa reiniciando los equipos y desconectando el anillo.</v>
      </c>
      <c r="AQ416">
        <v>0.3333333333333333</v>
      </c>
      <c r="AR416">
        <v>0.875</v>
      </c>
    </row>
    <row r="417" xml:space="preserve">
      <c r="A417">
        <v>650450</v>
      </c>
      <c r="B417" t="str">
        <f>VLOOKUP(H417,DetalleTiendas!A$2:S$1778,3,FALSE)</f>
        <v>MEJORAMIENTO DEL HOGAR</v>
      </c>
      <c r="C417" t="str">
        <f>VLOOKUP(H417,DetalleTiendas!A$2:S$1778,4,FALSE)</f>
        <v>EASY</v>
      </c>
      <c r="D417" t="str">
        <f>VLOOKUP(H417,DetalleTiendas!A$2:S$1778,5,FALSE)</f>
        <v>CENTRO - EASY</v>
      </c>
      <c r="E417" t="str">
        <v>DEVOLUCIONES</v>
      </c>
      <c r="F417" t="str">
        <v>NO</v>
      </c>
      <c r="G417" t="str" xml:space="preserve">
        <f xml:space="preserve">IF(
   AND(ISNUMBER(VALUE(MID(H417,3,3))), ISNUMBER(FIND(" ", H417))),
   LEFT(H417,FIND(" ",H417)-1),
   H417
)</f>
        <v>E806</v>
      </c>
      <c r="H417" t="str">
        <v>E806 PRADO</v>
      </c>
      <c r="J417" t="str">
        <v>Redes y Comunicaciones-NIVEL 2 - COL</v>
      </c>
      <c r="K417" t="str">
        <v>Guillermo Gutierrez</v>
      </c>
      <c r="L417" t="str">
        <v>ABIERTO</v>
      </c>
      <c r="M417" t="str">
        <v>CERRADO</v>
      </c>
      <c r="N417" t="str">
        <v>MEDIA</v>
      </c>
      <c r="O417">
        <v>45420</v>
      </c>
      <c r="P417">
        <v>0.3173611111111111</v>
      </c>
      <c r="Q417" t="str">
        <f>TEXT(KPI_IMs_2[[#This Row],[FECHA DE LA NOVEDAD]],"MMMM")</f>
        <v>mayo</v>
      </c>
      <c r="R417" t="str">
        <f>TEXT(KPI_IMs_2[[#This Row],[FECHA DE LA NOVEDAD]],"aaaa")</f>
        <v>2024</v>
      </c>
      <c r="S417">
        <v>45421</v>
      </c>
      <c r="T417">
        <v>45420</v>
      </c>
      <c r="U417">
        <v>0.4875</v>
      </c>
      <c r="V417">
        <v>0.46875</v>
      </c>
      <c r="W417">
        <f>((KPI_IMs_2[[#This Row],[FECHA DE RESOLUCION]]+KPI_IMs_2[[#This Row],[HORA CIERRE IM]])-(KPI_IMs_2[[#This Row],[FECHA DE LA NOVEDAD]]+KPI_IMs_2[[#This Row],[HORA DE LA FALLA]]))*24*60</f>
        <v>1657.9999999981374</v>
      </c>
      <c r="X417" t="str" cm="1" xml:space="preserve">
        <f t="array" ref="X417" xml:space="preserve">IF(OR(O417="",P417="",S417="",V417="",AQ417="",AR417=""),"",
  LET(
    _xlpm.inicio, O417 + P417,
    _xlpm.fin, S417 + V417,
    _xlpm.dias, INT(_xlpm.fin - _xlpm.inicio),
    _xlpm.tiempo, REDUCE(0, SEQUENCE(_xlpm.dias + 1, 1, 0, 1),
      LAMBDA(_xlpm.acum,_xlpm.d,
        LET(
          _xlpm.dia, TRUNC(_xlpm.inicio) + _xlpm.d,
          _xlpm.horaIni, IF(_xlpm.d = 0, MAX(_xlpm.inicio, _xlpm.dia + AQ417), _xlpm.dia + AQ417),
          _xlpm.horaFin, IF(_xlpm.d = _xlpm.dias, MIN(_xlpm.fin, _xlpm.dia + AR417), _xlpm.dia + AR417),
          _xlpm.tiempo_dia, MAX(0, _xlpm.horaFin - _xlpm.horaIni),
          _xlpm.acum + _xlpm.tiempo_dia
        )
      )
    ),
    TEXT(_xlpm.tiempo, "h:mm")
  )
)</f>
        <v>16:15</v>
      </c>
      <c r="Y417" t="str">
        <f>TEXT((KPI_IMs_2[[#This Row],[FECHA DE REPORTE]]+KPI_IMs_2[[#This Row],[HORA DE REPORTE]]) - (KPI_IMs_2[[#This Row],[FECHA DE LA NOVEDAD]]+KPI_IMs_2[[#This Row],[HORA DE LA FALLA]]), "[h]:mm")</f>
        <v>4:05</v>
      </c>
      <c r="Z417" t="str">
        <v>FALLAS CON EL SWITCH</v>
      </c>
      <c r="AA417" t="str">
        <v>Hardware / Equipos</v>
      </c>
      <c r="AB417" t="str">
        <v>SWITCH DALADO</v>
      </c>
      <c r="AC417" t="str">
        <v>Infraestructura - Eléctrica</v>
      </c>
      <c r="AD417" t="str">
        <v>SI</v>
      </c>
      <c r="AE417" t="str">
        <v>SI</v>
      </c>
      <c r="AF417" t="str">
        <v>SI</v>
      </c>
      <c r="AG417" t="str">
        <v>SI</v>
      </c>
      <c r="AH417" t="str">
        <v>INTERNO</v>
      </c>
      <c r="AI417" t="str">
        <v>SISTEMAS</v>
      </c>
      <c r="AJ417" t="str">
        <v>Cambio Equipo</v>
      </c>
      <c r="AM417" t="str">
        <v>Culminado 100%</v>
      </c>
      <c r="AP417" t="str" xml:space="preserve">
        <v xml:space="preserve">SWITCH DAÑADO_x000d_
• 	Se presentó daño de un switch en el gabinete aéreo. Se realiza reemplazo y se restablece la operación de todos los equipos afectados. </v>
      </c>
      <c r="AQ417">
        <v>0.3333333333333333</v>
      </c>
      <c r="AR417">
        <v>0.875</v>
      </c>
    </row>
    <row r="418" xml:space="preserve">
      <c r="A418">
        <v>719778</v>
      </c>
      <c r="B418" t="str">
        <f>VLOOKUP(H418,DetalleTiendas!A$2:S$1778,3,FALSE)</f>
        <v>SUPERMERCADOS</v>
      </c>
      <c r="C418" t="str">
        <f>VLOOKUP(H418,DetalleTiendas!A$2:S$1778,4,FALSE)</f>
        <v>JUMBO</v>
      </c>
      <c r="D418" t="str">
        <f>VLOOKUP(H418,DetalleTiendas!A$2:S$1778,5,FALSE)</f>
        <v>COSTA</v>
      </c>
      <c r="E418" t="str">
        <v>FACTURA ELECTRONICA</v>
      </c>
      <c r="F418" t="str">
        <v>NO</v>
      </c>
      <c r="G418" t="str" xml:space="preserve">
        <f xml:space="preserve">IF(
   AND(ISNUMBER(VALUE(MID(H418,3,3))), ISNUMBER(FIND(" ", H418))),
   LEFT(H418,FIND(" ",H418)-1),
   H418
)</f>
        <v>J045</v>
      </c>
      <c r="H418" t="str">
        <v>J045 AV DEL FERROCARRIL SANTA MARTA</v>
      </c>
      <c r="J418" t="str">
        <v>Redes y Comunicaciones-NIVEL 2 - COL</v>
      </c>
      <c r="K418" t="str">
        <v>Guillermo Gutierrez</v>
      </c>
      <c r="L418" t="str">
        <v>CERRADO</v>
      </c>
      <c r="M418" t="str">
        <v>CERRADO</v>
      </c>
      <c r="N418" t="str">
        <v>MEDIA</v>
      </c>
      <c r="O418">
        <v>45419</v>
      </c>
      <c r="P418">
        <v>0.6708333333333333</v>
      </c>
      <c r="Q418" t="str">
        <f>TEXT(KPI_IMs_2[[#This Row],[FECHA DE LA NOVEDAD]],"MMMM")</f>
        <v>mayo</v>
      </c>
      <c r="R418" t="str">
        <f>TEXT(KPI_IMs_2[[#This Row],[FECHA DE LA NOVEDAD]],"aaaa")</f>
        <v>2024</v>
      </c>
      <c r="S418">
        <v>45419</v>
      </c>
      <c r="T418">
        <v>45419</v>
      </c>
      <c r="U418">
        <v>0.6743055555555556</v>
      </c>
      <c r="V418">
        <v>0.75</v>
      </c>
      <c r="W418">
        <f>((KPI_IMs_2[[#This Row],[FECHA DE RESOLUCION]]+KPI_IMs_2[[#This Row],[HORA CIERRE IM]])-(KPI_IMs_2[[#This Row],[FECHA DE LA NOVEDAD]]+KPI_IMs_2[[#This Row],[HORA DE LA FALLA]]))*24*60</f>
        <v>114.00000000488944</v>
      </c>
      <c r="X418" t="str" cm="1" xml:space="preserve">
        <f t="array" ref="X418" xml:space="preserve">IF(OR(O418="",P418="",S418="",V418="",AQ418="",AR418=""),"",
  LET(
    _xlpm.inicio, O418 + P418,
    _xlpm.fin, S418 + V418,
    _xlpm.dias, INT(_xlpm.fin - _xlpm.inicio),
    _xlpm.tiempo, REDUCE(0, SEQUENCE(_xlpm.dias + 1, 1, 0, 1),
      LAMBDA(_xlpm.acum,_xlpm.d,
        LET(
          _xlpm.dia, TRUNC(_xlpm.inicio) + _xlpm.d,
          _xlpm.horaIni, IF(_xlpm.d = 0, MAX(_xlpm.inicio, _xlpm.dia + AQ418), _xlpm.dia + AQ418),
          _xlpm.horaFin, IF(_xlpm.d = _xlpm.dias, MIN(_xlpm.fin, _xlpm.dia + AR418), _xlpm.dia + AR418),
          _xlpm.tiempo_dia, MAX(0, _xlpm.horaFin - _xlpm.horaIni),
          _xlpm.acum + _xlpm.tiempo_dia
        )
      )
    ),
    TEXT(_xlpm.tiempo, "h:mm")
  )
)</f>
        <v>1:54</v>
      </c>
      <c r="Y418" t="str">
        <f>TEXT((KPI_IMs_2[[#This Row],[FECHA DE REPORTE]]+KPI_IMs_2[[#This Row],[HORA DE REPORTE]]) - (KPI_IMs_2[[#This Row],[FECHA DE LA NOVEDAD]]+KPI_IMs_2[[#This Row],[HORA DE LA FALLA]]), "[h]:mm")</f>
        <v>0:05</v>
      </c>
      <c r="Z418" t="str">
        <v>LENTITUD EN LAS POS</v>
      </c>
      <c r="AA418" t="str">
        <v>Red / Enlace / Proveedor</v>
      </c>
      <c r="AB418" t="str">
        <v>DEGENERACION CANAL - MTU</v>
      </c>
      <c r="AC418" t="str">
        <v>Proveedor - Red/Infraestructura</v>
      </c>
      <c r="AD418" t="str">
        <v>SI</v>
      </c>
      <c r="AE418" t="str">
        <v>NO</v>
      </c>
      <c r="AF418" t="str">
        <v>NO</v>
      </c>
      <c r="AG418" t="str">
        <v>NO</v>
      </c>
      <c r="AH418" t="str">
        <v>INTERNO</v>
      </c>
      <c r="AI418" t="str">
        <v>SISTEMAS</v>
      </c>
      <c r="AJ418" t="str">
        <v>Ajuste por parte del Proveedor</v>
      </c>
      <c r="AM418" t="str">
        <v>Culminado 100%</v>
      </c>
      <c r="AP418" t="str" xml:space="preserve">
        <v xml:space="preserve">LENTITUD EN PROCESOS DE POS_x000d_
• 	Se presento novedad con el enlace de Cirion por temas de MTU, se escala al proveedor y este da la solución actualmente se encuentra operativa bajo el segundo enlace.</v>
      </c>
      <c r="AQ418">
        <v>0.3333333333333333</v>
      </c>
      <c r="AR418">
        <v>0.875</v>
      </c>
    </row>
    <row r="419" xml:space="preserve">
      <c r="A419">
        <v>646490</v>
      </c>
      <c r="B419" t="str">
        <f>VLOOKUP(H419,DetalleTiendas!A$2:S$1778,3,FALSE)</f>
        <v>MEJORAMIENTO DEL HOGAR</v>
      </c>
      <c r="C419" t="str">
        <f>VLOOKUP(H419,DetalleTiendas!A$2:S$1778,4,FALSE)</f>
        <v>EASY</v>
      </c>
      <c r="D419" t="str">
        <f>VLOOKUP(H419,DetalleTiendas!A$2:S$1778,5,FALSE)</f>
        <v>BOGOTA - EASY</v>
      </c>
      <c r="E419" t="str">
        <v>ENLACES</v>
      </c>
      <c r="F419" t="str">
        <v>NO</v>
      </c>
      <c r="G419" t="str" xml:space="preserve">
        <f xml:space="preserve">IF(
   AND(ISNUMBER(VALUE(MID(H419,3,3))), ISNUMBER(FIND(" ", H419))),
   LEFT(H419,FIND(" ",H419)-1),
   H419
)</f>
        <v>E812</v>
      </c>
      <c r="H419" t="str">
        <v>E812 SOACHA</v>
      </c>
      <c r="J419" t="str">
        <v>Redes y Comunicaciones-NIVEL 2 - COL</v>
      </c>
      <c r="K419" t="str">
        <v>Guillermo Gutierrez</v>
      </c>
      <c r="L419" t="str">
        <v>CERRADO</v>
      </c>
      <c r="M419" t="str">
        <v>CERRADO</v>
      </c>
      <c r="N419" t="str">
        <v>MEDIA</v>
      </c>
      <c r="O419">
        <v>45418</v>
      </c>
      <c r="P419">
        <v>0.6736111111111112</v>
      </c>
      <c r="Q419" t="str">
        <f>TEXT(KPI_IMs_2[[#This Row],[FECHA DE LA NOVEDAD]],"MMMM")</f>
        <v>mayo</v>
      </c>
      <c r="R419" t="str">
        <f>TEXT(KPI_IMs_2[[#This Row],[FECHA DE LA NOVEDAD]],"aaaa")</f>
        <v>2024</v>
      </c>
      <c r="S419">
        <v>45419</v>
      </c>
      <c r="T419">
        <v>45418</v>
      </c>
      <c r="U419">
        <v>0.6777777777777778</v>
      </c>
      <c r="V419">
        <v>0.6666666666666666</v>
      </c>
      <c r="W419">
        <f>((KPI_IMs_2[[#This Row],[FECHA DE RESOLUCION]]+KPI_IMs_2[[#This Row],[HORA CIERRE IM]])-(KPI_IMs_2[[#This Row],[FECHA DE LA NOVEDAD]]+KPI_IMs_2[[#This Row],[HORA DE LA FALLA]]))*24*60</f>
        <v>1429.9999999988358</v>
      </c>
      <c r="X419" t="str" cm="1" xml:space="preserve">
        <f t="array" ref="X419" xml:space="preserve">IF(OR(O419="",P419="",S419="",V419="",AQ419="",AR419=""),"",
  LET(
    _xlpm.inicio, O419 + P419,
    _xlpm.fin, S419 + V419,
    _xlpm.dias, INT(_xlpm.fin - _xlpm.inicio),
    _xlpm.tiempo, REDUCE(0, SEQUENCE(_xlpm.dias + 1, 1, 0, 1),
      LAMBDA(_xlpm.acum,_xlpm.d,
        LET(
          _xlpm.dia, TRUNC(_xlpm.inicio) + _xlpm.d,
          _xlpm.horaIni, IF(_xlpm.d = 0, MAX(_xlpm.inicio, _xlpm.dia + AQ419), _xlpm.dia + AQ419),
          _xlpm.horaFin, IF(_xlpm.d = _xlpm.dias, MIN(_xlpm.fin, _xlpm.dia + AR419), _xlpm.dia + AR419),
          _xlpm.tiempo_dia, MAX(0, _xlpm.horaFin - _xlpm.horaIni),
          _xlpm.acum + _xlpm.tiempo_dia
        )
      )
    ),
    TEXT(_xlpm.tiempo, "h:mm")
  )
)</f>
        <v>4:50</v>
      </c>
      <c r="Y419" t="str">
        <f>TEXT((KPI_IMs_2[[#This Row],[FECHA DE REPORTE]]+KPI_IMs_2[[#This Row],[HORA DE REPORTE]]) - (KPI_IMs_2[[#This Row],[FECHA DE LA NOVEDAD]]+KPI_IMs_2[[#This Row],[HORA DE LA FALLA]]), "[h]:mm")</f>
        <v>0:06</v>
      </c>
      <c r="Z419" t="str">
        <v>CAIDA ENLACES</v>
      </c>
      <c r="AA419" t="str">
        <v>Red / Enlace / Proveedor</v>
      </c>
      <c r="AB419" t="str">
        <v>CAIDA DE ENLACES PROVEEDOR - CLARO</v>
      </c>
      <c r="AC419" t="str">
        <v>Proveedor - Red/Infraestructura</v>
      </c>
      <c r="AD419" t="str">
        <v>SI</v>
      </c>
      <c r="AE419" t="str">
        <v>NO</v>
      </c>
      <c r="AF419" t="str">
        <v>NO</v>
      </c>
      <c r="AG419" t="str">
        <v>NO</v>
      </c>
      <c r="AH419" t="str">
        <v>EXTERNO</v>
      </c>
      <c r="AI419" t="str">
        <v>PROVEEDOR</v>
      </c>
      <c r="AJ419" t="str">
        <v>Ajuste por parte del Proveedor</v>
      </c>
      <c r="AM419" t="str">
        <v>Culminado 100%</v>
      </c>
      <c r="AP419" t="str" xml:space="preserve">
        <v xml:space="preserve">FALLA A NIVEL DE ENLACE_x000d_
•	Se restableció el enlace del proveedor Claro sobre las 4 a.m. del 7 de mayo y se normalizan todos los servicios en la Tienda._x000d_
</v>
      </c>
      <c r="AQ419">
        <v>0.3333333333333333</v>
      </c>
      <c r="AR419">
        <v>0.875</v>
      </c>
    </row>
    <row r="420" xml:space="preserve">
      <c r="A420">
        <v>644067</v>
      </c>
      <c r="B420" t="str">
        <f>VLOOKUP(H420,DetalleTiendas!A$2:S$1778,3,FALSE)</f>
        <v>SUPERMERCADOS</v>
      </c>
      <c r="C420" t="str">
        <f>VLOOKUP(H420,DetalleTiendas!A$2:S$1778,4,FALSE)</f>
        <v>EDS JUMBO-ANCLA</v>
      </c>
      <c r="D420" t="str">
        <f>VLOOKUP(H420,DetalleTiendas!A$2:S$1778,5,FALSE)</f>
        <v>BOGOTA</v>
      </c>
      <c r="E420" t="str">
        <v>EFT RECAUDOS</v>
      </c>
      <c r="F420" t="str">
        <v>NO</v>
      </c>
      <c r="G420" t="str" xml:space="preserve">
        <f xml:space="preserve">IF(
   AND(ISNUMBER(VALUE(MID(H420,3,3))), ISNUMBER(FIND(" ", H420))),
   LEFT(H420,FIND(" ",H420)-1),
   H420
)</f>
        <v>Z073</v>
      </c>
      <c r="H420" t="str">
        <v>Z073 MOSQUERA</v>
      </c>
      <c r="J420" t="str">
        <v>Redes y Comunicaciones-NIVEL 2 - COL</v>
      </c>
      <c r="K420" t="str">
        <v>Guillermo Gutierrez</v>
      </c>
      <c r="L420" t="str">
        <v>CERRADO</v>
      </c>
      <c r="M420" t="str">
        <v>CERRADO</v>
      </c>
      <c r="N420" t="str">
        <v>MEDIA</v>
      </c>
      <c r="O420">
        <v>45417</v>
      </c>
      <c r="P420">
        <v>0.4791666666666667</v>
      </c>
      <c r="Q420" t="str">
        <f>TEXT(KPI_IMs_2[[#This Row],[FECHA DE LA NOVEDAD]],"MMMM")</f>
        <v>mayo</v>
      </c>
      <c r="R420" t="str">
        <f>TEXT(KPI_IMs_2[[#This Row],[FECHA DE LA NOVEDAD]],"aaaa")</f>
        <v>2024</v>
      </c>
      <c r="S420">
        <v>45417</v>
      </c>
      <c r="T420">
        <v>45417</v>
      </c>
      <c r="U420">
        <v>0.5222222222222223</v>
      </c>
      <c r="V420">
        <v>0.6875</v>
      </c>
      <c r="W420">
        <f>((KPI_IMs_2[[#This Row],[FECHA DE RESOLUCION]]+KPI_IMs_2[[#This Row],[HORA CIERRE IM]])-(KPI_IMs_2[[#This Row],[FECHA DE LA NOVEDAD]]+KPI_IMs_2[[#This Row],[HORA DE LA FALLA]]))*24*60</f>
        <v>300.00000000349246</v>
      </c>
      <c r="X420" t="str" cm="1" xml:space="preserve">
        <f t="array" ref="X420" xml:space="preserve">IF(OR(O420="",P420="",S420="",V420="",AQ420="",AR420=""),"",
  LET(
    _xlpm.inicio, O420 + P420,
    _xlpm.fin, S420 + V420,
    _xlpm.dias, INT(_xlpm.fin - _xlpm.inicio),
    _xlpm.tiempo, REDUCE(0, SEQUENCE(_xlpm.dias + 1, 1, 0, 1),
      LAMBDA(_xlpm.acum,_xlpm.d,
        LET(
          _xlpm.dia, TRUNC(_xlpm.inicio) + _xlpm.d,
          _xlpm.horaIni, IF(_xlpm.d = 0, MAX(_xlpm.inicio, _xlpm.dia + AQ420), _xlpm.dia + AQ420),
          _xlpm.horaFin, IF(_xlpm.d = _xlpm.dias, MIN(_xlpm.fin, _xlpm.dia + AR420), _xlpm.dia + AR420),
          _xlpm.tiempo_dia, MAX(0, _xlpm.horaFin - _xlpm.horaIni),
          _xlpm.acum + _xlpm.tiempo_dia
        )
      )
    ),
    TEXT(_xlpm.tiempo, "h:mm")
  )
)</f>
        <v>5:00</v>
      </c>
      <c r="Y420" t="str">
        <f>TEXT((KPI_IMs_2[[#This Row],[FECHA DE REPORTE]]+KPI_IMs_2[[#This Row],[HORA DE REPORTE]]) - (KPI_IMs_2[[#This Row],[FECHA DE LA NOVEDAD]]+KPI_IMs_2[[#This Row],[HORA DE LA FALLA]]), "[h]:mm")</f>
        <v>1:02</v>
      </c>
      <c r="Z420" t="str">
        <v>CORTE DE ENERGIA</v>
      </c>
      <c r="AA420" t="str">
        <v>Hardware / Equipos</v>
      </c>
      <c r="AB420" t="str">
        <v>CORTE DE ENERGIA EN EL SECTOR</v>
      </c>
      <c r="AC420" t="str">
        <v>Infraestructura - Eléctrica</v>
      </c>
      <c r="AD420" t="str">
        <v>SI</v>
      </c>
      <c r="AE420" t="str">
        <v>SI</v>
      </c>
      <c r="AF420" t="str">
        <v>SI</v>
      </c>
      <c r="AG420" t="str">
        <v>SI</v>
      </c>
      <c r="AH420" t="str">
        <v>INTERNO</v>
      </c>
      <c r="AI420" t="str">
        <v>SISTEMAS</v>
      </c>
      <c r="AJ420" t="str">
        <v>Cambio Equipo</v>
      </c>
      <c r="AM420" t="str">
        <v>Culminado 100%</v>
      </c>
      <c r="AP420" t="str" xml:space="preserve">
        <v xml:space="preserve">CORTE DE ENERGIA_x000d_
•         Se restableció la operación del Access Point que da conexión bridge a la EDS. Se restableció a las 4 pm. </v>
      </c>
      <c r="AQ420">
        <v>0.3333333333333333</v>
      </c>
      <c r="AR420">
        <v>0.875</v>
      </c>
    </row>
    <row r="421" xml:space="preserve">
      <c r="A421">
        <v>644063</v>
      </c>
      <c r="B421" t="str">
        <f>VLOOKUP(H421,DetalleTiendas!A$2:S$1778,3,FALSE)</f>
        <v>SUPERMERCADOS</v>
      </c>
      <c r="C421" t="str">
        <f>VLOOKUP(H421,DetalleTiendas!A$2:S$1778,4,FALSE)</f>
        <v>EDS JUMBO-ANCLA</v>
      </c>
      <c r="D421" t="str">
        <f>VLOOKUP(H421,DetalleTiendas!A$2:S$1778,5,FALSE)</f>
        <v>CENTRO</v>
      </c>
      <c r="E421" t="str">
        <v>CENTRO VENTA EMPRESAS</v>
      </c>
      <c r="F421" t="str">
        <v>NO</v>
      </c>
      <c r="G421" t="str" xml:space="preserve">
        <f xml:space="preserve">IF(
   AND(ISNUMBER(VALUE(MID(H421,3,3))), ISNUMBER(FIND(" ", H421))),
   LEFT(H421,FIND(" ",H421)-1),
   H421
)</f>
        <v>Z046</v>
      </c>
      <c r="H421" t="str">
        <v>Z046 ITAGUI</v>
      </c>
      <c r="J421" t="str">
        <v>Redes y Comunicaciones-NIVEL 2 - COL</v>
      </c>
      <c r="K421" t="str">
        <v>Guillermo Gutierrez</v>
      </c>
      <c r="L421" t="str">
        <v>CERRADO</v>
      </c>
      <c r="M421" t="str">
        <v>CERRADO</v>
      </c>
      <c r="N421" t="str">
        <v>MEDIA</v>
      </c>
      <c r="O421">
        <v>45415</v>
      </c>
      <c r="P421">
        <v>0.7638888888888888</v>
      </c>
      <c r="Q421" t="str">
        <f>TEXT(KPI_IMs_2[[#This Row],[FECHA DE LA NOVEDAD]],"MMMM")</f>
        <v>mayo</v>
      </c>
      <c r="R421" t="str">
        <f>TEXT(KPI_IMs_2[[#This Row],[FECHA DE LA NOVEDAD]],"aaaa")</f>
        <v>2024</v>
      </c>
      <c r="S421">
        <v>45415</v>
      </c>
      <c r="T421">
        <v>45415</v>
      </c>
      <c r="U421">
        <v>0.8368055555555556</v>
      </c>
      <c r="V421">
        <v>0.9305555555555556</v>
      </c>
      <c r="W421">
        <f>((KPI_IMs_2[[#This Row],[FECHA DE RESOLUCION]]+KPI_IMs_2[[#This Row],[HORA CIERRE IM]])-(KPI_IMs_2[[#This Row],[FECHA DE LA NOVEDAD]]+KPI_IMs_2[[#This Row],[HORA DE LA FALLA]]))*24*60</f>
        <v>239.99999999650754</v>
      </c>
      <c r="X421" t="str" cm="1" xml:space="preserve">
        <f t="array" ref="X421" xml:space="preserve">IF(OR(O421="",P421="",S421="",V421="",AQ421="",AR421=""),"",
  LET(
    _xlpm.inicio, O421 + P421,
    _xlpm.fin, S421 + V421,
    _xlpm.dias, INT(_xlpm.fin - _xlpm.inicio),
    _xlpm.tiempo, REDUCE(0, SEQUENCE(_xlpm.dias + 1, 1, 0, 1),
      LAMBDA(_xlpm.acum,_xlpm.d,
        LET(
          _xlpm.dia, TRUNC(_xlpm.inicio) + _xlpm.d,
          _xlpm.horaIni, IF(_xlpm.d = 0, MAX(_xlpm.inicio, _xlpm.dia + AQ421), _xlpm.dia + AQ421),
          _xlpm.horaFin, IF(_xlpm.d = _xlpm.dias, MIN(_xlpm.fin, _xlpm.dia + AR421), _xlpm.dia + AR421),
          _xlpm.tiempo_dia, MAX(0, _xlpm.horaFin - _xlpm.horaIni),
          _xlpm.acum + _xlpm.tiempo_dia
        )
      )
    ),
    TEXT(_xlpm.tiempo, "h:mm")
  )
)</f>
        <v>2:40</v>
      </c>
      <c r="Y421" t="str">
        <f>TEXT((KPI_IMs_2[[#This Row],[FECHA DE REPORTE]]+KPI_IMs_2[[#This Row],[HORA DE REPORTE]]) - (KPI_IMs_2[[#This Row],[FECHA DE LA NOVEDAD]]+KPI_IMs_2[[#This Row],[HORA DE LA FALLA]]), "[h]:mm")</f>
        <v>1:45</v>
      </c>
      <c r="Z421" t="str">
        <v>CORTE DE ENERGIA</v>
      </c>
      <c r="AA421" t="str">
        <v>Hardware / Equipos</v>
      </c>
      <c r="AB421" t="str">
        <v>CORTE DE ENERGIA</v>
      </c>
      <c r="AC421" t="str">
        <v>Infraestructura - Eléctrica</v>
      </c>
      <c r="AD421" t="str">
        <v>SI</v>
      </c>
      <c r="AE421" t="str">
        <v>SI</v>
      </c>
      <c r="AF421" t="str">
        <v>SI</v>
      </c>
      <c r="AG421" t="str">
        <v>SI</v>
      </c>
      <c r="AH421" t="str">
        <v>INTERNO</v>
      </c>
      <c r="AI421" t="str">
        <v>SISTEMAS</v>
      </c>
      <c r="AJ421" t="str">
        <v>Cambio Equipo</v>
      </c>
      <c r="AM421" t="str">
        <v>Culminado 100%</v>
      </c>
      <c r="AP421" t="str" xml:space="preserve">
        <v xml:space="preserve">CORTE DE ENERGIA_x000d_
•         Se instaló Access Point nuevo y se restableció la operación de la EDS. </v>
      </c>
      <c r="AQ421">
        <v>0.3333333333333333</v>
      </c>
      <c r="AR421">
        <v>0.875</v>
      </c>
    </row>
    <row r="422" xml:space="preserve">
      <c r="A422">
        <v>638102</v>
      </c>
      <c r="B422" t="str">
        <f>VLOOKUP(H422,DetalleTiendas!A$2:S$1778,3,FALSE)</f>
        <v>PAIS</v>
      </c>
      <c r="C422" t="str">
        <f>VLOOKUP(H422,DetalleTiendas!A$2:S$1778,4,FALSE)</f>
        <v>PAIS</v>
      </c>
      <c r="D422" t="str">
        <f>VLOOKUP(H422,DetalleTiendas!A$2:S$1778,5,FALSE)</f>
        <v>PAIS</v>
      </c>
      <c r="E422" t="str">
        <v>ENLACES</v>
      </c>
      <c r="F422" t="str">
        <v>SI</v>
      </c>
      <c r="G422" t="str" xml:space="preserve">
        <f xml:space="preserve">IF(
   AND(ISNUMBER(VALUE(MID(H422,3,3))), ISNUMBER(FIND(" ", H422))),
   LEFT(H422,FIND(" ",H422)-1),
   H422
)</f>
        <v>PAIS</v>
      </c>
      <c r="H422" t="str">
        <v>PAIS</v>
      </c>
      <c r="J422" t="str">
        <v>SC_Fidelidad</v>
      </c>
      <c r="K422" t="str">
        <v>Carlos Casilimas</v>
      </c>
      <c r="L422" t="str">
        <v>CERRADO</v>
      </c>
      <c r="M422" t="str">
        <v>CERRADO</v>
      </c>
      <c r="N422" t="str">
        <v>ALTA</v>
      </c>
      <c r="O422">
        <v>45414</v>
      </c>
      <c r="P422">
        <v>0.4840277777777778</v>
      </c>
      <c r="Q422" t="str">
        <f>TEXT(KPI_IMs_2[[#This Row],[FECHA DE LA NOVEDAD]],"MMMM")</f>
        <v>mayo</v>
      </c>
      <c r="R422" t="str">
        <f>TEXT(KPI_IMs_2[[#This Row],[FECHA DE LA NOVEDAD]],"aaaa")</f>
        <v>2024</v>
      </c>
      <c r="S422">
        <v>45428</v>
      </c>
      <c r="T422">
        <v>45414</v>
      </c>
      <c r="U422">
        <v>0.49027777777777776</v>
      </c>
      <c r="V422">
        <v>0.6625</v>
      </c>
      <c r="W422">
        <f>((KPI_IMs_2[[#This Row],[FECHA DE RESOLUCION]]+KPI_IMs_2[[#This Row],[HORA CIERRE IM]])-(KPI_IMs_2[[#This Row],[FECHA DE LA NOVEDAD]]+KPI_IMs_2[[#This Row],[HORA DE LA FALLA]]))*24*60</f>
        <v>20416.999999999534</v>
      </c>
      <c r="X422" t="str" cm="1" xml:space="preserve">
        <f t="array" ref="X422" xml:space="preserve">IF(OR(O422="",P422="",S422="",V422="",AQ422="",AR422=""),"",
  LET(
    _xlpm.inicio, O422 + P422,
    _xlpm.fin, S422 + V422,
    _xlpm.dias, INT(_xlpm.fin - _xlpm.inicio),
    _xlpm.tiempo, REDUCE(0, SEQUENCE(_xlpm.dias + 1, 1, 0, 1),
      LAMBDA(_xlpm.acum,_xlpm.d,
        LET(
          _xlpm.dia, TRUNC(_xlpm.inicio) + _xlpm.d,
          _xlpm.horaIni, IF(_xlpm.d = 0, MAX(_xlpm.inicio, _xlpm.dia + AQ422), _xlpm.dia + AQ422),
          _xlpm.horaFin, IF(_xlpm.d = _xlpm.dias, MIN(_xlpm.fin, _xlpm.dia + AR422), _xlpm.dia + AR422),
          _xlpm.tiempo_dia, MAX(0, _xlpm.horaFin - _xlpm.horaIni),
          _xlpm.acum + _xlpm.tiempo_dia
        )
      )
    ),
    TEXT(_xlpm.tiempo, "h:mm")
  )
)</f>
        <v>18:17</v>
      </c>
      <c r="Y422" t="str">
        <f>TEXT((KPI_IMs_2[[#This Row],[FECHA DE REPORTE]]+KPI_IMs_2[[#This Row],[HORA DE REPORTE]]) - (KPI_IMs_2[[#This Row],[FECHA DE LA NOVEDAD]]+KPI_IMs_2[[#This Row],[HORA DE LA FALLA]]), "[h]:mm")</f>
        <v>0:09</v>
      </c>
      <c r="Z422" t="str">
        <v>FALLA CON SMS</v>
      </c>
      <c r="AA422" t="str">
        <v>Software / Actualización</v>
      </c>
      <c r="AB422" t="str">
        <v>FALLA SMS - FIDELIDAD</v>
      </c>
      <c r="AC422" t="str">
        <v>Proveedor - Red/Infraestructura</v>
      </c>
      <c r="AD422" t="str">
        <v>NO</v>
      </c>
      <c r="AE422" t="str">
        <v>NO</v>
      </c>
      <c r="AF422" t="str">
        <v>NO</v>
      </c>
      <c r="AG422" t="str">
        <v>NO</v>
      </c>
      <c r="AH422" t="str">
        <v xml:space="preserve">INTERNO </v>
      </c>
      <c r="AI422" t="str">
        <v>SISTEMAS</v>
      </c>
      <c r="AJ422" t="str">
        <v>Sin determinar</v>
      </c>
      <c r="AM422" t="str">
        <v>Culminado 100%</v>
      </c>
      <c r="AP422" t="str" xml:space="preserve">
        <v xml:space="preserve">FALLA CON SMS_x000d_
• 	Luego de validaciones en la sala de crisis por parte de operaciones regional se detalla que el SO, BD y aplicación del servidor no tenían incidencia. Validando con el Proveedor del servicio de SMS tampoco se encontró incodencidencia. Validando con seguridad en redes se evidencio que se creó una regla automáticamente por cambios en el trafico del proveedor. se configura la excepción por parte del equipo de redes solucionando la incidencia de raíz.</v>
      </c>
      <c r="AQ422">
        <v>0.3333333333333333</v>
      </c>
      <c r="AR422">
        <v>0.875</v>
      </c>
    </row>
    <row r="423" xml:space="preserve">
      <c r="A423">
        <v>638234</v>
      </c>
      <c r="B423" t="str">
        <f>VLOOKUP(H423,DetalleTiendas!A$2:S$1778,3,FALSE)</f>
        <v>SUPERMERCADOS</v>
      </c>
      <c r="C423" t="str">
        <f>VLOOKUP(H423,DetalleTiendas!A$2:S$1778,4,FALSE)</f>
        <v>SUPERMERCADOS</v>
      </c>
      <c r="D423" t="str">
        <f>VLOOKUP(H423,DetalleTiendas!A$2:S$1778,5,FALSE)</f>
        <v>SUPERMERCADOS</v>
      </c>
      <c r="E423" t="str">
        <v>IM POS NCR (ARS)</v>
      </c>
      <c r="F423" t="str">
        <v>NO</v>
      </c>
      <c r="G423" t="str" xml:space="preserve">
        <f xml:space="preserve">IF(
   AND(ISNUMBER(VALUE(MID(H423,3,3))), ISNUMBER(FIND(" ", H423))),
   LEFT(H423,FIND(" ",H423)-1),
   H423
)</f>
        <v>SUPERMERCADOS</v>
      </c>
      <c r="H423" t="str">
        <v>SUPERMERCADOS</v>
      </c>
      <c r="J423" t="str">
        <v>SC_Resolución_Nivel2_Front_SM CO</v>
      </c>
      <c r="K423" t="str">
        <v>Nubia Bohorquez</v>
      </c>
      <c r="L423" t="str">
        <v>CERRADO</v>
      </c>
      <c r="M423" t="str">
        <v>CERRADO</v>
      </c>
      <c r="N423" t="str">
        <v>MEDIA</v>
      </c>
      <c r="O423">
        <v>45414</v>
      </c>
      <c r="P423">
        <v>0.375</v>
      </c>
      <c r="Q423" t="str">
        <f>TEXT(KPI_IMs_2[[#This Row],[FECHA DE LA NOVEDAD]],"MMMM")</f>
        <v>mayo</v>
      </c>
      <c r="R423" t="str">
        <f>TEXT(KPI_IMs_2[[#This Row],[FECHA DE LA NOVEDAD]],"aaaa")</f>
        <v>2024</v>
      </c>
      <c r="S423">
        <v>45416</v>
      </c>
      <c r="T423">
        <v>45414</v>
      </c>
      <c r="U423">
        <v>0.5208333333333334</v>
      </c>
      <c r="V423">
        <v>0.6243055555555556</v>
      </c>
      <c r="W423">
        <f>((KPI_IMs_2[[#This Row],[FECHA DE RESOLUCION]]+KPI_IMs_2[[#This Row],[HORA CIERRE IM]])-(KPI_IMs_2[[#This Row],[FECHA DE LA NOVEDAD]]+KPI_IMs_2[[#This Row],[HORA DE LA FALLA]]))*24*60</f>
        <v>3238.9999999967404</v>
      </c>
      <c r="X423" t="str" cm="1" xml:space="preserve">
        <f t="array" ref="X423" xml:space="preserve">IF(OR(O423="",P423="",S423="",V423="",AQ423="",AR423=""),"",
  LET(
    _xlpm.inicio, O423 + P423,
    _xlpm.fin, S423 + V423,
    _xlpm.dias, INT(_xlpm.fin - _xlpm.inicio),
    _xlpm.tiempo, REDUCE(0, SEQUENCE(_xlpm.dias + 1, 1, 0, 1),
      LAMBDA(_xlpm.acum,_xlpm.d,
        LET(
          _xlpm.dia, TRUNC(_xlpm.inicio) + _xlpm.d,
          _xlpm.horaIni, IF(_xlpm.d = 0, MAX(_xlpm.inicio, _xlpm.dia + AQ423), _xlpm.dia + AQ423),
          _xlpm.horaFin, IF(_xlpm.d = _xlpm.dias, MIN(_xlpm.fin, _xlpm.dia + AR423), _xlpm.dia + AR423),
          _xlpm.tiempo_dia, MAX(0, _xlpm.horaFin - _xlpm.horaIni),
          _xlpm.acum + _xlpm.tiempo_dia
        )
      )
    ),
    TEXT(_xlpm.tiempo, "h:mm")
  )
)</f>
        <v>7:59</v>
      </c>
      <c r="Y423" t="str">
        <f>TEXT((KPI_IMs_2[[#This Row],[FECHA DE REPORTE]]+KPI_IMs_2[[#This Row],[HORA DE REPORTE]]) - (KPI_IMs_2[[#This Row],[FECHA DE LA NOVEDAD]]+KPI_IMs_2[[#This Row],[HORA DE LA FALLA]]), "[h]:mm")</f>
        <v>3:30</v>
      </c>
      <c r="Z423" t="str">
        <v>ANULACIÓN POSTVENTA</v>
      </c>
      <c r="AA423" t="str">
        <v>Software / Actualización</v>
      </c>
      <c r="AB423" t="str">
        <v>FALLA CON DEVOLUCIONES</v>
      </c>
      <c r="AC423" t="str">
        <v>Software / Actualización</v>
      </c>
      <c r="AD423" t="str">
        <v>SI</v>
      </c>
      <c r="AE423" t="str">
        <v>NO</v>
      </c>
      <c r="AF423" t="str">
        <v>NO</v>
      </c>
      <c r="AG423" t="str">
        <v>NO</v>
      </c>
      <c r="AH423" t="str">
        <v>INTERNO</v>
      </c>
      <c r="AI423" t="str">
        <v>SISTEMAS</v>
      </c>
      <c r="AJ423" t="str">
        <v>Integracion / Desarrollo</v>
      </c>
      <c r="AM423" t="str">
        <v>Culminado 100%</v>
      </c>
      <c r="AP423" t="str" xml:space="preserve">
        <v xml:space="preserve">FALLA CON DEVOLUCIONES_x000d_
• 	FALLA A NIVEL DE SUPERMERCADOS: NO PERMITE HACER ANULACIÓN POSTVENTA, SE RECIBE EN GRUPO DE CENTRO DE SOLUCIONES MASIVO DE TICKETS YA QUE GENERA FALTANTE DE DINERO Y POSTERIOR A ELLO ES NECESARIO HACER UN AHCER UN AJUSTE OPERATIVO PARA CUADRAR LOS CAJEROS. Se transfiere caso al grupo SC_Frontoffice. _x000d_
* 	Se paso el cambio por parte del POS el día 04 de mayo. bajo el SPP No. 53371; se recibe en grupo de centro de soluciones masivo de tickets ya que genera faltante de dinero y posterior a ello es necesario hacer un hacer un ajuste operativo para cuadrar los cajeros._x000d_
</v>
      </c>
      <c r="AQ423">
        <v>0.3333333333333333</v>
      </c>
      <c r="AR423">
        <v>0.875</v>
      </c>
    </row>
    <row r="424" xml:space="preserve">
      <c r="A424">
        <v>637394</v>
      </c>
      <c r="B424" t="str">
        <f>VLOOKUP(H424,DetalleTiendas!A$2:S$1778,3,FALSE)</f>
        <v>SUPERMERCADOS</v>
      </c>
      <c r="C424" t="str">
        <f>VLOOKUP(H424,DetalleTiendas!A$2:S$1778,4,FALSE)</f>
        <v>JUMBO</v>
      </c>
      <c r="D424" t="str">
        <f>VLOOKUP(H424,DetalleTiendas!A$2:S$1778,5,FALSE)</f>
        <v>BOGOTA</v>
      </c>
      <c r="E424" t="str">
        <v>CORTE DE ENERGIA</v>
      </c>
      <c r="F424" t="str">
        <v>NO</v>
      </c>
      <c r="G424" t="str" xml:space="preserve">
        <f xml:space="preserve">IF(
   AND(ISNUMBER(VALUE(MID(H424,3,3))), ISNUMBER(FIND(" ", H424))),
   LEFT(H424,FIND(" ",H424)-1),
   H424
)</f>
        <v>J014</v>
      </c>
      <c r="H424" t="str">
        <v>J014 CALLE 170</v>
      </c>
      <c r="J424" t="str">
        <v>Redes y Comunicaciones-NIVEL 2 - COL</v>
      </c>
      <c r="K424" t="str">
        <v>Guillermo Gutierrez</v>
      </c>
      <c r="L424" t="str">
        <v>CERRADO</v>
      </c>
      <c r="M424" t="str">
        <v>CERRADO</v>
      </c>
      <c r="N424" t="str">
        <v>BAJA</v>
      </c>
      <c r="O424">
        <v>45413</v>
      </c>
      <c r="P424">
        <v>0.5</v>
      </c>
      <c r="Q424" t="str">
        <f>TEXT(KPI_IMs_2[[#This Row],[FECHA DE LA NOVEDAD]],"MMMM")</f>
        <v>mayo</v>
      </c>
      <c r="R424" t="str">
        <f>TEXT(KPI_IMs_2[[#This Row],[FECHA DE LA NOVEDAD]],"aaaa")</f>
        <v>2024</v>
      </c>
      <c r="S424">
        <v>45413</v>
      </c>
      <c r="T424">
        <v>45413</v>
      </c>
      <c r="U424">
        <v>0.5</v>
      </c>
      <c r="V424">
        <v>0.5277777777777778</v>
      </c>
      <c r="W424">
        <f>((KPI_IMs_2[[#This Row],[FECHA DE RESOLUCION]]+KPI_IMs_2[[#This Row],[HORA CIERRE IM]])-(KPI_IMs_2[[#This Row],[FECHA DE LA NOVEDAD]]+KPI_IMs_2[[#This Row],[HORA DE LA FALLA]]))*24*60</f>
        <v>40.00000000465661</v>
      </c>
      <c r="X424" t="str" cm="1" xml:space="preserve">
        <f t="array" ref="X424" xml:space="preserve">IF(OR(O424="",P424="",S424="",V424="",AQ424="",AR424=""),"",
  LET(
    _xlpm.inicio, O424 + P424,
    _xlpm.fin, S424 + V424,
    _xlpm.dias, INT(_xlpm.fin - _xlpm.inicio),
    _xlpm.tiempo, REDUCE(0, SEQUENCE(_xlpm.dias + 1, 1, 0, 1),
      LAMBDA(_xlpm.acum,_xlpm.d,
        LET(
          _xlpm.dia, TRUNC(_xlpm.inicio) + _xlpm.d,
          _xlpm.horaIni, IF(_xlpm.d = 0, MAX(_xlpm.inicio, _xlpm.dia + AQ424), _xlpm.dia + AQ424),
          _xlpm.horaFin, IF(_xlpm.d = _xlpm.dias, MIN(_xlpm.fin, _xlpm.dia + AR424), _xlpm.dia + AR424),
          _xlpm.tiempo_dia, MAX(0, _xlpm.horaFin - _xlpm.horaIni),
          _xlpm.acum + _xlpm.tiempo_dia
        )
      )
    ),
    TEXT(_xlpm.tiempo, "h:mm")
  )
)</f>
        <v>0:40</v>
      </c>
      <c r="Y424" t="str">
        <f>TEXT((KPI_IMs_2[[#This Row],[FECHA DE REPORTE]]+KPI_IMs_2[[#This Row],[HORA DE REPORTE]]) - (KPI_IMs_2[[#This Row],[FECHA DE LA NOVEDAD]]+KPI_IMs_2[[#This Row],[HORA DE LA FALLA]]), "[h]:mm")</f>
        <v>0:00</v>
      </c>
      <c r="Z424" t="str">
        <v>FALLA EN DATAFONOS</v>
      </c>
      <c r="AA424" t="str">
        <v>Hardware / Equipos</v>
      </c>
      <c r="AB424" t="str">
        <v>BLOQUEO EN MICROSENS</v>
      </c>
      <c r="AC424" t="str">
        <v>Infraestructura - Eléctrica</v>
      </c>
      <c r="AD424" t="str">
        <v>SI</v>
      </c>
      <c r="AE424" t="str">
        <v>NO</v>
      </c>
      <c r="AF424" t="str">
        <v>NO</v>
      </c>
      <c r="AG424" t="str">
        <v>NO</v>
      </c>
      <c r="AH424" t="str">
        <v xml:space="preserve">INTERNO </v>
      </c>
      <c r="AI424" t="str">
        <v>SISTEMAS</v>
      </c>
      <c r="AJ424" t="str">
        <v>reinicio equipos</v>
      </c>
      <c r="AM424" t="str">
        <v>Culminado 100%</v>
      </c>
      <c r="AP424" t="str" xml:space="preserve">
        <v xml:space="preserve">FALLA EN DATAFONOS_x000d_
•         Se detecta un bloqueo en un microsensor de fibra, se procedió a desconectarlo y reconectarlo, restableciendo así su operatividad. _x000d_
*         se encuentra bloqueo del puerto 6 de microsens de fibra .100, con ayuda de soporte campo se desconecta y se vuelve a conectar y se vuelve a tener restablece la comunicación con los demás microsens, se establece a las 12:30 pm"</v>
      </c>
      <c r="AQ424">
        <v>0.3333333333333333</v>
      </c>
      <c r="AR424">
        <v>0.875</v>
      </c>
    </row>
    <row r="425" xml:space="preserve">
      <c r="A425">
        <v>635539</v>
      </c>
      <c r="B425" t="str">
        <f>VLOOKUP(H425,DetalleTiendas!A$2:S$1778,3,FALSE)</f>
        <v>SUPERMERCADOS</v>
      </c>
      <c r="C425" t="str">
        <f>VLOOKUP(H425,DetalleTiendas!A$2:S$1778,4,FALSE)</f>
        <v>EDS JUMBO</v>
      </c>
      <c r="D425" t="str">
        <f>VLOOKUP(H425,DetalleTiendas!A$2:S$1778,5,FALSE)</f>
        <v>CENTRO</v>
      </c>
      <c r="E425" t="str">
        <v>POS</v>
      </c>
      <c r="F425" t="str">
        <v>NO</v>
      </c>
      <c r="G425" t="str" xml:space="preserve">
        <f xml:space="preserve">IF(
   AND(ISNUMBER(VALUE(MID(H425,3,3))), ISNUMBER(FIND(" ", H425))),
   LEFT(H425,FIND(" ",H425)-1),
   H425
)</f>
        <v>Z007</v>
      </c>
      <c r="H425" t="str">
        <v>Z007 AV COLOMBIA</v>
      </c>
      <c r="J425" t="str">
        <v>Redes y Comunicaciones-NIVEL 2 - COL</v>
      </c>
      <c r="K425" t="str">
        <v>Guillermo Gutierrez</v>
      </c>
      <c r="L425" t="str">
        <v>CERRADO</v>
      </c>
      <c r="M425" t="str">
        <v>CERRADO</v>
      </c>
      <c r="N425" t="str">
        <v>MEDIA</v>
      </c>
      <c r="O425">
        <v>45411</v>
      </c>
      <c r="P425">
        <v>0.7083333333333334</v>
      </c>
      <c r="Q425" t="str">
        <f>TEXT(KPI_IMs_2[[#This Row],[FECHA DE LA NOVEDAD]],"MMMM")</f>
        <v>abril</v>
      </c>
      <c r="R425" t="str">
        <f>TEXT(KPI_IMs_2[[#This Row],[FECHA DE LA NOVEDAD]],"aaaa")</f>
        <v>2024</v>
      </c>
      <c r="S425">
        <v>45412</v>
      </c>
      <c r="T425">
        <v>45412</v>
      </c>
      <c r="U425">
        <v>0.6506944444444445</v>
      </c>
      <c r="V425">
        <v>0.7597222222222222</v>
      </c>
      <c r="W425">
        <f>((KPI_IMs_2[[#This Row],[FECHA DE RESOLUCION]]+KPI_IMs_2[[#This Row],[HORA CIERRE IM]])-(KPI_IMs_2[[#This Row],[FECHA DE LA NOVEDAD]]+KPI_IMs_2[[#This Row],[HORA DE LA FALLA]]))*24*60</f>
        <v>1514.0000000002328</v>
      </c>
      <c r="X425" t="str" cm="1" xml:space="preserve">
        <f t="array" ref="X425" xml:space="preserve">IF(OR(O425="",P425="",S425="",V425="",AQ425="",AR425=""),"",
  LET(
    _xlpm.inicio, O425 + P425,
    _xlpm.fin, S425 + V425,
    _xlpm.dias, INT(_xlpm.fin - _xlpm.inicio),
    _xlpm.tiempo, REDUCE(0, SEQUENCE(_xlpm.dias + 1, 1, 0, 1),
      LAMBDA(_xlpm.acum,_xlpm.d,
        LET(
          _xlpm.dia, TRUNC(_xlpm.inicio) + _xlpm.d,
          _xlpm.horaIni, IF(_xlpm.d = 0, MAX(_xlpm.inicio, _xlpm.dia + AQ425), _xlpm.dia + AQ425),
          _xlpm.horaFin, IF(_xlpm.d = _xlpm.dias, MIN(_xlpm.fin, _xlpm.dia + AR425), _xlpm.dia + AR425),
          _xlpm.tiempo_dia, MAX(0, _xlpm.horaFin - _xlpm.horaIni),
          _xlpm.acum + _xlpm.tiempo_dia
        )
      )
    ),
    TEXT(_xlpm.tiempo, "h:mm")
  )
)</f>
        <v>14:14</v>
      </c>
      <c r="Y425" t="str">
        <f>TEXT((KPI_IMs_2[[#This Row],[FECHA DE REPORTE]]+KPI_IMs_2[[#This Row],[HORA DE REPORTE]]) - (KPI_IMs_2[[#This Row],[FECHA DE LA NOVEDAD]]+KPI_IMs_2[[#This Row],[HORA DE LA FALLA]]), "[h]:mm")</f>
        <v>22:37</v>
      </c>
      <c r="Z425" t="str">
        <v>CAIDA ENLACES</v>
      </c>
      <c r="AA425" t="str">
        <v>Red / Enlace / Proveedor</v>
      </c>
      <c r="AB425" t="str">
        <v>CORTE DE FIBRA - CIRION</v>
      </c>
      <c r="AC425" t="str">
        <v>Proveedor - Red/Infraestructura</v>
      </c>
      <c r="AD425" t="str">
        <v>SI</v>
      </c>
      <c r="AE425" t="str">
        <v>NO</v>
      </c>
      <c r="AF425" t="str">
        <v>NO</v>
      </c>
      <c r="AG425" t="str">
        <v>NO</v>
      </c>
      <c r="AH425" t="str">
        <v xml:space="preserve">EXTERNO </v>
      </c>
      <c r="AI425" t="str">
        <v>PROVEEDOR</v>
      </c>
      <c r="AJ425" t="str">
        <v>Ajuste por parte del Proveedor</v>
      </c>
      <c r="AM425" t="str">
        <v>Culminado 100%</v>
      </c>
      <c r="AP425" t="str" xml:space="preserve">
        <v xml:space="preserve">FALLA CAÍDA DE ENLACE_x000d_
•         Se ha verificado con el proveedor de Internet, el cual nos informa de una incidencia en la zona y de que se están realizando trabajos para restablecer la fibra óptica. Posteriormente, se ha confirmado con el NOC que la tienda ya está operativa, pero el proveedor aún no ha confirmado el fin del restablecimiento de la fibra óptica en la zona. _x000d_
*         se presenta una masiva por parte del proveedor de CIRION por corte de fibra, se reporta al proveedor y al día siguiente dan la solución.</v>
      </c>
      <c r="AQ425">
        <v>0.3333333333333333</v>
      </c>
      <c r="AR425">
        <v>0.875</v>
      </c>
    </row>
    <row r="426" xml:space="preserve">
      <c r="A426">
        <v>634345</v>
      </c>
      <c r="B426" t="str">
        <f>VLOOKUP(H426,DetalleTiendas!A$2:S$1778,3,FALSE)</f>
        <v>SUPERMERCADOS</v>
      </c>
      <c r="C426" t="str">
        <f>VLOOKUP(H426,DetalleTiendas!A$2:S$1778,4,FALSE)</f>
        <v>SUPERMERCADOS</v>
      </c>
      <c r="D426" t="str">
        <f>VLOOKUP(H426,DetalleTiendas!A$2:S$1778,5,FALSE)</f>
        <v>SUPERMERCADOS</v>
      </c>
      <c r="E426" t="str">
        <v>CENTRO DE PROYECTOS</v>
      </c>
      <c r="F426" t="str">
        <v>SI</v>
      </c>
      <c r="G426" t="str" xml:space="preserve">
        <f xml:space="preserve">IF(
   AND(ISNUMBER(VALUE(MID(H426,3,3))), ISNUMBER(FIND(" ", H426))),
   LEFT(H426,FIND(" ",H426)-1),
   H426
)</f>
        <v>SUPERMERCADOS</v>
      </c>
      <c r="H426" t="str">
        <v>SUPERMERCADOS</v>
      </c>
      <c r="J426" t="str">
        <v>SC_Resolución_Nivel2_Front_SM CO</v>
      </c>
      <c r="K426" t="str">
        <v>Nubia Bohorquez</v>
      </c>
      <c r="L426" t="str">
        <v>CERRADO</v>
      </c>
      <c r="M426" t="str">
        <v>CERRADO</v>
      </c>
      <c r="N426" t="str">
        <v>ALTA</v>
      </c>
      <c r="O426">
        <v>45411</v>
      </c>
      <c r="P426">
        <v>0.6756944444444445</v>
      </c>
      <c r="Q426" t="str">
        <f>TEXT(KPI_IMs_2[[#This Row],[FECHA DE LA NOVEDAD]],"MMMM")</f>
        <v>abril</v>
      </c>
      <c r="R426" t="str">
        <f>TEXT(KPI_IMs_2[[#This Row],[FECHA DE LA NOVEDAD]],"aaaa")</f>
        <v>2024</v>
      </c>
      <c r="S426">
        <v>45420</v>
      </c>
      <c r="T426">
        <v>45411</v>
      </c>
      <c r="U426">
        <v>0.6756944444444445</v>
      </c>
      <c r="V426">
        <v>0.6493055555555556</v>
      </c>
      <c r="W426">
        <f>((KPI_IMs_2[[#This Row],[FECHA DE RESOLUCION]]+KPI_IMs_2[[#This Row],[HORA CIERRE IM]])-(KPI_IMs_2[[#This Row],[FECHA DE LA NOVEDAD]]+KPI_IMs_2[[#This Row],[HORA DE LA FALLA]]))*24*60</f>
        <v>12922.000000001863</v>
      </c>
      <c r="X426" t="str" cm="1" xml:space="preserve">
        <f t="array" ref="X426" xml:space="preserve">IF(OR(O426="",P426="",S426="",V426="",AQ426="",AR426=""),"",
  LET(
    _xlpm.inicio, O426 + P426,
    _xlpm.fin, S426 + V426,
    _xlpm.dias, INT(_xlpm.fin - _xlpm.inicio),
    _xlpm.tiempo, REDUCE(0, SEQUENCE(_xlpm.dias + 1, 1, 0, 1),
      LAMBDA(_xlpm.acum,_xlpm.d,
        LET(
          _xlpm.dia, TRUNC(_xlpm.inicio) + _xlpm.d,
          _xlpm.horaIni, IF(_xlpm.d = 0, MAX(_xlpm.inicio, _xlpm.dia + AQ426), _xlpm.dia + AQ426),
          _xlpm.horaFin, IF(_xlpm.d = _xlpm.dias, MIN(_xlpm.fin, _xlpm.dia + AR426), _xlpm.dia + AR426),
          _xlpm.tiempo_dia, MAX(0, _xlpm.horaFin - _xlpm.horaIni),
          _xlpm.acum + _xlpm.tiempo_dia
        )
      )
    ),
    TEXT(_xlpm.tiempo, "h:mm")
  )
)</f>
        <v>12:47</v>
      </c>
      <c r="Y426" t="str">
        <f>TEXT((KPI_IMs_2[[#This Row],[FECHA DE REPORTE]]+KPI_IMs_2[[#This Row],[HORA DE REPORTE]]) - (KPI_IMs_2[[#This Row],[FECHA DE LA NOVEDAD]]+KPI_IMs_2[[#This Row],[HORA DE LA FALLA]]), "[h]:mm")</f>
        <v>0:00</v>
      </c>
      <c r="Z426" t="str">
        <v>LENTITUD EN LAS POS</v>
      </c>
      <c r="AA426" t="str">
        <v>Software / Actualización</v>
      </c>
      <c r="AB426" t="str">
        <v xml:space="preserve">LENTITUD EN POS </v>
      </c>
      <c r="AC426" t="str">
        <v>Software / Actualización</v>
      </c>
      <c r="AD426" t="str">
        <v>SI</v>
      </c>
      <c r="AE426" t="str">
        <v>NO</v>
      </c>
      <c r="AF426" t="str">
        <v>NO</v>
      </c>
      <c r="AG426" t="str">
        <v>NO</v>
      </c>
      <c r="AH426" t="str">
        <v>EXTERNO</v>
      </c>
      <c r="AI426" t="str">
        <v>SISTEMAS</v>
      </c>
      <c r="AJ426" t="str">
        <v>Ajuste por parte del Proveedor</v>
      </c>
      <c r="AM426" t="str">
        <v>Culminado 100%</v>
      </c>
      <c r="AP426" t="str" xml:space="preserve">
        <v xml:space="preserve">LENTITUD EN PROCESOS DE POS _x000d_
• 	Se definió que a las 9 pm de 29/04 se subía el facturador para empezar a retornar el servicio y subir las facturas de caja. El resultado de lo anterior colapsaron los procesos de cajero en POS a las 9 pm. Volvieron a bajarlo, y a las 10:50 se volvió a subir el servicio de facturador, allí se procesaron 28k archivos. 6am se depuraron 1144 archivos que quedaron por los POS, para poder hacer la apertura de hoy sin pendientes de conexiones de facturador. Acciones pendientes: Probar en dos tiendas, cambios de archivo en caja, pasarlo de 15 min a 3 min en caja. SPP pendiente por formalizar, Samanta. Crear time out entre Cencosud y cadena._x000d_
* 	Se reporto la novedad con el sistema ante la DIAN y por parte del equipo de soporte de la DIAN dieron solución a la falla._x000d_
</v>
      </c>
      <c r="AQ426">
        <v>0.3333333333333333</v>
      </c>
      <c r="AR426">
        <v>0.875</v>
      </c>
    </row>
    <row r="427" xml:space="preserve">
      <c r="A427">
        <v>629200</v>
      </c>
      <c r="B427" t="str">
        <f>VLOOKUP(H427,DetalleTiendas!A$2:S$1778,3,FALSE)</f>
        <v>MEJORAMIENTO DEL HOGAR</v>
      </c>
      <c r="C427" t="str">
        <f>VLOOKUP(H427,DetalleTiendas!A$2:S$1778,4,FALSE)</f>
        <v>MEJORAMIENTO DEL HOGAR</v>
      </c>
      <c r="D427" t="str">
        <f>VLOOKUP(H427,DetalleTiendas!A$2:S$1778,5,FALSE)</f>
        <v>MEJORAMIENTO DEL HOGAR</v>
      </c>
      <c r="E427" t="str">
        <v>CORTE DE ENERGIA</v>
      </c>
      <c r="F427" t="str">
        <v>SI</v>
      </c>
      <c r="G427" t="str" xml:space="preserve">
        <f xml:space="preserve">IF(
   AND(ISNUMBER(VALUE(MID(H427,3,3))), ISNUMBER(FIND(" ", H427))),
   LEFT(H427,FIND(" ",H427)-1),
   H427
)</f>
        <v>MEJORAMIENTO DEL HOGAR</v>
      </c>
      <c r="H427" t="str">
        <v>MEJORAMIENTO DEL HOGAR</v>
      </c>
      <c r="J427" t="str">
        <v>SC_Financiero_Clientes</v>
      </c>
      <c r="K427" t="str">
        <v>Nubia Bohorquez</v>
      </c>
      <c r="L427" t="str">
        <v>CERRADO</v>
      </c>
      <c r="M427" t="str">
        <v>CERRADO</v>
      </c>
      <c r="N427" t="str">
        <v>MEDIA</v>
      </c>
      <c r="O427">
        <v>45409</v>
      </c>
      <c r="P427">
        <v>0.34097222222222223</v>
      </c>
      <c r="Q427" t="str">
        <f>TEXT(KPI_IMs_2[[#This Row],[FECHA DE LA NOVEDAD]],"MMMM")</f>
        <v>abril</v>
      </c>
      <c r="R427" t="str">
        <f>TEXT(KPI_IMs_2[[#This Row],[FECHA DE LA NOVEDAD]],"aaaa")</f>
        <v>2024</v>
      </c>
      <c r="S427">
        <v>45409</v>
      </c>
      <c r="T427">
        <v>45409</v>
      </c>
      <c r="U427">
        <v>0.3423611111111111</v>
      </c>
      <c r="V427">
        <v>0.375</v>
      </c>
      <c r="W427">
        <f>((KPI_IMs_2[[#This Row],[FECHA DE RESOLUCION]]+KPI_IMs_2[[#This Row],[HORA CIERRE IM]])-(KPI_IMs_2[[#This Row],[FECHA DE LA NOVEDAD]]+KPI_IMs_2[[#This Row],[HORA DE LA FALLA]]))*24*60</f>
        <v>49.00000000256114</v>
      </c>
      <c r="X427" t="str" cm="1" xml:space="preserve">
        <f t="array" ref="X427" xml:space="preserve">IF(OR(O427="",P427="",S427="",V427="",AQ427="",AR427=""),"",
  LET(
    _xlpm.inicio, O427 + P427,
    _xlpm.fin, S427 + V427,
    _xlpm.dias, INT(_xlpm.fin - _xlpm.inicio),
    _xlpm.tiempo, REDUCE(0, SEQUENCE(_xlpm.dias + 1, 1, 0, 1),
      LAMBDA(_xlpm.acum,_xlpm.d,
        LET(
          _xlpm.dia, TRUNC(_xlpm.inicio) + _xlpm.d,
          _xlpm.horaIni, IF(_xlpm.d = 0, MAX(_xlpm.inicio, _xlpm.dia + AQ427), _xlpm.dia + AQ427),
          _xlpm.horaFin, IF(_xlpm.d = _xlpm.dias, MIN(_xlpm.fin, _xlpm.dia + AR427), _xlpm.dia + AR427),
          _xlpm.tiempo_dia, MAX(0, _xlpm.horaFin - _xlpm.horaIni),
          _xlpm.acum + _xlpm.tiempo_dia
        )
      )
    ),
    TEXT(_xlpm.tiempo, "h:mm")
  )
)</f>
        <v>0:49</v>
      </c>
      <c r="Y427" t="str">
        <f>TEXT((KPI_IMs_2[[#This Row],[FECHA DE REPORTE]]+KPI_IMs_2[[#This Row],[HORA DE REPORTE]]) - (KPI_IMs_2[[#This Row],[FECHA DE LA NOVEDAD]]+KPI_IMs_2[[#This Row],[HORA DE LA FALLA]]), "[h]:mm")</f>
        <v>0:02</v>
      </c>
      <c r="Z427" t="str">
        <v>FALLA CON DEMORA EN IDENTIFICAR CLIENTE</v>
      </c>
      <c r="AA427" t="str">
        <v>Software / Actualización</v>
      </c>
      <c r="AB427" t="str">
        <v>FALLA EN TIENDAS EASY</v>
      </c>
      <c r="AC427" t="str">
        <v>Software / Actualización</v>
      </c>
      <c r="AD427" t="str">
        <v>SI</v>
      </c>
      <c r="AE427" t="str">
        <v>NO</v>
      </c>
      <c r="AF427" t="str">
        <v>NO</v>
      </c>
      <c r="AG427" t="str">
        <v>NO</v>
      </c>
      <c r="AH427" t="str">
        <v>INTERNO</v>
      </c>
      <c r="AI427" t="str">
        <v>SISTEMAS</v>
      </c>
      <c r="AJ427" t="str">
        <v>Reinicio o/y inicio de servicios</v>
      </c>
      <c r="AM427" t="str">
        <v>Culminado 100%</v>
      </c>
      <c r="AP427" t="str" xml:space="preserve">
        <v xml:space="preserve">FALLA EN TIENDAS EASY_x000d_
• 	Una vez reportado el error, el equipo devops colombia se dispone a reiniciar los módulos de apicem, loyaltyrest y cem manager. El reinicio se realiza con el objetivo de liberar conexiones a base de datos. Una vez reiniciado, se reporta desde tiendas funcionamiento ok.</v>
      </c>
      <c r="AQ427">
        <v>0.3333333333333333</v>
      </c>
      <c r="AR427">
        <v>0.875</v>
      </c>
    </row>
    <row r="428" xml:space="preserve">
      <c r="A428">
        <v>632059</v>
      </c>
      <c r="B428" t="str">
        <f>VLOOKUP(H428,DetalleTiendas!A$2:S$1778,3,FALSE)</f>
        <v>SUPERMERCADOS</v>
      </c>
      <c r="C428" t="str">
        <f>VLOOKUP(H428,DetalleTiendas!A$2:S$1778,4,FALSE)</f>
        <v>JUMBO</v>
      </c>
      <c r="D428" t="str">
        <f>VLOOKUP(H428,DetalleTiendas!A$2:S$1778,5,FALSE)</f>
        <v>COSTA</v>
      </c>
      <c r="E428" t="str">
        <v>CORTE DE ENERGIA</v>
      </c>
      <c r="F428" t="str">
        <v>SI</v>
      </c>
      <c r="G428" t="str" xml:space="preserve">
        <f xml:space="preserve">IF(
   AND(ISNUMBER(VALUE(MID(H428,3,3))), ISNUMBER(FIND(" ", H428))),
   LEFT(H428,FIND(" ",H428)-1),
   H428
)</f>
        <v>J045</v>
      </c>
      <c r="H428" t="str">
        <v>J045 AV DEL FERROCARRIL SANTA MARTA</v>
      </c>
      <c r="J428" t="str">
        <v>Redes y Comunicaciones-NIVEL 2 - COL</v>
      </c>
      <c r="K428" t="str">
        <v>Guillermo Gutierrez</v>
      </c>
      <c r="L428" t="str">
        <v>CERRADO</v>
      </c>
      <c r="M428" t="str">
        <v>CERRADO</v>
      </c>
      <c r="N428" t="str">
        <v>MEDIA</v>
      </c>
      <c r="O428">
        <v>45409</v>
      </c>
      <c r="P428">
        <v>0.7631944444444444</v>
      </c>
      <c r="Q428" t="str">
        <f>TEXT(KPI_IMs_2[[#This Row],[FECHA DE LA NOVEDAD]],"MMMM")</f>
        <v>abril</v>
      </c>
      <c r="R428" t="str">
        <f>TEXT(KPI_IMs_2[[#This Row],[FECHA DE LA NOVEDAD]],"aaaa")</f>
        <v>2024</v>
      </c>
      <c r="S428">
        <v>45410</v>
      </c>
      <c r="T428">
        <v>45409</v>
      </c>
      <c r="U428">
        <v>0.8069444444444445</v>
      </c>
      <c r="V428">
        <v>0.3055555555555556</v>
      </c>
      <c r="W428">
        <f>((KPI_IMs_2[[#This Row],[FECHA DE RESOLUCION]]+KPI_IMs_2[[#This Row],[HORA CIERRE IM]])-(KPI_IMs_2[[#This Row],[FECHA DE LA NOVEDAD]]+KPI_IMs_2[[#This Row],[HORA DE LA FALLA]]))*24*60</f>
        <v>780.9999999997672</v>
      </c>
      <c r="X428" t="str" cm="1" xml:space="preserve">
        <f t="array" ref="X428" xml:space="preserve">IF(OR(O428="",P428="",S428="",V428="",AQ428="",AR428=""),"",
  LET(
    _xlpm.inicio, O428 + P428,
    _xlpm.fin, S428 + V428,
    _xlpm.dias, INT(_xlpm.fin - _xlpm.inicio),
    _xlpm.tiempo, REDUCE(0, SEQUENCE(_xlpm.dias + 1, 1, 0, 1),
      LAMBDA(_xlpm.acum,_xlpm.d,
        LET(
          _xlpm.dia, TRUNC(_xlpm.inicio) + _xlpm.d,
          _xlpm.horaIni, IF(_xlpm.d = 0, MAX(_xlpm.inicio, _xlpm.dia + AQ428), _xlpm.dia + AQ428),
          _xlpm.horaFin, IF(_xlpm.d = _xlpm.dias, MIN(_xlpm.fin, _xlpm.dia + AR428), _xlpm.dia + AR428),
          _xlpm.tiempo_dia, MAX(0, _xlpm.horaFin - _xlpm.horaIni),
          _xlpm.acum + _xlpm.tiempo_dia
        )
      )
    ),
    TEXT(_xlpm.tiempo, "h:mm")
  )
)</f>
        <v>2:41</v>
      </c>
      <c r="Y428" t="str">
        <f>TEXT((KPI_IMs_2[[#This Row],[FECHA DE REPORTE]]+KPI_IMs_2[[#This Row],[HORA DE REPORTE]]) - (KPI_IMs_2[[#This Row],[FECHA DE LA NOVEDAD]]+KPI_IMs_2[[#This Row],[HORA DE LA FALLA]]), "[h]:mm")</f>
        <v>1:03</v>
      </c>
      <c r="Z428" t="str">
        <v>LENTITUD EN LAS POS</v>
      </c>
      <c r="AA428" t="str">
        <v>Red / Enlace / Proveedor</v>
      </c>
      <c r="AB428" t="str">
        <v>DEGRADACION - CANAL MTU</v>
      </c>
      <c r="AC428" t="str">
        <v>Proveedor - Red/Infraestructura</v>
      </c>
      <c r="AD428" t="str">
        <v>SI</v>
      </c>
      <c r="AE428" t="str">
        <v>NO</v>
      </c>
      <c r="AF428" t="str">
        <v>NO</v>
      </c>
      <c r="AG428" t="str">
        <v>NO</v>
      </c>
      <c r="AH428" t="str">
        <v>INTERNO</v>
      </c>
      <c r="AI428" t="str">
        <v>SISTEMAS</v>
      </c>
      <c r="AJ428" t="str">
        <v>Ajuste por parte del Proveedor</v>
      </c>
      <c r="AM428" t="str">
        <v>Culminado 100%</v>
      </c>
      <c r="AP428" t="str" xml:space="preserve">
        <v xml:space="preserve">LENTITUD EN PROCESOS DE POS _x000d_
•         Se presento novedad con el enlace de Cirion por temas de MTU, se escala al proveedor y este da la solución actualmente se encuentra operativa.</v>
      </c>
      <c r="AQ428">
        <v>0.3333333333333333</v>
      </c>
      <c r="AR428">
        <v>0.875</v>
      </c>
    </row>
    <row r="429" xml:space="preserve">
      <c r="A429">
        <v>625776</v>
      </c>
      <c r="B429" t="str">
        <f>VLOOKUP(H429,DetalleTiendas!A$2:S$1778,3,FALSE)</f>
        <v>MEJORAMIENTO DEL HOGAR</v>
      </c>
      <c r="C429" t="str">
        <f>VLOOKUP(H429,DetalleTiendas!A$2:S$1778,4,FALSE)</f>
        <v>MEJORAMIENTO DEL HOGAR</v>
      </c>
      <c r="D429" t="str">
        <f>VLOOKUP(H429,DetalleTiendas!A$2:S$1778,5,FALSE)</f>
        <v>MEJORAMIENTO DEL HOGAR</v>
      </c>
      <c r="E429" t="str">
        <v>POS</v>
      </c>
      <c r="F429" t="str">
        <v>SI</v>
      </c>
      <c r="G429" t="str" xml:space="preserve">
        <f xml:space="preserve">IF(
   AND(ISNUMBER(VALUE(MID(H429,3,3))), ISNUMBER(FIND(" ", H429))),
   LEFT(H429,FIND(" ",H429)-1),
   H429
)</f>
        <v>MEJORAMIENTO DEL HOGAR</v>
      </c>
      <c r="H429" t="str">
        <v>MEJORAMIENTO DEL HOGAR</v>
      </c>
      <c r="J429" t="str">
        <v>SC_Financiero_Facturador</v>
      </c>
      <c r="K429" t="str">
        <v>Luis Alejandro Medina</v>
      </c>
      <c r="L429" t="str">
        <v>CERRADO</v>
      </c>
      <c r="M429" t="str">
        <v>CERRADO</v>
      </c>
      <c r="N429" t="str">
        <v>MEDIA</v>
      </c>
      <c r="O429">
        <v>45407</v>
      </c>
      <c r="P429">
        <v>0.4708333333333333</v>
      </c>
      <c r="Q429" t="str">
        <f>TEXT(KPI_IMs_2[[#This Row],[FECHA DE LA NOVEDAD]],"MMMM")</f>
        <v>abril</v>
      </c>
      <c r="R429" t="str">
        <f>TEXT(KPI_IMs_2[[#This Row],[FECHA DE LA NOVEDAD]],"aaaa")</f>
        <v>2024</v>
      </c>
      <c r="S429">
        <v>45407</v>
      </c>
      <c r="T429">
        <v>45407</v>
      </c>
      <c r="U429">
        <v>0.4722222222222222</v>
      </c>
      <c r="V429">
        <v>0.5833333333333334</v>
      </c>
      <c r="W429">
        <f>((KPI_IMs_2[[#This Row],[FECHA DE RESOLUCION]]+KPI_IMs_2[[#This Row],[HORA CIERRE IM]])-(KPI_IMs_2[[#This Row],[FECHA DE LA NOVEDAD]]+KPI_IMs_2[[#This Row],[HORA DE LA FALLA]]))*24*60</f>
        <v>162.00000000419095</v>
      </c>
      <c r="X429" t="str" cm="1" xml:space="preserve">
        <f t="array" ref="X429" xml:space="preserve">IF(OR(O429="",P429="",S429="",V429="",AQ429="",AR429=""),"",
  LET(
    _xlpm.inicio, O429 + P429,
    _xlpm.fin, S429 + V429,
    _xlpm.dias, INT(_xlpm.fin - _xlpm.inicio),
    _xlpm.tiempo, REDUCE(0, SEQUENCE(_xlpm.dias + 1, 1, 0, 1),
      LAMBDA(_xlpm.acum,_xlpm.d,
        LET(
          _xlpm.dia, TRUNC(_xlpm.inicio) + _xlpm.d,
          _xlpm.horaIni, IF(_xlpm.d = 0, MAX(_xlpm.inicio, _xlpm.dia + AQ429), _xlpm.dia + AQ429),
          _xlpm.horaFin, IF(_xlpm.d = _xlpm.dias, MIN(_xlpm.fin, _xlpm.dia + AR429), _xlpm.dia + AR429),
          _xlpm.tiempo_dia, MAX(0, _xlpm.horaFin - _xlpm.horaIni),
          _xlpm.acum + _xlpm.tiempo_dia
        )
      )
    ),
    TEXT(_xlpm.tiempo, "h:mm")
  )
)</f>
        <v>2:42</v>
      </c>
      <c r="Y429" t="str">
        <f>TEXT((KPI_IMs_2[[#This Row],[FECHA DE REPORTE]]+KPI_IMs_2[[#This Row],[HORA DE REPORTE]]) - (KPI_IMs_2[[#This Row],[FECHA DE LA NOVEDAD]]+KPI_IMs_2[[#This Row],[HORA DE LA FALLA]]), "[h]:mm")</f>
        <v>0:02</v>
      </c>
      <c r="Z429" t="str">
        <v>FALLA EN DEMORA AL EMITIR FACTURA</v>
      </c>
      <c r="AA429" t="str">
        <v>Software / Actualización</v>
      </c>
      <c r="AB429" t="str">
        <v>FALLA EN PROCESOS DE FACTURACION</v>
      </c>
      <c r="AC429" t="str">
        <v>Software / Actualización</v>
      </c>
      <c r="AD429" t="str">
        <v>SI</v>
      </c>
      <c r="AE429" t="str">
        <v>NO</v>
      </c>
      <c r="AF429" t="str">
        <v>NO</v>
      </c>
      <c r="AG429" t="str">
        <v>NO</v>
      </c>
      <c r="AH429" t="str">
        <v>INTERNO</v>
      </c>
      <c r="AI429" t="str">
        <v>SISTEMAS</v>
      </c>
      <c r="AJ429" t="str">
        <v>Mejora Actualizacion Sistema</v>
      </c>
      <c r="AM429" t="str">
        <v>Culminado 100%</v>
      </c>
      <c r="AP429" t="str" xml:space="preserve">
        <v xml:space="preserve">FALLA EN PROCESOS DE FACTURADOR_x000d_
• 	El equipo de Nubia Bohórquez en conjunto con TOP GROUP aumentaron capacidades del servidor del facturador para recibir la mayor cantidad de consultas de las tiendas. Retirar las tiendas del proceso de emitir factura electrónica a 5VT y se mejoró el performance. Como primer bloque de configuración el viernes 26 se deja configurado, EDS, SPID, METRO y 15 jumbos. Para amanecer el 29, completar todas las tiendas jumbo.</v>
      </c>
      <c r="AQ429">
        <v>0.3333333333333333</v>
      </c>
      <c r="AR429">
        <v>0.875</v>
      </c>
    </row>
    <row r="430" xml:space="preserve">
      <c r="A430">
        <v>618274</v>
      </c>
      <c r="B430" t="str">
        <f>VLOOKUP(H430,DetalleTiendas!A$2:S$1778,3,FALSE)</f>
        <v>MEJORAMIENTO DEL HOGAR</v>
      </c>
      <c r="C430" t="str">
        <f>VLOOKUP(H430,DetalleTiendas!A$2:S$1778,4,FALSE)</f>
        <v>MEJORAMIENTO DEL HOGAR</v>
      </c>
      <c r="D430" t="str">
        <f>VLOOKUP(H430,DetalleTiendas!A$2:S$1778,5,FALSE)</f>
        <v>MEJORAMIENTO DEL HOGAR</v>
      </c>
      <c r="E430" t="str">
        <v>CORTE DE ENERGIA</v>
      </c>
      <c r="F430" t="str">
        <v>SI</v>
      </c>
      <c r="G430" t="str" xml:space="preserve">
        <f xml:space="preserve">IF(
   AND(ISNUMBER(VALUE(MID(H430,3,3))), ISNUMBER(FIND(" ", H430))),
   LEFT(H430,FIND(" ",H430)-1),
   H430
)</f>
        <v>MEJORAMIENTO DEL HOGAR</v>
      </c>
      <c r="H430" t="str">
        <v>MEJORAMIENTO DEL HOGAR</v>
      </c>
      <c r="J430" t="str">
        <v>Aplicaciones POS Colombia - Nivel 3</v>
      </c>
      <c r="K430" t="str">
        <v>Luis Alejandro Medina</v>
      </c>
      <c r="L430" t="str">
        <v>CERRADO</v>
      </c>
      <c r="M430" t="str">
        <v>CERRADO</v>
      </c>
      <c r="N430" t="str">
        <v>MEDIA</v>
      </c>
      <c r="O430">
        <v>45404</v>
      </c>
      <c r="P430">
        <v>0.2916666666666667</v>
      </c>
      <c r="Q430" t="str">
        <f>TEXT(KPI_IMs_2[[#This Row],[FECHA DE LA NOVEDAD]],"MMMM")</f>
        <v>abril</v>
      </c>
      <c r="R430" t="str">
        <f>TEXT(KPI_IMs_2[[#This Row],[FECHA DE LA NOVEDAD]],"aaaa")</f>
        <v>2024</v>
      </c>
      <c r="S430">
        <v>45404</v>
      </c>
      <c r="T430">
        <v>45404</v>
      </c>
      <c r="U430">
        <v>0.3194444444444444</v>
      </c>
      <c r="V430">
        <v>0.375</v>
      </c>
      <c r="W430">
        <f>((KPI_IMs_2[[#This Row],[FECHA DE RESOLUCION]]+KPI_IMs_2[[#This Row],[HORA CIERRE IM]])-(KPI_IMs_2[[#This Row],[FECHA DE LA NOVEDAD]]+KPI_IMs_2[[#This Row],[HORA DE LA FALLA]]))*24*60</f>
        <v>120.00000000349246</v>
      </c>
      <c r="X430" t="str" cm="1" xml:space="preserve">
        <f t="array" ref="X430" xml:space="preserve">IF(OR(O430="",P430="",S430="",V430="",AQ430="",AR430=""),"",
  LET(
    _xlpm.inicio, O430 + P430,
    _xlpm.fin, S430 + V430,
    _xlpm.dias, INT(_xlpm.fin - _xlpm.inicio),
    _xlpm.tiempo, REDUCE(0, SEQUENCE(_xlpm.dias + 1, 1, 0, 1),
      LAMBDA(_xlpm.acum,_xlpm.d,
        LET(
          _xlpm.dia, TRUNC(_xlpm.inicio) + _xlpm.d,
          _xlpm.horaIni, IF(_xlpm.d = 0, MAX(_xlpm.inicio, _xlpm.dia + AQ430), _xlpm.dia + AQ430),
          _xlpm.horaFin, IF(_xlpm.d = _xlpm.dias, MIN(_xlpm.fin, _xlpm.dia + AR430), _xlpm.dia + AR430),
          _xlpm.tiempo_dia, MAX(0, _xlpm.horaFin - _xlpm.horaIni),
          _xlpm.acum + _xlpm.tiempo_dia
        )
      )
    ),
    TEXT(_xlpm.tiempo, "h:mm")
  )
)</f>
        <v>1:00</v>
      </c>
      <c r="Y430" t="str">
        <f>TEXT((KPI_IMs_2[[#This Row],[FECHA DE REPORTE]]+KPI_IMs_2[[#This Row],[HORA DE REPORTE]]) - (KPI_IMs_2[[#This Row],[FECHA DE LA NOVEDAD]]+KPI_IMs_2[[#This Row],[HORA DE LA FALLA]]), "[h]:mm")</f>
        <v>0:40</v>
      </c>
      <c r="Z430" t="str">
        <v>FALLA CON LOYALTY</v>
      </c>
      <c r="AA430" t="str">
        <v>Software / Actualización</v>
      </c>
      <c r="AB430" t="str">
        <v>FALLA EN POS/PDV</v>
      </c>
      <c r="AC430" t="str">
        <v>Software / Actualización</v>
      </c>
      <c r="AD430" t="str">
        <v>SI</v>
      </c>
      <c r="AE430" t="str">
        <v>NO</v>
      </c>
      <c r="AF430" t="str">
        <v>NO</v>
      </c>
      <c r="AG430" t="str">
        <v>NO</v>
      </c>
      <c r="AH430" t="str">
        <v xml:space="preserve">INTERNO </v>
      </c>
      <c r="AI430" t="str">
        <v>SISTEMAS</v>
      </c>
      <c r="AJ430" t="str">
        <v>Integracion / Desarrollo</v>
      </c>
      <c r="AM430" t="str">
        <v>Culminado 100%</v>
      </c>
      <c r="AP430" t="str" xml:space="preserve">
        <v xml:space="preserve">FALLA EN POS/PDV_x000d_
•         Se presenta novedad con CEM, se reinició apiCEM, CEM5 y Loyaltyauth, se restaron los logs y se escalo a NCR. Los servicios se restablecieron a las 09:00 am del dia 22 de abril de 2024._x000d_
*         Se presenta novedad con CEM, se reinició apiCEM, CEM5 y Loyaltyauth._x000d_
-         se reinició apiCEM; CEM5 y Loyaltyauth; se restaron los logs</v>
      </c>
      <c r="AQ430">
        <v>0.3333333333333333</v>
      </c>
      <c r="AR430">
        <v>0.875</v>
      </c>
    </row>
    <row r="431" xml:space="preserve">
      <c r="A431">
        <v>616957</v>
      </c>
      <c r="B431" t="str">
        <f>VLOOKUP(H431,DetalleTiendas!A$2:S$1778,3,FALSE)</f>
        <v>SUPERMERCADOS</v>
      </c>
      <c r="C431" t="str">
        <f>VLOOKUP(H431,DetalleTiendas!A$2:S$1778,4,FALSE)</f>
        <v>JUMBO</v>
      </c>
      <c r="D431" t="str">
        <f>VLOOKUP(H431,DetalleTiendas!A$2:S$1778,5,FALSE)</f>
        <v>COSTA</v>
      </c>
      <c r="E431" t="str">
        <v>FINANCIERO CLIENTES</v>
      </c>
      <c r="F431" t="str">
        <v>NO</v>
      </c>
      <c r="G431" t="str" xml:space="preserve">
        <f xml:space="preserve">IF(
   AND(ISNUMBER(VALUE(MID(H431,3,3))), ISNUMBER(FIND(" ", H431))),
   LEFT(H431,FIND(" ",H431)-1),
   H431
)</f>
        <v>J174</v>
      </c>
      <c r="H431" t="str">
        <v>J174 EL CASTILLO</v>
      </c>
      <c r="J431" t="str">
        <v>Soporte_Onsite_REG_Costa_SM Colombia</v>
      </c>
      <c r="K431" t="str">
        <v>Celso Niebles</v>
      </c>
      <c r="L431" t="str">
        <v>ABIERTO</v>
      </c>
      <c r="M431" t="str">
        <v>CERRADO</v>
      </c>
      <c r="N431" t="str">
        <v>MEDIA</v>
      </c>
      <c r="O431">
        <v>45403</v>
      </c>
      <c r="P431">
        <v>0.7291666666666666</v>
      </c>
      <c r="Q431" t="str">
        <f>TEXT(KPI_IMs_2[[#This Row],[FECHA DE LA NOVEDAD]],"MMMM")</f>
        <v>abril</v>
      </c>
      <c r="R431" t="str">
        <f>TEXT(KPI_IMs_2[[#This Row],[FECHA DE LA NOVEDAD]],"aaaa")</f>
        <v>2024</v>
      </c>
      <c r="S431">
        <v>45404</v>
      </c>
      <c r="T431">
        <v>45403</v>
      </c>
      <c r="U431">
        <v>0.75625</v>
      </c>
      <c r="V431">
        <v>0.3055555555555556</v>
      </c>
      <c r="W431">
        <f>((KPI_IMs_2[[#This Row],[FECHA DE RESOLUCION]]+KPI_IMs_2[[#This Row],[HORA CIERRE IM]])-(KPI_IMs_2[[#This Row],[FECHA DE LA NOVEDAD]]+KPI_IMs_2[[#This Row],[HORA DE LA FALLA]]))*24*60</f>
        <v>830.0000000023283</v>
      </c>
      <c r="X431" t="str" cm="1" xml:space="preserve">
        <f t="array" ref="X431" xml:space="preserve">IF(OR(O431="",P431="",S431="",V431="",AQ431="",AR431=""),"",
  LET(
    _xlpm.inicio, O431 + P431,
    _xlpm.fin, S431 + V431,
    _xlpm.dias, INT(_xlpm.fin - _xlpm.inicio),
    _xlpm.tiempo, REDUCE(0, SEQUENCE(_xlpm.dias + 1, 1, 0, 1),
      LAMBDA(_xlpm.acum,_xlpm.d,
        LET(
          _xlpm.dia, TRUNC(_xlpm.inicio) + _xlpm.d,
          _xlpm.horaIni, IF(_xlpm.d = 0, MAX(_xlpm.inicio, _xlpm.dia + AQ431), _xlpm.dia + AQ431),
          _xlpm.horaFin, IF(_xlpm.d = _xlpm.dias, MIN(_xlpm.fin, _xlpm.dia + AR431), _xlpm.dia + AR431),
          _xlpm.tiempo_dia, MAX(0, _xlpm.horaFin - _xlpm.horaIni),
          _xlpm.acum + _xlpm.tiempo_dia
        )
      )
    ),
    TEXT(_xlpm.tiempo, "h:mm")
  )
)</f>
        <v>3:30</v>
      </c>
      <c r="Y431" t="str">
        <f>TEXT((KPI_IMs_2[[#This Row],[FECHA DE REPORTE]]+KPI_IMs_2[[#This Row],[HORA DE REPORTE]]) - (KPI_IMs_2[[#This Row],[FECHA DE LA NOVEDAD]]+KPI_IMs_2[[#This Row],[HORA DE LA FALLA]]), "[h]:mm")</f>
        <v>0:39</v>
      </c>
      <c r="Z431" t="str">
        <v>CORTE DE ENERGIA</v>
      </c>
      <c r="AA431" t="str">
        <v>Eléctrico / Energía</v>
      </c>
      <c r="AB431" t="str">
        <v>FALLA ELECTRICA EN EL SECTOR</v>
      </c>
      <c r="AC431" t="str">
        <v>Infraestructura - Eléctrica</v>
      </c>
      <c r="AD431" t="str">
        <v>SI</v>
      </c>
      <c r="AE431" t="str">
        <v>SI</v>
      </c>
      <c r="AF431" t="str">
        <v>SI</v>
      </c>
      <c r="AG431" t="str">
        <v>SI</v>
      </c>
      <c r="AH431" t="str">
        <v>EXTERNO</v>
      </c>
      <c r="AI431" t="str">
        <v>PROVEEDOR</v>
      </c>
      <c r="AJ431" t="str">
        <v>Revision de la Planta de Energia</v>
      </c>
      <c r="AM431" t="str">
        <v>Culminado 100%</v>
      </c>
      <c r="AP431" t="str" xml:space="preserve">
        <v xml:space="preserve">CORTE DE ENERGIA_x000d_
• 	Se reporta Novedad la energía eléctrica en la Tienda J174 Jumbo el Castillo. El Auxiliar encargado de mantenimiento reporta que en el sector se presenta corte de energía la planta de energía No respondió, una de Las UPS Agoto Baterías causando que algunos equipos de comunicación y POS se apagaran._x000d_
* 	Regreso la energía en el sector e iniciaron los equipos que se habían apagado.</v>
      </c>
      <c r="AQ431">
        <v>0.3333333333333333</v>
      </c>
      <c r="AR431">
        <v>0.875</v>
      </c>
    </row>
    <row r="432" xml:space="preserve">
      <c r="A432">
        <v>615820</v>
      </c>
      <c r="B432" t="str">
        <f>VLOOKUP(H432,DetalleTiendas!A$2:S$1778,3,FALSE)</f>
        <v>SUPERMERCADOS</v>
      </c>
      <c r="C432" t="str">
        <f>VLOOKUP(H432,DetalleTiendas!A$2:S$1778,4,FALSE)</f>
        <v>METRO</v>
      </c>
      <c r="D432" t="str">
        <f>VLOOKUP(H432,DetalleTiendas!A$2:S$1778,5,FALSE)</f>
        <v>CENTRO</v>
      </c>
      <c r="E432" t="str">
        <v>POS</v>
      </c>
      <c r="F432" t="str">
        <v>SI</v>
      </c>
      <c r="G432" t="str" xml:space="preserve">
        <f xml:space="preserve">IF(
   AND(ISNUMBER(VALUE(MID(H432,3,3))), ISNUMBER(FIND(" ", H432))),
   LEFT(H432,FIND(" ",H432)-1),
   H432
)</f>
        <v>M039</v>
      </c>
      <c r="H432" t="str">
        <v>M039 GIRON</v>
      </c>
      <c r="J432" t="str">
        <v>Soporte_Onsite_REG_ORiente_SM Colombia</v>
      </c>
      <c r="K432" t="str">
        <v>David Higuita</v>
      </c>
      <c r="L432" t="str">
        <v>CERRADO</v>
      </c>
      <c r="M432" t="str">
        <v>CERRADO</v>
      </c>
      <c r="N432" t="str">
        <v>MEDIA</v>
      </c>
      <c r="O432">
        <v>45402</v>
      </c>
      <c r="P432">
        <v>0.7673611111111112</v>
      </c>
      <c r="Q432" t="str">
        <f>TEXT(KPI_IMs_2[[#This Row],[FECHA DE LA NOVEDAD]],"MMMM")</f>
        <v>abril</v>
      </c>
      <c r="R432" t="str">
        <f>TEXT(KPI_IMs_2[[#This Row],[FECHA DE LA NOVEDAD]],"aaaa")</f>
        <v>2024</v>
      </c>
      <c r="S432">
        <v>45402</v>
      </c>
      <c r="T432">
        <v>45402</v>
      </c>
      <c r="U432">
        <v>0.76875</v>
      </c>
      <c r="V432">
        <v>0.7986111111111112</v>
      </c>
      <c r="W432">
        <f>((KPI_IMs_2[[#This Row],[FECHA DE RESOLUCION]]+KPI_IMs_2[[#This Row],[HORA CIERRE IM]])-(KPI_IMs_2[[#This Row],[FECHA DE LA NOVEDAD]]+KPI_IMs_2[[#This Row],[HORA DE LA FALLA]]))*24*60</f>
        <v>45</v>
      </c>
      <c r="X432" t="str" cm="1" xml:space="preserve">
        <f t="array" ref="X432" xml:space="preserve">IF(OR(O432="",P432="",S432="",V432="",AQ432="",AR432=""),"",
  LET(
    _xlpm.inicio, O432 + P432,
    _xlpm.fin, S432 + V432,
    _xlpm.dias, INT(_xlpm.fin - _xlpm.inicio),
    _xlpm.tiempo, REDUCE(0, SEQUENCE(_xlpm.dias + 1, 1, 0, 1),
      LAMBDA(_xlpm.acum,_xlpm.d,
        LET(
          _xlpm.dia, TRUNC(_xlpm.inicio) + _xlpm.d,
          _xlpm.horaIni, IF(_xlpm.d = 0, MAX(_xlpm.inicio, _xlpm.dia + AQ432), _xlpm.dia + AQ432),
          _xlpm.horaFin, IF(_xlpm.d = _xlpm.dias, MIN(_xlpm.fin, _xlpm.dia + AR432), _xlpm.dia + AR432),
          _xlpm.tiempo_dia, MAX(0, _xlpm.horaFin - _xlpm.horaIni),
          _xlpm.acum + _xlpm.tiempo_dia
        )
      )
    ),
    TEXT(_xlpm.tiempo, "h:mm")
  )
)</f>
        <v>0:45</v>
      </c>
      <c r="Y432" t="str">
        <f>TEXT((KPI_IMs_2[[#This Row],[FECHA DE REPORTE]]+KPI_IMs_2[[#This Row],[HORA DE REPORTE]]) - (KPI_IMs_2[[#This Row],[FECHA DE LA NOVEDAD]]+KPI_IMs_2[[#This Row],[HORA DE LA FALLA]]), "[h]:mm")</f>
        <v>0:02</v>
      </c>
      <c r="Z432" t="str">
        <v>POS DE VENTAS CON SISTEMA OPERATIVO DAÑADO</v>
      </c>
      <c r="AA432" t="str">
        <v>Software / Actualización</v>
      </c>
      <c r="AB432" t="str">
        <v>FALLA POS</v>
      </c>
      <c r="AC432" t="str">
        <v>Software / Actualización</v>
      </c>
      <c r="AD432" t="str">
        <v>SI</v>
      </c>
      <c r="AE432" t="str">
        <v>NO</v>
      </c>
      <c r="AF432" t="str">
        <v>NO</v>
      </c>
      <c r="AG432" t="str">
        <v>NO</v>
      </c>
      <c r="AH432" t="str">
        <v>INTERNO</v>
      </c>
      <c r="AI432" t="str">
        <v>SISTEMAS</v>
      </c>
      <c r="AJ432" t="str">
        <v>Integracion / Desarrollo</v>
      </c>
      <c r="AM432" t="str">
        <v>Culminado 100%</v>
      </c>
      <c r="AP432" t="str" xml:space="preserve">
        <v xml:space="preserve">FALLA POS_x000d_
•         Se realiza el respectivo seguimiento al incidente por falla en caja de venta institucional y se da solución en conjunto soporte genesix y soporte pos. Se procede con el respectivo cierre al confirmar solución de la falla con la gerente Jenny Ayala el mismo día._x000d_
*         se da solución en conjunto soporte genesix y soporte pos.</v>
      </c>
      <c r="AQ432">
        <v>0.3333333333333333</v>
      </c>
      <c r="AR432">
        <v>0.875</v>
      </c>
    </row>
    <row r="433" xml:space="preserve">
      <c r="A433">
        <v>612949</v>
      </c>
      <c r="B433" t="str">
        <f>VLOOKUP(H433,DetalleTiendas!A$2:S$1778,3,FALSE)</f>
        <v>MEJORAMIENTO DEL HOGAR</v>
      </c>
      <c r="C433" t="str">
        <f>VLOOKUP(H433,DetalleTiendas!A$2:S$1778,4,FALSE)</f>
        <v>MEJORAMIENTO DEL HOGAR</v>
      </c>
      <c r="D433" t="str">
        <f>VLOOKUP(H433,DetalleTiendas!A$2:S$1778,5,FALSE)</f>
        <v>MEJORAMIENTO DEL HOGAR</v>
      </c>
      <c r="E433" t="str">
        <v>CORTE DE ENERGIA</v>
      </c>
      <c r="F433" t="str">
        <v>SI</v>
      </c>
      <c r="G433" t="str" xml:space="preserve">
        <f xml:space="preserve">IF(
   AND(ISNUMBER(VALUE(MID(H433,3,3))), ISNUMBER(FIND(" ", H433))),
   LEFT(H433,FIND(" ",H433)-1),
   H433
)</f>
        <v>MEJORAMIENTO DEL HOGAR</v>
      </c>
      <c r="H433" t="str">
        <v>MEJORAMIENTO DEL HOGAR</v>
      </c>
      <c r="J433" t="str">
        <v>SC_Financiero_Facturador</v>
      </c>
      <c r="K433" t="str">
        <v>Luis Alejandro Medina</v>
      </c>
      <c r="L433" t="str">
        <v>ABIERTO</v>
      </c>
      <c r="M433" t="str">
        <v>CERRADO</v>
      </c>
      <c r="N433" t="str">
        <v>ALTA</v>
      </c>
      <c r="O433">
        <v>45401</v>
      </c>
      <c r="P433">
        <v>0.3402777777777778</v>
      </c>
      <c r="Q433" t="str">
        <f>TEXT(KPI_IMs_2[[#This Row],[FECHA DE LA NOVEDAD]],"MMMM")</f>
        <v>abril</v>
      </c>
      <c r="R433" t="str">
        <f>TEXT(KPI_IMs_2[[#This Row],[FECHA DE LA NOVEDAD]],"aaaa")</f>
        <v>2024</v>
      </c>
      <c r="S433">
        <v>45401</v>
      </c>
      <c r="T433">
        <v>45401</v>
      </c>
      <c r="U433">
        <v>0.34375</v>
      </c>
      <c r="V433">
        <v>0.4166666666666667</v>
      </c>
      <c r="W433">
        <f>((KPI_IMs_2[[#This Row],[FECHA DE RESOLUCION]]+KPI_IMs_2[[#This Row],[HORA CIERRE IM]])-(KPI_IMs_2[[#This Row],[FECHA DE LA NOVEDAD]]+KPI_IMs_2[[#This Row],[HORA DE LA FALLA]]))*24*60</f>
        <v>109.99999999185093</v>
      </c>
      <c r="X433" t="str" cm="1" xml:space="preserve">
        <f t="array" ref="X433" xml:space="preserve">IF(OR(O433="",P433="",S433="",V433="",AQ433="",AR433=""),"",
  LET(
    _xlpm.inicio, O433 + P433,
    _xlpm.fin, S433 + V433,
    _xlpm.dias, INT(_xlpm.fin - _xlpm.inicio),
    _xlpm.tiempo, REDUCE(0, SEQUENCE(_xlpm.dias + 1, 1, 0, 1),
      LAMBDA(_xlpm.acum,_xlpm.d,
        LET(
          _xlpm.dia, TRUNC(_xlpm.inicio) + _xlpm.d,
          _xlpm.horaIni, IF(_xlpm.d = 0, MAX(_xlpm.inicio, _xlpm.dia + AQ433), _xlpm.dia + AQ433),
          _xlpm.horaFin, IF(_xlpm.d = _xlpm.dias, MIN(_xlpm.fin, _xlpm.dia + AR433), _xlpm.dia + AR433),
          _xlpm.tiempo_dia, MAX(0, _xlpm.horaFin - _xlpm.horaIni),
          _xlpm.acum + _xlpm.tiempo_dia
        )
      )
    ),
    TEXT(_xlpm.tiempo, "h:mm")
  )
)</f>
        <v>1:50</v>
      </c>
      <c r="Y433" t="str">
        <f>TEXT((KPI_IMs_2[[#This Row],[FECHA DE REPORTE]]+KPI_IMs_2[[#This Row],[HORA DE REPORTE]]) - (KPI_IMs_2[[#This Row],[FECHA DE LA NOVEDAD]]+KPI_IMs_2[[#This Row],[HORA DE LA FALLA]]), "[h]:mm")</f>
        <v>0:05</v>
      </c>
      <c r="Z433" t="str">
        <v>FALLAS CON LA FACTURACIÓN ELÉCTRONICA</v>
      </c>
      <c r="AA433" t="str">
        <v>Software / Actualización</v>
      </c>
      <c r="AB433" t="str">
        <v>FALLA EN FACTURADOR</v>
      </c>
      <c r="AC433" t="str">
        <v>Software / Actualización</v>
      </c>
      <c r="AD433" t="str">
        <v>SI</v>
      </c>
      <c r="AE433" t="str">
        <v>NO</v>
      </c>
      <c r="AF433" t="str">
        <v>NO</v>
      </c>
      <c r="AG433" t="str">
        <v>NO</v>
      </c>
      <c r="AH433" t="str">
        <v>INTERNO</v>
      </c>
      <c r="AI433" t="str">
        <v>SISTEMAS</v>
      </c>
      <c r="AJ433" t="str">
        <v>Mejora Actualizacion Sistema</v>
      </c>
      <c r="AM433" t="str">
        <v>Culminado 100%</v>
      </c>
      <c r="AP433" t="str" xml:space="preserve">
        <v xml:space="preserve">FALLA EN FACTURADOR_x000d_
• 	falla con el facturador electrónico al momento de expedir factura, se demora más de lo debido (10 min)._x000d_
* 	se hace reinicio y se habla con el facturador para corregir, se deja en funcionamiento.</v>
      </c>
      <c r="AQ433">
        <v>0.3333333333333333</v>
      </c>
      <c r="AR433">
        <v>0.875</v>
      </c>
    </row>
    <row r="434" xml:space="preserve">
      <c r="A434">
        <v>608159</v>
      </c>
      <c r="B434" t="str">
        <f>VLOOKUP(H434,DetalleTiendas!A$2:S$1778,3,FALSE)</f>
        <v>SUPERMERCADOS</v>
      </c>
      <c r="C434" t="str">
        <f>VLOOKUP(H434,DetalleTiendas!A$2:S$1778,4,FALSE)</f>
        <v>CD SUPERMERCADOS</v>
      </c>
      <c r="D434" t="str">
        <f>VLOOKUP(H434,DetalleTiendas!A$2:S$1778,5,FALSE)</f>
        <v>BOGOTA</v>
      </c>
      <c r="E434" t="str">
        <v>ENLACES</v>
      </c>
      <c r="F434" t="str">
        <v>NO</v>
      </c>
      <c r="G434" t="str" xml:space="preserve">
        <f xml:space="preserve">IF(
   AND(ISNUMBER(VALUE(MID(H434,3,3))), ISNUMBER(FIND(" ", H434))),
   LEFT(H434,FIND(" ",H434)-1),
   H434
)</f>
        <v>L162</v>
      </c>
      <c r="H434" t="str">
        <v>L162 BGTA|CROSS DOCKING FRIOS</v>
      </c>
      <c r="J434" t="str">
        <v>Redes y Comunicaciones-NIVEL 2 - COL</v>
      </c>
      <c r="K434" t="str">
        <v>Guillermo Gutierrez</v>
      </c>
      <c r="L434" t="str">
        <v>CERRADO</v>
      </c>
      <c r="M434" t="str">
        <v>CERRADO</v>
      </c>
      <c r="N434" t="str">
        <v>MEDIA</v>
      </c>
      <c r="O434">
        <v>45399</v>
      </c>
      <c r="P434">
        <v>0.4409722222222222</v>
      </c>
      <c r="Q434" t="str">
        <f>TEXT(KPI_IMs_2[[#This Row],[FECHA DE LA NOVEDAD]],"MMMM")</f>
        <v>abril</v>
      </c>
      <c r="R434" t="str">
        <f>TEXT(KPI_IMs_2[[#This Row],[FECHA DE LA NOVEDAD]],"aaaa")</f>
        <v>2024</v>
      </c>
      <c r="S434">
        <v>45400</v>
      </c>
      <c r="T434">
        <v>45399</v>
      </c>
      <c r="U434">
        <v>0.6666666666666666</v>
      </c>
      <c r="V434">
        <v>0.3333333333333333</v>
      </c>
      <c r="W434">
        <f>((KPI_IMs_2[[#This Row],[FECHA DE RESOLUCION]]+KPI_IMs_2[[#This Row],[HORA CIERRE IM]])-(KPI_IMs_2[[#This Row],[FECHA DE LA NOVEDAD]]+KPI_IMs_2[[#This Row],[HORA DE LA FALLA]]))*24*60</f>
        <v>1285.000000008149</v>
      </c>
      <c r="X434" t="str" cm="1" xml:space="preserve">
        <f t="array" ref="X434" xml:space="preserve">IF(OR(O434="",P434="",S434="",V434="",AQ434="",AR434=""),"",
  LET(
    _xlpm.inicio, O434 + P434,
    _xlpm.fin, S434 + V434,
    _xlpm.dias, INT(_xlpm.fin - _xlpm.inicio),
    _xlpm.tiempo, REDUCE(0, SEQUENCE(_xlpm.dias + 1, 1, 0, 1),
      LAMBDA(_xlpm.acum,_xlpm.d,
        LET(
          _xlpm.dia, TRUNC(_xlpm.inicio) + _xlpm.d,
          _xlpm.horaIni, IF(_xlpm.d = 0, MAX(_xlpm.inicio, _xlpm.dia + AQ434), _xlpm.dia + AQ434),
          _xlpm.horaFin, IF(_xlpm.d = _xlpm.dias, MIN(_xlpm.fin, _xlpm.dia + AR434), _xlpm.dia + AR434),
          _xlpm.tiempo_dia, MAX(0, _xlpm.horaFin - _xlpm.horaIni),
          _xlpm.acum + _xlpm.tiempo_dia
        )
      )
    ),
    TEXT(_xlpm.tiempo, "h:mm")
  )
)</f>
        <v>10:25</v>
      </c>
      <c r="Y434" t="str">
        <f>TEXT((KPI_IMs_2[[#This Row],[FECHA DE REPORTE]]+KPI_IMs_2[[#This Row],[HORA DE REPORTE]]) - (KPI_IMs_2[[#This Row],[FECHA DE LA NOVEDAD]]+KPI_IMs_2[[#This Row],[HORA DE LA FALLA]]), "[h]:mm")</f>
        <v>5:25</v>
      </c>
      <c r="Z434" t="str">
        <v>CAIDA ENLACES</v>
      </c>
      <c r="AA434" t="str">
        <v>Red / Enlace / Proveedor</v>
      </c>
      <c r="AB434" t="str">
        <v xml:space="preserve">CAIDA DE ENLACES PROVEEDOR - ETB </v>
      </c>
      <c r="AC434" t="str">
        <v>Proveedor - Red/Infraestructura</v>
      </c>
      <c r="AD434" t="str">
        <v>SI</v>
      </c>
      <c r="AE434" t="str">
        <v>NO</v>
      </c>
      <c r="AF434" t="str">
        <v>NO</v>
      </c>
      <c r="AG434" t="str">
        <v>NO</v>
      </c>
      <c r="AH434" t="str">
        <v>EXTERNO</v>
      </c>
      <c r="AI434" t="str">
        <v>PROVEEDOR</v>
      </c>
      <c r="AJ434" t="str">
        <v>Ajuste por parte del Proveedor</v>
      </c>
      <c r="AM434" t="str">
        <v>Culminado 100%</v>
      </c>
      <c r="AP434" t="str" xml:space="preserve">
        <v xml:space="preserve">FALLA SIN RED, CAÍDA DE ENLACE_x000d_
•	caída masiva de enlaces de ETB en el sector._x000d_
*	Se realiza la escalación con el proveedor el cual resuelve, mientras se hace el uso del segundo enlace queda funcionando sin irregularidad. </v>
      </c>
      <c r="AQ434">
        <v>0.3333333333333333</v>
      </c>
      <c r="AR434">
        <v>0.875</v>
      </c>
    </row>
    <row r="435" xml:space="preserve">
      <c r="A435">
        <v>608159</v>
      </c>
      <c r="B435" t="str">
        <f>VLOOKUP(H435,DetalleTiendas!A$2:S$1778,3,FALSE)</f>
        <v>SUPERMERCADOS</v>
      </c>
      <c r="C435" t="str">
        <f>VLOOKUP(H435,DetalleTiendas!A$2:S$1778,4,FALSE)</f>
        <v>JUMBO</v>
      </c>
      <c r="D435" t="str">
        <f>VLOOKUP(H435,DetalleTiendas!A$2:S$1778,5,FALSE)</f>
        <v>OCCIDENTE</v>
      </c>
      <c r="E435" t="str">
        <v>FIDELIDAD</v>
      </c>
      <c r="F435" t="str">
        <v>NO</v>
      </c>
      <c r="G435" t="str" xml:space="preserve">
        <f xml:space="preserve">IF(
   AND(ISNUMBER(VALUE(MID(H435,3,3))), ISNUMBER(FIND(" ", H435))),
   LEFT(H435,FIND(" ",H435)-1),
   H435
)</f>
        <v>J009</v>
      </c>
      <c r="H435" t="str">
        <v>J009 UNICENTRO</v>
      </c>
      <c r="J435" t="str">
        <v>Redes y Comunicaciones-NIVEL 2 - COL</v>
      </c>
      <c r="K435" t="str">
        <v>Guillermo Gutierrez</v>
      </c>
      <c r="L435" t="str">
        <v>CERRADO</v>
      </c>
      <c r="M435" t="str">
        <v>CERRADO</v>
      </c>
      <c r="N435" t="str">
        <v>MEDIA</v>
      </c>
      <c r="O435">
        <v>45399</v>
      </c>
      <c r="P435">
        <v>0.4409722222222222</v>
      </c>
      <c r="Q435" t="str">
        <f>TEXT(KPI_IMs_2[[#This Row],[FECHA DE LA NOVEDAD]],"MMMM")</f>
        <v>abril</v>
      </c>
      <c r="R435" t="str">
        <f>TEXT(KPI_IMs_2[[#This Row],[FECHA DE LA NOVEDAD]],"aaaa")</f>
        <v>2024</v>
      </c>
      <c r="S435">
        <v>45400</v>
      </c>
      <c r="T435">
        <v>45399</v>
      </c>
      <c r="U435">
        <v>0.6666666666666666</v>
      </c>
      <c r="V435">
        <v>0.3333333333333333</v>
      </c>
      <c r="W435">
        <f>((KPI_IMs_2[[#This Row],[FECHA DE RESOLUCION]]+KPI_IMs_2[[#This Row],[HORA CIERRE IM]])-(KPI_IMs_2[[#This Row],[FECHA DE LA NOVEDAD]]+KPI_IMs_2[[#This Row],[HORA DE LA FALLA]]))*24*60</f>
        <v>1285.000000008149</v>
      </c>
      <c r="X435" t="str" cm="1" xml:space="preserve">
        <f t="array" ref="X435" xml:space="preserve">IF(OR(O435="",P435="",S435="",V435="",AQ435="",AR435=""),"",
  LET(
    _xlpm.inicio, O435 + P435,
    _xlpm.fin, S435 + V435,
    _xlpm.dias, INT(_xlpm.fin - _xlpm.inicio),
    _xlpm.tiempo, REDUCE(0, SEQUENCE(_xlpm.dias + 1, 1, 0, 1),
      LAMBDA(_xlpm.acum,_xlpm.d,
        LET(
          _xlpm.dia, TRUNC(_xlpm.inicio) + _xlpm.d,
          _xlpm.horaIni, IF(_xlpm.d = 0, MAX(_xlpm.inicio, _xlpm.dia + AQ435), _xlpm.dia + AQ435),
          _xlpm.horaFin, IF(_xlpm.d = _xlpm.dias, MIN(_xlpm.fin, _xlpm.dia + AR435), _xlpm.dia + AR435),
          _xlpm.tiempo_dia, MAX(0, _xlpm.horaFin - _xlpm.horaIni),
          _xlpm.acum + _xlpm.tiempo_dia
        )
      )
    ),
    TEXT(_xlpm.tiempo, "h:mm")
  )
)</f>
        <v>10:25</v>
      </c>
      <c r="Y435" t="str">
        <f>TEXT((KPI_IMs_2[[#This Row],[FECHA DE REPORTE]]+KPI_IMs_2[[#This Row],[HORA DE REPORTE]]) - (KPI_IMs_2[[#This Row],[FECHA DE LA NOVEDAD]]+KPI_IMs_2[[#This Row],[HORA DE LA FALLA]]), "[h]:mm")</f>
        <v>5:25</v>
      </c>
      <c r="Z435" t="str">
        <v>CAIDA ENLACES</v>
      </c>
      <c r="AA435" t="str">
        <v>Red / Enlace / Proveedor</v>
      </c>
      <c r="AB435" t="str">
        <v xml:space="preserve">CAIDA DE ENLACES PROVEEDOR - ETB </v>
      </c>
      <c r="AC435" t="str">
        <v>Proveedor - Red/Infraestructura</v>
      </c>
      <c r="AD435" t="str">
        <v>SI</v>
      </c>
      <c r="AE435" t="str">
        <v>NO</v>
      </c>
      <c r="AF435" t="str">
        <v>NO</v>
      </c>
      <c r="AG435" t="str">
        <v>NO</v>
      </c>
      <c r="AH435" t="str">
        <v>EXTERNO</v>
      </c>
      <c r="AI435" t="str">
        <v>PROVEEDOR</v>
      </c>
      <c r="AJ435" t="str">
        <v>Ajuste por parte del Proveedor</v>
      </c>
      <c r="AM435" t="str">
        <v>Culminado 100%</v>
      </c>
      <c r="AP435" t="str" xml:space="preserve">
        <v xml:space="preserve">FALLA SIN RED, CAÍDA DE ENLACE_x000d_
•	caída masiva de enlaces de ETB en el sector._x000d_
*	Se realiza la escalación con el proveedor el cual resuelve, mientras se hace el uso del segundo enlace queda funcionando sin irregularidad. </v>
      </c>
      <c r="AQ435">
        <v>0.3333333333333333</v>
      </c>
      <c r="AR435">
        <v>0.875</v>
      </c>
    </row>
    <row r="436" xml:space="preserve">
      <c r="A436">
        <v>606617</v>
      </c>
      <c r="B436" t="str">
        <f>VLOOKUP(H436,DetalleTiendas!A$2:S$1778,3,FALSE)</f>
        <v>SUPERMERCADOS</v>
      </c>
      <c r="C436" t="str">
        <f>VLOOKUP(H436,DetalleTiendas!A$2:S$1778,4,FALSE)</f>
        <v>METRO</v>
      </c>
      <c r="D436" t="str">
        <f>VLOOKUP(H436,DetalleTiendas!A$2:S$1778,5,FALSE)</f>
        <v>BOGOTA</v>
      </c>
      <c r="E436" t="str">
        <v>POS</v>
      </c>
      <c r="F436" t="str">
        <v>N/A</v>
      </c>
      <c r="G436" t="str" xml:space="preserve">
        <f xml:space="preserve">IF(
   AND(ISNUMBER(VALUE(MID(H436,3,3))), ISNUMBER(FIND(" ", H436))),
   LEFT(H436,FIND(" ",H436)-1),
   H436
)</f>
        <v>M026</v>
      </c>
      <c r="H436" t="str">
        <v>M026 BANDERAS</v>
      </c>
      <c r="J436" t="str">
        <v>Redes y Comunicaciones-NIVEL 2 - COL</v>
      </c>
      <c r="K436" t="str">
        <v>Guillermo Gutierrez</v>
      </c>
      <c r="L436" t="str">
        <v>CERRADO</v>
      </c>
      <c r="M436" t="str">
        <v>CERRADO</v>
      </c>
      <c r="N436" t="str">
        <v>MEDIA</v>
      </c>
      <c r="O436">
        <v>45398</v>
      </c>
      <c r="P436">
        <v>0.6354166666666666</v>
      </c>
      <c r="Q436" t="str">
        <f>TEXT(KPI_IMs_2[[#This Row],[FECHA DE LA NOVEDAD]],"MMMM")</f>
        <v>abril</v>
      </c>
      <c r="R436" t="str">
        <f>TEXT(KPI_IMs_2[[#This Row],[FECHA DE LA NOVEDAD]],"aaaa")</f>
        <v>2024</v>
      </c>
      <c r="S436">
        <v>45398</v>
      </c>
      <c r="T436">
        <v>45398</v>
      </c>
      <c r="U436">
        <v>0.6458333333333334</v>
      </c>
      <c r="V436">
        <v>0.71875</v>
      </c>
      <c r="W436">
        <f>((KPI_IMs_2[[#This Row],[FECHA DE RESOLUCION]]+KPI_IMs_2[[#This Row],[HORA CIERRE IM]])-(KPI_IMs_2[[#This Row],[FECHA DE LA NOVEDAD]]+KPI_IMs_2[[#This Row],[HORA DE LA FALLA]]))*24*60</f>
        <v>120.00000000349246</v>
      </c>
      <c r="X436" t="str" cm="1" xml:space="preserve">
        <f t="array" ref="X436" xml:space="preserve">IF(OR(O436="",P436="",S436="",V436="",AQ436="",AR436=""),"",
  LET(
    _xlpm.inicio, O436 + P436,
    _xlpm.fin, S436 + V436,
    _xlpm.dias, INT(_xlpm.fin - _xlpm.inicio),
    _xlpm.tiempo, REDUCE(0, SEQUENCE(_xlpm.dias + 1, 1, 0, 1),
      LAMBDA(_xlpm.acum,_xlpm.d,
        LET(
          _xlpm.dia, TRUNC(_xlpm.inicio) + _xlpm.d,
          _xlpm.horaIni, IF(_xlpm.d = 0, MAX(_xlpm.inicio, _xlpm.dia + AQ436), _xlpm.dia + AQ436),
          _xlpm.horaFin, IF(_xlpm.d = _xlpm.dias, MIN(_xlpm.fin, _xlpm.dia + AR436), _xlpm.dia + AR436),
          _xlpm.tiempo_dia, MAX(0, _xlpm.horaFin - _xlpm.horaIni),
          _xlpm.acum + _xlpm.tiempo_dia
        )
      )
    ),
    TEXT(_xlpm.tiempo, "h:mm")
  )
)</f>
        <v>2:00</v>
      </c>
      <c r="Y436" t="str">
        <f>TEXT((KPI_IMs_2[[#This Row],[FECHA DE REPORTE]]+KPI_IMs_2[[#This Row],[HORA DE REPORTE]]) - (KPI_IMs_2[[#This Row],[FECHA DE LA NOVEDAD]]+KPI_IMs_2[[#This Row],[HORA DE LA FALLA]]), "[h]:mm")</f>
        <v>0:15</v>
      </c>
      <c r="Z436" t="str">
        <v>CAIDA ENLACES</v>
      </c>
      <c r="AA436" t="str">
        <v>Red / Enlace / Proveedor</v>
      </c>
      <c r="AB436" t="str">
        <v>CAIDA DE ENLACES PROVEEDOR - CLARO</v>
      </c>
      <c r="AC436" t="str">
        <v>Proveedor - Red/Infraestructura</v>
      </c>
      <c r="AD436" t="str">
        <v>SI</v>
      </c>
      <c r="AE436" t="str">
        <v>NO</v>
      </c>
      <c r="AF436" t="str">
        <v>NO</v>
      </c>
      <c r="AG436" t="str">
        <v>NO</v>
      </c>
      <c r="AH436" t="str">
        <v>EXTERNO</v>
      </c>
      <c r="AI436" t="str">
        <v>PROVEEDOR</v>
      </c>
      <c r="AJ436" t="str">
        <v>Ajuste por parte del Proveedor</v>
      </c>
      <c r="AM436" t="str">
        <v>Culminado 100%</v>
      </c>
      <c r="AP436" t="str" xml:space="preserve">
        <v xml:space="preserve">CAIDA DE ENLACES PROVEEDOR – CLARO_x000d_
•	Se presentó intermitencia del enlace del proveedor Claro._x000d_
*	Se restableció luego de 10 minutos y se normalizaron todos los servicios.</v>
      </c>
      <c r="AQ436">
        <v>0.3333333333333333</v>
      </c>
      <c r="AR436">
        <v>0.875</v>
      </c>
    </row>
    <row r="437" xml:space="preserve">
      <c r="A437">
        <v>603328</v>
      </c>
      <c r="B437" t="str">
        <f>VLOOKUP(H437,DetalleTiendas!A$2:S$1778,3,FALSE)</f>
        <v>SUPERMERCADOS</v>
      </c>
      <c r="C437" t="str">
        <f>VLOOKUP(H437,DetalleTiendas!A$2:S$1778,4,FALSE)</f>
        <v>JUMBO</v>
      </c>
      <c r="D437" t="str">
        <f>VLOOKUP(H437,DetalleTiendas!A$2:S$1778,5,FALSE)</f>
        <v>BOGOTA</v>
      </c>
      <c r="E437" t="str">
        <v>ENLACES</v>
      </c>
      <c r="F437" t="str">
        <v>NO</v>
      </c>
      <c r="G437" t="str" xml:space="preserve">
        <f xml:space="preserve">IF(
   AND(ISNUMBER(VALUE(MID(H437,3,3))), ISNUMBER(FIND(" ", H437))),
   LEFT(H437,FIND(" ",H437)-1),
   H437
)</f>
        <v>J167</v>
      </c>
      <c r="H437" t="str">
        <v>J167 TITAN</v>
      </c>
      <c r="J437" t="str">
        <v>Soporte_Onsite_BOGOTA</v>
      </c>
      <c r="K437" t="str">
        <v>Juan Fernando Rodriguez</v>
      </c>
      <c r="L437" t="str">
        <v>CERRADO</v>
      </c>
      <c r="M437" t="str">
        <v>CERRADO</v>
      </c>
      <c r="N437" t="str">
        <v>ALTA</v>
      </c>
      <c r="O437">
        <v>45397</v>
      </c>
      <c r="P437">
        <v>0.5659722222222222</v>
      </c>
      <c r="Q437" t="str">
        <f>TEXT(KPI_IMs_2[[#This Row],[FECHA DE LA NOVEDAD]],"MMMM")</f>
        <v>abril</v>
      </c>
      <c r="R437" t="str">
        <f>TEXT(KPI_IMs_2[[#This Row],[FECHA DE LA NOVEDAD]],"aaaa")</f>
        <v>2024</v>
      </c>
      <c r="S437">
        <v>45397</v>
      </c>
      <c r="T437">
        <v>45397</v>
      </c>
      <c r="U437">
        <v>0.5729166666666666</v>
      </c>
      <c r="V437">
        <v>0.5902777777777778</v>
      </c>
      <c r="W437">
        <f>((KPI_IMs_2[[#This Row],[FECHA DE RESOLUCION]]+KPI_IMs_2[[#This Row],[HORA CIERRE IM]])-(KPI_IMs_2[[#This Row],[FECHA DE LA NOVEDAD]]+KPI_IMs_2[[#This Row],[HORA DE LA FALLA]]))*24*60</f>
        <v>35.000000009313226</v>
      </c>
      <c r="X437" t="str" cm="1" xml:space="preserve">
        <f t="array" ref="X437" xml:space="preserve">IF(OR(O437="",P437="",S437="",V437="",AQ437="",AR437=""),"",
  LET(
    _xlpm.inicio, O437 + P437,
    _xlpm.fin, S437 + V437,
    _xlpm.dias, INT(_xlpm.fin - _xlpm.inicio),
    _xlpm.tiempo, REDUCE(0, SEQUENCE(_xlpm.dias + 1, 1, 0, 1),
      LAMBDA(_xlpm.acum,_xlpm.d,
        LET(
          _xlpm.dia, TRUNC(_xlpm.inicio) + _xlpm.d,
          _xlpm.horaIni, IF(_xlpm.d = 0, MAX(_xlpm.inicio, _xlpm.dia + AQ437), _xlpm.dia + AQ437),
          _xlpm.horaFin, IF(_xlpm.d = _xlpm.dias, MIN(_xlpm.fin, _xlpm.dia + AR437), _xlpm.dia + AR437),
          _xlpm.tiempo_dia, MAX(0, _xlpm.horaFin - _xlpm.horaIni),
          _xlpm.acum + _xlpm.tiempo_dia
        )
      )
    ),
    TEXT(_xlpm.tiempo, "h:mm")
  )
)</f>
        <v>0:35</v>
      </c>
      <c r="Y437" t="str">
        <f>TEXT((KPI_IMs_2[[#This Row],[FECHA DE REPORTE]]+KPI_IMs_2[[#This Row],[HORA DE REPORTE]]) - (KPI_IMs_2[[#This Row],[FECHA DE LA NOVEDAD]]+KPI_IMs_2[[#This Row],[HORA DE LA FALLA]]), "[h]:mm")</f>
        <v>0:10</v>
      </c>
      <c r="Z437" t="str">
        <v>CORTE DE ENERGIA</v>
      </c>
      <c r="AA437" t="str">
        <v>Eléctrico / Energía</v>
      </c>
      <c r="AB437" t="str">
        <v>CORTE DE ENERGÍA</v>
      </c>
      <c r="AC437" t="str">
        <v>Infraestructura - Eléctrica</v>
      </c>
      <c r="AD437" t="str">
        <v>SI</v>
      </c>
      <c r="AE437" t="str">
        <v>SI</v>
      </c>
      <c r="AF437" t="str">
        <v>SI</v>
      </c>
      <c r="AG437" t="str">
        <v>SI</v>
      </c>
      <c r="AH437" t="str">
        <v xml:space="preserve">EXTERNO </v>
      </c>
      <c r="AI437" t="str">
        <v>PROVEEDOR</v>
      </c>
      <c r="AJ437" t="str">
        <v>Restablecimiento UPS</v>
      </c>
      <c r="AM437" t="str">
        <v>Culminado 100%</v>
      </c>
      <c r="AP437" t="str" xml:space="preserve">
        <v xml:space="preserve">CORTE DE ENERGÍA_x000d_
•        Se reactiva el servicio de energía con uso de la ups y se escala la situación a los proveedores de energia.</v>
      </c>
      <c r="AQ437">
        <v>0.3333333333333333</v>
      </c>
      <c r="AR437">
        <v>0.875</v>
      </c>
    </row>
    <row r="438" xml:space="preserve">
      <c r="A438">
        <v>600646</v>
      </c>
      <c r="B438" t="str">
        <f>VLOOKUP(H438,DetalleTiendas!A$2:S$1778,3,FALSE)</f>
        <v>SUPERMERCADOS</v>
      </c>
      <c r="C438" t="str">
        <f>VLOOKUP(H438,DetalleTiendas!A$2:S$1778,4,FALSE)</f>
        <v>METRO</v>
      </c>
      <c r="D438" t="str">
        <f>VLOOKUP(H438,DetalleTiendas!A$2:S$1778,5,FALSE)</f>
        <v>COSTA</v>
      </c>
      <c r="E438" t="str">
        <v>ENLACES</v>
      </c>
      <c r="F438" t="str">
        <v>NO</v>
      </c>
      <c r="G438" t="str" xml:space="preserve">
        <f xml:space="preserve">IF(
   AND(ISNUMBER(VALUE(MID(H438,3,3))), ISNUMBER(FIND(" ", H438))),
   LEFT(H438,FIND(" ",H438)-1),
   H438
)</f>
        <v>M085</v>
      </c>
      <c r="H438" t="str">
        <v>M085 MONTERIA</v>
      </c>
      <c r="J438" t="str">
        <v>Mantenimiento_Colombia</v>
      </c>
      <c r="K438" t="str">
        <v>David Higuita</v>
      </c>
      <c r="L438" t="str">
        <v>CERRADO</v>
      </c>
      <c r="M438" t="str">
        <v>CERRADO</v>
      </c>
      <c r="N438" t="str">
        <v>ALTA</v>
      </c>
      <c r="O438">
        <v>45396</v>
      </c>
      <c r="P438">
        <v>0.3541666666666667</v>
      </c>
      <c r="Q438" t="str">
        <f>TEXT(KPI_IMs_2[[#This Row],[FECHA DE LA NOVEDAD]],"MMMM")</f>
        <v>abril</v>
      </c>
      <c r="R438" t="str">
        <f>TEXT(KPI_IMs_2[[#This Row],[FECHA DE LA NOVEDAD]],"aaaa")</f>
        <v>2024</v>
      </c>
      <c r="S438">
        <v>45396</v>
      </c>
      <c r="T438">
        <v>45396</v>
      </c>
      <c r="U438">
        <v>0.36875</v>
      </c>
      <c r="V438">
        <v>0.39861111111111114</v>
      </c>
      <c r="W438">
        <f>((KPI_IMs_2[[#This Row],[FECHA DE RESOLUCION]]+KPI_IMs_2[[#This Row],[HORA CIERRE IM]])-(KPI_IMs_2[[#This Row],[FECHA DE LA NOVEDAD]]+KPI_IMs_2[[#This Row],[HORA DE LA FALLA]]))*24*60</f>
        <v>63.99999999906868</v>
      </c>
      <c r="X438" t="str" cm="1" xml:space="preserve">
        <f t="array" ref="X438" xml:space="preserve">IF(OR(O438="",P438="",S438="",V438="",AQ438="",AR438=""),"",
  LET(
    _xlpm.inicio, O438 + P438,
    _xlpm.fin, S438 + V438,
    _xlpm.dias, INT(_xlpm.fin - _xlpm.inicio),
    _xlpm.tiempo, REDUCE(0, SEQUENCE(_xlpm.dias + 1, 1, 0, 1),
      LAMBDA(_xlpm.acum,_xlpm.d,
        LET(
          _xlpm.dia, TRUNC(_xlpm.inicio) + _xlpm.d,
          _xlpm.horaIni, IF(_xlpm.d = 0, MAX(_xlpm.inicio, _xlpm.dia + AQ438), _xlpm.dia + AQ438),
          _xlpm.horaFin, IF(_xlpm.d = _xlpm.dias, MIN(_xlpm.fin, _xlpm.dia + AR438), _xlpm.dia + AR438),
          _xlpm.tiempo_dia, MAX(0, _xlpm.horaFin - _xlpm.horaIni),
          _xlpm.acum + _xlpm.tiempo_dia
        )
      )
    ),
    TEXT(_xlpm.tiempo, "h:mm")
  )
)</f>
        <v>1:04</v>
      </c>
      <c r="Y438" t="str">
        <f>TEXT((KPI_IMs_2[[#This Row],[FECHA DE REPORTE]]+KPI_IMs_2[[#This Row],[HORA DE REPORTE]]) - (KPI_IMs_2[[#This Row],[FECHA DE LA NOVEDAD]]+KPI_IMs_2[[#This Row],[HORA DE LA FALLA]]), "[h]:mm")</f>
        <v>0:21</v>
      </c>
      <c r="Z438" t="str">
        <v>CORTE DE ENERGIA</v>
      </c>
      <c r="AA438" t="str">
        <v>Eléctrico / Energía</v>
      </c>
      <c r="AB438" t="str">
        <v>FALLA POR PARTE DE LA PLANTA DE ENERGIA EN EL SECTOR</v>
      </c>
      <c r="AC438" t="str">
        <v>Infraestructura - Eléctrica</v>
      </c>
      <c r="AD438" t="str">
        <v>SI</v>
      </c>
      <c r="AE438" t="str">
        <v>SI</v>
      </c>
      <c r="AF438" t="str">
        <v>SI</v>
      </c>
      <c r="AG438" t="str">
        <v>SI</v>
      </c>
      <c r="AH438" t="str">
        <v>EXTERNO</v>
      </c>
      <c r="AI438" t="str">
        <v>PROVEEDOR</v>
      </c>
      <c r="AJ438" t="str">
        <v>Restablecimiento UPS</v>
      </c>
      <c r="AM438" t="str">
        <v>Culminado 100%</v>
      </c>
      <c r="AP438" t="str" xml:space="preserve">
        <v xml:space="preserve">CORTE DE ENERGÍA_x000d_
•	Se valida con la planta de energía y el personal de mantenimiento de la tienda, Por parte del personal de la planta de energía restablece el servicio de energía y el personal de mantenimiento de la tienda restablece el servicio las UPS y POS de la tienda.</v>
      </c>
      <c r="AQ438">
        <v>0.3333333333333333</v>
      </c>
      <c r="AR438">
        <v>0.875</v>
      </c>
    </row>
    <row r="439" xml:space="preserve">
      <c r="A439">
        <v>597092</v>
      </c>
      <c r="B439" t="str">
        <f>VLOOKUP(H439,DetalleTiendas!A$2:S$1778,3,FALSE)</f>
        <v>SUPERMERCADOS</v>
      </c>
      <c r="C439" t="str">
        <f>VLOOKUP(H439,DetalleTiendas!A$2:S$1778,4,FALSE)</f>
        <v>JUMBO</v>
      </c>
      <c r="D439" t="str">
        <f>VLOOKUP(H439,DetalleTiendas!A$2:S$1778,5,FALSE)</f>
        <v>OCCIDENTE</v>
      </c>
      <c r="E439" t="str">
        <v>CORTE DE ENERGIA</v>
      </c>
      <c r="F439" t="str">
        <v>SI</v>
      </c>
      <c r="G439" t="str" xml:space="preserve">
        <f xml:space="preserve">IF(
   AND(ISNUMBER(VALUE(MID(H439,3,3))), ISNUMBER(FIND(" ", H439))),
   LEFT(H439,FIND(" ",H439)-1),
   H439
)</f>
        <v>J076</v>
      </c>
      <c r="H439" t="str">
        <v>J076 UNICENTRO TUNJA</v>
      </c>
      <c r="J439" t="str">
        <v>Soporte_Onsite_REG_ORiente_SM Colombia</v>
      </c>
      <c r="K439" t="str">
        <v>David Higuita</v>
      </c>
      <c r="L439" t="str">
        <v>CERRADO</v>
      </c>
      <c r="M439" t="str">
        <v>CERRADO</v>
      </c>
      <c r="N439" t="str">
        <v>ALTA</v>
      </c>
      <c r="O439">
        <v>45394</v>
      </c>
      <c r="P439">
        <v>0.3458333333333333</v>
      </c>
      <c r="Q439" t="str">
        <f>TEXT(KPI_IMs_2[[#This Row],[FECHA DE LA NOVEDAD]],"MMMM")</f>
        <v>abril</v>
      </c>
      <c r="R439" t="str">
        <f>TEXT(KPI_IMs_2[[#This Row],[FECHA DE LA NOVEDAD]],"aaaa")</f>
        <v>2024</v>
      </c>
      <c r="S439">
        <v>45394</v>
      </c>
      <c r="T439">
        <v>45394</v>
      </c>
      <c r="U439">
        <v>0.3458333333333333</v>
      </c>
      <c r="V439">
        <v>0.6180555555555556</v>
      </c>
      <c r="W439">
        <f>((KPI_IMs_2[[#This Row],[FECHA DE RESOLUCION]]+KPI_IMs_2[[#This Row],[HORA CIERRE IM]])-(KPI_IMs_2[[#This Row],[FECHA DE LA NOVEDAD]]+KPI_IMs_2[[#This Row],[HORA DE LA FALLA]]))*24*60</f>
        <v>391.99999999953434</v>
      </c>
      <c r="X439" t="str" cm="1" xml:space="preserve">
        <f t="array" ref="X439" xml:space="preserve">IF(OR(O439="",P439="",S439="",V439="",AQ439="",AR439=""),"",
  LET(
    _xlpm.inicio, O439 + P439,
    _xlpm.fin, S439 + V439,
    _xlpm.dias, INT(_xlpm.fin - _xlpm.inicio),
    _xlpm.tiempo, REDUCE(0, SEQUENCE(_xlpm.dias + 1, 1, 0, 1),
      LAMBDA(_xlpm.acum,_xlpm.d,
        LET(
          _xlpm.dia, TRUNC(_xlpm.inicio) + _xlpm.d,
          _xlpm.horaIni, IF(_xlpm.d = 0, MAX(_xlpm.inicio, _xlpm.dia + AQ439), _xlpm.dia + AQ439),
          _xlpm.horaFin, IF(_xlpm.d = _xlpm.dias, MIN(_xlpm.fin, _xlpm.dia + AR439), _xlpm.dia + AR439),
          _xlpm.tiempo_dia, MAX(0, _xlpm.horaFin - _xlpm.horaIni),
          _xlpm.acum + _xlpm.tiempo_dia
        )
      )
    ),
    TEXT(_xlpm.tiempo, "h:mm")
  )
)</f>
        <v>6:32</v>
      </c>
      <c r="Y439" t="str">
        <f>TEXT((KPI_IMs_2[[#This Row],[FECHA DE REPORTE]]+KPI_IMs_2[[#This Row],[HORA DE REPORTE]]) - (KPI_IMs_2[[#This Row],[FECHA DE LA NOVEDAD]]+KPI_IMs_2[[#This Row],[HORA DE LA FALLA]]), "[h]:mm")</f>
        <v>0:00</v>
      </c>
      <c r="Z439" t="str">
        <v>CORTE DE ENERGIA</v>
      </c>
      <c r="AA439" t="str">
        <v>Eléctrico / Energía</v>
      </c>
      <c r="AB439" t="str">
        <v>FALLA FLUIDO ELECTRICO</v>
      </c>
      <c r="AC439" t="str">
        <v>Infraestructura - Eléctrica</v>
      </c>
      <c r="AD439" t="str">
        <v>SI</v>
      </c>
      <c r="AE439" t="str">
        <v>SI</v>
      </c>
      <c r="AF439" t="str">
        <v>SI</v>
      </c>
      <c r="AG439" t="str">
        <v>SI</v>
      </c>
      <c r="AH439" t="str">
        <v>EXTERNO</v>
      </c>
      <c r="AI439" t="str">
        <v>PROVEEDOR</v>
      </c>
      <c r="AJ439" t="str">
        <v>Restablecimiento UPS</v>
      </c>
      <c r="AM439" t="str">
        <v>Culminado 100%</v>
      </c>
      <c r="AP439" t="str" xml:space="preserve">
        <v xml:space="preserve">FALLA FLUIDO ELECTRICO_x000d_
•	Se deja en funcionamiento el UPS para dejar la tienda en funcionamiento </v>
      </c>
      <c r="AQ439">
        <v>0.3333333333333333</v>
      </c>
      <c r="AR439">
        <v>0.875</v>
      </c>
    </row>
    <row r="440" xml:space="preserve">
      <c r="A440">
        <v>594453</v>
      </c>
      <c r="B440" t="str">
        <f>VLOOKUP(H440,DetalleTiendas!A$2:S$1778,3,FALSE)</f>
        <v>MEJORAMIENTO DEL HOGAR</v>
      </c>
      <c r="C440" t="str">
        <f>VLOOKUP(H440,DetalleTiendas!A$2:S$1778,4,FALSE)</f>
        <v>MEJORAMIENTO DEL HOGAR</v>
      </c>
      <c r="D440" t="str">
        <f>VLOOKUP(H440,DetalleTiendas!A$2:S$1778,5,FALSE)</f>
        <v>MEJORAMIENTO DEL HOGAR</v>
      </c>
      <c r="E440" t="str">
        <v>ENLACES</v>
      </c>
      <c r="F440" t="str">
        <v>SI</v>
      </c>
      <c r="G440" t="str" xml:space="preserve">
        <f xml:space="preserve">IF(
   AND(ISNUMBER(VALUE(MID(H440,3,3))), ISNUMBER(FIND(" ", H440))),
   LEFT(H440,FIND(" ",H440)-1),
   H440
)</f>
        <v>MEJORAMIENTO DEL HOGAR</v>
      </c>
      <c r="H440" t="str">
        <v>MEJORAMIENTO DEL HOGAR</v>
      </c>
      <c r="J440" t="str">
        <v>Aplicaciones_POS_ARS_Colombia</v>
      </c>
      <c r="K440" t="str">
        <v>Luis Alejandro Medina</v>
      </c>
      <c r="L440" t="str">
        <v>CERRADO</v>
      </c>
      <c r="M440" t="str">
        <v>CERRADO</v>
      </c>
      <c r="N440" t="str">
        <v>ALTA</v>
      </c>
      <c r="O440">
        <v>45393</v>
      </c>
      <c r="P440">
        <v>0.2916666666666667</v>
      </c>
      <c r="Q440" t="str">
        <f>TEXT(KPI_IMs_2[[#This Row],[FECHA DE LA NOVEDAD]],"MMMM")</f>
        <v>abril</v>
      </c>
      <c r="R440" t="str">
        <f>TEXT(KPI_IMs_2[[#This Row],[FECHA DE LA NOVEDAD]],"aaaa")</f>
        <v>2024</v>
      </c>
      <c r="S440">
        <v>45393</v>
      </c>
      <c r="T440">
        <v>45393</v>
      </c>
      <c r="U440">
        <v>0.3645833333333333</v>
      </c>
      <c r="V440">
        <v>0.4583333333333333</v>
      </c>
      <c r="W440">
        <f>((KPI_IMs_2[[#This Row],[FECHA DE RESOLUCION]]+KPI_IMs_2[[#This Row],[HORA CIERRE IM]])-(KPI_IMs_2[[#This Row],[FECHA DE LA NOVEDAD]]+KPI_IMs_2[[#This Row],[HORA DE LA FALLA]]))*24*60</f>
        <v>240.00000000698492</v>
      </c>
      <c r="X440" t="str" cm="1" xml:space="preserve">
        <f t="array" ref="X440" xml:space="preserve">IF(OR(O440="",P440="",S440="",V440="",AQ440="",AR440=""),"",
  LET(
    _xlpm.inicio, O440 + P440,
    _xlpm.fin, S440 + V440,
    _xlpm.dias, INT(_xlpm.fin - _xlpm.inicio),
    _xlpm.tiempo, REDUCE(0, SEQUENCE(_xlpm.dias + 1, 1, 0, 1),
      LAMBDA(_xlpm.acum,_xlpm.d,
        LET(
          _xlpm.dia, TRUNC(_xlpm.inicio) + _xlpm.d,
          _xlpm.horaIni, IF(_xlpm.d = 0, MAX(_xlpm.inicio, _xlpm.dia + AQ440), _xlpm.dia + AQ440),
          _xlpm.horaFin, IF(_xlpm.d = _xlpm.dias, MIN(_xlpm.fin, _xlpm.dia + AR440), _xlpm.dia + AR440),
          _xlpm.tiempo_dia, MAX(0, _xlpm.horaFin - _xlpm.horaIni),
          _xlpm.acum + _xlpm.tiempo_dia
        )
      )
    ),
    TEXT(_xlpm.tiempo, "h:mm")
  )
)</f>
        <v>3:00</v>
      </c>
      <c r="Y440" t="str">
        <f>TEXT((KPI_IMs_2[[#This Row],[FECHA DE REPORTE]]+KPI_IMs_2[[#This Row],[HORA DE REPORTE]]) - (KPI_IMs_2[[#This Row],[FECHA DE LA NOVEDAD]]+KPI_IMs_2[[#This Row],[HORA DE LA FALLA]]), "[h]:mm")</f>
        <v>1:45</v>
      </c>
      <c r="Z440" t="str">
        <v>FALLAS CON LA FACTURACIÓN ELÉCTRONICA</v>
      </c>
      <c r="AA440" t="str">
        <v>Software / Actualización</v>
      </c>
      <c r="AB440" t="str">
        <v>FALLA EN FACTURADOR</v>
      </c>
      <c r="AC440" t="str">
        <v>Software / Actualización</v>
      </c>
      <c r="AD440" t="str">
        <v>SI</v>
      </c>
      <c r="AE440" t="str">
        <v>NO</v>
      </c>
      <c r="AF440" t="str">
        <v>NO</v>
      </c>
      <c r="AG440" t="str">
        <v>NO</v>
      </c>
      <c r="AH440" t="str">
        <v>INTERNO</v>
      </c>
      <c r="AI440" t="str">
        <v>SISTEMAS</v>
      </c>
      <c r="AJ440" t="str">
        <v>Mejora Actualizacion Sistema</v>
      </c>
      <c r="AM440" t="str">
        <v>Culminado 100%</v>
      </c>
      <c r="AP440" t="str" xml:space="preserve">
        <v xml:space="preserve">FALLA EN FACTURADOR_x000d_
•        falla con el facturador electrónico al momento de expedir factura, se demora mas de lo debido (4 min)._x000d_
*        se hace reinicio y se habla con el facturador para corregir, se deja en funcionamiento.</v>
      </c>
      <c r="AQ440">
        <v>0.3333333333333333</v>
      </c>
      <c r="AR440">
        <v>0.875</v>
      </c>
    </row>
    <row r="441" xml:space="preserve">
      <c r="A441">
        <v>577301</v>
      </c>
      <c r="B441" t="str">
        <f>VLOOKUP(H441,DetalleTiendas!A$2:S$1778,3,FALSE)</f>
        <v>SUPERMERCADOS</v>
      </c>
      <c r="C441" t="str">
        <f>VLOOKUP(H441,DetalleTiendas!A$2:S$1778,4,FALSE)</f>
        <v>METRO</v>
      </c>
      <c r="D441" t="str">
        <f>VLOOKUP(H441,DetalleTiendas!A$2:S$1778,5,FALSE)</f>
        <v>BOGOTA</v>
      </c>
      <c r="E441" t="str">
        <v>FIDELIDAD</v>
      </c>
      <c r="F441" t="str">
        <v>NO</v>
      </c>
      <c r="G441" t="str" xml:space="preserve">
        <f xml:space="preserve">IF(
   AND(ISNUMBER(VALUE(MID(H441,3,3))), ISNUMBER(FIND(" ", H441))),
   LEFT(H441,FIND(" ",H441)-1),
   H441
)</f>
        <v>M026</v>
      </c>
      <c r="H441" t="str">
        <v>M026 BANDERAS</v>
      </c>
      <c r="J441" t="str">
        <v>Redes y Comunicaciones-NIVEL 2 - COL</v>
      </c>
      <c r="K441" t="str">
        <v>Guillermo Gutierrez</v>
      </c>
      <c r="L441" t="str">
        <v>ABIERTO</v>
      </c>
      <c r="M441" t="str">
        <v>CERRADO</v>
      </c>
      <c r="N441" t="str">
        <v>MEDIA</v>
      </c>
      <c r="O441">
        <v>45393</v>
      </c>
      <c r="P441">
        <v>0.38333333333333336</v>
      </c>
      <c r="Q441" t="str">
        <f>TEXT(KPI_IMs_2[[#This Row],[FECHA DE LA NOVEDAD]],"MMMM")</f>
        <v>abril</v>
      </c>
      <c r="R441" t="str">
        <f>TEXT(KPI_IMs_2[[#This Row],[FECHA DE LA NOVEDAD]],"aaaa")</f>
        <v>2024</v>
      </c>
      <c r="S441">
        <v>45393</v>
      </c>
      <c r="T441">
        <v>45393</v>
      </c>
      <c r="U441">
        <v>0.3958333333333333</v>
      </c>
      <c r="V441">
        <v>0.6756944444444445</v>
      </c>
      <c r="W441">
        <f>((KPI_IMs_2[[#This Row],[FECHA DE RESOLUCION]]+KPI_IMs_2[[#This Row],[HORA CIERRE IM]])-(KPI_IMs_2[[#This Row],[FECHA DE LA NOVEDAD]]+KPI_IMs_2[[#This Row],[HORA DE LA FALLA]]))*24*60</f>
        <v>420.99999999976717</v>
      </c>
      <c r="X441" t="str" cm="1" xml:space="preserve">
        <f t="array" ref="X441" xml:space="preserve">IF(OR(O441="",P441="",S441="",V441="",AQ441="",AR441=""),"",
  LET(
    _xlpm.inicio, O441 + P441,
    _xlpm.fin, S441 + V441,
    _xlpm.dias, INT(_xlpm.fin - _xlpm.inicio),
    _xlpm.tiempo, REDUCE(0, SEQUENCE(_xlpm.dias + 1, 1, 0, 1),
      LAMBDA(_xlpm.acum,_xlpm.d,
        LET(
          _xlpm.dia, TRUNC(_xlpm.inicio) + _xlpm.d,
          _xlpm.horaIni, IF(_xlpm.d = 0, MAX(_xlpm.inicio, _xlpm.dia + AQ441), _xlpm.dia + AQ441),
          _xlpm.horaFin, IF(_xlpm.d = _xlpm.dias, MIN(_xlpm.fin, _xlpm.dia + AR441), _xlpm.dia + AR441),
          _xlpm.tiempo_dia, MAX(0, _xlpm.horaFin - _xlpm.horaIni),
          _xlpm.acum + _xlpm.tiempo_dia
        )
      )
    ),
    TEXT(_xlpm.tiempo, "h:mm")
  )
)</f>
        <v>7:01</v>
      </c>
      <c r="Y441" t="str">
        <f>TEXT((KPI_IMs_2[[#This Row],[FECHA DE REPORTE]]+KPI_IMs_2[[#This Row],[HORA DE REPORTE]]) - (KPI_IMs_2[[#This Row],[FECHA DE LA NOVEDAD]]+KPI_IMs_2[[#This Row],[HORA DE LA FALLA]]), "[h]:mm")</f>
        <v>0:18</v>
      </c>
      <c r="Z441" t="str">
        <v>FALLA TIENDA SIN COMUNICACIÓN, ENLACE CAÍDO</v>
      </c>
      <c r="AA441" t="str">
        <v>Red / Enlace / Proveedor</v>
      </c>
      <c r="AB441" t="str">
        <v>PROBLEMAS DE CONFIGURACIÓN DE SDWAN</v>
      </c>
      <c r="AC441" t="str">
        <v>Proveedor - Red/Infraestructura</v>
      </c>
      <c r="AD441" t="str">
        <v>NO</v>
      </c>
      <c r="AE441" t="str">
        <v>NO</v>
      </c>
      <c r="AF441" t="str">
        <v>NO</v>
      </c>
      <c r="AG441" t="str">
        <v>NO</v>
      </c>
      <c r="AH441" t="str">
        <v>SISTEMAS</v>
      </c>
      <c r="AI441" t="str">
        <v>SISTEMAS</v>
      </c>
      <c r="AJ441" t="str">
        <v>configuracion equipo</v>
      </c>
      <c r="AM441" t="str">
        <v>Culminado 100%</v>
      </c>
      <c r="AP441" t="str" xml:space="preserve">
        <v xml:space="preserve">FALLA TIENDA SIN COMUNICACIÓN, ENLACE CAÍDO_x000d_
•	La tienda cayo por problemas de configuración de SDWAN ocasionado por el personal de seguridad de la información el cual envió un cambio de webfilter desde el manager y cambio una configuración a nivel de sdwan el cual borro una ruta de default Gateway hacia el sdwan members, la solución fue conectarse por consola al Fortinet y agregar la ruta para solucionar el problema de red.</v>
      </c>
      <c r="AQ441">
        <v>0.3333333333333333</v>
      </c>
      <c r="AR441">
        <v>0.875</v>
      </c>
    </row>
    <row r="442" xml:space="preserve">
      <c r="A442">
        <v>595880</v>
      </c>
      <c r="B442" t="str">
        <f>VLOOKUP(H442,DetalleTiendas!A$2:S$1778,3,FALSE)</f>
        <v>SUPERMERCADOS</v>
      </c>
      <c r="C442" t="str">
        <f>VLOOKUP(H442,DetalleTiendas!A$2:S$1778,4,FALSE)</f>
        <v>CD SUPERMERCADOS</v>
      </c>
      <c r="D442" t="str">
        <f>VLOOKUP(H442,DetalleTiendas!A$2:S$1778,5,FALSE)</f>
        <v>COSTA</v>
      </c>
      <c r="E442" t="str">
        <v>CORTE DE ENERGIA</v>
      </c>
      <c r="F442" t="str">
        <v>N/A</v>
      </c>
      <c r="G442" t="str" xml:space="preserve">
        <f xml:space="preserve">IF(
   AND(ISNUMBER(VALUE(MID(H442,3,3))), ISNUMBER(FIND(" ", H442))),
   LEFT(H442,FIND(" ",H442)-1),
   H442
)</f>
        <v>L122</v>
      </c>
      <c r="H442" t="str">
        <v>L122 BQUILLA|CROSS DOCKING SECOS</v>
      </c>
      <c r="J442" t="str">
        <v>Soporte de Campo_Lexmark_Colombia</v>
      </c>
      <c r="K442" t="str">
        <v>Fredy Giovanny Ortiz</v>
      </c>
      <c r="L442" t="str">
        <v>CERRADO</v>
      </c>
      <c r="M442" t="str">
        <v>CERRADO</v>
      </c>
      <c r="N442" t="str">
        <v>MEDIA</v>
      </c>
      <c r="O442">
        <v>45393</v>
      </c>
      <c r="P442">
        <v>0.625</v>
      </c>
      <c r="Q442" t="str">
        <f>TEXT(KPI_IMs_2[[#This Row],[FECHA DE LA NOVEDAD]],"MMMM")</f>
        <v>abril</v>
      </c>
      <c r="R442" t="str">
        <f>TEXT(KPI_IMs_2[[#This Row],[FECHA DE LA NOVEDAD]],"aaaa")</f>
        <v>2024</v>
      </c>
      <c r="S442">
        <v>45393</v>
      </c>
      <c r="T442">
        <v>45393</v>
      </c>
      <c r="U442">
        <v>0.6458333333333334</v>
      </c>
      <c r="V442">
        <v>0.7291666666666666</v>
      </c>
      <c r="W442">
        <f>((KPI_IMs_2[[#This Row],[FECHA DE RESOLUCION]]+KPI_IMs_2[[#This Row],[HORA CIERRE IM]])-(KPI_IMs_2[[#This Row],[FECHA DE LA NOVEDAD]]+KPI_IMs_2[[#This Row],[HORA DE LA FALLA]]))*24*60</f>
        <v>149.99999999650754</v>
      </c>
      <c r="X442" t="str" cm="1" xml:space="preserve">
        <f t="array" ref="X442" xml:space="preserve">IF(OR(O442="",P442="",S442="",V442="",AQ442="",AR442=""),"",
  LET(
    _xlpm.inicio, O442 + P442,
    _xlpm.fin, S442 + V442,
    _xlpm.dias, INT(_xlpm.fin - _xlpm.inicio),
    _xlpm.tiempo, REDUCE(0, SEQUENCE(_xlpm.dias + 1, 1, 0, 1),
      LAMBDA(_xlpm.acum,_xlpm.d,
        LET(
          _xlpm.dia, TRUNC(_xlpm.inicio) + _xlpm.d,
          _xlpm.horaIni, IF(_xlpm.d = 0, MAX(_xlpm.inicio, _xlpm.dia + AQ442), _xlpm.dia + AQ442),
          _xlpm.horaFin, IF(_xlpm.d = _xlpm.dias, MIN(_xlpm.fin, _xlpm.dia + AR442), _xlpm.dia + AR442),
          _xlpm.tiempo_dia, MAX(0, _xlpm.horaFin - _xlpm.horaIni),
          _xlpm.acum + _xlpm.tiempo_dia
        )
      )
    ),
    TEXT(_xlpm.tiempo, "h:mm")
  )
)</f>
        <v>2:30</v>
      </c>
      <c r="Y442" t="str">
        <f>TEXT((KPI_IMs_2[[#This Row],[FECHA DE REPORTE]]+KPI_IMs_2[[#This Row],[HORA DE REPORTE]]) - (KPI_IMs_2[[#This Row],[FECHA DE LA NOVEDAD]]+KPI_IMs_2[[#This Row],[HORA DE LA FALLA]]), "[h]:mm")</f>
        <v>0:30</v>
      </c>
      <c r="Z442" t="str">
        <v>FALLA IMPRESION DESDE GENESIX</v>
      </c>
      <c r="AA442" t="str">
        <v>Hardware / Equipos</v>
      </c>
      <c r="AB442" t="str">
        <v>FALLA EN IMPRESORA Lexmark</v>
      </c>
      <c r="AC442" t="str">
        <v>Parametrizacion en curso</v>
      </c>
      <c r="AD442" t="str">
        <v>NO</v>
      </c>
      <c r="AE442" t="str">
        <v>NO</v>
      </c>
      <c r="AF442" t="str">
        <v>SI</v>
      </c>
      <c r="AG442" t="str">
        <v>NO</v>
      </c>
      <c r="AH442" t="str">
        <v>INTERNO</v>
      </c>
      <c r="AI442" t="str">
        <v>SISTEMAS</v>
      </c>
      <c r="AJ442" t="str">
        <v>configuracion equipo</v>
      </c>
      <c r="AM442" t="str">
        <v>Culminado 100%</v>
      </c>
      <c r="AP442" t="str" xml:space="preserve">
        <v xml:space="preserve">FALLA EN IMPRESORA_x000d_
•	Buenos días se realiza comunicación con el usuario Cesar Rodríguez, el cual está ubicado en la tienda Plataforma, se configura remotamente y este queda funcionando de forma correcta_x000d_
-       Se establece conexión remota y se reconfigura y la impresora queda operativa.</v>
      </c>
      <c r="AQ442">
        <v>0.3333333333333333</v>
      </c>
      <c r="AR442">
        <v>0.875</v>
      </c>
    </row>
    <row r="443" xml:space="preserve">
      <c r="A443">
        <v>585803</v>
      </c>
      <c r="B443" t="str">
        <f>VLOOKUP(H443,DetalleTiendas!A$2:S$1778,3,FALSE)</f>
        <v>MEJORAMIENTO DEL HOGAR</v>
      </c>
      <c r="C443" t="str">
        <f>VLOOKUP(H443,DetalleTiendas!A$2:S$1778,4,FALSE)</f>
        <v>MEJORAMIENTO DEL HOGAR</v>
      </c>
      <c r="D443" t="str">
        <f>VLOOKUP(H443,DetalleTiendas!A$2:S$1778,5,FALSE)</f>
        <v>MEJORAMIENTO DEL HOGAR</v>
      </c>
      <c r="E443" t="str">
        <v>POS</v>
      </c>
      <c r="F443" t="str">
        <v>SI</v>
      </c>
      <c r="G443" t="str" xml:space="preserve">
        <f xml:space="preserve">IF(
   AND(ISNUMBER(VALUE(MID(H443,3,3))), ISNUMBER(FIND(" ", H443))),
   LEFT(H443,FIND(" ",H443)-1),
   H443
)</f>
        <v>MEJORAMIENTO DEL HOGAR</v>
      </c>
      <c r="H443" t="str">
        <v>MEJORAMIENTO DEL HOGAR</v>
      </c>
      <c r="J443" t="str">
        <v>Aplicaciones MDH_POS_ARS_Nivel1_Colombia</v>
      </c>
      <c r="K443" t="str">
        <v>Luis Alejandro Medina</v>
      </c>
      <c r="L443" t="str">
        <v>CERRADO</v>
      </c>
      <c r="M443" t="str">
        <v>CERRADO</v>
      </c>
      <c r="N443" t="str">
        <v>ALTA</v>
      </c>
      <c r="O443">
        <v>45390</v>
      </c>
      <c r="P443">
        <v>0.3645833333333333</v>
      </c>
      <c r="Q443" t="str">
        <f>TEXT(KPI_IMs_2[[#This Row],[FECHA DE LA NOVEDAD]],"MMMM")</f>
        <v>abril</v>
      </c>
      <c r="R443" t="str">
        <f>TEXT(KPI_IMs_2[[#This Row],[FECHA DE LA NOVEDAD]],"aaaa")</f>
        <v>2024</v>
      </c>
      <c r="S443">
        <v>45390</v>
      </c>
      <c r="T443">
        <v>45390</v>
      </c>
      <c r="U443">
        <v>0.3888888888888889</v>
      </c>
      <c r="V443">
        <v>0.5</v>
      </c>
      <c r="W443">
        <f>((KPI_IMs_2[[#This Row],[FECHA DE RESOLUCION]]+KPI_IMs_2[[#This Row],[HORA CIERRE IM]])-(KPI_IMs_2[[#This Row],[FECHA DE LA NOVEDAD]]+KPI_IMs_2[[#This Row],[HORA DE LA FALLA]]))*24*60</f>
        <v>194.99999999650754</v>
      </c>
      <c r="X443" t="str" cm="1" xml:space="preserve">
        <f t="array" ref="X443" xml:space="preserve">IF(OR(O443="",P443="",S443="",V443="",AQ443="",AR443=""),"",
  LET(
    _xlpm.inicio, O443 + P443,
    _xlpm.fin, S443 + V443,
    _xlpm.dias, INT(_xlpm.fin - _xlpm.inicio),
    _xlpm.tiempo, REDUCE(0, SEQUENCE(_xlpm.dias + 1, 1, 0, 1),
      LAMBDA(_xlpm.acum,_xlpm.d,
        LET(
          _xlpm.dia, TRUNC(_xlpm.inicio) + _xlpm.d,
          _xlpm.horaIni, IF(_xlpm.d = 0, MAX(_xlpm.inicio, _xlpm.dia + AQ443), _xlpm.dia + AQ443),
          _xlpm.horaFin, IF(_xlpm.d = _xlpm.dias, MIN(_xlpm.fin, _xlpm.dia + AR443), _xlpm.dia + AR443),
          _xlpm.tiempo_dia, MAX(0, _xlpm.horaFin - _xlpm.horaIni),
          _xlpm.acum + _xlpm.tiempo_dia
        )
      )
    ),
    TEXT(_xlpm.tiempo, "h:mm")
  )
)</f>
        <v>3:15</v>
      </c>
      <c r="Y443" t="str">
        <f>TEXT((KPI_IMs_2[[#This Row],[FECHA DE REPORTE]]+KPI_IMs_2[[#This Row],[HORA DE REPORTE]]) - (KPI_IMs_2[[#This Row],[FECHA DE LA NOVEDAD]]+KPI_IMs_2[[#This Row],[HORA DE LA FALLA]]), "[h]:mm")</f>
        <v>0:35</v>
      </c>
      <c r="Z443" t="str">
        <v>FALLA CAJAS BLOQUEADAS</v>
      </c>
      <c r="AA443" t="str">
        <v>Software / Actualización</v>
      </c>
      <c r="AB443" t="str">
        <v>PROBLEMAS EN EL POD - APLICACION CEM</v>
      </c>
      <c r="AC443" t="str">
        <v>Software / Actualización</v>
      </c>
      <c r="AD443" t="str">
        <v>SI</v>
      </c>
      <c r="AE443" t="str">
        <v>NO</v>
      </c>
      <c r="AF443" t="str">
        <v>NO</v>
      </c>
      <c r="AG443" t="str">
        <v>NO</v>
      </c>
      <c r="AH443" t="str">
        <v>INTERNO</v>
      </c>
      <c r="AI443" t="str">
        <v>NEGOCIO</v>
      </c>
      <c r="AJ443" t="str">
        <v>enviar una nueva versión del servicio LoyaltyWSDL ; se reinicia el pod del servicio y el pod de la aplicación</v>
      </c>
      <c r="AM443" t="str">
        <v>Culminado 100%</v>
      </c>
      <c r="AP443" t="str" xml:space="preserve">
        <v xml:space="preserve">FALLA CAJAS BLOQUEADAS_x000d_
•	al momento de ingresar puntos queda procesando por 6 minutos._x000d_
*	día 8 de abril se registra afectación para la aplicación del ecosistema NCR CEM5 (Aplicación centralizadora de clientes). El primer hecho registrado es la no consulta de clientes desde una POS. Se detecta inestabilidad en el servicio mediante la no consulta de clientes desde una POS en una tienda. Una vez se detecta que no hay consulta, se realiza las revisiones a la aplicación web y desde allí tampoco había accesos. Una vez detectada esta inestabilidad, se procede a reiniciar el POD que se encuentra en contenderos Rancher. Una vez reiniciado, se visualiza normalidad en la operación y acceso a la aplicación. Sin embargo, adicionalmente se contacta con el proveedor NCR y se encuentra que existe un script que tiene un costo muy alto a nivel de sql y este procede a enviar una nueva versión del servicio LoyaltyWSDL. Se despliega servicio LoyaltyWSDL, se reinicia el POD del servicio y el POD de la aplicación y la operación retorna a la normalidad. _x000d_
</v>
      </c>
      <c r="AQ443">
        <v>0.3333333333333333</v>
      </c>
      <c r="AR443">
        <v>0.875</v>
      </c>
    </row>
    <row r="444" xml:space="preserve">
      <c r="A444">
        <v>586945</v>
      </c>
      <c r="B444" t="str">
        <f>VLOOKUP(H444,DetalleTiendas!A$2:S$1778,3,FALSE)</f>
        <v>SUPERMERCADOS</v>
      </c>
      <c r="C444" t="str">
        <f>VLOOKUP(H444,DetalleTiendas!A$2:S$1778,4,FALSE)</f>
        <v>METRO</v>
      </c>
      <c r="D444" t="str">
        <f>VLOOKUP(H444,DetalleTiendas!A$2:S$1778,5,FALSE)</f>
        <v>BOGOTA</v>
      </c>
      <c r="E444" t="str">
        <v>POS</v>
      </c>
      <c r="F444" t="str">
        <v>NO</v>
      </c>
      <c r="G444" t="str" xml:space="preserve">
        <f xml:space="preserve">IF(
   AND(ISNUMBER(VALUE(MID(H444,3,3))), ISNUMBER(FIND(" ", H444))),
   LEFT(H444,FIND(" ",H444)-1),
   H444
)</f>
        <v>M073</v>
      </c>
      <c r="H444" t="str">
        <v>M073 MOSQUERA</v>
      </c>
      <c r="J444" t="str">
        <v>Redes y Comunicaciones-NIVEL 2 - COL</v>
      </c>
      <c r="K444" t="str">
        <v>Guillermo Gutierrez</v>
      </c>
      <c r="L444" t="str">
        <v>CERRADO</v>
      </c>
      <c r="M444" t="str">
        <v>CERRADO</v>
      </c>
      <c r="N444" t="str">
        <v>MEDIA</v>
      </c>
      <c r="O444">
        <v>45390</v>
      </c>
      <c r="P444">
        <v>0.6527777777777778</v>
      </c>
      <c r="Q444" t="str">
        <f>TEXT(KPI_IMs_2[[#This Row],[FECHA DE LA NOVEDAD]],"MMMM")</f>
        <v>abril</v>
      </c>
      <c r="R444" t="str">
        <f>TEXT(KPI_IMs_2[[#This Row],[FECHA DE LA NOVEDAD]],"aaaa")</f>
        <v>2024</v>
      </c>
      <c r="S444">
        <v>45390</v>
      </c>
      <c r="T444">
        <v>45390</v>
      </c>
      <c r="U444">
        <v>0.6597222222222222</v>
      </c>
      <c r="V444">
        <v>0.8194444444444444</v>
      </c>
      <c r="W444">
        <f>((KPI_IMs_2[[#This Row],[FECHA DE RESOLUCION]]+KPI_IMs_2[[#This Row],[HORA CIERRE IM]])-(KPI_IMs_2[[#This Row],[FECHA DE LA NOVEDAD]]+KPI_IMs_2[[#This Row],[HORA DE LA FALLA]]))*24*60</f>
        <v>239.99999999650754</v>
      </c>
      <c r="X444" t="str" cm="1" xml:space="preserve">
        <f t="array" ref="X444" xml:space="preserve">IF(OR(O444="",P444="",S444="",V444="",AQ444="",AR444=""),"",
  LET(
    _xlpm.inicio, O444 + P444,
    _xlpm.fin, S444 + V444,
    _xlpm.dias, INT(_xlpm.fin - _xlpm.inicio),
    _xlpm.tiempo, REDUCE(0, SEQUENCE(_xlpm.dias + 1, 1, 0, 1),
      LAMBDA(_xlpm.acum,_xlpm.d,
        LET(
          _xlpm.dia, TRUNC(_xlpm.inicio) + _xlpm.d,
          _xlpm.horaIni, IF(_xlpm.d = 0, MAX(_xlpm.inicio, _xlpm.dia + AQ444), _xlpm.dia + AQ444),
          _xlpm.horaFin, IF(_xlpm.d = _xlpm.dias, MIN(_xlpm.fin, _xlpm.dia + AR444), _xlpm.dia + AR444),
          _xlpm.tiempo_dia, MAX(0, _xlpm.horaFin - _xlpm.horaIni),
          _xlpm.acum + _xlpm.tiempo_dia
        )
      )
    ),
    TEXT(_xlpm.tiempo, "h:mm")
  )
)</f>
        <v>4:00</v>
      </c>
      <c r="Y444" t="str">
        <f>TEXT((KPI_IMs_2[[#This Row],[FECHA DE REPORTE]]+KPI_IMs_2[[#This Row],[HORA DE REPORTE]]) - (KPI_IMs_2[[#This Row],[FECHA DE LA NOVEDAD]]+KPI_IMs_2[[#This Row],[HORA DE LA FALLA]]), "[h]:mm")</f>
        <v>0:10</v>
      </c>
      <c r="Z444" t="str">
        <v>FALLA DE ENLACES, ENLACES CAÍDOS</v>
      </c>
      <c r="AA444" t="str">
        <v>Red / Enlace / Proveedor</v>
      </c>
      <c r="AB444" t="str">
        <v xml:space="preserve">CAIDA DE ENLACES PROVEEDOR - ETB </v>
      </c>
      <c r="AC444" t="str">
        <v>Proveedor - Red/Infraestructura</v>
      </c>
      <c r="AD444" t="str">
        <v>SI</v>
      </c>
      <c r="AE444" t="str">
        <v>NO</v>
      </c>
      <c r="AF444" t="str">
        <v>NO</v>
      </c>
      <c r="AG444" t="str">
        <v>NO</v>
      </c>
      <c r="AH444" t="str">
        <v xml:space="preserve">EXTERNO </v>
      </c>
      <c r="AI444" t="str">
        <v>PROVEEDOR</v>
      </c>
      <c r="AJ444" t="str">
        <v>Ajuste por parte del Proveedor</v>
      </c>
      <c r="AM444" t="str">
        <v>Culminado 100%</v>
      </c>
      <c r="AP444" t="str" xml:space="preserve">
        <v xml:space="preserve">FALLA DE ENLACES, ENLACES CAÍDOS_x000d_
•	Se encuentra novedad con los dos enlaces la mpls de etb falla y la tienda queda por el enlace de internet de claro, este en las horas tiene una falla de una masiva en la zona la cual es superada después de 4 horas y la tienda vuelve a queda en línea por medio del enlace de internet, actualmente la tienda está operativa.</v>
      </c>
      <c r="AQ444">
        <v>0.3333333333333333</v>
      </c>
      <c r="AR444">
        <v>0.875</v>
      </c>
    </row>
    <row r="445" xml:space="preserve">
      <c r="A445">
        <v>585803</v>
      </c>
      <c r="B445" t="str">
        <f>VLOOKUP(H445,DetalleTiendas!A$2:S$1778,3,FALSE)</f>
        <v>MEJORAMIENTO DEL HOGAR</v>
      </c>
      <c r="C445" t="str">
        <f>VLOOKUP(H445,DetalleTiendas!A$2:S$1778,4,FALSE)</f>
        <v>EASY</v>
      </c>
      <c r="D445" t="str">
        <f>VLOOKUP(H445,DetalleTiendas!A$2:S$1778,5,FALSE)</f>
        <v>BOGOTA - EASY</v>
      </c>
      <c r="E445" t="str">
        <v>POS</v>
      </c>
      <c r="F445" t="str">
        <v>SI</v>
      </c>
      <c r="G445" t="str" xml:space="preserve">
        <f xml:space="preserve">IF(
   AND(ISNUMBER(VALUE(MID(H445,3,3))), ISNUMBER(FIND(" ", H445))),
   LEFT(H445,FIND(" ",H445)-1),
   H445
)</f>
        <v>E802</v>
      </c>
      <c r="H445" t="str">
        <v>E802 AMERICAS</v>
      </c>
      <c r="J445" t="str">
        <v>Aplicaciones MDH_POS_ARS_Nivel1_Colombia</v>
      </c>
      <c r="K445" t="str">
        <v>Luis Alejandro Medina</v>
      </c>
      <c r="L445" t="str">
        <v>CERRADO</v>
      </c>
      <c r="M445" t="str">
        <v>CERRADO</v>
      </c>
      <c r="N445" t="str">
        <v>ALTA</v>
      </c>
      <c r="O445">
        <v>45390</v>
      </c>
      <c r="P445">
        <v>0.3645833333333333</v>
      </c>
      <c r="Q445" t="str">
        <f>TEXT(KPI_IMs_2[[#This Row],[FECHA DE LA NOVEDAD]],"MMMM")</f>
        <v>abril</v>
      </c>
      <c r="R445" t="str">
        <f>TEXT(KPI_IMs_2[[#This Row],[FECHA DE LA NOVEDAD]],"aaaa")</f>
        <v>2024</v>
      </c>
      <c r="S445">
        <v>45390</v>
      </c>
      <c r="T445">
        <v>45390</v>
      </c>
      <c r="U445">
        <v>0.3888888888888889</v>
      </c>
      <c r="V445">
        <v>0.5</v>
      </c>
      <c r="W445">
        <f>((KPI_IMs_2[[#This Row],[FECHA DE RESOLUCION]]+KPI_IMs_2[[#This Row],[HORA CIERRE IM]])-(KPI_IMs_2[[#This Row],[FECHA DE LA NOVEDAD]]+KPI_IMs_2[[#This Row],[HORA DE LA FALLA]]))*24*60</f>
        <v>194.99999999650754</v>
      </c>
      <c r="X445" t="str" cm="1" xml:space="preserve">
        <f t="array" ref="X445" xml:space="preserve">IF(OR(O445="",P445="",S445="",V445="",AQ445="",AR445=""),"",
  LET(
    _xlpm.inicio, O445 + P445,
    _xlpm.fin, S445 + V445,
    _xlpm.dias, INT(_xlpm.fin - _xlpm.inicio),
    _xlpm.tiempo, REDUCE(0, SEQUENCE(_xlpm.dias + 1, 1, 0, 1),
      LAMBDA(_xlpm.acum,_xlpm.d,
        LET(
          _xlpm.dia, TRUNC(_xlpm.inicio) + _xlpm.d,
          _xlpm.horaIni, IF(_xlpm.d = 0, MAX(_xlpm.inicio, _xlpm.dia + AQ445), _xlpm.dia + AQ445),
          _xlpm.horaFin, IF(_xlpm.d = _xlpm.dias, MIN(_xlpm.fin, _xlpm.dia + AR445), _xlpm.dia + AR445),
          _xlpm.tiempo_dia, MAX(0, _xlpm.horaFin - _xlpm.horaIni),
          _xlpm.acum + _xlpm.tiempo_dia
        )
      )
    ),
    TEXT(_xlpm.tiempo, "h:mm")
  )
)</f>
        <v>3:15</v>
      </c>
      <c r="Y445" t="str">
        <f>TEXT((KPI_IMs_2[[#This Row],[FECHA DE REPORTE]]+KPI_IMs_2[[#This Row],[HORA DE REPORTE]]) - (KPI_IMs_2[[#This Row],[FECHA DE LA NOVEDAD]]+KPI_IMs_2[[#This Row],[HORA DE LA FALLA]]), "[h]:mm")</f>
        <v>0:35</v>
      </c>
      <c r="Z445" t="str">
        <v>FALLA CAJAS BLOQUEADAS</v>
      </c>
      <c r="AA445" t="str">
        <v>Software / Actualización</v>
      </c>
      <c r="AB445" t="str">
        <v>PROBLEMAS EN EL POD - APLICACION CEM</v>
      </c>
      <c r="AC445" t="str">
        <v>Software / Actualización</v>
      </c>
      <c r="AD445" t="str">
        <v>SI</v>
      </c>
      <c r="AE445" t="str">
        <v>NO</v>
      </c>
      <c r="AF445" t="str">
        <v>NO</v>
      </c>
      <c r="AG445" t="str">
        <v>NO</v>
      </c>
      <c r="AH445" t="str">
        <v>INTERNO</v>
      </c>
      <c r="AI445" t="str">
        <v>NEGOCIO</v>
      </c>
      <c r="AJ445" t="str">
        <v>enviar una nueva versión del servicio LoyaltyWSDL ; se reinicia el pod del servicio y el pod de la aplicación</v>
      </c>
      <c r="AM445" t="str">
        <v>Culminado 100%</v>
      </c>
      <c r="AP445" t="str" xml:space="preserve">
        <v xml:space="preserve">FALLA CAJAS BLOQUEADAS_x000d_
•	al momento de ingresar puntos queda procesando por 6 minutos._x000d_
*	día 8 de abril se registra afectación para la aplicación del ecosistema NCR CEM5 (Aplicación centralizadora de clientes). El primer hecho registrado es la no consulta de clientes desde una POS. Se detecta inestabilidad en el servicio mediante la no consulta de clientes desde una POS en una tienda. Una vez se detecta que no hay consulta, se realiza las revisiones a la aplicación web y desde allí tampoco había accesos. Una vez detectada esta inestabilidad, se procede a reiniciar el POD que se encuentra en contenderos Rancher. Una vez reiniciado, se visualiza normalidad en la operación y acceso a la aplicación. Sin embargo, adicionalmente se contacta con el proveedor NCR y se encuentra que existe un script que tiene un costo muy alto a nivel de sql y este procede a enviar una nueva versión del servicio LoyaltyWSDL. Se despliega servicio LoyaltyWSDL, se reinicia el POD del servicio y el POD de la aplicación y la operación retorna a la normalidad. _x000d_
</v>
      </c>
      <c r="AQ445">
        <v>0.3333333333333333</v>
      </c>
      <c r="AR445">
        <v>0.875</v>
      </c>
    </row>
    <row r="446" xml:space="preserve">
      <c r="A446">
        <v>585803</v>
      </c>
      <c r="B446" t="str">
        <f>VLOOKUP(H446,DetalleTiendas!A$2:S$1778,3,FALSE)</f>
        <v>MEJORAMIENTO DEL HOGAR</v>
      </c>
      <c r="C446" t="str">
        <f>VLOOKUP(H446,DetalleTiendas!A$2:S$1778,4,FALSE)</f>
        <v>EASY</v>
      </c>
      <c r="D446" t="str">
        <f>VLOOKUP(H446,DetalleTiendas!A$2:S$1778,5,FALSE)</f>
        <v>BOGOTA - EASY</v>
      </c>
      <c r="E446" t="str">
        <v>POS</v>
      </c>
      <c r="F446" t="str">
        <v>SI</v>
      </c>
      <c r="G446" t="str" xml:space="preserve">
        <f xml:space="preserve">IF(
   AND(ISNUMBER(VALUE(MID(H446,3,3))), ISNUMBER(FIND(" ", H446))),
   LEFT(H446,FIND(" ",H446)-1),
   H446
)</f>
        <v>E014</v>
      </c>
      <c r="H446" t="str">
        <v>E014 CALLE 170</v>
      </c>
      <c r="J446" t="str">
        <v>Aplicaciones MDH_POS_ARS_Nivel1_Colombia</v>
      </c>
      <c r="K446" t="str">
        <v>Luis Alejandro Medina</v>
      </c>
      <c r="L446" t="str">
        <v>CERRADO</v>
      </c>
      <c r="M446" t="str">
        <v>CERRADO</v>
      </c>
      <c r="N446" t="str">
        <v>ALTA</v>
      </c>
      <c r="O446">
        <v>45390</v>
      </c>
      <c r="P446">
        <v>0.3645833333333333</v>
      </c>
      <c r="Q446" t="str">
        <f>TEXT(KPI_IMs_2[[#This Row],[FECHA DE LA NOVEDAD]],"MMMM")</f>
        <v>abril</v>
      </c>
      <c r="R446" t="str">
        <f>TEXT(KPI_IMs_2[[#This Row],[FECHA DE LA NOVEDAD]],"aaaa")</f>
        <v>2024</v>
      </c>
      <c r="S446">
        <v>45390</v>
      </c>
      <c r="T446">
        <v>45390</v>
      </c>
      <c r="U446">
        <v>0.3888888888888889</v>
      </c>
      <c r="V446">
        <v>0.5</v>
      </c>
      <c r="W446">
        <f>((KPI_IMs_2[[#This Row],[FECHA DE RESOLUCION]]+KPI_IMs_2[[#This Row],[HORA CIERRE IM]])-(KPI_IMs_2[[#This Row],[FECHA DE LA NOVEDAD]]+KPI_IMs_2[[#This Row],[HORA DE LA FALLA]]))*24*60</f>
        <v>194.99999999650754</v>
      </c>
      <c r="X446" t="str" cm="1" xml:space="preserve">
        <f t="array" ref="X446" xml:space="preserve">IF(OR(O446="",P446="",S446="",V446="",AQ446="",AR446=""),"",
  LET(
    _xlpm.inicio, O446 + P446,
    _xlpm.fin, S446 + V446,
    _xlpm.dias, INT(_xlpm.fin - _xlpm.inicio),
    _xlpm.tiempo, REDUCE(0, SEQUENCE(_xlpm.dias + 1, 1, 0, 1),
      LAMBDA(_xlpm.acum,_xlpm.d,
        LET(
          _xlpm.dia, TRUNC(_xlpm.inicio) + _xlpm.d,
          _xlpm.horaIni, IF(_xlpm.d = 0, MAX(_xlpm.inicio, _xlpm.dia + AQ446), _xlpm.dia + AQ446),
          _xlpm.horaFin, IF(_xlpm.d = _xlpm.dias, MIN(_xlpm.fin, _xlpm.dia + AR446), _xlpm.dia + AR446),
          _xlpm.tiempo_dia, MAX(0, _xlpm.horaFin - _xlpm.horaIni),
          _xlpm.acum + _xlpm.tiempo_dia
        )
      )
    ),
    TEXT(_xlpm.tiempo, "h:mm")
  )
)</f>
        <v>3:15</v>
      </c>
      <c r="Y446" t="str">
        <f>TEXT((KPI_IMs_2[[#This Row],[FECHA DE REPORTE]]+KPI_IMs_2[[#This Row],[HORA DE REPORTE]]) - (KPI_IMs_2[[#This Row],[FECHA DE LA NOVEDAD]]+KPI_IMs_2[[#This Row],[HORA DE LA FALLA]]), "[h]:mm")</f>
        <v>0:35</v>
      </c>
      <c r="Z446" t="str">
        <v>FALLA CAJAS BLOQUEADAS</v>
      </c>
      <c r="AA446" t="str">
        <v>Software / Actualización</v>
      </c>
      <c r="AB446" t="str">
        <v>PROBLEMAS EN EL POD - APLICACION CEM</v>
      </c>
      <c r="AC446" t="str">
        <v>Software / Actualización</v>
      </c>
      <c r="AD446" t="str">
        <v>SI</v>
      </c>
      <c r="AE446" t="str">
        <v>NO</v>
      </c>
      <c r="AF446" t="str">
        <v>NO</v>
      </c>
      <c r="AG446" t="str">
        <v>NO</v>
      </c>
      <c r="AH446" t="str">
        <v>INTERNO</v>
      </c>
      <c r="AI446" t="str">
        <v>NEGOCIO</v>
      </c>
      <c r="AJ446" t="str">
        <v>enviar una nueva versión del servicio LoyaltyWSDL ; se reinicia el pod del servicio y el pod de la aplicación</v>
      </c>
      <c r="AM446" t="str">
        <v>Culminado 100%</v>
      </c>
      <c r="AP446" t="str" xml:space="preserve">
        <v xml:space="preserve">FALLA CAJAS BLOQUEADAS_x000d_
•	al momento de ingresar puntos queda procesando por 6 minutos._x000d_
*	día 8 de abril se registra afectación para la aplicación del ecosistema NCR CEM5 (Aplicación centralizadora de clientes). El primer hecho registrado es la no consulta de clientes desde una POS. Se detecta inestabilidad en el servicio mediante la no consulta de clientes desde una POS en una tienda. Una vez se detecta que no hay consulta, se realiza las revisiones a la aplicación web y desde allí tampoco había accesos. Una vez detectada esta inestabilidad, se procede a reiniciar el POD que se encuentra en contenderos Rancher. Una vez reiniciado, se visualiza normalidad en la operación y acceso a la aplicación. Sin embargo, adicionalmente se contacta con el proveedor NCR y se encuentra que existe un script que tiene un costo muy alto a nivel de sql y este procede a enviar una nueva versión del servicio LoyaltyWSDL. Se despliega servicio LoyaltyWSDL, se reinicia el POD del servicio y el POD de la aplicación y la operación retorna a la normalidad. _x000d_
</v>
      </c>
      <c r="AQ446">
        <v>0.3333333333333333</v>
      </c>
      <c r="AR446">
        <v>0.875</v>
      </c>
    </row>
    <row r="447" xml:space="preserve">
      <c r="A447">
        <v>584864</v>
      </c>
      <c r="B447" t="str">
        <f>VLOOKUP(H447,DetalleTiendas!A$2:S$1778,3,FALSE)</f>
        <v>MEJORAMIENTO DEL HOGAR</v>
      </c>
      <c r="C447" t="str">
        <f>VLOOKUP(H447,DetalleTiendas!A$2:S$1778,4,FALSE)</f>
        <v>MEJORAMIENTO DEL HOGAR</v>
      </c>
      <c r="D447" t="str">
        <f>VLOOKUP(H447,DetalleTiendas!A$2:S$1778,5,FALSE)</f>
        <v>MEJORAMIENTO DEL HOGAR</v>
      </c>
      <c r="E447" t="str">
        <v>ENLACES</v>
      </c>
      <c r="F447" t="str">
        <v>NO</v>
      </c>
      <c r="G447" t="str" xml:space="preserve">
        <f xml:space="preserve">IF(
   AND(ISNUMBER(VALUE(MID(H447,3,3))), ISNUMBER(FIND(" ", H447))),
   LEFT(H447,FIND(" ",H447)-1),
   H447
)</f>
        <v>MEJORAMIENTO DEL HOGAR</v>
      </c>
      <c r="H447" t="str">
        <v>MEJORAMIENTO DEL HOGAR</v>
      </c>
      <c r="J447" t="str">
        <v>Aplicaciones de Tienda-Aplicaciones MDH Colombia</v>
      </c>
      <c r="K447" t="str">
        <v>Diego Mahecha</v>
      </c>
      <c r="L447" t="str">
        <v>CERRADO</v>
      </c>
      <c r="M447" t="str">
        <v>CERRADO</v>
      </c>
      <c r="N447" t="str">
        <v>ALTA</v>
      </c>
      <c r="O447">
        <v>45389</v>
      </c>
      <c r="P447">
        <v>0.3958333333333333</v>
      </c>
      <c r="Q447" t="str">
        <f>TEXT(KPI_IMs_2[[#This Row],[FECHA DE LA NOVEDAD]],"MMMM")</f>
        <v>abril</v>
      </c>
      <c r="R447" t="str">
        <f>TEXT(KPI_IMs_2[[#This Row],[FECHA DE LA NOVEDAD]],"aaaa")</f>
        <v>2024</v>
      </c>
      <c r="S447">
        <v>45389</v>
      </c>
      <c r="T447">
        <v>45389</v>
      </c>
      <c r="U447">
        <v>0.4284722222222222</v>
      </c>
      <c r="V447">
        <v>0.5</v>
      </c>
      <c r="W447">
        <f>((KPI_IMs_2[[#This Row],[FECHA DE RESOLUCION]]+KPI_IMs_2[[#This Row],[HORA CIERRE IM]])-(KPI_IMs_2[[#This Row],[FECHA DE LA NOVEDAD]]+KPI_IMs_2[[#This Row],[HORA DE LA FALLA]]))*24*60</f>
        <v>149.99999999650754</v>
      </c>
      <c r="X447" t="str" cm="1" xml:space="preserve">
        <f t="array" ref="X447" xml:space="preserve">IF(OR(O447="",P447="",S447="",V447="",AQ447="",AR447=""),"",
  LET(
    _xlpm.inicio, O447 + P447,
    _xlpm.fin, S447 + V447,
    _xlpm.dias, INT(_xlpm.fin - _xlpm.inicio),
    _xlpm.tiempo, REDUCE(0, SEQUENCE(_xlpm.dias + 1, 1, 0, 1),
      LAMBDA(_xlpm.acum,_xlpm.d,
        LET(
          _xlpm.dia, TRUNC(_xlpm.inicio) + _xlpm.d,
          _xlpm.horaIni, IF(_xlpm.d = 0, MAX(_xlpm.inicio, _xlpm.dia + AQ447), _xlpm.dia + AQ447),
          _xlpm.horaFin, IF(_xlpm.d = _xlpm.dias, MIN(_xlpm.fin, _xlpm.dia + AR447), _xlpm.dia + AR447),
          _xlpm.tiempo_dia, MAX(0, _xlpm.horaFin - _xlpm.horaIni),
          _xlpm.acum + _xlpm.tiempo_dia
        )
      )
    ),
    TEXT(_xlpm.tiempo, "h:mm")
  )
)</f>
        <v>2:30</v>
      </c>
      <c r="Y447" t="str">
        <f>TEXT((KPI_IMs_2[[#This Row],[FECHA DE REPORTE]]+KPI_IMs_2[[#This Row],[HORA DE REPORTE]]) - (KPI_IMs_2[[#This Row],[FECHA DE LA NOVEDAD]]+KPI_IMs_2[[#This Row],[HORA DE LA FALLA]]), "[h]:mm")</f>
        <v>0:47</v>
      </c>
      <c r="Z447" t="str">
        <v>LENTITUD EN LAS POS</v>
      </c>
      <c r="AA447" t="str">
        <v>Software / Actualización</v>
      </c>
      <c r="AB447" t="str">
        <v>NOVEDAD POD DPC</v>
      </c>
      <c r="AC447" t="str">
        <v>Software / Actualización</v>
      </c>
      <c r="AD447" t="str">
        <v>SI</v>
      </c>
      <c r="AE447" t="str">
        <v>NO</v>
      </c>
      <c r="AF447" t="str">
        <v>NO</v>
      </c>
      <c r="AG447" t="str">
        <v>SI</v>
      </c>
      <c r="AH447" t="str">
        <v>SISTEMAS</v>
      </c>
      <c r="AI447" t="str">
        <v>SISTEMAS</v>
      </c>
      <c r="AJ447" t="str">
        <v>reinicio ApiCEM; CEM5 y el Loyaltyauth</v>
      </c>
      <c r="AM447" t="str">
        <v>Culminado 100%</v>
      </c>
      <c r="AP447" t="str" xml:space="preserve">
        <v xml:space="preserve">FALLA A NIVEL NACIONAL EASY_x000d_
•	Lentitud en consulta cliente POS y aplicaciones EASY._x000d_
*	Se presento novedad con aplicación CEM, se reinició Api CEM, CEM5 y el Loyaltyauth se rescataron logs y se escalo a NCR. los servicios se restablecieron a las 10:30 am del 7 de abril de 2024. _x000d_
- El día 7 de abril se registra afectación para la aplicación del ecosistema NCR CEM5 (Aplicación centralizadora de clientes). El primer hecho registrado es la no consulta de clientes desde una POS. Se detecta inestabilidad en el servicio mediante la no consulta de clientes desde una POS en una tienda. Una vez se detecta que no hay consulta, se realiza las revisiones a la aplicación web y desde allí tampoco había accesos. Una vez detectada esta inestabilidad, se procede a reiniciar el POD que se encuentra en contenderos Rancher. Una vez reiniciado, se visualiza normalidad en la operación y acceso a la aplicación. EL RESOLUTOR NO ENTREGA DETALLES DE HORA DE SOLUCIÓN_x000d_
</v>
      </c>
      <c r="AQ447">
        <v>0.3333333333333333</v>
      </c>
      <c r="AR447">
        <v>0.875</v>
      </c>
    </row>
    <row r="448" xml:space="preserve">
      <c r="A448">
        <v>584861</v>
      </c>
      <c r="B448" t="str">
        <f>VLOOKUP(H448,DetalleTiendas!A$2:S$1778,3,FALSE)</f>
        <v>SUPERMERCADOS</v>
      </c>
      <c r="C448" t="str">
        <f>VLOOKUP(H448,DetalleTiendas!A$2:S$1778,4,FALSE)</f>
        <v>JUMBO</v>
      </c>
      <c r="D448" t="str">
        <f>VLOOKUP(H448,DetalleTiendas!A$2:S$1778,5,FALSE)</f>
        <v>OCCIDENTE</v>
      </c>
      <c r="E448" t="str">
        <v>ENLACES</v>
      </c>
      <c r="F448" t="str">
        <v>SI</v>
      </c>
      <c r="G448" t="str" xml:space="preserve">
        <f xml:space="preserve">IF(
   AND(ISNUMBER(VALUE(MID(H448,3,3))), ISNUMBER(FIND(" ", H448))),
   LEFT(H448,FIND(" ",H448)-1),
   H448
)</f>
        <v>J013</v>
      </c>
      <c r="H448" t="str">
        <v>J013 VALLE DE LILI</v>
      </c>
      <c r="J448" t="str">
        <v>Soporte_Onsite_REG_Occidente_SM Colombia</v>
      </c>
      <c r="K448" t="str">
        <v>Miguel Caicedo</v>
      </c>
      <c r="L448" t="str">
        <v>ABIERTO</v>
      </c>
      <c r="M448" t="str">
        <v>CERRADO</v>
      </c>
      <c r="N448" t="str">
        <v>MEDIA</v>
      </c>
      <c r="O448">
        <v>45389</v>
      </c>
      <c r="P448">
        <v>0.5319444444444444</v>
      </c>
      <c r="Q448" t="str">
        <f>TEXT(KPI_IMs_2[[#This Row],[FECHA DE LA NOVEDAD]],"MMMM")</f>
        <v>abril</v>
      </c>
      <c r="R448" t="str">
        <f>TEXT(KPI_IMs_2[[#This Row],[FECHA DE LA NOVEDAD]],"aaaa")</f>
        <v>2024</v>
      </c>
      <c r="S448">
        <v>45390</v>
      </c>
      <c r="T448">
        <v>45389</v>
      </c>
      <c r="U448">
        <v>0.5451388888888888</v>
      </c>
      <c r="V448">
        <v>0.3576388888888889</v>
      </c>
      <c r="W448">
        <f>((KPI_IMs_2[[#This Row],[FECHA DE RESOLUCION]]+KPI_IMs_2[[#This Row],[HORA CIERRE IM]])-(KPI_IMs_2[[#This Row],[FECHA DE LA NOVEDAD]]+KPI_IMs_2[[#This Row],[HORA DE LA FALLA]]))*24*60</f>
        <v>1188.9999999990687</v>
      </c>
      <c r="X448" t="str" cm="1" xml:space="preserve">
        <f t="array" ref="X448" xml:space="preserve">IF(OR(O448="",P448="",S448="",V448="",AQ448="",AR448=""),"",
  LET(
    _xlpm.inicio, O448 + P448,
    _xlpm.fin, S448 + V448,
    _xlpm.dias, INT(_xlpm.fin - _xlpm.inicio),
    _xlpm.tiempo, REDUCE(0, SEQUENCE(_xlpm.dias + 1, 1, 0, 1),
      LAMBDA(_xlpm.acum,_xlpm.d,
        LET(
          _xlpm.dia, TRUNC(_xlpm.inicio) + _xlpm.d,
          _xlpm.horaIni, IF(_xlpm.d = 0, MAX(_xlpm.inicio, _xlpm.dia + AQ448), _xlpm.dia + AQ448),
          _xlpm.horaFin, IF(_xlpm.d = _xlpm.dias, MIN(_xlpm.fin, _xlpm.dia + AR448), _xlpm.dia + AR448),
          _xlpm.tiempo_dia, MAX(0, _xlpm.horaFin - _xlpm.horaIni),
          _xlpm.acum + _xlpm.tiempo_dia
        )
      )
    ),
    TEXT(_xlpm.tiempo, "h:mm")
  )
)</f>
        <v>8:14</v>
      </c>
      <c r="Y448" t="str">
        <f>TEXT((KPI_IMs_2[[#This Row],[FECHA DE REPORTE]]+KPI_IMs_2[[#This Row],[HORA DE REPORTE]]) - (KPI_IMs_2[[#This Row],[FECHA DE LA NOVEDAD]]+KPI_IMs_2[[#This Row],[HORA DE LA FALLA]]), "[h]:mm")</f>
        <v>0:19</v>
      </c>
      <c r="Z448" t="str">
        <v>POS SCO BLOQUEADAS NO SINCRONIZAN</v>
      </c>
      <c r="AA448" t="str">
        <v>Software / Actualización</v>
      </c>
      <c r="AB448" t="str">
        <v>FALLA - POS</v>
      </c>
      <c r="AC448" t="str">
        <v>Software / Actualización</v>
      </c>
      <c r="AD448" t="str">
        <v>SI</v>
      </c>
      <c r="AE448" t="str">
        <v>NO</v>
      </c>
      <c r="AF448" t="str">
        <v>NO</v>
      </c>
      <c r="AG448" t="str">
        <v>NO</v>
      </c>
      <c r="AH448" t="str">
        <v>INTERNO</v>
      </c>
      <c r="AI448" t="str">
        <v>SISTEMAS</v>
      </c>
      <c r="AJ448" t="str">
        <v>reinicio equipos</v>
      </c>
      <c r="AM448" t="str">
        <v>Culminado 100%</v>
      </c>
      <c r="AP448" t="str" xml:space="preserve">
        <v xml:space="preserve">POS SCO BLOQUEADAS NO SINCRONIZAN_x000d_
•	POS SCO bloqueadas no sincronizan UUNN._x000d_
*	Se realiza la visita al local y se identifica la falla. Se procede hacer contacto con @Ivan Pulido, quien nos da instrucciones de verificación para identificar la falla. El POS presenta error, el cual se deja como imagen. Se procede a descartar la novedad, se inicia el POS, se identifica si sube sin novedad, se para el POS, se reinicia el equipo completo, se verifica que el SCO trabaje sin novedad. Se hace entrega de las POS funcionales a GTE de la Tienda y al Regional (Carmen). </v>
      </c>
      <c r="AQ448">
        <v>0.3333333333333333</v>
      </c>
      <c r="AR448">
        <v>0.875</v>
      </c>
    </row>
    <row r="449" xml:space="preserve">
      <c r="A449">
        <v>585790</v>
      </c>
      <c r="B449" t="str">
        <f>VLOOKUP(H449,DetalleTiendas!A$2:S$1778,3,FALSE)</f>
        <v>SUPERMERCADOS</v>
      </c>
      <c r="C449" t="str">
        <f>VLOOKUP(H449,DetalleTiendas!A$2:S$1778,4,FALSE)</f>
        <v>EDS JUMBO</v>
      </c>
      <c r="D449" t="str">
        <f>VLOOKUP(H449,DetalleTiendas!A$2:S$1778,5,FALSE)</f>
        <v>BOGOTA</v>
      </c>
      <c r="E449" t="str">
        <v>GENESIX</v>
      </c>
      <c r="F449" t="str">
        <v>NO</v>
      </c>
      <c r="G449" t="str" xml:space="preserve">
        <f xml:space="preserve">IF(
   AND(ISNUMBER(VALUE(MID(H449,3,3))), ISNUMBER(FIND(" ", H449))),
   LEFT(H449,FIND(" ",H449)-1),
   H449
)</f>
        <v>Z145</v>
      </c>
      <c r="H449" t="str">
        <v>Z145 AV CIUDAD DE CALI</v>
      </c>
      <c r="J449" t="str">
        <v>Redes y Comunicaciones-NIVEL 2 - COL</v>
      </c>
      <c r="K449" t="str">
        <v>Guillermo Gutierrez</v>
      </c>
      <c r="L449" t="str">
        <v>CERRADO</v>
      </c>
      <c r="M449" t="str">
        <v>CERRADO</v>
      </c>
      <c r="N449" t="str">
        <v>MEDIA</v>
      </c>
      <c r="O449">
        <v>45389</v>
      </c>
      <c r="P449">
        <v>0.6666666666666666</v>
      </c>
      <c r="Q449" t="str">
        <f>TEXT(KPI_IMs_2[[#This Row],[FECHA DE LA NOVEDAD]],"MMMM")</f>
        <v>abril</v>
      </c>
      <c r="R449" t="str">
        <f>TEXT(KPI_IMs_2[[#This Row],[FECHA DE LA NOVEDAD]],"aaaa")</f>
        <v>2024</v>
      </c>
      <c r="S449">
        <v>45390</v>
      </c>
      <c r="T449">
        <v>45390</v>
      </c>
      <c r="U449">
        <v>0.33194444444444443</v>
      </c>
      <c r="V449">
        <v>0.5416666666666666</v>
      </c>
      <c r="W449">
        <f>((KPI_IMs_2[[#This Row],[FECHA DE RESOLUCION]]+KPI_IMs_2[[#This Row],[HORA CIERRE IM]])-(KPI_IMs_2[[#This Row],[FECHA DE LA NOVEDAD]]+KPI_IMs_2[[#This Row],[HORA DE LA FALLA]]))*24*60</f>
        <v>1260</v>
      </c>
      <c r="X449" t="str" cm="1" xml:space="preserve">
        <f t="array" ref="X449" xml:space="preserve">IF(OR(O449="",P449="",S449="",V449="",AQ449="",AR449=""),"",
  LET(
    _xlpm.inicio, O449 + P449,
    _xlpm.fin, S449 + V449,
    _xlpm.dias, INT(_xlpm.fin - _xlpm.inicio),
    _xlpm.tiempo, REDUCE(0, SEQUENCE(_xlpm.dias + 1, 1, 0, 1),
      LAMBDA(_xlpm.acum,_xlpm.d,
        LET(
          _xlpm.dia, TRUNC(_xlpm.inicio) + _xlpm.d,
          _xlpm.horaIni, IF(_xlpm.d = 0, MAX(_xlpm.inicio, _xlpm.dia + AQ449), _xlpm.dia + AQ449),
          _xlpm.horaFin, IF(_xlpm.d = _xlpm.dias, MIN(_xlpm.fin, _xlpm.dia + AR449), _xlpm.dia + AR449),
          _xlpm.tiempo_dia, MAX(0, _xlpm.horaFin - _xlpm.horaIni),
          _xlpm.acum + _xlpm.tiempo_dia
        )
      )
    ),
    TEXT(_xlpm.tiempo, "h:mm")
  )
)</f>
        <v>5:00</v>
      </c>
      <c r="Y449" t="str">
        <f>TEXT((KPI_IMs_2[[#This Row],[FECHA DE REPORTE]]+KPI_IMs_2[[#This Row],[HORA DE REPORTE]]) - (KPI_IMs_2[[#This Row],[FECHA DE LA NOVEDAD]]+KPI_IMs_2[[#This Row],[HORA DE LA FALLA]]), "[h]:mm")</f>
        <v>15:58</v>
      </c>
      <c r="Z449" t="str">
        <v>CAIDA ENLACES</v>
      </c>
      <c r="AA449" t="str">
        <v>Red / Enlace / Proveedor</v>
      </c>
      <c r="AB449" t="str">
        <v>CORTE DE FIBRA PROVEEDOR - CIRION</v>
      </c>
      <c r="AC449" t="str">
        <v>Proveedor - Red/Infraestructura</v>
      </c>
      <c r="AD449" t="str">
        <v>SI</v>
      </c>
      <c r="AE449" t="str">
        <v>NO</v>
      </c>
      <c r="AF449" t="str">
        <v>NO</v>
      </c>
      <c r="AG449" t="str">
        <v>NO</v>
      </c>
      <c r="AH449" t="str">
        <v>EXTERNO</v>
      </c>
      <c r="AI449" t="str">
        <v>PROVEEDOR</v>
      </c>
      <c r="AJ449" t="str">
        <v>Ajuste por parte del Proveedor</v>
      </c>
      <c r="AM449" t="str">
        <v>Culminado 100%</v>
      </c>
      <c r="AP449" t="str" xml:space="preserve">
        <v xml:space="preserve">FALLA ENLACE CAÍDO | FALLA ENLACE CAÍDO_x000d_
•        Lentitud en consulta cliente POS y aplicaciones EASY._x000d_
*        Se presento una novedad de corte de fibra por parte del proveedor de CIRION la cual fue reportada en el momento en que se presentó la falla y se escaló al proveedor que intervenido en la reparación y solución, actualmente se encuentra operativa desde el 9 de abril. </v>
      </c>
      <c r="AQ449">
        <v>0.3333333333333333</v>
      </c>
      <c r="AR449">
        <v>0.875</v>
      </c>
    </row>
    <row r="450" xml:space="preserve">
      <c r="A450">
        <v>574985</v>
      </c>
      <c r="B450" t="str">
        <f>VLOOKUP(H450,DetalleTiendas!A$2:S$1778,3,FALSE)</f>
        <v>SUPERMERCADOS</v>
      </c>
      <c r="C450" t="str">
        <f>VLOOKUP(H450,DetalleTiendas!A$2:S$1778,4,FALSE)</f>
        <v>JUMBO</v>
      </c>
      <c r="D450" t="str">
        <f>VLOOKUP(H450,DetalleTiendas!A$2:S$1778,5,FALSE)</f>
        <v>BOGOTA</v>
      </c>
      <c r="E450" t="str">
        <v>POS</v>
      </c>
      <c r="F450" t="str">
        <v>N/A</v>
      </c>
      <c r="G450" t="str" xml:space="preserve">
        <f xml:space="preserve">IF(
   AND(ISNUMBER(VALUE(MID(H450,3,3))), ISNUMBER(FIND(" ", H450))),
   LEFT(H450,FIND(" ",H450)-1),
   H450
)</f>
        <v>J070</v>
      </c>
      <c r="H450" t="str">
        <v>J070 SUBA</v>
      </c>
      <c r="J450" t="str">
        <v>Soporte_Onsite_BOGOTA</v>
      </c>
      <c r="K450" t="str">
        <v>Juan Fernando Rodriguez</v>
      </c>
      <c r="L450" t="str">
        <v>ABIERTO</v>
      </c>
      <c r="M450" t="str">
        <v>CERRADO</v>
      </c>
      <c r="N450" t="str">
        <v>MEDIA</v>
      </c>
      <c r="O450">
        <v>45385</v>
      </c>
      <c r="P450">
        <v>0.5041666666666667</v>
      </c>
      <c r="Q450" t="str">
        <f>TEXT(KPI_IMs_2[[#This Row],[FECHA DE LA NOVEDAD]],"MMMM")</f>
        <v>abril</v>
      </c>
      <c r="R450" t="str">
        <f>TEXT(KPI_IMs_2[[#This Row],[FECHA DE LA NOVEDAD]],"aaaa")</f>
        <v>2024</v>
      </c>
      <c r="S450">
        <v>45385</v>
      </c>
      <c r="T450">
        <v>45385</v>
      </c>
      <c r="U450">
        <v>0.5041666666666667</v>
      </c>
      <c r="V450">
        <v>0.5868055555555556</v>
      </c>
      <c r="W450">
        <f>((KPI_IMs_2[[#This Row],[FECHA DE RESOLUCION]]+KPI_IMs_2[[#This Row],[HORA CIERRE IM]])-(KPI_IMs_2[[#This Row],[FECHA DE LA NOVEDAD]]+KPI_IMs_2[[#This Row],[HORA DE LA FALLA]]))*24*60</f>
        <v>119.00000000023283</v>
      </c>
      <c r="X450" t="str" cm="1" xml:space="preserve">
        <f t="array" ref="X450" xml:space="preserve">IF(OR(O450="",P450="",S450="",V450="",AQ450="",AR450=""),"",
  LET(
    _xlpm.inicio, O450 + P450,
    _xlpm.fin, S450 + V450,
    _xlpm.dias, INT(_xlpm.fin - _xlpm.inicio),
    _xlpm.tiempo, REDUCE(0, SEQUENCE(_xlpm.dias + 1, 1, 0, 1),
      LAMBDA(_xlpm.acum,_xlpm.d,
        LET(
          _xlpm.dia, TRUNC(_xlpm.inicio) + _xlpm.d,
          _xlpm.horaIni, IF(_xlpm.d = 0, MAX(_xlpm.inicio, _xlpm.dia + AQ450), _xlpm.dia + AQ450),
          _xlpm.horaFin, IF(_xlpm.d = _xlpm.dias, MIN(_xlpm.fin, _xlpm.dia + AR450), _xlpm.dia + AR450),
          _xlpm.tiempo_dia, MAX(0, _xlpm.horaFin - _xlpm.horaIni),
          _xlpm.acum + _xlpm.tiempo_dia
        )
      )
    ),
    TEXT(_xlpm.tiempo, "h:mm")
  )
)</f>
        <v>1:59</v>
      </c>
      <c r="Y450" t="str">
        <f>TEXT((KPI_IMs_2[[#This Row],[FECHA DE REPORTE]]+KPI_IMs_2[[#This Row],[HORA DE REPORTE]]) - (KPI_IMs_2[[#This Row],[FECHA DE LA NOVEDAD]]+KPI_IMs_2[[#This Row],[HORA DE LA FALLA]]), "[h]:mm")</f>
        <v>0:00</v>
      </c>
      <c r="Z450" t="str">
        <v>FALLA IMPRESION FACTURA</v>
      </c>
      <c r="AA450" t="str">
        <v>Hardware / Equipos</v>
      </c>
      <c r="AB450" t="str">
        <v xml:space="preserve">FALLA L IMPRIMIR FACTURAS </v>
      </c>
      <c r="AC450" t="str">
        <v>Infraestructura - Eléctrica</v>
      </c>
      <c r="AD450" t="str">
        <v>NO</v>
      </c>
      <c r="AE450" t="str">
        <v>NO</v>
      </c>
      <c r="AF450" t="str">
        <v>NO</v>
      </c>
      <c r="AG450" t="str">
        <v>NO</v>
      </c>
      <c r="AH450" t="str">
        <v xml:space="preserve">INTERNO </v>
      </c>
      <c r="AI450" t="str">
        <v>SISTEMAS</v>
      </c>
      <c r="AJ450" t="str">
        <v>No existe</v>
      </c>
      <c r="AM450" t="str">
        <v>Culminado 100%</v>
      </c>
      <c r="AP450" t="str" xml:space="preserve">
        <v xml:space="preserve">FALLA EN IMPRESORAS _x000d_
•	se le reinician los servicios a la pos, por favor validar, sin embargo solicitar revisión de la impresora por parte del técnico que visita la tienda.</v>
      </c>
      <c r="AQ450">
        <v>0.3333333333333333</v>
      </c>
      <c r="AR450">
        <v>0.875</v>
      </c>
    </row>
    <row r="451" xml:space="preserve">
      <c r="A451">
        <v>574061</v>
      </c>
      <c r="B451" t="str">
        <f>VLOOKUP(H451,DetalleTiendas!A$2:S$1778,3,FALSE)</f>
        <v>SUPERMERCADOS</v>
      </c>
      <c r="C451" t="str">
        <f>VLOOKUP(H451,DetalleTiendas!A$2:S$1778,4,FALSE)</f>
        <v>METRO</v>
      </c>
      <c r="D451" t="str">
        <f>VLOOKUP(H451,DetalleTiendas!A$2:S$1778,5,FALSE)</f>
        <v>CENTRO</v>
      </c>
      <c r="E451" t="str">
        <v>POS</v>
      </c>
      <c r="F451" t="str">
        <v>NO</v>
      </c>
      <c r="G451" t="str" xml:space="preserve">
        <f xml:space="preserve">IF(
   AND(ISNUMBER(VALUE(MID(H451,3,3))), ISNUMBER(FIND(" ", H451))),
   LEFT(H451,FIND(" ",H451)-1),
   H451
)</f>
        <v>M806</v>
      </c>
      <c r="H451" t="str">
        <v>M806 PRADO</v>
      </c>
      <c r="J451" t="str">
        <v>Mantenimiento_Colombia</v>
      </c>
      <c r="K451" t="str">
        <v>David Higuita</v>
      </c>
      <c r="L451" t="str">
        <v>CERRADO</v>
      </c>
      <c r="M451" t="str">
        <v>CERRADO</v>
      </c>
      <c r="N451" t="str">
        <v>MEDIA</v>
      </c>
      <c r="O451">
        <v>45385</v>
      </c>
      <c r="P451">
        <v>0.2361111111111111</v>
      </c>
      <c r="Q451" t="str">
        <f>TEXT(KPI_IMs_2[[#This Row],[FECHA DE LA NOVEDAD]],"MMMM")</f>
        <v>abril</v>
      </c>
      <c r="R451" t="str">
        <f>TEXT(KPI_IMs_2[[#This Row],[FECHA DE LA NOVEDAD]],"aaaa")</f>
        <v>2024</v>
      </c>
      <c r="S451">
        <v>45385</v>
      </c>
      <c r="T451">
        <v>45385</v>
      </c>
      <c r="U451">
        <v>0.23958333333333334</v>
      </c>
      <c r="V451">
        <v>0.3402777777777778</v>
      </c>
      <c r="W451">
        <f>((KPI_IMs_2[[#This Row],[FECHA DE RESOLUCION]]+KPI_IMs_2[[#This Row],[HORA CIERRE IM]])-(KPI_IMs_2[[#This Row],[FECHA DE LA NOVEDAD]]+KPI_IMs_2[[#This Row],[HORA DE LA FALLA]]))*24*60</f>
        <v>150.00000000698492</v>
      </c>
      <c r="X451" t="str" cm="1" xml:space="preserve">
        <f t="array" ref="X451" xml:space="preserve">IF(OR(O451="",P451="",S451="",V451="",AQ451="",AR451=""),"",
  LET(
    _xlpm.inicio, O451 + P451,
    _xlpm.fin, S451 + V451,
    _xlpm.dias, INT(_xlpm.fin - _xlpm.inicio),
    _xlpm.tiempo, REDUCE(0, SEQUENCE(_xlpm.dias + 1, 1, 0, 1),
      LAMBDA(_xlpm.acum,_xlpm.d,
        LET(
          _xlpm.dia, TRUNC(_xlpm.inicio) + _xlpm.d,
          _xlpm.horaIni, IF(_xlpm.d = 0, MAX(_xlpm.inicio, _xlpm.dia + AQ451), _xlpm.dia + AQ451),
          _xlpm.horaFin, IF(_xlpm.d = _xlpm.dias, MIN(_xlpm.fin, _xlpm.dia + AR451), _xlpm.dia + AR451),
          _xlpm.tiempo_dia, MAX(0, _xlpm.horaFin - _xlpm.horaIni),
          _xlpm.acum + _xlpm.tiempo_dia
        )
      )
    ),
    TEXT(_xlpm.tiempo, "h:mm")
  )
)</f>
        <v>0:10</v>
      </c>
      <c r="Y451" t="str">
        <f>TEXT((KPI_IMs_2[[#This Row],[FECHA DE REPORTE]]+KPI_IMs_2[[#This Row],[HORA DE REPORTE]]) - (KPI_IMs_2[[#This Row],[FECHA DE LA NOVEDAD]]+KPI_IMs_2[[#This Row],[HORA DE LA FALLA]]), "[h]:mm")</f>
        <v>0:05</v>
      </c>
      <c r="Z451" t="str">
        <v>FALLA DE ENERGIA</v>
      </c>
      <c r="AA451" t="str">
        <v>Eléctrico / Energía</v>
      </c>
      <c r="AB451" t="str">
        <v>FALLA CON LA UPS</v>
      </c>
      <c r="AC451" t="str">
        <v>Infraestructura - Eléctrica</v>
      </c>
      <c r="AD451" t="str">
        <v>SI</v>
      </c>
      <c r="AE451" t="str">
        <v>SI</v>
      </c>
      <c r="AF451" t="str">
        <v>SI</v>
      </c>
      <c r="AG451" t="str">
        <v>SI</v>
      </c>
      <c r="AH451" t="str">
        <v>EXTERNO</v>
      </c>
      <c r="AI451" t="str">
        <v>PROVEEDOR</v>
      </c>
      <c r="AJ451" t="str">
        <v>Cambio de Baterias UPS</v>
      </c>
      <c r="AM451" t="str">
        <v>Culminado 100%</v>
      </c>
      <c r="AP451" t="str" xml:space="preserve">
        <v xml:space="preserve">FALLA UPS_x000d_
•        se encontró UPS en bypass, electrónicos Se revisa por sobrecargas y no reporta La UPS reporta fin de autonomía lo cual al dejo en bypass y con el breaker activado debido a una descarga prolongada _x000d_
Se recomienda evitar esto activando el generador en los tiempo cortos de Max 30 Segundos Igualmente si realizan maniobras eléctricas.</v>
      </c>
      <c r="AQ451">
        <v>0.3333333333333333</v>
      </c>
      <c r="AR451">
        <v>0.875</v>
      </c>
    </row>
    <row r="452" xml:space="preserve">
      <c r="A452">
        <v>575890</v>
      </c>
      <c r="B452" t="str">
        <f>VLOOKUP(H452,DetalleTiendas!A$2:S$1778,3,FALSE)</f>
        <v>SUPERMERCADOS</v>
      </c>
      <c r="C452" t="str">
        <f>VLOOKUP(H452,DetalleTiendas!A$2:S$1778,4,FALSE)</f>
        <v>EDS JUMBO</v>
      </c>
      <c r="D452" t="str">
        <f>VLOOKUP(H452,DetalleTiendas!A$2:S$1778,5,FALSE)</f>
        <v>BOGOTA</v>
      </c>
      <c r="E452" t="str">
        <v>ENLACES</v>
      </c>
      <c r="F452" t="str">
        <v>NO</v>
      </c>
      <c r="G452" t="str" xml:space="preserve">
        <f xml:space="preserve">IF(
   AND(ISNUMBER(VALUE(MID(H452,3,3))), ISNUMBER(FIND(" ", H452))),
   LEFT(H452,FIND(" ",H452)-1),
   H452
)</f>
        <v>Z121</v>
      </c>
      <c r="H452" t="str">
        <v>Z121 TREBOL</v>
      </c>
      <c r="J452" t="str">
        <v>Soporte_Onsite_REG_Occidente_SM Colombia</v>
      </c>
      <c r="K452" t="str">
        <v>Miguel Caicedo</v>
      </c>
      <c r="L452" t="str">
        <v>ABIERTO</v>
      </c>
      <c r="M452" t="str">
        <v>CERRADO</v>
      </c>
      <c r="N452" t="str">
        <v>ALTA</v>
      </c>
      <c r="O452">
        <v>45385</v>
      </c>
      <c r="P452">
        <v>0.6736111111111112</v>
      </c>
      <c r="Q452" t="str">
        <f>TEXT(KPI_IMs_2[[#This Row],[FECHA DE LA NOVEDAD]],"MMMM")</f>
        <v>abril</v>
      </c>
      <c r="R452" t="str">
        <f>TEXT(KPI_IMs_2[[#This Row],[FECHA DE LA NOVEDAD]],"aaaa")</f>
        <v>2024</v>
      </c>
      <c r="S452">
        <v>45386</v>
      </c>
      <c r="T452">
        <v>45385</v>
      </c>
      <c r="U452">
        <v>0.6944444444444444</v>
      </c>
      <c r="V452">
        <v>0.4048611111111111</v>
      </c>
      <c r="W452">
        <f>((KPI_IMs_2[[#This Row],[FECHA DE RESOLUCION]]+KPI_IMs_2[[#This Row],[HORA CIERRE IM]])-(KPI_IMs_2[[#This Row],[FECHA DE LA NOVEDAD]]+KPI_IMs_2[[#This Row],[HORA DE LA FALLA]]))*24*60</f>
        <v>1053.0000000062864</v>
      </c>
      <c r="X452" t="str" cm="1" xml:space="preserve">
        <f t="array" ref="X452" xml:space="preserve">IF(OR(O452="",P452="",S452="",V452="",AQ452="",AR452=""),"",
  LET(
    _xlpm.inicio, O452 + P452,
    _xlpm.fin, S452 + V452,
    _xlpm.dias, INT(_xlpm.fin - _xlpm.inicio),
    _xlpm.tiempo, REDUCE(0, SEQUENCE(_xlpm.dias + 1, 1, 0, 1),
      LAMBDA(_xlpm.acum,_xlpm.d,
        LET(
          _xlpm.dia, TRUNC(_xlpm.inicio) + _xlpm.d,
          _xlpm.horaIni, IF(_xlpm.d = 0, MAX(_xlpm.inicio, _xlpm.dia + AQ452), _xlpm.dia + AQ452),
          _xlpm.horaFin, IF(_xlpm.d = _xlpm.dias, MIN(_xlpm.fin, _xlpm.dia + AR452), _xlpm.dia + AR452),
          _xlpm.tiempo_dia, MAX(0, _xlpm.horaFin - _xlpm.horaIni),
          _xlpm.acum + _xlpm.tiempo_dia
        )
      )
    ),
    TEXT(_xlpm.tiempo, "h:mm")
  )
)</f>
        <v>4:50</v>
      </c>
      <c r="Y452" t="str">
        <f>TEXT((KPI_IMs_2[[#This Row],[FECHA DE REPORTE]]+KPI_IMs_2[[#This Row],[HORA DE REPORTE]]) - (KPI_IMs_2[[#This Row],[FECHA DE LA NOVEDAD]]+KPI_IMs_2[[#This Row],[HORA DE LA FALLA]]), "[h]:mm")</f>
        <v>0:30</v>
      </c>
      <c r="Z452" t="str">
        <v>CAIDA ENLACES</v>
      </c>
      <c r="AA452" t="str">
        <v>Red / Enlace / Proveedor</v>
      </c>
      <c r="AB452" t="str">
        <v>CAIDA DE ENLACES PROVEEDOR - CIRION</v>
      </c>
      <c r="AC452" t="str">
        <v>Proveedor - Red/Infraestructura</v>
      </c>
      <c r="AD452" t="str">
        <v>SI</v>
      </c>
      <c r="AE452" t="str">
        <v>NO</v>
      </c>
      <c r="AF452" t="str">
        <v>NO</v>
      </c>
      <c r="AG452" t="str">
        <v>NO</v>
      </c>
      <c r="AH452" t="str">
        <v>EXTERNO</v>
      </c>
      <c r="AI452" t="str">
        <v>PROVEEDOR</v>
      </c>
      <c r="AJ452" t="str">
        <v>Ajuste por parte del Proveedor</v>
      </c>
      <c r="AM452" t="str">
        <v>Culminado 100%</v>
      </c>
      <c r="AP452" t="str" xml:space="preserve">
        <v xml:space="preserve">CAIDA DE ENLACES PROVEEDOR – CIRION _x000d_
•	Caída de red, caída masiva de proveedor CIRION._x000d_
*	Las EDS, 121,149,146,132 subieron anoche después de la masiva que se encontraba en el nodo Sur, la EDS 101 subió hace 40 minutos por corte de fibra, la reparación de esta fue demorada por problemas climáticos he inundaciones en la cámara de fibra., pero ya fue solucionada la novedad. </v>
      </c>
      <c r="AQ452">
        <v>0.3333333333333333</v>
      </c>
      <c r="AR452">
        <v>0.875</v>
      </c>
    </row>
    <row r="453" xml:space="preserve">
      <c r="A453">
        <v>575890</v>
      </c>
      <c r="B453" t="str">
        <f>VLOOKUP(H453,DetalleTiendas!A$2:S$1778,3,FALSE)</f>
        <v>SUPERMERCADOS</v>
      </c>
      <c r="C453" t="str">
        <f>VLOOKUP(H453,DetalleTiendas!A$2:S$1778,4,FALSE)</f>
        <v>EDS JUMBO</v>
      </c>
      <c r="D453" t="str">
        <f>VLOOKUP(H453,DetalleTiendas!A$2:S$1778,5,FALSE)</f>
        <v>BOGOTA</v>
      </c>
      <c r="E453" t="str">
        <v>ENLACES</v>
      </c>
      <c r="F453" t="str">
        <v>NO</v>
      </c>
      <c r="G453" t="str" xml:space="preserve">
        <f xml:space="preserve">IF(
   AND(ISNUMBER(VALUE(MID(H453,3,3))), ISNUMBER(FIND(" ", H453))),
   LEFT(H453,FIND(" ",H453)-1),
   H453
)</f>
        <v>Z149</v>
      </c>
      <c r="H453" t="str">
        <v>Z149 ALQUERIA</v>
      </c>
      <c r="J453" t="str">
        <v>Soporte_Onsite_REG_Occidente_SM Colombia</v>
      </c>
      <c r="K453" t="str">
        <v>Miguel Caicedo</v>
      </c>
      <c r="L453" t="str">
        <v>ABIERTO</v>
      </c>
      <c r="M453" t="str">
        <v>CERRADO</v>
      </c>
      <c r="N453" t="str">
        <v>ALTA</v>
      </c>
      <c r="O453">
        <v>45385</v>
      </c>
      <c r="P453">
        <v>0.6736111111111112</v>
      </c>
      <c r="Q453" t="str">
        <f>TEXT(KPI_IMs_2[[#This Row],[FECHA DE LA NOVEDAD]],"MMMM")</f>
        <v>abril</v>
      </c>
      <c r="R453" t="str">
        <f>TEXT(KPI_IMs_2[[#This Row],[FECHA DE LA NOVEDAD]],"aaaa")</f>
        <v>2024</v>
      </c>
      <c r="S453">
        <v>45386</v>
      </c>
      <c r="T453">
        <v>45385</v>
      </c>
      <c r="U453">
        <v>0.6944444444444444</v>
      </c>
      <c r="V453">
        <v>0.4048611111111111</v>
      </c>
      <c r="W453">
        <f>((KPI_IMs_2[[#This Row],[FECHA DE RESOLUCION]]+KPI_IMs_2[[#This Row],[HORA CIERRE IM]])-(KPI_IMs_2[[#This Row],[FECHA DE LA NOVEDAD]]+KPI_IMs_2[[#This Row],[HORA DE LA FALLA]]))*24*60</f>
        <v>1053.0000000062864</v>
      </c>
      <c r="X453" t="str" cm="1" xml:space="preserve">
        <f t="array" ref="X453" xml:space="preserve">IF(OR(O453="",P453="",S453="",V453="",AQ453="",AR453=""),"",
  LET(
    _xlpm.inicio, O453 + P453,
    _xlpm.fin, S453 + V453,
    _xlpm.dias, INT(_xlpm.fin - _xlpm.inicio),
    _xlpm.tiempo, REDUCE(0, SEQUENCE(_xlpm.dias + 1, 1, 0, 1),
      LAMBDA(_xlpm.acum,_xlpm.d,
        LET(
          _xlpm.dia, TRUNC(_xlpm.inicio) + _xlpm.d,
          _xlpm.horaIni, IF(_xlpm.d = 0, MAX(_xlpm.inicio, _xlpm.dia + AQ453), _xlpm.dia + AQ453),
          _xlpm.horaFin, IF(_xlpm.d = _xlpm.dias, MIN(_xlpm.fin, _xlpm.dia + AR453), _xlpm.dia + AR453),
          _xlpm.tiempo_dia, MAX(0, _xlpm.horaFin - _xlpm.horaIni),
          _xlpm.acum + _xlpm.tiempo_dia
        )
      )
    ),
    TEXT(_xlpm.tiempo, "h:mm")
  )
)</f>
        <v>4:50</v>
      </c>
      <c r="Y453" t="str">
        <f>TEXT((KPI_IMs_2[[#This Row],[FECHA DE REPORTE]]+KPI_IMs_2[[#This Row],[HORA DE REPORTE]]) - (KPI_IMs_2[[#This Row],[FECHA DE LA NOVEDAD]]+KPI_IMs_2[[#This Row],[HORA DE LA FALLA]]), "[h]:mm")</f>
        <v>0:30</v>
      </c>
      <c r="Z453" t="str">
        <v>CAIDA ENLACES</v>
      </c>
      <c r="AA453" t="str">
        <v>Red / Enlace / Proveedor</v>
      </c>
      <c r="AB453" t="str">
        <v>CAIDA DE ENLACES PROVEEDOR - CIRION</v>
      </c>
      <c r="AC453" t="str">
        <v>Proveedor - Red/Infraestructura</v>
      </c>
      <c r="AD453" t="str">
        <v>SI</v>
      </c>
      <c r="AE453" t="str">
        <v>NO</v>
      </c>
      <c r="AF453" t="str">
        <v>NO</v>
      </c>
      <c r="AG453" t="str">
        <v>NO</v>
      </c>
      <c r="AH453" t="str">
        <v>EXTERNO</v>
      </c>
      <c r="AI453" t="str">
        <v>PROVEEDOR</v>
      </c>
      <c r="AJ453" t="str">
        <v>Ajuste por parte del Proveedor</v>
      </c>
      <c r="AM453" t="str">
        <v>Culminado 100%</v>
      </c>
      <c r="AP453" t="str" xml:space="preserve">
        <v xml:space="preserve">CAIDA DE ENLACES PROVEEDOR – CIRION _x000d_
•	Caída de red, caída masiva de proveedor CIRION._x000d_
*	Las EDS, 121,149,146,132 subieron anoche después de la masiva que se encontraba en el nodo Sur, la EDS 101 subió hace 40 minutos por corte de fibra, la reparación de esta fue demorada por problemas climáticos he inundaciones en la cámara de fibra., pero ya fue solucionada la novedad. </v>
      </c>
      <c r="AQ453">
        <v>0.3333333333333333</v>
      </c>
      <c r="AR453">
        <v>0.875</v>
      </c>
    </row>
    <row r="454" xml:space="preserve">
      <c r="A454">
        <v>575890</v>
      </c>
      <c r="B454" t="str">
        <f>VLOOKUP(H454,DetalleTiendas!A$2:S$1778,3,FALSE)</f>
        <v>SUPERMERCADOS</v>
      </c>
      <c r="C454" t="str">
        <f>VLOOKUP(H454,DetalleTiendas!A$2:S$1778,4,FALSE)</f>
        <v>EDS JUMBO</v>
      </c>
      <c r="D454" t="str">
        <f>VLOOKUP(H454,DetalleTiendas!A$2:S$1778,5,FALSE)</f>
        <v>BOGOTA</v>
      </c>
      <c r="E454" t="str">
        <v>ENLACES</v>
      </c>
      <c r="F454" t="str">
        <v>NO</v>
      </c>
      <c r="G454" t="str" xml:space="preserve">
        <f xml:space="preserve">IF(
   AND(ISNUMBER(VALUE(MID(H454,3,3))), ISNUMBER(FIND(" ", H454))),
   LEFT(H454,FIND(" ",H454)-1),
   H454
)</f>
        <v>Z146</v>
      </c>
      <c r="H454" t="str">
        <v>Z146 SEVILLANA</v>
      </c>
      <c r="J454" t="str">
        <v>Soporte_Onsite_REG_Occidente_SM Colombia</v>
      </c>
      <c r="K454" t="str">
        <v>Miguel Caicedo</v>
      </c>
      <c r="L454" t="str">
        <v>ABIERTO</v>
      </c>
      <c r="M454" t="str">
        <v>CERRADO</v>
      </c>
      <c r="N454" t="str">
        <v>ALTA</v>
      </c>
      <c r="O454">
        <v>45385</v>
      </c>
      <c r="P454">
        <v>0.6736111111111112</v>
      </c>
      <c r="Q454" t="str">
        <f>TEXT(KPI_IMs_2[[#This Row],[FECHA DE LA NOVEDAD]],"MMMM")</f>
        <v>abril</v>
      </c>
      <c r="R454" t="str">
        <f>TEXT(KPI_IMs_2[[#This Row],[FECHA DE LA NOVEDAD]],"aaaa")</f>
        <v>2024</v>
      </c>
      <c r="S454">
        <v>45386</v>
      </c>
      <c r="T454">
        <v>45385</v>
      </c>
      <c r="U454">
        <v>0.6944444444444444</v>
      </c>
      <c r="V454">
        <v>0.4048611111111111</v>
      </c>
      <c r="W454">
        <f>((KPI_IMs_2[[#This Row],[FECHA DE RESOLUCION]]+KPI_IMs_2[[#This Row],[HORA CIERRE IM]])-(KPI_IMs_2[[#This Row],[FECHA DE LA NOVEDAD]]+KPI_IMs_2[[#This Row],[HORA DE LA FALLA]]))*24*60</f>
        <v>1053.0000000062864</v>
      </c>
      <c r="X454" t="str" cm="1" xml:space="preserve">
        <f t="array" ref="X454" xml:space="preserve">IF(OR(O454="",P454="",S454="",V454="",AQ454="",AR454=""),"",
  LET(
    _xlpm.inicio, O454 + P454,
    _xlpm.fin, S454 + V454,
    _xlpm.dias, INT(_xlpm.fin - _xlpm.inicio),
    _xlpm.tiempo, REDUCE(0, SEQUENCE(_xlpm.dias + 1, 1, 0, 1),
      LAMBDA(_xlpm.acum,_xlpm.d,
        LET(
          _xlpm.dia, TRUNC(_xlpm.inicio) + _xlpm.d,
          _xlpm.horaIni, IF(_xlpm.d = 0, MAX(_xlpm.inicio, _xlpm.dia + AQ454), _xlpm.dia + AQ454),
          _xlpm.horaFin, IF(_xlpm.d = _xlpm.dias, MIN(_xlpm.fin, _xlpm.dia + AR454), _xlpm.dia + AR454),
          _xlpm.tiempo_dia, MAX(0, _xlpm.horaFin - _xlpm.horaIni),
          _xlpm.acum + _xlpm.tiempo_dia
        )
      )
    ),
    TEXT(_xlpm.tiempo, "h:mm")
  )
)</f>
        <v>4:50</v>
      </c>
      <c r="Y454" t="str">
        <f>TEXT((KPI_IMs_2[[#This Row],[FECHA DE REPORTE]]+KPI_IMs_2[[#This Row],[HORA DE REPORTE]]) - (KPI_IMs_2[[#This Row],[FECHA DE LA NOVEDAD]]+KPI_IMs_2[[#This Row],[HORA DE LA FALLA]]), "[h]:mm")</f>
        <v>0:30</v>
      </c>
      <c r="Z454" t="str">
        <v>CAIDA ENLACES</v>
      </c>
      <c r="AA454" t="str">
        <v>Red / Enlace / Proveedor</v>
      </c>
      <c r="AB454" t="str">
        <v>CAIDA DE ENLACES PROVEEDOR - CIRION</v>
      </c>
      <c r="AC454" t="str">
        <v>Proveedor - Red/Infraestructura</v>
      </c>
      <c r="AD454" t="str">
        <v>SI</v>
      </c>
      <c r="AE454" t="str">
        <v>NO</v>
      </c>
      <c r="AF454" t="str">
        <v>NO</v>
      </c>
      <c r="AG454" t="str">
        <v>NO</v>
      </c>
      <c r="AH454" t="str">
        <v>EXTERNO</v>
      </c>
      <c r="AI454" t="str">
        <v>PROVEEDOR</v>
      </c>
      <c r="AJ454" t="str">
        <v>Ajuste por parte del Proveedor</v>
      </c>
      <c r="AM454" t="str">
        <v>Culminado 100%</v>
      </c>
      <c r="AP454" t="str" xml:space="preserve">
        <v xml:space="preserve">CAIDA DE ENLACES PROVEEDOR – CIRION _x000d_
•	Caída de red, caída masiva de proveedor CIRION._x000d_
*	Las EDS, 121,149,146,132 subieron anoche después de la masiva que se encontraba en el nodo Sur, la EDS 101 subió hace 40 minutos por corte de fibra, la reparación de esta fue demorada por problemas climáticos he inundaciones en la cámara de fibra., pero ya fue solucionada la novedad. </v>
      </c>
      <c r="AQ454">
        <v>0.3333333333333333</v>
      </c>
      <c r="AR454">
        <v>0.875</v>
      </c>
    </row>
    <row r="455" xml:space="preserve">
      <c r="A455">
        <v>575890</v>
      </c>
      <c r="B455" t="str">
        <f>VLOOKUP(H455,DetalleTiendas!A$2:S$1778,3,FALSE)</f>
        <v>SUPERMERCADOS</v>
      </c>
      <c r="C455" t="str">
        <f>VLOOKUP(H455,DetalleTiendas!A$2:S$1778,4,FALSE)</f>
        <v>EDS JUMBO</v>
      </c>
      <c r="D455" t="str">
        <f>VLOOKUP(H455,DetalleTiendas!A$2:S$1778,5,FALSE)</f>
        <v>BOGOTA</v>
      </c>
      <c r="E455" t="str">
        <v>SWITCH</v>
      </c>
      <c r="F455" t="str">
        <v>NO</v>
      </c>
      <c r="G455" t="str" xml:space="preserve">
        <f xml:space="preserve">IF(
   AND(ISNUMBER(VALUE(MID(H455,3,3))), ISNUMBER(FIND(" ", H455))),
   LEFT(H455,FIND(" ",H455)-1),
   H455
)</f>
        <v>Z101</v>
      </c>
      <c r="H455" t="str">
        <v>Z101 TINTALITO</v>
      </c>
      <c r="J455" t="str">
        <v>Soporte_Onsite_REG_Occidente_SM Colombia</v>
      </c>
      <c r="K455" t="str">
        <v>Miguel Caicedo</v>
      </c>
      <c r="L455" t="str">
        <v>ABIERTO</v>
      </c>
      <c r="M455" t="str">
        <v>CERRADO</v>
      </c>
      <c r="N455" t="str">
        <v>ALTA</v>
      </c>
      <c r="O455">
        <v>45385</v>
      </c>
      <c r="P455">
        <v>0.6736111111111112</v>
      </c>
      <c r="Q455" t="str">
        <f>TEXT(KPI_IMs_2[[#This Row],[FECHA DE LA NOVEDAD]],"MMMM")</f>
        <v>abril</v>
      </c>
      <c r="R455" t="str">
        <f>TEXT(KPI_IMs_2[[#This Row],[FECHA DE LA NOVEDAD]],"aaaa")</f>
        <v>2024</v>
      </c>
      <c r="S455">
        <v>45386</v>
      </c>
      <c r="T455">
        <v>45385</v>
      </c>
      <c r="U455">
        <v>0.6944444444444444</v>
      </c>
      <c r="V455">
        <v>0.4048611111111111</v>
      </c>
      <c r="W455">
        <f>((KPI_IMs_2[[#This Row],[FECHA DE RESOLUCION]]+KPI_IMs_2[[#This Row],[HORA CIERRE IM]])-(KPI_IMs_2[[#This Row],[FECHA DE LA NOVEDAD]]+KPI_IMs_2[[#This Row],[HORA DE LA FALLA]]))*24*60</f>
        <v>1053.0000000062864</v>
      </c>
      <c r="X455" t="str" cm="1" xml:space="preserve">
        <f t="array" ref="X455" xml:space="preserve">IF(OR(O455="",P455="",S455="",V455="",AQ455="",AR455=""),"",
  LET(
    _xlpm.inicio, O455 + P455,
    _xlpm.fin, S455 + V455,
    _xlpm.dias, INT(_xlpm.fin - _xlpm.inicio),
    _xlpm.tiempo, REDUCE(0, SEQUENCE(_xlpm.dias + 1, 1, 0, 1),
      LAMBDA(_xlpm.acum,_xlpm.d,
        LET(
          _xlpm.dia, TRUNC(_xlpm.inicio) + _xlpm.d,
          _xlpm.horaIni, IF(_xlpm.d = 0, MAX(_xlpm.inicio, _xlpm.dia + AQ455), _xlpm.dia + AQ455),
          _xlpm.horaFin, IF(_xlpm.d = _xlpm.dias, MIN(_xlpm.fin, _xlpm.dia + AR455), _xlpm.dia + AR455),
          _xlpm.tiempo_dia, MAX(0, _xlpm.horaFin - _xlpm.horaIni),
          _xlpm.acum + _xlpm.tiempo_dia
        )
      )
    ),
    TEXT(_xlpm.tiempo, "h:mm")
  )
)</f>
        <v>4:50</v>
      </c>
      <c r="Y455" t="str">
        <f>TEXT((KPI_IMs_2[[#This Row],[FECHA DE REPORTE]]+KPI_IMs_2[[#This Row],[HORA DE REPORTE]]) - (KPI_IMs_2[[#This Row],[FECHA DE LA NOVEDAD]]+KPI_IMs_2[[#This Row],[HORA DE LA FALLA]]), "[h]:mm")</f>
        <v>0:30</v>
      </c>
      <c r="Z455" t="str">
        <v>CAIDA ENLACES</v>
      </c>
      <c r="AA455" t="str">
        <v>Red / Enlace / Proveedor</v>
      </c>
      <c r="AB455" t="str">
        <v>CAIDA DE ENLACES PROVEEDOR - CIRION</v>
      </c>
      <c r="AC455" t="str">
        <v>Proveedor - Red/Infraestructura</v>
      </c>
      <c r="AD455" t="str">
        <v>SI</v>
      </c>
      <c r="AE455" t="str">
        <v>NO</v>
      </c>
      <c r="AF455" t="str">
        <v>NO</v>
      </c>
      <c r="AG455" t="str">
        <v>NO</v>
      </c>
      <c r="AH455" t="str">
        <v>EXTERNO</v>
      </c>
      <c r="AI455" t="str">
        <v>PROVEEDOR</v>
      </c>
      <c r="AJ455" t="str">
        <v>Ajuste por parte del Proveedor</v>
      </c>
      <c r="AM455" t="str">
        <v>Culminado 100%</v>
      </c>
      <c r="AP455" t="str" xml:space="preserve">
        <v xml:space="preserve">CAIDA DE ENLACES PROVEEDOR – CIRION _x000d_
•	Caída de red, caída masiva de proveedor CIRION._x000d_
*	Las EDS, 121,149,146,132 subieron anoche después de la masiva que se encontraba en el nodo Sur, la EDS 101 subió hace 40 minutos por corte de fibra, la reparación de esta fue demorada por problemas climáticos he inundaciones en la cámara de fibra., pero ya fue solucionada la novedad. </v>
      </c>
      <c r="AQ455">
        <v>0.3333333333333333</v>
      </c>
      <c r="AR455">
        <v>0.875</v>
      </c>
    </row>
    <row r="456" xml:space="preserve">
      <c r="A456">
        <v>575890</v>
      </c>
      <c r="B456" t="str">
        <f>VLOOKUP(H456,DetalleTiendas!A$2:S$1778,3,FALSE)</f>
        <v>SUPERMERCADOS</v>
      </c>
      <c r="C456" t="str">
        <f>VLOOKUP(H456,DetalleTiendas!A$2:S$1778,4,FALSE)</f>
        <v>EDS JUMBO</v>
      </c>
      <c r="D456" t="str">
        <f>VLOOKUP(H456,DetalleTiendas!A$2:S$1778,5,FALSE)</f>
        <v>BOGOTA</v>
      </c>
      <c r="E456" t="str">
        <v>GENESIX</v>
      </c>
      <c r="F456" t="str">
        <v>NO</v>
      </c>
      <c r="G456" t="str" xml:space="preserve">
        <f xml:space="preserve">IF(
   AND(ISNUMBER(VALUE(MID(H456,3,3))), ISNUMBER(FIND(" ", H456))),
   LEFT(H456,FIND(" ",H456)-1),
   H456
)</f>
        <v>Z132</v>
      </c>
      <c r="H456" t="str">
        <v>Z132 LA 24</v>
      </c>
      <c r="J456" t="str">
        <v>Soporte_Onsite_REG_Occidente_SM Colombia</v>
      </c>
      <c r="K456" t="str">
        <v>Miguel Caicedo</v>
      </c>
      <c r="L456" t="str">
        <v>ABIERTO</v>
      </c>
      <c r="M456" t="str">
        <v>CERRADO</v>
      </c>
      <c r="N456" t="str">
        <v>ALTA</v>
      </c>
      <c r="O456">
        <v>45385</v>
      </c>
      <c r="P456">
        <v>0.6736111111111112</v>
      </c>
      <c r="Q456" t="str">
        <f>TEXT(KPI_IMs_2[[#This Row],[FECHA DE LA NOVEDAD]],"MMMM")</f>
        <v>abril</v>
      </c>
      <c r="R456" t="str">
        <f>TEXT(KPI_IMs_2[[#This Row],[FECHA DE LA NOVEDAD]],"aaaa")</f>
        <v>2024</v>
      </c>
      <c r="S456">
        <v>45386</v>
      </c>
      <c r="T456">
        <v>45385</v>
      </c>
      <c r="U456">
        <v>0.6944444444444444</v>
      </c>
      <c r="V456">
        <v>0.4048611111111111</v>
      </c>
      <c r="W456">
        <f>((KPI_IMs_2[[#This Row],[FECHA DE RESOLUCION]]+KPI_IMs_2[[#This Row],[HORA CIERRE IM]])-(KPI_IMs_2[[#This Row],[FECHA DE LA NOVEDAD]]+KPI_IMs_2[[#This Row],[HORA DE LA FALLA]]))*24*60</f>
        <v>1053.0000000062864</v>
      </c>
      <c r="X456" t="str" cm="1" xml:space="preserve">
        <f t="array" ref="X456" xml:space="preserve">IF(OR(O456="",P456="",S456="",V456="",AQ456="",AR456=""),"",
  LET(
    _xlpm.inicio, O456 + P456,
    _xlpm.fin, S456 + V456,
    _xlpm.dias, INT(_xlpm.fin - _xlpm.inicio),
    _xlpm.tiempo, REDUCE(0, SEQUENCE(_xlpm.dias + 1, 1, 0, 1),
      LAMBDA(_xlpm.acum,_xlpm.d,
        LET(
          _xlpm.dia, TRUNC(_xlpm.inicio) + _xlpm.d,
          _xlpm.horaIni, IF(_xlpm.d = 0, MAX(_xlpm.inicio, _xlpm.dia + AQ456), _xlpm.dia + AQ456),
          _xlpm.horaFin, IF(_xlpm.d = _xlpm.dias, MIN(_xlpm.fin, _xlpm.dia + AR456), _xlpm.dia + AR456),
          _xlpm.tiempo_dia, MAX(0, _xlpm.horaFin - _xlpm.horaIni),
          _xlpm.acum + _xlpm.tiempo_dia
        )
      )
    ),
    TEXT(_xlpm.tiempo, "h:mm")
  )
)</f>
        <v>4:50</v>
      </c>
      <c r="Y456" t="str">
        <f>TEXT((KPI_IMs_2[[#This Row],[FECHA DE REPORTE]]+KPI_IMs_2[[#This Row],[HORA DE REPORTE]]) - (KPI_IMs_2[[#This Row],[FECHA DE LA NOVEDAD]]+KPI_IMs_2[[#This Row],[HORA DE LA FALLA]]), "[h]:mm")</f>
        <v>0:30</v>
      </c>
      <c r="Z456" t="str">
        <v>CAIDA ENLACES</v>
      </c>
      <c r="AA456" t="str">
        <v>Red / Enlace / Proveedor</v>
      </c>
      <c r="AB456" t="str">
        <v>CAIDA DE ENLACES PROVEEDOR - CIRION</v>
      </c>
      <c r="AC456" t="str">
        <v>Proveedor - Red/Infraestructura</v>
      </c>
      <c r="AD456" t="str">
        <v>SI</v>
      </c>
      <c r="AE456" t="str">
        <v>NO</v>
      </c>
      <c r="AF456" t="str">
        <v>NO</v>
      </c>
      <c r="AG456" t="str">
        <v>NO</v>
      </c>
      <c r="AH456" t="str">
        <v>EXTERNO</v>
      </c>
      <c r="AI456" t="str">
        <v>PROVEEDOR</v>
      </c>
      <c r="AJ456" t="str">
        <v>Ajuste por parte del Proveedor</v>
      </c>
      <c r="AM456" t="str">
        <v>Culminado 100%</v>
      </c>
      <c r="AP456" t="str" xml:space="preserve">
        <v xml:space="preserve">CAIDA DE ENLACES PROVEEDOR – CIRION _x000d_
•	Caída de red, caída masiva de proveedor CIRION._x000d_
*	Las EDS, 121,149,146,132 subieron anoche después de la masiva que se encontraba en el nodo Sur, la EDS 101 subió hace 40 minutos por corte de fibra, la reparación de esta fue demorada por problemas climáticos he inundaciones en la cámara de fibra., pero ya fue solucionada la novedad. </v>
      </c>
      <c r="AQ456">
        <v>0.3333333333333333</v>
      </c>
      <c r="AR456">
        <v>0.875</v>
      </c>
    </row>
    <row r="457" xml:space="preserve">
      <c r="A457">
        <v>575521</v>
      </c>
      <c r="B457" t="str">
        <f>VLOOKUP(H457,DetalleTiendas!A$2:S$1778,3,FALSE)</f>
        <v>SUPERMERCADOS</v>
      </c>
      <c r="C457" t="str">
        <f>VLOOKUP(H457,DetalleTiendas!A$2:S$1778,4,FALSE)</f>
        <v>JUMBO</v>
      </c>
      <c r="D457" t="str">
        <f>VLOOKUP(H457,DetalleTiendas!A$2:S$1778,5,FALSE)</f>
        <v>COSTA</v>
      </c>
      <c r="E457" t="str">
        <v>ENLACES</v>
      </c>
      <c r="F457" t="str">
        <v>NO</v>
      </c>
      <c r="G457" t="str" xml:space="preserve">
        <f xml:space="preserve">IF(
   AND(ISNUMBER(VALUE(MID(H457,3,3))), ISNUMBER(FIND(" ", H457))),
   LEFT(H457,FIND(" ",H457)-1),
   H457
)</f>
        <v>J045</v>
      </c>
      <c r="H457" t="str">
        <v>J045 AV DEL FERROCARRIL SANTA MARTA</v>
      </c>
      <c r="J457" t="str">
        <v>Redes y Comunicaciones-NIVEL 2 - COL</v>
      </c>
      <c r="K457" t="str">
        <v>Guillermo Gutierrez</v>
      </c>
      <c r="L457" t="str">
        <v>ABIERTO</v>
      </c>
      <c r="M457" t="str">
        <v>CERRADO</v>
      </c>
      <c r="N457" t="str">
        <v>BAJA</v>
      </c>
      <c r="O457">
        <v>45385</v>
      </c>
      <c r="P457">
        <v>0.3813773148148148</v>
      </c>
      <c r="Q457" t="str">
        <f>TEXT(KPI_IMs_2[[#This Row],[FECHA DE LA NOVEDAD]],"MMMM")</f>
        <v>abril</v>
      </c>
      <c r="R457" t="str">
        <f>TEXT(KPI_IMs_2[[#This Row],[FECHA DE LA NOVEDAD]],"aaaa")</f>
        <v>2024</v>
      </c>
      <c r="S457">
        <v>45386</v>
      </c>
      <c r="T457">
        <v>45385</v>
      </c>
      <c r="U457">
        <v>0.42430555555555555</v>
      </c>
      <c r="V457">
        <v>0.40347222222222223</v>
      </c>
      <c r="W457">
        <f>((KPI_IMs_2[[#This Row],[FECHA DE RESOLUCION]]+KPI_IMs_2[[#This Row],[HORA CIERRE IM]])-(KPI_IMs_2[[#This Row],[FECHA DE LA NOVEDAD]]+KPI_IMs_2[[#This Row],[HORA DE LA FALLA]]))*24*60</f>
        <v>1471.8166666652542</v>
      </c>
      <c r="X457" t="str" cm="1" xml:space="preserve">
        <f t="array" ref="X457" xml:space="preserve">IF(OR(O457="",P457="",S457="",V457="",AQ457="",AR457=""),"",
  LET(
    _xlpm.inicio, O457 + P457,
    _xlpm.fin, S457 + V457,
    _xlpm.dias, INT(_xlpm.fin - _xlpm.inicio),
    _xlpm.tiempo, REDUCE(0, SEQUENCE(_xlpm.dias + 1, 1, 0, 1),
      LAMBDA(_xlpm.acum,_xlpm.d,
        LET(
          _xlpm.dia, TRUNC(_xlpm.inicio) + _xlpm.d,
          _xlpm.horaIni, IF(_xlpm.d = 0, MAX(_xlpm.inicio, _xlpm.dia + AQ457), _xlpm.dia + AQ457),
          _xlpm.horaFin, IF(_xlpm.d = _xlpm.dias, MIN(_xlpm.fin, _xlpm.dia + AR457), _xlpm.dia + AR457),
          _xlpm.tiempo_dia, MAX(0, _xlpm.horaFin - _xlpm.horaIni),
          _xlpm.acum + _xlpm.tiempo_dia
        )
      )
    ),
    TEXT(_xlpm.tiempo, "h:mm")
  )
)</f>
        <v>13:31</v>
      </c>
      <c r="Y457" t="str">
        <f>TEXT((KPI_IMs_2[[#This Row],[FECHA DE REPORTE]]+KPI_IMs_2[[#This Row],[HORA DE REPORTE]]) - (KPI_IMs_2[[#This Row],[FECHA DE LA NOVEDAD]]+KPI_IMs_2[[#This Row],[HORA DE LA FALLA]]), "[h]:mm")</f>
        <v>1:01</v>
      </c>
      <c r="Z457" t="str">
        <v>INTERMITENCIA EN LA RED</v>
      </c>
      <c r="AA457" t="str">
        <v>Red / Enlace / Proveedor</v>
      </c>
      <c r="AB457" t="str">
        <v>CAIDA DE ENLACES PROVEEDOR - CIRION</v>
      </c>
      <c r="AC457" t="str">
        <v>Proveedor - Red/Infraestructura</v>
      </c>
      <c r="AD457" t="str">
        <v>SI</v>
      </c>
      <c r="AE457" t="str">
        <v>NO</v>
      </c>
      <c r="AF457" t="str">
        <v>NO</v>
      </c>
      <c r="AG457" t="str">
        <v>NO</v>
      </c>
      <c r="AH457" t="str">
        <v>EXTERNO</v>
      </c>
      <c r="AI457" t="str">
        <v>PROVEEDOR</v>
      </c>
      <c r="AJ457" t="str">
        <v>Ajuste por parte del Proveedor</v>
      </c>
      <c r="AM457" t="str">
        <v>Culminado 100%</v>
      </c>
      <c r="AP457" t="str" xml:space="preserve">
        <v xml:space="preserve">FALLA EN IMPRESORAS _x000d_
•	Novedad con enlace Principal causando lentitud extrema en POS, conmutan la tienda y quedan los datafonos con falla._x000d_
*	El enlace de MPLS de la tienda se encontraba con problemas de MTU el cual no permite el paso de tráfico constante, se conmuto la tienda para solventar el problema, el proveedor de MPLS "Cirion" confirmo anoche la solución y hoy se realizaron pruebas sin novedad. </v>
      </c>
      <c r="AQ457">
        <v>0.3333333333333333</v>
      </c>
      <c r="AR457">
        <v>0.875</v>
      </c>
    </row>
    <row r="458" xml:space="preserve">
      <c r="A458">
        <v>563374</v>
      </c>
      <c r="B458" t="str">
        <f>VLOOKUP(H458,DetalleTiendas!A$2:S$1778,3,FALSE)</f>
        <v>MEJORAMIENTO DEL HOGAR</v>
      </c>
      <c r="C458" t="str">
        <f>VLOOKUP(H458,DetalleTiendas!A$2:S$1778,4,FALSE)</f>
        <v>MEJORAMIENTO DEL HOGAR</v>
      </c>
      <c r="D458" t="str">
        <f>VLOOKUP(H458,DetalleTiendas!A$2:S$1778,5,FALSE)</f>
        <v>MEJORAMIENTO DEL HOGAR</v>
      </c>
      <c r="E458" t="str">
        <v>CORTE DE ENERGIA</v>
      </c>
      <c r="F458" t="str">
        <v>SI</v>
      </c>
      <c r="G458" t="str" xml:space="preserve">
        <f xml:space="preserve">IF(
   AND(ISNUMBER(VALUE(MID(H458,3,3))), ISNUMBER(FIND(" ", H458))),
   LEFT(H458,FIND(" ",H458)-1),
   H458
)</f>
        <v>MEJORAMIENTO DEL HOGAR</v>
      </c>
      <c r="H458" t="str">
        <v>MEJORAMIENTO DEL HOGAR</v>
      </c>
      <c r="J458" t="str">
        <v>SC_Financiero_Clientes</v>
      </c>
      <c r="K458" t="str">
        <v>Yudi Cañon</v>
      </c>
      <c r="L458" t="str">
        <v>CERRADO</v>
      </c>
      <c r="M458" t="str">
        <v>CERRADO</v>
      </c>
      <c r="N458" t="str">
        <v>MEDIA</v>
      </c>
      <c r="O458">
        <v>45379</v>
      </c>
      <c r="P458">
        <v>0.4888888888888889</v>
      </c>
      <c r="Q458" t="str">
        <f>TEXT(KPI_IMs_2[[#This Row],[FECHA DE LA NOVEDAD]],"MMMM")</f>
        <v>marzo</v>
      </c>
      <c r="R458" t="str">
        <f>TEXT(KPI_IMs_2[[#This Row],[FECHA DE LA NOVEDAD]],"aaaa")</f>
        <v>2024</v>
      </c>
      <c r="S458">
        <v>45379</v>
      </c>
      <c r="T458">
        <v>45379</v>
      </c>
      <c r="U458">
        <v>0.5034722222222222</v>
      </c>
      <c r="V458">
        <v>0.625</v>
      </c>
      <c r="W458">
        <f>((KPI_IMs_2[[#This Row],[FECHA DE RESOLUCION]]+KPI_IMs_2[[#This Row],[HORA CIERRE IM]])-(KPI_IMs_2[[#This Row],[FECHA DE LA NOVEDAD]]+KPI_IMs_2[[#This Row],[HORA DE LA FALLA]]))*24*60</f>
        <v>195.99999999976717</v>
      </c>
      <c r="X458" t="str" cm="1" xml:space="preserve">
        <f t="array" ref="X458" xml:space="preserve">IF(OR(O458="",P458="",S458="",V458="",AQ458="",AR458=""),"",
  LET(
    _xlpm.inicio, O458 + P458,
    _xlpm.fin, S458 + V458,
    _xlpm.dias, INT(_xlpm.fin - _xlpm.inicio),
    _xlpm.tiempo, REDUCE(0, SEQUENCE(_xlpm.dias + 1, 1, 0, 1),
      LAMBDA(_xlpm.acum,_xlpm.d,
        LET(
          _xlpm.dia, TRUNC(_xlpm.inicio) + _xlpm.d,
          _xlpm.horaIni, IF(_xlpm.d = 0, MAX(_xlpm.inicio, _xlpm.dia + AQ458), _xlpm.dia + AQ458),
          _xlpm.horaFin, IF(_xlpm.d = _xlpm.dias, MIN(_xlpm.fin, _xlpm.dia + AR458), _xlpm.dia + AR458),
          _xlpm.tiempo_dia, MAX(0, _xlpm.horaFin - _xlpm.horaIni),
          _xlpm.acum + _xlpm.tiempo_dia
        )
      )
    ),
    TEXT(_xlpm.tiempo, "h:mm")
  )
)</f>
        <v>3:16</v>
      </c>
      <c r="Y458" t="str">
        <f>TEXT((KPI_IMs_2[[#This Row],[FECHA DE REPORTE]]+KPI_IMs_2[[#This Row],[HORA DE REPORTE]]) - (KPI_IMs_2[[#This Row],[FECHA DE LA NOVEDAD]]+KPI_IMs_2[[#This Row],[HORA DE LA FALLA]]), "[h]:mm")</f>
        <v>0:21</v>
      </c>
      <c r="Z458" t="str">
        <v>FALLA EN POS/PDV</v>
      </c>
      <c r="AA458" t="str">
        <v>Software / Actualización</v>
      </c>
      <c r="AB458" t="str">
        <v>INCIDENCIA PRESENTADA POR UN BLOQUEO DESDE EL - APIC / CEM</v>
      </c>
      <c r="AC458" t="str">
        <v>Software / Actualización</v>
      </c>
      <c r="AD458" t="str">
        <v>SI</v>
      </c>
      <c r="AE458" t="str">
        <v>NO</v>
      </c>
      <c r="AF458" t="str">
        <v>NO</v>
      </c>
      <c r="AG458" t="str">
        <v>NO</v>
      </c>
      <c r="AH458" t="str">
        <v>INTERNO</v>
      </c>
      <c r="AI458" t="str">
        <v>SISTEMAS</v>
      </c>
      <c r="AJ458" t="str">
        <v>Reinicio o/y inicio de servicios</v>
      </c>
      <c r="AM458" t="str">
        <v>Culminado 100%</v>
      </c>
      <c r="AP458" t="str" xml:space="preserve">
        <v xml:space="preserve">FALLA CON IDENTIFICACIÓN DE CLIENTE EN LÍNEA DE CAJAS_x000d_
•	Incidencia presentada por un bloqueo desde el API CEM a las 3 am el cual se solucionó con el reinicio de los servicios del api, actualmente se está generando una nueva versión de API CEM para solventar el bloqueo del proceso. Desde el lado del POS se debe evaluar porque el servicio de POS NCR reportaron bloqueos en las POS ya que el servicio es independiente del servicio del POS.</v>
      </c>
      <c r="AQ458">
        <v>0.3333333333333333</v>
      </c>
      <c r="AR458">
        <v>0.875</v>
      </c>
    </row>
    <row r="459" xml:space="preserve">
      <c r="A459">
        <v>551756</v>
      </c>
      <c r="B459" t="str">
        <f>VLOOKUP(H459,DetalleTiendas!A$2:S$1778,3,FALSE)</f>
        <v>SUPERMERCADOS</v>
      </c>
      <c r="C459" t="str">
        <f>VLOOKUP(H459,DetalleTiendas!A$2:S$1778,4,FALSE)</f>
        <v>SPID</v>
      </c>
      <c r="D459" t="str">
        <f>VLOOKUP(H459,DetalleTiendas!A$2:S$1778,5,FALSE)</f>
        <v>BOGOTA</v>
      </c>
      <c r="E459" t="str">
        <v>ENLACES</v>
      </c>
      <c r="F459" t="str">
        <v>N/A</v>
      </c>
      <c r="G459" t="str" xml:space="preserve">
        <f xml:space="preserve">IF(
   AND(ISNUMBER(VALUE(MID(H459,3,3))), ISNUMBER(FIND(" ", H459))),
   LEFT(H459,FIND(" ",H459)-1),
   H459
)</f>
        <v>SP304</v>
      </c>
      <c r="H459" t="str">
        <v>SP304  CARACAS CON 49</v>
      </c>
      <c r="J459" t="str">
        <v>Redes y Comunicaciones-NIVEL 2 - COL</v>
      </c>
      <c r="K459" t="str">
        <v>Guillermo Gutierrez</v>
      </c>
      <c r="L459" t="str">
        <v>ABIERTO</v>
      </c>
      <c r="M459" t="str">
        <v>CERRADO</v>
      </c>
      <c r="N459" t="str">
        <v>BAJA</v>
      </c>
      <c r="O459">
        <v>45378</v>
      </c>
      <c r="P459">
        <v>0.6215277777777778</v>
      </c>
      <c r="Q459" t="str">
        <f>TEXT(KPI_IMs_2[[#This Row],[FECHA DE LA NOVEDAD]],"MMMM")</f>
        <v>marzo</v>
      </c>
      <c r="R459" t="str">
        <f>TEXT(KPI_IMs_2[[#This Row],[FECHA DE LA NOVEDAD]],"aaaa")</f>
        <v>2024</v>
      </c>
      <c r="S459">
        <v>45378</v>
      </c>
      <c r="T459">
        <v>45378</v>
      </c>
      <c r="U459">
        <v>0.625</v>
      </c>
      <c r="V459">
        <v>0.7083333333333334</v>
      </c>
      <c r="W459">
        <f>((KPI_IMs_2[[#This Row],[FECHA DE RESOLUCION]]+KPI_IMs_2[[#This Row],[HORA CIERRE IM]])-(KPI_IMs_2[[#This Row],[FECHA DE LA NOVEDAD]]+KPI_IMs_2[[#This Row],[HORA DE LA FALLA]]))*24*60</f>
        <v>124.99999999883585</v>
      </c>
      <c r="X459" t="str" cm="1" xml:space="preserve">
        <f t="array" ref="X459" xml:space="preserve">IF(OR(O459="",P459="",S459="",V459="",AQ459="",AR459=""),"",
  LET(
    _xlpm.inicio, O459 + P459,
    _xlpm.fin, S459 + V459,
    _xlpm.dias, INT(_xlpm.fin - _xlpm.inicio),
    _xlpm.tiempo, REDUCE(0, SEQUENCE(_xlpm.dias + 1, 1, 0, 1),
      LAMBDA(_xlpm.acum,_xlpm.d,
        LET(
          _xlpm.dia, TRUNC(_xlpm.inicio) + _xlpm.d,
          _xlpm.horaIni, IF(_xlpm.d = 0, MAX(_xlpm.inicio, _xlpm.dia + AQ459), _xlpm.dia + AQ459),
          _xlpm.horaFin, IF(_xlpm.d = _xlpm.dias, MIN(_xlpm.fin, _xlpm.dia + AR459), _xlpm.dia + AR459),
          _xlpm.tiempo_dia, MAX(0, _xlpm.horaFin - _xlpm.horaIni),
          _xlpm.acum + _xlpm.tiempo_dia
        )
      )
    ),
    TEXT(_xlpm.tiempo, "h:mm")
  )
)</f>
        <v>2:05</v>
      </c>
      <c r="Y459" t="str">
        <f>TEXT((KPI_IMs_2[[#This Row],[FECHA DE REPORTE]]+KPI_IMs_2[[#This Row],[HORA DE REPORTE]]) - (KPI_IMs_2[[#This Row],[FECHA DE LA NOVEDAD]]+KPI_IMs_2[[#This Row],[HORA DE LA FALLA]]), "[h]:mm")</f>
        <v>0:05</v>
      </c>
      <c r="Z459" t="str">
        <v>FALLA CURSO</v>
      </c>
      <c r="AA459" t="str">
        <v>Software / Actualización</v>
      </c>
      <c r="AB459" t="str">
        <v xml:space="preserve">FALLO EN EL CARGE DE LA PAG - BPM </v>
      </c>
      <c r="AC459" t="str">
        <v>Software / Actualización</v>
      </c>
      <c r="AD459" t="str">
        <v>NO</v>
      </c>
      <c r="AE459" t="str">
        <v>NO</v>
      </c>
      <c r="AF459" t="str">
        <v>NO</v>
      </c>
      <c r="AG459" t="str">
        <v>NO</v>
      </c>
      <c r="AH459" t="str">
        <v>INTERNO</v>
      </c>
      <c r="AI459" t="str">
        <v>SISTEMAS</v>
      </c>
      <c r="AJ459" t="str">
        <v>No existe</v>
      </c>
      <c r="AM459" t="str">
        <v>Culminado 100%</v>
      </c>
      <c r="AP459" t="str" xml:space="preserve">
        <v xml:space="preserve">FALLA EN EL CARGUE DE LA INFORMACION _x000d_
•	Se hace presencia en la tienda y se valida con el usuario las novedades e inquietudes que presenta. Se valida que pueda realizar el curso sin novedades y se cierra la llamada.</v>
      </c>
      <c r="AQ459">
        <v>0.3333333333333333</v>
      </c>
      <c r="AR459">
        <v>0.875</v>
      </c>
    </row>
    <row r="460" xml:space="preserve">
      <c r="A460">
        <v>551057</v>
      </c>
      <c r="B460" t="str">
        <f>VLOOKUP(H460,DetalleTiendas!A$2:S$1778,3,FALSE)</f>
        <v>PAIS</v>
      </c>
      <c r="C460" t="str">
        <f>VLOOKUP(H460,DetalleTiendas!A$2:S$1778,4,FALSE)</f>
        <v>PAIS</v>
      </c>
      <c r="D460" t="str">
        <f>VLOOKUP(H460,DetalleTiendas!A$2:S$1778,5,FALSE)</f>
        <v>PAIS</v>
      </c>
      <c r="E460" t="str">
        <v>ENLACES</v>
      </c>
      <c r="F460" t="str">
        <v>N/A</v>
      </c>
      <c r="G460" t="str" xml:space="preserve">
        <f xml:space="preserve">IF(
   AND(ISNUMBER(VALUE(MID(H460,3,3))), ISNUMBER(FIND(" ", H460))),
   LEFT(H460,FIND(" ",H460)-1),
   H460
)</f>
        <v>PAIS</v>
      </c>
      <c r="H460" t="str">
        <v>PAIS</v>
      </c>
      <c r="J460" t="str">
        <v>Mesas Especializadas Colombia</v>
      </c>
      <c r="K460" t="str">
        <v>Oscar Ramirez</v>
      </c>
      <c r="L460" t="str">
        <v>CERRADO</v>
      </c>
      <c r="M460" t="str">
        <v>CERRADO</v>
      </c>
      <c r="N460" t="str">
        <v>ALTA</v>
      </c>
      <c r="O460">
        <v>45374</v>
      </c>
      <c r="P460">
        <v>0.4444444444444444</v>
      </c>
      <c r="Q460" t="str">
        <f>TEXT(KPI_IMs_2[[#This Row],[FECHA DE LA NOVEDAD]],"MMMM")</f>
        <v>marzo</v>
      </c>
      <c r="R460" t="str">
        <f>TEXT(KPI_IMs_2[[#This Row],[FECHA DE LA NOVEDAD]],"aaaa")</f>
        <v>2024</v>
      </c>
      <c r="S460">
        <v>45374</v>
      </c>
      <c r="T460">
        <v>45374</v>
      </c>
      <c r="U460">
        <v>0.46875</v>
      </c>
      <c r="V460">
        <v>0.5</v>
      </c>
      <c r="W460">
        <f>((KPI_IMs_2[[#This Row],[FECHA DE RESOLUCION]]+KPI_IMs_2[[#This Row],[HORA CIERRE IM]])-(KPI_IMs_2[[#This Row],[FECHA DE LA NOVEDAD]]+KPI_IMs_2[[#This Row],[HORA DE LA FALLA]]))*24*60</f>
        <v>79.99999999883585</v>
      </c>
      <c r="X460" t="str" cm="1" xml:space="preserve">
        <f t="array" ref="X460" xml:space="preserve">IF(OR(O460="",P460="",S460="",V460="",AQ460="",AR460=""),"",
  LET(
    _xlpm.inicio, O460 + P460,
    _xlpm.fin, S460 + V460,
    _xlpm.dias, INT(_xlpm.fin - _xlpm.inicio),
    _xlpm.tiempo, REDUCE(0, SEQUENCE(_xlpm.dias + 1, 1, 0, 1),
      LAMBDA(_xlpm.acum,_xlpm.d,
        LET(
          _xlpm.dia, TRUNC(_xlpm.inicio) + _xlpm.d,
          _xlpm.horaIni, IF(_xlpm.d = 0, MAX(_xlpm.inicio, _xlpm.dia + AQ460), _xlpm.dia + AQ460),
          _xlpm.horaFin, IF(_xlpm.d = _xlpm.dias, MIN(_xlpm.fin, _xlpm.dia + AR460), _xlpm.dia + AR460),
          _xlpm.tiempo_dia, MAX(0, _xlpm.horaFin - _xlpm.horaIni),
          _xlpm.acum + _xlpm.tiempo_dia
        )
      )
    ),
    TEXT(_xlpm.tiempo, "h:mm")
  )
)</f>
        <v>1:20</v>
      </c>
      <c r="Y460" t="str">
        <f>TEXT((KPI_IMs_2[[#This Row],[FECHA DE REPORTE]]+KPI_IMs_2[[#This Row],[HORA DE REPORTE]]) - (KPI_IMs_2[[#This Row],[FECHA DE LA NOVEDAD]]+KPI_IMs_2[[#This Row],[HORA DE LA FALLA]]), "[h]:mm")</f>
        <v>0:35</v>
      </c>
      <c r="Z460" t="str">
        <v>FALLA DE CONEXIÓN CON LA BD - FIDELIUS</v>
      </c>
      <c r="AA460" t="str">
        <v>Servidores / Infraestructura</v>
      </c>
      <c r="AB460" t="str">
        <v>MODIFICACION EN PARAMETRO DE INGRESO</v>
      </c>
      <c r="AC460" t="str">
        <v>Infraestructura - Eléctrica</v>
      </c>
      <c r="AD460" t="str">
        <v>NO</v>
      </c>
      <c r="AE460" t="str">
        <v>NO</v>
      </c>
      <c r="AF460" t="str">
        <v>NO</v>
      </c>
      <c r="AG460" t="str">
        <v>NO</v>
      </c>
      <c r="AH460" t="str">
        <v>INTERNO</v>
      </c>
      <c r="AI460" t="str">
        <v>SISTEMAS</v>
      </c>
      <c r="AJ460" t="str">
        <v>Integracion / Desarrollo</v>
      </c>
      <c r="AM460" t="str">
        <v>Culminado 100%</v>
      </c>
      <c r="AP460" t="str" xml:space="preserve">
        <v xml:space="preserve">FALLA EN CONEXIÓN A BASE DE DATOS DE FIDELIUS_x000d_
•	Se revisaron las Bases de Datos por parte del resolutor y se encontró que había una modificación en el parámetro de ingreso, se corrigió y se reinició la Base de Datos. Por parte de tienda confirman que el servicio está arriba, operando con normalidad. </v>
      </c>
      <c r="AQ460">
        <v>0.3333333333333333</v>
      </c>
      <c r="AR460">
        <v>0.875</v>
      </c>
    </row>
    <row r="461" xml:space="preserve">
      <c r="A461">
        <v>547171</v>
      </c>
      <c r="B461" t="str">
        <f>VLOOKUP(H461,DetalleTiendas!A$2:S$1778,3,FALSE)</f>
        <v>SUPERMERCADOS</v>
      </c>
      <c r="C461" t="str">
        <f>VLOOKUP(H461,DetalleTiendas!A$2:S$1778,4,FALSE)</f>
        <v>JUMBO</v>
      </c>
      <c r="D461" t="str">
        <f>VLOOKUP(H461,DetalleTiendas!A$2:S$1778,5,FALSE)</f>
        <v>BOGOTA</v>
      </c>
      <c r="E461" t="str">
        <v>POS</v>
      </c>
      <c r="F461" t="str">
        <v>N/A</v>
      </c>
      <c r="G461" t="str" xml:space="preserve">
        <f xml:space="preserve">IF(
   AND(ISNUMBER(VALUE(MID(H461,3,3))), ISNUMBER(FIND(" ", H461))),
   LEFT(H461,FIND(" ",H461)-1),
   H461
)</f>
        <v>J070</v>
      </c>
      <c r="H461" t="str">
        <v>J070 SUBA</v>
      </c>
      <c r="J461" t="str">
        <v>Soporte_Onsite_BOGOTA</v>
      </c>
      <c r="K461" t="str">
        <v>Juan Fernando Rodriguez</v>
      </c>
      <c r="L461" t="str">
        <v>ABIERTO</v>
      </c>
      <c r="M461" t="str">
        <v>CERRADO</v>
      </c>
      <c r="N461" t="str">
        <v>BAJA</v>
      </c>
      <c r="O461">
        <v>45372</v>
      </c>
      <c r="P461">
        <v>0.6173611111111111</v>
      </c>
      <c r="Q461" t="str">
        <f>TEXT(KPI_IMs_2[[#This Row],[FECHA DE LA NOVEDAD]],"MMMM")</f>
        <v>marzo</v>
      </c>
      <c r="R461" t="str">
        <f>TEXT(KPI_IMs_2[[#This Row],[FECHA DE LA NOVEDAD]],"aaaa")</f>
        <v>2024</v>
      </c>
      <c r="S461">
        <v>45373</v>
      </c>
      <c r="T461">
        <v>45372</v>
      </c>
      <c r="U461">
        <v>0.6173611111111111</v>
      </c>
      <c r="V461">
        <v>0.6590277777777778</v>
      </c>
      <c r="W461">
        <f>((KPI_IMs_2[[#This Row],[FECHA DE RESOLUCION]]+KPI_IMs_2[[#This Row],[HORA CIERRE IM]])-(KPI_IMs_2[[#This Row],[FECHA DE LA NOVEDAD]]+KPI_IMs_2[[#This Row],[HORA DE LA FALLA]]))*24*60</f>
        <v>1500.000000006985</v>
      </c>
      <c r="X461" t="str" cm="1" xml:space="preserve">
        <f t="array" ref="X461" xml:space="preserve">IF(OR(O461="",P461="",S461="",V461="",AQ461="",AR461=""),"",
  LET(
    _xlpm.inicio, O461 + P461,
    _xlpm.fin, S461 + V461,
    _xlpm.dias, INT(_xlpm.fin - _xlpm.inicio),
    _xlpm.tiempo, REDUCE(0, SEQUENCE(_xlpm.dias + 1, 1, 0, 1),
      LAMBDA(_xlpm.acum,_xlpm.d,
        LET(
          _xlpm.dia, TRUNC(_xlpm.inicio) + _xlpm.d,
          _xlpm.horaIni, IF(_xlpm.d = 0, MAX(_xlpm.inicio, _xlpm.dia + AQ461), _xlpm.dia + AQ461),
          _xlpm.horaFin, IF(_xlpm.d = _xlpm.dias, MIN(_xlpm.fin, _xlpm.dia + AR461), _xlpm.dia + AR461),
          _xlpm.tiempo_dia, MAX(0, _xlpm.horaFin - _xlpm.horaIni),
          _xlpm.acum + _xlpm.tiempo_dia
        )
      )
    ),
    TEXT(_xlpm.tiempo, "h:mm")
  )
)</f>
        <v>14:00</v>
      </c>
      <c r="Y461" t="str">
        <f>TEXT((KPI_IMs_2[[#This Row],[FECHA DE REPORTE]]+KPI_IMs_2[[#This Row],[HORA DE REPORTE]]) - (KPI_IMs_2[[#This Row],[FECHA DE LA NOVEDAD]]+KPI_IMs_2[[#This Row],[HORA DE LA FALLA]]), "[h]:mm")</f>
        <v>0:00</v>
      </c>
      <c r="Z461" t="str">
        <v>FALLA FISICA - TECLADO</v>
      </c>
      <c r="AA461" t="str">
        <v>Hardware / Equipos</v>
      </c>
      <c r="AB461" t="str">
        <v>MAL CONTACTO EN PUERTOS</v>
      </c>
      <c r="AC461" t="str">
        <v>Infraestructura - Eléctrica</v>
      </c>
      <c r="AD461" t="str">
        <v>SI</v>
      </c>
      <c r="AE461" t="str">
        <v>NO</v>
      </c>
      <c r="AF461" t="str">
        <v>NO</v>
      </c>
      <c r="AG461" t="str">
        <v>NO</v>
      </c>
      <c r="AH461" t="str">
        <v>INTERNO</v>
      </c>
      <c r="AI461" t="str">
        <v>SISTEMAS</v>
      </c>
      <c r="AJ461" t="str">
        <v>Mantenimiento fisico</v>
      </c>
      <c r="AM461" t="str">
        <v>Culminado 100%</v>
      </c>
      <c r="AP461" t="str" xml:space="preserve">
        <v xml:space="preserve">FALLA FISICA CON PUERTOS   _x000d_
•        se valida y el teclado y se realiza revisión y limpieza de los puertos que estaban haciendo mal contacto lo que impedia que funcionara correctamente, se realizan pruebas y al momento de girar la llave si la detecta la pos al igual que el lector de tarjetas. </v>
      </c>
      <c r="AQ461">
        <v>0.3333333333333333</v>
      </c>
      <c r="AR461">
        <v>0.875</v>
      </c>
    </row>
    <row r="462" xml:space="preserve">
      <c r="A462">
        <v>546545</v>
      </c>
      <c r="B462" t="str">
        <f>VLOOKUP(H462,DetalleTiendas!A$2:S$1778,3,FALSE)</f>
        <v>SUPERMERCADOS</v>
      </c>
      <c r="C462" t="str">
        <f>VLOOKUP(H462,DetalleTiendas!A$2:S$1778,4,FALSE)</f>
        <v>JUMBO</v>
      </c>
      <c r="D462" t="str">
        <f>VLOOKUP(H462,DetalleTiendas!A$2:S$1778,5,FALSE)</f>
        <v>OCCIDENTE</v>
      </c>
      <c r="E462" t="str">
        <v>POS</v>
      </c>
      <c r="F462" t="str">
        <v>NO</v>
      </c>
      <c r="G462" t="str" xml:space="preserve">
        <f xml:space="preserve">IF(
   AND(ISNUMBER(VALUE(MID(H462,3,3))), ISNUMBER(FIND(" ", H462))),
   LEFT(H462,FIND(" ",H462)-1),
   H462
)</f>
        <v>J009</v>
      </c>
      <c r="H462" t="str">
        <v>J009 UNICENTRO</v>
      </c>
      <c r="J462" t="str">
        <v>SC_Financiero_Jano</v>
      </c>
      <c r="K462" t="str">
        <v>Jefersson Antonio Mondragon</v>
      </c>
      <c r="L462" t="str">
        <v>ABIERTO</v>
      </c>
      <c r="M462" t="str">
        <v>CERRADO</v>
      </c>
      <c r="N462" t="str">
        <v>BAJA</v>
      </c>
      <c r="O462">
        <v>45372</v>
      </c>
      <c r="P462">
        <v>0.43819444444444444</v>
      </c>
      <c r="Q462" t="str">
        <f>TEXT(KPI_IMs_2[[#This Row],[FECHA DE LA NOVEDAD]],"MMMM")</f>
        <v>marzo</v>
      </c>
      <c r="R462" t="str">
        <f>TEXT(KPI_IMs_2[[#This Row],[FECHA DE LA NOVEDAD]],"aaaa")</f>
        <v>2024</v>
      </c>
      <c r="S462">
        <v>45372</v>
      </c>
      <c r="T462">
        <v>45372</v>
      </c>
      <c r="U462">
        <v>0.43819444444444444</v>
      </c>
      <c r="V462">
        <v>0.5138888888888888</v>
      </c>
      <c r="W462">
        <f>((KPI_IMs_2[[#This Row],[FECHA DE RESOLUCION]]+KPI_IMs_2[[#This Row],[HORA CIERRE IM]])-(KPI_IMs_2[[#This Row],[FECHA DE LA NOVEDAD]]+KPI_IMs_2[[#This Row],[HORA DE LA FALLA]]))*24*60</f>
        <v>108.99999999906868</v>
      </c>
      <c r="X462" t="str" cm="1" xml:space="preserve">
        <f t="array" ref="X462" xml:space="preserve">IF(OR(O462="",P462="",S462="",V462="",AQ462="",AR462=""),"",
  LET(
    _xlpm.inicio, O462 + P462,
    _xlpm.fin, S462 + V462,
    _xlpm.dias, INT(_xlpm.fin - _xlpm.inicio),
    _xlpm.tiempo, REDUCE(0, SEQUENCE(_xlpm.dias + 1, 1, 0, 1),
      LAMBDA(_xlpm.acum,_xlpm.d,
        LET(
          _xlpm.dia, TRUNC(_xlpm.inicio) + _xlpm.d,
          _xlpm.horaIni, IF(_xlpm.d = 0, MAX(_xlpm.inicio, _xlpm.dia + AQ462), _xlpm.dia + AQ462),
          _xlpm.horaFin, IF(_xlpm.d = _xlpm.dias, MIN(_xlpm.fin, _xlpm.dia + AR462), _xlpm.dia + AR462),
          _xlpm.tiempo_dia, MAX(0, _xlpm.horaFin - _xlpm.horaIni),
          _xlpm.acum + _xlpm.tiempo_dia
        )
      )
    ),
    TEXT(_xlpm.tiempo, "h:mm")
  )
)</f>
        <v>1:49</v>
      </c>
      <c r="Y462" t="str">
        <f>TEXT((KPI_IMs_2[[#This Row],[FECHA DE REPORTE]]+KPI_IMs_2[[#This Row],[HORA DE REPORTE]]) - (KPI_IMs_2[[#This Row],[FECHA DE LA NOVEDAD]]+KPI_IMs_2[[#This Row],[HORA DE LA FALLA]]), "[h]:mm")</f>
        <v>0:00</v>
      </c>
      <c r="Z462" t="str">
        <v>VALORES CIFRA DE VENTA JANO</v>
      </c>
      <c r="AA462" t="str">
        <v>Software / Actualización</v>
      </c>
      <c r="AB462" t="str">
        <v xml:space="preserve">VALORES QUE NO CUADRAN </v>
      </c>
      <c r="AC462" t="str">
        <v>Software / Actualización</v>
      </c>
      <c r="AD462" t="str">
        <v>NO</v>
      </c>
      <c r="AE462" t="str">
        <v xml:space="preserve">NO </v>
      </c>
      <c r="AF462" t="str">
        <v>NO</v>
      </c>
      <c r="AG462" t="str">
        <v>N/A</v>
      </c>
      <c r="AH462" t="str">
        <v>INTERNO</v>
      </c>
      <c r="AI462" t="str">
        <v>FINANCIERO</v>
      </c>
      <c r="AJ462" t="str">
        <v>No existe</v>
      </c>
      <c r="AM462" t="str">
        <v>Culminado 100%</v>
      </c>
      <c r="AP462" t="str" xml:space="preserve">
        <v xml:space="preserve">INFORME | DESCUADRE EN VENTAS  _x000d_
•        Se notifica el valor de 9.900 faltante en la venta del día 20 marzo del auxiliar SANTIAGO ZAMBRANO C.C 1010113551 la POS 06 trabajo fuera de línea. _x000d_
*        Se realizó la validación sobre los movimientos del cajero en el cual determinamos que no se encuentran transacciones duplicadas, pendientes por cargar o cargadas en otra fecha. </v>
      </c>
      <c r="AQ462">
        <v>0.3333333333333333</v>
      </c>
      <c r="AR462">
        <v>0.875</v>
      </c>
    </row>
    <row r="463" xml:space="preserve">
      <c r="A463">
        <v>547167</v>
      </c>
      <c r="B463" t="str">
        <f>VLOOKUP(H463,DetalleTiendas!A$2:S$1778,3,FALSE)</f>
        <v>SUPERMERCADOS</v>
      </c>
      <c r="C463" t="str">
        <f>VLOOKUP(H463,DetalleTiendas!A$2:S$1778,4,FALSE)</f>
        <v>JUMBO</v>
      </c>
      <c r="D463" t="str">
        <f>VLOOKUP(H463,DetalleTiendas!A$2:S$1778,5,FALSE)</f>
        <v>BOGOTA</v>
      </c>
      <c r="E463" t="str">
        <v>GENESIX</v>
      </c>
      <c r="F463" t="str">
        <v>N/A</v>
      </c>
      <c r="G463" t="str" xml:space="preserve">
        <f xml:space="preserve">IF(
   AND(ISNUMBER(VALUE(MID(H463,3,3))), ISNUMBER(FIND(" ", H463))),
   LEFT(H463,FIND(" ",H463)-1),
   H463
)</f>
        <v>J070</v>
      </c>
      <c r="H463" t="str">
        <v>J070 SUBA</v>
      </c>
      <c r="J463" t="str">
        <v>Soporte_Onsite_BOGOTA</v>
      </c>
      <c r="K463" t="str">
        <v>Juan Fernando Rodriguez</v>
      </c>
      <c r="L463" t="str">
        <v>ABIERTO</v>
      </c>
      <c r="M463" t="str">
        <v>CERRADO</v>
      </c>
      <c r="N463" t="str">
        <v>BAJA</v>
      </c>
      <c r="O463">
        <v>45372</v>
      </c>
      <c r="P463">
        <v>0.6166666666666667</v>
      </c>
      <c r="Q463" t="str">
        <f>TEXT(KPI_IMs_2[[#This Row],[FECHA DE LA NOVEDAD]],"MMMM")</f>
        <v>marzo</v>
      </c>
      <c r="R463" t="str">
        <f>TEXT(KPI_IMs_2[[#This Row],[FECHA DE LA NOVEDAD]],"aaaa")</f>
        <v>2024</v>
      </c>
      <c r="S463">
        <v>45372</v>
      </c>
      <c r="T463">
        <v>45372</v>
      </c>
      <c r="U463">
        <v>0.6166666666666667</v>
      </c>
      <c r="V463">
        <v>0.6555555555555556</v>
      </c>
      <c r="W463">
        <f>((KPI_IMs_2[[#This Row],[FECHA DE RESOLUCION]]+KPI_IMs_2[[#This Row],[HORA CIERRE IM]])-(KPI_IMs_2[[#This Row],[FECHA DE LA NOVEDAD]]+KPI_IMs_2[[#This Row],[HORA DE LA FALLA]]))*24*60</f>
        <v>55.9999999939464</v>
      </c>
      <c r="X463" t="str" cm="1" xml:space="preserve">
        <f t="array" ref="X463" xml:space="preserve">IF(OR(O463="",P463="",S463="",V463="",AQ463="",AR463=""),"",
  LET(
    _xlpm.inicio, O463 + P463,
    _xlpm.fin, S463 + V463,
    _xlpm.dias, INT(_xlpm.fin - _xlpm.inicio),
    _xlpm.tiempo, REDUCE(0, SEQUENCE(_xlpm.dias + 1, 1, 0, 1),
      LAMBDA(_xlpm.acum,_xlpm.d,
        LET(
          _xlpm.dia, TRUNC(_xlpm.inicio) + _xlpm.d,
          _xlpm.horaIni, IF(_xlpm.d = 0, MAX(_xlpm.inicio, _xlpm.dia + AQ463), _xlpm.dia + AQ463),
          _xlpm.horaFin, IF(_xlpm.d = _xlpm.dias, MIN(_xlpm.fin, _xlpm.dia + AR463), _xlpm.dia + AR463),
          _xlpm.tiempo_dia, MAX(0, _xlpm.horaFin - _xlpm.horaIni),
          _xlpm.acum + _xlpm.tiempo_dia
        )
      )
    ),
    TEXT(_xlpm.tiempo, "h:mm")
  )
)</f>
        <v>0:56</v>
      </c>
      <c r="Y463" t="str">
        <f>TEXT((KPI_IMs_2[[#This Row],[FECHA DE REPORTE]]+KPI_IMs_2[[#This Row],[HORA DE REPORTE]]) - (KPI_IMs_2[[#This Row],[FECHA DE LA NOVEDAD]]+KPI_IMs_2[[#This Row],[HORA DE LA FALLA]]), "[h]:mm")</f>
        <v>0:00</v>
      </c>
      <c r="Z463" t="str">
        <v xml:space="preserve">MONITOR SIN IMAGEN </v>
      </c>
      <c r="AA463" t="str">
        <v>Hardware / Equipos</v>
      </c>
      <c r="AB463" t="str">
        <v xml:space="preserve">NO MUESTRA IMAGEN EL MONITOR </v>
      </c>
      <c r="AC463" t="str">
        <v>Infraestructura - Eléctrica</v>
      </c>
      <c r="AD463" t="str">
        <v>SI</v>
      </c>
      <c r="AE463" t="str">
        <v>NO</v>
      </c>
      <c r="AF463" t="str">
        <v>NO</v>
      </c>
      <c r="AG463" t="str">
        <v>NO</v>
      </c>
      <c r="AH463" t="str">
        <v xml:space="preserve">INTERNO </v>
      </c>
      <c r="AI463" t="str">
        <v>SISTEMAS</v>
      </c>
      <c r="AJ463" t="str">
        <v>Ajuste Cableado tienda</v>
      </c>
      <c r="AM463" t="str">
        <v>Culminado 100%</v>
      </c>
      <c r="AP463" t="str" xml:space="preserve">
        <v xml:space="preserve">FALLA EN EL CABLE DEL MONITOR   _x000d_
•        se realiza validación en equipo afectado y se evidencia que el equipo no enciende, se realiza ajuste en el cable VGA del monitor y el equipo presenta imagen de nuevo, también se evidencia que la POS sube sin problemas. _x000d_
POS 16</v>
      </c>
      <c r="AQ463">
        <v>0.3333333333333333</v>
      </c>
      <c r="AR463">
        <v>0.875</v>
      </c>
    </row>
    <row r="464" xml:space="preserve">
      <c r="A464">
        <v>547161</v>
      </c>
      <c r="B464" t="str">
        <f>VLOOKUP(H464,DetalleTiendas!A$2:S$1778,3,FALSE)</f>
        <v>SUPERMERCADOS</v>
      </c>
      <c r="C464" t="str">
        <f>VLOOKUP(H464,DetalleTiendas!A$2:S$1778,4,FALSE)</f>
        <v>JUMBO</v>
      </c>
      <c r="D464" t="str">
        <f>VLOOKUP(H464,DetalleTiendas!A$2:S$1778,5,FALSE)</f>
        <v>BOGOTA</v>
      </c>
      <c r="E464" t="str">
        <v>CORTE DE ENERGIA</v>
      </c>
      <c r="F464" t="str">
        <v>N/A</v>
      </c>
      <c r="G464" t="str" xml:space="preserve">
        <f xml:space="preserve">IF(
   AND(ISNUMBER(VALUE(MID(H464,3,3))), ISNUMBER(FIND(" ", H464))),
   LEFT(H464,FIND(" ",H464)-1),
   H464
)</f>
        <v>J070</v>
      </c>
      <c r="H464" t="str">
        <v>J070 SUBA</v>
      </c>
      <c r="J464" t="str">
        <v>Soporte_Onsite_BOGOTA</v>
      </c>
      <c r="K464" t="str">
        <v>Juan Fernando Rodriguez</v>
      </c>
      <c r="L464" t="str">
        <v>ABIERTO</v>
      </c>
      <c r="M464" t="str">
        <v>CERRADO</v>
      </c>
      <c r="N464" t="str">
        <v>MEDIA</v>
      </c>
      <c r="O464">
        <v>45372</v>
      </c>
      <c r="P464">
        <v>0.6131944444444445</v>
      </c>
      <c r="Q464" t="str">
        <f>TEXT(KPI_IMs_2[[#This Row],[FECHA DE LA NOVEDAD]],"MMMM")</f>
        <v>marzo</v>
      </c>
      <c r="R464" t="str">
        <f>TEXT(KPI_IMs_2[[#This Row],[FECHA DE LA NOVEDAD]],"aaaa")</f>
        <v>2024</v>
      </c>
      <c r="S464">
        <v>45372</v>
      </c>
      <c r="T464">
        <v>45372</v>
      </c>
      <c r="U464">
        <v>0.6152777777777778</v>
      </c>
      <c r="V464">
        <v>0.6541666666666667</v>
      </c>
      <c r="W464">
        <f>((KPI_IMs_2[[#This Row],[FECHA DE RESOLUCION]]+KPI_IMs_2[[#This Row],[HORA CIERRE IM]])-(KPI_IMs_2[[#This Row],[FECHA DE LA NOVEDAD]]+KPI_IMs_2[[#This Row],[HORA DE LA FALLA]]))*24*60</f>
        <v>59.00000000372529</v>
      </c>
      <c r="X464" t="str" cm="1" xml:space="preserve">
        <f t="array" ref="X464" xml:space="preserve">IF(OR(O464="",P464="",S464="",V464="",AQ464="",AR464=""),"",
  LET(
    _xlpm.inicio, O464 + P464,
    _xlpm.fin, S464 + V464,
    _xlpm.dias, INT(_xlpm.fin - _xlpm.inicio),
    _xlpm.tiempo, REDUCE(0, SEQUENCE(_xlpm.dias + 1, 1, 0, 1),
      LAMBDA(_xlpm.acum,_xlpm.d,
        LET(
          _xlpm.dia, TRUNC(_xlpm.inicio) + _xlpm.d,
          _xlpm.horaIni, IF(_xlpm.d = 0, MAX(_xlpm.inicio, _xlpm.dia + AQ464), _xlpm.dia + AQ464),
          _xlpm.horaFin, IF(_xlpm.d = _xlpm.dias, MIN(_xlpm.fin, _xlpm.dia + AR464), _xlpm.dia + AR464),
          _xlpm.tiempo_dia, MAX(0, _xlpm.horaFin - _xlpm.horaIni),
          _xlpm.acum + _xlpm.tiempo_dia
        )
      )
    ),
    TEXT(_xlpm.tiempo, "h:mm")
  )
)</f>
        <v>0:59</v>
      </c>
      <c r="Y464" t="str">
        <f>TEXT((KPI_IMs_2[[#This Row],[FECHA DE REPORTE]]+KPI_IMs_2[[#This Row],[HORA DE REPORTE]]) - (KPI_IMs_2[[#This Row],[FECHA DE LA NOVEDAD]]+KPI_IMs_2[[#This Row],[HORA DE LA FALLA]]), "[h]:mm")</f>
        <v>0:03</v>
      </c>
      <c r="Z464" t="str">
        <v>FALLA FISICA POS</v>
      </c>
      <c r="AA464" t="str">
        <v>Hardware / Equipos</v>
      </c>
      <c r="AB464" t="str">
        <v>NO HABIA CONEXCION FISICA DE LA POS</v>
      </c>
      <c r="AC464" t="str">
        <v>Infraestructura - Eléctrica</v>
      </c>
      <c r="AD464" t="str">
        <v>SI</v>
      </c>
      <c r="AE464" t="str">
        <v>NO</v>
      </c>
      <c r="AF464" t="str">
        <v>NO</v>
      </c>
      <c r="AG464" t="str">
        <v>NO</v>
      </c>
      <c r="AH464" t="str">
        <v>INTERNO</v>
      </c>
      <c r="AI464" t="str">
        <v>SISTEMAS</v>
      </c>
      <c r="AJ464" t="str">
        <v>Ajuste Cableado tienda</v>
      </c>
      <c r="AM464" t="str">
        <v>Culminado 100%</v>
      </c>
      <c r="AP464" t="str" xml:space="preserve">
        <v xml:space="preserve">FALTA CABLE DE LA POS   _x000d_
•	se valida la pos y se evidencia que no contaba con el cable de conexion a la pos, se instala para hacer pruebas en las cuales el equipo no presento ninguna falla, se cierra ticket y se organiza el cable para que no se vea. </v>
      </c>
      <c r="AQ464">
        <v>0.3333333333333333</v>
      </c>
      <c r="AR464">
        <v>0.875</v>
      </c>
    </row>
    <row r="465" xml:space="preserve">
      <c r="A465">
        <v>542666</v>
      </c>
      <c r="B465" t="str">
        <f>VLOOKUP(H465,DetalleTiendas!A$2:S$1778,3,FALSE)</f>
        <v>SUPERMERCADOS</v>
      </c>
      <c r="C465" t="str">
        <f>VLOOKUP(H465,DetalleTiendas!A$2:S$1778,4,FALSE)</f>
        <v>METRO</v>
      </c>
      <c r="D465" t="str">
        <f>VLOOKUP(H465,DetalleTiendas!A$2:S$1778,5,FALSE)</f>
        <v>BOGOTA</v>
      </c>
      <c r="E465" t="str">
        <v>TRADUCTOR PRECIOS</v>
      </c>
      <c r="F465" t="str">
        <v>NO</v>
      </c>
      <c r="G465" t="str" xml:space="preserve">
        <f xml:space="preserve">IF(
   AND(ISNUMBER(VALUE(MID(H465,3,3))), ISNUMBER(FIND(" ", H465))),
   LEFT(H465,FIND(" ",H465)-1),
   H465
)</f>
        <v>M079</v>
      </c>
      <c r="H465" t="str">
        <v>M079 SAN CAYETANO</v>
      </c>
      <c r="J465" t="str">
        <v>Redes y Comunicaciones-NIVEL 2 - COL</v>
      </c>
      <c r="K465" t="str">
        <v>Guillermo Gutierrez</v>
      </c>
      <c r="L465" t="str">
        <v>CERRADO</v>
      </c>
      <c r="M465" t="str">
        <v>CERRADO</v>
      </c>
      <c r="N465" t="str">
        <v>MEDIA</v>
      </c>
      <c r="O465">
        <v>45370</v>
      </c>
      <c r="P465">
        <v>0.3590277777777778</v>
      </c>
      <c r="Q465" t="str">
        <f>TEXT(KPI_IMs_2[[#This Row],[FECHA DE LA NOVEDAD]],"MMMM")</f>
        <v>marzo</v>
      </c>
      <c r="R465" t="str">
        <f>TEXT(KPI_IMs_2[[#This Row],[FECHA DE LA NOVEDAD]],"aaaa")</f>
        <v>2024</v>
      </c>
      <c r="S465">
        <v>45370</v>
      </c>
      <c r="T465">
        <v>45370</v>
      </c>
      <c r="U465">
        <v>0.4222222222222222</v>
      </c>
      <c r="V465">
        <v>0.5048611111111111</v>
      </c>
      <c r="W465">
        <f>((KPI_IMs_2[[#This Row],[FECHA DE RESOLUCION]]+KPI_IMs_2[[#This Row],[HORA CIERRE IM]])-(KPI_IMs_2[[#This Row],[FECHA DE LA NOVEDAD]]+KPI_IMs_2[[#This Row],[HORA DE LA FALLA]]))*24*60</f>
        <v>210.00000000349246</v>
      </c>
      <c r="X465" t="str" cm="1" xml:space="preserve">
        <f t="array" ref="X465" xml:space="preserve">IF(OR(O465="",P465="",S465="",V465="",AQ465="",AR465=""),"",
  LET(
    _xlpm.inicio, O465 + P465,
    _xlpm.fin, S465 + V465,
    _xlpm.dias, INT(_xlpm.fin - _xlpm.inicio),
    _xlpm.tiempo, REDUCE(0, SEQUENCE(_xlpm.dias + 1, 1, 0, 1),
      LAMBDA(_xlpm.acum,_xlpm.d,
        LET(
          _xlpm.dia, TRUNC(_xlpm.inicio) + _xlpm.d,
          _xlpm.horaIni, IF(_xlpm.d = 0, MAX(_xlpm.inicio, _xlpm.dia + AQ465), _xlpm.dia + AQ465),
          _xlpm.horaFin, IF(_xlpm.d = _xlpm.dias, MIN(_xlpm.fin, _xlpm.dia + AR465), _xlpm.dia + AR465),
          _xlpm.tiempo_dia, MAX(0, _xlpm.horaFin - _xlpm.horaIni),
          _xlpm.acum + _xlpm.tiempo_dia
        )
      )
    ),
    TEXT(_xlpm.tiempo, "h:mm")
  )
)</f>
        <v>3:30</v>
      </c>
      <c r="Y465" t="str">
        <f>TEXT((KPI_IMs_2[[#This Row],[FECHA DE REPORTE]]+KPI_IMs_2[[#This Row],[HORA DE REPORTE]]) - (KPI_IMs_2[[#This Row],[FECHA DE LA NOVEDAD]]+KPI_IMs_2[[#This Row],[HORA DE LA FALLA]]), "[h]:mm")</f>
        <v>1:31</v>
      </c>
      <c r="Z465" t="str">
        <v>CAIDA ENLACES</v>
      </c>
      <c r="AA465" t="str">
        <v>Hardware / Equipos</v>
      </c>
      <c r="AB465" t="str">
        <v>FORTINET OBSOLETO</v>
      </c>
      <c r="AC465" t="str">
        <v>Infraestructura - Eléctrica</v>
      </c>
      <c r="AD465" t="str">
        <v>SI</v>
      </c>
      <c r="AE465" t="str">
        <v>SI</v>
      </c>
      <c r="AF465" t="str">
        <v>SI</v>
      </c>
      <c r="AG465" t="str">
        <v>SI</v>
      </c>
      <c r="AH465" t="str">
        <v>INTERNO</v>
      </c>
      <c r="AI465" t="str">
        <v>SISTEMAS</v>
      </c>
      <c r="AJ465" t="str">
        <v>Cambio Equipo</v>
      </c>
      <c r="AM465" t="str">
        <v>Culminado 100%</v>
      </c>
      <c r="AP465" t="str" xml:space="preserve">
        <v xml:space="preserve">Fortinet Obsoleto _x000d_
•	Cambio de Fortinet porque el que tenía la tienda era obsoleto, una vez hecho el cambio se normalizó la tienda._x000d_
*	Fortinet Obsoleto. </v>
      </c>
      <c r="AQ465">
        <v>0.3333333333333333</v>
      </c>
      <c r="AR465">
        <v>0.875</v>
      </c>
    </row>
    <row r="466" xml:space="preserve">
      <c r="A466">
        <v>542673</v>
      </c>
      <c r="B466" t="str">
        <f>VLOOKUP(H466,DetalleTiendas!A$2:S$1778,3,FALSE)</f>
        <v>SUPERMERCADOS</v>
      </c>
      <c r="C466" t="str">
        <f>VLOOKUP(H466,DetalleTiendas!A$2:S$1778,4,FALSE)</f>
        <v>CD SUPERMERCADOS</v>
      </c>
      <c r="D466" t="str">
        <f>VLOOKUP(H466,DetalleTiendas!A$2:S$1778,5,FALSE)</f>
        <v>COSTA</v>
      </c>
      <c r="E466" t="str">
        <v>ENLACES</v>
      </c>
      <c r="F466" t="str">
        <v>NO</v>
      </c>
      <c r="G466" t="str" xml:space="preserve">
        <f xml:space="preserve">IF(
   AND(ISNUMBER(VALUE(MID(H466,3,3))), ISNUMBER(FIND(" ", H466))),
   LEFT(H466,FIND(" ",H466)-1),
   H466
)</f>
        <v>L122</v>
      </c>
      <c r="H466" t="str">
        <v>L122 BQUILLA|CROSS DOCKING SECOS</v>
      </c>
      <c r="J466" t="str">
        <v>Redes y Comunicaciones-NIVEL 2 - COL</v>
      </c>
      <c r="K466" t="str">
        <v>Guillermo Gutierrez</v>
      </c>
      <c r="L466" t="str">
        <v>CERRADO</v>
      </c>
      <c r="M466" t="str">
        <v>CERRADO</v>
      </c>
      <c r="N466" t="str">
        <v>ALTA</v>
      </c>
      <c r="O466">
        <v>45370</v>
      </c>
      <c r="P466">
        <v>0.375</v>
      </c>
      <c r="Q466" t="str">
        <f>TEXT(KPI_IMs_2[[#This Row],[FECHA DE LA NOVEDAD]],"MMMM")</f>
        <v>marzo</v>
      </c>
      <c r="R466" t="str">
        <f>TEXT(KPI_IMs_2[[#This Row],[FECHA DE LA NOVEDAD]],"aaaa")</f>
        <v>2024</v>
      </c>
      <c r="S466">
        <v>45370</v>
      </c>
      <c r="T466">
        <v>45370</v>
      </c>
      <c r="U466">
        <v>0.45694444444444443</v>
      </c>
      <c r="V466">
        <v>0.5</v>
      </c>
      <c r="W466">
        <f>((KPI_IMs_2[[#This Row],[FECHA DE RESOLUCION]]+KPI_IMs_2[[#This Row],[HORA CIERRE IM]])-(KPI_IMs_2[[#This Row],[FECHA DE LA NOVEDAD]]+KPI_IMs_2[[#This Row],[HORA DE LA FALLA]]))*24*60</f>
        <v>180</v>
      </c>
      <c r="X466" t="str" cm="1" xml:space="preserve">
        <f t="array" ref="X466" xml:space="preserve">IF(OR(O466="",P466="",S466="",V466="",AQ466="",AR466=""),"",
  LET(
    _xlpm.inicio, O466 + P466,
    _xlpm.fin, S466 + V466,
    _xlpm.dias, INT(_xlpm.fin - _xlpm.inicio),
    _xlpm.tiempo, REDUCE(0, SEQUENCE(_xlpm.dias + 1, 1, 0, 1),
      LAMBDA(_xlpm.acum,_xlpm.d,
        LET(
          _xlpm.dia, TRUNC(_xlpm.inicio) + _xlpm.d,
          _xlpm.horaIni, IF(_xlpm.d = 0, MAX(_xlpm.inicio, _xlpm.dia + AQ466), _xlpm.dia + AQ466),
          _xlpm.horaFin, IF(_xlpm.d = _xlpm.dias, MIN(_xlpm.fin, _xlpm.dia + AR466), _xlpm.dia + AR466),
          _xlpm.tiempo_dia, MAX(0, _xlpm.horaFin - _xlpm.horaIni),
          _xlpm.acum + _xlpm.tiempo_dia
        )
      )
    ),
    TEXT(_xlpm.tiempo, "h:mm")
  )
)</f>
        <v>3:00</v>
      </c>
      <c r="Y466" t="str">
        <f>TEXT((KPI_IMs_2[[#This Row],[FECHA DE REPORTE]]+KPI_IMs_2[[#This Row],[HORA DE REPORTE]]) - (KPI_IMs_2[[#This Row],[FECHA DE LA NOVEDAD]]+KPI_IMs_2[[#This Row],[HORA DE LA FALLA]]), "[h]:mm")</f>
        <v>1:58</v>
      </c>
      <c r="Z466" t="str">
        <v>CAIDA ENLACES</v>
      </c>
      <c r="AA466" t="str">
        <v>Red / Enlace / Proveedor</v>
      </c>
      <c r="AB466" t="str">
        <v xml:space="preserve"> CORTE DE FIBRA DEL PROVEEDOR - ETB</v>
      </c>
      <c r="AC466" t="str">
        <v>Proveedor - Red/Infraestructura</v>
      </c>
      <c r="AD466" t="str">
        <v>SI</v>
      </c>
      <c r="AE466" t="str">
        <v>SI</v>
      </c>
      <c r="AF466" t="str">
        <v>SI</v>
      </c>
      <c r="AG466" t="str">
        <v>SI</v>
      </c>
      <c r="AH466" t="str">
        <v>EXTERNO</v>
      </c>
      <c r="AI466" t="str">
        <v>PROVEEDOR</v>
      </c>
      <c r="AJ466" t="str">
        <v>Ajuste por parte del Proveedor</v>
      </c>
      <c r="AM466" t="str">
        <v>Culminado 100%</v>
      </c>
      <c r="AP466" t="str" xml:space="preserve">
        <v xml:space="preserve">CORTE DE FIBRA - ETB _x000d_
•        Falla por corte de fibra, proveedor repara 12:03, se normaliza; Se escala al proveedor el cual hace la gestion de la cuadrilla</v>
      </c>
      <c r="AQ466">
        <v>0.3333333333333333</v>
      </c>
      <c r="AR466">
        <v>0.875</v>
      </c>
    </row>
    <row r="467" xml:space="preserve">
      <c r="A467">
        <v>539372</v>
      </c>
      <c r="B467" t="str">
        <f>VLOOKUP(H467,DetalleTiendas!A$2:S$1778,3,FALSE)</f>
        <v>SUPERMERCADOS</v>
      </c>
      <c r="C467" t="str">
        <f>VLOOKUP(H467,DetalleTiendas!A$2:S$1778,4,FALSE)</f>
        <v>JUMBO</v>
      </c>
      <c r="D467" t="str">
        <f>VLOOKUP(H467,DetalleTiendas!A$2:S$1778,5,FALSE)</f>
        <v>BOGOTA</v>
      </c>
      <c r="E467" t="str">
        <v>POS</v>
      </c>
      <c r="F467" t="str">
        <v>N/A</v>
      </c>
      <c r="G467" t="str" xml:space="preserve">
        <f xml:space="preserve">IF(
   AND(ISNUMBER(VALUE(MID(H467,3,3))), ISNUMBER(FIND(" ", H467))),
   LEFT(H467,FIND(" ",H467)-1),
   H467
)</f>
        <v>J070</v>
      </c>
      <c r="H467" t="str">
        <v>J070 SUBA</v>
      </c>
      <c r="J467" t="str">
        <v>SC_Financiero_Jano</v>
      </c>
      <c r="K467" t="str">
        <v>Jefersson Antonio Mondragon</v>
      </c>
      <c r="L467" t="str">
        <v>ABIERTO</v>
      </c>
      <c r="M467" t="str">
        <v>CERRADO</v>
      </c>
      <c r="N467" t="str">
        <v>MEDIA</v>
      </c>
      <c r="O467">
        <v>45369</v>
      </c>
      <c r="P467">
        <v>0.5013888888888889</v>
      </c>
      <c r="Q467" t="str">
        <f>TEXT(KPI_IMs_2[[#This Row],[FECHA DE LA NOVEDAD]],"MMMM")</f>
        <v>marzo</v>
      </c>
      <c r="R467" t="str">
        <f>TEXT(KPI_IMs_2[[#This Row],[FECHA DE LA NOVEDAD]],"aaaa")</f>
        <v>2024</v>
      </c>
      <c r="S467">
        <v>45369</v>
      </c>
      <c r="T467">
        <v>45369</v>
      </c>
      <c r="U467">
        <v>0.5013888888888889</v>
      </c>
      <c r="V467">
        <v>0.7263888888888889</v>
      </c>
      <c r="W467">
        <f>((KPI_IMs_2[[#This Row],[FECHA DE RESOLUCION]]+KPI_IMs_2[[#This Row],[HORA CIERRE IM]])-(KPI_IMs_2[[#This Row],[FECHA DE LA NOVEDAD]]+KPI_IMs_2[[#This Row],[HORA DE LA FALLA]]))*24*60</f>
        <v>324.0000000083819</v>
      </c>
      <c r="X467" t="str" cm="1" xml:space="preserve">
        <f t="array" ref="X467" xml:space="preserve">IF(OR(O467="",P467="",S467="",V467="",AQ467="",AR467=""),"",
  LET(
    _xlpm.inicio, O467 + P467,
    _xlpm.fin, S467 + V467,
    _xlpm.dias, INT(_xlpm.fin - _xlpm.inicio),
    _xlpm.tiempo, REDUCE(0, SEQUENCE(_xlpm.dias + 1, 1, 0, 1),
      LAMBDA(_xlpm.acum,_xlpm.d,
        LET(
          _xlpm.dia, TRUNC(_xlpm.inicio) + _xlpm.d,
          _xlpm.horaIni, IF(_xlpm.d = 0, MAX(_xlpm.inicio, _xlpm.dia + AQ467), _xlpm.dia + AQ467),
          _xlpm.horaFin, IF(_xlpm.d = _xlpm.dias, MIN(_xlpm.fin, _xlpm.dia + AR467), _xlpm.dia + AR467),
          _xlpm.tiempo_dia, MAX(0, _xlpm.horaFin - _xlpm.horaIni),
          _xlpm.acum + _xlpm.tiempo_dia
        )
      )
    ),
    TEXT(_xlpm.tiempo, "h:mm")
  )
)</f>
        <v>5:24</v>
      </c>
      <c r="Y467" t="str">
        <f>TEXT((KPI_IMs_2[[#This Row],[FECHA DE REPORTE]]+KPI_IMs_2[[#This Row],[HORA DE REPORTE]]) - (KPI_IMs_2[[#This Row],[FECHA DE LA NOVEDAD]]+KPI_IMs_2[[#This Row],[HORA DE LA FALLA]]), "[h]:mm")</f>
        <v>0:00</v>
      </c>
      <c r="Z467" t="str">
        <v>VALORES CIFRA DE VENTA JANO</v>
      </c>
      <c r="AA467" t="str">
        <v>Software / Actualización</v>
      </c>
      <c r="AB467" t="str">
        <v xml:space="preserve">BASES DE DATOS </v>
      </c>
      <c r="AC467" t="str">
        <v>Software / Actualización</v>
      </c>
      <c r="AD467" t="str">
        <v>NO</v>
      </c>
      <c r="AE467" t="str">
        <v>SI</v>
      </c>
      <c r="AF467" t="str">
        <v>NO</v>
      </c>
      <c r="AG467" t="str">
        <v>NO</v>
      </c>
      <c r="AH467" t="str">
        <v>INTERNO</v>
      </c>
      <c r="AI467" t="str">
        <v>SISTEMAS</v>
      </c>
      <c r="AJ467" t="str">
        <v xml:space="preserve">ajustes a nivel de aplicacion y base de datos </v>
      </c>
      <c r="AM467" t="str">
        <v>Culminado 100%</v>
      </c>
      <c r="AP467" t="str" xml:space="preserve">
        <v xml:space="preserve">DESCARGA DE REPORTES_x000d_
•         por favor me colabora verificando la cifra del día 17 marzo ya que esta presentado un error y no se deja cerrar._x000d_
*         por favor volver a descargar en este momento los reportes ya deben bajar. </v>
      </c>
      <c r="AQ467">
        <v>0.3333333333333333</v>
      </c>
      <c r="AR467">
        <v>0.875</v>
      </c>
    </row>
    <row r="468" xml:space="preserve">
      <c r="A468">
        <v>536164</v>
      </c>
      <c r="B468" t="str">
        <f>VLOOKUP(H468,DetalleTiendas!A$2:S$1778,3,FALSE)</f>
        <v>SUPERMERCADOS</v>
      </c>
      <c r="C468" t="str">
        <f>VLOOKUP(H468,DetalleTiendas!A$2:S$1778,4,FALSE)</f>
        <v>EDS JUMBO</v>
      </c>
      <c r="D468" t="str">
        <f>VLOOKUP(H468,DetalleTiendas!A$2:S$1778,5,FALSE)</f>
        <v>BOGOTA</v>
      </c>
      <c r="E468" t="str">
        <v>ENLACES</v>
      </c>
      <c r="F468" t="str">
        <v>NO</v>
      </c>
      <c r="G468" t="str" xml:space="preserve">
        <f xml:space="preserve">IF(
   AND(ISNUMBER(VALUE(MID(H468,3,3))), ISNUMBER(FIND(" ", H468))),
   LEFT(H468,FIND(" ",H468)-1),
   H468
)</f>
        <v>Z008</v>
      </c>
      <c r="H468" t="str">
        <v>Z008 AV 1a MAYO</v>
      </c>
      <c r="J468" t="str">
        <v>Redes y Comunicaciones-NIVEL 2 - COL</v>
      </c>
      <c r="K468" t="str">
        <v>Guillermo Gutierrez</v>
      </c>
      <c r="L468" t="str">
        <v>ABIERTO</v>
      </c>
      <c r="M468" t="str">
        <v>CERRADO</v>
      </c>
      <c r="N468" t="str">
        <v>ALTA</v>
      </c>
      <c r="O468">
        <v>45367</v>
      </c>
      <c r="P468">
        <v>0.25</v>
      </c>
      <c r="Q468" t="str">
        <f>TEXT(KPI_IMs_2[[#This Row],[FECHA DE LA NOVEDAD]],"MMMM")</f>
        <v>marzo</v>
      </c>
      <c r="R468" t="str">
        <f>TEXT(KPI_IMs_2[[#This Row],[FECHA DE LA NOVEDAD]],"aaaa")</f>
        <v>2024</v>
      </c>
      <c r="S468">
        <v>45367</v>
      </c>
      <c r="T468">
        <v>45367</v>
      </c>
      <c r="U468">
        <v>0.34375</v>
      </c>
      <c r="V468">
        <v>0.6041666666666666</v>
      </c>
      <c r="W468">
        <f>((KPI_IMs_2[[#This Row],[FECHA DE RESOLUCION]]+KPI_IMs_2[[#This Row],[HORA CIERRE IM]])-(KPI_IMs_2[[#This Row],[FECHA DE LA NOVEDAD]]+KPI_IMs_2[[#This Row],[HORA DE LA FALLA]]))*24*60</f>
        <v>509.99999999650754</v>
      </c>
      <c r="X468" t="str" cm="1" xml:space="preserve">
        <f t="array" ref="X468" xml:space="preserve">IF(OR(O468="",P468="",S468="",V468="",AQ468="",AR468=""),"",
  LET(
    _xlpm.inicio, O468 + P468,
    _xlpm.fin, S468 + V468,
    _xlpm.dias, INT(_xlpm.fin - _xlpm.inicio),
    _xlpm.tiempo, REDUCE(0, SEQUENCE(_xlpm.dias + 1, 1, 0, 1),
      LAMBDA(_xlpm.acum,_xlpm.d,
        LET(
          _xlpm.dia, TRUNC(_xlpm.inicio) + _xlpm.d,
          _xlpm.horaIni, IF(_xlpm.d = 0, MAX(_xlpm.inicio, _xlpm.dia + AQ468), _xlpm.dia + AQ468),
          _xlpm.horaFin, IF(_xlpm.d = _xlpm.dias, MIN(_xlpm.fin, _xlpm.dia + AR468), _xlpm.dia + AR468),
          _xlpm.tiempo_dia, MAX(0, _xlpm.horaFin - _xlpm.horaIni),
          _xlpm.acum + _xlpm.tiempo_dia
        )
      )
    ),
    TEXT(_xlpm.tiempo, "h:mm")
  )
)</f>
        <v>6:30</v>
      </c>
      <c r="Y468" t="str">
        <f>TEXT((KPI_IMs_2[[#This Row],[FECHA DE REPORTE]]+KPI_IMs_2[[#This Row],[HORA DE REPORTE]]) - (KPI_IMs_2[[#This Row],[FECHA DE LA NOVEDAD]]+KPI_IMs_2[[#This Row],[HORA DE LA FALLA]]), "[h]:mm")</f>
        <v>2:15</v>
      </c>
      <c r="Z468" t="str">
        <v>CORTE DE FIBRA</v>
      </c>
      <c r="AA468" t="str">
        <v>Red / Enlace / Proveedor</v>
      </c>
      <c r="AB468" t="str">
        <v>CORTE DE FIBRA - CIRION</v>
      </c>
      <c r="AC468" t="str">
        <v>Proveedor - Red/Infraestructura</v>
      </c>
      <c r="AD468" t="str">
        <v>SI</v>
      </c>
      <c r="AE468" t="str">
        <v>NO</v>
      </c>
      <c r="AF468" t="str">
        <v>NO</v>
      </c>
      <c r="AG468" t="str">
        <v>NO</v>
      </c>
      <c r="AH468" t="str">
        <v xml:space="preserve">EXTERNO </v>
      </c>
      <c r="AI468" t="str">
        <v>PROVEEDOR</v>
      </c>
      <c r="AJ468" t="str">
        <v>Ajuste por parte del Proveedor</v>
      </c>
      <c r="AM468" t="str">
        <v>Culminado 100%</v>
      </c>
      <c r="AP468" t="str" xml:space="preserve">
        <v xml:space="preserve">Tienda Sin Red | Corte en la fibra de CIRION _x000d_
• FALLA DE ENLACES Servicio Afectado Inicial: ENLACES _x000d_
* se presentó novedad con corte de fibra por parte de proveedor de CIRION el cual, se escaló al proveedor y fue resuelta en 6 horas y media por parte de proveedor de CIRION, actualmente operativa</v>
      </c>
      <c r="AQ468">
        <v>0.3333333333333333</v>
      </c>
      <c r="AR468">
        <v>0.875</v>
      </c>
    </row>
    <row r="469" xml:space="preserve">
      <c r="A469">
        <v>531222</v>
      </c>
      <c r="B469" t="str">
        <f>VLOOKUP(H469,DetalleTiendas!A$2:S$1778,3,FALSE)</f>
        <v>SUPERMERCADOS</v>
      </c>
      <c r="C469" t="str">
        <f>VLOOKUP(H469,DetalleTiendas!A$2:S$1778,4,FALSE)</f>
        <v>JUMBO</v>
      </c>
      <c r="D469" t="str">
        <f>VLOOKUP(H469,DetalleTiendas!A$2:S$1778,5,FALSE)</f>
        <v>BOGOTA</v>
      </c>
      <c r="E469" t="str">
        <v>POS</v>
      </c>
      <c r="F469" t="str">
        <v>NO</v>
      </c>
      <c r="G469" t="str" xml:space="preserve">
        <f xml:space="preserve">IF(
   AND(ISNUMBER(VALUE(MID(H469,3,3))), ISNUMBER(FIND(" ", H469))),
   LEFT(H469,FIND(" ",H469)-1),
   H469
)</f>
        <v>J019</v>
      </c>
      <c r="H469" t="str">
        <v>J019 SANTA ANA</v>
      </c>
      <c r="J469" t="str">
        <v>Mesas Especializadas Colombia</v>
      </c>
      <c r="K469" t="str">
        <v>farutt Reyes</v>
      </c>
      <c r="L469" t="str">
        <v>ABIERTO</v>
      </c>
      <c r="M469" t="str">
        <v>CERRADO</v>
      </c>
      <c r="N469" t="str">
        <v>MEDIA</v>
      </c>
      <c r="O469">
        <v>45365</v>
      </c>
      <c r="P469">
        <v>0.7201388888888889</v>
      </c>
      <c r="Q469" t="str">
        <f>TEXT(KPI_IMs_2[[#This Row],[FECHA DE LA NOVEDAD]],"MMMM")</f>
        <v>marzo</v>
      </c>
      <c r="R469" t="str">
        <f>TEXT(KPI_IMs_2[[#This Row],[FECHA DE LA NOVEDAD]],"aaaa")</f>
        <v>2024</v>
      </c>
      <c r="S469">
        <v>45365</v>
      </c>
      <c r="T469">
        <v>45365</v>
      </c>
      <c r="U469">
        <v>0.7201388888888889</v>
      </c>
      <c r="V469">
        <v>0.8097222222222222</v>
      </c>
      <c r="W469">
        <f>((KPI_IMs_2[[#This Row],[FECHA DE RESOLUCION]]+KPI_IMs_2[[#This Row],[HORA CIERRE IM]])-(KPI_IMs_2[[#This Row],[FECHA DE LA NOVEDAD]]+KPI_IMs_2[[#This Row],[HORA DE LA FALLA]]))*24*60</f>
        <v>129.00000000139698</v>
      </c>
      <c r="X469" t="str" cm="1" xml:space="preserve">
        <f t="array" ref="X469" xml:space="preserve">IF(OR(O469="",P469="",S469="",V469="",AQ469="",AR469=""),"",
  LET(
    _xlpm.inicio, O469 + P469,
    _xlpm.fin, S469 + V469,
    _xlpm.dias, INT(_xlpm.fin - _xlpm.inicio),
    _xlpm.tiempo, REDUCE(0, SEQUENCE(_xlpm.dias + 1, 1, 0, 1),
      LAMBDA(_xlpm.acum,_xlpm.d,
        LET(
          _xlpm.dia, TRUNC(_xlpm.inicio) + _xlpm.d,
          _xlpm.horaIni, IF(_xlpm.d = 0, MAX(_xlpm.inicio, _xlpm.dia + AQ469), _xlpm.dia + AQ469),
          _xlpm.horaFin, IF(_xlpm.d = _xlpm.dias, MIN(_xlpm.fin, _xlpm.dia + AR469), _xlpm.dia + AR469),
          _xlpm.tiempo_dia, MAX(0, _xlpm.horaFin - _xlpm.horaIni),
          _xlpm.acum + _xlpm.tiempo_dia
        )
      )
    ),
    TEXT(_xlpm.tiempo, "h:mm")
  )
)</f>
        <v>2:09</v>
      </c>
      <c r="Y469" t="str">
        <f>TEXT((KPI_IMs_2[[#This Row],[FECHA DE REPORTE]]+KPI_IMs_2[[#This Row],[HORA DE REPORTE]]) - (KPI_IMs_2[[#This Row],[FECHA DE LA NOVEDAD]]+KPI_IMs_2[[#This Row],[HORA DE LA FALLA]]), "[h]:mm")</f>
        <v>0:00</v>
      </c>
      <c r="Z469" t="str">
        <v xml:space="preserve"> FALLA LINEAL DE CAJAS CAÍDO</v>
      </c>
      <c r="AA469" t="str">
        <v>Software / Actualización</v>
      </c>
      <c r="AB469" t="str">
        <v xml:space="preserve">FALLA - SPP SPP#50539 </v>
      </c>
      <c r="AC469" t="str">
        <v>Negocio - Proceso</v>
      </c>
      <c r="AD469" t="str">
        <v>SI</v>
      </c>
      <c r="AE469" t="str">
        <v>NO</v>
      </c>
      <c r="AF469" t="str">
        <v>NO</v>
      </c>
      <c r="AG469" t="str">
        <v>NO</v>
      </c>
      <c r="AH469" t="str">
        <v>INTERNO</v>
      </c>
      <c r="AI469" t="str">
        <v>SISTEMAS</v>
      </c>
      <c r="AJ469" t="str">
        <v>Integracion / Desarrollo</v>
      </c>
      <c r="AM469" t="str">
        <v>Culminado 100%</v>
      </c>
      <c r="AP469" t="str" xml:space="preserve">
        <v xml:space="preserve">FALLA LINEAL DE CAJAS CAÍDO + POS/PDV LAS CAJAS_x000d_
•         Esta novedad se presentó antes de la apertura debido al SPP#50539; en el cual pidieron implementar 2 librerías la libconnet y la libunisys; para los autoservicios para el CUFE y el QR; ya que no estaba apareciendo; y al implementar estas librerías; afecto algunas POS del lineal de cajas; todo sucedió antes de la apertura; razón por la cual no se adjunta ningún informe porque no hubo ningún tipo de afectación._x000d_
</v>
      </c>
      <c r="AQ469">
        <v>0.3333333333333333</v>
      </c>
      <c r="AR469">
        <v>0.875</v>
      </c>
    </row>
    <row r="470" xml:space="preserve">
      <c r="A470">
        <v>530944</v>
      </c>
      <c r="B470" t="str">
        <f>VLOOKUP(H470,DetalleTiendas!A$2:S$1778,3,FALSE)</f>
        <v>SUPERMERCADOS</v>
      </c>
      <c r="C470" t="str">
        <f>VLOOKUP(H470,DetalleTiendas!A$2:S$1778,4,FALSE)</f>
        <v>JUMBO</v>
      </c>
      <c r="D470" t="str">
        <f>VLOOKUP(H470,DetalleTiendas!A$2:S$1778,5,FALSE)</f>
        <v>COSTA</v>
      </c>
      <c r="E470" t="str">
        <v>FINANCIERO CLIENTES</v>
      </c>
      <c r="F470" t="str">
        <v>N/A</v>
      </c>
      <c r="G470" t="str" xml:space="preserve">
        <f xml:space="preserve">IF(
   AND(ISNUMBER(VALUE(MID(H470,3,3))), ISNUMBER(FIND(" ", H470))),
   LEFT(H470,FIND(" ",H470)-1),
   H470
)</f>
        <v>J087</v>
      </c>
      <c r="H470" t="str">
        <v>J087 GUATAPURI</v>
      </c>
      <c r="J470" t="str">
        <v>Mesas Especializadas Colombia</v>
      </c>
      <c r="K470" t="str">
        <v>Oscar Ramirez</v>
      </c>
      <c r="L470" t="str">
        <v>ABIERTO</v>
      </c>
      <c r="M470" t="str">
        <v>CERRADO</v>
      </c>
      <c r="N470" t="str">
        <v>MEDIA</v>
      </c>
      <c r="O470">
        <v>45365</v>
      </c>
      <c r="P470">
        <v>0.4166666666666667</v>
      </c>
      <c r="Q470" t="str">
        <f>TEXT(KPI_IMs_2[[#This Row],[FECHA DE LA NOVEDAD]],"MMMM")</f>
        <v>marzo</v>
      </c>
      <c r="R470" t="str">
        <f>TEXT(KPI_IMs_2[[#This Row],[FECHA DE LA NOVEDAD]],"aaaa")</f>
        <v>2024</v>
      </c>
      <c r="S470">
        <v>45365</v>
      </c>
      <c r="T470">
        <v>45365</v>
      </c>
      <c r="U470">
        <v>0.4166666666666667</v>
      </c>
      <c r="V470">
        <v>0.4395833333333333</v>
      </c>
      <c r="W470">
        <f>((KPI_IMs_2[[#This Row],[FECHA DE RESOLUCION]]+KPI_IMs_2[[#This Row],[HORA CIERRE IM]])-(KPI_IMs_2[[#This Row],[FECHA DE LA NOVEDAD]]+KPI_IMs_2[[#This Row],[HORA DE LA FALLA]]))*24*60</f>
        <v>33.00000000279397</v>
      </c>
      <c r="X470" t="str" cm="1" xml:space="preserve">
        <f t="array" ref="X470" xml:space="preserve">IF(OR(O470="",P470="",S470="",V470="",AQ470="",AR470=""),"",
  LET(
    _xlpm.inicio, O470 + P470,
    _xlpm.fin, S470 + V470,
    _xlpm.dias, INT(_xlpm.fin - _xlpm.inicio),
    _xlpm.tiempo, REDUCE(0, SEQUENCE(_xlpm.dias + 1, 1, 0, 1),
      LAMBDA(_xlpm.acum,_xlpm.d,
        LET(
          _xlpm.dia, TRUNC(_xlpm.inicio) + _xlpm.d,
          _xlpm.horaIni, IF(_xlpm.d = 0, MAX(_xlpm.inicio, _xlpm.dia + AQ470), _xlpm.dia + AQ470),
          _xlpm.horaFin, IF(_xlpm.d = _xlpm.dias, MIN(_xlpm.fin, _xlpm.dia + AR470), _xlpm.dia + AR470),
          _xlpm.tiempo_dia, MAX(0, _xlpm.horaFin - _xlpm.horaIni),
          _xlpm.acum + _xlpm.tiempo_dia
        )
      )
    ),
    TEXT(_xlpm.tiempo, "h:mm")
  )
)</f>
        <v>0:33</v>
      </c>
      <c r="Y470" t="str">
        <f>TEXT((KPI_IMs_2[[#This Row],[FECHA DE REPORTE]]+KPI_IMs_2[[#This Row],[HORA DE REPORTE]]) - (KPI_IMs_2[[#This Row],[FECHA DE LA NOVEDAD]]+KPI_IMs_2[[#This Row],[HORA DE LA FALLA]]), "[h]:mm")</f>
        <v>0:00</v>
      </c>
      <c r="Z470" t="str">
        <v>DESCARGA DE CIFRAS - VENTA JANO</v>
      </c>
      <c r="AA470" t="str">
        <v>Software / Actualización</v>
      </c>
      <c r="AB470" t="str">
        <v xml:space="preserve">BASES DE DATOS </v>
      </c>
      <c r="AC470" t="str">
        <v>Software / Actualización</v>
      </c>
      <c r="AD470" t="str">
        <v>NO</v>
      </c>
      <c r="AE470" t="str">
        <v>SI</v>
      </c>
      <c r="AF470" t="str">
        <v>NO</v>
      </c>
      <c r="AG470" t="str">
        <v>NO</v>
      </c>
      <c r="AH470" t="str">
        <v>INTERNO</v>
      </c>
      <c r="AI470" t="str">
        <v>SISTEMAS</v>
      </c>
      <c r="AJ470" t="str">
        <v xml:space="preserve">ajustes a nivel de aplicacion y base de datos </v>
      </c>
      <c r="AM470" t="str">
        <v>Culminado 100%</v>
      </c>
      <c r="AP470" t="str" xml:space="preserve">
        <v xml:space="preserve">DESCARGA DE REPORTES_x000d_
• 	Es tan amable y nos colabora por favor, el reporte de la cifra del día 14-mar, no descargó el archivo Detalle CNB. Se solicita por favor para la revisión de la cifra de venta._x000d_
* 	por favor volver a descargar en este momento los reportes ya deben bajar. </v>
      </c>
      <c r="AQ470">
        <v>0.3333333333333333</v>
      </c>
      <c r="AR470">
        <v>0.875</v>
      </c>
    </row>
    <row r="471" xml:space="preserve">
      <c r="A471">
        <v>531194</v>
      </c>
      <c r="B471" t="str">
        <f>VLOOKUP(H471,DetalleTiendas!A$2:S$1778,3,FALSE)</f>
        <v>PAIS</v>
      </c>
      <c r="C471" t="str">
        <f>VLOOKUP(H471,DetalleTiendas!A$2:S$1778,4,FALSE)</f>
        <v>PAIS</v>
      </c>
      <c r="D471" t="str">
        <f>VLOOKUP(H471,DetalleTiendas!A$2:S$1778,5,FALSE)</f>
        <v>PAIS</v>
      </c>
      <c r="E471" t="str">
        <v>ENLACES</v>
      </c>
      <c r="F471" t="str">
        <v>SI</v>
      </c>
      <c r="G471" t="str" xml:space="preserve">
        <f xml:space="preserve">IF(
   AND(ISNUMBER(VALUE(MID(H471,3,3))), ISNUMBER(FIND(" ", H471))),
   LEFT(H471,FIND(" ",H471)-1),
   H471
)</f>
        <v>PAIS</v>
      </c>
      <c r="H471" t="str">
        <v>PAIS</v>
      </c>
      <c r="J471" t="str">
        <v>Mesas Especializadas Colombia</v>
      </c>
      <c r="K471" t="str">
        <v>Oscar Ramirez</v>
      </c>
      <c r="L471" t="str">
        <v>ABIERTO</v>
      </c>
      <c r="M471" t="str">
        <v>CERRADO</v>
      </c>
      <c r="N471" t="str">
        <v>MEDIA</v>
      </c>
      <c r="O471">
        <v>45365</v>
      </c>
      <c r="P471">
        <v>0.5</v>
      </c>
      <c r="Q471" t="str">
        <f>TEXT(KPI_IMs_2[[#This Row],[FECHA DE LA NOVEDAD]],"MMMM")</f>
        <v>marzo</v>
      </c>
      <c r="R471" t="str">
        <f>TEXT(KPI_IMs_2[[#This Row],[FECHA DE LA NOVEDAD]],"aaaa")</f>
        <v>2024</v>
      </c>
      <c r="S471">
        <v>45365</v>
      </c>
      <c r="T471">
        <v>45365</v>
      </c>
      <c r="U471">
        <v>0.5</v>
      </c>
      <c r="V471">
        <v>0.5208333333333334</v>
      </c>
      <c r="W471">
        <f>((KPI_IMs_2[[#This Row],[FECHA DE RESOLUCION]]+KPI_IMs_2[[#This Row],[HORA CIERRE IM]])-(KPI_IMs_2[[#This Row],[FECHA DE LA NOVEDAD]]+KPI_IMs_2[[#This Row],[HORA DE LA FALLA]]))*24*60</f>
        <v>30.00000000349246</v>
      </c>
      <c r="X471" t="str" cm="1" xml:space="preserve">
        <f t="array" ref="X471" xml:space="preserve">IF(OR(O471="",P471="",S471="",V471="",AQ471="",AR471=""),"",
  LET(
    _xlpm.inicio, O471 + P471,
    _xlpm.fin, S471 + V471,
    _xlpm.dias, INT(_xlpm.fin - _xlpm.inicio),
    _xlpm.tiempo, REDUCE(0, SEQUENCE(_xlpm.dias + 1, 1, 0, 1),
      LAMBDA(_xlpm.acum,_xlpm.d,
        LET(
          _xlpm.dia, TRUNC(_xlpm.inicio) + _xlpm.d,
          _xlpm.horaIni, IF(_xlpm.d = 0, MAX(_xlpm.inicio, _xlpm.dia + AQ471), _xlpm.dia + AQ471),
          _xlpm.horaFin, IF(_xlpm.d = _xlpm.dias, MIN(_xlpm.fin, _xlpm.dia + AR471), _xlpm.dia + AR471),
          _xlpm.tiempo_dia, MAX(0, _xlpm.horaFin - _xlpm.horaIni),
          _xlpm.acum + _xlpm.tiempo_dia
        )
      )
    ),
    TEXT(_xlpm.tiempo, "h:mm")
  )
)</f>
        <v>0:30</v>
      </c>
      <c r="Y471" t="str">
        <f>TEXT((KPI_IMs_2[[#This Row],[FECHA DE REPORTE]]+KPI_IMs_2[[#This Row],[HORA DE REPORTE]]) - (KPI_IMs_2[[#This Row],[FECHA DE LA NOVEDAD]]+KPI_IMs_2[[#This Row],[HORA DE LA FALLA]]), "[h]:mm")</f>
        <v>0:00</v>
      </c>
      <c r="Z471" t="str">
        <v>FALLA EN RANGO DE CARACTERES CLIENTES - SAP</v>
      </c>
      <c r="AA471" t="str">
        <v>Software / Actualización</v>
      </c>
      <c r="AB471" t="str">
        <v>RANGO DE CARACTERES CLIENTES</v>
      </c>
      <c r="AC471" t="str">
        <v>Software / Actualización</v>
      </c>
      <c r="AD471" t="str">
        <v>SI</v>
      </c>
      <c r="AE471" t="str">
        <v>SI</v>
      </c>
      <c r="AF471" t="str">
        <v>NO</v>
      </c>
      <c r="AG471" t="str">
        <v>NO</v>
      </c>
      <c r="AH471" t="str">
        <v>INTERNO</v>
      </c>
      <c r="AI471" t="str">
        <v>SISTEMAS</v>
      </c>
      <c r="AJ471" t="str">
        <v>Integracion / Desarrollo</v>
      </c>
      <c r="AM471" t="str">
        <v>Culminado 100%</v>
      </c>
      <c r="AP471" t="str" xml:space="preserve">
        <v xml:space="preserve">FALLA EN RANGO DE CARACTERES_x000d_
•         Línea de cajas afectada al imprimir factura electrónica, por clientes que pasan el tamaño de caracteres e interfaces a SAP, no suben por el mismo motivo. En cada falla hay reinicio de caja. La falla no ocurre en todas las transacciones, solo cuando se solicite facturación electrónica y que el nombre de cliente_x000d_
*         Error usuario afectado. _x000d_
- se realiza arreglo de la data para evitar que vuelva a ocurrir, se arregle BUG de aplicaciones fuentes como cliente único y fidelidad para no enviar este campo con mas de 47 caracteres</v>
      </c>
      <c r="AQ471">
        <v>0.3333333333333333</v>
      </c>
      <c r="AR471">
        <v>0.875</v>
      </c>
    </row>
    <row r="472" xml:space="preserve">
      <c r="A472">
        <v>531207</v>
      </c>
      <c r="B472" t="str">
        <f>VLOOKUP(H472,DetalleTiendas!A$2:S$1778,3,FALSE)</f>
        <v>PAIS</v>
      </c>
      <c r="C472" t="str">
        <f>VLOOKUP(H472,DetalleTiendas!A$2:S$1778,4,FALSE)</f>
        <v>PAIS</v>
      </c>
      <c r="D472" t="str">
        <f>VLOOKUP(H472,DetalleTiendas!A$2:S$1778,5,FALSE)</f>
        <v>PAIS</v>
      </c>
      <c r="E472" t="str">
        <v>POS</v>
      </c>
      <c r="F472" t="str">
        <v>SI</v>
      </c>
      <c r="G472" t="str" xml:space="preserve">
        <f xml:space="preserve">IF(
   AND(ISNUMBER(VALUE(MID(H472,3,3))), ISNUMBER(FIND(" ", H472))),
   LEFT(H472,FIND(" ",H472)-1),
   H472
)</f>
        <v>PAIS</v>
      </c>
      <c r="H472" t="str">
        <v>PAIS</v>
      </c>
      <c r="J472" t="str">
        <v>SC_Financiero_Clientes</v>
      </c>
      <c r="K472" t="str">
        <v>Nubia Bohorquez</v>
      </c>
      <c r="L472" t="str">
        <v>CERRADO</v>
      </c>
      <c r="M472" t="str">
        <v>CERRADO</v>
      </c>
      <c r="N472" t="str">
        <v>MEDIA</v>
      </c>
      <c r="O472">
        <v>45365</v>
      </c>
      <c r="P472">
        <v>0.4583333333333333</v>
      </c>
      <c r="Q472" t="str">
        <f>TEXT(KPI_IMs_2[[#This Row],[FECHA DE LA NOVEDAD]],"MMMM")</f>
        <v>marzo</v>
      </c>
      <c r="R472" t="str">
        <f>TEXT(KPI_IMs_2[[#This Row],[FECHA DE LA NOVEDAD]],"aaaa")</f>
        <v>2024</v>
      </c>
      <c r="S472">
        <v>45365</v>
      </c>
      <c r="T472">
        <v>45365</v>
      </c>
      <c r="U472">
        <v>0.4583333333333333</v>
      </c>
      <c r="V472">
        <v>0.4722222222222222</v>
      </c>
      <c r="W472">
        <f>((KPI_IMs_2[[#This Row],[FECHA DE RESOLUCION]]+KPI_IMs_2[[#This Row],[HORA CIERRE IM]])-(KPI_IMs_2[[#This Row],[FECHA DE LA NOVEDAD]]+KPI_IMs_2[[#This Row],[HORA DE LA FALLA]]))*24*60</f>
        <v>19.999999991850927</v>
      </c>
      <c r="X472" t="str" cm="1" xml:space="preserve">
        <f t="array" ref="X472" xml:space="preserve">IF(OR(O472="",P472="",S472="",V472="",AQ472="",AR472=""),"",
  LET(
    _xlpm.inicio, O472 + P472,
    _xlpm.fin, S472 + V472,
    _xlpm.dias, INT(_xlpm.fin - _xlpm.inicio),
    _xlpm.tiempo, REDUCE(0, SEQUENCE(_xlpm.dias + 1, 1, 0, 1),
      LAMBDA(_xlpm.acum,_xlpm.d,
        LET(
          _xlpm.dia, TRUNC(_xlpm.inicio) + _xlpm.d,
          _xlpm.horaIni, IF(_xlpm.d = 0, MAX(_xlpm.inicio, _xlpm.dia + AQ472), _xlpm.dia + AQ472),
          _xlpm.horaFin, IF(_xlpm.d = _xlpm.dias, MIN(_xlpm.fin, _xlpm.dia + AR472), _xlpm.dia + AR472),
          _xlpm.tiempo_dia, MAX(0, _xlpm.horaFin - _xlpm.horaIni),
          _xlpm.acum + _xlpm.tiempo_dia
        )
      )
    ),
    TEXT(_xlpm.tiempo, "h:mm")
  )
)</f>
        <v>0:20</v>
      </c>
      <c r="Y472" t="str">
        <f>TEXT((KPI_IMs_2[[#This Row],[FECHA DE REPORTE]]+KPI_IMs_2[[#This Row],[HORA DE REPORTE]]) - (KPI_IMs_2[[#This Row],[FECHA DE LA NOVEDAD]]+KPI_IMs_2[[#This Row],[HORA DE LA FALLA]]), "[h]:mm")</f>
        <v>0:00</v>
      </c>
      <c r="Z472" t="str">
        <v>FALLA EN RANGO DE CARACTERES CLIENTES - SAP</v>
      </c>
      <c r="AA472" t="str">
        <v>Software / Actualización</v>
      </c>
      <c r="AB472" t="str">
        <v>RANGO DE CARACTERES CLIENTES</v>
      </c>
      <c r="AC472" t="str">
        <v>Software / Actualización</v>
      </c>
      <c r="AD472" t="str">
        <v>SI</v>
      </c>
      <c r="AE472" t="str">
        <v>SI</v>
      </c>
      <c r="AF472" t="str">
        <v>NO</v>
      </c>
      <c r="AG472" t="str">
        <v>NO</v>
      </c>
      <c r="AH472" t="str">
        <v>INTERNO</v>
      </c>
      <c r="AI472" t="str">
        <v>SISTEMAS</v>
      </c>
      <c r="AJ472" t="str">
        <v>Integracion / Desarrollo</v>
      </c>
      <c r="AM472" t="str">
        <v>Culminado 100%</v>
      </c>
      <c r="AP472" t="str" xml:space="preserve">
        <v xml:space="preserve">FALLA EN RANGO DE CARACTERES_x000d_
•         Línea de cajas afectada al imprimir factura electrónica, por clientes que pasan el tamaño de caracteres e interfaces a SAP, no suben por el mismo motivo. En cada falla hay reinicio de caja. La falla no ocurre en todas las transacciones, solo cuando se solicite facturación electrónica y que el nombre de cliente_x000d_
*         Se realiza adecuación de la data histórica del integrador para eliminar los caracteres especiales como el &amp; y el |, también se revisa procesos de alimentación de información hacia el integrador para evitar que sigan llegando estos datos, para los datos por tamaño, se arregla el campo de Razón Social de los clientes afectados, se realiza arreglo de la data para evitar que vuelva a ocurrir. </v>
      </c>
      <c r="AQ472">
        <v>0.3333333333333333</v>
      </c>
      <c r="AR472">
        <v>0.875</v>
      </c>
    </row>
    <row r="473" xml:space="preserve">
      <c r="A473">
        <v>526213</v>
      </c>
      <c r="B473" t="str">
        <f>VLOOKUP(H473,DetalleTiendas!A$2:S$1778,3,FALSE)</f>
        <v>PAIS</v>
      </c>
      <c r="C473" t="str">
        <f>VLOOKUP(H473,DetalleTiendas!A$2:S$1778,4,FALSE)</f>
        <v>PAIS</v>
      </c>
      <c r="D473" t="str">
        <f>VLOOKUP(H473,DetalleTiendas!A$2:S$1778,5,FALSE)</f>
        <v>PAIS</v>
      </c>
      <c r="E473" t="str">
        <v>PUNTOS CENCOSUD</v>
      </c>
      <c r="F473" t="str">
        <v>N/A</v>
      </c>
      <c r="G473" t="str" xml:space="preserve">
        <f xml:space="preserve">IF(
   AND(ISNUMBER(VALUE(MID(H473,3,3))), ISNUMBER(FIND(" ", H473))),
   LEFT(H473,FIND(" ",H473)-1),
   H473
)</f>
        <v>PAIS</v>
      </c>
      <c r="H473" t="str">
        <v>PAIS</v>
      </c>
      <c r="J473" t="str">
        <v>Aplicaciones de Tienda-Aplicaciones MDH Colombia</v>
      </c>
      <c r="K473" t="str">
        <v>Hans Hernandez</v>
      </c>
      <c r="L473" t="str">
        <v>CERRADO</v>
      </c>
      <c r="M473" t="str">
        <v>CERRADO</v>
      </c>
      <c r="N473" t="str">
        <v>ALTA</v>
      </c>
      <c r="O473">
        <v>45363</v>
      </c>
      <c r="P473">
        <v>0.4166666666666667</v>
      </c>
      <c r="Q473" t="str">
        <f>TEXT(KPI_IMs_2[[#This Row],[FECHA DE LA NOVEDAD]],"MMMM")</f>
        <v>marzo</v>
      </c>
      <c r="R473" t="str">
        <f>TEXT(KPI_IMs_2[[#This Row],[FECHA DE LA NOVEDAD]],"aaaa")</f>
        <v>2024</v>
      </c>
      <c r="S473">
        <v>45363</v>
      </c>
      <c r="T473">
        <v>45363</v>
      </c>
      <c r="U473">
        <v>0.49236111111111114</v>
      </c>
      <c r="V473">
        <v>0.5520833333333334</v>
      </c>
      <c r="W473">
        <f>((KPI_IMs_2[[#This Row],[FECHA DE RESOLUCION]]+KPI_IMs_2[[#This Row],[HORA CIERRE IM]])-(KPI_IMs_2[[#This Row],[FECHA DE LA NOVEDAD]]+KPI_IMs_2[[#This Row],[HORA DE LA FALLA]]))*24*60</f>
        <v>195.00000000698492</v>
      </c>
      <c r="X473" t="str" cm="1" xml:space="preserve">
        <f t="array" ref="X473" xml:space="preserve">IF(OR(O473="",P473="",S473="",V473="",AQ473="",AR473=""),"",
  LET(
    _xlpm.inicio, O473 + P473,
    _xlpm.fin, S473 + V473,
    _xlpm.dias, INT(_xlpm.fin - _xlpm.inicio),
    _xlpm.tiempo, REDUCE(0, SEQUENCE(_xlpm.dias + 1, 1, 0, 1),
      LAMBDA(_xlpm.acum,_xlpm.d,
        LET(
          _xlpm.dia, TRUNC(_xlpm.inicio) + _xlpm.d,
          _xlpm.horaIni, IF(_xlpm.d = 0, MAX(_xlpm.inicio, _xlpm.dia + AQ473), _xlpm.dia + AQ473),
          _xlpm.horaFin, IF(_xlpm.d = _xlpm.dias, MIN(_xlpm.fin, _xlpm.dia + AR473), _xlpm.dia + AR473),
          _xlpm.tiempo_dia, MAX(0, _xlpm.horaFin - _xlpm.horaIni),
          _xlpm.acum + _xlpm.tiempo_dia
        )
      )
    ),
    TEXT(_xlpm.tiempo, "h:mm")
  )
)</f>
        <v>3:15</v>
      </c>
      <c r="Y473" t="str">
        <f>TEXT((KPI_IMs_2[[#This Row],[FECHA DE REPORTE]]+KPI_IMs_2[[#This Row],[HORA DE REPORTE]]) - (KPI_IMs_2[[#This Row],[FECHA DE LA NOVEDAD]]+KPI_IMs_2[[#This Row],[HORA DE LA FALLA]]), "[h]:mm")</f>
        <v>1:49</v>
      </c>
      <c r="Z473" t="str">
        <v>CENTRO DE VENTA EMPRESARIAL</v>
      </c>
      <c r="AA473" t="str">
        <v>Software / Actualización</v>
      </c>
      <c r="AB473" t="str">
        <v>FALLA - CVE, CP y DAD</v>
      </c>
      <c r="AC473" t="str">
        <v>Software / Actualización</v>
      </c>
      <c r="AD473" t="str">
        <v>NO</v>
      </c>
      <c r="AE473" t="str">
        <v>NO</v>
      </c>
      <c r="AF473" t="str">
        <v>NO</v>
      </c>
      <c r="AG473" t="str">
        <v>NO</v>
      </c>
      <c r="AH473" t="str">
        <v>INTERNO</v>
      </c>
      <c r="AI473" t="str">
        <v>SISTEMAS</v>
      </c>
      <c r="AJ473" t="str">
        <v>Integracion / Desarrollo</v>
      </c>
      <c r="AM473" t="str">
        <v>Culminado 100%</v>
      </c>
      <c r="AP473" t="str" xml:space="preserve">
        <v xml:space="preserve">Falla en CVE, CP y DAD_x000d_
• 	Dentro del AGP que solicito el equipo funcional se había solicitado borrar el ROOT del localhost._x000d_
* 	Quiero informarle sobre el reciente incidente que experimentamos con la caída de CVE. Tras una investigación detallada, identificamos que la causa principal de este problema fue la eliminación masiva de usuarios duplicados, durante la cual, lamentablemente, el usuario ROOT fue incluido. _x000d_
- Se creo nuevamente el usuario ROOT. </v>
      </c>
      <c r="AQ473">
        <v>0.3333333333333333</v>
      </c>
      <c r="AR473">
        <v>0.875</v>
      </c>
    </row>
    <row r="474" xml:space="preserve">
      <c r="A474">
        <v>517321</v>
      </c>
      <c r="B474" t="str">
        <f>VLOOKUP(H474,DetalleTiendas!A$2:S$1778,3,FALSE)</f>
        <v>SUPERMERCADOS</v>
      </c>
      <c r="C474" t="str">
        <f>VLOOKUP(H474,DetalleTiendas!A$2:S$1778,4,FALSE)</f>
        <v>SPID</v>
      </c>
      <c r="D474" t="str">
        <f>VLOOKUP(H474,DetalleTiendas!A$2:S$1778,5,FALSE)</f>
        <v>BOGOTA</v>
      </c>
      <c r="E474" t="str">
        <v>CORTE DE ENERGIA</v>
      </c>
      <c r="F474" t="str">
        <v>NO</v>
      </c>
      <c r="G474" t="str" xml:space="preserve">
        <f xml:space="preserve">IF(
   AND(ISNUMBER(VALUE(MID(H474,3,3))), ISNUMBER(FIND(" ", H474))),
   LEFT(H474,FIND(" ",H474)-1),
   H474
)</f>
        <v>SP329</v>
      </c>
      <c r="H474" t="str">
        <v>SP329 CALLE 148</v>
      </c>
      <c r="J474" t="str">
        <v>Soporte_Onsite_BOGOTA</v>
      </c>
      <c r="K474" t="str">
        <v>Juan Fernando Rodriguez</v>
      </c>
      <c r="L474" t="str">
        <v>ABIERTO</v>
      </c>
      <c r="M474" t="str">
        <v>CERRADO</v>
      </c>
      <c r="N474" t="str">
        <v>MEDIA</v>
      </c>
      <c r="O474">
        <v>45359</v>
      </c>
      <c r="P474">
        <v>0.3680555555555556</v>
      </c>
      <c r="Q474" t="str">
        <f>TEXT(KPI_IMs_2[[#This Row],[FECHA DE LA NOVEDAD]],"MMMM")</f>
        <v>marzo</v>
      </c>
      <c r="R474" t="str">
        <f>TEXT(KPI_IMs_2[[#This Row],[FECHA DE LA NOVEDAD]],"aaaa")</f>
        <v>2024</v>
      </c>
      <c r="S474">
        <v>45359</v>
      </c>
      <c r="T474">
        <v>45359</v>
      </c>
      <c r="U474">
        <v>0.3680555555555556</v>
      </c>
      <c r="V474">
        <v>0.75</v>
      </c>
      <c r="W474">
        <f>((KPI_IMs_2[[#This Row],[FECHA DE RESOLUCION]]+KPI_IMs_2[[#This Row],[HORA CIERRE IM]])-(KPI_IMs_2[[#This Row],[FECHA DE LA NOVEDAD]]+KPI_IMs_2[[#This Row],[HORA DE LA FALLA]]))*24*60</f>
        <v>550.0000000011642</v>
      </c>
      <c r="X474" t="str" cm="1" xml:space="preserve">
        <f t="array" ref="X474" xml:space="preserve">IF(OR(O474="",P474="",S474="",V474="",AQ474="",AR474=""),"",
  LET(
    _xlpm.inicio, O474 + P474,
    _xlpm.fin, S474 + V474,
    _xlpm.dias, INT(_xlpm.fin - _xlpm.inicio),
    _xlpm.tiempo, REDUCE(0, SEQUENCE(_xlpm.dias + 1, 1, 0, 1),
      LAMBDA(_xlpm.acum,_xlpm.d,
        LET(
          _xlpm.dia, TRUNC(_xlpm.inicio) + _xlpm.d,
          _xlpm.horaIni, IF(_xlpm.d = 0, MAX(_xlpm.inicio, _xlpm.dia + AQ474), _xlpm.dia + AQ474),
          _xlpm.horaFin, IF(_xlpm.d = _xlpm.dias, MIN(_xlpm.fin, _xlpm.dia + AR474), _xlpm.dia + AR474),
          _xlpm.tiempo_dia, MAX(0, _xlpm.horaFin - _xlpm.horaIni),
          _xlpm.acum + _xlpm.tiempo_dia
        )
      )
    ),
    TEXT(_xlpm.tiempo, "h:mm")
  )
)</f>
        <v>9:10</v>
      </c>
      <c r="Y474" t="str">
        <f>TEXT((KPI_IMs_2[[#This Row],[FECHA DE REPORTE]]+KPI_IMs_2[[#This Row],[HORA DE REPORTE]]) - (KPI_IMs_2[[#This Row],[FECHA DE LA NOVEDAD]]+KPI_IMs_2[[#This Row],[HORA DE LA FALLA]]), "[h]:mm")</f>
        <v>0:00</v>
      </c>
      <c r="Z474" t="str">
        <v>CORTE DE ENERGIA</v>
      </c>
      <c r="AA474" t="str">
        <v>Eléctrico / Energía</v>
      </c>
      <c r="AB474" t="str">
        <v>CORTE DE ENERGÍA - UPS APAGADO</v>
      </c>
      <c r="AC474" t="str">
        <v>Infraestructura - Eléctrica</v>
      </c>
      <c r="AD474" t="str">
        <v>SI</v>
      </c>
      <c r="AE474" t="str">
        <v>SI</v>
      </c>
      <c r="AF474" t="str">
        <v>SI</v>
      </c>
      <c r="AG474" t="str">
        <v>SI</v>
      </c>
      <c r="AH474" t="str">
        <v>INTERNO</v>
      </c>
      <c r="AI474" t="str">
        <v>NEGOCIO</v>
      </c>
      <c r="AJ474" t="str">
        <v>Ajustes Conexiones tienda</v>
      </c>
      <c r="AM474" t="str">
        <v>Culminado 100%</v>
      </c>
      <c r="AP474" t="str" xml:space="preserve">
        <v xml:space="preserve">CORTE DE ENERGÍA_x000d_
• 	Se inicializa equipo de red switch el cual se encontraba apagado, sube servicio y queda en operación el local._x000d_
* 	Funcionaria reporta falla en la red de la tienda, se valida física mente el rack y se evidencia el SW apagado, se solicita cambio de tomacorriente, se realiza seguimiento al problema y en la tarde vuelven a reportar la falla, se hace desplazamiento a tienda y se realiza la conexiona del SW a una regleta independiente, se realizan pruebas y el servidor queda operativo. </v>
      </c>
      <c r="AQ474">
        <v>0.3333333333333333</v>
      </c>
      <c r="AR474">
        <v>0.875</v>
      </c>
    </row>
    <row r="475" xml:space="preserve">
      <c r="A475">
        <v>517266</v>
      </c>
      <c r="B475" t="str">
        <f>VLOOKUP(H475,DetalleTiendas!A$2:S$1778,3,FALSE)</f>
        <v>SUPERMERCADOS</v>
      </c>
      <c r="C475" t="str">
        <f>VLOOKUP(H475,DetalleTiendas!A$2:S$1778,4,FALSE)</f>
        <v>JUMBO</v>
      </c>
      <c r="D475" t="str">
        <f>VLOOKUP(H475,DetalleTiendas!A$2:S$1778,5,FALSE)</f>
        <v>COSTA</v>
      </c>
      <c r="E475" t="str">
        <v>POS</v>
      </c>
      <c r="F475" t="str">
        <v>N/A</v>
      </c>
      <c r="G475" t="str" xml:space="preserve">
        <f xml:space="preserve">IF(
   AND(ISNUMBER(VALUE(MID(H475,3,3))), ISNUMBER(FIND(" ", H475))),
   LEFT(H475,FIND(" ",H475)-1),
   H475
)</f>
        <v>J087</v>
      </c>
      <c r="H475" t="str">
        <v>J087 GUATAPURI</v>
      </c>
      <c r="J475" t="str">
        <v>Mesas Especializadas Colombia</v>
      </c>
      <c r="K475" t="str">
        <v>Farutt Reyes</v>
      </c>
      <c r="L475" t="str">
        <v>ABIERTO</v>
      </c>
      <c r="M475" t="str">
        <v>CERRADO</v>
      </c>
      <c r="N475" t="str">
        <v>BAJA</v>
      </c>
      <c r="O475">
        <v>45359</v>
      </c>
      <c r="P475">
        <v>0.39444444444444443</v>
      </c>
      <c r="Q475" t="str">
        <f>TEXT(KPI_IMs_2[[#This Row],[FECHA DE LA NOVEDAD]],"MMMM")</f>
        <v>marzo</v>
      </c>
      <c r="R475" t="str">
        <f>TEXT(KPI_IMs_2[[#This Row],[FECHA DE LA NOVEDAD]],"aaaa")</f>
        <v>2024</v>
      </c>
      <c r="S475">
        <v>45359</v>
      </c>
      <c r="T475">
        <v>45359</v>
      </c>
      <c r="U475">
        <v>0.39444444444444443</v>
      </c>
      <c r="V475">
        <v>0.6597222222222222</v>
      </c>
      <c r="W475">
        <f>((KPI_IMs_2[[#This Row],[FECHA DE RESOLUCION]]+KPI_IMs_2[[#This Row],[HORA CIERRE IM]])-(KPI_IMs_2[[#This Row],[FECHA DE LA NOVEDAD]]+KPI_IMs_2[[#This Row],[HORA DE LA FALLA]]))*24*60</f>
        <v>381.9999999983702</v>
      </c>
      <c r="X475" t="str" cm="1" xml:space="preserve">
        <f t="array" ref="X475" xml:space="preserve">IF(OR(O475="",P475="",S475="",V475="",AQ475="",AR475=""),"",
  LET(
    _xlpm.inicio, O475 + P475,
    _xlpm.fin, S475 + V475,
    _xlpm.dias, INT(_xlpm.fin - _xlpm.inicio),
    _xlpm.tiempo, REDUCE(0, SEQUENCE(_xlpm.dias + 1, 1, 0, 1),
      LAMBDA(_xlpm.acum,_xlpm.d,
        LET(
          _xlpm.dia, TRUNC(_xlpm.inicio) + _xlpm.d,
          _xlpm.horaIni, IF(_xlpm.d = 0, MAX(_xlpm.inicio, _xlpm.dia + AQ475), _xlpm.dia + AQ475),
          _xlpm.horaFin, IF(_xlpm.d = _xlpm.dias, MIN(_xlpm.fin, _xlpm.dia + AR475), _xlpm.dia + AR475),
          _xlpm.tiempo_dia, MAX(0, _xlpm.horaFin - _xlpm.horaIni),
          _xlpm.acum + _xlpm.tiempo_dia
        )
      )
    ),
    TEXT(_xlpm.tiempo, "h:mm")
  )
)</f>
        <v>6:22</v>
      </c>
      <c r="Y475" t="str">
        <f>TEXT((KPI_IMs_2[[#This Row],[FECHA DE REPORTE]]+KPI_IMs_2[[#This Row],[HORA DE REPORTE]]) - (KPI_IMs_2[[#This Row],[FECHA DE LA NOVEDAD]]+KPI_IMs_2[[#This Row],[HORA DE LA FALLA]]), "[h]:mm")</f>
        <v>0:00</v>
      </c>
      <c r="Z475" t="str">
        <v>FALLAS CON TPLINUX</v>
      </c>
      <c r="AA475" t="str">
        <v>Software / Actualización</v>
      </c>
      <c r="AB475" t="str">
        <v>SIN DEFINIR</v>
      </c>
      <c r="AC475" t="str">
        <v>Software / Actualización</v>
      </c>
      <c r="AD475" t="str">
        <v>NO</v>
      </c>
      <c r="AE475" t="str">
        <v>NO</v>
      </c>
      <c r="AF475" t="str">
        <v>NO</v>
      </c>
      <c r="AG475" t="str">
        <v>NO</v>
      </c>
      <c r="AH475" t="str">
        <v>N/A</v>
      </c>
      <c r="AI475" t="str">
        <v>N/A</v>
      </c>
      <c r="AJ475" t="str">
        <v>Sin determinar</v>
      </c>
      <c r="AM475" t="str">
        <v>Culminado 100%</v>
      </c>
      <c r="AP475" t="str" xml:space="preserve">
        <v xml:space="preserve">REPORTES TPLINUX_x000d_
•         me colaboran con reportes tplinux configuración TIENDA 87._x000d_
*         Se realizan los ajustes necesarios y se corrige la falla. </v>
      </c>
      <c r="AQ475">
        <v>0.3333333333333333</v>
      </c>
      <c r="AR475">
        <v>0.875</v>
      </c>
    </row>
    <row r="476" xml:space="preserve">
      <c r="A476">
        <v>517265</v>
      </c>
      <c r="B476" t="str">
        <f>VLOOKUP(H476,DetalleTiendas!A$2:S$1778,3,FALSE)</f>
        <v>SUPERMERCADOS</v>
      </c>
      <c r="C476" t="str">
        <f>VLOOKUP(H476,DetalleTiendas!A$2:S$1778,4,FALSE)</f>
        <v>JUMBO</v>
      </c>
      <c r="D476" t="str">
        <f>VLOOKUP(H476,DetalleTiendas!A$2:S$1778,5,FALSE)</f>
        <v>COSTA</v>
      </c>
      <c r="E476" t="str">
        <v>POS</v>
      </c>
      <c r="F476" t="str">
        <v>N/A</v>
      </c>
      <c r="G476" t="str" xml:space="preserve">
        <f xml:space="preserve">IF(
   AND(ISNUMBER(VALUE(MID(H476,3,3))), ISNUMBER(FIND(" ", H476))),
   LEFT(H476,FIND(" ",H476)-1),
   H476
)</f>
        <v>J087</v>
      </c>
      <c r="H476" t="str">
        <v>J087 GUATAPURI</v>
      </c>
      <c r="J476" t="str">
        <v>Mesas Especializadas Colombia</v>
      </c>
      <c r="K476" t="str">
        <v>Farutt Reyes</v>
      </c>
      <c r="L476" t="str">
        <v>ABIERTO</v>
      </c>
      <c r="M476" t="str">
        <v>CERRADO</v>
      </c>
      <c r="N476" t="str">
        <v>BAJA</v>
      </c>
      <c r="O476">
        <v>45359</v>
      </c>
      <c r="P476">
        <v>0.39444444444444443</v>
      </c>
      <c r="Q476" t="str">
        <f>TEXT(KPI_IMs_2[[#This Row],[FECHA DE LA NOVEDAD]],"MMMM")</f>
        <v>marzo</v>
      </c>
      <c r="R476" t="str">
        <f>TEXT(KPI_IMs_2[[#This Row],[FECHA DE LA NOVEDAD]],"aaaa")</f>
        <v>2024</v>
      </c>
      <c r="S476">
        <v>45359</v>
      </c>
      <c r="T476">
        <v>45359</v>
      </c>
      <c r="U476">
        <v>0.39444444444444443</v>
      </c>
      <c r="V476">
        <v>0.6180555555555556</v>
      </c>
      <c r="W476">
        <f>((KPI_IMs_2[[#This Row],[FECHA DE RESOLUCION]]+KPI_IMs_2[[#This Row],[HORA CIERRE IM]])-(KPI_IMs_2[[#This Row],[FECHA DE LA NOVEDAD]]+KPI_IMs_2[[#This Row],[HORA DE LA FALLA]]))*24*60</f>
        <v>322.00000000186265</v>
      </c>
      <c r="X476" t="str" cm="1" xml:space="preserve">
        <f t="array" ref="X476" xml:space="preserve">IF(OR(O476="",P476="",S476="",V476="",AQ476="",AR476=""),"",
  LET(
    _xlpm.inicio, O476 + P476,
    _xlpm.fin, S476 + V476,
    _xlpm.dias, INT(_xlpm.fin - _xlpm.inicio),
    _xlpm.tiempo, REDUCE(0, SEQUENCE(_xlpm.dias + 1, 1, 0, 1),
      LAMBDA(_xlpm.acum,_xlpm.d,
        LET(
          _xlpm.dia, TRUNC(_xlpm.inicio) + _xlpm.d,
          _xlpm.horaIni, IF(_xlpm.d = 0, MAX(_xlpm.inicio, _xlpm.dia + AQ476), _xlpm.dia + AQ476),
          _xlpm.horaFin, IF(_xlpm.d = _xlpm.dias, MIN(_xlpm.fin, _xlpm.dia + AR476), _xlpm.dia + AR476),
          _xlpm.tiempo_dia, MAX(0, _xlpm.horaFin - _xlpm.horaIni),
          _xlpm.acum + _xlpm.tiempo_dia
        )
      )
    ),
    TEXT(_xlpm.tiempo, "h:mm")
  )
)</f>
        <v>5:22</v>
      </c>
      <c r="Y476" t="str">
        <f>TEXT((KPI_IMs_2[[#This Row],[FECHA DE REPORTE]]+KPI_IMs_2[[#This Row],[HORA DE REPORTE]]) - (KPI_IMs_2[[#This Row],[FECHA DE LA NOVEDAD]]+KPI_IMs_2[[#This Row],[HORA DE LA FALLA]]), "[h]:mm")</f>
        <v>0:00</v>
      </c>
      <c r="Z476" t="str">
        <v>FALLAS CON TPLINUX</v>
      </c>
      <c r="AA476" t="str">
        <v>Software / Actualización</v>
      </c>
      <c r="AB476" t="str">
        <v>SIN DEFINIR</v>
      </c>
      <c r="AC476" t="str">
        <v>Software / Actualización</v>
      </c>
      <c r="AD476" t="str">
        <v>NO</v>
      </c>
      <c r="AE476" t="str">
        <v>NO</v>
      </c>
      <c r="AF476" t="str">
        <v>NO</v>
      </c>
      <c r="AG476" t="str">
        <v>NO</v>
      </c>
      <c r="AH476" t="str">
        <v>N/A</v>
      </c>
      <c r="AI476" t="str">
        <v>N/A</v>
      </c>
      <c r="AJ476" t="str">
        <v>Sin determinar</v>
      </c>
      <c r="AM476" t="str">
        <v>Culminado 100%</v>
      </c>
      <c r="AP476" t="str" xml:space="preserve">
        <v xml:space="preserve">REPORTES TPLINUX_x000d_
•         me colaboran con reportes tplinux configuración TIENDA 87._x000d_
*         Se realizan los ajustes necesarios y se corrige la falla. </v>
      </c>
      <c r="AQ476">
        <v>0.3333333333333333</v>
      </c>
      <c r="AR476">
        <v>0.875</v>
      </c>
    </row>
    <row r="477" xml:space="preserve">
      <c r="A477">
        <v>514799</v>
      </c>
      <c r="B477" t="str">
        <f>VLOOKUP(H477,DetalleTiendas!A$2:S$1778,3,FALSE)</f>
        <v>SUPERMERCADOS</v>
      </c>
      <c r="C477" t="str">
        <f>VLOOKUP(H477,DetalleTiendas!A$2:S$1778,4,FALSE)</f>
        <v>SPID</v>
      </c>
      <c r="D477" t="str">
        <f>VLOOKUP(H477,DetalleTiendas!A$2:S$1778,5,FALSE)</f>
        <v>BOGOTA</v>
      </c>
      <c r="E477" t="str">
        <v>CORTE DE ENERGIA</v>
      </c>
      <c r="F477" t="str">
        <v>NO</v>
      </c>
      <c r="G477" t="str" xml:space="preserve">
        <f xml:space="preserve">IF(
   AND(ISNUMBER(VALUE(MID(H477,3,3))), ISNUMBER(FIND(" ", H477))),
   LEFT(H477,FIND(" ",H477)-1),
   H477
)</f>
        <v>SP303</v>
      </c>
      <c r="H477" t="str">
        <v>SP303  CALLE 95</v>
      </c>
      <c r="J477" t="str">
        <v>Soporte_Onsite_BOGOTA</v>
      </c>
      <c r="K477" t="str">
        <v>Diego Reyes</v>
      </c>
      <c r="L477" t="str">
        <v>ABIERTO</v>
      </c>
      <c r="M477" t="str">
        <v>CERRADO</v>
      </c>
      <c r="N477" t="str">
        <v>BAJA</v>
      </c>
      <c r="O477">
        <v>45358</v>
      </c>
      <c r="P477">
        <v>0.5</v>
      </c>
      <c r="Q477" t="str">
        <f>TEXT(KPI_IMs_2[[#This Row],[FECHA DE LA NOVEDAD]],"MMMM")</f>
        <v>marzo</v>
      </c>
      <c r="R477" t="str">
        <f>TEXT(KPI_IMs_2[[#This Row],[FECHA DE LA NOVEDAD]],"aaaa")</f>
        <v>2024</v>
      </c>
      <c r="S477">
        <v>45358</v>
      </c>
      <c r="T477">
        <v>45358</v>
      </c>
      <c r="U477">
        <v>0.5048611111111111</v>
      </c>
      <c r="V477">
        <v>0.5729166666666666</v>
      </c>
      <c r="W477">
        <f>((KPI_IMs_2[[#This Row],[FECHA DE RESOLUCION]]+KPI_IMs_2[[#This Row],[HORA CIERRE IM]])-(KPI_IMs_2[[#This Row],[FECHA DE LA NOVEDAD]]+KPI_IMs_2[[#This Row],[HORA DE LA FALLA]]))*24*60</f>
        <v>104.99999999650754</v>
      </c>
      <c r="X477" t="str" cm="1" xml:space="preserve">
        <f t="array" ref="X477" xml:space="preserve">IF(OR(O477="",P477="",S477="",V477="",AQ477="",AR477=""),"",
  LET(
    _xlpm.inicio, O477 + P477,
    _xlpm.fin, S477 + V477,
    _xlpm.dias, INT(_xlpm.fin - _xlpm.inicio),
    _xlpm.tiempo, REDUCE(0, SEQUENCE(_xlpm.dias + 1, 1, 0, 1),
      LAMBDA(_xlpm.acum,_xlpm.d,
        LET(
          _xlpm.dia, TRUNC(_xlpm.inicio) + _xlpm.d,
          _xlpm.horaIni, IF(_xlpm.d = 0, MAX(_xlpm.inicio, _xlpm.dia + AQ477), _xlpm.dia + AQ477),
          _xlpm.horaFin, IF(_xlpm.d = _xlpm.dias, MIN(_xlpm.fin, _xlpm.dia + AR477), _xlpm.dia + AR477),
          _xlpm.tiempo_dia, MAX(0, _xlpm.horaFin - _xlpm.horaIni),
          _xlpm.acum + _xlpm.tiempo_dia
        )
      )
    ),
    TEXT(_xlpm.tiempo, "h:mm")
  )
)</f>
        <v>1:45</v>
      </c>
      <c r="Y477" t="str">
        <f>TEXT((KPI_IMs_2[[#This Row],[FECHA DE REPORTE]]+KPI_IMs_2[[#This Row],[HORA DE REPORTE]]) - (KPI_IMs_2[[#This Row],[FECHA DE LA NOVEDAD]]+KPI_IMs_2[[#This Row],[HORA DE LA FALLA]]), "[h]:mm")</f>
        <v>0:07</v>
      </c>
      <c r="Z477" t="str">
        <v>FALLA CON ATC</v>
      </c>
      <c r="AA477" t="str">
        <v>Software / Actualización</v>
      </c>
      <c r="AB477" t="str">
        <v>FALLA AL INGRESO - MODULO - ATC</v>
      </c>
      <c r="AC477" t="str">
        <v>Software / Actualización</v>
      </c>
      <c r="AD477" t="str">
        <v>NO</v>
      </c>
      <c r="AE477" t="str">
        <v>NO</v>
      </c>
      <c r="AF477" t="str">
        <v>NO</v>
      </c>
      <c r="AG477" t="str">
        <v>NO</v>
      </c>
      <c r="AH477" t="str">
        <v>INTERNO</v>
      </c>
      <c r="AI477" t="str">
        <v>SISTEMAS</v>
      </c>
      <c r="AJ477" t="str">
        <v>Reinstalación APP</v>
      </c>
      <c r="AM477" t="str">
        <v>Culminado 100%</v>
      </c>
      <c r="AP477" t="str" xml:space="preserve">
        <v xml:space="preserve">FALLA CON ATC _x000d_
• 	Intento de ingresar al módulo de ATC, no permite el ingreso ya que sale usuario no registrado/no encontrado._x000d_
* 	Se realiza reinstalación del java se configura el equipo se hacen pruebas con el usuario quedando funcional. </v>
      </c>
      <c r="AQ477">
        <v>0.3333333333333333</v>
      </c>
      <c r="AR477">
        <v>0.875</v>
      </c>
    </row>
    <row r="478" xml:space="preserve">
      <c r="A478">
        <v>508320</v>
      </c>
      <c r="B478" t="str">
        <f>VLOOKUP(H478,DetalleTiendas!A$2:S$1778,3,FALSE)</f>
        <v>SUPERMERCADOS</v>
      </c>
      <c r="C478" t="str">
        <f>VLOOKUP(H478,DetalleTiendas!A$2:S$1778,4,FALSE)</f>
        <v>JUMBO</v>
      </c>
      <c r="D478" t="str">
        <f>VLOOKUP(H478,DetalleTiendas!A$2:S$1778,5,FALSE)</f>
        <v>BOGOTA</v>
      </c>
      <c r="E478" t="str">
        <v>POS</v>
      </c>
      <c r="F478" t="str">
        <v>NO</v>
      </c>
      <c r="G478" t="str" xml:space="preserve">
        <f xml:space="preserve">IF(
   AND(ISNUMBER(VALUE(MID(H478,3,3))), ISNUMBER(FIND(" ", H478))),
   LEFT(H478,FIND(" ",H478)-1),
   H478
)</f>
        <v>J048</v>
      </c>
      <c r="H478" t="str">
        <v>J048 SOACHA</v>
      </c>
      <c r="J478" t="str">
        <v>Soporte_Onsite_BOGOTA</v>
      </c>
      <c r="K478" t="str">
        <v>Diego Reyes</v>
      </c>
      <c r="L478" t="str">
        <v>CERRADO</v>
      </c>
      <c r="M478" t="str">
        <v>CERRADO</v>
      </c>
      <c r="N478" t="str">
        <v>MEDIA</v>
      </c>
      <c r="O478">
        <v>45356</v>
      </c>
      <c r="P478">
        <v>0.4583333333333333</v>
      </c>
      <c r="Q478" t="str">
        <f>TEXT(KPI_IMs_2[[#This Row],[FECHA DE LA NOVEDAD]],"MMMM")</f>
        <v>marzo</v>
      </c>
      <c r="R478" t="str">
        <f>TEXT(KPI_IMs_2[[#This Row],[FECHA DE LA NOVEDAD]],"aaaa")</f>
        <v>2024</v>
      </c>
      <c r="S478">
        <v>45356</v>
      </c>
      <c r="T478">
        <v>45356</v>
      </c>
      <c r="U478">
        <v>0.4618055555555556</v>
      </c>
      <c r="V478">
        <v>0.5138888888888888</v>
      </c>
      <c r="W478">
        <f>((KPI_IMs_2[[#This Row],[FECHA DE RESOLUCION]]+KPI_IMs_2[[#This Row],[HORA CIERRE IM]])-(KPI_IMs_2[[#This Row],[FECHA DE LA NOVEDAD]]+KPI_IMs_2[[#This Row],[HORA DE LA FALLA]]))*24*60</f>
        <v>79.99999999883585</v>
      </c>
      <c r="X478" t="str" cm="1" xml:space="preserve">
        <f t="array" ref="X478" xml:space="preserve">IF(OR(O478="",P478="",S478="",V478="",AQ478="",AR478=""),"",
  LET(
    _xlpm.inicio, O478 + P478,
    _xlpm.fin, S478 + V478,
    _xlpm.dias, INT(_xlpm.fin - _xlpm.inicio),
    _xlpm.tiempo, REDUCE(0, SEQUENCE(_xlpm.dias + 1, 1, 0, 1),
      LAMBDA(_xlpm.acum,_xlpm.d,
        LET(
          _xlpm.dia, TRUNC(_xlpm.inicio) + _xlpm.d,
          _xlpm.horaIni, IF(_xlpm.d = 0, MAX(_xlpm.inicio, _xlpm.dia + AQ478), _xlpm.dia + AQ478),
          _xlpm.horaFin, IF(_xlpm.d = _xlpm.dias, MIN(_xlpm.fin, _xlpm.dia + AR478), _xlpm.dia + AR478),
          _xlpm.tiempo_dia, MAX(0, _xlpm.horaFin - _xlpm.horaIni),
          _xlpm.acum + _xlpm.tiempo_dia
        )
      )
    ),
    TEXT(_xlpm.tiempo, "h:mm")
  )
)</f>
        <v>1:20</v>
      </c>
      <c r="Y478" t="str">
        <f>TEXT((KPI_IMs_2[[#This Row],[FECHA DE REPORTE]]+KPI_IMs_2[[#This Row],[HORA DE REPORTE]]) - (KPI_IMs_2[[#This Row],[FECHA DE LA NOVEDAD]]+KPI_IMs_2[[#This Row],[HORA DE LA FALLA]]), "[h]:mm")</f>
        <v>0:05</v>
      </c>
      <c r="Z478" t="str">
        <v xml:space="preserve">FALLAS - UPS </v>
      </c>
      <c r="AA478" t="str">
        <v>Eléctrico / Energía</v>
      </c>
      <c r="AB478" t="str">
        <v xml:space="preserve">FALLA- UPS EN PARTE LOGICA </v>
      </c>
      <c r="AC478" t="str">
        <v>Infraestructura - Eléctrica</v>
      </c>
      <c r="AD478" t="str">
        <v>Si</v>
      </c>
      <c r="AE478" t="str">
        <v>NO</v>
      </c>
      <c r="AF478" t="str">
        <v>NO</v>
      </c>
      <c r="AG478" t="str">
        <v>NO</v>
      </c>
      <c r="AH478" t="str">
        <v>INTERNO</v>
      </c>
      <c r="AI478" t="str">
        <v>SISTEMAS</v>
      </c>
      <c r="AJ478" t="str">
        <v>Cambio UPS</v>
      </c>
      <c r="AM478" t="str">
        <v>Culminado 100%</v>
      </c>
      <c r="AP478" t="str" xml:space="preserve">
        <v xml:space="preserve">CAMBIO DE UPS _x000d_
•         Se hizo revisión de módulo lógico de la UPS, encontrando daños en la parte lógica. Se retira para reparación. En este momento se está trasladando una UPS desde SANTANDER y se espera que llegue el Miércoles.</v>
      </c>
      <c r="AQ478">
        <v>0.3333333333333333</v>
      </c>
      <c r="AR478">
        <v>0.875</v>
      </c>
    </row>
    <row r="479" xml:space="preserve">
      <c r="A479">
        <v>503637</v>
      </c>
      <c r="B479" t="str">
        <f>VLOOKUP(H479,DetalleTiendas!A$2:S$1778,3,FALSE)</f>
        <v>SUPERMERCADOS</v>
      </c>
      <c r="C479" t="str">
        <f>VLOOKUP(H479,DetalleTiendas!A$2:S$1778,4,FALSE)</f>
        <v>JUMBO</v>
      </c>
      <c r="D479" t="str">
        <f>VLOOKUP(H479,DetalleTiendas!A$2:S$1778,5,FALSE)</f>
        <v>BOGOTA</v>
      </c>
      <c r="E479" t="str">
        <v>POS</v>
      </c>
      <c r="F479" t="str">
        <v>SI</v>
      </c>
      <c r="G479" t="str" xml:space="preserve">
        <f xml:space="preserve">IF(
   AND(ISNUMBER(VALUE(MID(H479,3,3))), ISNUMBER(FIND(" ", H479))),
   LEFT(H479,FIND(" ",H479)-1),
   H479
)</f>
        <v>J070</v>
      </c>
      <c r="H479" t="str">
        <v>J070 SUBA</v>
      </c>
      <c r="J479" t="str">
        <v>Soporte_Onsite_BOGOTA</v>
      </c>
      <c r="K479" t="str">
        <v>Diego Reyes</v>
      </c>
      <c r="L479" t="str">
        <v>CERRADO</v>
      </c>
      <c r="M479" t="str">
        <v>CERRADO</v>
      </c>
      <c r="N479" t="str">
        <v>BAJA</v>
      </c>
      <c r="O479">
        <v>45354</v>
      </c>
      <c r="P479">
        <v>0.3506944444444444</v>
      </c>
      <c r="Q479" t="str">
        <f>TEXT(KPI_IMs_2[[#This Row],[FECHA DE LA NOVEDAD]],"MMMM")</f>
        <v>marzo</v>
      </c>
      <c r="R479" t="str">
        <f>TEXT(KPI_IMs_2[[#This Row],[FECHA DE LA NOVEDAD]],"aaaa")</f>
        <v>2024</v>
      </c>
      <c r="S479">
        <v>45354</v>
      </c>
      <c r="T479">
        <v>45354</v>
      </c>
      <c r="U479">
        <v>0.3506944444444444</v>
      </c>
      <c r="V479">
        <v>0.4409722222222222</v>
      </c>
      <c r="W479">
        <f>((KPI_IMs_2[[#This Row],[FECHA DE RESOLUCION]]+KPI_IMs_2[[#This Row],[HORA CIERRE IM]])-(KPI_IMs_2[[#This Row],[FECHA DE LA NOVEDAD]]+KPI_IMs_2[[#This Row],[HORA DE LA FALLA]]))*24*60</f>
        <v>129.99999999417923</v>
      </c>
      <c r="X479" t="str" cm="1" xml:space="preserve">
        <f t="array" ref="X479" xml:space="preserve">IF(OR(O479="",P479="",S479="",V479="",AQ479="",AR479=""),"",
  LET(
    _xlpm.inicio, O479 + P479,
    _xlpm.fin, S479 + V479,
    _xlpm.dias, INT(_xlpm.fin - _xlpm.inicio),
    _xlpm.tiempo, REDUCE(0, SEQUENCE(_xlpm.dias + 1, 1, 0, 1),
      LAMBDA(_xlpm.acum,_xlpm.d,
        LET(
          _xlpm.dia, TRUNC(_xlpm.inicio) + _xlpm.d,
          _xlpm.horaIni, IF(_xlpm.d = 0, MAX(_xlpm.inicio, _xlpm.dia + AQ479), _xlpm.dia + AQ479),
          _xlpm.horaFin, IF(_xlpm.d = _xlpm.dias, MIN(_xlpm.fin, _xlpm.dia + AR479), _xlpm.dia + AR479),
          _xlpm.tiempo_dia, MAX(0, _xlpm.horaFin - _xlpm.horaIni),
          _xlpm.acum + _xlpm.tiempo_dia
        )
      )
    ),
    TEXT(_xlpm.tiempo, "h:mm")
  )
)</f>
        <v>2:10</v>
      </c>
      <c r="Y479" t="str">
        <f>TEXT((KPI_IMs_2[[#This Row],[FECHA DE REPORTE]]+KPI_IMs_2[[#This Row],[HORA DE REPORTE]]) - (KPI_IMs_2[[#This Row],[FECHA DE LA NOVEDAD]]+KPI_IMs_2[[#This Row],[HORA DE LA FALLA]]), "[h]:mm")</f>
        <v>0:00</v>
      </c>
      <c r="Z479" t="str">
        <v>FALLAS CON LOS DATAFONOS</v>
      </c>
      <c r="AA479" t="str">
        <v>Software / Actualización</v>
      </c>
      <c r="AB479" t="str">
        <v xml:space="preserve">DATAFONS SIN CONEXION </v>
      </c>
      <c r="AC479" t="str">
        <v>Software / Actualización</v>
      </c>
      <c r="AD479" t="str">
        <v>SI</v>
      </c>
      <c r="AE479" t="str">
        <v>NO</v>
      </c>
      <c r="AF479" t="str">
        <v>NO</v>
      </c>
      <c r="AG479" t="str">
        <v>NO</v>
      </c>
      <c r="AH479" t="str">
        <v>INTERNO</v>
      </c>
      <c r="AI479" t="str">
        <v>SISTEMAS</v>
      </c>
      <c r="AJ479" t="str">
        <v>revision conexiones tienda</v>
      </c>
      <c r="AM479" t="str">
        <v>Culminado 100%</v>
      </c>
      <c r="AP479" t="str" xml:space="preserve">
        <v xml:space="preserve">DATAFONOS SIN CONEXIÓN _x000d_
• 	verificación de datafonos porque se encuentra sin conexión._x000d_
* 	Funcionario solicita colaboración verificando todas los datafonos de la tienda ya que se encuentran sin conexión se reinician y siguen igual, se hace revisión física de los datafonos y se evidencia que están conectando correctamente a la POS. </v>
      </c>
      <c r="AQ479">
        <v>0.3333333333333333</v>
      </c>
      <c r="AR479">
        <v>0.875</v>
      </c>
    </row>
    <row r="480" xml:space="preserve">
      <c r="A480">
        <v>505492</v>
      </c>
      <c r="B480" t="str">
        <f>VLOOKUP(H480,DetalleTiendas!A$2:S$1778,3,FALSE)</f>
        <v>SUPERMERCADOS</v>
      </c>
      <c r="C480" t="str">
        <f>VLOOKUP(H480,DetalleTiendas!A$2:S$1778,4,FALSE)</f>
        <v>EDS JUMBO</v>
      </c>
      <c r="D480" t="str">
        <f>VLOOKUP(H480,DetalleTiendas!A$2:S$1778,5,FALSE)</f>
        <v>OCCIDENTE</v>
      </c>
      <c r="E480" t="str">
        <v>ENLACES</v>
      </c>
      <c r="F480" t="str">
        <v>NO</v>
      </c>
      <c r="G480" t="str" xml:space="preserve">
        <f xml:space="preserve">IF(
   AND(ISNUMBER(VALUE(MID(H480,3,3))), ISNUMBER(FIND(" ", H480))),
   LEFT(H480,FIND(" ",H480)-1),
   H480
)</f>
        <v>Z133</v>
      </c>
      <c r="H480" t="str">
        <v>Z133 SAN GABRIEL</v>
      </c>
      <c r="J480" t="str">
        <v>Redes y Comunicaciones-NIVEL 2 - COL</v>
      </c>
      <c r="K480" t="str">
        <v>Guillermo Gutierrez</v>
      </c>
      <c r="L480" t="str">
        <v>CERRADO</v>
      </c>
      <c r="M480" t="str">
        <v>CERRADO</v>
      </c>
      <c r="N480" t="str">
        <v>ALTA</v>
      </c>
      <c r="O480">
        <v>45353</v>
      </c>
      <c r="P480">
        <v>0.35625</v>
      </c>
      <c r="Q480" t="str">
        <f>TEXT(KPI_IMs_2[[#This Row],[FECHA DE LA NOVEDAD]],"MMMM")</f>
        <v>marzo</v>
      </c>
      <c r="R480" t="str">
        <f>TEXT(KPI_IMs_2[[#This Row],[FECHA DE LA NOVEDAD]],"aaaa")</f>
        <v>2024</v>
      </c>
      <c r="S480">
        <v>45353</v>
      </c>
      <c r="T480">
        <v>45353</v>
      </c>
      <c r="U480">
        <v>0.35625</v>
      </c>
      <c r="V480">
        <v>0.7111111111111111</v>
      </c>
      <c r="W480">
        <f>((KPI_IMs_2[[#This Row],[FECHA DE RESOLUCION]]+KPI_IMs_2[[#This Row],[HORA CIERRE IM]])-(KPI_IMs_2[[#This Row],[FECHA DE LA NOVEDAD]]+KPI_IMs_2[[#This Row],[HORA DE LA FALLA]]))*24*60</f>
        <v>510.99999999976717</v>
      </c>
      <c r="X480" t="str" cm="1" xml:space="preserve">
        <f t="array" ref="X480" xml:space="preserve">IF(OR(O480="",P480="",S480="",V480="",AQ480="",AR480=""),"",
  LET(
    _xlpm.inicio, O480 + P480,
    _xlpm.fin, S480 + V480,
    _xlpm.dias, INT(_xlpm.fin - _xlpm.inicio),
    _xlpm.tiempo, REDUCE(0, SEQUENCE(_xlpm.dias + 1, 1, 0, 1),
      LAMBDA(_xlpm.acum,_xlpm.d,
        LET(
          _xlpm.dia, TRUNC(_xlpm.inicio) + _xlpm.d,
          _xlpm.horaIni, IF(_xlpm.d = 0, MAX(_xlpm.inicio, _xlpm.dia + AQ480), _xlpm.dia + AQ480),
          _xlpm.horaFin, IF(_xlpm.d = _xlpm.dias, MIN(_xlpm.fin, _xlpm.dia + AR480), _xlpm.dia + AR480),
          _xlpm.tiempo_dia, MAX(0, _xlpm.horaFin - _xlpm.horaIni),
          _xlpm.acum + _xlpm.tiempo_dia
        )
      )
    ),
    TEXT(_xlpm.tiempo, "h:mm")
  )
)</f>
        <v>8:31</v>
      </c>
      <c r="Y480" t="str">
        <f>TEXT((KPI_IMs_2[[#This Row],[FECHA DE REPORTE]]+KPI_IMs_2[[#This Row],[HORA DE REPORTE]]) - (KPI_IMs_2[[#This Row],[FECHA DE LA NOVEDAD]]+KPI_IMs_2[[#This Row],[HORA DE LA FALLA]]), "[h]:mm")</f>
        <v>0:00</v>
      </c>
      <c r="Z480" t="str">
        <v>CAIDA ENLACES</v>
      </c>
      <c r="AA480" t="str">
        <v>Red / Enlace / Proveedor</v>
      </c>
      <c r="AB480" t="str">
        <v>CAIDA DE ENLACES PROVEEDOR - CIRION</v>
      </c>
      <c r="AC480" t="str">
        <v>Proveedor - Red/Infraestructura</v>
      </c>
      <c r="AD480" t="str">
        <v>SI</v>
      </c>
      <c r="AE480" t="str">
        <v>NO</v>
      </c>
      <c r="AF480" t="str">
        <v>NO</v>
      </c>
      <c r="AG480" t="str">
        <v>NO</v>
      </c>
      <c r="AH480" t="str">
        <v>EXTERNO</v>
      </c>
      <c r="AI480" t="str">
        <v>PROVEEDOR</v>
      </c>
      <c r="AJ480" t="str">
        <v>Ajuste por parte del Proveedor</v>
      </c>
      <c r="AM480" t="str">
        <v>Culminado 100%</v>
      </c>
      <c r="AP480" t="str" xml:space="preserve">
        <v xml:space="preserve">CAÍDA DE ENLACES_x000d_
•         Se presentó falla con el enlace "único" de la EDS._x000d_
*         Se contacta al proveedor Cirión, posterior a eso el proveedor realizó la fusión en la fibra ubicada en la roseta de tienda, se restablece la anomalía nivel de backbone. _x000d_
</v>
      </c>
      <c r="AQ480">
        <v>0.3333333333333333</v>
      </c>
      <c r="AR480">
        <v>0.875</v>
      </c>
    </row>
    <row r="481" xml:space="preserve">
      <c r="A481">
        <v>505652</v>
      </c>
      <c r="B481" t="str">
        <f>VLOOKUP(H481,DetalleTiendas!A$2:S$1778,3,FALSE)</f>
        <v>SUPERMERCADOS</v>
      </c>
      <c r="C481" t="str">
        <f>VLOOKUP(H481,DetalleTiendas!A$2:S$1778,4,FALSE)</f>
        <v>JUMBO</v>
      </c>
      <c r="D481" t="str">
        <f>VLOOKUP(H481,DetalleTiendas!A$2:S$1778,5,FALSE)</f>
        <v>BOGOTA</v>
      </c>
      <c r="E481" t="str">
        <v>CORTE DE ENERGIA</v>
      </c>
      <c r="F481" t="str">
        <v>NO</v>
      </c>
      <c r="G481" t="str" xml:space="preserve">
        <f xml:space="preserve">IF(
   AND(ISNUMBER(VALUE(MID(H481,3,3))), ISNUMBER(FIND(" ", H481))),
   LEFT(H481,FIND(" ",H481)-1),
   H481
)</f>
        <v>J048</v>
      </c>
      <c r="H481" t="str">
        <v>J048 SOACHA</v>
      </c>
      <c r="J481" t="str">
        <v>Soporte_Onsite_BOGOTA</v>
      </c>
      <c r="K481" t="str">
        <v>Juan Fernando Rodriguez</v>
      </c>
      <c r="L481" t="str">
        <v>CERRADO</v>
      </c>
      <c r="M481" t="str">
        <v>CERRADO</v>
      </c>
      <c r="N481" t="str">
        <v>MEDIA</v>
      </c>
      <c r="O481">
        <v>45353</v>
      </c>
      <c r="P481">
        <v>0.7173611111111111</v>
      </c>
      <c r="Q481" t="str">
        <f>TEXT(KPI_IMs_2[[#This Row],[FECHA DE LA NOVEDAD]],"MMMM")</f>
        <v>marzo</v>
      </c>
      <c r="R481" t="str">
        <f>TEXT(KPI_IMs_2[[#This Row],[FECHA DE LA NOVEDAD]],"aaaa")</f>
        <v>2024</v>
      </c>
      <c r="S481">
        <v>45353</v>
      </c>
      <c r="T481">
        <v>45353</v>
      </c>
      <c r="U481">
        <v>0.71875</v>
      </c>
      <c r="V481">
        <v>0.7916666666666666</v>
      </c>
      <c r="W481">
        <f>((KPI_IMs_2[[#This Row],[FECHA DE RESOLUCION]]+KPI_IMs_2[[#This Row],[HORA CIERRE IM]])-(KPI_IMs_2[[#This Row],[FECHA DE LA NOVEDAD]]+KPI_IMs_2[[#This Row],[HORA DE LA FALLA]]))*24*60</f>
        <v>106.99999999254942</v>
      </c>
      <c r="X481" t="str" cm="1" xml:space="preserve">
        <f t="array" ref="X481" xml:space="preserve">IF(OR(O481="",P481="",S481="",V481="",AQ481="",AR481=""),"",
  LET(
    _xlpm.inicio, O481 + P481,
    _xlpm.fin, S481 + V481,
    _xlpm.dias, INT(_xlpm.fin - _xlpm.inicio),
    _xlpm.tiempo, REDUCE(0, SEQUENCE(_xlpm.dias + 1, 1, 0, 1),
      LAMBDA(_xlpm.acum,_xlpm.d,
        LET(
          _xlpm.dia, TRUNC(_xlpm.inicio) + _xlpm.d,
          _xlpm.horaIni, IF(_xlpm.d = 0, MAX(_xlpm.inicio, _xlpm.dia + AQ481), _xlpm.dia + AQ481),
          _xlpm.horaFin, IF(_xlpm.d = _xlpm.dias, MIN(_xlpm.fin, _xlpm.dia + AR481), _xlpm.dia + AR481),
          _xlpm.tiempo_dia, MAX(0, _xlpm.horaFin - _xlpm.horaIni),
          _xlpm.acum + _xlpm.tiempo_dia
        )
      )
    ),
    TEXT(_xlpm.tiempo, "h:mm")
  )
)</f>
        <v>1:47</v>
      </c>
      <c r="Y481" t="str">
        <f>TEXT((KPI_IMs_2[[#This Row],[FECHA DE REPORTE]]+KPI_IMs_2[[#This Row],[HORA DE REPORTE]]) - (KPI_IMs_2[[#This Row],[FECHA DE LA NOVEDAD]]+KPI_IMs_2[[#This Row],[HORA DE LA FALLA]]), "[h]:mm")</f>
        <v>0:02</v>
      </c>
      <c r="Z481" t="str">
        <v>CORTE DE ENERGIA</v>
      </c>
      <c r="AA481" t="str">
        <v>Eléctrico / Energía</v>
      </c>
      <c r="AB481" t="str">
        <v>CORTE DE ENERGIA EN EL SECTOR</v>
      </c>
      <c r="AC481" t="str">
        <v>Infraestructura - Eléctrica</v>
      </c>
      <c r="AD481" t="str">
        <v>SI</v>
      </c>
      <c r="AE481" t="str">
        <v>SI</v>
      </c>
      <c r="AF481" t="str">
        <v>SI</v>
      </c>
      <c r="AG481" t="str">
        <v>SI</v>
      </c>
      <c r="AH481" t="str">
        <v>EXTERNO</v>
      </c>
      <c r="AI481" t="str">
        <v>PROVEEDOR</v>
      </c>
      <c r="AJ481" t="str">
        <v>Cambio UPS</v>
      </c>
      <c r="AM481" t="str">
        <v>Culminado 100%</v>
      </c>
      <c r="AP481" t="str" xml:space="preserve">
        <v xml:space="preserve">CORTE DE ENERGIA _x000d_
• 	Se realiza cambio de UPS por fallo de esta misma.</v>
      </c>
      <c r="AQ481">
        <v>0.3333333333333333</v>
      </c>
      <c r="AR481">
        <v>0.875</v>
      </c>
    </row>
    <row r="482" xml:space="preserve">
      <c r="A482">
        <v>505660</v>
      </c>
      <c r="B482" t="str">
        <f>VLOOKUP(H482,DetalleTiendas!A$2:S$1778,3,FALSE)</f>
        <v>SUPERMERCADOS</v>
      </c>
      <c r="C482" t="str">
        <f>VLOOKUP(H482,DetalleTiendas!A$2:S$1778,4,FALSE)</f>
        <v>JUMBO</v>
      </c>
      <c r="D482" t="str">
        <f>VLOOKUP(H482,DetalleTiendas!A$2:S$1778,5,FALSE)</f>
        <v>BOGOTA</v>
      </c>
      <c r="E482" t="str">
        <v>ENLACES</v>
      </c>
      <c r="F482" t="str">
        <v>NO</v>
      </c>
      <c r="G482" t="str" xml:space="preserve">
        <f xml:space="preserve">IF(
   AND(ISNUMBER(VALUE(MID(H482,3,3))), ISNUMBER(FIND(" ", H482))),
   LEFT(H482,FIND(" ",H482)-1),
   H482
)</f>
        <v>J015</v>
      </c>
      <c r="H482" t="str">
        <v>J015 HAYUELOS</v>
      </c>
      <c r="J482" t="str">
        <v>Soporte_Onsite_BOGOTA</v>
      </c>
      <c r="K482" t="str">
        <v>Juan Fernando Rodriguez</v>
      </c>
      <c r="L482" t="str">
        <v>CERRADO</v>
      </c>
      <c r="M482" t="str">
        <v>CERRADO</v>
      </c>
      <c r="N482" t="str">
        <v>MEDIA</v>
      </c>
      <c r="O482">
        <v>45353</v>
      </c>
      <c r="P482">
        <v>0.8020833333333334</v>
      </c>
      <c r="Q482" t="str">
        <f>TEXT(KPI_IMs_2[[#This Row],[FECHA DE LA NOVEDAD]],"MMMM")</f>
        <v>marzo</v>
      </c>
      <c r="R482" t="str">
        <f>TEXT(KPI_IMs_2[[#This Row],[FECHA DE LA NOVEDAD]],"aaaa")</f>
        <v>2024</v>
      </c>
      <c r="S482">
        <v>45353</v>
      </c>
      <c r="T482">
        <v>45353</v>
      </c>
      <c r="U482">
        <v>0.80625</v>
      </c>
      <c r="V482">
        <v>0.8333333333333334</v>
      </c>
      <c r="W482">
        <f>((KPI_IMs_2[[#This Row],[FECHA DE RESOLUCION]]+KPI_IMs_2[[#This Row],[HORA CIERRE IM]])-(KPI_IMs_2[[#This Row],[FECHA DE LA NOVEDAD]]+KPI_IMs_2[[#This Row],[HORA DE LA FALLA]]))*24*60</f>
        <v>45</v>
      </c>
      <c r="X482" t="str" cm="1" xml:space="preserve">
        <f t="array" ref="X482" xml:space="preserve">IF(OR(O482="",P482="",S482="",V482="",AQ482="",AR482=""),"",
  LET(
    _xlpm.inicio, O482 + P482,
    _xlpm.fin, S482 + V482,
    _xlpm.dias, INT(_xlpm.fin - _xlpm.inicio),
    _xlpm.tiempo, REDUCE(0, SEQUENCE(_xlpm.dias + 1, 1, 0, 1),
      LAMBDA(_xlpm.acum,_xlpm.d,
        LET(
          _xlpm.dia, TRUNC(_xlpm.inicio) + _xlpm.d,
          _xlpm.horaIni, IF(_xlpm.d = 0, MAX(_xlpm.inicio, _xlpm.dia + AQ482), _xlpm.dia + AQ482),
          _xlpm.horaFin, IF(_xlpm.d = _xlpm.dias, MIN(_xlpm.fin, _xlpm.dia + AR482), _xlpm.dia + AR482),
          _xlpm.tiempo_dia, MAX(0, _xlpm.horaFin - _xlpm.horaIni),
          _xlpm.acum + _xlpm.tiempo_dia
        )
      )
    ),
    TEXT(_xlpm.tiempo, "h:mm")
  )
)</f>
        <v>0:45</v>
      </c>
      <c r="Y482" t="str">
        <f>TEXT((KPI_IMs_2[[#This Row],[FECHA DE REPORTE]]+KPI_IMs_2[[#This Row],[HORA DE REPORTE]]) - (KPI_IMs_2[[#This Row],[FECHA DE LA NOVEDAD]]+KPI_IMs_2[[#This Row],[HORA DE LA FALLA]]), "[h]:mm")</f>
        <v>0:06</v>
      </c>
      <c r="Z482" t="str">
        <v>CORTE DE ENERGIA</v>
      </c>
      <c r="AA482" t="str">
        <v>Eléctrico / Energía</v>
      </c>
      <c r="AB482" t="str">
        <v>CORTE DE ENERGIA EN EL SECTOR</v>
      </c>
      <c r="AC482" t="str">
        <v>Infraestructura - Eléctrica</v>
      </c>
      <c r="AD482" t="str">
        <v>SI</v>
      </c>
      <c r="AE482" t="str">
        <v>SI</v>
      </c>
      <c r="AF482" t="str">
        <v>SI</v>
      </c>
      <c r="AG482" t="str">
        <v>SI</v>
      </c>
      <c r="AH482" t="str">
        <v>INTERNO</v>
      </c>
      <c r="AI482" t="str">
        <v>NEGOCIO</v>
      </c>
      <c r="AJ482" t="str">
        <v>Ajustes Conexiones tienda</v>
      </c>
      <c r="AM482" t="str">
        <v>Culminado 100%</v>
      </c>
      <c r="AP482" t="str" xml:space="preserve">
        <v xml:space="preserve">CORTE DE ENERGIA _x000d_
• 	Afectación en Braker._x000d_
* 	Personal de mantenimiento llega sobre las 20 horas, revisa circuito con falla encontrando braker afectado, se realiza corrección. continua operación sin novedad. </v>
      </c>
      <c r="AQ482">
        <v>0.3333333333333333</v>
      </c>
      <c r="AR482">
        <v>0.875</v>
      </c>
    </row>
    <row r="483" xml:space="preserve">
      <c r="A483">
        <v>499442</v>
      </c>
      <c r="B483" t="str">
        <f>VLOOKUP(H483,DetalleTiendas!A$2:S$1778,3,FALSE)</f>
        <v>PAIS</v>
      </c>
      <c r="C483" t="str">
        <f>VLOOKUP(H483,DetalleTiendas!A$2:S$1778,4,FALSE)</f>
        <v>PAIS</v>
      </c>
      <c r="D483" t="str">
        <f>VLOOKUP(H483,DetalleTiendas!A$2:S$1778,5,FALSE)</f>
        <v>PAIS</v>
      </c>
      <c r="E483" t="str">
        <v>GENESIX</v>
      </c>
      <c r="F483" t="str">
        <v>SI</v>
      </c>
      <c r="G483" t="str" xml:space="preserve">
        <f xml:space="preserve">IF(
   AND(ISNUMBER(VALUE(MID(H483,3,3))), ISNUMBER(FIND(" ", H483))),
   LEFT(H483,FIND(" ",H483)-1),
   H483
)</f>
        <v>PAIS</v>
      </c>
      <c r="H483" t="str">
        <v>PAIS</v>
      </c>
      <c r="J483" t="str">
        <v>SC_Comercial_Genesix</v>
      </c>
      <c r="K483" t="str">
        <v>Jairo Ernesto Roa</v>
      </c>
      <c r="L483" t="str">
        <v>CERRADO</v>
      </c>
      <c r="M483" t="str">
        <v>CERRADO</v>
      </c>
      <c r="N483" t="str">
        <v>MEDIA</v>
      </c>
      <c r="O483">
        <v>45352</v>
      </c>
      <c r="P483">
        <v>0.34930555555555554</v>
      </c>
      <c r="Q483" t="str">
        <f>TEXT(KPI_IMs_2[[#This Row],[FECHA DE LA NOVEDAD]],"MMMM")</f>
        <v>marzo</v>
      </c>
      <c r="R483" t="str">
        <f>TEXT(KPI_IMs_2[[#This Row],[FECHA DE LA NOVEDAD]],"aaaa")</f>
        <v>2024</v>
      </c>
      <c r="S483">
        <v>45352</v>
      </c>
      <c r="T483">
        <v>45352</v>
      </c>
      <c r="U483">
        <v>0.34930555555555554</v>
      </c>
      <c r="V483">
        <v>0.6666666666666666</v>
      </c>
      <c r="W483">
        <f>((KPI_IMs_2[[#This Row],[FECHA DE RESOLUCION]]+KPI_IMs_2[[#This Row],[HORA CIERRE IM]])-(KPI_IMs_2[[#This Row],[FECHA DE LA NOVEDAD]]+KPI_IMs_2[[#This Row],[HORA DE LA FALLA]]))*24*60</f>
        <v>456.99999999138527</v>
      </c>
      <c r="X483" t="str" cm="1" xml:space="preserve">
        <f t="array" ref="X483" xml:space="preserve">IF(OR(O483="",P483="",S483="",V483="",AQ483="",AR483=""),"",
  LET(
    _xlpm.inicio, O483 + P483,
    _xlpm.fin, S483 + V483,
    _xlpm.dias, INT(_xlpm.fin - _xlpm.inicio),
    _xlpm.tiempo, REDUCE(0, SEQUENCE(_xlpm.dias + 1, 1, 0, 1),
      LAMBDA(_xlpm.acum,_xlpm.d,
        LET(
          _xlpm.dia, TRUNC(_xlpm.inicio) + _xlpm.d,
          _xlpm.horaIni, IF(_xlpm.d = 0, MAX(_xlpm.inicio, _xlpm.dia + AQ483), _xlpm.dia + AQ483),
          _xlpm.horaFin, IF(_xlpm.d = _xlpm.dias, MIN(_xlpm.fin, _xlpm.dia + AR483), _xlpm.dia + AR483),
          _xlpm.tiempo_dia, MAX(0, _xlpm.horaFin - _xlpm.horaIni),
          _xlpm.acum + _xlpm.tiempo_dia
        )
      )
    ),
    TEXT(_xlpm.tiempo, "h:mm")
  )
)</f>
        <v>7:37</v>
      </c>
      <c r="Y483" t="str">
        <f>TEXT((KPI_IMs_2[[#This Row],[FECHA DE REPORTE]]+KPI_IMs_2[[#This Row],[HORA DE REPORTE]]) - (KPI_IMs_2[[#This Row],[FECHA DE LA NOVEDAD]]+KPI_IMs_2[[#This Row],[HORA DE LA FALLA]]), "[h]:mm")</f>
        <v>0:00</v>
      </c>
      <c r="Z483" t="str">
        <v>FALLA CON LA APLICACIÓN GENESIX</v>
      </c>
      <c r="AA483" t="str">
        <v>Software / Actualización</v>
      </c>
      <c r="AB483" t="str">
        <v>CAIDA DEL SISTEMA - GENX4</v>
      </c>
      <c r="AC483" t="str">
        <v>Software / Actualización</v>
      </c>
      <c r="AD483" t="str">
        <v>NO</v>
      </c>
      <c r="AE483" t="str">
        <v>NO</v>
      </c>
      <c r="AF483" t="str">
        <v>SI</v>
      </c>
      <c r="AG483" t="str">
        <v>NO</v>
      </c>
      <c r="AH483" t="str">
        <v>INTERNO</v>
      </c>
      <c r="AI483" t="str">
        <v>SISTEMAS</v>
      </c>
      <c r="AJ483" t="str">
        <v>Redirección de procesos y usuarios a GNX6</v>
      </c>
      <c r="AM483" t="str">
        <v>Culminado 100%</v>
      </c>
      <c r="AP483" t="str" xml:space="preserve">
        <v xml:space="preserve">CAIDA DEL SISTEMA - GENESIX	_x000d_
• La novedad se presentó por una caída en el sistema de GNX4, lo que conllevo a la lentitud masiva._x000d_
* Se procedió a redirigir todos los procesos y a todos los usuarios a GNX6 mientras se estabilizaba la máquina de GNX4 la cual se estabilizo. </v>
      </c>
      <c r="AQ483">
        <v>0.3333333333333333</v>
      </c>
      <c r="AR483">
        <v>0.875</v>
      </c>
    </row>
    <row r="484" xml:space="preserve">
      <c r="A484">
        <v>501271</v>
      </c>
      <c r="B484" t="str">
        <f>VLOOKUP(H484,DetalleTiendas!A$2:S$1778,3,FALSE)</f>
        <v>SUPERMERCADOS</v>
      </c>
      <c r="C484" t="str">
        <f>VLOOKUP(H484,DetalleTiendas!A$2:S$1778,4,FALSE)</f>
        <v>METRO</v>
      </c>
      <c r="D484" t="str">
        <f>VLOOKUP(H484,DetalleTiendas!A$2:S$1778,5,FALSE)</f>
        <v>BOGOTA</v>
      </c>
      <c r="E484" t="str">
        <v>POS</v>
      </c>
      <c r="F484" t="str">
        <v>N/A</v>
      </c>
      <c r="G484" t="str" xml:space="preserve">
        <f xml:space="preserve">IF(
   AND(ISNUMBER(VALUE(MID(H484,3,3))), ISNUMBER(FIND(" ", H484))),
   LEFT(H484,FIND(" ",H484)-1),
   H484
)</f>
        <v>M074</v>
      </c>
      <c r="H484" t="str">
        <v>M074 FACATATIVA</v>
      </c>
      <c r="J484" t="str">
        <v>Mesas Especializadas Colombia</v>
      </c>
      <c r="K484" t="str">
        <v>Farutt Reyes</v>
      </c>
      <c r="L484" t="str">
        <v>ABIERTO</v>
      </c>
      <c r="M484" t="str">
        <v>CERRADO</v>
      </c>
      <c r="N484" t="str">
        <v>BAJA</v>
      </c>
      <c r="O484">
        <v>45352</v>
      </c>
      <c r="P484">
        <v>0.38472222222222224</v>
      </c>
      <c r="Q484" t="str">
        <f>TEXT(KPI_IMs_2[[#This Row],[FECHA DE LA NOVEDAD]],"MMMM")</f>
        <v>marzo</v>
      </c>
      <c r="R484" t="str">
        <f>TEXT(KPI_IMs_2[[#This Row],[FECHA DE LA NOVEDAD]],"aaaa")</f>
        <v>2024</v>
      </c>
      <c r="S484">
        <v>45352</v>
      </c>
      <c r="T484">
        <v>45352</v>
      </c>
      <c r="U484">
        <v>0.38472222222222224</v>
      </c>
      <c r="V484">
        <v>0.4375</v>
      </c>
      <c r="W484">
        <f>((KPI_IMs_2[[#This Row],[FECHA DE RESOLUCION]]+KPI_IMs_2[[#This Row],[HORA CIERRE IM]])-(KPI_IMs_2[[#This Row],[FECHA DE LA NOVEDAD]]+KPI_IMs_2[[#This Row],[HORA DE LA FALLA]]))*24*60</f>
        <v>75.99999999627471</v>
      </c>
      <c r="X484" t="str" cm="1" xml:space="preserve">
        <f t="array" ref="X484" xml:space="preserve">IF(OR(O484="",P484="",S484="",V484="",AQ484="",AR484=""),"",
  LET(
    _xlpm.inicio, O484 + P484,
    _xlpm.fin, S484 + V484,
    _xlpm.dias, INT(_xlpm.fin - _xlpm.inicio),
    _xlpm.tiempo, REDUCE(0, SEQUENCE(_xlpm.dias + 1, 1, 0, 1),
      LAMBDA(_xlpm.acum,_xlpm.d,
        LET(
          _xlpm.dia, TRUNC(_xlpm.inicio) + _xlpm.d,
          _xlpm.horaIni, IF(_xlpm.d = 0, MAX(_xlpm.inicio, _xlpm.dia + AQ484), _xlpm.dia + AQ484),
          _xlpm.horaFin, IF(_xlpm.d = _xlpm.dias, MIN(_xlpm.fin, _xlpm.dia + AR484), _xlpm.dia + AR484),
          _xlpm.tiempo_dia, MAX(0, _xlpm.horaFin - _xlpm.horaIni),
          _xlpm.acum + _xlpm.tiempo_dia
        )
      )
    ),
    TEXT(_xlpm.tiempo, "h:mm")
  )
)</f>
        <v>1:16</v>
      </c>
      <c r="Y484" t="str">
        <f>TEXT((KPI_IMs_2[[#This Row],[FECHA DE REPORTE]]+KPI_IMs_2[[#This Row],[HORA DE REPORTE]]) - (KPI_IMs_2[[#This Row],[FECHA DE LA NOVEDAD]]+KPI_IMs_2[[#This Row],[HORA DE LA FALLA]]), "[h]:mm")</f>
        <v>0:00</v>
      </c>
      <c r="Z484" t="str">
        <v>BLOQUEO DE PIN - COORDINADOR</v>
      </c>
      <c r="AA484" t="str">
        <v>Operación Interna / Parametrizacion</v>
      </c>
      <c r="AB484" t="str">
        <v xml:space="preserve">BLOQUEO DE PIN -CORDINADOR </v>
      </c>
      <c r="AC484" t="str">
        <v>Parametrizacion en curso</v>
      </c>
      <c r="AD484" t="str">
        <v>NO</v>
      </c>
      <c r="AE484" t="str">
        <v>NO</v>
      </c>
      <c r="AF484" t="str">
        <v>NO</v>
      </c>
      <c r="AG484" t="str">
        <v>NO</v>
      </c>
      <c r="AH484" t="str">
        <v xml:space="preserve">INTERNO </v>
      </c>
      <c r="AI484" t="str">
        <v>SISTEMAS</v>
      </c>
      <c r="AJ484" t="str">
        <v>Se otorgan permisos de acceso</v>
      </c>
      <c r="AM484" t="str">
        <v>Culminado 100%</v>
      </c>
      <c r="AP484" t="str" xml:space="preserve">
        <v xml:space="preserve">PIN DE COORDINADOR BLOQUEADO _x000d_
• 	Se realiza el desbloqueo del pin y se resuelve la falla._x000d_
</v>
      </c>
      <c r="AQ484">
        <v>0.3333333333333333</v>
      </c>
      <c r="AR484">
        <v>0.875</v>
      </c>
    </row>
    <row r="485" xml:space="preserve">
      <c r="A485">
        <v>500205</v>
      </c>
      <c r="B485" t="str">
        <f>VLOOKUP(H485,DetalleTiendas!A$2:S$1778,3,FALSE)</f>
        <v>SUPERMERCADOS</v>
      </c>
      <c r="C485" t="str">
        <f>VLOOKUP(H485,DetalleTiendas!A$2:S$1778,4,FALSE)</f>
        <v>METRO</v>
      </c>
      <c r="D485" t="str">
        <f>VLOOKUP(H485,DetalleTiendas!A$2:S$1778,5,FALSE)</f>
        <v>BOGOTA</v>
      </c>
      <c r="E485" t="str">
        <v>ENLACES</v>
      </c>
      <c r="F485" t="str">
        <v>N/A</v>
      </c>
      <c r="G485" t="str" xml:space="preserve">
        <f xml:space="preserve">IF(
   AND(ISNUMBER(VALUE(MID(H485,3,3))), ISNUMBER(FIND(" ", H485))),
   LEFT(H485,FIND(" ",H485)-1),
   H485
)</f>
        <v>M124</v>
      </c>
      <c r="H485" t="str">
        <v>M124 ALQUERIA</v>
      </c>
      <c r="J485" t="str">
        <v>Mesas Especializadas Colombia</v>
      </c>
      <c r="K485" t="str">
        <v>Farutt Reyes</v>
      </c>
      <c r="L485" t="str">
        <v>CERRADO</v>
      </c>
      <c r="M485" t="str">
        <v>CERRADO</v>
      </c>
      <c r="N485" t="str">
        <v>MEDIA</v>
      </c>
      <c r="O485">
        <v>45352</v>
      </c>
      <c r="P485">
        <v>0.5347222222222222</v>
      </c>
      <c r="Q485" t="str">
        <f>TEXT(KPI_IMs_2[[#This Row],[FECHA DE LA NOVEDAD]],"MMMM")</f>
        <v>marzo</v>
      </c>
      <c r="R485" t="str">
        <f>TEXT(KPI_IMs_2[[#This Row],[FECHA DE LA NOVEDAD]],"aaaa")</f>
        <v>2024</v>
      </c>
      <c r="S485">
        <v>45352</v>
      </c>
      <c r="T485">
        <v>45352</v>
      </c>
      <c r="U485">
        <v>0.5347222222222222</v>
      </c>
      <c r="V485">
        <v>0.5763888888888888</v>
      </c>
      <c r="W485">
        <f>((KPI_IMs_2[[#This Row],[FECHA DE RESOLUCION]]+KPI_IMs_2[[#This Row],[HORA CIERRE IM]])-(KPI_IMs_2[[#This Row],[FECHA DE LA NOVEDAD]]+KPI_IMs_2[[#This Row],[HORA DE LA FALLA]]))*24*60</f>
        <v>60.00000000698492</v>
      </c>
      <c r="X485" t="str" cm="1" xml:space="preserve">
        <f t="array" ref="X485" xml:space="preserve">IF(OR(O485="",P485="",S485="",V485="",AQ485="",AR485=""),"",
  LET(
    _xlpm.inicio, O485 + P485,
    _xlpm.fin, S485 + V485,
    _xlpm.dias, INT(_xlpm.fin - _xlpm.inicio),
    _xlpm.tiempo, REDUCE(0, SEQUENCE(_xlpm.dias + 1, 1, 0, 1),
      LAMBDA(_xlpm.acum,_xlpm.d,
        LET(
          _xlpm.dia, TRUNC(_xlpm.inicio) + _xlpm.d,
          _xlpm.horaIni, IF(_xlpm.d = 0, MAX(_xlpm.inicio, _xlpm.dia + AQ485), _xlpm.dia + AQ485),
          _xlpm.horaFin, IF(_xlpm.d = _xlpm.dias, MIN(_xlpm.fin, _xlpm.dia + AR485), _xlpm.dia + AR485),
          _xlpm.tiempo_dia, MAX(0, _xlpm.horaFin - _xlpm.horaIni),
          _xlpm.acum + _xlpm.tiempo_dia
        )
      )
    ),
    TEXT(_xlpm.tiempo, "h:mm")
  )
)</f>
        <v>1:00</v>
      </c>
      <c r="Y485" t="str">
        <f>TEXT((KPI_IMs_2[[#This Row],[FECHA DE REPORTE]]+KPI_IMs_2[[#This Row],[HORA DE REPORTE]]) - (KPI_IMs_2[[#This Row],[FECHA DE LA NOVEDAD]]+KPI_IMs_2[[#This Row],[HORA DE LA FALLA]]), "[h]:mm")</f>
        <v>0:00</v>
      </c>
      <c r="Z485" t="str">
        <v>BLOQUEO POS</v>
      </c>
      <c r="AA485" t="str">
        <v>Software / Actualización</v>
      </c>
      <c r="AB485" t="str">
        <v>REINICIO DE LA POS - 20</v>
      </c>
      <c r="AC485" t="str">
        <v>Software / Actualización</v>
      </c>
      <c r="AD485" t="str">
        <v>NO</v>
      </c>
      <c r="AE485" t="str">
        <v>NO</v>
      </c>
      <c r="AF485" t="str">
        <v>NO</v>
      </c>
      <c r="AG485" t="str">
        <v>NO</v>
      </c>
      <c r="AH485" t="str">
        <v>INTERNO</v>
      </c>
      <c r="AI485" t="str">
        <v>SISTEMAS</v>
      </c>
      <c r="AJ485" t="str">
        <v>Se reinicia el microservicio que se conecta con el pos</v>
      </c>
      <c r="AM485" t="str">
        <v>Culminado 100%</v>
      </c>
      <c r="AP485" t="str" xml:space="preserve">
        <v xml:space="preserve">REINICIO DE LA POS – 20_x000d_
•         La novedad se presentó por el reinicio constante de la POS después de registrar un producto._x000d_
*         Se realizan ajustes, se parametriza la pos y se resuelve la falla. _x000d_
</v>
      </c>
      <c r="AQ485">
        <v>0.3333333333333333</v>
      </c>
      <c r="AR485">
        <v>0.875</v>
      </c>
    </row>
    <row r="486" xml:space="preserve">
      <c r="A486">
        <v>498123</v>
      </c>
      <c r="B486" t="str">
        <f>VLOOKUP(H486,DetalleTiendas!A$2:S$1778,3,FALSE)</f>
        <v>SUPERMERCADOS</v>
      </c>
      <c r="C486" t="str">
        <f>VLOOKUP(H486,DetalleTiendas!A$2:S$1778,4,FALSE)</f>
        <v>JUMBO</v>
      </c>
      <c r="D486" t="str">
        <f>VLOOKUP(H486,DetalleTiendas!A$2:S$1778,5,FALSE)</f>
        <v>CENTRO</v>
      </c>
      <c r="E486" t="str">
        <v>POS</v>
      </c>
      <c r="F486" t="str">
        <v>NO</v>
      </c>
      <c r="G486" t="str" xml:space="preserve">
        <f xml:space="preserve">IF(
   AND(ISNUMBER(VALUE(MID(H486,3,3))), ISNUMBER(FIND(" ", H486))),
   LEFT(H486,FIND(" ",H486)-1),
   H486
)</f>
        <v>J148</v>
      </c>
      <c r="H486" t="str">
        <v>J148 SANTA FE MEDELLIN</v>
      </c>
      <c r="J486" t="str">
        <v>Soporte_Onsite_REG_Centro_SM Colombia</v>
      </c>
      <c r="K486" t="str">
        <v>David Higuita</v>
      </c>
      <c r="L486" t="str">
        <v>ABIERTO</v>
      </c>
      <c r="M486" t="str">
        <v>CERRADO</v>
      </c>
      <c r="N486" t="str">
        <v>BAJA</v>
      </c>
      <c r="O486">
        <v>45351</v>
      </c>
      <c r="P486">
        <v>0.70625</v>
      </c>
      <c r="Q486" t="str">
        <f>TEXT(KPI_IMs_2[[#This Row],[FECHA DE LA NOVEDAD]],"MMMM")</f>
        <v>febrero</v>
      </c>
      <c r="R486" t="str">
        <f>TEXT(KPI_IMs_2[[#This Row],[FECHA DE LA NOVEDAD]],"aaaa")</f>
        <v>2024</v>
      </c>
      <c r="S486">
        <v>45352</v>
      </c>
      <c r="T486">
        <v>45351</v>
      </c>
      <c r="U486">
        <v>0.70625</v>
      </c>
      <c r="V486">
        <v>0.4756944444444444</v>
      </c>
      <c r="W486">
        <f>((KPI_IMs_2[[#This Row],[FECHA DE RESOLUCION]]+KPI_IMs_2[[#This Row],[HORA CIERRE IM]])-(KPI_IMs_2[[#This Row],[FECHA DE LA NOVEDAD]]+KPI_IMs_2[[#This Row],[HORA DE LA FALLA]]))*24*60</f>
        <v>1107.9999999969732</v>
      </c>
      <c r="X486" t="str" cm="1" xml:space="preserve">
        <f t="array" ref="X486" xml:space="preserve">IF(OR(O486="",P486="",S486="",V486="",AQ486="",AR486=""),"",
  LET(
    _xlpm.inicio, O486 + P486,
    _xlpm.fin, S486 + V486,
    _xlpm.dias, INT(_xlpm.fin - _xlpm.inicio),
    _xlpm.tiempo, REDUCE(0, SEQUENCE(_xlpm.dias + 1, 1, 0, 1),
      LAMBDA(_xlpm.acum,_xlpm.d,
        LET(
          _xlpm.dia, TRUNC(_xlpm.inicio) + _xlpm.d,
          _xlpm.horaIni, IF(_xlpm.d = 0, MAX(_xlpm.inicio, _xlpm.dia + AQ486), _xlpm.dia + AQ486),
          _xlpm.horaFin, IF(_xlpm.d = _xlpm.dias, MIN(_xlpm.fin, _xlpm.dia + AR486), _xlpm.dia + AR486),
          _xlpm.tiempo_dia, MAX(0, _xlpm.horaFin - _xlpm.horaIni),
          _xlpm.acum + _xlpm.tiempo_dia
        )
      )
    ),
    TEXT(_xlpm.tiempo, "h:mm")
  )
)</f>
        <v>4:03</v>
      </c>
      <c r="Y486" t="str">
        <f>TEXT((KPI_IMs_2[[#This Row],[FECHA DE REPORTE]]+KPI_IMs_2[[#This Row],[HORA DE REPORTE]]) - (KPI_IMs_2[[#This Row],[FECHA DE LA NOVEDAD]]+KPI_IMs_2[[#This Row],[HORA DE LA FALLA]]), "[h]:mm")</f>
        <v>0:00</v>
      </c>
      <c r="Z486" t="str">
        <v>FALLAS INGRESO CON TPLINUX</v>
      </c>
      <c r="AA486" t="str">
        <v>Operación Interna / Parametrizacion</v>
      </c>
      <c r="AB486" t="str">
        <v>FALLA INGRESO TPLinux - NAVEGADO EDGE y MOZILLA</v>
      </c>
      <c r="AC486" t="str">
        <v>Parametrizacion en curso</v>
      </c>
      <c r="AD486" t="str">
        <v>NO</v>
      </c>
      <c r="AE486" t="str">
        <v>NO</v>
      </c>
      <c r="AF486" t="str">
        <v>NO</v>
      </c>
      <c r="AG486" t="str">
        <v>NO</v>
      </c>
      <c r="AH486" t="str">
        <v>INTERNO</v>
      </c>
      <c r="AI486" t="str">
        <v>SISTEMAS</v>
      </c>
      <c r="AJ486" t="str">
        <v>Ajuste de parametros Base de datos Tplinux</v>
      </c>
      <c r="AM486" t="str">
        <v>Culminado 100%</v>
      </c>
      <c r="AP486" t="str" xml:space="preserve">
        <v xml:space="preserve">FALLAS EN TP LINUX	_x000d_
• Se encontró errores al ingresar a tplinux desde buscadores diferentes a Chrome, en este caso desde Edge y Mozilla._x000d_
* Se habilita el link de tplinux en edge se hace pruebas y queda operativo sin novedad. </v>
      </c>
      <c r="AQ486">
        <v>0.3333333333333333</v>
      </c>
      <c r="AR486">
        <v>0.875</v>
      </c>
    </row>
    <row r="487" xml:space="preserve">
      <c r="A487">
        <v>491749</v>
      </c>
      <c r="B487" t="str">
        <f>VLOOKUP(H487,DetalleTiendas!A$2:S$1778,3,FALSE)</f>
        <v>SUPERMERCADOS</v>
      </c>
      <c r="C487" t="str">
        <f>VLOOKUP(H487,DetalleTiendas!A$2:S$1778,4,FALSE)</f>
        <v>JUMBO</v>
      </c>
      <c r="D487" t="str">
        <f>VLOOKUP(H487,DetalleTiendas!A$2:S$1778,5,FALSE)</f>
        <v>BOGOTA</v>
      </c>
      <c r="E487" t="str">
        <v>ENLACES</v>
      </c>
      <c r="F487" t="str">
        <v>SI</v>
      </c>
      <c r="G487" t="str" xml:space="preserve">
        <f xml:space="preserve">IF(
   AND(ISNUMBER(VALUE(MID(H487,3,3))), ISNUMBER(FIND(" ", H487))),
   LEFT(H487,FIND(" ",H487)-1),
   H487
)</f>
        <v>J011</v>
      </c>
      <c r="H487" t="str">
        <v>J011 CALLE 80</v>
      </c>
      <c r="J487" t="str">
        <v>Mesas Especializadas Colombia</v>
      </c>
      <c r="K487" t="str">
        <v>Oscar Ramirez</v>
      </c>
      <c r="L487" t="str">
        <v>CERRADO</v>
      </c>
      <c r="M487" t="str">
        <v>CERRADO</v>
      </c>
      <c r="N487" t="str">
        <v>MEDIA</v>
      </c>
      <c r="O487">
        <v>45349</v>
      </c>
      <c r="P487">
        <v>0.2847222222222222</v>
      </c>
      <c r="Q487" t="str">
        <f>TEXT(KPI_IMs_2[[#This Row],[FECHA DE LA NOVEDAD]],"MMMM")</f>
        <v>febrero</v>
      </c>
      <c r="R487" t="str">
        <f>TEXT(KPI_IMs_2[[#This Row],[FECHA DE LA NOVEDAD]],"aaaa")</f>
        <v>2024</v>
      </c>
      <c r="S487">
        <v>45349</v>
      </c>
      <c r="T487">
        <v>45349</v>
      </c>
      <c r="U487">
        <v>0.3194444444444444</v>
      </c>
      <c r="V487">
        <v>0.3958333333333333</v>
      </c>
      <c r="W487">
        <f>((KPI_IMs_2[[#This Row],[FECHA DE RESOLUCION]]+KPI_IMs_2[[#This Row],[HORA CIERRE IM]])-(KPI_IMs_2[[#This Row],[FECHA DE LA NOVEDAD]]+KPI_IMs_2[[#This Row],[HORA DE LA FALLA]]))*24*60</f>
        <v>160.00000000814907</v>
      </c>
      <c r="X487" t="str" cm="1" xml:space="preserve">
        <f t="array" ref="X487" xml:space="preserve">IF(OR(O487="",P487="",S487="",V487="",AQ487="",AR487=""),"",
  LET(
    _xlpm.inicio, O487 + P487,
    _xlpm.fin, S487 + V487,
    _xlpm.dias, INT(_xlpm.fin - _xlpm.inicio),
    _xlpm.tiempo, REDUCE(0, SEQUENCE(_xlpm.dias + 1, 1, 0, 1),
      LAMBDA(_xlpm.acum,_xlpm.d,
        LET(
          _xlpm.dia, TRUNC(_xlpm.inicio) + _xlpm.d,
          _xlpm.horaIni, IF(_xlpm.d = 0, MAX(_xlpm.inicio, _xlpm.dia + AQ487), _xlpm.dia + AQ487),
          _xlpm.horaFin, IF(_xlpm.d = _xlpm.dias, MIN(_xlpm.fin, _xlpm.dia + AR487), _xlpm.dia + AR487),
          _xlpm.tiempo_dia, MAX(0, _xlpm.horaFin - _xlpm.horaIni),
          _xlpm.acum + _xlpm.tiempo_dia
        )
      )
    ),
    TEXT(_xlpm.tiempo, "h:mm")
  )
)</f>
        <v>1:30</v>
      </c>
      <c r="Y487" t="str">
        <f>TEXT((KPI_IMs_2[[#This Row],[FECHA DE REPORTE]]+KPI_IMs_2[[#This Row],[HORA DE REPORTE]]) - (KPI_IMs_2[[#This Row],[FECHA DE LA NOVEDAD]]+KPI_IMs_2[[#This Row],[HORA DE LA FALLA]]), "[h]:mm")</f>
        <v>0:50</v>
      </c>
      <c r="Z487" t="str">
        <v>BLOQUEO POS</v>
      </c>
      <c r="AA487" t="str">
        <v>Hardware / Equipos</v>
      </c>
      <c r="AB487" t="str">
        <v>FALLA SERVIDOR</v>
      </c>
      <c r="AC487" t="str">
        <v>Infraestructura - Eléctrica</v>
      </c>
      <c r="AD487" t="str">
        <v>NO</v>
      </c>
      <c r="AE487" t="str">
        <v>NO</v>
      </c>
      <c r="AF487" t="str">
        <v>NO</v>
      </c>
      <c r="AG487" t="str">
        <v>NO</v>
      </c>
      <c r="AH487" t="str">
        <v>INTERNO</v>
      </c>
      <c r="AI487" t="str">
        <v>SISTEMAS</v>
      </c>
      <c r="AJ487" t="str">
        <v>revision conexiones tienda</v>
      </c>
      <c r="AM487" t="str">
        <v>Culminado 100%</v>
      </c>
      <c r="AP487" t="str" xml:space="preserve">
        <v xml:space="preserve">FALLAS EN SERVIDOR _x000d_
•         Se encontró que no cambiaba el Business Day por lo que no cargaba la consola y es allí donde se ven si los cajeros están en línea. La POS 21 presentó novedad con el cierre._x000d_
*	Pedir a la jefe de cajas que desconectara pos 21, bajar servicios, esperar que terminaran procesos del server, se envió un cierre y subió la consola. </v>
      </c>
      <c r="AQ487">
        <v>0.3333333333333333</v>
      </c>
      <c r="AR487">
        <v>0.875</v>
      </c>
    </row>
    <row r="488" xml:space="preserve">
      <c r="A488">
        <v>487110</v>
      </c>
      <c r="B488" t="str">
        <f>VLOOKUP(H488,DetalleTiendas!A$2:S$1778,3,FALSE)</f>
        <v>SUPERMERCADOS</v>
      </c>
      <c r="C488" t="str">
        <f>VLOOKUP(H488,DetalleTiendas!A$2:S$1778,4,FALSE)</f>
        <v>JUMBO</v>
      </c>
      <c r="D488" t="str">
        <f>VLOOKUP(H488,DetalleTiendas!A$2:S$1778,5,FALSE)</f>
        <v>BOGOTA</v>
      </c>
      <c r="E488" t="str">
        <v>POS</v>
      </c>
      <c r="F488" t="str">
        <v>NO</v>
      </c>
      <c r="G488" t="str" xml:space="preserve">
        <f xml:space="preserve">IF(
   AND(ISNUMBER(VALUE(MID(H488,3,3))), ISNUMBER(FIND(" ", H488))),
   LEFT(H488,FIND(" ",H488)-1),
   H488
)</f>
        <v>J070</v>
      </c>
      <c r="H488" t="str">
        <v>J070 SUBA</v>
      </c>
      <c r="J488" t="str">
        <v>Mesas Especializadas Colombia</v>
      </c>
      <c r="K488" t="str">
        <v>Farutt Reyes</v>
      </c>
      <c r="L488" t="str">
        <v>ABIERTO</v>
      </c>
      <c r="M488" t="str">
        <v>CERRADO</v>
      </c>
      <c r="N488" t="str">
        <v>BAJA</v>
      </c>
      <c r="O488">
        <v>45348</v>
      </c>
      <c r="P488">
        <v>0.9180555555555555</v>
      </c>
      <c r="Q488" t="str">
        <f>TEXT(KPI_IMs_2[[#This Row],[FECHA DE LA NOVEDAD]],"MMMM")</f>
        <v>febrero</v>
      </c>
      <c r="R488" t="str">
        <f>TEXT(KPI_IMs_2[[#This Row],[FECHA DE LA NOVEDAD]],"aaaa")</f>
        <v>2024</v>
      </c>
      <c r="S488">
        <v>45349</v>
      </c>
      <c r="T488">
        <v>45348</v>
      </c>
      <c r="U488">
        <v>0.9201388888888888</v>
      </c>
      <c r="V488">
        <v>0.3958333333333333</v>
      </c>
      <c r="W488">
        <f>((KPI_IMs_2[[#This Row],[FECHA DE RESOLUCION]]+KPI_IMs_2[[#This Row],[HORA CIERRE IM]])-(KPI_IMs_2[[#This Row],[FECHA DE LA NOVEDAD]]+KPI_IMs_2[[#This Row],[HORA DE LA FALLA]]))*24*60</f>
        <v>688.0000000004657</v>
      </c>
      <c r="X488" t="str" cm="1" xml:space="preserve">
        <f t="array" ref="X488" xml:space="preserve">IF(OR(O488="",P488="",S488="",V488="",AQ488="",AR488=""),"",
  LET(
    _xlpm.inicio, O488 + P488,
    _xlpm.fin, S488 + V488,
    _xlpm.dias, INT(_xlpm.fin - _xlpm.inicio),
    _xlpm.tiempo, REDUCE(0, SEQUENCE(_xlpm.dias + 1, 1, 0, 1),
      LAMBDA(_xlpm.acum,_xlpm.d,
        LET(
          _xlpm.dia, TRUNC(_xlpm.inicio) + _xlpm.d,
          _xlpm.horaIni, IF(_xlpm.d = 0, MAX(_xlpm.inicio, _xlpm.dia + AQ488), _xlpm.dia + AQ488),
          _xlpm.horaFin, IF(_xlpm.d = _xlpm.dias, MIN(_xlpm.fin, _xlpm.dia + AR488), _xlpm.dia + AR488),
          _xlpm.tiempo_dia, MAX(0, _xlpm.horaFin - _xlpm.horaIni),
          _xlpm.acum + _xlpm.tiempo_dia
        )
      )
    ),
    TEXT(_xlpm.tiempo, "h:mm")
  )
)</f>
        <v>0:00</v>
      </c>
      <c r="Y488" t="str">
        <f>TEXT((KPI_IMs_2[[#This Row],[FECHA DE REPORTE]]+KPI_IMs_2[[#This Row],[HORA DE REPORTE]]) - (KPI_IMs_2[[#This Row],[FECHA DE LA NOVEDAD]]+KPI_IMs_2[[#This Row],[HORA DE LA FALLA]]), "[h]:mm")</f>
        <v>0:03</v>
      </c>
      <c r="Z488" t="str">
        <v>BLOQUEO POS</v>
      </c>
      <c r="AA488" t="str">
        <v>Hardware / Equipos</v>
      </c>
      <c r="AB488" t="str">
        <v xml:space="preserve">POS 04 BLOQUEADA </v>
      </c>
      <c r="AC488" t="str">
        <v>Parametrizacion en curso</v>
      </c>
      <c r="AD488" t="str">
        <v>NO</v>
      </c>
      <c r="AE488" t="str">
        <v>NO</v>
      </c>
      <c r="AF488" t="str">
        <v>NO</v>
      </c>
      <c r="AG488" t="str">
        <v>NO</v>
      </c>
      <c r="AH488" t="str">
        <v>INTERNO</v>
      </c>
      <c r="AI488" t="str">
        <v>SISTEMAS</v>
      </c>
      <c r="AJ488" t="str">
        <v>revision conexiones tienda</v>
      </c>
      <c r="AM488" t="str">
        <v>Culminado 100%</v>
      </c>
      <c r="AP488" t="str" xml:space="preserve">
        <v xml:space="preserve">FALLAS EN POS 04 _x000d_
•         Se realiza configuración y parametrización de la pos 04 quedando en funcionamiento.</v>
      </c>
      <c r="AQ488">
        <v>0.3333333333333333</v>
      </c>
      <c r="AR488">
        <v>0.875</v>
      </c>
    </row>
    <row r="489" xml:space="preserve">
      <c r="A489">
        <v>487317</v>
      </c>
      <c r="B489" t="str">
        <f>VLOOKUP(H489,DetalleTiendas!A$2:S$1778,3,FALSE)</f>
        <v>SUPERMERCADOS</v>
      </c>
      <c r="C489" t="str">
        <f>VLOOKUP(H489,DetalleTiendas!A$2:S$1778,4,FALSE)</f>
        <v>JUMBO</v>
      </c>
      <c r="D489" t="str">
        <f>VLOOKUP(H489,DetalleTiendas!A$2:S$1778,5,FALSE)</f>
        <v>CENTRO</v>
      </c>
      <c r="E489" t="str">
        <v>POS</v>
      </c>
      <c r="F489" t="str">
        <v>SI</v>
      </c>
      <c r="G489" t="str" xml:space="preserve">
        <f xml:space="preserve">IF(
   AND(ISNUMBER(VALUE(MID(H489,3,3))), ISNUMBER(FIND(" ", H489))),
   LEFT(H489,FIND(" ",H489)-1),
   H489
)</f>
        <v>J148</v>
      </c>
      <c r="H489" t="str">
        <v>J148 SANTA FE MEDELLIN</v>
      </c>
      <c r="J489" t="str">
        <v>Mesas Especializadas Colombia</v>
      </c>
      <c r="K489" t="str">
        <v>Farutt Reyes</v>
      </c>
      <c r="L489" t="str">
        <v>ABIERTO</v>
      </c>
      <c r="M489" t="str">
        <v>CERRADO</v>
      </c>
      <c r="N489" t="str">
        <v>BAJA</v>
      </c>
      <c r="O489">
        <v>45347</v>
      </c>
      <c r="P489">
        <v>0.6444444444444445</v>
      </c>
      <c r="Q489" t="str">
        <f>TEXT(KPI_IMs_2[[#This Row],[FECHA DE LA NOVEDAD]],"MMMM")</f>
        <v>febrero</v>
      </c>
      <c r="R489" t="str">
        <f>TEXT(KPI_IMs_2[[#This Row],[FECHA DE LA NOVEDAD]],"aaaa")</f>
        <v>2024</v>
      </c>
      <c r="S489">
        <v>45348</v>
      </c>
      <c r="T489">
        <v>45347</v>
      </c>
      <c r="U489">
        <v>0.6444444444444445</v>
      </c>
      <c r="V489">
        <v>0.33541666666666664</v>
      </c>
      <c r="W489">
        <f>((KPI_IMs_2[[#This Row],[FECHA DE RESOLUCION]]+KPI_IMs_2[[#This Row],[HORA CIERRE IM]])-(KPI_IMs_2[[#This Row],[FECHA DE LA NOVEDAD]]+KPI_IMs_2[[#This Row],[HORA DE LA FALLA]]))*24*60</f>
        <v>995.0000000058208</v>
      </c>
      <c r="X489" t="str" cm="1" xml:space="preserve">
        <f t="array" ref="X489" xml:space="preserve">IF(OR(O489="",P489="",S489="",V489="",AQ489="",AR489=""),"",
  LET(
    _xlpm.inicio, O489 + P489,
    _xlpm.fin, S489 + V489,
    _xlpm.dias, INT(_xlpm.fin - _xlpm.inicio),
    _xlpm.tiempo, REDUCE(0, SEQUENCE(_xlpm.dias + 1, 1, 0, 1),
      LAMBDA(_xlpm.acum,_xlpm.d,
        LET(
          _xlpm.dia, TRUNC(_xlpm.inicio) + _xlpm.d,
          _xlpm.horaIni, IF(_xlpm.d = 0, MAX(_xlpm.inicio, _xlpm.dia + AQ489), _xlpm.dia + AQ489),
          _xlpm.horaFin, IF(_xlpm.d = _xlpm.dias, MIN(_xlpm.fin, _xlpm.dia + AR489), _xlpm.dia + AR489),
          _xlpm.tiempo_dia, MAX(0, _xlpm.horaFin - _xlpm.horaIni),
          _xlpm.acum + _xlpm.tiempo_dia
        )
      )
    ),
    TEXT(_xlpm.tiempo, "h:mm")
  )
)</f>
        <v>5:32</v>
      </c>
      <c r="Y489" t="str">
        <f>TEXT((KPI_IMs_2[[#This Row],[FECHA DE REPORTE]]+KPI_IMs_2[[#This Row],[HORA DE REPORTE]]) - (KPI_IMs_2[[#This Row],[FECHA DE LA NOVEDAD]]+KPI_IMs_2[[#This Row],[HORA DE LA FALLA]]), "[h]:mm")</f>
        <v>0:00</v>
      </c>
      <c r="Z489" t="str">
        <v>FALLAS CON TPLINUX</v>
      </c>
      <c r="AA489" t="str">
        <v>Operación Interna / Parametrizacion</v>
      </c>
      <c r="AB489" t="str">
        <v xml:space="preserve">INGRESO TPlinux POR OTRO NAVEGADOR - MOZILLA </v>
      </c>
      <c r="AC489" t="str">
        <v>Parametrizacion en curso</v>
      </c>
      <c r="AD489" t="str">
        <v>NO</v>
      </c>
      <c r="AE489" t="str">
        <v>NO</v>
      </c>
      <c r="AF489" t="str">
        <v>NO</v>
      </c>
      <c r="AG489" t="str">
        <v>NO</v>
      </c>
      <c r="AH489" t="str">
        <v>INTERNO</v>
      </c>
      <c r="AI489" t="str">
        <v>SISTEMAS</v>
      </c>
      <c r="AJ489" t="str">
        <v>sin definir</v>
      </c>
      <c r="AM489" t="str">
        <v>Culminado 100%</v>
      </c>
      <c r="AP489" t="str" xml:space="preserve">
        <v xml:space="preserve">FALLAS EN INGRESO TPlinux _x000d_
•         Se hace la validación con David Higuita coordinador de soporte de campod e la Región, quien informa que le explico al usuario a quien se le indica que esta novedad se presenta al ingresar a la WEB de TPLinux por el navegador de Mozila y es normal, por seguridad al momento de acceder a la WEB de la tienda. por lo tanto, el ya le explico de esto al usuario y le comento que es algo normal en el momento de acceder._x000d_
</v>
      </c>
      <c r="AQ489">
        <v>0.3333333333333333</v>
      </c>
      <c r="AR489">
        <v>0.875</v>
      </c>
    </row>
    <row r="490" xml:space="preserve">
      <c r="A490">
        <v>483276</v>
      </c>
      <c r="B490" t="str">
        <f>VLOOKUP(H490,DetalleTiendas!A$2:S$1778,3,FALSE)</f>
        <v>SUPERMERCADOS</v>
      </c>
      <c r="C490" t="str">
        <f>VLOOKUP(H490,DetalleTiendas!A$2:S$1778,4,FALSE)</f>
        <v>SUPERMERCADOS</v>
      </c>
      <c r="D490" t="str">
        <f>VLOOKUP(H490,DetalleTiendas!A$2:S$1778,5,FALSE)</f>
        <v>SUPERMERCADOS</v>
      </c>
      <c r="E490" t="str">
        <v>CORTE DE ENERGIA</v>
      </c>
      <c r="F490" t="str">
        <v>NO</v>
      </c>
      <c r="G490" t="str" xml:space="preserve">
        <f xml:space="preserve">IF(
   AND(ISNUMBER(VALUE(MID(H490,3,3))), ISNUMBER(FIND(" ", H490))),
   LEFT(H490,FIND(" ",H490)-1),
   H490
)</f>
        <v>SUPERMERCADOS</v>
      </c>
      <c r="H490" t="str">
        <v>SUPERMERCADOS</v>
      </c>
      <c r="J490" t="str">
        <v>SC_Resolucion_Nivel2_Front_SM COLOMBIA</v>
      </c>
      <c r="K490" t="str">
        <v>Diego Mahecha</v>
      </c>
      <c r="L490" t="str">
        <v>CERRADO</v>
      </c>
      <c r="M490" t="str">
        <v>CERRADO</v>
      </c>
      <c r="N490" t="str">
        <v>MEDIA</v>
      </c>
      <c r="O490">
        <v>45345</v>
      </c>
      <c r="P490">
        <v>0.8763888888888889</v>
      </c>
      <c r="Q490" t="str">
        <f>TEXT(KPI_IMs_2[[#This Row],[FECHA DE LA NOVEDAD]],"MMMM")</f>
        <v>febrero</v>
      </c>
      <c r="R490" t="str">
        <f>TEXT(KPI_IMs_2[[#This Row],[FECHA DE LA NOVEDAD]],"aaaa")</f>
        <v>2024</v>
      </c>
      <c r="S490">
        <v>45346</v>
      </c>
      <c r="T490">
        <v>45345</v>
      </c>
      <c r="U490">
        <v>0.8784722222222222</v>
      </c>
      <c r="V490">
        <v>0.3958333333333333</v>
      </c>
      <c r="W490">
        <f>((KPI_IMs_2[[#This Row],[FECHA DE RESOLUCION]]+KPI_IMs_2[[#This Row],[HORA CIERRE IM]])-(KPI_IMs_2[[#This Row],[FECHA DE LA NOVEDAD]]+KPI_IMs_2[[#This Row],[HORA DE LA FALLA]]))*24*60</f>
        <v>748.0000000074506</v>
      </c>
      <c r="X490" t="str" cm="1" xml:space="preserve">
        <f t="array" ref="X490" xml:space="preserve">IF(OR(O490="",P490="",S490="",V490="",AQ490="",AR490=""),"",
  LET(
    _xlpm.inicio, O490 + P490,
    _xlpm.fin, S490 + V490,
    _xlpm.dias, INT(_xlpm.fin - _xlpm.inicio),
    _xlpm.tiempo, REDUCE(0, SEQUENCE(_xlpm.dias + 1, 1, 0, 1),
      LAMBDA(_xlpm.acum,_xlpm.d,
        LET(
          _xlpm.dia, TRUNC(_xlpm.inicio) + _xlpm.d,
          _xlpm.horaIni, IF(_xlpm.d = 0, MAX(_xlpm.inicio, _xlpm.dia + AQ490), _xlpm.dia + AQ490),
          _xlpm.horaFin, IF(_xlpm.d = _xlpm.dias, MIN(_xlpm.fin, _xlpm.dia + AR490), _xlpm.dia + AR490),
          _xlpm.tiempo_dia, MAX(0, _xlpm.horaFin - _xlpm.horaIni),
          _xlpm.acum + _xlpm.tiempo_dia
        )
      )
    ),
    TEXT(_xlpm.tiempo, "h:mm")
  )
)</f>
        <v>0:00</v>
      </c>
      <c r="Y490" t="str">
        <f>TEXT((KPI_IMs_2[[#This Row],[FECHA DE REPORTE]]+KPI_IMs_2[[#This Row],[HORA DE REPORTE]]) - (KPI_IMs_2[[#This Row],[FECHA DE LA NOVEDAD]]+KPI_IMs_2[[#This Row],[HORA DE LA FALLA]]), "[h]:mm")</f>
        <v>0:03</v>
      </c>
      <c r="Z490" t="str">
        <v xml:space="preserve">FALLAS TARJETAS - REGALO </v>
      </c>
      <c r="AA490" t="str">
        <v>Software / Actualización</v>
      </c>
      <c r="AB490" t="str">
        <v>FALLA EN ANULACIÓN - TARJETAS REGALO</v>
      </c>
      <c r="AC490" t="str">
        <v>Software / Actualización</v>
      </c>
      <c r="AD490" t="str">
        <v>NO</v>
      </c>
      <c r="AE490" t="str">
        <v>NO</v>
      </c>
      <c r="AF490" t="str">
        <v>NO</v>
      </c>
      <c r="AG490" t="str">
        <v>NO</v>
      </c>
      <c r="AH490" t="str">
        <v>INTERNO</v>
      </c>
      <c r="AI490" t="str">
        <v>SISTEMAS</v>
      </c>
      <c r="AJ490" t="str">
        <v>Integracion / Desarrollo</v>
      </c>
      <c r="AM490" t="str">
        <v>Culminado 100%</v>
      </c>
      <c r="AP490" t="str" xml:space="preserve">
        <v xml:space="preserve">FALLAS EN GIFT CARD _x000d_
•         Se presenta la novedad debido a que cuando la POS anula espera que el facturador le envié datos del QR y CUFE, que son derivados de la factura electrónica, y esos campos están llegando vacíos._x000d_
*	Se saca al cajero del sistema. </v>
      </c>
      <c r="AQ490">
        <v>0.3333333333333333</v>
      </c>
      <c r="AR490">
        <v>0.875</v>
      </c>
    </row>
    <row r="491" xml:space="preserve">
      <c r="A491">
        <v>482622</v>
      </c>
      <c r="B491" t="str">
        <f>VLOOKUP(H491,DetalleTiendas!A$2:S$1778,3,FALSE)</f>
        <v>SUPERMERCADOS</v>
      </c>
      <c r="C491" t="str">
        <f>VLOOKUP(H491,DetalleTiendas!A$2:S$1778,4,FALSE)</f>
        <v>JUMBO</v>
      </c>
      <c r="D491" t="str">
        <f>VLOOKUP(H491,DetalleTiendas!A$2:S$1778,5,FALSE)</f>
        <v>OCCIDENTE</v>
      </c>
      <c r="E491" t="str">
        <v>ENLACES</v>
      </c>
      <c r="F491" t="str">
        <v>NO</v>
      </c>
      <c r="G491" t="str" xml:space="preserve">
        <f xml:space="preserve">IF(
   AND(ISNUMBER(VALUE(MID(H491,3,3))), ISNUMBER(FIND(" ", H491))),
   LEFT(H491,FIND(" ",H491)-1),
   H491
)</f>
        <v>J013</v>
      </c>
      <c r="H491" t="str">
        <v>J013 VALLE DE LILI</v>
      </c>
      <c r="J491" t="str">
        <v>Redes y Comunicaciones-NIVEL 2 - COL</v>
      </c>
      <c r="K491" t="str">
        <v>Guillermo Gutierrez</v>
      </c>
      <c r="L491" t="str">
        <v>CERRADO</v>
      </c>
      <c r="M491" t="str">
        <v>CERRADO</v>
      </c>
      <c r="N491" t="str">
        <v>MEDIA</v>
      </c>
      <c r="O491">
        <v>45343</v>
      </c>
      <c r="P491">
        <v>0.6666666666666666</v>
      </c>
      <c r="Q491" t="str">
        <f>TEXT(KPI_IMs_2[[#This Row],[FECHA DE LA NOVEDAD]],"MMMM")</f>
        <v>febrero</v>
      </c>
      <c r="R491" t="str">
        <f>TEXT(KPI_IMs_2[[#This Row],[FECHA DE LA NOVEDAD]],"aaaa")</f>
        <v>2024</v>
      </c>
      <c r="S491">
        <v>45344</v>
      </c>
      <c r="T491">
        <v>45343</v>
      </c>
      <c r="U491">
        <v>0.6666666666666666</v>
      </c>
      <c r="V491">
        <v>0.2916666666666667</v>
      </c>
      <c r="W491">
        <f>((KPI_IMs_2[[#This Row],[FECHA DE RESOLUCION]]+KPI_IMs_2[[#This Row],[HORA CIERRE IM]])-(KPI_IMs_2[[#This Row],[FECHA DE LA NOVEDAD]]+KPI_IMs_2[[#This Row],[HORA DE LA FALLA]]))*24*60</f>
        <v>900</v>
      </c>
      <c r="X491" t="str" cm="1" xml:space="preserve">
        <f t="array" ref="X491" xml:space="preserve">IF(OR(O491="",P491="",S491="",V491="",AQ491="",AR491=""),"",
  LET(
    _xlpm.inicio, O491 + P491,
    _xlpm.fin, S491 + V491,
    _xlpm.dias, INT(_xlpm.fin - _xlpm.inicio),
    _xlpm.tiempo, REDUCE(0, SEQUENCE(_xlpm.dias + 1, 1, 0, 1),
      LAMBDA(_xlpm.acum,_xlpm.d,
        LET(
          _xlpm.dia, TRUNC(_xlpm.inicio) + _xlpm.d,
          _xlpm.horaIni, IF(_xlpm.d = 0, MAX(_xlpm.inicio, _xlpm.dia + AQ491), _xlpm.dia + AQ491),
          _xlpm.horaFin, IF(_xlpm.d = _xlpm.dias, MIN(_xlpm.fin, _xlpm.dia + AR491), _xlpm.dia + AR491),
          _xlpm.tiempo_dia, MAX(0, _xlpm.horaFin - _xlpm.horaIni),
          _xlpm.acum + _xlpm.tiempo_dia
        )
      )
    ),
    TEXT(_xlpm.tiempo, "h:mm")
  )
)</f>
        <v>5:00</v>
      </c>
      <c r="Y491" t="str">
        <f>TEXT((KPI_IMs_2[[#This Row],[FECHA DE REPORTE]]+KPI_IMs_2[[#This Row],[HORA DE REPORTE]]) - (KPI_IMs_2[[#This Row],[FECHA DE LA NOVEDAD]]+KPI_IMs_2[[#This Row],[HORA DE LA FALLA]]), "[h]:mm")</f>
        <v>0:00</v>
      </c>
      <c r="Z491" t="str">
        <v>FALLA DE RED</v>
      </c>
      <c r="AA491" t="str">
        <v>Hardware / Equipos</v>
      </c>
      <c r="AB491" t="str">
        <v>FALLAS EN LA FIBRA DE RACK</v>
      </c>
      <c r="AC491" t="str">
        <v>Infraestructura - Eléctrica</v>
      </c>
      <c r="AD491" t="str">
        <v>SI</v>
      </c>
      <c r="AE491" t="str">
        <v>NO</v>
      </c>
      <c r="AF491" t="str">
        <v>NO</v>
      </c>
      <c r="AG491" t="str">
        <v>NO</v>
      </c>
      <c r="AH491" t="str">
        <v>INTERNO</v>
      </c>
      <c r="AI491" t="str">
        <v>SISTEMAS</v>
      </c>
      <c r="AJ491" t="str">
        <v>revision conexiones tienda</v>
      </c>
      <c r="AM491" t="str">
        <v>Culminado 100%</v>
      </c>
      <c r="AP491" t="str" xml:space="preserve">
        <v xml:space="preserve">FALLAS EN LA FIBRA DE RACK_x000d_
•         se encontró problemas de Fibra en el switch Huawei encontrado en el Gabinete de Recibo._x000d_
*        Esta en cascada con 2 switch más y cuando cayó fallaron los demás, por ende se cayeron todos los dispositivos de esta área. _x000d_
-        se conectarán los demás switch con fibra para independizar los equipos; para futuras caídas no afecte la red en ese sector.</v>
      </c>
      <c r="AQ491">
        <v>0.3333333333333333</v>
      </c>
      <c r="AR491">
        <v>0.875</v>
      </c>
    </row>
    <row r="492" xml:space="preserve">
      <c r="A492">
        <v>474933</v>
      </c>
      <c r="B492" t="str">
        <f>VLOOKUP(H492,DetalleTiendas!A$2:S$1778,3,FALSE)</f>
        <v>SUPERMERCADOS</v>
      </c>
      <c r="C492" t="str">
        <f>VLOOKUP(H492,DetalleTiendas!A$2:S$1778,4,FALSE)</f>
        <v>METRO</v>
      </c>
      <c r="D492" t="str">
        <f>VLOOKUP(H492,DetalleTiendas!A$2:S$1778,5,FALSE)</f>
        <v>COSTA</v>
      </c>
      <c r="E492" t="str">
        <v>ENLACES</v>
      </c>
      <c r="F492" t="str">
        <v>NO</v>
      </c>
      <c r="G492" t="str" xml:space="preserve">
        <f xml:space="preserve">IF(
   AND(ISNUMBER(VALUE(MID(H492,3,3))), ISNUMBER(FIND(" ", H492))),
   LEFT(H492,FIND(" ",H492)-1),
   H492
)</f>
        <v>M085</v>
      </c>
      <c r="H492" t="str">
        <v>M085 MONTERIA</v>
      </c>
      <c r="J492" t="str">
        <v>Soporte_Onsite_REG_Costa_SM Colombia</v>
      </c>
      <c r="K492" t="str">
        <v>Celso Niebles</v>
      </c>
      <c r="L492" t="str">
        <v>CERRADO</v>
      </c>
      <c r="M492" t="str">
        <v>CERRADO</v>
      </c>
      <c r="N492" t="str">
        <v>MEDIA</v>
      </c>
      <c r="O492">
        <v>45340</v>
      </c>
      <c r="P492">
        <v>0.3611111111111111</v>
      </c>
      <c r="Q492" t="str">
        <f>TEXT(KPI_IMs_2[[#This Row],[FECHA DE LA NOVEDAD]],"MMMM")</f>
        <v>febrero</v>
      </c>
      <c r="R492" t="str">
        <f>TEXT(KPI_IMs_2[[#This Row],[FECHA DE LA NOVEDAD]],"aaaa")</f>
        <v>2024</v>
      </c>
      <c r="S492">
        <v>45340</v>
      </c>
      <c r="T492">
        <v>45340</v>
      </c>
      <c r="U492">
        <v>0.3888888888888889</v>
      </c>
      <c r="V492">
        <v>0.43472222222222223</v>
      </c>
      <c r="W492">
        <f>((KPI_IMs_2[[#This Row],[FECHA DE RESOLUCION]]+KPI_IMs_2[[#This Row],[HORA CIERRE IM]])-(KPI_IMs_2[[#This Row],[FECHA DE LA NOVEDAD]]+KPI_IMs_2[[#This Row],[HORA DE LA FALLA]]))*24*60</f>
        <v>105.99999999976717</v>
      </c>
      <c r="X492" t="str" cm="1" xml:space="preserve">
        <f t="array" ref="X492" xml:space="preserve">IF(OR(O492="",P492="",S492="",V492="",AQ492="",AR492=""),"",
  LET(
    _xlpm.inicio, O492 + P492,
    _xlpm.fin, S492 + V492,
    _xlpm.dias, INT(_xlpm.fin - _xlpm.inicio),
    _xlpm.tiempo, REDUCE(0, SEQUENCE(_xlpm.dias + 1, 1, 0, 1),
      LAMBDA(_xlpm.acum,_xlpm.d,
        LET(
          _xlpm.dia, TRUNC(_xlpm.inicio) + _xlpm.d,
          _xlpm.horaIni, IF(_xlpm.d = 0, MAX(_xlpm.inicio, _xlpm.dia + AQ492), _xlpm.dia + AQ492),
          _xlpm.horaFin, IF(_xlpm.d = _xlpm.dias, MIN(_xlpm.fin, _xlpm.dia + AR492), _xlpm.dia + AR492),
          _xlpm.tiempo_dia, MAX(0, _xlpm.horaFin - _xlpm.horaIni),
          _xlpm.acum + _xlpm.tiempo_dia
        )
      )
    ),
    TEXT(_xlpm.tiempo, "h:mm")
  )
)</f>
        <v>1:46</v>
      </c>
      <c r="Y492" t="str">
        <f>TEXT((KPI_IMs_2[[#This Row],[FECHA DE REPORTE]]+KPI_IMs_2[[#This Row],[HORA DE REPORTE]]) - (KPI_IMs_2[[#This Row],[FECHA DE LA NOVEDAD]]+KPI_IMs_2[[#This Row],[HORA DE LA FALLA]]), "[h]:mm")</f>
        <v>0:40</v>
      </c>
      <c r="Z492" t="str">
        <v>CORTE DE ENERGIA</v>
      </c>
      <c r="AA492" t="str">
        <v>Eléctrico / Energía</v>
      </c>
      <c r="AB492" t="str">
        <v>CORTE DE ENERGIA EN EL SECTOR</v>
      </c>
      <c r="AC492" t="str">
        <v>Infraestructura - Eléctrica</v>
      </c>
      <c r="AD492" t="str">
        <v>SI</v>
      </c>
      <c r="AE492" t="str">
        <v>SI</v>
      </c>
      <c r="AF492" t="str">
        <v>SI</v>
      </c>
      <c r="AG492" t="str">
        <v>SI</v>
      </c>
      <c r="AH492" t="str">
        <v>EXTERNO</v>
      </c>
      <c r="AI492" t="str">
        <v>PROVEEDOR</v>
      </c>
      <c r="AJ492" t="str">
        <v>Restablecimiento UPS</v>
      </c>
      <c r="AM492" t="str">
        <v>Culminado 100%</v>
      </c>
      <c r="AP492" t="str" xml:space="preserve">
        <v xml:space="preserve">FALLA EN PLANTA ELECTRICA _x000d_
•         Se reviso con el proveedor del servicio de energía, Nos indican que repararon la planta de energía_x000d_
*	Corte eléctrico en el sector la planta de energía presentó fallo y las UPS Agotaron baterías.</v>
      </c>
      <c r="AQ492">
        <v>0.3333333333333333</v>
      </c>
      <c r="AR492">
        <v>0.875</v>
      </c>
    </row>
    <row r="493" xml:space="preserve">
      <c r="A493">
        <v>467256</v>
      </c>
      <c r="B493" t="str">
        <f>VLOOKUP(H493,DetalleTiendas!A$2:S$1778,3,FALSE)</f>
        <v>MEJORAMIENTO DEL HOGAR</v>
      </c>
      <c r="C493" t="str">
        <f>VLOOKUP(H493,DetalleTiendas!A$2:S$1778,4,FALSE)</f>
        <v>EASY</v>
      </c>
      <c r="D493" t="str">
        <f>VLOOKUP(H493,DetalleTiendas!A$2:S$1778,5,FALSE)</f>
        <v>BOGOTA - EASY</v>
      </c>
      <c r="E493" t="str">
        <v>ENLACES</v>
      </c>
      <c r="F493" t="str">
        <v>NO</v>
      </c>
      <c r="G493" t="str" xml:space="preserve">
        <f xml:space="preserve">IF(
   AND(ISNUMBER(VALUE(MID(H493,3,3))), ISNUMBER(FIND(" ", H493))),
   LEFT(H493,FIND(" ",H493)-1),
   H493
)</f>
        <v>E813</v>
      </c>
      <c r="H493" t="str">
        <v>E813 GAITAN CORTES</v>
      </c>
      <c r="J493" t="str">
        <v>Soporte_Onsite_EASy_Bogota</v>
      </c>
      <c r="K493" t="str">
        <v>Diego Cortez</v>
      </c>
      <c r="L493" t="str">
        <v>CERRADO</v>
      </c>
      <c r="M493" t="str">
        <v>CERRADO</v>
      </c>
      <c r="N493" t="str">
        <v>MEDIA</v>
      </c>
      <c r="O493">
        <v>45338</v>
      </c>
      <c r="P493">
        <v>0.4465277777777778</v>
      </c>
      <c r="Q493" t="str">
        <f>TEXT(KPI_IMs_2[[#This Row],[FECHA DE LA NOVEDAD]],"MMMM")</f>
        <v>febrero</v>
      </c>
      <c r="R493" t="str">
        <f>TEXT(KPI_IMs_2[[#This Row],[FECHA DE LA NOVEDAD]],"aaaa")</f>
        <v>2024</v>
      </c>
      <c r="S493">
        <v>45338</v>
      </c>
      <c r="T493">
        <v>45338</v>
      </c>
      <c r="U493">
        <v>0.4465277777777778</v>
      </c>
      <c r="V493">
        <v>0.5625</v>
      </c>
      <c r="W493">
        <f>((KPI_IMs_2[[#This Row],[FECHA DE RESOLUCION]]+KPI_IMs_2[[#This Row],[HORA CIERRE IM]])-(KPI_IMs_2[[#This Row],[FECHA DE LA NOVEDAD]]+KPI_IMs_2[[#This Row],[HORA DE LA FALLA]]))*24*60</f>
        <v>166.99999999953434</v>
      </c>
      <c r="X493" t="str" cm="1" xml:space="preserve">
        <f t="array" ref="X493" xml:space="preserve">IF(OR(O493="",P493="",S493="",V493="",AQ493="",AR493=""),"",
  LET(
    _xlpm.inicio, O493 + P493,
    _xlpm.fin, S493 + V493,
    _xlpm.dias, INT(_xlpm.fin - _xlpm.inicio),
    _xlpm.tiempo, REDUCE(0, SEQUENCE(_xlpm.dias + 1, 1, 0, 1),
      LAMBDA(_xlpm.acum,_xlpm.d,
        LET(
          _xlpm.dia, TRUNC(_xlpm.inicio) + _xlpm.d,
          _xlpm.horaIni, IF(_xlpm.d = 0, MAX(_xlpm.inicio, _xlpm.dia + AQ493), _xlpm.dia + AQ493),
          _xlpm.horaFin, IF(_xlpm.d = _xlpm.dias, MIN(_xlpm.fin, _xlpm.dia + AR493), _xlpm.dia + AR493),
          _xlpm.tiempo_dia, MAX(0, _xlpm.horaFin - _xlpm.horaIni),
          _xlpm.acum + _xlpm.tiempo_dia
        )
      )
    ),
    TEXT(_xlpm.tiempo, "h:mm")
  )
)</f>
        <v>2:47</v>
      </c>
      <c r="Y493" t="str">
        <f>TEXT((KPI_IMs_2[[#This Row],[FECHA DE REPORTE]]+KPI_IMs_2[[#This Row],[HORA DE REPORTE]]) - (KPI_IMs_2[[#This Row],[FECHA DE LA NOVEDAD]]+KPI_IMs_2[[#This Row],[HORA DE LA FALLA]]), "[h]:mm")</f>
        <v>0:00</v>
      </c>
      <c r="Z493" t="str">
        <v xml:space="preserve">FALLAS CON LA UPS </v>
      </c>
      <c r="AA493" t="str">
        <v>Eléctrico / Energía</v>
      </c>
      <c r="AB493" t="str">
        <v>BATERIAS A MITAD DE CAPACIDAD DEL LA - UPS</v>
      </c>
      <c r="AC493" t="str">
        <v>Infraestructura - Eléctrica</v>
      </c>
      <c r="AD493" t="str">
        <v>NO</v>
      </c>
      <c r="AE493" t="str">
        <v>NO</v>
      </c>
      <c r="AF493" t="str">
        <v>NO</v>
      </c>
      <c r="AG493" t="str">
        <v>NO</v>
      </c>
      <c r="AH493" t="str">
        <v>INTERNO</v>
      </c>
      <c r="AI493" t="str">
        <v>NEGOCIO</v>
      </c>
      <c r="AJ493" t="str">
        <v>Cambio de Baterias UPS</v>
      </c>
      <c r="AM493" t="str">
        <v>Culminado 100%</v>
      </c>
      <c r="AP493" t="str" xml:space="preserve">
        <v xml:space="preserve">FALLA CON UPS| BATERIAS_x000d_
•         Falla con UPS ya que hay corte de energía y la batería de la UPS está a la mitad lo que ocasiona reinicio de equipos_x000d_
-        Se reestableció el servicio de energía y cambios de baterías </v>
      </c>
      <c r="AQ493">
        <v>0.3333333333333333</v>
      </c>
      <c r="AR493">
        <v>0.875</v>
      </c>
    </row>
    <row r="494" xml:space="preserve">
      <c r="A494">
        <v>459819</v>
      </c>
      <c r="B494" t="str">
        <f>VLOOKUP(H494,DetalleTiendas!A$2:S$1778,3,FALSE)</f>
        <v>PAIS</v>
      </c>
      <c r="C494" t="str">
        <f>VLOOKUP(H494,DetalleTiendas!A$2:S$1778,4,FALSE)</f>
        <v>PAIS</v>
      </c>
      <c r="D494" t="str">
        <f>VLOOKUP(H494,DetalleTiendas!A$2:S$1778,5,FALSE)</f>
        <v>PAIS</v>
      </c>
      <c r="E494" t="str">
        <v>ECOMMERCE</v>
      </c>
      <c r="F494" t="str">
        <v>N/A</v>
      </c>
      <c r="G494" t="str" xml:space="preserve">
        <f xml:space="preserve">IF(
   AND(ISNUMBER(VALUE(MID(H494,3,3))), ISNUMBER(FIND(" ", H494))),
   LEFT(H494,FIND(" ",H494)-1),
   H494
)</f>
        <v>PAIS</v>
      </c>
      <c r="H494" t="str">
        <v>PAIS</v>
      </c>
      <c r="J494" t="str">
        <v>SC_E_Commerce_VESTA</v>
      </c>
      <c r="K494" t="str">
        <v>Embers Echaverry</v>
      </c>
      <c r="L494" t="str">
        <v>CERRADO</v>
      </c>
      <c r="M494" t="str">
        <v>CERRADO</v>
      </c>
      <c r="N494" t="str">
        <v>ALTA</v>
      </c>
      <c r="O494">
        <v>45335</v>
      </c>
      <c r="P494">
        <v>0.3958333333333333</v>
      </c>
      <c r="Q494" t="str">
        <f>TEXT(KPI_IMs_2[[#This Row],[FECHA DE LA NOVEDAD]],"MMMM")</f>
        <v>febrero</v>
      </c>
      <c r="R494" t="str">
        <f>TEXT(KPI_IMs_2[[#This Row],[FECHA DE LA NOVEDAD]],"aaaa")</f>
        <v>2024</v>
      </c>
      <c r="S494">
        <v>45335</v>
      </c>
      <c r="T494">
        <v>45335</v>
      </c>
      <c r="U494">
        <v>0.3958333333333333</v>
      </c>
      <c r="V494">
        <v>0.7291666666666666</v>
      </c>
      <c r="W494">
        <f>((KPI_IMs_2[[#This Row],[FECHA DE RESOLUCION]]+KPI_IMs_2[[#This Row],[HORA CIERRE IM]])-(KPI_IMs_2[[#This Row],[FECHA DE LA NOVEDAD]]+KPI_IMs_2[[#This Row],[HORA DE LA FALLA]]))*24*60</f>
        <v>479.9999999930151</v>
      </c>
      <c r="X494" t="str" cm="1" xml:space="preserve">
        <f t="array" ref="X494" xml:space="preserve">IF(OR(O494="",P494="",S494="",V494="",AQ494="",AR494=""),"",
  LET(
    _xlpm.inicio, O494 + P494,
    _xlpm.fin, S494 + V494,
    _xlpm.dias, INT(_xlpm.fin - _xlpm.inicio),
    _xlpm.tiempo, REDUCE(0, SEQUENCE(_xlpm.dias + 1, 1, 0, 1),
      LAMBDA(_xlpm.acum,_xlpm.d,
        LET(
          _xlpm.dia, TRUNC(_xlpm.inicio) + _xlpm.d,
          _xlpm.horaIni, IF(_xlpm.d = 0, MAX(_xlpm.inicio, _xlpm.dia + AQ494), _xlpm.dia + AQ494),
          _xlpm.horaFin, IF(_xlpm.d = _xlpm.dias, MIN(_xlpm.fin, _xlpm.dia + AR494), _xlpm.dia + AR494),
          _xlpm.tiempo_dia, MAX(0, _xlpm.horaFin - _xlpm.horaIni),
          _xlpm.acum + _xlpm.tiempo_dia
        )
      )
    ),
    TEXT(_xlpm.tiempo, "h:mm")
  )
)</f>
        <v>8:00</v>
      </c>
      <c r="Y494" t="str">
        <f>TEXT((KPI_IMs_2[[#This Row],[FECHA DE REPORTE]]+KPI_IMs_2[[#This Row],[HORA DE REPORTE]]) - (KPI_IMs_2[[#This Row],[FECHA DE LA NOVEDAD]]+KPI_IMs_2[[#This Row],[HORA DE LA FALLA]]), "[h]:mm")</f>
        <v>0:00</v>
      </c>
      <c r="Z494" t="str">
        <v>CAIDA DE LOS SERVICIOS DE E-COMMERCE</v>
      </c>
      <c r="AA494" t="str">
        <v>Servidores / Infraestructura</v>
      </c>
      <c r="AB494" t="str">
        <v xml:space="preserve">SERVIDOR - FALLO TARJETA DE RED </v>
      </c>
      <c r="AC494" t="str">
        <v>Parametrizacion en curso</v>
      </c>
      <c r="AD494" t="str">
        <v>NO</v>
      </c>
      <c r="AE494" t="str">
        <v>NO</v>
      </c>
      <c r="AF494" t="str">
        <v>NO</v>
      </c>
      <c r="AG494" t="str">
        <v>NO</v>
      </c>
      <c r="AH494" t="str">
        <v>INTERNO</v>
      </c>
      <c r="AI494" t="str">
        <v>SISTEMAS</v>
      </c>
      <c r="AJ494" t="str">
        <v>configuracion equipo</v>
      </c>
      <c r="AM494" t="str">
        <v>Culminado 100%</v>
      </c>
      <c r="AP494" t="str" xml:space="preserve">
        <v xml:space="preserve">CAÍDA DE LOS SERVICIOS DE E-COMMERCE_x000d_
•         Se cambio configuración de tarjeta de red para habilitar el servicio_x000d_
*	se identifica un servicio "troc" del servidor g900603svcci no responde, este servidor es onpremise pero bajo administracion del proyecto tarjeta regalo; se esta revisando las interfaces de red.</v>
      </c>
      <c r="AQ494">
        <v>0.3333333333333333</v>
      </c>
      <c r="AR494">
        <v>0.875</v>
      </c>
    </row>
    <row r="495" xml:space="preserve">
      <c r="A495">
        <v>455127</v>
      </c>
      <c r="B495" t="str">
        <f>VLOOKUP(H495,DetalleTiendas!A$2:S$1778,3,FALSE)</f>
        <v>SUPERMERCADOS</v>
      </c>
      <c r="C495" t="str">
        <f>VLOOKUP(H495,DetalleTiendas!A$2:S$1778,4,FALSE)</f>
        <v>METRO</v>
      </c>
      <c r="D495" t="str">
        <f>VLOOKUP(H495,DetalleTiendas!A$2:S$1778,5,FALSE)</f>
        <v>BOGOTA</v>
      </c>
      <c r="E495" t="str">
        <v>ENLACES</v>
      </c>
      <c r="F495" t="str">
        <v>N/A</v>
      </c>
      <c r="G495" t="str" xml:space="preserve">
        <f xml:space="preserve">IF(
   AND(ISNUMBER(VALUE(MID(H495,3,3))), ISNUMBER(FIND(" ", H495))),
   LEFT(H495,FIND(" ",H495)-1),
   H495
)</f>
        <v>M074</v>
      </c>
      <c r="H495" t="str">
        <v>M074 FACATATIVA</v>
      </c>
      <c r="J495" t="str">
        <v>Soporte_Onsite_BOGOTA</v>
      </c>
      <c r="K495" t="str">
        <v>Diego Cortez</v>
      </c>
      <c r="L495" t="str">
        <v>ABIERTO</v>
      </c>
      <c r="M495" t="str">
        <v>CERRADO</v>
      </c>
      <c r="N495" t="str">
        <v>BAJA</v>
      </c>
      <c r="O495">
        <v>45332</v>
      </c>
      <c r="P495">
        <v>0.7222222222222222</v>
      </c>
      <c r="Q495" t="str">
        <f>TEXT(KPI_IMs_2[[#This Row],[FECHA DE LA NOVEDAD]],"MMMM")</f>
        <v>febrero</v>
      </c>
      <c r="R495" t="str">
        <f>TEXT(KPI_IMs_2[[#This Row],[FECHA DE LA NOVEDAD]],"aaaa")</f>
        <v>2024</v>
      </c>
      <c r="S495">
        <v>45334</v>
      </c>
      <c r="T495">
        <v>45332</v>
      </c>
      <c r="U495">
        <v>0.7986111111111112</v>
      </c>
      <c r="V495">
        <v>0.6875</v>
      </c>
      <c r="W495">
        <f>((KPI_IMs_2[[#This Row],[FECHA DE RESOLUCION]]+KPI_IMs_2[[#This Row],[HORA CIERRE IM]])-(KPI_IMs_2[[#This Row],[FECHA DE LA NOVEDAD]]+KPI_IMs_2[[#This Row],[HORA DE LA FALLA]]))*24*60</f>
        <v>2830.0000000046566</v>
      </c>
      <c r="X495" t="str" cm="1" xml:space="preserve">
        <f t="array" ref="X495" xml:space="preserve">IF(OR(O495="",P495="",S495="",V495="",AQ495="",AR495=""),"",
  LET(
    _xlpm.inicio, O495 + P495,
    _xlpm.fin, S495 + V495,
    _xlpm.dias, INT(_xlpm.fin - _xlpm.inicio),
    _xlpm.tiempo, REDUCE(0, SEQUENCE(_xlpm.dias + 1, 1, 0, 1),
      LAMBDA(_xlpm.acum,_xlpm.d,
        LET(
          _xlpm.dia, TRUNC(_xlpm.inicio) + _xlpm.d,
          _xlpm.horaIni, IF(_xlpm.d = 0, MAX(_xlpm.inicio, _xlpm.dia + AQ495), _xlpm.dia + AQ495),
          _xlpm.horaFin, IF(_xlpm.d = _xlpm.dias, MIN(_xlpm.fin, _xlpm.dia + AR495), _xlpm.dia + AR495),
          _xlpm.tiempo_dia, MAX(0, _xlpm.horaFin - _xlpm.horaIni),
          _xlpm.acum + _xlpm.tiempo_dia
        )
      )
    ),
    TEXT(_xlpm.tiempo, "h:mm")
  )
)</f>
        <v>16:40</v>
      </c>
      <c r="Y495" t="str">
        <f>TEXT((KPI_IMs_2[[#This Row],[FECHA DE REPORTE]]+KPI_IMs_2[[#This Row],[HORA DE REPORTE]]) - (KPI_IMs_2[[#This Row],[FECHA DE LA NOVEDAD]]+KPI_IMs_2[[#This Row],[HORA DE LA FALLA]]), "[h]:mm")</f>
        <v>1:50</v>
      </c>
      <c r="Z495" t="str">
        <v>FALLA SCANER DE L APOS 23</v>
      </c>
      <c r="AA495" t="str">
        <v>Hardware / Equipos</v>
      </c>
      <c r="AB495" t="str">
        <v>FALLA EN ESCARNER - POS 23</v>
      </c>
      <c r="AC495" t="str">
        <v>Proveedor - Red/Infraestructura</v>
      </c>
      <c r="AD495" t="str">
        <v>NO</v>
      </c>
      <c r="AE495" t="str">
        <v>NO</v>
      </c>
      <c r="AF495" t="str">
        <v>NO</v>
      </c>
      <c r="AG495" t="str">
        <v>NO</v>
      </c>
      <c r="AH495" t="str">
        <v>INTERNO</v>
      </c>
      <c r="AI495" t="str">
        <v>SISTEMAS</v>
      </c>
      <c r="AJ495" t="str">
        <v>Cambio parte afectada</v>
      </c>
      <c r="AM495" t="str">
        <v>Culminado 100%</v>
      </c>
      <c r="AP495" t="str" xml:space="preserve">
        <v xml:space="preserve">ESCANER DAÑADO_x000d_
•         Se hace cambio de escaner pos 23 por falla</v>
      </c>
      <c r="AQ495">
        <v>0.3333333333333333</v>
      </c>
      <c r="AR495">
        <v>0.875</v>
      </c>
    </row>
    <row r="496" xml:space="preserve">
      <c r="A496">
        <v>456488</v>
      </c>
      <c r="B496" t="str">
        <f>VLOOKUP(H496,DetalleTiendas!A$2:S$1778,3,FALSE)</f>
        <v>SUPERMERCADOS</v>
      </c>
      <c r="C496" t="str">
        <f>VLOOKUP(H496,DetalleTiendas!A$2:S$1778,4,FALSE)</f>
        <v>JUMBO</v>
      </c>
      <c r="D496" t="str">
        <f>VLOOKUP(H496,DetalleTiendas!A$2:S$1778,5,FALSE)</f>
        <v>BOGOTA</v>
      </c>
      <c r="E496" t="str">
        <v>POS</v>
      </c>
      <c r="F496" t="str">
        <v>NO</v>
      </c>
      <c r="G496" t="str" xml:space="preserve">
        <f xml:space="preserve">IF(
   AND(ISNUMBER(VALUE(MID(H496,3,3))), ISNUMBER(FIND(" ", H496))),
   LEFT(H496,FIND(" ",H496)-1),
   H496
)</f>
        <v>J048</v>
      </c>
      <c r="H496" t="str">
        <v>J048 SOACHA</v>
      </c>
      <c r="J496" t="str">
        <v>Redes y Comunicaciones-NIVEL 2 - COL</v>
      </c>
      <c r="K496" t="str">
        <v>Guillermo Gutierrez</v>
      </c>
      <c r="L496" t="str">
        <v>CERRADO</v>
      </c>
      <c r="M496" t="str">
        <v>CERRADO</v>
      </c>
      <c r="N496" t="str">
        <v>BAJA</v>
      </c>
      <c r="O496">
        <v>45332</v>
      </c>
      <c r="P496">
        <v>0.5576388888888889</v>
      </c>
      <c r="Q496" t="str">
        <f>TEXT(KPI_IMs_2[[#This Row],[FECHA DE LA NOVEDAD]],"MMMM")</f>
        <v>febrero</v>
      </c>
      <c r="R496" t="str">
        <f>TEXT(KPI_IMs_2[[#This Row],[FECHA DE LA NOVEDAD]],"aaaa")</f>
        <v>2024</v>
      </c>
      <c r="S496">
        <v>45332</v>
      </c>
      <c r="T496">
        <v>45332</v>
      </c>
      <c r="U496">
        <v>0.6402777777777777</v>
      </c>
      <c r="V496">
        <v>0.7381944444444445</v>
      </c>
      <c r="W496">
        <f>((KPI_IMs_2[[#This Row],[FECHA DE RESOLUCION]]+KPI_IMs_2[[#This Row],[HORA CIERRE IM]])-(KPI_IMs_2[[#This Row],[FECHA DE LA NOVEDAD]]+KPI_IMs_2[[#This Row],[HORA DE LA FALLA]]))*24*60</f>
        <v>259.99999999883585</v>
      </c>
      <c r="X496" t="str" cm="1" xml:space="preserve">
        <f t="array" ref="X496" xml:space="preserve">IF(OR(O496="",P496="",S496="",V496="",AQ496="",AR496=""),"",
  LET(
    _xlpm.inicio, O496 + P496,
    _xlpm.fin, S496 + V496,
    _xlpm.dias, INT(_xlpm.fin - _xlpm.inicio),
    _xlpm.tiempo, REDUCE(0, SEQUENCE(_xlpm.dias + 1, 1, 0, 1),
      LAMBDA(_xlpm.acum,_xlpm.d,
        LET(
          _xlpm.dia, TRUNC(_xlpm.inicio) + _xlpm.d,
          _xlpm.horaIni, IF(_xlpm.d = 0, MAX(_xlpm.inicio, _xlpm.dia + AQ496), _xlpm.dia + AQ496),
          _xlpm.horaFin, IF(_xlpm.d = _xlpm.dias, MIN(_xlpm.fin, _xlpm.dia + AR496), _xlpm.dia + AR496),
          _xlpm.tiempo_dia, MAX(0, _xlpm.horaFin - _xlpm.horaIni),
          _xlpm.acum + _xlpm.tiempo_dia
        )
      )
    ),
    TEXT(_xlpm.tiempo, "h:mm")
  )
)</f>
        <v>4:20</v>
      </c>
      <c r="Y496" t="str">
        <f>TEXT((KPI_IMs_2[[#This Row],[FECHA DE REPORTE]]+KPI_IMs_2[[#This Row],[HORA DE REPORTE]]) - (KPI_IMs_2[[#This Row],[FECHA DE LA NOVEDAD]]+KPI_IMs_2[[#This Row],[HORA DE LA FALLA]]), "[h]:mm")</f>
        <v>1:59</v>
      </c>
      <c r="Z496" t="str">
        <v>FALLA EN MICROSENS</v>
      </c>
      <c r="AA496" t="str">
        <v>Hardware / Equipos</v>
      </c>
      <c r="AB496" t="str">
        <v>FALLA MICROSENS</v>
      </c>
      <c r="AC496" t="str">
        <v>Infraestructura - Eléctrica</v>
      </c>
      <c r="AD496" t="str">
        <v>SI</v>
      </c>
      <c r="AE496" t="str">
        <v>NO</v>
      </c>
      <c r="AF496" t="str">
        <v>NO</v>
      </c>
      <c r="AG496" t="str">
        <v>NO</v>
      </c>
      <c r="AH496" t="str">
        <v>INTERNO</v>
      </c>
      <c r="AI496" t="str">
        <v>SISTEMAS</v>
      </c>
      <c r="AJ496" t="str">
        <v>Configuracion Microsens</v>
      </c>
      <c r="AM496" t="str">
        <v>Culminado 100%</v>
      </c>
      <c r="AP496" t="str" xml:space="preserve">
        <v xml:space="preserve">FALLA DE MICROSERVICIOS_x000d_
-        se revisa configuración de los puertos de las troncales de los microsens y se normaliza su funcionamiento.</v>
      </c>
      <c r="AQ496">
        <v>0.3333333333333333</v>
      </c>
      <c r="AR496">
        <v>0.875</v>
      </c>
    </row>
    <row r="497" xml:space="preserve">
      <c r="A497">
        <v>456476</v>
      </c>
      <c r="B497" t="str">
        <f>VLOOKUP(H497,DetalleTiendas!A$2:S$1778,3,FALSE)</f>
        <v>SUPERMERCADOS</v>
      </c>
      <c r="C497" t="str">
        <f>VLOOKUP(H497,DetalleTiendas!A$2:S$1778,4,FALSE)</f>
        <v>JUMBO</v>
      </c>
      <c r="D497" t="str">
        <f>VLOOKUP(H497,DetalleTiendas!A$2:S$1778,5,FALSE)</f>
        <v>BOGOTA</v>
      </c>
      <c r="E497" t="str">
        <v>GENESIX</v>
      </c>
      <c r="F497" t="str">
        <v>NO</v>
      </c>
      <c r="G497" t="str" xml:space="preserve">
        <f xml:space="preserve">IF(
   AND(ISNUMBER(VALUE(MID(H497,3,3))), ISNUMBER(FIND(" ", H497))),
   LEFT(H497,FIND(" ",H497)-1),
   H497
)</f>
        <v>J193</v>
      </c>
      <c r="H497" t="str">
        <v>J193 PLAZA CENTRAL</v>
      </c>
      <c r="J497" t="str">
        <v>Soporte_Onsite_BOGOTA</v>
      </c>
      <c r="K497" t="str">
        <v>Juan Fernando Rodriguez</v>
      </c>
      <c r="L497" t="str">
        <v>CERRADO</v>
      </c>
      <c r="M497" t="str">
        <v>CERRADO</v>
      </c>
      <c r="N497" t="str">
        <v>MEDIA</v>
      </c>
      <c r="O497">
        <v>45332</v>
      </c>
      <c r="P497">
        <v>0.6340277777777777</v>
      </c>
      <c r="Q497" t="str">
        <f>TEXT(KPI_IMs_2[[#This Row],[FECHA DE LA NOVEDAD]],"MMMM")</f>
        <v>febrero</v>
      </c>
      <c r="R497" t="str">
        <f>TEXT(KPI_IMs_2[[#This Row],[FECHA DE LA NOVEDAD]],"aaaa")</f>
        <v>2024</v>
      </c>
      <c r="S497">
        <v>45332</v>
      </c>
      <c r="T497">
        <v>45332</v>
      </c>
      <c r="U497">
        <v>0.7173611111111111</v>
      </c>
      <c r="V497">
        <v>0.8333333333333334</v>
      </c>
      <c r="W497">
        <f>((KPI_IMs_2[[#This Row],[FECHA DE RESOLUCION]]+KPI_IMs_2[[#This Row],[HORA CIERRE IM]])-(KPI_IMs_2[[#This Row],[FECHA DE LA NOVEDAD]]+KPI_IMs_2[[#This Row],[HORA DE LA FALLA]]))*24*60</f>
        <v>287.0000000030268</v>
      </c>
      <c r="X497" t="str" cm="1" xml:space="preserve">
        <f t="array" ref="X497" xml:space="preserve">IF(OR(O497="",P497="",S497="",V497="",AQ497="",AR497=""),"",
  LET(
    _xlpm.inicio, O497 + P497,
    _xlpm.fin, S497 + V497,
    _xlpm.dias, INT(_xlpm.fin - _xlpm.inicio),
    _xlpm.tiempo, REDUCE(0, SEQUENCE(_xlpm.dias + 1, 1, 0, 1),
      LAMBDA(_xlpm.acum,_xlpm.d,
        LET(
          _xlpm.dia, TRUNC(_xlpm.inicio) + _xlpm.d,
          _xlpm.horaIni, IF(_xlpm.d = 0, MAX(_xlpm.inicio, _xlpm.dia + AQ497), _xlpm.dia + AQ497),
          _xlpm.horaFin, IF(_xlpm.d = _xlpm.dias, MIN(_xlpm.fin, _xlpm.dia + AR497), _xlpm.dia + AR497),
          _xlpm.tiempo_dia, MAX(0, _xlpm.horaFin - _xlpm.horaIni),
          _xlpm.acum + _xlpm.tiempo_dia
        )
      )
    ),
    TEXT(_xlpm.tiempo, "h:mm")
  )
)</f>
        <v>4:47</v>
      </c>
      <c r="Y497" t="str">
        <f>TEXT((KPI_IMs_2[[#This Row],[FECHA DE REPORTE]]+KPI_IMs_2[[#This Row],[HORA DE REPORTE]]) - (KPI_IMs_2[[#This Row],[FECHA DE LA NOVEDAD]]+KPI_IMs_2[[#This Row],[HORA DE LA FALLA]]), "[h]:mm")</f>
        <v>2:00</v>
      </c>
      <c r="Z497" t="str">
        <v>LENTITUD EN LAS POS</v>
      </c>
      <c r="AA497" t="str">
        <v>Red / Enlace / Proveedor</v>
      </c>
      <c r="AB497" t="str">
        <v xml:space="preserve"> CORTE DE FIBRA DEL PROVEEDOR - ETB</v>
      </c>
      <c r="AC497" t="str">
        <v>Proveedor - Red/Infraestructura</v>
      </c>
      <c r="AD497" t="str">
        <v>NO</v>
      </c>
      <c r="AE497" t="str">
        <v>NO</v>
      </c>
      <c r="AF497" t="str">
        <v>NO</v>
      </c>
      <c r="AG497" t="str">
        <v>NO</v>
      </c>
      <c r="AH497" t="str">
        <v>EXTERNO</v>
      </c>
      <c r="AI497" t="str">
        <v>PROVEEDOR</v>
      </c>
      <c r="AJ497" t="str">
        <v>Ajuste por parte del Proveedor</v>
      </c>
      <c r="AM497" t="str">
        <v>Culminado 100%</v>
      </c>
      <c r="AP497" t="str" xml:space="preserve">
        <v xml:space="preserve">CORTE DE LA FIBRA OPTICA DE CLARO_x000d_
•         Se tenía novedad con el enlace de CLARO de la plataforma por corte de fibra; se escala al proveedor el cual internamente realizaron la gestión de la cuadrilla para su reparación y posteriormente en operación queda el enlace_x000d_
-        Se realizó la reparación de la fibra en la cuadrilla ."</v>
      </c>
      <c r="AQ497">
        <v>0.3333333333333333</v>
      </c>
      <c r="AR497">
        <v>0.875</v>
      </c>
    </row>
    <row r="498" xml:space="preserve">
      <c r="A498">
        <v>453485</v>
      </c>
      <c r="B498" t="str">
        <f>VLOOKUP(H498,DetalleTiendas!A$2:S$1778,3,FALSE)</f>
        <v>PAIS</v>
      </c>
      <c r="C498" t="str">
        <f>VLOOKUP(H498,DetalleTiendas!A$2:S$1778,4,FALSE)</f>
        <v>PAIS</v>
      </c>
      <c r="D498" t="str">
        <f>VLOOKUP(H498,DetalleTiendas!A$2:S$1778,5,FALSE)</f>
        <v>PAIS</v>
      </c>
      <c r="E498" t="str">
        <v>CORTE DE ENERGIA</v>
      </c>
      <c r="F498" t="str">
        <v>SI</v>
      </c>
      <c r="G498" t="str" xml:space="preserve">
        <f xml:space="preserve">IF(
   AND(ISNUMBER(VALUE(MID(H498,3,3))), ISNUMBER(FIND(" ", H498))),
   LEFT(H498,FIND(" ",H498)-1),
   H498
)</f>
        <v>PAIS</v>
      </c>
      <c r="H498" t="str">
        <v>PAIS</v>
      </c>
      <c r="J498" t="str">
        <v>SC_Financiero_Facturador</v>
      </c>
      <c r="K498" t="str">
        <v>Luis Alejandro Medina</v>
      </c>
      <c r="L498" t="str">
        <v>CERRADO</v>
      </c>
      <c r="M498" t="str">
        <v>CERRADO</v>
      </c>
      <c r="N498" t="str">
        <v>MEDIA</v>
      </c>
      <c r="O498">
        <v>45331</v>
      </c>
      <c r="P498">
        <v>0.6736111111111112</v>
      </c>
      <c r="Q498" t="str">
        <f>TEXT(KPI_IMs_2[[#This Row],[FECHA DE LA NOVEDAD]],"MMMM")</f>
        <v>febrero</v>
      </c>
      <c r="R498" t="str">
        <f>TEXT(KPI_IMs_2[[#This Row],[FECHA DE LA NOVEDAD]],"aaaa")</f>
        <v>2024</v>
      </c>
      <c r="S498">
        <v>45331</v>
      </c>
      <c r="T498">
        <v>45331</v>
      </c>
      <c r="U498">
        <v>0.6736111111111112</v>
      </c>
      <c r="V498">
        <v>0.8541666666666666</v>
      </c>
      <c r="W498">
        <f>((KPI_IMs_2[[#This Row],[FECHA DE RESOLUCION]]+KPI_IMs_2[[#This Row],[HORA CIERRE IM]])-(KPI_IMs_2[[#This Row],[FECHA DE LA NOVEDAD]]+KPI_IMs_2[[#This Row],[HORA DE LA FALLA]]))*24*60</f>
        <v>259.99999999883585</v>
      </c>
      <c r="X498" t="str" cm="1" xml:space="preserve">
        <f t="array" ref="X498" xml:space="preserve">IF(OR(O498="",P498="",S498="",V498="",AQ498="",AR498=""),"",
  LET(
    _xlpm.inicio, O498 + P498,
    _xlpm.fin, S498 + V498,
    _xlpm.dias, INT(_xlpm.fin - _xlpm.inicio),
    _xlpm.tiempo, REDUCE(0, SEQUENCE(_xlpm.dias + 1, 1, 0, 1),
      LAMBDA(_xlpm.acum,_xlpm.d,
        LET(
          _xlpm.dia, TRUNC(_xlpm.inicio) + _xlpm.d,
          _xlpm.horaIni, IF(_xlpm.d = 0, MAX(_xlpm.inicio, _xlpm.dia + AQ498), _xlpm.dia + AQ498),
          _xlpm.horaFin, IF(_xlpm.d = _xlpm.dias, MIN(_xlpm.fin, _xlpm.dia + AR498), _xlpm.dia + AR498),
          _xlpm.tiempo_dia, MAX(0, _xlpm.horaFin - _xlpm.horaIni),
          _xlpm.acum + _xlpm.tiempo_dia
        )
      )
    ),
    TEXT(_xlpm.tiempo, "h:mm")
  )
)</f>
        <v>4:20</v>
      </c>
      <c r="Y498" t="str">
        <f>TEXT((KPI_IMs_2[[#This Row],[FECHA DE REPORTE]]+KPI_IMs_2[[#This Row],[HORA DE REPORTE]]) - (KPI_IMs_2[[#This Row],[FECHA DE LA NOVEDAD]]+KPI_IMs_2[[#This Row],[HORA DE LA FALLA]]), "[h]:mm")</f>
        <v>0:00</v>
      </c>
      <c r="Z498" t="str">
        <v>FALLA CON ATC</v>
      </c>
      <c r="AA498" t="str">
        <v>Operación Interna / Parametrizacion</v>
      </c>
      <c r="AB498" t="str">
        <v>FALLA SERVIDOR ATC</v>
      </c>
      <c r="AC498" t="str">
        <v>Parametrizacion en curso</v>
      </c>
      <c r="AD498" t="str">
        <v>NO</v>
      </c>
      <c r="AE498" t="str">
        <v>NO</v>
      </c>
      <c r="AF498" t="str">
        <v>NO</v>
      </c>
      <c r="AG498" t="str">
        <v>NO</v>
      </c>
      <c r="AH498" t="str">
        <v>INTERNO</v>
      </c>
      <c r="AI498" t="str">
        <v>SISTEMAS</v>
      </c>
      <c r="AJ498" t="str">
        <v>Integracion / Desarrollo</v>
      </c>
      <c r="AM498" t="str">
        <v>Culminado 100%</v>
      </c>
      <c r="AP498" t="str" xml:space="preserve">
        <v xml:space="preserve">FALLAS CON ATC_x000d_
•	Lentitud en ATC por procesamiento notas crédito hacía el facturador._x000d_
- 	En el facturador realizó un ajuste para recibir las notas credito realizadas por ATC.</v>
      </c>
      <c r="AQ498">
        <v>0.3333333333333333</v>
      </c>
      <c r="AR498">
        <v>0.875</v>
      </c>
    </row>
    <row r="499" xml:space="preserve">
      <c r="A499">
        <v>451300</v>
      </c>
      <c r="B499" t="str">
        <f>VLOOKUP(H499,DetalleTiendas!A$2:S$1778,3,FALSE)</f>
        <v>PAIS</v>
      </c>
      <c r="C499" t="str">
        <f>VLOOKUP(H499,DetalleTiendas!A$2:S$1778,4,FALSE)</f>
        <v>PAIS</v>
      </c>
      <c r="D499" t="str">
        <f>VLOOKUP(H499,DetalleTiendas!A$2:S$1778,5,FALSE)</f>
        <v>PAIS</v>
      </c>
      <c r="E499" t="str">
        <v>POS</v>
      </c>
      <c r="F499" t="str">
        <v>SI</v>
      </c>
      <c r="G499" t="str" xml:space="preserve">
        <f xml:space="preserve">IF(
   AND(ISNUMBER(VALUE(MID(H499,3,3))), ISNUMBER(FIND(" ", H499))),
   LEFT(H499,FIND(" ",H499)-1),
   H499
)</f>
        <v>PAIS</v>
      </c>
      <c r="H499" t="str">
        <v>PAIS</v>
      </c>
      <c r="J499" t="str">
        <v>SC_Resolución_Nivel2_Front_SM CO</v>
      </c>
      <c r="K499" t="str">
        <v>Diego Alejandro Mahecha</v>
      </c>
      <c r="L499" t="str">
        <v>CERRADO</v>
      </c>
      <c r="M499" t="str">
        <v>CERRADO</v>
      </c>
      <c r="N499" t="str">
        <v>MEDIA</v>
      </c>
      <c r="O499">
        <v>45330</v>
      </c>
      <c r="P499">
        <v>0.6666666666666666</v>
      </c>
      <c r="Q499" t="str">
        <f>TEXT(KPI_IMs_2[[#This Row],[FECHA DE LA NOVEDAD]],"MMMM")</f>
        <v>febrero</v>
      </c>
      <c r="R499" t="str">
        <f>TEXT(KPI_IMs_2[[#This Row],[FECHA DE LA NOVEDAD]],"aaaa")</f>
        <v>2024</v>
      </c>
      <c r="S499">
        <v>45330</v>
      </c>
      <c r="T499">
        <v>45330</v>
      </c>
      <c r="U499">
        <v>0.6666666666666666</v>
      </c>
      <c r="V499">
        <v>0.75</v>
      </c>
      <c r="W499">
        <f>((KPI_IMs_2[[#This Row],[FECHA DE RESOLUCION]]+KPI_IMs_2[[#This Row],[HORA CIERRE IM]])-(KPI_IMs_2[[#This Row],[FECHA DE LA NOVEDAD]]+KPI_IMs_2[[#This Row],[HORA DE LA FALLA]]))*24*60</f>
        <v>120.00000000349246</v>
      </c>
      <c r="X499" t="str" cm="1" xml:space="preserve">
        <f t="array" ref="X499" xml:space="preserve">IF(OR(O499="",P499="",S499="",V499="",AQ499="",AR499=""),"",
  LET(
    _xlpm.inicio, O499 + P499,
    _xlpm.fin, S499 + V499,
    _xlpm.dias, INT(_xlpm.fin - _xlpm.inicio),
    _xlpm.tiempo, REDUCE(0, SEQUENCE(_xlpm.dias + 1, 1, 0, 1),
      LAMBDA(_xlpm.acum,_xlpm.d,
        LET(
          _xlpm.dia, TRUNC(_xlpm.inicio) + _xlpm.d,
          _xlpm.horaIni, IF(_xlpm.d = 0, MAX(_xlpm.inicio, _xlpm.dia + AQ499), _xlpm.dia + AQ499),
          _xlpm.horaFin, IF(_xlpm.d = _xlpm.dias, MIN(_xlpm.fin, _xlpm.dia + AR499), _xlpm.dia + AR499),
          _xlpm.tiempo_dia, MAX(0, _xlpm.horaFin - _xlpm.horaIni),
          _xlpm.acum + _xlpm.tiempo_dia
        )
      )
    ),
    TEXT(_xlpm.tiempo, "h:mm")
  )
)</f>
        <v>2:00</v>
      </c>
      <c r="Y499" t="str">
        <f>TEXT((KPI_IMs_2[[#This Row],[FECHA DE REPORTE]]+KPI_IMs_2[[#This Row],[HORA DE REPORTE]]) - (KPI_IMs_2[[#This Row],[FECHA DE LA NOVEDAD]]+KPI_IMs_2[[#This Row],[HORA DE LA FALLA]]), "[h]:mm")</f>
        <v>0:00</v>
      </c>
      <c r="Z499" t="str">
        <v>FALLA CON ATC</v>
      </c>
      <c r="AA499" t="str">
        <v>Operación Interna / Parametrizacion</v>
      </c>
      <c r="AB499" t="str">
        <v>FALLA SERVIDOR ATC</v>
      </c>
      <c r="AC499" t="str">
        <v>Parametrizacion en curso</v>
      </c>
      <c r="AD499" t="str">
        <v>NO</v>
      </c>
      <c r="AE499" t="str">
        <v>NO</v>
      </c>
      <c r="AF499" t="str">
        <v>NO</v>
      </c>
      <c r="AG499" t="str">
        <v>NO</v>
      </c>
      <c r="AH499" t="str">
        <v>INTERNO</v>
      </c>
      <c r="AI499" t="str">
        <v>NEGOCIO</v>
      </c>
      <c r="AJ499" t="str">
        <v>Integracion / Desarrollo</v>
      </c>
      <c r="AM499" t="str">
        <v>Culminado 100%</v>
      </c>
      <c r="AP499" t="str" xml:space="preserve">
        <v xml:space="preserve">FALLAS CON ATC_x000d_
•	Lentitud en ATC por procesamiento notas crédito hacía el facturador._x000d_
- 	En el facturador realizó un ajuste para recibir las notas credito realizadas por ATC.</v>
      </c>
      <c r="AQ499">
        <v>0.3333333333333333</v>
      </c>
      <c r="AR499">
        <v>0.875</v>
      </c>
    </row>
    <row r="500" xml:space="preserve">
      <c r="A500">
        <v>447683</v>
      </c>
      <c r="B500" t="str">
        <f>VLOOKUP(H500,DetalleTiendas!A$2:S$1778,3,FALSE)</f>
        <v>SUPERMERCADOS</v>
      </c>
      <c r="C500" t="str">
        <f>VLOOKUP(H500,DetalleTiendas!A$2:S$1778,4,FALSE)</f>
        <v>METRO</v>
      </c>
      <c r="D500" t="str">
        <f>VLOOKUP(H500,DetalleTiendas!A$2:S$1778,5,FALSE)</f>
        <v>COSTA</v>
      </c>
      <c r="E500" t="str">
        <v>POS</v>
      </c>
      <c r="F500" t="str">
        <v>NO</v>
      </c>
      <c r="G500" t="str" xml:space="preserve">
        <f xml:space="preserve">IF(
   AND(ISNUMBER(VALUE(MID(H500,3,3))), ISNUMBER(FIND(" ", H500))),
   LEFT(H500,FIND(" ",H500)-1),
   H500
)</f>
        <v>M040</v>
      </c>
      <c r="H500" t="str">
        <v>M040 RIOHACHA</v>
      </c>
      <c r="J500" t="str">
        <v>Soporte_Onsite_REG_Costa_SM Colombia</v>
      </c>
      <c r="K500" t="str">
        <v>Celso Niebles</v>
      </c>
      <c r="L500" t="str">
        <v>CERRADO</v>
      </c>
      <c r="M500" t="str">
        <v>CERRADO</v>
      </c>
      <c r="N500" t="str">
        <v>BAJA</v>
      </c>
      <c r="O500">
        <v>45329</v>
      </c>
      <c r="P500">
        <v>0.3472222222222222</v>
      </c>
      <c r="Q500" t="str">
        <f>TEXT(KPI_IMs_2[[#This Row],[FECHA DE LA NOVEDAD]],"MMMM")</f>
        <v>febrero</v>
      </c>
      <c r="R500" t="str">
        <f>TEXT(KPI_IMs_2[[#This Row],[FECHA DE LA NOVEDAD]],"aaaa")</f>
        <v>2024</v>
      </c>
      <c r="S500">
        <v>45329</v>
      </c>
      <c r="T500">
        <v>45329</v>
      </c>
      <c r="U500">
        <v>0.35</v>
      </c>
      <c r="V500">
        <v>0.40069444444444446</v>
      </c>
      <c r="W500">
        <f>((KPI_IMs_2[[#This Row],[FECHA DE RESOLUCION]]+KPI_IMs_2[[#This Row],[HORA CIERRE IM]])-(KPI_IMs_2[[#This Row],[FECHA DE LA NOVEDAD]]+KPI_IMs_2[[#This Row],[HORA DE LA FALLA]]))*24*60</f>
        <v>76.99999999953434</v>
      </c>
      <c r="X500" t="str" cm="1" xml:space="preserve">
        <f t="array" ref="X500" xml:space="preserve">IF(OR(O500="",P500="",S500="",V500="",AQ500="",AR500=""),"",
  LET(
    _xlpm.inicio, O500 + P500,
    _xlpm.fin, S500 + V500,
    _xlpm.dias, INT(_xlpm.fin - _xlpm.inicio),
    _xlpm.tiempo, REDUCE(0, SEQUENCE(_xlpm.dias + 1, 1, 0, 1),
      LAMBDA(_xlpm.acum,_xlpm.d,
        LET(
          _xlpm.dia, TRUNC(_xlpm.inicio) + _xlpm.d,
          _xlpm.horaIni, IF(_xlpm.d = 0, MAX(_xlpm.inicio, _xlpm.dia + AQ500), _xlpm.dia + AQ500),
          _xlpm.horaFin, IF(_xlpm.d = _xlpm.dias, MIN(_xlpm.fin, _xlpm.dia + AR500), _xlpm.dia + AR500),
          _xlpm.tiempo_dia, MAX(0, _xlpm.horaFin - _xlpm.horaIni),
          _xlpm.acum + _xlpm.tiempo_dia
        )
      )
    ),
    TEXT(_xlpm.tiempo, "h:mm")
  )
)</f>
        <v>1:17</v>
      </c>
      <c r="Y500" t="str">
        <f>TEXT((KPI_IMs_2[[#This Row],[FECHA DE REPORTE]]+KPI_IMs_2[[#This Row],[HORA DE REPORTE]]) - (KPI_IMs_2[[#This Row],[FECHA DE LA NOVEDAD]]+KPI_IMs_2[[#This Row],[HORA DE LA FALLA]]), "[h]:mm")</f>
        <v>0:04</v>
      </c>
      <c r="Z500" t="str">
        <v>CORTE DE ENERGIA</v>
      </c>
      <c r="AA500" t="str">
        <v>Eléctrico / Energía</v>
      </c>
      <c r="AB500" t="str">
        <v>FALLA ELECTRICA - CORTO CIRCUITO</v>
      </c>
      <c r="AC500" t="str">
        <v>Infraestructura - Eléctrica</v>
      </c>
      <c r="AD500" t="str">
        <v>SI</v>
      </c>
      <c r="AE500" t="str">
        <v>SI</v>
      </c>
      <c r="AF500" t="str">
        <v>SI</v>
      </c>
      <c r="AG500" t="str">
        <v>SI</v>
      </c>
      <c r="AH500" t="str">
        <v>INTERNO</v>
      </c>
      <c r="AI500" t="str">
        <v>NEGOCIO</v>
      </c>
      <c r="AJ500" t="str">
        <v>Ajustes Conexiones tienda</v>
      </c>
      <c r="AM500" t="str">
        <v>Culminado 100%</v>
      </c>
      <c r="AP500" t="str" xml:space="preserve">
        <v xml:space="preserve">CORTO CIRCUITO_x000d_
•	La tienda presenta un corto eléctrico en una canaleta se validan las UPS y se encuentra la de 20 KVA con una alarma y bloqueada._x000d_
* 	 Se contacta el proveedor siete Ltda quien se hace presencia en sitio y apoya con la corrección del corto; luego proceden a colocar la UPS en línea y restablecer la energía en la red regulada._x000d_
- 	Se detectó el corto y se corrigió por parte de mantenimiento; la tienda ya cuenta con energía.</v>
      </c>
      <c r="AQ500">
        <v>0.3333333333333333</v>
      </c>
      <c r="AR500">
        <v>0.875</v>
      </c>
    </row>
    <row r="501" xml:space="preserve">
      <c r="A501">
        <v>446090</v>
      </c>
      <c r="B501" t="str">
        <f>VLOOKUP(H501,DetalleTiendas!A$2:S$1778,3,FALSE)</f>
        <v>SUPERMERCADOS</v>
      </c>
      <c r="C501" t="str">
        <f>VLOOKUP(H501,DetalleTiendas!A$2:S$1778,4,FALSE)</f>
        <v>JUMBO</v>
      </c>
      <c r="D501" t="str">
        <f>VLOOKUP(H501,DetalleTiendas!A$2:S$1778,5,FALSE)</f>
        <v>OCCIDENTE</v>
      </c>
      <c r="E501" t="str">
        <v>ENLACES</v>
      </c>
      <c r="F501" t="str">
        <v>SI</v>
      </c>
      <c r="G501" t="str" xml:space="preserve">
        <f xml:space="preserve">IF(
   AND(ISNUMBER(VALUE(MID(H501,3,3))), ISNUMBER(FIND(" ", H501))),
   LEFT(H501,FIND(" ",H501)-1),
   H501
)</f>
        <v>J013</v>
      </c>
      <c r="H501" t="str">
        <v>J013 VALLE DE LILI</v>
      </c>
      <c r="J501" t="str">
        <v>SC_Resolución_Nivel2_Front_SM CO</v>
      </c>
      <c r="K501" t="str">
        <v>Diego Alejandro Mahecha</v>
      </c>
      <c r="L501" t="str">
        <v>CERRADO</v>
      </c>
      <c r="M501" t="str">
        <v>CERRADO</v>
      </c>
      <c r="N501" t="str">
        <v>BAJA</v>
      </c>
      <c r="O501">
        <v>45328</v>
      </c>
      <c r="P501">
        <v>0.4701388888888889</v>
      </c>
      <c r="Q501" t="str">
        <f>TEXT(KPI_IMs_2[[#This Row],[FECHA DE LA NOVEDAD]],"MMMM")</f>
        <v>febrero</v>
      </c>
      <c r="R501" t="str">
        <f>TEXT(KPI_IMs_2[[#This Row],[FECHA DE LA NOVEDAD]],"aaaa")</f>
        <v>2024</v>
      </c>
      <c r="S501">
        <v>45328</v>
      </c>
      <c r="T501">
        <v>45328</v>
      </c>
      <c r="U501">
        <v>0.4701388888888889</v>
      </c>
      <c r="V501">
        <v>0.5208333333333334</v>
      </c>
      <c r="W501">
        <f>((KPI_IMs_2[[#This Row],[FECHA DE RESOLUCION]]+KPI_IMs_2[[#This Row],[HORA CIERRE IM]])-(KPI_IMs_2[[#This Row],[FECHA DE LA NOVEDAD]]+KPI_IMs_2[[#This Row],[HORA DE LA FALLA]]))*24*60</f>
        <v>73.00000000745058</v>
      </c>
      <c r="X501" t="str" cm="1" xml:space="preserve">
        <f t="array" ref="X501" xml:space="preserve">IF(OR(O501="",P501="",S501="",V501="",AQ501="",AR501=""),"",
  LET(
    _xlpm.inicio, O501 + P501,
    _xlpm.fin, S501 + V501,
    _xlpm.dias, INT(_xlpm.fin - _xlpm.inicio),
    _xlpm.tiempo, REDUCE(0, SEQUENCE(_xlpm.dias + 1, 1, 0, 1),
      LAMBDA(_xlpm.acum,_xlpm.d,
        LET(
          _xlpm.dia, TRUNC(_xlpm.inicio) + _xlpm.d,
          _xlpm.horaIni, IF(_xlpm.d = 0, MAX(_xlpm.inicio, _xlpm.dia + AQ501), _xlpm.dia + AQ501),
          _xlpm.horaFin, IF(_xlpm.d = _xlpm.dias, MIN(_xlpm.fin, _xlpm.dia + AR501), _xlpm.dia + AR501),
          _xlpm.tiempo_dia, MAX(0, _xlpm.horaFin - _xlpm.horaIni),
          _xlpm.acum + _xlpm.tiempo_dia
        )
      )
    ),
    TEXT(_xlpm.tiempo, "h:mm")
  )
)</f>
        <v>1:13</v>
      </c>
      <c r="Y501" t="str">
        <f>TEXT((KPI_IMs_2[[#This Row],[FECHA DE REPORTE]]+KPI_IMs_2[[#This Row],[HORA DE REPORTE]]) - (KPI_IMs_2[[#This Row],[FECHA DE LA NOVEDAD]]+KPI_IMs_2[[#This Row],[HORA DE LA FALLA]]), "[h]:mm")</f>
        <v>0:00</v>
      </c>
      <c r="Z501" t="str">
        <v>BLOQUEO POS</v>
      </c>
      <c r="AA501" t="str">
        <v>Software / Actualización</v>
      </c>
      <c r="AB501" t="str">
        <v>SPP No. 48426 FALLIDO</v>
      </c>
      <c r="AC501" t="str">
        <v>Software / Actualización</v>
      </c>
      <c r="AD501" t="str">
        <v>NO</v>
      </c>
      <c r="AE501" t="str">
        <v>NO</v>
      </c>
      <c r="AF501" t="str">
        <v>NO</v>
      </c>
      <c r="AG501" t="str">
        <v>NO</v>
      </c>
      <c r="AH501" t="str">
        <v>INTERNO</v>
      </c>
      <c r="AI501" t="str">
        <v>SISTEMAS</v>
      </c>
      <c r="AJ501" t="str">
        <v>Integracion / Desarrollo</v>
      </c>
      <c r="AM501" t="str">
        <v>Culminado 100%</v>
      </c>
      <c r="AP501" t="str" xml:space="preserve">
        <v xml:space="preserve">SOBRE CARGOS   _x000d_
•	Se presenta novedad con la versión de libreria pos libconnect debido a que no esta compilada con la versión implementada libunisys bajo el SPP No. 48426._x000d_
* 	 se realiza el rollback realizando la actualización de las librerias de la tp11 que contiene la versión oficial nacional resolviendo esta incidencia a las 12:30pm del dia 06/02/2024._x000d_
- 	La novedad fue reportada bajo el equipo de TI proyectos y Mesas Especializadas dado que no encontrabamos haciendo pruebas de certificación de la versión.</v>
      </c>
      <c r="AQ501">
        <v>0.3333333333333333</v>
      </c>
      <c r="AR501">
        <v>0.875</v>
      </c>
    </row>
    <row r="502" xml:space="preserve">
      <c r="A502">
        <v>448000</v>
      </c>
      <c r="B502" t="str">
        <f>VLOOKUP(H502,DetalleTiendas!A$2:S$1778,3,FALSE)</f>
        <v>SUPERMERCADOS</v>
      </c>
      <c r="C502" t="str">
        <f>VLOOKUP(H502,DetalleTiendas!A$2:S$1778,4,FALSE)</f>
        <v>SUPERMERCADOS</v>
      </c>
      <c r="D502" t="str">
        <f>VLOOKUP(H502,DetalleTiendas!A$2:S$1778,5,FALSE)</f>
        <v>SUPERMERCADOS</v>
      </c>
      <c r="E502" t="str">
        <v>CORTE DE ENERGIA</v>
      </c>
      <c r="F502" t="str">
        <v>SI</v>
      </c>
      <c r="G502" t="str" xml:space="preserve">
        <f xml:space="preserve">IF(
   AND(ISNUMBER(VALUE(MID(H502,3,3))), ISNUMBER(FIND(" ", H502))),
   LEFT(H502,FIND(" ",H502)-1),
   H502
)</f>
        <v>SUPERMERCADOS</v>
      </c>
      <c r="H502" t="str">
        <v>SUPERMERCADOS</v>
      </c>
      <c r="J502" t="str">
        <v>SC_Comercial_Genesix</v>
      </c>
      <c r="K502" t="str">
        <v>Jairo Ernesto Roa</v>
      </c>
      <c r="L502" t="str">
        <v>CERRADO</v>
      </c>
      <c r="M502" t="str">
        <v>CERRADO</v>
      </c>
      <c r="N502" t="str">
        <v>ALTA</v>
      </c>
      <c r="O502">
        <v>45328</v>
      </c>
      <c r="P502">
        <v>0.9583333333333334</v>
      </c>
      <c r="Q502" t="str">
        <f>TEXT(KPI_IMs_2[[#This Row],[FECHA DE LA NOVEDAD]],"MMMM")</f>
        <v>febrero</v>
      </c>
      <c r="R502" t="str">
        <f>TEXT(KPI_IMs_2[[#This Row],[FECHA DE LA NOVEDAD]],"aaaa")</f>
        <v>2024</v>
      </c>
      <c r="S502">
        <v>45329</v>
      </c>
      <c r="T502">
        <v>45329</v>
      </c>
      <c r="U502">
        <v>0.4375</v>
      </c>
      <c r="V502">
        <v>0.5833333333333334</v>
      </c>
      <c r="W502">
        <f>((KPI_IMs_2[[#This Row],[FECHA DE RESOLUCION]]+KPI_IMs_2[[#This Row],[HORA CIERRE IM]])-(KPI_IMs_2[[#This Row],[FECHA DE LA NOVEDAD]]+KPI_IMs_2[[#This Row],[HORA DE LA FALLA]]))*24*60</f>
        <v>900</v>
      </c>
      <c r="X502" t="str" cm="1" xml:space="preserve">
        <f t="array" ref="X502" xml:space="preserve">IF(OR(O502="",P502="",S502="",V502="",AQ502="",AR502=""),"",
  LET(
    _xlpm.inicio, O502 + P502,
    _xlpm.fin, S502 + V502,
    _xlpm.dias, INT(_xlpm.fin - _xlpm.inicio),
    _xlpm.tiempo, REDUCE(0, SEQUENCE(_xlpm.dias + 1, 1, 0, 1),
      LAMBDA(_xlpm.acum,_xlpm.d,
        LET(
          _xlpm.dia, TRUNC(_xlpm.inicio) + _xlpm.d,
          _xlpm.horaIni, IF(_xlpm.d = 0, MAX(_xlpm.inicio, _xlpm.dia + AQ502), _xlpm.dia + AQ502),
          _xlpm.horaFin, IF(_xlpm.d = _xlpm.dias, MIN(_xlpm.fin, _xlpm.dia + AR502), _xlpm.dia + AR502),
          _xlpm.tiempo_dia, MAX(0, _xlpm.horaFin - _xlpm.horaIni),
          _xlpm.acum + _xlpm.tiempo_dia
        )
      )
    ),
    TEXT(_xlpm.tiempo, "h:mm")
  )
)</f>
        <v>0:00</v>
      </c>
      <c r="Y502" t="str">
        <f>TEXT((KPI_IMs_2[[#This Row],[FECHA DE REPORTE]]+KPI_IMs_2[[#This Row],[HORA DE REPORTE]]) - (KPI_IMs_2[[#This Row],[FECHA DE LA NOVEDAD]]+KPI_IMs_2[[#This Row],[HORA DE LA FALLA]]), "[h]:mm")</f>
        <v>11:30</v>
      </c>
      <c r="Z502" t="str">
        <v>FALLA CON RECEPCIÓN DE INTERFACES DE PRECIOS</v>
      </c>
      <c r="AA502" t="str">
        <v>Software / Actualización</v>
      </c>
      <c r="AB502" t="str">
        <v>ERROR DE INTEGRACIÓN INTERFAZ DE PRECIO (NO EXISTEN ARCHIVOS O INTERFACES DE PRECIOS)</v>
      </c>
      <c r="AC502" t="str">
        <v>Software / Actualización</v>
      </c>
      <c r="AD502" t="str">
        <v>NO</v>
      </c>
      <c r="AE502" t="str">
        <v>NO</v>
      </c>
      <c r="AF502" t="str">
        <v>NO</v>
      </c>
      <c r="AG502" t="str">
        <v>NO</v>
      </c>
      <c r="AH502" t="str">
        <v>INTERNO</v>
      </c>
      <c r="AI502" t="str">
        <v>SISTEMAS</v>
      </c>
      <c r="AJ502" t="str">
        <v>Integracion / Desarrollo</v>
      </c>
      <c r="AM502" t="str">
        <v>Culminado 100%</v>
      </c>
      <c r="AP502" t="str" xml:space="preserve">
        <v xml:space="preserve">FALLA CON RECEPCIÓN DE INTERFACES   _x000d_
* 	 El equipo de Mesa Especializada identifica que no hay interfaces de precios en los servidores de tienda para aplicar; se revisa Jobs de ejecución en control M y estos no presentan novedad. Se escala al soporte Genesix quienes en validación indican que no existen archivos o interfaces de precios; debido a un ajuste solicitado de un área de Genesix a automatización. Se corrige el parámetro errado en los jobs y de parte de Genesix se genera diferencial de novedades de precios para ejecutar el envío de precios pendientes._x000d_
- 	Ajuste de parámetros realizado de Genesis a automatización; solicitaron un ajuste en el proceso de generación de Jobs para el grupo de precios por tienda. El mismo no poseía un parámetro para crear los parámetros e interfaces_x000d_
</v>
      </c>
      <c r="AQ502">
        <v>0.3333333333333333</v>
      </c>
      <c r="AR502">
        <v>0.875</v>
      </c>
    </row>
    <row r="503" xml:space="preserve">
      <c r="A503">
        <v>443138</v>
      </c>
      <c r="B503" t="str">
        <f>VLOOKUP(H503,DetalleTiendas!A$2:S$1778,3,FALSE)</f>
        <v>SUPERMERCADOS</v>
      </c>
      <c r="C503" t="str">
        <f>VLOOKUP(H503,DetalleTiendas!A$2:S$1778,4,FALSE)</f>
        <v>JUMBO</v>
      </c>
      <c r="D503" t="str">
        <f>VLOOKUP(H503,DetalleTiendas!A$2:S$1778,5,FALSE)</f>
        <v>COSTA</v>
      </c>
      <c r="E503" t="str">
        <v>GENESIX</v>
      </c>
      <c r="F503" t="str">
        <v>NO</v>
      </c>
      <c r="G503" t="str" xml:space="preserve">
        <f xml:space="preserve">IF(
   AND(ISNUMBER(VALUE(MID(H503,3,3))), ISNUMBER(FIND(" ", H503))),
   LEFT(H503,FIND(" ",H503)-1),
   H503
)</f>
        <v>J045</v>
      </c>
      <c r="H503" t="str">
        <v>J045 AV DEL FERROCARRIL SANTA MARTA</v>
      </c>
      <c r="J503" t="str">
        <v>Soporte_Onsite_REG_Costa_SM Colombia</v>
      </c>
      <c r="K503" t="str">
        <v>Celso Niebles</v>
      </c>
      <c r="L503" t="str">
        <v>CERRADO</v>
      </c>
      <c r="M503" t="str">
        <v>CERRADO</v>
      </c>
      <c r="N503" t="str">
        <v>BAJA</v>
      </c>
      <c r="O503">
        <v>45327</v>
      </c>
      <c r="P503">
        <v>0.3680555555555556</v>
      </c>
      <c r="Q503" t="str">
        <f>TEXT(KPI_IMs_2[[#This Row],[FECHA DE LA NOVEDAD]],"MMMM")</f>
        <v>febrero</v>
      </c>
      <c r="R503" t="str">
        <f>TEXT(KPI_IMs_2[[#This Row],[FECHA DE LA NOVEDAD]],"aaaa")</f>
        <v>2024</v>
      </c>
      <c r="S503">
        <v>45327</v>
      </c>
      <c r="T503">
        <v>45327</v>
      </c>
      <c r="U503">
        <v>0.36944444444444446</v>
      </c>
      <c r="V503">
        <v>0.39444444444444443</v>
      </c>
      <c r="W503">
        <f>((KPI_IMs_2[[#This Row],[FECHA DE RESOLUCION]]+KPI_IMs_2[[#This Row],[HORA CIERRE IM]])-(KPI_IMs_2[[#This Row],[FECHA DE LA NOVEDAD]]+KPI_IMs_2[[#This Row],[HORA DE LA FALLA]]))*24*60</f>
        <v>37.999999998137355</v>
      </c>
      <c r="X503" t="str" cm="1" xml:space="preserve">
        <f t="array" ref="X503" xml:space="preserve">IF(OR(O503="",P503="",S503="",V503="",AQ503="",AR503=""),"",
  LET(
    _xlpm.inicio, O503 + P503,
    _xlpm.fin, S503 + V503,
    _xlpm.dias, INT(_xlpm.fin - _xlpm.inicio),
    _xlpm.tiempo, REDUCE(0, SEQUENCE(_xlpm.dias + 1, 1, 0, 1),
      LAMBDA(_xlpm.acum,_xlpm.d,
        LET(
          _xlpm.dia, TRUNC(_xlpm.inicio) + _xlpm.d,
          _xlpm.horaIni, IF(_xlpm.d = 0, MAX(_xlpm.inicio, _xlpm.dia + AQ503), _xlpm.dia + AQ503),
          _xlpm.horaFin, IF(_xlpm.d = _xlpm.dias, MIN(_xlpm.fin, _xlpm.dia + AR503), _xlpm.dia + AR503),
          _xlpm.tiempo_dia, MAX(0, _xlpm.horaFin - _xlpm.horaIni),
          _xlpm.acum + _xlpm.tiempo_dia
        )
      )
    ),
    TEXT(_xlpm.tiempo, "h:mm")
  )
)</f>
        <v>0:38</v>
      </c>
      <c r="Y503" t="str">
        <f>TEXT((KPI_IMs_2[[#This Row],[FECHA DE REPORTE]]+KPI_IMs_2[[#This Row],[HORA DE REPORTE]]) - (KPI_IMs_2[[#This Row],[FECHA DE LA NOVEDAD]]+KPI_IMs_2[[#This Row],[HORA DE LA FALLA]]), "[h]:mm")</f>
        <v>0:02</v>
      </c>
      <c r="Z503" t="str">
        <v>CORTE DE ENERGIA</v>
      </c>
      <c r="AA503" t="str">
        <v>Eléctrico / Energía</v>
      </c>
      <c r="AB503" t="str">
        <v>CORTE DE ENERGIA EN EL SECTOR</v>
      </c>
      <c r="AC503" t="str">
        <v>Infraestructura - Eléctrica</v>
      </c>
      <c r="AD503" t="str">
        <v>SI</v>
      </c>
      <c r="AE503" t="str">
        <v>SI</v>
      </c>
      <c r="AF503" t="str">
        <v>SI</v>
      </c>
      <c r="AG503" t="str">
        <v>SI</v>
      </c>
      <c r="AH503" t="str">
        <v>EXTERNO</v>
      </c>
      <c r="AI503" t="str">
        <v>PROVEEDOR</v>
      </c>
      <c r="AJ503" t="str">
        <v>Restablecimiento UPS</v>
      </c>
      <c r="AM503" t="str">
        <v>Culminado 100%</v>
      </c>
      <c r="AP503" t="str" xml:space="preserve">
        <v xml:space="preserve">FALLA DE ENERGÍA  _x000d_
•	falla eléctrica en el sector._x000d_
* 	 Se habilito el Bypass de la UPS. Servicio reestablecido._x000d_
- 	Se encontró UPS en Bypass y se reestableció el servicio con ayuda del proveedor.</v>
      </c>
      <c r="AQ503">
        <v>0.3333333333333333</v>
      </c>
      <c r="AR503">
        <v>0.875</v>
      </c>
    </row>
    <row r="504" xml:space="preserve">
      <c r="A504">
        <v>441143</v>
      </c>
      <c r="B504" t="str">
        <f>VLOOKUP(H504,DetalleTiendas!A$2:S$1778,3,FALSE)</f>
        <v>SUPERMERCADOS</v>
      </c>
      <c r="C504" t="str">
        <f>VLOOKUP(H504,DetalleTiendas!A$2:S$1778,4,FALSE)</f>
        <v>METRO</v>
      </c>
      <c r="D504" t="str">
        <f>VLOOKUP(H504,DetalleTiendas!A$2:S$1778,5,FALSE)</f>
        <v>BOGOTA</v>
      </c>
      <c r="E504" t="str">
        <v>ENLACES</v>
      </c>
      <c r="F504" t="str">
        <v>SI</v>
      </c>
      <c r="G504" t="str" xml:space="preserve">
        <f xml:space="preserve">IF(
   AND(ISNUMBER(VALUE(MID(H504,3,3))), ISNUMBER(FIND(" ", H504))),
   LEFT(H504,FIND(" ",H504)-1),
   H504
)</f>
        <v>M071</v>
      </c>
      <c r="H504" t="str">
        <v>M071 TINTALITO</v>
      </c>
      <c r="J504" t="str">
        <v>Soporte_Onsite_BOGOTA</v>
      </c>
      <c r="K504" t="str">
        <v>Juan Fernando Rodriguez</v>
      </c>
      <c r="L504" t="str">
        <v>ABIERTO</v>
      </c>
      <c r="M504" t="str">
        <v>CERRADO</v>
      </c>
      <c r="N504" t="str">
        <v>MEDIA</v>
      </c>
      <c r="O504">
        <v>45325</v>
      </c>
      <c r="P504">
        <v>0.6979166666666666</v>
      </c>
      <c r="Q504" t="str">
        <f>TEXT(KPI_IMs_2[[#This Row],[FECHA DE LA NOVEDAD]],"MMMM")</f>
        <v>febrero</v>
      </c>
      <c r="R504" t="str">
        <f>TEXT(KPI_IMs_2[[#This Row],[FECHA DE LA NOVEDAD]],"aaaa")</f>
        <v>2024</v>
      </c>
      <c r="S504">
        <v>45327</v>
      </c>
      <c r="T504">
        <v>45325</v>
      </c>
      <c r="U504">
        <v>0.7180555555555556</v>
      </c>
      <c r="V504">
        <v>0.33055555555555555</v>
      </c>
      <c r="W504">
        <f>((KPI_IMs_2[[#This Row],[FECHA DE RESOLUCION]]+KPI_IMs_2[[#This Row],[HORA CIERRE IM]])-(KPI_IMs_2[[#This Row],[FECHA DE LA NOVEDAD]]+KPI_IMs_2[[#This Row],[HORA DE LA FALLA]]))*24*60</f>
        <v>2351.000000004424</v>
      </c>
      <c r="X504" t="str" cm="1" xml:space="preserve">
        <f t="array" ref="X504" xml:space="preserve">IF(OR(O504="",P504="",S504="",V504="",AQ504="",AR504=""),"",
  LET(
    _xlpm.inicio, O504 + P504,
    _xlpm.fin, S504 + V504,
    _xlpm.dias, INT(_xlpm.fin - _xlpm.inicio),
    _xlpm.tiempo, REDUCE(0, SEQUENCE(_xlpm.dias + 1, 1, 0, 1),
      LAMBDA(_xlpm.acum,_xlpm.d,
        LET(
          _xlpm.dia, TRUNC(_xlpm.inicio) + _xlpm.d,
          _xlpm.horaIni, IF(_xlpm.d = 0, MAX(_xlpm.inicio, _xlpm.dia + AQ504), _xlpm.dia + AQ504),
          _xlpm.horaFin, IF(_xlpm.d = _xlpm.dias, MIN(_xlpm.fin, _xlpm.dia + AR504), _xlpm.dia + AR504),
          _xlpm.tiempo_dia, MAX(0, _xlpm.horaFin - _xlpm.horaIni),
          _xlpm.acum + _xlpm.tiempo_dia
        )
      )
    ),
    TEXT(_xlpm.tiempo, "h:mm")
  )
)</f>
        <v>17:15</v>
      </c>
      <c r="Y504" t="str">
        <f>TEXT((KPI_IMs_2[[#This Row],[FECHA DE REPORTE]]+KPI_IMs_2[[#This Row],[HORA DE REPORTE]]) - (KPI_IMs_2[[#This Row],[FECHA DE LA NOVEDAD]]+KPI_IMs_2[[#This Row],[HORA DE LA FALLA]]), "[h]:mm")</f>
        <v>0:29</v>
      </c>
      <c r="Z504" t="str">
        <v>FALLA EN DATAFONOS</v>
      </c>
      <c r="AA504" t="str">
        <v>Hardware / Equipos</v>
      </c>
      <c r="AB504" t="str">
        <v>FALLA EN PAGO DE DATOFONOS</v>
      </c>
      <c r="AC504" t="str">
        <v>Infraestructura - Eléctrica</v>
      </c>
      <c r="AD504" t="str">
        <v>SI</v>
      </c>
      <c r="AE504" t="str">
        <v>NO</v>
      </c>
      <c r="AF504" t="str">
        <v>NO</v>
      </c>
      <c r="AG504" t="str">
        <v>NO</v>
      </c>
      <c r="AH504" t="str">
        <v>INTERNO</v>
      </c>
      <c r="AI504" t="str">
        <v>SISTEMAS</v>
      </c>
      <c r="AJ504" t="str">
        <v>reinicio equipos</v>
      </c>
      <c r="AM504" t="str">
        <v>Culminado 100%</v>
      </c>
      <c r="AP504" t="str" xml:space="preserve">
        <v xml:space="preserve">FALLA PAGOS DATAFONOS_x000d_
•	Se hace el reinicio de los sistemas funciona con normalidad . </v>
      </c>
      <c r="AQ504">
        <v>0.3333333333333333</v>
      </c>
      <c r="AR504">
        <v>0.875</v>
      </c>
    </row>
    <row r="505" xml:space="preserve">
      <c r="A505">
        <v>436426</v>
      </c>
      <c r="B505" t="str">
        <f>VLOOKUP(H505,DetalleTiendas!A$2:S$1778,3,FALSE)</f>
        <v>PAIS</v>
      </c>
      <c r="C505" t="str">
        <f>VLOOKUP(H505,DetalleTiendas!A$2:S$1778,4,FALSE)</f>
        <v>PAIS</v>
      </c>
      <c r="D505" t="str">
        <f>VLOOKUP(H505,DetalleTiendas!A$2:S$1778,5,FALSE)</f>
        <v>PAIS</v>
      </c>
      <c r="E505" t="str">
        <v>ENLACES</v>
      </c>
      <c r="F505" t="str">
        <v>SI</v>
      </c>
      <c r="G505" t="str" xml:space="preserve">
        <f xml:space="preserve">IF(
   AND(ISNUMBER(VALUE(MID(H505,3,3))), ISNUMBER(FIND(" ", H505))),
   LEFT(H505,FIND(" ",H505)-1),
   H505
)</f>
        <v>PAIS</v>
      </c>
      <c r="H505" t="str">
        <v>PAIS</v>
      </c>
      <c r="J505" t="str">
        <v>SC_Financiero_Facturador</v>
      </c>
      <c r="K505" t="str">
        <v>Luis Alejandro Medina</v>
      </c>
      <c r="L505" t="str">
        <v>CERRADO</v>
      </c>
      <c r="M505" t="str">
        <v>CERRADO</v>
      </c>
      <c r="N505" t="str">
        <v>MEDIA</v>
      </c>
      <c r="O505">
        <v>45323</v>
      </c>
      <c r="P505">
        <v>0.375</v>
      </c>
      <c r="Q505" t="str">
        <f>TEXT(KPI_IMs_2[[#This Row],[FECHA DE LA NOVEDAD]],"MMMM")</f>
        <v>febrero</v>
      </c>
      <c r="R505" t="str">
        <f>TEXT(KPI_IMs_2[[#This Row],[FECHA DE LA NOVEDAD]],"aaaa")</f>
        <v>2024</v>
      </c>
      <c r="S505">
        <v>45323</v>
      </c>
      <c r="T505">
        <v>45323</v>
      </c>
      <c r="U505">
        <v>0.42916666666666664</v>
      </c>
      <c r="V505">
        <v>0.7583333333333333</v>
      </c>
      <c r="W505">
        <f>((KPI_IMs_2[[#This Row],[FECHA DE RESOLUCION]]+KPI_IMs_2[[#This Row],[HORA CIERRE IM]])-(KPI_IMs_2[[#This Row],[FECHA DE LA NOVEDAD]]+KPI_IMs_2[[#This Row],[HORA DE LA FALLA]]))*24*60</f>
        <v>551.999999997206</v>
      </c>
      <c r="X505" t="str" cm="1" xml:space="preserve">
        <f t="array" ref="X505" xml:space="preserve">IF(OR(O505="",P505="",S505="",V505="",AQ505="",AR505=""),"",
  LET(
    _xlpm.inicio, O505 + P505,
    _xlpm.fin, S505 + V505,
    _xlpm.dias, INT(_xlpm.fin - _xlpm.inicio),
    _xlpm.tiempo, REDUCE(0, SEQUENCE(_xlpm.dias + 1, 1, 0, 1),
      LAMBDA(_xlpm.acum,_xlpm.d,
        LET(
          _xlpm.dia, TRUNC(_xlpm.inicio) + _xlpm.d,
          _xlpm.horaIni, IF(_xlpm.d = 0, MAX(_xlpm.inicio, _xlpm.dia + AQ505), _xlpm.dia + AQ505),
          _xlpm.horaFin, IF(_xlpm.d = _xlpm.dias, MIN(_xlpm.fin, _xlpm.dia + AR505), _xlpm.dia + AR505),
          _xlpm.tiempo_dia, MAX(0, _xlpm.horaFin - _xlpm.horaIni),
          _xlpm.acum + _xlpm.tiempo_dia
        )
      )
    ),
    TEXT(_xlpm.tiempo, "h:mm")
  )
)</f>
        <v>9:12</v>
      </c>
      <c r="Y505" t="str">
        <f>TEXT((KPI_IMs_2[[#This Row],[FECHA DE REPORTE]]+KPI_IMs_2[[#This Row],[HORA DE REPORTE]]) - (KPI_IMs_2[[#This Row],[FECHA DE LA NOVEDAD]]+KPI_IMs_2[[#This Row],[HORA DE LA FALLA]]), "[h]:mm")</f>
        <v>1:18</v>
      </c>
      <c r="Z505" t="str">
        <v>FALLA CON ATC</v>
      </c>
      <c r="AA505" t="str">
        <v>Software / Actualización</v>
      </c>
      <c r="AB505" t="str">
        <v>FALLA MICROSERVICIOS; BLOPQUEO DE SERVIDOR</v>
      </c>
      <c r="AC505" t="str">
        <v>Software / Actualización</v>
      </c>
      <c r="AD505" t="str">
        <v>NO</v>
      </c>
      <c r="AE505" t="str">
        <v>NO</v>
      </c>
      <c r="AF505" t="str">
        <v>NO</v>
      </c>
      <c r="AG505" t="str">
        <v>NO</v>
      </c>
      <c r="AH505" t="str">
        <v>INTERNO</v>
      </c>
      <c r="AI505" t="str">
        <v>SISTEMAS</v>
      </c>
      <c r="AJ505" t="str">
        <v>Se reinicia el microservicio que se conecta con el pos</v>
      </c>
      <c r="AM505" t="str">
        <v>Culminado 100%</v>
      </c>
      <c r="AP505" t="str" xml:space="preserve">
        <v xml:space="preserve">LENTITUD EN ATC   _x000d_
•        lentitud en atc por procesamiento notas credito hacia el facturador._x000d_
*          Caso se resuelve en línea con las tiendas mediante un reinicio de los servicios. Luego de ello todo funciona bien.</v>
      </c>
      <c r="AQ505">
        <v>0.3333333333333333</v>
      </c>
      <c r="AR505">
        <v>0.875</v>
      </c>
    </row>
    <row r="506" xml:space="preserve">
      <c r="A506">
        <v>435878</v>
      </c>
      <c r="B506" t="str">
        <f>VLOOKUP(H506,DetalleTiendas!A$2:S$1778,3,FALSE)</f>
        <v>SUPERMERCADOS</v>
      </c>
      <c r="C506" t="str">
        <f>VLOOKUP(H506,DetalleTiendas!A$2:S$1778,4,FALSE)</f>
        <v>JUMBO</v>
      </c>
      <c r="D506" t="str">
        <f>VLOOKUP(H506,DetalleTiendas!A$2:S$1778,5,FALSE)</f>
        <v>COSTA</v>
      </c>
      <c r="E506" t="str">
        <v>CORTE DE ENERGIA</v>
      </c>
      <c r="F506" t="str">
        <v>N/A</v>
      </c>
      <c r="G506" t="str" xml:space="preserve">
        <f xml:space="preserve">IF(
   AND(ISNUMBER(VALUE(MID(H506,3,3))), ISNUMBER(FIND(" ", H506))),
   LEFT(H506,FIND(" ",H506)-1),
   H506
)</f>
        <v>J174</v>
      </c>
      <c r="H506" t="str">
        <v>J174 EL CASTILLO</v>
      </c>
      <c r="J506" t="str">
        <v>Soporte_Onsite_REG_Costa_SM Colombia</v>
      </c>
      <c r="K506" t="str">
        <v>Celso Niebles</v>
      </c>
      <c r="L506" t="str">
        <v>CERRADO</v>
      </c>
      <c r="M506" t="str">
        <v>CERRADO</v>
      </c>
      <c r="N506" t="str">
        <v>BAJA</v>
      </c>
      <c r="O506">
        <v>45322</v>
      </c>
      <c r="P506">
        <v>0.7333333333333333</v>
      </c>
      <c r="Q506" t="str">
        <f>TEXT(KPI_IMs_2[[#This Row],[FECHA DE LA NOVEDAD]],"MMMM")</f>
        <v>enero</v>
      </c>
      <c r="R506" t="str">
        <f>TEXT(KPI_IMs_2[[#This Row],[FECHA DE LA NOVEDAD]],"aaaa")</f>
        <v>2024</v>
      </c>
      <c r="S506">
        <v>45322</v>
      </c>
      <c r="T506">
        <v>45322</v>
      </c>
      <c r="U506">
        <v>0.7333333333333333</v>
      </c>
      <c r="V506">
        <v>0.7777777777777778</v>
      </c>
      <c r="W506">
        <f>((KPI_IMs_2[[#This Row],[FECHA DE RESOLUCION]]+KPI_IMs_2[[#This Row],[HORA CIERRE IM]])-(KPI_IMs_2[[#This Row],[FECHA DE LA NOVEDAD]]+KPI_IMs_2[[#This Row],[HORA DE LA FALLA]]))*24*60</f>
        <v>64.00000000954606</v>
      </c>
      <c r="X506" t="str" cm="1" xml:space="preserve">
        <f t="array" ref="X506" xml:space="preserve">IF(OR(O506="",P506="",S506="",V506="",AQ506="",AR506=""),"",
  LET(
    _xlpm.inicio, O506 + P506,
    _xlpm.fin, S506 + V506,
    _xlpm.dias, INT(_xlpm.fin - _xlpm.inicio),
    _xlpm.tiempo, REDUCE(0, SEQUENCE(_xlpm.dias + 1, 1, 0, 1),
      LAMBDA(_xlpm.acum,_xlpm.d,
        LET(
          _xlpm.dia, TRUNC(_xlpm.inicio) + _xlpm.d,
          _xlpm.horaIni, IF(_xlpm.d = 0, MAX(_xlpm.inicio, _xlpm.dia + AQ506), _xlpm.dia + AQ506),
          _xlpm.horaFin, IF(_xlpm.d = _xlpm.dias, MIN(_xlpm.fin, _xlpm.dia + AR506), _xlpm.dia + AR506),
          _xlpm.tiempo_dia, MAX(0, _xlpm.horaFin - _xlpm.horaIni),
          _xlpm.acum + _xlpm.tiempo_dia
        )
      )
    ),
    TEXT(_xlpm.tiempo, "h:mm")
  )
)</f>
        <v>1:04</v>
      </c>
      <c r="Y506" t="str">
        <f>TEXT((KPI_IMs_2[[#This Row],[FECHA DE REPORTE]]+KPI_IMs_2[[#This Row],[HORA DE REPORTE]]) - (KPI_IMs_2[[#This Row],[FECHA DE LA NOVEDAD]]+KPI_IMs_2[[#This Row],[HORA DE LA FALLA]]), "[h]:mm")</f>
        <v>0:00</v>
      </c>
      <c r="Z506" t="str">
        <v>INTERMITENCIA EN DATAFANOS</v>
      </c>
      <c r="AA506" t="str">
        <v>Red / Enlace / Proveedor</v>
      </c>
      <c r="AB506" t="str">
        <v>CAIDA DE ENLACES PROVEEDOR - CLARO</v>
      </c>
      <c r="AC506" t="str">
        <v>Proveedor - Red/Infraestructura</v>
      </c>
      <c r="AD506" t="str">
        <v>SI</v>
      </c>
      <c r="AE506" t="str">
        <v>NO</v>
      </c>
      <c r="AF506" t="str">
        <v>NO</v>
      </c>
      <c r="AG506" t="str">
        <v>NO</v>
      </c>
      <c r="AH506" t="str">
        <v>EXTERNO</v>
      </c>
      <c r="AI506" t="str">
        <v>PROVEEDOR</v>
      </c>
      <c r="AJ506" t="str">
        <v>Ajuste por parte del Proveedor</v>
      </c>
      <c r="AM506" t="str">
        <v>Culminado 100%</v>
      </c>
      <c r="AP506" t="str" xml:space="preserve">
        <v xml:space="preserve">Intermitencia en los datáfonos   _x000d_
•        intermitencia en la conexión de internet por parte del proveedor -claro._x000d_
-         Se realiza verificación y configuración de conexiones fisicas. Servicio reestablecido.</v>
      </c>
      <c r="AQ506">
        <v>0.3333333333333333</v>
      </c>
      <c r="AR506">
        <v>0.875</v>
      </c>
    </row>
    <row r="507" xml:space="preserve">
      <c r="A507">
        <v>431927</v>
      </c>
      <c r="B507" t="str">
        <f>VLOOKUP(H507,DetalleTiendas!A$2:S$1778,3,FALSE)</f>
        <v>SUPERMERCADOS</v>
      </c>
      <c r="C507" t="str">
        <f>VLOOKUP(H507,DetalleTiendas!A$2:S$1778,4,FALSE)</f>
        <v>SPID</v>
      </c>
      <c r="D507" t="str">
        <f>VLOOKUP(H507,DetalleTiendas!A$2:S$1778,5,FALSE)</f>
        <v>BOGOTA</v>
      </c>
      <c r="E507" t="str">
        <v>ENLACES</v>
      </c>
      <c r="F507" t="str">
        <v>SI</v>
      </c>
      <c r="G507" t="str" xml:space="preserve">
        <f xml:space="preserve">IF(
   AND(ISNUMBER(VALUE(MID(H507,3,3))), ISNUMBER(FIND(" ", H507))),
   LEFT(H507,FIND(" ",H507)-1),
   H507
)</f>
        <v>SP304</v>
      </c>
      <c r="H507" t="str">
        <v>SP304  CARACAS CON 49</v>
      </c>
      <c r="J507" t="str">
        <v>Mesas Especializadas Colombia</v>
      </c>
      <c r="K507" t="str">
        <v>Oscar Ramirez</v>
      </c>
      <c r="L507" t="str">
        <v>CERRADO</v>
      </c>
      <c r="M507" t="str">
        <v>CERRADO</v>
      </c>
      <c r="N507" t="str">
        <v>BAJA</v>
      </c>
      <c r="O507">
        <v>45321</v>
      </c>
      <c r="P507">
        <v>0.4395833333333333</v>
      </c>
      <c r="Q507" t="str">
        <f>TEXT(KPI_IMs_2[[#This Row],[FECHA DE LA NOVEDAD]],"MMMM")</f>
        <v>enero</v>
      </c>
      <c r="R507" t="str">
        <f>TEXT(KPI_IMs_2[[#This Row],[FECHA DE LA NOVEDAD]],"aaaa")</f>
        <v>2024</v>
      </c>
      <c r="S507">
        <v>45321</v>
      </c>
      <c r="T507">
        <v>45321</v>
      </c>
      <c r="U507">
        <v>0.4395833333333333</v>
      </c>
      <c r="V507">
        <v>0.4847222222222222</v>
      </c>
      <c r="W507">
        <f>((KPI_IMs_2[[#This Row],[FECHA DE RESOLUCION]]+KPI_IMs_2[[#This Row],[HORA CIERRE IM]])-(KPI_IMs_2[[#This Row],[FECHA DE LA NOVEDAD]]+KPI_IMs_2[[#This Row],[HORA DE LA FALLA]]))*24*60</f>
        <v>65.0000000023283</v>
      </c>
      <c r="X507" t="str" cm="1" xml:space="preserve">
        <f t="array" ref="X507" xml:space="preserve">IF(OR(O507="",P507="",S507="",V507="",AQ507="",AR507=""),"",
  LET(
    _xlpm.inicio, O507 + P507,
    _xlpm.fin, S507 + V507,
    _xlpm.dias, INT(_xlpm.fin - _xlpm.inicio),
    _xlpm.tiempo, REDUCE(0, SEQUENCE(_xlpm.dias + 1, 1, 0, 1),
      LAMBDA(_xlpm.acum,_xlpm.d,
        LET(
          _xlpm.dia, TRUNC(_xlpm.inicio) + _xlpm.d,
          _xlpm.horaIni, IF(_xlpm.d = 0, MAX(_xlpm.inicio, _xlpm.dia + AQ507), _xlpm.dia + AQ507),
          _xlpm.horaFin, IF(_xlpm.d = _xlpm.dias, MIN(_xlpm.fin, _xlpm.dia + AR507), _xlpm.dia + AR507),
          _xlpm.tiempo_dia, MAX(0, _xlpm.horaFin - _xlpm.horaIni),
          _xlpm.acum + _xlpm.tiempo_dia
        )
      )
    ),
    TEXT(_xlpm.tiempo, "h:mm")
  )
)</f>
        <v>1:05</v>
      </c>
      <c r="Y507" t="str">
        <f>TEXT((KPI_IMs_2[[#This Row],[FECHA DE REPORTE]]+KPI_IMs_2[[#This Row],[HORA DE REPORTE]]) - (KPI_IMs_2[[#This Row],[FECHA DE LA NOVEDAD]]+KPI_IMs_2[[#This Row],[HORA DE LA FALLA]]), "[h]:mm")</f>
        <v>0:00</v>
      </c>
      <c r="Z507" t="str">
        <v>FALLAS CON TPLINUX</v>
      </c>
      <c r="AA507" t="str">
        <v>Servidores / Infraestructura</v>
      </c>
      <c r="AB507" t="str">
        <v>CONFIGURACIONES TPLINUX</v>
      </c>
      <c r="AC507" t="str">
        <v>Infraestructura - Eléctrica</v>
      </c>
      <c r="AD507" t="str">
        <v>SI</v>
      </c>
      <c r="AE507" t="str">
        <v>NO</v>
      </c>
      <c r="AF507" t="str">
        <v>NO</v>
      </c>
      <c r="AG507" t="str">
        <v>NO</v>
      </c>
      <c r="AH507" t="str">
        <v>INTERNO</v>
      </c>
      <c r="AI507" t="str">
        <v>SISTEMAS</v>
      </c>
      <c r="AJ507" t="str">
        <v>Integracion / Desarrollo</v>
      </c>
      <c r="AM507" t="str">
        <v>Culminado 100%</v>
      </c>
      <c r="AP507" t="str" xml:space="preserve">
        <v xml:space="preserve">Web TPLinux_x000d_
•        Es necesario realizar configuraciones TPLINUX ; las configuraciones dejarán sin servicio por un momento las POS._x000d_
*          Se dejo la consola sin subir. Se pidió al SPID que la 304 que desconectaran las POS para evitar subida de ventas a otro día_x000d_
-         Después se procedió con conectar las cajas y se empezó a monitorear para subir las ventas de forma satisfactoria a las tablas y BD sin novedad de fecha 30-01-2024.</v>
      </c>
      <c r="AQ507">
        <v>0.3333333333333333</v>
      </c>
      <c r="AR507">
        <v>0.875</v>
      </c>
    </row>
    <row r="508" xml:space="preserve">
      <c r="A508">
        <v>430950</v>
      </c>
      <c r="B508" t="str">
        <f>VLOOKUP(H508,DetalleTiendas!A$2:S$1778,3,FALSE)</f>
        <v>SUPERMERCADOS</v>
      </c>
      <c r="C508" t="str">
        <f>VLOOKUP(H508,DetalleTiendas!A$2:S$1778,4,FALSE)</f>
        <v>METRO</v>
      </c>
      <c r="D508" t="str">
        <f>VLOOKUP(H508,DetalleTiendas!A$2:S$1778,5,FALSE)</f>
        <v>BOGOTA</v>
      </c>
      <c r="E508" t="str">
        <v>GIFT CARD</v>
      </c>
      <c r="F508" t="str">
        <v>N/A</v>
      </c>
      <c r="G508" t="str" xml:space="preserve">
        <f xml:space="preserve">IF(
   AND(ISNUMBER(VALUE(MID(H508,3,3))), ISNUMBER(FIND(" ", H508))),
   LEFT(H508,FIND(" ",H508)-1),
   H508
)</f>
        <v>M071</v>
      </c>
      <c r="H508" t="str">
        <v>M071 TINTALITO</v>
      </c>
      <c r="J508" t="str">
        <v>Redes y Comunicaciones-NIVEL 2 - COL</v>
      </c>
      <c r="K508" t="str">
        <v>Guillermo Gutierrez</v>
      </c>
      <c r="L508" t="str">
        <v>CERRADO</v>
      </c>
      <c r="M508" t="str">
        <v>CERRADO</v>
      </c>
      <c r="N508" t="str">
        <v>BAJA</v>
      </c>
      <c r="O508">
        <v>45320</v>
      </c>
      <c r="P508">
        <v>0.7708333333333334</v>
      </c>
      <c r="Q508" t="str">
        <f>TEXT(KPI_IMs_2[[#This Row],[FECHA DE LA NOVEDAD]],"MMMM")</f>
        <v>enero</v>
      </c>
      <c r="R508" t="str">
        <f>TEXT(KPI_IMs_2[[#This Row],[FECHA DE LA NOVEDAD]],"aaaa")</f>
        <v>2024</v>
      </c>
      <c r="S508">
        <v>45321</v>
      </c>
      <c r="T508">
        <v>45320</v>
      </c>
      <c r="U508">
        <v>0.7729166666666667</v>
      </c>
      <c r="V508">
        <v>0.475</v>
      </c>
      <c r="W508">
        <f>((KPI_IMs_2[[#This Row],[FECHA DE RESOLUCION]]+KPI_IMs_2[[#This Row],[HORA CIERRE IM]])-(KPI_IMs_2[[#This Row],[FECHA DE LA NOVEDAD]]+KPI_IMs_2[[#This Row],[HORA DE LA FALLA]]))*24*60</f>
        <v>1013.9999999944121</v>
      </c>
      <c r="X508" t="str" cm="1" xml:space="preserve">
        <f t="array" ref="X508" xml:space="preserve">IF(OR(O508="",P508="",S508="",V508="",AQ508="",AR508=""),"",
  LET(
    _xlpm.inicio, O508 + P508,
    _xlpm.fin, S508 + V508,
    _xlpm.dias, INT(_xlpm.fin - _xlpm.inicio),
    _xlpm.tiempo, REDUCE(0, SEQUENCE(_xlpm.dias + 1, 1, 0, 1),
      LAMBDA(_xlpm.acum,_xlpm.d,
        LET(
          _xlpm.dia, TRUNC(_xlpm.inicio) + _xlpm.d,
          _xlpm.horaIni, IF(_xlpm.d = 0, MAX(_xlpm.inicio, _xlpm.dia + AQ508), _xlpm.dia + AQ508),
          _xlpm.horaFin, IF(_xlpm.d = _xlpm.dias, MIN(_xlpm.fin, _xlpm.dia + AR508), _xlpm.dia + AR508),
          _xlpm.tiempo_dia, MAX(0, _xlpm.horaFin - _xlpm.horaIni),
          _xlpm.acum + _xlpm.tiempo_dia
        )
      )
    ),
    TEXT(_xlpm.tiempo, "h:mm")
  )
)</f>
        <v>2:30</v>
      </c>
      <c r="Y508" t="str">
        <f>TEXT((KPI_IMs_2[[#This Row],[FECHA DE REPORTE]]+KPI_IMs_2[[#This Row],[HORA DE REPORTE]]) - (KPI_IMs_2[[#This Row],[FECHA DE LA NOVEDAD]]+KPI_IMs_2[[#This Row],[HORA DE LA FALLA]]), "[h]:mm")</f>
        <v>0:03</v>
      </c>
      <c r="Z508" t="str">
        <v>FALLA EN POS Y MICROSENS</v>
      </c>
      <c r="AA508" t="str">
        <v>Servidores / Infraestructura</v>
      </c>
      <c r="AB508" t="str">
        <v xml:space="preserve">ERROR HUMANO </v>
      </c>
      <c r="AC508" t="str">
        <v>Infraestructura - Eléctrica</v>
      </c>
      <c r="AD508" t="str">
        <v>SI</v>
      </c>
      <c r="AE508" t="str">
        <v>NO</v>
      </c>
      <c r="AF508" t="str">
        <v>NO</v>
      </c>
      <c r="AG508" t="str">
        <v>NO</v>
      </c>
      <c r="AH508" t="str">
        <v>INTERNO</v>
      </c>
      <c r="AI508" t="str">
        <v>NEGOCIO</v>
      </c>
      <c r="AJ508" t="str">
        <v>Ajustes Conexiones tienda</v>
      </c>
      <c r="AM508" t="str">
        <v>Culminado 100%</v>
      </c>
      <c r="AP508" t="str" xml:space="preserve">
        <v xml:space="preserve">Falla en POS y Microsens_x000d_
•	La falla se produjo por remodelación del lineal de cajas el cual fue realizado por onsite tienda._x000d_
- 	Se restablece con la visita del proveedor de cableado el cual realizo el movimiento de cableado.</v>
      </c>
      <c r="AQ508">
        <v>0.3333333333333333</v>
      </c>
      <c r="AR508">
        <v>0.875</v>
      </c>
    </row>
    <row r="509" xml:space="preserve">
      <c r="A509">
        <v>430668</v>
      </c>
      <c r="B509" t="str">
        <f>VLOOKUP(H509,DetalleTiendas!A$2:S$1778,3,FALSE)</f>
        <v>SUPERMERCADOS</v>
      </c>
      <c r="C509" t="str">
        <f>VLOOKUP(H509,DetalleTiendas!A$2:S$1778,4,FALSE)</f>
        <v>METRO</v>
      </c>
      <c r="D509" t="str">
        <f>VLOOKUP(H509,DetalleTiendas!A$2:S$1778,5,FALSE)</f>
        <v>BOGOTA</v>
      </c>
      <c r="E509" t="str">
        <v>CORTE DE ENERGIA</v>
      </c>
      <c r="F509" t="str">
        <v>NO</v>
      </c>
      <c r="G509" t="str" xml:space="preserve">
        <f xml:space="preserve">IF(
   AND(ISNUMBER(VALUE(MID(H509,3,3))), ISNUMBER(FIND(" ", H509))),
   LEFT(H509,FIND(" ",H509)-1),
   H509
)</f>
        <v>M071</v>
      </c>
      <c r="H509" t="str">
        <v>M071 TINTALITO</v>
      </c>
      <c r="J509" t="str">
        <v>Redes y Comunicaciones-NIVEL 2 - COL</v>
      </c>
      <c r="K509" t="str">
        <v>Guillermo Gutierrez</v>
      </c>
      <c r="L509" t="str">
        <v>CERRADO</v>
      </c>
      <c r="M509" t="str">
        <v>CERRADO</v>
      </c>
      <c r="N509" t="str">
        <v>ALTA</v>
      </c>
      <c r="O509">
        <v>45320</v>
      </c>
      <c r="P509">
        <v>0.6388888888888888</v>
      </c>
      <c r="Q509" t="str">
        <f>TEXT(KPI_IMs_2[[#This Row],[FECHA DE LA NOVEDAD]],"MMMM")</f>
        <v>enero</v>
      </c>
      <c r="R509" t="str">
        <f>TEXT(KPI_IMs_2[[#This Row],[FECHA DE LA NOVEDAD]],"aaaa")</f>
        <v>2024</v>
      </c>
      <c r="S509">
        <v>45320</v>
      </c>
      <c r="T509">
        <v>45320</v>
      </c>
      <c r="U509">
        <v>0.6472222222222223</v>
      </c>
      <c r="V509">
        <v>0.6805555555555556</v>
      </c>
      <c r="W509">
        <f>((KPI_IMs_2[[#This Row],[FECHA DE RESOLUCION]]+KPI_IMs_2[[#This Row],[HORA CIERRE IM]])-(KPI_IMs_2[[#This Row],[FECHA DE LA NOVEDAD]]+KPI_IMs_2[[#This Row],[HORA DE LA FALLA]]))*24*60</f>
        <v>59.99999999650754</v>
      </c>
      <c r="X509" t="str" cm="1" xml:space="preserve">
        <f t="array" ref="X509" xml:space="preserve">IF(OR(O509="",P509="",S509="",V509="",AQ509="",AR509=""),"",
  LET(
    _xlpm.inicio, O509 + P509,
    _xlpm.fin, S509 + V509,
    _xlpm.dias, INT(_xlpm.fin - _xlpm.inicio),
    _xlpm.tiempo, REDUCE(0, SEQUENCE(_xlpm.dias + 1, 1, 0, 1),
      LAMBDA(_xlpm.acum,_xlpm.d,
        LET(
          _xlpm.dia, TRUNC(_xlpm.inicio) + _xlpm.d,
          _xlpm.horaIni, IF(_xlpm.d = 0, MAX(_xlpm.inicio, _xlpm.dia + AQ509), _xlpm.dia + AQ509),
          _xlpm.horaFin, IF(_xlpm.d = _xlpm.dias, MIN(_xlpm.fin, _xlpm.dia + AR509), _xlpm.dia + AR509),
          _xlpm.tiempo_dia, MAX(0, _xlpm.horaFin - _xlpm.horaIni),
          _xlpm.acum + _xlpm.tiempo_dia
        )
      )
    ),
    TEXT(_xlpm.tiempo, "h:mm")
  )
)</f>
        <v>1:00</v>
      </c>
      <c r="Y509" t="str">
        <f>TEXT((KPI_IMs_2[[#This Row],[FECHA DE REPORTE]]+KPI_IMs_2[[#This Row],[HORA DE REPORTE]]) - (KPI_IMs_2[[#This Row],[FECHA DE LA NOVEDAD]]+KPI_IMs_2[[#This Row],[HORA DE LA FALLA]]), "[h]:mm")</f>
        <v>0:12</v>
      </c>
      <c r="Z509" t="str">
        <v>CAIDA ENLACES</v>
      </c>
      <c r="AA509" t="str">
        <v>Red / Enlace / Proveedor</v>
      </c>
      <c r="AB509" t="str">
        <v>CAIDA ENLACE BACKUP DE PROVEEDOR - CLARO; ETB</v>
      </c>
      <c r="AC509" t="str">
        <v>Proveedor - Red/Infraestructura</v>
      </c>
      <c r="AD509" t="str">
        <v>SI</v>
      </c>
      <c r="AE509" t="str">
        <v>NO</v>
      </c>
      <c r="AF509" t="str">
        <v>NO</v>
      </c>
      <c r="AG509" t="str">
        <v>NO</v>
      </c>
      <c r="AH509" t="str">
        <v>EXTERNO</v>
      </c>
      <c r="AI509" t="str">
        <v>PROVEEDOR</v>
      </c>
      <c r="AJ509" t="str">
        <v>Ajuste por parte del Proveedor</v>
      </c>
      <c r="AM509" t="str">
        <v>Culminado 100%</v>
      </c>
      <c r="AP509" t="str" xml:space="preserve">
        <v xml:space="preserve">FALLA DE ENLACES  _x000d_
•	Se presenta caída de enlace de Claro y de ETB; Se tiene caído el enlace de ETB del datacenter de Cirion que manejan las tiendas._x000d_
- 	Reconexión por parte del proveedor </v>
      </c>
      <c r="AQ509">
        <v>0.3333333333333333</v>
      </c>
      <c r="AR509">
        <v>0.875</v>
      </c>
    </row>
    <row r="510" xml:space="preserve">
      <c r="A510">
        <v>430668</v>
      </c>
      <c r="B510" t="str">
        <f>VLOOKUP(H510,DetalleTiendas!A$2:S$1778,3,FALSE)</f>
        <v>SUPERMERCADOS</v>
      </c>
      <c r="C510" t="str">
        <f>VLOOKUP(H510,DetalleTiendas!A$2:S$1778,4,FALSE)</f>
        <v>METRO</v>
      </c>
      <c r="D510" t="str">
        <f>VLOOKUP(H510,DetalleTiendas!A$2:S$1778,5,FALSE)</f>
        <v>BOGOTA</v>
      </c>
      <c r="E510" t="str">
        <v>CORTE DE ENERGIA</v>
      </c>
      <c r="F510" t="str">
        <v>NO</v>
      </c>
      <c r="G510" t="str" xml:space="preserve">
        <f xml:space="preserve">IF(
   AND(ISNUMBER(VALUE(MID(H510,3,3))), ISNUMBER(FIND(" ", H510))),
   LEFT(H510,FIND(" ",H510)-1),
   H510
)</f>
        <v>M074</v>
      </c>
      <c r="H510" t="str">
        <v>M074 FACATATIVA</v>
      </c>
      <c r="J510" t="str">
        <v>Redes y Comunicaciones-NIVEL 2 - COL</v>
      </c>
      <c r="K510" t="str">
        <v>Guillermo Gutierrez</v>
      </c>
      <c r="L510" t="str">
        <v>CERRADO</v>
      </c>
      <c r="M510" t="str">
        <v>CERRADO</v>
      </c>
      <c r="N510" t="str">
        <v>ALTA</v>
      </c>
      <c r="O510">
        <v>45320</v>
      </c>
      <c r="P510">
        <v>0.6388888888888888</v>
      </c>
      <c r="Q510" t="str">
        <f>TEXT(KPI_IMs_2[[#This Row],[FECHA DE LA NOVEDAD]],"MMMM")</f>
        <v>enero</v>
      </c>
      <c r="R510" t="str">
        <f>TEXT(KPI_IMs_2[[#This Row],[FECHA DE LA NOVEDAD]],"aaaa")</f>
        <v>2024</v>
      </c>
      <c r="S510">
        <v>45320</v>
      </c>
      <c r="T510">
        <v>45320</v>
      </c>
      <c r="U510">
        <v>0.6472222222222223</v>
      </c>
      <c r="V510">
        <v>0.6805555555555556</v>
      </c>
      <c r="W510">
        <f>((KPI_IMs_2[[#This Row],[FECHA DE RESOLUCION]]+KPI_IMs_2[[#This Row],[HORA CIERRE IM]])-(KPI_IMs_2[[#This Row],[FECHA DE LA NOVEDAD]]+KPI_IMs_2[[#This Row],[HORA DE LA FALLA]]))*24*60</f>
        <v>59.99999999650754</v>
      </c>
      <c r="X510" t="str" cm="1" xml:space="preserve">
        <f t="array" ref="X510" xml:space="preserve">IF(OR(O510="",P510="",S510="",V510="",AQ510="",AR510=""),"",
  LET(
    _xlpm.inicio, O510 + P510,
    _xlpm.fin, S510 + V510,
    _xlpm.dias, INT(_xlpm.fin - _xlpm.inicio),
    _xlpm.tiempo, REDUCE(0, SEQUENCE(_xlpm.dias + 1, 1, 0, 1),
      LAMBDA(_xlpm.acum,_xlpm.d,
        LET(
          _xlpm.dia, TRUNC(_xlpm.inicio) + _xlpm.d,
          _xlpm.horaIni, IF(_xlpm.d = 0, MAX(_xlpm.inicio, _xlpm.dia + AQ510), _xlpm.dia + AQ510),
          _xlpm.horaFin, IF(_xlpm.d = _xlpm.dias, MIN(_xlpm.fin, _xlpm.dia + AR510), _xlpm.dia + AR510),
          _xlpm.tiempo_dia, MAX(0, _xlpm.horaFin - _xlpm.horaIni),
          _xlpm.acum + _xlpm.tiempo_dia
        )
      )
    ),
    TEXT(_xlpm.tiempo, "h:mm")
  )
)</f>
        <v>1:00</v>
      </c>
      <c r="Y510" t="str">
        <f>TEXT((KPI_IMs_2[[#This Row],[FECHA DE REPORTE]]+KPI_IMs_2[[#This Row],[HORA DE REPORTE]]) - (KPI_IMs_2[[#This Row],[FECHA DE LA NOVEDAD]]+KPI_IMs_2[[#This Row],[HORA DE LA FALLA]]), "[h]:mm")</f>
        <v>0:12</v>
      </c>
      <c r="Z510" t="str">
        <v>CAIDA ENLACES</v>
      </c>
      <c r="AA510" t="str">
        <v>Red / Enlace / Proveedor</v>
      </c>
      <c r="AB510" t="str">
        <v>CAIDA ENLACE BACKUP DE PROVEEDOR - CLARO; ETB</v>
      </c>
      <c r="AC510" t="str">
        <v>Proveedor - Red/Infraestructura</v>
      </c>
      <c r="AD510" t="str">
        <v>SI</v>
      </c>
      <c r="AE510" t="str">
        <v>NO</v>
      </c>
      <c r="AF510" t="str">
        <v>NO</v>
      </c>
      <c r="AG510" t="str">
        <v>NO</v>
      </c>
      <c r="AH510" t="str">
        <v>EXTERNO</v>
      </c>
      <c r="AI510" t="str">
        <v>PROVEEDOR</v>
      </c>
      <c r="AJ510" t="str">
        <v>Ajuste por parte del Proveedor</v>
      </c>
      <c r="AM510" t="str">
        <v>Culminado 100%</v>
      </c>
      <c r="AP510" t="str" xml:space="preserve">
        <v xml:space="preserve">FALLA DE ENLACES  _x000d_
•	Se presenta caída de enlace de Claro y de ETB; Se tiene caído el enlace de ETB del datacenter de Cirion que manejan las tiendas._x000d_
- 	Reconexión por parte del proveedor </v>
      </c>
      <c r="AQ510">
        <v>0.3333333333333333</v>
      </c>
      <c r="AR510">
        <v>0.875</v>
      </c>
    </row>
    <row r="511" xml:space="preserve">
      <c r="A511">
        <v>430725</v>
      </c>
      <c r="B511" t="str">
        <f>VLOOKUP(H511,DetalleTiendas!A$2:S$1778,3,FALSE)</f>
        <v>SUPERMERCADOS</v>
      </c>
      <c r="C511" t="str">
        <f>VLOOKUP(H511,DetalleTiendas!A$2:S$1778,4,FALSE)</f>
        <v>JUMBO</v>
      </c>
      <c r="D511" t="str">
        <f>VLOOKUP(H511,DetalleTiendas!A$2:S$1778,5,FALSE)</f>
        <v>BOGOTA</v>
      </c>
      <c r="E511" t="str">
        <v>CONVENIOS/CREDITOS ESPECIALES</v>
      </c>
      <c r="F511" t="str">
        <v>SI</v>
      </c>
      <c r="G511" t="str" xml:space="preserve">
        <f xml:space="preserve">IF(
   AND(ISNUMBER(VALUE(MID(H511,3,3))), ISNUMBER(FIND(" ", H511))),
   LEFT(H511,FIND(" ",H511)-1),
   H511
)</f>
        <v>J019</v>
      </c>
      <c r="H511" t="str">
        <v>J019 SANTA ANA</v>
      </c>
      <c r="J511" t="str">
        <v>SC_Resolución_Nivel2_Front_SM CO</v>
      </c>
      <c r="K511" t="str">
        <v>Diego Alejandro Mahecha</v>
      </c>
      <c r="L511" t="str">
        <v>CERRADO</v>
      </c>
      <c r="M511" t="str">
        <v>CERRADO</v>
      </c>
      <c r="N511" t="str">
        <v>MEDIA</v>
      </c>
      <c r="O511">
        <v>45320</v>
      </c>
      <c r="P511">
        <v>0.6319444444444444</v>
      </c>
      <c r="Q511" t="str">
        <f>TEXT(KPI_IMs_2[[#This Row],[FECHA DE LA NOVEDAD]],"MMMM")</f>
        <v>enero</v>
      </c>
      <c r="R511" t="str">
        <f>TEXT(KPI_IMs_2[[#This Row],[FECHA DE LA NOVEDAD]],"aaaa")</f>
        <v>2024</v>
      </c>
      <c r="S511">
        <v>45320</v>
      </c>
      <c r="T511">
        <v>45320</v>
      </c>
      <c r="U511">
        <v>0.65625</v>
      </c>
      <c r="V511">
        <v>0.7361111111111112</v>
      </c>
      <c r="W511">
        <f>((KPI_IMs_2[[#This Row],[FECHA DE RESOLUCION]]+KPI_IMs_2[[#This Row],[HORA CIERRE IM]])-(KPI_IMs_2[[#This Row],[FECHA DE LA NOVEDAD]]+KPI_IMs_2[[#This Row],[HORA DE LA FALLA]]))*24*60</f>
        <v>149.99999999650754</v>
      </c>
      <c r="X511" t="str" cm="1" xml:space="preserve">
        <f t="array" ref="X511" xml:space="preserve">IF(OR(O511="",P511="",S511="",V511="",AQ511="",AR511=""),"",
  LET(
    _xlpm.inicio, O511 + P511,
    _xlpm.fin, S511 + V511,
    _xlpm.dias, INT(_xlpm.fin - _xlpm.inicio),
    _xlpm.tiempo, REDUCE(0, SEQUENCE(_xlpm.dias + 1, 1, 0, 1),
      LAMBDA(_xlpm.acum,_xlpm.d,
        LET(
          _xlpm.dia, TRUNC(_xlpm.inicio) + _xlpm.d,
          _xlpm.horaIni, IF(_xlpm.d = 0, MAX(_xlpm.inicio, _xlpm.dia + AQ511), _xlpm.dia + AQ511),
          _xlpm.horaFin, IF(_xlpm.d = _xlpm.dias, MIN(_xlpm.fin, _xlpm.dia + AR511), _xlpm.dia + AR511),
          _xlpm.tiempo_dia, MAX(0, _xlpm.horaFin - _xlpm.horaIni),
          _xlpm.acum + _xlpm.tiempo_dia
        )
      )
    ),
    TEXT(_xlpm.tiempo, "h:mm")
  )
)</f>
        <v>2:30</v>
      </c>
      <c r="Y511" t="str">
        <f>TEXT((KPI_IMs_2[[#This Row],[FECHA DE REPORTE]]+KPI_IMs_2[[#This Row],[HORA DE REPORTE]]) - (KPI_IMs_2[[#This Row],[FECHA DE LA NOVEDAD]]+KPI_IMs_2[[#This Row],[HORA DE LA FALLA]]), "[h]:mm")</f>
        <v>0:35</v>
      </c>
      <c r="Z511" t="str">
        <v>SELFCHECKOUT FUERA DE LÍNEA</v>
      </c>
      <c r="AA511" t="str">
        <v>Software / Actualización</v>
      </c>
      <c r="AB511" t="str">
        <v>SELF CHEKOUT BLOQUEADO</v>
      </c>
      <c r="AC511" t="str">
        <v>Software / Actualización</v>
      </c>
      <c r="AD511" t="str">
        <v>SI</v>
      </c>
      <c r="AE511" t="str">
        <v>NO</v>
      </c>
      <c r="AF511" t="str">
        <v>NO</v>
      </c>
      <c r="AG511" t="str">
        <v>NO</v>
      </c>
      <c r="AH511" t="str">
        <v>INTERNO</v>
      </c>
      <c r="AI511" t="str">
        <v>SISTEMAS</v>
      </c>
      <c r="AJ511" t="str">
        <v>Reinicio y cargue de los SCO</v>
      </c>
      <c r="AM511" t="str">
        <v>Culminado 100%</v>
      </c>
      <c r="AP511" t="str" xml:space="preserve">
        <v xml:space="preserve">SELFCHECKOUT FUERA DE LÍNEA _x000d_
- 	Se revisó el equipo rap; se activo el usuario administrado; se reiniciaron los SCO; se hicieron pruebas y quedan funcionales ;adicional se descargo el diagfile y se le envio a NCR para que validara porque no podian ingresar.</v>
      </c>
      <c r="AQ511">
        <v>0.3333333333333333</v>
      </c>
      <c r="AR511">
        <v>0.875</v>
      </c>
    </row>
    <row r="512" xml:space="preserve">
      <c r="A512">
        <v>430036</v>
      </c>
      <c r="B512" t="str">
        <f>VLOOKUP(H512,DetalleTiendas!A$2:S$1778,3,FALSE)</f>
        <v>SUPERMERCADOS</v>
      </c>
      <c r="C512" t="str">
        <f>VLOOKUP(H512,DetalleTiendas!A$2:S$1778,4,FALSE)</f>
        <v>JUMBO</v>
      </c>
      <c r="D512" t="str">
        <f>VLOOKUP(H512,DetalleTiendas!A$2:S$1778,5,FALSE)</f>
        <v>CENTRO</v>
      </c>
      <c r="E512" t="str">
        <v>ENLACES</v>
      </c>
      <c r="F512" t="str">
        <v>NO</v>
      </c>
      <c r="G512" t="str" xml:space="preserve">
        <f xml:space="preserve">IF(
   AND(ISNUMBER(VALUE(MID(H512,3,3))), ISNUMBER(FIND(" ", H512))),
   LEFT(H512,FIND(" ",H512)-1),
   H512
)</f>
        <v>J024</v>
      </c>
      <c r="H512" t="str">
        <v>J024 PREMIUM PLAZA</v>
      </c>
      <c r="J512" t="str">
        <v>Operaciones_Monitoreo_Redes_SM Colombia</v>
      </c>
      <c r="K512" t="str">
        <v>Guillermo Gutierrez</v>
      </c>
      <c r="L512" t="str">
        <v>CERRADO</v>
      </c>
      <c r="M512" t="str">
        <v>CERRADO</v>
      </c>
      <c r="N512" t="str">
        <v>BAJA</v>
      </c>
      <c r="O512">
        <v>45320</v>
      </c>
      <c r="P512">
        <v>0.2916666666666667</v>
      </c>
      <c r="Q512" t="str">
        <f>TEXT(KPI_IMs_2[[#This Row],[FECHA DE LA NOVEDAD]],"MMMM")</f>
        <v>enero</v>
      </c>
      <c r="R512" t="str">
        <f>TEXT(KPI_IMs_2[[#This Row],[FECHA DE LA NOVEDAD]],"aaaa")</f>
        <v>2024</v>
      </c>
      <c r="S512">
        <v>45321</v>
      </c>
      <c r="T512">
        <v>45320</v>
      </c>
      <c r="U512">
        <v>0.375</v>
      </c>
      <c r="V512">
        <v>0.7215277777777778</v>
      </c>
      <c r="W512">
        <f>((KPI_IMs_2[[#This Row],[FECHA DE RESOLUCION]]+KPI_IMs_2[[#This Row],[HORA CIERRE IM]])-(KPI_IMs_2[[#This Row],[FECHA DE LA NOVEDAD]]+KPI_IMs_2[[#This Row],[HORA DE LA FALLA]]))*24*60</f>
        <v>2059.0000000060536</v>
      </c>
      <c r="X512" t="str" cm="1" xml:space="preserve">
        <f t="array" ref="X512" xml:space="preserve">IF(OR(O512="",P512="",S512="",V512="",AQ512="",AR512=""),"",
  LET(
    _xlpm.inicio, O512 + P512,
    _xlpm.fin, S512 + V512,
    _xlpm.dias, INT(_xlpm.fin - _xlpm.inicio),
    _xlpm.tiempo, REDUCE(0, SEQUENCE(_xlpm.dias + 1, 1, 0, 1),
      LAMBDA(_xlpm.acum,_xlpm.d,
        LET(
          _xlpm.dia, TRUNC(_xlpm.inicio) + _xlpm.d,
          _xlpm.horaIni, IF(_xlpm.d = 0, MAX(_xlpm.inicio, _xlpm.dia + AQ512), _xlpm.dia + AQ512),
          _xlpm.horaFin, IF(_xlpm.d = _xlpm.dias, MIN(_xlpm.fin, _xlpm.dia + AR512), _xlpm.dia + AR512),
          _xlpm.tiempo_dia, MAX(0, _xlpm.horaFin - _xlpm.horaIni),
          _xlpm.acum + _xlpm.tiempo_dia
        )
      )
    ),
    TEXT(_xlpm.tiempo, "h:mm")
  )
)</f>
        <v>22:19</v>
      </c>
      <c r="Y512" t="str">
        <f>TEXT((KPI_IMs_2[[#This Row],[FECHA DE REPORTE]]+KPI_IMs_2[[#This Row],[HORA DE REPORTE]]) - (KPI_IMs_2[[#This Row],[FECHA DE LA NOVEDAD]]+KPI_IMs_2[[#This Row],[HORA DE LA FALLA]]), "[h]:mm")</f>
        <v>2:00</v>
      </c>
      <c r="Z512" t="str">
        <v>CAIDA ENLACES</v>
      </c>
      <c r="AA512" t="str">
        <v>Red / Enlace / Proveedor</v>
      </c>
      <c r="AB512" t="str">
        <v>FALLA EN LA FIBRA DEL PROVEEDOR - CLARO</v>
      </c>
      <c r="AC512" t="str">
        <v>Proveedor - Red/Infraestructura</v>
      </c>
      <c r="AD512" t="str">
        <v>SI</v>
      </c>
      <c r="AE512" t="str">
        <v>NO</v>
      </c>
      <c r="AF512" t="str">
        <v>NO</v>
      </c>
      <c r="AG512" t="str">
        <v>NO</v>
      </c>
      <c r="AH512" t="str">
        <v>EXTERNO</v>
      </c>
      <c r="AI512" t="str">
        <v>PROVEEDOR</v>
      </c>
      <c r="AJ512" t="str">
        <v>Ajuste por parte del Proveedor</v>
      </c>
      <c r="AM512" t="str">
        <v>Culminado 100%</v>
      </c>
      <c r="AP512" t="str" xml:space="preserve">
        <v xml:space="preserve">FALLA EN CONEXCION DEL ROUTER  _x000d_
•	Se presenta caída de enlace de Claro por problemas de fibra; en la visita realizada por ellos y en la revisión del cableado de fibra desconectaron el router del canal principal sin culpa la cual genero caída total de la tienda._x000d_
- 	Reconexión por parte del proveedor </v>
      </c>
      <c r="AQ512">
        <v>0.3333333333333333</v>
      </c>
      <c r="AR512">
        <v>0.875</v>
      </c>
    </row>
    <row r="513" xml:space="preserve">
      <c r="A513">
        <v>432151</v>
      </c>
      <c r="B513" t="str">
        <f>VLOOKUP(H513,DetalleTiendas!A$2:S$1778,3,FALSE)</f>
        <v>SUPERMERCADOS</v>
      </c>
      <c r="C513" t="str">
        <f>VLOOKUP(H513,DetalleTiendas!A$2:S$1778,4,FALSE)</f>
        <v>JUMBO</v>
      </c>
      <c r="D513" t="str">
        <f>VLOOKUP(H513,DetalleTiendas!A$2:S$1778,5,FALSE)</f>
        <v>BOGOTA</v>
      </c>
      <c r="E513" t="str">
        <v>ENLACES</v>
      </c>
      <c r="F513" t="str">
        <v>N/A</v>
      </c>
      <c r="G513" t="str" xml:space="preserve">
        <f xml:space="preserve">IF(
   AND(ISNUMBER(VALUE(MID(H513,3,3))), ISNUMBER(FIND(" ", H513))),
   LEFT(H513,FIND(" ",H513)-1),
   H513
)</f>
        <v>J014</v>
      </c>
      <c r="H513" t="str">
        <v>J014 CALLE 170</v>
      </c>
      <c r="J513" t="str">
        <v>Mesas Especializadas Colombia</v>
      </c>
      <c r="K513" t="str">
        <v>Oscar Ramirez</v>
      </c>
      <c r="L513" t="str">
        <v>CERRADO</v>
      </c>
      <c r="M513" t="str">
        <v>CERRADO</v>
      </c>
      <c r="N513" t="str">
        <v>MEDIA</v>
      </c>
      <c r="O513">
        <v>45320</v>
      </c>
      <c r="P513">
        <v>0.2916666666666667</v>
      </c>
      <c r="Q513" t="str">
        <f>TEXT(KPI_IMs_2[[#This Row],[FECHA DE LA NOVEDAD]],"MMMM")</f>
        <v>enero</v>
      </c>
      <c r="R513" t="str">
        <f>TEXT(KPI_IMs_2[[#This Row],[FECHA DE LA NOVEDAD]],"aaaa")</f>
        <v>2024</v>
      </c>
      <c r="S513">
        <v>45320</v>
      </c>
      <c r="T513">
        <v>45320</v>
      </c>
      <c r="U513">
        <v>0.4583333333333333</v>
      </c>
      <c r="V513">
        <v>0.9583333333333334</v>
      </c>
      <c r="W513">
        <f>((KPI_IMs_2[[#This Row],[FECHA DE RESOLUCION]]+KPI_IMs_2[[#This Row],[HORA CIERRE IM]])-(KPI_IMs_2[[#This Row],[FECHA DE LA NOVEDAD]]+KPI_IMs_2[[#This Row],[HORA DE LA FALLA]]))*24*60</f>
        <v>960.0000000069849</v>
      </c>
      <c r="X513" t="str" cm="1" xml:space="preserve">
        <f t="array" ref="X513" xml:space="preserve">IF(OR(O513="",P513="",S513="",V513="",AQ513="",AR513=""),"",
  LET(
    _xlpm.inicio, O513 + P513,
    _xlpm.fin, S513 + V513,
    _xlpm.dias, INT(_xlpm.fin - _xlpm.inicio),
    _xlpm.tiempo, REDUCE(0, SEQUENCE(_xlpm.dias + 1, 1, 0, 1),
      LAMBDA(_xlpm.acum,_xlpm.d,
        LET(
          _xlpm.dia, TRUNC(_xlpm.inicio) + _xlpm.d,
          _xlpm.horaIni, IF(_xlpm.d = 0, MAX(_xlpm.inicio, _xlpm.dia + AQ513), _xlpm.dia + AQ513),
          _xlpm.horaFin, IF(_xlpm.d = _xlpm.dias, MIN(_xlpm.fin, _xlpm.dia + AR513), _xlpm.dia + AR513),
          _xlpm.tiempo_dia, MAX(0, _xlpm.horaFin - _xlpm.horaIni),
          _xlpm.acum + _xlpm.tiempo_dia
        )
      )
    ),
    TEXT(_xlpm.tiempo, "h:mm")
  )
)</f>
        <v>13:00</v>
      </c>
      <c r="Y513" t="str">
        <f>TEXT((KPI_IMs_2[[#This Row],[FECHA DE REPORTE]]+KPI_IMs_2[[#This Row],[HORA DE REPORTE]]) - (KPI_IMs_2[[#This Row],[FECHA DE LA NOVEDAD]]+KPI_IMs_2[[#This Row],[HORA DE LA FALLA]]), "[h]:mm")</f>
        <v>4:00</v>
      </c>
      <c r="Z513" t="str">
        <v>NOVEDAD CIFRA DE VENTA JANO</v>
      </c>
      <c r="AA513" t="str">
        <v>Software / Actualización</v>
      </c>
      <c r="AB513" t="str">
        <v>BASE DE DATOS</v>
      </c>
      <c r="AC513" t="str">
        <v>Software / Actualización</v>
      </c>
      <c r="AD513" t="str">
        <v>NO</v>
      </c>
      <c r="AE513" t="str">
        <v>SI</v>
      </c>
      <c r="AF513" t="str">
        <v>NO</v>
      </c>
      <c r="AG513" t="str">
        <v>NO</v>
      </c>
      <c r="AH513" t="str">
        <v>INTERNO</v>
      </c>
      <c r="AI513" t="str">
        <v>SISTEMAS</v>
      </c>
      <c r="AJ513" t="str">
        <v xml:space="preserve">ajustes a nivel de aplicacion y base de datos </v>
      </c>
      <c r="AM513" t="str">
        <v>Culminado 100%</v>
      </c>
      <c r="AP513" t="str" xml:space="preserve">
        <v xml:space="preserve">cuadratura de la cifra de venta POS/PDV_x000d_
•	No es posible realizar transacciones._x000d_
- 	Se realizan varias validaciones a nivel de red y de servidor; donde no se encuentra ninguna novedad; se revisa a nivel de base de datos y procesos en el servidor; donde se encuentran 1 dirección que tienen varias peticiones de conexión hacia el servidor y corresponden a las IP de las POS 16. Al hacer la respectiva revisión se detectó que había 1 caja que estaban presentan conflicto; las POS 16 que falla en la tabla unisys.db; lo cual nos sirvió para hacer una revisión a nivel nacional para saber el tipo de afectación en las demás tiendas._x000d_
</v>
      </c>
      <c r="AQ513">
        <v>0.3333333333333333</v>
      </c>
      <c r="AR513">
        <v>0.875</v>
      </c>
    </row>
    <row r="514" xml:space="preserve">
      <c r="A514">
        <v>432127</v>
      </c>
      <c r="B514" t="str">
        <f>VLOOKUP(H514,DetalleTiendas!A$2:S$1778,3,FALSE)</f>
        <v>SUPERMERCADOS</v>
      </c>
      <c r="C514" t="str">
        <f>VLOOKUP(H514,DetalleTiendas!A$2:S$1778,4,FALSE)</f>
        <v>JUMBO</v>
      </c>
      <c r="D514" t="str">
        <f>VLOOKUP(H514,DetalleTiendas!A$2:S$1778,5,FALSE)</f>
        <v>BOGOTA</v>
      </c>
      <c r="E514" t="str">
        <v>ENLACES</v>
      </c>
      <c r="F514" t="str">
        <v>SI</v>
      </c>
      <c r="G514" t="str" xml:space="preserve">
        <f xml:space="preserve">IF(
   AND(ISNUMBER(VALUE(MID(H514,3,3))), ISNUMBER(FIND(" ", H514))),
   LEFT(H514,FIND(" ",H514)-1),
   H514
)</f>
        <v>J070</v>
      </c>
      <c r="H514" t="str">
        <v>J070 SUBA</v>
      </c>
      <c r="J514" t="str">
        <v>Mesas Especializadas Colombia</v>
      </c>
      <c r="K514" t="str">
        <v>Oscar Ramirez</v>
      </c>
      <c r="L514" t="str">
        <v>CERRADO</v>
      </c>
      <c r="M514" t="str">
        <v>CERRADO</v>
      </c>
      <c r="N514" t="str">
        <v>MEDIA</v>
      </c>
      <c r="O514">
        <v>45318</v>
      </c>
      <c r="P514">
        <v>0.6666666666666666</v>
      </c>
      <c r="Q514" t="str">
        <f>TEXT(KPI_IMs_2[[#This Row],[FECHA DE LA NOVEDAD]],"MMMM")</f>
        <v>enero</v>
      </c>
      <c r="R514" t="str">
        <f>TEXT(KPI_IMs_2[[#This Row],[FECHA DE LA NOVEDAD]],"aaaa")</f>
        <v>2024</v>
      </c>
      <c r="S514">
        <v>45318</v>
      </c>
      <c r="T514">
        <v>45318</v>
      </c>
      <c r="U514">
        <v>0.6805555555555556</v>
      </c>
      <c r="V514">
        <v>0.7708333333333334</v>
      </c>
      <c r="W514">
        <f>((KPI_IMs_2[[#This Row],[FECHA DE RESOLUCION]]+KPI_IMs_2[[#This Row],[HORA CIERRE IM]])-(KPI_IMs_2[[#This Row],[FECHA DE LA NOVEDAD]]+KPI_IMs_2[[#This Row],[HORA DE LA FALLA]]))*24*60</f>
        <v>150.00000000698492</v>
      </c>
      <c r="X514" t="str" cm="1" xml:space="preserve">
        <f t="array" ref="X514" xml:space="preserve">IF(OR(O514="",P514="",S514="",V514="",AQ514="",AR514=""),"",
  LET(
    _xlpm.inicio, O514 + P514,
    _xlpm.fin, S514 + V514,
    _xlpm.dias, INT(_xlpm.fin - _xlpm.inicio),
    _xlpm.tiempo, REDUCE(0, SEQUENCE(_xlpm.dias + 1, 1, 0, 1),
      LAMBDA(_xlpm.acum,_xlpm.d,
        LET(
          _xlpm.dia, TRUNC(_xlpm.inicio) + _xlpm.d,
          _xlpm.horaIni, IF(_xlpm.d = 0, MAX(_xlpm.inicio, _xlpm.dia + AQ514), _xlpm.dia + AQ514),
          _xlpm.horaFin, IF(_xlpm.d = _xlpm.dias, MIN(_xlpm.fin, _xlpm.dia + AR514), _xlpm.dia + AR514),
          _xlpm.tiempo_dia, MAX(0, _xlpm.horaFin - _xlpm.horaIni),
          _xlpm.acum + _xlpm.tiempo_dia
        )
      )
    ),
    TEXT(_xlpm.tiempo, "h:mm")
  )
)</f>
        <v>2:30</v>
      </c>
      <c r="Y514" t="str">
        <f>TEXT((KPI_IMs_2[[#This Row],[FECHA DE REPORTE]]+KPI_IMs_2[[#This Row],[HORA DE REPORTE]]) - (KPI_IMs_2[[#This Row],[FECHA DE LA NOVEDAD]]+KPI_IMs_2[[#This Row],[HORA DE LA FALLA]]), "[h]:mm")</f>
        <v>0:20</v>
      </c>
      <c r="Z514" t="str">
        <v>FALLAS EN SUBIDA DE TRANSACCIONES</v>
      </c>
      <c r="AA514" t="str">
        <v>Servidores / Infraestructura</v>
      </c>
      <c r="AB514" t="str">
        <v>FALLA EN BD Tplinux</v>
      </c>
      <c r="AC514" t="str">
        <v>Infraestructura - Eléctrica</v>
      </c>
      <c r="AD514" t="str">
        <v>SI</v>
      </c>
      <c r="AE514" t="str">
        <v>NO</v>
      </c>
      <c r="AF514" t="str">
        <v>NO</v>
      </c>
      <c r="AG514" t="str">
        <v>NO</v>
      </c>
      <c r="AH514" t="str">
        <v>INTERNO</v>
      </c>
      <c r="AI514" t="str">
        <v>SISTEMAS</v>
      </c>
      <c r="AJ514" t="str">
        <v>Integracion / Desarrollo</v>
      </c>
      <c r="AM514" t="str">
        <v>Culminado 100%</v>
      </c>
      <c r="AP514" t="str" xml:space="preserve">
        <v xml:space="preserve">LENTITUD DE POS_x000d_
•        Se encuentra que las pos: 11 14 8 presentaban colas de conexión hacia la base de datos del servidor_x000d_
*        Las cajas poseían un fallo y se reemplazaron con otra copia de otro pos._x000d_
-        la base de datos tplinux generaba bloqueo de conexiones y por ende lentitud y falla en subida de transacciones de la tienda; se encontró luego del análisis que la base de datos unisys.db de estas cajas poseían un fallo y se reemplazaron con otra copia de otro pos.</v>
      </c>
      <c r="AQ514">
        <v>0.3333333333333333</v>
      </c>
      <c r="AR514">
        <v>0.875</v>
      </c>
    </row>
    <row r="515" xml:space="preserve">
      <c r="A515">
        <v>427415</v>
      </c>
      <c r="B515" t="str">
        <f>VLOOKUP(H515,DetalleTiendas!A$2:S$1778,3,FALSE)</f>
        <v>SUPERMERCADOS</v>
      </c>
      <c r="C515" t="str">
        <f>VLOOKUP(H515,DetalleTiendas!A$2:S$1778,4,FALSE)</f>
        <v>JUMBO</v>
      </c>
      <c r="D515" t="str">
        <f>VLOOKUP(H515,DetalleTiendas!A$2:S$1778,5,FALSE)</f>
        <v>COSTA</v>
      </c>
      <c r="E515" t="str">
        <v>TRIBUTARIOS</v>
      </c>
      <c r="F515" t="str">
        <v>N/A</v>
      </c>
      <c r="G515" t="str" xml:space="preserve">
        <f xml:space="preserve">IF(
   AND(ISNUMBER(VALUE(MID(H515,3,3))), ISNUMBER(FIND(" ", H515))),
   LEFT(H515,FIND(" ",H515)-1),
   H515
)</f>
        <v>J043</v>
      </c>
      <c r="H515" t="str">
        <v>J043 ALTOS DEL PRADO</v>
      </c>
      <c r="J515" t="str">
        <v>Soporte_Onsite_REG_Costa_SM_Colombia</v>
      </c>
      <c r="K515" t="str">
        <v>Celso Niebles</v>
      </c>
      <c r="L515" t="str">
        <v>ABIERTO</v>
      </c>
      <c r="M515" t="str">
        <v>CERRADO</v>
      </c>
      <c r="N515" t="str">
        <v>BAJA</v>
      </c>
      <c r="O515">
        <v>45318</v>
      </c>
      <c r="P515">
        <v>0.5777777777777777</v>
      </c>
      <c r="Q515" t="str">
        <f>TEXT(KPI_IMs_2[[#This Row],[FECHA DE LA NOVEDAD]],"MMMM")</f>
        <v>enero</v>
      </c>
      <c r="R515" t="str">
        <f>TEXT(KPI_IMs_2[[#This Row],[FECHA DE LA NOVEDAD]],"aaaa")</f>
        <v>2024</v>
      </c>
      <c r="S515">
        <v>45320</v>
      </c>
      <c r="T515">
        <v>45318</v>
      </c>
      <c r="U515">
        <v>0.7138888888888889</v>
      </c>
      <c r="V515">
        <v>0.3423611111111111</v>
      </c>
      <c r="W515">
        <f>((KPI_IMs_2[[#This Row],[FECHA DE RESOLUCION]]+KPI_IMs_2[[#This Row],[HORA CIERRE IM]])-(KPI_IMs_2[[#This Row],[FECHA DE LA NOVEDAD]]+KPI_IMs_2[[#This Row],[HORA DE LA FALLA]]))*24*60</f>
        <v>2541.000000005588</v>
      </c>
      <c r="X515" t="str" cm="1" xml:space="preserve">
        <f t="array" ref="X515" xml:space="preserve">IF(OR(O515="",P515="",S515="",V515="",AQ515="",AR515=""),"",
  LET(
    _xlpm.inicio, O515 + P515,
    _xlpm.fin, S515 + V515,
    _xlpm.dias, INT(_xlpm.fin - _xlpm.inicio),
    _xlpm.tiempo, REDUCE(0, SEQUENCE(_xlpm.dias + 1, 1, 0, 1),
      LAMBDA(_xlpm.acum,_xlpm.d,
        LET(
          _xlpm.dia, TRUNC(_xlpm.inicio) + _xlpm.d,
          _xlpm.horaIni, IF(_xlpm.d = 0, MAX(_xlpm.inicio, _xlpm.dia + AQ515), _xlpm.dia + AQ515),
          _xlpm.horaFin, IF(_xlpm.d = _xlpm.dias, MIN(_xlpm.fin, _xlpm.dia + AR515), _xlpm.dia + AR515),
          _xlpm.tiempo_dia, MAX(0, _xlpm.horaFin - _xlpm.horaIni),
          _xlpm.acum + _xlpm.tiempo_dia
        )
      )
    ),
    TEXT(_xlpm.tiempo, "h:mm")
  )
)</f>
        <v>20:08</v>
      </c>
      <c r="Y515" t="str">
        <f>TEXT((KPI_IMs_2[[#This Row],[FECHA DE REPORTE]]+KPI_IMs_2[[#This Row],[HORA DE REPORTE]]) - (KPI_IMs_2[[#This Row],[FECHA DE LA NOVEDAD]]+KPI_IMs_2[[#This Row],[HORA DE LA FALLA]]), "[h]:mm")</f>
        <v>3:16</v>
      </c>
      <c r="Z515" t="str">
        <v>BLOQUEO POS</v>
      </c>
      <c r="AA515" t="str">
        <v>Operación Interna / Parametrizacion</v>
      </c>
      <c r="AB515" t="str">
        <v>BLOQUEO DE POS - 6</v>
      </c>
      <c r="AC515" t="str">
        <v>Parametrizacion en curso</v>
      </c>
      <c r="AD515" t="str">
        <v>SI</v>
      </c>
      <c r="AE515" t="str">
        <v>NO</v>
      </c>
      <c r="AF515" t="str">
        <v>NO</v>
      </c>
      <c r="AG515" t="str">
        <v>NO</v>
      </c>
      <c r="AH515" t="str">
        <v>INTERNO</v>
      </c>
      <c r="AI515" t="str">
        <v>SISTEMAS</v>
      </c>
      <c r="AJ515" t="str">
        <v>Se reinicia el microservicio que se conecta con el pos</v>
      </c>
      <c r="AM515" t="str">
        <v>Culminado 100%</v>
      </c>
      <c r="AP515" t="str" xml:space="preserve">
        <v xml:space="preserve">POS 6 BLOQUEADA_x000d_
•         Se hace el reinicio el lunes en la mañana._x000d_
*      Se resuelve el problema</v>
      </c>
      <c r="AQ515">
        <v>0.3333333333333333</v>
      </c>
      <c r="AR515">
        <v>0.875</v>
      </c>
    </row>
    <row r="516" xml:space="preserve">
      <c r="A516">
        <v>425319</v>
      </c>
      <c r="B516" t="str">
        <f>VLOOKUP(H516,DetalleTiendas!A$2:S$1778,3,FALSE)</f>
        <v>SUPERMERCADOS</v>
      </c>
      <c r="C516" t="str">
        <f>VLOOKUP(H516,DetalleTiendas!A$2:S$1778,4,FALSE)</f>
        <v>METRO</v>
      </c>
      <c r="D516" t="str">
        <f>VLOOKUP(H516,DetalleTiendas!A$2:S$1778,5,FALSE)</f>
        <v>BOGOTA</v>
      </c>
      <c r="E516" t="str">
        <v>POS</v>
      </c>
      <c r="F516" t="str">
        <v>SI</v>
      </c>
      <c r="G516" t="str" xml:space="preserve">
        <f xml:space="preserve">IF(
   AND(ISNUMBER(VALUE(MID(H516,3,3))), ISNUMBER(FIND(" ", H516))),
   LEFT(H516,FIND(" ",H516)-1),
   H516
)</f>
        <v>M124</v>
      </c>
      <c r="H516" t="str">
        <v>M124 ALQUERIA</v>
      </c>
      <c r="J516" t="str">
        <v>Mesas Especializadas Colombia</v>
      </c>
      <c r="K516" t="str">
        <v>Oscar Ramirez</v>
      </c>
      <c r="L516" t="str">
        <v>CERRADO</v>
      </c>
      <c r="M516" t="str">
        <v>CERRADO</v>
      </c>
      <c r="N516" t="str">
        <v>MEDIA</v>
      </c>
      <c r="O516">
        <v>45317</v>
      </c>
      <c r="P516">
        <v>0.31875</v>
      </c>
      <c r="Q516" t="str">
        <f>TEXT(KPI_IMs_2[[#This Row],[FECHA DE LA NOVEDAD]],"MMMM")</f>
        <v>enero</v>
      </c>
      <c r="R516" t="str">
        <f>TEXT(KPI_IMs_2[[#This Row],[FECHA DE LA NOVEDAD]],"aaaa")</f>
        <v>2024</v>
      </c>
      <c r="S516">
        <v>45317</v>
      </c>
      <c r="T516">
        <v>45317</v>
      </c>
      <c r="U516">
        <v>0.31875</v>
      </c>
      <c r="V516">
        <v>0.3298611111111111</v>
      </c>
      <c r="W516">
        <f>((KPI_IMs_2[[#This Row],[FECHA DE RESOLUCION]]+KPI_IMs_2[[#This Row],[HORA CIERRE IM]])-(KPI_IMs_2[[#This Row],[FECHA DE LA NOVEDAD]]+KPI_IMs_2[[#This Row],[HORA DE LA FALLA]]))*24*60</f>
        <v>15.99999999976717</v>
      </c>
      <c r="X516" t="str" cm="1" xml:space="preserve">
        <f t="array" ref="X516" xml:space="preserve">IF(OR(O516="",P516="",S516="",V516="",AQ516="",AR516=""),"",
  LET(
    _xlpm.inicio, O516 + P516,
    _xlpm.fin, S516 + V516,
    _xlpm.dias, INT(_xlpm.fin - _xlpm.inicio),
    _xlpm.tiempo, REDUCE(0, SEQUENCE(_xlpm.dias + 1, 1, 0, 1),
      LAMBDA(_xlpm.acum,_xlpm.d,
        LET(
          _xlpm.dia, TRUNC(_xlpm.inicio) + _xlpm.d,
          _xlpm.horaIni, IF(_xlpm.d = 0, MAX(_xlpm.inicio, _xlpm.dia + AQ516), _xlpm.dia + AQ516),
          _xlpm.horaFin, IF(_xlpm.d = _xlpm.dias, MIN(_xlpm.fin, _xlpm.dia + AR516), _xlpm.dia + AR516),
          _xlpm.tiempo_dia, MAX(0, _xlpm.horaFin - _xlpm.horaIni),
          _xlpm.acum + _xlpm.tiempo_dia
        )
      )
    ),
    TEXT(_xlpm.tiempo, "h:mm")
  )
)</f>
        <v>0:00</v>
      </c>
      <c r="Y516" t="str">
        <f>TEXT((KPI_IMs_2[[#This Row],[FECHA DE REPORTE]]+KPI_IMs_2[[#This Row],[HORA DE REPORTE]]) - (KPI_IMs_2[[#This Row],[FECHA DE LA NOVEDAD]]+KPI_IMs_2[[#This Row],[HORA DE LA FALLA]]), "[h]:mm")</f>
        <v>0:00</v>
      </c>
      <c r="Z516" t="str">
        <v>TIQUETE NO VALIDO EN POS</v>
      </c>
      <c r="AA516" t="str">
        <v>Software / Actualización</v>
      </c>
      <c r="AB516" t="str">
        <v>SSP FALLIDO: FALLA EN BASE DE DATOS</v>
      </c>
      <c r="AC516" t="str">
        <v>Software / Actualización</v>
      </c>
      <c r="AD516" t="str">
        <v>SI</v>
      </c>
      <c r="AE516" t="str">
        <v>NO</v>
      </c>
      <c r="AF516" t="str">
        <v>NO</v>
      </c>
      <c r="AG516" t="str">
        <v>NO</v>
      </c>
      <c r="AH516" t="str">
        <v>INTERNO</v>
      </c>
      <c r="AI516" t="str">
        <v>SISTEMAS</v>
      </c>
      <c r="AJ516" t="str">
        <v>Integracion / Desarrollo</v>
      </c>
      <c r="AM516" t="str">
        <v>Culminado 100%</v>
      </c>
      <c r="AP516" t="str" xml:space="preserve">
        <v xml:space="preserve">FALLA EN LAS CAJAS_x000d_
•        Se presenta error al imprimir ticket ya que al salir sale ticket no valido  _x000d_
*        Se realizo la validación y las pos luego de realizar el cierre no tomo el cambio realizo mediante el spp del a noche anterior; se procedió a actualizar la unisys.db con la resolución de la facturación; y se constata con la tienda para validar el cambio.</v>
      </c>
      <c r="AQ516">
        <v>0.3333333333333333</v>
      </c>
      <c r="AR516">
        <v>0.875</v>
      </c>
    </row>
    <row r="517" xml:space="preserve">
      <c r="A517">
        <v>421534</v>
      </c>
      <c r="B517" t="str">
        <f>VLOOKUP(H517,DetalleTiendas!A$2:S$1778,3,FALSE)</f>
        <v>SUPERMERCADOS</v>
      </c>
      <c r="C517" t="str">
        <f>VLOOKUP(H517,DetalleTiendas!A$2:S$1778,4,FALSE)</f>
        <v>METRO</v>
      </c>
      <c r="D517" t="str">
        <f>VLOOKUP(H517,DetalleTiendas!A$2:S$1778,5,FALSE)</f>
        <v>COSTA</v>
      </c>
      <c r="E517" t="str">
        <v>ENLACES</v>
      </c>
      <c r="F517" t="str">
        <v>N/A</v>
      </c>
      <c r="G517" t="str" xml:space="preserve">
        <f xml:space="preserve">IF(
   AND(ISNUMBER(VALUE(MID(H517,3,3))), ISNUMBER(FIND(" ", H517))),
   LEFT(H517,FIND(" ",H517)-1),
   H517
)</f>
        <v>M040</v>
      </c>
      <c r="H517" t="str">
        <v>M040 RIOHACHA</v>
      </c>
      <c r="J517" t="str">
        <v>Redes y Comunicaciones-NIVEL 2 - COL</v>
      </c>
      <c r="K517" t="str">
        <v>Guillermo Gutierrez</v>
      </c>
      <c r="L517" t="str">
        <v>CERRADO</v>
      </c>
      <c r="M517" t="str">
        <v>CERRADO</v>
      </c>
      <c r="N517" t="str">
        <v>MEDIA</v>
      </c>
      <c r="O517">
        <v>45315</v>
      </c>
      <c r="P517">
        <v>0.4895833333333333</v>
      </c>
      <c r="Q517" t="str">
        <f>TEXT(KPI_IMs_2[[#This Row],[FECHA DE LA NOVEDAD]],"MMMM")</f>
        <v>enero</v>
      </c>
      <c r="R517" t="str">
        <f>TEXT(KPI_IMs_2[[#This Row],[FECHA DE LA NOVEDAD]],"aaaa")</f>
        <v>2024</v>
      </c>
      <c r="S517">
        <v>45315</v>
      </c>
      <c r="T517">
        <v>45315</v>
      </c>
      <c r="U517">
        <v>0.4895833333333333</v>
      </c>
      <c r="V517">
        <v>0.65625</v>
      </c>
      <c r="W517">
        <f>((KPI_IMs_2[[#This Row],[FECHA DE RESOLUCION]]+KPI_IMs_2[[#This Row],[HORA CIERRE IM]])-(KPI_IMs_2[[#This Row],[FECHA DE LA NOVEDAD]]+KPI_IMs_2[[#This Row],[HORA DE LA FALLA]]))*24*60</f>
        <v>239.99999999650754</v>
      </c>
      <c r="X517" t="str" cm="1" xml:space="preserve">
        <f t="array" ref="X517" xml:space="preserve">IF(OR(O517="",P517="",S517="",V517="",AQ517="",AR517=""),"",
  LET(
    _xlpm.inicio, O517 + P517,
    _xlpm.fin, S517 + V517,
    _xlpm.dias, INT(_xlpm.fin - _xlpm.inicio),
    _xlpm.tiempo, REDUCE(0, SEQUENCE(_xlpm.dias + 1, 1, 0, 1),
      LAMBDA(_xlpm.acum,_xlpm.d,
        LET(
          _xlpm.dia, TRUNC(_xlpm.inicio) + _xlpm.d,
          _xlpm.horaIni, IF(_xlpm.d = 0, MAX(_xlpm.inicio, _xlpm.dia + AQ517), _xlpm.dia + AQ517),
          _xlpm.horaFin, IF(_xlpm.d = _xlpm.dias, MIN(_xlpm.fin, _xlpm.dia + AR517), _xlpm.dia + AR517),
          _xlpm.tiempo_dia, MAX(0, _xlpm.horaFin - _xlpm.horaIni),
          _xlpm.acum + _xlpm.tiempo_dia
        )
      )
    ),
    TEXT(_xlpm.tiempo, "h:mm")
  )
)</f>
        <v>4:00</v>
      </c>
      <c r="Y517" t="str">
        <f>TEXT((KPI_IMs_2[[#This Row],[FECHA DE REPORTE]]+KPI_IMs_2[[#This Row],[HORA DE REPORTE]]) - (KPI_IMs_2[[#This Row],[FECHA DE LA NOVEDAD]]+KPI_IMs_2[[#This Row],[HORA DE LA FALLA]]), "[h]:mm")</f>
        <v>0:00</v>
      </c>
      <c r="Z517" t="str">
        <v>FALLAS CON INGRESO A PAGINAS WEB</v>
      </c>
      <c r="AA517" t="str">
        <v>Operación Interna / Parametrizacion</v>
      </c>
      <c r="AB517" t="str">
        <v>RESTRIGCIONES FIREWALL</v>
      </c>
      <c r="AC517" t="str">
        <v>Parametrizacion en curso</v>
      </c>
      <c r="AD517" t="str">
        <v>NO</v>
      </c>
      <c r="AE517" t="str">
        <v>NO</v>
      </c>
      <c r="AF517" t="str">
        <v>NO</v>
      </c>
      <c r="AG517" t="str">
        <v>NO</v>
      </c>
      <c r="AH517" t="str">
        <v>INTERNO</v>
      </c>
      <c r="AI517" t="str">
        <v>SISTEMAS</v>
      </c>
      <c r="AJ517" t="str">
        <v>Cambio Equipo</v>
      </c>
      <c r="AM517" t="str">
        <v>Culminado 100%</v>
      </c>
      <c r="AP517" t="str" xml:space="preserve">
        <v xml:space="preserve">FALLA EN ACCES A PAG WEB |Ubits| Portal de Afiliación de Empleados| Mi tienda_x000d_
•	Al ingresar en las pág. correspondientes en los computadores corporativos no deja ingresar a ninguna d estas pág. y adicional tienen novedad con el ingreso a una aplicación que la manejan desde la pda del área de eccommerce._x000d_
* 	Etas novedades de acceso se deben a que el fortinet que es el firmware de la tienda perdió la licencia y por ende dejo de funcionar el ingreso a estas pág. _x000d_
- 	ya no tenemos más licencia para ese equipo ya que está obsoleto y se debe cambiar por renovación tecnológica)._x000d_
</v>
      </c>
      <c r="AQ517">
        <v>0.3333333333333333</v>
      </c>
      <c r="AR517">
        <v>0.875</v>
      </c>
    </row>
    <row r="518" xml:space="preserve">
      <c r="A518">
        <v>425348</v>
      </c>
      <c r="B518" t="str">
        <f>VLOOKUP(H518,DetalleTiendas!A$2:S$1778,3,FALSE)</f>
        <v>MEJORAMIENTO DEL HOGAR</v>
      </c>
      <c r="C518" t="str">
        <f>VLOOKUP(H518,DetalleTiendas!A$2:S$1778,4,FALSE)</f>
        <v>EASY</v>
      </c>
      <c r="D518" t="str">
        <f>VLOOKUP(H518,DetalleTiendas!A$2:S$1778,5,FALSE)</f>
        <v>CENTRO - EASY</v>
      </c>
      <c r="E518" t="str">
        <v>POS</v>
      </c>
      <c r="F518" t="str">
        <v>NO</v>
      </c>
      <c r="G518" t="str" xml:space="preserve">
        <f xml:space="preserve">IF(
   AND(ISNUMBER(VALUE(MID(H518,3,3))), ISNUMBER(FIND(" ", H518))),
   LEFT(H518,FIND(" ",H518)-1),
   H518
)</f>
        <v>E814</v>
      </c>
      <c r="H518" t="str">
        <v>E814 4SUR</v>
      </c>
      <c r="J518" t="str">
        <v>Redes y Comunicaciones-NIVEL 2 - COL</v>
      </c>
      <c r="K518" t="str">
        <v>Guillermo Gutierrez</v>
      </c>
      <c r="L518" t="str">
        <v>CERRADO</v>
      </c>
      <c r="M518" t="str">
        <v>CERRADO</v>
      </c>
      <c r="N518" t="str">
        <v>BAJA</v>
      </c>
      <c r="O518">
        <v>45315</v>
      </c>
      <c r="P518">
        <v>0.6666666666666666</v>
      </c>
      <c r="Q518" t="str">
        <f>TEXT(KPI_IMs_2[[#This Row],[FECHA DE LA NOVEDAD]],"MMMM")</f>
        <v>enero</v>
      </c>
      <c r="R518" t="str">
        <f>TEXT(KPI_IMs_2[[#This Row],[FECHA DE LA NOVEDAD]],"aaaa")</f>
        <v>2024</v>
      </c>
      <c r="S518">
        <v>45315</v>
      </c>
      <c r="T518">
        <v>45315</v>
      </c>
      <c r="U518">
        <v>0.6736111111111112</v>
      </c>
      <c r="V518">
        <v>0.7083333333333334</v>
      </c>
      <c r="W518">
        <f>((KPI_IMs_2[[#This Row],[FECHA DE RESOLUCION]]+KPI_IMs_2[[#This Row],[HORA CIERRE IM]])-(KPI_IMs_2[[#This Row],[FECHA DE LA NOVEDAD]]+KPI_IMs_2[[#This Row],[HORA DE LA FALLA]]))*24*60</f>
        <v>60.00000000698492</v>
      </c>
      <c r="X518" t="str" cm="1" xml:space="preserve">
        <f t="array" ref="X518" xml:space="preserve">IF(OR(O518="",P518="",S518="",V518="",AQ518="",AR518=""),"",
  LET(
    _xlpm.inicio, O518 + P518,
    _xlpm.fin, S518 + V518,
    _xlpm.dias, INT(_xlpm.fin - _xlpm.inicio),
    _xlpm.tiempo, REDUCE(0, SEQUENCE(_xlpm.dias + 1, 1, 0, 1),
      LAMBDA(_xlpm.acum,_xlpm.d,
        LET(
          _xlpm.dia, TRUNC(_xlpm.inicio) + _xlpm.d,
          _xlpm.horaIni, IF(_xlpm.d = 0, MAX(_xlpm.inicio, _xlpm.dia + AQ518), _xlpm.dia + AQ518),
          _xlpm.horaFin, IF(_xlpm.d = _xlpm.dias, MIN(_xlpm.fin, _xlpm.dia + AR518), _xlpm.dia + AR518),
          _xlpm.tiempo_dia, MAX(0, _xlpm.horaFin - _xlpm.horaIni),
          _xlpm.acum + _xlpm.tiempo_dia
        )
      )
    ),
    TEXT(_xlpm.tiempo, "h:mm")
  )
)</f>
        <v>1:00</v>
      </c>
      <c r="Y518" t="str">
        <f>TEXT((KPI_IMs_2[[#This Row],[FECHA DE REPORTE]]+KPI_IMs_2[[#This Row],[HORA DE REPORTE]]) - (KPI_IMs_2[[#This Row],[FECHA DE LA NOVEDAD]]+KPI_IMs_2[[#This Row],[HORA DE LA FALLA]]), "[h]:mm")</f>
        <v>0:10</v>
      </c>
      <c r="Z518" t="str">
        <v>CAIDA ENLACES</v>
      </c>
      <c r="AA518" t="str">
        <v>Red / Enlace / Proveedor</v>
      </c>
      <c r="AB518" t="str">
        <v>CORTE EN LA FIBRA DEL PROVEEDOR - CLARO</v>
      </c>
      <c r="AC518" t="str">
        <v>Proveedor - Red/Infraestructura</v>
      </c>
      <c r="AD518" t="str">
        <v>SI</v>
      </c>
      <c r="AE518" t="str">
        <v>NO</v>
      </c>
      <c r="AF518" t="str">
        <v>NO</v>
      </c>
      <c r="AG518" t="str">
        <v>NO</v>
      </c>
      <c r="AH518" t="str">
        <v>EXTERNO</v>
      </c>
      <c r="AI518" t="str">
        <v>PROVEEDOR</v>
      </c>
      <c r="AJ518" t="str">
        <v>Ajuste por parte del Proveedor</v>
      </c>
      <c r="AM518" t="str">
        <v>Culminado 100%</v>
      </c>
      <c r="AP518" t="str" xml:space="preserve">
        <v xml:space="preserve">Tienda Sin Red | Corte en la fibra de claro | _x000d_
•        FALLA DE ENLACES Servicio Afectado Inicial: ENLACES _x000d_
*        Por corte en la fibra por parte del proveedor de CLARO se hace notificación y después uso del segundo enlace para seguir con el funcionamiento. _x000d_
-        Se encontró corte de fibra por parte de claro; se envía cuadrilla para empalmar la fibra para solventar el problema con el enlace_x000d_
</v>
      </c>
      <c r="AQ518">
        <v>0.3333333333333333</v>
      </c>
      <c r="AR518">
        <v>0.875</v>
      </c>
    </row>
    <row r="519" xml:space="preserve">
      <c r="A519">
        <v>421541</v>
      </c>
      <c r="B519" t="str">
        <f>VLOOKUP(H519,DetalleTiendas!A$2:S$1778,3,FALSE)</f>
        <v>SUPERMERCADOS</v>
      </c>
      <c r="C519" t="str">
        <f>VLOOKUP(H519,DetalleTiendas!A$2:S$1778,4,FALSE)</f>
        <v>JUMBO</v>
      </c>
      <c r="D519" t="str">
        <f>VLOOKUP(H519,DetalleTiendas!A$2:S$1778,5,FALSE)</f>
        <v>CENTRO</v>
      </c>
      <c r="E519" t="str">
        <v>POS</v>
      </c>
      <c r="F519" t="str">
        <v>SI</v>
      </c>
      <c r="G519" t="str" xml:space="preserve">
        <f xml:space="preserve">IF(
   AND(ISNUMBER(VALUE(MID(H519,3,3))), ISNUMBER(FIND(" ", H519))),
   LEFT(H519,FIND(" ",H519)-1),
   H519
)</f>
        <v>J103</v>
      </c>
      <c r="H519" t="str">
        <v>J103 CABECERA</v>
      </c>
      <c r="J519" t="str">
        <v>Mesas Especializadas Colombia</v>
      </c>
      <c r="K519" t="str">
        <v>Oscar Ramirez</v>
      </c>
      <c r="L519" t="str">
        <v>CERRADO</v>
      </c>
      <c r="M519" t="str">
        <v>CERRADO</v>
      </c>
      <c r="N519" t="str">
        <v>BAJA</v>
      </c>
      <c r="O519">
        <v>45315</v>
      </c>
      <c r="P519">
        <v>0.4513888888888889</v>
      </c>
      <c r="Q519" t="str">
        <f>TEXT(KPI_IMs_2[[#This Row],[FECHA DE LA NOVEDAD]],"MMMM")</f>
        <v>enero</v>
      </c>
      <c r="R519" t="str">
        <f>TEXT(KPI_IMs_2[[#This Row],[FECHA DE LA NOVEDAD]],"aaaa")</f>
        <v>2024</v>
      </c>
      <c r="S519">
        <v>45315</v>
      </c>
      <c r="T519">
        <v>45315</v>
      </c>
      <c r="U519">
        <v>0.5</v>
      </c>
      <c r="V519">
        <v>0.5347222222222222</v>
      </c>
      <c r="W519">
        <f>((KPI_IMs_2[[#This Row],[FECHA DE RESOLUCION]]+KPI_IMs_2[[#This Row],[HORA CIERRE IM]])-(KPI_IMs_2[[#This Row],[FECHA DE LA NOVEDAD]]+KPI_IMs_2[[#This Row],[HORA DE LA FALLA]]))*24*60</f>
        <v>119.99999999301508</v>
      </c>
      <c r="X519" t="str" cm="1" xml:space="preserve">
        <f t="array" ref="X519" xml:space="preserve">IF(OR(O519="",P519="",S519="",V519="",AQ519="",AR519=""),"",
  LET(
    _xlpm.inicio, O519 + P519,
    _xlpm.fin, S519 + V519,
    _xlpm.dias, INT(_xlpm.fin - _xlpm.inicio),
    _xlpm.tiempo, REDUCE(0, SEQUENCE(_xlpm.dias + 1, 1, 0, 1),
      LAMBDA(_xlpm.acum,_xlpm.d,
        LET(
          _xlpm.dia, TRUNC(_xlpm.inicio) + _xlpm.d,
          _xlpm.horaIni, IF(_xlpm.d = 0, MAX(_xlpm.inicio, _xlpm.dia + AQ519), _xlpm.dia + AQ519),
          _xlpm.horaFin, IF(_xlpm.d = _xlpm.dias, MIN(_xlpm.fin, _xlpm.dia + AR519), _xlpm.dia + AR519),
          _xlpm.tiempo_dia, MAX(0, _xlpm.horaFin - _xlpm.horaIni),
          _xlpm.acum + _xlpm.tiempo_dia
        )
      )
    ),
    TEXT(_xlpm.tiempo, "h:mm")
  )
)</f>
        <v>2:00</v>
      </c>
      <c r="Y519" t="str">
        <f>TEXT((KPI_IMs_2[[#This Row],[FECHA DE REPORTE]]+KPI_IMs_2[[#This Row],[HORA DE REPORTE]]) - (KPI_IMs_2[[#This Row],[FECHA DE LA NOVEDAD]]+KPI_IMs_2[[#This Row],[HORA DE LA FALLA]]), "[h]:mm")</f>
        <v>1:10</v>
      </c>
      <c r="Z519" t="str">
        <v>SCO FUERA DE SERVICIO</v>
      </c>
      <c r="AA519" t="str">
        <v>Operación Interna / Parametrizacion</v>
      </c>
      <c r="AB519" t="str">
        <v>SPP FALLIDO</v>
      </c>
      <c r="AC519" t="str">
        <v>Parametrizacion en curso</v>
      </c>
      <c r="AD519" t="str">
        <v>SI</v>
      </c>
      <c r="AE519" t="str">
        <v>NO</v>
      </c>
      <c r="AF519" t="str">
        <v>NO</v>
      </c>
      <c r="AG519" t="str">
        <v>NO</v>
      </c>
      <c r="AH519" t="str">
        <v>INTERNO</v>
      </c>
      <c r="AI519" t="str">
        <v>SISTEMAS</v>
      </c>
      <c r="AJ519" t="str">
        <v>Integracion / Desarrollo</v>
      </c>
      <c r="AM519" t="str">
        <v>Culminado 100%</v>
      </c>
      <c r="AP519" t="str" xml:space="preserve">
        <v xml:space="preserve">SCO fuera de servicio_x000d_
•        Se restablece energía por parte del proveedor se inicializan cajas y equipo de comunicación queda en operación_x000d_
*        se actualizo librerías (libunisys.so.3.04 y libconnect.so.3.04); ticket_info en Unisys.db; campos en unisys_app_parameters y id_num_electronica en servidor;_x000d_
incluida la tienda Tp103 (Jumbo Cabecera); debido a esto la tienda poseía una compilación antigua de librerías que fue necesario repisar con las entregadas en el spp y con esto queda operativas las cajas reportaras_x000d_
-        Se revisaron las POS y nos recomendaron pasar la versión parámetros de otra tienda y funcionó ya que estos SCO no la tenían.</v>
      </c>
      <c r="AQ519">
        <v>0.3333333333333333</v>
      </c>
      <c r="AR519">
        <v>0.875</v>
      </c>
    </row>
    <row r="520" xml:space="preserve">
      <c r="A520">
        <v>421520</v>
      </c>
      <c r="B520" t="str">
        <f>VLOOKUP(H520,DetalleTiendas!A$2:S$1778,3,FALSE)</f>
        <v>PAIS</v>
      </c>
      <c r="C520" t="str">
        <f>VLOOKUP(H520,DetalleTiendas!A$2:S$1778,4,FALSE)</f>
        <v>PAIS</v>
      </c>
      <c r="D520" t="str">
        <f>VLOOKUP(H520,DetalleTiendas!A$2:S$1778,5,FALSE)</f>
        <v>PAIS</v>
      </c>
      <c r="E520" t="str">
        <v>CORTE DE ENERGIA</v>
      </c>
      <c r="F520" t="str">
        <v>N/A</v>
      </c>
      <c r="G520" t="str" xml:space="preserve">
        <f xml:space="preserve">IF(
   AND(ISNUMBER(VALUE(MID(H520,3,3))), ISNUMBER(FIND(" ", H520))),
   LEFT(H520,FIND(" ",H520)-1),
   H520
)</f>
        <v>PAIS</v>
      </c>
      <c r="H520" t="str">
        <v>PAIS</v>
      </c>
      <c r="J520" t="str">
        <v>SC_Comercial_Genesix</v>
      </c>
      <c r="K520" t="str">
        <v>Jairo Ernesto Roa</v>
      </c>
      <c r="L520" t="str">
        <v>CERRADO</v>
      </c>
      <c r="M520" t="str">
        <v>CERRADO</v>
      </c>
      <c r="N520" t="str">
        <v>ALTA</v>
      </c>
      <c r="O520">
        <v>45315</v>
      </c>
      <c r="P520">
        <v>0.2916666666666667</v>
      </c>
      <c r="Q520" t="str">
        <f>TEXT(KPI_IMs_2[[#This Row],[FECHA DE LA NOVEDAD]],"MMMM")</f>
        <v>enero</v>
      </c>
      <c r="R520" t="str">
        <f>TEXT(KPI_IMs_2[[#This Row],[FECHA DE LA NOVEDAD]],"aaaa")</f>
        <v>2024</v>
      </c>
      <c r="S520">
        <v>45315</v>
      </c>
      <c r="T520">
        <v>45315</v>
      </c>
      <c r="U520">
        <v>0.45625</v>
      </c>
      <c r="V520">
        <v>0.8333333333333334</v>
      </c>
      <c r="W520">
        <f>((KPI_IMs_2[[#This Row],[FECHA DE RESOLUCION]]+KPI_IMs_2[[#This Row],[HORA CIERRE IM]])-(KPI_IMs_2[[#This Row],[FECHA DE LA NOVEDAD]]+KPI_IMs_2[[#This Row],[HORA DE LA FALLA]]))*24*60</f>
        <v>780.0000000069849</v>
      </c>
      <c r="X520" t="str" cm="1" xml:space="preserve">
        <f t="array" ref="X520" xml:space="preserve">IF(OR(O520="",P520="",S520="",V520="",AQ520="",AR520=""),"",
  LET(
    _xlpm.inicio, O520 + P520,
    _xlpm.fin, S520 + V520,
    _xlpm.dias, INT(_xlpm.fin - _xlpm.inicio),
    _xlpm.tiempo, REDUCE(0, SEQUENCE(_xlpm.dias + 1, 1, 0, 1),
      LAMBDA(_xlpm.acum,_xlpm.d,
        LET(
          _xlpm.dia, TRUNC(_xlpm.inicio) + _xlpm.d,
          _xlpm.horaIni, IF(_xlpm.d = 0, MAX(_xlpm.inicio, _xlpm.dia + AQ520), _xlpm.dia + AQ520),
          _xlpm.horaFin, IF(_xlpm.d = _xlpm.dias, MIN(_xlpm.fin, _xlpm.dia + AR520), _xlpm.dia + AR520),
          _xlpm.tiempo_dia, MAX(0, _xlpm.horaFin - _xlpm.horaIni),
          _xlpm.acum + _xlpm.tiempo_dia
        )
      )
    ),
    TEXT(_xlpm.tiempo, "h:mm")
  )
)</f>
        <v>12:00</v>
      </c>
      <c r="Y520" t="str">
        <f>TEXT((KPI_IMs_2[[#This Row],[FECHA DE REPORTE]]+KPI_IMs_2[[#This Row],[HORA DE REPORTE]]) - (KPI_IMs_2[[#This Row],[FECHA DE LA NOVEDAD]]+KPI_IMs_2[[#This Row],[HORA DE LA FALLA]]), "[h]:mm")</f>
        <v>3:57</v>
      </c>
      <c r="Z520" t="str">
        <v>FALLA EN LA ETIQUETA DE CHARCUTERIA</v>
      </c>
      <c r="AA520" t="str">
        <v>Operación Interna / Parametrizacion</v>
      </c>
      <c r="AB520" t="str">
        <v xml:space="preserve">ERROR HUMANO </v>
      </c>
      <c r="AC520" t="str">
        <v>Error de Usuario</v>
      </c>
      <c r="AD520" t="str">
        <v>SI</v>
      </c>
      <c r="AE520" t="str">
        <v>NO</v>
      </c>
      <c r="AF520" t="str">
        <v>NO</v>
      </c>
      <c r="AG520" t="str">
        <v>NO</v>
      </c>
      <c r="AH520" t="str">
        <v>INTERNO</v>
      </c>
      <c r="AI520" t="str">
        <v>NEGOCIO</v>
      </c>
      <c r="AJ520" t="str">
        <v>Integracion / Desarrollo</v>
      </c>
      <c r="AM520" t="str">
        <v>Culminado 100%</v>
      </c>
      <c r="AP520" t="str" xml:space="preserve">
        <v xml:space="preserve">FALLO DE DATOS  _x000d_
•	Campos vacíos al momento de la búsqueda de cierto productos area cartuchería_x000d_
* 	Se realiza repise de los datos de ingredientes; tabla nutricional y registro sanitario de los artículos de charcutería; adicional se aplica novedad para que puedan realizar las impresiones correspondientes_x000d_
- 	La novedad fue causada debido a un repise solicitado por el área de innovación en el cual dejaron dichos datos vacíos (error humano).</v>
      </c>
      <c r="AQ520">
        <v>0.3333333333333333</v>
      </c>
      <c r="AR520">
        <v>0.875</v>
      </c>
    </row>
    <row r="521" xml:space="preserve">
      <c r="A521">
        <v>420980</v>
      </c>
      <c r="B521" t="str">
        <f>VLOOKUP(H521,DetalleTiendas!A$2:S$1778,3,FALSE)</f>
        <v>MEJORAMIENTO DEL HOGAR</v>
      </c>
      <c r="C521" t="str">
        <f>VLOOKUP(H521,DetalleTiendas!A$2:S$1778,4,FALSE)</f>
        <v>EASY</v>
      </c>
      <c r="D521" t="str">
        <f>VLOOKUP(H521,DetalleTiendas!A$2:S$1778,5,FALSE)</f>
        <v>BOGOTA - EASY</v>
      </c>
      <c r="E521" t="str">
        <v>POS</v>
      </c>
      <c r="F521" t="str">
        <v>SI</v>
      </c>
      <c r="G521" t="str" xml:space="preserve">
        <f xml:space="preserve">IF(
   AND(ISNUMBER(VALUE(MID(H521,3,3))), ISNUMBER(FIND(" ", H521))),
   LEFT(H521,FIND(" ",H521)-1),
   H521
)</f>
        <v>E805</v>
      </c>
      <c r="H521" t="str">
        <v>E805 CENTRO MAYOR</v>
      </c>
      <c r="J521" t="str">
        <v>Aplicaciones MDH_POS_ARS_Nivel1_Colombia</v>
      </c>
      <c r="K521" t="str">
        <v>Luis Alejandro Medina</v>
      </c>
      <c r="L521" t="str">
        <v>CERRADO</v>
      </c>
      <c r="M521" t="str">
        <v>CERRADO</v>
      </c>
      <c r="N521" t="str">
        <v>MEDIA</v>
      </c>
      <c r="O521">
        <v>45314</v>
      </c>
      <c r="P521">
        <v>0.8111111111111111</v>
      </c>
      <c r="Q521" t="str">
        <f>TEXT(KPI_IMs_2[[#This Row],[FECHA DE LA NOVEDAD]],"MMMM")</f>
        <v>enero</v>
      </c>
      <c r="R521" t="str">
        <f>TEXT(KPI_IMs_2[[#This Row],[FECHA DE LA NOVEDAD]],"aaaa")</f>
        <v>2024</v>
      </c>
      <c r="S521">
        <v>45315</v>
      </c>
      <c r="T521">
        <v>45314</v>
      </c>
      <c r="U521">
        <v>0.8111111111111111</v>
      </c>
      <c r="V521">
        <v>0.375</v>
      </c>
      <c r="W521">
        <f>((KPI_IMs_2[[#This Row],[FECHA DE RESOLUCION]]+KPI_IMs_2[[#This Row],[HORA CIERRE IM]])-(KPI_IMs_2[[#This Row],[FECHA DE LA NOVEDAD]]+KPI_IMs_2[[#This Row],[HORA DE LA FALLA]]))*24*60</f>
        <v>811.9999999960419</v>
      </c>
      <c r="X521" t="str" cm="1" xml:space="preserve">
        <f t="array" ref="X521" xml:space="preserve">IF(OR(O521="",P521="",S521="",V521="",AQ521="",AR521=""),"",
  LET(
    _xlpm.inicio, O521 + P521,
    _xlpm.fin, S521 + V521,
    _xlpm.dias, INT(_xlpm.fin - _xlpm.inicio),
    _xlpm.tiempo, REDUCE(0, SEQUENCE(_xlpm.dias + 1, 1, 0, 1),
      LAMBDA(_xlpm.acum,_xlpm.d,
        LET(
          _xlpm.dia, TRUNC(_xlpm.inicio) + _xlpm.d,
          _xlpm.horaIni, IF(_xlpm.d = 0, MAX(_xlpm.inicio, _xlpm.dia + AQ521), _xlpm.dia + AQ521),
          _xlpm.horaFin, IF(_xlpm.d = _xlpm.dias, MIN(_xlpm.fin, _xlpm.dia + AR521), _xlpm.dia + AR521),
          _xlpm.tiempo_dia, MAX(0, _xlpm.horaFin - _xlpm.horaIni),
          _xlpm.acum + _xlpm.tiempo_dia
        )
      )
    ),
    TEXT(_xlpm.tiempo, "h:mm")
  )
)</f>
        <v>1:32</v>
      </c>
      <c r="Y521" t="str">
        <f>TEXT((KPI_IMs_2[[#This Row],[FECHA DE REPORTE]]+KPI_IMs_2[[#This Row],[HORA DE REPORTE]]) - (KPI_IMs_2[[#This Row],[FECHA DE LA NOVEDAD]]+KPI_IMs_2[[#This Row],[HORA DE LA FALLA]]), "[h]:mm")</f>
        <v>0:00</v>
      </c>
      <c r="Z521" t="str">
        <v>FALLA CON EL CIERRE</v>
      </c>
      <c r="AA521" t="str">
        <v>Software / Actualización</v>
      </c>
      <c r="AB521" t="str">
        <v>BLOQUEO EN ELSERVIDOR</v>
      </c>
      <c r="AC521" t="str">
        <v>Software / Actualización</v>
      </c>
      <c r="AD521" t="str">
        <v>SI</v>
      </c>
      <c r="AE521" t="str">
        <v>NO</v>
      </c>
      <c r="AF521" t="str">
        <v>NO</v>
      </c>
      <c r="AG521" t="str">
        <v>NO</v>
      </c>
      <c r="AH521" t="str">
        <v>INTERNO</v>
      </c>
      <c r="AI521" t="str">
        <v>SISTEMAS</v>
      </c>
      <c r="AJ521" t="str">
        <v>Se reinicia el microservicio</v>
      </c>
      <c r="AM521" t="str">
        <v>Culminado 100%</v>
      </c>
      <c r="AP521" t="str" xml:space="preserve">
        <v xml:space="preserve">FALLA EN CIERRE _x000d_
-        Se realizó el cierre y se valido el correcto cargue de transacciones La tienda quedo operativa_x000d_
</v>
      </c>
      <c r="AQ521">
        <v>0.3333333333333333</v>
      </c>
      <c r="AR521">
        <v>0.875</v>
      </c>
    </row>
    <row r="522" xml:space="preserve">
      <c r="A522">
        <v>421020</v>
      </c>
      <c r="B522" t="str">
        <f>VLOOKUP(H522,DetalleTiendas!A$2:S$1778,3,FALSE)</f>
        <v>SUPERMERCADOS</v>
      </c>
      <c r="C522" t="str">
        <f>VLOOKUP(H522,DetalleTiendas!A$2:S$1778,4,FALSE)</f>
        <v>SPID</v>
      </c>
      <c r="D522" t="str">
        <f>VLOOKUP(H522,DetalleTiendas!A$2:S$1778,5,FALSE)</f>
        <v>BOGOTA</v>
      </c>
      <c r="E522" t="str">
        <v>POS</v>
      </c>
      <c r="F522" t="str">
        <v>NO</v>
      </c>
      <c r="G522" t="str" xml:space="preserve">
        <f xml:space="preserve">IF(
   AND(ISNUMBER(VALUE(MID(H522,3,3))), ISNUMBER(FIND(" ", H522))),
   LEFT(H522,FIND(" ",H522)-1),
   H522
)</f>
        <v>SP303</v>
      </c>
      <c r="H522" t="str">
        <v>SP303  CALLE 95</v>
      </c>
      <c r="J522" t="str">
        <v>Soporte_Onsite_BOGOTA</v>
      </c>
      <c r="K522" t="str">
        <v>Juan Fernando Rodriguez</v>
      </c>
      <c r="L522" t="str">
        <v>CERRADO</v>
      </c>
      <c r="M522" t="str">
        <v>CERRADO</v>
      </c>
      <c r="N522" t="str">
        <v>MEDIA</v>
      </c>
      <c r="O522">
        <v>45314</v>
      </c>
      <c r="P522">
        <v>0.38055555555555554</v>
      </c>
      <c r="Q522" t="str">
        <f>TEXT(KPI_IMs_2[[#This Row],[FECHA DE LA NOVEDAD]],"MMMM")</f>
        <v>enero</v>
      </c>
      <c r="R522" t="str">
        <f>TEXT(KPI_IMs_2[[#This Row],[FECHA DE LA NOVEDAD]],"aaaa")</f>
        <v>2024</v>
      </c>
      <c r="S522">
        <v>45314</v>
      </c>
      <c r="T522">
        <v>45314</v>
      </c>
      <c r="U522">
        <v>0.4125</v>
      </c>
      <c r="V522">
        <v>0.5833333333333334</v>
      </c>
      <c r="W522">
        <f>((KPI_IMs_2[[#This Row],[FECHA DE RESOLUCION]]+KPI_IMs_2[[#This Row],[HORA CIERRE IM]])-(KPI_IMs_2[[#This Row],[FECHA DE LA NOVEDAD]]+KPI_IMs_2[[#This Row],[HORA DE LA FALLA]]))*24*60</f>
        <v>291.9999999983702</v>
      </c>
      <c r="X522" t="str" cm="1" xml:space="preserve">
        <f t="array" ref="X522" xml:space="preserve">IF(OR(O522="",P522="",S522="",V522="",AQ522="",AR522=""),"",
  LET(
    _xlpm.inicio, O522 + P522,
    _xlpm.fin, S522 + V522,
    _xlpm.dias, INT(_xlpm.fin - _xlpm.inicio),
    _xlpm.tiempo, REDUCE(0, SEQUENCE(_xlpm.dias + 1, 1, 0, 1),
      LAMBDA(_xlpm.acum,_xlpm.d,
        LET(
          _xlpm.dia, TRUNC(_xlpm.inicio) + _xlpm.d,
          _xlpm.horaIni, IF(_xlpm.d = 0, MAX(_xlpm.inicio, _xlpm.dia + AQ522), _xlpm.dia + AQ522),
          _xlpm.horaFin, IF(_xlpm.d = _xlpm.dias, MIN(_xlpm.fin, _xlpm.dia + AR522), _xlpm.dia + AR522),
          _xlpm.tiempo_dia, MAX(0, _xlpm.horaFin - _xlpm.horaIni),
          _xlpm.acum + _xlpm.tiempo_dia
        )
      )
    ),
    TEXT(_xlpm.tiempo, "h:mm")
  )
)</f>
        <v>4:52</v>
      </c>
      <c r="Y522" t="str">
        <f>TEXT((KPI_IMs_2[[#This Row],[FECHA DE REPORTE]]+KPI_IMs_2[[#This Row],[HORA DE REPORTE]]) - (KPI_IMs_2[[#This Row],[FECHA DE LA NOVEDAD]]+KPI_IMs_2[[#This Row],[HORA DE LA FALLA]]), "[h]:mm")</f>
        <v>0:46</v>
      </c>
      <c r="Z522" t="str">
        <v>CORTE DE ENERGIA</v>
      </c>
      <c r="AA522" t="str">
        <v>Eléctrico / Energía</v>
      </c>
      <c r="AB522" t="str">
        <v>CORTE DE ENERGIA EN EL SECTOR</v>
      </c>
      <c r="AC522" t="str">
        <v>Infraestructura - Eléctrica</v>
      </c>
      <c r="AD522" t="str">
        <v>SI</v>
      </c>
      <c r="AE522" t="str">
        <v>SI</v>
      </c>
      <c r="AF522" t="str">
        <v>SI</v>
      </c>
      <c r="AG522" t="str">
        <v>SI</v>
      </c>
      <c r="AH522" t="str">
        <v>EXTERNO</v>
      </c>
      <c r="AI522" t="str">
        <v>PROVEEDOR</v>
      </c>
      <c r="AJ522" t="str">
        <v>Ajuste por parte del Proveedor</v>
      </c>
      <c r="AM522" t="str">
        <v>Culminado 100%</v>
      </c>
      <c r="AP522" t="str" xml:space="preserve">
        <v xml:space="preserve">FALLA ELECTRICA_x000d_
•        Se restablece energía por parte del proveedor se inicializan cajas y equipo de comunicación queda en operación_x000d_
-        se presenta novedad eléctrica por parte del proveedor de energía de la zona</v>
      </c>
      <c r="AQ522">
        <v>0.3333333333333333</v>
      </c>
      <c r="AR522">
        <v>0.875</v>
      </c>
    </row>
    <row r="523" xml:space="preserve">
      <c r="A523">
        <v>420963</v>
      </c>
      <c r="B523" t="str">
        <f>VLOOKUP(H523,DetalleTiendas!A$2:S$1778,3,FALSE)</f>
        <v>SUPERMERCADOS</v>
      </c>
      <c r="C523" t="str">
        <f>VLOOKUP(H523,DetalleTiendas!A$2:S$1778,4,FALSE)</f>
        <v>METRO</v>
      </c>
      <c r="D523" t="str">
        <f>VLOOKUP(H523,DetalleTiendas!A$2:S$1778,5,FALSE)</f>
        <v>COSTA</v>
      </c>
      <c r="E523" t="str">
        <v>FIDELIDAD</v>
      </c>
      <c r="F523" t="str">
        <v>NO</v>
      </c>
      <c r="G523" t="str" xml:space="preserve">
        <f xml:space="preserve">IF(
   AND(ISNUMBER(VALUE(MID(H523,3,3))), ISNUMBER(FIND(" ", H523))),
   LEFT(H523,FIND(" ",H523)-1),
   H523
)</f>
        <v>M049</v>
      </c>
      <c r="H523" t="str">
        <v>M049 LA 30</v>
      </c>
      <c r="J523" t="str">
        <v>Soporte_Onsite_REG_Costa_SM Colombia</v>
      </c>
      <c r="K523" t="str">
        <v>Celso Niebles</v>
      </c>
      <c r="L523" t="str">
        <v>CERRADO</v>
      </c>
      <c r="M523" t="str">
        <v>CERRADO</v>
      </c>
      <c r="N523" t="str">
        <v>MEDIA</v>
      </c>
      <c r="O523">
        <v>45311</v>
      </c>
      <c r="P523">
        <v>0.6770833333333334</v>
      </c>
      <c r="Q523" t="str">
        <f>TEXT(KPI_IMs_2[[#This Row],[FECHA DE LA NOVEDAD]],"MMMM")</f>
        <v>enero</v>
      </c>
      <c r="R523" t="str">
        <f>TEXT(KPI_IMs_2[[#This Row],[FECHA DE LA NOVEDAD]],"aaaa")</f>
        <v>2024</v>
      </c>
      <c r="S523">
        <v>45311</v>
      </c>
      <c r="T523">
        <v>45311</v>
      </c>
      <c r="U523">
        <v>0.6833333333333333</v>
      </c>
      <c r="V523">
        <v>0.7256944444444444</v>
      </c>
      <c r="W523">
        <f>((KPI_IMs_2[[#This Row],[FECHA DE RESOLUCION]]+KPI_IMs_2[[#This Row],[HORA CIERRE IM]])-(KPI_IMs_2[[#This Row],[FECHA DE LA NOVEDAD]]+KPI_IMs_2[[#This Row],[HORA DE LA FALLA]]))*24*60</f>
        <v>69.9999999976717</v>
      </c>
      <c r="X523" t="str" cm="1" xml:space="preserve">
        <f t="array" ref="X523" xml:space="preserve">IF(OR(O523="",P523="",S523="",V523="",AQ523="",AR523=""),"",
  LET(
    _xlpm.inicio, O523 + P523,
    _xlpm.fin, S523 + V523,
    _xlpm.dias, INT(_xlpm.fin - _xlpm.inicio),
    _xlpm.tiempo, REDUCE(0, SEQUENCE(_xlpm.dias + 1, 1, 0, 1),
      LAMBDA(_xlpm.acum,_xlpm.d,
        LET(
          _xlpm.dia, TRUNC(_xlpm.inicio) + _xlpm.d,
          _xlpm.horaIni, IF(_xlpm.d = 0, MAX(_xlpm.inicio, _xlpm.dia + AQ523), _xlpm.dia + AQ523),
          _xlpm.horaFin, IF(_xlpm.d = _xlpm.dias, MIN(_xlpm.fin, _xlpm.dia + AR523), _xlpm.dia + AR523),
          _xlpm.tiempo_dia, MAX(0, _xlpm.horaFin - _xlpm.horaIni),
          _xlpm.acum + _xlpm.tiempo_dia
        )
      )
    ),
    TEXT(_xlpm.tiempo, "h:mm")
  )
)</f>
        <v>1:10</v>
      </c>
      <c r="Y523" t="str">
        <f>TEXT((KPI_IMs_2[[#This Row],[FECHA DE REPORTE]]+KPI_IMs_2[[#This Row],[HORA DE REPORTE]]) - (KPI_IMs_2[[#This Row],[FECHA DE LA NOVEDAD]]+KPI_IMs_2[[#This Row],[HORA DE LA FALLA]]), "[h]:mm")</f>
        <v>0:09</v>
      </c>
      <c r="Z523" t="str">
        <v>CORTE DE ENERGIA</v>
      </c>
      <c r="AA523" t="str">
        <v>Eléctrico / Energía</v>
      </c>
      <c r="AB523" t="str">
        <v>CORTE DE ENERGIA EN EL SECTOR</v>
      </c>
      <c r="AC523" t="str">
        <v>Infraestructura - Eléctrica</v>
      </c>
      <c r="AD523" t="str">
        <v>SI</v>
      </c>
      <c r="AE523" t="str">
        <v>SI</v>
      </c>
      <c r="AF523" t="str">
        <v>SI</v>
      </c>
      <c r="AG523" t="str">
        <v>SI</v>
      </c>
      <c r="AH523" t="str">
        <v>EXTERNO</v>
      </c>
      <c r="AI523" t="str">
        <v>PROVEEDOR</v>
      </c>
      <c r="AJ523" t="str">
        <v>Restablecimiento UPS</v>
      </c>
      <c r="AM523" t="str">
        <v>Culminado 100%</v>
      </c>
      <c r="AP523" t="str" xml:space="preserve">
        <v xml:space="preserve">FALLA ELECTRICA_x000d_
•        Apagado de línea de cajas._x000d_
-        Se contacto al proveedor siete Ltda y este da las instrucciones para colocar la UPS en Bypass y restablecer la energía en la red regulada</v>
      </c>
      <c r="AQ523">
        <v>0.3333333333333333</v>
      </c>
      <c r="AR523">
        <v>0.875</v>
      </c>
    </row>
    <row r="524" xml:space="preserve">
      <c r="A524">
        <v>411799</v>
      </c>
      <c r="B524" t="str">
        <f>VLOOKUP(H524,DetalleTiendas!A$2:S$1778,3,FALSE)</f>
        <v>SUPERMERCADOS</v>
      </c>
      <c r="C524" t="str">
        <f>VLOOKUP(H524,DetalleTiendas!A$2:S$1778,4,FALSE)</f>
        <v>EDS JUMBO-ANCLA</v>
      </c>
      <c r="D524" t="str">
        <f>VLOOKUP(H524,DetalleTiendas!A$2:S$1778,5,FALSE)</f>
        <v>CENTRO</v>
      </c>
      <c r="E524" t="str">
        <v>ENLACES</v>
      </c>
      <c r="F524" t="str">
        <v>NO</v>
      </c>
      <c r="G524" t="str" xml:space="preserve">
        <f xml:space="preserve">IF(
   AND(ISNUMBER(VALUE(MID(H524,3,3))), ISNUMBER(FIND(" ", H524))),
   LEFT(H524,FIND(" ",H524)-1),
   H524
)</f>
        <v>Z046</v>
      </c>
      <c r="H524" t="str">
        <v>Z046 ITAGUI</v>
      </c>
      <c r="J524" t="str">
        <v>Redes y Comunicaciones-NIVEL 2 - COL</v>
      </c>
      <c r="K524" t="str">
        <v>Guillermo Gutierrez</v>
      </c>
      <c r="L524" t="str">
        <v>CERRADO</v>
      </c>
      <c r="M524" t="str">
        <v>CERRADO</v>
      </c>
      <c r="N524" t="str">
        <v>BAJA</v>
      </c>
      <c r="O524">
        <v>45309</v>
      </c>
      <c r="P524">
        <v>0.7</v>
      </c>
      <c r="Q524" t="str">
        <f>TEXT(KPI_IMs_2[[#This Row],[FECHA DE LA NOVEDAD]],"MMMM")</f>
        <v>enero</v>
      </c>
      <c r="R524" t="str">
        <f>TEXT(KPI_IMs_2[[#This Row],[FECHA DE LA NOVEDAD]],"aaaa")</f>
        <v>2024</v>
      </c>
      <c r="S524">
        <v>45309</v>
      </c>
      <c r="T524">
        <v>45309</v>
      </c>
      <c r="U524">
        <v>0.7006944444444444</v>
      </c>
      <c r="V524">
        <v>0.7423611111111111</v>
      </c>
      <c r="W524">
        <f>((KPI_IMs_2[[#This Row],[FECHA DE RESOLUCION]]+KPI_IMs_2[[#This Row],[HORA CIERRE IM]])-(KPI_IMs_2[[#This Row],[FECHA DE LA NOVEDAD]]+KPI_IMs_2[[#This Row],[HORA DE LA FALLA]]))*24*60</f>
        <v>60.99999999976717</v>
      </c>
      <c r="X524" t="str" cm="1" xml:space="preserve">
        <f t="array" ref="X524" xml:space="preserve">IF(OR(O524="",P524="",S524="",V524="",AQ524="",AR524=""),"",
  LET(
    _xlpm.inicio, O524 + P524,
    _xlpm.fin, S524 + V524,
    _xlpm.dias, INT(_xlpm.fin - _xlpm.inicio),
    _xlpm.tiempo, REDUCE(0, SEQUENCE(_xlpm.dias + 1, 1, 0, 1),
      LAMBDA(_xlpm.acum,_xlpm.d,
        LET(
          _xlpm.dia, TRUNC(_xlpm.inicio) + _xlpm.d,
          _xlpm.horaIni, IF(_xlpm.d = 0, MAX(_xlpm.inicio, _xlpm.dia + AQ524), _xlpm.dia + AQ524),
          _xlpm.horaFin, IF(_xlpm.d = _xlpm.dias, MIN(_xlpm.fin, _xlpm.dia + AR524), _xlpm.dia + AR524),
          _xlpm.tiempo_dia, MAX(0, _xlpm.horaFin - _xlpm.horaIni),
          _xlpm.acum + _xlpm.tiempo_dia
        )
      )
    ),
    TEXT(_xlpm.tiempo, "h:mm")
  )
)</f>
        <v>1:01</v>
      </c>
      <c r="Y524" t="str">
        <f>TEXT((KPI_IMs_2[[#This Row],[FECHA DE REPORTE]]+KPI_IMs_2[[#This Row],[HORA DE REPORTE]]) - (KPI_IMs_2[[#This Row],[FECHA DE LA NOVEDAD]]+KPI_IMs_2[[#This Row],[HORA DE LA FALLA]]), "[h]:mm")</f>
        <v>0:01</v>
      </c>
      <c r="Z524" t="str">
        <v>CAIDA ENLACES</v>
      </c>
      <c r="AA524" t="str">
        <v>Red / Enlace / Proveedor</v>
      </c>
      <c r="AB524" t="str">
        <v xml:space="preserve">FALLA DE CABLEADO ACCES POINT - PROVEEDOR </v>
      </c>
      <c r="AC524" t="str">
        <v>Proveedor - Red/Infraestructura</v>
      </c>
      <c r="AD524" t="str">
        <v>SI</v>
      </c>
      <c r="AE524" t="str">
        <v>NO</v>
      </c>
      <c r="AF524" t="str">
        <v>NO</v>
      </c>
      <c r="AG524" t="str">
        <v>NO</v>
      </c>
      <c r="AH524" t="str">
        <v>EXTERNO</v>
      </c>
      <c r="AI524" t="str">
        <v>PROVEEDOR</v>
      </c>
      <c r="AJ524" t="str">
        <v>revision conexiones tienda</v>
      </c>
      <c r="AM524" t="str">
        <v>Culminado 100%</v>
      </c>
      <c r="AP524" t="str" xml:space="preserve">
        <v xml:space="preserve">EQUIPOS SIN CONEXIÓN_x000d_
•        Se presenta falla en el cableado del Access Point del lado de la tienda que hace el bridge con la EDS. Se desplaza proveedor de cableado estructurado y se restablece la operación de la EDS._x000d_
*        Se desplaza proveedor de cableado estructurado y se restablece la operación de la EDS</v>
      </c>
      <c r="AQ524">
        <v>0.3333333333333333</v>
      </c>
      <c r="AR524">
        <v>0.875</v>
      </c>
    </row>
    <row r="525" xml:space="preserve">
      <c r="A525">
        <v>380951</v>
      </c>
      <c r="B525" t="str">
        <f>VLOOKUP(H525,DetalleTiendas!A$2:S$1778,3,FALSE)</f>
        <v>SUPERMERCADOS</v>
      </c>
      <c r="C525" t="str">
        <f>VLOOKUP(H525,DetalleTiendas!A$2:S$1778,4,FALSE)</f>
        <v>METRO</v>
      </c>
      <c r="D525" t="str">
        <f>VLOOKUP(H525,DetalleTiendas!A$2:S$1778,5,FALSE)</f>
        <v>BOGOTA</v>
      </c>
      <c r="E525" t="str">
        <v>ECOMMERCE</v>
      </c>
      <c r="F525" t="str">
        <v>NO</v>
      </c>
      <c r="G525" t="str" xml:space="preserve">
        <f xml:space="preserve">IF(
   AND(ISNUMBER(VALUE(MID(H525,3,3))), ISNUMBER(FIND(" ", H525))),
   LEFT(H525,FIND(" ",H525)-1),
   H525
)</f>
        <v>M010</v>
      </c>
      <c r="H525" t="str">
        <v>M010 BOSA</v>
      </c>
      <c r="J525" t="str">
        <v>Redes y Comunicaciones-NIVEL 2 - COL</v>
      </c>
      <c r="K525" t="str">
        <v>Guillermo Gutierrez</v>
      </c>
      <c r="L525" t="str">
        <v>CERRADO</v>
      </c>
      <c r="M525" t="str">
        <v>CERRADO</v>
      </c>
      <c r="N525" t="str">
        <v>MEDIA</v>
      </c>
      <c r="O525">
        <v>45309</v>
      </c>
      <c r="P525">
        <v>0.4444444444444444</v>
      </c>
      <c r="Q525" t="str">
        <f>TEXT(KPI_IMs_2[[#This Row],[FECHA DE LA NOVEDAD]],"MMMM")</f>
        <v>enero</v>
      </c>
      <c r="R525" t="str">
        <f>TEXT(KPI_IMs_2[[#This Row],[FECHA DE LA NOVEDAD]],"aaaa")</f>
        <v>2024</v>
      </c>
      <c r="S525">
        <v>45309</v>
      </c>
      <c r="T525">
        <v>45309</v>
      </c>
      <c r="U525">
        <v>0.4930555555555556</v>
      </c>
      <c r="V525">
        <v>0.5625</v>
      </c>
      <c r="W525">
        <f>((KPI_IMs_2[[#This Row],[FECHA DE RESOLUCION]]+KPI_IMs_2[[#This Row],[HORA CIERRE IM]])-(KPI_IMs_2[[#This Row],[FECHA DE LA NOVEDAD]]+KPI_IMs_2[[#This Row],[HORA DE LA FALLA]]))*24*60</f>
        <v>169.99999999883585</v>
      </c>
      <c r="X525" t="str" cm="1" xml:space="preserve">
        <f t="array" ref="X525" xml:space="preserve">IF(OR(O525="",P525="",S525="",V525="",AQ525="",AR525=""),"",
  LET(
    _xlpm.inicio, O525 + P525,
    _xlpm.fin, S525 + V525,
    _xlpm.dias, INT(_xlpm.fin - _xlpm.inicio),
    _xlpm.tiempo, REDUCE(0, SEQUENCE(_xlpm.dias + 1, 1, 0, 1),
      LAMBDA(_xlpm.acum,_xlpm.d,
        LET(
          _xlpm.dia, TRUNC(_xlpm.inicio) + _xlpm.d,
          _xlpm.horaIni, IF(_xlpm.d = 0, MAX(_xlpm.inicio, _xlpm.dia + AQ525), _xlpm.dia + AQ525),
          _xlpm.horaFin, IF(_xlpm.d = _xlpm.dias, MIN(_xlpm.fin, _xlpm.dia + AR525), _xlpm.dia + AR525),
          _xlpm.tiempo_dia, MAX(0, _xlpm.horaFin - _xlpm.horaIni),
          _xlpm.acum + _xlpm.tiempo_dia
        )
      )
    ),
    TEXT(_xlpm.tiempo, "h:mm")
  )
)</f>
        <v>2:50</v>
      </c>
      <c r="Y525" t="str">
        <f>TEXT((KPI_IMs_2[[#This Row],[FECHA DE REPORTE]]+KPI_IMs_2[[#This Row],[HORA DE REPORTE]]) - (KPI_IMs_2[[#This Row],[FECHA DE LA NOVEDAD]]+KPI_IMs_2[[#This Row],[HORA DE LA FALLA]]), "[h]:mm")</f>
        <v>1:10</v>
      </c>
      <c r="Z525" t="str">
        <v>CAIDA ENLACES</v>
      </c>
      <c r="AA525" t="str">
        <v>Red / Enlace / Proveedor</v>
      </c>
      <c r="AB525" t="str">
        <v>FALLA EN LA FIBRA DEL PROVEEDOR - CLARO</v>
      </c>
      <c r="AC525" t="str">
        <v>Proveedor - Red/Infraestructura</v>
      </c>
      <c r="AD525" t="str">
        <v>SI</v>
      </c>
      <c r="AE525" t="str">
        <v>NO</v>
      </c>
      <c r="AF525" t="str">
        <v>NO</v>
      </c>
      <c r="AG525" t="str">
        <v>NO</v>
      </c>
      <c r="AH525" t="str">
        <v>EXTERNO</v>
      </c>
      <c r="AI525" t="str">
        <v>PROVEEDOR</v>
      </c>
      <c r="AJ525" t="str">
        <v>Ajuste por parte del Proveedor</v>
      </c>
      <c r="AM525" t="str">
        <v>Culminado 100%</v>
      </c>
      <c r="AP525" t="str" xml:space="preserve">
        <v xml:space="preserve">Tienda Sin Red | Corte en la fibra de claro | _x000d_
•	FALLA DE ENLACES Servicio Afectado Inicial: ENLACES Impacto Inicial: MEDIA UUNN Inicial afectada: ["Supermercados"]._x000d_
*	Por corte en la fibra por parte del proveedor de CLARO se hace notificación y después uso del segundo enlace para seguir con el funcionamiento. _x000d_
-	Se da solución a la novedad del enlace y queda en operación la tienda con los dos enlaces_x000d_
</v>
      </c>
      <c r="AQ525">
        <v>0.3333333333333333</v>
      </c>
      <c r="AR525">
        <v>0.875</v>
      </c>
    </row>
    <row r="526" xml:space="preserve">
      <c r="A526">
        <v>406974</v>
      </c>
      <c r="B526" t="str">
        <f>VLOOKUP(H526,DetalleTiendas!A$2:S$1778,3,FALSE)</f>
        <v>PAIS</v>
      </c>
      <c r="C526" t="str">
        <f>VLOOKUP(H526,DetalleTiendas!A$2:S$1778,4,FALSE)</f>
        <v>PAIS</v>
      </c>
      <c r="D526" t="str">
        <f>VLOOKUP(H526,DetalleTiendas!A$2:S$1778,5,FALSE)</f>
        <v>PAIS</v>
      </c>
      <c r="E526" t="str">
        <v>ENLACES</v>
      </c>
      <c r="F526" t="str">
        <v>SI</v>
      </c>
      <c r="G526" t="str" xml:space="preserve">
        <f xml:space="preserve">IF(
   AND(ISNUMBER(VALUE(MID(H526,3,3))), ISNUMBER(FIND(" ", H526))),
   LEFT(H526,FIND(" ",H526)-1),
   H526
)</f>
        <v>PAIS</v>
      </c>
      <c r="H526" t="str">
        <v>PAIS</v>
      </c>
      <c r="J526" t="str">
        <v>SC_Comercial_Genesix</v>
      </c>
      <c r="K526" t="str">
        <v>Jairo Ernesto Roa</v>
      </c>
      <c r="L526" t="str">
        <v>CERRADO</v>
      </c>
      <c r="M526" t="str">
        <v>CERRADO</v>
      </c>
      <c r="N526" t="str">
        <v>BAJA</v>
      </c>
      <c r="O526">
        <v>45307</v>
      </c>
      <c r="P526">
        <v>0.7708333333333334</v>
      </c>
      <c r="Q526" t="str">
        <f>TEXT(KPI_IMs_2[[#This Row],[FECHA DE LA NOVEDAD]],"MMMM")</f>
        <v>enero</v>
      </c>
      <c r="R526" t="str">
        <f>TEXT(KPI_IMs_2[[#This Row],[FECHA DE LA NOVEDAD]],"aaaa")</f>
        <v>2024</v>
      </c>
      <c r="S526">
        <v>45307</v>
      </c>
      <c r="T526">
        <v>45307</v>
      </c>
      <c r="U526">
        <v>0.7722222222222223</v>
      </c>
      <c r="V526">
        <v>0.7916666666666666</v>
      </c>
      <c r="W526">
        <f>((KPI_IMs_2[[#This Row],[FECHA DE RESOLUCION]]+KPI_IMs_2[[#This Row],[HORA CIERRE IM]])-(KPI_IMs_2[[#This Row],[FECHA DE LA NOVEDAD]]+KPI_IMs_2[[#This Row],[HORA DE LA FALLA]]))*24*60</f>
        <v>29.99999999301508</v>
      </c>
      <c r="X526" t="str" cm="1" xml:space="preserve">
        <f t="array" ref="X526" xml:space="preserve">IF(OR(O526="",P526="",S526="",V526="",AQ526="",AR526=""),"",
  LET(
    _xlpm.inicio, O526 + P526,
    _xlpm.fin, S526 + V526,
    _xlpm.dias, INT(_xlpm.fin - _xlpm.inicio),
    _xlpm.tiempo, REDUCE(0, SEQUENCE(_xlpm.dias + 1, 1, 0, 1),
      LAMBDA(_xlpm.acum,_xlpm.d,
        LET(
          _xlpm.dia, TRUNC(_xlpm.inicio) + _xlpm.d,
          _xlpm.horaIni, IF(_xlpm.d = 0, MAX(_xlpm.inicio, _xlpm.dia + AQ526), _xlpm.dia + AQ526),
          _xlpm.horaFin, IF(_xlpm.d = _xlpm.dias, MIN(_xlpm.fin, _xlpm.dia + AR526), _xlpm.dia + AR526),
          _xlpm.tiempo_dia, MAX(0, _xlpm.horaFin - _xlpm.horaIni),
          _xlpm.acum + _xlpm.tiempo_dia
        )
      )
    ),
    TEXT(_xlpm.tiempo, "h:mm")
  )
)</f>
        <v>0:30</v>
      </c>
      <c r="Y526" t="str">
        <f>TEXT((KPI_IMs_2[[#This Row],[FECHA DE REPORTE]]+KPI_IMs_2[[#This Row],[HORA DE REPORTE]]) - (KPI_IMs_2[[#This Row],[FECHA DE LA NOVEDAD]]+KPI_IMs_2[[#This Row],[HORA DE LA FALLA]]), "[h]:mm")</f>
        <v>0:02</v>
      </c>
      <c r="Z526" t="str">
        <v>FALLA CON LA APLICACIÓN GENESIX</v>
      </c>
      <c r="AA526" t="str">
        <v>Software / Actualización</v>
      </c>
      <c r="AB526" t="str">
        <v>FAILOVER SERVIDORES DE GENESIX</v>
      </c>
      <c r="AC526" t="str">
        <v>Software / Actualización</v>
      </c>
      <c r="AD526" t="str">
        <v>SI</v>
      </c>
      <c r="AE526" t="str">
        <v>NO</v>
      </c>
      <c r="AF526" t="str">
        <v>SI</v>
      </c>
      <c r="AG526" t="str">
        <v>NO</v>
      </c>
      <c r="AH526" t="str">
        <v>INTERNO</v>
      </c>
      <c r="AI526" t="str">
        <v>SISTEMAS</v>
      </c>
      <c r="AJ526" t="str">
        <v>Integracion / Desarrollo</v>
      </c>
      <c r="AM526" t="str">
        <v>Culminado 100%</v>
      </c>
      <c r="AP526" t="str" xml:space="preserve">
        <v xml:space="preserve">FAILOVER EN GENESIX  _x000d_
•        Lentitud en procesos de Genesix._x000d_
*        Se presenta lentitud por parte del sistema genesix debido a la caída de los servidores de Genesix se ha presentado por el proceso de estabilización posterior a la migración_x000d_
-        Se realiza reconfiguración de los parámetros de la aplicación y reinicio exitoso de genesix; se trabaja en el proceso de estabilización posterior a la migración de datos correspondientes. Se restablece el servicio por parte del proveedor </v>
      </c>
      <c r="AQ526">
        <v>0.3333333333333333</v>
      </c>
      <c r="AR526">
        <v>0.875</v>
      </c>
    </row>
    <row r="527" xml:space="preserve">
      <c r="A527">
        <v>406991</v>
      </c>
      <c r="B527" t="str">
        <f>VLOOKUP(H527,DetalleTiendas!A$2:S$1778,3,FALSE)</f>
        <v>PAIS</v>
      </c>
      <c r="C527" t="str">
        <f>VLOOKUP(H527,DetalleTiendas!A$2:S$1778,4,FALSE)</f>
        <v>PAIS</v>
      </c>
      <c r="D527" t="str">
        <f>VLOOKUP(H527,DetalleTiendas!A$2:S$1778,5,FALSE)</f>
        <v>PAIS</v>
      </c>
      <c r="E527" t="str">
        <v>ENLACES</v>
      </c>
      <c r="F527" t="str">
        <v>SI</v>
      </c>
      <c r="G527" t="str" xml:space="preserve">
        <f xml:space="preserve">IF(
   AND(ISNUMBER(VALUE(MID(H527,3,3))), ISNUMBER(FIND(" ", H527))),
   LEFT(H527,FIND(" ",H527)-1),
   H527
)</f>
        <v>PAIS</v>
      </c>
      <c r="H527" t="str">
        <v>PAIS</v>
      </c>
      <c r="J527" t="str">
        <v>SC_Financiero_Facturador</v>
      </c>
      <c r="K527" t="str">
        <v>Luis Alejandro Medina</v>
      </c>
      <c r="L527" t="str">
        <v>CERRADO</v>
      </c>
      <c r="M527" t="str">
        <v>CERRADO</v>
      </c>
      <c r="N527" t="str">
        <v>MEDIA</v>
      </c>
      <c r="O527">
        <v>45307</v>
      </c>
      <c r="P527">
        <v>0.4409722222222222</v>
      </c>
      <c r="Q527" t="str">
        <f>TEXT(KPI_IMs_2[[#This Row],[FECHA DE LA NOVEDAD]],"MMMM")</f>
        <v>enero</v>
      </c>
      <c r="R527" t="str">
        <f>TEXT(KPI_IMs_2[[#This Row],[FECHA DE LA NOVEDAD]],"aaaa")</f>
        <v>2024</v>
      </c>
      <c r="S527">
        <v>45310</v>
      </c>
      <c r="T527">
        <v>45307</v>
      </c>
      <c r="U527">
        <v>0.44375</v>
      </c>
      <c r="V527">
        <v>0.6701388888888888</v>
      </c>
      <c r="W527">
        <f>((KPI_IMs_2[[#This Row],[FECHA DE RESOLUCION]]+KPI_IMs_2[[#This Row],[HORA CIERRE IM]])-(KPI_IMs_2[[#This Row],[FECHA DE LA NOVEDAD]]+KPI_IMs_2[[#This Row],[HORA DE LA FALLA]]))*24*60</f>
        <v>4650.000000006985</v>
      </c>
      <c r="X527" t="str" cm="1" xml:space="preserve">
        <f t="array" ref="X527" xml:space="preserve">IF(OR(O527="",P527="",S527="",V527="",AQ527="",AR527=""),"",
  LET(
    _xlpm.inicio, O527 + P527,
    _xlpm.fin, S527 + V527,
    _xlpm.dias, INT(_xlpm.fin - _xlpm.inicio),
    _xlpm.tiempo, REDUCE(0, SEQUENCE(_xlpm.dias + 1, 1, 0, 1),
      LAMBDA(_xlpm.acum,_xlpm.d,
        LET(
          _xlpm.dia, TRUNC(_xlpm.inicio) + _xlpm.d,
          _xlpm.horaIni, IF(_xlpm.d = 0, MAX(_xlpm.inicio, _xlpm.dia + AQ527), _xlpm.dia + AQ527),
          _xlpm.horaFin, IF(_xlpm.d = _xlpm.dias, MIN(_xlpm.fin, _xlpm.dia + AR527), _xlpm.dia + AR527),
          _xlpm.tiempo_dia, MAX(0, _xlpm.horaFin - _xlpm.horaIni),
          _xlpm.acum + _xlpm.tiempo_dia
        )
      )
    ),
    TEXT(_xlpm.tiempo, "h:mm")
  )
)</f>
        <v>20:30</v>
      </c>
      <c r="Y527" t="str">
        <f>TEXT((KPI_IMs_2[[#This Row],[FECHA DE REPORTE]]+KPI_IMs_2[[#This Row],[HORA DE REPORTE]]) - (KPI_IMs_2[[#This Row],[FECHA DE LA NOVEDAD]]+KPI_IMs_2[[#This Row],[HORA DE LA FALLA]]), "[h]:mm")</f>
        <v>0:04</v>
      </c>
      <c r="Z527" t="str">
        <v>FALLA CON ATC</v>
      </c>
      <c r="AA527" t="str">
        <v>Operación Interna / Parametrizacion</v>
      </c>
      <c r="AB527" t="str">
        <v>FALLA EN ATC</v>
      </c>
      <c r="AC527" t="str">
        <v>Parametrizacion en curso</v>
      </c>
      <c r="AD527" t="str">
        <v>NO</v>
      </c>
      <c r="AE527" t="str">
        <v>NO</v>
      </c>
      <c r="AF527" t="str">
        <v>NO</v>
      </c>
      <c r="AG527" t="str">
        <v>NO</v>
      </c>
      <c r="AH527" t="str">
        <v>INTERNO</v>
      </c>
      <c r="AI527" t="str">
        <v>SISTEMAS</v>
      </c>
      <c r="AJ527" t="str">
        <v>Sin determinar</v>
      </c>
      <c r="AM527" t="str">
        <v>Culminado 100%</v>
      </c>
      <c r="AP527" t="str" xml:space="preserve">
        <v xml:space="preserve">FALLA EN ATC _x000d_
•        Lentitud en todos los procesos de la aplicación._x000d_
_x000d_
-        Se resolvió en línea con todas las tiendas ya que era un error general en todas las cajas de ATC._x000d_
</v>
      </c>
      <c r="AQ527">
        <v>0.3333333333333333</v>
      </c>
      <c r="AR527">
        <v>0.875</v>
      </c>
    </row>
    <row r="528" xml:space="preserve">
      <c r="A528">
        <v>404543</v>
      </c>
      <c r="B528" t="str">
        <f>VLOOKUP(H528,DetalleTiendas!A$2:S$1778,3,FALSE)</f>
        <v>PAIS</v>
      </c>
      <c r="C528" t="str">
        <f>VLOOKUP(H528,DetalleTiendas!A$2:S$1778,4,FALSE)</f>
        <v>PAIS</v>
      </c>
      <c r="D528" t="str">
        <f>VLOOKUP(H528,DetalleTiendas!A$2:S$1778,5,FALSE)</f>
        <v>PAIS</v>
      </c>
      <c r="E528" t="str">
        <v>ENLACES</v>
      </c>
      <c r="F528" t="str">
        <v>SI</v>
      </c>
      <c r="G528" t="str" xml:space="preserve">
        <f xml:space="preserve">IF(
   AND(ISNUMBER(VALUE(MID(H528,3,3))), ISNUMBER(FIND(" ", H528))),
   LEFT(H528,FIND(" ",H528)-1),
   H528
)</f>
        <v>PAIS</v>
      </c>
      <c r="H528" t="str">
        <v>PAIS</v>
      </c>
      <c r="J528" t="str">
        <v>SC_Fidelidad</v>
      </c>
      <c r="K528" t="str">
        <v>Carlos Casilimas</v>
      </c>
      <c r="L528" t="str">
        <v>CERRADO</v>
      </c>
      <c r="M528" t="str">
        <v>CERRADO</v>
      </c>
      <c r="N528" t="str">
        <v>BAJA</v>
      </c>
      <c r="O528">
        <v>45306.45347222222</v>
      </c>
      <c r="P528">
        <v>0.3854166666666667</v>
      </c>
      <c r="Q528" t="str">
        <f>TEXT(KPI_IMs_2[[#This Row],[FECHA DE LA NOVEDAD]],"MMMM")</f>
        <v>enero</v>
      </c>
      <c r="R528" t="str">
        <f>TEXT(KPI_IMs_2[[#This Row],[FECHA DE LA NOVEDAD]],"aaaa")</f>
        <v>2024</v>
      </c>
      <c r="S528">
        <v>45306.45347222222</v>
      </c>
      <c r="T528">
        <v>45306.45347222222</v>
      </c>
      <c r="U528">
        <v>0.4166666666666667</v>
      </c>
      <c r="V528">
        <v>0.5479166666666667</v>
      </c>
      <c r="W528">
        <f>((KPI_IMs_2[[#This Row],[FECHA DE RESOLUCION]]+KPI_IMs_2[[#This Row],[HORA CIERRE IM]])-(KPI_IMs_2[[#This Row],[FECHA DE LA NOVEDAD]]+KPI_IMs_2[[#This Row],[HORA DE LA FALLA]]))*24*60</f>
        <v>234.0000000083819</v>
      </c>
      <c r="X528" t="str" cm="1" xml:space="preserve">
        <f t="array" ref="X528" xml:space="preserve">IF(OR(O528="",P528="",S528="",V528="",AQ528="",AR528=""),"",
  LET(
    _xlpm.inicio, O528 + P528,
    _xlpm.fin, S528 + V528,
    _xlpm.dias, INT(_xlpm.fin - _xlpm.inicio),
    _xlpm.tiempo, REDUCE(0, SEQUENCE(_xlpm.dias + 1, 1, 0, 1),
      LAMBDA(_xlpm.acum,_xlpm.d,
        LET(
          _xlpm.dia, TRUNC(_xlpm.inicio) + _xlpm.d,
          _xlpm.horaIni, IF(_xlpm.d = 0, MAX(_xlpm.inicio, _xlpm.dia + AQ528), _xlpm.dia + AQ528),
          _xlpm.horaFin, IF(_xlpm.d = _xlpm.dias, MIN(_xlpm.fin, _xlpm.dia + AR528), _xlpm.dia + AR528),
          _xlpm.tiempo_dia, MAX(0, _xlpm.horaFin - _xlpm.horaIni),
          _xlpm.acum + _xlpm.tiempo_dia
        )
      )
    ),
    TEXT(_xlpm.tiempo, "h:mm")
  )
)</f>
        <v>0:52</v>
      </c>
      <c r="Y528" t="str">
        <f>TEXT((KPI_IMs_2[[#This Row],[FECHA DE REPORTE]]+KPI_IMs_2[[#This Row],[HORA DE REPORTE]]) - (KPI_IMs_2[[#This Row],[FECHA DE LA NOVEDAD]]+KPI_IMs_2[[#This Row],[HORA DE LA FALLA]]), "[h]:mm")</f>
        <v>0:45</v>
      </c>
      <c r="Z528" t="str">
        <v>NOVEDAD CON LA CUPONERA</v>
      </c>
      <c r="AA528" t="str">
        <v>Operación Interna / Parametrizacion</v>
      </c>
      <c r="AB528" t="str">
        <v>FALLA CUPONERA PROOVEDOR  -Loyal Guru</v>
      </c>
      <c r="AC528" t="str">
        <v>Software / Actualización</v>
      </c>
      <c r="AD528" t="str">
        <v>SI</v>
      </c>
      <c r="AE528" t="str">
        <v>NO</v>
      </c>
      <c r="AF528" t="str">
        <v>NO</v>
      </c>
      <c r="AG528" t="str">
        <v>NO</v>
      </c>
      <c r="AH528" t="str">
        <v>INTERNO</v>
      </c>
      <c r="AI528" t="str">
        <v>SISTEMAS</v>
      </c>
      <c r="AJ528" t="str">
        <v>Integracion / Desarrollo</v>
      </c>
      <c r="AM528" t="str">
        <v>Culminado 100%</v>
      </c>
      <c r="AP528" t="str" xml:space="preserve">
        <v xml:space="preserve">FALLA EN LÍNEA DE POS| PROGRAMA DE MI PROMO |CUPONERA | _x000d_
•        Cuando se está registrando un producto de los proveedores de LOYAL GURU; reinicia la POS saca el cajero y aparece error._x000d_
*        la cantidad de cupones al imprimir en cajas genera reinicio cuando no llega respuesta de los cupones a imprimir_x000d_
-        se desarrolla una nueva versión de POS y se mitiga la falla.</v>
      </c>
      <c r="AQ528">
        <v>0.3333333333333333</v>
      </c>
      <c r="AR528">
        <v>0.875</v>
      </c>
    </row>
    <row r="529" xml:space="preserve">
      <c r="A529">
        <v>404555</v>
      </c>
      <c r="B529" t="str">
        <f>VLOOKUP(H529,DetalleTiendas!A$2:S$1778,3,FALSE)</f>
        <v>SUPERMERCADOS</v>
      </c>
      <c r="C529" t="str">
        <f>VLOOKUP(H529,DetalleTiendas!A$2:S$1778,4,FALSE)</f>
        <v>CD SUPERMERCADOS</v>
      </c>
      <c r="D529" t="str">
        <f>VLOOKUP(H529,DetalleTiendas!A$2:S$1778,5,FALSE)</f>
        <v>BOGOTA</v>
      </c>
      <c r="E529" t="str">
        <v>SWITCH</v>
      </c>
      <c r="F529" t="str">
        <v>NO</v>
      </c>
      <c r="G529" t="str" xml:space="preserve">
        <f xml:space="preserve">IF(
   AND(ISNUMBER(VALUE(MID(H529,3,3))), ISNUMBER(FIND(" ", H529))),
   LEFT(H529,FIND(" ",H529)-1),
   H529
)</f>
        <v>L162</v>
      </c>
      <c r="H529" t="str">
        <v>L162 BGTA|CROSS DOCKING FRIOS</v>
      </c>
      <c r="J529" t="str">
        <v>Redes y Comunicaciones-NIVEL 2 - COL</v>
      </c>
      <c r="K529" t="str">
        <v>Guillermo Gutierrez</v>
      </c>
      <c r="L529" t="str">
        <v>CERRADO</v>
      </c>
      <c r="M529" t="str">
        <v>CERRADO</v>
      </c>
      <c r="N529" t="str">
        <v>BAJA</v>
      </c>
      <c r="O529">
        <v>45306</v>
      </c>
      <c r="P529">
        <v>0.2916666666666667</v>
      </c>
      <c r="Q529" t="str">
        <f>TEXT(KPI_IMs_2[[#This Row],[FECHA DE LA NOVEDAD]],"MMMM")</f>
        <v>enero</v>
      </c>
      <c r="R529" t="str">
        <f>TEXT(KPI_IMs_2[[#This Row],[FECHA DE LA NOVEDAD]],"aaaa")</f>
        <v>2024</v>
      </c>
      <c r="S529">
        <v>45309</v>
      </c>
      <c r="T529">
        <v>45306</v>
      </c>
      <c r="U529">
        <v>0.48125</v>
      </c>
      <c r="V529">
        <v>0.7222222222222222</v>
      </c>
      <c r="W529">
        <f>((KPI_IMs_2[[#This Row],[FECHA DE RESOLUCION]]+KPI_IMs_2[[#This Row],[HORA CIERRE IM]])-(KPI_IMs_2[[#This Row],[FECHA DE LA NOVEDAD]]+KPI_IMs_2[[#This Row],[HORA DE LA FALLA]]))*24*60</f>
        <v>4939.999999998836</v>
      </c>
      <c r="X529" t="str" cm="1" xml:space="preserve">
        <f t="array" ref="X529" xml:space="preserve">IF(OR(O529="",P529="",S529="",V529="",AQ529="",AR529=""),"",
  LET(
    _xlpm.inicio, O529 + P529,
    _xlpm.fin, S529 + V529,
    _xlpm.dias, INT(_xlpm.fin - _xlpm.inicio),
    _xlpm.tiempo, REDUCE(0, SEQUENCE(_xlpm.dias + 1, 1, 0, 1),
      LAMBDA(_xlpm.acum,_xlpm.d,
        LET(
          _xlpm.dia, TRUNC(_xlpm.inicio) + _xlpm.d,
          _xlpm.horaIni, IF(_xlpm.d = 0, MAX(_xlpm.inicio, _xlpm.dia + AQ529), _xlpm.dia + AQ529),
          _xlpm.horaFin, IF(_xlpm.d = _xlpm.dias, MIN(_xlpm.fin, _xlpm.dia + AR529), _xlpm.dia + AR529),
          _xlpm.tiempo_dia, MAX(0, _xlpm.horaFin - _xlpm.horaIni),
          _xlpm.acum + _xlpm.tiempo_dia
        )
      )
    ),
    TEXT(_xlpm.tiempo, "h:mm")
  )
)</f>
        <v>0:20</v>
      </c>
      <c r="Y529" t="str">
        <f>TEXT((KPI_IMs_2[[#This Row],[FECHA DE REPORTE]]+KPI_IMs_2[[#This Row],[HORA DE REPORTE]]) - (KPI_IMs_2[[#This Row],[FECHA DE LA NOVEDAD]]+KPI_IMs_2[[#This Row],[HORA DE LA FALLA]]), "[h]:mm")</f>
        <v>4:33</v>
      </c>
      <c r="Z529" t="str">
        <v>CAIDA ENLACES</v>
      </c>
      <c r="AA529" t="str">
        <v>Red / Enlace / Proveedor</v>
      </c>
      <c r="AB529" t="str">
        <v>ETB FALLAS DE ENLACES PROVEEDOR - ETB</v>
      </c>
      <c r="AC529" t="str">
        <v>Proveedor - Red/Infraestructura</v>
      </c>
      <c r="AD529" t="str">
        <v>Si</v>
      </c>
      <c r="AE529" t="str">
        <v>NO</v>
      </c>
      <c r="AF529" t="str">
        <v>NO</v>
      </c>
      <c r="AG529" t="str">
        <v>NO</v>
      </c>
      <c r="AH529" t="str">
        <v>EXTERNO</v>
      </c>
      <c r="AI529" t="str">
        <v>PROVEEDOR</v>
      </c>
      <c r="AJ529" t="str">
        <v>Ajuste por parte del Proveedor</v>
      </c>
      <c r="AM529" t="str">
        <v>Culminado 100%</v>
      </c>
      <c r="AP529" t="str" xml:space="preserve">
        <v xml:space="preserve">CORTE DE LA FIBRA OPTICA DE ETB _x000d_
•         Se tenía novedad con el enlace de ETB de la plataforma por corte de fibra; se escala al proveedor el cual internamente realizaron la gestión de la cuadrilla para su reparación y posteriormente en operación queda el enlace_x000d_
_x000d_
-        Se realizó la reparación de la fibra en la cuadrilla .</v>
      </c>
      <c r="AQ529">
        <v>0.3333333333333333</v>
      </c>
      <c r="AR529">
        <v>0.875</v>
      </c>
    </row>
    <row r="530" xml:space="preserve">
      <c r="A530">
        <v>399749</v>
      </c>
      <c r="B530" t="str">
        <f>VLOOKUP(H530,DetalleTiendas!A$2:S$1778,3,FALSE)</f>
        <v>SUPERMERCADOS</v>
      </c>
      <c r="C530" t="str">
        <f>VLOOKUP(H530,DetalleTiendas!A$2:S$1778,4,FALSE)</f>
        <v>SPID</v>
      </c>
      <c r="D530" t="str">
        <f>VLOOKUP(H530,DetalleTiendas!A$2:S$1778,5,FALSE)</f>
        <v>BOGOTA</v>
      </c>
      <c r="E530" t="str">
        <v>EFT RECAUDOS</v>
      </c>
      <c r="F530" t="str">
        <v>NO</v>
      </c>
      <c r="G530" t="str" xml:space="preserve">
        <f xml:space="preserve">IF(
   AND(ISNUMBER(VALUE(MID(H530,3,3))), ISNUMBER(FIND(" ", H530))),
   LEFT(H530,FIND(" ",H530)-1),
   H530
)</f>
        <v>SP324</v>
      </c>
      <c r="H530" t="str">
        <v>SP324 CALLE 93</v>
      </c>
      <c r="J530" t="str">
        <v>Soporte_Onsite_BOGOTA</v>
      </c>
      <c r="K530" t="str">
        <v>Juan fernando Castro</v>
      </c>
      <c r="L530" t="str">
        <v>CERRADO</v>
      </c>
      <c r="M530" t="str">
        <v>CERRADO</v>
      </c>
      <c r="N530" t="str">
        <v>MEDIA</v>
      </c>
      <c r="O530">
        <v>45303.45347222222</v>
      </c>
      <c r="P530">
        <v>0.2916666666666667</v>
      </c>
      <c r="Q530" t="str">
        <f>TEXT(KPI_IMs_2[[#This Row],[FECHA DE LA NOVEDAD]],"MMMM")</f>
        <v>enero</v>
      </c>
      <c r="R530" t="str">
        <f>TEXT(KPI_IMs_2[[#This Row],[FECHA DE LA NOVEDAD]],"aaaa")</f>
        <v>2024</v>
      </c>
      <c r="S530">
        <v>45303.45347222222</v>
      </c>
      <c r="T530">
        <v>45303.45347222222</v>
      </c>
      <c r="U530">
        <v>0.4111111111111111</v>
      </c>
      <c r="V530">
        <v>0.7527777777777778</v>
      </c>
      <c r="W530">
        <f>((KPI_IMs_2[[#This Row],[FECHA DE RESOLUCION]]+KPI_IMs_2[[#This Row],[HORA CIERRE IM]])-(KPI_IMs_2[[#This Row],[FECHA DE LA NOVEDAD]]+KPI_IMs_2[[#This Row],[HORA DE LA FALLA]]))*24*60</f>
        <v>664.0000000060536</v>
      </c>
      <c r="X530" t="str" cm="1" xml:space="preserve">
        <f t="array" ref="X530" xml:space="preserve">IF(OR(O530="",P530="",S530="",V530="",AQ530="",AR530=""),"",
  LET(
    _xlpm.inicio, O530 + P530,
    _xlpm.fin, S530 + V530,
    _xlpm.dias, INT(_xlpm.fin - _xlpm.inicio),
    _xlpm.tiempo, REDUCE(0, SEQUENCE(_xlpm.dias + 1, 1, 0, 1),
      LAMBDA(_xlpm.acum,_xlpm.d,
        LET(
          _xlpm.dia, TRUNC(_xlpm.inicio) + _xlpm.d,
          _xlpm.horaIni, IF(_xlpm.d = 0, MAX(_xlpm.inicio, _xlpm.dia + AQ530), _xlpm.dia + AQ530),
          _xlpm.horaFin, IF(_xlpm.d = _xlpm.dias, MIN(_xlpm.fin, _xlpm.dia + AR530), _xlpm.dia + AR530),
          _xlpm.tiempo_dia, MAX(0, _xlpm.horaFin - _xlpm.horaIni),
          _xlpm.acum + _xlpm.tiempo_dia
        )
      )
    ),
    TEXT(_xlpm.tiempo, "h:mm")
  )
)</f>
        <v>3:07</v>
      </c>
      <c r="Y530" t="str">
        <f>TEXT((KPI_IMs_2[[#This Row],[FECHA DE REPORTE]]+KPI_IMs_2[[#This Row],[HORA DE REPORTE]]) - (KPI_IMs_2[[#This Row],[FECHA DE LA NOVEDAD]]+KPI_IMs_2[[#This Row],[HORA DE LA FALLA]]), "[h]:mm")</f>
        <v>2:52</v>
      </c>
      <c r="Z530" t="str">
        <v>CORTE DE ENERGIA</v>
      </c>
      <c r="AA530" t="str">
        <v>Eléctrico / Energía</v>
      </c>
      <c r="AB530" t="str">
        <v>CAUSA EXTERNA</v>
      </c>
      <c r="AC530" t="str">
        <v>Infraestructura - Eléctrica</v>
      </c>
      <c r="AD530" t="str">
        <v>SI</v>
      </c>
      <c r="AE530" t="str">
        <v>SI</v>
      </c>
      <c r="AF530" t="str">
        <v>SI</v>
      </c>
      <c r="AG530" t="str">
        <v>SI</v>
      </c>
      <c r="AH530" t="str">
        <v>EXTERNO</v>
      </c>
      <c r="AI530" t="str">
        <v>NEGOCIO</v>
      </c>
      <c r="AJ530" t="str">
        <v>Ajuste por parte del Proveedor</v>
      </c>
      <c r="AM530" t="str">
        <v>Culminado 100%</v>
      </c>
      <c r="AP530" t="str" xml:space="preserve">
        <v xml:space="preserve">FALLA CORTE DE ENERGÍA_x000d_
•         Corte de Energía Impacto Inicial: Corte de Energía que afecta la tienda UUNN Inicial afectada._x000d_
*        lo que causo la novedad fue una rama que rompió los cables de corriente; UPS funciono hasta agotar baterías._x000d_
-        Se realizó la precaución por parte del proveedor de bajar los breakeres de la tienda para no tener afectaciones eléctricas en algún equipo de la tienda_x000d_
</v>
      </c>
      <c r="AQ530">
        <v>0.3333333333333333</v>
      </c>
      <c r="AR530">
        <v>0.875</v>
      </c>
    </row>
    <row r="531" xml:space="preserve">
      <c r="A531">
        <v>399592</v>
      </c>
      <c r="B531" t="str">
        <f>VLOOKUP(H531,DetalleTiendas!A$2:S$1778,3,FALSE)</f>
        <v>SUPERMERCADOS</v>
      </c>
      <c r="C531" t="str">
        <f>VLOOKUP(H531,DetalleTiendas!A$2:S$1778,4,FALSE)</f>
        <v>JUMBO</v>
      </c>
      <c r="D531" t="str">
        <f>VLOOKUP(H531,DetalleTiendas!A$2:S$1778,5,FALSE)</f>
        <v>CENTRO</v>
      </c>
      <c r="E531" t="str">
        <v>ENLACES</v>
      </c>
      <c r="F531" t="str">
        <v>SI</v>
      </c>
      <c r="G531" t="str" xml:space="preserve">
        <f xml:space="preserve">IF(
   AND(ISNUMBER(VALUE(MID(H531,3,3))), ISNUMBER(FIND(" ", H531))),
   LEFT(H531,FIND(" ",H531)-1),
   H531
)</f>
        <v>J027</v>
      </c>
      <c r="H531" t="str">
        <v>J027 RIONEGRO</v>
      </c>
      <c r="J531" t="str">
        <v>Mesas Especializadas Colombia</v>
      </c>
      <c r="K531" t="str">
        <v>Oscar Ramirez</v>
      </c>
      <c r="L531" t="str">
        <v>CERRADO</v>
      </c>
      <c r="M531" t="str">
        <v>CERRADO</v>
      </c>
      <c r="N531" t="str">
        <v>BAJA</v>
      </c>
      <c r="O531">
        <v>45303</v>
      </c>
      <c r="P531">
        <v>0.4041666666666667</v>
      </c>
      <c r="Q531" t="str">
        <f>TEXT(KPI_IMs_2[[#This Row],[FECHA DE LA NOVEDAD]],"MMMM")</f>
        <v>enero</v>
      </c>
      <c r="R531" t="str">
        <f>TEXT(KPI_IMs_2[[#This Row],[FECHA DE LA NOVEDAD]],"aaaa")</f>
        <v>2024</v>
      </c>
      <c r="S531">
        <v>45303</v>
      </c>
      <c r="T531">
        <v>45303</v>
      </c>
      <c r="U531">
        <v>0.4041666666666667</v>
      </c>
      <c r="V531">
        <v>0.47638888888888886</v>
      </c>
      <c r="W531">
        <f>((KPI_IMs_2[[#This Row],[FECHA DE RESOLUCION]]+KPI_IMs_2[[#This Row],[HORA CIERRE IM]])-(KPI_IMs_2[[#This Row],[FECHA DE LA NOVEDAD]]+KPI_IMs_2[[#This Row],[HORA DE LA FALLA]]))*24*60</f>
        <v>104.00000000372529</v>
      </c>
      <c r="X531" t="str" cm="1" xml:space="preserve">
        <f t="array" ref="X531" xml:space="preserve">IF(OR(O531="",P531="",S531="",V531="",AQ531="",AR531=""),"",
  LET(
    _xlpm.inicio, O531 + P531,
    _xlpm.fin, S531 + V531,
    _xlpm.dias, INT(_xlpm.fin - _xlpm.inicio),
    _xlpm.tiempo, REDUCE(0, SEQUENCE(_xlpm.dias + 1, 1, 0, 1),
      LAMBDA(_xlpm.acum,_xlpm.d,
        LET(
          _xlpm.dia, TRUNC(_xlpm.inicio) + _xlpm.d,
          _xlpm.horaIni, IF(_xlpm.d = 0, MAX(_xlpm.inicio, _xlpm.dia + AQ531), _xlpm.dia + AQ531),
          _xlpm.horaFin, IF(_xlpm.d = _xlpm.dias, MIN(_xlpm.fin, _xlpm.dia + AR531), _xlpm.dia + AR531),
          _xlpm.tiempo_dia, MAX(0, _xlpm.horaFin - _xlpm.horaIni),
          _xlpm.acum + _xlpm.tiempo_dia
        )
      )
    ),
    TEXT(_xlpm.tiempo, "h:mm")
  )
)</f>
        <v>1:44</v>
      </c>
      <c r="Y531" t="str">
        <f>TEXT((KPI_IMs_2[[#This Row],[FECHA DE REPORTE]]+KPI_IMs_2[[#This Row],[HORA DE REPORTE]]) - (KPI_IMs_2[[#This Row],[FECHA DE LA NOVEDAD]]+KPI_IMs_2[[#This Row],[HORA DE LA FALLA]]), "[h]:mm")</f>
        <v>0:00</v>
      </c>
      <c r="Z531" t="str">
        <v>SELF-CHECKOUT NO REGISTRAN</v>
      </c>
      <c r="AA531" t="str">
        <v>Operación Interna / Parametrizacion</v>
      </c>
      <c r="AB531" t="str">
        <v>SELFT CHECKOUT BLOQUEADO</v>
      </c>
      <c r="AC531" t="str">
        <v>Parametrizacion en curso</v>
      </c>
      <c r="AD531" t="str">
        <v>SI</v>
      </c>
      <c r="AE531" t="str">
        <v>NO</v>
      </c>
      <c r="AF531" t="str">
        <v>NO</v>
      </c>
      <c r="AG531" t="str">
        <v>NO</v>
      </c>
      <c r="AH531" t="str">
        <v>INTERNO</v>
      </c>
      <c r="AI531" t="str">
        <v>SISTEMAS</v>
      </c>
      <c r="AJ531" t="str">
        <v>Configuracion en el Fasline</v>
      </c>
      <c r="AM531" t="str">
        <v>Culminado 100%</v>
      </c>
      <c r="AP531" t="str" xml:space="preserve">
        <v xml:space="preserve">FASLINE EN GENESIX  _x000d_
•        No deja registrar._x000d_
*        Se realizaron trabajos de configuración del fasline y se resuelve la falla._x000d_
-        Nos indican que en sitio se realizaron trabajos de configuración del fasline guiados por el equipo de soporte en sitio región centro para la configuración de estos.</v>
      </c>
      <c r="AQ531">
        <v>0.3333333333333333</v>
      </c>
      <c r="AR531">
        <v>0.875</v>
      </c>
    </row>
    <row r="532" xml:space="preserve">
      <c r="A532">
        <v>399455</v>
      </c>
      <c r="B532" t="str">
        <f>VLOOKUP(H532,DetalleTiendas!A$2:S$1778,3,FALSE)</f>
        <v>PAIS</v>
      </c>
      <c r="C532" t="str">
        <f>VLOOKUP(H532,DetalleTiendas!A$2:S$1778,4,FALSE)</f>
        <v>PAIS</v>
      </c>
      <c r="D532" t="str">
        <f>VLOOKUP(H532,DetalleTiendas!A$2:S$1778,5,FALSE)</f>
        <v>PAIS</v>
      </c>
      <c r="E532" t="str">
        <v>POS</v>
      </c>
      <c r="F532" t="str">
        <v>N/A</v>
      </c>
      <c r="G532" t="str" xml:space="preserve">
        <f xml:space="preserve">IF(
   AND(ISNUMBER(VALUE(MID(H532,3,3))), ISNUMBER(FIND(" ", H532))),
   LEFT(H532,FIND(" ",H532)-1),
   H532
)</f>
        <v>PAIS</v>
      </c>
      <c r="H532" t="str">
        <v>PAIS</v>
      </c>
      <c r="J532" t="str">
        <v>SC_Comercial_Genesix</v>
      </c>
      <c r="K532" t="str">
        <v>Jairo Ernesto Roa</v>
      </c>
      <c r="L532" t="str">
        <v>ABIERTO</v>
      </c>
      <c r="M532" t="str">
        <v>CERRADO</v>
      </c>
      <c r="N532" t="str">
        <v>BAJA</v>
      </c>
      <c r="O532">
        <v>45302</v>
      </c>
      <c r="P532">
        <v>0.9097222222222222</v>
      </c>
      <c r="Q532" t="str">
        <f>TEXT(KPI_IMs_2[[#This Row],[FECHA DE LA NOVEDAD]],"MMMM")</f>
        <v>enero</v>
      </c>
      <c r="R532" t="str">
        <f>TEXT(KPI_IMs_2[[#This Row],[FECHA DE LA NOVEDAD]],"aaaa")</f>
        <v>2024</v>
      </c>
      <c r="S532">
        <v>45303</v>
      </c>
      <c r="T532">
        <v>45302</v>
      </c>
      <c r="U532">
        <v>0.9097222222222222</v>
      </c>
      <c r="V532">
        <v>0.40625</v>
      </c>
      <c r="W532">
        <f>((KPI_IMs_2[[#This Row],[FECHA DE RESOLUCION]]+KPI_IMs_2[[#This Row],[HORA CIERRE IM]])-(KPI_IMs_2[[#This Row],[FECHA DE LA NOVEDAD]]+KPI_IMs_2[[#This Row],[HORA DE LA FALLA]]))*24*60</f>
        <v>715.0000000046566</v>
      </c>
      <c r="X532" t="str" cm="1" xml:space="preserve">
        <f t="array" ref="X532" xml:space="preserve">IF(OR(O532="",P532="",S532="",V532="",AQ532="",AR532=""),"",
  LET(
    _xlpm.inicio, O532 + P532,
    _xlpm.fin, S532 + V532,
    _xlpm.dias, INT(_xlpm.fin - _xlpm.inicio),
    _xlpm.tiempo, REDUCE(0, SEQUENCE(_xlpm.dias + 1, 1, 0, 1),
      LAMBDA(_xlpm.acum,_xlpm.d,
        LET(
          _xlpm.dia, TRUNC(_xlpm.inicio) + _xlpm.d,
          _xlpm.horaIni, IF(_xlpm.d = 0, MAX(_xlpm.inicio, _xlpm.dia + AQ532), _xlpm.dia + AQ532),
          _xlpm.horaFin, IF(_xlpm.d = _xlpm.dias, MIN(_xlpm.fin, _xlpm.dia + AR532), _xlpm.dia + AR532),
          _xlpm.tiempo_dia, MAX(0, _xlpm.horaFin - _xlpm.horaIni),
          _xlpm.acum + _xlpm.tiempo_dia
        )
      )
    ),
    TEXT(_xlpm.tiempo, "h:mm")
  )
)</f>
        <v>0:00</v>
      </c>
      <c r="Y532" t="str">
        <f>TEXT((KPI_IMs_2[[#This Row],[FECHA DE REPORTE]]+KPI_IMs_2[[#This Row],[HORA DE REPORTE]]) - (KPI_IMs_2[[#This Row],[FECHA DE LA NOVEDAD]]+KPI_IMs_2[[#This Row],[HORA DE LA FALLA]]), "[h]:mm")</f>
        <v>0:00</v>
      </c>
      <c r="Z532" t="str">
        <v>FALLA CON LA APLICACIÓN GENESIX</v>
      </c>
      <c r="AA532" t="str">
        <v>Software / Actualización</v>
      </c>
      <c r="AB532" t="str">
        <v>FAILOVER SERVIDORES DE GENESIX</v>
      </c>
      <c r="AC532" t="str">
        <v>Software / Actualización</v>
      </c>
      <c r="AD532" t="str">
        <v>NO</v>
      </c>
      <c r="AE532" t="str">
        <v>NO</v>
      </c>
      <c r="AF532" t="str">
        <v>SI</v>
      </c>
      <c r="AG532" t="str">
        <v>NO</v>
      </c>
      <c r="AH532" t="str">
        <v>INTERNO</v>
      </c>
      <c r="AI532" t="str">
        <v>SISTEMAS</v>
      </c>
      <c r="AJ532" t="str">
        <v>Integracion / Desarrollo</v>
      </c>
      <c r="AM532" t="str">
        <v>Culminado 100%</v>
      </c>
      <c r="AP532" t="str" xml:space="preserve">
        <v xml:space="preserve">FAILOVER EN GENESIX  _x000d_
•        Lentitud en procesos de Genesix._x000d_
*        Se presenta lentitud por parte del sistema genesix debido al reinicio de los servidores del sistema _x000d_
-        Se realiza reconfiguración de los parámetros de la aplicación y reinicio exitoso de genesix; se trabaja en el proceso de estabilización posterior a la migración de datos correspondientes.</v>
      </c>
      <c r="AQ532">
        <v>0.3333333333333333</v>
      </c>
      <c r="AR532">
        <v>0.875</v>
      </c>
    </row>
    <row r="533" xml:space="preserve">
      <c r="A533">
        <v>392935</v>
      </c>
      <c r="B533" t="str">
        <f>VLOOKUP(H533,DetalleTiendas!A$2:S$1778,3,FALSE)</f>
        <v>PAIS</v>
      </c>
      <c r="C533" t="str">
        <f>VLOOKUP(H533,DetalleTiendas!A$2:S$1778,4,FALSE)</f>
        <v>PAIS</v>
      </c>
      <c r="D533" t="str">
        <f>VLOOKUP(H533,DetalleTiendas!A$2:S$1778,5,FALSE)</f>
        <v>PAIS</v>
      </c>
      <c r="E533" t="str">
        <v>POS</v>
      </c>
      <c r="F533" t="str">
        <v>N/A</v>
      </c>
      <c r="G533" t="str" xml:space="preserve">
        <f xml:space="preserve">IF(
   AND(ISNUMBER(VALUE(MID(H533,3,3))), ISNUMBER(FIND(" ", H533))),
   LEFT(H533,FIND(" ",H533)-1),
   H533
)</f>
        <v>PAIS</v>
      </c>
      <c r="H533" t="str">
        <v>PAIS</v>
      </c>
      <c r="J533" t="str">
        <v>SC_Comercial_Genesix</v>
      </c>
      <c r="K533" t="str">
        <v>Jairo Ernesto Roa</v>
      </c>
      <c r="L533" t="str">
        <v>ABIERTO</v>
      </c>
      <c r="M533" t="str">
        <v>CERRADO</v>
      </c>
      <c r="N533" t="str">
        <v>BAJA</v>
      </c>
      <c r="O533">
        <v>45299</v>
      </c>
      <c r="P533">
        <v>0.4027777777777778</v>
      </c>
      <c r="Q533" t="str">
        <f>TEXT(KPI_IMs_2[[#This Row],[FECHA DE LA NOVEDAD]],"MMMM")</f>
        <v>enero</v>
      </c>
      <c r="R533" t="str">
        <f>TEXT(KPI_IMs_2[[#This Row],[FECHA DE LA NOVEDAD]],"aaaa")</f>
        <v>2024</v>
      </c>
      <c r="S533">
        <v>45302</v>
      </c>
      <c r="T533">
        <v>45299</v>
      </c>
      <c r="U533">
        <v>0.4270833333333333</v>
      </c>
      <c r="V533">
        <v>0.6208333333333333</v>
      </c>
      <c r="W533">
        <f>((KPI_IMs_2[[#This Row],[FECHA DE RESOLUCION]]+KPI_IMs_2[[#This Row],[HORA CIERRE IM]])-(KPI_IMs_2[[#This Row],[FECHA DE LA NOVEDAD]]+KPI_IMs_2[[#This Row],[HORA DE LA FALLA]]))*24*60</f>
        <v>4633.99999999674</v>
      </c>
      <c r="X533" t="str" cm="1" xml:space="preserve">
        <f t="array" ref="X533" xml:space="preserve">IF(OR(O533="",P533="",S533="",V533="",AQ533="",AR533=""),"",
  LET(
    _xlpm.inicio, O533 + P533,
    _xlpm.fin, S533 + V533,
    _xlpm.dias, INT(_xlpm.fin - _xlpm.inicio),
    _xlpm.tiempo, REDUCE(0, SEQUENCE(_xlpm.dias + 1, 1, 0, 1),
      LAMBDA(_xlpm.acum,_xlpm.d,
        LET(
          _xlpm.dia, TRUNC(_xlpm.inicio) + _xlpm.d,
          _xlpm.horaIni, IF(_xlpm.d = 0, MAX(_xlpm.inicio, _xlpm.dia + AQ533), _xlpm.dia + AQ533),
          _xlpm.horaFin, IF(_xlpm.d = _xlpm.dias, MIN(_xlpm.fin, _xlpm.dia + AR533), _xlpm.dia + AR533),
          _xlpm.tiempo_dia, MAX(0, _xlpm.horaFin - _xlpm.horaIni),
          _xlpm.acum + _xlpm.tiempo_dia
        )
      )
    ),
    TEXT(_xlpm.tiempo, "h:mm")
  )
)</f>
        <v>20:14</v>
      </c>
      <c r="Y533" t="str">
        <f>TEXT((KPI_IMs_2[[#This Row],[FECHA DE REPORTE]]+KPI_IMs_2[[#This Row],[HORA DE REPORTE]]) - (KPI_IMs_2[[#This Row],[FECHA DE LA NOVEDAD]]+KPI_IMs_2[[#This Row],[HORA DE LA FALLA]]), "[h]:mm")</f>
        <v>0:35</v>
      </c>
      <c r="Z533" t="str">
        <v>FALLA CON LA APLICACIÓN GENESIX</v>
      </c>
      <c r="AA533" t="str">
        <v>Software / Actualización</v>
      </c>
      <c r="AB533" t="str">
        <v xml:space="preserve">SERVIDOR DE GENESIS </v>
      </c>
      <c r="AC533" t="str">
        <v>Software / Actualización</v>
      </c>
      <c r="AD533" t="str">
        <v>NO</v>
      </c>
      <c r="AE533" t="str">
        <v>NO</v>
      </c>
      <c r="AF533" t="str">
        <v>SI</v>
      </c>
      <c r="AG533" t="str">
        <v>NO</v>
      </c>
      <c r="AH533" t="str">
        <v>INTERNO</v>
      </c>
      <c r="AI533" t="str">
        <v>SISTEMAS</v>
      </c>
      <c r="AJ533" t="str">
        <v>Integracion / Desarrollo</v>
      </c>
      <c r="AM533" t="str">
        <v>Culminado 100%</v>
      </c>
      <c r="AP533" t="str" xml:space="preserve">
        <v xml:space="preserve">LENTITUD EN GENESIX  _x000d_
•        Lentitud en procesos de Genesix._x000d_
*        Se presenta lentitud por parte del sistema genesix debido al reinicio de los servidores del sistema _x000d_
-        Se realiza reconfiguración de los parámetros de la aplicación y reinicio exitoso de genesix.</v>
      </c>
      <c r="AQ533">
        <v>0.3333333333333333</v>
      </c>
      <c r="AR533">
        <v>0.875</v>
      </c>
    </row>
    <row r="534" xml:space="preserve">
      <c r="A534">
        <v>384050</v>
      </c>
      <c r="B534" t="str">
        <f>VLOOKUP(H534,DetalleTiendas!A$2:S$1778,3,FALSE)</f>
        <v>PAIS</v>
      </c>
      <c r="C534" t="str">
        <f>VLOOKUP(H534,DetalleTiendas!A$2:S$1778,4,FALSE)</f>
        <v>PAIS</v>
      </c>
      <c r="D534" t="str">
        <f>VLOOKUP(H534,DetalleTiendas!A$2:S$1778,5,FALSE)</f>
        <v>PAIS</v>
      </c>
      <c r="E534" t="str">
        <v>ENLACES</v>
      </c>
      <c r="F534" t="str">
        <v>N/A</v>
      </c>
      <c r="G534" t="str" xml:space="preserve">
        <f xml:space="preserve">IF(
   AND(ISNUMBER(VALUE(MID(H534,3,3))), ISNUMBER(FIND(" ", H534))),
   LEFT(H534,FIND(" ",H534)-1),
   H534
)</f>
        <v>PAIS</v>
      </c>
      <c r="H534" t="str">
        <v>PAIS</v>
      </c>
      <c r="J534" t="str">
        <v>SC_Comercial_Genesix</v>
      </c>
      <c r="K534" t="str">
        <v>Jairo Ernesto Roa</v>
      </c>
      <c r="L534" t="str">
        <v>ABIERTO</v>
      </c>
      <c r="M534" t="str">
        <v>CERRADO</v>
      </c>
      <c r="N534" t="str">
        <v>BAJA</v>
      </c>
      <c r="O534">
        <v>45295</v>
      </c>
      <c r="P534">
        <v>0.25</v>
      </c>
      <c r="Q534" t="str">
        <f>TEXT(KPI_IMs_2[[#This Row],[FECHA DE LA NOVEDAD]],"MMMM")</f>
        <v>enero</v>
      </c>
      <c r="R534" t="str">
        <f>TEXT(KPI_IMs_2[[#This Row],[FECHA DE LA NOVEDAD]],"aaaa")</f>
        <v>2024</v>
      </c>
      <c r="S534">
        <v>45300</v>
      </c>
      <c r="T534">
        <v>45295</v>
      </c>
      <c r="U534">
        <v>0.33958333333333335</v>
      </c>
      <c r="V534">
        <v>0.4166666666666667</v>
      </c>
      <c r="W534">
        <f>((KPI_IMs_2[[#This Row],[FECHA DE RESOLUCION]]+KPI_IMs_2[[#This Row],[HORA CIERRE IM]])-(KPI_IMs_2[[#This Row],[FECHA DE LA NOVEDAD]]+KPI_IMs_2[[#This Row],[HORA DE LA FALLA]]))*24*60</f>
        <v>7439.9999999965075</v>
      </c>
      <c r="X534" t="str" cm="1" xml:space="preserve">
        <f t="array" ref="X534" xml:space="preserve">IF(OR(O534="",P534="",S534="",V534="",AQ534="",AR534=""),"",
  LET(
    _xlpm.inicio, O534 + P534,
    _xlpm.fin, S534 + V534,
    _xlpm.dias, INT(_xlpm.fin - _xlpm.inicio),
    _xlpm.tiempo, REDUCE(0, SEQUENCE(_xlpm.dias + 1, 1, 0, 1),
      LAMBDA(_xlpm.acum,_xlpm.d,
        LET(
          _xlpm.dia, TRUNC(_xlpm.inicio) + _xlpm.d,
          _xlpm.horaIni, IF(_xlpm.d = 0, MAX(_xlpm.inicio, _xlpm.dia + AQ534), _xlpm.dia + AQ534),
          _xlpm.horaFin, IF(_xlpm.d = _xlpm.dias, MIN(_xlpm.fin, _xlpm.dia + AR534), _xlpm.dia + AR534),
          _xlpm.tiempo_dia, MAX(0, _xlpm.horaFin - _xlpm.horaIni),
          _xlpm.acum + _xlpm.tiempo_dia
        )
      )
    ),
    TEXT(_xlpm.tiempo, "h:mm")
  )
)</f>
        <v>19:00</v>
      </c>
      <c r="Y534" t="str">
        <f>TEXT((KPI_IMs_2[[#This Row],[FECHA DE REPORTE]]+KPI_IMs_2[[#This Row],[HORA DE REPORTE]]) - (KPI_IMs_2[[#This Row],[FECHA DE LA NOVEDAD]]+KPI_IMs_2[[#This Row],[HORA DE LA FALLA]]), "[h]:mm")</f>
        <v>2:09</v>
      </c>
      <c r="Z534" t="str">
        <v>FALLA CON LA APLICACIÓN GENESIX</v>
      </c>
      <c r="AA534" t="str">
        <v>Software / Actualización</v>
      </c>
      <c r="AB534" t="str">
        <v xml:space="preserve">SERVIDOR DE GENESIS </v>
      </c>
      <c r="AC534" t="str">
        <v>Software / Actualización</v>
      </c>
      <c r="AD534" t="str">
        <v>NO</v>
      </c>
      <c r="AE534" t="str">
        <v>NO</v>
      </c>
      <c r="AF534" t="str">
        <v>SI</v>
      </c>
      <c r="AG534" t="str">
        <v>NO</v>
      </c>
      <c r="AH534" t="str">
        <v>INTERNO</v>
      </c>
      <c r="AI534" t="str">
        <v>SISTEMAS</v>
      </c>
      <c r="AJ534" t="str">
        <v>Integracion / Desarrollo</v>
      </c>
      <c r="AM534" t="str">
        <v>Culminado 100%</v>
      </c>
      <c r="AP534" t="str" xml:space="preserve">
        <v xml:space="preserve">LENTITUD EN GENESIX  _x000d_
•        Lentitud en procesos de Genesix._x000d_
*        Se presenta lentitud por parte del sistema genesix debido al reinicio de los servidores del sistema _x000d_
-        Se realiza reconfiguración de los parámetros de la aplicación y reinicio exitoso de genesix.</v>
      </c>
      <c r="AQ534">
        <v>0.3333333333333333</v>
      </c>
      <c r="AR534">
        <v>0.875</v>
      </c>
    </row>
    <row r="535" xml:space="preserve">
      <c r="A535">
        <v>382064</v>
      </c>
      <c r="B535" t="str">
        <f>VLOOKUP(H535,DetalleTiendas!A$2:S$1778,3,FALSE)</f>
        <v>SUPERMERCADOS</v>
      </c>
      <c r="C535" t="str">
        <f>VLOOKUP(H535,DetalleTiendas!A$2:S$1778,4,FALSE)</f>
        <v>JUMBO</v>
      </c>
      <c r="D535" t="str">
        <f>VLOOKUP(H535,DetalleTiendas!A$2:S$1778,5,FALSE)</f>
        <v>OCCIDENTE</v>
      </c>
      <c r="E535" t="str">
        <v>POS</v>
      </c>
      <c r="F535" t="str">
        <v>N/A</v>
      </c>
      <c r="G535" t="str" xml:space="preserve">
        <f xml:space="preserve">IF(
   AND(ISNUMBER(VALUE(MID(H535,3,3))), ISNUMBER(FIND(" ", H535))),
   LEFT(H535,FIND(" ",H535)-1),
   H535
)</f>
        <v>J013</v>
      </c>
      <c r="H535" t="str">
        <v>J013 VALLE DE LILI</v>
      </c>
      <c r="J535" t="str">
        <v>Soporte_Onsite_REG_Occidente_SM Colombia</v>
      </c>
      <c r="K535" t="str">
        <v>Miguel Caicedo</v>
      </c>
      <c r="L535" t="str">
        <v>ABIERTO</v>
      </c>
      <c r="M535" t="str">
        <v>CERRADO</v>
      </c>
      <c r="N535" t="str">
        <v>BAJA</v>
      </c>
      <c r="O535">
        <v>45294</v>
      </c>
      <c r="P535">
        <v>0.40555555555555556</v>
      </c>
      <c r="Q535" t="str">
        <f>TEXT(KPI_IMs_2[[#This Row],[FECHA DE LA NOVEDAD]],"MMMM")</f>
        <v>enero</v>
      </c>
      <c r="R535" t="str">
        <f>TEXT(KPI_IMs_2[[#This Row],[FECHA DE LA NOVEDAD]],"aaaa")</f>
        <v>2024</v>
      </c>
      <c r="S535">
        <v>45294</v>
      </c>
      <c r="T535">
        <v>45294</v>
      </c>
      <c r="U535">
        <v>0.40555555555555556</v>
      </c>
      <c r="V535">
        <v>0.4583333333333333</v>
      </c>
      <c r="W535">
        <f>((KPI_IMs_2[[#This Row],[FECHA DE RESOLUCION]]+KPI_IMs_2[[#This Row],[HORA CIERRE IM]])-(KPI_IMs_2[[#This Row],[FECHA DE LA NOVEDAD]]+KPI_IMs_2[[#This Row],[HORA DE LA FALLA]]))*24*60</f>
        <v>76.00000000675209</v>
      </c>
      <c r="X535" t="str" cm="1" xml:space="preserve">
        <f t="array" ref="X535" xml:space="preserve">IF(OR(O535="",P535="",S535="",V535="",AQ535="",AR535=""),"",
  LET(
    _xlpm.inicio, O535 + P535,
    _xlpm.fin, S535 + V535,
    _xlpm.dias, INT(_xlpm.fin - _xlpm.inicio),
    _xlpm.tiempo, REDUCE(0, SEQUENCE(_xlpm.dias + 1, 1, 0, 1),
      LAMBDA(_xlpm.acum,_xlpm.d,
        LET(
          _xlpm.dia, TRUNC(_xlpm.inicio) + _xlpm.d,
          _xlpm.horaIni, IF(_xlpm.d = 0, MAX(_xlpm.inicio, _xlpm.dia + AQ535), _xlpm.dia + AQ535),
          _xlpm.horaFin, IF(_xlpm.d = _xlpm.dias, MIN(_xlpm.fin, _xlpm.dia + AR535), _xlpm.dia + AR535),
          _xlpm.tiempo_dia, MAX(0, _xlpm.horaFin - _xlpm.horaIni),
          _xlpm.acum + _xlpm.tiempo_dia
        )
      )
    ),
    TEXT(_xlpm.tiempo, "h:mm")
  )
)</f>
        <v>1:16</v>
      </c>
      <c r="Y535" t="str">
        <f>TEXT((KPI_IMs_2[[#This Row],[FECHA DE REPORTE]]+KPI_IMs_2[[#This Row],[HORA DE REPORTE]]) - (KPI_IMs_2[[#This Row],[FECHA DE LA NOVEDAD]]+KPI_IMs_2[[#This Row],[HORA DE LA FALLA]]), "[h]:mm")</f>
        <v>0:00</v>
      </c>
      <c r="Z535" t="str">
        <v>PROBLEMA DE CONEXION EN LA PAG DE DESBLOQUEO DE USUARIO.</v>
      </c>
      <c r="AA535" t="str">
        <v>Software / Actualización</v>
      </c>
      <c r="AB535" t="str">
        <v xml:space="preserve">PAG FUERA DE SERVICIO </v>
      </c>
      <c r="AC535" t="str">
        <v>Software / Actualización</v>
      </c>
      <c r="AD535" t="str">
        <v>NO</v>
      </c>
      <c r="AE535" t="str">
        <v>NO</v>
      </c>
      <c r="AF535" t="str">
        <v>NO</v>
      </c>
      <c r="AG535" t="str">
        <v>NO</v>
      </c>
      <c r="AH535" t="str">
        <v>N/A</v>
      </c>
      <c r="AI535" t="str">
        <v>N/A</v>
      </c>
      <c r="AJ535" t="str">
        <v>Mejora Actualizacion Sistema</v>
      </c>
      <c r="AM535" t="str">
        <v>Culminado 100%</v>
      </c>
      <c r="AP535" t="str" xml:space="preserve">
        <v xml:space="preserve">problema de conexión | página de Reset | _x000d_
•        La pag para la restauración de contraseñas y el desbloqueo de usuario se encontraba fuera de servicio en ese momento por mantenimiento en la web._x000d_
*        Falla en el desbloqueo de usuario y cambio de contraseña _x000d_
-        Se da solución a la novedad del enlace y queda se encuentra disponible y sin novedad. https://reset.cencosud.com/showLogin.cc _x000d_
</v>
      </c>
      <c r="AQ535">
        <v>0.3333333333333333</v>
      </c>
      <c r="AR535">
        <v>0.875</v>
      </c>
    </row>
    <row r="536" xml:space="preserve">
      <c r="A536">
        <v>382073</v>
      </c>
      <c r="B536" t="str">
        <f>VLOOKUP(H536,DetalleTiendas!A$2:S$1778,3,FALSE)</f>
        <v>SUPERMERCADOS</v>
      </c>
      <c r="C536" t="str">
        <f>VLOOKUP(H536,DetalleTiendas!A$2:S$1778,4,FALSE)</f>
        <v>JUMBO</v>
      </c>
      <c r="D536" t="str">
        <f>VLOOKUP(H536,DetalleTiendas!A$2:S$1778,5,FALSE)</f>
        <v>OCCIDENTE</v>
      </c>
      <c r="E536" t="str">
        <v>POS</v>
      </c>
      <c r="F536" t="str">
        <v>N/A</v>
      </c>
      <c r="G536" t="str" xml:space="preserve">
        <f xml:space="preserve">IF(
   AND(ISNUMBER(VALUE(MID(H536,3,3))), ISNUMBER(FIND(" ", H536))),
   LEFT(H536,FIND(" ",H536)-1),
   H536
)</f>
        <v>J013</v>
      </c>
      <c r="H536" t="str">
        <v>J013 VALLE DE LILI</v>
      </c>
      <c r="J536" t="str">
        <v>Soporte_Onsite_REG_Occidente_SM Colombia</v>
      </c>
      <c r="K536" t="str">
        <v>Miguel Caicedo</v>
      </c>
      <c r="L536" t="str">
        <v>ABIERTO</v>
      </c>
      <c r="M536" t="str">
        <v>CERRADO</v>
      </c>
      <c r="N536" t="str">
        <v>BAJA</v>
      </c>
      <c r="O536">
        <v>45294</v>
      </c>
      <c r="P536">
        <v>0.40694444444444444</v>
      </c>
      <c r="Q536" t="str">
        <f>TEXT(KPI_IMs_2[[#This Row],[FECHA DE LA NOVEDAD]],"MMMM")</f>
        <v>enero</v>
      </c>
      <c r="R536" t="str">
        <f>TEXT(KPI_IMs_2[[#This Row],[FECHA DE LA NOVEDAD]],"aaaa")</f>
        <v>2024</v>
      </c>
      <c r="S536">
        <v>45294</v>
      </c>
      <c r="T536">
        <v>45294</v>
      </c>
      <c r="U536">
        <v>0.40694444444444444</v>
      </c>
      <c r="V536">
        <v>0.4583333333333333</v>
      </c>
      <c r="W536">
        <f>((KPI_IMs_2[[#This Row],[FECHA DE RESOLUCION]]+KPI_IMs_2[[#This Row],[HORA CIERRE IM]])-(KPI_IMs_2[[#This Row],[FECHA DE LA NOVEDAD]]+KPI_IMs_2[[#This Row],[HORA DE LA FALLA]]))*24*60</f>
        <v>74.00000000023283</v>
      </c>
      <c r="X536" t="str" cm="1" xml:space="preserve">
        <f t="array" ref="X536" xml:space="preserve">IF(OR(O536="",P536="",S536="",V536="",AQ536="",AR536=""),"",
  LET(
    _xlpm.inicio, O536 + P536,
    _xlpm.fin, S536 + V536,
    _xlpm.dias, INT(_xlpm.fin - _xlpm.inicio),
    _xlpm.tiempo, REDUCE(0, SEQUENCE(_xlpm.dias + 1, 1, 0, 1),
      LAMBDA(_xlpm.acum,_xlpm.d,
        LET(
          _xlpm.dia, TRUNC(_xlpm.inicio) + _xlpm.d,
          _xlpm.horaIni, IF(_xlpm.d = 0, MAX(_xlpm.inicio, _xlpm.dia + AQ536), _xlpm.dia + AQ536),
          _xlpm.horaFin, IF(_xlpm.d = _xlpm.dias, MIN(_xlpm.fin, _xlpm.dia + AR536), _xlpm.dia + AR536),
          _xlpm.tiempo_dia, MAX(0, _xlpm.horaFin - _xlpm.horaIni),
          _xlpm.acum + _xlpm.tiempo_dia
        )
      )
    ),
    TEXT(_xlpm.tiempo, "h:mm")
  )
)</f>
        <v>1:14</v>
      </c>
      <c r="Y536" t="str">
        <f>TEXT((KPI_IMs_2[[#This Row],[FECHA DE REPORTE]]+KPI_IMs_2[[#This Row],[HORA DE REPORTE]]) - (KPI_IMs_2[[#This Row],[FECHA DE LA NOVEDAD]]+KPI_IMs_2[[#This Row],[HORA DE LA FALLA]]), "[h]:mm")</f>
        <v>0:00</v>
      </c>
      <c r="Z536" t="str">
        <v>PROBLEMA DE CONEXION EN LA PAG DE DESBLOQUEO DE USUARIO.</v>
      </c>
      <c r="AA536" t="str">
        <v>Software / Actualización</v>
      </c>
      <c r="AB536" t="str">
        <v xml:space="preserve">PAG FUERA DE SERVICIO </v>
      </c>
      <c r="AC536" t="str">
        <v>Software / Actualización</v>
      </c>
      <c r="AD536" t="str">
        <v>NO</v>
      </c>
      <c r="AE536" t="str">
        <v>NO</v>
      </c>
      <c r="AF536" t="str">
        <v>NO</v>
      </c>
      <c r="AG536" t="str">
        <v>NO</v>
      </c>
      <c r="AH536" t="str">
        <v>N/A</v>
      </c>
      <c r="AI536" t="str">
        <v>N/A</v>
      </c>
      <c r="AJ536" t="str">
        <v>Mejora Actualizacion Sistema</v>
      </c>
      <c r="AM536" t="str">
        <v>Culminado 100%</v>
      </c>
      <c r="AP536" t="str" xml:space="preserve">
        <v xml:space="preserve">problema de conexión | página de Reset | _x000d_
•        La pag para la restauración de contraseñas y el desbloqueo de usuario se encontraba fuera de servicio en ese momento por mantenimiento en la web._x000d_
*        Falla en el desbloqueo de usuario y cambio de contraseña _x000d_
-        Se da solución a la novedad del enlace y queda se encuentra disponible y sin novedad. https://reset.cencosud.com/showLogin.cc _x000d_
</v>
      </c>
      <c r="AQ536">
        <v>0.3333333333333333</v>
      </c>
      <c r="AR536">
        <v>0.875</v>
      </c>
    </row>
    <row r="537" xml:space="preserve">
      <c r="A537">
        <v>383031</v>
      </c>
      <c r="B537" t="str">
        <f>VLOOKUP(H537,DetalleTiendas!A$2:S$1778,3,FALSE)</f>
        <v>PAIS</v>
      </c>
      <c r="C537" t="str">
        <f>VLOOKUP(H537,DetalleTiendas!A$2:S$1778,4,FALSE)</f>
        <v>PAIS</v>
      </c>
      <c r="D537" t="str">
        <f>VLOOKUP(H537,DetalleTiendas!A$2:S$1778,5,FALSE)</f>
        <v>PAIS</v>
      </c>
      <c r="E537" t="str">
        <v>FIDELIDAD</v>
      </c>
      <c r="F537" t="str">
        <v>SI</v>
      </c>
      <c r="G537" t="str" xml:space="preserve">
        <f xml:space="preserve">IF(
   AND(ISNUMBER(VALUE(MID(H537,3,3))), ISNUMBER(FIND(" ", H537))),
   LEFT(H537,FIND(" ",H537)-1),
   H537
)</f>
        <v>PAIS</v>
      </c>
      <c r="H537" t="str">
        <v>PAIS</v>
      </c>
      <c r="J537" t="str">
        <v>Mesas Especializadas Colombia</v>
      </c>
      <c r="K537" t="str">
        <v>Oscar Ramirez</v>
      </c>
      <c r="L537" t="str">
        <v>CERRADO</v>
      </c>
      <c r="M537" t="str">
        <v>CERRADO</v>
      </c>
      <c r="N537" t="str">
        <v>MEDIA</v>
      </c>
      <c r="O537">
        <v>45294</v>
      </c>
      <c r="P537">
        <v>0.3958333333333333</v>
      </c>
      <c r="Q537" t="str">
        <f>TEXT(KPI_IMs_2[[#This Row],[FECHA DE LA NOVEDAD]],"MMMM")</f>
        <v>enero</v>
      </c>
      <c r="R537" t="str">
        <f>TEXT(KPI_IMs_2[[#This Row],[FECHA DE LA NOVEDAD]],"aaaa")</f>
        <v>2024</v>
      </c>
      <c r="S537">
        <v>45294</v>
      </c>
      <c r="T537">
        <v>45294</v>
      </c>
      <c r="U537">
        <v>0.4131944444444444</v>
      </c>
      <c r="V537">
        <v>0.45902777777777776</v>
      </c>
      <c r="W537">
        <f>((KPI_IMs_2[[#This Row],[FECHA DE RESOLUCION]]+KPI_IMs_2[[#This Row],[HORA CIERRE IM]])-(KPI_IMs_2[[#This Row],[FECHA DE LA NOVEDAD]]+KPI_IMs_2[[#This Row],[HORA DE LA FALLA]]))*24*60</f>
        <v>90.99999999278225</v>
      </c>
      <c r="X537" t="str" cm="1" xml:space="preserve">
        <f t="array" ref="X537" xml:space="preserve">IF(OR(O537="",P537="",S537="",V537="",AQ537="",AR537=""),"",
  LET(
    _xlpm.inicio, O537 + P537,
    _xlpm.fin, S537 + V537,
    _xlpm.dias, INT(_xlpm.fin - _xlpm.inicio),
    _xlpm.tiempo, REDUCE(0, SEQUENCE(_xlpm.dias + 1, 1, 0, 1),
      LAMBDA(_xlpm.acum,_xlpm.d,
        LET(
          _xlpm.dia, TRUNC(_xlpm.inicio) + _xlpm.d,
          _xlpm.horaIni, IF(_xlpm.d = 0, MAX(_xlpm.inicio, _xlpm.dia + AQ537), _xlpm.dia + AQ537),
          _xlpm.horaFin, IF(_xlpm.d = _xlpm.dias, MIN(_xlpm.fin, _xlpm.dia + AR537), _xlpm.dia + AR537),
          _xlpm.tiempo_dia, MAX(0, _xlpm.horaFin - _xlpm.horaIni),
          _xlpm.acum + _xlpm.tiempo_dia
        )
      )
    ),
    TEXT(_xlpm.tiempo, "h:mm")
  )
)</f>
        <v>1:31</v>
      </c>
      <c r="Y537" t="str">
        <f>TEXT((KPI_IMs_2[[#This Row],[FECHA DE REPORTE]]+KPI_IMs_2[[#This Row],[HORA DE REPORTE]]) - (KPI_IMs_2[[#This Row],[FECHA DE LA NOVEDAD]]+KPI_IMs_2[[#This Row],[HORA DE LA FALLA]]), "[h]:mm")</f>
        <v>0:25</v>
      </c>
      <c r="Z537" t="str">
        <v>REINICIO CONSTANTE DE LA POS</v>
      </c>
      <c r="AA537" t="str">
        <v>Operación Interna / Parametrizacion</v>
      </c>
      <c r="AB537" t="str">
        <v>FALLA CUPONERA PROOVEDOR  -Loyal Guru</v>
      </c>
      <c r="AC537" t="str">
        <v>Parametrizacion en curso</v>
      </c>
      <c r="AD537" t="str">
        <v>SI</v>
      </c>
      <c r="AE537" t="str">
        <v>NO</v>
      </c>
      <c r="AF537" t="str">
        <v>NO</v>
      </c>
      <c r="AG537" t="str">
        <v>NO</v>
      </c>
      <c r="AH537" t="str">
        <v>EXTERNO</v>
      </c>
      <c r="AI537" t="str">
        <v>PROVEEDOR</v>
      </c>
      <c r="AJ537" t="str">
        <v>Ajuste por parte del Proveedor</v>
      </c>
      <c r="AM537" t="str">
        <v>Culminado 100%</v>
      </c>
      <c r="AP537" t="str" xml:space="preserve">
        <v xml:space="preserve">FALLA EN LÍNEA DE POS| PROGRAMA DE MI PROMO "CUPONERA "| _x000d_
•        Cuando se está registrando un producto de los proveedores de LOYAL GURU; reinicia la POS saca el cajero y aparece error._x000d_
*        Se identifico que en el pos la consulta de clientes perteneciente al programa de mi promo "cuponera " genera demora en consulta y esto hace que el pos se reinicie no en todas las transacciones sino cuando presenta la demora en la consulta quedo escalado al área de sc_fidelidad para su ajuste con el proveedor  loyal guru_x000d_
-        Se escaló al área de sc_fidelidad para su ajuste con el proveedor loyal guru.</v>
      </c>
      <c r="AQ537">
        <v>0.3333333333333333</v>
      </c>
      <c r="AR537">
        <v>0.875</v>
      </c>
    </row>
    <row r="538" xml:space="preserve">
      <c r="A538">
        <v>380882</v>
      </c>
      <c r="B538" t="str">
        <f>VLOOKUP(H538,DetalleTiendas!A$2:S$1778,3,FALSE)</f>
        <v>SUPERMERCADOS</v>
      </c>
      <c r="C538" t="str">
        <f>VLOOKUP(H538,DetalleTiendas!A$2:S$1778,4,FALSE)</f>
        <v>JUMBO</v>
      </c>
      <c r="D538" t="str">
        <f>VLOOKUP(H538,DetalleTiendas!A$2:S$1778,5,FALSE)</f>
        <v>OCCIDENTE</v>
      </c>
      <c r="E538" t="str">
        <v>BOPOS</v>
      </c>
      <c r="F538" t="str">
        <v>SI</v>
      </c>
      <c r="G538" t="str" xml:space="preserve">
        <f xml:space="preserve">IF(
   AND(ISNUMBER(VALUE(MID(H538,3,3))), ISNUMBER(FIND(" ", H538))),
   LEFT(H538,FIND(" ",H538)-1),
   H538
)</f>
        <v>J013</v>
      </c>
      <c r="H538" t="str">
        <v>J013 VALLE DE LILI</v>
      </c>
      <c r="J538" t="str">
        <v>Aplicaciones POS Colombia</v>
      </c>
      <c r="K538" t="str">
        <v>Diego Mahecha</v>
      </c>
      <c r="L538" t="str">
        <v>CERRADO</v>
      </c>
      <c r="M538" t="str">
        <v>CERRADO</v>
      </c>
      <c r="N538" t="str">
        <v>MEDIA</v>
      </c>
      <c r="O538">
        <v>45293</v>
      </c>
      <c r="P538">
        <v>0.3236111111111111</v>
      </c>
      <c r="Q538" t="str">
        <f>TEXT(KPI_IMs_2[[#This Row],[FECHA DE LA NOVEDAD]],"MMMM")</f>
        <v>enero</v>
      </c>
      <c r="R538" t="str">
        <f>TEXT(KPI_IMs_2[[#This Row],[FECHA DE LA NOVEDAD]],"aaaa")</f>
        <v>2024</v>
      </c>
      <c r="S538">
        <v>45294</v>
      </c>
      <c r="T538">
        <v>45293</v>
      </c>
      <c r="U538">
        <v>0.33055555555555555</v>
      </c>
      <c r="V538">
        <v>0.5416666666666666</v>
      </c>
      <c r="W538">
        <f>((KPI_IMs_2[[#This Row],[FECHA DE RESOLUCION]]+KPI_IMs_2[[#This Row],[HORA CIERRE IM]])-(KPI_IMs_2[[#This Row],[FECHA DE LA NOVEDAD]]+KPI_IMs_2[[#This Row],[HORA DE LA FALLA]]))*24*60</f>
        <v>1753.9999999967404</v>
      </c>
      <c r="X538" t="str" cm="1" xml:space="preserve">
        <f t="array" ref="X538" xml:space="preserve">IF(OR(O538="",P538="",S538="",V538="",AQ538="",AR538=""),"",
  LET(
    _xlpm.inicio, O538 + P538,
    _xlpm.fin, S538 + V538,
    _xlpm.dias, INT(_xlpm.fin - _xlpm.inicio),
    _xlpm.tiempo, REDUCE(0, SEQUENCE(_xlpm.dias + 1, 1, 0, 1),
      LAMBDA(_xlpm.acum,_xlpm.d,
        LET(
          _xlpm.dia, TRUNC(_xlpm.inicio) + _xlpm.d,
          _xlpm.horaIni, IF(_xlpm.d = 0, MAX(_xlpm.inicio, _xlpm.dia + AQ538), _xlpm.dia + AQ538),
          _xlpm.horaFin, IF(_xlpm.d = _xlpm.dias, MIN(_xlpm.fin, _xlpm.dia + AR538), _xlpm.dia + AR538),
          _xlpm.tiempo_dia, MAX(0, _xlpm.horaFin - _xlpm.horaIni),
          _xlpm.acum + _xlpm.tiempo_dia
        )
      )
    ),
    TEXT(_xlpm.tiempo, "h:mm")
  )
)</f>
        <v>18:00</v>
      </c>
      <c r="Y538" t="str">
        <f>TEXT((KPI_IMs_2[[#This Row],[FECHA DE REPORTE]]+KPI_IMs_2[[#This Row],[HORA DE REPORTE]]) - (KPI_IMs_2[[#This Row],[FECHA DE LA NOVEDAD]]+KPI_IMs_2[[#This Row],[HORA DE LA FALLA]]), "[h]:mm")</f>
        <v>0:10</v>
      </c>
      <c r="Z538" t="str">
        <v>FALLA DE ACCESO A LOS SCO Y RAP</v>
      </c>
      <c r="AA538" t="str">
        <v>Operación Interna / Parametrizacion</v>
      </c>
      <c r="AB538" t="str">
        <v>FALTA DE PARAMETROS EN LA BASE DE DATOS DEL SERVIDOR TpLinux.</v>
      </c>
      <c r="AC538" t="str">
        <v>Parametrizacion en curso</v>
      </c>
      <c r="AD538" t="str">
        <v>SI</v>
      </c>
      <c r="AE538" t="str">
        <v>NO</v>
      </c>
      <c r="AF538" t="str">
        <v>NO</v>
      </c>
      <c r="AG538" t="str">
        <v>NO</v>
      </c>
      <c r="AH538" t="str">
        <v>INTERNO</v>
      </c>
      <c r="AI538" t="str">
        <v>SISTEMAS</v>
      </c>
      <c r="AJ538" t="str">
        <v>Ajuste de parametros Base de datos Tplinux</v>
      </c>
      <c r="AM538" t="str">
        <v>Culminado 100%</v>
      </c>
      <c r="AP538" t="str" xml:space="preserve">
        <v xml:space="preserve">Falla de Acceso | SCO y RAP | _x000d_
•        Se presenta falla al momento de acceder a SCO y RAP en JUMBO Valle del Lili lo que afecta a supermercado._x000d_
*        Se evidencia falta de parámetros en la base de datos del servidor TpLinux. Se procede a realizar el ajuste y los self check out vuelven a operar. Al validar las tiendas funcionan con normalidad _x000d_
-        Solución definitiva: Ajuste de parámetros Base de datos Tplinux</v>
      </c>
      <c r="AQ538">
        <v>0.3333333333333333</v>
      </c>
      <c r="AR538">
        <v>0.875</v>
      </c>
    </row>
    <row r="539" xml:space="preserve">
      <c r="A539">
        <v>380533</v>
      </c>
      <c r="B539" t="str">
        <f>VLOOKUP(H539,DetalleTiendas!A$2:S$1778,3,FALSE)</f>
        <v>PAIS</v>
      </c>
      <c r="C539" t="str">
        <f>VLOOKUP(H539,DetalleTiendas!A$2:S$1778,4,FALSE)</f>
        <v>PAIS</v>
      </c>
      <c r="D539" t="str">
        <f>VLOOKUP(H539,DetalleTiendas!A$2:S$1778,5,FALSE)</f>
        <v>PAIS</v>
      </c>
      <c r="E539" t="str">
        <v>ENLACES</v>
      </c>
      <c r="F539" t="str">
        <v>SI</v>
      </c>
      <c r="G539" t="str" xml:space="preserve">
        <f xml:space="preserve">IF(
   AND(ISNUMBER(VALUE(MID(H539,3,3))), ISNUMBER(FIND(" ", H539))),
   LEFT(H539,FIND(" ",H539)-1),
   H539
)</f>
        <v>PAIS</v>
      </c>
      <c r="H539" t="str">
        <v>PAIS</v>
      </c>
      <c r="J539" t="str">
        <v>SC_Financiero_Facturador</v>
      </c>
      <c r="K539" t="str">
        <v>Nubia Bohorquez</v>
      </c>
      <c r="L539" t="str">
        <v>CERRADO</v>
      </c>
      <c r="M539" t="str">
        <v>CERRADO</v>
      </c>
      <c r="N539" t="str">
        <v>MEDIA</v>
      </c>
      <c r="O539">
        <v>45293</v>
      </c>
      <c r="P539">
        <v>0.5416666666666666</v>
      </c>
      <c r="Q539" t="str">
        <f>TEXT(KPI_IMs_2[[#This Row],[FECHA DE LA NOVEDAD]],"MMMM")</f>
        <v>enero</v>
      </c>
      <c r="R539" t="str">
        <f>TEXT(KPI_IMs_2[[#This Row],[FECHA DE LA NOVEDAD]],"aaaa")</f>
        <v>2024</v>
      </c>
      <c r="S539">
        <v>45293</v>
      </c>
      <c r="T539">
        <v>45293</v>
      </c>
      <c r="U539">
        <v>0.5590277777777778</v>
      </c>
      <c r="V539">
        <v>0.6597222222222222</v>
      </c>
      <c r="W539">
        <f>((KPI_IMs_2[[#This Row],[FECHA DE RESOLUCION]]+KPI_IMs_2[[#This Row],[HORA CIERRE IM]])-(KPI_IMs_2[[#This Row],[FECHA DE LA NOVEDAD]]+KPI_IMs_2[[#This Row],[HORA DE LA FALLA]]))*24*60</f>
        <v>169.99999999883585</v>
      </c>
      <c r="X539" t="str" cm="1" xml:space="preserve">
        <f t="array" ref="X539" xml:space="preserve">IF(OR(O539="",P539="",S539="",V539="",AQ539="",AR539=""),"",
  LET(
    _xlpm.inicio, O539 + P539,
    _xlpm.fin, S539 + V539,
    _xlpm.dias, INT(_xlpm.fin - _xlpm.inicio),
    _xlpm.tiempo, REDUCE(0, SEQUENCE(_xlpm.dias + 1, 1, 0, 1),
      LAMBDA(_xlpm.acum,_xlpm.d,
        LET(
          _xlpm.dia, TRUNC(_xlpm.inicio) + _xlpm.d,
          _xlpm.horaIni, IF(_xlpm.d = 0, MAX(_xlpm.inicio, _xlpm.dia + AQ539), _xlpm.dia + AQ539),
          _xlpm.horaFin, IF(_xlpm.d = _xlpm.dias, MIN(_xlpm.fin, _xlpm.dia + AR539), _xlpm.dia + AR539),
          _xlpm.tiempo_dia, MAX(0, _xlpm.horaFin - _xlpm.horaIni),
          _xlpm.acum + _xlpm.tiempo_dia
        )
      )
    ),
    TEXT(_xlpm.tiempo, "h:mm")
  )
)</f>
        <v>2:50</v>
      </c>
      <c r="Y539" t="str">
        <f>TEXT((KPI_IMs_2[[#This Row],[FECHA DE REPORTE]]+KPI_IMs_2[[#This Row],[HORA DE REPORTE]]) - (KPI_IMs_2[[#This Row],[FECHA DE LA NOVEDAD]]+KPI_IMs_2[[#This Row],[HORA DE LA FALLA]]), "[h]:mm")</f>
        <v>0:25</v>
      </c>
      <c r="Z539" t="str">
        <v>LENTITUD EN ATC POR CONSULTAS A FACTURADOR</v>
      </c>
      <c r="AA539" t="str">
        <v>Operación Interna / Parametrizacion</v>
      </c>
      <c r="AB539" t="str">
        <v>FALLA EN CONSULTAS AL FACTURADOR.</v>
      </c>
      <c r="AC539" t="str">
        <v>Parametrizacion en curso</v>
      </c>
      <c r="AD539" t="str">
        <v>SI</v>
      </c>
      <c r="AE539" t="str">
        <v>NO</v>
      </c>
      <c r="AF539" t="str">
        <v>NO</v>
      </c>
      <c r="AG539" t="str">
        <v>NO</v>
      </c>
      <c r="AH539" t="str">
        <v>INTERNO</v>
      </c>
      <c r="AI539" t="str">
        <v>SISTEMAS</v>
      </c>
      <c r="AJ539" t="str">
        <v>Se reinicia el microservicio</v>
      </c>
      <c r="AM539" t="str">
        <v>Culminado 100%</v>
      </c>
      <c r="AP539" t="str" xml:space="preserve">
        <v xml:space="preserve">Falla en consultas al facturador| ATC | _x000d_
•        se presenta lentitud al momento de consultar facturas en las que se genera falla en sistemas de POS y de ATC._x000d_
*       Se realiza un reinicio de los microservicios conectados al POS para restablecer las conexiones con el proxy _x000d_
-        Al validar las tiendas funcionan con normalidad </v>
      </c>
      <c r="AQ539">
        <v>0.3333333333333333</v>
      </c>
      <c r="AR539">
        <v>0.9166666666666666</v>
      </c>
    </row>
    <row r="540" xml:space="preserve">
      <c r="A540">
        <v>380920</v>
      </c>
      <c r="B540" t="str">
        <f>VLOOKUP(H540,DetalleTiendas!A$2:S$1778,3,FALSE)</f>
        <v>SUPERMERCADOS</v>
      </c>
      <c r="C540" t="str">
        <f>VLOOKUP(H540,DetalleTiendas!A$2:S$1778,4,FALSE)</f>
        <v>METRO</v>
      </c>
      <c r="D540" t="str">
        <f>VLOOKUP(H540,DetalleTiendas!A$2:S$1778,5,FALSE)</f>
        <v>BOGOTA</v>
      </c>
      <c r="E540" t="str">
        <v>CORTE DE ENERGIA</v>
      </c>
      <c r="F540" t="str">
        <v>NO</v>
      </c>
      <c r="G540" t="str" xml:space="preserve">
        <f xml:space="preserve">IF(
   AND(ISNUMBER(VALUE(MID(H540,3,3))), ISNUMBER(FIND(" ", H540))),
   LEFT(H540,FIND(" ",H540)-1),
   H540
)</f>
        <v>M010</v>
      </c>
      <c r="H540" t="str">
        <v>M010 BOSA</v>
      </c>
      <c r="J540" t="str">
        <v>Soporte_Onsite_BOGOTA</v>
      </c>
      <c r="K540" t="str">
        <v>Juan Fernando Rodriguez</v>
      </c>
      <c r="L540" t="str">
        <v>ABIERTO</v>
      </c>
      <c r="M540" t="str">
        <v>CERRADO</v>
      </c>
      <c r="N540" t="str">
        <v>MEDIA</v>
      </c>
      <c r="O540">
        <v>45292</v>
      </c>
      <c r="P540">
        <v>0.4444444444444444</v>
      </c>
      <c r="Q540" t="str">
        <f>TEXT(KPI_IMs_2[[#This Row],[FECHA DE LA NOVEDAD]],"MMMM")</f>
        <v>enero</v>
      </c>
      <c r="R540" t="str">
        <f>TEXT(KPI_IMs_2[[#This Row],[FECHA DE LA NOVEDAD]],"aaaa")</f>
        <v>2024</v>
      </c>
      <c r="S540">
        <v>45292</v>
      </c>
      <c r="T540">
        <v>45292</v>
      </c>
      <c r="U540">
        <v>0.6090277777777777</v>
      </c>
      <c r="V540">
        <v>0.6173611111111111</v>
      </c>
      <c r="W540">
        <f>((KPI_IMs_2[[#This Row],[FECHA DE RESOLUCION]]+KPI_IMs_2[[#This Row],[HORA CIERRE IM]])-(KPI_IMs_2[[#This Row],[FECHA DE LA NOVEDAD]]+KPI_IMs_2[[#This Row],[HORA DE LA FALLA]]))*24*60</f>
        <v>248.99999999441206</v>
      </c>
      <c r="X540" t="str" cm="1" xml:space="preserve">
        <f t="array" ref="X540" xml:space="preserve">IF(OR(O540="",P540="",S540="",V540="",AQ540="",AR540=""),"",
  LET(
    _xlpm.inicio, O540 + P540,
    _xlpm.fin, S540 + V540,
    _xlpm.dias, INT(_xlpm.fin - _xlpm.inicio),
    _xlpm.tiempo, REDUCE(0, SEQUENCE(_xlpm.dias + 1, 1, 0, 1),
      LAMBDA(_xlpm.acum,_xlpm.d,
        LET(
          _xlpm.dia, TRUNC(_xlpm.inicio) + _xlpm.d,
          _xlpm.horaIni, IF(_xlpm.d = 0, MAX(_xlpm.inicio, _xlpm.dia + AQ540), _xlpm.dia + AQ540),
          _xlpm.horaFin, IF(_xlpm.d = _xlpm.dias, MIN(_xlpm.fin, _xlpm.dia + AR540), _xlpm.dia + AR540),
          _xlpm.tiempo_dia, MAX(0, _xlpm.horaFin - _xlpm.horaIni),
          _xlpm.acum + _xlpm.tiempo_dia
        )
      )
    ),
    TEXT(_xlpm.tiempo, "h:mm")
  )
)</f>
        <v>4:09</v>
      </c>
      <c r="Y540" t="str">
        <f>TEXT((KPI_IMs_2[[#This Row],[FECHA DE REPORTE]]+KPI_IMs_2[[#This Row],[HORA DE REPORTE]]) - (KPI_IMs_2[[#This Row],[FECHA DE LA NOVEDAD]]+KPI_IMs_2[[#This Row],[HORA DE LA FALLA]]), "[h]:mm")</f>
        <v>3:57</v>
      </c>
      <c r="Z540" t="str">
        <v>CORTE DE ENERGIA</v>
      </c>
      <c r="AA540" t="str">
        <v>Eléctrico / Energía</v>
      </c>
      <c r="AB540" t="str">
        <v xml:space="preserve">FALLA ELECTRICA </v>
      </c>
      <c r="AC540" t="str">
        <v>Infraestructura - Eléctrica</v>
      </c>
      <c r="AD540" t="str">
        <v>SI</v>
      </c>
      <c r="AE540" t="str">
        <v>SI</v>
      </c>
      <c r="AF540" t="str">
        <v>SI</v>
      </c>
      <c r="AG540" t="str">
        <v>SI</v>
      </c>
      <c r="AH540" t="str">
        <v>INTERNO</v>
      </c>
      <c r="AI540" t="str">
        <v>NEGOCIO</v>
      </c>
      <c r="AJ540" t="str">
        <v>Ajuste Cableado tienda</v>
      </c>
      <c r="AM540" t="str">
        <v>Culminado 100%</v>
      </c>
      <c r="AP540" t="str" xml:space="preserve">
        <v xml:space="preserve">Se presenta falla eléctrica | sector gabinetes | área local_x000d_
Una toma de energía no se encontraba en condiciones óptimas para el uso cotidiano; lo cual resulto en una falla o corto por parte de la toma; pero sin afectar la red de energía; por lo cual llega personal de soporte a sitio y se da conexión desde otro conector haciendo la extensión con multitoma; se resuelve novedad el mismo día._x000d_
</v>
      </c>
      <c r="AQ540">
        <v>0.3333333333333333</v>
      </c>
      <c r="AR540">
        <v>0.875</v>
      </c>
    </row>
    <row r="541" xml:space="preserve">
      <c r="A541">
        <v>1452636</v>
      </c>
      <c r="B541" t="str">
        <f>VLOOKUP(H541,DetalleTiendas!A$2:S$1778,3,FALSE)</f>
        <v>MEJORAMIENTO DEL HOGAR</v>
      </c>
      <c r="C541" t="str">
        <f>VLOOKUP(H541,DetalleTiendas!A$2:S$1778,4,FALSE)</f>
        <v>EASY</v>
      </c>
      <c r="D541" t="str">
        <f>VLOOKUP(H541,DetalleTiendas!A$2:S$1778,5,FALSE)</f>
        <v>BOGOTA - EASY</v>
      </c>
      <c r="E541" t="str">
        <v>ENLACES</v>
      </c>
      <c r="F541" t="str">
        <v>NO</v>
      </c>
      <c r="G541" t="str" xml:space="preserve">
        <f xml:space="preserve">IF(
   AND(ISNUMBER(VALUE(MID(H541,3,3))), ISNUMBER(FIND(" ", H541))),
   LEFT(H541,FIND(" ",H541)-1),
   H541
)</f>
        <v>E010</v>
      </c>
      <c r="H541" t="str">
        <v>E010 BOSA</v>
      </c>
      <c r="J541" t="str">
        <v>Redes y Comunicaciones -Nivel 2 - COL</v>
      </c>
      <c r="K541" t="str">
        <v>Guillermo Gutierrez</v>
      </c>
      <c r="L541" t="str">
        <v>ABIERTO</v>
      </c>
      <c r="M541" t="str">
        <v>ABIERTO</v>
      </c>
      <c r="N541" t="str">
        <v>ALTA</v>
      </c>
      <c r="O541">
        <v>45875</v>
      </c>
      <c r="P541">
        <v>0.49583333333333335</v>
      </c>
      <c r="Q541" t="str">
        <f>TEXT(KPI_IMs_2[[#This Row],[FECHA DE LA NOVEDAD]],"MMMM")</f>
        <v>agosto</v>
      </c>
      <c r="R541" t="str">
        <f>TEXT(KPI_IMs_2[[#This Row],[FECHA DE LA NOVEDAD]],"aaaa")</f>
        <v>2025</v>
      </c>
      <c r="S541">
        <v>45875</v>
      </c>
      <c r="T541">
        <v>45875</v>
      </c>
      <c r="U541">
        <v>0.5041666666666667</v>
      </c>
      <c r="W541">
        <f>((KPI_IMs_2[[#This Row],[FECHA DE RESOLUCION]]+KPI_IMs_2[[#This Row],[HORA CIERRE IM]])-(KPI_IMs_2[[#This Row],[FECHA DE LA NOVEDAD]]+KPI_IMs_2[[#This Row],[HORA DE LA FALLA]]))*24*60</f>
        <v>-714.000000001397</v>
      </c>
      <c r="X541" t="str" cm="1" xml:space="preserve">
        <f t="array" ref="X541" xml:space="preserve">IF(OR(O541="",P541="",S541="",V541="",AQ541="",AR541=""),"",
  LET(
    _xlpm.inicio, O541 + P541,
    _xlpm.fin, S541 + V541,
    _xlpm.dias, INT(_xlpm.fin - _xlpm.inicio),
    _xlpm.tiempo, REDUCE(0, SEQUENCE(_xlpm.dias + 1, 1, 0, 1),
      LAMBDA(_xlpm.acum,_xlpm.d,
        LET(
          _xlpm.dia, TRUNC(_xlpm.inicio) + _xlpm.d,
          _xlpm.horaIni, IF(_xlpm.d = 0, MAX(_xlpm.inicio, _xlpm.dia + AQ541), _xlpm.dia + AQ541),
          _xlpm.horaFin, IF(_xlpm.d = _xlpm.dias, MIN(_xlpm.fin, _xlpm.dia + AR541), _xlpm.dia + AR541),
          _xlpm.tiempo_dia, MAX(0, _xlpm.horaFin - _xlpm.horaIni),
          _xlpm.acum + _xlpm.tiempo_dia
        )
      )
    ),
    TEXT(_xlpm.tiempo, "h:mm")
  )
)</f>
        <v/>
      </c>
      <c r="Y541" t="str">
        <f>TEXT((KPI_IMs_2[[#This Row],[FECHA DE REPORTE]]+KPI_IMs_2[[#This Row],[HORA DE REPORTE]]) - (KPI_IMs_2[[#This Row],[FECHA DE LA NOVEDAD]]+KPI_IMs_2[[#This Row],[HORA DE LA FALLA]]), "[h]:mm")</f>
        <v>0:12</v>
      </c>
      <c r="Z541" t="str">
        <v>CAIDA ENLACES</v>
      </c>
      <c r="AA541" t="str">
        <v>Red / Enlace / Proveedor</v>
      </c>
      <c r="AB541" t="str">
        <v>Falla Masiva - Claro</v>
      </c>
      <c r="AC541" t="str">
        <v>Proveedor - Red/Infraestructura</v>
      </c>
      <c r="AD541" t="str">
        <v>SI</v>
      </c>
      <c r="AE541" t="str">
        <v>NO</v>
      </c>
      <c r="AF541" t="str">
        <v>NO</v>
      </c>
      <c r="AG541" t="str">
        <v>NO</v>
      </c>
      <c r="AH541" t="str">
        <v>EXTERNO</v>
      </c>
      <c r="AI541" t="str">
        <v>PROVEEDOR</v>
      </c>
      <c r="AJ541" t="str">
        <v>Ajuste por parte del Proveedor</v>
      </c>
      <c r="AM541" t="str">
        <v>Iniciado 0%</v>
      </c>
      <c r="AP541" t="str">
        <v>Im en curso</v>
      </c>
      <c r="AQ541">
        <v>0.3333333333333333</v>
      </c>
      <c r="AR541">
        <v>0.875</v>
      </c>
    </row>
    <row r="542" xml:space="preserve">
      <c r="A542">
        <v>1452636</v>
      </c>
      <c r="B542" t="str">
        <f>VLOOKUP(H542,DetalleTiendas!A$2:S$1778,3,FALSE)</f>
        <v>MEJORAMIENTO DEL HOGAR</v>
      </c>
      <c r="C542" t="str">
        <f>VLOOKUP(H542,DetalleTiendas!A$2:S$1778,4,FALSE)</f>
        <v>EASY</v>
      </c>
      <c r="D542" t="str">
        <f>VLOOKUP(H542,DetalleTiendas!A$2:S$1778,5,FALSE)</f>
        <v>BOGOTA - EASY</v>
      </c>
      <c r="E542" t="str">
        <v>ENLACES</v>
      </c>
      <c r="F542" t="str">
        <v>NO</v>
      </c>
      <c r="G542" t="str" xml:space="preserve">
        <f xml:space="preserve">IF(_x000d_
   AND(ISNUMBER(VALUE(MID(H542,3,3))), ISNUMBER(FIND(" ", H542))),_x000d_
   LEFT(H542,FIND(" ",H542)-1),_x000d_
   H542_x000d_
)</f>
        <v>E014</v>
      </c>
      <c r="H542" t="str">
        <v>E014 CALLE 170</v>
      </c>
      <c r="J542" t="str">
        <v>Redes y Comunicaciones -Nivel 2 - COL</v>
      </c>
      <c r="K542" t="str">
        <v>Guillermo Gutierrez</v>
      </c>
      <c r="L542" t="str">
        <v>ABIERTO</v>
      </c>
      <c r="M542" t="str">
        <v>ABIERTO</v>
      </c>
      <c r="N542" t="str">
        <v>ALTA</v>
      </c>
      <c r="O542">
        <v>45875</v>
      </c>
      <c r="P542">
        <v>0.49583333333333335</v>
      </c>
      <c r="Q542" t="str">
        <f>TEXT(KPI_IMs_2[[#This Row],[FECHA DE LA NOVEDAD]],"MMMM")</f>
        <v>agosto</v>
      </c>
      <c r="R542" t="str">
        <f>TEXT(KPI_IMs_2[[#This Row],[FECHA DE LA NOVEDAD]],"aaaa")</f>
        <v>2025</v>
      </c>
      <c r="S542">
        <v>45875</v>
      </c>
      <c r="T542">
        <v>45875</v>
      </c>
      <c r="U542">
        <v>0.5041666666666667</v>
      </c>
      <c r="W542">
        <f>((KPI_IMs_2[[#This Row],[FECHA DE RESOLUCION]]+KPI_IMs_2[[#This Row],[HORA CIERRE IM]])-(KPI_IMs_2[[#This Row],[FECHA DE LA NOVEDAD]]+KPI_IMs_2[[#This Row],[HORA DE LA FALLA]]))*24*60</f>
        <v>-714.000000001397</v>
      </c>
      <c r="X542" t="str" cm="1" xml:space="preserve">
        <f t="array" ref="X542" xml:space="preserve">IF(OR(O542="",P542="",S542="",V542="",AQ542="",AR542=""),"",
  LET(
    _xlpm.inicio, O542 + P542,
    _xlpm.fin, S542 + V542,
    _xlpm.dias, INT(_xlpm.fin - _xlpm.inicio),
    _xlpm.tiempo, REDUCE(0, SEQUENCE(_xlpm.dias + 1, 1, 0, 1),
      LAMBDA(_xlpm.acum,_xlpm.d,
        LET(
          _xlpm.dia, TRUNC(_xlpm.inicio) + _xlpm.d,
          _xlpm.horaIni, IF(_xlpm.d = 0, MAX(_xlpm.inicio, _xlpm.dia + AQ542), _xlpm.dia + AQ542),
          _xlpm.horaFin, IF(_xlpm.d = _xlpm.dias, MIN(_xlpm.fin, _xlpm.dia + AR542), _xlpm.dia + AR542),
          _xlpm.tiempo_dia, MAX(0, _xlpm.horaFin - _xlpm.horaIni),
          _xlpm.acum + _xlpm.tiempo_dia
        )
      )
    ),
    TEXT(_xlpm.tiempo, "h:mm")
  )
)</f>
        <v/>
      </c>
      <c r="Y542" t="str">
        <f>TEXT((KPI_IMs_2[[#This Row],[FECHA DE REPORTE]]+KPI_IMs_2[[#This Row],[HORA DE REPORTE]]) - (KPI_IMs_2[[#This Row],[FECHA DE LA NOVEDAD]]+KPI_IMs_2[[#This Row],[HORA DE LA FALLA]]), "[h]:mm")</f>
        <v>0:12</v>
      </c>
      <c r="Z542" t="str">
        <v>CAIDA ENLACES</v>
      </c>
      <c r="AA542" t="str">
        <v>Red / Enlace / Proveedor</v>
      </c>
      <c r="AB542" t="str">
        <v>Falla Masiva - Claro</v>
      </c>
      <c r="AC542" t="str">
        <v>Proveedor - Red/Infraestructura</v>
      </c>
      <c r="AD542" t="str">
        <v>SI</v>
      </c>
      <c r="AE542" t="str">
        <v>NO</v>
      </c>
      <c r="AF542" t="str">
        <v>NO</v>
      </c>
      <c r="AG542" t="str">
        <v>NO</v>
      </c>
      <c r="AH542" t="str">
        <v>EXTERNO</v>
      </c>
      <c r="AI542" t="str">
        <v>PROVEEDOR</v>
      </c>
      <c r="AJ542" t="str">
        <v>Ajuste por parte del Proveedor</v>
      </c>
      <c r="AM542" t="str">
        <v>Iniciado 0%</v>
      </c>
      <c r="AP542" t="str">
        <v>Im en curso</v>
      </c>
      <c r="AQ542">
        <v>0.3333333333333333</v>
      </c>
      <c r="AR542">
        <v>0.875</v>
      </c>
    </row>
    <row r="543" xml:space="preserve">
      <c r="A543">
        <v>1452636</v>
      </c>
      <c r="B543" t="str">
        <f>VLOOKUP(H543,DetalleTiendas!A$2:S$1778,3,FALSE)</f>
        <v>MEJORAMIENTO DEL HOGAR</v>
      </c>
      <c r="C543" t="str">
        <f>VLOOKUP(H543,DetalleTiendas!A$2:S$1778,4,FALSE)</f>
        <v>EASY</v>
      </c>
      <c r="D543" t="str">
        <f>VLOOKUP(H543,DetalleTiendas!A$2:S$1778,5,FALSE)</f>
        <v>BOGOTA - EASY</v>
      </c>
      <c r="E543" t="str">
        <v>ENLACES</v>
      </c>
      <c r="F543" t="str">
        <v>NO</v>
      </c>
      <c r="G543" t="str" xml:space="preserve">
        <f xml:space="preserve">IF(_x000d_
   AND(ISNUMBER(VALUE(MID(H543,3,3))), ISNUMBER(FIND(" ", H543))),_x000d_
   LEFT(H543,FIND(" ",H543)-1),_x000d_
   H543_x000d_
)</f>
        <v>E018</v>
      </c>
      <c r="H543" t="str">
        <v>E018 AUTOPISTA SUR</v>
      </c>
      <c r="J543" t="str">
        <v>Redes y Comunicaciones -Nivel 2 - COL</v>
      </c>
      <c r="K543" t="str">
        <v>Guillermo Gutierrez</v>
      </c>
      <c r="L543" t="str">
        <v>ABIERTO</v>
      </c>
      <c r="M543" t="str">
        <v>ABIERTO</v>
      </c>
      <c r="N543" t="str">
        <v>ALTA</v>
      </c>
      <c r="O543">
        <v>45875</v>
      </c>
      <c r="P543">
        <v>0.495833333333333</v>
      </c>
      <c r="Q543" t="str">
        <f>TEXT(KPI_IMs_2[[#This Row],[FECHA DE LA NOVEDAD]],"MMMM")</f>
        <v>agosto</v>
      </c>
      <c r="R543" t="str">
        <f>TEXT(KPI_IMs_2[[#This Row],[FECHA DE LA NOVEDAD]],"aaaa")</f>
        <v>2025</v>
      </c>
      <c r="S543">
        <v>45875</v>
      </c>
      <c r="T543">
        <v>45875</v>
      </c>
      <c r="U543">
        <v>0.504166666666667</v>
      </c>
      <c r="W543">
        <f>((KPI_IMs_2[[#This Row],[FECHA DE RESOLUCION]]+KPI_IMs_2[[#This Row],[HORA CIERRE IM]])-(KPI_IMs_2[[#This Row],[FECHA DE LA NOVEDAD]]+KPI_IMs_2[[#This Row],[HORA DE LA FALLA]]))*24*60</f>
        <v>-714.000000001397</v>
      </c>
      <c r="X543" t="str" cm="1" xml:space="preserve">
        <f t="array" ref="X543" xml:space="preserve">IF(OR(O543="",P543="",S543="",V543="",AQ543="",AR543=""),"",
  LET(
    _xlpm.inicio, O543 + P543,
    _xlpm.fin, S543 + V543,
    _xlpm.dias, INT(_xlpm.fin - _xlpm.inicio),
    _xlpm.tiempo, REDUCE(0, SEQUENCE(_xlpm.dias + 1, 1, 0, 1),
      LAMBDA(_xlpm.acum,_xlpm.d,
        LET(
          _xlpm.dia, TRUNC(_xlpm.inicio) + _xlpm.d,
          _xlpm.horaIni, IF(_xlpm.d = 0, MAX(_xlpm.inicio, _xlpm.dia + AQ543), _xlpm.dia + AQ543),
          _xlpm.horaFin, IF(_xlpm.d = _xlpm.dias, MIN(_xlpm.fin, _xlpm.dia + AR543), _xlpm.dia + AR543),
          _xlpm.tiempo_dia, MAX(0, _xlpm.horaFin - _xlpm.horaIni),
          _xlpm.acum + _xlpm.tiempo_dia
        )
      )
    ),
    TEXT(_xlpm.tiempo, "h:mm")
  )
)</f>
        <v/>
      </c>
      <c r="Y543" t="str">
        <f>TEXT((KPI_IMs_2[[#This Row],[FECHA DE REPORTE]]+KPI_IMs_2[[#This Row],[HORA DE REPORTE]]) - (KPI_IMs_2[[#This Row],[FECHA DE LA NOVEDAD]]+KPI_IMs_2[[#This Row],[HORA DE LA FALLA]]), "[h]:mm")</f>
        <v>0:12</v>
      </c>
      <c r="Z543" t="str">
        <v>CAIDA ENLACES</v>
      </c>
      <c r="AA543" t="str">
        <v>Red / Enlace / Proveedor</v>
      </c>
      <c r="AB543" t="str">
        <v>Falla Masiva - Claro</v>
      </c>
      <c r="AC543" t="str">
        <v>Proveedor - Red/Infraestructura</v>
      </c>
      <c r="AD543" t="str">
        <v>SI</v>
      </c>
      <c r="AE543" t="str">
        <v>NO</v>
      </c>
      <c r="AF543" t="str">
        <v>NO</v>
      </c>
      <c r="AG543" t="str">
        <v>NO</v>
      </c>
      <c r="AH543" t="str">
        <v>EXTERNO</v>
      </c>
      <c r="AI543" t="str">
        <v>PROVEEDOR</v>
      </c>
      <c r="AJ543" t="str">
        <v>Ajuste por parte del Proveedor</v>
      </c>
      <c r="AM543" t="str">
        <v>Iniciado 0%</v>
      </c>
      <c r="AP543" t="str">
        <v>Im en curso</v>
      </c>
      <c r="AQ543">
        <v>0.3333333333333333</v>
      </c>
      <c r="AR543">
        <v>0.875</v>
      </c>
    </row>
    <row r="544" xml:space="preserve">
      <c r="A544">
        <v>1452636</v>
      </c>
      <c r="B544" t="str">
        <f>VLOOKUP(H544,DetalleTiendas!A$2:S$1778,3,FALSE)</f>
        <v>MEJORAMIENTO DEL HOGAR</v>
      </c>
      <c r="C544" t="str">
        <f>VLOOKUP(H544,DetalleTiendas!A$2:S$1778,4,FALSE)</f>
        <v>EASY</v>
      </c>
      <c r="D544" t="str">
        <f>VLOOKUP(H544,DetalleTiendas!A$2:S$1778,5,FALSE)</f>
        <v>COSTA - EASY</v>
      </c>
      <c r="E544" t="str">
        <v>ENLACES</v>
      </c>
      <c r="F544" t="str">
        <v>NO</v>
      </c>
      <c r="G544" t="str" xml:space="preserve">
        <f xml:space="preserve">IF(_x000d_
   AND(ISNUMBER(VALUE(MID(H544,3,3))), ISNUMBER(FIND(" ", H544))),_x000d_
   LEFT(H544,FIND(" ",H544)-1),_x000d_
   H544_x000d_
)</f>
        <v>E043</v>
      </c>
      <c r="H544" t="str">
        <v>E043 ALTOS DEL PRADO</v>
      </c>
      <c r="J544" t="str">
        <v>Redes y Comunicaciones -Nivel 2 - COL</v>
      </c>
      <c r="K544" t="str">
        <v>Guillermo Gutierrez</v>
      </c>
      <c r="L544" t="str">
        <v>ABIERTO</v>
      </c>
      <c r="M544" t="str">
        <v>ABIERTO</v>
      </c>
      <c r="N544" t="str">
        <v>ALTA</v>
      </c>
      <c r="O544">
        <v>45875</v>
      </c>
      <c r="P544">
        <v>0.495833333333333</v>
      </c>
      <c r="Q544" t="str">
        <f>TEXT(KPI_IMs_2[[#This Row],[FECHA DE LA NOVEDAD]],"MMMM")</f>
        <v>agosto</v>
      </c>
      <c r="R544" t="str">
        <f>TEXT(KPI_IMs_2[[#This Row],[FECHA DE LA NOVEDAD]],"aaaa")</f>
        <v>2025</v>
      </c>
      <c r="S544">
        <v>45875</v>
      </c>
      <c r="T544">
        <v>45875</v>
      </c>
      <c r="U544">
        <v>0.504166666666667</v>
      </c>
      <c r="W544">
        <f>((KPI_IMs_2[[#This Row],[FECHA DE RESOLUCION]]+KPI_IMs_2[[#This Row],[HORA CIERRE IM]])-(KPI_IMs_2[[#This Row],[FECHA DE LA NOVEDAD]]+KPI_IMs_2[[#This Row],[HORA DE LA FALLA]]))*24*60</f>
        <v>-714.000000001397</v>
      </c>
      <c r="X544" t="str" cm="1" xml:space="preserve">
        <f t="array" ref="X544" xml:space="preserve">IF(OR(O544="",P544="",S544="",V544="",AQ544="",AR544=""),"",
  LET(
    _xlpm.inicio, O544 + P544,
    _xlpm.fin, S544 + V544,
    _xlpm.dias, INT(_xlpm.fin - _xlpm.inicio),
    _xlpm.tiempo, REDUCE(0, SEQUENCE(_xlpm.dias + 1, 1, 0, 1),
      LAMBDA(_xlpm.acum,_xlpm.d,
        LET(
          _xlpm.dia, TRUNC(_xlpm.inicio) + _xlpm.d,
          _xlpm.horaIni, IF(_xlpm.d = 0, MAX(_xlpm.inicio, _xlpm.dia + AQ544), _xlpm.dia + AQ544),
          _xlpm.horaFin, IF(_xlpm.d = _xlpm.dias, MIN(_xlpm.fin, _xlpm.dia + AR544), _xlpm.dia + AR544),
          _xlpm.tiempo_dia, MAX(0, _xlpm.horaFin - _xlpm.horaIni),
          _xlpm.acum + _xlpm.tiempo_dia
        )
      )
    ),
    TEXT(_xlpm.tiempo, "h:mm")
  )
)</f>
        <v/>
      </c>
      <c r="Y544" t="str">
        <f>TEXT((KPI_IMs_2[[#This Row],[FECHA DE REPORTE]]+KPI_IMs_2[[#This Row],[HORA DE REPORTE]]) - (KPI_IMs_2[[#This Row],[FECHA DE LA NOVEDAD]]+KPI_IMs_2[[#This Row],[HORA DE LA FALLA]]), "[h]:mm")</f>
        <v>0:12</v>
      </c>
      <c r="Z544" t="str">
        <v>CAIDA ENLACES</v>
      </c>
      <c r="AA544" t="str">
        <v>Red / Enlace / Proveedor</v>
      </c>
      <c r="AB544" t="str">
        <v>Falla Masiva - Claro</v>
      </c>
      <c r="AC544" t="str">
        <v>Proveedor - Red/Infraestructura</v>
      </c>
      <c r="AD544" t="str">
        <v>SI</v>
      </c>
      <c r="AE544" t="str">
        <v>NO</v>
      </c>
      <c r="AF544" t="str">
        <v>NO</v>
      </c>
      <c r="AG544" t="str">
        <v>NO</v>
      </c>
      <c r="AH544" t="str">
        <v>EXTERNO</v>
      </c>
      <c r="AI544" t="str">
        <v>PROVEEDOR</v>
      </c>
      <c r="AJ544" t="str">
        <v>Ajuste por parte del Proveedor</v>
      </c>
      <c r="AM544" t="str">
        <v>Iniciado 0%</v>
      </c>
      <c r="AP544" t="str">
        <v>Im en curso</v>
      </c>
      <c r="AQ544">
        <v>0.3333333333333333</v>
      </c>
      <c r="AR544">
        <v>0.875</v>
      </c>
    </row>
    <row r="545" xml:space="preserve">
      <c r="A545">
        <v>1452636</v>
      </c>
      <c r="B545" t="str">
        <f>VLOOKUP(H545,DetalleTiendas!A$2:S$1778,3,FALSE)</f>
        <v>MEJORAMIENTO DEL HOGAR</v>
      </c>
      <c r="C545" t="str">
        <f>VLOOKUP(H545,DetalleTiendas!A$2:S$1778,4,FALSE)</f>
        <v>EASY</v>
      </c>
      <c r="D545" t="str">
        <f>VLOOKUP(H545,DetalleTiendas!A$2:S$1778,5,FALSE)</f>
        <v>BOGOTA - EASY</v>
      </c>
      <c r="E545" t="str">
        <v>ENLACES</v>
      </c>
      <c r="F545" t="str">
        <v>NO</v>
      </c>
      <c r="G545" t="str" xml:space="preserve">
        <f xml:space="preserve">IF(_x000d_
   AND(ISNUMBER(VALUE(MID(H545,3,3))), ISNUMBER(FIND(" ", H545))),_x000d_
   LEFT(H545,FIND(" ",H545)-1),_x000d_
   H545_x000d_
)</f>
        <v>E801</v>
      </c>
      <c r="H545" t="str">
        <v>E801 NORTE</v>
      </c>
      <c r="J545" t="str">
        <v>Redes y Comunicaciones -Nivel 2 - COL</v>
      </c>
      <c r="K545" t="str">
        <v>Guillermo Gutierrez</v>
      </c>
      <c r="L545" t="str">
        <v>ABIERTO</v>
      </c>
      <c r="M545" t="str">
        <v>ABIERTO</v>
      </c>
      <c r="N545" t="str">
        <v>ALTA</v>
      </c>
      <c r="O545">
        <v>45875</v>
      </c>
      <c r="P545">
        <v>0.495833333333333</v>
      </c>
      <c r="Q545" t="str">
        <f>TEXT(KPI_IMs_2[[#This Row],[FECHA DE LA NOVEDAD]],"MMMM")</f>
        <v>agosto</v>
      </c>
      <c r="R545" t="str">
        <f>TEXT(KPI_IMs_2[[#This Row],[FECHA DE LA NOVEDAD]],"aaaa")</f>
        <v>2025</v>
      </c>
      <c r="S545">
        <v>45875</v>
      </c>
      <c r="T545">
        <v>45875</v>
      </c>
      <c r="U545">
        <v>0.504166666666667</v>
      </c>
      <c r="W545">
        <f>((KPI_IMs_2[[#This Row],[FECHA DE RESOLUCION]]+KPI_IMs_2[[#This Row],[HORA CIERRE IM]])-(KPI_IMs_2[[#This Row],[FECHA DE LA NOVEDAD]]+KPI_IMs_2[[#This Row],[HORA DE LA FALLA]]))*24*60</f>
        <v>-714.000000001397</v>
      </c>
      <c r="X545" t="str" cm="1" xml:space="preserve">
        <f t="array" ref="X545" xml:space="preserve">IF(OR(O545="",P545="",S545="",V545="",AQ545="",AR545=""),"",
  LET(
    _xlpm.inicio, O545 + P545,
    _xlpm.fin, S545 + V545,
    _xlpm.dias, INT(_xlpm.fin - _xlpm.inicio),
    _xlpm.tiempo, REDUCE(0, SEQUENCE(_xlpm.dias + 1, 1, 0, 1),
      LAMBDA(_xlpm.acum,_xlpm.d,
        LET(
          _xlpm.dia, TRUNC(_xlpm.inicio) + _xlpm.d,
          _xlpm.horaIni, IF(_xlpm.d = 0, MAX(_xlpm.inicio, _xlpm.dia + AQ545), _xlpm.dia + AQ545),
          _xlpm.horaFin, IF(_xlpm.d = _xlpm.dias, MIN(_xlpm.fin, _xlpm.dia + AR545), _xlpm.dia + AR545),
          _xlpm.tiempo_dia, MAX(0, _xlpm.horaFin - _xlpm.horaIni),
          _xlpm.acum + _xlpm.tiempo_dia
        )
      )
    ),
    TEXT(_xlpm.tiempo, "h:mm")
  )
)</f>
        <v/>
      </c>
      <c r="Y545" t="str">
        <f>TEXT((KPI_IMs_2[[#This Row],[FECHA DE REPORTE]]+KPI_IMs_2[[#This Row],[HORA DE REPORTE]]) - (KPI_IMs_2[[#This Row],[FECHA DE LA NOVEDAD]]+KPI_IMs_2[[#This Row],[HORA DE LA FALLA]]), "[h]:mm")</f>
        <v>0:12</v>
      </c>
      <c r="Z545" t="str">
        <v>CAIDA ENLACES</v>
      </c>
      <c r="AA545" t="str">
        <v>Red / Enlace / Proveedor</v>
      </c>
      <c r="AB545" t="str">
        <v>Falla Masiva - Claro</v>
      </c>
      <c r="AC545" t="str">
        <v>Proveedor - Red/Infraestructura</v>
      </c>
      <c r="AD545" t="str">
        <v>SI</v>
      </c>
      <c r="AE545" t="str">
        <v>NO</v>
      </c>
      <c r="AF545" t="str">
        <v>NO</v>
      </c>
      <c r="AG545" t="str">
        <v>NO</v>
      </c>
      <c r="AH545" t="str">
        <v>EXTERNO</v>
      </c>
      <c r="AI545" t="str">
        <v>PROVEEDOR</v>
      </c>
      <c r="AJ545" t="str">
        <v>Ajuste por parte del Proveedor</v>
      </c>
      <c r="AM545" t="str">
        <v>Iniciado 0%</v>
      </c>
      <c r="AP545" t="str">
        <v>Im en curso</v>
      </c>
      <c r="AQ545">
        <v>0.3333333333333333</v>
      </c>
      <c r="AR545">
        <v>0.875</v>
      </c>
    </row>
    <row r="546" xml:space="preserve">
      <c r="A546">
        <v>1452636</v>
      </c>
      <c r="B546" t="str">
        <f>VLOOKUP(H546,DetalleTiendas!A$2:S$1778,3,FALSE)</f>
        <v>MEJORAMIENTO DEL HOGAR</v>
      </c>
      <c r="C546" t="str">
        <f>VLOOKUP(H546,DetalleTiendas!A$2:S$1778,4,FALSE)</f>
        <v>EASY</v>
      </c>
      <c r="D546" t="str">
        <f>VLOOKUP(H546,DetalleTiendas!A$2:S$1778,5,FALSE)</f>
        <v>CENTRO - EASY</v>
      </c>
      <c r="E546" t="str">
        <v>ENLACES</v>
      </c>
      <c r="F546" t="str">
        <v>NO</v>
      </c>
      <c r="G546" t="str" xml:space="preserve">
        <f xml:space="preserve">IF(_x000d_
   AND(ISNUMBER(VALUE(MID(H546,3,3))), ISNUMBER(FIND(" ", H546))),_x000d_
   LEFT(H546,FIND(" ",H546)-1),_x000d_
   H546_x000d_
)</f>
        <v>E806</v>
      </c>
      <c r="H546" t="str">
        <v>E806 PRADO</v>
      </c>
      <c r="J546" t="str">
        <v>Redes y Comunicaciones -Nivel 2 - COL</v>
      </c>
      <c r="K546" t="str">
        <v>Guillermo Gutierrez</v>
      </c>
      <c r="L546" t="str">
        <v>ABIERTO</v>
      </c>
      <c r="M546" t="str">
        <v>ABIERTO</v>
      </c>
      <c r="N546" t="str">
        <v>ALTA</v>
      </c>
      <c r="O546">
        <v>45875</v>
      </c>
      <c r="P546">
        <v>0.495833333333333</v>
      </c>
      <c r="Q546" t="str">
        <f>TEXT(KPI_IMs_2[[#This Row],[FECHA DE LA NOVEDAD]],"MMMM")</f>
        <v>agosto</v>
      </c>
      <c r="R546" t="str">
        <f>TEXT(KPI_IMs_2[[#This Row],[FECHA DE LA NOVEDAD]],"aaaa")</f>
        <v>2025</v>
      </c>
      <c r="S546">
        <v>45875</v>
      </c>
      <c r="T546">
        <v>45875</v>
      </c>
      <c r="U546">
        <v>0.504166666666667</v>
      </c>
      <c r="W546">
        <f>((KPI_IMs_2[[#This Row],[FECHA DE RESOLUCION]]+KPI_IMs_2[[#This Row],[HORA CIERRE IM]])-(KPI_IMs_2[[#This Row],[FECHA DE LA NOVEDAD]]+KPI_IMs_2[[#This Row],[HORA DE LA FALLA]]))*24*60</f>
        <v>-714.000000001397</v>
      </c>
      <c r="X546" t="str" cm="1" xml:space="preserve">
        <f t="array" ref="X546" xml:space="preserve">IF(OR(O546="",P546="",S546="",V546="",AQ546="",AR546=""),"",
  LET(
    _xlpm.inicio, O546 + P546,
    _xlpm.fin, S546 + V546,
    _xlpm.dias, INT(_xlpm.fin - _xlpm.inicio),
    _xlpm.tiempo, REDUCE(0, SEQUENCE(_xlpm.dias + 1, 1, 0, 1),
      LAMBDA(_xlpm.acum,_xlpm.d,
        LET(
          _xlpm.dia, TRUNC(_xlpm.inicio) + _xlpm.d,
          _xlpm.horaIni, IF(_xlpm.d = 0, MAX(_xlpm.inicio, _xlpm.dia + AQ546), _xlpm.dia + AQ546),
          _xlpm.horaFin, IF(_xlpm.d = _xlpm.dias, MIN(_xlpm.fin, _xlpm.dia + AR546), _xlpm.dia + AR546),
          _xlpm.tiempo_dia, MAX(0, _xlpm.horaFin - _xlpm.horaIni),
          _xlpm.acum + _xlpm.tiempo_dia
        )
      )
    ),
    TEXT(_xlpm.tiempo, "h:mm")
  )
)</f>
        <v/>
      </c>
      <c r="Y546" t="str">
        <f>TEXT((KPI_IMs_2[[#This Row],[FECHA DE REPORTE]]+KPI_IMs_2[[#This Row],[HORA DE REPORTE]]) - (KPI_IMs_2[[#This Row],[FECHA DE LA NOVEDAD]]+KPI_IMs_2[[#This Row],[HORA DE LA FALLA]]), "[h]:mm")</f>
        <v>0:12</v>
      </c>
      <c r="Z546" t="str">
        <v>CAIDA ENLACES</v>
      </c>
      <c r="AA546" t="str">
        <v>Red / Enlace / Proveedor</v>
      </c>
      <c r="AB546" t="str">
        <v>Falla Masiva - Claro</v>
      </c>
      <c r="AC546" t="str">
        <v>Proveedor - Red/Infraestructura</v>
      </c>
      <c r="AD546" t="str">
        <v>SI</v>
      </c>
      <c r="AE546" t="str">
        <v>NO</v>
      </c>
      <c r="AF546" t="str">
        <v>NO</v>
      </c>
      <c r="AG546" t="str">
        <v>NO</v>
      </c>
      <c r="AH546" t="str">
        <v>EXTERNO</v>
      </c>
      <c r="AI546" t="str">
        <v>PROVEEDOR</v>
      </c>
      <c r="AJ546" t="str">
        <v>Ajuste por parte del Proveedor</v>
      </c>
      <c r="AM546" t="str">
        <v>Iniciado 0%</v>
      </c>
      <c r="AP546" t="str">
        <v>Im en curso</v>
      </c>
      <c r="AQ546">
        <v>0.3333333333333333</v>
      </c>
      <c r="AR546">
        <v>0.875</v>
      </c>
    </row>
    <row r="547" xml:space="preserve">
      <c r="A547">
        <v>1452636</v>
      </c>
      <c r="B547" t="str">
        <f>VLOOKUP(H547,DetalleTiendas!A$2:S$1778,3,FALSE)</f>
        <v>MEJORAMIENTO DEL HOGAR</v>
      </c>
      <c r="C547" t="str">
        <f>VLOOKUP(H547,DetalleTiendas!A$2:S$1778,4,FALSE)</f>
        <v>EASY</v>
      </c>
      <c r="D547" t="str">
        <f>VLOOKUP(H547,DetalleTiendas!A$2:S$1778,5,FALSE)</f>
        <v>CENTRO - EASY</v>
      </c>
      <c r="E547" t="str">
        <v>ENLACES</v>
      </c>
      <c r="F547" t="str">
        <v>NO</v>
      </c>
      <c r="G547" t="str" xml:space="preserve">
        <f xml:space="preserve">IF(_x000d_
   AND(ISNUMBER(VALUE(MID(H547,3,3))), ISNUMBER(FIND(" ", H547))),_x000d_
   LEFT(H547,FIND(" ",H547)-1),_x000d_
   H547_x000d_
)</f>
        <v>E814</v>
      </c>
      <c r="H547" t="str">
        <v>E814 4SUR</v>
      </c>
      <c r="J547" t="str">
        <v>Redes y Comunicaciones -Nivel 2 - COL</v>
      </c>
      <c r="K547" t="str">
        <v>Guillermo Gutierrez</v>
      </c>
      <c r="L547" t="str">
        <v>ABIERTO</v>
      </c>
      <c r="M547" t="str">
        <v>ABIERTO</v>
      </c>
      <c r="N547" t="str">
        <v>ALTA</v>
      </c>
      <c r="O547">
        <v>45875</v>
      </c>
      <c r="P547">
        <v>0.495833333333333</v>
      </c>
      <c r="Q547" t="str">
        <f>TEXT(KPI_IMs_2[[#This Row],[FECHA DE LA NOVEDAD]],"MMMM")</f>
        <v>agosto</v>
      </c>
      <c r="R547" t="str">
        <f>TEXT(KPI_IMs_2[[#This Row],[FECHA DE LA NOVEDAD]],"aaaa")</f>
        <v>2025</v>
      </c>
      <c r="S547">
        <v>45875</v>
      </c>
      <c r="T547">
        <v>45875</v>
      </c>
      <c r="U547">
        <v>0.504166666666667</v>
      </c>
      <c r="W547">
        <f>((KPI_IMs_2[[#This Row],[FECHA DE RESOLUCION]]+KPI_IMs_2[[#This Row],[HORA CIERRE IM]])-(KPI_IMs_2[[#This Row],[FECHA DE LA NOVEDAD]]+KPI_IMs_2[[#This Row],[HORA DE LA FALLA]]))*24*60</f>
        <v>-714.000000001397</v>
      </c>
      <c r="X547" t="str" cm="1" xml:space="preserve">
        <f t="array" ref="X547" xml:space="preserve">IF(OR(O547="",P547="",S547="",V547="",AQ547="",AR547=""),"",
  LET(
    _xlpm.inicio, O547 + P547,
    _xlpm.fin, S547 + V547,
    _xlpm.dias, INT(_xlpm.fin - _xlpm.inicio),
    _xlpm.tiempo, REDUCE(0, SEQUENCE(_xlpm.dias + 1, 1, 0, 1),
      LAMBDA(_xlpm.acum,_xlpm.d,
        LET(
          _xlpm.dia, TRUNC(_xlpm.inicio) + _xlpm.d,
          _xlpm.horaIni, IF(_xlpm.d = 0, MAX(_xlpm.inicio, _xlpm.dia + AQ547), _xlpm.dia + AQ547),
          _xlpm.horaFin, IF(_xlpm.d = _xlpm.dias, MIN(_xlpm.fin, _xlpm.dia + AR547), _xlpm.dia + AR547),
          _xlpm.tiempo_dia, MAX(0, _xlpm.horaFin - _xlpm.horaIni),
          _xlpm.acum + _xlpm.tiempo_dia
        )
      )
    ),
    TEXT(_xlpm.tiempo, "h:mm")
  )
)</f>
        <v/>
      </c>
      <c r="Y547" t="str">
        <f>TEXT((KPI_IMs_2[[#This Row],[FECHA DE REPORTE]]+KPI_IMs_2[[#This Row],[HORA DE REPORTE]]) - (KPI_IMs_2[[#This Row],[FECHA DE LA NOVEDAD]]+KPI_IMs_2[[#This Row],[HORA DE LA FALLA]]), "[h]:mm")</f>
        <v>0:12</v>
      </c>
      <c r="Z547" t="str">
        <v>CAIDA ENLACES</v>
      </c>
      <c r="AA547" t="str">
        <v>Red / Enlace / Proveedor</v>
      </c>
      <c r="AB547" t="str">
        <v>Falla Masiva - Claro</v>
      </c>
      <c r="AC547" t="str">
        <v>Proveedor - Red/Infraestructura</v>
      </c>
      <c r="AD547" t="str">
        <v>SI</v>
      </c>
      <c r="AE547" t="str">
        <v>NO</v>
      </c>
      <c r="AF547" t="str">
        <v>NO</v>
      </c>
      <c r="AG547" t="str">
        <v>NO</v>
      </c>
      <c r="AH547" t="str">
        <v>EXTERNO</v>
      </c>
      <c r="AI547" t="str">
        <v>PROVEEDOR</v>
      </c>
      <c r="AJ547" t="str">
        <v>Ajuste por parte del Proveedor</v>
      </c>
      <c r="AM547" t="str">
        <v>Iniciado 0%</v>
      </c>
      <c r="AP547" t="str">
        <v>Im en curso</v>
      </c>
      <c r="AQ547">
        <v>0.3333333333333333</v>
      </c>
      <c r="AR547">
        <v>0.875</v>
      </c>
    </row>
    <row r="548" xml:space="preserve">
      <c r="A548">
        <v>1452636</v>
      </c>
      <c r="B548" t="str">
        <f>VLOOKUP(H548,DetalleTiendas!A$2:S$1778,3,FALSE)</f>
        <v>SUPERMERCADOS</v>
      </c>
      <c r="C548" t="str">
        <f>VLOOKUP(H548,DetalleTiendas!A$2:S$1778,4,FALSE)</f>
        <v>JUMBO</v>
      </c>
      <c r="D548" t="str">
        <f>VLOOKUP(H548,DetalleTiendas!A$2:S$1778,5,FALSE)</f>
        <v>BOGOTA</v>
      </c>
      <c r="E548" t="str">
        <v>ENLACES</v>
      </c>
      <c r="F548" t="str">
        <v>NO</v>
      </c>
      <c r="G548" t="str" xml:space="preserve">
        <f xml:space="preserve">IF(_x000d_
   AND(ISNUMBER(VALUE(MID(H548,3,3))), ISNUMBER(FIND(" ", H548))),_x000d_
   LEFT(H548,FIND(" ",H548)-1),_x000d_
   H548_x000d_
)</f>
        <v>J003</v>
      </c>
      <c r="H548" t="str">
        <v>J003 BULEVAR</v>
      </c>
      <c r="J548" t="str">
        <v>Redes y Comunicaciones -Nivel 2 - COL</v>
      </c>
      <c r="K548" t="str">
        <v>Guillermo Gutierrez</v>
      </c>
      <c r="L548" t="str">
        <v>ABIERTO</v>
      </c>
      <c r="M548" t="str">
        <v>ABIERTO</v>
      </c>
      <c r="N548" t="str">
        <v>ALTA</v>
      </c>
      <c r="O548">
        <v>45875</v>
      </c>
      <c r="P548">
        <v>0.495833333333333</v>
      </c>
      <c r="Q548" t="str">
        <f>TEXT(KPI_IMs_2[[#This Row],[FECHA DE LA NOVEDAD]],"MMMM")</f>
        <v>agosto</v>
      </c>
      <c r="R548" t="str">
        <f>TEXT(KPI_IMs_2[[#This Row],[FECHA DE LA NOVEDAD]],"aaaa")</f>
        <v>2025</v>
      </c>
      <c r="S548">
        <v>45875</v>
      </c>
      <c r="T548">
        <v>45875</v>
      </c>
      <c r="U548">
        <v>0.504166666666667</v>
      </c>
      <c r="W548">
        <f>((KPI_IMs_2[[#This Row],[FECHA DE RESOLUCION]]+KPI_IMs_2[[#This Row],[HORA CIERRE IM]])-(KPI_IMs_2[[#This Row],[FECHA DE LA NOVEDAD]]+KPI_IMs_2[[#This Row],[HORA DE LA FALLA]]))*24*60</f>
        <v>-714.000000001397</v>
      </c>
      <c r="X548" t="str" cm="1" xml:space="preserve">
        <f t="array" ref="X548" xml:space="preserve">IF(OR(O548="",P548="",S548="",V548="",AQ548="",AR548=""),"",
  LET(
    _xlpm.inicio, O548 + P548,
    _xlpm.fin, S548 + V548,
    _xlpm.dias, INT(_xlpm.fin - _xlpm.inicio),
    _xlpm.tiempo, REDUCE(0, SEQUENCE(_xlpm.dias + 1, 1, 0, 1),
      LAMBDA(_xlpm.acum,_xlpm.d,
        LET(
          _xlpm.dia, TRUNC(_xlpm.inicio) + _xlpm.d,
          _xlpm.horaIni, IF(_xlpm.d = 0, MAX(_xlpm.inicio, _xlpm.dia + AQ548), _xlpm.dia + AQ548),
          _xlpm.horaFin, IF(_xlpm.d = _xlpm.dias, MIN(_xlpm.fin, _xlpm.dia + AR548), _xlpm.dia + AR548),
          _xlpm.tiempo_dia, MAX(0, _xlpm.horaFin - _xlpm.horaIni),
          _xlpm.acum + _xlpm.tiempo_dia
        )
      )
    ),
    TEXT(_xlpm.tiempo, "h:mm")
  )
)</f>
        <v/>
      </c>
      <c r="Y548" t="str">
        <f>TEXT((KPI_IMs_2[[#This Row],[FECHA DE REPORTE]]+KPI_IMs_2[[#This Row],[HORA DE REPORTE]]) - (KPI_IMs_2[[#This Row],[FECHA DE LA NOVEDAD]]+KPI_IMs_2[[#This Row],[HORA DE LA FALLA]]), "[h]:mm")</f>
        <v>0:12</v>
      </c>
      <c r="Z548" t="str">
        <v>CAIDA ENLACES</v>
      </c>
      <c r="AA548" t="str">
        <v>Red / Enlace / Proveedor</v>
      </c>
      <c r="AB548" t="str">
        <v>Falla Masiva - Claro</v>
      </c>
      <c r="AC548" t="str">
        <v>Proveedor - Red/Infraestructura</v>
      </c>
      <c r="AD548" t="str">
        <v>SI</v>
      </c>
      <c r="AE548" t="str">
        <v>NO</v>
      </c>
      <c r="AF548" t="str">
        <v>NO</v>
      </c>
      <c r="AG548" t="str">
        <v>NO</v>
      </c>
      <c r="AH548" t="str">
        <v>EXTERNO</v>
      </c>
      <c r="AI548" t="str">
        <v>PROVEEDOR</v>
      </c>
      <c r="AJ548" t="str">
        <v>Ajuste por parte del Proveedor</v>
      </c>
      <c r="AM548" t="str">
        <v>Iniciado 0%</v>
      </c>
      <c r="AP548" t="str">
        <v>Im en curso</v>
      </c>
      <c r="AQ548">
        <v>0.3333333333333333</v>
      </c>
      <c r="AR548">
        <v>0.875</v>
      </c>
    </row>
    <row r="549" xml:space="preserve">
      <c r="A549">
        <v>1452636</v>
      </c>
      <c r="B549" t="str">
        <f>VLOOKUP(H549,DetalleTiendas!A$2:S$1778,3,FALSE)</f>
        <v>SUPERMERCADOS</v>
      </c>
      <c r="C549" t="str">
        <f>VLOOKUP(H549,DetalleTiendas!A$2:S$1778,4,FALSE)</f>
        <v>JUMBO</v>
      </c>
      <c r="D549" t="str">
        <f>VLOOKUP(H549,DetalleTiendas!A$2:S$1778,5,FALSE)</f>
        <v>BOGOTA</v>
      </c>
      <c r="E549" t="str">
        <v>ENLACES</v>
      </c>
      <c r="F549" t="str">
        <v>NO</v>
      </c>
      <c r="G549" t="str" xml:space="preserve">
        <f xml:space="preserve">IF(_x000d_
   AND(ISNUMBER(VALUE(MID(H549,3,3))), ISNUMBER(FIND(" ", H549))),_x000d_
   LEFT(H549,FIND(" ",H549)-1),_x000d_
   H549_x000d_
)</f>
        <v>J014</v>
      </c>
      <c r="H549" t="str">
        <v>J014 CALLE 170</v>
      </c>
      <c r="J549" t="str">
        <v>Redes y Comunicaciones -Nivel 2 - COL</v>
      </c>
      <c r="K549" t="str">
        <v>Guillermo Gutierrez</v>
      </c>
      <c r="L549" t="str">
        <v>ABIERTO</v>
      </c>
      <c r="M549" t="str">
        <v>ABIERTO</v>
      </c>
      <c r="N549" t="str">
        <v>ALTA</v>
      </c>
      <c r="O549">
        <v>45875</v>
      </c>
      <c r="P549">
        <v>0.495833333333333</v>
      </c>
      <c r="Q549" t="str">
        <f>TEXT(KPI_IMs_2[[#This Row],[FECHA DE LA NOVEDAD]],"MMMM")</f>
        <v>agosto</v>
      </c>
      <c r="R549" t="str">
        <f>TEXT(KPI_IMs_2[[#This Row],[FECHA DE LA NOVEDAD]],"aaaa")</f>
        <v>2025</v>
      </c>
      <c r="S549">
        <v>45875</v>
      </c>
      <c r="T549">
        <v>45875</v>
      </c>
      <c r="U549">
        <v>0.504166666666667</v>
      </c>
      <c r="W549">
        <f>((KPI_IMs_2[[#This Row],[FECHA DE RESOLUCION]]+KPI_IMs_2[[#This Row],[HORA CIERRE IM]])-(KPI_IMs_2[[#This Row],[FECHA DE LA NOVEDAD]]+KPI_IMs_2[[#This Row],[HORA DE LA FALLA]]))*24*60</f>
        <v>-714.000000001397</v>
      </c>
      <c r="X549" t="str" cm="1" xml:space="preserve">
        <f t="array" ref="X549" xml:space="preserve">IF(OR(O549="",P549="",S549="",V549="",AQ549="",AR549=""),"",
  LET(
    _xlpm.inicio, O549 + P549,
    _xlpm.fin, S549 + V549,
    _xlpm.dias, INT(_xlpm.fin - _xlpm.inicio),
    _xlpm.tiempo, REDUCE(0, SEQUENCE(_xlpm.dias + 1, 1, 0, 1),
      LAMBDA(_xlpm.acum,_xlpm.d,
        LET(
          _xlpm.dia, TRUNC(_xlpm.inicio) + _xlpm.d,
          _xlpm.horaIni, IF(_xlpm.d = 0, MAX(_xlpm.inicio, _xlpm.dia + AQ549), _xlpm.dia + AQ549),
          _xlpm.horaFin, IF(_xlpm.d = _xlpm.dias, MIN(_xlpm.fin, _xlpm.dia + AR549), _xlpm.dia + AR549),
          _xlpm.tiempo_dia, MAX(0, _xlpm.horaFin - _xlpm.horaIni),
          _xlpm.acum + _xlpm.tiempo_dia
        )
      )
    ),
    TEXT(_xlpm.tiempo, "h:mm")
  )
)</f>
        <v/>
      </c>
      <c r="Y549" t="str">
        <f>TEXT((KPI_IMs_2[[#This Row],[FECHA DE REPORTE]]+KPI_IMs_2[[#This Row],[HORA DE REPORTE]]) - (KPI_IMs_2[[#This Row],[FECHA DE LA NOVEDAD]]+KPI_IMs_2[[#This Row],[HORA DE LA FALLA]]), "[h]:mm")</f>
        <v>0:12</v>
      </c>
      <c r="Z549" t="str">
        <v>CAIDA ENLACES</v>
      </c>
      <c r="AA549" t="str">
        <v>Red / Enlace / Proveedor</v>
      </c>
      <c r="AB549" t="str">
        <v>Falla Masiva - Claro</v>
      </c>
      <c r="AC549" t="str">
        <v>Proveedor - Red/Infraestructura</v>
      </c>
      <c r="AD549" t="str">
        <v>SI</v>
      </c>
      <c r="AE549" t="str">
        <v>NO</v>
      </c>
      <c r="AF549" t="str">
        <v>NO</v>
      </c>
      <c r="AG549" t="str">
        <v>NO</v>
      </c>
      <c r="AH549" t="str">
        <v>EXTERNO</v>
      </c>
      <c r="AI549" t="str">
        <v>PROVEEDOR</v>
      </c>
      <c r="AJ549" t="str">
        <v>Ajuste por parte del Proveedor</v>
      </c>
      <c r="AM549" t="str">
        <v>Iniciado 0%</v>
      </c>
      <c r="AP549" t="str">
        <v>Im en curso</v>
      </c>
      <c r="AQ549">
        <v>0.3333333333333333</v>
      </c>
      <c r="AR549">
        <v>0.875</v>
      </c>
    </row>
    <row r="550" xml:space="preserve">
      <c r="A550">
        <v>1452636</v>
      </c>
      <c r="B550" t="str">
        <f>VLOOKUP(H550,DetalleTiendas!A$2:S$1778,3,FALSE)</f>
        <v>SUPERMERCADOS</v>
      </c>
      <c r="C550" t="str">
        <f>VLOOKUP(H550,DetalleTiendas!A$2:S$1778,4,FALSE)</f>
        <v>JUMBO</v>
      </c>
      <c r="D550" t="str">
        <f>VLOOKUP(H550,DetalleTiendas!A$2:S$1778,5,FALSE)</f>
        <v>BOGOTA</v>
      </c>
      <c r="E550" t="str">
        <v>ENLACES</v>
      </c>
      <c r="F550" t="str">
        <v>NO</v>
      </c>
      <c r="G550" t="str" xml:space="preserve">
        <f xml:space="preserve">IF(_x000d_
   AND(ISNUMBER(VALUE(MID(H550,3,3))), ISNUMBER(FIND(" ", H550))),_x000d_
   LEFT(H550,FIND(" ",H550)-1),_x000d_
   H550_x000d_
)</f>
        <v>J016</v>
      </c>
      <c r="H550" t="str">
        <v>J016 CARRERA 30</v>
      </c>
      <c r="J550" t="str">
        <v>Redes y Comunicaciones -Nivel 2 - COL</v>
      </c>
      <c r="K550" t="str">
        <v>Guillermo Gutierrez</v>
      </c>
      <c r="L550" t="str">
        <v>ABIERTO</v>
      </c>
      <c r="M550" t="str">
        <v>ABIERTO</v>
      </c>
      <c r="N550" t="str">
        <v>ALTA</v>
      </c>
      <c r="O550">
        <v>45875</v>
      </c>
      <c r="P550">
        <v>0.495833333333333</v>
      </c>
      <c r="Q550" t="str">
        <f>TEXT(KPI_IMs_2[[#This Row],[FECHA DE LA NOVEDAD]],"MMMM")</f>
        <v>agosto</v>
      </c>
      <c r="R550" t="str">
        <f>TEXT(KPI_IMs_2[[#This Row],[FECHA DE LA NOVEDAD]],"aaaa")</f>
        <v>2025</v>
      </c>
      <c r="S550">
        <v>45875</v>
      </c>
      <c r="T550">
        <v>45875</v>
      </c>
      <c r="U550">
        <v>0.504166666666667</v>
      </c>
      <c r="W550">
        <f>((KPI_IMs_2[[#This Row],[FECHA DE RESOLUCION]]+KPI_IMs_2[[#This Row],[HORA CIERRE IM]])-(KPI_IMs_2[[#This Row],[FECHA DE LA NOVEDAD]]+KPI_IMs_2[[#This Row],[HORA DE LA FALLA]]))*24*60</f>
        <v>-714.000000001397</v>
      </c>
      <c r="X550" t="str" cm="1" xml:space="preserve">
        <f t="array" ref="X550" xml:space="preserve">IF(OR(O550="",P550="",S550="",V550="",AQ550="",AR550=""),"",
  LET(
    _xlpm.inicio, O550 + P550,
    _xlpm.fin, S550 + V550,
    _xlpm.dias, INT(_xlpm.fin - _xlpm.inicio),
    _xlpm.tiempo, REDUCE(0, SEQUENCE(_xlpm.dias + 1, 1, 0, 1),
      LAMBDA(_xlpm.acum,_xlpm.d,
        LET(
          _xlpm.dia, TRUNC(_xlpm.inicio) + _xlpm.d,
          _xlpm.horaIni, IF(_xlpm.d = 0, MAX(_xlpm.inicio, _xlpm.dia + AQ550), _xlpm.dia + AQ550),
          _xlpm.horaFin, IF(_xlpm.d = _xlpm.dias, MIN(_xlpm.fin, _xlpm.dia + AR550), _xlpm.dia + AR550),
          _xlpm.tiempo_dia, MAX(0, _xlpm.horaFin - _xlpm.horaIni),
          _xlpm.acum + _xlpm.tiempo_dia
        )
      )
    ),
    TEXT(_xlpm.tiempo, "h:mm")
  )
)</f>
        <v/>
      </c>
      <c r="Y550" t="str">
        <f>TEXT((KPI_IMs_2[[#This Row],[FECHA DE REPORTE]]+KPI_IMs_2[[#This Row],[HORA DE REPORTE]]) - (KPI_IMs_2[[#This Row],[FECHA DE LA NOVEDAD]]+KPI_IMs_2[[#This Row],[HORA DE LA FALLA]]), "[h]:mm")</f>
        <v>0:12</v>
      </c>
      <c r="Z550" t="str">
        <v>CAIDA ENLACES</v>
      </c>
      <c r="AA550" t="str">
        <v>Red / Enlace / Proveedor</v>
      </c>
      <c r="AB550" t="str">
        <v>Falla Masiva - Claro</v>
      </c>
      <c r="AC550" t="str">
        <v>Proveedor - Red/Infraestructura</v>
      </c>
      <c r="AD550" t="str">
        <v>SI</v>
      </c>
      <c r="AE550" t="str">
        <v>NO</v>
      </c>
      <c r="AF550" t="str">
        <v>NO</v>
      </c>
      <c r="AG550" t="str">
        <v>NO</v>
      </c>
      <c r="AH550" t="str">
        <v>EXTERNO</v>
      </c>
      <c r="AI550" t="str">
        <v>PROVEEDOR</v>
      </c>
      <c r="AJ550" t="str">
        <v>Ajuste por parte del Proveedor</v>
      </c>
      <c r="AM550" t="str">
        <v>Iniciado 0%</v>
      </c>
      <c r="AP550" t="str">
        <v>Im en curso</v>
      </c>
      <c r="AQ550">
        <v>0.3333333333333333</v>
      </c>
      <c r="AR550">
        <v>0.875</v>
      </c>
    </row>
    <row r="551" xml:space="preserve">
      <c r="A551">
        <v>1452636</v>
      </c>
      <c r="B551" t="str">
        <f>VLOOKUP(H551,DetalleTiendas!A$2:S$1778,3,FALSE)</f>
        <v>SUPERMERCADOS</v>
      </c>
      <c r="C551" t="str">
        <f>VLOOKUP(H551,DetalleTiendas!A$2:S$1778,4,FALSE)</f>
        <v>JUMBO</v>
      </c>
      <c r="D551" t="str">
        <f>VLOOKUP(H551,DetalleTiendas!A$2:S$1778,5,FALSE)</f>
        <v>BOGOTA</v>
      </c>
      <c r="E551" t="str">
        <v>ENLACES</v>
      </c>
      <c r="F551" t="str">
        <v>NO</v>
      </c>
      <c r="G551" t="str" xml:space="preserve">
        <f xml:space="preserve">IF(_x000d_
   AND(ISNUMBER(VALUE(MID(H551,3,3))), ISNUMBER(FIND(" ", H551))),_x000d_
   LEFT(H551,FIND(" ",H551)-1),_x000d_
   H551_x000d_
)</f>
        <v>J018</v>
      </c>
      <c r="H551" t="str">
        <v>J018 AUTOPISTA SUR</v>
      </c>
      <c r="J551" t="str">
        <v>Redes y Comunicaciones -Nivel 2 - COL</v>
      </c>
      <c r="K551" t="str">
        <v>Guillermo Gutierrez</v>
      </c>
      <c r="L551" t="str">
        <v>ABIERTO</v>
      </c>
      <c r="M551" t="str">
        <v>ABIERTO</v>
      </c>
      <c r="N551" t="str">
        <v>ALTA</v>
      </c>
      <c r="O551">
        <v>45875</v>
      </c>
      <c r="P551">
        <v>0.495833333333333</v>
      </c>
      <c r="Q551" t="str">
        <f>TEXT(KPI_IMs_2[[#This Row],[FECHA DE LA NOVEDAD]],"MMMM")</f>
        <v>agosto</v>
      </c>
      <c r="R551" t="str">
        <f>TEXT(KPI_IMs_2[[#This Row],[FECHA DE LA NOVEDAD]],"aaaa")</f>
        <v>2025</v>
      </c>
      <c r="S551">
        <v>45875</v>
      </c>
      <c r="T551">
        <v>45875</v>
      </c>
      <c r="U551">
        <v>0.504166666666667</v>
      </c>
      <c r="W551">
        <f>((KPI_IMs_2[[#This Row],[FECHA DE RESOLUCION]]+KPI_IMs_2[[#This Row],[HORA CIERRE IM]])-(KPI_IMs_2[[#This Row],[FECHA DE LA NOVEDAD]]+KPI_IMs_2[[#This Row],[HORA DE LA FALLA]]))*24*60</f>
        <v>-714.000000001397</v>
      </c>
      <c r="X551" t="str" cm="1" xml:space="preserve">
        <f t="array" ref="X551" xml:space="preserve">IF(OR(O551="",P551="",S551="",V551="",AQ551="",AR551=""),"",
  LET(
    _xlpm.inicio, O551 + P551,
    _xlpm.fin, S551 + V551,
    _xlpm.dias, INT(_xlpm.fin - _xlpm.inicio),
    _xlpm.tiempo, REDUCE(0, SEQUENCE(_xlpm.dias + 1, 1, 0, 1),
      LAMBDA(_xlpm.acum,_xlpm.d,
        LET(
          _xlpm.dia, TRUNC(_xlpm.inicio) + _xlpm.d,
          _xlpm.horaIni, IF(_xlpm.d = 0, MAX(_xlpm.inicio, _xlpm.dia + AQ551), _xlpm.dia + AQ551),
          _xlpm.horaFin, IF(_xlpm.d = _xlpm.dias, MIN(_xlpm.fin, _xlpm.dia + AR551), _xlpm.dia + AR551),
          _xlpm.tiempo_dia, MAX(0, _xlpm.horaFin - _xlpm.horaIni),
          _xlpm.acum + _xlpm.tiempo_dia
        )
      )
    ),
    TEXT(_xlpm.tiempo, "h:mm")
  )
)</f>
        <v/>
      </c>
      <c r="Y551" t="str">
        <f>TEXT((KPI_IMs_2[[#This Row],[FECHA DE REPORTE]]+KPI_IMs_2[[#This Row],[HORA DE REPORTE]]) - (KPI_IMs_2[[#This Row],[FECHA DE LA NOVEDAD]]+KPI_IMs_2[[#This Row],[HORA DE LA FALLA]]), "[h]:mm")</f>
        <v>0:12</v>
      </c>
      <c r="Z551" t="str">
        <v>CAIDA ENLACES</v>
      </c>
      <c r="AA551" t="str">
        <v>Red / Enlace / Proveedor</v>
      </c>
      <c r="AB551" t="str">
        <v>Falla Masiva - Claro</v>
      </c>
      <c r="AC551" t="str">
        <v>Proveedor - Red/Infraestructura</v>
      </c>
      <c r="AD551" t="str">
        <v>SI</v>
      </c>
      <c r="AE551" t="str">
        <v>NO</v>
      </c>
      <c r="AF551" t="str">
        <v>NO</v>
      </c>
      <c r="AG551" t="str">
        <v>NO</v>
      </c>
      <c r="AH551" t="str">
        <v>EXTERNO</v>
      </c>
      <c r="AI551" t="str">
        <v>PROVEEDOR</v>
      </c>
      <c r="AJ551" t="str">
        <v>Ajuste por parte del Proveedor</v>
      </c>
      <c r="AM551" t="str">
        <v>Iniciado 0%</v>
      </c>
      <c r="AP551" t="str">
        <v>Im en curso</v>
      </c>
      <c r="AQ551">
        <v>0.3333333333333333</v>
      </c>
      <c r="AR551">
        <v>0.875</v>
      </c>
    </row>
    <row r="552" xml:space="preserve">
      <c r="A552">
        <v>1452636</v>
      </c>
      <c r="B552" t="str">
        <f>VLOOKUP(H552,DetalleTiendas!A$2:S$1778,3,FALSE)</f>
        <v>SUPERMERCADOS</v>
      </c>
      <c r="C552" t="str">
        <f>VLOOKUP(H552,DetalleTiendas!A$2:S$1778,4,FALSE)</f>
        <v>JUMBO</v>
      </c>
      <c r="D552" t="str">
        <f>VLOOKUP(H552,DetalleTiendas!A$2:S$1778,5,FALSE)</f>
        <v>BOGOTA</v>
      </c>
      <c r="E552" t="str">
        <v>ENLACES</v>
      </c>
      <c r="F552" t="str">
        <v>NO</v>
      </c>
      <c r="G552" t="str" xml:space="preserve">
        <f xml:space="preserve">IF(_x000d_
   AND(ISNUMBER(VALUE(MID(H552,3,3))), ISNUMBER(FIND(" ", H552))),_x000d_
   LEFT(H552,FIND(" ",H552)-1),_x000d_
   H552_x000d_
)</f>
        <v>J019</v>
      </c>
      <c r="H552" t="str">
        <v>J019 SANTA ANA</v>
      </c>
      <c r="J552" t="str">
        <v>Redes y Comunicaciones -Nivel 2 - COL</v>
      </c>
      <c r="K552" t="str">
        <v>Guillermo Gutierrez</v>
      </c>
      <c r="L552" t="str">
        <v>ABIERTO</v>
      </c>
      <c r="M552" t="str">
        <v>ABIERTO</v>
      </c>
      <c r="N552" t="str">
        <v>ALTA</v>
      </c>
      <c r="O552">
        <v>45875</v>
      </c>
      <c r="P552">
        <v>0.495833333333333</v>
      </c>
      <c r="Q552" t="str">
        <f>TEXT(KPI_IMs_2[[#This Row],[FECHA DE LA NOVEDAD]],"MMMM")</f>
        <v>agosto</v>
      </c>
      <c r="R552" t="str">
        <f>TEXT(KPI_IMs_2[[#This Row],[FECHA DE LA NOVEDAD]],"aaaa")</f>
        <v>2025</v>
      </c>
      <c r="S552">
        <v>45875</v>
      </c>
      <c r="T552">
        <v>45875</v>
      </c>
      <c r="U552">
        <v>0.504166666666667</v>
      </c>
      <c r="W552">
        <f>((KPI_IMs_2[[#This Row],[FECHA DE RESOLUCION]]+KPI_IMs_2[[#This Row],[HORA CIERRE IM]])-(KPI_IMs_2[[#This Row],[FECHA DE LA NOVEDAD]]+KPI_IMs_2[[#This Row],[HORA DE LA FALLA]]))*24*60</f>
        <v>-714.000000001397</v>
      </c>
      <c r="X552" t="str" cm="1" xml:space="preserve">
        <f t="array" ref="X552" xml:space="preserve">IF(OR(O552="",P552="",S552="",V552="",AQ552="",AR552=""),"",
  LET(
    _xlpm.inicio, O552 + P552,
    _xlpm.fin, S552 + V552,
    _xlpm.dias, INT(_xlpm.fin - _xlpm.inicio),
    _xlpm.tiempo, REDUCE(0, SEQUENCE(_xlpm.dias + 1, 1, 0, 1),
      LAMBDA(_xlpm.acum,_xlpm.d,
        LET(
          _xlpm.dia, TRUNC(_xlpm.inicio) + _xlpm.d,
          _xlpm.horaIni, IF(_xlpm.d = 0, MAX(_xlpm.inicio, _xlpm.dia + AQ552), _xlpm.dia + AQ552),
          _xlpm.horaFin, IF(_xlpm.d = _xlpm.dias, MIN(_xlpm.fin, _xlpm.dia + AR552), _xlpm.dia + AR552),
          _xlpm.tiempo_dia, MAX(0, _xlpm.horaFin - _xlpm.horaIni),
          _xlpm.acum + _xlpm.tiempo_dia
        )
      )
    ),
    TEXT(_xlpm.tiempo, "h:mm")
  )
)</f>
        <v/>
      </c>
      <c r="Y552" t="str">
        <f>TEXT((KPI_IMs_2[[#This Row],[FECHA DE REPORTE]]+KPI_IMs_2[[#This Row],[HORA DE REPORTE]]) - (KPI_IMs_2[[#This Row],[FECHA DE LA NOVEDAD]]+KPI_IMs_2[[#This Row],[HORA DE LA FALLA]]), "[h]:mm")</f>
        <v>0:12</v>
      </c>
      <c r="Z552" t="str">
        <v>CAIDA ENLACES</v>
      </c>
      <c r="AA552" t="str">
        <v>Red / Enlace / Proveedor</v>
      </c>
      <c r="AB552" t="str">
        <v>Falla Masiva - Claro</v>
      </c>
      <c r="AC552" t="str">
        <v>Proveedor - Red/Infraestructura</v>
      </c>
      <c r="AD552" t="str">
        <v>SI</v>
      </c>
      <c r="AE552" t="str">
        <v>NO</v>
      </c>
      <c r="AF552" t="str">
        <v>NO</v>
      </c>
      <c r="AG552" t="str">
        <v>NO</v>
      </c>
      <c r="AH552" t="str">
        <v>EXTERNO</v>
      </c>
      <c r="AI552" t="str">
        <v>PROVEEDOR</v>
      </c>
      <c r="AJ552" t="str">
        <v>Ajuste por parte del Proveedor</v>
      </c>
      <c r="AM552" t="str">
        <v>Iniciado 0%</v>
      </c>
      <c r="AP552" t="str">
        <v>Im en curso</v>
      </c>
      <c r="AQ552">
        <v>0.3333333333333333</v>
      </c>
      <c r="AR552">
        <v>0.875</v>
      </c>
    </row>
    <row r="553" xml:space="preserve">
      <c r="A553">
        <v>1452636</v>
      </c>
      <c r="B553" t="str">
        <f>VLOOKUP(H553,DetalleTiendas!A$2:S$1778,3,FALSE)</f>
        <v>SUPERMERCADOS</v>
      </c>
      <c r="C553" t="str">
        <f>VLOOKUP(H553,DetalleTiendas!A$2:S$1778,4,FALSE)</f>
        <v>JUMBO</v>
      </c>
      <c r="D553" t="str">
        <f>VLOOKUP(H553,DetalleTiendas!A$2:S$1778,5,FALSE)</f>
        <v>COSTA</v>
      </c>
      <c r="E553" t="str">
        <v>ENLACES</v>
      </c>
      <c r="F553" t="str">
        <v>NO</v>
      </c>
      <c r="G553" t="str" xml:space="preserve">
        <f xml:space="preserve">IF(_x000d_
   AND(ISNUMBER(VALUE(MID(H553,3,3))), ISNUMBER(FIND(" ", H553))),_x000d_
   LEFT(H553,FIND(" ",H553)-1),_x000d_
   H553_x000d_
)</f>
        <v>J043</v>
      </c>
      <c r="H553" t="str">
        <v>J043 ALTOS DEL PRADO</v>
      </c>
      <c r="J553" t="str">
        <v>Redes y Comunicaciones -Nivel 2 - COL</v>
      </c>
      <c r="K553" t="str">
        <v>Guillermo Gutierrez</v>
      </c>
      <c r="L553" t="str">
        <v>ABIERTO</v>
      </c>
      <c r="M553" t="str">
        <v>ABIERTO</v>
      </c>
      <c r="N553" t="str">
        <v>ALTA</v>
      </c>
      <c r="O553">
        <v>45875</v>
      </c>
      <c r="P553">
        <v>0.495833333333333</v>
      </c>
      <c r="Q553" t="str">
        <f>TEXT(KPI_IMs_2[[#This Row],[FECHA DE LA NOVEDAD]],"MMMM")</f>
        <v>agosto</v>
      </c>
      <c r="R553" t="str">
        <f>TEXT(KPI_IMs_2[[#This Row],[FECHA DE LA NOVEDAD]],"aaaa")</f>
        <v>2025</v>
      </c>
      <c r="S553">
        <v>45875</v>
      </c>
      <c r="T553">
        <v>45875</v>
      </c>
      <c r="U553">
        <v>0.504166666666667</v>
      </c>
      <c r="W553">
        <f>((KPI_IMs_2[[#This Row],[FECHA DE RESOLUCION]]+KPI_IMs_2[[#This Row],[HORA CIERRE IM]])-(KPI_IMs_2[[#This Row],[FECHA DE LA NOVEDAD]]+KPI_IMs_2[[#This Row],[HORA DE LA FALLA]]))*24*60</f>
        <v>-714.000000001397</v>
      </c>
      <c r="X553" t="str" cm="1" xml:space="preserve">
        <f t="array" ref="X553" xml:space="preserve">IF(OR(O553="",P553="",S553="",V553="",AQ553="",AR553=""),"",
  LET(
    _xlpm.inicio, O553 + P553,
    _xlpm.fin, S553 + V553,
    _xlpm.dias, INT(_xlpm.fin - _xlpm.inicio),
    _xlpm.tiempo, REDUCE(0, SEQUENCE(_xlpm.dias + 1, 1, 0, 1),
      LAMBDA(_xlpm.acum,_xlpm.d,
        LET(
          _xlpm.dia, TRUNC(_xlpm.inicio) + _xlpm.d,
          _xlpm.horaIni, IF(_xlpm.d = 0, MAX(_xlpm.inicio, _xlpm.dia + AQ553), _xlpm.dia + AQ553),
          _xlpm.horaFin, IF(_xlpm.d = _xlpm.dias, MIN(_xlpm.fin, _xlpm.dia + AR553), _xlpm.dia + AR553),
          _xlpm.tiempo_dia, MAX(0, _xlpm.horaFin - _xlpm.horaIni),
          _xlpm.acum + _xlpm.tiempo_dia
        )
      )
    ),
    TEXT(_xlpm.tiempo, "h:mm")
  )
)</f>
        <v/>
      </c>
      <c r="Y553" t="str">
        <f>TEXT((KPI_IMs_2[[#This Row],[FECHA DE REPORTE]]+KPI_IMs_2[[#This Row],[HORA DE REPORTE]]) - (KPI_IMs_2[[#This Row],[FECHA DE LA NOVEDAD]]+KPI_IMs_2[[#This Row],[HORA DE LA FALLA]]), "[h]:mm")</f>
        <v>0:12</v>
      </c>
      <c r="Z553" t="str">
        <v>CAIDA ENLACES</v>
      </c>
      <c r="AA553" t="str">
        <v>Red / Enlace / Proveedor</v>
      </c>
      <c r="AB553" t="str">
        <v>Falla Masiva - Claro</v>
      </c>
      <c r="AC553" t="str">
        <v>Proveedor - Red/Infraestructura</v>
      </c>
      <c r="AD553" t="str">
        <v>SI</v>
      </c>
      <c r="AE553" t="str">
        <v>NO</v>
      </c>
      <c r="AF553" t="str">
        <v>NO</v>
      </c>
      <c r="AG553" t="str">
        <v>NO</v>
      </c>
      <c r="AH553" t="str">
        <v>EXTERNO</v>
      </c>
      <c r="AI553" t="str">
        <v>PROVEEDOR</v>
      </c>
      <c r="AJ553" t="str">
        <v>Ajuste por parte del Proveedor</v>
      </c>
      <c r="AM553" t="str">
        <v>Iniciado 0%</v>
      </c>
      <c r="AP553" t="str">
        <v>Im en curso</v>
      </c>
      <c r="AQ553">
        <v>0.3333333333333333</v>
      </c>
      <c r="AR553">
        <v>0.875</v>
      </c>
    </row>
    <row r="554" xml:space="preserve">
      <c r="A554">
        <v>1452636</v>
      </c>
      <c r="B554" t="str">
        <f>VLOOKUP(H554,DetalleTiendas!A$2:S$1778,3,FALSE)</f>
        <v>SUPERMERCADOS</v>
      </c>
      <c r="C554" t="str">
        <f>VLOOKUP(H554,DetalleTiendas!A$2:S$1778,4,FALSE)</f>
        <v>JUMBO</v>
      </c>
      <c r="D554" t="str">
        <f>VLOOKUP(H554,DetalleTiendas!A$2:S$1778,5,FALSE)</f>
        <v>OCCIDENTE</v>
      </c>
      <c r="E554" t="str">
        <v>ENLACES</v>
      </c>
      <c r="F554" t="str">
        <v>NO</v>
      </c>
      <c r="G554" t="str" xml:space="preserve">
        <f xml:space="preserve">IF(_x000d_
   AND(ISNUMBER(VALUE(MID(H554,3,3))), ISNUMBER(FIND(" ", H554))),_x000d_
   LEFT(H554,FIND(" ",H554)-1),_x000d_
   H554_x000d_
)</f>
        <v>J047</v>
      </c>
      <c r="H554" t="str">
        <v>J047 GIRARDOT</v>
      </c>
      <c r="J554" t="str">
        <v>Redes y Comunicaciones -Nivel 2 - COL</v>
      </c>
      <c r="K554" t="str">
        <v>Guillermo Gutierrez</v>
      </c>
      <c r="L554" t="str">
        <v>ABIERTO</v>
      </c>
      <c r="M554" t="str">
        <v>ABIERTO</v>
      </c>
      <c r="N554" t="str">
        <v>ALTA</v>
      </c>
      <c r="O554">
        <v>45875</v>
      </c>
      <c r="P554">
        <v>0.495833333333333</v>
      </c>
      <c r="Q554" t="str">
        <f>TEXT(KPI_IMs_2[[#This Row],[FECHA DE LA NOVEDAD]],"MMMM")</f>
        <v>agosto</v>
      </c>
      <c r="R554" t="str">
        <f>TEXT(KPI_IMs_2[[#This Row],[FECHA DE LA NOVEDAD]],"aaaa")</f>
        <v>2025</v>
      </c>
      <c r="S554">
        <v>45875</v>
      </c>
      <c r="T554">
        <v>45875</v>
      </c>
      <c r="U554">
        <v>0.504166666666667</v>
      </c>
      <c r="W554">
        <f>((KPI_IMs_2[[#This Row],[FECHA DE RESOLUCION]]+KPI_IMs_2[[#This Row],[HORA CIERRE IM]])-(KPI_IMs_2[[#This Row],[FECHA DE LA NOVEDAD]]+KPI_IMs_2[[#This Row],[HORA DE LA FALLA]]))*24*60</f>
        <v>-714.000000001397</v>
      </c>
      <c r="X554" t="str" cm="1" xml:space="preserve">
        <f t="array" ref="X554" xml:space="preserve">IF(OR(O554="",P554="",S554="",V554="",AQ554="",AR554=""),"",
  LET(
    _xlpm.inicio, O554 + P554,
    _xlpm.fin, S554 + V554,
    _xlpm.dias, INT(_xlpm.fin - _xlpm.inicio),
    _xlpm.tiempo, REDUCE(0, SEQUENCE(_xlpm.dias + 1, 1, 0, 1),
      LAMBDA(_xlpm.acum,_xlpm.d,
        LET(
          _xlpm.dia, TRUNC(_xlpm.inicio) + _xlpm.d,
          _xlpm.horaIni, IF(_xlpm.d = 0, MAX(_xlpm.inicio, _xlpm.dia + AQ554), _xlpm.dia + AQ554),
          _xlpm.horaFin, IF(_xlpm.d = _xlpm.dias, MIN(_xlpm.fin, _xlpm.dia + AR554), _xlpm.dia + AR554),
          _xlpm.tiempo_dia, MAX(0, _xlpm.horaFin - _xlpm.horaIni),
          _xlpm.acum + _xlpm.tiempo_dia
        )
      )
    ),
    TEXT(_xlpm.tiempo, "h:mm")
  )
)</f>
        <v/>
      </c>
      <c r="Y554" t="str">
        <f>TEXT((KPI_IMs_2[[#This Row],[FECHA DE REPORTE]]+KPI_IMs_2[[#This Row],[HORA DE REPORTE]]) - (KPI_IMs_2[[#This Row],[FECHA DE LA NOVEDAD]]+KPI_IMs_2[[#This Row],[HORA DE LA FALLA]]), "[h]:mm")</f>
        <v>0:12</v>
      </c>
      <c r="Z554" t="str">
        <v>CAIDA ENLACES</v>
      </c>
      <c r="AA554" t="str">
        <v>Red / Enlace / Proveedor</v>
      </c>
      <c r="AB554" t="str">
        <v>Falla Masiva - Claro</v>
      </c>
      <c r="AC554" t="str">
        <v>Proveedor - Red/Infraestructura</v>
      </c>
      <c r="AD554" t="str">
        <v>SI</v>
      </c>
      <c r="AE554" t="str">
        <v>NO</v>
      </c>
      <c r="AF554" t="str">
        <v>NO</v>
      </c>
      <c r="AG554" t="str">
        <v>NO</v>
      </c>
      <c r="AH554" t="str">
        <v>EXTERNO</v>
      </c>
      <c r="AI554" t="str">
        <v>PROVEEDOR</v>
      </c>
      <c r="AJ554" t="str">
        <v>Ajuste por parte del Proveedor</v>
      </c>
      <c r="AM554" t="str">
        <v>Iniciado 0%</v>
      </c>
      <c r="AP554" t="str">
        <v>Im en curso</v>
      </c>
      <c r="AQ554">
        <v>0.3333333333333333</v>
      </c>
      <c r="AR554">
        <v>0.875</v>
      </c>
    </row>
    <row r="555" xml:space="preserve">
      <c r="A555">
        <v>1452636</v>
      </c>
      <c r="B555" t="str">
        <f>VLOOKUP(H555,DetalleTiendas!A$2:S$1778,3,FALSE)</f>
        <v>SUPERMERCADOS</v>
      </c>
      <c r="C555" t="str">
        <f>VLOOKUP(H555,DetalleTiendas!A$2:S$1778,4,FALSE)</f>
        <v>JUMBO</v>
      </c>
      <c r="D555" t="str">
        <f>VLOOKUP(H555,DetalleTiendas!A$2:S$1778,5,FALSE)</f>
        <v>BOGOTA</v>
      </c>
      <c r="E555" t="str">
        <v>ENLACES</v>
      </c>
      <c r="F555" t="str">
        <v>NO</v>
      </c>
      <c r="G555" t="str" xml:space="preserve">
        <f xml:space="preserve">IF(_x000d_
   AND(ISNUMBER(VALUE(MID(H555,3,3))), ISNUMBER(FIND(" ", H555))),_x000d_
   LEFT(H555,FIND(" ",H555)-1),_x000d_
   H555_x000d_
)</f>
        <v>J070</v>
      </c>
      <c r="H555" t="str">
        <v>J070 SUBA</v>
      </c>
      <c r="J555" t="str">
        <v>Redes y Comunicaciones -Nivel 2 - COL</v>
      </c>
      <c r="K555" t="str">
        <v>Guillermo Gutierrez</v>
      </c>
      <c r="L555" t="str">
        <v>ABIERTO</v>
      </c>
      <c r="M555" t="str">
        <v>ABIERTO</v>
      </c>
      <c r="N555" t="str">
        <v>ALTA</v>
      </c>
      <c r="O555">
        <v>45875</v>
      </c>
      <c r="P555">
        <v>0.495833333333333</v>
      </c>
      <c r="Q555" t="str">
        <f>TEXT(KPI_IMs_2[[#This Row],[FECHA DE LA NOVEDAD]],"MMMM")</f>
        <v>agosto</v>
      </c>
      <c r="R555" t="str">
        <f>TEXT(KPI_IMs_2[[#This Row],[FECHA DE LA NOVEDAD]],"aaaa")</f>
        <v>2025</v>
      </c>
      <c r="S555">
        <v>45875</v>
      </c>
      <c r="T555">
        <v>45875</v>
      </c>
      <c r="U555">
        <v>0.504166666666667</v>
      </c>
      <c r="W555">
        <f>((KPI_IMs_2[[#This Row],[FECHA DE RESOLUCION]]+KPI_IMs_2[[#This Row],[HORA CIERRE IM]])-(KPI_IMs_2[[#This Row],[FECHA DE LA NOVEDAD]]+KPI_IMs_2[[#This Row],[HORA DE LA FALLA]]))*24*60</f>
        <v>-714.000000001397</v>
      </c>
      <c r="X555" t="str" cm="1" xml:space="preserve">
        <f t="array" ref="X555" xml:space="preserve">IF(OR(O555="",P555="",S555="",V555="",AQ555="",AR555=""),"",
  LET(
    _xlpm.inicio, O555 + P555,
    _xlpm.fin, S555 + V555,
    _xlpm.dias, INT(_xlpm.fin - _xlpm.inicio),
    _xlpm.tiempo, REDUCE(0, SEQUENCE(_xlpm.dias + 1, 1, 0, 1),
      LAMBDA(_xlpm.acum,_xlpm.d,
        LET(
          _xlpm.dia, TRUNC(_xlpm.inicio) + _xlpm.d,
          _xlpm.horaIni, IF(_xlpm.d = 0, MAX(_xlpm.inicio, _xlpm.dia + AQ555), _xlpm.dia + AQ555),
          _xlpm.horaFin, IF(_xlpm.d = _xlpm.dias, MIN(_xlpm.fin, _xlpm.dia + AR555), _xlpm.dia + AR555),
          _xlpm.tiempo_dia, MAX(0, _xlpm.horaFin - _xlpm.horaIni),
          _xlpm.acum + _xlpm.tiempo_dia
        )
      )
    ),
    TEXT(_xlpm.tiempo, "h:mm")
  )
)</f>
        <v/>
      </c>
      <c r="Y555" t="str">
        <f>TEXT((KPI_IMs_2[[#This Row],[FECHA DE REPORTE]]+KPI_IMs_2[[#This Row],[HORA DE REPORTE]]) - (KPI_IMs_2[[#This Row],[FECHA DE LA NOVEDAD]]+KPI_IMs_2[[#This Row],[HORA DE LA FALLA]]), "[h]:mm")</f>
        <v>0:12</v>
      </c>
      <c r="Z555" t="str">
        <v>CAIDA ENLACES</v>
      </c>
      <c r="AA555" t="str">
        <v>Red / Enlace / Proveedor</v>
      </c>
      <c r="AB555" t="str">
        <v>Falla Masiva - Claro</v>
      </c>
      <c r="AC555" t="str">
        <v>Proveedor - Red/Infraestructura</v>
      </c>
      <c r="AD555" t="str">
        <v>SI</v>
      </c>
      <c r="AE555" t="str">
        <v>NO</v>
      </c>
      <c r="AF555" t="str">
        <v>NO</v>
      </c>
      <c r="AG555" t="str">
        <v>NO</v>
      </c>
      <c r="AH555" t="str">
        <v>EXTERNO</v>
      </c>
      <c r="AI555" t="str">
        <v>PROVEEDOR</v>
      </c>
      <c r="AJ555" t="str">
        <v>Ajuste por parte del Proveedor</v>
      </c>
      <c r="AM555" t="str">
        <v>Iniciado 0%</v>
      </c>
      <c r="AP555" t="str">
        <v>Im en curso</v>
      </c>
      <c r="AQ555">
        <v>0.3333333333333333</v>
      </c>
      <c r="AR555">
        <v>0.875</v>
      </c>
    </row>
    <row r="556" xml:space="preserve">
      <c r="A556">
        <v>1452636</v>
      </c>
      <c r="B556" t="str">
        <f>VLOOKUP(H556,DetalleTiendas!A$2:S$1778,3,FALSE)</f>
        <v>SUPERMERCADOS</v>
      </c>
      <c r="C556" t="str">
        <f>VLOOKUP(H556,DetalleTiendas!A$2:S$1778,4,FALSE)</f>
        <v>JUMBO</v>
      </c>
      <c r="D556" t="str">
        <f>VLOOKUP(H556,DetalleTiendas!A$2:S$1778,5,FALSE)</f>
        <v>BOGOTA</v>
      </c>
      <c r="E556" t="str">
        <v>ENLACES</v>
      </c>
      <c r="F556" t="str">
        <v>NO</v>
      </c>
      <c r="G556" t="str" xml:space="preserve">
        <f xml:space="preserve">IF(_x000d_
   AND(ISNUMBER(VALUE(MID(H556,3,3))), ISNUMBER(FIND(" ", H556))),_x000d_
   LEFT(H556,FIND(" ",H556)-1),_x000d_
   H556_x000d_
)</f>
        <v>J072</v>
      </c>
      <c r="H556" t="str">
        <v>J072 SANTAFE</v>
      </c>
      <c r="J556" t="str">
        <v>Redes y Comunicaciones -Nivel 2 - COL</v>
      </c>
      <c r="K556" t="str">
        <v>Guillermo Gutierrez</v>
      </c>
      <c r="L556" t="str">
        <v>ABIERTO</v>
      </c>
      <c r="M556" t="str">
        <v>ABIERTO</v>
      </c>
      <c r="N556" t="str">
        <v>ALTA</v>
      </c>
      <c r="O556">
        <v>45875</v>
      </c>
      <c r="P556">
        <v>0.495833333333333</v>
      </c>
      <c r="Q556" t="str">
        <f>TEXT(KPI_IMs_2[[#This Row],[FECHA DE LA NOVEDAD]],"MMMM")</f>
        <v>agosto</v>
      </c>
      <c r="R556" t="str">
        <f>TEXT(KPI_IMs_2[[#This Row],[FECHA DE LA NOVEDAD]],"aaaa")</f>
        <v>2025</v>
      </c>
      <c r="S556">
        <v>45875</v>
      </c>
      <c r="T556">
        <v>45875</v>
      </c>
      <c r="U556">
        <v>0.504166666666667</v>
      </c>
      <c r="W556">
        <f>((KPI_IMs_2[[#This Row],[FECHA DE RESOLUCION]]+KPI_IMs_2[[#This Row],[HORA CIERRE IM]])-(KPI_IMs_2[[#This Row],[FECHA DE LA NOVEDAD]]+KPI_IMs_2[[#This Row],[HORA DE LA FALLA]]))*24*60</f>
        <v>-714.000000001397</v>
      </c>
      <c r="X556" t="str" cm="1" xml:space="preserve">
        <f t="array" ref="X556" xml:space="preserve">IF(OR(O556="",P556="",S556="",V556="",AQ556="",AR556=""),"",
  LET(
    _xlpm.inicio, O556 + P556,
    _xlpm.fin, S556 + V556,
    _xlpm.dias, INT(_xlpm.fin - _xlpm.inicio),
    _xlpm.tiempo, REDUCE(0, SEQUENCE(_xlpm.dias + 1, 1, 0, 1),
      LAMBDA(_xlpm.acum,_xlpm.d,
        LET(
          _xlpm.dia, TRUNC(_xlpm.inicio) + _xlpm.d,
          _xlpm.horaIni, IF(_xlpm.d = 0, MAX(_xlpm.inicio, _xlpm.dia + AQ556), _xlpm.dia + AQ556),
          _xlpm.horaFin, IF(_xlpm.d = _xlpm.dias, MIN(_xlpm.fin, _xlpm.dia + AR556), _xlpm.dia + AR556),
          _xlpm.tiempo_dia, MAX(0, _xlpm.horaFin - _xlpm.horaIni),
          _xlpm.acum + _xlpm.tiempo_dia
        )
      )
    ),
    TEXT(_xlpm.tiempo, "h:mm")
  )
)</f>
        <v/>
      </c>
      <c r="Y556" t="str">
        <f>TEXT((KPI_IMs_2[[#This Row],[FECHA DE REPORTE]]+KPI_IMs_2[[#This Row],[HORA DE REPORTE]]) - (KPI_IMs_2[[#This Row],[FECHA DE LA NOVEDAD]]+KPI_IMs_2[[#This Row],[HORA DE LA FALLA]]), "[h]:mm")</f>
        <v>0:12</v>
      </c>
      <c r="Z556" t="str">
        <v>CAIDA ENLACES</v>
      </c>
      <c r="AA556" t="str">
        <v>Red / Enlace / Proveedor</v>
      </c>
      <c r="AB556" t="str">
        <v>Falla Masiva - Claro</v>
      </c>
      <c r="AC556" t="str">
        <v>Proveedor - Red/Infraestructura</v>
      </c>
      <c r="AD556" t="str">
        <v>SI</v>
      </c>
      <c r="AE556" t="str">
        <v>NO</v>
      </c>
      <c r="AF556" t="str">
        <v>NO</v>
      </c>
      <c r="AG556" t="str">
        <v>NO</v>
      </c>
      <c r="AH556" t="str">
        <v>EXTERNO</v>
      </c>
      <c r="AI556" t="str">
        <v>PROVEEDOR</v>
      </c>
      <c r="AJ556" t="str">
        <v>Ajuste por parte del Proveedor</v>
      </c>
      <c r="AM556" t="str">
        <v>Iniciado 0%</v>
      </c>
      <c r="AP556" t="str">
        <v>Im en curso</v>
      </c>
      <c r="AQ556">
        <v>0.3333333333333333</v>
      </c>
      <c r="AR556">
        <v>0.875</v>
      </c>
    </row>
    <row r="557" xml:space="preserve">
      <c r="A557">
        <v>1452636</v>
      </c>
      <c r="B557" t="str">
        <f>VLOOKUP(H557,DetalleTiendas!A$2:S$1778,3,FALSE)</f>
        <v>SUPERMERCADOS</v>
      </c>
      <c r="C557" t="str">
        <f>VLOOKUP(H557,DetalleTiendas!A$2:S$1778,4,FALSE)</f>
        <v>JUMBO</v>
      </c>
      <c r="D557" t="str">
        <f>VLOOKUP(H557,DetalleTiendas!A$2:S$1778,5,FALSE)</f>
        <v>OCCIDENTE</v>
      </c>
      <c r="E557" t="str">
        <v>ENLACES</v>
      </c>
      <c r="F557" t="str">
        <v>NO</v>
      </c>
      <c r="G557" t="str" xml:space="preserve">
        <f xml:space="preserve">IF(_x000d_
   AND(ISNUMBER(VALUE(MID(H557,3,3))), ISNUMBER(FIND(" ", H557))),_x000d_
   LEFT(H557,FIND(" ",H557)-1),_x000d_
   H557_x000d_
)</f>
        <v>J076</v>
      </c>
      <c r="H557" t="str">
        <v>J076 UNICENTRO TUNJA</v>
      </c>
      <c r="J557" t="str">
        <v>Redes y Comunicaciones -Nivel 2 - COL</v>
      </c>
      <c r="K557" t="str">
        <v>Guillermo Gutierrez</v>
      </c>
      <c r="L557" t="str">
        <v>ABIERTO</v>
      </c>
      <c r="M557" t="str">
        <v>ABIERTO</v>
      </c>
      <c r="N557" t="str">
        <v>ALTA</v>
      </c>
      <c r="O557">
        <v>45875</v>
      </c>
      <c r="P557">
        <v>0.495833333333333</v>
      </c>
      <c r="Q557" t="str">
        <f>TEXT(KPI_IMs_2[[#This Row],[FECHA DE LA NOVEDAD]],"MMMM")</f>
        <v>agosto</v>
      </c>
      <c r="R557" t="str">
        <f>TEXT(KPI_IMs_2[[#This Row],[FECHA DE LA NOVEDAD]],"aaaa")</f>
        <v>2025</v>
      </c>
      <c r="S557">
        <v>45875</v>
      </c>
      <c r="T557">
        <v>45875</v>
      </c>
      <c r="U557">
        <v>0.504166666666667</v>
      </c>
      <c r="W557">
        <f>((KPI_IMs_2[[#This Row],[FECHA DE RESOLUCION]]+KPI_IMs_2[[#This Row],[HORA CIERRE IM]])-(KPI_IMs_2[[#This Row],[FECHA DE LA NOVEDAD]]+KPI_IMs_2[[#This Row],[HORA DE LA FALLA]]))*24*60</f>
        <v>-714.000000001397</v>
      </c>
      <c r="X557" t="str" cm="1" xml:space="preserve">
        <f t="array" ref="X557" xml:space="preserve">IF(OR(O557="",P557="",S557="",V557="",AQ557="",AR557=""),"",
  LET(
    _xlpm.inicio, O557 + P557,
    _xlpm.fin, S557 + V557,
    _xlpm.dias, INT(_xlpm.fin - _xlpm.inicio),
    _xlpm.tiempo, REDUCE(0, SEQUENCE(_xlpm.dias + 1, 1, 0, 1),
      LAMBDA(_xlpm.acum,_xlpm.d,
        LET(
          _xlpm.dia, TRUNC(_xlpm.inicio) + _xlpm.d,
          _xlpm.horaIni, IF(_xlpm.d = 0, MAX(_xlpm.inicio, _xlpm.dia + AQ557), _xlpm.dia + AQ557),
          _xlpm.horaFin, IF(_xlpm.d = _xlpm.dias, MIN(_xlpm.fin, _xlpm.dia + AR557), _xlpm.dia + AR557),
          _xlpm.tiempo_dia, MAX(0, _xlpm.horaFin - _xlpm.horaIni),
          _xlpm.acum + _xlpm.tiempo_dia
        )
      )
    ),
    TEXT(_xlpm.tiempo, "h:mm")
  )
)</f>
        <v/>
      </c>
      <c r="Y557" t="str">
        <f>TEXT((KPI_IMs_2[[#This Row],[FECHA DE REPORTE]]+KPI_IMs_2[[#This Row],[HORA DE REPORTE]]) - (KPI_IMs_2[[#This Row],[FECHA DE LA NOVEDAD]]+KPI_IMs_2[[#This Row],[HORA DE LA FALLA]]), "[h]:mm")</f>
        <v>0:12</v>
      </c>
      <c r="Z557" t="str">
        <v>CAIDA ENLACES</v>
      </c>
      <c r="AA557" t="str">
        <v>Red / Enlace / Proveedor</v>
      </c>
      <c r="AB557" t="str">
        <v>Falla Masiva - Claro</v>
      </c>
      <c r="AC557" t="str">
        <v>Proveedor - Red/Infraestructura</v>
      </c>
      <c r="AD557" t="str">
        <v>SI</v>
      </c>
      <c r="AE557" t="str">
        <v>NO</v>
      </c>
      <c r="AF557" t="str">
        <v>NO</v>
      </c>
      <c r="AG557" t="str">
        <v>NO</v>
      </c>
      <c r="AH557" t="str">
        <v>EXTERNO</v>
      </c>
      <c r="AI557" t="str">
        <v>PROVEEDOR</v>
      </c>
      <c r="AJ557" t="str">
        <v>Ajuste por parte del Proveedor</v>
      </c>
      <c r="AM557" t="str">
        <v>Iniciado 0%</v>
      </c>
      <c r="AP557" t="str">
        <v>Im en curso</v>
      </c>
      <c r="AQ557">
        <v>0.3333333333333333</v>
      </c>
      <c r="AR557">
        <v>0.875</v>
      </c>
    </row>
    <row r="558" xml:space="preserve">
      <c r="A558">
        <v>1452636</v>
      </c>
      <c r="B558" t="str">
        <f>VLOOKUP(H558,DetalleTiendas!A$2:S$1778,3,FALSE)</f>
        <v>SUPERMERCADOS</v>
      </c>
      <c r="C558" t="str">
        <f>VLOOKUP(H558,DetalleTiendas!A$2:S$1778,4,FALSE)</f>
        <v>JUMBO</v>
      </c>
      <c r="D558" t="str">
        <f>VLOOKUP(H558,DetalleTiendas!A$2:S$1778,5,FALSE)</f>
        <v>CENTRO</v>
      </c>
      <c r="E558" t="str">
        <v>ENLACES</v>
      </c>
      <c r="F558" t="str">
        <v>NO</v>
      </c>
      <c r="G558" t="str" xml:space="preserve">
        <f xml:space="preserve">IF(_x000d_
   AND(ISNUMBER(VALUE(MID(H558,3,3))), ISNUMBER(FIND(" ", H558))),_x000d_
   LEFT(H558,FIND(" ",H558)-1),_x000d_
   H558_x000d_
)</f>
        <v>J103</v>
      </c>
      <c r="H558" t="str">
        <v>J103 CABECERA</v>
      </c>
      <c r="J558" t="str">
        <v>Redes y Comunicaciones -Nivel 2 - COL</v>
      </c>
      <c r="K558" t="str">
        <v>Guillermo Gutierrez</v>
      </c>
      <c r="L558" t="str">
        <v>ABIERTO</v>
      </c>
      <c r="M558" t="str">
        <v>ABIERTO</v>
      </c>
      <c r="N558" t="str">
        <v>ALTA</v>
      </c>
      <c r="O558">
        <v>45875</v>
      </c>
      <c r="P558">
        <v>0.495833333333333</v>
      </c>
      <c r="Q558" t="str">
        <f>TEXT(KPI_IMs_2[[#This Row],[FECHA DE LA NOVEDAD]],"MMMM")</f>
        <v>agosto</v>
      </c>
      <c r="R558" t="str">
        <f>TEXT(KPI_IMs_2[[#This Row],[FECHA DE LA NOVEDAD]],"aaaa")</f>
        <v>2025</v>
      </c>
      <c r="S558">
        <v>45875</v>
      </c>
      <c r="T558">
        <v>45875</v>
      </c>
      <c r="U558">
        <v>0.504166666666667</v>
      </c>
      <c r="W558">
        <f>((KPI_IMs_2[[#This Row],[FECHA DE RESOLUCION]]+KPI_IMs_2[[#This Row],[HORA CIERRE IM]])-(KPI_IMs_2[[#This Row],[FECHA DE LA NOVEDAD]]+KPI_IMs_2[[#This Row],[HORA DE LA FALLA]]))*24*60</f>
        <v>-714.000000001397</v>
      </c>
      <c r="X558" t="str" cm="1" xml:space="preserve">
        <f t="array" ref="X558" xml:space="preserve">IF(OR(O558="",P558="",S558="",V558="",AQ558="",AR558=""),"",
  LET(
    _xlpm.inicio, O558 + P558,
    _xlpm.fin, S558 + V558,
    _xlpm.dias, INT(_xlpm.fin - _xlpm.inicio),
    _xlpm.tiempo, REDUCE(0, SEQUENCE(_xlpm.dias + 1, 1, 0, 1),
      LAMBDA(_xlpm.acum,_xlpm.d,
        LET(
          _xlpm.dia, TRUNC(_xlpm.inicio) + _xlpm.d,
          _xlpm.horaIni, IF(_xlpm.d = 0, MAX(_xlpm.inicio, _xlpm.dia + AQ558), _xlpm.dia + AQ558),
          _xlpm.horaFin, IF(_xlpm.d = _xlpm.dias, MIN(_xlpm.fin, _xlpm.dia + AR558), _xlpm.dia + AR558),
          _xlpm.tiempo_dia, MAX(0, _xlpm.horaFin - _xlpm.horaIni),
          _xlpm.acum + _xlpm.tiempo_dia
        )
      )
    ),
    TEXT(_xlpm.tiempo, "h:mm")
  )
)</f>
        <v/>
      </c>
      <c r="Y558" t="str">
        <f>TEXT((KPI_IMs_2[[#This Row],[FECHA DE REPORTE]]+KPI_IMs_2[[#This Row],[HORA DE REPORTE]]) - (KPI_IMs_2[[#This Row],[FECHA DE LA NOVEDAD]]+KPI_IMs_2[[#This Row],[HORA DE LA FALLA]]), "[h]:mm")</f>
        <v>0:12</v>
      </c>
      <c r="Z558" t="str">
        <v>CAIDA ENLACES</v>
      </c>
      <c r="AA558" t="str">
        <v>Red / Enlace / Proveedor</v>
      </c>
      <c r="AB558" t="str">
        <v>Falla Masiva - Claro</v>
      </c>
      <c r="AC558" t="str">
        <v>Proveedor - Red/Infraestructura</v>
      </c>
      <c r="AD558" t="str">
        <v>SI</v>
      </c>
      <c r="AE558" t="str">
        <v>NO</v>
      </c>
      <c r="AF558" t="str">
        <v>NO</v>
      </c>
      <c r="AG558" t="str">
        <v>NO</v>
      </c>
      <c r="AH558" t="str">
        <v>EXTERNO</v>
      </c>
      <c r="AI558" t="str">
        <v>PROVEEDOR</v>
      </c>
      <c r="AJ558" t="str">
        <v>Ajuste por parte del Proveedor</v>
      </c>
      <c r="AM558" t="str">
        <v>Iniciado 0%</v>
      </c>
      <c r="AP558" t="str">
        <v>Im en curso</v>
      </c>
      <c r="AQ558">
        <v>0.3333333333333333</v>
      </c>
      <c r="AR558">
        <v>0.875</v>
      </c>
    </row>
    <row r="559" xml:space="preserve">
      <c r="A559">
        <v>1452636</v>
      </c>
      <c r="B559" t="str">
        <f>VLOOKUP(H559,DetalleTiendas!A$2:S$1778,3,FALSE)</f>
        <v>SUPERMERCADOS</v>
      </c>
      <c r="C559" t="str">
        <f>VLOOKUP(H559,DetalleTiendas!A$2:S$1778,4,FALSE)</f>
        <v>JUMBO</v>
      </c>
      <c r="D559" t="str">
        <f>VLOOKUP(H559,DetalleTiendas!A$2:S$1778,5,FALSE)</f>
        <v>CENTRO</v>
      </c>
      <c r="E559" t="str">
        <v>ENLACES</v>
      </c>
      <c r="F559" t="str">
        <v>NO</v>
      </c>
      <c r="G559" t="str" xml:space="preserve">
        <f xml:space="preserve">IF(_x000d_
   AND(ISNUMBER(VALUE(MID(H559,3,3))), ISNUMBER(FIND(" ", H559))),_x000d_
   LEFT(H559,FIND(" ",H559)-1),_x000d_
   H559_x000d_
)</f>
        <v>J126</v>
      </c>
      <c r="H559" t="str">
        <v>J126 SAN SILVESTRE</v>
      </c>
      <c r="J559" t="str">
        <v>Redes y Comunicaciones -Nivel 2 - COL</v>
      </c>
      <c r="K559" t="str">
        <v>Guillermo Gutierrez</v>
      </c>
      <c r="L559" t="str">
        <v>ABIERTO</v>
      </c>
      <c r="M559" t="str">
        <v>ABIERTO</v>
      </c>
      <c r="N559" t="str">
        <v>ALTA</v>
      </c>
      <c r="O559">
        <v>45875</v>
      </c>
      <c r="P559">
        <v>0.495833333333333</v>
      </c>
      <c r="Q559" t="str">
        <f>TEXT(KPI_IMs_2[[#This Row],[FECHA DE LA NOVEDAD]],"MMMM")</f>
        <v>agosto</v>
      </c>
      <c r="R559" t="str">
        <f>TEXT(KPI_IMs_2[[#This Row],[FECHA DE LA NOVEDAD]],"aaaa")</f>
        <v>2025</v>
      </c>
      <c r="S559">
        <v>45875</v>
      </c>
      <c r="T559">
        <v>45875</v>
      </c>
      <c r="U559">
        <v>0.504166666666667</v>
      </c>
      <c r="W559">
        <f>((KPI_IMs_2[[#This Row],[FECHA DE RESOLUCION]]+KPI_IMs_2[[#This Row],[HORA CIERRE IM]])-(KPI_IMs_2[[#This Row],[FECHA DE LA NOVEDAD]]+KPI_IMs_2[[#This Row],[HORA DE LA FALLA]]))*24*60</f>
        <v>-714.000000001397</v>
      </c>
      <c r="X559" t="str" cm="1" xml:space="preserve">
        <f t="array" ref="X559" xml:space="preserve">IF(OR(O559="",P559="",S559="",V559="",AQ559="",AR559=""),"",
  LET(
    _xlpm.inicio, O559 + P559,
    _xlpm.fin, S559 + V559,
    _xlpm.dias, INT(_xlpm.fin - _xlpm.inicio),
    _xlpm.tiempo, REDUCE(0, SEQUENCE(_xlpm.dias + 1, 1, 0, 1),
      LAMBDA(_xlpm.acum,_xlpm.d,
        LET(
          _xlpm.dia, TRUNC(_xlpm.inicio) + _xlpm.d,
          _xlpm.horaIni, IF(_xlpm.d = 0, MAX(_xlpm.inicio, _xlpm.dia + AQ559), _xlpm.dia + AQ559),
          _xlpm.horaFin, IF(_xlpm.d = _xlpm.dias, MIN(_xlpm.fin, _xlpm.dia + AR559), _xlpm.dia + AR559),
          _xlpm.tiempo_dia, MAX(0, _xlpm.horaFin - _xlpm.horaIni),
          _xlpm.acum + _xlpm.tiempo_dia
        )
      )
    ),
    TEXT(_xlpm.tiempo, "h:mm")
  )
)</f>
        <v/>
      </c>
      <c r="Y559" t="str">
        <f>TEXT((KPI_IMs_2[[#This Row],[FECHA DE REPORTE]]+KPI_IMs_2[[#This Row],[HORA DE REPORTE]]) - (KPI_IMs_2[[#This Row],[FECHA DE LA NOVEDAD]]+KPI_IMs_2[[#This Row],[HORA DE LA FALLA]]), "[h]:mm")</f>
        <v>0:12</v>
      </c>
      <c r="Z559" t="str">
        <v>CAIDA ENLACES</v>
      </c>
      <c r="AA559" t="str">
        <v>Red / Enlace / Proveedor</v>
      </c>
      <c r="AB559" t="str">
        <v>Falla Masiva - Claro</v>
      </c>
      <c r="AC559" t="str">
        <v>Proveedor - Red/Infraestructura</v>
      </c>
      <c r="AD559" t="str">
        <v>SI</v>
      </c>
      <c r="AE559" t="str">
        <v>NO</v>
      </c>
      <c r="AF559" t="str">
        <v>NO</v>
      </c>
      <c r="AG559" t="str">
        <v>NO</v>
      </c>
      <c r="AH559" t="str">
        <v>EXTERNO</v>
      </c>
      <c r="AI559" t="str">
        <v>PROVEEDOR</v>
      </c>
      <c r="AJ559" t="str">
        <v>Ajuste por parte del Proveedor</v>
      </c>
      <c r="AM559" t="str">
        <v>Iniciado 0%</v>
      </c>
      <c r="AP559" t="str">
        <v>Im en curso</v>
      </c>
      <c r="AQ559">
        <v>0.3333333333333333</v>
      </c>
      <c r="AR559">
        <v>0.875</v>
      </c>
    </row>
    <row r="560" xml:space="preserve">
      <c r="A560">
        <v>1452636</v>
      </c>
      <c r="B560" t="str">
        <f>VLOOKUP(H560,DetalleTiendas!A$2:S$1778,3,FALSE)</f>
        <v>SUPERMERCADOS</v>
      </c>
      <c r="C560" t="str">
        <f>VLOOKUP(H560,DetalleTiendas!A$2:S$1778,4,FALSE)</f>
        <v>JUMBO</v>
      </c>
      <c r="D560" t="str">
        <f>VLOOKUP(H560,DetalleTiendas!A$2:S$1778,5,FALSE)</f>
        <v>BOGOTA</v>
      </c>
      <c r="E560" t="str">
        <v>ENLACES</v>
      </c>
      <c r="F560" t="str">
        <v>NO</v>
      </c>
      <c r="G560" t="str" xml:space="preserve">
        <f xml:space="preserve">IF(_x000d_
   AND(ISNUMBER(VALUE(MID(H560,3,3))), ISNUMBER(FIND(" ", H560))),_x000d_
   LEFT(H560,FIND(" ",H560)-1),_x000d_
   H560_x000d_
)</f>
        <v>J193</v>
      </c>
      <c r="H560" t="str">
        <v>J193 PLAZA CENTRAL</v>
      </c>
      <c r="J560" t="str">
        <v>Redes y Comunicaciones -Nivel 2 - COL</v>
      </c>
      <c r="K560" t="str">
        <v>Guillermo Gutierrez</v>
      </c>
      <c r="L560" t="str">
        <v>ABIERTO</v>
      </c>
      <c r="M560" t="str">
        <v>ABIERTO</v>
      </c>
      <c r="N560" t="str">
        <v>ALTA</v>
      </c>
      <c r="O560">
        <v>45875</v>
      </c>
      <c r="P560">
        <v>0.495833333333333</v>
      </c>
      <c r="Q560" t="str">
        <f>TEXT(KPI_IMs_2[[#This Row],[FECHA DE LA NOVEDAD]],"MMMM")</f>
        <v>agosto</v>
      </c>
      <c r="R560" t="str">
        <f>TEXT(KPI_IMs_2[[#This Row],[FECHA DE LA NOVEDAD]],"aaaa")</f>
        <v>2025</v>
      </c>
      <c r="S560">
        <v>45875</v>
      </c>
      <c r="T560">
        <v>45875</v>
      </c>
      <c r="U560">
        <v>0.504166666666667</v>
      </c>
      <c r="W560">
        <f>((KPI_IMs_2[[#This Row],[FECHA DE RESOLUCION]]+KPI_IMs_2[[#This Row],[HORA CIERRE IM]])-(KPI_IMs_2[[#This Row],[FECHA DE LA NOVEDAD]]+KPI_IMs_2[[#This Row],[HORA DE LA FALLA]]))*24*60</f>
        <v>-714.000000001397</v>
      </c>
      <c r="X560" t="str" cm="1" xml:space="preserve">
        <f t="array" ref="X560" xml:space="preserve">IF(OR(O560="",P560="",S560="",V560="",AQ560="",AR560=""),"",
  LET(
    _xlpm.inicio, O560 + P560,
    _xlpm.fin, S560 + V560,
    _xlpm.dias, INT(_xlpm.fin - _xlpm.inicio),
    _xlpm.tiempo, REDUCE(0, SEQUENCE(_xlpm.dias + 1, 1, 0, 1),
      LAMBDA(_xlpm.acum,_xlpm.d,
        LET(
          _xlpm.dia, TRUNC(_xlpm.inicio) + _xlpm.d,
          _xlpm.horaIni, IF(_xlpm.d = 0, MAX(_xlpm.inicio, _xlpm.dia + AQ560), _xlpm.dia + AQ560),
          _xlpm.horaFin, IF(_xlpm.d = _xlpm.dias, MIN(_xlpm.fin, _xlpm.dia + AR560), _xlpm.dia + AR560),
          _xlpm.tiempo_dia, MAX(0, _xlpm.horaFin - _xlpm.horaIni),
          _xlpm.acum + _xlpm.tiempo_dia
        )
      )
    ),
    TEXT(_xlpm.tiempo, "h:mm")
  )
)</f>
        <v/>
      </c>
      <c r="Y560" t="str">
        <f>TEXT((KPI_IMs_2[[#This Row],[FECHA DE REPORTE]]+KPI_IMs_2[[#This Row],[HORA DE REPORTE]]) - (KPI_IMs_2[[#This Row],[FECHA DE LA NOVEDAD]]+KPI_IMs_2[[#This Row],[HORA DE LA FALLA]]), "[h]:mm")</f>
        <v>0:12</v>
      </c>
      <c r="Z560" t="str">
        <v>CAIDA ENLACES</v>
      </c>
      <c r="AA560" t="str">
        <v>Red / Enlace / Proveedor</v>
      </c>
      <c r="AB560" t="str">
        <v>Falla Masiva - Claro</v>
      </c>
      <c r="AC560" t="str">
        <v>Proveedor - Red/Infraestructura</v>
      </c>
      <c r="AD560" t="str">
        <v>SI</v>
      </c>
      <c r="AE560" t="str">
        <v>NO</v>
      </c>
      <c r="AF560" t="str">
        <v>NO</v>
      </c>
      <c r="AG560" t="str">
        <v>NO</v>
      </c>
      <c r="AH560" t="str">
        <v>EXTERNO</v>
      </c>
      <c r="AI560" t="str">
        <v>PROVEEDOR</v>
      </c>
      <c r="AJ560" t="str">
        <v>Ajuste por parte del Proveedor</v>
      </c>
      <c r="AM560" t="str">
        <v>Iniciado 0%</v>
      </c>
      <c r="AP560" t="str">
        <v>Im en curso</v>
      </c>
      <c r="AQ560">
        <v>0.3333333333333333</v>
      </c>
      <c r="AR560">
        <v>0.875</v>
      </c>
    </row>
    <row r="561" xml:space="preserve">
      <c r="A561">
        <v>1452636</v>
      </c>
      <c r="B561" t="str">
        <f>VLOOKUP(H561,DetalleTiendas!A$2:S$1778,3,FALSE)</f>
        <v>SUPERMERCADOS</v>
      </c>
      <c r="C561" t="str">
        <f>VLOOKUP(H561,DetalleTiendas!A$2:S$1778,4,FALSE)</f>
        <v>JUMBO</v>
      </c>
      <c r="D561" t="str">
        <f>VLOOKUP(H561,DetalleTiendas!A$2:S$1778,5,FALSE)</f>
        <v>BOGOTA</v>
      </c>
      <c r="E561" t="str">
        <v>ENLACES</v>
      </c>
      <c r="F561" t="str">
        <v>NO</v>
      </c>
      <c r="G561" t="str" xml:space="preserve">
        <f xml:space="preserve">IF(_x000d_
   AND(ISNUMBER(VALUE(MID(H561,3,3))), ISNUMBER(FIND(" ", H561))),_x000d_
   LEFT(H561,FIND(" ",H561)-1),_x000d_
   H561_x000d_
)</f>
        <v>J194</v>
      </c>
      <c r="H561" t="str">
        <v>J194 ATLANTIS</v>
      </c>
      <c r="J561" t="str">
        <v>Redes y Comunicaciones -Nivel 2 - COL</v>
      </c>
      <c r="K561" t="str">
        <v>Guillermo Gutierrez</v>
      </c>
      <c r="L561" t="str">
        <v>ABIERTO</v>
      </c>
      <c r="M561" t="str">
        <v>ABIERTO</v>
      </c>
      <c r="N561" t="str">
        <v>ALTA</v>
      </c>
      <c r="O561">
        <v>45875</v>
      </c>
      <c r="P561">
        <v>0.495833333333333</v>
      </c>
      <c r="Q561" t="str">
        <f>TEXT(KPI_IMs_2[[#This Row],[FECHA DE LA NOVEDAD]],"MMMM")</f>
        <v>agosto</v>
      </c>
      <c r="R561" t="str">
        <f>TEXT(KPI_IMs_2[[#This Row],[FECHA DE LA NOVEDAD]],"aaaa")</f>
        <v>2025</v>
      </c>
      <c r="S561">
        <v>45875</v>
      </c>
      <c r="T561">
        <v>45875</v>
      </c>
      <c r="U561">
        <v>0.504166666666667</v>
      </c>
      <c r="W561">
        <f>((KPI_IMs_2[[#This Row],[FECHA DE RESOLUCION]]+KPI_IMs_2[[#This Row],[HORA CIERRE IM]])-(KPI_IMs_2[[#This Row],[FECHA DE LA NOVEDAD]]+KPI_IMs_2[[#This Row],[HORA DE LA FALLA]]))*24*60</f>
        <v>-714.000000001397</v>
      </c>
      <c r="X561" t="str" cm="1" xml:space="preserve">
        <f t="array" ref="X561" xml:space="preserve">IF(OR(O561="",P561="",S561="",V561="",AQ561="",AR561=""),"",
  LET(
    _xlpm.inicio, O561 + P561,
    _xlpm.fin, S561 + V561,
    _xlpm.dias, INT(_xlpm.fin - _xlpm.inicio),
    _xlpm.tiempo, REDUCE(0, SEQUENCE(_xlpm.dias + 1, 1, 0, 1),
      LAMBDA(_xlpm.acum,_xlpm.d,
        LET(
          _xlpm.dia, TRUNC(_xlpm.inicio) + _xlpm.d,
          _xlpm.horaIni, IF(_xlpm.d = 0, MAX(_xlpm.inicio, _xlpm.dia + AQ561), _xlpm.dia + AQ561),
          _xlpm.horaFin, IF(_xlpm.d = _xlpm.dias, MIN(_xlpm.fin, _xlpm.dia + AR561), _xlpm.dia + AR561),
          _xlpm.tiempo_dia, MAX(0, _xlpm.horaFin - _xlpm.horaIni),
          _xlpm.acum + _xlpm.tiempo_dia
        )
      )
    ),
    TEXT(_xlpm.tiempo, "h:mm")
  )
)</f>
        <v/>
      </c>
      <c r="Y561" t="str">
        <f>TEXT((KPI_IMs_2[[#This Row],[FECHA DE REPORTE]]+KPI_IMs_2[[#This Row],[HORA DE REPORTE]]) - (KPI_IMs_2[[#This Row],[FECHA DE LA NOVEDAD]]+KPI_IMs_2[[#This Row],[HORA DE LA FALLA]]), "[h]:mm")</f>
        <v>0:12</v>
      </c>
      <c r="Z561" t="str">
        <v>CAIDA ENLACES</v>
      </c>
      <c r="AA561" t="str">
        <v>Red / Enlace / Proveedor</v>
      </c>
      <c r="AB561" t="str">
        <v>Falla Masiva - Claro</v>
      </c>
      <c r="AC561" t="str">
        <v>Proveedor - Red/Infraestructura</v>
      </c>
      <c r="AD561" t="str">
        <v>SI</v>
      </c>
      <c r="AE561" t="str">
        <v>NO</v>
      </c>
      <c r="AF561" t="str">
        <v>NO</v>
      </c>
      <c r="AG561" t="str">
        <v>NO</v>
      </c>
      <c r="AH561" t="str">
        <v>EXTERNO</v>
      </c>
      <c r="AI561" t="str">
        <v>PROVEEDOR</v>
      </c>
      <c r="AJ561" t="str">
        <v>Ajuste por parte del Proveedor</v>
      </c>
      <c r="AM561" t="str">
        <v>Iniciado 0%</v>
      </c>
      <c r="AP561" t="str">
        <v>Im en curso</v>
      </c>
      <c r="AQ561">
        <v>0.3333333333333333</v>
      </c>
      <c r="AR561">
        <v>0.875</v>
      </c>
    </row>
    <row r="562" xml:space="preserve">
      <c r="A562">
        <v>1452636</v>
      </c>
      <c r="B562" t="str">
        <f>VLOOKUP(H562,DetalleTiendas!A$2:S$1778,3,FALSE)</f>
        <v>SUPERMERCADOS</v>
      </c>
      <c r="C562" t="str">
        <f>VLOOKUP(H562,DetalleTiendas!A$2:S$1778,4,FALSE)</f>
        <v>METRO</v>
      </c>
      <c r="D562" t="str">
        <f>VLOOKUP(H562,DetalleTiendas!A$2:S$1778,5,FALSE)</f>
        <v>BOGOTA</v>
      </c>
      <c r="E562" t="str">
        <v>ENLACES</v>
      </c>
      <c r="F562" t="str">
        <v>NO</v>
      </c>
      <c r="G562" t="str" xml:space="preserve">
        <f xml:space="preserve">IF(_x000d_
   AND(ISNUMBER(VALUE(MID(H562,3,3))), ISNUMBER(FIND(" ", H562))),_x000d_
   LEFT(H562,FIND(" ",H562)-1),_x000d_
   H562_x000d_
)</f>
        <v>M010</v>
      </c>
      <c r="H562" t="str">
        <v>M010 BOSA</v>
      </c>
      <c r="J562" t="str">
        <v>Redes y Comunicaciones -Nivel 2 - COL</v>
      </c>
      <c r="K562" t="str">
        <v>Guillermo Gutierrez</v>
      </c>
      <c r="L562" t="str">
        <v>ABIERTO</v>
      </c>
      <c r="M562" t="str">
        <v>ABIERTO</v>
      </c>
      <c r="N562" t="str">
        <v>ALTA</v>
      </c>
      <c r="O562">
        <v>45875</v>
      </c>
      <c r="P562">
        <v>0.495833333333333</v>
      </c>
      <c r="Q562" t="str">
        <f>TEXT(KPI_IMs_2[[#This Row],[FECHA DE LA NOVEDAD]],"MMMM")</f>
        <v>agosto</v>
      </c>
      <c r="R562" t="str">
        <f>TEXT(KPI_IMs_2[[#This Row],[FECHA DE LA NOVEDAD]],"aaaa")</f>
        <v>2025</v>
      </c>
      <c r="S562">
        <v>45875</v>
      </c>
      <c r="T562">
        <v>45875</v>
      </c>
      <c r="U562">
        <v>0.504166666666667</v>
      </c>
      <c r="W562">
        <f>((KPI_IMs_2[[#This Row],[FECHA DE RESOLUCION]]+KPI_IMs_2[[#This Row],[HORA CIERRE IM]])-(KPI_IMs_2[[#This Row],[FECHA DE LA NOVEDAD]]+KPI_IMs_2[[#This Row],[HORA DE LA FALLA]]))*24*60</f>
        <v>-714.000000001397</v>
      </c>
      <c r="X562" t="str" cm="1" xml:space="preserve">
        <f t="array" ref="X562" xml:space="preserve">IF(OR(O562="",P562="",S562="",V562="",AQ562="",AR562=""),"",
  LET(
    _xlpm.inicio, O562 + P562,
    _xlpm.fin, S562 + V562,
    _xlpm.dias, INT(_xlpm.fin - _xlpm.inicio),
    _xlpm.tiempo, REDUCE(0, SEQUENCE(_xlpm.dias + 1, 1, 0, 1),
      LAMBDA(_xlpm.acum,_xlpm.d,
        LET(
          _xlpm.dia, TRUNC(_xlpm.inicio) + _xlpm.d,
          _xlpm.horaIni, IF(_xlpm.d = 0, MAX(_xlpm.inicio, _xlpm.dia + AQ562), _xlpm.dia + AQ562),
          _xlpm.horaFin, IF(_xlpm.d = _xlpm.dias, MIN(_xlpm.fin, _xlpm.dia + AR562), _xlpm.dia + AR562),
          _xlpm.tiempo_dia, MAX(0, _xlpm.horaFin - _xlpm.horaIni),
          _xlpm.acum + _xlpm.tiempo_dia
        )
      )
    ),
    TEXT(_xlpm.tiempo, "h:mm")
  )
)</f>
        <v/>
      </c>
      <c r="Y562" t="str">
        <f>TEXT((KPI_IMs_2[[#This Row],[FECHA DE REPORTE]]+KPI_IMs_2[[#This Row],[HORA DE REPORTE]]) - (KPI_IMs_2[[#This Row],[FECHA DE LA NOVEDAD]]+KPI_IMs_2[[#This Row],[HORA DE LA FALLA]]), "[h]:mm")</f>
        <v>0:12</v>
      </c>
      <c r="Z562" t="str">
        <v>CAIDA ENLACES</v>
      </c>
      <c r="AA562" t="str">
        <v>Red / Enlace / Proveedor</v>
      </c>
      <c r="AB562" t="str">
        <v>Falla Masiva - Claro</v>
      </c>
      <c r="AC562" t="str">
        <v>Proveedor - Red/Infraestructura</v>
      </c>
      <c r="AD562" t="str">
        <v>SI</v>
      </c>
      <c r="AE562" t="str">
        <v>NO</v>
      </c>
      <c r="AF562" t="str">
        <v>NO</v>
      </c>
      <c r="AG562" t="str">
        <v>NO</v>
      </c>
      <c r="AH562" t="str">
        <v>EXTERNO</v>
      </c>
      <c r="AI562" t="str">
        <v>PROVEEDOR</v>
      </c>
      <c r="AJ562" t="str">
        <v>Ajuste por parte del Proveedor</v>
      </c>
      <c r="AM562" t="str">
        <v>Iniciado 0%</v>
      </c>
      <c r="AP562" t="str">
        <v>Im en curso</v>
      </c>
      <c r="AQ562">
        <v>0.3333333333333333</v>
      </c>
      <c r="AR562">
        <v>0.875</v>
      </c>
    </row>
    <row r="563" xml:space="preserve">
      <c r="A563">
        <v>1452636</v>
      </c>
      <c r="B563" t="str">
        <f>VLOOKUP(H563,DetalleTiendas!A$2:S$1778,3,FALSE)</f>
        <v>SUPERMERCADOS</v>
      </c>
      <c r="C563" t="str">
        <f>VLOOKUP(H563,DetalleTiendas!A$2:S$1778,4,FALSE)</f>
        <v>METRO</v>
      </c>
      <c r="D563" t="str">
        <f>VLOOKUP(H563,DetalleTiendas!A$2:S$1778,5,FALSE)</f>
        <v>OCCIDENTE</v>
      </c>
      <c r="E563" t="str">
        <v>ENLACES</v>
      </c>
      <c r="F563" t="str">
        <v>NO</v>
      </c>
      <c r="G563" t="str" xml:space="preserve">
        <f xml:space="preserve">IF(_x000d_
   AND(ISNUMBER(VALUE(MID(H563,3,3))), ISNUMBER(FIND(" ", H563))),_x000d_
   LEFT(H563,FIND(" ",H563)-1),_x000d_
   H563_x000d_
)</f>
        <v>M028</v>
      </c>
      <c r="H563" t="str">
        <v>M028 DUITAMA INNOVO</v>
      </c>
      <c r="J563" t="str">
        <v>Redes y Comunicaciones -Nivel 2 - COL</v>
      </c>
      <c r="K563" t="str">
        <v>Guillermo Gutierrez</v>
      </c>
      <c r="L563" t="str">
        <v>ABIERTO</v>
      </c>
      <c r="M563" t="str">
        <v>ABIERTO</v>
      </c>
      <c r="N563" t="str">
        <v>ALTA</v>
      </c>
      <c r="O563">
        <v>45875</v>
      </c>
      <c r="P563">
        <v>0.495833333333333</v>
      </c>
      <c r="Q563" t="str">
        <f>TEXT(KPI_IMs_2[[#This Row],[FECHA DE LA NOVEDAD]],"MMMM")</f>
        <v>agosto</v>
      </c>
      <c r="R563" t="str">
        <f>TEXT(KPI_IMs_2[[#This Row],[FECHA DE LA NOVEDAD]],"aaaa")</f>
        <v>2025</v>
      </c>
      <c r="S563">
        <v>45875</v>
      </c>
      <c r="T563">
        <v>45875</v>
      </c>
      <c r="U563">
        <v>0.504166666666667</v>
      </c>
      <c r="W563">
        <f>((KPI_IMs_2[[#This Row],[FECHA DE RESOLUCION]]+KPI_IMs_2[[#This Row],[HORA CIERRE IM]])-(KPI_IMs_2[[#This Row],[FECHA DE LA NOVEDAD]]+KPI_IMs_2[[#This Row],[HORA DE LA FALLA]]))*24*60</f>
        <v>-714.000000001397</v>
      </c>
      <c r="X563" t="str" cm="1" xml:space="preserve">
        <f t="array" ref="X563" xml:space="preserve">IF(OR(O563="",P563="",S563="",V563="",AQ563="",AR563=""),"",
  LET(
    _xlpm.inicio, O563 + P563,
    _xlpm.fin, S563 + V563,
    _xlpm.dias, INT(_xlpm.fin - _xlpm.inicio),
    _xlpm.tiempo, REDUCE(0, SEQUENCE(_xlpm.dias + 1, 1, 0, 1),
      LAMBDA(_xlpm.acum,_xlpm.d,
        LET(
          _xlpm.dia, TRUNC(_xlpm.inicio) + _xlpm.d,
          _xlpm.horaIni, IF(_xlpm.d = 0, MAX(_xlpm.inicio, _xlpm.dia + AQ563), _xlpm.dia + AQ563),
          _xlpm.horaFin, IF(_xlpm.d = _xlpm.dias, MIN(_xlpm.fin, _xlpm.dia + AR563), _xlpm.dia + AR563),
          _xlpm.tiempo_dia, MAX(0, _xlpm.horaFin - _xlpm.horaIni),
          _xlpm.acum + _xlpm.tiempo_dia
        )
      )
    ),
    TEXT(_xlpm.tiempo, "h:mm")
  )
)</f>
        <v/>
      </c>
      <c r="Y563" t="str">
        <f>TEXT((KPI_IMs_2[[#This Row],[FECHA DE REPORTE]]+KPI_IMs_2[[#This Row],[HORA DE REPORTE]]) - (KPI_IMs_2[[#This Row],[FECHA DE LA NOVEDAD]]+KPI_IMs_2[[#This Row],[HORA DE LA FALLA]]), "[h]:mm")</f>
        <v>0:12</v>
      </c>
      <c r="Z563" t="str">
        <v>CAIDA ENLACES</v>
      </c>
      <c r="AA563" t="str">
        <v>Red / Enlace / Proveedor</v>
      </c>
      <c r="AB563" t="str">
        <v>Falla Masiva - Claro</v>
      </c>
      <c r="AC563" t="str">
        <v>Proveedor - Red/Infraestructura</v>
      </c>
      <c r="AD563" t="str">
        <v>SI</v>
      </c>
      <c r="AE563" t="str">
        <v>NO</v>
      </c>
      <c r="AF563" t="str">
        <v>NO</v>
      </c>
      <c r="AG563" t="str">
        <v>NO</v>
      </c>
      <c r="AH563" t="str">
        <v>EXTERNO</v>
      </c>
      <c r="AI563" t="str">
        <v>PROVEEDOR</v>
      </c>
      <c r="AJ563" t="str">
        <v>Ajuste por parte del Proveedor</v>
      </c>
      <c r="AM563" t="str">
        <v>Iniciado 0%</v>
      </c>
      <c r="AP563" t="str">
        <v>Im en curso</v>
      </c>
      <c r="AQ563">
        <v>0.3333333333333333</v>
      </c>
      <c r="AR563">
        <v>0.875</v>
      </c>
    </row>
    <row r="564" xml:space="preserve">
      <c r="A564">
        <v>1452636</v>
      </c>
      <c r="B564" t="str">
        <f>VLOOKUP(H564,DetalleTiendas!A$2:S$1778,3,FALSE)</f>
        <v>SUPERMERCADOS</v>
      </c>
      <c r="C564" t="str">
        <f>VLOOKUP(H564,DetalleTiendas!A$2:S$1778,4,FALSE)</f>
        <v>METRO</v>
      </c>
      <c r="D564" t="str">
        <f>VLOOKUP(H564,DetalleTiendas!A$2:S$1778,5,FALSE)</f>
        <v>COSTA</v>
      </c>
      <c r="E564" t="str">
        <v>ENLACES</v>
      </c>
      <c r="F564" t="str">
        <v>NO</v>
      </c>
      <c r="G564" t="str" xml:space="preserve">
        <f xml:space="preserve">IF(_x000d_
   AND(ISNUMBER(VALUE(MID(H564,3,3))), ISNUMBER(FIND(" ", H564))),_x000d_
   LEFT(H564,FIND(" ",H564)-1),_x000d_
   H564_x000d_
)</f>
        <v>M038</v>
      </c>
      <c r="H564" t="str">
        <v>M038 NEIVA CENTRO DE CONVENCIONES</v>
      </c>
      <c r="J564" t="str">
        <v>Redes y Comunicaciones -Nivel 2 - COL</v>
      </c>
      <c r="K564" t="str">
        <v>Guillermo Gutierrez</v>
      </c>
      <c r="L564" t="str">
        <v>ABIERTO</v>
      </c>
      <c r="M564" t="str">
        <v>ABIERTO</v>
      </c>
      <c r="N564" t="str">
        <v>ALTA</v>
      </c>
      <c r="O564">
        <v>45875</v>
      </c>
      <c r="P564">
        <v>0.495833333333333</v>
      </c>
      <c r="Q564" t="str">
        <f>TEXT(KPI_IMs_2[[#This Row],[FECHA DE LA NOVEDAD]],"MMMM")</f>
        <v>agosto</v>
      </c>
      <c r="R564" t="str">
        <f>TEXT(KPI_IMs_2[[#This Row],[FECHA DE LA NOVEDAD]],"aaaa")</f>
        <v>2025</v>
      </c>
      <c r="S564">
        <v>45875</v>
      </c>
      <c r="T564">
        <v>45875</v>
      </c>
      <c r="U564">
        <v>0.504166666666667</v>
      </c>
      <c r="W564">
        <f>((KPI_IMs_2[[#This Row],[FECHA DE RESOLUCION]]+KPI_IMs_2[[#This Row],[HORA CIERRE IM]])-(KPI_IMs_2[[#This Row],[FECHA DE LA NOVEDAD]]+KPI_IMs_2[[#This Row],[HORA DE LA FALLA]]))*24*60</f>
        <v>-714.000000001397</v>
      </c>
      <c r="X564" t="str" cm="1" xml:space="preserve">
        <f t="array" ref="X564" xml:space="preserve">IF(OR(O564="",P564="",S564="",V564="",AQ564="",AR564=""),"",
  LET(
    _xlpm.inicio, O564 + P564,
    _xlpm.fin, S564 + V564,
    _xlpm.dias, INT(_xlpm.fin - _xlpm.inicio),
    _xlpm.tiempo, REDUCE(0, SEQUENCE(_xlpm.dias + 1, 1, 0, 1),
      LAMBDA(_xlpm.acum,_xlpm.d,
        LET(
          _xlpm.dia, TRUNC(_xlpm.inicio) + _xlpm.d,
          _xlpm.horaIni, IF(_xlpm.d = 0, MAX(_xlpm.inicio, _xlpm.dia + AQ564), _xlpm.dia + AQ564),
          _xlpm.horaFin, IF(_xlpm.d = _xlpm.dias, MIN(_xlpm.fin, _xlpm.dia + AR564), _xlpm.dia + AR564),
          _xlpm.tiempo_dia, MAX(0, _xlpm.horaFin - _xlpm.horaIni),
          _xlpm.acum + _xlpm.tiempo_dia
        )
      )
    ),
    TEXT(_xlpm.tiempo, "h:mm")
  )
)</f>
        <v/>
      </c>
      <c r="Y564" t="str">
        <f>TEXT((KPI_IMs_2[[#This Row],[FECHA DE REPORTE]]+KPI_IMs_2[[#This Row],[HORA DE REPORTE]]) - (KPI_IMs_2[[#This Row],[FECHA DE LA NOVEDAD]]+KPI_IMs_2[[#This Row],[HORA DE LA FALLA]]), "[h]:mm")</f>
        <v>0:12</v>
      </c>
      <c r="Z564" t="str">
        <v>CAIDA ENLACES</v>
      </c>
      <c r="AA564" t="str">
        <v>Red / Enlace / Proveedor</v>
      </c>
      <c r="AB564" t="str">
        <v>Falla Masiva - Claro</v>
      </c>
      <c r="AC564" t="str">
        <v>Proveedor - Red/Infraestructura</v>
      </c>
      <c r="AD564" t="str">
        <v>SI</v>
      </c>
      <c r="AE564" t="str">
        <v>NO</v>
      </c>
      <c r="AF564" t="str">
        <v>NO</v>
      </c>
      <c r="AG564" t="str">
        <v>NO</v>
      </c>
      <c r="AH564" t="str">
        <v>EXTERNO</v>
      </c>
      <c r="AI564" t="str">
        <v>PROVEEDOR</v>
      </c>
      <c r="AJ564" t="str">
        <v>Ajuste por parte del Proveedor</v>
      </c>
      <c r="AM564" t="str">
        <v>Iniciado 0%</v>
      </c>
      <c r="AP564" t="str">
        <v>Im en curso</v>
      </c>
      <c r="AQ564">
        <v>0.3333333333333333</v>
      </c>
      <c r="AR564">
        <v>0.875</v>
      </c>
    </row>
    <row r="565" xml:space="preserve">
      <c r="A565">
        <v>1452636</v>
      </c>
      <c r="B565" t="str">
        <f>VLOOKUP(H565,DetalleTiendas!A$2:S$1778,3,FALSE)</f>
        <v>SUPERMERCADOS</v>
      </c>
      <c r="C565" t="str">
        <f>VLOOKUP(H565,DetalleTiendas!A$2:S$1778,4,FALSE)</f>
        <v>METRO</v>
      </c>
      <c r="D565" t="str">
        <f>VLOOKUP(H565,DetalleTiendas!A$2:S$1778,5,FALSE)</f>
        <v>BOGOTA</v>
      </c>
      <c r="E565" t="str">
        <v>ENLACES</v>
      </c>
      <c r="F565" t="str">
        <v>NO</v>
      </c>
      <c r="G565" t="str" xml:space="preserve">
        <f xml:space="preserve">IF(_x000d_
   AND(ISNUMBER(VALUE(MID(H565,3,3))), ISNUMBER(FIND(" ", H565))),_x000d_
   LEFT(H565,FIND(" ",H565)-1),_x000d_
   H565_x000d_
)</f>
        <v>M074</v>
      </c>
      <c r="H565" t="str">
        <v>M074 FACATATIVA</v>
      </c>
      <c r="J565" t="str">
        <v>Redes y Comunicaciones -Nivel 2 - COL</v>
      </c>
      <c r="K565" t="str">
        <v>Guillermo Gutierrez</v>
      </c>
      <c r="L565" t="str">
        <v>ABIERTO</v>
      </c>
      <c r="M565" t="str">
        <v>ABIERTO</v>
      </c>
      <c r="N565" t="str">
        <v>ALTA</v>
      </c>
      <c r="O565">
        <v>45875</v>
      </c>
      <c r="P565">
        <v>0.495833333333333</v>
      </c>
      <c r="Q565" t="str">
        <f>TEXT(KPI_IMs_2[[#This Row],[FECHA DE LA NOVEDAD]],"MMMM")</f>
        <v>agosto</v>
      </c>
      <c r="R565" t="str">
        <f>TEXT(KPI_IMs_2[[#This Row],[FECHA DE LA NOVEDAD]],"aaaa")</f>
        <v>2025</v>
      </c>
      <c r="S565">
        <v>45875</v>
      </c>
      <c r="T565">
        <v>45875</v>
      </c>
      <c r="U565">
        <v>0.504166666666667</v>
      </c>
      <c r="W565">
        <f>((KPI_IMs_2[[#This Row],[FECHA DE RESOLUCION]]+KPI_IMs_2[[#This Row],[HORA CIERRE IM]])-(KPI_IMs_2[[#This Row],[FECHA DE LA NOVEDAD]]+KPI_IMs_2[[#This Row],[HORA DE LA FALLA]]))*24*60</f>
        <v>-714.000000001397</v>
      </c>
      <c r="X565" t="str" cm="1" xml:space="preserve">
        <f t="array" ref="X565" xml:space="preserve">IF(OR(O565="",P565="",S565="",V565="",AQ565="",AR565=""),"",
  LET(
    _xlpm.inicio, O565 + P565,
    _xlpm.fin, S565 + V565,
    _xlpm.dias, INT(_xlpm.fin - _xlpm.inicio),
    _xlpm.tiempo, REDUCE(0, SEQUENCE(_xlpm.dias + 1, 1, 0, 1),
      LAMBDA(_xlpm.acum,_xlpm.d,
        LET(
          _xlpm.dia, TRUNC(_xlpm.inicio) + _xlpm.d,
          _xlpm.horaIni, IF(_xlpm.d = 0, MAX(_xlpm.inicio, _xlpm.dia + AQ565), _xlpm.dia + AQ565),
          _xlpm.horaFin, IF(_xlpm.d = _xlpm.dias, MIN(_xlpm.fin, _xlpm.dia + AR565), _xlpm.dia + AR565),
          _xlpm.tiempo_dia, MAX(0, _xlpm.horaFin - _xlpm.horaIni),
          _xlpm.acum + _xlpm.tiempo_dia
        )
      )
    ),
    TEXT(_xlpm.tiempo, "h:mm")
  )
)</f>
        <v/>
      </c>
      <c r="Y565" t="str">
        <f>TEXT((KPI_IMs_2[[#This Row],[FECHA DE REPORTE]]+KPI_IMs_2[[#This Row],[HORA DE REPORTE]]) - (KPI_IMs_2[[#This Row],[FECHA DE LA NOVEDAD]]+KPI_IMs_2[[#This Row],[HORA DE LA FALLA]]), "[h]:mm")</f>
        <v>0:12</v>
      </c>
      <c r="Z565" t="str">
        <v>CAIDA ENLACES</v>
      </c>
      <c r="AA565" t="str">
        <v>Red / Enlace / Proveedor</v>
      </c>
      <c r="AB565" t="str">
        <v>Falla Masiva - Claro</v>
      </c>
      <c r="AC565" t="str">
        <v>Proveedor - Red/Infraestructura</v>
      </c>
      <c r="AD565" t="str">
        <v>SI</v>
      </c>
      <c r="AE565" t="str">
        <v>NO</v>
      </c>
      <c r="AF565" t="str">
        <v>NO</v>
      </c>
      <c r="AG565" t="str">
        <v>NO</v>
      </c>
      <c r="AH565" t="str">
        <v>EXTERNO</v>
      </c>
      <c r="AI565" t="str">
        <v>PROVEEDOR</v>
      </c>
      <c r="AJ565" t="str">
        <v>Ajuste por parte del Proveedor</v>
      </c>
      <c r="AM565" t="str">
        <v>Iniciado 0%</v>
      </c>
      <c r="AP565" t="str">
        <v>Im en curso</v>
      </c>
      <c r="AQ565">
        <v>0.3333333333333333</v>
      </c>
      <c r="AR565">
        <v>0.875</v>
      </c>
    </row>
    <row r="566" xml:space="preserve">
      <c r="A566">
        <v>1452636</v>
      </c>
      <c r="B566" t="str">
        <f>VLOOKUP(H566,DetalleTiendas!A$2:S$1778,3,FALSE)</f>
        <v>SUPERMERCADOS</v>
      </c>
      <c r="C566" t="str">
        <f>VLOOKUP(H566,DetalleTiendas!A$2:S$1778,4,FALSE)</f>
        <v>METRO</v>
      </c>
      <c r="D566" t="str">
        <f>VLOOKUP(H566,DetalleTiendas!A$2:S$1778,5,FALSE)</f>
        <v>BOGOTA</v>
      </c>
      <c r="E566" t="str">
        <v>ENLACES</v>
      </c>
      <c r="F566" t="str">
        <v>NO</v>
      </c>
      <c r="G566" t="str" xml:space="preserve">
        <f xml:space="preserve">IF(_x000d_
   AND(ISNUMBER(VALUE(MID(H566,3,3))), ISNUMBER(FIND(" ", H566))),_x000d_
   LEFT(H566,FIND(" ",H566)-1),_x000d_
   H566_x000d_
)</f>
        <v>M077</v>
      </c>
      <c r="H566" t="str">
        <v>M077 ZIPAQUIRA</v>
      </c>
      <c r="J566" t="str">
        <v>Redes y Comunicaciones -Nivel 2 - COL</v>
      </c>
      <c r="K566" t="str">
        <v>Guillermo Gutierrez</v>
      </c>
      <c r="L566" t="str">
        <v>ABIERTO</v>
      </c>
      <c r="M566" t="str">
        <v>ABIERTO</v>
      </c>
      <c r="N566" t="str">
        <v>ALTA</v>
      </c>
      <c r="O566">
        <v>45875</v>
      </c>
      <c r="P566">
        <v>0.495833333333333</v>
      </c>
      <c r="Q566" t="str">
        <f>TEXT(KPI_IMs_2[[#This Row],[FECHA DE LA NOVEDAD]],"MMMM")</f>
        <v>agosto</v>
      </c>
      <c r="R566" t="str">
        <f>TEXT(KPI_IMs_2[[#This Row],[FECHA DE LA NOVEDAD]],"aaaa")</f>
        <v>2025</v>
      </c>
      <c r="S566">
        <v>45875</v>
      </c>
      <c r="T566">
        <v>45875</v>
      </c>
      <c r="U566">
        <v>0.504166666666667</v>
      </c>
      <c r="W566">
        <f>((KPI_IMs_2[[#This Row],[FECHA DE RESOLUCION]]+KPI_IMs_2[[#This Row],[HORA CIERRE IM]])-(KPI_IMs_2[[#This Row],[FECHA DE LA NOVEDAD]]+KPI_IMs_2[[#This Row],[HORA DE LA FALLA]]))*24*60</f>
        <v>-714.000000001397</v>
      </c>
      <c r="X566" t="str" cm="1" xml:space="preserve">
        <f t="array" ref="X566" xml:space="preserve">IF(OR(O566="",P566="",S566="",V566="",AQ566="",AR566=""),"",
  LET(
    _xlpm.inicio, O566 + P566,
    _xlpm.fin, S566 + V566,
    _xlpm.dias, INT(_xlpm.fin - _xlpm.inicio),
    _xlpm.tiempo, REDUCE(0, SEQUENCE(_xlpm.dias + 1, 1, 0, 1),
      LAMBDA(_xlpm.acum,_xlpm.d,
        LET(
          _xlpm.dia, TRUNC(_xlpm.inicio) + _xlpm.d,
          _xlpm.horaIni, IF(_xlpm.d = 0, MAX(_xlpm.inicio, _xlpm.dia + AQ566), _xlpm.dia + AQ566),
          _xlpm.horaFin, IF(_xlpm.d = _xlpm.dias, MIN(_xlpm.fin, _xlpm.dia + AR566), _xlpm.dia + AR566),
          _xlpm.tiempo_dia, MAX(0, _xlpm.horaFin - _xlpm.horaIni),
          _xlpm.acum + _xlpm.tiempo_dia
        )
      )
    ),
    TEXT(_xlpm.tiempo, "h:mm")
  )
)</f>
        <v/>
      </c>
      <c r="Y566" t="str">
        <f>TEXT((KPI_IMs_2[[#This Row],[FECHA DE REPORTE]]+KPI_IMs_2[[#This Row],[HORA DE REPORTE]]) - (KPI_IMs_2[[#This Row],[FECHA DE LA NOVEDAD]]+KPI_IMs_2[[#This Row],[HORA DE LA FALLA]]), "[h]:mm")</f>
        <v>0:12</v>
      </c>
      <c r="Z566" t="str">
        <v>CAIDA ENLACES</v>
      </c>
      <c r="AA566" t="str">
        <v>Red / Enlace / Proveedor</v>
      </c>
      <c r="AB566" t="str">
        <v>Falla Masiva - Claro</v>
      </c>
      <c r="AC566" t="str">
        <v>Proveedor - Red/Infraestructura</v>
      </c>
      <c r="AD566" t="str">
        <v>SI</v>
      </c>
      <c r="AE566" t="str">
        <v>NO</v>
      </c>
      <c r="AF566" t="str">
        <v>NO</v>
      </c>
      <c r="AG566" t="str">
        <v>NO</v>
      </c>
      <c r="AH566" t="str">
        <v>EXTERNO</v>
      </c>
      <c r="AI566" t="str">
        <v>PROVEEDOR</v>
      </c>
      <c r="AJ566" t="str">
        <v>Ajuste por parte del Proveedor</v>
      </c>
      <c r="AM566" t="str">
        <v>Iniciado 0%</v>
      </c>
      <c r="AP566" t="str">
        <v>Im en curso</v>
      </c>
      <c r="AQ566">
        <v>0.3333333333333333</v>
      </c>
      <c r="AR566">
        <v>0.875</v>
      </c>
    </row>
    <row r="567" xml:space="preserve">
      <c r="A567">
        <v>1452636</v>
      </c>
      <c r="B567" t="str">
        <f>VLOOKUP(H567,DetalleTiendas!A$2:S$1778,3,FALSE)</f>
        <v>SUPERMERCADOS</v>
      </c>
      <c r="C567" t="str">
        <f>VLOOKUP(H567,DetalleTiendas!A$2:S$1778,4,FALSE)</f>
        <v>METRO</v>
      </c>
      <c r="D567" t="str">
        <f>VLOOKUP(H567,DetalleTiendas!A$2:S$1778,5,FALSE)</f>
        <v>BOGOTA</v>
      </c>
      <c r="E567" t="str">
        <v>ENLACES</v>
      </c>
      <c r="F567" t="str">
        <v>NO</v>
      </c>
      <c r="G567" t="str" xml:space="preserve">
        <f xml:space="preserve">IF(_x000d_
   AND(ISNUMBER(VALUE(MID(H567,3,3))), ISNUMBER(FIND(" ", H567))),_x000d_
   LEFT(H567,FIND(" ",H567)-1),_x000d_
   H567_x000d_
)</f>
        <v>M078</v>
      </c>
      <c r="H567" t="str">
        <v>M078 FONTIBON</v>
      </c>
      <c r="J567" t="str">
        <v>Redes y Comunicaciones -Nivel 2 - COL</v>
      </c>
      <c r="K567" t="str">
        <v>Guillermo Gutierrez</v>
      </c>
      <c r="L567" t="str">
        <v>ABIERTO</v>
      </c>
      <c r="M567" t="str">
        <v>ABIERTO</v>
      </c>
      <c r="N567" t="str">
        <v>ALTA</v>
      </c>
      <c r="O567">
        <v>45875</v>
      </c>
      <c r="P567">
        <v>0.495833333333333</v>
      </c>
      <c r="Q567" t="str">
        <f>TEXT(KPI_IMs_2[[#This Row],[FECHA DE LA NOVEDAD]],"MMMM")</f>
        <v>agosto</v>
      </c>
      <c r="R567" t="str">
        <f>TEXT(KPI_IMs_2[[#This Row],[FECHA DE LA NOVEDAD]],"aaaa")</f>
        <v>2025</v>
      </c>
      <c r="S567">
        <v>45875</v>
      </c>
      <c r="T567">
        <v>45875</v>
      </c>
      <c r="U567">
        <v>0.504166666666667</v>
      </c>
      <c r="W567">
        <f>((KPI_IMs_2[[#This Row],[FECHA DE RESOLUCION]]+KPI_IMs_2[[#This Row],[HORA CIERRE IM]])-(KPI_IMs_2[[#This Row],[FECHA DE LA NOVEDAD]]+KPI_IMs_2[[#This Row],[HORA DE LA FALLA]]))*24*60</f>
        <v>-714.000000001397</v>
      </c>
      <c r="X567" t="str" cm="1" xml:space="preserve">
        <f t="array" ref="X567" xml:space="preserve">IF(OR(O567="",P567="",S567="",V567="",AQ567="",AR567=""),"",
  LET(
    _xlpm.inicio, O567 + P567,
    _xlpm.fin, S567 + V567,
    _xlpm.dias, INT(_xlpm.fin - _xlpm.inicio),
    _xlpm.tiempo, REDUCE(0, SEQUENCE(_xlpm.dias + 1, 1, 0, 1),
      LAMBDA(_xlpm.acum,_xlpm.d,
        LET(
          _xlpm.dia, TRUNC(_xlpm.inicio) + _xlpm.d,
          _xlpm.horaIni, IF(_xlpm.d = 0, MAX(_xlpm.inicio, _xlpm.dia + AQ567), _xlpm.dia + AQ567),
          _xlpm.horaFin, IF(_xlpm.d = _xlpm.dias, MIN(_xlpm.fin, _xlpm.dia + AR567), _xlpm.dia + AR567),
          _xlpm.tiempo_dia, MAX(0, _xlpm.horaFin - _xlpm.horaIni),
          _xlpm.acum + _xlpm.tiempo_dia
        )
      )
    ),
    TEXT(_xlpm.tiempo, "h:mm")
  )
)</f>
        <v/>
      </c>
      <c r="Y567" t="str">
        <f>TEXT((KPI_IMs_2[[#This Row],[FECHA DE REPORTE]]+KPI_IMs_2[[#This Row],[HORA DE REPORTE]]) - (KPI_IMs_2[[#This Row],[FECHA DE LA NOVEDAD]]+KPI_IMs_2[[#This Row],[HORA DE LA FALLA]]), "[h]:mm")</f>
        <v>0:12</v>
      </c>
      <c r="Z567" t="str">
        <v>CAIDA ENLACES</v>
      </c>
      <c r="AA567" t="str">
        <v>Red / Enlace / Proveedor</v>
      </c>
      <c r="AB567" t="str">
        <v>Falla Masiva - Claro</v>
      </c>
      <c r="AC567" t="str">
        <v>Proveedor - Red/Infraestructura</v>
      </c>
      <c r="AD567" t="str">
        <v>SI</v>
      </c>
      <c r="AE567" t="str">
        <v>NO</v>
      </c>
      <c r="AF567" t="str">
        <v>NO</v>
      </c>
      <c r="AG567" t="str">
        <v>NO</v>
      </c>
      <c r="AH567" t="str">
        <v>EXTERNO</v>
      </c>
      <c r="AI567" t="str">
        <v>PROVEEDOR</v>
      </c>
      <c r="AJ567" t="str">
        <v>Ajuste por parte del Proveedor</v>
      </c>
      <c r="AM567" t="str">
        <v>Iniciado 0%</v>
      </c>
      <c r="AP567" t="str">
        <v>Im en curso</v>
      </c>
      <c r="AQ567">
        <v>0.3333333333333333</v>
      </c>
      <c r="AR567">
        <v>0.875</v>
      </c>
    </row>
    <row r="568" xml:space="preserve">
      <c r="A568">
        <v>1452636</v>
      </c>
      <c r="B568" t="str">
        <f>VLOOKUP(H568,DetalleTiendas!A$2:S$1778,3,FALSE)</f>
        <v>SUPERMERCADOS</v>
      </c>
      <c r="C568" t="str">
        <f>VLOOKUP(H568,DetalleTiendas!A$2:S$1778,4,FALSE)</f>
        <v>METRO</v>
      </c>
      <c r="D568" t="str">
        <f>VLOOKUP(H568,DetalleTiendas!A$2:S$1778,5,FALSE)</f>
        <v>BOGOTA</v>
      </c>
      <c r="E568" t="str">
        <v>ENLACES</v>
      </c>
      <c r="F568" t="str">
        <v>NO</v>
      </c>
      <c r="G568" t="str" xml:space="preserve">
        <f xml:space="preserve">IF(_x000d_
   AND(ISNUMBER(VALUE(MID(H568,3,3))), ISNUMBER(FIND(" ", H568))),_x000d_
   LEFT(H568,FIND(" ",H568)-1),_x000d_
   H568_x000d_
)</f>
        <v>M079</v>
      </c>
      <c r="H568" t="str">
        <v>M079 SAN CAYETANO</v>
      </c>
      <c r="J568" t="str">
        <v>Redes y Comunicaciones -Nivel 2 - COL</v>
      </c>
      <c r="K568" t="str">
        <v>Guillermo Gutierrez</v>
      </c>
      <c r="L568" t="str">
        <v>ABIERTO</v>
      </c>
      <c r="M568" t="str">
        <v>ABIERTO</v>
      </c>
      <c r="N568" t="str">
        <v>ALTA</v>
      </c>
      <c r="O568">
        <v>45875</v>
      </c>
      <c r="P568">
        <v>0.495833333333333</v>
      </c>
      <c r="Q568" t="str">
        <f>TEXT(KPI_IMs_2[[#This Row],[FECHA DE LA NOVEDAD]],"MMMM")</f>
        <v>agosto</v>
      </c>
      <c r="R568" t="str">
        <f>TEXT(KPI_IMs_2[[#This Row],[FECHA DE LA NOVEDAD]],"aaaa")</f>
        <v>2025</v>
      </c>
      <c r="S568">
        <v>45875</v>
      </c>
      <c r="T568">
        <v>45875</v>
      </c>
      <c r="U568">
        <v>0.504166666666667</v>
      </c>
      <c r="W568">
        <f>((KPI_IMs_2[[#This Row],[FECHA DE RESOLUCION]]+KPI_IMs_2[[#This Row],[HORA CIERRE IM]])-(KPI_IMs_2[[#This Row],[FECHA DE LA NOVEDAD]]+KPI_IMs_2[[#This Row],[HORA DE LA FALLA]]))*24*60</f>
        <v>-714.000000001397</v>
      </c>
      <c r="X568" t="str" cm="1" xml:space="preserve">
        <f t="array" ref="X568" xml:space="preserve">IF(OR(O568="",P568="",S568="",V568="",AQ568="",AR568=""),"",
  LET(
    _xlpm.inicio, O568 + P568,
    _xlpm.fin, S568 + V568,
    _xlpm.dias, INT(_xlpm.fin - _xlpm.inicio),
    _xlpm.tiempo, REDUCE(0, SEQUENCE(_xlpm.dias + 1, 1, 0, 1),
      LAMBDA(_xlpm.acum,_xlpm.d,
        LET(
          _xlpm.dia, TRUNC(_xlpm.inicio) + _xlpm.d,
          _xlpm.horaIni, IF(_xlpm.d = 0, MAX(_xlpm.inicio, _xlpm.dia + AQ568), _xlpm.dia + AQ568),
          _xlpm.horaFin, IF(_xlpm.d = _xlpm.dias, MIN(_xlpm.fin, _xlpm.dia + AR568), _xlpm.dia + AR568),
          _xlpm.tiempo_dia, MAX(0, _xlpm.horaFin - _xlpm.horaIni),
          _xlpm.acum + _xlpm.tiempo_dia
        )
      )
    ),
    TEXT(_xlpm.tiempo, "h:mm")
  )
)</f>
        <v/>
      </c>
      <c r="Y568" t="str">
        <f>TEXT((KPI_IMs_2[[#This Row],[FECHA DE REPORTE]]+KPI_IMs_2[[#This Row],[HORA DE REPORTE]]) - (KPI_IMs_2[[#This Row],[FECHA DE LA NOVEDAD]]+KPI_IMs_2[[#This Row],[HORA DE LA FALLA]]), "[h]:mm")</f>
        <v>0:12</v>
      </c>
      <c r="Z568" t="str">
        <v>CAIDA ENLACES</v>
      </c>
      <c r="AA568" t="str">
        <v>Red / Enlace / Proveedor</v>
      </c>
      <c r="AB568" t="str">
        <v>Falla Masiva - Claro</v>
      </c>
      <c r="AC568" t="str">
        <v>Proveedor - Red/Infraestructura</v>
      </c>
      <c r="AD568" t="str">
        <v>SI</v>
      </c>
      <c r="AE568" t="str">
        <v>NO</v>
      </c>
      <c r="AF568" t="str">
        <v>NO</v>
      </c>
      <c r="AG568" t="str">
        <v>NO</v>
      </c>
      <c r="AH568" t="str">
        <v>EXTERNO</v>
      </c>
      <c r="AI568" t="str">
        <v>PROVEEDOR</v>
      </c>
      <c r="AJ568" t="str">
        <v>Ajuste por parte del Proveedor</v>
      </c>
      <c r="AM568" t="str">
        <v>Iniciado 0%</v>
      </c>
      <c r="AP568" t="str">
        <v>Im en curso</v>
      </c>
      <c r="AQ568">
        <v>0.3333333333333333</v>
      </c>
      <c r="AR568">
        <v>0.875</v>
      </c>
    </row>
    <row r="569" xml:space="preserve">
      <c r="A569">
        <v>1452636</v>
      </c>
      <c r="B569" t="str">
        <f>VLOOKUP(H569,DetalleTiendas!A$2:S$1778,3,FALSE)</f>
        <v>SUPERMERCADOS</v>
      </c>
      <c r="C569" t="str">
        <f>VLOOKUP(H569,DetalleTiendas!A$2:S$1778,4,FALSE)</f>
        <v>METRO</v>
      </c>
      <c r="D569" t="str">
        <f>VLOOKUP(H569,DetalleTiendas!A$2:S$1778,5,FALSE)</f>
        <v>CENTRO</v>
      </c>
      <c r="E569" t="str">
        <v>ENLACES</v>
      </c>
      <c r="F569" t="str">
        <v>NO</v>
      </c>
      <c r="G569" t="str" xml:space="preserve">
        <f xml:space="preserve">IF(_x000d_
   AND(ISNUMBER(VALUE(MID(H569,3,3))), ISNUMBER(FIND(" ", H569))),_x000d_
   LEFT(H569,FIND(" ",H569)-1),_x000d_
   H569_x000d_
)</f>
        <v>M322</v>
      </c>
      <c r="H569" t="str">
        <v>M322 METRO MERCADEFAM CABECERA</v>
      </c>
      <c r="J569" t="str">
        <v>Redes y Comunicaciones -Nivel 2 - COL</v>
      </c>
      <c r="K569" t="str">
        <v>Guillermo Gutierrez</v>
      </c>
      <c r="L569" t="str">
        <v>ABIERTO</v>
      </c>
      <c r="M569" t="str">
        <v>ABIERTO</v>
      </c>
      <c r="N569" t="str">
        <v>ALTA</v>
      </c>
      <c r="O569">
        <v>45875</v>
      </c>
      <c r="P569">
        <v>0.495833333333333</v>
      </c>
      <c r="Q569" t="str">
        <f>TEXT(KPI_IMs_2[[#This Row],[FECHA DE LA NOVEDAD]],"MMMM")</f>
        <v>agosto</v>
      </c>
      <c r="R569" t="str">
        <f>TEXT(KPI_IMs_2[[#This Row],[FECHA DE LA NOVEDAD]],"aaaa")</f>
        <v>2025</v>
      </c>
      <c r="S569">
        <v>45875</v>
      </c>
      <c r="T569">
        <v>45875</v>
      </c>
      <c r="U569">
        <v>0.504166666666667</v>
      </c>
      <c r="W569">
        <f>((KPI_IMs_2[[#This Row],[FECHA DE RESOLUCION]]+KPI_IMs_2[[#This Row],[HORA CIERRE IM]])-(KPI_IMs_2[[#This Row],[FECHA DE LA NOVEDAD]]+KPI_IMs_2[[#This Row],[HORA DE LA FALLA]]))*24*60</f>
        <v>-714.000000001397</v>
      </c>
      <c r="X569" t="str" cm="1" xml:space="preserve">
        <f t="array" ref="X569" xml:space="preserve">IF(OR(O569="",P569="",S569="",V569="",AQ569="",AR569=""),"",
  LET(
    _xlpm.inicio, O569 + P569,
    _xlpm.fin, S569 + V569,
    _xlpm.dias, INT(_xlpm.fin - _xlpm.inicio),
    _xlpm.tiempo, REDUCE(0, SEQUENCE(_xlpm.dias + 1, 1, 0, 1),
      LAMBDA(_xlpm.acum,_xlpm.d,
        LET(
          _xlpm.dia, TRUNC(_xlpm.inicio) + _xlpm.d,
          _xlpm.horaIni, IF(_xlpm.d = 0, MAX(_xlpm.inicio, _xlpm.dia + AQ569), _xlpm.dia + AQ569),
          _xlpm.horaFin, IF(_xlpm.d = _xlpm.dias, MIN(_xlpm.fin, _xlpm.dia + AR569), _xlpm.dia + AR569),
          _xlpm.tiempo_dia, MAX(0, _xlpm.horaFin - _xlpm.horaIni),
          _xlpm.acum + _xlpm.tiempo_dia
        )
      )
    ),
    TEXT(_xlpm.tiempo, "h:mm")
  )
)</f>
        <v/>
      </c>
      <c r="Y569" t="str">
        <f>TEXT((KPI_IMs_2[[#This Row],[FECHA DE REPORTE]]+KPI_IMs_2[[#This Row],[HORA DE REPORTE]]) - (KPI_IMs_2[[#This Row],[FECHA DE LA NOVEDAD]]+KPI_IMs_2[[#This Row],[HORA DE LA FALLA]]), "[h]:mm")</f>
        <v>0:12</v>
      </c>
      <c r="Z569" t="str">
        <v>CAIDA ENLACES</v>
      </c>
      <c r="AA569" t="str">
        <v>Red / Enlace / Proveedor</v>
      </c>
      <c r="AB569" t="str">
        <v>Falla Masiva - Claro</v>
      </c>
      <c r="AC569" t="str">
        <v>Proveedor - Red/Infraestructura</v>
      </c>
      <c r="AD569" t="str">
        <v>SI</v>
      </c>
      <c r="AE569" t="str">
        <v>NO</v>
      </c>
      <c r="AF569" t="str">
        <v>NO</v>
      </c>
      <c r="AG569" t="str">
        <v>NO</v>
      </c>
      <c r="AH569" t="str">
        <v>EXTERNO</v>
      </c>
      <c r="AI569" t="str">
        <v>PROVEEDOR</v>
      </c>
      <c r="AJ569" t="str">
        <v>Ajuste por parte del Proveedor</v>
      </c>
      <c r="AM569" t="str">
        <v>Iniciado 0%</v>
      </c>
      <c r="AP569" t="str">
        <v>Im en curso</v>
      </c>
      <c r="AQ569">
        <v>0.3333333333333333</v>
      </c>
      <c r="AR569">
        <v>0.875</v>
      </c>
    </row>
    <row r="570" xml:space="preserve">
      <c r="A570">
        <v>1452636</v>
      </c>
      <c r="B570" t="str">
        <f>VLOOKUP(H570,DetalleTiendas!A$2:S$1778,3,FALSE)</f>
        <v>SUPERMERCADOS</v>
      </c>
      <c r="C570" t="str">
        <f>VLOOKUP(H570,DetalleTiendas!A$2:S$1778,4,FALSE)</f>
        <v>EDS JUMBO</v>
      </c>
      <c r="D570" t="str">
        <f>VLOOKUP(H570,DetalleTiendas!A$2:S$1778,5,FALSE)</f>
        <v>CENTRO</v>
      </c>
      <c r="E570" t="str">
        <v>ENLACES</v>
      </c>
      <c r="F570" t="str">
        <v>NO</v>
      </c>
      <c r="G570" t="str" xml:space="preserve">
        <f xml:space="preserve">IF(_x000d_
   AND(ISNUMBER(VALUE(MID(H570,3,3))), ISNUMBER(FIND(" ", H570))),_x000d_
   LEFT(H570,FIND(" ",H570)-1),_x000d_
   H570_x000d_
)</f>
        <v>Z021</v>
      </c>
      <c r="H570" t="str">
        <v>Z021 APOLO</v>
      </c>
      <c r="J570" t="str">
        <v>Redes y Comunicaciones -Nivel 2 - COL</v>
      </c>
      <c r="K570" t="str">
        <v>Guillermo Gutierrez</v>
      </c>
      <c r="L570" t="str">
        <v>ABIERTO</v>
      </c>
      <c r="M570" t="str">
        <v>ABIERTO</v>
      </c>
      <c r="N570" t="str">
        <v>ALTA</v>
      </c>
      <c r="O570">
        <v>45875</v>
      </c>
      <c r="P570">
        <v>0.495833333333333</v>
      </c>
      <c r="Q570" t="str">
        <f>TEXT(KPI_IMs_2[[#This Row],[FECHA DE LA NOVEDAD]],"MMMM")</f>
        <v>agosto</v>
      </c>
      <c r="R570" t="str">
        <f>TEXT(KPI_IMs_2[[#This Row],[FECHA DE LA NOVEDAD]],"aaaa")</f>
        <v>2025</v>
      </c>
      <c r="S570">
        <v>45875</v>
      </c>
      <c r="T570">
        <v>45875</v>
      </c>
      <c r="U570">
        <v>0.504166666666667</v>
      </c>
      <c r="W570">
        <f>((KPI_IMs_2[[#This Row],[FECHA DE RESOLUCION]]+KPI_IMs_2[[#This Row],[HORA CIERRE IM]])-(KPI_IMs_2[[#This Row],[FECHA DE LA NOVEDAD]]+KPI_IMs_2[[#This Row],[HORA DE LA FALLA]]))*24*60</f>
        <v>-714.000000001397</v>
      </c>
      <c r="X570" t="str" cm="1" xml:space="preserve">
        <f t="array" ref="X570" xml:space="preserve">IF(OR(O570="",P570="",S570="",V570="",AQ570="",AR570=""),"",
  LET(
    _xlpm.inicio, O570 + P570,
    _xlpm.fin, S570 + V570,
    _xlpm.dias, INT(_xlpm.fin - _xlpm.inicio),
    _xlpm.tiempo, REDUCE(0, SEQUENCE(_xlpm.dias + 1, 1, 0, 1),
      LAMBDA(_xlpm.acum,_xlpm.d,
        LET(
          _xlpm.dia, TRUNC(_xlpm.inicio) + _xlpm.d,
          _xlpm.horaIni, IF(_xlpm.d = 0, MAX(_xlpm.inicio, _xlpm.dia + AQ570), _xlpm.dia + AQ570),
          _xlpm.horaFin, IF(_xlpm.d = _xlpm.dias, MIN(_xlpm.fin, _xlpm.dia + AR570), _xlpm.dia + AR570),
          _xlpm.tiempo_dia, MAX(0, _xlpm.horaFin - _xlpm.horaIni),
          _xlpm.acum + _xlpm.tiempo_dia
        )
      )
    ),
    TEXT(_xlpm.tiempo, "h:mm")
  )
)</f>
        <v/>
      </c>
      <c r="Y570" t="str">
        <f>TEXT((KPI_IMs_2[[#This Row],[FECHA DE REPORTE]]+KPI_IMs_2[[#This Row],[HORA DE REPORTE]]) - (KPI_IMs_2[[#This Row],[FECHA DE LA NOVEDAD]]+KPI_IMs_2[[#This Row],[HORA DE LA FALLA]]), "[h]:mm")</f>
        <v>0:12</v>
      </c>
      <c r="Z570" t="str">
        <v>CAIDA ENLACES</v>
      </c>
      <c r="AA570" t="str">
        <v>Red / Enlace / Proveedor</v>
      </c>
      <c r="AB570" t="str">
        <v>Falla Masiva - Claro</v>
      </c>
      <c r="AC570" t="str">
        <v>Proveedor - Red/Infraestructura</v>
      </c>
      <c r="AD570" t="str">
        <v>SI</v>
      </c>
      <c r="AE570" t="str">
        <v>NO</v>
      </c>
      <c r="AF570" t="str">
        <v>NO</v>
      </c>
      <c r="AG570" t="str">
        <v>NO</v>
      </c>
      <c r="AH570" t="str">
        <v>EXTERNO</v>
      </c>
      <c r="AI570" t="str">
        <v>PROVEEDOR</v>
      </c>
      <c r="AJ570" t="str">
        <v>Ajuste por parte del Proveedor</v>
      </c>
      <c r="AM570" t="str">
        <v>Iniciado 0%</v>
      </c>
      <c r="AP570" t="str">
        <v>Im en curso</v>
      </c>
      <c r="AQ570">
        <v>0.3333333333333333</v>
      </c>
      <c r="AR570">
        <v>0.875</v>
      </c>
    </row>
    <row r="571" xml:space="preserve">
      <c r="A571">
        <v>1452636</v>
      </c>
      <c r="B571" t="str">
        <f>VLOOKUP(H571,DetalleTiendas!A$2:S$1778,3,FALSE)</f>
        <v>SUPERMERCADOS</v>
      </c>
      <c r="C571" t="str">
        <f>VLOOKUP(H571,DetalleTiendas!A$2:S$1778,4,FALSE)</f>
        <v>JUMBO</v>
      </c>
      <c r="D571" t="str">
        <f>VLOOKUP(H571,DetalleTiendas!A$2:S$1778,5,FALSE)</f>
        <v>OCCIDENTE</v>
      </c>
      <c r="E571" t="str">
        <v>ENLACES</v>
      </c>
      <c r="F571" t="str">
        <v>NO</v>
      </c>
      <c r="G571" t="str" xml:space="preserve">
        <f xml:space="preserve">IF(_x000d_
   AND(ISNUMBER(VALUE(MID(H571,3,3))), ISNUMBER(FIND(" ", H571))),_x000d_
   LEFT(H571,FIND(" ",H571)-1),_x000d_
   H571_x000d_
)</f>
        <v>J031</v>
      </c>
      <c r="H571" t="str">
        <v>J031 CALI CHIPICHAPE</v>
      </c>
      <c r="J571" t="str">
        <v>Redes y Comunicaciones -Nivel 2 - COL</v>
      </c>
      <c r="K571" t="str">
        <v>Guillermo Gutierrez</v>
      </c>
      <c r="L571" t="str">
        <v>ABIERTO</v>
      </c>
      <c r="M571" t="str">
        <v>ABIERTO</v>
      </c>
      <c r="N571" t="str">
        <v>ALTA</v>
      </c>
      <c r="O571">
        <v>45875</v>
      </c>
      <c r="P571">
        <v>0.495833333333333</v>
      </c>
      <c r="Q571" t="str">
        <f>TEXT(KPI_IMs_2[[#This Row],[FECHA DE LA NOVEDAD]],"MMMM")</f>
        <v>agosto</v>
      </c>
      <c r="R571" t="str">
        <f>TEXT(KPI_IMs_2[[#This Row],[FECHA DE LA NOVEDAD]],"aaaa")</f>
        <v>2025</v>
      </c>
      <c r="S571">
        <v>45875</v>
      </c>
      <c r="T571">
        <v>45875</v>
      </c>
      <c r="U571">
        <v>0.504166666666667</v>
      </c>
      <c r="W571">
        <f>((KPI_IMs_2[[#This Row],[FECHA DE RESOLUCION]]+KPI_IMs_2[[#This Row],[HORA CIERRE IM]])-(KPI_IMs_2[[#This Row],[FECHA DE LA NOVEDAD]]+KPI_IMs_2[[#This Row],[HORA DE LA FALLA]]))*24*60</f>
        <v>-714.000000001397</v>
      </c>
      <c r="X571" t="str" cm="1" xml:space="preserve">
        <f t="array" ref="X571" xml:space="preserve">IF(OR(O571="",P571="",S571="",V571="",AQ571="",AR571=""),"",
  LET(
    _xlpm.inicio, O571 + P571,
    _xlpm.fin, S571 + V571,
    _xlpm.dias, INT(_xlpm.fin - _xlpm.inicio),
    _xlpm.tiempo, REDUCE(0, SEQUENCE(_xlpm.dias + 1, 1, 0, 1),
      LAMBDA(_xlpm.acum,_xlpm.d,
        LET(
          _xlpm.dia, TRUNC(_xlpm.inicio) + _xlpm.d,
          _xlpm.horaIni, IF(_xlpm.d = 0, MAX(_xlpm.inicio, _xlpm.dia + AQ571), _xlpm.dia + AQ571),
          _xlpm.horaFin, IF(_xlpm.d = _xlpm.dias, MIN(_xlpm.fin, _xlpm.dia + AR571), _xlpm.dia + AR571),
          _xlpm.tiempo_dia, MAX(0, _xlpm.horaFin - _xlpm.horaIni),
          _xlpm.acum + _xlpm.tiempo_dia
        )
      )
    ),
    TEXT(_xlpm.tiempo, "h:mm")
  )
)</f>
        <v/>
      </c>
      <c r="Y571" t="str">
        <f>TEXT((KPI_IMs_2[[#This Row],[FECHA DE REPORTE]]+KPI_IMs_2[[#This Row],[HORA DE REPORTE]]) - (KPI_IMs_2[[#This Row],[FECHA DE LA NOVEDAD]]+KPI_IMs_2[[#This Row],[HORA DE LA FALLA]]), "[h]:mm")</f>
        <v>0:12</v>
      </c>
      <c r="Z571" t="str">
        <v>CAIDA ENLACES</v>
      </c>
      <c r="AA571" t="str">
        <v>Red / Enlace / Proveedor</v>
      </c>
      <c r="AB571" t="str">
        <v>Falla Masiva - Claro</v>
      </c>
      <c r="AC571" t="str">
        <v>Proveedor - Red/Infraestructura</v>
      </c>
      <c r="AD571" t="str">
        <v>SI</v>
      </c>
      <c r="AE571" t="str">
        <v>NO</v>
      </c>
      <c r="AF571" t="str">
        <v>NO</v>
      </c>
      <c r="AG571" t="str">
        <v>NO</v>
      </c>
      <c r="AH571" t="str">
        <v>EXTERNO</v>
      </c>
      <c r="AI571" t="str">
        <v>PROVEEDOR</v>
      </c>
      <c r="AJ571" t="str">
        <v>Ajuste por parte del Proveedor</v>
      </c>
      <c r="AM571" t="str">
        <v>Iniciado 0%</v>
      </c>
      <c r="AP571" t="str">
        <v>Im en curso</v>
      </c>
      <c r="AQ571">
        <v>0.3333333333333333</v>
      </c>
      <c r="AR571">
        <v>0.875</v>
      </c>
    </row>
    <row r="572" xml:space="preserve">
      <c r="A572">
        <v>1452060</v>
      </c>
      <c r="B572" t="str">
        <f>VLOOKUP(H572,DetalleTiendas!A$2:S$1778,3,FALSE)</f>
        <v>SUPERMERCADOS</v>
      </c>
      <c r="C572" t="str">
        <f>VLOOKUP(H572,DetalleTiendas!A$2:S$1778,4,FALSE)</f>
        <v>CD SUPERMERCADOS</v>
      </c>
      <c r="D572" t="str">
        <f>VLOOKUP(H572,DetalleTiendas!A$2:S$1778,5,FALSE)</f>
        <v>OCCIDENTE</v>
      </c>
      <c r="E572" t="str">
        <v>ENLACES</v>
      </c>
      <c r="F572" t="str">
        <v>NO</v>
      </c>
      <c r="G572" t="str" xml:space="preserve">
        <f xml:space="preserve">IF(
   AND(ISNUMBER(VALUE(MID(H572,3,3))), ISNUMBER(FIND(" ", H572))),
   LEFT(H572,FIND(" ",H572)-1),
   H572
)</f>
        <v>L187</v>
      </c>
      <c r="H572" t="str">
        <v>L187 YUMBO|FRUVER</v>
      </c>
      <c r="J572" t="str">
        <v>Redes y Comunicaciones -Nivel 2 - COL</v>
      </c>
      <c r="K572" t="str">
        <v>Guillermo Gutierrez</v>
      </c>
      <c r="L572" t="str">
        <v>ABIERTO</v>
      </c>
      <c r="M572" t="str">
        <v>ABIERTO</v>
      </c>
      <c r="N572" t="str">
        <v>MEDIA</v>
      </c>
      <c r="O572">
        <v>45875</v>
      </c>
      <c r="P572">
        <v>0.36736111111111114</v>
      </c>
      <c r="Q572" t="str">
        <f>TEXT(KPI_IMs_2[[#This Row],[FECHA DE LA NOVEDAD]],"MMMM")</f>
        <v>agosto</v>
      </c>
      <c r="R572" t="str">
        <f>TEXT(KPI_IMs_2[[#This Row],[FECHA DE LA NOVEDAD]],"aaaa")</f>
        <v>2025</v>
      </c>
      <c r="S572">
        <v>45875</v>
      </c>
      <c r="T572">
        <v>45875</v>
      </c>
      <c r="U572">
        <v>0.37222222222222223</v>
      </c>
      <c r="W572">
        <f>((KPI_IMs_2[[#This Row],[FECHA DE RESOLUCION]]+KPI_IMs_2[[#This Row],[HORA CIERRE IM]])-(KPI_IMs_2[[#This Row],[FECHA DE LA NOVEDAD]]+KPI_IMs_2[[#This Row],[HORA DE LA FALLA]]))*24*60</f>
        <v>-528.9999999955762</v>
      </c>
      <c r="X572" t="str" cm="1" xml:space="preserve">
        <f t="array" ref="X572" xml:space="preserve">IF(OR(O572="",P572="",S572="",V572="",AQ572="",AR572=""),"",
  LET(
    _xlpm.inicio, O572 + P572,
    _xlpm.fin, S572 + V572,
    _xlpm.dias, INT(_xlpm.fin - _xlpm.inicio),
    _xlpm.tiempo, REDUCE(0, SEQUENCE(_xlpm.dias + 1, 1, 0, 1),
      LAMBDA(_xlpm.acum,_xlpm.d,
        LET(
          _xlpm.dia, TRUNC(_xlpm.inicio) + _xlpm.d,
          _xlpm.horaIni, IF(_xlpm.d = 0, MAX(_xlpm.inicio, _xlpm.dia + AQ572), _xlpm.dia + AQ572),
          _xlpm.horaFin, IF(_xlpm.d = _xlpm.dias, MIN(_xlpm.fin, _xlpm.dia + AR572), _xlpm.dia + AR572),
          _xlpm.tiempo_dia, MAX(0, _xlpm.horaFin - _xlpm.horaIni),
          _xlpm.acum + _xlpm.tiempo_dia
        )
      )
    ),
    TEXT(_xlpm.tiempo, "h:mm")
  )
)</f>
        <v/>
      </c>
      <c r="Y572" t="str">
        <f>TEXT((KPI_IMs_2[[#This Row],[FECHA DE REPORTE]]+KPI_IMs_2[[#This Row],[HORA DE REPORTE]]) - (KPI_IMs_2[[#This Row],[FECHA DE LA NOVEDAD]]+KPI_IMs_2[[#This Row],[HORA DE LA FALLA]]), "[h]:mm")</f>
        <v>0:07</v>
      </c>
      <c r="Z572" t="str">
        <v>CAIDA ENLACES</v>
      </c>
      <c r="AA572" t="str">
        <v>Red / Enlace / Proveedor</v>
      </c>
      <c r="AB572" t="str">
        <v>Caida enlace - ETB</v>
      </c>
      <c r="AC572" t="str">
        <v>Proveedor - Red/Infraestructura</v>
      </c>
      <c r="AD572" t="str">
        <v>SI</v>
      </c>
      <c r="AE572" t="str">
        <v>NO</v>
      </c>
      <c r="AF572" t="str">
        <v>NO</v>
      </c>
      <c r="AG572" t="str">
        <v>NO</v>
      </c>
      <c r="AH572" t="str">
        <v>EXTERNO</v>
      </c>
      <c r="AI572" t="str">
        <v>PROVEEDOR</v>
      </c>
      <c r="AJ572" t="str">
        <v>Ajuste por parte del Proveedor</v>
      </c>
      <c r="AM572" t="str">
        <v>Iniciado 0%</v>
      </c>
      <c r="AP572" t="str">
        <v>Im en curso</v>
      </c>
      <c r="AQ572">
        <v>0.3333333333333333</v>
      </c>
      <c r="AR572">
        <v>0.875</v>
      </c>
    </row>
    <row r="573" xml:space="preserve">
      <c r="A573">
        <v>1452060</v>
      </c>
      <c r="B573" t="str">
        <f>VLOOKUP(H573,DetalleTiendas!A$2:S$1778,3,FALSE)</f>
        <v>SUPERMERCADOS</v>
      </c>
      <c r="C573" t="str">
        <f>VLOOKUP(H573,DetalleTiendas!A$2:S$1778,4,FALSE)</f>
        <v>CD SUPERMERCADOS</v>
      </c>
      <c r="D573" t="str">
        <f>VLOOKUP(H573,DetalleTiendas!A$2:S$1778,5,FALSE)</f>
        <v>COSTA</v>
      </c>
      <c r="E573" t="str">
        <v>ENLACES</v>
      </c>
      <c r="F573" t="str">
        <v>NO</v>
      </c>
      <c r="G573" t="str" xml:space="preserve">
        <f xml:space="preserve">IF(_x000d_
   AND(ISNUMBER(VALUE(MID(H573,3,3))), ISNUMBER(FIND(" ", H573))),_x000d_
   LEFT(H573,FIND(" ",H573)-1),_x000d_
   H573_x000d_
)</f>
        <v>L122</v>
      </c>
      <c r="H573" t="str">
        <v>L122 BQUILLA|CROSS DOCKING SECOS</v>
      </c>
      <c r="J573" t="str">
        <v>Redes y Comunicaciones -Nivel 2 - COL</v>
      </c>
      <c r="K573" t="str">
        <v>Guillermo Gutierrez</v>
      </c>
      <c r="L573" t="str">
        <v>ABIERTO</v>
      </c>
      <c r="M573" t="str">
        <v>ABIERTO</v>
      </c>
      <c r="N573" t="str">
        <v>MEDIA</v>
      </c>
      <c r="O573">
        <v>45875</v>
      </c>
      <c r="P573">
        <v>0.36736111111111114</v>
      </c>
      <c r="Q573" t="str">
        <f>TEXT(KPI_IMs_2[[#This Row],[FECHA DE LA NOVEDAD]],"MMMM")</f>
        <v>agosto</v>
      </c>
      <c r="R573" t="str">
        <f>TEXT(KPI_IMs_2[[#This Row],[FECHA DE LA NOVEDAD]],"aaaa")</f>
        <v>2025</v>
      </c>
      <c r="S573">
        <v>45875</v>
      </c>
      <c r="T573">
        <v>45875</v>
      </c>
      <c r="U573">
        <v>0.37222222222222223</v>
      </c>
      <c r="W573">
        <f>((KPI_IMs_2[[#This Row],[FECHA DE RESOLUCION]]+KPI_IMs_2[[#This Row],[HORA CIERRE IM]])-(KPI_IMs_2[[#This Row],[FECHA DE LA NOVEDAD]]+KPI_IMs_2[[#This Row],[HORA DE LA FALLA]]))*24*60</f>
        <v>-528.9999999955762</v>
      </c>
      <c r="X573" t="str" cm="1" xml:space="preserve">
        <f t="array" ref="X573" xml:space="preserve">IF(OR(O573="",P573="",S573="",V573="",AQ573="",AR573=""),"",
  LET(
    _xlpm.inicio, O573 + P573,
    _xlpm.fin, S573 + V573,
    _xlpm.dias, INT(_xlpm.fin - _xlpm.inicio),
    _xlpm.tiempo, REDUCE(0, SEQUENCE(_xlpm.dias + 1, 1, 0, 1),
      LAMBDA(_xlpm.acum,_xlpm.d,
        LET(
          _xlpm.dia, TRUNC(_xlpm.inicio) + _xlpm.d,
          _xlpm.horaIni, IF(_xlpm.d = 0, MAX(_xlpm.inicio, _xlpm.dia + AQ573), _xlpm.dia + AQ573),
          _xlpm.horaFin, IF(_xlpm.d = _xlpm.dias, MIN(_xlpm.fin, _xlpm.dia + AR573), _xlpm.dia + AR573),
          _xlpm.tiempo_dia, MAX(0, _xlpm.horaFin - _xlpm.horaIni),
          _xlpm.acum + _xlpm.tiempo_dia
        )
      )
    ),
    TEXT(_xlpm.tiempo, "h:mm")
  )
)</f>
        <v/>
      </c>
      <c r="Y573" t="str">
        <f>TEXT((KPI_IMs_2[[#This Row],[FECHA DE REPORTE]]+KPI_IMs_2[[#This Row],[HORA DE REPORTE]]) - (KPI_IMs_2[[#This Row],[FECHA DE LA NOVEDAD]]+KPI_IMs_2[[#This Row],[HORA DE LA FALLA]]), "[h]:mm")</f>
        <v>0:07</v>
      </c>
      <c r="Z573" t="str">
        <v>CAIDA ENLACES</v>
      </c>
      <c r="AA573" t="str">
        <v>Red / Enlace / Proveedor</v>
      </c>
      <c r="AB573" t="str">
        <v>Caida enlace - ETB</v>
      </c>
      <c r="AC573" t="str">
        <v>Proveedor - Red/Infraestructura</v>
      </c>
      <c r="AD573" t="str">
        <v>SI</v>
      </c>
      <c r="AE573" t="str">
        <v>NO</v>
      </c>
      <c r="AF573" t="str">
        <v>NO</v>
      </c>
      <c r="AG573" t="str">
        <v>NO</v>
      </c>
      <c r="AH573" t="str">
        <v>EXTERNO</v>
      </c>
      <c r="AI573" t="str">
        <v>PROVEEDOR</v>
      </c>
      <c r="AJ573" t="str">
        <v>Ajuste por parte del Proveedor</v>
      </c>
      <c r="AM573" t="str">
        <v>Iniciado 0%</v>
      </c>
      <c r="AP573" t="str">
        <v>Im en curso</v>
      </c>
      <c r="AQ573">
        <v>0.3333333333333333</v>
      </c>
      <c r="AR573">
        <v>0.875</v>
      </c>
    </row>
    <row r="574" xml:space="preserve">
      <c r="A574">
        <v>1452060</v>
      </c>
      <c r="B574" t="str">
        <f>VLOOKUP(H574,DetalleTiendas!A$2:S$1778,3,FALSE)</f>
        <v>SUPERMERCADOS</v>
      </c>
      <c r="C574" t="str">
        <f>VLOOKUP(H574,DetalleTiendas!A$2:S$1778,4,FALSE)</f>
        <v>CD SUPERMERCADOS</v>
      </c>
      <c r="D574" t="str">
        <f>VLOOKUP(H574,DetalleTiendas!A$2:S$1778,5,FALSE)</f>
        <v>CENTRO</v>
      </c>
      <c r="E574" t="str">
        <v>ENLACES</v>
      </c>
      <c r="F574" t="str">
        <v>NO</v>
      </c>
      <c r="G574" t="str" xml:space="preserve">
        <f xml:space="preserve">IF(_x000d_
   AND(ISNUMBER(VALUE(MID(H574,3,3))), ISNUMBER(FIND(" ", H574))),_x000d_
   LEFT(H574,FIND(" ",H574)-1),_x000d_
   H574_x000d_
)</f>
        <v>L173</v>
      </c>
      <c r="H574" t="str">
        <v>L173 SABANETA|CROSS DOCKING</v>
      </c>
      <c r="J574" t="str">
        <v>Redes y Comunicaciones -Nivel 2 - COL</v>
      </c>
      <c r="K574" t="str">
        <v>Guillermo Gutierrez</v>
      </c>
      <c r="L574" t="str">
        <v>ABIERTO</v>
      </c>
      <c r="M574" t="str">
        <v>ABIERTO</v>
      </c>
      <c r="N574" t="str">
        <v>MEDIA</v>
      </c>
      <c r="O574">
        <v>45875</v>
      </c>
      <c r="P574">
        <v>0.367361111111111</v>
      </c>
      <c r="Q574" t="str">
        <f>TEXT(KPI_IMs_2[[#This Row],[FECHA DE LA NOVEDAD]],"MMMM")</f>
        <v>agosto</v>
      </c>
      <c r="R574" t="str">
        <f>TEXT(KPI_IMs_2[[#This Row],[FECHA DE LA NOVEDAD]],"aaaa")</f>
        <v>2025</v>
      </c>
      <c r="S574">
        <v>45875</v>
      </c>
      <c r="T574">
        <v>45875</v>
      </c>
      <c r="U574">
        <v>0.372222222222222</v>
      </c>
      <c r="W574">
        <f>((KPI_IMs_2[[#This Row],[FECHA DE RESOLUCION]]+KPI_IMs_2[[#This Row],[HORA CIERRE IM]])-(KPI_IMs_2[[#This Row],[FECHA DE LA NOVEDAD]]+KPI_IMs_2[[#This Row],[HORA DE LA FALLA]]))*24*60</f>
        <v>-528.9999999955762</v>
      </c>
      <c r="X574" t="str" cm="1" xml:space="preserve">
        <f t="array" ref="X574" xml:space="preserve">IF(OR(O574="",P574="",S574="",V574="",AQ574="",AR574=""),"",
  LET(
    _xlpm.inicio, O574 + P574,
    _xlpm.fin, S574 + V574,
    _xlpm.dias, INT(_xlpm.fin - _xlpm.inicio),
    _xlpm.tiempo, REDUCE(0, SEQUENCE(_xlpm.dias + 1, 1, 0, 1),
      LAMBDA(_xlpm.acum,_xlpm.d,
        LET(
          _xlpm.dia, TRUNC(_xlpm.inicio) + _xlpm.d,
          _xlpm.horaIni, IF(_xlpm.d = 0, MAX(_xlpm.inicio, _xlpm.dia + AQ574), _xlpm.dia + AQ574),
          _xlpm.horaFin, IF(_xlpm.d = _xlpm.dias, MIN(_xlpm.fin, _xlpm.dia + AR574), _xlpm.dia + AR574),
          _xlpm.tiempo_dia, MAX(0, _xlpm.horaFin - _xlpm.horaIni),
          _xlpm.acum + _xlpm.tiempo_dia
        )
      )
    ),
    TEXT(_xlpm.tiempo, "h:mm")
  )
)</f>
        <v/>
      </c>
      <c r="Y574" t="str">
        <f>TEXT((KPI_IMs_2[[#This Row],[FECHA DE REPORTE]]+KPI_IMs_2[[#This Row],[HORA DE REPORTE]]) - (KPI_IMs_2[[#This Row],[FECHA DE LA NOVEDAD]]+KPI_IMs_2[[#This Row],[HORA DE LA FALLA]]), "[h]:mm")</f>
        <v>0:07</v>
      </c>
      <c r="Z574" t="str">
        <v>CAIDA ENLACES</v>
      </c>
      <c r="AA574" t="str">
        <v>Red / Enlace / Proveedor</v>
      </c>
      <c r="AB574" t="str">
        <v>Caida enlace - ETB</v>
      </c>
      <c r="AC574" t="str">
        <v>Proveedor - Red/Infraestructura</v>
      </c>
      <c r="AD574" t="str">
        <v>SI</v>
      </c>
      <c r="AE574" t="str">
        <v>NO</v>
      </c>
      <c r="AF574" t="str">
        <v>NO</v>
      </c>
      <c r="AG574" t="str">
        <v>NO</v>
      </c>
      <c r="AH574" t="str">
        <v>EXTERNO</v>
      </c>
      <c r="AI574" t="str">
        <v>PROVEEDOR</v>
      </c>
      <c r="AJ574" t="str">
        <v>Ajuste por parte del Proveedor</v>
      </c>
      <c r="AM574" t="str">
        <v>Iniciado 0%</v>
      </c>
      <c r="AP574" t="str">
        <v>Im en curso</v>
      </c>
      <c r="AQ574">
        <v>0.3333333333333333</v>
      </c>
      <c r="AR574">
        <v>0.875</v>
      </c>
    </row>
    <row r="575" xml:space="preserve">
      <c r="A575">
        <v>1452060</v>
      </c>
      <c r="B575" t="str">
        <f>VLOOKUP(H575,DetalleTiendas!A$2:S$1778,3,FALSE)</f>
        <v>SUPERMERCADOS</v>
      </c>
      <c r="C575" t="str">
        <f>VLOOKUP(H575,DetalleTiendas!A$2:S$1778,4,FALSE)</f>
        <v>CD SUPERMERCADOS</v>
      </c>
      <c r="D575" t="str">
        <f>VLOOKUP(H575,DetalleTiendas!A$2:S$1778,5,FALSE)</f>
        <v>BOGOTA</v>
      </c>
      <c r="E575" t="str">
        <v>ENLACES</v>
      </c>
      <c r="F575" t="str">
        <v>NO</v>
      </c>
      <c r="G575" t="str" xml:space="preserve">
        <f xml:space="preserve">IF(_x000d_
   AND(ISNUMBER(VALUE(MID(H575,3,3))), ISNUMBER(FIND(" ", H575))),_x000d_
   LEFT(H575,FIND(" ",H575)-1),_x000d_
   H575_x000d_
)</f>
        <v>L210</v>
      </c>
      <c r="H575" t="str">
        <v>L210 CD VILLAVICENCIO | CARNES</v>
      </c>
      <c r="J575" t="str">
        <v>Redes y Comunicaciones -Nivel 2 - COL</v>
      </c>
      <c r="K575" t="str">
        <v>Guillermo Gutierrez</v>
      </c>
      <c r="L575" t="str">
        <v>ABIERTO</v>
      </c>
      <c r="M575" t="str">
        <v>ABIERTO</v>
      </c>
      <c r="N575" t="str">
        <v>MEDIA</v>
      </c>
      <c r="O575">
        <v>45875</v>
      </c>
      <c r="P575">
        <v>0.367361111111111</v>
      </c>
      <c r="Q575" t="str">
        <f>TEXT(KPI_IMs_2[[#This Row],[FECHA DE LA NOVEDAD]],"MMMM")</f>
        <v>agosto</v>
      </c>
      <c r="R575" t="str">
        <f>TEXT(KPI_IMs_2[[#This Row],[FECHA DE LA NOVEDAD]],"aaaa")</f>
        <v>2025</v>
      </c>
      <c r="S575">
        <v>45875</v>
      </c>
      <c r="T575">
        <v>45875</v>
      </c>
      <c r="U575">
        <v>0.372222222222222</v>
      </c>
      <c r="W575">
        <f>((KPI_IMs_2[[#This Row],[FECHA DE RESOLUCION]]+KPI_IMs_2[[#This Row],[HORA CIERRE IM]])-(KPI_IMs_2[[#This Row],[FECHA DE LA NOVEDAD]]+KPI_IMs_2[[#This Row],[HORA DE LA FALLA]]))*24*60</f>
        <v>-528.9999999955762</v>
      </c>
      <c r="X575" t="str" cm="1" xml:space="preserve">
        <f t="array" ref="X575" xml:space="preserve">IF(OR(O575="",P575="",S575="",V575="",AQ575="",AR575=""),"",
  LET(
    _xlpm.inicio, O575 + P575,
    _xlpm.fin, S575 + V575,
    _xlpm.dias, INT(_xlpm.fin - _xlpm.inicio),
    _xlpm.tiempo, REDUCE(0, SEQUENCE(_xlpm.dias + 1, 1, 0, 1),
      LAMBDA(_xlpm.acum,_xlpm.d,
        LET(
          _xlpm.dia, TRUNC(_xlpm.inicio) + _xlpm.d,
          _xlpm.horaIni, IF(_xlpm.d = 0, MAX(_xlpm.inicio, _xlpm.dia + AQ575), _xlpm.dia + AQ575),
          _xlpm.horaFin, IF(_xlpm.d = _xlpm.dias, MIN(_xlpm.fin, _xlpm.dia + AR575), _xlpm.dia + AR575),
          _xlpm.tiempo_dia, MAX(0, _xlpm.horaFin - _xlpm.horaIni),
          _xlpm.acum + _xlpm.tiempo_dia
        )
      )
    ),
    TEXT(_xlpm.tiempo, "h:mm")
  )
)</f>
        <v/>
      </c>
      <c r="Y575" t="str">
        <f>TEXT((KPI_IMs_2[[#This Row],[FECHA DE REPORTE]]+KPI_IMs_2[[#This Row],[HORA DE REPORTE]]) - (KPI_IMs_2[[#This Row],[FECHA DE LA NOVEDAD]]+KPI_IMs_2[[#This Row],[HORA DE LA FALLA]]), "[h]:mm")</f>
        <v>0:07</v>
      </c>
      <c r="Z575" t="str">
        <v>CAIDA ENLACES</v>
      </c>
      <c r="AA575" t="str">
        <v>Red / Enlace / Proveedor</v>
      </c>
      <c r="AB575" t="str">
        <v>Caida enlace - ETB</v>
      </c>
      <c r="AC575" t="str">
        <v>Proveedor - Red/Infraestructura</v>
      </c>
      <c r="AD575" t="str">
        <v>SI</v>
      </c>
      <c r="AE575" t="str">
        <v>NO</v>
      </c>
      <c r="AF575" t="str">
        <v>NO</v>
      </c>
      <c r="AG575" t="str">
        <v>NO</v>
      </c>
      <c r="AH575" t="str">
        <v>EXTERNO</v>
      </c>
      <c r="AI575" t="str">
        <v>PROVEEDOR</v>
      </c>
      <c r="AJ575" t="str">
        <v>Ajuste por parte del Proveedor</v>
      </c>
      <c r="AM575" t="str">
        <v>Iniciado 0%</v>
      </c>
      <c r="AP575" t="str">
        <v>Im en curso</v>
      </c>
      <c r="AQ575">
        <v>0.3333333333333333</v>
      </c>
      <c r="AR575">
        <v>0.875</v>
      </c>
    </row>
    <row r="576" xml:space="preserve">
      <c r="A576">
        <v>1452060</v>
      </c>
      <c r="B576" t="str">
        <f>VLOOKUP(H576,DetalleTiendas!A$2:S$1778,3,FALSE)</f>
        <v>SUPERMERCADOS</v>
      </c>
      <c r="C576" t="str">
        <f>VLOOKUP(H576,DetalleTiendas!A$2:S$1778,4,FALSE)</f>
        <v>JUMBO</v>
      </c>
      <c r="D576" t="str">
        <f>VLOOKUP(H576,DetalleTiendas!A$2:S$1778,5,FALSE)</f>
        <v>CENTRO</v>
      </c>
      <c r="E576" t="str">
        <v>ENLACES</v>
      </c>
      <c r="F576" t="str">
        <v>NO</v>
      </c>
      <c r="G576" t="str" xml:space="preserve">
        <f xml:space="preserve">IF(_x000d_
   AND(ISNUMBER(VALUE(MID(H576,3,3))), ISNUMBER(FIND(" ", H576))),_x000d_
   LEFT(H576,FIND(" ",H576)-1),_x000d_
   H576_x000d_
)</f>
        <v>J027</v>
      </c>
      <c r="H576" t="str">
        <v>J027 RIONEGRO</v>
      </c>
      <c r="J576" t="str">
        <v>Redes y Comunicaciones -Nivel 2 - COL</v>
      </c>
      <c r="K576" t="str">
        <v>Guillermo Gutierrez</v>
      </c>
      <c r="L576" t="str">
        <v>ABIERTO</v>
      </c>
      <c r="M576" t="str">
        <v>ABIERTO</v>
      </c>
      <c r="N576" t="str">
        <v>MEDIA</v>
      </c>
      <c r="O576">
        <v>45875</v>
      </c>
      <c r="P576">
        <v>0.367361111111111</v>
      </c>
      <c r="Q576" t="str">
        <f>TEXT(KPI_IMs_2[[#This Row],[FECHA DE LA NOVEDAD]],"MMMM")</f>
        <v>agosto</v>
      </c>
      <c r="R576" t="str">
        <f>TEXT(KPI_IMs_2[[#This Row],[FECHA DE LA NOVEDAD]],"aaaa")</f>
        <v>2025</v>
      </c>
      <c r="S576">
        <v>45875</v>
      </c>
      <c r="T576">
        <v>45875</v>
      </c>
      <c r="U576">
        <v>0.372222222222222</v>
      </c>
      <c r="W576">
        <f>((KPI_IMs_2[[#This Row],[FECHA DE RESOLUCION]]+KPI_IMs_2[[#This Row],[HORA CIERRE IM]])-(KPI_IMs_2[[#This Row],[FECHA DE LA NOVEDAD]]+KPI_IMs_2[[#This Row],[HORA DE LA FALLA]]))*24*60</f>
        <v>-528.9999999955762</v>
      </c>
      <c r="X576" t="str" cm="1" xml:space="preserve">
        <f t="array" ref="X576" xml:space="preserve">IF(OR(O576="",P576="",S576="",V576="",AQ576="",AR576=""),"",
  LET(
    _xlpm.inicio, O576 + P576,
    _xlpm.fin, S576 + V576,
    _xlpm.dias, INT(_xlpm.fin - _xlpm.inicio),
    _xlpm.tiempo, REDUCE(0, SEQUENCE(_xlpm.dias + 1, 1, 0, 1),
      LAMBDA(_xlpm.acum,_xlpm.d,
        LET(
          _xlpm.dia, TRUNC(_xlpm.inicio) + _xlpm.d,
          _xlpm.horaIni, IF(_xlpm.d = 0, MAX(_xlpm.inicio, _xlpm.dia + AQ576), _xlpm.dia + AQ576),
          _xlpm.horaFin, IF(_xlpm.d = _xlpm.dias, MIN(_xlpm.fin, _xlpm.dia + AR576), _xlpm.dia + AR576),
          _xlpm.tiempo_dia, MAX(0, _xlpm.horaFin - _xlpm.horaIni),
          _xlpm.acum + _xlpm.tiempo_dia
        )
      )
    ),
    TEXT(_xlpm.tiempo, "h:mm")
  )
)</f>
        <v/>
      </c>
      <c r="Y576" t="str">
        <f>TEXT((KPI_IMs_2[[#This Row],[FECHA DE REPORTE]]+KPI_IMs_2[[#This Row],[HORA DE REPORTE]]) - (KPI_IMs_2[[#This Row],[FECHA DE LA NOVEDAD]]+KPI_IMs_2[[#This Row],[HORA DE LA FALLA]]), "[h]:mm")</f>
        <v>0:07</v>
      </c>
      <c r="Z576" t="str">
        <v>CAIDA ENLACES</v>
      </c>
      <c r="AA576" t="str">
        <v>Red / Enlace / Proveedor</v>
      </c>
      <c r="AB576" t="str">
        <v>Caida enlace - ETB</v>
      </c>
      <c r="AC576" t="str">
        <v>Proveedor - Red/Infraestructura</v>
      </c>
      <c r="AD576" t="str">
        <v>SI</v>
      </c>
      <c r="AE576" t="str">
        <v>NO</v>
      </c>
      <c r="AF576" t="str">
        <v>NO</v>
      </c>
      <c r="AG576" t="str">
        <v>NO</v>
      </c>
      <c r="AH576" t="str">
        <v>EXTERNO</v>
      </c>
      <c r="AI576" t="str">
        <v>PROVEEDOR</v>
      </c>
      <c r="AJ576" t="str">
        <v>Ajuste por parte del Proveedor</v>
      </c>
      <c r="AM576" t="str">
        <v>Iniciado 0%</v>
      </c>
      <c r="AP576" t="str">
        <v>Im en curso</v>
      </c>
      <c r="AQ576">
        <v>0.3333333333333333</v>
      </c>
      <c r="AR576">
        <v>0.875</v>
      </c>
    </row>
    <row r="577" xml:space="preserve">
      <c r="A577">
        <v>1450192</v>
      </c>
      <c r="B577" t="str">
        <f>VLOOKUP(H577,DetalleTiendas!A$2:S$1778,3,FALSE)</f>
        <v>SUPERMERCADOS</v>
      </c>
      <c r="C577" t="str">
        <f>VLOOKUP(H577,DetalleTiendas!A$2:S$1778,4,FALSE)</f>
        <v>SUPERMERCADOS</v>
      </c>
      <c r="D577" t="str">
        <f>VLOOKUP(H577,DetalleTiendas!A$2:S$1778,5,FALSE)</f>
        <v>SUPERMERCADOS</v>
      </c>
      <c r="E577" t="str">
        <v>Fidelidad</v>
      </c>
      <c r="F577" t="str">
        <v>NO</v>
      </c>
      <c r="G577" t="str" xml:space="preserve">
        <f xml:space="preserve">IF(
   AND(ISNUMBER(VALUE(MID(H577,3,3))), ISNUMBER(FIND(" ", H577))),
   LEFT(H577,FIND(" ",H577)-1),
   H577
)</f>
        <v>SUPERMERCADOS</v>
      </c>
      <c r="H577" t="str">
        <v>SUPERMERCADOS</v>
      </c>
      <c r="J577" t="str">
        <v>MI_PROMO_CUPONERA_DIGITAL_COL</v>
      </c>
      <c r="K577" t="str">
        <v>Yudi Cañon</v>
      </c>
      <c r="L577" t="str">
        <v>CERRADO</v>
      </c>
      <c r="M577" t="str">
        <v>ABIERTO</v>
      </c>
      <c r="N577" t="str">
        <v>MEDIA</v>
      </c>
      <c r="O577">
        <v>45874</v>
      </c>
      <c r="P577">
        <v>0.375</v>
      </c>
      <c r="Q577" t="str">
        <f>TEXT(KPI_IMs_2[[#This Row],[FECHA DE LA NOVEDAD]],"MMMM")</f>
        <v>agosto</v>
      </c>
      <c r="R577" t="str">
        <f>TEXT(KPI_IMs_2[[#This Row],[FECHA DE LA NOVEDAD]],"aaaa")</f>
        <v>2025</v>
      </c>
      <c r="S577">
        <v>45874</v>
      </c>
      <c r="T577">
        <v>45874</v>
      </c>
      <c r="U577">
        <v>0.3784722222222222</v>
      </c>
      <c r="V577">
        <v>0.6097222222222223</v>
      </c>
      <c r="W577">
        <f>((KPI_IMs_2[[#This Row],[FECHA DE RESOLUCION]]+KPI_IMs_2[[#This Row],[HORA CIERRE IM]])-(KPI_IMs_2[[#This Row],[FECHA DE LA NOVEDAD]]+KPI_IMs_2[[#This Row],[HORA DE LA FALLA]]))*24*60</f>
        <v>338.0000000016298</v>
      </c>
      <c r="X577" t="str" cm="1" xml:space="preserve">
        <f t="array" ref="X577" xml:space="preserve">IF(OR(O577="",P577="",S577="",V577="",AQ577="",AR577=""),"",
  LET(
    _xlpm.inicio, O577 + P577,
    _xlpm.fin, S577 + V577,
    _xlpm.dias, INT(_xlpm.fin - _xlpm.inicio),
    _xlpm.tiempo, REDUCE(0, SEQUENCE(_xlpm.dias + 1, 1, 0, 1),
      LAMBDA(_xlpm.acum,_xlpm.d,
        LET(
          _xlpm.dia, TRUNC(_xlpm.inicio) + _xlpm.d,
          _xlpm.horaIni, IF(_xlpm.d = 0, MAX(_xlpm.inicio, _xlpm.dia + AQ577), _xlpm.dia + AQ577),
          _xlpm.horaFin, IF(_xlpm.d = _xlpm.dias, MIN(_xlpm.fin, _xlpm.dia + AR577), _xlpm.dia + AR577),
          _xlpm.tiempo_dia, MAX(0, _xlpm.horaFin - _xlpm.horaIni),
          _xlpm.acum + _xlpm.tiempo_dia
        )
      )
    ),
    TEXT(_xlpm.tiempo, "h:mm")
  )
)</f>
        <v>5:38</v>
      </c>
      <c r="Y577" t="str">
        <f>TEXT((KPI_IMs_2[[#This Row],[FECHA DE REPORTE]]+KPI_IMs_2[[#This Row],[HORA DE REPORTE]]) - (KPI_IMs_2[[#This Row],[FECHA DE LA NOVEDAD]]+KPI_IMs_2[[#This Row],[HORA DE LA FALLA]]), "[h]:mm")</f>
        <v>0:05</v>
      </c>
      <c r="Z577" t="str">
        <v>lentitud en consulta de Clientes</v>
      </c>
      <c r="AA577" t="str">
        <v>Red / Enlace / Proveedor</v>
      </c>
      <c r="AB577" t="str">
        <v>falla en la Base de Datos Proveedor Loyalty</v>
      </c>
      <c r="AC577" t="str">
        <v>Proveedor - Red/Infraestructura</v>
      </c>
      <c r="AD577" t="str">
        <v>SI</v>
      </c>
      <c r="AE577" t="str">
        <v>NO</v>
      </c>
      <c r="AF577" t="str">
        <v>NO</v>
      </c>
      <c r="AG577" t="str">
        <v>NO</v>
      </c>
      <c r="AH577" t="str">
        <v>EXTERNO</v>
      </c>
      <c r="AI577" t="str">
        <v>PROVEEDOR</v>
      </c>
      <c r="AJ577" t="str">
        <v>Sin determinar / a espera de Yudy Cañon</v>
      </c>
      <c r="AM577" t="str">
        <v>Iniciado 0%</v>
      </c>
      <c r="AP577" t="str">
        <v>Se revisaron los logs, se reiniciaron los servicios y se amplió el espacio en la CPU del servidor; sin embargo, estas acciones no solucionaron la falla. Posteriormente, al validar con el proveedor, nos informan que presentan una falla en la base de datos. Quedamos a la espera de que el proveedor nos confirme la causa raíz del incidente.</v>
      </c>
      <c r="AQ577">
        <v>0.3333333333333333</v>
      </c>
      <c r="AR577">
        <v>0.875</v>
      </c>
    </row>
    <row r="578">
      <c r="A578" t="str">
        <v>TK-2025-001</v>
      </c>
      <c r="B578" t="str">
        <v>Retail</v>
      </c>
      <c r="C578" t="str">
        <v>Colombia</v>
      </c>
      <c r="D578" t="str">
        <v>Andina</v>
      </c>
      <c r="E578" t="str">
        <v>POS</v>
      </c>
      <c r="F578" t="str">
        <v>Sí</v>
      </c>
      <c r="G578" t="str">
        <v>ST-102</v>
      </c>
      <c r="H578" t="str">
        <v>Tienda Principal</v>
      </c>
      <c r="I578" t="str">
        <v>Sí</v>
      </c>
      <c r="J578" t="str">
        <v>Soporte Nivel 2</v>
      </c>
      <c r="K578" t="str">
        <v>Juan Pérez</v>
      </c>
      <c r="L578" t="str">
        <v>Activo</v>
      </c>
      <c r="M578" t="str">
        <v>Abierto</v>
      </c>
      <c r="N578" t="str">
        <v>Alta</v>
      </c>
      <c r="O578" t="str">
        <v>2025-08-11</v>
      </c>
      <c r="P578" t="str">
        <v>14:30</v>
      </c>
      <c r="Q578" t="str">
        <v>Agosto</v>
      </c>
      <c r="R578" t="str">
        <v>2025</v>
      </c>
      <c r="S578" t="str">
        <v>2025-08-11</v>
      </c>
      <c r="T578" t="str">
        <v>2025-08-11</v>
      </c>
      <c r="U578" t="str">
        <v>14:35</v>
      </c>
      <c r="V578" t="str">
        <v>15:00</v>
      </c>
      <c r="W578" t="str">
        <v>30 min</v>
      </c>
      <c r="X578" t="str">
        <v>20 min</v>
      </c>
      <c r="Y578" t="str">
        <v>5 min</v>
      </c>
      <c r="Z578" t="str">
        <v>Corte de energía</v>
      </c>
      <c r="AA578" t="str">
        <v>Infraestructura</v>
      </c>
      <c r="AB578" t="str">
        <v>Mantenimiento programado</v>
      </c>
      <c r="AC578" t="str">
        <v>Hardware</v>
      </c>
      <c r="AD578" t="str">
        <v>Sí</v>
      </c>
      <c r="AE578" t="str">
        <v>No</v>
      </c>
      <c r="AF578" t="str">
        <v>No</v>
      </c>
      <c r="AG578" t="str">
        <v>No</v>
      </c>
      <c r="AH578" t="str">
        <v>Equipo Técnico</v>
      </c>
      <c r="AI578" t="str">
        <v>Operaciones</v>
      </c>
      <c r="AJ578" t="str">
        <v>Instalar UPS de respaldo</v>
      </c>
      <c r="AK578" t="str">
        <v>2025-08-12</v>
      </c>
      <c r="AL578" t="str">
        <v>2025-08-13</v>
      </c>
      <c r="AM578" t="str">
        <v>En Progreso</v>
      </c>
      <c r="AN578" t="str">
        <v>Compra e instalación del equipo</v>
      </c>
      <c r="AO578" t="str">
        <v>No</v>
      </c>
      <c r="AP578" t="str">
        <v>Evento controlado rápidamente</v>
      </c>
      <c r="AQ578" t="str">
        <v>14:00</v>
      </c>
      <c r="AR578" t="str">
        <v>16:00</v>
      </c>
    </row>
  </sheetData>
  <pageMargins left="0.7" right="0.7" top="0.75" bottom="0.75" header="0.3" footer="0.3"/>
  <ignoredErrors>
    <ignoredError numberStoredAsText="1" sqref="A1:AR578"/>
  </ignoredErrors>
</worksheet>
</file>

<file path=xl/worksheets/sheet2.xml><?xml version="1.0" encoding="utf-8"?>
<worksheet xmlns="http://schemas.openxmlformats.org/spreadsheetml/2006/main" xmlns:r="http://schemas.openxmlformats.org/officeDocument/2006/relationships">
  <dimension ref="A1:AB179"/>
  <sheetViews>
    <sheetView workbookViewId="0" rightToLeft="0"/>
  </sheetViews>
  <sheetData>
    <row r="1">
      <c r="A1" t="str">
        <v>NOMBRE PTO OPERACIONAL</v>
      </c>
      <c r="B1" t="str">
        <v>COD SAP</v>
      </c>
      <c r="C1" t="str">
        <v>UUNN</v>
      </c>
      <c r="D1" t="str">
        <v>BANDERA</v>
      </c>
      <c r="E1" t="str">
        <v>REGION</v>
      </c>
      <c r="F1" t="str">
        <v>DIRECCION</v>
      </c>
      <c r="G1" t="str">
        <v>CIUDAD</v>
      </c>
      <c r="H1" t="str">
        <v>GERENTE</v>
      </c>
      <c r="I1" t="str">
        <v>N° CEL DIRECTOR</v>
      </c>
      <c r="J1" t="str">
        <v>ASISTENTE</v>
      </c>
      <c r="K1" t="str">
        <v>N° CEL ASISTENTE</v>
      </c>
      <c r="L1" t="str">
        <v>REGIONAL NEGOCIO</v>
      </c>
      <c r="M1" t="str">
        <v>N° CEL REGIONAL NEG</v>
      </c>
      <c r="N1" t="str">
        <v>JEFE SECCION DE CAJAS</v>
      </c>
      <c r="O1" t="str">
        <v>N° CEL SECCION CAJAS</v>
      </c>
      <c r="P1" t="str">
        <v>FIELD SUPPORT</v>
      </c>
      <c r="Q1" t="str">
        <v>TIENDA REMOTA</v>
      </c>
      <c r="R1" t="str">
        <v>FIELD SUPPORT SUPERVISOR</v>
      </c>
      <c r="S1" t="str">
        <v>N° CEL FIELD SUPPORT SUPERVISOR</v>
      </c>
      <c r="T1" t="str">
        <v>latitud</v>
      </c>
      <c r="U1" t="str">
        <v>longitud</v>
      </c>
    </row>
    <row r="2">
      <c r="A2" t="str">
        <v>J009 UNICENTRO</v>
      </c>
      <c r="B2" t="str">
        <v>J009</v>
      </c>
      <c r="C2" t="str">
        <v>SUPERMERCADOS</v>
      </c>
      <c r="D2" t="str">
        <v>JUMBO</v>
      </c>
      <c r="E2" t="str">
        <v>OCCIDENTE</v>
      </c>
      <c r="F2" t="str">
        <v>AVENIDA 30 DE AGOSTO FRENTE AL AEROPUERTO</v>
      </c>
      <c r="G2" t="str">
        <v>PEREIRA</v>
      </c>
      <c r="H2" t="str">
        <v>EDWARD STEVEN ORTIZ GUERRERO</v>
      </c>
      <c r="I2" t="str">
        <v>315 5620942</v>
      </c>
      <c r="J2" t="str">
        <v>ACENETH LOPEZ</v>
      </c>
      <c r="K2">
        <v>3125259452</v>
      </c>
      <c r="L2" t="str">
        <v>FABER MARTINEZ</v>
      </c>
      <c r="M2">
        <v>3114621087</v>
      </c>
      <c r="N2" t="str">
        <v>HENRY BUITRAGO</v>
      </c>
      <c r="O2">
        <v>3006182754</v>
      </c>
      <c r="P2" t="str">
        <v>STHARLYN ZULETA</v>
      </c>
      <c r="Q2" t="str">
        <v>NO</v>
      </c>
      <c r="R2" t="str">
        <v>MIGUEL ANGEL CAICEDO ANGULO</v>
      </c>
      <c r="S2">
        <v>3176406586</v>
      </c>
      <c r="T2">
        <v>4.809076</v>
      </c>
      <c r="U2">
        <v>-75.742443</v>
      </c>
    </row>
    <row r="3">
      <c r="A3" t="str">
        <v>J027 RIONEGRO</v>
      </c>
      <c r="B3" t="str">
        <v>J027</v>
      </c>
      <c r="C3" t="str">
        <v>SUPERMERCADOS</v>
      </c>
      <c r="D3" t="str">
        <v>JUMBO</v>
      </c>
      <c r="E3" t="str">
        <v>CENTRO</v>
      </c>
      <c r="F3" t="str">
        <v>DIRECCIÓN DG51B#38-44 RIONEGRO</v>
      </c>
      <c r="G3" t="str">
        <v>RIONEGRO</v>
      </c>
      <c r="H3" t="str">
        <v>DIEGO ORTIZ</v>
      </c>
      <c r="I3" t="str">
        <v>312 5883162</v>
      </c>
      <c r="J3" t="str">
        <v>KATHE MARIN</v>
      </c>
      <c r="K3" t="str">
        <v>304 6703581</v>
      </c>
      <c r="L3" t="str">
        <v>FABER MARTINEZ</v>
      </c>
      <c r="M3" t="str">
        <v>311 4621087</v>
      </c>
      <c r="N3" t="str">
        <v>YOLANDA GALVIS</v>
      </c>
      <c r="O3" t="str">
        <v>310 3720178</v>
      </c>
      <c r="P3" t="str">
        <v>GABRIEL FONSECA</v>
      </c>
      <c r="Q3" t="str">
        <v>SI</v>
      </c>
      <c r="R3" t="str">
        <v>DAVID ESTEBAN HIGUITA ESCOBAR</v>
      </c>
      <c r="S3">
        <v>3174298883</v>
      </c>
      <c r="T3">
        <v>6.141997</v>
      </c>
      <c r="U3">
        <v>-75.380008</v>
      </c>
    </row>
    <row r="4">
      <c r="A4" t="str">
        <v>J013 VALLE DE LILI</v>
      </c>
      <c r="B4" t="str">
        <v>J013</v>
      </c>
      <c r="C4" t="str">
        <v>SUPERMERCADOS</v>
      </c>
      <c r="D4" t="str">
        <v>JUMBO</v>
      </c>
      <c r="E4" t="str">
        <v>OCCIDENTE</v>
      </c>
      <c r="F4" t="str">
        <v>CRA. 98 N° 16-50 CENTRO COMERCIAL JARDÍN PLAZA</v>
      </c>
      <c r="G4" t="str">
        <v>CALI</v>
      </c>
      <c r="H4" t="str">
        <v>MARCO GARCIA DUQUE</v>
      </c>
      <c r="I4">
        <v>3138701353</v>
      </c>
      <c r="J4" t="str">
        <v>BRENDY LEANA MOSQUERA MOSQUERA</v>
      </c>
      <c r="K4">
        <v>3174275878</v>
      </c>
      <c r="L4" t="str">
        <v>FABER MARTINEZ</v>
      </c>
      <c r="M4">
        <v>3114621087</v>
      </c>
      <c r="N4" t="str">
        <v>JHON ALMACHE</v>
      </c>
      <c r="O4">
        <v>3178946300</v>
      </c>
      <c r="P4" t="str">
        <v>EDWIN BOLAÑOS</v>
      </c>
      <c r="Q4" t="str">
        <v>SI</v>
      </c>
      <c r="R4" t="str">
        <v>MIGUEL ANGEL CAICEDO ANGULO</v>
      </c>
      <c r="S4">
        <v>3176406586</v>
      </c>
      <c r="T4">
        <v>3.369427</v>
      </c>
      <c r="U4">
        <v>-76.52849</v>
      </c>
    </row>
    <row r="5">
      <c r="A5" t="str">
        <v>J030 EL LIMONAR</v>
      </c>
      <c r="B5" t="str">
        <v>J030</v>
      </c>
      <c r="C5" t="str">
        <v>SUPERMERCADOS</v>
      </c>
      <c r="D5" t="str">
        <v>JUMBO</v>
      </c>
      <c r="E5" t="str">
        <v>OCCIDENTE</v>
      </c>
      <c r="F5" t="str">
        <v>CLL 5 N° 69-09 CALI; VALLE DEL CAUCA</v>
      </c>
      <c r="G5" t="str">
        <v>CALI</v>
      </c>
      <c r="H5" t="str">
        <v>MARCO GARCIA DUQUE</v>
      </c>
      <c r="I5">
        <v>3138701353</v>
      </c>
      <c r="J5" t="str">
        <v>PAULA ACOSTA</v>
      </c>
      <c r="K5">
        <v>3183444041</v>
      </c>
      <c r="L5" t="str">
        <v>FABER MARTINEZ</v>
      </c>
      <c r="M5">
        <v>3114621087</v>
      </c>
      <c r="N5" t="str">
        <v>ALEJANDRA SUAREZ</v>
      </c>
      <c r="O5">
        <v>3135272193</v>
      </c>
      <c r="P5" t="str">
        <v>EDWIN BOLAÑOS</v>
      </c>
      <c r="Q5" t="str">
        <v>SI</v>
      </c>
      <c r="R5" t="str">
        <v>MIGUEL ANGEL CAICEDO ANGULO</v>
      </c>
      <c r="S5">
        <v>3176406586</v>
      </c>
      <c r="T5">
        <v>3.394579</v>
      </c>
      <c r="U5">
        <v>-76.545139</v>
      </c>
    </row>
    <row r="6">
      <c r="A6" t="str">
        <v>J031 CALI CHIPICHAPE</v>
      </c>
      <c r="B6" t="str">
        <v>J031</v>
      </c>
      <c r="C6" t="str">
        <v>SUPERMERCADOS</v>
      </c>
      <c r="D6" t="str">
        <v>JUMBO</v>
      </c>
      <c r="E6" t="str">
        <v>OCCIDENTE</v>
      </c>
      <c r="F6" t="str">
        <v>CL. 40 NTE. #6A-45 CALI; VALLE DEL CAUCA</v>
      </c>
      <c r="G6" t="str">
        <v>CALI</v>
      </c>
      <c r="H6" t="str">
        <v>ENILSA TROCHEZ</v>
      </c>
      <c r="I6">
        <v>3182969596</v>
      </c>
      <c r="J6" t="str">
        <v>PAULA ACOSTA</v>
      </c>
      <c r="K6">
        <v>3183444041</v>
      </c>
      <c r="L6" t="str">
        <v>FABER MARTINEZ</v>
      </c>
      <c r="M6">
        <v>3114621087</v>
      </c>
      <c r="N6" t="str">
        <v>PAOLA RODRIGUEZ</v>
      </c>
      <c r="O6">
        <v>3007728849</v>
      </c>
      <c r="P6" t="str">
        <v>GIOVANNA LÓPEZ</v>
      </c>
      <c r="Q6" t="str">
        <v>SI</v>
      </c>
      <c r="R6" t="str">
        <v>MIGUEL ANGEL CAICEDO ANGULO</v>
      </c>
      <c r="S6">
        <v>3176406586</v>
      </c>
      <c r="T6">
        <v>3.479148</v>
      </c>
      <c r="U6">
        <v>-76.52776</v>
      </c>
    </row>
    <row r="7">
      <c r="A7" t="str">
        <v>J044 CHIA</v>
      </c>
      <c r="B7" t="str">
        <v>J044</v>
      </c>
      <c r="C7" t="str">
        <v>SUPERMERCADOS</v>
      </c>
      <c r="D7" t="str">
        <v>JUMBO</v>
      </c>
      <c r="E7" t="str">
        <v>BOGOTA</v>
      </c>
      <c r="F7" t="str">
        <v>AVENIDA PRADILLA # 2 E - 71</v>
      </c>
      <c r="G7" t="str">
        <v>CHIA</v>
      </c>
      <c r="H7" t="str">
        <v>CARLOS.ALFONSO</v>
      </c>
      <c r="I7">
        <v>3202354917</v>
      </c>
      <c r="J7" t="str">
        <v>BARRERA BAUTISTA; ANGI DANIELA</v>
      </c>
      <c r="K7">
        <v>3007092113</v>
      </c>
      <c r="L7" t="str">
        <v>JUAN OSPINA</v>
      </c>
      <c r="M7">
        <v>3104812438</v>
      </c>
      <c r="N7" t="str">
        <v>AVILA VARELA; SANDRA MILENA</v>
      </c>
      <c r="O7">
        <v>3112580526</v>
      </c>
      <c r="P7" t="str">
        <v>JOHAN SEBASTIAN BORDA</v>
      </c>
      <c r="Q7" t="str">
        <v>NO</v>
      </c>
      <c r="R7" t="str">
        <v>JUAN FERNANDO CASTRO RODRIGUEZ</v>
      </c>
      <c r="S7">
        <v>3176563553</v>
      </c>
      <c r="T7">
        <v>4.863998</v>
      </c>
      <c r="U7">
        <v>-74.04356</v>
      </c>
    </row>
    <row r="8">
      <c r="A8" t="str">
        <v>J045 AV DEL FERROCARRIL SANTA MARTA</v>
      </c>
      <c r="B8" t="str">
        <v>J045</v>
      </c>
      <c r="C8" t="str">
        <v>SUPERMERCADOS</v>
      </c>
      <c r="D8" t="str">
        <v>JUMBO</v>
      </c>
      <c r="E8" t="str">
        <v>COSTA</v>
      </c>
      <c r="F8" t="str">
        <v>CRA. 15 N° 29-116 C.CIAL OCEAN MALL; SANTA MARTA</v>
      </c>
      <c r="G8" t="str">
        <v>SANTA MARTA</v>
      </c>
      <c r="H8" t="str">
        <v>LUIS PEREZ VELEZ</v>
      </c>
      <c r="I8" t="str">
        <v>316 6902003</v>
      </c>
      <c r="J8" t="str">
        <v>CATALINA GONZALEZ</v>
      </c>
      <c r="K8" t="str">
        <v>300 7735429</v>
      </c>
      <c r="L8" t="str">
        <v>HELEN PARRA</v>
      </c>
      <c r="M8" t="str">
        <v>311 2776187</v>
      </c>
      <c r="N8" t="str">
        <v>JORGE LUQUE</v>
      </c>
      <c r="O8">
        <v>3004352050</v>
      </c>
      <c r="P8" t="str">
        <v>ALVEIRO HOYOS</v>
      </c>
      <c r="Q8" t="str">
        <v>SI</v>
      </c>
      <c r="R8" t="str">
        <v>CELSO JOSE NIEBLES TACHE</v>
      </c>
      <c r="S8">
        <v>3174359755</v>
      </c>
      <c r="T8">
        <v>11.231457</v>
      </c>
      <c r="U8">
        <v>-74.19947</v>
      </c>
    </row>
    <row r="9">
      <c r="A9" t="str">
        <v>J036 POPAYAN CAMPANARIO</v>
      </c>
      <c r="B9" t="str">
        <v>J036</v>
      </c>
      <c r="C9" t="str">
        <v>SUPERMERCADOS</v>
      </c>
      <c r="D9" t="str">
        <v>JUMBO</v>
      </c>
      <c r="E9" t="str">
        <v>OCCIDENTE</v>
      </c>
      <c r="F9" t="str">
        <v>CRA 9N° 24 A-21 C.CIAL CAMPANARIO; POPAYÁN; CAUCA</v>
      </c>
      <c r="G9" t="str">
        <v>POPAYAN</v>
      </c>
      <c r="H9" t="str">
        <v>BERNARDO AGREDO</v>
      </c>
      <c r="I9">
        <v>3203062354</v>
      </c>
      <c r="J9" t="str">
        <v>RUBY LEDEZMA</v>
      </c>
      <c r="K9">
        <v>3216748512</v>
      </c>
      <c r="L9" t="str">
        <v>FABER MARTINEZ</v>
      </c>
      <c r="M9">
        <v>3114621087</v>
      </c>
      <c r="N9" t="str">
        <v>OLDIN GABRIEL IDROBO</v>
      </c>
      <c r="O9" t="str">
        <v>312 2021760</v>
      </c>
      <c r="P9" t="str">
        <v>STHARLYN ZULETA</v>
      </c>
      <c r="Q9" t="str">
        <v>SI</v>
      </c>
      <c r="R9" t="str">
        <v>MIGUEL ANGEL CAICEDO ANGULO</v>
      </c>
      <c r="S9">
        <v>3176406586</v>
      </c>
      <c r="T9">
        <v>2.459508</v>
      </c>
      <c r="U9">
        <v>-76.594707</v>
      </c>
    </row>
    <row r="10">
      <c r="A10" t="str">
        <v>J126 SAN SILVESTRE</v>
      </c>
      <c r="B10" t="str">
        <v>J126</v>
      </c>
      <c r="C10" t="str">
        <v>SUPERMERCADOS</v>
      </c>
      <c r="D10" t="str">
        <v>JUMBO</v>
      </c>
      <c r="E10" t="str">
        <v>CENTRO</v>
      </c>
      <c r="F10" t="str">
        <v>CRA. 19 Nº 59 - 19 C.CIAL. SAN SILVESTRE LOCAL 101 A</v>
      </c>
      <c r="G10" t="str">
        <v>BARRANCABERMEJA</v>
      </c>
      <c r="H10" t="str">
        <v>CARLOS PACHECO</v>
      </c>
      <c r="I10" t="str">
        <v>312 3770059</v>
      </c>
      <c r="J10" t="str">
        <v>YULI TATIANA SARMIENTO</v>
      </c>
      <c r="K10">
        <v>3143632108</v>
      </c>
      <c r="L10" t="str">
        <v>HELEN PARRA</v>
      </c>
      <c r="M10">
        <v>3112776187</v>
      </c>
      <c r="N10" t="str">
        <v>LAIDY MEJIA</v>
      </c>
      <c r="O10">
        <v>3125319396</v>
      </c>
      <c r="P10" t="str">
        <v>ANDRES BORNACHERA</v>
      </c>
      <c r="Q10" t="str">
        <v>SI</v>
      </c>
      <c r="R10" t="str">
        <v>DAVID ESTEBAN HIGUITA ESCOBAR</v>
      </c>
      <c r="S10">
        <v>3174298883</v>
      </c>
      <c r="T10">
        <v>7.067276</v>
      </c>
      <c r="U10">
        <v>-73.8582</v>
      </c>
    </row>
    <row r="11">
      <c r="A11" t="str">
        <v>J185 YOPAL</v>
      </c>
      <c r="B11" t="str">
        <v>J185</v>
      </c>
      <c r="C11" t="str">
        <v>SUPERMERCADOS</v>
      </c>
      <c r="D11" t="str">
        <v>JUMBO</v>
      </c>
      <c r="E11" t="str">
        <v>COSTA</v>
      </c>
      <c r="F11" t="str">
        <v>CARRERA 29 NO. 14-47</v>
      </c>
      <c r="G11" t="str">
        <v>YOPAL</v>
      </c>
      <c r="H11" t="str">
        <v>RUBEN DARIO MOJICA</v>
      </c>
      <c r="I11" t="str">
        <v>320 3063996</v>
      </c>
      <c r="J11" t="str">
        <v>ELIZABETH VELASCO</v>
      </c>
      <c r="K11" t="str">
        <v>314 4737175</v>
      </c>
      <c r="L11" t="str">
        <v>ANDRES SOPO</v>
      </c>
      <c r="M11" t="str">
        <v>311 8766829</v>
      </c>
      <c r="N11" t="str">
        <v>DIANA CAMPOS</v>
      </c>
      <c r="O11">
        <v>3132701544</v>
      </c>
      <c r="P11" t="str">
        <v>ALVEIRO HOYOS</v>
      </c>
      <c r="Q11" t="str">
        <v>SI</v>
      </c>
      <c r="R11" t="str">
        <v>CELSO JOSE NIEBLES TACHE</v>
      </c>
      <c r="S11">
        <v>3174359755</v>
      </c>
      <c r="T11">
        <v>5.347809</v>
      </c>
      <c r="U11">
        <v>-72.390028</v>
      </c>
    </row>
    <row r="12">
      <c r="A12" t="str">
        <v>J191 CHIA BAZAAR</v>
      </c>
      <c r="B12" t="str">
        <v>J191</v>
      </c>
      <c r="C12" t="str">
        <v>SUPERMERCADOS</v>
      </c>
      <c r="D12" t="str">
        <v>JUMBO</v>
      </c>
      <c r="E12" t="str">
        <v>BOGOTA</v>
      </c>
      <c r="F12" t="str">
        <v>KILÓMETRO 2; VÍA CHÍA - CAJICÁ; LOCAL 1-15A; C. CIAL BAZAAR</v>
      </c>
      <c r="G12" t="str">
        <v>CHIA</v>
      </c>
      <c r="H12" t="str">
        <v>DANIEL MOTTA</v>
      </c>
      <c r="I12">
        <v>3102138675</v>
      </c>
      <c r="J12" t="str">
        <v>DAYAN QUINTERO</v>
      </c>
      <c r="K12">
        <v>3057810121</v>
      </c>
      <c r="L12" t="str">
        <v>JUAN OSPINA</v>
      </c>
      <c r="M12">
        <v>3104812438</v>
      </c>
      <c r="N12" t="str">
        <v>VANEGAS PULIDO; OLGA MIREYA</v>
      </c>
      <c r="O12" t="str">
        <v>310 5842038</v>
      </c>
      <c r="P12" t="str">
        <v>JOHAN SEBASTIAN BORDA</v>
      </c>
      <c r="Q12" t="str">
        <v>NO</v>
      </c>
      <c r="R12" t="str">
        <v>JUAN FERNANDO CASTRO RODRIGUEZ</v>
      </c>
      <c r="S12">
        <v>3176563553</v>
      </c>
      <c r="T12">
        <v>4.885433</v>
      </c>
      <c r="U12">
        <v>-74.037008</v>
      </c>
    </row>
    <row r="13">
      <c r="A13" t="str">
        <v>L057 LA DORADA|CARNES</v>
      </c>
      <c r="B13" t="str">
        <v>L057</v>
      </c>
      <c r="C13" t="str">
        <v>SUPERMERCADOS</v>
      </c>
      <c r="D13" t="str">
        <v>CD SUPERMERCADOS</v>
      </c>
      <c r="E13" t="str">
        <v>CENTRO</v>
      </c>
      <c r="F13" t="str">
        <v>KM 6 VÍA A NORCACIA</v>
      </c>
      <c r="G13" t="str">
        <v>DORADA</v>
      </c>
      <c r="H13" t="str">
        <v>VICTOR VASQUEZ</v>
      </c>
      <c r="I13" t="str">
        <v>313 8590666</v>
      </c>
      <c r="J13" t="str">
        <v>VICTOR VASQUEZ</v>
      </c>
      <c r="K13" t="str">
        <v>313 8590666</v>
      </c>
      <c r="L13" t="str">
        <v>FABER MARTINEZ</v>
      </c>
      <c r="M13" t="str">
        <v>311 4621087</v>
      </c>
      <c r="P13" t="str">
        <v>GABRIEL FONSECA</v>
      </c>
      <c r="Q13" t="str">
        <v>SI</v>
      </c>
      <c r="R13" t="str">
        <v>DAVID ESTEBAN HIGUITA ESCOBAR</v>
      </c>
      <c r="S13">
        <v>3174298883</v>
      </c>
      <c r="T13">
        <v>5.646667</v>
      </c>
      <c r="U13">
        <v>-74.741389</v>
      </c>
    </row>
    <row r="14">
      <c r="A14" t="str">
        <v>J047 GIRARDOT</v>
      </c>
      <c r="B14" t="str">
        <v>J047</v>
      </c>
      <c r="C14" t="str">
        <v>SUPERMERCADOS</v>
      </c>
      <c r="D14" t="str">
        <v>JUMBO</v>
      </c>
      <c r="E14" t="str">
        <v>OCCIDENTE</v>
      </c>
      <c r="F14" t="str">
        <v>CALLE 28 A N.12-30 BARRIO: MIRAFLORES</v>
      </c>
      <c r="G14" t="str">
        <v>GIRARDOT</v>
      </c>
      <c r="H14" t="str">
        <v>WILSON CASTIBLANCO</v>
      </c>
      <c r="I14">
        <v>3164740333</v>
      </c>
      <c r="J14" t="str">
        <v>LUISA FERNADO ORTIZ</v>
      </c>
      <c r="K14">
        <v>3118453732</v>
      </c>
      <c r="L14" t="str">
        <v>ANDRES SOPO</v>
      </c>
      <c r="M14">
        <v>3118766829</v>
      </c>
      <c r="N14" t="str">
        <v>ARMANDO CERON</v>
      </c>
      <c r="O14">
        <v>3118781135</v>
      </c>
      <c r="P14" t="str">
        <v>GIOVANNA LÓPEZ</v>
      </c>
      <c r="Q14" t="str">
        <v>SI</v>
      </c>
      <c r="R14" t="str">
        <v>MIGUEL ANGEL CAICEDO ANGULO</v>
      </c>
      <c r="S14">
        <v>3176406586</v>
      </c>
      <c r="T14">
        <v>4.305344</v>
      </c>
      <c r="U14">
        <v>-74.803705</v>
      </c>
    </row>
    <row r="15">
      <c r="A15" t="str">
        <v>J076 UNICENTRO TUNJA</v>
      </c>
      <c r="B15" t="str">
        <v>J076</v>
      </c>
      <c r="C15" t="str">
        <v>SUPERMERCADOS</v>
      </c>
      <c r="D15" t="str">
        <v>JUMBO</v>
      </c>
      <c r="E15" t="str">
        <v>OCCIDENTE</v>
      </c>
      <c r="F15" t="str">
        <v>AV. UNIVERSITARIA CON CALLE 41 BARRIO SANTA INÉS</v>
      </c>
      <c r="G15" t="str">
        <v>TUNJA</v>
      </c>
      <c r="H15" t="str">
        <v>MARTIN NIÑO</v>
      </c>
      <c r="I15">
        <v>3208653331</v>
      </c>
      <c r="J15" t="str">
        <v>ANGIE TATIANA MALDONADO MALAVER</v>
      </c>
      <c r="K15" t="str">
        <v>323 3965576</v>
      </c>
      <c r="L15" t="str">
        <v>ANDRES SOPO</v>
      </c>
      <c r="M15" t="str">
        <v>311 8766829</v>
      </c>
      <c r="N15" t="str">
        <v>MILENA PEREZ CUERVO</v>
      </c>
      <c r="O15">
        <v>3202328368</v>
      </c>
      <c r="P15" t="str">
        <v>GIOVANNA LÓPEZ</v>
      </c>
      <c r="Q15" t="str">
        <v>NO</v>
      </c>
      <c r="R15" t="str">
        <v>MIGUEL ANGEL CAICEDO ANGULO</v>
      </c>
      <c r="S15">
        <v>3176406586</v>
      </c>
      <c r="T15">
        <v>5.546401</v>
      </c>
      <c r="U15">
        <v>-73.349386</v>
      </c>
    </row>
    <row r="16">
      <c r="A16" t="str">
        <v>J128 PASTO UNICENTRO</v>
      </c>
      <c r="B16" t="str">
        <v>J128</v>
      </c>
      <c r="C16" t="str">
        <v>SUPERMERCADOS</v>
      </c>
      <c r="D16" t="str">
        <v>JUMBO</v>
      </c>
      <c r="E16" t="str">
        <v>OCCIDENTE</v>
      </c>
      <c r="F16" t="str">
        <v>C.C. UNICENTRO; CLL. 11 Nº 34 - 78</v>
      </c>
      <c r="G16" t="str">
        <v>PASTO</v>
      </c>
      <c r="H16" t="str">
        <v>LEONARDO PEÑA</v>
      </c>
      <c r="I16" t="str">
        <v>315 5620942</v>
      </c>
      <c r="J16" t="str">
        <v>MARITZA RODRIGUEZ</v>
      </c>
      <c r="K16">
        <v>3187684178</v>
      </c>
      <c r="L16" t="str">
        <v>FABER MARTINEZ</v>
      </c>
      <c r="M16" t="str">
        <v>311 4621087</v>
      </c>
      <c r="N16" t="str">
        <v>LUIS ROSERO</v>
      </c>
      <c r="O16">
        <v>3172972200</v>
      </c>
      <c r="P16" t="str">
        <v>EDWIN BOLAÑOS</v>
      </c>
      <c r="Q16" t="str">
        <v>NO</v>
      </c>
      <c r="R16" t="str">
        <v>MIGUEL ANGEL CAICEDO ANGULO</v>
      </c>
      <c r="S16">
        <v>3176406586</v>
      </c>
      <c r="T16">
        <v>1.216637</v>
      </c>
      <c r="U16">
        <v>-77.288542</v>
      </c>
    </row>
    <row r="17">
      <c r="A17" t="str">
        <v>L095 YUMBO|CROSS DOCKING SECOS</v>
      </c>
      <c r="B17" t="str">
        <v>L095</v>
      </c>
      <c r="C17" t="str">
        <v>SUPERMERCADOS</v>
      </c>
      <c r="D17" t="str">
        <v>CD SUPERMERCADOS</v>
      </c>
      <c r="E17" t="str">
        <v>OCCIDENTE</v>
      </c>
      <c r="F17" t="str">
        <v>CRA 35A # 16-80 BODEGA 9 PARQUE INDUSTRIAL CORTIJO (XD SECOS)</v>
      </c>
      <c r="G17" t="str">
        <v>YUMBO</v>
      </c>
      <c r="H17" t="str">
        <v>JESSICA STEFFANIA CARDENAS</v>
      </c>
      <c r="I17">
        <v>3187125391</v>
      </c>
      <c r="L17" t="str">
        <v>HARBEY ROCHA</v>
      </c>
      <c r="M17">
        <v>3168770231</v>
      </c>
      <c r="P17" t="str">
        <v>EDWIN BOLAÑOS</v>
      </c>
      <c r="Q17" t="str">
        <v>SI</v>
      </c>
      <c r="R17" t="str">
        <v>MIGUEL ANGEL CAICEDO ANGULO</v>
      </c>
      <c r="S17">
        <v>3176406586</v>
      </c>
      <c r="T17">
        <v>3.503843</v>
      </c>
      <c r="U17">
        <v>-76.501499</v>
      </c>
    </row>
    <row r="18">
      <c r="A18" t="str">
        <v>L187 YUMBO|FRUVER</v>
      </c>
      <c r="B18" t="str">
        <v>L187</v>
      </c>
      <c r="C18" t="str">
        <v>SUPERMERCADOS</v>
      </c>
      <c r="D18" t="str">
        <v>CD SUPERMERCADOS</v>
      </c>
      <c r="E18" t="str">
        <v>OCCIDENTE</v>
      </c>
      <c r="F18" t="str">
        <v>CRA 25 A 12 -98 (FRUVER-FRÍOS)</v>
      </c>
      <c r="G18" t="str">
        <v>YUMBO</v>
      </c>
      <c r="H18" t="str">
        <v>DIANA LEMOS</v>
      </c>
      <c r="I18">
        <v>3204940358</v>
      </c>
      <c r="L18" t="str">
        <v>JOHAN RENE GUERRA</v>
      </c>
      <c r="M18">
        <v>3188972685</v>
      </c>
      <c r="P18" t="str">
        <v>EDWIN BOLAÑOS</v>
      </c>
      <c r="Q18" t="str">
        <v>SI</v>
      </c>
      <c r="R18" t="str">
        <v>MIGUEL ANGEL CAICEDO ANGULO</v>
      </c>
      <c r="S18">
        <v>3176406586</v>
      </c>
      <c r="T18">
        <v>3.507146</v>
      </c>
      <c r="U18">
        <v>-76.509397</v>
      </c>
    </row>
    <row r="19">
      <c r="A19" t="str">
        <v>M006 PALMIRA</v>
      </c>
      <c r="B19" t="str">
        <v>M006</v>
      </c>
      <c r="C19" t="str">
        <v>SUPERMERCADOS</v>
      </c>
      <c r="D19" t="str">
        <v>METRO</v>
      </c>
      <c r="E19" t="str">
        <v>OCCIDENTE</v>
      </c>
      <c r="F19" t="str">
        <v>CARRERA 28 CON CALLE 43</v>
      </c>
      <c r="G19" t="str">
        <v>PALMIRA</v>
      </c>
      <c r="H19" t="str">
        <v>PAULA GIRALDO</v>
      </c>
      <c r="I19">
        <v>3124577117</v>
      </c>
      <c r="J19" t="str">
        <v>ANDREA HURTADO</v>
      </c>
      <c r="K19">
        <v>3166434021</v>
      </c>
      <c r="L19" t="str">
        <v>ARJAIL GONZALEZ</v>
      </c>
      <c r="M19">
        <v>3108541919</v>
      </c>
      <c r="N19" t="str">
        <v>RAMIRO GONZALEZ</v>
      </c>
      <c r="O19">
        <v>3162926535</v>
      </c>
      <c r="P19" t="str">
        <v>STHARLYN ZULETA</v>
      </c>
      <c r="Q19" t="str">
        <v>SI</v>
      </c>
      <c r="R19" t="str">
        <v>MIGUEL ANGEL CAICEDO ANGULO</v>
      </c>
      <c r="S19">
        <v>3176406586</v>
      </c>
      <c r="T19">
        <v>3.539555</v>
      </c>
      <c r="U19">
        <v>-76.296577</v>
      </c>
    </row>
    <row r="20">
      <c r="A20" t="str">
        <v>M038 NEIVA CENTRO DE CONVENCIONES</v>
      </c>
      <c r="B20" t="str">
        <v>M038</v>
      </c>
      <c r="C20" t="str">
        <v>SUPERMERCADOS</v>
      </c>
      <c r="D20" t="str">
        <v>METRO</v>
      </c>
      <c r="E20" t="str">
        <v>COSTA</v>
      </c>
      <c r="F20" t="str">
        <v>CRA 5 # 23-53</v>
      </c>
      <c r="G20" t="str">
        <v>NEIVA</v>
      </c>
      <c r="H20" t="str">
        <v>FABIO ACOSTA CAMINO</v>
      </c>
      <c r="I20">
        <v>3104835139</v>
      </c>
      <c r="J20" t="str">
        <v>YENNY PICHINA</v>
      </c>
      <c r="K20">
        <v>3213283118</v>
      </c>
      <c r="L20" t="str">
        <v>EDUARDO GOMEZ</v>
      </c>
      <c r="M20">
        <v>3125883161</v>
      </c>
      <c r="N20" t="str">
        <v>ANA MARIA NARVAEZ ALDANA</v>
      </c>
      <c r="O20">
        <v>3214989570</v>
      </c>
      <c r="P20" t="str">
        <v>ALVARO MARTINEZ</v>
      </c>
      <c r="Q20" t="str">
        <v>SI</v>
      </c>
      <c r="R20" t="str">
        <v>CELSO JOSE NIEBLES TACHE</v>
      </c>
      <c r="S20">
        <v>3174359755</v>
      </c>
      <c r="T20">
        <v>2.938197</v>
      </c>
      <c r="U20">
        <v>-75.293559</v>
      </c>
    </row>
    <row r="21">
      <c r="A21" t="str">
        <v>M039 GIRON</v>
      </c>
      <c r="B21" t="str">
        <v>M039</v>
      </c>
      <c r="C21" t="str">
        <v>SUPERMERCADOS</v>
      </c>
      <c r="D21" t="str">
        <v>METRO</v>
      </c>
      <c r="E21" t="str">
        <v>CENTRO</v>
      </c>
      <c r="F21" t="str">
        <v>CALLE 25 (AV. LOS CAYENES) ENTRE CRA. 22 Y 21A (BULEVAR LAS CEIBAS)</v>
      </c>
      <c r="G21" t="str">
        <v>GIRÓN</v>
      </c>
      <c r="H21" t="str">
        <v>JENNY AYALA</v>
      </c>
      <c r="I21">
        <v>3213137207</v>
      </c>
      <c r="J21" t="str">
        <v>QUINTERO MUNOZ; YULY KATHERINE &lt;YULI.QUINTERO@CENCOSUD.COM.CO&gt;</v>
      </c>
      <c r="K21">
        <v>3186997468</v>
      </c>
      <c r="L21" t="str">
        <v>ARJAIL GONZALEZ</v>
      </c>
      <c r="M21" t="str">
        <v>310 8541919</v>
      </c>
      <c r="N21" t="str">
        <v>MARIA ORTIZ</v>
      </c>
      <c r="O21">
        <v>3134965060</v>
      </c>
      <c r="P21" t="str">
        <v>NESTOR LOZANO</v>
      </c>
      <c r="Q21" t="str">
        <v>NO</v>
      </c>
      <c r="R21" t="str">
        <v>DAVID ESTEBAN HIGUITA ESCOBAR</v>
      </c>
      <c r="S21">
        <v>3174298883</v>
      </c>
      <c r="T21">
        <v>7.064252</v>
      </c>
      <c r="U21">
        <v>-73.167603</v>
      </c>
    </row>
    <row r="22">
      <c r="A22" t="str">
        <v>M040 RIOHACHA</v>
      </c>
      <c r="B22" t="str">
        <v>M040</v>
      </c>
      <c r="C22" t="str">
        <v>SUPERMERCADOS</v>
      </c>
      <c r="D22" t="str">
        <v>METRO</v>
      </c>
      <c r="E22" t="str">
        <v>COSTA</v>
      </c>
      <c r="F22" t="str">
        <v>CL. 15 ## 8 - 56 RIOHACHA ; LA GUAJIRA</v>
      </c>
      <c r="G22" t="str">
        <v>RIOHACHA</v>
      </c>
      <c r="H22" t="str">
        <v>UBERNEY OCAMPO PEREZ</v>
      </c>
      <c r="I22">
        <v>3143592875</v>
      </c>
      <c r="J22" t="str">
        <v>KAREN MANUELA PARADA BLANCHAR</v>
      </c>
      <c r="K22">
        <v>3023455781</v>
      </c>
      <c r="L22" t="str">
        <v>ARJAIL GONZALEZ</v>
      </c>
      <c r="M22" t="str">
        <v>310 8541919</v>
      </c>
      <c r="N22" t="str">
        <v>LILIANA CARDOZO</v>
      </c>
      <c r="O22">
        <v>3008409943</v>
      </c>
      <c r="P22" t="str">
        <v>WILSON ROMERO</v>
      </c>
      <c r="Q22" t="str">
        <v>SI</v>
      </c>
      <c r="R22" t="str">
        <v>CELSO JOSE NIEBLES TACHE</v>
      </c>
      <c r="S22">
        <v>3174359755</v>
      </c>
      <c r="T22">
        <v>11.543212</v>
      </c>
      <c r="U22">
        <v>-72.908766</v>
      </c>
    </row>
    <row r="23">
      <c r="A23" t="str">
        <v>M028 DUITAMA INNOVO</v>
      </c>
      <c r="B23" t="str">
        <v>M028</v>
      </c>
      <c r="C23" t="str">
        <v>SUPERMERCADOS</v>
      </c>
      <c r="D23" t="str">
        <v>METRO</v>
      </c>
      <c r="E23" t="str">
        <v>OCCIDENTE</v>
      </c>
      <c r="F23" t="str">
        <v>CALLE 20 A Nº 12 - 70</v>
      </c>
      <c r="G23" t="str">
        <v>DUITAMA</v>
      </c>
      <c r="H23" t="str">
        <v>FABIAN ALBERTO</v>
      </c>
      <c r="I23" t="str">
        <v>310 6075930</v>
      </c>
      <c r="J23" t="str">
        <v>JUDITH VEGA</v>
      </c>
      <c r="K23" t="str">
        <v>322 4310686</v>
      </c>
      <c r="L23" t="str">
        <v>ARJAIL GONZALEZ</v>
      </c>
      <c r="M23" t="str">
        <v>310 8541919</v>
      </c>
      <c r="N23" t="str">
        <v>XIMENA SEQUERA</v>
      </c>
      <c r="O23">
        <v>3208705791</v>
      </c>
      <c r="P23" t="str">
        <v>GIOVANNA LÓPEZ</v>
      </c>
      <c r="Q23" t="str">
        <v>SI</v>
      </c>
      <c r="R23" t="str">
        <v>MIGUEL ANGEL CAICEDO ANGULO</v>
      </c>
      <c r="S23">
        <v>3176406586</v>
      </c>
      <c r="T23">
        <v>5.8324</v>
      </c>
      <c r="U23">
        <v>-73.032132</v>
      </c>
    </row>
    <row r="24">
      <c r="A24" t="str">
        <v>M073 MOSQUERA</v>
      </c>
      <c r="B24" t="str">
        <v>M073</v>
      </c>
      <c r="C24" t="str">
        <v>SUPERMERCADOS</v>
      </c>
      <c r="D24" t="str">
        <v>METRO</v>
      </c>
      <c r="E24" t="str">
        <v>BOGOTA</v>
      </c>
      <c r="F24" t="str">
        <v>CALLE 5E # 5 - 90</v>
      </c>
      <c r="G24" t="str">
        <v>MOSQUERA</v>
      </c>
      <c r="H24" t="str">
        <v>JULIÁN SOLORZANO</v>
      </c>
      <c r="I24">
        <v>3214530864</v>
      </c>
      <c r="J24" t="str">
        <v>RUBY YURANY RUIZ DAZA</v>
      </c>
      <c r="K24">
        <v>3214272561</v>
      </c>
      <c r="L24" t="str">
        <v>EDUARDO GOMEZ</v>
      </c>
      <c r="M24">
        <v>3125883161</v>
      </c>
      <c r="N24" t="str">
        <v>SAAVEDRA GUTIERREZ; ANGUIE XIMENA</v>
      </c>
      <c r="O24" t="str">
        <v>320 7690867</v>
      </c>
      <c r="P24" t="str">
        <v>DIEGO ALEJANDRO CORTES ROZO</v>
      </c>
      <c r="Q24" t="str">
        <v>SI</v>
      </c>
      <c r="R24" t="str">
        <v>JUAN FERNANDO CASTRO RODRIGUEZ</v>
      </c>
      <c r="S24">
        <v>3176563553</v>
      </c>
      <c r="T24">
        <v>4.703229</v>
      </c>
      <c r="U24">
        <v>-74.222841</v>
      </c>
    </row>
    <row r="25">
      <c r="A25" t="str">
        <v>M074 FACATATIVA</v>
      </c>
      <c r="B25" t="str">
        <v>M074</v>
      </c>
      <c r="C25" t="str">
        <v>SUPERMERCADOS</v>
      </c>
      <c r="D25" t="str">
        <v>METRO</v>
      </c>
      <c r="E25" t="str">
        <v>BOGOTA</v>
      </c>
      <c r="F25" t="str">
        <v>CARRERA 10 # 8A - 12</v>
      </c>
      <c r="G25" t="str">
        <v>FACATATIVA</v>
      </c>
      <c r="H25" t="str">
        <v>LUIS ALEJANDRO HERNANDEZ</v>
      </c>
      <c r="I25" t="str">
        <v>320 8650595</v>
      </c>
      <c r="J25" t="str">
        <v>GALEANO TOPAGA;LAURA VIVIANA</v>
      </c>
      <c r="K25" t="str">
        <v>317 2318598</v>
      </c>
      <c r="L25" t="str">
        <v>EDUARDO GOMEZ</v>
      </c>
      <c r="M25">
        <v>3125883161</v>
      </c>
      <c r="N25" t="str">
        <v>VERA OSORIO; MARIA DEL PILAR</v>
      </c>
      <c r="O25" t="str">
        <v>311 8214729</v>
      </c>
      <c r="P25" t="str">
        <v>DIEGO TORRES</v>
      </c>
      <c r="Q25" t="str">
        <v>SI</v>
      </c>
      <c r="R25" t="str">
        <v>JUAN FERNANDO CASTRO RODRIGUEZ</v>
      </c>
      <c r="S25">
        <v>3176563553</v>
      </c>
      <c r="T25">
        <v>4.81846</v>
      </c>
      <c r="U25">
        <v>-74.352064</v>
      </c>
    </row>
    <row r="26">
      <c r="A26" t="str">
        <v>M032 LA 70</v>
      </c>
      <c r="B26" t="str">
        <v>M032</v>
      </c>
      <c r="C26" t="str">
        <v>SUPERMERCADOS</v>
      </c>
      <c r="D26" t="str">
        <v>METRO</v>
      </c>
      <c r="E26" t="str">
        <v>OCCIDENTE</v>
      </c>
      <c r="F26" t="str">
        <v>CL. 70 #3-80; CALI; VALLE DEL CAUCA</v>
      </c>
      <c r="G26" t="str">
        <v>CALI</v>
      </c>
      <c r="H26" t="str">
        <v>LUIS LUNA</v>
      </c>
      <c r="I26">
        <v>3042050047</v>
      </c>
      <c r="J26" t="str">
        <v>OLGA POTES</v>
      </c>
      <c r="K26">
        <v>3126031625</v>
      </c>
      <c r="L26" t="str">
        <v>ARJAIL GONZALEZ</v>
      </c>
      <c r="M26">
        <v>3108541919</v>
      </c>
      <c r="N26" t="str">
        <v>HELIO LOAIZA LOPEZ</v>
      </c>
      <c r="O26">
        <v>3007063170</v>
      </c>
      <c r="P26" t="str">
        <v>EDWIN BOLAÑOS</v>
      </c>
      <c r="Q26" t="str">
        <v>SI</v>
      </c>
      <c r="R26" t="str">
        <v>MIGUEL ANGEL CAICEDO ANGULO</v>
      </c>
      <c r="S26">
        <v>3176406586</v>
      </c>
      <c r="T26">
        <v>3.469633</v>
      </c>
      <c r="U26">
        <v>-76.486711</v>
      </c>
    </row>
    <row r="27">
      <c r="A27" t="str">
        <v>M077 ZIPAQUIRA</v>
      </c>
      <c r="B27" t="str">
        <v>M077</v>
      </c>
      <c r="C27" t="str">
        <v>SUPERMERCADOS</v>
      </c>
      <c r="D27" t="str">
        <v>METRO</v>
      </c>
      <c r="E27" t="str">
        <v>BOGOTA</v>
      </c>
      <c r="F27" t="str">
        <v>CALLE 8 # 21 - 154</v>
      </c>
      <c r="G27" t="str">
        <v>ZIPAQUIRA</v>
      </c>
      <c r="H27" t="str">
        <v>HERMAN ALBEIRO MEJIA MEJIA</v>
      </c>
      <c r="I27">
        <v>3138705460</v>
      </c>
      <c r="J27" t="str">
        <v>CONTRERAS CALDERON; YESI CATERIN</v>
      </c>
      <c r="K27" t="str">
        <v>313 7069184</v>
      </c>
      <c r="L27" t="str">
        <v>EDUARDO GOMEZ</v>
      </c>
      <c r="M27">
        <v>3125883161</v>
      </c>
      <c r="N27" t="str">
        <v>KAROLINA RODRIGUEZ</v>
      </c>
      <c r="O27">
        <v>3176819081</v>
      </c>
      <c r="P27" t="str">
        <v>JOHAN SEBASTIAN VARGAS</v>
      </c>
      <c r="Q27" t="str">
        <v>SI</v>
      </c>
      <c r="R27" t="str">
        <v>JUAN FERNANDO CASTRO RODRIGUEZ</v>
      </c>
      <c r="S27">
        <v>3176563553</v>
      </c>
      <c r="T27">
        <v>5.026222</v>
      </c>
      <c r="U27">
        <v>-73.991353</v>
      </c>
    </row>
    <row r="28">
      <c r="A28" t="str">
        <v>M085 MONTERIA</v>
      </c>
      <c r="B28" t="str">
        <v>M085</v>
      </c>
      <c r="C28" t="str">
        <v>SUPERMERCADOS</v>
      </c>
      <c r="D28" t="str">
        <v>METRO</v>
      </c>
      <c r="E28" t="str">
        <v>COSTA</v>
      </c>
      <c r="F28" t="str">
        <v>CL. 20 #2 - 54; MONTERÍA; CÓRDOBA</v>
      </c>
      <c r="G28" t="str">
        <v>MONTERIA</v>
      </c>
      <c r="H28" t="str">
        <v>CIRO JAIMES MEJIA</v>
      </c>
      <c r="I28">
        <v>3213137202</v>
      </c>
      <c r="J28" t="str">
        <v>SINDY PAOLA GONZALEZ</v>
      </c>
      <c r="K28" t="str">
        <v>300 3755764</v>
      </c>
      <c r="L28" t="str">
        <v>ARJAIL GONZALEZ</v>
      </c>
      <c r="M28" t="str">
        <v>310 8541919</v>
      </c>
      <c r="N28" t="str">
        <v>YELIS SALINAS</v>
      </c>
      <c r="O28">
        <v>3122224509</v>
      </c>
      <c r="P28" t="str">
        <v>RAFAEL ACOSTA</v>
      </c>
      <c r="Q28" t="str">
        <v>SI</v>
      </c>
      <c r="R28" t="str">
        <v>CELSO JOSE NIEBLES TACHE</v>
      </c>
      <c r="S28">
        <v>3174359755</v>
      </c>
      <c r="T28">
        <v>8.750559</v>
      </c>
      <c r="U28">
        <v>-75.890518</v>
      </c>
    </row>
    <row r="29">
      <c r="A29" t="str">
        <v>M033 CARTAGO</v>
      </c>
      <c r="B29" t="str">
        <v>M033</v>
      </c>
      <c r="C29" t="str">
        <v>SUPERMERCADOS</v>
      </c>
      <c r="D29" t="str">
        <v>METRO</v>
      </c>
      <c r="E29" t="str">
        <v>OCCIDENTE</v>
      </c>
      <c r="F29" t="str">
        <v>CALLE 9 NO 12-127</v>
      </c>
      <c r="G29" t="str">
        <v>CARTAGO</v>
      </c>
      <c r="H29" t="str">
        <v>ROJAS RINCON; CARLOS JULIO</v>
      </c>
      <c r="I29">
        <v>3133330896</v>
      </c>
      <c r="J29" t="str">
        <v>YULIANA RAMIREZ</v>
      </c>
      <c r="K29">
        <v>3217799317</v>
      </c>
      <c r="L29" t="str">
        <v>ARJAIL GONZALEZ</v>
      </c>
      <c r="M29" t="str">
        <v>310 8541919</v>
      </c>
      <c r="N29" t="str">
        <v>JEFERSON MARIN</v>
      </c>
      <c r="O29">
        <v>3206284489</v>
      </c>
      <c r="P29" t="str">
        <v>STHARLYN ZULETA</v>
      </c>
      <c r="Q29" t="str">
        <v>NO</v>
      </c>
      <c r="R29" t="str">
        <v>MIGUEL ANGEL CAICEDO ANGULO</v>
      </c>
      <c r="S29">
        <v>3176406586</v>
      </c>
      <c r="T29">
        <v>4.741984</v>
      </c>
      <c r="U29">
        <v>-75.90959</v>
      </c>
    </row>
    <row r="30">
      <c r="A30" t="str">
        <v>M179 PITALITO</v>
      </c>
      <c r="B30" t="str">
        <v>M179</v>
      </c>
      <c r="C30" t="str">
        <v>SUPERMERCADOS</v>
      </c>
      <c r="D30" t="str">
        <v>METRO</v>
      </c>
      <c r="E30" t="str">
        <v>COSTA</v>
      </c>
      <c r="F30" t="str">
        <v>CRA. 4 #16-100; PITALITO; HUILA</v>
      </c>
      <c r="G30" t="str">
        <v>PITALITO</v>
      </c>
      <c r="H30" t="str">
        <v>JAIME GALARZA</v>
      </c>
      <c r="I30">
        <v>3204881397</v>
      </c>
      <c r="J30" t="str">
        <v>CLAUDIA CABRERA</v>
      </c>
      <c r="K30">
        <v>3188798392</v>
      </c>
      <c r="L30" t="str">
        <v>EDUARDO GOMEZ</v>
      </c>
      <c r="M30">
        <v>3125883161</v>
      </c>
      <c r="N30" t="str">
        <v>DIEGO VILLADA</v>
      </c>
      <c r="O30">
        <v>3228598765</v>
      </c>
      <c r="P30" t="str">
        <v>RAFAEL ACOSTA</v>
      </c>
      <c r="Q30" t="str">
        <v>SI</v>
      </c>
      <c r="R30" t="str">
        <v>CELSO JOSE NIEBLES TACHE</v>
      </c>
      <c r="S30">
        <v>3174359755</v>
      </c>
      <c r="T30">
        <v>1.857215</v>
      </c>
      <c r="U30">
        <v>-76.039681</v>
      </c>
    </row>
    <row r="31">
      <c r="A31" t="str">
        <v>M183 PREZUNIC SAN GIL</v>
      </c>
      <c r="B31" t="str">
        <v>M183</v>
      </c>
      <c r="C31" t="str">
        <v>SUPERMERCADOS</v>
      </c>
      <c r="D31" t="str">
        <v>METRO</v>
      </c>
      <c r="E31" t="str">
        <v>CENTRO</v>
      </c>
      <c r="F31" t="str">
        <v>CALLE 10 # 12-184 CENTRO COMERCIAL EL PUENTE - BARRIO SAGRADA FAMILIA</v>
      </c>
      <c r="G31" t="str">
        <v>SAN GIL</v>
      </c>
      <c r="H31" t="str">
        <v>HECTOR MENDOZA</v>
      </c>
      <c r="I31" t="str">
        <v>313 8705459</v>
      </c>
      <c r="J31" t="str">
        <v>QUINTERO BECERRA; MARIA ALEJANDRA</v>
      </c>
      <c r="K31">
        <v>3108087218</v>
      </c>
      <c r="L31" t="str">
        <v>ARJAIL GONZALEZ</v>
      </c>
      <c r="M31" t="str">
        <v>310 8541919</v>
      </c>
      <c r="N31" t="str">
        <v>CLAUDIA DIAZ SOLANO</v>
      </c>
      <c r="O31">
        <v>3115169267</v>
      </c>
      <c r="P31" t="str">
        <v>NESTOR LOZANO</v>
      </c>
      <c r="Q31" t="str">
        <v>SI</v>
      </c>
      <c r="R31" t="str">
        <v>DAVID ESTEBAN HIGUITA ESCOBAR</v>
      </c>
      <c r="S31">
        <v>3174298883</v>
      </c>
      <c r="T31">
        <v>6.55158</v>
      </c>
      <c r="U31">
        <v>-73.133118</v>
      </c>
    </row>
    <row r="32">
      <c r="A32" t="str">
        <v>M195 SANTA LUCIA</v>
      </c>
      <c r="B32" t="str">
        <v>M195</v>
      </c>
      <c r="C32" t="str">
        <v>SUPERMERCADOS</v>
      </c>
      <c r="D32" t="str">
        <v>METRO</v>
      </c>
      <c r="E32" t="str">
        <v>COSTA</v>
      </c>
      <c r="F32" t="str">
        <v>CL 8 #NO.55-553; NEIVA; HUILA</v>
      </c>
      <c r="G32" t="str">
        <v>NEIVA</v>
      </c>
      <c r="H32" t="str">
        <v>KAREN CONTRERAS</v>
      </c>
      <c r="I32">
        <v>3153616531</v>
      </c>
      <c r="J32" t="str">
        <v>YENNY PICHINA</v>
      </c>
      <c r="K32">
        <v>3213283118</v>
      </c>
      <c r="L32" t="str">
        <v>EDUARDO GOMEZ</v>
      </c>
      <c r="M32">
        <v>3125883161</v>
      </c>
      <c r="N32" t="str">
        <v>JENIFER LEON</v>
      </c>
      <c r="O32">
        <v>3152647851</v>
      </c>
      <c r="P32" t="str">
        <v>ALVARO MARTINEZ</v>
      </c>
      <c r="Q32" t="str">
        <v>SI</v>
      </c>
      <c r="R32" t="str">
        <v>CELSO JOSE NIEBLES TACHE</v>
      </c>
      <c r="S32">
        <v>3174359755</v>
      </c>
      <c r="T32">
        <v>2.934066</v>
      </c>
      <c r="U32">
        <v>-75.248492</v>
      </c>
    </row>
    <row r="33">
      <c r="A33" t="str">
        <v>M035 PLAZA BUGA</v>
      </c>
      <c r="B33" t="str">
        <v>M035</v>
      </c>
      <c r="C33" t="str">
        <v>SUPERMERCADOS</v>
      </c>
      <c r="D33" t="str">
        <v>METRO</v>
      </c>
      <c r="E33" t="str">
        <v>OCCIDENTE</v>
      </c>
      <c r="F33" t="str">
        <v>CALLE 4 CON CARRERA 23 AV. EL MILAGROSO</v>
      </c>
      <c r="G33" t="str">
        <v>BUGA</v>
      </c>
      <c r="H33" t="str">
        <v>JACINTO VIVER</v>
      </c>
      <c r="I33">
        <v>3173675660</v>
      </c>
      <c r="J33" t="str">
        <v>ANGELA RAMIREZ</v>
      </c>
      <c r="K33">
        <v>3152890582</v>
      </c>
      <c r="L33" t="str">
        <v>ARJAIL GONZALEZ</v>
      </c>
      <c r="M33">
        <v>3108541919</v>
      </c>
      <c r="N33" t="str">
        <v>ALEJANDRO GONZALEZ</v>
      </c>
      <c r="O33">
        <v>3162701523</v>
      </c>
      <c r="P33" t="str">
        <v>STHARLYN ZULETA</v>
      </c>
      <c r="Q33" t="str">
        <v>SI</v>
      </c>
      <c r="R33" t="str">
        <v>MIGUEL ANGEL CAICEDO ANGULO</v>
      </c>
      <c r="S33">
        <v>3176406586</v>
      </c>
      <c r="T33">
        <v>3.90085</v>
      </c>
      <c r="U33">
        <v>-76.310417</v>
      </c>
    </row>
    <row r="34">
      <c r="A34" t="str">
        <v>M042 IBAGUE</v>
      </c>
      <c r="B34" t="str">
        <v>M042</v>
      </c>
      <c r="C34" t="str">
        <v>SUPERMERCADOS</v>
      </c>
      <c r="D34" t="str">
        <v>METRO</v>
      </c>
      <c r="E34" t="str">
        <v>OCCIDENTE</v>
      </c>
      <c r="F34" t="str">
        <v>CARRERA 5 CALLE 62-64 CC MULTICENTRO</v>
      </c>
      <c r="G34" t="str">
        <v>IBAGUE</v>
      </c>
      <c r="H34" t="str">
        <v>ANDRES DIAZ</v>
      </c>
      <c r="I34">
        <v>3203063487</v>
      </c>
      <c r="J34" t="str">
        <v>ANGELICA MARIA LARA CHARRY</v>
      </c>
      <c r="K34">
        <v>3183129102</v>
      </c>
      <c r="L34" t="str">
        <v>EDUARDO GOMEZ</v>
      </c>
      <c r="M34">
        <v>3125883161</v>
      </c>
      <c r="N34" t="str">
        <v>VARON RINCON; MARIETHE EDITH</v>
      </c>
      <c r="O34">
        <v>3173324225</v>
      </c>
      <c r="P34" t="str">
        <v>GIOVANNA LÓPEZ</v>
      </c>
      <c r="Q34" t="str">
        <v>SI</v>
      </c>
      <c r="R34" t="str">
        <v>MIGUEL ANGEL CAICEDO ANGULO</v>
      </c>
      <c r="S34">
        <v>3176406586</v>
      </c>
      <c r="T34">
        <v>4.43733</v>
      </c>
      <c r="U34">
        <v>-75.201279</v>
      </c>
    </row>
    <row r="35">
      <c r="A35" t="str">
        <v>M075 SIMON BOLIVAR</v>
      </c>
      <c r="B35" t="str">
        <v>M075</v>
      </c>
      <c r="C35" t="str">
        <v>SUPERMERCADOS</v>
      </c>
      <c r="D35" t="str">
        <v>METRO</v>
      </c>
      <c r="E35" t="str">
        <v>OCCIDENTE</v>
      </c>
      <c r="F35" t="str">
        <v>AVENIDA SIMON BOLIVAR; DG. 65 #66; CALI; VALLE DEL CAUCA</v>
      </c>
      <c r="G35" t="str">
        <v>CALI</v>
      </c>
      <c r="H35" t="str">
        <v>CARLOS ANDRES ALARCON RUIZ</v>
      </c>
      <c r="I35">
        <v>3125886245</v>
      </c>
      <c r="J35" t="str">
        <v>MARIA ISABEL GOMEZ CAMPO</v>
      </c>
      <c r="K35">
        <v>3166996121</v>
      </c>
      <c r="L35" t="str">
        <v>ARJAIL GONZALEZ</v>
      </c>
      <c r="M35">
        <v>3108541919</v>
      </c>
      <c r="N35" t="str">
        <v>JHONNY BUENO</v>
      </c>
      <c r="O35">
        <v>3156352498</v>
      </c>
      <c r="P35" t="str">
        <v>EDWIN BOLAÑOS</v>
      </c>
      <c r="Q35" t="str">
        <v>SI</v>
      </c>
      <c r="R35" t="str">
        <v>MIGUEL ANGEL CAICEDO ANGULO</v>
      </c>
      <c r="S35">
        <v>3176406586</v>
      </c>
      <c r="T35">
        <v>3.398357</v>
      </c>
      <c r="U35">
        <v>-76.522349</v>
      </c>
    </row>
    <row r="36">
      <c r="A36" t="str">
        <v>M097 HOSPITAL SOGAMOSO</v>
      </c>
      <c r="B36" t="str">
        <v>M097</v>
      </c>
      <c r="C36" t="str">
        <v>SUPERMERCADOS</v>
      </c>
      <c r="D36" t="str">
        <v>METRO</v>
      </c>
      <c r="E36" t="str">
        <v>OCCIDENTE</v>
      </c>
      <c r="F36" t="str">
        <v>CALLE 8 NO 11 - 43</v>
      </c>
      <c r="G36" t="str">
        <v>SOGAMOSO</v>
      </c>
      <c r="H36" t="str">
        <v>CARLOS GÓMEZ GUERRERO</v>
      </c>
      <c r="I36" t="str">
        <v>316 5755390</v>
      </c>
      <c r="J36" t="str">
        <v>CAROLINA CARDENAS</v>
      </c>
      <c r="K36" t="str">
        <v>311 2762884</v>
      </c>
      <c r="L36" t="str">
        <v>EDUARDO GOMEZ</v>
      </c>
      <c r="M36" t="str">
        <v>312 5883161</v>
      </c>
      <c r="P36" t="str">
        <v>GIOVANNA LÓPEZ</v>
      </c>
      <c r="Q36" t="str">
        <v>SI</v>
      </c>
      <c r="R36" t="str">
        <v>MIGUEL ANGEL CAICEDO ANGULO</v>
      </c>
      <c r="S36">
        <v>3176406586</v>
      </c>
      <c r="T36">
        <v>5.712901</v>
      </c>
      <c r="U36">
        <v>-72.930941</v>
      </c>
    </row>
    <row r="37">
      <c r="A37" t="str">
        <v>M166 DOSQUEBRADAS</v>
      </c>
      <c r="B37" t="str">
        <v>M166</v>
      </c>
      <c r="C37" t="str">
        <v>SUPERMERCADOS</v>
      </c>
      <c r="D37" t="str">
        <v>METRO</v>
      </c>
      <c r="E37" t="str">
        <v>OCCIDENTE</v>
      </c>
      <c r="F37" t="str">
        <v>AV SIMÓN BOLÍVAR CRA 16#38-130</v>
      </c>
      <c r="G37" t="str">
        <v>PEREIRA</v>
      </c>
      <c r="H37" t="str">
        <v>FERNANDO CHATES</v>
      </c>
      <c r="I37">
        <v>3157832811</v>
      </c>
      <c r="J37" t="str">
        <v>NATALIA ECHEVERRY</v>
      </c>
      <c r="K37">
        <v>3135005425</v>
      </c>
      <c r="L37" t="str">
        <v>ARJAIL GONZALEZ</v>
      </c>
      <c r="M37" t="str">
        <v>310 8541919</v>
      </c>
      <c r="N37" t="str">
        <v>OMAIRA RAMIREZ</v>
      </c>
      <c r="O37">
        <v>3137571619</v>
      </c>
      <c r="P37" t="str">
        <v>STHARLYN ZULETA</v>
      </c>
      <c r="Q37" t="str">
        <v>SI</v>
      </c>
      <c r="R37" t="str">
        <v>MIGUEL ANGEL CAICEDO ANGULO</v>
      </c>
      <c r="S37">
        <v>3176406586</v>
      </c>
      <c r="T37">
        <v>4.835833</v>
      </c>
      <c r="U37">
        <v>-75.669974</v>
      </c>
    </row>
    <row r="38">
      <c r="A38" t="str">
        <v>M171 PASTO UNICO</v>
      </c>
      <c r="B38" t="str">
        <v>M171</v>
      </c>
      <c r="C38" t="str">
        <v>SUPERMERCADOS</v>
      </c>
      <c r="D38" t="str">
        <v>METRO</v>
      </c>
      <c r="E38" t="str">
        <v>OCCIDENTE</v>
      </c>
      <c r="F38" t="str">
        <v>CALLE 22 Nº 6 - 61 LOCAL 37; PASTO</v>
      </c>
      <c r="G38" t="str">
        <v>PASTO</v>
      </c>
      <c r="H38" t="str">
        <v>MARIBEL VARGAS</v>
      </c>
      <c r="I38">
        <v>3195920501</v>
      </c>
      <c r="J38" t="str">
        <v>MARITZA RODRIGUEZ</v>
      </c>
      <c r="K38">
        <v>3187684178</v>
      </c>
      <c r="L38" t="str">
        <v>ARJAIL GONZALEZ</v>
      </c>
      <c r="M38">
        <v>3108541919</v>
      </c>
      <c r="N38" t="str">
        <v>MAURICIO CHAPAL</v>
      </c>
      <c r="O38">
        <v>3168340987</v>
      </c>
      <c r="P38" t="str">
        <v>EDWIN BOLAÑOS</v>
      </c>
      <c r="Q38" t="str">
        <v>NO</v>
      </c>
      <c r="R38" t="str">
        <v>MIGUEL ANGEL CAICEDO ANGULO</v>
      </c>
      <c r="S38">
        <v>3176406586</v>
      </c>
      <c r="T38">
        <v>1.205518</v>
      </c>
      <c r="U38">
        <v>-77.260518</v>
      </c>
    </row>
    <row r="39">
      <c r="A39" t="str">
        <v>Z013 VALLE DE LILI - ANCLA</v>
      </c>
      <c r="B39" t="str">
        <v>Z013</v>
      </c>
      <c r="C39" t="str">
        <v>SUPERMERCADOS</v>
      </c>
      <c r="D39" t="str">
        <v>EDS JUMBO-ANCLA</v>
      </c>
      <c r="E39" t="str">
        <v>OCCIDENTE</v>
      </c>
      <c r="F39" t="str">
        <v>CARRERA 98 N° 16-50</v>
      </c>
      <c r="G39" t="str">
        <v>CALI</v>
      </c>
      <c r="H39" t="str">
        <v>GINO ANDRES AZA CALPA</v>
      </c>
      <c r="I39">
        <v>3168209408</v>
      </c>
      <c r="L39" t="str">
        <v>LEONARDO FONSECA</v>
      </c>
      <c r="M39">
        <v>3159253657</v>
      </c>
      <c r="P39" t="str">
        <v>EDWIN BOLAÑOS</v>
      </c>
      <c r="Q39" t="str">
        <v>SI</v>
      </c>
      <c r="R39" t="str">
        <v>MIGUEL ANGEL CAICEDO ANGULO</v>
      </c>
      <c r="S39">
        <v>3176406586</v>
      </c>
      <c r="T39">
        <v>3.36998</v>
      </c>
      <c r="U39">
        <v>-76.526689</v>
      </c>
    </row>
    <row r="40">
      <c r="A40" t="str">
        <v>Z031 CHIPICHAPE - ANCLA</v>
      </c>
      <c r="B40" t="str">
        <v>Z031</v>
      </c>
      <c r="C40" t="str">
        <v>SUPERMERCADOS</v>
      </c>
      <c r="D40" t="str">
        <v>EDS JUMBO-ANCLA</v>
      </c>
      <c r="E40" t="str">
        <v>OCCIDENTE</v>
      </c>
      <c r="F40" t="str">
        <v>ESQUINA AVENIDA 6N; CALLE 40N #6A-45; CALI</v>
      </c>
      <c r="G40" t="str">
        <v>CALI</v>
      </c>
      <c r="H40" t="str">
        <v>CLAUDIA LORENA JARAMILLO VASQUEZ</v>
      </c>
      <c r="I40">
        <v>3159250104</v>
      </c>
      <c r="L40" t="str">
        <v>LEONARDO FONSECA</v>
      </c>
      <c r="M40">
        <v>3159253657</v>
      </c>
      <c r="P40" t="str">
        <v>GIOVANNA LÓPEZ</v>
      </c>
      <c r="Q40" t="str">
        <v>SI</v>
      </c>
      <c r="R40" t="str">
        <v>MIGUEL ANGEL CAICEDO ANGULO</v>
      </c>
      <c r="S40">
        <v>3176406586</v>
      </c>
      <c r="T40">
        <v>3.479059</v>
      </c>
      <c r="U40">
        <v>-76.527726</v>
      </c>
    </row>
    <row r="41">
      <c r="A41" t="str">
        <v>Z035 BUGA - ANCLA</v>
      </c>
      <c r="B41" t="str">
        <v>Z035</v>
      </c>
      <c r="C41" t="str">
        <v>SUPERMERCADOS</v>
      </c>
      <c r="D41" t="str">
        <v>EDS JUMBO-ANCLA</v>
      </c>
      <c r="E41" t="str">
        <v>OCCIDENTE</v>
      </c>
      <c r="F41" t="str">
        <v>CALLE 4 CON CARRERA 23 AV. EL MILAGROSO</v>
      </c>
      <c r="G41" t="str">
        <v>BUGA</v>
      </c>
      <c r="H41" t="str">
        <v>PAOLA ARAGON</v>
      </c>
      <c r="I41">
        <v>3156281486</v>
      </c>
      <c r="L41" t="str">
        <v>LEONARDO FONSECA</v>
      </c>
      <c r="M41">
        <v>3159253657</v>
      </c>
      <c r="P41" t="str">
        <v>STHARLYN ZULETA</v>
      </c>
      <c r="Q41" t="str">
        <v>SI</v>
      </c>
      <c r="R41" t="str">
        <v>MIGUEL ANGEL CAICEDO ANGULO</v>
      </c>
      <c r="S41">
        <v>3176406586</v>
      </c>
      <c r="T41">
        <v>3.900809</v>
      </c>
      <c r="U41">
        <v>-76.310313</v>
      </c>
    </row>
    <row r="42">
      <c r="A42" t="str">
        <v>CENTRO DE REPARACION</v>
      </c>
      <c r="B42" t="str">
        <v>CENTRO DE REPARACION</v>
      </c>
      <c r="C42" t="str">
        <v>CENCOSUD</v>
      </c>
      <c r="D42" t="str">
        <v>CENTRO DE REPARACION</v>
      </c>
      <c r="E42" t="str">
        <v>BOGOTA</v>
      </c>
      <c r="F42" t="str">
        <v>CRA 86 19A 50 JUMBO HAYUELOS SOTANO SECCION J</v>
      </c>
      <c r="G42" t="str">
        <v>BOGOTA</v>
      </c>
      <c r="H42" t="str">
        <v>OLIVO MENDEZ</v>
      </c>
      <c r="I42">
        <v>3176552322</v>
      </c>
      <c r="J42" t="str">
        <v>OLIVO MENDEZ</v>
      </c>
      <c r="K42">
        <v>3176552322</v>
      </c>
      <c r="P42" t="str">
        <v>ANDRES VILLAR CANTOR</v>
      </c>
      <c r="Q42" t="str">
        <v>NO</v>
      </c>
      <c r="R42" t="str">
        <v>JUAN FERNANDO CASTRO RODRIGUEZ</v>
      </c>
      <c r="S42">
        <v>3176563553</v>
      </c>
      <c r="T42">
        <v>4.66262331529761</v>
      </c>
      <c r="U42">
        <v>-74.1320968056368</v>
      </c>
    </row>
    <row r="43">
      <c r="A43" t="str">
        <v>E010 BOSA</v>
      </c>
      <c r="B43" t="str">
        <v>E010</v>
      </c>
      <c r="C43" t="str">
        <v>MEJORAMIENTO DEL HOGAR</v>
      </c>
      <c r="D43" t="str">
        <v>EASY</v>
      </c>
      <c r="E43" t="str">
        <v>BOGOTA - EASY</v>
      </c>
      <c r="F43" t="str">
        <v>CARRERA 92 Nº 60-90 SUR</v>
      </c>
      <c r="G43" t="str">
        <v>BOGOTA</v>
      </c>
      <c r="H43" t="str">
        <v>NICOLAS PARDO</v>
      </c>
      <c r="I43">
        <v>3178138989</v>
      </c>
      <c r="L43" t="str">
        <v>DIEGO RAMIREZ</v>
      </c>
      <c r="M43">
        <v>3016532404</v>
      </c>
      <c r="N43" t="str">
        <v>SHOFIA HERNANDEZ LASCARRO</v>
      </c>
      <c r="O43">
        <v>3123417819</v>
      </c>
      <c r="P43" t="str">
        <v>JHONNY JEAN CARLO LIZCANO</v>
      </c>
      <c r="Q43" t="str">
        <v>NO</v>
      </c>
      <c r="R43" t="str">
        <v>JUAN FERNANDO CASTRO RODRIGUEZ</v>
      </c>
      <c r="S43">
        <v>3176563553</v>
      </c>
      <c r="T43">
        <v>4.630402</v>
      </c>
      <c r="U43">
        <v>-74.193706</v>
      </c>
    </row>
    <row r="44">
      <c r="A44" t="str">
        <v>E011 EASY CALLE 80</v>
      </c>
      <c r="B44" t="str">
        <v>E011</v>
      </c>
      <c r="C44" t="str">
        <v>MEJORAMIENTO DEL HOGAR</v>
      </c>
      <c r="D44" t="str">
        <v>EASY</v>
      </c>
      <c r="E44" t="str">
        <v>BOGOTA - EASY</v>
      </c>
      <c r="F44" t="str">
        <v>AV CALLE 81 Nº 68-50</v>
      </c>
      <c r="G44" t="str">
        <v>BOGOTA</v>
      </c>
      <c r="H44" t="str">
        <v>REINALDO BARON</v>
      </c>
      <c r="I44">
        <v>3005630997</v>
      </c>
      <c r="J44" t="str">
        <v>NO APLICA</v>
      </c>
      <c r="K44" t="str">
        <v>No aplica</v>
      </c>
      <c r="L44" t="str">
        <v>DIEGO RAMIREZ</v>
      </c>
      <c r="M44">
        <v>3016532404</v>
      </c>
      <c r="N44" t="str">
        <v>ERIK JULIAN PORRAS</v>
      </c>
      <c r="O44">
        <v>3192276647</v>
      </c>
      <c r="P44" t="str">
        <v>SEBASTIAN CARDOZO</v>
      </c>
      <c r="Q44" t="str">
        <v>NO</v>
      </c>
      <c r="R44" t="str">
        <v>JUAN FERNANDO CASTRO RODRIGUEZ</v>
      </c>
      <c r="S44">
        <v>3176563553</v>
      </c>
      <c r="T44">
        <v>4.691469</v>
      </c>
      <c r="U44">
        <v>-74.083721</v>
      </c>
    </row>
    <row r="45">
      <c r="A45" t="str">
        <v>E014 CALLE 170</v>
      </c>
      <c r="B45" t="str">
        <v>E014</v>
      </c>
      <c r="C45" t="str">
        <v>MEJORAMIENTO DEL HOGAR</v>
      </c>
      <c r="D45" t="str">
        <v>EASY</v>
      </c>
      <c r="E45" t="str">
        <v>BOGOTA - EASY</v>
      </c>
      <c r="F45" t="str">
        <v>CALLE 170 Nº 64-47</v>
      </c>
      <c r="G45" t="str">
        <v>BOGOTA</v>
      </c>
      <c r="H45" t="str">
        <v>LUIS ANDRADE</v>
      </c>
      <c r="I45">
        <v>3502426480</v>
      </c>
      <c r="J45" t="str">
        <v>NO APLICA</v>
      </c>
      <c r="K45" t="str">
        <v>no aplica</v>
      </c>
      <c r="L45" t="str">
        <v>DIEGO RAMIREZ</v>
      </c>
      <c r="M45">
        <v>3016532404</v>
      </c>
      <c r="N45" t="str">
        <v>PENA ROA; LICETH</v>
      </c>
      <c r="O45">
        <v>3202081839</v>
      </c>
      <c r="P45" t="str">
        <v>DIEGO TORRES</v>
      </c>
      <c r="Q45" t="str">
        <v>NO</v>
      </c>
      <c r="R45" t="str">
        <v>JUAN FERNANDO CASTRO RODRIGUEZ</v>
      </c>
      <c r="S45">
        <v>3176563553</v>
      </c>
      <c r="T45">
        <v>4.756602</v>
      </c>
      <c r="U45">
        <v>-74.065254</v>
      </c>
    </row>
    <row r="46">
      <c r="A46" t="str">
        <v>E015 HAYUELOS</v>
      </c>
      <c r="B46" t="str">
        <v>E015</v>
      </c>
      <c r="C46" t="str">
        <v>MEJORAMIENTO DEL HOGAR</v>
      </c>
      <c r="D46" t="str">
        <v>EASY</v>
      </c>
      <c r="E46" t="str">
        <v>BOGOTA - EASY</v>
      </c>
      <c r="F46" t="str">
        <v>AV.CRA 86#19A-50</v>
      </c>
      <c r="G46" t="str">
        <v>BOGOTA</v>
      </c>
      <c r="H46" t="str">
        <v>DANIEL LEONARDO ALFONZO RODRIGUEZ</v>
      </c>
      <c r="I46">
        <v>3195090177</v>
      </c>
      <c r="J46" t="str">
        <v>SONIA ALEJANDRA LOPEZ</v>
      </c>
      <c r="K46" t="str">
        <v>3208786573-3143592798</v>
      </c>
      <c r="L46" t="str">
        <v>DIEGO RAMIREZ</v>
      </c>
      <c r="M46">
        <v>3016532404</v>
      </c>
      <c r="N46" t="str">
        <v>CANACUE; MARYI MILENA</v>
      </c>
      <c r="O46" t="str">
        <v>319 4635033</v>
      </c>
      <c r="P46" t="str">
        <v>DIEGO ALEJANDRO CORTES ROZO</v>
      </c>
      <c r="Q46" t="str">
        <v>NO</v>
      </c>
      <c r="R46" t="str">
        <v>JUAN FERNANDO CASTRO RODRIGUEZ</v>
      </c>
      <c r="S46">
        <v>3176563553</v>
      </c>
      <c r="T46">
        <v>4.663416</v>
      </c>
      <c r="U46">
        <v>-74.132429</v>
      </c>
    </row>
    <row r="47">
      <c r="A47" t="str">
        <v>E018 AUTOPISTA SUR</v>
      </c>
      <c r="B47" t="str">
        <v>E018</v>
      </c>
      <c r="C47" t="str">
        <v>MEJORAMIENTO DEL HOGAR</v>
      </c>
      <c r="D47" t="str">
        <v>EASY</v>
      </c>
      <c r="E47" t="str">
        <v>BOGOTA - EASY</v>
      </c>
      <c r="F47" t="str">
        <v>AUTOPISTA SUR Nº77A-18 SUR</v>
      </c>
      <c r="G47" t="str">
        <v>BOGOTA</v>
      </c>
      <c r="H47" t="str">
        <v>CAROLINA OVALLE</v>
      </c>
      <c r="I47">
        <v>3173079292</v>
      </c>
      <c r="L47" t="str">
        <v>DIEGO RAMIREZ</v>
      </c>
      <c r="M47">
        <v>3016532404</v>
      </c>
      <c r="N47" t="str">
        <v>SALAMANCA MARIN; DIANA MARISOL</v>
      </c>
      <c r="O47" t="str">
        <v>305 3666264</v>
      </c>
      <c r="P47" t="str">
        <v>JHONNY JEAN CARLO LIZCANO</v>
      </c>
      <c r="Q47" t="str">
        <v>NO</v>
      </c>
      <c r="R47" t="str">
        <v>JUAN FERNANDO CASTRO RODRIGUEZ</v>
      </c>
      <c r="S47">
        <v>3176563553</v>
      </c>
      <c r="T47">
        <v>4.597372</v>
      </c>
      <c r="U47">
        <v>-74.16676</v>
      </c>
    </row>
    <row r="48">
      <c r="A48" t="str">
        <v>E043 ALTOS DEL PRADO</v>
      </c>
      <c r="B48" t="str">
        <v>E043</v>
      </c>
      <c r="C48" t="str">
        <v>MEJORAMIENTO DEL HOGAR</v>
      </c>
      <c r="D48" t="str">
        <v>EASY</v>
      </c>
      <c r="E48" t="str">
        <v>COSTA - EASY</v>
      </c>
      <c r="F48" t="str">
        <v>CARRERA. 56 # 75 - 155; BARRANQUILLA ATLANTICO</v>
      </c>
      <c r="G48" t="str">
        <v>BARRANQUILLA</v>
      </c>
      <c r="H48" t="str">
        <v>JUAN PABLO MACIAS</v>
      </c>
      <c r="I48">
        <v>3165345770</v>
      </c>
      <c r="L48" t="str">
        <v>DIEGO RAMIREZ</v>
      </c>
      <c r="M48">
        <v>3016532404</v>
      </c>
      <c r="N48" t="str">
        <v>DIANA MARISOL SALAMANCA MARIN</v>
      </c>
      <c r="O48" t="str">
        <v>305 3666264</v>
      </c>
      <c r="P48" t="str">
        <v>ALVARO MARTINEZ</v>
      </c>
      <c r="Q48" t="str">
        <v>NO</v>
      </c>
      <c r="R48" t="str">
        <v>CELSO JOSE NIEBLES TACHE</v>
      </c>
      <c r="S48">
        <v>3174359755</v>
      </c>
      <c r="T48">
        <v>11.003206</v>
      </c>
      <c r="U48">
        <v>-74.802917</v>
      </c>
    </row>
    <row r="49">
      <c r="A49" t="str">
        <v>E800 OCCIDENTE</v>
      </c>
      <c r="B49" t="str">
        <v>E800</v>
      </c>
      <c r="C49" t="str">
        <v>MEJORAMIENTO DEL HOGAR</v>
      </c>
      <c r="D49" t="str">
        <v>EASY</v>
      </c>
      <c r="E49" t="str">
        <v>BOGOTA - EASY</v>
      </c>
      <c r="F49" t="str">
        <v>CALLE 78B NO. 114A -62 BOGOTÁ D.C.</v>
      </c>
      <c r="G49" t="str">
        <v>BOGOTA</v>
      </c>
      <c r="H49" t="str">
        <v>MANUEL ROMERO</v>
      </c>
      <c r="I49">
        <v>3176488613</v>
      </c>
      <c r="J49" t="str">
        <v>DAMARIS CORREDOR</v>
      </c>
      <c r="K49">
        <v>3203280189</v>
      </c>
      <c r="L49" t="str">
        <v>DIEGO RAMIREZ</v>
      </c>
      <c r="M49">
        <v>3016532404</v>
      </c>
      <c r="N49" t="str">
        <v>MANZANO OSMA; SONIA JANNETH</v>
      </c>
      <c r="O49">
        <v>3118039719</v>
      </c>
      <c r="P49" t="str">
        <v>ANDRES VILLAR CANTOR</v>
      </c>
      <c r="Q49" t="str">
        <v>NO</v>
      </c>
      <c r="R49" t="str">
        <v>JUAN FERNANDO CASTRO RODRIGUEZ</v>
      </c>
      <c r="S49">
        <v>3176563553</v>
      </c>
      <c r="T49">
        <v>4.72195</v>
      </c>
      <c r="U49">
        <v>-74.12337</v>
      </c>
    </row>
    <row r="50">
      <c r="A50" t="str">
        <v>E801 NORTE</v>
      </c>
      <c r="B50" t="str">
        <v>E801</v>
      </c>
      <c r="C50" t="str">
        <v>MEJORAMIENTO DEL HOGAR</v>
      </c>
      <c r="D50" t="str">
        <v>EASY</v>
      </c>
      <c r="E50" t="str">
        <v>BOGOTA - EASY</v>
      </c>
      <c r="F50" t="str">
        <v>CALLE 175 NO. 22 – 13 - BOGOTÁ D.C.</v>
      </c>
      <c r="G50" t="str">
        <v>BOGOTA</v>
      </c>
      <c r="H50" t="str">
        <v>ORLANDO MARTINEZ</v>
      </c>
      <c r="I50">
        <v>3115599584</v>
      </c>
      <c r="J50" t="str">
        <v>CARLOS GONZALES</v>
      </c>
      <c r="K50">
        <v>3156093245</v>
      </c>
      <c r="L50" t="str">
        <v>DIEGO RAMIREZ</v>
      </c>
      <c r="M50">
        <v>3016532404</v>
      </c>
      <c r="N50" t="str">
        <v>OCAMPO PATINO; ADRIANA</v>
      </c>
      <c r="O50">
        <v>3142610313</v>
      </c>
      <c r="P50" t="str">
        <v>ANDRES VILLAR CANTOR</v>
      </c>
      <c r="Q50" t="str">
        <v>NO</v>
      </c>
      <c r="R50" t="str">
        <v>JUAN FERNANDO CASTRO RODRIGUEZ</v>
      </c>
      <c r="S50">
        <v>3176563553</v>
      </c>
      <c r="T50">
        <v>4.754224</v>
      </c>
      <c r="U50">
        <v>-74.044728</v>
      </c>
    </row>
    <row r="51">
      <c r="A51" t="str">
        <v>E802 AMERICAS</v>
      </c>
      <c r="B51" t="str">
        <v>E802</v>
      </c>
      <c r="C51" t="str">
        <v>MEJORAMIENTO DEL HOGAR</v>
      </c>
      <c r="D51" t="str">
        <v>EASY</v>
      </c>
      <c r="E51" t="str">
        <v>BOGOTA - EASY</v>
      </c>
      <c r="F51" t="str">
        <v>AV. AMERICAS NO. 68 – 94 - BOGOTÁ D.C.</v>
      </c>
      <c r="G51" t="str">
        <v>BOGOTA</v>
      </c>
      <c r="H51" t="str">
        <v>JUAN CAMILO MENDEZ</v>
      </c>
      <c r="I51">
        <v>3183722916</v>
      </c>
      <c r="J51" t="str">
        <v>NO APLICA</v>
      </c>
      <c r="K51" t="str">
        <v>No aplica</v>
      </c>
      <c r="L51" t="str">
        <v>DIEGO RAMIREZ</v>
      </c>
      <c r="M51">
        <v>3016532404</v>
      </c>
      <c r="N51" t="str">
        <v>ANGELIZA GONZALEZ MORALES</v>
      </c>
      <c r="O51">
        <v>3195898866</v>
      </c>
      <c r="P51" t="str">
        <v>SEBASTIAN CARDOZO</v>
      </c>
      <c r="Q51" t="str">
        <v>NO</v>
      </c>
      <c r="R51" t="str">
        <v>JUAN FERNANDO CASTRO RODRIGUEZ</v>
      </c>
      <c r="S51">
        <v>3176563553</v>
      </c>
      <c r="T51">
        <v>4.629936</v>
      </c>
      <c r="U51">
        <v>-74.123142</v>
      </c>
    </row>
    <row r="52">
      <c r="A52" t="str">
        <v>E805 CENTRO MAYOR</v>
      </c>
      <c r="B52" t="str">
        <v>E805</v>
      </c>
      <c r="C52" t="str">
        <v>MEJORAMIENTO DEL HOGAR</v>
      </c>
      <c r="D52" t="str">
        <v>EASY</v>
      </c>
      <c r="E52" t="str">
        <v>BOGOTA - EASY</v>
      </c>
      <c r="F52" t="str">
        <v>CALLE 34A SUR NO. 34D - 50- BOGOTÁ D.C.</v>
      </c>
      <c r="G52" t="str">
        <v>BOGOTA</v>
      </c>
      <c r="H52" t="str">
        <v>EDWIN VEGA</v>
      </c>
      <c r="I52">
        <v>3174289074</v>
      </c>
      <c r="J52" t="str">
        <v>NO APLICA</v>
      </c>
      <c r="K52" t="str">
        <v>No aplica</v>
      </c>
      <c r="L52" t="str">
        <v>DIEGO RAMIREZ</v>
      </c>
      <c r="M52">
        <v>3016532404</v>
      </c>
      <c r="N52" t="str">
        <v>PENA ROA; LICETH</v>
      </c>
      <c r="O52">
        <v>3202081839</v>
      </c>
      <c r="P52" t="str">
        <v>JOHAN SEBASTIAN BORDA</v>
      </c>
      <c r="Q52" t="str">
        <v>NO</v>
      </c>
      <c r="R52" t="str">
        <v>JUAN FERNANDO CASTRO RODRIGUEZ</v>
      </c>
      <c r="S52">
        <v>3176563553</v>
      </c>
      <c r="T52">
        <v>4.592099</v>
      </c>
      <c r="U52">
        <v>-74.124056</v>
      </c>
    </row>
    <row r="53">
      <c r="A53" t="str">
        <v>E806 PRADO</v>
      </c>
      <c r="B53" t="str">
        <v>E806</v>
      </c>
      <c r="C53" t="str">
        <v>MEJORAMIENTO DEL HOGAR</v>
      </c>
      <c r="D53" t="str">
        <v>EASY</v>
      </c>
      <c r="E53" t="str">
        <v>CENTRO - EASY</v>
      </c>
      <c r="F53" t="str">
        <v>EASY PRADO PBX 6042677 CALLE 60 # 56-77</v>
      </c>
      <c r="G53" t="str">
        <v>MEDELLIN</v>
      </c>
      <c r="H53" t="str">
        <v>LUIS CARLOS TABORDA</v>
      </c>
      <c r="I53">
        <v>3183722909</v>
      </c>
      <c r="L53" t="str">
        <v>DIEGO RAMIREZ</v>
      </c>
      <c r="M53">
        <v>3016532404</v>
      </c>
      <c r="N53" t="str">
        <v>LUIS CARLOS TABORDA</v>
      </c>
      <c r="O53">
        <v>3183722909</v>
      </c>
      <c r="P53" t="str">
        <v>JHON OLAYA</v>
      </c>
      <c r="Q53" t="str">
        <v>NO</v>
      </c>
      <c r="R53" t="str">
        <v>DAVID ESTEBAN HIGUITA ESCOBAR</v>
      </c>
      <c r="S53">
        <v>3174298883</v>
      </c>
      <c r="T53">
        <v>6.25905</v>
      </c>
      <c r="U53">
        <v>-75.570756</v>
      </c>
    </row>
    <row r="54">
      <c r="A54" t="str">
        <v>E809 MAYALES</v>
      </c>
      <c r="B54" t="str">
        <v>E809</v>
      </c>
      <c r="C54" t="str">
        <v>MEJORAMIENTO DEL HOGAR</v>
      </c>
      <c r="D54" t="str">
        <v>EASY</v>
      </c>
      <c r="E54" t="str">
        <v>COSTA - EASY</v>
      </c>
      <c r="F54" t="str">
        <v>CALLE 30 # 6A-134 C.C. MAYALES PLAZA 2DA ETAPA; VALLEDUPAR; CESAR</v>
      </c>
      <c r="G54" t="str">
        <v>VALLEDUPAR</v>
      </c>
      <c r="H54" t="str">
        <v>RONALD JAIMES</v>
      </c>
      <c r="I54">
        <v>3165369015</v>
      </c>
      <c r="J54" t="str">
        <v>JODY BELEÑO</v>
      </c>
      <c r="K54">
        <v>3165376648</v>
      </c>
      <c r="L54" t="str">
        <v>DIEGO RAMIREZ</v>
      </c>
      <c r="M54">
        <v>3016532404</v>
      </c>
      <c r="N54" t="str">
        <v>LILIANA OSORIO</v>
      </c>
      <c r="O54">
        <v>3007005879</v>
      </c>
      <c r="P54" t="str">
        <v>WILSON ROMERO</v>
      </c>
      <c r="Q54" t="str">
        <v>NO</v>
      </c>
      <c r="R54" t="str">
        <v>CELSO JOSE NIEBLES TACHE</v>
      </c>
      <c r="S54">
        <v>3174359755</v>
      </c>
      <c r="T54">
        <v>10.455964</v>
      </c>
      <c r="U54">
        <v>-73.2414</v>
      </c>
    </row>
    <row r="55">
      <c r="A55" t="str">
        <v>E811 CALLE 13</v>
      </c>
      <c r="B55" t="str">
        <v>E811</v>
      </c>
      <c r="C55" t="str">
        <v>MEJORAMIENTO DEL HOGAR</v>
      </c>
      <c r="D55" t="str">
        <v>EASY</v>
      </c>
      <c r="E55" t="str">
        <v>BOGOTA - EASY</v>
      </c>
      <c r="F55" t="str">
        <v>CARRERA 71 NO. 17ª-11 - BOGOTÁ D.C.</v>
      </c>
      <c r="G55" t="str">
        <v>BOGOTA</v>
      </c>
      <c r="H55" t="str">
        <v>ALEXANDER RUGE</v>
      </c>
      <c r="I55">
        <v>3188280436</v>
      </c>
      <c r="L55" t="str">
        <v>DIEGO RAMIREZ</v>
      </c>
      <c r="M55">
        <v>3016532404</v>
      </c>
      <c r="N55" t="str">
        <v>YENSI MAYOR</v>
      </c>
      <c r="O55">
        <v>3187600362</v>
      </c>
      <c r="P55" t="str">
        <v>FRANKLIN LOPEZ</v>
      </c>
      <c r="Q55" t="str">
        <v>NO</v>
      </c>
      <c r="R55" t="str">
        <v>JUAN FERNANDO CASTRO RODRIGUEZ</v>
      </c>
      <c r="S55">
        <v>3176563553</v>
      </c>
      <c r="T55">
        <v>4.650274</v>
      </c>
      <c r="U55">
        <v>-74.124721</v>
      </c>
    </row>
    <row r="56">
      <c r="A56" t="str">
        <v>E812 SOACHA</v>
      </c>
      <c r="B56" t="str">
        <v>E812</v>
      </c>
      <c r="C56" t="str">
        <v>MEJORAMIENTO DEL HOGAR</v>
      </c>
      <c r="D56" t="str">
        <v>EASY</v>
      </c>
      <c r="E56" t="str">
        <v>BOGOTA - EASY</v>
      </c>
      <c r="F56" t="str">
        <v>CARRERA 2 NO 36-81 - SOACHA; CÚNDINAMARCA</v>
      </c>
      <c r="G56" t="str">
        <v>SOACHA</v>
      </c>
      <c r="H56" t="str">
        <v>JOHANA DUARTE</v>
      </c>
      <c r="I56">
        <v>3108703459</v>
      </c>
      <c r="J56" t="str">
        <v>SUBGTE: GUSTAVO PACHÓN</v>
      </c>
      <c r="K56" t="str">
        <v>#ERROR!</v>
      </c>
      <c r="L56" t="str">
        <v>DIEGO RAMIREZ</v>
      </c>
      <c r="M56">
        <v>3016532404</v>
      </c>
      <c r="N56" t="str">
        <v>YOHANNA DIAZ BUSTOS</v>
      </c>
      <c r="O56">
        <v>3143856663</v>
      </c>
      <c r="P56" t="str">
        <v>CRISTIAN CAMILO HENAO AMAYA</v>
      </c>
      <c r="Q56" t="str">
        <v>NO</v>
      </c>
      <c r="R56" t="str">
        <v>JUAN FERNANDO CASTRO RODRIGUEZ</v>
      </c>
      <c r="S56">
        <v>3176563553</v>
      </c>
      <c r="T56">
        <v>4.587567</v>
      </c>
      <c r="U56">
        <v>-74.197441</v>
      </c>
    </row>
    <row r="57">
      <c r="A57" t="str">
        <v>E813 GAITAN CORTES</v>
      </c>
      <c r="B57" t="str">
        <v>E813</v>
      </c>
      <c r="C57" t="str">
        <v>MEJORAMIENTO DEL HOGAR</v>
      </c>
      <c r="D57" t="str">
        <v>EASY</v>
      </c>
      <c r="E57" t="str">
        <v>BOGOTA - EASY</v>
      </c>
      <c r="F57" t="str">
        <v>CALLE 58D SUR NO. 51-35 - BOGOTÁ D.C.</v>
      </c>
      <c r="G57" t="str">
        <v>BOGOTA</v>
      </c>
      <c r="H57" t="str">
        <v>AGUSTIN MANZANO</v>
      </c>
      <c r="I57">
        <v>3176461241</v>
      </c>
      <c r="J57" t="str">
        <v>SUBGTE: FABIAN VELASQUEZ DÍAZ</v>
      </c>
      <c r="K57" t="str">
        <v>#ERROR!</v>
      </c>
      <c r="L57" t="str">
        <v>DIEGO RAMIREZ</v>
      </c>
      <c r="M57">
        <v>3016532404</v>
      </c>
      <c r="N57" t="str">
        <v>ADRIANA MILENA MALDONADO HERNANDEZ</v>
      </c>
      <c r="O57" t="str">
        <v>#ERROR!</v>
      </c>
      <c r="P57" t="str">
        <v>CRISTIAN CAMILO HENAO AMAYA</v>
      </c>
      <c r="Q57" t="str">
        <v>NO</v>
      </c>
      <c r="R57" t="str">
        <v>JUAN FERNANDO CASTRO RODRIGUEZ</v>
      </c>
      <c r="S57">
        <v>3176563553</v>
      </c>
      <c r="T57">
        <v>4.581912</v>
      </c>
      <c r="U57">
        <v>-74.154274</v>
      </c>
    </row>
    <row r="58">
      <c r="A58" t="str">
        <v>E814 4SUR</v>
      </c>
      <c r="B58" t="str">
        <v>E814</v>
      </c>
      <c r="C58" t="str">
        <v>MEJORAMIENTO DEL HOGAR</v>
      </c>
      <c r="D58" t="str">
        <v>EASY</v>
      </c>
      <c r="E58" t="str">
        <v>CENTRO - EASY</v>
      </c>
      <c r="F58" t="str">
        <v>EASY 4 SUR PBX 6044740 CARRERA 50 # 2 SUR - 189</v>
      </c>
      <c r="G58" t="str">
        <v>MEDELLIN</v>
      </c>
      <c r="H58" t="str">
        <v>RONAL JAIMES</v>
      </c>
      <c r="I58">
        <v>3174020471</v>
      </c>
      <c r="L58" t="str">
        <v>DIEGO RAMIREZ</v>
      </c>
      <c r="M58">
        <v>3016532404</v>
      </c>
      <c r="N58" t="str">
        <v>RONAL JAIMES</v>
      </c>
      <c r="O58">
        <v>3174020471</v>
      </c>
      <c r="P58" t="str">
        <v>JOHNNY GARCIA</v>
      </c>
      <c r="Q58" t="str">
        <v>NO</v>
      </c>
      <c r="R58" t="str">
        <v>DAVID ESTEBAN HIGUITA ESCOBAR</v>
      </c>
      <c r="S58">
        <v>3174298883</v>
      </c>
      <c r="T58">
        <v>6.202802</v>
      </c>
      <c r="U58">
        <v>-75.580801</v>
      </c>
    </row>
    <row r="59">
      <c r="A59" t="str">
        <v>E892 CD EASY</v>
      </c>
      <c r="B59" t="str">
        <v>E892</v>
      </c>
      <c r="C59" t="str">
        <v>MEJORAMIENTO DEL HOGAR</v>
      </c>
      <c r="D59" t="str">
        <v>CD MDH</v>
      </c>
      <c r="E59" t="str">
        <v>BOGOTA - EASY</v>
      </c>
      <c r="F59" t="str">
        <v>COMPLEJO LOGISTICO ARGELIZA BODEGA DHL</v>
      </c>
      <c r="G59" t="str">
        <v>FUNZA</v>
      </c>
      <c r="H59" t="str">
        <v>ROZO SORIANO; JUAN ALEXANDER</v>
      </c>
      <c r="I59">
        <v>3197446625</v>
      </c>
      <c r="L59" t="str">
        <v>HARBEY ROCHA</v>
      </c>
      <c r="M59">
        <v>3168770231</v>
      </c>
      <c r="P59" t="str">
        <v>DIEGO ALEJANDRO CORTES ROZO</v>
      </c>
      <c r="Q59" t="str">
        <v>NO</v>
      </c>
      <c r="R59" t="str">
        <v>JUAN FERNANDO CASTRO RODRIGUEZ</v>
      </c>
      <c r="S59">
        <v>3176563553</v>
      </c>
      <c r="T59">
        <v>4.723056</v>
      </c>
      <c r="U59">
        <v>-74.194722</v>
      </c>
    </row>
    <row r="60">
      <c r="A60" t="str">
        <v>J003 BULEVAR</v>
      </c>
      <c r="B60" t="str">
        <v>J003</v>
      </c>
      <c r="C60" t="str">
        <v>SUPERMERCADOS</v>
      </c>
      <c r="D60" t="str">
        <v>JUMBO</v>
      </c>
      <c r="E60" t="str">
        <v>BOGOTA</v>
      </c>
      <c r="F60" t="str">
        <v>CRA 58 NO.127 - 59</v>
      </c>
      <c r="G60" t="str">
        <v>BOGOTA</v>
      </c>
      <c r="H60" t="str">
        <v>EFRAIN.SHAKER</v>
      </c>
      <c r="I60">
        <v>3138705458</v>
      </c>
      <c r="J60" t="str">
        <v>MARIA FERNANDA CRUZ</v>
      </c>
      <c r="K60">
        <v>3012294756</v>
      </c>
      <c r="L60" t="str">
        <v>ANDRES SOPO</v>
      </c>
      <c r="M60">
        <v>3118766829</v>
      </c>
      <c r="N60" t="str">
        <v>OSCAR MAURICIO CELY</v>
      </c>
      <c r="O60">
        <v>3023020695</v>
      </c>
      <c r="P60" t="str">
        <v>SEBASTIAN CARDOZO</v>
      </c>
      <c r="Q60" t="str">
        <v>NO</v>
      </c>
      <c r="R60" t="str">
        <v>JUAN FERNANDO CASTRO RODRIGUEZ</v>
      </c>
      <c r="S60">
        <v>3176563553</v>
      </c>
      <c r="T60">
        <v>4.711722</v>
      </c>
      <c r="U60">
        <v>-74.070836</v>
      </c>
    </row>
    <row r="61">
      <c r="A61" t="str">
        <v>Z042 IBAGUE - ANCLA</v>
      </c>
      <c r="B61" t="str">
        <v>Z042</v>
      </c>
      <c r="C61" t="str">
        <v>SUPERMERCADOS</v>
      </c>
      <c r="D61" t="str">
        <v>EDS JUMBO-ANCLA</v>
      </c>
      <c r="E61" t="str">
        <v>OCCIDENTE</v>
      </c>
      <c r="F61" t="str">
        <v>CARRERA 5 CALLE 62-64 CC MULTICENTRO</v>
      </c>
      <c r="G61" t="str">
        <v>IBAGUE</v>
      </c>
      <c r="H61" t="str">
        <v>HEIDY VIVIANA LOZANO AREQUE</v>
      </c>
      <c r="I61">
        <v>3156283213</v>
      </c>
      <c r="L61" t="str">
        <v>LEONARDO FONSECA</v>
      </c>
      <c r="M61">
        <v>3159253657</v>
      </c>
      <c r="P61" t="str">
        <v>GIOVANNA LÓPEZ</v>
      </c>
      <c r="Q61" t="str">
        <v>SI</v>
      </c>
      <c r="R61" t="str">
        <v>MIGUEL ANGEL CAICEDO ANGULO</v>
      </c>
      <c r="S61">
        <v>3176406586</v>
      </c>
      <c r="T61">
        <v>4.436741</v>
      </c>
      <c r="U61">
        <v>-75.201717</v>
      </c>
    </row>
    <row r="62">
      <c r="A62" t="str">
        <v>J011 CALLE 80</v>
      </c>
      <c r="B62" t="str">
        <v>J011</v>
      </c>
      <c r="C62" t="str">
        <v>SUPERMERCADOS</v>
      </c>
      <c r="D62" t="str">
        <v>JUMBO</v>
      </c>
      <c r="E62" t="str">
        <v>BOGOTA</v>
      </c>
      <c r="F62" t="str">
        <v>AV CALLE 81 Nº 68-50</v>
      </c>
      <c r="G62" t="str">
        <v>BOGOTA</v>
      </c>
      <c r="H62" t="str">
        <v>VLADIMIR GONZALEZ REY</v>
      </c>
      <c r="I62">
        <v>3125886195</v>
      </c>
      <c r="J62" t="str">
        <v>MONICA ALEJANDRA VARGAS</v>
      </c>
      <c r="K62">
        <v>3232342352</v>
      </c>
      <c r="L62" t="str">
        <v>ANDRES SOPO</v>
      </c>
      <c r="M62">
        <v>3118766829</v>
      </c>
      <c r="N62" t="str">
        <v>POVEDA BELTRAN; LEIDY ALEJANDRA</v>
      </c>
      <c r="O62">
        <v>3202402442</v>
      </c>
      <c r="P62" t="str">
        <v>SEBASTIAN CARDOZO</v>
      </c>
      <c r="Q62" t="str">
        <v>NO</v>
      </c>
      <c r="R62" t="str">
        <v>JUAN FERNANDO CASTRO RODRIGUEZ</v>
      </c>
      <c r="S62">
        <v>3176563553</v>
      </c>
      <c r="T62">
        <v>4.691174</v>
      </c>
      <c r="U62">
        <v>-74.08392</v>
      </c>
    </row>
    <row r="63">
      <c r="A63" t="str">
        <v>J014 CALLE 170</v>
      </c>
      <c r="B63" t="str">
        <v>J014</v>
      </c>
      <c r="C63" t="str">
        <v>SUPERMERCADOS</v>
      </c>
      <c r="D63" t="str">
        <v>JUMBO</v>
      </c>
      <c r="E63" t="str">
        <v>BOGOTA</v>
      </c>
      <c r="F63" t="str">
        <v>CALLE 170 Nº 64-47</v>
      </c>
      <c r="G63" t="str">
        <v>BOGOTA</v>
      </c>
      <c r="H63" t="str">
        <v>DARIO ORTEGA</v>
      </c>
      <c r="I63" t="str">
        <v>313 8705457</v>
      </c>
      <c r="J63" t="str">
        <v>NOHORA JANETH MORENO</v>
      </c>
      <c r="K63">
        <v>3115253795</v>
      </c>
      <c r="L63" t="str">
        <v>ANDRES SOPO</v>
      </c>
      <c r="M63">
        <v>3118766829</v>
      </c>
      <c r="N63" t="str">
        <v>DELGADO MONTENEGRO; AMANDA HERMELINDA</v>
      </c>
      <c r="O63">
        <v>3102318587</v>
      </c>
      <c r="P63" t="str">
        <v>DIEGO TORRES</v>
      </c>
      <c r="Q63" t="str">
        <v>NO</v>
      </c>
      <c r="R63" t="str">
        <v>JUAN FERNANDO CASTRO RODRIGUEZ</v>
      </c>
      <c r="S63">
        <v>3176563553</v>
      </c>
      <c r="T63">
        <v>4.756943</v>
      </c>
      <c r="U63">
        <v>-74.064329</v>
      </c>
    </row>
    <row r="64">
      <c r="A64" t="str">
        <v>J015 HAYUELOS</v>
      </c>
      <c r="B64" t="str">
        <v>J015</v>
      </c>
      <c r="C64" t="str">
        <v>SUPERMERCADOS</v>
      </c>
      <c r="D64" t="str">
        <v>JUMBO</v>
      </c>
      <c r="E64" t="str">
        <v>BOGOTA</v>
      </c>
      <c r="F64" t="str">
        <v>AV.CRA 86#19A-50</v>
      </c>
      <c r="G64" t="str">
        <v>BOGOTA</v>
      </c>
      <c r="H64" t="str">
        <v>GIRALDO FRANCO OLHMER ANTONIO</v>
      </c>
      <c r="I64">
        <v>3153366853</v>
      </c>
      <c r="J64" t="str">
        <v>SONIA ALEJANDRA LOPEZ</v>
      </c>
      <c r="K64" t="str">
        <v>3208786573-3143592798</v>
      </c>
      <c r="L64" t="str">
        <v>ANDRES SOPO</v>
      </c>
      <c r="M64">
        <v>3118766829</v>
      </c>
      <c r="N64" t="str">
        <v>TINJACA SUAREZ; KATHERINE JULYETT</v>
      </c>
      <c r="O64" t="str">
        <v>322 9712701</v>
      </c>
      <c r="P64" t="str">
        <v>DIEGO ALEJANDRO CORTES ROZO</v>
      </c>
      <c r="Q64" t="str">
        <v>NO</v>
      </c>
      <c r="R64" t="str">
        <v>JUAN FERNANDO CASTRO RODRIGUEZ</v>
      </c>
      <c r="S64">
        <v>3176563553</v>
      </c>
      <c r="T64">
        <v>4.662661</v>
      </c>
      <c r="U64">
        <v>-74.132118</v>
      </c>
    </row>
    <row r="65">
      <c r="A65" t="str">
        <v>J016 CARRERA 30</v>
      </c>
      <c r="B65" t="str">
        <v>J016</v>
      </c>
      <c r="C65" t="str">
        <v>SUPERMERCADOS</v>
      </c>
      <c r="D65" t="str">
        <v>JUMBO</v>
      </c>
      <c r="E65" t="str">
        <v>BOGOTA</v>
      </c>
      <c r="F65" t="str">
        <v>CARRERA 32 Nº18-10</v>
      </c>
      <c r="G65" t="str">
        <v>BOGOTA</v>
      </c>
      <c r="H65" t="str">
        <v>KENNETH PEREZ RINCON</v>
      </c>
      <c r="I65" t="str">
        <v>313 8705461</v>
      </c>
      <c r="J65" t="str">
        <v>MILENA VERGARA</v>
      </c>
      <c r="K65">
        <v>3115505060</v>
      </c>
      <c r="L65" t="str">
        <v>ANDRES SOPO</v>
      </c>
      <c r="M65">
        <v>3118766829</v>
      </c>
      <c r="N65" t="str">
        <v>NANCY REYES CEPEDA</v>
      </c>
      <c r="O65" t="str">
        <v>#ERROR!</v>
      </c>
      <c r="P65" t="str">
        <v>CRISTIAN CAMILO HENAO AMAYA</v>
      </c>
      <c r="Q65" t="str">
        <v>NO</v>
      </c>
      <c r="R65" t="str">
        <v>JUAN FERNANDO CASTRO RODRIGUEZ</v>
      </c>
      <c r="S65">
        <v>3176563553</v>
      </c>
      <c r="T65">
        <v>4.617863</v>
      </c>
      <c r="U65">
        <v>-74.090349</v>
      </c>
    </row>
    <row r="66">
      <c r="A66" t="str">
        <v>J017 20 DE JULIO</v>
      </c>
      <c r="B66" t="str">
        <v>J017</v>
      </c>
      <c r="C66" t="str">
        <v>SUPERMERCADOS</v>
      </c>
      <c r="D66" t="str">
        <v>JUMBO</v>
      </c>
      <c r="E66" t="str">
        <v>BOGOTA</v>
      </c>
      <c r="F66" t="str">
        <v>CARRERA 10 Nº30B-20 SUR</v>
      </c>
      <c r="G66" t="str">
        <v>BOGOTA</v>
      </c>
      <c r="H66" t="str">
        <v>NESTOR CAMILO MUÑOS</v>
      </c>
      <c r="I66">
        <v>3124579922</v>
      </c>
      <c r="J66" t="str">
        <v>CASTANEDA SANCHEZ; ERIKA LISSETH</v>
      </c>
      <c r="K66">
        <v>3002723223</v>
      </c>
      <c r="L66" t="str">
        <v>ANDRES SOPO</v>
      </c>
      <c r="M66">
        <v>3118766829</v>
      </c>
      <c r="N66" t="str">
        <v>BARAHONA MUNOZ; LUZ STELLA</v>
      </c>
      <c r="O66" t="str">
        <v>324 6068758</v>
      </c>
      <c r="P66" t="str">
        <v>JHONNY JEAN CARLO LIZCANO</v>
      </c>
      <c r="Q66" t="str">
        <v>NO</v>
      </c>
      <c r="R66" t="str">
        <v>JUAN FERNANDO CASTRO RODRIGUEZ</v>
      </c>
      <c r="S66">
        <v>3176563553</v>
      </c>
      <c r="T66">
        <v>4.56917</v>
      </c>
      <c r="U66">
        <v>-74.100202</v>
      </c>
    </row>
    <row r="67">
      <c r="A67" t="str">
        <v>J018 AUTOPISTA SUR</v>
      </c>
      <c r="B67" t="str">
        <v>J018</v>
      </c>
      <c r="C67" t="str">
        <v>SUPERMERCADOS</v>
      </c>
      <c r="D67" t="str">
        <v>JUMBO</v>
      </c>
      <c r="E67" t="str">
        <v>BOGOTA</v>
      </c>
      <c r="F67" t="str">
        <v>AUTOPISTA SUR Nº77A-18 SUR</v>
      </c>
      <c r="G67" t="str">
        <v>BOGOTA</v>
      </c>
      <c r="H67" t="str">
        <v>RUBEN DARIO ARIAS</v>
      </c>
      <c r="I67">
        <v>3042376199</v>
      </c>
      <c r="J67" t="str">
        <v>BRIDGET BARÓN</v>
      </c>
      <c r="K67">
        <v>3138289327</v>
      </c>
      <c r="L67" t="str">
        <v>EDUARDO GOMEZ</v>
      </c>
      <c r="M67">
        <v>3125883161</v>
      </c>
      <c r="N67" t="str">
        <v>MARIA FERNANDA SANCHEZ TOVAR</v>
      </c>
      <c r="O67" t="str">
        <v>314 4101626</v>
      </c>
      <c r="P67" t="str">
        <v>JHONNY JEAN CARLO LIZCANO</v>
      </c>
      <c r="Q67" t="str">
        <v>NO</v>
      </c>
      <c r="R67" t="str">
        <v>JUAN FERNANDO CASTRO RODRIGUEZ</v>
      </c>
      <c r="S67">
        <v>3176563553</v>
      </c>
      <c r="T67">
        <v>4.597287</v>
      </c>
      <c r="U67">
        <v>-74.166551</v>
      </c>
    </row>
    <row r="68">
      <c r="A68" t="str">
        <v>J019 SANTA ANA</v>
      </c>
      <c r="B68" t="str">
        <v>J019</v>
      </c>
      <c r="C68" t="str">
        <v>SUPERMERCADOS</v>
      </c>
      <c r="D68" t="str">
        <v>JUMBO</v>
      </c>
      <c r="E68" t="str">
        <v>BOGOTA</v>
      </c>
      <c r="F68" t="str">
        <v>CALLE 110 Nº 9B - 04</v>
      </c>
      <c r="G68" t="str">
        <v>BOGOTA</v>
      </c>
      <c r="H68" t="str">
        <v>ORLANDO RAFAEL BARRETO ARRIETA</v>
      </c>
      <c r="I68" t="str">
        <v>311 8766817</v>
      </c>
      <c r="J68" t="str">
        <v>DAISSY JULIETH BUITRAGO</v>
      </c>
      <c r="K68">
        <v>3108174699</v>
      </c>
      <c r="L68" t="str">
        <v>JUAN OSPINA</v>
      </c>
      <c r="M68">
        <v>3104812438</v>
      </c>
      <c r="N68" t="str">
        <v>VIVIANA CRUZ BELLO</v>
      </c>
      <c r="O68">
        <v>3214946028</v>
      </c>
      <c r="P68" t="str">
        <v>ANDRES VILLAR CANTOR</v>
      </c>
      <c r="Q68" t="str">
        <v>NO</v>
      </c>
      <c r="R68" t="str">
        <v>JUAN FERNANDO CASTRO RODRIGUEZ</v>
      </c>
      <c r="S68">
        <v>3176563553</v>
      </c>
      <c r="T68">
        <v>4.690446</v>
      </c>
      <c r="U68">
        <v>-74.036825</v>
      </c>
    </row>
    <row r="69">
      <c r="A69" t="str">
        <v>J022 LAS VEGAS</v>
      </c>
      <c r="B69" t="str">
        <v>J022</v>
      </c>
      <c r="C69" t="str">
        <v>SUPERMERCADOS</v>
      </c>
      <c r="D69" t="str">
        <v>JUMBO</v>
      </c>
      <c r="E69" t="str">
        <v>CENTRO</v>
      </c>
      <c r="F69" t="str">
        <v>CRA. 48 AV. LAS VEGAS #19 SUR 29</v>
      </c>
      <c r="G69" t="str">
        <v>ENVIGADO</v>
      </c>
      <c r="H69" t="str">
        <v>GABRIEL AGUDELO</v>
      </c>
      <c r="I69" t="str">
        <v>320 8650594</v>
      </c>
      <c r="J69" t="str">
        <v>YESICA MONTOYA</v>
      </c>
      <c r="K69" t="str">
        <v>319 5540193</v>
      </c>
      <c r="L69" t="str">
        <v>FABER MARTINEZ</v>
      </c>
      <c r="M69" t="str">
        <v>311 4621087</v>
      </c>
      <c r="N69" t="str">
        <v>YULIANA VELEZ</v>
      </c>
      <c r="O69" t="str">
        <v>300 5600282</v>
      </c>
      <c r="P69" t="str">
        <v>JOHNNY GARCIA</v>
      </c>
      <c r="Q69" t="str">
        <v>NO</v>
      </c>
      <c r="R69" t="str">
        <v>DAVID ESTEBAN HIGUITA ESCOBAR</v>
      </c>
      <c r="S69">
        <v>3174298883</v>
      </c>
      <c r="T69">
        <v>6.186876</v>
      </c>
      <c r="U69">
        <v>-75.582444</v>
      </c>
    </row>
    <row r="70">
      <c r="A70" t="str">
        <v>J023 DE LA 65</v>
      </c>
      <c r="B70" t="str">
        <v>J023</v>
      </c>
      <c r="C70" t="str">
        <v>SUPERMERCADOS</v>
      </c>
      <c r="D70" t="str">
        <v>JUMBO</v>
      </c>
      <c r="E70" t="str">
        <v>CENTRO</v>
      </c>
      <c r="F70" t="str">
        <v>DIRECCIÓN CARRERA 65 CON CALLE 45- 85</v>
      </c>
      <c r="G70" t="str">
        <v>MEDELLIN</v>
      </c>
      <c r="H70" t="str">
        <v>YURI ALEXANDER PANTOJA</v>
      </c>
      <c r="I70" t="str">
        <v>301 6591621</v>
      </c>
      <c r="J70" t="str">
        <v>ALBA RAMREZ</v>
      </c>
      <c r="K70" t="str">
        <v>312 8690252</v>
      </c>
      <c r="L70" t="str">
        <v>FABER MARTINEZ</v>
      </c>
      <c r="M70" t="str">
        <v>311 4621087</v>
      </c>
      <c r="N70" t="str">
        <v>PAULA COSSIO</v>
      </c>
      <c r="O70" t="str">
        <v>310 8449220</v>
      </c>
      <c r="P70" t="str">
        <v>JHON OLAYA</v>
      </c>
      <c r="Q70" t="str">
        <v>NO</v>
      </c>
      <c r="R70" t="str">
        <v>DAVID ESTEBAN HIGUITA ESCOBAR</v>
      </c>
      <c r="S70">
        <v>3174298883</v>
      </c>
      <c r="T70">
        <v>6.251606</v>
      </c>
      <c r="U70">
        <v>-75.585119</v>
      </c>
    </row>
    <row r="71">
      <c r="A71" t="str">
        <v>J024 PREMIUM PLAZA</v>
      </c>
      <c r="B71" t="str">
        <v>J024</v>
      </c>
      <c r="C71" t="str">
        <v>SUPERMERCADOS</v>
      </c>
      <c r="D71" t="str">
        <v>JUMBO</v>
      </c>
      <c r="E71" t="str">
        <v>CENTRO</v>
      </c>
      <c r="F71" t="str">
        <v>CARRERA 44 #29-80</v>
      </c>
      <c r="G71" t="str">
        <v>MEDELLIN</v>
      </c>
      <c r="H71" t="str">
        <v>MAURICIO DUQUE</v>
      </c>
      <c r="I71" t="str">
        <v>314 3592804</v>
      </c>
      <c r="J71" t="str">
        <v>KATHE MARIN</v>
      </c>
      <c r="K71" t="str">
        <v>304 6703581</v>
      </c>
      <c r="L71" t="str">
        <v>FABER MARTINEZ</v>
      </c>
      <c r="M71" t="str">
        <v>311 4621087</v>
      </c>
      <c r="N71" t="str">
        <v>LEDIS OSPINA</v>
      </c>
      <c r="O71" t="str">
        <v>312 8309366</v>
      </c>
      <c r="P71" t="str">
        <v>JOHNNY GARCIA</v>
      </c>
      <c r="Q71" t="str">
        <v>NO</v>
      </c>
      <c r="R71" t="str">
        <v>DAVID ESTEBAN HIGUITA ESCOBAR</v>
      </c>
      <c r="S71">
        <v>3174298883</v>
      </c>
      <c r="T71">
        <v>6.229344</v>
      </c>
      <c r="U71">
        <v>-75.570463</v>
      </c>
    </row>
    <row r="72">
      <c r="A72" t="str">
        <v>J043 ALTOS DEL PRADO</v>
      </c>
      <c r="B72" t="str">
        <v>J043</v>
      </c>
      <c r="C72" t="str">
        <v>SUPERMERCADOS</v>
      </c>
      <c r="D72" t="str">
        <v>JUMBO</v>
      </c>
      <c r="E72" t="str">
        <v>COSTA</v>
      </c>
      <c r="F72" t="str">
        <v>CARRERA. 56 # 75 - 155; BARRANQUILLA ATLANTICO</v>
      </c>
      <c r="G72" t="str">
        <v>BARRANQUILLA</v>
      </c>
      <c r="H72" t="str">
        <v>ROGER MARTINEZ (ENCARGADO)</v>
      </c>
      <c r="I72" t="str">
        <v>318 3351448</v>
      </c>
      <c r="J72" t="str">
        <v>RAMIRO ROMO</v>
      </c>
      <c r="K72">
        <v>3007720758</v>
      </c>
      <c r="L72" t="str">
        <v>HELEN PARRA</v>
      </c>
      <c r="M72" t="str">
        <v>311 2776187</v>
      </c>
      <c r="N72" t="str">
        <v>BONIEK COVILLA</v>
      </c>
      <c r="O72">
        <v>3007067724</v>
      </c>
      <c r="P72" t="str">
        <v>ALVARO MARTINEZ</v>
      </c>
      <c r="Q72" t="str">
        <v>NO</v>
      </c>
      <c r="R72" t="str">
        <v>CELSO JOSE NIEBLES TACHE</v>
      </c>
      <c r="S72">
        <v>3174359755</v>
      </c>
      <c r="T72">
        <v>11.003469</v>
      </c>
      <c r="U72">
        <v>-74.802937</v>
      </c>
    </row>
    <row r="73">
      <c r="A73" t="str">
        <v>J048 SOACHA</v>
      </c>
      <c r="B73" t="str">
        <v>J048</v>
      </c>
      <c r="C73" t="str">
        <v>SUPERMERCADOS</v>
      </c>
      <c r="D73" t="str">
        <v>JUMBO</v>
      </c>
      <c r="E73" t="str">
        <v>BOGOTA</v>
      </c>
      <c r="F73" t="str">
        <v>CARRERA 7 # 32 - 35</v>
      </c>
      <c r="G73" t="str">
        <v>BOGOTA</v>
      </c>
      <c r="H73" t="str">
        <v>NELSON SANABRIA</v>
      </c>
      <c r="I73">
        <v>3204881321</v>
      </c>
      <c r="J73" t="str">
        <v>ADRIANA BAREÑO</v>
      </c>
      <c r="K73">
        <v>3138809543</v>
      </c>
      <c r="L73" t="str">
        <v>ANDRES SOPO</v>
      </c>
      <c r="M73">
        <v>3118766829</v>
      </c>
      <c r="N73" t="str">
        <v>NANCY RAMIREZ BAZURDO</v>
      </c>
      <c r="O73" t="str">
        <v>#ERROR!</v>
      </c>
      <c r="P73" t="str">
        <v>CRISTIAN CAMILO HENAO AMAYA</v>
      </c>
      <c r="Q73" t="str">
        <v>NO</v>
      </c>
      <c r="R73" t="str">
        <v>JUAN FERNANDO CASTRO RODRIGUEZ</v>
      </c>
      <c r="S73">
        <v>3176563553</v>
      </c>
      <c r="T73">
        <v>4.588263</v>
      </c>
      <c r="U73">
        <v>-74.203562</v>
      </c>
    </row>
    <row r="74">
      <c r="A74" t="str">
        <v>J070 SUBA</v>
      </c>
      <c r="B74" t="str">
        <v>J070</v>
      </c>
      <c r="C74" t="str">
        <v>SUPERMERCADOS</v>
      </c>
      <c r="D74" t="str">
        <v>JUMBO</v>
      </c>
      <c r="E74" t="str">
        <v>BOGOTA</v>
      </c>
      <c r="F74" t="str">
        <v>CALLE 146A NO. 106 - 20</v>
      </c>
      <c r="G74" t="str">
        <v>BOGOTA</v>
      </c>
      <c r="H74" t="str">
        <v>JEISSON.CONTRERAS</v>
      </c>
      <c r="I74">
        <v>3204881398</v>
      </c>
      <c r="J74" t="str">
        <v>SANDRA POLANIA</v>
      </c>
      <c r="K74">
        <v>3138970624</v>
      </c>
      <c r="L74" t="str">
        <v>ANDRES SOPO</v>
      </c>
      <c r="M74">
        <v>3118766829</v>
      </c>
      <c r="N74" t="str">
        <v>DANIEL FELIPE QUIMBAYO GONZALEZ</v>
      </c>
      <c r="O74">
        <v>3106920825</v>
      </c>
      <c r="P74" t="str">
        <v>DIEGO TORRES</v>
      </c>
      <c r="Q74" t="str">
        <v>NO</v>
      </c>
      <c r="R74" t="str">
        <v>JUAN FERNANDO CASTRO RODRIGUEZ</v>
      </c>
      <c r="S74">
        <v>3176563553</v>
      </c>
      <c r="T74">
        <v>4.74893</v>
      </c>
      <c r="U74">
        <v>-74.09576</v>
      </c>
    </row>
    <row r="75">
      <c r="A75" t="str">
        <v>J072 SANTAFE</v>
      </c>
      <c r="B75" t="str">
        <v>J072</v>
      </c>
      <c r="C75" t="str">
        <v>SUPERMERCADOS</v>
      </c>
      <c r="D75" t="str">
        <v>JUMBO</v>
      </c>
      <c r="E75" t="str">
        <v>BOGOTA</v>
      </c>
      <c r="F75" t="str">
        <v>CALLE 185 Nº 43-05 LOCAL 167</v>
      </c>
      <c r="G75" t="str">
        <v>BOGOTA</v>
      </c>
      <c r="H75" t="str">
        <v>ALEXANDER HERRERA</v>
      </c>
      <c r="I75">
        <v>3176440494</v>
      </c>
      <c r="J75" t="str">
        <v>DIANA PAOLA MIRANDA</v>
      </c>
      <c r="K75">
        <v>3103367580</v>
      </c>
      <c r="L75" t="str">
        <v>JUAN OSPINA</v>
      </c>
      <c r="M75">
        <v>3104812438</v>
      </c>
      <c r="N75" t="str">
        <v>QUITO CRUZ; ADRIANA MARIA</v>
      </c>
      <c r="O75">
        <v>3012356595</v>
      </c>
      <c r="P75" t="str">
        <v>FRANKLIN LOPEZ</v>
      </c>
      <c r="Q75" t="str">
        <v>NO</v>
      </c>
      <c r="R75" t="str">
        <v>JUAN FERNANDO CASTRO RODRIGUEZ</v>
      </c>
      <c r="S75">
        <v>3176563553</v>
      </c>
      <c r="T75">
        <v>4.762844</v>
      </c>
      <c r="U75">
        <v>-74.046094</v>
      </c>
    </row>
    <row r="76">
      <c r="A76" t="str">
        <v>Z047 GIRARDOT - ANCLA</v>
      </c>
      <c r="B76" t="str">
        <v>Z047</v>
      </c>
      <c r="C76" t="str">
        <v>SUPERMERCADOS</v>
      </c>
      <c r="D76" t="str">
        <v>EDS JUMBO-ANCLA</v>
      </c>
      <c r="E76" t="str">
        <v>OCCIDENTE</v>
      </c>
      <c r="F76" t="str">
        <v>CALLE 28 A N.12-30 BARRIO: MIRAFLORES</v>
      </c>
      <c r="G76" t="str">
        <v>GIRARDOT</v>
      </c>
      <c r="H76" t="str">
        <v>BRAYAN ANDRES NAÑEZ</v>
      </c>
      <c r="I76">
        <v>3105520567</v>
      </c>
      <c r="L76" t="str">
        <v>LEONARDO FONSECA</v>
      </c>
      <c r="M76">
        <v>3159253657</v>
      </c>
      <c r="P76" t="str">
        <v>GIOVANNA LÓPEZ</v>
      </c>
      <c r="Q76" t="str">
        <v>SI</v>
      </c>
      <c r="R76" t="str">
        <v>MIGUEL ANGEL CAICEDO ANGULO</v>
      </c>
      <c r="S76">
        <v>3176406586</v>
      </c>
      <c r="T76">
        <v>4.305361</v>
      </c>
      <c r="U76">
        <v>-74.803712</v>
      </c>
    </row>
    <row r="77">
      <c r="A77" t="str">
        <v>J083 CARIBE PLAZA</v>
      </c>
      <c r="B77" t="str">
        <v>J083</v>
      </c>
      <c r="C77" t="str">
        <v>SUPERMERCADOS</v>
      </c>
      <c r="D77" t="str">
        <v>JUMBO</v>
      </c>
      <c r="E77" t="str">
        <v>COSTA</v>
      </c>
      <c r="F77" t="str">
        <v>CLL 29D N° 22-62 ; CARTAGENA BOLIVAR</v>
      </c>
      <c r="G77" t="str">
        <v>CARTAGENA</v>
      </c>
      <c r="H77" t="str">
        <v>NELLY ORJUELA LOZANO</v>
      </c>
      <c r="I77" t="str">
        <v>313 4525901</v>
      </c>
      <c r="J77" t="str">
        <v>KELLYS JOHANA CORTINA</v>
      </c>
      <c r="K77">
        <v>3012309170</v>
      </c>
      <c r="L77" t="str">
        <v>HELEN PARRA</v>
      </c>
      <c r="M77" t="str">
        <v>311 2776187</v>
      </c>
      <c r="N77" t="str">
        <v>ELSY DÍAZ</v>
      </c>
      <c r="O77">
        <v>3205053850</v>
      </c>
      <c r="P77" t="str">
        <v>RAFAEL ACOSTA</v>
      </c>
      <c r="Q77" t="str">
        <v>NO</v>
      </c>
      <c r="R77" t="str">
        <v>CELSO JOSE NIEBLES TACHE</v>
      </c>
      <c r="S77">
        <v>3174359755</v>
      </c>
      <c r="T77">
        <v>10.415463</v>
      </c>
      <c r="U77">
        <v>-75.528796</v>
      </c>
    </row>
    <row r="78">
      <c r="A78" t="str">
        <v>J084 MEGAMALL</v>
      </c>
      <c r="B78" t="str">
        <v>J084</v>
      </c>
      <c r="C78" t="str">
        <v>SUPERMERCADOS</v>
      </c>
      <c r="D78" t="str">
        <v>JUMBO</v>
      </c>
      <c r="E78" t="str">
        <v>CENTRO</v>
      </c>
      <c r="F78" t="str">
        <v>AV. QUEBRADA SECA CON CRA. 33 A / C. CIAL. MEGA MALL</v>
      </c>
      <c r="G78" t="str">
        <v>BUCARAMANGA</v>
      </c>
      <c r="H78" t="str">
        <v>HENRY SILVA CASTRO</v>
      </c>
      <c r="I78">
        <v>3184561275</v>
      </c>
      <c r="J78" t="str">
        <v>MAYRA CASTRO</v>
      </c>
      <c r="K78" t="str">
        <v>305 7719052</v>
      </c>
      <c r="L78" t="str">
        <v>HELEN PARRA</v>
      </c>
      <c r="M78" t="str">
        <v>311 2776187</v>
      </c>
      <c r="N78" t="str">
        <v>CAROLINA REYES</v>
      </c>
      <c r="O78">
        <v>3183909616</v>
      </c>
      <c r="P78" t="str">
        <v>ANDRES BORNACHERA</v>
      </c>
      <c r="Q78" t="str">
        <v>NO</v>
      </c>
      <c r="R78" t="str">
        <v>DAVID ESTEBAN HIGUITA ESCOBAR</v>
      </c>
      <c r="S78">
        <v>3174298883</v>
      </c>
      <c r="T78">
        <v>7.130261</v>
      </c>
      <c r="U78">
        <v>-73.111894</v>
      </c>
    </row>
    <row r="79">
      <c r="A79" t="str">
        <v>J086 AMERICANO</v>
      </c>
      <c r="B79" t="str">
        <v>J086</v>
      </c>
      <c r="C79" t="str">
        <v>SUPERMERCADOS</v>
      </c>
      <c r="D79" t="str">
        <v>JUMBO</v>
      </c>
      <c r="E79" t="str">
        <v>COSTA</v>
      </c>
      <c r="F79" t="str">
        <v>CARRERA. 38 # 74 - 179; BARRANQUILLA</v>
      </c>
      <c r="G79" t="str">
        <v>BARRANQUILLA</v>
      </c>
      <c r="H79" t="str">
        <v>LUIS LOPEZ CABANA</v>
      </c>
      <c r="I79" t="str">
        <v>317 6355635</v>
      </c>
      <c r="J79" t="str">
        <v>YEIMIS LARA PAJARO</v>
      </c>
      <c r="K79">
        <v>3218584473</v>
      </c>
      <c r="L79" t="str">
        <v>HELEN PARRA</v>
      </c>
      <c r="M79" t="str">
        <v>311 2776187</v>
      </c>
      <c r="N79" t="str">
        <v>LOLY BLANCO</v>
      </c>
      <c r="O79">
        <v>3015807715</v>
      </c>
      <c r="P79" t="str">
        <v>ALVEIRO HOYOS</v>
      </c>
      <c r="Q79" t="str">
        <v>NO</v>
      </c>
      <c r="R79" t="str">
        <v>CELSO JOSE NIEBLES TACHE</v>
      </c>
      <c r="S79">
        <v>3174359755</v>
      </c>
      <c r="T79">
        <v>10.985267</v>
      </c>
      <c r="U79">
        <v>-74.813584</v>
      </c>
    </row>
    <row r="80">
      <c r="A80" t="str">
        <v>J087 GUATAPURI</v>
      </c>
      <c r="B80" t="str">
        <v>J087</v>
      </c>
      <c r="C80" t="str">
        <v>SUPERMERCADOS</v>
      </c>
      <c r="D80" t="str">
        <v>JUMBO</v>
      </c>
      <c r="E80" t="str">
        <v>COSTA</v>
      </c>
      <c r="F80" t="str">
        <v>DIAGONAL 10 # 6 N - 15 C.CIAL GUATAPURÍ PLAZA; VALLEDUPAR</v>
      </c>
      <c r="G80" t="str">
        <v>VALLEDUPAR</v>
      </c>
      <c r="H80" t="str">
        <v>RUBIEL RIOS</v>
      </c>
      <c r="I80" t="str">
        <v>313 8705462</v>
      </c>
      <c r="J80" t="str">
        <v>LUISA ARMENTA</v>
      </c>
      <c r="K80">
        <v>3173732264</v>
      </c>
      <c r="L80" t="str">
        <v>HELEN PARRA</v>
      </c>
      <c r="M80" t="str">
        <v>311 2776187</v>
      </c>
      <c r="N80" t="str">
        <v>LUISA GOMEZ</v>
      </c>
      <c r="O80">
        <v>3008801510</v>
      </c>
      <c r="P80" t="str">
        <v>WILSON ROMERO</v>
      </c>
      <c r="Q80" t="str">
        <v>NO</v>
      </c>
      <c r="R80" t="str">
        <v>CELSO JOSE NIEBLES TACHE</v>
      </c>
      <c r="S80">
        <v>3174359755</v>
      </c>
      <c r="T80">
        <v>10.495181</v>
      </c>
      <c r="U80">
        <v>-73.269416</v>
      </c>
    </row>
    <row r="81">
      <c r="A81" t="str">
        <v>J088 BARRANQUILLA BUENAVISTA</v>
      </c>
      <c r="B81" t="str">
        <v>J088</v>
      </c>
      <c r="C81" t="str">
        <v>SUPERMERCADOS</v>
      </c>
      <c r="D81" t="str">
        <v>JUMBO</v>
      </c>
      <c r="E81" t="str">
        <v>COSTA</v>
      </c>
      <c r="F81" t="str">
        <v>CALLE. 99 - CARRERA. 53; BARRANQUILLA</v>
      </c>
      <c r="G81" t="str">
        <v>BARRANQUILLA</v>
      </c>
      <c r="H81" t="str">
        <v>EDUARDO RUIZ TIBANA</v>
      </c>
      <c r="I81" t="str">
        <v>312 4570530</v>
      </c>
      <c r="J81" t="str">
        <v>AMPARO CHARRIS</v>
      </c>
      <c r="K81" t="str">
        <v>301 4070578</v>
      </c>
      <c r="L81" t="str">
        <v>HELEN PARRA</v>
      </c>
      <c r="M81" t="str">
        <v>311 2776187</v>
      </c>
      <c r="N81" t="str">
        <v>DIANA PALMA</v>
      </c>
      <c r="O81">
        <v>3137907516</v>
      </c>
      <c r="P81" t="str">
        <v>ALVEIRO HOYOS</v>
      </c>
      <c r="Q81" t="str">
        <v>NO</v>
      </c>
      <c r="R81" t="str">
        <v>CELSO JOSE NIEBLES TACHE</v>
      </c>
      <c r="S81">
        <v>3174359755</v>
      </c>
      <c r="T81">
        <v>11.013217</v>
      </c>
      <c r="U81">
        <v>-74.828552</v>
      </c>
    </row>
    <row r="82">
      <c r="A82" t="str">
        <v>J103 CABECERA</v>
      </c>
      <c r="B82" t="str">
        <v>J103</v>
      </c>
      <c r="C82" t="str">
        <v>SUPERMERCADOS</v>
      </c>
      <c r="D82" t="str">
        <v>JUMBO</v>
      </c>
      <c r="E82" t="str">
        <v>CENTRO</v>
      </c>
      <c r="F82" t="str">
        <v>CRA. 33 NO 41 - 34</v>
      </c>
      <c r="G82" t="str">
        <v>BUCARAMANGA</v>
      </c>
      <c r="H82" t="str">
        <v>RENÉ PINEDA</v>
      </c>
      <c r="I82" t="str">
        <v>311 8766817</v>
      </c>
      <c r="J82" t="str">
        <v>LEIDY GARCIA</v>
      </c>
      <c r="K82" t="str">
        <v>317 8289098</v>
      </c>
      <c r="L82" t="str">
        <v>HELEN PARRA</v>
      </c>
      <c r="M82" t="str">
        <v>311 2776187</v>
      </c>
      <c r="N82" t="str">
        <v>SONIA SANTANA</v>
      </c>
      <c r="O82">
        <v>3174606411</v>
      </c>
      <c r="P82" t="str">
        <v>NESTOR LOZANO</v>
      </c>
      <c r="Q82" t="str">
        <v>NO</v>
      </c>
      <c r="R82" t="str">
        <v>DAVID ESTEBAN HIGUITA ESCOBAR</v>
      </c>
      <c r="S82">
        <v>3174298883</v>
      </c>
      <c r="T82">
        <v>7.121415</v>
      </c>
      <c r="U82">
        <v>-73.112135</v>
      </c>
    </row>
    <row r="83">
      <c r="A83" t="str">
        <v>J108 CAÑAVERAL</v>
      </c>
      <c r="B83" t="str">
        <v>J108</v>
      </c>
      <c r="C83" t="str">
        <v>SUPERMERCADOS</v>
      </c>
      <c r="D83" t="str">
        <v>JUMBO</v>
      </c>
      <c r="E83" t="str">
        <v>CENTRO</v>
      </c>
      <c r="F83" t="str">
        <v>CLL. 31 NO 26 - 42 FLORIDABLANCA</v>
      </c>
      <c r="G83" t="str">
        <v>FLORIDABLANCA</v>
      </c>
      <c r="H83" t="str">
        <v>JENNY LILIANA ROJAS</v>
      </c>
      <c r="I83">
        <v>3118766818</v>
      </c>
      <c r="J83" t="str">
        <v>CLAUDIA ISABEL REYES</v>
      </c>
      <c r="K83" t="str">
        <v>301 2245319</v>
      </c>
      <c r="L83" t="str">
        <v>HELEN PARRA</v>
      </c>
      <c r="M83" t="str">
        <v>311 2776187</v>
      </c>
      <c r="N83" t="str">
        <v>KATHERIN RODRIGUEZ</v>
      </c>
      <c r="O83">
        <v>3153994154</v>
      </c>
      <c r="P83" t="str">
        <v>NESTOR LOZANO</v>
      </c>
      <c r="Q83" t="str">
        <v>NO</v>
      </c>
      <c r="R83" t="str">
        <v>DAVID ESTEBAN HIGUITA ESCOBAR</v>
      </c>
      <c r="S83">
        <v>3174298883</v>
      </c>
      <c r="T83">
        <v>7.070575</v>
      </c>
      <c r="U83">
        <v>-73.10553</v>
      </c>
    </row>
    <row r="84">
      <c r="A84" t="str">
        <v>Z102 YUMBO</v>
      </c>
      <c r="B84" t="str">
        <v>Z102</v>
      </c>
      <c r="C84" t="str">
        <v>SUPERMERCADOS</v>
      </c>
      <c r="D84" t="str">
        <v>EDS JUMBO</v>
      </c>
      <c r="E84" t="str">
        <v>OCCIDENTE</v>
      </c>
      <c r="F84" t="str">
        <v>CRA 33 NO 10-29 ARROYOHONDO – YUMBO VALLE</v>
      </c>
      <c r="G84" t="str">
        <v>YUMBO</v>
      </c>
      <c r="H84" t="str">
        <v>PAOLA ARAGON</v>
      </c>
      <c r="I84">
        <v>3156281486</v>
      </c>
      <c r="L84" t="str">
        <v>LEONARDO FONSECA</v>
      </c>
      <c r="M84">
        <v>3159253657</v>
      </c>
      <c r="P84" t="str">
        <v>GIOVANNA LÓPEZ</v>
      </c>
      <c r="Q84" t="str">
        <v>SI</v>
      </c>
      <c r="R84" t="str">
        <v>MIGUEL ANGEL CAICEDO ANGULO</v>
      </c>
      <c r="S84">
        <v>3176406586</v>
      </c>
      <c r="T84">
        <v>3.508753</v>
      </c>
      <c r="U84">
        <v>-76.519433</v>
      </c>
    </row>
    <row r="85">
      <c r="A85" t="str">
        <v>J148 SANTA FE MEDELLIN</v>
      </c>
      <c r="B85" t="str">
        <v>J148</v>
      </c>
      <c r="C85" t="str">
        <v>SUPERMERCADOS</v>
      </c>
      <c r="D85" t="str">
        <v>JUMBO</v>
      </c>
      <c r="E85" t="str">
        <v>CENTRO</v>
      </c>
      <c r="F85" t="str">
        <v>CARRERA 43A CON CALLE7 SUR C C SANTAFE</v>
      </c>
      <c r="G85" t="str">
        <v>MEDELLIN</v>
      </c>
      <c r="H85" t="str">
        <v>NANCY SERNA</v>
      </c>
      <c r="I85" t="str">
        <v>310 4139372</v>
      </c>
      <c r="J85" t="str">
        <v>KATHE MARIN</v>
      </c>
      <c r="K85" t="str">
        <v>304 6703581</v>
      </c>
      <c r="L85" t="str">
        <v>FABER MARTINEZ</v>
      </c>
      <c r="M85" t="str">
        <v>311 4621087</v>
      </c>
      <c r="N85" t="str">
        <v>LEIDY BOTELLO</v>
      </c>
      <c r="O85">
        <v>3229438628</v>
      </c>
      <c r="P85" t="str">
        <v>JHON OLAYA</v>
      </c>
      <c r="Q85" t="str">
        <v>NO</v>
      </c>
      <c r="R85" t="str">
        <v>DAVID ESTEBAN HIGUITA ESCOBAR</v>
      </c>
      <c r="S85">
        <v>3174298883</v>
      </c>
      <c r="T85">
        <v>6.196937</v>
      </c>
      <c r="U85">
        <v>-75.573802</v>
      </c>
    </row>
    <row r="86">
      <c r="A86" t="str">
        <v>J167 TITAN</v>
      </c>
      <c r="B86" t="str">
        <v>J167</v>
      </c>
      <c r="C86" t="str">
        <v>SUPERMERCADOS</v>
      </c>
      <c r="D86" t="str">
        <v>JUMBO</v>
      </c>
      <c r="E86" t="str">
        <v>BOGOTA</v>
      </c>
      <c r="F86" t="str">
        <v>AVENIDA CARRERA. 72 NO. 80 - 94; LOCAL 1-23</v>
      </c>
      <c r="G86" t="str">
        <v>BOGOTA</v>
      </c>
      <c r="H86" t="str">
        <v>ALEJANDRA PEREZ</v>
      </c>
      <c r="I86">
        <v>3102208588</v>
      </c>
      <c r="J86" t="str">
        <v>MABEL ROCIO CRUZ</v>
      </c>
      <c r="K86">
        <v>3017313724</v>
      </c>
      <c r="L86" t="str">
        <v>ANDRES SOPO</v>
      </c>
      <c r="M86">
        <v>3118766829</v>
      </c>
      <c r="N86" t="str">
        <v>JENNY PAOLA CANTOR</v>
      </c>
      <c r="O86">
        <v>3123364512</v>
      </c>
      <c r="P86" t="str">
        <v>SEBASTIAN CARDOZO</v>
      </c>
      <c r="Q86" t="str">
        <v>NO</v>
      </c>
      <c r="R86" t="str">
        <v>JUAN FERNANDO CASTRO RODRIGUEZ</v>
      </c>
      <c r="S86">
        <v>3176563553</v>
      </c>
      <c r="T86">
        <v>4.695553</v>
      </c>
      <c r="U86">
        <v>-74.086382</v>
      </c>
    </row>
    <row r="87">
      <c r="A87" t="str">
        <v>J174 EL CASTILLO</v>
      </c>
      <c r="B87" t="str">
        <v>J174</v>
      </c>
      <c r="C87" t="str">
        <v>SUPERMERCADOS</v>
      </c>
      <c r="D87" t="str">
        <v>JUMBO</v>
      </c>
      <c r="E87" t="str">
        <v>COSTA</v>
      </c>
      <c r="F87" t="str">
        <v>CLL. 13 N° 31 A - 45 CENTRO COMERCIAL MALL PLAZA EL CASTILLO; CARTAGENA</v>
      </c>
      <c r="G87" t="str">
        <v>CARTAGENA</v>
      </c>
      <c r="H87" t="str">
        <v>WILSON CASTILLO CHAPARRO</v>
      </c>
      <c r="I87" t="str">
        <v>313 8280794</v>
      </c>
      <c r="J87" t="str">
        <v>ADRIANA HERRERA BALLESTEROS</v>
      </c>
      <c r="K87">
        <v>3008342173</v>
      </c>
      <c r="L87" t="str">
        <v>HELEN PARRA</v>
      </c>
      <c r="M87" t="str">
        <v>311 2776187</v>
      </c>
      <c r="N87" t="str">
        <v>YANIS BAUTE</v>
      </c>
      <c r="O87">
        <v>3022856831</v>
      </c>
      <c r="P87" t="str">
        <v>RAFAEL ACOSTA</v>
      </c>
      <c r="Q87" t="str">
        <v>NO</v>
      </c>
      <c r="R87" t="str">
        <v>CELSO JOSE NIEBLES TACHE</v>
      </c>
      <c r="S87">
        <v>3174359755</v>
      </c>
      <c r="T87">
        <v>10.424089</v>
      </c>
      <c r="U87">
        <v>-75.541152</v>
      </c>
    </row>
    <row r="88">
      <c r="A88" t="str">
        <v>J193 PLAZA CENTRAL</v>
      </c>
      <c r="B88" t="str">
        <v>J193</v>
      </c>
      <c r="C88" t="str">
        <v>SUPERMERCADOS</v>
      </c>
      <c r="D88" t="str">
        <v>JUMBO</v>
      </c>
      <c r="E88" t="str">
        <v>BOGOTA</v>
      </c>
      <c r="F88" t="str">
        <v>CRA 65 NO 11-48 ENTRADA 5 DETRÁS DE LA NACIONAL DE CHOCOLATES</v>
      </c>
      <c r="G88" t="str">
        <v>BOGOTA</v>
      </c>
      <c r="H88" t="str">
        <v>JOHANA OSPINA MORALES (SUBGERENTE)</v>
      </c>
      <c r="I88" t="str">
        <v>311 5451924</v>
      </c>
      <c r="J88" t="str">
        <v>CAROL PARAMO</v>
      </c>
      <c r="K88">
        <v>3194693025</v>
      </c>
      <c r="L88" t="str">
        <v>ANDRES SOPO</v>
      </c>
      <c r="M88">
        <v>3118766829</v>
      </c>
      <c r="N88" t="str">
        <v>SERRANO RIVEROS; ROSA LILIANA</v>
      </c>
      <c r="O88">
        <v>3225827950</v>
      </c>
      <c r="P88" t="str">
        <v>JOHAN SEBASTIAN BORDA</v>
      </c>
      <c r="Q88" t="str">
        <v>NO</v>
      </c>
      <c r="R88" t="str">
        <v>JUAN FERNANDO CASTRO RODRIGUEZ</v>
      </c>
      <c r="S88">
        <v>3176563553</v>
      </c>
      <c r="T88">
        <v>4.632537</v>
      </c>
      <c r="U88">
        <v>-74.115802</v>
      </c>
    </row>
    <row r="89">
      <c r="A89" t="str">
        <v>J194 ATLANTIS</v>
      </c>
      <c r="B89" t="str">
        <v>J194</v>
      </c>
      <c r="C89" t="str">
        <v>SUPERMERCADOS</v>
      </c>
      <c r="D89" t="str">
        <v>JUMBO</v>
      </c>
      <c r="E89" t="str">
        <v>BOGOTA</v>
      </c>
      <c r="F89" t="str">
        <v>Calle 80 # 13-06</v>
      </c>
      <c r="G89" t="str">
        <v>BOGOTA</v>
      </c>
      <c r="H89" t="str">
        <v>ENDERSON CULMAN</v>
      </c>
      <c r="I89">
        <v>3204142553</v>
      </c>
      <c r="J89" t="str">
        <v>LINEY ROJAS</v>
      </c>
      <c r="K89">
        <v>3223525162</v>
      </c>
      <c r="L89" t="str">
        <v>ANDRES SOPO</v>
      </c>
      <c r="M89">
        <v>3118766829</v>
      </c>
      <c r="N89" t="str">
        <v>KARENT CUELLO</v>
      </c>
      <c r="O89">
        <v>3014951475</v>
      </c>
      <c r="P89" t="str">
        <v>ANDRES VILLAR CANTOR</v>
      </c>
      <c r="Q89" t="str">
        <v>NO</v>
      </c>
      <c r="R89" t="str">
        <v>JUAN FERNANDO CASTRO RODRIGUEZ</v>
      </c>
      <c r="S89">
        <v>3176563553</v>
      </c>
      <c r="T89">
        <v>4.665827</v>
      </c>
      <c r="U89">
        <v>-74.055596</v>
      </c>
    </row>
    <row r="90">
      <c r="A90" t="str">
        <v>J249 ALTOS DEL COUNTRY</v>
      </c>
      <c r="B90" t="str">
        <v>J249</v>
      </c>
      <c r="C90" t="str">
        <v>SUPERMERCADOS</v>
      </c>
      <c r="D90" t="str">
        <v>JUMBO</v>
      </c>
      <c r="E90" t="str">
        <v>BOGOTA</v>
      </c>
      <c r="F90" t="str">
        <v>CARRERA 9 # 135-50</v>
      </c>
      <c r="G90" t="str">
        <v>BOGOTA</v>
      </c>
      <c r="H90" t="str">
        <v>GARCIA DIAZ; ANDRES FELIPE</v>
      </c>
      <c r="I90">
        <v>3142699242</v>
      </c>
      <c r="J90" t="str">
        <v>LINEY ROJAS</v>
      </c>
      <c r="K90">
        <v>3223525162</v>
      </c>
      <c r="L90" t="str">
        <v>JUAN OSPINA</v>
      </c>
      <c r="M90">
        <v>3104812438</v>
      </c>
      <c r="N90" t="str">
        <v>CLAUDIA ROZO</v>
      </c>
      <c r="O90">
        <v>3164023650</v>
      </c>
      <c r="P90" t="str">
        <v>JOHAN SEBASTIAN BORDA</v>
      </c>
      <c r="Q90" t="str">
        <v>NO</v>
      </c>
      <c r="R90" t="str">
        <v>JUAN FERNANDO CASTRO RODRIGUEZ</v>
      </c>
      <c r="S90">
        <v>3176563553</v>
      </c>
      <c r="T90">
        <v>4.715288</v>
      </c>
      <c r="U90">
        <v>-74.032117</v>
      </c>
    </row>
    <row r="91">
      <c r="A91" t="str">
        <v>J253 ATRIO</v>
      </c>
      <c r="B91" t="str">
        <v>J253</v>
      </c>
      <c r="C91" t="str">
        <v>SUPERMERCADOS</v>
      </c>
      <c r="D91" t="str">
        <v>JUMBO</v>
      </c>
      <c r="E91" t="str">
        <v>BOGOTA</v>
      </c>
      <c r="F91" t="str">
        <v>CL. 28 #13A-66</v>
      </c>
      <c r="G91" t="str">
        <v>BOGOTA</v>
      </c>
      <c r="H91" t="str">
        <v>KENNETH PEREZ RINCON</v>
      </c>
      <c r="I91" t="str">
        <v>313 8705461</v>
      </c>
      <c r="J91" t="str">
        <v>POR DEFINIR</v>
      </c>
      <c r="K91" t="str">
        <v>Por definir</v>
      </c>
      <c r="L91" t="str">
        <v>ANDRES SOPO</v>
      </c>
      <c r="M91">
        <v>3118766829</v>
      </c>
      <c r="N91" t="str">
        <v>NANCY REYES CEPEDA</v>
      </c>
      <c r="O91">
        <v>3222513831</v>
      </c>
      <c r="P91" t="str">
        <v>FRANKLIN LOPEZ</v>
      </c>
      <c r="Q91" t="str">
        <v>NO</v>
      </c>
      <c r="R91" t="str">
        <v>JUAN FERNANDO CASTRO RODRIGUEZ</v>
      </c>
      <c r="S91">
        <v>3176563553</v>
      </c>
      <c r="T91">
        <v>4.616645</v>
      </c>
      <c r="U91">
        <v>-74.071536</v>
      </c>
    </row>
    <row r="92">
      <c r="A92" t="str">
        <v>L051 EL ZOL|IMPORTADOS</v>
      </c>
      <c r="B92" t="str">
        <v>L051</v>
      </c>
      <c r="C92" t="str">
        <v>SUPERMERCADOS</v>
      </c>
      <c r="D92" t="str">
        <v>CD SUPERMERCADOS</v>
      </c>
      <c r="E92" t="str">
        <v>BOGOTA</v>
      </c>
      <c r="F92" t="str">
        <v>KM 1.5 VIA CERRITO LA FLORIDA; CEUTA; FUNZA; CUNDINAMARCA</v>
      </c>
      <c r="G92" t="str">
        <v>FUNZA</v>
      </c>
      <c r="H92" t="str">
        <v>HERNAN ROCHA</v>
      </c>
      <c r="I92" t="str">
        <v>316 8770231</v>
      </c>
      <c r="J92" t="str">
        <v>HERNAN ROCHA</v>
      </c>
      <c r="K92" t="str">
        <v>316 8770231</v>
      </c>
      <c r="L92" t="str">
        <v>HARBEY ROCHA</v>
      </c>
      <c r="M92" t="str">
        <v>319 8770231</v>
      </c>
      <c r="P92" t="str">
        <v>DIEGO ALEJANDRO CORTES ROZO</v>
      </c>
      <c r="Q92" t="str">
        <v>NO</v>
      </c>
      <c r="R92" t="str">
        <v>JUAN FERNANDO CASTRO RODRIGUEZ</v>
      </c>
      <c r="S92">
        <v>3176563553</v>
      </c>
      <c r="T92">
        <v>4.738026</v>
      </c>
      <c r="U92">
        <v>-74.160563</v>
      </c>
    </row>
    <row r="93">
      <c r="A93" t="str">
        <v>L060 EL ZOL| CROSS DOCKING SECOS</v>
      </c>
      <c r="B93" t="str">
        <v>L060</v>
      </c>
      <c r="C93" t="str">
        <v>SUPERMERCADOS</v>
      </c>
      <c r="D93" t="str">
        <v>CD SUPERMERCADOS</v>
      </c>
      <c r="E93" t="str">
        <v>BOGOTA</v>
      </c>
      <c r="F93" t="str">
        <v>KM 1.5 VIA CERRITO LA FLORIDA; CEUTA; FUNZA; CUNDINAMARCA</v>
      </c>
      <c r="G93" t="str">
        <v>FUNZA</v>
      </c>
      <c r="H93" t="str">
        <v>HERNAN ROCHA</v>
      </c>
      <c r="I93" t="str">
        <v>316 8770231</v>
      </c>
      <c r="J93" t="str">
        <v>HERNAN ROCHA</v>
      </c>
      <c r="K93" t="str">
        <v>316 8770231</v>
      </c>
      <c r="L93" t="str">
        <v>HARBEY ROCHA</v>
      </c>
      <c r="M93" t="str">
        <v>316 8770231</v>
      </c>
      <c r="P93" t="str">
        <v>DIEGO ALEJANDRO CORTES ROZO</v>
      </c>
      <c r="Q93" t="str">
        <v>NO</v>
      </c>
      <c r="R93" t="str">
        <v>JUAN FERNANDO CASTRO RODRIGUEZ</v>
      </c>
      <c r="S93">
        <v>3176563553</v>
      </c>
      <c r="T93">
        <v>4.738026</v>
      </c>
      <c r="U93">
        <v>-74.160563</v>
      </c>
    </row>
    <row r="94">
      <c r="A94" t="str">
        <v>L063 PTE ARANDA|DOMICILIOS ELECTRO</v>
      </c>
      <c r="B94" t="str">
        <v>L063</v>
      </c>
      <c r="C94" t="str">
        <v>SUPERMERCADOS</v>
      </c>
      <c r="D94" t="str">
        <v>CD SUPERMERCADOS</v>
      </c>
      <c r="E94" t="str">
        <v>BOGOTA</v>
      </c>
      <c r="F94" t="str">
        <v>AV CALLE 81 Nº 68-50</v>
      </c>
      <c r="G94" t="str">
        <v>BOGOTA</v>
      </c>
      <c r="H94" t="str">
        <v>OSCAR BAQUERO</v>
      </c>
      <c r="I94" t="str">
        <v>313 2315264</v>
      </c>
      <c r="J94" t="str">
        <v>OSCAR BAQUERO</v>
      </c>
      <c r="K94" t="str">
        <v>313 2315264</v>
      </c>
      <c r="L94" t="str">
        <v>HARBEY ROCHA</v>
      </c>
      <c r="M94" t="str">
        <v>319 8770231</v>
      </c>
      <c r="P94" t="str">
        <v>FRANKLIN LOPEZ</v>
      </c>
      <c r="Q94" t="str">
        <v>NO</v>
      </c>
      <c r="R94" t="str">
        <v>JUAN FERNANDO CASTRO RODRIGUEZ</v>
      </c>
      <c r="S94">
        <v>3176563553</v>
      </c>
      <c r="T94">
        <v>4.691469</v>
      </c>
      <c r="U94">
        <v>-74.083721</v>
      </c>
    </row>
    <row r="95">
      <c r="A95" t="str">
        <v>L065 EL ZOL|FRUVER</v>
      </c>
      <c r="B95" t="str">
        <v>L065</v>
      </c>
      <c r="C95" t="str">
        <v>SUPERMERCADOS</v>
      </c>
      <c r="D95" t="str">
        <v>CD SUPERMERCADOS</v>
      </c>
      <c r="E95" t="str">
        <v>BOGOTA</v>
      </c>
      <c r="F95" t="str">
        <v>KM 1.5 VIA CERRITO LA FLORIDA; CEUTA; FUNZA; CUNDINAMARCA</v>
      </c>
      <c r="G95" t="str">
        <v>FUNZA</v>
      </c>
      <c r="H95" t="str">
        <v>HERNAN ROCHA</v>
      </c>
      <c r="I95" t="str">
        <v>316 8770231</v>
      </c>
      <c r="J95" t="str">
        <v>HERNAN ROCHA</v>
      </c>
      <c r="K95" t="str">
        <v>316 8770231</v>
      </c>
      <c r="L95" t="str">
        <v>HARBEY ROCHA</v>
      </c>
      <c r="M95" t="str">
        <v>316 8770231</v>
      </c>
      <c r="P95" t="str">
        <v>DIEGO ALEJANDRO CORTES ROZO</v>
      </c>
      <c r="Q95" t="str">
        <v>NO</v>
      </c>
      <c r="R95" t="str">
        <v>JUAN FERNANDO CASTRO RODRIGUEZ</v>
      </c>
      <c r="S95">
        <v>3176563553</v>
      </c>
      <c r="T95">
        <v>4.738026</v>
      </c>
      <c r="U95">
        <v>-74.160563</v>
      </c>
    </row>
    <row r="96">
      <c r="A96" t="str">
        <v>L068 JUMBO CALLE 80|PANADERIA</v>
      </c>
      <c r="B96" t="str">
        <v>L068</v>
      </c>
      <c r="C96" t="str">
        <v>SUPERMERCADOS</v>
      </c>
      <c r="D96" t="str">
        <v>CD SUPERMERCADOS</v>
      </c>
      <c r="E96" t="str">
        <v>BOGOTA</v>
      </c>
      <c r="F96" t="str">
        <v>AV CALLE 81 Nº 68-50</v>
      </c>
      <c r="G96" t="str">
        <v>BOGOTA</v>
      </c>
      <c r="H96" t="str">
        <v>LINA MARIA</v>
      </c>
      <c r="I96">
        <v>3163568835</v>
      </c>
      <c r="J96" t="str">
        <v>LINA MARIA</v>
      </c>
      <c r="K96">
        <v>3163568835</v>
      </c>
      <c r="L96" t="str">
        <v>HARBEY ROCHA</v>
      </c>
      <c r="M96" t="str">
        <v>319 8770231</v>
      </c>
      <c r="P96" t="str">
        <v>SEBASTIAN CARDOZO</v>
      </c>
      <c r="Q96" t="str">
        <v>NO</v>
      </c>
      <c r="R96" t="str">
        <v>JUAN FERNANDO CASTRO RODRIGUEZ</v>
      </c>
      <c r="S96">
        <v>3176563553</v>
      </c>
      <c r="T96">
        <v>4.691469</v>
      </c>
      <c r="U96">
        <v>-74.083721</v>
      </c>
    </row>
    <row r="97">
      <c r="A97" t="str">
        <v>L093 PLATAFORMA SECOS NIQUIA</v>
      </c>
      <c r="B97" t="str">
        <v>L093</v>
      </c>
      <c r="C97" t="str">
        <v>SUPERMERCADOS</v>
      </c>
      <c r="D97" t="str">
        <v>CD SUPERMERCADOS</v>
      </c>
      <c r="E97" t="str">
        <v>CENTRO</v>
      </c>
      <c r="F97" t="str">
        <v>NIQUIA :*AV 32 # 49 A- 65 BELLO NIQUIA</v>
      </c>
      <c r="G97" t="str">
        <v>BELLO</v>
      </c>
      <c r="H97" t="str">
        <v>MATILDE BERRIO</v>
      </c>
      <c r="I97" t="str">
        <v>317 3315527</v>
      </c>
      <c r="L97" t="str">
        <v>FABER MARTINEZ</v>
      </c>
      <c r="M97" t="str">
        <v>311 4621087</v>
      </c>
      <c r="P97" t="str">
        <v>JHON OLAYA</v>
      </c>
      <c r="Q97" t="str">
        <v>NO</v>
      </c>
      <c r="R97" t="str">
        <v>DAVID ESTEBAN HIGUITA ESCOBAR</v>
      </c>
      <c r="S97">
        <v>3174298883</v>
      </c>
      <c r="T97">
        <v>6.337391</v>
      </c>
      <c r="U97">
        <v>-75.53833</v>
      </c>
    </row>
    <row r="98">
      <c r="A98" t="str">
        <v>L110 JUMBO CABECERA|PANADERIA</v>
      </c>
      <c r="B98" t="str">
        <v>L110</v>
      </c>
      <c r="C98" t="str">
        <v>SUPERMERCADOS</v>
      </c>
      <c r="D98" t="str">
        <v>CD SUPERMERCADOS</v>
      </c>
      <c r="E98" t="str">
        <v>CENTRO</v>
      </c>
      <c r="F98" t="str">
        <v>CRA. 33 NO 41 - 34</v>
      </c>
      <c r="G98" t="str">
        <v>BUCARAMANGA</v>
      </c>
      <c r="H98" t="str">
        <v>RENÉ PINEDA</v>
      </c>
      <c r="I98" t="str">
        <v>311 8766817</v>
      </c>
      <c r="J98" t="str">
        <v>LEIDY GARCIA</v>
      </c>
      <c r="K98" t="str">
        <v>317 8289098</v>
      </c>
      <c r="L98" t="str">
        <v>HELEN PARRA</v>
      </c>
      <c r="M98" t="str">
        <v>311 2776187</v>
      </c>
      <c r="P98" t="str">
        <v>NESTOR LOZANO</v>
      </c>
      <c r="Q98" t="str">
        <v>NO</v>
      </c>
      <c r="R98" t="str">
        <v>DAVID ESTEBAN HIGUITA ESCOBAR</v>
      </c>
      <c r="S98">
        <v>3174298883</v>
      </c>
      <c r="T98">
        <v>7.121415</v>
      </c>
      <c r="U98">
        <v>-73.112135</v>
      </c>
    </row>
    <row r="99">
      <c r="A99" t="str">
        <v>L122 BQUILLA|CROSS DOCKING SECOS</v>
      </c>
      <c r="B99" t="str">
        <v>L122</v>
      </c>
      <c r="C99" t="str">
        <v>SUPERMERCADOS</v>
      </c>
      <c r="D99" t="str">
        <v>CD SUPERMERCADOS</v>
      </c>
      <c r="E99" t="str">
        <v>COSTA</v>
      </c>
      <c r="F99" t="str">
        <v>CALLE 110 # 6-361 BODEGA 6 Y 7 PIC</v>
      </c>
      <c r="G99" t="str">
        <v>BARRANQUILLA</v>
      </c>
      <c r="H99" t="str">
        <v>EMMA CERVANTES</v>
      </c>
      <c r="I99" t="str">
        <v>315 2629116</v>
      </c>
      <c r="P99" t="str">
        <v>ALVARO MARTINEZ</v>
      </c>
      <c r="Q99" t="str">
        <v>NO</v>
      </c>
      <c r="R99" t="str">
        <v>CELSO JOSE NIEBLES TACHE</v>
      </c>
      <c r="S99">
        <v>3174359755</v>
      </c>
      <c r="T99">
        <v>10.947776</v>
      </c>
      <c r="U99">
        <v>-74.834967</v>
      </c>
    </row>
    <row r="100">
      <c r="A100" t="str">
        <v>L127 BMANGA|CROSS DOCKING SECOS</v>
      </c>
      <c r="B100" t="str">
        <v>L127</v>
      </c>
      <c r="C100" t="str">
        <v>SUPERMERCADOS</v>
      </c>
      <c r="D100" t="str">
        <v>CD SUPERMERCADOS</v>
      </c>
      <c r="E100" t="str">
        <v>CENTRO</v>
      </c>
      <c r="F100" t="str">
        <v>CRA 17 N°60 170 VIA PALENQUE CHIMITA - GIRON - FRIGORÍFICO VIJAGUAL</v>
      </c>
      <c r="G100" t="str">
        <v>GIRÓN</v>
      </c>
      <c r="H100" t="str">
        <v>MATILDE BERRIO</v>
      </c>
      <c r="I100" t="str">
        <v>317 3315527</v>
      </c>
      <c r="L100" t="str">
        <v>ARJAIL GONZALEZ</v>
      </c>
      <c r="M100" t="str">
        <v>310 8541919</v>
      </c>
      <c r="P100" t="str">
        <v>NESTOR LOZANO</v>
      </c>
      <c r="Q100" t="str">
        <v>NO</v>
      </c>
      <c r="R100" t="str">
        <v>DAVID ESTEBAN HIGUITA ESCOBAR</v>
      </c>
      <c r="S100">
        <v>3174298883</v>
      </c>
      <c r="T100">
        <v>7.066389</v>
      </c>
      <c r="U100">
        <v>-73.163611</v>
      </c>
    </row>
    <row r="101">
      <c r="A101" t="str">
        <v>L162 BGTA|CROSS DOCKING FRIOS</v>
      </c>
      <c r="B101" t="str">
        <v>L162</v>
      </c>
      <c r="C101" t="str">
        <v>SUPERMERCADOS</v>
      </c>
      <c r="D101" t="str">
        <v>CD SUPERMERCADOS</v>
      </c>
      <c r="E101" t="str">
        <v>BOGOTA</v>
      </c>
      <c r="F101" t="str">
        <v>CARRERA 116 #22 H 31 FONTIBON ALDEA</v>
      </c>
      <c r="G101" t="str">
        <v>BOGOTA</v>
      </c>
      <c r="H101" t="str">
        <v>OSCAR BAQUERO</v>
      </c>
      <c r="I101" t="str">
        <v>313 2315264</v>
      </c>
      <c r="J101" t="str">
        <v>OSCAR BAQUERO</v>
      </c>
      <c r="K101" t="str">
        <v>313 2315264</v>
      </c>
      <c r="L101" t="str">
        <v>HARBEY ROCHA</v>
      </c>
      <c r="M101" t="str">
        <v>316 8770231</v>
      </c>
      <c r="P101" t="str">
        <v>DIEGO ALEJANDRO CORTES ROZO</v>
      </c>
      <c r="Q101" t="str">
        <v>NO</v>
      </c>
      <c r="R101" t="str">
        <v>JUAN FERNANDO CASTRO RODRIGUEZ</v>
      </c>
      <c r="S101">
        <v>3176563553</v>
      </c>
      <c r="T101">
        <v>4.688889</v>
      </c>
      <c r="U101">
        <v>-74.149167</v>
      </c>
    </row>
    <row r="102">
      <c r="A102" t="str">
        <v>L164 EL ZOL|PICKING</v>
      </c>
      <c r="B102" t="str">
        <v>L164</v>
      </c>
      <c r="C102" t="str">
        <v>SUPERMERCADOS</v>
      </c>
      <c r="D102" t="str">
        <v>CD SUPERMERCADOS</v>
      </c>
      <c r="E102" t="str">
        <v>BOGOTA</v>
      </c>
      <c r="F102" t="str">
        <v>KM 1.5 VIA CERRITO LA FLORIDA; CEUTA; FUNZA; CUNDINAMARCA</v>
      </c>
      <c r="G102" t="str">
        <v>FUNZA</v>
      </c>
      <c r="H102" t="str">
        <v>HERNAN ROCHA</v>
      </c>
      <c r="I102" t="str">
        <v>316 8770231</v>
      </c>
      <c r="J102" t="str">
        <v>HERNAN ROCHA</v>
      </c>
      <c r="K102" t="str">
        <v>316 8770231</v>
      </c>
      <c r="L102" t="str">
        <v>HARBEY ROCHA</v>
      </c>
      <c r="M102" t="str">
        <v>316 8770231</v>
      </c>
      <c r="P102" t="str">
        <v>DIEGO ALEJANDRO CORTES ROZO</v>
      </c>
      <c r="Q102" t="str">
        <v>NO</v>
      </c>
      <c r="R102" t="str">
        <v>JUAN FERNANDO CASTRO RODRIGUEZ</v>
      </c>
      <c r="S102">
        <v>3176563553</v>
      </c>
      <c r="T102">
        <v>4.738026</v>
      </c>
      <c r="U102">
        <v>-74.160563</v>
      </c>
    </row>
    <row r="103">
      <c r="A103" t="str">
        <v>L173 SABANETA|CROSS DOCKING</v>
      </c>
      <c r="B103" t="str">
        <v>L173</v>
      </c>
      <c r="C103" t="str">
        <v>SUPERMERCADOS</v>
      </c>
      <c r="D103" t="str">
        <v>CD SUPERMERCADOS</v>
      </c>
      <c r="E103" t="str">
        <v>CENTRO</v>
      </c>
      <c r="F103" t="str">
        <v>FRUVER SABANETA :*CALLE 84 # 37-15 BOD. 5Y6 KM 1 VARIANTE CALDAS</v>
      </c>
      <c r="G103" t="str">
        <v>SABANETA</v>
      </c>
      <c r="H103" t="str">
        <v>MATILDE BERRIO</v>
      </c>
      <c r="I103" t="str">
        <v>317 3315527</v>
      </c>
      <c r="J103" t="str">
        <v>MATILDE BERRIO</v>
      </c>
      <c r="K103" t="str">
        <v>317 3315527</v>
      </c>
      <c r="L103" t="str">
        <v>FABER MARTINEZ</v>
      </c>
      <c r="M103" t="str">
        <v>311 4621087</v>
      </c>
      <c r="P103" t="str">
        <v>JOHNNY GARCIA</v>
      </c>
      <c r="Q103" t="str">
        <v>NO</v>
      </c>
      <c r="R103" t="str">
        <v>DAVID ESTEBAN HIGUITA ESCOBAR</v>
      </c>
      <c r="S103">
        <v>3174298883</v>
      </c>
      <c r="T103">
        <v>4.738026</v>
      </c>
      <c r="U103">
        <v>-74.160563</v>
      </c>
    </row>
    <row r="104">
      <c r="A104" t="str">
        <v>L186 PLATAFORMA FRUVER SABANETA</v>
      </c>
      <c r="B104" t="str">
        <v>L186</v>
      </c>
      <c r="C104" t="str">
        <v>SUPERMERCADOS</v>
      </c>
      <c r="D104" t="str">
        <v>CD SUPERMERCADOS</v>
      </c>
      <c r="E104" t="str">
        <v>CENTRO</v>
      </c>
      <c r="F104" t="str">
        <v>FRUVER SABANETA :*CALLE 84 # 37-15 BOD. 5Y6 KM 1 VARIANTE CALDAS</v>
      </c>
      <c r="G104" t="str">
        <v>SABANETA</v>
      </c>
      <c r="H104" t="str">
        <v>MATILDE BERRIO</v>
      </c>
      <c r="I104" t="str">
        <v>317 3315527</v>
      </c>
      <c r="J104" t="str">
        <v>MATILDE BERRIO</v>
      </c>
      <c r="K104" t="str">
        <v>317 3315527</v>
      </c>
      <c r="L104" t="str">
        <v>FABER MARTINEZ</v>
      </c>
      <c r="M104" t="str">
        <v>311 4621087</v>
      </c>
      <c r="P104" t="str">
        <v>JOHNNY GARCIA</v>
      </c>
      <c r="Q104" t="str">
        <v>NO</v>
      </c>
      <c r="R104" t="str">
        <v>DAVID ESTEBAN HIGUITA ESCOBAR</v>
      </c>
      <c r="S104">
        <v>3174298883</v>
      </c>
      <c r="T104">
        <v>6.253611</v>
      </c>
      <c r="U104">
        <v>-75.575278</v>
      </c>
    </row>
    <row r="105">
      <c r="A105" t="str">
        <v>L186 PLATAFORMA FRUVER SABANETA</v>
      </c>
      <c r="B105" t="str">
        <v>L186</v>
      </c>
      <c r="C105" t="str">
        <v>SUPERMERCADOS</v>
      </c>
      <c r="D105" t="str">
        <v>CD SUPERMERCADOS</v>
      </c>
      <c r="E105" t="str">
        <v>CENTRO</v>
      </c>
      <c r="F105" t="str">
        <v>EDS COLOMBIA CALLE 50 # 57-34</v>
      </c>
      <c r="G105" t="str">
        <v>MEDELLIN</v>
      </c>
      <c r="H105" t="str">
        <v>MATILDE BERRIO</v>
      </c>
      <c r="I105" t="str">
        <v>317 3315527</v>
      </c>
      <c r="J105" t="str">
        <v>MATILDE BERRIO</v>
      </c>
      <c r="K105" t="str">
        <v>317 3315527</v>
      </c>
      <c r="L105" t="str">
        <v>LEONARDO MEJIA</v>
      </c>
      <c r="M105" t="str">
        <v>315 5620942</v>
      </c>
      <c r="P105" t="str">
        <v>JOHNNY GARCIA</v>
      </c>
      <c r="Q105" t="str">
        <v>NO</v>
      </c>
      <c r="R105" t="str">
        <v>DAVID ESTEBAN HIGUITA ESCOBAR</v>
      </c>
      <c r="S105">
        <v>3174298883</v>
      </c>
      <c r="T105">
        <v>6.253611</v>
      </c>
      <c r="U105">
        <v>-75.575278</v>
      </c>
    </row>
    <row r="106">
      <c r="A106" t="str">
        <v>L206 EL ZOL|E-COMMERCE ZOL</v>
      </c>
      <c r="B106" t="str">
        <v>L206</v>
      </c>
      <c r="C106" t="str">
        <v>SUPERMERCADOS</v>
      </c>
      <c r="D106" t="str">
        <v>CD SUPERMERCADOS</v>
      </c>
      <c r="E106" t="str">
        <v>BOGOTA</v>
      </c>
      <c r="F106" t="str">
        <v>KM 1.5 VIA CERRITO LA FLORIDA; CEUTA; FUNZA; CUNDINAMARCA</v>
      </c>
      <c r="G106" t="str">
        <v>FUNZA</v>
      </c>
      <c r="H106" t="str">
        <v>HERNAN ROCHA</v>
      </c>
      <c r="I106" t="str">
        <v>316 8770231</v>
      </c>
      <c r="J106" t="str">
        <v>HERNAN ROCHA</v>
      </c>
      <c r="K106" t="str">
        <v>316 8770231</v>
      </c>
      <c r="L106" t="str">
        <v>HARBEY ROCHA</v>
      </c>
      <c r="M106" t="str">
        <v>316 8770231</v>
      </c>
      <c r="P106" t="str">
        <v>DIEGO ALEJANDRO CORTES ROZO</v>
      </c>
      <c r="Q106" t="str">
        <v>NO</v>
      </c>
      <c r="R106" t="str">
        <v>JUAN FERNANDO CASTRO RODRIGUEZ</v>
      </c>
      <c r="S106">
        <v>3176563553</v>
      </c>
      <c r="T106">
        <v>4.738026</v>
      </c>
      <c r="U106">
        <v>-74.160563</v>
      </c>
    </row>
    <row r="107">
      <c r="A107" t="str">
        <v>L210 CD VILLAVICENCIO | CARNES</v>
      </c>
      <c r="B107" t="str">
        <v>L210</v>
      </c>
      <c r="C107" t="str">
        <v>SUPERMERCADOS</v>
      </c>
      <c r="D107" t="str">
        <v>CD SUPERMERCADOS</v>
      </c>
      <c r="E107" t="str">
        <v>BOGOTA</v>
      </c>
      <c r="F107" t="str">
        <v>VIA CATAMA KM8 CAÑOS NEGROS; FRIOGAN OFICINA CENCOSUD</v>
      </c>
      <c r="G107" t="str">
        <v>VILLAVICENCIO</v>
      </c>
      <c r="H107" t="str">
        <v>ERIKA COLORADO RAMOS</v>
      </c>
      <c r="I107">
        <v>3136953029</v>
      </c>
      <c r="J107" t="str">
        <v>ERIKA COLORADO RAMOS</v>
      </c>
      <c r="K107">
        <v>3136953029</v>
      </c>
      <c r="L107" t="str">
        <v>HARBEY ROCHA</v>
      </c>
      <c r="M107" t="str">
        <v>316 8770231</v>
      </c>
      <c r="P107" t="str">
        <v>JHONNY JEAN CARLO LIZCANO</v>
      </c>
      <c r="Q107" t="str">
        <v>NO</v>
      </c>
      <c r="R107" t="str">
        <v>JUAN FERNANDO CASTRO RODRIGUEZ</v>
      </c>
      <c r="S107">
        <v>3176563553</v>
      </c>
      <c r="T107">
        <v>4.13282</v>
      </c>
      <c r="U107">
        <v>-73.54739</v>
      </c>
    </row>
    <row r="108">
      <c r="A108" t="str">
        <v>L230 BQUILLA|DOMICILIOS ELECTRO</v>
      </c>
      <c r="B108" t="str">
        <v>L230</v>
      </c>
      <c r="C108" t="str">
        <v>SUPERMERCADOS</v>
      </c>
      <c r="D108" t="str">
        <v>CD SUPERMERCADOS</v>
      </c>
      <c r="E108" t="str">
        <v>COSTA</v>
      </c>
      <c r="F108" t="str">
        <v>KM. 3 PREDIO SAN JOSÉ - CORDIALIDAD VÍA GALAPA // ATLANTICO (RANSA)</v>
      </c>
      <c r="G108" t="str">
        <v>GALAPA</v>
      </c>
      <c r="H108" t="str">
        <v>EMMA CERVANTES</v>
      </c>
      <c r="I108">
        <v>3160109161</v>
      </c>
      <c r="Q108" t="str">
        <v>NO</v>
      </c>
      <c r="R108" t="str">
        <v>CELSO JOSE NIEBLES TACHE</v>
      </c>
      <c r="S108">
        <v>3174359755</v>
      </c>
      <c r="T108">
        <v>10.902222</v>
      </c>
      <c r="U108">
        <v>-74.8825</v>
      </c>
    </row>
    <row r="109">
      <c r="A109" t="str">
        <v>M010 BOSA</v>
      </c>
      <c r="B109" t="str">
        <v>M010</v>
      </c>
      <c r="C109" t="str">
        <v>SUPERMERCADOS</v>
      </c>
      <c r="D109" t="str">
        <v>METRO</v>
      </c>
      <c r="E109" t="str">
        <v>BOGOTA</v>
      </c>
      <c r="F109" t="str">
        <v>CARRERA 92 Nº 60-90 SUR</v>
      </c>
      <c r="G109" t="str">
        <v>BOGOTA</v>
      </c>
      <c r="H109" t="str">
        <v>SAUL JIMENEZ</v>
      </c>
      <c r="I109">
        <v>3176426940</v>
      </c>
      <c r="J109" t="str">
        <v>NINI JOHANNA LOPEZ</v>
      </c>
      <c r="K109">
        <v>3112810301</v>
      </c>
      <c r="L109" t="str">
        <v>EDUARDO GOMEZ</v>
      </c>
      <c r="M109">
        <v>3125883161</v>
      </c>
      <c r="N109" t="str">
        <v>CLAVIJO AGUILERA; SANDRA PATRICIA</v>
      </c>
      <c r="O109" t="str">
        <v>312 4044559</v>
      </c>
      <c r="P109" t="str">
        <v>JHONNY JEAN CARLO LIZCANO</v>
      </c>
      <c r="Q109" t="str">
        <v>NO</v>
      </c>
      <c r="R109" t="str">
        <v>JUAN FERNANDO CASTRO RODRIGUEZ</v>
      </c>
      <c r="S109">
        <v>3176563553</v>
      </c>
      <c r="T109">
        <v>4.630402</v>
      </c>
      <c r="U109">
        <v>-74.193706</v>
      </c>
    </row>
    <row r="110">
      <c r="A110" t="str">
        <v>M025 BELLO</v>
      </c>
      <c r="B110" t="str">
        <v>M025</v>
      </c>
      <c r="C110" t="str">
        <v>SUPERMERCADOS</v>
      </c>
      <c r="D110" t="str">
        <v>METRO</v>
      </c>
      <c r="E110" t="str">
        <v>CENTRO</v>
      </c>
      <c r="F110" t="str">
        <v>CARRERA 50 NO. 27 B - 51</v>
      </c>
      <c r="G110" t="str">
        <v>BELLO</v>
      </c>
      <c r="H110" t="str">
        <v>JUAN SIERRA</v>
      </c>
      <c r="I110" t="str">
        <v>313 8280791</v>
      </c>
      <c r="J110" t="str">
        <v>DANIS SOLIS OSORIO</v>
      </c>
      <c r="K110">
        <v>3015481935</v>
      </c>
      <c r="L110" t="str">
        <v>ARJAIL GONZALEZ</v>
      </c>
      <c r="M110" t="str">
        <v>310 8541919</v>
      </c>
      <c r="N110" t="str">
        <v>JHON POSADA</v>
      </c>
      <c r="O110">
        <v>3116278897</v>
      </c>
      <c r="P110" t="str">
        <v>JOHNNY GARCIA</v>
      </c>
      <c r="Q110" t="str">
        <v>NO</v>
      </c>
      <c r="R110" t="str">
        <v>DAVID ESTEBAN HIGUITA ESCOBAR</v>
      </c>
      <c r="S110">
        <v>3174298883</v>
      </c>
      <c r="T110">
        <v>6.317509</v>
      </c>
      <c r="U110">
        <v>-75.557662</v>
      </c>
    </row>
    <row r="111">
      <c r="A111" t="str">
        <v>M026 BANDERAS</v>
      </c>
      <c r="B111" t="str">
        <v>M026</v>
      </c>
      <c r="C111" t="str">
        <v>SUPERMERCADOS</v>
      </c>
      <c r="D111" t="str">
        <v>METRO</v>
      </c>
      <c r="E111" t="str">
        <v>BOGOTA</v>
      </c>
      <c r="F111" t="str">
        <v>AV. CLL. 6A NO. 78A - 68</v>
      </c>
      <c r="G111" t="str">
        <v>BOGOTA</v>
      </c>
      <c r="H111" t="str">
        <v>EVER POLANIA</v>
      </c>
      <c r="I111">
        <v>3133970120</v>
      </c>
      <c r="J111" t="str">
        <v>YENI LILIANA ROMERO</v>
      </c>
      <c r="K111">
        <v>3017647682</v>
      </c>
      <c r="L111" t="str">
        <v>EDUARDO GOMEZ</v>
      </c>
      <c r="M111">
        <v>3125883161</v>
      </c>
      <c r="N111" t="str">
        <v>DANIELA CANTOR</v>
      </c>
      <c r="O111" t="str">
        <v>#ERROR!</v>
      </c>
      <c r="P111" t="str">
        <v>CRISTIAN CAMILO HENAO AMAYA</v>
      </c>
      <c r="Q111" t="str">
        <v>NO</v>
      </c>
      <c r="R111" t="str">
        <v>JUAN FERNANDO CASTRO RODRIGUEZ</v>
      </c>
      <c r="S111">
        <v>3176563553</v>
      </c>
      <c r="T111">
        <v>4.632392</v>
      </c>
      <c r="U111">
        <v>-74.145662</v>
      </c>
    </row>
    <row r="112">
      <c r="A112" t="str">
        <v>Z125 LA TERCERA</v>
      </c>
      <c r="B112" t="str">
        <v>Z125</v>
      </c>
      <c r="C112" t="str">
        <v>SUPERMERCADOS</v>
      </c>
      <c r="D112" t="str">
        <v>EDS JUMBO</v>
      </c>
      <c r="E112" t="str">
        <v>OCCIDENTE</v>
      </c>
      <c r="F112" t="str">
        <v>AVENIDA 3 NORTE CALLE 34 ESQUINA CALI VALLE</v>
      </c>
      <c r="G112" t="str">
        <v>CALI</v>
      </c>
      <c r="H112" t="str">
        <v>PAOLA ARAGON</v>
      </c>
      <c r="I112">
        <v>3156281486</v>
      </c>
      <c r="L112" t="str">
        <v>LEONARDO FONSECA</v>
      </c>
      <c r="M112">
        <v>3159253657</v>
      </c>
      <c r="P112" t="str">
        <v>GIOVANNA LÓPEZ</v>
      </c>
      <c r="Q112" t="str">
        <v>SI</v>
      </c>
      <c r="R112" t="str">
        <v>MIGUEL ANGEL CAICEDO ANGULO</v>
      </c>
      <c r="S112">
        <v>3176406586</v>
      </c>
      <c r="T112">
        <v>3.470813</v>
      </c>
      <c r="U112">
        <v>-76.521237</v>
      </c>
    </row>
    <row r="113">
      <c r="A113" t="str">
        <v>M034 FLORIDA</v>
      </c>
      <c r="B113" t="str">
        <v>M034</v>
      </c>
      <c r="C113" t="str">
        <v>SUPERMERCADOS</v>
      </c>
      <c r="D113" t="str">
        <v>METRO</v>
      </c>
      <c r="E113" t="str">
        <v>CENTRO</v>
      </c>
      <c r="F113" t="str">
        <v>AUTOP. FLORIDABLANCA CON CALLE 25 AL LADO CLINICA FOSCAL</v>
      </c>
      <c r="G113" t="str">
        <v>FLORIDABLANCA</v>
      </c>
      <c r="H113" t="str">
        <v>LUIS ERNESTO RODRIGUEZ</v>
      </c>
      <c r="I113" t="str">
        <v>321 3137201</v>
      </c>
      <c r="J113" t="str">
        <v>CLAUDIA REYES</v>
      </c>
      <c r="K113">
        <v>3012245319</v>
      </c>
      <c r="L113" t="str">
        <v>HELEN PARRA</v>
      </c>
      <c r="M113">
        <v>3112776187</v>
      </c>
      <c r="N113" t="str">
        <v>LUZ AMANDA NIÑO</v>
      </c>
      <c r="O113">
        <v>3155952849</v>
      </c>
      <c r="P113" t="str">
        <v>ANDRES BORNACHERA</v>
      </c>
      <c r="Q113" t="str">
        <v>NO</v>
      </c>
      <c r="R113" t="str">
        <v>DAVID ESTEBAN HIGUITA ESCOBAR</v>
      </c>
      <c r="S113">
        <v>3174298883</v>
      </c>
      <c r="T113">
        <v>7.074144</v>
      </c>
      <c r="U113">
        <v>-73.10863</v>
      </c>
    </row>
    <row r="114">
      <c r="A114" t="str">
        <v>M046 ITAGUI</v>
      </c>
      <c r="B114" t="str">
        <v>M046</v>
      </c>
      <c r="C114" t="str">
        <v>SUPERMERCADOS</v>
      </c>
      <c r="D114" t="str">
        <v>METRO</v>
      </c>
      <c r="E114" t="str">
        <v>CENTRO</v>
      </c>
      <c r="F114" t="str">
        <v>CALLE 50 NUMERO 52-21</v>
      </c>
      <c r="G114" t="str">
        <v>ITAGUI</v>
      </c>
      <c r="H114" t="str">
        <v>JAIME GUAYARA</v>
      </c>
      <c r="I114">
        <v>3154824150</v>
      </c>
      <c r="J114" t="str">
        <v>CAMILA OSORIO</v>
      </c>
      <c r="K114" t="str">
        <v>317 6902333</v>
      </c>
      <c r="L114" t="str">
        <v>ARJAIL GONZALEZ</v>
      </c>
      <c r="M114" t="str">
        <v>310 8541919</v>
      </c>
      <c r="N114" t="str">
        <v>EDGAR OCHOA</v>
      </c>
      <c r="O114">
        <v>3015775743</v>
      </c>
      <c r="P114" t="str">
        <v>JOHNNY GARCIA</v>
      </c>
      <c r="Q114" t="str">
        <v>NO</v>
      </c>
      <c r="R114" t="str">
        <v>DAVID ESTEBAN HIGUITA ESCOBAR</v>
      </c>
      <c r="S114">
        <v>3174298883</v>
      </c>
      <c r="T114">
        <v>6.173605</v>
      </c>
      <c r="U114">
        <v>-75.61139</v>
      </c>
    </row>
    <row r="115">
      <c r="A115" t="str">
        <v>M071 TINTALITO</v>
      </c>
      <c r="B115" t="str">
        <v>M071</v>
      </c>
      <c r="C115" t="str">
        <v>SUPERMERCADOS</v>
      </c>
      <c r="D115" t="str">
        <v>METRO</v>
      </c>
      <c r="E115" t="str">
        <v>BOGOTA</v>
      </c>
      <c r="F115" t="str">
        <v>CARRERA 86 B Nº42B -54 -SUR</v>
      </c>
      <c r="G115" t="str">
        <v>BOGOTA</v>
      </c>
      <c r="H115" t="str">
        <v>ALLANS CACERES</v>
      </c>
      <c r="I115">
        <v>3124577122</v>
      </c>
      <c r="J115" t="str">
        <v>YENI LILIANA ROMERO</v>
      </c>
      <c r="K115">
        <v>3017647682</v>
      </c>
      <c r="L115" t="str">
        <v>EDUARDO GOMEZ</v>
      </c>
      <c r="M115">
        <v>3125883161</v>
      </c>
      <c r="N115" t="str">
        <v>CRISTHIAN GARZÓN COLLAZON</v>
      </c>
      <c r="O115" t="str">
        <v>#ERROR!</v>
      </c>
      <c r="P115" t="str">
        <v>CRISTIAN CAMILO HENAO AMAYA</v>
      </c>
      <c r="Q115" t="str">
        <v>NO</v>
      </c>
      <c r="R115" t="str">
        <v>JUAN FERNANDO CASTRO RODRIGUEZ</v>
      </c>
      <c r="S115">
        <v>3176563553</v>
      </c>
      <c r="T115">
        <v>4.631111</v>
      </c>
      <c r="U115">
        <v>-74.168056</v>
      </c>
    </row>
    <row r="116">
      <c r="A116" t="str">
        <v>M078 FONTIBON</v>
      </c>
      <c r="B116" t="str">
        <v>M078</v>
      </c>
      <c r="C116" t="str">
        <v>SUPERMERCADOS</v>
      </c>
      <c r="D116" t="str">
        <v>METRO</v>
      </c>
      <c r="E116" t="str">
        <v>BOGOTA</v>
      </c>
      <c r="F116" t="str">
        <v>CALLE 17 Nº 112-58 BARRIO FLANDES</v>
      </c>
      <c r="G116" t="str">
        <v>BOGOTA</v>
      </c>
      <c r="H116" t="str">
        <v>OSCAR MARTINEZ FABRA</v>
      </c>
      <c r="I116">
        <v>321234703</v>
      </c>
      <c r="J116" t="str">
        <v>MARTINEZ SANTOS;INGRI YAJAIRA</v>
      </c>
      <c r="K116" t="str">
        <v>322 3921074</v>
      </c>
      <c r="L116" t="str">
        <v>EDUARDO GOMEZ</v>
      </c>
      <c r="M116">
        <v>3125883161</v>
      </c>
      <c r="N116" t="str">
        <v>PATINO BENITEZ; ANA LUZ</v>
      </c>
      <c r="O116" t="str">
        <v>311 5029044</v>
      </c>
      <c r="P116" t="str">
        <v>DIEGO ALEJANDRO CORTES ROZO</v>
      </c>
      <c r="Q116" t="str">
        <v>NO</v>
      </c>
      <c r="R116" t="str">
        <v>JUAN FERNANDO CASTRO RODRIGUEZ</v>
      </c>
      <c r="S116">
        <v>3176563553</v>
      </c>
      <c r="T116">
        <v>4.68117</v>
      </c>
      <c r="U116">
        <v>-74.15201</v>
      </c>
    </row>
    <row r="117">
      <c r="A117" t="str">
        <v>M079 SAN CAYETANO</v>
      </c>
      <c r="B117" t="str">
        <v>M079</v>
      </c>
      <c r="C117" t="str">
        <v>SUPERMERCADOS</v>
      </c>
      <c r="D117" t="str">
        <v>METRO</v>
      </c>
      <c r="E117" t="str">
        <v>BOGOTA</v>
      </c>
      <c r="F117" t="str">
        <v>CALLE 46 Nº 85A-51</v>
      </c>
      <c r="G117" t="str">
        <v>BOGOTA</v>
      </c>
      <c r="H117" t="str">
        <v>KAREN ANDREA ORTIZ GUTIERREZ</v>
      </c>
      <c r="I117">
        <v>3208650595</v>
      </c>
      <c r="J117" t="str">
        <v>INGRID YAJAIRA MARTINEZ</v>
      </c>
      <c r="K117">
        <v>3223921074</v>
      </c>
      <c r="L117" t="str">
        <v>EDUARDO GOMEZ</v>
      </c>
      <c r="M117">
        <v>3125883161</v>
      </c>
      <c r="N117" t="str">
        <v>DIAZ CORBA; LUIS FERNANDO</v>
      </c>
      <c r="O117" t="str">
        <v>350 6160720</v>
      </c>
      <c r="P117" t="str">
        <v>DIEGO ALEJANDRO CORTES ROZO</v>
      </c>
      <c r="Q117" t="str">
        <v>NO</v>
      </c>
      <c r="R117" t="str">
        <v>JUAN FERNANDO CASTRO RODRIGUEZ</v>
      </c>
      <c r="S117">
        <v>3176563553</v>
      </c>
      <c r="T117">
        <v>4.677155</v>
      </c>
      <c r="U117">
        <v>-74.116732</v>
      </c>
    </row>
    <row r="118">
      <c r="A118" t="str">
        <v>M080 LOS LIBERTADORES</v>
      </c>
      <c r="B118" t="str">
        <v>M080</v>
      </c>
      <c r="C118" t="str">
        <v>SUPERMERCADOS</v>
      </c>
      <c r="D118" t="str">
        <v>METRO</v>
      </c>
      <c r="E118" t="str">
        <v>CENTRO</v>
      </c>
      <c r="F118" t="str">
        <v>AV. LOS LIBERTADORES NO 1 - 21 PRADOS NORTE C. CIAL. UNICENTRO</v>
      </c>
      <c r="G118" t="str">
        <v>CÚCUTA</v>
      </c>
      <c r="H118" t="str">
        <v>JUAN CARLOS CAMACHO LEAL</v>
      </c>
      <c r="I118">
        <v>3213137203</v>
      </c>
      <c r="J118" t="str">
        <v>MARIA ANGELA SANCHEZ RINCON</v>
      </c>
      <c r="K118">
        <v>3132030199</v>
      </c>
      <c r="L118" t="str">
        <v>ARJAIL GONZALEZ</v>
      </c>
      <c r="M118" t="str">
        <v>310 8541919</v>
      </c>
      <c r="N118" t="str">
        <v>DIANA STEFANNY SERRANO LUNA</v>
      </c>
      <c r="O118">
        <v>3209371947</v>
      </c>
      <c r="P118" t="str">
        <v>GABRIEL FONSECA</v>
      </c>
      <c r="Q118" t="str">
        <v>NO</v>
      </c>
      <c r="R118" t="str">
        <v>DAVID ESTEBAN HIGUITA ESCOBAR</v>
      </c>
      <c r="S118">
        <v>3174298883</v>
      </c>
      <c r="T118">
        <v>7.917</v>
      </c>
      <c r="U118">
        <v>-72.494041</v>
      </c>
    </row>
    <row r="119">
      <c r="A119" t="str">
        <v>M081 VENTURA PLAZA</v>
      </c>
      <c r="B119" t="str">
        <v>M081</v>
      </c>
      <c r="C119" t="str">
        <v>SUPERMERCADOS</v>
      </c>
      <c r="D119" t="str">
        <v>METRO</v>
      </c>
      <c r="E119" t="str">
        <v>CENTRO</v>
      </c>
      <c r="F119" t="str">
        <v>CALLE 11 NO. 2E - 90 C. CIAL VENTURA</v>
      </c>
      <c r="G119" t="str">
        <v>CÚCUTA</v>
      </c>
      <c r="H119" t="str">
        <v>JUAN PABLO MONTOYA HENAO</v>
      </c>
      <c r="I119">
        <v>3143300745</v>
      </c>
      <c r="J119" t="str">
        <v>BLEIDYS LINDARTE CAMARGO</v>
      </c>
      <c r="K119">
        <v>3227642166</v>
      </c>
      <c r="L119" t="str">
        <v>ARJAIL GONZALEZ</v>
      </c>
      <c r="M119" t="str">
        <v>310 8541919</v>
      </c>
      <c r="N119" t="str">
        <v>BELSY ESPERANZA RODRIGUEZ RINCON</v>
      </c>
      <c r="O119">
        <v>3123173958</v>
      </c>
      <c r="P119" t="str">
        <v>GABRIEL FONSECA</v>
      </c>
      <c r="Q119" t="str">
        <v>NO</v>
      </c>
      <c r="R119" t="str">
        <v>DAVID ESTEBAN HIGUITA ESCOBAR</v>
      </c>
      <c r="S119">
        <v>3174298883</v>
      </c>
      <c r="T119">
        <v>7.888321</v>
      </c>
      <c r="U119">
        <v>-72.496139</v>
      </c>
    </row>
    <row r="120">
      <c r="A120" t="str">
        <v>M082 ATALAYAS</v>
      </c>
      <c r="B120" t="str">
        <v>M082</v>
      </c>
      <c r="C120" t="str">
        <v>SUPERMERCADOS</v>
      </c>
      <c r="D120" t="str">
        <v>METRO</v>
      </c>
      <c r="E120" t="str">
        <v>CENTRO</v>
      </c>
      <c r="F120" t="str">
        <v>CALLE 8 NRO 26-25 BARRIO CLARET</v>
      </c>
      <c r="G120" t="str">
        <v>CÚCUTA</v>
      </c>
      <c r="H120" t="str">
        <v>IVAN RENE BAUTISTA CONTRERAS</v>
      </c>
      <c r="I120">
        <v>3212287021</v>
      </c>
      <c r="J120" t="str">
        <v>BLEIDYS LINDARTE CAMARGO</v>
      </c>
      <c r="K120">
        <v>3227642166</v>
      </c>
      <c r="L120" t="str">
        <v>ARJAIL GONZALEZ</v>
      </c>
      <c r="M120" t="str">
        <v>310 8541919</v>
      </c>
      <c r="N120" t="str">
        <v>ASTRID LILIANA YANEZ RODRIGUEZ</v>
      </c>
      <c r="O120">
        <v>3144364985</v>
      </c>
      <c r="P120" t="str">
        <v>GABRIEL FONSECA</v>
      </c>
      <c r="Q120" t="str">
        <v>NO</v>
      </c>
      <c r="R120" t="str">
        <v>DAVID ESTEBAN HIGUITA ESCOBAR</v>
      </c>
      <c r="S120">
        <v>3174298883</v>
      </c>
      <c r="T120">
        <v>7.887328</v>
      </c>
      <c r="U120">
        <v>-72.496942</v>
      </c>
    </row>
    <row r="121">
      <c r="A121" t="str">
        <v>M124 ALQUERIA</v>
      </c>
      <c r="B121" t="str">
        <v>M124</v>
      </c>
      <c r="C121" t="str">
        <v>SUPERMERCADOS</v>
      </c>
      <c r="D121" t="str">
        <v>METRO</v>
      </c>
      <c r="E121" t="str">
        <v>BOGOTA</v>
      </c>
      <c r="F121" t="str">
        <v>AV 68 Nº 38-87 SUR</v>
      </c>
      <c r="G121" t="str">
        <v>BOGOTA</v>
      </c>
      <c r="H121" t="str">
        <v>RONALD FERNANDO FERNANDEZ HERNÁNDEZ</v>
      </c>
      <c r="I121">
        <v>3022236239</v>
      </c>
      <c r="J121" t="str">
        <v>GRANADOS CANO; KAREN PAOLA</v>
      </c>
      <c r="K121" t="str">
        <v>305 2332443</v>
      </c>
      <c r="L121" t="str">
        <v>EDUARDO GOMEZ</v>
      </c>
      <c r="M121">
        <v>3125883161</v>
      </c>
      <c r="N121" t="str">
        <v>VARON NEMOGA; CAROLINA</v>
      </c>
      <c r="O121" t="str">
        <v>311 3805481</v>
      </c>
      <c r="P121" t="str">
        <v>JHONNY JEAN CARLO LIZCANO</v>
      </c>
      <c r="Q121" t="str">
        <v>NO</v>
      </c>
      <c r="R121" t="str">
        <v>JUAN FERNANDO CASTRO RODRIGUEZ</v>
      </c>
      <c r="S121">
        <v>3176563553</v>
      </c>
      <c r="T121">
        <v>4.602748</v>
      </c>
      <c r="U121">
        <v>-74.133624</v>
      </c>
    </row>
    <row r="122">
      <c r="A122" t="str">
        <v>Z133 SAN GABRIEL</v>
      </c>
      <c r="B122" t="str">
        <v>Z133</v>
      </c>
      <c r="C122" t="str">
        <v>SUPERMERCADOS</v>
      </c>
      <c r="D122" t="str">
        <v>EDS JUMBO</v>
      </c>
      <c r="E122" t="str">
        <v>OCCIDENTE</v>
      </c>
      <c r="F122" t="str">
        <v>AVENIDA 30 DE AGOSTO NO 68-115</v>
      </c>
      <c r="G122" t="str">
        <v>PEREIRA</v>
      </c>
      <c r="H122" t="str">
        <v>ALEX MAURICIO GÓMEZ CANO</v>
      </c>
      <c r="I122" t="str">
        <v>315 5592617</v>
      </c>
      <c r="J122" t="str">
        <v>ALEX MAURICIO GÓMEZ CANO</v>
      </c>
      <c r="K122" t="str">
        <v>315 5592617</v>
      </c>
      <c r="L122" t="str">
        <v>LEONARDO FONSECA</v>
      </c>
      <c r="M122">
        <v>3159253657</v>
      </c>
      <c r="P122" t="str">
        <v>STHARLYN ZULETA</v>
      </c>
      <c r="Q122" t="str">
        <v>SI</v>
      </c>
      <c r="R122" t="str">
        <v>MIGUEL ANGEL CAICEDO ANGULO</v>
      </c>
      <c r="S122">
        <v>3176406586</v>
      </c>
      <c r="T122">
        <v>4.812633</v>
      </c>
      <c r="U122">
        <v>-75.735817</v>
      </c>
    </row>
    <row r="123">
      <c r="A123" t="str">
        <v>Z134 SIMON BOLIVAR</v>
      </c>
      <c r="B123" t="str">
        <v>Z134</v>
      </c>
      <c r="C123" t="str">
        <v>SUPERMERCADOS</v>
      </c>
      <c r="D123" t="str">
        <v>EDS JUMBO</v>
      </c>
      <c r="E123" t="str">
        <v>OCCIDENTE</v>
      </c>
      <c r="F123" t="str">
        <v>CALLE 25 DIAG G 65-35</v>
      </c>
      <c r="G123" t="str">
        <v>CALI</v>
      </c>
      <c r="H123" t="str">
        <v>LINA OROZCO</v>
      </c>
      <c r="I123">
        <v>3155842432</v>
      </c>
      <c r="L123" t="str">
        <v>LEONARDO FONSECA</v>
      </c>
      <c r="M123">
        <v>3159253657</v>
      </c>
      <c r="P123" t="str">
        <v>EDWIN BOLAÑOS</v>
      </c>
      <c r="Q123" t="str">
        <v>SI</v>
      </c>
      <c r="R123" t="str">
        <v>MIGUEL ANGEL CAICEDO ANGULO</v>
      </c>
      <c r="S123">
        <v>3176406586</v>
      </c>
      <c r="T123">
        <v>3.398273</v>
      </c>
      <c r="U123">
        <v>-76.522777</v>
      </c>
    </row>
    <row r="124">
      <c r="A124" t="str">
        <v>M184 MAYALES</v>
      </c>
      <c r="B124" t="str">
        <v>M184</v>
      </c>
      <c r="C124" t="str">
        <v>SUPERMERCADOS</v>
      </c>
      <c r="D124" t="str">
        <v>METRO</v>
      </c>
      <c r="E124" t="str">
        <v>COSTA</v>
      </c>
      <c r="F124" t="str">
        <v>CALLE 31 NO. 6A- 133; VALLEDUPAR</v>
      </c>
      <c r="G124" t="str">
        <v>VALLEDUPAR</v>
      </c>
      <c r="H124" t="str">
        <v>ANGELA PATRICIA RIANO FONSECA</v>
      </c>
      <c r="I124" t="str">
        <v>317 6592888</v>
      </c>
      <c r="J124" t="str">
        <v>LUISA ARMENTA</v>
      </c>
      <c r="K124">
        <v>3173732264</v>
      </c>
      <c r="L124" t="str">
        <v>CARMEN HENAO</v>
      </c>
      <c r="M124">
        <v>3173833337</v>
      </c>
      <c r="N124" t="str">
        <v>ALVARO PORTELA</v>
      </c>
      <c r="O124">
        <v>3015271555</v>
      </c>
      <c r="P124" t="str">
        <v>WILSON ROMERO</v>
      </c>
      <c r="Q124" t="str">
        <v>NO</v>
      </c>
      <c r="R124" t="str">
        <v>CELSO JOSE NIEBLES TACHE</v>
      </c>
      <c r="S124">
        <v>3174359755</v>
      </c>
      <c r="T124">
        <v>10.456226</v>
      </c>
      <c r="U124">
        <v>-73.240678</v>
      </c>
    </row>
    <row r="125">
      <c r="A125" t="str">
        <v>M322 METRO MERCADEFAM CABECERA</v>
      </c>
      <c r="B125" t="str">
        <v>M322</v>
      </c>
      <c r="C125" t="str">
        <v>SUPERMERCADOS</v>
      </c>
      <c r="D125" t="str">
        <v>METRO</v>
      </c>
      <c r="E125" t="str">
        <v>CENTRO</v>
      </c>
      <c r="F125" t="str">
        <v>CRA. 35 NO. 51 - 25 CTO CIAL CABECERA</v>
      </c>
      <c r="G125" t="str">
        <v>BUCARAMANGA</v>
      </c>
      <c r="H125" t="str">
        <v>EDGAR MORENO</v>
      </c>
      <c r="I125">
        <v>3213137204</v>
      </c>
      <c r="L125" t="str">
        <v>HELEN PARRA</v>
      </c>
      <c r="M125" t="str">
        <v>310 8541919</v>
      </c>
      <c r="N125" t="str">
        <v>EDGAR MORENO</v>
      </c>
      <c r="P125" t="str">
        <v>ANDRES BORNACHERA</v>
      </c>
      <c r="Q125" t="str">
        <v>NO</v>
      </c>
      <c r="R125" t="str">
        <v>DAVID ESTEBAN HIGUITA ESCOBAR</v>
      </c>
      <c r="S125">
        <v>3174298883</v>
      </c>
      <c r="T125">
        <v>7.115007</v>
      </c>
      <c r="U125">
        <v>-73.108786</v>
      </c>
    </row>
    <row r="126">
      <c r="A126" t="str">
        <v>M806 PRADO</v>
      </c>
      <c r="B126" t="str">
        <v>M806</v>
      </c>
      <c r="C126" t="str">
        <v>SUPERMERCADOS</v>
      </c>
      <c r="D126" t="str">
        <v>METRO</v>
      </c>
      <c r="E126" t="str">
        <v>CENTRO</v>
      </c>
      <c r="F126" t="str">
        <v>CRA 55 # 59-25 BARRIO CHAGUALO</v>
      </c>
      <c r="G126" t="str">
        <v>MEDELLIN</v>
      </c>
      <c r="H126" t="str">
        <v>GUSTAVO OROZCO</v>
      </c>
      <c r="I126">
        <v>3138280792</v>
      </c>
      <c r="J126" t="str">
        <v>ALBA RAMREZ</v>
      </c>
      <c r="K126" t="str">
        <v>312 8690252</v>
      </c>
      <c r="L126" t="str">
        <v>ARJAIL GONZALEZ</v>
      </c>
      <c r="M126" t="str">
        <v>310 8541919</v>
      </c>
      <c r="N126" t="str">
        <v>MONICA AGUDELO</v>
      </c>
      <c r="O126">
        <v>3113740041</v>
      </c>
      <c r="P126" t="str">
        <v>JHON OLAYA</v>
      </c>
      <c r="Q126" t="str">
        <v>NO</v>
      </c>
      <c r="R126" t="str">
        <v>DAVID ESTEBAN HIGUITA ESCOBAR</v>
      </c>
      <c r="S126">
        <v>3174298883</v>
      </c>
      <c r="T126">
        <v>6.25965</v>
      </c>
      <c r="U126">
        <v>-75.570852</v>
      </c>
    </row>
    <row r="127">
      <c r="A127" t="str">
        <v>SP301  CEDRITOS CALLE 140</v>
      </c>
      <c r="B127" t="str">
        <v>SP301</v>
      </c>
      <c r="C127" t="str">
        <v>SUPERMERCADOS</v>
      </c>
      <c r="D127" t="str">
        <v>SPID</v>
      </c>
      <c r="E127" t="str">
        <v>BOGOTA</v>
      </c>
      <c r="F127" t="str">
        <v>CALLE 140 NO. 10A- 19</v>
      </c>
      <c r="G127" t="str">
        <v>BOGOTA</v>
      </c>
      <c r="H127" t="str">
        <v>ERAZO AGREDA; JAIRO ALEXANDER</v>
      </c>
      <c r="I127">
        <v>3164738118</v>
      </c>
      <c r="J127" t="str">
        <v>EDWIN VILLAMIL</v>
      </c>
      <c r="K127">
        <v>3124568694</v>
      </c>
      <c r="L127" t="str">
        <v>ERAZO AGREDA; JAIRO ALEXANDER</v>
      </c>
      <c r="M127">
        <v>3164738118</v>
      </c>
      <c r="N127" t="str">
        <v>GLORIA YULVEY GUALY GUALY</v>
      </c>
      <c r="O127">
        <v>3124568694</v>
      </c>
      <c r="P127" t="str">
        <v>JOHAN SEBASTIAN BORDA</v>
      </c>
      <c r="Q127" t="str">
        <v>NO</v>
      </c>
      <c r="R127" t="str">
        <v>JUAN FERNANDO CASTRO RODRIGUEZ</v>
      </c>
      <c r="S127">
        <v>3176563553</v>
      </c>
      <c r="T127">
        <v>4.718242</v>
      </c>
      <c r="U127">
        <v>-74.033989</v>
      </c>
    </row>
    <row r="128">
      <c r="A128" t="str">
        <v>SP303  CALLE 95</v>
      </c>
      <c r="B128" t="str">
        <v>SP303</v>
      </c>
      <c r="C128" t="str">
        <v>SUPERMERCADOS</v>
      </c>
      <c r="D128" t="str">
        <v>SPID</v>
      </c>
      <c r="E128" t="str">
        <v>BOGOTA</v>
      </c>
      <c r="F128" t="str">
        <v>CALLE 95 NO 13 - 55</v>
      </c>
      <c r="G128" t="str">
        <v>BOGOTA</v>
      </c>
      <c r="H128" t="str">
        <v>YURIS PATERMINA</v>
      </c>
      <c r="I128">
        <v>3174342858</v>
      </c>
      <c r="J128" t="str">
        <v>ERIKA IVONNE REYES</v>
      </c>
      <c r="K128">
        <v>3174342858</v>
      </c>
      <c r="L128" t="str">
        <v>ERAZO AGREDA; JAIRO ALEXANDER</v>
      </c>
      <c r="M128">
        <v>3164738118</v>
      </c>
      <c r="N128" t="str">
        <v>YURIS PATERMINA</v>
      </c>
      <c r="O128">
        <v>3174342858</v>
      </c>
      <c r="P128" t="str">
        <v>ANDRES VILLAR CANTOR</v>
      </c>
      <c r="Q128" t="str">
        <v>NO</v>
      </c>
      <c r="R128" t="str">
        <v>JUAN FERNANDO CASTRO RODRIGUEZ</v>
      </c>
      <c r="S128">
        <v>3176563553</v>
      </c>
      <c r="T128">
        <v>4.680113</v>
      </c>
      <c r="U128">
        <v>-74.048578</v>
      </c>
    </row>
    <row r="129">
      <c r="A129" t="str">
        <v>SP304  CARACAS CON 49</v>
      </c>
      <c r="B129" t="str">
        <v>SP304</v>
      </c>
      <c r="C129" t="str">
        <v>SUPERMERCADOS</v>
      </c>
      <c r="D129" t="str">
        <v>SPID</v>
      </c>
      <c r="E129" t="str">
        <v>BOGOTA</v>
      </c>
      <c r="F129" t="str">
        <v>AV. CARACAS NO. 49 - 55</v>
      </c>
      <c r="G129" t="str">
        <v>BOGOTA</v>
      </c>
      <c r="H129" t="str">
        <v>DIANA TEHFE TELLEZ</v>
      </c>
      <c r="I129">
        <v>3185137077</v>
      </c>
      <c r="J129" t="str">
        <v>DIANA TEHFE TELLEZ</v>
      </c>
      <c r="K129">
        <v>3185137077</v>
      </c>
      <c r="L129" t="str">
        <v>ERAZO AGREDA; JAIRO ALEXANDER</v>
      </c>
      <c r="M129">
        <v>3164738118</v>
      </c>
      <c r="P129" t="str">
        <v>FRANKLIN LOPEZ</v>
      </c>
      <c r="Q129" t="str">
        <v>NO</v>
      </c>
      <c r="R129" t="str">
        <v>JUAN FERNANDO CASTRO RODRIGUEZ</v>
      </c>
      <c r="S129">
        <v>3176563553</v>
      </c>
      <c r="T129">
        <v>4.637144</v>
      </c>
      <c r="U129">
        <v>-74.067093</v>
      </c>
    </row>
    <row r="130">
      <c r="A130" t="str">
        <v>SP305 ANTIGUO COUNTRY CALLE 85</v>
      </c>
      <c r="B130" t="str">
        <v>SP305</v>
      </c>
      <c r="C130" t="str">
        <v>SUPERMERCADOS</v>
      </c>
      <c r="D130" t="str">
        <v>SPID</v>
      </c>
      <c r="E130" t="str">
        <v>BOGOTA</v>
      </c>
      <c r="F130" t="str">
        <v>CALLE 85 NO 20-32</v>
      </c>
      <c r="G130" t="str">
        <v>BOGOTA</v>
      </c>
      <c r="H130" t="str">
        <v>SANDRA MILENA PAQUE ROJAS</v>
      </c>
      <c r="I130">
        <v>3133338931</v>
      </c>
      <c r="J130" t="str">
        <v>MARIA FERNANDA FLOREZ</v>
      </c>
      <c r="K130">
        <v>3133338931</v>
      </c>
      <c r="L130" t="str">
        <v>ERAZO AGREDA; JAIRO ALEXANDER</v>
      </c>
      <c r="M130">
        <v>3164738118</v>
      </c>
      <c r="N130" t="str">
        <v>SANDRA MILENA PAQUE ROJAS</v>
      </c>
      <c r="O130">
        <v>3133338931</v>
      </c>
      <c r="P130" t="str">
        <v>ANDRES VILLAR CANTOR</v>
      </c>
      <c r="Q130" t="str">
        <v>NO</v>
      </c>
      <c r="R130" t="str">
        <v>JUAN FERNANDO CASTRO RODRIGUEZ</v>
      </c>
      <c r="S130">
        <v>3176563553</v>
      </c>
      <c r="T130">
        <v>4.671716</v>
      </c>
      <c r="U130">
        <v>-74.058116</v>
      </c>
    </row>
    <row r="131">
      <c r="A131" t="str">
        <v>SP309 CALLE 45</v>
      </c>
      <c r="B131" t="str">
        <v>SP309</v>
      </c>
      <c r="C131" t="str">
        <v>SUPERMERCADOS</v>
      </c>
      <c r="D131" t="str">
        <v>SPID</v>
      </c>
      <c r="E131" t="str">
        <v>BOGOTA</v>
      </c>
      <c r="F131" t="str">
        <v>CALLE 45 NO. 13-82</v>
      </c>
      <c r="G131" t="str">
        <v>BOGOTA</v>
      </c>
      <c r="H131" t="str">
        <v>ANGIE EUSSE</v>
      </c>
      <c r="I131">
        <v>3174342450</v>
      </c>
      <c r="J131" t="str">
        <v>ANGIE EUSSE</v>
      </c>
      <c r="K131">
        <v>3174342450</v>
      </c>
      <c r="L131" t="str">
        <v>ERAZO AGREDA; JAIRO ALEXANDER</v>
      </c>
      <c r="M131">
        <v>3164738118</v>
      </c>
      <c r="P131" t="str">
        <v>FRANKLIN LOPEZ</v>
      </c>
      <c r="Q131" t="str">
        <v>NO</v>
      </c>
      <c r="R131" t="str">
        <v>JUAN FERNANDO CASTRO RODRIGUEZ</v>
      </c>
      <c r="S131">
        <v>3176563553</v>
      </c>
      <c r="T131">
        <v>4.632638</v>
      </c>
      <c r="U131">
        <v>-74.067265</v>
      </c>
    </row>
    <row r="132">
      <c r="A132" t="str">
        <v>SP324 CALLE 93</v>
      </c>
      <c r="B132" t="str">
        <v>SP324</v>
      </c>
      <c r="C132" t="str">
        <v>SUPERMERCADOS</v>
      </c>
      <c r="D132" t="str">
        <v>SPID</v>
      </c>
      <c r="E132" t="str">
        <v>BOGOTA</v>
      </c>
      <c r="F132" t="str">
        <v>CRA 15 CON 93</v>
      </c>
      <c r="G132" t="str">
        <v>BOGOTA</v>
      </c>
      <c r="H132" t="str">
        <v>ROSA AGUIRRE WINA</v>
      </c>
      <c r="I132">
        <v>3174328275</v>
      </c>
      <c r="J132" t="str">
        <v>CRISTHIAN EDUARDO MENDEZ</v>
      </c>
      <c r="K132">
        <v>3174328275</v>
      </c>
      <c r="L132" t="str">
        <v>ERAZO AGREDA; JAIRO ALEXANDER</v>
      </c>
      <c r="M132">
        <v>3164738118</v>
      </c>
      <c r="N132" t="str">
        <v>ROSA AGUIRRE WINA</v>
      </c>
      <c r="O132">
        <v>3174328275</v>
      </c>
      <c r="P132" t="str">
        <v>ANDRES VILLAR CANTOR</v>
      </c>
      <c r="Q132" t="str">
        <v>NO</v>
      </c>
      <c r="R132" t="str">
        <v>JUAN FERNANDO CASTRO RODRIGUEZ</v>
      </c>
      <c r="S132">
        <v>3176563553</v>
      </c>
      <c r="T132">
        <v>4.677209</v>
      </c>
      <c r="U132">
        <v>-74.051337</v>
      </c>
    </row>
    <row r="133">
      <c r="A133" t="str">
        <v>SP329 CALLE 148</v>
      </c>
      <c r="B133" t="str">
        <v>SP329</v>
      </c>
      <c r="C133" t="str">
        <v>SUPERMERCADOS</v>
      </c>
      <c r="D133" t="str">
        <v>SPID</v>
      </c>
      <c r="E133" t="str">
        <v>BOGOTA</v>
      </c>
      <c r="F133" t="str">
        <v>AV 19 NO.148-38</v>
      </c>
      <c r="G133" t="str">
        <v>BOGOTA</v>
      </c>
      <c r="H133" t="str">
        <v>LILIANA PARDO</v>
      </c>
      <c r="I133">
        <v>3183399780</v>
      </c>
      <c r="J133" t="str">
        <v>LILIANA PARDO</v>
      </c>
      <c r="K133">
        <v>3183399780</v>
      </c>
      <c r="L133" t="str">
        <v>ERAZO AGREDA; JAIRO ALEXANDER</v>
      </c>
      <c r="M133">
        <v>3164738118</v>
      </c>
      <c r="N133" t="str">
        <v>LILIANA PARDO</v>
      </c>
      <c r="O133">
        <v>3183399780</v>
      </c>
      <c r="P133" t="str">
        <v>DIEGO TORRES</v>
      </c>
      <c r="Q133" t="str">
        <v>NO</v>
      </c>
      <c r="R133" t="str">
        <v>JUAN FERNANDO CASTRO RODRIGUEZ</v>
      </c>
      <c r="S133">
        <v>3176563553</v>
      </c>
      <c r="T133">
        <v>4.730882</v>
      </c>
      <c r="U133">
        <v>-74.044896</v>
      </c>
    </row>
    <row r="134">
      <c r="A134" t="str">
        <v>SP333 CORFERIAS</v>
      </c>
      <c r="B134" t="str">
        <v>SP333</v>
      </c>
      <c r="C134" t="str">
        <v>SUPERMERCADOS</v>
      </c>
      <c r="D134" t="str">
        <v>SPID</v>
      </c>
      <c r="E134" t="str">
        <v>BOGOTA</v>
      </c>
      <c r="F134" t="str">
        <v>CARRERA 33 NO. 25C-28 TORRE 2 LOCAL 102</v>
      </c>
      <c r="G134" t="str">
        <v>BOGOTA</v>
      </c>
      <c r="H134" t="str">
        <v>DANIELA ROJAS SIERRRA</v>
      </c>
      <c r="I134">
        <v>3174336409</v>
      </c>
      <c r="J134" t="str">
        <v>DANIELA ROJAS SIERRRA</v>
      </c>
      <c r="K134">
        <v>3174336409</v>
      </c>
      <c r="L134" t="str">
        <v>ERAZO AGREDA; JAIRO ALEXANDER</v>
      </c>
      <c r="M134">
        <v>3164738118</v>
      </c>
      <c r="N134" t="str">
        <v>SUAREZ BENAVIDES; ANGIE CATHERINE</v>
      </c>
      <c r="O134">
        <v>3153001161</v>
      </c>
      <c r="P134" t="str">
        <v>JOHAN SEBASTIAN BORDA</v>
      </c>
      <c r="Q134" t="str">
        <v>NO</v>
      </c>
      <c r="R134" t="str">
        <v>JUAN FERNANDO CASTRO RODRIGUEZ</v>
      </c>
      <c r="S134">
        <v>3176563553</v>
      </c>
      <c r="T134">
        <v>4.629172</v>
      </c>
      <c r="U134">
        <v>-74.083917</v>
      </c>
    </row>
    <row r="135">
      <c r="A135" t="str">
        <v>SP334 ALHAMBRA</v>
      </c>
      <c r="B135" t="str">
        <v>SP334</v>
      </c>
      <c r="C135" t="str">
        <v>SUPERMERCADOS</v>
      </c>
      <c r="D135" t="str">
        <v>SPID</v>
      </c>
      <c r="E135" t="str">
        <v>BOGOTA</v>
      </c>
      <c r="F135" t="str">
        <v>CALLE 116 NO. 53A -42 LOCAL 4</v>
      </c>
      <c r="G135" t="str">
        <v>BOGOTA</v>
      </c>
      <c r="H135" t="str">
        <v>RAFAEL SANTO VERA</v>
      </c>
      <c r="I135">
        <v>3174301354</v>
      </c>
      <c r="J135" t="str">
        <v>RAFAEL SANTO VERA</v>
      </c>
      <c r="K135">
        <v>3187922018</v>
      </c>
      <c r="L135" t="str">
        <v>ERAZO AGREDA; JAIRO ALEXANDER</v>
      </c>
      <c r="M135">
        <v>3164738118</v>
      </c>
      <c r="P135" t="str">
        <v>SEBASTIAN CARDOZO</v>
      </c>
      <c r="Q135" t="str">
        <v>NO</v>
      </c>
      <c r="R135" t="str">
        <v>JUAN FERNANDO CASTRO RODRIGUEZ</v>
      </c>
      <c r="S135">
        <v>3176563553</v>
      </c>
      <c r="T135">
        <v>4.701174</v>
      </c>
      <c r="U135">
        <v>-74.063456</v>
      </c>
    </row>
    <row r="136">
      <c r="A136" t="str">
        <v>SP335 JAVERIANA 45</v>
      </c>
      <c r="B136" t="str">
        <v>SP335</v>
      </c>
      <c r="C136" t="str">
        <v>SUPERMERCADOS</v>
      </c>
      <c r="D136" t="str">
        <v>SPID</v>
      </c>
      <c r="E136" t="str">
        <v>BOGOTA</v>
      </c>
      <c r="F136" t="str">
        <v>CARRERA 7 NO. 45 -10 LOCAL 1</v>
      </c>
      <c r="G136" t="str">
        <v>BOGOTA</v>
      </c>
      <c r="H136" t="str">
        <v>DIANA CARVAJAL</v>
      </c>
      <c r="I136">
        <v>3154862543</v>
      </c>
      <c r="J136" t="str">
        <v>DIANA CARVAJAL</v>
      </c>
      <c r="K136">
        <v>3154862543</v>
      </c>
      <c r="L136" t="str">
        <v>ERAZO AGREDA; JAIRO ALEXANDER</v>
      </c>
      <c r="M136">
        <v>3164738118</v>
      </c>
      <c r="P136" t="str">
        <v>FRANKLIN LOPEZ</v>
      </c>
      <c r="Q136" t="str">
        <v>NO</v>
      </c>
      <c r="R136" t="str">
        <v>JUAN FERNANDO CASTRO RODRIGUEZ</v>
      </c>
      <c r="S136">
        <v>3176563553</v>
      </c>
      <c r="T136">
        <v>4.631689</v>
      </c>
      <c r="U136">
        <v>-74.063955</v>
      </c>
    </row>
    <row r="137">
      <c r="A137" t="str">
        <v>SP336 CARRERA 3</v>
      </c>
      <c r="B137" t="str">
        <v>SP336</v>
      </c>
      <c r="C137" t="str">
        <v>SUPERMERCADOS</v>
      </c>
      <c r="D137" t="str">
        <v>SPID</v>
      </c>
      <c r="E137" t="str">
        <v>BOGOTA</v>
      </c>
      <c r="F137" t="str">
        <v>CRA. 3 NO.20-38</v>
      </c>
      <c r="G137" t="str">
        <v>BOGOTA</v>
      </c>
      <c r="H137" t="str">
        <v>MAYRA LUCIA ROBAYO MARTINEZ</v>
      </c>
      <c r="I137" t="str">
        <v>318 2405186</v>
      </c>
      <c r="L137" t="str">
        <v>ERAZO AGREDA; JAIRO ALEXANDER</v>
      </c>
      <c r="M137">
        <v>3164738118</v>
      </c>
      <c r="P137" t="str">
        <v>JHONNY JEAN CARLO LIZCANO</v>
      </c>
      <c r="Q137" t="str">
        <v>NO</v>
      </c>
      <c r="R137" t="str">
        <v>JUAN FERNANDO CASTRO RODRIGUEZ</v>
      </c>
      <c r="S137">
        <v>3176563553</v>
      </c>
      <c r="T137">
        <v>4.604057</v>
      </c>
      <c r="U137">
        <v>-74.067174</v>
      </c>
    </row>
    <row r="138">
      <c r="A138" t="str">
        <v>SP337 CIUDAD SALITRE</v>
      </c>
      <c r="B138" t="str">
        <v>SP337</v>
      </c>
      <c r="C138" t="str">
        <v>SUPERMERCADOS</v>
      </c>
      <c r="D138" t="str">
        <v>SPID</v>
      </c>
      <c r="E138" t="str">
        <v>BOGOTA</v>
      </c>
      <c r="F138" t="str">
        <v>CLL 24 NO. 69C - 19</v>
      </c>
      <c r="G138" t="str">
        <v>BOGOTA</v>
      </c>
      <c r="H138" t="str">
        <v>LICET CAROLINA CLAVIJO</v>
      </c>
      <c r="I138">
        <v>3154761177</v>
      </c>
      <c r="J138" t="str">
        <v>GEICEN ALEXANDRA VIDARTE</v>
      </c>
      <c r="K138">
        <v>3154761177</v>
      </c>
      <c r="L138" t="str">
        <v>ERAZO AGREDA; JAIRO ALEXANDER</v>
      </c>
      <c r="M138">
        <v>3164738118</v>
      </c>
      <c r="P138" t="str">
        <v>SEBASTIAN CARDOZO</v>
      </c>
      <c r="Q138" t="str">
        <v>NO</v>
      </c>
      <c r="R138" t="str">
        <v>JUAN FERNANDO CASTRO RODRIGUEZ</v>
      </c>
      <c r="S138">
        <v>3176563553</v>
      </c>
      <c r="T138">
        <v>4.656903</v>
      </c>
      <c r="U138">
        <v>-74.113416</v>
      </c>
    </row>
    <row r="139">
      <c r="A139" t="str">
        <v>SP340 CALLE 125</v>
      </c>
      <c r="B139" t="str">
        <v>SP340</v>
      </c>
      <c r="C139" t="str">
        <v>SUPERMERCADOS</v>
      </c>
      <c r="D139" t="str">
        <v>SPID</v>
      </c>
      <c r="E139" t="str">
        <v>BOGOTA</v>
      </c>
      <c r="F139" t="str">
        <v>AVENIDA 9 # 125-30</v>
      </c>
      <c r="G139" t="str">
        <v>BOGOTA</v>
      </c>
      <c r="H139" t="str">
        <v>ERAZO AGREDA; JAIRO ALEXANDER</v>
      </c>
      <c r="I139">
        <v>3164738118</v>
      </c>
      <c r="L139" t="str">
        <v>ERAZO AGREDA; JAIRO ALEXANDER</v>
      </c>
      <c r="M139">
        <v>3164738118</v>
      </c>
      <c r="N139" t="str">
        <v>ERAZO AGREDA; JAIRO ALEXANDER</v>
      </c>
      <c r="O139">
        <v>3164738118</v>
      </c>
      <c r="P139" t="str">
        <v>ANDRES VILLAR CANTOR</v>
      </c>
      <c r="Q139" t="str">
        <v>NO</v>
      </c>
      <c r="R139" t="str">
        <v>JUAN FERNANDO CASTRO RODRIGUEZ</v>
      </c>
      <c r="S139">
        <v>3176563553</v>
      </c>
      <c r="T139">
        <v>4.70166</v>
      </c>
      <c r="U139">
        <v>-74.032667</v>
      </c>
    </row>
    <row r="140">
      <c r="A140" t="str">
        <v>Z002 MARRUECOS</v>
      </c>
      <c r="B140" t="str">
        <v>Z002</v>
      </c>
      <c r="C140" t="str">
        <v>SUPERMERCADOS</v>
      </c>
      <c r="D140" t="str">
        <v>EDS JUMBO</v>
      </c>
      <c r="E140" t="str">
        <v>BOGOTA</v>
      </c>
      <c r="F140" t="str">
        <v>AV. CARACAS NO 49 - 28 SUR</v>
      </c>
      <c r="G140" t="str">
        <v>BOGOTA</v>
      </c>
      <c r="H140" t="str">
        <v>DIAZ MERCADO; MARIA SUSANA</v>
      </c>
      <c r="I140" t="str">
        <v>311 5054092</v>
      </c>
      <c r="L140" t="str">
        <v>LEONARDO FONSECA</v>
      </c>
      <c r="M140">
        <v>3159253657</v>
      </c>
      <c r="P140" t="str">
        <v>JHONNY JEAN CARLO LIZCANO</v>
      </c>
      <c r="Q140" t="str">
        <v>NO</v>
      </c>
      <c r="R140" t="str">
        <v>JUAN FERNANDO CASTRO RODRIGUEZ</v>
      </c>
      <c r="S140">
        <v>3176563553</v>
      </c>
      <c r="T140">
        <v>4.637142</v>
      </c>
      <c r="U140">
        <v>-74.067102</v>
      </c>
    </row>
    <row r="141">
      <c r="A141" t="str">
        <v>Z007 AV COLOMBIA</v>
      </c>
      <c r="B141" t="str">
        <v>Z007</v>
      </c>
      <c r="C141" t="str">
        <v>SUPERMERCADOS</v>
      </c>
      <c r="D141" t="str">
        <v>EDS JUMBO</v>
      </c>
      <c r="E141" t="str">
        <v>CENTRO</v>
      </c>
      <c r="F141" t="str">
        <v>CALLE 50 # 57-34 MEDELLIN</v>
      </c>
      <c r="G141" t="str">
        <v>MEDELLIN</v>
      </c>
      <c r="H141" t="str">
        <v>WILLAIM GUZMAN</v>
      </c>
      <c r="I141" t="str">
        <v>315 6251537</v>
      </c>
      <c r="J141" t="str">
        <v>LEONARDO MEJIA</v>
      </c>
      <c r="K141" t="str">
        <v>315 5620942</v>
      </c>
      <c r="L141" t="str">
        <v>LEONARDO MEJIA</v>
      </c>
      <c r="M141" t="str">
        <v>315 5620942</v>
      </c>
      <c r="P141" t="str">
        <v>JHON OLAYA</v>
      </c>
      <c r="Q141" t="str">
        <v>NO</v>
      </c>
      <c r="R141" t="str">
        <v>DAVID ESTEBAN HIGUITA ESCOBAR</v>
      </c>
      <c r="S141">
        <v>3174298883</v>
      </c>
      <c r="T141">
        <v>6.253611</v>
      </c>
      <c r="U141">
        <v>-75.575</v>
      </c>
    </row>
    <row r="142">
      <c r="A142" t="str">
        <v>Z008 AV 1a MAYO</v>
      </c>
      <c r="B142" t="str">
        <v>Z008</v>
      </c>
      <c r="C142" t="str">
        <v>SUPERMERCADOS</v>
      </c>
      <c r="D142" t="str">
        <v>EDS JUMBO</v>
      </c>
      <c r="E142" t="str">
        <v>BOGOTA</v>
      </c>
      <c r="F142" t="str">
        <v>TRANSVERSAL 72 N°35-09 SUR</v>
      </c>
      <c r="G142" t="str">
        <v>BOGOTA</v>
      </c>
      <c r="H142" t="str">
        <v>ALVARO SUSA</v>
      </c>
      <c r="I142">
        <v>3157227769</v>
      </c>
      <c r="J142" t="str">
        <v>SUSANA DIAZ</v>
      </c>
      <c r="K142">
        <v>3115054092</v>
      </c>
      <c r="L142" t="str">
        <v>LEONARDO FONSECA</v>
      </c>
      <c r="M142">
        <v>3159253657</v>
      </c>
      <c r="N142" t="str">
        <v>ALVARO SUSA</v>
      </c>
      <c r="O142">
        <v>3157227769</v>
      </c>
      <c r="P142" t="str">
        <v>CRISTIAN CAMILO HENAO AMAYA</v>
      </c>
      <c r="Q142" t="str">
        <v>NO</v>
      </c>
      <c r="R142" t="str">
        <v>JUAN FERNANDO CASTRO RODRIGUEZ</v>
      </c>
      <c r="S142">
        <v>3176563553</v>
      </c>
      <c r="T142">
        <v>4.619444</v>
      </c>
      <c r="U142">
        <v>-74.143333</v>
      </c>
    </row>
    <row r="143">
      <c r="A143" t="str">
        <v>Z010 BOSA</v>
      </c>
      <c r="B143" t="str">
        <v>Z010</v>
      </c>
      <c r="C143" t="str">
        <v>SUPERMERCADOS</v>
      </c>
      <c r="D143" t="str">
        <v>EDS JUMBO-ANCLA</v>
      </c>
      <c r="E143" t="str">
        <v>BOGOTA</v>
      </c>
      <c r="F143" t="str">
        <v>CRA 92N°60-90 SUR</v>
      </c>
      <c r="G143" t="str">
        <v>BOGOTA</v>
      </c>
      <c r="H143" t="str">
        <v>DIAZ; JOSE EPARQUIO</v>
      </c>
      <c r="I143" t="str">
        <v>300 8013814</v>
      </c>
      <c r="L143" t="str">
        <v>LEONARDO FONSECA</v>
      </c>
      <c r="M143">
        <v>3159253657</v>
      </c>
      <c r="P143" t="str">
        <v>JHONNY JEAN CARLO LIZCANO</v>
      </c>
      <c r="Q143" t="str">
        <v>NO</v>
      </c>
      <c r="R143" t="str">
        <v>JUAN FERNANDO CASTRO RODRIGUEZ</v>
      </c>
      <c r="S143">
        <v>3176563553</v>
      </c>
      <c r="T143">
        <v>4.630833</v>
      </c>
      <c r="U143">
        <v>-74.193889</v>
      </c>
    </row>
    <row r="144">
      <c r="A144" t="str">
        <v>Z011 CALLE 80</v>
      </c>
      <c r="B144" t="str">
        <v>Z011</v>
      </c>
      <c r="C144" t="str">
        <v>SUPERMERCADOS</v>
      </c>
      <c r="D144" t="str">
        <v>EDS JUMBO-ANCLA</v>
      </c>
      <c r="E144" t="str">
        <v>BOGOTA</v>
      </c>
      <c r="F144" t="str">
        <v>AV.CALLE 80 NO 69Q - 50</v>
      </c>
      <c r="G144" t="str">
        <v>BOGOTA</v>
      </c>
      <c r="H144" t="str">
        <v>MARO ALY CEBALLOS</v>
      </c>
      <c r="I144" t="str">
        <v>315 6224011</v>
      </c>
      <c r="K144" t="str">
        <v>315 6224011</v>
      </c>
      <c r="L144" t="str">
        <v>LEONARDO FONSECA</v>
      </c>
      <c r="M144">
        <v>3159253657</v>
      </c>
      <c r="P144" t="str">
        <v>SEBASTIAN CARDOZO</v>
      </c>
      <c r="Q144" t="str">
        <v>NO</v>
      </c>
      <c r="R144" t="str">
        <v>JUAN FERNANDO CASTRO RODRIGUEZ</v>
      </c>
      <c r="S144">
        <v>3176563553</v>
      </c>
      <c r="T144">
        <v>4.691215</v>
      </c>
      <c r="U144">
        <v>-74.083926</v>
      </c>
    </row>
    <row r="145">
      <c r="A145" t="str">
        <v>Z014 CALLE 170</v>
      </c>
      <c r="B145" t="str">
        <v>Z014</v>
      </c>
      <c r="C145" t="str">
        <v>SUPERMERCADOS</v>
      </c>
      <c r="D145" t="str">
        <v>EDS JUMBO-ANCLA</v>
      </c>
      <c r="E145" t="str">
        <v>BOGOTA</v>
      </c>
      <c r="F145" t="str">
        <v>DIAGONAL CALLE 170 NO 64 - 47</v>
      </c>
      <c r="G145" t="str">
        <v>BOGOTA</v>
      </c>
      <c r="H145" t="str">
        <v>LEONARDO FONSECA</v>
      </c>
      <c r="I145" t="str">
        <v>316 2084296</v>
      </c>
      <c r="J145" t="str">
        <v>JONATHAN BOTINA HERNÁNDEZ</v>
      </c>
      <c r="K145">
        <v>3156282668</v>
      </c>
      <c r="L145" t="str">
        <v>LEONARDO FONSECA</v>
      </c>
      <c r="M145">
        <v>3159253657</v>
      </c>
      <c r="N145" t="str">
        <v>LEONARDO FONSECA</v>
      </c>
      <c r="O145" t="str">
        <v>316 2084296</v>
      </c>
      <c r="P145" t="str">
        <v>DIEGO TORRES</v>
      </c>
      <c r="Q145" t="str">
        <v>NO</v>
      </c>
      <c r="R145" t="str">
        <v>JUAN FERNANDO CASTRO RODRIGUEZ</v>
      </c>
      <c r="S145">
        <v>3176563553</v>
      </c>
      <c r="T145">
        <v>4.756945</v>
      </c>
      <c r="U145">
        <v>-74.064313</v>
      </c>
    </row>
    <row r="146">
      <c r="A146" t="str">
        <v>Z015 HAYUELOS</v>
      </c>
      <c r="B146" t="str">
        <v>Z015</v>
      </c>
      <c r="C146" t="str">
        <v>SUPERMERCADOS</v>
      </c>
      <c r="D146" t="str">
        <v>EDS JUMBO-ANCLA</v>
      </c>
      <c r="E146" t="str">
        <v>BOGOTA</v>
      </c>
      <c r="F146" t="str">
        <v>AK 86 NO 19A - 50</v>
      </c>
      <c r="G146" t="str">
        <v>BOGOTA</v>
      </c>
      <c r="H146" t="str">
        <v>GERMAN VIDAL</v>
      </c>
      <c r="I146" t="str">
        <v>315 5630824</v>
      </c>
      <c r="J146" t="str">
        <v>GERMAN VIDAL</v>
      </c>
      <c r="K146" t="str">
        <v>312 3830150</v>
      </c>
      <c r="L146" t="str">
        <v>LEONARDO FONSECA</v>
      </c>
      <c r="M146" t="str">
        <v>315 9253657</v>
      </c>
      <c r="N146" t="str">
        <v>TINJACA SUAREZ; KATHERINE JULYETT</v>
      </c>
      <c r="O146" t="str">
        <v>322 9712701</v>
      </c>
      <c r="P146" t="str">
        <v>DIEGO ALEJANDRO CORTES ROZO</v>
      </c>
      <c r="Q146" t="str">
        <v>NO</v>
      </c>
      <c r="R146" t="str">
        <v>JUAN FERNANDO CASTRO RODRIGUEZ</v>
      </c>
      <c r="S146">
        <v>3176563553</v>
      </c>
      <c r="T146">
        <v>4.66271</v>
      </c>
      <c r="U146">
        <v>-74.132188</v>
      </c>
    </row>
    <row r="147">
      <c r="A147" t="str">
        <v>Z016 CRA 30</v>
      </c>
      <c r="B147" t="str">
        <v>Z016</v>
      </c>
      <c r="C147" t="str">
        <v>SUPERMERCADOS</v>
      </c>
      <c r="D147" t="str">
        <v>EDS JUMBO-ANCLA</v>
      </c>
      <c r="E147" t="str">
        <v>BOGOTA</v>
      </c>
      <c r="F147" t="str">
        <v>CRA 32 N° 18-10</v>
      </c>
      <c r="G147" t="str">
        <v>BOGOTA</v>
      </c>
      <c r="H147" t="str">
        <v>PAOLA JOYA</v>
      </c>
      <c r="I147">
        <v>3157225829</v>
      </c>
      <c r="J147" t="str">
        <v>ANDREA RODRIGUEZ</v>
      </c>
      <c r="K147">
        <v>3157225829</v>
      </c>
      <c r="L147" t="str">
        <v>LEONARDO FONSECA</v>
      </c>
      <c r="M147">
        <v>3159253657</v>
      </c>
      <c r="N147" t="str">
        <v>PAOLA JOYA</v>
      </c>
      <c r="O147">
        <v>3157225829</v>
      </c>
      <c r="P147" t="str">
        <v>CRISTIAN CAMILO HENAO AMAYA</v>
      </c>
      <c r="Q147" t="str">
        <v>NO</v>
      </c>
      <c r="R147" t="str">
        <v>JUAN FERNANDO CASTRO RODRIGUEZ</v>
      </c>
      <c r="S147">
        <v>3176563553</v>
      </c>
      <c r="T147">
        <v>4.617838</v>
      </c>
      <c r="U147">
        <v>-74.090353</v>
      </c>
    </row>
    <row r="148">
      <c r="A148" t="str">
        <v>Z018 AUTOPISTA SUR</v>
      </c>
      <c r="B148" t="str">
        <v>Z018</v>
      </c>
      <c r="C148" t="str">
        <v>SUPERMERCADOS</v>
      </c>
      <c r="D148" t="str">
        <v>EDS JUMBO-ANCLA</v>
      </c>
      <c r="E148" t="str">
        <v>BOGOTA</v>
      </c>
      <c r="F148" t="str">
        <v>AUTOPISTA SUR N° 77A-18</v>
      </c>
      <c r="G148" t="str">
        <v>BOGOTA</v>
      </c>
      <c r="H148" t="str">
        <v>LEONARDO FONSECA</v>
      </c>
      <c r="I148">
        <v>3159253657</v>
      </c>
      <c r="J148" t="str">
        <v>VALESA MONRROY</v>
      </c>
      <c r="K148">
        <v>3154843995</v>
      </c>
      <c r="L148" t="str">
        <v>LEONARDO FONSECA</v>
      </c>
      <c r="M148">
        <v>3159253657</v>
      </c>
      <c r="N148" t="str">
        <v>LEONARDO FONSECA</v>
      </c>
      <c r="O148">
        <v>3159253657</v>
      </c>
      <c r="P148" t="str">
        <v>JHONNY JEAN CARLO LIZCANO</v>
      </c>
      <c r="Q148" t="str">
        <v>NO</v>
      </c>
      <c r="R148" t="str">
        <v>JUAN FERNANDO CASTRO RODRIGUEZ</v>
      </c>
      <c r="S148">
        <v>3176563553</v>
      </c>
      <c r="T148">
        <v>4.59724</v>
      </c>
      <c r="U148">
        <v>-74.166495</v>
      </c>
    </row>
    <row r="149">
      <c r="A149" t="str">
        <v>Z021 APOLO</v>
      </c>
      <c r="B149" t="str">
        <v>Z021</v>
      </c>
      <c r="C149" t="str">
        <v>SUPERMERCADOS</v>
      </c>
      <c r="D149" t="str">
        <v>EDS JUMBO</v>
      </c>
      <c r="E149" t="str">
        <v>CENTRO</v>
      </c>
      <c r="F149" t="str">
        <v>CARRERA 50 # 2 SUR - EDS APOLO</v>
      </c>
      <c r="G149" t="str">
        <v>MEDELLIN</v>
      </c>
      <c r="H149" t="str">
        <v>WILLAIM GUZMAN</v>
      </c>
      <c r="I149" t="str">
        <v>315 6251537</v>
      </c>
      <c r="J149" t="str">
        <v>LEONARDO MEJIA</v>
      </c>
      <c r="K149" t="str">
        <v>315 5620942</v>
      </c>
      <c r="L149" t="str">
        <v>LEONARDO MEJIA</v>
      </c>
      <c r="M149" t="str">
        <v>315 5620942</v>
      </c>
      <c r="P149" t="str">
        <v>JOHNNY GARCIA</v>
      </c>
      <c r="Q149" t="str">
        <v>NO</v>
      </c>
      <c r="R149" t="str">
        <v>DAVID ESTEBAN HIGUITA ESCOBAR</v>
      </c>
      <c r="S149">
        <v>3174298883</v>
      </c>
      <c r="T149">
        <v>6.20272</v>
      </c>
      <c r="U149">
        <v>-75.580804</v>
      </c>
    </row>
    <row r="150">
      <c r="A150" t="str">
        <v>Z025 BELLO</v>
      </c>
      <c r="B150" t="str">
        <v>Z025</v>
      </c>
      <c r="C150" t="str">
        <v>SUPERMERCADOS</v>
      </c>
      <c r="D150" t="str">
        <v>EDS JUMBO-ANCLA</v>
      </c>
      <c r="E150" t="str">
        <v>CENTRO</v>
      </c>
      <c r="F150" t="str">
        <v>CARRERA 50 NO. 27 B - 51</v>
      </c>
      <c r="G150" t="str">
        <v>BELLO</v>
      </c>
      <c r="H150" t="str">
        <v>JUAN SIERRA</v>
      </c>
      <c r="I150" t="str">
        <v>313 8280791</v>
      </c>
      <c r="J150" t="str">
        <v>LEONARDO MEJIA</v>
      </c>
      <c r="K150" t="str">
        <v>315 5620942</v>
      </c>
      <c r="L150" t="str">
        <v>LEONARDO MEJIA</v>
      </c>
      <c r="M150" t="str">
        <v>315 5620942</v>
      </c>
      <c r="P150" t="str">
        <v>JOHNNY GARCIA</v>
      </c>
      <c r="Q150" t="str">
        <v>NO</v>
      </c>
      <c r="R150" t="str">
        <v>DAVID ESTEBAN HIGUITA ESCOBAR</v>
      </c>
      <c r="S150">
        <v>3174298883</v>
      </c>
      <c r="T150">
        <v>6.317509</v>
      </c>
      <c r="U150">
        <v>-75.557662</v>
      </c>
    </row>
    <row r="151">
      <c r="A151" t="str">
        <v>Z046 ITAGUI</v>
      </c>
      <c r="B151" t="str">
        <v>Z046</v>
      </c>
      <c r="C151" t="str">
        <v>SUPERMERCADOS</v>
      </c>
      <c r="D151" t="str">
        <v>EDS JUMBO-ANCLA</v>
      </c>
      <c r="E151" t="str">
        <v>CENTRO</v>
      </c>
      <c r="F151" t="str">
        <v>CALLE 50 NUMERO 52-21</v>
      </c>
      <c r="G151" t="str">
        <v>ITAGUI</v>
      </c>
      <c r="H151" t="str">
        <v>JAIME GUAYARA</v>
      </c>
      <c r="I151">
        <v>3154824150</v>
      </c>
      <c r="J151" t="str">
        <v>LEONARDO MEJIA</v>
      </c>
      <c r="K151" t="str">
        <v>315 5620942</v>
      </c>
      <c r="L151" t="str">
        <v>LEONARDO MEJIA</v>
      </c>
      <c r="M151" t="str">
        <v>315 5620942</v>
      </c>
      <c r="P151" t="str">
        <v>JOHNNY GARCIA</v>
      </c>
      <c r="Q151" t="str">
        <v>NO</v>
      </c>
      <c r="R151" t="str">
        <v>DAVID ESTEBAN HIGUITA ESCOBAR</v>
      </c>
      <c r="S151">
        <v>3174298883</v>
      </c>
      <c r="T151">
        <v>6.173605</v>
      </c>
      <c r="U151">
        <v>-75.61139</v>
      </c>
    </row>
    <row r="152">
      <c r="A152" t="str">
        <v>Z073 MOSQUERA</v>
      </c>
      <c r="B152" t="str">
        <v>Z073</v>
      </c>
      <c r="C152" t="str">
        <v>SUPERMERCADOS</v>
      </c>
      <c r="D152" t="str">
        <v>EDS JUMBO-ANCLA</v>
      </c>
      <c r="E152" t="str">
        <v>BOGOTA</v>
      </c>
      <c r="F152" t="str">
        <v>CALLE 5E N° 5-90 PREDIO ZERREZUELA</v>
      </c>
      <c r="G152" t="str">
        <v>BOGOTA</v>
      </c>
      <c r="H152" t="str">
        <v>GLADIS BANDERAS</v>
      </c>
      <c r="I152">
        <v>3156281346</v>
      </c>
      <c r="J152" t="str">
        <v>GLADIS BANDERAS</v>
      </c>
      <c r="K152">
        <v>3156281346</v>
      </c>
      <c r="L152" t="str">
        <v>LEONARDO FONSECA</v>
      </c>
      <c r="M152">
        <v>3159253657</v>
      </c>
      <c r="N152" t="str">
        <v>SAAVEDRA GUTIERREZ; ANGUIE XIMENA</v>
      </c>
      <c r="O152" t="str">
        <v>320 7690867</v>
      </c>
      <c r="P152" t="str">
        <v>DIEGO ALEJANDRO CORTES ROZO</v>
      </c>
      <c r="Q152" t="str">
        <v>NO</v>
      </c>
      <c r="R152" t="str">
        <v>JUAN FERNANDO CASTRO RODRIGUEZ</v>
      </c>
      <c r="S152">
        <v>3176563553</v>
      </c>
      <c r="T152">
        <v>4.703743</v>
      </c>
      <c r="U152">
        <v>-74.222867</v>
      </c>
    </row>
    <row r="153">
      <c r="A153" t="str">
        <v>Z079 SAN CAYETANO</v>
      </c>
      <c r="B153" t="str">
        <v>Z079</v>
      </c>
      <c r="C153" t="str">
        <v>SUPERMERCADOS</v>
      </c>
      <c r="D153" t="str">
        <v>EDS JUMBO-ANCLA</v>
      </c>
      <c r="E153" t="str">
        <v>BOGOTA</v>
      </c>
      <c r="F153" t="str">
        <v>CALLE 46 A N° 85A-51</v>
      </c>
      <c r="G153" t="str">
        <v>BOGOTA</v>
      </c>
      <c r="H153" t="str">
        <v>EDUARDO VARGAS</v>
      </c>
      <c r="I153" t="str">
        <v>315 6281922</v>
      </c>
      <c r="J153" t="str">
        <v>EDUARDO VARGAS</v>
      </c>
      <c r="K153">
        <v>3156281922</v>
      </c>
      <c r="L153" t="str">
        <v>LEONARDO FONSECA</v>
      </c>
      <c r="M153">
        <v>3159253657</v>
      </c>
      <c r="N153" t="str">
        <v>DIAZ CORBA; LUIS FERNANDO</v>
      </c>
      <c r="O153" t="str">
        <v>350 6160720</v>
      </c>
      <c r="P153" t="str">
        <v>DIEGO ALEJANDRO CORTES ROZO</v>
      </c>
      <c r="Q153" t="str">
        <v>NO</v>
      </c>
      <c r="R153" t="str">
        <v>JUAN FERNANDO CASTRO RODRIGUEZ</v>
      </c>
      <c r="S153">
        <v>3176563553</v>
      </c>
      <c r="T153">
        <v>4.677155</v>
      </c>
      <c r="U153">
        <v>-74.116732</v>
      </c>
    </row>
    <row r="154">
      <c r="A154" t="str">
        <v>Z098 AV DEL RIO</v>
      </c>
      <c r="B154" t="str">
        <v>Z098</v>
      </c>
      <c r="C154" t="str">
        <v>SUPERMERCADOS</v>
      </c>
      <c r="D154" t="str">
        <v>EDS JUMBO</v>
      </c>
      <c r="E154" t="str">
        <v>CENTRO</v>
      </c>
      <c r="F154" t="str">
        <v>CARRERA 50 # 23-223 ES LA EDS RIO</v>
      </c>
      <c r="G154" t="str">
        <v>MEDELLIN</v>
      </c>
      <c r="H154" t="str">
        <v>DANI ORTEGA</v>
      </c>
      <c r="I154" t="str">
        <v>315 6251537</v>
      </c>
      <c r="J154" t="str">
        <v>LEONARDO MEJIA</v>
      </c>
      <c r="K154" t="str">
        <v>315 5620942</v>
      </c>
      <c r="L154" t="str">
        <v>LEONARDO MEJIA</v>
      </c>
      <c r="M154" t="str">
        <v>315 5620942</v>
      </c>
      <c r="P154" t="str">
        <v>JHON OLAYA</v>
      </c>
      <c r="Q154" t="str">
        <v>NO</v>
      </c>
      <c r="R154" t="str">
        <v>DAVID ESTEBAN HIGUITA ESCOBAR</v>
      </c>
      <c r="S154">
        <v>3174298883</v>
      </c>
      <c r="T154">
        <v>6.222778</v>
      </c>
      <c r="U154">
        <v>-75.577778</v>
      </c>
    </row>
    <row r="155">
      <c r="A155" t="str">
        <v>Z101 TINTALITO</v>
      </c>
      <c r="B155" t="str">
        <v>Z101</v>
      </c>
      <c r="C155" t="str">
        <v>SUPERMERCADOS</v>
      </c>
      <c r="D155" t="str">
        <v>EDS JUMBO</v>
      </c>
      <c r="E155" t="str">
        <v>BOGOTA</v>
      </c>
      <c r="F155" t="str">
        <v>AV. CIUDAD DE CALI N° 40B-69 SUR</v>
      </c>
      <c r="G155" t="str">
        <v>BOGOTA</v>
      </c>
      <c r="H155" t="str">
        <v>FELIPE AVILA</v>
      </c>
      <c r="I155">
        <v>3155901706</v>
      </c>
      <c r="J155" t="str">
        <v>MARO CEBALLOS</v>
      </c>
      <c r="K155">
        <v>3155901706</v>
      </c>
      <c r="L155" t="str">
        <v>LEONARDO FONSECA</v>
      </c>
      <c r="M155">
        <v>3159253657</v>
      </c>
      <c r="N155" t="str">
        <v>FELIPE AVILA</v>
      </c>
      <c r="O155">
        <v>3155901706</v>
      </c>
      <c r="P155" t="str">
        <v>CRISTIAN CAMILO HENAO AMAYA</v>
      </c>
      <c r="Q155" t="str">
        <v>NO</v>
      </c>
      <c r="R155" t="str">
        <v>JUAN FERNANDO CASTRO RODRIGUEZ</v>
      </c>
      <c r="S155">
        <v>3176563553</v>
      </c>
      <c r="T155">
        <v>4.631747</v>
      </c>
      <c r="U155">
        <v>-74.16666</v>
      </c>
    </row>
    <row r="156">
      <c r="A156" t="str">
        <v>Z121 TREBOL</v>
      </c>
      <c r="B156" t="str">
        <v>Z121</v>
      </c>
      <c r="C156" t="str">
        <v>SUPERMERCADOS</v>
      </c>
      <c r="D156" t="str">
        <v>EDS JUMBO</v>
      </c>
      <c r="E156" t="str">
        <v>BOGOTA</v>
      </c>
      <c r="F156" t="str">
        <v>AUTOPISTA SUR N° 76A-77</v>
      </c>
      <c r="G156" t="str">
        <v>BOGOTA</v>
      </c>
      <c r="H156" t="str">
        <v>VALESA MONRROY</v>
      </c>
      <c r="I156">
        <v>3154849104</v>
      </c>
      <c r="J156" t="str">
        <v>CRISTINA PARRA</v>
      </c>
      <c r="K156">
        <v>3154849104</v>
      </c>
      <c r="L156" t="str">
        <v>LEONARDO FONSECA</v>
      </c>
      <c r="M156">
        <v>3159253657</v>
      </c>
      <c r="N156" t="str">
        <v>VALESA MONRROY</v>
      </c>
      <c r="O156">
        <v>3154849104</v>
      </c>
      <c r="P156" t="str">
        <v>CRISTIAN CAMILO HENAO AMAYA</v>
      </c>
      <c r="Q156" t="str">
        <v>NO</v>
      </c>
      <c r="R156" t="str">
        <v>JUAN FERNANDO CASTRO RODRIGUEZ</v>
      </c>
      <c r="S156">
        <v>3176563553</v>
      </c>
      <c r="T156">
        <v>4.5967</v>
      </c>
      <c r="U156">
        <v>-74.181447</v>
      </c>
    </row>
    <row r="157">
      <c r="A157" t="str">
        <v>Z123 IVESUR</v>
      </c>
      <c r="B157" t="str">
        <v>Z123</v>
      </c>
      <c r="C157" t="str">
        <v>SUPERMERCADOS</v>
      </c>
      <c r="D157" t="str">
        <v>EDS JUMBO</v>
      </c>
      <c r="E157" t="str">
        <v>COSTA</v>
      </c>
      <c r="F157" t="str">
        <v>AVENIDA CIRCUNVALAR CARRERA 28 #54-45 BARRIO LAS TRINITARIAS</v>
      </c>
      <c r="G157" t="str">
        <v>BARRANQUILLA</v>
      </c>
      <c r="H157" t="str">
        <v>HOWARD OROZCO</v>
      </c>
      <c r="I157" t="str">
        <v>315 5786989</v>
      </c>
      <c r="J157" t="str">
        <v>YEIMIS LARA PAJARO</v>
      </c>
      <c r="K157">
        <v>3218584473</v>
      </c>
      <c r="L157" t="str">
        <v>LEONARDO MEJIA</v>
      </c>
      <c r="M157" t="str">
        <v>315 5620942</v>
      </c>
      <c r="P157" t="str">
        <v>ALVEIRO HOYOS</v>
      </c>
      <c r="Q157" t="str">
        <v>NO</v>
      </c>
      <c r="R157" t="str">
        <v>CELSO JOSE NIEBLES TACHE</v>
      </c>
      <c r="S157">
        <v>3174359755</v>
      </c>
      <c r="T157">
        <v>10.924138</v>
      </c>
      <c r="U157">
        <v>-74.796445</v>
      </c>
    </row>
    <row r="158">
      <c r="A158" t="str">
        <v>Z132 LA 24</v>
      </c>
      <c r="B158" t="str">
        <v>Z132</v>
      </c>
      <c r="C158" t="str">
        <v>SUPERMERCADOS</v>
      </c>
      <c r="D158" t="str">
        <v>EDS JUMBO</v>
      </c>
      <c r="E158" t="str">
        <v>BOGOTA</v>
      </c>
      <c r="F158" t="str">
        <v>CALLE 5B NO 22 - 58--C/MARCA</v>
      </c>
      <c r="G158" t="str">
        <v>BOGOTA</v>
      </c>
      <c r="H158" t="str">
        <v>ANDREA RODRIGUEZ</v>
      </c>
      <c r="I158">
        <v>3157226415</v>
      </c>
      <c r="J158" t="str">
        <v>JONATAN BOTINA</v>
      </c>
      <c r="K158">
        <v>3157226415</v>
      </c>
      <c r="L158" t="str">
        <v>LEONARDO FONSECA</v>
      </c>
      <c r="M158">
        <v>3159253657</v>
      </c>
      <c r="N158" t="str">
        <v>ANDREA RODRIGUEZ</v>
      </c>
      <c r="O158">
        <v>3157226415</v>
      </c>
      <c r="P158" t="str">
        <v>JHONNY JEAN CARLO LIZCANO</v>
      </c>
      <c r="Q158" t="str">
        <v>NO</v>
      </c>
      <c r="R158" t="str">
        <v>JUAN FERNANDO CASTRO RODRIGUEZ</v>
      </c>
      <c r="S158">
        <v>3176563553</v>
      </c>
      <c r="T158">
        <v>4.856389</v>
      </c>
      <c r="U158">
        <v>-74.059722</v>
      </c>
    </row>
    <row r="159">
      <c r="A159" t="str">
        <v>Z158 LA 42</v>
      </c>
      <c r="B159" t="str">
        <v>Z158</v>
      </c>
      <c r="C159" t="str">
        <v>SUPERMERCADOS</v>
      </c>
      <c r="D159" t="str">
        <v>EDS JUMBO</v>
      </c>
      <c r="E159" t="str">
        <v>OCCIDENTE</v>
      </c>
      <c r="F159" t="str">
        <v>CALLE 42 NO 34B-63</v>
      </c>
      <c r="G159" t="str">
        <v>PALMIRA</v>
      </c>
      <c r="H159" t="str">
        <v>DIEGO NARANJO</v>
      </c>
      <c r="I159">
        <v>3154116230</v>
      </c>
      <c r="L159" t="str">
        <v>LEONARDO FONSECA</v>
      </c>
      <c r="M159">
        <v>3159253657</v>
      </c>
      <c r="P159" t="str">
        <v>EDWIN BOLAÑOS</v>
      </c>
      <c r="Q159" t="str">
        <v>SI</v>
      </c>
      <c r="R159" t="str">
        <v>MIGUEL ANGEL CAICEDO ANGULO</v>
      </c>
      <c r="S159">
        <v>3176406586</v>
      </c>
      <c r="T159">
        <v>3.538555</v>
      </c>
      <c r="U159">
        <v>-76.305498</v>
      </c>
    </row>
    <row r="160" xml:space="preserve">
      <c r="A160" t="str">
        <v>Z136 BAHIA</v>
      </c>
      <c r="B160" t="str">
        <v>Z136</v>
      </c>
      <c r="C160" t="str">
        <v>SUPERMERCADOS</v>
      </c>
      <c r="D160" t="str">
        <v>EDS JUMBO</v>
      </c>
      <c r="E160" t="str">
        <v>CENTRO</v>
      </c>
      <c r="F160" t="str" xml:space="preserve">
        <v xml:space="preserve">CALLE 46 # 45 - 56 BELLO_x000d_
 AUTOPISTA DIAG. ESTACIÓN METRO BELLO ULTRAGAS</v>
      </c>
      <c r="G160" t="str">
        <v>BELLO</v>
      </c>
      <c r="H160" t="str">
        <v>SANDRA MILENA CASTAÑEDA</v>
      </c>
      <c r="I160" t="str">
        <v>301 4152777</v>
      </c>
      <c r="J160" t="str">
        <v>LEONARDO MEJIA</v>
      </c>
      <c r="K160" t="str">
        <v>315 6251537</v>
      </c>
      <c r="L160" t="str">
        <v>LEONARDO MEJIA</v>
      </c>
      <c r="M160" t="str">
        <v>315 5620942</v>
      </c>
      <c r="P160" t="str">
        <v>JOHNNY GARCIA</v>
      </c>
      <c r="Q160" t="str">
        <v>NO</v>
      </c>
      <c r="R160" t="str">
        <v>DAVID ESTEBAN HIGUITA ESCOBAR</v>
      </c>
      <c r="S160">
        <v>3174298883</v>
      </c>
      <c r="T160">
        <v>6.317368</v>
      </c>
      <c r="U160">
        <v>-75.557647</v>
      </c>
    </row>
    <row r="161">
      <c r="A161" t="str">
        <v>Z139 ALAMOS</v>
      </c>
      <c r="B161" t="str">
        <v>Z139</v>
      </c>
      <c r="C161" t="str">
        <v>SUPERMERCADOS</v>
      </c>
      <c r="D161" t="str">
        <v>EDS JUMBO</v>
      </c>
      <c r="E161" t="str">
        <v>BOGOTA</v>
      </c>
      <c r="F161" t="str">
        <v>AV 72 NO. 91 A 45</v>
      </c>
      <c r="G161" t="str">
        <v>BOGOTA</v>
      </c>
      <c r="H161" t="str">
        <v>NANCY CUADRADO</v>
      </c>
      <c r="I161" t="str">
        <v>315 7223595</v>
      </c>
      <c r="J161" t="str">
        <v>NANCY CUADRADO</v>
      </c>
      <c r="K161" t="str">
        <v>315 7223595</v>
      </c>
      <c r="L161" t="str">
        <v>LEONARDO FONSECA</v>
      </c>
      <c r="M161">
        <v>3159253657</v>
      </c>
      <c r="N161" t="str">
        <v>NANCY CUADRADO</v>
      </c>
      <c r="O161" t="str">
        <v>315 7223595</v>
      </c>
      <c r="P161" t="str">
        <v>ANDRES VILLAR CANTOR</v>
      </c>
      <c r="Q161" t="str">
        <v>NO</v>
      </c>
      <c r="R161" t="str">
        <v>JUAN FERNANDO CASTRO RODRIGUEZ</v>
      </c>
      <c r="S161">
        <v>3176563553</v>
      </c>
      <c r="T161">
        <v>4.699577</v>
      </c>
      <c r="U161">
        <v>-74.111177</v>
      </c>
    </row>
    <row r="162">
      <c r="A162" t="str">
        <v>Z145 AV CIUDAD DE CALI</v>
      </c>
      <c r="B162" t="str">
        <v>Z145</v>
      </c>
      <c r="C162" t="str">
        <v>SUPERMERCADOS</v>
      </c>
      <c r="D162" t="str">
        <v>EDS JUMBO</v>
      </c>
      <c r="E162" t="str">
        <v>BOGOTA</v>
      </c>
      <c r="F162" t="str">
        <v>AV. CIUDAD CALI NO 15A - 80</v>
      </c>
      <c r="G162" t="str">
        <v>BOGOTA</v>
      </c>
      <c r="H162" t="str">
        <v>DIANA RAMIREZ</v>
      </c>
      <c r="I162" t="str">
        <v>317 5130622</v>
      </c>
      <c r="J162" t="str">
        <v>DIANA RAMIREZ</v>
      </c>
      <c r="K162" t="str">
        <v>317 5130622</v>
      </c>
      <c r="L162" t="str">
        <v>LEONARDO FONSECA</v>
      </c>
      <c r="M162">
        <v>3159253657</v>
      </c>
      <c r="N162" t="str">
        <v>DIANA RAMIREZ</v>
      </c>
      <c r="O162" t="str">
        <v>317 5130622</v>
      </c>
      <c r="P162" t="str">
        <v>DIEGO ALEJANDRO CORTES ROZO</v>
      </c>
      <c r="Q162" t="str">
        <v>NO</v>
      </c>
      <c r="R162" t="str">
        <v>JUAN FERNANDO CASTRO RODRIGUEZ</v>
      </c>
      <c r="S162">
        <v>3176563553</v>
      </c>
      <c r="T162">
        <v>4.656878</v>
      </c>
      <c r="U162">
        <v>-74.137937</v>
      </c>
    </row>
    <row r="163">
      <c r="A163" t="str">
        <v>Z146 SEVILLANA</v>
      </c>
      <c r="B163" t="str">
        <v>Z146</v>
      </c>
      <c r="C163" t="str">
        <v>SUPERMERCADOS</v>
      </c>
      <c r="D163" t="str">
        <v>EDS JUMBO</v>
      </c>
      <c r="E163" t="str">
        <v>BOGOTA</v>
      </c>
      <c r="F163" t="str">
        <v>AV.CALLE 45 A SUR NRO. 59 A - 35--C/MARCA</v>
      </c>
      <c r="G163" t="str">
        <v>BOGOTA</v>
      </c>
      <c r="H163" t="str">
        <v>RAMIREZ MURILLO; DIANA JAKELINE</v>
      </c>
      <c r="I163">
        <v>3156280588</v>
      </c>
      <c r="L163" t="str">
        <v>LEONARDO FONSECA</v>
      </c>
      <c r="M163">
        <v>3159253657</v>
      </c>
      <c r="P163" t="str">
        <v>JHONNY JEAN CARLO LIZCANO</v>
      </c>
      <c r="Q163" t="str">
        <v>NO</v>
      </c>
      <c r="R163" t="str">
        <v>JUAN FERNANDO CASTRO RODRIGUEZ</v>
      </c>
      <c r="S163">
        <v>3176563553</v>
      </c>
      <c r="T163">
        <v>4.594948</v>
      </c>
      <c r="U163">
        <v>-74.1496</v>
      </c>
    </row>
    <row r="164">
      <c r="A164" t="str">
        <v>Z149 ALQUERIA</v>
      </c>
      <c r="B164" t="str">
        <v>Z149</v>
      </c>
      <c r="C164" t="str">
        <v>SUPERMERCADOS</v>
      </c>
      <c r="D164" t="str">
        <v>EDS JUMBO</v>
      </c>
      <c r="E164" t="str">
        <v>BOGOTA</v>
      </c>
      <c r="F164" t="str">
        <v>CR 52 NO 38B 18 SUR</v>
      </c>
      <c r="G164" t="str">
        <v>BOGOTA</v>
      </c>
      <c r="H164" t="str">
        <v>CUADRADO CASTILLO; NANCY STELLA</v>
      </c>
      <c r="I164" t="str">
        <v>314 4120532</v>
      </c>
      <c r="L164" t="str">
        <v>LEONARDO FONSECA</v>
      </c>
      <c r="M164">
        <v>3159253657</v>
      </c>
      <c r="P164" t="str">
        <v>JHONNY JEAN CARLO LIZCANO</v>
      </c>
      <c r="Q164" t="str">
        <v>NO</v>
      </c>
      <c r="R164" t="str">
        <v>JUAN FERNANDO CASTRO RODRIGUEZ</v>
      </c>
      <c r="S164">
        <v>3176563553</v>
      </c>
      <c r="T164">
        <v>4.60272</v>
      </c>
      <c r="U164">
        <v>-74.133635</v>
      </c>
    </row>
    <row r="165">
      <c r="A165" t="str">
        <v>Z159 LA 17</v>
      </c>
      <c r="B165" t="str">
        <v>Z159</v>
      </c>
      <c r="C165" t="str">
        <v>SUPERMERCADOS</v>
      </c>
      <c r="D165" t="str">
        <v>EDS JUMBO</v>
      </c>
      <c r="E165" t="str">
        <v>OCCIDENTE</v>
      </c>
      <c r="F165" t="str">
        <v>CRA 17 NO. 17 - 14</v>
      </c>
      <c r="G165" t="str">
        <v>PEREIRA</v>
      </c>
      <c r="H165" t="str">
        <v>OSCAR MAURICIO RIAÑO</v>
      </c>
      <c r="I165">
        <v>3155592500</v>
      </c>
      <c r="J165" t="str">
        <v>SANDRA MILENA CASTAÑEDA</v>
      </c>
      <c r="K165" t="str">
        <v>301 4152777</v>
      </c>
      <c r="L165" t="str">
        <v>LEONARDO FONSECA</v>
      </c>
      <c r="M165">
        <v>3159253657</v>
      </c>
      <c r="P165" t="str">
        <v>STHARLYN ZULETA</v>
      </c>
      <c r="Q165" t="str">
        <v>SI</v>
      </c>
      <c r="R165" t="str">
        <v>MIGUEL ANGEL CAICEDO ANGULO</v>
      </c>
      <c r="S165">
        <v>3176406586</v>
      </c>
      <c r="T165">
        <v>4.806158</v>
      </c>
      <c r="U165">
        <v>-75.693672</v>
      </c>
    </row>
    <row r="166">
      <c r="A166" t="str">
        <v>Z160 TERREROS</v>
      </c>
      <c r="B166" t="str">
        <v>Z160</v>
      </c>
      <c r="C166" t="str">
        <v>SUPERMERCADOS</v>
      </c>
      <c r="D166" t="str">
        <v>EDS JUMBO</v>
      </c>
      <c r="E166" t="str">
        <v>BOGOTA</v>
      </c>
      <c r="F166" t="str">
        <v>CARRERA 2 N° 36-81 (BARRIO SAN MATEO)</v>
      </c>
      <c r="G166" t="str">
        <v>BOGOTA</v>
      </c>
      <c r="H166" t="str">
        <v>ARMANDO MARTINEZ</v>
      </c>
      <c r="I166">
        <v>3156243314</v>
      </c>
      <c r="J166" t="str">
        <v>ARMANDO MARTINEZ</v>
      </c>
      <c r="K166">
        <v>3156243314</v>
      </c>
      <c r="L166" t="str">
        <v>LEONARDO FONSECA</v>
      </c>
      <c r="M166">
        <v>3159253657</v>
      </c>
      <c r="N166" t="str">
        <v>ARMANDO MARTINEZ</v>
      </c>
      <c r="O166">
        <v>3156243314</v>
      </c>
      <c r="P166" t="str">
        <v>CRISTIAN CAMILO HENAO AMAYA</v>
      </c>
      <c r="Q166" t="str">
        <v>NO</v>
      </c>
      <c r="R166" t="str">
        <v>JUAN FERNANDO CASTRO RODRIGUEZ</v>
      </c>
      <c r="S166">
        <v>3176563553</v>
      </c>
      <c r="T166">
        <v>4.587634</v>
      </c>
      <c r="U166">
        <v>-74.197464</v>
      </c>
    </row>
    <row r="167">
      <c r="A167" t="str">
        <v>Z161 CALLE 190</v>
      </c>
      <c r="B167" t="str">
        <v>Z161</v>
      </c>
      <c r="C167" t="str">
        <v>SUPERMERCADOS</v>
      </c>
      <c r="D167" t="str">
        <v>EDS JUMBO</v>
      </c>
      <c r="E167" t="str">
        <v>BOGOTA</v>
      </c>
      <c r="F167" t="str">
        <v>CARRERA 7 NO. 190 - 50</v>
      </c>
      <c r="G167" t="str">
        <v>BOGOTA</v>
      </c>
      <c r="H167" t="str">
        <v>JESUS AVENDAÑO</v>
      </c>
      <c r="I167" t="str">
        <v>315 6282668</v>
      </c>
      <c r="J167" t="str">
        <v>JESUS AVENDAÑO</v>
      </c>
      <c r="K167" t="str">
        <v>315 6282668</v>
      </c>
      <c r="L167" t="str">
        <v>LEONARDO FONSECA</v>
      </c>
      <c r="M167">
        <v>3159253657</v>
      </c>
      <c r="N167" t="str">
        <v>JESUS AVENDAÑO</v>
      </c>
      <c r="O167" t="str">
        <v>315 6282668</v>
      </c>
      <c r="P167" t="str">
        <v>DIEGO TORRES</v>
      </c>
      <c r="Q167" t="str">
        <v>NO</v>
      </c>
      <c r="R167" t="str">
        <v>JUAN FERNANDO CASTRO RODRIGUEZ</v>
      </c>
      <c r="S167">
        <v>3176563553</v>
      </c>
      <c r="T167">
        <v>4.767761</v>
      </c>
      <c r="U167">
        <v>-74.027471</v>
      </c>
    </row>
    <row r="168">
      <c r="A168" t="str">
        <v>SUPERMERCADOS</v>
      </c>
      <c r="B168" t="str">
        <v>SUPERMERCADOS</v>
      </c>
      <c r="C168" t="str">
        <v>SUPERMERCADOS</v>
      </c>
      <c r="D168" t="str">
        <v>SUPERMERCADOS</v>
      </c>
      <c r="E168" t="str">
        <v>SUPERMERCADOS</v>
      </c>
      <c r="G168" t="str">
        <v>PAIS</v>
      </c>
    </row>
    <row r="169">
      <c r="A169" t="str">
        <v>MEJORAMIENTO DEL HOGAR</v>
      </c>
      <c r="B169" t="str">
        <v>MEJORAMIENTO DEL HOGAR</v>
      </c>
      <c r="C169" t="str">
        <v>MEJORAMIENTO DEL HOGAR</v>
      </c>
      <c r="D169" t="str">
        <v>MEJORAMIENTO DEL HOGAR</v>
      </c>
      <c r="E169" t="str">
        <v>MEJORAMIENTO DEL HOGAR</v>
      </c>
      <c r="G169" t="str">
        <v>PAIS</v>
      </c>
    </row>
    <row r="170">
      <c r="A170" t="str">
        <v>JUMBO</v>
      </c>
      <c r="B170" t="str">
        <v>JUMBO</v>
      </c>
      <c r="C170" t="str">
        <v>JUMBO</v>
      </c>
      <c r="D170" t="str">
        <v>JUMBO</v>
      </c>
      <c r="E170" t="str">
        <v>JUMBO</v>
      </c>
      <c r="G170" t="str">
        <v>PAIS</v>
      </c>
    </row>
    <row r="171">
      <c r="A171" t="str">
        <v>METRO</v>
      </c>
      <c r="B171" t="str">
        <v>METRO</v>
      </c>
      <c r="C171" t="str">
        <v>METRO</v>
      </c>
      <c r="D171" t="str">
        <v>METRO</v>
      </c>
      <c r="E171" t="str">
        <v>METRO</v>
      </c>
      <c r="G171" t="str">
        <v>PAIS</v>
      </c>
    </row>
    <row r="172">
      <c r="A172" t="str">
        <v>EASY</v>
      </c>
      <c r="B172" t="str">
        <v>EASY</v>
      </c>
      <c r="C172" t="str">
        <v>EASY</v>
      </c>
      <c r="D172" t="str">
        <v>EASY</v>
      </c>
      <c r="E172" t="str">
        <v>EASY</v>
      </c>
      <c r="G172" t="str">
        <v>PAIS</v>
      </c>
    </row>
    <row r="173">
      <c r="A173" t="str">
        <v>EDS</v>
      </c>
      <c r="B173" t="str">
        <v>EDS</v>
      </c>
      <c r="C173" t="str">
        <v>EDS</v>
      </c>
      <c r="D173" t="str">
        <v>EDS</v>
      </c>
      <c r="E173" t="str">
        <v>EDS</v>
      </c>
      <c r="G173" t="str">
        <v>PAIS</v>
      </c>
    </row>
    <row r="174">
      <c r="A174" t="str">
        <v>PAIS</v>
      </c>
      <c r="B174" t="str">
        <v>PAIS</v>
      </c>
      <c r="C174" t="str">
        <v>PAIS</v>
      </c>
      <c r="D174" t="str">
        <v>PAIS</v>
      </c>
      <c r="E174" t="str">
        <v>PAIS</v>
      </c>
      <c r="G174" t="str">
        <v>PAIS</v>
      </c>
    </row>
    <row r="175">
      <c r="A175" t="str">
        <v>SEDE ADMINISTRATIVA</v>
      </c>
      <c r="B175" t="str">
        <v>SEDE ADMINISTRATIVA</v>
      </c>
      <c r="C175" t="str">
        <v>SEDE ADMINISTRATIVA</v>
      </c>
      <c r="D175" t="str">
        <v>SEDE ADMINISTRATIVA</v>
      </c>
      <c r="E175" t="str">
        <v>SEDE ADMINISTRATIVA</v>
      </c>
      <c r="G175" t="str">
        <v>BOGOTA</v>
      </c>
    </row>
    <row r="176">
      <c r="A176" t="str">
        <v>CENTRO DE FORMACION</v>
      </c>
      <c r="B176" t="str">
        <v>CENTRO DE FORMACION</v>
      </c>
      <c r="C176" t="str">
        <v>CENTRO DE FORMACION</v>
      </c>
      <c r="D176" t="str">
        <v>CENTRO DE FORMACION</v>
      </c>
      <c r="E176" t="str">
        <v>CENTRO DE FORMACION</v>
      </c>
      <c r="F176" t="str">
        <v>CALLE 110 Nº 9B - 04</v>
      </c>
      <c r="G176" t="str">
        <v>BOGOTA</v>
      </c>
    </row>
    <row r="177">
      <c r="A177" t="str">
        <v>M049 LA 30</v>
      </c>
      <c r="B177" t="str">
        <v>M049</v>
      </c>
      <c r="C177" t="str">
        <v>SUPERMERCADOS</v>
      </c>
      <c r="D177" t="str">
        <v>METRO</v>
      </c>
      <c r="E177" t="str">
        <v>COSTA</v>
      </c>
      <c r="F177" t="str">
        <v>Cll. 30 Nº 18 – 78; 080005; Barranquilla</v>
      </c>
      <c r="G177" t="str">
        <v>BARRANQUILLA</v>
      </c>
      <c r="H177">
        <v>3203062056</v>
      </c>
      <c r="I177" t="str">
        <v>Yeimis Lara Pajaro</v>
      </c>
      <c r="J177" t="str">
        <v>300 3065413</v>
      </c>
      <c r="K177" t="str">
        <v>Helen Parra</v>
      </c>
      <c r="L177" t="str">
        <v>311 2776187</v>
      </c>
      <c r="M177" t="str">
        <v>Sandra de la Torre</v>
      </c>
      <c r="N177" t="str">
        <v>301 3823465</v>
      </c>
      <c r="O177" t="str">
        <v>Alvaro Martinez</v>
      </c>
      <c r="P177" t="str">
        <v>Celso Jose Niebles Tache</v>
      </c>
      <c r="T177">
        <v>10.955278</v>
      </c>
      <c r="U177">
        <v>-74.785278</v>
      </c>
    </row>
    <row r="178">
      <c r="A178" t="str">
        <v>J255 JUMBO LA MESA</v>
      </c>
      <c r="B178" t="str">
        <v>J255</v>
      </c>
      <c r="C178" t="str">
        <v>SUPERMERCADOS</v>
      </c>
      <c r="D178" t="str">
        <v>JUMBO</v>
      </c>
      <c r="E178" t="str">
        <v>BOGOTA</v>
      </c>
      <c r="F178" t="str">
        <v>CC Parque Tequendama El Triangulo Diagonal 4 No 5-150 La Mesa Cundinamarca</v>
      </c>
      <c r="G178" t="str">
        <v>LA MESA</v>
      </c>
      <c r="H178" t="str">
        <v>FABIO ACOSTA</v>
      </c>
      <c r="I178">
        <v>3150722451</v>
      </c>
      <c r="J178" t="str">
        <v>LUISA ALEJANDRA CASTRO AGUILAR</v>
      </c>
      <c r="K178">
        <v>3227814963</v>
      </c>
      <c r="L178" t="str">
        <v>ANDRES SOPO</v>
      </c>
      <c r="M178">
        <v>3118766829</v>
      </c>
      <c r="N178" t="str">
        <v>CLAUDIA PATRICIA MORALES SOTO</v>
      </c>
      <c r="O178">
        <v>3215331256</v>
      </c>
      <c r="P178" t="str">
        <v>ALVARO MARTINEZ</v>
      </c>
      <c r="Q178" t="str">
        <v>SI</v>
      </c>
      <c r="R178" t="str">
        <v>CELSO JOSE NIEBLES TACHE</v>
      </c>
      <c r="S178">
        <v>3174359755</v>
      </c>
      <c r="T178">
        <v>4.63483</v>
      </c>
      <c r="U178">
        <v>-74.4497</v>
      </c>
    </row>
    <row r="179">
      <c r="A179" t="str">
        <v>CENTRO DE REPARACION</v>
      </c>
      <c r="B179" t="str">
        <v>CENTRO DE REPARACION</v>
      </c>
      <c r="C179" t="str">
        <v>CENCOSUD</v>
      </c>
      <c r="D179" t="str">
        <v>CENTRO DE REPARACION</v>
      </c>
      <c r="F179" t="str">
        <v>CRA 86 19A 50 JUMBO HAYUELOS SOTANO SECCION J</v>
      </c>
      <c r="G179" t="str">
        <v>BOGOTA</v>
      </c>
      <c r="H179" t="str">
        <v>OLIVO MENDEZ</v>
      </c>
      <c r="I179">
        <v>3176552322</v>
      </c>
      <c r="J179" t="str">
        <v>OLIVO MENDEZ</v>
      </c>
      <c r="K179">
        <v>3176552322</v>
      </c>
      <c r="P179" t="str">
        <v>ANDRES VILLAR CANTOR</v>
      </c>
      <c r="Q179" t="str">
        <v>NO</v>
      </c>
      <c r="R179" t="str">
        <v>JUAN FERNANDO CASTRO RODRIGUEZ</v>
      </c>
      <c r="S179">
        <v>3176563553</v>
      </c>
      <c r="U179">
        <v>-74.1320968056368</v>
      </c>
    </row>
  </sheetData>
  <autoFilter ref="A1:U179"/>
  <pageMargins left="0.7" right="0.7" top="0.75" bottom="0.75" header="0.3" footer="0.3"/>
  <ignoredErrors>
    <ignoredError numberStoredAsText="1" sqref="A1:AB179"/>
  </ignoredErrors>
</worksheet>
</file>

<file path=xl/worksheets/sheet3.xml><?xml version="1.0" encoding="utf-8"?>
<worksheet xmlns="http://schemas.openxmlformats.org/spreadsheetml/2006/main" xmlns:r="http://schemas.openxmlformats.org/officeDocument/2006/relationships">
  <dimension ref="A1:AU413"/>
  <sheetViews>
    <sheetView workbookViewId="0" rightToLeft="0"/>
  </sheetViews>
  <sheetData>
    <row r="1">
      <c r="A1" t="str">
        <v>NUMERO DE TICKET</v>
      </c>
      <c r="B1" t="str">
        <v>UNIDAD DE NEGOCIO</v>
      </c>
      <c r="C1" t="str">
        <v>BANDERA</v>
      </c>
      <c r="D1" t="str">
        <v>Region</v>
      </c>
      <c r="E1" t="str">
        <v>SERVICIO</v>
      </c>
      <c r="F1" t="str">
        <v>¿Aplica para el KPI?</v>
      </c>
      <c r="G1" t="str">
        <v>TIENDA</v>
      </c>
      <c r="H1" t="str">
        <v>Funcional</v>
      </c>
      <c r="I1" t="str">
        <v>GRUPO RESOLUTOR</v>
      </c>
      <c r="J1" t="str">
        <v>Especialista</v>
      </c>
      <c r="K1" t="str">
        <v>ESTADO TEAMS</v>
      </c>
      <c r="L1" t="str">
        <v>ESTADO DEL TICKET CS</v>
      </c>
      <c r="M1" t="str">
        <v>PRIORIDAD</v>
      </c>
      <c r="N1" t="str">
        <v>FECHA DE LA NOVEDAD</v>
      </c>
      <c r="O1" t="str">
        <v>HORA DE LA FALLA</v>
      </c>
      <c r="P1" t="str">
        <v>Mes</v>
      </c>
      <c r="Q1" t="str">
        <v>Año</v>
      </c>
      <c r="R1" t="str">
        <v>FECHA DE RESOLUCION</v>
      </c>
      <c r="S1" t="str">
        <v>HORA DE REPORTE</v>
      </c>
      <c r="T1" t="str">
        <v>HORA CIERRE IM</v>
      </c>
      <c r="U1" t="str">
        <v>TIEMPO DE INDISPONIBILIDAD TOTAL</v>
      </c>
      <c r="V1" t="str">
        <v>TIEMPO DE INDISPONIBILIDAD DENTRO DE LA VENTANA</v>
      </c>
      <c r="W1" t="str">
        <v>TIEMPO DE NOTIFICACION</v>
      </c>
      <c r="X1" t="str">
        <v>FALLA REPORTADA</v>
      </c>
      <c r="Y1" t="str">
        <v>Categoria General</v>
      </c>
      <c r="Z1" t="str">
        <v>CAUSA ESPECIFICA</v>
      </c>
      <c r="AA1" t="str">
        <v>TIPO DE ERROR</v>
      </c>
      <c r="AB1" t="str">
        <v>¿AFECTA  VENTA POS?</v>
      </c>
      <c r="AC1" t="str">
        <v>¿AFECTA SAP?</v>
      </c>
      <c r="AD1" t="str">
        <v>¿AFECTA GENESIX?</v>
      </c>
      <c r="AE1" t="str">
        <v>¿AFECTA VTEX?</v>
      </c>
      <c r="AF1" t="str">
        <v>RESPONSABLE/RESOLUCION</v>
      </c>
      <c r="AG1" t="str">
        <v>GERENCIA RESPONSABLE</v>
      </c>
      <c r="AH1" t="str">
        <v>Plan de Accion</v>
      </c>
      <c r="AI1" t="str">
        <v>Fecha inicio Plan de Accion</v>
      </c>
      <c r="AJ1" t="str">
        <v>Fecha fin Plan de Accion</v>
      </c>
      <c r="AK1" t="str">
        <v>Estado Plan de Accion</v>
      </c>
      <c r="AL1" t="str">
        <v>Detalle plan de Accion</v>
      </c>
      <c r="AM1" t="str">
        <v>Reunion Post Incidente</v>
      </c>
      <c r="AN1" t="str">
        <v>OBSERVACIONES</v>
      </c>
      <c r="AO1" t="str">
        <v>HORA DE INICIO DE LA VENTANA</v>
      </c>
      <c r="AP1" t="str">
        <v>HORA DE FIN DE LA VENTANA</v>
      </c>
      <c r="AS1" t="str">
        <v>BANDERAS</v>
      </c>
      <c r="AU1" t="str">
        <v>BANDERAS</v>
      </c>
    </row>
    <row r="2" xml:space="preserve">
      <c r="A2">
        <v>380920</v>
      </c>
      <c r="B2" t="str">
        <f>VLOOKUP(G2,DetalleTiendas!A$2:S$1777,3,FALSE)</f>
        <v>SUPERMERCADOS</v>
      </c>
      <c r="C2" t="str">
        <f>VLOOKUP(G2,DetalleTiendas!A$2:S$1777,4,FALSE)</f>
        <v>METRO</v>
      </c>
      <c r="D2" t="str">
        <f>VLOOKUP(G2,DetalleTiendas!A$2:S$1777,5,FALSE)</f>
        <v>BOGOTA</v>
      </c>
      <c r="E2" t="str">
        <v>CORTE DE ENERGIA</v>
      </c>
      <c r="F2" t="str">
        <v>NO</v>
      </c>
      <c r="G2" t="str">
        <v>M010 BOSA</v>
      </c>
      <c r="I2" t="str">
        <v>Soporte_Onsite_BOGOTA</v>
      </c>
      <c r="J2" t="str">
        <v>Juan Fernando Rodriguez</v>
      </c>
      <c r="K2" t="str">
        <v>ABIERTO</v>
      </c>
      <c r="L2" t="str">
        <v>CERRADO</v>
      </c>
      <c r="M2" t="str">
        <v>MEDIA</v>
      </c>
      <c r="N2">
        <v>45292</v>
      </c>
      <c r="O2">
        <v>0.4444444444444444</v>
      </c>
      <c r="P2" t="str">
        <f>TEXT(N2,"MMMM")</f>
        <v>enero</v>
      </c>
      <c r="Q2" t="str">
        <f>TEXT(N2,"aaaa")</f>
        <v>lunes</v>
      </c>
      <c r="R2">
        <v>45292</v>
      </c>
      <c r="S2">
        <v>0.4375</v>
      </c>
      <c r="T2">
        <v>0.6173611111111111</v>
      </c>
      <c r="U2">
        <f>((R2+T2) - (N2+O2))*24*60</f>
        <v>248.99999999441206</v>
      </c>
      <c r="V2" t="str">
        <f>SINGLE(IF(N2 * O2 * R2 * T2 * AO2 * AP2 = 0, "", LET(_xlpm.inicio, N2 + O2, _xlpm.fin, R2 + T2, _xlpm.dias, REDUCE(0, SEQUENCE(1 + INT(SINGLE(_xlpm.fin) - SINGLE(_xlpm.inicio)), 1, 0, 1), LAMBDA(_xlpm.acum,_xlpm.d, LET(_xlpm.dia, TRUNC(SINGLE(_xlpm.inicio)) + SINGLE(_xlpm.d), _xlpm.horaIni, IF(SINGLE(_xlpm.d) = 0, MAX(_xlpm.inicio, SINGLE(_xlpm.dia) + AO2), SINGLE(_xlpm.dia) + AO2), _xlpm.horaFin, IF(SINGLE(_xlpm.d) = INT(SINGLE(_xlpm.fin) - SINGLE(_xlpm.inicio)), MIN(_xlpm.fin, SINGLE(_xlpm.dia) + AP2), SINGLE(_xlpm.dia) + AP2), _xlpm.tiempo, MAX(0, SINGLE(_xlpm.horaFin) - SINGLE(_xlpm.horaIni)), SINGLE(_xlpm.acum) + SINGLE(_xlpm.tiempo)))), TEXT(SINGLE(_xlpm.dias), "h:mm"))))</f>
        <v>4:09</v>
      </c>
      <c r="W2" t="e">
        <f>TEXT((N2+S2) - (N2+O2), "h:mm")</f>
        <v>#VALUE!</v>
      </c>
      <c r="X2" t="str">
        <v>CORTE DE ENERGIA</v>
      </c>
      <c r="Y2" t="str">
        <v>Eléctrico / Energía</v>
      </c>
      <c r="Z2" t="str">
        <v xml:space="preserve">FALLA ELECTRICA </v>
      </c>
      <c r="AA2" t="str">
        <v>Infraestructura - Eléctrica</v>
      </c>
      <c r="AB2" t="str">
        <v>SI</v>
      </c>
      <c r="AC2" t="str">
        <v>SI</v>
      </c>
      <c r="AD2" t="str">
        <v>SI</v>
      </c>
      <c r="AE2" t="str">
        <v>SI</v>
      </c>
      <c r="AF2" t="str">
        <v>INTERNO</v>
      </c>
      <c r="AG2" t="str">
        <v>NEGOCIO</v>
      </c>
      <c r="AH2" t="str">
        <v>Ajuste Cableado tienda</v>
      </c>
      <c r="AK2" t="str">
        <v>Culminado 100%</v>
      </c>
      <c r="AN2" t="str" xml:space="preserve">
        <v xml:space="preserve">Se presenta falla eléctrica | sector gabinetes | área local_x000d_
Una toma de energía no se encontraba en condiciones óptimas para el uso cotidiano; lo cual resulto en una falla o corto por parte de la toma; pero sin afectar la red de energía; por lo cual llega personal de soporte a sitio y se da conexión desde otro conector haciendo la extensión con multitoma; se resuelve novedad el mismo día._x000d_
</v>
      </c>
      <c r="AO2">
        <v>0.3333333333333333</v>
      </c>
      <c r="AP2">
        <v>0.875</v>
      </c>
      <c r="AS2" t="str">
        <v>EASY</v>
      </c>
      <c r="AU2" t="str">
        <v>CENTRO DE FORMACION</v>
      </c>
    </row>
    <row r="3" xml:space="preserve">
      <c r="A3">
        <v>380882</v>
      </c>
      <c r="B3" t="str">
        <f>VLOOKUP(G3,DetalleTiendas!A$2:S$1777,3,FALSE)</f>
        <v>SUPERMERCADOS</v>
      </c>
      <c r="C3" t="str">
        <f>VLOOKUP(G3,DetalleTiendas!A$2:S$1777,4,FALSE)</f>
        <v>JUMBO</v>
      </c>
      <c r="D3" t="str">
        <f>VLOOKUP(G3,DetalleTiendas!A$2:S$1777,5,FALSE)</f>
        <v>OCCIDENTE</v>
      </c>
      <c r="E3" t="str">
        <v>POS</v>
      </c>
      <c r="F3" t="str">
        <v>SI</v>
      </c>
      <c r="G3" t="str">
        <v>J013 VALLE DE LILI</v>
      </c>
      <c r="I3" t="str">
        <v>Aplicaciones POS Colombia</v>
      </c>
      <c r="J3" t="str">
        <v>Diego Mahecha</v>
      </c>
      <c r="K3" t="str">
        <v>CERRADO</v>
      </c>
      <c r="L3" t="str">
        <v>CERRADO</v>
      </c>
      <c r="M3" t="str">
        <v>MEDIA</v>
      </c>
      <c r="N3">
        <v>45293</v>
      </c>
      <c r="O3">
        <v>0.3236111111111111</v>
      </c>
      <c r="P3" t="str">
        <f>TEXT(N3,"MMMM")</f>
        <v>enero</v>
      </c>
      <c r="Q3" t="str">
        <f>TEXT(N3,"aaaa")</f>
        <v>martes</v>
      </c>
      <c r="R3">
        <v>45294</v>
      </c>
      <c r="S3">
        <v>0.33055555555555555</v>
      </c>
      <c r="T3">
        <v>0.5416666666666666</v>
      </c>
      <c r="U3">
        <f>((R3+T3) - (N3+O3))*24*60</f>
        <v>1753.9999999967404</v>
      </c>
      <c r="V3" t="str">
        <f>SINGLE(IF(N3 * O3 * R3 * T3 * AO3 * AP3 = 0, "", LET(_xlpm.inicio, N3 + O3, _xlpm.fin, R3 + T3, _xlpm.dias, REDUCE(0, SEQUENCE(1 + INT(SINGLE(_xlpm.fin) - SINGLE(_xlpm.inicio)), 1, 0, 1), LAMBDA(_xlpm.acum,_xlpm.d, LET(_xlpm.dia, TRUNC(SINGLE(_xlpm.inicio)) + SINGLE(_xlpm.d), _xlpm.horaIni, IF(SINGLE(_xlpm.d) = 0, MAX(_xlpm.inicio, SINGLE(_xlpm.dia) + AO3), SINGLE(_xlpm.dia) + AO3), _xlpm.horaFin, IF(SINGLE(_xlpm.d) = INT(SINGLE(_xlpm.fin) - SINGLE(_xlpm.inicio)), MIN(_xlpm.fin, SINGLE(_xlpm.dia) + AP3), SINGLE(_xlpm.dia) + AP3), _xlpm.tiempo, MAX(0, SINGLE(_xlpm.horaFin) - SINGLE(_xlpm.horaIni)), SINGLE(_xlpm.acum) + SINGLE(_xlpm.tiempo)))), TEXT(SINGLE(_xlpm.dias), "h:mm"))))</f>
        <v>18:00</v>
      </c>
      <c r="W3" t="str">
        <f>TEXT((N3+S3) - (N3+O3), "h:mm")</f>
        <v>0:10</v>
      </c>
      <c r="X3" t="str">
        <v>FALLA DE ACCESO A LOS SCO Y RAP</v>
      </c>
      <c r="Y3" t="str">
        <v>Operación Interna / Parametrizacion</v>
      </c>
      <c r="Z3" t="str">
        <v>FALTA DE PARAMETROS EN LA BASE DE DATOS DEL SERVIDOR TpLinux.</v>
      </c>
      <c r="AA3" t="str">
        <v>Parametrizacion en curso</v>
      </c>
      <c r="AB3" t="str">
        <v>SI</v>
      </c>
      <c r="AC3" t="str">
        <v>NO</v>
      </c>
      <c r="AD3" t="str">
        <v>NO</v>
      </c>
      <c r="AE3" t="str">
        <v>NO</v>
      </c>
      <c r="AF3" t="str">
        <v>INTERNO</v>
      </c>
      <c r="AG3" t="str">
        <v>SISTEMAS</v>
      </c>
      <c r="AH3" t="str">
        <v>Ajuste de parametros Base de datos Tplinux</v>
      </c>
      <c r="AK3" t="str">
        <v>Culminado 100%</v>
      </c>
      <c r="AN3" t="str" xml:space="preserve">
        <v xml:space="preserve">Falla de Acceso | SCO y RAP | _x000d_
•        Se presenta falla al momento de acceder a SCO y RAP en JUMBO Valle del Lili lo que afecta a supermercado._x000d_
*        Se evidencia falta de parámetros en la base de datos del servidor TpLinux. Se procede a realizar el ajuste y los self check out vuelven a operar. Al validar las tiendas funcionan con normalidad _x000d_
-        Solución definitiva: Ajuste de parámetros Base de datos Tplinux</v>
      </c>
      <c r="AO3">
        <v>0.3333333333333333</v>
      </c>
      <c r="AP3">
        <v>0.875</v>
      </c>
      <c r="AS3" t="str">
        <v>EDS JUMBO - ANCLA</v>
      </c>
      <c r="AU3" t="str">
        <v>PAIS</v>
      </c>
    </row>
    <row r="4" xml:space="preserve">
      <c r="A4">
        <v>380533</v>
      </c>
      <c r="B4" t="str">
        <f>VLOOKUP(G4,DetalleTiendas!A$2:S$1777,3,FALSE)</f>
        <v>PAIS</v>
      </c>
      <c r="C4" t="str">
        <f>VLOOKUP(G4,DetalleTiendas!A$2:S$1777,4,FALSE)</f>
        <v>PAIS</v>
      </c>
      <c r="D4" t="str">
        <f>VLOOKUP(G4,DetalleTiendas!A$2:S$1777,5,FALSE)</f>
        <v>PAIS</v>
      </c>
      <c r="E4" t="str">
        <v>POS</v>
      </c>
      <c r="F4" t="str">
        <v>SI</v>
      </c>
      <c r="G4" t="str">
        <v>PAIS</v>
      </c>
      <c r="I4" t="str">
        <v>SC_Financiero_Facturador</v>
      </c>
      <c r="J4" t="str">
        <v>Nubia Bohorquez</v>
      </c>
      <c r="K4" t="str">
        <v>CERRADO</v>
      </c>
      <c r="L4" t="str">
        <v>CERRADO</v>
      </c>
      <c r="M4" t="str">
        <v>MEDIA</v>
      </c>
      <c r="N4">
        <v>45293</v>
      </c>
      <c r="O4">
        <v>0.5416666666666666</v>
      </c>
      <c r="P4" t="str">
        <f>TEXT(N4,"MMMM")</f>
        <v>enero</v>
      </c>
      <c r="Q4" t="str">
        <f>TEXT(N4,"aaaa")</f>
        <v>martes</v>
      </c>
      <c r="R4">
        <v>45293</v>
      </c>
      <c r="S4">
        <v>0.5590277777777778</v>
      </c>
      <c r="T4">
        <v>0.6597222222222222</v>
      </c>
      <c r="U4">
        <f>((R4+T4) - (N4+O4))*24*60</f>
        <v>169.99999999883585</v>
      </c>
      <c r="V4" t="str">
        <f>SINGLE(IF(N4 * O4 * R4 * T4 * AO4 * AP4 = 0, "", LET(_xlpm.inicio, N4 + O4, _xlpm.fin, R4 + T4, _xlpm.dias, REDUCE(0, SEQUENCE(1 + INT(SINGLE(_xlpm.fin) - SINGLE(_xlpm.inicio)), 1, 0, 1), LAMBDA(_xlpm.acum,_xlpm.d, LET(_xlpm.dia, TRUNC(SINGLE(_xlpm.inicio)) + SINGLE(_xlpm.d), _xlpm.horaIni, IF(SINGLE(_xlpm.d) = 0, MAX(_xlpm.inicio, SINGLE(_xlpm.dia) + AO4), SINGLE(_xlpm.dia) + AO4), _xlpm.horaFin, IF(SINGLE(_xlpm.d) = INT(SINGLE(_xlpm.fin) - SINGLE(_xlpm.inicio)), MIN(_xlpm.fin, SINGLE(_xlpm.dia) + AP4), SINGLE(_xlpm.dia) + AP4), _xlpm.tiempo, MAX(0, SINGLE(_xlpm.horaFin) - SINGLE(_xlpm.horaIni)), SINGLE(_xlpm.acum) + SINGLE(_xlpm.tiempo)))), TEXT(SINGLE(_xlpm.dias), "h:mm"))))</f>
        <v>2:50</v>
      </c>
      <c r="W4" t="str">
        <f>TEXT((N4+S4) - (N4+O4), "h:mm")</f>
        <v>0:25</v>
      </c>
      <c r="X4" t="str">
        <v>LENTITUD EN ATC POR CONSULTAS A FACTURADOR</v>
      </c>
      <c r="Y4" t="str">
        <v>Operación Interna / Parametrizacion</v>
      </c>
      <c r="Z4" t="str">
        <v>FALLA EN CONSULTAS AL FACTURADOR.</v>
      </c>
      <c r="AA4" t="str">
        <v>Parametrizacion en curso</v>
      </c>
      <c r="AB4" t="str">
        <v>SI</v>
      </c>
      <c r="AC4" t="str">
        <v>NO</v>
      </c>
      <c r="AD4" t="str">
        <v>NO</v>
      </c>
      <c r="AE4" t="str">
        <v>NO</v>
      </c>
      <c r="AF4" t="str">
        <v>INTERNO</v>
      </c>
      <c r="AG4" t="str">
        <v>SISTEMAS</v>
      </c>
      <c r="AH4" t="str">
        <v>Se reinicia el microservicio</v>
      </c>
      <c r="AK4" t="str">
        <v>Culminado 100%</v>
      </c>
      <c r="AN4" t="str" xml:space="preserve">
        <v xml:space="preserve">Falla en consultas al facturador| ATC | _x000d_
•        se presenta lentitud al momento de consultar facturas en las que se genera falla en sistemas de POS y de ATC._x000d_
*       Se realiza un reinicio de los microservicios conectados al POS para restablecer las conexiones con el proxy _x000d_
-        Al validar las tiendas funcionan con normalidad </v>
      </c>
      <c r="AO4">
        <v>0.3333333333333333</v>
      </c>
      <c r="AP4">
        <v>0.9166666666666666</v>
      </c>
      <c r="AS4" t="str">
        <v>JUMBO</v>
      </c>
      <c r="AU4" t="str">
        <v>MEJORAMIENTO DEL HOGAR</v>
      </c>
    </row>
    <row r="5" xml:space="preserve">
      <c r="A5">
        <v>383031</v>
      </c>
      <c r="B5" t="str">
        <f>VLOOKUP(G5,DetalleTiendas!A$2:S$1777,3,FALSE)</f>
        <v>PAIS</v>
      </c>
      <c r="C5" t="str">
        <f>VLOOKUP(G5,DetalleTiendas!A$2:S$1777,4,FALSE)</f>
        <v>PAIS</v>
      </c>
      <c r="D5" t="str">
        <f>VLOOKUP(G5,DetalleTiendas!A$2:S$1777,5,FALSE)</f>
        <v>PAIS</v>
      </c>
      <c r="E5" t="str">
        <v>POS</v>
      </c>
      <c r="F5" t="str">
        <v>SI</v>
      </c>
      <c r="G5" t="str">
        <v>PAIS</v>
      </c>
      <c r="I5" t="str">
        <v>Mesas Especializadas Colombia</v>
      </c>
      <c r="J5" t="str">
        <v>Oscar Ramirez</v>
      </c>
      <c r="K5" t="str">
        <v>CERRADO</v>
      </c>
      <c r="L5" t="str">
        <v>CERRADO</v>
      </c>
      <c r="M5" t="str">
        <v>MEDIA</v>
      </c>
      <c r="N5">
        <v>45294</v>
      </c>
      <c r="O5">
        <v>0.3958333333333333</v>
      </c>
      <c r="P5" t="str">
        <f>TEXT(N5,"MMMM")</f>
        <v>enero</v>
      </c>
      <c r="Q5" t="str">
        <f>TEXT(N5,"aaaa")</f>
        <v>miércoles</v>
      </c>
      <c r="R5">
        <v>45294</v>
      </c>
      <c r="S5">
        <v>0.4131944444444444</v>
      </c>
      <c r="T5">
        <v>0.45902777777777776</v>
      </c>
      <c r="U5">
        <f>((R5+T5) - (N5+O5))*24*60</f>
        <v>90.99999999278225</v>
      </c>
      <c r="V5" t="str">
        <f>SINGLE(IF(N5 * O5 * R5 * T5 * AO5 * AP5 = 0, "", LET(_xlpm.inicio, N5 + O5, _xlpm.fin, R5 + T5, _xlpm.dias, REDUCE(0, SEQUENCE(1 + INT(SINGLE(_xlpm.fin) - SINGLE(_xlpm.inicio)), 1, 0, 1), LAMBDA(_xlpm.acum,_xlpm.d, LET(_xlpm.dia, TRUNC(SINGLE(_xlpm.inicio)) + SINGLE(_xlpm.d), _xlpm.horaIni, IF(SINGLE(_xlpm.d) = 0, MAX(_xlpm.inicio, SINGLE(_xlpm.dia) + AO5), SINGLE(_xlpm.dia) + AO5), _xlpm.horaFin, IF(SINGLE(_xlpm.d) = INT(SINGLE(_xlpm.fin) - SINGLE(_xlpm.inicio)), MIN(_xlpm.fin, SINGLE(_xlpm.dia) + AP5), SINGLE(_xlpm.dia) + AP5), _xlpm.tiempo, MAX(0, SINGLE(_xlpm.horaFin) - SINGLE(_xlpm.horaIni)), SINGLE(_xlpm.acum) + SINGLE(_xlpm.tiempo)))), TEXT(SINGLE(_xlpm.dias), "h:mm"))))</f>
        <v>1:31</v>
      </c>
      <c r="W5" t="str">
        <f>TEXT((N5+S5) - (N5+O5), "h:mm")</f>
        <v>0:25</v>
      </c>
      <c r="X5" t="str">
        <v>REINICIO CONSTANTE DE LA POS</v>
      </c>
      <c r="Y5" t="str">
        <v>Operación Interna / Parametrizacion</v>
      </c>
      <c r="Z5" t="str">
        <v>FALLA CUPONERA PROOVEDOR  -Loyal Guru</v>
      </c>
      <c r="AA5" t="str">
        <v>Parametrizacion en curso</v>
      </c>
      <c r="AB5" t="str">
        <v>SI</v>
      </c>
      <c r="AC5" t="str">
        <v>NO</v>
      </c>
      <c r="AD5" t="str">
        <v>NO</v>
      </c>
      <c r="AE5" t="str">
        <v>NO</v>
      </c>
      <c r="AF5" t="str">
        <v>EXTERNO</v>
      </c>
      <c r="AG5" t="str">
        <v>PROVEEDOR</v>
      </c>
      <c r="AH5" t="str">
        <v>Ajuste por parte del Proveedor</v>
      </c>
      <c r="AK5" t="str">
        <v>Culminado 100%</v>
      </c>
      <c r="AN5" t="str" xml:space="preserve">
        <v xml:space="preserve">FALLA EN LÍNEA DE POS| PROGRAMA DE MI PROMO "CUPONERA "| _x000d_
•        Cuando se está registrando un producto de los proveedores de LOYAL GURU; reinicia la POS saca el cajero y aparece error._x000d_
*        Se identifico que en el pos la consulta de clientes perteneciente al programa de mi promo "cuponera " genera demora en consulta y esto hace que el pos se reinicie no en todas las transacciones sino cuando presenta la demora en la consulta quedo escalado al área de sc_fidelidad para su ajuste con el proveedor  loyal guru_x000d_
-        Se escaló al área de sc_fidelidad para su ajuste con el proveedor loyal guru.</v>
      </c>
      <c r="AO5">
        <v>0.3333333333333333</v>
      </c>
      <c r="AP5">
        <v>0.875</v>
      </c>
      <c r="AS5" t="str">
        <v>METRO</v>
      </c>
      <c r="AU5" t="str">
        <v>SEDE ADMINISTRATIVA</v>
      </c>
    </row>
    <row r="6" xml:space="preserve">
      <c r="A6">
        <v>382064</v>
      </c>
      <c r="B6" t="str">
        <f>VLOOKUP(G6,DetalleTiendas!A$2:S$1777,3,FALSE)</f>
        <v>SUPERMERCADOS</v>
      </c>
      <c r="C6" t="str">
        <f>VLOOKUP(G6,DetalleTiendas!A$2:S$1777,4,FALSE)</f>
        <v>JUMBO</v>
      </c>
      <c r="D6" t="str">
        <f>VLOOKUP(G6,DetalleTiendas!A$2:S$1777,5,FALSE)</f>
        <v>OCCIDENTE</v>
      </c>
      <c r="E6" t="str">
        <v>ENLACES</v>
      </c>
      <c r="F6" t="str">
        <v>N/A</v>
      </c>
      <c r="G6" t="str">
        <v>J013 VALLE DE LILI</v>
      </c>
      <c r="I6" t="str">
        <v>Soporte_Onsite_REG_Occidente_SM Colombia</v>
      </c>
      <c r="J6" t="str">
        <v>Miguel Caicedo</v>
      </c>
      <c r="K6" t="str">
        <v>ABIERTO</v>
      </c>
      <c r="L6" t="str">
        <v>CERRADO</v>
      </c>
      <c r="M6" t="str">
        <v>BAJA</v>
      </c>
      <c r="N6">
        <v>45294</v>
      </c>
      <c r="O6">
        <v>0.40555555555555556</v>
      </c>
      <c r="P6" t="str">
        <f>TEXT(N6,"MMMM")</f>
        <v>enero</v>
      </c>
      <c r="Q6" t="str">
        <f>TEXT(N6,"aaaa")</f>
        <v>miércoles</v>
      </c>
      <c r="R6">
        <v>45294</v>
      </c>
      <c r="S6">
        <v>0.40555555555555556</v>
      </c>
      <c r="T6">
        <v>0.4583333333333333</v>
      </c>
      <c r="U6">
        <f>((R6+T6) - (N6+O6))*24*60</f>
        <v>76.00000000675209</v>
      </c>
      <c r="V6" t="str">
        <f>SINGLE(IF(N6 * O6 * R6 * T6 * AO6 * AP6 = 0, "", LET(_xlpm.inicio, N6 + O6, _xlpm.fin, R6 + T6, _xlpm.dias, REDUCE(0, SEQUENCE(1 + INT(SINGLE(_xlpm.fin) - SINGLE(_xlpm.inicio)), 1, 0, 1), LAMBDA(_xlpm.acum,_xlpm.d, LET(_xlpm.dia, TRUNC(SINGLE(_xlpm.inicio)) + SINGLE(_xlpm.d), _xlpm.horaIni, IF(SINGLE(_xlpm.d) = 0, MAX(_xlpm.inicio, SINGLE(_xlpm.dia) + AO6), SINGLE(_xlpm.dia) + AO6), _xlpm.horaFin, IF(SINGLE(_xlpm.d) = INT(SINGLE(_xlpm.fin) - SINGLE(_xlpm.inicio)), MIN(_xlpm.fin, SINGLE(_xlpm.dia) + AP6), SINGLE(_xlpm.dia) + AP6), _xlpm.tiempo, MAX(0, SINGLE(_xlpm.horaFin) - SINGLE(_xlpm.horaIni)), SINGLE(_xlpm.acum) + SINGLE(_xlpm.tiempo)))), TEXT(SINGLE(_xlpm.dias), "h:mm"))))</f>
        <v>1:16</v>
      </c>
      <c r="W6" t="str">
        <f>TEXT((N6+S6) - (N6+O6), "h:mm")</f>
        <v>0:00</v>
      </c>
      <c r="X6" t="str">
        <v>PROBLEMA DE CONEXION EN LA PAG DE DESBLOQUEO DE USUARIO.</v>
      </c>
      <c r="Y6" t="str">
        <v>Software / Actualización</v>
      </c>
      <c r="Z6" t="str">
        <v xml:space="preserve">PAG FUERA DE SERVICIO </v>
      </c>
      <c r="AA6" t="str">
        <v>Software / Actualización</v>
      </c>
      <c r="AB6" t="str">
        <v>NO</v>
      </c>
      <c r="AC6" t="str">
        <v>NO</v>
      </c>
      <c r="AD6" t="str">
        <v>NO</v>
      </c>
      <c r="AE6" t="str">
        <v>NO</v>
      </c>
      <c r="AF6" t="str">
        <v>N/A</v>
      </c>
      <c r="AG6" t="str">
        <v>N/A</v>
      </c>
      <c r="AH6" t="str">
        <v>Mejora Actualizacion Sistema</v>
      </c>
      <c r="AK6" t="str">
        <v>Culminado 100%</v>
      </c>
      <c r="AN6" t="str" xml:space="preserve">
        <v xml:space="preserve">problema de conexión | página de Reset | _x000d_
•        La pag para la restauración de contraseñas y el desbloqueo de usuario se encontraba fuera de servicio en ese momento por mantenimiento en la web._x000d_
*        Falla en el desbloqueo de usuario y cambio de contraseña _x000d_
-        Se da solución a la novedad del enlace y queda se encuentra disponible y sin novedad. https://reset.cencosud.com/showLogin.cc _x000d_
</v>
      </c>
      <c r="AO6">
        <v>0.3333333333333333</v>
      </c>
      <c r="AP6">
        <v>0.875</v>
      </c>
      <c r="AS6" t="str">
        <v>SPID</v>
      </c>
      <c r="AU6" t="str">
        <v>SUPERMERCADOS</v>
      </c>
    </row>
    <row r="7" xml:space="preserve">
      <c r="A7">
        <v>382073</v>
      </c>
      <c r="B7" t="str">
        <f>VLOOKUP(G7,DetalleTiendas!A$2:S$1777,3,FALSE)</f>
        <v>SUPERMERCADOS</v>
      </c>
      <c r="C7" t="str">
        <f>VLOOKUP(G7,DetalleTiendas!A$2:S$1777,4,FALSE)</f>
        <v>JUMBO</v>
      </c>
      <c r="D7" t="str">
        <f>VLOOKUP(G7,DetalleTiendas!A$2:S$1777,5,FALSE)</f>
        <v>OCCIDENTE</v>
      </c>
      <c r="E7" t="str">
        <v>ENLACES</v>
      </c>
      <c r="F7" t="str">
        <v>N/A</v>
      </c>
      <c r="G7" t="str">
        <v>J013 VALLE DE LILI</v>
      </c>
      <c r="I7" t="str">
        <v>Soporte_Onsite_REG_Occidente_SM Colombia</v>
      </c>
      <c r="J7" t="str">
        <v>Miguel Caicedo</v>
      </c>
      <c r="K7" t="str">
        <v>ABIERTO</v>
      </c>
      <c r="L7" t="str">
        <v>CERRADO</v>
      </c>
      <c r="M7" t="str">
        <v>BAJA</v>
      </c>
      <c r="N7">
        <v>45294</v>
      </c>
      <c r="O7">
        <v>0.40694444444444444</v>
      </c>
      <c r="P7" t="str">
        <f>TEXT(N7,"MMMM")</f>
        <v>enero</v>
      </c>
      <c r="Q7" t="str">
        <f>TEXT(N7,"aaaa")</f>
        <v>miércoles</v>
      </c>
      <c r="R7">
        <v>45294</v>
      </c>
      <c r="S7">
        <v>0.40694444444444444</v>
      </c>
      <c r="T7">
        <v>0.4583333333333333</v>
      </c>
      <c r="U7">
        <f>((R7+T7) - (N7+O7))*24*60</f>
        <v>74.00000000023283</v>
      </c>
      <c r="V7" t="str">
        <f>SINGLE(IF(N7 * O7 * R7 * T7 * AO7 * AP7 = 0, "", LET(_xlpm.inicio, N7 + O7, _xlpm.fin, R7 + T7, _xlpm.dias, REDUCE(0, SEQUENCE(1 + INT(SINGLE(_xlpm.fin) - SINGLE(_xlpm.inicio)), 1, 0, 1), LAMBDA(_xlpm.acum,_xlpm.d, LET(_xlpm.dia, TRUNC(SINGLE(_xlpm.inicio)) + SINGLE(_xlpm.d), _xlpm.horaIni, IF(SINGLE(_xlpm.d) = 0, MAX(_xlpm.inicio, SINGLE(_xlpm.dia) + AO7), SINGLE(_xlpm.dia) + AO7), _xlpm.horaFin, IF(SINGLE(_xlpm.d) = INT(SINGLE(_xlpm.fin) - SINGLE(_xlpm.inicio)), MIN(_xlpm.fin, SINGLE(_xlpm.dia) + AP7), SINGLE(_xlpm.dia) + AP7), _xlpm.tiempo, MAX(0, SINGLE(_xlpm.horaFin) - SINGLE(_xlpm.horaIni)), SINGLE(_xlpm.acum) + SINGLE(_xlpm.tiempo)))), TEXT(SINGLE(_xlpm.dias), "h:mm"))))</f>
        <v>1:14</v>
      </c>
      <c r="W7" t="str">
        <f>TEXT((N7+S7) - (N7+O7), "h:mm")</f>
        <v>0:00</v>
      </c>
      <c r="X7" t="str">
        <v>PROBLEMA DE CONEXION EN LA PAG DE DESBLOQUEO DE USUARIO.</v>
      </c>
      <c r="Y7" t="str">
        <v>Software / Actualización</v>
      </c>
      <c r="Z7" t="str">
        <v xml:space="preserve">PAG FUERA DE SERVICIO </v>
      </c>
      <c r="AA7" t="str">
        <v>Software / Actualización</v>
      </c>
      <c r="AB7" t="str">
        <v>NO</v>
      </c>
      <c r="AC7" t="str">
        <v>NO</v>
      </c>
      <c r="AD7" t="str">
        <v>NO</v>
      </c>
      <c r="AE7" t="str">
        <v>NO</v>
      </c>
      <c r="AF7" t="str">
        <v>N/A</v>
      </c>
      <c r="AG7" t="str">
        <v>N/A</v>
      </c>
      <c r="AH7" t="str">
        <v>Mejora Actualizacion Sistema</v>
      </c>
      <c r="AK7" t="str">
        <v>Culminado 100%</v>
      </c>
      <c r="AN7" t="str" xml:space="preserve">
        <v xml:space="preserve">problema de conexión | página de Reset | _x000d_
•        La pag para la restauración de contraseñas y el desbloqueo de usuario se encontraba fuera de servicio en ese momento por mantenimiento en la web._x000d_
*        Falla en el desbloqueo de usuario y cambio de contraseña _x000d_
-        Se da solución a la novedad del enlace y queda se encuentra disponible y sin novedad. https://reset.cencosud.com/showLogin.cc _x000d_
</v>
      </c>
      <c r="AO7">
        <v>0.3333333333333333</v>
      </c>
      <c r="AP7">
        <v>0.875</v>
      </c>
      <c r="AS7" t="str">
        <v>SEDE ADMINISTRATIVA</v>
      </c>
      <c r="AU7" t="str">
        <v>CENCOSUD</v>
      </c>
    </row>
    <row r="8" xml:space="preserve">
      <c r="A8">
        <v>384050</v>
      </c>
      <c r="B8" t="str">
        <f>VLOOKUP(G8,DetalleTiendas!A$2:S$1777,3,FALSE)</f>
        <v>PAIS</v>
      </c>
      <c r="C8" t="str">
        <f>VLOOKUP(G8,DetalleTiendas!A$2:S$1777,4,FALSE)</f>
        <v>PAIS</v>
      </c>
      <c r="D8" t="str">
        <f>VLOOKUP(G8,DetalleTiendas!A$2:S$1777,5,FALSE)</f>
        <v>PAIS</v>
      </c>
      <c r="E8" t="str">
        <v>GENESIX</v>
      </c>
      <c r="F8" t="str">
        <v>N/A</v>
      </c>
      <c r="G8" t="str">
        <v>PAIS</v>
      </c>
      <c r="I8" t="str">
        <v>SC_Comercial_Genesix</v>
      </c>
      <c r="J8" t="str">
        <v>Jairo Ernesto Roa</v>
      </c>
      <c r="K8" t="str">
        <v>ABIERTO</v>
      </c>
      <c r="L8" t="str">
        <v>CERRADO</v>
      </c>
      <c r="M8" t="str">
        <v>BAJA</v>
      </c>
      <c r="N8">
        <v>45295</v>
      </c>
      <c r="O8">
        <v>0.25</v>
      </c>
      <c r="P8" t="str">
        <f>TEXT(N8,"MMMM")</f>
        <v>enero</v>
      </c>
      <c r="Q8" t="str">
        <f>TEXT(N8,"aaaa")</f>
        <v>jueves</v>
      </c>
      <c r="R8">
        <v>45300</v>
      </c>
      <c r="S8">
        <v>0.33958333333333335</v>
      </c>
      <c r="T8">
        <v>0.4166666666666667</v>
      </c>
      <c r="U8">
        <f>((R8+T8) - (N8+O8))*24*60</f>
        <v>7439.9999999965075</v>
      </c>
      <c r="V8" t="str">
        <f>SINGLE(IF(N8 * O8 * R8 * T8 * AO8 * AP8 = 0, "", LET(_xlpm.inicio, N8 + O8, _xlpm.fin, R8 + T8, _xlpm.dias, REDUCE(0, SEQUENCE(1 + INT(SINGLE(_xlpm.fin) - SINGLE(_xlpm.inicio)), 1, 0, 1), LAMBDA(_xlpm.acum,_xlpm.d, LET(_xlpm.dia, TRUNC(SINGLE(_xlpm.inicio)) + SINGLE(_xlpm.d), _xlpm.horaIni, IF(SINGLE(_xlpm.d) = 0, MAX(_xlpm.inicio, SINGLE(_xlpm.dia) + AO8), SINGLE(_xlpm.dia) + AO8), _xlpm.horaFin, IF(SINGLE(_xlpm.d) = INT(SINGLE(_xlpm.fin) - SINGLE(_xlpm.inicio)), MIN(_xlpm.fin, SINGLE(_xlpm.dia) + AP8), SINGLE(_xlpm.dia) + AP8), _xlpm.tiempo, MAX(0, SINGLE(_xlpm.horaFin) - SINGLE(_xlpm.horaIni)), SINGLE(_xlpm.acum) + SINGLE(_xlpm.tiempo)))), TEXT(SINGLE(_xlpm.dias), "h:mm"))))</f>
        <v>19:00</v>
      </c>
      <c r="W8" t="str">
        <f>TEXT((N8+S8) - (N8+O8), "h:mm")</f>
        <v>2:09</v>
      </c>
      <c r="X8" t="str">
        <v>FALLA CON LA APLICACIÓN GENESIX</v>
      </c>
      <c r="Y8" t="str">
        <v>Software / Actualización</v>
      </c>
      <c r="Z8" t="str">
        <v xml:space="preserve">SERVIDOR DE GENESIS </v>
      </c>
      <c r="AA8" t="str">
        <v>Software / Actualización</v>
      </c>
      <c r="AB8" t="str">
        <v>NO</v>
      </c>
      <c r="AC8" t="str">
        <v>NO</v>
      </c>
      <c r="AD8" t="str">
        <v>SI</v>
      </c>
      <c r="AE8" t="str">
        <v>NO</v>
      </c>
      <c r="AF8" t="str">
        <v>INTERNO</v>
      </c>
      <c r="AG8" t="str">
        <v>SISTEMAS</v>
      </c>
      <c r="AH8" t="str">
        <v>Integracion / Desarrollo</v>
      </c>
      <c r="AK8" t="str">
        <v>Culminado 100%</v>
      </c>
      <c r="AN8" t="str" xml:space="preserve">
        <v xml:space="preserve">LENTITUD EN GENESIX  _x000d_
•        Lentitud en procesos de Genesix._x000d_
*        Se presenta lentitud por parte del sistema genesix debido al reinicio de los servidores del sistema _x000d_
-        Se realiza reconfiguración de los parámetros de la aplicación y reinicio exitoso de genesix.</v>
      </c>
      <c r="AO8">
        <v>0.3333333333333333</v>
      </c>
      <c r="AP8">
        <v>0.875</v>
      </c>
      <c r="AS8" t="str">
        <v>CENTRO DE FORMACION</v>
      </c>
    </row>
    <row r="9" xml:space="preserve">
      <c r="A9">
        <v>392935</v>
      </c>
      <c r="B9" t="str">
        <f>VLOOKUP(G9,DetalleTiendas!A$2:S$1777,3,FALSE)</f>
        <v>PAIS</v>
      </c>
      <c r="C9" t="str">
        <f>VLOOKUP(G9,DetalleTiendas!A$2:S$1777,4,FALSE)</f>
        <v>PAIS</v>
      </c>
      <c r="D9" t="str">
        <f>VLOOKUP(G9,DetalleTiendas!A$2:S$1777,5,FALSE)</f>
        <v>PAIS</v>
      </c>
      <c r="E9" t="str">
        <v>GENESIX</v>
      </c>
      <c r="F9" t="str">
        <v>N/A</v>
      </c>
      <c r="G9" t="str">
        <v>PAIS</v>
      </c>
      <c r="I9" t="str">
        <v>SC_Comercial_Genesix</v>
      </c>
      <c r="J9" t="str">
        <v>Jairo Ernesto Roa</v>
      </c>
      <c r="K9" t="str">
        <v>ABIERTO</v>
      </c>
      <c r="L9" t="str">
        <v>CERRADO</v>
      </c>
      <c r="M9" t="str">
        <v>BAJA</v>
      </c>
      <c r="N9">
        <v>45299</v>
      </c>
      <c r="O9">
        <v>0.4027777777777778</v>
      </c>
      <c r="P9" t="str">
        <f>TEXT(N9,"MMMM")</f>
        <v>enero</v>
      </c>
      <c r="Q9" t="str">
        <f>TEXT(N9,"aaaa")</f>
        <v>lunes</v>
      </c>
      <c r="R9">
        <v>45302</v>
      </c>
      <c r="S9">
        <v>0.4270833333333333</v>
      </c>
      <c r="T9">
        <v>0.6208333333333333</v>
      </c>
      <c r="U9">
        <f>((R9+T9) - (N9+O9))*24*60</f>
        <v>4633.99999999674</v>
      </c>
      <c r="V9" t="str">
        <f>SINGLE(IF(N9 * O9 * R9 * T9 * AO9 * AP9 = 0, "", LET(_xlpm.inicio, N9 + O9, _xlpm.fin, R9 + T9, _xlpm.dias, REDUCE(0, SEQUENCE(1 + INT(SINGLE(_xlpm.fin) - SINGLE(_xlpm.inicio)), 1, 0, 1), LAMBDA(_xlpm.acum,_xlpm.d, LET(_xlpm.dia, TRUNC(SINGLE(_xlpm.inicio)) + SINGLE(_xlpm.d), _xlpm.horaIni, IF(SINGLE(_xlpm.d) = 0, MAX(_xlpm.inicio, SINGLE(_xlpm.dia) + AO9), SINGLE(_xlpm.dia) + AO9), _xlpm.horaFin, IF(SINGLE(_xlpm.d) = INT(SINGLE(_xlpm.fin) - SINGLE(_xlpm.inicio)), MIN(_xlpm.fin, SINGLE(_xlpm.dia) + AP9), SINGLE(_xlpm.dia) + AP9), _xlpm.tiempo, MAX(0, SINGLE(_xlpm.horaFin) - SINGLE(_xlpm.horaIni)), SINGLE(_xlpm.acum) + SINGLE(_xlpm.tiempo)))), TEXT(SINGLE(_xlpm.dias), "h:mm"))))</f>
        <v>20:14</v>
      </c>
      <c r="W9" t="str">
        <f>TEXT((N9+S9) - (N9+O9), "h:mm")</f>
        <v>0:35</v>
      </c>
      <c r="X9" t="str">
        <v>FALLA CON LA APLICACIÓN GENESIX</v>
      </c>
      <c r="Y9" t="str">
        <v>Software / Actualización</v>
      </c>
      <c r="Z9" t="str">
        <v xml:space="preserve">SERVIDOR DE GENESIS </v>
      </c>
      <c r="AA9" t="str">
        <v>Software / Actualización</v>
      </c>
      <c r="AB9" t="str">
        <v>NO</v>
      </c>
      <c r="AC9" t="str">
        <v>NO</v>
      </c>
      <c r="AD9" t="str">
        <v>SI</v>
      </c>
      <c r="AE9" t="str">
        <v>NO</v>
      </c>
      <c r="AF9" t="str">
        <v>INTERNO</v>
      </c>
      <c r="AG9" t="str">
        <v>SISTEMAS</v>
      </c>
      <c r="AH9" t="str">
        <v>Integracion / Desarrollo</v>
      </c>
      <c r="AK9" t="str">
        <v>Culminado 100%</v>
      </c>
      <c r="AN9" t="str" xml:space="preserve">
        <v xml:space="preserve">LENTITUD EN GENESIX  _x000d_
•        Lentitud en procesos de Genesix._x000d_
*        Se presenta lentitud por parte del sistema genesix debido al reinicio de los servidores del sistema _x000d_
-        Se realiza reconfiguración de los parámetros de la aplicación y reinicio exitoso de genesix.</v>
      </c>
      <c r="AO9">
        <v>0.3333333333333333</v>
      </c>
      <c r="AP9">
        <v>0.875</v>
      </c>
      <c r="AS9" t="str">
        <v>PAIS</v>
      </c>
    </row>
    <row r="10" xml:space="preserve">
      <c r="A10">
        <v>399592</v>
      </c>
      <c r="B10" t="str">
        <f>VLOOKUP(G10,DetalleTiendas!A$2:S$1777,3,FALSE)</f>
        <v>SUPERMERCADOS</v>
      </c>
      <c r="C10" t="str">
        <f>VLOOKUP(G10,DetalleTiendas!A$2:S$1777,4,FALSE)</f>
        <v>JUMBO</v>
      </c>
      <c r="D10" t="str">
        <f>VLOOKUP(G10,DetalleTiendas!A$2:S$1777,5,FALSE)</f>
        <v>CENTRO</v>
      </c>
      <c r="E10" t="str">
        <v>POS</v>
      </c>
      <c r="F10" t="str">
        <v>SI</v>
      </c>
      <c r="G10" t="str">
        <v>J027 RIONEGRO</v>
      </c>
      <c r="I10" t="str">
        <v>Mesas Especializadas Colombia</v>
      </c>
      <c r="J10" t="str">
        <v>Oscar Ramirez</v>
      </c>
      <c r="K10" t="str">
        <v>CERRADO</v>
      </c>
      <c r="L10" t="str">
        <v>CERRADO</v>
      </c>
      <c r="M10" t="str">
        <v>BAJA</v>
      </c>
      <c r="N10">
        <v>45303</v>
      </c>
      <c r="O10">
        <v>0.4041666666666667</v>
      </c>
      <c r="P10" t="str">
        <f>TEXT(N10,"MMMM")</f>
        <v>enero</v>
      </c>
      <c r="Q10" t="str">
        <f>TEXT(N10,"aaaa")</f>
        <v>viernes</v>
      </c>
      <c r="R10">
        <v>45303</v>
      </c>
      <c r="S10">
        <v>0.4041666666666667</v>
      </c>
      <c r="T10">
        <v>0.47638888888888886</v>
      </c>
      <c r="U10">
        <f>((R10+T10) - (N10+O10))*24*60</f>
        <v>104.00000000372529</v>
      </c>
      <c r="V10" t="str">
        <f>SINGLE(IF(N10 * O10 * R10 * T10 * AO10 * AP10 = 0, "", LET(_xlpm.inicio, N10 + O10, _xlpm.fin, R10 + T10, _xlpm.dias, REDUCE(0, SEQUENCE(1 + INT(SINGLE(_xlpm.fin) - SINGLE(_xlpm.inicio)), 1, 0, 1), LAMBDA(_xlpm.acum,_xlpm.d, LET(_xlpm.dia, TRUNC(SINGLE(_xlpm.inicio)) + SINGLE(_xlpm.d), _xlpm.horaIni, IF(SINGLE(_xlpm.d) = 0, MAX(_xlpm.inicio, SINGLE(_xlpm.dia) + AO10), SINGLE(_xlpm.dia) + AO10), _xlpm.horaFin, IF(SINGLE(_xlpm.d) = INT(SINGLE(_xlpm.fin) - SINGLE(_xlpm.inicio)), MIN(_xlpm.fin, SINGLE(_xlpm.dia) + AP10), SINGLE(_xlpm.dia) + AP10), _xlpm.tiempo, MAX(0, SINGLE(_xlpm.horaFin) - SINGLE(_xlpm.horaIni)), SINGLE(_xlpm.acum) + SINGLE(_xlpm.tiempo)))), TEXT(SINGLE(_xlpm.dias), "h:mm"))))</f>
        <v>1:44</v>
      </c>
      <c r="W10" t="str">
        <f>TEXT((N10+S10) - (N10+O10), "h:mm")</f>
        <v>0:00</v>
      </c>
      <c r="X10" t="str">
        <v>SELF-CHECKOUT NO REGISTRAN</v>
      </c>
      <c r="Y10" t="str">
        <v>Operación Interna / Parametrizacion</v>
      </c>
      <c r="Z10" t="str">
        <v>SELFT CHECKOUT BLOQUEADO</v>
      </c>
      <c r="AA10" t="str">
        <v>Parametrizacion en curso</v>
      </c>
      <c r="AB10" t="str">
        <v>SI</v>
      </c>
      <c r="AC10" t="str">
        <v>NO</v>
      </c>
      <c r="AD10" t="str">
        <v>NO</v>
      </c>
      <c r="AE10" t="str">
        <v>NO</v>
      </c>
      <c r="AF10" t="str">
        <v>INTERNO</v>
      </c>
      <c r="AG10" t="str">
        <v>SISTEMAS</v>
      </c>
      <c r="AH10" t="str">
        <v>Configuracion en el Fasline</v>
      </c>
      <c r="AK10" t="str">
        <v>Culminado 100%</v>
      </c>
      <c r="AN10" t="str" xml:space="preserve">
        <v xml:space="preserve">FASLINE EN GENESIX  _x000d_
•        No deja registrar._x000d_
*        Se realizaron trabajos de configuración del fasline y se resuelve la falla._x000d_
-        Nos indican que en sitio se realizaron trabajos de configuración del fasline guiados por el equipo de soporte en sitio región centro para la configuración de estos.</v>
      </c>
      <c r="AO10">
        <v>0.3333333333333333</v>
      </c>
      <c r="AP10">
        <v>0.875</v>
      </c>
      <c r="AS10" t="str">
        <v>EDS JUMBO</v>
      </c>
    </row>
    <row r="11" xml:space="preserve">
      <c r="A11">
        <v>399455</v>
      </c>
      <c r="B11" t="str">
        <f>VLOOKUP(G11,DetalleTiendas!A$2:S$1777,3,FALSE)</f>
        <v>PAIS</v>
      </c>
      <c r="C11" t="str">
        <f>VLOOKUP(G11,DetalleTiendas!A$2:S$1777,4,FALSE)</f>
        <v>PAIS</v>
      </c>
      <c r="D11" t="str">
        <f>VLOOKUP(G11,DetalleTiendas!A$2:S$1777,5,FALSE)</f>
        <v>PAIS</v>
      </c>
      <c r="E11" t="str">
        <v>GENESIX</v>
      </c>
      <c r="F11" t="str">
        <v>N/A</v>
      </c>
      <c r="G11" t="str">
        <v>PAIS</v>
      </c>
      <c r="I11" t="str">
        <v>SC_Comercial_Genesix</v>
      </c>
      <c r="J11" t="str">
        <v>Jairo Ernesto Roa</v>
      </c>
      <c r="K11" t="str">
        <v>ABIERTO</v>
      </c>
      <c r="L11" t="str">
        <v>CERRADO</v>
      </c>
      <c r="M11" t="str">
        <v>BAJA</v>
      </c>
      <c r="N11">
        <v>45303</v>
      </c>
      <c r="O11">
        <v>0.37083333333333335</v>
      </c>
      <c r="P11" t="str">
        <f>TEXT(N11,"MMMM")</f>
        <v>enero</v>
      </c>
      <c r="Q11" t="str">
        <f>TEXT(N11,"aaaa")</f>
        <v>viernes</v>
      </c>
      <c r="R11">
        <v>45303</v>
      </c>
      <c r="S11">
        <v>0.37083333333333335</v>
      </c>
      <c r="T11">
        <v>0.40625</v>
      </c>
      <c r="U11">
        <f>((R11+T11) - (N11+O11))*24*60</f>
        <v>50.999999998603016</v>
      </c>
      <c r="V11" t="str">
        <f>SINGLE(IF(N11 * O11 * R11 * T11 * AO11 * AP11 = 0, "", LET(_xlpm.inicio, N11 + O11, _xlpm.fin, R11 + T11, _xlpm.dias, REDUCE(0, SEQUENCE(1 + INT(SINGLE(_xlpm.fin) - SINGLE(_xlpm.inicio)), 1, 0, 1), LAMBDA(_xlpm.acum,_xlpm.d, LET(_xlpm.dia, TRUNC(SINGLE(_xlpm.inicio)) + SINGLE(_xlpm.d), _xlpm.horaIni, IF(SINGLE(_xlpm.d) = 0, MAX(_xlpm.inicio, SINGLE(_xlpm.dia) + AO11), SINGLE(_xlpm.dia) + AO11), _xlpm.horaFin, IF(SINGLE(_xlpm.d) = INT(SINGLE(_xlpm.fin) - SINGLE(_xlpm.inicio)), MIN(_xlpm.fin, SINGLE(_xlpm.dia) + AP11), SINGLE(_xlpm.dia) + AP11), _xlpm.tiempo, MAX(0, SINGLE(_xlpm.horaFin) - SINGLE(_xlpm.horaIni)), SINGLE(_xlpm.acum) + SINGLE(_xlpm.tiempo)))), TEXT(SINGLE(_xlpm.dias), "h:mm"))))</f>
        <v>0:51</v>
      </c>
      <c r="W11" t="str">
        <f>TEXT((N11+S11) - (N11+O11), "h:mm")</f>
        <v>0:00</v>
      </c>
      <c r="X11" t="str">
        <v>FALLA CON LA APLICACIÓN GENESIX</v>
      </c>
      <c r="Y11" t="str">
        <v>Software / Actualización</v>
      </c>
      <c r="Z11" t="str">
        <v>FAILOVER SERVIDORES DE GENESIX</v>
      </c>
      <c r="AA11" t="str">
        <v>Software / Actualización</v>
      </c>
      <c r="AB11" t="str">
        <v>NO</v>
      </c>
      <c r="AC11" t="str">
        <v>NO</v>
      </c>
      <c r="AD11" t="str">
        <v>SI</v>
      </c>
      <c r="AE11" t="str">
        <v>NO</v>
      </c>
      <c r="AF11" t="str">
        <v>INTERNO</v>
      </c>
      <c r="AG11" t="str">
        <v>SISTEMAS</v>
      </c>
      <c r="AH11" t="str">
        <v>Integracion / Desarrollo</v>
      </c>
      <c r="AK11" t="str">
        <v>Culminado 100%</v>
      </c>
      <c r="AN11" t="str" xml:space="preserve">
        <v xml:space="preserve">FAILOVER EN GENESIX  _x000d_
•        Lentitud en procesos de Genesix._x000d_
*        Se presenta lentitud por parte del sistema genesix debido al reinicio de los servidores del sistema _x000d_
-        Se realiza reconfiguración de los parámetros de la aplicación y reinicio exitoso de genesix; se trabaja en el proceso de estabilización posterior a la migración de datos correspondientes.</v>
      </c>
      <c r="AO11">
        <v>0.3333333333333333</v>
      </c>
      <c r="AP11">
        <v>0.875</v>
      </c>
      <c r="AS11" t="str">
        <v>CD SUPERMERCADOS</v>
      </c>
    </row>
    <row r="12" xml:space="preserve">
      <c r="A12">
        <v>399749</v>
      </c>
      <c r="B12" t="str">
        <f>VLOOKUP(G12,DetalleTiendas!A$2:S$1777,3,FALSE)</f>
        <v>SUPERMERCADOS</v>
      </c>
      <c r="C12" t="str">
        <f>VLOOKUP(G12,DetalleTiendas!A$2:S$1777,4,FALSE)</f>
        <v>SPID</v>
      </c>
      <c r="D12" t="str">
        <f>VLOOKUP(G12,DetalleTiendas!A$2:S$1777,5,FALSE)</f>
        <v>BOGOTA</v>
      </c>
      <c r="E12" t="str">
        <v>CORTE DE ENERGIA</v>
      </c>
      <c r="F12" t="str">
        <v>NO</v>
      </c>
      <c r="G12" t="str">
        <v>SP324 CALLE 93</v>
      </c>
      <c r="I12" t="str">
        <v>Soporte_Onsite_BOGOTA</v>
      </c>
      <c r="J12" t="str">
        <v>Juan fernando Castro</v>
      </c>
      <c r="K12" t="str">
        <v>CERRADO</v>
      </c>
      <c r="L12" t="str">
        <v>CERRADO</v>
      </c>
      <c r="M12" t="str">
        <v>MEDIA</v>
      </c>
      <c r="N12">
        <v>45303.45347222222</v>
      </c>
      <c r="O12">
        <v>0.2916666666666667</v>
      </c>
      <c r="P12" t="str">
        <f>TEXT(N12,"MMMM")</f>
        <v>enero</v>
      </c>
      <c r="Q12" t="str">
        <f>TEXT(N12,"aaaa")</f>
        <v>viernes</v>
      </c>
      <c r="R12">
        <v>45303.45347222222</v>
      </c>
      <c r="S12">
        <v>0.4111111111111111</v>
      </c>
      <c r="T12">
        <v>0.7527777777777778</v>
      </c>
      <c r="U12">
        <f>((R12+T12) - (N12+O12))*24*60</f>
        <v>664.0000000060536</v>
      </c>
      <c r="V12" t="str">
        <f>SINGLE(IF(N12 * O12 * R12 * T12 * AO12 * AP12 = 0, "", LET(_xlpm.inicio, N12 + O12, _xlpm.fin, R12 + T12, _xlpm.dias, REDUCE(0, SEQUENCE(1 + INT(SINGLE(_xlpm.fin) - SINGLE(_xlpm.inicio)), 1, 0, 1), LAMBDA(_xlpm.acum,_xlpm.d, LET(_xlpm.dia, TRUNC(SINGLE(_xlpm.inicio)) + SINGLE(_xlpm.d), _xlpm.horaIni, IF(SINGLE(_xlpm.d) = 0, MAX(_xlpm.inicio, SINGLE(_xlpm.dia) + AO12), SINGLE(_xlpm.dia) + AO12), _xlpm.horaFin, IF(SINGLE(_xlpm.d) = INT(SINGLE(_xlpm.fin) - SINGLE(_xlpm.inicio)), MIN(_xlpm.fin, SINGLE(_xlpm.dia) + AP12), SINGLE(_xlpm.dia) + AP12), _xlpm.tiempo, MAX(0, SINGLE(_xlpm.horaFin) - SINGLE(_xlpm.horaIni)), SINGLE(_xlpm.acum) + SINGLE(_xlpm.tiempo)))), TEXT(SINGLE(_xlpm.dias), "h:mm"))))</f>
        <v>3:07</v>
      </c>
      <c r="W12" t="str">
        <f>TEXT((N12+T12) - (N12+O12), "h:mm")</f>
        <v>11:04</v>
      </c>
      <c r="X12" t="str">
        <v>CORTE DE ENERGIA</v>
      </c>
      <c r="Y12" t="str">
        <v>Eléctrico / Energía</v>
      </c>
      <c r="Z12" t="str">
        <v>CAUSA EXTERNA</v>
      </c>
      <c r="AA12" t="str">
        <v>Infraestructura - Eléctrica</v>
      </c>
      <c r="AB12" t="str">
        <v>SI</v>
      </c>
      <c r="AC12" t="str">
        <v>SI</v>
      </c>
      <c r="AD12" t="str">
        <v>SI</v>
      </c>
      <c r="AE12" t="str">
        <v>SI</v>
      </c>
      <c r="AF12" t="str">
        <v>EXTERNO</v>
      </c>
      <c r="AG12" t="str">
        <v>NEGOCIO</v>
      </c>
      <c r="AH12" t="str">
        <v>Ajuste por parte del Proveedor</v>
      </c>
      <c r="AK12" t="str">
        <v>Culminado 100%</v>
      </c>
      <c r="AN12" t="str" xml:space="preserve">
        <v xml:space="preserve">FALLA CORTE DE ENERGÍA_x000d_
•         Corte de Energía Impacto Inicial: Corte de Energía que afecta la tienda UUNN Inicial afectada._x000d_
*        lo que causo la novedad fue una rama que rompió los cables de corriente; UPS funciono hasta agotar baterías._x000d_
-        Se realizó la precaución por parte del proveedor de bajar los breakeres de la tienda para no tener afectaciones eléctricas en algún equipo de la tienda_x000d_
</v>
      </c>
      <c r="AO12">
        <v>0.3333333333333333</v>
      </c>
      <c r="AP12">
        <v>0.875</v>
      </c>
    </row>
    <row r="13" xml:space="preserve">
      <c r="A13">
        <v>404555</v>
      </c>
      <c r="B13" t="str">
        <f>VLOOKUP(G13,DetalleTiendas!A$2:S$1777,3,FALSE)</f>
        <v>SUPERMERCADOS</v>
      </c>
      <c r="C13" t="str">
        <f>VLOOKUP(G13,DetalleTiendas!A$2:S$1777,4,FALSE)</f>
        <v>CD SUPERMERCADOS</v>
      </c>
      <c r="D13" t="str">
        <f>VLOOKUP(G13,DetalleTiendas!A$2:S$1777,5,FALSE)</f>
        <v>BOGOTA</v>
      </c>
      <c r="E13" t="str">
        <v>ENLACES</v>
      </c>
      <c r="F13" t="str">
        <v>NO</v>
      </c>
      <c r="G13" t="str">
        <v>L162 BGTA|CROSS DOCKING FRIOS</v>
      </c>
      <c r="I13" t="str">
        <v>Redes y Comunicaciones -Nivel 2 - COL</v>
      </c>
      <c r="J13" t="str">
        <v>Guillermo Gutierrez</v>
      </c>
      <c r="K13" t="str">
        <v>CERRADO</v>
      </c>
      <c r="L13" t="str">
        <v>CERRADO</v>
      </c>
      <c r="M13" t="str">
        <v>BAJA</v>
      </c>
      <c r="N13">
        <v>45306</v>
      </c>
      <c r="O13">
        <v>0.2916666666666667</v>
      </c>
      <c r="P13" t="str">
        <f>TEXT(N13,"MMMM")</f>
        <v>enero</v>
      </c>
      <c r="Q13" t="str">
        <f>TEXT(N13,"aaaa")</f>
        <v>lunes</v>
      </c>
      <c r="R13">
        <v>45309</v>
      </c>
      <c r="S13">
        <v>0.48125</v>
      </c>
      <c r="T13">
        <v>0.7222222222222222</v>
      </c>
      <c r="U13">
        <f>((R13+T13) - (N13+O13))*24*60</f>
        <v>4939.999999998836</v>
      </c>
      <c r="V13" t="str">
        <f>SINGLE(IF(N13 * O13 * R13 * T13 * AO13 * AP13 = 0, "", LET(_xlpm.inicio, N13 + O13, _xlpm.fin, R13 + T13, _xlpm.dias, REDUCE(0, SEQUENCE(1 + INT(SINGLE(_xlpm.fin) - SINGLE(_xlpm.inicio)), 1, 0, 1), LAMBDA(_xlpm.acum,_xlpm.d, LET(_xlpm.dia, TRUNC(SINGLE(_xlpm.inicio)) + SINGLE(_xlpm.d), _xlpm.horaIni, IF(SINGLE(_xlpm.d) = 0, MAX(_xlpm.inicio, SINGLE(_xlpm.dia) + AO13), SINGLE(_xlpm.dia) + AO13), _xlpm.horaFin, IF(SINGLE(_xlpm.d) = INT(SINGLE(_xlpm.fin) - SINGLE(_xlpm.inicio)), MIN(_xlpm.fin, SINGLE(_xlpm.dia) + AP13), SINGLE(_xlpm.dia) + AP13), _xlpm.tiempo, MAX(0, SINGLE(_xlpm.horaFin) - SINGLE(_xlpm.horaIni)), SINGLE(_xlpm.acum) + SINGLE(_xlpm.tiempo)))), TEXT(SINGLE(_xlpm.dias), "h:mm"))))</f>
        <v>0:20</v>
      </c>
      <c r="W13" t="str">
        <f>TEXT((N13+S13) - (N13+O13), "h:mm")</f>
        <v>4:33</v>
      </c>
      <c r="X13" t="str">
        <v>CAIDA ENLACES</v>
      </c>
      <c r="Y13" t="str">
        <v>Red / Enlace / Proveedor</v>
      </c>
      <c r="Z13" t="str">
        <v>ETB FALLAS DE ENLACES PROVEEDOR - ETB</v>
      </c>
      <c r="AA13" t="str">
        <v>Proveedor - Red/Infraestructura</v>
      </c>
      <c r="AB13" t="str">
        <v>Si</v>
      </c>
      <c r="AC13" t="str">
        <v>NO</v>
      </c>
      <c r="AD13" t="str">
        <v>NO</v>
      </c>
      <c r="AE13" t="str">
        <v>NO</v>
      </c>
      <c r="AF13" t="str">
        <v>EXTERNO</v>
      </c>
      <c r="AG13" t="str">
        <v>PROVEEDOR</v>
      </c>
      <c r="AH13" t="str">
        <v>Ajuste por parte del Proveedor</v>
      </c>
      <c r="AK13" t="str">
        <v>Culminado 100%</v>
      </c>
      <c r="AN13" t="str" xml:space="preserve">
        <v xml:space="preserve">CORTE DE LA FIBRA OPTICA DE ETB _x000d_
•         Se tenía novedad con el enlace de ETB de la plataforma por corte de fibra; se escala al proveedor el cual internamente realizaron la gestión de la cuadrilla para su reparación y posteriormente en operación queda el enlace_x000d_
_x000d_
-        Se realizó la reparación de la fibra en la cuadrilla .</v>
      </c>
      <c r="AO13">
        <v>0.3333333333333333</v>
      </c>
      <c r="AP13">
        <v>0.875</v>
      </c>
    </row>
    <row r="14" xml:space="preserve">
      <c r="A14">
        <v>404543</v>
      </c>
      <c r="B14" t="str">
        <f>VLOOKUP(G14,DetalleTiendas!A$2:S$1777,3,FALSE)</f>
        <v>PAIS</v>
      </c>
      <c r="C14" t="str">
        <f>VLOOKUP(G14,DetalleTiendas!A$2:S$1777,4,FALSE)</f>
        <v>PAIS</v>
      </c>
      <c r="D14" t="str">
        <f>VLOOKUP(G14,DetalleTiendas!A$2:S$1777,5,FALSE)</f>
        <v>PAIS</v>
      </c>
      <c r="E14" t="str">
        <v>POS</v>
      </c>
      <c r="F14" t="str">
        <v>SI</v>
      </c>
      <c r="G14" t="str">
        <v>PAIS</v>
      </c>
      <c r="I14" t="str">
        <v>SC_Fidelidad</v>
      </c>
      <c r="J14" t="str">
        <v>Carlos Casilimas</v>
      </c>
      <c r="K14" t="str">
        <v>CERRADO</v>
      </c>
      <c r="L14" t="str">
        <v>CERRADO</v>
      </c>
      <c r="M14" t="str">
        <v>BAJA</v>
      </c>
      <c r="N14">
        <v>45306.45347222222</v>
      </c>
      <c r="O14">
        <v>0.3854166666666667</v>
      </c>
      <c r="P14" t="str">
        <f>TEXT(N14,"MMMM")</f>
        <v>enero</v>
      </c>
      <c r="Q14" t="str">
        <f>TEXT(N14,"aaaa")</f>
        <v>lunes</v>
      </c>
      <c r="R14">
        <v>45306.45347222222</v>
      </c>
      <c r="S14">
        <v>0.4166666666666667</v>
      </c>
      <c r="T14">
        <v>0.5479166666666667</v>
      </c>
      <c r="U14">
        <f>((R14+T14) - (N14+O14))*24*60</f>
        <v>234.0000000083819</v>
      </c>
      <c r="V14" t="str">
        <f>SINGLE(IF(N14 * O14 * R14 * T14 * AO14 * AP14 = 0, "", LET(_xlpm.inicio, N14 + O14, _xlpm.fin, R14 + T14, _xlpm.dias, REDUCE(0, SEQUENCE(1 + INT(SINGLE(_xlpm.fin) - SINGLE(_xlpm.inicio)), 1, 0, 1), LAMBDA(_xlpm.acum,_xlpm.d, LET(_xlpm.dia, TRUNC(SINGLE(_xlpm.inicio)) + SINGLE(_xlpm.d), _xlpm.horaIni, IF(SINGLE(_xlpm.d) = 0, MAX(_xlpm.inicio, SINGLE(_xlpm.dia) + AO14), SINGLE(_xlpm.dia) + AO14), _xlpm.horaFin, IF(SINGLE(_xlpm.d) = INT(SINGLE(_xlpm.fin) - SINGLE(_xlpm.inicio)), MIN(_xlpm.fin, SINGLE(_xlpm.dia) + AP14), SINGLE(_xlpm.dia) + AP14), _xlpm.tiempo, MAX(0, SINGLE(_xlpm.horaFin) - SINGLE(_xlpm.horaIni)), SINGLE(_xlpm.acum) + SINGLE(_xlpm.tiempo)))), TEXT(SINGLE(_xlpm.dias), "h:mm"))))</f>
        <v>0:52</v>
      </c>
      <c r="W14" t="str">
        <f>TEXT((N14+S14) - (N14+O14), "h:mm")</f>
        <v>0:45</v>
      </c>
      <c r="X14" t="str">
        <v>NOVEDAD CON LA CUPONERA</v>
      </c>
      <c r="Y14" t="str">
        <v>Operación Interna / Parametrizacion</v>
      </c>
      <c r="Z14" t="str">
        <v>FALLA CUPONERA PROOVEDOR  -Loyal Guru</v>
      </c>
      <c r="AA14" t="str">
        <v>Software / Actualización</v>
      </c>
      <c r="AB14" t="str">
        <v>SI</v>
      </c>
      <c r="AC14" t="str">
        <v>NO</v>
      </c>
      <c r="AD14" t="str">
        <v>NO</v>
      </c>
      <c r="AE14" t="str">
        <v>NO</v>
      </c>
      <c r="AF14" t="str">
        <v>INTERNO</v>
      </c>
      <c r="AG14" t="str">
        <v>SISTEMAS</v>
      </c>
      <c r="AH14" t="str">
        <v>Integracion / Desarrollo</v>
      </c>
      <c r="AK14" t="str">
        <v>Culminado 100%</v>
      </c>
      <c r="AN14" t="str" xml:space="preserve">
        <v xml:space="preserve">FALLA EN LÍNEA DE POS| PROGRAMA DE MI PROMO |CUPONERA | _x000d_
•        Cuando se está registrando un producto de los proveedores de LOYAL GURU; reinicia la POS saca el cajero y aparece error._x000d_
*        la cantidad de cupones al imprimir en cajas genera reinicio cuando no llega respuesta de los cupones a imprimir_x000d_
-        se desarrolla una nueva versión de POS y se mitiga la falla.</v>
      </c>
      <c r="AO14">
        <v>0.3333333333333333</v>
      </c>
      <c r="AP14">
        <v>0.875</v>
      </c>
    </row>
    <row r="15" xml:space="preserve">
      <c r="A15">
        <v>406991</v>
      </c>
      <c r="B15" t="str">
        <f>VLOOKUP(G15,DetalleTiendas!A$2:S$1777,3,FALSE)</f>
        <v>PAIS</v>
      </c>
      <c r="C15" t="str">
        <f>VLOOKUP(G15,DetalleTiendas!A$2:S$1777,4,FALSE)</f>
        <v>PAIS</v>
      </c>
      <c r="D15" t="str">
        <f>VLOOKUP(G15,DetalleTiendas!A$2:S$1777,5,FALSE)</f>
        <v>PAIS</v>
      </c>
      <c r="E15" t="str">
        <v>POS</v>
      </c>
      <c r="F15" t="str">
        <v>SI</v>
      </c>
      <c r="G15" t="str">
        <v>PAIS</v>
      </c>
      <c r="I15" t="str">
        <v>SC_Financiero_Facturador</v>
      </c>
      <c r="J15" t="str">
        <v>Luis Alejandro Medina</v>
      </c>
      <c r="K15" t="str">
        <v>CERRADO</v>
      </c>
      <c r="L15" t="str">
        <v>CERRADO</v>
      </c>
      <c r="M15" t="str">
        <v>MEDIA</v>
      </c>
      <c r="N15">
        <v>45307</v>
      </c>
      <c r="O15">
        <v>0.4409722222222222</v>
      </c>
      <c r="P15" t="str">
        <f>TEXT(N15,"MMMM")</f>
        <v>enero</v>
      </c>
      <c r="Q15" t="str">
        <f>TEXT(N15,"aaaa")</f>
        <v>martes</v>
      </c>
      <c r="R15">
        <v>45310</v>
      </c>
      <c r="S15">
        <v>0.44375</v>
      </c>
      <c r="T15">
        <v>0.6701388888888888</v>
      </c>
      <c r="U15">
        <f>((R15+T15) - (N15+O15))*24*60</f>
        <v>4650.000000006985</v>
      </c>
      <c r="V15" t="str">
        <f>SINGLE(IF(N15 * O15 * R15 * T15 * AO15 * AP15 = 0, "", LET(_xlpm.inicio, N15 + O15, _xlpm.fin, R15 + T15, _xlpm.dias, REDUCE(0, SEQUENCE(1 + INT(SINGLE(_xlpm.fin) - SINGLE(_xlpm.inicio)), 1, 0, 1), LAMBDA(_xlpm.acum,_xlpm.d, LET(_xlpm.dia, TRUNC(SINGLE(_xlpm.inicio)) + SINGLE(_xlpm.d), _xlpm.horaIni, IF(SINGLE(_xlpm.d) = 0, MAX(_xlpm.inicio, SINGLE(_xlpm.dia) + AO15), SINGLE(_xlpm.dia) + AO15), _xlpm.horaFin, IF(SINGLE(_xlpm.d) = INT(SINGLE(_xlpm.fin) - SINGLE(_xlpm.inicio)), MIN(_xlpm.fin, SINGLE(_xlpm.dia) + AP15), SINGLE(_xlpm.dia) + AP15), _xlpm.tiempo, MAX(0, SINGLE(_xlpm.horaFin) - SINGLE(_xlpm.horaIni)), SINGLE(_xlpm.acum) + SINGLE(_xlpm.tiempo)))), TEXT(SINGLE(_xlpm.dias), "h:mm"))))</f>
        <v>20:30</v>
      </c>
      <c r="W15" t="str">
        <f>TEXT((N15+S15) - (N15+O15), "h:mm")</f>
        <v>0:04</v>
      </c>
      <c r="X15" t="str">
        <v>FALLA CON ATC</v>
      </c>
      <c r="Y15" t="str">
        <v>Operación Interna / Parametrizacion</v>
      </c>
      <c r="Z15" t="str">
        <v>FALLA EN ATC</v>
      </c>
      <c r="AA15" t="str">
        <v>Parametrizacion en curso</v>
      </c>
      <c r="AB15" t="str">
        <v>NO</v>
      </c>
      <c r="AC15" t="str">
        <v>NO</v>
      </c>
      <c r="AD15" t="str">
        <v>NO</v>
      </c>
      <c r="AE15" t="str">
        <v>NO</v>
      </c>
      <c r="AF15" t="str">
        <v>INTERNO</v>
      </c>
      <c r="AG15" t="str">
        <v>SISTEMAS</v>
      </c>
      <c r="AH15" t="str">
        <v>Sin determinar</v>
      </c>
      <c r="AK15" t="str">
        <v>Culminado 100%</v>
      </c>
      <c r="AN15" t="str" xml:space="preserve">
        <v xml:space="preserve">FALLA EN ATC _x000d_
•        Lentitud en todos los procesos de la aplicación._x000d_
_x000d_
-        Se resolvió en línea con todas las tiendas ya que era un error general en todas las cajas de ATC._x000d_
</v>
      </c>
      <c r="AO15">
        <v>0.3333333333333333</v>
      </c>
      <c r="AP15">
        <v>0.875</v>
      </c>
    </row>
    <row r="16" xml:space="preserve">
      <c r="A16">
        <v>406974</v>
      </c>
      <c r="B16" t="str">
        <f>VLOOKUP(G16,DetalleTiendas!A$2:S$1777,3,FALSE)</f>
        <v>PAIS</v>
      </c>
      <c r="C16" t="str">
        <f>VLOOKUP(G16,DetalleTiendas!A$2:S$1777,4,FALSE)</f>
        <v>PAIS</v>
      </c>
      <c r="D16" t="str">
        <f>VLOOKUP(G16,DetalleTiendas!A$2:S$1777,5,FALSE)</f>
        <v>PAIS</v>
      </c>
      <c r="E16" t="str">
        <v>GENESIX</v>
      </c>
      <c r="F16" t="str">
        <v>SI</v>
      </c>
      <c r="G16" t="str">
        <v>PAIS</v>
      </c>
      <c r="I16" t="str">
        <v>SC_Comercial_Genesix</v>
      </c>
      <c r="J16" t="str">
        <v>Jairo Ernesto Roa</v>
      </c>
      <c r="K16" t="str">
        <v>CERRADO</v>
      </c>
      <c r="L16" t="str">
        <v>CERRADO</v>
      </c>
      <c r="M16" t="str">
        <v>BAJA</v>
      </c>
      <c r="N16">
        <v>45307</v>
      </c>
      <c r="O16">
        <v>0.7708333333333334</v>
      </c>
      <c r="P16" t="str">
        <f>TEXT(N16,"MMMM")</f>
        <v>enero</v>
      </c>
      <c r="Q16" t="str">
        <f>TEXT(N16,"aaaa")</f>
        <v>martes</v>
      </c>
      <c r="R16">
        <v>45307</v>
      </c>
      <c r="S16">
        <v>0.7722222222222223</v>
      </c>
      <c r="T16">
        <v>0.7916666666666666</v>
      </c>
      <c r="U16">
        <f>((R16+T16) - (N16+O16))*24*60</f>
        <v>29.99999999301508</v>
      </c>
      <c r="V16" t="str">
        <f>SINGLE(IF(N16 * O16 * R16 * T16 * AO16 * AP16 = 0, "", LET(_xlpm.inicio, N16 + O16, _xlpm.fin, R16 + T16, _xlpm.dias, REDUCE(0, SEQUENCE(1 + INT(SINGLE(_xlpm.fin) - SINGLE(_xlpm.inicio)), 1, 0, 1), LAMBDA(_xlpm.acum,_xlpm.d, LET(_xlpm.dia, TRUNC(SINGLE(_xlpm.inicio)) + SINGLE(_xlpm.d), _xlpm.horaIni, IF(SINGLE(_xlpm.d) = 0, MAX(_xlpm.inicio, SINGLE(_xlpm.dia) + AO16), SINGLE(_xlpm.dia) + AO16), _xlpm.horaFin, IF(SINGLE(_xlpm.d) = INT(SINGLE(_xlpm.fin) - SINGLE(_xlpm.inicio)), MIN(_xlpm.fin, SINGLE(_xlpm.dia) + AP16), SINGLE(_xlpm.dia) + AP16), _xlpm.tiempo, MAX(0, SINGLE(_xlpm.horaFin) - SINGLE(_xlpm.horaIni)), SINGLE(_xlpm.acum) + SINGLE(_xlpm.tiempo)))), TEXT(SINGLE(_xlpm.dias), "h:mm"))))</f>
        <v>0:30</v>
      </c>
      <c r="W16" t="str">
        <f>TEXT((N16+S16) - (N16+O16), "h:mm")</f>
        <v>0:02</v>
      </c>
      <c r="X16" t="str">
        <v>FALLA CON LA APLICACIÓN GENESIX</v>
      </c>
      <c r="Y16" t="str">
        <v>Software / Actualización</v>
      </c>
      <c r="Z16" t="str">
        <v>FAILOVER SERVIDORES DE GENESIX</v>
      </c>
      <c r="AA16" t="str">
        <v>Software / Actualización</v>
      </c>
      <c r="AB16" t="str">
        <v>SI</v>
      </c>
      <c r="AC16" t="str">
        <v>NO</v>
      </c>
      <c r="AD16" t="str">
        <v>SI</v>
      </c>
      <c r="AE16" t="str">
        <v>NO</v>
      </c>
      <c r="AF16" t="str">
        <v>INTERNO</v>
      </c>
      <c r="AG16" t="str">
        <v>SISTEMAS</v>
      </c>
      <c r="AH16" t="str">
        <v>Integracion / Desarrollo</v>
      </c>
      <c r="AK16" t="str">
        <v>Culminado 100%</v>
      </c>
      <c r="AN16" t="str" xml:space="preserve">
        <v xml:space="preserve">FAILOVER EN GENESIX  _x000d_
•        Lentitud en procesos de Genesix._x000d_
*        Se presenta lentitud por parte del sistema genesix debido a la caída de los servidores de Genesix se ha presentado por el proceso de estabilización posterior a la migración_x000d_
-        Se realiza reconfiguración de los parámetros de la aplicación y reinicio exitoso de genesix; se trabaja en el proceso de estabilización posterior a la migración de datos correspondientes. Se restablece el servicio por parte del proveedor </v>
      </c>
      <c r="AO16">
        <v>0.3333333333333333</v>
      </c>
      <c r="AP16">
        <v>0.875</v>
      </c>
    </row>
    <row r="17" xml:space="preserve">
      <c r="A17">
        <v>380951</v>
      </c>
      <c r="B17" t="str">
        <f>VLOOKUP(G17,DetalleTiendas!A$2:S$1777,3,FALSE)</f>
        <v>SUPERMERCADOS</v>
      </c>
      <c r="C17" t="str">
        <f>VLOOKUP(G17,DetalleTiendas!A$2:S$1777,4,FALSE)</f>
        <v>METRO</v>
      </c>
      <c r="D17" t="str">
        <f>VLOOKUP(G17,DetalleTiendas!A$2:S$1777,5,FALSE)</f>
        <v>BOGOTA</v>
      </c>
      <c r="E17" t="str">
        <v>ENLACES</v>
      </c>
      <c r="F17" t="str">
        <v>NO</v>
      </c>
      <c r="G17" t="str">
        <v>M010 BOSA</v>
      </c>
      <c r="I17" t="str">
        <v>Redes y Comunicaciones-NIVEL 2 - COL</v>
      </c>
      <c r="J17" t="str">
        <v>Guillermo Gutierrez</v>
      </c>
      <c r="K17" t="str">
        <v>CERRADO</v>
      </c>
      <c r="L17" t="str">
        <v>CERRADO</v>
      </c>
      <c r="M17" t="str">
        <v>MEDIA</v>
      </c>
      <c r="N17">
        <v>45309</v>
      </c>
      <c r="O17">
        <v>0.4444444444444444</v>
      </c>
      <c r="P17" t="str">
        <f>TEXT(N17,"MMMM")</f>
        <v>enero</v>
      </c>
      <c r="Q17" t="str">
        <f>TEXT(N17,"aaaa")</f>
        <v>jueves</v>
      </c>
      <c r="R17">
        <v>45309</v>
      </c>
      <c r="S17">
        <v>0.4930555555555556</v>
      </c>
      <c r="T17">
        <v>0.5625</v>
      </c>
      <c r="U17">
        <f>((R17+T17) - (N17+O17))*24*60</f>
        <v>169.99999999883585</v>
      </c>
      <c r="V17" t="str">
        <f>SINGLE(IF(N17 * O17 * R17 * T17 * AO17 * AP17 = 0, "", LET(_xlpm.inicio, N17 + O17, _xlpm.fin, R17 + T17, _xlpm.dias, REDUCE(0, SEQUENCE(1 + INT(SINGLE(_xlpm.fin) - SINGLE(_xlpm.inicio)), 1, 0, 1), LAMBDA(_xlpm.acum,_xlpm.d, LET(_xlpm.dia, TRUNC(SINGLE(_xlpm.inicio)) + SINGLE(_xlpm.d), _xlpm.horaIni, IF(SINGLE(_xlpm.d) = 0, MAX(_xlpm.inicio, SINGLE(_xlpm.dia) + AO17), SINGLE(_xlpm.dia) + AO17), _xlpm.horaFin, IF(SINGLE(_xlpm.d) = INT(SINGLE(_xlpm.fin) - SINGLE(_xlpm.inicio)), MIN(_xlpm.fin, SINGLE(_xlpm.dia) + AP17), SINGLE(_xlpm.dia) + AP17), _xlpm.tiempo, MAX(0, SINGLE(_xlpm.horaFin) - SINGLE(_xlpm.horaIni)), SINGLE(_xlpm.acum) + SINGLE(_xlpm.tiempo)))), TEXT(SINGLE(_xlpm.dias), "h:mm"))))</f>
        <v>2:50</v>
      </c>
      <c r="W17" t="str">
        <f>TEXT((N17+S17) - (N17+O17), "h:mm")</f>
        <v>1:10</v>
      </c>
      <c r="X17" t="str">
        <v>CAIDA ENLACES</v>
      </c>
      <c r="Y17" t="str">
        <v>Red / Enlace / Proveedor</v>
      </c>
      <c r="Z17" t="str">
        <v>FALLA EN LA FIBRA DEL PROVEEDOR - CLARO</v>
      </c>
      <c r="AA17" t="str">
        <v>Proveedor - Red/Infraestructura</v>
      </c>
      <c r="AB17" t="str">
        <v>SI</v>
      </c>
      <c r="AC17" t="str">
        <v>NO</v>
      </c>
      <c r="AD17" t="str">
        <v>NO</v>
      </c>
      <c r="AE17" t="str">
        <v>NO</v>
      </c>
      <c r="AF17" t="str">
        <v>EXTERNO</v>
      </c>
      <c r="AG17" t="str">
        <v>PROVEEDOR</v>
      </c>
      <c r="AH17" t="str">
        <v>Ajuste por parte del Proveedor</v>
      </c>
      <c r="AK17" t="str">
        <v>Culminado 100%</v>
      </c>
      <c r="AN17" t="str" xml:space="preserve">
        <v xml:space="preserve">Tienda Sin Red | Corte en la fibra de claro | _x000d_
•	FALLA DE ENLACES Servicio Afectado Inicial: ENLACES Impacto Inicial: MEDIA UUNN Inicial afectada: ["Supermercados"]._x000d_
*	Por corte en la fibra por parte del proveedor de CLARO se hace notificación y después uso del segundo enlace para seguir con el funcionamiento. _x000d_
-	Se da solución a la novedad del enlace y queda en operación la tienda con los dos enlaces_x000d_
</v>
      </c>
      <c r="AO17">
        <v>0.3333333333333333</v>
      </c>
      <c r="AP17">
        <v>0.875</v>
      </c>
    </row>
    <row r="18" xml:space="preserve">
      <c r="A18">
        <v>411799</v>
      </c>
      <c r="B18" t="str">
        <f>VLOOKUP(G18,DetalleTiendas!A$2:S$1777,3,FALSE)</f>
        <v>SUPERMERCADOS</v>
      </c>
      <c r="C18" t="str">
        <f>VLOOKUP(G18,DetalleTiendas!A$2:S$1777,4,FALSE)</f>
        <v>EDS JUMBO-ANCLA</v>
      </c>
      <c r="D18" t="str">
        <f>VLOOKUP(G18,DetalleTiendas!A$2:S$1777,5,FALSE)</f>
        <v>CENTRO</v>
      </c>
      <c r="E18" t="str">
        <v>ENLACES</v>
      </c>
      <c r="F18" t="str">
        <v>NO</v>
      </c>
      <c r="G18" t="str">
        <v>Z046 ITAGUI</v>
      </c>
      <c r="I18" t="str">
        <v>Redes y Comunicaciones-NIVEL 2 - COL</v>
      </c>
      <c r="J18" t="str">
        <v>Guillermo Gutierrez</v>
      </c>
      <c r="K18" t="str">
        <v>CERRADO</v>
      </c>
      <c r="L18" t="str">
        <v>CERRADO</v>
      </c>
      <c r="M18" t="str">
        <v>BAJA</v>
      </c>
      <c r="N18">
        <v>45309</v>
      </c>
      <c r="O18">
        <v>0.7</v>
      </c>
      <c r="P18" t="str">
        <f>TEXT(N18,"MMMM")</f>
        <v>enero</v>
      </c>
      <c r="Q18" t="str">
        <f>TEXT(N18,"aaaa")</f>
        <v>jueves</v>
      </c>
      <c r="R18">
        <v>45309</v>
      </c>
      <c r="S18">
        <v>0.7006944444444444</v>
      </c>
      <c r="T18">
        <v>0.7423611111111111</v>
      </c>
      <c r="U18">
        <f>((R18+T18) - (N18+O18))*24*60</f>
        <v>60.99999999976717</v>
      </c>
      <c r="V18" t="str">
        <f>SINGLE(IF(N18 * O18 * R18 * T18 * AO18 * AP18 = 0, "", LET(_xlpm.inicio, N18 + O18, _xlpm.fin, R18 + T18, _xlpm.dias, REDUCE(0, SEQUENCE(1 + INT(SINGLE(_xlpm.fin) - SINGLE(_xlpm.inicio)), 1, 0, 1), LAMBDA(_xlpm.acum,_xlpm.d, LET(_xlpm.dia, TRUNC(SINGLE(_xlpm.inicio)) + SINGLE(_xlpm.d), _xlpm.horaIni, IF(SINGLE(_xlpm.d) = 0, MAX(_xlpm.inicio, SINGLE(_xlpm.dia) + AO18), SINGLE(_xlpm.dia) + AO18), _xlpm.horaFin, IF(SINGLE(_xlpm.d) = INT(SINGLE(_xlpm.fin) - SINGLE(_xlpm.inicio)), MIN(_xlpm.fin, SINGLE(_xlpm.dia) + AP18), SINGLE(_xlpm.dia) + AP18), _xlpm.tiempo, MAX(0, SINGLE(_xlpm.horaFin) - SINGLE(_xlpm.horaIni)), SINGLE(_xlpm.acum) + SINGLE(_xlpm.tiempo)))), TEXT(SINGLE(_xlpm.dias), "h:mm"))))</f>
        <v>1:01</v>
      </c>
      <c r="W18" t="str">
        <f>TEXT((N18+S18) - (N18+O18), "h:mm")</f>
        <v>0:01</v>
      </c>
      <c r="X18" t="str">
        <v>CAIDA ENLACES</v>
      </c>
      <c r="Y18" t="str">
        <v>Red / Enlace / Proveedor</v>
      </c>
      <c r="Z18" t="str">
        <v xml:space="preserve">FALLA DE CABLEADO ACCES POINT - PROVEEDOR </v>
      </c>
      <c r="AA18" t="str">
        <v>Proveedor - Red/Infraestructura</v>
      </c>
      <c r="AB18" t="str">
        <v>SI</v>
      </c>
      <c r="AC18" t="str">
        <v>NO</v>
      </c>
      <c r="AD18" t="str">
        <v>NO</v>
      </c>
      <c r="AE18" t="str">
        <v>NO</v>
      </c>
      <c r="AF18" t="str">
        <v>EXTERNO</v>
      </c>
      <c r="AG18" t="str">
        <v>PROVEEDOR</v>
      </c>
      <c r="AH18" t="str">
        <v>revision conexiones tienda</v>
      </c>
      <c r="AK18" t="str">
        <v>Culminado 100%</v>
      </c>
      <c r="AN18" t="str" xml:space="preserve">
        <v xml:space="preserve">EQUIPOS SIN CONEXIÓN_x000d_
•        Se presenta falla en el cableado del Access Point del lado de la tienda que hace el bridge con la EDS. Se desplaza proveedor de cableado estructurado y se restablece la operación de la EDS._x000d_
*        Se desplaza proveedor de cableado estructurado y se restablece la operación de la EDS</v>
      </c>
      <c r="AO18">
        <v>0.3333333333333333</v>
      </c>
      <c r="AP18">
        <v>0.875</v>
      </c>
    </row>
    <row r="19" xml:space="preserve">
      <c r="A19">
        <v>420963</v>
      </c>
      <c r="B19" t="str">
        <f>VLOOKUP(G19,DetalleTiendas!A$2:S$1777,3,FALSE)</f>
        <v>SUPERMERCADOS</v>
      </c>
      <c r="C19" t="str">
        <f>VLOOKUP(G19,DetalleTiendas!A$2:S$1777,4,FALSE)</f>
        <v>METRO</v>
      </c>
      <c r="D19" t="str">
        <f>VLOOKUP(G19,DetalleTiendas!A$2:S$1777,5,FALSE)</f>
        <v>COSTA</v>
      </c>
      <c r="E19" t="str">
        <v>CORTE DE ENERGIA</v>
      </c>
      <c r="F19" t="str">
        <v>NO</v>
      </c>
      <c r="G19" t="str">
        <v>M049 LA 30</v>
      </c>
      <c r="I19" t="str">
        <v>Soporte_Onsite_REG_Costa_SM Colombia</v>
      </c>
      <c r="J19" t="str">
        <v>Celso Niebles</v>
      </c>
      <c r="K19" t="str">
        <v>CERRADO</v>
      </c>
      <c r="L19" t="str">
        <v>CERRADO</v>
      </c>
      <c r="M19" t="str">
        <v>MEDIA</v>
      </c>
      <c r="N19">
        <v>45311</v>
      </c>
      <c r="O19">
        <v>0.6770833333333334</v>
      </c>
      <c r="P19" t="str">
        <f>TEXT(N19,"MMMM")</f>
        <v>enero</v>
      </c>
      <c r="Q19" t="str">
        <f>TEXT(N19,"aaaa")</f>
        <v>sábado</v>
      </c>
      <c r="R19">
        <v>45311</v>
      </c>
      <c r="S19">
        <v>0.6833333333333333</v>
      </c>
      <c r="T19">
        <v>0.7256944444444444</v>
      </c>
      <c r="U19">
        <f>((R19+T19) - (N19+O19))*24*60</f>
        <v>69.9999999976717</v>
      </c>
      <c r="V19" t="str">
        <f>SINGLE(IF(N19 * O19 * R19 * T19 * AO19 * AP19 = 0, "", LET(_xlpm.inicio, N19 + O19, _xlpm.fin, R19 + T19, _xlpm.dias, REDUCE(0, SEQUENCE(1 + INT(SINGLE(_xlpm.fin) - SINGLE(_xlpm.inicio)), 1, 0, 1), LAMBDA(_xlpm.acum,_xlpm.d, LET(_xlpm.dia, TRUNC(SINGLE(_xlpm.inicio)) + SINGLE(_xlpm.d), _xlpm.horaIni, IF(SINGLE(_xlpm.d) = 0, MAX(_xlpm.inicio, SINGLE(_xlpm.dia) + AO19), SINGLE(_xlpm.dia) + AO19), _xlpm.horaFin, IF(SINGLE(_xlpm.d) = INT(SINGLE(_xlpm.fin) - SINGLE(_xlpm.inicio)), MIN(_xlpm.fin, SINGLE(_xlpm.dia) + AP19), SINGLE(_xlpm.dia) + AP19), _xlpm.tiempo, MAX(0, SINGLE(_xlpm.horaFin) - SINGLE(_xlpm.horaIni)), SINGLE(_xlpm.acum) + SINGLE(_xlpm.tiempo)))), TEXT(SINGLE(_xlpm.dias), "h:mm"))))</f>
        <v>1:10</v>
      </c>
      <c r="W19" t="str">
        <f>TEXT((N19+S19) - (N19+O19), "h:mm")</f>
        <v>0:09</v>
      </c>
      <c r="X19" t="str">
        <v>CORTE DE ENERGIA</v>
      </c>
      <c r="Y19" t="str">
        <v>Eléctrico / Energía</v>
      </c>
      <c r="Z19" t="str">
        <v>CORTE DE ENERGIA EN EL SECTOR</v>
      </c>
      <c r="AA19" t="str">
        <v>Infraestructura - Eléctrica</v>
      </c>
      <c r="AB19" t="str">
        <v>SI</v>
      </c>
      <c r="AC19" t="str">
        <v>SI</v>
      </c>
      <c r="AD19" t="str">
        <v>SI</v>
      </c>
      <c r="AE19" t="str">
        <v>SI</v>
      </c>
      <c r="AF19" t="str">
        <v>EXTERNO</v>
      </c>
      <c r="AG19" t="str">
        <v>PROVEEDOR</v>
      </c>
      <c r="AH19" t="str">
        <v>Restablecimiento UPS</v>
      </c>
      <c r="AK19" t="str">
        <v>Culminado 100%</v>
      </c>
      <c r="AN19" t="str" xml:space="preserve">
        <v xml:space="preserve">FALLA ELECTRICA_x000d_
•        Apagado de línea de cajas._x000d_
-        Se contacto al proveedor siete Ltda y este da las instrucciones para colocar la UPS en Bypass y restablecer la energía en la red regulada</v>
      </c>
      <c r="AO19">
        <v>0.3333333333333333</v>
      </c>
      <c r="AP19">
        <v>0.875</v>
      </c>
    </row>
    <row r="20" xml:space="preserve">
      <c r="A20">
        <v>420980</v>
      </c>
      <c r="B20" t="str">
        <f>VLOOKUP(G20,DetalleTiendas!A$2:S$1777,3,FALSE)</f>
        <v>MEJORAMIENTO DEL HOGAR</v>
      </c>
      <c r="C20" t="str">
        <f>VLOOKUP(G20,DetalleTiendas!A$2:S$1777,4,FALSE)</f>
        <v>EASY</v>
      </c>
      <c r="D20" t="str">
        <f>VLOOKUP(G20,DetalleTiendas!A$2:S$1777,5,FALSE)</f>
        <v>BOGOTA - EASY</v>
      </c>
      <c r="E20" t="str">
        <v>POS</v>
      </c>
      <c r="F20" t="str">
        <v>SI</v>
      </c>
      <c r="G20" t="str">
        <v>E805 CENTRO MAYOR</v>
      </c>
      <c r="I20" t="str">
        <v>Aplicaciones MDH_POS_ARS_Nivel1_Colombia</v>
      </c>
      <c r="J20" t="str">
        <v>Luis Alejandro Medina</v>
      </c>
      <c r="K20" t="str">
        <v>CERRADO</v>
      </c>
      <c r="L20" t="str">
        <v>CERRADO</v>
      </c>
      <c r="M20" t="str">
        <v>MEDIA</v>
      </c>
      <c r="N20">
        <v>45314</v>
      </c>
      <c r="O20">
        <v>0.8111111111111111</v>
      </c>
      <c r="P20" t="str">
        <f>TEXT(N20,"MMMM")</f>
        <v>enero</v>
      </c>
      <c r="Q20" t="str">
        <f>TEXT(N20,"aaaa")</f>
        <v>martes</v>
      </c>
      <c r="R20">
        <v>45315</v>
      </c>
      <c r="S20">
        <v>0.8111111111111111</v>
      </c>
      <c r="T20">
        <v>0.375</v>
      </c>
      <c r="U20">
        <f>((R20+T20) - (N20+O20))*24*60</f>
        <v>811.9999999960419</v>
      </c>
      <c r="V20" t="str">
        <f>SINGLE(IF(N20 * O20 * R20 * T20 * AO20 * AP20 = 0, "", LET(_xlpm.inicio, N20 + O20, _xlpm.fin, R20 + T20, _xlpm.dias, REDUCE(0, SEQUENCE(1 + INT(SINGLE(_xlpm.fin) - SINGLE(_xlpm.inicio)), 1, 0, 1), LAMBDA(_xlpm.acum,_xlpm.d, LET(_xlpm.dia, TRUNC(SINGLE(_xlpm.inicio)) + SINGLE(_xlpm.d), _xlpm.horaIni, IF(SINGLE(_xlpm.d) = 0, MAX(_xlpm.inicio, SINGLE(_xlpm.dia) + AO20), SINGLE(_xlpm.dia) + AO20), _xlpm.horaFin, IF(SINGLE(_xlpm.d) = INT(SINGLE(_xlpm.fin) - SINGLE(_xlpm.inicio)), MIN(_xlpm.fin, SINGLE(_xlpm.dia) + AP20), SINGLE(_xlpm.dia) + AP20), _xlpm.tiempo, MAX(0, SINGLE(_xlpm.horaFin) - SINGLE(_xlpm.horaIni)), SINGLE(_xlpm.acum) + SINGLE(_xlpm.tiempo)))), TEXT(SINGLE(_xlpm.dias), "h:mm"))))</f>
        <v>1:32</v>
      </c>
      <c r="W20" t="str">
        <f>TEXT((N20+S20) - (N20+O20), "h:mm")</f>
        <v>0:00</v>
      </c>
      <c r="X20" t="str">
        <v>FALLA CON EL CIERRE</v>
      </c>
      <c r="Y20" t="str">
        <v>Software / Actualización</v>
      </c>
      <c r="Z20" t="str">
        <v>BLOQUEO EN ELSERVIDOR</v>
      </c>
      <c r="AA20" t="str">
        <v>Software / Actualización</v>
      </c>
      <c r="AB20" t="str">
        <v>SI</v>
      </c>
      <c r="AC20" t="str">
        <v>NO</v>
      </c>
      <c r="AD20" t="str">
        <v>NO</v>
      </c>
      <c r="AE20" t="str">
        <v>NO</v>
      </c>
      <c r="AF20" t="str">
        <v>INTERNO</v>
      </c>
      <c r="AG20" t="str">
        <v>SISTEMAS</v>
      </c>
      <c r="AH20" t="str">
        <v>Se reinicia el microservicio</v>
      </c>
      <c r="AK20" t="str">
        <v>Culminado 100%</v>
      </c>
      <c r="AN20" t="str" xml:space="preserve">
        <v xml:space="preserve">FALLA EN CIERRE _x000d_
-        Se realizó el cierre y se valido el correcto cargue de transacciones La tienda quedo operativa_x000d_
</v>
      </c>
      <c r="AO20">
        <v>0.3333333333333333</v>
      </c>
      <c r="AP20">
        <v>0.875</v>
      </c>
    </row>
    <row r="21" xml:space="preserve">
      <c r="A21">
        <v>421020</v>
      </c>
      <c r="B21" t="str">
        <f>VLOOKUP(G21,DetalleTiendas!A$2:S$1777,3,FALSE)</f>
        <v>SUPERMERCADOS</v>
      </c>
      <c r="C21" t="str">
        <f>VLOOKUP(G21,DetalleTiendas!A$2:S$1777,4,FALSE)</f>
        <v>SPID</v>
      </c>
      <c r="D21" t="str">
        <f>VLOOKUP(G21,DetalleTiendas!A$2:S$1777,5,FALSE)</f>
        <v>BOGOTA</v>
      </c>
      <c r="E21" t="str">
        <v>CORTE DE ENERGIA</v>
      </c>
      <c r="F21" t="str">
        <v>NO</v>
      </c>
      <c r="G21" t="str">
        <v>SP303  CALLE 95</v>
      </c>
      <c r="I21" t="str">
        <v>Soporte_Onsite_BOGOTA</v>
      </c>
      <c r="J21" t="str">
        <v>Juan Fernando Rodriguez</v>
      </c>
      <c r="K21" t="str">
        <v>CERRADO</v>
      </c>
      <c r="L21" t="str">
        <v>CERRADO</v>
      </c>
      <c r="M21" t="str">
        <v>MEDIA</v>
      </c>
      <c r="N21">
        <v>45314</v>
      </c>
      <c r="O21">
        <v>0.38055555555555554</v>
      </c>
      <c r="P21" t="str">
        <f>TEXT(N21,"MMMM")</f>
        <v>enero</v>
      </c>
      <c r="Q21" t="str">
        <f>TEXT(N21,"aaaa")</f>
        <v>martes</v>
      </c>
      <c r="R21">
        <v>45314</v>
      </c>
      <c r="S21">
        <v>0.4125</v>
      </c>
      <c r="T21">
        <v>0.5833333333333334</v>
      </c>
      <c r="U21">
        <f>((R21+T21) - (N21+O21))*24*60</f>
        <v>291.9999999983702</v>
      </c>
      <c r="V21" t="str">
        <f>SINGLE(IF(N21 * O21 * R21 * T21 * AO21 * AP21 = 0, "", LET(_xlpm.inicio, N21 + O21, _xlpm.fin, R21 + T21, _xlpm.dias, REDUCE(0, SEQUENCE(1 + INT(SINGLE(_xlpm.fin) - SINGLE(_xlpm.inicio)), 1, 0, 1), LAMBDA(_xlpm.acum,_xlpm.d, LET(_xlpm.dia, TRUNC(SINGLE(_xlpm.inicio)) + SINGLE(_xlpm.d), _xlpm.horaIni, IF(SINGLE(_xlpm.d) = 0, MAX(_xlpm.inicio, SINGLE(_xlpm.dia) + AO21), SINGLE(_xlpm.dia) + AO21), _xlpm.horaFin, IF(SINGLE(_xlpm.d) = INT(SINGLE(_xlpm.fin) - SINGLE(_xlpm.inicio)), MIN(_xlpm.fin, SINGLE(_xlpm.dia) + AP21), SINGLE(_xlpm.dia) + AP21), _xlpm.tiempo, MAX(0, SINGLE(_xlpm.horaFin) - SINGLE(_xlpm.horaIni)), SINGLE(_xlpm.acum) + SINGLE(_xlpm.tiempo)))), TEXT(SINGLE(_xlpm.dias), "h:mm"))))</f>
        <v>4:52</v>
      </c>
      <c r="W21" t="str">
        <f>TEXT((N21+S21) - (N21+O21), "h:mm")</f>
        <v>0:46</v>
      </c>
      <c r="X21" t="str">
        <v>CORTE DE ENERGIA</v>
      </c>
      <c r="Y21" t="str">
        <v>Eléctrico / Energía</v>
      </c>
      <c r="Z21" t="str">
        <v>CORTE DE ENERGIA EN EL SECTOR</v>
      </c>
      <c r="AA21" t="str">
        <v>Infraestructura - Eléctrica</v>
      </c>
      <c r="AB21" t="str">
        <v>SI</v>
      </c>
      <c r="AC21" t="str">
        <v>SI</v>
      </c>
      <c r="AD21" t="str">
        <v>SI</v>
      </c>
      <c r="AE21" t="str">
        <v>SI</v>
      </c>
      <c r="AF21" t="str">
        <v>EXTERNO</v>
      </c>
      <c r="AG21" t="str">
        <v>PROVEEDOR</v>
      </c>
      <c r="AH21" t="str">
        <v>Ajuste por parte del Proveedor</v>
      </c>
      <c r="AK21" t="str">
        <v>Culminado 100%</v>
      </c>
      <c r="AN21" t="str" xml:space="preserve">
        <v xml:space="preserve">FALLA ELECTRICA_x000d_
•        Se restablece energía por parte del proveedor se inicializan cajas y equipo de comunicación queda en operación_x000d_
-        se presenta novedad eléctrica por parte del proveedor de energía de la zona</v>
      </c>
      <c r="AO21">
        <v>0.3333333333333333</v>
      </c>
      <c r="AP21">
        <v>0.875</v>
      </c>
    </row>
    <row r="22" xml:space="preserve">
      <c r="A22">
        <v>421520</v>
      </c>
      <c r="B22" t="str">
        <f>VLOOKUP(G22,DetalleTiendas!A$2:S$1777,3,FALSE)</f>
        <v>PAIS</v>
      </c>
      <c r="C22" t="str">
        <f>VLOOKUP(G22,DetalleTiendas!A$2:S$1777,4,FALSE)</f>
        <v>PAIS</v>
      </c>
      <c r="D22" t="str">
        <f>VLOOKUP(G22,DetalleTiendas!A$2:S$1777,5,FALSE)</f>
        <v>PAIS</v>
      </c>
      <c r="E22" t="str">
        <v>GENESIX</v>
      </c>
      <c r="F22" t="str">
        <v>N/A</v>
      </c>
      <c r="G22" t="str">
        <v>PAIS</v>
      </c>
      <c r="I22" t="str">
        <v>SC_Comercial_Genesix</v>
      </c>
      <c r="J22" t="str">
        <v>Jairo Ernesto Roa</v>
      </c>
      <c r="K22" t="str">
        <v>CERRADO</v>
      </c>
      <c r="L22" t="str">
        <v>CERRADO</v>
      </c>
      <c r="M22" t="str">
        <v>ALTA</v>
      </c>
      <c r="N22">
        <v>45315</v>
      </c>
      <c r="O22">
        <v>0.2916666666666667</v>
      </c>
      <c r="P22" t="str">
        <f>TEXT(N22,"MMMM")</f>
        <v>enero</v>
      </c>
      <c r="Q22" t="str">
        <f>TEXT(N22,"aaaa")</f>
        <v>miércoles</v>
      </c>
      <c r="R22">
        <v>45315</v>
      </c>
      <c r="S22">
        <v>0.45625</v>
      </c>
      <c r="T22">
        <v>0.8333333333333334</v>
      </c>
      <c r="U22">
        <f>((R22+T22) - (N22+O22))*24*60</f>
        <v>780.0000000069849</v>
      </c>
      <c r="V22" t="str">
        <f>SINGLE(IF(N22 * O22 * R22 * T22 * AO22 * AP22 = 0, "", LET(_xlpm.inicio, N22 + O22, _xlpm.fin, R22 + T22, _xlpm.dias, REDUCE(0, SEQUENCE(1 + INT(SINGLE(_xlpm.fin) - SINGLE(_xlpm.inicio)), 1, 0, 1), LAMBDA(_xlpm.acum,_xlpm.d, LET(_xlpm.dia, TRUNC(SINGLE(_xlpm.inicio)) + SINGLE(_xlpm.d), _xlpm.horaIni, IF(SINGLE(_xlpm.d) = 0, MAX(_xlpm.inicio, SINGLE(_xlpm.dia) + AO22), SINGLE(_xlpm.dia) + AO22), _xlpm.horaFin, IF(SINGLE(_xlpm.d) = INT(SINGLE(_xlpm.fin) - SINGLE(_xlpm.inicio)), MIN(_xlpm.fin, SINGLE(_xlpm.dia) + AP22), SINGLE(_xlpm.dia) + AP22), _xlpm.tiempo, MAX(0, SINGLE(_xlpm.horaFin) - SINGLE(_xlpm.horaIni)), SINGLE(_xlpm.acum) + SINGLE(_xlpm.tiempo)))), TEXT(SINGLE(_xlpm.dias), "h:mm"))))</f>
        <v>12:00</v>
      </c>
      <c r="W22" t="str">
        <f>TEXT((N22+S22) - (N22+O22), "h:mm")</f>
        <v>3:57</v>
      </c>
      <c r="X22" t="str">
        <v>FALLA EN LA ETIQUETA DE CHARCUTERIA</v>
      </c>
      <c r="Y22" t="str">
        <v>Operación Interna / Parametrizacion</v>
      </c>
      <c r="Z22" t="str">
        <v xml:space="preserve">ERROR HUMANO </v>
      </c>
      <c r="AA22" t="str">
        <v>Error de Usuario</v>
      </c>
      <c r="AB22" t="str">
        <v>SI</v>
      </c>
      <c r="AC22" t="str">
        <v>NO</v>
      </c>
      <c r="AD22" t="str">
        <v>NO</v>
      </c>
      <c r="AE22" t="str">
        <v>NO</v>
      </c>
      <c r="AF22" t="str">
        <v>INTERNO</v>
      </c>
      <c r="AG22" t="str">
        <v>NEGOCIO</v>
      </c>
      <c r="AH22" t="str">
        <v>Integracion / Desarrollo</v>
      </c>
      <c r="AK22" t="str">
        <v>Culminado 100%</v>
      </c>
      <c r="AN22" t="str" xml:space="preserve">
        <v xml:space="preserve">FALLO DE DATOS  _x000d_
•	Campos vacíos al momento de la búsqueda de cierto productos area cartuchería_x000d_
* 	Se realiza repise de los datos de ingredientes; tabla nutricional y registro sanitario de los artículos de charcutería; adicional se aplica novedad para que puedan realizar las impresiones correspondientes_x000d_
- 	La novedad fue causada debido a un repise solicitado por el área de innovación en el cual dejaron dichos datos vacíos (error humano).</v>
      </c>
      <c r="AO22">
        <v>0.3333333333333333</v>
      </c>
      <c r="AP22">
        <v>0.875</v>
      </c>
    </row>
    <row r="23" xml:space="preserve">
      <c r="A23">
        <v>421534</v>
      </c>
      <c r="B23" t="str">
        <f>VLOOKUP(G23,DetalleTiendas!A$2:S$1777,3,FALSE)</f>
        <v>SUPERMERCADOS</v>
      </c>
      <c r="C23" t="str">
        <f>VLOOKUP(G23,DetalleTiendas!A$2:S$1777,4,FALSE)</f>
        <v>METRO</v>
      </c>
      <c r="D23" t="str">
        <f>VLOOKUP(G23,DetalleTiendas!A$2:S$1777,5,FALSE)</f>
        <v>COSTA</v>
      </c>
      <c r="E23" t="str">
        <v>ENLACES</v>
      </c>
      <c r="F23" t="str">
        <v>N/A</v>
      </c>
      <c r="G23" t="str">
        <v>M040 RIOHACHA</v>
      </c>
      <c r="I23" t="str">
        <v>Redes y Comunicaciones-NIVEL 2 - COL</v>
      </c>
      <c r="J23" t="str">
        <v>Guillermo Gutierrez</v>
      </c>
      <c r="K23" t="str">
        <v>CERRADO</v>
      </c>
      <c r="L23" t="str">
        <v>CERRADO</v>
      </c>
      <c r="M23" t="str">
        <v>MEDIA</v>
      </c>
      <c r="N23">
        <v>45315</v>
      </c>
      <c r="O23">
        <v>0.4895833333333333</v>
      </c>
      <c r="P23" t="str">
        <f>TEXT(N23,"MMMM")</f>
        <v>enero</v>
      </c>
      <c r="Q23" t="str">
        <f>TEXT(N23,"aaaa")</f>
        <v>miércoles</v>
      </c>
      <c r="R23">
        <v>45315</v>
      </c>
      <c r="S23">
        <v>0.4895833333333333</v>
      </c>
      <c r="T23">
        <v>0.65625</v>
      </c>
      <c r="U23">
        <f>((R23+T23) - (N23+O23))*24*60</f>
        <v>239.99999999650754</v>
      </c>
      <c r="V23" t="str">
        <f>SINGLE(IF(N23 * O23 * R23 * T23 * AO23 * AP23 = 0, "", LET(_xlpm.inicio, N23 + O23, _xlpm.fin, R23 + T23, _xlpm.dias, REDUCE(0, SEQUENCE(1 + INT(SINGLE(_xlpm.fin) - SINGLE(_xlpm.inicio)), 1, 0, 1), LAMBDA(_xlpm.acum,_xlpm.d, LET(_xlpm.dia, TRUNC(SINGLE(_xlpm.inicio)) + SINGLE(_xlpm.d), _xlpm.horaIni, IF(SINGLE(_xlpm.d) = 0, MAX(_xlpm.inicio, SINGLE(_xlpm.dia) + AO23), SINGLE(_xlpm.dia) + AO23), _xlpm.horaFin, IF(SINGLE(_xlpm.d) = INT(SINGLE(_xlpm.fin) - SINGLE(_xlpm.inicio)), MIN(_xlpm.fin, SINGLE(_xlpm.dia) + AP23), SINGLE(_xlpm.dia) + AP23), _xlpm.tiempo, MAX(0, SINGLE(_xlpm.horaFin) - SINGLE(_xlpm.horaIni)), SINGLE(_xlpm.acum) + SINGLE(_xlpm.tiempo)))), TEXT(SINGLE(_xlpm.dias), "h:mm"))))</f>
        <v>4:00</v>
      </c>
      <c r="W23" t="str">
        <f>TEXT((N23+S23) - (N23+O23), "h:mm")</f>
        <v>0:00</v>
      </c>
      <c r="X23" t="str">
        <v>FALLAS CON INGRESO A PAGINAS WEB</v>
      </c>
      <c r="Y23" t="str">
        <v>Operación Interna / Parametrizacion</v>
      </c>
      <c r="Z23" t="str">
        <v>RESTRIGCIONES FIREWALL</v>
      </c>
      <c r="AA23" t="str">
        <v>Parametrizacion en curso</v>
      </c>
      <c r="AB23" t="str">
        <v>NO</v>
      </c>
      <c r="AC23" t="str">
        <v>NO</v>
      </c>
      <c r="AD23" t="str">
        <v>NO</v>
      </c>
      <c r="AE23" t="str">
        <v>NO</v>
      </c>
      <c r="AF23" t="str">
        <v>INTERNO</v>
      </c>
      <c r="AG23" t="str">
        <v>SISTEMAS</v>
      </c>
      <c r="AH23" t="str">
        <v>Cambio Equipo</v>
      </c>
      <c r="AK23" t="str">
        <v>Culminado 100%</v>
      </c>
      <c r="AN23" t="str" xml:space="preserve">
        <v xml:space="preserve">FALLA EN ACCES A PAG WEB |Ubits| Portal de Afiliación de Empleados| Mi tienda_x000d_
•	Al ingresar en las pág. correspondientes en los computadores corporativos no deja ingresar a ninguna d estas pág. y adicional tienen novedad con el ingreso a una aplicación que la manejan desde la pda del área de eccommerce._x000d_
* 	Etas novedades de acceso se deben a que el fortinet que es el firmware de la tienda perdió la licencia y por ende dejo de funcionar el ingreso a estas pág. _x000d_
- 	ya no tenemos más licencia para ese equipo ya que está obsoleto y se debe cambiar por renovación tecnológica)._x000d_
</v>
      </c>
      <c r="AO23">
        <v>0.3333333333333333</v>
      </c>
      <c r="AP23">
        <v>0.875</v>
      </c>
    </row>
    <row r="24" xml:space="preserve">
      <c r="A24">
        <v>421541</v>
      </c>
      <c r="B24" t="str">
        <f>VLOOKUP(G24,DetalleTiendas!A$2:S$1777,3,FALSE)</f>
        <v>SUPERMERCADOS</v>
      </c>
      <c r="C24" t="str">
        <f>VLOOKUP(G24,DetalleTiendas!A$2:S$1777,4,FALSE)</f>
        <v>JUMBO</v>
      </c>
      <c r="D24" t="str">
        <f>VLOOKUP(G24,DetalleTiendas!A$2:S$1777,5,FALSE)</f>
        <v>CENTRO</v>
      </c>
      <c r="E24" t="str">
        <v>POS</v>
      </c>
      <c r="F24" t="str">
        <v>SI</v>
      </c>
      <c r="G24" t="str">
        <v>J103 CABECERA</v>
      </c>
      <c r="I24" t="str">
        <v>Mesas Especializadas Colombia</v>
      </c>
      <c r="J24" t="str">
        <v>Oscar Ramirez</v>
      </c>
      <c r="K24" t="str">
        <v>CERRADO</v>
      </c>
      <c r="L24" t="str">
        <v>CERRADO</v>
      </c>
      <c r="M24" t="str">
        <v>BAJA</v>
      </c>
      <c r="N24">
        <v>45315</v>
      </c>
      <c r="O24">
        <v>0.4513888888888889</v>
      </c>
      <c r="P24" t="str">
        <f>TEXT(N24,"MMMM")</f>
        <v>enero</v>
      </c>
      <c r="Q24" t="str">
        <f>TEXT(N24,"aaaa")</f>
        <v>miércoles</v>
      </c>
      <c r="R24">
        <v>45315</v>
      </c>
      <c r="S24">
        <v>0.5</v>
      </c>
      <c r="T24">
        <v>0.5347222222222222</v>
      </c>
      <c r="U24">
        <f>((R24+T24) - (N24+O24))*24*60</f>
        <v>119.99999999301508</v>
      </c>
      <c r="V24" t="str">
        <f>SINGLE(IF(N24 * O24 * R24 * T24 * AO24 * AP24 = 0, "", LET(_xlpm.inicio, N24 + O24, _xlpm.fin, R24 + T24, _xlpm.dias, REDUCE(0, SEQUENCE(1 + INT(SINGLE(_xlpm.fin) - SINGLE(_xlpm.inicio)), 1, 0, 1), LAMBDA(_xlpm.acum,_xlpm.d, LET(_xlpm.dia, TRUNC(SINGLE(_xlpm.inicio)) + SINGLE(_xlpm.d), _xlpm.horaIni, IF(SINGLE(_xlpm.d) = 0, MAX(_xlpm.inicio, SINGLE(_xlpm.dia) + AO24), SINGLE(_xlpm.dia) + AO24), _xlpm.horaFin, IF(SINGLE(_xlpm.d) = INT(SINGLE(_xlpm.fin) - SINGLE(_xlpm.inicio)), MIN(_xlpm.fin, SINGLE(_xlpm.dia) + AP24), SINGLE(_xlpm.dia) + AP24), _xlpm.tiempo, MAX(0, SINGLE(_xlpm.horaFin) - SINGLE(_xlpm.horaIni)), SINGLE(_xlpm.acum) + SINGLE(_xlpm.tiempo)))), TEXT(SINGLE(_xlpm.dias), "h:mm"))))</f>
        <v>2:00</v>
      </c>
      <c r="W24" t="str">
        <f>TEXT((N24+S24) - (N24+O24), "h:mm")</f>
        <v>1:10</v>
      </c>
      <c r="X24" t="str">
        <v>SCO FUERA DE SERVICIO</v>
      </c>
      <c r="Y24" t="str">
        <v>Operación Interna / Parametrizacion</v>
      </c>
      <c r="Z24" t="str">
        <v>SPP FALLIDO</v>
      </c>
      <c r="AA24" t="str">
        <v>Parametrizacion en curso</v>
      </c>
      <c r="AB24" t="str">
        <v>SI</v>
      </c>
      <c r="AC24" t="str">
        <v>NO</v>
      </c>
      <c r="AD24" t="str">
        <v>NO</v>
      </c>
      <c r="AE24" t="str">
        <v>NO</v>
      </c>
      <c r="AF24" t="str">
        <v>INTERNO</v>
      </c>
      <c r="AG24" t="str">
        <v>SISTEMAS</v>
      </c>
      <c r="AH24" t="str">
        <v>Integracion / Desarrollo</v>
      </c>
      <c r="AK24" t="str">
        <v>Culminado 100%</v>
      </c>
      <c r="AN24" t="str" xml:space="preserve">
        <v xml:space="preserve">SCO fuera de servicio_x000d_
•        Se restablece energía por parte del proveedor se inicializan cajas y equipo de comunicación queda en operación_x000d_
*        se actualizo librerías (libunisys.so.3.04 y libconnect.so.3.04); ticket_info en Unisys.db; campos en unisys_app_parameters y id_num_electronica en servidor;_x000d_
incluida la tienda Tp103 (Jumbo Cabecera); debido a esto la tienda poseía una compilación antigua de librerías que fue necesario repisar con las entregadas en el spp y con esto queda operativas las cajas reportaras_x000d_
-        Se revisaron las POS y nos recomendaron pasar la versión parámetros de otra tienda y funcionó ya que estos SCO no la tenían.</v>
      </c>
      <c r="AO24">
        <v>0.3333333333333333</v>
      </c>
      <c r="AP24">
        <v>0.875</v>
      </c>
    </row>
    <row r="25" xml:space="preserve">
      <c r="A25">
        <v>425348</v>
      </c>
      <c r="B25" t="str">
        <f>VLOOKUP(G25,DetalleTiendas!A$2:S$1777,3,FALSE)</f>
        <v>MEJORAMIENTO DEL HOGAR</v>
      </c>
      <c r="C25" t="str">
        <f>VLOOKUP(G25,DetalleTiendas!A$2:S$1777,4,FALSE)</f>
        <v>EASY</v>
      </c>
      <c r="D25" t="str">
        <f>VLOOKUP(G25,DetalleTiendas!A$2:S$1777,5,FALSE)</f>
        <v>CENTRO - EASY</v>
      </c>
      <c r="E25" t="str">
        <v>ENLACES</v>
      </c>
      <c r="F25" t="str">
        <v>NO</v>
      </c>
      <c r="G25" t="str">
        <v>E814 4SUR</v>
      </c>
      <c r="I25" t="str">
        <v>Redes y Comunicaciones-NIVEL 2 - COL</v>
      </c>
      <c r="J25" t="str">
        <v>Guillermo Gutierrez</v>
      </c>
      <c r="K25" t="str">
        <v>CERRADO</v>
      </c>
      <c r="L25" t="str">
        <v>CERRADO</v>
      </c>
      <c r="M25" t="str">
        <v>BAJA</v>
      </c>
      <c r="N25">
        <v>45315</v>
      </c>
      <c r="O25">
        <v>0.6666666666666666</v>
      </c>
      <c r="P25" t="str">
        <f>TEXT(N25,"MMMM")</f>
        <v>enero</v>
      </c>
      <c r="Q25" t="str">
        <f>TEXT(N25,"aaaa")</f>
        <v>miércoles</v>
      </c>
      <c r="R25">
        <v>45315</v>
      </c>
      <c r="S25">
        <v>0.6736111111111112</v>
      </c>
      <c r="T25">
        <v>0.7083333333333334</v>
      </c>
      <c r="U25">
        <f>((R25+T25) - (N25+O25))*24*60</f>
        <v>60.00000000698492</v>
      </c>
      <c r="V25" t="str">
        <f>SINGLE(IF(N25 * O25 * R25 * T25 * AO25 * AP25 = 0, "", LET(_xlpm.inicio, N25 + O25, _xlpm.fin, R25 + T25, _xlpm.dias, REDUCE(0, SEQUENCE(1 + INT(SINGLE(_xlpm.fin) - SINGLE(_xlpm.inicio)), 1, 0, 1), LAMBDA(_xlpm.acum,_xlpm.d, LET(_xlpm.dia, TRUNC(SINGLE(_xlpm.inicio)) + SINGLE(_xlpm.d), _xlpm.horaIni, IF(SINGLE(_xlpm.d) = 0, MAX(_xlpm.inicio, SINGLE(_xlpm.dia) + AO25), SINGLE(_xlpm.dia) + AO25), _xlpm.horaFin, IF(SINGLE(_xlpm.d) = INT(SINGLE(_xlpm.fin) - SINGLE(_xlpm.inicio)), MIN(_xlpm.fin, SINGLE(_xlpm.dia) + AP25), SINGLE(_xlpm.dia) + AP25), _xlpm.tiempo, MAX(0, SINGLE(_xlpm.horaFin) - SINGLE(_xlpm.horaIni)), SINGLE(_xlpm.acum) + SINGLE(_xlpm.tiempo)))), TEXT(SINGLE(_xlpm.dias), "h:mm"))))</f>
        <v>1:00</v>
      </c>
      <c r="W25" t="str">
        <f>TEXT((N25+S25) - (N25+O25), "h:mm")</f>
        <v>0:10</v>
      </c>
      <c r="X25" t="str">
        <v>CAIDA ENLACES</v>
      </c>
      <c r="Y25" t="str">
        <v>Red / Enlace / Proveedor</v>
      </c>
      <c r="Z25" t="str">
        <v>CORTE EN LA FIBRA DEL PROVEEDOR - CLARO</v>
      </c>
      <c r="AA25" t="str">
        <v>Proveedor - Red/Infraestructura</v>
      </c>
      <c r="AB25" t="str">
        <v>SI</v>
      </c>
      <c r="AC25" t="str">
        <v>NO</v>
      </c>
      <c r="AD25" t="str">
        <v>NO</v>
      </c>
      <c r="AE25" t="str">
        <v>NO</v>
      </c>
      <c r="AF25" t="str">
        <v>EXTERNO</v>
      </c>
      <c r="AG25" t="str">
        <v>PROVEEDOR</v>
      </c>
      <c r="AH25" t="str">
        <v>Ajuste por parte del Proveedor</v>
      </c>
      <c r="AK25" t="str">
        <v>Culminado 100%</v>
      </c>
      <c r="AN25" t="str" xml:space="preserve">
        <v xml:space="preserve">Tienda Sin Red | Corte en la fibra de claro | _x000d_
•        FALLA DE ENLACES Servicio Afectado Inicial: ENLACES _x000d_
*        Por corte en la fibra por parte del proveedor de CLARO se hace notificación y después uso del segundo enlace para seguir con el funcionamiento. _x000d_
-        Se encontró corte de fibra por parte de claro; se envía cuadrilla para empalmar la fibra para solventar el problema con el enlace_x000d_
</v>
      </c>
      <c r="AO25">
        <v>0.3333333333333333</v>
      </c>
      <c r="AP25">
        <v>0.875</v>
      </c>
    </row>
    <row r="26" xml:space="preserve">
      <c r="A26">
        <v>425319</v>
      </c>
      <c r="B26" t="str">
        <f>VLOOKUP(G26,DetalleTiendas!A$2:S$1777,3,FALSE)</f>
        <v>SUPERMERCADOS</v>
      </c>
      <c r="C26" t="str">
        <f>VLOOKUP(G26,DetalleTiendas!A$2:S$1777,4,FALSE)</f>
        <v>METRO</v>
      </c>
      <c r="D26" t="str">
        <f>VLOOKUP(G26,DetalleTiendas!A$2:S$1777,5,FALSE)</f>
        <v>BOGOTA</v>
      </c>
      <c r="E26" t="str">
        <v>POS</v>
      </c>
      <c r="F26" t="str">
        <v>SI</v>
      </c>
      <c r="G26" t="str">
        <v>M124 ALQUERIA</v>
      </c>
      <c r="I26" t="str">
        <v>Mesas Especializadas Colombia</v>
      </c>
      <c r="J26" t="str">
        <v>Oscar Ramirez</v>
      </c>
      <c r="K26" t="str">
        <v>CERRADO</v>
      </c>
      <c r="L26" t="str">
        <v>CERRADO</v>
      </c>
      <c r="M26" t="str">
        <v>MEDIA</v>
      </c>
      <c r="N26">
        <v>45317</v>
      </c>
      <c r="O26">
        <v>0.31875</v>
      </c>
      <c r="P26" t="str">
        <f>TEXT(N26,"MMMM")</f>
        <v>enero</v>
      </c>
      <c r="Q26" t="str">
        <f>TEXT(N26,"aaaa")</f>
        <v>viernes</v>
      </c>
      <c r="R26">
        <v>45317</v>
      </c>
      <c r="S26">
        <v>0.31875</v>
      </c>
      <c r="T26">
        <v>0.3298611111111111</v>
      </c>
      <c r="U26">
        <f>((R26+T26) - (N26+O26))*24*60</f>
        <v>15.99999999976717</v>
      </c>
      <c r="V26" t="str">
        <f>SINGLE(IF(N26 * O26 * R26 * T26 * AO26 * AP26 = 0, "", LET(_xlpm.inicio, N26 + O26, _xlpm.fin, R26 + T26, _xlpm.dias, REDUCE(0, SEQUENCE(1 + INT(SINGLE(_xlpm.fin) - SINGLE(_xlpm.inicio)), 1, 0, 1), LAMBDA(_xlpm.acum,_xlpm.d, LET(_xlpm.dia, TRUNC(SINGLE(_xlpm.inicio)) + SINGLE(_xlpm.d), _xlpm.horaIni, IF(SINGLE(_xlpm.d) = 0, MAX(_xlpm.inicio, SINGLE(_xlpm.dia) + AO26), SINGLE(_xlpm.dia) + AO26), _xlpm.horaFin, IF(SINGLE(_xlpm.d) = INT(SINGLE(_xlpm.fin) - SINGLE(_xlpm.inicio)), MIN(_xlpm.fin, SINGLE(_xlpm.dia) + AP26), SINGLE(_xlpm.dia) + AP26), _xlpm.tiempo, MAX(0, SINGLE(_xlpm.horaFin) - SINGLE(_xlpm.horaIni)), SINGLE(_xlpm.acum) + SINGLE(_xlpm.tiempo)))), TEXT(SINGLE(_xlpm.dias), "h:mm"))))</f>
        <v>0:00</v>
      </c>
      <c r="W26" t="str">
        <f>TEXT((N26+S26) - (N26+O26), "h:mm")</f>
        <v>0:00</v>
      </c>
      <c r="X26" t="str">
        <v>TIQUETE NO VALIDO EN POS</v>
      </c>
      <c r="Y26" t="str">
        <v>Software / Actualización</v>
      </c>
      <c r="Z26" t="str">
        <v>SSP FALLIDO: FALLA EN BASE DE DATOS</v>
      </c>
      <c r="AA26" t="str">
        <v>Software / Actualización</v>
      </c>
      <c r="AB26" t="str">
        <v>SI</v>
      </c>
      <c r="AC26" t="str">
        <v>NO</v>
      </c>
      <c r="AD26" t="str">
        <v>NO</v>
      </c>
      <c r="AE26" t="str">
        <v>NO</v>
      </c>
      <c r="AF26" t="str">
        <v>INTERNO</v>
      </c>
      <c r="AG26" t="str">
        <v>SISTEMAS</v>
      </c>
      <c r="AH26" t="str">
        <v>Integracion / Desarrollo</v>
      </c>
      <c r="AK26" t="str">
        <v>Culminado 100%</v>
      </c>
      <c r="AN26" t="str" xml:space="preserve">
        <v xml:space="preserve">FALLA EN LAS CAJAS_x000d_
•        Se presenta error al imprimir ticket ya que al salir sale ticket no valido  _x000d_
*        Se realizo la validación y las pos luego de realizar el cierre no tomo el cambio realizo mediante el spp del a noche anterior; se procedió a actualizar la unisys.db con la resolución de la facturación; y se constata con la tienda para validar el cambio.</v>
      </c>
      <c r="AO26">
        <v>0.3333333333333333</v>
      </c>
      <c r="AP26">
        <v>0.875</v>
      </c>
    </row>
    <row r="27" xml:space="preserve">
      <c r="A27">
        <v>427415</v>
      </c>
      <c r="B27" t="str">
        <f>VLOOKUP(G27,DetalleTiendas!A$2:S$1777,3,FALSE)</f>
        <v>SUPERMERCADOS</v>
      </c>
      <c r="C27" t="str">
        <f>VLOOKUP(G27,DetalleTiendas!A$2:S$1777,4,FALSE)</f>
        <v>JUMBO</v>
      </c>
      <c r="D27" t="str">
        <f>VLOOKUP(G27,DetalleTiendas!A$2:S$1777,5,FALSE)</f>
        <v>COSTA</v>
      </c>
      <c r="E27" t="str">
        <v>POS</v>
      </c>
      <c r="F27" t="str">
        <v>N/A</v>
      </c>
      <c r="G27" t="str">
        <v>J043 ALTOS DEL PRADO</v>
      </c>
      <c r="I27" t="str">
        <v>Soporte_Onsite_REG_Costa_SM_Colombia</v>
      </c>
      <c r="J27" t="str">
        <v>Celso Niebles</v>
      </c>
      <c r="K27" t="str">
        <v>ABIERTO</v>
      </c>
      <c r="L27" t="str">
        <v>CERRADO</v>
      </c>
      <c r="M27" t="str">
        <v>BAJA</v>
      </c>
      <c r="N27">
        <v>45318</v>
      </c>
      <c r="O27">
        <v>0.5777777777777777</v>
      </c>
      <c r="P27" t="str">
        <f>TEXT(N27,"MMMM")</f>
        <v>enero</v>
      </c>
      <c r="Q27" t="str">
        <f>TEXT(N27,"aaaa")</f>
        <v>sábado</v>
      </c>
      <c r="R27">
        <v>45320</v>
      </c>
      <c r="S27">
        <v>0.7138888888888889</v>
      </c>
      <c r="T27">
        <v>0.3423611111111111</v>
      </c>
      <c r="U27">
        <f>((R27+T27) - (N27+O27))*24*60</f>
        <v>2541.000000005588</v>
      </c>
      <c r="V27" t="str">
        <f>SINGLE(IF(N27 * O27 * R27 * T27 * AO27 * AP27 = 0, "", LET(_xlpm.inicio, N27 + O27, _xlpm.fin, R27 + T27, _xlpm.dias, REDUCE(0, SEQUENCE(1 + INT(SINGLE(_xlpm.fin) - SINGLE(_xlpm.inicio)), 1, 0, 1), LAMBDA(_xlpm.acum,_xlpm.d, LET(_xlpm.dia, TRUNC(SINGLE(_xlpm.inicio)) + SINGLE(_xlpm.d), _xlpm.horaIni, IF(SINGLE(_xlpm.d) = 0, MAX(_xlpm.inicio, SINGLE(_xlpm.dia) + AO27), SINGLE(_xlpm.dia) + AO27), _xlpm.horaFin, IF(SINGLE(_xlpm.d) = INT(SINGLE(_xlpm.fin) - SINGLE(_xlpm.inicio)), MIN(_xlpm.fin, SINGLE(_xlpm.dia) + AP27), SINGLE(_xlpm.dia) + AP27), _xlpm.tiempo, MAX(0, SINGLE(_xlpm.horaFin) - SINGLE(_xlpm.horaIni)), SINGLE(_xlpm.acum) + SINGLE(_xlpm.tiempo)))), TEXT(SINGLE(_xlpm.dias), "h:mm"))))</f>
        <v>20:08</v>
      </c>
      <c r="W27" t="str">
        <f>TEXT((N27+S27) - (N27+O27), "h:mm")</f>
        <v>3:16</v>
      </c>
      <c r="X27" t="str">
        <v>BLOQUEO POS</v>
      </c>
      <c r="Y27" t="str">
        <v>Operación Interna / Parametrizacion</v>
      </c>
      <c r="Z27" t="str">
        <v>BLOQUEO DE POS - 6</v>
      </c>
      <c r="AA27" t="str">
        <v>Parametrizacion en curso</v>
      </c>
      <c r="AB27" t="str">
        <v>SI</v>
      </c>
      <c r="AC27" t="str">
        <v>NO</v>
      </c>
      <c r="AD27" t="str">
        <v>NO</v>
      </c>
      <c r="AE27" t="str">
        <v>NO</v>
      </c>
      <c r="AF27" t="str">
        <v>INTERNO</v>
      </c>
      <c r="AG27" t="str">
        <v>SISTEMAS</v>
      </c>
      <c r="AH27" t="str">
        <v>Se reinicia el microservicio que se conecta con el pos</v>
      </c>
      <c r="AK27" t="str">
        <v>Culminado 100%</v>
      </c>
      <c r="AN27" t="str" xml:space="preserve">
        <v xml:space="preserve">POS 6 BLOQUEADA_x000d_
•         Se hace el reinicio el lunes en la mañana._x000d_
*      Se resuelve el problema</v>
      </c>
      <c r="AO27">
        <v>0.3333333333333333</v>
      </c>
      <c r="AP27">
        <v>0.875</v>
      </c>
    </row>
    <row r="28" xml:space="preserve">
      <c r="A28">
        <v>432127</v>
      </c>
      <c r="B28" t="str">
        <f>VLOOKUP(G28,DetalleTiendas!A$2:S$1777,3,FALSE)</f>
        <v>SUPERMERCADOS</v>
      </c>
      <c r="C28" t="str">
        <f>VLOOKUP(G28,DetalleTiendas!A$2:S$1777,4,FALSE)</f>
        <v>JUMBO</v>
      </c>
      <c r="D28" t="str">
        <f>VLOOKUP(G28,DetalleTiendas!A$2:S$1777,5,FALSE)</f>
        <v>BOGOTA</v>
      </c>
      <c r="E28" t="str">
        <v>POS</v>
      </c>
      <c r="F28" t="str">
        <v>SI</v>
      </c>
      <c r="G28" t="str">
        <v>J070 SUBA</v>
      </c>
      <c r="I28" t="str">
        <v>Mesas Especializadas Colombia</v>
      </c>
      <c r="J28" t="str">
        <v>Oscar Ramirez</v>
      </c>
      <c r="K28" t="str">
        <v>CERRADO</v>
      </c>
      <c r="L28" t="str">
        <v>CERRADO</v>
      </c>
      <c r="M28" t="str">
        <v>MEDIA</v>
      </c>
      <c r="N28">
        <v>45318</v>
      </c>
      <c r="O28">
        <v>0.6666666666666666</v>
      </c>
      <c r="P28" t="str">
        <f>TEXT(N28,"MMMM")</f>
        <v>enero</v>
      </c>
      <c r="Q28" t="str">
        <f>TEXT(N28,"aaaa")</f>
        <v>sábado</v>
      </c>
      <c r="R28">
        <v>45318</v>
      </c>
      <c r="S28">
        <v>0.6805555555555556</v>
      </c>
      <c r="T28">
        <v>0.7708333333333334</v>
      </c>
      <c r="U28">
        <f>((R28+T28) - (N28+O28))*24*60</f>
        <v>150.00000000698492</v>
      </c>
      <c r="V28" t="str">
        <f>SINGLE(IF(N28 * O28 * R28 * T28 * AO28 * AP28 = 0, "", LET(_xlpm.inicio, N28 + O28, _xlpm.fin, R28 + T28, _xlpm.dias, REDUCE(0, SEQUENCE(1 + INT(SINGLE(_xlpm.fin) - SINGLE(_xlpm.inicio)), 1, 0, 1), LAMBDA(_xlpm.acum,_xlpm.d, LET(_xlpm.dia, TRUNC(SINGLE(_xlpm.inicio)) + SINGLE(_xlpm.d), _xlpm.horaIni, IF(SINGLE(_xlpm.d) = 0, MAX(_xlpm.inicio, SINGLE(_xlpm.dia) + AO28), SINGLE(_xlpm.dia) + AO28), _xlpm.horaFin, IF(SINGLE(_xlpm.d) = INT(SINGLE(_xlpm.fin) - SINGLE(_xlpm.inicio)), MIN(_xlpm.fin, SINGLE(_xlpm.dia) + AP28), SINGLE(_xlpm.dia) + AP28), _xlpm.tiempo, MAX(0, SINGLE(_xlpm.horaFin) - SINGLE(_xlpm.horaIni)), SINGLE(_xlpm.acum) + SINGLE(_xlpm.tiempo)))), TEXT(SINGLE(_xlpm.dias), "h:mm"))))</f>
        <v>2:30</v>
      </c>
      <c r="W28" t="str">
        <f>TEXT((N28+S28) - (N28+O28), "h:mm")</f>
        <v>0:20</v>
      </c>
      <c r="X28" t="str">
        <v>FALLAS EN SUBIDA DE TRANSACCIONES</v>
      </c>
      <c r="Y28" t="str">
        <v>Servidores / Infraestructura</v>
      </c>
      <c r="Z28" t="str">
        <v>FALLA EN BD Tplinux</v>
      </c>
      <c r="AA28" t="str">
        <v>Infraestructura - Eléctrica</v>
      </c>
      <c r="AB28" t="str">
        <v>SI</v>
      </c>
      <c r="AC28" t="str">
        <v>NO</v>
      </c>
      <c r="AD28" t="str">
        <v>NO</v>
      </c>
      <c r="AE28" t="str">
        <v>NO</v>
      </c>
      <c r="AF28" t="str">
        <v>INTERNO</v>
      </c>
      <c r="AG28" t="str">
        <v>SISTEMAS</v>
      </c>
      <c r="AH28" t="str">
        <v>Integracion / Desarrollo</v>
      </c>
      <c r="AK28" t="str">
        <v>Culminado 100%</v>
      </c>
      <c r="AN28" t="str" xml:space="preserve">
        <v xml:space="preserve">LENTITUD DE POS_x000d_
•        Se encuentra que las pos: 11 14 8 presentaban colas de conexión hacia la base de datos del servidor_x000d_
*        Las cajas poseían un fallo y se reemplazaron con otra copia de otro pos._x000d_
-        la base de datos tplinux generaba bloqueo de conexiones y por ende lentitud y falla en subida de transacciones de la tienda; se encontró luego del análisis que la base de datos unisys.db de estas cajas poseían un fallo y se reemplazaron con otra copia de otro pos.</v>
      </c>
      <c r="AO28">
        <v>0.3333333333333333</v>
      </c>
      <c r="AP28">
        <v>0.875</v>
      </c>
    </row>
    <row r="29" xml:space="preserve">
      <c r="A29">
        <v>430036</v>
      </c>
      <c r="B29" t="str">
        <f>VLOOKUP(G29,DetalleTiendas!A$2:S$1777,3,FALSE)</f>
        <v>SUPERMERCADOS</v>
      </c>
      <c r="C29" t="str">
        <f>VLOOKUP(G29,DetalleTiendas!A$2:S$1777,4,FALSE)</f>
        <v>JUMBO</v>
      </c>
      <c r="D29" t="str">
        <f>VLOOKUP(G29,DetalleTiendas!A$2:S$1777,5,FALSE)</f>
        <v>CENTRO</v>
      </c>
      <c r="E29" t="str">
        <v>ENLACES</v>
      </c>
      <c r="F29" t="str">
        <v>NO</v>
      </c>
      <c r="G29" t="str">
        <v>J024 PREMIUM PLAZA</v>
      </c>
      <c r="I29" t="str">
        <v>Operaciones_Monitoreo_Redes_SM Colombia</v>
      </c>
      <c r="J29" t="str">
        <v>Guillermo Gutierrez</v>
      </c>
      <c r="K29" t="str">
        <v>CERRADO</v>
      </c>
      <c r="L29" t="str">
        <v>CERRADO</v>
      </c>
      <c r="M29" t="str">
        <v>BAJA</v>
      </c>
      <c r="N29">
        <v>45320</v>
      </c>
      <c r="O29">
        <v>0.2916666666666667</v>
      </c>
      <c r="P29" t="str">
        <f>TEXT(N29,"MMMM")</f>
        <v>enero</v>
      </c>
      <c r="Q29" t="str">
        <f>TEXT(N29,"aaaa")</f>
        <v>lunes</v>
      </c>
      <c r="R29">
        <v>45321</v>
      </c>
      <c r="S29">
        <v>0.375</v>
      </c>
      <c r="T29">
        <v>0.7215277777777778</v>
      </c>
      <c r="U29">
        <f>((R29+T29) - (N29+O29))*24*60</f>
        <v>2059.0000000060536</v>
      </c>
      <c r="V29" t="str">
        <f>SINGLE(IF(N29 * O29 * R29 * T29 * AO29 * AP29 = 0, "", LET(_xlpm.inicio, N29 + O29, _xlpm.fin, R29 + T29, _xlpm.dias, REDUCE(0, SEQUENCE(1 + INT(SINGLE(_xlpm.fin) - SINGLE(_xlpm.inicio)), 1, 0, 1), LAMBDA(_xlpm.acum,_xlpm.d, LET(_xlpm.dia, TRUNC(SINGLE(_xlpm.inicio)) + SINGLE(_xlpm.d), _xlpm.horaIni, IF(SINGLE(_xlpm.d) = 0, MAX(_xlpm.inicio, SINGLE(_xlpm.dia) + AO29), SINGLE(_xlpm.dia) + AO29), _xlpm.horaFin, IF(SINGLE(_xlpm.d) = INT(SINGLE(_xlpm.fin) - SINGLE(_xlpm.inicio)), MIN(_xlpm.fin, SINGLE(_xlpm.dia) + AP29), SINGLE(_xlpm.dia) + AP29), _xlpm.tiempo, MAX(0, SINGLE(_xlpm.horaFin) - SINGLE(_xlpm.horaIni)), SINGLE(_xlpm.acum) + SINGLE(_xlpm.tiempo)))), TEXT(SINGLE(_xlpm.dias), "h:mm"))))</f>
        <v>22:19</v>
      </c>
      <c r="W29" t="str">
        <f>TEXT((N29+S29) - (N29+O29), "h:mm")</f>
        <v>2:00</v>
      </c>
      <c r="X29" t="str">
        <v>CAIDA ENLACES</v>
      </c>
      <c r="Y29" t="str">
        <v>Red / Enlace / Proveedor</v>
      </c>
      <c r="Z29" t="str">
        <v>FALLA EN LA FIBRA DEL PROVEEDOR - CLARO</v>
      </c>
      <c r="AA29" t="str">
        <v>Proveedor - Red/Infraestructura</v>
      </c>
      <c r="AB29" t="str">
        <v>SI</v>
      </c>
      <c r="AC29" t="str">
        <v>NO</v>
      </c>
      <c r="AD29" t="str">
        <v>NO</v>
      </c>
      <c r="AE29" t="str">
        <v>NO</v>
      </c>
      <c r="AF29" t="str">
        <v>EXTERNO</v>
      </c>
      <c r="AG29" t="str">
        <v>PROVEEDOR</v>
      </c>
      <c r="AH29" t="str">
        <v>Ajuste por parte del Proveedor</v>
      </c>
      <c r="AK29" t="str">
        <v>Culminado 100%</v>
      </c>
      <c r="AN29" t="str" xml:space="preserve">
        <v xml:space="preserve">FALLA EN CONEXCION DEL ROUTER  _x000d_
•	Se presenta caída de enlace de Claro por problemas de fibra; en la visita realizada por ellos y en la revisión del cableado de fibra desconectaron el router del canal principal sin culpa la cual genero caída total de la tienda._x000d_
- 	Reconexión por parte del proveedor </v>
      </c>
      <c r="AO29">
        <v>0.3333333333333333</v>
      </c>
      <c r="AP29">
        <v>0.875</v>
      </c>
    </row>
    <row r="30" xml:space="preserve">
      <c r="A30">
        <v>430950</v>
      </c>
      <c r="B30" t="str">
        <f>VLOOKUP(G30,DetalleTiendas!A$2:S$1777,3,FALSE)</f>
        <v>SUPERMERCADOS</v>
      </c>
      <c r="C30" t="str">
        <f>VLOOKUP(G30,DetalleTiendas!A$2:S$1777,4,FALSE)</f>
        <v>METRO</v>
      </c>
      <c r="D30" t="str">
        <f>VLOOKUP(G30,DetalleTiendas!A$2:S$1777,5,FALSE)</f>
        <v>BOGOTA</v>
      </c>
      <c r="E30" t="str">
        <v xml:space="preserve">MEDIOS DE PAGO </v>
      </c>
      <c r="F30" t="str">
        <v>N/A</v>
      </c>
      <c r="G30" t="str">
        <v>M071 TINTALITO</v>
      </c>
      <c r="I30" t="str">
        <v>Redes y Comunicaciones-NIVEL 2 - COL</v>
      </c>
      <c r="J30" t="str">
        <v>Guillermo Gutierrez</v>
      </c>
      <c r="K30" t="str">
        <v>CERRADO</v>
      </c>
      <c r="L30" t="str">
        <v>CERRADO</v>
      </c>
      <c r="M30" t="str">
        <v>BAJA</v>
      </c>
      <c r="N30">
        <v>45320</v>
      </c>
      <c r="O30">
        <v>0.7708333333333334</v>
      </c>
      <c r="P30" t="str">
        <f>TEXT(N30,"MMMM")</f>
        <v>enero</v>
      </c>
      <c r="Q30" t="str">
        <f>TEXT(N30,"aaaa")</f>
        <v>lunes</v>
      </c>
      <c r="R30">
        <v>45321</v>
      </c>
      <c r="S30">
        <v>0.7729166666666667</v>
      </c>
      <c r="T30">
        <v>0.475</v>
      </c>
      <c r="U30">
        <f>((R30+T30) - (N30+O30))*24*60</f>
        <v>1013.9999999944121</v>
      </c>
      <c r="V30" t="str">
        <f>SINGLE(IF(N30 * O30 * R30 * T30 * AO30 * AP30 = 0, "", LET(_xlpm.inicio, N30 + O30, _xlpm.fin, R30 + T30, _xlpm.dias, REDUCE(0, SEQUENCE(1 + INT(SINGLE(_xlpm.fin) - SINGLE(_xlpm.inicio)), 1, 0, 1), LAMBDA(_xlpm.acum,_xlpm.d, LET(_xlpm.dia, TRUNC(SINGLE(_xlpm.inicio)) + SINGLE(_xlpm.d), _xlpm.horaIni, IF(SINGLE(_xlpm.d) = 0, MAX(_xlpm.inicio, SINGLE(_xlpm.dia) + AO30), SINGLE(_xlpm.dia) + AO30), _xlpm.horaFin, IF(SINGLE(_xlpm.d) = INT(SINGLE(_xlpm.fin) - SINGLE(_xlpm.inicio)), MIN(_xlpm.fin, SINGLE(_xlpm.dia) + AP30), SINGLE(_xlpm.dia) + AP30), _xlpm.tiempo, MAX(0, SINGLE(_xlpm.horaFin) - SINGLE(_xlpm.horaIni)), SINGLE(_xlpm.acum) + SINGLE(_xlpm.tiempo)))), TEXT(SINGLE(_xlpm.dias), "h:mm"))))</f>
        <v>2:30</v>
      </c>
      <c r="W30" t="str">
        <f>TEXT((N30+S30) - (N30+O30), "h:mm")</f>
        <v>0:03</v>
      </c>
      <c r="X30" t="str">
        <v>FALLA EN POS Y MICROSENS</v>
      </c>
      <c r="Y30" t="str">
        <v>Servidores / Infraestructura</v>
      </c>
      <c r="Z30" t="str">
        <v xml:space="preserve">ERROR HUMANO </v>
      </c>
      <c r="AA30" t="str">
        <v>Infraestructura - Eléctrica</v>
      </c>
      <c r="AB30" t="str">
        <v>SI</v>
      </c>
      <c r="AC30" t="str">
        <v>NO</v>
      </c>
      <c r="AD30" t="str">
        <v>NO</v>
      </c>
      <c r="AE30" t="str">
        <v>NO</v>
      </c>
      <c r="AF30" t="str">
        <v>INTERNO</v>
      </c>
      <c r="AG30" t="str">
        <v>NEGOCIO</v>
      </c>
      <c r="AH30" t="str">
        <v>Ajustes Conexiones tienda</v>
      </c>
      <c r="AK30" t="str">
        <v>Culminado 100%</v>
      </c>
      <c r="AN30" t="str" xml:space="preserve">
        <v xml:space="preserve">Falla en POS y Microsens_x000d_
•	La falla se produjo por remodelación del lineal de cajas el cual fue realizado por onsite tienda._x000d_
- 	Se restablece con la visita del proveedor de cableado el cual realizo el movimiento de cableado.</v>
      </c>
      <c r="AO30">
        <v>0.3333333333333333</v>
      </c>
      <c r="AP30">
        <v>0.875</v>
      </c>
    </row>
    <row r="31" xml:space="preserve">
      <c r="A31">
        <v>432151</v>
      </c>
      <c r="B31" t="str">
        <f>VLOOKUP(G31,DetalleTiendas!A$2:S$1777,3,FALSE)</f>
        <v>SUPERMERCADOS</v>
      </c>
      <c r="C31" t="str">
        <f>VLOOKUP(G31,DetalleTiendas!A$2:S$1777,4,FALSE)</f>
        <v>JUMBO</v>
      </c>
      <c r="D31" t="str">
        <f>VLOOKUP(G31,DetalleTiendas!A$2:S$1777,5,FALSE)</f>
        <v>BOGOTA</v>
      </c>
      <c r="E31" t="str">
        <v>TRIBUTARIOS</v>
      </c>
      <c r="F31" t="str">
        <v>N/A</v>
      </c>
      <c r="G31" t="str">
        <v>J014 CALLE 170</v>
      </c>
      <c r="I31" t="str">
        <v>Mesas Especializadas Colombia</v>
      </c>
      <c r="J31" t="str">
        <v>Oscar Ramirez</v>
      </c>
      <c r="K31" t="str">
        <v>CERRADO</v>
      </c>
      <c r="L31" t="str">
        <v>CERRADO</v>
      </c>
      <c r="M31" t="str">
        <v>MEDIA</v>
      </c>
      <c r="N31">
        <v>45320</v>
      </c>
      <c r="O31">
        <v>0.2916666666666667</v>
      </c>
      <c r="P31" t="str">
        <f>TEXT(N31,"MMMM")</f>
        <v>enero</v>
      </c>
      <c r="Q31" t="str">
        <f>TEXT(N31,"aaaa")</f>
        <v>lunes</v>
      </c>
      <c r="R31">
        <v>45320</v>
      </c>
      <c r="S31">
        <v>0.4583333333333333</v>
      </c>
      <c r="T31">
        <v>0.9583333333333334</v>
      </c>
      <c r="U31">
        <f>((R31+T31) - (N31+O31))*24*60</f>
        <v>960.0000000069849</v>
      </c>
      <c r="V31" t="str">
        <f>SINGLE(IF(N31 * O31 * R31 * T31 * AO31 * AP31 = 0, "", LET(_xlpm.inicio, N31 + O31, _xlpm.fin, R31 + T31, _xlpm.dias, REDUCE(0, SEQUENCE(1 + INT(SINGLE(_xlpm.fin) - SINGLE(_xlpm.inicio)), 1, 0, 1), LAMBDA(_xlpm.acum,_xlpm.d, LET(_xlpm.dia, TRUNC(SINGLE(_xlpm.inicio)) + SINGLE(_xlpm.d), _xlpm.horaIni, IF(SINGLE(_xlpm.d) = 0, MAX(_xlpm.inicio, SINGLE(_xlpm.dia) + AO31), SINGLE(_xlpm.dia) + AO31), _xlpm.horaFin, IF(SINGLE(_xlpm.d) = INT(SINGLE(_xlpm.fin) - SINGLE(_xlpm.inicio)), MIN(_xlpm.fin, SINGLE(_xlpm.dia) + AP31), SINGLE(_xlpm.dia) + AP31), _xlpm.tiempo, MAX(0, SINGLE(_xlpm.horaFin) - SINGLE(_xlpm.horaIni)), SINGLE(_xlpm.acum) + SINGLE(_xlpm.tiempo)))), TEXT(SINGLE(_xlpm.dias), "h:mm"))))</f>
        <v>13:00</v>
      </c>
      <c r="W31" t="str">
        <f>TEXT((N31+S31) - (N31+O31), "h:mm")</f>
        <v>4:00</v>
      </c>
      <c r="X31" t="str">
        <v>NOVEDAD CIFRA DE VENTA JANO</v>
      </c>
      <c r="Y31" t="str">
        <v>Software / Actualización</v>
      </c>
      <c r="Z31" t="str">
        <v>BASE DE DATOS</v>
      </c>
      <c r="AA31" t="str">
        <v>Software / Actualización</v>
      </c>
      <c r="AB31" t="str">
        <v>NO</v>
      </c>
      <c r="AC31" t="str">
        <v>SI</v>
      </c>
      <c r="AD31" t="str">
        <v>NO</v>
      </c>
      <c r="AE31" t="str">
        <v>NO</v>
      </c>
      <c r="AF31" t="str">
        <v>INTERNO</v>
      </c>
      <c r="AG31" t="str">
        <v>SISTEMAS</v>
      </c>
      <c r="AH31" t="str">
        <v xml:space="preserve">ajustes a nivel de aplicacion y base de datos </v>
      </c>
      <c r="AK31" t="str">
        <v>Culminado 100%</v>
      </c>
      <c r="AN31" t="str" xml:space="preserve">
        <v xml:space="preserve">cuadratura de la cifra de venta POS/PDV_x000d_
•	No es posible realizar transacciones._x000d_
- 	Se realizan varias validaciones a nivel de red y de servidor; donde no se encuentra ninguna novedad; se revisa a nivel de base de datos y procesos en el servidor; donde se encuentran 1 dirección que tienen varias peticiones de conexión hacia el servidor y corresponden a las IP de las POS 16. Al hacer la respectiva revisión se detectó que había 1 caja que estaban presentan conflicto; las POS 16 que falla en la tabla unisys.db; lo cual nos sirvió para hacer una revisión a nivel nacional para saber el tipo de afectación en las demás tiendas._x000d_
</v>
      </c>
      <c r="AO31">
        <v>0.3333333333333333</v>
      </c>
      <c r="AP31">
        <v>0.875</v>
      </c>
    </row>
    <row r="32" xml:space="preserve">
      <c r="A32">
        <v>430725</v>
      </c>
      <c r="B32" t="str">
        <f>VLOOKUP(G32,DetalleTiendas!A$2:S$1777,3,FALSE)</f>
        <v>SUPERMERCADOS</v>
      </c>
      <c r="C32" t="str">
        <f>VLOOKUP(G32,DetalleTiendas!A$2:S$1777,4,FALSE)</f>
        <v>JUMBO</v>
      </c>
      <c r="D32" t="str">
        <f>VLOOKUP(G32,DetalleTiendas!A$2:S$1777,5,FALSE)</f>
        <v>BOGOTA</v>
      </c>
      <c r="E32" t="str">
        <v>POS</v>
      </c>
      <c r="F32" t="str">
        <v>SI</v>
      </c>
      <c r="G32" t="str">
        <v>J019 SANTA ANA</v>
      </c>
      <c r="I32" t="str">
        <v>SC_Resolución_Nivel2_Front_SM CO</v>
      </c>
      <c r="J32" t="str">
        <v>Diego Alejandro Mahecha</v>
      </c>
      <c r="K32" t="str">
        <v>CERRADO</v>
      </c>
      <c r="L32" t="str">
        <v>CERRADO</v>
      </c>
      <c r="M32" t="str">
        <v>MEDIA</v>
      </c>
      <c r="N32">
        <v>45320</v>
      </c>
      <c r="O32">
        <v>0.6319444444444444</v>
      </c>
      <c r="P32" t="str">
        <f>TEXT(N32,"MMMM")</f>
        <v>enero</v>
      </c>
      <c r="Q32" t="str">
        <f>TEXT(N32,"aaaa")</f>
        <v>lunes</v>
      </c>
      <c r="R32">
        <v>45320</v>
      </c>
      <c r="S32">
        <v>0.65625</v>
      </c>
      <c r="T32">
        <v>0.7361111111111112</v>
      </c>
      <c r="U32">
        <f>((R32+T32) - (N32+O32))*24*60</f>
        <v>149.99999999650754</v>
      </c>
      <c r="V32" t="str">
        <f>SINGLE(IF(N32 * O32 * R32 * T32 * AO32 * AP32 = 0, "", LET(_xlpm.inicio, N32 + O32, _xlpm.fin, R32 + T32, _xlpm.dias, REDUCE(0, SEQUENCE(1 + INT(SINGLE(_xlpm.fin) - SINGLE(_xlpm.inicio)), 1, 0, 1), LAMBDA(_xlpm.acum,_xlpm.d, LET(_xlpm.dia, TRUNC(SINGLE(_xlpm.inicio)) + SINGLE(_xlpm.d), _xlpm.horaIni, IF(SINGLE(_xlpm.d) = 0, MAX(_xlpm.inicio, SINGLE(_xlpm.dia) + AO32), SINGLE(_xlpm.dia) + AO32), _xlpm.horaFin, IF(SINGLE(_xlpm.d) = INT(SINGLE(_xlpm.fin) - SINGLE(_xlpm.inicio)), MIN(_xlpm.fin, SINGLE(_xlpm.dia) + AP32), SINGLE(_xlpm.dia) + AP32), _xlpm.tiempo, MAX(0, SINGLE(_xlpm.horaFin) - SINGLE(_xlpm.horaIni)), SINGLE(_xlpm.acum) + SINGLE(_xlpm.tiempo)))), TEXT(SINGLE(_xlpm.dias), "h:mm"))))</f>
        <v>2:30</v>
      </c>
      <c r="W32" t="str">
        <f>TEXT((N32+S32) - (N32+O32), "h:mm")</f>
        <v>0:35</v>
      </c>
      <c r="X32" t="str">
        <v>SELFCHECKOUT FUERA DE LÍNEA</v>
      </c>
      <c r="Y32" t="str">
        <v>Software / Actualización</v>
      </c>
      <c r="Z32" t="str">
        <v>SELF CHEKOUT BLOQUEADO</v>
      </c>
      <c r="AA32" t="str">
        <v>Software / Actualización</v>
      </c>
      <c r="AB32" t="str">
        <v>SI</v>
      </c>
      <c r="AC32" t="str">
        <v>NO</v>
      </c>
      <c r="AD32" t="str">
        <v>NO</v>
      </c>
      <c r="AE32" t="str">
        <v>NO</v>
      </c>
      <c r="AF32" t="str">
        <v>INTERNO</v>
      </c>
      <c r="AG32" t="str">
        <v>SISTEMAS</v>
      </c>
      <c r="AH32" t="str">
        <v>Reinicio y cargue de los SCO</v>
      </c>
      <c r="AK32" t="str">
        <v>Culminado 100%</v>
      </c>
      <c r="AN32" t="str" xml:space="preserve">
        <v xml:space="preserve">SELFCHECKOUT FUERA DE LÍNEA _x000d_
- 	Se revisó el equipo rap; se activo el usuario administrado; se reiniciaron los SCO; se hicieron pruebas y quedan funcionales ;adicional se descargo el diagfile y se le envio a NCR para que validara porque no podian ingresar.</v>
      </c>
      <c r="AO32">
        <v>0.3333333333333333</v>
      </c>
      <c r="AP32">
        <v>0.875</v>
      </c>
    </row>
    <row r="33" xml:space="preserve">
      <c r="A33">
        <v>430668</v>
      </c>
      <c r="B33" t="e">
        <f>VLOOKUP(G33,DetalleTiendas!A$2:S$1777,3,FALSE)</f>
        <v>#N/A</v>
      </c>
      <c r="C33" t="e">
        <f>VLOOKUP(G33,DetalleTiendas!A$2:S$1777,4,FALSE)</f>
        <v>#N/A</v>
      </c>
      <c r="D33" t="e">
        <f>VLOOKUP(G33,DetalleTiendas!A$2:S$1777,5,FALSE)</f>
        <v>#N/A</v>
      </c>
      <c r="E33" t="str">
        <v>ENLACES</v>
      </c>
      <c r="F33" t="str">
        <v>NO</v>
      </c>
      <c r="G33" t="str">
        <v>M071 TINTALITO;M074 FACATATIVA</v>
      </c>
      <c r="I33" t="str">
        <v>Redes y Comunicaciones-NIVEL 2 - COL</v>
      </c>
      <c r="J33" t="str">
        <v>Guillermo Gutierrez</v>
      </c>
      <c r="K33" t="str">
        <v>CERRADO</v>
      </c>
      <c r="L33" t="str">
        <v>CERRADO</v>
      </c>
      <c r="M33" t="str">
        <v>ALTA</v>
      </c>
      <c r="N33">
        <v>45320</v>
      </c>
      <c r="O33">
        <v>0.6388888888888888</v>
      </c>
      <c r="P33" t="str">
        <f>TEXT(N33,"MMMM")</f>
        <v>enero</v>
      </c>
      <c r="Q33" t="str">
        <f>TEXT(N33,"aaaa")</f>
        <v>lunes</v>
      </c>
      <c r="R33">
        <v>45320</v>
      </c>
      <c r="S33">
        <v>0.6472222222222223</v>
      </c>
      <c r="T33">
        <v>0.6805555555555556</v>
      </c>
      <c r="U33">
        <f>((R33+T33) - (N33+O33))*24*60</f>
        <v>59.99999999650754</v>
      </c>
      <c r="V33" t="str">
        <f>SINGLE(IF(N33 * O33 * R33 * T33 * AO33 * AP33 = 0, "", LET(_xlpm.inicio, N33 + O33, _xlpm.fin, R33 + T33, _xlpm.dias, REDUCE(0, SEQUENCE(1 + INT(SINGLE(_xlpm.fin) - SINGLE(_xlpm.inicio)), 1, 0, 1), LAMBDA(_xlpm.acum,_xlpm.d, LET(_xlpm.dia, TRUNC(SINGLE(_xlpm.inicio)) + SINGLE(_xlpm.d), _xlpm.horaIni, IF(SINGLE(_xlpm.d) = 0, MAX(_xlpm.inicio, SINGLE(_xlpm.dia) + AO33), SINGLE(_xlpm.dia) + AO33), _xlpm.horaFin, IF(SINGLE(_xlpm.d) = INT(SINGLE(_xlpm.fin) - SINGLE(_xlpm.inicio)), MIN(_xlpm.fin, SINGLE(_xlpm.dia) + AP33), SINGLE(_xlpm.dia) + AP33), _xlpm.tiempo, MAX(0, SINGLE(_xlpm.horaFin) - SINGLE(_xlpm.horaIni)), SINGLE(_xlpm.acum) + SINGLE(_xlpm.tiempo)))), TEXT(SINGLE(_xlpm.dias), "h:mm"))))</f>
        <v>1:00</v>
      </c>
      <c r="W33" t="str">
        <f>TEXT((N33+S33) - (N33+O33), "h:mm")</f>
        <v>0:12</v>
      </c>
      <c r="X33" t="str">
        <v>CAIDA ENLACES</v>
      </c>
      <c r="Y33" t="str">
        <v>Red / Enlace / Proveedor</v>
      </c>
      <c r="Z33" t="str">
        <v>CAIDA ENLACE BACKUP DE PROVEEDOR - CLARO; ETB</v>
      </c>
      <c r="AA33" t="str">
        <v>Proveedor - Red/Infraestructura</v>
      </c>
      <c r="AB33" t="str">
        <v>SI</v>
      </c>
      <c r="AC33" t="str">
        <v>NO</v>
      </c>
      <c r="AD33" t="str">
        <v>NO</v>
      </c>
      <c r="AE33" t="str">
        <v>NO</v>
      </c>
      <c r="AF33" t="str">
        <v>EXTERNO</v>
      </c>
      <c r="AG33" t="str">
        <v>PROVEEDOR</v>
      </c>
      <c r="AH33" t="str">
        <v>Ajuste por parte del Proveedor</v>
      </c>
      <c r="AK33" t="str">
        <v>Culminado 100%</v>
      </c>
      <c r="AN33" t="str" xml:space="preserve">
        <v xml:space="preserve">FALLA DE ENLACES  _x000d_
•	Se presenta caída de enlace de Claro y de ETB; Se tiene caído el enlace de ETB del datacenter de Cirion que manejan las tiendas._x000d_
- 	Reconexión por parte del proveedor </v>
      </c>
      <c r="AO33">
        <v>0.3333333333333333</v>
      </c>
      <c r="AP33">
        <v>0.875</v>
      </c>
    </row>
    <row r="34" xml:space="preserve">
      <c r="A34">
        <v>431927</v>
      </c>
      <c r="B34" t="str">
        <f>VLOOKUP(G34,DetalleTiendas!A$2:S$1777,3,FALSE)</f>
        <v>SUPERMERCADOS</v>
      </c>
      <c r="C34" t="str">
        <f>VLOOKUP(G34,DetalleTiendas!A$2:S$1777,4,FALSE)</f>
        <v>SPID</v>
      </c>
      <c r="D34" t="str">
        <f>VLOOKUP(G34,DetalleTiendas!A$2:S$1777,5,FALSE)</f>
        <v>BOGOTA</v>
      </c>
      <c r="E34" t="str">
        <v>POS</v>
      </c>
      <c r="F34" t="str">
        <v>SI</v>
      </c>
      <c r="G34" t="str">
        <v>SP304  CARACAS CON 49</v>
      </c>
      <c r="I34" t="str">
        <v>Mesas Especializadas Colombia</v>
      </c>
      <c r="J34" t="str">
        <v>Oscar Ramirez</v>
      </c>
      <c r="K34" t="str">
        <v>CERRADO</v>
      </c>
      <c r="L34" t="str">
        <v>CERRADO</v>
      </c>
      <c r="M34" t="str">
        <v>BAJA</v>
      </c>
      <c r="N34">
        <v>45321</v>
      </c>
      <c r="O34">
        <v>0.4395833333333333</v>
      </c>
      <c r="P34" t="str">
        <f>TEXT(N34,"MMMM")</f>
        <v>enero</v>
      </c>
      <c r="Q34" t="str">
        <f>TEXT(N34,"aaaa")</f>
        <v>martes</v>
      </c>
      <c r="R34">
        <v>45321</v>
      </c>
      <c r="S34">
        <v>0.4395833333333333</v>
      </c>
      <c r="T34">
        <v>0.4847222222222222</v>
      </c>
      <c r="U34">
        <f>((R34+T34) - (N34+O34))*24*60</f>
        <v>65.0000000023283</v>
      </c>
      <c r="V34" t="str">
        <f>SINGLE(IF(N34 * O34 * R34 * T34 * AO34 * AP34 = 0, "", LET(_xlpm.inicio, N34 + O34, _xlpm.fin, R34 + T34, _xlpm.dias, REDUCE(0, SEQUENCE(1 + INT(SINGLE(_xlpm.fin) - SINGLE(_xlpm.inicio)), 1, 0, 1), LAMBDA(_xlpm.acum,_xlpm.d, LET(_xlpm.dia, TRUNC(SINGLE(_xlpm.inicio)) + SINGLE(_xlpm.d), _xlpm.horaIni, IF(SINGLE(_xlpm.d) = 0, MAX(_xlpm.inicio, SINGLE(_xlpm.dia) + AO34), SINGLE(_xlpm.dia) + AO34), _xlpm.horaFin, IF(SINGLE(_xlpm.d) = INT(SINGLE(_xlpm.fin) - SINGLE(_xlpm.inicio)), MIN(_xlpm.fin, SINGLE(_xlpm.dia) + AP34), SINGLE(_xlpm.dia) + AP34), _xlpm.tiempo, MAX(0, SINGLE(_xlpm.horaFin) - SINGLE(_xlpm.horaIni)), SINGLE(_xlpm.acum) + SINGLE(_xlpm.tiempo)))), TEXT(SINGLE(_xlpm.dias), "h:mm"))))</f>
        <v>1:05</v>
      </c>
      <c r="W34" t="str">
        <f>TEXT((N34+S34) - (N34+O34), "h:mm")</f>
        <v>0:00</v>
      </c>
      <c r="X34" t="str">
        <v>FALLAS CON TPLINUX</v>
      </c>
      <c r="Y34" t="str">
        <v>Servidores / Infraestructura</v>
      </c>
      <c r="Z34" t="str">
        <v>CONFIGURACIONES TPLINUX</v>
      </c>
      <c r="AA34" t="str">
        <v>Infraestructura - Eléctrica</v>
      </c>
      <c r="AB34" t="str">
        <v>SI</v>
      </c>
      <c r="AC34" t="str">
        <v>NO</v>
      </c>
      <c r="AD34" t="str">
        <v>NO</v>
      </c>
      <c r="AE34" t="str">
        <v>NO</v>
      </c>
      <c r="AF34" t="str">
        <v>INTERNO</v>
      </c>
      <c r="AG34" t="str">
        <v>SISTEMAS</v>
      </c>
      <c r="AH34" t="str">
        <v>Integracion / Desarrollo</v>
      </c>
      <c r="AK34" t="str">
        <v>Culminado 100%</v>
      </c>
      <c r="AN34" t="str" xml:space="preserve">
        <v xml:space="preserve">Web TPLinux_x000d_
•        Es necesario realizar configuraciones TPLINUX ; las configuraciones dejarán sin servicio por un momento las POS._x000d_
*          Se dejo la consola sin subir. Se pidió al SPID que la 304 que desconectaran las POS para evitar subida de ventas a otro día_x000d_
-         Después se procedió con conectar las cajas y se empezó a monitorear para subir las ventas de forma satisfactoria a las tablas y BD sin novedad de fecha 30-01-2024.</v>
      </c>
      <c r="AO34">
        <v>0.3333333333333333</v>
      </c>
      <c r="AP34">
        <v>0.875</v>
      </c>
    </row>
    <row r="35" xml:space="preserve">
      <c r="A35">
        <v>435878</v>
      </c>
      <c r="B35" t="str">
        <f>VLOOKUP(G35,DetalleTiendas!A$2:S$1777,3,FALSE)</f>
        <v>SUPERMERCADOS</v>
      </c>
      <c r="C35" t="str">
        <f>VLOOKUP(G35,DetalleTiendas!A$2:S$1777,4,FALSE)</f>
        <v>JUMBO</v>
      </c>
      <c r="D35" t="str">
        <f>VLOOKUP(G35,DetalleTiendas!A$2:S$1777,5,FALSE)</f>
        <v>COSTA</v>
      </c>
      <c r="E35" t="str">
        <v>ENLACES</v>
      </c>
      <c r="F35" t="str">
        <v>N/A</v>
      </c>
      <c r="G35" t="str">
        <v>J174 EL CASTILLO</v>
      </c>
      <c r="I35" t="str">
        <v>Soporte_Onsite_REG_Costa_SM Colombia</v>
      </c>
      <c r="J35" t="str">
        <v>Celso Niebles</v>
      </c>
      <c r="K35" t="str">
        <v>CERRADO</v>
      </c>
      <c r="L35" t="str">
        <v>CERRADO</v>
      </c>
      <c r="M35" t="str">
        <v>BAJA</v>
      </c>
      <c r="N35">
        <v>45322</v>
      </c>
      <c r="O35">
        <v>0.7333333333333333</v>
      </c>
      <c r="P35" t="str">
        <f>TEXT(N35,"MMMM")</f>
        <v>enero</v>
      </c>
      <c r="Q35" t="str">
        <f>TEXT(N35,"aaaa")</f>
        <v>miércoles</v>
      </c>
      <c r="R35">
        <v>45322</v>
      </c>
      <c r="S35">
        <v>0.7333333333333333</v>
      </c>
      <c r="T35">
        <v>0.7777777777777778</v>
      </c>
      <c r="U35">
        <f>((R35+T35) - (N35+O35))*24*60</f>
        <v>64.00000000954606</v>
      </c>
      <c r="V35" t="str">
        <f>SINGLE(IF(N35 * O35 * R35 * T35 * AO35 * AP35 = 0, "", LET(_xlpm.inicio, N35 + O35, _xlpm.fin, R35 + T35, _xlpm.dias, REDUCE(0, SEQUENCE(1 + INT(SINGLE(_xlpm.fin) - SINGLE(_xlpm.inicio)), 1, 0, 1), LAMBDA(_xlpm.acum,_xlpm.d, LET(_xlpm.dia, TRUNC(SINGLE(_xlpm.inicio)) + SINGLE(_xlpm.d), _xlpm.horaIni, IF(SINGLE(_xlpm.d) = 0, MAX(_xlpm.inicio, SINGLE(_xlpm.dia) + AO35), SINGLE(_xlpm.dia) + AO35), _xlpm.horaFin, IF(SINGLE(_xlpm.d) = INT(SINGLE(_xlpm.fin) - SINGLE(_xlpm.inicio)), MIN(_xlpm.fin, SINGLE(_xlpm.dia) + AP35), SINGLE(_xlpm.dia) + AP35), _xlpm.tiempo, MAX(0, SINGLE(_xlpm.horaFin) - SINGLE(_xlpm.horaIni)), SINGLE(_xlpm.acum) + SINGLE(_xlpm.tiempo)))), TEXT(SINGLE(_xlpm.dias), "h:mm"))))</f>
        <v>1:04</v>
      </c>
      <c r="W35" t="str">
        <f>TEXT((N35+S35) - (N35+O35), "h:mm")</f>
        <v>0:00</v>
      </c>
      <c r="X35" t="str">
        <v>INTERMITENCIA EN DATAFANOS</v>
      </c>
      <c r="Y35" t="str">
        <v>Red / Enlace / Proveedor</v>
      </c>
      <c r="Z35" t="str">
        <v>CAIDA DE ENLACES PROVEEDOR - CLARO</v>
      </c>
      <c r="AA35" t="str">
        <v>Proveedor - Red/Infraestructura</v>
      </c>
      <c r="AB35" t="str">
        <v>SI</v>
      </c>
      <c r="AC35" t="str">
        <v>NO</v>
      </c>
      <c r="AD35" t="str">
        <v>NO</v>
      </c>
      <c r="AE35" t="str">
        <v>NO</v>
      </c>
      <c r="AF35" t="str">
        <v>EXTERNO</v>
      </c>
      <c r="AG35" t="str">
        <v>PROVEEDOR</v>
      </c>
      <c r="AH35" t="str">
        <v>Ajuste por parte del Proveedor</v>
      </c>
      <c r="AK35" t="str">
        <v>Culminado 100%</v>
      </c>
      <c r="AN35" t="str" xml:space="preserve">
        <v xml:space="preserve">Intermitencia en los datáfonos   _x000d_
•        intermitencia en la conexión de internet por parte del proveedor -claro._x000d_
-         Se realiza verificación y configuración de conexiones fisicas. Servicio reestablecido.</v>
      </c>
      <c r="AO35">
        <v>0.3333333333333333</v>
      </c>
      <c r="AP35">
        <v>0.875</v>
      </c>
    </row>
    <row r="36" xml:space="preserve">
      <c r="A36">
        <v>436426</v>
      </c>
      <c r="B36" t="str">
        <f>VLOOKUP(G36,DetalleTiendas!A$2:S$1777,3,FALSE)</f>
        <v>PAIS</v>
      </c>
      <c r="C36" t="str">
        <f>VLOOKUP(G36,DetalleTiendas!A$2:S$1777,4,FALSE)</f>
        <v>PAIS</v>
      </c>
      <c r="D36" t="str">
        <f>VLOOKUP(G36,DetalleTiendas!A$2:S$1777,5,FALSE)</f>
        <v>PAIS</v>
      </c>
      <c r="E36" t="str">
        <v>POS</v>
      </c>
      <c r="F36" t="str">
        <v>SI</v>
      </c>
      <c r="G36" t="str">
        <v>PAIS</v>
      </c>
      <c r="I36" t="str">
        <v>SC_Financiero_Facturador</v>
      </c>
      <c r="J36" t="str">
        <v>Luis Alejandro Medina</v>
      </c>
      <c r="K36" t="str">
        <v>CERRADO</v>
      </c>
      <c r="L36" t="str">
        <v>CERRADO</v>
      </c>
      <c r="M36" t="str">
        <v>MEDIA</v>
      </c>
      <c r="N36">
        <v>45323</v>
      </c>
      <c r="O36">
        <v>0.375</v>
      </c>
      <c r="P36" t="str">
        <f>TEXT(N36,"MMMM")</f>
        <v>febrero</v>
      </c>
      <c r="Q36" t="str">
        <f>TEXT(N36,"aaaa")</f>
        <v>jueves</v>
      </c>
      <c r="R36">
        <v>45323</v>
      </c>
      <c r="S36">
        <v>0.42916666666666664</v>
      </c>
      <c r="T36">
        <v>0.7583333333333333</v>
      </c>
      <c r="U36">
        <f>((R36+T36) - (N36+O36))*24*60</f>
        <v>551.999999997206</v>
      </c>
      <c r="V36" t="str">
        <f>SINGLE(IF(N36 * O36 * R36 * T36 * AO36 * AP36 = 0, "", LET(_xlpm.inicio, N36 + O36, _xlpm.fin, R36 + T36, _xlpm.dias, REDUCE(0, SEQUENCE(1 + INT(SINGLE(_xlpm.fin) - SINGLE(_xlpm.inicio)), 1, 0, 1), LAMBDA(_xlpm.acum,_xlpm.d, LET(_xlpm.dia, TRUNC(SINGLE(_xlpm.inicio)) + SINGLE(_xlpm.d), _xlpm.horaIni, IF(SINGLE(_xlpm.d) = 0, MAX(_xlpm.inicio, SINGLE(_xlpm.dia) + AO36), SINGLE(_xlpm.dia) + AO36), _xlpm.horaFin, IF(SINGLE(_xlpm.d) = INT(SINGLE(_xlpm.fin) - SINGLE(_xlpm.inicio)), MIN(_xlpm.fin, SINGLE(_xlpm.dia) + AP36), SINGLE(_xlpm.dia) + AP36), _xlpm.tiempo, MAX(0, SINGLE(_xlpm.horaFin) - SINGLE(_xlpm.horaIni)), SINGLE(_xlpm.acum) + SINGLE(_xlpm.tiempo)))), TEXT(SINGLE(_xlpm.dias), "h:mm"))))</f>
        <v>9:12</v>
      </c>
      <c r="W36" t="str">
        <f>TEXT((N36+S36) - (N36+O36), "h:mm")</f>
        <v>1:18</v>
      </c>
      <c r="X36" t="str">
        <v>FALLA CON ATC</v>
      </c>
      <c r="Y36" t="str">
        <v>Software / Actualización</v>
      </c>
      <c r="Z36" t="str">
        <v>FALLA MICROSERVICIOS; BLOPQUEO DE SERVIDOR</v>
      </c>
      <c r="AA36" t="str">
        <v>Software / Actualización</v>
      </c>
      <c r="AB36" t="str">
        <v>NO</v>
      </c>
      <c r="AC36" t="str">
        <v>NO</v>
      </c>
      <c r="AD36" t="str">
        <v>NO</v>
      </c>
      <c r="AE36" t="str">
        <v>NO</v>
      </c>
      <c r="AF36" t="str">
        <v>INTERNO</v>
      </c>
      <c r="AG36" t="str">
        <v>SISTEMAS</v>
      </c>
      <c r="AH36" t="str">
        <v>Se reinicia el microservicio que se conecta con el pos</v>
      </c>
      <c r="AK36" t="str">
        <v>Culminado 100%</v>
      </c>
      <c r="AN36" t="str" xml:space="preserve">
        <v xml:space="preserve">LENTITUD EN ATC   _x000d_
•        lentitud en atc por procesamiento notas credito hacia el facturador._x000d_
*          Caso se resuelve en línea con las tiendas mediante un reinicio de los servicios. Luego de ello todo funciona bien.</v>
      </c>
      <c r="AO36">
        <v>0.3333333333333333</v>
      </c>
      <c r="AP36">
        <v>0.875</v>
      </c>
    </row>
    <row r="37" xml:space="preserve">
      <c r="A37">
        <v>441143</v>
      </c>
      <c r="B37" t="str">
        <f>VLOOKUP(G37,DetalleTiendas!A$2:S$1777,3,FALSE)</f>
        <v>SUPERMERCADOS</v>
      </c>
      <c r="C37" t="str">
        <f>VLOOKUP(G37,DetalleTiendas!A$2:S$1777,4,FALSE)</f>
        <v>METRO</v>
      </c>
      <c r="D37" t="str">
        <f>VLOOKUP(G37,DetalleTiendas!A$2:S$1777,5,FALSE)</f>
        <v>BOGOTA</v>
      </c>
      <c r="E37" t="str">
        <v>POS</v>
      </c>
      <c r="F37" t="str">
        <v>SI</v>
      </c>
      <c r="G37" t="str">
        <v>M071 TINTALITO</v>
      </c>
      <c r="I37" t="str">
        <v>Soporte_Onsite_BOGOTA</v>
      </c>
      <c r="J37" t="str">
        <v>Juan Fernando Rodriguez</v>
      </c>
      <c r="K37" t="str">
        <v>ABIERTO</v>
      </c>
      <c r="L37" t="str">
        <v>CERRADO</v>
      </c>
      <c r="M37" t="str">
        <v>MEDIA</v>
      </c>
      <c r="N37">
        <v>45325</v>
      </c>
      <c r="O37">
        <v>0.6979166666666666</v>
      </c>
      <c r="P37" t="str">
        <f>TEXT(N37,"MMMM")</f>
        <v>febrero</v>
      </c>
      <c r="Q37" t="str">
        <f>TEXT(N37,"aaaa")</f>
        <v>sábado</v>
      </c>
      <c r="R37">
        <v>45327</v>
      </c>
      <c r="S37">
        <v>0.7180555555555556</v>
      </c>
      <c r="T37">
        <v>0.33055555555555555</v>
      </c>
      <c r="U37">
        <f>((R37+T37) - (N37+O37))*24*60</f>
        <v>2351.000000004424</v>
      </c>
      <c r="V37" t="str">
        <f>SINGLE(IF(N37 * O37 * R37 * T37 * AO37 * AP37 = 0, "", LET(_xlpm.inicio, N37 + O37, _xlpm.fin, R37 + T37, _xlpm.dias, REDUCE(0, SEQUENCE(1 + INT(SINGLE(_xlpm.fin) - SINGLE(_xlpm.inicio)), 1, 0, 1), LAMBDA(_xlpm.acum,_xlpm.d, LET(_xlpm.dia, TRUNC(SINGLE(_xlpm.inicio)) + SINGLE(_xlpm.d), _xlpm.horaIni, IF(SINGLE(_xlpm.d) = 0, MAX(_xlpm.inicio, SINGLE(_xlpm.dia) + AO37), SINGLE(_xlpm.dia) + AO37), _xlpm.horaFin, IF(SINGLE(_xlpm.d) = INT(SINGLE(_xlpm.fin) - SINGLE(_xlpm.inicio)), MIN(_xlpm.fin, SINGLE(_xlpm.dia) + AP37), SINGLE(_xlpm.dia) + AP37), _xlpm.tiempo, MAX(0, SINGLE(_xlpm.horaFin) - SINGLE(_xlpm.horaIni)), SINGLE(_xlpm.acum) + SINGLE(_xlpm.tiempo)))), TEXT(SINGLE(_xlpm.dias), "h:mm"))))</f>
        <v>17:15</v>
      </c>
      <c r="W37" t="str">
        <f>TEXT((N37+S37) - (N37+O37), "h:mm")</f>
        <v>0:29</v>
      </c>
      <c r="X37" t="str">
        <v>FALLA EN DATAFONOS</v>
      </c>
      <c r="Y37" t="str">
        <v>Hardware / Equipos</v>
      </c>
      <c r="Z37" t="str">
        <v>FALLA EN PAGO DE DATOFONOS</v>
      </c>
      <c r="AA37" t="str">
        <v>Infraestructura - Eléctrica</v>
      </c>
      <c r="AB37" t="str">
        <v>SI</v>
      </c>
      <c r="AC37" t="str">
        <v>NO</v>
      </c>
      <c r="AD37" t="str">
        <v>NO</v>
      </c>
      <c r="AE37" t="str">
        <v>NO</v>
      </c>
      <c r="AF37" t="str">
        <v>INTERNO</v>
      </c>
      <c r="AG37" t="str">
        <v>SISTEMAS</v>
      </c>
      <c r="AH37" t="str">
        <v>reinicio equipos</v>
      </c>
      <c r="AK37" t="str">
        <v>Culminado 100%</v>
      </c>
      <c r="AN37" t="str" xml:space="preserve">
        <v xml:space="preserve">FALLA PAGOS DATAFONOS_x000d_
•	Se hace el reinicio de los sistemas funciona con normalidad . </v>
      </c>
      <c r="AO37">
        <v>0.3333333333333333</v>
      </c>
      <c r="AP37">
        <v>0.875</v>
      </c>
    </row>
    <row r="38" xml:space="preserve">
      <c r="A38">
        <v>443138</v>
      </c>
      <c r="B38" t="str">
        <f>VLOOKUP(G38,DetalleTiendas!A$2:S$1777,3,FALSE)</f>
        <v>SUPERMERCADOS</v>
      </c>
      <c r="C38" t="str">
        <f>VLOOKUP(G38,DetalleTiendas!A$2:S$1777,4,FALSE)</f>
        <v>JUMBO</v>
      </c>
      <c r="D38" t="str">
        <f>VLOOKUP(G38,DetalleTiendas!A$2:S$1777,5,FALSE)</f>
        <v>COSTA</v>
      </c>
      <c r="E38" t="str">
        <v>CORTE DE ENERGIA</v>
      </c>
      <c r="F38" t="str">
        <v>NO</v>
      </c>
      <c r="G38" t="str">
        <v>J045 AV DEL FERROCARRIL SANTA MARTA</v>
      </c>
      <c r="I38" t="str">
        <v>Soporte_Onsite_REG_Costa_SM Colombia</v>
      </c>
      <c r="J38" t="str">
        <v>Celso Niebles</v>
      </c>
      <c r="K38" t="str">
        <v>CERRADO</v>
      </c>
      <c r="L38" t="str">
        <v>CERRADO</v>
      </c>
      <c r="M38" t="str">
        <v>BAJA</v>
      </c>
      <c r="N38">
        <v>45327</v>
      </c>
      <c r="O38">
        <v>0.3680555555555556</v>
      </c>
      <c r="P38" t="str">
        <f>TEXT(N38,"MMMM")</f>
        <v>febrero</v>
      </c>
      <c r="Q38" t="str">
        <f>TEXT(N38,"aaaa")</f>
        <v>lunes</v>
      </c>
      <c r="R38">
        <v>45327</v>
      </c>
      <c r="S38">
        <v>0.36944444444444446</v>
      </c>
      <c r="T38">
        <v>0.39444444444444443</v>
      </c>
      <c r="U38">
        <f>((R38+T38) - (N38+O38))*24*60</f>
        <v>37.999999998137355</v>
      </c>
      <c r="V38" t="str">
        <f>SINGLE(IF(N38 * O38 * R38 * T38 * AO38 * AP38 = 0, "", LET(_xlpm.inicio, N38 + O38, _xlpm.fin, R38 + T38, _xlpm.dias, REDUCE(0, SEQUENCE(1 + INT(SINGLE(_xlpm.fin) - SINGLE(_xlpm.inicio)), 1, 0, 1), LAMBDA(_xlpm.acum,_xlpm.d, LET(_xlpm.dia, TRUNC(SINGLE(_xlpm.inicio)) + SINGLE(_xlpm.d), _xlpm.horaIni, IF(SINGLE(_xlpm.d) = 0, MAX(_xlpm.inicio, SINGLE(_xlpm.dia) + AO38), SINGLE(_xlpm.dia) + AO38), _xlpm.horaFin, IF(SINGLE(_xlpm.d) = INT(SINGLE(_xlpm.fin) - SINGLE(_xlpm.inicio)), MIN(_xlpm.fin, SINGLE(_xlpm.dia) + AP38), SINGLE(_xlpm.dia) + AP38), _xlpm.tiempo, MAX(0, SINGLE(_xlpm.horaFin) - SINGLE(_xlpm.horaIni)), SINGLE(_xlpm.acum) + SINGLE(_xlpm.tiempo)))), TEXT(SINGLE(_xlpm.dias), "h:mm"))))</f>
        <v>0:38</v>
      </c>
      <c r="W38" t="str">
        <f>TEXT((N38+S38) - (N38+O38), "h:mm")</f>
        <v>0:02</v>
      </c>
      <c r="X38" t="str">
        <v>CORTE DE ENERGIA</v>
      </c>
      <c r="Y38" t="str">
        <v>Eléctrico / Energía</v>
      </c>
      <c r="Z38" t="str">
        <v>CORTE DE ENERGIA EN EL SECTOR</v>
      </c>
      <c r="AA38" t="str">
        <v>Infraestructura - Eléctrica</v>
      </c>
      <c r="AB38" t="str">
        <v>SI</v>
      </c>
      <c r="AC38" t="str">
        <v>SI</v>
      </c>
      <c r="AD38" t="str">
        <v>SI</v>
      </c>
      <c r="AE38" t="str">
        <v>SI</v>
      </c>
      <c r="AF38" t="str">
        <v>EXTERNO</v>
      </c>
      <c r="AG38" t="str">
        <v>PROVEEDOR</v>
      </c>
      <c r="AH38" t="str">
        <v>Restablecimiento UPS</v>
      </c>
      <c r="AK38" t="str">
        <v>Culminado 100%</v>
      </c>
      <c r="AN38" t="str" xml:space="preserve">
        <v xml:space="preserve">FALLA DE ENERGÍA  _x000d_
•	falla eléctrica en el sector._x000d_
* 	 Se habilito el Bypass de la UPS. Servicio reestablecido._x000d_
- 	Se encontró UPS en Bypass y se reestableció el servicio con ayuda del proveedor.</v>
      </c>
      <c r="AO38">
        <v>0.3333333333333333</v>
      </c>
      <c r="AP38">
        <v>0.875</v>
      </c>
    </row>
    <row r="39" xml:space="preserve">
      <c r="A39">
        <v>448000</v>
      </c>
      <c r="B39" t="str">
        <f>VLOOKUP(G39,DetalleTiendas!A$2:S$1777,3,FALSE)</f>
        <v>SUPERMERCADOS</v>
      </c>
      <c r="C39" t="str">
        <f>VLOOKUP(G39,DetalleTiendas!A$2:S$1777,4,FALSE)</f>
        <v>SUPERMERCADOS</v>
      </c>
      <c r="D39" t="str">
        <f>VLOOKUP(G39,DetalleTiendas!A$2:S$1777,5,FALSE)</f>
        <v>SUPERMERCADOS</v>
      </c>
      <c r="E39" t="str">
        <v>GENESIX</v>
      </c>
      <c r="F39" t="str">
        <v>SI</v>
      </c>
      <c r="G39" t="str">
        <v>SUPERMERCADOS</v>
      </c>
      <c r="I39" t="str">
        <v>SC_Comercial_Genesix</v>
      </c>
      <c r="J39" t="str">
        <v>Jairo Ernesto Roa</v>
      </c>
      <c r="K39" t="str">
        <v>CERRADO</v>
      </c>
      <c r="L39" t="str">
        <v>CERRADO</v>
      </c>
      <c r="M39" t="str">
        <v>ALTA</v>
      </c>
      <c r="N39">
        <v>45328</v>
      </c>
      <c r="O39">
        <v>0.9583333333333334</v>
      </c>
      <c r="P39" t="str">
        <f>TEXT(N39,"MMMM")</f>
        <v>febrero</v>
      </c>
      <c r="Q39" t="str">
        <f>TEXT(N39,"aaaa")</f>
        <v>martes</v>
      </c>
      <c r="R39">
        <v>45329</v>
      </c>
      <c r="S39">
        <v>0.4375</v>
      </c>
      <c r="T39">
        <v>0.5833333333333334</v>
      </c>
      <c r="U39">
        <f>((R39+T39) - (N39+O39))*24*60</f>
        <v>900</v>
      </c>
      <c r="V39" t="str">
        <f>SINGLE(IF(N39 * O39 * R39 * T39 * AO39 * AP39 = 0, "", LET(_xlpm.inicio, N39 + O39, _xlpm.fin, R39 + T39, _xlpm.dias, REDUCE(0, SEQUENCE(1 + INT(SINGLE(_xlpm.fin) - SINGLE(_xlpm.inicio)), 1, 0, 1), LAMBDA(_xlpm.acum,_xlpm.d, LET(_xlpm.dia, TRUNC(SINGLE(_xlpm.inicio)) + SINGLE(_xlpm.d), _xlpm.horaIni, IF(SINGLE(_xlpm.d) = 0, MAX(_xlpm.inicio, SINGLE(_xlpm.dia) + AO39), SINGLE(_xlpm.dia) + AO39), _xlpm.horaFin, IF(SINGLE(_xlpm.d) = INT(SINGLE(_xlpm.fin) - SINGLE(_xlpm.inicio)), MIN(_xlpm.fin, SINGLE(_xlpm.dia) + AP39), SINGLE(_xlpm.dia) + AP39), _xlpm.tiempo, MAX(0, SINGLE(_xlpm.horaFin) - SINGLE(_xlpm.horaIni)), SINGLE(_xlpm.acum) + SINGLE(_xlpm.tiempo)))), TEXT(SINGLE(_xlpm.dias), "h:mm"))))</f>
        <v>0:00</v>
      </c>
      <c r="W39" t="e">
        <f>TEXT((N39+S39) - (N39+O39), "h:mm")</f>
        <v>#VALUE!</v>
      </c>
      <c r="X39" t="str">
        <v>FALLA CON RECEPCIÓN DE INTERFACES DE PRECIOS</v>
      </c>
      <c r="Y39" t="str">
        <v>Software / Actualización</v>
      </c>
      <c r="Z39" t="str">
        <v>ERROR DE INTEGRACIÓN INTERFAZ DE PRECIO (NO EXISTEN ARCHIVOS O INTERFACES DE PRECIOS)</v>
      </c>
      <c r="AA39" t="str">
        <v>Software / Actualización</v>
      </c>
      <c r="AB39" t="str">
        <v>NO</v>
      </c>
      <c r="AC39" t="str">
        <v>NO</v>
      </c>
      <c r="AD39" t="str">
        <v>NO</v>
      </c>
      <c r="AE39" t="str">
        <v>NO</v>
      </c>
      <c r="AF39" t="str">
        <v>INTERNO</v>
      </c>
      <c r="AG39" t="str">
        <v>SISTEMAS</v>
      </c>
      <c r="AH39" t="str">
        <v>Integracion / Desarrollo</v>
      </c>
      <c r="AK39" t="str">
        <v>Culminado 100%</v>
      </c>
      <c r="AN39" t="str" xml:space="preserve">
        <v xml:space="preserve">FALLA CON RECEPCIÓN DE INTERFACES   _x000d_
* 	 El equipo de Mesa Especializada identifica que no hay interfaces de precios en los servidores de tienda para aplicar; se revisa Jobs de ejecución en control M y estos no presentan novedad. Se escala al soporte Genesix quienes en validación indican que no existen archivos o interfaces de precios; debido a un ajuste solicitado de un área de Genesix a automatización. Se corrige el parámetro errado en los jobs y de parte de Genesix se genera diferencial de novedades de precios para ejecutar el envío de precios pendientes._x000d_
- 	Ajuste de parámetros realizado de Genesis a automatización; solicitaron un ajuste en el proceso de generación de Jobs para el grupo de precios por tienda. El mismo no poseía un parámetro para crear los parámetros e interfaces_x000d_
</v>
      </c>
      <c r="AO39">
        <v>0.3333333333333333</v>
      </c>
      <c r="AP39">
        <v>0.875</v>
      </c>
    </row>
    <row r="40" xml:space="preserve">
      <c r="A40">
        <v>446090</v>
      </c>
      <c r="B40" t="str">
        <f>VLOOKUP(G40,DetalleTiendas!A$2:S$1777,3,FALSE)</f>
        <v>SUPERMERCADOS</v>
      </c>
      <c r="C40" t="str">
        <f>VLOOKUP(G40,DetalleTiendas!A$2:S$1777,4,FALSE)</f>
        <v>JUMBO</v>
      </c>
      <c r="D40" t="str">
        <f>VLOOKUP(G40,DetalleTiendas!A$2:S$1777,5,FALSE)</f>
        <v>OCCIDENTE</v>
      </c>
      <c r="E40" t="str">
        <v>POS</v>
      </c>
      <c r="F40" t="str">
        <v>SI</v>
      </c>
      <c r="G40" t="str">
        <v>J013 VALLE DE LILI</v>
      </c>
      <c r="I40" t="str">
        <v>SC_Resolución_Nivel2_Front_SM CO</v>
      </c>
      <c r="J40" t="str">
        <v>Diego Alejandro Mahecha</v>
      </c>
      <c r="K40" t="str">
        <v>CERRADO</v>
      </c>
      <c r="L40" t="str">
        <v>CERRADO</v>
      </c>
      <c r="M40" t="str">
        <v>BAJA</v>
      </c>
      <c r="N40">
        <v>45328</v>
      </c>
      <c r="O40">
        <v>0.4701388888888889</v>
      </c>
      <c r="P40" t="str">
        <f>TEXT(N40,"MMMM")</f>
        <v>febrero</v>
      </c>
      <c r="Q40" t="str">
        <f>TEXT(N40,"aaaa")</f>
        <v>martes</v>
      </c>
      <c r="R40">
        <v>45328</v>
      </c>
      <c r="S40">
        <v>0.4701388888888889</v>
      </c>
      <c r="T40">
        <v>0.5208333333333334</v>
      </c>
      <c r="U40">
        <f>((R40+T40) - (N40+O40))*24*60</f>
        <v>73.00000000745058</v>
      </c>
      <c r="V40" t="str">
        <f>SINGLE(IF(N40 * O40 * R40 * T40 * AO40 * AP40 = 0, "", LET(_xlpm.inicio, N40 + O40, _xlpm.fin, R40 + T40, _xlpm.dias, REDUCE(0, SEQUENCE(1 + INT(SINGLE(_xlpm.fin) - SINGLE(_xlpm.inicio)), 1, 0, 1), LAMBDA(_xlpm.acum,_xlpm.d, LET(_xlpm.dia, TRUNC(SINGLE(_xlpm.inicio)) + SINGLE(_xlpm.d), _xlpm.horaIni, IF(SINGLE(_xlpm.d) = 0, MAX(_xlpm.inicio, SINGLE(_xlpm.dia) + AO40), SINGLE(_xlpm.dia) + AO40), _xlpm.horaFin, IF(SINGLE(_xlpm.d) = INT(SINGLE(_xlpm.fin) - SINGLE(_xlpm.inicio)), MIN(_xlpm.fin, SINGLE(_xlpm.dia) + AP40), SINGLE(_xlpm.dia) + AP40), _xlpm.tiempo, MAX(0, SINGLE(_xlpm.horaFin) - SINGLE(_xlpm.horaIni)), SINGLE(_xlpm.acum) + SINGLE(_xlpm.tiempo)))), TEXT(SINGLE(_xlpm.dias), "h:mm"))))</f>
        <v>1:13</v>
      </c>
      <c r="W40" t="str">
        <f>TEXT((N40+S40) - (N40+O40), "h:mm")</f>
        <v>0:00</v>
      </c>
      <c r="X40" t="str">
        <v>BLOQUEO POS</v>
      </c>
      <c r="Y40" t="str">
        <v>Software / Actualización</v>
      </c>
      <c r="Z40" t="str">
        <v>SPP No. 48426 FALLIDO</v>
      </c>
      <c r="AA40" t="str">
        <v>Software / Actualización</v>
      </c>
      <c r="AB40" t="str">
        <v>NO</v>
      </c>
      <c r="AC40" t="str">
        <v>NO</v>
      </c>
      <c r="AD40" t="str">
        <v>NO</v>
      </c>
      <c r="AE40" t="str">
        <v>NO</v>
      </c>
      <c r="AF40" t="str">
        <v>INTERNO</v>
      </c>
      <c r="AG40" t="str">
        <v>SISTEMAS</v>
      </c>
      <c r="AH40" t="str">
        <v>Integracion / Desarrollo</v>
      </c>
      <c r="AK40" t="str">
        <v>Culminado 100%</v>
      </c>
      <c r="AN40" t="str" xml:space="preserve">
        <v xml:space="preserve">SOBRE CARGOS   _x000d_
•	Se presenta novedad con la versión de libreria pos libconnect debido a que no esta compilada con la versión implementada libunisys bajo el SPP No. 48426._x000d_
* 	 se realiza el rollback realizando la actualización de las librerias de la tp11 que contiene la versión oficial nacional resolviendo esta incidencia a las 12:30pm del dia 06/02/2024._x000d_
- 	La novedad fue reportada bajo el equipo de TI proyectos y Mesas Especializadas dado que no encontrabamos haciendo pruebas de certificación de la versión.</v>
      </c>
      <c r="AO40">
        <v>0.3333333333333333</v>
      </c>
      <c r="AP40">
        <v>0.875</v>
      </c>
    </row>
    <row r="41" xml:space="preserve">
      <c r="A41">
        <v>447683</v>
      </c>
      <c r="B41" t="str">
        <f>VLOOKUP(G41,DetalleTiendas!A$2:S$1777,3,FALSE)</f>
        <v>SUPERMERCADOS</v>
      </c>
      <c r="C41" t="str">
        <f>VLOOKUP(G41,DetalleTiendas!A$2:S$1777,4,FALSE)</f>
        <v>METRO</v>
      </c>
      <c r="D41" t="str">
        <f>VLOOKUP(G41,DetalleTiendas!A$2:S$1777,5,FALSE)</f>
        <v>COSTA</v>
      </c>
      <c r="E41" t="str">
        <v>CORTE DE ENERGIA</v>
      </c>
      <c r="F41" t="str">
        <v>NO</v>
      </c>
      <c r="G41" t="str">
        <v>M040 RIOHACHA</v>
      </c>
      <c r="I41" t="str">
        <v>Soporte_Onsite_REG_Costa_SM Colombia</v>
      </c>
      <c r="J41" t="str">
        <v>Celso Niebles</v>
      </c>
      <c r="K41" t="str">
        <v>CERRADO</v>
      </c>
      <c r="L41" t="str">
        <v>CERRADO</v>
      </c>
      <c r="M41" t="str">
        <v>BAJA</v>
      </c>
      <c r="N41">
        <v>45329</v>
      </c>
      <c r="O41">
        <v>0.3472222222222222</v>
      </c>
      <c r="P41" t="str">
        <f>TEXT(N41,"MMMM")</f>
        <v>febrero</v>
      </c>
      <c r="Q41" t="str">
        <f>TEXT(N41,"aaaa")</f>
        <v>miércoles</v>
      </c>
      <c r="R41">
        <v>45329</v>
      </c>
      <c r="S41">
        <v>0.35</v>
      </c>
      <c r="T41">
        <v>0.40069444444444446</v>
      </c>
      <c r="U41">
        <f>((R41+T41) - (N41+O41))*24*60</f>
        <v>76.99999999953434</v>
      </c>
      <c r="V41" t="str">
        <f>SINGLE(IF(N41 * O41 * R41 * T41 * AO41 * AP41 = 0, "", LET(_xlpm.inicio, N41 + O41, _xlpm.fin, R41 + T41, _xlpm.dias, REDUCE(0, SEQUENCE(1 + INT(SINGLE(_xlpm.fin) - SINGLE(_xlpm.inicio)), 1, 0, 1), LAMBDA(_xlpm.acum,_xlpm.d, LET(_xlpm.dia, TRUNC(SINGLE(_xlpm.inicio)) + SINGLE(_xlpm.d), _xlpm.horaIni, IF(SINGLE(_xlpm.d) = 0, MAX(_xlpm.inicio, SINGLE(_xlpm.dia) + AO41), SINGLE(_xlpm.dia) + AO41), _xlpm.horaFin, IF(SINGLE(_xlpm.d) = INT(SINGLE(_xlpm.fin) - SINGLE(_xlpm.inicio)), MIN(_xlpm.fin, SINGLE(_xlpm.dia) + AP41), SINGLE(_xlpm.dia) + AP41), _xlpm.tiempo, MAX(0, SINGLE(_xlpm.horaFin) - SINGLE(_xlpm.horaIni)), SINGLE(_xlpm.acum) + SINGLE(_xlpm.tiempo)))), TEXT(SINGLE(_xlpm.dias), "h:mm"))))</f>
        <v>1:17</v>
      </c>
      <c r="W41" t="str">
        <f>TEXT((N41+S41) - (N41+O41), "h:mm")</f>
        <v>0:04</v>
      </c>
      <c r="X41" t="str">
        <v>CORTE DE ENERGIA</v>
      </c>
      <c r="Y41" t="str">
        <v>Eléctrico / Energía</v>
      </c>
      <c r="Z41" t="str">
        <v>FALLA ELECTRICA - CORTO CIRCUITO</v>
      </c>
      <c r="AA41" t="str">
        <v>Infraestructura - Eléctrica</v>
      </c>
      <c r="AB41" t="str">
        <v>SI</v>
      </c>
      <c r="AC41" t="str">
        <v>SI</v>
      </c>
      <c r="AD41" t="str">
        <v>SI</v>
      </c>
      <c r="AE41" t="str">
        <v>SI</v>
      </c>
      <c r="AF41" t="str">
        <v>INTERNO</v>
      </c>
      <c r="AG41" t="str">
        <v>NEGOCIO</v>
      </c>
      <c r="AH41" t="str">
        <v>Ajustes Conexiones tienda</v>
      </c>
      <c r="AK41" t="str">
        <v>Culminado 100%</v>
      </c>
      <c r="AN41" t="str" xml:space="preserve">
        <v xml:space="preserve">CORTO CIRCUITO_x000d_
•	La tienda presenta un corto eléctrico en una canaleta se validan las UPS y se encuentra la de 20 KVA con una alarma y bloqueada._x000d_
* 	 Se contacta el proveedor siete Ltda quien se hace presencia en sitio y apoya con la corrección del corto; luego proceden a colocar la UPS en línea y restablecer la energía en la red regulada._x000d_
- 	Se detectó el corto y se corrigió por parte de mantenimiento; la tienda ya cuenta con energía.</v>
      </c>
      <c r="AO41">
        <v>0.3333333333333333</v>
      </c>
      <c r="AP41">
        <v>0.875</v>
      </c>
    </row>
    <row r="42" xml:space="preserve">
      <c r="A42">
        <v>451300</v>
      </c>
      <c r="B42" t="str">
        <f>VLOOKUP(G42,DetalleTiendas!A$2:S$1777,3,FALSE)</f>
        <v>PAIS</v>
      </c>
      <c r="C42" t="str">
        <f>VLOOKUP(G42,DetalleTiendas!A$2:S$1777,4,FALSE)</f>
        <v>PAIS</v>
      </c>
      <c r="D42" t="str">
        <f>VLOOKUP(G42,DetalleTiendas!A$2:S$1777,5,FALSE)</f>
        <v>PAIS</v>
      </c>
      <c r="E42" t="str">
        <v>POS</v>
      </c>
      <c r="F42" t="str">
        <v>SI</v>
      </c>
      <c r="G42" t="str">
        <v>PAIS</v>
      </c>
      <c r="I42" t="str">
        <v>SC_Resolución_Nivel2_Front_SM CO</v>
      </c>
      <c r="J42" t="str">
        <v>Diego Alejandro Mahecha</v>
      </c>
      <c r="K42" t="str">
        <v>CERRADO</v>
      </c>
      <c r="L42" t="str">
        <v>CERRADO</v>
      </c>
      <c r="M42" t="str">
        <v>MEDIA</v>
      </c>
      <c r="N42">
        <v>45330</v>
      </c>
      <c r="O42">
        <v>0.6666666666666666</v>
      </c>
      <c r="P42" t="str">
        <f>TEXT(N42,"MMMM")</f>
        <v>febrero</v>
      </c>
      <c r="Q42" t="str">
        <f>TEXT(N42,"aaaa")</f>
        <v>jueves</v>
      </c>
      <c r="R42">
        <v>45330</v>
      </c>
      <c r="S42">
        <v>0.6666666666666666</v>
      </c>
      <c r="T42">
        <v>0.75</v>
      </c>
      <c r="U42">
        <f>((R42+T42) - (N42+O42))*24*60</f>
        <v>120.00000000349246</v>
      </c>
      <c r="V42" t="str">
        <f>SINGLE(IF(N42 * O42 * R42 * T42 * AO42 * AP42 = 0, "", LET(_xlpm.inicio, N42 + O42, _xlpm.fin, R42 + T42, _xlpm.dias, REDUCE(0, SEQUENCE(1 + INT(SINGLE(_xlpm.fin) - SINGLE(_xlpm.inicio)), 1, 0, 1), LAMBDA(_xlpm.acum,_xlpm.d, LET(_xlpm.dia, TRUNC(SINGLE(_xlpm.inicio)) + SINGLE(_xlpm.d), _xlpm.horaIni, IF(SINGLE(_xlpm.d) = 0, MAX(_xlpm.inicio, SINGLE(_xlpm.dia) + AO42), SINGLE(_xlpm.dia) + AO42), _xlpm.horaFin, IF(SINGLE(_xlpm.d) = INT(SINGLE(_xlpm.fin) - SINGLE(_xlpm.inicio)), MIN(_xlpm.fin, SINGLE(_xlpm.dia) + AP42), SINGLE(_xlpm.dia) + AP42), _xlpm.tiempo, MAX(0, SINGLE(_xlpm.horaFin) - SINGLE(_xlpm.horaIni)), SINGLE(_xlpm.acum) + SINGLE(_xlpm.tiempo)))), TEXT(SINGLE(_xlpm.dias), "h:mm"))))</f>
        <v>2:00</v>
      </c>
      <c r="W42" t="str">
        <f>TEXT((N42+S42) - (N42+O42), "h:mm")</f>
        <v>0:00</v>
      </c>
      <c r="X42" t="str">
        <v>FALLA CON ATC</v>
      </c>
      <c r="Y42" t="str">
        <v>Operación Interna / Parametrizacion</v>
      </c>
      <c r="Z42" t="str">
        <v>FALLA SERVIDOR ATC</v>
      </c>
      <c r="AA42" t="str">
        <v>Parametrizacion en curso</v>
      </c>
      <c r="AB42" t="str">
        <v>NO</v>
      </c>
      <c r="AC42" t="str">
        <v>NO</v>
      </c>
      <c r="AD42" t="str">
        <v>NO</v>
      </c>
      <c r="AE42" t="str">
        <v>NO</v>
      </c>
      <c r="AF42" t="str">
        <v>INTERNO</v>
      </c>
      <c r="AG42" t="str">
        <v>NEGOCIO</v>
      </c>
      <c r="AH42" t="str">
        <v>Integracion / Desarrollo</v>
      </c>
      <c r="AK42" t="str">
        <v>Culminado 100%</v>
      </c>
      <c r="AN42" t="str" xml:space="preserve">
        <v xml:space="preserve">FALLAS CON ATC_x000d_
•	Lentitud en ATC por procesamiento notas crédito hacía el facturador._x000d_
- 	En el facturador realizó un ajuste para recibir las notas credito realizadas por ATC.</v>
      </c>
      <c r="AO42">
        <v>0.3333333333333333</v>
      </c>
      <c r="AP42">
        <v>0.875</v>
      </c>
    </row>
    <row r="43" xml:space="preserve">
      <c r="A43">
        <v>453485</v>
      </c>
      <c r="B43" t="str">
        <f>VLOOKUP(G43,DetalleTiendas!A$2:S$1777,3,FALSE)</f>
        <v>PAIS</v>
      </c>
      <c r="C43" t="str">
        <f>VLOOKUP(G43,DetalleTiendas!A$2:S$1777,4,FALSE)</f>
        <v>PAIS</v>
      </c>
      <c r="D43" t="str">
        <f>VLOOKUP(G43,DetalleTiendas!A$2:S$1777,5,FALSE)</f>
        <v>PAIS</v>
      </c>
      <c r="E43" t="str">
        <v>POS</v>
      </c>
      <c r="F43" t="str">
        <v>SI</v>
      </c>
      <c r="G43" t="str">
        <v>PAIS</v>
      </c>
      <c r="I43" t="str">
        <v>SC_Financiero_Facturador</v>
      </c>
      <c r="J43" t="str">
        <v>Luis Alejandro Medina</v>
      </c>
      <c r="K43" t="str">
        <v>CERRADO</v>
      </c>
      <c r="L43" t="str">
        <v>CERRADO</v>
      </c>
      <c r="M43" t="str">
        <v>MEDIA</v>
      </c>
      <c r="N43">
        <v>45331</v>
      </c>
      <c r="O43">
        <v>0.6736111111111112</v>
      </c>
      <c r="P43" t="str">
        <f>TEXT(N43,"MMMM")</f>
        <v>febrero</v>
      </c>
      <c r="Q43" t="str">
        <f>TEXT(N43,"aaaa")</f>
        <v>viernes</v>
      </c>
      <c r="R43">
        <v>45331</v>
      </c>
      <c r="S43">
        <v>0.6736111111111112</v>
      </c>
      <c r="T43">
        <v>0.8541666666666666</v>
      </c>
      <c r="U43">
        <f>((R43+T43) - (N43+O43))*24*60</f>
        <v>259.99999999883585</v>
      </c>
      <c r="V43" t="str">
        <f>SINGLE(IF(N43 * O43 * R43 * T43 * AO43 * AP43 = 0, "", LET(_xlpm.inicio, N43 + O43, _xlpm.fin, R43 + T43, _xlpm.dias, REDUCE(0, SEQUENCE(1 + INT(SINGLE(_xlpm.fin) - SINGLE(_xlpm.inicio)), 1, 0, 1), LAMBDA(_xlpm.acum,_xlpm.d, LET(_xlpm.dia, TRUNC(SINGLE(_xlpm.inicio)) + SINGLE(_xlpm.d), _xlpm.horaIni, IF(SINGLE(_xlpm.d) = 0, MAX(_xlpm.inicio, SINGLE(_xlpm.dia) + AO43), SINGLE(_xlpm.dia) + AO43), _xlpm.horaFin, IF(SINGLE(_xlpm.d) = INT(SINGLE(_xlpm.fin) - SINGLE(_xlpm.inicio)), MIN(_xlpm.fin, SINGLE(_xlpm.dia) + AP43), SINGLE(_xlpm.dia) + AP43), _xlpm.tiempo, MAX(0, SINGLE(_xlpm.horaFin) - SINGLE(_xlpm.horaIni)), SINGLE(_xlpm.acum) + SINGLE(_xlpm.tiempo)))), TEXT(SINGLE(_xlpm.dias), "h:mm"))))</f>
        <v>4:20</v>
      </c>
      <c r="W43" t="str">
        <f>TEXT((N43+S43) - (N43+O43), "h:mm")</f>
        <v>0:00</v>
      </c>
      <c r="X43" t="str">
        <v>FALLA CON ATC</v>
      </c>
      <c r="Y43" t="str">
        <v>Operación Interna / Parametrizacion</v>
      </c>
      <c r="Z43" t="str">
        <v>FALLA SERVIDOR ATC</v>
      </c>
      <c r="AA43" t="str">
        <v>Parametrizacion en curso</v>
      </c>
      <c r="AB43" t="str">
        <v>NO</v>
      </c>
      <c r="AC43" t="str">
        <v>NO</v>
      </c>
      <c r="AD43" t="str">
        <v>NO</v>
      </c>
      <c r="AE43" t="str">
        <v>NO</v>
      </c>
      <c r="AF43" t="str">
        <v>INTERNO</v>
      </c>
      <c r="AG43" t="str">
        <v>SISTEMAS</v>
      </c>
      <c r="AH43" t="str">
        <v>Integracion / Desarrollo</v>
      </c>
      <c r="AK43" t="str">
        <v>Culminado 100%</v>
      </c>
      <c r="AN43" t="str" xml:space="preserve">
        <v xml:space="preserve">FALLAS CON ATC_x000d_
•	Lentitud en ATC por procesamiento notas crédito hacía el facturador._x000d_
- 	En el facturador realizó un ajuste para recibir las notas credito realizadas por ATC.</v>
      </c>
      <c r="AO43">
        <v>0.3333333333333333</v>
      </c>
      <c r="AP43">
        <v>0.875</v>
      </c>
    </row>
    <row r="44" xml:space="preserve">
      <c r="A44">
        <v>455127</v>
      </c>
      <c r="B44" t="str">
        <f>VLOOKUP(G44,DetalleTiendas!A$2:S$1777,3,FALSE)</f>
        <v>SUPERMERCADOS</v>
      </c>
      <c r="C44" t="str">
        <f>VLOOKUP(G44,DetalleTiendas!A$2:S$1777,4,FALSE)</f>
        <v>METRO</v>
      </c>
      <c r="D44" t="str">
        <f>VLOOKUP(G44,DetalleTiendas!A$2:S$1777,5,FALSE)</f>
        <v>BOGOTA</v>
      </c>
      <c r="E44" t="str">
        <v>POS</v>
      </c>
      <c r="F44" t="str">
        <v>N/A</v>
      </c>
      <c r="G44" t="str">
        <v>M074 FACATATIVA</v>
      </c>
      <c r="I44" t="str">
        <v>Soporte_Onsite_BOGOTA</v>
      </c>
      <c r="J44" t="str">
        <v>Diego Cortez</v>
      </c>
      <c r="K44" t="str">
        <v>ABIERTO</v>
      </c>
      <c r="L44" t="str">
        <v>CERRADO</v>
      </c>
      <c r="M44" t="str">
        <v>BAJA</v>
      </c>
      <c r="N44">
        <v>45332</v>
      </c>
      <c r="O44">
        <v>0.7222222222222222</v>
      </c>
      <c r="P44" t="str">
        <f>TEXT(N44,"MMMM")</f>
        <v>febrero</v>
      </c>
      <c r="Q44" t="str">
        <f>TEXT(N44,"aaaa")</f>
        <v>sábado</v>
      </c>
      <c r="R44">
        <v>45334</v>
      </c>
      <c r="S44">
        <v>0.7986111111111112</v>
      </c>
      <c r="T44">
        <v>0.6875</v>
      </c>
      <c r="U44">
        <f>((R44+T44) - (N44+O44))*24*60</f>
        <v>2830.0000000046566</v>
      </c>
      <c r="V44" t="str">
        <f>SINGLE(IF(N44 * O44 * R44 * T44 * AO44 * AP44 = 0, "", LET(_xlpm.inicio, N44 + O44, _xlpm.fin, R44 + T44, _xlpm.dias, REDUCE(0, SEQUENCE(1 + INT(SINGLE(_xlpm.fin) - SINGLE(_xlpm.inicio)), 1, 0, 1), LAMBDA(_xlpm.acum,_xlpm.d, LET(_xlpm.dia, TRUNC(SINGLE(_xlpm.inicio)) + SINGLE(_xlpm.d), _xlpm.horaIni, IF(SINGLE(_xlpm.d) = 0, MAX(_xlpm.inicio, SINGLE(_xlpm.dia) + AO44), SINGLE(_xlpm.dia) + AO44), _xlpm.horaFin, IF(SINGLE(_xlpm.d) = INT(SINGLE(_xlpm.fin) - SINGLE(_xlpm.inicio)), MIN(_xlpm.fin, SINGLE(_xlpm.dia) + AP44), SINGLE(_xlpm.dia) + AP44), _xlpm.tiempo, MAX(0, SINGLE(_xlpm.horaFin) - SINGLE(_xlpm.horaIni)), SINGLE(_xlpm.acum) + SINGLE(_xlpm.tiempo)))), TEXT(SINGLE(_xlpm.dias), "h:mm"))))</f>
        <v>16:40</v>
      </c>
      <c r="W44" t="str">
        <f>TEXT((N44+S44) - (N44+O44), "h:mm")</f>
        <v>1:50</v>
      </c>
      <c r="X44" t="str">
        <v>FALLA SCANER DE L APOS 23</v>
      </c>
      <c r="Y44" t="str">
        <v>Hardware / Equipos</v>
      </c>
      <c r="Z44" t="str">
        <v>FALLA EN ESCARNER - POS 23</v>
      </c>
      <c r="AA44" t="str">
        <v>Proveedor - Red/Infraestructura</v>
      </c>
      <c r="AB44" t="str">
        <v>NO</v>
      </c>
      <c r="AC44" t="str">
        <v>NO</v>
      </c>
      <c r="AD44" t="str">
        <v>NO</v>
      </c>
      <c r="AE44" t="str">
        <v>NO</v>
      </c>
      <c r="AF44" t="str">
        <v>INTERNO</v>
      </c>
      <c r="AG44" t="str">
        <v>SISTEMAS</v>
      </c>
      <c r="AH44" t="str">
        <v>Cambio parte afectada</v>
      </c>
      <c r="AK44" t="str">
        <v>Culminado 100%</v>
      </c>
      <c r="AN44" t="str" xml:space="preserve">
        <v xml:space="preserve">ESCANER DAÑADO_x000d_
•         Se hace cambio de escaner pos 23 por falla</v>
      </c>
      <c r="AO44">
        <v>0.3333333333333333</v>
      </c>
      <c r="AP44">
        <v>0.875</v>
      </c>
    </row>
    <row r="45" xml:space="preserve">
      <c r="A45">
        <v>456476</v>
      </c>
      <c r="B45" t="str">
        <f>VLOOKUP(G45,DetalleTiendas!A$2:S$1777,3,FALSE)</f>
        <v>SUPERMERCADOS</v>
      </c>
      <c r="C45" t="str">
        <f>VLOOKUP(G45,DetalleTiendas!A$2:S$1777,4,FALSE)</f>
        <v>JUMBO</v>
      </c>
      <c r="D45" t="str">
        <f>VLOOKUP(G45,DetalleTiendas!A$2:S$1777,5,FALSE)</f>
        <v>BOGOTA</v>
      </c>
      <c r="E45" t="str">
        <v>ENLACES</v>
      </c>
      <c r="F45" t="str">
        <v>NO</v>
      </c>
      <c r="G45" t="str">
        <v>J193 PLAZA CENTRAL</v>
      </c>
      <c r="I45" t="str">
        <v>Soporte_Onsite_BOGOTA</v>
      </c>
      <c r="J45" t="str">
        <v>Juan Fernando Rodriguez</v>
      </c>
      <c r="K45" t="str">
        <v>CERRADO</v>
      </c>
      <c r="L45" t="str">
        <v>CERRADO</v>
      </c>
      <c r="M45" t="str">
        <v>MEDIA</v>
      </c>
      <c r="N45">
        <v>45332</v>
      </c>
      <c r="O45">
        <v>0.6340277777777777</v>
      </c>
      <c r="P45" t="str">
        <f>TEXT(N45,"MMMM")</f>
        <v>febrero</v>
      </c>
      <c r="Q45" t="str">
        <f>TEXT(N45,"aaaa")</f>
        <v>sábado</v>
      </c>
      <c r="R45">
        <v>45332</v>
      </c>
      <c r="S45">
        <v>0.7173611111111111</v>
      </c>
      <c r="T45">
        <v>0.8333333333333334</v>
      </c>
      <c r="U45">
        <f>((R45+T45) - (N45+O45))*24*60</f>
        <v>287.0000000030268</v>
      </c>
      <c r="V45" t="str">
        <f>SINGLE(IF(N45 * O45 * R45 * T45 * AO45 * AP45 = 0, "", LET(_xlpm.inicio, N45 + O45, _xlpm.fin, R45 + T45, _xlpm.dias, REDUCE(0, SEQUENCE(1 + INT(SINGLE(_xlpm.fin) - SINGLE(_xlpm.inicio)), 1, 0, 1), LAMBDA(_xlpm.acum,_xlpm.d, LET(_xlpm.dia, TRUNC(SINGLE(_xlpm.inicio)) + SINGLE(_xlpm.d), _xlpm.horaIni, IF(SINGLE(_xlpm.d) = 0, MAX(_xlpm.inicio, SINGLE(_xlpm.dia) + AO45), SINGLE(_xlpm.dia) + AO45), _xlpm.horaFin, IF(SINGLE(_xlpm.d) = INT(SINGLE(_xlpm.fin) - SINGLE(_xlpm.inicio)), MIN(_xlpm.fin, SINGLE(_xlpm.dia) + AP45), SINGLE(_xlpm.dia) + AP45), _xlpm.tiempo, MAX(0, SINGLE(_xlpm.horaFin) - SINGLE(_xlpm.horaIni)), SINGLE(_xlpm.acum) + SINGLE(_xlpm.tiempo)))), TEXT(SINGLE(_xlpm.dias), "h:mm"))))</f>
        <v>4:47</v>
      </c>
      <c r="W45" t="str">
        <f>TEXT((N45+S45) - (N45+O45), "h:mm")</f>
        <v>2:00</v>
      </c>
      <c r="X45" t="str">
        <v>LENTITUD EN LAS POS</v>
      </c>
      <c r="Y45" t="str">
        <v>Red / Enlace / Proveedor</v>
      </c>
      <c r="Z45" t="str">
        <v xml:space="preserve"> CORTE DE FIBRA DEL PROVEEDOR - ETB</v>
      </c>
      <c r="AA45" t="str">
        <v>Proveedor - Red/Infraestructura</v>
      </c>
      <c r="AB45" t="str">
        <v>NO</v>
      </c>
      <c r="AC45" t="str">
        <v>NO</v>
      </c>
      <c r="AD45" t="str">
        <v>NO</v>
      </c>
      <c r="AE45" t="str">
        <v>NO</v>
      </c>
      <c r="AF45" t="str">
        <v>EXTERNO</v>
      </c>
      <c r="AG45" t="str">
        <v>PROVEEDOR</v>
      </c>
      <c r="AH45" t="str">
        <v>Ajuste por parte del Proveedor</v>
      </c>
      <c r="AK45" t="str">
        <v>Culminado 100%</v>
      </c>
      <c r="AN45" t="str" xml:space="preserve">
        <v xml:space="preserve">CORTE DE LA FIBRA OPTICA DE CLARO_x000d_
•         Se tenía novedad con el enlace de CLARO de la plataforma por corte de fibra; se escala al proveedor el cual internamente realizaron la gestión de la cuadrilla para su reparación y posteriormente en operación queda el enlace_x000d_
-        Se realizó la reparación de la fibra en la cuadrilla ."</v>
      </c>
      <c r="AO45">
        <v>0.3333333333333333</v>
      </c>
      <c r="AP45">
        <v>0.875</v>
      </c>
    </row>
    <row r="46" xml:space="preserve">
      <c r="A46">
        <v>456488</v>
      </c>
      <c r="B46" t="str">
        <f>VLOOKUP(G46,DetalleTiendas!A$2:S$1777,3,FALSE)</f>
        <v>SUPERMERCADOS</v>
      </c>
      <c r="C46" t="str">
        <f>VLOOKUP(G46,DetalleTiendas!A$2:S$1777,4,FALSE)</f>
        <v>JUMBO</v>
      </c>
      <c r="D46" t="str">
        <f>VLOOKUP(G46,DetalleTiendas!A$2:S$1777,5,FALSE)</f>
        <v>BOGOTA</v>
      </c>
      <c r="E46" t="str">
        <v>ENLACES</v>
      </c>
      <c r="F46" t="str">
        <v>NO</v>
      </c>
      <c r="G46" t="str">
        <v>J048 SOACHA</v>
      </c>
      <c r="I46" t="str">
        <v>Redes y Comunicaciones-NIVEL 2 - COL</v>
      </c>
      <c r="J46" t="str">
        <v>Guillermo Gutierrez</v>
      </c>
      <c r="K46" t="str">
        <v>CERRADO</v>
      </c>
      <c r="L46" t="str">
        <v>CERRADO</v>
      </c>
      <c r="M46" t="str">
        <v>BAJA</v>
      </c>
      <c r="N46">
        <v>45332</v>
      </c>
      <c r="O46">
        <v>0.5576388888888889</v>
      </c>
      <c r="P46" t="str">
        <f>TEXT(N46,"MMMM")</f>
        <v>febrero</v>
      </c>
      <c r="Q46" t="str">
        <f>TEXT(N46,"aaaa")</f>
        <v>sábado</v>
      </c>
      <c r="R46">
        <v>45332</v>
      </c>
      <c r="S46">
        <v>0.6402777777777777</v>
      </c>
      <c r="T46">
        <v>0.7381944444444445</v>
      </c>
      <c r="U46">
        <f>((R46+T46) - (N46+O46))*24*60</f>
        <v>259.99999999883585</v>
      </c>
      <c r="V46" t="str">
        <f>SINGLE(IF(N46 * O46 * R46 * T46 * AO46 * AP46 = 0, "", LET(_xlpm.inicio, N46 + O46, _xlpm.fin, R46 + T46, _xlpm.dias, REDUCE(0, SEQUENCE(1 + INT(SINGLE(_xlpm.fin) - SINGLE(_xlpm.inicio)), 1, 0, 1), LAMBDA(_xlpm.acum,_xlpm.d, LET(_xlpm.dia, TRUNC(SINGLE(_xlpm.inicio)) + SINGLE(_xlpm.d), _xlpm.horaIni, IF(SINGLE(_xlpm.d) = 0, MAX(_xlpm.inicio, SINGLE(_xlpm.dia) + AO46), SINGLE(_xlpm.dia) + AO46), _xlpm.horaFin, IF(SINGLE(_xlpm.d) = INT(SINGLE(_xlpm.fin) - SINGLE(_xlpm.inicio)), MIN(_xlpm.fin, SINGLE(_xlpm.dia) + AP46), SINGLE(_xlpm.dia) + AP46), _xlpm.tiempo, MAX(0, SINGLE(_xlpm.horaFin) - SINGLE(_xlpm.horaIni)), SINGLE(_xlpm.acum) + SINGLE(_xlpm.tiempo)))), TEXT(SINGLE(_xlpm.dias), "h:mm"))))</f>
        <v>4:20</v>
      </c>
      <c r="W46" t="str">
        <f>TEXT((N46+S46) - (N46+O46), "h:mm")</f>
        <v>1:59</v>
      </c>
      <c r="X46" t="str">
        <v>FALLA EN MICROSENS</v>
      </c>
      <c r="Y46" t="str">
        <v>Hardware / Equipos</v>
      </c>
      <c r="Z46" t="str">
        <v>FALLA MICROSENS</v>
      </c>
      <c r="AA46" t="str">
        <v>Infraestructura - Eléctrica</v>
      </c>
      <c r="AB46" t="str">
        <v>SI</v>
      </c>
      <c r="AC46" t="str">
        <v>NO</v>
      </c>
      <c r="AD46" t="str">
        <v>NO</v>
      </c>
      <c r="AE46" t="str">
        <v>NO</v>
      </c>
      <c r="AF46" t="str">
        <v>INTERNO</v>
      </c>
      <c r="AG46" t="str">
        <v>SISTEMAS</v>
      </c>
      <c r="AH46" t="str">
        <v>Configuracion Microsens</v>
      </c>
      <c r="AK46" t="str">
        <v>Culminado 100%</v>
      </c>
      <c r="AN46" t="str" xml:space="preserve">
        <v xml:space="preserve">FALLA DE MICROSERVICIOS_x000d_
-        se revisa configuración de los puertos de las troncales de los microsens y se normaliza su funcionamiento.</v>
      </c>
      <c r="AO46">
        <v>0.3333333333333333</v>
      </c>
      <c r="AP46">
        <v>0.875</v>
      </c>
    </row>
    <row r="47" xml:space="preserve">
      <c r="A47">
        <v>459819</v>
      </c>
      <c r="B47" t="str">
        <f>VLOOKUP(G47,DetalleTiendas!A$2:S$1777,3,FALSE)</f>
        <v>PAIS</v>
      </c>
      <c r="C47" t="str">
        <f>VLOOKUP(G47,DetalleTiendas!A$2:S$1777,4,FALSE)</f>
        <v>PAIS</v>
      </c>
      <c r="D47" t="str">
        <f>VLOOKUP(G47,DetalleTiendas!A$2:S$1777,5,FALSE)</f>
        <v>PAIS</v>
      </c>
      <c r="E47" t="str">
        <v xml:space="preserve">ECOMMERCE </v>
      </c>
      <c r="F47" t="str">
        <v>N/A</v>
      </c>
      <c r="G47" t="str">
        <v>PAIS</v>
      </c>
      <c r="I47" t="str">
        <v>SC_E_Commerce_VESTA</v>
      </c>
      <c r="J47" t="str">
        <v>Embers Echaverry</v>
      </c>
      <c r="K47" t="str">
        <v>CERRADO</v>
      </c>
      <c r="L47" t="str">
        <v>CERRADO</v>
      </c>
      <c r="M47" t="str">
        <v>ALTA</v>
      </c>
      <c r="N47">
        <v>45335</v>
      </c>
      <c r="O47">
        <v>0.3958333333333333</v>
      </c>
      <c r="P47" t="str">
        <f>TEXT(N47,"MMMM")</f>
        <v>febrero</v>
      </c>
      <c r="Q47" t="str">
        <f>TEXT(N47,"aaaa")</f>
        <v>martes</v>
      </c>
      <c r="R47">
        <v>45335</v>
      </c>
      <c r="S47">
        <v>0.3958333333333333</v>
      </c>
      <c r="T47">
        <v>0.7291666666666666</v>
      </c>
      <c r="U47">
        <f>((R47+T47) - (N47+O47))*24*60</f>
        <v>479.9999999930151</v>
      </c>
      <c r="V47" t="str">
        <f>SINGLE(IF(N47 * O47 * R47 * T47 * AO47 * AP47 = 0, "", LET(_xlpm.inicio, N47 + O47, _xlpm.fin, R47 + T47, _xlpm.dias, REDUCE(0, SEQUENCE(1 + INT(SINGLE(_xlpm.fin) - SINGLE(_xlpm.inicio)), 1, 0, 1), LAMBDA(_xlpm.acum,_xlpm.d, LET(_xlpm.dia, TRUNC(SINGLE(_xlpm.inicio)) + SINGLE(_xlpm.d), _xlpm.horaIni, IF(SINGLE(_xlpm.d) = 0, MAX(_xlpm.inicio, SINGLE(_xlpm.dia) + AO47), SINGLE(_xlpm.dia) + AO47), _xlpm.horaFin, IF(SINGLE(_xlpm.d) = INT(SINGLE(_xlpm.fin) - SINGLE(_xlpm.inicio)), MIN(_xlpm.fin, SINGLE(_xlpm.dia) + AP47), SINGLE(_xlpm.dia) + AP47), _xlpm.tiempo, MAX(0, SINGLE(_xlpm.horaFin) - SINGLE(_xlpm.horaIni)), SINGLE(_xlpm.acum) + SINGLE(_xlpm.tiempo)))), TEXT(SINGLE(_xlpm.dias), "h:mm"))))</f>
        <v>8:00</v>
      </c>
      <c r="W47" t="str">
        <f>TEXT((N47+S47) - (N47+O47), "h:mm")</f>
        <v>0:00</v>
      </c>
      <c r="X47" t="str">
        <v>CAIDA DE LOS SERVICIOS DE E-COMMERCE</v>
      </c>
      <c r="Y47" t="str">
        <v>Servidores / Infraestructura</v>
      </c>
      <c r="Z47" t="str">
        <v xml:space="preserve">SERVIDOR - FALLO TARJETA DE RED </v>
      </c>
      <c r="AA47" t="str">
        <v>Parametrizacion en curso</v>
      </c>
      <c r="AB47" t="str">
        <v>NO</v>
      </c>
      <c r="AC47" t="str">
        <v>NO</v>
      </c>
      <c r="AD47" t="str">
        <v>NO</v>
      </c>
      <c r="AE47" t="str">
        <v>NO</v>
      </c>
      <c r="AF47" t="str">
        <v>INTERNO</v>
      </c>
      <c r="AG47" t="str">
        <v>SISTEMAS</v>
      </c>
      <c r="AH47" t="str">
        <v>configuracion equipo</v>
      </c>
      <c r="AK47" t="str">
        <v>Culminado 100%</v>
      </c>
      <c r="AN47" t="str" xml:space="preserve">
        <v xml:space="preserve">CAÍDA DE LOS SERVICIOS DE E-COMMERCE_x000d_
•         Se cambio configuración de tarjeta de red para habilitar el servicio_x000d_
*	se identifica un servicio "troc" del servidor g900603svcci no responde, este servidor es onpremise pero bajo administracion del proyecto tarjeta regalo; se esta revisando las interfaces de red.</v>
      </c>
      <c r="AO47">
        <v>0.3333333333333333</v>
      </c>
      <c r="AP47">
        <v>0.875</v>
      </c>
    </row>
    <row r="48" xml:space="preserve">
      <c r="A48">
        <v>467256</v>
      </c>
      <c r="B48" t="str">
        <f>VLOOKUP(G48,DetalleTiendas!A$2:S$1777,3,FALSE)</f>
        <v>MEJORAMIENTO DEL HOGAR</v>
      </c>
      <c r="C48" t="str">
        <f>VLOOKUP(G48,DetalleTiendas!A$2:S$1777,4,FALSE)</f>
        <v>EASY</v>
      </c>
      <c r="D48" t="str">
        <f>VLOOKUP(G48,DetalleTiendas!A$2:S$1777,5,FALSE)</f>
        <v>BOGOTA - EASY</v>
      </c>
      <c r="E48" t="str">
        <v>CORTE DE ENERGIA</v>
      </c>
      <c r="F48" t="str">
        <v>NO</v>
      </c>
      <c r="G48" t="str">
        <v>E813 GAITAN CORTES</v>
      </c>
      <c r="I48" t="str">
        <v>Soporte_Onsite_EASy_Bogota</v>
      </c>
      <c r="J48" t="str">
        <v>Diego Cortez</v>
      </c>
      <c r="K48" t="str">
        <v>CERRADO</v>
      </c>
      <c r="L48" t="str">
        <v>CERRADO</v>
      </c>
      <c r="M48" t="str">
        <v>MEDIA</v>
      </c>
      <c r="N48">
        <v>45338</v>
      </c>
      <c r="O48">
        <v>0.4465277777777778</v>
      </c>
      <c r="P48" t="str">
        <f>TEXT(N48,"MMMM")</f>
        <v>febrero</v>
      </c>
      <c r="Q48" t="str">
        <f>TEXT(N48,"aaaa")</f>
        <v>viernes</v>
      </c>
      <c r="R48">
        <v>45338</v>
      </c>
      <c r="S48">
        <v>0.4465277777777778</v>
      </c>
      <c r="T48">
        <v>0.5625</v>
      </c>
      <c r="U48">
        <f>((R48+T48) - (N48+O48))*24*60</f>
        <v>166.99999999953434</v>
      </c>
      <c r="V48" t="str">
        <f>SINGLE(IF(N48 * O48 * R48 * T48 * AO48 * AP48 = 0, "", LET(_xlpm.inicio, N48 + O48, _xlpm.fin, R48 + T48, _xlpm.dias, REDUCE(0, SEQUENCE(1 + INT(SINGLE(_xlpm.fin) - SINGLE(_xlpm.inicio)), 1, 0, 1), LAMBDA(_xlpm.acum,_xlpm.d, LET(_xlpm.dia, TRUNC(SINGLE(_xlpm.inicio)) + SINGLE(_xlpm.d), _xlpm.horaIni, IF(SINGLE(_xlpm.d) = 0, MAX(_xlpm.inicio, SINGLE(_xlpm.dia) + AO48), SINGLE(_xlpm.dia) + AO48), _xlpm.horaFin, IF(SINGLE(_xlpm.d) = INT(SINGLE(_xlpm.fin) - SINGLE(_xlpm.inicio)), MIN(_xlpm.fin, SINGLE(_xlpm.dia) + AP48), SINGLE(_xlpm.dia) + AP48), _xlpm.tiempo, MAX(0, SINGLE(_xlpm.horaFin) - SINGLE(_xlpm.horaIni)), SINGLE(_xlpm.acum) + SINGLE(_xlpm.tiempo)))), TEXT(SINGLE(_xlpm.dias), "h:mm"))))</f>
        <v>2:47</v>
      </c>
      <c r="W48" t="str">
        <f>TEXT((N48+S48) - (N48+O48), "h:mm")</f>
        <v>0:00</v>
      </c>
      <c r="X48" t="str">
        <v xml:space="preserve">FALLAS CON LA UPS </v>
      </c>
      <c r="Y48" t="str">
        <v>Eléctrico / Energía</v>
      </c>
      <c r="Z48" t="str">
        <v>BATERIAS A MITAD DE CAPACIDAD DEL LA - UPS</v>
      </c>
      <c r="AA48" t="str">
        <v>Infraestructura - Eléctrica</v>
      </c>
      <c r="AB48" t="str">
        <v>NO</v>
      </c>
      <c r="AC48" t="str">
        <v>NO</v>
      </c>
      <c r="AD48" t="str">
        <v>NO</v>
      </c>
      <c r="AE48" t="str">
        <v>NO</v>
      </c>
      <c r="AF48" t="str">
        <v>INTERNO</v>
      </c>
      <c r="AG48" t="str">
        <v>NEGOCIO</v>
      </c>
      <c r="AH48" t="str">
        <v>Cambio de Baterias UPS</v>
      </c>
      <c r="AK48" t="str">
        <v>Culminado 100%</v>
      </c>
      <c r="AN48" t="str" xml:space="preserve">
        <v xml:space="preserve">FALLA CON UPS| BATERIAS_x000d_
•         Falla con UPS ya que hay corte de energía y la batería de la UPS está a la mitad lo que ocasiona reinicio de equipos_x000d_
-        Se reestableció el servicio de energía y cambios de baterías </v>
      </c>
      <c r="AO48">
        <v>0.3333333333333333</v>
      </c>
      <c r="AP48">
        <v>0.875</v>
      </c>
    </row>
    <row r="49" xml:space="preserve">
      <c r="A49">
        <v>474933</v>
      </c>
      <c r="B49" t="str">
        <f>VLOOKUP(G49,DetalleTiendas!A$2:S$1777,3,FALSE)</f>
        <v>SUPERMERCADOS</v>
      </c>
      <c r="C49" t="str">
        <f>VLOOKUP(G49,DetalleTiendas!A$2:S$1777,4,FALSE)</f>
        <v>METRO</v>
      </c>
      <c r="D49" t="str">
        <f>VLOOKUP(G49,DetalleTiendas!A$2:S$1777,5,FALSE)</f>
        <v>COSTA</v>
      </c>
      <c r="E49" t="str">
        <v>CORTE DE ENERGIA</v>
      </c>
      <c r="F49" t="str">
        <v>NO</v>
      </c>
      <c r="G49" t="str">
        <v>M085 MONTERIA</v>
      </c>
      <c r="I49" t="str">
        <v>Soporte_Onsite_REG_Costa_SM Colombia</v>
      </c>
      <c r="J49" t="str">
        <v>Celso Niebles</v>
      </c>
      <c r="K49" t="str">
        <v>CERRADO</v>
      </c>
      <c r="L49" t="str">
        <v>CERRADO</v>
      </c>
      <c r="M49" t="str">
        <v>MEDIA</v>
      </c>
      <c r="N49">
        <v>45340</v>
      </c>
      <c r="O49">
        <v>0.3611111111111111</v>
      </c>
      <c r="P49" t="str">
        <f>TEXT(N49,"MMMM")</f>
        <v>febrero</v>
      </c>
      <c r="Q49" t="str">
        <f>TEXT(N49,"aaaa")</f>
        <v>domingo</v>
      </c>
      <c r="R49">
        <v>45340</v>
      </c>
      <c r="S49">
        <v>0.3888888888888889</v>
      </c>
      <c r="T49">
        <v>0.43472222222222223</v>
      </c>
      <c r="U49">
        <f>((R49+T49) - (N49+O49))*24*60</f>
        <v>105.99999999976717</v>
      </c>
      <c r="V49" t="str">
        <f>SINGLE(IF(N49 * O49 * R49 * T49 * AO49 * AP49 = 0, "", LET(_xlpm.inicio, N49 + O49, _xlpm.fin, R49 + T49, _xlpm.dias, REDUCE(0, SEQUENCE(1 + INT(SINGLE(_xlpm.fin) - SINGLE(_xlpm.inicio)), 1, 0, 1), LAMBDA(_xlpm.acum,_xlpm.d, LET(_xlpm.dia, TRUNC(SINGLE(_xlpm.inicio)) + SINGLE(_xlpm.d), _xlpm.horaIni, IF(SINGLE(_xlpm.d) = 0, MAX(_xlpm.inicio, SINGLE(_xlpm.dia) + AO49), SINGLE(_xlpm.dia) + AO49), _xlpm.horaFin, IF(SINGLE(_xlpm.d) = INT(SINGLE(_xlpm.fin) - SINGLE(_xlpm.inicio)), MIN(_xlpm.fin, SINGLE(_xlpm.dia) + AP49), SINGLE(_xlpm.dia) + AP49), _xlpm.tiempo, MAX(0, SINGLE(_xlpm.horaFin) - SINGLE(_xlpm.horaIni)), SINGLE(_xlpm.acum) + SINGLE(_xlpm.tiempo)))), TEXT(SINGLE(_xlpm.dias), "h:mm"))))</f>
        <v>1:46</v>
      </c>
      <c r="W49" t="str">
        <f>TEXT((N49+S49) - (N49+O49), "h:mm")</f>
        <v>0:40</v>
      </c>
      <c r="X49" t="str">
        <v>CORTE DE ENERGIA</v>
      </c>
      <c r="Y49" t="str">
        <v>Eléctrico / Energía</v>
      </c>
      <c r="Z49" t="str">
        <v>CORTE DE ENERGIA EN EL SECTOR</v>
      </c>
      <c r="AA49" t="str">
        <v>Infraestructura - Eléctrica</v>
      </c>
      <c r="AB49" t="str">
        <v>SI</v>
      </c>
      <c r="AC49" t="str">
        <v>SI</v>
      </c>
      <c r="AD49" t="str">
        <v>SI</v>
      </c>
      <c r="AE49" t="str">
        <v>SI</v>
      </c>
      <c r="AF49" t="str">
        <v>EXTERNO</v>
      </c>
      <c r="AG49" t="str">
        <v>PROVEEDOR</v>
      </c>
      <c r="AH49" t="str">
        <v>Restablecimiento UPS</v>
      </c>
      <c r="AK49" t="str">
        <v>Culminado 100%</v>
      </c>
      <c r="AN49" t="str" xml:space="preserve">
        <v xml:space="preserve">FALLA EN PLANTA ELECTRICA _x000d_
•         Se reviso con el proveedor del servicio de energía, Nos indican que repararon la planta de energía_x000d_
*	Corte eléctrico en el sector la planta de energía presentó fallo y las UPS Agotaron baterías.</v>
      </c>
      <c r="AO49">
        <v>0.3333333333333333</v>
      </c>
      <c r="AP49">
        <v>0.875</v>
      </c>
    </row>
    <row r="50" xml:space="preserve">
      <c r="A50">
        <v>482622</v>
      </c>
      <c r="B50" t="str">
        <f>VLOOKUP(G50,DetalleTiendas!A$2:S$1777,3,FALSE)</f>
        <v>SUPERMERCADOS</v>
      </c>
      <c r="C50" t="str">
        <f>VLOOKUP(G50,DetalleTiendas!A$2:S$1777,4,FALSE)</f>
        <v>JUMBO</v>
      </c>
      <c r="D50" t="str">
        <f>VLOOKUP(G50,DetalleTiendas!A$2:S$1777,5,FALSE)</f>
        <v>OCCIDENTE</v>
      </c>
      <c r="E50" t="str">
        <v>ENLACES</v>
      </c>
      <c r="F50" t="str">
        <v>NO</v>
      </c>
      <c r="G50" t="str">
        <v>J013 VALLE DE LILI</v>
      </c>
      <c r="I50" t="str">
        <v>Redes y Comunicaciones-NIVEL 2 - COL</v>
      </c>
      <c r="J50" t="str">
        <v>Guillermo Gutierrez</v>
      </c>
      <c r="K50" t="str">
        <v>CERRADO</v>
      </c>
      <c r="L50" t="str">
        <v>CERRADO</v>
      </c>
      <c r="M50" t="str">
        <v>MEDIA</v>
      </c>
      <c r="N50">
        <v>45343</v>
      </c>
      <c r="O50">
        <v>0.6666666666666666</v>
      </c>
      <c r="P50" t="str">
        <f>TEXT(N50,"MMMM")</f>
        <v>febrero</v>
      </c>
      <c r="Q50" t="str">
        <f>TEXT(N50,"aaaa")</f>
        <v>miércoles</v>
      </c>
      <c r="R50">
        <v>45344</v>
      </c>
      <c r="S50">
        <v>0.6666666666666666</v>
      </c>
      <c r="T50">
        <v>0.2916666666666667</v>
      </c>
      <c r="U50">
        <f>((R50+T50) - (N50+O50))*24*60</f>
        <v>900</v>
      </c>
      <c r="V50" t="str">
        <f>SINGLE(IF(N50 * O50 * R50 * T50 * AO50 * AP50 = 0, "", LET(_xlpm.inicio, N50 + O50, _xlpm.fin, R50 + T50, _xlpm.dias, REDUCE(0, SEQUENCE(1 + INT(SINGLE(_xlpm.fin) - SINGLE(_xlpm.inicio)), 1, 0, 1), LAMBDA(_xlpm.acum,_xlpm.d, LET(_xlpm.dia, TRUNC(SINGLE(_xlpm.inicio)) + SINGLE(_xlpm.d), _xlpm.horaIni, IF(SINGLE(_xlpm.d) = 0, MAX(_xlpm.inicio, SINGLE(_xlpm.dia) + AO50), SINGLE(_xlpm.dia) + AO50), _xlpm.horaFin, IF(SINGLE(_xlpm.d) = INT(SINGLE(_xlpm.fin) - SINGLE(_xlpm.inicio)), MIN(_xlpm.fin, SINGLE(_xlpm.dia) + AP50), SINGLE(_xlpm.dia) + AP50), _xlpm.tiempo, MAX(0, SINGLE(_xlpm.horaFin) - SINGLE(_xlpm.horaIni)), SINGLE(_xlpm.acum) + SINGLE(_xlpm.tiempo)))), TEXT(SINGLE(_xlpm.dias), "h:mm"))))</f>
        <v>5:00</v>
      </c>
      <c r="W50" t="str">
        <f>TEXT((N50+S50) - (N50+O50), "h:mm")</f>
        <v>0:00</v>
      </c>
      <c r="X50" t="str">
        <v>FALLA DE RED</v>
      </c>
      <c r="Y50" t="str">
        <v>Hardware / Equipos</v>
      </c>
      <c r="Z50" t="str">
        <v>FALLAS EN LA FIBRA DE RACK</v>
      </c>
      <c r="AA50" t="str">
        <v>Infraestructura - Eléctrica</v>
      </c>
      <c r="AB50" t="str">
        <v>SI</v>
      </c>
      <c r="AC50" t="str">
        <v>NO</v>
      </c>
      <c r="AD50" t="str">
        <v>NO</v>
      </c>
      <c r="AE50" t="str">
        <v>NO</v>
      </c>
      <c r="AF50" t="str">
        <v>INTERNO</v>
      </c>
      <c r="AG50" t="str">
        <v>SISTEMAS</v>
      </c>
      <c r="AH50" t="str">
        <v>revision conexiones tienda</v>
      </c>
      <c r="AK50" t="str">
        <v>Culminado 100%</v>
      </c>
      <c r="AN50" t="str" xml:space="preserve">
        <v xml:space="preserve">FALLAS EN LA FIBRA DE RACK_x000d_
•         se encontró problemas de Fibra en el switch Huawei encontrado en el Gabinete de Recibo._x000d_
*        Esta en cascada con 2 switch más y cuando cayó fallaron los demás, por ende se cayeron todos los dispositivos de esta área. _x000d_
-        se conectarán los demás switch con fibra para independizar los equipos; para futuras caídas no afecte la red en ese sector.</v>
      </c>
      <c r="AO50">
        <v>0.3333333333333333</v>
      </c>
      <c r="AP50">
        <v>0.875</v>
      </c>
    </row>
    <row r="51" xml:space="preserve">
      <c r="A51">
        <v>483276</v>
      </c>
      <c r="B51" t="str">
        <f>VLOOKUP(G51,DetalleTiendas!A$2:S$1777,3,FALSE)</f>
        <v>SUPERMERCADOS</v>
      </c>
      <c r="C51" t="str">
        <f>VLOOKUP(G51,DetalleTiendas!A$2:S$1777,4,FALSE)</f>
        <v>SUPERMERCADOS</v>
      </c>
      <c r="D51" t="str">
        <f>VLOOKUP(G51,DetalleTiendas!A$2:S$1777,5,FALSE)</f>
        <v>SUPERMERCADOS</v>
      </c>
      <c r="E51" t="str">
        <v xml:space="preserve"> GIFT CARD </v>
      </c>
      <c r="F51" t="str">
        <v>NO</v>
      </c>
      <c r="G51" t="str">
        <v>SUPERMERCADOS</v>
      </c>
      <c r="I51" t="str">
        <v>SC_Resolucion_Nivel2_Front_SM COLOMBIA</v>
      </c>
      <c r="J51" t="str">
        <v>Diego Mahecha</v>
      </c>
      <c r="K51" t="str">
        <v>CERRADO</v>
      </c>
      <c r="L51" t="str">
        <v>CERRADO</v>
      </c>
      <c r="M51" t="str">
        <v>MEDIA</v>
      </c>
      <c r="N51">
        <v>45345</v>
      </c>
      <c r="O51">
        <v>0.8763888888888889</v>
      </c>
      <c r="P51" t="str">
        <f>TEXT(N51,"MMMM")</f>
        <v>febrero</v>
      </c>
      <c r="Q51" t="str">
        <f>TEXT(N51,"aaaa")</f>
        <v>viernes</v>
      </c>
      <c r="R51">
        <v>45346</v>
      </c>
      <c r="S51">
        <v>0.8784722222222222</v>
      </c>
      <c r="T51">
        <v>0.3958333333333333</v>
      </c>
      <c r="U51">
        <f>((R51+T51) - (N51+O51))*24*60</f>
        <v>748.0000000074506</v>
      </c>
      <c r="V51" t="str">
        <f>SINGLE(IF(N51 * O51 * R51 * T51 * AO51 * AP51 = 0, "", LET(_xlpm.inicio, N51 + O51, _xlpm.fin, R51 + T51, _xlpm.dias, REDUCE(0, SEQUENCE(1 + INT(SINGLE(_xlpm.fin) - SINGLE(_xlpm.inicio)), 1, 0, 1), LAMBDA(_xlpm.acum,_xlpm.d, LET(_xlpm.dia, TRUNC(SINGLE(_xlpm.inicio)) + SINGLE(_xlpm.d), _xlpm.horaIni, IF(SINGLE(_xlpm.d) = 0, MAX(_xlpm.inicio, SINGLE(_xlpm.dia) + AO51), SINGLE(_xlpm.dia) + AO51), _xlpm.horaFin, IF(SINGLE(_xlpm.d) = INT(SINGLE(_xlpm.fin) - SINGLE(_xlpm.inicio)), MIN(_xlpm.fin, SINGLE(_xlpm.dia) + AP51), SINGLE(_xlpm.dia) + AP51), _xlpm.tiempo, MAX(0, SINGLE(_xlpm.horaFin) - SINGLE(_xlpm.horaIni)), SINGLE(_xlpm.acum) + SINGLE(_xlpm.tiempo)))), TEXT(SINGLE(_xlpm.dias), "h:mm"))))</f>
        <v>0:00</v>
      </c>
      <c r="W51" t="str">
        <f>TEXT((N51+S51) - (N51+O51), "h:mm")</f>
        <v>0:03</v>
      </c>
      <c r="X51" t="str">
        <v xml:space="preserve">FALLAS TARJETAS - REGALO </v>
      </c>
      <c r="Y51" t="str">
        <v>Software / Actualización</v>
      </c>
      <c r="Z51" t="str">
        <v>FALLA EN ANULACIÓN - TARJETAS REGALO</v>
      </c>
      <c r="AA51" t="str">
        <v>Software / Actualización</v>
      </c>
      <c r="AB51" t="str">
        <v>NO</v>
      </c>
      <c r="AC51" t="str">
        <v>NO</v>
      </c>
      <c r="AD51" t="str">
        <v>NO</v>
      </c>
      <c r="AE51" t="str">
        <v>NO</v>
      </c>
      <c r="AF51" t="str">
        <v>INTERNO</v>
      </c>
      <c r="AG51" t="str">
        <v>SISTEMAS</v>
      </c>
      <c r="AH51" t="str">
        <v>Integracion / Desarrollo</v>
      </c>
      <c r="AK51" t="str">
        <v>Culminado 100%</v>
      </c>
      <c r="AN51" t="str" xml:space="preserve">
        <v xml:space="preserve">FALLAS EN GIFT CARD _x000d_
•         Se presenta la novedad debido a que cuando la POS anula espera que el facturador le envié datos del QR y CUFE, que son derivados de la factura electrónica, y esos campos están llegando vacíos._x000d_
*	Se saca al cajero del sistema. </v>
      </c>
      <c r="AO51">
        <v>0.3333333333333333</v>
      </c>
      <c r="AP51">
        <v>0.875</v>
      </c>
    </row>
    <row r="52" xml:space="preserve">
      <c r="A52">
        <v>487317</v>
      </c>
      <c r="B52" t="str">
        <f>VLOOKUP(G52,DetalleTiendas!A$2:S$1777,3,FALSE)</f>
        <v>SUPERMERCADOS</v>
      </c>
      <c r="C52" t="str">
        <f>VLOOKUP(G52,DetalleTiendas!A$2:S$1777,4,FALSE)</f>
        <v>JUMBO</v>
      </c>
      <c r="D52" t="str">
        <f>VLOOKUP(G52,DetalleTiendas!A$2:S$1777,5,FALSE)</f>
        <v>CENTRO</v>
      </c>
      <c r="E52" t="str">
        <v>POS</v>
      </c>
      <c r="F52" t="str">
        <v>SI</v>
      </c>
      <c r="G52" t="str">
        <v>J148 SANTA FE MEDELLIN</v>
      </c>
      <c r="I52" t="str">
        <v>Mesas Especializadas Colombia</v>
      </c>
      <c r="J52" t="str">
        <v>Farutt Reyes</v>
      </c>
      <c r="K52" t="str">
        <v>ABIERTO</v>
      </c>
      <c r="L52" t="str">
        <v>CERRADO</v>
      </c>
      <c r="M52" t="str">
        <v>BAJA</v>
      </c>
      <c r="N52">
        <v>45347</v>
      </c>
      <c r="O52">
        <v>0.6444444444444445</v>
      </c>
      <c r="P52" t="str">
        <f>TEXT(N52,"MMMM")</f>
        <v>febrero</v>
      </c>
      <c r="Q52" t="str">
        <f>TEXT(N52,"aaaa")</f>
        <v>domingo</v>
      </c>
      <c r="R52">
        <v>45348</v>
      </c>
      <c r="S52">
        <v>0.6444444444444445</v>
      </c>
      <c r="T52">
        <v>0.33541666666666664</v>
      </c>
      <c r="U52">
        <f>((R52+T52) - (N52+O52))*24*60</f>
        <v>995.0000000058208</v>
      </c>
      <c r="V52" t="str">
        <f>SINGLE(IF(N52 * O52 * R52 * T52 * AO52 * AP52 = 0, "", LET(_xlpm.inicio, N52 + O52, _xlpm.fin, R52 + T52, _xlpm.dias, REDUCE(0, SEQUENCE(1 + INT(SINGLE(_xlpm.fin) - SINGLE(_xlpm.inicio)), 1, 0, 1), LAMBDA(_xlpm.acum,_xlpm.d, LET(_xlpm.dia, TRUNC(SINGLE(_xlpm.inicio)) + SINGLE(_xlpm.d), _xlpm.horaIni, IF(SINGLE(_xlpm.d) = 0, MAX(_xlpm.inicio, SINGLE(_xlpm.dia) + AO52), SINGLE(_xlpm.dia) + AO52), _xlpm.horaFin, IF(SINGLE(_xlpm.d) = INT(SINGLE(_xlpm.fin) - SINGLE(_xlpm.inicio)), MIN(_xlpm.fin, SINGLE(_xlpm.dia) + AP52), SINGLE(_xlpm.dia) + AP52), _xlpm.tiempo, MAX(0, SINGLE(_xlpm.horaFin) - SINGLE(_xlpm.horaIni)), SINGLE(_xlpm.acum) + SINGLE(_xlpm.tiempo)))), TEXT(SINGLE(_xlpm.dias), "h:mm"))))</f>
        <v>5:32</v>
      </c>
      <c r="W52" t="str">
        <f>TEXT((N52+S52) - (N52+O52), "h:mm")</f>
        <v>0:00</v>
      </c>
      <c r="X52" t="str">
        <v>FALLAS CON TPLINUX</v>
      </c>
      <c r="Y52" t="str">
        <v>Operación Interna / Parametrizacion</v>
      </c>
      <c r="Z52" t="str">
        <v xml:space="preserve">INGRESO TPlinux POR OTRO NAVEGADOR - MOZILLA </v>
      </c>
      <c r="AA52" t="str">
        <v>Parametrizacion en curso</v>
      </c>
      <c r="AB52" t="str">
        <v>NO</v>
      </c>
      <c r="AC52" t="str">
        <v>NO</v>
      </c>
      <c r="AD52" t="str">
        <v>NO</v>
      </c>
      <c r="AE52" t="str">
        <v>NO</v>
      </c>
      <c r="AF52" t="str">
        <v>INTERNO</v>
      </c>
      <c r="AG52" t="str">
        <v>SISTEMAS</v>
      </c>
      <c r="AH52" t="str">
        <v>sin definir</v>
      </c>
      <c r="AK52" t="str">
        <v>Culminado 100%</v>
      </c>
      <c r="AN52" t="str" xml:space="preserve">
        <v xml:space="preserve">FALLAS EN INGRESO TPlinux _x000d_
•         Se hace la validación con David Higuita coordinador de soporte de campod e la Región, quien informa que le explico al usuario a quien se le indica que esta novedad se presenta al ingresar a la WEB de TPLinux por el navegador de Mozila y es normal, por seguridad al momento de acceder a la WEB de la tienda. por lo tanto, el ya le explico de esto al usuario y le comento que es algo normal en el momento de acceder._x000d_
</v>
      </c>
      <c r="AO52">
        <v>0.3333333333333333</v>
      </c>
      <c r="AP52">
        <v>0.875</v>
      </c>
    </row>
    <row r="53" xml:space="preserve">
      <c r="A53">
        <v>487110</v>
      </c>
      <c r="B53" t="str">
        <f>VLOOKUP(G53,DetalleTiendas!A$2:S$1777,3,FALSE)</f>
        <v>SUPERMERCADOS</v>
      </c>
      <c r="C53" t="str">
        <f>VLOOKUP(G53,DetalleTiendas!A$2:S$1777,4,FALSE)</f>
        <v>JUMBO</v>
      </c>
      <c r="D53" t="str">
        <f>VLOOKUP(G53,DetalleTiendas!A$2:S$1777,5,FALSE)</f>
        <v>BOGOTA</v>
      </c>
      <c r="E53" t="str">
        <v>POS</v>
      </c>
      <c r="F53" t="str">
        <v>NO</v>
      </c>
      <c r="G53" t="str">
        <v>J070 SUBA</v>
      </c>
      <c r="I53" t="str">
        <v>Mesas Especializadas Colombia</v>
      </c>
      <c r="J53" t="str">
        <v>Farutt Reyes</v>
      </c>
      <c r="K53" t="str">
        <v>ABIERTO</v>
      </c>
      <c r="L53" t="str">
        <v>CERRADO</v>
      </c>
      <c r="M53" t="str">
        <v>BAJA</v>
      </c>
      <c r="N53">
        <v>45348</v>
      </c>
      <c r="O53">
        <v>0.9180555555555555</v>
      </c>
      <c r="P53" t="str">
        <f>TEXT(N53,"MMMM")</f>
        <v>febrero</v>
      </c>
      <c r="Q53" t="str">
        <f>TEXT(N53,"aaaa")</f>
        <v>lunes</v>
      </c>
      <c r="R53">
        <v>45349</v>
      </c>
      <c r="S53">
        <v>0.9201388888888888</v>
      </c>
      <c r="T53">
        <v>0.3958333333333333</v>
      </c>
      <c r="U53">
        <f>((R53+T53) - (N53+O53))*24*60</f>
        <v>688.0000000004657</v>
      </c>
      <c r="V53" t="str">
        <f>SINGLE(IF(N53 * O53 * R53 * T53 * AO53 * AP53 = 0, "", LET(_xlpm.inicio, N53 + O53, _xlpm.fin, R53 + T53, _xlpm.dias, REDUCE(0, SEQUENCE(1 + INT(SINGLE(_xlpm.fin) - SINGLE(_xlpm.inicio)), 1, 0, 1), LAMBDA(_xlpm.acum,_xlpm.d, LET(_xlpm.dia, TRUNC(SINGLE(_xlpm.inicio)) + SINGLE(_xlpm.d), _xlpm.horaIni, IF(SINGLE(_xlpm.d) = 0, MAX(_xlpm.inicio, SINGLE(_xlpm.dia) + AO53), SINGLE(_xlpm.dia) + AO53), _xlpm.horaFin, IF(SINGLE(_xlpm.d) = INT(SINGLE(_xlpm.fin) - SINGLE(_xlpm.inicio)), MIN(_xlpm.fin, SINGLE(_xlpm.dia) + AP53), SINGLE(_xlpm.dia) + AP53), _xlpm.tiempo, MAX(0, SINGLE(_xlpm.horaFin) - SINGLE(_xlpm.horaIni)), SINGLE(_xlpm.acum) + SINGLE(_xlpm.tiempo)))), TEXT(SINGLE(_xlpm.dias), "h:mm"))))</f>
        <v>0:00</v>
      </c>
      <c r="W53" t="str">
        <f>TEXT((N53+S53) - (N53+O53), "h:mm")</f>
        <v>0:03</v>
      </c>
      <c r="X53" t="str">
        <v>BLOQUEO POS</v>
      </c>
      <c r="Y53" t="str">
        <v>Hardware / Equipos</v>
      </c>
      <c r="Z53" t="str">
        <v xml:space="preserve">POS 04 BLOQUEADA </v>
      </c>
      <c r="AA53" t="str">
        <v>Parametrizacion en curso</v>
      </c>
      <c r="AB53" t="str">
        <v>NO</v>
      </c>
      <c r="AC53" t="str">
        <v>NO</v>
      </c>
      <c r="AD53" t="str">
        <v>NO</v>
      </c>
      <c r="AE53" t="str">
        <v>NO</v>
      </c>
      <c r="AF53" t="str">
        <v>INTERNO</v>
      </c>
      <c r="AG53" t="str">
        <v>SISTEMAS</v>
      </c>
      <c r="AH53" t="str">
        <v>revision conexiones tienda</v>
      </c>
      <c r="AK53" t="str">
        <v>Culminado 100%</v>
      </c>
      <c r="AN53" t="str" xml:space="preserve">
        <v xml:space="preserve">FALLAS EN POS 04 _x000d_
•         Se realiza configuración y parametrización de la pos 04 quedando en funcionamiento.</v>
      </c>
      <c r="AO53">
        <v>0.3333333333333333</v>
      </c>
      <c r="AP53">
        <v>0.875</v>
      </c>
    </row>
    <row r="54" xml:space="preserve">
      <c r="A54">
        <v>491749</v>
      </c>
      <c r="B54" t="str">
        <f>VLOOKUP(G54,DetalleTiendas!A$2:S$1777,3,FALSE)</f>
        <v>SUPERMERCADOS</v>
      </c>
      <c r="C54" t="str">
        <f>VLOOKUP(G54,DetalleTiendas!A$2:S$1777,4,FALSE)</f>
        <v>JUMBO</v>
      </c>
      <c r="D54" t="str">
        <f>VLOOKUP(G54,DetalleTiendas!A$2:S$1777,5,FALSE)</f>
        <v>BOGOTA</v>
      </c>
      <c r="E54" t="str">
        <v>POS</v>
      </c>
      <c r="F54" t="str">
        <v>SI</v>
      </c>
      <c r="G54" t="str">
        <v>J011 CALLE 80</v>
      </c>
      <c r="I54" t="str">
        <v>Mesas Especializadas Colombia</v>
      </c>
      <c r="J54" t="str">
        <v>Oscar Ramirez</v>
      </c>
      <c r="K54" t="str">
        <v>CERRADO</v>
      </c>
      <c r="L54" t="str">
        <v>CERRADO</v>
      </c>
      <c r="M54" t="str">
        <v>MEDIA</v>
      </c>
      <c r="N54">
        <v>45349</v>
      </c>
      <c r="O54">
        <v>0.2847222222222222</v>
      </c>
      <c r="P54" t="str">
        <f>TEXT(N54,"MMMM")</f>
        <v>febrero</v>
      </c>
      <c r="Q54" t="str">
        <f>TEXT(N54,"aaaa")</f>
        <v>martes</v>
      </c>
      <c r="R54">
        <v>45349</v>
      </c>
      <c r="S54">
        <v>0.3194444444444444</v>
      </c>
      <c r="T54">
        <v>0.3958333333333333</v>
      </c>
      <c r="U54">
        <f>((R54+T54) - (N54+O54))*24*60</f>
        <v>160.00000000814907</v>
      </c>
      <c r="V54" t="str">
        <f>SINGLE(IF(N54 * O54 * R54 * T54 * AO54 * AP54 = 0, "", LET(_xlpm.inicio, N54 + O54, _xlpm.fin, R54 + T54, _xlpm.dias, REDUCE(0, SEQUENCE(1 + INT(SINGLE(_xlpm.fin) - SINGLE(_xlpm.inicio)), 1, 0, 1), LAMBDA(_xlpm.acum,_xlpm.d, LET(_xlpm.dia, TRUNC(SINGLE(_xlpm.inicio)) + SINGLE(_xlpm.d), _xlpm.horaIni, IF(SINGLE(_xlpm.d) = 0, MAX(_xlpm.inicio, SINGLE(_xlpm.dia) + AO54), SINGLE(_xlpm.dia) + AO54), _xlpm.horaFin, IF(SINGLE(_xlpm.d) = INT(SINGLE(_xlpm.fin) - SINGLE(_xlpm.inicio)), MIN(_xlpm.fin, SINGLE(_xlpm.dia) + AP54), SINGLE(_xlpm.dia) + AP54), _xlpm.tiempo, MAX(0, SINGLE(_xlpm.horaFin) - SINGLE(_xlpm.horaIni)), SINGLE(_xlpm.acum) + SINGLE(_xlpm.tiempo)))), TEXT(SINGLE(_xlpm.dias), "h:mm"))))</f>
        <v>1:30</v>
      </c>
      <c r="W54" t="str">
        <f>TEXT((N54+S54) - (N54+O54), "h:mm")</f>
        <v>0:50</v>
      </c>
      <c r="X54" t="str">
        <v>BLOQUEO POS</v>
      </c>
      <c r="Y54" t="str">
        <v>Hardware / Equipos</v>
      </c>
      <c r="Z54" t="str">
        <v>FALLA SERVIDOR</v>
      </c>
      <c r="AA54" t="str">
        <v>Infraestructura - Eléctrica</v>
      </c>
      <c r="AB54" t="str">
        <v>NO</v>
      </c>
      <c r="AC54" t="str">
        <v>NO</v>
      </c>
      <c r="AD54" t="str">
        <v>NO</v>
      </c>
      <c r="AE54" t="str">
        <v>NO</v>
      </c>
      <c r="AF54" t="str">
        <v>INTERNO</v>
      </c>
      <c r="AG54" t="str">
        <v>SISTEMAS</v>
      </c>
      <c r="AH54" t="str">
        <v>revision conexiones tienda</v>
      </c>
      <c r="AK54" t="str">
        <v>Culminado 100%</v>
      </c>
      <c r="AN54" t="str" xml:space="preserve">
        <v xml:space="preserve">FALLAS EN SERVIDOR _x000d_
•         Se encontró que no cambiaba el Business Day por lo que no cargaba la consola y es allí donde se ven si los cajeros están en línea. La POS 21 presentó novedad con el cierre._x000d_
*	Pedir a la jefe de cajas que desconectara pos 21, bajar servicios, esperar que terminaran procesos del server, se envió un cierre y subió la consola. </v>
      </c>
      <c r="AO54">
        <v>0.3333333333333333</v>
      </c>
      <c r="AP54">
        <v>0.875</v>
      </c>
    </row>
    <row r="55" xml:space="preserve">
      <c r="A55">
        <v>498123</v>
      </c>
      <c r="B55" t="str">
        <f>VLOOKUP(G55,DetalleTiendas!A$2:S$1777,3,FALSE)</f>
        <v>SUPERMERCADOS</v>
      </c>
      <c r="C55" t="str">
        <f>VLOOKUP(G55,DetalleTiendas!A$2:S$1777,4,FALSE)</f>
        <v>JUMBO</v>
      </c>
      <c r="D55" t="str">
        <f>VLOOKUP(G55,DetalleTiendas!A$2:S$1777,5,FALSE)</f>
        <v>CENTRO</v>
      </c>
      <c r="E55" t="str">
        <v>POS</v>
      </c>
      <c r="F55" t="str">
        <v>NO</v>
      </c>
      <c r="G55" t="str">
        <v>J148 SANTA FE MEDELLIN</v>
      </c>
      <c r="I55" t="str">
        <v>Soporte_Onsite_REG_Centro_SM Colombia</v>
      </c>
      <c r="J55" t="str">
        <v>David Higuita</v>
      </c>
      <c r="K55" t="str">
        <v>ABIERTO</v>
      </c>
      <c r="L55" t="str">
        <v>CERRADO</v>
      </c>
      <c r="M55" t="str">
        <v>BAJA</v>
      </c>
      <c r="N55">
        <v>45351</v>
      </c>
      <c r="O55">
        <v>0.70625</v>
      </c>
      <c r="P55" t="str">
        <f>TEXT(N55,"MMMM")</f>
        <v>febrero</v>
      </c>
      <c r="Q55" t="str">
        <f>TEXT(N55,"aaaa")</f>
        <v>jueves</v>
      </c>
      <c r="R55">
        <v>45352</v>
      </c>
      <c r="S55">
        <v>0.70625</v>
      </c>
      <c r="T55">
        <v>0.4756944444444444</v>
      </c>
      <c r="U55">
        <f>((R55+T55) - (N55+O55))*24*60</f>
        <v>1107.9999999969732</v>
      </c>
      <c r="V55" t="str">
        <f>SINGLE(IF(N55 * O55 * R55 * T55 * AO55 * AP55 = 0, "", LET(_xlpm.inicio, N55 + O55, _xlpm.fin, R55 + T55, _xlpm.dias, REDUCE(0, SEQUENCE(1 + INT(SINGLE(_xlpm.fin) - SINGLE(_xlpm.inicio)), 1, 0, 1), LAMBDA(_xlpm.acum,_xlpm.d, LET(_xlpm.dia, TRUNC(SINGLE(_xlpm.inicio)) + SINGLE(_xlpm.d), _xlpm.horaIni, IF(SINGLE(_xlpm.d) = 0, MAX(_xlpm.inicio, SINGLE(_xlpm.dia) + AO55), SINGLE(_xlpm.dia) + AO55), _xlpm.horaFin, IF(SINGLE(_xlpm.d) = INT(SINGLE(_xlpm.fin) - SINGLE(_xlpm.inicio)), MIN(_xlpm.fin, SINGLE(_xlpm.dia) + AP55), SINGLE(_xlpm.dia) + AP55), _xlpm.tiempo, MAX(0, SINGLE(_xlpm.horaFin) - SINGLE(_xlpm.horaIni)), SINGLE(_xlpm.acum) + SINGLE(_xlpm.tiempo)))), TEXT(SINGLE(_xlpm.dias), "h:mm"))))</f>
        <v>4:03</v>
      </c>
      <c r="W55" t="str">
        <f>TEXT((N55+S55) - (N55+O55), "h:mm")</f>
        <v>0:00</v>
      </c>
      <c r="X55" t="str">
        <v>FALLAS INGRESO CON TPLINUX</v>
      </c>
      <c r="Y55" t="str">
        <v>Operación Interna / Parametrizacion</v>
      </c>
      <c r="Z55" t="str">
        <v>FALLA INGRESO TPLinux - NAVEGADO EDGE y MOZILLA</v>
      </c>
      <c r="AA55" t="str">
        <v>Parametrizacion en curso</v>
      </c>
      <c r="AB55" t="str">
        <v>NO</v>
      </c>
      <c r="AC55" t="str">
        <v>NO</v>
      </c>
      <c r="AD55" t="str">
        <v>NO</v>
      </c>
      <c r="AE55" t="str">
        <v>NO</v>
      </c>
      <c r="AF55" t="str">
        <v>INTERNO</v>
      </c>
      <c r="AG55" t="str">
        <v>SISTEMAS</v>
      </c>
      <c r="AH55" t="str">
        <v>Ajuste de parametros Base de datos Tplinux</v>
      </c>
      <c r="AK55" t="str">
        <v>Culminado 100%</v>
      </c>
      <c r="AN55" t="str" xml:space="preserve">
        <v xml:space="preserve">FALLAS EN TP LINUX	_x000d_
• Se encontró errores al ingresar a tplinux desde buscadores diferentes a Chrome, en este caso desde Edge y Mozilla._x000d_
* Se habilita el link de tplinux en edge se hace pruebas y queda operativo sin novedad. </v>
      </c>
      <c r="AO55">
        <v>0.3333333333333333</v>
      </c>
      <c r="AP55">
        <v>0.875</v>
      </c>
    </row>
    <row r="56" xml:space="preserve">
      <c r="A56">
        <v>499442</v>
      </c>
      <c r="B56" t="str">
        <f>VLOOKUP(G56,DetalleTiendas!A$2:S$1777,3,FALSE)</f>
        <v>PAIS</v>
      </c>
      <c r="C56" t="str">
        <f>VLOOKUP(G56,DetalleTiendas!A$2:S$1777,4,FALSE)</f>
        <v>PAIS</v>
      </c>
      <c r="D56" t="str">
        <f>VLOOKUP(G56,DetalleTiendas!A$2:S$1777,5,FALSE)</f>
        <v>PAIS</v>
      </c>
      <c r="E56" t="str">
        <v>GENESIX</v>
      </c>
      <c r="F56" t="str">
        <v>SI</v>
      </c>
      <c r="G56" t="str">
        <v>PAIS</v>
      </c>
      <c r="I56" t="str">
        <v>SC_Comercial_Genesix</v>
      </c>
      <c r="J56" t="str">
        <v>Jairo Ernesto Roa</v>
      </c>
      <c r="K56" t="str">
        <v>CERRADO</v>
      </c>
      <c r="L56" t="str">
        <v>CERRADO</v>
      </c>
      <c r="M56" t="str">
        <v>MEDIA</v>
      </c>
      <c r="N56">
        <v>45352</v>
      </c>
      <c r="O56">
        <v>0.34930555555555554</v>
      </c>
      <c r="P56" t="str">
        <f>TEXT(N56,"MMMM")</f>
        <v>marzo</v>
      </c>
      <c r="Q56" t="str">
        <f>TEXT(N56,"aaaa")</f>
        <v>viernes</v>
      </c>
      <c r="R56">
        <v>45352</v>
      </c>
      <c r="S56">
        <v>0.34930555555555554</v>
      </c>
      <c r="T56">
        <v>0.6666666666666666</v>
      </c>
      <c r="U56">
        <f>((R56+T56) - (N56+O56))*24*60</f>
        <v>456.99999999138527</v>
      </c>
      <c r="V56" t="str">
        <f>SINGLE(IF(N56 * O56 * R56 * T56 * AO56 * AP56 = 0, "", LET(_xlpm.inicio, N56 + O56, _xlpm.fin, R56 + T56, _xlpm.dias, REDUCE(0, SEQUENCE(1 + INT(SINGLE(_xlpm.fin) - SINGLE(_xlpm.inicio)), 1, 0, 1), LAMBDA(_xlpm.acum,_xlpm.d, LET(_xlpm.dia, TRUNC(SINGLE(_xlpm.inicio)) + SINGLE(_xlpm.d), _xlpm.horaIni, IF(SINGLE(_xlpm.d) = 0, MAX(_xlpm.inicio, SINGLE(_xlpm.dia) + AO56), SINGLE(_xlpm.dia) + AO56), _xlpm.horaFin, IF(SINGLE(_xlpm.d) = INT(SINGLE(_xlpm.fin) - SINGLE(_xlpm.inicio)), MIN(_xlpm.fin, SINGLE(_xlpm.dia) + AP56), SINGLE(_xlpm.dia) + AP56), _xlpm.tiempo, MAX(0, SINGLE(_xlpm.horaFin) - SINGLE(_xlpm.horaIni)), SINGLE(_xlpm.acum) + SINGLE(_xlpm.tiempo)))), TEXT(SINGLE(_xlpm.dias), "h:mm"))))</f>
        <v>7:37</v>
      </c>
      <c r="W56" t="str">
        <f>TEXT((N56+S56) - (N56+O56), "h:mm")</f>
        <v>0:00</v>
      </c>
      <c r="X56" t="str">
        <v>FALLA CON LA APLICACIÓN GENESIX</v>
      </c>
      <c r="Y56" t="str">
        <v>Software / Actualización</v>
      </c>
      <c r="Z56" t="str">
        <v>CAIDA DEL SISTEMA - GENX4</v>
      </c>
      <c r="AA56" t="str">
        <v>Software / Actualización</v>
      </c>
      <c r="AB56" t="str">
        <v>NO</v>
      </c>
      <c r="AC56" t="str">
        <v>NO</v>
      </c>
      <c r="AD56" t="str">
        <v>SI</v>
      </c>
      <c r="AE56" t="str">
        <v>NO</v>
      </c>
      <c r="AF56" t="str">
        <v>INTERNO</v>
      </c>
      <c r="AG56" t="str">
        <v>SISTEMAS</v>
      </c>
      <c r="AH56" t="str">
        <v>Redirección de procesos y usuarios a GNX6</v>
      </c>
      <c r="AK56" t="str">
        <v>Culminado 100%</v>
      </c>
      <c r="AN56" t="str" xml:space="preserve">
        <v xml:space="preserve">CAIDA DEL SISTEMA - GENESIX	_x000d_
• La novedad se presentó por una caída en el sistema de GNX4, lo que conllevo a la lentitud masiva._x000d_
* Se procedió a redirigir todos los procesos y a todos los usuarios a GNX6 mientras se estabilizaba la máquina de GNX4 la cual se estabilizo. </v>
      </c>
      <c r="AO56">
        <v>0.3333333333333333</v>
      </c>
      <c r="AP56">
        <v>0.875</v>
      </c>
    </row>
    <row r="57" xml:space="preserve">
      <c r="A57">
        <v>501271</v>
      </c>
      <c r="B57" t="str">
        <f>VLOOKUP(G57,DetalleTiendas!A$2:S$1777,3,FALSE)</f>
        <v>SUPERMERCADOS</v>
      </c>
      <c r="C57" t="str">
        <f>VLOOKUP(G57,DetalleTiendas!A$2:S$1777,4,FALSE)</f>
        <v>METRO</v>
      </c>
      <c r="D57" t="str">
        <f>VLOOKUP(G57,DetalleTiendas!A$2:S$1777,5,FALSE)</f>
        <v>BOGOTA</v>
      </c>
      <c r="E57" t="str">
        <v>POS</v>
      </c>
      <c r="F57" t="str">
        <v>N/A</v>
      </c>
      <c r="G57" t="str">
        <v>M074 FACATATIVA</v>
      </c>
      <c r="I57" t="str">
        <v>Mesas Especializadas Colombia</v>
      </c>
      <c r="J57" t="str">
        <v>Farutt Reyes</v>
      </c>
      <c r="K57" t="str">
        <v>ABIERTO</v>
      </c>
      <c r="L57" t="str">
        <v>CERRADO</v>
      </c>
      <c r="M57" t="str">
        <v>BAJA</v>
      </c>
      <c r="N57">
        <v>45352</v>
      </c>
      <c r="O57">
        <v>0.38472222222222224</v>
      </c>
      <c r="P57" t="str">
        <f>TEXT(N57,"MMMM")</f>
        <v>marzo</v>
      </c>
      <c r="Q57" t="str">
        <f>TEXT(N57,"aaaa")</f>
        <v>viernes</v>
      </c>
      <c r="R57">
        <v>45352</v>
      </c>
      <c r="S57">
        <v>0.38472222222222224</v>
      </c>
      <c r="T57">
        <v>0.4375</v>
      </c>
      <c r="U57">
        <f>((R57+T57) - (N57+O57))*24*60</f>
        <v>75.99999999627471</v>
      </c>
      <c r="V57" t="str">
        <f>SINGLE(IF(N57 * O57 * R57 * T57 * AO57 * AP57 = 0, "", LET(_xlpm.inicio, N57 + O57, _xlpm.fin, R57 + T57, _xlpm.dias, REDUCE(0, SEQUENCE(1 + INT(SINGLE(_xlpm.fin) - SINGLE(_xlpm.inicio)), 1, 0, 1), LAMBDA(_xlpm.acum,_xlpm.d, LET(_xlpm.dia, TRUNC(SINGLE(_xlpm.inicio)) + SINGLE(_xlpm.d), _xlpm.horaIni, IF(SINGLE(_xlpm.d) = 0, MAX(_xlpm.inicio, SINGLE(_xlpm.dia) + AO57), SINGLE(_xlpm.dia) + AO57), _xlpm.horaFin, IF(SINGLE(_xlpm.d) = INT(SINGLE(_xlpm.fin) - SINGLE(_xlpm.inicio)), MIN(_xlpm.fin, SINGLE(_xlpm.dia) + AP57), SINGLE(_xlpm.dia) + AP57), _xlpm.tiempo, MAX(0, SINGLE(_xlpm.horaFin) - SINGLE(_xlpm.horaIni)), SINGLE(_xlpm.acum) + SINGLE(_xlpm.tiempo)))), TEXT(SINGLE(_xlpm.dias), "h:mm"))))</f>
        <v>1:16</v>
      </c>
      <c r="W57" t="str">
        <f>TEXT((N57+S57) - (N57+O57), "h:mm")</f>
        <v>0:00</v>
      </c>
      <c r="X57" t="str">
        <v>BLOQUEO DE PIN - COORDINADOR</v>
      </c>
      <c r="Y57" t="str">
        <v>Operación Interna / Parametrizacion</v>
      </c>
      <c r="Z57" t="str">
        <v xml:space="preserve">BLOQUEO DE PIN -CORDINADOR </v>
      </c>
      <c r="AA57" t="str">
        <v>Parametrizacion en curso</v>
      </c>
      <c r="AB57" t="str">
        <v>NO</v>
      </c>
      <c r="AC57" t="str">
        <v>NO</v>
      </c>
      <c r="AD57" t="str">
        <v>NO</v>
      </c>
      <c r="AE57" t="str">
        <v>NO</v>
      </c>
      <c r="AF57" t="str">
        <v xml:space="preserve">INTERNO </v>
      </c>
      <c r="AG57" t="str">
        <v>SISTEMAS</v>
      </c>
      <c r="AH57" t="str">
        <v>Se otorgan permisos de acceso</v>
      </c>
      <c r="AK57" t="str">
        <v>Culminado 100%</v>
      </c>
      <c r="AN57" t="str" xml:space="preserve">
        <v xml:space="preserve">PIN DE COORDINADOR BLOQUEADO _x000d_
• 	Se realiza el desbloqueo del pin y se resuelve la falla._x000d_
</v>
      </c>
      <c r="AO57">
        <v>0.3333333333333333</v>
      </c>
      <c r="AP57">
        <v>0.875</v>
      </c>
    </row>
    <row r="58" xml:space="preserve">
      <c r="A58">
        <v>500205</v>
      </c>
      <c r="B58" t="str">
        <f>VLOOKUP(G58,DetalleTiendas!A$2:S$1777,3,FALSE)</f>
        <v>SUPERMERCADOS</v>
      </c>
      <c r="C58" t="str">
        <f>VLOOKUP(G58,DetalleTiendas!A$2:S$1777,4,FALSE)</f>
        <v>METRO</v>
      </c>
      <c r="D58" t="str">
        <f>VLOOKUP(G58,DetalleTiendas!A$2:S$1777,5,FALSE)</f>
        <v>BOGOTA</v>
      </c>
      <c r="E58" t="str">
        <v>POS</v>
      </c>
      <c r="F58" t="str">
        <v>N/A</v>
      </c>
      <c r="G58" t="str">
        <v>M124 ALQUERIA</v>
      </c>
      <c r="I58" t="str">
        <v>Mesas Especializadas Colombia</v>
      </c>
      <c r="J58" t="str">
        <v>Farutt Reyes</v>
      </c>
      <c r="K58" t="str">
        <v>CERRADO</v>
      </c>
      <c r="L58" t="str">
        <v>CERRADO</v>
      </c>
      <c r="M58" t="str">
        <v>MEDIA</v>
      </c>
      <c r="N58">
        <v>45352</v>
      </c>
      <c r="O58">
        <v>0.5347222222222222</v>
      </c>
      <c r="P58" t="str">
        <f>TEXT(N58,"MMMM")</f>
        <v>marzo</v>
      </c>
      <c r="Q58" t="str">
        <f>TEXT(N58,"aaaa")</f>
        <v>viernes</v>
      </c>
      <c r="R58">
        <v>45352</v>
      </c>
      <c r="S58">
        <v>0.5347222222222222</v>
      </c>
      <c r="T58">
        <v>0.5763888888888888</v>
      </c>
      <c r="U58">
        <f>((R58+T58) - (N58+O58))*24*60</f>
        <v>60.00000000698492</v>
      </c>
      <c r="V58" t="str">
        <f>SINGLE(IF(N58 * O58 * R58 * T58 * AO58 * AP58 = 0, "", LET(_xlpm.inicio, N58 + O58, _xlpm.fin, R58 + T58, _xlpm.dias, REDUCE(0, SEQUENCE(1 + INT(SINGLE(_xlpm.fin) - SINGLE(_xlpm.inicio)), 1, 0, 1), LAMBDA(_xlpm.acum,_xlpm.d, LET(_xlpm.dia, TRUNC(SINGLE(_xlpm.inicio)) + SINGLE(_xlpm.d), _xlpm.horaIni, IF(SINGLE(_xlpm.d) = 0, MAX(_xlpm.inicio, SINGLE(_xlpm.dia) + AO58), SINGLE(_xlpm.dia) + AO58), _xlpm.horaFin, IF(SINGLE(_xlpm.d) = INT(SINGLE(_xlpm.fin) - SINGLE(_xlpm.inicio)), MIN(_xlpm.fin, SINGLE(_xlpm.dia) + AP58), SINGLE(_xlpm.dia) + AP58), _xlpm.tiempo, MAX(0, SINGLE(_xlpm.horaFin) - SINGLE(_xlpm.horaIni)), SINGLE(_xlpm.acum) + SINGLE(_xlpm.tiempo)))), TEXT(SINGLE(_xlpm.dias), "h:mm"))))</f>
        <v>1:00</v>
      </c>
      <c r="W58" t="str">
        <f>TEXT((N58+S58) - (N58+O58), "h:mm")</f>
        <v>0:00</v>
      </c>
      <c r="X58" t="str">
        <v>BLOQUEO POS</v>
      </c>
      <c r="Y58" t="str">
        <v>Software / Actualización</v>
      </c>
      <c r="Z58" t="str">
        <v>REINICIO DE LA POS - 20</v>
      </c>
      <c r="AA58" t="str">
        <v>Software / Actualización</v>
      </c>
      <c r="AB58" t="str">
        <v>NO</v>
      </c>
      <c r="AC58" t="str">
        <v>NO</v>
      </c>
      <c r="AD58" t="str">
        <v>NO</v>
      </c>
      <c r="AE58" t="str">
        <v>NO</v>
      </c>
      <c r="AF58" t="str">
        <v>INTERNO</v>
      </c>
      <c r="AG58" t="str">
        <v>SISTEMAS</v>
      </c>
      <c r="AH58" t="str">
        <v>Se reinicia el microservicio que se conecta con el pos</v>
      </c>
      <c r="AK58" t="str">
        <v>Culminado 100%</v>
      </c>
      <c r="AN58" t="str" xml:space="preserve">
        <v xml:space="preserve">REINICIO DE LA POS – 20_x000d_
•         La novedad se presentó por el reinicio constante de la POS después de registrar un producto._x000d_
*         Se realizan ajustes, se parametriza la pos y se resuelve la falla. _x000d_
</v>
      </c>
      <c r="AO58">
        <v>0.3333333333333333</v>
      </c>
      <c r="AP58">
        <v>0.875</v>
      </c>
    </row>
    <row r="59" xml:space="preserve">
      <c r="A59">
        <v>505492</v>
      </c>
      <c r="B59" t="str">
        <f>VLOOKUP(G59,DetalleTiendas!A$2:S$1777,3,FALSE)</f>
        <v>SUPERMERCADOS</v>
      </c>
      <c r="C59" t="str">
        <f>VLOOKUP(G59,DetalleTiendas!A$2:S$1777,4,FALSE)</f>
        <v>EDS JUMBO</v>
      </c>
      <c r="D59" t="str">
        <f>VLOOKUP(G59,DetalleTiendas!A$2:S$1777,5,FALSE)</f>
        <v>OCCIDENTE</v>
      </c>
      <c r="E59" t="str">
        <v>ENLACES</v>
      </c>
      <c r="F59" t="str">
        <v>NO</v>
      </c>
      <c r="G59" t="str">
        <v>Z133 SAN GABRIEL</v>
      </c>
      <c r="I59" t="str">
        <v>Redes y Comunicaciones-NIVEL 2 - COL</v>
      </c>
      <c r="J59" t="str">
        <v>Guillermo Gutierrez</v>
      </c>
      <c r="K59" t="str">
        <v>CERRADO</v>
      </c>
      <c r="L59" t="str">
        <v>CERRADO</v>
      </c>
      <c r="M59" t="str">
        <v>ALTA</v>
      </c>
      <c r="N59">
        <v>45353</v>
      </c>
      <c r="O59">
        <v>0.35625</v>
      </c>
      <c r="P59" t="str">
        <f>TEXT(N59,"MMMM")</f>
        <v>marzo</v>
      </c>
      <c r="Q59" t="str">
        <f>TEXT(N59,"aaaa")</f>
        <v>sábado</v>
      </c>
      <c r="R59">
        <v>45353</v>
      </c>
      <c r="S59">
        <v>0.35625</v>
      </c>
      <c r="T59">
        <v>0.7111111111111111</v>
      </c>
      <c r="U59">
        <f>((R59+T59) - (N59+O59))*24*60</f>
        <v>510.99999999976717</v>
      </c>
      <c r="V59" t="str">
        <f>SINGLE(IF(N59 * O59 * R59 * T59 * AO59 * AP59 = 0, "", LET(_xlpm.inicio, N59 + O59, _xlpm.fin, R59 + T59, _xlpm.dias, REDUCE(0, SEQUENCE(1 + INT(SINGLE(_xlpm.fin) - SINGLE(_xlpm.inicio)), 1, 0, 1), LAMBDA(_xlpm.acum,_xlpm.d, LET(_xlpm.dia, TRUNC(SINGLE(_xlpm.inicio)) + SINGLE(_xlpm.d), _xlpm.horaIni, IF(SINGLE(_xlpm.d) = 0, MAX(_xlpm.inicio, SINGLE(_xlpm.dia) + AO59), SINGLE(_xlpm.dia) + AO59), _xlpm.horaFin, IF(SINGLE(_xlpm.d) = INT(SINGLE(_xlpm.fin) - SINGLE(_xlpm.inicio)), MIN(_xlpm.fin, SINGLE(_xlpm.dia) + AP59), SINGLE(_xlpm.dia) + AP59), _xlpm.tiempo, MAX(0, SINGLE(_xlpm.horaFin) - SINGLE(_xlpm.horaIni)), SINGLE(_xlpm.acum) + SINGLE(_xlpm.tiempo)))), TEXT(SINGLE(_xlpm.dias), "h:mm"))))</f>
        <v>8:31</v>
      </c>
      <c r="W59" t="str">
        <f>TEXT((N59+S59) - (N59+O59), "h:mm")</f>
        <v>0:00</v>
      </c>
      <c r="X59" t="str">
        <v>CAIDA ENLACES</v>
      </c>
      <c r="Y59" t="str">
        <v>Red / Enlace / Proveedor</v>
      </c>
      <c r="Z59" t="str">
        <v>CAIDA DE ENLACES PROVEEDOR - CIRION</v>
      </c>
      <c r="AA59" t="str">
        <v>Proveedor - Red/Infraestructura</v>
      </c>
      <c r="AB59" t="str">
        <v>SI</v>
      </c>
      <c r="AC59" t="str">
        <v>NO</v>
      </c>
      <c r="AD59" t="str">
        <v>NO</v>
      </c>
      <c r="AE59" t="str">
        <v>NO</v>
      </c>
      <c r="AF59" t="str">
        <v>EXTERNO</v>
      </c>
      <c r="AG59" t="str">
        <v>PROVEEDOR</v>
      </c>
      <c r="AH59" t="str">
        <v>Ajuste por parte del Proveedor</v>
      </c>
      <c r="AK59" t="str">
        <v>Culminado 100%</v>
      </c>
      <c r="AN59" t="str" xml:space="preserve">
        <v xml:space="preserve">CAÍDA DE ENLACES_x000d_
•         Se presentó falla con el enlace "único" de la EDS._x000d_
*         Se contacta al proveedor Cirión, posterior a eso el proveedor realizó la fusión en la fibra ubicada en la roseta de tienda, se restablece la anomalía nivel de backbone. _x000d_
</v>
      </c>
      <c r="AO59">
        <v>0.3333333333333333</v>
      </c>
      <c r="AP59">
        <v>0.875</v>
      </c>
    </row>
    <row r="60" xml:space="preserve">
      <c r="A60">
        <v>505652</v>
      </c>
      <c r="B60" t="str">
        <f>VLOOKUP(G60,DetalleTiendas!A$2:S$1777,3,FALSE)</f>
        <v>SUPERMERCADOS</v>
      </c>
      <c r="C60" t="str">
        <f>VLOOKUP(G60,DetalleTiendas!A$2:S$1777,4,FALSE)</f>
        <v>JUMBO</v>
      </c>
      <c r="D60" t="str">
        <f>VLOOKUP(G60,DetalleTiendas!A$2:S$1777,5,FALSE)</f>
        <v>BOGOTA</v>
      </c>
      <c r="E60" t="str">
        <v>CORTE DE ENERGIA</v>
      </c>
      <c r="F60" t="str">
        <v>NO</v>
      </c>
      <c r="G60" t="str">
        <v>J048 SOACHA</v>
      </c>
      <c r="I60" t="str">
        <v>Soporte_Onsite_BOGOTA</v>
      </c>
      <c r="J60" t="str">
        <v>Juan Fernando Rodriguez</v>
      </c>
      <c r="K60" t="str">
        <v>CERRADO</v>
      </c>
      <c r="L60" t="str">
        <v>CERRADO</v>
      </c>
      <c r="M60" t="str">
        <v>MEDIA</v>
      </c>
      <c r="N60">
        <v>45353</v>
      </c>
      <c r="O60">
        <v>0.7173611111111111</v>
      </c>
      <c r="P60" t="str">
        <f>TEXT(N60,"MMMM")</f>
        <v>marzo</v>
      </c>
      <c r="Q60" t="str">
        <f>TEXT(N60,"aaaa")</f>
        <v>sábado</v>
      </c>
      <c r="R60">
        <v>45353</v>
      </c>
      <c r="S60">
        <v>0.71875</v>
      </c>
      <c r="T60">
        <v>0.7916666666666666</v>
      </c>
      <c r="U60">
        <f>((R60+T60) - (N60+O60))*24*60</f>
        <v>106.99999999254942</v>
      </c>
      <c r="V60" t="str">
        <f>SINGLE(IF(N60 * O60 * R60 * T60 * AO60 * AP60 = 0, "", LET(_xlpm.inicio, N60 + O60, _xlpm.fin, R60 + T60, _xlpm.dias, REDUCE(0, SEQUENCE(1 + INT(SINGLE(_xlpm.fin) - SINGLE(_xlpm.inicio)), 1, 0, 1), LAMBDA(_xlpm.acum,_xlpm.d, LET(_xlpm.dia, TRUNC(SINGLE(_xlpm.inicio)) + SINGLE(_xlpm.d), _xlpm.horaIni, IF(SINGLE(_xlpm.d) = 0, MAX(_xlpm.inicio, SINGLE(_xlpm.dia) + AO60), SINGLE(_xlpm.dia) + AO60), _xlpm.horaFin, IF(SINGLE(_xlpm.d) = INT(SINGLE(_xlpm.fin) - SINGLE(_xlpm.inicio)), MIN(_xlpm.fin, SINGLE(_xlpm.dia) + AP60), SINGLE(_xlpm.dia) + AP60), _xlpm.tiempo, MAX(0, SINGLE(_xlpm.horaFin) - SINGLE(_xlpm.horaIni)), SINGLE(_xlpm.acum) + SINGLE(_xlpm.tiempo)))), TEXT(SINGLE(_xlpm.dias), "h:mm"))))</f>
        <v>1:47</v>
      </c>
      <c r="W60" t="str">
        <f>TEXT((N60+S60) - (N60+O60), "h:mm")</f>
        <v>0:02</v>
      </c>
      <c r="X60" t="str">
        <v>CORTE DE ENERGIA</v>
      </c>
      <c r="Y60" t="str">
        <v>Eléctrico / Energía</v>
      </c>
      <c r="Z60" t="str">
        <v>CORTE DE ENERGIA EN EL SECTOR</v>
      </c>
      <c r="AA60" t="str">
        <v>Infraestructura - Eléctrica</v>
      </c>
      <c r="AB60" t="str">
        <v>SI</v>
      </c>
      <c r="AC60" t="str">
        <v>SI</v>
      </c>
      <c r="AD60" t="str">
        <v>SI</v>
      </c>
      <c r="AE60" t="str">
        <v>SI</v>
      </c>
      <c r="AF60" t="str">
        <v>EXTERNO</v>
      </c>
      <c r="AG60" t="str">
        <v>PROVEEDOR</v>
      </c>
      <c r="AH60" t="str">
        <v>Cambio UPS</v>
      </c>
      <c r="AK60" t="str">
        <v>Culminado 100%</v>
      </c>
      <c r="AN60" t="str" xml:space="preserve">
        <v xml:space="preserve">CORTE DE ENERGIA _x000d_
• 	Se realiza cambio de UPS por fallo de esta misma.</v>
      </c>
      <c r="AO60">
        <v>0.3333333333333333</v>
      </c>
      <c r="AP60">
        <v>0.875</v>
      </c>
    </row>
    <row r="61" xml:space="preserve">
      <c r="A61">
        <v>505660</v>
      </c>
      <c r="B61" t="str">
        <f>VLOOKUP(G61,DetalleTiendas!A$2:S$1777,3,FALSE)</f>
        <v>SUPERMERCADOS</v>
      </c>
      <c r="C61" t="str">
        <f>VLOOKUP(G61,DetalleTiendas!A$2:S$1777,4,FALSE)</f>
        <v>JUMBO</v>
      </c>
      <c r="D61" t="str">
        <f>VLOOKUP(G61,DetalleTiendas!A$2:S$1777,5,FALSE)</f>
        <v>BOGOTA</v>
      </c>
      <c r="E61" t="str">
        <v>CORTE DE ENERGIA</v>
      </c>
      <c r="F61" t="str">
        <v>NO</v>
      </c>
      <c r="G61" t="str">
        <v>J015 HAYUELOS</v>
      </c>
      <c r="I61" t="str">
        <v>Soporte_Onsite_BOGOTA</v>
      </c>
      <c r="J61" t="str">
        <v>Juan Fernando Rodriguez</v>
      </c>
      <c r="K61" t="str">
        <v>CERRADO</v>
      </c>
      <c r="L61" t="str">
        <v>CERRADO</v>
      </c>
      <c r="M61" t="str">
        <v>MEDIA</v>
      </c>
      <c r="N61">
        <v>45353</v>
      </c>
      <c r="O61">
        <v>0.8020833333333334</v>
      </c>
      <c r="P61" t="str">
        <f>TEXT(N61,"MMMM")</f>
        <v>marzo</v>
      </c>
      <c r="Q61" t="str">
        <f>TEXT(N61,"aaaa")</f>
        <v>sábado</v>
      </c>
      <c r="R61">
        <v>45353</v>
      </c>
      <c r="S61">
        <v>0.80625</v>
      </c>
      <c r="T61">
        <v>0.8333333333333334</v>
      </c>
      <c r="U61">
        <f>((R61+T61) - (N61+O61))*24*60</f>
        <v>45</v>
      </c>
      <c r="V61" t="str">
        <f>SINGLE(IF(N61 * O61 * R61 * T61 * AO61 * AP61 = 0, "", LET(_xlpm.inicio, N61 + O61, _xlpm.fin, R61 + T61, _xlpm.dias, REDUCE(0, SEQUENCE(1 + INT(SINGLE(_xlpm.fin) - SINGLE(_xlpm.inicio)), 1, 0, 1), LAMBDA(_xlpm.acum,_xlpm.d, LET(_xlpm.dia, TRUNC(SINGLE(_xlpm.inicio)) + SINGLE(_xlpm.d), _xlpm.horaIni, IF(SINGLE(_xlpm.d) = 0, MAX(_xlpm.inicio, SINGLE(_xlpm.dia) + AO61), SINGLE(_xlpm.dia) + AO61), _xlpm.horaFin, IF(SINGLE(_xlpm.d) = INT(SINGLE(_xlpm.fin) - SINGLE(_xlpm.inicio)), MIN(_xlpm.fin, SINGLE(_xlpm.dia) + AP61), SINGLE(_xlpm.dia) + AP61), _xlpm.tiempo, MAX(0, SINGLE(_xlpm.horaFin) - SINGLE(_xlpm.horaIni)), SINGLE(_xlpm.acum) + SINGLE(_xlpm.tiempo)))), TEXT(SINGLE(_xlpm.dias), "h:mm"))))</f>
        <v>0:45</v>
      </c>
      <c r="W61" t="str">
        <f>TEXT((N61+S61) - (N61+O61), "h:mm")</f>
        <v>0:06</v>
      </c>
      <c r="X61" t="str">
        <v>CORTE DE ENERGIA</v>
      </c>
      <c r="Y61" t="str">
        <v>Eléctrico / Energía</v>
      </c>
      <c r="Z61" t="str">
        <v>CORTE DE ENERGIA EN EL SECTOR</v>
      </c>
      <c r="AA61" t="str">
        <v>Infraestructura - Eléctrica</v>
      </c>
      <c r="AB61" t="str">
        <v>SI</v>
      </c>
      <c r="AC61" t="str">
        <v>SI</v>
      </c>
      <c r="AD61" t="str">
        <v>SI</v>
      </c>
      <c r="AE61" t="str">
        <v>SI</v>
      </c>
      <c r="AF61" t="str">
        <v>INTERNO</v>
      </c>
      <c r="AG61" t="str">
        <v>NEGOCIO</v>
      </c>
      <c r="AH61" t="str">
        <v>Ajustes Conexiones tienda</v>
      </c>
      <c r="AK61" t="str">
        <v>Culminado 100%</v>
      </c>
      <c r="AN61" t="str" xml:space="preserve">
        <v xml:space="preserve">CORTE DE ENERGIA _x000d_
• 	Afectación en Braker._x000d_
* 	Personal de mantenimiento llega sobre las 20 horas, revisa circuito con falla encontrando braker afectado, se realiza corrección. continua operación sin novedad. </v>
      </c>
      <c r="AO61">
        <v>0.3333333333333333</v>
      </c>
      <c r="AP61">
        <v>0.875</v>
      </c>
    </row>
    <row r="62" xml:space="preserve">
      <c r="A62">
        <v>503637</v>
      </c>
      <c r="B62" t="str">
        <f>VLOOKUP(G62,DetalleTiendas!A$2:S$1777,3,FALSE)</f>
        <v>SUPERMERCADOS</v>
      </c>
      <c r="C62" t="str">
        <f>VLOOKUP(G62,DetalleTiendas!A$2:S$1777,4,FALSE)</f>
        <v>JUMBO</v>
      </c>
      <c r="D62" t="str">
        <f>VLOOKUP(G62,DetalleTiendas!A$2:S$1777,5,FALSE)</f>
        <v>BOGOTA</v>
      </c>
      <c r="E62" t="str">
        <v>POS</v>
      </c>
      <c r="F62" t="str">
        <v>SI</v>
      </c>
      <c r="G62" t="str">
        <v>J070 SUBA</v>
      </c>
      <c r="I62" t="str">
        <v>Soporte_Onsite_BOGOTA</v>
      </c>
      <c r="J62" t="str">
        <v>Diego Reyes</v>
      </c>
      <c r="K62" t="str">
        <v>CERRADO</v>
      </c>
      <c r="L62" t="str">
        <v>CERRADO</v>
      </c>
      <c r="M62" t="str">
        <v>BAJA</v>
      </c>
      <c r="N62">
        <v>45354</v>
      </c>
      <c r="O62">
        <v>0.3506944444444444</v>
      </c>
      <c r="P62" t="str">
        <f>TEXT(N62,"MMMM")</f>
        <v>marzo</v>
      </c>
      <c r="Q62" t="str">
        <f>TEXT(N62,"aaaa")</f>
        <v>domingo</v>
      </c>
      <c r="R62">
        <v>45354</v>
      </c>
      <c r="S62">
        <v>0.3506944444444444</v>
      </c>
      <c r="T62">
        <v>0.4409722222222222</v>
      </c>
      <c r="U62">
        <f>((R62+T62) - (N62+O62))*24*60</f>
        <v>129.99999999417923</v>
      </c>
      <c r="V62" t="str">
        <f>SINGLE(IF(N62 * O62 * R62 * T62 * AO62 * AP62 = 0, "", LET(_xlpm.inicio, N62 + O62, _xlpm.fin, R62 + T62, _xlpm.dias, REDUCE(0, SEQUENCE(1 + INT(SINGLE(_xlpm.fin) - SINGLE(_xlpm.inicio)), 1, 0, 1), LAMBDA(_xlpm.acum,_xlpm.d, LET(_xlpm.dia, TRUNC(SINGLE(_xlpm.inicio)) + SINGLE(_xlpm.d), _xlpm.horaIni, IF(SINGLE(_xlpm.d) = 0, MAX(_xlpm.inicio, SINGLE(_xlpm.dia) + AO62), SINGLE(_xlpm.dia) + AO62), _xlpm.horaFin, IF(SINGLE(_xlpm.d) = INT(SINGLE(_xlpm.fin) - SINGLE(_xlpm.inicio)), MIN(_xlpm.fin, SINGLE(_xlpm.dia) + AP62), SINGLE(_xlpm.dia) + AP62), _xlpm.tiempo, MAX(0, SINGLE(_xlpm.horaFin) - SINGLE(_xlpm.horaIni)), SINGLE(_xlpm.acum) + SINGLE(_xlpm.tiempo)))), TEXT(SINGLE(_xlpm.dias), "h:mm"))))</f>
        <v>2:10</v>
      </c>
      <c r="W62" t="str">
        <f>TEXT((N62+S62) - (N62+O62), "h:mm")</f>
        <v>0:00</v>
      </c>
      <c r="X62" t="str">
        <v>FALLAS CON LOS DATAFONOS</v>
      </c>
      <c r="Y62" t="str">
        <v>Software / Actualización</v>
      </c>
      <c r="Z62" t="str">
        <v xml:space="preserve">DATAFONS SIN CONEXION </v>
      </c>
      <c r="AA62" t="str">
        <v>Software / Actualización</v>
      </c>
      <c r="AB62" t="str">
        <v>SI</v>
      </c>
      <c r="AC62" t="str">
        <v>NO</v>
      </c>
      <c r="AD62" t="str">
        <v>NO</v>
      </c>
      <c r="AE62" t="str">
        <v>NO</v>
      </c>
      <c r="AF62" t="str">
        <v>INTERNO</v>
      </c>
      <c r="AG62" t="str">
        <v>SISTEMAS</v>
      </c>
      <c r="AH62" t="str">
        <v>revision conexiones tienda</v>
      </c>
      <c r="AK62" t="str">
        <v>Culminado 100%</v>
      </c>
      <c r="AN62" t="str" xml:space="preserve">
        <v xml:space="preserve">DATAFONOS SIN CONEXIÓN _x000d_
• 	verificación de datafonos porque se encuentra sin conexión._x000d_
* 	Funcionario solicita colaboración verificando todas los datafonos de la tienda ya que se encuentran sin conexión se reinician y siguen igual, se hace revisión física de los datafonos y se evidencia que están conectando correctamente a la POS. </v>
      </c>
      <c r="AO62">
        <v>0.3333333333333333</v>
      </c>
      <c r="AP62">
        <v>0.875</v>
      </c>
    </row>
    <row r="63" xml:space="preserve">
      <c r="A63">
        <v>508320</v>
      </c>
      <c r="B63" t="str">
        <f>VLOOKUP(G63,DetalleTiendas!A$2:S$1777,3,FALSE)</f>
        <v>SUPERMERCADOS</v>
      </c>
      <c r="C63" t="str">
        <f>VLOOKUP(G63,DetalleTiendas!A$2:S$1777,4,FALSE)</f>
        <v>JUMBO</v>
      </c>
      <c r="D63" t="str">
        <f>VLOOKUP(G63,DetalleTiendas!A$2:S$1777,5,FALSE)</f>
        <v>BOGOTA</v>
      </c>
      <c r="E63" t="str">
        <v>CORTE DE ENERGIA</v>
      </c>
      <c r="F63" t="str">
        <v>NO</v>
      </c>
      <c r="G63" t="str">
        <v>J048 SOACHA</v>
      </c>
      <c r="I63" t="str">
        <v>Soporte_Onsite_BOGOTA</v>
      </c>
      <c r="J63" t="str">
        <v>Diego Reyes</v>
      </c>
      <c r="K63" t="str">
        <v>CERRADO</v>
      </c>
      <c r="L63" t="str">
        <v>CERRADO</v>
      </c>
      <c r="M63" t="str">
        <v>MEDIA</v>
      </c>
      <c r="N63">
        <v>45356</v>
      </c>
      <c r="O63">
        <v>0.4583333333333333</v>
      </c>
      <c r="P63" t="str">
        <f>TEXT(N63,"MMMM")</f>
        <v>marzo</v>
      </c>
      <c r="Q63" t="str">
        <f>TEXT(N63,"aaaa")</f>
        <v>martes</v>
      </c>
      <c r="R63">
        <v>45356</v>
      </c>
      <c r="S63">
        <v>0.4618055555555556</v>
      </c>
      <c r="T63">
        <v>0.5138888888888888</v>
      </c>
      <c r="U63">
        <f>((R63+T63) - (N63+O63))*24*60</f>
        <v>79.99999999883585</v>
      </c>
      <c r="V63" t="str">
        <f>SINGLE(IF(N63 * O63 * R63 * T63 * AO63 * AP63 = 0, "", LET(_xlpm.inicio, N63 + O63, _xlpm.fin, R63 + T63, _xlpm.dias, REDUCE(0, SEQUENCE(1 + INT(SINGLE(_xlpm.fin) - SINGLE(_xlpm.inicio)), 1, 0, 1), LAMBDA(_xlpm.acum,_xlpm.d, LET(_xlpm.dia, TRUNC(SINGLE(_xlpm.inicio)) + SINGLE(_xlpm.d), _xlpm.horaIni, IF(SINGLE(_xlpm.d) = 0, MAX(_xlpm.inicio, SINGLE(_xlpm.dia) + AO63), SINGLE(_xlpm.dia) + AO63), _xlpm.horaFin, IF(SINGLE(_xlpm.d) = INT(SINGLE(_xlpm.fin) - SINGLE(_xlpm.inicio)), MIN(_xlpm.fin, SINGLE(_xlpm.dia) + AP63), SINGLE(_xlpm.dia) + AP63), _xlpm.tiempo, MAX(0, SINGLE(_xlpm.horaFin) - SINGLE(_xlpm.horaIni)), SINGLE(_xlpm.acum) + SINGLE(_xlpm.tiempo)))), TEXT(SINGLE(_xlpm.dias), "h:mm"))))</f>
        <v>1:20</v>
      </c>
      <c r="W63" t="str">
        <f>TEXT((N63+S63) - (N63+O63), "h:mm")</f>
        <v>0:05</v>
      </c>
      <c r="X63" t="str">
        <v xml:space="preserve">FALLAS - UPS </v>
      </c>
      <c r="Y63" t="str">
        <v>Eléctrico / Energía</v>
      </c>
      <c r="Z63" t="str">
        <v xml:space="preserve">FALLA- UPS EN PARTE LOGICA </v>
      </c>
      <c r="AA63" t="str">
        <v>Infraestructura - Eléctrica</v>
      </c>
      <c r="AB63" t="str">
        <v>Si</v>
      </c>
      <c r="AC63" t="str">
        <v>NO</v>
      </c>
      <c r="AD63" t="str">
        <v>NO</v>
      </c>
      <c r="AE63" t="str">
        <v>NO</v>
      </c>
      <c r="AF63" t="str">
        <v>INTERNO</v>
      </c>
      <c r="AG63" t="str">
        <v>SISTEMAS</v>
      </c>
      <c r="AH63" t="str">
        <v>Cambio UPS</v>
      </c>
      <c r="AK63" t="str">
        <v>Culminado 100%</v>
      </c>
      <c r="AN63" t="str" xml:space="preserve">
        <v xml:space="preserve">CAMBIO DE UPS _x000d_
•         Se hizo revisión de módulo lógico de la UPS, encontrando daños en la parte lógica. Se retira para reparación. En este momento se está trasladando una UPS desde SANTANDER y se espera que llegue el Miércoles.</v>
      </c>
      <c r="AO63">
        <v>0.3333333333333333</v>
      </c>
      <c r="AP63">
        <v>0.875</v>
      </c>
    </row>
    <row r="64" xml:space="preserve">
      <c r="A64">
        <v>514799</v>
      </c>
      <c r="B64" t="str">
        <f>VLOOKUP(G64,DetalleTiendas!A$2:S$1777,3,FALSE)</f>
        <v>SUPERMERCADOS</v>
      </c>
      <c r="C64" t="str">
        <f>VLOOKUP(G64,DetalleTiendas!A$2:S$1777,4,FALSE)</f>
        <v>SPID</v>
      </c>
      <c r="D64" t="str">
        <f>VLOOKUP(G64,DetalleTiendas!A$2:S$1777,5,FALSE)</f>
        <v>BOGOTA</v>
      </c>
      <c r="E64" t="str">
        <v>SERVIDOR</v>
      </c>
      <c r="F64" t="str">
        <v>NO</v>
      </c>
      <c r="G64" t="str">
        <v>SP303  CALLE 95</v>
      </c>
      <c r="I64" t="str">
        <v>Soporte_Onsite_BOGOTA</v>
      </c>
      <c r="J64" t="str">
        <v>Diego Reyes</v>
      </c>
      <c r="K64" t="str">
        <v>ABIERTO</v>
      </c>
      <c r="L64" t="str">
        <v>CERRADO</v>
      </c>
      <c r="M64" t="str">
        <v>BAJA</v>
      </c>
      <c r="N64">
        <v>45358</v>
      </c>
      <c r="O64">
        <v>0.5</v>
      </c>
      <c r="P64" t="str">
        <f>TEXT(N64,"MMMM")</f>
        <v>marzo</v>
      </c>
      <c r="Q64" t="str">
        <f>TEXT(N64,"aaaa")</f>
        <v>jueves</v>
      </c>
      <c r="R64">
        <v>45358</v>
      </c>
      <c r="S64">
        <v>0.5048611111111111</v>
      </c>
      <c r="T64">
        <v>0.5729166666666666</v>
      </c>
      <c r="U64">
        <f>((R64+T64) - (N64+O64))*24*60</f>
        <v>104.99999999650754</v>
      </c>
      <c r="V64" t="str">
        <f>SINGLE(IF(N64 * O64 * R64 * T64 * AO64 * AP64 = 0, "", LET(_xlpm.inicio, N64 + O64, _xlpm.fin, R64 + T64, _xlpm.dias, REDUCE(0, SEQUENCE(1 + INT(SINGLE(_xlpm.fin) - SINGLE(_xlpm.inicio)), 1, 0, 1), LAMBDA(_xlpm.acum,_xlpm.d, LET(_xlpm.dia, TRUNC(SINGLE(_xlpm.inicio)) + SINGLE(_xlpm.d), _xlpm.horaIni, IF(SINGLE(_xlpm.d) = 0, MAX(_xlpm.inicio, SINGLE(_xlpm.dia) + AO64), SINGLE(_xlpm.dia) + AO64), _xlpm.horaFin, IF(SINGLE(_xlpm.d) = INT(SINGLE(_xlpm.fin) - SINGLE(_xlpm.inicio)), MIN(_xlpm.fin, SINGLE(_xlpm.dia) + AP64), SINGLE(_xlpm.dia) + AP64), _xlpm.tiempo, MAX(0, SINGLE(_xlpm.horaFin) - SINGLE(_xlpm.horaIni)), SINGLE(_xlpm.acum) + SINGLE(_xlpm.tiempo)))), TEXT(SINGLE(_xlpm.dias), "h:mm"))))</f>
        <v>1:45</v>
      </c>
      <c r="W64" t="str">
        <f>TEXT((N64+S64) - (N64+O64), "h:mm")</f>
        <v>0:07</v>
      </c>
      <c r="X64" t="str">
        <v>FALLA CON ATC</v>
      </c>
      <c r="Y64" t="str">
        <v>Software / Actualización</v>
      </c>
      <c r="Z64" t="str">
        <v>FALLA AL INGRESO - MODULO - ATC</v>
      </c>
      <c r="AA64" t="str">
        <v>Software / Actualización</v>
      </c>
      <c r="AB64" t="str">
        <v>NO</v>
      </c>
      <c r="AC64" t="str">
        <v>NO</v>
      </c>
      <c r="AD64" t="str">
        <v>NO</v>
      </c>
      <c r="AE64" t="str">
        <v>NO</v>
      </c>
      <c r="AF64" t="str">
        <v>INTERNO</v>
      </c>
      <c r="AG64" t="str">
        <v>SISTEMAS</v>
      </c>
      <c r="AH64" t="str">
        <v>Reinstalación APP</v>
      </c>
      <c r="AK64" t="str">
        <v>Culminado 100%</v>
      </c>
      <c r="AN64" t="str" xml:space="preserve">
        <v xml:space="preserve">FALLA CON ATC _x000d_
• 	Intento de ingresar al módulo de ATC, no permite el ingreso ya que sale usuario no registrado/no encontrado._x000d_
* 	Se realiza reinstalación del java se configura el equipo se hacen pruebas con el usuario quedando funcional. </v>
      </c>
      <c r="AO64">
        <v>0.3333333333333333</v>
      </c>
      <c r="AP64">
        <v>0.875</v>
      </c>
    </row>
    <row r="65" xml:space="preserve">
      <c r="A65">
        <v>517321</v>
      </c>
      <c r="B65" t="str">
        <f>VLOOKUP(G65,DetalleTiendas!A$2:S$1777,3,FALSE)</f>
        <v>SUPERMERCADOS</v>
      </c>
      <c r="C65" t="str">
        <f>VLOOKUP(G65,DetalleTiendas!A$2:S$1777,4,FALSE)</f>
        <v>SPID</v>
      </c>
      <c r="D65" t="str">
        <f>VLOOKUP(G65,DetalleTiendas!A$2:S$1777,5,FALSE)</f>
        <v>BOGOTA</v>
      </c>
      <c r="E65" t="str">
        <v>CORTE DE ENERGIA</v>
      </c>
      <c r="F65" t="str">
        <v>NO</v>
      </c>
      <c r="G65" t="str">
        <v>SP329 CALLE 148</v>
      </c>
      <c r="I65" t="str">
        <v>Soporte_Onsite_BOGOTA</v>
      </c>
      <c r="J65" t="str">
        <v>Juan Fernando Rodriguez</v>
      </c>
      <c r="K65" t="str">
        <v>ABIERTO</v>
      </c>
      <c r="L65" t="str">
        <v>CERRADO</v>
      </c>
      <c r="M65" t="str">
        <v>MEDIA</v>
      </c>
      <c r="N65">
        <v>45359</v>
      </c>
      <c r="O65">
        <v>0.40625</v>
      </c>
      <c r="P65" t="str">
        <f>TEXT(N65,"MMMM")</f>
        <v>marzo</v>
      </c>
      <c r="Q65" t="str">
        <f>TEXT(N65,"aaaa")</f>
        <v>viernes</v>
      </c>
      <c r="R65">
        <v>45359</v>
      </c>
      <c r="S65">
        <v>0.40625</v>
      </c>
      <c r="T65">
        <v>0.75</v>
      </c>
      <c r="U65">
        <f>((R65+T65) - (N65+O65))*24*60</f>
        <v>495</v>
      </c>
      <c r="V65" t="str">
        <f>SINGLE(IF(N65 * O65 * R65 * T65 * AO65 * AP65 = 0, "", LET(_xlpm.inicio, N65 + O65, _xlpm.fin, R65 + T65, _xlpm.dias, REDUCE(0, SEQUENCE(1 + INT(SINGLE(_xlpm.fin) - SINGLE(_xlpm.inicio)), 1, 0, 1), LAMBDA(_xlpm.acum,_xlpm.d, LET(_xlpm.dia, TRUNC(SINGLE(_xlpm.inicio)) + SINGLE(_xlpm.d), _xlpm.horaIni, IF(SINGLE(_xlpm.d) = 0, MAX(_xlpm.inicio, SINGLE(_xlpm.dia) + AO65), SINGLE(_xlpm.dia) + AO65), _xlpm.horaFin, IF(SINGLE(_xlpm.d) = INT(SINGLE(_xlpm.fin) - SINGLE(_xlpm.inicio)), MIN(_xlpm.fin, SINGLE(_xlpm.dia) + AP65), SINGLE(_xlpm.dia) + AP65), _xlpm.tiempo, MAX(0, SINGLE(_xlpm.horaFin) - SINGLE(_xlpm.horaIni)), SINGLE(_xlpm.acum) + SINGLE(_xlpm.tiempo)))), TEXT(SINGLE(_xlpm.dias), "h:mm"))))</f>
        <v>8:15</v>
      </c>
      <c r="W65" t="str">
        <f>TEXT((N65+S65) - (N65+O65), "h:mm")</f>
        <v>0:00</v>
      </c>
      <c r="X65" t="str">
        <v>CORTE DE ENERGIA</v>
      </c>
      <c r="Y65" t="str">
        <v>Eléctrico / Energía</v>
      </c>
      <c r="Z65" t="str">
        <v>CORTE DE ENERGÍA - UPS APAGADO</v>
      </c>
      <c r="AA65" t="str">
        <v>Infraestructura - Eléctrica</v>
      </c>
      <c r="AB65" t="str">
        <v>SI</v>
      </c>
      <c r="AC65" t="str">
        <v>SI</v>
      </c>
      <c r="AD65" t="str">
        <v>SI</v>
      </c>
      <c r="AE65" t="str">
        <v>SI</v>
      </c>
      <c r="AF65" t="str">
        <v>INTERNO</v>
      </c>
      <c r="AG65" t="str">
        <v>NEGOCIO</v>
      </c>
      <c r="AH65" t="str">
        <v>Ajustes Conexiones tienda</v>
      </c>
      <c r="AK65" t="str">
        <v>Culminado 100%</v>
      </c>
      <c r="AN65" t="str" xml:space="preserve">
        <v xml:space="preserve">CORTE DE ENERGÍA_x000d_
• 	Se inicializa equipo de red switch el cual se encontraba apagado, sube servicio y queda en operación el local._x000d_
* 	Funcionaria reporta falla en la red de la tienda, se valida física mente el rack y se evidencia el SW apagado, se solicita cambio de tomacorriente, se realiza seguimiento al problema y en la tarde vuelven a reportar la falla, se hace desplazamiento a tienda y se realiza la conexiona del SW a una regleta independiente, se realizan pruebas y el servidor queda operativo. </v>
      </c>
      <c r="AO65">
        <v>0.3333333333333333</v>
      </c>
      <c r="AP65">
        <v>0.875</v>
      </c>
    </row>
    <row r="66" xml:space="preserve">
      <c r="A66">
        <v>517266</v>
      </c>
      <c r="B66" t="str">
        <f>VLOOKUP(G66,DetalleTiendas!A$2:S$1777,3,FALSE)</f>
        <v>SUPERMERCADOS</v>
      </c>
      <c r="C66" t="str">
        <f>VLOOKUP(G66,DetalleTiendas!A$2:S$1777,4,FALSE)</f>
        <v>JUMBO</v>
      </c>
      <c r="D66" t="str">
        <f>VLOOKUP(G66,DetalleTiendas!A$2:S$1777,5,FALSE)</f>
        <v>COSTA</v>
      </c>
      <c r="E66" t="str">
        <v>POS</v>
      </c>
      <c r="F66" t="str">
        <v>N/A</v>
      </c>
      <c r="G66" t="str">
        <v>J087 GUATAPURI</v>
      </c>
      <c r="I66" t="str">
        <v>Mesas Especializadas Colombia</v>
      </c>
      <c r="J66" t="str">
        <v>Farutt Reyes</v>
      </c>
      <c r="K66" t="str">
        <v>ABIERTO</v>
      </c>
      <c r="L66" t="str">
        <v>CERRADO</v>
      </c>
      <c r="M66" t="str">
        <v>BAJA</v>
      </c>
      <c r="N66">
        <v>45359</v>
      </c>
      <c r="O66">
        <v>0.39444444444444443</v>
      </c>
      <c r="P66" t="str">
        <f>TEXT(N66,"MMMM")</f>
        <v>marzo</v>
      </c>
      <c r="Q66" t="str">
        <f>TEXT(N66,"aaaa")</f>
        <v>viernes</v>
      </c>
      <c r="R66">
        <v>45359</v>
      </c>
      <c r="S66">
        <v>0.39444444444444443</v>
      </c>
      <c r="T66">
        <v>0.6597222222222222</v>
      </c>
      <c r="U66">
        <f>((R66+T66) - (N66+O66))*24*60</f>
        <v>381.9999999983702</v>
      </c>
      <c r="V66" t="str">
        <f>SINGLE(IF(N66 * O66 * R66 * T66 * AO66 * AP66 = 0, "", LET(_xlpm.inicio, N66 + O66, _xlpm.fin, R66 + T66, _xlpm.dias, REDUCE(0, SEQUENCE(1 + INT(SINGLE(_xlpm.fin) - SINGLE(_xlpm.inicio)), 1, 0, 1), LAMBDA(_xlpm.acum,_xlpm.d, LET(_xlpm.dia, TRUNC(SINGLE(_xlpm.inicio)) + SINGLE(_xlpm.d), _xlpm.horaIni, IF(SINGLE(_xlpm.d) = 0, MAX(_xlpm.inicio, SINGLE(_xlpm.dia) + AO66), SINGLE(_xlpm.dia) + AO66), _xlpm.horaFin, IF(SINGLE(_xlpm.d) = INT(SINGLE(_xlpm.fin) - SINGLE(_xlpm.inicio)), MIN(_xlpm.fin, SINGLE(_xlpm.dia) + AP66), SINGLE(_xlpm.dia) + AP66), _xlpm.tiempo, MAX(0, SINGLE(_xlpm.horaFin) - SINGLE(_xlpm.horaIni)), SINGLE(_xlpm.acum) + SINGLE(_xlpm.tiempo)))), TEXT(SINGLE(_xlpm.dias), "h:mm"))))</f>
        <v>6:22</v>
      </c>
      <c r="W66" t="str">
        <f>TEXT((N66+S66) - (N66+O66), "h:mm")</f>
        <v>0:00</v>
      </c>
      <c r="X66" t="str">
        <v>FALLAS CON TPLINUX</v>
      </c>
      <c r="Y66" t="str">
        <v>Software / Actualización</v>
      </c>
      <c r="Z66" t="str">
        <v>SIN DEFINIR</v>
      </c>
      <c r="AA66" t="str">
        <v>Software / Actualización</v>
      </c>
      <c r="AB66" t="str">
        <v>NO</v>
      </c>
      <c r="AC66" t="str">
        <v>NO</v>
      </c>
      <c r="AD66" t="str">
        <v>NO</v>
      </c>
      <c r="AE66" t="str">
        <v>NO</v>
      </c>
      <c r="AF66" t="str">
        <v>N/A</v>
      </c>
      <c r="AG66" t="str">
        <v>N/A</v>
      </c>
      <c r="AH66" t="str">
        <v>Sin determinar</v>
      </c>
      <c r="AK66" t="str">
        <v>Culminado 100%</v>
      </c>
      <c r="AN66" t="str" xml:space="preserve">
        <v xml:space="preserve">REPORTES TPLINUX_x000d_
•         me colaboran con reportes tplinux configuración TIENDA 87._x000d_
*         Se realizan los ajustes necesarios y se corrige la falla. </v>
      </c>
      <c r="AO66">
        <v>0.3333333333333333</v>
      </c>
      <c r="AP66">
        <v>0.875</v>
      </c>
    </row>
    <row r="67" xml:space="preserve">
      <c r="A67">
        <v>517265</v>
      </c>
      <c r="B67" t="str">
        <f>VLOOKUP(G67,DetalleTiendas!A$2:S$1777,3,FALSE)</f>
        <v>SUPERMERCADOS</v>
      </c>
      <c r="C67" t="str">
        <f>VLOOKUP(G67,DetalleTiendas!A$2:S$1777,4,FALSE)</f>
        <v>JUMBO</v>
      </c>
      <c r="D67" t="str">
        <f>VLOOKUP(G67,DetalleTiendas!A$2:S$1777,5,FALSE)</f>
        <v>COSTA</v>
      </c>
      <c r="E67" t="str">
        <v>POS</v>
      </c>
      <c r="F67" t="str">
        <v>N/A</v>
      </c>
      <c r="G67" t="str">
        <v>J087 GUATAPURI</v>
      </c>
      <c r="I67" t="str">
        <v>Mesas Especializadas Colombia</v>
      </c>
      <c r="J67" t="str">
        <v>Farutt Reyes</v>
      </c>
      <c r="K67" t="str">
        <v>ABIERTO</v>
      </c>
      <c r="L67" t="str">
        <v>CERRADO</v>
      </c>
      <c r="M67" t="str">
        <v>BAJA</v>
      </c>
      <c r="N67">
        <v>45359</v>
      </c>
      <c r="O67">
        <v>0.39444444444444443</v>
      </c>
      <c r="P67" t="str">
        <f>TEXT(N67,"MMMM")</f>
        <v>marzo</v>
      </c>
      <c r="Q67" t="str">
        <f>TEXT(N67,"aaaa")</f>
        <v>viernes</v>
      </c>
      <c r="R67">
        <v>45359</v>
      </c>
      <c r="S67">
        <v>0.39444444444444443</v>
      </c>
      <c r="T67">
        <v>0.6180555555555556</v>
      </c>
      <c r="U67">
        <f>((R67+T67) - (N67+O67))*24*60</f>
        <v>322.00000000186265</v>
      </c>
      <c r="V67" t="str">
        <f>SINGLE(IF(N67 * O67 * R67 * T67 * AO67 * AP67 = 0, "", LET(_xlpm.inicio, N67 + O67, _xlpm.fin, R67 + T67, _xlpm.dias, REDUCE(0, SEQUENCE(1 + INT(SINGLE(_xlpm.fin) - SINGLE(_xlpm.inicio)), 1, 0, 1), LAMBDA(_xlpm.acum,_xlpm.d, LET(_xlpm.dia, TRUNC(SINGLE(_xlpm.inicio)) + SINGLE(_xlpm.d), _xlpm.horaIni, IF(SINGLE(_xlpm.d) = 0, MAX(_xlpm.inicio, SINGLE(_xlpm.dia) + AO67), SINGLE(_xlpm.dia) + AO67), _xlpm.horaFin, IF(SINGLE(_xlpm.d) = INT(SINGLE(_xlpm.fin) - SINGLE(_xlpm.inicio)), MIN(_xlpm.fin, SINGLE(_xlpm.dia) + AP67), SINGLE(_xlpm.dia) + AP67), _xlpm.tiempo, MAX(0, SINGLE(_xlpm.horaFin) - SINGLE(_xlpm.horaIni)), SINGLE(_xlpm.acum) + SINGLE(_xlpm.tiempo)))), TEXT(SINGLE(_xlpm.dias), "h:mm"))))</f>
        <v>5:22</v>
      </c>
      <c r="W67" t="str">
        <f>TEXT((N67+S67) - (N67+O67), "h:mm")</f>
        <v>0:00</v>
      </c>
      <c r="X67" t="str">
        <v>FALLAS CON TPLINUX</v>
      </c>
      <c r="Y67" t="str">
        <v>Software / Actualización</v>
      </c>
      <c r="Z67" t="str">
        <v>SIN DEFINIR</v>
      </c>
      <c r="AA67" t="str">
        <v>Software / Actualización</v>
      </c>
      <c r="AB67" t="str">
        <v>NO</v>
      </c>
      <c r="AC67" t="str">
        <v>NO</v>
      </c>
      <c r="AD67" t="str">
        <v>NO</v>
      </c>
      <c r="AE67" t="str">
        <v>NO</v>
      </c>
      <c r="AF67" t="str">
        <v>N/A</v>
      </c>
      <c r="AG67" t="str">
        <v>N/A</v>
      </c>
      <c r="AH67" t="str">
        <v>Sin determinar</v>
      </c>
      <c r="AK67" t="str">
        <v>Culminado 100%</v>
      </c>
      <c r="AN67" t="str" xml:space="preserve">
        <v xml:space="preserve">REPORTES TPLINUX_x000d_
•         me colaboran con reportes tplinux configuración TIENDA 87._x000d_
*         Se realizan los ajustes necesarios y se corrige la falla. </v>
      </c>
      <c r="AO67">
        <v>0.3333333333333333</v>
      </c>
      <c r="AP67">
        <v>0.875</v>
      </c>
    </row>
    <row r="68" xml:space="preserve">
      <c r="A68">
        <v>526213</v>
      </c>
      <c r="B68" t="str">
        <f>VLOOKUP(G68,DetalleTiendas!A$2:S$1777,3,FALSE)</f>
        <v>PAIS</v>
      </c>
      <c r="C68" t="str">
        <f>VLOOKUP(G68,DetalleTiendas!A$2:S$1777,4,FALSE)</f>
        <v>PAIS</v>
      </c>
      <c r="D68" t="str">
        <f>VLOOKUP(G68,DetalleTiendas!A$2:S$1777,5,FALSE)</f>
        <v>PAIS</v>
      </c>
      <c r="E68" t="str">
        <v>CENTRO VENTA EMPRESAS</v>
      </c>
      <c r="F68" t="str">
        <v>N/A</v>
      </c>
      <c r="G68" t="str">
        <v>PAIS</v>
      </c>
      <c r="I68" t="str">
        <v>Aplicaciones de Tienda-Aplicaciones MDH Colombia</v>
      </c>
      <c r="J68" t="str">
        <v>Hans Hernandez</v>
      </c>
      <c r="K68" t="str">
        <v>CERRADO</v>
      </c>
      <c r="L68" t="str">
        <v>CERRADO</v>
      </c>
      <c r="M68" t="str">
        <v>ALTA</v>
      </c>
      <c r="N68">
        <v>45363</v>
      </c>
      <c r="O68">
        <v>0.4166666666666667</v>
      </c>
      <c r="P68" t="str">
        <f>TEXT(N68,"MMMM")</f>
        <v>marzo</v>
      </c>
      <c r="Q68" t="str">
        <f>TEXT(N68,"aaaa")</f>
        <v>martes</v>
      </c>
      <c r="R68">
        <v>45363</v>
      </c>
      <c r="S68">
        <v>0.49236111111111114</v>
      </c>
      <c r="T68">
        <v>0.5520833333333334</v>
      </c>
      <c r="U68">
        <f>((R68+T68) - (N68+O68))*24*60</f>
        <v>195.00000000698492</v>
      </c>
      <c r="V68" t="str">
        <f>SINGLE(IF(N68 * O68 * R68 * T68 * AO68 * AP68 = 0, "", LET(_xlpm.inicio, N68 + O68, _xlpm.fin, R68 + T68, _xlpm.dias, REDUCE(0, SEQUENCE(1 + INT(SINGLE(_xlpm.fin) - SINGLE(_xlpm.inicio)), 1, 0, 1), LAMBDA(_xlpm.acum,_xlpm.d, LET(_xlpm.dia, TRUNC(SINGLE(_xlpm.inicio)) + SINGLE(_xlpm.d), _xlpm.horaIni, IF(SINGLE(_xlpm.d) = 0, MAX(_xlpm.inicio, SINGLE(_xlpm.dia) + AO68), SINGLE(_xlpm.dia) + AO68), _xlpm.horaFin, IF(SINGLE(_xlpm.d) = INT(SINGLE(_xlpm.fin) - SINGLE(_xlpm.inicio)), MIN(_xlpm.fin, SINGLE(_xlpm.dia) + AP68), SINGLE(_xlpm.dia) + AP68), _xlpm.tiempo, MAX(0, SINGLE(_xlpm.horaFin) - SINGLE(_xlpm.horaIni)), SINGLE(_xlpm.acum) + SINGLE(_xlpm.tiempo)))), TEXT(SINGLE(_xlpm.dias), "h:mm"))))</f>
        <v>3:15</v>
      </c>
      <c r="W68" t="str">
        <f>TEXT((N68+S68) - (N68+O68), "h:mm")</f>
        <v>1:49</v>
      </c>
      <c r="X68" t="str">
        <v>CENTRO DE VENTA EMPRESARIAL</v>
      </c>
      <c r="Y68" t="str">
        <v>Software / Actualización</v>
      </c>
      <c r="Z68" t="str">
        <v>FALLA - CVE, CP y DAD</v>
      </c>
      <c r="AA68" t="str">
        <v>Software / Actualización</v>
      </c>
      <c r="AB68" t="str">
        <v>NO</v>
      </c>
      <c r="AC68" t="str">
        <v>NO</v>
      </c>
      <c r="AD68" t="str">
        <v>NO</v>
      </c>
      <c r="AE68" t="str">
        <v>NO</v>
      </c>
      <c r="AF68" t="str">
        <v>INTERNO</v>
      </c>
      <c r="AG68" t="str">
        <v>SISTEMAS</v>
      </c>
      <c r="AH68" t="str">
        <v>Integracion / Desarrollo</v>
      </c>
      <c r="AK68" t="str">
        <v>Culminado 100%</v>
      </c>
      <c r="AN68" t="str" xml:space="preserve">
        <v xml:space="preserve">Falla en CVE, CP y DAD_x000d_
• 	Dentro del AGP que solicito el equipo funcional se había solicitado borrar el ROOT del localhost._x000d_
* 	Quiero informarle sobre el reciente incidente que experimentamos con la caída de CVE. Tras una investigación detallada, identificamos que la causa principal de este problema fue la eliminación masiva de usuarios duplicados, durante la cual, lamentablemente, el usuario ROOT fue incluido. _x000d_
- Se creo nuevamente el usuario ROOT. </v>
      </c>
      <c r="AO68">
        <v>0.3333333333333333</v>
      </c>
      <c r="AP68">
        <v>0.875</v>
      </c>
    </row>
    <row r="69" xml:space="preserve">
      <c r="A69">
        <v>531222</v>
      </c>
      <c r="B69" t="str">
        <f>VLOOKUP(G69,DetalleTiendas!A$2:S$1777,3,FALSE)</f>
        <v>SUPERMERCADOS</v>
      </c>
      <c r="C69" t="str">
        <f>VLOOKUP(G69,DetalleTiendas!A$2:S$1777,4,FALSE)</f>
        <v>JUMBO</v>
      </c>
      <c r="D69" t="str">
        <f>VLOOKUP(G69,DetalleTiendas!A$2:S$1777,5,FALSE)</f>
        <v>BOGOTA</v>
      </c>
      <c r="E69" t="str">
        <v>POS</v>
      </c>
      <c r="F69" t="str">
        <v>NO</v>
      </c>
      <c r="G69" t="str">
        <v>J019 SANTA ANA</v>
      </c>
      <c r="I69" t="str">
        <v>Mesas Especializadas Colombia</v>
      </c>
      <c r="J69" t="str">
        <v>farutt Reyes</v>
      </c>
      <c r="K69" t="str">
        <v>ABIERTO</v>
      </c>
      <c r="L69" t="str">
        <v>CERRADO</v>
      </c>
      <c r="M69" t="str">
        <v>MEDIA</v>
      </c>
      <c r="N69">
        <v>45365</v>
      </c>
      <c r="O69">
        <v>0.7201388888888889</v>
      </c>
      <c r="P69" t="str">
        <f>TEXT(N69,"MMMM")</f>
        <v>marzo</v>
      </c>
      <c r="Q69" t="str">
        <f>TEXT(N69,"aaaa")</f>
        <v>jueves</v>
      </c>
      <c r="R69">
        <v>45365</v>
      </c>
      <c r="S69">
        <v>0.7201388888888889</v>
      </c>
      <c r="T69">
        <v>0.8097222222222222</v>
      </c>
      <c r="U69">
        <f>((R69+T69) - (N69+O69))*24*60</f>
        <v>129.00000000139698</v>
      </c>
      <c r="V69" t="str">
        <f>SINGLE(IF(N69 * O69 * R69 * T69 * AO69 * AP69 = 0, "", LET(_xlpm.inicio, N69 + O69, _xlpm.fin, R69 + T69, _xlpm.dias, REDUCE(0, SEQUENCE(1 + INT(SINGLE(_xlpm.fin) - SINGLE(_xlpm.inicio)), 1, 0, 1), LAMBDA(_xlpm.acum,_xlpm.d, LET(_xlpm.dia, TRUNC(SINGLE(_xlpm.inicio)) + SINGLE(_xlpm.d), _xlpm.horaIni, IF(SINGLE(_xlpm.d) = 0, MAX(_xlpm.inicio, SINGLE(_xlpm.dia) + AO69), SINGLE(_xlpm.dia) + AO69), _xlpm.horaFin, IF(SINGLE(_xlpm.d) = INT(SINGLE(_xlpm.fin) - SINGLE(_xlpm.inicio)), MIN(_xlpm.fin, SINGLE(_xlpm.dia) + AP69), SINGLE(_xlpm.dia) + AP69), _xlpm.tiempo, MAX(0, SINGLE(_xlpm.horaFin) - SINGLE(_xlpm.horaIni)), SINGLE(_xlpm.acum) + SINGLE(_xlpm.tiempo)))), TEXT(SINGLE(_xlpm.dias), "h:mm"))))</f>
        <v>2:09</v>
      </c>
      <c r="W69" t="str">
        <f>TEXT((N69+S69) - (N69+O69), "h:mm")</f>
        <v>0:00</v>
      </c>
      <c r="X69" t="str">
        <v xml:space="preserve"> FALLA LINEAL DE CAJAS CAÍDO</v>
      </c>
      <c r="Y69" t="str">
        <v>Software / Actualización</v>
      </c>
      <c r="Z69" t="str">
        <v xml:space="preserve">FALLA - SPP SPP#50539 </v>
      </c>
      <c r="AA69" t="str">
        <v>Negocio - Proceso</v>
      </c>
      <c r="AB69" t="str">
        <v>SI</v>
      </c>
      <c r="AC69" t="str">
        <v>NO</v>
      </c>
      <c r="AD69" t="str">
        <v>NO</v>
      </c>
      <c r="AE69" t="str">
        <v>NO</v>
      </c>
      <c r="AF69" t="str">
        <v>INTERNO</v>
      </c>
      <c r="AG69" t="str">
        <v>SISTEMAS</v>
      </c>
      <c r="AH69" t="str">
        <v>Integracion / Desarrollo</v>
      </c>
      <c r="AK69" t="str">
        <v>Culminado 100%</v>
      </c>
      <c r="AN69" t="str" xml:space="preserve">
        <v xml:space="preserve">FALLA LINEAL DE CAJAS CAÍDO + POS/PDV LAS CAJAS_x000d_
•         Esta novedad se presentó antes de la apertura debido al SPP#50539; en el cual pidieron implementar 2 librerías la libconnet y la libunisys; para los autoservicios para el CUFE y el QR; ya que no estaba apareciendo; y al implementar estas librerías; afecto algunas POS del lineal de cajas; todo sucedió antes de la apertura; razón por la cual no se adjunta ningún informe porque no hubo ningún tipo de afectación._x000d_
</v>
      </c>
      <c r="AO69">
        <v>0.3333333333333333</v>
      </c>
      <c r="AP69">
        <v>0.875</v>
      </c>
    </row>
    <row r="70" xml:space="preserve">
      <c r="A70">
        <v>530944</v>
      </c>
      <c r="B70" t="str">
        <f>VLOOKUP(G70,DetalleTiendas!A$2:S$1777,3,FALSE)</f>
        <v>SUPERMERCADOS</v>
      </c>
      <c r="C70" t="str">
        <f>VLOOKUP(G70,DetalleTiendas!A$2:S$1777,4,FALSE)</f>
        <v>JUMBO</v>
      </c>
      <c r="D70" t="str">
        <f>VLOOKUP(G70,DetalleTiendas!A$2:S$1777,5,FALSE)</f>
        <v>COSTA</v>
      </c>
      <c r="E70" t="str">
        <v>POS</v>
      </c>
      <c r="F70" t="str">
        <v>N/A</v>
      </c>
      <c r="G70" t="str">
        <v>J087 GUATAPURI</v>
      </c>
      <c r="I70" t="str">
        <v>Mesas Especializadas Colombia</v>
      </c>
      <c r="J70" t="str">
        <v>Oscar Ramirez</v>
      </c>
      <c r="K70" t="str">
        <v>ABIERTO</v>
      </c>
      <c r="L70" t="str">
        <v>CERRADO</v>
      </c>
      <c r="M70" t="str">
        <v>MEDIA</v>
      </c>
      <c r="N70">
        <v>45365</v>
      </c>
      <c r="O70">
        <v>0.4166666666666667</v>
      </c>
      <c r="P70" t="str">
        <f>TEXT(N70,"MMMM")</f>
        <v>marzo</v>
      </c>
      <c r="Q70" t="str">
        <f>TEXT(N70,"aaaa")</f>
        <v>jueves</v>
      </c>
      <c r="R70">
        <v>45365</v>
      </c>
      <c r="S70">
        <v>0.4166666666666667</v>
      </c>
      <c r="T70">
        <v>0.4395833333333333</v>
      </c>
      <c r="U70">
        <f>((R70+T70) - (N70+O70))*24*60</f>
        <v>33.00000000279397</v>
      </c>
      <c r="V70" t="str">
        <f>SINGLE(IF(N70 * O70 * R70 * T70 * AO70 * AP70 = 0, "", LET(_xlpm.inicio, N70 + O70, _xlpm.fin, R70 + T70, _xlpm.dias, REDUCE(0, SEQUENCE(1 + INT(SINGLE(_xlpm.fin) - SINGLE(_xlpm.inicio)), 1, 0, 1), LAMBDA(_xlpm.acum,_xlpm.d, LET(_xlpm.dia, TRUNC(SINGLE(_xlpm.inicio)) + SINGLE(_xlpm.d), _xlpm.horaIni, IF(SINGLE(_xlpm.d) = 0, MAX(_xlpm.inicio, SINGLE(_xlpm.dia) + AO70), SINGLE(_xlpm.dia) + AO70), _xlpm.horaFin, IF(SINGLE(_xlpm.d) = INT(SINGLE(_xlpm.fin) - SINGLE(_xlpm.inicio)), MIN(_xlpm.fin, SINGLE(_xlpm.dia) + AP70), SINGLE(_xlpm.dia) + AP70), _xlpm.tiempo, MAX(0, SINGLE(_xlpm.horaFin) - SINGLE(_xlpm.horaIni)), SINGLE(_xlpm.acum) + SINGLE(_xlpm.tiempo)))), TEXT(SINGLE(_xlpm.dias), "h:mm"))))</f>
        <v>0:33</v>
      </c>
      <c r="W70" t="str">
        <f>TEXT((N70+S70) - (N70+O70), "h:mm")</f>
        <v>0:00</v>
      </c>
      <c r="X70" t="str">
        <v>DESCARGA DE CIFRAS - VENTA JANO</v>
      </c>
      <c r="Y70" t="str">
        <v>Software / Actualización</v>
      </c>
      <c r="Z70" t="str">
        <v xml:space="preserve">BASES DE DATOS </v>
      </c>
      <c r="AA70" t="str">
        <v>Software / Actualización</v>
      </c>
      <c r="AB70" t="str">
        <v>NO</v>
      </c>
      <c r="AC70" t="str">
        <v>SI</v>
      </c>
      <c r="AD70" t="str">
        <v>NO</v>
      </c>
      <c r="AE70" t="str">
        <v>NO</v>
      </c>
      <c r="AF70" t="str">
        <v>INTERNO</v>
      </c>
      <c r="AG70" t="str">
        <v>SISTEMAS</v>
      </c>
      <c r="AH70" t="str">
        <v xml:space="preserve">ajustes a nivel de aplicacion y base de datos </v>
      </c>
      <c r="AK70" t="str">
        <v>Culminado 100%</v>
      </c>
      <c r="AN70" t="str" xml:space="preserve">
        <v xml:space="preserve">DESCARGA DE REPORTES_x000d_
• 	Es tan amable y nos colabora por favor, el reporte de la cifra del día 14-mar, no descargó el archivo Detalle CNB. Se solicita por favor para la revisión de la cifra de venta._x000d_
* 	por favor volver a descargar en este momento los reportes ya deben bajar. </v>
      </c>
      <c r="AO70">
        <v>0.3333333333333333</v>
      </c>
      <c r="AP70">
        <v>0.875</v>
      </c>
    </row>
    <row r="71" xml:space="preserve">
      <c r="A71">
        <v>531194</v>
      </c>
      <c r="B71" t="str">
        <f>VLOOKUP(G71,DetalleTiendas!A$2:S$1777,3,FALSE)</f>
        <v>PAIS</v>
      </c>
      <c r="C71" t="str">
        <f>VLOOKUP(G71,DetalleTiendas!A$2:S$1777,4,FALSE)</f>
        <v>PAIS</v>
      </c>
      <c r="D71" t="str">
        <f>VLOOKUP(G71,DetalleTiendas!A$2:S$1777,5,FALSE)</f>
        <v>PAIS</v>
      </c>
      <c r="E71" t="str">
        <v>FINANCIERO CLIENTES</v>
      </c>
      <c r="F71" t="str">
        <v>SI</v>
      </c>
      <c r="G71" t="str">
        <v>PAIS</v>
      </c>
      <c r="I71" t="str">
        <v>Mesas Especializadas Colombia</v>
      </c>
      <c r="J71" t="str">
        <v>Oscar Ramirez</v>
      </c>
      <c r="K71" t="str">
        <v>ABIERTO</v>
      </c>
      <c r="L71" t="str">
        <v>CERRADO</v>
      </c>
      <c r="M71" t="str">
        <v>MEDIA</v>
      </c>
      <c r="N71">
        <v>45365</v>
      </c>
      <c r="O71">
        <v>0.5</v>
      </c>
      <c r="P71" t="str">
        <f>TEXT(N71,"MMMM")</f>
        <v>marzo</v>
      </c>
      <c r="Q71" t="str">
        <f>TEXT(N71,"aaaa")</f>
        <v>jueves</v>
      </c>
      <c r="R71">
        <v>45365</v>
      </c>
      <c r="S71">
        <v>0.5</v>
      </c>
      <c r="T71">
        <v>0.5208333333333334</v>
      </c>
      <c r="U71">
        <f>((R71+T71) - (N71+O71))*24*60</f>
        <v>30.00000000349246</v>
      </c>
      <c r="V71" t="str">
        <f>SINGLE(IF(N71 * O71 * R71 * T71 * AO71 * AP71 = 0, "", LET(_xlpm.inicio, N71 + O71, _xlpm.fin, R71 + T71, _xlpm.dias, REDUCE(0, SEQUENCE(1 + INT(SINGLE(_xlpm.fin) - SINGLE(_xlpm.inicio)), 1, 0, 1), LAMBDA(_xlpm.acum,_xlpm.d, LET(_xlpm.dia, TRUNC(SINGLE(_xlpm.inicio)) + SINGLE(_xlpm.d), _xlpm.horaIni, IF(SINGLE(_xlpm.d) = 0, MAX(_xlpm.inicio, SINGLE(_xlpm.dia) + AO71), SINGLE(_xlpm.dia) + AO71), _xlpm.horaFin, IF(SINGLE(_xlpm.d) = INT(SINGLE(_xlpm.fin) - SINGLE(_xlpm.inicio)), MIN(_xlpm.fin, SINGLE(_xlpm.dia) + AP71), SINGLE(_xlpm.dia) + AP71), _xlpm.tiempo, MAX(0, SINGLE(_xlpm.horaFin) - SINGLE(_xlpm.horaIni)), SINGLE(_xlpm.acum) + SINGLE(_xlpm.tiempo)))), TEXT(SINGLE(_xlpm.dias), "h:mm"))))</f>
        <v>0:30</v>
      </c>
      <c r="W71" t="str">
        <f>TEXT((N71+S71) - (N71+O71), "h:mm")</f>
        <v>0:00</v>
      </c>
      <c r="X71" t="str">
        <v>FALLA EN RANGO DE CARACTERES CLIENTES - SAP</v>
      </c>
      <c r="Y71" t="str">
        <v>Software / Actualización</v>
      </c>
      <c r="Z71" t="str">
        <v>RANGO DE CARACTERES CLIENTES</v>
      </c>
      <c r="AA71" t="str">
        <v>Software / Actualización</v>
      </c>
      <c r="AB71" t="str">
        <v>SI</v>
      </c>
      <c r="AC71" t="str">
        <v>SI</v>
      </c>
      <c r="AD71" t="str">
        <v>NO</v>
      </c>
      <c r="AE71" t="str">
        <v>NO</v>
      </c>
      <c r="AF71" t="str">
        <v>INTERNO</v>
      </c>
      <c r="AG71" t="str">
        <v>SISTEMAS</v>
      </c>
      <c r="AH71" t="str">
        <v>Integracion / Desarrollo</v>
      </c>
      <c r="AK71" t="str">
        <v>Culminado 100%</v>
      </c>
      <c r="AN71" t="str" xml:space="preserve">
        <v xml:space="preserve">FALLA EN RANGO DE CARACTERES_x000d_
•         Línea de cajas afectada al imprimir factura electrónica, por clientes que pasan el tamaño de caracteres e interfaces a SAP, no suben por el mismo motivo. En cada falla hay reinicio de caja. La falla no ocurre en todas las transacciones, solo cuando se solicite facturación electrónica y que el nombre de cliente_x000d_
*         Error usuario afectado. _x000d_
- se realiza arreglo de la data para evitar que vuelva a ocurrir, se arregle BUG de aplicaciones fuentes como cliente único y fidelidad para no enviar este campo con mas de 47 caracteres</v>
      </c>
      <c r="AO71">
        <v>0.3333333333333333</v>
      </c>
      <c r="AP71">
        <v>0.875</v>
      </c>
    </row>
    <row r="72" xml:space="preserve">
      <c r="A72">
        <v>531207</v>
      </c>
      <c r="B72" t="str">
        <f>VLOOKUP(G72,DetalleTiendas!A$2:S$1777,3,FALSE)</f>
        <v>PAIS</v>
      </c>
      <c r="C72" t="str">
        <f>VLOOKUP(G72,DetalleTiendas!A$2:S$1777,4,FALSE)</f>
        <v>PAIS</v>
      </c>
      <c r="D72" t="str">
        <f>VLOOKUP(G72,DetalleTiendas!A$2:S$1777,5,FALSE)</f>
        <v>PAIS</v>
      </c>
      <c r="E72" t="str">
        <v>FINANCIERO CLIENTES</v>
      </c>
      <c r="F72" t="str">
        <v>SI</v>
      </c>
      <c r="G72" t="str">
        <v>PAIS</v>
      </c>
      <c r="I72" t="str">
        <v>SC_Financiero_Clientes</v>
      </c>
      <c r="J72" t="str">
        <v>Nubia Bohorquez</v>
      </c>
      <c r="K72" t="str">
        <v>CERRADO</v>
      </c>
      <c r="L72" t="str">
        <v>CERRADO</v>
      </c>
      <c r="M72" t="str">
        <v>MEDIA</v>
      </c>
      <c r="N72">
        <v>45365</v>
      </c>
      <c r="O72">
        <v>0.4583333333333333</v>
      </c>
      <c r="P72" t="str">
        <f>TEXT(N72,"MMMM")</f>
        <v>marzo</v>
      </c>
      <c r="Q72" t="str">
        <f>TEXT(N72,"aaaa")</f>
        <v>jueves</v>
      </c>
      <c r="R72">
        <v>45365</v>
      </c>
      <c r="S72">
        <v>0.4583333333333333</v>
      </c>
      <c r="T72">
        <v>0.4722222222222222</v>
      </c>
      <c r="U72">
        <f>((R72+T72) - (N72+O72))*24*60</f>
        <v>19.999999991850927</v>
      </c>
      <c r="V72" t="str">
        <f>SINGLE(IF(N72 * O72 * R72 * T72 * AO72 * AP72 = 0, "", LET(_xlpm.inicio, N72 + O72, _xlpm.fin, R72 + T72, _xlpm.dias, REDUCE(0, SEQUENCE(1 + INT(SINGLE(_xlpm.fin) - SINGLE(_xlpm.inicio)), 1, 0, 1), LAMBDA(_xlpm.acum,_xlpm.d, LET(_xlpm.dia, TRUNC(SINGLE(_xlpm.inicio)) + SINGLE(_xlpm.d), _xlpm.horaIni, IF(SINGLE(_xlpm.d) = 0, MAX(_xlpm.inicio, SINGLE(_xlpm.dia) + AO72), SINGLE(_xlpm.dia) + AO72), _xlpm.horaFin, IF(SINGLE(_xlpm.d) = INT(SINGLE(_xlpm.fin) - SINGLE(_xlpm.inicio)), MIN(_xlpm.fin, SINGLE(_xlpm.dia) + AP72), SINGLE(_xlpm.dia) + AP72), _xlpm.tiempo, MAX(0, SINGLE(_xlpm.horaFin) - SINGLE(_xlpm.horaIni)), SINGLE(_xlpm.acum) + SINGLE(_xlpm.tiempo)))), TEXT(SINGLE(_xlpm.dias), "h:mm"))))</f>
        <v>0:20</v>
      </c>
      <c r="W72" t="str">
        <f>TEXT((N72+S72) - (N72+O72), "h:mm")</f>
        <v>0:00</v>
      </c>
      <c r="X72" t="str">
        <v>FALLA EN RANGO DE CARACTERES CLIENTES - SAP</v>
      </c>
      <c r="Y72" t="str">
        <v>Software / Actualización</v>
      </c>
      <c r="Z72" t="str">
        <v>RANGO DE CARACTERES CLIENTES</v>
      </c>
      <c r="AA72" t="str">
        <v>Software / Actualización</v>
      </c>
      <c r="AB72" t="str">
        <v>SI</v>
      </c>
      <c r="AC72" t="str">
        <v>SI</v>
      </c>
      <c r="AD72" t="str">
        <v>NO</v>
      </c>
      <c r="AE72" t="str">
        <v>NO</v>
      </c>
      <c r="AF72" t="str">
        <v>INTERNO</v>
      </c>
      <c r="AG72" t="str">
        <v>SISTEMAS</v>
      </c>
      <c r="AH72" t="str">
        <v>Integracion / Desarrollo</v>
      </c>
      <c r="AK72" t="str">
        <v>Culminado 100%</v>
      </c>
      <c r="AN72" t="str" xml:space="preserve">
        <v xml:space="preserve">FALLA EN RANGO DE CARACTERES_x000d_
•         Línea de cajas afectada al imprimir factura electrónica, por clientes que pasan el tamaño de caracteres e interfaces a SAP, no suben por el mismo motivo. En cada falla hay reinicio de caja. La falla no ocurre en todas las transacciones, solo cuando se solicite facturación electrónica y que el nombre de cliente_x000d_
*         Se realiza adecuación de la data histórica del integrador para eliminar los caracteres especiales como el &amp; y el |, también se revisa procesos de alimentación de información hacia el integrador para evitar que sigan llegando estos datos, para los datos por tamaño, se arregla el campo de Razón Social de los clientes afectados, se realiza arreglo de la data para evitar que vuelva a ocurrir. </v>
      </c>
      <c r="AO72">
        <v>0.3333333333333333</v>
      </c>
      <c r="AP72">
        <v>0.875</v>
      </c>
    </row>
    <row r="73" xml:space="preserve">
      <c r="A73">
        <v>536164</v>
      </c>
      <c r="B73" t="str">
        <f>VLOOKUP(G73,DetalleTiendas!A$2:S$1777,3,FALSE)</f>
        <v>SUPERMERCADOS</v>
      </c>
      <c r="C73" t="str">
        <f>VLOOKUP(G73,DetalleTiendas!A$2:S$1777,4,FALSE)</f>
        <v>EDS JUMBO</v>
      </c>
      <c r="D73" t="str">
        <f>VLOOKUP(G73,DetalleTiendas!A$2:S$1777,5,FALSE)</f>
        <v>BOGOTA</v>
      </c>
      <c r="E73" t="str">
        <v>ENLACES</v>
      </c>
      <c r="F73" t="str">
        <v>NO</v>
      </c>
      <c r="G73" t="str">
        <v>Z008 AV 1a MAYO</v>
      </c>
      <c r="I73" t="str">
        <v>Redes y Comunicaciones-NIVEL 2 - COL</v>
      </c>
      <c r="J73" t="str">
        <v>Guillermo Gutierrez</v>
      </c>
      <c r="K73" t="str">
        <v>ABIERTO</v>
      </c>
      <c r="L73" t="str">
        <v>CERRADO</v>
      </c>
      <c r="M73" t="str">
        <v>ALTA</v>
      </c>
      <c r="N73">
        <v>45367</v>
      </c>
      <c r="O73">
        <v>0.25</v>
      </c>
      <c r="P73" t="str">
        <f>TEXT(N73,"MMMM")</f>
        <v>marzo</v>
      </c>
      <c r="Q73" t="str">
        <f>TEXT(N73,"aaaa")</f>
        <v>sábado</v>
      </c>
      <c r="R73">
        <v>45367</v>
      </c>
      <c r="S73">
        <v>0.34375</v>
      </c>
      <c r="T73">
        <v>0.6041666666666666</v>
      </c>
      <c r="U73">
        <f>((R73+T73) - (N73+O73))*24*60</f>
        <v>509.99999999650754</v>
      </c>
      <c r="V73" t="str">
        <f>SINGLE(IF(N73 * O73 * R73 * T73 * AO73 * AP73 = 0, "", LET(_xlpm.inicio, N73 + O73, _xlpm.fin, R73 + T73, _xlpm.dias, REDUCE(0, SEQUENCE(1 + INT(SINGLE(_xlpm.fin) - SINGLE(_xlpm.inicio)), 1, 0, 1), LAMBDA(_xlpm.acum,_xlpm.d, LET(_xlpm.dia, TRUNC(SINGLE(_xlpm.inicio)) + SINGLE(_xlpm.d), _xlpm.horaIni, IF(SINGLE(_xlpm.d) = 0, MAX(_xlpm.inicio, SINGLE(_xlpm.dia) + AO73), SINGLE(_xlpm.dia) + AO73), _xlpm.horaFin, IF(SINGLE(_xlpm.d) = INT(SINGLE(_xlpm.fin) - SINGLE(_xlpm.inicio)), MIN(_xlpm.fin, SINGLE(_xlpm.dia) + AP73), SINGLE(_xlpm.dia) + AP73), _xlpm.tiempo, MAX(0, SINGLE(_xlpm.horaFin) - SINGLE(_xlpm.horaIni)), SINGLE(_xlpm.acum) + SINGLE(_xlpm.tiempo)))), TEXT(SINGLE(_xlpm.dias), "h:mm"))))</f>
        <v>6:30</v>
      </c>
      <c r="W73" t="str">
        <f>TEXT((N73+S73) - (N73+O73), "h:mm")</f>
        <v>2:15</v>
      </c>
      <c r="X73" t="str">
        <v>CORTE DE FIBRA</v>
      </c>
      <c r="Y73" t="str">
        <v>Red / Enlace / Proveedor</v>
      </c>
      <c r="Z73" t="str">
        <v>CORTE DE FIBRA - CIRION</v>
      </c>
      <c r="AA73" t="str">
        <v>Proveedor - Red/Infraestructura</v>
      </c>
      <c r="AB73" t="str">
        <v>SI</v>
      </c>
      <c r="AC73" t="str">
        <v>NO</v>
      </c>
      <c r="AD73" t="str">
        <v>NO</v>
      </c>
      <c r="AE73" t="str">
        <v>NO</v>
      </c>
      <c r="AF73" t="str">
        <v xml:space="preserve">EXTERNO </v>
      </c>
      <c r="AG73" t="str">
        <v>PROVEEDOR</v>
      </c>
      <c r="AH73" t="str">
        <v>Ajuste por parte del Proveedor</v>
      </c>
      <c r="AK73" t="str">
        <v>Culminado 100%</v>
      </c>
      <c r="AN73" t="str" xml:space="preserve">
        <v xml:space="preserve">Tienda Sin Red | Corte en la fibra de CIRION _x000d_
• FALLA DE ENLACES Servicio Afectado Inicial: ENLACES _x000d_
* se presentó novedad con corte de fibra por parte de proveedor de CIRION el cual, se escaló al proveedor y fue resuelta en 6 horas y media por parte de proveedor de CIRION, actualmente operativa</v>
      </c>
      <c r="AO73">
        <v>0.3333333333333333</v>
      </c>
      <c r="AP73">
        <v>0.875</v>
      </c>
    </row>
    <row r="74" xml:space="preserve">
      <c r="A74">
        <v>539372</v>
      </c>
      <c r="B74" t="str">
        <f>VLOOKUP(G74,DetalleTiendas!A$2:S$1777,3,FALSE)</f>
        <v>SUPERMERCADOS</v>
      </c>
      <c r="C74" t="str">
        <f>VLOOKUP(G74,DetalleTiendas!A$2:S$1777,4,FALSE)</f>
        <v>JUMBO</v>
      </c>
      <c r="D74" t="str">
        <f>VLOOKUP(G74,DetalleTiendas!A$2:S$1777,5,FALSE)</f>
        <v>BOGOTA</v>
      </c>
      <c r="E74" t="str">
        <v>POS</v>
      </c>
      <c r="F74" t="str">
        <v>N/A</v>
      </c>
      <c r="G74" t="str">
        <v>J070 SUBA</v>
      </c>
      <c r="I74" t="str">
        <v>SC_Financiero_Jano</v>
      </c>
      <c r="J74" t="str">
        <v>Jefersson Antonio Mondragon</v>
      </c>
      <c r="K74" t="str">
        <v>ABIERTO</v>
      </c>
      <c r="L74" t="str">
        <v>CERRADO</v>
      </c>
      <c r="M74" t="str">
        <v>MEDIA</v>
      </c>
      <c r="N74">
        <v>45369</v>
      </c>
      <c r="O74">
        <v>0.5013888888888889</v>
      </c>
      <c r="P74" t="str">
        <f>TEXT(N74,"MMMM")</f>
        <v>marzo</v>
      </c>
      <c r="Q74" t="str">
        <f>TEXT(N74,"aaaa")</f>
        <v>lunes</v>
      </c>
      <c r="R74">
        <v>45369</v>
      </c>
      <c r="S74">
        <v>0.5013888888888889</v>
      </c>
      <c r="T74">
        <v>0.7263888888888889</v>
      </c>
      <c r="U74">
        <f>((R74+T74) - (N74+O74))*24*60</f>
        <v>324.0000000083819</v>
      </c>
      <c r="V74" t="str">
        <f>SINGLE(IF(N74 * O74 * R74 * T74 * AO74 * AP74 = 0, "", LET(_xlpm.inicio, N74 + O74, _xlpm.fin, R74 + T74, _xlpm.dias, REDUCE(0, SEQUENCE(1 + INT(SINGLE(_xlpm.fin) - SINGLE(_xlpm.inicio)), 1, 0, 1), LAMBDA(_xlpm.acum,_xlpm.d, LET(_xlpm.dia, TRUNC(SINGLE(_xlpm.inicio)) + SINGLE(_xlpm.d), _xlpm.horaIni, IF(SINGLE(_xlpm.d) = 0, MAX(_xlpm.inicio, SINGLE(_xlpm.dia) + AO74), SINGLE(_xlpm.dia) + AO74), _xlpm.horaFin, IF(SINGLE(_xlpm.d) = INT(SINGLE(_xlpm.fin) - SINGLE(_xlpm.inicio)), MIN(_xlpm.fin, SINGLE(_xlpm.dia) + AP74), SINGLE(_xlpm.dia) + AP74), _xlpm.tiempo, MAX(0, SINGLE(_xlpm.horaFin) - SINGLE(_xlpm.horaIni)), SINGLE(_xlpm.acum) + SINGLE(_xlpm.tiempo)))), TEXT(SINGLE(_xlpm.dias), "h:mm"))))</f>
        <v>5:24</v>
      </c>
      <c r="W74" t="str">
        <f>TEXT((N74+S74) - (N74+O74), "h:mm")</f>
        <v>0:00</v>
      </c>
      <c r="X74" t="str">
        <v>VALORES CIFRA DE VENTA JANO</v>
      </c>
      <c r="Y74" t="str">
        <v>Software / Actualización</v>
      </c>
      <c r="Z74" t="str">
        <v xml:space="preserve">BASES DE DATOS </v>
      </c>
      <c r="AA74" t="str">
        <v>Software / Actualización</v>
      </c>
      <c r="AB74" t="str">
        <v>NO</v>
      </c>
      <c r="AC74" t="str">
        <v>SI</v>
      </c>
      <c r="AD74" t="str">
        <v>NO</v>
      </c>
      <c r="AE74" t="str">
        <v>NO</v>
      </c>
      <c r="AF74" t="str">
        <v>INTERNO</v>
      </c>
      <c r="AG74" t="str">
        <v>SISTEMAS</v>
      </c>
      <c r="AH74" t="str">
        <v xml:space="preserve">ajustes a nivel de aplicacion y base de datos </v>
      </c>
      <c r="AK74" t="str">
        <v>Culminado 100%</v>
      </c>
      <c r="AN74" t="str" xml:space="preserve">
        <v xml:space="preserve">DESCARGA DE REPORTES_x000d_
•         por favor me colabora verificando la cifra del día 17 marzo ya que esta presentado un error y no se deja cerrar._x000d_
*         por favor volver a descargar en este momento los reportes ya deben bajar. </v>
      </c>
      <c r="AO74">
        <v>0.3333333333333333</v>
      </c>
      <c r="AP74">
        <v>0.875</v>
      </c>
    </row>
    <row r="75" xml:space="preserve">
      <c r="A75">
        <v>542666</v>
      </c>
      <c r="B75" t="str">
        <f>VLOOKUP(G75,DetalleTiendas!A$2:S$1777,3,FALSE)</f>
        <v>SUPERMERCADOS</v>
      </c>
      <c r="C75" t="str">
        <f>VLOOKUP(G75,DetalleTiendas!A$2:S$1777,4,FALSE)</f>
        <v>METRO</v>
      </c>
      <c r="D75" t="str">
        <f>VLOOKUP(G75,DetalleTiendas!A$2:S$1777,5,FALSE)</f>
        <v>BOGOTA</v>
      </c>
      <c r="E75" t="str">
        <v>ENLACES</v>
      </c>
      <c r="F75" t="str">
        <v>NO</v>
      </c>
      <c r="G75" t="str">
        <v>M079 SAN CAYETANO</v>
      </c>
      <c r="I75" t="str">
        <v>Redes y Comunicaciones-NIVEL 2 - COL</v>
      </c>
      <c r="J75" t="str">
        <v>Guillermo Gutierrez</v>
      </c>
      <c r="K75" t="str">
        <v>CERRADO</v>
      </c>
      <c r="L75" t="str">
        <v>CERRADO</v>
      </c>
      <c r="M75" t="str">
        <v>MEDIA</v>
      </c>
      <c r="N75">
        <v>45370</v>
      </c>
      <c r="O75">
        <v>0.3590277777777778</v>
      </c>
      <c r="P75" t="str">
        <f>TEXT(N75,"MMMM")</f>
        <v>marzo</v>
      </c>
      <c r="Q75" t="str">
        <f>TEXT(N75,"aaaa")</f>
        <v>martes</v>
      </c>
      <c r="R75">
        <v>45370</v>
      </c>
      <c r="S75">
        <v>0.4222222222222222</v>
      </c>
      <c r="T75">
        <v>0.5048611111111111</v>
      </c>
      <c r="U75">
        <f>((R75+T75) - (N75+O75))*24*60</f>
        <v>210.00000000349246</v>
      </c>
      <c r="V75" t="str">
        <f>SINGLE(IF(N75 * O75 * R75 * T75 * AO75 * AP75 = 0, "", LET(_xlpm.inicio, N75 + O75, _xlpm.fin, R75 + T75, _xlpm.dias, REDUCE(0, SEQUENCE(1 + INT(SINGLE(_xlpm.fin) - SINGLE(_xlpm.inicio)), 1, 0, 1), LAMBDA(_xlpm.acum,_xlpm.d, LET(_xlpm.dia, TRUNC(SINGLE(_xlpm.inicio)) + SINGLE(_xlpm.d), _xlpm.horaIni, IF(SINGLE(_xlpm.d) = 0, MAX(_xlpm.inicio, SINGLE(_xlpm.dia) + AO75), SINGLE(_xlpm.dia) + AO75), _xlpm.horaFin, IF(SINGLE(_xlpm.d) = INT(SINGLE(_xlpm.fin) - SINGLE(_xlpm.inicio)), MIN(_xlpm.fin, SINGLE(_xlpm.dia) + AP75), SINGLE(_xlpm.dia) + AP75), _xlpm.tiempo, MAX(0, SINGLE(_xlpm.horaFin) - SINGLE(_xlpm.horaIni)), SINGLE(_xlpm.acum) + SINGLE(_xlpm.tiempo)))), TEXT(SINGLE(_xlpm.dias), "h:mm"))))</f>
        <v>3:30</v>
      </c>
      <c r="W75" t="str">
        <f>TEXT((N75+S75) - (N75+O75), "h:mm")</f>
        <v>1:31</v>
      </c>
      <c r="X75" t="str">
        <v>CAIDA ENLACES</v>
      </c>
      <c r="Y75" t="str">
        <v>Hardware / Equipos</v>
      </c>
      <c r="Z75" t="str">
        <v>FORTINET OBSOLETO</v>
      </c>
      <c r="AA75" t="str">
        <v>Infraestructura - Eléctrica</v>
      </c>
      <c r="AB75" t="str">
        <v>SI</v>
      </c>
      <c r="AC75" t="str">
        <v>SI</v>
      </c>
      <c r="AD75" t="str">
        <v>SI</v>
      </c>
      <c r="AE75" t="str">
        <v>SI</v>
      </c>
      <c r="AF75" t="str">
        <v>INTERNO</v>
      </c>
      <c r="AG75" t="str">
        <v>SISTEMAS</v>
      </c>
      <c r="AH75" t="str">
        <v>Cambio Equipo</v>
      </c>
      <c r="AK75" t="str">
        <v>Culminado 100%</v>
      </c>
      <c r="AN75" t="str" xml:space="preserve">
        <v xml:space="preserve">Fortinet Obsoleto _x000d_
•	Cambio de Fortinet porque el que tenía la tienda era obsoleto, una vez hecho el cambio se normalizó la tienda._x000d_
*	Fortinet Obsoleto. </v>
      </c>
      <c r="AO75">
        <v>0.3333333333333333</v>
      </c>
      <c r="AP75">
        <v>0.875</v>
      </c>
    </row>
    <row r="76" xml:space="preserve">
      <c r="A76">
        <v>542673</v>
      </c>
      <c r="B76" t="str">
        <f>VLOOKUP(G76,DetalleTiendas!A$2:S$1777,3,FALSE)</f>
        <v>SUPERMERCADOS</v>
      </c>
      <c r="C76" t="str">
        <f>VLOOKUP(G76,DetalleTiendas!A$2:S$1777,4,FALSE)</f>
        <v>CD SUPERMERCADOS</v>
      </c>
      <c r="D76" t="str">
        <f>VLOOKUP(G76,DetalleTiendas!A$2:S$1777,5,FALSE)</f>
        <v>COSTA</v>
      </c>
      <c r="E76" t="str">
        <v>ENLACES</v>
      </c>
      <c r="F76" t="str">
        <v>NO</v>
      </c>
      <c r="G76" t="str">
        <v>L122 BQUILLA|CROSS DOCKING SECOS</v>
      </c>
      <c r="I76" t="str">
        <v>Redes y Comunicaciones-NIVEL 2 - COL</v>
      </c>
      <c r="J76" t="str">
        <v>Guillermo Gutierrez</v>
      </c>
      <c r="K76" t="str">
        <v>CERRADO</v>
      </c>
      <c r="L76" t="str">
        <v>CERRADO</v>
      </c>
      <c r="M76" t="str">
        <v>ALTA</v>
      </c>
      <c r="N76">
        <v>45370</v>
      </c>
      <c r="O76">
        <v>0.375</v>
      </c>
      <c r="P76" t="str">
        <f>TEXT(N76,"MMMM")</f>
        <v>marzo</v>
      </c>
      <c r="Q76" t="str">
        <f>TEXT(N76,"aaaa")</f>
        <v>martes</v>
      </c>
      <c r="R76">
        <v>45370</v>
      </c>
      <c r="S76">
        <v>0.45694444444444443</v>
      </c>
      <c r="T76">
        <v>0.5</v>
      </c>
      <c r="U76">
        <f>((R76+T76) - (N76+O76))*24*60</f>
        <v>180</v>
      </c>
      <c r="V76" t="str">
        <f>SINGLE(IF(N76 * O76 * R76 * T76 * AO76 * AP76 = 0, "", LET(_xlpm.inicio, N76 + O76, _xlpm.fin, R76 + T76, _xlpm.dias, REDUCE(0, SEQUENCE(1 + INT(SINGLE(_xlpm.fin) - SINGLE(_xlpm.inicio)), 1, 0, 1), LAMBDA(_xlpm.acum,_xlpm.d, LET(_xlpm.dia, TRUNC(SINGLE(_xlpm.inicio)) + SINGLE(_xlpm.d), _xlpm.horaIni, IF(SINGLE(_xlpm.d) = 0, MAX(_xlpm.inicio, SINGLE(_xlpm.dia) + AO76), SINGLE(_xlpm.dia) + AO76), _xlpm.horaFin, IF(SINGLE(_xlpm.d) = INT(SINGLE(_xlpm.fin) - SINGLE(_xlpm.inicio)), MIN(_xlpm.fin, SINGLE(_xlpm.dia) + AP76), SINGLE(_xlpm.dia) + AP76), _xlpm.tiempo, MAX(0, SINGLE(_xlpm.horaFin) - SINGLE(_xlpm.horaIni)), SINGLE(_xlpm.acum) + SINGLE(_xlpm.tiempo)))), TEXT(SINGLE(_xlpm.dias), "h:mm"))))</f>
        <v>3:00</v>
      </c>
      <c r="W76" t="str">
        <f>TEXT((N76+S76) - (N76+O76), "h:mm")</f>
        <v>1:58</v>
      </c>
      <c r="X76" t="str">
        <v>CAIDA ENLACES</v>
      </c>
      <c r="Y76" t="str">
        <v>Red / Enlace / Proveedor</v>
      </c>
      <c r="Z76" t="str">
        <v xml:space="preserve"> CORTE DE FIBRA DEL PROVEEDOR - ETB</v>
      </c>
      <c r="AA76" t="str">
        <v>Proveedor - Red/Infraestructura</v>
      </c>
      <c r="AB76" t="str">
        <v>SI</v>
      </c>
      <c r="AC76" t="str">
        <v>SI</v>
      </c>
      <c r="AD76" t="str">
        <v>SI</v>
      </c>
      <c r="AE76" t="str">
        <v>SI</v>
      </c>
      <c r="AF76" t="str">
        <v>EXTERNO</v>
      </c>
      <c r="AG76" t="str">
        <v>PROVEEDOR</v>
      </c>
      <c r="AH76" t="str">
        <v>Ajuste por parte del Proveedor</v>
      </c>
      <c r="AK76" t="str">
        <v>Culminado 100%</v>
      </c>
      <c r="AN76" t="str" xml:space="preserve">
        <v xml:space="preserve">CORTE DE FIBRA - ETB _x000d_
•        Falla por corte de fibra, proveedor repara 12:03, se normaliza; Se escala al proveedor el cual hace la gestion de la cuadrilla</v>
      </c>
      <c r="AO76">
        <v>0.3333333333333333</v>
      </c>
      <c r="AP76">
        <v>0.875</v>
      </c>
    </row>
    <row r="77" xml:space="preserve">
      <c r="A77">
        <v>547171</v>
      </c>
      <c r="B77" t="str">
        <f>VLOOKUP(G77,DetalleTiendas!A$2:S$1777,3,FALSE)</f>
        <v>SUPERMERCADOS</v>
      </c>
      <c r="C77" t="str">
        <f>VLOOKUP(G77,DetalleTiendas!A$2:S$1777,4,FALSE)</f>
        <v>JUMBO</v>
      </c>
      <c r="D77" t="str">
        <f>VLOOKUP(G77,DetalleTiendas!A$2:S$1777,5,FALSE)</f>
        <v>BOGOTA</v>
      </c>
      <c r="E77" t="str">
        <v>POS</v>
      </c>
      <c r="F77" t="str">
        <v>N/A</v>
      </c>
      <c r="G77" t="str">
        <v>J070 SUBA</v>
      </c>
      <c r="I77" t="str">
        <v>Soporte_Onsite_BOGOTA</v>
      </c>
      <c r="J77" t="str">
        <v>Juan Fernando Rodriguez</v>
      </c>
      <c r="K77" t="str">
        <v>ABIERTO</v>
      </c>
      <c r="L77" t="str">
        <v>CERRADO</v>
      </c>
      <c r="M77" t="str">
        <v>BAJA</v>
      </c>
      <c r="N77">
        <v>45372</v>
      </c>
      <c r="O77">
        <v>0.6173611111111111</v>
      </c>
      <c r="P77" t="str">
        <f>TEXT(N77,"MMMM")</f>
        <v>marzo</v>
      </c>
      <c r="Q77" t="str">
        <f>TEXT(N77,"aaaa")</f>
        <v>jueves</v>
      </c>
      <c r="R77">
        <v>45373</v>
      </c>
      <c r="S77">
        <v>0.6173611111111111</v>
      </c>
      <c r="T77">
        <v>0.6590277777777778</v>
      </c>
      <c r="U77">
        <f>((R77+T77) - (N77+O77))*24*60</f>
        <v>1500.000000006985</v>
      </c>
      <c r="V77" t="str">
        <f>SINGLE(IF(N77 * O77 * R77 * T77 * AO77 * AP77 = 0, "", LET(_xlpm.inicio, N77 + O77, _xlpm.fin, R77 + T77, _xlpm.dias, REDUCE(0, SEQUENCE(1 + INT(SINGLE(_xlpm.fin) - SINGLE(_xlpm.inicio)), 1, 0, 1), LAMBDA(_xlpm.acum,_xlpm.d, LET(_xlpm.dia, TRUNC(SINGLE(_xlpm.inicio)) + SINGLE(_xlpm.d), _xlpm.horaIni, IF(SINGLE(_xlpm.d) = 0, MAX(_xlpm.inicio, SINGLE(_xlpm.dia) + AO77), SINGLE(_xlpm.dia) + AO77), _xlpm.horaFin, IF(SINGLE(_xlpm.d) = INT(SINGLE(_xlpm.fin) - SINGLE(_xlpm.inicio)), MIN(_xlpm.fin, SINGLE(_xlpm.dia) + AP77), SINGLE(_xlpm.dia) + AP77), _xlpm.tiempo, MAX(0, SINGLE(_xlpm.horaFin) - SINGLE(_xlpm.horaIni)), SINGLE(_xlpm.acum) + SINGLE(_xlpm.tiempo)))), TEXT(SINGLE(_xlpm.dias), "h:mm"))))</f>
        <v>14:00</v>
      </c>
      <c r="W77" t="str">
        <f>TEXT((N77+S77) - (N77+O77), "h:mm")</f>
        <v>0:00</v>
      </c>
      <c r="X77" t="str">
        <v>FALLA FISICA - TECLADO</v>
      </c>
      <c r="Y77" t="str">
        <v>Hardware / Equipos</v>
      </c>
      <c r="Z77" t="str">
        <v>MAL CONTACTO EN PUERTOS</v>
      </c>
      <c r="AA77" t="str">
        <v>Infraestructura - Eléctrica</v>
      </c>
      <c r="AB77" t="str">
        <v>SI</v>
      </c>
      <c r="AC77" t="str">
        <v>NO</v>
      </c>
      <c r="AD77" t="str">
        <v>NO</v>
      </c>
      <c r="AE77" t="str">
        <v>NO</v>
      </c>
      <c r="AF77" t="str">
        <v>INTERNO</v>
      </c>
      <c r="AG77" t="str">
        <v>SISTEMAS</v>
      </c>
      <c r="AH77" t="str">
        <v>Mantenimiento fisico</v>
      </c>
      <c r="AK77" t="str">
        <v>Culminado 100%</v>
      </c>
      <c r="AN77" t="str" xml:space="preserve">
        <v xml:space="preserve">FALLA FISICA CON PUERTOS   _x000d_
•        se valida y el teclado y se realiza revisión y limpieza de los puertos que estaban haciendo mal contacto lo que impedia que funcionara correctamente, se realizan pruebas y al momento de girar la llave si la detecta la pos al igual que el lector de tarjetas. </v>
      </c>
      <c r="AO77">
        <v>0.3333333333333333</v>
      </c>
      <c r="AP77">
        <v>0.875</v>
      </c>
    </row>
    <row r="78" xml:space="preserve">
      <c r="A78">
        <v>546545</v>
      </c>
      <c r="B78" t="str">
        <f>VLOOKUP(G78,DetalleTiendas!A$2:S$1777,3,FALSE)</f>
        <v>SUPERMERCADOS</v>
      </c>
      <c r="C78" t="str">
        <f>VLOOKUP(G78,DetalleTiendas!A$2:S$1777,4,FALSE)</f>
        <v>JUMBO</v>
      </c>
      <c r="D78" t="str">
        <f>VLOOKUP(G78,DetalleTiendas!A$2:S$1777,5,FALSE)</f>
        <v>OCCIDENTE</v>
      </c>
      <c r="E78" t="str">
        <v>POS</v>
      </c>
      <c r="F78" t="str">
        <v>NO</v>
      </c>
      <c r="G78" t="str">
        <v>J009 UNICENTRO</v>
      </c>
      <c r="I78" t="str">
        <v>SC_Financiero_Jano</v>
      </c>
      <c r="J78" t="str">
        <v>Jefersson Antonio Mondragon</v>
      </c>
      <c r="K78" t="str">
        <v>ABIERTO</v>
      </c>
      <c r="L78" t="str">
        <v>CERRADO</v>
      </c>
      <c r="M78" t="str">
        <v>BAJA</v>
      </c>
      <c r="N78">
        <v>45372</v>
      </c>
      <c r="O78">
        <v>0.43819444444444444</v>
      </c>
      <c r="P78" t="str">
        <f>TEXT(N78,"MMMM")</f>
        <v>marzo</v>
      </c>
      <c r="Q78" t="str">
        <f>TEXT(N78,"aaaa")</f>
        <v>jueves</v>
      </c>
      <c r="R78">
        <v>45372</v>
      </c>
      <c r="S78">
        <v>0.43819444444444444</v>
      </c>
      <c r="T78">
        <v>0.5138888888888888</v>
      </c>
      <c r="U78">
        <f>((R78+T78) - (N78+O78))*24*60</f>
        <v>108.99999999906868</v>
      </c>
      <c r="V78" t="str">
        <f>SINGLE(IF(N78 * O78 * R78 * T78 * AO78 * AP78 = 0, "", LET(_xlpm.inicio, N78 + O78, _xlpm.fin, R78 + T78, _xlpm.dias, REDUCE(0, SEQUENCE(1 + INT(SINGLE(_xlpm.fin) - SINGLE(_xlpm.inicio)), 1, 0, 1), LAMBDA(_xlpm.acum,_xlpm.d, LET(_xlpm.dia, TRUNC(SINGLE(_xlpm.inicio)) + SINGLE(_xlpm.d), _xlpm.horaIni, IF(SINGLE(_xlpm.d) = 0, MAX(_xlpm.inicio, SINGLE(_xlpm.dia) + AO78), SINGLE(_xlpm.dia) + AO78), _xlpm.horaFin, IF(SINGLE(_xlpm.d) = INT(SINGLE(_xlpm.fin) - SINGLE(_xlpm.inicio)), MIN(_xlpm.fin, SINGLE(_xlpm.dia) + AP78), SINGLE(_xlpm.dia) + AP78), _xlpm.tiempo, MAX(0, SINGLE(_xlpm.horaFin) - SINGLE(_xlpm.horaIni)), SINGLE(_xlpm.acum) + SINGLE(_xlpm.tiempo)))), TEXT(SINGLE(_xlpm.dias), "h:mm"))))</f>
        <v>1:49</v>
      </c>
      <c r="W78" t="str">
        <f>TEXT((N78+S78) - (N78+O78), "h:mm")</f>
        <v>0:00</v>
      </c>
      <c r="X78" t="str">
        <v>VALORES CIFRA DE VENTA JANO</v>
      </c>
      <c r="Y78" t="str">
        <v>Software / Actualización</v>
      </c>
      <c r="Z78" t="str">
        <v xml:space="preserve">VALORES QUE NO CUADRAN </v>
      </c>
      <c r="AA78" t="str">
        <v>Software / Actualización</v>
      </c>
      <c r="AB78" t="str">
        <v>NO</v>
      </c>
      <c r="AC78" t="str">
        <v xml:space="preserve">NO </v>
      </c>
      <c r="AD78" t="str">
        <v>NO</v>
      </c>
      <c r="AE78" t="str">
        <v>N/A</v>
      </c>
      <c r="AF78" t="str">
        <v>INTERNO</v>
      </c>
      <c r="AG78" t="str">
        <v>FINANCIERO</v>
      </c>
      <c r="AH78" t="str">
        <v>No existe</v>
      </c>
      <c r="AK78" t="str">
        <v>Culminado 100%</v>
      </c>
      <c r="AN78" t="str" xml:space="preserve">
        <v xml:space="preserve">INFORME | DESCUADRE EN VENTAS  _x000d_
•        Se notifica el valor de 9.900 faltante en la venta del día 20 marzo del auxiliar SANTIAGO ZAMBRANO C.C 1010113551 la POS 06 trabajo fuera de línea. _x000d_
*        Se realizó la validación sobre los movimientos del cajero en el cual determinamos que no se encuentran transacciones duplicadas, pendientes por cargar o cargadas en otra fecha. </v>
      </c>
      <c r="AO78">
        <v>0.3333333333333333</v>
      </c>
      <c r="AP78">
        <v>0.875</v>
      </c>
    </row>
    <row r="79" xml:space="preserve">
      <c r="A79">
        <v>547161</v>
      </c>
      <c r="B79" t="str">
        <f>VLOOKUP(G79,DetalleTiendas!A$2:S$1777,3,FALSE)</f>
        <v>SUPERMERCADOS</v>
      </c>
      <c r="C79" t="str">
        <f>VLOOKUP(G79,DetalleTiendas!A$2:S$1777,4,FALSE)</f>
        <v>JUMBO</v>
      </c>
      <c r="D79" t="str">
        <f>VLOOKUP(G79,DetalleTiendas!A$2:S$1777,5,FALSE)</f>
        <v>BOGOTA</v>
      </c>
      <c r="E79" t="str">
        <v>POS</v>
      </c>
      <c r="F79" t="str">
        <v>N/A</v>
      </c>
      <c r="G79" t="str">
        <v>J070 SUBA</v>
      </c>
      <c r="I79" t="str">
        <v>Soporte_Onsite_BOGOTA</v>
      </c>
      <c r="J79" t="str">
        <v>Juan Fernando Rodriguez</v>
      </c>
      <c r="K79" t="str">
        <v>ABIERTO</v>
      </c>
      <c r="L79" t="str">
        <v>CERRADO</v>
      </c>
      <c r="M79" t="str">
        <v>MEDIA</v>
      </c>
      <c r="N79">
        <v>45372</v>
      </c>
      <c r="O79">
        <v>0.6131944444444445</v>
      </c>
      <c r="P79" t="str">
        <f>TEXT(N79,"MMMM")</f>
        <v>marzo</v>
      </c>
      <c r="Q79" t="str">
        <f>TEXT(N79,"aaaa")</f>
        <v>jueves</v>
      </c>
      <c r="R79">
        <v>45372</v>
      </c>
      <c r="S79">
        <v>0.6152777777777778</v>
      </c>
      <c r="T79">
        <v>0.6541666666666667</v>
      </c>
      <c r="U79">
        <f>((R79+T79) - (N79+O79))*24*60</f>
        <v>59.00000000372529</v>
      </c>
      <c r="V79" t="str">
        <f>SINGLE(IF(N79 * O79 * R79 * T79 * AO79 * AP79 = 0, "", LET(_xlpm.inicio, N79 + O79, _xlpm.fin, R79 + T79, _xlpm.dias, REDUCE(0, SEQUENCE(1 + INT(SINGLE(_xlpm.fin) - SINGLE(_xlpm.inicio)), 1, 0, 1), LAMBDA(_xlpm.acum,_xlpm.d, LET(_xlpm.dia, TRUNC(SINGLE(_xlpm.inicio)) + SINGLE(_xlpm.d), _xlpm.horaIni, IF(SINGLE(_xlpm.d) = 0, MAX(_xlpm.inicio, SINGLE(_xlpm.dia) + AO79), SINGLE(_xlpm.dia) + AO79), _xlpm.horaFin, IF(SINGLE(_xlpm.d) = INT(SINGLE(_xlpm.fin) - SINGLE(_xlpm.inicio)), MIN(_xlpm.fin, SINGLE(_xlpm.dia) + AP79), SINGLE(_xlpm.dia) + AP79), _xlpm.tiempo, MAX(0, SINGLE(_xlpm.horaFin) - SINGLE(_xlpm.horaIni)), SINGLE(_xlpm.acum) + SINGLE(_xlpm.tiempo)))), TEXT(SINGLE(_xlpm.dias), "h:mm"))))</f>
        <v>0:59</v>
      </c>
      <c r="W79" t="str">
        <f>TEXT((N79+S79) - (N79+O79), "h:mm")</f>
        <v>0:03</v>
      </c>
      <c r="X79" t="str">
        <v>FALLA FISICA POS</v>
      </c>
      <c r="Y79" t="str">
        <v>Hardware / Equipos</v>
      </c>
      <c r="Z79" t="str">
        <v>NO HABIA CONEXCION FISICA DE LA POS</v>
      </c>
      <c r="AA79" t="str">
        <v>Infraestructura - Eléctrica</v>
      </c>
      <c r="AB79" t="str">
        <v>SI</v>
      </c>
      <c r="AC79" t="str">
        <v>NO</v>
      </c>
      <c r="AD79" t="str">
        <v>NO</v>
      </c>
      <c r="AE79" t="str">
        <v>NO</v>
      </c>
      <c r="AF79" t="str">
        <v>INTERNO</v>
      </c>
      <c r="AG79" t="str">
        <v>SISTEMAS</v>
      </c>
      <c r="AH79" t="str">
        <v>Ajuste Cableado tienda</v>
      </c>
      <c r="AK79" t="str">
        <v>Culminado 100%</v>
      </c>
      <c r="AN79" t="str" xml:space="preserve">
        <v xml:space="preserve">FALTA CABLE DE LA POS   _x000d_
•	se valida la pos y se evidencia que no contaba con el cable de conexion a la pos, se instala para hacer pruebas en las cuales el equipo no presento ninguna falla, se cierra ticket y se organiza el cable para que no se vea. </v>
      </c>
      <c r="AO79">
        <v>0.3333333333333333</v>
      </c>
      <c r="AP79">
        <v>0.875</v>
      </c>
    </row>
    <row r="80" xml:space="preserve">
      <c r="A80">
        <v>547167</v>
      </c>
      <c r="B80" t="str">
        <f>VLOOKUP(G80,DetalleTiendas!A$2:S$1777,3,FALSE)</f>
        <v>SUPERMERCADOS</v>
      </c>
      <c r="C80" t="str">
        <f>VLOOKUP(G80,DetalleTiendas!A$2:S$1777,4,FALSE)</f>
        <v>JUMBO</v>
      </c>
      <c r="D80" t="str">
        <f>VLOOKUP(G80,DetalleTiendas!A$2:S$1777,5,FALSE)</f>
        <v>BOGOTA</v>
      </c>
      <c r="E80" t="str">
        <v>POS</v>
      </c>
      <c r="F80" t="str">
        <v>N/A</v>
      </c>
      <c r="G80" t="str">
        <v>J070 SUBA</v>
      </c>
      <c r="I80" t="str">
        <v>Soporte_Onsite_BOGOTA</v>
      </c>
      <c r="J80" t="str">
        <v>Juan Fernando Rodriguez</v>
      </c>
      <c r="K80" t="str">
        <v>ABIERTO</v>
      </c>
      <c r="L80" t="str">
        <v>CERRADO</v>
      </c>
      <c r="M80" t="str">
        <v>BAJA</v>
      </c>
      <c r="N80">
        <v>45372</v>
      </c>
      <c r="O80">
        <v>0.6166666666666667</v>
      </c>
      <c r="P80" t="str">
        <f>TEXT(N80,"MMMM")</f>
        <v>marzo</v>
      </c>
      <c r="Q80" t="str">
        <f>TEXT(N80,"aaaa")</f>
        <v>jueves</v>
      </c>
      <c r="R80">
        <v>45372</v>
      </c>
      <c r="S80">
        <v>0.6166666666666667</v>
      </c>
      <c r="T80">
        <v>0.6555555555555556</v>
      </c>
      <c r="U80">
        <f>((R80+T80) - (N80+O80))*24*60</f>
        <v>55.9999999939464</v>
      </c>
      <c r="V80" t="str">
        <f>SINGLE(IF(N80 * O80 * R80 * T80 * AO80 * AP80 = 0, "", LET(_xlpm.inicio, N80 + O80, _xlpm.fin, R80 + T80, _xlpm.dias, REDUCE(0, SEQUENCE(1 + INT(SINGLE(_xlpm.fin) - SINGLE(_xlpm.inicio)), 1, 0, 1), LAMBDA(_xlpm.acum,_xlpm.d, LET(_xlpm.dia, TRUNC(SINGLE(_xlpm.inicio)) + SINGLE(_xlpm.d), _xlpm.horaIni, IF(SINGLE(_xlpm.d) = 0, MAX(_xlpm.inicio, SINGLE(_xlpm.dia) + AO80), SINGLE(_xlpm.dia) + AO80), _xlpm.horaFin, IF(SINGLE(_xlpm.d) = INT(SINGLE(_xlpm.fin) - SINGLE(_xlpm.inicio)), MIN(_xlpm.fin, SINGLE(_xlpm.dia) + AP80), SINGLE(_xlpm.dia) + AP80), _xlpm.tiempo, MAX(0, SINGLE(_xlpm.horaFin) - SINGLE(_xlpm.horaIni)), SINGLE(_xlpm.acum) + SINGLE(_xlpm.tiempo)))), TEXT(SINGLE(_xlpm.dias), "h:mm"))))</f>
        <v>0:56</v>
      </c>
      <c r="W80" t="str">
        <f>TEXT((N80+S80) - (N80+O80), "h:mm")</f>
        <v>0:00</v>
      </c>
      <c r="X80" t="str">
        <v xml:space="preserve">MONITOR SIN IMAGEN </v>
      </c>
      <c r="Y80" t="str">
        <v>Hardware / Equipos</v>
      </c>
      <c r="Z80" t="str">
        <v xml:space="preserve">NO MUESTRA IMAGEN EL MONITOR </v>
      </c>
      <c r="AA80" t="str">
        <v>Infraestructura - Eléctrica</v>
      </c>
      <c r="AB80" t="str">
        <v>SI</v>
      </c>
      <c r="AC80" t="str">
        <v>NO</v>
      </c>
      <c r="AD80" t="str">
        <v>NO</v>
      </c>
      <c r="AE80" t="str">
        <v>NO</v>
      </c>
      <c r="AF80" t="str">
        <v xml:space="preserve">INTERNO </v>
      </c>
      <c r="AG80" t="str">
        <v>SISTEMAS</v>
      </c>
      <c r="AH80" t="str">
        <v>Ajuste Cableado tienda</v>
      </c>
      <c r="AK80" t="str">
        <v>Culminado 100%</v>
      </c>
      <c r="AN80" t="str" xml:space="preserve">
        <v xml:space="preserve">FALLA EN EL CABLE DEL MONITOR   _x000d_
•        se realiza validación en equipo afectado y se evidencia que el equipo no enciende, se realiza ajuste en el cable VGA del monitor y el equipo presenta imagen de nuevo, también se evidencia que la POS sube sin problemas. _x000d_
POS 16</v>
      </c>
      <c r="AO80">
        <v>0.3333333333333333</v>
      </c>
      <c r="AP80">
        <v>0.875</v>
      </c>
    </row>
    <row r="81" xml:space="preserve">
      <c r="A81">
        <v>551057</v>
      </c>
      <c r="B81" t="str">
        <f>VLOOKUP(G81,DetalleTiendas!A$2:S$1777,3,FALSE)</f>
        <v>PAIS</v>
      </c>
      <c r="C81" t="str">
        <f>VLOOKUP(G81,DetalleTiendas!A$2:S$1777,4,FALSE)</f>
        <v>PAIS</v>
      </c>
      <c r="D81" t="str">
        <f>VLOOKUP(G81,DetalleTiendas!A$2:S$1777,5,FALSE)</f>
        <v>PAIS</v>
      </c>
      <c r="E81" t="str" xml:space="preserve">
        <v xml:space="preserve">Convenios/Creditos especiales _x000d_
</v>
      </c>
      <c r="F81" t="str">
        <v>N/A</v>
      </c>
      <c r="G81" t="str">
        <v>PAIS</v>
      </c>
      <c r="I81" t="str">
        <v>Mesas Especializadas Colombia</v>
      </c>
      <c r="J81" t="str">
        <v>Oscar Ramirez</v>
      </c>
      <c r="K81" t="str">
        <v>CERRADO</v>
      </c>
      <c r="L81" t="str">
        <v>CERRADO</v>
      </c>
      <c r="M81" t="str">
        <v>ALTA</v>
      </c>
      <c r="N81">
        <v>45374</v>
      </c>
      <c r="O81">
        <v>0.4444444444444444</v>
      </c>
      <c r="P81" t="str">
        <f>TEXT(N81,"MMMM")</f>
        <v>marzo</v>
      </c>
      <c r="Q81" t="str">
        <f>TEXT(N81,"aaaa")</f>
        <v>sábado</v>
      </c>
      <c r="R81">
        <v>45374</v>
      </c>
      <c r="S81">
        <v>0.46875</v>
      </c>
      <c r="T81">
        <v>0.5</v>
      </c>
      <c r="U81">
        <f>((R81+T81) - (N81+O81))*24*60</f>
        <v>79.99999999883585</v>
      </c>
      <c r="V81" t="str">
        <f>SINGLE(IF(N81 * O81 * R81 * T81 * AO81 * AP81 = 0, "", LET(_xlpm.inicio, N81 + O81, _xlpm.fin, R81 + T81, _xlpm.dias, REDUCE(0, SEQUENCE(1 + INT(SINGLE(_xlpm.fin) - SINGLE(_xlpm.inicio)), 1, 0, 1), LAMBDA(_xlpm.acum,_xlpm.d, LET(_xlpm.dia, TRUNC(SINGLE(_xlpm.inicio)) + SINGLE(_xlpm.d), _xlpm.horaIni, IF(SINGLE(_xlpm.d) = 0, MAX(_xlpm.inicio, SINGLE(_xlpm.dia) + AO81), SINGLE(_xlpm.dia) + AO81), _xlpm.horaFin, IF(SINGLE(_xlpm.d) = INT(SINGLE(_xlpm.fin) - SINGLE(_xlpm.inicio)), MIN(_xlpm.fin, SINGLE(_xlpm.dia) + AP81), SINGLE(_xlpm.dia) + AP81), _xlpm.tiempo, MAX(0, SINGLE(_xlpm.horaFin) - SINGLE(_xlpm.horaIni)), SINGLE(_xlpm.acum) + SINGLE(_xlpm.tiempo)))), TEXT(SINGLE(_xlpm.dias), "h:mm"))))</f>
        <v>1:20</v>
      </c>
      <c r="W81" t="str">
        <f>TEXT((N81+S81) - (N81+O81), "h:mm")</f>
        <v>0:35</v>
      </c>
      <c r="X81" t="str">
        <v>FALLA DE CONEXIÓN CON LA BD - FIDELIUS</v>
      </c>
      <c r="Y81" t="str">
        <v>Servidores / Infraestructura</v>
      </c>
      <c r="Z81" t="str">
        <v>MODIFICACION EN PARAMETRO DE INGRESO</v>
      </c>
      <c r="AA81" t="str">
        <v>Infraestructura - Eléctrica</v>
      </c>
      <c r="AB81" t="str">
        <v>NO</v>
      </c>
      <c r="AC81" t="str">
        <v>NO</v>
      </c>
      <c r="AD81" t="str">
        <v>NO</v>
      </c>
      <c r="AE81" t="str">
        <v>NO</v>
      </c>
      <c r="AF81" t="str">
        <v>INTERNO</v>
      </c>
      <c r="AG81" t="str">
        <v>SISTEMAS</v>
      </c>
      <c r="AH81" t="str">
        <v>Integracion / Desarrollo</v>
      </c>
      <c r="AK81" t="str">
        <v>Culminado 100%</v>
      </c>
      <c r="AN81" t="str" xml:space="preserve">
        <v xml:space="preserve">FALLA EN CONEXIÓN A BASE DE DATOS DE FIDELIUS_x000d_
•	Se revisaron las Bases de Datos por parte del resolutor y se encontró que había una modificación en el parámetro de ingreso, se corrigió y se reinició la Base de Datos. Por parte de tienda confirman que el servicio está arriba, operando con normalidad. </v>
      </c>
      <c r="AO81">
        <v>0.3333333333333333</v>
      </c>
      <c r="AP81">
        <v>0.875</v>
      </c>
    </row>
    <row r="82" xml:space="preserve">
      <c r="A82">
        <v>551756</v>
      </c>
      <c r="B82" t="str">
        <f>VLOOKUP(G82,DetalleTiendas!A$2:S$1777,3,FALSE)</f>
        <v>SUPERMERCADOS</v>
      </c>
      <c r="C82" t="str">
        <f>VLOOKUP(G82,DetalleTiendas!A$2:S$1777,4,FALSE)</f>
        <v>SPID</v>
      </c>
      <c r="D82" t="str">
        <f>VLOOKUP(G82,DetalleTiendas!A$2:S$1777,5,FALSE)</f>
        <v>BOGOTA</v>
      </c>
      <c r="E82" t="str">
        <v>ENLACES</v>
      </c>
      <c r="F82" t="str">
        <v>N/A</v>
      </c>
      <c r="G82" t="str">
        <v>SP304  CARACAS CON 49</v>
      </c>
      <c r="I82" t="str">
        <v>Redes y Comunicaciones -Nivel 2 - COL</v>
      </c>
      <c r="J82" t="str">
        <v>Guillermo Gutierrez</v>
      </c>
      <c r="K82" t="str">
        <v>ABIERTO</v>
      </c>
      <c r="L82" t="str">
        <v>CERRADO</v>
      </c>
      <c r="M82" t="str">
        <v>BAJA</v>
      </c>
      <c r="N82">
        <v>45378</v>
      </c>
      <c r="O82">
        <v>0.6215277777777778</v>
      </c>
      <c r="P82" t="str">
        <f>TEXT(N82,"MMMM")</f>
        <v>marzo</v>
      </c>
      <c r="Q82" t="str">
        <f>TEXT(N82,"aaaa")</f>
        <v>miércoles</v>
      </c>
      <c r="R82">
        <v>45378</v>
      </c>
      <c r="S82">
        <v>0.625</v>
      </c>
      <c r="T82">
        <v>0.7083333333333334</v>
      </c>
      <c r="U82">
        <f>((R82+T82) - (N82+O82))*24*60</f>
        <v>124.99999999883585</v>
      </c>
      <c r="V82" t="str">
        <f>SINGLE(IF(N82 * O82 * R82 * T82 * AO82 * AP82 = 0, "", LET(_xlpm.inicio, N82 + O82, _xlpm.fin, R82 + T82, _xlpm.dias, REDUCE(0, SEQUENCE(1 + INT(SINGLE(_xlpm.fin) - SINGLE(_xlpm.inicio)), 1, 0, 1), LAMBDA(_xlpm.acum,_xlpm.d, LET(_xlpm.dia, TRUNC(SINGLE(_xlpm.inicio)) + SINGLE(_xlpm.d), _xlpm.horaIni, IF(SINGLE(_xlpm.d) = 0, MAX(_xlpm.inicio, SINGLE(_xlpm.dia) + AO82), SINGLE(_xlpm.dia) + AO82), _xlpm.horaFin, IF(SINGLE(_xlpm.d) = INT(SINGLE(_xlpm.fin) - SINGLE(_xlpm.inicio)), MIN(_xlpm.fin, SINGLE(_xlpm.dia) + AP82), SINGLE(_xlpm.dia) + AP82), _xlpm.tiempo, MAX(0, SINGLE(_xlpm.horaFin) - SINGLE(_xlpm.horaIni)), SINGLE(_xlpm.acum) + SINGLE(_xlpm.tiempo)))), TEXT(SINGLE(_xlpm.dias), "h:mm"))))</f>
        <v>2:05</v>
      </c>
      <c r="W82" t="str">
        <f>TEXT((N82+S82) - (N82+O82), "h:mm")</f>
        <v>0:05</v>
      </c>
      <c r="X82" t="str">
        <v>FALLA CURSO</v>
      </c>
      <c r="Y82" t="str">
        <v>Software / Actualización</v>
      </c>
      <c r="Z82" t="str">
        <v xml:space="preserve">FALLO EN EL CARGE DE LA PAG - BPM </v>
      </c>
      <c r="AA82" t="str">
        <v>Software / Actualización</v>
      </c>
      <c r="AB82" t="str">
        <v>NO</v>
      </c>
      <c r="AC82" t="str">
        <v>NO</v>
      </c>
      <c r="AD82" t="str">
        <v>NO</v>
      </c>
      <c r="AE82" t="str">
        <v>NO</v>
      </c>
      <c r="AF82" t="str">
        <v>INTERNO</v>
      </c>
      <c r="AG82" t="str">
        <v>SISTEMAS</v>
      </c>
      <c r="AH82" t="str">
        <v>No existe</v>
      </c>
      <c r="AK82" t="str">
        <v>Culminado 100%</v>
      </c>
      <c r="AN82" t="str" xml:space="preserve">
        <v xml:space="preserve">FALLA EN EL CARGUE DE LA INFORMACION _x000d_
•	Se hace presencia en la tienda y se valida con el usuario las novedades e inquietudes que presenta. Se valida que pueda realizar el curso sin novedades y se cierra la llamada.</v>
      </c>
      <c r="AO82">
        <v>0.3333333333333333</v>
      </c>
      <c r="AP82">
        <v>0.875</v>
      </c>
    </row>
    <row r="83" xml:space="preserve">
      <c r="A83">
        <v>563374</v>
      </c>
      <c r="B83" t="str">
        <f>VLOOKUP(G83,DetalleTiendas!A$2:S$1777,3,FALSE)</f>
        <v>MEJORAMIENTO DEL HOGAR</v>
      </c>
      <c r="C83" t="str">
        <f>VLOOKUP(G83,DetalleTiendas!A$2:S$1777,4,FALSE)</f>
        <v>MEJORAMIENTO DEL HOGAR</v>
      </c>
      <c r="D83" t="str">
        <f>VLOOKUP(G83,DetalleTiendas!A$2:S$1777,5,FALSE)</f>
        <v>MEJORAMIENTO DEL HOGAR</v>
      </c>
      <c r="E83" t="str">
        <v>FINANCIERO CLIENTES</v>
      </c>
      <c r="F83" t="str">
        <v>SI</v>
      </c>
      <c r="G83" t="str">
        <v>MEJORAMIENTO DEL HOGAR</v>
      </c>
      <c r="I83" t="str">
        <v>SC_Financiero_Clientes</v>
      </c>
      <c r="J83" t="str">
        <v>Yudi Cañon</v>
      </c>
      <c r="K83" t="str">
        <v>CERRADO</v>
      </c>
      <c r="L83" t="str">
        <v>CERRADO</v>
      </c>
      <c r="M83" t="str">
        <v>MEDIA</v>
      </c>
      <c r="N83">
        <v>45379</v>
      </c>
      <c r="O83">
        <v>0.4888888888888889</v>
      </c>
      <c r="P83" t="str">
        <f>TEXT(N83,"MMMM")</f>
        <v>marzo</v>
      </c>
      <c r="Q83" t="str">
        <f>TEXT(N83,"aaaa")</f>
        <v>jueves</v>
      </c>
      <c r="R83">
        <v>45379</v>
      </c>
      <c r="S83">
        <v>0.5034722222222222</v>
      </c>
      <c r="T83">
        <v>0.625</v>
      </c>
      <c r="U83">
        <f>((R83+T83) - (N83+O83))*24*60</f>
        <v>195.99999999976717</v>
      </c>
      <c r="V83" t="str">
        <f>SINGLE(IF(N83 * O83 * R83 * T83 * AO83 * AP83 = 0, "", LET(_xlpm.inicio, N83 + O83, _xlpm.fin, R83 + T83, _xlpm.dias, REDUCE(0, SEQUENCE(1 + INT(SINGLE(_xlpm.fin) - SINGLE(_xlpm.inicio)), 1, 0, 1), LAMBDA(_xlpm.acum,_xlpm.d, LET(_xlpm.dia, TRUNC(SINGLE(_xlpm.inicio)) + SINGLE(_xlpm.d), _xlpm.horaIni, IF(SINGLE(_xlpm.d) = 0, MAX(_xlpm.inicio, SINGLE(_xlpm.dia) + AO83), SINGLE(_xlpm.dia) + AO83), _xlpm.horaFin, IF(SINGLE(_xlpm.d) = INT(SINGLE(_xlpm.fin) - SINGLE(_xlpm.inicio)), MIN(_xlpm.fin, SINGLE(_xlpm.dia) + AP83), SINGLE(_xlpm.dia) + AP83), _xlpm.tiempo, MAX(0, SINGLE(_xlpm.horaFin) - SINGLE(_xlpm.horaIni)), SINGLE(_xlpm.acum) + SINGLE(_xlpm.tiempo)))), TEXT(SINGLE(_xlpm.dias), "h:mm"))))</f>
        <v>3:16</v>
      </c>
      <c r="W83" t="str">
        <f>TEXT((N83+S83) - (N83+O83), "h:mm")</f>
        <v>0:21</v>
      </c>
      <c r="X83" t="str">
        <v>FALLA EN POS/PDV</v>
      </c>
      <c r="Y83" t="str">
        <v>Software / Actualización</v>
      </c>
      <c r="Z83" t="str">
        <v>INCIDENCIA PRESENTADA POR UN BLOQUEO DESDE EL - APIC / CEM</v>
      </c>
      <c r="AA83" t="str">
        <v>Software / Actualización</v>
      </c>
      <c r="AB83" t="str">
        <v>SI</v>
      </c>
      <c r="AC83" t="str">
        <v>NO</v>
      </c>
      <c r="AD83" t="str">
        <v>NO</v>
      </c>
      <c r="AE83" t="str">
        <v>NO</v>
      </c>
      <c r="AF83" t="str">
        <v>INTERNO</v>
      </c>
      <c r="AG83" t="str">
        <v>SISTEMAS</v>
      </c>
      <c r="AH83" t="str">
        <v>Reinicio o/y inicio de servicios</v>
      </c>
      <c r="AK83" t="str">
        <v>Culminado 100%</v>
      </c>
      <c r="AN83" t="str" xml:space="preserve">
        <v xml:space="preserve">FALLA CON IDENTIFICACIÓN DE CLIENTE EN LÍNEA DE CAJAS_x000d_
•	Incidencia presentada por un bloqueo desde el API CEM a las 3 am el cual se solucionó con el reinicio de los servicios del api, actualmente se está generando una nueva versión de API CEM para solventar el bloqueo del proceso. Desde el lado del POS se debe evaluar porque el servicio de POS NCR reportaron bloqueos en las POS ya que el servicio es independiente del servicio del POS.</v>
      </c>
      <c r="AO83">
        <v>0.3333333333333333</v>
      </c>
      <c r="AP83">
        <v>0.875</v>
      </c>
    </row>
    <row r="84" xml:space="preserve">
      <c r="A84">
        <v>575521</v>
      </c>
      <c r="B84" t="str">
        <f>VLOOKUP(G84,DetalleTiendas!A$2:S$1777,3,FALSE)</f>
        <v>SUPERMERCADOS</v>
      </c>
      <c r="C84" t="str">
        <f>VLOOKUP(G84,DetalleTiendas!A$2:S$1777,4,FALSE)</f>
        <v>JUMBO</v>
      </c>
      <c r="D84" t="str">
        <f>VLOOKUP(G84,DetalleTiendas!A$2:S$1777,5,FALSE)</f>
        <v>COSTA</v>
      </c>
      <c r="E84" t="str">
        <v>ENLACES</v>
      </c>
      <c r="F84" t="str">
        <v>NO</v>
      </c>
      <c r="G84" t="str">
        <v>J045 AV DEL FERROCARRIL SANTA MARTA</v>
      </c>
      <c r="I84" t="str">
        <v>Redes y Comunicaciones</v>
      </c>
      <c r="J84" t="str">
        <v>Guillermo Gutierrez</v>
      </c>
      <c r="K84" t="str">
        <v>ABIERTO</v>
      </c>
      <c r="L84" t="str">
        <v>CERRADO</v>
      </c>
      <c r="M84" t="str">
        <v>BAJA</v>
      </c>
      <c r="N84">
        <v>45385</v>
      </c>
      <c r="O84">
        <v>0.3813773148148148</v>
      </c>
      <c r="P84" t="str">
        <f>TEXT(N84,"MMMM")</f>
        <v>abril</v>
      </c>
      <c r="Q84" t="str">
        <f>TEXT(N84,"aaaa")</f>
        <v>miércoles</v>
      </c>
      <c r="R84">
        <v>45386</v>
      </c>
      <c r="S84">
        <v>0.42430555555555555</v>
      </c>
      <c r="T84">
        <v>0.40347222222222223</v>
      </c>
      <c r="U84">
        <f>((R84+T84) - (N84+O84))*24*60</f>
        <v>1471.8166666652542</v>
      </c>
      <c r="V84" t="str">
        <f>SINGLE(IF(N84 * O84 * R84 * T84 * AO84 * AP84 = 0, "", LET(_xlpm.inicio, N84 + O84, _xlpm.fin, R84 + T84, _xlpm.dias, REDUCE(0, SEQUENCE(1 + INT(SINGLE(_xlpm.fin) - SINGLE(_xlpm.inicio)), 1, 0, 1), LAMBDA(_xlpm.acum,_xlpm.d, LET(_xlpm.dia, TRUNC(SINGLE(_xlpm.inicio)) + SINGLE(_xlpm.d), _xlpm.horaIni, IF(SINGLE(_xlpm.d) = 0, MAX(_xlpm.inicio, SINGLE(_xlpm.dia) + AO84), SINGLE(_xlpm.dia) + AO84), _xlpm.horaFin, IF(SINGLE(_xlpm.d) = INT(SINGLE(_xlpm.fin) - SINGLE(_xlpm.inicio)), MIN(_xlpm.fin, SINGLE(_xlpm.dia) + AP84), SINGLE(_xlpm.dia) + AP84), _xlpm.tiempo, MAX(0, SINGLE(_xlpm.horaFin) - SINGLE(_xlpm.horaIni)), SINGLE(_xlpm.acum) + SINGLE(_xlpm.tiempo)))), TEXT(SINGLE(_xlpm.dias), "h:mm"))))</f>
        <v>13:31</v>
      </c>
      <c r="W84" t="str">
        <f>TEXT((N84+S84) - (N84+O84), "h:mm")</f>
        <v>1:01</v>
      </c>
      <c r="X84" t="str">
        <v>INTERMITENCIA EN LA RED</v>
      </c>
      <c r="Y84" t="str">
        <v>Red / Enlace / Proveedor</v>
      </c>
      <c r="Z84" t="str">
        <v>CAIDA DE ENLACES PROVEEDOR - CIRION</v>
      </c>
      <c r="AA84" t="str">
        <v>Proveedor - Red/Infraestructura</v>
      </c>
      <c r="AB84" t="str">
        <v>SI</v>
      </c>
      <c r="AC84" t="str">
        <v>NO</v>
      </c>
      <c r="AD84" t="str">
        <v>NO</v>
      </c>
      <c r="AE84" t="str">
        <v>NO</v>
      </c>
      <c r="AF84" t="str">
        <v>EXTERNO</v>
      </c>
      <c r="AG84" t="str">
        <v>PROVEEDOR</v>
      </c>
      <c r="AH84" t="str">
        <v>Ajuste por parte del Proveedor</v>
      </c>
      <c r="AK84" t="str">
        <v>Culminado 100%</v>
      </c>
      <c r="AN84" t="str" xml:space="preserve">
        <v xml:space="preserve">FALLA EN IMPRESORAS _x000d_
•	Novedad con enlace Principal causando lentitud extrema en POS, conmutan la tienda y quedan los datafonos con falla._x000d_
*	El enlace de MPLS de la tienda se encontraba con problemas de MTU el cual no permite el paso de tráfico constante, se conmuto la tienda para solventar el problema, el proveedor de MPLS "Cirion" confirmo anoche la solución y hoy se realizaron pruebas sin novedad. </v>
      </c>
      <c r="AO84">
        <v>0.3333333333333333</v>
      </c>
      <c r="AP84">
        <v>0.875</v>
      </c>
    </row>
    <row r="85" xml:space="preserve">
      <c r="A85">
        <v>575890</v>
      </c>
      <c r="B85" t="e">
        <f>VLOOKUP(G85,DetalleTiendas!A$2:S$1777,3,FALSE)</f>
        <v>#N/A</v>
      </c>
      <c r="C85" t="e">
        <f>VLOOKUP(G85,DetalleTiendas!A$2:S$1777,4,FALSE)</f>
        <v>#N/A</v>
      </c>
      <c r="D85" t="e">
        <f>VLOOKUP(G85,DetalleTiendas!A$2:S$1777,5,FALSE)</f>
        <v>#N/A</v>
      </c>
      <c r="E85" t="str">
        <v>ENLACES</v>
      </c>
      <c r="F85" t="str">
        <v>NO</v>
      </c>
      <c r="G85" t="str">
        <v>Z121 TREBOL;Z149 ALQUERIA;Z146 SEVILLANA;Z101 TINTALITO;Z132 LA 24</v>
      </c>
      <c r="I85" t="str">
        <v>Soporte_Onsite_REG_Occidente_SM Colombia</v>
      </c>
      <c r="J85" t="str">
        <v>Miguel Caicedo</v>
      </c>
      <c r="K85" t="str">
        <v>ABIERTO</v>
      </c>
      <c r="L85" t="str">
        <v>CERRADO</v>
      </c>
      <c r="M85" t="str">
        <v>ALTA</v>
      </c>
      <c r="N85">
        <v>45385</v>
      </c>
      <c r="O85">
        <v>0.6736111111111112</v>
      </c>
      <c r="P85" t="str">
        <f>TEXT(N85,"MMMM")</f>
        <v>abril</v>
      </c>
      <c r="Q85" t="str">
        <f>TEXT(N85,"aaaa")</f>
        <v>miércoles</v>
      </c>
      <c r="R85">
        <v>45386</v>
      </c>
      <c r="S85">
        <v>0.6944444444444444</v>
      </c>
      <c r="T85">
        <v>0.4048611111111111</v>
      </c>
      <c r="U85">
        <f>((R85+T85) - (N85+O85))*24*60</f>
        <v>1053.0000000062864</v>
      </c>
      <c r="V85" t="str">
        <f>SINGLE(IF(N85 * O85 * R85 * T85 * AO85 * AP85 = 0, "", LET(_xlpm.inicio, N85 + O85, _xlpm.fin, R85 + T85, _xlpm.dias, REDUCE(0, SEQUENCE(1 + INT(SINGLE(_xlpm.fin) - SINGLE(_xlpm.inicio)), 1, 0, 1), LAMBDA(_xlpm.acum,_xlpm.d, LET(_xlpm.dia, TRUNC(SINGLE(_xlpm.inicio)) + SINGLE(_xlpm.d), _xlpm.horaIni, IF(SINGLE(_xlpm.d) = 0, MAX(_xlpm.inicio, SINGLE(_xlpm.dia) + AO85), SINGLE(_xlpm.dia) + AO85), _xlpm.horaFin, IF(SINGLE(_xlpm.d) = INT(SINGLE(_xlpm.fin) - SINGLE(_xlpm.inicio)), MIN(_xlpm.fin, SINGLE(_xlpm.dia) + AP85), SINGLE(_xlpm.dia) + AP85), _xlpm.tiempo, MAX(0, SINGLE(_xlpm.horaFin) - SINGLE(_xlpm.horaIni)), SINGLE(_xlpm.acum) + SINGLE(_xlpm.tiempo)))), TEXT(SINGLE(_xlpm.dias), "h:mm"))))</f>
        <v>4:50</v>
      </c>
      <c r="W85" t="str">
        <f>TEXT((N85+S85) - (N85+O85), "h:mm")</f>
        <v>0:30</v>
      </c>
      <c r="X85" t="str">
        <v>CAIDA ENLACES</v>
      </c>
      <c r="Y85" t="str">
        <v>Red / Enlace / Proveedor</v>
      </c>
      <c r="Z85" t="str">
        <v>CAIDA DE ENLACES PROVEEDOR - CIRION</v>
      </c>
      <c r="AA85" t="str">
        <v>Proveedor - Red/Infraestructura</v>
      </c>
      <c r="AB85" t="str">
        <v>SI</v>
      </c>
      <c r="AC85" t="str">
        <v>NO</v>
      </c>
      <c r="AD85" t="str">
        <v>NO</v>
      </c>
      <c r="AE85" t="str">
        <v>NO</v>
      </c>
      <c r="AF85" t="str">
        <v>EXTERNO</v>
      </c>
      <c r="AG85" t="str">
        <v>PROVEEDOR</v>
      </c>
      <c r="AH85" t="str">
        <v>Ajuste por parte del Proveedor</v>
      </c>
      <c r="AK85" t="str">
        <v>Culminado 100%</v>
      </c>
      <c r="AN85" t="str" xml:space="preserve">
        <v xml:space="preserve">CAIDA DE ENLACES PROVEEDOR – CIRION _x000d_
•	Caída de red, caída masiva de proveedor CIRION._x000d_
*	Las EDS, 121,149,146,132 subieron anoche después de la masiva que se encontraba en el nodo Sur, la EDS 101 subió hace 40 minutos por corte de fibra, la reparación de esta fue demorada por problemas climáticos he inundaciones en la cámara de fibra., pero ya fue solucionada la novedad. </v>
      </c>
      <c r="AO85">
        <v>0.3333333333333333</v>
      </c>
      <c r="AP85">
        <v>0.875</v>
      </c>
    </row>
    <row r="86" xml:space="preserve">
      <c r="A86">
        <v>574061</v>
      </c>
      <c r="B86" t="str">
        <f>VLOOKUP(G86,DetalleTiendas!A$2:S$1777,3,FALSE)</f>
        <v>SUPERMERCADOS</v>
      </c>
      <c r="C86" t="str">
        <f>VLOOKUP(G86,DetalleTiendas!A$2:S$1777,4,FALSE)</f>
        <v>METRO</v>
      </c>
      <c r="D86" t="str">
        <f>VLOOKUP(G86,DetalleTiendas!A$2:S$1777,5,FALSE)</f>
        <v>CENTRO</v>
      </c>
      <c r="E86" t="str">
        <v>CORTE DE ENERGIA</v>
      </c>
      <c r="F86" t="str">
        <v>NO</v>
      </c>
      <c r="G86" t="str">
        <v>M806 PRADO</v>
      </c>
      <c r="I86" t="str">
        <v>Mantenimiento_Colombia</v>
      </c>
      <c r="J86" t="str">
        <v>David Higuita</v>
      </c>
      <c r="K86" t="str">
        <v>CERRADO</v>
      </c>
      <c r="L86" t="str">
        <v>CERRADO</v>
      </c>
      <c r="M86" t="str">
        <v>MEDIA</v>
      </c>
      <c r="N86">
        <v>45385</v>
      </c>
      <c r="O86">
        <v>0.2361111111111111</v>
      </c>
      <c r="P86" t="str">
        <f>TEXT(N86,"MMMM")</f>
        <v>abril</v>
      </c>
      <c r="Q86" t="str">
        <f>TEXT(N86,"aaaa")</f>
        <v>miércoles</v>
      </c>
      <c r="R86">
        <v>45385</v>
      </c>
      <c r="S86">
        <v>0.23958333333333334</v>
      </c>
      <c r="T86">
        <v>0.3402777777777778</v>
      </c>
      <c r="U86">
        <f>((R86+T86) - (N86+O86))*24*60</f>
        <v>150.00000000698492</v>
      </c>
      <c r="V86" t="str">
        <f>SINGLE(IF(N86 * O86 * R86 * T86 * AO86 * AP86 = 0, "", LET(_xlpm.inicio, N86 + O86, _xlpm.fin, R86 + T86, _xlpm.dias, REDUCE(0, SEQUENCE(1 + INT(SINGLE(_xlpm.fin) - SINGLE(_xlpm.inicio)), 1, 0, 1), LAMBDA(_xlpm.acum,_xlpm.d, LET(_xlpm.dia, TRUNC(SINGLE(_xlpm.inicio)) + SINGLE(_xlpm.d), _xlpm.horaIni, IF(SINGLE(_xlpm.d) = 0, MAX(_xlpm.inicio, SINGLE(_xlpm.dia) + AO86), SINGLE(_xlpm.dia) + AO86), _xlpm.horaFin, IF(SINGLE(_xlpm.d) = INT(SINGLE(_xlpm.fin) - SINGLE(_xlpm.inicio)), MIN(_xlpm.fin, SINGLE(_xlpm.dia) + AP86), SINGLE(_xlpm.dia) + AP86), _xlpm.tiempo, MAX(0, SINGLE(_xlpm.horaFin) - SINGLE(_xlpm.horaIni)), SINGLE(_xlpm.acum) + SINGLE(_xlpm.tiempo)))), TEXT(SINGLE(_xlpm.dias), "h:mm"))))</f>
        <v>0:10</v>
      </c>
      <c r="W86" t="str">
        <f>TEXT((N86+S86) - (N86+O86), "h:mm")</f>
        <v>0:05</v>
      </c>
      <c r="X86" t="str">
        <v>FALLA DE ENERGIA</v>
      </c>
      <c r="Y86" t="str">
        <v>Eléctrico / Energía</v>
      </c>
      <c r="Z86" t="str">
        <v>FALLA CON LA UPS</v>
      </c>
      <c r="AA86" t="str">
        <v>Infraestructura - Eléctrica</v>
      </c>
      <c r="AB86" t="str">
        <v>SI</v>
      </c>
      <c r="AC86" t="str">
        <v>SI</v>
      </c>
      <c r="AD86" t="str">
        <v>SI</v>
      </c>
      <c r="AE86" t="str">
        <v>SI</v>
      </c>
      <c r="AF86" t="str">
        <v>EXTERNO</v>
      </c>
      <c r="AG86" t="str">
        <v>PROVEEDOR</v>
      </c>
      <c r="AH86" t="str">
        <v>Cambio de Baterias UPS</v>
      </c>
      <c r="AK86" t="str">
        <v>Culminado 100%</v>
      </c>
      <c r="AN86" t="str" xml:space="preserve">
        <v xml:space="preserve">FALLA UPS_x000d_
•        se encontró UPS en bypass, electrónicos Se revisa por sobrecargas y no reporta La UPS reporta fin de autonomía lo cual al dejo en bypass y con el breaker activado debido a una descarga prolongada _x000d_
Se recomienda evitar esto activando el generador en los tiempo cortos de Max 30 Segundos Igualmente si realizan maniobras eléctricas.</v>
      </c>
      <c r="AO86">
        <v>0.3333333333333333</v>
      </c>
      <c r="AP86">
        <v>0.875</v>
      </c>
    </row>
    <row r="87" xml:space="preserve">
      <c r="A87">
        <v>574985</v>
      </c>
      <c r="B87" t="str">
        <f>VLOOKUP(G87,DetalleTiendas!A$2:S$1777,3,FALSE)</f>
        <v>SUPERMERCADOS</v>
      </c>
      <c r="C87" t="str">
        <f>VLOOKUP(G87,DetalleTiendas!A$2:S$1777,4,FALSE)</f>
        <v>JUMBO</v>
      </c>
      <c r="D87" t="str">
        <f>VLOOKUP(G87,DetalleTiendas!A$2:S$1777,5,FALSE)</f>
        <v>BOGOTA</v>
      </c>
      <c r="E87" t="str">
        <v>POS</v>
      </c>
      <c r="F87" t="str">
        <v>N/A</v>
      </c>
      <c r="G87" t="str">
        <v>J070 SUBA</v>
      </c>
      <c r="I87" t="str">
        <v>Soporte_Onsite_BOGOTA</v>
      </c>
      <c r="J87" t="str">
        <v>Juan Fernando Rodriguez</v>
      </c>
      <c r="K87" t="str">
        <v>ABIERTO</v>
      </c>
      <c r="L87" t="str">
        <v>CERRADO</v>
      </c>
      <c r="M87" t="str">
        <v>MEDIA</v>
      </c>
      <c r="N87">
        <v>45385</v>
      </c>
      <c r="O87">
        <v>0.5041666666666667</v>
      </c>
      <c r="P87" t="str">
        <f>TEXT(N87,"MMMM")</f>
        <v>abril</v>
      </c>
      <c r="Q87" t="str">
        <f>TEXT(N87,"aaaa")</f>
        <v>miércoles</v>
      </c>
      <c r="R87">
        <v>45385</v>
      </c>
      <c r="S87">
        <v>0.5041666666666667</v>
      </c>
      <c r="T87">
        <v>0.5868055555555556</v>
      </c>
      <c r="U87">
        <f>((R87+T87) - (N87+O87))*24*60</f>
        <v>119.00000000023283</v>
      </c>
      <c r="V87" t="str">
        <f>SINGLE(IF(N87 * O87 * R87 * T87 * AO87 * AP87 = 0, "", LET(_xlpm.inicio, N87 + O87, _xlpm.fin, R87 + T87, _xlpm.dias, REDUCE(0, SEQUENCE(1 + INT(SINGLE(_xlpm.fin) - SINGLE(_xlpm.inicio)), 1, 0, 1), LAMBDA(_xlpm.acum,_xlpm.d, LET(_xlpm.dia, TRUNC(SINGLE(_xlpm.inicio)) + SINGLE(_xlpm.d), _xlpm.horaIni, IF(SINGLE(_xlpm.d) = 0, MAX(_xlpm.inicio, SINGLE(_xlpm.dia) + AO87), SINGLE(_xlpm.dia) + AO87), _xlpm.horaFin, IF(SINGLE(_xlpm.d) = INT(SINGLE(_xlpm.fin) - SINGLE(_xlpm.inicio)), MIN(_xlpm.fin, SINGLE(_xlpm.dia) + AP87), SINGLE(_xlpm.dia) + AP87), _xlpm.tiempo, MAX(0, SINGLE(_xlpm.horaFin) - SINGLE(_xlpm.horaIni)), SINGLE(_xlpm.acum) + SINGLE(_xlpm.tiempo)))), TEXT(SINGLE(_xlpm.dias), "h:mm"))))</f>
        <v>1:59</v>
      </c>
      <c r="W87" t="str">
        <f>TEXT((N87+S87) - (N87+O87), "h:mm")</f>
        <v>0:00</v>
      </c>
      <c r="X87" t="str">
        <v>FALLA IMPRESION FACTURA</v>
      </c>
      <c r="Y87" t="str">
        <v>Hardware / Equipos</v>
      </c>
      <c r="Z87" t="str">
        <v xml:space="preserve">FALLA L IMPRIMIR FACTURAS </v>
      </c>
      <c r="AA87" t="str">
        <v>Infraestructura - Eléctrica</v>
      </c>
      <c r="AB87" t="str">
        <v>NO</v>
      </c>
      <c r="AC87" t="str">
        <v>NO</v>
      </c>
      <c r="AD87" t="str">
        <v>NO</v>
      </c>
      <c r="AE87" t="str">
        <v>NO</v>
      </c>
      <c r="AF87" t="str">
        <v xml:space="preserve">INTERNO </v>
      </c>
      <c r="AG87" t="str">
        <v>SISTEMAS</v>
      </c>
      <c r="AH87" t="str">
        <v>No existe</v>
      </c>
      <c r="AK87" t="str">
        <v>Culminado 100%</v>
      </c>
      <c r="AN87" t="str" xml:space="preserve">
        <v xml:space="preserve">FALLA EN IMPRESORAS _x000d_
•	se le reinician los servicios a la pos, por favor validar, sin embargo solicitar revisión de la impresora por parte del técnico que visita la tienda.</v>
      </c>
      <c r="AO87">
        <v>0.3333333333333333</v>
      </c>
      <c r="AP87">
        <v>0.875</v>
      </c>
    </row>
    <row r="88" xml:space="preserve">
      <c r="A88">
        <v>585790</v>
      </c>
      <c r="B88" t="str">
        <f>VLOOKUP(G88,DetalleTiendas!A$2:S$1777,3,FALSE)</f>
        <v>SUPERMERCADOS</v>
      </c>
      <c r="C88" t="str">
        <f>VLOOKUP(G88,DetalleTiendas!A$2:S$1777,4,FALSE)</f>
        <v>EDS JUMBO</v>
      </c>
      <c r="D88" t="str">
        <f>VLOOKUP(G88,DetalleTiendas!A$2:S$1777,5,FALSE)</f>
        <v>BOGOTA</v>
      </c>
      <c r="E88" t="str">
        <v>ENLACES</v>
      </c>
      <c r="F88" t="str">
        <v>NO</v>
      </c>
      <c r="G88" t="str">
        <v>Z145 AV CIUDAD DE CALI</v>
      </c>
      <c r="I88" t="str">
        <v>Redes y Comunicaciones-NIVEL 2 - COL</v>
      </c>
      <c r="J88" t="str">
        <v>Guillermo Gutierrez</v>
      </c>
      <c r="K88" t="str">
        <v>CERRADO</v>
      </c>
      <c r="L88" t="str">
        <v>CERRADO</v>
      </c>
      <c r="M88" t="str">
        <v>MEDIA</v>
      </c>
      <c r="N88">
        <v>45389</v>
      </c>
      <c r="O88">
        <v>0.6666666666666666</v>
      </c>
      <c r="P88" t="str">
        <f>TEXT(N88,"MMMM")</f>
        <v>abril</v>
      </c>
      <c r="Q88" t="str">
        <f>TEXT(N88,"aaaa")</f>
        <v>domingo</v>
      </c>
      <c r="R88">
        <v>45390</v>
      </c>
      <c r="S88">
        <v>0.33194444444444443</v>
      </c>
      <c r="T88">
        <v>0.5416666666666666</v>
      </c>
      <c r="U88">
        <f>((R88+T88) - (N88+O88))*24*60</f>
        <v>1260</v>
      </c>
      <c r="V88" t="str">
        <f>SINGLE(IF(N88 * O88 * R88 * T88 * AO88 * AP88 = 0, "", LET(_xlpm.inicio, N88 + O88, _xlpm.fin, R88 + T88, _xlpm.dias, REDUCE(0, SEQUENCE(1 + INT(SINGLE(_xlpm.fin) - SINGLE(_xlpm.inicio)), 1, 0, 1), LAMBDA(_xlpm.acum,_xlpm.d, LET(_xlpm.dia, TRUNC(SINGLE(_xlpm.inicio)) + SINGLE(_xlpm.d), _xlpm.horaIni, IF(SINGLE(_xlpm.d) = 0, MAX(_xlpm.inicio, SINGLE(_xlpm.dia) + AO88), SINGLE(_xlpm.dia) + AO88), _xlpm.horaFin, IF(SINGLE(_xlpm.d) = INT(SINGLE(_xlpm.fin) - SINGLE(_xlpm.inicio)), MIN(_xlpm.fin, SINGLE(_xlpm.dia) + AP88), SINGLE(_xlpm.dia) + AP88), _xlpm.tiempo, MAX(0, SINGLE(_xlpm.horaFin) - SINGLE(_xlpm.horaIni)), SINGLE(_xlpm.acum) + SINGLE(_xlpm.tiempo)))), TEXT(SINGLE(_xlpm.dias), "h:mm"))))</f>
        <v>5:00</v>
      </c>
      <c r="W88" t="e">
        <f>TEXT((N88+S88) - (N88+O88), "h:mm")</f>
        <v>#VALUE!</v>
      </c>
      <c r="X88" t="str">
        <v>CAIDA ENLACES</v>
      </c>
      <c r="Y88" t="str">
        <v>Red / Enlace / Proveedor</v>
      </c>
      <c r="Z88" t="str">
        <v>CORTE DE FIBRA PROVEEDOR - CIRION</v>
      </c>
      <c r="AA88" t="str">
        <v>Proveedor - Red/Infraestructura</v>
      </c>
      <c r="AB88" t="str">
        <v>SI</v>
      </c>
      <c r="AC88" t="str">
        <v>NO</v>
      </c>
      <c r="AD88" t="str">
        <v>NO</v>
      </c>
      <c r="AE88" t="str">
        <v>NO</v>
      </c>
      <c r="AF88" t="str">
        <v>EXTERNO</v>
      </c>
      <c r="AG88" t="str">
        <v>PROVEEDOR</v>
      </c>
      <c r="AH88" t="str">
        <v>Ajuste por parte del Proveedor</v>
      </c>
      <c r="AK88" t="str">
        <v>Culminado 100%</v>
      </c>
      <c r="AN88" t="str" xml:space="preserve">
        <v xml:space="preserve">FALLA ENLACE CAÍDO | FALLA ENLACE CAÍDO_x000d_
•        Lentitud en consulta cliente POS y aplicaciones EASY._x000d_
*        Se presento una novedad de corte de fibra por parte del proveedor de CIRION la cual fue reportada en el momento en que se presentó la falla y se escaló al proveedor que intervenido en la reparación y solución, actualmente se encuentra operativa desde el 9 de abril. </v>
      </c>
      <c r="AO88">
        <v>0.3333333333333333</v>
      </c>
      <c r="AP88">
        <v>0.875</v>
      </c>
    </row>
    <row r="89" xml:space="preserve">
      <c r="A89">
        <v>584861</v>
      </c>
      <c r="B89" t="str">
        <f>VLOOKUP(G89,DetalleTiendas!A$2:S$1777,3,FALSE)</f>
        <v>SUPERMERCADOS</v>
      </c>
      <c r="C89" t="str">
        <f>VLOOKUP(G89,DetalleTiendas!A$2:S$1777,4,FALSE)</f>
        <v>JUMBO</v>
      </c>
      <c r="D89" t="str">
        <f>VLOOKUP(G89,DetalleTiendas!A$2:S$1777,5,FALSE)</f>
        <v>OCCIDENTE</v>
      </c>
      <c r="E89" t="str">
        <v>POS</v>
      </c>
      <c r="F89" t="str">
        <v>SI</v>
      </c>
      <c r="G89" t="str">
        <v>J013 VALLE DE LILI</v>
      </c>
      <c r="I89" t="str">
        <v>Soporte_Onsite_REG_Occidente_SM Colombia</v>
      </c>
      <c r="J89" t="str">
        <v>Miguel Caicedo</v>
      </c>
      <c r="K89" t="str">
        <v>ABIERTO</v>
      </c>
      <c r="L89" t="str">
        <v>CERRADO</v>
      </c>
      <c r="M89" t="str">
        <v>MEDIA</v>
      </c>
      <c r="N89">
        <v>45389</v>
      </c>
      <c r="O89">
        <v>0.5319444444444444</v>
      </c>
      <c r="P89" t="str">
        <f>TEXT(N89,"MMMM")</f>
        <v>abril</v>
      </c>
      <c r="Q89" t="str">
        <f>TEXT(N89,"aaaa")</f>
        <v>domingo</v>
      </c>
      <c r="R89">
        <v>45390</v>
      </c>
      <c r="S89">
        <v>0.5451388888888888</v>
      </c>
      <c r="T89">
        <v>0.3576388888888889</v>
      </c>
      <c r="U89">
        <f>((R89+T89) - (N89+O89))*24*60</f>
        <v>1188.9999999990687</v>
      </c>
      <c r="V89" t="str">
        <f>SINGLE(IF(N89 * O89 * R89 * T89 * AO89 * AP89 = 0, "", LET(_xlpm.inicio, N89 + O89, _xlpm.fin, R89 + T89, _xlpm.dias, REDUCE(0, SEQUENCE(1 + INT(SINGLE(_xlpm.fin) - SINGLE(_xlpm.inicio)), 1, 0, 1), LAMBDA(_xlpm.acum,_xlpm.d, LET(_xlpm.dia, TRUNC(SINGLE(_xlpm.inicio)) + SINGLE(_xlpm.d), _xlpm.horaIni, IF(SINGLE(_xlpm.d) = 0, MAX(_xlpm.inicio, SINGLE(_xlpm.dia) + AO89), SINGLE(_xlpm.dia) + AO89), _xlpm.horaFin, IF(SINGLE(_xlpm.d) = INT(SINGLE(_xlpm.fin) - SINGLE(_xlpm.inicio)), MIN(_xlpm.fin, SINGLE(_xlpm.dia) + AP89), SINGLE(_xlpm.dia) + AP89), _xlpm.tiempo, MAX(0, SINGLE(_xlpm.horaFin) - SINGLE(_xlpm.horaIni)), SINGLE(_xlpm.acum) + SINGLE(_xlpm.tiempo)))), TEXT(SINGLE(_xlpm.dias), "h:mm"))))</f>
        <v>8:14</v>
      </c>
      <c r="W89" t="str">
        <f>TEXT((N89+S89) - (N89+O89), "h:mm")</f>
        <v>0:19</v>
      </c>
      <c r="X89" t="str">
        <v>POS SCO BLOQUEADAS NO SINCRONIZAN</v>
      </c>
      <c r="Y89" t="str">
        <v>Software / Actualización</v>
      </c>
      <c r="Z89" t="str">
        <v>FALLA - POS</v>
      </c>
      <c r="AA89" t="str">
        <v>Software / Actualización</v>
      </c>
      <c r="AB89" t="str">
        <v>SI</v>
      </c>
      <c r="AC89" t="str">
        <v>NO</v>
      </c>
      <c r="AD89" t="str">
        <v>NO</v>
      </c>
      <c r="AE89" t="str">
        <v>NO</v>
      </c>
      <c r="AF89" t="str">
        <v>INTERNO</v>
      </c>
      <c r="AG89" t="str">
        <v>SISTEMAS</v>
      </c>
      <c r="AH89" t="str">
        <v>reinicio equipos</v>
      </c>
      <c r="AK89" t="str">
        <v>Culminado 100%</v>
      </c>
      <c r="AN89" t="str" xml:space="preserve">
        <v xml:space="preserve">POS SCO BLOQUEADAS NO SINCRONIZAN_x000d_
•	POS SCO bloqueadas no sincronizan UUNN._x000d_
*	Se realiza la visita al local y se identifica la falla. Se procede hacer contacto con @Ivan Pulido, quien nos da instrucciones de verificación para identificar la falla. El POS presenta error, el cual se deja como imagen. Se procede a descartar la novedad, se inicia el POS, se identifica si sube sin novedad, se para el POS, se reinicia el equipo completo, se verifica que el SCO trabaje sin novedad. Se hace entrega de las POS funcionales a GTE de la Tienda y al Regional (Carmen). </v>
      </c>
      <c r="AO89">
        <v>0.3333333333333333</v>
      </c>
      <c r="AP89">
        <v>0.875</v>
      </c>
    </row>
    <row r="90" xml:space="preserve">
      <c r="A90">
        <v>584864</v>
      </c>
      <c r="B90" t="str">
        <f>VLOOKUP(G90,DetalleTiendas!A$2:S$1777,3,FALSE)</f>
        <v>MEJORAMIENTO DEL HOGAR</v>
      </c>
      <c r="C90" t="str">
        <f>VLOOKUP(G90,DetalleTiendas!A$2:S$1777,4,FALSE)</f>
        <v>MEJORAMIENTO DEL HOGAR</v>
      </c>
      <c r="D90" t="str">
        <f>VLOOKUP(G90,DetalleTiendas!A$2:S$1777,5,FALSE)</f>
        <v>MEJORAMIENTO DEL HOGAR</v>
      </c>
      <c r="E90" t="str">
        <v>POS</v>
      </c>
      <c r="F90" t="str">
        <v>NO</v>
      </c>
      <c r="G90" t="str">
        <v>MEJORAMIENTO DEL HOGAR</v>
      </c>
      <c r="I90" t="str">
        <v>Aplicaciones de Tienda-Aplicaciones MDH Colombia</v>
      </c>
      <c r="J90" t="str">
        <v>Diego Mahecha</v>
      </c>
      <c r="K90" t="str">
        <v>CERRADO</v>
      </c>
      <c r="L90" t="str">
        <v>CERRADO</v>
      </c>
      <c r="M90" t="str">
        <v>ALTA</v>
      </c>
      <c r="N90">
        <v>45389</v>
      </c>
      <c r="O90">
        <v>0.3958333333333333</v>
      </c>
      <c r="P90" t="str">
        <f>TEXT(N90,"MMMM")</f>
        <v>abril</v>
      </c>
      <c r="Q90" t="str">
        <f>TEXT(N90,"aaaa")</f>
        <v>domingo</v>
      </c>
      <c r="R90">
        <v>45389</v>
      </c>
      <c r="S90">
        <v>0.4284722222222222</v>
      </c>
      <c r="T90">
        <v>0.5</v>
      </c>
      <c r="U90">
        <f>((R90+T90) - (N90+O90))*24*60</f>
        <v>149.99999999650754</v>
      </c>
      <c r="V90" t="str">
        <f>SINGLE(IF(N90 * O90 * R90 * T90 * AO90 * AP90 = 0, "", LET(_xlpm.inicio, N90 + O90, _xlpm.fin, R90 + T90, _xlpm.dias, REDUCE(0, SEQUENCE(1 + INT(SINGLE(_xlpm.fin) - SINGLE(_xlpm.inicio)), 1, 0, 1), LAMBDA(_xlpm.acum,_xlpm.d, LET(_xlpm.dia, TRUNC(SINGLE(_xlpm.inicio)) + SINGLE(_xlpm.d), _xlpm.horaIni, IF(SINGLE(_xlpm.d) = 0, MAX(_xlpm.inicio, SINGLE(_xlpm.dia) + AO90), SINGLE(_xlpm.dia) + AO90), _xlpm.horaFin, IF(SINGLE(_xlpm.d) = INT(SINGLE(_xlpm.fin) - SINGLE(_xlpm.inicio)), MIN(_xlpm.fin, SINGLE(_xlpm.dia) + AP90), SINGLE(_xlpm.dia) + AP90), _xlpm.tiempo, MAX(0, SINGLE(_xlpm.horaFin) - SINGLE(_xlpm.horaIni)), SINGLE(_xlpm.acum) + SINGLE(_xlpm.tiempo)))), TEXT(SINGLE(_xlpm.dias), "h:mm"))))</f>
        <v>2:30</v>
      </c>
      <c r="W90" t="str">
        <f>TEXT((N90+S90) - (N90+O90), "h:mm")</f>
        <v>0:47</v>
      </c>
      <c r="X90" t="str">
        <v>LENTITUD EN LAS POS</v>
      </c>
      <c r="Y90" t="str">
        <v>Software / Actualización</v>
      </c>
      <c r="Z90" t="str">
        <v>NOVEDAD POD DPC</v>
      </c>
      <c r="AA90" t="str">
        <v>Software / Actualización</v>
      </c>
      <c r="AB90" t="str">
        <v>SI</v>
      </c>
      <c r="AC90" t="str">
        <v>NO</v>
      </c>
      <c r="AD90" t="str">
        <v>NO</v>
      </c>
      <c r="AE90" t="str">
        <v>SI</v>
      </c>
      <c r="AF90" t="str">
        <v>SISTEMAS</v>
      </c>
      <c r="AG90" t="str">
        <v>SISTEMAS</v>
      </c>
      <c r="AH90" t="str">
        <v>reinicio ApiCEM; CEM5 y el Loyaltyauth</v>
      </c>
      <c r="AK90" t="str">
        <v>Culminado 100%</v>
      </c>
      <c r="AN90" t="str" xml:space="preserve">
        <v xml:space="preserve">FALLA A NIVEL NACIONAL EASY_x000d_
•	Lentitud en consulta cliente POS y aplicaciones EASY._x000d_
*	Se presento novedad con aplicación CEM, se reinició Api CEM, CEM5 y el Loyaltyauth se rescataron logs y se escalo a NCR. los servicios se restablecieron a las 10:30 am del 7 de abril de 2024. _x000d_
- El día 7 de abril se registra afectación para la aplicación del ecosistema NCR CEM5 (Aplicación centralizadora de clientes). El primer hecho registrado es la no consulta de clientes desde una POS. Se detecta inestabilidad en el servicio mediante la no consulta de clientes desde una POS en una tienda. Una vez se detecta que no hay consulta, se realiza las revisiones a la aplicación web y desde allí tampoco había accesos. Una vez detectada esta inestabilidad, se procede a reiniciar el POD que se encuentra en contenderos Rancher. Una vez reiniciado, se visualiza normalidad en la operación y acceso a la aplicación. EL RESOLUTOR NO ENTREGA DETALLES DE HORA DE SOLUCIÓN_x000d_
</v>
      </c>
      <c r="AO90">
        <v>0.3333333333333333</v>
      </c>
      <c r="AP90">
        <v>0.875</v>
      </c>
    </row>
    <row r="91" xml:space="preserve">
      <c r="A91">
        <v>586945</v>
      </c>
      <c r="B91" t="str">
        <f>VLOOKUP(G91,DetalleTiendas!A$2:S$1777,3,FALSE)</f>
        <v>SUPERMERCADOS</v>
      </c>
      <c r="C91" t="str">
        <f>VLOOKUP(G91,DetalleTiendas!A$2:S$1777,4,FALSE)</f>
        <v>METRO</v>
      </c>
      <c r="D91" t="str">
        <f>VLOOKUP(G91,DetalleTiendas!A$2:S$1777,5,FALSE)</f>
        <v>BOGOTA</v>
      </c>
      <c r="E91" t="str">
        <v>ENLACES</v>
      </c>
      <c r="F91" t="str">
        <v>NO</v>
      </c>
      <c r="G91" t="str">
        <v>M073 MOSQUERA</v>
      </c>
      <c r="I91" t="str">
        <v>Redes y Comunicaciones-NIVEL 2 - COL</v>
      </c>
      <c r="J91" t="str">
        <v>Guillermo Gutierrez</v>
      </c>
      <c r="K91" t="str">
        <v>CERRADO</v>
      </c>
      <c r="L91" t="str">
        <v>CERRADO</v>
      </c>
      <c r="M91" t="str">
        <v>MEDIA</v>
      </c>
      <c r="N91">
        <v>45390</v>
      </c>
      <c r="O91">
        <v>0.6527777777777778</v>
      </c>
      <c r="P91" t="str">
        <f>TEXT(N91,"MMMM")</f>
        <v>abril</v>
      </c>
      <c r="Q91" t="str">
        <f>TEXT(N91,"aaaa")</f>
        <v>lunes</v>
      </c>
      <c r="R91">
        <v>45390</v>
      </c>
      <c r="S91">
        <v>0.6597222222222222</v>
      </c>
      <c r="T91">
        <v>0.8194444444444444</v>
      </c>
      <c r="U91">
        <f>((R91+T91) - (N91+O91))*24*60</f>
        <v>239.99999999650754</v>
      </c>
      <c r="V91" t="str">
        <f>SINGLE(IF(N91 * O91 * R91 * T91 * AO91 * AP91 = 0, "", LET(_xlpm.inicio, N91 + O91, _xlpm.fin, R91 + T91, _xlpm.dias, REDUCE(0, SEQUENCE(1 + INT(SINGLE(_xlpm.fin) - SINGLE(_xlpm.inicio)), 1, 0, 1), LAMBDA(_xlpm.acum,_xlpm.d, LET(_xlpm.dia, TRUNC(SINGLE(_xlpm.inicio)) + SINGLE(_xlpm.d), _xlpm.horaIni, IF(SINGLE(_xlpm.d) = 0, MAX(_xlpm.inicio, SINGLE(_xlpm.dia) + AO91), SINGLE(_xlpm.dia) + AO91), _xlpm.horaFin, IF(SINGLE(_xlpm.d) = INT(SINGLE(_xlpm.fin) - SINGLE(_xlpm.inicio)), MIN(_xlpm.fin, SINGLE(_xlpm.dia) + AP91), SINGLE(_xlpm.dia) + AP91), _xlpm.tiempo, MAX(0, SINGLE(_xlpm.horaFin) - SINGLE(_xlpm.horaIni)), SINGLE(_xlpm.acum) + SINGLE(_xlpm.tiempo)))), TEXT(SINGLE(_xlpm.dias), "h:mm"))))</f>
        <v>4:00</v>
      </c>
      <c r="W91" t="str">
        <f>TEXT((N91+S91) - (N91+O91), "h:mm")</f>
        <v>0:10</v>
      </c>
      <c r="X91" t="str">
        <v>FALLA DE ENLACES, ENLACES CAÍDOS</v>
      </c>
      <c r="Y91" t="str">
        <v>Red / Enlace / Proveedor</v>
      </c>
      <c r="Z91" t="str">
        <v xml:space="preserve">CAIDA DE ENLACES PROVEEDOR - ETB </v>
      </c>
      <c r="AA91" t="str">
        <v>Proveedor - Red/Infraestructura</v>
      </c>
      <c r="AB91" t="str">
        <v>SI</v>
      </c>
      <c r="AC91" t="str">
        <v>NO</v>
      </c>
      <c r="AD91" t="str">
        <v>NO</v>
      </c>
      <c r="AE91" t="str">
        <v>NO</v>
      </c>
      <c r="AF91" t="str">
        <v xml:space="preserve">EXTERNO </v>
      </c>
      <c r="AG91" t="str">
        <v>PROVEEDOR</v>
      </c>
      <c r="AH91" t="str">
        <v>Ajuste por parte del Proveedor</v>
      </c>
      <c r="AK91" t="str">
        <v>Culminado 100%</v>
      </c>
      <c r="AN91" t="str" xml:space="preserve">
        <v xml:space="preserve">FALLA DE ENLACES, ENLACES CAÍDOS_x000d_
•	Se encuentra novedad con los dos enlaces la mpls de etb falla y la tienda queda por el enlace de internet de claro, este en las horas tiene una falla de una masiva en la zona la cual es superada después de 4 horas y la tienda vuelve a queda en línea por medio del enlace de internet, actualmente la tienda está operativa.</v>
      </c>
      <c r="AO91">
        <v>0.3333333333333333</v>
      </c>
      <c r="AP91">
        <v>0.875</v>
      </c>
    </row>
    <row r="92" xml:space="preserve">
      <c r="A92">
        <v>585803</v>
      </c>
      <c r="B92" t="e">
        <f>VLOOKUP(G92,DetalleTiendas!A$2:S$1777,3,FALSE)</f>
        <v>#N/A</v>
      </c>
      <c r="C92" t="e">
        <f>VLOOKUP(G92,DetalleTiendas!A$2:S$1777,4,FALSE)</f>
        <v>#N/A</v>
      </c>
      <c r="D92" t="e">
        <f>VLOOKUP(G92,DetalleTiendas!A$2:S$1777,5,FALSE)</f>
        <v>#N/A</v>
      </c>
      <c r="E92" t="str">
        <v>POS</v>
      </c>
      <c r="F92" t="str">
        <v>SI</v>
      </c>
      <c r="G92" t="str">
        <v>MEJORAMIENTO DEL HOGAR;E802 AMERICAS;E014 CALLE 170</v>
      </c>
      <c r="I92" t="str">
        <v>Aplicaciones MDH_POS_ARS_Nivel1_Colombia</v>
      </c>
      <c r="J92" t="str">
        <v>Luis Alejandro Medina</v>
      </c>
      <c r="K92" t="str">
        <v>CERRADO</v>
      </c>
      <c r="L92" t="str">
        <v>CERRADO</v>
      </c>
      <c r="M92" t="str">
        <v>ALTA</v>
      </c>
      <c r="N92">
        <v>45390</v>
      </c>
      <c r="O92">
        <v>0.3645833333333333</v>
      </c>
      <c r="P92" t="str">
        <f>TEXT(N92,"MMMM")</f>
        <v>abril</v>
      </c>
      <c r="Q92" t="str">
        <f>TEXT(N92,"aaaa")</f>
        <v>lunes</v>
      </c>
      <c r="R92">
        <v>45390</v>
      </c>
      <c r="S92">
        <v>0.3888888888888889</v>
      </c>
      <c r="T92">
        <v>0.5</v>
      </c>
      <c r="U92">
        <f>((R92+T92) - (N92+O92))*24*60</f>
        <v>194.99999999650754</v>
      </c>
      <c r="V92" t="str">
        <f>SINGLE(IF(N92 * O92 * R92 * T92 * AO92 * AP92 = 0, "", LET(_xlpm.inicio, N92 + O92, _xlpm.fin, R92 + T92, _xlpm.dias, REDUCE(0, SEQUENCE(1 + INT(SINGLE(_xlpm.fin) - SINGLE(_xlpm.inicio)), 1, 0, 1), LAMBDA(_xlpm.acum,_xlpm.d, LET(_xlpm.dia, TRUNC(SINGLE(_xlpm.inicio)) + SINGLE(_xlpm.d), _xlpm.horaIni, IF(SINGLE(_xlpm.d) = 0, MAX(_xlpm.inicio, SINGLE(_xlpm.dia) + AO92), SINGLE(_xlpm.dia) + AO92), _xlpm.horaFin, IF(SINGLE(_xlpm.d) = INT(SINGLE(_xlpm.fin) - SINGLE(_xlpm.inicio)), MIN(_xlpm.fin, SINGLE(_xlpm.dia) + AP92), SINGLE(_xlpm.dia) + AP92), _xlpm.tiempo, MAX(0, SINGLE(_xlpm.horaFin) - SINGLE(_xlpm.horaIni)), SINGLE(_xlpm.acum) + SINGLE(_xlpm.tiempo)))), TEXT(SINGLE(_xlpm.dias), "h:mm"))))</f>
        <v>3:15</v>
      </c>
      <c r="W92" t="str">
        <f>TEXT((N92+S92) - (N92+O92), "h:mm")</f>
        <v>0:35</v>
      </c>
      <c r="X92" t="str">
        <v>FALLA CAJAS BLOQUEADAS</v>
      </c>
      <c r="Y92" t="str">
        <v>Software / Actualización</v>
      </c>
      <c r="Z92" t="str">
        <v>PROBLEMAS EN EL POD - APLICACION CEM</v>
      </c>
      <c r="AA92" t="str">
        <v>Software / Actualización</v>
      </c>
      <c r="AB92" t="str">
        <v>SI</v>
      </c>
      <c r="AC92" t="str">
        <v>NO</v>
      </c>
      <c r="AD92" t="str">
        <v>NO</v>
      </c>
      <c r="AE92" t="str">
        <v>NO</v>
      </c>
      <c r="AF92" t="str">
        <v>INTERNO</v>
      </c>
      <c r="AG92" t="str">
        <v>NEGOCIO</v>
      </c>
      <c r="AH92" t="str">
        <v>enviar una nueva versión del servicio LoyaltyWSDL ; se reinicia el pod del servicio y el pod de la aplicación</v>
      </c>
      <c r="AK92" t="str">
        <v>Culminado 100%</v>
      </c>
      <c r="AN92" t="str" xml:space="preserve">
        <v xml:space="preserve">FALLA CAJAS BLOQUEADAS_x000d_
•	al momento de ingresar puntos queda procesando por 6 minutos._x000d_
*	día 8 de abril se registra afectación para la aplicación del ecosistema NCR CEM5 (Aplicación centralizadora de clientes). El primer hecho registrado es la no consulta de clientes desde una POS. Se detecta inestabilidad en el servicio mediante la no consulta de clientes desde una POS en una tienda. Una vez se detecta que no hay consulta, se realiza las revisiones a la aplicación web y desde allí tampoco había accesos. Una vez detectada esta inestabilidad, se procede a reiniciar el POD que se encuentra en contenderos Rancher. Una vez reiniciado, se visualiza normalidad en la operación y acceso a la aplicación. Sin embargo, adicionalmente se contacta con el proveedor NCR y se encuentra que existe un script que tiene un costo muy alto a nivel de sql y este procede a enviar una nueva versión del servicio LoyaltyWSDL. Se despliega servicio LoyaltyWSDL, se reinicia el POD del servicio y el POD de la aplicación y la operación retorna a la normalidad. _x000d_
</v>
      </c>
      <c r="AO92">
        <v>0.3333333333333333</v>
      </c>
      <c r="AP92">
        <v>0.875</v>
      </c>
    </row>
    <row r="93" xml:space="preserve">
      <c r="A93">
        <v>577301</v>
      </c>
      <c r="B93" t="str">
        <f>VLOOKUP(G93,DetalleTiendas!A$2:S$1777,3,FALSE)</f>
        <v>SUPERMERCADOS</v>
      </c>
      <c r="C93" t="str">
        <f>VLOOKUP(G93,DetalleTiendas!A$2:S$1777,4,FALSE)</f>
        <v>METRO</v>
      </c>
      <c r="D93" t="str">
        <f>VLOOKUP(G93,DetalleTiendas!A$2:S$1777,5,FALSE)</f>
        <v>BOGOTA</v>
      </c>
      <c r="E93" t="str">
        <v>ENLACES</v>
      </c>
      <c r="F93" t="str">
        <v>NO</v>
      </c>
      <c r="G93" t="str">
        <v>M026 BANDERAS</v>
      </c>
      <c r="I93" t="str">
        <v>Redes y Comunicaciones -Nivel 2 - COL</v>
      </c>
      <c r="J93" t="str">
        <v>Guillermo Gutierrez</v>
      </c>
      <c r="K93" t="str">
        <v>ABIERTO</v>
      </c>
      <c r="L93" t="str">
        <v>CERRADO</v>
      </c>
      <c r="M93" t="str">
        <v>MEDIA</v>
      </c>
      <c r="N93">
        <v>45393</v>
      </c>
      <c r="O93">
        <v>0.38333333333333336</v>
      </c>
      <c r="P93" t="str">
        <f>TEXT(N93,"MMMM")</f>
        <v>abril</v>
      </c>
      <c r="Q93" t="str">
        <f>TEXT(N93,"aaaa")</f>
        <v>jueves</v>
      </c>
      <c r="R93">
        <v>45393</v>
      </c>
      <c r="S93">
        <v>0.3958333333333333</v>
      </c>
      <c r="T93">
        <v>0.6756944444444445</v>
      </c>
      <c r="U93">
        <f>((R93+T93) - (N93+O93))*24*60</f>
        <v>420.99999999976717</v>
      </c>
      <c r="V93" t="str">
        <f>SINGLE(IF(N93 * O93 * R93 * T93 * AO93 * AP93 = 0, "", LET(_xlpm.inicio, N93 + O93, _xlpm.fin, R93 + T93, _xlpm.dias, REDUCE(0, SEQUENCE(1 + INT(SINGLE(_xlpm.fin) - SINGLE(_xlpm.inicio)), 1, 0, 1), LAMBDA(_xlpm.acum,_xlpm.d, LET(_xlpm.dia, TRUNC(SINGLE(_xlpm.inicio)) + SINGLE(_xlpm.d), _xlpm.horaIni, IF(SINGLE(_xlpm.d) = 0, MAX(_xlpm.inicio, SINGLE(_xlpm.dia) + AO93), SINGLE(_xlpm.dia) + AO93), _xlpm.horaFin, IF(SINGLE(_xlpm.d) = INT(SINGLE(_xlpm.fin) - SINGLE(_xlpm.inicio)), MIN(_xlpm.fin, SINGLE(_xlpm.dia) + AP93), SINGLE(_xlpm.dia) + AP93), _xlpm.tiempo, MAX(0, SINGLE(_xlpm.horaFin) - SINGLE(_xlpm.horaIni)), SINGLE(_xlpm.acum) + SINGLE(_xlpm.tiempo)))), TEXT(SINGLE(_xlpm.dias), "h:mm"))))</f>
        <v>7:01</v>
      </c>
      <c r="W93" t="str">
        <f>TEXT((N93+S93) - (N93+O93), "h:mm")</f>
        <v>0:18</v>
      </c>
      <c r="X93" t="str">
        <v>FALLA TIENDA SIN COMUNICACIÓN, ENLACE CAÍDO</v>
      </c>
      <c r="Y93" t="str">
        <v>Red / Enlace / Proveedor</v>
      </c>
      <c r="Z93" t="str">
        <v>PROBLEMAS DE CONFIGURACIÓN DE SDWAN</v>
      </c>
      <c r="AA93" t="str">
        <v>Proveedor - Red/Infraestructura</v>
      </c>
      <c r="AB93" t="str">
        <v>NO</v>
      </c>
      <c r="AC93" t="str">
        <v>NO</v>
      </c>
      <c r="AD93" t="str">
        <v>NO</v>
      </c>
      <c r="AE93" t="str">
        <v>NO</v>
      </c>
      <c r="AF93" t="str">
        <v>SISTEMAS</v>
      </c>
      <c r="AG93" t="str">
        <v>SISTEMAS</v>
      </c>
      <c r="AH93" t="str">
        <v>configuracion equipo</v>
      </c>
      <c r="AK93" t="str">
        <v>Culminado 100%</v>
      </c>
      <c r="AN93" t="str" xml:space="preserve">
        <v xml:space="preserve">FALLA TIENDA SIN COMUNICACIÓN, ENLACE CAÍDO_x000d_
•	La tienda cayo por problemas de configuración de SDWAN ocasionado por el personal de seguridad de la información el cual envió un cambio de webfilter desde el manager y cambio una configuración a nivel de sdwan el cual borro una ruta de default Gateway hacia el sdwan members, la solución fue conectarse por consola al Fortinet y agregar la ruta para solucionar el problema de red.</v>
      </c>
      <c r="AO93">
        <v>0.3333333333333333</v>
      </c>
      <c r="AP93">
        <v>0.875</v>
      </c>
    </row>
    <row r="94" xml:space="preserve">
      <c r="A94">
        <v>594453</v>
      </c>
      <c r="B94" t="str">
        <f>VLOOKUP(G94,DetalleTiendas!A$2:S$1777,3,FALSE)</f>
        <v>MEJORAMIENTO DEL HOGAR</v>
      </c>
      <c r="C94" t="str">
        <f>VLOOKUP(G94,DetalleTiendas!A$2:S$1777,4,FALSE)</f>
        <v>MEJORAMIENTO DEL HOGAR</v>
      </c>
      <c r="D94" t="str">
        <f>VLOOKUP(G94,DetalleTiendas!A$2:S$1777,5,FALSE)</f>
        <v>MEJORAMIENTO DEL HOGAR</v>
      </c>
      <c r="E94" t="str">
        <v>POS</v>
      </c>
      <c r="F94" t="str">
        <v>SI</v>
      </c>
      <c r="G94" t="str">
        <v>MEJORAMIENTO DEL HOGAR</v>
      </c>
      <c r="I94" t="str">
        <v>Aplicaciones_POS_ARS_Colombia</v>
      </c>
      <c r="J94" t="str">
        <v>Luis Alejandro Medina</v>
      </c>
      <c r="K94" t="str">
        <v>CERRADO</v>
      </c>
      <c r="L94" t="str">
        <v>CERRADO</v>
      </c>
      <c r="M94" t="str">
        <v>ALTA</v>
      </c>
      <c r="N94">
        <v>45393</v>
      </c>
      <c r="O94">
        <v>0.2916666666666667</v>
      </c>
      <c r="P94" t="str">
        <f>TEXT(N94,"MMMM")</f>
        <v>abril</v>
      </c>
      <c r="Q94" t="str">
        <f>TEXT(N94,"aaaa")</f>
        <v>jueves</v>
      </c>
      <c r="R94">
        <v>45393</v>
      </c>
      <c r="S94">
        <v>0.3645833333333333</v>
      </c>
      <c r="T94">
        <v>0.4583333333333333</v>
      </c>
      <c r="U94">
        <f>((R94+T94) - (N94+O94))*24*60</f>
        <v>240.00000000698492</v>
      </c>
      <c r="V94" t="str">
        <f>SINGLE(IF(N94 * O94 * R94 * T94 * AO94 * AP94 = 0, "", LET(_xlpm.inicio, N94 + O94, _xlpm.fin, R94 + T94, _xlpm.dias, REDUCE(0, SEQUENCE(1 + INT(SINGLE(_xlpm.fin) - SINGLE(_xlpm.inicio)), 1, 0, 1), LAMBDA(_xlpm.acum,_xlpm.d, LET(_xlpm.dia, TRUNC(SINGLE(_xlpm.inicio)) + SINGLE(_xlpm.d), _xlpm.horaIni, IF(SINGLE(_xlpm.d) = 0, MAX(_xlpm.inicio, SINGLE(_xlpm.dia) + AO94), SINGLE(_xlpm.dia) + AO94), _xlpm.horaFin, IF(SINGLE(_xlpm.d) = INT(SINGLE(_xlpm.fin) - SINGLE(_xlpm.inicio)), MIN(_xlpm.fin, SINGLE(_xlpm.dia) + AP94), SINGLE(_xlpm.dia) + AP94), _xlpm.tiempo, MAX(0, SINGLE(_xlpm.horaFin) - SINGLE(_xlpm.horaIni)), SINGLE(_xlpm.acum) + SINGLE(_xlpm.tiempo)))), TEXT(SINGLE(_xlpm.dias), "h:mm"))))</f>
        <v>3:00</v>
      </c>
      <c r="W94" t="str">
        <f>TEXT((N94+S94) - (N94+O94), "h:mm")</f>
        <v>1:45</v>
      </c>
      <c r="X94" t="str">
        <v>FALLAS CON LA FACTURACIÓN ELÉCTRONICA</v>
      </c>
      <c r="Y94" t="str">
        <v>Software / Actualización</v>
      </c>
      <c r="Z94" t="str">
        <v>FALLA EN FACTURADOR</v>
      </c>
      <c r="AA94" t="str">
        <v>Software / Actualización</v>
      </c>
      <c r="AB94" t="str">
        <v>SI</v>
      </c>
      <c r="AC94" t="str">
        <v>NO</v>
      </c>
      <c r="AD94" t="str">
        <v>NO</v>
      </c>
      <c r="AE94" t="str">
        <v>NO</v>
      </c>
      <c r="AF94" t="str">
        <v>INTERNO</v>
      </c>
      <c r="AG94" t="str">
        <v>SISTEMAS</v>
      </c>
      <c r="AH94" t="str">
        <v>Mejora Actualizacion Sistema</v>
      </c>
      <c r="AK94" t="str">
        <v>Culminado 100%</v>
      </c>
      <c r="AN94" t="str" xml:space="preserve">
        <v xml:space="preserve">FALLA EN FACTURADOR_x000d_
•        falla con el facturador electrónico al momento de expedir factura, se demora mas de lo debido (4 min)._x000d_
*        se hace reinicio y se habla con el facturador para corregir, se deja en funcionamiento.</v>
      </c>
      <c r="AO94">
        <v>0.3333333333333333</v>
      </c>
      <c r="AP94">
        <v>0.875</v>
      </c>
    </row>
    <row r="95" xml:space="preserve">
      <c r="A95">
        <v>595880</v>
      </c>
      <c r="B95" t="str">
        <f>VLOOKUP(G95,DetalleTiendas!A$2:S$1777,3,FALSE)</f>
        <v>SUPERMERCADOS</v>
      </c>
      <c r="C95" t="str">
        <f>VLOOKUP(G95,DetalleTiendas!A$2:S$1777,4,FALSE)</f>
        <v>CD SUPERMERCADOS</v>
      </c>
      <c r="D95" t="str">
        <f>VLOOKUP(G95,DetalleTiendas!A$2:S$1777,5,FALSE)</f>
        <v>COSTA</v>
      </c>
      <c r="E95" t="str">
        <v>Genesix</v>
      </c>
      <c r="F95" t="str">
        <v>N/A</v>
      </c>
      <c r="G95" t="str">
        <v>L122 BQUILLA|CROSS DOCKING SECOS</v>
      </c>
      <c r="I95" t="str">
        <v>Soporte de Campo_Lexmark_Colombia</v>
      </c>
      <c r="J95" t="str">
        <v>Fredy Giovanny Ortiz</v>
      </c>
      <c r="K95" t="str">
        <v>CERRADO</v>
      </c>
      <c r="L95" t="str">
        <v>CERRADO</v>
      </c>
      <c r="M95" t="str">
        <v>MEDIA</v>
      </c>
      <c r="N95">
        <v>45393</v>
      </c>
      <c r="O95">
        <v>0.625</v>
      </c>
      <c r="P95" t="str">
        <f>TEXT(N95,"MMMM")</f>
        <v>abril</v>
      </c>
      <c r="Q95" t="str">
        <f>TEXT(N95,"aaaa")</f>
        <v>jueves</v>
      </c>
      <c r="R95">
        <v>45393</v>
      </c>
      <c r="S95">
        <v>0.6458333333333334</v>
      </c>
      <c r="T95">
        <v>0.7291666666666666</v>
      </c>
      <c r="U95">
        <f>((R95+T95) - (N95+O95))*24*60</f>
        <v>149.99999999650754</v>
      </c>
      <c r="V95" t="str">
        <f>SINGLE(IF(N95 * O95 * R95 * T95 * AO95 * AP95 = 0, "", LET(_xlpm.inicio, N95 + O95, _xlpm.fin, R95 + T95, _xlpm.dias, REDUCE(0, SEQUENCE(1 + INT(SINGLE(_xlpm.fin) - SINGLE(_xlpm.inicio)), 1, 0, 1), LAMBDA(_xlpm.acum,_xlpm.d, LET(_xlpm.dia, TRUNC(SINGLE(_xlpm.inicio)) + SINGLE(_xlpm.d), _xlpm.horaIni, IF(SINGLE(_xlpm.d) = 0, MAX(_xlpm.inicio, SINGLE(_xlpm.dia) + AO95), SINGLE(_xlpm.dia) + AO95), _xlpm.horaFin, IF(SINGLE(_xlpm.d) = INT(SINGLE(_xlpm.fin) - SINGLE(_xlpm.inicio)), MIN(_xlpm.fin, SINGLE(_xlpm.dia) + AP95), SINGLE(_xlpm.dia) + AP95), _xlpm.tiempo, MAX(0, SINGLE(_xlpm.horaFin) - SINGLE(_xlpm.horaIni)), SINGLE(_xlpm.acum) + SINGLE(_xlpm.tiempo)))), TEXT(SINGLE(_xlpm.dias), "h:mm"))))</f>
        <v>2:30</v>
      </c>
      <c r="W95" t="str">
        <f>TEXT((N95+S95) - (N95+O95), "h:mm")</f>
        <v>0:30</v>
      </c>
      <c r="X95" t="str">
        <v>FALLA IMPRESION DESDE GENESIX</v>
      </c>
      <c r="Y95" t="str">
        <v>Hardware / Equipos</v>
      </c>
      <c r="Z95" t="str">
        <v>FALLA EN IMPRESORA Lexmark</v>
      </c>
      <c r="AA95" t="str">
        <v>Parametrizacion en curso</v>
      </c>
      <c r="AB95" t="str">
        <v>NO</v>
      </c>
      <c r="AC95" t="str">
        <v>NO</v>
      </c>
      <c r="AD95" t="str">
        <v>SI</v>
      </c>
      <c r="AE95" t="str">
        <v>NO</v>
      </c>
      <c r="AF95" t="str">
        <v>INTERNO</v>
      </c>
      <c r="AG95" t="str">
        <v>SISTEMAS</v>
      </c>
      <c r="AH95" t="str">
        <v>configuracion equipo</v>
      </c>
      <c r="AK95" t="str">
        <v>Culminado 100%</v>
      </c>
      <c r="AN95" t="str" xml:space="preserve">
        <v xml:space="preserve">FALLA EN IMPRESORA_x000d_
•	Buenos días se realiza comunicación con el usuario Cesar Rodríguez, el cual está ubicado en la tienda Plataforma, se configura remotamente y este queda funcionando de forma correcta_x000d_
-       Se establece conexión remota y se reconfigura y la impresora queda operativa.</v>
      </c>
      <c r="AO95">
        <v>0.3333333333333333</v>
      </c>
      <c r="AP95">
        <v>0.875</v>
      </c>
    </row>
    <row r="96" xml:space="preserve">
      <c r="A96">
        <v>597092</v>
      </c>
      <c r="B96" t="str">
        <f>VLOOKUP(G96,DetalleTiendas!A$2:S$1777,3,FALSE)</f>
        <v>SUPERMERCADOS</v>
      </c>
      <c r="C96" t="str">
        <f>VLOOKUP(G96,DetalleTiendas!A$2:S$1777,4,FALSE)</f>
        <v>JUMBO</v>
      </c>
      <c r="D96" t="str">
        <f>VLOOKUP(G96,DetalleTiendas!A$2:S$1777,5,FALSE)</f>
        <v>OCCIDENTE</v>
      </c>
      <c r="E96" t="str">
        <v>CORTE DE ENERGIA</v>
      </c>
      <c r="F96" t="str">
        <v>SI</v>
      </c>
      <c r="G96" t="str">
        <v>J076 UNICENTRO TUNJA</v>
      </c>
      <c r="I96" t="str">
        <v>Soporte_Onsite_REG_ORiente_SM Colombia</v>
      </c>
      <c r="J96" t="str">
        <v>David Higuita</v>
      </c>
      <c r="K96" t="str">
        <v>CERRADO</v>
      </c>
      <c r="L96" t="str">
        <v>CERRADO</v>
      </c>
      <c r="M96" t="str">
        <v>ALTA</v>
      </c>
      <c r="N96">
        <v>45394</v>
      </c>
      <c r="O96">
        <v>0.3458333333333333</v>
      </c>
      <c r="P96" t="str">
        <f>TEXT(N96,"MMMM")</f>
        <v>abril</v>
      </c>
      <c r="Q96" t="str">
        <f>TEXT(N96,"aaaa")</f>
        <v>viernes</v>
      </c>
      <c r="R96">
        <v>45394</v>
      </c>
      <c r="S96">
        <v>0.3458333333333333</v>
      </c>
      <c r="T96">
        <v>0.6180555555555556</v>
      </c>
      <c r="U96">
        <f>((R96+T96) - (N96+O96))*24*60</f>
        <v>391.99999999953434</v>
      </c>
      <c r="V96" t="str">
        <f>SINGLE(IF(N96 * O96 * R96 * T96 * AO96 * AP96 = 0, "", LET(_xlpm.inicio, N96 + O96, _xlpm.fin, R96 + T96, _xlpm.dias, REDUCE(0, SEQUENCE(1 + INT(SINGLE(_xlpm.fin) - SINGLE(_xlpm.inicio)), 1, 0, 1), LAMBDA(_xlpm.acum,_xlpm.d, LET(_xlpm.dia, TRUNC(SINGLE(_xlpm.inicio)) + SINGLE(_xlpm.d), _xlpm.horaIni, IF(SINGLE(_xlpm.d) = 0, MAX(_xlpm.inicio, SINGLE(_xlpm.dia) + AO96), SINGLE(_xlpm.dia) + AO96), _xlpm.horaFin, IF(SINGLE(_xlpm.d) = INT(SINGLE(_xlpm.fin) - SINGLE(_xlpm.inicio)), MIN(_xlpm.fin, SINGLE(_xlpm.dia) + AP96), SINGLE(_xlpm.dia) + AP96), _xlpm.tiempo, MAX(0, SINGLE(_xlpm.horaFin) - SINGLE(_xlpm.horaIni)), SINGLE(_xlpm.acum) + SINGLE(_xlpm.tiempo)))), TEXT(SINGLE(_xlpm.dias), "h:mm"))))</f>
        <v>6:32</v>
      </c>
      <c r="W96" t="str">
        <f>TEXT((N96+S96) - (N96+O96), "h:mm")</f>
        <v>0:00</v>
      </c>
      <c r="X96" t="str">
        <v>CORTE DE ENERGIA</v>
      </c>
      <c r="Y96" t="str">
        <v>Eléctrico / Energía</v>
      </c>
      <c r="Z96" t="str">
        <v>FALLA FLUIDO ELECTRICO</v>
      </c>
      <c r="AA96" t="str">
        <v>Infraestructura - Eléctrica</v>
      </c>
      <c r="AB96" t="str">
        <v>SI</v>
      </c>
      <c r="AC96" t="str">
        <v>SI</v>
      </c>
      <c r="AD96" t="str">
        <v>SI</v>
      </c>
      <c r="AE96" t="str">
        <v>SI</v>
      </c>
      <c r="AF96" t="str">
        <v>EXTERNO</v>
      </c>
      <c r="AG96" t="str">
        <v>PROVEEDOR</v>
      </c>
      <c r="AH96" t="str">
        <v>Restablecimiento UPS</v>
      </c>
      <c r="AK96" t="str">
        <v>Culminado 100%</v>
      </c>
      <c r="AN96" t="str" xml:space="preserve">
        <v xml:space="preserve">FALLA FLUIDO ELECTRICO_x000d_
•	Se deja en funcionamiento el UPS para dejar la tienda en funcionamiento </v>
      </c>
      <c r="AO96">
        <v>0.3333333333333333</v>
      </c>
      <c r="AP96">
        <v>0.875</v>
      </c>
    </row>
    <row r="97" xml:space="preserve">
      <c r="A97">
        <v>600646</v>
      </c>
      <c r="B97" t="str">
        <f>VLOOKUP(G97,DetalleTiendas!A$2:S$1777,3,FALSE)</f>
        <v>SUPERMERCADOS</v>
      </c>
      <c r="C97" t="str">
        <f>VLOOKUP(G97,DetalleTiendas!A$2:S$1777,4,FALSE)</f>
        <v>METRO</v>
      </c>
      <c r="D97" t="str">
        <f>VLOOKUP(G97,DetalleTiendas!A$2:S$1777,5,FALSE)</f>
        <v>COSTA</v>
      </c>
      <c r="E97" t="str">
        <v>CORTE DE ENERGIA</v>
      </c>
      <c r="F97" t="str">
        <v>NO</v>
      </c>
      <c r="G97" t="str">
        <v>M085 MONTERIA</v>
      </c>
      <c r="I97" t="str">
        <v>Mantenimiento_Colombia</v>
      </c>
      <c r="J97" t="str">
        <v>David Higuita</v>
      </c>
      <c r="K97" t="str">
        <v>CERRADO</v>
      </c>
      <c r="L97" t="str">
        <v>CERRADO</v>
      </c>
      <c r="M97" t="str">
        <v>ALTA</v>
      </c>
      <c r="N97">
        <v>45396</v>
      </c>
      <c r="O97">
        <v>0.3541666666666667</v>
      </c>
      <c r="P97" t="str">
        <f>TEXT(N97,"MMMM")</f>
        <v>abril</v>
      </c>
      <c r="Q97" t="str">
        <f>TEXT(N97,"aaaa")</f>
        <v>domingo</v>
      </c>
      <c r="R97">
        <v>45396</v>
      </c>
      <c r="S97">
        <v>0.36875</v>
      </c>
      <c r="T97">
        <v>0.39861111111111114</v>
      </c>
      <c r="U97">
        <f>((R97+T97) - (N97+O97))*24*60</f>
        <v>63.99999999906868</v>
      </c>
      <c r="V97" t="str">
        <f>SINGLE(IF(N97 * O97 * R97 * T97 * AO97 * AP97 = 0, "", LET(_xlpm.inicio, N97 + O97, _xlpm.fin, R97 + T97, _xlpm.dias, REDUCE(0, SEQUENCE(1 + INT(SINGLE(_xlpm.fin) - SINGLE(_xlpm.inicio)), 1, 0, 1), LAMBDA(_xlpm.acum,_xlpm.d, LET(_xlpm.dia, TRUNC(SINGLE(_xlpm.inicio)) + SINGLE(_xlpm.d), _xlpm.horaIni, IF(SINGLE(_xlpm.d) = 0, MAX(_xlpm.inicio, SINGLE(_xlpm.dia) + AO97), SINGLE(_xlpm.dia) + AO97), _xlpm.horaFin, IF(SINGLE(_xlpm.d) = INT(SINGLE(_xlpm.fin) - SINGLE(_xlpm.inicio)), MIN(_xlpm.fin, SINGLE(_xlpm.dia) + AP97), SINGLE(_xlpm.dia) + AP97), _xlpm.tiempo, MAX(0, SINGLE(_xlpm.horaFin) - SINGLE(_xlpm.horaIni)), SINGLE(_xlpm.acum) + SINGLE(_xlpm.tiempo)))), TEXT(SINGLE(_xlpm.dias), "h:mm"))))</f>
        <v>1:04</v>
      </c>
      <c r="W97" t="str">
        <f>TEXT((N97+S97) - (N97+O97), "h:mm")</f>
        <v>0:21</v>
      </c>
      <c r="X97" t="str">
        <v>CORTE DE ENERGIA</v>
      </c>
      <c r="Y97" t="str">
        <v>Eléctrico / Energía</v>
      </c>
      <c r="Z97" t="str">
        <v>FALLA POR PARTE DE LA PLANTA DE ENERGIA EN EL SECTOR</v>
      </c>
      <c r="AA97" t="str">
        <v>Infraestructura - Eléctrica</v>
      </c>
      <c r="AB97" t="str">
        <v>SI</v>
      </c>
      <c r="AC97" t="str">
        <v>SI</v>
      </c>
      <c r="AD97" t="str">
        <v>SI</v>
      </c>
      <c r="AE97" t="str">
        <v>SI</v>
      </c>
      <c r="AF97" t="str">
        <v>EXTERNO</v>
      </c>
      <c r="AG97" t="str">
        <v>PROVEEDOR</v>
      </c>
      <c r="AH97" t="str">
        <v>Restablecimiento UPS</v>
      </c>
      <c r="AK97" t="str">
        <v>Culminado 100%</v>
      </c>
      <c r="AN97" t="str" xml:space="preserve">
        <v xml:space="preserve">CORTE DE ENERGÍA_x000d_
•	Se valida con la planta de energía y el personal de mantenimiento de la tienda, Por parte del personal de la planta de energía restablece el servicio de energía y el personal de mantenimiento de la tienda restablece el servicio las UPS y POS de la tienda.</v>
      </c>
      <c r="AO97">
        <v>0.3333333333333333</v>
      </c>
      <c r="AP97">
        <v>0.875</v>
      </c>
    </row>
    <row r="98" xml:space="preserve">
      <c r="A98">
        <v>603328</v>
      </c>
      <c r="B98" t="str">
        <f>VLOOKUP(G98,DetalleTiendas!A$2:S$1777,3,FALSE)</f>
        <v>SUPERMERCADOS</v>
      </c>
      <c r="C98" t="str">
        <f>VLOOKUP(G98,DetalleTiendas!A$2:S$1777,4,FALSE)</f>
        <v>JUMBO</v>
      </c>
      <c r="D98" t="str">
        <f>VLOOKUP(G98,DetalleTiendas!A$2:S$1777,5,FALSE)</f>
        <v>BOGOTA</v>
      </c>
      <c r="E98" t="str">
        <v>CORTES DE ENERGIA</v>
      </c>
      <c r="F98" t="str">
        <v>NO</v>
      </c>
      <c r="G98" t="str">
        <v>J167 TITAN</v>
      </c>
      <c r="I98" t="str">
        <v>Soporte_Onsite_BOGOTA</v>
      </c>
      <c r="J98" t="str">
        <v>Juan Fernando Rodriguez</v>
      </c>
      <c r="K98" t="str">
        <v>CERRADO</v>
      </c>
      <c r="L98" t="str">
        <v>CERRADO</v>
      </c>
      <c r="M98" t="str">
        <v>ALTA</v>
      </c>
      <c r="N98">
        <v>45397</v>
      </c>
      <c r="O98">
        <v>0.5659722222222222</v>
      </c>
      <c r="P98" t="str">
        <f>TEXT(N98,"MMMM")</f>
        <v>abril</v>
      </c>
      <c r="Q98" t="str">
        <f>TEXT(N98,"aaaa")</f>
        <v>lunes</v>
      </c>
      <c r="R98">
        <v>45397</v>
      </c>
      <c r="S98">
        <v>0.5729166666666666</v>
      </c>
      <c r="T98">
        <v>0.5902777777777778</v>
      </c>
      <c r="U98">
        <f>((R98+T98) - (N98+O98))*24*60</f>
        <v>35.000000009313226</v>
      </c>
      <c r="V98" t="str">
        <f>SINGLE(IF(N98 * O98 * R98 * T98 * AO98 * AP98 = 0, "", LET(_xlpm.inicio, N98 + O98, _xlpm.fin, R98 + T98, _xlpm.dias, REDUCE(0, SEQUENCE(1 + INT(SINGLE(_xlpm.fin) - SINGLE(_xlpm.inicio)), 1, 0, 1), LAMBDA(_xlpm.acum,_xlpm.d, LET(_xlpm.dia, TRUNC(SINGLE(_xlpm.inicio)) + SINGLE(_xlpm.d), _xlpm.horaIni, IF(SINGLE(_xlpm.d) = 0, MAX(_xlpm.inicio, SINGLE(_xlpm.dia) + AO98), SINGLE(_xlpm.dia) + AO98), _xlpm.horaFin, IF(SINGLE(_xlpm.d) = INT(SINGLE(_xlpm.fin) - SINGLE(_xlpm.inicio)), MIN(_xlpm.fin, SINGLE(_xlpm.dia) + AP98), SINGLE(_xlpm.dia) + AP98), _xlpm.tiempo, MAX(0, SINGLE(_xlpm.horaFin) - SINGLE(_xlpm.horaIni)), SINGLE(_xlpm.acum) + SINGLE(_xlpm.tiempo)))), TEXT(SINGLE(_xlpm.dias), "h:mm"))))</f>
        <v>0:35</v>
      </c>
      <c r="W98" t="str">
        <f>TEXT((N98+S98) - (N98+O98), "h:mm")</f>
        <v>0:10</v>
      </c>
      <c r="X98" t="str">
        <v>CORTE DE ENERGIA</v>
      </c>
      <c r="Y98" t="str">
        <v>Eléctrico / Energía</v>
      </c>
      <c r="Z98" t="str">
        <v>CORTE DE ENERGÍA</v>
      </c>
      <c r="AA98" t="str">
        <v>Infraestructura - Eléctrica</v>
      </c>
      <c r="AB98" t="str">
        <v>SI</v>
      </c>
      <c r="AC98" t="str">
        <v>SI</v>
      </c>
      <c r="AD98" t="str">
        <v>SI</v>
      </c>
      <c r="AE98" t="str">
        <v>SI</v>
      </c>
      <c r="AF98" t="str">
        <v xml:space="preserve">EXTERNO </v>
      </c>
      <c r="AG98" t="str">
        <v>PROVEEDOR</v>
      </c>
      <c r="AH98" t="str">
        <v>Restablecimiento UPS</v>
      </c>
      <c r="AK98" t="str">
        <v>Culminado 100%</v>
      </c>
      <c r="AN98" t="str" xml:space="preserve">
        <v xml:space="preserve">CORTE DE ENERGÍA_x000d_
•        Se reactiva el servicio de energía con uso de la ups y se escala la situación a los proveedores de energia.</v>
      </c>
      <c r="AO98">
        <v>0.3333333333333333</v>
      </c>
      <c r="AP98">
        <v>0.875</v>
      </c>
    </row>
    <row r="99" xml:space="preserve">
      <c r="A99">
        <v>606617</v>
      </c>
      <c r="B99" t="str">
        <f>VLOOKUP(G99,DetalleTiendas!A$2:S$1777,3,FALSE)</f>
        <v>SUPERMERCADOS</v>
      </c>
      <c r="C99" t="str">
        <f>VLOOKUP(G99,DetalleTiendas!A$2:S$1777,4,FALSE)</f>
        <v>METRO</v>
      </c>
      <c r="D99" t="str">
        <f>VLOOKUP(G99,DetalleTiendas!A$2:S$1777,5,FALSE)</f>
        <v>BOGOTA</v>
      </c>
      <c r="E99" t="str">
        <v>ENLACES</v>
      </c>
      <c r="F99" t="str">
        <v>N/A</v>
      </c>
      <c r="G99" t="str">
        <v>M026 BANDERAS</v>
      </c>
      <c r="I99" t="str">
        <v>Redes y Comunicaciones-NIVEL 2 - COL</v>
      </c>
      <c r="J99" t="str">
        <v>Guillermo Gutierrez</v>
      </c>
      <c r="K99" t="str">
        <v>CERRADO</v>
      </c>
      <c r="L99" t="str">
        <v>CERRADO</v>
      </c>
      <c r="M99" t="str">
        <v>MEDIA</v>
      </c>
      <c r="N99">
        <v>45398</v>
      </c>
      <c r="O99">
        <v>0.6354166666666666</v>
      </c>
      <c r="P99" t="str">
        <f>TEXT(N99,"MMMM")</f>
        <v>abril</v>
      </c>
      <c r="Q99" t="str">
        <f>TEXT(N99,"aaaa")</f>
        <v>martes</v>
      </c>
      <c r="R99">
        <v>45398</v>
      </c>
      <c r="S99">
        <v>0.6458333333333334</v>
      </c>
      <c r="T99">
        <v>0.71875</v>
      </c>
      <c r="U99">
        <f>((R99+T99) - (N99+O99))*24*60</f>
        <v>120.00000000349246</v>
      </c>
      <c r="V99" t="str">
        <f>SINGLE(IF(N99 * O99 * R99 * T99 * AO99 * AP99 = 0, "", LET(_xlpm.inicio, N99 + O99, _xlpm.fin, R99 + T99, _xlpm.dias, REDUCE(0, SEQUENCE(1 + INT(SINGLE(_xlpm.fin) - SINGLE(_xlpm.inicio)), 1, 0, 1), LAMBDA(_xlpm.acum,_xlpm.d, LET(_xlpm.dia, TRUNC(SINGLE(_xlpm.inicio)) + SINGLE(_xlpm.d), _xlpm.horaIni, IF(SINGLE(_xlpm.d) = 0, MAX(_xlpm.inicio, SINGLE(_xlpm.dia) + AO99), SINGLE(_xlpm.dia) + AO99), _xlpm.horaFin, IF(SINGLE(_xlpm.d) = INT(SINGLE(_xlpm.fin) - SINGLE(_xlpm.inicio)), MIN(_xlpm.fin, SINGLE(_xlpm.dia) + AP99), SINGLE(_xlpm.dia) + AP99), _xlpm.tiempo, MAX(0, SINGLE(_xlpm.horaFin) - SINGLE(_xlpm.horaIni)), SINGLE(_xlpm.acum) + SINGLE(_xlpm.tiempo)))), TEXT(SINGLE(_xlpm.dias), "h:mm"))))</f>
        <v>2:00</v>
      </c>
      <c r="W99" t="str">
        <f>TEXT((N99+S99) - (N99+O99), "h:mm")</f>
        <v>0:15</v>
      </c>
      <c r="X99" t="str">
        <v>CAIDA ENLACES</v>
      </c>
      <c r="Y99" t="str">
        <v>Red / Enlace / Proveedor</v>
      </c>
      <c r="Z99" t="str">
        <v>CAIDA DE ENLACES PROVEEDOR - CLARO</v>
      </c>
      <c r="AA99" t="str">
        <v>Proveedor - Red/Infraestructura</v>
      </c>
      <c r="AB99" t="str">
        <v>SI</v>
      </c>
      <c r="AC99" t="str">
        <v>NO</v>
      </c>
      <c r="AD99" t="str">
        <v>NO</v>
      </c>
      <c r="AE99" t="str">
        <v>NO</v>
      </c>
      <c r="AF99" t="str">
        <v>EXTERNO</v>
      </c>
      <c r="AG99" t="str">
        <v>PROVEEDOR</v>
      </c>
      <c r="AH99" t="str">
        <v>Ajuste por parte del Proveedor</v>
      </c>
      <c r="AK99" t="str">
        <v>Culminado 100%</v>
      </c>
      <c r="AN99" t="str" xml:space="preserve">
        <v xml:space="preserve">CAIDA DE ENLACES PROVEEDOR – CLARO_x000d_
•	Se presentó intermitencia del enlace del proveedor Claro._x000d_
*	Se restableció luego de 10 minutos y se normalizaron todos los servicios.</v>
      </c>
      <c r="AO99">
        <v>0.3333333333333333</v>
      </c>
      <c r="AP99">
        <v>0.875</v>
      </c>
    </row>
    <row r="100" xml:space="preserve">
      <c r="A100">
        <v>608159</v>
      </c>
      <c r="B100" t="e">
        <f>VLOOKUP(G100,DetalleTiendas!A$2:S$1777,3,FALSE)</f>
        <v>#N/A</v>
      </c>
      <c r="C100" t="e">
        <f>VLOOKUP(G100,DetalleTiendas!A$2:S$1777,4,FALSE)</f>
        <v>#N/A</v>
      </c>
      <c r="D100" t="e">
        <f>VLOOKUP(G100,DetalleTiendas!A$2:S$1777,5,FALSE)</f>
        <v>#N/A</v>
      </c>
      <c r="E100" t="str">
        <v>ENLACES</v>
      </c>
      <c r="F100" t="str">
        <v>NO</v>
      </c>
      <c r="G100" t="str">
        <v>L162 BGTA|CROSS DOCKING FRIOS;J009 UNICENTRO</v>
      </c>
      <c r="I100" t="str">
        <v>Redes y Comunicaciones-NIVEL 2 - COL</v>
      </c>
      <c r="J100" t="str">
        <v>Guillermo Gutierrez</v>
      </c>
      <c r="K100" t="str">
        <v>CERRADO</v>
      </c>
      <c r="L100" t="str">
        <v>CERRADO</v>
      </c>
      <c r="M100" t="str">
        <v>MEDIA</v>
      </c>
      <c r="N100">
        <v>45399</v>
      </c>
      <c r="O100">
        <v>0.4409722222222222</v>
      </c>
      <c r="P100" t="str">
        <f>TEXT(N100,"MMMM")</f>
        <v>abril</v>
      </c>
      <c r="Q100" t="str">
        <f>TEXT(N100,"aaaa")</f>
        <v>miércoles</v>
      </c>
      <c r="R100">
        <v>45400</v>
      </c>
      <c r="S100">
        <v>0.6666666666666666</v>
      </c>
      <c r="T100">
        <v>0.3333333333333333</v>
      </c>
      <c r="U100">
        <f>((R100+T100) - (N100+O100))*24*60</f>
        <v>1285.000000008149</v>
      </c>
      <c r="V100" t="str">
        <f>SINGLE(IF(N100 * O100 * R100 * T100 * AO100 * AP100 = 0, "", LET(_xlpm.inicio, N100 + O100, _xlpm.fin, R100 + T100, _xlpm.dias, REDUCE(0, SEQUENCE(1 + INT(SINGLE(_xlpm.fin) - SINGLE(_xlpm.inicio)), 1, 0, 1), LAMBDA(_xlpm.acum,_xlpm.d, LET(_xlpm.dia, TRUNC(SINGLE(_xlpm.inicio)) + SINGLE(_xlpm.d), _xlpm.horaIni, IF(SINGLE(_xlpm.d) = 0, MAX(_xlpm.inicio, SINGLE(_xlpm.dia) + AO100), SINGLE(_xlpm.dia) + AO100), _xlpm.horaFin, IF(SINGLE(_xlpm.d) = INT(SINGLE(_xlpm.fin) - SINGLE(_xlpm.inicio)), MIN(_xlpm.fin, SINGLE(_xlpm.dia) + AP100), SINGLE(_xlpm.dia) + AP100), _xlpm.tiempo, MAX(0, SINGLE(_xlpm.horaFin) - SINGLE(_xlpm.horaIni)), SINGLE(_xlpm.acum) + SINGLE(_xlpm.tiempo)))), TEXT(SINGLE(_xlpm.dias), "h:mm"))))</f>
        <v>10:25</v>
      </c>
      <c r="W100" t="str">
        <f>TEXT((N100+S100) - (N100+O100), "h:mm")</f>
        <v>5:25</v>
      </c>
      <c r="X100" t="str">
        <v>CAIDA ENLACES</v>
      </c>
      <c r="Y100" t="str">
        <v>Red / Enlace / Proveedor</v>
      </c>
      <c r="Z100" t="str">
        <v xml:space="preserve">CAIDA DE ENLACES PROVEEDOR - ETB </v>
      </c>
      <c r="AA100" t="str">
        <v>Proveedor - Red/Infraestructura</v>
      </c>
      <c r="AB100" t="str">
        <v>SI</v>
      </c>
      <c r="AC100" t="str">
        <v>NO</v>
      </c>
      <c r="AD100" t="str">
        <v>NO</v>
      </c>
      <c r="AE100" t="str">
        <v>NO</v>
      </c>
      <c r="AF100" t="str">
        <v>EXTERNO</v>
      </c>
      <c r="AG100" t="str">
        <v>PROVEEDOR</v>
      </c>
      <c r="AH100" t="str">
        <v>Ajuste por parte del Proveedor</v>
      </c>
      <c r="AK100" t="str">
        <v>Culminado 100%</v>
      </c>
      <c r="AN100" t="str" xml:space="preserve">
        <v xml:space="preserve">FALLA SIN RED, CAÍDA DE ENLACE_x000d_
•	caída masiva de enlaces de ETB en el sector._x000d_
*	Se realiza la escalación con el proveedor el cual resuelve, mientras se hace el uso del segundo enlace queda funcionando sin irregularidad. </v>
      </c>
      <c r="AO100">
        <v>0.3333333333333333</v>
      </c>
      <c r="AP100">
        <v>0.875</v>
      </c>
    </row>
    <row r="101" xml:space="preserve">
      <c r="A101">
        <v>612949</v>
      </c>
      <c r="B101" t="str">
        <f>VLOOKUP(G101,DetalleTiendas!A$2:S$1777,3,FALSE)</f>
        <v>MEJORAMIENTO DEL HOGAR</v>
      </c>
      <c r="C101" t="str">
        <f>VLOOKUP(G101,DetalleTiendas!A$2:S$1777,4,FALSE)</f>
        <v>MEJORAMIENTO DEL HOGAR</v>
      </c>
      <c r="D101" t="str">
        <f>VLOOKUP(G101,DetalleTiendas!A$2:S$1777,5,FALSE)</f>
        <v>MEJORAMIENTO DEL HOGAR</v>
      </c>
      <c r="E101" t="str">
        <v>POS</v>
      </c>
      <c r="F101" t="str">
        <v>SI</v>
      </c>
      <c r="G101" t="str">
        <v>MEJORAMIENTO DEL HOGAR</v>
      </c>
      <c r="I101" t="str">
        <v>SC_Financiero_Facturador</v>
      </c>
      <c r="J101" t="str">
        <v>Luis Alejandro Medina</v>
      </c>
      <c r="K101" t="str">
        <v>ABIERTO</v>
      </c>
      <c r="L101" t="str">
        <v>CERRADO</v>
      </c>
      <c r="M101" t="str">
        <v>ALTA</v>
      </c>
      <c r="N101">
        <v>45401</v>
      </c>
      <c r="O101">
        <v>0.3402777777777778</v>
      </c>
      <c r="P101" t="str">
        <f>TEXT(N101,"MMMM")</f>
        <v>abril</v>
      </c>
      <c r="Q101" t="str">
        <f>TEXT(N101,"aaaa")</f>
        <v>viernes</v>
      </c>
      <c r="R101">
        <v>45401</v>
      </c>
      <c r="S101">
        <v>0.34375</v>
      </c>
      <c r="T101">
        <v>0.4166666666666667</v>
      </c>
      <c r="U101">
        <f>((R101+T101) - (N101+O101))*24*60</f>
        <v>109.99999999185093</v>
      </c>
      <c r="V101" t="str">
        <f>SINGLE(IF(N101 * O101 * R101 * T101 * AO101 * AP101 = 0, "", LET(_xlpm.inicio, N101 + O101, _xlpm.fin, R101 + T101, _xlpm.dias, REDUCE(0, SEQUENCE(1 + INT(SINGLE(_xlpm.fin) - SINGLE(_xlpm.inicio)), 1, 0, 1), LAMBDA(_xlpm.acum,_xlpm.d, LET(_xlpm.dia, TRUNC(SINGLE(_xlpm.inicio)) + SINGLE(_xlpm.d), _xlpm.horaIni, IF(SINGLE(_xlpm.d) = 0, MAX(_xlpm.inicio, SINGLE(_xlpm.dia) + AO101), SINGLE(_xlpm.dia) + AO101), _xlpm.horaFin, IF(SINGLE(_xlpm.d) = INT(SINGLE(_xlpm.fin) - SINGLE(_xlpm.inicio)), MIN(_xlpm.fin, SINGLE(_xlpm.dia) + AP101), SINGLE(_xlpm.dia) + AP101), _xlpm.tiempo, MAX(0, SINGLE(_xlpm.horaFin) - SINGLE(_xlpm.horaIni)), SINGLE(_xlpm.acum) + SINGLE(_xlpm.tiempo)))), TEXT(SINGLE(_xlpm.dias), "h:mm"))))</f>
        <v>1:50</v>
      </c>
      <c r="W101" t="str">
        <f>TEXT((N101+S101) - (N101+O101), "h:mm")</f>
        <v>0:05</v>
      </c>
      <c r="X101" t="str">
        <v>FALLAS CON LA FACTURACIÓN ELÉCTRONICA</v>
      </c>
      <c r="Y101" t="str">
        <v>Software / Actualización</v>
      </c>
      <c r="Z101" t="str">
        <v>FALLA EN FACTURADOR</v>
      </c>
      <c r="AA101" t="str">
        <v>Software / Actualización</v>
      </c>
      <c r="AB101" t="str">
        <v>SI</v>
      </c>
      <c r="AC101" t="str">
        <v>NO</v>
      </c>
      <c r="AD101" t="str">
        <v>NO</v>
      </c>
      <c r="AE101" t="str">
        <v>NO</v>
      </c>
      <c r="AF101" t="str">
        <v>INTERNO</v>
      </c>
      <c r="AG101" t="str">
        <v>SISTEMAS</v>
      </c>
      <c r="AH101" t="str">
        <v>Mejora Actualizacion Sistema</v>
      </c>
      <c r="AK101" t="str">
        <v>Culminado 100%</v>
      </c>
      <c r="AN101" t="str" xml:space="preserve">
        <v xml:space="preserve">FALLA EN FACTURADOR_x000d_
• 	falla con el facturador electrónico al momento de expedir factura, se demora más de lo debido (10 min)._x000d_
* 	se hace reinicio y se habla con el facturador para corregir, se deja en funcionamiento.</v>
      </c>
      <c r="AO101">
        <v>0.3333333333333333</v>
      </c>
      <c r="AP101">
        <v>0.875</v>
      </c>
    </row>
    <row r="102" xml:space="preserve">
      <c r="A102">
        <v>615820</v>
      </c>
      <c r="B102" t="str">
        <f>VLOOKUP(G102,DetalleTiendas!A$2:S$1777,3,FALSE)</f>
        <v>SUPERMERCADOS</v>
      </c>
      <c r="C102" t="str">
        <f>VLOOKUP(G102,DetalleTiendas!A$2:S$1777,4,FALSE)</f>
        <v>METRO</v>
      </c>
      <c r="D102" t="str">
        <f>VLOOKUP(G102,DetalleTiendas!A$2:S$1777,5,FALSE)</f>
        <v>CENTRO</v>
      </c>
      <c r="E102" t="str">
        <v>POS</v>
      </c>
      <c r="F102" t="str">
        <v>SI</v>
      </c>
      <c r="G102" t="str">
        <v>M039 GIRON</v>
      </c>
      <c r="I102" t="str">
        <v>Soporte_Onsite_REG_ORiente_SM Colombia</v>
      </c>
      <c r="J102" t="str">
        <v>David Higuita</v>
      </c>
      <c r="K102" t="str">
        <v>CERRADO</v>
      </c>
      <c r="L102" t="str">
        <v>CERRADO</v>
      </c>
      <c r="M102" t="str">
        <v>MEDIA</v>
      </c>
      <c r="N102">
        <v>45402</v>
      </c>
      <c r="O102">
        <v>0.7673611111111112</v>
      </c>
      <c r="P102" t="str">
        <f>TEXT(N102,"MMMM")</f>
        <v>abril</v>
      </c>
      <c r="Q102" t="str">
        <f>TEXT(N102,"aaaa")</f>
        <v>sábado</v>
      </c>
      <c r="R102">
        <v>45402</v>
      </c>
      <c r="S102">
        <v>0.76875</v>
      </c>
      <c r="T102">
        <v>0.7986111111111112</v>
      </c>
      <c r="U102">
        <f>((R102+T102) - (N102+O102))*24*60</f>
        <v>45</v>
      </c>
      <c r="V102" t="str">
        <f>SINGLE(IF(N102 * O102 * R102 * T102 * AO102 * AP102 = 0, "", LET(_xlpm.inicio, N102 + O102, _xlpm.fin, R102 + T102, _xlpm.dias, REDUCE(0, SEQUENCE(1 + INT(SINGLE(_xlpm.fin) - SINGLE(_xlpm.inicio)), 1, 0, 1), LAMBDA(_xlpm.acum,_xlpm.d, LET(_xlpm.dia, TRUNC(SINGLE(_xlpm.inicio)) + SINGLE(_xlpm.d), _xlpm.horaIni, IF(SINGLE(_xlpm.d) = 0, MAX(_xlpm.inicio, SINGLE(_xlpm.dia) + AO102), SINGLE(_xlpm.dia) + AO102), _xlpm.horaFin, IF(SINGLE(_xlpm.d) = INT(SINGLE(_xlpm.fin) - SINGLE(_xlpm.inicio)), MIN(_xlpm.fin, SINGLE(_xlpm.dia) + AP102), SINGLE(_xlpm.dia) + AP102), _xlpm.tiempo, MAX(0, SINGLE(_xlpm.horaFin) - SINGLE(_xlpm.horaIni)), SINGLE(_xlpm.acum) + SINGLE(_xlpm.tiempo)))), TEXT(SINGLE(_xlpm.dias), "h:mm"))))</f>
        <v>0:45</v>
      </c>
      <c r="W102" t="str">
        <f>TEXT((N102+S102) - (N102+O102), "h:mm")</f>
        <v>0:02</v>
      </c>
      <c r="X102" t="str">
        <v>POS DE VENTAS CON SISTEMA OPERATIVO DAÑADO</v>
      </c>
      <c r="Y102" t="str">
        <v>Software / Actualización</v>
      </c>
      <c r="Z102" t="str">
        <v>FALLA POS</v>
      </c>
      <c r="AA102" t="str">
        <v>Software / Actualización</v>
      </c>
      <c r="AB102" t="str">
        <v>SI</v>
      </c>
      <c r="AC102" t="str">
        <v>NO</v>
      </c>
      <c r="AD102" t="str">
        <v>NO</v>
      </c>
      <c r="AE102" t="str">
        <v>NO</v>
      </c>
      <c r="AF102" t="str">
        <v>INTERNO</v>
      </c>
      <c r="AG102" t="str">
        <v>SISTEMAS</v>
      </c>
      <c r="AH102" t="str">
        <v>Integracion / Desarrollo</v>
      </c>
      <c r="AK102" t="str">
        <v>Culminado 100%</v>
      </c>
      <c r="AN102" t="str" xml:space="preserve">
        <v xml:space="preserve">FALLA POS_x000d_
•         Se realiza el respectivo seguimiento al incidente por falla en caja de venta institucional y se da solución en conjunto soporte genesix y soporte pos. Se procede con el respectivo cierre al confirmar solución de la falla con la gerente Jenny Ayala el mismo día._x000d_
*         se da solución en conjunto soporte genesix y soporte pos.</v>
      </c>
      <c r="AO102">
        <v>0.3333333333333333</v>
      </c>
      <c r="AP102">
        <v>0.875</v>
      </c>
    </row>
    <row r="103" xml:space="preserve">
      <c r="A103">
        <v>616957</v>
      </c>
      <c r="B103" t="str">
        <f>VLOOKUP(G103,DetalleTiendas!A$2:S$1777,3,FALSE)</f>
        <v>SUPERMERCADOS</v>
      </c>
      <c r="C103" t="str">
        <f>VLOOKUP(G103,DetalleTiendas!A$2:S$1777,4,FALSE)</f>
        <v>JUMBO</v>
      </c>
      <c r="D103" t="str">
        <f>VLOOKUP(G103,DetalleTiendas!A$2:S$1777,5,FALSE)</f>
        <v>COSTA</v>
      </c>
      <c r="E103" t="str">
        <v>CORTE DE ENERGIA</v>
      </c>
      <c r="F103" t="str">
        <v>NO</v>
      </c>
      <c r="G103" t="str">
        <v>J174 EL CASTILLO</v>
      </c>
      <c r="I103" t="str">
        <v>Soporte_Onsite_REG_Costa_SM Colombia</v>
      </c>
      <c r="J103" t="str">
        <v>Celso Niebles</v>
      </c>
      <c r="K103" t="str">
        <v>ABIERTO</v>
      </c>
      <c r="L103" t="str">
        <v>CERRADO</v>
      </c>
      <c r="M103" t="str">
        <v>MEDIA</v>
      </c>
      <c r="N103">
        <v>45403</v>
      </c>
      <c r="O103">
        <v>0.7291666666666666</v>
      </c>
      <c r="P103" t="str">
        <f>TEXT(N103,"MMMM")</f>
        <v>abril</v>
      </c>
      <c r="Q103" t="str">
        <f>TEXT(N103,"aaaa")</f>
        <v>domingo</v>
      </c>
      <c r="R103">
        <v>45404</v>
      </c>
      <c r="S103">
        <v>0.75625</v>
      </c>
      <c r="T103">
        <v>0.3055555555555556</v>
      </c>
      <c r="U103">
        <f>((R103+T103) - (N103+O103))*24*60</f>
        <v>830.0000000023283</v>
      </c>
      <c r="V103" t="str">
        <f>SINGLE(IF(N103 * O103 * R103 * T103 * AO103 * AP103 = 0, "", LET(_xlpm.inicio, N103 + O103, _xlpm.fin, R103 + T103, _xlpm.dias, REDUCE(0, SEQUENCE(1 + INT(SINGLE(_xlpm.fin) - SINGLE(_xlpm.inicio)), 1, 0, 1), LAMBDA(_xlpm.acum,_xlpm.d, LET(_xlpm.dia, TRUNC(SINGLE(_xlpm.inicio)) + SINGLE(_xlpm.d), _xlpm.horaIni, IF(SINGLE(_xlpm.d) = 0, MAX(_xlpm.inicio, SINGLE(_xlpm.dia) + AO103), SINGLE(_xlpm.dia) + AO103), _xlpm.horaFin, IF(SINGLE(_xlpm.d) = INT(SINGLE(_xlpm.fin) - SINGLE(_xlpm.inicio)), MIN(_xlpm.fin, SINGLE(_xlpm.dia) + AP103), SINGLE(_xlpm.dia) + AP103), _xlpm.tiempo, MAX(0, SINGLE(_xlpm.horaFin) - SINGLE(_xlpm.horaIni)), SINGLE(_xlpm.acum) + SINGLE(_xlpm.tiempo)))), TEXT(SINGLE(_xlpm.dias), "h:mm"))))</f>
        <v>3:30</v>
      </c>
      <c r="W103" t="str">
        <f>TEXT((N103+S103) - (N103+O103), "h:mm")</f>
        <v>0:39</v>
      </c>
      <c r="X103" t="str">
        <v>CORTE DE ENERGIA</v>
      </c>
      <c r="Y103" t="str">
        <v>Eléctrico / Energía</v>
      </c>
      <c r="Z103" t="str">
        <v>FALLA ELECTRICA EN EL SECTOR</v>
      </c>
      <c r="AA103" t="str">
        <v>Infraestructura - Eléctrica</v>
      </c>
      <c r="AB103" t="str">
        <v>SI</v>
      </c>
      <c r="AC103" t="str">
        <v>SI</v>
      </c>
      <c r="AD103" t="str">
        <v>SI</v>
      </c>
      <c r="AE103" t="str">
        <v>SI</v>
      </c>
      <c r="AF103" t="str">
        <v>EXTERNO</v>
      </c>
      <c r="AG103" t="str">
        <v>PROVEEDOR</v>
      </c>
      <c r="AH103" t="str">
        <v>Revision de la Planta de Energia</v>
      </c>
      <c r="AK103" t="str">
        <v>Culminado 100%</v>
      </c>
      <c r="AN103" t="str" xml:space="preserve">
        <v xml:space="preserve">CORTE DE ENERGIA_x000d_
• 	Se reporta Novedad la energía eléctrica en la Tienda J174 Jumbo el Castillo. El Auxiliar encargado de mantenimiento reporta que en el sector se presenta corte de energía la planta de energía No respondió, una de Las UPS Agoto Baterías causando que algunos equipos de comunicación y POS se apagaran._x000d_
* 	Regreso la energía en el sector e iniciaron los equipos que se habían apagado.</v>
      </c>
      <c r="AO103">
        <v>0.3333333333333333</v>
      </c>
      <c r="AP103">
        <v>0.875</v>
      </c>
    </row>
    <row r="104" xml:space="preserve">
      <c r="A104">
        <v>618274</v>
      </c>
      <c r="B104" t="str">
        <f>VLOOKUP(G104,DetalleTiendas!A$2:S$1777,3,FALSE)</f>
        <v>MEJORAMIENTO DEL HOGAR</v>
      </c>
      <c r="C104" t="str">
        <f>VLOOKUP(G104,DetalleTiendas!A$2:S$1777,4,FALSE)</f>
        <v>MEJORAMIENTO DEL HOGAR</v>
      </c>
      <c r="D104" t="str">
        <f>VLOOKUP(G104,DetalleTiendas!A$2:S$1777,5,FALSE)</f>
        <v>MEJORAMIENTO DEL HOGAR</v>
      </c>
      <c r="E104" t="str">
        <v>FINANCIERO CLIENTES</v>
      </c>
      <c r="F104" t="str">
        <v>SI</v>
      </c>
      <c r="G104" t="str">
        <v>MEJORAMIENTO DEL HOGAR</v>
      </c>
      <c r="I104" t="str">
        <v>Aplicaciones POS Colombia - Nivel 3</v>
      </c>
      <c r="J104" t="str">
        <v>Luis Alejandro Medina</v>
      </c>
      <c r="K104" t="str">
        <v>CERRADO</v>
      </c>
      <c r="L104" t="str">
        <v>CERRADO</v>
      </c>
      <c r="M104" t="str">
        <v>MEDIA</v>
      </c>
      <c r="N104">
        <v>45404</v>
      </c>
      <c r="O104">
        <v>0.2916666666666667</v>
      </c>
      <c r="P104" t="str">
        <f>TEXT(N104,"MMMM")</f>
        <v>abril</v>
      </c>
      <c r="Q104" t="str">
        <f>TEXT(N104,"aaaa")</f>
        <v>lunes</v>
      </c>
      <c r="R104">
        <v>45404</v>
      </c>
      <c r="S104">
        <v>0.3194444444444444</v>
      </c>
      <c r="T104">
        <v>0.375</v>
      </c>
      <c r="U104">
        <f>((R104+T104) - (N104+O104))*24*60</f>
        <v>120.00000000349246</v>
      </c>
      <c r="V104" t="str">
        <f>SINGLE(IF(N104 * O104 * R104 * T104 * AO104 * AP104 = 0, "", LET(_xlpm.inicio, N104 + O104, _xlpm.fin, R104 + T104, _xlpm.dias, REDUCE(0, SEQUENCE(1 + INT(SINGLE(_xlpm.fin) - SINGLE(_xlpm.inicio)), 1, 0, 1), LAMBDA(_xlpm.acum,_xlpm.d, LET(_xlpm.dia, TRUNC(SINGLE(_xlpm.inicio)) + SINGLE(_xlpm.d), _xlpm.horaIni, IF(SINGLE(_xlpm.d) = 0, MAX(_xlpm.inicio, SINGLE(_xlpm.dia) + AO104), SINGLE(_xlpm.dia) + AO104), _xlpm.horaFin, IF(SINGLE(_xlpm.d) = INT(SINGLE(_xlpm.fin) - SINGLE(_xlpm.inicio)), MIN(_xlpm.fin, SINGLE(_xlpm.dia) + AP104), SINGLE(_xlpm.dia) + AP104), _xlpm.tiempo, MAX(0, SINGLE(_xlpm.horaFin) - SINGLE(_xlpm.horaIni)), SINGLE(_xlpm.acum) + SINGLE(_xlpm.tiempo)))), TEXT(SINGLE(_xlpm.dias), "h:mm"))))</f>
        <v>1:00</v>
      </c>
      <c r="W104" t="str">
        <f>TEXT((N104+S104) - (N104+O104), "h:mm")</f>
        <v>0:40</v>
      </c>
      <c r="X104" t="str">
        <v>FALLA CON LOYALTY</v>
      </c>
      <c r="Y104" t="str">
        <v>Software / Actualización</v>
      </c>
      <c r="Z104" t="str">
        <v>FALLA EN POS/PDV</v>
      </c>
      <c r="AA104" t="str">
        <v>Software / Actualización</v>
      </c>
      <c r="AB104" t="str">
        <v>SI</v>
      </c>
      <c r="AC104" t="str">
        <v>NO</v>
      </c>
      <c r="AD104" t="str">
        <v>NO</v>
      </c>
      <c r="AE104" t="str">
        <v>NO</v>
      </c>
      <c r="AF104" t="str">
        <v xml:space="preserve">INTERNO </v>
      </c>
      <c r="AG104" t="str">
        <v>SISTEMAS</v>
      </c>
      <c r="AH104" t="str">
        <v>Integracion / Desarrollo</v>
      </c>
      <c r="AK104" t="str">
        <v>Culminado 100%</v>
      </c>
      <c r="AN104" t="str" xml:space="preserve">
        <v xml:space="preserve">FALLA EN POS/PDV_x000d_
•         Se presenta novedad con CEM, se reinició apiCEM, CEM5 y Loyaltyauth, se restaron los logs y se escalo a NCR. Los servicios se restablecieron a las 09:00 am del dia 22 de abril de 2024._x000d_
*         Se presenta novedad con CEM, se reinició apiCEM, CEM5 y Loyaltyauth._x000d_
-         se reinició apiCEM; CEM5 y Loyaltyauth; se restaron los logs</v>
      </c>
      <c r="AO104">
        <v>0.3333333333333333</v>
      </c>
      <c r="AP104">
        <v>0.875</v>
      </c>
    </row>
    <row r="105" xml:space="preserve">
      <c r="A105">
        <v>625776</v>
      </c>
      <c r="B105" t="str">
        <f>VLOOKUP(G105,DetalleTiendas!A$2:S$1777,3,FALSE)</f>
        <v>MEJORAMIENTO DEL HOGAR</v>
      </c>
      <c r="C105" t="str">
        <f>VLOOKUP(G105,DetalleTiendas!A$2:S$1777,4,FALSE)</f>
        <v>MEJORAMIENTO DEL HOGAR</v>
      </c>
      <c r="D105" t="str">
        <f>VLOOKUP(G105,DetalleTiendas!A$2:S$1777,5,FALSE)</f>
        <v>MEJORAMIENTO DEL HOGAR</v>
      </c>
      <c r="E105" t="str">
        <v>FACTURA ELECTRONICA</v>
      </c>
      <c r="F105" t="str">
        <v>SI</v>
      </c>
      <c r="G105" t="str">
        <v>MEJORAMIENTO DEL HOGAR</v>
      </c>
      <c r="I105" t="str">
        <v>SC_Financiero_Facturador</v>
      </c>
      <c r="J105" t="str">
        <v>Luis Alejandro Medina</v>
      </c>
      <c r="K105" t="str">
        <v>CERRADO</v>
      </c>
      <c r="L105" t="str">
        <v>CERRADO</v>
      </c>
      <c r="M105" t="str">
        <v>MEDIA</v>
      </c>
      <c r="N105">
        <v>45407</v>
      </c>
      <c r="O105">
        <v>0.4708333333333333</v>
      </c>
      <c r="P105" t="str">
        <f>TEXT(N105,"MMMM")</f>
        <v>abril</v>
      </c>
      <c r="Q105" t="str">
        <f>TEXT(N105,"aaaa")</f>
        <v>jueves</v>
      </c>
      <c r="R105">
        <v>45407</v>
      </c>
      <c r="S105">
        <v>0.4722222222222222</v>
      </c>
      <c r="T105">
        <v>0.5833333333333334</v>
      </c>
      <c r="U105">
        <f>((R105+T105) - (N105+O105))*24*60</f>
        <v>162.00000000419095</v>
      </c>
      <c r="V105" t="str">
        <f>SINGLE(IF(N105 * O105 * R105 * T105 * AO105 * AP105 = 0, "", LET(_xlpm.inicio, N105 + O105, _xlpm.fin, R105 + T105, _xlpm.dias, REDUCE(0, SEQUENCE(1 + INT(SINGLE(_xlpm.fin) - SINGLE(_xlpm.inicio)), 1, 0, 1), LAMBDA(_xlpm.acum,_xlpm.d, LET(_xlpm.dia, TRUNC(SINGLE(_xlpm.inicio)) + SINGLE(_xlpm.d), _xlpm.horaIni, IF(SINGLE(_xlpm.d) = 0, MAX(_xlpm.inicio, SINGLE(_xlpm.dia) + AO105), SINGLE(_xlpm.dia) + AO105), _xlpm.horaFin, IF(SINGLE(_xlpm.d) = INT(SINGLE(_xlpm.fin) - SINGLE(_xlpm.inicio)), MIN(_xlpm.fin, SINGLE(_xlpm.dia) + AP105), SINGLE(_xlpm.dia) + AP105), _xlpm.tiempo, MAX(0, SINGLE(_xlpm.horaFin) - SINGLE(_xlpm.horaIni)), SINGLE(_xlpm.acum) + SINGLE(_xlpm.tiempo)))), TEXT(SINGLE(_xlpm.dias), "h:mm"))))</f>
        <v>2:42</v>
      </c>
      <c r="W105" t="str">
        <f>TEXT((N105+S105) - (N105+O105), "h:mm")</f>
        <v>0:02</v>
      </c>
      <c r="X105" t="str">
        <v>FALLA EN DEMORA AL EMITIR FACTURA</v>
      </c>
      <c r="Y105" t="str">
        <v>Software / Actualización</v>
      </c>
      <c r="Z105" t="str">
        <v>FALLA EN PROCESOS DE FACTURACION</v>
      </c>
      <c r="AA105" t="str">
        <v>Software / Actualización</v>
      </c>
      <c r="AB105" t="str">
        <v>SI</v>
      </c>
      <c r="AC105" t="str">
        <v>NO</v>
      </c>
      <c r="AD105" t="str">
        <v>NO</v>
      </c>
      <c r="AE105" t="str">
        <v>NO</v>
      </c>
      <c r="AF105" t="str">
        <v>INTERNO</v>
      </c>
      <c r="AG105" t="str">
        <v>SISTEMAS</v>
      </c>
      <c r="AH105" t="str">
        <v>Mejora Actualizacion Sistema</v>
      </c>
      <c r="AK105" t="str">
        <v>Culminado 100%</v>
      </c>
      <c r="AN105" t="str" xml:space="preserve">
        <v xml:space="preserve">FALLA EN PROCESOS DE FACTURADOR_x000d_
• 	El equipo de Nubia Bohórquez en conjunto con TOP GROUP aumentaron capacidades del servidor del facturador para recibir la mayor cantidad de consultas de las tiendas. Retirar las tiendas del proceso de emitir factura electrónica a 5VT y se mejoró el performance. Como primer bloque de configuración el viernes 26 se deja configurado, EDS, SPID, METRO y 15 jumbos. Para amanecer el 29, completar todas las tiendas jumbo.</v>
      </c>
      <c r="AO105">
        <v>0.3333333333333333</v>
      </c>
      <c r="AP105">
        <v>0.875</v>
      </c>
    </row>
    <row r="106" xml:space="preserve">
      <c r="A106">
        <v>632059</v>
      </c>
      <c r="B106" t="str">
        <f>VLOOKUP(G106,DetalleTiendas!A$2:S$1777,3,FALSE)</f>
        <v>SUPERMERCADOS</v>
      </c>
      <c r="C106" t="str">
        <f>VLOOKUP(G106,DetalleTiendas!A$2:S$1777,4,FALSE)</f>
        <v>JUMBO</v>
      </c>
      <c r="D106" t="str">
        <f>VLOOKUP(G106,DetalleTiendas!A$2:S$1777,5,FALSE)</f>
        <v>COSTA</v>
      </c>
      <c r="E106" t="str">
        <v>ENLASCES</v>
      </c>
      <c r="F106" t="str">
        <v>SI</v>
      </c>
      <c r="G106" t="str">
        <v>J045 AV DEL FERROCARRIL SANTA MARTA</v>
      </c>
      <c r="I106" t="str">
        <v>Redes y Comunicaciones-NIVEL 2 - COL</v>
      </c>
      <c r="J106" t="str">
        <v>Guillermo Gutierrez</v>
      </c>
      <c r="K106" t="str">
        <v>CERRADO</v>
      </c>
      <c r="L106" t="str">
        <v>CERRADO</v>
      </c>
      <c r="M106" t="str">
        <v>MEDIA</v>
      </c>
      <c r="N106">
        <v>45409</v>
      </c>
      <c r="O106">
        <v>0.7631944444444444</v>
      </c>
      <c r="P106" t="str">
        <f>TEXT(N106,"MMMM")</f>
        <v>abril</v>
      </c>
      <c r="Q106" t="str">
        <f>TEXT(N106,"aaaa")</f>
        <v>sábado</v>
      </c>
      <c r="R106">
        <v>45410</v>
      </c>
      <c r="S106">
        <v>0.8069444444444445</v>
      </c>
      <c r="T106">
        <v>0.3055555555555556</v>
      </c>
      <c r="U106">
        <f>((R106+T106) - (N106+O106))*24*60</f>
        <v>780.9999999997672</v>
      </c>
      <c r="V106" t="str">
        <f>SINGLE(IF(N106 * O106 * R106 * T106 * AO106 * AP106 = 0, "", LET(_xlpm.inicio, N106 + O106, _xlpm.fin, R106 + T106, _xlpm.dias, REDUCE(0, SEQUENCE(1 + INT(SINGLE(_xlpm.fin) - SINGLE(_xlpm.inicio)), 1, 0, 1), LAMBDA(_xlpm.acum,_xlpm.d, LET(_xlpm.dia, TRUNC(SINGLE(_xlpm.inicio)) + SINGLE(_xlpm.d), _xlpm.horaIni, IF(SINGLE(_xlpm.d) = 0, MAX(_xlpm.inicio, SINGLE(_xlpm.dia) + AO106), SINGLE(_xlpm.dia) + AO106), _xlpm.horaFin, IF(SINGLE(_xlpm.d) = INT(SINGLE(_xlpm.fin) - SINGLE(_xlpm.inicio)), MIN(_xlpm.fin, SINGLE(_xlpm.dia) + AP106), SINGLE(_xlpm.dia) + AP106), _xlpm.tiempo, MAX(0, SINGLE(_xlpm.horaFin) - SINGLE(_xlpm.horaIni)), SINGLE(_xlpm.acum) + SINGLE(_xlpm.tiempo)))), TEXT(SINGLE(_xlpm.dias), "h:mm"))))</f>
        <v>2:41</v>
      </c>
      <c r="W106" t="str">
        <f>TEXT((N106+S106) - (N106+O106), "h:mm")</f>
        <v>1:03</v>
      </c>
      <c r="X106" t="str">
        <v>LENTITUD EN LAS POS</v>
      </c>
      <c r="Y106" t="str">
        <v>Red / Enlace / Proveedor</v>
      </c>
      <c r="Z106" t="str">
        <v>DEGRADACION - CANAL MTU</v>
      </c>
      <c r="AA106" t="str">
        <v>Proveedor - Red/Infraestructura</v>
      </c>
      <c r="AB106" t="str">
        <v>SI</v>
      </c>
      <c r="AC106" t="str">
        <v>NO</v>
      </c>
      <c r="AD106" t="str">
        <v>NO</v>
      </c>
      <c r="AE106" t="str">
        <v>NO</v>
      </c>
      <c r="AF106" t="str">
        <v>INTERNO</v>
      </c>
      <c r="AG106" t="str">
        <v>SISTEMAS</v>
      </c>
      <c r="AH106" t="str">
        <v>Ajuste por parte del Proveedor</v>
      </c>
      <c r="AK106" t="str">
        <v>Culminado 100%</v>
      </c>
      <c r="AN106" t="str" xml:space="preserve">
        <v xml:space="preserve">LENTITUD EN PROCESOS DE POS _x000d_
•         Se presento novedad con el enlace de Cirion por temas de MTU, se escala al proveedor y este da la solución actualmente se encuentra operativa.</v>
      </c>
      <c r="AO106">
        <v>0.3333333333333333</v>
      </c>
      <c r="AP106">
        <v>0.875</v>
      </c>
    </row>
    <row r="107" xml:space="preserve">
      <c r="A107">
        <v>629200</v>
      </c>
      <c r="B107" t="str">
        <f>VLOOKUP(G107,DetalleTiendas!A$2:S$1777,3,FALSE)</f>
        <v>MEJORAMIENTO DEL HOGAR</v>
      </c>
      <c r="C107" t="str">
        <f>VLOOKUP(G107,DetalleTiendas!A$2:S$1777,4,FALSE)</f>
        <v>MEJORAMIENTO DEL HOGAR</v>
      </c>
      <c r="D107" t="str">
        <f>VLOOKUP(G107,DetalleTiendas!A$2:S$1777,5,FALSE)</f>
        <v>MEJORAMIENTO DEL HOGAR</v>
      </c>
      <c r="E107" t="str">
        <v>FINANCIERO CLIENTES</v>
      </c>
      <c r="F107" t="str">
        <v>SI</v>
      </c>
      <c r="G107" t="str">
        <v>MEJORAMIENTO DEL HOGAR</v>
      </c>
      <c r="I107" t="str">
        <v>SC_Financiero_Clientes</v>
      </c>
      <c r="J107" t="str">
        <v>Nubia Bohorquez</v>
      </c>
      <c r="K107" t="str">
        <v>CERRADO</v>
      </c>
      <c r="L107" t="str">
        <v>CERRADO</v>
      </c>
      <c r="M107" t="str">
        <v>MEDIA</v>
      </c>
      <c r="N107">
        <v>45409</v>
      </c>
      <c r="O107">
        <v>0.34097222222222223</v>
      </c>
      <c r="P107" t="str">
        <f>TEXT(N107,"MMMM")</f>
        <v>abril</v>
      </c>
      <c r="Q107" t="str">
        <f>TEXT(N107,"aaaa")</f>
        <v>sábado</v>
      </c>
      <c r="R107">
        <v>45409</v>
      </c>
      <c r="S107">
        <v>0.3423611111111111</v>
      </c>
      <c r="T107">
        <v>0.375</v>
      </c>
      <c r="U107">
        <f>((R107+T107) - (N107+O107))*24*60</f>
        <v>49.00000000256114</v>
      </c>
      <c r="V107" t="str">
        <f>SINGLE(IF(N107 * O107 * R107 * T107 * AO107 * AP107 = 0, "", LET(_xlpm.inicio, N107 + O107, _xlpm.fin, R107 + T107, _xlpm.dias, REDUCE(0, SEQUENCE(1 + INT(SINGLE(_xlpm.fin) - SINGLE(_xlpm.inicio)), 1, 0, 1), LAMBDA(_xlpm.acum,_xlpm.d, LET(_xlpm.dia, TRUNC(SINGLE(_xlpm.inicio)) + SINGLE(_xlpm.d), _xlpm.horaIni, IF(SINGLE(_xlpm.d) = 0, MAX(_xlpm.inicio, SINGLE(_xlpm.dia) + AO107), SINGLE(_xlpm.dia) + AO107), _xlpm.horaFin, IF(SINGLE(_xlpm.d) = INT(SINGLE(_xlpm.fin) - SINGLE(_xlpm.inicio)), MIN(_xlpm.fin, SINGLE(_xlpm.dia) + AP107), SINGLE(_xlpm.dia) + AP107), _xlpm.tiempo, MAX(0, SINGLE(_xlpm.horaFin) - SINGLE(_xlpm.horaIni)), SINGLE(_xlpm.acum) + SINGLE(_xlpm.tiempo)))), TEXT(SINGLE(_xlpm.dias), "h:mm"))))</f>
        <v>0:49</v>
      </c>
      <c r="W107" t="str">
        <f>TEXT((N107+S107) - (N107+O107), "h:mm")</f>
        <v>0:02</v>
      </c>
      <c r="X107" t="str">
        <v>FALLA CON DEMORA EN IDENTIFICAR CLIENTE</v>
      </c>
      <c r="Y107" t="str">
        <v>Software / Actualización</v>
      </c>
      <c r="Z107" t="str">
        <v>FALLA EN TIENDAS EASY</v>
      </c>
      <c r="AA107" t="str">
        <v>Software / Actualización</v>
      </c>
      <c r="AB107" t="str">
        <v>SI</v>
      </c>
      <c r="AC107" t="str">
        <v>NO</v>
      </c>
      <c r="AD107" t="str">
        <v>NO</v>
      </c>
      <c r="AE107" t="str">
        <v>NO</v>
      </c>
      <c r="AF107" t="str">
        <v>INTERNO</v>
      </c>
      <c r="AG107" t="str">
        <v>SISTEMAS</v>
      </c>
      <c r="AH107" t="str">
        <v>Reinicio o/y inicio de servicios</v>
      </c>
      <c r="AK107" t="str">
        <v>Culminado 100%</v>
      </c>
      <c r="AN107" t="str" xml:space="preserve">
        <v xml:space="preserve">FALLA EN TIENDAS EASY_x000d_
• 	Una vez reportado el error, el equipo devops colombia se dispone a reiniciar los módulos de apicem, loyaltyrest y cem manager. El reinicio se realiza con el objetivo de liberar conexiones a base de datos. Una vez reiniciado, se reporta desde tiendas funcionamiento ok.</v>
      </c>
      <c r="AO107">
        <v>0.3333333333333333</v>
      </c>
      <c r="AP107">
        <v>0.875</v>
      </c>
    </row>
    <row r="108" xml:space="preserve">
      <c r="A108">
        <v>634345</v>
      </c>
      <c r="B108" t="str">
        <f>VLOOKUP(G108,DetalleTiendas!A$2:S$1777,3,FALSE)</f>
        <v>SUPERMERCADOS</v>
      </c>
      <c r="C108" t="str">
        <f>VLOOKUP(G108,DetalleTiendas!A$2:S$1777,4,FALSE)</f>
        <v>SUPERMERCADOS</v>
      </c>
      <c r="D108" t="str">
        <f>VLOOKUP(G108,DetalleTiendas!A$2:S$1777,5,FALSE)</f>
        <v>SUPERMERCADOS</v>
      </c>
      <c r="E108" t="str">
        <v xml:space="preserve">FACTURA ELECTRONICA </v>
      </c>
      <c r="F108" t="str">
        <v>SI</v>
      </c>
      <c r="G108" t="str">
        <v>SUPERMERCADOS</v>
      </c>
      <c r="I108" t="str">
        <v>SC_Resolución_Nivel2_Front_SM CO</v>
      </c>
      <c r="J108" t="str">
        <v>Nubia Bohorquez</v>
      </c>
      <c r="K108" t="str">
        <v>CERRADO</v>
      </c>
      <c r="L108" t="str">
        <v>CERRADO</v>
      </c>
      <c r="M108" t="str">
        <v>ALTA</v>
      </c>
      <c r="N108">
        <v>45411</v>
      </c>
      <c r="O108">
        <v>0.6756944444444445</v>
      </c>
      <c r="P108" t="str">
        <f>TEXT(N108,"MMMM")</f>
        <v>abril</v>
      </c>
      <c r="Q108" t="str">
        <f>TEXT(N108,"aaaa")</f>
        <v>lunes</v>
      </c>
      <c r="R108">
        <v>45420</v>
      </c>
      <c r="S108">
        <v>0.6756944444444445</v>
      </c>
      <c r="T108">
        <v>0.6493055555555556</v>
      </c>
      <c r="U108">
        <f>((R108+T108) - (N108+O108))*24*60</f>
        <v>12922.000000001863</v>
      </c>
      <c r="V108" t="str">
        <f>SINGLE(IF(N108 * O108 * R108 * T108 * AO108 * AP108 = 0, "", LET(_xlpm.inicio, N108 + O108, _xlpm.fin, R108 + T108, _xlpm.dias, REDUCE(0, SEQUENCE(1 + INT(SINGLE(_xlpm.fin) - SINGLE(_xlpm.inicio)), 1, 0, 1), LAMBDA(_xlpm.acum,_xlpm.d, LET(_xlpm.dia, TRUNC(SINGLE(_xlpm.inicio)) + SINGLE(_xlpm.d), _xlpm.horaIni, IF(SINGLE(_xlpm.d) = 0, MAX(_xlpm.inicio, SINGLE(_xlpm.dia) + AO108), SINGLE(_xlpm.dia) + AO108), _xlpm.horaFin, IF(SINGLE(_xlpm.d) = INT(SINGLE(_xlpm.fin) - SINGLE(_xlpm.inicio)), MIN(_xlpm.fin, SINGLE(_xlpm.dia) + AP108), SINGLE(_xlpm.dia) + AP108), _xlpm.tiempo, MAX(0, SINGLE(_xlpm.horaFin) - SINGLE(_xlpm.horaIni)), SINGLE(_xlpm.acum) + SINGLE(_xlpm.tiempo)))), TEXT(SINGLE(_xlpm.dias), "h:mm"))))</f>
        <v>12:47</v>
      </c>
      <c r="W108" t="str">
        <f>TEXT((N108+S108) - (N108+O108), "h:mm")</f>
        <v>0:00</v>
      </c>
      <c r="X108" t="str">
        <v>LENTITUD EN LAS POS</v>
      </c>
      <c r="Y108" t="str">
        <v>Software / Actualización</v>
      </c>
      <c r="Z108" t="str">
        <v xml:space="preserve">LENTITUD EN POS </v>
      </c>
      <c r="AA108" t="str">
        <v>Software / Actualización</v>
      </c>
      <c r="AB108" t="str">
        <v>SI</v>
      </c>
      <c r="AC108" t="str">
        <v>NO</v>
      </c>
      <c r="AD108" t="str">
        <v>NO</v>
      </c>
      <c r="AE108" t="str">
        <v>NO</v>
      </c>
      <c r="AF108" t="str">
        <v>EXTERNO</v>
      </c>
      <c r="AG108" t="str">
        <v>SISTEMAS</v>
      </c>
      <c r="AH108" t="str">
        <v>Ajuste por parte del Proveedor</v>
      </c>
      <c r="AK108" t="str">
        <v>Culminado 100%</v>
      </c>
      <c r="AN108" t="str" xml:space="preserve">
        <v xml:space="preserve">LENTITUD EN PROCESOS DE POS _x000d_
• 	Se definió que a las 9 pm de 29/04 se subía el facturador para empezar a retornar el servicio y subir las facturas de caja. El resultado de lo anterior colapsaron los procesos de cajero en POS a las 9 pm. Volvieron a bajarlo, y a las 10:50 se volvió a subir el servicio de facturador, allí se procesaron 28k archivos. 6am se depuraron 1144 archivos que quedaron por los POS, para poder hacer la apertura de hoy sin pendientes de conexiones de facturador. Acciones pendientes: Probar en dos tiendas, cambios de archivo en caja, pasarlo de 15 min a 3 min en caja. SPP pendiente por formalizar, Samanta. Crear time out entre Cencosud y cadena._x000d_
* 	Se reporto la novedad con el sistema ante la DIAN y por parte del equipo de soporte de la DIAN dieron solución a la falla._x000d_
</v>
      </c>
      <c r="AO108">
        <v>0.3333333333333333</v>
      </c>
      <c r="AP108">
        <v>0.875</v>
      </c>
    </row>
    <row r="109" xml:space="preserve">
      <c r="A109">
        <v>635539</v>
      </c>
      <c r="B109" t="str">
        <f>VLOOKUP(G109,DetalleTiendas!A$2:S$1777,3,FALSE)</f>
        <v>SUPERMERCADOS</v>
      </c>
      <c r="C109" t="str">
        <f>VLOOKUP(G109,DetalleTiendas!A$2:S$1777,4,FALSE)</f>
        <v>EDS JUMBO</v>
      </c>
      <c r="D109" t="str">
        <f>VLOOKUP(G109,DetalleTiendas!A$2:S$1777,5,FALSE)</f>
        <v>CENTRO</v>
      </c>
      <c r="E109" t="str">
        <v>ENLACES</v>
      </c>
      <c r="F109" t="str">
        <v>NO</v>
      </c>
      <c r="G109" t="str">
        <v>Z007 AV COLOMBIA</v>
      </c>
      <c r="I109" t="str">
        <v>Redes y Comunicaciones-NIVEL 2 - COL</v>
      </c>
      <c r="J109" t="str">
        <v>Guillermo Gutierrez</v>
      </c>
      <c r="K109" t="str">
        <v>CERRADO</v>
      </c>
      <c r="L109" t="str">
        <v>CERRADO</v>
      </c>
      <c r="M109" t="str">
        <v>MEDIA</v>
      </c>
      <c r="N109">
        <v>45412</v>
      </c>
      <c r="O109">
        <v>0.6506944444444445</v>
      </c>
      <c r="P109" t="str">
        <f>TEXT(N109,"MMMM")</f>
        <v>abril</v>
      </c>
      <c r="Q109" t="str">
        <f>TEXT(N109,"aaaa")</f>
        <v>martes</v>
      </c>
      <c r="R109">
        <v>45412</v>
      </c>
      <c r="S109">
        <v>0.6506944444444445</v>
      </c>
      <c r="T109">
        <v>0.7597222222222222</v>
      </c>
      <c r="U109">
        <f>((R109+T109) - (N109+O109))*24*60</f>
        <v>157.00000000884756</v>
      </c>
      <c r="V109" t="str">
        <f>SINGLE(IF(N109 * O109 * R109 * T109 * AO109 * AP109 = 0, "", LET(_xlpm.inicio, N109 + O109, _xlpm.fin, R109 + T109, _xlpm.dias, REDUCE(0, SEQUENCE(1 + INT(SINGLE(_xlpm.fin) - SINGLE(_xlpm.inicio)), 1, 0, 1), LAMBDA(_xlpm.acum,_xlpm.d, LET(_xlpm.dia, TRUNC(SINGLE(_xlpm.inicio)) + SINGLE(_xlpm.d), _xlpm.horaIni, IF(SINGLE(_xlpm.d) = 0, MAX(_xlpm.inicio, SINGLE(_xlpm.dia) + AO109), SINGLE(_xlpm.dia) + AO109), _xlpm.horaFin, IF(SINGLE(_xlpm.d) = INT(SINGLE(_xlpm.fin) - SINGLE(_xlpm.inicio)), MIN(_xlpm.fin, SINGLE(_xlpm.dia) + AP109), SINGLE(_xlpm.dia) + AP109), _xlpm.tiempo, MAX(0, SINGLE(_xlpm.horaFin) - SINGLE(_xlpm.horaIni)), SINGLE(_xlpm.acum) + SINGLE(_xlpm.tiempo)))), TEXT(SINGLE(_xlpm.dias), "h:mm"))))</f>
        <v>2:37</v>
      </c>
      <c r="W109" t="str">
        <f>TEXT((N109+S109) - (N109+O109), "h:mm")</f>
        <v>0:00</v>
      </c>
      <c r="X109" t="str">
        <v>CAIDA ENLACES</v>
      </c>
      <c r="Y109" t="str">
        <v>Red / Enlace / Proveedor</v>
      </c>
      <c r="Z109" t="str">
        <v>CORTE DE FIBRA - CIRION</v>
      </c>
      <c r="AA109" t="str">
        <v>Proveedor - Red/Infraestructura</v>
      </c>
      <c r="AB109" t="str">
        <v>SI</v>
      </c>
      <c r="AC109" t="str">
        <v>NO</v>
      </c>
      <c r="AD109" t="str">
        <v>NO</v>
      </c>
      <c r="AE109" t="str">
        <v>NO</v>
      </c>
      <c r="AF109" t="str">
        <v xml:space="preserve">EXTERNO </v>
      </c>
      <c r="AG109" t="str">
        <v>PROVEEDOR</v>
      </c>
      <c r="AH109" t="str">
        <v>Ajuste por parte del Proveedor</v>
      </c>
      <c r="AK109" t="str">
        <v>Culminado 100%</v>
      </c>
      <c r="AN109" t="str" xml:space="preserve">
        <v xml:space="preserve">FALLA CAÍDA DE ENLACE_x000d_
•         Se ha verificado con el proveedor de Internet, el cual nos informa de una incidencia en la zona y de que se están realizando trabajos para restablecer la fibra óptica. Posteriormente, se ha confirmado con el NOC que la tienda ya está operativa, pero el proveedor aún no ha confirmado el fin del restablecimiento de la fibra óptica en la zona. _x000d_
*         se presenta una masiva por parte del proveedor de CIRION por corte de fibra, se reporta al proveedor y al día siguiente dan la solución.</v>
      </c>
      <c r="AO109">
        <v>0.3333333333333333</v>
      </c>
      <c r="AP109">
        <v>0.875</v>
      </c>
    </row>
    <row r="110" xml:space="preserve">
      <c r="A110">
        <v>637394</v>
      </c>
      <c r="B110" t="str">
        <f>VLOOKUP(G110,DetalleTiendas!A$2:S$1777,3,FALSE)</f>
        <v>SUPERMERCADOS</v>
      </c>
      <c r="C110" t="str">
        <f>VLOOKUP(G110,DetalleTiendas!A$2:S$1777,4,FALSE)</f>
        <v>JUMBO</v>
      </c>
      <c r="D110" t="str">
        <f>VLOOKUP(G110,DetalleTiendas!A$2:S$1777,5,FALSE)</f>
        <v>BOGOTA</v>
      </c>
      <c r="E110" t="str">
        <v>ENLACES</v>
      </c>
      <c r="F110" t="str">
        <v>NO</v>
      </c>
      <c r="G110" t="str">
        <v>J014 CALLE 170</v>
      </c>
      <c r="I110" t="str">
        <v>Redes y Comunicaciones-NIVEL 2 - COL</v>
      </c>
      <c r="J110" t="str">
        <v>Guillermo Gutierrez</v>
      </c>
      <c r="K110" t="str">
        <v>CERRADO</v>
      </c>
      <c r="L110" t="str">
        <v>CERRADO</v>
      </c>
      <c r="M110" t="str">
        <v>BAJA</v>
      </c>
      <c r="N110">
        <v>45413</v>
      </c>
      <c r="O110">
        <v>0.5</v>
      </c>
      <c r="P110" t="str">
        <f>TEXT(N110,"MMMM")</f>
        <v>mayo</v>
      </c>
      <c r="Q110" t="str">
        <f>TEXT(N110,"aaaa")</f>
        <v>miércoles</v>
      </c>
      <c r="R110">
        <v>45413</v>
      </c>
      <c r="S110">
        <v>0.5</v>
      </c>
      <c r="T110">
        <v>0.5277777777777778</v>
      </c>
      <c r="U110">
        <f>((R110+T110) - (N110+O110))*24*60</f>
        <v>40.00000000465661</v>
      </c>
      <c r="V110" t="str">
        <f>SINGLE(IF(N110 * O110 * R110 * T110 * AO110 * AP110 = 0, "", LET(_xlpm.inicio, N110 + O110, _xlpm.fin, R110 + T110, _xlpm.dias, REDUCE(0, SEQUENCE(1 + INT(SINGLE(_xlpm.fin) - SINGLE(_xlpm.inicio)), 1, 0, 1), LAMBDA(_xlpm.acum,_xlpm.d, LET(_xlpm.dia, TRUNC(SINGLE(_xlpm.inicio)) + SINGLE(_xlpm.d), _xlpm.horaIni, IF(SINGLE(_xlpm.d) = 0, MAX(_xlpm.inicio, SINGLE(_xlpm.dia) + AO110), SINGLE(_xlpm.dia) + AO110), _xlpm.horaFin, IF(SINGLE(_xlpm.d) = INT(SINGLE(_xlpm.fin) - SINGLE(_xlpm.inicio)), MIN(_xlpm.fin, SINGLE(_xlpm.dia) + AP110), SINGLE(_xlpm.dia) + AP110), _xlpm.tiempo, MAX(0, SINGLE(_xlpm.horaFin) - SINGLE(_xlpm.horaIni)), SINGLE(_xlpm.acum) + SINGLE(_xlpm.tiempo)))), TEXT(SINGLE(_xlpm.dias), "h:mm"))))</f>
        <v>0:40</v>
      </c>
      <c r="W110" t="str">
        <f>TEXT((N110+S110) - (N110+O110), "h:mm")</f>
        <v>0:00</v>
      </c>
      <c r="X110" t="str">
        <v>FALLA EN DATAFONOS</v>
      </c>
      <c r="Y110" t="str">
        <v>Hardware / Equipos</v>
      </c>
      <c r="Z110" t="str">
        <v>BLOQUEO EN MICROSENS</v>
      </c>
      <c r="AA110" t="str">
        <v>Infraestructura - Eléctrica</v>
      </c>
      <c r="AB110" t="str">
        <v>SI</v>
      </c>
      <c r="AC110" t="str">
        <v>NO</v>
      </c>
      <c r="AD110" t="str">
        <v>NO</v>
      </c>
      <c r="AE110" t="str">
        <v>NO</v>
      </c>
      <c r="AF110" t="str">
        <v xml:space="preserve">INTERNO </v>
      </c>
      <c r="AG110" t="str">
        <v>SISTEMAS</v>
      </c>
      <c r="AH110" t="str">
        <v>reinicio equipos</v>
      </c>
      <c r="AK110" t="str">
        <v>Culminado 100%</v>
      </c>
      <c r="AN110" t="str" xml:space="preserve">
        <v xml:space="preserve">FALLA EN DATAFONOS_x000d_
•         Se detecta un bloqueo en un microsensor de fibra, se procedió a desconectarlo y reconectarlo, restableciendo así su operatividad. _x000d_
*         se encuentra bloqueo del puerto 6 de microsens de fibra .100, con ayuda de soporte campo se desconecta y se vuelve a conectar y se vuelve a tener restablece la comunicación con los demás microsens, se establece a las 12:30 pm"</v>
      </c>
      <c r="AO110">
        <v>0.3333333333333333</v>
      </c>
      <c r="AP110">
        <v>0.875</v>
      </c>
    </row>
    <row r="111" xml:space="preserve">
      <c r="A111">
        <v>638102</v>
      </c>
      <c r="B111" t="str">
        <f>VLOOKUP(G111,DetalleTiendas!A$2:S$1777,3,FALSE)</f>
        <v>PAIS</v>
      </c>
      <c r="C111" t="str">
        <f>VLOOKUP(G111,DetalleTiendas!A$2:S$1777,4,FALSE)</f>
        <v>PAIS</v>
      </c>
      <c r="D111" t="str">
        <f>VLOOKUP(G111,DetalleTiendas!A$2:S$1777,5,FALSE)</f>
        <v>PAIS</v>
      </c>
      <c r="E111" t="str">
        <v>FINANCIERO CLIENTES</v>
      </c>
      <c r="F111" t="str">
        <v>SI</v>
      </c>
      <c r="G111" t="str">
        <v>PAIS</v>
      </c>
      <c r="I111" t="str">
        <v>SC_Fidelidad</v>
      </c>
      <c r="J111" t="str">
        <v>Carlos Casilimas</v>
      </c>
      <c r="K111" t="str">
        <v>CERRADO</v>
      </c>
      <c r="L111" t="str">
        <v>CERRADO</v>
      </c>
      <c r="M111" t="str">
        <v>ALTA</v>
      </c>
      <c r="N111">
        <v>45414</v>
      </c>
      <c r="O111">
        <v>0.6625</v>
      </c>
      <c r="P111" t="str">
        <f>TEXT(N111,"MMMM")</f>
        <v>mayo</v>
      </c>
      <c r="Q111" t="str">
        <f>TEXT(N111,"aaaa")</f>
        <v>jueves</v>
      </c>
      <c r="R111">
        <v>45428</v>
      </c>
      <c r="S111">
        <v>0.49027777777777776</v>
      </c>
      <c r="T111">
        <v>0.6625</v>
      </c>
      <c r="U111">
        <f>((R111+T111) - (N111+O111))*24*60</f>
        <v>20160</v>
      </c>
      <c r="V111" t="str">
        <f>SINGLE(IF(N111 * O111 * R111 * T111 * AO111 * AP111 = 0, "", LET(_xlpm.inicio, N111 + O111, _xlpm.fin, R111 + T111, _xlpm.dias, REDUCE(0, SEQUENCE(1 + INT(SINGLE(_xlpm.fin) - SINGLE(_xlpm.inicio)), 1, 0, 1), LAMBDA(_xlpm.acum,_xlpm.d, LET(_xlpm.dia, TRUNC(SINGLE(_xlpm.inicio)) + SINGLE(_xlpm.d), _xlpm.horaIni, IF(SINGLE(_xlpm.d) = 0, MAX(_xlpm.inicio, SINGLE(_xlpm.dia) + AO111), SINGLE(_xlpm.dia) + AO111), _xlpm.horaFin, IF(SINGLE(_xlpm.d) = INT(SINGLE(_xlpm.fin) - SINGLE(_xlpm.inicio)), MIN(_xlpm.fin, SINGLE(_xlpm.dia) + AP111), SINGLE(_xlpm.dia) + AP111), _xlpm.tiempo, MAX(0, SINGLE(_xlpm.horaFin) - SINGLE(_xlpm.horaIni)), SINGLE(_xlpm.acum) + SINGLE(_xlpm.tiempo)))), TEXT(SINGLE(_xlpm.dias), "h:mm"))))</f>
        <v>14:00</v>
      </c>
      <c r="W111" t="e">
        <f>TEXT((N111+S111) - (N111+O111), "h:mm")</f>
        <v>#VALUE!</v>
      </c>
      <c r="X111" t="str">
        <v>FALLA CON SMS</v>
      </c>
      <c r="Y111" t="str">
        <v>Software / Actualización</v>
      </c>
      <c r="Z111" t="str">
        <v>FALLA SMS - FIDELIDAD</v>
      </c>
      <c r="AA111" t="str">
        <v>Proveedor - Red/Infraestructura</v>
      </c>
      <c r="AB111" t="str">
        <v>NO</v>
      </c>
      <c r="AC111" t="str">
        <v>NO</v>
      </c>
      <c r="AD111" t="str">
        <v>NO</v>
      </c>
      <c r="AE111" t="str">
        <v>NO</v>
      </c>
      <c r="AF111" t="str">
        <v xml:space="preserve">INTERNO </v>
      </c>
      <c r="AG111" t="str">
        <v>SISTEMAS</v>
      </c>
      <c r="AH111" t="str">
        <v>Sin determinar</v>
      </c>
      <c r="AK111" t="str">
        <v>Culminado 100%</v>
      </c>
      <c r="AN111" t="str" xml:space="preserve">
        <v xml:space="preserve">FALLA CON SMS_x000d_
• 	Luego de validaciones en la sala de crisis por parte de operaciones regional se detalla que el SO, BD y aplicación del servidor no tenían incidencia. Validando con el Proveedor del servicio de SMS tampoco se encontró incodencidencia. Validando con seguridad en redes se evidencio que se creó una regla automáticamente por cambios en el trafico del proveedor. se configura la excepción por parte del equipo de redes solucionando la incidencia de raíz.</v>
      </c>
      <c r="AO111">
        <v>0.3333333333333333</v>
      </c>
      <c r="AP111">
        <v>0.875</v>
      </c>
    </row>
    <row r="112" xml:space="preserve">
      <c r="A112">
        <v>638234</v>
      </c>
      <c r="B112" t="str">
        <f>VLOOKUP(G112,DetalleTiendas!A$2:S$1777,3,FALSE)</f>
        <v>SUPERMERCADOS</v>
      </c>
      <c r="C112" t="str">
        <f>VLOOKUP(G112,DetalleTiendas!A$2:S$1777,4,FALSE)</f>
        <v>SUPERMERCADOS</v>
      </c>
      <c r="D112" t="str">
        <f>VLOOKUP(G112,DetalleTiendas!A$2:S$1777,5,FALSE)</f>
        <v>SUPERMERCADOS</v>
      </c>
      <c r="E112" t="str">
        <v>TRIBUTARIOS</v>
      </c>
      <c r="F112" t="str">
        <v>NO</v>
      </c>
      <c r="G112" t="str">
        <v>SUPERMERCADOS</v>
      </c>
      <c r="I112" t="str">
        <v>SC_Resolución_Nivel2_Front_SM CO</v>
      </c>
      <c r="J112" t="str">
        <v>Nubia Bohorquez</v>
      </c>
      <c r="K112" t="str">
        <v>CERRADO</v>
      </c>
      <c r="L112" t="str">
        <v>CERRADO</v>
      </c>
      <c r="M112" t="str">
        <v>MEDIA</v>
      </c>
      <c r="N112">
        <v>45414</v>
      </c>
      <c r="O112">
        <v>0.375</v>
      </c>
      <c r="P112" t="str">
        <f>TEXT(N112,"MMMM")</f>
        <v>mayo</v>
      </c>
      <c r="Q112" t="str">
        <f>TEXT(N112,"aaaa")</f>
        <v>jueves</v>
      </c>
      <c r="R112">
        <v>45416</v>
      </c>
      <c r="S112">
        <v>0.5208333333333334</v>
      </c>
      <c r="T112">
        <v>0.6243055555555556</v>
      </c>
      <c r="U112">
        <f>((R112+T112) - (N112+O112))*24*60</f>
        <v>3238.9999999967404</v>
      </c>
      <c r="V112" t="str">
        <f>SINGLE(IF(N112 * O112 * R112 * T112 * AO112 * AP112 = 0, "", LET(_xlpm.inicio, N112 + O112, _xlpm.fin, R112 + T112, _xlpm.dias, REDUCE(0, SEQUENCE(1 + INT(SINGLE(_xlpm.fin) - SINGLE(_xlpm.inicio)), 1, 0, 1), LAMBDA(_xlpm.acum,_xlpm.d, LET(_xlpm.dia, TRUNC(SINGLE(_xlpm.inicio)) + SINGLE(_xlpm.d), _xlpm.horaIni, IF(SINGLE(_xlpm.d) = 0, MAX(_xlpm.inicio, SINGLE(_xlpm.dia) + AO112), SINGLE(_xlpm.dia) + AO112), _xlpm.horaFin, IF(SINGLE(_xlpm.d) = INT(SINGLE(_xlpm.fin) - SINGLE(_xlpm.inicio)), MIN(_xlpm.fin, SINGLE(_xlpm.dia) + AP112), SINGLE(_xlpm.dia) + AP112), _xlpm.tiempo, MAX(0, SINGLE(_xlpm.horaFin) - SINGLE(_xlpm.horaIni)), SINGLE(_xlpm.acum) + SINGLE(_xlpm.tiempo)))), TEXT(SINGLE(_xlpm.dias), "h:mm"))))</f>
        <v>7:59</v>
      </c>
      <c r="W112" t="str">
        <f>TEXT((N112+S112) - (N112+O112), "h:mm")</f>
        <v>3:30</v>
      </c>
      <c r="X112" t="str">
        <v>ANULACIÓN POSTVENTA</v>
      </c>
      <c r="Y112" t="str">
        <v>Software / Actualización</v>
      </c>
      <c r="Z112" t="str">
        <v>FALLA CON DEVOLUCIONES</v>
      </c>
      <c r="AA112" t="str">
        <v>Software / Actualización</v>
      </c>
      <c r="AB112" t="str">
        <v>SI</v>
      </c>
      <c r="AC112" t="str">
        <v>NO</v>
      </c>
      <c r="AD112" t="str">
        <v>NO</v>
      </c>
      <c r="AE112" t="str">
        <v>NO</v>
      </c>
      <c r="AF112" t="str">
        <v>INTERNO</v>
      </c>
      <c r="AG112" t="str">
        <v>SISTEMAS</v>
      </c>
      <c r="AH112" t="str">
        <v>Integracion / Desarrollo</v>
      </c>
      <c r="AK112" t="str">
        <v>Culminado 100%</v>
      </c>
      <c r="AN112" t="str" xml:space="preserve">
        <v xml:space="preserve">FALLA CON DEVOLUCIONES_x000d_
• 	FALLA A NIVEL DE SUPERMERCADOS: NO PERMITE HACER ANULACIÓN POSTVENTA, SE RECIBE EN GRUPO DE CENTRO DE SOLUCIONES MASIVO DE TICKETS YA QUE GENERA FALTANTE DE DINERO Y POSTERIOR A ELLO ES NECESARIO HACER UN AHCER UN AJUSTE OPERATIVO PARA CUADRAR LOS CAJEROS. Se transfiere caso al grupo SC_Frontoffice. _x000d_
* 	Se paso el cambio por parte del POS el día 04 de mayo. bajo el SPP No. 53371; se recibe en grupo de centro de soluciones masivo de tickets ya que genera faltante de dinero y posterior a ello es necesario hacer un hacer un ajuste operativo para cuadrar los cajeros._x000d_
</v>
      </c>
      <c r="AO112">
        <v>0.3333333333333333</v>
      </c>
      <c r="AP112">
        <v>0.875</v>
      </c>
    </row>
    <row r="113" xml:space="preserve">
      <c r="A113">
        <v>644063</v>
      </c>
      <c r="B113" t="str">
        <f>VLOOKUP(G113,DetalleTiendas!A$2:S$1777,3,FALSE)</f>
        <v>SUPERMERCADOS</v>
      </c>
      <c r="C113" t="str">
        <f>VLOOKUP(G113,DetalleTiendas!A$2:S$1777,4,FALSE)</f>
        <v>EDS JUMBO-ANCLA</v>
      </c>
      <c r="D113" t="str">
        <f>VLOOKUP(G113,DetalleTiendas!A$2:S$1777,5,FALSE)</f>
        <v>CENTRO</v>
      </c>
      <c r="E113" t="str">
        <v>CORTE DE ENERGIA</v>
      </c>
      <c r="F113" t="str">
        <v>NO</v>
      </c>
      <c r="G113" t="str">
        <v>Z046 ITAGUI</v>
      </c>
      <c r="I113" t="str">
        <v>Redes y Comunicaciones-NIVEL 2 - COL</v>
      </c>
      <c r="J113" t="str">
        <v>Guillermo Gutierrez</v>
      </c>
      <c r="K113" t="str">
        <v>CERRADO</v>
      </c>
      <c r="L113" t="str">
        <v>CERRADO</v>
      </c>
      <c r="M113" t="str">
        <v>MEDIA</v>
      </c>
      <c r="N113">
        <v>45415</v>
      </c>
      <c r="O113">
        <v>0.7638888888888888</v>
      </c>
      <c r="P113" t="str">
        <f>TEXT(N113,"MMMM")</f>
        <v>mayo</v>
      </c>
      <c r="Q113" t="str">
        <f>TEXT(N113,"aaaa")</f>
        <v>viernes</v>
      </c>
      <c r="R113">
        <v>45415</v>
      </c>
      <c r="S113">
        <v>0.8368055555555556</v>
      </c>
      <c r="T113">
        <v>0.9305555555555556</v>
      </c>
      <c r="U113">
        <f>((R113+T113) - (N113+O113))*24*60</f>
        <v>239.99999999650754</v>
      </c>
      <c r="V113" t="str">
        <f>SINGLE(IF(N113 * O113 * R113 * T113 * AO113 * AP113 = 0, "", LET(_xlpm.inicio, N113 + O113, _xlpm.fin, R113 + T113, _xlpm.dias, REDUCE(0, SEQUENCE(1 + INT(SINGLE(_xlpm.fin) - SINGLE(_xlpm.inicio)), 1, 0, 1), LAMBDA(_xlpm.acum,_xlpm.d, LET(_xlpm.dia, TRUNC(SINGLE(_xlpm.inicio)) + SINGLE(_xlpm.d), _xlpm.horaIni, IF(SINGLE(_xlpm.d) = 0, MAX(_xlpm.inicio, SINGLE(_xlpm.dia) + AO113), SINGLE(_xlpm.dia) + AO113), _xlpm.horaFin, IF(SINGLE(_xlpm.d) = INT(SINGLE(_xlpm.fin) - SINGLE(_xlpm.inicio)), MIN(_xlpm.fin, SINGLE(_xlpm.dia) + AP113), SINGLE(_xlpm.dia) + AP113), _xlpm.tiempo, MAX(0, SINGLE(_xlpm.horaFin) - SINGLE(_xlpm.horaIni)), SINGLE(_xlpm.acum) + SINGLE(_xlpm.tiempo)))), TEXT(SINGLE(_xlpm.dias), "h:mm"))))</f>
        <v>2:40</v>
      </c>
      <c r="W113" t="str">
        <f>TEXT((N113+S113) - (N113+O113), "h:mm")</f>
        <v>1:45</v>
      </c>
      <c r="X113" t="str">
        <v>CORTE DE ENERGIA</v>
      </c>
      <c r="Y113" t="str">
        <v>Hardware / Equipos</v>
      </c>
      <c r="Z113" t="str">
        <v>CORTE DE ENERGIA</v>
      </c>
      <c r="AA113" t="str">
        <v>Infraestructura - Eléctrica</v>
      </c>
      <c r="AB113" t="str">
        <v>SI</v>
      </c>
      <c r="AC113" t="str">
        <v>SI</v>
      </c>
      <c r="AD113" t="str">
        <v>SI</v>
      </c>
      <c r="AE113" t="str">
        <v>SI</v>
      </c>
      <c r="AF113" t="str">
        <v>INTERNO</v>
      </c>
      <c r="AG113" t="str">
        <v>SISTEMAS</v>
      </c>
      <c r="AH113" t="str">
        <v>Cambio Equipo</v>
      </c>
      <c r="AK113" t="str">
        <v>Culminado 100%</v>
      </c>
      <c r="AN113" t="str" xml:space="preserve">
        <v xml:space="preserve">CORTE DE ENERGIA_x000d_
•         Se instaló Access Point nuevo y se restableció la operación de la EDS. </v>
      </c>
      <c r="AO113">
        <v>0.3333333333333333</v>
      </c>
      <c r="AP113">
        <v>0.875</v>
      </c>
    </row>
    <row r="114" xml:space="preserve">
      <c r="A114">
        <v>644067</v>
      </c>
      <c r="B114" t="str">
        <f>VLOOKUP(G114,DetalleTiendas!A$2:S$1777,3,FALSE)</f>
        <v>SUPERMERCADOS</v>
      </c>
      <c r="C114" t="str">
        <f>VLOOKUP(G114,DetalleTiendas!A$2:S$1777,4,FALSE)</f>
        <v>EDS JUMBO-ANCLA</v>
      </c>
      <c r="D114" t="str">
        <f>VLOOKUP(G114,DetalleTiendas!A$2:S$1777,5,FALSE)</f>
        <v>BOGOTA</v>
      </c>
      <c r="E114" t="str">
        <v>CORTE DE ENERGIA</v>
      </c>
      <c r="F114" t="str">
        <v>NO</v>
      </c>
      <c r="G114" t="str">
        <v>Z073 MOSQUERA</v>
      </c>
      <c r="I114" t="str">
        <v>Redes y Comunicaciones-NIVEL 2 - COL</v>
      </c>
      <c r="J114" t="str">
        <v>Guillermo Gutierrez</v>
      </c>
      <c r="K114" t="str">
        <v>CERRADO</v>
      </c>
      <c r="L114" t="str">
        <v>CERRADO</v>
      </c>
      <c r="M114" t="str">
        <v>MEDIA</v>
      </c>
      <c r="N114">
        <v>45417</v>
      </c>
      <c r="O114">
        <v>0.4791666666666667</v>
      </c>
      <c r="P114" t="str">
        <f>TEXT(N114,"MMMM")</f>
        <v>mayo</v>
      </c>
      <c r="Q114" t="str">
        <f>TEXT(N114,"aaaa")</f>
        <v>domingo</v>
      </c>
      <c r="R114">
        <v>45417</v>
      </c>
      <c r="S114">
        <v>0.5222222222222223</v>
      </c>
      <c r="T114">
        <v>0.6875</v>
      </c>
      <c r="U114">
        <f>((R114+T114) - (N114+O114))*24*60</f>
        <v>300.00000000349246</v>
      </c>
      <c r="V114" t="str">
        <f>SINGLE(IF(N114 * O114 * R114 * T114 * AO114 * AP114 = 0, "", LET(_xlpm.inicio, N114 + O114, _xlpm.fin, R114 + T114, _xlpm.dias, REDUCE(0, SEQUENCE(1 + INT(SINGLE(_xlpm.fin) - SINGLE(_xlpm.inicio)), 1, 0, 1), LAMBDA(_xlpm.acum,_xlpm.d, LET(_xlpm.dia, TRUNC(SINGLE(_xlpm.inicio)) + SINGLE(_xlpm.d), _xlpm.horaIni, IF(SINGLE(_xlpm.d) = 0, MAX(_xlpm.inicio, SINGLE(_xlpm.dia) + AO114), SINGLE(_xlpm.dia) + AO114), _xlpm.horaFin, IF(SINGLE(_xlpm.d) = INT(SINGLE(_xlpm.fin) - SINGLE(_xlpm.inicio)), MIN(_xlpm.fin, SINGLE(_xlpm.dia) + AP114), SINGLE(_xlpm.dia) + AP114), _xlpm.tiempo, MAX(0, SINGLE(_xlpm.horaFin) - SINGLE(_xlpm.horaIni)), SINGLE(_xlpm.acum) + SINGLE(_xlpm.tiempo)))), TEXT(SINGLE(_xlpm.dias), "h:mm"))))</f>
        <v>5:00</v>
      </c>
      <c r="W114" t="str">
        <f>TEXT((N114+S114) - (N114+O114), "h:mm")</f>
        <v>1:02</v>
      </c>
      <c r="X114" t="str">
        <v>CORTE DE ENERGIA</v>
      </c>
      <c r="Y114" t="str">
        <v>Hardware / Equipos</v>
      </c>
      <c r="Z114" t="str">
        <v>CORTE DE ENERGIA EN EL SECTOR</v>
      </c>
      <c r="AA114" t="str">
        <v>Infraestructura - Eléctrica</v>
      </c>
      <c r="AB114" t="str">
        <v>SI</v>
      </c>
      <c r="AC114" t="str">
        <v>SI</v>
      </c>
      <c r="AD114" t="str">
        <v>SI</v>
      </c>
      <c r="AE114" t="str">
        <v>SI</v>
      </c>
      <c r="AF114" t="str">
        <v>INTERNO</v>
      </c>
      <c r="AG114" t="str">
        <v>SISTEMAS</v>
      </c>
      <c r="AH114" t="str">
        <v>Cambio Equipo</v>
      </c>
      <c r="AK114" t="str">
        <v>Culminado 100%</v>
      </c>
      <c r="AN114" t="str" xml:space="preserve">
        <v xml:space="preserve">CORTE DE ENERGIA_x000d_
•         Se restableció la operación del Access Point que da conexión bridge a la EDS. Se restableció a las 4 pm. </v>
      </c>
      <c r="AO114">
        <v>0.3333333333333333</v>
      </c>
      <c r="AP114">
        <v>0.875</v>
      </c>
    </row>
    <row r="115" xml:space="preserve">
      <c r="A115">
        <v>646490</v>
      </c>
      <c r="B115" t="str">
        <f>VLOOKUP(G115,DetalleTiendas!A$2:S$1777,3,FALSE)</f>
        <v>MEJORAMIENTO DEL HOGAR</v>
      </c>
      <c r="C115" t="str">
        <f>VLOOKUP(G115,DetalleTiendas!A$2:S$1777,4,FALSE)</f>
        <v>EASY</v>
      </c>
      <c r="D115" t="str">
        <f>VLOOKUP(G115,DetalleTiendas!A$2:S$1777,5,FALSE)</f>
        <v>BOGOTA - EASY</v>
      </c>
      <c r="E115" t="str">
        <v>ENLACES</v>
      </c>
      <c r="F115" t="str">
        <v>NO</v>
      </c>
      <c r="G115" t="str">
        <v>E812 SOACHA</v>
      </c>
      <c r="I115" t="str">
        <v>Redes y Comunicaciones-NIVEL 2 - COL</v>
      </c>
      <c r="J115" t="str">
        <v>Guillermo Gutierrez</v>
      </c>
      <c r="K115" t="str">
        <v>CERRADO</v>
      </c>
      <c r="L115" t="str">
        <v>CERRADO</v>
      </c>
      <c r="M115" t="str">
        <v>MEDIA</v>
      </c>
      <c r="N115">
        <v>45418</v>
      </c>
      <c r="O115">
        <v>0.6736111111111112</v>
      </c>
      <c r="P115" t="str">
        <f>TEXT(N115,"MMMM")</f>
        <v>mayo</v>
      </c>
      <c r="Q115" t="str">
        <f>TEXT(N115,"aaaa")</f>
        <v>lunes</v>
      </c>
      <c r="R115">
        <v>45419</v>
      </c>
      <c r="S115">
        <v>0.6777777777777778</v>
      </c>
      <c r="T115">
        <v>0.6666666666666666</v>
      </c>
      <c r="U115">
        <f>((R115+T115) - (N115+O115))*24*60</f>
        <v>1429.9999999988358</v>
      </c>
      <c r="V115" t="str">
        <f>SINGLE(IF(N115 * O115 * R115 * T115 * AO115 * AP115 = 0, "", LET(_xlpm.inicio, N115 + O115, _xlpm.fin, R115 + T115, _xlpm.dias, REDUCE(0, SEQUENCE(1 + INT(SINGLE(_xlpm.fin) - SINGLE(_xlpm.inicio)), 1, 0, 1), LAMBDA(_xlpm.acum,_xlpm.d, LET(_xlpm.dia, TRUNC(SINGLE(_xlpm.inicio)) + SINGLE(_xlpm.d), _xlpm.horaIni, IF(SINGLE(_xlpm.d) = 0, MAX(_xlpm.inicio, SINGLE(_xlpm.dia) + AO115), SINGLE(_xlpm.dia) + AO115), _xlpm.horaFin, IF(SINGLE(_xlpm.d) = INT(SINGLE(_xlpm.fin) - SINGLE(_xlpm.inicio)), MIN(_xlpm.fin, SINGLE(_xlpm.dia) + AP115), SINGLE(_xlpm.dia) + AP115), _xlpm.tiempo, MAX(0, SINGLE(_xlpm.horaFin) - SINGLE(_xlpm.horaIni)), SINGLE(_xlpm.acum) + SINGLE(_xlpm.tiempo)))), TEXT(SINGLE(_xlpm.dias), "h:mm"))))</f>
        <v>4:50</v>
      </c>
      <c r="W115" t="str">
        <f>TEXT((N115+S115) - (N115+O115), "h:mm")</f>
        <v>0:06</v>
      </c>
      <c r="X115" t="str">
        <v>CAIDA ENLACES</v>
      </c>
      <c r="Y115" t="str">
        <v>Red / Enlace / Proveedor</v>
      </c>
      <c r="Z115" t="str">
        <v>CAIDA DE ENLACES PROVEEDOR - CLARO</v>
      </c>
      <c r="AA115" t="str">
        <v>Proveedor - Red/Infraestructura</v>
      </c>
      <c r="AB115" t="str">
        <v>SI</v>
      </c>
      <c r="AC115" t="str">
        <v>NO</v>
      </c>
      <c r="AD115" t="str">
        <v>NO</v>
      </c>
      <c r="AE115" t="str">
        <v>NO</v>
      </c>
      <c r="AF115" t="str">
        <v>EXTERNO</v>
      </c>
      <c r="AG115" t="str">
        <v>PROVEEDOR</v>
      </c>
      <c r="AH115" t="str">
        <v>Ajuste por parte del Proveedor</v>
      </c>
      <c r="AK115" t="str">
        <v>Culminado 100%</v>
      </c>
      <c r="AN115" t="str" xml:space="preserve">
        <v xml:space="preserve">FALLA A NIVEL DE ENLACE_x000d_
•	Se restableció el enlace del proveedor Claro sobre las 4 a.m. del 7 de mayo y se normalizan todos los servicios en la Tienda._x000d_
</v>
      </c>
      <c r="AO115">
        <v>0.3333333333333333</v>
      </c>
      <c r="AP115">
        <v>0.875</v>
      </c>
    </row>
    <row r="116" xml:space="preserve">
      <c r="A116">
        <v>719778</v>
      </c>
      <c r="B116" t="str">
        <f>VLOOKUP(G116,DetalleTiendas!A$2:S$1777,3,FALSE)</f>
        <v>SUPERMERCADOS</v>
      </c>
      <c r="C116" t="str">
        <f>VLOOKUP(G116,DetalleTiendas!A$2:S$1777,4,FALSE)</f>
        <v>JUMBO</v>
      </c>
      <c r="D116" t="str">
        <f>VLOOKUP(G116,DetalleTiendas!A$2:S$1777,5,FALSE)</f>
        <v>COSTA</v>
      </c>
      <c r="E116" t="str">
        <v>ENLACES</v>
      </c>
      <c r="F116" t="str">
        <v>NO</v>
      </c>
      <c r="G116" t="str">
        <v>J045 AV DEL FERROCARRIL SANTA MARTA</v>
      </c>
      <c r="I116" t="str">
        <v>Redes y Comunicaciones-NIVEL 2 - COL</v>
      </c>
      <c r="J116" t="str">
        <v>Guillermo Gutierrez</v>
      </c>
      <c r="K116" t="str">
        <v>CERRADO</v>
      </c>
      <c r="L116" t="str">
        <v>CERRADO</v>
      </c>
      <c r="M116" t="str">
        <v>MEDIA</v>
      </c>
      <c r="N116">
        <v>45419</v>
      </c>
      <c r="O116">
        <v>0.6708333333333333</v>
      </c>
      <c r="P116" t="str">
        <f>TEXT(N116,"MMMM")</f>
        <v>mayo</v>
      </c>
      <c r="Q116" t="str">
        <f>TEXT(N116,"aaaa")</f>
        <v>martes</v>
      </c>
      <c r="R116">
        <v>45455</v>
      </c>
      <c r="S116">
        <v>0.6743055555555556</v>
      </c>
      <c r="T116">
        <v>0.75</v>
      </c>
      <c r="U116">
        <f>((R116+T116) - (N116+O116))*24*60</f>
        <v>51954.00000000489</v>
      </c>
      <c r="V116" t="str">
        <f>SINGLE(IF(N116 * O116 * R116 * T116 * AO116 * AP116 = 0, "", LET(_xlpm.inicio, N116 + O116, _xlpm.fin, R116 + T116, _xlpm.dias, REDUCE(0, SEQUENCE(1 + INT(SINGLE(_xlpm.fin) - SINGLE(_xlpm.inicio)), 1, 0, 1), LAMBDA(_xlpm.acum,_xlpm.d, LET(_xlpm.dia, TRUNC(SINGLE(_xlpm.inicio)) + SINGLE(_xlpm.d), _xlpm.horaIni, IF(SINGLE(_xlpm.d) = 0, MAX(_xlpm.inicio, SINGLE(_xlpm.dia) + AO116), SINGLE(_xlpm.dia) + AO116), _xlpm.horaFin, IF(SINGLE(_xlpm.d) = INT(SINGLE(_xlpm.fin) - SINGLE(_xlpm.inicio)), MIN(_xlpm.fin, SINGLE(_xlpm.dia) + AP116), SINGLE(_xlpm.dia) + AP116), _xlpm.tiempo, MAX(0, SINGLE(_xlpm.horaFin) - SINGLE(_xlpm.horaIni)), SINGLE(_xlpm.acum) + SINGLE(_xlpm.tiempo)))), TEXT(SINGLE(_xlpm.dias), "h:mm"))))</f>
        <v>13:54</v>
      </c>
      <c r="W116" t="str">
        <f>TEXT((N116+S116) - (N116+O116), "h:mm")</f>
        <v>0:05</v>
      </c>
      <c r="X116" t="str">
        <v>LENTITUD EN LAS POS</v>
      </c>
      <c r="Y116" t="str">
        <v>Red / Enlace / Proveedor</v>
      </c>
      <c r="Z116" t="str">
        <v>DEGENERACION CANAL - MTU</v>
      </c>
      <c r="AA116" t="str">
        <v>Proveedor - Red/Infraestructura</v>
      </c>
      <c r="AB116" t="str">
        <v>SI</v>
      </c>
      <c r="AC116" t="str">
        <v>NO</v>
      </c>
      <c r="AD116" t="str">
        <v>NO</v>
      </c>
      <c r="AE116" t="str">
        <v>NO</v>
      </c>
      <c r="AF116" t="str">
        <v>INTERNO</v>
      </c>
      <c r="AG116" t="str">
        <v>SISTEMAS</v>
      </c>
      <c r="AH116" t="str">
        <v>Ajuste por parte del Proveedor</v>
      </c>
      <c r="AK116" t="str">
        <v>Culminado 100%</v>
      </c>
      <c r="AN116" t="str" xml:space="preserve">
        <v xml:space="preserve">LENTITUD EN PROCESOS DE POS_x000d_
• 	Se presento novedad con el enlace de Cirion por temas de MTU, se escala al proveedor y este da la solución actualmente se encuentra operativa bajo el segundo enlace.</v>
      </c>
      <c r="AO116">
        <v>0.3333333333333333</v>
      </c>
      <c r="AP116">
        <v>0.875</v>
      </c>
    </row>
    <row r="117" xml:space="preserve">
      <c r="A117">
        <v>650450</v>
      </c>
      <c r="B117" t="str">
        <f>VLOOKUP(G117,DetalleTiendas!A$2:S$1777,3,FALSE)</f>
        <v>MEJORAMIENTO DEL HOGAR</v>
      </c>
      <c r="C117" t="str">
        <f>VLOOKUP(G117,DetalleTiendas!A$2:S$1777,4,FALSE)</f>
        <v>EASY</v>
      </c>
      <c r="D117" t="str">
        <f>VLOOKUP(G117,DetalleTiendas!A$2:S$1777,5,FALSE)</f>
        <v>CENTRO - EASY</v>
      </c>
      <c r="E117" t="str">
        <v>ENLACES</v>
      </c>
      <c r="F117" t="str">
        <v>NO</v>
      </c>
      <c r="G117" t="str">
        <v>E806 PRADO</v>
      </c>
      <c r="I117" t="str">
        <v>Redes y Comunicaciones -Nivel 2 - COL</v>
      </c>
      <c r="J117" t="str">
        <v>Guillermo Gutierrez</v>
      </c>
      <c r="K117" t="str">
        <v>ABIERTO</v>
      </c>
      <c r="L117" t="str">
        <v>CERRADO</v>
      </c>
      <c r="M117" t="str">
        <v>MEDIA</v>
      </c>
      <c r="N117">
        <v>45420</v>
      </c>
      <c r="O117">
        <v>0.3173611111111111</v>
      </c>
      <c r="P117" t="str">
        <f>TEXT(N117,"MMMM")</f>
        <v>mayo</v>
      </c>
      <c r="Q117" t="str">
        <f>TEXT(N117,"aaaa")</f>
        <v>miércoles</v>
      </c>
      <c r="R117">
        <v>45421</v>
      </c>
      <c r="S117">
        <v>0.4875</v>
      </c>
      <c r="T117">
        <v>0.46875</v>
      </c>
      <c r="U117">
        <f>((R117+T117) - (N117+O117))*24*60</f>
        <v>1657.9999999981374</v>
      </c>
      <c r="V117" t="str">
        <f>SINGLE(IF(N117 * O117 * R117 * T117 * AO117 * AP117 = 0, "", LET(_xlpm.inicio, N117 + O117, _xlpm.fin, R117 + T117, _xlpm.dias, REDUCE(0, SEQUENCE(1 + INT(SINGLE(_xlpm.fin) - SINGLE(_xlpm.inicio)), 1, 0, 1), LAMBDA(_xlpm.acum,_xlpm.d, LET(_xlpm.dia, TRUNC(SINGLE(_xlpm.inicio)) + SINGLE(_xlpm.d), _xlpm.horaIni, IF(SINGLE(_xlpm.d) = 0, MAX(_xlpm.inicio, SINGLE(_xlpm.dia) + AO117), SINGLE(_xlpm.dia) + AO117), _xlpm.horaFin, IF(SINGLE(_xlpm.d) = INT(SINGLE(_xlpm.fin) - SINGLE(_xlpm.inicio)), MIN(_xlpm.fin, SINGLE(_xlpm.dia) + AP117), SINGLE(_xlpm.dia) + AP117), _xlpm.tiempo, MAX(0, SINGLE(_xlpm.horaFin) - SINGLE(_xlpm.horaIni)), SINGLE(_xlpm.acum) + SINGLE(_xlpm.tiempo)))), TEXT(SINGLE(_xlpm.dias), "h:mm"))))</f>
        <v>16:15</v>
      </c>
      <c r="W117" t="str">
        <f>TEXT((N117+S117) - (N117+O117), "h:mm")</f>
        <v>4:05</v>
      </c>
      <c r="X117" t="str">
        <v>FALLAS CON EL SWITCH</v>
      </c>
      <c r="Y117" t="str">
        <v>Hardware / Equipos</v>
      </c>
      <c r="Z117" t="str">
        <v>SWITCH DALADO</v>
      </c>
      <c r="AA117" t="str">
        <v>Infraestructura - Eléctrica</v>
      </c>
      <c r="AB117" t="str">
        <v>SI</v>
      </c>
      <c r="AC117" t="str">
        <v>SI</v>
      </c>
      <c r="AD117" t="str">
        <v>SI</v>
      </c>
      <c r="AE117" t="str">
        <v>SI</v>
      </c>
      <c r="AF117" t="str">
        <v>INTERNO</v>
      </c>
      <c r="AG117" t="str">
        <v>SISTEMAS</v>
      </c>
      <c r="AH117" t="str">
        <v>Cambio Equipo</v>
      </c>
      <c r="AK117" t="str">
        <v>Culminado 100%</v>
      </c>
      <c r="AN117" t="str" xml:space="preserve">
        <v xml:space="preserve">SWITCH DAÑADO_x000d_
• 	Se presentó daño de un switch en el gabinete aéreo. Se realiza reemplazo y se restablece la operación de todos los equipos afectados. </v>
      </c>
      <c r="AO117">
        <v>0.3333333333333333</v>
      </c>
      <c r="AP117">
        <v>0.875</v>
      </c>
    </row>
    <row r="118" xml:space="preserve">
      <c r="A118">
        <v>661787</v>
      </c>
      <c r="B118" t="e">
        <f>VLOOKUP(G118,DetalleTiendas!A$2:S$1777,3,FALSE)</f>
        <v>#N/A</v>
      </c>
      <c r="C118" t="e">
        <f>VLOOKUP(G118,DetalleTiendas!A$2:S$1777,4,FALSE)</f>
        <v>#N/A</v>
      </c>
      <c r="D118" t="e">
        <f>VLOOKUP(G118,DetalleTiendas!A$2:S$1777,5,FALSE)</f>
        <v>#N/A</v>
      </c>
      <c r="E118" t="str">
        <v>ENLACES</v>
      </c>
      <c r="F118" t="str">
        <v>NO</v>
      </c>
      <c r="G118" t="str">
        <v>Z015 HAYUELOS;J015 HAYUELOS;E015 HAYUELOS</v>
      </c>
      <c r="I118" t="str">
        <v>Redes y Comunicaciones-NIVEL 2 - COL</v>
      </c>
      <c r="J118" t="str">
        <v>Guillermo Gutierrez</v>
      </c>
      <c r="K118" t="str">
        <v>ABIERTO</v>
      </c>
      <c r="L118" t="str">
        <v>CERRADO</v>
      </c>
      <c r="M118" t="str">
        <v>ALTA</v>
      </c>
      <c r="N118">
        <v>45422</v>
      </c>
      <c r="O118">
        <v>0.8590277777777777</v>
      </c>
      <c r="P118" t="str">
        <f>TEXT(N118,"MMMM")</f>
        <v>mayo</v>
      </c>
      <c r="Q118" t="str">
        <f>TEXT(N118,"aaaa")</f>
        <v>viernes</v>
      </c>
      <c r="R118">
        <v>45423</v>
      </c>
      <c r="S118">
        <v>0.8652777777777778</v>
      </c>
      <c r="T118">
        <v>0.30833333333333335</v>
      </c>
      <c r="U118">
        <f>((R118+T118) - (N118+O118))*24*60</f>
        <v>647.0000000030268</v>
      </c>
      <c r="V118" t="str">
        <f>SINGLE(IF(N118 * O118 * R118 * T118 * AO118 * AP118 = 0, "", LET(_xlpm.inicio, N118 + O118, _xlpm.fin, R118 + T118, _xlpm.dias, REDUCE(0, SEQUENCE(1 + INT(SINGLE(_xlpm.fin) - SINGLE(_xlpm.inicio)), 1, 0, 1), LAMBDA(_xlpm.acum,_xlpm.d, LET(_xlpm.dia, TRUNC(SINGLE(_xlpm.inicio)) + SINGLE(_xlpm.d), _xlpm.horaIni, IF(SINGLE(_xlpm.d) = 0, MAX(_xlpm.inicio, SINGLE(_xlpm.dia) + AO118), SINGLE(_xlpm.dia) + AO118), _xlpm.horaFin, IF(SINGLE(_xlpm.d) = INT(SINGLE(_xlpm.fin) - SINGLE(_xlpm.inicio)), MIN(_xlpm.fin, SINGLE(_xlpm.dia) + AP118), SINGLE(_xlpm.dia) + AP118), _xlpm.tiempo, MAX(0, SINGLE(_xlpm.horaFin) - SINGLE(_xlpm.horaIni)), SINGLE(_xlpm.acum) + SINGLE(_xlpm.tiempo)))), TEXT(SINGLE(_xlpm.dias), "h:mm"))))</f>
        <v>0:23</v>
      </c>
      <c r="W118" t="str">
        <f>TEXT((N118+S118) - (N118+O118), "h:mm")</f>
        <v>0:09</v>
      </c>
      <c r="X118" t="str">
        <v>FALLAS CON LA VLAN 30 Y LA VLAN 7</v>
      </c>
      <c r="Y118" t="str">
        <v>Red / Enlace / Proveedor</v>
      </c>
      <c r="Z118" t="str">
        <v>FALLA EN MICROSENS</v>
      </c>
      <c r="AA118" t="str">
        <v>Proveedor - Red/Infraestructura</v>
      </c>
      <c r="AB118" t="str">
        <v>SI</v>
      </c>
      <c r="AC118" t="str">
        <v>NO</v>
      </c>
      <c r="AD118" t="str">
        <v>NO</v>
      </c>
      <c r="AE118" t="str">
        <v>NO</v>
      </c>
      <c r="AF118" t="str">
        <v>INTERNO</v>
      </c>
      <c r="AG118" t="str">
        <v>SISTEMAS</v>
      </c>
      <c r="AH118" t="str">
        <v>Se reinicia el microservicio</v>
      </c>
      <c r="AK118" t="str">
        <v>Culminado 100%</v>
      </c>
      <c r="AN118" t="str" xml:space="preserve">
        <v xml:space="preserve">FALLA EN MICROSENS_x000d_
• 	Buenas noches, se presentó problemas con los equipos Core de la tienda por bloqueo de la Vlan 30 y 7 de datafonos, y bloqueo microsens, se solventa reiniciando los equipos y desconectando el anillo.</v>
      </c>
      <c r="AO118">
        <v>0.3333333333333333</v>
      </c>
      <c r="AP118">
        <v>0.875</v>
      </c>
    </row>
    <row r="119" xml:space="preserve">
      <c r="A119">
        <v>661838</v>
      </c>
      <c r="B119" t="str">
        <f>VLOOKUP(G119,DetalleTiendas!A$2:S$1777,3,FALSE)</f>
        <v>MEJORAMIENTO DEL HOGAR</v>
      </c>
      <c r="C119" t="str">
        <f>VLOOKUP(G119,DetalleTiendas!A$2:S$1777,4,FALSE)</f>
        <v>EASY</v>
      </c>
      <c r="D119" t="str">
        <f>VLOOKUP(G119,DetalleTiendas!A$2:S$1777,5,FALSE)</f>
        <v>BOGOTA - EASY</v>
      </c>
      <c r="E119" t="str">
        <v>ENLACES</v>
      </c>
      <c r="F119" t="str">
        <v>SI</v>
      </c>
      <c r="G119" t="str">
        <v>E010 BOSA</v>
      </c>
      <c r="I119" t="str">
        <v>Redes y Comunicaciones-NIVEL 2 - COL</v>
      </c>
      <c r="J119" t="str">
        <v>Guillermo Gutierrez</v>
      </c>
      <c r="K119" t="str">
        <v>CERRADO</v>
      </c>
      <c r="L119" t="str">
        <v>CERRADO</v>
      </c>
      <c r="M119" t="str">
        <v>MEDIA</v>
      </c>
      <c r="N119">
        <v>45423</v>
      </c>
      <c r="O119">
        <v>0.5</v>
      </c>
      <c r="P119" t="str">
        <f>TEXT(N119,"MMMM")</f>
        <v>mayo</v>
      </c>
      <c r="Q119" t="str">
        <f>TEXT(N119,"aaaa")</f>
        <v>sábado</v>
      </c>
      <c r="R119">
        <v>45423</v>
      </c>
      <c r="S119">
        <v>0.5819444444444445</v>
      </c>
      <c r="T119">
        <v>0.625</v>
      </c>
      <c r="U119">
        <f>((R119+T119) - (N119+O119))*24*60</f>
        <v>180</v>
      </c>
      <c r="V119" t="str">
        <f>SINGLE(IF(N119 * O119 * R119 * T119 * AO119 * AP119 = 0, "", LET(_xlpm.inicio, N119 + O119, _xlpm.fin, R119 + T119, _xlpm.dias, REDUCE(0, SEQUENCE(1 + INT(SINGLE(_xlpm.fin) - SINGLE(_xlpm.inicio)), 1, 0, 1), LAMBDA(_xlpm.acum,_xlpm.d, LET(_xlpm.dia, TRUNC(SINGLE(_xlpm.inicio)) + SINGLE(_xlpm.d), _xlpm.horaIni, IF(SINGLE(_xlpm.d) = 0, MAX(_xlpm.inicio, SINGLE(_xlpm.dia) + AO119), SINGLE(_xlpm.dia) + AO119), _xlpm.horaFin, IF(SINGLE(_xlpm.d) = INT(SINGLE(_xlpm.fin) - SINGLE(_xlpm.inicio)), MIN(_xlpm.fin, SINGLE(_xlpm.dia) + AP119), SINGLE(_xlpm.dia) + AP119), _xlpm.tiempo, MAX(0, SINGLE(_xlpm.horaFin) - SINGLE(_xlpm.horaIni)), SINGLE(_xlpm.acum) + SINGLE(_xlpm.tiempo)))), TEXT(SINGLE(_xlpm.dias), "h:mm"))))</f>
        <v>3:00</v>
      </c>
      <c r="W119" t="str">
        <f>TEXT((N119+S119) - (N119+O119), "h:mm")</f>
        <v>1:58</v>
      </c>
      <c r="X119" t="str">
        <v>LENTITUD EN LAS POS</v>
      </c>
      <c r="Y119" t="str">
        <v>Hardware / Equipos</v>
      </c>
      <c r="Z119" t="str">
        <v>SWITCH DAÑADO</v>
      </c>
      <c r="AA119" t="str">
        <v>Infraestructura - Eléctrica</v>
      </c>
      <c r="AB119" t="str">
        <v>SI</v>
      </c>
      <c r="AC119" t="str">
        <v>SI</v>
      </c>
      <c r="AD119" t="str">
        <v>SI</v>
      </c>
      <c r="AE119" t="str">
        <v>SI</v>
      </c>
      <c r="AF119" t="str">
        <v xml:space="preserve">INTERNO </v>
      </c>
      <c r="AG119" t="str">
        <v>SISTEMAS</v>
      </c>
      <c r="AH119" t="str">
        <v>Cambio Equipo</v>
      </c>
      <c r="AK119" t="str">
        <v>Culminado 100%</v>
      </c>
      <c r="AN119" t="str" xml:space="preserve">
        <v xml:space="preserve">LENTITUD EN LAS POS_x000d_
• 	El personal de redes valido las conexiones, identificaron que había un bloqueo de SW de cajas que administra los equipos POS , se soluciona reiniciando el switch.</v>
      </c>
      <c r="AO119">
        <v>0.3333333333333333</v>
      </c>
      <c r="AP119">
        <v>0.875</v>
      </c>
    </row>
    <row r="120" xml:space="preserve">
      <c r="A120">
        <v>661815</v>
      </c>
      <c r="B120" t="str">
        <f>VLOOKUP(G120,DetalleTiendas!A$2:S$1777,3,FALSE)</f>
        <v>SUPERMERCADOS</v>
      </c>
      <c r="C120" t="str">
        <f>VLOOKUP(G120,DetalleTiendas!A$2:S$1777,4,FALSE)</f>
        <v>JUMBO</v>
      </c>
      <c r="D120" t="str">
        <f>VLOOKUP(G120,DetalleTiendas!A$2:S$1777,5,FALSE)</f>
        <v>COSTA</v>
      </c>
      <c r="E120" t="str">
        <v>CORTE DE ENERGIA</v>
      </c>
      <c r="F120" t="str">
        <v>NO</v>
      </c>
      <c r="G120" t="str">
        <v>J174 EL CASTILLO</v>
      </c>
      <c r="I120" t="str">
        <v>Soporte_Onsite_REG_Costa_SM Colombia</v>
      </c>
      <c r="J120" t="str">
        <v>Celso Niebles</v>
      </c>
      <c r="K120" t="str">
        <v>CERRADO</v>
      </c>
      <c r="L120" t="str">
        <v>CERRADO</v>
      </c>
      <c r="M120" t="str">
        <v>MEDIA</v>
      </c>
      <c r="N120">
        <v>45423</v>
      </c>
      <c r="O120">
        <v>0.6458333333333334</v>
      </c>
      <c r="P120" t="str">
        <f>TEXT(N120,"MMMM")</f>
        <v>mayo</v>
      </c>
      <c r="Q120" t="str">
        <f>TEXT(N120,"aaaa")</f>
        <v>sábado</v>
      </c>
      <c r="R120">
        <v>45423</v>
      </c>
      <c r="S120">
        <v>0.6548611111111111</v>
      </c>
      <c r="T120">
        <v>0.6965277777777777</v>
      </c>
      <c r="U120">
        <f>((R120+T120) - (N120+O120))*24*60</f>
        <v>72.9999999969732</v>
      </c>
      <c r="V120" t="str">
        <f>SINGLE(IF(N120 * O120 * R120 * T120 * AO120 * AP120 = 0, "", LET(_xlpm.inicio, N120 + O120, _xlpm.fin, R120 + T120, _xlpm.dias, REDUCE(0, SEQUENCE(1 + INT(SINGLE(_xlpm.fin) - SINGLE(_xlpm.inicio)), 1, 0, 1), LAMBDA(_xlpm.acum,_xlpm.d, LET(_xlpm.dia, TRUNC(SINGLE(_xlpm.inicio)) + SINGLE(_xlpm.d), _xlpm.horaIni, IF(SINGLE(_xlpm.d) = 0, MAX(_xlpm.inicio, SINGLE(_xlpm.dia) + AO120), SINGLE(_xlpm.dia) + AO120), _xlpm.horaFin, IF(SINGLE(_xlpm.d) = INT(SINGLE(_xlpm.fin) - SINGLE(_xlpm.inicio)), MIN(_xlpm.fin, SINGLE(_xlpm.dia) + AP120), SINGLE(_xlpm.dia) + AP120), _xlpm.tiempo, MAX(0, SINGLE(_xlpm.horaFin) - SINGLE(_xlpm.horaIni)), SINGLE(_xlpm.acum) + SINGLE(_xlpm.tiempo)))), TEXT(SINGLE(_xlpm.dias), "h:mm"))))</f>
        <v>1:13</v>
      </c>
      <c r="W120" t="str">
        <f>TEXT((N120+S120) - (N120+O120), "h:mm")</f>
        <v>0:13</v>
      </c>
      <c r="X120" t="str">
        <v>CORTE DE ENERGIA</v>
      </c>
      <c r="Y120" t="str">
        <v>Eléctrico / Energía</v>
      </c>
      <c r="Z120" t="str">
        <v>CORTE DE ENERGIA - MANTENIMINETO</v>
      </c>
      <c r="AA120" t="str">
        <v>Infraestructura - Eléctrica</v>
      </c>
      <c r="AB120" t="str">
        <v>SI</v>
      </c>
      <c r="AC120" t="str">
        <v>SI</v>
      </c>
      <c r="AD120" t="str">
        <v>SI</v>
      </c>
      <c r="AE120" t="str">
        <v>SI</v>
      </c>
      <c r="AF120" t="str">
        <v>INTERNO</v>
      </c>
      <c r="AG120" t="str">
        <v>NEGOCIO</v>
      </c>
      <c r="AH120" t="str">
        <v>Restablecimiento UPS</v>
      </c>
      <c r="AK120" t="str">
        <v>Culminado 100%</v>
      </c>
      <c r="AN120" t="str" xml:space="preserve">
        <v xml:space="preserve">FALLA DE ENERGIA _x000d_
• 	Se procede a reportar la falla con la planta de energía, los proveedores del flujo de energía nos indican que la planta está en mantenimiento.</v>
      </c>
      <c r="AO120">
        <v>0.3333333333333333</v>
      </c>
      <c r="AP120">
        <v>0.875</v>
      </c>
    </row>
    <row r="121" xml:space="preserve">
      <c r="A121">
        <v>661834</v>
      </c>
      <c r="B121" t="str">
        <f>VLOOKUP(G121,DetalleTiendas!A$2:S$1777,3,FALSE)</f>
        <v>SUPERMERCADOS</v>
      </c>
      <c r="C121" t="str">
        <f>VLOOKUP(G121,DetalleTiendas!A$2:S$1777,4,FALSE)</f>
        <v>EDS JUMBO</v>
      </c>
      <c r="D121" t="str">
        <f>VLOOKUP(G121,DetalleTiendas!A$2:S$1777,5,FALSE)</f>
        <v>BOGOTA</v>
      </c>
      <c r="E121" t="str">
        <v>ENLACES</v>
      </c>
      <c r="F121" t="str">
        <v>NO</v>
      </c>
      <c r="G121" t="str">
        <v>Z101 TINTALITO</v>
      </c>
      <c r="I121" t="str">
        <v>Redes y Comunicaciones-NIVEL 2 - COL</v>
      </c>
      <c r="J121" t="str">
        <v>Guillermo Gutierrez</v>
      </c>
      <c r="K121" t="str">
        <v>CERRADO</v>
      </c>
      <c r="L121" t="str">
        <v>CERRADO</v>
      </c>
      <c r="M121" t="str">
        <v>MEDIA</v>
      </c>
      <c r="N121">
        <v>45423</v>
      </c>
      <c r="O121">
        <v>0.6548611111111111</v>
      </c>
      <c r="P121" t="str">
        <f>TEXT(N121,"MMMM")</f>
        <v>mayo</v>
      </c>
      <c r="Q121" t="str">
        <f>TEXT(N121,"aaaa")</f>
        <v>sábado</v>
      </c>
      <c r="R121">
        <v>45423</v>
      </c>
      <c r="S121">
        <v>0.6548611111111111</v>
      </c>
      <c r="T121">
        <v>0.6965277777777777</v>
      </c>
      <c r="U121">
        <f>((R121+T121) - (N121+O121))*24*60</f>
        <v>59.99999999650754</v>
      </c>
      <c r="V121" t="str">
        <f>SINGLE(IF(N121 * O121 * R121 * T121 * AO121 * AP121 = 0, "", LET(_xlpm.inicio, N121 + O121, _xlpm.fin, R121 + T121, _xlpm.dias, REDUCE(0, SEQUENCE(1 + INT(SINGLE(_xlpm.fin) - SINGLE(_xlpm.inicio)), 1, 0, 1), LAMBDA(_xlpm.acum,_xlpm.d, LET(_xlpm.dia, TRUNC(SINGLE(_xlpm.inicio)) + SINGLE(_xlpm.d), _xlpm.horaIni, IF(SINGLE(_xlpm.d) = 0, MAX(_xlpm.inicio, SINGLE(_xlpm.dia) + AO121), SINGLE(_xlpm.dia) + AO121), _xlpm.horaFin, IF(SINGLE(_xlpm.d) = INT(SINGLE(_xlpm.fin) - SINGLE(_xlpm.inicio)), MIN(_xlpm.fin, SINGLE(_xlpm.dia) + AP121), SINGLE(_xlpm.dia) + AP121), _xlpm.tiempo, MAX(0, SINGLE(_xlpm.horaFin) - SINGLE(_xlpm.horaIni)), SINGLE(_xlpm.acum) + SINGLE(_xlpm.tiempo)))), TEXT(SINGLE(_xlpm.dias), "h:mm"))))</f>
        <v>1:00</v>
      </c>
      <c r="W121" t="str">
        <f>TEXT((N121+S121) - (N121+O121), "h:mm")</f>
        <v>0:00</v>
      </c>
      <c r="X121" t="str">
        <v>CAIDA ENLACES</v>
      </c>
      <c r="Y121" t="str">
        <v>Red / Enlace / Proveedor</v>
      </c>
      <c r="Z121" t="str">
        <v>CAIDA DE ENLACES PROVEEDOR - CIRION</v>
      </c>
      <c r="AA121" t="str">
        <v>Proveedor - Red/Infraestructura</v>
      </c>
      <c r="AB121" t="str">
        <v>SI</v>
      </c>
      <c r="AC121" t="str">
        <v>NO</v>
      </c>
      <c r="AD121" t="str">
        <v>NO</v>
      </c>
      <c r="AE121" t="str">
        <v>NO</v>
      </c>
      <c r="AF121" t="str">
        <v>EXTERNO</v>
      </c>
      <c r="AG121" t="str">
        <v>PROVEEDOR</v>
      </c>
      <c r="AH121" t="str">
        <v>Ajuste por parte del Proveedor</v>
      </c>
      <c r="AK121" t="str">
        <v>Culminado 100%</v>
      </c>
      <c r="AN121" t="str" xml:space="preserve">
        <v xml:space="preserve">ALLA DE ENLACES_x000d_
•         Se procede a reportar la falla con la planta de energía, los proveedores del flujo de energía nos indican que la planta está en mantenimiento._x000d_
*         Se cambia equipo de proovedor.</v>
      </c>
      <c r="AO121">
        <v>0.3333333333333333</v>
      </c>
      <c r="AP121">
        <v>0.875</v>
      </c>
    </row>
    <row r="122">
      <c r="A122">
        <v>661802</v>
      </c>
      <c r="B122" t="str">
        <f>VLOOKUP(G122,DetalleTiendas!A$2:S$1777,3,FALSE)</f>
        <v>MEJORAMIENTO DEL HOGAR</v>
      </c>
      <c r="C122" t="str">
        <f>VLOOKUP(G122,DetalleTiendas!A$2:S$1777,4,FALSE)</f>
        <v>EASY</v>
      </c>
      <c r="D122" t="str">
        <f>VLOOKUP(G122,DetalleTiendas!A$2:S$1777,5,FALSE)</f>
        <v>BOGOTA - EASY</v>
      </c>
      <c r="E122" t="str">
        <v>FACTURA ELECTRONICA</v>
      </c>
      <c r="F122" t="str">
        <v>SI</v>
      </c>
      <c r="G122" t="str">
        <v>E010 BOSA</v>
      </c>
      <c r="I122" t="str">
        <v>Aplicaciones POS Colombia - Nivel 3</v>
      </c>
      <c r="J122" t="str">
        <v>Luis Alejandro Medina</v>
      </c>
      <c r="K122" t="str">
        <v>CERRADO</v>
      </c>
      <c r="L122" t="str">
        <v>CERRADO</v>
      </c>
      <c r="M122" t="str">
        <v>MEDIA</v>
      </c>
      <c r="N122">
        <v>45426</v>
      </c>
      <c r="O122">
        <v>0.6020833333333333</v>
      </c>
      <c r="P122" t="str">
        <f>TEXT(N122,"MMMM")</f>
        <v>mayo</v>
      </c>
      <c r="Q122" t="str">
        <f>TEXT(N122,"aaaa")</f>
        <v>martes</v>
      </c>
      <c r="R122">
        <v>45426</v>
      </c>
      <c r="S122">
        <v>0.6041666666666666</v>
      </c>
      <c r="T122">
        <v>0.6118055555555556</v>
      </c>
      <c r="U122">
        <f>((R122+T122) - (N122+O122))*24*60</f>
        <v>14.00000000372529</v>
      </c>
      <c r="V122" t="str">
        <f>SINGLE(IF(N122 * O122 * R122 * T122 * AO122 * AP122 = 0, "", LET(_xlpm.inicio, N122 + O122, _xlpm.fin, R122 + T122, _xlpm.dias, REDUCE(0, SEQUENCE(1 + INT(SINGLE(_xlpm.fin) - SINGLE(_xlpm.inicio)), 1, 0, 1), LAMBDA(_xlpm.acum,_xlpm.d, LET(_xlpm.dia, TRUNC(SINGLE(_xlpm.inicio)) + SINGLE(_xlpm.d), _xlpm.horaIni, IF(SINGLE(_xlpm.d) = 0, MAX(_xlpm.inicio, SINGLE(_xlpm.dia) + AO122), SINGLE(_xlpm.dia) + AO122), _xlpm.horaFin, IF(SINGLE(_xlpm.d) = INT(SINGLE(_xlpm.fin) - SINGLE(_xlpm.inicio)), MIN(_xlpm.fin, SINGLE(_xlpm.dia) + AP122), SINGLE(_xlpm.dia) + AP122), _xlpm.tiempo, MAX(0, SINGLE(_xlpm.horaFin) - SINGLE(_xlpm.horaIni)), SINGLE(_xlpm.acum) + SINGLE(_xlpm.tiempo)))), TEXT(SINGLE(_xlpm.dias), "h:mm"))))</f>
        <v>0:14</v>
      </c>
      <c r="W122" t="str">
        <f>TEXT((N122+S122) - (N122+O122), "h:mm")</f>
        <v>0:03</v>
      </c>
      <c r="X122" t="str">
        <v>LENTITUD EN LAS POS</v>
      </c>
      <c r="Y122" t="str">
        <v>Software / Actualización</v>
      </c>
      <c r="Z122" t="str">
        <v>Lentitud en los procesos de la POS Archivos CEM</v>
      </c>
      <c r="AA122" t="str">
        <v>Software / Actualización</v>
      </c>
      <c r="AB122" t="str">
        <v>NO</v>
      </c>
      <c r="AC122" t="str">
        <v>NO</v>
      </c>
      <c r="AD122" t="str">
        <v>NO</v>
      </c>
      <c r="AE122" t="str">
        <v>NO</v>
      </c>
      <c r="AF122" t="str">
        <v>INTERNO</v>
      </c>
      <c r="AG122" t="str">
        <v>NEGOCIO</v>
      </c>
      <c r="AH122" t="str">
        <v>Integracion / Desarrollo</v>
      </c>
      <c r="AK122" t="str">
        <v>Culminado 100%</v>
      </c>
      <c r="AN122" t="str">
        <v>Se realizaron ajuste y correciones en los archivos CEM</v>
      </c>
      <c r="AO122">
        <v>0.3333333333333333</v>
      </c>
      <c r="AP122">
        <v>0.875</v>
      </c>
    </row>
    <row r="123" xml:space="preserve">
      <c r="A123">
        <v>663250</v>
      </c>
      <c r="B123" t="str">
        <f>VLOOKUP(G123,DetalleTiendas!A$2:S$1777,3,FALSE)</f>
        <v>MEJORAMIENTO DEL HOGAR</v>
      </c>
      <c r="C123" t="str">
        <f>VLOOKUP(G123,DetalleTiendas!A$2:S$1777,4,FALSE)</f>
        <v>EASY</v>
      </c>
      <c r="D123" t="str">
        <f>VLOOKUP(G123,DetalleTiendas!A$2:S$1777,5,FALSE)</f>
        <v>CENTRO - EASY</v>
      </c>
      <c r="E123" t="str">
        <v>ENLACES</v>
      </c>
      <c r="F123" t="str">
        <v>NO</v>
      </c>
      <c r="G123" t="str">
        <v>E806 PRADO</v>
      </c>
      <c r="I123" t="str">
        <v>Redes y Comunicaciones-NIVEL 2 - COL</v>
      </c>
      <c r="J123" t="str">
        <v>Guillermo Gutierrez</v>
      </c>
      <c r="K123" t="str">
        <v>CERRADO</v>
      </c>
      <c r="L123" t="str">
        <v>CERRADO</v>
      </c>
      <c r="M123" t="str">
        <v>MEDIA</v>
      </c>
      <c r="N123">
        <v>45427</v>
      </c>
      <c r="O123">
        <v>0.3298611111111111</v>
      </c>
      <c r="P123" t="str">
        <f>TEXT(N123,"MMMM")</f>
        <v>mayo</v>
      </c>
      <c r="Q123" t="str">
        <f>TEXT(N123,"aaaa")</f>
        <v>miércoles</v>
      </c>
      <c r="R123">
        <v>45428</v>
      </c>
      <c r="S123">
        <v>0.3298611111111111</v>
      </c>
      <c r="T123">
        <v>0.3958333333333333</v>
      </c>
      <c r="U123">
        <f>((R123+T123) - (N123+O123))*24*60</f>
        <v>1535.0000000058208</v>
      </c>
      <c r="V123" t="str">
        <f>SINGLE(IF(N123 * O123 * R123 * T123 * AO123 * AP123 = 0, "", LET(_xlpm.inicio, N123 + O123, _xlpm.fin, R123 + T123, _xlpm.dias, REDUCE(0, SEQUENCE(1 + INT(SINGLE(_xlpm.fin) - SINGLE(_xlpm.inicio)), 1, 0, 1), LAMBDA(_xlpm.acum,_xlpm.d, LET(_xlpm.dia, TRUNC(SINGLE(_xlpm.inicio)) + SINGLE(_xlpm.d), _xlpm.horaIni, IF(SINGLE(_xlpm.d) = 0, MAX(_xlpm.inicio, SINGLE(_xlpm.dia) + AO123), SINGLE(_xlpm.dia) + AO123), _xlpm.horaFin, IF(SINGLE(_xlpm.d) = INT(SINGLE(_xlpm.fin) - SINGLE(_xlpm.inicio)), MIN(_xlpm.fin, SINGLE(_xlpm.dia) + AP123), SINGLE(_xlpm.dia) + AP123), _xlpm.tiempo, MAX(0, SINGLE(_xlpm.horaFin) - SINGLE(_xlpm.horaIni)), SINGLE(_xlpm.acum) + SINGLE(_xlpm.tiempo)))), TEXT(SINGLE(_xlpm.dias), "h:mm"))))</f>
        <v>14:30</v>
      </c>
      <c r="W123" t="str">
        <f>TEXT((N123+S123) - (N123+O123), "h:mm")</f>
        <v>0:00</v>
      </c>
      <c r="X123" t="str">
        <v>FALLAS CON EL SWITCH</v>
      </c>
      <c r="Y123" t="str">
        <v>Hardware / Equipos</v>
      </c>
      <c r="Z123" t="str">
        <v>SWITCH DAÑADO</v>
      </c>
      <c r="AA123" t="str">
        <v>Infraestructura - Eléctrica</v>
      </c>
      <c r="AB123" t="str">
        <v>SI</v>
      </c>
      <c r="AC123" t="str">
        <v>SI</v>
      </c>
      <c r="AD123" t="str">
        <v>SI</v>
      </c>
      <c r="AE123" t="str">
        <v>SI</v>
      </c>
      <c r="AF123" t="str">
        <v>INTERNO</v>
      </c>
      <c r="AG123" t="str">
        <v>SISTEMAS</v>
      </c>
      <c r="AH123" t="str">
        <v>Cambio Equipo</v>
      </c>
      <c r="AK123" t="str">
        <v>Culminado 100%</v>
      </c>
      <c r="AN123" t="str" xml:space="preserve">
        <v xml:space="preserve">SWITCH DAÑADO _x000d_
• 	Hay problemas de fibra en el rack aéreo, se pudieron restablecer los equipos esta mañana con unos hilos que funcionan, mientras el proveedor de cableado va a la tienda para la validación en sitio._x000d_
* 	Se solvento cambiando los hilos, pendiente que proveedor de cableado soluciono la fibra en daño.</v>
      </c>
      <c r="AO123">
        <v>0.3333333333333333</v>
      </c>
      <c r="AP123">
        <v>0.875</v>
      </c>
    </row>
    <row r="124" xml:space="preserve">
      <c r="A124">
        <v>663217</v>
      </c>
      <c r="B124" t="str">
        <f>VLOOKUP(G124,DetalleTiendas!A$2:S$1777,3,FALSE)</f>
        <v>SUPERMERCADOS</v>
      </c>
      <c r="C124" t="str">
        <f>VLOOKUP(G124,DetalleTiendas!A$2:S$1777,4,FALSE)</f>
        <v>SPID</v>
      </c>
      <c r="D124" t="str">
        <f>VLOOKUP(G124,DetalleTiendas!A$2:S$1777,5,FALSE)</f>
        <v>BOGOTA</v>
      </c>
      <c r="E124" t="str">
        <v>CORTE DE ENERGIA</v>
      </c>
      <c r="F124" t="str">
        <v>NO</v>
      </c>
      <c r="G124" t="str">
        <v>SP301  CEDRITOS CALLE 140</v>
      </c>
      <c r="I124" t="str">
        <v>Soporte_Onsite_BOGOTA</v>
      </c>
      <c r="J124" t="str">
        <v>Juan Fernando Rodriguez</v>
      </c>
      <c r="K124" t="str">
        <v>CERRADO</v>
      </c>
      <c r="L124" t="str">
        <v>CERRADO</v>
      </c>
      <c r="M124" t="str">
        <v>MEDIA</v>
      </c>
      <c r="N124">
        <v>45427</v>
      </c>
      <c r="O124">
        <v>0.31805555555555554</v>
      </c>
      <c r="P124" t="str">
        <f>TEXT(N124,"MMMM")</f>
        <v>mayo</v>
      </c>
      <c r="Q124" t="str">
        <f>TEXT(N124,"aaaa")</f>
        <v>miércoles</v>
      </c>
      <c r="R124">
        <v>45427</v>
      </c>
      <c r="S124">
        <v>0.31805555555555554</v>
      </c>
      <c r="T124">
        <v>0.3611111111111111</v>
      </c>
      <c r="U124">
        <f>((R124+T124) - (N124+O124))*24*60</f>
        <v>61.99999999254942</v>
      </c>
      <c r="V124" t="str">
        <f>SINGLE(IF(N124 * O124 * R124 * T124 * AO124 * AP124 = 0, "", LET(_xlpm.inicio, N124 + O124, _xlpm.fin, R124 + T124, _xlpm.dias, REDUCE(0, SEQUENCE(1 + INT(SINGLE(_xlpm.fin) - SINGLE(_xlpm.inicio)), 1, 0, 1), LAMBDA(_xlpm.acum,_xlpm.d, LET(_xlpm.dia, TRUNC(SINGLE(_xlpm.inicio)) + SINGLE(_xlpm.d), _xlpm.horaIni, IF(SINGLE(_xlpm.d) = 0, MAX(_xlpm.inicio, SINGLE(_xlpm.dia) + AO124), SINGLE(_xlpm.dia) + AO124), _xlpm.horaFin, IF(SINGLE(_xlpm.d) = INT(SINGLE(_xlpm.fin) - SINGLE(_xlpm.inicio)), MIN(_xlpm.fin, SINGLE(_xlpm.dia) + AP124), SINGLE(_xlpm.dia) + AP124), _xlpm.tiempo, MAX(0, SINGLE(_xlpm.horaFin) - SINGLE(_xlpm.horaIni)), SINGLE(_xlpm.acum) + SINGLE(_xlpm.tiempo)))), TEXT(SINGLE(_xlpm.dias), "h:mm"))))</f>
        <v>0:40</v>
      </c>
      <c r="W124" t="str">
        <f>TEXT((N124+S124) - (N124+O124), "h:mm")</f>
        <v>0:00</v>
      </c>
      <c r="X124" t="str">
        <v>FALLA CORTE DE ENERGÍA</v>
      </c>
      <c r="Y124" t="str">
        <v>Eléctrico / Energía</v>
      </c>
      <c r="Z124" t="str">
        <v xml:space="preserve">DESGASTE BATERIAS  - UPS </v>
      </c>
      <c r="AA124" t="str">
        <v>Infraestructura - Eléctrica</v>
      </c>
      <c r="AB124" t="str">
        <v>SI</v>
      </c>
      <c r="AC124" t="str">
        <v>SI</v>
      </c>
      <c r="AD124" t="str">
        <v>SI</v>
      </c>
      <c r="AE124" t="str">
        <v>SI</v>
      </c>
      <c r="AF124" t="str">
        <v>INTERNO</v>
      </c>
      <c r="AG124" t="str">
        <v>SISTEMAS</v>
      </c>
      <c r="AH124" t="str">
        <v>Restablecimiento UPS</v>
      </c>
      <c r="AK124" t="str">
        <v>Culminado 100%</v>
      </c>
      <c r="AN124" t="str" xml:space="preserve">
        <v xml:space="preserve">FALLA CORTE DE ENERGÍA_x000d_
• 	Se presentó falla ya que UPS presentó desgaste de baterías y esta no inicio, se aísla UPS se energiza de nuevo queda en operación local._x000d_
* 	Se Re energiza la UPS se hacen pruebas y queda funcionando.</v>
      </c>
      <c r="AO124">
        <v>0.3333333333333333</v>
      </c>
      <c r="AP124">
        <v>0.875</v>
      </c>
    </row>
    <row r="125" xml:space="preserve">
      <c r="A125">
        <v>671666</v>
      </c>
      <c r="B125" t="str">
        <f>VLOOKUP(G125,DetalleTiendas!A$2:S$1777,3,FALSE)</f>
        <v>SUPERMERCADOS</v>
      </c>
      <c r="C125" t="str">
        <f>VLOOKUP(G125,DetalleTiendas!A$2:S$1777,4,FALSE)</f>
        <v>METRO</v>
      </c>
      <c r="D125" t="str">
        <f>VLOOKUP(G125,DetalleTiendas!A$2:S$1777,5,FALSE)</f>
        <v>BOGOTA</v>
      </c>
      <c r="E125" t="str">
        <v>CORTE DE ENERGIA</v>
      </c>
      <c r="F125" t="str">
        <v>NO</v>
      </c>
      <c r="G125" t="str">
        <v>M071 TINTALITO</v>
      </c>
      <c r="I125" t="str">
        <v>Soporte_Onsite_BOGOTA</v>
      </c>
      <c r="J125" t="str">
        <v>Juan Fernando Rodriguez</v>
      </c>
      <c r="K125" t="str">
        <v>CERRADO</v>
      </c>
      <c r="L125" t="str">
        <v>CERRADO</v>
      </c>
      <c r="M125" t="str">
        <v>MEDIA</v>
      </c>
      <c r="N125">
        <v>45431</v>
      </c>
      <c r="O125">
        <v>0.3638888888888889</v>
      </c>
      <c r="P125" t="str">
        <f>TEXT(N125,"MMMM")</f>
        <v>mayo</v>
      </c>
      <c r="Q125" t="str">
        <f>TEXT(N125,"aaaa")</f>
        <v>domingo</v>
      </c>
      <c r="R125">
        <v>45431</v>
      </c>
      <c r="S125">
        <v>0.3902777777777778</v>
      </c>
      <c r="T125">
        <v>0.40347222222222223</v>
      </c>
      <c r="U125">
        <f>((R125+T125) - (N125+O125))*24*60</f>
        <v>56.99999999720603</v>
      </c>
      <c r="V125" t="str">
        <f>SINGLE(IF(N125 * O125 * R125 * T125 * AO125 * AP125 = 0, "", LET(_xlpm.inicio, N125 + O125, _xlpm.fin, R125 + T125, _xlpm.dias, REDUCE(0, SEQUENCE(1 + INT(SINGLE(_xlpm.fin) - SINGLE(_xlpm.inicio)), 1, 0, 1), LAMBDA(_xlpm.acum,_xlpm.d, LET(_xlpm.dia, TRUNC(SINGLE(_xlpm.inicio)) + SINGLE(_xlpm.d), _xlpm.horaIni, IF(SINGLE(_xlpm.d) = 0, MAX(_xlpm.inicio, SINGLE(_xlpm.dia) + AO125), SINGLE(_xlpm.dia) + AO125), _xlpm.horaFin, IF(SINGLE(_xlpm.d) = INT(SINGLE(_xlpm.fin) - SINGLE(_xlpm.inicio)), MIN(_xlpm.fin, SINGLE(_xlpm.dia) + AP125), SINGLE(_xlpm.dia) + AP125), _xlpm.tiempo, MAX(0, SINGLE(_xlpm.horaFin) - SINGLE(_xlpm.horaIni)), SINGLE(_xlpm.acum) + SINGLE(_xlpm.tiempo)))), TEXT(SINGLE(_xlpm.dias), "h:mm"))))</f>
        <v>0:57</v>
      </c>
      <c r="W125" t="str">
        <f>TEXT((N125+S125) - (N125+O125), "h:mm")</f>
        <v>0:38</v>
      </c>
      <c r="X125" t="str">
        <v>CORTE DE ENERGIA</v>
      </c>
      <c r="Y125" t="str">
        <v>Eléctrico / Energía</v>
      </c>
      <c r="Z125" t="str">
        <v xml:space="preserve">FALLA DE ALIMENTACION EXTERNA </v>
      </c>
      <c r="AA125" t="str">
        <v>Infraestructura - Eléctrica</v>
      </c>
      <c r="AB125" t="str">
        <v>SI</v>
      </c>
      <c r="AC125" t="str">
        <v>SI</v>
      </c>
      <c r="AD125" t="str">
        <v>SI</v>
      </c>
      <c r="AE125" t="str">
        <v>SI</v>
      </c>
      <c r="AF125" t="str">
        <v>INTERNO</v>
      </c>
      <c r="AG125" t="str">
        <v>NEGOCIO</v>
      </c>
      <c r="AH125" t="str">
        <v>Ajustes Conexiones tienda</v>
      </c>
      <c r="AK125" t="str">
        <v>Culminado 100%</v>
      </c>
      <c r="AN125" t="str" xml:space="preserve">
        <v xml:space="preserve">CORTE DE ENERGIA_x000d_
• 	Revisión y seguimiento de breaker principal, se preprogramo un mantenimiento para el 20 de mayo del 2024._x000d_
* 	Falla de alimentación de energía externa, y bloqueo breaker principal de alimentación de UPS.</v>
      </c>
      <c r="AO125">
        <v>0.3333333333333333</v>
      </c>
      <c r="AP125">
        <v>0.875</v>
      </c>
    </row>
    <row r="126" xml:space="preserve">
      <c r="A126">
        <v>678068</v>
      </c>
      <c r="B126" t="str">
        <f>VLOOKUP(G126,DetalleTiendas!A$2:S$1777,3,FALSE)</f>
        <v>SUPERMERCADOS</v>
      </c>
      <c r="C126" t="str">
        <f>VLOOKUP(G126,DetalleTiendas!A$2:S$1777,4,FALSE)</f>
        <v>EDS JUMBO</v>
      </c>
      <c r="D126" t="str">
        <f>VLOOKUP(G126,DetalleTiendas!A$2:S$1777,5,FALSE)</f>
        <v>CENTRO</v>
      </c>
      <c r="E126" t="str">
        <v>ENLACES</v>
      </c>
      <c r="F126" t="str">
        <v>NO</v>
      </c>
      <c r="G126" t="str">
        <v>Z007 AV COLOMBIA</v>
      </c>
      <c r="I126" t="str">
        <v>Redes y Comunicaciones-NIVEL 2 - COL</v>
      </c>
      <c r="J126" t="str">
        <v>Guillermo Gutierrez</v>
      </c>
      <c r="K126" t="str">
        <v>CERRADO</v>
      </c>
      <c r="L126" t="str">
        <v>CERRADO</v>
      </c>
      <c r="M126" t="str">
        <v>ALTA</v>
      </c>
      <c r="N126">
        <v>45434</v>
      </c>
      <c r="O126">
        <v>0.6666666666666666</v>
      </c>
      <c r="P126" t="str">
        <f>TEXT(N126,"MMMM")</f>
        <v>mayo</v>
      </c>
      <c r="Q126" t="str">
        <f>TEXT(N126,"aaaa")</f>
        <v>miércoles</v>
      </c>
      <c r="R126">
        <v>45435</v>
      </c>
      <c r="S126">
        <v>0.6694444444444444</v>
      </c>
      <c r="T126">
        <v>0.1909722222222222</v>
      </c>
      <c r="U126">
        <f>((R126+T126) - (N126+O126))*24*60</f>
        <v>754.9999999988358</v>
      </c>
      <c r="V126" t="str">
        <f>SINGLE(IF(N126 * O126 * R126 * T126 * AO126 * AP126 = 0, "", LET(_xlpm.inicio, N126 + O126, _xlpm.fin, R126 + T126, _xlpm.dias, REDUCE(0, SEQUENCE(1 + INT(SINGLE(_xlpm.fin) - SINGLE(_xlpm.inicio)), 1, 0, 1), LAMBDA(_xlpm.acum,_xlpm.d, LET(_xlpm.dia, TRUNC(SINGLE(_xlpm.inicio)) + SINGLE(_xlpm.d), _xlpm.horaIni, IF(SINGLE(_xlpm.d) = 0, MAX(_xlpm.inicio, SINGLE(_xlpm.dia) + AO126), SINGLE(_xlpm.dia) + AO126), _xlpm.horaFin, IF(SINGLE(_xlpm.d) = INT(SINGLE(_xlpm.fin) - SINGLE(_xlpm.inicio)), MIN(_xlpm.fin, SINGLE(_xlpm.dia) + AP126), SINGLE(_xlpm.dia) + AP126), _xlpm.tiempo, MAX(0, SINGLE(_xlpm.horaFin) - SINGLE(_xlpm.horaIni)), SINGLE(_xlpm.acum) + SINGLE(_xlpm.tiempo)))), TEXT(SINGLE(_xlpm.dias), "h:mm"))))</f>
        <v>5:00</v>
      </c>
      <c r="W126" t="str">
        <f>TEXT((N126+S126) - (N126+O126), "h:mm")</f>
        <v>0:04</v>
      </c>
      <c r="X126" t="str">
        <v>CAIDA ENLACES</v>
      </c>
      <c r="Y126" t="str">
        <v>Red / Enlace / Proveedor</v>
      </c>
      <c r="Z126" t="str">
        <v>CORTE DE FIBRA PROVEEDOR - CIRION</v>
      </c>
      <c r="AA126" t="str">
        <v>Proveedor - Red/Infraestructura</v>
      </c>
      <c r="AB126" t="str">
        <v>SI</v>
      </c>
      <c r="AC126" t="str">
        <v>NO</v>
      </c>
      <c r="AD126" t="str">
        <v>NO</v>
      </c>
      <c r="AE126" t="str">
        <v>NO</v>
      </c>
      <c r="AF126" t="str">
        <v>EXTERNO</v>
      </c>
      <c r="AG126" t="str">
        <v>PROVEEDOR</v>
      </c>
      <c r="AH126" t="str">
        <v>Ajuste por parte del Proveedor</v>
      </c>
      <c r="AK126" t="str">
        <v>Culminado 100%</v>
      </c>
      <c r="AN126" t="str" xml:space="preserve">
        <v xml:space="preserve">CAÍDA DE ENLACES_x000d_
• 	se presenta novedad con el enlace de la EDS debido a vandalismo y corte de fibra, se escala al proveedor y se realiza la reparación de la misma, se da solución a la novedad el 23 a las 4:35 am queda en línea de nuevo la eds.</v>
      </c>
      <c r="AO126">
        <v>0.3333333333333333</v>
      </c>
      <c r="AP126">
        <v>0.875</v>
      </c>
    </row>
    <row r="127" xml:space="preserve">
      <c r="A127">
        <v>677017</v>
      </c>
      <c r="B127" t="str">
        <f>VLOOKUP(G127,DetalleTiendas!A$2:S$1777,3,FALSE)</f>
        <v>SUPERMERCADOS</v>
      </c>
      <c r="C127" t="str">
        <f>VLOOKUP(G127,DetalleTiendas!A$2:S$1777,4,FALSE)</f>
        <v>EDS JUMBO</v>
      </c>
      <c r="D127" t="str">
        <f>VLOOKUP(G127,DetalleTiendas!A$2:S$1777,5,FALSE)</f>
        <v>BOGOTA</v>
      </c>
      <c r="E127" t="str">
        <v>ENLACES</v>
      </c>
      <c r="F127" t="str">
        <v>NO</v>
      </c>
      <c r="G127" t="str">
        <v>Z101 TINTALITO</v>
      </c>
      <c r="I127" t="str">
        <v>Redes y Comunicaciones-NIVEL 2 - COL</v>
      </c>
      <c r="J127" t="str">
        <v>Guillermo Gutierrez</v>
      </c>
      <c r="K127" t="str">
        <v>CERRADO</v>
      </c>
      <c r="L127" t="str">
        <v>CERRADO</v>
      </c>
      <c r="M127" t="str">
        <v>ALTA</v>
      </c>
      <c r="N127">
        <v>45434</v>
      </c>
      <c r="O127">
        <v>0.20833333333333334</v>
      </c>
      <c r="P127" t="str">
        <f>TEXT(N127,"MMMM")</f>
        <v>mayo</v>
      </c>
      <c r="Q127" t="str">
        <f>TEXT(N127,"aaaa")</f>
        <v>miércoles</v>
      </c>
      <c r="R127">
        <v>45434</v>
      </c>
      <c r="S127">
        <v>0.3854166666666667</v>
      </c>
      <c r="T127">
        <v>0.43194444444444446</v>
      </c>
      <c r="U127">
        <f>((R127+T127) - (N127+O127))*24*60</f>
        <v>321.99999999138527</v>
      </c>
      <c r="V127" t="str">
        <f>SINGLE(IF(N127 * O127 * R127 * T127 * AO127 * AP127 = 0, "", LET(_xlpm.inicio, N127 + O127, _xlpm.fin, R127 + T127, _xlpm.dias, REDUCE(0, SEQUENCE(1 + INT(SINGLE(_xlpm.fin) - SINGLE(_xlpm.inicio)), 1, 0, 1), LAMBDA(_xlpm.acum,_xlpm.d, LET(_xlpm.dia, TRUNC(SINGLE(_xlpm.inicio)) + SINGLE(_xlpm.d), _xlpm.horaIni, IF(SINGLE(_xlpm.d) = 0, MAX(_xlpm.inicio, SINGLE(_xlpm.dia) + AO127), SINGLE(_xlpm.dia) + AO127), _xlpm.horaFin, IF(SINGLE(_xlpm.d) = INT(SINGLE(_xlpm.fin) - SINGLE(_xlpm.inicio)), MIN(_xlpm.fin, SINGLE(_xlpm.dia) + AP127), SINGLE(_xlpm.dia) + AP127), _xlpm.tiempo, MAX(0, SINGLE(_xlpm.horaFin) - SINGLE(_xlpm.horaIni)), SINGLE(_xlpm.acum) + SINGLE(_xlpm.tiempo)))), TEXT(SINGLE(_xlpm.dias), "h:mm"))))</f>
        <v>2:22</v>
      </c>
      <c r="W127" t="str">
        <f>TEXT((N127+S127) - (N127+O127), "h:mm")</f>
        <v>4:15</v>
      </c>
      <c r="X127" t="str">
        <v>CAIDA ENLACES</v>
      </c>
      <c r="Y127" t="str">
        <v>Red / Enlace / Proveedor</v>
      </c>
      <c r="Z127" t="str">
        <v>CAIDA DE ENLACES PROVEEDOR - CIRION</v>
      </c>
      <c r="AA127" t="str">
        <v>Proveedor - Red/Infraestructura</v>
      </c>
      <c r="AB127" t="str">
        <v>SI</v>
      </c>
      <c r="AC127" t="str">
        <v>NO</v>
      </c>
      <c r="AD127" t="str">
        <v>NO</v>
      </c>
      <c r="AE127" t="str">
        <v>NO</v>
      </c>
      <c r="AF127" t="str">
        <v>EXTERNO</v>
      </c>
      <c r="AG127" t="str">
        <v>PROVEEDOR</v>
      </c>
      <c r="AH127" t="str">
        <v>Ajuste por parte del Proveedor</v>
      </c>
      <c r="AK127" t="str">
        <v>Culminado 100%</v>
      </c>
      <c r="AN127" t="str" xml:space="preserve">
        <v xml:space="preserve">CORTE DE ENERGIA_x000d_
•         se genera el caso al proveedor para su validación, sin embargo el jefe regional de sistemas, Fernando castro indica que en la zona están realizando trabajos y por tal motivo se va mucho la energía, debido a esto los equipos de CIRION se bloquea y toca reiniciarlos para tener gestión de los mismo de nuevo, actualmente la EDS está en línea._x000d_
*         Falla de alimentación de energía externa, y bloqueo breaker principal de alimentación de UPS.</v>
      </c>
      <c r="AO127">
        <v>0.3333333333333333</v>
      </c>
      <c r="AP127">
        <v>0.875</v>
      </c>
    </row>
    <row r="128" xml:space="preserve">
      <c r="A128">
        <v>683130</v>
      </c>
      <c r="B128" t="str">
        <f>VLOOKUP(G128,DetalleTiendas!A$2:S$1777,3,FALSE)</f>
        <v>SUPERMERCADOS</v>
      </c>
      <c r="C128" t="str">
        <f>VLOOKUP(G128,DetalleTiendas!A$2:S$1777,4,FALSE)</f>
        <v>EDS JUMBO</v>
      </c>
      <c r="D128" t="str">
        <f>VLOOKUP(G128,DetalleTiendas!A$2:S$1777,5,FALSE)</f>
        <v>BOGOTA</v>
      </c>
      <c r="E128" t="str">
        <v>ENLACES</v>
      </c>
      <c r="F128" t="str">
        <v>NO</v>
      </c>
      <c r="G128" t="str">
        <v>Z008 AV 1a MAYO</v>
      </c>
      <c r="I128" t="str">
        <v>Redes y Comunicaciones -Nivel 2 - COL</v>
      </c>
      <c r="J128" t="str">
        <v>Guillermo Gutierrez</v>
      </c>
      <c r="K128" t="str">
        <v>ABIERTO</v>
      </c>
      <c r="L128" t="str">
        <v>CERRADO</v>
      </c>
      <c r="M128" t="str">
        <v>MEDIA</v>
      </c>
      <c r="N128">
        <v>45434</v>
      </c>
      <c r="O128">
        <v>0.625</v>
      </c>
      <c r="P128" t="str">
        <f>TEXT(N128,"MMMM")</f>
        <v>mayo</v>
      </c>
      <c r="Q128" t="str">
        <f>TEXT(N128,"aaaa")</f>
        <v>miércoles</v>
      </c>
      <c r="R128">
        <v>45434</v>
      </c>
      <c r="S128">
        <v>0.6284722222222222</v>
      </c>
      <c r="T128">
        <v>0.6979166666666666</v>
      </c>
      <c r="U128">
        <f>((R128+T128) - (N128+O128))*24*60</f>
        <v>104.99999999650754</v>
      </c>
      <c r="V128" t="str">
        <f>SINGLE(IF(N128 * O128 * R128 * T128 * AO128 * AP128 = 0, "", LET(_xlpm.inicio, N128 + O128, _xlpm.fin, R128 + T128, _xlpm.dias, REDUCE(0, SEQUENCE(1 + INT(SINGLE(_xlpm.fin) - SINGLE(_xlpm.inicio)), 1, 0, 1), LAMBDA(_xlpm.acum,_xlpm.d, LET(_xlpm.dia, TRUNC(SINGLE(_xlpm.inicio)) + SINGLE(_xlpm.d), _xlpm.horaIni, IF(SINGLE(_xlpm.d) = 0, MAX(_xlpm.inicio, SINGLE(_xlpm.dia) + AO128), SINGLE(_xlpm.dia) + AO128), _xlpm.horaFin, IF(SINGLE(_xlpm.d) = INT(SINGLE(_xlpm.fin) - SINGLE(_xlpm.inicio)), MIN(_xlpm.fin, SINGLE(_xlpm.dia) + AP128), SINGLE(_xlpm.dia) + AP128), _xlpm.tiempo, MAX(0, SINGLE(_xlpm.horaFin) - SINGLE(_xlpm.horaIni)), SINGLE(_xlpm.acum) + SINGLE(_xlpm.tiempo)))), TEXT(SINGLE(_xlpm.dias), "h:mm"))))</f>
        <v>1:45</v>
      </c>
      <c r="W128" t="str">
        <f>TEXT((N128+S128) - (N128+O128), "h:mm")</f>
        <v>0:05</v>
      </c>
      <c r="X128" t="str">
        <v>CAIDA ENLACES</v>
      </c>
      <c r="Y128" t="str">
        <v>Red / Enlace / Proveedor</v>
      </c>
      <c r="Z128" t="str">
        <v xml:space="preserve">CORTE DE FIBRA </v>
      </c>
      <c r="AA128" t="str">
        <v>Proveedor - Red/Infraestructura</v>
      </c>
      <c r="AB128" t="str">
        <v>NO</v>
      </c>
      <c r="AC128" t="str">
        <v>NO</v>
      </c>
      <c r="AD128" t="str">
        <v>NO</v>
      </c>
      <c r="AE128" t="str">
        <v>NO</v>
      </c>
      <c r="AF128" t="str">
        <v>EXTERNO</v>
      </c>
      <c r="AG128" t="str">
        <v>PROVEEDOR</v>
      </c>
      <c r="AH128" t="str">
        <v>Ajustes Conexiones tienda</v>
      </c>
      <c r="AK128" t="str">
        <v>Culminado 100%</v>
      </c>
      <c r="AN128" t="str" xml:space="preserve">
        <v xml:space="preserve">CAÍDA DE ENLACES_x000d_
• 	Se presenta novedad con la EDS por corte de fibra del enlace MPLS del sitio, se escala la novedad con el proveedor y se procede con personal técnico el desplazamiento a identificar la falla y su respectiva reparación, el proveedor da la solución y la EDS queda en línea de nuevo.</v>
      </c>
      <c r="AO128">
        <v>0.3333333333333333</v>
      </c>
      <c r="AP128">
        <v>0.875</v>
      </c>
    </row>
    <row r="129" xml:space="preserve">
      <c r="A129">
        <v>686486</v>
      </c>
      <c r="B129" t="str">
        <f>VLOOKUP(G129,DetalleTiendas!A$2:S$1777,3,FALSE)</f>
        <v>SUPERMERCADOS</v>
      </c>
      <c r="C129" t="str">
        <f>VLOOKUP(G129,DetalleTiendas!A$2:S$1777,4,FALSE)</f>
        <v>SUPERMERCADOS</v>
      </c>
      <c r="D129" t="str">
        <f>VLOOKUP(G129,DetalleTiendas!A$2:S$1777,5,FALSE)</f>
        <v>SUPERMERCADOS</v>
      </c>
      <c r="E129" t="str">
        <v>EFT - RECAUDOS</v>
      </c>
      <c r="F129" t="str">
        <v>NO</v>
      </c>
      <c r="G129" t="str">
        <v>SUPERMERCADOS</v>
      </c>
      <c r="I129" t="str">
        <v>Mesas Especializadas Colombia</v>
      </c>
      <c r="J129" t="str">
        <v>Oscar Ramirez</v>
      </c>
      <c r="K129" t="str">
        <v>CERRADO</v>
      </c>
      <c r="L129" t="str">
        <v>CERRADO</v>
      </c>
      <c r="M129" t="str">
        <v>ALTA</v>
      </c>
      <c r="N129">
        <v>45435</v>
      </c>
      <c r="O129">
        <v>0.5833333333333334</v>
      </c>
      <c r="P129" t="str">
        <f>TEXT(N129,"MMMM")</f>
        <v>mayo</v>
      </c>
      <c r="Q129" t="str">
        <f>TEXT(N129,"aaaa")</f>
        <v>jueves</v>
      </c>
      <c r="R129">
        <v>45436</v>
      </c>
      <c r="S129">
        <v>0.5833333333333334</v>
      </c>
      <c r="T129">
        <v>0.3368055555555556</v>
      </c>
      <c r="U129">
        <f>((R129+T129) - (N129+O129))*24*60</f>
        <v>1084.9999999953434</v>
      </c>
      <c r="V129" t="str">
        <f>SINGLE(IF(N129 * O129 * R129 * T129 * AO129 * AP129 = 0, "", LET(_xlpm.inicio, N129 + O129, _xlpm.fin, R129 + T129, _xlpm.dias, REDUCE(0, SEQUENCE(1 + INT(SINGLE(_xlpm.fin) - SINGLE(_xlpm.inicio)), 1, 0, 1), LAMBDA(_xlpm.acum,_xlpm.d, LET(_xlpm.dia, TRUNC(SINGLE(_xlpm.inicio)) + SINGLE(_xlpm.d), _xlpm.horaIni, IF(SINGLE(_xlpm.d) = 0, MAX(_xlpm.inicio, SINGLE(_xlpm.dia) + AO129), SINGLE(_xlpm.dia) + AO129), _xlpm.horaFin, IF(SINGLE(_xlpm.d) = INT(SINGLE(_xlpm.fin) - SINGLE(_xlpm.inicio)), MIN(_xlpm.fin, SINGLE(_xlpm.dia) + AP129), SINGLE(_xlpm.dia) + AP129), _xlpm.tiempo, MAX(0, SINGLE(_xlpm.horaFin) - SINGLE(_xlpm.horaIni)), SINGLE(_xlpm.acum) + SINGLE(_xlpm.tiempo)))), TEXT(SINGLE(_xlpm.dias), "h:mm"))))</f>
        <v>7:00</v>
      </c>
      <c r="W129" t="str">
        <f>TEXT((N129+S129) - (N129+O129), "h:mm")</f>
        <v>0:00</v>
      </c>
      <c r="X129" t="str">
        <v>FALLA BONOS DE SECRETARIA Y/O RAPPI</v>
      </c>
      <c r="Y129" t="str">
        <v>Software / Actualización</v>
      </c>
      <c r="Z129" t="str">
        <v>FALLAS - EVERTEC - BONOS</v>
      </c>
      <c r="AA129" t="str">
        <v>Software / Actualización</v>
      </c>
      <c r="AB129" t="str">
        <v>NO</v>
      </c>
      <c r="AC129" t="str">
        <v>NO</v>
      </c>
      <c r="AD129" t="str">
        <v>NO</v>
      </c>
      <c r="AE129" t="str">
        <v>NO</v>
      </c>
      <c r="AF129" t="str">
        <v>EXTERNO</v>
      </c>
      <c r="AG129" t="str">
        <v>PROVEEDOR</v>
      </c>
      <c r="AH129" t="str">
        <v>Ajuste por parte del Proveedor</v>
      </c>
      <c r="AK129" t="str">
        <v>Culminado 100%</v>
      </c>
      <c r="AN129" t="str" xml:space="preserve">
        <v xml:space="preserve">FALLA BONOS_x000d_
•         El proveedor EVERTEC revisa la plataforma de autorización y el servicio se reestablece con normalidad. el proveedor tenía novedad con su servicio.</v>
      </c>
      <c r="AO129">
        <v>0.3333333333333333</v>
      </c>
      <c r="AP129">
        <v>0.875</v>
      </c>
    </row>
    <row r="130" xml:space="preserve">
      <c r="A130">
        <v>683125</v>
      </c>
      <c r="B130" t="str">
        <f>VLOOKUP(G130,DetalleTiendas!A$2:S$1777,3,FALSE)</f>
        <v>SUPERMERCADOS</v>
      </c>
      <c r="C130" t="str">
        <f>VLOOKUP(G130,DetalleTiendas!A$2:S$1777,4,FALSE)</f>
        <v>JUMBO</v>
      </c>
      <c r="D130" t="str">
        <f>VLOOKUP(G130,DetalleTiendas!A$2:S$1777,5,FALSE)</f>
        <v>CENTRO</v>
      </c>
      <c r="E130" t="str">
        <v>POS</v>
      </c>
      <c r="F130" t="str">
        <v>SI</v>
      </c>
      <c r="G130" t="str">
        <v>J148 SANTA FE MEDELLIN</v>
      </c>
      <c r="I130" t="str">
        <v>Mesas Especializadas Colombia</v>
      </c>
      <c r="J130" t="str">
        <v>Oscar Ramirez</v>
      </c>
      <c r="K130" t="str">
        <v>CERRADO</v>
      </c>
      <c r="L130" t="str">
        <v>CERRADO</v>
      </c>
      <c r="M130" t="str">
        <v>MEDIA</v>
      </c>
      <c r="N130">
        <v>45436</v>
      </c>
      <c r="O130">
        <v>0.375</v>
      </c>
      <c r="P130" t="str">
        <f>TEXT(N130,"MMMM")</f>
        <v>mayo</v>
      </c>
      <c r="Q130" t="str">
        <f>TEXT(N130,"aaaa")</f>
        <v>viernes</v>
      </c>
      <c r="R130">
        <v>45436</v>
      </c>
      <c r="S130">
        <v>0.5784722222222223</v>
      </c>
      <c r="T130">
        <v>0.7361111111111112</v>
      </c>
      <c r="U130">
        <f>((R130+T130) - (N130+O130))*24*60</f>
        <v>519.9999999976717</v>
      </c>
      <c r="V130" t="str">
        <f>SINGLE(IF(N130 * O130 * R130 * T130 * AO130 * AP130 = 0, "", LET(_xlpm.inicio, N130 + O130, _xlpm.fin, R130 + T130, _xlpm.dias, REDUCE(0, SEQUENCE(1 + INT(SINGLE(_xlpm.fin) - SINGLE(_xlpm.inicio)), 1, 0, 1), LAMBDA(_xlpm.acum,_xlpm.d, LET(_xlpm.dia, TRUNC(SINGLE(_xlpm.inicio)) + SINGLE(_xlpm.d), _xlpm.horaIni, IF(SINGLE(_xlpm.d) = 0, MAX(_xlpm.inicio, SINGLE(_xlpm.dia) + AO130), SINGLE(_xlpm.dia) + AO130), _xlpm.horaFin, IF(SINGLE(_xlpm.d) = INT(SINGLE(_xlpm.fin) - SINGLE(_xlpm.inicio)), MIN(_xlpm.fin, SINGLE(_xlpm.dia) + AP130), SINGLE(_xlpm.dia) + AP130), _xlpm.tiempo, MAX(0, SINGLE(_xlpm.horaFin) - SINGLE(_xlpm.horaIni)), SINGLE(_xlpm.acum) + SINGLE(_xlpm.tiempo)))), TEXT(SINGLE(_xlpm.dias), "h:mm"))))</f>
        <v>8:40</v>
      </c>
      <c r="W130" t="str">
        <f>TEXT((N130+S130) - (N130+O130), "h:mm")</f>
        <v>4:53</v>
      </c>
      <c r="X130" t="str">
        <v>FALLAS CON EL SCANEO DE PRODUCTOS</v>
      </c>
      <c r="Y130" t="str">
        <v>Software / Actualización</v>
      </c>
      <c r="Z130" t="str">
        <v>CODIGO DE BARRAS - SELF CHECK-OUT</v>
      </c>
      <c r="AA130" t="str">
        <v>Software / Actualización</v>
      </c>
      <c r="AB130" t="str">
        <v>SI</v>
      </c>
      <c r="AC130" t="str">
        <v>NO</v>
      </c>
      <c r="AD130" t="str">
        <v>NO</v>
      </c>
      <c r="AE130" t="str">
        <v>SI</v>
      </c>
      <c r="AF130" t="str">
        <v>INTERNO</v>
      </c>
      <c r="AG130" t="str">
        <v>NEGOCIO</v>
      </c>
      <c r="AH130" t="str">
        <v>Integracion / Desarrollo</v>
      </c>
      <c r="AK130" t="str">
        <v>Culminado 100%</v>
      </c>
      <c r="AN130" t="str" xml:space="preserve">
        <v xml:space="preserve">FALLA EN EL SCANEO_x000d_
• 	Se procede a realizar una modificación en la configuración del código de barras que se realizó por configuración en un código de barras para los SELF CHECK-OUT._x000d_
* 	Se valida y la novedad se presentó debido a la actualización de los BARCODE en el servidor tplinux, esto en proceso de configuración de parámetros de las POS para SELF CHECK-OUT, se revisa y se reversan los cambios, solucionando la novedad.</v>
      </c>
      <c r="AO130">
        <v>0.3333333333333333</v>
      </c>
      <c r="AP130">
        <v>0.875</v>
      </c>
    </row>
    <row r="131">
      <c r="A131">
        <v>685139</v>
      </c>
      <c r="B131" t="str">
        <f>VLOOKUP(G131,DetalleTiendas!A$2:S$1777,3,FALSE)</f>
        <v>PAIS</v>
      </c>
      <c r="C131" t="str">
        <f>VLOOKUP(G131,DetalleTiendas!A$2:S$1777,4,FALSE)</f>
        <v>PAIS</v>
      </c>
      <c r="D131" t="str">
        <f>VLOOKUP(G131,DetalleTiendas!A$2:S$1777,5,FALSE)</f>
        <v>PAIS</v>
      </c>
      <c r="E131" t="str">
        <v xml:space="preserve">FACTURA ELECTRONICA </v>
      </c>
      <c r="F131" t="str">
        <v>SI</v>
      </c>
      <c r="G131" t="str">
        <v>PAIS</v>
      </c>
      <c r="I131" t="str">
        <v>SC_Resolución_Nivel2_Front_SM CO</v>
      </c>
      <c r="J131" t="str">
        <v>Nubia Bohorquez</v>
      </c>
      <c r="K131" t="str">
        <v>ABIERTO</v>
      </c>
      <c r="L131" t="str">
        <v>CERRADO</v>
      </c>
      <c r="M131" t="str">
        <v>ALTA</v>
      </c>
      <c r="N131">
        <v>45437</v>
      </c>
      <c r="O131">
        <v>0.5256944444444445</v>
      </c>
      <c r="P131" t="str">
        <f>TEXT(N131,"MMMM")</f>
        <v>mayo</v>
      </c>
      <c r="Q131" t="str">
        <f>TEXT(N131,"aaaa")</f>
        <v>sábado</v>
      </c>
      <c r="R131">
        <v>45437</v>
      </c>
      <c r="S131">
        <v>0.5298611111111111</v>
      </c>
      <c r="T131">
        <v>0.7083333333333334</v>
      </c>
      <c r="U131">
        <f>((R131+T131) - (N131+O131))*24*60</f>
        <v>263.00000000861473</v>
      </c>
      <c r="V131" t="str">
        <f>SINGLE(IF(N131 * O131 * R131 * T131 * AO131 * AP131 = 0, "", LET(_xlpm.inicio, N131 + O131, _xlpm.fin, R131 + T131, _xlpm.dias, REDUCE(0, SEQUENCE(1 + INT(SINGLE(_xlpm.fin) - SINGLE(_xlpm.inicio)), 1, 0, 1), LAMBDA(_xlpm.acum,_xlpm.d, LET(_xlpm.dia, TRUNC(SINGLE(_xlpm.inicio)) + SINGLE(_xlpm.d), _xlpm.horaIni, IF(SINGLE(_xlpm.d) = 0, MAX(_xlpm.inicio, SINGLE(_xlpm.dia) + AO131), SINGLE(_xlpm.dia) + AO131), _xlpm.horaFin, IF(SINGLE(_xlpm.d) = INT(SINGLE(_xlpm.fin) - SINGLE(_xlpm.inicio)), MIN(_xlpm.fin, SINGLE(_xlpm.dia) + AP131), SINGLE(_xlpm.dia) + AP131), _xlpm.tiempo, MAX(0, SINGLE(_xlpm.horaFin) - SINGLE(_xlpm.horaIni)), SINGLE(_xlpm.acum) + SINGLE(_xlpm.tiempo)))), TEXT(SINGLE(_xlpm.dias), "h:mm"))))</f>
        <v>4:23</v>
      </c>
      <c r="W131" t="str">
        <f>TEXT((N131+S131) - (N131+O131), "h:mm")</f>
        <v>0:06</v>
      </c>
      <c r="X131" t="str">
        <v>FACTURA ELECTRONICA COLOMBIA</v>
      </c>
      <c r="Y131" t="str">
        <v>Software / Actualización</v>
      </c>
      <c r="Z131" t="str">
        <v>Sin Definir</v>
      </c>
      <c r="AA131" t="str">
        <v>Software / Actualización</v>
      </c>
      <c r="AB131" t="str">
        <v>NO</v>
      </c>
      <c r="AC131" t="str">
        <v>NO</v>
      </c>
      <c r="AD131" t="str">
        <v>NO</v>
      </c>
      <c r="AE131" t="str">
        <v>NO</v>
      </c>
      <c r="AF131" t="str">
        <v>INTERNO</v>
      </c>
      <c r="AG131" t="str">
        <v>NEGOCIO</v>
      </c>
      <c r="AH131" t="str">
        <v>Se baja el Microservicio de Facturador por contingencia</v>
      </c>
      <c r="AK131" t="str">
        <v>Culminado 100%</v>
      </c>
      <c r="AN131" t="str">
        <v>Se realiza un configuración por parte del grupo de facturación.</v>
      </c>
      <c r="AO131">
        <v>0.3333333333333333</v>
      </c>
      <c r="AP131">
        <v>0.875</v>
      </c>
    </row>
    <row r="132" xml:space="preserve">
      <c r="A132">
        <v>685129</v>
      </c>
      <c r="B132" t="str">
        <f>VLOOKUP(G132,DetalleTiendas!A$2:S$1777,3,FALSE)</f>
        <v>MEJORAMIENTO DEL HOGAR</v>
      </c>
      <c r="C132" t="str">
        <f>VLOOKUP(G132,DetalleTiendas!A$2:S$1777,4,FALSE)</f>
        <v>EASY</v>
      </c>
      <c r="D132" t="str">
        <f>VLOOKUP(G132,DetalleTiendas!A$2:S$1777,5,FALSE)</f>
        <v>CENTRO - EASY</v>
      </c>
      <c r="E132" t="str">
        <v>ENLACES</v>
      </c>
      <c r="F132" t="str">
        <v>NO</v>
      </c>
      <c r="G132" t="str">
        <v>E806 PRADO</v>
      </c>
      <c r="I132" t="str">
        <v>Redes y Comunicaciones-NIVEL 2 - COL</v>
      </c>
      <c r="J132" t="str">
        <v>Guillermo Gutierrez</v>
      </c>
      <c r="K132" t="str">
        <v>CERRADO</v>
      </c>
      <c r="L132" t="str">
        <v>CERRADO</v>
      </c>
      <c r="M132" t="str">
        <v>ALTA</v>
      </c>
      <c r="N132">
        <v>45438</v>
      </c>
      <c r="O132">
        <v>0.24722222222222223</v>
      </c>
      <c r="P132" t="str">
        <f>TEXT(N132,"MMMM")</f>
        <v>mayo</v>
      </c>
      <c r="Q132" t="str">
        <f>TEXT(N132,"aaaa")</f>
        <v>domingo</v>
      </c>
      <c r="R132">
        <v>45439</v>
      </c>
      <c r="S132">
        <v>0.3729166666666667</v>
      </c>
      <c r="T132">
        <v>0.7458333333333333</v>
      </c>
      <c r="U132">
        <f>((R132+T132) - (N132+O132))*24*60</f>
        <v>2158.000000003958</v>
      </c>
      <c r="V132" t="str">
        <f>SINGLE(IF(N132 * O132 * R132 * T132 * AO132 * AP132 = 0, "", LET(_xlpm.inicio, N132 + O132, _xlpm.fin, R132 + T132, _xlpm.dias, REDUCE(0, SEQUENCE(1 + INT(SINGLE(_xlpm.fin) - SINGLE(_xlpm.inicio)), 1, 0, 1), LAMBDA(_xlpm.acum,_xlpm.d, LET(_xlpm.dia, TRUNC(SINGLE(_xlpm.inicio)) + SINGLE(_xlpm.d), _xlpm.horaIni, IF(SINGLE(_xlpm.d) = 0, MAX(_xlpm.inicio, SINGLE(_xlpm.dia) + AO132), SINGLE(_xlpm.dia) + AO132), _xlpm.horaFin, IF(SINGLE(_xlpm.d) = INT(SINGLE(_xlpm.fin) - SINGLE(_xlpm.inicio)), MIN(_xlpm.fin, SINGLE(_xlpm.dia) + AP132), SINGLE(_xlpm.dia) + AP132), _xlpm.tiempo, MAX(0, SINGLE(_xlpm.horaFin) - SINGLE(_xlpm.horaIni)), SINGLE(_xlpm.acum) + SINGLE(_xlpm.tiempo)))), TEXT(SINGLE(_xlpm.dias), "h:mm"))))</f>
        <v>22:54</v>
      </c>
      <c r="W132" t="str">
        <f>TEXT((N132+S132) - (N132+O132), "h:mm")</f>
        <v>3:01</v>
      </c>
      <c r="X132" t="str">
        <v>CAIDA ENLACES</v>
      </c>
      <c r="Y132" t="str">
        <v>Red / Enlace / Proveedor</v>
      </c>
      <c r="Z132" t="str">
        <v>Sin Definir</v>
      </c>
      <c r="AA132" t="str">
        <v>Proveedor - Red/Infraestructura</v>
      </c>
      <c r="AB132" t="str">
        <v>SI</v>
      </c>
      <c r="AC132" t="str">
        <v>NO</v>
      </c>
      <c r="AD132" t="str">
        <v>NO</v>
      </c>
      <c r="AE132" t="str">
        <v>NO</v>
      </c>
      <c r="AF132" t="str">
        <v>PROVEEDOR</v>
      </c>
      <c r="AG132" t="str">
        <v>EXTERNO</v>
      </c>
      <c r="AH132" t="str">
        <v>Ajuste por parte del Proveedor</v>
      </c>
      <c r="AK132" t="str">
        <v>Culminado 100%</v>
      </c>
      <c r="AN132" t="str" xml:space="preserve">
        <v xml:space="preserve">CAIDA DE ENLACES _x000d_
• 	El cableado del gabinete aéreo se restableció y todo se encuentra operando con normalidad._x000d_
* 	Aunque no se detalla la novedad, se cierra el caso ya que debe ser relacionado por el problema de cableado del gabinete aéreo. Esto se restableció y todo se encuentra operando con normalidad.</v>
      </c>
      <c r="AO132">
        <v>0.3333333333333333</v>
      </c>
      <c r="AP132">
        <v>0.875</v>
      </c>
    </row>
    <row r="133" xml:space="preserve">
      <c r="A133">
        <v>686480</v>
      </c>
      <c r="B133" t="str">
        <f>VLOOKUP(G133,DetalleTiendas!A$2:S$1777,3,FALSE)</f>
        <v>SUPERMERCADOS</v>
      </c>
      <c r="C133" t="str">
        <f>VLOOKUP(G133,DetalleTiendas!A$2:S$1777,4,FALSE)</f>
        <v>EDS JUMBO</v>
      </c>
      <c r="D133" t="str">
        <f>VLOOKUP(G133,DetalleTiendas!A$2:S$1777,5,FALSE)</f>
        <v>BOGOTA</v>
      </c>
      <c r="E133" t="str">
        <v>ENLACES</v>
      </c>
      <c r="F133" t="str">
        <v>NO</v>
      </c>
      <c r="G133" t="str">
        <v>Z145 AV CIUDAD DE CALI</v>
      </c>
      <c r="I133" t="str">
        <v>Redes y Comunicaciones-NIVEL 2 - COL</v>
      </c>
      <c r="J133" t="str">
        <v>Guillermo Gutierrez</v>
      </c>
      <c r="K133" t="str">
        <v>CERRADO</v>
      </c>
      <c r="L133" t="str">
        <v>CERRADO</v>
      </c>
      <c r="M133" t="str">
        <v>BAJA</v>
      </c>
      <c r="N133">
        <v>45438</v>
      </c>
      <c r="O133">
        <v>0.6701388888888888</v>
      </c>
      <c r="P133" t="str">
        <f>TEXT(N133,"MMMM")</f>
        <v>mayo</v>
      </c>
      <c r="Q133" t="str">
        <f>TEXT(N133,"aaaa")</f>
        <v>domingo</v>
      </c>
      <c r="R133">
        <v>45439</v>
      </c>
      <c r="S133">
        <v>0.7951388888888888</v>
      </c>
      <c r="T133">
        <v>0.32708333333333334</v>
      </c>
      <c r="U133">
        <f>((R133+T133) - (N133+O133))*24*60</f>
        <v>945.9999999927823</v>
      </c>
      <c r="V133" t="str">
        <f>SINGLE(IF(N133 * O133 * R133 * T133 * AO133 * AP133 = 0, "", LET(_xlpm.inicio, N133 + O133, _xlpm.fin, R133 + T133, _xlpm.dias, REDUCE(0, SEQUENCE(1 + INT(SINGLE(_xlpm.fin) - SINGLE(_xlpm.inicio)), 1, 0, 1), LAMBDA(_xlpm.acum,_xlpm.d, LET(_xlpm.dia, TRUNC(SINGLE(_xlpm.inicio)) + SINGLE(_xlpm.d), _xlpm.horaIni, IF(SINGLE(_xlpm.d) = 0, MAX(_xlpm.inicio, SINGLE(_xlpm.dia) + AO133), SINGLE(_xlpm.dia) + AO133), _xlpm.horaFin, IF(SINGLE(_xlpm.d) = INT(SINGLE(_xlpm.fin) - SINGLE(_xlpm.inicio)), MIN(_xlpm.fin, SINGLE(_xlpm.dia) + AP133), SINGLE(_xlpm.dia) + AP133), _xlpm.tiempo, MAX(0, SINGLE(_xlpm.horaFin) - SINGLE(_xlpm.horaIni)), SINGLE(_xlpm.acum) + SINGLE(_xlpm.tiempo)))), TEXT(SINGLE(_xlpm.dias), "h:mm"))))</f>
        <v>4:55</v>
      </c>
      <c r="W133" t="str">
        <f>TEXT((N133+S133) - (N133+O133), "h:mm")</f>
        <v>3:00</v>
      </c>
      <c r="X133" t="str">
        <v>CAIDA ENLACES</v>
      </c>
      <c r="Y133" t="str">
        <v>Red / Enlace / Proveedor</v>
      </c>
      <c r="Z133" t="str">
        <v>FALLA DISPOSITIVO - FORTINET</v>
      </c>
      <c r="AA133" t="str">
        <v>Proveedor - Red/Infraestructura</v>
      </c>
      <c r="AB133" t="str">
        <v>SI</v>
      </c>
      <c r="AC133" t="str">
        <v>NO</v>
      </c>
      <c r="AD133" t="str">
        <v>NO</v>
      </c>
      <c r="AE133" t="str">
        <v>NO</v>
      </c>
      <c r="AF133" t="str">
        <v>INTERNO</v>
      </c>
      <c r="AG133" t="str">
        <v>SISTEMAS</v>
      </c>
      <c r="AH133" t="str">
        <v>Cambio Equipo</v>
      </c>
      <c r="AK133" t="str">
        <v>Culminado 100%</v>
      </c>
      <c r="AN133" t="str" xml:space="preserve">
        <v xml:space="preserve">FALLA DE ENLACES_x000d_
• 	La novedad se solucionó debido a que se trabajó bajo SPP la instalación del Fortinet en sitio.</v>
      </c>
      <c r="AO133">
        <v>0.3333333333333333</v>
      </c>
      <c r="AP133">
        <v>0.875</v>
      </c>
    </row>
    <row r="134" xml:space="preserve">
      <c r="A134">
        <v>686452</v>
      </c>
      <c r="B134" t="str">
        <f>VLOOKUP(G134,DetalleTiendas!A$2:S$1777,3,FALSE)</f>
        <v>SUPERMERCADOS</v>
      </c>
      <c r="C134" t="str">
        <f>VLOOKUP(G134,DetalleTiendas!A$2:S$1777,4,FALSE)</f>
        <v>METRO</v>
      </c>
      <c r="D134" t="str">
        <f>VLOOKUP(G134,DetalleTiendas!A$2:S$1777,5,FALSE)</f>
        <v>OCCIDENTE</v>
      </c>
      <c r="E134" t="str">
        <v>CORTE DE ENERGIA</v>
      </c>
      <c r="F134" t="str">
        <v>NO</v>
      </c>
      <c r="G134" t="str">
        <v>M171 PASTO UNICO</v>
      </c>
      <c r="I134" t="str">
        <v>Mantenimiento_Colombia</v>
      </c>
      <c r="J134" t="str">
        <v>David Higuita</v>
      </c>
      <c r="K134" t="str">
        <v>ABIERTO</v>
      </c>
      <c r="L134" t="str">
        <v>CERRADO</v>
      </c>
      <c r="M134" t="str">
        <v>MEDIA</v>
      </c>
      <c r="N134">
        <v>45438</v>
      </c>
      <c r="O134">
        <v>0.5</v>
      </c>
      <c r="P134" t="str">
        <f>TEXT(N134,"MMMM")</f>
        <v>mayo</v>
      </c>
      <c r="Q134" t="str">
        <f>TEXT(N134,"aaaa")</f>
        <v>domingo</v>
      </c>
      <c r="R134">
        <v>45438</v>
      </c>
      <c r="S134">
        <v>0.7659722222222223</v>
      </c>
      <c r="T134">
        <v>0.8493055555555555</v>
      </c>
      <c r="U134">
        <f>((R134+T134) - (N134+O134))*24*60</f>
        <v>503.0000000051223</v>
      </c>
      <c r="V134" t="str">
        <f>SINGLE(IF(N134 * O134 * R134 * T134 * AO134 * AP134 = 0, "", LET(_xlpm.inicio, N134 + O134, _xlpm.fin, R134 + T134, _xlpm.dias, REDUCE(0, SEQUENCE(1 + INT(SINGLE(_xlpm.fin) - SINGLE(_xlpm.inicio)), 1, 0, 1), LAMBDA(_xlpm.acum,_xlpm.d, LET(_xlpm.dia, TRUNC(SINGLE(_xlpm.inicio)) + SINGLE(_xlpm.d), _xlpm.horaIni, IF(SINGLE(_xlpm.d) = 0, MAX(_xlpm.inicio, SINGLE(_xlpm.dia) + AO134), SINGLE(_xlpm.dia) + AO134), _xlpm.horaFin, IF(SINGLE(_xlpm.d) = INT(SINGLE(_xlpm.fin) - SINGLE(_xlpm.inicio)), MIN(_xlpm.fin, SINGLE(_xlpm.dia) + AP134), SINGLE(_xlpm.dia) + AP134), _xlpm.tiempo, MAX(0, SINGLE(_xlpm.horaFin) - SINGLE(_xlpm.horaIni)), SINGLE(_xlpm.acum) + SINGLE(_xlpm.tiempo)))), TEXT(SINGLE(_xlpm.dias), "h:mm"))))</f>
        <v>8:23</v>
      </c>
      <c r="W134" t="str">
        <f>TEXT((N134+S134) - (N134+O134), "h:mm")</f>
        <v>6:23</v>
      </c>
      <c r="X134" t="str">
        <v>CORTE DE ENERGIA</v>
      </c>
      <c r="Y134" t="str">
        <v>Eléctrico / Energía</v>
      </c>
      <c r="Z134" t="str">
        <v xml:space="preserve">FALLA - UPS Y GASTO DE BATERIAS </v>
      </c>
      <c r="AA134" t="str">
        <v>Infraestructura - Eléctrica</v>
      </c>
      <c r="AB134" t="str">
        <v>SI</v>
      </c>
      <c r="AC134" t="str">
        <v>SI</v>
      </c>
      <c r="AD134" t="str">
        <v>SI</v>
      </c>
      <c r="AE134" t="str">
        <v>SI</v>
      </c>
      <c r="AF134" t="str">
        <v>EXTERNO</v>
      </c>
      <c r="AG134" t="str">
        <v>PROVEEDOR</v>
      </c>
      <c r="AH134" t="str">
        <v>Cambio Baterias UPS</v>
      </c>
      <c r="AK134" t="str">
        <v>Culminado 100%</v>
      </c>
      <c r="AN134" t="str" xml:space="preserve">
        <v xml:space="preserve">NOVEDAD ELECTRICA CON LA PLANTA DE ENERGIA_x000d_
• 	26 de mayo, 7:00 am. Se reporta Novedad la energía eléctrica en la Tienda M171 METRO PASTO UNICO. El Jefe de Cajas Reporta que en el sector se presenta corte de energía por daño en el sector, la planta de energía de la tienda presenta daño y no funciono por lo cual no se realizó apertura de tienda, Las UPS Agotaron Baterías causando que los equipos de comunicación y POS se apagaran._x000d_
* 	Se restableció el servicio de energía por parte del proveedor, Se validan los equipos que se habían apagado y estos iniciaron con normalidad se realiza la apertura de la tienda.</v>
      </c>
      <c r="AO134">
        <v>0.3333333333333333</v>
      </c>
      <c r="AP134">
        <v>0.875</v>
      </c>
    </row>
    <row r="135" xml:space="preserve">
      <c r="A135">
        <v>698224</v>
      </c>
      <c r="B135" t="str">
        <f>VLOOKUP(G135,DetalleTiendas!A$2:S$1777,3,FALSE)</f>
        <v>SUPERMERCADOS</v>
      </c>
      <c r="C135" t="str">
        <f>VLOOKUP(G135,DetalleTiendas!A$2:S$1777,4,FALSE)</f>
        <v>JUMBO</v>
      </c>
      <c r="D135" t="str">
        <f>VLOOKUP(G135,DetalleTiendas!A$2:S$1777,5,FALSE)</f>
        <v>BOGOTA</v>
      </c>
      <c r="E135" t="str">
        <v>POS</v>
      </c>
      <c r="F135" t="str">
        <v>SI</v>
      </c>
      <c r="G135" t="str">
        <v>J044 CHIA</v>
      </c>
      <c r="I135" t="str">
        <v>Mesas Especializadas Colombia</v>
      </c>
      <c r="J135" t="str">
        <v>Oscar Ramirez</v>
      </c>
      <c r="K135" t="str">
        <v>CERRADO</v>
      </c>
      <c r="L135" t="str">
        <v>CERRADO</v>
      </c>
      <c r="M135" t="str">
        <v>MEDIA</v>
      </c>
      <c r="N135">
        <v>45443</v>
      </c>
      <c r="O135">
        <v>0.3229166666666667</v>
      </c>
      <c r="P135" t="str">
        <f>TEXT(N135,"MMMM")</f>
        <v>mayo</v>
      </c>
      <c r="Q135" t="str">
        <f>TEXT(N135,"aaaa")</f>
        <v>viernes</v>
      </c>
      <c r="R135">
        <v>45443</v>
      </c>
      <c r="S135">
        <v>0.3229166666666667</v>
      </c>
      <c r="T135">
        <v>0.53125</v>
      </c>
      <c r="U135">
        <f>((R135+T135) - (N135+O135))*24*60</f>
        <v>300.00000000349246</v>
      </c>
      <c r="V135" t="str">
        <f>SINGLE(IF(N135 * O135 * R135 * T135 * AO135 * AP135 = 0, "", LET(_xlpm.inicio, N135 + O135, _xlpm.fin, R135 + T135, _xlpm.dias, REDUCE(0, SEQUENCE(1 + INT(SINGLE(_xlpm.fin) - SINGLE(_xlpm.inicio)), 1, 0, 1), LAMBDA(_xlpm.acum,_xlpm.d, LET(_xlpm.dia, TRUNC(SINGLE(_xlpm.inicio)) + SINGLE(_xlpm.d), _xlpm.horaIni, IF(SINGLE(_xlpm.d) = 0, MAX(_xlpm.inicio, SINGLE(_xlpm.dia) + AO135), SINGLE(_xlpm.dia) + AO135), _xlpm.horaFin, IF(SINGLE(_xlpm.d) = INT(SINGLE(_xlpm.fin) - SINGLE(_xlpm.inicio)), MIN(_xlpm.fin, SINGLE(_xlpm.dia) + AP135), SINGLE(_xlpm.dia) + AP135), _xlpm.tiempo, MAX(0, SINGLE(_xlpm.horaFin) - SINGLE(_xlpm.horaIni)), SINGLE(_xlpm.acum) + SINGLE(_xlpm.tiempo)))), TEXT(SINGLE(_xlpm.dias), "h:mm"))))</f>
        <v>4:45</v>
      </c>
      <c r="W135" t="str">
        <f>TEXT((N135+S135) - (N135+O135), "h:mm")</f>
        <v>0:00</v>
      </c>
      <c r="X135" t="str">
        <v>FALLA EN DATAFONOS</v>
      </c>
      <c r="Y135" t="str">
        <v>Software / Actualización</v>
      </c>
      <c r="Z135" t="str">
        <v>FALLAS EN LAS TECLAS - DATAFONOS</v>
      </c>
      <c r="AA135" t="str">
        <v>Software / Actualización</v>
      </c>
      <c r="AB135" t="str">
        <v>SI</v>
      </c>
      <c r="AC135" t="str">
        <v>NO</v>
      </c>
      <c r="AD135" t="str">
        <v>NO</v>
      </c>
      <c r="AE135" t="str">
        <v>NO</v>
      </c>
      <c r="AF135" t="str">
        <v xml:space="preserve">INTERNO </v>
      </c>
      <c r="AG135" t="str">
        <v>SISTEMAS</v>
      </c>
      <c r="AH135" t="str">
        <v>Integracion / Desarrollo</v>
      </c>
      <c r="AK135" t="str">
        <v>Culminado 100%</v>
      </c>
      <c r="AN135" t="str" xml:space="preserve">
        <v xml:space="preserve">FALLA DE DATAFONOS 	_x000d_
• 	se revisa en conjunto con soporte ONSITE, se revisa parámetros de teclado y se detecta novedad, la cual se corrige y se realizan pruebas satisfactorias, se solventa novedad.</v>
      </c>
      <c r="AO135">
        <v>0.3333333333333333</v>
      </c>
      <c r="AP135">
        <v>0.875</v>
      </c>
    </row>
    <row r="136">
      <c r="A136">
        <v>697615</v>
      </c>
      <c r="B136" t="str">
        <f>VLOOKUP(G136,DetalleTiendas!A$2:S$1777,3,FALSE)</f>
        <v>PAIS</v>
      </c>
      <c r="C136" t="str">
        <f>VLOOKUP(G136,DetalleTiendas!A$2:S$1777,4,FALSE)</f>
        <v>PAIS</v>
      </c>
      <c r="D136" t="str">
        <f>VLOOKUP(G136,DetalleTiendas!A$2:S$1777,5,FALSE)</f>
        <v>PAIS</v>
      </c>
      <c r="E136" t="str">
        <v xml:space="preserve">FACTURA ELECTRONICA </v>
      </c>
      <c r="F136" t="str">
        <v>N/A</v>
      </c>
      <c r="G136" t="str">
        <v>PAIS</v>
      </c>
      <c r="I136" t="str">
        <v>Redes y Comunicaciones-NIVEL 2 - COL</v>
      </c>
      <c r="J136" t="str">
        <v>Guillermo Gutierrez</v>
      </c>
      <c r="K136" t="str">
        <v>CERRADO</v>
      </c>
      <c r="L136" t="str">
        <v>CERRADO</v>
      </c>
      <c r="M136" t="str">
        <v>ALTA</v>
      </c>
      <c r="N136">
        <v>45444</v>
      </c>
      <c r="O136">
        <v>0.49930555555555556</v>
      </c>
      <c r="P136" t="str">
        <f>TEXT(N136,"MMMM")</f>
        <v>junio</v>
      </c>
      <c r="Q136" t="str">
        <f>TEXT(N136,"aaaa")</f>
        <v>sábado</v>
      </c>
      <c r="R136">
        <v>45444</v>
      </c>
      <c r="S136">
        <v>0.5048611111111111</v>
      </c>
      <c r="T136">
        <v>0.625</v>
      </c>
      <c r="U136">
        <f>((R136+T136) - (N136+O136))*24*60</f>
        <v>181.00000000325963</v>
      </c>
      <c r="V136" t="str">
        <f>SINGLE(IF(N136 * O136 * R136 * T136 * AO136 * AP136 = 0, "", LET(_xlpm.inicio, N136 + O136, _xlpm.fin, R136 + T136, _xlpm.dias, REDUCE(0, SEQUENCE(1 + INT(SINGLE(_xlpm.fin) - SINGLE(_xlpm.inicio)), 1, 0, 1), LAMBDA(_xlpm.acum,_xlpm.d, LET(_xlpm.dia, TRUNC(SINGLE(_xlpm.inicio)) + SINGLE(_xlpm.d), _xlpm.horaIni, IF(SINGLE(_xlpm.d) = 0, MAX(_xlpm.inicio, SINGLE(_xlpm.dia) + AO136), SINGLE(_xlpm.dia) + AO136), _xlpm.horaFin, IF(SINGLE(_xlpm.d) = INT(SINGLE(_xlpm.fin) - SINGLE(_xlpm.inicio)), MIN(_xlpm.fin, SINGLE(_xlpm.dia) + AP136), SINGLE(_xlpm.dia) + AP136), _xlpm.tiempo, MAX(0, SINGLE(_xlpm.horaFin) - SINGLE(_xlpm.horaIni)), SINGLE(_xlpm.acum) + SINGLE(_xlpm.tiempo)))), TEXT(SINGLE(_xlpm.dias), "h:mm"))))</f>
        <v>3:01</v>
      </c>
      <c r="W136" t="str">
        <f>TEXT((N136+S136) - (N136+O136), "h:mm")</f>
        <v>0:08</v>
      </c>
      <c r="X136" t="str">
        <v>FACTURA ELECTRONICA COLOMBIA</v>
      </c>
      <c r="Y136" t="str">
        <v>Software / Actualización</v>
      </c>
      <c r="Z136" t="str">
        <v>Fallas con la facturación eléctronica</v>
      </c>
      <c r="AA136" t="str">
        <v>Software / Actualización</v>
      </c>
      <c r="AB136" t="str">
        <v>SI</v>
      </c>
      <c r="AC136" t="str">
        <v>SI</v>
      </c>
      <c r="AD136" t="str">
        <v>SI</v>
      </c>
      <c r="AE136" t="str">
        <v>SI</v>
      </c>
      <c r="AF136" t="str">
        <v>INTERNO</v>
      </c>
      <c r="AG136" t="str">
        <v>SISTEMAS</v>
      </c>
      <c r="AH136" t="str">
        <v>Mejora Actualizacion Sistema</v>
      </c>
      <c r="AK136" t="str">
        <v>Culminado 100%</v>
      </c>
      <c r="AN136" t="str">
        <v>Se procede a bajar el microservicio de facturador a cadena</v>
      </c>
      <c r="AO136">
        <v>0.3333333333333333</v>
      </c>
      <c r="AP136">
        <v>0.875</v>
      </c>
    </row>
    <row r="137" xml:space="preserve">
      <c r="A137">
        <v>698216</v>
      </c>
      <c r="B137" t="str">
        <f>VLOOKUP(G137,DetalleTiendas!A$2:S$1777,3,FALSE)</f>
        <v>SUPERMERCADOS</v>
      </c>
      <c r="C137" t="str">
        <f>VLOOKUP(G137,DetalleTiendas!A$2:S$1777,4,FALSE)</f>
        <v>JUMBO</v>
      </c>
      <c r="D137" t="str">
        <f>VLOOKUP(G137,DetalleTiendas!A$2:S$1777,5,FALSE)</f>
        <v>OCCIDENTE</v>
      </c>
      <c r="E137" t="str">
        <v>POS</v>
      </c>
      <c r="F137" t="str">
        <v>N/A</v>
      </c>
      <c r="G137" t="str">
        <v>J047 GIRARDOT</v>
      </c>
      <c r="I137" t="str">
        <v>Soporte_Onsite_REG_Occidente_SM Colombia</v>
      </c>
      <c r="J137" t="str">
        <v>Miguel Caicedo</v>
      </c>
      <c r="K137" t="str">
        <v>CERRADO</v>
      </c>
      <c r="L137" t="str">
        <v>CERRADO</v>
      </c>
      <c r="M137" t="str">
        <v>MEDIA</v>
      </c>
      <c r="N137">
        <v>45444</v>
      </c>
      <c r="O137">
        <v>0.6666666666666666</v>
      </c>
      <c r="P137" t="str">
        <f>TEXT(N137,"MMMM")</f>
        <v>junio</v>
      </c>
      <c r="Q137" t="str">
        <f>TEXT(N137,"aaaa")</f>
        <v>sábado</v>
      </c>
      <c r="R137">
        <v>45444</v>
      </c>
      <c r="S137">
        <v>0.7083333333333334</v>
      </c>
      <c r="T137">
        <v>0.75</v>
      </c>
      <c r="U137">
        <f>((R137+T137) - (N137+O137))*24*60</f>
        <v>120.00000000349246</v>
      </c>
      <c r="V137" t="str">
        <f>SINGLE(IF(N137 * O137 * R137 * T137 * AO137 * AP137 = 0, "", LET(_xlpm.inicio, N137 + O137, _xlpm.fin, R137 + T137, _xlpm.dias, REDUCE(0, SEQUENCE(1 + INT(SINGLE(_xlpm.fin) - SINGLE(_xlpm.inicio)), 1, 0, 1), LAMBDA(_xlpm.acum,_xlpm.d, LET(_xlpm.dia, TRUNC(SINGLE(_xlpm.inicio)) + SINGLE(_xlpm.d), _xlpm.horaIni, IF(SINGLE(_xlpm.d) = 0, MAX(_xlpm.inicio, SINGLE(_xlpm.dia) + AO137), SINGLE(_xlpm.dia) + AO137), _xlpm.horaFin, IF(SINGLE(_xlpm.d) = INT(SINGLE(_xlpm.fin) - SINGLE(_xlpm.inicio)), MIN(_xlpm.fin, SINGLE(_xlpm.dia) + AP137), SINGLE(_xlpm.dia) + AP137), _xlpm.tiempo, MAX(0, SINGLE(_xlpm.horaFin) - SINGLE(_xlpm.horaIni)), SINGLE(_xlpm.acum) + SINGLE(_xlpm.tiempo)))), TEXT(SINGLE(_xlpm.dias), "h:mm"))))</f>
        <v>2:00</v>
      </c>
      <c r="W137" t="str">
        <f>TEXT((N137+S137) - (N137+O137), "h:mm")</f>
        <v>1:00</v>
      </c>
      <c r="X137" t="str">
        <v>POS FUERA DE LINEA</v>
      </c>
      <c r="Y137" t="str">
        <v>Hardware / Equipos</v>
      </c>
      <c r="Z137" t="str">
        <v xml:space="preserve">SWITCH DAÑADO </v>
      </c>
      <c r="AA137" t="str">
        <v>Infraestructura - Eléctrica</v>
      </c>
      <c r="AB137" t="str">
        <v>SI</v>
      </c>
      <c r="AC137" t="str">
        <v>NO</v>
      </c>
      <c r="AD137" t="str">
        <v>NO</v>
      </c>
      <c r="AE137" t="str">
        <v>NO</v>
      </c>
      <c r="AF137" t="str">
        <v>INTERNO</v>
      </c>
      <c r="AG137" t="str">
        <v>SISTEMAS</v>
      </c>
      <c r="AH137" t="str">
        <v>Cambio Equipo</v>
      </c>
      <c r="AK137" t="str">
        <v>Culminado 100%</v>
      </c>
      <c r="AN137" t="str" xml:space="preserve">
        <v xml:space="preserve">SWITCH DAÑADO	_x000d_
• 	Se valida el switch de línea de cajas y tiene un cable dañado que hace cascada al otro switch, lo acomodan en tienda y el switch sube quedan las POS operativas y sin novedad.</v>
      </c>
      <c r="AO137">
        <v>0.3333333333333333</v>
      </c>
      <c r="AP137">
        <v>0.875</v>
      </c>
    </row>
    <row r="138" xml:space="preserve">
      <c r="A138">
        <v>698218</v>
      </c>
      <c r="B138" t="str">
        <f>VLOOKUP(G138,DetalleTiendas!A$2:S$1777,3,FALSE)</f>
        <v>SUPERMERCADOS</v>
      </c>
      <c r="C138" t="str">
        <f>VLOOKUP(G138,DetalleTiendas!A$2:S$1777,4,FALSE)</f>
        <v>SPID</v>
      </c>
      <c r="D138" t="str">
        <f>VLOOKUP(G138,DetalleTiendas!A$2:S$1777,5,FALSE)</f>
        <v>BOGOTA</v>
      </c>
      <c r="E138" t="str" xml:space="preserve">
        <v xml:space="preserve">Balanza_x000d_
</v>
      </c>
      <c r="F138" t="str">
        <v>N/A</v>
      </c>
      <c r="G138" t="str">
        <v>SP329 CALLE 148</v>
      </c>
      <c r="I138" t="str">
        <v>Mesas Especializadas Colombia</v>
      </c>
      <c r="J138" t="str">
        <v>Oscar Ramirez</v>
      </c>
      <c r="K138" t="str">
        <v>CERRADO</v>
      </c>
      <c r="L138" t="str">
        <v>CERRADO</v>
      </c>
      <c r="M138" t="str">
        <v>MEDIA</v>
      </c>
      <c r="N138">
        <v>45444</v>
      </c>
      <c r="O138">
        <v>0.5694444444444444</v>
      </c>
      <c r="P138" t="str">
        <f>TEXT(N138,"MMMM")</f>
        <v>junio</v>
      </c>
      <c r="Q138" t="str">
        <f>TEXT(N138,"aaaa")</f>
        <v>sábado</v>
      </c>
      <c r="R138">
        <v>45444</v>
      </c>
      <c r="S138">
        <v>0.58125</v>
      </c>
      <c r="T138">
        <v>0.6458333333333334</v>
      </c>
      <c r="U138">
        <f>((R138+T138) - (N138+O138))*24*60</f>
        <v>110.0000000023283</v>
      </c>
      <c r="V138" t="str">
        <f>SINGLE(IF(N138 * O138 * R138 * T138 * AO138 * AP138 = 0, "", LET(_xlpm.inicio, N138 + O138, _xlpm.fin, R138 + T138, _xlpm.dias, REDUCE(0, SEQUENCE(1 + INT(SINGLE(_xlpm.fin) - SINGLE(_xlpm.inicio)), 1, 0, 1), LAMBDA(_xlpm.acum,_xlpm.d, LET(_xlpm.dia, TRUNC(SINGLE(_xlpm.inicio)) + SINGLE(_xlpm.d), _xlpm.horaIni, IF(SINGLE(_xlpm.d) = 0, MAX(_xlpm.inicio, SINGLE(_xlpm.dia) + AO138), SINGLE(_xlpm.dia) + AO138), _xlpm.horaFin, IF(SINGLE(_xlpm.d) = INT(SINGLE(_xlpm.fin) - SINGLE(_xlpm.inicio)), MIN(_xlpm.fin, SINGLE(_xlpm.dia) + AP138), SINGLE(_xlpm.dia) + AP138), _xlpm.tiempo, MAX(0, SINGLE(_xlpm.horaFin) - SINGLE(_xlpm.horaIni)), SINGLE(_xlpm.acum) + SINGLE(_xlpm.tiempo)))), TEXT(SINGLE(_xlpm.dias), "h:mm"))))</f>
        <v>1:50</v>
      </c>
      <c r="W138" t="str">
        <f>TEXT((N138+S138) - (N138+O138), "h:mm")</f>
        <v>0:17</v>
      </c>
      <c r="X138" t="str">
        <v>POS FUERA DE LINEA</v>
      </c>
      <c r="Y138" t="str">
        <v>Servidores / Infraestructura</v>
      </c>
      <c r="Z138" t="str">
        <v>FALLAS CON EL SERVIDOR ARS (BLOQUEO)</v>
      </c>
      <c r="AA138" t="str">
        <v>Proveedor - Red/Infraestructura</v>
      </c>
      <c r="AB138" t="str">
        <v>SI</v>
      </c>
      <c r="AC138" t="str">
        <v>NO</v>
      </c>
      <c r="AD138" t="str">
        <v>NO</v>
      </c>
      <c r="AE138" t="str">
        <v>NO</v>
      </c>
      <c r="AF138" t="str">
        <v xml:space="preserve">INTERNO </v>
      </c>
      <c r="AG138" t="str">
        <v>SISTEMAS</v>
      </c>
      <c r="AH138" t="str">
        <v>reinicio equipos</v>
      </c>
      <c r="AK138" t="str">
        <v>Culminado 100%</v>
      </c>
      <c r="AN138" t="str" xml:space="preserve">
        <v xml:space="preserve">POS FUERA DE LINEA	_x000d_
• 	Se procedió a reiniciar el servidor y reiniciar las cajas con esto ya las cajas retomaron conexión con el servidor._x000d_
* 	Se identifico que al parecer se quedó pegado el servicio de DHCP en el servidor y esto provocó que se quedaran las dos POS fuera de línea sin conexión.</v>
      </c>
      <c r="AO138">
        <v>0.3333333333333333</v>
      </c>
      <c r="AP138">
        <v>0.875</v>
      </c>
    </row>
    <row r="139" xml:space="preserve">
      <c r="A139">
        <v>697446</v>
      </c>
      <c r="B139" t="str">
        <f>VLOOKUP(G139,DetalleTiendas!A$2:S$1777,3,FALSE)</f>
        <v>SUPERMERCADOS</v>
      </c>
      <c r="C139" t="str">
        <f>VLOOKUP(G139,DetalleTiendas!A$2:S$1777,4,FALSE)</f>
        <v>EDS JUMBO</v>
      </c>
      <c r="D139" t="str">
        <f>VLOOKUP(G139,DetalleTiendas!A$2:S$1777,5,FALSE)</f>
        <v>BOGOTA</v>
      </c>
      <c r="E139" t="str">
        <v>ENLACES</v>
      </c>
      <c r="F139" t="str">
        <v>NO</v>
      </c>
      <c r="G139" t="str">
        <v>Z008 AV 1a MAYO</v>
      </c>
      <c r="I139" t="str">
        <v>Redes y Comunicaciones-NIVEL 2 - COL</v>
      </c>
      <c r="J139" t="str">
        <v>Guillermo Gutierrez</v>
      </c>
      <c r="K139" t="str">
        <v>CERRADO</v>
      </c>
      <c r="L139" t="str">
        <v>CERRADO</v>
      </c>
      <c r="M139" t="str">
        <v>ALTA</v>
      </c>
      <c r="N139">
        <v>45444</v>
      </c>
      <c r="O139">
        <v>0.3472222222222222</v>
      </c>
      <c r="P139" t="str">
        <f>TEXT(N139,"MMMM")</f>
        <v>junio</v>
      </c>
      <c r="Q139" t="str">
        <f>TEXT(N139,"aaaa")</f>
        <v>sábado</v>
      </c>
      <c r="R139">
        <v>45444</v>
      </c>
      <c r="S139">
        <v>0.3472222222222222</v>
      </c>
      <c r="T139">
        <v>0.3958333333333333</v>
      </c>
      <c r="U139">
        <f>((R139+T139) - (N139+O139))*24*60</f>
        <v>70.00000000814907</v>
      </c>
      <c r="V139" t="str">
        <f>SINGLE(IF(N139 * O139 * R139 * T139 * AO139 * AP139 = 0, "", LET(_xlpm.inicio, N139 + O139, _xlpm.fin, R139 + T139, _xlpm.dias, REDUCE(0, SEQUENCE(1 + INT(SINGLE(_xlpm.fin) - SINGLE(_xlpm.inicio)), 1, 0, 1), LAMBDA(_xlpm.acum,_xlpm.d, LET(_xlpm.dia, TRUNC(SINGLE(_xlpm.inicio)) + SINGLE(_xlpm.d), _xlpm.horaIni, IF(SINGLE(_xlpm.d) = 0, MAX(_xlpm.inicio, SINGLE(_xlpm.dia) + AO139), SINGLE(_xlpm.dia) + AO139), _xlpm.horaFin, IF(SINGLE(_xlpm.d) = INT(SINGLE(_xlpm.fin) - SINGLE(_xlpm.inicio)), MIN(_xlpm.fin, SINGLE(_xlpm.dia) + AP139), SINGLE(_xlpm.dia) + AP139), _xlpm.tiempo, MAX(0, SINGLE(_xlpm.horaFin) - SINGLE(_xlpm.horaIni)), SINGLE(_xlpm.acum) + SINGLE(_xlpm.tiempo)))), TEXT(SINGLE(_xlpm.dias), "h:mm"))))</f>
        <v>1:10</v>
      </c>
      <c r="W139" t="str">
        <f>TEXT((N139+S139) - (N139+O139), "h:mm")</f>
        <v>0:00</v>
      </c>
      <c r="X139" t="str">
        <v>CAIDA ENLACES</v>
      </c>
      <c r="Y139" t="str">
        <v>Red / Enlace / Proveedor</v>
      </c>
      <c r="Z139" t="str">
        <v>LOCAL SIN INTERNET</v>
      </c>
      <c r="AA139" t="str">
        <v>Proveedor - Red/Infraestructura</v>
      </c>
      <c r="AB139" t="str">
        <v>SI</v>
      </c>
      <c r="AC139" t="str">
        <v>NO</v>
      </c>
      <c r="AD139" t="str">
        <v>NO</v>
      </c>
      <c r="AE139" t="str">
        <v>NO</v>
      </c>
      <c r="AF139" t="str">
        <v>EXTERNO</v>
      </c>
      <c r="AG139" t="str">
        <v>PROVEEDOR</v>
      </c>
      <c r="AH139" t="str">
        <v>Ajuste por parte del Proveedor</v>
      </c>
      <c r="AK139" t="str">
        <v>Culminado 100%</v>
      </c>
      <c r="AN139" t="str" xml:space="preserve">
        <v xml:space="preserve">LOCAL SIN INTERNET        _x000d_
•         Se reporto la novedad con el proveedor, el proveedor restablece la fibra óptica en la tienda._x000d_
*      El proveedor restablece el servicio. </v>
      </c>
      <c r="AO139">
        <v>0.3333333333333333</v>
      </c>
      <c r="AP139">
        <v>0.875</v>
      </c>
    </row>
    <row r="140" xml:space="preserve">
      <c r="A140">
        <v>699308</v>
      </c>
      <c r="B140" t="str">
        <f>VLOOKUP(G140,DetalleTiendas!A$2:S$1777,3,FALSE)</f>
        <v>SUPERMERCADOS</v>
      </c>
      <c r="C140" t="str">
        <f>VLOOKUP(G140,DetalleTiendas!A$2:S$1777,4,FALSE)</f>
        <v>METRO</v>
      </c>
      <c r="D140" t="str">
        <f>VLOOKUP(G140,DetalleTiendas!A$2:S$1777,5,FALSE)</f>
        <v>COSTA</v>
      </c>
      <c r="E140" t="str">
        <v>CORTE DE ENERGIA</v>
      </c>
      <c r="F140" t="str">
        <v>NO</v>
      </c>
      <c r="G140" t="str">
        <v>M085 MONTERIA</v>
      </c>
      <c r="I140" t="str">
        <v>Soporte_Onsite_REG_Costa_SM Colombia</v>
      </c>
      <c r="J140" t="str">
        <v>Celso Niebles</v>
      </c>
      <c r="K140" t="str">
        <v>CERRADO</v>
      </c>
      <c r="L140" t="str">
        <v>CERRADO</v>
      </c>
      <c r="M140" t="str">
        <v>MEDIA</v>
      </c>
      <c r="N140">
        <v>45445</v>
      </c>
      <c r="O140">
        <v>0.5138888888888888</v>
      </c>
      <c r="P140" t="str">
        <f>TEXT(N140,"MMMM")</f>
        <v>junio</v>
      </c>
      <c r="Q140" t="str">
        <f>TEXT(N140,"aaaa")</f>
        <v>domingo</v>
      </c>
      <c r="R140">
        <v>45445</v>
      </c>
      <c r="S140">
        <v>0.5138888888888888</v>
      </c>
      <c r="T140">
        <v>0.5555555555555556</v>
      </c>
      <c r="U140">
        <f>((R140+T140) - (N140+O140))*24*60</f>
        <v>59.99999999650754</v>
      </c>
      <c r="V140" t="str">
        <f>SINGLE(IF(N140 * O140 * R140 * T140 * AO140 * AP140 = 0, "", LET(_xlpm.inicio, N140 + O140, _xlpm.fin, R140 + T140, _xlpm.dias, REDUCE(0, SEQUENCE(1 + INT(SINGLE(_xlpm.fin) - SINGLE(_xlpm.inicio)), 1, 0, 1), LAMBDA(_xlpm.acum,_xlpm.d, LET(_xlpm.dia, TRUNC(SINGLE(_xlpm.inicio)) + SINGLE(_xlpm.d), _xlpm.horaIni, IF(SINGLE(_xlpm.d) = 0, MAX(_xlpm.inicio, SINGLE(_xlpm.dia) + AO140), SINGLE(_xlpm.dia) + AO140), _xlpm.horaFin, IF(SINGLE(_xlpm.d) = INT(SINGLE(_xlpm.fin) - SINGLE(_xlpm.inicio)), MIN(_xlpm.fin, SINGLE(_xlpm.dia) + AP140), SINGLE(_xlpm.dia) + AP140), _xlpm.tiempo, MAX(0, SINGLE(_xlpm.horaFin) - SINGLE(_xlpm.horaIni)), SINGLE(_xlpm.acum) + SINGLE(_xlpm.tiempo)))), TEXT(SINGLE(_xlpm.dias), "h:mm"))))</f>
        <v>1:00</v>
      </c>
      <c r="W140" t="str">
        <f>TEXT((N140+S140) - (N140+O140), "h:mm")</f>
        <v>0:00</v>
      </c>
      <c r="X140" t="str">
        <v>CORTE DE ENERGIA</v>
      </c>
      <c r="Y140" t="str">
        <v>Eléctrico / Energía</v>
      </c>
      <c r="Z140" t="str">
        <v>BATERIAS AGOTADAS - UPS</v>
      </c>
      <c r="AA140" t="str">
        <v>Infraestructura - Eléctrica</v>
      </c>
      <c r="AB140" t="str">
        <v>SI</v>
      </c>
      <c r="AC140" t="str">
        <v>SI</v>
      </c>
      <c r="AD140" t="str">
        <v>SI</v>
      </c>
      <c r="AE140" t="str">
        <v>SI</v>
      </c>
      <c r="AF140" t="str">
        <v>EXTERNO</v>
      </c>
      <c r="AG140" t="str">
        <v>NEGOCIO</v>
      </c>
      <c r="AH140" t="str">
        <v>Revision de la Planta de Energia</v>
      </c>
      <c r="AK140" t="str">
        <v>Culminado 100%</v>
      </c>
      <c r="AN140" t="str" xml:space="preserve">
        <v xml:space="preserve">FALLA DE LA PLANTA DE ENERGIA	_x000d_
• 	02 de junio, 12:20 pm. Se reporta Novedad la energía eléctrica en la Tienda M085 Metro Montería. El Coordinador de Cajas reporta que debido a trabajos programados del proveedor de energía se quedaron sin fluido eléctrico externo desde las 7:00AM, la planta de energía venía trabajando normal, pero a las 12:00PM, dejo de funcionar, una de las UPS agoto baterías Causando el apagado de los equipos de comunicación y las POS fuera de línea._x000d_
* 	12:50 pm Personal de mantenimiento corrige la novedad presentada con la planta de energía regresando el fluido eléctrico a la tienda. _x000d_
• 1:00 pm se valida con el NOC y confirma que todos los equipos subieron correctamente _x000d_
• 1:05 pm personal de cajas manifiesta que las POS aún siguen fuera de línea _x000d_
• 1:10 pm se contacta personal de Mesas especializadas para apoyo para subir la consola del servidor. _x000d_
• 01:20 pm se valida con coordinador de Cajas y confirma que las POS se encuentran en línea._x000d_
</v>
      </c>
      <c r="AO140">
        <v>0.3333333333333333</v>
      </c>
      <c r="AP140">
        <v>0.875</v>
      </c>
    </row>
    <row r="141" xml:space="preserve">
      <c r="A141">
        <v>719704</v>
      </c>
      <c r="B141" t="str">
        <f>VLOOKUP(G141,DetalleTiendas!A$2:S$1777,3,FALSE)</f>
        <v>SUPERMERCADOS</v>
      </c>
      <c r="C141" t="str">
        <f>VLOOKUP(G141,DetalleTiendas!A$2:S$1777,4,FALSE)</f>
        <v>METRO</v>
      </c>
      <c r="D141" t="str">
        <f>VLOOKUP(G141,DetalleTiendas!A$2:S$1777,5,FALSE)</f>
        <v>COSTA</v>
      </c>
      <c r="E141" t="str">
        <v>CORTE DE ENERGIA</v>
      </c>
      <c r="F141" t="str">
        <v>NO</v>
      </c>
      <c r="G141" t="str">
        <v>M049 LA 30</v>
      </c>
      <c r="I141" t="str">
        <v>Mantenimiento_Colombia</v>
      </c>
      <c r="J141" t="str">
        <v>David Higuita</v>
      </c>
      <c r="K141" t="str">
        <v>CERRADO</v>
      </c>
      <c r="L141" t="str">
        <v>CERRADO</v>
      </c>
      <c r="M141" t="str">
        <v>MEDIA</v>
      </c>
      <c r="N141">
        <v>45448</v>
      </c>
      <c r="O141">
        <v>0.7916666666666666</v>
      </c>
      <c r="P141" t="str">
        <f>TEXT(N141,"MMMM")</f>
        <v>junio</v>
      </c>
      <c r="Q141" t="str">
        <f>TEXT(N141,"aaaa")</f>
        <v>miércoles</v>
      </c>
      <c r="R141">
        <v>45449</v>
      </c>
      <c r="S141">
        <v>0.79375</v>
      </c>
      <c r="T141">
        <v>0.3173611111111111</v>
      </c>
      <c r="U141">
        <f>((R141+T141) - (N141+O141))*24*60</f>
        <v>757.0000000053551</v>
      </c>
      <c r="V141" t="str">
        <f>SINGLE(IF(N141 * O141 * R141 * T141 * AO141 * AP141 = 0, "", LET(_xlpm.inicio, N141 + O141, _xlpm.fin, R141 + T141, _xlpm.dias, REDUCE(0, SEQUENCE(1 + INT(SINGLE(_xlpm.fin) - SINGLE(_xlpm.inicio)), 1, 0, 1), LAMBDA(_xlpm.acum,_xlpm.d, LET(_xlpm.dia, TRUNC(SINGLE(_xlpm.inicio)) + SINGLE(_xlpm.d), _xlpm.horaIni, IF(SINGLE(_xlpm.d) = 0, MAX(_xlpm.inicio, SINGLE(_xlpm.dia) + AO141), SINGLE(_xlpm.dia) + AO141), _xlpm.horaFin, IF(SINGLE(_xlpm.d) = INT(SINGLE(_xlpm.fin) - SINGLE(_xlpm.inicio)), MIN(_xlpm.fin, SINGLE(_xlpm.dia) + AP141), SINGLE(_xlpm.dia) + AP141), _xlpm.tiempo, MAX(0, SINGLE(_xlpm.horaFin) - SINGLE(_xlpm.horaIni)), SINGLE(_xlpm.acum) + SINGLE(_xlpm.tiempo)))), TEXT(SINGLE(_xlpm.dias), "h:mm"))))</f>
        <v>2:00</v>
      </c>
      <c r="W141" t="str">
        <f>TEXT((N141+S141) - (N141+O141), "h:mm")</f>
        <v>0:03</v>
      </c>
      <c r="X141" t="str">
        <v>CORTE DE ENERGIA</v>
      </c>
      <c r="Y141" t="str">
        <v>Eléctrico / Energía</v>
      </c>
      <c r="Z141" t="str">
        <v xml:space="preserve">ARREGLOS EN LA PANTA ELECTRICA </v>
      </c>
      <c r="AA141" t="str">
        <v>Infraestructura - Eléctrica</v>
      </c>
      <c r="AB141" t="str">
        <v>SI</v>
      </c>
      <c r="AC141" t="str">
        <v>SI</v>
      </c>
      <c r="AD141" t="str">
        <v>SI</v>
      </c>
      <c r="AE141" t="str">
        <v>SI</v>
      </c>
      <c r="AF141" t="str">
        <v>INTERNO</v>
      </c>
      <c r="AG141" t="str">
        <v>NEGOCIO</v>
      </c>
      <c r="AH141" t="str">
        <v>Revision de la Planta de Energia</v>
      </c>
      <c r="AK141" t="str">
        <v>Culminado 100%</v>
      </c>
      <c r="AN141" t="str" xml:space="preserve">
        <v xml:space="preserve">FALLA DE LA PLANTA DE ENERGIA	_x000d_
• 	se está haciendo la rutina semanal, se valida todo lo que requieran, no define el ticket que tipo de novedad es._x000d_
* 	No se encuentra afectación sobre las UPS luego de varias visitas UPS OK. _x000d_
-	Se habilita planta eléctrica para restablecer el servicio. 	</v>
      </c>
      <c r="AO141">
        <v>0.3333333333333333</v>
      </c>
      <c r="AP141">
        <v>0.875</v>
      </c>
    </row>
    <row r="142" xml:space="preserve">
      <c r="A142">
        <v>703648</v>
      </c>
      <c r="B142" t="str">
        <f>VLOOKUP(G142,DetalleTiendas!A$2:S$1777,3,FALSE)</f>
        <v>SUPERMERCADOS</v>
      </c>
      <c r="C142" t="str">
        <f>VLOOKUP(G142,DetalleTiendas!A$2:S$1777,4,FALSE)</f>
        <v>EDS JUMBO</v>
      </c>
      <c r="D142" t="str">
        <f>VLOOKUP(G142,DetalleTiendas!A$2:S$1777,5,FALSE)</f>
        <v>BOGOTA</v>
      </c>
      <c r="E142" t="str">
        <v>ENLACES</v>
      </c>
      <c r="F142" t="str">
        <v>NO</v>
      </c>
      <c r="G142" t="str">
        <v>Z145 AV CIUDAD DE CALI</v>
      </c>
      <c r="I142" t="str">
        <v>Redes y Comunicaciones -Nivel 2 - COL</v>
      </c>
      <c r="J142" t="str">
        <v>Guillermo Gutierrez</v>
      </c>
      <c r="K142" t="str">
        <v>ABIERTO</v>
      </c>
      <c r="L142" t="str">
        <v>CERRADO</v>
      </c>
      <c r="M142" t="str">
        <v>MEDIA</v>
      </c>
      <c r="N142">
        <v>45449</v>
      </c>
      <c r="O142">
        <v>0.4652777777777778</v>
      </c>
      <c r="P142" t="str">
        <f>TEXT(N142,"MMMM")</f>
        <v>junio</v>
      </c>
      <c r="Q142" t="str">
        <f>TEXT(N142,"aaaa")</f>
        <v>jueves</v>
      </c>
      <c r="R142">
        <v>45449</v>
      </c>
      <c r="S142">
        <v>0.5506944444444445</v>
      </c>
      <c r="T142">
        <v>0.7465277777777778</v>
      </c>
      <c r="U142">
        <f>((R142+T142) - (N142+O142))*24*60</f>
        <v>405</v>
      </c>
      <c r="V142" t="str">
        <f>SINGLE(IF(N142 * O142 * R142 * T142 * AO142 * AP142 = 0, "", LET(_xlpm.inicio, N142 + O142, _xlpm.fin, R142 + T142, _xlpm.dias, REDUCE(0, SEQUENCE(1 + INT(SINGLE(_xlpm.fin) - SINGLE(_xlpm.inicio)), 1, 0, 1), LAMBDA(_xlpm.acum,_xlpm.d, LET(_xlpm.dia, TRUNC(SINGLE(_xlpm.inicio)) + SINGLE(_xlpm.d), _xlpm.horaIni, IF(SINGLE(_xlpm.d) = 0, MAX(_xlpm.inicio, SINGLE(_xlpm.dia) + AO142), SINGLE(_xlpm.dia) + AO142), _xlpm.horaFin, IF(SINGLE(_xlpm.d) = INT(SINGLE(_xlpm.fin) - SINGLE(_xlpm.inicio)), MIN(_xlpm.fin, SINGLE(_xlpm.dia) + AP142), SINGLE(_xlpm.dia) + AP142), _xlpm.tiempo, MAX(0, SINGLE(_xlpm.horaFin) - SINGLE(_xlpm.horaIni)), SINGLE(_xlpm.acum) + SINGLE(_xlpm.tiempo)))), TEXT(SINGLE(_xlpm.dias), "h:mm"))))</f>
        <v>6:45</v>
      </c>
      <c r="W142" t="str">
        <f>TEXT((N142+S142) - (N142+O142), "h:mm")</f>
        <v>2:03</v>
      </c>
      <c r="X142" t="str">
        <v>CAIDA ENLACES</v>
      </c>
      <c r="Y142" t="str">
        <v>Red / Enlace / Proveedor</v>
      </c>
      <c r="Z142" t="str">
        <v xml:space="preserve">DAÑOS DE FIBRA POR OBRAS </v>
      </c>
      <c r="AA142" t="str">
        <v>Proveedor - Red/Infraestructura</v>
      </c>
      <c r="AB142" t="str">
        <v>SI</v>
      </c>
      <c r="AC142" t="str">
        <v>NO</v>
      </c>
      <c r="AD142" t="str">
        <v>NO</v>
      </c>
      <c r="AE142" t="str">
        <v>NO</v>
      </c>
      <c r="AF142" t="str">
        <v>EXTERNO</v>
      </c>
      <c r="AG142" t="str">
        <v>PROVEEDOR</v>
      </c>
      <c r="AH142" t="str">
        <v>Ajustes Conexiones tienda</v>
      </c>
      <c r="AK142" t="str">
        <v>Culminado 100%</v>
      </c>
      <c r="AN142" t="str" xml:space="preserve">
        <v xml:space="preserve">CAIDA DE ENLACES_x000d_
• 	Buenas Noches, el proveedor realizo fusión de fibra por daño en la zona trabajos realizados por la alcaldía, hubo demoras por fuertes lluvias en la zona y acceso al predio, pero la novedad ya fue solucionada.</v>
      </c>
      <c r="AO142">
        <v>0.3333333333333333</v>
      </c>
      <c r="AP142">
        <v>0.875</v>
      </c>
    </row>
    <row r="143" xml:space="preserve">
      <c r="A143">
        <v>719723</v>
      </c>
      <c r="B143" t="str">
        <f>VLOOKUP(G143,DetalleTiendas!A$2:S$1777,3,FALSE)</f>
        <v>SUPERMERCADOS</v>
      </c>
      <c r="C143" t="str">
        <f>VLOOKUP(G143,DetalleTiendas!A$2:S$1777,4,FALSE)</f>
        <v>SPID</v>
      </c>
      <c r="D143" t="str">
        <f>VLOOKUP(G143,DetalleTiendas!A$2:S$1777,5,FALSE)</f>
        <v>BOGOTA</v>
      </c>
      <c r="E143" t="str">
        <v>POS</v>
      </c>
      <c r="F143" t="str">
        <v>SI</v>
      </c>
      <c r="G143" t="str">
        <v>SP329 CALLE 148</v>
      </c>
      <c r="I143" t="str">
        <v>Mesas Especializadas Colombia</v>
      </c>
      <c r="J143" t="str">
        <v>Oscar Ramirez</v>
      </c>
      <c r="K143" t="str">
        <v>ABIERTO</v>
      </c>
      <c r="L143" t="str">
        <v>CERRADO</v>
      </c>
      <c r="M143" t="str">
        <v>MEDIA</v>
      </c>
      <c r="N143">
        <v>45451</v>
      </c>
      <c r="O143">
        <v>0.4166666666666667</v>
      </c>
      <c r="P143" t="str">
        <f>TEXT(N143,"MMMM")</f>
        <v>junio</v>
      </c>
      <c r="Q143" t="str">
        <f>TEXT(N143,"aaaa")</f>
        <v>sábado</v>
      </c>
      <c r="R143">
        <v>45451</v>
      </c>
      <c r="S143">
        <v>0.5736111111111111</v>
      </c>
      <c r="T143">
        <v>0.6041666666666666</v>
      </c>
      <c r="U143">
        <f>((R143+T143) - (N143+O143))*24*60</f>
        <v>270</v>
      </c>
      <c r="V143" t="str">
        <f>SINGLE(IF(N143 * O143 * R143 * T143 * AO143 * AP143 = 0, "", LET(_xlpm.inicio, N143 + O143, _xlpm.fin, R143 + T143, _xlpm.dias, REDUCE(0, SEQUENCE(1 + INT(SINGLE(_xlpm.fin) - SINGLE(_xlpm.inicio)), 1, 0, 1), LAMBDA(_xlpm.acum,_xlpm.d, LET(_xlpm.dia, TRUNC(SINGLE(_xlpm.inicio)) + SINGLE(_xlpm.d), _xlpm.horaIni, IF(SINGLE(_xlpm.d) = 0, MAX(_xlpm.inicio, SINGLE(_xlpm.dia) + AO143), SINGLE(_xlpm.dia) + AO143), _xlpm.horaFin, IF(SINGLE(_xlpm.d) = INT(SINGLE(_xlpm.fin) - SINGLE(_xlpm.inicio)), MIN(_xlpm.fin, SINGLE(_xlpm.dia) + AP143), SINGLE(_xlpm.dia) + AP143), _xlpm.tiempo, MAX(0, SINGLE(_xlpm.horaFin) - SINGLE(_xlpm.horaIni)), SINGLE(_xlpm.acum) + SINGLE(_xlpm.tiempo)))), TEXT(SINGLE(_xlpm.dias), "h:mm"))))</f>
        <v>4:30</v>
      </c>
      <c r="W143" t="str">
        <f>TEXT((N143+S143) - (N143+O143), "h:mm")</f>
        <v>3:46</v>
      </c>
      <c r="X143" t="str">
        <v>BLOQUEO POS</v>
      </c>
      <c r="Y143" t="str">
        <v>Software / Actualización</v>
      </c>
      <c r="Z143" t="str">
        <v>BLOQUE DE CAJAS - SERVIDOR BLOQUEADO</v>
      </c>
      <c r="AA143" t="str">
        <v>Software / Actualización</v>
      </c>
      <c r="AB143" t="str">
        <v>SI</v>
      </c>
      <c r="AC143" t="str">
        <v>NO</v>
      </c>
      <c r="AD143" t="str">
        <v>NO</v>
      </c>
      <c r="AE143" t="str">
        <v>NO</v>
      </c>
      <c r="AF143" t="str">
        <v>INTERNO</v>
      </c>
      <c r="AG143" t="str">
        <v>SISTEMAS</v>
      </c>
      <c r="AH143" t="str">
        <v>Reinicio o/y inicio de servicios</v>
      </c>
      <c r="AK143" t="str">
        <v>Culminado 100%</v>
      </c>
      <c r="AN143" t="str" xml:space="preserve">
        <v xml:space="preserve">BLOQUEO DE SERVIDOR_x000d_
• 	se validan servicio, se reinician se ajustan cajas y quedan operativas. </v>
      </c>
      <c r="AO143">
        <v>0.3333333333333333</v>
      </c>
      <c r="AP143">
        <v>0.875</v>
      </c>
    </row>
    <row r="144" xml:space="preserve">
      <c r="A144">
        <v>719360</v>
      </c>
      <c r="B144" t="str">
        <f>VLOOKUP(G144,DetalleTiendas!A$2:S$1777,3,FALSE)</f>
        <v>PAIS</v>
      </c>
      <c r="C144" t="str">
        <f>VLOOKUP(G144,DetalleTiendas!A$2:S$1777,4,FALSE)</f>
        <v>PAIS</v>
      </c>
      <c r="D144" t="str">
        <f>VLOOKUP(G144,DetalleTiendas!A$2:S$1777,5,FALSE)</f>
        <v>PAIS</v>
      </c>
      <c r="E144" t="str">
        <v>POS</v>
      </c>
      <c r="F144" t="str">
        <v>SI</v>
      </c>
      <c r="G144" t="str">
        <v>PAIS</v>
      </c>
      <c r="I144" t="str">
        <v>SC_Resolución_Nivel2_Front_SM CO</v>
      </c>
      <c r="J144" t="str">
        <v>Farutt Reyes</v>
      </c>
      <c r="K144" t="str">
        <v>ABIERTO</v>
      </c>
      <c r="L144" t="str">
        <v>CERRADO</v>
      </c>
      <c r="M144" t="str">
        <v>MEDIA</v>
      </c>
      <c r="N144">
        <v>45455</v>
      </c>
      <c r="O144">
        <v>0.5173611111111112</v>
      </c>
      <c r="P144" t="str">
        <f>TEXT(N144,"MMMM")</f>
        <v>junio</v>
      </c>
      <c r="Q144" t="str">
        <f>TEXT(N144,"aaaa")</f>
        <v>miércoles</v>
      </c>
      <c r="R144">
        <v>45455</v>
      </c>
      <c r="S144">
        <v>0.5173611111111112</v>
      </c>
      <c r="T144">
        <v>0.5972222222222222</v>
      </c>
      <c r="U144">
        <f>((R144+T144) - (N144+O144))*24*60</f>
        <v>114.9999999976717</v>
      </c>
      <c r="V144" t="str">
        <f>SINGLE(IF(N144 * O144 * R144 * T144 * AO144 * AP144 = 0, "", LET(_xlpm.inicio, N144 + O144, _xlpm.fin, R144 + T144, _xlpm.dias, REDUCE(0, SEQUENCE(1 + INT(SINGLE(_xlpm.fin) - SINGLE(_xlpm.inicio)), 1, 0, 1), LAMBDA(_xlpm.acum,_xlpm.d, LET(_xlpm.dia, TRUNC(SINGLE(_xlpm.inicio)) + SINGLE(_xlpm.d), _xlpm.horaIni, IF(SINGLE(_xlpm.d) = 0, MAX(_xlpm.inicio, SINGLE(_xlpm.dia) + AO144), SINGLE(_xlpm.dia) + AO144), _xlpm.horaFin, IF(SINGLE(_xlpm.d) = INT(SINGLE(_xlpm.fin) - SINGLE(_xlpm.inicio)), MIN(_xlpm.fin, SINGLE(_xlpm.dia) + AP144), SINGLE(_xlpm.dia) + AP144), _xlpm.tiempo, MAX(0, SINGLE(_xlpm.horaFin) - SINGLE(_xlpm.horaIni)), SINGLE(_xlpm.acum) + SINGLE(_xlpm.tiempo)))), TEXT(SINGLE(_xlpm.dias), "h:mm"))))</f>
        <v>1:55</v>
      </c>
      <c r="W144" t="str">
        <f>TEXT((N144+S144) - (N144+O144), "h:mm")</f>
        <v>0:00</v>
      </c>
      <c r="X144" t="str">
        <v>FALLAS EN DEVOLUCIONES</v>
      </c>
      <c r="Y144" t="str">
        <v>Software / Actualización</v>
      </c>
      <c r="Z144" t="str">
        <v>DUPLICACION DE DEVOLUCIONES</v>
      </c>
      <c r="AA144" t="str">
        <v>Software / Actualización</v>
      </c>
      <c r="AB144" t="str">
        <v>NO</v>
      </c>
      <c r="AC144" t="str">
        <v>NO</v>
      </c>
      <c r="AD144" t="str">
        <v>NO</v>
      </c>
      <c r="AE144" t="str">
        <v>NO</v>
      </c>
      <c r="AF144" t="str">
        <v>INTERNO</v>
      </c>
      <c r="AG144" t="str">
        <v>NEGOCIO</v>
      </c>
      <c r="AH144" t="str">
        <v>Integracion / Desarrollo</v>
      </c>
      <c r="AK144" t="str">
        <v>Culminado 100%</v>
      </c>
      <c r="AN144" t="str" xml:space="preserve">
        <v xml:space="preserve">DUPLICACION DE DEVOLUCION_x000d_
•         Se realizan ajustes en unos archivos y se corrige la falla</v>
      </c>
      <c r="AO144">
        <v>0.3333333333333333</v>
      </c>
      <c r="AP144">
        <v>0.875</v>
      </c>
    </row>
    <row r="145" xml:space="preserve">
      <c r="A145">
        <v>719634</v>
      </c>
      <c r="B145" t="str">
        <f>VLOOKUP(G145,DetalleTiendas!A$2:S$1777,3,FALSE)</f>
        <v>MEJORAMIENTO DEL HOGAR</v>
      </c>
      <c r="C145" t="str">
        <f>VLOOKUP(G145,DetalleTiendas!A$2:S$1777,4,FALSE)</f>
        <v>EASY</v>
      </c>
      <c r="D145" t="str">
        <f>VLOOKUP(G145,DetalleTiendas!A$2:S$1777,5,FALSE)</f>
        <v>BOGOTA - EASY</v>
      </c>
      <c r="E145" t="str">
        <v>CORTE DE ENERGIA</v>
      </c>
      <c r="F145" t="str">
        <v>SI</v>
      </c>
      <c r="G145" t="str">
        <v>E812 SOACHA</v>
      </c>
      <c r="I145" t="str">
        <v>Soporte_Onsite_Easy_Bogota</v>
      </c>
      <c r="J145" t="str">
        <v>Juan Fernando Rodriguez</v>
      </c>
      <c r="K145" t="str">
        <v>CERRADO</v>
      </c>
      <c r="L145" t="str">
        <v>CERRADO</v>
      </c>
      <c r="M145" t="str">
        <v>MEDIA</v>
      </c>
      <c r="N145">
        <v>45455</v>
      </c>
      <c r="O145">
        <v>0.5972222222222222</v>
      </c>
      <c r="P145" t="str">
        <f>TEXT(N145,"MMMM")</f>
        <v>junio</v>
      </c>
      <c r="Q145" t="str">
        <f>TEXT(N145,"aaaa")</f>
        <v>miércoles</v>
      </c>
      <c r="R145">
        <v>45455</v>
      </c>
      <c r="S145">
        <v>0.5972222222222222</v>
      </c>
      <c r="T145">
        <v>0.6131944444444445</v>
      </c>
      <c r="U145">
        <f>((R145+T145) - (N145+O145))*24*60</f>
        <v>23.000000001629815</v>
      </c>
      <c r="V145" t="str">
        <f>SINGLE(IF(N145 * O145 * R145 * T145 * AO145 * AP145 = 0, "", LET(_xlpm.inicio, N145 + O145, _xlpm.fin, R145 + T145, _xlpm.dias, REDUCE(0, SEQUENCE(1 + INT(SINGLE(_xlpm.fin) - SINGLE(_xlpm.inicio)), 1, 0, 1), LAMBDA(_xlpm.acum,_xlpm.d, LET(_xlpm.dia, TRUNC(SINGLE(_xlpm.inicio)) + SINGLE(_xlpm.d), _xlpm.horaIni, IF(SINGLE(_xlpm.d) = 0, MAX(_xlpm.inicio, SINGLE(_xlpm.dia) + AO145), SINGLE(_xlpm.dia) + AO145), _xlpm.horaFin, IF(SINGLE(_xlpm.d) = INT(SINGLE(_xlpm.fin) - SINGLE(_xlpm.inicio)), MIN(_xlpm.fin, SINGLE(_xlpm.dia) + AP145), SINGLE(_xlpm.dia) + AP145), _xlpm.tiempo, MAX(0, SINGLE(_xlpm.horaFin) - SINGLE(_xlpm.horaIni)), SINGLE(_xlpm.acum) + SINGLE(_xlpm.tiempo)))), TEXT(SINGLE(_xlpm.dias), "h:mm"))))</f>
        <v>0:23</v>
      </c>
      <c r="W145" t="str">
        <f>TEXT((N145+S145) - (N145+O145), "h:mm")</f>
        <v>0:00</v>
      </c>
      <c r="X145" t="str">
        <v>CORTE DE ENERGIA</v>
      </c>
      <c r="Y145" t="str">
        <v>Eléctrico / Energía</v>
      </c>
      <c r="Z145" t="str">
        <v>Corte de energía en el sector</v>
      </c>
      <c r="AA145" t="str">
        <v>Infraestructura - Eléctrica</v>
      </c>
      <c r="AB145" t="str">
        <v>SI</v>
      </c>
      <c r="AC145" t="str">
        <v>SI</v>
      </c>
      <c r="AD145" t="str">
        <v>SI</v>
      </c>
      <c r="AE145" t="str">
        <v>SI</v>
      </c>
      <c r="AF145" t="str">
        <v>EXTERNO</v>
      </c>
      <c r="AG145" t="str">
        <v>PROVEEDOR</v>
      </c>
      <c r="AH145" t="str">
        <v>Restablecimiento UPS</v>
      </c>
      <c r="AK145" t="str">
        <v>Culminado 100%</v>
      </c>
      <c r="AN145" t="str" xml:space="preserve">
        <v xml:space="preserve">Falla Fluido Eléctrico_x000d_
• 	se hace el restablecimiento y habilitación de la ups por desgaste de las baterias._x000d_
</v>
      </c>
      <c r="AO145">
        <v>0.3333333333333333</v>
      </c>
      <c r="AP145">
        <v>0.875</v>
      </c>
    </row>
    <row r="146" xml:space="preserve">
      <c r="A146">
        <v>734215</v>
      </c>
      <c r="B146" t="str">
        <f>VLOOKUP(G146,DetalleTiendas!A$2:S$1777,3,FALSE)</f>
        <v>SUPERMERCADOS</v>
      </c>
      <c r="C146" t="str">
        <f>VLOOKUP(G146,DetalleTiendas!A$2:S$1777,4,FALSE)</f>
        <v>CD SUPERMERCADOS</v>
      </c>
      <c r="D146" t="str">
        <f>VLOOKUP(G146,DetalleTiendas!A$2:S$1777,5,FALSE)</f>
        <v>BOGOTA</v>
      </c>
      <c r="E146" t="str">
        <v>ENLASCES</v>
      </c>
      <c r="F146" t="str">
        <v>NO</v>
      </c>
      <c r="G146" t="str">
        <v>L206 EL ZOL|E-COMMERCE ZOL</v>
      </c>
      <c r="I146" t="str">
        <v>Redes y Comunicaciones-NIVEL 2 - COL</v>
      </c>
      <c r="J146" t="str">
        <v>Guillermo Gutierrez</v>
      </c>
      <c r="K146" t="str">
        <v>CERRADO</v>
      </c>
      <c r="L146" t="str">
        <v>CERRADO</v>
      </c>
      <c r="M146" t="str">
        <v>ALTA</v>
      </c>
      <c r="N146">
        <v>45463</v>
      </c>
      <c r="O146">
        <v>0.6048611111111111</v>
      </c>
      <c r="P146" t="str">
        <f>TEXT(N146,"MMMM")</f>
        <v>junio</v>
      </c>
      <c r="Q146" t="str">
        <f>TEXT(N146,"aaaa")</f>
        <v>jueves</v>
      </c>
      <c r="R146">
        <v>45464</v>
      </c>
      <c r="S146">
        <v>0.6048611111111111</v>
      </c>
      <c r="T146">
        <v>0.2916666666666667</v>
      </c>
      <c r="U146">
        <f>((R146+T146) - (N146+O146))*24*60</f>
        <v>988.9999999967404</v>
      </c>
      <c r="V146" t="str">
        <f>SINGLE(IF(N146 * O146 * R146 * T146 * AO146 * AP146 = 0, "", LET(_xlpm.inicio, N146 + O146, _xlpm.fin, R146 + T146, _xlpm.dias, REDUCE(0, SEQUENCE(1 + INT(SINGLE(_xlpm.fin) - SINGLE(_xlpm.inicio)), 1, 0, 1), LAMBDA(_xlpm.acum,_xlpm.d, LET(_xlpm.dia, TRUNC(SINGLE(_xlpm.inicio)) + SINGLE(_xlpm.d), _xlpm.horaIni, IF(SINGLE(_xlpm.d) = 0, MAX(_xlpm.inicio, SINGLE(_xlpm.dia) + AO146), SINGLE(_xlpm.dia) + AO146), _xlpm.horaFin, IF(SINGLE(_xlpm.d) = INT(SINGLE(_xlpm.fin) - SINGLE(_xlpm.inicio)), MIN(_xlpm.fin, SINGLE(_xlpm.dia) + AP146), SINGLE(_xlpm.dia) + AP146), _xlpm.tiempo, MAX(0, SINGLE(_xlpm.horaFin) - SINGLE(_xlpm.horaIni)), SINGLE(_xlpm.acum) + SINGLE(_xlpm.tiempo)))), TEXT(SINGLE(_xlpm.dias), "h:mm"))))</f>
        <v>6:29</v>
      </c>
      <c r="W146" t="str">
        <f>TEXT((N146+S146) - (N146+O146), "h:mm")</f>
        <v>0:00</v>
      </c>
      <c r="X146" t="str">
        <v>CAIDA ENLACES</v>
      </c>
      <c r="Y146" t="str">
        <v>Red / Enlace / Proveedor</v>
      </c>
      <c r="Z146" t="str">
        <v>FALLA DE ENLACES CON AMBOS PROVEEDORES - CIRON Y CLARO</v>
      </c>
      <c r="AA146" t="str">
        <v>Proveedor - Red/Infraestructura</v>
      </c>
      <c r="AB146" t="str">
        <v>SI</v>
      </c>
      <c r="AC146" t="str">
        <v>SI</v>
      </c>
      <c r="AD146" t="str">
        <v>SI</v>
      </c>
      <c r="AE146" t="str">
        <v>SI</v>
      </c>
      <c r="AF146" t="str">
        <v>EXTERNO</v>
      </c>
      <c r="AG146" t="str">
        <v>PROVEEDOR</v>
      </c>
      <c r="AH146" t="str">
        <v>Ajuste por parte del Proveedor</v>
      </c>
      <c r="AK146" t="str">
        <v>Culminado 100%</v>
      </c>
      <c r="AN146" t="str" xml:space="preserve">
        <v xml:space="preserve">LENTITUD EN PROCESOS DE POS_x000d_
• 	Plataforma Zol operativa. Enlace proveedor Claro se restableció. Continúan trabajos de proveedor Cirion. Todos los equipos y servicios normalizados en sitio._x000d_
* 	El proveedor Claro reestablece el enlace y la tienda queda operativa.</v>
      </c>
      <c r="AO146">
        <v>0.3333333333333333</v>
      </c>
      <c r="AP146">
        <v>0.875</v>
      </c>
    </row>
    <row r="147" xml:space="preserve">
      <c r="A147">
        <v>727750</v>
      </c>
      <c r="B147" t="str">
        <f>VLOOKUP(G147,DetalleTiendas!A$2:S$1777,3,FALSE)</f>
        <v>SUPERMERCADOS</v>
      </c>
      <c r="C147" t="str">
        <f>VLOOKUP(G147,DetalleTiendas!A$2:S$1777,4,FALSE)</f>
        <v>CD SUPERMERCADOS</v>
      </c>
      <c r="D147" t="str">
        <f>VLOOKUP(G147,DetalleTiendas!A$2:S$1777,5,FALSE)</f>
        <v>BOGOTA</v>
      </c>
      <c r="E147" t="str">
        <v>ENLACES</v>
      </c>
      <c r="F147" t="str">
        <v>NO</v>
      </c>
      <c r="G147" t="str">
        <v>L210 CD VILLAVICENCIO | CARNES</v>
      </c>
      <c r="I147" t="str">
        <v>Redes y Comunicaciones-NIVEL 2 - COL</v>
      </c>
      <c r="J147" t="str">
        <v>Guillermo Gutierrez</v>
      </c>
      <c r="K147" t="str">
        <v>CERRADO</v>
      </c>
      <c r="L147" t="str">
        <v>CERRADO</v>
      </c>
      <c r="M147" t="str">
        <v>MEDIA</v>
      </c>
      <c r="N147">
        <v>45463</v>
      </c>
      <c r="O147">
        <v>0.5868055555555556</v>
      </c>
      <c r="P147" t="str">
        <f>TEXT(N147,"MMMM")</f>
        <v>junio</v>
      </c>
      <c r="Q147" t="str">
        <f>TEXT(N147,"aaaa")</f>
        <v>jueves</v>
      </c>
      <c r="R147">
        <v>45463</v>
      </c>
      <c r="S147">
        <v>0.5868055555555556</v>
      </c>
      <c r="T147">
        <v>0.7479166666666667</v>
      </c>
      <c r="U147">
        <f>((R147+T147) - (N147+O147))*24*60</f>
        <v>232.00000000186265</v>
      </c>
      <c r="V147" t="str">
        <f>SINGLE(IF(N147 * O147 * R147 * T147 * AO147 * AP147 = 0, "", LET(_xlpm.inicio, N147 + O147, _xlpm.fin, R147 + T147, _xlpm.dias, REDUCE(0, SEQUENCE(1 + INT(SINGLE(_xlpm.fin) - SINGLE(_xlpm.inicio)), 1, 0, 1), LAMBDA(_xlpm.acum,_xlpm.d, LET(_xlpm.dia, TRUNC(SINGLE(_xlpm.inicio)) + SINGLE(_xlpm.d), _xlpm.horaIni, IF(SINGLE(_xlpm.d) = 0, MAX(_xlpm.inicio, SINGLE(_xlpm.dia) + AO147), SINGLE(_xlpm.dia) + AO147), _xlpm.horaFin, IF(SINGLE(_xlpm.d) = INT(SINGLE(_xlpm.fin) - SINGLE(_xlpm.inicio)), MIN(_xlpm.fin, SINGLE(_xlpm.dia) + AP147), SINGLE(_xlpm.dia) + AP147), _xlpm.tiempo, MAX(0, SINGLE(_xlpm.horaFin) - SINGLE(_xlpm.horaIni)), SINGLE(_xlpm.acum) + SINGLE(_xlpm.tiempo)))), TEXT(SINGLE(_xlpm.dias), "h:mm"))))</f>
        <v>3:52</v>
      </c>
      <c r="W147" t="str">
        <f>TEXT((N147+S147) - (N147+O147), "h:mm")</f>
        <v>0:00</v>
      </c>
      <c r="X147" t="str">
        <v>CAIDA ENLACES</v>
      </c>
      <c r="Y147" t="str">
        <v>Red / Enlace / Proveedor</v>
      </c>
      <c r="Z147" t="str">
        <v xml:space="preserve">CAIDA DE ENLACES PROVEEDOR - ETB </v>
      </c>
      <c r="AA147" t="str">
        <v>Proveedor - Red/Infraestructura</v>
      </c>
      <c r="AB147" t="str">
        <v>NO</v>
      </c>
      <c r="AC147" t="str">
        <v>NO</v>
      </c>
      <c r="AD147" t="str">
        <v>NO</v>
      </c>
      <c r="AE147" t="str">
        <v>NO</v>
      </c>
      <c r="AF147" t="str">
        <v>N/A</v>
      </c>
      <c r="AG147" t="str">
        <v>N/A</v>
      </c>
      <c r="AH147" t="str">
        <v>Ajuste por parte del Proveedor</v>
      </c>
      <c r="AK147" t="str">
        <v>Culminado 100%</v>
      </c>
      <c r="AN147" t="str" xml:space="preserve">
        <v xml:space="preserve">CAIDA DE ENLACES PROVEEDOR _x000d_
• 	Se restableció la operación del enlace y se normalizaron todos los servicios de red.</v>
      </c>
      <c r="AO147">
        <v>0.3333333333333333</v>
      </c>
      <c r="AP147">
        <v>0.875</v>
      </c>
    </row>
    <row r="148" xml:space="preserve">
      <c r="A148">
        <v>742149</v>
      </c>
      <c r="B148" t="str">
        <f>VLOOKUP(G148,DetalleTiendas!A$2:S$1777,3,FALSE)</f>
        <v>SUPERMERCADOS</v>
      </c>
      <c r="C148" t="str">
        <f>VLOOKUP(G148,DetalleTiendas!A$2:S$1777,4,FALSE)</f>
        <v>JUMBO</v>
      </c>
      <c r="D148" t="str">
        <f>VLOOKUP(G148,DetalleTiendas!A$2:S$1777,5,FALSE)</f>
        <v>BOGOTA</v>
      </c>
      <c r="E148" t="str">
        <v>DEVOLUCIONES</v>
      </c>
      <c r="F148" t="str">
        <v>N/A</v>
      </c>
      <c r="G148" t="str">
        <v>J015 HAYUELOS</v>
      </c>
      <c r="I148" t="str">
        <v>Mesas Especializadas Colombia</v>
      </c>
      <c r="J148" t="str">
        <v>Oscar Ramirez</v>
      </c>
      <c r="K148" t="str">
        <v>ABIERTO</v>
      </c>
      <c r="L148" t="str">
        <v>CERRADO</v>
      </c>
      <c r="M148" t="str">
        <v>MEDIA</v>
      </c>
      <c r="N148">
        <v>45467</v>
      </c>
      <c r="O148">
        <v>0.4791666666666667</v>
      </c>
      <c r="P148" t="str">
        <f>TEXT(N148,"MMMM")</f>
        <v>junio</v>
      </c>
      <c r="Q148" t="str">
        <f>TEXT(N148,"aaaa")</f>
        <v>lunes</v>
      </c>
      <c r="R148">
        <v>45468</v>
      </c>
      <c r="S148">
        <v>0.6527777777777778</v>
      </c>
      <c r="T148">
        <v>0.6777777777777778</v>
      </c>
      <c r="U148">
        <f>((R148+T148) - (N148+O148))*24*60</f>
        <v>1725.9999999997672</v>
      </c>
      <c r="V148" t="str">
        <f>SINGLE(IF(N148 * O148 * R148 * T148 * AO148 * AP148 = 0, "", LET(_xlpm.inicio, N148 + O148, _xlpm.fin, R148 + T148, _xlpm.dias, REDUCE(0, SEQUENCE(1 + INT(SINGLE(_xlpm.fin) - SINGLE(_xlpm.inicio)), 1, 0, 1), LAMBDA(_xlpm.acum,_xlpm.d, LET(_xlpm.dia, TRUNC(SINGLE(_xlpm.inicio)) + SINGLE(_xlpm.d), _xlpm.horaIni, IF(SINGLE(_xlpm.d) = 0, MAX(_xlpm.inicio, SINGLE(_xlpm.dia) + AO148), SINGLE(_xlpm.dia) + AO148), _xlpm.horaFin, IF(SINGLE(_xlpm.d) = INT(SINGLE(_xlpm.fin) - SINGLE(_xlpm.inicio)), MIN(_xlpm.fin, SINGLE(_xlpm.dia) + AP148), SINGLE(_xlpm.dia) + AP148), _xlpm.tiempo, MAX(0, SINGLE(_xlpm.horaFin) - SINGLE(_xlpm.horaIni)), SINGLE(_xlpm.acum) + SINGLE(_xlpm.tiempo)))), TEXT(SINGLE(_xlpm.dias), "h:mm"))))</f>
        <v>17:46</v>
      </c>
      <c r="W148" t="str">
        <f>TEXT((N148+S148) - (N148+O148), "h:mm")</f>
        <v>4:10</v>
      </c>
      <c r="X148" t="str">
        <v>FALLA EN DEVOLUCIONES</v>
      </c>
      <c r="Y148" t="str">
        <v>Software / Actualización</v>
      </c>
      <c r="Z148" t="str">
        <v>APAGADO DE SERVIDOR POS TPLINUX</v>
      </c>
      <c r="AA148" t="str">
        <v>Software / Actualización</v>
      </c>
      <c r="AB148" t="str">
        <v>SI</v>
      </c>
      <c r="AC148" t="str">
        <v>NO</v>
      </c>
      <c r="AD148" t="str">
        <v>NO</v>
      </c>
      <c r="AE148" t="str">
        <v>NO</v>
      </c>
      <c r="AF148" t="str">
        <v>INTERNO</v>
      </c>
      <c r="AG148" t="str">
        <v>SISTEMAS</v>
      </c>
      <c r="AH148" t="str">
        <v>Integracion / Desarrollo</v>
      </c>
      <c r="AK148" t="str">
        <v>Culminado 100%</v>
      </c>
      <c r="AN148" t="str" xml:space="preserve">
        <v xml:space="preserve">FALLA EN DEVOLUCIONES         _x000d_
•         Buenas tardes, se revisa y se detecta que este efectivamente tiene una falla en las devoluciones, se espera al dia siguiente, y este funciona normalmente.</v>
      </c>
      <c r="AO148">
        <v>0.3333333333333333</v>
      </c>
      <c r="AP148">
        <v>0.875</v>
      </c>
    </row>
    <row r="149" xml:space="preserve">
      <c r="A149">
        <v>740271</v>
      </c>
      <c r="B149" t="str">
        <f>VLOOKUP(G149,DetalleTiendas!A$2:S$1777,3,FALSE)</f>
        <v>SUPERMERCADOS</v>
      </c>
      <c r="C149" t="str">
        <f>VLOOKUP(G149,DetalleTiendas!A$2:S$1777,4,FALSE)</f>
        <v>METRO</v>
      </c>
      <c r="D149" t="str">
        <f>VLOOKUP(G149,DetalleTiendas!A$2:S$1777,5,FALSE)</f>
        <v>OCCIDENTE</v>
      </c>
      <c r="E149" t="str">
        <v>POS</v>
      </c>
      <c r="F149" t="str">
        <v>SI</v>
      </c>
      <c r="G149" t="str">
        <v>M033 CARTAGO</v>
      </c>
      <c r="I149" t="str">
        <v>Soporte_Onsite_REG_Remoto_SM Colombia</v>
      </c>
      <c r="J149" t="str">
        <v>Proveedor externo</v>
      </c>
      <c r="K149" t="str">
        <v>CERRADO</v>
      </c>
      <c r="L149" t="str">
        <v>CERRADO</v>
      </c>
      <c r="M149" t="str">
        <v>MEDIA</v>
      </c>
      <c r="N149">
        <v>45467</v>
      </c>
      <c r="O149">
        <v>0.4340277777777778</v>
      </c>
      <c r="P149" t="str">
        <f>TEXT(N149,"MMMM")</f>
        <v>junio</v>
      </c>
      <c r="Q149" t="str">
        <f>TEXT(N149,"aaaa")</f>
        <v>lunes</v>
      </c>
      <c r="R149">
        <v>45467</v>
      </c>
      <c r="S149">
        <v>0.4340277777777778</v>
      </c>
      <c r="T149">
        <v>0.4861111111111111</v>
      </c>
      <c r="U149">
        <f>((R149+T149) - (N149+O149))*24*60</f>
        <v>74.99999999301508</v>
      </c>
      <c r="V149" t="str">
        <f>SINGLE(IF(N149 * O149 * R149 * T149 * AO149 * AP149 = 0, "", LET(_xlpm.inicio, N149 + O149, _xlpm.fin, R149 + T149, _xlpm.dias, REDUCE(0, SEQUENCE(1 + INT(SINGLE(_xlpm.fin) - SINGLE(_xlpm.inicio)), 1, 0, 1), LAMBDA(_xlpm.acum,_xlpm.d, LET(_xlpm.dia, TRUNC(SINGLE(_xlpm.inicio)) + SINGLE(_xlpm.d), _xlpm.horaIni, IF(SINGLE(_xlpm.d) = 0, MAX(_xlpm.inicio, SINGLE(_xlpm.dia) + AO149), SINGLE(_xlpm.dia) + AO149), _xlpm.horaFin, IF(SINGLE(_xlpm.d) = INT(SINGLE(_xlpm.fin) - SINGLE(_xlpm.inicio)), MIN(_xlpm.fin, SINGLE(_xlpm.dia) + AP149), SINGLE(_xlpm.dia) + AP149), _xlpm.tiempo, MAX(0, SINGLE(_xlpm.horaFin) - SINGLE(_xlpm.horaIni)), SINGLE(_xlpm.acum) + SINGLE(_xlpm.tiempo)))), TEXT(SINGLE(_xlpm.dias), "h:mm"))))</f>
        <v>1:15</v>
      </c>
      <c r="W149" t="str">
        <f>TEXT((N149+S149) - (N149+O149), "h:mm")</f>
        <v>0:00</v>
      </c>
      <c r="X149" t="str">
        <v>FALLAS CON EL SERVIDOR ARS (BLOQUEO)</v>
      </c>
      <c r="Y149" t="str">
        <v>Servidores / Infraestructura</v>
      </c>
      <c r="Z149" t="str">
        <v>APAGADO DE SERVIDOR POS TPLINUX</v>
      </c>
      <c r="AA149" t="str">
        <v>Error de Usuario</v>
      </c>
      <c r="AB149" t="str">
        <v>SI</v>
      </c>
      <c r="AC149" t="str">
        <v>NO</v>
      </c>
      <c r="AD149" t="str">
        <v>NO</v>
      </c>
      <c r="AE149" t="str">
        <v>NO</v>
      </c>
      <c r="AF149" t="str">
        <v>INTERNO</v>
      </c>
      <c r="AG149" t="str">
        <v>FUNCIONARIO</v>
      </c>
      <c r="AH149" t="str">
        <v>reinicio equipos</v>
      </c>
      <c r="AK149" t="str">
        <v>Culminado 100%</v>
      </c>
      <c r="AN149" t="str" xml:space="preserve">
        <v xml:space="preserve">CAIDA DE ENLACES PROVEEDOR _x000d_
• 	Ocurrió un apagado de servidor de manera accidental por parte de técnico de ISIT, Mesas Especializadas atendió el requerimiento y logró resolverse la falla. Hora de solución 11:40am._x000d_
* 	Un funcionario desconecto el servidor por error.</v>
      </c>
      <c r="AO149">
        <v>0.3333333333333333</v>
      </c>
      <c r="AP149">
        <v>0.875</v>
      </c>
    </row>
    <row r="150" xml:space="preserve">
      <c r="A150">
        <v>745475</v>
      </c>
      <c r="B150" t="str">
        <f>VLOOKUP(G150,DetalleTiendas!A$2:S$1777,3,FALSE)</f>
        <v>SUPERMERCADOS</v>
      </c>
      <c r="C150" t="str">
        <f>VLOOKUP(G150,DetalleTiendas!A$2:S$1777,4,FALSE)</f>
        <v>METRO</v>
      </c>
      <c r="D150" t="str">
        <f>VLOOKUP(G150,DetalleTiendas!A$2:S$1777,5,FALSE)</f>
        <v>OCCIDENTE</v>
      </c>
      <c r="E150" t="str">
        <v>CORTE DE ENERGIA</v>
      </c>
      <c r="F150" t="str">
        <v>NO</v>
      </c>
      <c r="G150" t="str">
        <v>M042 IBAGUE</v>
      </c>
      <c r="I150" t="str">
        <v>Soporte_Onsite_REG_Occidente_SM Colombia</v>
      </c>
      <c r="J150" t="str">
        <v>Miguel Caicedo</v>
      </c>
      <c r="K150" t="str">
        <v>ABIERTO</v>
      </c>
      <c r="L150" t="str">
        <v>CERRADO</v>
      </c>
      <c r="M150" t="str">
        <v>MEDIA</v>
      </c>
      <c r="N150">
        <v>45469</v>
      </c>
      <c r="O150">
        <v>0.5645833333333333</v>
      </c>
      <c r="P150" t="str">
        <f>TEXT(N150,"MMMM")</f>
        <v>junio</v>
      </c>
      <c r="Q150" t="str">
        <f>TEXT(N150,"aaaa")</f>
        <v>miércoles</v>
      </c>
      <c r="R150">
        <v>45470</v>
      </c>
      <c r="S150">
        <v>0.6194444444444445</v>
      </c>
      <c r="T150">
        <v>0.9125</v>
      </c>
      <c r="U150">
        <f>((R150+T150) - (N150+O150))*24*60</f>
        <v>1940.999999998603</v>
      </c>
      <c r="V150" t="str">
        <f>SINGLE(IF(N150 * O150 * R150 * T150 * AO150 * AP150 = 0, "", LET(_xlpm.inicio, N150 + O150, _xlpm.fin, R150 + T150, _xlpm.dias, REDUCE(0, SEQUENCE(1 + INT(SINGLE(_xlpm.fin) - SINGLE(_xlpm.inicio)), 1, 0, 1), LAMBDA(_xlpm.acum,_xlpm.d, LET(_xlpm.dia, TRUNC(SINGLE(_xlpm.inicio)) + SINGLE(_xlpm.d), _xlpm.horaIni, IF(SINGLE(_xlpm.d) = 0, MAX(_xlpm.inicio, SINGLE(_xlpm.dia) + AO150), SINGLE(_xlpm.dia) + AO150), _xlpm.horaFin, IF(SINGLE(_xlpm.d) = INT(SINGLE(_xlpm.fin) - SINGLE(_xlpm.inicio)), MIN(_xlpm.fin, SINGLE(_xlpm.dia) + AP150), SINGLE(_xlpm.dia) + AP150), _xlpm.tiempo, MAX(0, SINGLE(_xlpm.horaFin) - SINGLE(_xlpm.horaIni)), SINGLE(_xlpm.acum) + SINGLE(_xlpm.tiempo)))), TEXT(SINGLE(_xlpm.dias), "h:mm"))))</f>
        <v>20:27</v>
      </c>
      <c r="W150" t="str">
        <f>TEXT((N150+S150) - (N150+O150), "h:mm")</f>
        <v>1:19</v>
      </c>
      <c r="X150" t="str">
        <v>CORTE DE ENERGIA</v>
      </c>
      <c r="Y150" t="str">
        <v>Eléctrico / Energía</v>
      </c>
      <c r="Z150" t="str">
        <v>FALLA ELECTRICA EN EL SECTOR</v>
      </c>
      <c r="AA150" t="str">
        <v>Infraestructura - Eléctrica</v>
      </c>
      <c r="AB150" t="str">
        <v>SI</v>
      </c>
      <c r="AC150" t="str">
        <v>SI</v>
      </c>
      <c r="AD150" t="str">
        <v>SI</v>
      </c>
      <c r="AE150" t="str">
        <v>SI</v>
      </c>
      <c r="AF150" t="str">
        <v>INTERNO</v>
      </c>
      <c r="AG150" t="str">
        <v>NEGOCIO</v>
      </c>
      <c r="AH150" t="str">
        <v>Revision de la Planta de Energia</v>
      </c>
      <c r="AK150" t="str">
        <v>Culminado 100%</v>
      </c>
      <c r="AN150" t="str" xml:space="preserve">
        <v xml:space="preserve">CORTE DE ENERGÍA	_x000d_
• 	Debido a novedad eléctrica presentada en la tienda se presenta apagado total. UPS trabajo hasta agotar baterías. Personal de mantenimiento realiza seguimiento y solución a la novedad._x000d_
* 	La tienda sigue sin servicio ya que la energía eléctrica no llega y la planta no responde.</v>
      </c>
      <c r="AO150">
        <v>0.3333333333333333</v>
      </c>
      <c r="AP150">
        <v>0.875</v>
      </c>
    </row>
    <row r="151" xml:space="preserve">
      <c r="A151">
        <v>750667</v>
      </c>
      <c r="B151" t="str">
        <f>VLOOKUP(G151,DetalleTiendas!A$2:S$1777,3,FALSE)</f>
        <v>SUPERMERCADOS</v>
      </c>
      <c r="C151" t="str">
        <f>VLOOKUP(G151,DetalleTiendas!A$2:S$1777,4,FALSE)</f>
        <v>JUMBO</v>
      </c>
      <c r="D151" t="str">
        <f>VLOOKUP(G151,DetalleTiendas!A$2:S$1777,5,FALSE)</f>
        <v>BOGOTA</v>
      </c>
      <c r="E151" t="str">
        <v>ENLACES</v>
      </c>
      <c r="F151" t="str">
        <v>NO</v>
      </c>
      <c r="G151" t="str">
        <v>J167 TITAN</v>
      </c>
      <c r="I151" t="str">
        <v>Redes y Comunicaciones-NIVEL 2 - COL</v>
      </c>
      <c r="J151" t="str">
        <v>Guillermo Gutierrez</v>
      </c>
      <c r="K151" t="str">
        <v>ABIERTO</v>
      </c>
      <c r="L151" t="str">
        <v>CERRADO</v>
      </c>
      <c r="M151" t="str">
        <v>ALTA</v>
      </c>
      <c r="N151">
        <v>45472</v>
      </c>
      <c r="O151">
        <v>0.5</v>
      </c>
      <c r="P151" t="str">
        <f>TEXT(N151,"MMMM")</f>
        <v>junio</v>
      </c>
      <c r="Q151" t="str">
        <f>TEXT(N151,"aaaa")</f>
        <v>sábado</v>
      </c>
      <c r="R151">
        <v>45473</v>
      </c>
      <c r="S151">
        <v>0.5347222222222222</v>
      </c>
      <c r="T151">
        <v>0.7916666666666666</v>
      </c>
      <c r="U151">
        <f>((R151+T151) - (N151+O151))*24*60</f>
        <v>1859.9999999965075</v>
      </c>
      <c r="V151" t="str">
        <f>SINGLE(IF(N151 * O151 * R151 * T151 * AO151 * AP151 = 0, "", LET(_xlpm.inicio, N151 + O151, _xlpm.fin, R151 + T151, _xlpm.dias, REDUCE(0, SEQUENCE(1 + INT(SINGLE(_xlpm.fin) - SINGLE(_xlpm.inicio)), 1, 0, 1), LAMBDA(_xlpm.acum,_xlpm.d, LET(_xlpm.dia, TRUNC(SINGLE(_xlpm.inicio)) + SINGLE(_xlpm.d), _xlpm.horaIni, IF(SINGLE(_xlpm.d) = 0, MAX(_xlpm.inicio, SINGLE(_xlpm.dia) + AO151), SINGLE(_xlpm.dia) + AO151), _xlpm.horaFin, IF(SINGLE(_xlpm.d) = INT(SINGLE(_xlpm.fin) - SINGLE(_xlpm.inicio)), MIN(_xlpm.fin, SINGLE(_xlpm.dia) + AP151), SINGLE(_xlpm.dia) + AP151), _xlpm.tiempo, MAX(0, SINGLE(_xlpm.horaFin) - SINGLE(_xlpm.horaIni)), SINGLE(_xlpm.acum) + SINGLE(_xlpm.tiempo)))), TEXT(SINGLE(_xlpm.dias), "h:mm"))))</f>
        <v>20:00</v>
      </c>
      <c r="W151" t="str">
        <f>TEXT((N151+S151) - (N151+O151), "h:mm")</f>
        <v>0:50</v>
      </c>
      <c r="X151" t="str">
        <v>CAIDA ENLACES</v>
      </c>
      <c r="Y151" t="str">
        <v>Red / Enlace / Proveedor</v>
      </c>
      <c r="Z151" t="str">
        <v>FALLA DE ENLACES CON AMBOS PROVEEDORES - ETB Y CLARO</v>
      </c>
      <c r="AA151" t="str">
        <v>Proveedor - Red/Infraestructura</v>
      </c>
      <c r="AB151" t="str">
        <v>SI</v>
      </c>
      <c r="AC151" t="str">
        <v>NO</v>
      </c>
      <c r="AD151" t="str">
        <v>NO</v>
      </c>
      <c r="AE151" t="str">
        <v>NO</v>
      </c>
      <c r="AF151" t="str">
        <v>EXTERNO</v>
      </c>
      <c r="AG151" t="str">
        <v>PROVEEDOR</v>
      </c>
      <c r="AH151" t="str">
        <v>Ajuste por parte del Proveedor</v>
      </c>
      <c r="AK151" t="str">
        <v>Culminado 100%</v>
      </c>
      <c r="AN151" t="str" xml:space="preserve">
        <v xml:space="preserve">FALLA DE ENLACES	_x000d_
• 	se presentó novedad con el enlace de la tienda ocasionando caída de esta durante 4 horas duró la novedad y se restableció el servicio de la tienda por medio el enlace de claro, la causa fue por corte de fibra por parte de ETB  y novedad de configuración en el nodo principal de claro.</v>
      </c>
      <c r="AO151">
        <v>0.3333333333333333</v>
      </c>
      <c r="AP151">
        <v>0.875</v>
      </c>
    </row>
    <row r="152" xml:space="preserve">
      <c r="A152">
        <v>762323</v>
      </c>
      <c r="B152" t="str">
        <f>VLOOKUP(G152,DetalleTiendas!A$2:S$1777,3,FALSE)</f>
        <v>SUPERMERCADOS</v>
      </c>
      <c r="C152" t="str">
        <f>VLOOKUP(G152,DetalleTiendas!A$2:S$1777,4,FALSE)</f>
        <v>SUPERMERCADOS</v>
      </c>
      <c r="D152" t="str">
        <f>VLOOKUP(G152,DetalleTiendas!A$2:S$1777,5,FALSE)</f>
        <v>SUPERMERCADOS</v>
      </c>
      <c r="E152" t="str" xml:space="preserve">
        <v xml:space="preserve">POS_x000d_
</v>
      </c>
      <c r="F152" t="str">
        <v>N/A</v>
      </c>
      <c r="G152" t="str">
        <v>SUPERMERCADOS</v>
      </c>
      <c r="I152" t="str">
        <v>SC_Comercial_recetas</v>
      </c>
      <c r="J152" t="str">
        <v>Jairo Ernesto Roa</v>
      </c>
      <c r="K152" t="str">
        <v>CERRADO</v>
      </c>
      <c r="L152" t="str">
        <v>CERRADO</v>
      </c>
      <c r="M152" t="str">
        <v>MEDIA</v>
      </c>
      <c r="N152">
        <v>45478</v>
      </c>
      <c r="O152">
        <v>0.5666666666666667</v>
      </c>
      <c r="P152" t="str">
        <f>TEXT(N152,"MMMM")</f>
        <v>julio</v>
      </c>
      <c r="Q152" t="str">
        <f>TEXT(N152,"aaaa")</f>
        <v>viernes</v>
      </c>
      <c r="R152">
        <v>45478</v>
      </c>
      <c r="S152">
        <v>0.5666666666666667</v>
      </c>
      <c r="T152">
        <v>0.75</v>
      </c>
      <c r="U152" t="str">
        <v>=((R152+T152) - (N152+O152))*24¬*60</v>
      </c>
      <c r="V152" t="str">
        <f>SINGLE(IF(N152 * O152 * R152 * T152 * AO152 * AP152 = 0, "", LET(_xlpm.inicio, N152 + O152, _xlpm.fin, R152 + T152, _xlpm.dias, REDUCE(0, SEQUENCE(1 + INT(SINGLE(_xlpm.fin) - SINGLE(_xlpm.inicio)), 1, 0, 1), LAMBDA(_xlpm.acum,_xlpm.d, LET(_xlpm.dia, TRUNC(SINGLE(_xlpm.inicio)) + SINGLE(_xlpm.d), _xlpm.horaIni, IF(SINGLE(_xlpm.d) = 0, MAX(_xlpm.inicio, SINGLE(_xlpm.dia) + AO152), SINGLE(_xlpm.dia) + AO152), _xlpm.horaFin, IF(SINGLE(_xlpm.d) = INT(SINGLE(_xlpm.fin) - SINGLE(_xlpm.inicio)), MIN(_xlpm.fin, SINGLE(_xlpm.dia) + AP152), SINGLE(_xlpm.dia) + AP152), _xlpm.tiempo, MAX(0, SINGLE(_xlpm.horaFin) - SINGLE(_xlpm.horaIni)), SINGLE(_xlpm.acum) + SINGLE(_xlpm.tiempo)))), TEXT(SINGLE(_xlpm.dias), "h:mm"))))</f>
        <v>4:24</v>
      </c>
      <c r="W152" t="str">
        <f>TEXT((N152+S152) - (N152+O152), "h:mm")</f>
        <v>0:00</v>
      </c>
      <c r="X152" t="str">
        <v>NOVEDAD CON INGREDIENTES ERRONEOS</v>
      </c>
      <c r="Y152" t="str">
        <v>Software / Actualización</v>
      </c>
      <c r="Z152" t="str">
        <v>Sin Definir</v>
      </c>
      <c r="AA152" t="str">
        <v>Software / Actualización</v>
      </c>
      <c r="AB152" t="str">
        <v>NO</v>
      </c>
      <c r="AC152" t="str">
        <v>NO</v>
      </c>
      <c r="AD152" t="str">
        <v>NO</v>
      </c>
      <c r="AE152" t="str">
        <v>NO</v>
      </c>
      <c r="AF152" t="str">
        <v>INTERNO</v>
      </c>
      <c r="AG152" t="str">
        <v>NEGOCIO</v>
      </c>
      <c r="AH152" t="str">
        <v>sin definir</v>
      </c>
      <c r="AK152" t="str">
        <v>Culminado 100%</v>
      </c>
      <c r="AN152" t="str">
        <v>Se realizan ajustes en la lista de productos y precios.</v>
      </c>
      <c r="AO152">
        <v>0.3333333333333333</v>
      </c>
      <c r="AP152">
        <v>0.875</v>
      </c>
    </row>
    <row r="153">
      <c r="A153">
        <v>770940</v>
      </c>
      <c r="B153" t="str">
        <f>VLOOKUP(G153,DetalleTiendas!A$2:S$1777,3,FALSE)</f>
        <v>SUPERMERCADOS</v>
      </c>
      <c r="C153" t="str">
        <f>VLOOKUP(G153,DetalleTiendas!A$2:S$1777,4,FALSE)</f>
        <v>EDS JUMBO</v>
      </c>
      <c r="D153" t="str">
        <f>VLOOKUP(G153,DetalleTiendas!A$2:S$1777,5,FALSE)</f>
        <v>BOGOTA</v>
      </c>
      <c r="E153" t="str">
        <v>Enlaces</v>
      </c>
      <c r="F153" t="str">
        <v>NO</v>
      </c>
      <c r="G153" t="str">
        <v>Z161 CALLE 190</v>
      </c>
      <c r="I153" t="str">
        <v>Redes y Comunicaciones-NIVEL 2 - COL</v>
      </c>
      <c r="J153" t="str">
        <v>Guillermo Gutierrez</v>
      </c>
      <c r="K153" t="str">
        <v>CERRADO</v>
      </c>
      <c r="L153" t="str">
        <v>CERRADO</v>
      </c>
      <c r="M153" t="str">
        <v>ALTA</v>
      </c>
      <c r="N153">
        <v>45483</v>
      </c>
      <c r="O153">
        <v>0.5833333333333334</v>
      </c>
      <c r="P153" t="str">
        <f>TEXT(N153,"MMMM")</f>
        <v>julio</v>
      </c>
      <c r="Q153" t="str">
        <f>TEXT(N153,"aaaa")</f>
        <v>miércoles</v>
      </c>
      <c r="R153">
        <v>45483</v>
      </c>
      <c r="S153">
        <v>0.5833333333333334</v>
      </c>
      <c r="T153">
        <v>0.6041666666666666</v>
      </c>
      <c r="U153">
        <f>((R153+T153) - (N153+O153))*24*60</f>
        <v>29.99999999301508</v>
      </c>
      <c r="V153" t="str">
        <f>SINGLE(IF(N153 * O153 * R153 * T153 * AO153 * AP153 = 0, "", LET(_xlpm.inicio, N153 + O153, _xlpm.fin, R153 + T153, _xlpm.dias, REDUCE(0, SEQUENCE(1 + INT(SINGLE(_xlpm.fin) - SINGLE(_xlpm.inicio)), 1, 0, 1), LAMBDA(_xlpm.acum,_xlpm.d, LET(_xlpm.dia, TRUNC(SINGLE(_xlpm.inicio)) + SINGLE(_xlpm.d), _xlpm.horaIni, IF(SINGLE(_xlpm.d) = 0, MAX(_xlpm.inicio, SINGLE(_xlpm.dia) + AO153), SINGLE(_xlpm.dia) + AO153), _xlpm.horaFin, IF(SINGLE(_xlpm.d) = INT(SINGLE(_xlpm.fin) - SINGLE(_xlpm.inicio)), MIN(_xlpm.fin, SINGLE(_xlpm.dia) + AP153), SINGLE(_xlpm.dia) + AP153), _xlpm.tiempo, MAX(0, SINGLE(_xlpm.horaFin) - SINGLE(_xlpm.horaIni)), SINGLE(_xlpm.acum) + SINGLE(_xlpm.tiempo)))), TEXT(SINGLE(_xlpm.dias), "h:mm"))))</f>
        <v>0:30</v>
      </c>
      <c r="W153" t="str">
        <f>TEXT((N153+S153) - (N153+O153), "h:mm")</f>
        <v>0:00</v>
      </c>
      <c r="X153" t="str">
        <v>CAIDA ENLACES</v>
      </c>
      <c r="Y153" t="str">
        <v>Eléctrico / Energía</v>
      </c>
      <c r="Z153" t="str">
        <v>Corte Electrico (falla en la toma corriente)</v>
      </c>
      <c r="AA153" t="str">
        <v>Infraestructura - Eléctrica</v>
      </c>
      <c r="AB153" t="str">
        <v>SI</v>
      </c>
      <c r="AC153" t="str">
        <v>SI</v>
      </c>
      <c r="AD153" t="str">
        <v>SI</v>
      </c>
      <c r="AE153" t="str">
        <v>SI</v>
      </c>
      <c r="AF153" t="str">
        <v>INTERNO</v>
      </c>
      <c r="AG153" t="str">
        <v>NEGOCIO</v>
      </c>
      <c r="AH153" t="str">
        <v>Ajustes Conexiones tienda</v>
      </c>
      <c r="AK153" t="str">
        <v>Culminado 100%</v>
      </c>
      <c r="AN153" t="str">
        <v>La toma donde estaba conectado el equipo fallo</v>
      </c>
      <c r="AO153">
        <v>0.3333333333333333</v>
      </c>
      <c r="AP153">
        <v>0.875</v>
      </c>
    </row>
    <row r="154">
      <c r="A154">
        <v>779759</v>
      </c>
      <c r="B154" t="str">
        <f>VLOOKUP(G154,DetalleTiendas!A$2:S$1777,3,FALSE)</f>
        <v>SUPERMERCADOS</v>
      </c>
      <c r="C154" t="str">
        <f>VLOOKUP(G154,DetalleTiendas!A$2:S$1777,4,FALSE)</f>
        <v>EDS JUMBO-ANCLA</v>
      </c>
      <c r="D154" t="str">
        <f>VLOOKUP(G154,DetalleTiendas!A$2:S$1777,5,FALSE)</f>
        <v>BOGOTA</v>
      </c>
      <c r="E154" t="str">
        <v>Corte de Energia</v>
      </c>
      <c r="F154" t="str">
        <v>NO</v>
      </c>
      <c r="G154" t="str">
        <v>Z079 SAN CAYETANO</v>
      </c>
      <c r="I154" t="str">
        <v>Soporte_Onsite_BOGOTA</v>
      </c>
      <c r="J154" t="str">
        <v>Juan Fernando Rodriguez</v>
      </c>
      <c r="K154" t="str">
        <v>CERRADO</v>
      </c>
      <c r="L154" t="str">
        <v>CERRADO</v>
      </c>
      <c r="M154" t="str">
        <v>MEDIA</v>
      </c>
      <c r="N154">
        <v>45489</v>
      </c>
      <c r="O154">
        <v>0.25</v>
      </c>
      <c r="P154" t="str">
        <f>TEXT(N154,"MMMM")</f>
        <v>julio</v>
      </c>
      <c r="Q154" t="str">
        <f>TEXT(N154,"aaaa")</f>
        <v>martes</v>
      </c>
      <c r="R154">
        <v>45489</v>
      </c>
      <c r="S154">
        <v>0.3055555555555556</v>
      </c>
      <c r="T154">
        <v>0.40625</v>
      </c>
      <c r="U154">
        <f>((R154+T154) - (N154+O154))*24*60</f>
        <v>225</v>
      </c>
      <c r="V154" t="str">
        <f>SINGLE(IF(N154 * O154 * R154 * T154 * AO154 * AP154 = 0, "", LET(_xlpm.inicio, N154 + O154, _xlpm.fin, R154 + T154, _xlpm.dias, REDUCE(0, SEQUENCE(1 + INT(SINGLE(_xlpm.fin) - SINGLE(_xlpm.inicio)), 1, 0, 1), LAMBDA(_xlpm.acum,_xlpm.d, LET(_xlpm.dia, TRUNC(SINGLE(_xlpm.inicio)) + SINGLE(_xlpm.d), _xlpm.horaIni, IF(SINGLE(_xlpm.d) = 0, MAX(_xlpm.inicio, SINGLE(_xlpm.dia) + AO154), SINGLE(_xlpm.dia) + AO154), _xlpm.horaFin, IF(SINGLE(_xlpm.d) = INT(SINGLE(_xlpm.fin) - SINGLE(_xlpm.inicio)), MIN(_xlpm.fin, SINGLE(_xlpm.dia) + AP154), SINGLE(_xlpm.dia) + AP154), _xlpm.tiempo, MAX(0, SINGLE(_xlpm.horaFin) - SINGLE(_xlpm.horaIni)), SINGLE(_xlpm.acum) + SINGLE(_xlpm.tiempo)))), TEXT(SINGLE(_xlpm.dias), "h:mm"))))</f>
        <v>1:45</v>
      </c>
      <c r="W154" t="str">
        <f>TEXT((N154+S154) - (N154+O154), "h:mm")</f>
        <v>1:20</v>
      </c>
      <c r="X154" t="str">
        <v>CORTE DE ENERGIA</v>
      </c>
      <c r="Y154" t="str">
        <v>Eléctrico / Energía</v>
      </c>
      <c r="Z154" t="str">
        <v>Corte de energía en el sector</v>
      </c>
      <c r="AA154" t="str">
        <v>Infraestructura - Eléctrica</v>
      </c>
      <c r="AB154" t="str">
        <v>SI</v>
      </c>
      <c r="AC154" t="str">
        <v>SI</v>
      </c>
      <c r="AD154" t="str">
        <v>SI</v>
      </c>
      <c r="AE154" t="str">
        <v>SI</v>
      </c>
      <c r="AF154" t="str">
        <v>EXTERNO</v>
      </c>
      <c r="AG154" t="str">
        <v>PROVEEDOR</v>
      </c>
      <c r="AH154" t="str">
        <v>Restablecimiento UPS</v>
      </c>
      <c r="AK154" t="str">
        <v>Culminado 100%</v>
      </c>
      <c r="AN154" t="str">
        <v>Se habilita UPS y se reestablece el servicio.</v>
      </c>
      <c r="AO154">
        <v>0.3333333333333333</v>
      </c>
      <c r="AP154">
        <v>0.875</v>
      </c>
    </row>
    <row r="155">
      <c r="A155">
        <v>779902</v>
      </c>
      <c r="B155" t="str">
        <f>VLOOKUP(G155,DetalleTiendas!A$2:S$1777,3,FALSE)</f>
        <v>SUPERMERCADOS</v>
      </c>
      <c r="C155" t="str">
        <f>VLOOKUP(G155,DetalleTiendas!A$2:S$1777,4,FALSE)</f>
        <v>JUMBO</v>
      </c>
      <c r="D155" t="str">
        <f>VLOOKUP(G155,DetalleTiendas!A$2:S$1777,5,FALSE)</f>
        <v>OCCIDENTE</v>
      </c>
      <c r="E155" t="str">
        <v>Enlaces</v>
      </c>
      <c r="F155" t="str">
        <v>NO</v>
      </c>
      <c r="G155" t="str">
        <v>J076 UNICENTRO TUNJA</v>
      </c>
      <c r="I155" t="str">
        <v>Redes y Comunicaciones-NIVEL 2 - COL</v>
      </c>
      <c r="J155" t="str">
        <v>Guillermo Gutierrez</v>
      </c>
      <c r="K155" t="str">
        <v>CERRADO</v>
      </c>
      <c r="L155" t="str">
        <v>CERRADO</v>
      </c>
      <c r="M155" t="str">
        <v>ALTA</v>
      </c>
      <c r="N155">
        <v>45489</v>
      </c>
      <c r="O155">
        <v>0.3541666666666667</v>
      </c>
      <c r="P155" t="str">
        <f>TEXT(N155,"MMMM")</f>
        <v>julio</v>
      </c>
      <c r="Q155" t="str">
        <f>TEXT(N155,"aaaa")</f>
        <v>martes</v>
      </c>
      <c r="R155">
        <v>45489</v>
      </c>
      <c r="S155">
        <v>0.3680555555555556</v>
      </c>
      <c r="T155">
        <v>0.4270833333333333</v>
      </c>
      <c r="U155">
        <f>((R155+T155) - (N155+O155))*24*60</f>
        <v>105.00000000698492</v>
      </c>
      <c r="V155" t="str">
        <f>SINGLE(IF(N155 * O155 * R155 * T155 * AO155 * AP155 = 0, "", LET(_xlpm.inicio, N155 + O155, _xlpm.fin, R155 + T155, _xlpm.dias, REDUCE(0, SEQUENCE(1 + INT(SINGLE(_xlpm.fin) - SINGLE(_xlpm.inicio)), 1, 0, 1), LAMBDA(_xlpm.acum,_xlpm.d, LET(_xlpm.dia, TRUNC(SINGLE(_xlpm.inicio)) + SINGLE(_xlpm.d), _xlpm.horaIni, IF(SINGLE(_xlpm.d) = 0, MAX(_xlpm.inicio, SINGLE(_xlpm.dia) + AO155), SINGLE(_xlpm.dia) + AO155), _xlpm.horaFin, IF(SINGLE(_xlpm.d) = INT(SINGLE(_xlpm.fin) - SINGLE(_xlpm.inicio)), MIN(_xlpm.fin, SINGLE(_xlpm.dia) + AP155), SINGLE(_xlpm.dia) + AP155), _xlpm.tiempo, MAX(0, SINGLE(_xlpm.horaFin) - SINGLE(_xlpm.horaIni)), SINGLE(_xlpm.acum) + SINGLE(_xlpm.tiempo)))), TEXT(SINGLE(_xlpm.dias), "h:mm"))))</f>
        <v>1:45</v>
      </c>
      <c r="W155" t="str">
        <f>TEXT((N155+S155) - (N155+O155), "h:mm")</f>
        <v>0:20</v>
      </c>
      <c r="X155" t="str">
        <v>CAIDA ENLACES</v>
      </c>
      <c r="Y155" t="str">
        <v>Hardware / Equipos</v>
      </c>
      <c r="Z155" t="str">
        <v>Falla equipo core dañado</v>
      </c>
      <c r="AA155" t="str">
        <v>Infraestructura - Eléctrica</v>
      </c>
      <c r="AB155" t="str">
        <v>SI</v>
      </c>
      <c r="AC155" t="str">
        <v>SI</v>
      </c>
      <c r="AD155" t="str">
        <v>SI</v>
      </c>
      <c r="AE155" t="str">
        <v>SI</v>
      </c>
      <c r="AF155" t="str">
        <v>INTERNO</v>
      </c>
      <c r="AG155" t="str">
        <v>SISTEMAS</v>
      </c>
      <c r="AH155" t="str">
        <v>Cambio Equipo</v>
      </c>
      <c r="AK155" t="str">
        <v>Culminado 100%</v>
      </c>
      <c r="AN155" t="str">
        <v>Se evidencia que la falla se presenta en el equipo core; se tiene un solo equipo para su funcionamiento; se logra reestablecer operación de tienda bajo backup de equipo que se encuentra en sede; se solicita equipo desde Barranquilla para cambio. En espera de llegada de equipo para gestionar labores internas de fibra óptica. Se cierra IM; dejando operativo.</v>
      </c>
      <c r="AO155">
        <v>0.3333333333333333</v>
      </c>
      <c r="AP155">
        <v>0.875</v>
      </c>
    </row>
    <row r="156">
      <c r="A156">
        <v>784789</v>
      </c>
      <c r="B156" t="str">
        <f>VLOOKUP(G156,DetalleTiendas!A$2:S$1777,3,FALSE)</f>
        <v>SUPERMERCADOS</v>
      </c>
      <c r="C156" t="str">
        <f>VLOOKUP(G156,DetalleTiendas!A$2:S$1777,4,FALSE)</f>
        <v>JUMBO</v>
      </c>
      <c r="D156" t="str">
        <f>VLOOKUP(G156,DetalleTiendas!A$2:S$1777,5,FALSE)</f>
        <v>COSTA</v>
      </c>
      <c r="E156" t="str">
        <v>Corte de Energia</v>
      </c>
      <c r="F156" t="str">
        <v>NO</v>
      </c>
      <c r="G156" t="str">
        <v>J045 AV DEL FERROCARRIL SANTA MARTA</v>
      </c>
      <c r="I156" t="str">
        <v>Mantenimiento_Colombia</v>
      </c>
      <c r="J156" t="str">
        <v>David Higuita</v>
      </c>
      <c r="K156" t="str">
        <v>CERRADO</v>
      </c>
      <c r="L156" t="str">
        <v>CERRADO</v>
      </c>
      <c r="M156" t="str">
        <v>ALTA</v>
      </c>
      <c r="N156">
        <v>45491</v>
      </c>
      <c r="O156">
        <v>0.59375</v>
      </c>
      <c r="P156" t="str">
        <f>TEXT(N156,"MMMM")</f>
        <v>julio</v>
      </c>
      <c r="Q156" t="str">
        <f>TEXT(N156,"aaaa")</f>
        <v>jueves</v>
      </c>
      <c r="R156">
        <v>45491</v>
      </c>
      <c r="S156">
        <v>0.6041666666666666</v>
      </c>
      <c r="T156">
        <v>0.6111111111111112</v>
      </c>
      <c r="U156">
        <f>((R156+T156) - (N156+O156))*24*60</f>
        <v>24.999999997671694</v>
      </c>
      <c r="V156" t="str">
        <f>SINGLE(IF(N156 * O156 * R156 * T156 * AO156 * AP156 = 0, "", LET(_xlpm.inicio, N156 + O156, _xlpm.fin, R156 + T156, _xlpm.dias, REDUCE(0, SEQUENCE(1 + INT(SINGLE(_xlpm.fin) - SINGLE(_xlpm.inicio)), 1, 0, 1), LAMBDA(_xlpm.acum,_xlpm.d, LET(_xlpm.dia, TRUNC(SINGLE(_xlpm.inicio)) + SINGLE(_xlpm.d), _xlpm.horaIni, IF(SINGLE(_xlpm.d) = 0, MAX(_xlpm.inicio, SINGLE(_xlpm.dia) + AO156), SINGLE(_xlpm.dia) + AO156), _xlpm.horaFin, IF(SINGLE(_xlpm.d) = INT(SINGLE(_xlpm.fin) - SINGLE(_xlpm.inicio)), MIN(_xlpm.fin, SINGLE(_xlpm.dia) + AP156), SINGLE(_xlpm.dia) + AP156), _xlpm.tiempo, MAX(0, SINGLE(_xlpm.horaFin) - SINGLE(_xlpm.horaIni)), SINGLE(_xlpm.acum) + SINGLE(_xlpm.tiempo)))), TEXT(SINGLE(_xlpm.dias), "h:mm"))))</f>
        <v>0:25</v>
      </c>
      <c r="W156" t="str">
        <f>TEXT((N156+S156) - (N156+O156), "h:mm")</f>
        <v>0:15</v>
      </c>
      <c r="X156" t="str">
        <v>CORTE DE ENERGIA</v>
      </c>
      <c r="Y156" t="str">
        <v>Eléctrico / Energía</v>
      </c>
      <c r="Z156" t="str">
        <v>Corte de energía en el sector</v>
      </c>
      <c r="AA156" t="str">
        <v>Infraestructura - Eléctrica</v>
      </c>
      <c r="AB156" t="str">
        <v>SI</v>
      </c>
      <c r="AC156" t="str">
        <v>SI</v>
      </c>
      <c r="AD156" t="str">
        <v>SI</v>
      </c>
      <c r="AE156" t="str">
        <v>SI</v>
      </c>
      <c r="AF156" t="str">
        <v>EXTERNO</v>
      </c>
      <c r="AG156" t="str">
        <v>PROVEEDOR</v>
      </c>
      <c r="AH156" t="str">
        <v>Restablecimiento UPS</v>
      </c>
      <c r="AK156" t="str">
        <v>Culminado 100%</v>
      </c>
      <c r="AN156" t="str">
        <v>Se habilita UPS y se reestablece el servicio.</v>
      </c>
      <c r="AO156">
        <v>0.3333333333333333</v>
      </c>
      <c r="AP156">
        <v>0.875</v>
      </c>
    </row>
    <row r="157">
      <c r="A157">
        <v>784059</v>
      </c>
      <c r="B157" t="str">
        <f>VLOOKUP(G157,DetalleTiendas!A$2:S$1777,3,FALSE)</f>
        <v>EDS</v>
      </c>
      <c r="C157" t="str">
        <f>VLOOKUP(G157,DetalleTiendas!A$2:S$1777,4,FALSE)</f>
        <v>EDS</v>
      </c>
      <c r="D157" t="str">
        <f>VLOOKUP(G157,DetalleTiendas!A$2:S$1777,5,FALSE)</f>
        <v>EDS</v>
      </c>
      <c r="E157" t="str">
        <v>Enlaces</v>
      </c>
      <c r="F157" t="str">
        <v>NO</v>
      </c>
      <c r="G157" t="str">
        <v>EDS</v>
      </c>
      <c r="I157" t="str">
        <v>Redes y Comunicaciones-NIVEL 2 - COL</v>
      </c>
      <c r="J157" t="str">
        <v>Guillermo Gutierrez</v>
      </c>
      <c r="K157" t="str">
        <v>CERRADO</v>
      </c>
      <c r="L157" t="str">
        <v>CERRADO</v>
      </c>
      <c r="M157" t="str">
        <v>ALTA</v>
      </c>
      <c r="N157">
        <v>45491</v>
      </c>
      <c r="O157">
        <v>0.4166666666666667</v>
      </c>
      <c r="P157" t="str">
        <f>TEXT(N157,"MMMM")</f>
        <v>julio</v>
      </c>
      <c r="Q157" t="str">
        <f>TEXT(N157,"aaaa")</f>
        <v>jueves</v>
      </c>
      <c r="R157">
        <v>45491</v>
      </c>
      <c r="S157">
        <v>0.4236111111111111</v>
      </c>
      <c r="T157">
        <v>0.4305555555555556</v>
      </c>
      <c r="U157">
        <f>((R157+T157) - (N157+O157))*24*60</f>
        <v>20.000000002328306</v>
      </c>
      <c r="V157" t="str">
        <f>SINGLE(IF(N157 * O157 * R157 * T157 * AO157 * AP157 = 0, "", LET(_xlpm.inicio, N157 + O157, _xlpm.fin, R157 + T157, _xlpm.dias, REDUCE(0, SEQUENCE(1 + INT(SINGLE(_xlpm.fin) - SINGLE(_xlpm.inicio)), 1, 0, 1), LAMBDA(_xlpm.acum,_xlpm.d, LET(_xlpm.dia, TRUNC(SINGLE(_xlpm.inicio)) + SINGLE(_xlpm.d), _xlpm.horaIni, IF(SINGLE(_xlpm.d) = 0, MAX(_xlpm.inicio, SINGLE(_xlpm.dia) + AO157), SINGLE(_xlpm.dia) + AO157), _xlpm.horaFin, IF(SINGLE(_xlpm.d) = INT(SINGLE(_xlpm.fin) - SINGLE(_xlpm.inicio)), MIN(_xlpm.fin, SINGLE(_xlpm.dia) + AP157), SINGLE(_xlpm.dia) + AP157), _xlpm.tiempo, MAX(0, SINGLE(_xlpm.horaFin) - SINGLE(_xlpm.horaIni)), SINGLE(_xlpm.acum) + SINGLE(_xlpm.tiempo)))), TEXT(SINGLE(_xlpm.dias), "h:mm"))))</f>
        <v>0:20</v>
      </c>
      <c r="W157" t="str">
        <f>TEXT((N157+S157) - (N157+O157), "h:mm")</f>
        <v>0:10</v>
      </c>
      <c r="X157" t="str">
        <v>CAIDA ENLACES</v>
      </c>
      <c r="Y157" t="str">
        <v>Red / Enlace / Proveedor</v>
      </c>
      <c r="Z157" t="str">
        <v>Falla masiva enlace - Cirion</v>
      </c>
      <c r="AA157" t="str">
        <v>Proveedor - Red/Infraestructura</v>
      </c>
      <c r="AB157" t="str">
        <v>SI</v>
      </c>
      <c r="AC157" t="str">
        <v>NO</v>
      </c>
      <c r="AD157" t="str">
        <v>NO</v>
      </c>
      <c r="AE157" t="str">
        <v>NO</v>
      </c>
      <c r="AF157" t="str">
        <v>EXTERNO</v>
      </c>
      <c r="AG157" t="str">
        <v>PROVEEDOR</v>
      </c>
      <c r="AH157" t="str">
        <v>Ajuste por parte del Proveedor</v>
      </c>
      <c r="AK157" t="str">
        <v>Culminado 100%</v>
      </c>
      <c r="AN157" t="str">
        <v xml:space="preserve">El proveedor repara los EDS </v>
      </c>
      <c r="AO157">
        <v>0.3333333333333333</v>
      </c>
      <c r="AP157">
        <v>0.875</v>
      </c>
    </row>
    <row r="158">
      <c r="A158">
        <v>793691</v>
      </c>
      <c r="B158" t="str">
        <f>VLOOKUP(G158,DetalleTiendas!A$2:S$1777,3,FALSE)</f>
        <v>SUPERMERCADOS</v>
      </c>
      <c r="C158" t="str">
        <f>VLOOKUP(G158,DetalleTiendas!A$2:S$1777,4,FALSE)</f>
        <v>METRO</v>
      </c>
      <c r="D158" t="str">
        <f>VLOOKUP(G158,DetalleTiendas!A$2:S$1777,5,FALSE)</f>
        <v>BOGOTA</v>
      </c>
      <c r="E158" t="str">
        <v>Enlaces</v>
      </c>
      <c r="F158" t="str">
        <v>NO</v>
      </c>
      <c r="G158" t="str">
        <v>M074 FACATATIVA</v>
      </c>
      <c r="I158" t="str">
        <v>Redes y Comunicaciones -Nivel 2 - COL</v>
      </c>
      <c r="J158" t="str">
        <v>Guillermo Gutierrez</v>
      </c>
      <c r="K158" t="str">
        <v>CERRADO</v>
      </c>
      <c r="L158" t="str">
        <v>CERRADO</v>
      </c>
      <c r="M158" t="str">
        <v>MEDIA</v>
      </c>
      <c r="N158">
        <v>45497</v>
      </c>
      <c r="O158">
        <v>0.3611111111111111</v>
      </c>
      <c r="P158" t="str">
        <f>TEXT(N158,"MMMM")</f>
        <v>julio</v>
      </c>
      <c r="Q158" t="str">
        <f>TEXT(N158,"aaaa")</f>
        <v>miércoles</v>
      </c>
      <c r="R158">
        <v>45497</v>
      </c>
      <c r="S158">
        <v>0.375</v>
      </c>
      <c r="T158">
        <v>0.3958333333333333</v>
      </c>
      <c r="U158">
        <f>((R158+T158) - (N158+O158))*24*60</f>
        <v>50.000000005820766</v>
      </c>
      <c r="V158" t="str">
        <f>SINGLE(IF(N158 * O158 * R158 * T158 * AO158 * AP158 = 0, "", LET(_xlpm.inicio, N158 + O158, _xlpm.fin, R158 + T158, _xlpm.dias, REDUCE(0, SEQUENCE(1 + INT(SINGLE(_xlpm.fin) - SINGLE(_xlpm.inicio)), 1, 0, 1), LAMBDA(_xlpm.acum,_xlpm.d, LET(_xlpm.dia, TRUNC(SINGLE(_xlpm.inicio)) + SINGLE(_xlpm.d), _xlpm.horaIni, IF(SINGLE(_xlpm.d) = 0, MAX(_xlpm.inicio, SINGLE(_xlpm.dia) + AO158), SINGLE(_xlpm.dia) + AO158), _xlpm.horaFin, IF(SINGLE(_xlpm.d) = INT(SINGLE(_xlpm.fin) - SINGLE(_xlpm.inicio)), MIN(_xlpm.fin, SINGLE(_xlpm.dia) + AP158), SINGLE(_xlpm.dia) + AP158), _xlpm.tiempo, MAX(0, SINGLE(_xlpm.horaFin) - SINGLE(_xlpm.horaIni)), SINGLE(_xlpm.acum) + SINGLE(_xlpm.tiempo)))), TEXT(SINGLE(_xlpm.dias), "h:mm"))))</f>
        <v>0:50</v>
      </c>
      <c r="W158" t="str">
        <f>TEXT((N158+S158) - (N158+O158), "h:mm")</f>
        <v>0:20</v>
      </c>
      <c r="X158" t="str">
        <v>FALLA WIFI</v>
      </c>
      <c r="Y158" t="str">
        <v>Red / Enlace / Proveedor</v>
      </c>
      <c r="Z158" t="str">
        <v>Caida enlaces - ETB</v>
      </c>
      <c r="AA158" t="str">
        <v>Proveedor - Red/Infraestructura</v>
      </c>
      <c r="AB158" t="str">
        <v>SI</v>
      </c>
      <c r="AC158" t="str">
        <v>NO</v>
      </c>
      <c r="AD158" t="str">
        <v>NO</v>
      </c>
      <c r="AE158" t="str">
        <v>NO</v>
      </c>
      <c r="AF158" t="str">
        <v>EXTERNO</v>
      </c>
      <c r="AG158" t="str">
        <v>PROVEEDOR</v>
      </c>
      <c r="AH158" t="str">
        <v>Ajuste por parte del Proveedor</v>
      </c>
      <c r="AK158" t="str">
        <v>Culminado 100%</v>
      </c>
      <c r="AN158" t="str">
        <v>Fallas con el cableado de energía proveedor restablece servicio.</v>
      </c>
      <c r="AO158">
        <v>0.3333333333333333</v>
      </c>
      <c r="AP158">
        <v>0.875</v>
      </c>
    </row>
    <row r="159">
      <c r="A159">
        <v>795550</v>
      </c>
      <c r="B159" t="str">
        <f>VLOOKUP(G159,DetalleTiendas!A$2:S$1777,3,FALSE)</f>
        <v>SUPERMERCADOS</v>
      </c>
      <c r="C159" t="str">
        <f>VLOOKUP(G159,DetalleTiendas!A$2:S$1777,4,FALSE)</f>
        <v>JUMBO</v>
      </c>
      <c r="D159" t="str">
        <f>VLOOKUP(G159,DetalleTiendas!A$2:S$1777,5,FALSE)</f>
        <v>BOGOTA</v>
      </c>
      <c r="E159" t="str">
        <v>Enlaces</v>
      </c>
      <c r="F159" t="str">
        <v>NO</v>
      </c>
      <c r="G159" t="str">
        <v>J015 HAYUELOS</v>
      </c>
      <c r="I159" t="str">
        <v>Redes y Comunicaciones-NIVEL 2 - COL</v>
      </c>
      <c r="J159" t="str">
        <v>Guillermo Gutierrez</v>
      </c>
      <c r="K159" t="str">
        <v>CERRADO</v>
      </c>
      <c r="L159" t="str">
        <v>CERRADO</v>
      </c>
      <c r="M159" t="str">
        <v>MEDIA</v>
      </c>
      <c r="N159">
        <v>45498</v>
      </c>
      <c r="O159">
        <v>0.4618055555555556</v>
      </c>
      <c r="P159" t="str">
        <f>TEXT(N159,"MMMM")</f>
        <v>julio</v>
      </c>
      <c r="Q159" t="str">
        <f>TEXT(N159,"aaaa")</f>
        <v>jueves</v>
      </c>
      <c r="R159">
        <v>45498</v>
      </c>
      <c r="S159">
        <v>0.4618055555555556</v>
      </c>
      <c r="T159">
        <v>0.625</v>
      </c>
      <c r="U159">
        <f>((R159+T159) - (N159+O159))*24*60</f>
        <v>235.00000000116415</v>
      </c>
      <c r="V159" t="str">
        <f>SINGLE(IF(N159 * O159 * R159 * T159 * AO159 * AP159 = 0, "", LET(_xlpm.inicio, N159 + O159, _xlpm.fin, R159 + T159, _xlpm.dias, REDUCE(0, SEQUENCE(1 + INT(SINGLE(_xlpm.fin) - SINGLE(_xlpm.inicio)), 1, 0, 1), LAMBDA(_xlpm.acum,_xlpm.d, LET(_xlpm.dia, TRUNC(SINGLE(_xlpm.inicio)) + SINGLE(_xlpm.d), _xlpm.horaIni, IF(SINGLE(_xlpm.d) = 0, MAX(_xlpm.inicio, SINGLE(_xlpm.dia) + AO159), SINGLE(_xlpm.dia) + AO159), _xlpm.horaFin, IF(SINGLE(_xlpm.d) = INT(SINGLE(_xlpm.fin) - SINGLE(_xlpm.inicio)), MIN(_xlpm.fin, SINGLE(_xlpm.dia) + AP159), SINGLE(_xlpm.dia) + AP159), _xlpm.tiempo, MAX(0, SINGLE(_xlpm.horaFin) - SINGLE(_xlpm.horaIni)), SINGLE(_xlpm.acum) + SINGLE(_xlpm.tiempo)))), TEXT(SINGLE(_xlpm.dias), "h:mm"))))</f>
        <v>3:55</v>
      </c>
      <c r="W159" t="str">
        <f>TEXT((N159+S159) - (N159+O159), "h:mm")</f>
        <v>0:00</v>
      </c>
      <c r="X159" t="str">
        <v>CAIDA ENLACES</v>
      </c>
      <c r="Y159" t="str">
        <v>Red / Enlace / Proveedor</v>
      </c>
      <c r="Z159" t="str">
        <v>Caida enlaces - Claro</v>
      </c>
      <c r="AA159" t="str">
        <v>Proveedor - Red/Infraestructura</v>
      </c>
      <c r="AB159" t="str">
        <v>SI</v>
      </c>
      <c r="AC159" t="str">
        <v>NO</v>
      </c>
      <c r="AD159" t="str">
        <v>NO</v>
      </c>
      <c r="AE159" t="str">
        <v>NO</v>
      </c>
      <c r="AF159" t="str">
        <v>EXTERNO</v>
      </c>
      <c r="AG159" t="str">
        <v>PROVEEDOR</v>
      </c>
      <c r="AH159" t="str">
        <v>Ajuste por parte del Proveedor</v>
      </c>
      <c r="AK159" t="str">
        <v>Culminado 100%</v>
      </c>
      <c r="AN159" t="str">
        <v>Los proveedores trabajan y habilitan los enlaces</v>
      </c>
      <c r="AO159">
        <v>0.3333333333333333</v>
      </c>
      <c r="AP159">
        <v>0.875</v>
      </c>
    </row>
    <row r="160">
      <c r="A160">
        <v>799908</v>
      </c>
      <c r="B160" t="str">
        <f>VLOOKUP(G160,DetalleTiendas!A$2:S$1777,3,FALSE)</f>
        <v>SUPERMERCADOS</v>
      </c>
      <c r="C160" t="str">
        <f>VLOOKUP(G160,DetalleTiendas!A$2:S$1777,4,FALSE)</f>
        <v>EDS JUMBO</v>
      </c>
      <c r="D160" t="str">
        <f>VLOOKUP(G160,DetalleTiendas!A$2:S$1777,5,FALSE)</f>
        <v>BOGOTA</v>
      </c>
      <c r="E160" t="str">
        <v>Enlaces</v>
      </c>
      <c r="F160" t="str">
        <v>NO</v>
      </c>
      <c r="G160" t="str">
        <v>Z101 TINTALITO</v>
      </c>
      <c r="I160" t="str">
        <v>Soporte_Onsite_BOGOTA</v>
      </c>
      <c r="J160" t="str">
        <v>Juan Fernando Rodriguez</v>
      </c>
      <c r="K160" t="str">
        <v>CERRADO</v>
      </c>
      <c r="L160" t="str">
        <v>CERRADO</v>
      </c>
      <c r="M160" t="str">
        <v>MEDIA</v>
      </c>
      <c r="N160">
        <v>45500</v>
      </c>
      <c r="O160">
        <v>0.7708333333333334</v>
      </c>
      <c r="P160" t="str">
        <f>TEXT(N160,"MMMM")</f>
        <v>julio</v>
      </c>
      <c r="Q160" t="str">
        <f>TEXT(N160,"aaaa")</f>
        <v>sábado</v>
      </c>
      <c r="R160">
        <v>45501</v>
      </c>
      <c r="S160">
        <v>0.7708333333333334</v>
      </c>
      <c r="T160">
        <v>0.4166666666666667</v>
      </c>
      <c r="U160">
        <f>((R160+T160) - (N160+O160))*24*60</f>
        <v>929.9999999930151</v>
      </c>
      <c r="V160" t="str">
        <f>SINGLE(IF(N160 * O160 * R160 * T160 * AO160 * AP160 = 0, "", LET(_xlpm.inicio, N160 + O160, _xlpm.fin, R160 + T160, _xlpm.dias, REDUCE(0, SEQUENCE(1 + INT(SINGLE(_xlpm.fin) - SINGLE(_xlpm.inicio)), 1, 0, 1), LAMBDA(_xlpm.acum,_xlpm.d, LET(_xlpm.dia, TRUNC(SINGLE(_xlpm.inicio)) + SINGLE(_xlpm.d), _xlpm.horaIni, IF(SINGLE(_xlpm.d) = 0, MAX(_xlpm.inicio, SINGLE(_xlpm.dia) + AO160), SINGLE(_xlpm.dia) + AO160), _xlpm.horaFin, IF(SINGLE(_xlpm.d) = INT(SINGLE(_xlpm.fin) - SINGLE(_xlpm.inicio)), MIN(_xlpm.fin, SINGLE(_xlpm.dia) + AP160), SINGLE(_xlpm.dia) + AP160), _xlpm.tiempo, MAX(0, SINGLE(_xlpm.horaFin) - SINGLE(_xlpm.horaIni)), SINGLE(_xlpm.acum) + SINGLE(_xlpm.tiempo)))), TEXT(SINGLE(_xlpm.dias), "h:mm"))))</f>
        <v>2:30</v>
      </c>
      <c r="W160" t="str">
        <f>TEXT((N160+S160) - (N160+O160), "h:mm")</f>
        <v>0:00</v>
      </c>
      <c r="X160" t="str">
        <v>FALLAS CON EL SERVIDOR ARS (BLOQUEO)</v>
      </c>
      <c r="Y160" t="str">
        <v>Servidores / Infraestructura</v>
      </c>
      <c r="Z160" t="str">
        <v>Fallas con el servidor (esta bloqueado)</v>
      </c>
      <c r="AA160" t="str">
        <v>Proveedor - Red/Infraestructura</v>
      </c>
      <c r="AB160" t="str">
        <v>SI</v>
      </c>
      <c r="AC160" t="str">
        <v>SI</v>
      </c>
      <c r="AD160" t="str">
        <v>SI</v>
      </c>
      <c r="AE160" t="str">
        <v>SI</v>
      </c>
      <c r="AF160" t="str">
        <v>INTERNO</v>
      </c>
      <c r="AG160" t="str">
        <v>SISTEMAS</v>
      </c>
      <c r="AH160" t="str">
        <v>configuracion equipo</v>
      </c>
      <c r="AK160" t="str">
        <v>Culminado 100%</v>
      </c>
      <c r="AN160" t="str">
        <v>Se reconfigura el inicio del servidor y se reestablece el servicio.</v>
      </c>
      <c r="AO160">
        <v>0.3333333333333333</v>
      </c>
      <c r="AP160">
        <v>0.875</v>
      </c>
    </row>
    <row r="161">
      <c r="A161">
        <v>800684</v>
      </c>
      <c r="B161" t="str">
        <f>VLOOKUP(G161,DetalleTiendas!A$2:S$1777,3,FALSE)</f>
        <v>SUPERMERCADOS</v>
      </c>
      <c r="C161" t="str">
        <f>VLOOKUP(G161,DetalleTiendas!A$2:S$1777,4,FALSE)</f>
        <v>SPID</v>
      </c>
      <c r="D161" t="str">
        <f>VLOOKUP(G161,DetalleTiendas!A$2:S$1777,5,FALSE)</f>
        <v>BOGOTA</v>
      </c>
      <c r="E161" t="str">
        <v>POS</v>
      </c>
      <c r="F161" t="str">
        <v>SI</v>
      </c>
      <c r="G161" t="str">
        <v>SP340 CALLE 125</v>
      </c>
      <c r="I161" t="str">
        <v>Aplicaciones_POS_ARS_Colombia</v>
      </c>
      <c r="J161" t="str">
        <v>Luis Alejandro Medina</v>
      </c>
      <c r="K161" t="str">
        <v>CERRADO</v>
      </c>
      <c r="L161" t="str">
        <v>CERRADO</v>
      </c>
      <c r="M161" t="str">
        <v>ALTA</v>
      </c>
      <c r="N161">
        <v>45502</v>
      </c>
      <c r="O161">
        <v>0.25</v>
      </c>
      <c r="P161" t="str">
        <f>TEXT(N161,"MMMM")</f>
        <v>julio</v>
      </c>
      <c r="Q161" t="str">
        <f>TEXT(N161,"aaaa")</f>
        <v>lunes</v>
      </c>
      <c r="R161">
        <v>45502</v>
      </c>
      <c r="S161">
        <v>0.375</v>
      </c>
      <c r="T161">
        <v>0.5208333333333334</v>
      </c>
      <c r="U161">
        <f>((R161+T161) - (N161+O161))*24*60</f>
        <v>390.00000000349246</v>
      </c>
      <c r="V161" t="str">
        <f>SINGLE(IF(N161 * O161 * R161 * T161 * AO161 * AP161 = 0, "", LET(_xlpm.inicio, N161 + O161, _xlpm.fin, R161 + T161, _xlpm.dias, REDUCE(0, SEQUENCE(1 + INT(SINGLE(_xlpm.fin) - SINGLE(_xlpm.inicio)), 1, 0, 1), LAMBDA(_xlpm.acum,_xlpm.d, LET(_xlpm.dia, TRUNC(SINGLE(_xlpm.inicio)) + SINGLE(_xlpm.d), _xlpm.horaIni, IF(SINGLE(_xlpm.d) = 0, MAX(_xlpm.inicio, SINGLE(_xlpm.dia) + AO161), SINGLE(_xlpm.dia) + AO161), _xlpm.horaFin, IF(SINGLE(_xlpm.d) = INT(SINGLE(_xlpm.fin) - SINGLE(_xlpm.inicio)), MIN(_xlpm.fin, SINGLE(_xlpm.dia) + AP161), SINGLE(_xlpm.dia) + AP161), _xlpm.tiempo, MAX(0, SINGLE(_xlpm.horaFin) - SINGLE(_xlpm.horaIni)), SINGLE(_xlpm.acum) + SINGLE(_xlpm.tiempo)))), TEXT(SINGLE(_xlpm.dias), "h:mm"))))</f>
        <v>4:30</v>
      </c>
      <c r="W161" t="str">
        <f>TEXT((N161+S161) - (N161+O161), "h:mm")</f>
        <v>3:00</v>
      </c>
      <c r="X161" t="str">
        <v>FALLA DE ESPACIO EN EL SERVIDOR</v>
      </c>
      <c r="Y161" t="str">
        <v>Servidores / Infraestructura</v>
      </c>
      <c r="Z161" t="str">
        <v>Fallas de espacio en el servidor</v>
      </c>
      <c r="AA161" t="str">
        <v>Parametrizacion en curso</v>
      </c>
      <c r="AB161" t="str">
        <v>NO</v>
      </c>
      <c r="AC161" t="str">
        <v>NO</v>
      </c>
      <c r="AD161" t="str">
        <v>NO</v>
      </c>
      <c r="AE161" t="str">
        <v>NO</v>
      </c>
      <c r="AF161" t="str">
        <v>INTERNO</v>
      </c>
      <c r="AG161" t="str">
        <v>SISTEMAS</v>
      </c>
      <c r="AH161" t="str">
        <v>Liberación de espacio en disco</v>
      </c>
      <c r="AK161" t="str">
        <v>Culminado 100%</v>
      </c>
      <c r="AN161" t="str">
        <v>Se libera el log del servidor y se reestableceel servicio.</v>
      </c>
      <c r="AO161">
        <v>0.3333333333333333</v>
      </c>
      <c r="AP161">
        <v>0.875</v>
      </c>
    </row>
    <row r="162">
      <c r="A162">
        <v>812318</v>
      </c>
      <c r="B162" t="str">
        <f>VLOOKUP(G162,DetalleTiendas!A$2:S$1777,3,FALSE)</f>
        <v>SUPERMERCADOS</v>
      </c>
      <c r="C162" t="str">
        <f>VLOOKUP(G162,DetalleTiendas!A$2:S$1777,4,FALSE)</f>
        <v>EDS JUMBO</v>
      </c>
      <c r="D162" t="str">
        <f>VLOOKUP(G162,DetalleTiendas!A$2:S$1777,5,FALSE)</f>
        <v>OCCIDENTE</v>
      </c>
      <c r="E162" t="str">
        <v>Enlaces</v>
      </c>
      <c r="F162" t="str">
        <v>NO</v>
      </c>
      <c r="G162" t="str">
        <v>Z133 SAN GABRIEL</v>
      </c>
      <c r="I162" t="str">
        <v>Redes y Comunicaciones-NIVEL 2 - COL</v>
      </c>
      <c r="J162" t="str">
        <v>Guillermo Gutierrez</v>
      </c>
      <c r="K162" t="str">
        <v>CERRADO</v>
      </c>
      <c r="L162" t="str">
        <v>CERRADO</v>
      </c>
      <c r="M162" t="str">
        <v>ALTA</v>
      </c>
      <c r="N162">
        <v>45507</v>
      </c>
      <c r="O162">
        <v>0.7916666666666666</v>
      </c>
      <c r="P162" t="str">
        <f>TEXT(N162,"MMMM")</f>
        <v>agosto</v>
      </c>
      <c r="Q162" t="str">
        <f>TEXT(N162,"aaaa")</f>
        <v>sábado</v>
      </c>
      <c r="R162">
        <v>45508</v>
      </c>
      <c r="S162">
        <v>0.7291666666666666</v>
      </c>
      <c r="T162">
        <v>0.8333333333333334</v>
      </c>
      <c r="U162">
        <f>((R162+T162) - (N162+O162))*24*60</f>
        <v>1500.000000006985</v>
      </c>
      <c r="V162" t="str">
        <f>SINGLE(IF(N162 * O162 * R162 * T162 * AO162 * AP162 = 0, "", LET(_xlpm.inicio, N162 + O162, _xlpm.fin, R162 + T162, _xlpm.dias, REDUCE(0, SEQUENCE(1 + INT(SINGLE(_xlpm.fin) - SINGLE(_xlpm.inicio)), 1, 0, 1), LAMBDA(_xlpm.acum,_xlpm.d, LET(_xlpm.dia, TRUNC(SINGLE(_xlpm.inicio)) + SINGLE(_xlpm.d), _xlpm.horaIni, IF(SINGLE(_xlpm.d) = 0, MAX(_xlpm.inicio, SINGLE(_xlpm.dia) + AO162), SINGLE(_xlpm.dia) + AO162), _xlpm.horaFin, IF(SINGLE(_xlpm.d) = INT(SINGLE(_xlpm.fin) - SINGLE(_xlpm.inicio)), MIN(_xlpm.fin, SINGLE(_xlpm.dia) + AP162), SINGLE(_xlpm.dia) + AP162), _xlpm.tiempo, MAX(0, SINGLE(_xlpm.horaFin) - SINGLE(_xlpm.horaIni)), SINGLE(_xlpm.acum) + SINGLE(_xlpm.tiempo)))), TEXT(SINGLE(_xlpm.dias), "h:mm"))))</f>
        <v>14:00</v>
      </c>
      <c r="W162" t="e">
        <f>TEXT((N162+S162) - (N162+O162), "h:mm")</f>
        <v>#VALUE!</v>
      </c>
      <c r="X162" t="str">
        <v>FALLA CORTE DE FIBRA</v>
      </c>
      <c r="Y162" t="str">
        <v>Red / Enlace / Proveedor</v>
      </c>
      <c r="Z162" t="str">
        <v>Corte de Fibra - Cirion</v>
      </c>
      <c r="AA162" t="str">
        <v>Proveedor - Red/Infraestructura</v>
      </c>
      <c r="AB162" t="str">
        <v>SI</v>
      </c>
      <c r="AC162" t="str">
        <v>NO</v>
      </c>
      <c r="AD162" t="str">
        <v>NO</v>
      </c>
      <c r="AE162" t="str">
        <v>NO</v>
      </c>
      <c r="AF162" t="str">
        <v>EXTERNO</v>
      </c>
      <c r="AG162" t="str">
        <v>PROVEEDOR</v>
      </c>
      <c r="AH162" t="str">
        <v>Ajuste por parte del Proveedor</v>
      </c>
      <c r="AK162" t="str">
        <v>Culminado 100%</v>
      </c>
      <c r="AN162" t="str">
        <v>El proveedor realiza el cambio del tramo de fibra dañado y se reestablece el servicio.</v>
      </c>
      <c r="AO162">
        <v>0.3333333333333333</v>
      </c>
      <c r="AP162">
        <v>0.875</v>
      </c>
    </row>
    <row r="163">
      <c r="A163">
        <v>814315</v>
      </c>
      <c r="B163" t="str">
        <f>VLOOKUP(G163,DetalleTiendas!A$2:S$1777,3,FALSE)</f>
        <v>SUPERMERCADOS</v>
      </c>
      <c r="C163" t="str">
        <f>VLOOKUP(G163,DetalleTiendas!A$2:S$1777,4,FALSE)</f>
        <v>JUMBO</v>
      </c>
      <c r="D163" t="str">
        <f>VLOOKUP(G163,DetalleTiendas!A$2:S$1777,5,FALSE)</f>
        <v>OCCIDENTE</v>
      </c>
      <c r="E163" t="str">
        <v>POS</v>
      </c>
      <c r="F163" t="str">
        <v>SI</v>
      </c>
      <c r="G163" t="str">
        <v>J076 UNICENTRO TUNJA</v>
      </c>
      <c r="I163" t="str">
        <v>Mesas Especializadas Colombia</v>
      </c>
      <c r="J163" t="str">
        <v>Farutt Reyes</v>
      </c>
      <c r="K163" t="str">
        <v>CERRADO</v>
      </c>
      <c r="L163" t="str">
        <v>CERRADO</v>
      </c>
      <c r="M163" t="str">
        <v>MEDIA</v>
      </c>
      <c r="N163">
        <v>45509</v>
      </c>
      <c r="O163">
        <v>0.7083333333333334</v>
      </c>
      <c r="P163" t="str">
        <f>TEXT(N163,"MMMM")</f>
        <v>agosto</v>
      </c>
      <c r="Q163" t="str">
        <f>TEXT(N163,"aaaa")</f>
        <v>lunes</v>
      </c>
      <c r="R163">
        <v>45509</v>
      </c>
      <c r="S163">
        <v>0.71875</v>
      </c>
      <c r="T163">
        <v>0.7916666666666666</v>
      </c>
      <c r="U163">
        <f>((R163+T163) - (N163+O163))*24*60</f>
        <v>119.99999999301508</v>
      </c>
      <c r="V163" t="str">
        <f>SINGLE(IF(N163 * O163 * R163 * T163 * AO163 * AP163 = 0, "", LET(_xlpm.inicio, N163 + O163, _xlpm.fin, R163 + T163, _xlpm.dias, REDUCE(0, SEQUENCE(1 + INT(SINGLE(_xlpm.fin) - SINGLE(_xlpm.inicio)), 1, 0, 1), LAMBDA(_xlpm.acum,_xlpm.d, LET(_xlpm.dia, TRUNC(SINGLE(_xlpm.inicio)) + SINGLE(_xlpm.d), _xlpm.horaIni, IF(SINGLE(_xlpm.d) = 0, MAX(_xlpm.inicio, SINGLE(_xlpm.dia) + AO163), SINGLE(_xlpm.dia) + AO163), _xlpm.horaFin, IF(SINGLE(_xlpm.d) = INT(SINGLE(_xlpm.fin) - SINGLE(_xlpm.inicio)), MIN(_xlpm.fin, SINGLE(_xlpm.dia) + AP163), SINGLE(_xlpm.dia) + AP163), _xlpm.tiempo, MAX(0, SINGLE(_xlpm.horaFin) - SINGLE(_xlpm.horaIni)), SINGLE(_xlpm.acum) + SINGLE(_xlpm.tiempo)))), TEXT(SINGLE(_xlpm.dias), "h:mm"))))</f>
        <v>2:00</v>
      </c>
      <c r="W163" t="str">
        <f>TEXT((N163+S163) - (N163+O163), "h:mm")</f>
        <v>0:15</v>
      </c>
      <c r="X163" t="str">
        <v>FALLAS CON EL SERVIDOR ARS (BLOQUEO)</v>
      </c>
      <c r="Y163" t="str">
        <v>Servidores / Infraestructura</v>
      </c>
      <c r="Z163" t="str">
        <v>Falla en línea de cajas (servidor desconfigurado)</v>
      </c>
      <c r="AA163" t="str">
        <v>Parametrizacion en curso</v>
      </c>
      <c r="AB163" t="str">
        <v>NO</v>
      </c>
      <c r="AC163" t="str">
        <v>NO</v>
      </c>
      <c r="AD163" t="str">
        <v>NO</v>
      </c>
      <c r="AE163" t="str">
        <v>NO</v>
      </c>
      <c r="AF163" t="str">
        <v>INTERNO</v>
      </c>
      <c r="AG163" t="str">
        <v>SISTEMAS</v>
      </c>
      <c r="AH163" t="str">
        <v>configuracion equipo</v>
      </c>
      <c r="AK163" t="str">
        <v>Culminado 100%</v>
      </c>
      <c r="AN163" t="str">
        <v>Se realiza la reconfiguración del servidor y se levanta el servicio</v>
      </c>
      <c r="AO163">
        <v>0.3333333333333333</v>
      </c>
      <c r="AP163">
        <v>0.875</v>
      </c>
    </row>
    <row r="164">
      <c r="A164">
        <v>813475</v>
      </c>
      <c r="B164" t="str">
        <f>VLOOKUP(G164,DetalleTiendas!A$2:S$1777,3,FALSE)</f>
        <v>SEDE ADMINISTRATIVA</v>
      </c>
      <c r="C164" t="str">
        <f>VLOOKUP(G164,DetalleTiendas!A$2:S$1777,4,FALSE)</f>
        <v>SEDE ADMINISTRATIVA</v>
      </c>
      <c r="D164" t="str">
        <f>VLOOKUP(G164,DetalleTiendas!A$2:S$1777,5,FALSE)</f>
        <v>SEDE ADMINISTRATIVA</v>
      </c>
      <c r="E164" t="str">
        <v>EFT Recaudos</v>
      </c>
      <c r="F164" t="str">
        <v>SI</v>
      </c>
      <c r="G164" t="str">
        <v>SEDE ADMINISTRATIVA</v>
      </c>
      <c r="I164" t="str">
        <v>Aplicaciones_POS_ARS_Colombia</v>
      </c>
      <c r="J164" t="str">
        <v>Luis Alejandro Medina</v>
      </c>
      <c r="K164" t="str">
        <v>CERRADO</v>
      </c>
      <c r="L164" t="str">
        <v>CERRADO</v>
      </c>
      <c r="M164" t="str">
        <v>MEDIA</v>
      </c>
      <c r="N164">
        <v>45509</v>
      </c>
      <c r="O164">
        <v>0.4756944444444444</v>
      </c>
      <c r="P164" t="str">
        <f>TEXT(N164,"MMMM")</f>
        <v>agosto</v>
      </c>
      <c r="Q164" t="str">
        <f>TEXT(N164,"aaaa")</f>
        <v>lunes</v>
      </c>
      <c r="R164">
        <v>45509</v>
      </c>
      <c r="S164">
        <v>0.49930555555555556</v>
      </c>
      <c r="T164">
        <v>0.5041666666666667</v>
      </c>
      <c r="U164">
        <f>((R164+T164) - (N164+O164))*24*60</f>
        <v>40.99999999743886</v>
      </c>
      <c r="V164" t="str">
        <f>SINGLE(IF(N164 * O164 * R164 * T164 * AO164 * AP164 = 0, "", LET(_xlpm.inicio, N164 + O164, _xlpm.fin, R164 + T164, _xlpm.dias, REDUCE(0, SEQUENCE(1 + INT(SINGLE(_xlpm.fin) - SINGLE(_xlpm.inicio)), 1, 0, 1), LAMBDA(_xlpm.acum,_xlpm.d, LET(_xlpm.dia, TRUNC(SINGLE(_xlpm.inicio)) + SINGLE(_xlpm.d), _xlpm.horaIni, IF(SINGLE(_xlpm.d) = 0, MAX(_xlpm.inicio, SINGLE(_xlpm.dia) + AO164), SINGLE(_xlpm.dia) + AO164), _xlpm.horaFin, IF(SINGLE(_xlpm.d) = INT(SINGLE(_xlpm.fin) - SINGLE(_xlpm.inicio)), MIN(_xlpm.fin, SINGLE(_xlpm.dia) + AP164), SINGLE(_xlpm.dia) + AP164), _xlpm.tiempo, MAX(0, SINGLE(_xlpm.horaFin) - SINGLE(_xlpm.horaIni)), SINGLE(_xlpm.acum) + SINGLE(_xlpm.tiempo)))), TEXT(SINGLE(_xlpm.dias), "h:mm"))))</f>
        <v>0:41</v>
      </c>
      <c r="W164" t="str">
        <f>TEXT((N164+S164) - (N164+O164), "h:mm")</f>
        <v>0:34</v>
      </c>
      <c r="X164" t="str">
        <v>NOVEDAD BONOS DE SECRETARIA Y/O RAPPI</v>
      </c>
      <c r="Y164" t="str">
        <v>Software / Actualización</v>
      </c>
      <c r="Z164" t="str">
        <v>Falla no toma los bonos de secretaria</v>
      </c>
      <c r="AA164" t="str">
        <v>Negocio - Proceso</v>
      </c>
      <c r="AB164" t="str">
        <v>NO</v>
      </c>
      <c r="AC164" t="str">
        <v>NO</v>
      </c>
      <c r="AD164" t="str">
        <v>NO</v>
      </c>
      <c r="AE164" t="str">
        <v>NO</v>
      </c>
      <c r="AF164" t="str">
        <v>INTERNO</v>
      </c>
      <c r="AG164" t="str">
        <v>SISTEMAS</v>
      </c>
      <c r="AH164" t="str">
        <v>Integracion / Desarrollo</v>
      </c>
      <c r="AK164" t="str">
        <v>Culminado 100%</v>
      </c>
      <c r="AN164" t="str">
        <v>Se aplica un ajuste a la configuración de los medios de pago bono de sercretaria y se corrige la falla</v>
      </c>
      <c r="AO164">
        <v>0.375</v>
      </c>
      <c r="AP164">
        <v>0.9166666666666666</v>
      </c>
    </row>
    <row r="165">
      <c r="A165">
        <v>819489</v>
      </c>
      <c r="B165" t="str">
        <f>VLOOKUP(G165,DetalleTiendas!A$2:S$1777,3,FALSE)</f>
        <v>SUPERMERCADOS</v>
      </c>
      <c r="C165" t="str">
        <f>VLOOKUP(G165,DetalleTiendas!A$2:S$1777,4,FALSE)</f>
        <v>JUMBO</v>
      </c>
      <c r="D165" t="str">
        <f>VLOOKUP(G165,DetalleTiendas!A$2:S$1777,5,FALSE)</f>
        <v>BOGOTA</v>
      </c>
      <c r="E165" t="str">
        <v>Switch</v>
      </c>
      <c r="F165" t="str">
        <v>NO</v>
      </c>
      <c r="G165" t="str">
        <v>J070 SUBA</v>
      </c>
      <c r="I165" t="str">
        <v>Redes y Comunicaciones-NIVEL 2 - COL</v>
      </c>
      <c r="J165" t="str">
        <v>Guillermo Gutierrez</v>
      </c>
      <c r="K165" t="str">
        <v>CERRADO</v>
      </c>
      <c r="L165" t="str">
        <v>CERRADO</v>
      </c>
      <c r="M165" t="str">
        <v>MEDIA</v>
      </c>
      <c r="N165">
        <v>45511</v>
      </c>
      <c r="O165">
        <v>0.4166666666666667</v>
      </c>
      <c r="P165" t="str">
        <f>TEXT(N165,"MMMM")</f>
        <v>agosto</v>
      </c>
      <c r="Q165" t="str">
        <f>TEXT(N165,"aaaa")</f>
        <v>miércoles</v>
      </c>
      <c r="R165">
        <v>45511</v>
      </c>
      <c r="S165">
        <v>0.4375</v>
      </c>
      <c r="T165">
        <v>0.5833333333333334</v>
      </c>
      <c r="U165">
        <f>((R165+T165) - (N165+O165))*24*60</f>
        <v>240.00000000698492</v>
      </c>
      <c r="V165" t="str">
        <f>SINGLE(IF(N165 * O165 * R165 * T165 * AO165 * AP165 = 0, "", LET(_xlpm.inicio, N165 + O165, _xlpm.fin, R165 + T165, _xlpm.dias, REDUCE(0, SEQUENCE(1 + INT(SINGLE(_xlpm.fin) - SINGLE(_xlpm.inicio)), 1, 0, 1), LAMBDA(_xlpm.acum,_xlpm.d, LET(_xlpm.dia, TRUNC(SINGLE(_xlpm.inicio)) + SINGLE(_xlpm.d), _xlpm.horaIni, IF(SINGLE(_xlpm.d) = 0, MAX(_xlpm.inicio, SINGLE(_xlpm.dia) + AO165), SINGLE(_xlpm.dia) + AO165), _xlpm.horaFin, IF(SINGLE(_xlpm.d) = INT(SINGLE(_xlpm.fin) - SINGLE(_xlpm.inicio)), MIN(_xlpm.fin, SINGLE(_xlpm.dia) + AP165), SINGLE(_xlpm.dia) + AP165), _xlpm.tiempo, MAX(0, SINGLE(_xlpm.horaFin) - SINGLE(_xlpm.horaIni)), SINGLE(_xlpm.acum) + SINGLE(_xlpm.tiempo)))), TEXT(SINGLE(_xlpm.dias), "h:mm"))))</f>
        <v>4:00</v>
      </c>
      <c r="W165" t="str">
        <f>TEXT((N165+S165) - (N165+O165), "h:mm")</f>
        <v>0:30</v>
      </c>
      <c r="X165" t="str">
        <v>BLOQUEO POS</v>
      </c>
      <c r="Y165" t="str">
        <v>Eléctrico / Energía</v>
      </c>
      <c r="Z165" t="str">
        <v>Corte Electrico (falla en la toma corriente)</v>
      </c>
      <c r="AA165" t="str">
        <v>Infraestructura - Eléctrica</v>
      </c>
      <c r="AB165" t="str">
        <v>SI</v>
      </c>
      <c r="AC165" t="str">
        <v>NO</v>
      </c>
      <c r="AD165" t="str">
        <v>NO</v>
      </c>
      <c r="AE165" t="str">
        <v>NO</v>
      </c>
      <c r="AF165" t="str">
        <v>INTERNO</v>
      </c>
      <c r="AG165" t="str">
        <v>NEGOCIO</v>
      </c>
      <c r="AH165" t="str">
        <v>Ajuste Cableado tienda</v>
      </c>
      <c r="AK165" t="str">
        <v>Culminado 100%</v>
      </c>
      <c r="AN165" t="str">
        <v>Buenas Tardes; despues de un reinicio electrico en el lineal de cajas se vieron afectados los microsens por bloqueo del anillo; para solucionar se debió reiniciar los equipos de fibra</v>
      </c>
      <c r="AO165">
        <v>0.3333333333333333</v>
      </c>
      <c r="AP165">
        <v>0.875</v>
      </c>
    </row>
    <row r="166">
      <c r="A166">
        <v>820126</v>
      </c>
      <c r="B166" t="str">
        <f>VLOOKUP(G166,DetalleTiendas!A$2:S$1777,3,FALSE)</f>
        <v>SUPERMERCADOS</v>
      </c>
      <c r="C166" t="str">
        <f>VLOOKUP(G166,DetalleTiendas!A$2:S$1777,4,FALSE)</f>
        <v>EDS JUMBO</v>
      </c>
      <c r="D166" t="str">
        <f>VLOOKUP(G166,DetalleTiendas!A$2:S$1777,5,FALSE)</f>
        <v>CENTRO</v>
      </c>
      <c r="E166" t="str">
        <v>Corte de Energia</v>
      </c>
      <c r="F166" t="str">
        <v>NO</v>
      </c>
      <c r="G166" t="str">
        <v>Z098 AV DEL RIO</v>
      </c>
      <c r="I166" t="str">
        <v>Redes y Comunicaciones-NIVEL 2 - COL</v>
      </c>
      <c r="J166" t="str">
        <v>Guillermo Gutierrez</v>
      </c>
      <c r="K166" t="str">
        <v>CERRADO</v>
      </c>
      <c r="L166" t="str">
        <v>CERRADO</v>
      </c>
      <c r="M166" t="str">
        <v>ALTA</v>
      </c>
      <c r="N166">
        <v>45512</v>
      </c>
      <c r="O166">
        <v>0.625</v>
      </c>
      <c r="P166" t="str">
        <f>TEXT(N166,"MMMM")</f>
        <v>agosto</v>
      </c>
      <c r="Q166" t="str">
        <f>TEXT(N166,"aaaa")</f>
        <v>jueves</v>
      </c>
      <c r="R166">
        <v>45513</v>
      </c>
      <c r="S166">
        <v>0.6347222222222222</v>
      </c>
      <c r="T166">
        <v>0.7083333333333334</v>
      </c>
      <c r="U166">
        <f>((R166+T166) - (N166+O166))*24*60</f>
        <v>1560.0000000034925</v>
      </c>
      <c r="V166" t="str">
        <f>SINGLE(IF(N166 * O166 * R166 * T166 * AO166 * AP166 = 0, "", LET(_xlpm.inicio, N166 + O166, _xlpm.fin, R166 + T166, _xlpm.dias, REDUCE(0, SEQUENCE(1 + INT(SINGLE(_xlpm.fin) - SINGLE(_xlpm.inicio)), 1, 0, 1), LAMBDA(_xlpm.acum,_xlpm.d, LET(_xlpm.dia, TRUNC(SINGLE(_xlpm.inicio)) + SINGLE(_xlpm.d), _xlpm.horaIni, IF(SINGLE(_xlpm.d) = 0, MAX(_xlpm.inicio, SINGLE(_xlpm.dia) + AO166), SINGLE(_xlpm.dia) + AO166), _xlpm.horaFin, IF(SINGLE(_xlpm.d) = INT(SINGLE(_xlpm.fin) - SINGLE(_xlpm.inicio)), MIN(_xlpm.fin, SINGLE(_xlpm.dia) + AP166), SINGLE(_xlpm.dia) + AP166), _xlpm.tiempo, MAX(0, SINGLE(_xlpm.horaFin) - SINGLE(_xlpm.horaIni)), SINGLE(_xlpm.acum) + SINGLE(_xlpm.tiempo)))), TEXT(SINGLE(_xlpm.dias), "h:mm"))))</f>
        <v>15:00</v>
      </c>
      <c r="W166" t="str">
        <f>TEXT((N166+S166) - (N166+O166), "h:mm")</f>
        <v>0:14</v>
      </c>
      <c r="X166" t="str">
        <v>FALLA CORTE DE FIBRA</v>
      </c>
      <c r="Y166" t="str">
        <v>Red / Enlace / Proveedor</v>
      </c>
      <c r="Z166" t="str">
        <v>Corte de fibra - Cirion</v>
      </c>
      <c r="AA166" t="str">
        <v>Proveedor - Red/Infraestructura</v>
      </c>
      <c r="AB166" t="str">
        <v>SI</v>
      </c>
      <c r="AC166" t="str">
        <v>NO</v>
      </c>
      <c r="AD166" t="str">
        <v>NO</v>
      </c>
      <c r="AE166" t="str">
        <v>NO</v>
      </c>
      <c r="AF166" t="str">
        <v>EXTERNO</v>
      </c>
      <c r="AG166" t="str">
        <v>PROVEEDOR</v>
      </c>
      <c r="AH166" t="str">
        <v>Ajuste por parte del Proveedor</v>
      </c>
      <c r="AK166" t="str">
        <v>Culminado 100%</v>
      </c>
      <c r="AN166" t="str">
        <v>Se repara fibra debido a inundación</v>
      </c>
      <c r="AO166">
        <v>0.3333333333333333</v>
      </c>
      <c r="AP166">
        <v>0.875</v>
      </c>
    </row>
    <row r="167">
      <c r="A167">
        <v>819291</v>
      </c>
      <c r="B167" t="str">
        <f>VLOOKUP(G167,DetalleTiendas!A$2:S$1777,3,FALSE)</f>
        <v>SUPERMERCADOS</v>
      </c>
      <c r="C167" t="str">
        <f>VLOOKUP(G167,DetalleTiendas!A$2:S$1777,4,FALSE)</f>
        <v>CD SUPERMERCADOS</v>
      </c>
      <c r="D167" t="str">
        <f>VLOOKUP(G167,DetalleTiendas!A$2:S$1777,5,FALSE)</f>
        <v>OCCIDENTE</v>
      </c>
      <c r="E167" t="str">
        <v>Enlaces</v>
      </c>
      <c r="F167" t="str">
        <v>NO</v>
      </c>
      <c r="G167" t="str">
        <v>L187 YUMBO|FRUVER</v>
      </c>
      <c r="I167" t="str">
        <v>Redes y Comunicaciones-NIVEL 2 - COL</v>
      </c>
      <c r="J167" t="str">
        <v>Guillermo Gutierrez</v>
      </c>
      <c r="K167" t="str">
        <v>CERRADO</v>
      </c>
      <c r="L167" t="str">
        <v>CERRADO</v>
      </c>
      <c r="M167" t="str">
        <v>MEDIA</v>
      </c>
      <c r="N167">
        <v>45512</v>
      </c>
      <c r="O167">
        <v>0.3611111111111111</v>
      </c>
      <c r="P167" t="str">
        <f>TEXT(N167,"MMMM")</f>
        <v>agosto</v>
      </c>
      <c r="Q167" t="str">
        <f>TEXT(N167,"aaaa")</f>
        <v>jueves</v>
      </c>
      <c r="R167">
        <v>45512</v>
      </c>
      <c r="S167">
        <v>0.375</v>
      </c>
      <c r="T167">
        <v>0.7083333333333334</v>
      </c>
      <c r="U167">
        <f>((R167+T167) - (N167+O167))*24*60</f>
        <v>500.00000000582077</v>
      </c>
      <c r="V167" t="str">
        <f>SINGLE(IF(N167 * O167 * R167 * T167 * AO167 * AP167 = 0, "", LET(_xlpm.inicio, N167 + O167, _xlpm.fin, R167 + T167, _xlpm.dias, REDUCE(0, SEQUENCE(1 + INT(SINGLE(_xlpm.fin) - SINGLE(_xlpm.inicio)), 1, 0, 1), LAMBDA(_xlpm.acum,_xlpm.d, LET(_xlpm.dia, TRUNC(SINGLE(_xlpm.inicio)) + SINGLE(_xlpm.d), _xlpm.horaIni, IF(SINGLE(_xlpm.d) = 0, MAX(_xlpm.inicio, SINGLE(_xlpm.dia) + AO167), SINGLE(_xlpm.dia) + AO167), _xlpm.horaFin, IF(SINGLE(_xlpm.d) = INT(SINGLE(_xlpm.fin) - SINGLE(_xlpm.inicio)), MIN(_xlpm.fin, SINGLE(_xlpm.dia) + AP167), SINGLE(_xlpm.dia) + AP167), _xlpm.tiempo, MAX(0, SINGLE(_xlpm.horaFin) - SINGLE(_xlpm.horaIni)), SINGLE(_xlpm.acum) + SINGLE(_xlpm.tiempo)))), TEXT(SINGLE(_xlpm.dias), "h:mm"))))</f>
        <v>8:20</v>
      </c>
      <c r="W167" t="str">
        <f>TEXT((N167+S167) - (N167+O167), "h:mm")</f>
        <v>0:20</v>
      </c>
      <c r="X167" t="str">
        <v>CAIDA ENLACES</v>
      </c>
      <c r="Y167" t="str">
        <v>Red / Enlace / Proveedor</v>
      </c>
      <c r="Z167" t="str">
        <v>Caida de enlaces proveedor Cirion</v>
      </c>
      <c r="AA167" t="str">
        <v>Proveedor - Red/Infraestructura</v>
      </c>
      <c r="AB167" t="str">
        <v>SI</v>
      </c>
      <c r="AC167" t="str">
        <v>SI</v>
      </c>
      <c r="AD167" t="str">
        <v>SI</v>
      </c>
      <c r="AE167" t="str">
        <v>SI</v>
      </c>
      <c r="AF167" t="str">
        <v>EXTERNO</v>
      </c>
      <c r="AG167" t="str">
        <v>PROVEEDOR</v>
      </c>
      <c r="AH167" t="str">
        <v>Ajuste por parte del Proveedor</v>
      </c>
      <c r="AK167" t="str">
        <v>Culminado 100%</v>
      </c>
      <c r="AN167" t="str">
        <v>Los proveedores trabajan y habilitan los enlaces</v>
      </c>
      <c r="AO167">
        <v>0.3333333333333333</v>
      </c>
      <c r="AP167">
        <v>0.875</v>
      </c>
    </row>
    <row r="168">
      <c r="A168">
        <v>826161</v>
      </c>
      <c r="B168" t="str">
        <f>VLOOKUP(G168,DetalleTiendas!A$2:S$1777,3,FALSE)</f>
        <v>SUPERMERCADOS</v>
      </c>
      <c r="C168" t="str">
        <f>VLOOKUP(G168,DetalleTiendas!A$2:S$1777,4,FALSE)</f>
        <v>JUMBO</v>
      </c>
      <c r="D168" t="str">
        <f>VLOOKUP(G168,DetalleTiendas!A$2:S$1777,5,FALSE)</f>
        <v>COSTA</v>
      </c>
      <c r="E168" t="str">
        <v>POS</v>
      </c>
      <c r="F168" t="str">
        <v>SI</v>
      </c>
      <c r="G168" t="str">
        <v>J174 EL CASTILLO</v>
      </c>
      <c r="I168" t="str">
        <v>Soporte_Onsite_REG_Costa_SM_Colombia</v>
      </c>
      <c r="J168" t="str">
        <v>Celso Niebles</v>
      </c>
      <c r="K168" t="str">
        <v>CERRADO</v>
      </c>
      <c r="L168" t="str">
        <v>CERRADO</v>
      </c>
      <c r="M168" t="str">
        <v>MEDIA</v>
      </c>
      <c r="N168">
        <v>45513</v>
      </c>
      <c r="O168">
        <v>0.4479166666666667</v>
      </c>
      <c r="P168" t="str">
        <f>TEXT(N168,"MMMM")</f>
        <v>agosto</v>
      </c>
      <c r="Q168" t="str">
        <f>TEXT(N168,"aaaa")</f>
        <v>viernes</v>
      </c>
      <c r="R168">
        <v>45513</v>
      </c>
      <c r="S168">
        <v>0.4479166666666667</v>
      </c>
      <c r="T168">
        <v>0.4583333333333333</v>
      </c>
      <c r="U168">
        <f>((R168+T168) - (N168+O168))*24*60</f>
        <v>15.00000000698492</v>
      </c>
      <c r="V168" t="str">
        <f>SINGLE(IF(N168 * O168 * R168 * T168 * AO168 * AP168 = 0, "", LET(_xlpm.inicio, N168 + O168, _xlpm.fin, R168 + T168, _xlpm.dias, REDUCE(0, SEQUENCE(1 + INT(SINGLE(_xlpm.fin) - SINGLE(_xlpm.inicio)), 1, 0, 1), LAMBDA(_xlpm.acum,_xlpm.d, LET(_xlpm.dia, TRUNC(SINGLE(_xlpm.inicio)) + SINGLE(_xlpm.d), _xlpm.horaIni, IF(SINGLE(_xlpm.d) = 0, MAX(_xlpm.inicio, SINGLE(_xlpm.dia) + AO168), SINGLE(_xlpm.dia) + AO168), _xlpm.horaFin, IF(SINGLE(_xlpm.d) = INT(SINGLE(_xlpm.fin) - SINGLE(_xlpm.inicio)), MIN(_xlpm.fin, SINGLE(_xlpm.dia) + AP168), SINGLE(_xlpm.dia) + AP168), _xlpm.tiempo, MAX(0, SINGLE(_xlpm.horaFin) - SINGLE(_xlpm.horaIni)), SINGLE(_xlpm.acum) + SINGLE(_xlpm.tiempo)))), TEXT(SINGLE(_xlpm.dias), "h:mm"))))</f>
        <v>0:15</v>
      </c>
      <c r="W168" t="str">
        <f>TEXT((N168+S168) - (N168+O168), "h:mm")</f>
        <v>0:00</v>
      </c>
      <c r="X168" t="str">
        <v>FALLAS CON EL SERVIDOR ARS (BLOQUEO)</v>
      </c>
      <c r="Y168" t="str">
        <v>Servidores / Infraestructura</v>
      </c>
      <c r="Z168" t="str">
        <v>Fallas con el servidor de cajas (servidor bloqueado)</v>
      </c>
      <c r="AA168" t="str">
        <v>Parametrizacion en curso</v>
      </c>
      <c r="AB168" t="str">
        <v>SI</v>
      </c>
      <c r="AC168" t="str">
        <v>NO</v>
      </c>
      <c r="AD168" t="str">
        <v>NO</v>
      </c>
      <c r="AE168" t="str">
        <v>NO</v>
      </c>
      <c r="AF168" t="str">
        <v>INTERNO</v>
      </c>
      <c r="AG168" t="str">
        <v>SISTEMAS</v>
      </c>
      <c r="AH168" t="str">
        <v>reinicio equipos</v>
      </c>
      <c r="AK168" t="str">
        <v>Culminado 100%</v>
      </c>
      <c r="AN168" t="str">
        <v>Se reinicia el servidor y se solventa la falla</v>
      </c>
      <c r="AO168">
        <v>0.3333333333333333</v>
      </c>
      <c r="AP168">
        <v>0.875</v>
      </c>
    </row>
    <row r="169">
      <c r="A169">
        <v>826154</v>
      </c>
      <c r="B169" t="str">
        <f>VLOOKUP(G169,DetalleTiendas!A$2:S$1777,3,FALSE)</f>
        <v>SUPERMERCADOS</v>
      </c>
      <c r="C169" t="str">
        <f>VLOOKUP(G169,DetalleTiendas!A$2:S$1777,4,FALSE)</f>
        <v>EDS JUMBO</v>
      </c>
      <c r="D169" t="str">
        <f>VLOOKUP(G169,DetalleTiendas!A$2:S$1777,5,FALSE)</f>
        <v>BOGOTA</v>
      </c>
      <c r="E169" t="str">
        <v>Enlaces</v>
      </c>
      <c r="F169" t="str">
        <v>NO</v>
      </c>
      <c r="G169" t="str">
        <v>Z132 LA 24</v>
      </c>
      <c r="I169" t="str">
        <v>Redes y Comunicaciones-NIVEL 2 - COL</v>
      </c>
      <c r="J169" t="str">
        <v>Guillermo Gutierrez</v>
      </c>
      <c r="K169" t="str">
        <v>CERRADO</v>
      </c>
      <c r="L169" t="str">
        <v>CERRADO</v>
      </c>
      <c r="M169" t="str">
        <v>MEDIA</v>
      </c>
      <c r="N169">
        <v>45516</v>
      </c>
      <c r="O169">
        <v>0.9583333333333334</v>
      </c>
      <c r="P169" t="str">
        <f>TEXT(N169,"MMMM")</f>
        <v>agosto</v>
      </c>
      <c r="Q169" t="str">
        <f>TEXT(N169,"aaaa")</f>
        <v>lunes</v>
      </c>
      <c r="R169">
        <v>45517</v>
      </c>
      <c r="S169">
        <v>0.45069444444444445</v>
      </c>
      <c r="T169">
        <v>0.75</v>
      </c>
      <c r="U169">
        <f>((R169+T169) - (N169+O169))*24*60</f>
        <v>1139.9999999965075</v>
      </c>
      <c r="V169" t="str">
        <f>SINGLE(IF(N169 * O169 * R169 * T169 * AO169 * AP169 = 0, "", LET(_xlpm.inicio, N169 + O169, _xlpm.fin, R169 + T169, _xlpm.dias, REDUCE(0, SEQUENCE(1 + INT(SINGLE(_xlpm.fin) - SINGLE(_xlpm.inicio)), 1, 0, 1), LAMBDA(_xlpm.acum,_xlpm.d, LET(_xlpm.dia, TRUNC(SINGLE(_xlpm.inicio)) + SINGLE(_xlpm.d), _xlpm.horaIni, IF(SINGLE(_xlpm.d) = 0, MAX(_xlpm.inicio, SINGLE(_xlpm.dia) + AO169), SINGLE(_xlpm.dia) + AO169), _xlpm.horaFin, IF(SINGLE(_xlpm.d) = INT(SINGLE(_xlpm.fin) - SINGLE(_xlpm.inicio)), MIN(_xlpm.fin, SINGLE(_xlpm.dia) + AP169), SINGLE(_xlpm.dia) + AP169), _xlpm.tiempo, MAX(0, SINGLE(_xlpm.horaFin) - SINGLE(_xlpm.horaIni)), SINGLE(_xlpm.acum) + SINGLE(_xlpm.tiempo)))), TEXT(SINGLE(_xlpm.dias), "h:mm"))))</f>
        <v>0:00</v>
      </c>
      <c r="W169" t="e">
        <f>TEXT((N169+S169) - (N169+O169), "h:mm")</f>
        <v>#VALUE!</v>
      </c>
      <c r="X169" t="str">
        <v>CAIDA ENLACES</v>
      </c>
      <c r="Y169" t="str">
        <v>Red / Enlace / Proveedor</v>
      </c>
      <c r="Z169" t="str">
        <v>Corte de fibra - Cirion</v>
      </c>
      <c r="AA169" t="str">
        <v>Proveedor - Red/Infraestructura</v>
      </c>
      <c r="AB169" t="str">
        <v>SI</v>
      </c>
      <c r="AC169" t="str">
        <v>NO</v>
      </c>
      <c r="AD169" t="str">
        <v>NO</v>
      </c>
      <c r="AE169" t="str">
        <v>NO</v>
      </c>
      <c r="AF169" t="str">
        <v>EXTERNO</v>
      </c>
      <c r="AG169" t="str">
        <v>PROVEEDOR</v>
      </c>
      <c r="AH169" t="str">
        <v>Ajuste por parte del Proveedor</v>
      </c>
      <c r="AK169" t="str">
        <v>Culminado 100%</v>
      </c>
      <c r="AN169" t="str">
        <v>Los proveedores trabajan y habilitan los enlaces</v>
      </c>
      <c r="AO169">
        <v>0.3333333333333333</v>
      </c>
      <c r="AP169">
        <v>0.875</v>
      </c>
    </row>
    <row r="170">
      <c r="A170">
        <v>827940</v>
      </c>
      <c r="B170" t="str">
        <f>VLOOKUP(G170,DetalleTiendas!A$2:S$1777,3,FALSE)</f>
        <v>SUPERMERCADOS</v>
      </c>
      <c r="C170" t="str">
        <f>VLOOKUP(G170,DetalleTiendas!A$2:S$1777,4,FALSE)</f>
        <v>SUPERMERCADOS</v>
      </c>
      <c r="D170" t="str">
        <f>VLOOKUP(G170,DetalleTiendas!A$2:S$1777,5,FALSE)</f>
        <v>SUPERMERCADOS</v>
      </c>
      <c r="E170" t="str">
        <v>Control M</v>
      </c>
      <c r="F170" t="str">
        <v>SI</v>
      </c>
      <c r="G170" t="str">
        <v>SUPERMERCADOS</v>
      </c>
      <c r="I170" t="str">
        <v>Operaciones _Automatización_Regional</v>
      </c>
      <c r="J170" t="str">
        <v>Ivan Florez</v>
      </c>
      <c r="K170" t="str">
        <v>CERRADO</v>
      </c>
      <c r="L170" t="str">
        <v>CERRADO</v>
      </c>
      <c r="M170" t="str">
        <v>BAJA</v>
      </c>
      <c r="N170">
        <v>45517</v>
      </c>
      <c r="O170">
        <v>0.08333333333333333</v>
      </c>
      <c r="P170" t="str">
        <f>TEXT(N170,"MMMM")</f>
        <v>agosto</v>
      </c>
      <c r="Q170" t="str">
        <f>TEXT(N170,"aaaa")</f>
        <v>martes</v>
      </c>
      <c r="R170">
        <v>45517</v>
      </c>
      <c r="S170">
        <v>0.3076388888888889</v>
      </c>
      <c r="T170">
        <v>0.5416666666666666</v>
      </c>
      <c r="U170">
        <f>((R170+T170) - (N170+O170))*24*60</f>
        <v>659.9999999930151</v>
      </c>
      <c r="V170" t="str">
        <f>SINGLE(IF(N170 * O170 * R170 * T170 * AO170 * AP170 = 0, "", LET(_xlpm.inicio, N170 + O170, _xlpm.fin, R170 + T170, _xlpm.dias, REDUCE(0, SEQUENCE(1 + INT(SINGLE(_xlpm.fin) - SINGLE(_xlpm.inicio)), 1, 0, 1), LAMBDA(_xlpm.acum,_xlpm.d, LET(_xlpm.dia, TRUNC(SINGLE(_xlpm.inicio)) + SINGLE(_xlpm.d), _xlpm.horaIni, IF(SINGLE(_xlpm.d) = 0, MAX(_xlpm.inicio, SINGLE(_xlpm.dia) + AO170), SINGLE(_xlpm.dia) + AO170), _xlpm.horaFin, IF(SINGLE(_xlpm.d) = INT(SINGLE(_xlpm.fin) - SINGLE(_xlpm.inicio)), MIN(_xlpm.fin, SINGLE(_xlpm.dia) + AP170), SINGLE(_xlpm.dia) + AP170), _xlpm.tiempo, MAX(0, SINGLE(_xlpm.horaFin) - SINGLE(_xlpm.horaIni)), SINGLE(_xlpm.acum) + SINGLE(_xlpm.tiempo)))), TEXT(SINGLE(_xlpm.dias), "h:mm"))))</f>
        <v>5:00</v>
      </c>
      <c r="W170" t="str">
        <f>TEXT((N170+S170) - (N170+O170), "h:mm")</f>
        <v>5:23</v>
      </c>
      <c r="X170" t="str">
        <v>FALLA CONTROL M</v>
      </c>
      <c r="Y170" t="str">
        <v>Software / Actualización</v>
      </c>
      <c r="Z170" t="str">
        <v>Fallas con el Control M (servicio bloquedo)</v>
      </c>
      <c r="AA170" t="str">
        <v>Software / Actualización</v>
      </c>
      <c r="AB170" t="str">
        <v>NO</v>
      </c>
      <c r="AC170" t="str">
        <v>NO</v>
      </c>
      <c r="AD170" t="str">
        <v>NO</v>
      </c>
      <c r="AE170" t="str">
        <v>NO</v>
      </c>
      <c r="AF170" t="str">
        <v>INTERNO</v>
      </c>
      <c r="AG170" t="str">
        <v>NEGOCIO</v>
      </c>
      <c r="AH170" t="str">
        <v>Reinicio o/y inicio de servicios</v>
      </c>
      <c r="AK170" t="str">
        <v>Culminado 100%</v>
      </c>
      <c r="AN170" t="str">
        <v>Se reinicia el servicio y se solventa la falla</v>
      </c>
      <c r="AO170">
        <v>0.3333333333333333</v>
      </c>
      <c r="AP170">
        <v>0.875</v>
      </c>
    </row>
    <row r="171">
      <c r="A171">
        <v>834476</v>
      </c>
      <c r="B171" t="str">
        <f>VLOOKUP(G171,DetalleTiendas!A$2:S$1777,3,FALSE)</f>
        <v>SUPERMERCADOS</v>
      </c>
      <c r="C171" t="str">
        <f>VLOOKUP(G171,DetalleTiendas!A$2:S$1777,4,FALSE)</f>
        <v>EDS JUMBO</v>
      </c>
      <c r="D171" t="str">
        <f>VLOOKUP(G171,DetalleTiendas!A$2:S$1777,5,FALSE)</f>
        <v>BOGOTA</v>
      </c>
      <c r="E171" t="str">
        <v>Enlaces</v>
      </c>
      <c r="F171" t="str">
        <v>NO</v>
      </c>
      <c r="G171" t="str">
        <v>Z145 AV CIUDAD DE CALI</v>
      </c>
      <c r="I171" t="str">
        <v>Redes y Comunicaciones-NIVEL 2 - COL</v>
      </c>
      <c r="J171" t="str">
        <v>Guillermo Gutierrez</v>
      </c>
      <c r="K171" t="str">
        <v>CERRADO</v>
      </c>
      <c r="L171" t="str">
        <v>CERRADO</v>
      </c>
      <c r="M171" t="str">
        <v>MEDIA</v>
      </c>
      <c r="N171">
        <v>45519</v>
      </c>
      <c r="O171">
        <v>0.3611111111111111</v>
      </c>
      <c r="P171" t="str">
        <f>TEXT(N171,"MMMM")</f>
        <v>agosto</v>
      </c>
      <c r="Q171" t="str">
        <f>TEXT(N171,"aaaa")</f>
        <v>jueves</v>
      </c>
      <c r="R171">
        <v>45519</v>
      </c>
      <c r="S171">
        <v>0.3611111111111111</v>
      </c>
      <c r="T171">
        <v>0.625</v>
      </c>
      <c r="U171">
        <f>((R171+T171) - (N171+O171))*24*60</f>
        <v>380.0000000023283</v>
      </c>
      <c r="V171" t="str">
        <f>SINGLE(IF(N171 * O171 * R171 * T171 * AO171 * AP171 = 0, "", LET(_xlpm.inicio, N171 + O171, _xlpm.fin, R171 + T171, _xlpm.dias, REDUCE(0, SEQUENCE(1 + INT(SINGLE(_xlpm.fin) - SINGLE(_xlpm.inicio)), 1, 0, 1), LAMBDA(_xlpm.acum,_xlpm.d, LET(_xlpm.dia, TRUNC(SINGLE(_xlpm.inicio)) + SINGLE(_xlpm.d), _xlpm.horaIni, IF(SINGLE(_xlpm.d) = 0, MAX(_xlpm.inicio, SINGLE(_xlpm.dia) + AO171), SINGLE(_xlpm.dia) + AO171), _xlpm.horaFin, IF(SINGLE(_xlpm.d) = INT(SINGLE(_xlpm.fin) - SINGLE(_xlpm.inicio)), MIN(_xlpm.fin, SINGLE(_xlpm.dia) + AP171), SINGLE(_xlpm.dia) + AP171), _xlpm.tiempo, MAX(0, SINGLE(_xlpm.horaFin) - SINGLE(_xlpm.horaIni)), SINGLE(_xlpm.acum) + SINGLE(_xlpm.tiempo)))), TEXT(SINGLE(_xlpm.dias), "h:mm"))))</f>
        <v>6:20</v>
      </c>
      <c r="W171" t="str">
        <f>TEXT((N171+S171) - (N171+O171), "h:mm")</f>
        <v>0:00</v>
      </c>
      <c r="X171" t="str">
        <v>CAIDA ENLACES</v>
      </c>
      <c r="Y171" t="str">
        <v>Red / Enlace / Proveedor</v>
      </c>
      <c r="Z171" t="str">
        <v>Caida de enlaces proveedor Cirion</v>
      </c>
      <c r="AA171" t="str">
        <v>Proveedor - Red/Infraestructura</v>
      </c>
      <c r="AB171" t="str">
        <v>SI</v>
      </c>
      <c r="AC171" t="str">
        <v>NO</v>
      </c>
      <c r="AD171" t="str">
        <v>NO</v>
      </c>
      <c r="AE171" t="str">
        <v>NO</v>
      </c>
      <c r="AF171" t="str">
        <v>EXTERNO</v>
      </c>
      <c r="AG171" t="str">
        <v>PROVEEDOR</v>
      </c>
      <c r="AH171" t="str">
        <v>Ajuste por parte del Proveedor</v>
      </c>
      <c r="AK171" t="str">
        <v>Culminado 100%</v>
      </c>
      <c r="AN171" t="str">
        <v>Los proveedores trabajan y habilitan los enlaces</v>
      </c>
      <c r="AO171">
        <v>0.3333333333333333</v>
      </c>
      <c r="AP171">
        <v>0.875</v>
      </c>
    </row>
    <row r="172">
      <c r="A172">
        <v>908094</v>
      </c>
      <c r="B172" t="e">
        <f>VLOOKUP(G172,DetalleTiendas!A$2:S$1777,3,FALSE)</f>
        <v>#N/A</v>
      </c>
      <c r="C172" t="e">
        <f>VLOOKUP(G172,DetalleTiendas!A$2:S$1777,4,FALSE)</f>
        <v>#N/A</v>
      </c>
      <c r="D172" t="e">
        <f>VLOOKUP(G172,DetalleTiendas!A$2:S$1777,5,FALSE)</f>
        <v>#N/A</v>
      </c>
      <c r="E172" t="str">
        <v>POS</v>
      </c>
      <c r="F172" t="str">
        <v>SI</v>
      </c>
      <c r="G172" t="str">
        <v>M082 ATALAYAS;M322 METRO MERCADEFAM CABECERA</v>
      </c>
      <c r="I172" t="str">
        <v>Soporte_Onsite_REG_Oriente_SM_Colombia</v>
      </c>
      <c r="J172" t="str">
        <v>David Higuita</v>
      </c>
      <c r="K172" t="str">
        <v>CERRADO</v>
      </c>
      <c r="L172" t="str">
        <v>CERRADO</v>
      </c>
      <c r="M172" t="str">
        <v>ALTA</v>
      </c>
      <c r="N172">
        <v>45524</v>
      </c>
      <c r="O172">
        <v>0.3333333333333333</v>
      </c>
      <c r="P172" t="str">
        <f>TEXT(N172,"MMMM")</f>
        <v>agosto</v>
      </c>
      <c r="Q172" t="str">
        <f>TEXT(N172,"aaaa")</f>
        <v>martes</v>
      </c>
      <c r="R172">
        <v>45524</v>
      </c>
      <c r="S172">
        <v>0.3416666666666667</v>
      </c>
      <c r="T172">
        <v>0.40555555555555556</v>
      </c>
      <c r="U172">
        <f>((R172+T172) - (N172+O172))*24*60</f>
        <v>103.99999999324791</v>
      </c>
      <c r="V172" t="str">
        <f>SINGLE(IF(N172 * O172 * R172 * T172 * AO172 * AP172 = 0, "", LET(_xlpm.inicio, N172 + O172, _xlpm.fin, R172 + T172, _xlpm.dias, REDUCE(0, SEQUENCE(1 + INT(SINGLE(_xlpm.fin) - SINGLE(_xlpm.inicio)), 1, 0, 1), LAMBDA(_xlpm.acum,_xlpm.d, LET(_xlpm.dia, TRUNC(SINGLE(_xlpm.inicio)) + SINGLE(_xlpm.d), _xlpm.horaIni, IF(SINGLE(_xlpm.d) = 0, MAX(_xlpm.inicio, SINGLE(_xlpm.dia) + AO172), SINGLE(_xlpm.dia) + AO172), _xlpm.horaFin, IF(SINGLE(_xlpm.d) = INT(SINGLE(_xlpm.fin) - SINGLE(_xlpm.inicio)), MIN(_xlpm.fin, SINGLE(_xlpm.dia) + AP172), SINGLE(_xlpm.dia) + AP172), _xlpm.tiempo, MAX(0, SINGLE(_xlpm.horaFin) - SINGLE(_xlpm.horaIni)), SINGLE(_xlpm.acum) + SINGLE(_xlpm.tiempo)))), TEXT(SINGLE(_xlpm.dias), "h:mm"))))</f>
        <v>1:44</v>
      </c>
      <c r="W172" t="str">
        <f>TEXT((N172+S172) - (N172+O172), "h:mm")</f>
        <v>0:12</v>
      </c>
      <c r="X172" t="str">
        <v>FALLA EN LÍNEA DE CAJAS</v>
      </c>
      <c r="Y172" t="str">
        <v>Software / Actualización</v>
      </c>
      <c r="Z172" t="str">
        <v>Fallas con la linea de cajas (se reinicio de dispositivo)</v>
      </c>
      <c r="AA172" t="str">
        <v>Software / Actualización</v>
      </c>
      <c r="AB172" t="str">
        <v>NO</v>
      </c>
      <c r="AC172" t="str">
        <v>NO</v>
      </c>
      <c r="AD172" t="str">
        <v>NO</v>
      </c>
      <c r="AE172" t="str">
        <v>NO</v>
      </c>
      <c r="AF172" t="str">
        <v>INTERNO</v>
      </c>
      <c r="AG172" t="str">
        <v>SISTEMAS</v>
      </c>
      <c r="AH172" t="str">
        <v>reinicio equipos</v>
      </c>
      <c r="AK172" t="str">
        <v>Culminado 100%</v>
      </c>
      <c r="AN172" t="str">
        <v>Se resetea las caja y el servicio se reanuda.</v>
      </c>
      <c r="AO172">
        <v>0.3333333333333333</v>
      </c>
      <c r="AP172">
        <v>0.875</v>
      </c>
    </row>
    <row r="173">
      <c r="A173">
        <v>844461</v>
      </c>
      <c r="B173" t="str">
        <f>VLOOKUP(G173,DetalleTiendas!A$2:S$1777,3,FALSE)</f>
        <v>SUPERMERCADOS</v>
      </c>
      <c r="C173" t="str">
        <f>VLOOKUP(G173,DetalleTiendas!A$2:S$1777,4,FALSE)</f>
        <v>JUMBO</v>
      </c>
      <c r="D173" t="str">
        <f>VLOOKUP(G173,DetalleTiendas!A$2:S$1777,5,FALSE)</f>
        <v>COSTA</v>
      </c>
      <c r="E173" t="str">
        <v>Enlaces</v>
      </c>
      <c r="F173" t="str">
        <v>SI</v>
      </c>
      <c r="G173" t="str">
        <v>J045 AV DEL FERROCARRIL SANTA MARTA</v>
      </c>
      <c r="I173" t="str">
        <v>Redes y Comunicaciones-NIVEL 2 - COL</v>
      </c>
      <c r="J173" t="str">
        <v>Guillermo Gutierrez</v>
      </c>
      <c r="K173" t="str">
        <v>CERRADO</v>
      </c>
      <c r="L173" t="str">
        <v>CERRADO</v>
      </c>
      <c r="M173" t="str">
        <v>ALTA</v>
      </c>
      <c r="N173">
        <v>45525</v>
      </c>
      <c r="O173">
        <v>0.3888888888888889</v>
      </c>
      <c r="P173" t="str">
        <f>TEXT(N173,"MMMM")</f>
        <v>agosto</v>
      </c>
      <c r="Q173" t="str">
        <f>TEXT(N173,"aaaa")</f>
        <v>miércoles</v>
      </c>
      <c r="R173">
        <v>45525</v>
      </c>
      <c r="S173">
        <v>0.4097222222222222</v>
      </c>
      <c r="T173">
        <v>0.4375</v>
      </c>
      <c r="U173">
        <f>((R173+T173) - (N173+O173))*24*60</f>
        <v>69.9999999976717</v>
      </c>
      <c r="V173" t="str">
        <f>SINGLE(IF(N173 * O173 * R173 * T173 * AO173 * AP173 = 0, "", LET(_xlpm.inicio, N173 + O173, _xlpm.fin, R173 + T173, _xlpm.dias, REDUCE(0, SEQUENCE(1 + INT(SINGLE(_xlpm.fin) - SINGLE(_xlpm.inicio)), 1, 0, 1), LAMBDA(_xlpm.acum,_xlpm.d, LET(_xlpm.dia, TRUNC(SINGLE(_xlpm.inicio)) + SINGLE(_xlpm.d), _xlpm.horaIni, IF(SINGLE(_xlpm.d) = 0, MAX(_xlpm.inicio, SINGLE(_xlpm.dia) + AO173), SINGLE(_xlpm.dia) + AO173), _xlpm.horaFin, IF(SINGLE(_xlpm.d) = INT(SINGLE(_xlpm.fin) - SINGLE(_xlpm.inicio)), MIN(_xlpm.fin, SINGLE(_xlpm.dia) + AP173), SINGLE(_xlpm.dia) + AP173), _xlpm.tiempo, MAX(0, SINGLE(_xlpm.horaFin) - SINGLE(_xlpm.horaIni)), SINGLE(_xlpm.acum) + SINGLE(_xlpm.tiempo)))), TEXT(SINGLE(_xlpm.dias), "h:mm"))))</f>
        <v>1:10</v>
      </c>
      <c r="W173" t="str">
        <f>TEXT((N173+S173) - (N173+O173), "h:mm")</f>
        <v>0:30</v>
      </c>
      <c r="X173" t="str">
        <v>LENTITUD EN LAS POS</v>
      </c>
      <c r="Y173" t="str">
        <v>Red / Enlace / Proveedor</v>
      </c>
      <c r="Z173" t="str">
        <v>Degradacion Canal MTU</v>
      </c>
      <c r="AA173" t="str">
        <v>Proveedor - Red/Infraestructura</v>
      </c>
      <c r="AB173" t="str">
        <v>SI</v>
      </c>
      <c r="AC173" t="str">
        <v>NO</v>
      </c>
      <c r="AD173" t="str">
        <v>NO</v>
      </c>
      <c r="AE173" t="str">
        <v>NO</v>
      </c>
      <c r="AF173" t="str">
        <v>INTERNO</v>
      </c>
      <c r="AG173" t="str">
        <v>SISTEMAS</v>
      </c>
      <c r="AH173" t="str">
        <v>Ajuste por parte del Proveedor</v>
      </c>
      <c r="AK173" t="str">
        <v>Culminado 100%</v>
      </c>
      <c r="AN173" t="str">
        <v>Se habilita enlace de backup se restaura servicio.</v>
      </c>
      <c r="AO173">
        <v>0.3333333333333333</v>
      </c>
      <c r="AP173">
        <v>0.875</v>
      </c>
    </row>
    <row r="174">
      <c r="A174">
        <v>844508</v>
      </c>
      <c r="B174" t="str">
        <f>VLOOKUP(G174,DetalleTiendas!A$2:S$1777,3,FALSE)</f>
        <v>SUPERMERCADOS</v>
      </c>
      <c r="C174" t="str">
        <f>VLOOKUP(G174,DetalleTiendas!A$2:S$1777,4,FALSE)</f>
        <v>JUMBO</v>
      </c>
      <c r="D174" t="str">
        <f>VLOOKUP(G174,DetalleTiendas!A$2:S$1777,5,FALSE)</f>
        <v>BOGOTA</v>
      </c>
      <c r="E174" t="str">
        <v>POS</v>
      </c>
      <c r="F174" t="str">
        <v>SI</v>
      </c>
      <c r="G174" t="str">
        <v>J018 AUTOPISTA SUR</v>
      </c>
      <c r="I174" t="str">
        <v>Aplicaciones_POS_ARS_Colombia</v>
      </c>
      <c r="J174" t="str">
        <v>Luis Alejandro Medina</v>
      </c>
      <c r="K174" t="str">
        <v>CERRADO</v>
      </c>
      <c r="L174" t="str">
        <v>CERRADO</v>
      </c>
      <c r="M174" t="str">
        <v>MEDIA</v>
      </c>
      <c r="N174">
        <v>45526</v>
      </c>
      <c r="O174">
        <v>0.3333333333333333</v>
      </c>
      <c r="P174" t="str">
        <f>TEXT(N174,"MMMM")</f>
        <v>agosto</v>
      </c>
      <c r="Q174" t="str">
        <f>TEXT(N174,"aaaa")</f>
        <v>jueves</v>
      </c>
      <c r="R174">
        <v>45526</v>
      </c>
      <c r="S174">
        <v>0.3854166666666667</v>
      </c>
      <c r="T174">
        <v>0.4166666666666667</v>
      </c>
      <c r="U174">
        <f>((R174+T174) - (N174+O174))*24*60</f>
        <v>119.99999999301508</v>
      </c>
      <c r="V174" t="str">
        <f>SINGLE(IF(N174 * O174 * R174 * T174 * AO174 * AP174 = 0, "", LET(_xlpm.inicio, N174 + O174, _xlpm.fin, R174 + T174, _xlpm.dias, REDUCE(0, SEQUENCE(1 + INT(SINGLE(_xlpm.fin) - SINGLE(_xlpm.inicio)), 1, 0, 1), LAMBDA(_xlpm.acum,_xlpm.d, LET(_xlpm.dia, TRUNC(SINGLE(_xlpm.inicio)) + SINGLE(_xlpm.d), _xlpm.horaIni, IF(SINGLE(_xlpm.d) = 0, MAX(_xlpm.inicio, SINGLE(_xlpm.dia) + AO174), SINGLE(_xlpm.dia) + AO174), _xlpm.horaFin, IF(SINGLE(_xlpm.d) = INT(SINGLE(_xlpm.fin) - SINGLE(_xlpm.inicio)), MIN(_xlpm.fin, SINGLE(_xlpm.dia) + AP174), SINGLE(_xlpm.dia) + AP174), _xlpm.tiempo, MAX(0, SINGLE(_xlpm.horaFin) - SINGLE(_xlpm.horaIni)), SINGLE(_xlpm.acum) + SINGLE(_xlpm.tiempo)))), TEXT(SINGLE(_xlpm.dias), "h:mm"))))</f>
        <v>2:00</v>
      </c>
      <c r="W174" t="str">
        <f>TEXT((N174+S174) - (N174+O174), "h:mm")</f>
        <v>1:15</v>
      </c>
      <c r="X174" t="str">
        <v>NOVEDAD CON EL CIERRE</v>
      </c>
      <c r="Y174" t="str">
        <v>Software / Actualización</v>
      </c>
      <c r="Z174" t="str">
        <v>Fallas con el cierre de la tienda (actualización de archivo base)</v>
      </c>
      <c r="AA174" t="str">
        <v>Software / Actualización</v>
      </c>
      <c r="AB174" t="str">
        <v>NO</v>
      </c>
      <c r="AC174" t="str">
        <v>NO</v>
      </c>
      <c r="AD174" t="str">
        <v>NO</v>
      </c>
      <c r="AE174" t="str">
        <v>NO</v>
      </c>
      <c r="AF174" t="str">
        <v>INTERNO</v>
      </c>
      <c r="AG174" t="str">
        <v>SISTEMAS</v>
      </c>
      <c r="AH174" t="str">
        <v>Mejora Actualizacion Sistema</v>
      </c>
      <c r="AK174" t="str">
        <v>Culminado 100%</v>
      </c>
      <c r="AN174" t="str">
        <v>Se realiza configuración de nuevo archivo debido a la migración</v>
      </c>
      <c r="AO174">
        <v>0.3333333333333333</v>
      </c>
      <c r="AP174">
        <v>0.875</v>
      </c>
    </row>
    <row r="175">
      <c r="A175">
        <v>845469</v>
      </c>
      <c r="B175" t="str">
        <f>VLOOKUP(G175,DetalleTiendas!A$2:S$1777,3,FALSE)</f>
        <v>SUPERMERCADOS</v>
      </c>
      <c r="C175" t="str">
        <f>VLOOKUP(G175,DetalleTiendas!A$2:S$1777,4,FALSE)</f>
        <v>JUMBO</v>
      </c>
      <c r="D175" t="str">
        <f>VLOOKUP(G175,DetalleTiendas!A$2:S$1777,5,FALSE)</f>
        <v>BOGOTA</v>
      </c>
      <c r="E175" t="str">
        <v>Fidelidad</v>
      </c>
      <c r="F175" t="str">
        <v>NO</v>
      </c>
      <c r="G175" t="str">
        <v>J018 AUTOPISTA SUR</v>
      </c>
      <c r="I175" t="str">
        <v>SC_Fidelidad</v>
      </c>
      <c r="J175" t="str">
        <v>Carlos Casilimas</v>
      </c>
      <c r="K175" t="str">
        <v>CERRADO</v>
      </c>
      <c r="L175" t="str">
        <v>CERRADO</v>
      </c>
      <c r="M175" t="str">
        <v>MEDIA</v>
      </c>
      <c r="N175">
        <v>45526</v>
      </c>
      <c r="O175">
        <v>0.6666666666666666</v>
      </c>
      <c r="P175" t="str">
        <f>TEXT(N175,"MMMM")</f>
        <v>agosto</v>
      </c>
      <c r="Q175" t="str">
        <f>TEXT(N175,"aaaa")</f>
        <v>jueves</v>
      </c>
      <c r="R175">
        <v>45526</v>
      </c>
      <c r="S175">
        <v>0.6972222222222222</v>
      </c>
      <c r="T175">
        <v>0.7083333333333334</v>
      </c>
      <c r="U175">
        <f>((R175+T175) - (N175+O175))*24*60</f>
        <v>60.00000000698492</v>
      </c>
      <c r="V175" t="str">
        <f>SINGLE(IF(N175 * O175 * R175 * T175 * AO175 * AP175 = 0, "", LET(_xlpm.inicio, N175 + O175, _xlpm.fin, R175 + T175, _xlpm.dias, REDUCE(0, SEQUENCE(1 + INT(SINGLE(_xlpm.fin) - SINGLE(_xlpm.inicio)), 1, 0, 1), LAMBDA(_xlpm.acum,_xlpm.d, LET(_xlpm.dia, TRUNC(SINGLE(_xlpm.inicio)) + SINGLE(_xlpm.d), _xlpm.horaIni, IF(SINGLE(_xlpm.d) = 0, MAX(_xlpm.inicio, SINGLE(_xlpm.dia) + AO175), SINGLE(_xlpm.dia) + AO175), _xlpm.horaFin, IF(SINGLE(_xlpm.d) = INT(SINGLE(_xlpm.fin) - SINGLE(_xlpm.inicio)), MIN(_xlpm.fin, SINGLE(_xlpm.dia) + AP175), SINGLE(_xlpm.dia) + AP175), _xlpm.tiempo, MAX(0, SINGLE(_xlpm.horaFin) - SINGLE(_xlpm.horaIni)), SINGLE(_xlpm.acum) + SINGLE(_xlpm.tiempo)))), TEXT(SINGLE(_xlpm.dias), "h:mm"))))</f>
        <v>1:00</v>
      </c>
      <c r="W175" t="str">
        <f>TEXT((N175+S175) - (N175+O175), "h:mm")</f>
        <v>0:44</v>
      </c>
      <c r="X175" t="str">
        <v>ERROR AL MOMENTO DE BUSCAR CLIENTES</v>
      </c>
      <c r="Y175" t="str">
        <v>Software / Actualización</v>
      </c>
      <c r="Z175" t="str">
        <v>Problema Sitio Web (bloqueo seguridad)</v>
      </c>
      <c r="AA175" t="str">
        <v>Software / Actualización</v>
      </c>
      <c r="AB175" t="str">
        <v>NO</v>
      </c>
      <c r="AC175" t="str">
        <v>NO</v>
      </c>
      <c r="AD175" t="str">
        <v>NO</v>
      </c>
      <c r="AE175" t="str">
        <v>NO</v>
      </c>
      <c r="AF175" t="str">
        <v xml:space="preserve">INTERNO </v>
      </c>
      <c r="AG175" t="str">
        <v>SISTEMAS</v>
      </c>
      <c r="AH175" t="str">
        <v>Regulación de seguridad debido a que la pagina estaba denunciada como dominio en lista negra</v>
      </c>
      <c r="AK175" t="str">
        <v>Culminado 100%</v>
      </c>
      <c r="AN175" t="str">
        <v>Se genera un bloque  de la página; dado que aparacia reportada.</v>
      </c>
      <c r="AO175">
        <v>0.3333333333333333</v>
      </c>
      <c r="AP175">
        <v>0.875</v>
      </c>
    </row>
    <row r="176">
      <c r="A176">
        <v>845033</v>
      </c>
      <c r="B176" t="str">
        <f>VLOOKUP(G176,DetalleTiendas!A$2:S$1777,3,FALSE)</f>
        <v>SUPERMERCADOS</v>
      </c>
      <c r="C176" t="str">
        <f>VLOOKUP(G176,DetalleTiendas!A$2:S$1777,4,FALSE)</f>
        <v>JUMBO</v>
      </c>
      <c r="D176" t="str">
        <f>VLOOKUP(G176,DetalleTiendas!A$2:S$1777,5,FALSE)</f>
        <v>BOGOTA</v>
      </c>
      <c r="E176" t="str">
        <v>POS</v>
      </c>
      <c r="F176" t="str">
        <v>SI</v>
      </c>
      <c r="G176" t="str">
        <v>J019 SANTA ANA</v>
      </c>
      <c r="I176" t="str">
        <v>Mesas Epecializadas Colombia</v>
      </c>
      <c r="J176" t="str">
        <v>Farutt Reyes</v>
      </c>
      <c r="K176" t="str">
        <v>CERRADO</v>
      </c>
      <c r="L176" t="str">
        <v>CERRADO</v>
      </c>
      <c r="M176" t="str">
        <v>MEDIA</v>
      </c>
      <c r="N176">
        <v>45526</v>
      </c>
      <c r="O176">
        <v>0.3333333333333333</v>
      </c>
      <c r="P176" t="str">
        <f>TEXT(N176,"MMMM")</f>
        <v>agosto</v>
      </c>
      <c r="Q176" t="str">
        <f>TEXT(N176,"aaaa")</f>
        <v>jueves</v>
      </c>
      <c r="R176">
        <v>45526</v>
      </c>
      <c r="S176">
        <v>0.34375</v>
      </c>
      <c r="T176">
        <v>0.375</v>
      </c>
      <c r="U176">
        <f>((R176+T176) - (N176+O176))*24*60</f>
        <v>59.99999999650754</v>
      </c>
      <c r="V176" t="str">
        <f>SINGLE(IF(N176 * O176 * R176 * T176 * AO176 * AP176 = 0, "", LET(_xlpm.inicio, N176 + O176, _xlpm.fin, R176 + T176, _xlpm.dias, REDUCE(0, SEQUENCE(1 + INT(SINGLE(_xlpm.fin) - SINGLE(_xlpm.inicio)), 1, 0, 1), LAMBDA(_xlpm.acum,_xlpm.d, LET(_xlpm.dia, TRUNC(SINGLE(_xlpm.inicio)) + SINGLE(_xlpm.d), _xlpm.horaIni, IF(SINGLE(_xlpm.d) = 0, MAX(_xlpm.inicio, SINGLE(_xlpm.dia) + AO176), SINGLE(_xlpm.dia) + AO176), _xlpm.horaFin, IF(SINGLE(_xlpm.d) = INT(SINGLE(_xlpm.fin) - SINGLE(_xlpm.inicio)), MIN(_xlpm.fin, SINGLE(_xlpm.dia) + AP176), SINGLE(_xlpm.dia) + AP176), _xlpm.tiempo, MAX(0, SINGLE(_xlpm.horaFin) - SINGLE(_xlpm.horaIni)), SINGLE(_xlpm.acum) + SINGLE(_xlpm.tiempo)))), TEXT(SINGLE(_xlpm.dias), "h:mm"))))</f>
        <v>1:00</v>
      </c>
      <c r="W176" t="str">
        <f>TEXT((N176+S176) - (N176+O176), "h:mm")</f>
        <v>0:15</v>
      </c>
      <c r="X176" t="str">
        <v>FALLAS CON EL SERVIDOR ARS (BLOQUEO)</v>
      </c>
      <c r="Y176" t="str">
        <v>Servidores / Infraestructura</v>
      </c>
      <c r="Z176" t="str">
        <v>Fallas en las cajas (fallas con la toma corriente)</v>
      </c>
      <c r="AA176" t="str">
        <v>Parametrizacion en curso</v>
      </c>
      <c r="AB176" t="str">
        <v>NO</v>
      </c>
      <c r="AC176" t="str">
        <v>NO</v>
      </c>
      <c r="AD176" t="str">
        <v>NO</v>
      </c>
      <c r="AE176" t="str">
        <v>NO</v>
      </c>
      <c r="AF176" t="str">
        <v>INTERNO</v>
      </c>
      <c r="AG176" t="str">
        <v>SISTEMAS</v>
      </c>
      <c r="AH176" t="str">
        <v>Reinicio o/y inicio de servicios</v>
      </c>
      <c r="AK176" t="str">
        <v>Culminado 100%</v>
      </c>
      <c r="AN176" t="str">
        <v>Se reinicia el servicio y se levanta el servicio.</v>
      </c>
      <c r="AO176">
        <v>0.3333333333333333</v>
      </c>
      <c r="AP176">
        <v>0.875</v>
      </c>
    </row>
    <row r="177">
      <c r="A177">
        <v>845105</v>
      </c>
      <c r="B177" t="str">
        <f>VLOOKUP(G177,DetalleTiendas!A$2:S$1777,3,FALSE)</f>
        <v>SUPERMERCADOS</v>
      </c>
      <c r="C177" t="str">
        <f>VLOOKUP(G177,DetalleTiendas!A$2:S$1777,4,FALSE)</f>
        <v>JUMBO</v>
      </c>
      <c r="D177" t="str">
        <f>VLOOKUP(G177,DetalleTiendas!A$2:S$1777,5,FALSE)</f>
        <v>BOGOTA</v>
      </c>
      <c r="E177" t="str">
        <v>POS</v>
      </c>
      <c r="F177" t="str">
        <v>SI</v>
      </c>
      <c r="G177" t="str">
        <v>J193 PLAZA CENTRAL</v>
      </c>
      <c r="I177" t="str">
        <v>Mesas Epecializadas Colombia</v>
      </c>
      <c r="J177" t="str">
        <v>Farutt Reyes</v>
      </c>
      <c r="K177" t="str">
        <v>CERRADO</v>
      </c>
      <c r="L177" t="str">
        <v>CERRADO</v>
      </c>
      <c r="M177" t="str">
        <v>MEDIA</v>
      </c>
      <c r="N177">
        <v>45526</v>
      </c>
      <c r="O177">
        <v>0.3402777777777778</v>
      </c>
      <c r="P177" t="str">
        <f>TEXT(N177,"MMMM")</f>
        <v>agosto</v>
      </c>
      <c r="Q177" t="str">
        <f>TEXT(N177,"aaaa")</f>
        <v>jueves</v>
      </c>
      <c r="R177">
        <v>45526</v>
      </c>
      <c r="S177">
        <v>0.3472222222222222</v>
      </c>
      <c r="T177">
        <v>0.375</v>
      </c>
      <c r="U177">
        <f>((R177+T177) - (N177+O177))*24*60</f>
        <v>49.99999999534339</v>
      </c>
      <c r="V177" t="str">
        <f>SINGLE(IF(N177 * O177 * R177 * T177 * AO177 * AP177 = 0, "", LET(_xlpm.inicio, N177 + O177, _xlpm.fin, R177 + T177, _xlpm.dias, REDUCE(0, SEQUENCE(1 + INT(SINGLE(_xlpm.fin) - SINGLE(_xlpm.inicio)), 1, 0, 1), LAMBDA(_xlpm.acum,_xlpm.d, LET(_xlpm.dia, TRUNC(SINGLE(_xlpm.inicio)) + SINGLE(_xlpm.d), _xlpm.horaIni, IF(SINGLE(_xlpm.d) = 0, MAX(_xlpm.inicio, SINGLE(_xlpm.dia) + AO177), SINGLE(_xlpm.dia) + AO177), _xlpm.horaFin, IF(SINGLE(_xlpm.d) = INT(SINGLE(_xlpm.fin) - SINGLE(_xlpm.inicio)), MIN(_xlpm.fin, SINGLE(_xlpm.dia) + AP177), SINGLE(_xlpm.dia) + AP177), _xlpm.tiempo, MAX(0, SINGLE(_xlpm.horaFin) - SINGLE(_xlpm.horaIni)), SINGLE(_xlpm.acum) + SINGLE(_xlpm.tiempo)))), TEXT(SINGLE(_xlpm.dias), "h:mm"))))</f>
        <v>0:50</v>
      </c>
      <c r="W177" t="str">
        <f>TEXT((N177+S177) - (N177+O177), "h:mm")</f>
        <v>0:10</v>
      </c>
      <c r="X177" t="str">
        <v>BLOQUEO POS</v>
      </c>
      <c r="Y177" t="str">
        <v>Software / Actualización</v>
      </c>
      <c r="Z177" t="str">
        <v>Fallas con la resolución fiscal (archivos no actualizados)</v>
      </c>
      <c r="AA177" t="str">
        <v>Software / Actualización</v>
      </c>
      <c r="AB177" t="str">
        <v>NO</v>
      </c>
      <c r="AC177" t="str">
        <v>NO</v>
      </c>
      <c r="AD177" t="str">
        <v>NO</v>
      </c>
      <c r="AE177" t="str">
        <v>NO</v>
      </c>
      <c r="AF177" t="str">
        <v>INTERNO</v>
      </c>
      <c r="AG177" t="str">
        <v>SISTEMAS</v>
      </c>
      <c r="AH177" t="str">
        <v>Mejora Actualizacion Sistema</v>
      </c>
      <c r="AK177" t="str">
        <v>Culminado 100%</v>
      </c>
      <c r="AN177" t="str">
        <v>Se realiza la configuración de los archivos que se afectaron</v>
      </c>
      <c r="AO177">
        <v>0.3333333333333333</v>
      </c>
      <c r="AP177">
        <v>0.875</v>
      </c>
    </row>
    <row r="178">
      <c r="A178">
        <v>908130</v>
      </c>
      <c r="B178" t="str">
        <f>VLOOKUP(G178,DetalleTiendas!A$2:S$1777,3,FALSE)</f>
        <v>SUPERMERCADOS</v>
      </c>
      <c r="C178" t="str">
        <f>VLOOKUP(G178,DetalleTiendas!A$2:S$1777,4,FALSE)</f>
        <v>METRO</v>
      </c>
      <c r="D178" t="str">
        <f>VLOOKUP(G178,DetalleTiendas!A$2:S$1777,5,FALSE)</f>
        <v>BOGOTA</v>
      </c>
      <c r="E178" t="str">
        <v>POS</v>
      </c>
      <c r="F178" t="str">
        <v>SI</v>
      </c>
      <c r="G178" t="str">
        <v>M077 ZIPAQUIRA</v>
      </c>
      <c r="I178" t="str">
        <v>Mesas Epecializadas Colombia</v>
      </c>
      <c r="J178" t="str">
        <v>Farutt Reyes</v>
      </c>
      <c r="K178" t="str">
        <v>CERRADO</v>
      </c>
      <c r="L178" t="str">
        <v>CERRADO</v>
      </c>
      <c r="M178" t="str">
        <v>MEDIA</v>
      </c>
      <c r="N178">
        <v>45527</v>
      </c>
      <c r="O178">
        <v>0.3125</v>
      </c>
      <c r="P178" t="str">
        <f>TEXT(N178,"MMMM")</f>
        <v>agosto</v>
      </c>
      <c r="Q178" t="str">
        <f>TEXT(N178,"aaaa")</f>
        <v>viernes</v>
      </c>
      <c r="R178">
        <v>45527</v>
      </c>
      <c r="S178">
        <v>0.3298611111111111</v>
      </c>
      <c r="T178">
        <v>0.3388888888888889</v>
      </c>
      <c r="U178">
        <f>((R178+T178) - (N178+O178))*24*60</f>
        <v>37.999999998137355</v>
      </c>
      <c r="V178" t="str">
        <f>SINGLE(IF(N178 * O178 * R178 * T178 * AO178 * AP178 = 0, "", LET(_xlpm.inicio, N178 + O178, _xlpm.fin, R178 + T178, _xlpm.dias, REDUCE(0, SEQUENCE(1 + INT(SINGLE(_xlpm.fin) - SINGLE(_xlpm.inicio)), 1, 0, 1), LAMBDA(_xlpm.acum,_xlpm.d, LET(_xlpm.dia, TRUNC(SINGLE(_xlpm.inicio)) + SINGLE(_xlpm.d), _xlpm.horaIni, IF(SINGLE(_xlpm.d) = 0, MAX(_xlpm.inicio, SINGLE(_xlpm.dia) + AO178), SINGLE(_xlpm.dia) + AO178), _xlpm.horaFin, IF(SINGLE(_xlpm.d) = INT(SINGLE(_xlpm.fin) - SINGLE(_xlpm.inicio)), MIN(_xlpm.fin, SINGLE(_xlpm.dia) + AP178), SINGLE(_xlpm.dia) + AP178), _xlpm.tiempo, MAX(0, SINGLE(_xlpm.horaFin) - SINGLE(_xlpm.horaIni)), SINGLE(_xlpm.acum) + SINGLE(_xlpm.tiempo)))), TEXT(SINGLE(_xlpm.dias), "h:mm"))))</f>
        <v>0:08</v>
      </c>
      <c r="W178" t="str">
        <f>TEXT((N178+S178) - (N178+O178), "h:mm")</f>
        <v>0:25</v>
      </c>
      <c r="X178" t="str">
        <v>FALLAS CON EL SERVIDOR ARS (BLOQUEO)</v>
      </c>
      <c r="Y178" t="str">
        <v>Software / Actualización</v>
      </c>
      <c r="Z178" t="str">
        <v>Fallas en las cajas (servidor bloqueado)</v>
      </c>
      <c r="AA178" t="str">
        <v>Software / Actualización</v>
      </c>
      <c r="AB178" t="str">
        <v>NO</v>
      </c>
      <c r="AC178" t="str">
        <v>NO</v>
      </c>
      <c r="AD178" t="str">
        <v>NO</v>
      </c>
      <c r="AE178" t="str">
        <v>NO</v>
      </c>
      <c r="AF178" t="str">
        <v>INTERNO</v>
      </c>
      <c r="AG178" t="str">
        <v>SISTEMAS</v>
      </c>
      <c r="AH178" t="str">
        <v>Reinicio o/y inicio de servicios</v>
      </c>
      <c r="AK178" t="str">
        <v>Culminado 100%</v>
      </c>
      <c r="AN178" t="str">
        <v>Se reinicia el servicio y se levanta el servicio.</v>
      </c>
      <c r="AO178">
        <v>0.3333333333333333</v>
      </c>
      <c r="AP178">
        <v>0.875</v>
      </c>
    </row>
    <row r="179" xml:space="preserve">
      <c r="A179">
        <v>850471</v>
      </c>
      <c r="B179" t="str">
        <f>VLOOKUP(G179,DetalleTiendas!A$2:S$1777,3,FALSE)</f>
        <v>PAIS</v>
      </c>
      <c r="C179" t="str">
        <f>VLOOKUP(G179,DetalleTiendas!A$2:S$1777,4,FALSE)</f>
        <v>PAIS</v>
      </c>
      <c r="D179" t="str">
        <f>VLOOKUP(G179,DetalleTiendas!A$2:S$1777,5,FALSE)</f>
        <v>PAIS</v>
      </c>
      <c r="E179" t="str">
        <v>Impresora</v>
      </c>
      <c r="F179" t="str">
        <v>NO</v>
      </c>
      <c r="G179" t="str">
        <v>PAIS</v>
      </c>
      <c r="I179" t="str">
        <v>Soporte de Campo_Lexmark_Colombia</v>
      </c>
      <c r="J179" t="str">
        <v>Fredy Giovanny Ortiz</v>
      </c>
      <c r="K179" t="str">
        <v>CERRADO</v>
      </c>
      <c r="L179" t="str">
        <v>CERRADO</v>
      </c>
      <c r="M179" t="str">
        <v>ALTA</v>
      </c>
      <c r="N179">
        <v>45529</v>
      </c>
      <c r="O179">
        <v>0.6666666666666666</v>
      </c>
      <c r="P179" t="str">
        <f>TEXT(N179,"MMMM")</f>
        <v>agosto</v>
      </c>
      <c r="Q179" t="str">
        <f>TEXT(N179,"aaaa")</f>
        <v>domingo</v>
      </c>
      <c r="R179">
        <v>45530</v>
      </c>
      <c r="S179">
        <v>0.6875</v>
      </c>
      <c r="T179">
        <v>0.7423611111111111</v>
      </c>
      <c r="U179">
        <f>((R179+T179) - (N179+O179))*24*60</f>
        <v>1548.9999999990687</v>
      </c>
      <c r="V179" t="str">
        <f>SINGLE(IF(N179 * O179 * R179 * T179 * AO179 * AP179 = 0, "", LET(_xlpm.inicio, N179 + O179, _xlpm.fin, R179 + T179, _xlpm.dias, REDUCE(0, SEQUENCE(1 + INT(SINGLE(_xlpm.fin) - SINGLE(_xlpm.inicio)), 1, 0, 1), LAMBDA(_xlpm.acum,_xlpm.d, LET(_xlpm.dia, TRUNC(SINGLE(_xlpm.inicio)) + SINGLE(_xlpm.d), _xlpm.horaIni, IF(SINGLE(_xlpm.d) = 0, MAX(_xlpm.inicio, SINGLE(_xlpm.dia) + AO179), SINGLE(_xlpm.dia) + AO179), _xlpm.horaFin, IF(SINGLE(_xlpm.d) = INT(SINGLE(_xlpm.fin) - SINGLE(_xlpm.inicio)), MIN(_xlpm.fin, SINGLE(_xlpm.dia) + AP179), SINGLE(_xlpm.dia) + AP179), _xlpm.tiempo, MAX(0, SINGLE(_xlpm.horaFin) - SINGLE(_xlpm.horaIni)), SINGLE(_xlpm.acum) + SINGLE(_xlpm.tiempo)))), TEXT(SINGLE(_xlpm.dias), "h:mm"))))</f>
        <v>14:49</v>
      </c>
      <c r="W179" t="str">
        <f>TEXT((N179+S179) - (N179+O179), "h:mm")</f>
        <v>0:30</v>
      </c>
      <c r="X179" t="str">
        <v>FALLAS CON EL SERVIDOR ARS (BLOQUEO)</v>
      </c>
      <c r="Y179" t="str">
        <v>Servidores / Infraestructura</v>
      </c>
      <c r="Z179" t="str">
        <v>Fallas con el servidor de impresión</v>
      </c>
      <c r="AA179" t="str">
        <v>Proveedor - Red/Infraestructura</v>
      </c>
      <c r="AB179" t="str">
        <v>NO</v>
      </c>
      <c r="AC179" t="str">
        <v>NO</v>
      </c>
      <c r="AD179" t="str">
        <v>NO</v>
      </c>
      <c r="AE179" t="str">
        <v>NO</v>
      </c>
      <c r="AF179" t="str">
        <v>EXTERNO</v>
      </c>
      <c r="AG179" t="str">
        <v>PROVEEDOR</v>
      </c>
      <c r="AH179" t="str">
        <v>reinicio equipos</v>
      </c>
      <c r="AK179" t="str">
        <v>Culminado 100%</v>
      </c>
      <c r="AN179" t="str" xml:space="preserve">
        <v xml:space="preserve">📌 INFORME DE REUNIÓN SALA DE CRISIS:_x000d_
🛠️ Seguimiento a falla crítica en tienda – RS Server_x000d_
📅 Fecha: 8 de julio de 2025_x000d_
⏰ Duración: 1h 35 min_x000d_
👥 Participantes destacados: Jonathan Pardo, Juan Daniel Rodríguez, Jhonny Lizcano, Farutt Reyes, David Zambrano, Oscar Ramírez, Martín Sandoval, Carlos Escobar, Jhon Narváez, Javier Sandoval, Juan Fernando Castro, entre otros._x000d_
_x000d_
🔍 Temas tratados_x000d_
🧩 Naturaleza del incidente_x000d_
Se identificó una pérdida de servicios asociada al RS Server en una tienda, lo cual afectó procesos operativos clave como cierres y sincronización de cajas._x000d_
_x000d_
La tienda estuvo fuera de línea parcialmente, pero no se interrumpió la venta, ya que las cajas operaron en modo offline._x000d_
_x000d_
⚠️ Causa preliminar_x000d_
El servicio RS no levantó por ausencia de un directorio requerido._x000d_
_x000d_
Se sospecha que un proceso automático o ejecución de un comando (desde la IP .248 de Jumbo La Mesa) habría borrado dicha carpeta._x000d_
_x000d_
Se planteó la necesidad de validar con auditoría las cámaras, ya que se identificó una posible anomalía desde las 6:14 a. m. (pantallas congeladas)._x000d_
_x000d_
🛠️ Acciones realizadas_x000d_
Se reestablecieron los servicios, se hicieron cierres manuales y se validó el estado de las cajas._x000d_
_x000d_
A las 8:00 a. m., la tienda abrió normalmente y los clientes pudieron comprar._x000d_
_x000d_
Se levantó el IM para análisis por parte del equipo de Mesas._x000d_
_x000d_
🧪 Análisis forense y discusión_x000d_
Se enfatizó la importancia de determinar la causa raíz real, no solo mitigar._x000d_
_x000d_
Se mencionó que situaciones similares han ocurrido anteriormente (borrado de base de datos, directorios y servicios en tiendas como Calle 80 y Plaza Central)._x000d_
_x000d_
Martín Sandoval fue enfático en que si no se determina la causa con claridad, el problema se repetirá._x000d_
_x000d_
📊 Evaluación del impacto_x000d_
No hubo pérdida de ventas ni afectación al cliente directo._x000d_
_x000d_
Se definió que la prioridad del incidente es media, aunque hubo discusión sobre si debía ser alta por la criticidad del servicio afectado._x000d_
_x000d_
No se generaron PQRs ni reclamos de clientes._x000d_
_x000d_
📌 Conclusiones y compromisos_x000d_
El incidente fue solucionado en el momento._x000d_
_x000d_
Se realizará una sesión de post-incidente, donde se consolidará:_x000d_
_x000d_
Auditoría de accesos al servidor._x000d_
_x000d_
Revisión de cámaras._x000d_
_x000d_
Validación de comandos ejecutados en servidores._x000d_
_x000d_
Plan de acción para evitar recurrencia._x000d_
_x000d_
Jonathan consolidará todo lo hablado como insumo para el post-incidente.</v>
      </c>
      <c r="AO179">
        <v>0.3333333333333333</v>
      </c>
      <c r="AP179">
        <v>0.875</v>
      </c>
    </row>
    <row r="180">
      <c r="A180">
        <v>850409</v>
      </c>
      <c r="B180" t="str">
        <f>VLOOKUP(G180,DetalleTiendas!A$2:S$1777,3,FALSE)</f>
        <v>SUPERMERCADOS</v>
      </c>
      <c r="C180" t="str">
        <f>VLOOKUP(G180,DetalleTiendas!A$2:S$1777,4,FALSE)</f>
        <v>SUPERMERCADOS</v>
      </c>
      <c r="D180" t="str">
        <f>VLOOKUP(G180,DetalleTiendas!A$2:S$1777,5,FALSE)</f>
        <v>SUPERMERCADOS</v>
      </c>
      <c r="E180" t="str">
        <v>Tributarios</v>
      </c>
      <c r="F180" t="str">
        <v>NO</v>
      </c>
      <c r="G180" t="str">
        <v>SUPERMERCADOS</v>
      </c>
      <c r="I180" t="str">
        <v>SC_Financiero_Jano</v>
      </c>
      <c r="J180" t="str">
        <v>Henry Puentes</v>
      </c>
      <c r="K180" t="str">
        <v>ABIERTO</v>
      </c>
      <c r="L180" t="str">
        <v>CERRADO</v>
      </c>
      <c r="M180" t="str">
        <v>MEDIA</v>
      </c>
      <c r="N180">
        <v>45530</v>
      </c>
      <c r="O180">
        <v>0.3680555555555556</v>
      </c>
      <c r="P180" t="str">
        <f>TEXT(N180,"MMMM")</f>
        <v>agosto</v>
      </c>
      <c r="Q180" t="str">
        <f>TEXT(N180,"aaaa")</f>
        <v>lunes</v>
      </c>
      <c r="R180">
        <v>45530</v>
      </c>
      <c r="S180">
        <v>0.375</v>
      </c>
      <c r="T180">
        <v>0.5</v>
      </c>
      <c r="U180">
        <f>((R180+T180) - (N180+O180))*24*60</f>
        <v>190.00000000116415</v>
      </c>
      <c r="V180" t="str">
        <f>SINGLE(IF(N180 * O180 * R180 * T180 * AO180 * AP180 = 0, "", LET(_xlpm.inicio, N180 + O180, _xlpm.fin, R180 + T180, _xlpm.dias, REDUCE(0, SEQUENCE(1 + INT(SINGLE(_xlpm.fin) - SINGLE(_xlpm.inicio)), 1, 0, 1), LAMBDA(_xlpm.acum,_xlpm.d, LET(_xlpm.dia, TRUNC(SINGLE(_xlpm.inicio)) + SINGLE(_xlpm.d), _xlpm.horaIni, IF(SINGLE(_xlpm.d) = 0, MAX(_xlpm.inicio, SINGLE(_xlpm.dia) + AO180), SINGLE(_xlpm.dia) + AO180), _xlpm.horaFin, IF(SINGLE(_xlpm.d) = INT(SINGLE(_xlpm.fin) - SINGLE(_xlpm.inicio)), MIN(_xlpm.fin, SINGLE(_xlpm.dia) + AP180), SINGLE(_xlpm.dia) + AP180), _xlpm.tiempo, MAX(0, SINGLE(_xlpm.horaFin) - SINGLE(_xlpm.horaIni)), SINGLE(_xlpm.acum) + SINGLE(_xlpm.tiempo)))), TEXT(SINGLE(_xlpm.dias), "h:mm"))))</f>
        <v>3:10</v>
      </c>
      <c r="W180" t="str">
        <f>TEXT((N180+S180) - (N180+O180), "h:mm")</f>
        <v>0:10</v>
      </c>
      <c r="X180" t="str">
        <v>NOVEDAD CIFRA DE VENTA JANO</v>
      </c>
      <c r="Y180" t="str">
        <v>Software / Actualización</v>
      </c>
      <c r="Z180" t="str">
        <v>Bases de datos</v>
      </c>
      <c r="AA180" t="str">
        <v>Software / Actualización</v>
      </c>
      <c r="AB180" t="str">
        <v>NO</v>
      </c>
      <c r="AC180" t="str">
        <v>SI</v>
      </c>
      <c r="AD180" t="str">
        <v>SI</v>
      </c>
      <c r="AE180" t="str">
        <v>NO</v>
      </c>
      <c r="AF180" t="str">
        <v>INTERNO</v>
      </c>
      <c r="AG180" t="str">
        <v>SISTEMAS</v>
      </c>
      <c r="AH180" t="str">
        <v xml:space="preserve">ajustes a nivel de aplicacion y base de datos </v>
      </c>
      <c r="AK180" t="str">
        <v>Culminado 100%</v>
      </c>
      <c r="AN180" t="str">
        <v>Se realizaron ajustes a nivel de aplicacion y base de datos para resolver incidencias dentro del funcionamiento</v>
      </c>
      <c r="AO180">
        <v>0.3333333333333333</v>
      </c>
      <c r="AP180">
        <v>0.875</v>
      </c>
    </row>
    <row r="181">
      <c r="A181">
        <v>858652</v>
      </c>
      <c r="B181" t="str">
        <f>VLOOKUP(G181,DetalleTiendas!A$2:S$1777,3,FALSE)</f>
        <v>SUPERMERCADOS</v>
      </c>
      <c r="C181" t="str">
        <f>VLOOKUP(G181,DetalleTiendas!A$2:S$1777,4,FALSE)</f>
        <v>SUPERMERCADOS</v>
      </c>
      <c r="D181" t="str">
        <f>VLOOKUP(G181,DetalleTiendas!A$2:S$1777,5,FALSE)</f>
        <v>SUPERMERCADOS</v>
      </c>
      <c r="E181" t="str">
        <v>Tributarios</v>
      </c>
      <c r="F181" t="str">
        <v>NO</v>
      </c>
      <c r="G181" t="str">
        <v>SUPERMERCADOS</v>
      </c>
      <c r="I181" t="str">
        <v>SC_Financiero_Jano</v>
      </c>
      <c r="J181" t="str">
        <v>Henry Puentes</v>
      </c>
      <c r="K181" t="str">
        <v>ABIERTO</v>
      </c>
      <c r="L181" t="str">
        <v>CERRADO</v>
      </c>
      <c r="M181" t="str">
        <v>MEDIA</v>
      </c>
      <c r="N181">
        <v>45533</v>
      </c>
      <c r="O181">
        <v>0.6270833333333333</v>
      </c>
      <c r="P181" t="str">
        <f>TEXT(N181,"MMMM")</f>
        <v>agosto</v>
      </c>
      <c r="Q181" t="str">
        <f>TEXT(N181,"aaaa")</f>
        <v>jueves</v>
      </c>
      <c r="R181">
        <v>45534</v>
      </c>
      <c r="S181">
        <v>0.6298611111111111</v>
      </c>
      <c r="T181">
        <v>0.6430555555555556</v>
      </c>
      <c r="U181">
        <f>((R181+T181) - (N181+O181))*24*60</f>
        <v>1463.0000000016298</v>
      </c>
      <c r="V181" t="str">
        <f>SINGLE(IF(N181 * O181 * R181 * T181 * AO181 * AP181 = 0, "", LET(_xlpm.inicio, N181 + O181, _xlpm.fin, R181 + T181, _xlpm.dias, REDUCE(0, SEQUENCE(1 + INT(SINGLE(_xlpm.fin) - SINGLE(_xlpm.inicio)), 1, 0, 1), LAMBDA(_xlpm.acum,_xlpm.d, LET(_xlpm.dia, TRUNC(SINGLE(_xlpm.inicio)) + SINGLE(_xlpm.d), _xlpm.horaIni, IF(SINGLE(_xlpm.d) = 0, MAX(_xlpm.inicio, SINGLE(_xlpm.dia) + AO181), SINGLE(_xlpm.dia) + AO181), _xlpm.horaFin, IF(SINGLE(_xlpm.d) = INT(SINGLE(_xlpm.fin) - SINGLE(_xlpm.inicio)), MIN(_xlpm.fin, SINGLE(_xlpm.dia) + AP181), SINGLE(_xlpm.dia) + AP181), _xlpm.tiempo, MAX(0, SINGLE(_xlpm.horaFin) - SINGLE(_xlpm.horaIni)), SINGLE(_xlpm.acum) + SINGLE(_xlpm.tiempo)))), TEXT(SINGLE(_xlpm.dias), "h:mm"))))</f>
        <v>13:23</v>
      </c>
      <c r="W181" t="str">
        <f>TEXT((N181+S181) - (N181+O181), "h:mm")</f>
        <v>0:04</v>
      </c>
      <c r="X181" t="str">
        <v>NOVEDAD CIFRA DE VENTA JANO</v>
      </c>
      <c r="Y181" t="str">
        <v>Software / Actualización</v>
      </c>
      <c r="Z181" t="str">
        <v>Sin especificar</v>
      </c>
      <c r="AA181" t="str">
        <v>Software / Actualización</v>
      </c>
      <c r="AB181" t="str">
        <v>NO</v>
      </c>
      <c r="AC181" t="str">
        <v>SI</v>
      </c>
      <c r="AD181" t="str">
        <v>SI</v>
      </c>
      <c r="AE181" t="str">
        <v>NO</v>
      </c>
      <c r="AF181" t="str">
        <v>INTERNO</v>
      </c>
      <c r="AG181" t="str">
        <v>SISTEMAS</v>
      </c>
      <c r="AH181" t="str">
        <v>sin definir</v>
      </c>
      <c r="AK181" t="str">
        <v>Culminado 100%</v>
      </c>
      <c r="AN181" t="str">
        <v>sin definir</v>
      </c>
      <c r="AO181">
        <v>0.3333333333333333</v>
      </c>
      <c r="AP181">
        <v>0.875</v>
      </c>
    </row>
    <row r="182">
      <c r="A182">
        <v>864222</v>
      </c>
      <c r="B182" t="str">
        <f>VLOOKUP(G182,DetalleTiendas!A$2:S$1777,3,FALSE)</f>
        <v>SUPERMERCADOS</v>
      </c>
      <c r="C182" t="str">
        <f>VLOOKUP(G182,DetalleTiendas!A$2:S$1777,4,FALSE)</f>
        <v>METRO</v>
      </c>
      <c r="D182" t="str">
        <f>VLOOKUP(G182,DetalleTiendas!A$2:S$1777,5,FALSE)</f>
        <v>BOGOTA</v>
      </c>
      <c r="E182" t="str">
        <v>Switch</v>
      </c>
      <c r="F182" t="str">
        <v>NO</v>
      </c>
      <c r="G182" t="str">
        <v>M124 ALQUERIA</v>
      </c>
      <c r="I182" t="str">
        <v>Redes y Comunicaciones-NIVEL 2 - COL</v>
      </c>
      <c r="J182" t="str">
        <v>Guillermo Gutierrez</v>
      </c>
      <c r="K182" t="str">
        <v>CERRADO</v>
      </c>
      <c r="L182" t="str">
        <v>CERRADO</v>
      </c>
      <c r="M182" t="str">
        <v>MEDIA</v>
      </c>
      <c r="N182">
        <v>45534</v>
      </c>
      <c r="O182">
        <v>0.5729166666666666</v>
      </c>
      <c r="P182" t="str">
        <f>TEXT(N182,"MMMM")</f>
        <v>agosto</v>
      </c>
      <c r="Q182" t="str">
        <f>TEXT(N182,"aaaa")</f>
        <v>viernes</v>
      </c>
      <c r="R182">
        <v>45534</v>
      </c>
      <c r="S182">
        <v>0.6</v>
      </c>
      <c r="T182">
        <v>0.75</v>
      </c>
      <c r="U182">
        <f>((R182+T182) - (N182+O182))*24*60</f>
        <v>255.00000000349246</v>
      </c>
      <c r="V182" t="str">
        <f>SINGLE(IF(N182 * O182 * R182 * T182 * AO182 * AP182 = 0, "", LET(_xlpm.inicio, N182 + O182, _xlpm.fin, R182 + T182, _xlpm.dias, REDUCE(0, SEQUENCE(1 + INT(SINGLE(_xlpm.fin) - SINGLE(_xlpm.inicio)), 1, 0, 1), LAMBDA(_xlpm.acum,_xlpm.d, LET(_xlpm.dia, TRUNC(SINGLE(_xlpm.inicio)) + SINGLE(_xlpm.d), _xlpm.horaIni, IF(SINGLE(_xlpm.d) = 0, MAX(_xlpm.inicio, SINGLE(_xlpm.dia) + AO182), SINGLE(_xlpm.dia) + AO182), _xlpm.horaFin, IF(SINGLE(_xlpm.d) = INT(SINGLE(_xlpm.fin) - SINGLE(_xlpm.inicio)), MIN(_xlpm.fin, SINGLE(_xlpm.dia) + AP182), SINGLE(_xlpm.dia) + AP182), _xlpm.tiempo, MAX(0, SINGLE(_xlpm.horaFin) - SINGLE(_xlpm.horaIni)), SINGLE(_xlpm.acum) + SINGLE(_xlpm.tiempo)))), TEXT(SINGLE(_xlpm.dias), "h:mm"))))</f>
        <v>4:15</v>
      </c>
      <c r="W182" t="str">
        <f>TEXT((N182+S182) - (N182+O182), "h:mm")</f>
        <v>0:39</v>
      </c>
      <c r="X182" t="str">
        <v>FALLAS CON EL SWITCH</v>
      </c>
      <c r="Y182" t="str">
        <v>Hardware / Equipos</v>
      </c>
      <c r="Z182" t="str">
        <v>Fallas con dos switches dañados</v>
      </c>
      <c r="AA182" t="str">
        <v>Proveedor - Red/Infraestructura</v>
      </c>
      <c r="AB182" t="str">
        <v>SI</v>
      </c>
      <c r="AC182" t="str">
        <v>NO</v>
      </c>
      <c r="AD182" t="str">
        <v>NO</v>
      </c>
      <c r="AE182" t="str">
        <v>NO</v>
      </c>
      <c r="AF182" t="str">
        <v>INTERNO</v>
      </c>
      <c r="AG182" t="str">
        <v>SISTEMAS</v>
      </c>
      <c r="AH182" t="str">
        <v>Cambio Equipo</v>
      </c>
      <c r="AK182" t="str">
        <v>Culminado 100%</v>
      </c>
      <c r="AN182" t="str">
        <v>Se realiza el cambio de los dos Switches que presentaron las  fallas y servicio queda operativo.</v>
      </c>
      <c r="AO182">
        <v>0.3333333333333333</v>
      </c>
      <c r="AP182">
        <v>0.875</v>
      </c>
    </row>
    <row r="183">
      <c r="A183">
        <v>864933</v>
      </c>
      <c r="B183" t="str">
        <f>VLOOKUP(G183,DetalleTiendas!A$2:S$1777,3,FALSE)</f>
        <v>SUPERMERCADOS</v>
      </c>
      <c r="C183" t="str">
        <f>VLOOKUP(G183,DetalleTiendas!A$2:S$1777,4,FALSE)</f>
        <v>EDS JUMBO-ANCLA</v>
      </c>
      <c r="D183" t="str">
        <f>VLOOKUP(G183,DetalleTiendas!A$2:S$1777,5,FALSE)</f>
        <v>BOGOTA</v>
      </c>
      <c r="E183" t="str">
        <v>POS</v>
      </c>
      <c r="F183" t="str">
        <v>SI</v>
      </c>
      <c r="G183" t="str">
        <v>Z073 MOSQUERA</v>
      </c>
      <c r="I183" t="str">
        <v>Redes y Comunicaciones-NIVEL 2 - COL</v>
      </c>
      <c r="J183" t="str">
        <v>Guillermo Gutierrez</v>
      </c>
      <c r="K183" t="str">
        <v>CERRADO</v>
      </c>
      <c r="L183" t="str">
        <v>CERRADO</v>
      </c>
      <c r="M183" t="str">
        <v>ALTA</v>
      </c>
      <c r="N183">
        <v>45537</v>
      </c>
      <c r="O183">
        <v>0.4861111111111111</v>
      </c>
      <c r="P183" t="str">
        <f>TEXT(N183,"MMMM")</f>
        <v>septiembre</v>
      </c>
      <c r="Q183" t="str">
        <f>TEXT(N183,"aaaa")</f>
        <v>lunes</v>
      </c>
      <c r="R183">
        <v>45537</v>
      </c>
      <c r="S183">
        <v>0.5034722222222222</v>
      </c>
      <c r="T183">
        <v>0.6666666666666666</v>
      </c>
      <c r="U183">
        <f>((R183+T183) - (N183+O183))*24*60</f>
        <v>259.99999999883585</v>
      </c>
      <c r="V183" t="str">
        <f>SINGLE(IF(N183 * O183 * R183 * T183 * AO183 * AP183 = 0, "", LET(_xlpm.inicio, N183 + O183, _xlpm.fin, R183 + T183, _xlpm.dias, REDUCE(0, SEQUENCE(1 + INT(SINGLE(_xlpm.fin) - SINGLE(_xlpm.inicio)), 1, 0, 1), LAMBDA(_xlpm.acum,_xlpm.d, LET(_xlpm.dia, TRUNC(SINGLE(_xlpm.inicio)) + SINGLE(_xlpm.d), _xlpm.horaIni, IF(SINGLE(_xlpm.d) = 0, MAX(_xlpm.inicio, SINGLE(_xlpm.dia) + AO183), SINGLE(_xlpm.dia) + AO183), _xlpm.horaFin, IF(SINGLE(_xlpm.d) = INT(SINGLE(_xlpm.fin) - SINGLE(_xlpm.inicio)), MIN(_xlpm.fin, SINGLE(_xlpm.dia) + AP183), SINGLE(_xlpm.dia) + AP183), _xlpm.tiempo, MAX(0, SINGLE(_xlpm.horaFin) - SINGLE(_xlpm.horaIni)), SINGLE(_xlpm.acum) + SINGLE(_xlpm.tiempo)))), TEXT(SINGLE(_xlpm.dias), "h:mm"))))</f>
        <v>4:20</v>
      </c>
      <c r="W183" t="str">
        <f>TEXT((N183+S183) - (N183+O183), "h:mm")</f>
        <v>0:25</v>
      </c>
      <c r="X183" t="str">
        <v>CAIDA ENLACES</v>
      </c>
      <c r="Y183" t="str">
        <v>Red / Enlace / Proveedor</v>
      </c>
      <c r="Z183" t="str">
        <v>Caida de enlaces - Claro</v>
      </c>
      <c r="AA183" t="str">
        <v>Proveedor - Red/Infraestructura</v>
      </c>
      <c r="AB183" t="str">
        <v>SI</v>
      </c>
      <c r="AC183" t="str">
        <v>NO</v>
      </c>
      <c r="AD183" t="str">
        <v>NO</v>
      </c>
      <c r="AE183" t="str">
        <v>NO</v>
      </c>
      <c r="AF183" t="str">
        <v>EXTERNO</v>
      </c>
      <c r="AG183" t="str">
        <v>PROVEEDOR</v>
      </c>
      <c r="AH183" t="str">
        <v>Ajuste por parte del Proveedor</v>
      </c>
      <c r="AK183" t="str">
        <v>Culminado 100%</v>
      </c>
      <c r="AN183" t="str">
        <v>El proveedor levanta el servicio</v>
      </c>
      <c r="AO183">
        <v>0.3333333333333333</v>
      </c>
      <c r="AP183">
        <v>0.875</v>
      </c>
    </row>
    <row r="184">
      <c r="A184">
        <v>867243</v>
      </c>
      <c r="B184" t="str">
        <f>VLOOKUP(G184,DetalleTiendas!A$2:S$1777,3,FALSE)</f>
        <v>SUPERMERCADOS</v>
      </c>
      <c r="C184" t="str">
        <f>VLOOKUP(G184,DetalleTiendas!A$2:S$1777,4,FALSE)</f>
        <v>JUMBO</v>
      </c>
      <c r="D184" t="str">
        <f>VLOOKUP(G184,DetalleTiendas!A$2:S$1777,5,FALSE)</f>
        <v>BOGOTA</v>
      </c>
      <c r="E184" t="str">
        <v>Enlaces</v>
      </c>
      <c r="F184" t="str">
        <v>NO</v>
      </c>
      <c r="G184" t="str">
        <v>J167 TITAN</v>
      </c>
      <c r="I184" t="str">
        <v>Redes y Comunicaciones-NIVEL 2 - COL</v>
      </c>
      <c r="J184" t="str">
        <v>Guillermo Gutierrez</v>
      </c>
      <c r="K184" t="str">
        <v>CERRADO</v>
      </c>
      <c r="L184" t="str">
        <v>CERRADO</v>
      </c>
      <c r="M184" t="str">
        <v>MEDIA</v>
      </c>
      <c r="N184">
        <v>45538</v>
      </c>
      <c r="O184">
        <v>0.625</v>
      </c>
      <c r="P184" t="str">
        <f>TEXT(N184,"MMMM")</f>
        <v>septiembre</v>
      </c>
      <c r="Q184" t="str">
        <f>TEXT(N184,"aaaa")</f>
        <v>martes</v>
      </c>
      <c r="R184">
        <v>45538</v>
      </c>
      <c r="S184">
        <v>0.6388888888888888</v>
      </c>
      <c r="T184">
        <v>0.7222222222222222</v>
      </c>
      <c r="U184">
        <f>((R184+T184) - (N184+O184))*24*60</f>
        <v>139.9999999953434</v>
      </c>
      <c r="V184" t="str">
        <f>SINGLE(IF(N184 * O184 * R184 * T184 * AO184 * AP184 = 0, "", LET(_xlpm.inicio, N184 + O184, _xlpm.fin, R184 + T184, _xlpm.dias, REDUCE(0, SEQUENCE(1 + INT(SINGLE(_xlpm.fin) - SINGLE(_xlpm.inicio)), 1, 0, 1), LAMBDA(_xlpm.acum,_xlpm.d, LET(_xlpm.dia, TRUNC(SINGLE(_xlpm.inicio)) + SINGLE(_xlpm.d), _xlpm.horaIni, IF(SINGLE(_xlpm.d) = 0, MAX(_xlpm.inicio, SINGLE(_xlpm.dia) + AO184), SINGLE(_xlpm.dia) + AO184), _xlpm.horaFin, IF(SINGLE(_xlpm.d) = INT(SINGLE(_xlpm.fin) - SINGLE(_xlpm.inicio)), MIN(_xlpm.fin, SINGLE(_xlpm.dia) + AP184), SINGLE(_xlpm.dia) + AP184), _xlpm.tiempo, MAX(0, SINGLE(_xlpm.horaFin) - SINGLE(_xlpm.horaIni)), SINGLE(_xlpm.acum) + SINGLE(_xlpm.tiempo)))), TEXT(SINGLE(_xlpm.dias), "h:mm"))))</f>
        <v>2:20</v>
      </c>
      <c r="W184" t="str">
        <f>TEXT((N184+S184) - (N184+O184), "h:mm")</f>
        <v>0:20</v>
      </c>
      <c r="X184" t="str">
        <v>CAIDA ENLACES</v>
      </c>
      <c r="Y184" t="str">
        <v>Red / Enlace / Proveedor</v>
      </c>
      <c r="Z184" t="str">
        <v>Corte de Fibra - Claro</v>
      </c>
      <c r="AA184" t="str">
        <v>Proveedor - Red/Infraestructura</v>
      </c>
      <c r="AB184" t="str">
        <v>SI</v>
      </c>
      <c r="AC184" t="str">
        <v>NO</v>
      </c>
      <c r="AD184" t="str">
        <v>NO</v>
      </c>
      <c r="AE184" t="str">
        <v>NO</v>
      </c>
      <c r="AF184" t="str">
        <v>EXTERNO</v>
      </c>
      <c r="AG184" t="str">
        <v>PROVEEDOR</v>
      </c>
      <c r="AH184" t="str">
        <v>Ajuste por parte del Proveedor</v>
      </c>
      <c r="AK184" t="str">
        <v>Culminado 100%</v>
      </c>
      <c r="AN184" t="str">
        <v>Los proveedores trabajan y habilitan los enlaces</v>
      </c>
      <c r="AO184">
        <v>0.3333333333333333</v>
      </c>
      <c r="AP184">
        <v>0.875</v>
      </c>
    </row>
    <row r="185">
      <c r="A185">
        <v>869771</v>
      </c>
      <c r="B185" t="str">
        <f>VLOOKUP(G185,DetalleTiendas!A$2:S$1777,3,FALSE)</f>
        <v>SUPERMERCADOS</v>
      </c>
      <c r="C185" t="str">
        <f>VLOOKUP(G185,DetalleTiendas!A$2:S$1777,4,FALSE)</f>
        <v>JUMBO</v>
      </c>
      <c r="D185" t="str">
        <f>VLOOKUP(G185,DetalleTiendas!A$2:S$1777,5,FALSE)</f>
        <v>CENTRO</v>
      </c>
      <c r="E185" t="str">
        <v>Switch</v>
      </c>
      <c r="F185" t="str">
        <v>N/A</v>
      </c>
      <c r="G185" t="str">
        <v>J022 LAS VEGAS</v>
      </c>
      <c r="I185" t="str">
        <v>Redes y Comunicaciones-NIVEL 2 - COL</v>
      </c>
      <c r="J185" t="str">
        <v>Guillermo Gutierrez</v>
      </c>
      <c r="K185" t="str">
        <v>CERRADO</v>
      </c>
      <c r="L185" t="str">
        <v>CERRADO</v>
      </c>
      <c r="M185" t="str">
        <v>BAJA</v>
      </c>
      <c r="N185">
        <v>45539</v>
      </c>
      <c r="O185">
        <v>0.625</v>
      </c>
      <c r="P185" t="str">
        <f>TEXT(N185,"MMMM")</f>
        <v>septiembre</v>
      </c>
      <c r="Q185" t="str">
        <f>TEXT(N185,"aaaa")</f>
        <v>miércoles</v>
      </c>
      <c r="R185">
        <v>45539</v>
      </c>
      <c r="S185">
        <v>0.6402777777777777</v>
      </c>
      <c r="T185">
        <v>0.75</v>
      </c>
      <c r="U185">
        <f>((R185+T185) - (N185+O185))*24*60</f>
        <v>180</v>
      </c>
      <c r="V185" t="str">
        <f>SINGLE(IF(N185 * O185 * R185 * T185 * AO185 * AP185 = 0, "", LET(_xlpm.inicio, N185 + O185, _xlpm.fin, R185 + T185, _xlpm.dias, REDUCE(0, SEQUENCE(1 + INT(SINGLE(_xlpm.fin) - SINGLE(_xlpm.inicio)), 1, 0, 1), LAMBDA(_xlpm.acum,_xlpm.d, LET(_xlpm.dia, TRUNC(SINGLE(_xlpm.inicio)) + SINGLE(_xlpm.d), _xlpm.horaIni, IF(SINGLE(_xlpm.d) = 0, MAX(_xlpm.inicio, SINGLE(_xlpm.dia) + AO185), SINGLE(_xlpm.dia) + AO185), _xlpm.horaFin, IF(SINGLE(_xlpm.d) = INT(SINGLE(_xlpm.fin) - SINGLE(_xlpm.inicio)), MIN(_xlpm.fin, SINGLE(_xlpm.dia) + AP185), SINGLE(_xlpm.dia) + AP185), _xlpm.tiempo, MAX(0, SINGLE(_xlpm.horaFin) - SINGLE(_xlpm.horaIni)), SINGLE(_xlpm.acum) + SINGLE(_xlpm.tiempo)))), TEXT(SINGLE(_xlpm.dias), "h:mm"))))</f>
        <v>3:00</v>
      </c>
      <c r="W185" t="str">
        <f>TEXT((N185+S185) - (N185+O185), "h:mm")</f>
        <v>0:22</v>
      </c>
      <c r="X185" t="str">
        <v>CAIDA ENLACES</v>
      </c>
      <c r="Y185" t="str">
        <v>Red / Enlace / Proveedor</v>
      </c>
      <c r="Z185" t="str">
        <v>Daño AP</v>
      </c>
      <c r="AA185" t="str">
        <v>Proveedor - Red/Infraestructura</v>
      </c>
      <c r="AB185" t="str">
        <v>NO</v>
      </c>
      <c r="AC185" t="str">
        <v>NO</v>
      </c>
      <c r="AD185" t="str">
        <v>NO</v>
      </c>
      <c r="AE185" t="str">
        <v>NO</v>
      </c>
      <c r="AF185" t="str">
        <v>N/A</v>
      </c>
      <c r="AG185" t="str">
        <v>N/A</v>
      </c>
      <c r="AH185" t="str">
        <v>Sin determinar</v>
      </c>
      <c r="AK185" t="str">
        <v>Culminado 100%</v>
      </c>
      <c r="AN185" t="str">
        <v>no aplica como IM</v>
      </c>
      <c r="AO185">
        <v>0.3333333333333333</v>
      </c>
      <c r="AP185">
        <v>0.875</v>
      </c>
    </row>
    <row r="186" xml:space="preserve">
      <c r="A186">
        <v>893931</v>
      </c>
      <c r="B186" t="str">
        <f>VLOOKUP(G186,DetalleTiendas!A$2:S$1777,3,FALSE)</f>
        <v>SUPERMERCADOS</v>
      </c>
      <c r="C186" t="str">
        <f>VLOOKUP(G186,DetalleTiendas!A$2:S$1777,4,FALSE)</f>
        <v>EDS JUMBO-ANCLA</v>
      </c>
      <c r="D186" t="str">
        <f>VLOOKUP(G186,DetalleTiendas!A$2:S$1777,5,FALSE)</f>
        <v>BOGOTA</v>
      </c>
      <c r="E186" t="str" xml:space="preserve">
        <v xml:space="preserve">WiFi_x000d_
</v>
      </c>
      <c r="F186" t="str">
        <v>N/A</v>
      </c>
      <c r="G186" t="str">
        <v>Z018 AUTOPISTA SUR</v>
      </c>
      <c r="I186" t="str">
        <v>Redes y Comunicaciones-NIVEL 2 - COL</v>
      </c>
      <c r="J186" t="str">
        <v>Guillermo Gutierrez</v>
      </c>
      <c r="K186" t="str">
        <v>CERRADO</v>
      </c>
      <c r="L186" t="str">
        <v>CERRADO</v>
      </c>
      <c r="M186" t="str">
        <v>ALTA</v>
      </c>
      <c r="N186">
        <v>45541</v>
      </c>
      <c r="O186">
        <v>0.75</v>
      </c>
      <c r="P186" t="str">
        <f>TEXT(N186,"MMMM")</f>
        <v>septiembre</v>
      </c>
      <c r="Q186" t="str">
        <f>TEXT(N186,"aaaa")</f>
        <v>viernes</v>
      </c>
      <c r="R186">
        <v>45541</v>
      </c>
      <c r="S186">
        <v>0.8326388888888889</v>
      </c>
      <c r="T186">
        <v>0.875</v>
      </c>
      <c r="U186">
        <f>((R186+T186) - (N186+O186))*24*60</f>
        <v>180</v>
      </c>
      <c r="V186" t="str">
        <f>SINGLE(IF(N186 * O186 * R186 * T186 * AO186 * AP186 = 0, "", LET(_xlpm.inicio, N186 + O186, _xlpm.fin, R186 + T186, _xlpm.dias, REDUCE(0, SEQUENCE(1 + INT(SINGLE(_xlpm.fin) - SINGLE(_xlpm.inicio)), 1, 0, 1), LAMBDA(_xlpm.acum,_xlpm.d, LET(_xlpm.dia, TRUNC(SINGLE(_xlpm.inicio)) + SINGLE(_xlpm.d), _xlpm.horaIni, IF(SINGLE(_xlpm.d) = 0, MAX(_xlpm.inicio, SINGLE(_xlpm.dia) + AO186), SINGLE(_xlpm.dia) + AO186), _xlpm.horaFin, IF(SINGLE(_xlpm.d) = INT(SINGLE(_xlpm.fin) - SINGLE(_xlpm.inicio)), MIN(_xlpm.fin, SINGLE(_xlpm.dia) + AP186), SINGLE(_xlpm.dia) + AP186), _xlpm.tiempo, MAX(0, SINGLE(_xlpm.horaFin) - SINGLE(_xlpm.horaIni)), SINGLE(_xlpm.acum) + SINGLE(_xlpm.tiempo)))), TEXT(SINGLE(_xlpm.dias), "h:mm"))))</f>
        <v>3:00</v>
      </c>
      <c r="W186" t="str">
        <f>TEXT((N186+S186) - (N186+O186), "h:mm")</f>
        <v>1:59</v>
      </c>
      <c r="X186" t="str">
        <v>CAIDA ENLACES</v>
      </c>
      <c r="Y186" t="str">
        <v>Red / Enlace / Proveedor</v>
      </c>
      <c r="Z186" t="str">
        <v>Caida enlaces - Cirion</v>
      </c>
      <c r="AA186" t="str">
        <v>Proveedor - Red/Infraestructura</v>
      </c>
      <c r="AB186" t="str">
        <v>SI</v>
      </c>
      <c r="AC186" t="str">
        <v>NO</v>
      </c>
      <c r="AD186" t="str">
        <v>NO</v>
      </c>
      <c r="AE186" t="str">
        <v>NO</v>
      </c>
      <c r="AF186" t="str">
        <v>EXTERNO</v>
      </c>
      <c r="AG186" t="str">
        <v>PROVEEDOR</v>
      </c>
      <c r="AH186" t="str">
        <v>Ajuste por parte del Proveedor</v>
      </c>
      <c r="AK186" t="str">
        <v>Culminado 100%</v>
      </c>
      <c r="AN186" t="str">
        <v>Los proveedores trabajan y habilitan los enlaces</v>
      </c>
      <c r="AO186">
        <v>0.3333333333333333</v>
      </c>
      <c r="AP186">
        <v>0.875</v>
      </c>
    </row>
    <row r="187">
      <c r="A187">
        <v>893956</v>
      </c>
      <c r="B187" t="str">
        <f>VLOOKUP(G187,DetalleTiendas!A$2:S$1777,3,FALSE)</f>
        <v>SUPERMERCADOS</v>
      </c>
      <c r="C187" t="str">
        <f>VLOOKUP(G187,DetalleTiendas!A$2:S$1777,4,FALSE)</f>
        <v>EDS JUMBO-ANCLA</v>
      </c>
      <c r="D187" t="str">
        <f>VLOOKUP(G187,DetalleTiendas!A$2:S$1777,5,FALSE)</f>
        <v>CENTRO</v>
      </c>
      <c r="E187" t="str">
        <v>Enlaces</v>
      </c>
      <c r="F187" t="str">
        <v>N/A</v>
      </c>
      <c r="G187" t="str">
        <v>Z025 BELLO</v>
      </c>
      <c r="I187" t="str">
        <v>Redes y Comunicaciones-NIVEL 2 - COL</v>
      </c>
      <c r="J187" t="str">
        <v>Guillermo Gutierrez</v>
      </c>
      <c r="K187" t="str">
        <v>CERRADO</v>
      </c>
      <c r="L187" t="str">
        <v>CERRADO</v>
      </c>
      <c r="M187" t="str">
        <v>MEDIA</v>
      </c>
      <c r="N187">
        <v>45542</v>
      </c>
      <c r="O187">
        <v>0.4166666666666667</v>
      </c>
      <c r="P187" t="str">
        <f>TEXT(N187,"MMMM")</f>
        <v>septiembre</v>
      </c>
      <c r="Q187" t="str">
        <f>TEXT(N187,"aaaa")</f>
        <v>sábado</v>
      </c>
      <c r="R187">
        <v>45542</v>
      </c>
      <c r="S187">
        <v>0.4340277777777778</v>
      </c>
      <c r="T187">
        <v>0.4791666666666667</v>
      </c>
      <c r="U187">
        <f>((R187+T187) - (N187+O187))*24*60</f>
        <v>90</v>
      </c>
      <c r="V187" t="str">
        <f>SINGLE(IF(N187 * O187 * R187 * T187 * AO187 * AP187 = 0, "", LET(_xlpm.inicio, N187 + O187, _xlpm.fin, R187 + T187, _xlpm.dias, REDUCE(0, SEQUENCE(1 + INT(SINGLE(_xlpm.fin) - SINGLE(_xlpm.inicio)), 1, 0, 1), LAMBDA(_xlpm.acum,_xlpm.d, LET(_xlpm.dia, TRUNC(SINGLE(_xlpm.inicio)) + SINGLE(_xlpm.d), _xlpm.horaIni, IF(SINGLE(_xlpm.d) = 0, MAX(_xlpm.inicio, SINGLE(_xlpm.dia) + AO187), SINGLE(_xlpm.dia) + AO187), _xlpm.horaFin, IF(SINGLE(_xlpm.d) = INT(SINGLE(_xlpm.fin) - SINGLE(_xlpm.inicio)), MIN(_xlpm.fin, SINGLE(_xlpm.dia) + AP187), SINGLE(_xlpm.dia) + AP187), _xlpm.tiempo, MAX(0, SINGLE(_xlpm.horaFin) - SINGLE(_xlpm.horaIni)), SINGLE(_xlpm.acum) + SINGLE(_xlpm.tiempo)))), TEXT(SINGLE(_xlpm.dias), "h:mm"))))</f>
        <v>1:30</v>
      </c>
      <c r="W187" t="str">
        <f>TEXT((N187+S187) - (N187+O187), "h:mm")</f>
        <v>0:25</v>
      </c>
      <c r="X187" t="str">
        <v>CAIDA ENLACES</v>
      </c>
      <c r="Y187" t="str">
        <v>Hardware / Equipos</v>
      </c>
      <c r="Z187" t="str">
        <v>Configuracion AP</v>
      </c>
      <c r="AA187" t="str">
        <v>Infraestructura - Eléctrica</v>
      </c>
      <c r="AB187" t="str">
        <v>SI</v>
      </c>
      <c r="AC187" t="str">
        <v>NO</v>
      </c>
      <c r="AD187" t="str">
        <v>NO</v>
      </c>
      <c r="AE187" t="str">
        <v>NO</v>
      </c>
      <c r="AF187" t="str">
        <v>INTERNO</v>
      </c>
      <c r="AG187" t="str">
        <v>SISTEMAS</v>
      </c>
      <c r="AH187" t="str">
        <v>revision conexiones tienda</v>
      </c>
      <c r="AK187" t="str">
        <v>Culminado 100%</v>
      </c>
      <c r="AN187" t="str">
        <v>se vio afectada por novedad en la controladora sobre la configuración de la ap; con el soporte de cisco se restablece y se resuelve la novedad y queda en operacion.</v>
      </c>
      <c r="AO187">
        <v>0.3333333333333333</v>
      </c>
      <c r="AP187">
        <v>0.875</v>
      </c>
    </row>
    <row r="188">
      <c r="A188">
        <v>876238</v>
      </c>
      <c r="B188" t="str">
        <f>VLOOKUP(G188,DetalleTiendas!A$2:S$1777,3,FALSE)</f>
        <v>SUPERMERCADOS</v>
      </c>
      <c r="C188" t="str">
        <f>VLOOKUP(G188,DetalleTiendas!A$2:S$1777,4,FALSE)</f>
        <v>EDS JUMBO-ANCLA</v>
      </c>
      <c r="D188" t="str">
        <f>VLOOKUP(G188,DetalleTiendas!A$2:S$1777,5,FALSE)</f>
        <v>CENTRO</v>
      </c>
      <c r="E188" t="str">
        <v>Enlaces</v>
      </c>
      <c r="F188" t="str">
        <v>NO</v>
      </c>
      <c r="G188" t="str">
        <v>Z025 BELLO</v>
      </c>
      <c r="I188" t="str">
        <v>Redes y comunicaciones - Nivel 2 - Col</v>
      </c>
      <c r="J188" t="str">
        <v>Guillermo gutierrez</v>
      </c>
      <c r="K188" t="str">
        <v>CERRADO</v>
      </c>
      <c r="L188" t="str">
        <v>CERRADO</v>
      </c>
      <c r="M188" t="str">
        <v>MEDIA</v>
      </c>
      <c r="N188">
        <v>45542</v>
      </c>
      <c r="O188">
        <v>0.44583333333333336</v>
      </c>
      <c r="P188" t="str">
        <f>TEXT(N188,"MMMM")</f>
        <v>septiembre</v>
      </c>
      <c r="Q188" t="str">
        <f>TEXT(N188,"aaaa")</f>
        <v>sábado</v>
      </c>
      <c r="R188">
        <v>45542</v>
      </c>
      <c r="S188">
        <v>0.4479166666666667</v>
      </c>
      <c r="T188">
        <v>0.4791666666666667</v>
      </c>
      <c r="U188">
        <f>((R188+T188) - (N188+O188))*24*60</f>
        <v>47.99999999930151</v>
      </c>
      <c r="V188" t="str">
        <f>SINGLE(IF(N188 * O188 * R188 * T188 * AO188 * AP188 = 0, "", LET(_xlpm.inicio, N188 + O188, _xlpm.fin, R188 + T188, _xlpm.dias, REDUCE(0, SEQUENCE(1 + INT(SINGLE(_xlpm.fin) - SINGLE(_xlpm.inicio)), 1, 0, 1), LAMBDA(_xlpm.acum,_xlpm.d, LET(_xlpm.dia, TRUNC(SINGLE(_xlpm.inicio)) + SINGLE(_xlpm.d), _xlpm.horaIni, IF(SINGLE(_xlpm.d) = 0, MAX(_xlpm.inicio, SINGLE(_xlpm.dia) + AO188), SINGLE(_xlpm.dia) + AO188), _xlpm.horaFin, IF(SINGLE(_xlpm.d) = INT(SINGLE(_xlpm.fin) - SINGLE(_xlpm.inicio)), MIN(_xlpm.fin, SINGLE(_xlpm.dia) + AP188), SINGLE(_xlpm.dia) + AP188), _xlpm.tiempo, MAX(0, SINGLE(_xlpm.horaFin) - SINGLE(_xlpm.horaIni)), SINGLE(_xlpm.acum) + SINGLE(_xlpm.tiempo)))), TEXT(SINGLE(_xlpm.dias), "h:mm"))))</f>
        <v>0:48</v>
      </c>
      <c r="W188" t="str">
        <f>TEXT((N188+S188) - (N188+O188), "h:mm")</f>
        <v>0:03</v>
      </c>
      <c r="X188" t="str">
        <v>CAIDA ENLACES</v>
      </c>
      <c r="Y188" t="str">
        <v>Red / Enlace / Proveedor</v>
      </c>
      <c r="Z188" t="str">
        <v>Controladora AP</v>
      </c>
      <c r="AA188" t="str">
        <v>Proveedor - Red/Infraestructura</v>
      </c>
      <c r="AB188" t="str">
        <v>SI</v>
      </c>
      <c r="AC188" t="str">
        <v>NO</v>
      </c>
      <c r="AD188" t="str">
        <v>NO</v>
      </c>
      <c r="AE188" t="str">
        <v>NO</v>
      </c>
      <c r="AF188" t="str">
        <v>INTERNO</v>
      </c>
      <c r="AG188" t="str">
        <v>SISTEMAS</v>
      </c>
      <c r="AH188" t="str">
        <v>reinicio AP</v>
      </c>
      <c r="AK188" t="str">
        <v>Culminado 100%</v>
      </c>
      <c r="AN188" t="str">
        <v>Se vio afectada por novedad en la controladora sobre la configuración de la AP; con el soporte de cisco se restablece y se resuelve la novedad y queda en operación</v>
      </c>
      <c r="AO188">
        <v>0.3333333333333333</v>
      </c>
      <c r="AP188">
        <v>0.875</v>
      </c>
    </row>
    <row r="189" xml:space="preserve">
      <c r="A189">
        <v>876226</v>
      </c>
      <c r="B189" t="str">
        <f>VLOOKUP(G189,DetalleTiendas!A$2:S$1777,3,FALSE)</f>
        <v>SUPERMERCADOS</v>
      </c>
      <c r="C189" t="str">
        <f>VLOOKUP(G189,DetalleTiendas!A$2:S$1777,4,FALSE)</f>
        <v>JUMBO</v>
      </c>
      <c r="D189" t="str">
        <f>VLOOKUP(G189,DetalleTiendas!A$2:S$1777,5,FALSE)</f>
        <v>CENTRO</v>
      </c>
      <c r="E189" t="str" xml:space="preserve">
        <v xml:space="preserve">Medios de Pago_x000d_
</v>
      </c>
      <c r="F189" t="str">
        <v>N/A</v>
      </c>
      <c r="G189" t="str">
        <v>J023 DE LA 65</v>
      </c>
      <c r="I189" t="str">
        <v>Redes y Comunicaciones-NIVEL 2 - COL</v>
      </c>
      <c r="J189" t="str">
        <v>Guillermo Gutierrez</v>
      </c>
      <c r="K189" t="str">
        <v>CERRADO</v>
      </c>
      <c r="L189" t="str">
        <v>CERRADO</v>
      </c>
      <c r="M189" t="str">
        <v>MEDIA</v>
      </c>
      <c r="N189">
        <v>45543</v>
      </c>
      <c r="O189">
        <v>0.3333333333333333</v>
      </c>
      <c r="P189" t="str">
        <f>TEXT(N189,"MMMM")</f>
        <v>septiembre</v>
      </c>
      <c r="Q189" t="str">
        <f>TEXT(N189,"aaaa")</f>
        <v>domingo</v>
      </c>
      <c r="R189">
        <v>45543</v>
      </c>
      <c r="S189">
        <v>0.4013888888888889</v>
      </c>
      <c r="T189">
        <v>0.4166666666666667</v>
      </c>
      <c r="U189">
        <f>((R189+T189) - (N189+O189))*24*60</f>
        <v>119.99999999301508</v>
      </c>
      <c r="V189" t="str">
        <f>SINGLE(IF(N189 * O189 * R189 * T189 * AO189 * AP189 = 0, "", LET(_xlpm.inicio, N189 + O189, _xlpm.fin, R189 + T189, _xlpm.dias, REDUCE(0, SEQUENCE(1 + INT(SINGLE(_xlpm.fin) - SINGLE(_xlpm.inicio)), 1, 0, 1), LAMBDA(_xlpm.acum,_xlpm.d, LET(_xlpm.dia, TRUNC(SINGLE(_xlpm.inicio)) + SINGLE(_xlpm.d), _xlpm.horaIni, IF(SINGLE(_xlpm.d) = 0, MAX(_xlpm.inicio, SINGLE(_xlpm.dia) + AO189), SINGLE(_xlpm.dia) + AO189), _xlpm.horaFin, IF(SINGLE(_xlpm.d) = INT(SINGLE(_xlpm.fin) - SINGLE(_xlpm.inicio)), MIN(_xlpm.fin, SINGLE(_xlpm.dia) + AP189), SINGLE(_xlpm.dia) + AP189), _xlpm.tiempo, MAX(0, SINGLE(_xlpm.horaFin) - SINGLE(_xlpm.horaIni)), SINGLE(_xlpm.acum) + SINGLE(_xlpm.tiempo)))), TEXT(SINGLE(_xlpm.dias), "h:mm"))))</f>
        <v>2:00</v>
      </c>
      <c r="W189" t="str">
        <f>TEXT((N189+S189) - (N189+O189), "h:mm")</f>
        <v>1:38</v>
      </c>
      <c r="X189" t="str">
        <v>MEDIOS DE PAGO</v>
      </c>
      <c r="Y189" t="str">
        <v>Operación Interna / Parametrizacion</v>
      </c>
      <c r="Z189" t="str">
        <v>Fallas con el Microsens (bloqueo)</v>
      </c>
      <c r="AA189" t="str">
        <v>Parametrizacion en curso</v>
      </c>
      <c r="AB189" t="str">
        <v>NO</v>
      </c>
      <c r="AC189" t="str">
        <v>NO</v>
      </c>
      <c r="AD189" t="str">
        <v>NO</v>
      </c>
      <c r="AE189" t="str">
        <v>NO</v>
      </c>
      <c r="AF189" t="str">
        <v>INTERNO</v>
      </c>
      <c r="AG189" t="str">
        <v>SISTEMAS</v>
      </c>
      <c r="AH189" t="str">
        <v>reinicio equipos</v>
      </c>
      <c r="AK189" t="str">
        <v>Culminado 100%</v>
      </c>
      <c r="AN189" t="str">
        <v>Se reinicia el despositivo y se valida que la configuración se encuentre bien. El servicio es restaurado.</v>
      </c>
      <c r="AO189">
        <v>0.3333333333333333</v>
      </c>
      <c r="AP189">
        <v>0.875</v>
      </c>
    </row>
    <row r="190" xml:space="preserve">
      <c r="A190">
        <v>893987</v>
      </c>
      <c r="B190" t="e">
        <f>VLOOKUP(G190,DetalleTiendas!A$2:S$1777,3,FALSE)</f>
        <v>#N/A</v>
      </c>
      <c r="C190" t="e">
        <f>VLOOKUP(G190,DetalleTiendas!A$2:S$1777,4,FALSE)</f>
        <v>#N/A</v>
      </c>
      <c r="D190" t="e">
        <f>VLOOKUP(G190,DetalleTiendas!A$2:S$1777,5,FALSE)</f>
        <v>#N/A</v>
      </c>
      <c r="E190" t="str" xml:space="preserve">
        <v xml:space="preserve">Enlaces_x000d_
</v>
      </c>
      <c r="F190" t="str">
        <v>N/A</v>
      </c>
      <c r="G190" t="str">
        <v>Z011 CALLE 80;Z016 CRA 30</v>
      </c>
      <c r="I190" t="str">
        <v>Redes y Comunicaciones-NIVEL 2 - COL</v>
      </c>
      <c r="J190" t="str">
        <v>Guillermo Gutierrez</v>
      </c>
      <c r="K190" t="str">
        <v>CERRADO</v>
      </c>
      <c r="L190" t="str">
        <v>CERRADO</v>
      </c>
      <c r="M190" t="str">
        <v>BAJA</v>
      </c>
      <c r="N190">
        <v>45544</v>
      </c>
      <c r="O190">
        <v>0.3333333333333333</v>
      </c>
      <c r="P190" t="str">
        <f>TEXT(N190,"MMMM")</f>
        <v>septiembre</v>
      </c>
      <c r="Q190" t="str">
        <f>TEXT(N190,"aaaa")</f>
        <v>lunes</v>
      </c>
      <c r="R190">
        <v>45544</v>
      </c>
      <c r="S190">
        <v>0.37430555555555556</v>
      </c>
      <c r="T190">
        <v>0.5416666666666666</v>
      </c>
      <c r="U190">
        <f>((R190+T190) - (N190+O190))*24*60</f>
        <v>299.9999999930151</v>
      </c>
      <c r="V190" t="str">
        <f>SINGLE(IF(N190 * O190 * R190 * T190 * AO190 * AP190 = 0, "", LET(_xlpm.inicio, N190 + O190, _xlpm.fin, R190 + T190, _xlpm.dias, REDUCE(0, SEQUENCE(1 + INT(SINGLE(_xlpm.fin) - SINGLE(_xlpm.inicio)), 1, 0, 1), LAMBDA(_xlpm.acum,_xlpm.d, LET(_xlpm.dia, TRUNC(SINGLE(_xlpm.inicio)) + SINGLE(_xlpm.d), _xlpm.horaIni, IF(SINGLE(_xlpm.d) = 0, MAX(_xlpm.inicio, SINGLE(_xlpm.dia) + AO190), SINGLE(_xlpm.dia) + AO190), _xlpm.horaFin, IF(SINGLE(_xlpm.d) = INT(SINGLE(_xlpm.fin) - SINGLE(_xlpm.inicio)), MIN(_xlpm.fin, SINGLE(_xlpm.dia) + AP190), SINGLE(_xlpm.dia) + AP190), _xlpm.tiempo, MAX(0, SINGLE(_xlpm.horaFin) - SINGLE(_xlpm.horaIni)), SINGLE(_xlpm.acum) + SINGLE(_xlpm.tiempo)))), TEXT(SINGLE(_xlpm.dias), "h:mm"))))</f>
        <v>5:00</v>
      </c>
      <c r="W190" t="str">
        <f>TEXT((N190+S190) - (N190+O190), "h:mm")</f>
        <v>0:59</v>
      </c>
      <c r="X190" t="str">
        <v>CAIDA ENLACES</v>
      </c>
      <c r="Y190" t="str">
        <v>Hardware / Equipos</v>
      </c>
      <c r="Z190" t="str">
        <v>Bloqueo AP Cisco</v>
      </c>
      <c r="AA190" t="str">
        <v>Infraestructura - Eléctrica</v>
      </c>
      <c r="AB190" t="str">
        <v>SI</v>
      </c>
      <c r="AC190" t="str">
        <v>NO</v>
      </c>
      <c r="AD190" t="str">
        <v>NO</v>
      </c>
      <c r="AE190" t="str">
        <v>NO</v>
      </c>
      <c r="AF190" t="str">
        <v xml:space="preserve">INTERNO </v>
      </c>
      <c r="AG190" t="str">
        <v>SISTEMAS</v>
      </c>
      <c r="AH190" t="str">
        <v>Mejora Actualizacion Sistema</v>
      </c>
      <c r="AK190" t="str">
        <v>Culminado 100%</v>
      </c>
      <c r="AN190" t="str">
        <v>Se encontró una novedad con la controladora de cisco; con ayuda de un ing de cisco se valida la novedad y se hace una actualización y se resuelve la novedad</v>
      </c>
      <c r="AO190">
        <v>0.3333333333333333</v>
      </c>
      <c r="AP190">
        <v>0.875</v>
      </c>
    </row>
    <row r="191">
      <c r="A191">
        <v>880045</v>
      </c>
      <c r="B191" t="str">
        <f>VLOOKUP(G191,DetalleTiendas!A$2:S$1777,3,FALSE)</f>
        <v>SUPERMERCADOS</v>
      </c>
      <c r="C191" t="str">
        <f>VLOOKUP(G191,DetalleTiendas!A$2:S$1777,4,FALSE)</f>
        <v>JUMBO</v>
      </c>
      <c r="D191" t="str">
        <f>VLOOKUP(G191,DetalleTiendas!A$2:S$1777,5,FALSE)</f>
        <v>COSTA</v>
      </c>
      <c r="E191" t="str">
        <v>Enlaces</v>
      </c>
      <c r="F191" t="str">
        <v>NO</v>
      </c>
      <c r="G191" t="str">
        <v>J185 YOPAL</v>
      </c>
      <c r="I191" t="str">
        <v>Redes y Comunicaciones-NIVEL 2 - COL</v>
      </c>
      <c r="J191" t="str">
        <v>Guillermo Gutierrez</v>
      </c>
      <c r="K191" t="str">
        <v>CERRADO</v>
      </c>
      <c r="L191" t="str">
        <v>CERRADO</v>
      </c>
      <c r="M191" t="str">
        <v>MEDIA</v>
      </c>
      <c r="N191">
        <v>45544</v>
      </c>
      <c r="O191">
        <v>0.6527777777777778</v>
      </c>
      <c r="P191" t="str">
        <f>TEXT(N191,"MMMM")</f>
        <v>septiembre</v>
      </c>
      <c r="Q191" t="str">
        <f>TEXT(N191,"aaaa")</f>
        <v>lunes</v>
      </c>
      <c r="R191">
        <v>45544</v>
      </c>
      <c r="S191">
        <v>0.6791666666666667</v>
      </c>
      <c r="T191">
        <v>0.75</v>
      </c>
      <c r="U191">
        <f>((R191+T191) - (N191+O191))*24*60</f>
        <v>139.9999999953434</v>
      </c>
      <c r="V191" t="str">
        <f>SINGLE(IF(N191 * O191 * R191 * T191 * AO191 * AP191 = 0, "", LET(_xlpm.inicio, N191 + O191, _xlpm.fin, R191 + T191, _xlpm.dias, REDUCE(0, SEQUENCE(1 + INT(SINGLE(_xlpm.fin) - SINGLE(_xlpm.inicio)), 1, 0, 1), LAMBDA(_xlpm.acum,_xlpm.d, LET(_xlpm.dia, TRUNC(SINGLE(_xlpm.inicio)) + SINGLE(_xlpm.d), _xlpm.horaIni, IF(SINGLE(_xlpm.d) = 0, MAX(_xlpm.inicio, SINGLE(_xlpm.dia) + AO191), SINGLE(_xlpm.dia) + AO191), _xlpm.horaFin, IF(SINGLE(_xlpm.d) = INT(SINGLE(_xlpm.fin) - SINGLE(_xlpm.inicio)), MIN(_xlpm.fin, SINGLE(_xlpm.dia) + AP191), SINGLE(_xlpm.dia) + AP191), _xlpm.tiempo, MAX(0, SINGLE(_xlpm.horaFin) - SINGLE(_xlpm.horaIni)), SINGLE(_xlpm.acum) + SINGLE(_xlpm.tiempo)))), TEXT(SINGLE(_xlpm.dias), "h:mm"))))</f>
        <v>2:20</v>
      </c>
      <c r="W191" t="str">
        <f>TEXT((N191+S191) - (N191+O191), "h:mm")</f>
        <v>0:38</v>
      </c>
      <c r="X191" t="str">
        <v>CAIDA ENLACES</v>
      </c>
      <c r="Y191" t="str">
        <v>Red / Enlace / Proveedor</v>
      </c>
      <c r="Z191" t="str">
        <v>caida enlace proveedor - Claro</v>
      </c>
      <c r="AA191" t="str">
        <v>Proveedor - Red/Infraestructura</v>
      </c>
      <c r="AB191" t="str">
        <v>SI</v>
      </c>
      <c r="AC191" t="str">
        <v>NO</v>
      </c>
      <c r="AD191" t="str">
        <v>NO</v>
      </c>
      <c r="AE191" t="str">
        <v>NO</v>
      </c>
      <c r="AF191" t="str">
        <v>EXTERNO</v>
      </c>
      <c r="AG191" t="str">
        <v>PROVEEDOR</v>
      </c>
      <c r="AH191" t="str">
        <v>Ajuste por parte del Proveedor</v>
      </c>
      <c r="AK191" t="str">
        <v>Culminado 100%</v>
      </c>
      <c r="AN191" t="str">
        <v>Los proveedores trabajan y habilitan los enlaces</v>
      </c>
      <c r="AO191">
        <v>0.3333333333333333</v>
      </c>
      <c r="AP191">
        <v>0.875</v>
      </c>
    </row>
    <row r="192">
      <c r="A192">
        <v>893839</v>
      </c>
      <c r="B192" t="str">
        <f>VLOOKUP(G192,DetalleTiendas!A$2:S$1777,3,FALSE)</f>
        <v>SUPERMERCADOS</v>
      </c>
      <c r="C192" t="str">
        <f>VLOOKUP(G192,DetalleTiendas!A$2:S$1777,4,FALSE)</f>
        <v>JUMBO</v>
      </c>
      <c r="D192" t="str">
        <f>VLOOKUP(G192,DetalleTiendas!A$2:S$1777,5,FALSE)</f>
        <v>CENTRO</v>
      </c>
      <c r="E192" t="str">
        <v>Corte de Energia</v>
      </c>
      <c r="F192" t="str">
        <v>NO</v>
      </c>
      <c r="G192" t="str">
        <v>J148 SANTA FE MEDELLIN</v>
      </c>
      <c r="I192" t="str">
        <v>Mantenimiento_Colombia</v>
      </c>
      <c r="J192" t="str">
        <v>David Higuita</v>
      </c>
      <c r="K192" t="str">
        <v>CERRADO</v>
      </c>
      <c r="L192" t="str">
        <v>CERRADO</v>
      </c>
      <c r="M192" t="str">
        <v>MEDIA</v>
      </c>
      <c r="N192">
        <v>45547</v>
      </c>
      <c r="O192">
        <v>0.5416666666666666</v>
      </c>
      <c r="P192" t="str">
        <f>TEXT(N192,"MMMM")</f>
        <v>septiembre</v>
      </c>
      <c r="Q192" t="str">
        <f>TEXT(N192,"aaaa")</f>
        <v>jueves</v>
      </c>
      <c r="R192">
        <v>45547</v>
      </c>
      <c r="S192">
        <v>0.5479166666666667</v>
      </c>
      <c r="T192">
        <v>0.5833333333333334</v>
      </c>
      <c r="U192">
        <f>((R192+T192) - (N192+O192))*24*60</f>
        <v>60.00000000698492</v>
      </c>
      <c r="V192" t="str">
        <f>SINGLE(IF(N192 * O192 * R192 * T192 * AO192 * AP192 = 0, "", LET(_xlpm.inicio, N192 + O192, _xlpm.fin, R192 + T192, _xlpm.dias, REDUCE(0, SEQUENCE(1 + INT(SINGLE(_xlpm.fin) - SINGLE(_xlpm.inicio)), 1, 0, 1), LAMBDA(_xlpm.acum,_xlpm.d, LET(_xlpm.dia, TRUNC(SINGLE(_xlpm.inicio)) + SINGLE(_xlpm.d), _xlpm.horaIni, IF(SINGLE(_xlpm.d) = 0, MAX(_xlpm.inicio, SINGLE(_xlpm.dia) + AO192), SINGLE(_xlpm.dia) + AO192), _xlpm.horaFin, IF(SINGLE(_xlpm.d) = INT(SINGLE(_xlpm.fin) - SINGLE(_xlpm.inicio)), MIN(_xlpm.fin, SINGLE(_xlpm.dia) + AP192), SINGLE(_xlpm.dia) + AP192), _xlpm.tiempo, MAX(0, SINGLE(_xlpm.horaFin) - SINGLE(_xlpm.horaIni)), SINGLE(_xlpm.acum) + SINGLE(_xlpm.tiempo)))), TEXT(SINGLE(_xlpm.dias), "h:mm"))))</f>
        <v>1:00</v>
      </c>
      <c r="W192" t="str">
        <f>TEXT((N192+S192) - (N192+O192), "h:mm")</f>
        <v>0:09</v>
      </c>
      <c r="X192" t="str">
        <v>CORTE DE ENERGIA</v>
      </c>
      <c r="Y192" t="str">
        <v>Eléctrico / Energía</v>
      </c>
      <c r="Z192" t="str">
        <v>Corte de energía en el sector</v>
      </c>
      <c r="AA192" t="str">
        <v>Infraestructura - Eléctrica</v>
      </c>
      <c r="AB192" t="str">
        <v>SI</v>
      </c>
      <c r="AC192" t="str">
        <v>SI</v>
      </c>
      <c r="AD192" t="str">
        <v>SI</v>
      </c>
      <c r="AE192" t="str">
        <v>SI</v>
      </c>
      <c r="AF192" t="str">
        <v>EXTERNO</v>
      </c>
      <c r="AG192" t="str">
        <v>PROVEEDOR</v>
      </c>
      <c r="AH192" t="str">
        <v>Restablecimiento UPS</v>
      </c>
      <c r="AK192" t="str">
        <v>Culminado 100%</v>
      </c>
      <c r="AN192" t="str">
        <v>Se habilita UPS y se reestablece el servicio.</v>
      </c>
      <c r="AO192">
        <v>0.3333333333333333</v>
      </c>
      <c r="AP192">
        <v>0.875</v>
      </c>
    </row>
    <row r="193">
      <c r="A193">
        <v>876235</v>
      </c>
      <c r="B193" t="str">
        <f>VLOOKUP(G193,DetalleTiendas!A$2:S$1777,3,FALSE)</f>
        <v>SUPERMERCADOS</v>
      </c>
      <c r="C193" t="str">
        <f>VLOOKUP(G193,DetalleTiendas!A$2:S$1777,4,FALSE)</f>
        <v>JUMBO</v>
      </c>
      <c r="D193" t="str">
        <f>VLOOKUP(G193,DetalleTiendas!A$2:S$1777,5,FALSE)</f>
        <v>BOGOTA</v>
      </c>
      <c r="E193" t="str">
        <v>Enlaces</v>
      </c>
      <c r="F193" t="str">
        <v>N/A</v>
      </c>
      <c r="G193" t="str">
        <v>J018 AUTOPISTA SUR</v>
      </c>
      <c r="I193" t="str">
        <v>Redes y comunicaciones - Nivel 2 - Col</v>
      </c>
      <c r="J193" t="str">
        <v>Guillermo gutierrez</v>
      </c>
      <c r="K193" t="str">
        <v>ABIERTO</v>
      </c>
      <c r="L193" t="str">
        <v>CERRADO</v>
      </c>
      <c r="M193" t="str">
        <v>MEDIA</v>
      </c>
      <c r="N193">
        <v>45547</v>
      </c>
      <c r="O193">
        <v>0.6666666666666666</v>
      </c>
      <c r="P193" t="str">
        <f>TEXT(N193,"MMMM")</f>
        <v>septiembre</v>
      </c>
      <c r="Q193" t="str">
        <f>TEXT(N193,"aaaa")</f>
        <v>jueves</v>
      </c>
      <c r="R193">
        <v>45547</v>
      </c>
      <c r="S193">
        <v>0.675</v>
      </c>
      <c r="T193">
        <v>0.6965277777777777</v>
      </c>
      <c r="U193">
        <f>((R193+T193) - (N193+O193))*24*60</f>
        <v>43.00000000395812</v>
      </c>
      <c r="V193" t="str">
        <f>SINGLE(IF(N193 * O193 * R193 * T193 * AO193 * AP193 = 0, "", LET(_xlpm.inicio, N193 + O193, _xlpm.fin, R193 + T193, _xlpm.dias, REDUCE(0, SEQUENCE(1 + INT(SINGLE(_xlpm.fin) - SINGLE(_xlpm.inicio)), 1, 0, 1), LAMBDA(_xlpm.acum,_xlpm.d, LET(_xlpm.dia, TRUNC(SINGLE(_xlpm.inicio)) + SINGLE(_xlpm.d), _xlpm.horaIni, IF(SINGLE(_xlpm.d) = 0, MAX(_xlpm.inicio, SINGLE(_xlpm.dia) + AO193), SINGLE(_xlpm.dia) + AO193), _xlpm.horaFin, IF(SINGLE(_xlpm.d) = INT(SINGLE(_xlpm.fin) - SINGLE(_xlpm.inicio)), MIN(_xlpm.fin, SINGLE(_xlpm.dia) + AP193), SINGLE(_xlpm.dia) + AP193), _xlpm.tiempo, MAX(0, SINGLE(_xlpm.horaFin) - SINGLE(_xlpm.horaIni)), SINGLE(_xlpm.acum) + SINGLE(_xlpm.tiempo)))), TEXT(SINGLE(_xlpm.dias), "h:mm"))))</f>
        <v>0:43</v>
      </c>
      <c r="W193" t="str">
        <f>TEXT((N193+S193) - (N193+O193), "h:mm")</f>
        <v>0:12</v>
      </c>
      <c r="X193" t="str">
        <v>FALLA WIFI</v>
      </c>
      <c r="Y193" t="str">
        <v>Red / Enlace / Proveedor</v>
      </c>
      <c r="Z193" t="str">
        <v>Controladora AP</v>
      </c>
      <c r="AA193" t="str">
        <v>Proveedor - Red/Infraestructura</v>
      </c>
      <c r="AB193" t="str">
        <v>SI</v>
      </c>
      <c r="AC193" t="str">
        <v>NO</v>
      </c>
      <c r="AD193" t="str">
        <v>NO</v>
      </c>
      <c r="AE193" t="str">
        <v>NO</v>
      </c>
      <c r="AF193" t="str">
        <v>INTERNO</v>
      </c>
      <c r="AG193" t="str">
        <v>SISTEMAS</v>
      </c>
      <c r="AH193" t="str">
        <v>sin definir</v>
      </c>
      <c r="AK193" t="str">
        <v>Culminado 100%</v>
      </c>
      <c r="AN193" t="str">
        <v>Se restableció la operación de la EDS luego de la corrección en la controladora wifi</v>
      </c>
      <c r="AO193">
        <v>0.3333333333333333</v>
      </c>
      <c r="AP193">
        <v>0.875</v>
      </c>
    </row>
    <row r="194">
      <c r="A194">
        <v>880057</v>
      </c>
      <c r="B194" t="str">
        <f>VLOOKUP(G194,DetalleTiendas!A$2:S$1777,3,FALSE)</f>
        <v>SUPERMERCADOS</v>
      </c>
      <c r="C194" t="str">
        <f>VLOOKUP(G194,DetalleTiendas!A$2:S$1777,4,FALSE)</f>
        <v>EDS JUMBO-ANCLA</v>
      </c>
      <c r="D194" t="str">
        <f>VLOOKUP(G194,DetalleTiendas!A$2:S$1777,5,FALSE)</f>
        <v>BOGOTA</v>
      </c>
      <c r="E194" t="str">
        <v>Enlaces</v>
      </c>
      <c r="F194" t="str">
        <v>NO</v>
      </c>
      <c r="G194" t="str">
        <v>Z011 CALLE 80</v>
      </c>
      <c r="I194" t="str">
        <v>Redes y comunicaciones - Nivel 2 - Col</v>
      </c>
      <c r="J194" t="str">
        <v>Guillermo gutierrez</v>
      </c>
      <c r="K194" t="str">
        <v>ABIERTO</v>
      </c>
      <c r="L194" t="str">
        <v>CERRADO</v>
      </c>
      <c r="M194" t="str">
        <v>MEDIA</v>
      </c>
      <c r="N194">
        <v>45547</v>
      </c>
      <c r="O194">
        <v>0.7020833333333333</v>
      </c>
      <c r="P194" t="str">
        <f>TEXT(N194,"MMMM")</f>
        <v>septiembre</v>
      </c>
      <c r="Q194" t="str">
        <f>TEXT(N194,"aaaa")</f>
        <v>jueves</v>
      </c>
      <c r="R194">
        <v>45547</v>
      </c>
      <c r="S194">
        <v>0.7034722222222223</v>
      </c>
      <c r="T194">
        <v>0.7083333333333334</v>
      </c>
      <c r="U194">
        <f>((R194+T194) - (N194+O194))*24*60</f>
        <v>9.000000008381903</v>
      </c>
      <c r="V194" t="str">
        <f>SINGLE(IF(N194 * O194 * R194 * T194 * AO194 * AP194 = 0, "", LET(_xlpm.inicio, N194 + O194, _xlpm.fin, R194 + T194, _xlpm.dias, REDUCE(0, SEQUENCE(1 + INT(SINGLE(_xlpm.fin) - SINGLE(_xlpm.inicio)), 1, 0, 1), LAMBDA(_xlpm.acum,_xlpm.d, LET(_xlpm.dia, TRUNC(SINGLE(_xlpm.inicio)) + SINGLE(_xlpm.d), _xlpm.horaIni, IF(SINGLE(_xlpm.d) = 0, MAX(_xlpm.inicio, SINGLE(_xlpm.dia) + AO194), SINGLE(_xlpm.dia) + AO194), _xlpm.horaFin, IF(SINGLE(_xlpm.d) = INT(SINGLE(_xlpm.fin) - SINGLE(_xlpm.inicio)), MIN(_xlpm.fin, SINGLE(_xlpm.dia) + AP194), SINGLE(_xlpm.dia) + AP194), _xlpm.tiempo, MAX(0, SINGLE(_xlpm.horaFin) - SINGLE(_xlpm.horaIni)), SINGLE(_xlpm.acum) + SINGLE(_xlpm.tiempo)))), TEXT(SINGLE(_xlpm.dias), "h:mm"))))</f>
        <v>0:09</v>
      </c>
      <c r="W194" t="str">
        <f>TEXT((N194+S194) - (N194+O194), "h:mm")</f>
        <v>0:02</v>
      </c>
      <c r="X194" t="str">
        <v>CAIDA ENLACES</v>
      </c>
      <c r="Y194" t="str">
        <v>Red / Enlace / Proveedor</v>
      </c>
      <c r="Z194" t="str">
        <v>Controladora AP</v>
      </c>
      <c r="AA194" t="str">
        <v>Proveedor - Red/Infraestructura</v>
      </c>
      <c r="AB194" t="str">
        <v>SI</v>
      </c>
      <c r="AC194" t="str">
        <v>NO</v>
      </c>
      <c r="AD194" t="str">
        <v>NO</v>
      </c>
      <c r="AE194" t="str">
        <v>NO</v>
      </c>
      <c r="AF194" t="str">
        <v>INTERNO</v>
      </c>
      <c r="AG194" t="str">
        <v>SISTEMAS</v>
      </c>
      <c r="AH194" t="str">
        <v>reinicio AP</v>
      </c>
      <c r="AK194" t="str">
        <v>Culminado 100%</v>
      </c>
      <c r="AN194" t="str">
        <v>Se restablece la operación de la EDS luego de la corrección en la controladora wifi.</v>
      </c>
      <c r="AO194">
        <v>0.3333333333333333</v>
      </c>
      <c r="AP194">
        <v>0.875</v>
      </c>
    </row>
    <row r="195">
      <c r="A195">
        <v>888080</v>
      </c>
      <c r="B195" t="str">
        <f>VLOOKUP(G195,DetalleTiendas!A$2:S$1777,3,FALSE)</f>
        <v>SUPERMERCADOS</v>
      </c>
      <c r="C195" t="str">
        <f>VLOOKUP(G195,DetalleTiendas!A$2:S$1777,4,FALSE)</f>
        <v>EDS JUMBO</v>
      </c>
      <c r="D195" t="str">
        <f>VLOOKUP(G195,DetalleTiendas!A$2:S$1777,5,FALSE)</f>
        <v>BOGOTA</v>
      </c>
      <c r="E195" t="str">
        <v>Enlaces</v>
      </c>
      <c r="F195" t="str">
        <v>NO</v>
      </c>
      <c r="G195" t="str">
        <v>Z161 CALLE 190</v>
      </c>
      <c r="I195" t="str">
        <v>Redes y Comunicaciones-NIVEL 2 - COL</v>
      </c>
      <c r="J195" t="str">
        <v>Guillermo Gutierrez</v>
      </c>
      <c r="K195" t="str">
        <v>CERRADO</v>
      </c>
      <c r="L195" t="str">
        <v>CERRADO</v>
      </c>
      <c r="M195" t="str">
        <v>MEDIA</v>
      </c>
      <c r="N195">
        <v>45548</v>
      </c>
      <c r="O195">
        <v>0.5833333333333334</v>
      </c>
      <c r="P195" t="str">
        <f>TEXT(N195,"MMMM")</f>
        <v>septiembre</v>
      </c>
      <c r="Q195" t="str">
        <f>TEXT(N195,"aaaa")</f>
        <v>viernes</v>
      </c>
      <c r="R195">
        <v>45549</v>
      </c>
      <c r="S195">
        <v>0.8486111111111111</v>
      </c>
      <c r="T195">
        <v>0.2916666666666667</v>
      </c>
      <c r="U195">
        <f>((R195+T195) - (N195+O195))*24*60</f>
        <v>1019.9999999930151</v>
      </c>
      <c r="V195" t="str">
        <f>SINGLE(IF(N195 * O195 * R195 * T195 * AO195 * AP195 = 0, "", LET(_xlpm.inicio, N195 + O195, _xlpm.fin, R195 + T195, _xlpm.dias, REDUCE(0, SEQUENCE(1 + INT(SINGLE(_xlpm.fin) - SINGLE(_xlpm.inicio)), 1, 0, 1), LAMBDA(_xlpm.acum,_xlpm.d, LET(_xlpm.dia, TRUNC(SINGLE(_xlpm.inicio)) + SINGLE(_xlpm.d), _xlpm.horaIni, IF(SINGLE(_xlpm.d) = 0, MAX(_xlpm.inicio, SINGLE(_xlpm.dia) + AO195), SINGLE(_xlpm.dia) + AO195), _xlpm.horaFin, IF(SINGLE(_xlpm.d) = INT(SINGLE(_xlpm.fin) - SINGLE(_xlpm.inicio)), MIN(_xlpm.fin, SINGLE(_xlpm.dia) + AP195), SINGLE(_xlpm.dia) + AP195), _xlpm.tiempo, MAX(0, SINGLE(_xlpm.horaFin) - SINGLE(_xlpm.horaIni)), SINGLE(_xlpm.acum) + SINGLE(_xlpm.tiempo)))), TEXT(SINGLE(_xlpm.dias), "h:mm"))))</f>
        <v>7:00</v>
      </c>
      <c r="W195" t="str">
        <f>TEXT((N195+S195) - (N195+O195), "h:mm")</f>
        <v>6:22</v>
      </c>
      <c r="X195" t="str">
        <v>CAIDA ENLACES</v>
      </c>
      <c r="Y195" t="str">
        <v>Red / Enlace / Proveedor</v>
      </c>
      <c r="Z195" t="str">
        <v>Corte de Fibra Proveedor - Cirion</v>
      </c>
      <c r="AA195" t="str">
        <v>Proveedor - Red/Infraestructura</v>
      </c>
      <c r="AB195" t="str">
        <v>SI</v>
      </c>
      <c r="AC195" t="str">
        <v>NO</v>
      </c>
      <c r="AD195" t="str">
        <v>NO</v>
      </c>
      <c r="AE195" t="str">
        <v>NO</v>
      </c>
      <c r="AF195" t="str">
        <v>EXTERNO</v>
      </c>
      <c r="AG195" t="str">
        <v>PROVEEDOR</v>
      </c>
      <c r="AH195" t="str">
        <v>Ajuste por parte del Proveedor</v>
      </c>
      <c r="AK195" t="str">
        <v>Culminado 100%</v>
      </c>
      <c r="AN195" t="str">
        <v>Los proveedores trabajan y habilitan los enlaces</v>
      </c>
      <c r="AO195">
        <v>0.3333333333333333</v>
      </c>
      <c r="AP195">
        <v>0.875</v>
      </c>
    </row>
    <row r="196">
      <c r="A196">
        <v>887405</v>
      </c>
      <c r="B196" t="str">
        <f>VLOOKUP(G196,DetalleTiendas!A$2:S$1777,3,FALSE)</f>
        <v>SUPERMERCADOS</v>
      </c>
      <c r="C196" t="str">
        <f>VLOOKUP(G196,DetalleTiendas!A$2:S$1777,4,FALSE)</f>
        <v>SUPERMERCADOS</v>
      </c>
      <c r="D196" t="str">
        <f>VLOOKUP(G196,DetalleTiendas!A$2:S$1777,5,FALSE)</f>
        <v>SUPERMERCADOS</v>
      </c>
      <c r="E196" t="str">
        <v>POS</v>
      </c>
      <c r="F196" t="str">
        <v>NO</v>
      </c>
      <c r="G196" t="str">
        <v>SUPERMERCADOS</v>
      </c>
      <c r="I196" t="str">
        <v>Soporte_Onsite_REG_Remoto_SM_Colombia</v>
      </c>
      <c r="J196" t="str">
        <v>David Higuita</v>
      </c>
      <c r="K196" t="str">
        <v>CERRADO</v>
      </c>
      <c r="L196" t="str">
        <v>CERRADO</v>
      </c>
      <c r="M196" t="str">
        <v>MEDIA</v>
      </c>
      <c r="N196">
        <v>45548</v>
      </c>
      <c r="O196">
        <v>0.4861111111111111</v>
      </c>
      <c r="P196" t="str">
        <f>TEXT(N196,"MMMM")</f>
        <v>septiembre</v>
      </c>
      <c r="Q196" t="str">
        <f>TEXT(N196,"aaaa")</f>
        <v>viernes</v>
      </c>
      <c r="R196">
        <v>45548</v>
      </c>
      <c r="S196">
        <v>0.49722222222222223</v>
      </c>
      <c r="T196">
        <v>0.5416666666666666</v>
      </c>
      <c r="U196">
        <f>((R196+T196) - (N196+O196))*24*60</f>
        <v>79.99999999883585</v>
      </c>
      <c r="V196" t="str">
        <f>SINGLE(IF(N196 * O196 * R196 * T196 * AO196 * AP196 = 0, "", LET(_xlpm.inicio, N196 + O196, _xlpm.fin, R196 + T196, _xlpm.dias, REDUCE(0, SEQUENCE(1 + INT(SINGLE(_xlpm.fin) - SINGLE(_xlpm.inicio)), 1, 0, 1), LAMBDA(_xlpm.acum,_xlpm.d, LET(_xlpm.dia, TRUNC(SINGLE(_xlpm.inicio)) + SINGLE(_xlpm.d), _xlpm.horaIni, IF(SINGLE(_xlpm.d) = 0, MAX(_xlpm.inicio, SINGLE(_xlpm.dia) + AO196), SINGLE(_xlpm.dia) + AO196), _xlpm.horaFin, IF(SINGLE(_xlpm.d) = INT(SINGLE(_xlpm.fin) - SINGLE(_xlpm.inicio)), MIN(_xlpm.fin, SINGLE(_xlpm.dia) + AP196), SINGLE(_xlpm.dia) + AP196), _xlpm.tiempo, MAX(0, SINGLE(_xlpm.horaFin) - SINGLE(_xlpm.horaIni)), SINGLE(_xlpm.acum) + SINGLE(_xlpm.tiempo)))), TEXT(SINGLE(_xlpm.dias), "h:mm"))))</f>
        <v>1:20</v>
      </c>
      <c r="W196" t="str">
        <f>TEXT((N196+S196) - (N196+O196), "h:mm")</f>
        <v>0:16</v>
      </c>
      <c r="X196" t="str">
        <v>NOVEDAD CON EL CIERRE</v>
      </c>
      <c r="Y196" t="str">
        <v>Software / Actualización</v>
      </c>
      <c r="Z196" t="str">
        <v>Fallas con el cierre (no tomo archivo base)</v>
      </c>
      <c r="AA196" t="str">
        <v>Parametrizacion en curso</v>
      </c>
      <c r="AB196" t="str">
        <v>SI</v>
      </c>
      <c r="AC196" t="str">
        <v>NO</v>
      </c>
      <c r="AD196" t="str">
        <v>NO</v>
      </c>
      <c r="AE196" t="str">
        <v>NO</v>
      </c>
      <c r="AF196" t="str">
        <v>INTERNO</v>
      </c>
      <c r="AG196" t="str">
        <v>SISTEMAS</v>
      </c>
      <c r="AH196" t="str">
        <v xml:space="preserve">ajustes a nivel de aplicacion y base de datos </v>
      </c>
      <c r="AK196" t="str">
        <v>Culminado 100%</v>
      </c>
      <c r="AN196" t="str">
        <v>Se ajusta el protocolo de cierre</v>
      </c>
      <c r="AO196">
        <v>0.3333333333333333</v>
      </c>
      <c r="AP196">
        <v>0.875</v>
      </c>
    </row>
    <row r="197">
      <c r="A197">
        <v>893855</v>
      </c>
      <c r="B197" t="str">
        <f>VLOOKUP(G197,DetalleTiendas!A$2:S$1777,3,FALSE)</f>
        <v>SUPERMERCADOS</v>
      </c>
      <c r="C197" t="str">
        <f>VLOOKUP(G197,DetalleTiendas!A$2:S$1777,4,FALSE)</f>
        <v>EDS JUMBO</v>
      </c>
      <c r="D197" t="str">
        <f>VLOOKUP(G197,DetalleTiendas!A$2:S$1777,5,FALSE)</f>
        <v>BOGOTA</v>
      </c>
      <c r="E197" t="str">
        <v>Enlaces</v>
      </c>
      <c r="F197" t="str">
        <v>N/A</v>
      </c>
      <c r="G197" t="str">
        <v>Z145 AV CIUDAD DE CALI</v>
      </c>
      <c r="I197" t="str">
        <v>Redes y Comunicaciones-NIVEL 2 - COL</v>
      </c>
      <c r="J197" t="str">
        <v>Guillermo Gutierrez</v>
      </c>
      <c r="K197" t="str">
        <v>CERRADO</v>
      </c>
      <c r="L197" t="str">
        <v>CERRADO</v>
      </c>
      <c r="M197" t="str">
        <v>MEDIA</v>
      </c>
      <c r="N197">
        <v>45549</v>
      </c>
      <c r="O197">
        <v>0.5555555555555556</v>
      </c>
      <c r="P197" t="str">
        <f>TEXT(N197,"MMMM")</f>
        <v>septiembre</v>
      </c>
      <c r="Q197" t="str">
        <f>TEXT(N197,"aaaa")</f>
        <v>sábado</v>
      </c>
      <c r="R197">
        <v>45549</v>
      </c>
      <c r="S197">
        <v>0.5708333333333333</v>
      </c>
      <c r="T197">
        <v>0.6666666666666666</v>
      </c>
      <c r="U197">
        <f>((R197+T197) - (N197+O197))*24*60</f>
        <v>159.9999999976717</v>
      </c>
      <c r="V197" t="str">
        <f>SINGLE(IF(N197 * O197 * R197 * T197 * AO197 * AP197 = 0, "", LET(_xlpm.inicio, N197 + O197, _xlpm.fin, R197 + T197, _xlpm.dias, REDUCE(0, SEQUENCE(1 + INT(SINGLE(_xlpm.fin) - SINGLE(_xlpm.inicio)), 1, 0, 1), LAMBDA(_xlpm.acum,_xlpm.d, LET(_xlpm.dia, TRUNC(SINGLE(_xlpm.inicio)) + SINGLE(_xlpm.d), _xlpm.horaIni, IF(SINGLE(_xlpm.d) = 0, MAX(_xlpm.inicio, SINGLE(_xlpm.dia) + AO197), SINGLE(_xlpm.dia) + AO197), _xlpm.horaFin, IF(SINGLE(_xlpm.d) = INT(SINGLE(_xlpm.fin) - SINGLE(_xlpm.inicio)), MIN(_xlpm.fin, SINGLE(_xlpm.dia) + AP197), SINGLE(_xlpm.dia) + AP197), _xlpm.tiempo, MAX(0, SINGLE(_xlpm.horaFin) - SINGLE(_xlpm.horaIni)), SINGLE(_xlpm.acum) + SINGLE(_xlpm.tiempo)))), TEXT(SINGLE(_xlpm.dias), "h:mm"))))</f>
        <v>2:40</v>
      </c>
      <c r="W197" t="str">
        <f>TEXT((N197+S197) - (N197+O197), "h:mm")</f>
        <v>0:22</v>
      </c>
      <c r="X197" t="str">
        <v>CAIDA ENLACES</v>
      </c>
      <c r="Y197" t="str">
        <v>Red / Enlace / Proveedor</v>
      </c>
      <c r="Z197" t="str">
        <v>Caida de enlaces proveedor Cirion</v>
      </c>
      <c r="AA197" t="str">
        <v>Proveedor - Red/Infraestructura</v>
      </c>
      <c r="AB197" t="str">
        <v>SI</v>
      </c>
      <c r="AC197" t="str">
        <v>NO</v>
      </c>
      <c r="AD197" t="str">
        <v>NO</v>
      </c>
      <c r="AE197" t="str">
        <v>NO</v>
      </c>
      <c r="AF197" t="str">
        <v>EXTERNO</v>
      </c>
      <c r="AG197" t="str">
        <v>PROVEEDOR</v>
      </c>
      <c r="AH197" t="str">
        <v>Ajuste por parte del Proveedor</v>
      </c>
      <c r="AK197" t="str">
        <v>Culminado 100%</v>
      </c>
      <c r="AN197" t="str">
        <v>Los proveedores trabajan y habilitan los enlaces</v>
      </c>
      <c r="AO197">
        <v>0.3333333333333333</v>
      </c>
      <c r="AP197">
        <v>0.875</v>
      </c>
    </row>
    <row r="198">
      <c r="A198">
        <v>893859</v>
      </c>
      <c r="B198" t="str">
        <f>VLOOKUP(G198,DetalleTiendas!A$2:S$1777,3,FALSE)</f>
        <v>SUPERMERCADOS</v>
      </c>
      <c r="C198" t="str">
        <f>VLOOKUP(G198,DetalleTiendas!A$2:S$1777,4,FALSE)</f>
        <v>JUMBO</v>
      </c>
      <c r="D198" t="str">
        <f>VLOOKUP(G198,DetalleTiendas!A$2:S$1777,5,FALSE)</f>
        <v>BOGOTA</v>
      </c>
      <c r="E198" t="str">
        <v>POS</v>
      </c>
      <c r="F198" t="str">
        <v>N/A</v>
      </c>
      <c r="G198" t="str">
        <v>J003 BULEVAR</v>
      </c>
      <c r="I198" t="str">
        <v>Soporte_Onsite_BOGOTA</v>
      </c>
      <c r="J198" t="str">
        <v>Juan Fernando Rodiguez</v>
      </c>
      <c r="K198" t="str">
        <v>CERRADO</v>
      </c>
      <c r="L198" t="str">
        <v>CERRADO</v>
      </c>
      <c r="M198" t="str">
        <v>MEDIA</v>
      </c>
      <c r="N198">
        <v>45549</v>
      </c>
      <c r="O198">
        <v>0.3611111111111111</v>
      </c>
      <c r="P198" t="str">
        <f>TEXT(N198,"MMMM")</f>
        <v>septiembre</v>
      </c>
      <c r="Q198" t="str">
        <f>TEXT(N198,"aaaa")</f>
        <v>sábado</v>
      </c>
      <c r="R198">
        <v>45549</v>
      </c>
      <c r="S198">
        <v>0.39652777777777776</v>
      </c>
      <c r="T198">
        <v>0.3888888888888889</v>
      </c>
      <c r="U198">
        <f>((R198+T198) - (N198+O198))*24*60</f>
        <v>40.00000000465661</v>
      </c>
      <c r="V198" t="str">
        <f>SINGLE(IF(N198 * O198 * R198 * T198 * AO198 * AP198 = 0, "", LET(_xlpm.inicio, N198 + O198, _xlpm.fin, R198 + T198, _xlpm.dias, REDUCE(0, SEQUENCE(1 + INT(SINGLE(_xlpm.fin) - SINGLE(_xlpm.inicio)), 1, 0, 1), LAMBDA(_xlpm.acum,_xlpm.d, LET(_xlpm.dia, TRUNC(SINGLE(_xlpm.inicio)) + SINGLE(_xlpm.d), _xlpm.horaIni, IF(SINGLE(_xlpm.d) = 0, MAX(_xlpm.inicio, SINGLE(_xlpm.dia) + AO198), SINGLE(_xlpm.dia) + AO198), _xlpm.horaFin, IF(SINGLE(_xlpm.d) = INT(SINGLE(_xlpm.fin) - SINGLE(_xlpm.inicio)), MIN(_xlpm.fin, SINGLE(_xlpm.dia) + AP198), SINGLE(_xlpm.dia) + AP198), _xlpm.tiempo, MAX(0, SINGLE(_xlpm.horaFin) - SINGLE(_xlpm.horaIni)), SINGLE(_xlpm.acum) + SINGLE(_xlpm.tiempo)))), TEXT(SINGLE(_xlpm.dias), "h:mm"))))</f>
        <v>0:40</v>
      </c>
      <c r="W198" t="str">
        <f>TEXT((N198+S198) - (N198+O198), "h:mm")</f>
        <v>0:51</v>
      </c>
      <c r="X198" t="str">
        <v>BLOQUEO POS</v>
      </c>
      <c r="Y198" t="str">
        <v>Software / Actualización</v>
      </c>
      <c r="Z198" t="str">
        <v>Fallas con los datafonos (bloqueo dispositivos)</v>
      </c>
      <c r="AA198" t="str">
        <v>Software / Actualización</v>
      </c>
      <c r="AB198" t="str">
        <v>SI</v>
      </c>
      <c r="AC198" t="str">
        <v>NO</v>
      </c>
      <c r="AD198" t="str">
        <v>NO</v>
      </c>
      <c r="AE198" t="str">
        <v>NO</v>
      </c>
      <c r="AF198" t="str">
        <v>INTERNO</v>
      </c>
      <c r="AG198" t="str">
        <v>SISTEMAS</v>
      </c>
      <c r="AH198" t="str">
        <v>Reinicio o/y inicio de servicios</v>
      </c>
      <c r="AK198" t="str">
        <v>Culminado 100%</v>
      </c>
      <c r="AN198" t="str">
        <v>Se reinicia el servicio y se levanta el servicio.</v>
      </c>
      <c r="AO198">
        <v>0.3333333333333333</v>
      </c>
      <c r="AP198">
        <v>0.875</v>
      </c>
    </row>
    <row r="199">
      <c r="A199">
        <v>892299</v>
      </c>
      <c r="B199" t="str">
        <f>VLOOKUP(G199,DetalleTiendas!A$2:S$1777,3,FALSE)</f>
        <v>SUPERMERCADOS</v>
      </c>
      <c r="C199" t="str">
        <f>VLOOKUP(G199,DetalleTiendas!A$2:S$1777,4,FALSE)</f>
        <v>METRO</v>
      </c>
      <c r="D199" t="str">
        <f>VLOOKUP(G199,DetalleTiendas!A$2:S$1777,5,FALSE)</f>
        <v>CENTRO</v>
      </c>
      <c r="E199" t="str">
        <v>Corte de Energia</v>
      </c>
      <c r="F199" t="str">
        <v>NO</v>
      </c>
      <c r="G199" t="str">
        <v>M081 VENTURA PLAZA</v>
      </c>
      <c r="I199" t="str">
        <v>Soporte_Onsite_REG_ORiente_SM Colombia</v>
      </c>
      <c r="J199" t="str">
        <v>David Higuita</v>
      </c>
      <c r="K199" t="str">
        <v>CERRADO</v>
      </c>
      <c r="L199" t="str">
        <v>CERRADO</v>
      </c>
      <c r="M199" t="str">
        <v>MEDIA</v>
      </c>
      <c r="N199">
        <v>45551</v>
      </c>
      <c r="O199">
        <v>0.6111111111111112</v>
      </c>
      <c r="P199" t="str">
        <f>TEXT(N199,"MMMM")</f>
        <v>septiembre</v>
      </c>
      <c r="Q199" t="str">
        <f>TEXT(N199,"aaaa")</f>
        <v>lunes</v>
      </c>
      <c r="R199">
        <v>45551</v>
      </c>
      <c r="S199">
        <v>0.625</v>
      </c>
      <c r="T199">
        <v>0.6409722222222223</v>
      </c>
      <c r="U199">
        <f>((R199+T199) - (N199+O199))*24*60</f>
        <v>43.00000000395812</v>
      </c>
      <c r="V199" t="str">
        <f>SINGLE(IF(N199 * O199 * R199 * T199 * AO199 * AP199 = 0, "", LET(_xlpm.inicio, N199 + O199, _xlpm.fin, R199 + T199, _xlpm.dias, REDUCE(0, SEQUENCE(1 + INT(SINGLE(_xlpm.fin) - SINGLE(_xlpm.inicio)), 1, 0, 1), LAMBDA(_xlpm.acum,_xlpm.d, LET(_xlpm.dia, TRUNC(SINGLE(_xlpm.inicio)) + SINGLE(_xlpm.d), _xlpm.horaIni, IF(SINGLE(_xlpm.d) = 0, MAX(_xlpm.inicio, SINGLE(_xlpm.dia) + AO199), SINGLE(_xlpm.dia) + AO199), _xlpm.horaFin, IF(SINGLE(_xlpm.d) = INT(SINGLE(_xlpm.fin) - SINGLE(_xlpm.inicio)), MIN(_xlpm.fin, SINGLE(_xlpm.dia) + AP199), SINGLE(_xlpm.dia) + AP199), _xlpm.tiempo, MAX(0, SINGLE(_xlpm.horaFin) - SINGLE(_xlpm.horaIni)), SINGLE(_xlpm.acum) + SINGLE(_xlpm.tiempo)))), TEXT(SINGLE(_xlpm.dias), "h:mm"))))</f>
        <v>0:43</v>
      </c>
      <c r="W199" t="str">
        <f>TEXT((N199+S199) - (N199+O199), "h:mm")</f>
        <v>0:20</v>
      </c>
      <c r="X199" t="str">
        <v>CORTE DE ENERGIA</v>
      </c>
      <c r="Y199" t="str">
        <v>Eléctrico / Energía</v>
      </c>
      <c r="Z199" t="str">
        <v>Corte de energía en el sector</v>
      </c>
      <c r="AA199" t="str">
        <v>Infraestructura - Eléctrica</v>
      </c>
      <c r="AB199" t="str">
        <v>SI</v>
      </c>
      <c r="AC199" t="str">
        <v>SI</v>
      </c>
      <c r="AD199" t="str">
        <v>SI</v>
      </c>
      <c r="AE199" t="str">
        <v>SI</v>
      </c>
      <c r="AF199" t="str">
        <v>EXTERNO</v>
      </c>
      <c r="AG199" t="str">
        <v>PROVEEDOR</v>
      </c>
      <c r="AH199" t="str">
        <v>Restablecimiento UPS</v>
      </c>
      <c r="AK199" t="str">
        <v>Culminado 100%</v>
      </c>
      <c r="AN199" t="str">
        <v>Se habilita UPS y se reestablece el servicio.</v>
      </c>
      <c r="AO199">
        <v>0.3333333333333333</v>
      </c>
      <c r="AP199">
        <v>0.875</v>
      </c>
    </row>
    <row r="200">
      <c r="A200">
        <v>893901</v>
      </c>
      <c r="B200" t="str">
        <f>VLOOKUP(G200,DetalleTiendas!A$2:S$1777,3,FALSE)</f>
        <v>SUPERMERCADOS</v>
      </c>
      <c r="C200" t="str">
        <f>VLOOKUP(G200,DetalleTiendas!A$2:S$1777,4,FALSE)</f>
        <v>SUPERMERCADOS</v>
      </c>
      <c r="D200" t="str">
        <f>VLOOKUP(G200,DetalleTiendas!A$2:S$1777,5,FALSE)</f>
        <v>SUPERMERCADOS</v>
      </c>
      <c r="E200" t="str">
        <v>Office 365</v>
      </c>
      <c r="F200" t="str">
        <v>N/A</v>
      </c>
      <c r="G200" t="str">
        <v>SUPERMERCADOS</v>
      </c>
      <c r="I200" t="str">
        <v>ONSITE-BOG-Sede SM</v>
      </c>
      <c r="J200" t="str">
        <v>Fredy Giovanny Ortiz</v>
      </c>
      <c r="K200" t="str">
        <v>CERRADO</v>
      </c>
      <c r="L200" t="str">
        <v>CERRADO</v>
      </c>
      <c r="M200" t="str">
        <v>BAJA</v>
      </c>
      <c r="N200">
        <v>45552</v>
      </c>
      <c r="O200">
        <v>0.3472222222222222</v>
      </c>
      <c r="P200" t="str">
        <f>TEXT(N200,"MMMM")</f>
        <v>septiembre</v>
      </c>
      <c r="Q200" t="str">
        <f>TEXT(N200,"aaaa")</f>
        <v>martes</v>
      </c>
      <c r="R200">
        <v>45558</v>
      </c>
      <c r="S200">
        <v>0.36944444444444446</v>
      </c>
      <c r="T200">
        <v>0.4486111111111111</v>
      </c>
      <c r="U200">
        <f>((R200+T200) - (N200+O200))*24*60</f>
        <v>8786.000000004424</v>
      </c>
      <c r="V200" t="str">
        <f>SINGLE(IF(N200 * O200 * R200 * T200 * AO200 * AP200 = 0, "", LET(_xlpm.inicio, N200 + O200, _xlpm.fin, R200 + T200, _xlpm.dias, REDUCE(0, SEQUENCE(1 + INT(SINGLE(_xlpm.fin) - SINGLE(_xlpm.inicio)), 1, 0, 1), LAMBDA(_xlpm.acum,_xlpm.d, LET(_xlpm.dia, TRUNC(SINGLE(_xlpm.inicio)) + SINGLE(_xlpm.d), _xlpm.horaIni, IF(SINGLE(_xlpm.d) = 0, MAX(_xlpm.inicio, SINGLE(_xlpm.dia) + AO200), SINGLE(_xlpm.dia) + AO200), _xlpm.horaFin, IF(SINGLE(_xlpm.d) = INT(SINGLE(_xlpm.fin) - SINGLE(_xlpm.inicio)), MIN(_xlpm.fin, SINGLE(_xlpm.dia) + AP200), SINGLE(_xlpm.dia) + AP200), _xlpm.tiempo, MAX(0, SINGLE(_xlpm.horaFin) - SINGLE(_xlpm.horaIni)), SINGLE(_xlpm.acum) + SINGLE(_xlpm.tiempo)))), TEXT(SINGLE(_xlpm.dias), "h:mm"))))</f>
        <v>8:26</v>
      </c>
      <c r="W200" t="str">
        <f>TEXT((N200+S200) - (N200+O200), "h:mm")</f>
        <v>0:32</v>
      </c>
      <c r="X200" t="str">
        <v>MICROSOFT OFFICE 365</v>
      </c>
      <c r="Y200" t="str">
        <v>Software / Actualización</v>
      </c>
      <c r="Z200" t="str">
        <v>Licencia Office</v>
      </c>
      <c r="AA200" t="str">
        <v>Software / Actualización</v>
      </c>
      <c r="AB200" t="str">
        <v>NO</v>
      </c>
      <c r="AC200" t="str">
        <v>NO</v>
      </c>
      <c r="AD200" t="str">
        <v>NO</v>
      </c>
      <c r="AE200" t="str">
        <v>NO</v>
      </c>
      <c r="AF200" t="str">
        <v>N/A</v>
      </c>
      <c r="AG200" t="str">
        <v>N/A</v>
      </c>
      <c r="AH200" t="str">
        <v>Actualización licencia</v>
      </c>
      <c r="AK200" t="str">
        <v>Culminado 100%</v>
      </c>
      <c r="AN200" t="str">
        <v>e realiza validación en maquinas que presentaron la falla; se realiza actualización por código en Power Shell y/o reinstalación</v>
      </c>
      <c r="AO200">
        <v>0.3333333333333333</v>
      </c>
      <c r="AP200">
        <v>0.875</v>
      </c>
    </row>
    <row r="201">
      <c r="A201">
        <v>896950</v>
      </c>
      <c r="B201" t="str">
        <f>VLOOKUP(G201,DetalleTiendas!A$2:S$1777,3,FALSE)</f>
        <v>SUPERMERCADOS</v>
      </c>
      <c r="C201" t="str">
        <f>VLOOKUP(G201,DetalleTiendas!A$2:S$1777,4,FALSE)</f>
        <v>METRO</v>
      </c>
      <c r="D201" t="str">
        <f>VLOOKUP(G201,DetalleTiendas!A$2:S$1777,5,FALSE)</f>
        <v>BOGOTA</v>
      </c>
      <c r="E201" t="str">
        <v>POS</v>
      </c>
      <c r="F201" t="str">
        <v>SI</v>
      </c>
      <c r="G201" t="str">
        <v>M074 FACATATIVA</v>
      </c>
      <c r="I201" t="str">
        <v>Aplicaciones_POS_ARS_Colombia</v>
      </c>
      <c r="J201" t="str">
        <v>Luis Alejandro Medina</v>
      </c>
      <c r="K201" t="str">
        <v>CERRADO</v>
      </c>
      <c r="L201" t="str">
        <v>CERRADO</v>
      </c>
      <c r="M201" t="str">
        <v>MEDIA</v>
      </c>
      <c r="N201">
        <v>45554</v>
      </c>
      <c r="O201">
        <v>0.2708333333333333</v>
      </c>
      <c r="P201" t="str">
        <f>TEXT(N201,"MMMM")</f>
        <v>septiembre</v>
      </c>
      <c r="Q201" t="str">
        <f>TEXT(N201,"aaaa")</f>
        <v>jueves</v>
      </c>
      <c r="R201">
        <v>45554</v>
      </c>
      <c r="S201">
        <v>0.3375</v>
      </c>
      <c r="T201">
        <v>0.33194444444444443</v>
      </c>
      <c r="U201">
        <f>((R201+T201) - (N201+O201))*24*60</f>
        <v>87.99999999348074</v>
      </c>
      <c r="V201" t="str">
        <f>SINGLE(IF(N201 * O201 * R201 * T201 * AO201 * AP201 = 0, "", LET(_xlpm.inicio, N201 + O201, _xlpm.fin, R201 + T201, _xlpm.dias, REDUCE(0, SEQUENCE(1 + INT(SINGLE(_xlpm.fin) - SINGLE(_xlpm.inicio)), 1, 0, 1), LAMBDA(_xlpm.acum,_xlpm.d, LET(_xlpm.dia, TRUNC(SINGLE(_xlpm.inicio)) + SINGLE(_xlpm.d), _xlpm.horaIni, IF(SINGLE(_xlpm.d) = 0, MAX(_xlpm.inicio, SINGLE(_xlpm.dia) + AO201), SINGLE(_xlpm.dia) + AO201), _xlpm.horaFin, IF(SINGLE(_xlpm.d) = INT(SINGLE(_xlpm.fin) - SINGLE(_xlpm.inicio)), MIN(_xlpm.fin, SINGLE(_xlpm.dia) + AP201), SINGLE(_xlpm.dia) + AP201), _xlpm.tiempo, MAX(0, SINGLE(_xlpm.horaFin) - SINGLE(_xlpm.horaIni)), SINGLE(_xlpm.acum) + SINGLE(_xlpm.tiempo)))), TEXT(SINGLE(_xlpm.dias), "h:mm"))))</f>
        <v>0:00</v>
      </c>
      <c r="W201" t="str">
        <f>TEXT((N201+S201) - (N201+O201), "h:mm")</f>
        <v>1:36</v>
      </c>
      <c r="X201" t="str">
        <v>BLOQUEO POS</v>
      </c>
      <c r="Y201" t="str">
        <v>Software / Actualización</v>
      </c>
      <c r="Z201" t="str">
        <v>Fallas en la caja (bloqueo)</v>
      </c>
      <c r="AA201" t="str">
        <v>Software / Actualización</v>
      </c>
      <c r="AB201" t="str">
        <v>NO</v>
      </c>
      <c r="AC201" t="str">
        <v>NO</v>
      </c>
      <c r="AD201" t="str">
        <v>NO</v>
      </c>
      <c r="AE201" t="str">
        <v>NO</v>
      </c>
      <c r="AF201" t="str">
        <v>INTERNO</v>
      </c>
      <c r="AG201" t="str">
        <v>SISTEMAS</v>
      </c>
      <c r="AH201" t="str">
        <v>Reinicio o/y inicio de servicios</v>
      </c>
      <c r="AK201" t="str">
        <v>Culminado 100%</v>
      </c>
      <c r="AN201" t="str">
        <v>Se reinicia el servicio y se levanta el servicio.</v>
      </c>
      <c r="AO201">
        <v>0.3333333333333333</v>
      </c>
      <c r="AP201">
        <v>0.875</v>
      </c>
    </row>
    <row r="202">
      <c r="A202">
        <v>902216</v>
      </c>
      <c r="B202" t="str">
        <f>VLOOKUP(G202,DetalleTiendas!A$2:S$1777,3,FALSE)</f>
        <v>SUPERMERCADOS</v>
      </c>
      <c r="C202" t="str">
        <f>VLOOKUP(G202,DetalleTiendas!A$2:S$1777,4,FALSE)</f>
        <v>JUMBO</v>
      </c>
      <c r="D202" t="str">
        <f>VLOOKUP(G202,DetalleTiendas!A$2:S$1777,5,FALSE)</f>
        <v>BOGOTA</v>
      </c>
      <c r="E202" t="str">
        <v>POS</v>
      </c>
      <c r="F202" t="str">
        <v>SI</v>
      </c>
      <c r="G202" t="str">
        <v>J167 TITAN</v>
      </c>
      <c r="I202" t="str">
        <v>Mesas Epecializadas Colombia</v>
      </c>
      <c r="J202" t="str">
        <v>Farutt Reyes</v>
      </c>
      <c r="K202" t="str">
        <v>CERRADO</v>
      </c>
      <c r="L202" t="str">
        <v>CERRADO</v>
      </c>
      <c r="M202" t="str">
        <v>MEDIA</v>
      </c>
      <c r="N202">
        <v>45557</v>
      </c>
      <c r="O202">
        <v>0.6138888888888889</v>
      </c>
      <c r="P202" t="str">
        <f>TEXT(N202,"MMMM")</f>
        <v>septiembre</v>
      </c>
      <c r="Q202" t="str">
        <f>TEXT(N202,"aaaa")</f>
        <v>domingo</v>
      </c>
      <c r="R202">
        <v>45557</v>
      </c>
      <c r="S202">
        <v>0.6291666666666667</v>
      </c>
      <c r="T202">
        <v>0.6395833333333333</v>
      </c>
      <c r="U202">
        <f>((R202+T202) - (N202+O202))*24*60</f>
        <v>36.999999994877726</v>
      </c>
      <c r="V202" t="str">
        <f>SINGLE(IF(N202 * O202 * R202 * T202 * AO202 * AP202 = 0, "", LET(_xlpm.inicio, N202 + O202, _xlpm.fin, R202 + T202, _xlpm.dias, REDUCE(0, SEQUENCE(1 + INT(SINGLE(_xlpm.fin) - SINGLE(_xlpm.inicio)), 1, 0, 1), LAMBDA(_xlpm.acum,_xlpm.d, LET(_xlpm.dia, TRUNC(SINGLE(_xlpm.inicio)) + SINGLE(_xlpm.d), _xlpm.horaIni, IF(SINGLE(_xlpm.d) = 0, MAX(_xlpm.inicio, SINGLE(_xlpm.dia) + AO202), SINGLE(_xlpm.dia) + AO202), _xlpm.horaFin, IF(SINGLE(_xlpm.d) = INT(SINGLE(_xlpm.fin) - SINGLE(_xlpm.inicio)), MIN(_xlpm.fin, SINGLE(_xlpm.dia) + AP202), SINGLE(_xlpm.dia) + AP202), _xlpm.tiempo, MAX(0, SINGLE(_xlpm.horaFin) - SINGLE(_xlpm.horaIni)), SINGLE(_xlpm.acum) + SINGLE(_xlpm.tiempo)))), TEXT(SINGLE(_xlpm.dias), "h:mm"))))</f>
        <v>0:37</v>
      </c>
      <c r="W202" t="str">
        <f>TEXT((N202+S202) - (N202+O202), "h:mm")</f>
        <v>0:22</v>
      </c>
      <c r="X202" t="str">
        <v>FALLAS CON EL SERVIDOR ARS (BLOQUEO)</v>
      </c>
      <c r="Y202" t="str">
        <v>Servidores / Infraestructura</v>
      </c>
      <c r="Z202" t="str">
        <v>Servidor ARS fuera de línea</v>
      </c>
      <c r="AA202" t="str">
        <v>Proveedor - Red/Infraestructura</v>
      </c>
      <c r="AB202" t="str">
        <v>NO</v>
      </c>
      <c r="AC202" t="str">
        <v>NO</v>
      </c>
      <c r="AD202" t="str">
        <v>NO</v>
      </c>
      <c r="AE202" t="str">
        <v>NO</v>
      </c>
      <c r="AF202" t="str">
        <v>INTERNO</v>
      </c>
      <c r="AG202" t="str">
        <v>SISTEMAS</v>
      </c>
      <c r="AH202" t="str">
        <v>reinicio equipos</v>
      </c>
      <c r="AK202" t="str">
        <v>Culminado 100%</v>
      </c>
      <c r="AN202" t="str">
        <v>Se reinicia el servidor y se repara la falla</v>
      </c>
      <c r="AO202">
        <v>0.3333333333333333</v>
      </c>
      <c r="AP202">
        <v>0.875</v>
      </c>
    </row>
    <row r="203">
      <c r="A203">
        <v>904246</v>
      </c>
      <c r="B203" t="str">
        <f>VLOOKUP(G203,DetalleTiendas!A$2:S$1777,3,FALSE)</f>
        <v>SUPERMERCADOS</v>
      </c>
      <c r="C203" t="str">
        <f>VLOOKUP(G203,DetalleTiendas!A$2:S$1777,4,FALSE)</f>
        <v>JUMBO</v>
      </c>
      <c r="D203" t="str">
        <f>VLOOKUP(G203,DetalleTiendas!A$2:S$1777,5,FALSE)</f>
        <v>COSTA</v>
      </c>
      <c r="E203" t="str">
        <v>Corte de Energia</v>
      </c>
      <c r="F203" t="str">
        <v>NO</v>
      </c>
      <c r="G203" t="str">
        <v>J086 AMERICANO</v>
      </c>
      <c r="I203" t="str">
        <v>Soporte_Onsite_REG_Costa_SM Colombia</v>
      </c>
      <c r="J203" t="str">
        <v>Celso Niebles</v>
      </c>
      <c r="K203" t="str">
        <v>CERRADO</v>
      </c>
      <c r="L203" t="str">
        <v>CERRADO</v>
      </c>
      <c r="M203" t="str">
        <v>MEDIA</v>
      </c>
      <c r="N203">
        <v>45559</v>
      </c>
      <c r="O203">
        <v>0.375</v>
      </c>
      <c r="P203" t="str">
        <f>TEXT(N203,"MMMM")</f>
        <v>septiembre</v>
      </c>
      <c r="Q203" t="str">
        <f>TEXT(N203,"aaaa")</f>
        <v>martes</v>
      </c>
      <c r="R203">
        <v>45559</v>
      </c>
      <c r="S203">
        <v>0.3888888888888889</v>
      </c>
      <c r="T203">
        <v>0.40694444444444444</v>
      </c>
      <c r="U203">
        <f>((R203+T203) - (N203+O203))*24*60</f>
        <v>46.00000000325963</v>
      </c>
      <c r="V203" t="str">
        <f>SINGLE(IF(N203 * O203 * R203 * T203 * AO203 * AP203 = 0, "", LET(_xlpm.inicio, N203 + O203, _xlpm.fin, R203 + T203, _xlpm.dias, REDUCE(0, SEQUENCE(1 + INT(SINGLE(_xlpm.fin) - SINGLE(_xlpm.inicio)), 1, 0, 1), LAMBDA(_xlpm.acum,_xlpm.d, LET(_xlpm.dia, TRUNC(SINGLE(_xlpm.inicio)) + SINGLE(_xlpm.d), _xlpm.horaIni, IF(SINGLE(_xlpm.d) = 0, MAX(_xlpm.inicio, SINGLE(_xlpm.dia) + AO203), SINGLE(_xlpm.dia) + AO203), _xlpm.horaFin, IF(SINGLE(_xlpm.d) = INT(SINGLE(_xlpm.fin) - SINGLE(_xlpm.inicio)), MIN(_xlpm.fin, SINGLE(_xlpm.dia) + AP203), SINGLE(_xlpm.dia) + AP203), _xlpm.tiempo, MAX(0, SINGLE(_xlpm.horaFin) - SINGLE(_xlpm.horaIni)), SINGLE(_xlpm.acum) + SINGLE(_xlpm.tiempo)))), TEXT(SINGLE(_xlpm.dias), "h:mm"))))</f>
        <v>0:46</v>
      </c>
      <c r="W203" t="str">
        <f>TEXT((N203+S203) - (N203+O203), "h:mm")</f>
        <v>0:20</v>
      </c>
      <c r="X203" t="str">
        <v>CORTE DE ENERGIA</v>
      </c>
      <c r="Y203" t="str">
        <v>Eléctrico / Energía</v>
      </c>
      <c r="Z203" t="str">
        <v>Corto en la tienda (salto de breaker)</v>
      </c>
      <c r="AA203" t="str">
        <v>Infraestructura - Eléctrica</v>
      </c>
      <c r="AB203" t="str">
        <v>SI</v>
      </c>
      <c r="AC203" t="str">
        <v>SI</v>
      </c>
      <c r="AD203" t="str">
        <v>SI</v>
      </c>
      <c r="AE203" t="str">
        <v>SI</v>
      </c>
      <c r="AF203" t="str">
        <v>INTERNO</v>
      </c>
      <c r="AG203" t="str">
        <v>NEGOCIO</v>
      </c>
      <c r="AH203" t="str">
        <v>Restablecimiento UPS</v>
      </c>
      <c r="AK203" t="str">
        <v>Culminado 100%</v>
      </c>
      <c r="AN203" t="str">
        <v>Se habilita UPS y se reestablece el servicio.</v>
      </c>
      <c r="AO203">
        <v>0.3333333333333333</v>
      </c>
      <c r="AP203">
        <v>0.875</v>
      </c>
    </row>
    <row r="204">
      <c r="A204">
        <v>908054</v>
      </c>
      <c r="B204" t="str">
        <f>VLOOKUP(G204,DetalleTiendas!A$2:S$1777,3,FALSE)</f>
        <v>SUPERMERCADOS</v>
      </c>
      <c r="C204" t="str">
        <f>VLOOKUP(G204,DetalleTiendas!A$2:S$1777,4,FALSE)</f>
        <v>EDS JUMBO</v>
      </c>
      <c r="D204" t="str">
        <f>VLOOKUP(G204,DetalleTiendas!A$2:S$1777,5,FALSE)</f>
        <v>BOGOTA</v>
      </c>
      <c r="E204" t="str">
        <v>Enlaces</v>
      </c>
      <c r="F204" t="str">
        <v>NO</v>
      </c>
      <c r="G204" t="str">
        <v>Z161 CALLE 190</v>
      </c>
      <c r="I204" t="str">
        <v>Redes y Comunicaciones-NIVEL 2 - COL</v>
      </c>
      <c r="J204" t="str">
        <v>Guillermo Gutierrez</v>
      </c>
      <c r="K204" t="str">
        <v>CERRADO</v>
      </c>
      <c r="L204" t="str">
        <v>CERRADO</v>
      </c>
      <c r="M204" t="str">
        <v>MEDIA</v>
      </c>
      <c r="N204">
        <v>45561</v>
      </c>
      <c r="O204">
        <v>0.9583333333333334</v>
      </c>
      <c r="P204" t="str">
        <f>TEXT(N204,"MMMM")</f>
        <v>septiembre</v>
      </c>
      <c r="Q204" t="str">
        <f>TEXT(N204,"aaaa")</f>
        <v>jueves</v>
      </c>
      <c r="R204">
        <v>45562</v>
      </c>
      <c r="S204">
        <v>0.7194444444444444</v>
      </c>
      <c r="T204">
        <v>0.4326388888888889</v>
      </c>
      <c r="U204">
        <f>((R204+T204) - (N204+O204))*24*60</f>
        <v>682.9999999946449</v>
      </c>
      <c r="V204" t="str">
        <f>SINGLE(IF(N204 * O204 * R204 * T204 * AO204 * AP204 = 0, "", LET(_xlpm.inicio, N204 + O204, _xlpm.fin, R204 + T204, _xlpm.dias, REDUCE(0, SEQUENCE(1 + INT(SINGLE(_xlpm.fin) - SINGLE(_xlpm.inicio)), 1, 0, 1), LAMBDA(_xlpm.acum,_xlpm.d, LET(_xlpm.dia, TRUNC(SINGLE(_xlpm.inicio)) + SINGLE(_xlpm.d), _xlpm.horaIni, IF(SINGLE(_xlpm.d) = 0, MAX(_xlpm.inicio, SINGLE(_xlpm.dia) + AO204), SINGLE(_xlpm.dia) + AO204), _xlpm.horaFin, IF(SINGLE(_xlpm.d) = INT(SINGLE(_xlpm.fin) - SINGLE(_xlpm.inicio)), MIN(_xlpm.fin, SINGLE(_xlpm.dia) + AP204), SINGLE(_xlpm.dia) + AP204), _xlpm.tiempo, MAX(0, SINGLE(_xlpm.horaFin) - SINGLE(_xlpm.horaIni)), SINGLE(_xlpm.acum) + SINGLE(_xlpm.tiempo)))), TEXT(SINGLE(_xlpm.dias), "h:mm"))))</f>
        <v>0:00</v>
      </c>
      <c r="W204" t="e">
        <f>TEXT((N204+S204) - (N204+O204), "h:mm")</f>
        <v>#VALUE!</v>
      </c>
      <c r="X204" t="str">
        <v>CAIDA ENLACES</v>
      </c>
      <c r="Y204" t="str">
        <v>Red / Enlace / Proveedor</v>
      </c>
      <c r="Z204" t="str">
        <v>Falla masiva enlace - Cirion</v>
      </c>
      <c r="AA204" t="str">
        <v>Proveedor - Red/Infraestructura</v>
      </c>
      <c r="AB204" t="str">
        <v>SI</v>
      </c>
      <c r="AC204" t="str">
        <v>NO</v>
      </c>
      <c r="AD204" t="str">
        <v>NO</v>
      </c>
      <c r="AE204" t="str">
        <v>NO</v>
      </c>
      <c r="AF204" t="str">
        <v>EXTERNO</v>
      </c>
      <c r="AG204" t="str">
        <v>PROVEEDOR</v>
      </c>
      <c r="AH204" t="str">
        <v>Ajuste por parte del Proveedor</v>
      </c>
      <c r="AK204" t="str">
        <v>Culminado 100%</v>
      </c>
      <c r="AN204" t="str">
        <v>Los proveedores trabajan y habilitan los enlaces</v>
      </c>
      <c r="AO204">
        <v>0.3333333333333333</v>
      </c>
      <c r="AP204">
        <v>0.875</v>
      </c>
    </row>
    <row r="205">
      <c r="A205">
        <v>916028</v>
      </c>
      <c r="B205" t="str">
        <f>VLOOKUP(G205,DetalleTiendas!A$2:S$1777,3,FALSE)</f>
        <v>SUPERMERCADOS</v>
      </c>
      <c r="C205" t="str">
        <f>VLOOKUP(G205,DetalleTiendas!A$2:S$1777,4,FALSE)</f>
        <v>EDS JUMBO-ANCLA</v>
      </c>
      <c r="D205" t="str">
        <f>VLOOKUP(G205,DetalleTiendas!A$2:S$1777,5,FALSE)</f>
        <v>BOGOTA</v>
      </c>
      <c r="E205" t="str">
        <v>Enlaces</v>
      </c>
      <c r="F205" t="str">
        <v>NO</v>
      </c>
      <c r="G205" t="str">
        <v>Z073 MOSQUERA</v>
      </c>
      <c r="I205" t="str">
        <v>Redes y Comunicaciones-NIVEL 2 - COL</v>
      </c>
      <c r="J205" t="str">
        <v>Guillermo Gutierrez</v>
      </c>
      <c r="K205" t="str">
        <v>CERRADO</v>
      </c>
      <c r="L205" t="str">
        <v>CERRADO</v>
      </c>
      <c r="M205" t="str">
        <v>MEDIA</v>
      </c>
      <c r="N205">
        <v>45565</v>
      </c>
      <c r="O205">
        <v>0.625</v>
      </c>
      <c r="P205" t="str">
        <f>TEXT(N205,"MMMM")</f>
        <v>septiembre</v>
      </c>
      <c r="Q205" t="str">
        <f>TEXT(N205,"aaaa")</f>
        <v>lunes</v>
      </c>
      <c r="R205">
        <v>45565</v>
      </c>
      <c r="S205">
        <v>0.6791666666666667</v>
      </c>
      <c r="T205">
        <v>0.8333333333333334</v>
      </c>
      <c r="U205">
        <f>((R205+T205) - (N205+O205))*24*60</f>
        <v>300.00000000349246</v>
      </c>
      <c r="V205" t="str">
        <f>SINGLE(IF(N205 * O205 * R205 * T205 * AO205 * AP205 = 0, "", LET(_xlpm.inicio, N205 + O205, _xlpm.fin, R205 + T205, _xlpm.dias, REDUCE(0, SEQUENCE(1 + INT(SINGLE(_xlpm.fin) - SINGLE(_xlpm.inicio)), 1, 0, 1), LAMBDA(_xlpm.acum,_xlpm.d, LET(_xlpm.dia, TRUNC(SINGLE(_xlpm.inicio)) + SINGLE(_xlpm.d), _xlpm.horaIni, IF(SINGLE(_xlpm.d) = 0, MAX(_xlpm.inicio, SINGLE(_xlpm.dia) + AO205), SINGLE(_xlpm.dia) + AO205), _xlpm.horaFin, IF(SINGLE(_xlpm.d) = INT(SINGLE(_xlpm.fin) - SINGLE(_xlpm.inicio)), MIN(_xlpm.fin, SINGLE(_xlpm.dia) + AP205), SINGLE(_xlpm.dia) + AP205), _xlpm.tiempo, MAX(0, SINGLE(_xlpm.horaFin) - SINGLE(_xlpm.horaIni)), SINGLE(_xlpm.acum) + SINGLE(_xlpm.tiempo)))), TEXT(SINGLE(_xlpm.dias), "h:mm"))))</f>
        <v>5:00</v>
      </c>
      <c r="W205" t="str">
        <f>TEXT((N205+S205) - (N205+O205), "h:mm")</f>
        <v>1:18</v>
      </c>
      <c r="X205" t="str">
        <v>CAIDA ENLACES</v>
      </c>
      <c r="Y205" t="str">
        <v>Hardware / Equipos</v>
      </c>
      <c r="Z205" t="str">
        <v>Daño en AP</v>
      </c>
      <c r="AA205" t="str">
        <v>Infraestructura - Eléctrica</v>
      </c>
      <c r="AB205" t="str">
        <v>SI</v>
      </c>
      <c r="AC205" t="str">
        <v>NO</v>
      </c>
      <c r="AD205" t="str">
        <v>NO</v>
      </c>
      <c r="AE205" t="str">
        <v>NO</v>
      </c>
      <c r="AF205" t="str">
        <v>INTERNO</v>
      </c>
      <c r="AG205" t="str">
        <v>SISTEMAS</v>
      </c>
      <c r="AH205" t="str">
        <v>Cambio Equipo</v>
      </c>
      <c r="AK205" t="str">
        <v>Culminado 100%</v>
      </c>
      <c r="AN205" t="str">
        <v>a novedad se presentó según nos informó Fernando Castro luego de una tormenta eléctrica. Esto generó que el Access Point se averiara. Se realizó el cambio del Access Point y se restableció la conectividad del sitio.</v>
      </c>
      <c r="AO205">
        <v>0.3333333333333333</v>
      </c>
      <c r="AP205">
        <v>0.875</v>
      </c>
    </row>
    <row r="206">
      <c r="A206">
        <v>920337</v>
      </c>
      <c r="B206" t="str">
        <f>VLOOKUP(G206,DetalleTiendas!A$2:S$1777,3,FALSE)</f>
        <v>SUPERMERCADOS</v>
      </c>
      <c r="C206" t="str">
        <f>VLOOKUP(G206,DetalleTiendas!A$2:S$1777,4,FALSE)</f>
        <v>METRO</v>
      </c>
      <c r="D206" t="str">
        <f>VLOOKUP(G206,DetalleTiendas!A$2:S$1777,5,FALSE)</f>
        <v>BOGOTA</v>
      </c>
      <c r="E206" t="str">
        <v>Corte de Energia</v>
      </c>
      <c r="F206" t="str">
        <v>NO</v>
      </c>
      <c r="G206" t="str">
        <v>M074 FACATATIVA</v>
      </c>
      <c r="I206" t="str">
        <v>Soporte_Onsite_BOGOTA</v>
      </c>
      <c r="J206" t="str">
        <v>Juan Fernando Rodriguez</v>
      </c>
      <c r="K206" t="str">
        <v>CERRADO</v>
      </c>
      <c r="L206" t="str">
        <v>CERRADO</v>
      </c>
      <c r="M206" t="str">
        <v>ALTA</v>
      </c>
      <c r="N206">
        <v>45568</v>
      </c>
      <c r="O206">
        <v>0.25972222222222224</v>
      </c>
      <c r="P206" t="str">
        <f>TEXT(N206,"MMMM")</f>
        <v>octubre</v>
      </c>
      <c r="Q206" t="str">
        <f>TEXT(N206,"aaaa")</f>
        <v>jueves</v>
      </c>
      <c r="R206">
        <v>45568</v>
      </c>
      <c r="S206">
        <v>0.25972222222222224</v>
      </c>
      <c r="T206">
        <v>0.42916666666666664</v>
      </c>
      <c r="U206">
        <f>((R206+T206) - (N206+O206))*24*60</f>
        <v>243.99999999906868</v>
      </c>
      <c r="V206" t="str">
        <f>SINGLE(IF(N206 * O206 * R206 * T206 * AO206 * AP206 = 0, "", LET(_xlpm.inicio, N206 + O206, _xlpm.fin, R206 + T206, _xlpm.dias, REDUCE(0, SEQUENCE(1 + INT(SINGLE(_xlpm.fin) - SINGLE(_xlpm.inicio)), 1, 0, 1), LAMBDA(_xlpm.acum,_xlpm.d, LET(_xlpm.dia, TRUNC(SINGLE(_xlpm.inicio)) + SINGLE(_xlpm.d), _xlpm.horaIni, IF(SINGLE(_xlpm.d) = 0, MAX(_xlpm.inicio, SINGLE(_xlpm.dia) + AO206), SINGLE(_xlpm.dia) + AO206), _xlpm.horaFin, IF(SINGLE(_xlpm.d) = INT(SINGLE(_xlpm.fin) - SINGLE(_xlpm.inicio)), MIN(_xlpm.fin, SINGLE(_xlpm.dia) + AP206), SINGLE(_xlpm.dia) + AP206), _xlpm.tiempo, MAX(0, SINGLE(_xlpm.horaFin) - SINGLE(_xlpm.horaIni)), SINGLE(_xlpm.acum) + SINGLE(_xlpm.tiempo)))), TEXT(SINGLE(_xlpm.dias), "h:mm"))))</f>
        <v>2:18</v>
      </c>
      <c r="W206" t="str">
        <f>TEXT((N206+S206) - (N206+O206), "h:mm")</f>
        <v>0:00</v>
      </c>
      <c r="X206" t="str">
        <v>CORTE DE ENERGIA</v>
      </c>
      <c r="Y206" t="str">
        <v>Eléctrico / Energía</v>
      </c>
      <c r="Z206" t="str">
        <v>Corte de energía en el sector</v>
      </c>
      <c r="AA206" t="str">
        <v>Infraestructura - Eléctrica</v>
      </c>
      <c r="AB206" t="str">
        <v>SI</v>
      </c>
      <c r="AC206" t="str">
        <v>SI</v>
      </c>
      <c r="AD206" t="str">
        <v>SI</v>
      </c>
      <c r="AE206" t="str">
        <v>SI</v>
      </c>
      <c r="AF206" t="str">
        <v>EXTERNO</v>
      </c>
      <c r="AG206" t="str">
        <v>PROVEEDOR</v>
      </c>
      <c r="AH206" t="str">
        <v>Restablecimiento UPS</v>
      </c>
      <c r="AK206" t="str">
        <v>Culminado 100%</v>
      </c>
      <c r="AN206" t="str">
        <v>Se habilita UPS y se reestablece el servicio.</v>
      </c>
      <c r="AO206">
        <v>0.3333333333333333</v>
      </c>
      <c r="AP206">
        <v>0.875</v>
      </c>
    </row>
    <row r="207">
      <c r="A207">
        <v>920949</v>
      </c>
      <c r="B207" t="str">
        <f>VLOOKUP(G207,DetalleTiendas!A$2:S$1777,3,FALSE)</f>
        <v>SUPERMERCADOS</v>
      </c>
      <c r="C207" t="str">
        <f>VLOOKUP(G207,DetalleTiendas!A$2:S$1777,4,FALSE)</f>
        <v>JUMBO</v>
      </c>
      <c r="D207" t="str">
        <f>VLOOKUP(G207,DetalleTiendas!A$2:S$1777,5,FALSE)</f>
        <v>BOGOTA</v>
      </c>
      <c r="E207" t="str">
        <v>POS</v>
      </c>
      <c r="F207" t="str">
        <v>SI</v>
      </c>
      <c r="G207" t="str">
        <v>J070 SUBA</v>
      </c>
      <c r="I207" t="str">
        <v>Mesas Epecializadas Colombia</v>
      </c>
      <c r="J207" t="str">
        <v>Farutt Reyes</v>
      </c>
      <c r="K207" t="str">
        <v>CERRADO</v>
      </c>
      <c r="L207" t="str">
        <v>CERRADO</v>
      </c>
      <c r="M207" t="str">
        <v>MEDIA</v>
      </c>
      <c r="N207">
        <v>45568</v>
      </c>
      <c r="O207">
        <v>0.3645833333333333</v>
      </c>
      <c r="P207" t="str">
        <f>TEXT(N207,"MMMM")</f>
        <v>octubre</v>
      </c>
      <c r="Q207" t="str">
        <f>TEXT(N207,"aaaa")</f>
        <v>jueves</v>
      </c>
      <c r="R207">
        <v>45568</v>
      </c>
      <c r="S207">
        <v>0.3875</v>
      </c>
      <c r="T207">
        <v>0.4166666666666667</v>
      </c>
      <c r="U207">
        <f>((R207+T207) - (N207+O207))*24*60</f>
        <v>74.99999999301508</v>
      </c>
      <c r="V207" t="str">
        <f>SINGLE(IF(N207 * O207 * R207 * T207 * AO207 * AP207 = 0, "", LET(_xlpm.inicio, N207 + O207, _xlpm.fin, R207 + T207, _xlpm.dias, REDUCE(0, SEQUENCE(1 + INT(SINGLE(_xlpm.fin) - SINGLE(_xlpm.inicio)), 1, 0, 1), LAMBDA(_xlpm.acum,_xlpm.d, LET(_xlpm.dia, TRUNC(SINGLE(_xlpm.inicio)) + SINGLE(_xlpm.d), _xlpm.horaIni, IF(SINGLE(_xlpm.d) = 0, MAX(_xlpm.inicio, SINGLE(_xlpm.dia) + AO207), SINGLE(_xlpm.dia) + AO207), _xlpm.horaFin, IF(SINGLE(_xlpm.d) = INT(SINGLE(_xlpm.fin) - SINGLE(_xlpm.inicio)), MIN(_xlpm.fin, SINGLE(_xlpm.dia) + AP207), SINGLE(_xlpm.dia) + AP207), _xlpm.tiempo, MAX(0, SINGLE(_xlpm.horaFin) - SINGLE(_xlpm.horaIni)), SINGLE(_xlpm.acum) + SINGLE(_xlpm.tiempo)))), TEXT(SINGLE(_xlpm.dias), "h:mm"))))</f>
        <v>1:15</v>
      </c>
      <c r="W207" t="str">
        <f>TEXT((N207+S207) - (N207+O207), "h:mm")</f>
        <v>0:33</v>
      </c>
      <c r="X207" t="str">
        <v>NOVEDAD CON EL CIERRE</v>
      </c>
      <c r="Y207" t="str">
        <v>Software / Actualización</v>
      </c>
      <c r="Z207" t="str">
        <v>Fallas con el cierre (no tomo archivo base)</v>
      </c>
      <c r="AA207" t="str">
        <v>Software / Actualización</v>
      </c>
      <c r="AB207" t="str">
        <v>NO</v>
      </c>
      <c r="AC207" t="str">
        <v>NO</v>
      </c>
      <c r="AD207" t="str">
        <v>NO</v>
      </c>
      <c r="AE207" t="str">
        <v>NO</v>
      </c>
      <c r="AF207" t="str">
        <v>INTERNO</v>
      </c>
      <c r="AG207" t="str">
        <v>SISTEMAS</v>
      </c>
      <c r="AH207" t="str">
        <v xml:space="preserve">ajustes a nivel de aplicacion y base de datos </v>
      </c>
      <c r="AK207" t="str">
        <v>Culminado 100%</v>
      </c>
      <c r="AN207" t="str">
        <v>Se ajusta la configuración del archivo de cierre</v>
      </c>
      <c r="AO207">
        <v>0.3333333333333333</v>
      </c>
      <c r="AP207">
        <v>0.875</v>
      </c>
    </row>
    <row r="208" xml:space="preserve">
      <c r="A208">
        <v>928046</v>
      </c>
      <c r="B208" t="str">
        <f>VLOOKUP(G208,DetalleTiendas!A$2:S$1777,3,FALSE)</f>
        <v>SUPERMERCADOS</v>
      </c>
      <c r="C208" t="str">
        <f>VLOOKUP(G208,DetalleTiendas!A$2:S$1777,4,FALSE)</f>
        <v>METRO</v>
      </c>
      <c r="D208" t="str">
        <f>VLOOKUP(G208,DetalleTiendas!A$2:S$1777,5,FALSE)</f>
        <v>OCCIDENTE</v>
      </c>
      <c r="E208" t="str" xml:space="preserve">
        <v xml:space="preserve">Medios de Pago_x000d_
</v>
      </c>
      <c r="F208" t="str">
        <v>N/A</v>
      </c>
      <c r="G208" t="str">
        <v>M166 DOSQUEBRADAS</v>
      </c>
      <c r="I208" t="str">
        <v>Mesas Epecializadas Colombia</v>
      </c>
      <c r="J208" t="str">
        <v>Farutt Reyes</v>
      </c>
      <c r="K208" t="str">
        <v>CERRADO</v>
      </c>
      <c r="L208" t="str">
        <v>CERRADO</v>
      </c>
      <c r="M208" t="str">
        <v>BAJA</v>
      </c>
      <c r="N208">
        <v>45569</v>
      </c>
      <c r="O208">
        <v>0.6805555555555556</v>
      </c>
      <c r="P208" t="str">
        <f>TEXT(N208,"MMMM")</f>
        <v>octubre</v>
      </c>
      <c r="Q208" t="str">
        <f>TEXT(N208,"aaaa")</f>
        <v>viernes</v>
      </c>
      <c r="R208">
        <v>45570</v>
      </c>
      <c r="S208">
        <v>0.7076388888888889</v>
      </c>
      <c r="T208">
        <v>0.5715277777777777</v>
      </c>
      <c r="U208">
        <f>((R208+T208) - (N208+O208))*24*60</f>
        <v>1283.0000000016298</v>
      </c>
      <c r="V208" t="str">
        <f>SINGLE(IF(N208 * O208 * R208 * T208 * AO208 * AP208 = 0, "", LET(_xlpm.inicio, N208 + O208, _xlpm.fin, R208 + T208, _xlpm.dias, REDUCE(0, SEQUENCE(1 + INT(SINGLE(_xlpm.fin) - SINGLE(_xlpm.inicio)), 1, 0, 1), LAMBDA(_xlpm.acum,_xlpm.d, LET(_xlpm.dia, TRUNC(SINGLE(_xlpm.inicio)) + SINGLE(_xlpm.d), _xlpm.horaIni, IF(SINGLE(_xlpm.d) = 0, MAX(_xlpm.inicio, SINGLE(_xlpm.dia) + AO208), SINGLE(_xlpm.dia) + AO208), _xlpm.horaFin, IF(SINGLE(_xlpm.d) = INT(SINGLE(_xlpm.fin) - SINGLE(_xlpm.inicio)), MIN(_xlpm.fin, SINGLE(_xlpm.dia) + AP208), SINGLE(_xlpm.dia) + AP208), _xlpm.tiempo, MAX(0, SINGLE(_xlpm.horaFin) - SINGLE(_xlpm.horaIni)), SINGLE(_xlpm.acum) + SINGLE(_xlpm.tiempo)))), TEXT(SINGLE(_xlpm.dias), "h:mm"))))</f>
        <v>4:40</v>
      </c>
      <c r="W208" t="str">
        <f>TEXT((N208+S208) - (N208+O208), "h:mm")</f>
        <v>0:39</v>
      </c>
      <c r="X208" t="str">
        <v>Fallas con los datafonos (bloqueo dispositivos)</v>
      </c>
      <c r="Y208" t="str">
        <v>Software / Actualización</v>
      </c>
      <c r="Z208" t="str">
        <v>Fallas con los datafonos (bloqueo dispositivos)</v>
      </c>
      <c r="AA208" t="str">
        <v>Software / Actualización</v>
      </c>
      <c r="AB208" t="str">
        <v>NO</v>
      </c>
      <c r="AC208" t="str">
        <v>NO</v>
      </c>
      <c r="AD208" t="str">
        <v>NO</v>
      </c>
      <c r="AE208" t="str">
        <v>NO</v>
      </c>
      <c r="AF208" t="str">
        <v>INTERNO</v>
      </c>
      <c r="AG208" t="str">
        <v>SISTEMAS</v>
      </c>
      <c r="AH208" t="str">
        <v>reinicio equipos</v>
      </c>
      <c r="AK208" t="str">
        <v>Culminado 100%</v>
      </c>
      <c r="AN208" t="str">
        <v>solo en la verificación de la comunicación y reinicio de ARS.</v>
      </c>
      <c r="AO208">
        <v>0.3333333333333333</v>
      </c>
      <c r="AP208">
        <v>0.875</v>
      </c>
    </row>
    <row r="209">
      <c r="A209">
        <v>936140</v>
      </c>
      <c r="B209" t="str">
        <f>VLOOKUP(G209,DetalleTiendas!A$2:S$1777,3,FALSE)</f>
        <v>SUPERMERCADOS</v>
      </c>
      <c r="C209" t="str">
        <f>VLOOKUP(G209,DetalleTiendas!A$2:S$1777,4,FALSE)</f>
        <v>SUPERMERCADOS</v>
      </c>
      <c r="D209" t="str">
        <f>VLOOKUP(G209,DetalleTiendas!A$2:S$1777,5,FALSE)</f>
        <v>SUPERMERCADOS</v>
      </c>
      <c r="E209" t="str">
        <v>Financiero Clientes</v>
      </c>
      <c r="F209" t="str">
        <v>SI</v>
      </c>
      <c r="G209" t="str">
        <v>SUPERMERCADOS</v>
      </c>
      <c r="I209" t="str">
        <v>SC_Financiero_Clientes</v>
      </c>
      <c r="J209" t="str">
        <v>Yudi Cañon</v>
      </c>
      <c r="K209" t="str">
        <v>CERRADO</v>
      </c>
      <c r="L209" t="str">
        <v>CERRADO</v>
      </c>
      <c r="M209" t="str">
        <v>MEDIA</v>
      </c>
      <c r="N209">
        <v>45575</v>
      </c>
      <c r="O209">
        <v>0.7430555555555556</v>
      </c>
      <c r="P209" t="str">
        <f>TEXT(N209,"MMMM")</f>
        <v>octubre</v>
      </c>
      <c r="Q209" t="str">
        <f>TEXT(N209,"aaaa")</f>
        <v>jueves</v>
      </c>
      <c r="R209">
        <v>45575</v>
      </c>
      <c r="S209">
        <v>0.75</v>
      </c>
      <c r="T209">
        <v>0.7916666666666666</v>
      </c>
      <c r="U209">
        <f>((R209+T209) - (N209+O209))*24*60</f>
        <v>69.9999999976717</v>
      </c>
      <c r="V209" t="str">
        <f>SINGLE(IF(N209 * O209 * R209 * T209 * AO209 * AP209 = 0, "", LET(_xlpm.inicio, N209 + O209, _xlpm.fin, R209 + T209, _xlpm.dias, REDUCE(0, SEQUENCE(1 + INT(SINGLE(_xlpm.fin) - SINGLE(_xlpm.inicio)), 1, 0, 1), LAMBDA(_xlpm.acum,_xlpm.d, LET(_xlpm.dia, TRUNC(SINGLE(_xlpm.inicio)) + SINGLE(_xlpm.d), _xlpm.horaIni, IF(SINGLE(_xlpm.d) = 0, MAX(_xlpm.inicio, SINGLE(_xlpm.dia) + AO209), SINGLE(_xlpm.dia) + AO209), _xlpm.horaFin, IF(SINGLE(_xlpm.d) = INT(SINGLE(_xlpm.fin) - SINGLE(_xlpm.inicio)), MIN(_xlpm.fin, SINGLE(_xlpm.dia) + AP209), SINGLE(_xlpm.dia) + AP209), _xlpm.tiempo, MAX(0, SINGLE(_xlpm.horaFin) - SINGLE(_xlpm.horaIni)), SINGLE(_xlpm.acum) + SINGLE(_xlpm.tiempo)))), TEXT(SINGLE(_xlpm.dias), "h:mm"))))</f>
        <v>1:10</v>
      </c>
      <c r="W209" t="str">
        <f>TEXT((N209+S209) - (N209+O209), "h:mm")</f>
        <v>0:10</v>
      </c>
      <c r="X209" t="str">
        <v>FIDELIDAD/PUNTOS</v>
      </c>
      <c r="Y209" t="str">
        <v>Software / Actualización</v>
      </c>
      <c r="Z209" t="str">
        <v>Fallas con los puntos (parametrización)</v>
      </c>
      <c r="AA209" t="str">
        <v>Software / Actualización</v>
      </c>
      <c r="AB209" t="str">
        <v>NO</v>
      </c>
      <c r="AC209" t="str">
        <v>NO</v>
      </c>
      <c r="AD209" t="str">
        <v>NO</v>
      </c>
      <c r="AE209" t="str">
        <v>NO</v>
      </c>
      <c r="AF209" t="str">
        <v>INTERNO</v>
      </c>
      <c r="AG209" t="str">
        <v>NEGOCIO</v>
      </c>
      <c r="AH209" t="str">
        <v>Integracion / Desarrollo</v>
      </c>
      <c r="AK209" t="str">
        <v>Culminado 100%</v>
      </c>
      <c r="AN209" t="str">
        <v>Se realizan los ajustes necesarios para solventar la falla</v>
      </c>
      <c r="AO209">
        <v>0.3333333333333333</v>
      </c>
      <c r="AP209">
        <v>0.875</v>
      </c>
    </row>
    <row r="210">
      <c r="A210">
        <v>938526</v>
      </c>
      <c r="B210" t="str">
        <f>VLOOKUP(G210,DetalleTiendas!A$2:S$1777,3,FALSE)</f>
        <v>SUPERMERCADOS</v>
      </c>
      <c r="C210" t="str">
        <f>VLOOKUP(G210,DetalleTiendas!A$2:S$1777,4,FALSE)</f>
        <v>SUPERMERCADOS</v>
      </c>
      <c r="D210" t="str">
        <f>VLOOKUP(G210,DetalleTiendas!A$2:S$1777,5,FALSE)</f>
        <v>SUPERMERCADOS</v>
      </c>
      <c r="E210" t="str">
        <v>Fidelidad</v>
      </c>
      <c r="F210" t="str">
        <v>SI</v>
      </c>
      <c r="G210" t="str">
        <v>SUPERMERCADOS</v>
      </c>
      <c r="I210" t="str">
        <v>Aplicaciones_POS_ARS_Colombia</v>
      </c>
      <c r="J210" t="str">
        <v>Luis Alejandro Medina</v>
      </c>
      <c r="K210" t="str">
        <v>CERRADO</v>
      </c>
      <c r="L210" t="str">
        <v>CERRADO</v>
      </c>
      <c r="M210" t="str">
        <v>ALTA</v>
      </c>
      <c r="N210">
        <v>45577</v>
      </c>
      <c r="O210">
        <v>0.3333333333333333</v>
      </c>
      <c r="P210" t="str">
        <f>TEXT(N210,"MMMM")</f>
        <v>octubre</v>
      </c>
      <c r="Q210" t="str">
        <f>TEXT(N210,"aaaa")</f>
        <v>sábado</v>
      </c>
      <c r="R210">
        <v>45577</v>
      </c>
      <c r="S210">
        <v>0.5694444444444444</v>
      </c>
      <c r="T210">
        <v>0.625</v>
      </c>
      <c r="U210">
        <f>((R210+T210) - (N210+O210))*24*60</f>
        <v>419.99999999650754</v>
      </c>
      <c r="V210" t="str">
        <f>SINGLE(IF(N210 * O210 * R210 * T210 * AO210 * AP210 = 0, "", LET(_xlpm.inicio, N210 + O210, _xlpm.fin, R210 + T210, _xlpm.dias, REDUCE(0, SEQUENCE(1 + INT(SINGLE(_xlpm.fin) - SINGLE(_xlpm.inicio)), 1, 0, 1), LAMBDA(_xlpm.acum,_xlpm.d, LET(_xlpm.dia, TRUNC(SINGLE(_xlpm.inicio)) + SINGLE(_xlpm.d), _xlpm.horaIni, IF(SINGLE(_xlpm.d) = 0, MAX(_xlpm.inicio, SINGLE(_xlpm.dia) + AO210), SINGLE(_xlpm.dia) + AO210), _xlpm.horaFin, IF(SINGLE(_xlpm.d) = INT(SINGLE(_xlpm.fin) - SINGLE(_xlpm.inicio)), MIN(_xlpm.fin, SINGLE(_xlpm.dia) + AP210), SINGLE(_xlpm.dia) + AP210), _xlpm.tiempo, MAX(0, SINGLE(_xlpm.horaFin) - SINGLE(_xlpm.horaIni)), SINGLE(_xlpm.acum) + SINGLE(_xlpm.tiempo)))), TEXT(SINGLE(_xlpm.dias), "h:mm"))))</f>
        <v>7:00</v>
      </c>
      <c r="W210" t="str">
        <f>TEXT((N210+S210) - (N210+O210), "h:mm")</f>
        <v>5:40</v>
      </c>
      <c r="X210" t="str">
        <v>FALLA DE DESCUENTOS</v>
      </c>
      <c r="Y210" t="str">
        <v>Software / Actualización</v>
      </c>
      <c r="Z210" t="str">
        <v>Fallas con la novedad de descuentos</v>
      </c>
      <c r="AA210" t="str">
        <v>Software / Actualización</v>
      </c>
      <c r="AB210" t="str">
        <v>NO</v>
      </c>
      <c r="AC210" t="str">
        <v>NO</v>
      </c>
      <c r="AD210" t="str">
        <v>NO</v>
      </c>
      <c r="AE210" t="str">
        <v>NO</v>
      </c>
      <c r="AF210" t="str">
        <v>INTERNO</v>
      </c>
      <c r="AG210" t="str">
        <v>SISTEMAS</v>
      </c>
      <c r="AH210" t="str">
        <v>Integracion / Desarrollo</v>
      </c>
      <c r="AK210" t="str">
        <v>Culminado 100%</v>
      </c>
      <c r="AN210" t="str">
        <v>Se encontró el Carácter Especial</v>
      </c>
      <c r="AO210">
        <v>0.3333333333333333</v>
      </c>
      <c r="AP210">
        <v>0.875</v>
      </c>
    </row>
    <row r="211">
      <c r="A211">
        <v>938522</v>
      </c>
      <c r="B211" t="str">
        <f>VLOOKUP(G211,DetalleTiendas!A$2:S$1777,3,FALSE)</f>
        <v>SUPERMERCADOS</v>
      </c>
      <c r="C211" t="str">
        <f>VLOOKUP(G211,DetalleTiendas!A$2:S$1777,4,FALSE)</f>
        <v>SPID</v>
      </c>
      <c r="D211" t="str">
        <f>VLOOKUP(G211,DetalleTiendas!A$2:S$1777,5,FALSE)</f>
        <v>BOGOTA</v>
      </c>
      <c r="E211" t="str">
        <v>Corte de Energia</v>
      </c>
      <c r="F211" t="str">
        <v>NO</v>
      </c>
      <c r="G211" t="str">
        <v>SP301  CEDRITOS CALLE 140</v>
      </c>
      <c r="I211" t="str">
        <v>Mantenimiento_Colombia</v>
      </c>
      <c r="J211" t="str">
        <v>David Higuita</v>
      </c>
      <c r="K211" t="str">
        <v>CERRADO</v>
      </c>
      <c r="L211" t="str">
        <v>CERRADO</v>
      </c>
      <c r="M211" t="str">
        <v>ALTA</v>
      </c>
      <c r="N211">
        <v>45577</v>
      </c>
      <c r="O211">
        <v>0.25</v>
      </c>
      <c r="P211" t="str">
        <f>TEXT(N211,"MMMM")</f>
        <v>octubre</v>
      </c>
      <c r="Q211" t="str">
        <f>TEXT(N211,"aaaa")</f>
        <v>sábado</v>
      </c>
      <c r="R211">
        <v>45577</v>
      </c>
      <c r="S211">
        <v>0.4166666666666667</v>
      </c>
      <c r="T211">
        <v>0.5006944444444444</v>
      </c>
      <c r="U211">
        <f>((R211+T211) - (N211+O211))*24*60</f>
        <v>361.00000000325963</v>
      </c>
      <c r="V211" t="str">
        <f>SINGLE(IF(N211 * O211 * R211 * T211 * AO211 * AP211 = 0, "", LET(_xlpm.inicio, N211 + O211, _xlpm.fin, R211 + T211, _xlpm.dias, REDUCE(0, SEQUENCE(1 + INT(SINGLE(_xlpm.fin) - SINGLE(_xlpm.inicio)), 1, 0, 1), LAMBDA(_xlpm.acum,_xlpm.d, LET(_xlpm.dia, TRUNC(SINGLE(_xlpm.inicio)) + SINGLE(_xlpm.d), _xlpm.horaIni, IF(SINGLE(_xlpm.d) = 0, MAX(_xlpm.inicio, SINGLE(_xlpm.dia) + AO211), SINGLE(_xlpm.dia) + AO211), _xlpm.horaFin, IF(SINGLE(_xlpm.d) = INT(SINGLE(_xlpm.fin) - SINGLE(_xlpm.inicio)), MIN(_xlpm.fin, SINGLE(_xlpm.dia) + AP211), SINGLE(_xlpm.dia) + AP211), _xlpm.tiempo, MAX(0, SINGLE(_xlpm.horaFin) - SINGLE(_xlpm.horaIni)), SINGLE(_xlpm.acum) + SINGLE(_xlpm.tiempo)))), TEXT(SINGLE(_xlpm.dias), "h:mm"))))</f>
        <v>4:01</v>
      </c>
      <c r="W211" t="str">
        <f>TEXT((N211+S211) - (N211+O211), "h:mm")</f>
        <v>4:00</v>
      </c>
      <c r="X211" t="str">
        <v>CORTE DE ENERGIA</v>
      </c>
      <c r="Y211" t="str">
        <v>Eléctrico / Energía</v>
      </c>
      <c r="Z211" t="str">
        <v>Corte de energía en el sector</v>
      </c>
      <c r="AA211" t="str">
        <v>Infraestructura - Eléctrica</v>
      </c>
      <c r="AB211" t="str">
        <v>SI</v>
      </c>
      <c r="AC211" t="str">
        <v>SI</v>
      </c>
      <c r="AD211" t="str">
        <v>SI</v>
      </c>
      <c r="AE211" t="str">
        <v>SI</v>
      </c>
      <c r="AF211" t="str">
        <v>EXTERNO</v>
      </c>
      <c r="AG211" t="str">
        <v>PROVEEDOR</v>
      </c>
      <c r="AH211" t="str">
        <v>Restablecimiento UPS</v>
      </c>
      <c r="AK211" t="str">
        <v>Culminado 100%</v>
      </c>
      <c r="AN211" t="str">
        <v>Se habilita UPS y se reestablece el servicio.</v>
      </c>
      <c r="AO211">
        <v>0.3333333333333333</v>
      </c>
      <c r="AP211">
        <v>0.875</v>
      </c>
    </row>
    <row r="212">
      <c r="A212">
        <v>945402</v>
      </c>
      <c r="B212" t="str">
        <f>VLOOKUP(G212,DetalleTiendas!A$2:S$1777,3,FALSE)</f>
        <v>SUPERMERCADOS</v>
      </c>
      <c r="C212" t="str">
        <f>VLOOKUP(G212,DetalleTiendas!A$2:S$1777,4,FALSE)</f>
        <v>SUPERMERCADOS</v>
      </c>
      <c r="D212" t="str">
        <f>VLOOKUP(G212,DetalleTiendas!A$2:S$1777,5,FALSE)</f>
        <v>SUPERMERCADOS</v>
      </c>
      <c r="E212" t="str">
        <v>POS</v>
      </c>
      <c r="F212" t="str">
        <v>N/A</v>
      </c>
      <c r="G212" t="str">
        <v>SUPERMERCADOS</v>
      </c>
      <c r="I212" t="str">
        <v>Mesas Epecializadas Colombia</v>
      </c>
      <c r="J212" t="str">
        <v>Farutt Reyes</v>
      </c>
      <c r="K212" t="str">
        <v>CERRADO</v>
      </c>
      <c r="L212" t="str">
        <v>CERRADO</v>
      </c>
      <c r="M212" t="str">
        <v>ALTA</v>
      </c>
      <c r="N212">
        <v>45581</v>
      </c>
      <c r="O212">
        <v>0.25</v>
      </c>
      <c r="P212" t="str">
        <f>TEXT(N212,"MMMM")</f>
        <v>octubre</v>
      </c>
      <c r="Q212" t="str">
        <f>TEXT(N212,"aaaa")</f>
        <v>miércoles</v>
      </c>
      <c r="R212">
        <v>45581</v>
      </c>
      <c r="S212">
        <v>0.2798611111111111</v>
      </c>
      <c r="T212">
        <v>0.375</v>
      </c>
      <c r="U212">
        <f>((R212+T212) - (N212+O212))*24*60</f>
        <v>180</v>
      </c>
      <c r="V212" t="str">
        <f>SINGLE(IF(N212 * O212 * R212 * T212 * AO212 * AP212 = 0, "", LET(_xlpm.inicio, N212 + O212, _xlpm.fin, R212 + T212, _xlpm.dias, REDUCE(0, SEQUENCE(1 + INT(SINGLE(_xlpm.fin) - SINGLE(_xlpm.inicio)), 1, 0, 1), LAMBDA(_xlpm.acum,_xlpm.d, LET(_xlpm.dia, TRUNC(SINGLE(_xlpm.inicio)) + SINGLE(_xlpm.d), _xlpm.horaIni, IF(SINGLE(_xlpm.d) = 0, MAX(_xlpm.inicio, SINGLE(_xlpm.dia) + AO212), SINGLE(_xlpm.dia) + AO212), _xlpm.horaFin, IF(SINGLE(_xlpm.d) = INT(SINGLE(_xlpm.fin) - SINGLE(_xlpm.inicio)), MIN(_xlpm.fin, SINGLE(_xlpm.dia) + AP212), SINGLE(_xlpm.dia) + AP212), _xlpm.tiempo, MAX(0, SINGLE(_xlpm.horaFin) - SINGLE(_xlpm.horaIni)), SINGLE(_xlpm.acum) + SINGLE(_xlpm.tiempo)))), TEXT(SINGLE(_xlpm.dias), "h:mm"))))</f>
        <v>1:00</v>
      </c>
      <c r="W212" t="str">
        <f>TEXT((N212+S212) - (N212+O212), "h:mm")</f>
        <v>0:43</v>
      </c>
      <c r="X212" t="str">
        <v>NOVEDAD PRECIOS</v>
      </c>
      <c r="Y212" t="str">
        <v>Software / Actualización</v>
      </c>
      <c r="Z212" t="str">
        <v>Fallas con los precios (parametrización)</v>
      </c>
      <c r="AA212" t="str">
        <v>Software / Actualización</v>
      </c>
      <c r="AB212" t="str">
        <v>NO</v>
      </c>
      <c r="AC212" t="str">
        <v>NO</v>
      </c>
      <c r="AD212" t="str">
        <v>NO</v>
      </c>
      <c r="AE212" t="str">
        <v>NO</v>
      </c>
      <c r="AF212" t="str">
        <v>INTERNO</v>
      </c>
      <c r="AG212" t="str">
        <v>SISTEMAS</v>
      </c>
      <c r="AH212" t="str">
        <v>Integracion / Desarrollo</v>
      </c>
      <c r="AK212" t="str">
        <v>Culminado 100%</v>
      </c>
      <c r="AN212" t="str">
        <v>El grupo de Genesys realiza la corrección de los precios; se procede con el ejecución de la carga de la actualización en tiendas</v>
      </c>
      <c r="AO212">
        <v>0.3333333333333333</v>
      </c>
      <c r="AP212">
        <v>0.875</v>
      </c>
    </row>
    <row r="213">
      <c r="A213">
        <v>951749</v>
      </c>
      <c r="B213" t="str">
        <f>VLOOKUP(G213,DetalleTiendas!A$2:S$1777,3,FALSE)</f>
        <v>SUPERMERCADOS</v>
      </c>
      <c r="C213" t="str">
        <f>VLOOKUP(G213,DetalleTiendas!A$2:S$1777,4,FALSE)</f>
        <v>JUMBO</v>
      </c>
      <c r="D213" t="str">
        <f>VLOOKUP(G213,DetalleTiendas!A$2:S$1777,5,FALSE)</f>
        <v>OCCIDENTE</v>
      </c>
      <c r="E213" t="str">
        <v>POS</v>
      </c>
      <c r="F213" t="str">
        <v>N/A</v>
      </c>
      <c r="G213" t="str">
        <v>J036 POPAYAN CAMPANARIO</v>
      </c>
      <c r="I213" t="str">
        <v>Mesas Epecializadas Colombia</v>
      </c>
      <c r="J213" t="str">
        <v>Farutt Reyes</v>
      </c>
      <c r="K213" t="str">
        <v>CERRADO</v>
      </c>
      <c r="L213" t="str">
        <v>CERRADO</v>
      </c>
      <c r="M213" t="str">
        <v>MEDIA</v>
      </c>
      <c r="N213">
        <v>45583</v>
      </c>
      <c r="O213">
        <v>0.3611111111111111</v>
      </c>
      <c r="P213" t="str">
        <f>TEXT(N213,"MMMM")</f>
        <v>octubre</v>
      </c>
      <c r="Q213" t="str">
        <f>TEXT(N213,"aaaa")</f>
        <v>viernes</v>
      </c>
      <c r="R213">
        <v>45583</v>
      </c>
      <c r="S213">
        <v>0.38472222222222224</v>
      </c>
      <c r="T213">
        <v>0.4</v>
      </c>
      <c r="U213">
        <f>((R213+T213) - (N213+O213))*24*60</f>
        <v>56.00000000442378</v>
      </c>
      <c r="V213" t="str">
        <f>SINGLE(IF(N213 * O213 * R213 * T213 * AO213 * AP213 = 0, "", LET(_xlpm.inicio, N213 + O213, _xlpm.fin, R213 + T213, _xlpm.dias, REDUCE(0, SEQUENCE(1 + INT(SINGLE(_xlpm.fin) - SINGLE(_xlpm.inicio)), 1, 0, 1), LAMBDA(_xlpm.acum,_xlpm.d, LET(_xlpm.dia, TRUNC(SINGLE(_xlpm.inicio)) + SINGLE(_xlpm.d), _xlpm.horaIni, IF(SINGLE(_xlpm.d) = 0, MAX(_xlpm.inicio, SINGLE(_xlpm.dia) + AO213), SINGLE(_xlpm.dia) + AO213), _xlpm.horaFin, IF(SINGLE(_xlpm.d) = INT(SINGLE(_xlpm.fin) - SINGLE(_xlpm.inicio)), MIN(_xlpm.fin, SINGLE(_xlpm.dia) + AP213), SINGLE(_xlpm.dia) + AP213), _xlpm.tiempo, MAX(0, SINGLE(_xlpm.horaFin) - SINGLE(_xlpm.horaIni)), SINGLE(_xlpm.acum) + SINGLE(_xlpm.tiempo)))), TEXT(SINGLE(_xlpm.dias), "h:mm"))))</f>
        <v>0:56</v>
      </c>
      <c r="W213" t="str">
        <f>TEXT((N213+S213) - (N213+O213), "h:mm")</f>
        <v>0:34</v>
      </c>
      <c r="X213" t="str">
        <v>BLOQUEO POS</v>
      </c>
      <c r="Y213" t="str">
        <v>Software / Actualización</v>
      </c>
      <c r="Z213" t="str">
        <v>Fallas con el ingreso a cajas (parametrización</v>
      </c>
      <c r="AA213" t="str">
        <v>Software / Actualización</v>
      </c>
      <c r="AB213" t="str">
        <v>NO</v>
      </c>
      <c r="AC213" t="str">
        <v>NO</v>
      </c>
      <c r="AD213" t="str">
        <v>NO</v>
      </c>
      <c r="AE213" t="str">
        <v>NO</v>
      </c>
      <c r="AF213" t="str">
        <v>INTERNO</v>
      </c>
      <c r="AG213" t="str">
        <v>SISTEMAS</v>
      </c>
      <c r="AH213" t="str">
        <v>Mejora Actualizacion Sistema</v>
      </c>
      <c r="AK213" t="str">
        <v>Culminado 100%</v>
      </c>
      <c r="AN213" t="str">
        <v>Se realiza las respectivas modificaciones y las POS queda operativas</v>
      </c>
      <c r="AO213">
        <v>0.3333333333333333</v>
      </c>
      <c r="AP213">
        <v>0.875</v>
      </c>
    </row>
    <row r="214">
      <c r="A214">
        <v>951735</v>
      </c>
      <c r="B214" t="str">
        <f>VLOOKUP(G214,DetalleTiendas!A$2:S$1777,3,FALSE)</f>
        <v>SUPERMERCADOS</v>
      </c>
      <c r="C214" t="str">
        <f>VLOOKUP(G214,DetalleTiendas!A$2:S$1777,4,FALSE)</f>
        <v>SUPERMERCADOS</v>
      </c>
      <c r="D214" t="str">
        <f>VLOOKUP(G214,DetalleTiendas!A$2:S$1777,5,FALSE)</f>
        <v>SUPERMERCADOS</v>
      </c>
      <c r="E214" t="str">
        <v>Fidelidad</v>
      </c>
      <c r="F214" t="str">
        <v>SI</v>
      </c>
      <c r="G214" t="str">
        <v>SUPERMERCADOS</v>
      </c>
      <c r="I214" t="str">
        <v>SC_Fidelidad</v>
      </c>
      <c r="J214" t="str">
        <v>Nubia Bohorquez</v>
      </c>
      <c r="K214" t="str">
        <v>CERRADO</v>
      </c>
      <c r="L214" t="str">
        <v>CERRADO</v>
      </c>
      <c r="M214" t="str">
        <v>ALTA</v>
      </c>
      <c r="N214">
        <v>45584</v>
      </c>
      <c r="O214">
        <v>0.4513888888888889</v>
      </c>
      <c r="P214" t="str">
        <f>TEXT(N214,"MMMM")</f>
        <v>octubre</v>
      </c>
      <c r="Q214" t="str">
        <f>TEXT(N214,"aaaa")</f>
        <v>sábado</v>
      </c>
      <c r="R214">
        <v>45584</v>
      </c>
      <c r="S214">
        <v>0.48194444444444445</v>
      </c>
      <c r="T214">
        <v>0.5215277777777778</v>
      </c>
      <c r="U214">
        <f>((R214+T214) - (N214+O214))*24*60</f>
        <v>100.9999999939464</v>
      </c>
      <c r="V214" t="str">
        <f>SINGLE(IF(N214 * O214 * R214 * T214 * AO214 * AP214 = 0, "", LET(_xlpm.inicio, N214 + O214, _xlpm.fin, R214 + T214, _xlpm.dias, REDUCE(0, SEQUENCE(1 + INT(SINGLE(_xlpm.fin) - SINGLE(_xlpm.inicio)), 1, 0, 1), LAMBDA(_xlpm.acum,_xlpm.d, LET(_xlpm.dia, TRUNC(SINGLE(_xlpm.inicio)) + SINGLE(_xlpm.d), _xlpm.horaIni, IF(SINGLE(_xlpm.d) = 0, MAX(_xlpm.inicio, SINGLE(_xlpm.dia) + AO214), SINGLE(_xlpm.dia) + AO214), _xlpm.horaFin, IF(SINGLE(_xlpm.d) = INT(SINGLE(_xlpm.fin) - SINGLE(_xlpm.inicio)), MIN(_xlpm.fin, SINGLE(_xlpm.dia) + AP214), SINGLE(_xlpm.dia) + AP214), _xlpm.tiempo, MAX(0, SINGLE(_xlpm.horaFin) - SINGLE(_xlpm.horaIni)), SINGLE(_xlpm.acum) + SINGLE(_xlpm.tiempo)))), TEXT(SINGLE(_xlpm.dias), "h:mm"))))</f>
        <v>1:41</v>
      </c>
      <c r="W214" t="str">
        <f>TEXT((N214+S214) - (N214+O214), "h:mm")</f>
        <v>0:44</v>
      </c>
      <c r="X214" t="str">
        <v>FIDELIDAD/PUNTOS</v>
      </c>
      <c r="Y214" t="str">
        <v>Software / Actualización</v>
      </c>
      <c r="Z214" t="str">
        <v>Fallas con Fidelidad (parametrización)</v>
      </c>
      <c r="AA214" t="str">
        <v>Software / Actualización</v>
      </c>
      <c r="AB214" t="str">
        <v>NO</v>
      </c>
      <c r="AC214" t="str">
        <v>NO</v>
      </c>
      <c r="AD214" t="str">
        <v>NO</v>
      </c>
      <c r="AE214" t="str">
        <v>NO</v>
      </c>
      <c r="AF214" t="str">
        <v>INTERNO</v>
      </c>
      <c r="AG214" t="str">
        <v>NEGOCIO</v>
      </c>
      <c r="AH214" t="str">
        <v xml:space="preserve">ajustes a nivel de aplicacion y base de datos </v>
      </c>
      <c r="AK214" t="str">
        <v>Culminado 100%</v>
      </c>
      <c r="AN214" t="str">
        <v>Se ajusta la configuración por parte del grupo resolutor</v>
      </c>
      <c r="AO214">
        <v>0.3333333333333333</v>
      </c>
      <c r="AP214">
        <v>0.875</v>
      </c>
    </row>
    <row r="215">
      <c r="A215">
        <v>952071</v>
      </c>
      <c r="B215" t="str">
        <f>VLOOKUP(G215,DetalleTiendas!A$2:S$1777,3,FALSE)</f>
        <v>SUPERMERCADOS</v>
      </c>
      <c r="C215" t="str">
        <f>VLOOKUP(G215,DetalleTiendas!A$2:S$1777,4,FALSE)</f>
        <v>SUPERMERCADOS</v>
      </c>
      <c r="D215" t="str">
        <f>VLOOKUP(G215,DetalleTiendas!A$2:S$1777,5,FALSE)</f>
        <v>SUPERMERCADOS</v>
      </c>
      <c r="E215" t="str">
        <v>POS</v>
      </c>
      <c r="F215" t="str">
        <v>SI</v>
      </c>
      <c r="G215" t="str">
        <v>SUPERMERCADOS</v>
      </c>
      <c r="I215" t="str">
        <v>Aplicaciones_POS_ARS_Colombia</v>
      </c>
      <c r="J215" t="str">
        <v>Luis Alejandro Medina</v>
      </c>
      <c r="K215" t="str">
        <v>CERRADO</v>
      </c>
      <c r="L215" t="str">
        <v>CERRADO</v>
      </c>
      <c r="M215" t="str">
        <v>MEDIA</v>
      </c>
      <c r="N215">
        <v>45584</v>
      </c>
      <c r="O215">
        <v>0.7701388888888889</v>
      </c>
      <c r="P215" t="str">
        <f>TEXT(N215,"MMMM")</f>
        <v>octubre</v>
      </c>
      <c r="Q215" t="str">
        <f>TEXT(N215,"aaaa")</f>
        <v>sábado</v>
      </c>
      <c r="R215">
        <v>45584</v>
      </c>
      <c r="S215">
        <v>0.7777777777777778</v>
      </c>
      <c r="T215">
        <v>0.8333333333333334</v>
      </c>
      <c r="U215">
        <f>((R215+T215) - (N215+O215))*24*60</f>
        <v>91.00000000325963</v>
      </c>
      <c r="V215" t="str">
        <f>SINGLE(IF(N215 * O215 * R215 * T215 * AO215 * AP215 = 0, "", LET(_xlpm.inicio, N215 + O215, _xlpm.fin, R215 + T215, _xlpm.dias, REDUCE(0, SEQUENCE(1 + INT(SINGLE(_xlpm.fin) - SINGLE(_xlpm.inicio)), 1, 0, 1), LAMBDA(_xlpm.acum,_xlpm.d, LET(_xlpm.dia, TRUNC(SINGLE(_xlpm.inicio)) + SINGLE(_xlpm.d), _xlpm.horaIni, IF(SINGLE(_xlpm.d) = 0, MAX(_xlpm.inicio, SINGLE(_xlpm.dia) + AO215), SINGLE(_xlpm.dia) + AO215), _xlpm.horaFin, IF(SINGLE(_xlpm.d) = INT(SINGLE(_xlpm.fin) - SINGLE(_xlpm.inicio)), MIN(_xlpm.fin, SINGLE(_xlpm.dia) + AP215), SINGLE(_xlpm.dia) + AP215), _xlpm.tiempo, MAX(0, SINGLE(_xlpm.horaFin) - SINGLE(_xlpm.horaIni)), SINGLE(_xlpm.acum) + SINGLE(_xlpm.tiempo)))), TEXT(SINGLE(_xlpm.dias), "h:mm"))))</f>
        <v>1:31</v>
      </c>
      <c r="W215" t="str">
        <f>TEXT((N215+S215) - (N215+O215), "h:mm")</f>
        <v>0:11</v>
      </c>
      <c r="X215" t="str">
        <v>FALLA CON ATC</v>
      </c>
      <c r="Y215" t="str">
        <v>Software / Actualización</v>
      </c>
      <c r="Z215" t="str">
        <v>Archivo de la BCT no estaba disponible</v>
      </c>
      <c r="AA215" t="str">
        <v>Software / Actualización</v>
      </c>
      <c r="AB215" t="str">
        <v>NO</v>
      </c>
      <c r="AC215" t="str">
        <v>NO</v>
      </c>
      <c r="AD215" t="str">
        <v>NO</v>
      </c>
      <c r="AE215" t="str">
        <v>NO</v>
      </c>
      <c r="AF215" t="str">
        <v>INTERNO</v>
      </c>
      <c r="AG215" t="str">
        <v>NEGOCIO</v>
      </c>
      <c r="AH215" t="str">
        <v>Reinicio o/y inicio de servicios</v>
      </c>
      <c r="AK215" t="str">
        <v>Culminado 100%</v>
      </c>
      <c r="AN215" t="str">
        <v>Se realiza el reinicio por parte del Grupo de Devops y se recupera la Normalidad</v>
      </c>
      <c r="AO215">
        <v>0.3333333333333333</v>
      </c>
      <c r="AP215">
        <v>0.875</v>
      </c>
    </row>
    <row r="216" xml:space="preserve">
      <c r="A216">
        <v>955203</v>
      </c>
      <c r="B216" t="str">
        <f>VLOOKUP(G216,DetalleTiendas!A$2:S$1777,3,FALSE)</f>
        <v>MEJORAMIENTO DEL HOGAR</v>
      </c>
      <c r="C216" t="str">
        <f>VLOOKUP(G216,DetalleTiendas!A$2:S$1777,4,FALSE)</f>
        <v>MEJORAMIENTO DEL HOGAR</v>
      </c>
      <c r="D216" t="str">
        <f>VLOOKUP(G216,DetalleTiendas!A$2:S$1777,5,FALSE)</f>
        <v>MEJORAMIENTO DEL HOGAR</v>
      </c>
      <c r="E216" t="str" xml:space="preserve">
        <v xml:space="preserve">Bopos_x000d_
</v>
      </c>
      <c r="F216" t="str">
        <v>N/A</v>
      </c>
      <c r="G216" t="str">
        <v>MEJORAMIENTO DEL HOGAR</v>
      </c>
      <c r="I216" t="str">
        <v>Aplicaciones _POS_Nivel 3</v>
      </c>
      <c r="J216" t="str">
        <v>Luis Alejandro Medina</v>
      </c>
      <c r="K216" t="str">
        <v>CERRADO</v>
      </c>
      <c r="L216" t="str">
        <v>CERRADO</v>
      </c>
      <c r="M216" t="str">
        <v>BAJA</v>
      </c>
      <c r="N216">
        <v>45585</v>
      </c>
      <c r="O216">
        <v>0.5763888888888888</v>
      </c>
      <c r="P216" t="str">
        <f>TEXT(N216,"MMMM")</f>
        <v>octubre</v>
      </c>
      <c r="Q216" t="str">
        <f>TEXT(N216,"aaaa")</f>
        <v>domingo</v>
      </c>
      <c r="R216">
        <v>45586</v>
      </c>
      <c r="S216">
        <v>0.5833333333333334</v>
      </c>
      <c r="T216">
        <v>0.3611111111111111</v>
      </c>
      <c r="U216">
        <f>((R216+T216) - (N216+O216))*24*60</f>
        <v>1129.9999999953434</v>
      </c>
      <c r="V216" t="str">
        <f>SINGLE(IF(N216 * O216 * R216 * T216 * AO216 * AP216 = 0, "", LET(_xlpm.inicio, N216 + O216, _xlpm.fin, R216 + T216, _xlpm.dias, REDUCE(0, SEQUENCE(1 + INT(SINGLE(_xlpm.fin) - SINGLE(_xlpm.inicio)), 1, 0, 1), LAMBDA(_xlpm.acum,_xlpm.d, LET(_xlpm.dia, TRUNC(SINGLE(_xlpm.inicio)) + SINGLE(_xlpm.d), _xlpm.horaIni, IF(SINGLE(_xlpm.d) = 0, MAX(_xlpm.inicio, SINGLE(_xlpm.dia) + AO216), SINGLE(_xlpm.dia) + AO216), _xlpm.horaFin, IF(SINGLE(_xlpm.d) = INT(SINGLE(_xlpm.fin) - SINGLE(_xlpm.inicio)), MIN(_xlpm.fin, SINGLE(_xlpm.dia) + AP216), SINGLE(_xlpm.dia) + AP216), _xlpm.tiempo, MAX(0, SINGLE(_xlpm.horaFin) - SINGLE(_xlpm.horaIni)), SINGLE(_xlpm.acum) + SINGLE(_xlpm.tiempo)))), TEXT(SINGLE(_xlpm.dias), "h:mm"))))</f>
        <v>7:10</v>
      </c>
      <c r="W216" t="str">
        <f>TEXT((N216+S216) - (N216+O216), "h:mm")</f>
        <v>0:10</v>
      </c>
      <c r="X216" t="str">
        <v>NOVEDAD CLIENTE UNICO</v>
      </c>
      <c r="Y216" t="str">
        <v>Software / Actualización</v>
      </c>
      <c r="Z216" t="str">
        <v>Fallas con la CVE (bases de datos)</v>
      </c>
      <c r="AA216" t="str">
        <v>Software / Actualización</v>
      </c>
      <c r="AB216" t="str">
        <v>NO</v>
      </c>
      <c r="AC216" t="str">
        <v>NO</v>
      </c>
      <c r="AD216" t="str">
        <v>NO</v>
      </c>
      <c r="AE216" t="str">
        <v>NO</v>
      </c>
      <c r="AF216" t="str">
        <v>INTERNO</v>
      </c>
      <c r="AG216" t="str">
        <v>SISTEMAS</v>
      </c>
      <c r="AH216" t="str">
        <v xml:space="preserve">ajustes a nivel de aplicacion y base de datos </v>
      </c>
      <c r="AK216" t="str">
        <v>Culminado 100%</v>
      </c>
      <c r="AN216" t="str">
        <v>Falla en la Carga de Transacciones a la BD de Bopos CON EL Grupo regional se separan en varios flujos de cargue de información para las 16 tiendas.</v>
      </c>
      <c r="AO216">
        <v>0.3333333333333333</v>
      </c>
      <c r="AP216">
        <v>0.875</v>
      </c>
    </row>
    <row r="217">
      <c r="A217">
        <v>955237</v>
      </c>
      <c r="B217" t="str">
        <f>VLOOKUP(G217,DetalleTiendas!A$2:S$1777,3,FALSE)</f>
        <v>SUPERMERCADOS</v>
      </c>
      <c r="C217" t="str">
        <f>VLOOKUP(G217,DetalleTiendas!A$2:S$1777,4,FALSE)</f>
        <v>JUMBO</v>
      </c>
      <c r="D217" t="str">
        <f>VLOOKUP(G217,DetalleTiendas!A$2:S$1777,5,FALSE)</f>
        <v>COSTA</v>
      </c>
      <c r="E217" t="str">
        <v>Corte de Energia</v>
      </c>
      <c r="F217" t="str">
        <v>NO</v>
      </c>
      <c r="G217" t="str">
        <v>J174 EL CASTILLO</v>
      </c>
      <c r="I217" t="str">
        <v>Soporte_Onsite_REG_Costa_SM Colombia</v>
      </c>
      <c r="J217" t="str">
        <v>Celso Niebles</v>
      </c>
      <c r="K217" t="str">
        <v>CERRADO</v>
      </c>
      <c r="L217" t="str">
        <v>CERRADO</v>
      </c>
      <c r="M217" t="str">
        <v>MEDIA</v>
      </c>
      <c r="N217">
        <v>45585</v>
      </c>
      <c r="O217">
        <v>0.4166666666666667</v>
      </c>
      <c r="P217" t="str">
        <f>TEXT(N217,"MMMM")</f>
        <v>octubre</v>
      </c>
      <c r="Q217" t="str">
        <f>TEXT(N217,"aaaa")</f>
        <v>domingo</v>
      </c>
      <c r="R217">
        <v>45585</v>
      </c>
      <c r="S217">
        <v>0.4375</v>
      </c>
      <c r="T217">
        <v>0.4701388888888889</v>
      </c>
      <c r="U217">
        <f>((R217+T217) - (N217+O217))*24*60</f>
        <v>76.99999999953434</v>
      </c>
      <c r="V217" t="str">
        <f>SINGLE(IF(N217 * O217 * R217 * T217 * AO217 * AP217 = 0, "", LET(_xlpm.inicio, N217 + O217, _xlpm.fin, R217 + T217, _xlpm.dias, REDUCE(0, SEQUENCE(1 + INT(SINGLE(_xlpm.fin) - SINGLE(_xlpm.inicio)), 1, 0, 1), LAMBDA(_xlpm.acum,_xlpm.d, LET(_xlpm.dia, TRUNC(SINGLE(_xlpm.inicio)) + SINGLE(_xlpm.d), _xlpm.horaIni, IF(SINGLE(_xlpm.d) = 0, MAX(_xlpm.inicio, SINGLE(_xlpm.dia) + AO217), SINGLE(_xlpm.dia) + AO217), _xlpm.horaFin, IF(SINGLE(_xlpm.d) = INT(SINGLE(_xlpm.fin) - SINGLE(_xlpm.inicio)), MIN(_xlpm.fin, SINGLE(_xlpm.dia) + AP217), SINGLE(_xlpm.dia) + AP217), _xlpm.tiempo, MAX(0, SINGLE(_xlpm.horaFin) - SINGLE(_xlpm.horaIni)), SINGLE(_xlpm.acum) + SINGLE(_xlpm.tiempo)))), TEXT(SINGLE(_xlpm.dias), "h:mm"))))</f>
        <v>1:17</v>
      </c>
      <c r="W217" t="str">
        <f>TEXT((N217+S217) - (N217+O217), "h:mm")</f>
        <v>0:30</v>
      </c>
      <c r="X217" t="str">
        <v>CORTE DE ENERGIA</v>
      </c>
      <c r="Y217" t="str">
        <v>Eléctrico / Energía</v>
      </c>
      <c r="Z217" t="str">
        <v>Falla en la planta de la tienda</v>
      </c>
      <c r="AA217" t="str">
        <v>Infraestructura - Eléctrica</v>
      </c>
      <c r="AB217" t="str">
        <v>SI</v>
      </c>
      <c r="AC217" t="str">
        <v>SI</v>
      </c>
      <c r="AD217" t="str">
        <v>SI</v>
      </c>
      <c r="AE217" t="str">
        <v>SI</v>
      </c>
      <c r="AF217" t="str">
        <v>EXTERNO</v>
      </c>
      <c r="AG217" t="str">
        <v>PROVEEDOR</v>
      </c>
      <c r="AH217" t="str">
        <v>Restablecimiento UPS</v>
      </c>
      <c r="AK217" t="str">
        <v>Culminado 100%</v>
      </c>
      <c r="AN217" t="str">
        <v>Se habilita UPS y se reestablece el servicio.</v>
      </c>
      <c r="AO217">
        <v>0.3333333333333333</v>
      </c>
      <c r="AP217">
        <v>0.875</v>
      </c>
    </row>
    <row r="218">
      <c r="A218">
        <v>962005</v>
      </c>
      <c r="B218" t="str">
        <f>VLOOKUP(G218,DetalleTiendas!A$2:S$1777,3,FALSE)</f>
        <v>SUPERMERCADOS</v>
      </c>
      <c r="C218" t="str">
        <f>VLOOKUP(G218,DetalleTiendas!A$2:S$1777,4,FALSE)</f>
        <v>JUMBO</v>
      </c>
      <c r="D218" t="str">
        <f>VLOOKUP(G218,DetalleTiendas!A$2:S$1777,5,FALSE)</f>
        <v>COSTA</v>
      </c>
      <c r="E218" t="str">
        <v>Corte de Energia</v>
      </c>
      <c r="F218" t="str">
        <v>NO</v>
      </c>
      <c r="G218" t="str">
        <v>J174 EL CASTILLO</v>
      </c>
      <c r="I218" t="str">
        <v>Mantenimiento_CO</v>
      </c>
      <c r="J218" t="str">
        <v>Celso Niebles</v>
      </c>
      <c r="K218" t="str">
        <v>ABIERTO</v>
      </c>
      <c r="L218" t="str">
        <v>CERRADO</v>
      </c>
      <c r="M218" t="str">
        <v>MEDIA</v>
      </c>
      <c r="N218">
        <v>45589</v>
      </c>
      <c r="O218">
        <v>0.7902777777777777</v>
      </c>
      <c r="P218" t="str">
        <f>TEXT(N218,"MMMM")</f>
        <v>octubre</v>
      </c>
      <c r="Q218" t="str">
        <f>TEXT(N218,"aaaa")</f>
        <v>jueves</v>
      </c>
      <c r="R218">
        <v>45589</v>
      </c>
      <c r="S218">
        <v>0.7902777777777777</v>
      </c>
      <c r="T218">
        <v>0.7916666666666666</v>
      </c>
      <c r="U218">
        <f>((R218+T218) - (N218+O218))*24*60</f>
        <v>1.999999996041879</v>
      </c>
      <c r="V218" t="str">
        <f>SINGLE(IF(N218 * O218 * R218 * T218 * AO218 * AP218 = 0, "", LET(_xlpm.inicio, N218 + O218, _xlpm.fin, R218 + T218, _xlpm.dias, REDUCE(0, SEQUENCE(1 + INT(SINGLE(_xlpm.fin) - SINGLE(_xlpm.inicio)), 1, 0, 1), LAMBDA(_xlpm.acum,_xlpm.d, LET(_xlpm.dia, TRUNC(SINGLE(_xlpm.inicio)) + SINGLE(_xlpm.d), _xlpm.horaIni, IF(SINGLE(_xlpm.d) = 0, MAX(_xlpm.inicio, SINGLE(_xlpm.dia) + AO218), SINGLE(_xlpm.dia) + AO218), _xlpm.horaFin, IF(SINGLE(_xlpm.d) = INT(SINGLE(_xlpm.fin) - SINGLE(_xlpm.inicio)), MIN(_xlpm.fin, SINGLE(_xlpm.dia) + AP218), SINGLE(_xlpm.dia) + AP218), _xlpm.tiempo, MAX(0, SINGLE(_xlpm.horaFin) - SINGLE(_xlpm.horaIni)), SINGLE(_xlpm.acum) + SINGLE(_xlpm.tiempo)))), TEXT(SINGLE(_xlpm.dias), "h:mm"))))</f>
        <v>0:02</v>
      </c>
      <c r="W218" t="str">
        <f>TEXT((N218+S218) - (N218+O218), "h:mm")</f>
        <v>0:00</v>
      </c>
      <c r="X218" t="str">
        <v>CORTE DE ENERGIA</v>
      </c>
      <c r="Y218" t="str">
        <v>Eléctrico / Energía</v>
      </c>
      <c r="Z218" t="str">
        <v>Corte electrico</v>
      </c>
      <c r="AA218" t="str">
        <v>Infraestructura - Eléctrica</v>
      </c>
      <c r="AB218" t="str">
        <v>SI</v>
      </c>
      <c r="AC218" t="str">
        <v>SI</v>
      </c>
      <c r="AD218" t="str">
        <v>SI</v>
      </c>
      <c r="AE218" t="str">
        <v>SI</v>
      </c>
      <c r="AF218" t="str">
        <v>INTERNO</v>
      </c>
      <c r="AG218" t="str">
        <v>NEGOCIO</v>
      </c>
      <c r="AH218" t="str">
        <v>personal de Mantenimiento restablece planta electrica</v>
      </c>
      <c r="AK218" t="str">
        <v>Culminado 100%</v>
      </c>
      <c r="AN218" t="str">
        <v>la Planta de energía no funciona. Las UPS agotaron baterías y se apagaron las POS y equipos de comunicación Personal de Mantenimiento logra colocar en funcionamiento la planta de energía y los equipos suben correctamente</v>
      </c>
      <c r="AO218">
        <v>0.3333333333333333</v>
      </c>
      <c r="AP218">
        <v>0.875</v>
      </c>
    </row>
    <row r="219">
      <c r="A219">
        <v>1025541</v>
      </c>
      <c r="B219" t="str">
        <f>VLOOKUP(G219,DetalleTiendas!A$2:S$1777,3,FALSE)</f>
        <v>SUPERMERCADOS</v>
      </c>
      <c r="C219" t="str">
        <f>VLOOKUP(G219,DetalleTiendas!A$2:S$1777,4,FALSE)</f>
        <v>EDS JUMBO</v>
      </c>
      <c r="D219" t="str">
        <f>VLOOKUP(G219,DetalleTiendas!A$2:S$1777,5,FALSE)</f>
        <v>BOGOTA</v>
      </c>
      <c r="E219" t="str">
        <v>Corte de Energia</v>
      </c>
      <c r="F219" t="str">
        <v>NO</v>
      </c>
      <c r="G219" t="str">
        <v>Z161 CALLE 190</v>
      </c>
      <c r="I219" t="str">
        <v>Soporte_Onsite_BOGOTA</v>
      </c>
      <c r="J219" t="str">
        <v>Juan Fernando Rodriguez</v>
      </c>
      <c r="K219" t="str">
        <v>CERRADO</v>
      </c>
      <c r="L219" t="str">
        <v>CERRADO</v>
      </c>
      <c r="M219" t="str">
        <v>ALTA</v>
      </c>
      <c r="N219">
        <v>45595</v>
      </c>
      <c r="O219">
        <v>0.25</v>
      </c>
      <c r="P219" t="str">
        <f>TEXT(N219,"MMMM")</f>
        <v>octubre</v>
      </c>
      <c r="Q219" t="str">
        <f>TEXT(N219,"aaaa")</f>
        <v>miércoles</v>
      </c>
      <c r="R219">
        <v>45595</v>
      </c>
      <c r="S219">
        <v>0.28888888888888886</v>
      </c>
      <c r="T219">
        <v>0.625</v>
      </c>
      <c r="U219">
        <f>((R219+T219) - (N219+O219))*24*60</f>
        <v>540</v>
      </c>
      <c r="V219" t="str">
        <f>SINGLE(IF(N219 * O219 * R219 * T219 * AO219 * AP219 = 0, "", LET(_xlpm.inicio, N219 + O219, _xlpm.fin, R219 + T219, _xlpm.dias, REDUCE(0, SEQUENCE(1 + INT(SINGLE(_xlpm.fin) - SINGLE(_xlpm.inicio)), 1, 0, 1), LAMBDA(_xlpm.acum,_xlpm.d, LET(_xlpm.dia, TRUNC(SINGLE(_xlpm.inicio)) + SINGLE(_xlpm.d), _xlpm.horaIni, IF(SINGLE(_xlpm.d) = 0, MAX(_xlpm.inicio, SINGLE(_xlpm.dia) + AO219), SINGLE(_xlpm.dia) + AO219), _xlpm.horaFin, IF(SINGLE(_xlpm.d) = INT(SINGLE(_xlpm.fin) - SINGLE(_xlpm.inicio)), MIN(_xlpm.fin, SINGLE(_xlpm.dia) + AP219), SINGLE(_xlpm.dia) + AP219), _xlpm.tiempo, MAX(0, SINGLE(_xlpm.horaFin) - SINGLE(_xlpm.horaIni)), SINGLE(_xlpm.acum) + SINGLE(_xlpm.tiempo)))), TEXT(SINGLE(_xlpm.dias), "h:mm"))))</f>
        <v>7:00</v>
      </c>
      <c r="W219" t="str">
        <f>TEXT((N219+S219) - (N219+O219), "h:mm")</f>
        <v>0:56</v>
      </c>
      <c r="X219" t="str">
        <v>CORTE DE ENERGIA</v>
      </c>
      <c r="Y219" t="str">
        <v>Eléctrico / Energía</v>
      </c>
      <c r="Z219" t="str">
        <v>Corte de energía en el sector</v>
      </c>
      <c r="AA219" t="str">
        <v>Infraestructura - Eléctrica</v>
      </c>
      <c r="AB219" t="str">
        <v>SI</v>
      </c>
      <c r="AC219" t="str">
        <v>SI</v>
      </c>
      <c r="AD219" t="str">
        <v>SI</v>
      </c>
      <c r="AE219" t="str">
        <v>SI</v>
      </c>
      <c r="AF219" t="str">
        <v>EXTERNO</v>
      </c>
      <c r="AG219" t="str">
        <v>PROVEEDOR</v>
      </c>
      <c r="AH219" t="str">
        <v>Restablecimiento UPS</v>
      </c>
      <c r="AK219" t="str">
        <v>Culminado 100%</v>
      </c>
      <c r="AN219" t="str">
        <v>Se habilita UPS y se reestablece el servicio.</v>
      </c>
      <c r="AO219">
        <v>0.3333333333333333</v>
      </c>
      <c r="AP219">
        <v>0.875</v>
      </c>
    </row>
    <row r="220">
      <c r="A220">
        <v>1025547</v>
      </c>
      <c r="B220" t="str">
        <f>VLOOKUP(G220,DetalleTiendas!A$2:S$1777,3,FALSE)</f>
        <v>PAIS</v>
      </c>
      <c r="C220" t="str">
        <f>VLOOKUP(G220,DetalleTiendas!A$2:S$1777,4,FALSE)</f>
        <v>PAIS</v>
      </c>
      <c r="D220" t="str">
        <f>VLOOKUP(G220,DetalleTiendas!A$2:S$1777,5,FALSE)</f>
        <v>PAIS</v>
      </c>
      <c r="E220" t="str">
        <v>Tributarios</v>
      </c>
      <c r="F220" t="str">
        <v>N/A</v>
      </c>
      <c r="G220" t="str">
        <v>PAIS</v>
      </c>
      <c r="I220" t="str">
        <v>SC_Financiero_Jano</v>
      </c>
      <c r="J220" t="str">
        <v>Nubia Bohorquez</v>
      </c>
      <c r="K220" t="str">
        <v>CERRADO</v>
      </c>
      <c r="L220" t="str">
        <v>CERRADO</v>
      </c>
      <c r="M220" t="str">
        <v>ALTA</v>
      </c>
      <c r="N220">
        <v>45597</v>
      </c>
      <c r="O220">
        <v>0.71875</v>
      </c>
      <c r="P220" t="str">
        <f>TEXT(N220,"MMMM")</f>
        <v>noviembre</v>
      </c>
      <c r="Q220" t="str">
        <f>TEXT(N220,"aaaa")</f>
        <v>viernes</v>
      </c>
      <c r="R220">
        <v>45597</v>
      </c>
      <c r="S220">
        <v>0.7986111111111112</v>
      </c>
      <c r="T220">
        <v>0.7395833333333334</v>
      </c>
      <c r="U220">
        <f>((R220+T220) - (N220+O220))*24*60</f>
        <v>30.00000000349246</v>
      </c>
      <c r="V220" t="str">
        <f>SINGLE(IF(N220 * O220 * R220 * T220 * AO220 * AP220 = 0, "", LET(_xlpm.inicio, N220 + O220, _xlpm.fin, R220 + T220, _xlpm.dias, REDUCE(0, SEQUENCE(1 + INT(SINGLE(_xlpm.fin) - SINGLE(_xlpm.inicio)), 1, 0, 1), LAMBDA(_xlpm.acum,_xlpm.d, LET(_xlpm.dia, TRUNC(SINGLE(_xlpm.inicio)) + SINGLE(_xlpm.d), _xlpm.horaIni, IF(SINGLE(_xlpm.d) = 0, MAX(_xlpm.inicio, SINGLE(_xlpm.dia) + AO220), SINGLE(_xlpm.dia) + AO220), _xlpm.horaFin, IF(SINGLE(_xlpm.d) = INT(SINGLE(_xlpm.fin) - SINGLE(_xlpm.inicio)), MIN(_xlpm.fin, SINGLE(_xlpm.dia) + AP220), SINGLE(_xlpm.dia) + AP220), _xlpm.tiempo, MAX(0, SINGLE(_xlpm.horaFin) - SINGLE(_xlpm.horaIni)), SINGLE(_xlpm.acum) + SINGLE(_xlpm.tiempo)))), TEXT(SINGLE(_xlpm.dias), "h:mm"))))</f>
        <v>0:30</v>
      </c>
      <c r="W220" t="str">
        <f>TEXT((N220+S220) - (N220+O220), "h:mm")</f>
        <v>1:55</v>
      </c>
      <c r="X220" t="str">
        <v>JANO</v>
      </c>
      <c r="Y220" t="str">
        <v>Software / Actualización</v>
      </c>
      <c r="Z220" t="str">
        <v>Directorio con permisos Inadecuados</v>
      </c>
      <c r="AA220" t="str">
        <v>Software / Actualización</v>
      </c>
      <c r="AB220" t="str">
        <v>NO</v>
      </c>
      <c r="AC220" t="str">
        <v>NO</v>
      </c>
      <c r="AD220" t="str">
        <v>NO</v>
      </c>
      <c r="AE220" t="str">
        <v>NO</v>
      </c>
      <c r="AF220" t="str">
        <v>INTERNO</v>
      </c>
      <c r="AG220" t="str">
        <v>NEGOCIO</v>
      </c>
      <c r="AH220" t="str">
        <v>Integracion / Desarrollo</v>
      </c>
      <c r="AK220" t="str">
        <v>Culminado 100%</v>
      </c>
      <c r="AN220" t="str">
        <v>Se ajustan configuraciones del aplicativo Cifra Jano</v>
      </c>
      <c r="AO220">
        <v>0.3333333333333333</v>
      </c>
      <c r="AP220">
        <v>0.875</v>
      </c>
    </row>
    <row r="221">
      <c r="A221">
        <v>998799</v>
      </c>
      <c r="B221" t="str">
        <f>VLOOKUP(G221,DetalleTiendas!A$2:S$1777,3,FALSE)</f>
        <v>MEJORAMIENTO DEL HOGAR</v>
      </c>
      <c r="C221" t="str">
        <f>VLOOKUP(G221,DetalleTiendas!A$2:S$1777,4,FALSE)</f>
        <v>MEJORAMIENTO DEL HOGAR</v>
      </c>
      <c r="D221" t="str">
        <f>VLOOKUP(G221,DetalleTiendas!A$2:S$1777,5,FALSE)</f>
        <v>MEJORAMIENTO DEL HOGAR</v>
      </c>
      <c r="E221" t="str">
        <v>Soporte de Ventas</v>
      </c>
      <c r="F221" t="str">
        <v>SI</v>
      </c>
      <c r="G221" t="str">
        <v>MEJORAMIENTO DEL HOGAR</v>
      </c>
      <c r="I221" t="str">
        <v>SC_Resolución_Nivel2_Front_SM_Colombia</v>
      </c>
      <c r="J221" t="str">
        <v>Diego Mahecha</v>
      </c>
      <c r="K221" t="str">
        <v>CERRADO</v>
      </c>
      <c r="L221" t="str">
        <v>CERRADO</v>
      </c>
      <c r="M221" t="str">
        <v>ALTA</v>
      </c>
      <c r="N221">
        <v>45601</v>
      </c>
      <c r="O221">
        <v>0.7194444444444444</v>
      </c>
      <c r="P221" t="str">
        <f>TEXT(N221,"MMMM")</f>
        <v>noviembre</v>
      </c>
      <c r="Q221" t="str">
        <f>TEXT(N221,"aaaa")</f>
        <v>martes</v>
      </c>
      <c r="R221">
        <v>45602</v>
      </c>
      <c r="S221">
        <v>0.38472222222222224</v>
      </c>
      <c r="T221">
        <v>0.7263888888888889</v>
      </c>
      <c r="U221">
        <f>((R221+T221) - (N221+O221))*24*60</f>
        <v>1450.0000000011642</v>
      </c>
      <c r="V221" t="str">
        <f>SINGLE(IF(N221 * O221 * R221 * T221 * AO221 * AP221 = 0, "", LET(_xlpm.inicio, N221 + O221, _xlpm.fin, R221 + T221, _xlpm.dias, REDUCE(0, SEQUENCE(1 + INT(SINGLE(_xlpm.fin) - SINGLE(_xlpm.inicio)), 1, 0, 1), LAMBDA(_xlpm.acum,_xlpm.d, LET(_xlpm.dia, TRUNC(SINGLE(_xlpm.inicio)) + SINGLE(_xlpm.d), _xlpm.horaIni, IF(SINGLE(_xlpm.d) = 0, MAX(_xlpm.inicio, SINGLE(_xlpm.dia) + AO221), SINGLE(_xlpm.dia) + AO221), _xlpm.horaFin, IF(SINGLE(_xlpm.d) = INT(SINGLE(_xlpm.fin) - SINGLE(_xlpm.inicio)), MIN(_xlpm.fin, SINGLE(_xlpm.dia) + AP221), SINGLE(_xlpm.dia) + AP221), _xlpm.tiempo, MAX(0, SINGLE(_xlpm.horaFin) - SINGLE(_xlpm.horaIni)), SINGLE(_xlpm.acum) + SINGLE(_xlpm.tiempo)))), TEXT(SINGLE(_xlpm.dias), "h:mm"))))</f>
        <v>13:10</v>
      </c>
      <c r="W221" t="e">
        <f>TEXT((N221+S221) - (N221+O221), "h:mm")</f>
        <v>#VALUE!</v>
      </c>
      <c r="X221" t="str">
        <v>FALLAS CLIENTE UNICO; BOPOS Y CVE</v>
      </c>
      <c r="Y221" t="str">
        <v>Software / Actualización</v>
      </c>
      <c r="Z221" t="str">
        <v>Saturacion Servidor Web</v>
      </c>
      <c r="AA221" t="str">
        <v>Software / Actualización</v>
      </c>
      <c r="AB221" t="str">
        <v>NO</v>
      </c>
      <c r="AC221" t="str">
        <v>NO</v>
      </c>
      <c r="AD221" t="str">
        <v>NO</v>
      </c>
      <c r="AE221" t="str">
        <v>NO</v>
      </c>
      <c r="AF221" t="str">
        <v>INTERNO</v>
      </c>
      <c r="AG221" t="str">
        <v>SISTEMAS</v>
      </c>
      <c r="AH221" t="str">
        <v>Reinicio o/y inicio de servicios</v>
      </c>
      <c r="AK221" t="str">
        <v>Culminado 100%</v>
      </c>
      <c r="AN221" t="str">
        <v>Se reinicia el servicio y se levanta el servicio.</v>
      </c>
      <c r="AO221">
        <v>0.3333333333333333</v>
      </c>
      <c r="AP221">
        <v>0.875</v>
      </c>
    </row>
    <row r="222">
      <c r="A222">
        <v>1025565</v>
      </c>
      <c r="B222" t="str">
        <f>VLOOKUP(G222,DetalleTiendas!A$2:S$1777,3,FALSE)</f>
        <v>SUPERMERCADOS</v>
      </c>
      <c r="C222" t="str">
        <f>VLOOKUP(G222,DetalleTiendas!A$2:S$1777,4,FALSE)</f>
        <v>EDS JUMBO</v>
      </c>
      <c r="D222" t="str">
        <f>VLOOKUP(G222,DetalleTiendas!A$2:S$1777,5,FALSE)</f>
        <v>BOGOTA</v>
      </c>
      <c r="E222" t="str">
        <v>Enlaces</v>
      </c>
      <c r="F222" t="str">
        <v>NO</v>
      </c>
      <c r="G222" t="str">
        <v>Z149 ALQUERIA</v>
      </c>
      <c r="I222" t="str">
        <v>Redes y Comunicaciones-NIVEL 2 - COL</v>
      </c>
      <c r="J222" t="str">
        <v>Guillermo Gutierrez</v>
      </c>
      <c r="K222" t="str">
        <v>CERRADO</v>
      </c>
      <c r="L222" t="str">
        <v>CERRADO</v>
      </c>
      <c r="M222" t="str">
        <v>ALTA</v>
      </c>
      <c r="N222">
        <v>45608</v>
      </c>
      <c r="O222">
        <v>0.7152777777777778</v>
      </c>
      <c r="P222" t="str">
        <f>TEXT(N222,"MMMM")</f>
        <v>noviembre</v>
      </c>
      <c r="Q222" t="str">
        <f>TEXT(N222,"aaaa")</f>
        <v>martes</v>
      </c>
      <c r="R222">
        <v>45608</v>
      </c>
      <c r="S222">
        <v>0.7305555555555555</v>
      </c>
      <c r="T222">
        <v>0.7916666666666666</v>
      </c>
      <c r="U222">
        <f>((R222+T222) - (N222+O222))*24*60</f>
        <v>109.99999999185093</v>
      </c>
      <c r="V222" t="str">
        <f>SINGLE(IF(N222 * O222 * R222 * T222 * AO222 * AP222 = 0, "", LET(_xlpm.inicio, N222 + O222, _xlpm.fin, R222 + T222, _xlpm.dias, REDUCE(0, SEQUENCE(1 + INT(SINGLE(_xlpm.fin) - SINGLE(_xlpm.inicio)), 1, 0, 1), LAMBDA(_xlpm.acum,_xlpm.d, LET(_xlpm.dia, TRUNC(SINGLE(_xlpm.inicio)) + SINGLE(_xlpm.d), _xlpm.horaIni, IF(SINGLE(_xlpm.d) = 0, MAX(_xlpm.inicio, SINGLE(_xlpm.dia) + AO222), SINGLE(_xlpm.dia) + AO222), _xlpm.horaFin, IF(SINGLE(_xlpm.d) = INT(SINGLE(_xlpm.fin) - SINGLE(_xlpm.inicio)), MIN(_xlpm.fin, SINGLE(_xlpm.dia) + AP222), SINGLE(_xlpm.dia) + AP222), _xlpm.tiempo, MAX(0, SINGLE(_xlpm.horaFin) - SINGLE(_xlpm.horaIni)), SINGLE(_xlpm.acum) + SINGLE(_xlpm.tiempo)))), TEXT(SINGLE(_xlpm.dias), "h:mm"))))</f>
        <v>1:50</v>
      </c>
      <c r="W222" t="str">
        <f>TEXT((N222+S222) - (N222+O222), "h:mm")</f>
        <v>0:22</v>
      </c>
      <c r="X222" t="str">
        <v>CAIDA ENLACES</v>
      </c>
      <c r="Y222" t="str">
        <v>Hardware / Equipos</v>
      </c>
      <c r="Z222" t="str">
        <v>Daño en el Fortinet</v>
      </c>
      <c r="AA222" t="str">
        <v>Infraestructura - Eléctrica</v>
      </c>
      <c r="AB222" t="str">
        <v>SI</v>
      </c>
      <c r="AC222" t="str">
        <v>SI</v>
      </c>
      <c r="AD222" t="str">
        <v>SI</v>
      </c>
      <c r="AE222" t="str">
        <v>SI</v>
      </c>
      <c r="AF222" t="str">
        <v>INTERNO</v>
      </c>
      <c r="AG222" t="str">
        <v>SISTEMAS</v>
      </c>
      <c r="AH222" t="str">
        <v>Cambio Equipo</v>
      </c>
      <c r="AK222" t="str">
        <v>Culminado 100%</v>
      </c>
      <c r="AN222" t="str">
        <v>se encuentra el equipo con agua por una goteria en sitio; se gestiona con el proveedor fortinet cambio del equipo.</v>
      </c>
      <c r="AO222">
        <v>0.3333333333333333</v>
      </c>
      <c r="AP222">
        <v>0.875</v>
      </c>
    </row>
    <row r="223">
      <c r="A223">
        <v>1012612</v>
      </c>
      <c r="B223" t="e">
        <f>VLOOKUP(G223,DetalleTiendas!A$2:S$1777,3,FALSE)</f>
        <v>#N/A</v>
      </c>
      <c r="C223" t="e">
        <f>VLOOKUP(G223,DetalleTiendas!A$2:S$1777,4,FALSE)</f>
        <v>#N/A</v>
      </c>
      <c r="D223" t="e">
        <f>VLOOKUP(G223,DetalleTiendas!A$2:S$1777,5,FALSE)</f>
        <v>#N/A</v>
      </c>
      <c r="E223" t="str">
        <v>Traductor Precios</v>
      </c>
      <c r="F223" t="str">
        <v>NO</v>
      </c>
      <c r="G223" t="str">
        <v>JUMBO;METRO</v>
      </c>
      <c r="I223" t="str">
        <v>SC_Traductor</v>
      </c>
      <c r="J223" t="str">
        <v>Luis Alejandro Medina</v>
      </c>
      <c r="K223" t="str">
        <v>CERRADO</v>
      </c>
      <c r="L223" t="str">
        <v>CERRADO</v>
      </c>
      <c r="M223" t="str">
        <v>ALTA</v>
      </c>
      <c r="N223">
        <v>45612</v>
      </c>
      <c r="O223">
        <v>0.3333333333333333</v>
      </c>
      <c r="P223" t="str">
        <f>TEXT(N223,"MMMM")</f>
        <v>noviembre</v>
      </c>
      <c r="Q223" t="str">
        <f>TEXT(N223,"aaaa")</f>
        <v>sábado</v>
      </c>
      <c r="R223">
        <v>45612</v>
      </c>
      <c r="S223">
        <v>0.375</v>
      </c>
      <c r="T223">
        <v>0.375</v>
      </c>
      <c r="U223">
        <f>((R223+T223) - (N223+O223))*24*60</f>
        <v>59.99999999650754</v>
      </c>
      <c r="V223" t="str">
        <f>SINGLE(IF(N223 * O223 * R223 * T223 * AO223 * AP223 = 0, "", LET(_xlpm.inicio, N223 + O223, _xlpm.fin, R223 + T223, _xlpm.dias, REDUCE(0, SEQUENCE(1 + INT(SINGLE(_xlpm.fin) - SINGLE(_xlpm.inicio)), 1, 0, 1), LAMBDA(_xlpm.acum,_xlpm.d, LET(_xlpm.dia, TRUNC(SINGLE(_xlpm.inicio)) + SINGLE(_xlpm.d), _xlpm.horaIni, IF(SINGLE(_xlpm.d) = 0, MAX(_xlpm.inicio, SINGLE(_xlpm.dia) + AO223), SINGLE(_xlpm.dia) + AO223), _xlpm.horaFin, IF(SINGLE(_xlpm.d) = INT(SINGLE(_xlpm.fin) - SINGLE(_xlpm.inicio)), MIN(_xlpm.fin, SINGLE(_xlpm.dia) + AP223), SINGLE(_xlpm.dia) + AP223), _xlpm.tiempo, MAX(0, SINGLE(_xlpm.horaFin) - SINGLE(_xlpm.horaIni)), SINGLE(_xlpm.acum) + SINGLE(_xlpm.tiempo)))), TEXT(SINGLE(_xlpm.dias), "h:mm"))))</f>
        <v>1:00</v>
      </c>
      <c r="W223" t="str">
        <f>TEXT((N223+S223) - (N223+O223), "h:mm")</f>
        <v>1:00</v>
      </c>
      <c r="X223" t="str">
        <v>SERVICIO TRADUCTOR DE PRECIOS</v>
      </c>
      <c r="Y223" t="str">
        <v>Software / Actualización</v>
      </c>
      <c r="Z223" t="str">
        <v>Encolamiento Traductor</v>
      </c>
      <c r="AA223" t="str">
        <v>Software / Actualización</v>
      </c>
      <c r="AB223" t="str">
        <v>NO</v>
      </c>
      <c r="AC223" t="str">
        <v>NO</v>
      </c>
      <c r="AD223" t="str">
        <v>NO</v>
      </c>
      <c r="AE223" t="str">
        <v>NO</v>
      </c>
      <c r="AF223" t="str">
        <v>INTERNO</v>
      </c>
      <c r="AG223" t="str">
        <v>NEGOCIO</v>
      </c>
      <c r="AH223" t="str">
        <v>sin definir</v>
      </c>
      <c r="AK223" t="str">
        <v>Culminado 100%</v>
      </c>
      <c r="AN223" t="str">
        <v>Se realizan ajustes al traductor de precios.</v>
      </c>
      <c r="AO223">
        <v>0.3333333333333333</v>
      </c>
      <c r="AP223">
        <v>0.875</v>
      </c>
    </row>
    <row r="224">
      <c r="A224">
        <v>1016652</v>
      </c>
      <c r="B224" t="str">
        <f>VLOOKUP(G224,DetalleTiendas!A$2:S$1777,3,FALSE)</f>
        <v>SUPERMERCADOS</v>
      </c>
      <c r="C224" t="str">
        <f>VLOOKUP(G224,DetalleTiendas!A$2:S$1777,4,FALSE)</f>
        <v>JUMBO</v>
      </c>
      <c r="D224" t="str">
        <f>VLOOKUP(G224,DetalleTiendas!A$2:S$1777,5,FALSE)</f>
        <v>BOGOTA</v>
      </c>
      <c r="E224" t="str">
        <v>Corte de Energia</v>
      </c>
      <c r="F224" t="str">
        <v>NO</v>
      </c>
      <c r="G224" t="str">
        <v>J019 SANTA ANA</v>
      </c>
      <c r="I224" t="str">
        <v>Soporte_Onsite_BOGOTA</v>
      </c>
      <c r="J224" t="str">
        <v>Juan Fernando Rodriguez</v>
      </c>
      <c r="K224" t="str">
        <v>CERRADO</v>
      </c>
      <c r="L224" t="str">
        <v>CERRADO</v>
      </c>
      <c r="M224" t="str">
        <v>MEDIA</v>
      </c>
      <c r="N224">
        <v>45612</v>
      </c>
      <c r="O224">
        <v>0.5659722222222222</v>
      </c>
      <c r="P224" t="str">
        <f>TEXT(N224,"MMMM")</f>
        <v>noviembre</v>
      </c>
      <c r="Q224" t="str">
        <f>TEXT(N224,"aaaa")</f>
        <v>sábado</v>
      </c>
      <c r="R224">
        <v>45612</v>
      </c>
      <c r="S224">
        <v>0.5819444444444445</v>
      </c>
      <c r="T224">
        <v>0.5763888888888888</v>
      </c>
      <c r="U224">
        <f>((R224+T224) - (N224+O224))*24*60</f>
        <v>15.00000000698492</v>
      </c>
      <c r="V224" t="str">
        <f>SINGLE(IF(N224 * O224 * R224 * T224 * AO224 * AP224 = 0, "", LET(_xlpm.inicio, N224 + O224, _xlpm.fin, R224 + T224, _xlpm.dias, REDUCE(0, SEQUENCE(1 + INT(SINGLE(_xlpm.fin) - SINGLE(_xlpm.inicio)), 1, 0, 1), LAMBDA(_xlpm.acum,_xlpm.d, LET(_xlpm.dia, TRUNC(SINGLE(_xlpm.inicio)) + SINGLE(_xlpm.d), _xlpm.horaIni, IF(SINGLE(_xlpm.d) = 0, MAX(_xlpm.inicio, SINGLE(_xlpm.dia) + AO224), SINGLE(_xlpm.dia) + AO224), _xlpm.horaFin, IF(SINGLE(_xlpm.d) = INT(SINGLE(_xlpm.fin) - SINGLE(_xlpm.inicio)), MIN(_xlpm.fin, SINGLE(_xlpm.dia) + AP224), SINGLE(_xlpm.dia) + AP224), _xlpm.tiempo, MAX(0, SINGLE(_xlpm.horaFin) - SINGLE(_xlpm.horaIni)), SINGLE(_xlpm.acum) + SINGLE(_xlpm.tiempo)))), TEXT(SINGLE(_xlpm.dias), "h:mm"))))</f>
        <v>0:15</v>
      </c>
      <c r="W224" t="str">
        <f>TEXT((N224+S224) - (N224+O224), "h:mm")</f>
        <v>0:23</v>
      </c>
      <c r="X224" t="str">
        <v>CORTE DE ENERGIA</v>
      </c>
      <c r="Y224" t="str">
        <v>Eléctrico / Energía</v>
      </c>
      <c r="Z224" t="str">
        <v>Corte de energía en el sector</v>
      </c>
      <c r="AA224" t="str">
        <v>Infraestructura - Eléctrica</v>
      </c>
      <c r="AB224" t="str">
        <v>SI</v>
      </c>
      <c r="AC224" t="str">
        <v>SI</v>
      </c>
      <c r="AD224" t="str">
        <v>SI</v>
      </c>
      <c r="AE224" t="str">
        <v>SI</v>
      </c>
      <c r="AF224" t="str">
        <v>EXTERNO</v>
      </c>
      <c r="AG224" t="str">
        <v>PROVEEDOR</v>
      </c>
      <c r="AH224" t="str">
        <v>Restablecimiento UPS</v>
      </c>
      <c r="AK224" t="str">
        <v>Culminado 100%</v>
      </c>
      <c r="AN224" t="str">
        <v>Se habilita UPS y se reestablece el servicio.</v>
      </c>
      <c r="AO224">
        <v>0.3333333333333333</v>
      </c>
      <c r="AP224">
        <v>0.875</v>
      </c>
    </row>
    <row r="225">
      <c r="A225">
        <v>1021932</v>
      </c>
      <c r="B225" t="e">
        <f>VLOOKUP(G225,DetalleTiendas!A$2:S$1777,3,FALSE)</f>
        <v>#N/A</v>
      </c>
      <c r="C225" t="e">
        <f>VLOOKUP(G225,DetalleTiendas!A$2:S$1777,4,FALSE)</f>
        <v>#N/A</v>
      </c>
      <c r="D225" t="e">
        <f>VLOOKUP(G225,DetalleTiendas!A$2:S$1777,5,FALSE)</f>
        <v>#N/A</v>
      </c>
      <c r="E225" t="str">
        <v>Traductor Precios</v>
      </c>
      <c r="F225" t="str">
        <v>NO</v>
      </c>
      <c r="G225" t="str">
        <v>JUMBO;METRO</v>
      </c>
      <c r="I225" t="str">
        <v>SC_Traductor</v>
      </c>
      <c r="J225" t="str">
        <v>Luis Alejandro Medina</v>
      </c>
      <c r="K225" t="str">
        <v>CERRADO</v>
      </c>
      <c r="L225" t="str">
        <v>CERRADO</v>
      </c>
      <c r="M225" t="str">
        <v>ALTA</v>
      </c>
      <c r="N225">
        <v>45615</v>
      </c>
      <c r="O225">
        <v>0.3333333333333333</v>
      </c>
      <c r="P225" t="str">
        <f>TEXT(N225,"MMMM")</f>
        <v>noviembre</v>
      </c>
      <c r="Q225" t="str">
        <f>TEXT(N225,"aaaa")</f>
        <v>martes</v>
      </c>
      <c r="R225">
        <v>45615</v>
      </c>
      <c r="S225">
        <v>0.3472222222222222</v>
      </c>
      <c r="T225">
        <v>0.36527777777777776</v>
      </c>
      <c r="U225">
        <f>((R225+T225) - (N225+O225))*24*60</f>
        <v>45.99999999278225</v>
      </c>
      <c r="V225" t="str">
        <f>SINGLE(IF(N225 * O225 * R225 * T225 * AO225 * AP225 = 0, "", LET(_xlpm.inicio, N225 + O225, _xlpm.fin, R225 + T225, _xlpm.dias, REDUCE(0, SEQUENCE(1 + INT(SINGLE(_xlpm.fin) - SINGLE(_xlpm.inicio)), 1, 0, 1), LAMBDA(_xlpm.acum,_xlpm.d, LET(_xlpm.dia, TRUNC(SINGLE(_xlpm.inicio)) + SINGLE(_xlpm.d), _xlpm.horaIni, IF(SINGLE(_xlpm.d) = 0, MAX(_xlpm.inicio, SINGLE(_xlpm.dia) + AO225), SINGLE(_xlpm.dia) + AO225), _xlpm.horaFin, IF(SINGLE(_xlpm.d) = INT(SINGLE(_xlpm.fin) - SINGLE(_xlpm.inicio)), MIN(_xlpm.fin, SINGLE(_xlpm.dia) + AP225), SINGLE(_xlpm.dia) + AP225), _xlpm.tiempo, MAX(0, SINGLE(_xlpm.horaFin) - SINGLE(_xlpm.horaIni)), SINGLE(_xlpm.acum) + SINGLE(_xlpm.tiempo)))), TEXT(SINGLE(_xlpm.dias), "h:mm"))))</f>
        <v>0:46</v>
      </c>
      <c r="W225" t="str">
        <f>TEXT((N225+S225) - (N225+O225), "h:mm")</f>
        <v>0:20</v>
      </c>
      <c r="X225" t="str">
        <v>NO LLEGAN LAS NOVEDADES DE PRECIOS A LAS TIENDAS</v>
      </c>
      <c r="Y225" t="str">
        <v>Software / Actualización</v>
      </c>
      <c r="Z225" t="str">
        <v>Balanceo de Carga fallida en Kafka</v>
      </c>
      <c r="AA225" t="str">
        <v>Software / Actualización</v>
      </c>
      <c r="AB225" t="str">
        <v>NO</v>
      </c>
      <c r="AC225" t="str">
        <v>NO</v>
      </c>
      <c r="AD225" t="str">
        <v>NO</v>
      </c>
      <c r="AE225" t="str">
        <v>NO</v>
      </c>
      <c r="AF225" t="str">
        <v>INTERNO</v>
      </c>
      <c r="AG225" t="str">
        <v>NEGOCIO</v>
      </c>
      <c r="AH225" t="str">
        <v>Ajuste de balanceo de cargas en Kafka</v>
      </c>
      <c r="AK225" t="str">
        <v>Culminado 100%</v>
      </c>
      <c r="AN225" t="str">
        <v>Para las tiendas se hizo un reenvío manual; se realizó un ajuste en el KAFKA ya que validando pudieron observar que al hacer las particiones para balancear la carga fallaba; ya se realizó el ajuste se hizo una enviando nuevamente la carga de las 8 am y funcionó sin problema. ese ajuste está en producción se va a monitorear todo el día para ver el comportamiento</v>
      </c>
      <c r="AO225">
        <v>0.3333333333333333</v>
      </c>
      <c r="AP225">
        <v>0.875</v>
      </c>
    </row>
    <row r="226">
      <c r="A226">
        <v>1025557</v>
      </c>
      <c r="B226" t="str">
        <f>VLOOKUP(G226,DetalleTiendas!A$2:S$1777,3,FALSE)</f>
        <v>SUPERMERCADOS</v>
      </c>
      <c r="C226" t="str">
        <f>VLOOKUP(G226,DetalleTiendas!A$2:S$1777,4,FALSE)</f>
        <v>EDS JUMBO</v>
      </c>
      <c r="D226" t="str">
        <f>VLOOKUP(G226,DetalleTiendas!A$2:S$1777,5,FALSE)</f>
        <v>BOGOTA</v>
      </c>
      <c r="E226" t="str">
        <v>Enlaces</v>
      </c>
      <c r="F226" t="str">
        <v>NO</v>
      </c>
      <c r="G226" t="str">
        <v>Z145 AV CIUDAD DE CALI</v>
      </c>
      <c r="I226" t="str">
        <v>Redes y Comunicaciones-NIVEL 2 - COL</v>
      </c>
      <c r="J226" t="str">
        <v>Guillermo Gutierrez</v>
      </c>
      <c r="K226" t="str">
        <v>CERRADO</v>
      </c>
      <c r="L226" t="str">
        <v>CERRADO</v>
      </c>
      <c r="M226" t="str">
        <v>MEDIA</v>
      </c>
      <c r="N226">
        <v>45616</v>
      </c>
      <c r="O226">
        <v>0.4375</v>
      </c>
      <c r="P226" t="str">
        <f>TEXT(N226,"MMMM")</f>
        <v>noviembre</v>
      </c>
      <c r="Q226" t="str">
        <f>TEXT(N226,"aaaa")</f>
        <v>miércoles</v>
      </c>
      <c r="R226">
        <v>45617</v>
      </c>
      <c r="S226">
        <v>0.45069444444444445</v>
      </c>
      <c r="T226">
        <v>0.2916666666666667</v>
      </c>
      <c r="U226">
        <f>((R226+T226) - (N226+O226))*24*60</f>
        <v>1229.9999999965075</v>
      </c>
      <c r="V226" t="str">
        <f>SINGLE(IF(N226 * O226 * R226 * T226 * AO226 * AP226 = 0, "", LET(_xlpm.inicio, N226 + O226, _xlpm.fin, R226 + T226, _xlpm.dias, REDUCE(0, SEQUENCE(1 + INT(SINGLE(_xlpm.fin) - SINGLE(_xlpm.inicio)), 1, 0, 1), LAMBDA(_xlpm.acum,_xlpm.d, LET(_xlpm.dia, TRUNC(SINGLE(_xlpm.inicio)) + SINGLE(_xlpm.d), _xlpm.horaIni, IF(SINGLE(_xlpm.d) = 0, MAX(_xlpm.inicio, SINGLE(_xlpm.dia) + AO226), SINGLE(_xlpm.dia) + AO226), _xlpm.horaFin, IF(SINGLE(_xlpm.d) = INT(SINGLE(_xlpm.fin) - SINGLE(_xlpm.inicio)), MIN(_xlpm.fin, SINGLE(_xlpm.dia) + AP226), SINGLE(_xlpm.dia) + AP226), _xlpm.tiempo, MAX(0, SINGLE(_xlpm.horaFin) - SINGLE(_xlpm.horaIni)), SINGLE(_xlpm.acum) + SINGLE(_xlpm.tiempo)))), TEXT(SINGLE(_xlpm.dias), "h:mm"))))</f>
        <v>10:30</v>
      </c>
      <c r="W226" t="str">
        <f>TEXT((N226+S226) - (N226+O226), "h:mm")</f>
        <v>0:19</v>
      </c>
      <c r="X226" t="str">
        <v>CAIDA ENLACES</v>
      </c>
      <c r="Y226" t="str">
        <v>Red / Enlace / Proveedor</v>
      </c>
      <c r="Z226" t="str">
        <v>Corte de Fibra Proveedor - Cirion</v>
      </c>
      <c r="AA226" t="str">
        <v>Proveedor - Red/Infraestructura</v>
      </c>
      <c r="AB226" t="str">
        <v>SI</v>
      </c>
      <c r="AC226" t="str">
        <v>NO</v>
      </c>
      <c r="AD226" t="str">
        <v>NO</v>
      </c>
      <c r="AE226" t="str">
        <v>NO</v>
      </c>
      <c r="AF226" t="str">
        <v>EXTERNO</v>
      </c>
      <c r="AG226" t="str">
        <v>PROVEEDOR</v>
      </c>
      <c r="AH226" t="str">
        <v>Ajuste por parte del Proveedor</v>
      </c>
      <c r="AK226" t="str">
        <v>Culminado 100%</v>
      </c>
      <c r="AN226" t="str">
        <v>Los proveedores trabajan y habilitan los enlaces</v>
      </c>
      <c r="AO226">
        <v>0.3333333333333333</v>
      </c>
      <c r="AP226">
        <v>0.875</v>
      </c>
    </row>
    <row r="227">
      <c r="A227">
        <v>1030783</v>
      </c>
      <c r="B227" t="str">
        <f>VLOOKUP(G227,DetalleTiendas!A$2:S$1777,3,FALSE)</f>
        <v>PAIS</v>
      </c>
      <c r="C227" t="str">
        <f>VLOOKUP(G227,DetalleTiendas!A$2:S$1777,4,FALSE)</f>
        <v>PAIS</v>
      </c>
      <c r="D227" t="str">
        <f>VLOOKUP(G227,DetalleTiendas!A$2:S$1777,5,FALSE)</f>
        <v>PAIS</v>
      </c>
      <c r="E227" t="str">
        <v>Fidelidad</v>
      </c>
      <c r="F227" t="str">
        <v>SI</v>
      </c>
      <c r="G227" t="str">
        <v>PAIS</v>
      </c>
      <c r="I227" t="str">
        <v>SC_Fidelidad</v>
      </c>
      <c r="J227" t="str">
        <v>Nubia Bohorquez</v>
      </c>
      <c r="K227" t="str">
        <v>CERRADO</v>
      </c>
      <c r="L227" t="str">
        <v>CERRADO</v>
      </c>
      <c r="M227" t="str">
        <v>ALTA</v>
      </c>
      <c r="N227">
        <v>45617</v>
      </c>
      <c r="O227">
        <v>0.5069444444444444</v>
      </c>
      <c r="P227" t="str">
        <f>TEXT(N227,"MMMM")</f>
        <v>noviembre</v>
      </c>
      <c r="Q227" t="str">
        <f>TEXT(N227,"aaaa")</f>
        <v>jueves</v>
      </c>
      <c r="R227">
        <v>45617</v>
      </c>
      <c r="S227">
        <v>0.5263888888888889</v>
      </c>
      <c r="T227">
        <v>0.6111111111111112</v>
      </c>
      <c r="U227">
        <f>((R227+T227) - (N227+O227))*24*60</f>
        <v>149.99999999650754</v>
      </c>
      <c r="V227" t="str">
        <f>SINGLE(IF(N227 * O227 * R227 * T227 * AO227 * AP227 = 0, "", LET(_xlpm.inicio, N227 + O227, _xlpm.fin, R227 + T227, _xlpm.dias, REDUCE(0, SEQUENCE(1 + INT(SINGLE(_xlpm.fin) - SINGLE(_xlpm.inicio)), 1, 0, 1), LAMBDA(_xlpm.acum,_xlpm.d, LET(_xlpm.dia, TRUNC(SINGLE(_xlpm.inicio)) + SINGLE(_xlpm.d), _xlpm.horaIni, IF(SINGLE(_xlpm.d) = 0, MAX(_xlpm.inicio, SINGLE(_xlpm.dia) + AO227), SINGLE(_xlpm.dia) + AO227), _xlpm.horaFin, IF(SINGLE(_xlpm.d) = INT(SINGLE(_xlpm.fin) - SINGLE(_xlpm.inicio)), MIN(_xlpm.fin, SINGLE(_xlpm.dia) + AP227), SINGLE(_xlpm.dia) + AP227), _xlpm.tiempo, MAX(0, SINGLE(_xlpm.horaFin) - SINGLE(_xlpm.horaIni)), SINGLE(_xlpm.acum) + SINGLE(_xlpm.tiempo)))), TEXT(SINGLE(_xlpm.dias), "h:mm"))))</f>
        <v>2:30</v>
      </c>
      <c r="W227" t="str">
        <f>TEXT((N227+S227) - (N227+O227), "h:mm")</f>
        <v>0:28</v>
      </c>
      <c r="X227" t="str">
        <v>FIDELIDAD</v>
      </c>
      <c r="Y227" t="str">
        <v>Software / Actualización</v>
      </c>
      <c r="Z227" t="str">
        <v>Fallas con Fidelidad (parametrización)</v>
      </c>
      <c r="AA227" t="str">
        <v>Software / Actualización</v>
      </c>
      <c r="AB227" t="str">
        <v>NO</v>
      </c>
      <c r="AC227" t="str">
        <v>NO</v>
      </c>
      <c r="AD227" t="str">
        <v>NO</v>
      </c>
      <c r="AE227" t="str">
        <v>NO</v>
      </c>
      <c r="AF227" t="str">
        <v>INTERNO</v>
      </c>
      <c r="AG227" t="str">
        <v>NEGOCIO</v>
      </c>
      <c r="AH227" t="str">
        <v>Integracion / Desarrollo</v>
      </c>
      <c r="AK227" t="str">
        <v>Culminado 100%</v>
      </c>
      <c r="AN227" t="str">
        <v>Se realizan ajustes al traductor de precios.</v>
      </c>
      <c r="AO227">
        <v>0.3333333333333333</v>
      </c>
      <c r="AP227">
        <v>0.875</v>
      </c>
    </row>
    <row r="228">
      <c r="A228">
        <v>1040819</v>
      </c>
      <c r="B228" t="e">
        <f>VLOOKUP(G228,DetalleTiendas!A$2:S$1777,3,FALSE)</f>
        <v>#N/A</v>
      </c>
      <c r="C228" t="e">
        <f>VLOOKUP(G228,DetalleTiendas!A$2:S$1777,4,FALSE)</f>
        <v>#N/A</v>
      </c>
      <c r="D228" t="e">
        <f>VLOOKUP(G228,DetalleTiendas!A$2:S$1777,5,FALSE)</f>
        <v>#N/A</v>
      </c>
      <c r="E228" t="str">
        <v>Traductor Precios</v>
      </c>
      <c r="F228" t="str">
        <v>NO</v>
      </c>
      <c r="G228" t="str">
        <v>JUMBO;METRO</v>
      </c>
      <c r="I228" t="str">
        <v>SC_Traductor</v>
      </c>
      <c r="J228" t="str">
        <v>Luis Alejandro Medina</v>
      </c>
      <c r="K228" t="str">
        <v>CERRADO</v>
      </c>
      <c r="L228" t="str">
        <v>CERRADO</v>
      </c>
      <c r="M228" t="str">
        <v>ALTA</v>
      </c>
      <c r="N228">
        <v>45617</v>
      </c>
      <c r="O228">
        <v>0.2916666666666667</v>
      </c>
      <c r="P228" t="str">
        <f>TEXT(N228,"MMMM")</f>
        <v>noviembre</v>
      </c>
      <c r="Q228" t="str">
        <f>TEXT(N228,"aaaa")</f>
        <v>jueves</v>
      </c>
      <c r="R228">
        <v>45617</v>
      </c>
      <c r="S228">
        <v>0.3506944444444444</v>
      </c>
      <c r="T228">
        <v>0.3541666666666667</v>
      </c>
      <c r="U228">
        <f>((R228+T228) - (N228+O228))*24*60</f>
        <v>90</v>
      </c>
      <c r="V228" t="str">
        <f>SINGLE(IF(N228 * O228 * R228 * T228 * AO228 * AP228 = 0, "", LET(_xlpm.inicio, N228 + O228, _xlpm.fin, R228 + T228, _xlpm.dias, REDUCE(0, SEQUENCE(1 + INT(SINGLE(_xlpm.fin) - SINGLE(_xlpm.inicio)), 1, 0, 1), LAMBDA(_xlpm.acum,_xlpm.d, LET(_xlpm.dia, TRUNC(SINGLE(_xlpm.inicio)) + SINGLE(_xlpm.d), _xlpm.horaIni, IF(SINGLE(_xlpm.d) = 0, MAX(_xlpm.inicio, SINGLE(_xlpm.dia) + AO228), SINGLE(_xlpm.dia) + AO228), _xlpm.horaFin, IF(SINGLE(_xlpm.d) = INT(SINGLE(_xlpm.fin) - SINGLE(_xlpm.inicio)), MIN(_xlpm.fin, SINGLE(_xlpm.dia) + AP228), SINGLE(_xlpm.dia) + AP228), _xlpm.tiempo, MAX(0, SINGLE(_xlpm.horaFin) - SINGLE(_xlpm.horaIni)), SINGLE(_xlpm.acum) + SINGLE(_xlpm.tiempo)))), TEXT(SINGLE(_xlpm.dias), "h:mm"))))</f>
        <v>0:30</v>
      </c>
      <c r="W228" t="str">
        <f>TEXT((N228+S228) - (N228+O228), "h:mm")</f>
        <v>1:25</v>
      </c>
      <c r="X228" t="str">
        <v>SERVICIO TRADUCTOR DE PRECIOS</v>
      </c>
      <c r="Y228" t="str">
        <v>Software / Actualización</v>
      </c>
      <c r="Z228" t="str">
        <v>Encolamiento en el flujo del servicio de Precios</v>
      </c>
      <c r="AA228" t="str">
        <v>Software / Actualización</v>
      </c>
      <c r="AB228" t="str">
        <v>NO</v>
      </c>
      <c r="AC228" t="str">
        <v>NO</v>
      </c>
      <c r="AD228" t="str">
        <v>NO</v>
      </c>
      <c r="AE228" t="str">
        <v>NO</v>
      </c>
      <c r="AF228" t="str">
        <v>INTERNO</v>
      </c>
      <c r="AG228" t="str">
        <v>NEGOCIO</v>
      </c>
      <c r="AH228" t="str">
        <v>se reimpulsaron manualmente las novedades y ajuste en el rendimiento de las maquinas</v>
      </c>
      <c r="AK228" t="str">
        <v>Culminado 100%</v>
      </c>
      <c r="AN228" t="str">
        <v>Para bajar el impacto de la tienda inmediato; se reimpulsaron manualmente las novedades; y se realizaron ajuste en el rendimiento de las maquinas y optimización del código; se hizo monitoreo con la cargue de anoche todo OK</v>
      </c>
      <c r="AO228">
        <v>0.3333333333333333</v>
      </c>
      <c r="AP228">
        <v>0.875</v>
      </c>
    </row>
    <row r="229">
      <c r="A229">
        <v>1034919</v>
      </c>
      <c r="B229" t="str">
        <f>VLOOKUP(G229,DetalleTiendas!A$2:S$1777,3,FALSE)</f>
        <v>SUPERMERCADOS</v>
      </c>
      <c r="C229" t="str">
        <f>VLOOKUP(G229,DetalleTiendas!A$2:S$1777,4,FALSE)</f>
        <v>JUMBO</v>
      </c>
      <c r="D229" t="str">
        <f>VLOOKUP(G229,DetalleTiendas!A$2:S$1777,5,FALSE)</f>
        <v>COSTA</v>
      </c>
      <c r="E229" t="str">
        <v>Corte de Energia</v>
      </c>
      <c r="F229" t="str">
        <v>NO</v>
      </c>
      <c r="G229" t="str">
        <v>J045 AV DEL FERROCARRIL SANTA MARTA</v>
      </c>
      <c r="I229" t="str">
        <v>Soporte_Onsite_REG_Costa_SM Colombia</v>
      </c>
      <c r="J229" t="str">
        <v>Celso Niebles</v>
      </c>
      <c r="K229" t="str">
        <v>CERRADO</v>
      </c>
      <c r="L229" t="str">
        <v>CERRADO</v>
      </c>
      <c r="M229" t="str">
        <v>MEDIA</v>
      </c>
      <c r="N229">
        <v>45617</v>
      </c>
      <c r="O229">
        <v>0.78125</v>
      </c>
      <c r="P229" t="str">
        <f>TEXT(N229,"MMMM")</f>
        <v>noviembre</v>
      </c>
      <c r="Q229" t="str">
        <f>TEXT(N229,"aaaa")</f>
        <v>jueves</v>
      </c>
      <c r="R229">
        <v>45617</v>
      </c>
      <c r="S229">
        <v>0.8270833333333333</v>
      </c>
      <c r="T229">
        <v>0.8125</v>
      </c>
      <c r="U229">
        <f>((R229+T229) - (N229+O229))*24*60</f>
        <v>45</v>
      </c>
      <c r="V229" t="str">
        <f>SINGLE(IF(N229 * O229 * R229 * T229 * AO229 * AP229 = 0, "", LET(_xlpm.inicio, N229 + O229, _xlpm.fin, R229 + T229, _xlpm.dias, REDUCE(0, SEQUENCE(1 + INT(SINGLE(_xlpm.fin) - SINGLE(_xlpm.inicio)), 1, 0, 1), LAMBDA(_xlpm.acum,_xlpm.d, LET(_xlpm.dia, TRUNC(SINGLE(_xlpm.inicio)) + SINGLE(_xlpm.d), _xlpm.horaIni, IF(SINGLE(_xlpm.d) = 0, MAX(_xlpm.inicio, SINGLE(_xlpm.dia) + AO229), SINGLE(_xlpm.dia) + AO229), _xlpm.horaFin, IF(SINGLE(_xlpm.d) = INT(SINGLE(_xlpm.fin) - SINGLE(_xlpm.inicio)), MIN(_xlpm.fin, SINGLE(_xlpm.dia) + AP229), SINGLE(_xlpm.dia) + AP229), _xlpm.tiempo, MAX(0, SINGLE(_xlpm.horaFin) - SINGLE(_xlpm.horaIni)), SINGLE(_xlpm.acum) + SINGLE(_xlpm.tiempo)))), TEXT(SINGLE(_xlpm.dias), "h:mm"))))</f>
        <v>0:45</v>
      </c>
      <c r="W229" t="str">
        <f>TEXT((N229+S229) - (N229+O229), "h:mm")</f>
        <v>1:06</v>
      </c>
      <c r="X229" t="str">
        <v xml:space="preserve">FALLAS CON LA UPS </v>
      </c>
      <c r="Y229" t="str">
        <v>Eléctrico / Energía</v>
      </c>
      <c r="Z229" t="str">
        <v>Falla en la planta de la tienda</v>
      </c>
      <c r="AA229" t="str">
        <v>Infraestructura - Eléctrica</v>
      </c>
      <c r="AB229" t="str">
        <v>SI</v>
      </c>
      <c r="AC229" t="str">
        <v>SI</v>
      </c>
      <c r="AD229" t="str">
        <v>SI</v>
      </c>
      <c r="AE229" t="str">
        <v>SI</v>
      </c>
      <c r="AF229" t="str">
        <v>INTERNO</v>
      </c>
      <c r="AG229" t="str">
        <v>NEGOCIO</v>
      </c>
      <c r="AH229" t="str">
        <v>Cambio Baterias UPS</v>
      </c>
      <c r="AK229" t="str">
        <v>Culminado 100%</v>
      </c>
      <c r="AN229" t="str">
        <v>Se cambian bateria de la ups y queda operativa</v>
      </c>
      <c r="AO229">
        <v>0.3333333333333333</v>
      </c>
      <c r="AP229">
        <v>0.875</v>
      </c>
    </row>
    <row r="230">
      <c r="A230">
        <v>1040803</v>
      </c>
      <c r="B230" t="str">
        <f>VLOOKUP(G230,DetalleTiendas!A$2:S$1777,3,FALSE)</f>
        <v>MEJORAMIENTO DEL HOGAR</v>
      </c>
      <c r="C230" t="str">
        <f>VLOOKUP(G230,DetalleTiendas!A$2:S$1777,4,FALSE)</f>
        <v>MEJORAMIENTO DEL HOGAR</v>
      </c>
      <c r="D230" t="str">
        <f>VLOOKUP(G230,DetalleTiendas!A$2:S$1777,5,FALSE)</f>
        <v>MEJORAMIENTO DEL HOGAR</v>
      </c>
      <c r="E230" t="str">
        <v>EFT Recaudos</v>
      </c>
      <c r="F230" t="str">
        <v>N/A</v>
      </c>
      <c r="G230" t="str">
        <v>MEJORAMIENTO DEL HOGAR</v>
      </c>
      <c r="I230" t="str">
        <v>Integración Regional</v>
      </c>
      <c r="J230" t="str">
        <v>Alberto Encina</v>
      </c>
      <c r="K230" t="str">
        <v>CERRADO</v>
      </c>
      <c r="L230" t="str">
        <v>CERRADO</v>
      </c>
      <c r="M230" t="str">
        <v>ALTA</v>
      </c>
      <c r="N230">
        <v>45620</v>
      </c>
      <c r="O230">
        <v>0.6833333333333333</v>
      </c>
      <c r="P230" t="str">
        <f>TEXT(N230,"MMMM")</f>
        <v>noviembre</v>
      </c>
      <c r="Q230" t="str">
        <f>TEXT(N230,"aaaa")</f>
        <v>domingo</v>
      </c>
      <c r="R230">
        <v>45620</v>
      </c>
      <c r="S230">
        <v>0.42569444444444443</v>
      </c>
      <c r="T230">
        <v>0.7083333333333334</v>
      </c>
      <c r="U230">
        <f>((R230+T230) - (N230+O230))*24*60</f>
        <v>36.000000002095476</v>
      </c>
      <c r="V230" t="str">
        <f>SINGLE(IF(N230 * O230 * R230 * T230 * AO230 * AP230 = 0, "", LET(_xlpm.inicio, N230 + O230, _xlpm.fin, R230 + T230, _xlpm.dias, REDUCE(0, SEQUENCE(1 + INT(SINGLE(_xlpm.fin) - SINGLE(_xlpm.inicio)), 1, 0, 1), LAMBDA(_xlpm.acum,_xlpm.d, LET(_xlpm.dia, TRUNC(SINGLE(_xlpm.inicio)) + SINGLE(_xlpm.d), _xlpm.horaIni, IF(SINGLE(_xlpm.d) = 0, MAX(_xlpm.inicio, SINGLE(_xlpm.dia) + AO230), SINGLE(_xlpm.dia) + AO230), _xlpm.horaFin, IF(SINGLE(_xlpm.d) = INT(SINGLE(_xlpm.fin) - SINGLE(_xlpm.inicio)), MIN(_xlpm.fin, SINGLE(_xlpm.dia) + AP230), SINGLE(_xlpm.dia) + AP230), _xlpm.tiempo, MAX(0, SINGLE(_xlpm.horaFin) - SINGLE(_xlpm.horaIni)), SINGLE(_xlpm.acum) + SINGLE(_xlpm.tiempo)))), TEXT(SINGLE(_xlpm.dias), "h:mm"))))</f>
        <v>0:36</v>
      </c>
      <c r="W230" t="e">
        <f>TEXT((N230+S230) - (N230+O230), "h:mm")</f>
        <v>#VALUE!</v>
      </c>
      <c r="X230" t="str">
        <v>MEDIOS DE PAGO</v>
      </c>
      <c r="Y230" t="str">
        <v>Software / Actualización</v>
      </c>
      <c r="Z230" t="str">
        <v>Fallas con los medios de pago Vanti</v>
      </c>
      <c r="AA230" t="str">
        <v>Software / Actualización</v>
      </c>
      <c r="AB230" t="str">
        <v>NO</v>
      </c>
      <c r="AC230" t="str">
        <v>NO</v>
      </c>
      <c r="AD230" t="str">
        <v>NO</v>
      </c>
      <c r="AE230" t="str">
        <v>NO</v>
      </c>
      <c r="AF230" t="str">
        <v>INTERNO</v>
      </c>
      <c r="AG230" t="str">
        <v>SISTEMAS</v>
      </c>
      <c r="AH230" t="str">
        <v>Integracion / Desarrollo</v>
      </c>
      <c r="AK230" t="str">
        <v>Culminado 100%</v>
      </c>
      <c r="AN230" t="str">
        <v>Se realizan ajustes en la configuración de medios de pago</v>
      </c>
      <c r="AO230">
        <v>0.3333333333333333</v>
      </c>
      <c r="AP230">
        <v>0.875</v>
      </c>
    </row>
    <row r="231">
      <c r="A231">
        <v>1039821</v>
      </c>
      <c r="B231" t="e">
        <f>VLOOKUP(G231,DetalleTiendas!A$2:S$1777,3,FALSE)</f>
        <v>#N/A</v>
      </c>
      <c r="C231" t="e">
        <f>VLOOKUP(G231,DetalleTiendas!A$2:S$1777,4,FALSE)</f>
        <v>#N/A</v>
      </c>
      <c r="D231" t="e">
        <f>VLOOKUP(G231,DetalleTiendas!A$2:S$1777,5,FALSE)</f>
        <v>#N/A</v>
      </c>
      <c r="E231" t="str">
        <v>Genesix</v>
      </c>
      <c r="F231" t="str">
        <v>SI</v>
      </c>
      <c r="G231" t="str">
        <v>JUMBO;METRO</v>
      </c>
      <c r="I231" t="str">
        <v>SC_Comercial_Genesix</v>
      </c>
      <c r="J231" t="str">
        <v>Jairo Ernesto Roa</v>
      </c>
      <c r="K231" t="str">
        <v>CERRADO</v>
      </c>
      <c r="L231" t="str">
        <v>CERRADO</v>
      </c>
      <c r="M231" t="str">
        <v>ALTA</v>
      </c>
      <c r="N231">
        <v>45621</v>
      </c>
      <c r="O231">
        <v>0.3402777777777778</v>
      </c>
      <c r="P231" t="str">
        <f>TEXT(N231,"MMMM")</f>
        <v>noviembre</v>
      </c>
      <c r="Q231" t="str">
        <f>TEXT(N231,"aaaa")</f>
        <v>lunes</v>
      </c>
      <c r="R231">
        <v>45621</v>
      </c>
      <c r="S231">
        <v>0.35694444444444445</v>
      </c>
      <c r="T231">
        <v>0.6666666666666666</v>
      </c>
      <c r="U231">
        <f>((R231+T231) - (N231+O231))*24*60</f>
        <v>469.9999999918509</v>
      </c>
      <c r="V231" t="str">
        <f>SINGLE(IF(N231 * O231 * R231 * T231 * AO231 * AP231 = 0, "", LET(_xlpm.inicio, N231 + O231, _xlpm.fin, R231 + T231, _xlpm.dias, REDUCE(0, SEQUENCE(1 + INT(SINGLE(_xlpm.fin) - SINGLE(_xlpm.inicio)), 1, 0, 1), LAMBDA(_xlpm.acum,_xlpm.d, LET(_xlpm.dia, TRUNC(SINGLE(_xlpm.inicio)) + SINGLE(_xlpm.d), _xlpm.horaIni, IF(SINGLE(_xlpm.d) = 0, MAX(_xlpm.inicio, SINGLE(_xlpm.dia) + AO231), SINGLE(_xlpm.dia) + AO231), _xlpm.horaFin, IF(SINGLE(_xlpm.d) = INT(SINGLE(_xlpm.fin) - SINGLE(_xlpm.inicio)), MIN(_xlpm.fin, SINGLE(_xlpm.dia) + AP231), SINGLE(_xlpm.dia) + AP231), _xlpm.tiempo, MAX(0, SINGLE(_xlpm.horaFin) - SINGLE(_xlpm.horaIni)), SINGLE(_xlpm.acum) + SINGLE(_xlpm.tiempo)))), TEXT(SINGLE(_xlpm.dias), "h:mm"))))</f>
        <v>7:50</v>
      </c>
      <c r="W231" t="str">
        <f>TEXT((N231+S231) - (N231+O231), "h:mm")</f>
        <v>0:24</v>
      </c>
      <c r="X231" t="str">
        <v>FALLA CON LA APLICACIÓN GENESIX</v>
      </c>
      <c r="Y231" t="str">
        <v>Software / Actualización</v>
      </c>
      <c r="Z231" t="str">
        <v>Falla aplicativo Genexis no carga</v>
      </c>
      <c r="AA231" t="str">
        <v>Software / Actualización</v>
      </c>
      <c r="AB231" t="str">
        <v>NO</v>
      </c>
      <c r="AC231" t="str">
        <v>NO</v>
      </c>
      <c r="AD231" t="str">
        <v>NO</v>
      </c>
      <c r="AE231" t="str">
        <v>NO</v>
      </c>
      <c r="AF231" t="str">
        <v>INTERNO</v>
      </c>
      <c r="AG231" t="str">
        <v>NEGOCIO</v>
      </c>
      <c r="AH231" t="str">
        <v>configuracion equipo</v>
      </c>
      <c r="AK231" t="str">
        <v>Culminado 100%</v>
      </c>
      <c r="AN231" t="str">
        <v>Se realiza ajustes en la configuración de los servicios del aplicativo genesix</v>
      </c>
      <c r="AO231">
        <v>0.3333333333333333</v>
      </c>
      <c r="AP231">
        <v>0.875</v>
      </c>
    </row>
    <row r="232">
      <c r="A232">
        <v>1042595</v>
      </c>
      <c r="B232" t="e">
        <f>VLOOKUP(G232,DetalleTiendas!A$2:S$1777,3,FALSE)</f>
        <v>#N/A</v>
      </c>
      <c r="C232" t="e">
        <f>VLOOKUP(G232,DetalleTiendas!A$2:S$1777,4,FALSE)</f>
        <v>#N/A</v>
      </c>
      <c r="D232" t="e">
        <f>VLOOKUP(G232,DetalleTiendas!A$2:S$1777,5,FALSE)</f>
        <v>#N/A</v>
      </c>
      <c r="E232" t="str">
        <v>Genesix</v>
      </c>
      <c r="F232" t="str">
        <v>SI</v>
      </c>
      <c r="G232" t="str">
        <v>JUMBO;METRO</v>
      </c>
      <c r="I232" t="str">
        <v>SC_Comercial_Genesix</v>
      </c>
      <c r="J232" t="str">
        <v>Jairo Ernesto Roa</v>
      </c>
      <c r="K232" t="str">
        <v>CERRADO</v>
      </c>
      <c r="L232" t="str">
        <v>CERRADO</v>
      </c>
      <c r="M232" t="str">
        <v>ALTA</v>
      </c>
      <c r="N232">
        <v>45622</v>
      </c>
      <c r="O232">
        <v>0.20833333333333334</v>
      </c>
      <c r="P232" t="str">
        <f>TEXT(N232,"MMMM")</f>
        <v>noviembre</v>
      </c>
      <c r="Q232" t="str">
        <f>TEXT(N232,"aaaa")</f>
        <v>martes</v>
      </c>
      <c r="R232">
        <v>45622</v>
      </c>
      <c r="S232">
        <v>0.31805555555555554</v>
      </c>
      <c r="T232">
        <v>0.775</v>
      </c>
      <c r="U232">
        <f>((R232+T232) - (N232+O232))*24*60</f>
        <v>815.999999998603</v>
      </c>
      <c r="V232" t="str">
        <f>SINGLE(IF(N232 * O232 * R232 * T232 * AO232 * AP232 = 0, "", LET(_xlpm.inicio, N232 + O232, _xlpm.fin, R232 + T232, _xlpm.dias, REDUCE(0, SEQUENCE(1 + INT(SINGLE(_xlpm.fin) - SINGLE(_xlpm.inicio)), 1, 0, 1), LAMBDA(_xlpm.acum,_xlpm.d, LET(_xlpm.dia, TRUNC(SINGLE(_xlpm.inicio)) + SINGLE(_xlpm.d), _xlpm.horaIni, IF(SINGLE(_xlpm.d) = 0, MAX(_xlpm.inicio, SINGLE(_xlpm.dia) + AO232), SINGLE(_xlpm.dia) + AO232), _xlpm.horaFin, IF(SINGLE(_xlpm.d) = INT(SINGLE(_xlpm.fin) - SINGLE(_xlpm.inicio)), MIN(_xlpm.fin, SINGLE(_xlpm.dia) + AP232), SINGLE(_xlpm.dia) + AP232), _xlpm.tiempo, MAX(0, SINGLE(_xlpm.horaFin) - SINGLE(_xlpm.horaIni)), SINGLE(_xlpm.acum) + SINGLE(_xlpm.tiempo)))), TEXT(SINGLE(_xlpm.dias), "h:mm"))))</f>
        <v>10:36</v>
      </c>
      <c r="W232" t="str">
        <f>TEXT((N232+S232) - (N232+O232), "h:mm")</f>
        <v>2:38</v>
      </c>
      <c r="X232" t="str">
        <v>FALLA CON LA APLICACIÓN GENESIX</v>
      </c>
      <c r="Y232" t="str">
        <v>Software / Actualización</v>
      </c>
      <c r="Z232" t="str">
        <v>Falla con el aplicativo genexis no ingresa</v>
      </c>
      <c r="AA232" t="str">
        <v>Software / Actualización</v>
      </c>
      <c r="AB232" t="str">
        <v>NO</v>
      </c>
      <c r="AC232" t="str">
        <v>NO</v>
      </c>
      <c r="AD232" t="str">
        <v>NO</v>
      </c>
      <c r="AE232" t="str">
        <v>NO</v>
      </c>
      <c r="AF232" t="str">
        <v>INTERNO</v>
      </c>
      <c r="AG232" t="str">
        <v>NEGOCIO</v>
      </c>
      <c r="AH232" t="str">
        <v>Integracion / Desarrollo</v>
      </c>
      <c r="AK232" t="str">
        <v>Culminado 100%</v>
      </c>
      <c r="AN232" t="str">
        <v>Se realizaajustes en la configuración de los servicios del aplicativo genesix</v>
      </c>
      <c r="AO232">
        <v>0.3333333333333333</v>
      </c>
      <c r="AP232">
        <v>0.875</v>
      </c>
    </row>
    <row r="233">
      <c r="A233">
        <v>1047414</v>
      </c>
      <c r="B233" t="str">
        <f>VLOOKUP(G233,DetalleTiendas!A$2:S$1777,3,FALSE)</f>
        <v>SUPERMERCADOS</v>
      </c>
      <c r="C233" t="str">
        <f>VLOOKUP(G233,DetalleTiendas!A$2:S$1777,4,FALSE)</f>
        <v>METRO</v>
      </c>
      <c r="D233" t="str">
        <f>VLOOKUP(G233,DetalleTiendas!A$2:S$1777,5,FALSE)</f>
        <v>BOGOTA</v>
      </c>
      <c r="E233" t="str">
        <v>Enlaces</v>
      </c>
      <c r="F233" t="str">
        <v>NO</v>
      </c>
      <c r="G233" t="str">
        <v>M124 ALQUERIA</v>
      </c>
      <c r="I233" t="str">
        <v>Redes y Comunicaciones-NIVEL 2 - COL</v>
      </c>
      <c r="J233" t="str">
        <v>Guillermo Gutierrez</v>
      </c>
      <c r="K233" t="str">
        <v>CERRADO</v>
      </c>
      <c r="L233" t="str">
        <v>CERRADO</v>
      </c>
      <c r="M233" t="str">
        <v>ALTA</v>
      </c>
      <c r="N233">
        <v>45624</v>
      </c>
      <c r="O233">
        <v>0.2638888888888889</v>
      </c>
      <c r="P233" t="str">
        <f>TEXT(N233,"MMMM")</f>
        <v>noviembre</v>
      </c>
      <c r="Q233" t="str">
        <f>TEXT(N233,"aaaa")</f>
        <v>jueves</v>
      </c>
      <c r="R233">
        <v>45624</v>
      </c>
      <c r="S233">
        <v>0.28125</v>
      </c>
      <c r="T233">
        <v>0.3888888888888889</v>
      </c>
      <c r="U233">
        <f>((R233+T233) - (N233+O233))*24*60</f>
        <v>180</v>
      </c>
      <c r="V233" t="str">
        <f>SINGLE(IF(N233 * O233 * R233 * T233 * AO233 * AP233 = 0, "", LET(_xlpm.inicio, N233 + O233, _xlpm.fin, R233 + T233, _xlpm.dias, REDUCE(0, SEQUENCE(1 + INT(SINGLE(_xlpm.fin) - SINGLE(_xlpm.inicio)), 1, 0, 1), LAMBDA(_xlpm.acum,_xlpm.d, LET(_xlpm.dia, TRUNC(SINGLE(_xlpm.inicio)) + SINGLE(_xlpm.d), _xlpm.horaIni, IF(SINGLE(_xlpm.d) = 0, MAX(_xlpm.inicio, SINGLE(_xlpm.dia) + AO233), SINGLE(_xlpm.dia) + AO233), _xlpm.horaFin, IF(SINGLE(_xlpm.d) = INT(SINGLE(_xlpm.fin) - SINGLE(_xlpm.inicio)), MIN(_xlpm.fin, SINGLE(_xlpm.dia) + AP233), SINGLE(_xlpm.dia) + AP233), _xlpm.tiempo, MAX(0, SINGLE(_xlpm.horaFin) - SINGLE(_xlpm.horaIni)), SINGLE(_xlpm.acum) + SINGLE(_xlpm.tiempo)))), TEXT(SINGLE(_xlpm.dias), "h:mm"))))</f>
        <v>1:20</v>
      </c>
      <c r="W233" t="str">
        <f>TEXT((N233+S233) - (N233+O233), "h:mm")</f>
        <v>0:25</v>
      </c>
      <c r="X233" t="str">
        <v>CAIDA ENLACES</v>
      </c>
      <c r="Y233" t="str">
        <v>Red / Enlace / Proveedor</v>
      </c>
      <c r="Z233" t="str">
        <v>Corte de fibra - Claro</v>
      </c>
      <c r="AA233" t="str">
        <v>Proveedor - Red/Infraestructura</v>
      </c>
      <c r="AB233" t="str">
        <v>SI</v>
      </c>
      <c r="AC233" t="str">
        <v>NO</v>
      </c>
      <c r="AD233" t="str">
        <v>NO</v>
      </c>
      <c r="AE233" t="str">
        <v>NO</v>
      </c>
      <c r="AF233" t="str">
        <v>EXTERNO</v>
      </c>
      <c r="AG233" t="str">
        <v>PROVEEDOR</v>
      </c>
      <c r="AH233" t="str">
        <v>Ajuste por parte del Proveedor</v>
      </c>
      <c r="AK233" t="str">
        <v>Culminado 100%</v>
      </c>
      <c r="AN233" t="str">
        <v>Los proveedores trabajan y habilitan los enlaces</v>
      </c>
      <c r="AO233">
        <v>0.3333333333333333</v>
      </c>
      <c r="AP233">
        <v>0.875</v>
      </c>
    </row>
    <row r="234">
      <c r="A234">
        <v>1049537</v>
      </c>
      <c r="B234" t="str">
        <f>VLOOKUP(G234,DetalleTiendas!A$2:S$1777,3,FALSE)</f>
        <v>SUPERMERCADOS</v>
      </c>
      <c r="C234" t="str">
        <f>VLOOKUP(G234,DetalleTiendas!A$2:S$1777,4,FALSE)</f>
        <v>METRO</v>
      </c>
      <c r="D234" t="str">
        <f>VLOOKUP(G234,DetalleTiendas!A$2:S$1777,5,FALSE)</f>
        <v>BOGOTA</v>
      </c>
      <c r="E234" t="str">
        <v>Enlaces</v>
      </c>
      <c r="F234" t="str">
        <v>NO</v>
      </c>
      <c r="G234" t="str">
        <v>M073 MOSQUERA</v>
      </c>
      <c r="I234" t="str">
        <v>Redes y Comunicaciones-NIVEL 2 - COL</v>
      </c>
      <c r="J234" t="str">
        <v>Guillermo Gutierrez</v>
      </c>
      <c r="K234" t="str">
        <v>CERRADO</v>
      </c>
      <c r="L234" t="str">
        <v>CERRADO</v>
      </c>
      <c r="M234" t="str">
        <v>MEDIA</v>
      </c>
      <c r="N234">
        <v>45625</v>
      </c>
      <c r="O234">
        <v>0.26666666666666666</v>
      </c>
      <c r="P234" t="str">
        <f>TEXT(N234,"MMMM")</f>
        <v>noviembre</v>
      </c>
      <c r="Q234" t="str">
        <f>TEXT(N234,"aaaa")</f>
        <v>viernes</v>
      </c>
      <c r="R234">
        <v>45625</v>
      </c>
      <c r="S234">
        <v>0.2743055555555556</v>
      </c>
      <c r="T234">
        <v>0.7083333333333334</v>
      </c>
      <c r="U234">
        <f>((R234+T234) - (N234+O234))*24*60</f>
        <v>635.999999998603</v>
      </c>
      <c r="V234" t="str">
        <f>SINGLE(IF(N234 * O234 * R234 * T234 * AO234 * AP234 = 0, "", LET(_xlpm.inicio, N234 + O234, _xlpm.fin, R234 + T234, _xlpm.dias, REDUCE(0, SEQUENCE(1 + INT(SINGLE(_xlpm.fin) - SINGLE(_xlpm.inicio)), 1, 0, 1), LAMBDA(_xlpm.acum,_xlpm.d, LET(_xlpm.dia, TRUNC(SINGLE(_xlpm.inicio)) + SINGLE(_xlpm.d), _xlpm.horaIni, IF(SINGLE(_xlpm.d) = 0, MAX(_xlpm.inicio, SINGLE(_xlpm.dia) + AO234), SINGLE(_xlpm.dia) + AO234), _xlpm.horaFin, IF(SINGLE(_xlpm.d) = INT(SINGLE(_xlpm.fin) - SINGLE(_xlpm.inicio)), MIN(_xlpm.fin, SINGLE(_xlpm.dia) + AP234), SINGLE(_xlpm.dia) + AP234), _xlpm.tiempo, MAX(0, SINGLE(_xlpm.horaFin) - SINGLE(_xlpm.horaIni)), SINGLE(_xlpm.acum) + SINGLE(_xlpm.tiempo)))), TEXT(SINGLE(_xlpm.dias), "h:mm"))))</f>
        <v>9:00</v>
      </c>
      <c r="W234" t="str">
        <f>TEXT((N234+S234) - (N234+O234), "h:mm")</f>
        <v>0:11</v>
      </c>
      <c r="X234" t="str">
        <v>CAIDA ENLACES</v>
      </c>
      <c r="Y234" t="str">
        <v>Red / Enlace / Proveedor</v>
      </c>
      <c r="Z234" t="str">
        <v>Caida de enlaces proveedor- Claro</v>
      </c>
      <c r="AA234" t="str">
        <v>Proveedor - Red/Infraestructura</v>
      </c>
      <c r="AB234" t="str">
        <v>SI</v>
      </c>
      <c r="AC234" t="str">
        <v>NO</v>
      </c>
      <c r="AD234" t="str">
        <v>NO</v>
      </c>
      <c r="AE234" t="str">
        <v>NO</v>
      </c>
      <c r="AF234" t="str">
        <v xml:space="preserve">EXTERNO </v>
      </c>
      <c r="AG234" t="str">
        <v>PROVEEDOR</v>
      </c>
      <c r="AH234" t="str">
        <v>Ajuste por parte del Proveedor</v>
      </c>
      <c r="AK234" t="str">
        <v>Culminado 100%</v>
      </c>
      <c r="AN234" t="str">
        <v>Los proveedores trabajan y habilitan los enlaces</v>
      </c>
      <c r="AO234">
        <v>0.3333333333333333</v>
      </c>
      <c r="AP234">
        <v>0.875</v>
      </c>
    </row>
    <row r="235">
      <c r="A235">
        <v>1055964</v>
      </c>
      <c r="B235" t="str">
        <f>VLOOKUP(G235,DetalleTiendas!A$2:S$1777,3,FALSE)</f>
        <v>SUPERMERCADOS</v>
      </c>
      <c r="C235" t="str">
        <f>VLOOKUP(G235,DetalleTiendas!A$2:S$1777,4,FALSE)</f>
        <v>EDS JUMBO</v>
      </c>
      <c r="D235" t="str">
        <f>VLOOKUP(G235,DetalleTiendas!A$2:S$1777,5,FALSE)</f>
        <v>OCCIDENTE</v>
      </c>
      <c r="E235" t="str">
        <v>Enlaces</v>
      </c>
      <c r="F235" t="str">
        <v>SI</v>
      </c>
      <c r="G235" t="str">
        <v>Z134 SIMON BOLIVAR</v>
      </c>
      <c r="I235" t="str">
        <v>Redes y Comunicaciones-NIVEL 2 - COL</v>
      </c>
      <c r="J235" t="str">
        <v>Guillermo Gutierrez</v>
      </c>
      <c r="K235" t="str">
        <v>CERRADO</v>
      </c>
      <c r="L235" t="str">
        <v>CERRADO</v>
      </c>
      <c r="M235" t="str">
        <v>MEDIA</v>
      </c>
      <c r="N235">
        <v>45626</v>
      </c>
      <c r="O235">
        <v>0.375</v>
      </c>
      <c r="P235" t="str">
        <f>TEXT(N235,"MMMM")</f>
        <v>noviembre</v>
      </c>
      <c r="Q235" t="str">
        <f>TEXT(N235,"aaaa")</f>
        <v>sábado</v>
      </c>
      <c r="R235">
        <v>45626</v>
      </c>
      <c r="S235">
        <v>0.54375</v>
      </c>
      <c r="T235">
        <v>0.75</v>
      </c>
      <c r="U235">
        <f>((R235+T235) - (N235+O235))*24*60</f>
        <v>540</v>
      </c>
      <c r="V235" t="str">
        <f>SINGLE(IF(N235 * O235 * R235 * T235 * AO235 * AP235 = 0, "", LET(_xlpm.inicio, N235 + O235, _xlpm.fin, R235 + T235, _xlpm.dias, REDUCE(0, SEQUENCE(1 + INT(SINGLE(_xlpm.fin) - SINGLE(_xlpm.inicio)), 1, 0, 1), LAMBDA(_xlpm.acum,_xlpm.d, LET(_xlpm.dia, TRUNC(SINGLE(_xlpm.inicio)) + SINGLE(_xlpm.d), _xlpm.horaIni, IF(SINGLE(_xlpm.d) = 0, MAX(_xlpm.inicio, SINGLE(_xlpm.dia) + AO235), SINGLE(_xlpm.dia) + AO235), _xlpm.horaFin, IF(SINGLE(_xlpm.d) = INT(SINGLE(_xlpm.fin) - SINGLE(_xlpm.inicio)), MIN(_xlpm.fin, SINGLE(_xlpm.dia) + AP235), SINGLE(_xlpm.dia) + AP235), _xlpm.tiempo, MAX(0, SINGLE(_xlpm.horaFin) - SINGLE(_xlpm.horaIni)), SINGLE(_xlpm.acum) + SINGLE(_xlpm.tiempo)))), TEXT(SINGLE(_xlpm.dias), "h:mm"))))</f>
        <v>9:00</v>
      </c>
      <c r="W235" t="str">
        <f>TEXT((N235+S235) - (N235+O235), "h:mm")</f>
        <v>4:03</v>
      </c>
      <c r="X235" t="str">
        <v>CAIDA ENLACES</v>
      </c>
      <c r="Y235" t="str">
        <v>Red / Enlace / Proveedor</v>
      </c>
      <c r="Z235" t="str">
        <v>Caida de enlaces proveedor Cirion</v>
      </c>
      <c r="AA235" t="str">
        <v>Proveedor - Red/Infraestructura</v>
      </c>
      <c r="AB235" t="str">
        <v>SI</v>
      </c>
      <c r="AC235" t="str">
        <v>NO</v>
      </c>
      <c r="AD235" t="str">
        <v>NO</v>
      </c>
      <c r="AE235" t="str">
        <v>NO</v>
      </c>
      <c r="AF235" t="str">
        <v>EXTERNO</v>
      </c>
      <c r="AG235" t="str">
        <v>PROVEEDOR</v>
      </c>
      <c r="AH235" t="str">
        <v>Ajuste por parte del Proveedor</v>
      </c>
      <c r="AK235" t="str">
        <v>Culminado 100%</v>
      </c>
      <c r="AN235" t="str">
        <v>Los proveedores trabajan y habilitan los enlaces</v>
      </c>
      <c r="AO235">
        <v>0.3333333333333333</v>
      </c>
      <c r="AP235">
        <v>0.875</v>
      </c>
    </row>
    <row r="236">
      <c r="A236">
        <v>1052143</v>
      </c>
      <c r="B236" t="str">
        <f>VLOOKUP(G236,DetalleTiendas!A$2:S$1777,3,FALSE)</f>
        <v>SUPERMERCADOS</v>
      </c>
      <c r="C236" t="str">
        <f>VLOOKUP(G236,DetalleTiendas!A$2:S$1777,4,FALSE)</f>
        <v>METRO</v>
      </c>
      <c r="D236" t="str">
        <f>VLOOKUP(G236,DetalleTiendas!A$2:S$1777,5,FALSE)</f>
        <v>BOGOTA</v>
      </c>
      <c r="E236" t="str">
        <v>POS</v>
      </c>
      <c r="F236" t="str">
        <v>SI</v>
      </c>
      <c r="G236" t="str">
        <v>M077 ZIPAQUIRA</v>
      </c>
      <c r="I236" t="str">
        <v>Aplicaciones_POS_ARS_Colombia</v>
      </c>
      <c r="J236" t="str">
        <v>Luis Alejandro Medina</v>
      </c>
      <c r="K236" t="str">
        <v>CERRADO</v>
      </c>
      <c r="L236" t="str">
        <v>CERRADO</v>
      </c>
      <c r="M236" t="str">
        <v>ALTA</v>
      </c>
      <c r="N236">
        <v>45626</v>
      </c>
      <c r="O236">
        <v>0.625</v>
      </c>
      <c r="P236" t="str">
        <f>TEXT(N236,"MMMM")</f>
        <v>noviembre</v>
      </c>
      <c r="Q236" t="str">
        <f>TEXT(N236,"aaaa")</f>
        <v>sábado</v>
      </c>
      <c r="R236">
        <v>45626</v>
      </c>
      <c r="S236">
        <v>0.7048611111111112</v>
      </c>
      <c r="T236">
        <v>0.75</v>
      </c>
      <c r="U236">
        <f>((R236+T236) - (N236+O236))*24*60</f>
        <v>180</v>
      </c>
      <c r="V236" t="str">
        <f>SINGLE(IF(N236 * O236 * R236 * T236 * AO236 * AP236 = 0, "", LET(_xlpm.inicio, N236 + O236, _xlpm.fin, R236 + T236, _xlpm.dias, REDUCE(0, SEQUENCE(1 + INT(SINGLE(_xlpm.fin) - SINGLE(_xlpm.inicio)), 1, 0, 1), LAMBDA(_xlpm.acum,_xlpm.d, LET(_xlpm.dia, TRUNC(SINGLE(_xlpm.inicio)) + SINGLE(_xlpm.d), _xlpm.horaIni, IF(SINGLE(_xlpm.d) = 0, MAX(_xlpm.inicio, SINGLE(_xlpm.dia) + AO236), SINGLE(_xlpm.dia) + AO236), _xlpm.horaFin, IF(SINGLE(_xlpm.d) = INT(SINGLE(_xlpm.fin) - SINGLE(_xlpm.inicio)), MIN(_xlpm.fin, SINGLE(_xlpm.dia) + AP236), SINGLE(_xlpm.dia) + AP236), _xlpm.tiempo, MAX(0, SINGLE(_xlpm.horaFin) - SINGLE(_xlpm.horaIni)), SINGLE(_xlpm.acum) + SINGLE(_xlpm.tiempo)))), TEXT(SINGLE(_xlpm.dias), "h:mm"))))</f>
        <v>3:00</v>
      </c>
      <c r="W236" t="str">
        <f>TEXT((N236+S236) - (N236+O236), "h:mm")</f>
        <v>1:55</v>
      </c>
      <c r="X236" t="str">
        <v>FALLAS CON EL SERVIDOR ARS (BLOQUEO)</v>
      </c>
      <c r="Y236" t="str">
        <v>Software / Actualización</v>
      </c>
      <c r="Z236" t="str">
        <v>servidor de caja bloqueado</v>
      </c>
      <c r="AA236" t="str">
        <v>Software / Actualización</v>
      </c>
      <c r="AB236" t="str">
        <v>NO</v>
      </c>
      <c r="AC236" t="str">
        <v>NO</v>
      </c>
      <c r="AD236" t="str">
        <v>NO</v>
      </c>
      <c r="AE236" t="str">
        <v>NO</v>
      </c>
      <c r="AF236" t="str">
        <v>INTERNO</v>
      </c>
      <c r="AG236" t="str">
        <v>SISTEMAS</v>
      </c>
      <c r="AH236" t="str">
        <v>reinicio equipos</v>
      </c>
      <c r="AK236" t="str">
        <v>Culminado 100%</v>
      </c>
      <c r="AN236" t="str">
        <v>Se reinicia el servicio y se levanta el servicio.</v>
      </c>
      <c r="AO236">
        <v>0.3333333333333333</v>
      </c>
      <c r="AP236">
        <v>0.875</v>
      </c>
    </row>
    <row r="237">
      <c r="A237">
        <v>1070295</v>
      </c>
      <c r="B237" t="str">
        <f>VLOOKUP(G237,DetalleTiendas!A$2:S$1777,3,FALSE)</f>
        <v>SUPERMERCADOS</v>
      </c>
      <c r="C237" t="str">
        <f>VLOOKUP(G237,DetalleTiendas!A$2:S$1777,4,FALSE)</f>
        <v>JUMBO</v>
      </c>
      <c r="D237" t="str">
        <f>VLOOKUP(G237,DetalleTiendas!A$2:S$1777,5,FALSE)</f>
        <v>BOGOTA</v>
      </c>
      <c r="E237" t="str">
        <v>POS</v>
      </c>
      <c r="F237" t="str">
        <v>SI</v>
      </c>
      <c r="G237" t="str">
        <v>J014 CALLE 170</v>
      </c>
      <c r="I237" t="str">
        <v>Soporte_Onsite_innovacion y proyectos</v>
      </c>
      <c r="J237" t="str">
        <v>Javier Sandoval</v>
      </c>
      <c r="K237" t="str">
        <v>CERRADO</v>
      </c>
      <c r="L237" t="str">
        <v>CERRADO</v>
      </c>
      <c r="M237" t="str">
        <v>MEDIA</v>
      </c>
      <c r="N237">
        <v>45635</v>
      </c>
      <c r="O237">
        <v>0.5</v>
      </c>
      <c r="P237" t="str">
        <f>TEXT(N237,"MMMM")</f>
        <v>diciembre</v>
      </c>
      <c r="Q237" t="str">
        <f>TEXT(N237,"aaaa")</f>
        <v>lunes</v>
      </c>
      <c r="R237">
        <v>45636</v>
      </c>
      <c r="S237">
        <v>0.5791666666666667</v>
      </c>
      <c r="T237">
        <v>0.45069444444444445</v>
      </c>
      <c r="U237">
        <f>((R237+T237) - (N237+O237))*24*60</f>
        <v>1368.9999999990687</v>
      </c>
      <c r="V237" t="str">
        <f>SINGLE(IF(N237 * O237 * R237 * T237 * AO237 * AP237 = 0, "", LET(_xlpm.inicio, N237 + O237, _xlpm.fin, R237 + T237, _xlpm.dias, REDUCE(0, SEQUENCE(1 + INT(SINGLE(_xlpm.fin) - SINGLE(_xlpm.inicio)), 1, 0, 1), LAMBDA(_xlpm.acum,_xlpm.d, LET(_xlpm.dia, TRUNC(SINGLE(_xlpm.inicio)) + SINGLE(_xlpm.d), _xlpm.horaIni, IF(SINGLE(_xlpm.d) = 0, MAX(_xlpm.inicio, SINGLE(_xlpm.dia) + AO237), SINGLE(_xlpm.dia) + AO237), _xlpm.horaFin, IF(SINGLE(_xlpm.d) = INT(SINGLE(_xlpm.fin) - SINGLE(_xlpm.inicio)), MIN(_xlpm.fin, SINGLE(_xlpm.dia) + AP237), SINGLE(_xlpm.dia) + AP237), _xlpm.tiempo, MAX(0, SINGLE(_xlpm.horaFin) - SINGLE(_xlpm.horaIni)), SINGLE(_xlpm.acum) + SINGLE(_xlpm.tiempo)))), TEXT(SINGLE(_xlpm.dias), "h:mm"))))</f>
        <v>9:00</v>
      </c>
      <c r="W237" t="str">
        <f>TEXT((N237+S237) - (N237+O237), "h:mm")</f>
        <v>1:54</v>
      </c>
      <c r="X237" t="str">
        <v>CAIDA ENLACES</v>
      </c>
      <c r="Y237" t="str">
        <v>Red / Enlace / Proveedor</v>
      </c>
      <c r="Z237" t="str">
        <v>Caida de enlaces proveedor - Claro</v>
      </c>
      <c r="AA237" t="str">
        <v>Proveedor - Red/Infraestructura</v>
      </c>
      <c r="AB237" t="str">
        <v>SI</v>
      </c>
      <c r="AC237" t="str">
        <v>SI</v>
      </c>
      <c r="AD237" t="str">
        <v>SI</v>
      </c>
      <c r="AE237" t="str">
        <v>SI</v>
      </c>
      <c r="AF237" t="str">
        <v>EXTERNO</v>
      </c>
      <c r="AG237" t="str">
        <v>PROVEEDOR</v>
      </c>
      <c r="AH237" t="str">
        <v>Ajuste por parte del Proveedor</v>
      </c>
      <c r="AK237" t="str">
        <v>Culminado 100%</v>
      </c>
      <c r="AN237" t="str">
        <v>Los proveedores trabajan y habilitan los enlaces</v>
      </c>
      <c r="AO237">
        <v>0.3333333333333333</v>
      </c>
      <c r="AP237">
        <v>0.875</v>
      </c>
    </row>
    <row r="238">
      <c r="A238">
        <v>1077811</v>
      </c>
      <c r="B238" t="str">
        <f>VLOOKUP(G238,DetalleTiendas!A$2:S$1777,3,FALSE)</f>
        <v>SUPERMERCADOS</v>
      </c>
      <c r="C238" t="str">
        <f>VLOOKUP(G238,DetalleTiendas!A$2:S$1777,4,FALSE)</f>
        <v>JUMBO</v>
      </c>
      <c r="D238" t="str">
        <f>VLOOKUP(G238,DetalleTiendas!A$2:S$1777,5,FALSE)</f>
        <v>BOGOTA</v>
      </c>
      <c r="E238" t="str">
        <v>Enlaces</v>
      </c>
      <c r="F238" t="str">
        <v>NO</v>
      </c>
      <c r="G238" t="str">
        <v>J048 SOACHA</v>
      </c>
      <c r="I238" t="str">
        <v>Redes y Comunicaciones-NIVEL 2 - COL</v>
      </c>
      <c r="J238" t="str">
        <v>Guillermo Gutierrez</v>
      </c>
      <c r="K238" t="str">
        <v>CERRADO</v>
      </c>
      <c r="L238" t="str">
        <v>CERRADO</v>
      </c>
      <c r="M238" t="str">
        <v>MEDIA</v>
      </c>
      <c r="N238">
        <v>45638</v>
      </c>
      <c r="O238">
        <v>0.6701388888888888</v>
      </c>
      <c r="P238" t="str">
        <f>TEXT(N238,"MMMM")</f>
        <v>diciembre</v>
      </c>
      <c r="Q238" t="str">
        <f>TEXT(N238,"aaaa")</f>
        <v>jueves</v>
      </c>
      <c r="R238">
        <v>45638</v>
      </c>
      <c r="S238">
        <v>0.6944444444444444</v>
      </c>
      <c r="T238">
        <v>0.6944444444444444</v>
      </c>
      <c r="U238">
        <f>((R238+T238) - (N238+O238))*24*60</f>
        <v>34.99999999883585</v>
      </c>
      <c r="V238" t="str">
        <f>SINGLE(IF(N238 * O238 * R238 * T238 * AO238 * AP238 = 0, "", LET(_xlpm.inicio, N238 + O238, _xlpm.fin, R238 + T238, _xlpm.dias, REDUCE(0, SEQUENCE(1 + INT(SINGLE(_xlpm.fin) - SINGLE(_xlpm.inicio)), 1, 0, 1), LAMBDA(_xlpm.acum,_xlpm.d, LET(_xlpm.dia, TRUNC(SINGLE(_xlpm.inicio)) + SINGLE(_xlpm.d), _xlpm.horaIni, IF(SINGLE(_xlpm.d) = 0, MAX(_xlpm.inicio, SINGLE(_xlpm.dia) + AO238), SINGLE(_xlpm.dia) + AO238), _xlpm.horaFin, IF(SINGLE(_xlpm.d) = INT(SINGLE(_xlpm.fin) - SINGLE(_xlpm.inicio)), MIN(_xlpm.fin, SINGLE(_xlpm.dia) + AP238), SINGLE(_xlpm.dia) + AP238), _xlpm.tiempo, MAX(0, SINGLE(_xlpm.horaFin) - SINGLE(_xlpm.horaIni)), SINGLE(_xlpm.acum) + SINGLE(_xlpm.tiempo)))), TEXT(SINGLE(_xlpm.dias), "h:mm"))))</f>
        <v>0:35</v>
      </c>
      <c r="W238" t="str">
        <f>TEXT((N238+S238) - (N238+O238), "h:mm")</f>
        <v>0:35</v>
      </c>
      <c r="X238" t="str">
        <v>CAIDA ENLACES</v>
      </c>
      <c r="Y238" t="str">
        <v>Red / Enlace / Proveedor</v>
      </c>
      <c r="Z238" t="str">
        <v>Bloqueo Modem - Claro</v>
      </c>
      <c r="AA238" t="str">
        <v>Proveedor - Red/Infraestructura</v>
      </c>
      <c r="AB238" t="str">
        <v>SI</v>
      </c>
      <c r="AC238" t="str">
        <v>NO</v>
      </c>
      <c r="AD238" t="str">
        <v>NO</v>
      </c>
      <c r="AE238" t="str">
        <v>NO</v>
      </c>
      <c r="AF238" t="str">
        <v>EXTERNO</v>
      </c>
      <c r="AG238" t="str">
        <v>PROVEEDOR</v>
      </c>
      <c r="AH238" t="str">
        <v>Ajuste por parte del Proveedor</v>
      </c>
      <c r="AK238" t="str">
        <v>Culminado 100%</v>
      </c>
      <c r="AN238" t="str">
        <v>Los proveedores trabajan y habilitan los enlaces</v>
      </c>
      <c r="AO238">
        <v>0.3333333333333333</v>
      </c>
      <c r="AP238">
        <v>0.875</v>
      </c>
    </row>
    <row r="239">
      <c r="A239">
        <v>1087997</v>
      </c>
      <c r="B239" t="str">
        <f>VLOOKUP(G239,DetalleTiendas!A$2:S$1777,3,FALSE)</f>
        <v>SUPERMERCADOS</v>
      </c>
      <c r="C239" t="str">
        <f>VLOOKUP(G239,DetalleTiendas!A$2:S$1777,4,FALSE)</f>
        <v>JUMBO</v>
      </c>
      <c r="D239" t="str">
        <f>VLOOKUP(G239,DetalleTiendas!A$2:S$1777,5,FALSE)</f>
        <v>BOGOTA</v>
      </c>
      <c r="E239" t="str">
        <v>Devoluciones</v>
      </c>
      <c r="F239" t="str">
        <v>N/A</v>
      </c>
      <c r="G239" t="str">
        <v>J015 HAYUELOS</v>
      </c>
      <c r="I239" t="str">
        <v>Aplicaciones_POS_ARS_Colombia</v>
      </c>
      <c r="J239" t="str">
        <v>Luis Alejandro Medina</v>
      </c>
      <c r="K239" t="str">
        <v>CERRADO</v>
      </c>
      <c r="L239" t="str">
        <v>CERRADO</v>
      </c>
      <c r="M239" t="str">
        <v>MEDIA</v>
      </c>
      <c r="N239">
        <v>45643</v>
      </c>
      <c r="O239">
        <v>0.6666666666666666</v>
      </c>
      <c r="P239" t="str">
        <f>TEXT(N239,"MMMM")</f>
        <v>diciembre</v>
      </c>
      <c r="Q239" t="str">
        <f>TEXT(N239,"aaaa")</f>
        <v>martes</v>
      </c>
      <c r="R239">
        <v>45643</v>
      </c>
      <c r="S239">
        <v>0.6736111111111112</v>
      </c>
      <c r="T239">
        <v>0.8125</v>
      </c>
      <c r="U239">
        <f>((R239+T239) - (N239+O239))*24*60</f>
        <v>210.00000000349246</v>
      </c>
      <c r="V239" t="str">
        <f>SINGLE(IF(N239 * O239 * R239 * T239 * AO239 * AP239 = 0, "", LET(_xlpm.inicio, N239 + O239, _xlpm.fin, R239 + T239, _xlpm.dias, REDUCE(0, SEQUENCE(1 + INT(SINGLE(_xlpm.fin) - SINGLE(_xlpm.inicio)), 1, 0, 1), LAMBDA(_xlpm.acum,_xlpm.d, LET(_xlpm.dia, TRUNC(SINGLE(_xlpm.inicio)) + SINGLE(_xlpm.d), _xlpm.horaIni, IF(SINGLE(_xlpm.d) = 0, MAX(_xlpm.inicio, SINGLE(_xlpm.dia) + AO239), SINGLE(_xlpm.dia) + AO239), _xlpm.horaFin, IF(SINGLE(_xlpm.d) = INT(SINGLE(_xlpm.fin) - SINGLE(_xlpm.inicio)), MIN(_xlpm.fin, SINGLE(_xlpm.dia) + AP239), SINGLE(_xlpm.dia) + AP239), _xlpm.tiempo, MAX(0, SINGLE(_xlpm.horaFin) - SINGLE(_xlpm.horaIni)), SINGLE(_xlpm.acum) + SINGLE(_xlpm.tiempo)))), TEXT(SINGLE(_xlpm.dias), "h:mm"))))</f>
        <v>3:30</v>
      </c>
      <c r="W239" t="str">
        <f>TEXT((N239+S239) - (N239+O239), "h:mm")</f>
        <v>0:10</v>
      </c>
      <c r="X239" t="str">
        <v>FALLAS CON EL SERVIDOR ARS (BLOQUEO)</v>
      </c>
      <c r="Y239" t="str">
        <v>Software / Actualización</v>
      </c>
      <c r="Z239" t="str">
        <v>Falla transacciones al servidor</v>
      </c>
      <c r="AA239" t="str">
        <v>Software / Actualización</v>
      </c>
      <c r="AB239" t="str">
        <v>NO</v>
      </c>
      <c r="AC239" t="str">
        <v>NO</v>
      </c>
      <c r="AD239" t="str">
        <v>NO</v>
      </c>
      <c r="AE239" t="str">
        <v>NO</v>
      </c>
      <c r="AF239" t="str">
        <v>INTERNO</v>
      </c>
      <c r="AG239" t="str">
        <v>SISTEMAS</v>
      </c>
      <c r="AH239" t="str">
        <v>Reinicio o/y inicio de servicios</v>
      </c>
      <c r="AK239" t="str">
        <v>Culminado 100%</v>
      </c>
      <c r="AN239" t="str">
        <v>Se reinicia el servicio y se levanta el servicio.</v>
      </c>
      <c r="AO239">
        <v>0.3333333333333333</v>
      </c>
      <c r="AP239">
        <v>0.875</v>
      </c>
    </row>
    <row r="240">
      <c r="A240">
        <v>1090002</v>
      </c>
      <c r="B240" t="str">
        <f>VLOOKUP(G240,DetalleTiendas!A$2:S$1777,3,FALSE)</f>
        <v>SUPERMERCADOS</v>
      </c>
      <c r="C240" t="str">
        <f>VLOOKUP(G240,DetalleTiendas!A$2:S$1777,4,FALSE)</f>
        <v>SUPERMERCADOS</v>
      </c>
      <c r="D240" t="str">
        <f>VLOOKUP(G240,DetalleTiendas!A$2:S$1777,5,FALSE)</f>
        <v>SUPERMERCADOS</v>
      </c>
      <c r="E240" t="str">
        <v>POS</v>
      </c>
      <c r="F240" t="str">
        <v>SI</v>
      </c>
      <c r="G240" t="str">
        <v>SUPERMERCADOS</v>
      </c>
      <c r="I240" t="str">
        <v>Aplicaciones_POS_ARS_Colombia</v>
      </c>
      <c r="J240" t="str">
        <v>Luis Alejandro Medina</v>
      </c>
      <c r="K240" t="str">
        <v>CERRADO</v>
      </c>
      <c r="L240" t="str">
        <v>CERRADO</v>
      </c>
      <c r="M240" t="str">
        <v>ALTA</v>
      </c>
      <c r="N240">
        <v>45645</v>
      </c>
      <c r="O240">
        <v>0.35555555555555557</v>
      </c>
      <c r="P240" t="str">
        <f>TEXT(N240,"MMMM")</f>
        <v>diciembre</v>
      </c>
      <c r="Q240" t="str">
        <f>TEXT(N240,"aaaa")</f>
        <v>jueves</v>
      </c>
      <c r="R240">
        <v>45645</v>
      </c>
      <c r="S240">
        <v>0.3625</v>
      </c>
      <c r="T240">
        <v>0.5</v>
      </c>
      <c r="U240">
        <f>((R240+T240) - (N240+O240))*24*60</f>
        <v>207.9999999969732</v>
      </c>
      <c r="V240" t="str">
        <f>SINGLE(IF(N240 * O240 * R240 * T240 * AO240 * AP240 = 0, "", LET(_xlpm.inicio, N240 + O240, _xlpm.fin, R240 + T240, _xlpm.dias, REDUCE(0, SEQUENCE(1 + INT(SINGLE(_xlpm.fin) - SINGLE(_xlpm.inicio)), 1, 0, 1), LAMBDA(_xlpm.acum,_xlpm.d, LET(_xlpm.dia, TRUNC(SINGLE(_xlpm.inicio)) + SINGLE(_xlpm.d), _xlpm.horaIni, IF(SINGLE(_xlpm.d) = 0, MAX(_xlpm.inicio, SINGLE(_xlpm.dia) + AO240), SINGLE(_xlpm.dia) + AO240), _xlpm.horaFin, IF(SINGLE(_xlpm.d) = INT(SINGLE(_xlpm.fin) - SINGLE(_xlpm.inicio)), MIN(_xlpm.fin, SINGLE(_xlpm.dia) + AP240), SINGLE(_xlpm.dia) + AP240), _xlpm.tiempo, MAX(0, SINGLE(_xlpm.horaFin) - SINGLE(_xlpm.horaIni)), SINGLE(_xlpm.acum) + SINGLE(_xlpm.tiempo)))), TEXT(SINGLE(_xlpm.dias), "h:mm"))))</f>
        <v>3:28</v>
      </c>
      <c r="W240" t="str">
        <f>TEXT((N240+S240) - (N240+O240), "h:mm")</f>
        <v>0:10</v>
      </c>
      <c r="X240" t="str">
        <v>FALLAS CON TPLINUX</v>
      </c>
      <c r="Y240" t="str">
        <v>Software / Actualización</v>
      </c>
      <c r="Z240" t="str">
        <v>Fallas con TPlinux (bloqueo)</v>
      </c>
      <c r="AA240" t="str">
        <v>Software / Actualización</v>
      </c>
      <c r="AB240" t="str">
        <v>NO</v>
      </c>
      <c r="AC240" t="str">
        <v>NO</v>
      </c>
      <c r="AD240" t="str">
        <v>NO</v>
      </c>
      <c r="AE240" t="str">
        <v>NO</v>
      </c>
      <c r="AF240" t="str">
        <v>INTERNO</v>
      </c>
      <c r="AG240" t="str">
        <v>SISTEMAS</v>
      </c>
      <c r="AH240" t="str">
        <v>Reinicio o/y inicio de servicios</v>
      </c>
      <c r="AK240" t="str">
        <v>Culminado 100%</v>
      </c>
      <c r="AN240" t="str">
        <v>Se reinicia el servicio y se levanta el servicio.</v>
      </c>
      <c r="AO240">
        <v>0.3333333333333333</v>
      </c>
      <c r="AP240">
        <v>0.875</v>
      </c>
    </row>
    <row r="241">
      <c r="A241">
        <v>1093028</v>
      </c>
      <c r="B241" t="str">
        <f>VLOOKUP(G241,DetalleTiendas!A$2:S$1777,3,FALSE)</f>
        <v>SUPERMERCADOS</v>
      </c>
      <c r="C241" t="str">
        <f>VLOOKUP(G241,DetalleTiendas!A$2:S$1777,4,FALSE)</f>
        <v>JUMBO</v>
      </c>
      <c r="D241" t="str">
        <f>VLOOKUP(G241,DetalleTiendas!A$2:S$1777,5,FALSE)</f>
        <v>COSTA</v>
      </c>
      <c r="E241" t="str">
        <v>Corte de Energia</v>
      </c>
      <c r="F241" t="str">
        <v>NO</v>
      </c>
      <c r="G241" t="str">
        <v>J083 CARIBE PLAZA</v>
      </c>
      <c r="I241" t="str">
        <v>Soporte_Onsite_REG_Costa_SM Colombia</v>
      </c>
      <c r="J241" t="str">
        <v>Celso Niebles</v>
      </c>
      <c r="K241" t="str">
        <v>CERRADO</v>
      </c>
      <c r="L241" t="str">
        <v>CERRADO</v>
      </c>
      <c r="M241" t="str">
        <v>ALTA</v>
      </c>
      <c r="N241">
        <v>45646</v>
      </c>
      <c r="O241">
        <v>0.4305555555555556</v>
      </c>
      <c r="P241" t="str">
        <f>TEXT(N241,"MMMM")</f>
        <v>diciembre</v>
      </c>
      <c r="Q241" t="str">
        <f>TEXT(N241,"aaaa")</f>
        <v>viernes</v>
      </c>
      <c r="R241">
        <v>45646</v>
      </c>
      <c r="S241">
        <v>0.44166666666666665</v>
      </c>
      <c r="T241">
        <v>0.5</v>
      </c>
      <c r="U241">
        <f>((R241+T241) - (N241+O241))*24*60</f>
        <v>100.00000000116415</v>
      </c>
      <c r="V241" t="str">
        <f>SINGLE(IF(N241 * O241 * R241 * T241 * AO241 * AP241 = 0, "", LET(_xlpm.inicio, N241 + O241, _xlpm.fin, R241 + T241, _xlpm.dias, REDUCE(0, SEQUENCE(1 + INT(SINGLE(_xlpm.fin) - SINGLE(_xlpm.inicio)), 1, 0, 1), LAMBDA(_xlpm.acum,_xlpm.d, LET(_xlpm.dia, TRUNC(SINGLE(_xlpm.inicio)) + SINGLE(_xlpm.d), _xlpm.horaIni, IF(SINGLE(_xlpm.d) = 0, MAX(_xlpm.inicio, SINGLE(_xlpm.dia) + AO241), SINGLE(_xlpm.dia) + AO241), _xlpm.horaFin, IF(SINGLE(_xlpm.d) = INT(SINGLE(_xlpm.fin) - SINGLE(_xlpm.inicio)), MIN(_xlpm.fin, SINGLE(_xlpm.dia) + AP241), SINGLE(_xlpm.dia) + AP241), _xlpm.tiempo, MAX(0, SINGLE(_xlpm.horaFin) - SINGLE(_xlpm.horaIni)), SINGLE(_xlpm.acum) + SINGLE(_xlpm.tiempo)))), TEXT(SINGLE(_xlpm.dias), "h:mm"))))</f>
        <v>1:40</v>
      </c>
      <c r="W241" t="str">
        <f>TEXT((N241+S241) - (N241+O241), "h:mm")</f>
        <v>0:16</v>
      </c>
      <c r="X241" t="str">
        <v>CORTE DE ENERGIA</v>
      </c>
      <c r="Y241" t="str">
        <v>Eléctrico / Energía</v>
      </c>
      <c r="Z241" t="str">
        <v xml:space="preserve">Corto en la tienda </v>
      </c>
      <c r="AA241" t="str">
        <v>Infraestructura - Eléctrica</v>
      </c>
      <c r="AB241" t="str">
        <v>SI</v>
      </c>
      <c r="AC241" t="str">
        <v>SI</v>
      </c>
      <c r="AD241" t="str">
        <v>SI</v>
      </c>
      <c r="AE241" t="str">
        <v>SI</v>
      </c>
      <c r="AF241" t="str">
        <v>INTERNO</v>
      </c>
      <c r="AG241" t="str">
        <v>NEGOCIO</v>
      </c>
      <c r="AH241" t="str">
        <v>Ajustes Conexiones tienda</v>
      </c>
      <c r="AK241" t="str">
        <v>Culminado 100%</v>
      </c>
      <c r="AN241" t="str">
        <v>El Gerente de Tienda; reporta que se presenta apagado en algunas POS de línea de cajas; verificadores y equipos de comunicación; debido a un Falla de energía en la red regulada causado por un corto eléctrico en una de las fases que se conecta a una Blindo Barra; las UPS trabajaron hasta agotar baterías; causando el apagado de los equipos mencionados.</v>
      </c>
      <c r="AO241">
        <v>0.3333333333333333</v>
      </c>
      <c r="AP241">
        <v>0.875</v>
      </c>
    </row>
    <row r="242">
      <c r="A242">
        <v>1094519</v>
      </c>
      <c r="B242" t="str">
        <f>VLOOKUP(G242,DetalleTiendas!A$2:S$1777,3,FALSE)</f>
        <v>SUPERMERCADOS</v>
      </c>
      <c r="C242" t="str">
        <f>VLOOKUP(G242,DetalleTiendas!A$2:S$1777,4,FALSE)</f>
        <v>JUMBO</v>
      </c>
      <c r="D242" t="str">
        <f>VLOOKUP(G242,DetalleTiendas!A$2:S$1777,5,FALSE)</f>
        <v>BOGOTA</v>
      </c>
      <c r="E242" t="str">
        <v>Enlaces</v>
      </c>
      <c r="F242" t="str">
        <v>NO</v>
      </c>
      <c r="G242" t="str">
        <v>J191 CHIA BAZAAR</v>
      </c>
      <c r="I242" t="str">
        <v>Redes y Comunicaciones-NIVEL 2 - COL</v>
      </c>
      <c r="J242" t="str">
        <v>Guillermo Gutierrez</v>
      </c>
      <c r="K242" t="str">
        <v>CERRADO</v>
      </c>
      <c r="L242" t="str">
        <v>CERRADO</v>
      </c>
      <c r="M242" t="str">
        <v>MEDIA</v>
      </c>
      <c r="N242">
        <v>45647</v>
      </c>
      <c r="O242">
        <v>0.375</v>
      </c>
      <c r="P242" t="str">
        <f>TEXT(N242,"MMMM")</f>
        <v>diciembre</v>
      </c>
      <c r="Q242" t="str">
        <f>TEXT(N242,"aaaa")</f>
        <v>sábado</v>
      </c>
      <c r="R242">
        <v>45647</v>
      </c>
      <c r="S242">
        <v>0.4097222222222222</v>
      </c>
      <c r="T242">
        <v>0.5</v>
      </c>
      <c r="U242">
        <f>((R242+T242) - (N242+O242))*24*60</f>
        <v>180</v>
      </c>
      <c r="V242" t="str">
        <f>SINGLE(IF(N242 * O242 * R242 * T242 * AO242 * AP242 = 0, "", LET(_xlpm.inicio, N242 + O242, _xlpm.fin, R242 + T242, _xlpm.dias, REDUCE(0, SEQUENCE(1 + INT(SINGLE(_xlpm.fin) - SINGLE(_xlpm.inicio)), 1, 0, 1), LAMBDA(_xlpm.acum,_xlpm.d, LET(_xlpm.dia, TRUNC(SINGLE(_xlpm.inicio)) + SINGLE(_xlpm.d), _xlpm.horaIni, IF(SINGLE(_xlpm.d) = 0, MAX(_xlpm.inicio, SINGLE(_xlpm.dia) + AO242), SINGLE(_xlpm.dia) + AO242), _xlpm.horaFin, IF(SINGLE(_xlpm.d) = INT(SINGLE(_xlpm.fin) - SINGLE(_xlpm.inicio)), MIN(_xlpm.fin, SINGLE(_xlpm.dia) + AP242), SINGLE(_xlpm.dia) + AP242), _xlpm.tiempo, MAX(0, SINGLE(_xlpm.horaFin) - SINGLE(_xlpm.horaIni)), SINGLE(_xlpm.acum) + SINGLE(_xlpm.tiempo)))), TEXT(SINGLE(_xlpm.dias), "h:mm"))))</f>
        <v>3:00</v>
      </c>
      <c r="W242" t="str">
        <f>TEXT((N242+S242) - (N242+O242), "h:mm")</f>
        <v>0:50</v>
      </c>
      <c r="X242" t="str">
        <v>CAIDA ENLACES</v>
      </c>
      <c r="Y242" t="str">
        <v>Red / Enlace / Proveedor</v>
      </c>
      <c r="Z242" t="str">
        <v>Falla de enlace Proveedor Claro</v>
      </c>
      <c r="AA242" t="str">
        <v>Proveedor - Red/Infraestructura</v>
      </c>
      <c r="AB242" t="str">
        <v>SI</v>
      </c>
      <c r="AC242" t="str">
        <v>NO</v>
      </c>
      <c r="AD242" t="str">
        <v>NO</v>
      </c>
      <c r="AE242" t="str">
        <v>NO</v>
      </c>
      <c r="AF242" t="str">
        <v>EXTERNO</v>
      </c>
      <c r="AG242" t="str">
        <v>PROVEEDOR</v>
      </c>
      <c r="AH242" t="str">
        <v>Ajuste por parte del Proveedor</v>
      </c>
      <c r="AK242" t="str">
        <v>Culminado 100%</v>
      </c>
      <c r="AN242" t="str">
        <v>Se restablece el enlace de claro</v>
      </c>
      <c r="AO242">
        <v>0.3333333333333333</v>
      </c>
      <c r="AP242">
        <v>0.875</v>
      </c>
    </row>
    <row r="243">
      <c r="A243">
        <v>1100020</v>
      </c>
      <c r="B243" t="str">
        <f>VLOOKUP(G243,DetalleTiendas!A$2:S$1777,3,FALSE)</f>
        <v>SUPERMERCADOS</v>
      </c>
      <c r="C243" t="str">
        <f>VLOOKUP(G243,DetalleTiendas!A$2:S$1777,4,FALSE)</f>
        <v>JUMBO</v>
      </c>
      <c r="D243" t="str">
        <f>VLOOKUP(G243,DetalleTiendas!A$2:S$1777,5,FALSE)</f>
        <v>BOGOTA</v>
      </c>
      <c r="E243" t="str">
        <v>Enlaces</v>
      </c>
      <c r="F243" t="str">
        <v>NO</v>
      </c>
      <c r="G243" t="str">
        <v>J048 SOACHA</v>
      </c>
      <c r="I243" t="str">
        <v>Redes y Comunicaciones-NIVEL 2 - COL</v>
      </c>
      <c r="J243" t="str">
        <v>Guillermo Gutierrez</v>
      </c>
      <c r="K243" t="str">
        <v>CERRADO</v>
      </c>
      <c r="L243" t="str">
        <v>CERRADO</v>
      </c>
      <c r="M243" t="str">
        <v>MEDIA</v>
      </c>
      <c r="N243">
        <v>45650</v>
      </c>
      <c r="O243">
        <v>0.8520833333333333</v>
      </c>
      <c r="P243" t="str">
        <f>TEXT(N243,"MMMM")</f>
        <v>diciembre</v>
      </c>
      <c r="Q243" t="str">
        <f>TEXT(N243,"aaaa")</f>
        <v>martes</v>
      </c>
      <c r="R243">
        <v>45651</v>
      </c>
      <c r="S243">
        <v>0.9048611111111111</v>
      </c>
      <c r="T243">
        <v>0.8958333333333334</v>
      </c>
      <c r="U243">
        <f>((R243+T243) - (N243+O243))*24*60</f>
        <v>1503.0000000062864</v>
      </c>
      <c r="V243" t="str">
        <f>SINGLE(IF(N243 * O243 * R243 * T243 * AO243 * AP243 = 0, "", LET(_xlpm.inicio, N243 + O243, _xlpm.fin, R243 + T243, _xlpm.dias, REDUCE(0, SEQUENCE(1 + INT(SINGLE(_xlpm.fin) - SINGLE(_xlpm.inicio)), 1, 0, 1), LAMBDA(_xlpm.acum,_xlpm.d, LET(_xlpm.dia, TRUNC(SINGLE(_xlpm.inicio)) + SINGLE(_xlpm.d), _xlpm.horaIni, IF(SINGLE(_xlpm.d) = 0, MAX(_xlpm.inicio, SINGLE(_xlpm.dia) + AO243), SINGLE(_xlpm.dia) + AO243), _xlpm.horaFin, IF(SINGLE(_xlpm.d) = INT(SINGLE(_xlpm.fin) - SINGLE(_xlpm.inicio)), MIN(_xlpm.fin, SINGLE(_xlpm.dia) + AP243), SINGLE(_xlpm.dia) + AP243), _xlpm.tiempo, MAX(0, SINGLE(_xlpm.horaFin) - SINGLE(_xlpm.horaIni)), SINGLE(_xlpm.acum) + SINGLE(_xlpm.tiempo)))), TEXT(SINGLE(_xlpm.dias), "h:mm"))))</f>
        <v>13:33</v>
      </c>
      <c r="W243" t="str">
        <f>TEXT((N243+S243) - (N243+O243), "h:mm")</f>
        <v>1:16</v>
      </c>
      <c r="X243" t="str">
        <v>CAIDA ENLACES</v>
      </c>
      <c r="Y243" t="str">
        <v>Hardware / Equipos</v>
      </c>
      <c r="Z243" t="str">
        <v>Error humano</v>
      </c>
      <c r="AA243" t="str">
        <v>Infraestructura - Eléctrica</v>
      </c>
      <c r="AB243" t="str">
        <v>SI</v>
      </c>
      <c r="AC243" t="str">
        <v>NO</v>
      </c>
      <c r="AD243" t="str">
        <v>NO</v>
      </c>
      <c r="AE243" t="str">
        <v>NO</v>
      </c>
      <c r="AF243" t="str">
        <v>INTERNO</v>
      </c>
      <c r="AG243" t="str">
        <v>NEGOCIO</v>
      </c>
      <c r="AH243" t="str">
        <v>revision conexiones tienda</v>
      </c>
      <c r="AK243" t="str">
        <v>Culminado 100%</v>
      </c>
      <c r="AN243" t="str">
        <v xml:space="preserve">Se realizó revisión y se determinó que las conexiones de los enlaces habían sido mal manipuladas por personal de la tienda.  </v>
      </c>
      <c r="AO243">
        <v>0.3333333333333333</v>
      </c>
      <c r="AP243">
        <v>0.875</v>
      </c>
    </row>
    <row r="244">
      <c r="A244">
        <v>1103869</v>
      </c>
      <c r="B244" t="str">
        <f>VLOOKUP(G244,DetalleTiendas!A$2:S$1777,3,FALSE)</f>
        <v>SUPERMERCADOS</v>
      </c>
      <c r="C244" t="str">
        <f>VLOOKUP(G244,DetalleTiendas!A$2:S$1777,4,FALSE)</f>
        <v>SUPERMERCADOS</v>
      </c>
      <c r="D244" t="str">
        <f>VLOOKUP(G244,DetalleTiendas!A$2:S$1777,5,FALSE)</f>
        <v>SUPERMERCADOS</v>
      </c>
      <c r="E244" t="str">
        <v>EFT Recaudos</v>
      </c>
      <c r="F244" t="str">
        <v>NO</v>
      </c>
      <c r="G244" t="str">
        <v>SUPERMERCADOS</v>
      </c>
      <c r="I244" t="str">
        <v>Aplicaciones_POS_ARS_Colombia</v>
      </c>
      <c r="J244" t="str">
        <v>Luis Alejandro Medina</v>
      </c>
      <c r="K244" t="str">
        <v>CERRADO</v>
      </c>
      <c r="L244" t="str">
        <v>CERRADO</v>
      </c>
      <c r="M244" t="str">
        <v>MEDIA</v>
      </c>
      <c r="N244">
        <v>45653</v>
      </c>
      <c r="O244">
        <v>0.375</v>
      </c>
      <c r="P244" t="str">
        <f>TEXT(N244,"MMMM")</f>
        <v>diciembre</v>
      </c>
      <c r="Q244" t="str">
        <f>TEXT(N244,"aaaa")</f>
        <v>viernes</v>
      </c>
      <c r="R244">
        <v>45654</v>
      </c>
      <c r="S244">
        <v>0.5972222222222222</v>
      </c>
      <c r="T244">
        <v>0.7229166666666667</v>
      </c>
      <c r="U244">
        <f>((R244+T244) - (N244+O244))*24*60</f>
        <v>1940.999999998603</v>
      </c>
      <c r="V244" t="str">
        <f>SINGLE(IF(N244 * O244 * R244 * T244 * AO244 * AP244 = 0, "", LET(_xlpm.inicio, N244 + O244, _xlpm.fin, R244 + T244, _xlpm.dias, REDUCE(0, SEQUENCE(1 + INT(SINGLE(_xlpm.fin) - SINGLE(_xlpm.inicio)), 1, 0, 1), LAMBDA(_xlpm.acum,_xlpm.d, LET(_xlpm.dia, TRUNC(SINGLE(_xlpm.inicio)) + SINGLE(_xlpm.d), _xlpm.horaIni, IF(SINGLE(_xlpm.d) = 0, MAX(_xlpm.inicio, SINGLE(_xlpm.dia) + AO244), SINGLE(_xlpm.dia) + AO244), _xlpm.horaFin, IF(SINGLE(_xlpm.d) = INT(SINGLE(_xlpm.fin) - SINGLE(_xlpm.inicio)), MIN(_xlpm.fin, SINGLE(_xlpm.dia) + AP244), SINGLE(_xlpm.dia) + AP244), _xlpm.tiempo, MAX(0, SINGLE(_xlpm.horaFin) - SINGLE(_xlpm.horaIni)), SINGLE(_xlpm.acum) + SINGLE(_xlpm.tiempo)))), TEXT(SINGLE(_xlpm.dias), "h:mm"))))</f>
        <v>21:21</v>
      </c>
      <c r="W244" t="str">
        <f>TEXT((N244+S244) - (N244+O244), "h:mm")</f>
        <v>5:20</v>
      </c>
      <c r="X244" t="str">
        <v>NOVEDAD BONOS DE SECRETARIA Y/O RAPPI</v>
      </c>
      <c r="Y244" t="str">
        <v>Software / Actualización</v>
      </c>
      <c r="Z244" t="str">
        <v>Fallas con los bonos de secretaria (no los toma)</v>
      </c>
      <c r="AA244" t="str">
        <v>Software / Actualización</v>
      </c>
      <c r="AB244" t="str">
        <v>NO</v>
      </c>
      <c r="AC244" t="str">
        <v>NO</v>
      </c>
      <c r="AD244" t="str">
        <v>NO</v>
      </c>
      <c r="AE244" t="str">
        <v>NO</v>
      </c>
      <c r="AF244" t="str">
        <v>INTERNO</v>
      </c>
      <c r="AG244" t="str">
        <v>NEGOCIO</v>
      </c>
      <c r="AH244" t="str">
        <v>Integracion / Desarrollo</v>
      </c>
      <c r="AK244" t="str">
        <v>Culminado 100%</v>
      </c>
      <c r="AN244" t="str">
        <v>Se ajusta la configuración de los archivos de los bonos.</v>
      </c>
      <c r="AO244">
        <v>0.3333333333333333</v>
      </c>
      <c r="AP244">
        <v>0.875</v>
      </c>
    </row>
    <row r="245">
      <c r="A245">
        <v>1106974</v>
      </c>
      <c r="B245" t="str">
        <f>VLOOKUP(G245,DetalleTiendas!A$2:S$1777,3,FALSE)</f>
        <v>SUPERMERCADOS</v>
      </c>
      <c r="C245" t="str">
        <f>VLOOKUP(G245,DetalleTiendas!A$2:S$1777,4,FALSE)</f>
        <v>EDS JUMBO</v>
      </c>
      <c r="D245" t="str">
        <f>VLOOKUP(G245,DetalleTiendas!A$2:S$1777,5,FALSE)</f>
        <v>COSTA</v>
      </c>
      <c r="E245" t="str">
        <v>Corte de Energia</v>
      </c>
      <c r="F245" t="str">
        <v>NO</v>
      </c>
      <c r="G245" t="str">
        <v>Z123 IVESUR</v>
      </c>
      <c r="I245" t="str">
        <v>Soporte_Onsite_REG_Costa_SM Colombia</v>
      </c>
      <c r="J245" t="str">
        <v>Celso Niebles</v>
      </c>
      <c r="K245" t="str">
        <v>CERRADO</v>
      </c>
      <c r="L245" t="str">
        <v>CERRADO</v>
      </c>
      <c r="M245" t="str">
        <v>MEDIA</v>
      </c>
      <c r="N245">
        <v>45653</v>
      </c>
      <c r="O245">
        <v>0.4583333333333333</v>
      </c>
      <c r="P245" t="str">
        <f>TEXT(N245,"MMMM")</f>
        <v>diciembre</v>
      </c>
      <c r="Q245" t="str">
        <f>TEXT(N245,"aaaa")</f>
        <v>viernes</v>
      </c>
      <c r="R245">
        <v>45654</v>
      </c>
      <c r="S245">
        <v>0.7381944444444445</v>
      </c>
      <c r="T245">
        <v>0.375</v>
      </c>
      <c r="U245">
        <f>((R245+T245) - (N245+O245))*24*60</f>
        <v>1319.9999999965075</v>
      </c>
      <c r="V245" t="str">
        <f>SINGLE(IF(N245 * O245 * R245 * T245 * AO245 * AP245 = 0, "", LET(_xlpm.inicio, N245 + O245, _xlpm.fin, R245 + T245, _xlpm.dias, REDUCE(0, SEQUENCE(1 + INT(SINGLE(_xlpm.fin) - SINGLE(_xlpm.inicio)), 1, 0, 1), LAMBDA(_xlpm.acum,_xlpm.d, LET(_xlpm.dia, TRUNC(SINGLE(_xlpm.inicio)) + SINGLE(_xlpm.d), _xlpm.horaIni, IF(SINGLE(_xlpm.d) = 0, MAX(_xlpm.inicio, SINGLE(_xlpm.dia) + AO245), SINGLE(_xlpm.dia) + AO245), _xlpm.horaFin, IF(SINGLE(_xlpm.d) = INT(SINGLE(_xlpm.fin) - SINGLE(_xlpm.inicio)), MIN(_xlpm.fin, SINGLE(_xlpm.dia) + AP245), SINGLE(_xlpm.dia) + AP245), _xlpm.tiempo, MAX(0, SINGLE(_xlpm.horaFin) - SINGLE(_xlpm.horaIni)), SINGLE(_xlpm.acum) + SINGLE(_xlpm.tiempo)))), TEXT(SINGLE(_xlpm.dias), "h:mm"))))</f>
        <v>10:00</v>
      </c>
      <c r="W245" t="str">
        <f>TEXT((N245+S245) - (N245+O245), "h:mm")</f>
        <v>6:43</v>
      </c>
      <c r="X245" t="str">
        <v>CORTE DE ENERGIA</v>
      </c>
      <c r="Y245" t="str">
        <v>Eléctrico / Energía</v>
      </c>
      <c r="Z245" t="str">
        <v>falta de pago por parte de la tienda</v>
      </c>
      <c r="AA245" t="str">
        <v>Infraestructura - Eléctrica</v>
      </c>
      <c r="AB245" t="str">
        <v>SI</v>
      </c>
      <c r="AC245" t="str">
        <v>SI</v>
      </c>
      <c r="AD245" t="str">
        <v>SI</v>
      </c>
      <c r="AE245" t="str">
        <v>SI</v>
      </c>
      <c r="AF245" t="str">
        <v>INTERNO</v>
      </c>
      <c r="AG245" t="str">
        <v>NEGOCIO</v>
      </c>
      <c r="AH245" t="str">
        <v>Pago de la factura</v>
      </c>
      <c r="AK245" t="str">
        <v>Culminado 100%</v>
      </c>
      <c r="AN245" t="str">
        <v xml:space="preserve">Jefe de estación de Servicio Ivesur reporta que a la EDS se presentó una cuadrilla de la empresa aire (Proveedor de energía) y realiza suspensión de energía argumentando el no pago de la factura; la planta de energía no funciona; la UPS agoto Baterías </v>
      </c>
      <c r="AO245">
        <v>0.3333333333333333</v>
      </c>
      <c r="AP245">
        <v>0.875</v>
      </c>
    </row>
    <row r="246">
      <c r="A246">
        <v>1107822</v>
      </c>
      <c r="B246" t="str">
        <f>VLOOKUP(G246,DetalleTiendas!A$2:S$1777,3,FALSE)</f>
        <v>SUPERMERCADOS</v>
      </c>
      <c r="C246" t="str">
        <f>VLOOKUP(G246,DetalleTiendas!A$2:S$1777,4,FALSE)</f>
        <v>JUMBO</v>
      </c>
      <c r="D246" t="str">
        <f>VLOOKUP(G246,DetalleTiendas!A$2:S$1777,5,FALSE)</f>
        <v>BOGOTA</v>
      </c>
      <c r="E246" t="str">
        <v>Enlaces</v>
      </c>
      <c r="F246" t="str">
        <v>NO</v>
      </c>
      <c r="G246" t="str">
        <v>J015 HAYUELOS</v>
      </c>
      <c r="I246" t="str">
        <v>Redes y Comunicaciones-NIVEL 2 - COL</v>
      </c>
      <c r="J246" t="str">
        <v>Guillermo Gutierrez</v>
      </c>
      <c r="K246" t="str">
        <v>CERRADO</v>
      </c>
      <c r="L246" t="str">
        <v>CERRADO</v>
      </c>
      <c r="M246" t="str">
        <v>MEDIA</v>
      </c>
      <c r="N246">
        <v>45656</v>
      </c>
      <c r="O246">
        <v>0.6597222222222222</v>
      </c>
      <c r="P246" t="str">
        <f>TEXT(N246,"MMMM")</f>
        <v>diciembre</v>
      </c>
      <c r="Q246" t="str">
        <f>TEXT(N246,"aaaa")</f>
        <v>lunes</v>
      </c>
      <c r="R246">
        <v>45657</v>
      </c>
      <c r="S246">
        <v>0.6694444444444444</v>
      </c>
      <c r="T246">
        <v>0.5208333333333334</v>
      </c>
      <c r="U246">
        <f>((R246+T246) - (N246+O246))*24*60</f>
        <v>1240.000000008149</v>
      </c>
      <c r="V246" t="str">
        <f>SINGLE(IF(N246 * O246 * R246 * T246 * AO246 * AP246 = 0, "", LET(_xlpm.inicio, N246 + O246, _xlpm.fin, R246 + T246, _xlpm.dias, REDUCE(0, SEQUENCE(1 + INT(SINGLE(_xlpm.fin) - SINGLE(_xlpm.inicio)), 1, 0, 1), LAMBDA(_xlpm.acum,_xlpm.d, LET(_xlpm.dia, TRUNC(SINGLE(_xlpm.inicio)) + SINGLE(_xlpm.d), _xlpm.horaIni, IF(SINGLE(_xlpm.d) = 0, MAX(_xlpm.inicio, SINGLE(_xlpm.dia) + AO246), SINGLE(_xlpm.dia) + AO246), _xlpm.horaFin, IF(SINGLE(_xlpm.d) = INT(SINGLE(_xlpm.fin) - SINGLE(_xlpm.inicio)), MIN(_xlpm.fin, SINGLE(_xlpm.dia) + AP246), SINGLE(_xlpm.dia) + AP246), _xlpm.tiempo, MAX(0, SINGLE(_xlpm.horaFin) - SINGLE(_xlpm.horaIni)), SINGLE(_xlpm.acum) + SINGLE(_xlpm.tiempo)))), TEXT(SINGLE(_xlpm.dias), "h:mm"))))</f>
        <v>5:10</v>
      </c>
      <c r="W246" t="str">
        <f>TEXT((N246+S246) - (N246+O246), "h:mm")</f>
        <v>0:14</v>
      </c>
      <c r="X246" t="str">
        <v>CAIDA ENLACES</v>
      </c>
      <c r="Y246" t="str">
        <v>Red / Enlace / Proveedor</v>
      </c>
      <c r="Z246" t="str">
        <v>Caida enlaces - Claro</v>
      </c>
      <c r="AA246" t="str">
        <v>Proveedor - Red/Infraestructura</v>
      </c>
      <c r="AB246" t="str">
        <v>SI</v>
      </c>
      <c r="AC246" t="str">
        <v>NO</v>
      </c>
      <c r="AD246" t="str">
        <v>NO</v>
      </c>
      <c r="AE246" t="str">
        <v>NO</v>
      </c>
      <c r="AF246" t="str">
        <v>EXTERNO</v>
      </c>
      <c r="AG246" t="str">
        <v>PROVEEDOR</v>
      </c>
      <c r="AH246" t="str">
        <v>Ajuste por parte del Proveedor</v>
      </c>
      <c r="AK246" t="str">
        <v>Culminado 100%</v>
      </c>
      <c r="AN246" t="str">
        <v>Los proveedores trabajan y habilitan los enlaces</v>
      </c>
      <c r="AO246">
        <v>0.3333333333333333</v>
      </c>
      <c r="AP246">
        <v>0.875</v>
      </c>
    </row>
    <row r="247">
      <c r="A247">
        <v>1107835</v>
      </c>
      <c r="B247" t="str">
        <f>VLOOKUP(G247,DetalleTiendas!A$2:S$1777,3,FALSE)</f>
        <v>SUPERMERCADOS</v>
      </c>
      <c r="C247" t="str">
        <f>VLOOKUP(G247,DetalleTiendas!A$2:S$1777,4,FALSE)</f>
        <v>METRO</v>
      </c>
      <c r="D247" t="str">
        <f>VLOOKUP(G247,DetalleTiendas!A$2:S$1777,5,FALSE)</f>
        <v>BOGOTA</v>
      </c>
      <c r="E247" t="str">
        <v>Enlaces</v>
      </c>
      <c r="F247" t="str">
        <v>NO</v>
      </c>
      <c r="G247" t="str">
        <v>M079 SAN CAYETANO</v>
      </c>
      <c r="I247" t="str">
        <v>Redes y Comunicaciones-NIVEL 2 - COL</v>
      </c>
      <c r="J247" t="str">
        <v>Guillermo Gutierrez</v>
      </c>
      <c r="K247" t="str">
        <v>CERRADO</v>
      </c>
      <c r="L247" t="str">
        <v>CERRADO</v>
      </c>
      <c r="M247" t="str">
        <v>MEDIA</v>
      </c>
      <c r="N247">
        <v>45656</v>
      </c>
      <c r="O247">
        <v>0.6597222222222222</v>
      </c>
      <c r="P247" t="str">
        <f>TEXT(N247,"MMMM")</f>
        <v>diciembre</v>
      </c>
      <c r="Q247" t="str">
        <f>TEXT(N247,"aaaa")</f>
        <v>lunes</v>
      </c>
      <c r="R247">
        <v>45657</v>
      </c>
      <c r="S247">
        <v>0.6694444444444444</v>
      </c>
      <c r="T247">
        <v>0.45625</v>
      </c>
      <c r="U247">
        <f>((R247+T247) - (N247+O247))*24*60</f>
        <v>1147.0000000088476</v>
      </c>
      <c r="V247" t="str">
        <f>SINGLE(IF(N247 * O247 * R247 * T247 * AO247 * AP247 = 0, "", LET(_xlpm.inicio, N247 + O247, _xlpm.fin, R247 + T247, _xlpm.dias, REDUCE(0, SEQUENCE(1 + INT(SINGLE(_xlpm.fin) - SINGLE(_xlpm.inicio)), 1, 0, 1), LAMBDA(_xlpm.acum,_xlpm.d, LET(_xlpm.dia, TRUNC(SINGLE(_xlpm.inicio)) + SINGLE(_xlpm.d), _xlpm.horaIni, IF(SINGLE(_xlpm.d) = 0, MAX(_xlpm.inicio, SINGLE(_xlpm.dia) + AO247), SINGLE(_xlpm.dia) + AO247), _xlpm.horaFin, IF(SINGLE(_xlpm.d) = INT(SINGLE(_xlpm.fin) - SINGLE(_xlpm.inicio)), MIN(_xlpm.fin, SINGLE(_xlpm.dia) + AP247), SINGLE(_xlpm.dia) + AP247), _xlpm.tiempo, MAX(0, SINGLE(_xlpm.horaFin) - SINGLE(_xlpm.horaIni)), SINGLE(_xlpm.acum) + SINGLE(_xlpm.tiempo)))), TEXT(SINGLE(_xlpm.dias), "h:mm"))))</f>
        <v>5:10</v>
      </c>
      <c r="W247" t="str">
        <f>TEXT((N247+S247) - (N247+O247), "h:mm")</f>
        <v>0:14</v>
      </c>
      <c r="X247" t="str">
        <v>CAIDA ENLACES</v>
      </c>
      <c r="Y247" t="str">
        <v>Red / Enlace / Proveedor</v>
      </c>
      <c r="Z247" t="str">
        <v>Bloqueo del equipo ONT</v>
      </c>
      <c r="AA247" t="str">
        <v>Proveedor - Red/Infraestructura</v>
      </c>
      <c r="AB247" t="str">
        <v>SI</v>
      </c>
      <c r="AC247" t="str">
        <v>SI</v>
      </c>
      <c r="AD247" t="str">
        <v>SI</v>
      </c>
      <c r="AE247" t="str">
        <v>SI</v>
      </c>
      <c r="AF247" t="str">
        <v>EXTERNO</v>
      </c>
      <c r="AG247" t="str">
        <v>PROVEEDOR</v>
      </c>
      <c r="AH247" t="str">
        <v>reinicio equipos</v>
      </c>
      <c r="AK247" t="str">
        <v>Culminado 100%</v>
      </c>
      <c r="AN247" t="str">
        <v xml:space="preserve">bloqueo del equipo ONT por parte de claro; se da solucion con el reinicio del modem </v>
      </c>
      <c r="AO247">
        <v>0.3333333333333333</v>
      </c>
      <c r="AP247">
        <v>0.875</v>
      </c>
    </row>
    <row r="248">
      <c r="A248">
        <v>1118093</v>
      </c>
      <c r="B248" t="str">
        <f>VLOOKUP(G248,DetalleTiendas!A$2:S$1777,3,FALSE)</f>
        <v>SUPERMERCADOS</v>
      </c>
      <c r="C248" t="str">
        <f>VLOOKUP(G248,DetalleTiendas!A$2:S$1777,4,FALSE)</f>
        <v>EDS JUMBO</v>
      </c>
      <c r="D248" t="str">
        <f>VLOOKUP(G248,DetalleTiendas!A$2:S$1777,5,FALSE)</f>
        <v>COSTA</v>
      </c>
      <c r="E248" t="str">
        <v>Corte de Energia</v>
      </c>
      <c r="F248" t="str">
        <v>NO</v>
      </c>
      <c r="G248" t="str">
        <v>Z123 IVESUR</v>
      </c>
      <c r="I248" t="str">
        <v>Soporte_Onsite_REG_Costa_SM Colombia</v>
      </c>
      <c r="J248" t="str">
        <v>Celso Niebles</v>
      </c>
      <c r="K248" t="str">
        <v>ABIERTO</v>
      </c>
      <c r="L248" t="str">
        <v>CERRADO</v>
      </c>
      <c r="M248" t="str">
        <v>MEDIA</v>
      </c>
      <c r="N248">
        <v>45664</v>
      </c>
      <c r="O248">
        <v>0.3402777777777778</v>
      </c>
      <c r="P248" t="str">
        <f>TEXT(N248,"MMMM")</f>
        <v>enero</v>
      </c>
      <c r="Q248" t="str">
        <f>TEXT(N248,"aaaa")</f>
        <v>martes</v>
      </c>
      <c r="R248">
        <v>45665</v>
      </c>
      <c r="S248">
        <v>0.3472222222222222</v>
      </c>
      <c r="T248">
        <v>0.3819444444444444</v>
      </c>
      <c r="U248">
        <f>((R248+T248) - (N248+O248))*24*60</f>
        <v>1499.9999999965075</v>
      </c>
      <c r="V248" t="str">
        <f>SINGLE(IF(N248 * O248 * R248 * T248 * AO248 * AP248 = 0, "", LET(_xlpm.inicio, N248 + O248, _xlpm.fin, R248 + T248, _xlpm.dias, REDUCE(0, SEQUENCE(1 + INT(SINGLE(_xlpm.fin) - SINGLE(_xlpm.inicio)), 1, 0, 1), LAMBDA(_xlpm.acum,_xlpm.d, LET(_xlpm.dia, TRUNC(SINGLE(_xlpm.inicio)) + SINGLE(_xlpm.d), _xlpm.horaIni, IF(SINGLE(_xlpm.d) = 0, MAX(_xlpm.inicio, SINGLE(_xlpm.dia) + AO248), SINGLE(_xlpm.dia) + AO248), _xlpm.horaFin, IF(SINGLE(_xlpm.d) = INT(SINGLE(_xlpm.fin) - SINGLE(_xlpm.inicio)), MIN(_xlpm.fin, SINGLE(_xlpm.dia) + AP248), SINGLE(_xlpm.dia) + AP248), _xlpm.tiempo, MAX(0, SINGLE(_xlpm.horaFin) - SINGLE(_xlpm.horaIni)), SINGLE(_xlpm.acum) + SINGLE(_xlpm.tiempo)))), TEXT(SINGLE(_xlpm.dias), "h:mm"))))</f>
        <v>14:00</v>
      </c>
      <c r="W248" t="str">
        <f>TEXT((N248+S248) - (N248+O248), "h:mm")</f>
        <v>0:10</v>
      </c>
      <c r="X248" t="str">
        <v>CORTE DE ENERGIA</v>
      </c>
      <c r="Y248" t="str">
        <v>Eléctrico / Energía</v>
      </c>
      <c r="Z248" t="str">
        <v>Daño en la parte Electrica</v>
      </c>
      <c r="AA248" t="str">
        <v>Infraestructura - Eléctrica</v>
      </c>
      <c r="AB248" t="str">
        <v>SI</v>
      </c>
      <c r="AC248" t="str">
        <v>SI</v>
      </c>
      <c r="AD248" t="str">
        <v>SI</v>
      </c>
      <c r="AE248" t="str">
        <v>SI</v>
      </c>
      <c r="AF248" t="str">
        <v>EXTERNO</v>
      </c>
      <c r="AG248" t="str">
        <v>PROVEEDOR</v>
      </c>
      <c r="AH248" t="str">
        <v>Ajuste Cableado tienda</v>
      </c>
      <c r="AK248" t="str">
        <v>Culminado 100%</v>
      </c>
      <c r="AN248" t="str">
        <v>Se restablece la energía por parte del proveedor</v>
      </c>
      <c r="AO248">
        <v>0.3333333333333333</v>
      </c>
      <c r="AP248">
        <v>0.875</v>
      </c>
    </row>
    <row r="249">
      <c r="A249">
        <v>1120438</v>
      </c>
      <c r="B249" t="str">
        <f>VLOOKUP(G249,DetalleTiendas!A$2:S$1777,3,FALSE)</f>
        <v>SUPERMERCADOS</v>
      </c>
      <c r="C249" t="str">
        <f>VLOOKUP(G249,DetalleTiendas!A$2:S$1777,4,FALSE)</f>
        <v>CD SUPERMERCADOS</v>
      </c>
      <c r="D249" t="str">
        <f>VLOOKUP(G249,DetalleTiendas!A$2:S$1777,5,FALSE)</f>
        <v>BOGOTA</v>
      </c>
      <c r="E249" t="str">
        <v>Enlaces</v>
      </c>
      <c r="F249" t="str">
        <v>NO</v>
      </c>
      <c r="G249" t="str">
        <v>L210 CD VILLAVICENCIO | CARNES</v>
      </c>
      <c r="I249" t="str">
        <v>Redes y Comunicaciones -Nivel 2 - COL</v>
      </c>
      <c r="J249" t="str">
        <v>Guillermo Gutierrez</v>
      </c>
      <c r="K249" t="str">
        <v>CERRADO</v>
      </c>
      <c r="L249" t="str">
        <v>CERRADO</v>
      </c>
      <c r="M249" t="str">
        <v>MEDIA</v>
      </c>
      <c r="N249">
        <v>45664</v>
      </c>
      <c r="O249">
        <v>0.3541666666666667</v>
      </c>
      <c r="P249" t="str">
        <f>TEXT(N249,"MMMM")</f>
        <v>enero</v>
      </c>
      <c r="Q249" t="str">
        <f>TEXT(N249,"aaaa")</f>
        <v>martes</v>
      </c>
      <c r="R249">
        <v>45665</v>
      </c>
      <c r="S249">
        <v>0.5416666666666666</v>
      </c>
      <c r="T249">
        <v>0.39305555555555555</v>
      </c>
      <c r="U249">
        <f>((R249+T249) - (N249+O249))*24*60</f>
        <v>1496.0000000044238</v>
      </c>
      <c r="V249" t="str">
        <f>SINGLE(IF(N249 * O249 * R249 * T249 * AO249 * AP249 = 0, "", LET(_xlpm.inicio, N249 + O249, _xlpm.fin, R249 + T249, _xlpm.dias, REDUCE(0, SEQUENCE(1 + INT(SINGLE(_xlpm.fin) - SINGLE(_xlpm.inicio)), 1, 0, 1), LAMBDA(_xlpm.acum,_xlpm.d, LET(_xlpm.dia, TRUNC(SINGLE(_xlpm.inicio)) + SINGLE(_xlpm.d), _xlpm.horaIni, IF(SINGLE(_xlpm.d) = 0, MAX(_xlpm.inicio, SINGLE(_xlpm.dia) + AO249), SINGLE(_xlpm.dia) + AO249), _xlpm.horaFin, IF(SINGLE(_xlpm.d) = INT(SINGLE(_xlpm.fin) - SINGLE(_xlpm.inicio)), MIN(_xlpm.fin, SINGLE(_xlpm.dia) + AP249), SINGLE(_xlpm.dia) + AP249), _xlpm.tiempo, MAX(0, SINGLE(_xlpm.horaFin) - SINGLE(_xlpm.horaIni)), SINGLE(_xlpm.acum) + SINGLE(_xlpm.tiempo)))), TEXT(SINGLE(_xlpm.dias), "h:mm"))))</f>
        <v>13:56</v>
      </c>
      <c r="W249" t="str">
        <f>TEXT((N249+S249) - (N249+O249), "h:mm")</f>
        <v>4:30</v>
      </c>
      <c r="X249" t="str">
        <v>CAIDA ENLACES</v>
      </c>
      <c r="Y249" t="str">
        <v>Red / Enlace / Proveedor</v>
      </c>
      <c r="Z249" t="str">
        <v>Se encuentra hilo quemado</v>
      </c>
      <c r="AA249" t="str">
        <v>Proveedor - Red/Infraestructura</v>
      </c>
      <c r="AB249" t="str">
        <v>NO</v>
      </c>
      <c r="AC249" t="str">
        <v>NO</v>
      </c>
      <c r="AD249" t="str">
        <v>NO</v>
      </c>
      <c r="AE249" t="str">
        <v>NO</v>
      </c>
      <c r="AF249" t="str">
        <v>N/A</v>
      </c>
      <c r="AG249" t="str">
        <v>N/A</v>
      </c>
      <c r="AH249" t="str">
        <v>Ajuste por parte del Proveedor</v>
      </c>
      <c r="AK249" t="str">
        <v>Culminado 100%</v>
      </c>
      <c r="AN249" t="str">
        <v>personal correctivo en zona se evidencia que en caja empalme; Se encuentra hilo quemado</v>
      </c>
      <c r="AO249">
        <v>0.3333333333333333</v>
      </c>
      <c r="AP249">
        <v>0.875</v>
      </c>
    </row>
    <row r="250">
      <c r="A250">
        <v>1121058</v>
      </c>
      <c r="B250" t="str">
        <f>VLOOKUP(G250,DetalleTiendas!A$2:S$1777,3,FALSE)</f>
        <v>SUPERMERCADOS</v>
      </c>
      <c r="C250" t="str">
        <f>VLOOKUP(G250,DetalleTiendas!A$2:S$1777,4,FALSE)</f>
        <v>SUPERMERCADOS</v>
      </c>
      <c r="D250" t="str">
        <f>VLOOKUP(G250,DetalleTiendas!A$2:S$1777,5,FALSE)</f>
        <v>SUPERMERCADOS</v>
      </c>
      <c r="E250" t="str">
        <v>Bonos Sodexo</v>
      </c>
      <c r="F250" t="str">
        <v>NO</v>
      </c>
      <c r="G250" t="str">
        <v>SUPERMERCADOS</v>
      </c>
      <c r="I250" t="str">
        <v>Aplicaciones_POS_ARS_Colombia</v>
      </c>
      <c r="J250" t="str">
        <v>Luis Alejandro Medina</v>
      </c>
      <c r="K250" t="str">
        <v>CERRADO</v>
      </c>
      <c r="L250" t="str">
        <v>CERRADO</v>
      </c>
      <c r="M250" t="str">
        <v>BAJA</v>
      </c>
      <c r="N250">
        <v>45665</v>
      </c>
      <c r="O250">
        <v>0.4791666666666667</v>
      </c>
      <c r="P250" t="str">
        <f>TEXT(N250,"MMMM")</f>
        <v>enero</v>
      </c>
      <c r="Q250" t="str">
        <f>TEXT(N250,"aaaa")</f>
        <v>miércoles</v>
      </c>
      <c r="R250">
        <v>45665</v>
      </c>
      <c r="S250">
        <v>0.5416666666666666</v>
      </c>
      <c r="T250">
        <v>0.6666666666666666</v>
      </c>
      <c r="U250">
        <f>((R250+T250) - (N250+O250))*24*60</f>
        <v>270</v>
      </c>
      <c r="V250" t="str">
        <f>SINGLE(IF(N250 * O250 * R250 * T250 * AO250 * AP250 = 0, "", LET(_xlpm.inicio, N250 + O250, _xlpm.fin, R250 + T250, _xlpm.dias, REDUCE(0, SEQUENCE(1 + INT(SINGLE(_xlpm.fin) - SINGLE(_xlpm.inicio)), 1, 0, 1), LAMBDA(_xlpm.acum,_xlpm.d, LET(_xlpm.dia, TRUNC(SINGLE(_xlpm.inicio)) + SINGLE(_xlpm.d), _xlpm.horaIni, IF(SINGLE(_xlpm.d) = 0, MAX(_xlpm.inicio, SINGLE(_xlpm.dia) + AO250), SINGLE(_xlpm.dia) + AO250), _xlpm.horaFin, IF(SINGLE(_xlpm.d) = INT(SINGLE(_xlpm.fin) - SINGLE(_xlpm.inicio)), MIN(_xlpm.fin, SINGLE(_xlpm.dia) + AP250), SINGLE(_xlpm.dia) + AP250), _xlpm.tiempo, MAX(0, SINGLE(_xlpm.horaFin) - SINGLE(_xlpm.horaIni)), SINGLE(_xlpm.acum) + SINGLE(_xlpm.tiempo)))), TEXT(SINGLE(_xlpm.dias), "h:mm"))))</f>
        <v>4:30</v>
      </c>
      <c r="W250" t="str">
        <f>TEXT((N250+S250) - (N250+O250), "h:mm")</f>
        <v>1:30</v>
      </c>
      <c r="X250" t="str">
        <v>NOVEDAD BONOS DE SECRETARIA Y/O RAPPI</v>
      </c>
      <c r="Y250" t="str">
        <v>Software / Actualización</v>
      </c>
      <c r="Z250" t="str">
        <v>Falla en bonos Sodexo (no los toma)</v>
      </c>
      <c r="AA250" t="str">
        <v>Software / Actualización</v>
      </c>
      <c r="AB250" t="str">
        <v>SI</v>
      </c>
      <c r="AC250" t="str">
        <v>NO</v>
      </c>
      <c r="AD250" t="str">
        <v>NO</v>
      </c>
      <c r="AE250" t="str">
        <v>NO</v>
      </c>
      <c r="AF250" t="str">
        <v>N/A</v>
      </c>
      <c r="AG250" t="str">
        <v>N/A</v>
      </c>
      <c r="AH250" t="str">
        <v>Ajuste por parte del Proveedor</v>
      </c>
      <c r="AK250" t="str">
        <v>Culminado 100%</v>
      </c>
      <c r="AN250" t="str">
        <v>Se presento Intermitencia en integración con Pluxee en Donde Afectaba los Bonos de Sodexo</v>
      </c>
      <c r="AO250">
        <v>0.3333333333333333</v>
      </c>
      <c r="AP250">
        <v>0.875</v>
      </c>
    </row>
    <row r="251">
      <c r="A251">
        <v>1122590</v>
      </c>
      <c r="B251" t="str">
        <f>VLOOKUP(G251,DetalleTiendas!A$2:S$1777,3,FALSE)</f>
        <v>MEJORAMIENTO DEL HOGAR</v>
      </c>
      <c r="C251" t="str">
        <f>VLOOKUP(G251,DetalleTiendas!A$2:S$1777,4,FALSE)</f>
        <v>EASY</v>
      </c>
      <c r="D251" t="str">
        <f>VLOOKUP(G251,DetalleTiendas!A$2:S$1777,5,FALSE)</f>
        <v>CENTRO - EASY</v>
      </c>
      <c r="E251" t="str">
        <v>Enlaces</v>
      </c>
      <c r="F251" t="str">
        <v>NO</v>
      </c>
      <c r="G251" t="str">
        <v>E806 PRADO</v>
      </c>
      <c r="I251" t="str">
        <v>Redes y Comunicaciones -Nivel 2 - COL</v>
      </c>
      <c r="J251" t="str">
        <v>Guillermo Gutierrez</v>
      </c>
      <c r="K251" t="str">
        <v>CERRADO</v>
      </c>
      <c r="L251" t="str">
        <v>CERRADO</v>
      </c>
      <c r="M251" t="str">
        <v>MEDIA</v>
      </c>
      <c r="N251">
        <v>45666</v>
      </c>
      <c r="O251">
        <v>0.3993055555555556</v>
      </c>
      <c r="P251" t="str">
        <f>TEXT(N251,"MMMM")</f>
        <v>enero</v>
      </c>
      <c r="Q251" t="str">
        <f>TEXT(N251,"aaaa")</f>
        <v>jueves</v>
      </c>
      <c r="R251">
        <v>45670</v>
      </c>
      <c r="S251">
        <v>0.4340277777777778</v>
      </c>
      <c r="T251">
        <v>0.45555555555555555</v>
      </c>
      <c r="U251">
        <f>((R251+T251) - (N251+O251))*24*60</f>
        <v>5841.0000000020955</v>
      </c>
      <c r="V251" t="str">
        <f>SINGLE(IF(N251 * O251 * R251 * T251 * AO251 * AP251 = 0, "", LET(_xlpm.inicio, N251 + O251, _xlpm.fin, R251 + T251, _xlpm.dias, REDUCE(0, SEQUENCE(1 + INT(SINGLE(_xlpm.fin) - SINGLE(_xlpm.inicio)), 1, 0, 1), LAMBDA(_xlpm.acum,_xlpm.d, LET(_xlpm.dia, TRUNC(SINGLE(_xlpm.inicio)) + SINGLE(_xlpm.d), _xlpm.horaIni, IF(SINGLE(_xlpm.d) = 0, MAX(_xlpm.inicio, SINGLE(_xlpm.dia) + AO251), SINGLE(_xlpm.dia) + AO251), _xlpm.horaFin, IF(SINGLE(_xlpm.d) = INT(SINGLE(_xlpm.fin) - SINGLE(_xlpm.inicio)), MIN(_xlpm.fin, SINGLE(_xlpm.dia) + AP251), SINGLE(_xlpm.dia) + AP251), _xlpm.tiempo, MAX(0, SINGLE(_xlpm.horaFin) - SINGLE(_xlpm.horaIni)), SINGLE(_xlpm.acum) + SINGLE(_xlpm.tiempo)))), TEXT(SINGLE(_xlpm.dias), "h:mm"))))</f>
        <v>5:21</v>
      </c>
      <c r="W251" t="str">
        <f>TEXT((N251+S251) - (N251+O251), "h:mm")</f>
        <v>0:50</v>
      </c>
      <c r="X251" t="str">
        <v>CAIDA ENLACES</v>
      </c>
      <c r="Y251" t="str">
        <v>Eléctrico / Energía</v>
      </c>
      <c r="Z251" t="str">
        <v>Corte Energía en el sector</v>
      </c>
      <c r="AA251" t="str">
        <v>Infraestructura - Eléctrica</v>
      </c>
      <c r="AB251" t="str">
        <v>SI</v>
      </c>
      <c r="AC251" t="str">
        <v>SI</v>
      </c>
      <c r="AD251" t="str">
        <v>SI</v>
      </c>
      <c r="AE251" t="str">
        <v>SI</v>
      </c>
      <c r="AF251" t="str">
        <v>EXTERNO</v>
      </c>
      <c r="AG251" t="str">
        <v>PROVEEDOR</v>
      </c>
      <c r="AH251" t="str">
        <v>Ajuste Cableado tienda</v>
      </c>
      <c r="AK251" t="str">
        <v>Culminado 100%</v>
      </c>
      <c r="AN251" t="str">
        <v>La falla se presento dado que hubo caída en el Fluido Eléctrico.</v>
      </c>
      <c r="AO251">
        <v>0.3333333333333333</v>
      </c>
      <c r="AP251">
        <v>0.875</v>
      </c>
    </row>
    <row r="252">
      <c r="A252">
        <v>1129835</v>
      </c>
      <c r="B252" t="str">
        <f>VLOOKUP(G252,DetalleTiendas!A$2:S$1777,3,FALSE)</f>
        <v>SUPERMERCADOS</v>
      </c>
      <c r="C252" t="str">
        <f>VLOOKUP(G252,DetalleTiendas!A$2:S$1777,4,FALSE)</f>
        <v>JUMBO</v>
      </c>
      <c r="D252" t="str">
        <f>VLOOKUP(G252,DetalleTiendas!A$2:S$1777,5,FALSE)</f>
        <v>BOGOTA</v>
      </c>
      <c r="E252" t="str">
        <v>Enlaces</v>
      </c>
      <c r="F252" t="str">
        <v>NO</v>
      </c>
      <c r="G252" t="str">
        <v>J044 CHIA</v>
      </c>
      <c r="I252" t="str">
        <v>Redes y Comunicaciones -Nivel 2 - COL</v>
      </c>
      <c r="J252" t="str">
        <v>Guillermo Gutierrez</v>
      </c>
      <c r="K252" t="str">
        <v>CERRADO</v>
      </c>
      <c r="L252" t="str">
        <v>CERRADO</v>
      </c>
      <c r="M252" t="str">
        <v>MEDIA</v>
      </c>
      <c r="N252">
        <v>45670</v>
      </c>
      <c r="O252">
        <v>0.6736111111111112</v>
      </c>
      <c r="P252" t="str">
        <f>TEXT(N252,"MMMM")</f>
        <v>enero</v>
      </c>
      <c r="Q252" t="str">
        <f>TEXT(N252,"aaaa")</f>
        <v>lunes</v>
      </c>
      <c r="R252">
        <v>45670</v>
      </c>
      <c r="S252">
        <v>0.6930555555555555</v>
      </c>
      <c r="T252">
        <v>0.7083333333333334</v>
      </c>
      <c r="U252">
        <f>((R252+T252) - (N252+O252))*24*60</f>
        <v>50.000000005820766</v>
      </c>
      <c r="V252" t="str">
        <f>SINGLE(IF(N252 * O252 * R252 * T252 * AO252 * AP252 = 0, "", LET(_xlpm.inicio, N252 + O252, _xlpm.fin, R252 + T252, _xlpm.dias, REDUCE(0, SEQUENCE(1 + INT(SINGLE(_xlpm.fin) - SINGLE(_xlpm.inicio)), 1, 0, 1), LAMBDA(_xlpm.acum,_xlpm.d, LET(_xlpm.dia, TRUNC(SINGLE(_xlpm.inicio)) + SINGLE(_xlpm.d), _xlpm.horaIni, IF(SINGLE(_xlpm.d) = 0, MAX(_xlpm.inicio, SINGLE(_xlpm.dia) + AO252), SINGLE(_xlpm.dia) + AO252), _xlpm.horaFin, IF(SINGLE(_xlpm.d) = INT(SINGLE(_xlpm.fin) - SINGLE(_xlpm.inicio)), MIN(_xlpm.fin, SINGLE(_xlpm.dia) + AP252), SINGLE(_xlpm.dia) + AP252), _xlpm.tiempo, MAX(0, SINGLE(_xlpm.horaFin) - SINGLE(_xlpm.horaIni)), SINGLE(_xlpm.acum) + SINGLE(_xlpm.tiempo)))), TEXT(SINGLE(_xlpm.dias), "h:mm"))))</f>
        <v>0:50</v>
      </c>
      <c r="W252" t="str">
        <f>TEXT((N252+S252) - (N252+O252), "h:mm")</f>
        <v>0:28</v>
      </c>
      <c r="X252" t="str">
        <v>CAIDA ENLACES</v>
      </c>
      <c r="Y252" t="str">
        <v>Red / Enlace / Proveedor</v>
      </c>
      <c r="Z252" t="str">
        <v xml:space="preserve">Caída enlace proveedor - Claro </v>
      </c>
      <c r="AA252" t="str">
        <v>Proveedor - Red/Infraestructura</v>
      </c>
      <c r="AB252" t="str">
        <v>SI</v>
      </c>
      <c r="AC252" t="str">
        <v>SI</v>
      </c>
      <c r="AD252" t="str">
        <v>SI</v>
      </c>
      <c r="AE252" t="str">
        <v>SI</v>
      </c>
      <c r="AF252" t="str">
        <v>EXTERNO</v>
      </c>
      <c r="AG252" t="str">
        <v>PROVEEDOR</v>
      </c>
      <c r="AH252" t="str">
        <v>Ajuste por parte del Proveedor</v>
      </c>
      <c r="AK252" t="str">
        <v>Culminado 100%</v>
      </c>
      <c r="AN252" t="str">
        <v>se restablece enlaces por parte del Proveedor</v>
      </c>
      <c r="AO252">
        <v>0.3333333333333333</v>
      </c>
      <c r="AP252">
        <v>0.875</v>
      </c>
    </row>
    <row r="253">
      <c r="A253">
        <v>1135681</v>
      </c>
      <c r="B253" t="str">
        <f>VLOOKUP(G253,DetalleTiendas!A$2:S$1777,3,FALSE)</f>
        <v>SUPERMERCADOS</v>
      </c>
      <c r="C253" t="str">
        <f>VLOOKUP(G253,DetalleTiendas!A$2:S$1777,4,FALSE)</f>
        <v>JUMBO</v>
      </c>
      <c r="D253" t="str">
        <f>VLOOKUP(G253,DetalleTiendas!A$2:S$1777,5,FALSE)</f>
        <v>BOGOTA</v>
      </c>
      <c r="E253" t="str">
        <v>Enlaces</v>
      </c>
      <c r="F253" t="str">
        <v>NO</v>
      </c>
      <c r="G253" t="str">
        <v>J044 CHIA</v>
      </c>
      <c r="I253" t="str">
        <v>Redes y Comunicaciones -Nivel 2 - COL</v>
      </c>
      <c r="J253" t="str">
        <v>Guillermo Gutierrez</v>
      </c>
      <c r="K253" t="str">
        <v>CERRADO</v>
      </c>
      <c r="L253" t="str">
        <v>CERRADO</v>
      </c>
      <c r="M253" t="str">
        <v>MEDIA</v>
      </c>
      <c r="N253">
        <v>45673</v>
      </c>
      <c r="O253">
        <v>0.6458333333333334</v>
      </c>
      <c r="P253" t="str">
        <f>TEXT(N253,"MMMM")</f>
        <v>enero</v>
      </c>
      <c r="Q253" t="str">
        <f>TEXT(N253,"aaaa")</f>
        <v>jueves</v>
      </c>
      <c r="R253">
        <v>45673</v>
      </c>
      <c r="S253">
        <v>0.65625</v>
      </c>
      <c r="T253">
        <v>0.6805555555555556</v>
      </c>
      <c r="U253">
        <f>((R253+T253) - (N253+O253))*24*60</f>
        <v>49.99999999534339</v>
      </c>
      <c r="V253" t="str">
        <f>SINGLE(IF(N253 * O253 * R253 * T253 * AO253 * AP253 = 0, "", LET(_xlpm.inicio, N253 + O253, _xlpm.fin, R253 + T253, _xlpm.dias, REDUCE(0, SEQUENCE(1 + INT(SINGLE(_xlpm.fin) - SINGLE(_xlpm.inicio)), 1, 0, 1), LAMBDA(_xlpm.acum,_xlpm.d, LET(_xlpm.dia, TRUNC(SINGLE(_xlpm.inicio)) + SINGLE(_xlpm.d), _xlpm.horaIni, IF(SINGLE(_xlpm.d) = 0, MAX(_xlpm.inicio, SINGLE(_xlpm.dia) + AO253), SINGLE(_xlpm.dia) + AO253), _xlpm.horaFin, IF(SINGLE(_xlpm.d) = INT(SINGLE(_xlpm.fin) - SINGLE(_xlpm.inicio)), MIN(_xlpm.fin, SINGLE(_xlpm.dia) + AP253), SINGLE(_xlpm.dia) + AP253), _xlpm.tiempo, MAX(0, SINGLE(_xlpm.horaFin) - SINGLE(_xlpm.horaIni)), SINGLE(_xlpm.acum) + SINGLE(_xlpm.tiempo)))), TEXT(SINGLE(_xlpm.dias), "h:mm"))))</f>
        <v>0:50</v>
      </c>
      <c r="W253" t="str">
        <f>TEXT((N253+S253) - (N253+O253), "h:mm")</f>
        <v>0:15</v>
      </c>
      <c r="X253" t="str">
        <v>CAIDA ENLACES</v>
      </c>
      <c r="Y253" t="str">
        <v>Red / Enlace / Proveedor</v>
      </c>
      <c r="Z253" t="str">
        <v xml:space="preserve">Caída enlace proveedor - Claro </v>
      </c>
      <c r="AA253" t="str">
        <v>Proveedor - Red/Infraestructura</v>
      </c>
      <c r="AB253" t="str">
        <v>SI</v>
      </c>
      <c r="AC253" t="str">
        <v>SI</v>
      </c>
      <c r="AD253" t="str">
        <v>SI</v>
      </c>
      <c r="AE253" t="str">
        <v>SI</v>
      </c>
      <c r="AF253" t="str">
        <v>EXTERNO</v>
      </c>
      <c r="AG253" t="str">
        <v>PROVEEDOR</v>
      </c>
      <c r="AH253" t="str">
        <v>Ajuste por parte del Proveedor</v>
      </c>
      <c r="AK253" t="str">
        <v>Culminado 100%</v>
      </c>
      <c r="AN253" t="str">
        <v>se restablece enlaces por parte del Proveedor</v>
      </c>
      <c r="AO253">
        <v>0.3333333333333333</v>
      </c>
      <c r="AP253">
        <v>0.875</v>
      </c>
    </row>
    <row r="254">
      <c r="A254">
        <v>1137493</v>
      </c>
      <c r="B254" t="str">
        <f>VLOOKUP(G254,DetalleTiendas!A$2:S$1777,3,FALSE)</f>
        <v>SUPERMERCADOS</v>
      </c>
      <c r="C254" t="str">
        <f>VLOOKUP(G254,DetalleTiendas!A$2:S$1777,4,FALSE)</f>
        <v>EDS JUMBO</v>
      </c>
      <c r="D254" t="str">
        <f>VLOOKUP(G254,DetalleTiendas!A$2:S$1777,5,FALSE)</f>
        <v>BOGOTA</v>
      </c>
      <c r="E254" t="str">
        <v>Enlaces</v>
      </c>
      <c r="F254" t="str">
        <v>NO</v>
      </c>
      <c r="G254" t="str">
        <v>Z101 TINTALITO</v>
      </c>
      <c r="I254" t="str">
        <v>Redes y Comunicaciones -Nivel 2 - COL</v>
      </c>
      <c r="J254" t="str">
        <v>Guillermo Gutierrez</v>
      </c>
      <c r="K254" t="str">
        <v>CERRADO</v>
      </c>
      <c r="L254" t="str">
        <v>CERRADO</v>
      </c>
      <c r="M254" t="str">
        <v>MEDIA</v>
      </c>
      <c r="N254">
        <v>45674</v>
      </c>
      <c r="O254">
        <v>0.3333333333333333</v>
      </c>
      <c r="P254" t="str">
        <f>TEXT(N254,"MMMM")</f>
        <v>enero</v>
      </c>
      <c r="Q254" t="str">
        <f>TEXT(N254,"aaaa")</f>
        <v>viernes</v>
      </c>
      <c r="R254">
        <v>45674</v>
      </c>
      <c r="S254">
        <v>0.5625</v>
      </c>
      <c r="T254">
        <v>0.8125</v>
      </c>
      <c r="U254">
        <f>((R254+T254) - (N254+O254))*24*60</f>
        <v>689.9999999965075</v>
      </c>
      <c r="V254" t="str">
        <f>SINGLE(IF(N254 * O254 * R254 * T254 * AO254 * AP254 = 0, "", LET(_xlpm.inicio, N254 + O254, _xlpm.fin, R254 + T254, _xlpm.dias, REDUCE(0, SEQUENCE(1 + INT(SINGLE(_xlpm.fin) - SINGLE(_xlpm.inicio)), 1, 0, 1), LAMBDA(_xlpm.acum,_xlpm.d, LET(_xlpm.dia, TRUNC(SINGLE(_xlpm.inicio)) + SINGLE(_xlpm.d), _xlpm.horaIni, IF(SINGLE(_xlpm.d) = 0, MAX(_xlpm.inicio, SINGLE(_xlpm.dia) + AO254), SINGLE(_xlpm.dia) + AO254), _xlpm.horaFin, IF(SINGLE(_xlpm.d) = INT(SINGLE(_xlpm.fin) - SINGLE(_xlpm.inicio)), MIN(_xlpm.fin, SINGLE(_xlpm.dia) + AP254), SINGLE(_xlpm.dia) + AP254), _xlpm.tiempo, MAX(0, SINGLE(_xlpm.horaFin) - SINGLE(_xlpm.horaIni)), SINGLE(_xlpm.acum) + SINGLE(_xlpm.tiempo)))), TEXT(SINGLE(_xlpm.dias), "h:mm"))))</f>
        <v>11:30</v>
      </c>
      <c r="W254" t="str">
        <f>TEXT((N254+S254) - (N254+O254), "h:mm")</f>
        <v>5:30</v>
      </c>
      <c r="X254" t="str">
        <v>CAIDA ENLACES</v>
      </c>
      <c r="Y254" t="str">
        <v>Red / Enlace / Proveedor</v>
      </c>
      <c r="Z254" t="str">
        <v>Corte de Fibra Proveedor - Cirion</v>
      </c>
      <c r="AA254" t="str">
        <v>Proveedor - Red/Infraestructura</v>
      </c>
      <c r="AB254" t="str">
        <v>NO</v>
      </c>
      <c r="AC254" t="str">
        <v>NO</v>
      </c>
      <c r="AD254" t="str">
        <v>NO</v>
      </c>
      <c r="AE254" t="str">
        <v>NO</v>
      </c>
      <c r="AF254" t="str">
        <v>EXTERNO</v>
      </c>
      <c r="AG254" t="str">
        <v>PROVEEDOR</v>
      </c>
      <c r="AH254" t="str">
        <v>Ajuste por parte del Proveedor</v>
      </c>
      <c r="AK254" t="str">
        <v>Culminado 100%</v>
      </c>
      <c r="AN254" t="str">
        <v>se restablece enlaces por parte del Proveedor</v>
      </c>
      <c r="AO254">
        <v>0.3333333333333333</v>
      </c>
      <c r="AP254">
        <v>0.875</v>
      </c>
    </row>
    <row r="255">
      <c r="A255">
        <v>1140959</v>
      </c>
      <c r="B255" t="str">
        <f>VLOOKUP(G255,DetalleTiendas!A$2:S$1777,3,FALSE)</f>
        <v>SUPERMERCADOS</v>
      </c>
      <c r="C255" t="str">
        <f>VLOOKUP(G255,DetalleTiendas!A$2:S$1777,4,FALSE)</f>
        <v>JUMBO</v>
      </c>
      <c r="D255" t="str">
        <f>VLOOKUP(G255,DetalleTiendas!A$2:S$1777,5,FALSE)</f>
        <v>CENTRO</v>
      </c>
      <c r="E255" t="str">
        <v>Enlaces</v>
      </c>
      <c r="F255" t="str">
        <v>NO</v>
      </c>
      <c r="G255" t="str">
        <v>J027 RIONEGRO</v>
      </c>
      <c r="I255" t="str">
        <v>Redes y Comunicaciones -Nivel 2 - COL</v>
      </c>
      <c r="J255" t="str">
        <v>Guillermo Gutierrez</v>
      </c>
      <c r="K255" t="str">
        <v>CERRADO</v>
      </c>
      <c r="L255" t="str">
        <v>CERRADO</v>
      </c>
      <c r="M255" t="str">
        <v>MEDIA</v>
      </c>
      <c r="N255">
        <v>45675</v>
      </c>
      <c r="O255">
        <v>0.39166666666666666</v>
      </c>
      <c r="P255" t="str">
        <f>TEXT(N255,"MMMM")</f>
        <v>enero</v>
      </c>
      <c r="Q255" t="str">
        <f>TEXT(N255,"aaaa")</f>
        <v>sábado</v>
      </c>
      <c r="R255">
        <v>45675</v>
      </c>
      <c r="S255">
        <v>0.4236111111111111</v>
      </c>
      <c r="T255">
        <v>0.4076388888888889</v>
      </c>
      <c r="U255">
        <f>((R255+T255) - (N255+O255))*24*60</f>
        <v>22.999999991152436</v>
      </c>
      <c r="V255" t="str">
        <f>SINGLE(IF(N255 * O255 * R255 * T255 * AO255 * AP255 = 0, "", LET(_xlpm.inicio, N255 + O255, _xlpm.fin, R255 + T255, _xlpm.dias, REDUCE(0, SEQUENCE(1 + INT(SINGLE(_xlpm.fin) - SINGLE(_xlpm.inicio)), 1, 0, 1), LAMBDA(_xlpm.acum,_xlpm.d, LET(_xlpm.dia, TRUNC(SINGLE(_xlpm.inicio)) + SINGLE(_xlpm.d), _xlpm.horaIni, IF(SINGLE(_xlpm.d) = 0, MAX(_xlpm.inicio, SINGLE(_xlpm.dia) + AO255), SINGLE(_xlpm.dia) + AO255), _xlpm.horaFin, IF(SINGLE(_xlpm.d) = INT(SINGLE(_xlpm.fin) - SINGLE(_xlpm.inicio)), MIN(_xlpm.fin, SINGLE(_xlpm.dia) + AP255), SINGLE(_xlpm.dia) + AP255), _xlpm.tiempo, MAX(0, SINGLE(_xlpm.horaFin) - SINGLE(_xlpm.horaIni)), SINGLE(_xlpm.acum) + SINGLE(_xlpm.tiempo)))), TEXT(SINGLE(_xlpm.dias), "h:mm"))))</f>
        <v>0:23</v>
      </c>
      <c r="W255" t="str">
        <f>TEXT((N255+S255) - (N255+O255), "h:mm")</f>
        <v>0:46</v>
      </c>
      <c r="X255" t="str">
        <v>CAIDA ENLACES</v>
      </c>
      <c r="Y255" t="str">
        <v>Red / Enlace / Proveedor</v>
      </c>
      <c r="Z255" t="str">
        <v>Bloqueo de los Equipo Core</v>
      </c>
      <c r="AA255" t="str">
        <v>Proveedor - Red/Infraestructura</v>
      </c>
      <c r="AB255" t="str">
        <v>SI</v>
      </c>
      <c r="AC255" t="str">
        <v>SI</v>
      </c>
      <c r="AD255" t="str">
        <v>SI</v>
      </c>
      <c r="AE255" t="str">
        <v>SI</v>
      </c>
      <c r="AF255" t="str">
        <v>EXTERNO</v>
      </c>
      <c r="AG255" t="str">
        <v>PROVEEDOR</v>
      </c>
      <c r="AH255" t="str">
        <v>reinicio equipos</v>
      </c>
      <c r="AK255" t="str">
        <v>Culminado 100%</v>
      </c>
      <c r="AN255" t="str">
        <v>se reinician los puertos de la fibra desde los core de la tienda</v>
      </c>
      <c r="AO255">
        <v>0.3333333333333333</v>
      </c>
      <c r="AP255">
        <v>0.875</v>
      </c>
    </row>
    <row r="256">
      <c r="A256">
        <v>1140954</v>
      </c>
      <c r="B256" t="str">
        <f>VLOOKUP(G256,DetalleTiendas!A$2:S$1777,3,FALSE)</f>
        <v>SUPERMERCADOS</v>
      </c>
      <c r="C256" t="str">
        <f>VLOOKUP(G256,DetalleTiendas!A$2:S$1777,4,FALSE)</f>
        <v>JUMBO</v>
      </c>
      <c r="D256" t="str">
        <f>VLOOKUP(G256,DetalleTiendas!A$2:S$1777,5,FALSE)</f>
        <v>BOGOTA</v>
      </c>
      <c r="E256" t="str">
        <v>Enlaces</v>
      </c>
      <c r="F256" t="str">
        <v>NO</v>
      </c>
      <c r="G256" t="str">
        <v>J249 ALTOS DEL COUNTRY</v>
      </c>
      <c r="I256" t="str">
        <v>Redes y Comunicaciones -Nivel 2 - COL</v>
      </c>
      <c r="J256" t="str">
        <v>Guillermo Gutierrez</v>
      </c>
      <c r="K256" t="str">
        <v>CERRADO</v>
      </c>
      <c r="L256" t="str">
        <v>CERRADO</v>
      </c>
      <c r="M256" t="str">
        <v>MEDIA</v>
      </c>
      <c r="N256">
        <v>45676</v>
      </c>
      <c r="O256">
        <v>0.6909722222222222</v>
      </c>
      <c r="P256" t="str">
        <f>TEXT(N256,"MMMM")</f>
        <v>enero</v>
      </c>
      <c r="Q256" t="str">
        <f>TEXT(N256,"aaaa")</f>
        <v>domingo</v>
      </c>
      <c r="R256">
        <v>45676</v>
      </c>
      <c r="S256">
        <v>0.7020833333333333</v>
      </c>
      <c r="T256">
        <v>0.7152777777777778</v>
      </c>
      <c r="U256">
        <f>((R256+T256) - (N256+O256))*24*60</f>
        <v>35.000000009313226</v>
      </c>
      <c r="V256" t="str">
        <f>SINGLE(IF(N256 * O256 * R256 * T256 * AO256 * AP256 = 0, "", LET(_xlpm.inicio, N256 + O256, _xlpm.fin, R256 + T256, _xlpm.dias, REDUCE(0, SEQUENCE(1 + INT(SINGLE(_xlpm.fin) - SINGLE(_xlpm.inicio)), 1, 0, 1), LAMBDA(_xlpm.acum,_xlpm.d, LET(_xlpm.dia, TRUNC(SINGLE(_xlpm.inicio)) + SINGLE(_xlpm.d), _xlpm.horaIni, IF(SINGLE(_xlpm.d) = 0, MAX(_xlpm.inicio, SINGLE(_xlpm.dia) + AO256), SINGLE(_xlpm.dia) + AO256), _xlpm.horaFin, IF(SINGLE(_xlpm.d) = INT(SINGLE(_xlpm.fin) - SINGLE(_xlpm.inicio)), MIN(_xlpm.fin, SINGLE(_xlpm.dia) + AP256), SINGLE(_xlpm.dia) + AP256), _xlpm.tiempo, MAX(0, SINGLE(_xlpm.horaFin) - SINGLE(_xlpm.horaIni)), SINGLE(_xlpm.acum) + SINGLE(_xlpm.tiempo)))), TEXT(SINGLE(_xlpm.dias), "h:mm"))))</f>
        <v>0:35</v>
      </c>
      <c r="W256" t="str">
        <f>TEXT((N256+S256) - (N256+O256), "h:mm")</f>
        <v>0:16</v>
      </c>
      <c r="X256" t="str">
        <v>INTERMITENCIA EN LA RED</v>
      </c>
      <c r="Y256" t="str">
        <v>Red / Enlace / Proveedor</v>
      </c>
      <c r="Z256" t="str">
        <v>Falla Masiva de enlaces- Cirion y Claro</v>
      </c>
      <c r="AA256" t="str">
        <v>Proveedor - Red/Infraestructura</v>
      </c>
      <c r="AB256" t="str">
        <v>SI</v>
      </c>
      <c r="AC256" t="str">
        <v>SI</v>
      </c>
      <c r="AD256" t="str">
        <v>SI</v>
      </c>
      <c r="AE256" t="str">
        <v>SI</v>
      </c>
      <c r="AF256" t="str">
        <v>EXTERNO</v>
      </c>
      <c r="AG256" t="str">
        <v>PROVEEDOR</v>
      </c>
      <c r="AH256" t="str">
        <v>Ajuste por parte del Proveedor</v>
      </c>
      <c r="AK256" t="str">
        <v>Culminado 100%</v>
      </c>
      <c r="AN256" t="str">
        <v>Caida Masiva en el Nodo de la 100</v>
      </c>
      <c r="AO256">
        <v>0.3333333333333333</v>
      </c>
      <c r="AP256">
        <v>0.875</v>
      </c>
    </row>
    <row r="257">
      <c r="A257">
        <v>1140777</v>
      </c>
      <c r="B257" t="str">
        <f>VLOOKUP(G257,DetalleTiendas!A$2:S$1777,3,FALSE)</f>
        <v>MEJORAMIENTO DEL HOGAR</v>
      </c>
      <c r="C257" t="str">
        <f>VLOOKUP(G257,DetalleTiendas!A$2:S$1777,4,FALSE)</f>
        <v>EASY</v>
      </c>
      <c r="D257" t="str">
        <f>VLOOKUP(G257,DetalleTiendas!A$2:S$1777,5,FALSE)</f>
        <v>BOGOTA - EASY</v>
      </c>
      <c r="E257" t="str">
        <v>Ecommerce</v>
      </c>
      <c r="F257" t="str">
        <v>SI</v>
      </c>
      <c r="G257" t="str">
        <v>E800 OCCIDENTE</v>
      </c>
      <c r="I257" t="str">
        <v>Aplicaciones_POS_ARS_Colombia</v>
      </c>
      <c r="J257" t="str">
        <v>Luis Alejandro Medina</v>
      </c>
      <c r="K257" t="str">
        <v>CERRADO</v>
      </c>
      <c r="L257" t="str">
        <v>CERRADO</v>
      </c>
      <c r="M257" t="str">
        <v>MEDIA</v>
      </c>
      <c r="N257">
        <v>45677</v>
      </c>
      <c r="O257">
        <v>0.4166666666666667</v>
      </c>
      <c r="P257" t="str">
        <f>TEXT(N257,"MMMM")</f>
        <v>enero</v>
      </c>
      <c r="Q257" t="str">
        <f>TEXT(N257,"aaaa")</f>
        <v>lunes</v>
      </c>
      <c r="R257">
        <v>45677</v>
      </c>
      <c r="S257">
        <v>0.46875</v>
      </c>
      <c r="T257">
        <v>0.4791666666666667</v>
      </c>
      <c r="U257">
        <f>((R257+T257) - (N257+O257))*24*60</f>
        <v>90</v>
      </c>
      <c r="V257" t="str">
        <f>SINGLE(IF(N257 * O257 * R257 * T257 * AO257 * AP257 = 0, "", LET(_xlpm.inicio, N257 + O257, _xlpm.fin, R257 + T257, _xlpm.dias, REDUCE(0, SEQUENCE(1 + INT(SINGLE(_xlpm.fin) - SINGLE(_xlpm.inicio)), 1, 0, 1), LAMBDA(_xlpm.acum,_xlpm.d, LET(_xlpm.dia, TRUNC(SINGLE(_xlpm.inicio)) + SINGLE(_xlpm.d), _xlpm.horaIni, IF(SINGLE(_xlpm.d) = 0, MAX(_xlpm.inicio, SINGLE(_xlpm.dia) + AO257), SINGLE(_xlpm.dia) + AO257), _xlpm.horaFin, IF(SINGLE(_xlpm.d) = INT(SINGLE(_xlpm.fin) - SINGLE(_xlpm.inicio)), MIN(_xlpm.fin, SINGLE(_xlpm.dia) + AP257), SINGLE(_xlpm.dia) + AP257), _xlpm.tiempo, MAX(0, SINGLE(_xlpm.horaFin) - SINGLE(_xlpm.horaIni)), SINGLE(_xlpm.acum) + SINGLE(_xlpm.tiempo)))), TEXT(SINGLE(_xlpm.dias), "h:mm"))))</f>
        <v>1:30</v>
      </c>
      <c r="W257" t="str">
        <f>TEXT((N257+S257) - (N257+O257), "h:mm")</f>
        <v>1:15</v>
      </c>
      <c r="X257" t="str">
        <v>FALLA EN EL REGISTRO DE PEDIDOS</v>
      </c>
      <c r="Y257" t="str">
        <v>Servidores / Infraestructura</v>
      </c>
      <c r="Z257" t="str">
        <v>Falla llenado del File System</v>
      </c>
      <c r="AA257" t="str">
        <v>Parametrizacion en curso</v>
      </c>
      <c r="AB257" t="str">
        <v>NO</v>
      </c>
      <c r="AC257" t="str">
        <v>NO</v>
      </c>
      <c r="AD257" t="str">
        <v>NO</v>
      </c>
      <c r="AE257" t="str">
        <v>SI</v>
      </c>
      <c r="AF257" t="str">
        <v>INTERNO</v>
      </c>
      <c r="AG257" t="str">
        <v>SISTEMAS</v>
      </c>
      <c r="AH257" t="str">
        <v>Liberación de espacio en disco</v>
      </c>
      <c r="AK257" t="str">
        <v>Culminado 100%</v>
      </c>
      <c r="AN257" t="str">
        <v>Se realiza la depuracion Correspondiente</v>
      </c>
      <c r="AO257">
        <v>0.3333333333333333</v>
      </c>
      <c r="AP257">
        <v>0.875</v>
      </c>
    </row>
    <row r="258">
      <c r="A258">
        <v>1143632</v>
      </c>
      <c r="B258" t="str">
        <f>VLOOKUP(G258,DetalleTiendas!A$2:S$1777,3,FALSE)</f>
        <v>SUPERMERCADOS</v>
      </c>
      <c r="C258" t="str">
        <f>VLOOKUP(G258,DetalleTiendas!A$2:S$1777,4,FALSE)</f>
        <v>EDS JUMBO</v>
      </c>
      <c r="D258" t="str">
        <f>VLOOKUP(G258,DetalleTiendas!A$2:S$1777,5,FALSE)</f>
        <v>BOGOTA</v>
      </c>
      <c r="E258" t="str">
        <v>Enlaces</v>
      </c>
      <c r="F258" t="str">
        <v>NO</v>
      </c>
      <c r="G258" t="str">
        <v>Z101 TINTALITO</v>
      </c>
      <c r="I258" t="str">
        <v>Redes y Comunicaciones -Nivel 2 - COL</v>
      </c>
      <c r="J258" t="str">
        <v>Guillermo Gutierrez</v>
      </c>
      <c r="K258" t="str">
        <v>CERRADO</v>
      </c>
      <c r="L258" t="str">
        <v>CERRADO</v>
      </c>
      <c r="M258" t="str">
        <v>MEDIA</v>
      </c>
      <c r="N258">
        <v>45678</v>
      </c>
      <c r="O258">
        <v>0.5055555555555555</v>
      </c>
      <c r="P258" t="str">
        <f>TEXT(N258,"MMMM")</f>
        <v>enero</v>
      </c>
      <c r="Q258" t="str">
        <f>TEXT(N258,"aaaa")</f>
        <v>martes</v>
      </c>
      <c r="R258">
        <v>45679</v>
      </c>
      <c r="S258">
        <v>0.5076388888888889</v>
      </c>
      <c r="T258">
        <v>0.7326388888888888</v>
      </c>
      <c r="U258">
        <f>((R258+T258) - (N258+O258))*24*60</f>
        <v>1766.999999997206</v>
      </c>
      <c r="V258" t="str">
        <f>SINGLE(IF(N258 * O258 * R258 * T258 * AO258 * AP258 = 0, "", LET(_xlpm.inicio, N258 + O258, _xlpm.fin, R258 + T258, _xlpm.dias, REDUCE(0, SEQUENCE(1 + INT(SINGLE(_xlpm.fin) - SINGLE(_xlpm.inicio)), 1, 0, 1), LAMBDA(_xlpm.acum,_xlpm.d, LET(_xlpm.dia, TRUNC(SINGLE(_xlpm.inicio)) + SINGLE(_xlpm.d), _xlpm.horaIni, IF(SINGLE(_xlpm.d) = 0, MAX(_xlpm.inicio, SINGLE(_xlpm.dia) + AO258), SINGLE(_xlpm.dia) + AO258), _xlpm.horaFin, IF(SINGLE(_xlpm.d) = INT(SINGLE(_xlpm.fin) - SINGLE(_xlpm.inicio)), MIN(_xlpm.fin, SINGLE(_xlpm.dia) + AP258), SINGLE(_xlpm.dia) + AP258), _xlpm.tiempo, MAX(0, SINGLE(_xlpm.horaFin) - SINGLE(_xlpm.horaIni)), SINGLE(_xlpm.acum) + SINGLE(_xlpm.tiempo)))), TEXT(SINGLE(_xlpm.dias), "h:mm"))))</f>
        <v>18:27</v>
      </c>
      <c r="W258" t="str">
        <f>TEXT((N258+S258) - (N258+O258), "h:mm")</f>
        <v>0:03</v>
      </c>
      <c r="X258" t="str">
        <v>CAIDA ENLACES</v>
      </c>
      <c r="Y258" t="str">
        <v>Red / Enlace / Proveedor</v>
      </c>
      <c r="Z258" t="str">
        <v>Falla Masiva de enlace- Cirion</v>
      </c>
      <c r="AA258" t="str">
        <v>Proveedor - Red/Infraestructura</v>
      </c>
      <c r="AB258" t="str">
        <v>SI</v>
      </c>
      <c r="AC258" t="str">
        <v>NO</v>
      </c>
      <c r="AD258" t="str">
        <v>NO</v>
      </c>
      <c r="AE258" t="str">
        <v>NO</v>
      </c>
      <c r="AF258" t="str">
        <v>EXTERNO</v>
      </c>
      <c r="AG258" t="str">
        <v>PROVEEDOR</v>
      </c>
      <c r="AH258" t="str">
        <v>Ajuste por parte del Proveedor</v>
      </c>
      <c r="AK258" t="str">
        <v>Culminado 100%</v>
      </c>
      <c r="AN258" t="str">
        <v>falla masiva por corte de fibra</v>
      </c>
      <c r="AO258">
        <v>0.3333333333333333</v>
      </c>
      <c r="AP258">
        <v>0.875</v>
      </c>
    </row>
    <row r="259">
      <c r="A259">
        <v>1143785</v>
      </c>
      <c r="B259" t="str">
        <f>VLOOKUP(G259,DetalleTiendas!A$2:S$1777,3,FALSE)</f>
        <v>SUPERMERCADOS</v>
      </c>
      <c r="C259" t="str">
        <f>VLOOKUP(G259,DetalleTiendas!A$2:S$1777,4,FALSE)</f>
        <v>EDS JUMBO</v>
      </c>
      <c r="D259" t="str">
        <f>VLOOKUP(G259,DetalleTiendas!A$2:S$1777,5,FALSE)</f>
        <v>BOGOTA</v>
      </c>
      <c r="E259" t="str">
        <v>Enlaces</v>
      </c>
      <c r="F259" t="str">
        <v>NO</v>
      </c>
      <c r="G259" t="str">
        <v>Z161 CALLE 190</v>
      </c>
      <c r="I259" t="str">
        <v>Redes y Comunicaciones -Nivel 2 - COL</v>
      </c>
      <c r="J259" t="str">
        <v>Guillermo Gutierrez</v>
      </c>
      <c r="K259" t="str">
        <v>CERRADO</v>
      </c>
      <c r="L259" t="str">
        <v>CERRADO</v>
      </c>
      <c r="M259" t="str">
        <v>MEDIA</v>
      </c>
      <c r="N259">
        <v>45678</v>
      </c>
      <c r="O259">
        <v>0.6041666666666666</v>
      </c>
      <c r="P259" t="str">
        <f>TEXT(N259,"MMMM")</f>
        <v>enero</v>
      </c>
      <c r="Q259" t="str">
        <f>TEXT(N259,"aaaa")</f>
        <v>martes</v>
      </c>
      <c r="R259">
        <v>45678</v>
      </c>
      <c r="S259">
        <v>0.7152777777777778</v>
      </c>
      <c r="T259">
        <v>0.8680555555555556</v>
      </c>
      <c r="U259">
        <f>((R259+T259) - (N259+O259))*24*60</f>
        <v>380.0000000023283</v>
      </c>
      <c r="V259" t="str">
        <f>SINGLE(IF(N259 * O259 * R259 * T259 * AO259 * AP259 = 0, "", LET(_xlpm.inicio, N259 + O259, _xlpm.fin, R259 + T259, _xlpm.dias, REDUCE(0, SEQUENCE(1 + INT(SINGLE(_xlpm.fin) - SINGLE(_xlpm.inicio)), 1, 0, 1), LAMBDA(_xlpm.acum,_xlpm.d, LET(_xlpm.dia, TRUNC(SINGLE(_xlpm.inicio)) + SINGLE(_xlpm.d), _xlpm.horaIni, IF(SINGLE(_xlpm.d) = 0, MAX(_xlpm.inicio, SINGLE(_xlpm.dia) + AO259), SINGLE(_xlpm.dia) + AO259), _xlpm.horaFin, IF(SINGLE(_xlpm.d) = INT(SINGLE(_xlpm.fin) - SINGLE(_xlpm.inicio)), MIN(_xlpm.fin, SINGLE(_xlpm.dia) + AP259), SINGLE(_xlpm.dia) + AP259), _xlpm.tiempo, MAX(0, SINGLE(_xlpm.horaFin) - SINGLE(_xlpm.horaIni)), SINGLE(_xlpm.acum) + SINGLE(_xlpm.tiempo)))), TEXT(SINGLE(_xlpm.dias), "h:mm"))))</f>
        <v>6:20</v>
      </c>
      <c r="W259" t="str">
        <f>TEXT((N259+S259) - (N259+O259), "h:mm")</f>
        <v>2:40</v>
      </c>
      <c r="X259" t="str">
        <v>CAIDA ENLACES</v>
      </c>
      <c r="Y259" t="str">
        <v>Red / Enlace / Proveedor</v>
      </c>
      <c r="Z259" t="str">
        <v>Corte de Fibra Proveedor - Cirion</v>
      </c>
      <c r="AA259" t="str">
        <v>Proveedor - Red/Infraestructura</v>
      </c>
      <c r="AB259" t="str">
        <v>NO</v>
      </c>
      <c r="AC259" t="str">
        <v>NO</v>
      </c>
      <c r="AD259" t="str">
        <v>NO</v>
      </c>
      <c r="AE259" t="str">
        <v>NO</v>
      </c>
      <c r="AF259" t="str">
        <v>EXTERNO</v>
      </c>
      <c r="AG259" t="str">
        <v>PROVEEDOR</v>
      </c>
      <c r="AH259" t="str">
        <v>Ajuste por parte del Proveedor</v>
      </c>
      <c r="AK259" t="str">
        <v>Culminado 100%</v>
      </c>
      <c r="AN259" t="str">
        <v>se restablece enlaces por parte del Proveedor</v>
      </c>
      <c r="AO259">
        <v>0.3333333333333333</v>
      </c>
      <c r="AP259">
        <v>0.875</v>
      </c>
    </row>
    <row r="260">
      <c r="A260">
        <v>1147019</v>
      </c>
      <c r="B260" t="str">
        <f>VLOOKUP(G260,DetalleTiendas!A$2:S$1777,3,FALSE)</f>
        <v>SUPERMERCADOS</v>
      </c>
      <c r="C260" t="str">
        <f>VLOOKUP(G260,DetalleTiendas!A$2:S$1777,4,FALSE)</f>
        <v>JUMBO</v>
      </c>
      <c r="D260" t="str">
        <f>VLOOKUP(G260,DetalleTiendas!A$2:S$1777,5,FALSE)</f>
        <v>BOGOTA</v>
      </c>
      <c r="E260" t="str">
        <v>Enlaces</v>
      </c>
      <c r="F260" t="str">
        <v>NO</v>
      </c>
      <c r="G260" t="str">
        <v>J044 CHIA</v>
      </c>
      <c r="I260" t="str">
        <v>Redes y Comunicaciones -Nivel 2 - COL</v>
      </c>
      <c r="J260" t="str">
        <v>Guillermo Gutierrez</v>
      </c>
      <c r="K260" t="str">
        <v>CERRADO</v>
      </c>
      <c r="L260" t="str">
        <v>CERRADO</v>
      </c>
      <c r="M260" t="str">
        <v>MEDIA</v>
      </c>
      <c r="N260">
        <v>45679</v>
      </c>
      <c r="O260">
        <v>0.4166666666666667</v>
      </c>
      <c r="P260" t="str">
        <f>TEXT(N260,"MMMM")</f>
        <v>enero</v>
      </c>
      <c r="Q260" t="str">
        <f>TEXT(N260,"aaaa")</f>
        <v>miércoles</v>
      </c>
      <c r="R260">
        <v>45679</v>
      </c>
      <c r="S260">
        <v>0.5354166666666667</v>
      </c>
      <c r="T260">
        <v>0.5465277777777777</v>
      </c>
      <c r="U260">
        <f>((R260+T260) - (N260+O260))*24*60</f>
        <v>187.00000000186265</v>
      </c>
      <c r="V260" t="str">
        <f>SINGLE(IF(N260 * O260 * R260 * T260 * AO260 * AP260 = 0, "", LET(_xlpm.inicio, N260 + O260, _xlpm.fin, R260 + T260, _xlpm.dias, REDUCE(0, SEQUENCE(1 + INT(SINGLE(_xlpm.fin) - SINGLE(_xlpm.inicio)), 1, 0, 1), LAMBDA(_xlpm.acum,_xlpm.d, LET(_xlpm.dia, TRUNC(SINGLE(_xlpm.inicio)) + SINGLE(_xlpm.d), _xlpm.horaIni, IF(SINGLE(_xlpm.d) = 0, MAX(_xlpm.inicio, SINGLE(_xlpm.dia) + AO260), SINGLE(_xlpm.dia) + AO260), _xlpm.horaFin, IF(SINGLE(_xlpm.d) = INT(SINGLE(_xlpm.fin) - SINGLE(_xlpm.inicio)), MIN(_xlpm.fin, SINGLE(_xlpm.dia) + AP260), SINGLE(_xlpm.dia) + AP260), _xlpm.tiempo, MAX(0, SINGLE(_xlpm.horaFin) - SINGLE(_xlpm.horaIni)), SINGLE(_xlpm.acum) + SINGLE(_xlpm.tiempo)))), TEXT(SINGLE(_xlpm.dias), "h:mm"))))</f>
        <v>3:07</v>
      </c>
      <c r="W260" t="str">
        <f>TEXT((N260+S260) - (N260+O260), "h:mm")</f>
        <v>2:51</v>
      </c>
      <c r="X260" t="str">
        <v>CAIDA ENLACES</v>
      </c>
      <c r="Y260" t="str">
        <v>Red / Enlace / Proveedor</v>
      </c>
      <c r="Z260" t="str">
        <v xml:space="preserve">Caída enlace proveedor - Claro </v>
      </c>
      <c r="AA260" t="str">
        <v>Proveedor - Red/Infraestructura</v>
      </c>
      <c r="AB260" t="str">
        <v>SI</v>
      </c>
      <c r="AC260" t="str">
        <v>SI</v>
      </c>
      <c r="AD260" t="str">
        <v>SI</v>
      </c>
      <c r="AE260" t="str">
        <v>SI</v>
      </c>
      <c r="AF260" t="str">
        <v>EXTERNO</v>
      </c>
      <c r="AG260" t="str">
        <v>PROVEEDOR</v>
      </c>
      <c r="AH260" t="str">
        <v>Ajuste por parte del Proveedor</v>
      </c>
      <c r="AK260" t="str">
        <v>Culminado 100%</v>
      </c>
      <c r="AN260" t="str">
        <v>se restablece enlaces por parte del Proveedor</v>
      </c>
      <c r="AO260">
        <v>0.3333333333333333</v>
      </c>
      <c r="AP260">
        <v>0.875</v>
      </c>
    </row>
    <row r="261">
      <c r="A261">
        <v>1147032</v>
      </c>
      <c r="B261" t="str">
        <f>VLOOKUP(G261,DetalleTiendas!A$2:S$1777,3,FALSE)</f>
        <v>SUPERMERCADOS</v>
      </c>
      <c r="C261" t="str">
        <f>VLOOKUP(G261,DetalleTiendas!A$2:S$1777,4,FALSE)</f>
        <v>METRO</v>
      </c>
      <c r="D261" t="str">
        <f>VLOOKUP(G261,DetalleTiendas!A$2:S$1777,5,FALSE)</f>
        <v>BOGOTA</v>
      </c>
      <c r="E261" t="str">
        <v>Enlaces</v>
      </c>
      <c r="F261" t="str">
        <v>NO</v>
      </c>
      <c r="G261" t="str">
        <v>M077 ZIPAQUIRA</v>
      </c>
      <c r="I261" t="str">
        <v>Redes y Comunicaciones -Nivel 2 - COL</v>
      </c>
      <c r="J261" t="str">
        <v>Guillermo Gutierrez</v>
      </c>
      <c r="K261" t="str">
        <v>CERRADO</v>
      </c>
      <c r="L261" t="str">
        <v>CERRADO</v>
      </c>
      <c r="M261" t="str">
        <v>MEDIA</v>
      </c>
      <c r="N261">
        <v>45679</v>
      </c>
      <c r="O261">
        <v>0.5</v>
      </c>
      <c r="P261" t="str">
        <f>TEXT(N261,"MMMM")</f>
        <v>enero</v>
      </c>
      <c r="Q261" t="str">
        <f>TEXT(N261,"aaaa")</f>
        <v>miércoles</v>
      </c>
      <c r="R261">
        <v>45679</v>
      </c>
      <c r="S261">
        <v>0.5104166666666666</v>
      </c>
      <c r="T261">
        <v>0.625</v>
      </c>
      <c r="U261">
        <f>((R261+T261) - (N261+O261))*24*60</f>
        <v>180</v>
      </c>
      <c r="V261" t="str">
        <f>SINGLE(IF(N261 * O261 * R261 * T261 * AO261 * AP261 = 0, "", LET(_xlpm.inicio, N261 + O261, _xlpm.fin, R261 + T261, _xlpm.dias, REDUCE(0, SEQUENCE(1 + INT(SINGLE(_xlpm.fin) - SINGLE(_xlpm.inicio)), 1, 0, 1), LAMBDA(_xlpm.acum,_xlpm.d, LET(_xlpm.dia, TRUNC(SINGLE(_xlpm.inicio)) + SINGLE(_xlpm.d), _xlpm.horaIni, IF(SINGLE(_xlpm.d) = 0, MAX(_xlpm.inicio, SINGLE(_xlpm.dia) + AO261), SINGLE(_xlpm.dia) + AO261), _xlpm.horaFin, IF(SINGLE(_xlpm.d) = INT(SINGLE(_xlpm.fin) - SINGLE(_xlpm.inicio)), MIN(_xlpm.fin, SINGLE(_xlpm.dia) + AP261), SINGLE(_xlpm.dia) + AP261), _xlpm.tiempo, MAX(0, SINGLE(_xlpm.horaFin) - SINGLE(_xlpm.horaIni)), SINGLE(_xlpm.acum) + SINGLE(_xlpm.tiempo)))), TEXT(SINGLE(_xlpm.dias), "h:mm"))))</f>
        <v>3:00</v>
      </c>
      <c r="W261" t="str">
        <f>TEXT((N261+S261) - (N261+O261), "h:mm")</f>
        <v>0:15</v>
      </c>
      <c r="X261" t="str">
        <v>CAIDA ENLACES</v>
      </c>
      <c r="Y261" t="str">
        <v>Red / Enlace / Proveedor</v>
      </c>
      <c r="Z261" t="str">
        <v xml:space="preserve">Caída enlace proveedor - Claro </v>
      </c>
      <c r="AA261" t="str">
        <v>Proveedor - Red/Infraestructura</v>
      </c>
      <c r="AB261" t="str">
        <v>SI</v>
      </c>
      <c r="AC261" t="str">
        <v>SI</v>
      </c>
      <c r="AD261" t="str">
        <v>SI</v>
      </c>
      <c r="AE261" t="str">
        <v>SI</v>
      </c>
      <c r="AF261" t="str">
        <v>EXTERNO</v>
      </c>
      <c r="AG261" t="str">
        <v>PROVEEDOR</v>
      </c>
      <c r="AH261" t="str">
        <v>Ajuste por parte del Proveedor</v>
      </c>
      <c r="AK261" t="str">
        <v>Culminado 100%</v>
      </c>
      <c r="AN261" t="str">
        <v>se restablece enlaces por parte del Proveedor</v>
      </c>
      <c r="AO261">
        <v>0.3333333333333333</v>
      </c>
      <c r="AP261">
        <v>0.875</v>
      </c>
    </row>
    <row r="262">
      <c r="A262">
        <v>1147615</v>
      </c>
      <c r="B262" t="str">
        <f>VLOOKUP(G262,DetalleTiendas!A$2:S$1777,3,FALSE)</f>
        <v>SUPERMERCADOS</v>
      </c>
      <c r="C262" t="str">
        <f>VLOOKUP(G262,DetalleTiendas!A$2:S$1777,4,FALSE)</f>
        <v>JUMBO</v>
      </c>
      <c r="D262" t="str">
        <f>VLOOKUP(G262,DetalleTiendas!A$2:S$1777,5,FALSE)</f>
        <v>BOGOTA</v>
      </c>
      <c r="E262" t="str">
        <v>Enlaces</v>
      </c>
      <c r="F262" t="str">
        <v>NO</v>
      </c>
      <c r="G262" t="str">
        <v>J249 ALTOS DEL COUNTRY</v>
      </c>
      <c r="I262" t="str">
        <v>Redes y Comunicaciones -Nivel 2 - COL</v>
      </c>
      <c r="J262" t="str">
        <v>Guillermo Gutierrez</v>
      </c>
      <c r="K262" t="str">
        <v>CERRADO</v>
      </c>
      <c r="L262" t="str">
        <v>CERRADO</v>
      </c>
      <c r="M262" t="str">
        <v>MEDIA</v>
      </c>
      <c r="N262">
        <v>45680</v>
      </c>
      <c r="O262">
        <v>0.5416666666666666</v>
      </c>
      <c r="P262" t="str">
        <f>TEXT(N262,"MMMM")</f>
        <v>enero</v>
      </c>
      <c r="Q262" t="str">
        <f>TEXT(N262,"aaaa")</f>
        <v>jueves</v>
      </c>
      <c r="R262">
        <v>45680</v>
      </c>
      <c r="S262">
        <v>0.6194444444444445</v>
      </c>
      <c r="T262">
        <v>0.6458333333333334</v>
      </c>
      <c r="U262">
        <f>((R262+T262) - (N262+O262))*24*60</f>
        <v>150.00000000698492</v>
      </c>
      <c r="V262" t="str">
        <f>SINGLE(IF(N262 * O262 * R262 * T262 * AO262 * AP262 = 0, "", LET(_xlpm.inicio, N262 + O262, _xlpm.fin, R262 + T262, _xlpm.dias, REDUCE(0, SEQUENCE(1 + INT(SINGLE(_xlpm.fin) - SINGLE(_xlpm.inicio)), 1, 0, 1), LAMBDA(_xlpm.acum,_xlpm.d, LET(_xlpm.dia, TRUNC(SINGLE(_xlpm.inicio)) + SINGLE(_xlpm.d), _xlpm.horaIni, IF(SINGLE(_xlpm.d) = 0, MAX(_xlpm.inicio, SINGLE(_xlpm.dia) + AO262), SINGLE(_xlpm.dia) + AO262), _xlpm.horaFin, IF(SINGLE(_xlpm.d) = INT(SINGLE(_xlpm.fin) - SINGLE(_xlpm.inicio)), MIN(_xlpm.fin, SINGLE(_xlpm.dia) + AP262), SINGLE(_xlpm.dia) + AP262), _xlpm.tiempo, MAX(0, SINGLE(_xlpm.horaFin) - SINGLE(_xlpm.horaIni)), SINGLE(_xlpm.acum) + SINGLE(_xlpm.tiempo)))), TEXT(SINGLE(_xlpm.dias), "h:mm"))))</f>
        <v>2:30</v>
      </c>
      <c r="W262" t="str">
        <f>TEXT((N262+S262) - (N262+O262), "h:mm")</f>
        <v>1:52</v>
      </c>
      <c r="X262" t="str">
        <v>CAIDA ENLACES</v>
      </c>
      <c r="Y262" t="str">
        <v>Red / Enlace / Proveedor</v>
      </c>
      <c r="Z262" t="str">
        <v>Intermitencia proveedor ETB</v>
      </c>
      <c r="AA262" t="str">
        <v>Proveedor - Red/Infraestructura</v>
      </c>
      <c r="AB262" t="str">
        <v>NO</v>
      </c>
      <c r="AC262" t="str">
        <v>NO</v>
      </c>
      <c r="AD262" t="str">
        <v>NO</v>
      </c>
      <c r="AE262" t="str">
        <v>NO</v>
      </c>
      <c r="AF262" t="str">
        <v>EXTERNO</v>
      </c>
      <c r="AG262" t="str">
        <v>PROVEEDOR</v>
      </c>
      <c r="AH262" t="str">
        <v>Ajuste por parte del Proveedor</v>
      </c>
      <c r="AK262" t="str">
        <v>Culminado 100%</v>
      </c>
      <c r="AN262" t="str">
        <v>se restablece enlaces por parte del Proveedor</v>
      </c>
      <c r="AO262">
        <v>0.3333333333333333</v>
      </c>
      <c r="AP262">
        <v>0.875</v>
      </c>
    </row>
    <row r="263">
      <c r="A263">
        <v>1149726</v>
      </c>
      <c r="B263" t="e">
        <f>VLOOKUP(G263,DetalleTiendas!A$2:S$1777,3,FALSE)</f>
        <v>#N/A</v>
      </c>
      <c r="C263" t="e">
        <f>VLOOKUP(G263,DetalleTiendas!A$2:S$1777,4,FALSE)</f>
        <v>#N/A</v>
      </c>
      <c r="D263" t="e">
        <f>VLOOKUP(G263,DetalleTiendas!A$2:S$1777,5,FALSE)</f>
        <v>#N/A</v>
      </c>
      <c r="E263" t="str">
        <v>Enlaces</v>
      </c>
      <c r="F263" t="str">
        <v>NO</v>
      </c>
      <c r="G263" t="str">
        <v>Z015 HAYUELOS;E015 HAYUELOS;J015 HAYUELOS</v>
      </c>
      <c r="I263" t="str">
        <v>Redes y Comunicaciones -Nivel 2 - COL</v>
      </c>
      <c r="J263" t="str">
        <v>Guillermo Gutierrez</v>
      </c>
      <c r="K263" t="str">
        <v>CERRADO</v>
      </c>
      <c r="L263" t="str">
        <v>CERRADO</v>
      </c>
      <c r="M263" t="str">
        <v>ALTA</v>
      </c>
      <c r="N263">
        <v>45681</v>
      </c>
      <c r="O263">
        <v>0.7083333333333334</v>
      </c>
      <c r="P263" t="str">
        <f>TEXT(N263,"MMMM")</f>
        <v>enero</v>
      </c>
      <c r="Q263" t="str">
        <f>TEXT(N263,"aaaa")</f>
        <v>viernes</v>
      </c>
      <c r="R263">
        <v>45681</v>
      </c>
      <c r="S263">
        <v>0.7173611111111111</v>
      </c>
      <c r="T263">
        <v>0.7708333333333334</v>
      </c>
      <c r="U263">
        <f>((R263+T263) - (N263+O263))*24*60</f>
        <v>90</v>
      </c>
      <c r="V263" t="str">
        <f>SINGLE(IF(N263 * O263 * R263 * T263 * AO263 * AP263 = 0, "", LET(_xlpm.inicio, N263 + O263, _xlpm.fin, R263 + T263, _xlpm.dias, REDUCE(0, SEQUENCE(1 + INT(SINGLE(_xlpm.fin) - SINGLE(_xlpm.inicio)), 1, 0, 1), LAMBDA(_xlpm.acum,_xlpm.d, LET(_xlpm.dia, TRUNC(SINGLE(_xlpm.inicio)) + SINGLE(_xlpm.d), _xlpm.horaIni, IF(SINGLE(_xlpm.d) = 0, MAX(_xlpm.inicio, SINGLE(_xlpm.dia) + AO263), SINGLE(_xlpm.dia) + AO263), _xlpm.horaFin, IF(SINGLE(_xlpm.d) = INT(SINGLE(_xlpm.fin) - SINGLE(_xlpm.inicio)), MIN(_xlpm.fin, SINGLE(_xlpm.dia) + AP263), SINGLE(_xlpm.dia) + AP263), _xlpm.tiempo, MAX(0, SINGLE(_xlpm.horaFin) - SINGLE(_xlpm.horaIni)), SINGLE(_xlpm.acum) + SINGLE(_xlpm.tiempo)))), TEXT(SINGLE(_xlpm.dias), "h:mm"))))</f>
        <v>1:30</v>
      </c>
      <c r="W263" t="str">
        <f>TEXT((N263+S263) - (N263+O263), "h:mm")</f>
        <v>0:13</v>
      </c>
      <c r="X263" t="str">
        <v>CAIDA ENLACES</v>
      </c>
      <c r="Y263" t="str">
        <v>Red / Enlace / Proveedor</v>
      </c>
      <c r="Z263" t="str">
        <v xml:space="preserve">Caída enlace proveedor - Claro </v>
      </c>
      <c r="AA263" t="str">
        <v>Proveedor - Red/Infraestructura</v>
      </c>
      <c r="AB263" t="str">
        <v>SI</v>
      </c>
      <c r="AC263" t="str">
        <v>SI</v>
      </c>
      <c r="AD263" t="str">
        <v>SI</v>
      </c>
      <c r="AE263" t="str">
        <v>SI</v>
      </c>
      <c r="AF263" t="str">
        <v>EXTERNO</v>
      </c>
      <c r="AG263" t="str">
        <v>PROVEEDOR</v>
      </c>
      <c r="AH263" t="str">
        <v>Ajuste por parte del Proveedor</v>
      </c>
      <c r="AK263" t="str">
        <v>Culminado 100%</v>
      </c>
      <c r="AN263" t="str">
        <v>se restablece enlaces por parte del Proveedor</v>
      </c>
      <c r="AO263">
        <v>0.3333333333333333</v>
      </c>
      <c r="AP263">
        <v>0.875</v>
      </c>
    </row>
    <row r="264">
      <c r="A264">
        <v>1149133</v>
      </c>
      <c r="B264" t="str">
        <f>VLOOKUP(G264,DetalleTiendas!A$2:S$1777,3,FALSE)</f>
        <v>MEJORAMIENTO DEL HOGAR</v>
      </c>
      <c r="C264" t="str">
        <f>VLOOKUP(G264,DetalleTiendas!A$2:S$1777,4,FALSE)</f>
        <v>EASY</v>
      </c>
      <c r="D264" t="str">
        <f>VLOOKUP(G264,DetalleTiendas!A$2:S$1777,5,FALSE)</f>
        <v>COSTA - EASY</v>
      </c>
      <c r="E264" t="str">
        <v>IM POS NCR (ARS)</v>
      </c>
      <c r="F264" t="str">
        <v>SI</v>
      </c>
      <c r="G264" t="str">
        <v>E043 ALTOS DEL PRADO</v>
      </c>
      <c r="I264" t="str">
        <v>Mesas Especializadas Colombia</v>
      </c>
      <c r="J264" t="str">
        <v>Oscar Ramirez</v>
      </c>
      <c r="K264" t="str">
        <v>CERRADO</v>
      </c>
      <c r="L264" t="str">
        <v>CERRADO</v>
      </c>
      <c r="M264" t="str">
        <v>MEDIA</v>
      </c>
      <c r="N264">
        <v>45681</v>
      </c>
      <c r="O264">
        <v>0.2986111111111111</v>
      </c>
      <c r="P264" t="str">
        <f>TEXT(N264,"MMMM")</f>
        <v>enero</v>
      </c>
      <c r="Q264" t="str">
        <f>TEXT(N264,"aaaa")</f>
        <v>viernes</v>
      </c>
      <c r="R264">
        <v>45681</v>
      </c>
      <c r="S264">
        <v>0.4583333333333333</v>
      </c>
      <c r="T264">
        <v>0.3541666666666667</v>
      </c>
      <c r="U264">
        <f>((R264+T264) - (N264+O264))*24*60</f>
        <v>79.99999999883585</v>
      </c>
      <c r="V264" t="str">
        <f>SINGLE(IF(N264 * O264 * R264 * T264 * AO264 * AP264 = 0, "", LET(_xlpm.inicio, N264 + O264, _xlpm.fin, R264 + T264, _xlpm.dias, REDUCE(0, SEQUENCE(1 + INT(SINGLE(_xlpm.fin) - SINGLE(_xlpm.inicio)), 1, 0, 1), LAMBDA(_xlpm.acum,_xlpm.d, LET(_xlpm.dia, TRUNC(SINGLE(_xlpm.inicio)) + SINGLE(_xlpm.d), _xlpm.horaIni, IF(SINGLE(_xlpm.d) = 0, MAX(_xlpm.inicio, SINGLE(_xlpm.dia) + AO264), SINGLE(_xlpm.dia) + AO264), _xlpm.horaFin, IF(SINGLE(_xlpm.d) = INT(SINGLE(_xlpm.fin) - SINGLE(_xlpm.inicio)), MIN(_xlpm.fin, SINGLE(_xlpm.dia) + AP264), SINGLE(_xlpm.dia) + AP264), _xlpm.tiempo, MAX(0, SINGLE(_xlpm.horaFin) - SINGLE(_xlpm.horaIni)), SINGLE(_xlpm.acum) + SINGLE(_xlpm.tiempo)))), TEXT(SINGLE(_xlpm.dias), "h:mm"))))</f>
        <v>0:30</v>
      </c>
      <c r="W264" t="str">
        <f>TEXT((N264+S264) - (N264+O264), "h:mm")</f>
        <v>3:50</v>
      </c>
      <c r="X264" t="str">
        <v>NO PERMITE LOGUEO DE CAJEROS</v>
      </c>
      <c r="Y264" t="str">
        <v>Servidores / Infraestructura</v>
      </c>
      <c r="Z264" t="str">
        <v>Falla de espacio File Server</v>
      </c>
      <c r="AA264" t="str">
        <v>Parametrizacion en curso</v>
      </c>
      <c r="AB264" t="str">
        <v>SI</v>
      </c>
      <c r="AC264" t="str">
        <v>NO</v>
      </c>
      <c r="AD264" t="str">
        <v>NO</v>
      </c>
      <c r="AE264" t="str">
        <v>NO</v>
      </c>
      <c r="AF264" t="str">
        <v>INTERNO</v>
      </c>
      <c r="AG264" t="str">
        <v>SISTEMAS</v>
      </c>
      <c r="AH264" t="str">
        <v>Liberación de espacio en disco</v>
      </c>
      <c r="AK264" t="str">
        <v>Culminado 100%</v>
      </c>
      <c r="AN264" t="str">
        <v>Se realizo Depuración del Servidor ; en donde se Realizo eliminación de LOGs que llevaban mas de 20 dias</v>
      </c>
      <c r="AO264">
        <v>0.3333333333333333</v>
      </c>
      <c r="AP264">
        <v>0.875</v>
      </c>
    </row>
    <row r="265">
      <c r="A265">
        <v>1150399</v>
      </c>
      <c r="B265" t="str">
        <f>VLOOKUP(G265,DetalleTiendas!A$2:S$1777,3,FALSE)</f>
        <v>PAIS</v>
      </c>
      <c r="C265" t="str">
        <f>VLOOKUP(G265,DetalleTiendas!A$2:S$1777,4,FALSE)</f>
        <v>PAIS</v>
      </c>
      <c r="D265" t="str">
        <f>VLOOKUP(G265,DetalleTiendas!A$2:S$1777,5,FALSE)</f>
        <v>PAIS</v>
      </c>
      <c r="E265" t="str">
        <v>Genesix</v>
      </c>
      <c r="F265" t="str">
        <v>SI</v>
      </c>
      <c r="G265" t="str">
        <v>PAIS</v>
      </c>
      <c r="I265" t="str">
        <v>SC_Traductor</v>
      </c>
      <c r="J265" t="str">
        <v>Diego Alejandro Mahecha</v>
      </c>
      <c r="K265" t="str">
        <v>CERRADO</v>
      </c>
      <c r="L265" t="str">
        <v>CERRADO</v>
      </c>
      <c r="M265" t="str">
        <v>MEDIA</v>
      </c>
      <c r="N265">
        <v>45682</v>
      </c>
      <c r="O265">
        <v>0.3958333333333333</v>
      </c>
      <c r="P265" t="str">
        <f>TEXT(N265,"MMMM")</f>
        <v>enero</v>
      </c>
      <c r="Q265" t="str">
        <f>TEXT(N265,"aaaa")</f>
        <v>sábado</v>
      </c>
      <c r="R265">
        <v>45686</v>
      </c>
      <c r="S265">
        <v>0.4791666666666667</v>
      </c>
      <c r="T265">
        <v>0.4583333333333333</v>
      </c>
      <c r="U265">
        <f>((R265+T265) - (N265+O265))*24*60</f>
        <v>5850</v>
      </c>
      <c r="V265" t="str">
        <f>SINGLE(IF(N265 * O265 * R265 * T265 * AO265 * AP265 = 0, "", LET(_xlpm.inicio, N265 + O265, _xlpm.fin, R265 + T265, _xlpm.dias, REDUCE(0, SEQUENCE(1 + INT(SINGLE(_xlpm.fin) - SINGLE(_xlpm.inicio)), 1, 0, 1), LAMBDA(_xlpm.acum,_xlpm.d, LET(_xlpm.dia, TRUNC(SINGLE(_xlpm.inicio)) + SINGLE(_xlpm.d), _xlpm.horaIni, IF(SINGLE(_xlpm.d) = 0, MAX(_xlpm.inicio, SINGLE(_xlpm.dia) + AO265), SINGLE(_xlpm.dia) + AO265), _xlpm.horaFin, IF(SINGLE(_xlpm.d) = INT(SINGLE(_xlpm.fin) - SINGLE(_xlpm.inicio)), MIN(_xlpm.fin, SINGLE(_xlpm.dia) + AP265), SINGLE(_xlpm.dia) + AP265), _xlpm.tiempo, MAX(0, SINGLE(_xlpm.horaFin) - SINGLE(_xlpm.horaIni)), SINGLE(_xlpm.acum) + SINGLE(_xlpm.tiempo)))), TEXT(SINGLE(_xlpm.dias), "h:mm"))))</f>
        <v>5:30</v>
      </c>
      <c r="W265" t="str">
        <f>TEXT((N265+S265) - (N265+O265), "h:mm")</f>
        <v>2:00</v>
      </c>
      <c r="X265" t="str">
        <v>SERVICIO TRADUCTOR DE PRECIOS</v>
      </c>
      <c r="Y265" t="str">
        <v>Servidores / Infraestructura</v>
      </c>
      <c r="Z265" t="str">
        <v>Falla con el servidor bloqueado</v>
      </c>
      <c r="AA265" t="str">
        <v>Parametrizacion en curso</v>
      </c>
      <c r="AB265" t="str">
        <v>NO</v>
      </c>
      <c r="AC265" t="str">
        <v>NO</v>
      </c>
      <c r="AD265" t="str">
        <v>NO</v>
      </c>
      <c r="AE265" t="str">
        <v>NO</v>
      </c>
      <c r="AF265" t="str">
        <v>INTERNO</v>
      </c>
      <c r="AG265" t="str">
        <v>SISTEMAS</v>
      </c>
      <c r="AH265" t="str">
        <v>Reinicio o/y inicio de servicios</v>
      </c>
      <c r="AK265" t="str">
        <v>Culminado 100%</v>
      </c>
      <c r="AN265" t="str">
        <v>Encendido del servidor traductor y activación de servicios; carga de novedades de precios</v>
      </c>
      <c r="AO265">
        <v>0.3333333333333333</v>
      </c>
      <c r="AP265">
        <v>0.875</v>
      </c>
    </row>
    <row r="266">
      <c r="A266">
        <v>1152565</v>
      </c>
      <c r="B266" t="e">
        <f>VLOOKUP(G266,DetalleTiendas!A$2:S$1777,3,FALSE)</f>
        <v>#N/A</v>
      </c>
      <c r="C266" t="e">
        <f>VLOOKUP(G266,DetalleTiendas!A$2:S$1777,4,FALSE)</f>
        <v>#N/A</v>
      </c>
      <c r="D266" t="e">
        <f>VLOOKUP(G266,DetalleTiendas!A$2:S$1777,5,FALSE)</f>
        <v>#N/A</v>
      </c>
      <c r="E266" t="str">
        <v>IM POS NCR (ARS)</v>
      </c>
      <c r="F266" t="str">
        <v>N/A</v>
      </c>
      <c r="G266" t="str">
        <v>J015 HAYUELOS ; Z016 CRA 30;Z016 CRA 30</v>
      </c>
      <c r="I266" t="str">
        <v>Mesas Especializadas Colombia</v>
      </c>
      <c r="J266" t="str">
        <v>Oscar Ramirez</v>
      </c>
      <c r="K266" t="str">
        <v>CERRADO</v>
      </c>
      <c r="L266" t="str">
        <v>CERRADO</v>
      </c>
      <c r="M266" t="str">
        <v>MEDIA</v>
      </c>
      <c r="N266">
        <v>45684</v>
      </c>
      <c r="O266">
        <v>0.375</v>
      </c>
      <c r="P266" t="str">
        <f>TEXT(N266,"MMMM")</f>
        <v>enero</v>
      </c>
      <c r="Q266" t="str">
        <f>TEXT(N266,"aaaa")</f>
        <v>lunes</v>
      </c>
      <c r="R266">
        <v>45685</v>
      </c>
      <c r="S266">
        <v>0.4097222222222222</v>
      </c>
      <c r="T266">
        <v>0.46875</v>
      </c>
      <c r="U266">
        <f>((R266+T266) - (N266+O266))*24*60</f>
        <v>1575</v>
      </c>
      <c r="V266" t="str">
        <f>SINGLE(IF(N266 * O266 * R266 * T266 * AO266 * AP266 = 0, "", LET(_xlpm.inicio, N266 + O266, _xlpm.fin, R266 + T266, _xlpm.dias, REDUCE(0, SEQUENCE(1 + INT(SINGLE(_xlpm.fin) - SINGLE(_xlpm.inicio)), 1, 0, 1), LAMBDA(_xlpm.acum,_xlpm.d, LET(_xlpm.dia, TRUNC(SINGLE(_xlpm.inicio)) + SINGLE(_xlpm.d), _xlpm.horaIni, IF(SINGLE(_xlpm.d) = 0, MAX(_xlpm.inicio, SINGLE(_xlpm.dia) + AO266), SINGLE(_xlpm.dia) + AO266), _xlpm.horaFin, IF(SINGLE(_xlpm.d) = INT(SINGLE(_xlpm.fin) - SINGLE(_xlpm.inicio)), MIN(_xlpm.fin, SINGLE(_xlpm.dia) + AP266), SINGLE(_xlpm.dia) + AP266), _xlpm.tiempo, MAX(0, SINGLE(_xlpm.horaFin) - SINGLE(_xlpm.horaIni)), SINGLE(_xlpm.acum) + SINGLE(_xlpm.tiempo)))), TEXT(SINGLE(_xlpm.dias), "h:mm"))))</f>
        <v>15:15</v>
      </c>
      <c r="W266" t="str">
        <f>TEXT((N266+S266) - (N266+O266), "h:mm")</f>
        <v>0:50</v>
      </c>
      <c r="X266" t="str">
        <v>NO PERMITE VISUALIZAR ALGUNAS OPCIONES EN EL CAJERO</v>
      </c>
      <c r="Y266" t="str">
        <v>Software / Actualización</v>
      </c>
      <c r="Z266" t="str">
        <v>Fallas de parametrización Caja</v>
      </c>
      <c r="AA266" t="str">
        <v>Proveedor - Red/Infraestructura</v>
      </c>
      <c r="AB266" t="str">
        <v>NO</v>
      </c>
      <c r="AC266" t="str">
        <v>NO</v>
      </c>
      <c r="AD266" t="str">
        <v>NO</v>
      </c>
      <c r="AE266" t="str">
        <v>NO</v>
      </c>
      <c r="AF266" t="str">
        <v>N/A</v>
      </c>
      <c r="AG266" t="str">
        <v>N/A</v>
      </c>
      <c r="AH266" t="str">
        <v>Integracion / Desarrollo</v>
      </c>
      <c r="AK266" t="str">
        <v>Culminado 100%</v>
      </c>
      <c r="AN266" t="str">
        <v>Se realiza Rollback ; se va a Subir a Producción el Ajuste con todas las Opciones del Menú</v>
      </c>
      <c r="AO266">
        <v>0.3333333333333333</v>
      </c>
      <c r="AP266">
        <v>0.875</v>
      </c>
    </row>
    <row r="267">
      <c r="A267">
        <v>1153157</v>
      </c>
      <c r="B267" t="str">
        <f>VLOOKUP(G267,DetalleTiendas!A$2:S$1777,3,FALSE)</f>
        <v>SUPERMERCADOS</v>
      </c>
      <c r="C267" t="str">
        <f>VLOOKUP(G267,DetalleTiendas!A$2:S$1777,4,FALSE)</f>
        <v>SUPERMERCADOS</v>
      </c>
      <c r="D267" t="str">
        <f>VLOOKUP(G267,DetalleTiendas!A$2:S$1777,5,FALSE)</f>
        <v>SUPERMERCADOS</v>
      </c>
      <c r="E267" t="str">
        <v>Bonos Sodexo</v>
      </c>
      <c r="F267" t="str">
        <v>NO</v>
      </c>
      <c r="G267" t="str">
        <v>SUPERMERCADOS</v>
      </c>
      <c r="I267" t="str">
        <v>Aplicaciones_POS_ARS_Colombia</v>
      </c>
      <c r="J267" t="str">
        <v>Luis Alejandro Medina</v>
      </c>
      <c r="K267" t="str">
        <v>CERRADO</v>
      </c>
      <c r="L267" t="str">
        <v>CERRADO</v>
      </c>
      <c r="M267" t="str">
        <v>BAJA</v>
      </c>
      <c r="N267">
        <v>45684</v>
      </c>
      <c r="O267">
        <v>0.4652777777777778</v>
      </c>
      <c r="P267" t="str">
        <f>TEXT(N267,"MMMM")</f>
        <v>enero</v>
      </c>
      <c r="Q267" t="str">
        <f>TEXT(N267,"aaaa")</f>
        <v>lunes</v>
      </c>
      <c r="R267">
        <v>45685</v>
      </c>
      <c r="S267">
        <v>0.6819444444444445</v>
      </c>
      <c r="T267">
        <v>0.4583333333333333</v>
      </c>
      <c r="U267">
        <f>((R267+T267) - (N267+O267))*24*60</f>
        <v>1429.9999999988358</v>
      </c>
      <c r="V267" t="str">
        <f>SINGLE(IF(N267 * O267 * R267 * T267 * AO267 * AP267 = 0, "", LET(_xlpm.inicio, N267 + O267, _xlpm.fin, R267 + T267, _xlpm.dias, REDUCE(0, SEQUENCE(1 + INT(SINGLE(_xlpm.fin) - SINGLE(_xlpm.inicio)), 1, 0, 1), LAMBDA(_xlpm.acum,_xlpm.d, LET(_xlpm.dia, TRUNC(SINGLE(_xlpm.inicio)) + SINGLE(_xlpm.d), _xlpm.horaIni, IF(SINGLE(_xlpm.d) = 0, MAX(_xlpm.inicio, SINGLE(_xlpm.dia) + AO267), SINGLE(_xlpm.dia) + AO267), _xlpm.horaFin, IF(SINGLE(_xlpm.d) = INT(SINGLE(_xlpm.fin) - SINGLE(_xlpm.inicio)), MIN(_xlpm.fin, SINGLE(_xlpm.dia) + AP267), SINGLE(_xlpm.dia) + AP267), _xlpm.tiempo, MAX(0, SINGLE(_xlpm.horaFin) - SINGLE(_xlpm.horaIni)), SINGLE(_xlpm.acum) + SINGLE(_xlpm.tiempo)))), TEXT(SINGLE(_xlpm.dias), "h:mm"))))</f>
        <v>9:50</v>
      </c>
      <c r="W267" t="str">
        <f>TEXT((N267+S267) - (N267+O267), "h:mm")</f>
        <v>5:12</v>
      </c>
      <c r="X267" t="str">
        <v>NOVEDAD BONOS DE SECRETARIA Y/O RAPPI</v>
      </c>
      <c r="Y267" t="str">
        <v>Software / Actualización</v>
      </c>
      <c r="Z267" t="str">
        <v>cambio enrutamiento por el Proveedor</v>
      </c>
      <c r="AA267" t="str">
        <v>Proveedor - Red/Infraestructura</v>
      </c>
      <c r="AB267" t="str">
        <v>SI</v>
      </c>
      <c r="AC267" t="str">
        <v>NO</v>
      </c>
      <c r="AD267" t="str">
        <v>NO</v>
      </c>
      <c r="AE267" t="str">
        <v>NO</v>
      </c>
      <c r="AF267" t="str">
        <v>EXTERNO</v>
      </c>
      <c r="AG267" t="str">
        <v>PROVEEDOR</v>
      </c>
      <c r="AH267" t="str">
        <v>Ajuste por parte del Proveedor</v>
      </c>
      <c r="AK267" t="str">
        <v>Culminado 100%</v>
      </c>
      <c r="AN267" t="str">
        <v xml:space="preserve">el Proveedor envio la nueva URL para web service </v>
      </c>
      <c r="AO267">
        <v>0.3333333333333333</v>
      </c>
      <c r="AP267">
        <v>0.875</v>
      </c>
    </row>
    <row r="268">
      <c r="A268">
        <v>1152726</v>
      </c>
      <c r="B268" t="str">
        <f>VLOOKUP(G268,DetalleTiendas!A$2:S$1777,3,FALSE)</f>
        <v>SUPERMERCADOS</v>
      </c>
      <c r="C268" t="str">
        <f>VLOOKUP(G268,DetalleTiendas!A$2:S$1777,4,FALSE)</f>
        <v>JUMBO</v>
      </c>
      <c r="D268" t="str">
        <f>VLOOKUP(G268,DetalleTiendas!A$2:S$1777,5,FALSE)</f>
        <v>BOGOTA</v>
      </c>
      <c r="E268" t="str">
        <v>Enlaces</v>
      </c>
      <c r="F268" t="str">
        <v>NO</v>
      </c>
      <c r="G268" t="str">
        <v>J191 CHIA BAZAAR</v>
      </c>
      <c r="I268" t="str">
        <v>Redes y Comunicaciones -Nivel 2 - COL</v>
      </c>
      <c r="J268" t="str">
        <v>Guillermo Gutierrez</v>
      </c>
      <c r="K268" t="str">
        <v>CERRADO</v>
      </c>
      <c r="L268" t="str">
        <v>CERRADO</v>
      </c>
      <c r="M268" t="str">
        <v>MEDIA</v>
      </c>
      <c r="N268">
        <v>45684</v>
      </c>
      <c r="O268">
        <v>0.5020833333333333</v>
      </c>
      <c r="P268" t="str">
        <f>TEXT(N268,"MMMM")</f>
        <v>enero</v>
      </c>
      <c r="Q268" t="str">
        <f>TEXT(N268,"aaaa")</f>
        <v>lunes</v>
      </c>
      <c r="R268">
        <v>45684</v>
      </c>
      <c r="S268">
        <v>0.5159722222222223</v>
      </c>
      <c r="T268">
        <v>0.5506944444444445</v>
      </c>
      <c r="U268">
        <f>((R268+T268) - (N268+O268))*24*60</f>
        <v>69.9999999976717</v>
      </c>
      <c r="V268" t="str">
        <f>SINGLE(IF(N268 * O268 * R268 * T268 * AO268 * AP268 = 0, "", LET(_xlpm.inicio, N268 + O268, _xlpm.fin, R268 + T268, _xlpm.dias, REDUCE(0, SEQUENCE(1 + INT(SINGLE(_xlpm.fin) - SINGLE(_xlpm.inicio)), 1, 0, 1), LAMBDA(_xlpm.acum,_xlpm.d, LET(_xlpm.dia, TRUNC(SINGLE(_xlpm.inicio)) + SINGLE(_xlpm.d), _xlpm.horaIni, IF(SINGLE(_xlpm.d) = 0, MAX(_xlpm.inicio, SINGLE(_xlpm.dia) + AO268), SINGLE(_xlpm.dia) + AO268), _xlpm.horaFin, IF(SINGLE(_xlpm.d) = INT(SINGLE(_xlpm.fin) - SINGLE(_xlpm.inicio)), MIN(_xlpm.fin, SINGLE(_xlpm.dia) + AP268), SINGLE(_xlpm.dia) + AP268), _xlpm.tiempo, MAX(0, SINGLE(_xlpm.horaFin) - SINGLE(_xlpm.horaIni)), SINGLE(_xlpm.acum) + SINGLE(_xlpm.tiempo)))), TEXT(SINGLE(_xlpm.dias), "h:mm"))))</f>
        <v>1:10</v>
      </c>
      <c r="W268" t="str">
        <f>TEXT((N268+S268) - (N268+O268), "h:mm")</f>
        <v>0:20</v>
      </c>
      <c r="X268" t="str">
        <v>CAIDA ENLACES</v>
      </c>
      <c r="Y268" t="str">
        <v>Red / Enlace / Proveedor</v>
      </c>
      <c r="Z268" t="str">
        <v xml:space="preserve">Caída enlace proveedor - Claro </v>
      </c>
      <c r="AA268" t="str">
        <v>Proveedor - Red/Infraestructura</v>
      </c>
      <c r="AB268" t="str">
        <v>SI</v>
      </c>
      <c r="AC268" t="str">
        <v>SI</v>
      </c>
      <c r="AD268" t="str">
        <v>SI</v>
      </c>
      <c r="AE268" t="str">
        <v>SI</v>
      </c>
      <c r="AF268" t="str">
        <v>EXTERNO</v>
      </c>
      <c r="AG268" t="str">
        <v>PROVEEDOR</v>
      </c>
      <c r="AH268" t="str">
        <v>Ajuste por parte del Proveedor</v>
      </c>
      <c r="AK268" t="str">
        <v>Culminado 100%</v>
      </c>
      <c r="AN268" t="str">
        <v>se restablece enlaces por parte del Proveedor</v>
      </c>
      <c r="AO268">
        <v>0.3333333333333333</v>
      </c>
      <c r="AP268">
        <v>0.875</v>
      </c>
    </row>
    <row r="269">
      <c r="A269">
        <v>1157142</v>
      </c>
      <c r="B269" t="str">
        <f>VLOOKUP(G269,DetalleTiendas!A$2:S$1777,3,FALSE)</f>
        <v>SUPERMERCADOS</v>
      </c>
      <c r="C269" t="str">
        <f>VLOOKUP(G269,DetalleTiendas!A$2:S$1777,4,FALSE)</f>
        <v>EDS JUMBO</v>
      </c>
      <c r="D269" t="str">
        <f>VLOOKUP(G269,DetalleTiendas!A$2:S$1777,5,FALSE)</f>
        <v>BOGOTA</v>
      </c>
      <c r="E269" t="str">
        <v>Enlaces</v>
      </c>
      <c r="F269" t="str">
        <v>NO</v>
      </c>
      <c r="G269" t="str">
        <v>Z101 TINTALITO</v>
      </c>
      <c r="I269" t="str">
        <v>Redes y Comunicaciones -Nivel 2 - COL</v>
      </c>
      <c r="J269" t="str">
        <v>Guillermo Gutierrez</v>
      </c>
      <c r="K269" t="str">
        <v>CERRADO</v>
      </c>
      <c r="L269" t="str">
        <v>CERRADO</v>
      </c>
      <c r="M269" t="str">
        <v>MEDIA</v>
      </c>
      <c r="N269">
        <v>45686</v>
      </c>
      <c r="O269">
        <v>0.5</v>
      </c>
      <c r="P269" t="str">
        <f>TEXT(N269,"MMMM")</f>
        <v>enero</v>
      </c>
      <c r="Q269" t="str">
        <f>TEXT(N269,"aaaa")</f>
        <v>miércoles</v>
      </c>
      <c r="R269">
        <v>45687</v>
      </c>
      <c r="S269">
        <v>0.5736111111111111</v>
      </c>
      <c r="T269">
        <v>0.4513888888888889</v>
      </c>
      <c r="U269">
        <f>((R269+T269) - (N269+O269))*24*60</f>
        <v>1370.0000000023283</v>
      </c>
      <c r="V269" t="str">
        <f>SINGLE(IF(N269 * O269 * R269 * T269 * AO269 * AP269 = 0, "", LET(_xlpm.inicio, N269 + O269, _xlpm.fin, R269 + T269, _xlpm.dias, REDUCE(0, SEQUENCE(1 + INT(SINGLE(_xlpm.fin) - SINGLE(_xlpm.inicio)), 1, 0, 1), LAMBDA(_xlpm.acum,_xlpm.d, LET(_xlpm.dia, TRUNC(SINGLE(_xlpm.inicio)) + SINGLE(_xlpm.d), _xlpm.horaIni, IF(SINGLE(_xlpm.d) = 0, MAX(_xlpm.inicio, SINGLE(_xlpm.dia) + AO269), SINGLE(_xlpm.dia) + AO269), _xlpm.horaFin, IF(SINGLE(_xlpm.d) = INT(SINGLE(_xlpm.fin) - SINGLE(_xlpm.inicio)), MIN(_xlpm.fin, SINGLE(_xlpm.dia) + AP269), SINGLE(_xlpm.dia) + AP269), _xlpm.tiempo, MAX(0, SINGLE(_xlpm.horaFin) - SINGLE(_xlpm.horaIni)), SINGLE(_xlpm.acum) + SINGLE(_xlpm.tiempo)))), TEXT(SINGLE(_xlpm.dias), "h:mm"))))</f>
        <v>9:00</v>
      </c>
      <c r="W269" t="str">
        <f>TEXT((N269+S269) - (N269+O269), "h:mm")</f>
        <v>1:46</v>
      </c>
      <c r="X269" t="str">
        <v>CAIDA ENLACES</v>
      </c>
      <c r="Y269" t="str">
        <v>Red / Enlace / Proveedor</v>
      </c>
      <c r="Z269" t="str">
        <v xml:space="preserve">Caída enlace proveedor - Cirion       </v>
      </c>
      <c r="AA269" t="str">
        <v>Proveedor - Red/Infraestructura</v>
      </c>
      <c r="AB269" t="str">
        <v>NO</v>
      </c>
      <c r="AC269" t="str">
        <v>NO</v>
      </c>
      <c r="AD269" t="str">
        <v>NO</v>
      </c>
      <c r="AE269" t="str">
        <v>NO</v>
      </c>
      <c r="AF269" t="str">
        <v>EXTERNO</v>
      </c>
      <c r="AG269" t="str">
        <v>PROVEEDOR</v>
      </c>
      <c r="AH269" t="str">
        <v>Ajuste por parte del Proveedor</v>
      </c>
      <c r="AK269" t="str">
        <v>Culminado 100%</v>
      </c>
      <c r="AN269" t="str">
        <v>se restablece enlaces por parte del Proveedor</v>
      </c>
      <c r="AO269">
        <v>0.3333333333333333</v>
      </c>
      <c r="AP269">
        <v>0.875</v>
      </c>
    </row>
    <row r="270">
      <c r="A270">
        <v>1156527</v>
      </c>
      <c r="B270" t="str">
        <f>VLOOKUP(G270,DetalleTiendas!A$2:S$1777,3,FALSE)</f>
        <v>SUPERMERCADOS</v>
      </c>
      <c r="C270" t="str">
        <f>VLOOKUP(G270,DetalleTiendas!A$2:S$1777,4,FALSE)</f>
        <v>JUMBO</v>
      </c>
      <c r="D270" t="str">
        <f>VLOOKUP(G270,DetalleTiendas!A$2:S$1777,5,FALSE)</f>
        <v>CENTRO</v>
      </c>
      <c r="E270" t="str">
        <v>ENLACES</v>
      </c>
      <c r="F270" t="str">
        <v>NO</v>
      </c>
      <c r="G270" t="str">
        <v>J148 SANTA FE MEDELLIN</v>
      </c>
      <c r="I270" t="str">
        <v>Redes y Comunicaciones -Nivel 2 - COL</v>
      </c>
      <c r="J270" t="str">
        <v>Guillermo Gutierrez</v>
      </c>
      <c r="K270" t="str">
        <v>CERRADO</v>
      </c>
      <c r="L270" t="str">
        <v>CERRADO</v>
      </c>
      <c r="M270" t="str">
        <v>MEDIA</v>
      </c>
      <c r="N270">
        <v>45686</v>
      </c>
      <c r="O270">
        <v>0.375</v>
      </c>
      <c r="P270" t="str">
        <f>TEXT(N270,"MMMM")</f>
        <v>enero</v>
      </c>
      <c r="Q270" t="str">
        <f>TEXT(N270,"aaaa")</f>
        <v>miércoles</v>
      </c>
      <c r="R270">
        <v>45686</v>
      </c>
      <c r="S270">
        <v>0.42986111111111114</v>
      </c>
      <c r="T270">
        <v>0.4444444444444444</v>
      </c>
      <c r="U270">
        <f>((R270+T270) - (N270+O270))*24*60</f>
        <v>100.00000000116415</v>
      </c>
      <c r="V270" t="str">
        <f>SINGLE(IF(N270 * O270 * R270 * T270 * AO270 * AP270 = 0, "", LET(_xlpm.inicio, N270 + O270, _xlpm.fin, R270 + T270, _xlpm.dias, REDUCE(0, SEQUENCE(1 + INT(SINGLE(_xlpm.fin) - SINGLE(_xlpm.inicio)), 1, 0, 1), LAMBDA(_xlpm.acum,_xlpm.d, LET(_xlpm.dia, TRUNC(SINGLE(_xlpm.inicio)) + SINGLE(_xlpm.d), _xlpm.horaIni, IF(SINGLE(_xlpm.d) = 0, MAX(_xlpm.inicio, SINGLE(_xlpm.dia) + AO270), SINGLE(_xlpm.dia) + AO270), _xlpm.horaFin, IF(SINGLE(_xlpm.d) = INT(SINGLE(_xlpm.fin) - SINGLE(_xlpm.inicio)), MIN(_xlpm.fin, SINGLE(_xlpm.dia) + AP270), SINGLE(_xlpm.dia) + AP270), _xlpm.tiempo, MAX(0, SINGLE(_xlpm.horaFin) - SINGLE(_xlpm.horaIni)), SINGLE(_xlpm.acum) + SINGLE(_xlpm.tiempo)))), TEXT(SINGLE(_xlpm.dias), "h:mm"))))</f>
        <v>1:40</v>
      </c>
      <c r="W270" t="str">
        <f>TEXT((N270+S270) - (N270+O270), "h:mm")</f>
        <v>1:19</v>
      </c>
      <c r="X270" t="str">
        <v>NO FUNCIONA MICROSENS</v>
      </c>
      <c r="Y270" t="str">
        <v>Red / Enlace / Proveedor</v>
      </c>
      <c r="Z270" t="str">
        <v>Bloqueo en el Microsens de Microfibra</v>
      </c>
      <c r="AA270" t="str">
        <v>Proveedor - Red/Infraestructura</v>
      </c>
      <c r="AB270" t="str">
        <v>SI</v>
      </c>
      <c r="AC270" t="str">
        <v>SI</v>
      </c>
      <c r="AD270" t="str">
        <v>SI</v>
      </c>
      <c r="AE270" t="str">
        <v>SI</v>
      </c>
      <c r="AF270" t="str">
        <v>INTERNO</v>
      </c>
      <c r="AG270" t="str">
        <v>SISTEMAS</v>
      </c>
      <c r="AH270" t="str">
        <v>Sin determinar</v>
      </c>
      <c r="AK270" t="str">
        <v>Culminado 100%</v>
      </c>
      <c r="AN270" t="str">
        <v>bloqueo en el Microsens de microfibra .100</v>
      </c>
      <c r="AO270">
        <v>0.3333333333333333</v>
      </c>
      <c r="AP270">
        <v>0.875</v>
      </c>
    </row>
    <row r="271">
      <c r="A271">
        <v>1157540</v>
      </c>
      <c r="B271" t="str">
        <f>VLOOKUP(G271,DetalleTiendas!A$2:S$1777,3,FALSE)</f>
        <v>SUPERMERCADOS</v>
      </c>
      <c r="C271" t="str">
        <f>VLOOKUP(G271,DetalleTiendas!A$2:S$1777,4,FALSE)</f>
        <v>EDS JUMBO</v>
      </c>
      <c r="D271" t="str">
        <f>VLOOKUP(G271,DetalleTiendas!A$2:S$1777,5,FALSE)</f>
        <v>BOGOTA</v>
      </c>
      <c r="E271" t="str">
        <v>Enlaces</v>
      </c>
      <c r="F271" t="str">
        <v>NO</v>
      </c>
      <c r="G271" t="str">
        <v>Z101 TINTALITO</v>
      </c>
      <c r="I271" t="str">
        <v>Redes y comunicaciones - Nivel 2 - Col</v>
      </c>
      <c r="J271" t="str">
        <v>Guillermo gutierrez</v>
      </c>
      <c r="K271" t="str">
        <v>ABIERTO</v>
      </c>
      <c r="L271" t="str">
        <v>CERRADO</v>
      </c>
      <c r="M271" t="str">
        <v>MEDIA</v>
      </c>
      <c r="N271">
        <v>45686</v>
      </c>
      <c r="O271">
        <v>0.7395833333333334</v>
      </c>
      <c r="P271" t="str">
        <f>TEXT(N271,"MMMM")</f>
        <v>enero</v>
      </c>
      <c r="Q271" t="str">
        <f>TEXT(N271,"aaaa")</f>
        <v>miércoles</v>
      </c>
      <c r="R271">
        <v>45686</v>
      </c>
      <c r="S271">
        <v>0.7465277777777778</v>
      </c>
      <c r="T271">
        <v>0.7881944444444444</v>
      </c>
      <c r="U271">
        <f>((R271+T271) - (N271+O271))*24*60</f>
        <v>69.9999999976717</v>
      </c>
      <c r="V271" t="str">
        <f>SINGLE(IF(N271 * O271 * R271 * T271 * AO271 * AP271 = 0, "", LET(_xlpm.inicio, N271 + O271, _xlpm.fin, R271 + T271, _xlpm.dias, REDUCE(0, SEQUENCE(1 + INT(SINGLE(_xlpm.fin) - SINGLE(_xlpm.inicio)), 1, 0, 1), LAMBDA(_xlpm.acum,_xlpm.d, LET(_xlpm.dia, TRUNC(SINGLE(_xlpm.inicio)) + SINGLE(_xlpm.d), _xlpm.horaIni, IF(SINGLE(_xlpm.d) = 0, MAX(_xlpm.inicio, SINGLE(_xlpm.dia) + AO271), SINGLE(_xlpm.dia) + AO271), _xlpm.horaFin, IF(SINGLE(_xlpm.d) = INT(SINGLE(_xlpm.fin) - SINGLE(_xlpm.inicio)), MIN(_xlpm.fin, SINGLE(_xlpm.dia) + AP271), SINGLE(_xlpm.dia) + AP271), _xlpm.tiempo, MAX(0, SINGLE(_xlpm.horaFin) - SINGLE(_xlpm.horaIni)), SINGLE(_xlpm.acum) + SINGLE(_xlpm.tiempo)))), TEXT(SINGLE(_xlpm.dias), "h:mm"))))</f>
        <v>1:10</v>
      </c>
      <c r="W271" t="str">
        <f>TEXT((N271+S271) - (N271+O271), "h:mm")</f>
        <v>0:10</v>
      </c>
      <c r="X271" t="str">
        <v>CAIDA ENLACES</v>
      </c>
      <c r="Y271" t="str">
        <v>Red / Enlace / Proveedor</v>
      </c>
      <c r="Z271" t="str">
        <v>Caida enlaces - Claro</v>
      </c>
      <c r="AA271" t="str">
        <v>Proveedor - Red/Infraestructura</v>
      </c>
      <c r="AB271" t="str">
        <v>SI</v>
      </c>
      <c r="AC271" t="str">
        <v>NO</v>
      </c>
      <c r="AD271" t="str">
        <v>NO</v>
      </c>
      <c r="AE271" t="str">
        <v>NO</v>
      </c>
      <c r="AF271" t="str">
        <v>EXTERNO</v>
      </c>
      <c r="AG271" t="str">
        <v>PROVEEDOR</v>
      </c>
      <c r="AH271" t="str">
        <v>Ajuste por parte del Proveedor</v>
      </c>
      <c r="AK271" t="str">
        <v>Culminado 100%</v>
      </c>
      <c r="AN271" t="str">
        <v>Proveedor Cirion restablece la falla del enlace el 29 de enero a las 6:55 p.m..  EDS operando con normalidad.</v>
      </c>
      <c r="AO271">
        <v>0.3333333333333333</v>
      </c>
      <c r="AP271">
        <v>0.875</v>
      </c>
    </row>
    <row r="272">
      <c r="A272">
        <v>1158753</v>
      </c>
      <c r="B272" t="str">
        <f>VLOOKUP(G272,DetalleTiendas!A$2:S$1777,3,FALSE)</f>
        <v>SUPERMERCADOS</v>
      </c>
      <c r="C272" t="str">
        <f>VLOOKUP(G272,DetalleTiendas!A$2:S$1777,4,FALSE)</f>
        <v>JUMBO</v>
      </c>
      <c r="D272" t="str">
        <f>VLOOKUP(G272,DetalleTiendas!A$2:S$1777,5,FALSE)</f>
        <v>CENTRO</v>
      </c>
      <c r="E272" t="str">
        <v>Enlaces</v>
      </c>
      <c r="F272" t="str">
        <v>NO</v>
      </c>
      <c r="G272" t="str">
        <v>J024 PREMIUM PLAZA</v>
      </c>
      <c r="I272" t="str">
        <v>Redes y Comunicaciones -Nivel 2 - COL</v>
      </c>
      <c r="J272" t="str">
        <v>Guillermo Gutierrez</v>
      </c>
      <c r="K272" t="str">
        <v>CERRADO</v>
      </c>
      <c r="L272" t="str">
        <v>CERRADO</v>
      </c>
      <c r="M272" t="str">
        <v>MEDIA</v>
      </c>
      <c r="N272">
        <v>45687</v>
      </c>
      <c r="O272">
        <v>0.5243055555555556</v>
      </c>
      <c r="P272" t="str">
        <f>TEXT(N272,"MMMM")</f>
        <v>enero</v>
      </c>
      <c r="Q272" t="str">
        <f>TEXT(N272,"aaaa")</f>
        <v>jueves</v>
      </c>
      <c r="R272">
        <v>45687</v>
      </c>
      <c r="S272">
        <v>0.5340277777777778</v>
      </c>
      <c r="T272">
        <v>0.5527777777777778</v>
      </c>
      <c r="U272">
        <f>((R272+T272) - (N272+O272))*24*60</f>
        <v>40.99999999743886</v>
      </c>
      <c r="V272" t="str">
        <f>SINGLE(IF(N272 * O272 * R272 * T272 * AO272 * AP272 = 0, "", LET(_xlpm.inicio, N272 + O272, _xlpm.fin, R272 + T272, _xlpm.dias, REDUCE(0, SEQUENCE(1 + INT(SINGLE(_xlpm.fin) - SINGLE(_xlpm.inicio)), 1, 0, 1), LAMBDA(_xlpm.acum,_xlpm.d, LET(_xlpm.dia, TRUNC(SINGLE(_xlpm.inicio)) + SINGLE(_xlpm.d), _xlpm.horaIni, IF(SINGLE(_xlpm.d) = 0, MAX(_xlpm.inicio, SINGLE(_xlpm.dia) + AO272), SINGLE(_xlpm.dia) + AO272), _xlpm.horaFin, IF(SINGLE(_xlpm.d) = INT(SINGLE(_xlpm.fin) - SINGLE(_xlpm.inicio)), MIN(_xlpm.fin, SINGLE(_xlpm.dia) + AP272), SINGLE(_xlpm.dia) + AP272), _xlpm.tiempo, MAX(0, SINGLE(_xlpm.horaFin) - SINGLE(_xlpm.horaIni)), SINGLE(_xlpm.acum) + SINGLE(_xlpm.tiempo)))), TEXT(SINGLE(_xlpm.dias), "h:mm"))))</f>
        <v>0:41</v>
      </c>
      <c r="W272" t="str">
        <f>TEXT((N272+S272) - (N272+O272), "h:mm")</f>
        <v>0:14</v>
      </c>
      <c r="X272" t="str">
        <v>CAIDA ENLACES</v>
      </c>
      <c r="Y272" t="str">
        <v>Red / Enlace / Proveedor</v>
      </c>
      <c r="Z272" t="str">
        <v>Mantenimiento eléctrico</v>
      </c>
      <c r="AA272" t="str">
        <v>Infraestructura - Eléctrica</v>
      </c>
      <c r="AB272" t="str">
        <v>SI</v>
      </c>
      <c r="AC272" t="str">
        <v>SI</v>
      </c>
      <c r="AD272" t="str">
        <v>SI</v>
      </c>
      <c r="AE272" t="str">
        <v>SI</v>
      </c>
      <c r="AF272" t="str">
        <v>EXTERNO</v>
      </c>
      <c r="AG272" t="str">
        <v>NEGOCIO</v>
      </c>
      <c r="AH272" t="str">
        <v>reinicio equipos</v>
      </c>
      <c r="AK272" t="str">
        <v>Culminado 100%</v>
      </c>
      <c r="AN272" t="str">
        <v>Reinicio inesperado de switches por mantenimiento eléctrico.</v>
      </c>
      <c r="AO272">
        <v>0.3333333333333333</v>
      </c>
      <c r="AP272">
        <v>0.875</v>
      </c>
    </row>
    <row r="273">
      <c r="A273">
        <v>1162467</v>
      </c>
      <c r="B273" t="str">
        <f>VLOOKUP(G273,DetalleTiendas!A$2:S$1777,3,FALSE)</f>
        <v>MEJORAMIENTO DEL HOGAR</v>
      </c>
      <c r="C273" t="str">
        <f>VLOOKUP(G273,DetalleTiendas!A$2:S$1777,4,FALSE)</f>
        <v>EASY</v>
      </c>
      <c r="D273" t="str">
        <f>VLOOKUP(G273,DetalleTiendas!A$2:S$1777,5,FALSE)</f>
        <v>COSTA - EASY</v>
      </c>
      <c r="E273" t="str">
        <v>Corte de Energia</v>
      </c>
      <c r="F273" t="str">
        <v>NO</v>
      </c>
      <c r="G273" t="str">
        <v>E809 MAYALES</v>
      </c>
      <c r="I273" t="str">
        <v>Soporte_Onsite_REG_Costa_SM Colombia</v>
      </c>
      <c r="J273" t="str">
        <v>Celso Niebles</v>
      </c>
      <c r="K273" t="str">
        <v>CERRADO</v>
      </c>
      <c r="L273" t="str">
        <v>CERRADO</v>
      </c>
      <c r="M273" t="str">
        <v>ALTA</v>
      </c>
      <c r="N273">
        <v>45690</v>
      </c>
      <c r="O273">
        <v>0.04097222222222222</v>
      </c>
      <c r="P273" t="str">
        <f>TEXT(N273,"MMMM")</f>
        <v>febrero</v>
      </c>
      <c r="Q273" t="str">
        <f>TEXT(N273,"aaaa")</f>
        <v>domingo</v>
      </c>
      <c r="R273">
        <v>45691</v>
      </c>
      <c r="S273">
        <v>0.3347222222222222</v>
      </c>
      <c r="T273">
        <v>0.45208333333333334</v>
      </c>
      <c r="U273">
        <f>((R273+T273) - (N273+O273))*24*60</f>
        <v>2031.9999999913853</v>
      </c>
      <c r="V273" t="str">
        <f>SINGLE(IF(N273 * O273 * R273 * T273 * AO273 * AP273 = 0, "", LET(_xlpm.inicio, N273 + O273, _xlpm.fin, R273 + T273, _xlpm.dias, REDUCE(0, SEQUENCE(1 + INT(SINGLE(_xlpm.fin) - SINGLE(_xlpm.inicio)), 1, 0, 1), LAMBDA(_xlpm.acum,_xlpm.d, LET(_xlpm.dia, TRUNC(SINGLE(_xlpm.inicio)) + SINGLE(_xlpm.d), _xlpm.horaIni, IF(SINGLE(_xlpm.d) = 0, MAX(_xlpm.inicio, SINGLE(_xlpm.dia) + AO273), SINGLE(_xlpm.dia) + AO273), _xlpm.horaFin, IF(SINGLE(_xlpm.d) = INT(SINGLE(_xlpm.fin) - SINGLE(_xlpm.inicio)), MIN(_xlpm.fin, SINGLE(_xlpm.dia) + AP273), SINGLE(_xlpm.dia) + AP273), _xlpm.tiempo, MAX(0, SINGLE(_xlpm.horaFin) - SINGLE(_xlpm.horaIni)), SINGLE(_xlpm.acum) + SINGLE(_xlpm.tiempo)))), TEXT(SINGLE(_xlpm.dias), "h:mm"))))</f>
        <v>15:51</v>
      </c>
      <c r="W273" t="str">
        <f>TEXT((N273+S273) - (N273+O273), "h:mm")</f>
        <v>7:03</v>
      </c>
      <c r="X273" t="str">
        <v>CORTE DE ENERGIA</v>
      </c>
      <c r="Y273" t="str">
        <v>Eléctrico / Energía</v>
      </c>
      <c r="Z273" t="str">
        <v>Breakers Saltados</v>
      </c>
      <c r="AA273" t="str">
        <v>Infraestructura - Eléctrica</v>
      </c>
      <c r="AB273" t="str">
        <v>SI</v>
      </c>
      <c r="AC273" t="str">
        <v>SI</v>
      </c>
      <c r="AD273" t="str">
        <v>SI</v>
      </c>
      <c r="AE273" t="str">
        <v>SI</v>
      </c>
      <c r="AF273" t="str">
        <v>INTERNO</v>
      </c>
      <c r="AG273" t="str">
        <v>NEGOCIO</v>
      </c>
      <c r="AH273" t="str">
        <v>Ajustes Conexiones tienda</v>
      </c>
      <c r="AK273" t="str">
        <v>Culminado 100%</v>
      </c>
      <c r="AN273" t="str">
        <v>Se presento corte de energía debido a un cambio de un cableado que suministra la energía 440 hacia los Braker se presento la novedad en la caja de los Breaker.</v>
      </c>
      <c r="AO273">
        <v>0.3333333333333333</v>
      </c>
      <c r="AP273">
        <v>0.875</v>
      </c>
    </row>
    <row r="274">
      <c r="A274">
        <v>1165093</v>
      </c>
      <c r="B274" t="str">
        <f>VLOOKUP(G274,DetalleTiendas!A$2:S$1777,3,FALSE)</f>
        <v>SUPERMERCADOS</v>
      </c>
      <c r="C274" t="str">
        <f>VLOOKUP(G274,DetalleTiendas!A$2:S$1777,4,FALSE)</f>
        <v>JUMBO</v>
      </c>
      <c r="D274" t="str">
        <f>VLOOKUP(G274,DetalleTiendas!A$2:S$1777,5,FALSE)</f>
        <v>BOGOTA</v>
      </c>
      <c r="E274" t="str">
        <v>EFT Recaudos</v>
      </c>
      <c r="F274" t="str">
        <v>SI</v>
      </c>
      <c r="G274" t="str">
        <v>J193 PLAZA CENTRAL</v>
      </c>
      <c r="I274" t="str">
        <v>Aplicaciones_POS_ARS_Colombia</v>
      </c>
      <c r="J274" t="str">
        <v>Nubia Bohorquez</v>
      </c>
      <c r="K274" t="str">
        <v>CERRADO</v>
      </c>
      <c r="L274" t="str">
        <v>CERRADO</v>
      </c>
      <c r="M274" t="str">
        <v>MEDIA</v>
      </c>
      <c r="N274">
        <v>45691</v>
      </c>
      <c r="O274">
        <v>0.625</v>
      </c>
      <c r="P274" t="str">
        <f>TEXT(N274,"MMMM")</f>
        <v>febrero</v>
      </c>
      <c r="Q274" t="str">
        <f>TEXT(N274,"aaaa")</f>
        <v>lunes</v>
      </c>
      <c r="R274">
        <v>45694</v>
      </c>
      <c r="S274">
        <v>0.6666666666666666</v>
      </c>
      <c r="T274">
        <v>0.4236111111111111</v>
      </c>
      <c r="U274">
        <f>((R274+T274) - (N274+O274))*24*60</f>
        <v>4029.9999999976717</v>
      </c>
      <c r="V274" t="str">
        <f>SINGLE(IF(N274 * O274 * R274 * T274 * AO274 * AP274 = 0, "", LET(_xlpm.inicio, N274 + O274, _xlpm.fin, R274 + T274, _xlpm.dias, REDUCE(0, SEQUENCE(1 + INT(SINGLE(_xlpm.fin) - SINGLE(_xlpm.inicio)), 1, 0, 1), LAMBDA(_xlpm.acum,_xlpm.d, LET(_xlpm.dia, TRUNC(SINGLE(_xlpm.inicio)) + SINGLE(_xlpm.d), _xlpm.horaIni, IF(SINGLE(_xlpm.d) = 0, MAX(_xlpm.inicio, SINGLE(_xlpm.dia) + AO274), SINGLE(_xlpm.dia) + AO274), _xlpm.horaFin, IF(SINGLE(_xlpm.d) = INT(SINGLE(_xlpm.fin) - SINGLE(_xlpm.inicio)), MIN(_xlpm.fin, SINGLE(_xlpm.dia) + AP274), SINGLE(_xlpm.dia) + AP274), _xlpm.tiempo, MAX(0, SINGLE(_xlpm.horaFin) - SINGLE(_xlpm.horaIni)), SINGLE(_xlpm.acum) + SINGLE(_xlpm.tiempo)))), TEXT(SINGLE(_xlpm.dias), "h:mm"))))</f>
        <v>8:00</v>
      </c>
      <c r="W274" t="str">
        <f>TEXT((N274+S274) - (N274+O274), "h:mm")</f>
        <v>1:00</v>
      </c>
      <c r="X274" t="str">
        <v>MEDIOS DE PAGO</v>
      </c>
      <c r="Y274" t="str">
        <v>Software / Actualización</v>
      </c>
      <c r="Z274" t="str">
        <v>Operación Interna / Parametrizacion</v>
      </c>
      <c r="AA274" t="str">
        <v>Parametrizacion en curso</v>
      </c>
      <c r="AB274" t="str">
        <v>SI</v>
      </c>
      <c r="AC274" t="str">
        <v>NO</v>
      </c>
      <c r="AD274" t="str">
        <v>NO</v>
      </c>
      <c r="AE274" t="str">
        <v>NO</v>
      </c>
      <c r="AF274" t="str">
        <v>INTERNO</v>
      </c>
      <c r="AG274" t="str">
        <v>SISTEMAS</v>
      </c>
      <c r="AH274" t="str">
        <v>Falla Parametrizacion POS</v>
      </c>
      <c r="AK274" t="str">
        <v>Culminado 100%</v>
      </c>
      <c r="AN274" t="str">
        <v>Se realizo Ajuste en archivo P_REGCONF de Compensar se encuentra la dirección de la tienda que contiene un guion (-); esto causa en las pos que se envie un caracter extaño y es lo que devuelve como error 400; se reemplaza este caracter con un espacio; se solicitan pruebas y funciona bien; se replica a toda la tienda.</v>
      </c>
      <c r="AO274">
        <v>0.3333333333333333</v>
      </c>
      <c r="AP274">
        <v>0.875</v>
      </c>
    </row>
    <row r="275">
      <c r="A275">
        <v>1163493</v>
      </c>
      <c r="B275" t="str">
        <f>VLOOKUP(G275,DetalleTiendas!A$2:S$1777,3,FALSE)</f>
        <v>PAIS</v>
      </c>
      <c r="C275" t="str">
        <f>VLOOKUP(G275,DetalleTiendas!A$2:S$1777,4,FALSE)</f>
        <v>PAIS</v>
      </c>
      <c r="D275" t="str">
        <f>VLOOKUP(G275,DetalleTiendas!A$2:S$1777,5,FALSE)</f>
        <v>PAIS</v>
      </c>
      <c r="E275" t="str">
        <v>Fidelidad</v>
      </c>
      <c r="F275" t="str">
        <v>NO</v>
      </c>
      <c r="G275" t="str">
        <v>PAIS</v>
      </c>
      <c r="I275" t="str">
        <v>Cloud Core Team</v>
      </c>
      <c r="J275" t="str">
        <v>Ferrari Marcelo</v>
      </c>
      <c r="K275" t="str">
        <v>CERRADO</v>
      </c>
      <c r="L275" t="str">
        <v>CERRADO</v>
      </c>
      <c r="M275" t="str">
        <v>BAJA</v>
      </c>
      <c r="N275">
        <v>45691</v>
      </c>
      <c r="O275">
        <v>0.3541666666666667</v>
      </c>
      <c r="P275" t="str">
        <f>TEXT(N275,"MMMM")</f>
        <v>febrero</v>
      </c>
      <c r="Q275" t="str">
        <f>TEXT(N275,"aaaa")</f>
        <v>lunes</v>
      </c>
      <c r="R275">
        <v>45693</v>
      </c>
      <c r="S275">
        <v>0.3645833333333333</v>
      </c>
      <c r="T275">
        <v>0.48194444444444445</v>
      </c>
      <c r="U275">
        <f>((R275+T275) - (N275+O275))*24</f>
        <v>51.06666666670935</v>
      </c>
      <c r="V275" t="str">
        <f>SINGLE(IF(N275 * O275 * R275 * T275 * AO275 * AP275 = 0, "", LET(_xlpm.inicio, N275 + O275, _xlpm.fin, R275 + T275, _xlpm.dias, REDUCE(0, SEQUENCE(1 + INT(SINGLE(_xlpm.fin) - SINGLE(_xlpm.inicio)), 1, 0, 1), LAMBDA(_xlpm.acum,_xlpm.d, LET(_xlpm.dia, TRUNC(SINGLE(_xlpm.inicio)) + SINGLE(_xlpm.d), _xlpm.horaIni, IF(SINGLE(_xlpm.d) = 0, MAX(_xlpm.inicio, SINGLE(_xlpm.dia) + AO275), SINGLE(_xlpm.dia) + AO275), _xlpm.horaFin, IF(SINGLE(_xlpm.d) = INT(SINGLE(_xlpm.fin) - SINGLE(_xlpm.inicio)), MIN(_xlpm.fin, SINGLE(_xlpm.dia) + AP275), SINGLE(_xlpm.dia) + AP275), _xlpm.tiempo, MAX(0, SINGLE(_xlpm.horaFin) - SINGLE(_xlpm.horaIni)), SINGLE(_xlpm.acum) + SINGLE(_xlpm.tiempo)))), TEXT(SINGLE(_xlpm.dias), "h:mm"))))</f>
        <v>5:04</v>
      </c>
      <c r="W275" t="str">
        <f>TEXT((N275+S275) - (N275+O275), "h:mm")</f>
        <v>0:15</v>
      </c>
      <c r="X275" t="str">
        <v>LENTITUD EN LA IDENTIFICACIÓN DEL CLIENTE EN EL POS</v>
      </c>
      <c r="Y275" t="str">
        <v>Software / Actualización</v>
      </c>
      <c r="Z275" t="str">
        <v>Restricciones en Security Group del cluster EKS</v>
      </c>
      <c r="AA275" t="str">
        <v>Parametrizacion en curso</v>
      </c>
      <c r="AB275" t="str">
        <v>SI</v>
      </c>
      <c r="AC275" t="str">
        <v>NO</v>
      </c>
      <c r="AD275" t="str">
        <v>NO</v>
      </c>
      <c r="AE275" t="str">
        <v>NO</v>
      </c>
      <c r="AF275" t="str">
        <v>INTERNO</v>
      </c>
      <c r="AG275" t="str">
        <v>SISTEMAS</v>
      </c>
      <c r="AH275" t="str">
        <v>Se otorgan permisos de acceso</v>
      </c>
      <c r="AK275" t="str">
        <v>Culminado 100%</v>
      </c>
      <c r="AN275" t="str">
        <v>Se da solución Definitiva con los accesos otorgados.</v>
      </c>
      <c r="AO275">
        <v>0.3333333333333333</v>
      </c>
      <c r="AP275">
        <v>0.875</v>
      </c>
    </row>
    <row r="276">
      <c r="A276">
        <v>1167040</v>
      </c>
      <c r="B276" t="str">
        <f>VLOOKUP(G276,DetalleTiendas!A$2:S$1777,3,FALSE)</f>
        <v>SUPERMERCADOS</v>
      </c>
      <c r="C276" t="str">
        <f>VLOOKUP(G276,DetalleTiendas!A$2:S$1777,4,FALSE)</f>
        <v>EDS JUMBO</v>
      </c>
      <c r="D276" t="str">
        <f>VLOOKUP(G276,DetalleTiendas!A$2:S$1777,5,FALSE)</f>
        <v>BOGOTA</v>
      </c>
      <c r="E276" t="str">
        <v>Enlaces</v>
      </c>
      <c r="F276" t="str">
        <v>NO</v>
      </c>
      <c r="G276" t="str">
        <v>Z132 LA 24</v>
      </c>
      <c r="I276" t="str">
        <v>Redes y Comunicaciones -Nivel 2 - COL</v>
      </c>
      <c r="J276" t="str">
        <v>Guillermo Gutierrez</v>
      </c>
      <c r="K276" t="str">
        <v>CERRADO</v>
      </c>
      <c r="L276" t="str">
        <v>CERRADO</v>
      </c>
      <c r="M276" t="str">
        <v>MEDIA</v>
      </c>
      <c r="N276">
        <v>45692</v>
      </c>
      <c r="O276">
        <v>0.3333333333333333</v>
      </c>
      <c r="P276" t="str">
        <f>TEXT(N276,"MMMM")</f>
        <v>febrero</v>
      </c>
      <c r="Q276" t="str">
        <f>TEXT(N276,"aaaa")</f>
        <v>martes</v>
      </c>
      <c r="R276">
        <v>45693</v>
      </c>
      <c r="S276">
        <v>0.6333333333333333</v>
      </c>
      <c r="T276">
        <v>0.4375</v>
      </c>
      <c r="U276">
        <f>((R276+T276) - (N276+O276))*24*60</f>
        <v>1589.9999999965075</v>
      </c>
      <c r="V276" t="str">
        <f>SINGLE(IF(N276 * O276 * R276 * T276 * AO276 * AP276 = 0, "", LET(_xlpm.inicio, N276 + O276, _xlpm.fin, R276 + T276, _xlpm.dias, REDUCE(0, SEQUENCE(1 + INT(SINGLE(_xlpm.fin) - SINGLE(_xlpm.inicio)), 1, 0, 1), LAMBDA(_xlpm.acum,_xlpm.d, LET(_xlpm.dia, TRUNC(SINGLE(_xlpm.inicio)) + SINGLE(_xlpm.d), _xlpm.horaIni, IF(SINGLE(_xlpm.d) = 0, MAX(_xlpm.inicio, SINGLE(_xlpm.dia) + AO276), SINGLE(_xlpm.dia) + AO276), _xlpm.horaFin, IF(SINGLE(_xlpm.d) = INT(SINGLE(_xlpm.fin) - SINGLE(_xlpm.inicio)), MIN(_xlpm.fin, SINGLE(_xlpm.dia) + AP276), SINGLE(_xlpm.dia) + AP276), _xlpm.tiempo, MAX(0, SINGLE(_xlpm.horaFin) - SINGLE(_xlpm.horaIni)), SINGLE(_xlpm.acum) + SINGLE(_xlpm.tiempo)))), TEXT(SINGLE(_xlpm.dias), "h:mm"))))</f>
        <v>15:30</v>
      </c>
      <c r="W276" t="str">
        <f>TEXT((N276+S276) - (N276+O276), "h:mm")</f>
        <v>7:12</v>
      </c>
      <c r="X276" t="str">
        <v>CAIDA ENLACES</v>
      </c>
      <c r="Y276" t="str">
        <v>Red / Enlace / Proveedor</v>
      </c>
      <c r="Z276" t="str">
        <v>configuración y protocolo bgp</v>
      </c>
      <c r="AA276" t="str">
        <v>Proveedor - Red/Infraestructura</v>
      </c>
      <c r="AB276" t="str">
        <v>NO</v>
      </c>
      <c r="AC276" t="str">
        <v>NO</v>
      </c>
      <c r="AD276" t="str">
        <v>NO</v>
      </c>
      <c r="AE276" t="str">
        <v>NO</v>
      </c>
      <c r="AF276" t="str">
        <v>INTERNO</v>
      </c>
      <c r="AG276" t="str">
        <v>SISTEMAS</v>
      </c>
      <c r="AH276" t="str">
        <v>configuracion equipo</v>
      </c>
      <c r="AK276" t="str">
        <v>Culminado 100%</v>
      </c>
      <c r="AN276" t="str">
        <v>se presento novedad de configuración del equipo mpls y del equipo de ultima milla con el protocolo bgp</v>
      </c>
      <c r="AO276">
        <v>0.3333333333333333</v>
      </c>
      <c r="AP276">
        <v>0.875</v>
      </c>
    </row>
    <row r="277">
      <c r="A277">
        <v>1211802</v>
      </c>
      <c r="B277" t="str">
        <f>VLOOKUP(G277,DetalleTiendas!A$2:S$1777,3,FALSE)</f>
        <v>SUPERMERCADOS</v>
      </c>
      <c r="C277" t="str">
        <f>VLOOKUP(G277,DetalleTiendas!A$2:S$1777,4,FALSE)</f>
        <v>METRO</v>
      </c>
      <c r="D277" t="str">
        <f>VLOOKUP(G277,DetalleTiendas!A$2:S$1777,5,FALSE)</f>
        <v>BOGOTA</v>
      </c>
      <c r="E277" t="str">
        <v>Enlaces</v>
      </c>
      <c r="F277" t="str">
        <v>NO</v>
      </c>
      <c r="G277" t="str">
        <v>M073 MOSQUERA</v>
      </c>
      <c r="I277" t="str">
        <v>Soporte_Onsite_BOGOTA</v>
      </c>
      <c r="J277" t="str">
        <v>Juan Fernando Rodriguez</v>
      </c>
      <c r="K277" t="str">
        <v>CERRADO</v>
      </c>
      <c r="L277" t="str">
        <v>CERRADO</v>
      </c>
      <c r="M277" t="str">
        <v>MEDIA</v>
      </c>
      <c r="N277">
        <v>45692</v>
      </c>
      <c r="O277">
        <v>0.5298611111111111</v>
      </c>
      <c r="P277" t="str">
        <f>TEXT(N277,"MMMM")</f>
        <v>febrero</v>
      </c>
      <c r="Q277" t="str">
        <f>TEXT(N277,"aaaa")</f>
        <v>martes</v>
      </c>
      <c r="R277">
        <v>45692</v>
      </c>
      <c r="S277">
        <v>0.5486111111111112</v>
      </c>
      <c r="T277">
        <v>0.6006944444444444</v>
      </c>
      <c r="U277">
        <f>((R277+T277) - (N277+O277))*24*60</f>
        <v>101.99999999720603</v>
      </c>
      <c r="V277" t="str">
        <f>SINGLE(IF(N277 * O277 * R277 * T277 * AO277 * AP277 = 0, "", LET(_xlpm.inicio, N277 + O277, _xlpm.fin, R277 + T277, _xlpm.dias, REDUCE(0, SEQUENCE(1 + INT(SINGLE(_xlpm.fin) - SINGLE(_xlpm.inicio)), 1, 0, 1), LAMBDA(_xlpm.acum,_xlpm.d, LET(_xlpm.dia, TRUNC(SINGLE(_xlpm.inicio)) + SINGLE(_xlpm.d), _xlpm.horaIni, IF(SINGLE(_xlpm.d) = 0, MAX(_xlpm.inicio, SINGLE(_xlpm.dia) + AO277), SINGLE(_xlpm.dia) + AO277), _xlpm.horaFin, IF(SINGLE(_xlpm.d) = INT(SINGLE(_xlpm.fin) - SINGLE(_xlpm.inicio)), MIN(_xlpm.fin, SINGLE(_xlpm.dia) + AP277), SINGLE(_xlpm.dia) + AP277), _xlpm.tiempo, MAX(0, SINGLE(_xlpm.horaFin) - SINGLE(_xlpm.horaIni)), SINGLE(_xlpm.acum) + SINGLE(_xlpm.tiempo)))), TEXT(SINGLE(_xlpm.dias), "h:mm"))))</f>
        <v>1:42</v>
      </c>
      <c r="W277" t="str">
        <f>TEXT((N277+S277) - (N277+O277), "h:mm")</f>
        <v>0:27</v>
      </c>
      <c r="X277" t="str">
        <v>CAIDA ENLACES</v>
      </c>
      <c r="Y277" t="str">
        <v>Eléctrico / Energía</v>
      </c>
      <c r="Z277" t="str">
        <v>Breaker Saltado - Sobrecarga del circuito</v>
      </c>
      <c r="AA277" t="str">
        <v>Infraestructura - Eléctrica</v>
      </c>
      <c r="AB277" t="str">
        <v>SI</v>
      </c>
      <c r="AC277" t="str">
        <v>SI</v>
      </c>
      <c r="AD277" t="str">
        <v>SI</v>
      </c>
      <c r="AE277" t="str">
        <v>SI</v>
      </c>
      <c r="AF277" t="str">
        <v>EXTERNO</v>
      </c>
      <c r="AG277" t="str">
        <v>NEGOCIO</v>
      </c>
      <c r="AH277" t="str">
        <v>Ajustes Conexiones tienda</v>
      </c>
      <c r="AK277" t="str">
        <v>Culminado 100%</v>
      </c>
      <c r="AN277" t="str">
        <v>se encontró en un tablero de alimentación principal un breaker saltado</v>
      </c>
      <c r="AO277">
        <v>0.3333333333333333</v>
      </c>
      <c r="AP277">
        <v>0.875</v>
      </c>
    </row>
    <row r="278">
      <c r="A278">
        <v>1169502</v>
      </c>
      <c r="B278" t="str">
        <f>VLOOKUP(G278,DetalleTiendas!A$2:S$1777,3,FALSE)</f>
        <v>SUPERMERCADOS</v>
      </c>
      <c r="C278" t="str">
        <f>VLOOKUP(G278,DetalleTiendas!A$2:S$1777,4,FALSE)</f>
        <v>JUMBO</v>
      </c>
      <c r="D278" t="str">
        <f>VLOOKUP(G278,DetalleTiendas!A$2:S$1777,5,FALSE)</f>
        <v>BOGOTA</v>
      </c>
      <c r="E278" t="str">
        <v>POS</v>
      </c>
      <c r="F278" t="str">
        <v>SI</v>
      </c>
      <c r="G278" t="str">
        <v>J014 CALLE 170</v>
      </c>
      <c r="I278" t="str">
        <v>Soporte_Onsite_BOGOTA</v>
      </c>
      <c r="J278" t="str">
        <v>Juan Fernando Rodriguez</v>
      </c>
      <c r="K278" t="str">
        <v>CERRADO</v>
      </c>
      <c r="L278" t="str">
        <v>CERRADO</v>
      </c>
      <c r="M278" t="str">
        <v>MEDIA</v>
      </c>
      <c r="N278">
        <v>45693</v>
      </c>
      <c r="O278">
        <v>0.25</v>
      </c>
      <c r="P278" t="str">
        <f>TEXT(N278,"MMMM")</f>
        <v>febrero</v>
      </c>
      <c r="Q278" t="str">
        <f>TEXT(N278,"aaaa")</f>
        <v>miércoles</v>
      </c>
      <c r="R278">
        <v>45694</v>
      </c>
      <c r="S278">
        <v>0.7916666666666666</v>
      </c>
      <c r="T278">
        <v>0.6277777777777778</v>
      </c>
      <c r="U278">
        <f>((R278+T278) - (N278+O278))*24*60</f>
        <v>1984.0000000025611</v>
      </c>
      <c r="V278" t="str">
        <f>SINGLE(IF(N278 * O278 * R278 * T278 * AO278 * AP278 = 0, "", LET(_xlpm.inicio, N278 + O278, _xlpm.fin, R278 + T278, _xlpm.dias, REDUCE(0, SEQUENCE(1 + INT(SINGLE(_xlpm.fin) - SINGLE(_xlpm.inicio)), 1, 0, 1), LAMBDA(_xlpm.acum,_xlpm.d, LET(_xlpm.dia, TRUNC(SINGLE(_xlpm.inicio)) + SINGLE(_xlpm.d), _xlpm.horaIni, IF(SINGLE(_xlpm.d) = 0, MAX(_xlpm.inicio, SINGLE(_xlpm.dia) + AO278), SINGLE(_xlpm.dia) + AO278), _xlpm.horaFin, IF(SINGLE(_xlpm.d) = INT(SINGLE(_xlpm.fin) - SINGLE(_xlpm.inicio)), MIN(_xlpm.fin, SINGLE(_xlpm.dia) + AP278), SINGLE(_xlpm.dia) + AP278), _xlpm.tiempo, MAX(0, SINGLE(_xlpm.horaFin) - SINGLE(_xlpm.horaIni)), SINGLE(_xlpm.acum) + SINGLE(_xlpm.tiempo)))), TEXT(SINGLE(_xlpm.dias), "h:mm"))))</f>
        <v>20:04</v>
      </c>
      <c r="W278" t="str">
        <f>TEXT((N278+S278) - (N278+O278), "h:mm")</f>
        <v>13:00</v>
      </c>
      <c r="X278" t="str">
        <v>FALLA EN DEVOLUCIONES</v>
      </c>
      <c r="Y278" t="str">
        <v>Software / Actualización</v>
      </c>
      <c r="Z278" t="str">
        <v>Servidor DHCP (configuración)</v>
      </c>
      <c r="AA278" t="str">
        <v>Parametrizacion en curso</v>
      </c>
      <c r="AB278" t="str">
        <v>NO</v>
      </c>
      <c r="AC278" t="str">
        <v>NO</v>
      </c>
      <c r="AD278" t="str">
        <v>NO</v>
      </c>
      <c r="AE278" t="str">
        <v>NO</v>
      </c>
      <c r="AF278" t="str">
        <v>INTERNO</v>
      </c>
      <c r="AG278" t="str">
        <v>NEGOCIO</v>
      </c>
      <c r="AH278" t="str">
        <v>configuracion equipo</v>
      </c>
      <c r="AK278" t="str">
        <v>Culminado 100%</v>
      </c>
      <c r="AN278" t="str">
        <v>se realizo corrección en el servidor Suse del DHCP</v>
      </c>
      <c r="AO278">
        <v>0.3333333333333333</v>
      </c>
      <c r="AP278">
        <v>0.875</v>
      </c>
    </row>
    <row r="279">
      <c r="A279">
        <v>1169531</v>
      </c>
      <c r="B279" t="str">
        <f>VLOOKUP(G279,DetalleTiendas!A$2:S$1777,3,FALSE)</f>
        <v>SUPERMERCADOS</v>
      </c>
      <c r="C279" t="str">
        <f>VLOOKUP(G279,DetalleTiendas!A$2:S$1777,4,FALSE)</f>
        <v>METRO</v>
      </c>
      <c r="D279" t="str">
        <f>VLOOKUP(G279,DetalleTiendas!A$2:S$1777,5,FALSE)</f>
        <v>BOGOTA</v>
      </c>
      <c r="E279" t="str">
        <v>Enlaces</v>
      </c>
      <c r="F279" t="str">
        <v>NO</v>
      </c>
      <c r="G279" t="str">
        <v>M077 ZIPAQUIRA</v>
      </c>
      <c r="I279" t="str">
        <v>Redes y Comunicaciones -Nivel 2 - COL</v>
      </c>
      <c r="J279" t="str">
        <v>Guillermo Gutierrez</v>
      </c>
      <c r="K279" t="str">
        <v>CERRADO</v>
      </c>
      <c r="L279" t="str">
        <v>CERRADO</v>
      </c>
      <c r="M279" t="str">
        <v>MEDIA</v>
      </c>
      <c r="N279">
        <v>45693</v>
      </c>
      <c r="O279">
        <v>0.8388888888888889</v>
      </c>
      <c r="P279" t="str">
        <f>TEXT(N279,"MMMM")</f>
        <v>febrero</v>
      </c>
      <c r="Q279" t="str">
        <f>TEXT(N279,"aaaa")</f>
        <v>miércoles</v>
      </c>
      <c r="R279">
        <v>45694</v>
      </c>
      <c r="S279">
        <v>0.8604166666666667</v>
      </c>
      <c r="T279">
        <v>0.6826388888888889</v>
      </c>
      <c r="U279">
        <f>((R279+T279) - (N279+O279))*24*60</f>
        <v>1215</v>
      </c>
      <c r="V279" t="str">
        <f>SINGLE(IF(N279 * O279 * R279 * T279 * AO279 * AP279 = 0, "", LET(_xlpm.inicio, N279 + O279, _xlpm.fin, R279 + T279, _xlpm.dias, REDUCE(0, SEQUENCE(1 + INT(SINGLE(_xlpm.fin) - SINGLE(_xlpm.inicio)), 1, 0, 1), LAMBDA(_xlpm.acum,_xlpm.d, LET(_xlpm.dia, TRUNC(SINGLE(_xlpm.inicio)) + SINGLE(_xlpm.d), _xlpm.horaIni, IF(SINGLE(_xlpm.d) = 0, MAX(_xlpm.inicio, SINGLE(_xlpm.dia) + AO279), SINGLE(_xlpm.dia) + AO279), _xlpm.horaFin, IF(SINGLE(_xlpm.d) = INT(SINGLE(_xlpm.fin) - SINGLE(_xlpm.inicio)), MIN(_xlpm.fin, SINGLE(_xlpm.dia) + AP279), SINGLE(_xlpm.dia) + AP279), _xlpm.tiempo, MAX(0, SINGLE(_xlpm.horaFin) - SINGLE(_xlpm.horaIni)), SINGLE(_xlpm.acum) + SINGLE(_xlpm.tiempo)))), TEXT(SINGLE(_xlpm.dias), "h:mm"))))</f>
        <v>0:52</v>
      </c>
      <c r="W279" t="str">
        <f>TEXT((N279+S279) - (N279+O279), "h:mm")</f>
        <v>0:31</v>
      </c>
      <c r="X279" t="str">
        <v>CAIDA ENLACES</v>
      </c>
      <c r="Y279" t="str">
        <v>Red / Enlace / Proveedor</v>
      </c>
      <c r="Z279" t="str">
        <v xml:space="preserve">Caída enlace proveedor - Claro </v>
      </c>
      <c r="AA279" t="str">
        <v>Proveedor - Red/Infraestructura</v>
      </c>
      <c r="AB279" t="str">
        <v>SI</v>
      </c>
      <c r="AC279" t="str">
        <v>SI</v>
      </c>
      <c r="AD279" t="str">
        <v>SI</v>
      </c>
      <c r="AE279" t="str">
        <v>SI</v>
      </c>
      <c r="AF279" t="str">
        <v>EXTERNO</v>
      </c>
      <c r="AG279" t="str">
        <v>PROVEEDOR</v>
      </c>
      <c r="AH279" t="str">
        <v>Ajuste por parte del Proveedor</v>
      </c>
      <c r="AK279" t="str">
        <v>Culminado 100%</v>
      </c>
      <c r="AN279" t="str">
        <v>falla de equipo nodo zipaquiera</v>
      </c>
      <c r="AO279">
        <v>0.3333333333333333</v>
      </c>
      <c r="AP279">
        <v>0.875</v>
      </c>
    </row>
    <row r="280">
      <c r="A280">
        <v>1169510</v>
      </c>
      <c r="B280" t="str">
        <f>VLOOKUP(G280,DetalleTiendas!A$2:S$1777,3,FALSE)</f>
        <v>SUPERMERCADOS</v>
      </c>
      <c r="C280" t="str">
        <f>VLOOKUP(G280,DetalleTiendas!A$2:S$1777,4,FALSE)</f>
        <v>JUMBO</v>
      </c>
      <c r="D280" t="str">
        <f>VLOOKUP(G280,DetalleTiendas!A$2:S$1777,5,FALSE)</f>
        <v>BOGOTA</v>
      </c>
      <c r="E280" t="str">
        <v>IM POS NCR (ARS)</v>
      </c>
      <c r="F280" t="str">
        <v>NO</v>
      </c>
      <c r="G280" t="str">
        <v>J014 CALLE 170</v>
      </c>
      <c r="I280" t="str">
        <v>Operaciones POS Colombia</v>
      </c>
      <c r="J280" t="str">
        <v>Farutt Reyes</v>
      </c>
      <c r="K280" t="str">
        <v>CERRADO</v>
      </c>
      <c r="L280" t="str">
        <v>CERRADO</v>
      </c>
      <c r="M280" t="str">
        <v>MEDIA</v>
      </c>
      <c r="N280">
        <v>45693</v>
      </c>
      <c r="O280">
        <v>0.7965277777777777</v>
      </c>
      <c r="P280" t="str">
        <f>TEXT(N280,"MMMM")</f>
        <v>febrero</v>
      </c>
      <c r="Q280" t="str">
        <f>TEXT(N280,"aaaa")</f>
        <v>miércoles</v>
      </c>
      <c r="R280">
        <v>45694</v>
      </c>
      <c r="S280">
        <v>0.7965277777777777</v>
      </c>
      <c r="T280">
        <v>0.375</v>
      </c>
      <c r="U280">
        <f>((R280+T280) - (N280+O280))*24*60</f>
        <v>833.0000000016298</v>
      </c>
      <c r="V280" t="str">
        <f>SINGLE(IF(N280 * O280 * R280 * T280 * AO280 * AP280 = 0, "", LET(_xlpm.inicio, N280 + O280, _xlpm.fin, R280 + T280, _xlpm.dias, REDUCE(0, SEQUENCE(1 + INT(SINGLE(_xlpm.fin) - SINGLE(_xlpm.inicio)), 1, 0, 1), LAMBDA(_xlpm.acum,_xlpm.d, LET(_xlpm.dia, TRUNC(SINGLE(_xlpm.inicio)) + SINGLE(_xlpm.d), _xlpm.horaIni, IF(SINGLE(_xlpm.d) = 0, MAX(_xlpm.inicio, SINGLE(_xlpm.dia) + AO280), SINGLE(_xlpm.dia) + AO280), _xlpm.horaFin, IF(SINGLE(_xlpm.d) = INT(SINGLE(_xlpm.fin) - SINGLE(_xlpm.inicio)), MIN(_xlpm.fin, SINGLE(_xlpm.dia) + AP280), SINGLE(_xlpm.dia) + AP280), _xlpm.tiempo, MAX(0, SINGLE(_xlpm.horaFin) - SINGLE(_xlpm.horaIni)), SINGLE(_xlpm.acum) + SINGLE(_xlpm.tiempo)))), TEXT(SINGLE(_xlpm.dias), "h:mm"))))</f>
        <v>1:53</v>
      </c>
      <c r="W280" t="str">
        <f>TEXT((N280+S280) - (N280+O280), "h:mm")</f>
        <v>0:00</v>
      </c>
      <c r="X280" t="str">
        <v>BLOQUEO POS</v>
      </c>
      <c r="Y280" t="str">
        <v>Software / Actualización</v>
      </c>
      <c r="Z280" t="str">
        <v>Novedad presentada por problemas fisicos en la POS</v>
      </c>
      <c r="AA280" t="str">
        <v>Software / Actualización</v>
      </c>
      <c r="AH280" t="str">
        <v>configuracion equipo</v>
      </c>
      <c r="AK280" t="str">
        <v>Culminado 100%</v>
      </c>
      <c r="AN280" t="str">
        <v>Esta novedad se presento por problemas fisicos en la POS; razón por la cual fue necesario montar una POS alterna entretanto daban solución a la POS que se encontraba con bloqueo; luego de esto se volvió  a configurar la POS física que inicialmente se encontraba funcionando.</v>
      </c>
      <c r="AO280">
        <v>0.3333333333333333</v>
      </c>
      <c r="AP280">
        <v>0.875</v>
      </c>
    </row>
    <row r="281">
      <c r="A281">
        <v>1171185</v>
      </c>
      <c r="B281" t="str">
        <f>VLOOKUP(G281,DetalleTiendas!A$2:S$1777,3,FALSE)</f>
        <v>SUPERMERCADOS</v>
      </c>
      <c r="C281" t="str">
        <f>VLOOKUP(G281,DetalleTiendas!A$2:S$1777,4,FALSE)</f>
        <v>METRO</v>
      </c>
      <c r="D281" t="str">
        <f>VLOOKUP(G281,DetalleTiendas!A$2:S$1777,5,FALSE)</f>
        <v>BOGOTA</v>
      </c>
      <c r="E281" t="str">
        <v>Enlaces</v>
      </c>
      <c r="F281" t="str">
        <v>NO</v>
      </c>
      <c r="G281" t="str">
        <v>M077 ZIPAQUIRA</v>
      </c>
      <c r="I281" t="str">
        <v>Redes y Comunicaciones -Nivel 2 - COL</v>
      </c>
      <c r="J281" t="str">
        <v>Guillermo Gutierrez</v>
      </c>
      <c r="K281" t="str">
        <v>CERRADO</v>
      </c>
      <c r="L281" t="str">
        <v>CERRADO</v>
      </c>
      <c r="M281" t="str">
        <v>MEDIA</v>
      </c>
      <c r="N281">
        <v>45694</v>
      </c>
      <c r="O281">
        <v>0.7083333333333334</v>
      </c>
      <c r="P281" t="str">
        <f>TEXT(N281,"MMMM")</f>
        <v>febrero</v>
      </c>
      <c r="Q281" t="str">
        <f>TEXT(N281,"aaaa")</f>
        <v>jueves</v>
      </c>
      <c r="R281">
        <v>45695</v>
      </c>
      <c r="S281">
        <v>0.7166666666666667</v>
      </c>
      <c r="T281">
        <v>0.7222222222222222</v>
      </c>
      <c r="U281">
        <f>((R281+T281) - (N281+O281))*24*60</f>
        <v>1459.999999991851</v>
      </c>
      <c r="V281" t="str">
        <f>SINGLE(IF(N281 * O281 * R281 * T281 * AO281 * AP281 = 0, "", LET(_xlpm.inicio, N281 + O281, _xlpm.fin, R281 + T281, _xlpm.dias, REDUCE(0, SEQUENCE(1 + INT(SINGLE(_xlpm.fin) - SINGLE(_xlpm.inicio)), 1, 0, 1), LAMBDA(_xlpm.acum,_xlpm.d, LET(_xlpm.dia, TRUNC(SINGLE(_xlpm.inicio)) + SINGLE(_xlpm.d), _xlpm.horaIni, IF(SINGLE(_xlpm.d) = 0, MAX(_xlpm.inicio, SINGLE(_xlpm.dia) + AO281), SINGLE(_xlpm.dia) + AO281), _xlpm.horaFin, IF(SINGLE(_xlpm.d) = INT(SINGLE(_xlpm.fin) - SINGLE(_xlpm.inicio)), MIN(_xlpm.fin, SINGLE(_xlpm.dia) + AP281), SINGLE(_xlpm.dia) + AP281), _xlpm.tiempo, MAX(0, SINGLE(_xlpm.horaFin) - SINGLE(_xlpm.horaIni)), SINGLE(_xlpm.acum) + SINGLE(_xlpm.tiempo)))), TEXT(SINGLE(_xlpm.dias), "h:mm"))))</f>
        <v>13:20</v>
      </c>
      <c r="W281" t="str">
        <f>TEXT((N281+S281) - (N281+O281), "h:mm")</f>
        <v>0:12</v>
      </c>
      <c r="X281" t="str">
        <v>CAIDA ENLACES</v>
      </c>
      <c r="Y281" t="str">
        <v>Red / Enlace / Proveedor</v>
      </c>
      <c r="Z281" t="str">
        <v xml:space="preserve">Caída enlace proveedor - Claro </v>
      </c>
      <c r="AA281" t="str">
        <v>Proveedor - Red/Infraestructura</v>
      </c>
      <c r="AB281" t="str">
        <v>SI</v>
      </c>
      <c r="AC281" t="str">
        <v>SI</v>
      </c>
      <c r="AD281" t="str">
        <v>SI</v>
      </c>
      <c r="AE281" t="str">
        <v>SI</v>
      </c>
      <c r="AF281" t="str">
        <v>EXTERNO</v>
      </c>
      <c r="AG281" t="str">
        <v>PROVEEDOR</v>
      </c>
      <c r="AH281" t="str">
        <v>Ajustes Conexiones tienda</v>
      </c>
      <c r="AK281" t="str">
        <v>Culminado 100%</v>
      </c>
      <c r="AN281" t="str">
        <v>Falla masiva Claro</v>
      </c>
      <c r="AO281">
        <v>0.3333333333333333</v>
      </c>
      <c r="AP281">
        <v>0.875</v>
      </c>
    </row>
    <row r="282">
      <c r="A282">
        <v>1172272</v>
      </c>
      <c r="B282" t="str">
        <f>VLOOKUP(G282,DetalleTiendas!A$2:S$1777,3,FALSE)</f>
        <v>SUPERMERCADOS</v>
      </c>
      <c r="C282" t="str">
        <f>VLOOKUP(G282,DetalleTiendas!A$2:S$1777,4,FALSE)</f>
        <v>JUMBO</v>
      </c>
      <c r="D282" t="str">
        <f>VLOOKUP(G282,DetalleTiendas!A$2:S$1777,5,FALSE)</f>
        <v>CENTRO</v>
      </c>
      <c r="E282" t="str">
        <v>Enlaces</v>
      </c>
      <c r="F282" t="str">
        <v>NO</v>
      </c>
      <c r="G282" t="str">
        <v>J108 CAÑAVERAL</v>
      </c>
      <c r="I282" t="str">
        <v>Redes y Comunicaciones -Nivel 2 - COL</v>
      </c>
      <c r="J282" t="str">
        <v>Guillermo Gutierrez</v>
      </c>
      <c r="K282" t="str">
        <v>CERRADO</v>
      </c>
      <c r="L282" t="str">
        <v>CERRADO</v>
      </c>
      <c r="M282" t="str">
        <v>MEDIA</v>
      </c>
      <c r="N282">
        <v>45695</v>
      </c>
      <c r="O282">
        <v>0.3451388888888889</v>
      </c>
      <c r="P282" t="str">
        <f>TEXT(N282,"MMMM")</f>
        <v>febrero</v>
      </c>
      <c r="Q282" t="str">
        <f>TEXT(N282,"aaaa")</f>
        <v>viernes</v>
      </c>
      <c r="R282">
        <v>45695</v>
      </c>
      <c r="S282">
        <v>0.4652777777777778</v>
      </c>
      <c r="T282">
        <v>0.4756944444444444</v>
      </c>
      <c r="U282">
        <f>((R282+T282) - (N282+O282))*24*60</f>
        <v>188.00000000512227</v>
      </c>
      <c r="V282" t="str">
        <f>SINGLE(IF(N282 * O282 * R282 * T282 * AO282 * AP282 = 0, "", LET(_xlpm.inicio, N282 + O282, _xlpm.fin, R282 + T282, _xlpm.dias, REDUCE(0, SEQUENCE(1 + INT(SINGLE(_xlpm.fin) - SINGLE(_xlpm.inicio)), 1, 0, 1), LAMBDA(_xlpm.acum,_xlpm.d, LET(_xlpm.dia, TRUNC(SINGLE(_xlpm.inicio)) + SINGLE(_xlpm.d), _xlpm.horaIni, IF(SINGLE(_xlpm.d) = 0, MAX(_xlpm.inicio, SINGLE(_xlpm.dia) + AO282), SINGLE(_xlpm.dia) + AO282), _xlpm.horaFin, IF(SINGLE(_xlpm.d) = INT(SINGLE(_xlpm.fin) - SINGLE(_xlpm.inicio)), MIN(_xlpm.fin, SINGLE(_xlpm.dia) + AP282), SINGLE(_xlpm.dia) + AP282), _xlpm.tiempo, MAX(0, SINGLE(_xlpm.horaFin) - SINGLE(_xlpm.horaIni)), SINGLE(_xlpm.acum) + SINGLE(_xlpm.tiempo)))), TEXT(SINGLE(_xlpm.dias), "h:mm"))))</f>
        <v>3:08</v>
      </c>
      <c r="W282" t="str">
        <f>TEXT((N282+S282) - (N282+O282), "h:mm")</f>
        <v>2:53</v>
      </c>
      <c r="X282" t="str">
        <v>CAIDA ENLACES</v>
      </c>
      <c r="Y282" t="str">
        <v>Hardware / Equipos</v>
      </c>
      <c r="Z282" t="str">
        <v>Bloqueo en los datafonos</v>
      </c>
      <c r="AA282" t="str">
        <v>Infraestructura - Eléctrica</v>
      </c>
      <c r="AB282" t="str">
        <v>SI</v>
      </c>
      <c r="AC282" t="str">
        <v>NO</v>
      </c>
      <c r="AD282" t="str">
        <v>NO</v>
      </c>
      <c r="AE282" t="str">
        <v>NO</v>
      </c>
      <c r="AF282" t="str">
        <v>INTERNO</v>
      </c>
      <c r="AG282" t="str">
        <v>SISTEMAS</v>
      </c>
      <c r="AH282" t="str">
        <v>revision conexiones tienda</v>
      </c>
      <c r="AK282" t="str">
        <v>Culminado 100%</v>
      </c>
      <c r="AN282" t="str">
        <v>Novedad con los Datafonos en la tienda Jumbo cañaveral</v>
      </c>
      <c r="AO282">
        <v>0.3333333333333333</v>
      </c>
      <c r="AP282">
        <v>0.875</v>
      </c>
    </row>
    <row r="283">
      <c r="A283">
        <v>1172786</v>
      </c>
      <c r="B283" t="str">
        <f>VLOOKUP(G283,DetalleTiendas!A$2:S$1777,3,FALSE)</f>
        <v>PAIS</v>
      </c>
      <c r="C283" t="str">
        <f>VLOOKUP(G283,DetalleTiendas!A$2:S$1777,4,FALSE)</f>
        <v>PAIS</v>
      </c>
      <c r="D283" t="str">
        <f>VLOOKUP(G283,DetalleTiendas!A$2:S$1777,5,FALSE)</f>
        <v>PAIS</v>
      </c>
      <c r="E283" t="str">
        <v>Fidelidad</v>
      </c>
      <c r="F283" t="str">
        <v>NO</v>
      </c>
      <c r="G283" t="str">
        <v>PAIS</v>
      </c>
      <c r="I283" t="str">
        <v>BI Reg Colombia</v>
      </c>
      <c r="J283" t="str">
        <v>Yudi Cañon</v>
      </c>
      <c r="K283" t="str">
        <v>CERRADO</v>
      </c>
      <c r="L283" t="str">
        <v>CERRADO</v>
      </c>
      <c r="M283" t="str">
        <v>ALTA</v>
      </c>
      <c r="N283">
        <v>45695</v>
      </c>
      <c r="O283">
        <v>0.4652777777777778</v>
      </c>
      <c r="P283" t="str">
        <f>TEXT(N283,"MMMM")</f>
        <v>febrero</v>
      </c>
      <c r="Q283" t="str">
        <f>TEXT(N283,"aaaa")</f>
        <v>viernes</v>
      </c>
      <c r="R283">
        <v>45695</v>
      </c>
      <c r="S283">
        <v>0.4777777777777778</v>
      </c>
      <c r="T283">
        <v>0.48333333333333334</v>
      </c>
      <c r="U283">
        <f>((R283+T283) - (N283+O283))*24*60</f>
        <v>25.999999990453944</v>
      </c>
      <c r="V283" t="str">
        <f>SINGLE(IF(N283 * O283 * R283 * T283 * AO283 * AP283 = 0, "", LET(_xlpm.inicio, N283 + O283, _xlpm.fin, R283 + T283, _xlpm.dias, REDUCE(0, SEQUENCE(1 + INT(SINGLE(_xlpm.fin) - SINGLE(_xlpm.inicio)), 1, 0, 1), LAMBDA(_xlpm.acum,_xlpm.d, LET(_xlpm.dia, TRUNC(SINGLE(_xlpm.inicio)) + SINGLE(_xlpm.d), _xlpm.horaIni, IF(SINGLE(_xlpm.d) = 0, MAX(_xlpm.inicio, SINGLE(_xlpm.dia) + AO283), SINGLE(_xlpm.dia) + AO283), _xlpm.horaFin, IF(SINGLE(_xlpm.d) = INT(SINGLE(_xlpm.fin) - SINGLE(_xlpm.inicio)), MIN(_xlpm.fin, SINGLE(_xlpm.dia) + AP283), SINGLE(_xlpm.dia) + AP283), _xlpm.tiempo, MAX(0, SINGLE(_xlpm.horaFin) - SINGLE(_xlpm.horaIni)), SINGLE(_xlpm.acum) + SINGLE(_xlpm.tiempo)))), TEXT(SINGLE(_xlpm.dias), "h:mm"))))</f>
        <v>0:26</v>
      </c>
      <c r="W283" t="str">
        <f>TEXT((N283+S283) - (N283+O283), "h:mm")</f>
        <v>0:18</v>
      </c>
      <c r="X283" t="str">
        <v>BLOQUEO EN UN NODO DEL COUSTER EKS</v>
      </c>
      <c r="Y283" t="str">
        <v>Servidores / Infraestructura</v>
      </c>
      <c r="Z283" t="str">
        <v>Restricciones en Security Group del cluster EKS</v>
      </c>
      <c r="AA283" t="str">
        <v>Software / Actualización</v>
      </c>
      <c r="AB283" t="str">
        <v>NO</v>
      </c>
      <c r="AC283" t="str">
        <v>NO</v>
      </c>
      <c r="AD283" t="str">
        <v>NO</v>
      </c>
      <c r="AE283" t="str">
        <v>NO</v>
      </c>
      <c r="AF283" t="str">
        <v>INTERNO</v>
      </c>
      <c r="AG283" t="str">
        <v>NEGOCIO</v>
      </c>
      <c r="AH283" t="str">
        <v>Integracion / Desarrollo</v>
      </c>
      <c r="AK283" t="str">
        <v>Culminado 100%</v>
      </c>
      <c r="AN283" t="str">
        <v>Se realizo por parte del CCT las configuraciones necesarias a nivel de permisos para que cuando se auto escale un nuevo nodo en AWS herede las mismas configuraciones</v>
      </c>
      <c r="AO283">
        <v>0.3333333333333333</v>
      </c>
      <c r="AP283">
        <v>0.875</v>
      </c>
    </row>
    <row r="284">
      <c r="A284">
        <v>1171887</v>
      </c>
      <c r="B284" t="str">
        <f>VLOOKUP(G284,DetalleTiendas!A$2:S$1777,3,FALSE)</f>
        <v>SUPERMERCADOS</v>
      </c>
      <c r="C284" t="str">
        <f>VLOOKUP(G284,DetalleTiendas!A$2:S$1777,4,FALSE)</f>
        <v>SUPERMERCADOS</v>
      </c>
      <c r="D284" t="str">
        <f>VLOOKUP(G284,DetalleTiendas!A$2:S$1777,5,FALSE)</f>
        <v>SUPERMERCADOS</v>
      </c>
      <c r="E284" t="str">
        <v>Fidelidad</v>
      </c>
      <c r="F284" t="str">
        <v>SI</v>
      </c>
      <c r="G284" t="str">
        <v>SUPERMERCADOS</v>
      </c>
      <c r="I284" t="str">
        <v>Operaciones - SegComp - Regional</v>
      </c>
      <c r="J284" t="str">
        <v>Francisco Aedo Larena</v>
      </c>
      <c r="K284" t="str">
        <v>CERRADO</v>
      </c>
      <c r="L284" t="str">
        <v>CERRADO</v>
      </c>
      <c r="M284" t="str">
        <v>ALTA</v>
      </c>
      <c r="N284">
        <v>45695</v>
      </c>
      <c r="O284">
        <v>0.3333333333333333</v>
      </c>
      <c r="P284" t="str">
        <f>TEXT(N284,"MMMM")</f>
        <v>febrero</v>
      </c>
      <c r="Q284" t="str">
        <f>TEXT(N284,"aaaa")</f>
        <v>viernes</v>
      </c>
      <c r="R284">
        <v>45695</v>
      </c>
      <c r="S284">
        <v>0.33958333333333335</v>
      </c>
      <c r="T284">
        <v>0.33958333333333335</v>
      </c>
      <c r="U284">
        <f>((R284+T284) - (N284+O284))*24*60</f>
        <v>8.999999997904524</v>
      </c>
      <c r="V284" t="str">
        <f>SINGLE(IF(N284 * O284 * R284 * T284 * AO284 * AP284 = 0, "", LET(_xlpm.inicio, N284 + O284, _xlpm.fin, R284 + T284, _xlpm.dias, REDUCE(0, SEQUENCE(1 + INT(SINGLE(_xlpm.fin) - SINGLE(_xlpm.inicio)), 1, 0, 1), LAMBDA(_xlpm.acum,_xlpm.d, LET(_xlpm.dia, TRUNC(SINGLE(_xlpm.inicio)) + SINGLE(_xlpm.d), _xlpm.horaIni, IF(SINGLE(_xlpm.d) = 0, MAX(_xlpm.inicio, SINGLE(_xlpm.dia) + AO284), SINGLE(_xlpm.dia) + AO284), _xlpm.horaFin, IF(SINGLE(_xlpm.d) = INT(SINGLE(_xlpm.fin) - SINGLE(_xlpm.inicio)), MIN(_xlpm.fin, SINGLE(_xlpm.dia) + AP284), SINGLE(_xlpm.dia) + AP284), _xlpm.tiempo, MAX(0, SINGLE(_xlpm.horaFin) - SINGLE(_xlpm.horaIni)), SINGLE(_xlpm.acum) + SINGLE(_xlpm.tiempo)))), TEXT(SINGLE(_xlpm.dias), "h:mm"))))</f>
        <v>0:09</v>
      </c>
      <c r="W284" t="str">
        <f>TEXT((N284+S284) - (N284+O284), "h:mm")</f>
        <v>0:09</v>
      </c>
      <c r="X284" t="str">
        <v>FALLA AL MOMENTO DE PASAR EL DESCUENTO DE EMPLEADOS</v>
      </c>
      <c r="Y284" t="str">
        <v>Servidores / Infraestructura</v>
      </c>
      <c r="Z284" t="str">
        <v>Falla configuración de servidor</v>
      </c>
      <c r="AA284" t="str">
        <v>Parametrizacion en curso</v>
      </c>
      <c r="AB284" t="str">
        <v>SI</v>
      </c>
      <c r="AC284" t="str">
        <v>NO</v>
      </c>
      <c r="AD284" t="str">
        <v>NO</v>
      </c>
      <c r="AE284" t="str">
        <v>SI</v>
      </c>
      <c r="AF284" t="str">
        <v>INTERNO</v>
      </c>
      <c r="AG284" t="str">
        <v>SISTEMAS</v>
      </c>
      <c r="AH284" t="str">
        <v>Integracion / Desarrollo</v>
      </c>
      <c r="AK284" t="str">
        <v>Culminado 100%</v>
      </c>
      <c r="AN284" t="str">
        <v>Se realizo restauración de Snapshot de Servidor G900603SVPDB2 debido a que se realizo un Parchado de Seguridad el día de hoy en la Madrugada</v>
      </c>
      <c r="AO284">
        <v>0.3333333333333333</v>
      </c>
      <c r="AP284">
        <v>0.875</v>
      </c>
    </row>
    <row r="285">
      <c r="A285">
        <v>1175231</v>
      </c>
      <c r="B285" t="str">
        <f>VLOOKUP(G285,DetalleTiendas!A$2:S$1777,3,FALSE)</f>
        <v>SUPERMERCADOS</v>
      </c>
      <c r="C285" t="str">
        <f>VLOOKUP(G285,DetalleTiendas!A$2:S$1777,4,FALSE)</f>
        <v>METRO</v>
      </c>
      <c r="D285" t="str">
        <f>VLOOKUP(G285,DetalleTiendas!A$2:S$1777,5,FALSE)</f>
        <v>CENTRO</v>
      </c>
      <c r="E285" t="str">
        <v>Switch</v>
      </c>
      <c r="F285" t="str">
        <v>NO</v>
      </c>
      <c r="G285" t="str">
        <v>M046 ITAGUI</v>
      </c>
      <c r="I285" t="str">
        <v>Redes y Comunicaciones -Nivel 2 - COL</v>
      </c>
      <c r="J285" t="str">
        <v>Guillermo Gutierrez</v>
      </c>
      <c r="K285" t="str">
        <v>CERRADO</v>
      </c>
      <c r="L285" t="str">
        <v>CERRADO</v>
      </c>
      <c r="M285" t="str">
        <v>MEDIA</v>
      </c>
      <c r="N285">
        <v>45696</v>
      </c>
      <c r="O285">
        <v>0.3958333333333333</v>
      </c>
      <c r="P285" t="str">
        <f>TEXT(N285,"MMMM")</f>
        <v>febrero</v>
      </c>
      <c r="Q285" t="str">
        <f>TEXT(N285,"aaaa")</f>
        <v>sábado</v>
      </c>
      <c r="R285">
        <v>45700</v>
      </c>
      <c r="S285">
        <v>0.4013888888888889</v>
      </c>
      <c r="T285">
        <v>0.7013888888888888</v>
      </c>
      <c r="U285">
        <f>((R285+T285) - (N285+O285))*24*60</f>
        <v>6199.999999998836</v>
      </c>
      <c r="V285" t="str">
        <f>SINGLE(IF(N285 * O285 * R285 * T285 * AO285 * AP285 = 0, "", LET(_xlpm.inicio, N285 + O285, _xlpm.fin, R285 + T285, _xlpm.dias, REDUCE(0, SEQUENCE(1 + INT(SINGLE(_xlpm.fin) - SINGLE(_xlpm.inicio)), 1, 0, 1), LAMBDA(_xlpm.acum,_xlpm.d, LET(_xlpm.dia, TRUNC(SINGLE(_xlpm.inicio)) + SINGLE(_xlpm.d), _xlpm.horaIni, IF(SINGLE(_xlpm.d) = 0, MAX(_xlpm.inicio, SINGLE(_xlpm.dia) + AO285), SINGLE(_xlpm.dia) + AO285), _xlpm.horaFin, IF(SINGLE(_xlpm.d) = INT(SINGLE(_xlpm.fin) - SINGLE(_xlpm.inicio)), MIN(_xlpm.fin, SINGLE(_xlpm.dia) + AP285), SINGLE(_xlpm.dia) + AP285), _xlpm.tiempo, MAX(0, SINGLE(_xlpm.horaFin) - SINGLE(_xlpm.horaIni)), SINGLE(_xlpm.acum) + SINGLE(_xlpm.tiempo)))), TEXT(SINGLE(_xlpm.dias), "h:mm"))))</f>
        <v>11:20</v>
      </c>
      <c r="W285" t="str">
        <f>TEXT((N285+S285) - (N285+O285), "h:mm")</f>
        <v>0:08</v>
      </c>
      <c r="X285" t="str">
        <v>FALLAS CON EL SWITCH</v>
      </c>
      <c r="Y285" t="str">
        <v>Hardware / Equipos</v>
      </c>
      <c r="Z285" t="str">
        <v xml:space="preserve">Switch Dañado        </v>
      </c>
      <c r="AA285" t="str">
        <v>Proveedor - Red/Infraestructura</v>
      </c>
      <c r="AB285" t="str">
        <v>SI</v>
      </c>
      <c r="AC285" t="str">
        <v>SI</v>
      </c>
      <c r="AD285" t="str">
        <v>SI</v>
      </c>
      <c r="AE285" t="str">
        <v>SI</v>
      </c>
      <c r="AF285" t="str">
        <v>INTERNO</v>
      </c>
      <c r="AG285" t="str">
        <v>SISTEMAS</v>
      </c>
      <c r="AH285" t="str">
        <v>Cambio Equipo</v>
      </c>
      <c r="AK285" t="str">
        <v>Culminado 100%</v>
      </c>
      <c r="AN285" t="str">
        <v>Se presento apagón que afecto switch de la Tienda ; se tuvo que Cambiar</v>
      </c>
      <c r="AO285">
        <v>0.3333333333333333</v>
      </c>
      <c r="AP285">
        <v>0.875</v>
      </c>
    </row>
    <row r="286">
      <c r="A286">
        <v>1175672</v>
      </c>
      <c r="B286" t="str">
        <f>VLOOKUP(G286,DetalleTiendas!A$2:S$1777,3,FALSE)</f>
        <v>SUPERMERCADOS</v>
      </c>
      <c r="C286" t="str">
        <f>VLOOKUP(G286,DetalleTiendas!A$2:S$1777,4,FALSE)</f>
        <v>JUMBO</v>
      </c>
      <c r="D286" t="str">
        <f>VLOOKUP(G286,DetalleTiendas!A$2:S$1777,5,FALSE)</f>
        <v>OCCIDENTE</v>
      </c>
      <c r="E286" t="str">
        <v>Enlaces</v>
      </c>
      <c r="F286" t="str">
        <v>NO</v>
      </c>
      <c r="G286" t="str">
        <v>J047 GIRARDOT</v>
      </c>
      <c r="I286" t="str">
        <v>Redes y Comunicaciones -Nivel 2 - COL</v>
      </c>
      <c r="J286" t="str">
        <v>Guillermo Gutierrez</v>
      </c>
      <c r="K286" t="str">
        <v>CERRADO</v>
      </c>
      <c r="L286" t="str">
        <v>CERRADO</v>
      </c>
      <c r="M286" t="str">
        <v>MEDIA</v>
      </c>
      <c r="N286">
        <v>45696</v>
      </c>
      <c r="O286">
        <v>0.46875</v>
      </c>
      <c r="P286" t="str">
        <f>TEXT(N286,"MMMM")</f>
        <v>febrero</v>
      </c>
      <c r="Q286" t="str">
        <f>TEXT(N286,"aaaa")</f>
        <v>sábado</v>
      </c>
      <c r="R286">
        <v>45700</v>
      </c>
      <c r="S286">
        <v>0.4791666666666667</v>
      </c>
      <c r="T286">
        <v>0.25</v>
      </c>
      <c r="U286">
        <f>((R286+T286) - (N286+O286))*24*60</f>
        <v>5445</v>
      </c>
      <c r="V286" t="str">
        <f>SINGLE(IF(N286 * O286 * R286 * T286 * AO286 * AP286 = 0, "", LET(_xlpm.inicio, N286 + O286, _xlpm.fin, R286 + T286, _xlpm.dias, REDUCE(0, SEQUENCE(1 + INT(SINGLE(_xlpm.fin) - SINGLE(_xlpm.inicio)), 1, 0, 1), LAMBDA(_xlpm.acum,_xlpm.d, LET(_xlpm.dia, TRUNC(SINGLE(_xlpm.inicio)) + SINGLE(_xlpm.d), _xlpm.horaIni, IF(SINGLE(_xlpm.d) = 0, MAX(_xlpm.inicio, SINGLE(_xlpm.dia) + AO286), SINGLE(_xlpm.dia) + AO286), _xlpm.horaFin, IF(SINGLE(_xlpm.d) = INT(SINGLE(_xlpm.fin) - SINGLE(_xlpm.inicio)), MIN(_xlpm.fin, SINGLE(_xlpm.dia) + AP286), SINGLE(_xlpm.dia) + AP286), _xlpm.tiempo, MAX(0, SINGLE(_xlpm.horaFin) - SINGLE(_xlpm.horaIni)), SINGLE(_xlpm.acum) + SINGLE(_xlpm.tiempo)))), TEXT(SINGLE(_xlpm.dias), "h:mm"))))</f>
        <v>0:45</v>
      </c>
      <c r="W286" t="str">
        <f>TEXT((N286+S286) - (N286+O286), "h:mm")</f>
        <v>0:15</v>
      </c>
      <c r="X286" t="str">
        <v>CAIDA ENLACES</v>
      </c>
      <c r="Y286" t="str">
        <v>Hardware / Equipos</v>
      </c>
      <c r="Z286" t="str">
        <v>Daño sobre el AP</v>
      </c>
      <c r="AA286" t="str">
        <v>Infraestructura - Eléctrica</v>
      </c>
      <c r="AB286" t="str">
        <v>SI</v>
      </c>
      <c r="AC286" t="str">
        <v>SI</v>
      </c>
      <c r="AD286" t="str">
        <v>SI</v>
      </c>
      <c r="AE286" t="str">
        <v>NO</v>
      </c>
      <c r="AF286" t="str">
        <v>INTERNO</v>
      </c>
      <c r="AG286" t="str">
        <v>SISTEMAS</v>
      </c>
      <c r="AH286" t="str">
        <v>Cambio Equipo</v>
      </c>
      <c r="AK286" t="str">
        <v>Culminado 100%</v>
      </c>
      <c r="AN286" t="str">
        <v>Se configuro un nuevo AP para darle solución a la EDS</v>
      </c>
      <c r="AO286">
        <v>0.3333333333333333</v>
      </c>
      <c r="AP286">
        <v>0.875</v>
      </c>
    </row>
    <row r="287">
      <c r="A287">
        <v>1175746</v>
      </c>
      <c r="B287" t="str">
        <f>VLOOKUP(G287,DetalleTiendas!A$2:S$1777,3,FALSE)</f>
        <v>SUPERMERCADOS</v>
      </c>
      <c r="C287" t="str">
        <f>VLOOKUP(G287,DetalleTiendas!A$2:S$1777,4,FALSE)</f>
        <v>EDS JUMBO-ANCLA</v>
      </c>
      <c r="D287" t="str">
        <f>VLOOKUP(G287,DetalleTiendas!A$2:S$1777,5,FALSE)</f>
        <v>OCCIDENTE</v>
      </c>
      <c r="E287" t="str">
        <v>Enlaces</v>
      </c>
      <c r="F287" t="str">
        <v>NO</v>
      </c>
      <c r="G287" t="str">
        <v>Z031 CHIPICHAPE - ANCLA</v>
      </c>
      <c r="I287" t="str">
        <v>Redes y Comunicaciones -Nivel 2 - COL</v>
      </c>
      <c r="J287" t="str">
        <v>Guillermo Gutierrez</v>
      </c>
      <c r="K287" t="str">
        <v>CERRADO</v>
      </c>
      <c r="L287" t="str">
        <v>CERRADO</v>
      </c>
      <c r="M287" t="str">
        <v>MEDIA</v>
      </c>
      <c r="N287">
        <v>45696</v>
      </c>
      <c r="O287">
        <v>0.46875</v>
      </c>
      <c r="P287" t="str">
        <f>TEXT(N287,"MMMM")</f>
        <v>febrero</v>
      </c>
      <c r="Q287" t="str">
        <f>TEXT(N287,"aaaa")</f>
        <v>sábado</v>
      </c>
      <c r="R287">
        <v>45699</v>
      </c>
      <c r="S287">
        <v>0.49375</v>
      </c>
      <c r="T287">
        <v>0.42430555555555555</v>
      </c>
      <c r="U287">
        <f>((R287+T287) - (N287+O287))*24*60</f>
        <v>4256.000000000931</v>
      </c>
      <c r="V287" t="str">
        <f>SINGLE(IF(N287 * O287 * R287 * T287 * AO287 * AP287 = 0, "", LET(_xlpm.inicio, N287 + O287, _xlpm.fin, R287 + T287, _xlpm.dias, REDUCE(0, SEQUENCE(1 + INT(SINGLE(_xlpm.fin) - SINGLE(_xlpm.inicio)), 1, 0, 1), LAMBDA(_xlpm.acum,_xlpm.d, LET(_xlpm.dia, TRUNC(SINGLE(_xlpm.inicio)) + SINGLE(_xlpm.d), _xlpm.horaIni, IF(SINGLE(_xlpm.d) = 0, MAX(_xlpm.inicio, SINGLE(_xlpm.dia) + AO287), SINGLE(_xlpm.dia) + AO287), _xlpm.horaFin, IF(SINGLE(_xlpm.d) = INT(SINGLE(_xlpm.fin) - SINGLE(_xlpm.inicio)), MIN(_xlpm.fin, SINGLE(_xlpm.dia) + AP287), SINGLE(_xlpm.dia) + AP287), _xlpm.tiempo, MAX(0, SINGLE(_xlpm.horaFin) - SINGLE(_xlpm.horaIni)), SINGLE(_xlpm.acum) + SINGLE(_xlpm.tiempo)))), TEXT(SINGLE(_xlpm.dias), "h:mm"))))</f>
        <v>11:45</v>
      </c>
      <c r="W287" t="str">
        <f>TEXT((N287+S287) - (N287+O287), "h:mm")</f>
        <v>0:36</v>
      </c>
      <c r="X287" t="str">
        <v>CAIDA ENLACES</v>
      </c>
      <c r="Y287" t="str">
        <v>Hardware / Equipos</v>
      </c>
      <c r="Z287" t="str">
        <v>Degradacion cable que va al APP de la tienda</v>
      </c>
      <c r="AA287" t="str">
        <v>Infraestructura - Eléctrica</v>
      </c>
      <c r="AB287" t="str">
        <v>SI</v>
      </c>
      <c r="AC287" t="str">
        <v>SI</v>
      </c>
      <c r="AD287" t="str">
        <v>SI</v>
      </c>
      <c r="AE287" t="str">
        <v>NO</v>
      </c>
      <c r="AF287" t="str">
        <v>INTERNO</v>
      </c>
      <c r="AG287" t="str">
        <v>SISTEMAS</v>
      </c>
      <c r="AH287" t="str">
        <v>revision conexiones tienda</v>
      </c>
      <c r="AK287" t="str">
        <v>Culminado 100%</v>
      </c>
      <c r="AN287" t="str">
        <v>Problema en el cableado de la tienda y en el access point que apunta a la estación de servicio.</v>
      </c>
      <c r="AO287">
        <v>0.3333333333333333</v>
      </c>
      <c r="AP287">
        <v>0.875</v>
      </c>
    </row>
    <row r="288">
      <c r="A288">
        <v>1173722</v>
      </c>
      <c r="B288" t="str">
        <f>VLOOKUP(G288,DetalleTiendas!A$2:S$1777,3,FALSE)</f>
        <v>SUPERMERCADOS</v>
      </c>
      <c r="C288" t="str">
        <f>VLOOKUP(G288,DetalleTiendas!A$2:S$1777,4,FALSE)</f>
        <v>JUMBO</v>
      </c>
      <c r="D288" t="str">
        <f>VLOOKUP(G288,DetalleTiendas!A$2:S$1777,5,FALSE)</f>
        <v>CENTRO</v>
      </c>
      <c r="E288" t="str">
        <v>Corte de Energia</v>
      </c>
      <c r="F288" t="str">
        <v>NO</v>
      </c>
      <c r="G288" t="str">
        <v>J108 CAÑAVERAL</v>
      </c>
      <c r="I288" t="str">
        <v>Soporte_Onsite_REG_Oriente_SM Colombia</v>
      </c>
      <c r="J288" t="str">
        <v>David Higuita</v>
      </c>
      <c r="K288" t="str">
        <v>CERRADO</v>
      </c>
      <c r="L288" t="str">
        <v>CERRADO</v>
      </c>
      <c r="M288" t="str">
        <v>MEDIA</v>
      </c>
      <c r="N288">
        <v>45696</v>
      </c>
      <c r="O288">
        <v>0.3333333333333333</v>
      </c>
      <c r="P288" t="str">
        <f>TEXT(N288,"MMMM")</f>
        <v>febrero</v>
      </c>
      <c r="Q288" t="str">
        <f>TEXT(N288,"aaaa")</f>
        <v>sábado</v>
      </c>
      <c r="R288">
        <v>45698</v>
      </c>
      <c r="S288">
        <v>0.3888888888888889</v>
      </c>
      <c r="T288">
        <v>0.7375</v>
      </c>
      <c r="U288">
        <f>((R288+T288) - (N288+O288))*24*60</f>
        <v>3462.0000000006985</v>
      </c>
      <c r="V288" t="str">
        <f>SINGLE(IF(N288 * O288 * R288 * T288 * AO288 * AP288 = 0, "", LET(_xlpm.inicio, N288 + O288, _xlpm.fin, R288 + T288, _xlpm.dias, REDUCE(0, SEQUENCE(1 + INT(SINGLE(_xlpm.fin) - SINGLE(_xlpm.inicio)), 1, 0, 1), LAMBDA(_xlpm.acum,_xlpm.d, LET(_xlpm.dia, TRUNC(SINGLE(_xlpm.inicio)) + SINGLE(_xlpm.d), _xlpm.horaIni, IF(SINGLE(_xlpm.d) = 0, MAX(_xlpm.inicio, SINGLE(_xlpm.dia) + AO288), SINGLE(_xlpm.dia) + AO288), _xlpm.horaFin, IF(SINGLE(_xlpm.d) = INT(SINGLE(_xlpm.fin) - SINGLE(_xlpm.inicio)), MIN(_xlpm.fin, SINGLE(_xlpm.dia) + AP288), SINGLE(_xlpm.dia) + AP288), _xlpm.tiempo, MAX(0, SINGLE(_xlpm.horaFin) - SINGLE(_xlpm.horaIni)), SINGLE(_xlpm.acum) + SINGLE(_xlpm.tiempo)))), TEXT(SINGLE(_xlpm.dias), "h:mm"))))</f>
        <v>11:42</v>
      </c>
      <c r="W288" t="str">
        <f>TEXT((N288+S288) - (N288+O288), "h:mm")</f>
        <v>1:20</v>
      </c>
      <c r="X288" t="str">
        <v xml:space="preserve">FALLAS CON LA UPS </v>
      </c>
      <c r="Y288" t="str">
        <v>Eléctrico / Energía</v>
      </c>
      <c r="Z288" t="str">
        <v>Falla interna UPS</v>
      </c>
      <c r="AA288" t="str">
        <v>Infraestructura - Eléctrica</v>
      </c>
      <c r="AB288" t="str">
        <v>SI</v>
      </c>
      <c r="AC288" t="str">
        <v>SI</v>
      </c>
      <c r="AD288" t="str">
        <v>SI</v>
      </c>
      <c r="AE288" t="str">
        <v>SI</v>
      </c>
      <c r="AF288" t="str">
        <v>INTERNO</v>
      </c>
      <c r="AG288" t="str">
        <v>NEGOCIO</v>
      </c>
      <c r="AH288" t="str">
        <v>Restablecimiento UPS</v>
      </c>
      <c r="AK288" t="str">
        <v>Culminado 100%</v>
      </c>
      <c r="AN288" t="str">
        <v>Se repara la UPS se realizan Pruebas y queda Operativa</v>
      </c>
      <c r="AO288">
        <v>0.3333333333333333</v>
      </c>
      <c r="AP288">
        <v>0.875</v>
      </c>
    </row>
    <row r="289">
      <c r="A289">
        <v>1179062</v>
      </c>
      <c r="B289" t="str">
        <f>VLOOKUP(G289,DetalleTiendas!A$2:S$1777,3,FALSE)</f>
        <v>PAIS</v>
      </c>
      <c r="C289" t="str">
        <f>VLOOKUP(G289,DetalleTiendas!A$2:S$1777,4,FALSE)</f>
        <v>PAIS</v>
      </c>
      <c r="D289" t="str">
        <f>VLOOKUP(G289,DetalleTiendas!A$2:S$1777,5,FALSE)</f>
        <v>PAIS</v>
      </c>
      <c r="E289" t="str">
        <v>Ecommerce</v>
      </c>
      <c r="F289" t="str">
        <v>SI</v>
      </c>
      <c r="G289" t="str">
        <v>PAIS</v>
      </c>
      <c r="I289" t="str">
        <v>SC_E_Commerce_VESTA</v>
      </c>
      <c r="J289" t="str">
        <v>Embers Echaverry</v>
      </c>
      <c r="K289" t="str">
        <v>CERRADO</v>
      </c>
      <c r="L289" t="str">
        <v>CERRADO</v>
      </c>
      <c r="M289" t="str">
        <v>ALTA</v>
      </c>
      <c r="N289">
        <v>45700</v>
      </c>
      <c r="O289">
        <v>0.3194444444444444</v>
      </c>
      <c r="P289" t="str">
        <f>TEXT(N289,"MMMM")</f>
        <v>febrero</v>
      </c>
      <c r="Q289" t="str">
        <f>TEXT(N289,"aaaa")</f>
        <v>miércoles</v>
      </c>
      <c r="R289">
        <v>45700</v>
      </c>
      <c r="S289">
        <v>0.3576388888888889</v>
      </c>
      <c r="T289">
        <v>0.4152777777777778</v>
      </c>
      <c r="U289">
        <f>((R289+T289) - (N289+O289))*24*60</f>
        <v>137.9999999993015</v>
      </c>
      <c r="V289" t="str">
        <f>SINGLE(IF(N289 * O289 * R289 * T289 * AO289 * AP289 = 0, "", LET(_xlpm.inicio, N289 + O289, _xlpm.fin, R289 + T289, _xlpm.dias, REDUCE(0, SEQUENCE(1 + INT(SINGLE(_xlpm.fin) - SINGLE(_xlpm.inicio)), 1, 0, 1), LAMBDA(_xlpm.acum,_xlpm.d, LET(_xlpm.dia, TRUNC(SINGLE(_xlpm.inicio)) + SINGLE(_xlpm.d), _xlpm.horaIni, IF(SINGLE(_xlpm.d) = 0, MAX(_xlpm.inicio, SINGLE(_xlpm.dia) + AO289), SINGLE(_xlpm.dia) + AO289), _xlpm.horaFin, IF(SINGLE(_xlpm.d) = INT(SINGLE(_xlpm.fin) - SINGLE(_xlpm.inicio)), MIN(_xlpm.fin, SINGLE(_xlpm.dia) + AP289), SINGLE(_xlpm.dia) + AP289), _xlpm.tiempo, MAX(0, SINGLE(_xlpm.horaFin) - SINGLE(_xlpm.horaIni)), SINGLE(_xlpm.acum) + SINGLE(_xlpm.tiempo)))), TEXT(SINGLE(_xlpm.dias), "h:mm"))))</f>
        <v>1:58</v>
      </c>
      <c r="W289" t="str">
        <f>TEXT((N289+S289) - (N289+O289), "h:mm")</f>
        <v>0:55</v>
      </c>
      <c r="X289" t="str">
        <v>AFECTACION DE UN NODO DE VESTA Y DE KAFKA</v>
      </c>
      <c r="Y289" t="str">
        <v>Servidores / Infraestructura</v>
      </c>
      <c r="Z289" t="str">
        <v>Operación Interna / Parametrizacion</v>
      </c>
      <c r="AA289" t="str">
        <v>Software / Actualización</v>
      </c>
      <c r="AB289" t="str">
        <v>NO</v>
      </c>
      <c r="AC289" t="str">
        <v>NO</v>
      </c>
      <c r="AD289" t="str">
        <v>NO</v>
      </c>
      <c r="AE289" t="str">
        <v>SI</v>
      </c>
      <c r="AF289" t="str">
        <v>INTERNO</v>
      </c>
      <c r="AG289" t="str">
        <v>SISTEMAS</v>
      </c>
      <c r="AH289" t="str">
        <v>configuracion equipo</v>
      </c>
      <c r="AK289" t="str">
        <v>Culminado 100%</v>
      </c>
      <c r="AN289" t="str">
        <v>configuración de los nodos debido a que no contaban con los Tags necesarios para autoescaling ni tampoco los permisos Necesarios</v>
      </c>
      <c r="AO289">
        <v>0.3333333333333333</v>
      </c>
      <c r="AP289">
        <v>0.875</v>
      </c>
    </row>
    <row r="290">
      <c r="A290">
        <v>1180928</v>
      </c>
      <c r="B290" t="str">
        <f>VLOOKUP(G290,DetalleTiendas!A$2:S$1777,3,FALSE)</f>
        <v>SUPERMERCADOS</v>
      </c>
      <c r="C290" t="str">
        <f>VLOOKUP(G290,DetalleTiendas!A$2:S$1777,4,FALSE)</f>
        <v>JUMBO</v>
      </c>
      <c r="D290" t="str">
        <f>VLOOKUP(G290,DetalleTiendas!A$2:S$1777,5,FALSE)</f>
        <v>CENTRO</v>
      </c>
      <c r="E290" t="str">
        <v>Corte de Energia</v>
      </c>
      <c r="F290" t="str">
        <v>NO</v>
      </c>
      <c r="G290" t="str">
        <v>J108 CAÑAVERAL</v>
      </c>
      <c r="I290" t="str">
        <v>Soporte_Onsite_REG_Oriente_SM Colombia</v>
      </c>
      <c r="J290" t="str">
        <v>David Higuita</v>
      </c>
      <c r="K290" t="str">
        <v>CERRADO</v>
      </c>
      <c r="L290" t="str">
        <v>CERRADO</v>
      </c>
      <c r="M290" t="str">
        <v>MEDIA</v>
      </c>
      <c r="N290">
        <v>45701</v>
      </c>
      <c r="O290">
        <v>0.27569444444444446</v>
      </c>
      <c r="P290" t="str">
        <f>TEXT(N290,"MMMM")</f>
        <v>febrero</v>
      </c>
      <c r="Q290" t="str">
        <f>TEXT(N290,"aaaa")</f>
        <v>jueves</v>
      </c>
      <c r="R290">
        <v>45702</v>
      </c>
      <c r="S290">
        <v>0.33958333333333335</v>
      </c>
      <c r="T290">
        <v>0.375</v>
      </c>
      <c r="U290">
        <f>((R290+T290) - (N290+O290))*24*60</f>
        <v>1583.0000000051223</v>
      </c>
      <c r="V290" t="str">
        <f>SINGLE(IF(N290 * O290 * R290 * T290 * AO290 * AP290 = 0, "", LET(_xlpm.inicio, N290 + O290, _xlpm.fin, R290 + T290, _xlpm.dias, REDUCE(0, SEQUENCE(1 + INT(SINGLE(_xlpm.fin) - SINGLE(_xlpm.inicio)), 1, 0, 1), LAMBDA(_xlpm.acum,_xlpm.d, LET(_xlpm.dia, TRUNC(SINGLE(_xlpm.inicio)) + SINGLE(_xlpm.d), _xlpm.horaIni, IF(SINGLE(_xlpm.d) = 0, MAX(_xlpm.inicio, SINGLE(_xlpm.dia) + AO290), SINGLE(_xlpm.dia) + AO290), _xlpm.horaFin, IF(SINGLE(_xlpm.d) = INT(SINGLE(_xlpm.fin) - SINGLE(_xlpm.inicio)), MIN(_xlpm.fin, SINGLE(_xlpm.dia) + AP290), SINGLE(_xlpm.dia) + AP290), _xlpm.tiempo, MAX(0, SINGLE(_xlpm.horaFin) - SINGLE(_xlpm.horaIni)), SINGLE(_xlpm.acum) + SINGLE(_xlpm.tiempo)))), TEXT(SINGLE(_xlpm.dias), "h:mm"))))</f>
        <v>14:00</v>
      </c>
      <c r="W290" t="str">
        <f>TEXT((N290+S290) - (N290+O290), "h:mm")</f>
        <v>1:32</v>
      </c>
      <c r="X290" t="str">
        <v>CORTE DE ENERGIA</v>
      </c>
      <c r="Y290" t="str">
        <v>Eléctrico / Energía</v>
      </c>
      <c r="Z290" t="str">
        <v>Falla Planta Eléctrica</v>
      </c>
      <c r="AA290" t="str">
        <v>Infraestructura - Eléctrica</v>
      </c>
      <c r="AB290" t="str">
        <v>SI</v>
      </c>
      <c r="AC290" t="str">
        <v>SI</v>
      </c>
      <c r="AD290" t="str">
        <v>SI</v>
      </c>
      <c r="AE290" t="str">
        <v>SI</v>
      </c>
      <c r="AF290" t="str">
        <v>INTERNO</v>
      </c>
      <c r="AG290" t="str">
        <v>NEGOCIO</v>
      </c>
      <c r="AH290" t="str">
        <v>Ajustes Conexiones tienda</v>
      </c>
      <c r="AK290" t="str">
        <v>Culminado 100%</v>
      </c>
      <c r="AN290" t="str">
        <v>la falla se debe a la planta eléctrica.</v>
      </c>
      <c r="AO290">
        <v>0.3333333333333333</v>
      </c>
      <c r="AP290">
        <v>0.875</v>
      </c>
    </row>
    <row r="291">
      <c r="A291">
        <v>1181874</v>
      </c>
      <c r="B291" t="str">
        <f>VLOOKUP(G291,DetalleTiendas!A$2:S$1777,3,FALSE)</f>
        <v>SUPERMERCADOS</v>
      </c>
      <c r="C291" t="str">
        <f>VLOOKUP(G291,DetalleTiendas!A$2:S$1777,4,FALSE)</f>
        <v>SPID</v>
      </c>
      <c r="D291" t="str">
        <f>VLOOKUP(G291,DetalleTiendas!A$2:S$1777,5,FALSE)</f>
        <v>BOGOTA</v>
      </c>
      <c r="E291" t="str">
        <v>Corte de Energia</v>
      </c>
      <c r="F291" t="str">
        <v>NO</v>
      </c>
      <c r="G291" t="str">
        <v>SP309 CALLE 45</v>
      </c>
      <c r="I291" t="str">
        <v>Soporte_Onsite_BOGOTA</v>
      </c>
      <c r="J291" t="str">
        <v>Juan Fernando Rodriguez</v>
      </c>
      <c r="K291" t="str">
        <v>CERRADO</v>
      </c>
      <c r="L291" t="str">
        <v>CERRADO</v>
      </c>
      <c r="M291" t="str">
        <v>MEDIA</v>
      </c>
      <c r="N291">
        <v>45701</v>
      </c>
      <c r="O291">
        <v>0.6875</v>
      </c>
      <c r="P291" t="str">
        <f>TEXT(N291,"MMMM")</f>
        <v>febrero</v>
      </c>
      <c r="Q291" t="str">
        <f>TEXT(N291,"aaaa")</f>
        <v>jueves</v>
      </c>
      <c r="R291">
        <v>45701</v>
      </c>
      <c r="S291">
        <v>0.6944444444444444</v>
      </c>
      <c r="T291">
        <v>0.7569444444444444</v>
      </c>
      <c r="U291">
        <f>((R291+T291) - (N291+O291))*24*60</f>
        <v>100.00000000116415</v>
      </c>
      <c r="V291" t="str">
        <f>SINGLE(IF(N291 * O291 * R291 * T291 * AO291 * AP291 = 0, "", LET(_xlpm.inicio, N291 + O291, _xlpm.fin, R291 + T291, _xlpm.dias, REDUCE(0, SEQUENCE(1 + INT(SINGLE(_xlpm.fin) - SINGLE(_xlpm.inicio)), 1, 0, 1), LAMBDA(_xlpm.acum,_xlpm.d, LET(_xlpm.dia, TRUNC(SINGLE(_xlpm.inicio)) + SINGLE(_xlpm.d), _xlpm.horaIni, IF(SINGLE(_xlpm.d) = 0, MAX(_xlpm.inicio, SINGLE(_xlpm.dia) + AO291), SINGLE(_xlpm.dia) + AO291), _xlpm.horaFin, IF(SINGLE(_xlpm.d) = INT(SINGLE(_xlpm.fin) - SINGLE(_xlpm.inicio)), MIN(_xlpm.fin, SINGLE(_xlpm.dia) + AP291), SINGLE(_xlpm.dia) + AP291), _xlpm.tiempo, MAX(0, SINGLE(_xlpm.horaFin) - SINGLE(_xlpm.horaIni)), SINGLE(_xlpm.acum) + SINGLE(_xlpm.tiempo)))), TEXT(SINGLE(_xlpm.dias), "h:mm"))))</f>
        <v>1:40</v>
      </c>
      <c r="W291" t="str">
        <f>TEXT((N291+S291) - (N291+O291), "h:mm")</f>
        <v>0:10</v>
      </c>
      <c r="X291" t="str">
        <v>CORTE DE ENERGIA</v>
      </c>
      <c r="Y291" t="str">
        <v>Eléctrico / Energía</v>
      </c>
      <c r="Z291" t="str">
        <v>Corte Energía falla en el sector</v>
      </c>
      <c r="AA291" t="str">
        <v>Infraestructura - Eléctrica</v>
      </c>
      <c r="AB291" t="str">
        <v>SI</v>
      </c>
      <c r="AC291" t="str">
        <v>SI</v>
      </c>
      <c r="AD291" t="str">
        <v>SI</v>
      </c>
      <c r="AE291" t="str">
        <v>SI</v>
      </c>
      <c r="AF291" t="str">
        <v>EXTERNO</v>
      </c>
      <c r="AG291" t="str">
        <v>PROVEEDOR</v>
      </c>
      <c r="AH291" t="str">
        <v>Restablecimiento UPS</v>
      </c>
      <c r="AK291" t="str">
        <v>Culminado 100%</v>
      </c>
      <c r="AN291" t="str">
        <v>llega energía a sitio y se incializan equipos los cuales quedan en operación.</v>
      </c>
      <c r="AO291">
        <v>0.3333333333333333</v>
      </c>
      <c r="AP291">
        <v>0.875</v>
      </c>
    </row>
    <row r="292">
      <c r="A292">
        <v>1182678</v>
      </c>
      <c r="B292" t="str">
        <f>VLOOKUP(G292,DetalleTiendas!A$2:S$1777,3,FALSE)</f>
        <v>SUPERMERCADOS</v>
      </c>
      <c r="C292" t="str">
        <f>VLOOKUP(G292,DetalleTiendas!A$2:S$1777,4,FALSE)</f>
        <v>EDS JUMBO</v>
      </c>
      <c r="D292" t="str">
        <f>VLOOKUP(G292,DetalleTiendas!A$2:S$1777,5,FALSE)</f>
        <v>BOGOTA</v>
      </c>
      <c r="E292" t="str">
        <v>Enlaces</v>
      </c>
      <c r="F292" t="str">
        <v>NO</v>
      </c>
      <c r="G292" t="str">
        <v>Z008 AV 1a MAYO</v>
      </c>
      <c r="I292" t="str">
        <v>Redes y Comunicaciones -Nivel 2 - COL</v>
      </c>
      <c r="J292" t="str">
        <v>Guillermo Gutierrez</v>
      </c>
      <c r="K292" t="str">
        <v>CERRADO</v>
      </c>
      <c r="L292" t="str">
        <v>CERRADO</v>
      </c>
      <c r="M292" t="str">
        <v>MEDIA</v>
      </c>
      <c r="N292">
        <v>45702</v>
      </c>
      <c r="O292">
        <v>0.041666666666666664</v>
      </c>
      <c r="P292" t="str">
        <f>TEXT(N292,"MMMM")</f>
        <v>febrero</v>
      </c>
      <c r="Q292" t="str">
        <f>TEXT(N292,"aaaa")</f>
        <v>viernes</v>
      </c>
      <c r="R292">
        <v>45702</v>
      </c>
      <c r="S292">
        <v>0.2986111111111111</v>
      </c>
      <c r="T292">
        <v>0.7145833333333333</v>
      </c>
      <c r="U292">
        <f>((R292+T292) - (N292+O292))*24*60</f>
        <v>969.0000000048894</v>
      </c>
      <c r="V292" t="str">
        <f>SINGLE(IF(N292 * O292 * R292 * T292 * AO292 * AP292 = 0, "", LET(_xlpm.inicio, N292 + O292, _xlpm.fin, R292 + T292, _xlpm.dias, REDUCE(0, SEQUENCE(1 + INT(SINGLE(_xlpm.fin) - SINGLE(_xlpm.inicio)), 1, 0, 1), LAMBDA(_xlpm.acum,_xlpm.d, LET(_xlpm.dia, TRUNC(SINGLE(_xlpm.inicio)) + SINGLE(_xlpm.d), _xlpm.horaIni, IF(SINGLE(_xlpm.d) = 0, MAX(_xlpm.inicio, SINGLE(_xlpm.dia) + AO292), SINGLE(_xlpm.dia) + AO292), _xlpm.horaFin, IF(SINGLE(_xlpm.d) = INT(SINGLE(_xlpm.fin) - SINGLE(_xlpm.inicio)), MIN(_xlpm.fin, SINGLE(_xlpm.dia) + AP292), SINGLE(_xlpm.dia) + AP292), _xlpm.tiempo, MAX(0, SINGLE(_xlpm.horaFin) - SINGLE(_xlpm.horaIni)), SINGLE(_xlpm.acum) + SINGLE(_xlpm.tiempo)))), TEXT(SINGLE(_xlpm.dias), "h:mm"))))</f>
        <v>9:09</v>
      </c>
      <c r="W292" t="str">
        <f>TEXT((N292+S292) - (N292+O292), "h:mm")</f>
        <v>6:10</v>
      </c>
      <c r="X292" t="str">
        <v>CAIDA ENLACES</v>
      </c>
      <c r="Y292" t="str">
        <v>Red / Enlace / Proveedor</v>
      </c>
      <c r="Z292" t="str">
        <v xml:space="preserve">Caída enlace proveedor - Cirion       </v>
      </c>
      <c r="AA292" t="str">
        <v>Proveedor - Red/Infraestructura</v>
      </c>
      <c r="AB292" t="str">
        <v>NO</v>
      </c>
      <c r="AC292" t="str">
        <v>NO</v>
      </c>
      <c r="AD292" t="str">
        <v>NO</v>
      </c>
      <c r="AE292" t="str">
        <v>NO</v>
      </c>
      <c r="AF292" t="str">
        <v>EXTERNO</v>
      </c>
      <c r="AG292" t="str">
        <v>PROVEEDOR</v>
      </c>
      <c r="AH292" t="str">
        <v>Ajuste por parte del Proveedor</v>
      </c>
      <c r="AK292" t="str">
        <v>Culminado 100%</v>
      </c>
      <c r="AN292" t="str">
        <v>Se realiza Visita por parte del Proveedor y se dejan Operativa la tienda.</v>
      </c>
      <c r="AO292">
        <v>0.3333333333333333</v>
      </c>
      <c r="AP292">
        <v>0.875</v>
      </c>
    </row>
    <row r="293" xml:space="preserve">
      <c r="A293">
        <v>1184112</v>
      </c>
      <c r="B293" t="e">
        <f>VLOOKUP(G293,DetalleTiendas!A$2:S$1777,3,FALSE)</f>
        <v>#N/A</v>
      </c>
      <c r="C293" t="e">
        <f>VLOOKUP(G293,DetalleTiendas!A$2:S$1777,4,FALSE)</f>
        <v>#N/A</v>
      </c>
      <c r="D293" t="e">
        <f>VLOOKUP(G293,DetalleTiendas!A$2:S$1777,5,FALSE)</f>
        <v>#N/A</v>
      </c>
      <c r="E293" t="str">
        <v>Enlaces</v>
      </c>
      <c r="F293" t="str">
        <v>NO</v>
      </c>
      <c r="G293" t="str">
        <v>J015 HAYUELOS;J003 BULEVAR;J044 CHIA;J191 CHIA BAZAAR;J018 AUTOPISTA SUR;M077;J015 HAYUELOS;J003 BULEVAR;J044 CHIA;J191 CHIA BAZAAR;J018 AUTOPISTA SUR;M077 ZIPAQUIRA</v>
      </c>
      <c r="I293" t="str">
        <v>Redes y Comunicaciones -Nivel 2 - COL</v>
      </c>
      <c r="J293" t="str">
        <v>Guillermo Gutierrez</v>
      </c>
      <c r="K293" t="str">
        <v>CERRADO</v>
      </c>
      <c r="L293" t="str">
        <v>CERRADO</v>
      </c>
      <c r="M293" t="str">
        <v>MEDIA</v>
      </c>
      <c r="N293">
        <v>45703</v>
      </c>
      <c r="O293">
        <v>0.4652777777777778</v>
      </c>
      <c r="P293" t="str">
        <f>TEXT(N293,"MMMM")</f>
        <v>febrero</v>
      </c>
      <c r="Q293" t="str">
        <f>TEXT(N293,"aaaa")</f>
        <v>sábado</v>
      </c>
      <c r="R293">
        <v>45705</v>
      </c>
      <c r="S293">
        <v>0.4840277777777778</v>
      </c>
      <c r="T293">
        <v>0.7847222222222222</v>
      </c>
      <c r="U293">
        <f>((R293+T293) - (N293+O293))*24*60</f>
        <v>3339.999999990687</v>
      </c>
      <c r="V293" t="str">
        <f>SINGLE(IF(N293 * O293 * R293 * T293 * AO293 * AP293 = 0, "", LET(_xlpm.inicio, N293 + O293, _xlpm.fin, R293 + T293, _xlpm.dias, REDUCE(0, SEQUENCE(1 + INT(SINGLE(_xlpm.fin) - SINGLE(_xlpm.inicio)), 1, 0, 1), LAMBDA(_xlpm.acum,_xlpm.d, LET(_xlpm.dia, TRUNC(SINGLE(_xlpm.inicio)) + SINGLE(_xlpm.d), _xlpm.horaIni, IF(SINGLE(_xlpm.d) = 0, MAX(_xlpm.inicio, SINGLE(_xlpm.dia) + AO293), SINGLE(_xlpm.dia) + AO293), _xlpm.horaFin, IF(SINGLE(_xlpm.d) = INT(SINGLE(_xlpm.fin) - SINGLE(_xlpm.inicio)), MIN(_xlpm.fin, SINGLE(_xlpm.dia) + AP293), SINGLE(_xlpm.dia) + AP293), _xlpm.tiempo, MAX(0, SINGLE(_xlpm.horaFin) - SINGLE(_xlpm.horaIni)), SINGLE(_xlpm.acum) + SINGLE(_xlpm.tiempo)))), TEXT(SINGLE(_xlpm.dias), "h:mm"))))</f>
        <v>9:40</v>
      </c>
      <c r="W293" t="str">
        <f>TEXT((N293+S293) - (N293+O293), "h:mm")</f>
        <v>0:27</v>
      </c>
      <c r="X293" t="str">
        <v>CAIDA ENLACES</v>
      </c>
      <c r="Y293" t="str">
        <v>Red / Enlace / Proveedor</v>
      </c>
      <c r="Z293" t="str">
        <v>Falla masiva enlace Proveedor - Claro</v>
      </c>
      <c r="AA293" t="str">
        <v>Proveedor - Red/Infraestructura</v>
      </c>
      <c r="AB293" t="str">
        <v>SI</v>
      </c>
      <c r="AC293" t="str">
        <v>SI</v>
      </c>
      <c r="AD293" t="str">
        <v>SI</v>
      </c>
      <c r="AE293" t="str">
        <v>SI</v>
      </c>
      <c r="AF293" t="str">
        <v>EXTERNO</v>
      </c>
      <c r="AG293" t="str">
        <v>PROVEEDOR</v>
      </c>
      <c r="AH293" t="str">
        <v>Cambio Equipo</v>
      </c>
      <c r="AI293">
        <v>45809</v>
      </c>
      <c r="AJ293">
        <v>45870</v>
      </c>
      <c r="AK293" t="str">
        <v>Pendiente 25%</v>
      </c>
      <c r="AL293" t="str" xml:space="preserve">
        <v xml:space="preserve">✅Se valida nuevo proveedor; dado que ETB se retiro y se puso a Tigo_x000d_
⚠️ tenemos 3 meses para integrar esas tiendas con Tigo ; Actualmente se esta realizando viabilidad en las tiendas</v>
      </c>
      <c r="AM293" t="str" xml:space="preserve">
        <v xml:space="preserve">INFORME REUNIÓN POST INCIDENTE_x000d_
Fecha de la reunión: 19 de febrero de 2025_x000d_
Hora de inicio y finalización: 10:15 a.m. - 10:46 a.m._x000d_
Duración de la reunión: 30 minutos 52 segundos_x000d_
Tiempo medio de asistencia: 17 minutos 22 segundos_x000d_
_x000d_
Asistentes:_x000d_
_x000d_
👤 Jonathan Alexis Pardo Ronco - Organizador_x000d_
👤 Alexander Munevar Gomez - Moderador_x000d_
👤 Juan Fernando Castro Rodriguez - Moderador_x000d_
👤 Diego Alejandro Cortes Rozo - Moderador_x000d_
Incidente: IM 1184112_x000d_
Tiendas afectadas: 🏬 J015; J003; J044; J191; J018; M077 y M124_x000d_
Tipo de afectación: ⚠️ Caída en el enlace de Claro_x000d_
_x000d_
Resumen de las actividades realizadas y solución dada:_x000d_
_x000d_
Se presentó una falla en la red backbone del proveedor Claro; lo que afectó múltiples servicios. Se llevaron a cabo las siguientes acciones para restablecer el servicio:_x000d_
_x000d_
✅ Se validó la afectación en las tiendas impactadas._x000d_
🚚 Se movilizaron equipos para resolver la falla._x000d_
🔄 Se logró la estabilización de los servicios y la normalización de la operación en todas las tiendas afectadas._x000d_
Impacto del incidente:_x000d_
_x000d_
⚠️ Impacto real: Alto_x000d_
🔥 Prioridad final del incidente: Alta_x000d_
🛠️ Causa identificada: Falla masiva del proveedor Claro_x000d_
✅ Solución: Definitiva_x000d_
Acciones posteriores:_x000d_
_x000d_
📝 Se indicó a Alexander Munevar la correcta documentación y cierre del incidente en el aplicativo de CS._x000d_
📄 Queda pendiente el informe de cierre por parte del área de Redes Dado que todavía no se a recibido respuesta por parte de Claro_x000d_
 _x000d_
_x000d_
Fecha y hora de solución: 📅 17 de febrero de 2025 - 18:50_x000d_
_x000d_
Tiempo total de solución: ⏳ 3 días_x000d_
_x000d_
Salud del servicio (visión técnica y de negocio):_x000d_
_x000d_
🏪 Las tiendas J015; J003; J044; J191; J018; M077 y M124 operan sin novedades._x000d_
_x000d_
 _x000d_
_x000d_
Detalle adicional de la afectación:_x000d_
_x000d_
📌 La falla se ejecutó en 7 tiendas con enlace Claro; de las cuales 5 se vieron totalmente afectadas._x000d_
_x000d_
🏬 Tiendas afectadas completamente:_x000d_
_x000d_
Hayuelos_x000d_
Metro Alquería_x000d_
Jumbo Chía Bazar_x000d_
Chía Sabana_x000d_
Zipaquirá_x000d_
🚛 Acciones tomadas: Se movilizaron equipos para solucionar la falla._x000d_
_x000d_
📢 Próximos pasos: Se encuentra en proceso de licitación por parte de Esteban Numa y Diego Rey para validar un nuevo proveedor; dado que ETB se retira.</v>
      </c>
      <c r="AN293" t="str">
        <v>Se presentan falla en la red backbone del proveedor Claro afectando múltiples servicios.</v>
      </c>
      <c r="AO293">
        <v>0.3333333333333333</v>
      </c>
      <c r="AP293">
        <v>0.875</v>
      </c>
    </row>
    <row r="294">
      <c r="A294">
        <v>1184033</v>
      </c>
      <c r="B294" t="str">
        <f>VLOOKUP(G294,DetalleTiendas!A$2:S$1777,3,FALSE)</f>
        <v>SUPERMERCADOS</v>
      </c>
      <c r="C294" t="str">
        <f>VLOOKUP(G294,DetalleTiendas!A$2:S$1777,4,FALSE)</f>
        <v>EDS JUMBO</v>
      </c>
      <c r="D294" t="str">
        <f>VLOOKUP(G294,DetalleTiendas!A$2:S$1777,5,FALSE)</f>
        <v>BOGOTA</v>
      </c>
      <c r="E294" t="str">
        <v>Enlaces</v>
      </c>
      <c r="F294" t="str">
        <v>NO</v>
      </c>
      <c r="G294" t="str">
        <v>Z101 TINTALITO</v>
      </c>
      <c r="I294" t="str">
        <v>Redes y Comunicaciones -Nivel 2 - COL</v>
      </c>
      <c r="J294" t="str">
        <v>Guillermo Gutierrez</v>
      </c>
      <c r="K294" t="str">
        <v>CERRADO</v>
      </c>
      <c r="L294" t="str">
        <v>CERRADO</v>
      </c>
      <c r="M294" t="str">
        <v>MEDIA</v>
      </c>
      <c r="N294">
        <v>45703</v>
      </c>
      <c r="O294">
        <v>0.4097222222222222</v>
      </c>
      <c r="P294" t="str">
        <f>TEXT(N294,"MMMM")</f>
        <v>febrero</v>
      </c>
      <c r="Q294" t="str">
        <f>TEXT(N294,"aaaa")</f>
        <v>sábado</v>
      </c>
      <c r="R294">
        <v>45704</v>
      </c>
      <c r="S294">
        <v>0.44583333333333336</v>
      </c>
      <c r="T294">
        <v>0.5208333333333334</v>
      </c>
      <c r="U294">
        <f>((R294+T294) - (N294+O294))*24*60</f>
        <v>1600.000000008149</v>
      </c>
      <c r="V294" t="str">
        <f>SINGLE(IF(N294 * O294 * R294 * T294 * AO294 * AP294 = 0, "", LET(_xlpm.inicio, N294 + O294, _xlpm.fin, R294 + T294, _xlpm.dias, REDUCE(0, SEQUENCE(1 + INT(SINGLE(_xlpm.fin) - SINGLE(_xlpm.inicio)), 1, 0, 1), LAMBDA(_xlpm.acum,_xlpm.d, LET(_xlpm.dia, TRUNC(SINGLE(_xlpm.inicio)) + SINGLE(_xlpm.d), _xlpm.horaIni, IF(SINGLE(_xlpm.d) = 0, MAX(_xlpm.inicio, SINGLE(_xlpm.dia) + AO294), SINGLE(_xlpm.dia) + AO294), _xlpm.horaFin, IF(SINGLE(_xlpm.d) = INT(SINGLE(_xlpm.fin) - SINGLE(_xlpm.inicio)), MIN(_xlpm.fin, SINGLE(_xlpm.dia) + AP294), SINGLE(_xlpm.dia) + AP294), _xlpm.tiempo, MAX(0, SINGLE(_xlpm.horaFin) - SINGLE(_xlpm.horaIni)), SINGLE(_xlpm.acum) + SINGLE(_xlpm.tiempo)))), TEXT(SINGLE(_xlpm.dias), "h:mm"))))</f>
        <v>15:40</v>
      </c>
      <c r="W294" t="str">
        <f>TEXT((N294+S294) - (N294+O294), "h:mm")</f>
        <v>0:52</v>
      </c>
      <c r="X294" t="str">
        <v>CAIDA ENLACES</v>
      </c>
      <c r="Y294" t="str">
        <v>Red / Enlace / Proveedor</v>
      </c>
      <c r="Z294" t="str">
        <v xml:space="preserve">Caída enlace proveedor - Cirion       </v>
      </c>
      <c r="AA294" t="str">
        <v>Proveedor - Red/Infraestructura</v>
      </c>
      <c r="AB294" t="str">
        <v>NO</v>
      </c>
      <c r="AC294" t="str">
        <v>NO</v>
      </c>
      <c r="AD294" t="str">
        <v>NO</v>
      </c>
      <c r="AE294" t="str">
        <v>NO</v>
      </c>
      <c r="AF294" t="str">
        <v>EXTERNO</v>
      </c>
      <c r="AG294" t="str">
        <v>PROVEEDOR</v>
      </c>
      <c r="AH294" t="str">
        <v>Ajuste por parte del Proveedor</v>
      </c>
      <c r="AK294" t="str">
        <v>Culminado 100%</v>
      </c>
      <c r="AN294" t="str">
        <v>Caida de enlace por parte del proveedor.</v>
      </c>
      <c r="AO294">
        <v>0.3333333333333333</v>
      </c>
      <c r="AP294">
        <v>0.875</v>
      </c>
    </row>
    <row r="295">
      <c r="A295">
        <v>1184511</v>
      </c>
      <c r="B295" t="str">
        <f>VLOOKUP(G295,DetalleTiendas!A$2:S$1777,3,FALSE)</f>
        <v>PAIS</v>
      </c>
      <c r="C295" t="str">
        <f>VLOOKUP(G295,DetalleTiendas!A$2:S$1777,4,FALSE)</f>
        <v>PAIS</v>
      </c>
      <c r="D295" t="str">
        <f>VLOOKUP(G295,DetalleTiendas!A$2:S$1777,5,FALSE)</f>
        <v>PAIS</v>
      </c>
      <c r="E295" t="str">
        <v>Bonos Sodexo</v>
      </c>
      <c r="F295" t="str">
        <v>SI</v>
      </c>
      <c r="G295" t="str">
        <v>PAIS</v>
      </c>
      <c r="I295" t="str">
        <v>BI Reg Colombia</v>
      </c>
      <c r="J295" t="str">
        <v>Yudi Cañon</v>
      </c>
      <c r="K295" t="str">
        <v>CERRADO</v>
      </c>
      <c r="L295" t="str">
        <v>CERRADO</v>
      </c>
      <c r="M295" t="str">
        <v>ALTA</v>
      </c>
      <c r="N295">
        <v>45703</v>
      </c>
      <c r="O295">
        <v>0.4791666666666667</v>
      </c>
      <c r="P295" t="str">
        <f>TEXT(N295,"MMMM")</f>
        <v>febrero</v>
      </c>
      <c r="Q295" t="str">
        <f>TEXT(N295,"aaaa")</f>
        <v>sábado</v>
      </c>
      <c r="R295">
        <v>45703</v>
      </c>
      <c r="S295">
        <v>0.8055555555555556</v>
      </c>
      <c r="T295">
        <v>0.8125</v>
      </c>
      <c r="U295">
        <f>((R295+T295) - (N295+O295))*24*60</f>
        <v>480.00000000349246</v>
      </c>
      <c r="V295" t="str">
        <f>SINGLE(IF(N295 * O295 * R295 * T295 * AO295 * AP295 = 0, "", LET(_xlpm.inicio, N295 + O295, _xlpm.fin, R295 + T295, _xlpm.dias, REDUCE(0, SEQUENCE(1 + INT(SINGLE(_xlpm.fin) - SINGLE(_xlpm.inicio)), 1, 0, 1), LAMBDA(_xlpm.acum,_xlpm.d, LET(_xlpm.dia, TRUNC(SINGLE(_xlpm.inicio)) + SINGLE(_xlpm.d), _xlpm.horaIni, IF(SINGLE(_xlpm.d) = 0, MAX(_xlpm.inicio, SINGLE(_xlpm.dia) + AO295), SINGLE(_xlpm.dia) + AO295), _xlpm.horaFin, IF(SINGLE(_xlpm.d) = INT(SINGLE(_xlpm.fin) - SINGLE(_xlpm.inicio)), MIN(_xlpm.fin, SINGLE(_xlpm.dia) + AP295), SINGLE(_xlpm.dia) + AP295), _xlpm.tiempo, MAX(0, SINGLE(_xlpm.horaFin) - SINGLE(_xlpm.horaIni)), SINGLE(_xlpm.acum) + SINGLE(_xlpm.tiempo)))), TEXT(SINGLE(_xlpm.dias), "h:mm"))))</f>
        <v>8:00</v>
      </c>
      <c r="W295" t="str">
        <f>TEXT((N295+S295) - (N295+O295), "h:mm")</f>
        <v>7:50</v>
      </c>
      <c r="X295" t="str">
        <v>FALLA CONTROL M</v>
      </c>
      <c r="Y295" t="str">
        <v>Planificación / Gestión / QA</v>
      </c>
      <c r="Z295" t="str">
        <v>Falla de procedimiento en Python</v>
      </c>
      <c r="AA295" t="str">
        <v>Negocio - Proceso</v>
      </c>
      <c r="AB295" t="str">
        <v>SI</v>
      </c>
      <c r="AC295" t="str">
        <v>NO</v>
      </c>
      <c r="AD295" t="str">
        <v>NO</v>
      </c>
      <c r="AE295" t="str">
        <v>NO</v>
      </c>
      <c r="AF295" t="str">
        <v>INTERNO</v>
      </c>
      <c r="AG295" t="str">
        <v>SISTEMAS</v>
      </c>
      <c r="AH295" t="str">
        <v>Mejora Actualizacion Sistema</v>
      </c>
      <c r="AK295" t="str">
        <v>Culminado 100%</v>
      </c>
      <c r="AN295" t="str">
        <v xml:space="preserve">Se quería realizar la Actualización del Python ; para esto se tenia que realizar la Actualización del Certificados que al Parecer Afecto la Relación de Confianza ; esto se realizo sin un SPP </v>
      </c>
      <c r="AO295">
        <v>0.3333333333333333</v>
      </c>
      <c r="AP295">
        <v>0.875</v>
      </c>
    </row>
    <row r="296" xml:space="preserve">
      <c r="A296">
        <v>1185363</v>
      </c>
      <c r="B296" t="str">
        <f>VLOOKUP(G296,DetalleTiendas!A$2:S$1777,3,FALSE)</f>
        <v>PAIS</v>
      </c>
      <c r="C296" t="str">
        <f>VLOOKUP(G296,DetalleTiendas!A$2:S$1777,4,FALSE)</f>
        <v>PAIS</v>
      </c>
      <c r="D296" t="str">
        <f>VLOOKUP(G296,DetalleTiendas!A$2:S$1777,5,FALSE)</f>
        <v>PAIS</v>
      </c>
      <c r="E296" t="str">
        <v>EFT Recaudos</v>
      </c>
      <c r="F296" t="str">
        <v>SI</v>
      </c>
      <c r="G296" t="str">
        <v>PAIS</v>
      </c>
      <c r="I296" t="str">
        <v>SC_Satelites_Centralizacion</v>
      </c>
      <c r="J296" t="str">
        <v>Luis Alejandro Medina</v>
      </c>
      <c r="K296" t="str">
        <v>CERRADO</v>
      </c>
      <c r="L296" t="str">
        <v>CERRADO</v>
      </c>
      <c r="M296" t="str">
        <v>ALTA</v>
      </c>
      <c r="N296">
        <v>45704</v>
      </c>
      <c r="O296">
        <v>0.7083333333333334</v>
      </c>
      <c r="P296" t="str">
        <f>TEXT(N296,"MMMM")</f>
        <v>febrero</v>
      </c>
      <c r="Q296" t="str">
        <f>TEXT(N296,"aaaa")</f>
        <v>domingo</v>
      </c>
      <c r="R296">
        <v>45704</v>
      </c>
      <c r="S296">
        <v>0.8472222222222222</v>
      </c>
      <c r="T296">
        <v>0.8597222222222223</v>
      </c>
      <c r="U296">
        <f>((R296+T296) - (N296+O296))*24*60</f>
        <v>217.99999999813735</v>
      </c>
      <c r="V296" t="str">
        <f>SINGLE(IF(N296 * O296 * R296 * T296 * AO296 * AP296 = 0, "", LET(_xlpm.inicio, N296 + O296, _xlpm.fin, R296 + T296, _xlpm.dias, REDUCE(0, SEQUENCE(1 + INT(SINGLE(_xlpm.fin) - SINGLE(_xlpm.inicio)), 1, 0, 1), LAMBDA(_xlpm.acum,_xlpm.d, LET(_xlpm.dia, TRUNC(SINGLE(_xlpm.inicio)) + SINGLE(_xlpm.d), _xlpm.horaIni, IF(SINGLE(_xlpm.d) = 0, MAX(_xlpm.inicio, SINGLE(_xlpm.dia) + AO296), SINGLE(_xlpm.dia) + AO296), _xlpm.horaFin, IF(SINGLE(_xlpm.d) = INT(SINGLE(_xlpm.fin) - SINGLE(_xlpm.inicio)), MIN(_xlpm.fin, SINGLE(_xlpm.dia) + AP296), SINGLE(_xlpm.dia) + AP296), _xlpm.tiempo, MAX(0, SINGLE(_xlpm.horaFin) - SINGLE(_xlpm.horaIni)), SINGLE(_xlpm.acum) + SINGLE(_xlpm.tiempo)))), TEXT(SINGLE(_xlpm.dias), "h:mm"))))</f>
        <v>3:38</v>
      </c>
      <c r="W296" t="str">
        <f>TEXT((N296+S296) - (N296+O296), "h:mm")</f>
        <v>3:20</v>
      </c>
      <c r="X296" t="str">
        <v>FALLA EN CONTROL ANTENAS Y PORTAL DE DEVOLUCIONES</v>
      </c>
      <c r="Y296" t="str">
        <v>Servidores / Infraestructura</v>
      </c>
      <c r="Z296" t="str">
        <v>Apagado servidor de Test con ambientes productivos</v>
      </c>
      <c r="AA296" t="str">
        <v>Parametrizacion en curso</v>
      </c>
      <c r="AB296" t="str">
        <v>NO</v>
      </c>
      <c r="AC296" t="str">
        <v>NO</v>
      </c>
      <c r="AD296" t="str">
        <v>NO</v>
      </c>
      <c r="AE296" t="str">
        <v>NO</v>
      </c>
      <c r="AF296" t="str">
        <v>INTERNO</v>
      </c>
      <c r="AG296" t="str">
        <v>SISTEMAS</v>
      </c>
      <c r="AH296" t="str">
        <v>Parametrizacion Servidor a un ambiente Productivo</v>
      </c>
      <c r="AI296">
        <v>45708</v>
      </c>
      <c r="AJ296">
        <v>45747</v>
      </c>
      <c r="AK296" t="str">
        <v>Culminado 100%</v>
      </c>
      <c r="AL296" t="str" xml:space="preserve">
        <v xml:space="preserve">✅migración de usuarios de Test a Producción y se realiza cambio de Servidor al Ambiente de Produccion_x000d_
✅Se realiza el cambio de endpoint </v>
      </c>
      <c r="AM296" t="str" xml:space="preserve">
        <v xml:space="preserve">📌 Informe de Reunión Post Incidente IM 1185363_x000d_
_x000d_
📅 Fecha de la reunión: Jueves; 20 de febrero de 2025_x000d_
⏰ Hora: 4:51 p. m. - 6:00 p. m._x000d_
⏳ Duración: 1h 9m 3s_x000d_
👥 Participantes:_x000d_
_x000d_
🏷️ Jonathan Alexis Pardo Ronco (Organizador)_x000d_
🏷️ Ivan Ricardo Pulido Ramos_x000d_
🏷️ Yeison Elian Cáceres Velandia_x000d_
🏷️ Luis Alejandro Medina Chaparro_x000d_
🏷️ Farutt Alcides Reyes Caucali_x000d_
🏷️ Angel David Camacho Rosas_x000d_
🚨 Detalles del Incidente:_x000d_
_x000d_
🆔 IM: 1185363_x000d_
🔍 Descripción: Servidor Apagado_x000d_
💾 Servicio Afectado: Servidor G900603SVNF9_x000d_
🏢 Cliente: MEJORAMIENTO DEL HOGAR_x000d_
⚠️ Impacto Real: Alto_x000d_
📊 Prioridad Final del Incidente: Alta_x000d_
🔎 Causa Identificada: Apagado del servidor sin notificación previa._x000d_
📆 Fecha y Hora de Solución: 16/02/2025 - 20:20_x000d_
⏳ Tiempo Total de Solución: 3 horas 20 minutos_x000d_
✅ Estado Actual del Servicio: Servidor G900603SVNF9 operando sin novedad._x000d_
🛠️ Resumen de Actividades Realizadas y Solución:_x000d_
_x000d_
🔎 Identificación del Problema: Se detectó que el servidor afectado fue apagado el fin de semana._x000d_
📌 Causa: Luis Alejandro Medina confirmó que el servidor es de Test y por política; estos se deben de apagar los fines de semana ; ese Servidor debería de estar en un Ambiente de Producción._x000d_
✔️ Validación y Solución:_x000d_
✅ Se validó la situación con Iván Ricardo Pulido y Ángel Camacho._x000d_
🔄 Se procedió a encender nuevamente el servidor el día 16 de febrero a las 8:34 p. m._x000d_
🔧 Parámetros en Producción: Luis Medina confirmó que se realizaron todas las parametrizaciones necesarias en producción para las aplicaciones de Antenas y Portal de Devoluciones._x000d_
🔐 Validación de Seguridad: El equipo de Seguridad Informática está verificando la migración de usuarios de Test a Producción. Esta tarea finalizaría el 21/02/2025._x000d_
🔄 Cambio de Endpoint: Se planea realizar el cambio de endpoint una vez se migren los usuarios; asegurando una transición sin impacto operativo._x000d_
🚀 Acciones Posteriores:_x000d_
_x000d_
📢 Mejorar la Comunicación: Se coordinará una reunión para establecer un proceso de notificación efectivo cuando se apaguen servidores de prueba._x000d_
📑 Informe Final: Luis Alejandro Medina entregará un informe detallado a más tardar el martes 25 de febrero de 2025._x000d_
📌 Conclusión:_x000d_
El incidente fue solucionado de manera definitiva; y el servidor está operando sin inconvenientes. Se establecieron acciones para evitar que el problema se repita en el futuro mediante una mejor comunicación y control sobre los servidores de prueba._x000d_
_x000d_
 </v>
      </c>
      <c r="AN296" t="str">
        <v>Se detectó que el servidor afectado fue apagado el fin de semana. dado que estaba Apuntando a Test ; esto debe estar apuntando a Produccion</v>
      </c>
      <c r="AO296">
        <v>0.3333333333333333</v>
      </c>
      <c r="AP296">
        <v>0.875</v>
      </c>
    </row>
    <row r="297">
      <c r="A297">
        <v>1188326</v>
      </c>
      <c r="B297" t="str">
        <f>VLOOKUP(G297,DetalleTiendas!A$2:S$1777,3,FALSE)</f>
        <v>SUPERMERCADOS</v>
      </c>
      <c r="C297" t="str">
        <f>VLOOKUP(G297,DetalleTiendas!A$2:S$1777,4,FALSE)</f>
        <v>EDS JUMBO</v>
      </c>
      <c r="D297" t="str">
        <f>VLOOKUP(G297,DetalleTiendas!A$2:S$1777,5,FALSE)</f>
        <v>BOGOTA</v>
      </c>
      <c r="E297" t="str">
        <v>Enlaces</v>
      </c>
      <c r="F297" t="str">
        <v>NO</v>
      </c>
      <c r="G297" t="str">
        <v>Z145 AV CIUDAD DE CALI</v>
      </c>
      <c r="I297" t="str">
        <v>Soporte_Onsite_BOGOTA</v>
      </c>
      <c r="J297" t="str">
        <v>Juan Fernando Rodriguez</v>
      </c>
      <c r="K297" t="str">
        <v>CERRADO</v>
      </c>
      <c r="L297" t="str">
        <v>CERRADO</v>
      </c>
      <c r="M297" t="str">
        <v>MEDIA</v>
      </c>
      <c r="N297">
        <v>45705</v>
      </c>
      <c r="O297">
        <v>0.7243055555555555</v>
      </c>
      <c r="P297" t="str">
        <f>TEXT(N297,"MMMM")</f>
        <v>febrero</v>
      </c>
      <c r="Q297" t="str">
        <f>TEXT(N297,"aaaa")</f>
        <v>lunes</v>
      </c>
      <c r="R297">
        <v>45705</v>
      </c>
      <c r="S297">
        <v>0.7243055555555555</v>
      </c>
      <c r="T297">
        <v>0.7430555555555556</v>
      </c>
      <c r="U297">
        <f>((R297+T297) - (N297+O297))*24*60</f>
        <v>26.999999993713573</v>
      </c>
      <c r="V297" t="str">
        <f>SINGLE(IF(N297 * O297 * R297 * T297 * AO297 * AP297 = 0, "", LET(_xlpm.inicio, N297 + O297, _xlpm.fin, R297 + T297, _xlpm.dias, REDUCE(0, SEQUENCE(1 + INT(SINGLE(_xlpm.fin) - SINGLE(_xlpm.inicio)), 1, 0, 1), LAMBDA(_xlpm.acum,_xlpm.d, LET(_xlpm.dia, TRUNC(SINGLE(_xlpm.inicio)) + SINGLE(_xlpm.d), _xlpm.horaIni, IF(SINGLE(_xlpm.d) = 0, MAX(_xlpm.inicio, SINGLE(_xlpm.dia) + AO297), SINGLE(_xlpm.dia) + AO297), _xlpm.horaFin, IF(SINGLE(_xlpm.d) = INT(SINGLE(_xlpm.fin) - SINGLE(_xlpm.inicio)), MIN(_xlpm.fin, SINGLE(_xlpm.dia) + AP297), SINGLE(_xlpm.dia) + AP297), _xlpm.tiempo, MAX(0, SINGLE(_xlpm.horaFin) - SINGLE(_xlpm.horaIni)), SINGLE(_xlpm.acum) + SINGLE(_xlpm.tiempo)))), TEXT(SINGLE(_xlpm.dias), "h:mm"))))</f>
        <v>0:27</v>
      </c>
      <c r="W297" t="str">
        <f>TEXT((N297+S297) - (N297+O297), "h:mm")</f>
        <v>0:00</v>
      </c>
      <c r="X297" t="str">
        <v>CAIDA ENLACES</v>
      </c>
      <c r="Y297" t="str">
        <v>Eléctrico / Energía</v>
      </c>
      <c r="Z297" t="str">
        <v>Corte energía falla en el sector</v>
      </c>
      <c r="AA297" t="str">
        <v>Infraestructura - Eléctrica</v>
      </c>
      <c r="AB297" t="str">
        <v>SI</v>
      </c>
      <c r="AC297" t="str">
        <v>SI</v>
      </c>
      <c r="AD297" t="str">
        <v>SI</v>
      </c>
      <c r="AE297" t="str">
        <v>SI</v>
      </c>
      <c r="AF297" t="str">
        <v>EXTERNO</v>
      </c>
      <c r="AG297" t="str">
        <v>PROVEEDOR</v>
      </c>
      <c r="AH297" t="str">
        <v>Ajustes Conexiones tienda</v>
      </c>
      <c r="AK297" t="str">
        <v>Culminado 100%</v>
      </c>
      <c r="AN297" t="str">
        <v>la Falla no fue presentada por una Caída de los Enlaces si no que fue por un corte de Energia.</v>
      </c>
      <c r="AO297">
        <v>0.3333333333333333</v>
      </c>
      <c r="AP297">
        <v>0.875</v>
      </c>
    </row>
    <row r="298">
      <c r="A298">
        <v>1188664</v>
      </c>
      <c r="B298" t="str">
        <f>VLOOKUP(G298,DetalleTiendas!A$2:S$1777,3,FALSE)</f>
        <v>SUPERMERCADOS</v>
      </c>
      <c r="C298" t="str">
        <f>VLOOKUP(G298,DetalleTiendas!A$2:S$1777,4,FALSE)</f>
        <v>JUMBO</v>
      </c>
      <c r="D298" t="str">
        <f>VLOOKUP(G298,DetalleTiendas!A$2:S$1777,5,FALSE)</f>
        <v>BOGOTA</v>
      </c>
      <c r="E298" t="str">
        <v>Enlaces</v>
      </c>
      <c r="F298" t="str">
        <v>NO</v>
      </c>
      <c r="G298" t="str">
        <v>J011 CALLE 80</v>
      </c>
      <c r="I298" t="str">
        <v>Redes y Comunicaciones -Nivel 2 - COL</v>
      </c>
      <c r="J298" t="str">
        <v>Guillermo Gutierrez</v>
      </c>
      <c r="K298" t="str">
        <v>CERRADO</v>
      </c>
      <c r="L298" t="str">
        <v>CERRADO</v>
      </c>
      <c r="M298" t="str">
        <v>MEDIA</v>
      </c>
      <c r="N298">
        <v>45706</v>
      </c>
      <c r="O298">
        <v>0.3333333333333333</v>
      </c>
      <c r="P298" t="str">
        <f>TEXT(N298,"MMMM")</f>
        <v>febrero</v>
      </c>
      <c r="Q298" t="str">
        <f>TEXT(N298,"aaaa")</f>
        <v>martes</v>
      </c>
      <c r="R298">
        <v>45706</v>
      </c>
      <c r="S298">
        <v>0.3472222222222222</v>
      </c>
      <c r="T298">
        <v>0.4791666666666667</v>
      </c>
      <c r="U298">
        <f>((R298+T298) - (N298+O298))*24*60</f>
        <v>209.99999999301508</v>
      </c>
      <c r="V298" t="str">
        <f>SINGLE(IF(N298 * O298 * R298 * T298 * AO298 * AP298 = 0, "", LET(_xlpm.inicio, N298 + O298, _xlpm.fin, R298 + T298, _xlpm.dias, REDUCE(0, SEQUENCE(1 + INT(SINGLE(_xlpm.fin) - SINGLE(_xlpm.inicio)), 1, 0, 1), LAMBDA(_xlpm.acum,_xlpm.d, LET(_xlpm.dia, TRUNC(SINGLE(_xlpm.inicio)) + SINGLE(_xlpm.d), _xlpm.horaIni, IF(SINGLE(_xlpm.d) = 0, MAX(_xlpm.inicio, SINGLE(_xlpm.dia) + AO298), SINGLE(_xlpm.dia) + AO298), _xlpm.horaFin, IF(SINGLE(_xlpm.d) = INT(SINGLE(_xlpm.fin) - SINGLE(_xlpm.inicio)), MIN(_xlpm.fin, SINGLE(_xlpm.dia) + AP298), SINGLE(_xlpm.dia) + AP298), _xlpm.tiempo, MAX(0, SINGLE(_xlpm.horaFin) - SINGLE(_xlpm.horaIni)), SINGLE(_xlpm.acum) + SINGLE(_xlpm.tiempo)))), TEXT(SINGLE(_xlpm.dias), "h:mm"))))</f>
        <v>3:30</v>
      </c>
      <c r="W298" t="str">
        <f>TEXT((N298+S298) - (N298+O298), "h:mm")</f>
        <v>0:20</v>
      </c>
      <c r="X298" t="str">
        <v>FALLA WIFI</v>
      </c>
      <c r="Y298" t="str">
        <v>Hardware / Equipos</v>
      </c>
      <c r="Z298" t="str">
        <v>Falla en el cableado externo</v>
      </c>
      <c r="AA298" t="str">
        <v>Proveedor - Red/Infraestructura</v>
      </c>
      <c r="AB298" t="str">
        <v>NO</v>
      </c>
      <c r="AC298" t="str">
        <v>NO</v>
      </c>
      <c r="AD298" t="str">
        <v>SI</v>
      </c>
      <c r="AE298" t="str">
        <v>NO</v>
      </c>
      <c r="AF298" t="str">
        <v>INTERNO</v>
      </c>
      <c r="AG298" t="str">
        <v>NEGOCIO</v>
      </c>
      <c r="AH298" t="str">
        <v>revision conexiones tienda</v>
      </c>
      <c r="AK298" t="str">
        <v>Culminado 100%</v>
      </c>
      <c r="AN298" t="str">
        <v>Daño causado en remodelación de plataforma panadería a nivel de wifi</v>
      </c>
      <c r="AO298">
        <v>0.3333333333333333</v>
      </c>
      <c r="AP298">
        <v>0.875</v>
      </c>
    </row>
    <row r="299">
      <c r="A299">
        <v>1190895</v>
      </c>
      <c r="B299" t="str">
        <f>VLOOKUP(G299,DetalleTiendas!A$2:S$1777,3,FALSE)</f>
        <v>SUPERMERCADOS</v>
      </c>
      <c r="C299" t="str">
        <f>VLOOKUP(G299,DetalleTiendas!A$2:S$1777,4,FALSE)</f>
        <v>METRO</v>
      </c>
      <c r="D299" t="str">
        <f>VLOOKUP(G299,DetalleTiendas!A$2:S$1777,5,FALSE)</f>
        <v>CENTRO</v>
      </c>
      <c r="E299" t="str">
        <v>Fidelidad</v>
      </c>
      <c r="F299" t="str">
        <v>SI</v>
      </c>
      <c r="G299" t="str">
        <v>M080 LOS LIBERTADORES</v>
      </c>
      <c r="I299" t="str">
        <v>Aplicaciones_POS_ARS_Colombia</v>
      </c>
      <c r="J299" t="str">
        <v>Luis Alejandro Medina</v>
      </c>
      <c r="K299" t="str">
        <v>CERRADO</v>
      </c>
      <c r="L299" t="str">
        <v>CERRADO</v>
      </c>
      <c r="M299" t="str">
        <v>ALTA</v>
      </c>
      <c r="N299">
        <v>45707</v>
      </c>
      <c r="O299">
        <v>0.7569444444444444</v>
      </c>
      <c r="P299" t="str">
        <f>TEXT(N299,"MMMM")</f>
        <v>febrero</v>
      </c>
      <c r="Q299" t="str">
        <f>TEXT(N299,"aaaa")</f>
        <v>miércoles</v>
      </c>
      <c r="R299">
        <v>45707</v>
      </c>
      <c r="S299">
        <v>0.7743055555555556</v>
      </c>
      <c r="T299">
        <v>0.8138888888888889</v>
      </c>
      <c r="U299">
        <f>((R299+T299) - (N299+O299))*24*60</f>
        <v>81.99999999487773</v>
      </c>
      <c r="V299" t="str">
        <f>SINGLE(IF(N299 * O299 * R299 * T299 * AO299 * AP299 = 0, "", LET(_xlpm.inicio, N299 + O299, _xlpm.fin, R299 + T299, _xlpm.dias, REDUCE(0, SEQUENCE(1 + INT(SINGLE(_xlpm.fin) - SINGLE(_xlpm.inicio)), 1, 0, 1), LAMBDA(_xlpm.acum,_xlpm.d, LET(_xlpm.dia, TRUNC(SINGLE(_xlpm.inicio)) + SINGLE(_xlpm.d), _xlpm.horaIni, IF(SINGLE(_xlpm.d) = 0, MAX(_xlpm.inicio, SINGLE(_xlpm.dia) + AO299), SINGLE(_xlpm.dia) + AO299), _xlpm.horaFin, IF(SINGLE(_xlpm.d) = INT(SINGLE(_xlpm.fin) - SINGLE(_xlpm.inicio)), MIN(_xlpm.fin, SINGLE(_xlpm.dia) + AP299), SINGLE(_xlpm.dia) + AP299), _xlpm.tiempo, MAX(0, SINGLE(_xlpm.horaFin) - SINGLE(_xlpm.horaIni)), SINGLE(_xlpm.acum) + SINGLE(_xlpm.tiempo)))), TEXT(SINGLE(_xlpm.dias), "h:mm"))))</f>
        <v>1:22</v>
      </c>
      <c r="W299" t="str">
        <f>TEXT((N299+S299) - (N299+O299), "h:mm")</f>
        <v>0:25</v>
      </c>
      <c r="X299" t="str">
        <v>FALLA DE DESCUENTOS</v>
      </c>
      <c r="Y299" t="str">
        <v>Software / Actualización</v>
      </c>
      <c r="Z299" t="str">
        <v>Envio de cargue erroneamente</v>
      </c>
      <c r="AA299" t="str">
        <v>Error de Usuario</v>
      </c>
      <c r="AB299" t="str">
        <v>SI</v>
      </c>
      <c r="AC299" t="str">
        <v>NO</v>
      </c>
      <c r="AD299" t="str">
        <v>NO</v>
      </c>
      <c r="AE299" t="str">
        <v>SI</v>
      </c>
      <c r="AF299" t="str">
        <v>INTERNO</v>
      </c>
      <c r="AG299" t="str">
        <v>NEGOCIO</v>
      </c>
      <c r="AH299" t="str">
        <v>Se envió cargue de descuentos</v>
      </c>
      <c r="AK299" t="str">
        <v>Culminado 100%</v>
      </c>
      <c r="AN299" t="str">
        <v>Se envió un cargue de descuentos desde el comercial; lo que hacen es enviar muchos Articulos al tiempo lo que hace que se estalle el Sistema.</v>
      </c>
      <c r="AO299">
        <v>0.3333333333333333</v>
      </c>
      <c r="AP299">
        <v>0.875</v>
      </c>
    </row>
    <row r="300">
      <c r="A300">
        <v>1192325</v>
      </c>
      <c r="B300" t="str">
        <f>VLOOKUP(G300,DetalleTiendas!A$2:S$1777,3,FALSE)</f>
        <v>SUPERMERCADOS</v>
      </c>
      <c r="C300" t="str">
        <f>VLOOKUP(G300,DetalleTiendas!A$2:S$1777,4,FALSE)</f>
        <v>JUMBO</v>
      </c>
      <c r="D300" t="str">
        <f>VLOOKUP(G300,DetalleTiendas!A$2:S$1777,5,FALSE)</f>
        <v>BOGOTA</v>
      </c>
      <c r="E300" t="str">
        <v>Enlaces</v>
      </c>
      <c r="F300" t="str">
        <v>NO</v>
      </c>
      <c r="G300" t="str">
        <v>J072 SANTAFE</v>
      </c>
      <c r="I300" t="str">
        <v>Redes y Comunicaciones -Nivel 2 - COL</v>
      </c>
      <c r="J300" t="str">
        <v>Guillermo Gutierrez</v>
      </c>
      <c r="K300" t="str">
        <v>CERRADO</v>
      </c>
      <c r="L300" t="str">
        <v>CERRADO</v>
      </c>
      <c r="M300" t="str">
        <v>MEDIA</v>
      </c>
      <c r="N300">
        <v>45708</v>
      </c>
      <c r="O300">
        <v>0.5680555555555555</v>
      </c>
      <c r="P300" t="str">
        <f>TEXT(N300,"MMMM")</f>
        <v>febrero</v>
      </c>
      <c r="Q300" t="str">
        <f>TEXT(N300,"aaaa")</f>
        <v>jueves</v>
      </c>
      <c r="R300">
        <v>45708</v>
      </c>
      <c r="S300">
        <v>0.5916666666666667</v>
      </c>
      <c r="T300">
        <v>0.6388888888888888</v>
      </c>
      <c r="U300">
        <f>((R300+T300) - (N300+O300))*24*60</f>
        <v>101.99999999720603</v>
      </c>
      <c r="V300" t="str">
        <f>SINGLE(IF(N300 * O300 * R300 * T300 * AO300 * AP300 = 0, "", LET(_xlpm.inicio, N300 + O300, _xlpm.fin, R300 + T300, _xlpm.dias, REDUCE(0, SEQUENCE(1 + INT(SINGLE(_xlpm.fin) - SINGLE(_xlpm.inicio)), 1, 0, 1), LAMBDA(_xlpm.acum,_xlpm.d, LET(_xlpm.dia, TRUNC(SINGLE(_xlpm.inicio)) + SINGLE(_xlpm.d), _xlpm.horaIni, IF(SINGLE(_xlpm.d) = 0, MAX(_xlpm.inicio, SINGLE(_xlpm.dia) + AO300), SINGLE(_xlpm.dia) + AO300), _xlpm.horaFin, IF(SINGLE(_xlpm.d) = INT(SINGLE(_xlpm.fin) - SINGLE(_xlpm.inicio)), MIN(_xlpm.fin, SINGLE(_xlpm.dia) + AP300), SINGLE(_xlpm.dia) + AP300), _xlpm.tiempo, MAX(0, SINGLE(_xlpm.horaFin) - SINGLE(_xlpm.horaIni)), SINGLE(_xlpm.acum) + SINGLE(_xlpm.tiempo)))), TEXT(SINGLE(_xlpm.dias), "h:mm"))))</f>
        <v>1:42</v>
      </c>
      <c r="W300" t="str">
        <f>TEXT((N300+S300) - (N300+O300), "h:mm")</f>
        <v>0:34</v>
      </c>
      <c r="X300" t="str">
        <v>CAIDA ENLACES</v>
      </c>
      <c r="Y300" t="str">
        <v>Red / Enlace / Proveedor</v>
      </c>
      <c r="Z300" t="str">
        <v xml:space="preserve">Caída enlace proveedor - Claro </v>
      </c>
      <c r="AA300" t="str">
        <v>Proveedor - Red/Infraestructura</v>
      </c>
      <c r="AB300" t="str">
        <v>NO</v>
      </c>
      <c r="AC300" t="str">
        <v>NO</v>
      </c>
      <c r="AD300" t="str">
        <v>NO</v>
      </c>
      <c r="AE300" t="str">
        <v>NO</v>
      </c>
      <c r="AF300" t="str">
        <v>EXTERNO</v>
      </c>
      <c r="AG300" t="str">
        <v>PROVEEDOR</v>
      </c>
      <c r="AH300" t="str">
        <v>Ajuste por parte del Proveedor</v>
      </c>
      <c r="AK300" t="str">
        <v>Culminado 100%</v>
      </c>
      <c r="AN300" t="str">
        <v>bloqueo de la ONT del enlace del proveedor Claro</v>
      </c>
      <c r="AO300">
        <v>0.3333333333333333</v>
      </c>
      <c r="AP300">
        <v>0.875</v>
      </c>
    </row>
    <row r="301">
      <c r="A301">
        <v>1193442</v>
      </c>
      <c r="B301" t="str">
        <f>VLOOKUP(G301,DetalleTiendas!A$2:S$1777,3,FALSE)</f>
        <v>SUPERMERCADOS</v>
      </c>
      <c r="C301" t="str">
        <f>VLOOKUP(G301,DetalleTiendas!A$2:S$1777,4,FALSE)</f>
        <v>METRO</v>
      </c>
      <c r="D301" t="str">
        <f>VLOOKUP(G301,DetalleTiendas!A$2:S$1777,5,FALSE)</f>
        <v>CENTRO</v>
      </c>
      <c r="E301" t="str">
        <v>Corte de Energia</v>
      </c>
      <c r="F301" t="str">
        <v>NO</v>
      </c>
      <c r="G301" t="str">
        <v>M322 METRO MERCADEFAM CABECERA</v>
      </c>
      <c r="I301" t="str">
        <v>Soporte_Onsite_REG_Oriente_SM Colombia</v>
      </c>
      <c r="J301" t="str">
        <v>David Higuita</v>
      </c>
      <c r="K301" t="str">
        <v>CERRADO</v>
      </c>
      <c r="L301" t="str">
        <v>CERRADO</v>
      </c>
      <c r="M301" t="str">
        <v>ALTA</v>
      </c>
      <c r="N301">
        <v>45709</v>
      </c>
      <c r="O301">
        <v>0.3402777777777778</v>
      </c>
      <c r="P301" t="str">
        <f>TEXT(N301,"MMMM")</f>
        <v>febrero</v>
      </c>
      <c r="Q301" t="str">
        <f>TEXT(N301,"aaaa")</f>
        <v>viernes</v>
      </c>
      <c r="R301">
        <v>45709</v>
      </c>
      <c r="S301">
        <v>0.375</v>
      </c>
      <c r="T301">
        <v>0.5208333333333334</v>
      </c>
      <c r="U301">
        <f>((R301+T301) - (N301+O301))*24*60</f>
        <v>259.99999999883585</v>
      </c>
      <c r="V301" t="str">
        <f>SINGLE(IF(N301 * O301 * R301 * T301 * AO301 * AP301 = 0, "", LET(_xlpm.inicio, N301 + O301, _xlpm.fin, R301 + T301, _xlpm.dias, REDUCE(0, SEQUENCE(1 + INT(SINGLE(_xlpm.fin) - SINGLE(_xlpm.inicio)), 1, 0, 1), LAMBDA(_xlpm.acum,_xlpm.d, LET(_xlpm.dia, TRUNC(SINGLE(_xlpm.inicio)) + SINGLE(_xlpm.d), _xlpm.horaIni, IF(SINGLE(_xlpm.d) = 0, MAX(_xlpm.inicio, SINGLE(_xlpm.dia) + AO301), SINGLE(_xlpm.dia) + AO301), _xlpm.horaFin, IF(SINGLE(_xlpm.d) = INT(SINGLE(_xlpm.fin) - SINGLE(_xlpm.inicio)), MIN(_xlpm.fin, SINGLE(_xlpm.dia) + AP301), SINGLE(_xlpm.dia) + AP301), _xlpm.tiempo, MAX(0, SINGLE(_xlpm.horaFin) - SINGLE(_xlpm.horaIni)), SINGLE(_xlpm.acum) + SINGLE(_xlpm.tiempo)))), TEXT(SINGLE(_xlpm.dias), "h:mm"))))</f>
        <v>4:20</v>
      </c>
      <c r="W301" t="str">
        <f>TEXT((N301+S301) - (N301+O301), "h:mm")</f>
        <v>0:50</v>
      </c>
      <c r="X301" t="str">
        <v>CORTE DE ENERGIA</v>
      </c>
      <c r="Y301" t="str">
        <v>Eléctrico / Energía</v>
      </c>
      <c r="Z301" t="str">
        <v>Corte energía corto en transformador</v>
      </c>
      <c r="AA301" t="str">
        <v>Infraestructura - Eléctrica</v>
      </c>
      <c r="AB301" t="str">
        <v>SI</v>
      </c>
      <c r="AC301" t="str">
        <v>SI</v>
      </c>
      <c r="AD301" t="str">
        <v>SI</v>
      </c>
      <c r="AE301" t="str">
        <v>SI</v>
      </c>
      <c r="AF301" t="str">
        <v>EXTERNO</v>
      </c>
      <c r="AG301" t="str">
        <v>PROVEEDOR</v>
      </c>
      <c r="AH301" t="str">
        <v>Ajuste Cableado tienda</v>
      </c>
      <c r="AK301" t="str">
        <v>Culminado 100%</v>
      </c>
      <c r="AN301" t="str">
        <v>se estallo un transformador del proveedor</v>
      </c>
      <c r="AO301">
        <v>0.3333333333333333</v>
      </c>
      <c r="AP301">
        <v>0.875</v>
      </c>
    </row>
    <row r="302">
      <c r="A302">
        <v>1196936</v>
      </c>
      <c r="B302" t="str">
        <f>VLOOKUP(G302,DetalleTiendas!A$2:S$1777,3,FALSE)</f>
        <v>SUPERMERCADOS</v>
      </c>
      <c r="C302" t="str">
        <f>VLOOKUP(G302,DetalleTiendas!A$2:S$1777,4,FALSE)</f>
        <v>EDS JUMBO</v>
      </c>
      <c r="D302" t="str">
        <f>VLOOKUP(G302,DetalleTiendas!A$2:S$1777,5,FALSE)</f>
        <v>BOGOTA</v>
      </c>
      <c r="E302" t="str">
        <v>Enlaces</v>
      </c>
      <c r="F302" t="str">
        <v>NO</v>
      </c>
      <c r="G302" t="str">
        <v>Z161 CALLE 190</v>
      </c>
      <c r="I302" t="str">
        <v>Redes y Comunicaciones -Nivel 2 - COL</v>
      </c>
      <c r="J302" t="str">
        <v>Guillermo Gutierrez</v>
      </c>
      <c r="K302" t="str">
        <v>CERRADO</v>
      </c>
      <c r="L302" t="str">
        <v>CERRADO</v>
      </c>
      <c r="M302" t="str">
        <v>MEDIA</v>
      </c>
      <c r="N302">
        <v>45712</v>
      </c>
      <c r="O302">
        <v>0.03125</v>
      </c>
      <c r="P302" t="str">
        <f>TEXT(N302,"MMMM")</f>
        <v>febrero</v>
      </c>
      <c r="Q302" t="str">
        <f>TEXT(N302,"aaaa")</f>
        <v>lunes</v>
      </c>
      <c r="R302">
        <v>45712</v>
      </c>
      <c r="S302">
        <v>0.33402777777777776</v>
      </c>
      <c r="T302">
        <v>0.4166666666666667</v>
      </c>
      <c r="U302">
        <f>((R302+T302) - (N302+O302))*24*60</f>
        <v>554.9999999965075</v>
      </c>
      <c r="V302" t="str">
        <f>SINGLE(IF(N302 * O302 * R302 * T302 * AO302 * AP302 = 0, "", LET(_xlpm.inicio, N302 + O302, _xlpm.fin, R302 + T302, _xlpm.dias, REDUCE(0, SEQUENCE(1 + INT(SINGLE(_xlpm.fin) - SINGLE(_xlpm.inicio)), 1, 0, 1), LAMBDA(_xlpm.acum,_xlpm.d, LET(_xlpm.dia, TRUNC(SINGLE(_xlpm.inicio)) + SINGLE(_xlpm.d), _xlpm.horaIni, IF(SINGLE(_xlpm.d) = 0, MAX(_xlpm.inicio, SINGLE(_xlpm.dia) + AO302), SINGLE(_xlpm.dia) + AO302), _xlpm.horaFin, IF(SINGLE(_xlpm.d) = INT(SINGLE(_xlpm.fin) - SINGLE(_xlpm.inicio)), MIN(_xlpm.fin, SINGLE(_xlpm.dia) + AP302), SINGLE(_xlpm.dia) + AP302), _xlpm.tiempo, MAX(0, SINGLE(_xlpm.horaFin) - SINGLE(_xlpm.horaIni)), SINGLE(_xlpm.acum) + SINGLE(_xlpm.tiempo)))), TEXT(SINGLE(_xlpm.dias), "h:mm"))))</f>
        <v>2:00</v>
      </c>
      <c r="W302" t="str">
        <f>TEXT((N302+S302) - (N302+O302), "h:mm")</f>
        <v>7:16</v>
      </c>
      <c r="X302" t="str">
        <v>CAIDA ENLACES</v>
      </c>
      <c r="Y302" t="str">
        <v>Red / Enlace / Proveedor</v>
      </c>
      <c r="Z302" t="str">
        <v xml:space="preserve">Caída enlace proveedor - Cirion       </v>
      </c>
      <c r="AA302" t="str">
        <v>Proveedor - Red/Infraestructura</v>
      </c>
      <c r="AB302" t="str">
        <v>NO</v>
      </c>
      <c r="AC302" t="str">
        <v>NO</v>
      </c>
      <c r="AD302" t="str">
        <v>NO</v>
      </c>
      <c r="AE302" t="str">
        <v>NO</v>
      </c>
      <c r="AF302" t="str">
        <v>EXTERNO</v>
      </c>
      <c r="AG302" t="str">
        <v>PROVEEDOR</v>
      </c>
      <c r="AH302" t="str">
        <v>Ajuste por parte del Proveedor</v>
      </c>
      <c r="AK302" t="str">
        <v>Culminado 100%</v>
      </c>
      <c r="AN302" t="str">
        <v>la falla se presento por falla eléctrica en el Sector</v>
      </c>
      <c r="AO302">
        <v>0.3333333333333333</v>
      </c>
      <c r="AP302">
        <v>0.875</v>
      </c>
    </row>
    <row r="303">
      <c r="A303">
        <v>1198094</v>
      </c>
      <c r="B303" t="str">
        <f>VLOOKUP(G303,DetalleTiendas!A$2:S$1777,3,FALSE)</f>
        <v>MEJORAMIENTO DEL HOGAR</v>
      </c>
      <c r="C303" t="str">
        <f>VLOOKUP(G303,DetalleTiendas!A$2:S$1777,4,FALSE)</f>
        <v>MEJORAMIENTO DEL HOGAR</v>
      </c>
      <c r="D303" t="str">
        <f>VLOOKUP(G303,DetalleTiendas!A$2:S$1777,5,FALSE)</f>
        <v>MEJORAMIENTO DEL HOGAR</v>
      </c>
      <c r="E303" t="str">
        <v>Centro de Proyectos</v>
      </c>
      <c r="F303" t="str">
        <v>SI</v>
      </c>
      <c r="G303" t="str">
        <v>MEJORAMIENTO DEL HOGAR</v>
      </c>
      <c r="I303" t="str">
        <v>Aplicaciones de Tienda-Aplicaciones MDH Colombia</v>
      </c>
      <c r="J303" t="str">
        <v>Diego Mahecha</v>
      </c>
      <c r="K303" t="str">
        <v>ABIERTO</v>
      </c>
      <c r="L303" t="str">
        <v>CERRADO</v>
      </c>
      <c r="M303" t="str">
        <v>MEDIA</v>
      </c>
      <c r="N303">
        <v>45712</v>
      </c>
      <c r="O303">
        <v>0.6805555555555556</v>
      </c>
      <c r="P303" t="str">
        <f>TEXT(N303,"MMMM")</f>
        <v>febrero</v>
      </c>
      <c r="Q303" t="str">
        <f>TEXT(N303,"aaaa")</f>
        <v>lunes</v>
      </c>
      <c r="R303">
        <v>45712</v>
      </c>
      <c r="S303">
        <v>0.6840277777777778</v>
      </c>
      <c r="T303">
        <v>0.8888888888888888</v>
      </c>
      <c r="U303">
        <f>((R303+T303) - (N303+O303))*24*60</f>
        <v>300.00000000349246</v>
      </c>
      <c r="V303" t="str">
        <f>SINGLE(IF(N303 * O303 * R303 * T303 * AO303 * AP303 = 0, "", LET(_xlpm.inicio, N303 + O303, _xlpm.fin, R303 + T303, _xlpm.dias, REDUCE(0, SEQUENCE(1 + INT(SINGLE(_xlpm.fin) - SINGLE(_xlpm.inicio)), 1, 0, 1), LAMBDA(_xlpm.acum,_xlpm.d, LET(_xlpm.dia, TRUNC(SINGLE(_xlpm.inicio)) + SINGLE(_xlpm.d), _xlpm.horaIni, IF(SINGLE(_xlpm.d) = 0, MAX(_xlpm.inicio, SINGLE(_xlpm.dia) + AO303), SINGLE(_xlpm.dia) + AO303), _xlpm.horaFin, IF(SINGLE(_xlpm.d) = INT(SINGLE(_xlpm.fin) - SINGLE(_xlpm.inicio)), MIN(_xlpm.fin, SINGLE(_xlpm.dia) + AP303), SINGLE(_xlpm.dia) + AP303), _xlpm.tiempo, MAX(0, SINGLE(_xlpm.horaFin) - SINGLE(_xlpm.horaIni)), SINGLE(_xlpm.acum) + SINGLE(_xlpm.tiempo)))), TEXT(SINGLE(_xlpm.dias), "h:mm"))))</f>
        <v>4:40</v>
      </c>
      <c r="W303" t="str">
        <f>TEXT((N303+S303) - (N303+O303), "h:mm")</f>
        <v>0:05</v>
      </c>
      <c r="X303" t="str">
        <v>NOVEDAD CONSULTA DE POS A CENTRO VENTA EMPRESA</v>
      </c>
      <c r="Y303" t="str">
        <v>Software / Actualización</v>
      </c>
      <c r="Z303" t="str">
        <v>Sin especificar</v>
      </c>
      <c r="AA303" t="str">
        <v>Software / Actualización</v>
      </c>
      <c r="AB303" t="str">
        <v>NO</v>
      </c>
      <c r="AC303" t="str">
        <v>NO</v>
      </c>
      <c r="AD303" t="str">
        <v>NO</v>
      </c>
      <c r="AE303" t="str">
        <v>SI</v>
      </c>
      <c r="AF303" t="str">
        <v>SISTEMAS</v>
      </c>
      <c r="AG303" t="str">
        <v>SISTEMAS</v>
      </c>
      <c r="AH303" t="str">
        <v xml:space="preserve">solicitud de actualización de manuales técnicos y las entregas de la documentación de las tomas de control </v>
      </c>
      <c r="AK303" t="str">
        <v>Culminado 100%</v>
      </c>
      <c r="AN303" t="str">
        <v>resuelve en una sala de crisis de una ventana de aproximadamente 5 horas y como mejoramiento se solicita la actualización del manual técnico y las entregas de la documentación de las tomas de control para dar una respuesta oportuna.</v>
      </c>
      <c r="AO303">
        <v>0.3333333333333333</v>
      </c>
      <c r="AP303">
        <v>0.875</v>
      </c>
    </row>
    <row r="304" xml:space="preserve">
      <c r="A304">
        <v>1198086</v>
      </c>
      <c r="B304" t="str">
        <f>VLOOKUP(G304,DetalleTiendas!A$2:S$1777,3,FALSE)</f>
        <v>MEJORAMIENTO DEL HOGAR</v>
      </c>
      <c r="C304" t="str">
        <f>VLOOKUP(G304,DetalleTiendas!A$2:S$1777,4,FALSE)</f>
        <v>MEJORAMIENTO DEL HOGAR</v>
      </c>
      <c r="D304" t="str">
        <f>VLOOKUP(G304,DetalleTiendas!A$2:S$1777,5,FALSE)</f>
        <v>MEJORAMIENTO DEL HOGAR</v>
      </c>
      <c r="E304" t="str" xml:space="preserve">
        <v xml:space="preserve">Centro Venta Empresa_x000d_
</v>
      </c>
      <c r="F304" t="str">
        <v>NO</v>
      </c>
      <c r="G304" t="str">
        <v>MEJORAMIENTO DEL HOGAR</v>
      </c>
      <c r="I304" t="str">
        <v>Aplicaciones MDH Colombia CP</v>
      </c>
      <c r="J304" t="str">
        <v>Diego Alejandro Mahecha</v>
      </c>
      <c r="K304" t="str">
        <v>CERRADO</v>
      </c>
      <c r="L304" t="str">
        <v>CERRADO</v>
      </c>
      <c r="M304" t="str">
        <v>ALTA</v>
      </c>
      <c r="N304">
        <v>45712</v>
      </c>
      <c r="O304">
        <v>0.6319444444444444</v>
      </c>
      <c r="P304" t="str">
        <f>TEXT(N304,"MMMM")</f>
        <v>febrero</v>
      </c>
      <c r="Q304" t="str">
        <f>TEXT(N304,"aaaa")</f>
        <v>lunes</v>
      </c>
      <c r="R304">
        <v>45712</v>
      </c>
      <c r="S304">
        <v>0.6555555555555556</v>
      </c>
      <c r="T304">
        <v>0.8333333333333334</v>
      </c>
      <c r="U304">
        <f>((R304+T304) - (N304+O304))*24*60</f>
        <v>290.0000000023283</v>
      </c>
      <c r="V304" t="str">
        <f>SINGLE(IF(N304 * O304 * R304 * T304 * AO304 * AP304 = 0, "", LET(_xlpm.inicio, N304 + O304, _xlpm.fin, R304 + T304, _xlpm.dias, REDUCE(0, SEQUENCE(1 + INT(SINGLE(_xlpm.fin) - SINGLE(_xlpm.inicio)), 1, 0, 1), LAMBDA(_xlpm.acum,_xlpm.d, LET(_xlpm.dia, TRUNC(SINGLE(_xlpm.inicio)) + SINGLE(_xlpm.d), _xlpm.horaIni, IF(SINGLE(_xlpm.d) = 0, MAX(_xlpm.inicio, SINGLE(_xlpm.dia) + AO304), SINGLE(_xlpm.dia) + AO304), _xlpm.horaFin, IF(SINGLE(_xlpm.d) = INT(SINGLE(_xlpm.fin) - SINGLE(_xlpm.inicio)), MIN(_xlpm.fin, SINGLE(_xlpm.dia) + AP304), SINGLE(_xlpm.dia) + AP304), _xlpm.tiempo, MAX(0, SINGLE(_xlpm.horaFin) - SINGLE(_xlpm.horaIni)), SINGLE(_xlpm.acum) + SINGLE(_xlpm.tiempo)))), TEXT(SINGLE(_xlpm.dias), "h:mm"))))</f>
        <v>4:50</v>
      </c>
      <c r="W304" t="str">
        <f>TEXT((N304+S304) - (N304+O304), "h:mm")</f>
        <v>0:34</v>
      </c>
      <c r="X304" t="str">
        <v>FALLA COTIZACIONES</v>
      </c>
      <c r="Y304" t="str">
        <v>Software / Actualización</v>
      </c>
      <c r="Z304" t="str">
        <v>Falla en Servicios que Apuntaban al Servidor Web</v>
      </c>
      <c r="AA304" t="str">
        <v>Software / Actualización</v>
      </c>
      <c r="AB304" t="str">
        <v>SI</v>
      </c>
      <c r="AC304" t="str">
        <v>NO</v>
      </c>
      <c r="AD304" t="str">
        <v>NO</v>
      </c>
      <c r="AE304" t="str">
        <v>NO</v>
      </c>
      <c r="AF304" t="str">
        <v>INTERNO</v>
      </c>
      <c r="AG304" t="str">
        <v>SISTEMAS</v>
      </c>
      <c r="AH304" t="str">
        <v>Reinicio o/y inicio de servicios</v>
      </c>
      <c r="AK304" t="str">
        <v>Culminado 100%</v>
      </c>
      <c r="AN304" t="str">
        <v>Se presentó un problema a nivel del servidor; el cual impedía el acceso y mostraba un estado de bloqueo.</v>
      </c>
      <c r="AO304">
        <v>0.3333333333333333</v>
      </c>
      <c r="AP304">
        <v>0.875</v>
      </c>
    </row>
    <row r="305">
      <c r="A305">
        <v>1205861</v>
      </c>
      <c r="B305" t="str">
        <f>VLOOKUP(G305,DetalleTiendas!A$2:S$1777,3,FALSE)</f>
        <v>SUPERMERCADOS</v>
      </c>
      <c r="C305" t="str">
        <f>VLOOKUP(G305,DetalleTiendas!A$2:S$1777,4,FALSE)</f>
        <v>EDS JUMBO</v>
      </c>
      <c r="D305" t="str">
        <f>VLOOKUP(G305,DetalleTiendas!A$2:S$1777,5,FALSE)</f>
        <v>BOGOTA</v>
      </c>
      <c r="E305" t="str">
        <v>Enlaces</v>
      </c>
      <c r="F305" t="str">
        <v>NO</v>
      </c>
      <c r="G305" t="str">
        <v>Z149 ALQUERIA</v>
      </c>
      <c r="I305" t="str">
        <v>Redes y Comunicaciones -Nivel 2 - COL</v>
      </c>
      <c r="J305" t="str">
        <v>Guillermo Gutierrez</v>
      </c>
      <c r="K305" t="str">
        <v>CERRADO</v>
      </c>
      <c r="L305" t="str">
        <v>CERRADO</v>
      </c>
      <c r="M305" t="str">
        <v>MEDIA</v>
      </c>
      <c r="N305">
        <v>45715</v>
      </c>
      <c r="O305">
        <v>0.4791666666666667</v>
      </c>
      <c r="P305" t="str">
        <f>TEXT(N305,"MMMM")</f>
        <v>febrero</v>
      </c>
      <c r="Q305" t="str">
        <f>TEXT(N305,"aaaa")</f>
        <v>jueves</v>
      </c>
      <c r="R305">
        <v>45716</v>
      </c>
      <c r="S305">
        <v>0.5486111111111112</v>
      </c>
      <c r="T305">
        <v>0.59375</v>
      </c>
      <c r="U305">
        <f>((R305+T305) - (N305+O305))*24*60</f>
        <v>1605.0000000034925</v>
      </c>
      <c r="V305" t="str">
        <f>SINGLE(IF(N305 * O305 * R305 * T305 * AO305 * AP305 = 0, "", LET(_xlpm.inicio, N305 + O305, _xlpm.fin, R305 + T305, _xlpm.dias, REDUCE(0, SEQUENCE(1 + INT(SINGLE(_xlpm.fin) - SINGLE(_xlpm.inicio)), 1, 0, 1), LAMBDA(_xlpm.acum,_xlpm.d, LET(_xlpm.dia, TRUNC(SINGLE(_xlpm.inicio)) + SINGLE(_xlpm.d), _xlpm.horaIni, IF(SINGLE(_xlpm.d) = 0, MAX(_xlpm.inicio, SINGLE(_xlpm.dia) + AO305), SINGLE(_xlpm.dia) + AO305), _xlpm.horaFin, IF(SINGLE(_xlpm.d) = INT(SINGLE(_xlpm.fin) - SINGLE(_xlpm.inicio)), MIN(_xlpm.fin, SINGLE(_xlpm.dia) + AP305), SINGLE(_xlpm.dia) + AP305), _xlpm.tiempo, MAX(0, SINGLE(_xlpm.horaFin) - SINGLE(_xlpm.horaIni)), SINGLE(_xlpm.acum) + SINGLE(_xlpm.tiempo)))), TEXT(SINGLE(_xlpm.dias), "h:mm"))))</f>
        <v>15:45</v>
      </c>
      <c r="W305" t="str">
        <f>TEXT((N305+S305) - (N305+O305), "h:mm")</f>
        <v>1:40</v>
      </c>
      <c r="X305" t="str">
        <v>INTERMITENCIA EN LA RED</v>
      </c>
      <c r="Y305" t="str">
        <v>Red / Enlace / Proveedor</v>
      </c>
      <c r="Z305" t="str">
        <v>Intermitencia proveedor Cirion</v>
      </c>
      <c r="AA305" t="str">
        <v>Proveedor - Red/Infraestructura</v>
      </c>
      <c r="AB305" t="str">
        <v>NO</v>
      </c>
      <c r="AC305" t="str">
        <v>NO</v>
      </c>
      <c r="AD305" t="str">
        <v>NO</v>
      </c>
      <c r="AE305" t="str">
        <v>NO</v>
      </c>
      <c r="AF305" t="str">
        <v>EXTERNO</v>
      </c>
      <c r="AG305" t="str">
        <v>PROVEEDOR</v>
      </c>
      <c r="AH305" t="str">
        <v>Ajuste por parte del Proveedor</v>
      </c>
      <c r="AK305" t="str">
        <v>Culminado 100%</v>
      </c>
      <c r="AN305" t="str">
        <v xml:space="preserve">Se confirma restablecimiento del Enlace por parte del Proveedor Cirion </v>
      </c>
      <c r="AO305">
        <v>0.3333333333333333</v>
      </c>
      <c r="AP305">
        <v>0.875</v>
      </c>
    </row>
    <row r="306" xml:space="preserve">
      <c r="A306">
        <v>1205987</v>
      </c>
      <c r="B306" t="str">
        <f>VLOOKUP(G306,DetalleTiendas!A$2:S$1777,3,FALSE)</f>
        <v>PAIS</v>
      </c>
      <c r="C306" t="str">
        <f>VLOOKUP(G306,DetalleTiendas!A$2:S$1777,4,FALSE)</f>
        <v>PAIS</v>
      </c>
      <c r="D306" t="str">
        <f>VLOOKUP(G306,DetalleTiendas!A$2:S$1777,5,FALSE)</f>
        <v>PAIS</v>
      </c>
      <c r="E306" t="str">
        <v>EFT Recaudos</v>
      </c>
      <c r="F306" t="str">
        <v>SI</v>
      </c>
      <c r="G306" t="str">
        <v>PAIS</v>
      </c>
      <c r="I306" t="str">
        <v>Cloud Core Team</v>
      </c>
      <c r="J306" t="str" xml:space="preserve">
        <v xml:space="preserve">Hernan Diaz Pailahueque_x000d_
</v>
      </c>
      <c r="K306" t="str">
        <v>CERRADO</v>
      </c>
      <c r="L306" t="str">
        <v>CERRADO</v>
      </c>
      <c r="M306" t="str">
        <v>ALTA</v>
      </c>
      <c r="N306">
        <v>45715</v>
      </c>
      <c r="O306">
        <v>0.7847222222222222</v>
      </c>
      <c r="P306" t="str">
        <f>TEXT(N306,"MMMM")</f>
        <v>febrero</v>
      </c>
      <c r="Q306" t="str">
        <f>TEXT(N306,"aaaa")</f>
        <v>jueves</v>
      </c>
      <c r="R306">
        <v>45715</v>
      </c>
      <c r="S306">
        <v>0.8291666666666667</v>
      </c>
      <c r="T306">
        <v>0.85625</v>
      </c>
      <c r="U306">
        <f>((R306+T306) - (N306+O306))*24*60</f>
        <v>103.00000000046566</v>
      </c>
      <c r="V306" t="str">
        <f>SINGLE(IF(N306 * O306 * R306 * T306 * AO306 * AP306 = 0, "", LET(_xlpm.inicio, N306 + O306, _xlpm.fin, R306 + T306, _xlpm.dias, REDUCE(0, SEQUENCE(1 + INT(SINGLE(_xlpm.fin) - SINGLE(_xlpm.inicio)), 1, 0, 1), LAMBDA(_xlpm.acum,_xlpm.d, LET(_xlpm.dia, TRUNC(SINGLE(_xlpm.inicio)) + SINGLE(_xlpm.d), _xlpm.horaIni, IF(SINGLE(_xlpm.d) = 0, MAX(_xlpm.inicio, SINGLE(_xlpm.dia) + AO306), SINGLE(_xlpm.dia) + AO306), _xlpm.horaFin, IF(SINGLE(_xlpm.d) = INT(SINGLE(_xlpm.fin) - SINGLE(_xlpm.inicio)), MIN(_xlpm.fin, SINGLE(_xlpm.dia) + AP306), SINGLE(_xlpm.dia) + AP306), _xlpm.tiempo, MAX(0, SINGLE(_xlpm.horaFin) - SINGLE(_xlpm.horaIni)), SINGLE(_xlpm.acum) + SINGLE(_xlpm.tiempo)))), TEXT(SINGLE(_xlpm.dias), "h:mm"))))</f>
        <v>1:43</v>
      </c>
      <c r="W306" t="str">
        <f>TEXT((N306+S306) - (N306+O306), "h:mm")</f>
        <v>1:04</v>
      </c>
      <c r="X306" t="str">
        <v>NOVEDAD BONOS DE SECRETARIA Y/O RAPPI</v>
      </c>
      <c r="Y306" t="str">
        <v>Software / Actualización</v>
      </c>
      <c r="Z306" t="str">
        <v>llenado Disco K8POSCO</v>
      </c>
      <c r="AA306" t="str">
        <v>Parametrizacion en curso</v>
      </c>
      <c r="AB306" t="str">
        <v>SI</v>
      </c>
      <c r="AC306" t="str">
        <v>NO</v>
      </c>
      <c r="AD306" t="str">
        <v>NO</v>
      </c>
      <c r="AE306" t="str">
        <v>NO</v>
      </c>
      <c r="AF306" t="str">
        <v>INTERNO</v>
      </c>
      <c r="AG306" t="str">
        <v>SISTEMAS</v>
      </c>
      <c r="AH306" t="str">
        <v>Se otorga mas espacio en disco</v>
      </c>
      <c r="AK306" t="str">
        <v>Culminado 100%</v>
      </c>
      <c r="AN306" t="str">
        <v>El Error se presento por que el Servidor no tenia Espacio</v>
      </c>
      <c r="AO306">
        <v>0.3333333333333333</v>
      </c>
      <c r="AP306">
        <v>0.875</v>
      </c>
    </row>
    <row r="307">
      <c r="A307">
        <v>1207182</v>
      </c>
      <c r="B307" t="str">
        <f>VLOOKUP(G307,DetalleTiendas!A$2:S$1777,3,FALSE)</f>
        <v>SUPERMERCADOS</v>
      </c>
      <c r="C307" t="str">
        <f>VLOOKUP(G307,DetalleTiendas!A$2:S$1777,4,FALSE)</f>
        <v>JUMBO</v>
      </c>
      <c r="D307" t="str">
        <f>VLOOKUP(G307,DetalleTiendas!A$2:S$1777,5,FALSE)</f>
        <v>BOGOTA</v>
      </c>
      <c r="E307" t="str">
        <v>Enlaces</v>
      </c>
      <c r="F307" t="str">
        <v>NO</v>
      </c>
      <c r="G307" t="str">
        <v>J019 SANTA ANA</v>
      </c>
      <c r="I307" t="str">
        <v>Redes y Comunicaciones -Nivel 2 - COL</v>
      </c>
      <c r="J307" t="str">
        <v>Guillermo Gutierrez</v>
      </c>
      <c r="K307" t="str">
        <v>CERRADO</v>
      </c>
      <c r="L307" t="str">
        <v>CERRADO</v>
      </c>
      <c r="M307" t="str">
        <v>MEDIA</v>
      </c>
      <c r="N307">
        <v>45716</v>
      </c>
      <c r="O307">
        <v>0.3333333333333333</v>
      </c>
      <c r="P307" t="str">
        <f>TEXT(N307,"MMMM")</f>
        <v>febrero</v>
      </c>
      <c r="Q307" t="str">
        <f>TEXT(N307,"aaaa")</f>
        <v>viernes</v>
      </c>
      <c r="R307">
        <v>45716</v>
      </c>
      <c r="S307">
        <v>0.5736111111111111</v>
      </c>
      <c r="T307">
        <v>0.7944444444444444</v>
      </c>
      <c r="U307">
        <f>((R307+T307) - (N307+O307))*24*60</f>
        <v>663.9999999955762</v>
      </c>
      <c r="V307" t="str">
        <f>SINGLE(IF(N307 * O307 * R307 * T307 * AO307 * AP307 = 0, "", LET(_xlpm.inicio, N307 + O307, _xlpm.fin, R307 + T307, _xlpm.dias, REDUCE(0, SEQUENCE(1 + INT(SINGLE(_xlpm.fin) - SINGLE(_xlpm.inicio)), 1, 0, 1), LAMBDA(_xlpm.acum,_xlpm.d, LET(_xlpm.dia, TRUNC(SINGLE(_xlpm.inicio)) + SINGLE(_xlpm.d), _xlpm.horaIni, IF(SINGLE(_xlpm.d) = 0, MAX(_xlpm.inicio, SINGLE(_xlpm.dia) + AO307), SINGLE(_xlpm.dia) + AO307), _xlpm.horaFin, IF(SINGLE(_xlpm.d) = INT(SINGLE(_xlpm.fin) - SINGLE(_xlpm.inicio)), MIN(_xlpm.fin, SINGLE(_xlpm.dia) + AP307), SINGLE(_xlpm.dia) + AP307), _xlpm.tiempo, MAX(0, SINGLE(_xlpm.horaFin) - SINGLE(_xlpm.horaIni)), SINGLE(_xlpm.acum) + SINGLE(_xlpm.tiempo)))), TEXT(SINGLE(_xlpm.dias), "h:mm"))))</f>
        <v>11:04</v>
      </c>
      <c r="W307" t="str">
        <f>TEXT((N307+S307) - (N307+O307), "h:mm")</f>
        <v>5:46</v>
      </c>
      <c r="X307" t="str">
        <v>CABLEADO</v>
      </c>
      <c r="Y307" t="str">
        <v>Red / Enlace / Proveedor</v>
      </c>
      <c r="Z307" t="str">
        <v>Falla a nivel de Cableado Logico</v>
      </c>
      <c r="AA307" t="str">
        <v>Proveedor - Red/Infraestructura</v>
      </c>
      <c r="AB307" t="str">
        <v>SI</v>
      </c>
      <c r="AC307" t="str">
        <v>NO</v>
      </c>
      <c r="AD307" t="str">
        <v>NO</v>
      </c>
      <c r="AE307" t="str">
        <v>NO</v>
      </c>
      <c r="AF307" t="str">
        <v>INTERNO</v>
      </c>
      <c r="AG307" t="str">
        <v>SISTEMAS</v>
      </c>
      <c r="AH307" t="str">
        <v>Ajustes Conexiones tienda</v>
      </c>
      <c r="AK307" t="str">
        <v>Culminado 100%</v>
      </c>
      <c r="AN307" t="str">
        <v>Se confirma el daño del Microsens .85 del SCO del primer piso el cual afecto los equipos que estaban conectados en bus</v>
      </c>
      <c r="AO307">
        <v>0.3333333333333333</v>
      </c>
      <c r="AP307">
        <v>0.875</v>
      </c>
    </row>
    <row r="308">
      <c r="A308">
        <v>1207482</v>
      </c>
      <c r="B308" t="str">
        <f>VLOOKUP(G308,DetalleTiendas!A$2:S$1777,3,FALSE)</f>
        <v>MEJORAMIENTO DEL HOGAR</v>
      </c>
      <c r="C308" t="str">
        <f>VLOOKUP(G308,DetalleTiendas!A$2:S$1777,4,FALSE)</f>
        <v>EASY</v>
      </c>
      <c r="D308" t="str">
        <f>VLOOKUP(G308,DetalleTiendas!A$2:S$1777,5,FALSE)</f>
        <v>CENTRO - EASY</v>
      </c>
      <c r="E308" t="str">
        <v>Corte de Energia</v>
      </c>
      <c r="F308" t="str">
        <v>NO</v>
      </c>
      <c r="G308" t="str">
        <v>E814 4SUR</v>
      </c>
      <c r="I308" t="str">
        <v>Soporte_Onsite_REG_Centro_SM Colombia</v>
      </c>
      <c r="J308" t="str">
        <v>David Higuita</v>
      </c>
      <c r="K308" t="str">
        <v>CERRADO</v>
      </c>
      <c r="L308" t="str">
        <v>CERRADO</v>
      </c>
      <c r="M308" t="str">
        <v>MEDIA</v>
      </c>
      <c r="N308">
        <v>45716</v>
      </c>
      <c r="O308">
        <v>0.7520833333333333</v>
      </c>
      <c r="P308" t="str">
        <f>TEXT(N308,"MMMM")</f>
        <v>febrero</v>
      </c>
      <c r="Q308" t="str">
        <f>TEXT(N308,"aaaa")</f>
        <v>viernes</v>
      </c>
      <c r="R308">
        <v>45716</v>
      </c>
      <c r="S308">
        <v>0.7604166666666666</v>
      </c>
      <c r="T308">
        <v>0.7826388888888889</v>
      </c>
      <c r="U308">
        <f>((R308+T308) - (N308+O308))*24*60</f>
        <v>43.99999999674037</v>
      </c>
      <c r="V308" t="str">
        <f>SINGLE(IF(N308 * O308 * R308 * T308 * AO308 * AP308 = 0, "", LET(_xlpm.inicio, N308 + O308, _xlpm.fin, R308 + T308, _xlpm.dias, REDUCE(0, SEQUENCE(1 + INT(SINGLE(_xlpm.fin) - SINGLE(_xlpm.inicio)), 1, 0, 1), LAMBDA(_xlpm.acum,_xlpm.d, LET(_xlpm.dia, TRUNC(SINGLE(_xlpm.inicio)) + SINGLE(_xlpm.d), _xlpm.horaIni, IF(SINGLE(_xlpm.d) = 0, MAX(_xlpm.inicio, SINGLE(_xlpm.dia) + AO308), SINGLE(_xlpm.dia) + AO308), _xlpm.horaFin, IF(SINGLE(_xlpm.d) = INT(SINGLE(_xlpm.fin) - SINGLE(_xlpm.inicio)), MIN(_xlpm.fin, SINGLE(_xlpm.dia) + AP308), SINGLE(_xlpm.dia) + AP308), _xlpm.tiempo, MAX(0, SINGLE(_xlpm.horaFin) - SINGLE(_xlpm.horaIni)), SINGLE(_xlpm.acum) + SINGLE(_xlpm.tiempo)))), TEXT(SINGLE(_xlpm.dias), "h:mm"))))</f>
        <v>0:44</v>
      </c>
      <c r="W308" t="str">
        <f>TEXT((N308+S308) - (N308+O308), "h:mm")</f>
        <v>0:12</v>
      </c>
      <c r="X308" t="str">
        <v>CORTE DE ENERGIA</v>
      </c>
      <c r="Y308" t="str">
        <v>Eléctrico / Energía</v>
      </c>
      <c r="Z308" t="str">
        <v>Fluctuación con el fluido eléctrico.</v>
      </c>
      <c r="AA308" t="str">
        <v>Proveedor - Red/Infraestructura</v>
      </c>
      <c r="AB308" t="str">
        <v>SI</v>
      </c>
      <c r="AC308" t="str">
        <v>SI</v>
      </c>
      <c r="AD308" t="str">
        <v>SI</v>
      </c>
      <c r="AE308" t="str">
        <v>SI</v>
      </c>
      <c r="AF308" t="str">
        <v>EXTERNO</v>
      </c>
      <c r="AG308" t="str">
        <v>NEGOCIO</v>
      </c>
      <c r="AH308" t="str">
        <v>Restablecimiento UPS</v>
      </c>
      <c r="AK308" t="str">
        <v>Culminado 100%</v>
      </c>
      <c r="AN308" t="str">
        <v>El proveedor UPS istemas en tienda indica que la Afectación se presento por Fluctuaciones de energía.</v>
      </c>
      <c r="AO308">
        <v>0.3333333333333333</v>
      </c>
      <c r="AP308">
        <v>0.875</v>
      </c>
    </row>
    <row r="309">
      <c r="A309">
        <v>1214010</v>
      </c>
      <c r="B309" t="str">
        <f>VLOOKUP(G309,DetalleTiendas!A$2:S$1777,3,FALSE)</f>
        <v>SUPERMERCADOS</v>
      </c>
      <c r="C309" t="str">
        <f>VLOOKUP(G309,DetalleTiendas!A$2:S$1777,4,FALSE)</f>
        <v>SPID</v>
      </c>
      <c r="D309" t="str">
        <f>VLOOKUP(G309,DetalleTiendas!A$2:S$1777,5,FALSE)</f>
        <v>BOGOTA</v>
      </c>
      <c r="E309" t="str">
        <v>Enlaces</v>
      </c>
      <c r="F309" t="str">
        <v>NO</v>
      </c>
      <c r="G309" t="str">
        <v>SP304  CARACAS CON 49</v>
      </c>
      <c r="I309" t="str">
        <v>Redes y Comunicaciones -Nivel 2 - COL</v>
      </c>
      <c r="J309" t="str">
        <v>Guillermo Gutierrez</v>
      </c>
      <c r="K309" t="str">
        <v>CERRADO</v>
      </c>
      <c r="L309" t="str">
        <v>CERRADO</v>
      </c>
      <c r="M309" t="str">
        <v>MEDIA</v>
      </c>
      <c r="N309">
        <v>45721</v>
      </c>
      <c r="O309">
        <v>0.5763888888888888</v>
      </c>
      <c r="P309" t="str">
        <f>TEXT(N309,"MMMM")</f>
        <v>marzo</v>
      </c>
      <c r="Q309" t="str">
        <f>TEXT(N309,"aaaa")</f>
        <v>miércoles</v>
      </c>
      <c r="R309">
        <v>45721</v>
      </c>
      <c r="S309">
        <v>0.60625</v>
      </c>
      <c r="T309">
        <v>0.6493055555555556</v>
      </c>
      <c r="U309">
        <f>((R309+T309) - (N309+O309))*24*60</f>
        <v>104.99999999650754</v>
      </c>
      <c r="V309" t="str">
        <f>SINGLE(IF(N309 * O309 * R309 * T309 * AO309 * AP309 = 0, "", LET(_xlpm.inicio, N309 + O309, _xlpm.fin, R309 + T309, _xlpm.dias, REDUCE(0, SEQUENCE(1 + INT(SINGLE(_xlpm.fin) - SINGLE(_xlpm.inicio)), 1, 0, 1), LAMBDA(_xlpm.acum,_xlpm.d, LET(_xlpm.dia, TRUNC(SINGLE(_xlpm.inicio)) + SINGLE(_xlpm.d), _xlpm.horaIni, IF(SINGLE(_xlpm.d) = 0, MAX(_xlpm.inicio, SINGLE(_xlpm.dia) + AO309), SINGLE(_xlpm.dia) + AO309), _xlpm.horaFin, IF(SINGLE(_xlpm.d) = INT(SINGLE(_xlpm.fin) - SINGLE(_xlpm.inicio)), MIN(_xlpm.fin, SINGLE(_xlpm.dia) + AP309), SINGLE(_xlpm.dia) + AP309), _xlpm.tiempo, MAX(0, SINGLE(_xlpm.horaFin) - SINGLE(_xlpm.horaIni)), SINGLE(_xlpm.acum) + SINGLE(_xlpm.tiempo)))), TEXT(SINGLE(_xlpm.dias), "h:mm"))))</f>
        <v>1:45</v>
      </c>
      <c r="W309" t="str">
        <f>TEXT((N309+S309) - (N309+O309), "h:mm")</f>
        <v>0:43</v>
      </c>
      <c r="X309" t="str">
        <v>CAIDA ENLACES</v>
      </c>
      <c r="Y309" t="str">
        <v>Hardware / Equipos</v>
      </c>
      <c r="Z309" t="str">
        <v xml:space="preserve">Bloqueo Router - Cirion        </v>
      </c>
      <c r="AA309" t="str">
        <v>Infraestructura - Eléctrica</v>
      </c>
      <c r="AB309" t="str">
        <v>SI</v>
      </c>
      <c r="AC309" t="str">
        <v>SI</v>
      </c>
      <c r="AD309" t="str">
        <v>SI</v>
      </c>
      <c r="AE309" t="str">
        <v>SI</v>
      </c>
      <c r="AF309" t="str">
        <v>EXTERNO</v>
      </c>
      <c r="AG309" t="str">
        <v>SISTEMAS</v>
      </c>
      <c r="AH309" t="str">
        <v>Cambio Equipo</v>
      </c>
      <c r="AK309" t="str">
        <v>Culminado 100%</v>
      </c>
      <c r="AN309" t="str">
        <v>falla en el Router de Cirion - Error de Configuración</v>
      </c>
      <c r="AO309">
        <v>0.3333333333333333</v>
      </c>
      <c r="AP309">
        <v>0.875</v>
      </c>
    </row>
    <row r="310">
      <c r="A310">
        <v>1213983</v>
      </c>
      <c r="B310" t="str">
        <f>VLOOKUP(G310,DetalleTiendas!A$2:S$1777,3,FALSE)</f>
        <v>SUPERMERCADOS</v>
      </c>
      <c r="C310" t="str">
        <f>VLOOKUP(G310,DetalleTiendas!A$2:S$1777,4,FALSE)</f>
        <v>JUMBO</v>
      </c>
      <c r="D310" t="str">
        <f>VLOOKUP(G310,DetalleTiendas!A$2:S$1777,5,FALSE)</f>
        <v>COSTA</v>
      </c>
      <c r="E310" t="str">
        <v>POS</v>
      </c>
      <c r="F310" t="str">
        <v>SI</v>
      </c>
      <c r="G310" t="str">
        <v>J087 GUATAPURI</v>
      </c>
      <c r="I310" t="str">
        <v>Operaciones POS Colombia</v>
      </c>
      <c r="J310" t="str">
        <v>Farutt Reyes</v>
      </c>
      <c r="K310" t="str">
        <v>CERRADO</v>
      </c>
      <c r="L310" t="str">
        <v>CERRADO</v>
      </c>
      <c r="M310" t="str">
        <v>MEDIA</v>
      </c>
      <c r="N310">
        <v>45721</v>
      </c>
      <c r="O310">
        <v>0.5694444444444444</v>
      </c>
      <c r="P310" t="str">
        <f>TEXT(N310,"MMMM")</f>
        <v>marzo</v>
      </c>
      <c r="Q310" t="str">
        <f>TEXT(N310,"aaaa")</f>
        <v>miércoles</v>
      </c>
      <c r="R310">
        <v>45721</v>
      </c>
      <c r="S310">
        <v>0.59375</v>
      </c>
      <c r="T310">
        <v>0.6388888888888888</v>
      </c>
      <c r="U310">
        <f>((R310+T310) - (N310+O310))*24*60</f>
        <v>100.00000000116415</v>
      </c>
      <c r="V310" t="str">
        <f>SINGLE(IF(N310 * O310 * R310 * T310 * AO310 * AP310 = 0, "", LET(_xlpm.inicio, N310 + O310, _xlpm.fin, R310 + T310, _xlpm.dias, REDUCE(0, SEQUENCE(1 + INT(SINGLE(_xlpm.fin) - SINGLE(_xlpm.inicio)), 1, 0, 1), LAMBDA(_xlpm.acum,_xlpm.d, LET(_xlpm.dia, TRUNC(SINGLE(_xlpm.inicio)) + SINGLE(_xlpm.d), _xlpm.horaIni, IF(SINGLE(_xlpm.d) = 0, MAX(_xlpm.inicio, SINGLE(_xlpm.dia) + AO310), SINGLE(_xlpm.dia) + AO310), _xlpm.horaFin, IF(SINGLE(_xlpm.d) = INT(SINGLE(_xlpm.fin) - SINGLE(_xlpm.inicio)), MIN(_xlpm.fin, SINGLE(_xlpm.dia) + AP310), SINGLE(_xlpm.dia) + AP310), _xlpm.tiempo, MAX(0, SINGLE(_xlpm.horaFin) - SINGLE(_xlpm.horaIni)), SINGLE(_xlpm.acum) + SINGLE(_xlpm.tiempo)))), TEXT(SINGLE(_xlpm.dias), "h:mm"))))</f>
        <v>1:40</v>
      </c>
      <c r="W310" t="str">
        <f>TEXT((N310+S310) - (N310+O310), "h:mm")</f>
        <v>0:35</v>
      </c>
      <c r="X310" t="str">
        <v>BLOQUEO POS</v>
      </c>
      <c r="Y310" t="str">
        <v>Operación Interna / Parametrizacion</v>
      </c>
      <c r="Z310" t="str">
        <v>Bloque Servicio ARS</v>
      </c>
      <c r="AA310" t="str">
        <v>Parametrizacion en curso</v>
      </c>
      <c r="AB310" t="str">
        <v>SI</v>
      </c>
      <c r="AC310" t="str">
        <v>NO</v>
      </c>
      <c r="AD310" t="str">
        <v>NO</v>
      </c>
      <c r="AE310" t="str">
        <v>NO</v>
      </c>
      <c r="AF310" t="str">
        <v>INTERNO</v>
      </c>
      <c r="AG310" t="str">
        <v>SISTEMAS</v>
      </c>
      <c r="AH310" t="str">
        <v>Reinicio o/y inicio de servicios</v>
      </c>
      <c r="AK310" t="str">
        <v>Culminado 100%</v>
      </c>
      <c r="AN310" t="str">
        <v>Se bajo y subió los Servicios de ARS</v>
      </c>
      <c r="AO310">
        <v>0.3333333333333333</v>
      </c>
      <c r="AP310">
        <v>0.875</v>
      </c>
    </row>
    <row r="311">
      <c r="A311">
        <v>1213213</v>
      </c>
      <c r="B311" t="str">
        <f>VLOOKUP(G311,DetalleTiendas!A$2:S$1777,3,FALSE)</f>
        <v>SUPERMERCADOS</v>
      </c>
      <c r="C311" t="str">
        <f>VLOOKUP(G311,DetalleTiendas!A$2:S$1777,4,FALSE)</f>
        <v>CD SUPERMERCADOS</v>
      </c>
      <c r="D311" t="str">
        <f>VLOOKUP(G311,DetalleTiendas!A$2:S$1777,5,FALSE)</f>
        <v>BOGOTA</v>
      </c>
      <c r="E311" t="str">
        <v>Enlaces</v>
      </c>
      <c r="F311" t="str">
        <v>NO</v>
      </c>
      <c r="G311" t="str">
        <v>L210 CD VILLAVICENCIO | CARNES</v>
      </c>
      <c r="I311" t="str">
        <v>Redes y Comunicaciones -Nivel 2 - COL</v>
      </c>
      <c r="J311" t="str">
        <v>Guillermo Gutierrez</v>
      </c>
      <c r="K311" t="str">
        <v>CERRADO</v>
      </c>
      <c r="L311" t="str">
        <v>CERRADO</v>
      </c>
      <c r="M311" t="str">
        <v>MEDIA</v>
      </c>
      <c r="N311">
        <v>45721</v>
      </c>
      <c r="O311">
        <v>0.39444444444444443</v>
      </c>
      <c r="P311" t="str">
        <f>TEXT(N311,"MMMM")</f>
        <v>marzo</v>
      </c>
      <c r="Q311" t="str">
        <f>TEXT(N311,"aaaa")</f>
        <v>miércoles</v>
      </c>
      <c r="R311">
        <v>45721</v>
      </c>
      <c r="S311">
        <v>0.40625</v>
      </c>
      <c r="T311">
        <v>0.4097222222222222</v>
      </c>
      <c r="U311">
        <f>((R311+T311) - (N311+O311))*24*60</f>
        <v>21.999999998370185</v>
      </c>
      <c r="V311" t="str">
        <f>SINGLE(IF(N311 * O311 * R311 * T311 * AO311 * AP311 = 0, "", LET(_xlpm.inicio, N311 + O311, _xlpm.fin, R311 + T311, _xlpm.dias, REDUCE(0, SEQUENCE(1 + INT(SINGLE(_xlpm.fin) - SINGLE(_xlpm.inicio)), 1, 0, 1), LAMBDA(_xlpm.acum,_xlpm.d, LET(_xlpm.dia, TRUNC(SINGLE(_xlpm.inicio)) + SINGLE(_xlpm.d), _xlpm.horaIni, IF(SINGLE(_xlpm.d) = 0, MAX(_xlpm.inicio, SINGLE(_xlpm.dia) + AO311), SINGLE(_xlpm.dia) + AO311), _xlpm.horaFin, IF(SINGLE(_xlpm.d) = INT(SINGLE(_xlpm.fin) - SINGLE(_xlpm.inicio)), MIN(_xlpm.fin, SINGLE(_xlpm.dia) + AP311), SINGLE(_xlpm.dia) + AP311), _xlpm.tiempo, MAX(0, SINGLE(_xlpm.horaFin) - SINGLE(_xlpm.horaIni)), SINGLE(_xlpm.acum) + SINGLE(_xlpm.tiempo)))), TEXT(SINGLE(_xlpm.dias), "h:mm"))))</f>
        <v>0:22</v>
      </c>
      <c r="W311" t="str">
        <f>TEXT((N311+S311) - (N311+O311), "h:mm")</f>
        <v>0:17</v>
      </c>
      <c r="X311" t="str">
        <v>CAIDA ENLACES</v>
      </c>
      <c r="Y311" t="str">
        <v>Hardware / Equipos</v>
      </c>
      <c r="Z311" t="str">
        <v>Bloqueo Router</v>
      </c>
      <c r="AA311" t="str">
        <v>Proveedor - Red/Infraestructura</v>
      </c>
      <c r="AB311" t="str">
        <v>SI</v>
      </c>
      <c r="AC311" t="str">
        <v>SI</v>
      </c>
      <c r="AD311" t="str">
        <v>SI</v>
      </c>
      <c r="AE311" t="str">
        <v>SI</v>
      </c>
      <c r="AF311" t="str">
        <v>INTERNO</v>
      </c>
      <c r="AG311" t="str">
        <v>SISTEMAS</v>
      </c>
      <c r="AH311" t="str">
        <v>reinicio equipos</v>
      </c>
      <c r="AK311" t="str">
        <v>Culminado 100%</v>
      </c>
      <c r="AN311" t="str">
        <v>Se reinicio la ONT para el Desbloqueo del Router</v>
      </c>
      <c r="AO311">
        <v>0.3333333333333333</v>
      </c>
      <c r="AP311">
        <v>0.875</v>
      </c>
    </row>
    <row r="312">
      <c r="A312">
        <v>1216066</v>
      </c>
      <c r="B312" t="str">
        <f>VLOOKUP(G312,DetalleTiendas!A$2:S$1777,3,FALSE)</f>
        <v>SUPERMERCADOS</v>
      </c>
      <c r="C312" t="str">
        <f>VLOOKUP(G312,DetalleTiendas!A$2:S$1777,4,FALSE)</f>
        <v>EDS JUMBO</v>
      </c>
      <c r="D312" t="str">
        <f>VLOOKUP(G312,DetalleTiendas!A$2:S$1777,5,FALSE)</f>
        <v>BOGOTA</v>
      </c>
      <c r="E312" t="str">
        <v>Enlaces</v>
      </c>
      <c r="F312" t="str">
        <v>NO</v>
      </c>
      <c r="G312" t="str">
        <v>Z008 AV 1a MAYO</v>
      </c>
      <c r="I312" t="str">
        <v>Redes y Comunicaciones -Nivel 2 - COL</v>
      </c>
      <c r="J312" t="str">
        <v>Guillermo Gutierrez</v>
      </c>
      <c r="K312" t="str">
        <v>CERRADO</v>
      </c>
      <c r="L312" t="str">
        <v>CERRADO</v>
      </c>
      <c r="M312" t="str">
        <v>MEDIA</v>
      </c>
      <c r="N312">
        <v>45722</v>
      </c>
      <c r="O312">
        <v>0.375</v>
      </c>
      <c r="P312" t="str">
        <f>TEXT(N312,"MMMM")</f>
        <v>marzo</v>
      </c>
      <c r="Q312" t="str">
        <f>TEXT(N312,"aaaa")</f>
        <v>jueves</v>
      </c>
      <c r="R312">
        <v>45722</v>
      </c>
      <c r="S312">
        <v>0.5458333333333333</v>
      </c>
      <c r="T312">
        <v>0.6104166666666667</v>
      </c>
      <c r="U312">
        <f>((R312+T312) - (N312+O312))*24*60</f>
        <v>339.00000000488944</v>
      </c>
      <c r="V312" t="str">
        <f>SINGLE(IF(N312 * O312 * R312 * T312 * AO312 * AP312 = 0, "", LET(_xlpm.inicio, N312 + O312, _xlpm.fin, R312 + T312, _xlpm.dias, REDUCE(0, SEQUENCE(1 + INT(SINGLE(_xlpm.fin) - SINGLE(_xlpm.inicio)), 1, 0, 1), LAMBDA(_xlpm.acum,_xlpm.d, LET(_xlpm.dia, TRUNC(SINGLE(_xlpm.inicio)) + SINGLE(_xlpm.d), _xlpm.horaIni, IF(SINGLE(_xlpm.d) = 0, MAX(_xlpm.inicio, SINGLE(_xlpm.dia) + AO312), SINGLE(_xlpm.dia) + AO312), _xlpm.horaFin, IF(SINGLE(_xlpm.d) = INT(SINGLE(_xlpm.fin) - SINGLE(_xlpm.inicio)), MIN(_xlpm.fin, SINGLE(_xlpm.dia) + AP312), SINGLE(_xlpm.dia) + AP312), _xlpm.tiempo, MAX(0, SINGLE(_xlpm.horaFin) - SINGLE(_xlpm.horaIni)), SINGLE(_xlpm.acum) + SINGLE(_xlpm.tiempo)))), TEXT(SINGLE(_xlpm.dias), "h:mm"))))</f>
        <v>5:39</v>
      </c>
      <c r="W312" t="str">
        <f>TEXT((N312+S312) - (N312+O312), "h:mm")</f>
        <v>4:06</v>
      </c>
      <c r="X312" t="str">
        <v>CAIDA ENLACES</v>
      </c>
      <c r="Y312" t="str">
        <v>Red / Enlace / Proveedor</v>
      </c>
      <c r="Z312" t="str">
        <v>Atenuación en fibra proveedor - Cirion</v>
      </c>
      <c r="AA312" t="str">
        <v>Proveedor - Red/Infraestructura</v>
      </c>
      <c r="AB312" t="str">
        <v>SI</v>
      </c>
      <c r="AC312" t="str">
        <v>NO</v>
      </c>
      <c r="AD312" t="str">
        <v>NO</v>
      </c>
      <c r="AE312" t="str">
        <v>NO</v>
      </c>
      <c r="AF312" t="str">
        <v>EXTERNO</v>
      </c>
      <c r="AG312" t="str">
        <v>PROVEEDOR</v>
      </c>
      <c r="AH312" t="str">
        <v>Ajuste por parte del Proveedor</v>
      </c>
      <c r="AK312" t="str">
        <v>Culminado 100%</v>
      </c>
      <c r="AN312" t="str">
        <v>Degradacion Fibra Proveedor Cirion</v>
      </c>
      <c r="AO312">
        <v>0.3333333333333333</v>
      </c>
      <c r="AP312">
        <v>0.875</v>
      </c>
    </row>
    <row r="313">
      <c r="A313">
        <v>1218975</v>
      </c>
      <c r="B313" t="e">
        <f>VLOOKUP(G313,DetalleTiendas!A$2:S$1777,3,FALSE)</f>
        <v>#N/A</v>
      </c>
      <c r="C313" t="e">
        <f>VLOOKUP(G313,DetalleTiendas!A$2:S$1777,4,FALSE)</f>
        <v>#N/A</v>
      </c>
      <c r="D313" t="e">
        <f>VLOOKUP(G313,DetalleTiendas!A$2:S$1777,5,FALSE)</f>
        <v>#N/A</v>
      </c>
      <c r="E313" t="str">
        <v>Enlaces</v>
      </c>
      <c r="F313" t="str">
        <v>NO</v>
      </c>
      <c r="G313" t="str">
        <v>J015 HAYUELOS Y E015 HAYUELOS;E015 HAYUELOS</v>
      </c>
      <c r="I313" t="str">
        <v>Redes y Comunicaciones -Nivel 2 - COL</v>
      </c>
      <c r="J313" t="str">
        <v>Guillermo Gutierrez</v>
      </c>
      <c r="K313" t="str">
        <v>CERRADO</v>
      </c>
      <c r="L313" t="str">
        <v>CERRADO</v>
      </c>
      <c r="M313" t="str">
        <v>MEDIA</v>
      </c>
      <c r="N313">
        <v>45723</v>
      </c>
      <c r="O313">
        <v>0.5166666666666667</v>
      </c>
      <c r="P313" t="str">
        <f>TEXT(N313,"MMMM")</f>
        <v>marzo</v>
      </c>
      <c r="Q313" t="str">
        <f>TEXT(N313,"aaaa")</f>
        <v>viernes</v>
      </c>
      <c r="R313">
        <v>45726</v>
      </c>
      <c r="S313">
        <v>0.5194444444444445</v>
      </c>
      <c r="T313">
        <v>0.35208333333333336</v>
      </c>
      <c r="U313">
        <f>((R313+T313) - (N313+O313))*24*60</f>
        <v>4082.9999999923166</v>
      </c>
      <c r="V313" t="str">
        <f>SINGLE(IF(N313 * O313 * R313 * T313 * AO313 * AP313 = 0, "", LET(_xlpm.inicio, N313 + O313, _xlpm.fin, R313 + T313, _xlpm.dias, REDUCE(0, SEQUENCE(1 + INT(SINGLE(_xlpm.fin) - SINGLE(_xlpm.inicio)), 1, 0, 1), LAMBDA(_xlpm.acum,_xlpm.d, LET(_xlpm.dia, TRUNC(SINGLE(_xlpm.inicio)) + SINGLE(_xlpm.d), _xlpm.horaIni, IF(SINGLE(_xlpm.d) = 0, MAX(_xlpm.inicio, SINGLE(_xlpm.dia) + AO313), SINGLE(_xlpm.dia) + AO313), _xlpm.horaFin, IF(SINGLE(_xlpm.d) = INT(SINGLE(_xlpm.fin) - SINGLE(_xlpm.inicio)), MIN(_xlpm.fin, SINGLE(_xlpm.dia) + AP313), SINGLE(_xlpm.dia) + AP313), _xlpm.tiempo, MAX(0, SINGLE(_xlpm.horaFin) - SINGLE(_xlpm.horaIni)), SINGLE(_xlpm.acum) + SINGLE(_xlpm.tiempo)))), TEXT(SINGLE(_xlpm.dias), "h:mm"))))</f>
        <v>10:36</v>
      </c>
      <c r="W313" t="str">
        <f>TEXT((N313+S313) - (N313+O313), "h:mm")</f>
        <v>0:04</v>
      </c>
      <c r="X313" t="str">
        <v>CAIDA ENLACES</v>
      </c>
      <c r="Y313" t="str">
        <v>Red / Enlace / Proveedor</v>
      </c>
      <c r="Z313" t="str">
        <v xml:space="preserve">Caída enlace proveedor - Claro       </v>
      </c>
      <c r="AA313" t="str">
        <v>Proveedor - Red/Infraestructura</v>
      </c>
      <c r="AB313" t="str">
        <v>SI</v>
      </c>
      <c r="AC313" t="str">
        <v>SI</v>
      </c>
      <c r="AD313" t="str">
        <v>SI</v>
      </c>
      <c r="AE313" t="str">
        <v>SI</v>
      </c>
      <c r="AF313" t="str">
        <v>EXTERNO</v>
      </c>
      <c r="AG313" t="str">
        <v>SISTEMAS</v>
      </c>
      <c r="AH313" t="str">
        <v>Ajuste por parte del Proveedor</v>
      </c>
      <c r="AK313" t="str">
        <v>Culminado 100%</v>
      </c>
      <c r="AN313" t="str">
        <v>Caida de enlace por parte del proveedor Claro</v>
      </c>
      <c r="AO313">
        <v>0.3333333333333333</v>
      </c>
      <c r="AP313">
        <v>0.875</v>
      </c>
    </row>
    <row r="314">
      <c r="A314">
        <v>1218942</v>
      </c>
      <c r="B314" t="str">
        <f>VLOOKUP(G314,DetalleTiendas!A$2:S$1777,3,FALSE)</f>
        <v>SUPERMERCADOS</v>
      </c>
      <c r="C314" t="str">
        <f>VLOOKUP(G314,DetalleTiendas!A$2:S$1777,4,FALSE)</f>
        <v>METRO</v>
      </c>
      <c r="D314" t="str">
        <f>VLOOKUP(G314,DetalleTiendas!A$2:S$1777,5,FALSE)</f>
        <v>CENTRO</v>
      </c>
      <c r="E314" t="str">
        <v>Enlaces</v>
      </c>
      <c r="F314" t="str">
        <v>NO</v>
      </c>
      <c r="G314" t="str">
        <v>M034 FLORIDA</v>
      </c>
      <c r="I314" t="str">
        <v>Redes y Comunicaciones -Nivel 2 - COL</v>
      </c>
      <c r="J314" t="str">
        <v>Guillermo Gutierrez</v>
      </c>
      <c r="K314" t="str">
        <v>CERRADO</v>
      </c>
      <c r="L314" t="str">
        <v>CERRADO</v>
      </c>
      <c r="M314" t="str">
        <v>MEDIA</v>
      </c>
      <c r="N314">
        <v>45723</v>
      </c>
      <c r="O314">
        <v>0.7986111111111112</v>
      </c>
      <c r="P314" t="str">
        <f>TEXT(N314,"MMMM")</f>
        <v>marzo</v>
      </c>
      <c r="Q314" t="str">
        <f>TEXT(N314,"aaaa")</f>
        <v>viernes</v>
      </c>
      <c r="R314">
        <v>45724</v>
      </c>
      <c r="S314">
        <v>0.9888888888888889</v>
      </c>
      <c r="T314">
        <v>0.4930555555555556</v>
      </c>
      <c r="U314">
        <f>((R314+T314) - (N314+O314))*24*60</f>
        <v>1000.0000000011642</v>
      </c>
      <c r="V314" t="str">
        <f>SINGLE(IF(N314 * O314 * R314 * T314 * AO314 * AP314 = 0, "", LET(_xlpm.inicio, N314 + O314, _xlpm.fin, R314 + T314, _xlpm.dias, REDUCE(0, SEQUENCE(1 + INT(SINGLE(_xlpm.fin) - SINGLE(_xlpm.inicio)), 1, 0, 1), LAMBDA(_xlpm.acum,_xlpm.d, LET(_xlpm.dia, TRUNC(SINGLE(_xlpm.inicio)) + SINGLE(_xlpm.d), _xlpm.horaIni, IF(SINGLE(_xlpm.d) = 0, MAX(_xlpm.inicio, SINGLE(_xlpm.dia) + AO314), SINGLE(_xlpm.dia) + AO314), _xlpm.horaFin, IF(SINGLE(_xlpm.d) = INT(SINGLE(_xlpm.fin) - SINGLE(_xlpm.inicio)), MIN(_xlpm.fin, SINGLE(_xlpm.dia) + AP314), SINGLE(_xlpm.dia) + AP314), _xlpm.tiempo, MAX(0, SINGLE(_xlpm.horaFin) - SINGLE(_xlpm.horaIni)), SINGLE(_xlpm.acum) + SINGLE(_xlpm.tiempo)))), TEXT(SINGLE(_xlpm.dias), "h:mm"))))</f>
        <v>1:50</v>
      </c>
      <c r="W314" t="str">
        <f>TEXT((N314+S314) - (N314+O314), "h:mm")</f>
        <v>4:34</v>
      </c>
      <c r="X314" t="str">
        <v>CAIDA ENLACES</v>
      </c>
      <c r="Y314" t="str">
        <v>Hardware / Equipos</v>
      </c>
      <c r="Z314" t="str">
        <v xml:space="preserve">Switch obsoleto / Dañado        </v>
      </c>
      <c r="AA314" t="str">
        <v>Infraestructura - Eléctrica</v>
      </c>
      <c r="AB314" t="str">
        <v>SI</v>
      </c>
      <c r="AC314" t="str">
        <v>SI</v>
      </c>
      <c r="AD314" t="str">
        <v>SI</v>
      </c>
      <c r="AE314" t="str">
        <v>SI</v>
      </c>
      <c r="AF314" t="str">
        <v>INTERNO</v>
      </c>
      <c r="AG314" t="str">
        <v>SISTEMAS</v>
      </c>
      <c r="AH314" t="str">
        <v>Cambio Equipo</v>
      </c>
      <c r="AK314" t="str">
        <v>Culminado 100%</v>
      </c>
      <c r="AN314" t="str">
        <v>Se envía un Switch y cable de fibra</v>
      </c>
      <c r="AO314">
        <v>0.3333333333333333</v>
      </c>
      <c r="AP314">
        <v>0.875</v>
      </c>
    </row>
    <row r="315">
      <c r="A315">
        <v>1218986</v>
      </c>
      <c r="B315" t="str">
        <f>VLOOKUP(G315,DetalleTiendas!A$2:S$1777,3,FALSE)</f>
        <v>SUPERMERCADOS</v>
      </c>
      <c r="C315" t="str">
        <f>VLOOKUP(G315,DetalleTiendas!A$2:S$1777,4,FALSE)</f>
        <v>JUMBO</v>
      </c>
      <c r="D315" t="str">
        <f>VLOOKUP(G315,DetalleTiendas!A$2:S$1777,5,FALSE)</f>
        <v>CENTRO</v>
      </c>
      <c r="E315" t="str">
        <v>POS</v>
      </c>
      <c r="F315" t="str">
        <v>NO</v>
      </c>
      <c r="G315" t="str">
        <v>J108 CAÑAVERAL</v>
      </c>
      <c r="I315" t="str">
        <v>Soporte_Onsite_REG_Centro_SM Colombia</v>
      </c>
      <c r="J315" t="str">
        <v>David Higuita</v>
      </c>
      <c r="K315" t="str">
        <v>CERRADO</v>
      </c>
      <c r="L315" t="str">
        <v>CERRADO</v>
      </c>
      <c r="M315" t="str">
        <v>MEDIA</v>
      </c>
      <c r="N315">
        <v>45724</v>
      </c>
      <c r="O315">
        <v>0.5006944444444444</v>
      </c>
      <c r="P315" t="str">
        <f>TEXT(N315,"MMMM")</f>
        <v>marzo</v>
      </c>
      <c r="Q315" t="str">
        <f>TEXT(N315,"aaaa")</f>
        <v>sábado</v>
      </c>
      <c r="R315">
        <v>45724</v>
      </c>
      <c r="S315">
        <v>0.5027777777777778</v>
      </c>
      <c r="T315">
        <v>0.5145833333333333</v>
      </c>
      <c r="U315">
        <f>((R315+T315) - (N315+O315))*24*60</f>
        <v>19.999999991850927</v>
      </c>
      <c r="V315" t="str">
        <f>SINGLE(IF(N315 * O315 * R315 * T315 * AO315 * AP315 = 0, "", LET(_xlpm.inicio, N315 + O315, _xlpm.fin, R315 + T315, _xlpm.dias, REDUCE(0, SEQUENCE(1 + INT(SINGLE(_xlpm.fin) - SINGLE(_xlpm.inicio)), 1, 0, 1), LAMBDA(_xlpm.acum,_xlpm.d, LET(_xlpm.dia, TRUNC(SINGLE(_xlpm.inicio)) + SINGLE(_xlpm.d), _xlpm.horaIni, IF(SINGLE(_xlpm.d) = 0, MAX(_xlpm.inicio, SINGLE(_xlpm.dia) + AO315), SINGLE(_xlpm.dia) + AO315), _xlpm.horaFin, IF(SINGLE(_xlpm.d) = INT(SINGLE(_xlpm.fin) - SINGLE(_xlpm.inicio)), MIN(_xlpm.fin, SINGLE(_xlpm.dia) + AP315), SINGLE(_xlpm.dia) + AP315), _xlpm.tiempo, MAX(0, SINGLE(_xlpm.horaFin) - SINGLE(_xlpm.horaIni)), SINGLE(_xlpm.acum) + SINGLE(_xlpm.tiempo)))), TEXT(SINGLE(_xlpm.dias), "h:mm"))))</f>
        <v>0:20</v>
      </c>
      <c r="W315" t="str">
        <f>TEXT((N315+S315) - (N315+O315), "h:mm")</f>
        <v>0:03</v>
      </c>
      <c r="X315" t="str">
        <v>BLOQUEO POS</v>
      </c>
      <c r="Y315" t="str">
        <v>Eléctrico / Energía</v>
      </c>
      <c r="Z315" t="str">
        <v>CORTE DE ENERGIA</v>
      </c>
      <c r="AA315" t="str">
        <v>Infraestructura - Eléctrica</v>
      </c>
      <c r="AB315" t="str">
        <v>SI</v>
      </c>
      <c r="AC315" t="str">
        <v>NO</v>
      </c>
      <c r="AD315" t="str">
        <v>NO</v>
      </c>
      <c r="AE315" t="str">
        <v>NO</v>
      </c>
      <c r="AF315" t="str">
        <v>INTERNO</v>
      </c>
      <c r="AG315" t="str">
        <v>SISTEMAS</v>
      </c>
      <c r="AH315" t="str">
        <v>sin definir</v>
      </c>
      <c r="AK315" t="str">
        <v>Culminado 100%</v>
      </c>
      <c r="AN315" t="str">
        <v>Se presento un falla electrica de 3 minutos y esto bloqueo la POS; pero ya se subsano.</v>
      </c>
      <c r="AO315">
        <v>0.3333333333333333</v>
      </c>
      <c r="AP315">
        <v>0.875</v>
      </c>
    </row>
    <row r="316">
      <c r="A316">
        <v>1221859</v>
      </c>
      <c r="B316" t="str">
        <f>VLOOKUP(G316,DetalleTiendas!A$2:S$1777,3,FALSE)</f>
        <v>SUPERMERCADOS</v>
      </c>
      <c r="C316" t="str">
        <f>VLOOKUP(G316,DetalleTiendas!A$2:S$1777,4,FALSE)</f>
        <v>EDS JUMBO</v>
      </c>
      <c r="D316" t="str">
        <f>VLOOKUP(G316,DetalleTiendas!A$2:S$1777,5,FALSE)</f>
        <v>BOGOTA</v>
      </c>
      <c r="E316" t="str">
        <v>Enlaces</v>
      </c>
      <c r="F316" t="str">
        <v>NO</v>
      </c>
      <c r="G316" t="str">
        <v>Z145 AV CIUDAD DE CALI</v>
      </c>
      <c r="I316" t="str">
        <v>Redes y Comunicaciones -Nivel 2 - COL</v>
      </c>
      <c r="J316" t="str">
        <v>Guillermo Gutierrez</v>
      </c>
      <c r="K316" t="str">
        <v>CERRADO</v>
      </c>
      <c r="L316" t="str">
        <v>CERRADO</v>
      </c>
      <c r="M316" t="str">
        <v>MEDIA</v>
      </c>
      <c r="N316">
        <v>45726</v>
      </c>
      <c r="O316">
        <v>0.5888888888888889</v>
      </c>
      <c r="P316" t="str">
        <f>TEXT(N316,"MMMM")</f>
        <v>marzo</v>
      </c>
      <c r="Q316" t="str">
        <f>TEXT(N316,"aaaa")</f>
        <v>lunes</v>
      </c>
      <c r="R316">
        <v>45726</v>
      </c>
      <c r="S316">
        <v>0.6027777777777777</v>
      </c>
      <c r="T316">
        <v>0.8076388888888889</v>
      </c>
      <c r="U316">
        <f>((R316+T316) - (N316+O316))*24*60</f>
        <v>315</v>
      </c>
      <c r="V316" t="str">
        <f>SINGLE(IF(N316 * O316 * R316 * T316 * AO316 * AP316 = 0, "", LET(_xlpm.inicio, N316 + O316, _xlpm.fin, R316 + T316, _xlpm.dias, REDUCE(0, SEQUENCE(1 + INT(SINGLE(_xlpm.fin) - SINGLE(_xlpm.inicio)), 1, 0, 1), LAMBDA(_xlpm.acum,_xlpm.d, LET(_xlpm.dia, TRUNC(SINGLE(_xlpm.inicio)) + SINGLE(_xlpm.d), _xlpm.horaIni, IF(SINGLE(_xlpm.d) = 0, MAX(_xlpm.inicio, SINGLE(_xlpm.dia) + AO316), SINGLE(_xlpm.dia) + AO316), _xlpm.horaFin, IF(SINGLE(_xlpm.d) = INT(SINGLE(_xlpm.fin) - SINGLE(_xlpm.inicio)), MIN(_xlpm.fin, SINGLE(_xlpm.dia) + AP316), SINGLE(_xlpm.dia) + AP316), _xlpm.tiempo, MAX(0, SINGLE(_xlpm.horaFin) - SINGLE(_xlpm.horaIni)), SINGLE(_xlpm.acum) + SINGLE(_xlpm.tiempo)))), TEXT(SINGLE(_xlpm.dias), "h:mm"))))</f>
        <v>5:15</v>
      </c>
      <c r="W316" t="str">
        <f>TEXT((N316+S316) - (N316+O316), "h:mm")</f>
        <v>0:20</v>
      </c>
      <c r="X316" t="str">
        <v>CAIDA ENLACES</v>
      </c>
      <c r="Y316" t="str">
        <v>Red / Enlace / Proveedor</v>
      </c>
      <c r="Z316" t="str">
        <v xml:space="preserve">Caída enlace proveedor - Cirion       </v>
      </c>
      <c r="AA316" t="str">
        <v>Proveedor - Red/Infraestructura</v>
      </c>
      <c r="AB316" t="str">
        <v>NO</v>
      </c>
      <c r="AC316" t="str">
        <v>NO</v>
      </c>
      <c r="AD316" t="str">
        <v>NO</v>
      </c>
      <c r="AE316" t="str">
        <v>NO</v>
      </c>
      <c r="AF316" t="str">
        <v>N/A</v>
      </c>
      <c r="AG316" t="str">
        <v>N/A</v>
      </c>
      <c r="AH316" t="str">
        <v>Ajuste por parte del Proveedor</v>
      </c>
      <c r="AK316" t="str">
        <v>Culminado 100%</v>
      </c>
      <c r="AN316" t="str">
        <v>Caida de enlace por parte del proveedor Cirion</v>
      </c>
      <c r="AO316">
        <v>0.3333333333333333</v>
      </c>
      <c r="AP316">
        <v>0.875</v>
      </c>
    </row>
    <row r="317" xml:space="preserve">
      <c r="A317">
        <v>1223543</v>
      </c>
      <c r="B317" t="str">
        <f>VLOOKUP(G317,DetalleTiendas!A$2:S$1777,3,FALSE)</f>
        <v>PAIS</v>
      </c>
      <c r="C317" t="str">
        <f>VLOOKUP(G317,DetalleTiendas!A$2:S$1777,4,FALSE)</f>
        <v>PAIS</v>
      </c>
      <c r="D317" t="str">
        <f>VLOOKUP(G317,DetalleTiendas!A$2:S$1777,5,FALSE)</f>
        <v>PAIS</v>
      </c>
      <c r="E317" t="str">
        <v>Medios de Pago</v>
      </c>
      <c r="F317" t="str">
        <v>SI</v>
      </c>
      <c r="G317" t="str">
        <v>PAIS</v>
      </c>
      <c r="I317" t="str">
        <v>Aplicaciones_POS_ARS_Colombia</v>
      </c>
      <c r="J317" t="str">
        <v>Luis Alejandro Medina</v>
      </c>
      <c r="K317" t="str">
        <v>CERRADO</v>
      </c>
      <c r="L317" t="str">
        <v>CERRADO</v>
      </c>
      <c r="M317" t="str">
        <v>ALTA</v>
      </c>
      <c r="N317">
        <v>45727</v>
      </c>
      <c r="O317">
        <v>0.4583333333333333</v>
      </c>
      <c r="P317" t="str">
        <f>TEXT(N317,"MMMM")</f>
        <v>marzo</v>
      </c>
      <c r="Q317" t="str">
        <f>TEXT(N317,"aaaa")</f>
        <v>martes</v>
      </c>
      <c r="R317">
        <v>45727</v>
      </c>
      <c r="S317">
        <v>0.4638888888888889</v>
      </c>
      <c r="T317">
        <v>0.5069444444444444</v>
      </c>
      <c r="U317">
        <f>((R317+T317) - (N317+O317))*24*60</f>
        <v>69.9999999976717</v>
      </c>
      <c r="V317" t="str">
        <f>SINGLE(IF(N317 * O317 * R317 * T317 * AO317 * AP317 = 0, "", LET(_xlpm.inicio, N317 + O317, _xlpm.fin, R317 + T317, _xlpm.dias, REDUCE(0, SEQUENCE(1 + INT(SINGLE(_xlpm.fin) - SINGLE(_xlpm.inicio)), 1, 0, 1), LAMBDA(_xlpm.acum,_xlpm.d, LET(_xlpm.dia, TRUNC(SINGLE(_xlpm.inicio)) + SINGLE(_xlpm.d), _xlpm.horaIni, IF(SINGLE(_xlpm.d) = 0, MAX(_xlpm.inicio, SINGLE(_xlpm.dia) + AO317), SINGLE(_xlpm.dia) + AO317), _xlpm.horaFin, IF(SINGLE(_xlpm.d) = INT(SINGLE(_xlpm.fin) - SINGLE(_xlpm.inicio)), MIN(_xlpm.fin, SINGLE(_xlpm.dia) + AP317), SINGLE(_xlpm.dia) + AP317), _xlpm.tiempo, MAX(0, SINGLE(_xlpm.horaFin) - SINGLE(_xlpm.horaIni)), SINGLE(_xlpm.acum) + SINGLE(_xlpm.tiempo)))), TEXT(SINGLE(_xlpm.dias), "h:mm"))))</f>
        <v>1:10</v>
      </c>
      <c r="W317" t="str">
        <f>TEXT((N317+S317) - (N317+O317), "h:mm")</f>
        <v>0:08</v>
      </c>
      <c r="X317" t="str" xml:space="preserve">
        <v xml:space="preserve">CONEXION EN EL SFTP CON BRILLA Y VANTI_x000d_
</v>
      </c>
      <c r="Y317" t="str">
        <v>Red / Enlace / Proveedor</v>
      </c>
      <c r="Z317" t="str">
        <v>Fallas proveedor gener un time out en el servicio</v>
      </c>
      <c r="AA317" t="str">
        <v>Proveedor - Red/Infraestructura</v>
      </c>
      <c r="AB317" t="str">
        <v>SI</v>
      </c>
      <c r="AC317" t="str">
        <v>NO</v>
      </c>
      <c r="AD317" t="str">
        <v>NO</v>
      </c>
      <c r="AE317" t="str">
        <v>NO</v>
      </c>
      <c r="AF317" t="str">
        <v>EXTERNO</v>
      </c>
      <c r="AG317" t="str">
        <v>PROVEEDOR</v>
      </c>
      <c r="AH317" t="str">
        <v>Ajuste por parte del Proveedor</v>
      </c>
      <c r="AK317" t="str">
        <v>Culminado 100%</v>
      </c>
      <c r="AN317" t="str">
        <v>Novedad por parte del Proveedor Brilla generaba un Time Out</v>
      </c>
      <c r="AO317">
        <v>0.3333333333333333</v>
      </c>
      <c r="AP317">
        <v>0.875</v>
      </c>
    </row>
    <row r="318">
      <c r="A318">
        <v>1225818</v>
      </c>
      <c r="B318" t="str">
        <f>VLOOKUP(G318,DetalleTiendas!A$2:S$1777,3,FALSE)</f>
        <v>SUPERMERCADOS</v>
      </c>
      <c r="C318" t="str">
        <f>VLOOKUP(G318,DetalleTiendas!A$2:S$1777,4,FALSE)</f>
        <v>SPID</v>
      </c>
      <c r="D318" t="str">
        <f>VLOOKUP(G318,DetalleTiendas!A$2:S$1777,5,FALSE)</f>
        <v>BOGOTA</v>
      </c>
      <c r="E318" t="str">
        <v>Servidor</v>
      </c>
      <c r="F318" t="str">
        <v>NO</v>
      </c>
      <c r="G318" t="str">
        <v>SP335 JAVERIANA 45</v>
      </c>
      <c r="I318" t="str">
        <v>Soporte_Onsite_BOGOTA</v>
      </c>
      <c r="J318" t="str">
        <v>Juan Fernando Rodriguez</v>
      </c>
      <c r="K318" t="str">
        <v>CERRADO</v>
      </c>
      <c r="L318" t="str">
        <v>CERRADO</v>
      </c>
      <c r="M318" t="str">
        <v>MEDIA</v>
      </c>
      <c r="N318">
        <v>45728</v>
      </c>
      <c r="O318">
        <v>0.4791666666666667</v>
      </c>
      <c r="P318" t="str">
        <f>TEXT(N318,"MMMM")</f>
        <v>marzo</v>
      </c>
      <c r="Q318" t="str">
        <f>TEXT(N318,"aaaa")</f>
        <v>miércoles</v>
      </c>
      <c r="R318">
        <v>45728</v>
      </c>
      <c r="S318">
        <v>0.4861111111111111</v>
      </c>
      <c r="T318">
        <v>0.5625</v>
      </c>
      <c r="U318">
        <f>((R318+T318) - (N318+O318))*24*60</f>
        <v>120.00000000349246</v>
      </c>
      <c r="V318" t="str">
        <f>SINGLE(IF(N318 * O318 * R318 * T318 * AO318 * AP318 = 0, "", LET(_xlpm.inicio, N318 + O318, _xlpm.fin, R318 + T318, _xlpm.dias, REDUCE(0, SEQUENCE(1 + INT(SINGLE(_xlpm.fin) - SINGLE(_xlpm.inicio)), 1, 0, 1), LAMBDA(_xlpm.acum,_xlpm.d, LET(_xlpm.dia, TRUNC(SINGLE(_xlpm.inicio)) + SINGLE(_xlpm.d), _xlpm.horaIni, IF(SINGLE(_xlpm.d) = 0, MAX(_xlpm.inicio, SINGLE(_xlpm.dia) + AO318), SINGLE(_xlpm.dia) + AO318), _xlpm.horaFin, IF(SINGLE(_xlpm.d) = INT(SINGLE(_xlpm.fin) - SINGLE(_xlpm.inicio)), MIN(_xlpm.fin, SINGLE(_xlpm.dia) + AP318), SINGLE(_xlpm.dia) + AP318), _xlpm.tiempo, MAX(0, SINGLE(_xlpm.horaFin) - SINGLE(_xlpm.horaIni)), SINGLE(_xlpm.acum) + SINGLE(_xlpm.tiempo)))), TEXT(SINGLE(_xlpm.dias), "h:mm"))))</f>
        <v>2:00</v>
      </c>
      <c r="W318" t="str">
        <f>TEXT((N318+S318) - (N318+O318), "h:mm")</f>
        <v>0:10</v>
      </c>
      <c r="X318" t="str">
        <v>SERVIDOR BRANCH NO ENCIENDE</v>
      </c>
      <c r="Y318" t="str">
        <v>Servidores / Infraestructura</v>
      </c>
      <c r="Z318" t="str">
        <v>Corte energía falla en el sector</v>
      </c>
      <c r="AA318" t="str">
        <v>Infraestructura - Eléctrica</v>
      </c>
      <c r="AB318" t="str">
        <v>SI</v>
      </c>
      <c r="AC318" t="str">
        <v>SI</v>
      </c>
      <c r="AD318" t="str">
        <v>SI</v>
      </c>
      <c r="AE318" t="str">
        <v>SI</v>
      </c>
      <c r="AF318" t="str">
        <v>EXTERNO</v>
      </c>
      <c r="AG318" t="str">
        <v>PROVEEDOR</v>
      </c>
      <c r="AH318" t="str">
        <v>Ajuste por parte del Proveedor</v>
      </c>
      <c r="AK318" t="str">
        <v>Culminado 100%</v>
      </c>
      <c r="AN318" t="str">
        <v>Tienda con problemas electricos ya fueron Solucionados</v>
      </c>
      <c r="AO318">
        <v>0.3333333333333333</v>
      </c>
      <c r="AP318">
        <v>0.875</v>
      </c>
    </row>
    <row r="319">
      <c r="A319">
        <v>1227743</v>
      </c>
      <c r="B319" t="str">
        <f>VLOOKUP(G319,DetalleTiendas!A$2:S$1777,3,FALSE)</f>
        <v>SUPERMERCADOS</v>
      </c>
      <c r="C319" t="str">
        <f>VLOOKUP(G319,DetalleTiendas!A$2:S$1777,4,FALSE)</f>
        <v>CD SUPERMERCADOS</v>
      </c>
      <c r="D319" t="str">
        <f>VLOOKUP(G319,DetalleTiendas!A$2:S$1777,5,FALSE)</f>
        <v>CENTRO</v>
      </c>
      <c r="E319" t="str">
        <v>Switch</v>
      </c>
      <c r="F319" t="str">
        <v>NO</v>
      </c>
      <c r="G319" t="str">
        <v>L057 LA DORADA|CARNES</v>
      </c>
      <c r="I319" t="str">
        <v>Redes y Comunicaciones -Nivel 2 - COL</v>
      </c>
      <c r="J319" t="str">
        <v>Guillermo Gutierrez</v>
      </c>
      <c r="K319" t="str">
        <v>CERRADO</v>
      </c>
      <c r="L319" t="str">
        <v>CERRADO</v>
      </c>
      <c r="M319" t="str">
        <v>MEDIA</v>
      </c>
      <c r="N319">
        <v>45728</v>
      </c>
      <c r="O319">
        <v>0.6152777777777778</v>
      </c>
      <c r="P319" t="str">
        <f>TEXT(N319,"MMMM")</f>
        <v>marzo</v>
      </c>
      <c r="Q319" t="str">
        <f>TEXT(N319,"aaaa")</f>
        <v>miércoles</v>
      </c>
      <c r="R319">
        <v>45728</v>
      </c>
      <c r="S319">
        <v>0.8152777777777778</v>
      </c>
      <c r="T319">
        <v>0.6930555555555555</v>
      </c>
      <c r="U319">
        <f>((R319+T319) - (N319+O319))*24*60</f>
        <v>112.00000000884756</v>
      </c>
      <c r="V319" t="str">
        <f>SINGLE(IF(N319 * O319 * R319 * T319 * AO319 * AP319 = 0, "", LET(_xlpm.inicio, N319 + O319, _xlpm.fin, R319 + T319, _xlpm.dias, REDUCE(0, SEQUENCE(1 + INT(SINGLE(_xlpm.fin) - SINGLE(_xlpm.inicio)), 1, 0, 1), LAMBDA(_xlpm.acum,_xlpm.d, LET(_xlpm.dia, TRUNC(SINGLE(_xlpm.inicio)) + SINGLE(_xlpm.d), _xlpm.horaIni, IF(SINGLE(_xlpm.d) = 0, MAX(_xlpm.inicio, SINGLE(_xlpm.dia) + AO319), SINGLE(_xlpm.dia) + AO319), _xlpm.horaFin, IF(SINGLE(_xlpm.d) = INT(SINGLE(_xlpm.fin) - SINGLE(_xlpm.inicio)), MIN(_xlpm.fin, SINGLE(_xlpm.dia) + AP319), SINGLE(_xlpm.dia) + AP319), _xlpm.tiempo, MAX(0, SINGLE(_xlpm.horaFin) - SINGLE(_xlpm.horaIni)), SINGLE(_xlpm.acum) + SINGLE(_xlpm.tiempo)))), TEXT(SINGLE(_xlpm.dias), "h:mm"))))</f>
        <v>1:52</v>
      </c>
      <c r="W319" t="str">
        <f>TEXT((N319+S319) - (N319+O319), "h:mm")</f>
        <v>4:48</v>
      </c>
      <c r="X319" t="str">
        <v>FALLAS CON EL SWITCH</v>
      </c>
      <c r="Y319" t="str">
        <v>Servidores / Infraestructura</v>
      </c>
      <c r="Z319" t="str">
        <v>Corte Electrico en tienda</v>
      </c>
      <c r="AA319" t="str">
        <v>Infraestructura - Eléctrica</v>
      </c>
      <c r="AB319" t="str">
        <v>NO</v>
      </c>
      <c r="AC319" t="str">
        <v>NO</v>
      </c>
      <c r="AD319" t="str">
        <v>SI</v>
      </c>
      <c r="AE319" t="str">
        <v>NO</v>
      </c>
      <c r="AF319" t="str">
        <v>EXTERNO</v>
      </c>
      <c r="AG319" t="str">
        <v>FACTOR EXTERNO</v>
      </c>
      <c r="AH319" t="str">
        <v>configuracion equipo</v>
      </c>
      <c r="AK319" t="str">
        <v>Culminado 100%</v>
      </c>
      <c r="AN319" t="str">
        <v>el Switch Perdió configuraciones por la falla eléctrica en la tienda</v>
      </c>
      <c r="AO319">
        <v>0.3333333333333333</v>
      </c>
      <c r="AP319">
        <v>0.875</v>
      </c>
    </row>
    <row r="320" xml:space="preserve">
      <c r="A320">
        <v>1225703</v>
      </c>
      <c r="B320" t="e">
        <f>VLOOKUP(G320,DetalleTiendas!A$2:S$1777,3,FALSE)</f>
        <v>#N/A</v>
      </c>
      <c r="C320" t="e">
        <f>VLOOKUP(G320,DetalleTiendas!A$2:S$1777,4,FALSE)</f>
        <v>#N/A</v>
      </c>
      <c r="D320" t="e">
        <f>VLOOKUP(G320,DetalleTiendas!A$2:S$1777,5,FALSE)</f>
        <v>#N/A</v>
      </c>
      <c r="E320" t="str">
        <v>POS</v>
      </c>
      <c r="F320" t="str">
        <v>SI</v>
      </c>
      <c r="G320" t="str">
        <v>Z011 CALLE 80;J015 HAYUELOS;J016 CARRERA 30;J044 CHIA;J072 SANTAFE;J167 TITAN;J191 CHIA BAZAAR;M010 BOSA;J088 BARRANQUILLA BUENAVISTA;J030 EL LIMONAR</v>
      </c>
      <c r="I320" t="str">
        <v>Operaciones POS Colombia</v>
      </c>
      <c r="J320" t="str">
        <v>Farutt Reyes</v>
      </c>
      <c r="K320" t="str">
        <v>CERRADO</v>
      </c>
      <c r="L320" t="str">
        <v>CERRADO</v>
      </c>
      <c r="M320" t="str">
        <v>MEDIA</v>
      </c>
      <c r="N320">
        <v>45728</v>
      </c>
      <c r="O320">
        <v>0.42777777777777776</v>
      </c>
      <c r="P320" t="str">
        <f>TEXT(N320,"MMMM")</f>
        <v>marzo</v>
      </c>
      <c r="Q320" t="str">
        <f>TEXT(N320,"aaaa")</f>
        <v>miércoles</v>
      </c>
      <c r="R320">
        <v>45728</v>
      </c>
      <c r="S320">
        <v>0.4673611111111111</v>
      </c>
      <c r="T320">
        <v>0.46875</v>
      </c>
      <c r="U320">
        <f>((R320+T320) - (N320+O320))*24*60</f>
        <v>59.00000000372529</v>
      </c>
      <c r="V320" t="str">
        <f>SINGLE(IF(N320 * O320 * R320 * T320 * AO320 * AP320 = 0, "", LET(_xlpm.inicio, N320 + O320, _xlpm.fin, R320 + T320, _xlpm.dias, REDUCE(0, SEQUENCE(1 + INT(SINGLE(_xlpm.fin) - SINGLE(_xlpm.inicio)), 1, 0, 1), LAMBDA(_xlpm.acum,_xlpm.d, LET(_xlpm.dia, TRUNC(SINGLE(_xlpm.inicio)) + SINGLE(_xlpm.d), _xlpm.horaIni, IF(SINGLE(_xlpm.d) = 0, MAX(_xlpm.inicio, SINGLE(_xlpm.dia) + AO320), SINGLE(_xlpm.dia) + AO320), _xlpm.horaFin, IF(SINGLE(_xlpm.d) = INT(SINGLE(_xlpm.fin) - SINGLE(_xlpm.inicio)), MIN(_xlpm.fin, SINGLE(_xlpm.dia) + AP320), SINGLE(_xlpm.dia) + AP320), _xlpm.tiempo, MAX(0, SINGLE(_xlpm.horaFin) - SINGLE(_xlpm.horaIni)), SINGLE(_xlpm.acum) + SINGLE(_xlpm.tiempo)))), TEXT(SINGLE(_xlpm.dias), "h:mm"))))</f>
        <v>0:59</v>
      </c>
      <c r="W320" t="str">
        <f>TEXT((N320+S320) - (N320+O320), "h:mm")</f>
        <v>0:57</v>
      </c>
      <c r="X320" t="str">
        <v>INGRESO DE LOS VENDEDORES DE ELECTRO EN EL POS</v>
      </c>
      <c r="Y320" t="str">
        <v>Operación Interna / Parametrizacion</v>
      </c>
      <c r="Z320" t="str">
        <v>SPPs fallidos</v>
      </c>
      <c r="AA320" t="str">
        <v>Negocio - Proceso</v>
      </c>
      <c r="AB320" t="str">
        <v>SI</v>
      </c>
      <c r="AC320" t="str">
        <v>NO</v>
      </c>
      <c r="AD320" t="str">
        <v>NO</v>
      </c>
      <c r="AE320" t="str">
        <v>NO</v>
      </c>
      <c r="AF320" t="str">
        <v>INTERNO</v>
      </c>
      <c r="AG320" t="str">
        <v>SISTEMAS</v>
      </c>
      <c r="AH320" t="str">
        <v>Integracion / Desarrollo</v>
      </c>
      <c r="AK320" t="str">
        <v>Culminado 100%</v>
      </c>
      <c r="AN320" t="str" xml:space="preserve">
        <v xml:space="preserve">SPP 72858 Promociones Jumbo al 100%_x000d_
Tiendas Afectadas:_x000d_
SUPERMERCADOS        JUMBO        J011 CALLE 80_x000d_
SUPERMERCADOS        JUMBO        J015 HAYUELOS_x000d_
SUPERMERCADOS        JUMBO        J016 CARRERA 30_x000d_
SUPERMERCADOS        JUMBO        J044 CHIA_x000d_
SUPERMERCADOS        JUMBO        J072 SANTAFE_x000d_
SUPERMERCADOS        JUMBO        J167 TITAN_x000d_
SUPERMERCADOS        JUMBO        J191 CHIA BAZAAR_x000d_
SUPERMERCADOS        METRO        M010 BOSA_x000d_
SUPERMERCADOS        JUMBO        J088 BARRANQUILLA BUENAVISTA_x000d_
SUPERMERCADOS        JUMBO        J030 EL LIMONAR_x000d_
_x000d_
el QA no detecto que afectaría el código de vendedor de Electro_x000d_
Falto involucrar en la reunion a Yorlady y a Javier para validar el Alcance del SPP_x000d_
</v>
      </c>
      <c r="AO320">
        <v>0.3333333333333333</v>
      </c>
      <c r="AP320">
        <v>0.875</v>
      </c>
    </row>
    <row r="321">
      <c r="A321">
        <v>1229396</v>
      </c>
      <c r="B321" t="str">
        <f>VLOOKUP(G321,DetalleTiendas!A$2:S$1777,3,FALSE)</f>
        <v>SUPERMERCADOS</v>
      </c>
      <c r="C321" t="str">
        <f>VLOOKUP(G321,DetalleTiendas!A$2:S$1777,4,FALSE)</f>
        <v>JUMBO</v>
      </c>
      <c r="D321" t="str">
        <f>VLOOKUP(G321,DetalleTiendas!A$2:S$1777,5,FALSE)</f>
        <v>COSTA</v>
      </c>
      <c r="E321" t="str">
        <v>Ecommerce</v>
      </c>
      <c r="F321" t="str">
        <v>SI</v>
      </c>
      <c r="G321" t="str">
        <v>J043 ALTOS DEL PRADO</v>
      </c>
      <c r="I321" t="str">
        <v>Aplicaciones_POS_ARS_Colombia</v>
      </c>
      <c r="J321" t="str">
        <v>Luis Alejandro Medina</v>
      </c>
      <c r="K321" t="str">
        <v>CERRADO</v>
      </c>
      <c r="L321" t="str">
        <v>CERRADO</v>
      </c>
      <c r="M321" t="str">
        <v>MEDIA</v>
      </c>
      <c r="N321">
        <v>45730</v>
      </c>
      <c r="O321">
        <v>0.3541666666666667</v>
      </c>
      <c r="P321" t="str">
        <f>TEXT(N321,"MMMM")</f>
        <v>marzo</v>
      </c>
      <c r="Q321" t="str">
        <f>TEXT(N321,"aaaa")</f>
        <v>viernes</v>
      </c>
      <c r="R321">
        <v>45730</v>
      </c>
      <c r="S321">
        <v>0.4048611111111111</v>
      </c>
      <c r="T321">
        <v>0.4465277777777778</v>
      </c>
      <c r="U321">
        <f>((R321+T321) - (N321+O321))*24*60</f>
        <v>133.00000000395812</v>
      </c>
      <c r="V321" t="str">
        <f>SINGLE(IF(N321 * O321 * R321 * T321 * AO321 * AP321 = 0, "", LET(_xlpm.inicio, N321 + O321, _xlpm.fin, R321 + T321, _xlpm.dias, REDUCE(0, SEQUENCE(1 + INT(SINGLE(_xlpm.fin) - SINGLE(_xlpm.inicio)), 1, 0, 1), LAMBDA(_xlpm.acum,_xlpm.d, LET(_xlpm.dia, TRUNC(SINGLE(_xlpm.inicio)) + SINGLE(_xlpm.d), _xlpm.horaIni, IF(SINGLE(_xlpm.d) = 0, MAX(_xlpm.inicio, SINGLE(_xlpm.dia) + AO321), SINGLE(_xlpm.dia) + AO321), _xlpm.horaFin, IF(SINGLE(_xlpm.d) = INT(SINGLE(_xlpm.fin) - SINGLE(_xlpm.inicio)), MIN(_xlpm.fin, SINGLE(_xlpm.dia) + AP321), SINGLE(_xlpm.dia) + AP321), _xlpm.tiempo, MAX(0, SINGLE(_xlpm.horaFin) - SINGLE(_xlpm.horaIni)), SINGLE(_xlpm.acum) + SINGLE(_xlpm.tiempo)))), TEXT(SINGLE(_xlpm.dias), "h:mm"))))</f>
        <v>2:13</v>
      </c>
      <c r="W321" t="str">
        <f>TEXT((N321+S321) - (N321+O321), "h:mm")</f>
        <v>1:13</v>
      </c>
      <c r="X321" t="str">
        <v>NO PUEDE IMPRIMIR EN ECOMMERCE SALE ERROR 500</v>
      </c>
      <c r="Y321" t="str">
        <v>Software / Actualización</v>
      </c>
      <c r="Z321" t="str">
        <v>Paquete de actualización incompleto</v>
      </c>
      <c r="AA321" t="str">
        <v>Parametrizacion en curso</v>
      </c>
      <c r="AB321" t="str">
        <v>NO</v>
      </c>
      <c r="AC321" t="str">
        <v>NO</v>
      </c>
      <c r="AD321" t="str">
        <v>NO</v>
      </c>
      <c r="AE321" t="str">
        <v>SI</v>
      </c>
      <c r="AF321" t="str">
        <v>INTERNO</v>
      </c>
      <c r="AG321" t="str">
        <v>SISTEMAS</v>
      </c>
      <c r="AH321" t="str">
        <v>Reinicio o/y inicio de servicios</v>
      </c>
      <c r="AK321" t="str">
        <v>Culminado 100%</v>
      </c>
      <c r="AN321" t="str">
        <v>El error se presentó debido a que uno de los paquetes de actualización del EPOS no tenía el tamaño correcto. Dentro de esta paquetería; se incluyen librerías y componentes esenciales para la conexión con la base de datos MongoDB; encargada de publicar las transacciones en Digital Transfer. Esto pudo haber ocurrido debido a un problema de conexión con la tienda durante la descarga del paquete de actualización; lo que impidió que se copiara completamente. Como consecuencia; el EPOS no pudo establecer la conexión con la base de datos de MongoDB para procesar las transacciones. Para solucionar el inconveniente; se cargó nuevamente la actualización completa en la tienda y se realizaron pruebas para verificar su correcto funcionamiento.</v>
      </c>
      <c r="AO321">
        <v>0.3333333333333333</v>
      </c>
      <c r="AP321">
        <v>0.875</v>
      </c>
    </row>
    <row r="322">
      <c r="A322">
        <v>1229625</v>
      </c>
      <c r="B322" t="e">
        <f>VLOOKUP(G322,DetalleTiendas!A$2:S$1777,3,FALSE)</f>
        <v>#N/A</v>
      </c>
      <c r="C322" t="e">
        <f>VLOOKUP(G322,DetalleTiendas!A$2:S$1777,4,FALSE)</f>
        <v>#N/A</v>
      </c>
      <c r="D322" t="e">
        <f>VLOOKUP(G322,DetalleTiendas!A$2:S$1777,5,FALSE)</f>
        <v>#N/A</v>
      </c>
      <c r="E322" t="str">
        <v>Enlaces</v>
      </c>
      <c r="F322" t="str">
        <v>NO</v>
      </c>
      <c r="G322" t="str">
        <v>J015 HAYUELOS ; J044 CHIA;J044 CHIA;J015 HAYUELOS ; J044 CHIA</v>
      </c>
      <c r="I322" t="str">
        <v>Redes y Comunicaciones -Nivel 2 - COL</v>
      </c>
      <c r="J322" t="str">
        <v>Guillermo Gutierrez</v>
      </c>
      <c r="K322" t="str">
        <v>CERRADO</v>
      </c>
      <c r="L322" t="str">
        <v>CERRADO</v>
      </c>
      <c r="M322" t="str">
        <v>MEDIA</v>
      </c>
      <c r="N322">
        <v>45730</v>
      </c>
      <c r="O322">
        <v>0.48680555555555555</v>
      </c>
      <c r="P322" t="str">
        <f>TEXT(N322,"MMMM")</f>
        <v>marzo</v>
      </c>
      <c r="Q322" t="str">
        <f>TEXT(N322,"aaaa")</f>
        <v>viernes</v>
      </c>
      <c r="R322">
        <v>45730</v>
      </c>
      <c r="S322">
        <v>0.4875</v>
      </c>
      <c r="T322">
        <v>0.4965277777777778</v>
      </c>
      <c r="U322">
        <f>((R322+T322) - (N322+O322))*24*60</f>
        <v>14.00000000372529</v>
      </c>
      <c r="V322" t="str">
        <f>SINGLE(IF(N322 * O322 * R322 * T322 * AO322 * AP322 = 0, "", LET(_xlpm.inicio, N322 + O322, _xlpm.fin, R322 + T322, _xlpm.dias, REDUCE(0, SEQUENCE(1 + INT(SINGLE(_xlpm.fin) - SINGLE(_xlpm.inicio)), 1, 0, 1), LAMBDA(_xlpm.acum,_xlpm.d, LET(_xlpm.dia, TRUNC(SINGLE(_xlpm.inicio)) + SINGLE(_xlpm.d), _xlpm.horaIni, IF(SINGLE(_xlpm.d) = 0, MAX(_xlpm.inicio, SINGLE(_xlpm.dia) + AO322), SINGLE(_xlpm.dia) + AO322), _xlpm.horaFin, IF(SINGLE(_xlpm.d) = INT(SINGLE(_xlpm.fin) - SINGLE(_xlpm.inicio)), MIN(_xlpm.fin, SINGLE(_xlpm.dia) + AP322), SINGLE(_xlpm.dia) + AP322), _xlpm.tiempo, MAX(0, SINGLE(_xlpm.horaFin) - SINGLE(_xlpm.horaIni)), SINGLE(_xlpm.acum) + SINGLE(_xlpm.tiempo)))), TEXT(SINGLE(_xlpm.dias), "h:mm"))))</f>
        <v>0:14</v>
      </c>
      <c r="W322" t="str">
        <f>TEXT((N322+S322) - (N322+O322), "h:mm")</f>
        <v>0:01</v>
      </c>
      <c r="X322" t="str">
        <v>INTERMITENCIA EN LA RED</v>
      </c>
      <c r="Y322" t="str">
        <v>Red / Enlace / Proveedor</v>
      </c>
      <c r="Z322" t="str">
        <v xml:space="preserve">Caída enlace proveedor - Claro       </v>
      </c>
      <c r="AA322" t="str">
        <v>Proveedor - Red/Infraestructura</v>
      </c>
      <c r="AB322" t="str">
        <v>SI</v>
      </c>
      <c r="AC322" t="str">
        <v>SI</v>
      </c>
      <c r="AD322" t="str">
        <v>SI</v>
      </c>
      <c r="AE322" t="str">
        <v>SI</v>
      </c>
      <c r="AF322" t="str">
        <v>EXTERNO</v>
      </c>
      <c r="AG322" t="str">
        <v>SISTEMAS</v>
      </c>
      <c r="AH322" t="str">
        <v>Ajuste por parte del Proveedor</v>
      </c>
      <c r="AK322" t="str">
        <v>Culminado 100%</v>
      </c>
      <c r="AN322" t="str">
        <v>se subió tienda por enlace de tienda normal ya que la falla se presento en enlace de clientes equipo de redes dejara en monitoreo la tienda para ver comportamiento.</v>
      </c>
      <c r="AO322">
        <v>0.3333333333333333</v>
      </c>
      <c r="AP322">
        <v>0.875</v>
      </c>
    </row>
    <row r="323" xml:space="preserve">
      <c r="A323">
        <v>1231376</v>
      </c>
      <c r="B323" t="str">
        <f>VLOOKUP(G323,DetalleTiendas!A$2:S$1777,3,FALSE)</f>
        <v>SUPERMERCADOS</v>
      </c>
      <c r="C323" t="str">
        <f>VLOOKUP(G323,DetalleTiendas!A$2:S$1777,4,FALSE)</f>
        <v>EDS JUMBO</v>
      </c>
      <c r="D323" t="str">
        <f>VLOOKUP(G323,DetalleTiendas!A$2:S$1777,5,FALSE)</f>
        <v>BOGOTA</v>
      </c>
      <c r="E323" t="str">
        <v>Enlaces</v>
      </c>
      <c r="F323" t="str">
        <v>NO</v>
      </c>
      <c r="G323" t="str">
        <v>Z101 TINTALITO</v>
      </c>
      <c r="I323" t="str">
        <v>Redes y Comunicaciones -Nivel 2 - COL</v>
      </c>
      <c r="J323" t="str">
        <v>Guillermo Gutierrez</v>
      </c>
      <c r="K323" t="str">
        <v>CERRADO</v>
      </c>
      <c r="L323" t="str">
        <v>CERRADO</v>
      </c>
      <c r="M323" t="str">
        <v>ALTA</v>
      </c>
      <c r="N323">
        <v>45732</v>
      </c>
      <c r="O323">
        <v>0.3333333333333333</v>
      </c>
      <c r="P323" t="str">
        <f>TEXT(N323,"MMMM")</f>
        <v>marzo</v>
      </c>
      <c r="Q323" t="str">
        <f>TEXT(N323,"aaaa")</f>
        <v>domingo</v>
      </c>
      <c r="R323">
        <v>45737</v>
      </c>
      <c r="S323">
        <v>0.33958333333333335</v>
      </c>
      <c r="T323">
        <v>0.5833333333333334</v>
      </c>
      <c r="U323">
        <f>((R323+T323) - (N323+O323))*24*60</f>
        <v>7560</v>
      </c>
      <c r="V323" t="str">
        <f>SINGLE(IF(N323 * O323 * R323 * T323 * AO323 * AP323 = 0, "", LET(_xlpm.inicio, N323 + O323, _xlpm.fin, R323 + T323, _xlpm.dias, REDUCE(0, SEQUENCE(1 + INT(SINGLE(_xlpm.fin) - SINGLE(_xlpm.inicio)), 1, 0, 1), LAMBDA(_xlpm.acum,_xlpm.d, LET(_xlpm.dia, TRUNC(SINGLE(_xlpm.inicio)) + SINGLE(_xlpm.d), _xlpm.horaIni, IF(SINGLE(_xlpm.d) = 0, MAX(_xlpm.inicio, SINGLE(_xlpm.dia) + AO323), SINGLE(_xlpm.dia) + AO323), _xlpm.horaFin, IF(SINGLE(_xlpm.d) = INT(SINGLE(_xlpm.fin) - SINGLE(_xlpm.inicio)), MIN(_xlpm.fin, SINGLE(_xlpm.dia) + AP323), SINGLE(_xlpm.dia) + AP323), _xlpm.tiempo, MAX(0, SINGLE(_xlpm.horaFin) - SINGLE(_xlpm.horaIni)), SINGLE(_xlpm.acum) + SINGLE(_xlpm.tiempo)))), TEXT(SINGLE(_xlpm.dias), "h:mm"))))</f>
        <v>23:00</v>
      </c>
      <c r="W323" t="str">
        <f>TEXT((N323+S323) - (N323+O323), "h:mm")</f>
        <v>0:09</v>
      </c>
      <c r="X323" t="str">
        <v>CAIDA ENLACES</v>
      </c>
      <c r="Y323" t="str">
        <v>Red / Enlace / Proveedor</v>
      </c>
      <c r="Z323" t="str">
        <v>Multiples cortes de Fibra por Obras</v>
      </c>
      <c r="AA323" t="str">
        <v>Proveedor - Red/Infraestructura</v>
      </c>
      <c r="AB323" t="str">
        <v>SI</v>
      </c>
      <c r="AC323" t="str">
        <v>NO</v>
      </c>
      <c r="AD323" t="str">
        <v>NO</v>
      </c>
      <c r="AE323" t="str">
        <v>NO</v>
      </c>
      <c r="AF323" t="str">
        <v>EXTERNO</v>
      </c>
      <c r="AG323" t="str">
        <v>PROVEEDOR</v>
      </c>
      <c r="AH323" t="str">
        <v>movilizacion equipo 4G</v>
      </c>
      <c r="AK323" t="str">
        <v>Culminado 100%</v>
      </c>
      <c r="AM323" t="str" xml:space="preserve">
        <v xml:space="preserve">Resumen Reunión Post Incidente IM 1231376 – Caída de Enlace en Z101 TINTALITO_x000d_
_x000d_
Video de la Reunion: Resumen: Reunion Post Incidente IM 1231376 - Z101 TINTALITO + Caida de Enlaces + ENLACESmiércoles; 26 de marzo_x000d_
_x000d_
 _x000d_
_x000d_
📅 Detalles de la reunión:_x000d_
_x000d_
Fecha: 26 de marzo de 2025_x000d_
Hora de inicio y finalización: 8:31 a. m. – 8:49 a. m._x000d_
Duración: 18 minutos_x000d_
Tiempo promedio de asistencia: 15 minutos_x000d_
👥 Asistentes:_x000d_
_x000d_
Jonathan Alexis Pardo Ronco – Organizador_x000d_
Juan Fernando Castro Rodríguez – Moderador_x000d_
Deissy Aricappa Araque – Moderador_x000d_
Yoraldy Tovar Estupiñan – Moderador_x000d_
Laura Tatiana Jiménez Rivera – Moderador_x000d_
Guillermo Gutiérrez Benavides – Moderador_x000d_
🛠 Incidente:_x000d_
_x000d_
IM 1231376_x000d_
_x000d_
Tienda afectada:_x000d_
_x000d_
Z101 TINTALITO_x000d_
Tipo de afectación:_x000d_
📶 Caída total del enlace principal_x000d_
_x000d_
📝 Descripción del incidente:_x000d_
_x000d_
El incidente se presentó debido a múltiples cortes en la fibra óptica del proveedor Cirion; ocasionados por obras en la zona. Además; la recuperación se vio afectada por fuertes inundaciones; lo que impidió realizar la fusión de la fibra en los tiempos estimados._x000d_
_x000d_
 _x000d_
_x000d_
1. Resumen de la reunión_x000d_
_x000d_
Durante la reunión se expuso la situación actual de la EDS Z101 Tintalito; la cual continúa presentando afectaciones debido a múltiples cortes de fibra ocasionados por obras en la zona. Adicionalmente; se informó que las labores de reparación se vieron retrasadas por inundaciones; las cuales dificultaron la realización de la fusión de la fibra afectada._x000d_
 _x000d_
_x000d_
Como medida provisional; se dejó la operación funcionando con el 4G de Hayuelos mientras el proveedor Cirion confirma la restauración total del enlace local; se acordó que para futuros incidentes se movilizara un 4G cuando la afectación supere un día_x000d_
el 4g de Alqueria se piensa dejar en Hayuelos por si se presenta alguna novedad en esa tienda_x000d_
Deissy Aricappa quedó encargada de notificar cuando se realice el cambio de 4G al enlace local para proceder con las pruebas de funcionamiento._x000d_
 _x000d_
_x000d_
✅ Acciones realizadas:_x000d_
_x000d_
Se validó la afectación directamente en la tienda._x000d_
Se dejó funcionando temporalmente el servicio a través del 4G desde el nodo de Hayuelos; garantizando la continuidad operativa._x000d_
Se mantuvo comunicación constante con el proveedor Cirion para conocer avances._x000d_
Se está a la espera de confirmación por parte de Cirion para el cambio de enlace al local._x000d_
 _x000d_
_x000d_
🚦 Impacto del incidente:_x000d_
_x000d_
Impacto real: Alto_x000d_
Prioridad asignada: Alta_x000d_
Causa raíz: Cortes en fibra por obras._x000d_
Estado actual: Operando de forma provisional mediante 4G._x000d_
Solución definitiva y o Provisional: Provisional; a la espera del restablecimiento del enlace local por parte del proveedor Cirion.</v>
      </c>
      <c r="AN323" t="str">
        <v>Proveedor nos indica operatividad del enlace. se envia 4G para tener un Backup en caso de que se presente nuevamente la falla</v>
      </c>
      <c r="AO323">
        <v>0.3333333333333333</v>
      </c>
      <c r="AP323">
        <v>0.875</v>
      </c>
    </row>
    <row r="324">
      <c r="A324">
        <v>1232998</v>
      </c>
      <c r="B324" t="str">
        <f>VLOOKUP(G324,DetalleTiendas!A$2:S$1777,3,FALSE)</f>
        <v>PAIS</v>
      </c>
      <c r="C324" t="str">
        <f>VLOOKUP(G324,DetalleTiendas!A$2:S$1777,4,FALSE)</f>
        <v>PAIS</v>
      </c>
      <c r="D324" t="str">
        <f>VLOOKUP(G324,DetalleTiendas!A$2:S$1777,5,FALSE)</f>
        <v>PAIS</v>
      </c>
      <c r="E324" t="str">
        <v>Puntos Cencosud</v>
      </c>
      <c r="F324" t="str">
        <v>SI</v>
      </c>
      <c r="G324" t="str">
        <v>PAIS</v>
      </c>
      <c r="I324" t="str">
        <v>Aplicaciones_POS_ARS_Colombia</v>
      </c>
      <c r="J324" t="str">
        <v>Luis Alejandro Medina</v>
      </c>
      <c r="K324" t="str">
        <v>ABIERTO</v>
      </c>
      <c r="L324" t="str">
        <v>CERRADO</v>
      </c>
      <c r="M324" t="str">
        <v>ALTA</v>
      </c>
      <c r="N324">
        <v>45733</v>
      </c>
      <c r="O324">
        <v>0.4166666666666667</v>
      </c>
      <c r="P324" t="str">
        <f>TEXT(N324,"MMMM")</f>
        <v>marzo</v>
      </c>
      <c r="Q324" t="str">
        <f>TEXT(N324,"aaaa")</f>
        <v>lunes</v>
      </c>
      <c r="R324">
        <v>45733</v>
      </c>
      <c r="S324">
        <v>0.4930555555555556</v>
      </c>
      <c r="T324">
        <v>0.5</v>
      </c>
      <c r="U324">
        <f>((R324+T324) - (N324+O324))*24*60</f>
        <v>120.00000000349246</v>
      </c>
      <c r="V324" t="str">
        <f>SINGLE(IF(N324 * O324 * R324 * T324 * AO324 * AP324 = 0, "", LET(_xlpm.inicio, N324 + O324, _xlpm.fin, R324 + T324, _xlpm.dias, REDUCE(0, SEQUENCE(1 + INT(SINGLE(_xlpm.fin) - SINGLE(_xlpm.inicio)), 1, 0, 1), LAMBDA(_xlpm.acum,_xlpm.d, LET(_xlpm.dia, TRUNC(SINGLE(_xlpm.inicio)) + SINGLE(_xlpm.d), _xlpm.horaIni, IF(SINGLE(_xlpm.d) = 0, MAX(_xlpm.inicio, SINGLE(_xlpm.dia) + AO324), SINGLE(_xlpm.dia) + AO324), _xlpm.horaFin, IF(SINGLE(_xlpm.d) = INT(SINGLE(_xlpm.fin) - SINGLE(_xlpm.inicio)), MIN(_xlpm.fin, SINGLE(_xlpm.dia) + AP324), SINGLE(_xlpm.dia) + AP324), _xlpm.tiempo, MAX(0, SINGLE(_xlpm.horaFin) - SINGLE(_xlpm.horaIni)), SINGLE(_xlpm.acum) + SINGLE(_xlpm.tiempo)))), TEXT(SINGLE(_xlpm.dias), "h:mm"))))</f>
        <v>2:00</v>
      </c>
      <c r="W324" t="str">
        <f>TEXT((N324+S324) - (N324+O324), "h:mm")</f>
        <v>1:50</v>
      </c>
      <c r="X324" t="str">
        <v>CONSULTA DE PUNTOS Y TARJETA REGALO</v>
      </c>
      <c r="Y324" t="str">
        <v>Software / Actualización</v>
      </c>
      <c r="Z324" t="str">
        <v>Falla llenado del Disco del servidor de cajas</v>
      </c>
      <c r="AA324" t="str">
        <v>Parametrizacion en curso</v>
      </c>
      <c r="AB324" t="str">
        <v>SI</v>
      </c>
      <c r="AC324" t="str">
        <v>NO</v>
      </c>
      <c r="AD324" t="str">
        <v>NO</v>
      </c>
      <c r="AE324" t="str">
        <v>NO</v>
      </c>
      <c r="AF324" t="str">
        <v>INTERNO</v>
      </c>
      <c r="AG324" t="str">
        <v>SISTEMAS</v>
      </c>
      <c r="AH324" t="str">
        <v>Reinicio o/y inicio de servicios</v>
      </c>
      <c r="AK324" t="str">
        <v>Culminado 100%</v>
      </c>
      <c r="AN324" t="str">
        <v>Se sobrescribe el Log y por lo tanto se llena el Disco ; cuando se llena el disco tumba la base de datos y nos toca nuevamente reiniciar el Servicio</v>
      </c>
      <c r="AO324">
        <v>0.3333333333333333</v>
      </c>
      <c r="AP324">
        <v>0.875</v>
      </c>
    </row>
    <row r="325">
      <c r="A325">
        <v>1232506</v>
      </c>
      <c r="B325" t="str">
        <f>VLOOKUP(G325,DetalleTiendas!A$2:S$1777,3,FALSE)</f>
        <v>SUPERMERCADOS</v>
      </c>
      <c r="C325" t="str">
        <f>VLOOKUP(G325,DetalleTiendas!A$2:S$1777,4,FALSE)</f>
        <v>SPID</v>
      </c>
      <c r="D325" t="str">
        <f>VLOOKUP(G325,DetalleTiendas!A$2:S$1777,5,FALSE)</f>
        <v>BOGOTA</v>
      </c>
      <c r="E325" t="str">
        <v>Servidor</v>
      </c>
      <c r="F325" t="str">
        <v>NO</v>
      </c>
      <c r="G325" t="str">
        <v>SP329 CALLE 148</v>
      </c>
      <c r="I325" t="str">
        <v>Soporte_Onsite_BOGOTA</v>
      </c>
      <c r="J325" t="str">
        <v>Juan Fernando Rodriguez</v>
      </c>
      <c r="K325" t="str">
        <v>CERRADO</v>
      </c>
      <c r="L325" t="str">
        <v>CERRADO</v>
      </c>
      <c r="M325" t="str">
        <v>MEDIA</v>
      </c>
      <c r="N325">
        <v>45733</v>
      </c>
      <c r="O325">
        <v>0.3138888888888889</v>
      </c>
      <c r="P325" t="str">
        <f>TEXT(N325,"MMMM")</f>
        <v>marzo</v>
      </c>
      <c r="Q325" t="str">
        <f>TEXT(N325,"aaaa")</f>
        <v>lunes</v>
      </c>
      <c r="R325">
        <v>45733</v>
      </c>
      <c r="S325">
        <v>0.3368055555555556</v>
      </c>
      <c r="T325">
        <v>0.3527777777777778</v>
      </c>
      <c r="U325">
        <f>((R325+T325) - (N325+O325))*24*60</f>
        <v>56.00000000442378</v>
      </c>
      <c r="V325" t="str">
        <f>SINGLE(IF(N325 * O325 * R325 * T325 * AO325 * AP325 = 0, "", LET(_xlpm.inicio, N325 + O325, _xlpm.fin, R325 + T325, _xlpm.dias, REDUCE(0, SEQUENCE(1 + INT(SINGLE(_xlpm.fin) - SINGLE(_xlpm.inicio)), 1, 0, 1), LAMBDA(_xlpm.acum,_xlpm.d, LET(_xlpm.dia, TRUNC(SINGLE(_xlpm.inicio)) + SINGLE(_xlpm.d), _xlpm.horaIni, IF(SINGLE(_xlpm.d) = 0, MAX(_xlpm.inicio, SINGLE(_xlpm.dia) + AO325), SINGLE(_xlpm.dia) + AO325), _xlpm.horaFin, IF(SINGLE(_xlpm.d) = INT(SINGLE(_xlpm.fin) - SINGLE(_xlpm.inicio)), MIN(_xlpm.fin, SINGLE(_xlpm.dia) + AP325), SINGLE(_xlpm.dia) + AP325), _xlpm.tiempo, MAX(0, SINGLE(_xlpm.horaFin) - SINGLE(_xlpm.horaIni)), SINGLE(_xlpm.acum) + SINGLE(_xlpm.tiempo)))), TEXT(SINGLE(_xlpm.dias), "h:mm"))))</f>
        <v>0:28</v>
      </c>
      <c r="W325" t="str">
        <f>TEXT((N325+S325) - (N325+O325), "h:mm")</f>
        <v>0:33</v>
      </c>
      <c r="X325" t="str">
        <v>FALLAS CON EL SERVIDOR ARS (BLOQUEO)</v>
      </c>
      <c r="Y325" t="str">
        <v>Servidores / Infraestructura</v>
      </c>
      <c r="Z325" t="str">
        <v>Servidor Bloqueado</v>
      </c>
      <c r="AA325" t="str">
        <v>Infraestructura - Eléctrica</v>
      </c>
      <c r="AB325" t="str">
        <v>SI</v>
      </c>
      <c r="AC325" t="str">
        <v>NO</v>
      </c>
      <c r="AD325" t="str">
        <v>NO</v>
      </c>
      <c r="AE325" t="str">
        <v>NO</v>
      </c>
      <c r="AF325" t="str">
        <v>INTERNO</v>
      </c>
      <c r="AG325" t="str">
        <v>SISTEMAS</v>
      </c>
      <c r="AH325" t="str">
        <v>reinicio equipos</v>
      </c>
      <c r="AK325" t="str">
        <v>Culminado 100%</v>
      </c>
      <c r="AN325" t="str">
        <v>Se reinicia Servidor y se realiza cierre de la tienda</v>
      </c>
      <c r="AO325">
        <v>0.3333333333333333</v>
      </c>
      <c r="AP325">
        <v>0.875</v>
      </c>
    </row>
    <row r="326">
      <c r="A326">
        <v>1234138</v>
      </c>
      <c r="B326" t="str">
        <f>VLOOKUP(G326,DetalleTiendas!A$2:S$1777,3,FALSE)</f>
        <v>SUPERMERCADOS</v>
      </c>
      <c r="C326" t="str">
        <f>VLOOKUP(G326,DetalleTiendas!A$2:S$1777,4,FALSE)</f>
        <v>METRO</v>
      </c>
      <c r="D326" t="str">
        <f>VLOOKUP(G326,DetalleTiendas!A$2:S$1777,5,FALSE)</f>
        <v>COSTA</v>
      </c>
      <c r="E326" t="str">
        <v>Switch</v>
      </c>
      <c r="F326" t="str">
        <v>NO</v>
      </c>
      <c r="G326" t="str">
        <v>M179 PITALITO</v>
      </c>
      <c r="I326" t="str">
        <v>Redes y Comunicaciones -Nivel 2 - COL</v>
      </c>
      <c r="J326" t="str">
        <v>Guillermo Gutierrez</v>
      </c>
      <c r="K326" t="str">
        <v>CERRADO</v>
      </c>
      <c r="L326" t="str">
        <v>CERRADO</v>
      </c>
      <c r="M326" t="str">
        <v>MEDIA</v>
      </c>
      <c r="N326">
        <v>45734</v>
      </c>
      <c r="O326">
        <v>0.27291666666666664</v>
      </c>
      <c r="P326" t="str">
        <f>TEXT(N326,"MMMM")</f>
        <v>marzo</v>
      </c>
      <c r="Q326" t="str">
        <f>TEXT(N326,"aaaa")</f>
        <v>martes</v>
      </c>
      <c r="R326">
        <v>45734</v>
      </c>
      <c r="S326">
        <v>0.32013888888888886</v>
      </c>
      <c r="T326">
        <v>0.38472222222222224</v>
      </c>
      <c r="U326">
        <f>((R326+T326) - (N326+O326))*24*60</f>
        <v>161.00000000093132</v>
      </c>
      <c r="V326" t="str">
        <f>SINGLE(IF(N326 * O326 * R326 * T326 * AO326 * AP326 = 0, "", LET(_xlpm.inicio, N326 + O326, _xlpm.fin, R326 + T326, _xlpm.dias, REDUCE(0, SEQUENCE(1 + INT(SINGLE(_xlpm.fin) - SINGLE(_xlpm.inicio)), 1, 0, 1), LAMBDA(_xlpm.acum,_xlpm.d, LET(_xlpm.dia, TRUNC(SINGLE(_xlpm.inicio)) + SINGLE(_xlpm.d), _xlpm.horaIni, IF(SINGLE(_xlpm.d) = 0, MAX(_xlpm.inicio, SINGLE(_xlpm.dia) + AO326), SINGLE(_xlpm.dia) + AO326), _xlpm.horaFin, IF(SINGLE(_xlpm.d) = INT(SINGLE(_xlpm.fin) - SINGLE(_xlpm.inicio)), MIN(_xlpm.fin, SINGLE(_xlpm.dia) + AP326), SINGLE(_xlpm.dia) + AP326), _xlpm.tiempo, MAX(0, SINGLE(_xlpm.horaFin) - SINGLE(_xlpm.horaIni)), SINGLE(_xlpm.acum) + SINGLE(_xlpm.tiempo)))), TEXT(SINGLE(_xlpm.dias), "h:mm"))))</f>
        <v>1:14</v>
      </c>
      <c r="W326" t="str">
        <f>TEXT((N326+S326) - (N326+O326), "h:mm")</f>
        <v>1:08</v>
      </c>
      <c r="X326" t="str">
        <v>FALLAS CON EL SWITCH</v>
      </c>
      <c r="Y326" t="str">
        <v>Eléctrico / Energía</v>
      </c>
      <c r="Z326" t="str">
        <v>Corte Electrico daño switch</v>
      </c>
      <c r="AA326" t="str">
        <v>Infraestructura - Eléctrica</v>
      </c>
      <c r="AB326" t="str">
        <v>SI</v>
      </c>
      <c r="AC326" t="str">
        <v>SI</v>
      </c>
      <c r="AD326" t="str">
        <v>SI</v>
      </c>
      <c r="AE326" t="str">
        <v>SI</v>
      </c>
      <c r="AF326" t="str">
        <v>INTERNO</v>
      </c>
      <c r="AG326" t="str">
        <v>NEGOCIO</v>
      </c>
      <c r="AH326" t="str">
        <v>Cambio de Switch</v>
      </c>
      <c r="AK326" t="str">
        <v>Culminado 100%</v>
      </c>
      <c r="AN326" t="str">
        <v>Después de los trabajos realizados en la noche el único switch del Lineal de cajas no encendía ; se tubo que validar con personal de Isit para realizar el Cambio por el de Backup</v>
      </c>
      <c r="AO326">
        <v>0.3333333333333333</v>
      </c>
      <c r="AP326">
        <v>0.875</v>
      </c>
    </row>
    <row r="327">
      <c r="A327">
        <v>1234368</v>
      </c>
      <c r="B327" t="str">
        <f>VLOOKUP(G327,DetalleTiendas!A$2:S$1777,3,FALSE)</f>
        <v>SUPERMERCADOS</v>
      </c>
      <c r="C327" t="str">
        <f>VLOOKUP(G327,DetalleTiendas!A$2:S$1777,4,FALSE)</f>
        <v>JUMBO</v>
      </c>
      <c r="D327" t="str">
        <f>VLOOKUP(G327,DetalleTiendas!A$2:S$1777,5,FALSE)</f>
        <v>CENTRO</v>
      </c>
      <c r="E327" t="str">
        <v>POS</v>
      </c>
      <c r="F327" t="str">
        <v>SI</v>
      </c>
      <c r="G327" t="str">
        <v>J023 DE LA 65</v>
      </c>
      <c r="I327" t="str">
        <v>Mesas Especializadas Colombia</v>
      </c>
      <c r="J327" t="str">
        <v>Oscar Ramirez</v>
      </c>
      <c r="K327" t="str">
        <v>CERRADO</v>
      </c>
      <c r="L327" t="str">
        <v>CERRADO</v>
      </c>
      <c r="M327" t="str">
        <v>MEDIA</v>
      </c>
      <c r="N327">
        <v>45734</v>
      </c>
      <c r="O327">
        <v>0.3402777777777778</v>
      </c>
      <c r="P327" t="str">
        <f>TEXT(N327,"MMMM")</f>
        <v>marzo</v>
      </c>
      <c r="Q327" t="str">
        <f>TEXT(N327,"aaaa")</f>
        <v>martes</v>
      </c>
      <c r="R327">
        <v>45734</v>
      </c>
      <c r="S327">
        <v>0.34305555555555556</v>
      </c>
      <c r="T327">
        <v>0.3888888888888889</v>
      </c>
      <c r="U327">
        <f>((R327+T327) - (N327+O327))*24*60</f>
        <v>69.9999999976717</v>
      </c>
      <c r="V327" t="str">
        <f>SINGLE(IF(N327 * O327 * R327 * T327 * AO327 * AP327 = 0, "", LET(_xlpm.inicio, N327 + O327, _xlpm.fin, R327 + T327, _xlpm.dias, REDUCE(0, SEQUENCE(1 + INT(SINGLE(_xlpm.fin) - SINGLE(_xlpm.inicio)), 1, 0, 1), LAMBDA(_xlpm.acum,_xlpm.d, LET(_xlpm.dia, TRUNC(SINGLE(_xlpm.inicio)) + SINGLE(_xlpm.d), _xlpm.horaIni, IF(SINGLE(_xlpm.d) = 0, MAX(_xlpm.inicio, SINGLE(_xlpm.dia) + AO327), SINGLE(_xlpm.dia) + AO327), _xlpm.horaFin, IF(SINGLE(_xlpm.d) = INT(SINGLE(_xlpm.fin) - SINGLE(_xlpm.inicio)), MIN(_xlpm.fin, SINGLE(_xlpm.dia) + AP327), SINGLE(_xlpm.dia) + AP327), _xlpm.tiempo, MAX(0, SINGLE(_xlpm.horaFin) - SINGLE(_xlpm.horaIni)), SINGLE(_xlpm.acum) + SINGLE(_xlpm.tiempo)))), TEXT(SINGLE(_xlpm.dias), "h:mm"))))</f>
        <v>1:10</v>
      </c>
      <c r="W327" t="str">
        <f>TEXT((N327+S327) - (N327+O327), "h:mm")</f>
        <v>0:04</v>
      </c>
      <c r="X327" t="str">
        <v>BLOQUEO POS</v>
      </c>
      <c r="Y327" t="str">
        <v>Planificación / Gestión / QA</v>
      </c>
      <c r="Z327" t="str">
        <v>Falla de procedimiento Parametrización E-POS</v>
      </c>
      <c r="AA327" t="str">
        <v>Negocio - Proceso</v>
      </c>
      <c r="AB327" t="str">
        <v>SI</v>
      </c>
      <c r="AC327" t="str">
        <v>NO</v>
      </c>
      <c r="AD327" t="str">
        <v>NO</v>
      </c>
      <c r="AE327" t="str">
        <v>NO</v>
      </c>
      <c r="AF327" t="str">
        <v>INTERNO</v>
      </c>
      <c r="AG327" t="str">
        <v>SISTEMAS</v>
      </c>
      <c r="AH327" t="str">
        <v>Integracion / Desarrollo</v>
      </c>
      <c r="AK327" t="str">
        <v>Culminado 100%</v>
      </c>
      <c r="AN327" t="str">
        <v>la falla fue ocasionada por el SPP: SPP#73543  ; al editar el Archivo E-POS se edito sin el parámetro -v y quedo sin lo tabulado</v>
      </c>
      <c r="AO327">
        <v>0.3333333333333333</v>
      </c>
      <c r="AP327">
        <v>0.875</v>
      </c>
    </row>
    <row r="328">
      <c r="A328">
        <v>1235614</v>
      </c>
      <c r="B328" t="str">
        <f>VLOOKUP(G328,DetalleTiendas!A$2:S$1777,3,FALSE)</f>
        <v>SUPERMERCADOS</v>
      </c>
      <c r="C328" t="str">
        <f>VLOOKUP(G328,DetalleTiendas!A$2:S$1777,4,FALSE)</f>
        <v>JUMBO</v>
      </c>
      <c r="D328" t="str">
        <f>VLOOKUP(G328,DetalleTiendas!A$2:S$1777,5,FALSE)</f>
        <v>COSTA</v>
      </c>
      <c r="E328" t="str">
        <v>Corte de Energia</v>
      </c>
      <c r="F328" t="str">
        <v>NO</v>
      </c>
      <c r="G328" t="str">
        <v>J088 BARRANQUILLA BUENAVISTA</v>
      </c>
      <c r="I328" t="str">
        <v>Soporte_Onsite_REG_Costa_SM Colombia</v>
      </c>
      <c r="J328" t="str">
        <v>Celso Niebles</v>
      </c>
      <c r="K328" t="str">
        <v>CERRADO</v>
      </c>
      <c r="L328" t="str">
        <v>CERRADO</v>
      </c>
      <c r="M328" t="str">
        <v>MEDIA</v>
      </c>
      <c r="N328">
        <v>45734</v>
      </c>
      <c r="O328">
        <v>0.7916666666666666</v>
      </c>
      <c r="P328" t="str">
        <f>TEXT(N328,"MMMM")</f>
        <v>marzo</v>
      </c>
      <c r="Q328" t="str">
        <f>TEXT(N328,"aaaa")</f>
        <v>martes</v>
      </c>
      <c r="R328">
        <v>45734</v>
      </c>
      <c r="S328">
        <v>0.8194444444444444</v>
      </c>
      <c r="T328">
        <v>0.8333333333333334</v>
      </c>
      <c r="U328">
        <f>((R328+T328) - (N328+O328))*24*60</f>
        <v>60.00000000698492</v>
      </c>
      <c r="V328" t="str">
        <f>SINGLE(IF(N328 * O328 * R328 * T328 * AO328 * AP328 = 0, "", LET(_xlpm.inicio, N328 + O328, _xlpm.fin, R328 + T328, _xlpm.dias, REDUCE(0, SEQUENCE(1 + INT(SINGLE(_xlpm.fin) - SINGLE(_xlpm.inicio)), 1, 0, 1), LAMBDA(_xlpm.acum,_xlpm.d, LET(_xlpm.dia, TRUNC(SINGLE(_xlpm.inicio)) + SINGLE(_xlpm.d), _xlpm.horaIni, IF(SINGLE(_xlpm.d) = 0, MAX(_xlpm.inicio, SINGLE(_xlpm.dia) + AO328), SINGLE(_xlpm.dia) + AO328), _xlpm.horaFin, IF(SINGLE(_xlpm.d) = INT(SINGLE(_xlpm.fin) - SINGLE(_xlpm.inicio)), MIN(_xlpm.fin, SINGLE(_xlpm.dia) + AP328), SINGLE(_xlpm.dia) + AP328), _xlpm.tiempo, MAX(0, SINGLE(_xlpm.horaFin) - SINGLE(_xlpm.horaIni)), SINGLE(_xlpm.acum) + SINGLE(_xlpm.tiempo)))), TEXT(SINGLE(_xlpm.dias), "h:mm"))))</f>
        <v>1:00</v>
      </c>
      <c r="W328" t="str">
        <f>TEXT((N328+S328) - (N328+O328), "h:mm")</f>
        <v>0:40</v>
      </c>
      <c r="X328" t="str">
        <v>CORTE DE ENERGIA</v>
      </c>
      <c r="Y328" t="str">
        <v>Eléctrico / Energía</v>
      </c>
      <c r="Z328" t="str">
        <v>Falla en la planta de la tienda</v>
      </c>
      <c r="AA328" t="str">
        <v>Infraestructura - Eléctrica</v>
      </c>
      <c r="AB328" t="str">
        <v>SI</v>
      </c>
      <c r="AC328" t="str">
        <v>SI</v>
      </c>
      <c r="AD328" t="str">
        <v>SI</v>
      </c>
      <c r="AE328" t="str">
        <v>SI</v>
      </c>
      <c r="AF328" t="str">
        <v>INTERNO</v>
      </c>
      <c r="AG328" t="str">
        <v>NEGOCIO</v>
      </c>
      <c r="AH328" t="str">
        <v>Revision de la Planta de Energia</v>
      </c>
      <c r="AK328" t="str">
        <v>Culminado 100%</v>
      </c>
      <c r="AN328" t="str">
        <v xml:space="preserve">regreso la energía en el sector </v>
      </c>
      <c r="AO328">
        <v>0.3333333333333333</v>
      </c>
      <c r="AP328">
        <v>0.875</v>
      </c>
    </row>
    <row r="329">
      <c r="A329">
        <v>1238738</v>
      </c>
      <c r="B329" t="str">
        <f>VLOOKUP(G329,DetalleTiendas!A$2:S$1777,3,FALSE)</f>
        <v>SUPERMERCADOS</v>
      </c>
      <c r="C329" t="str">
        <f>VLOOKUP(G329,DetalleTiendas!A$2:S$1777,4,FALSE)</f>
        <v>SUPERMERCADOS</v>
      </c>
      <c r="D329" t="str">
        <f>VLOOKUP(G329,DetalleTiendas!A$2:S$1777,5,FALSE)</f>
        <v>SUPERMERCADOS</v>
      </c>
      <c r="E329" t="str">
        <v>Modulo Seguridad</v>
      </c>
      <c r="F329" t="str">
        <v>NO</v>
      </c>
      <c r="G329" t="str">
        <v>SUPERMERCADOS</v>
      </c>
      <c r="I329" t="str">
        <v>Aplicaciones_POS_ARS_Colombia</v>
      </c>
      <c r="J329" t="str">
        <v>Luis Alejandro Medina</v>
      </c>
      <c r="K329" t="str">
        <v>CERRADO</v>
      </c>
      <c r="L329" t="str">
        <v>CERRADO</v>
      </c>
      <c r="M329" t="str">
        <v>MEDIA</v>
      </c>
      <c r="N329">
        <v>45735</v>
      </c>
      <c r="O329">
        <v>0.6965277777777777</v>
      </c>
      <c r="P329" t="str">
        <f>TEXT(N329,"MMMM")</f>
        <v>marzo</v>
      </c>
      <c r="Q329" t="str">
        <f>TEXT(N329,"aaaa")</f>
        <v>miércoles</v>
      </c>
      <c r="R329">
        <v>45736</v>
      </c>
      <c r="S329">
        <v>0.7451388888888889</v>
      </c>
      <c r="T329">
        <v>0.5131944444444444</v>
      </c>
      <c r="U329">
        <f>((R329+T329) - (N329+O329))*24*60</f>
        <v>1175.999999998603</v>
      </c>
      <c r="V329" t="str">
        <f>SINGLE(IF(N329 * O329 * R329 * T329 * AO329 * AP329 = 0, "", LET(_xlpm.inicio, N329 + O329, _xlpm.fin, R329 + T329, _xlpm.dias, REDUCE(0, SEQUENCE(1 + INT(SINGLE(_xlpm.fin) - SINGLE(_xlpm.inicio)), 1, 0, 1), LAMBDA(_xlpm.acum,_xlpm.d, LET(_xlpm.dia, TRUNC(SINGLE(_xlpm.inicio)) + SINGLE(_xlpm.d), _xlpm.horaIni, IF(SINGLE(_xlpm.d) = 0, MAX(_xlpm.inicio, SINGLE(_xlpm.dia) + AO329), SINGLE(_xlpm.dia) + AO329), _xlpm.horaFin, IF(SINGLE(_xlpm.d) = INT(SINGLE(_xlpm.fin) - SINGLE(_xlpm.inicio)), MIN(_xlpm.fin, SINGLE(_xlpm.dia) + AP329), SINGLE(_xlpm.dia) + AP329), _xlpm.tiempo, MAX(0, SINGLE(_xlpm.horaFin) - SINGLE(_xlpm.horaIni)), SINGLE(_xlpm.acum) + SINGLE(_xlpm.tiempo)))), TEXT(SINGLE(_xlpm.dias), "h:mm"))))</f>
        <v>4:17</v>
      </c>
      <c r="W329" t="str">
        <f>TEXT((N329+S329) - (N329+O329), "h:mm")</f>
        <v>1:10</v>
      </c>
      <c r="X329" t="str">
        <v>NO GENERA FACTURAS EN LA PAG CONSULTA DE TIENDAS</v>
      </c>
      <c r="Y329" t="str">
        <v>Servidores / Infraestructura</v>
      </c>
      <c r="Z329" t="str">
        <v>Se llena el Disco del servidor de caja</v>
      </c>
      <c r="AA329" t="str">
        <v>Infraestructura - Eléctrica</v>
      </c>
      <c r="AB329" t="str">
        <v>NO</v>
      </c>
      <c r="AC329" t="str">
        <v>NO</v>
      </c>
      <c r="AD329" t="str">
        <v>NO</v>
      </c>
      <c r="AE329" t="str">
        <v>NO</v>
      </c>
      <c r="AF329" t="str">
        <v>N/A</v>
      </c>
      <c r="AG329" t="str">
        <v>N/A</v>
      </c>
      <c r="AH329" t="str">
        <v>Liberación de espacio en disco</v>
      </c>
      <c r="AK329" t="str">
        <v>Culminado 100%</v>
      </c>
      <c r="AN329" t="str">
        <v>Se llena el disco en la ruta /var; inicialmemente por duplicidad de logs generados por servicio domicilios.Se evidencia que es falta de permisos en la carpeta del aplicativo se modifica y se soluciona</v>
      </c>
      <c r="AO329">
        <v>0.3333333333333333</v>
      </c>
      <c r="AP329">
        <v>0.875</v>
      </c>
    </row>
    <row r="330">
      <c r="A330">
        <v>1239999</v>
      </c>
      <c r="B330" t="str">
        <f>VLOOKUP(G330,DetalleTiendas!A$2:S$1777,3,FALSE)</f>
        <v>MEJORAMIENTO DEL HOGAR</v>
      </c>
      <c r="C330" t="str">
        <f>VLOOKUP(G330,DetalleTiendas!A$2:S$1777,4,FALSE)</f>
        <v>EASY</v>
      </c>
      <c r="D330" t="str">
        <f>VLOOKUP(G330,DetalleTiendas!A$2:S$1777,5,FALSE)</f>
        <v>CENTRO - EASY</v>
      </c>
      <c r="E330" t="str">
        <v>Corte de Energia</v>
      </c>
      <c r="F330" t="str">
        <v>NO</v>
      </c>
      <c r="G330" t="str">
        <v>E806 PRADO</v>
      </c>
      <c r="I330" t="str">
        <v>Soporte_Onsite_REG_Centro_SM Colombia</v>
      </c>
      <c r="J330" t="str">
        <v>David Higuita</v>
      </c>
      <c r="K330" t="str">
        <v>CERRADO</v>
      </c>
      <c r="L330" t="str">
        <v>CERRADO</v>
      </c>
      <c r="M330" t="str">
        <v>MEDIA</v>
      </c>
      <c r="N330">
        <v>45737</v>
      </c>
      <c r="O330">
        <v>0.2569444444444444</v>
      </c>
      <c r="P330" t="str">
        <f>TEXT(N330,"MMMM")</f>
        <v>marzo</v>
      </c>
      <c r="Q330" t="str">
        <f>TEXT(N330,"aaaa")</f>
        <v>viernes</v>
      </c>
      <c r="R330">
        <v>45737</v>
      </c>
      <c r="S330">
        <v>0.26458333333333334</v>
      </c>
      <c r="T330">
        <v>0.30694444444444446</v>
      </c>
      <c r="U330">
        <f>((R330+T330) - (N330+O330))*24*60</f>
        <v>71.99999999371357</v>
      </c>
      <c r="V330" t="str">
        <f>SINGLE(IF(N330 * O330 * R330 * T330 * AO330 * AP330 = 0, "", LET(_xlpm.inicio, N330 + O330, _xlpm.fin, R330 + T330, _xlpm.dias, REDUCE(0, SEQUENCE(1 + INT(SINGLE(_xlpm.fin) - SINGLE(_xlpm.inicio)), 1, 0, 1), LAMBDA(_xlpm.acum,_xlpm.d, LET(_xlpm.dia, TRUNC(SINGLE(_xlpm.inicio)) + SINGLE(_xlpm.d), _xlpm.horaIni, IF(SINGLE(_xlpm.d) = 0, MAX(_xlpm.inicio, SINGLE(_xlpm.dia) + AO330), SINGLE(_xlpm.dia) + AO330), _xlpm.horaFin, IF(SINGLE(_xlpm.d) = INT(SINGLE(_xlpm.fin) - SINGLE(_xlpm.inicio)), MIN(_xlpm.fin, SINGLE(_xlpm.dia) + AP330), SINGLE(_xlpm.dia) + AP330), _xlpm.tiempo, MAX(0, SINGLE(_xlpm.horaFin) - SINGLE(_xlpm.horaIni)), SINGLE(_xlpm.acum) + SINGLE(_xlpm.tiempo)))), TEXT(SINGLE(_xlpm.dias), "h:mm"))))</f>
        <v>0:00</v>
      </c>
      <c r="W330" t="str">
        <f>TEXT((N330+S330) - (N330+O330), "h:mm")</f>
        <v>0:11</v>
      </c>
      <c r="X330" t="str">
        <v>CORTE DE ENERGIA</v>
      </c>
      <c r="Y330" t="str">
        <v>Eléctrico / Energía</v>
      </c>
      <c r="Z330" t="str">
        <v>Corte Electrico - Salto de breaker</v>
      </c>
      <c r="AA330" t="str">
        <v>Infraestructura - Eléctrica</v>
      </c>
      <c r="AB330" t="str">
        <v>SI</v>
      </c>
      <c r="AC330" t="str">
        <v>SI</v>
      </c>
      <c r="AD330" t="str">
        <v>SI</v>
      </c>
      <c r="AE330" t="str">
        <v>SI</v>
      </c>
      <c r="AF330" t="str">
        <v>EXTERNO</v>
      </c>
      <c r="AG330" t="str">
        <v>PROVEEDOR</v>
      </c>
      <c r="AH330" t="str">
        <v>Ajustes Conexiones tienda</v>
      </c>
      <c r="AK330" t="str">
        <v>Culminado 100%</v>
      </c>
      <c r="AN330" t="str">
        <v xml:space="preserve">Se restablece Fluido eléctrico de la tienda ; se valida con el Noc que los equipos estén Arriba y se envía Cierre sin novedad </v>
      </c>
      <c r="AO330">
        <v>0.3333333333333333</v>
      </c>
      <c r="AP330">
        <v>0.875</v>
      </c>
    </row>
    <row r="331">
      <c r="A331">
        <v>1239977</v>
      </c>
      <c r="B331" t="e">
        <f>VLOOKUP(G331,DetalleTiendas!A$2:S$1777,3,FALSE)</f>
        <v>#N/A</v>
      </c>
      <c r="C331" t="e">
        <f>VLOOKUP(G331,DetalleTiendas!A$2:S$1777,4,FALSE)</f>
        <v>#N/A</v>
      </c>
      <c r="D331" t="e">
        <f>VLOOKUP(G331,DetalleTiendas!A$2:S$1777,5,FALSE)</f>
        <v>#N/A</v>
      </c>
      <c r="E331" t="str">
        <v>Corte de Energia</v>
      </c>
      <c r="F331" t="str">
        <v>NO</v>
      </c>
      <c r="G331" t="str">
        <v>Z021 APOLO;E814 4SUR</v>
      </c>
      <c r="I331" t="str">
        <v>Soporte_Onsite_REG_Centro_SM Colombia</v>
      </c>
      <c r="J331" t="str">
        <v>David Higuita</v>
      </c>
      <c r="K331" t="str">
        <v>CERRADO</v>
      </c>
      <c r="L331" t="str">
        <v>CERRADO</v>
      </c>
      <c r="M331" t="str">
        <v>MEDIA</v>
      </c>
      <c r="N331">
        <v>45737</v>
      </c>
      <c r="O331">
        <v>0.25</v>
      </c>
      <c r="P331" t="str">
        <f>TEXT(N331,"MMMM")</f>
        <v>marzo</v>
      </c>
      <c r="Q331" t="str">
        <f>TEXT(N331,"aaaa")</f>
        <v>viernes</v>
      </c>
      <c r="R331">
        <v>45737</v>
      </c>
      <c r="S331">
        <v>0.25833333333333336</v>
      </c>
      <c r="T331">
        <v>0.2916666666666667</v>
      </c>
      <c r="U331">
        <f>((R331+T331) - (N331+O331))*24*60</f>
        <v>59.99999999650754</v>
      </c>
      <c r="V331" t="str">
        <f>SINGLE(IF(N331 * O331 * R331 * T331 * AO331 * AP331 = 0, "", LET(_xlpm.inicio, N331 + O331, _xlpm.fin, R331 + T331, _xlpm.dias, REDUCE(0, SEQUENCE(1 + INT(SINGLE(_xlpm.fin) - SINGLE(_xlpm.inicio)), 1, 0, 1), LAMBDA(_xlpm.acum,_xlpm.d, LET(_xlpm.dia, TRUNC(SINGLE(_xlpm.inicio)) + SINGLE(_xlpm.d), _xlpm.horaIni, IF(SINGLE(_xlpm.d) = 0, MAX(_xlpm.inicio, SINGLE(_xlpm.dia) + AO331), SINGLE(_xlpm.dia) + AO331), _xlpm.horaFin, IF(SINGLE(_xlpm.d) = INT(SINGLE(_xlpm.fin) - SINGLE(_xlpm.inicio)), MIN(_xlpm.fin, SINGLE(_xlpm.dia) + AP331), SINGLE(_xlpm.dia) + AP331), _xlpm.tiempo, MAX(0, SINGLE(_xlpm.horaFin) - SINGLE(_xlpm.horaIni)), SINGLE(_xlpm.acum) + SINGLE(_xlpm.tiempo)))), TEXT(SINGLE(_xlpm.dias), "h:mm"))))</f>
        <v>0:00</v>
      </c>
      <c r="W331" t="str">
        <f>TEXT((N331+S331) - (N331+O331), "h:mm")</f>
        <v>0:12</v>
      </c>
      <c r="X331" t="str">
        <v>CORTE DE ENERGIA</v>
      </c>
      <c r="Y331" t="str">
        <v>Eléctrico / Energía</v>
      </c>
      <c r="Z331" t="str">
        <v>Corte Electrico - Salto de breaker</v>
      </c>
      <c r="AA331" t="str">
        <v>Infraestructura - Eléctrica</v>
      </c>
      <c r="AB331" t="str">
        <v>SI</v>
      </c>
      <c r="AC331" t="str">
        <v>SI</v>
      </c>
      <c r="AD331" t="str">
        <v>SI</v>
      </c>
      <c r="AE331" t="str">
        <v>SI</v>
      </c>
      <c r="AF331" t="str">
        <v>EXTERNO</v>
      </c>
      <c r="AG331" t="str">
        <v>PROVEEDOR</v>
      </c>
      <c r="AH331" t="str">
        <v>Ajustes Conexiones tienda</v>
      </c>
      <c r="AK331" t="str">
        <v>Culminado 100%</v>
      </c>
      <c r="AN331" t="str">
        <v xml:space="preserve">Se restablece Fluido eléctrico de la tienda ; se valida con el Noc que los equipos estén Arriba y se envía Cierre sin novedad </v>
      </c>
      <c r="AO331">
        <v>0.3333333333333333</v>
      </c>
      <c r="AP331">
        <v>0.875</v>
      </c>
    </row>
    <row r="332">
      <c r="A332">
        <v>1242119</v>
      </c>
      <c r="B332" t="str">
        <f>VLOOKUP(G332,DetalleTiendas!A$2:S$1777,3,FALSE)</f>
        <v>SUPERMERCADOS</v>
      </c>
      <c r="C332" t="str">
        <f>VLOOKUP(G332,DetalleTiendas!A$2:S$1777,4,FALSE)</f>
        <v>SUPERMERCADOS</v>
      </c>
      <c r="D332" t="str">
        <f>VLOOKUP(G332,DetalleTiendas!A$2:S$1777,5,FALSE)</f>
        <v>SUPERMERCADOS</v>
      </c>
      <c r="E332" t="str">
        <v>EFT Recaudos</v>
      </c>
      <c r="F332" t="str">
        <v>SI</v>
      </c>
      <c r="G332" t="str">
        <v>SUPERMERCADOS</v>
      </c>
      <c r="I332" t="str">
        <v>Aplicaciones_POS_ARS_Colombia</v>
      </c>
      <c r="J332" t="str">
        <v>David Bohorquez</v>
      </c>
      <c r="K332" t="str">
        <v>CERRADO</v>
      </c>
      <c r="L332" t="str">
        <v>CERRADO</v>
      </c>
      <c r="M332" t="str">
        <v>ALTA</v>
      </c>
      <c r="N332">
        <v>45738</v>
      </c>
      <c r="O332">
        <v>0.5833333333333334</v>
      </c>
      <c r="P332" t="str">
        <f>TEXT(N332,"MMMM")</f>
        <v>marzo</v>
      </c>
      <c r="Q332" t="str">
        <f>TEXT(N332,"aaaa")</f>
        <v>sábado</v>
      </c>
      <c r="R332">
        <v>45738</v>
      </c>
      <c r="S332">
        <v>0.7041666666666667</v>
      </c>
      <c r="T332">
        <v>0.8076388888888889</v>
      </c>
      <c r="U332">
        <f>((R332+T332) - (N332+O332))*24*60</f>
        <v>322.9999999946449</v>
      </c>
      <c r="V332" t="str">
        <f>SINGLE(IF(N332 * O332 * R332 * T332 * AO332 * AP332 = 0, "", LET(_xlpm.inicio, N332 + O332, _xlpm.fin, R332 + T332, _xlpm.dias, REDUCE(0, SEQUENCE(1 + INT(SINGLE(_xlpm.fin) - SINGLE(_xlpm.inicio)), 1, 0, 1), LAMBDA(_xlpm.acum,_xlpm.d, LET(_xlpm.dia, TRUNC(SINGLE(_xlpm.inicio)) + SINGLE(_xlpm.d), _xlpm.horaIni, IF(SINGLE(_xlpm.d) = 0, MAX(_xlpm.inicio, SINGLE(_xlpm.dia) + AO332), SINGLE(_xlpm.dia) + AO332), _xlpm.horaFin, IF(SINGLE(_xlpm.d) = INT(SINGLE(_xlpm.fin) - SINGLE(_xlpm.inicio)), MIN(_xlpm.fin, SINGLE(_xlpm.dia) + AP332), SINGLE(_xlpm.dia) + AP332), _xlpm.tiempo, MAX(0, SINGLE(_xlpm.horaFin) - SINGLE(_xlpm.horaIni)), SINGLE(_xlpm.acum) + SINGLE(_xlpm.tiempo)))), TEXT(SINGLE(_xlpm.dias), "h:mm"))))</f>
        <v>5:23</v>
      </c>
      <c r="W332" t="str">
        <f>TEXT((N332+S332) - (N332+O332), "h:mm")</f>
        <v>2:54</v>
      </c>
      <c r="X332" t="str">
        <v>NOVEDAD BONOS DE SECRETARIA Y/O RAPPI</v>
      </c>
      <c r="Y332" t="str">
        <v>Servidores / Infraestructura</v>
      </c>
      <c r="Z332" t="str">
        <v>llenado Disco K8POSCO</v>
      </c>
      <c r="AA332" t="str">
        <v>Parametrizacion en curso</v>
      </c>
      <c r="AB332" t="str">
        <v>SI</v>
      </c>
      <c r="AC332" t="str">
        <v>NO</v>
      </c>
      <c r="AD332" t="str">
        <v>NO</v>
      </c>
      <c r="AE332" t="str">
        <v>NO</v>
      </c>
      <c r="AF332" t="str">
        <v>INTERNO</v>
      </c>
      <c r="AG332" t="str">
        <v>SISTEMAS</v>
      </c>
      <c r="AH332" t="str">
        <v>Liberación de espacio en disco</v>
      </c>
      <c r="AK332" t="str">
        <v>Culminado 100%</v>
      </c>
      <c r="AN332" t="str">
        <v>Se subió el Release 734004 en POS ARS en tiendas que no estaban creadas; lo cual generó un loop que llenaba el archivo CDMOX.DAT; causando llenado de disco e intermitencias. Fue necesario reiniciar 3 servicios del clúster k8posco.</v>
      </c>
      <c r="AO332">
        <v>0.3333333333333333</v>
      </c>
      <c r="AP332">
        <v>0.875</v>
      </c>
    </row>
    <row r="333" xml:space="preserve">
      <c r="A333">
        <v>1241852</v>
      </c>
      <c r="B333" t="str">
        <f>VLOOKUP(G333,DetalleTiendas!A$2:S$1777,3,FALSE)</f>
        <v>PAIS</v>
      </c>
      <c r="C333" t="str">
        <f>VLOOKUP(G333,DetalleTiendas!A$2:S$1777,4,FALSE)</f>
        <v>PAIS</v>
      </c>
      <c r="D333" t="str">
        <f>VLOOKUP(G333,DetalleTiendas!A$2:S$1777,5,FALSE)</f>
        <v>PAIS</v>
      </c>
      <c r="E333" t="str" xml:space="preserve">
        <v xml:space="preserve">Medios de Pago_x000d_
</v>
      </c>
      <c r="F333" t="str">
        <v>NO</v>
      </c>
      <c r="G333" t="str">
        <v>PAIS</v>
      </c>
      <c r="I333" t="str">
        <v>Aplicaciones_POS_ARS_Colombia</v>
      </c>
      <c r="J333" t="str">
        <v>Luis Alejandro Medina</v>
      </c>
      <c r="K333" t="str">
        <v>CERRADO</v>
      </c>
      <c r="L333" t="str">
        <v>CERRADO</v>
      </c>
      <c r="M333" t="str">
        <v>ALTA</v>
      </c>
      <c r="N333">
        <v>45738</v>
      </c>
      <c r="O333">
        <v>0.5</v>
      </c>
      <c r="P333" t="str">
        <f>TEXT(N333,"MMMM")</f>
        <v>marzo</v>
      </c>
      <c r="Q333" t="str">
        <f>TEXT(N333,"aaaa")</f>
        <v>sábado</v>
      </c>
      <c r="R333">
        <v>45738</v>
      </c>
      <c r="S333">
        <v>0.5333333333333333</v>
      </c>
      <c r="T333">
        <v>0.5833333333333334</v>
      </c>
      <c r="U333">
        <f>((R333+T333) - (N333+O333))*24*60</f>
        <v>120.00000000349246</v>
      </c>
      <c r="V333" t="str">
        <f>SINGLE(IF(N333 * O333 * R333 * T333 * AO333 * AP333 = 0, "", LET(_xlpm.inicio, N333 + O333, _xlpm.fin, R333 + T333, _xlpm.dias, REDUCE(0, SEQUENCE(1 + INT(SINGLE(_xlpm.fin) - SINGLE(_xlpm.inicio)), 1, 0, 1), LAMBDA(_xlpm.acum,_xlpm.d, LET(_xlpm.dia, TRUNC(SINGLE(_xlpm.inicio)) + SINGLE(_xlpm.d), _xlpm.horaIni, IF(SINGLE(_xlpm.d) = 0, MAX(_xlpm.inicio, SINGLE(_xlpm.dia) + AO333), SINGLE(_xlpm.dia) + AO333), _xlpm.horaFin, IF(SINGLE(_xlpm.d) = INT(SINGLE(_xlpm.fin) - SINGLE(_xlpm.inicio)), MIN(_xlpm.fin, SINGLE(_xlpm.dia) + AP333), SINGLE(_xlpm.dia) + AP333), _xlpm.tiempo, MAX(0, SINGLE(_xlpm.horaFin) - SINGLE(_xlpm.horaIni)), SINGLE(_xlpm.acum) + SINGLE(_xlpm.tiempo)))), TEXT(SINGLE(_xlpm.dias), "h:mm"))))</f>
        <v>2:00</v>
      </c>
      <c r="W333" t="str">
        <f>TEXT((N333+S333) - (N333+O333), "h:mm")</f>
        <v>0:48</v>
      </c>
      <c r="X333" t="str">
        <v>MEDIOS DE PAGO</v>
      </c>
      <c r="Y333" t="str">
        <v>Red / Enlace / Proveedor</v>
      </c>
      <c r="Z333" t="str">
        <v>Falla Masiva - Credibanco</v>
      </c>
      <c r="AA333" t="str">
        <v>Proveedor - Red/Infraestructura</v>
      </c>
      <c r="AB333" t="str">
        <v>SI</v>
      </c>
      <c r="AC333" t="str">
        <v>NO</v>
      </c>
      <c r="AD333" t="str">
        <v>NO</v>
      </c>
      <c r="AE333" t="str">
        <v>NO</v>
      </c>
      <c r="AF333" t="str">
        <v>EXTERNO</v>
      </c>
      <c r="AG333" t="str">
        <v>PROVEEDOR</v>
      </c>
      <c r="AH333" t="str">
        <v>Ajuste por parte del Proveedor</v>
      </c>
      <c r="AK333" t="str">
        <v>Culminado 100%</v>
      </c>
      <c r="AN333" t="str">
        <v xml:space="preserve">Se realiza escalamiento con el Proveedor el cual nos indica que la Falla quedo Solventada </v>
      </c>
      <c r="AO333">
        <v>0.3333333333333333</v>
      </c>
      <c r="AP333">
        <v>0.875</v>
      </c>
    </row>
    <row r="334">
      <c r="A334">
        <v>1245871</v>
      </c>
      <c r="B334" t="str">
        <f>VLOOKUP(G334,DetalleTiendas!A$2:S$1777,3,FALSE)</f>
        <v>MEJORAMIENTO DEL HOGAR</v>
      </c>
      <c r="C334" t="str">
        <f>VLOOKUP(G334,DetalleTiendas!A$2:S$1777,4,FALSE)</f>
        <v>EASY</v>
      </c>
      <c r="D334" t="str">
        <f>VLOOKUP(G334,DetalleTiendas!A$2:S$1777,5,FALSE)</f>
        <v>BOGOTA - EASY</v>
      </c>
      <c r="E334" t="str">
        <v>Corte de Energia</v>
      </c>
      <c r="F334" t="str">
        <v>NO</v>
      </c>
      <c r="G334" t="str">
        <v>E011 EASY CALLE 80</v>
      </c>
      <c r="I334" t="str">
        <v>Soporte_Onsite_BOGOTA</v>
      </c>
      <c r="J334" t="str">
        <v>Juan Fernando Rodriguez</v>
      </c>
      <c r="K334" t="str">
        <v>CERRADO</v>
      </c>
      <c r="L334" t="str">
        <v>CERRADO</v>
      </c>
      <c r="M334" t="str">
        <v>MEDIA</v>
      </c>
      <c r="N334">
        <v>45741</v>
      </c>
      <c r="O334">
        <v>0.6236111111111111</v>
      </c>
      <c r="P334" t="str">
        <f>TEXT(N334,"MMMM")</f>
        <v>marzo</v>
      </c>
      <c r="Q334" t="str">
        <f>TEXT(N334,"aaaa")</f>
        <v>martes</v>
      </c>
      <c r="R334">
        <v>45741</v>
      </c>
      <c r="S334">
        <v>0.6326388888888889</v>
      </c>
      <c r="T334">
        <v>0.6840277777777778</v>
      </c>
      <c r="U334">
        <f>((R334+T334) - (N334+O334))*24*60</f>
        <v>87.00000000069849</v>
      </c>
      <c r="V334" t="str">
        <f>SINGLE(IF(N334 * O334 * R334 * T334 * AO334 * AP334 = 0, "", LET(_xlpm.inicio, N334 + O334, _xlpm.fin, R334 + T334, _xlpm.dias, REDUCE(0, SEQUENCE(1 + INT(SINGLE(_xlpm.fin) - SINGLE(_xlpm.inicio)), 1, 0, 1), LAMBDA(_xlpm.acum,_xlpm.d, LET(_xlpm.dia, TRUNC(SINGLE(_xlpm.inicio)) + SINGLE(_xlpm.d), _xlpm.horaIni, IF(SINGLE(_xlpm.d) = 0, MAX(_xlpm.inicio, SINGLE(_xlpm.dia) + AO334), SINGLE(_xlpm.dia) + AO334), _xlpm.horaFin, IF(SINGLE(_xlpm.d) = INT(SINGLE(_xlpm.fin) - SINGLE(_xlpm.inicio)), MIN(_xlpm.fin, SINGLE(_xlpm.dia) + AP334), SINGLE(_xlpm.dia) + AP334), _xlpm.tiempo, MAX(0, SINGLE(_xlpm.horaFin) - SINGLE(_xlpm.horaIni)), SINGLE(_xlpm.acum) + SINGLE(_xlpm.tiempo)))), TEXT(SINGLE(_xlpm.dias), "h:mm"))))</f>
        <v>1:27</v>
      </c>
      <c r="W334" t="str">
        <f>TEXT((N334+S334) - (N334+O334), "h:mm")</f>
        <v>0:13</v>
      </c>
      <c r="X334" t="str">
        <v>CORTE DE ENERGIA</v>
      </c>
      <c r="Y334" t="str">
        <v>Eléctrico / Energía</v>
      </c>
      <c r="Z334" t="str">
        <v>Corte energía falla en el sector</v>
      </c>
      <c r="AA334" t="str">
        <v>Infraestructura - Eléctrica</v>
      </c>
      <c r="AB334" t="str">
        <v>SI</v>
      </c>
      <c r="AC334" t="str">
        <v>SI</v>
      </c>
      <c r="AD334" t="str">
        <v>SI</v>
      </c>
      <c r="AE334" t="str">
        <v>SI</v>
      </c>
      <c r="AF334" t="str">
        <v>EXTERNO</v>
      </c>
      <c r="AG334" t="str">
        <v>PROVEEDOR</v>
      </c>
      <c r="AH334" t="str">
        <v>Restablecimiento UPS</v>
      </c>
      <c r="AK334" t="str">
        <v>Culminado 100%</v>
      </c>
      <c r="AN334" t="str">
        <v>Ups del parqueadero se deja por Baypass ; esta ups no subió después de la novedad presentada. Se va a enviar técnico de UPSistemas para realizar la validación en sitio y evaluar si hay daño interno en la maquina.</v>
      </c>
      <c r="AO334">
        <v>0.3333333333333333</v>
      </c>
      <c r="AP334">
        <v>0.875</v>
      </c>
    </row>
    <row r="335" xml:space="preserve">
      <c r="A335">
        <v>1248431</v>
      </c>
      <c r="B335" t="e">
        <f>VLOOKUP(G335,DetalleTiendas!A$2:S$1777,3,FALSE)</f>
        <v>#N/A</v>
      </c>
      <c r="C335" t="e">
        <f>VLOOKUP(G335,DetalleTiendas!A$2:S$1777,4,FALSE)</f>
        <v>#N/A</v>
      </c>
      <c r="D335" t="e">
        <f>VLOOKUP(G335,DetalleTiendas!A$2:S$1777,5,FALSE)</f>
        <v>#N/A</v>
      </c>
      <c r="E335" t="str">
        <v>POS</v>
      </c>
      <c r="F335" t="str">
        <v>SI</v>
      </c>
      <c r="G335" t="str">
        <v>Z079 SAN CAYETANO;M079 SAN CAYETANO</v>
      </c>
      <c r="I335" t="str">
        <v>Operaciones POS Colombia</v>
      </c>
      <c r="J335" t="str">
        <v>Farutt Reyes</v>
      </c>
      <c r="K335" t="str">
        <v>CERRADO</v>
      </c>
      <c r="L335" t="str">
        <v>CERRADO</v>
      </c>
      <c r="M335" t="str">
        <v>MEDIA</v>
      </c>
      <c r="N335">
        <v>45742</v>
      </c>
      <c r="O335">
        <v>0.8333333333333334</v>
      </c>
      <c r="P335" t="str">
        <f>TEXT(N335,"MMMM")</f>
        <v>marzo</v>
      </c>
      <c r="Q335" t="str">
        <f>TEXT(N335,"aaaa")</f>
        <v>miércoles</v>
      </c>
      <c r="R335">
        <v>45742</v>
      </c>
      <c r="S335">
        <v>0.8361111111111111</v>
      </c>
      <c r="T335">
        <v>0.85625</v>
      </c>
      <c r="U335">
        <f>((R335+T335) - (N335+O335))*24*60</f>
        <v>32.99999999231659</v>
      </c>
      <c r="V335" t="str">
        <f>SINGLE(IF(N335 * O335 * R335 * T335 * AO335 * AP335 = 0, "", LET(_xlpm.inicio, N335 + O335, _xlpm.fin, R335 + T335, _xlpm.dias, REDUCE(0, SEQUENCE(1 + INT(SINGLE(_xlpm.fin) - SINGLE(_xlpm.inicio)), 1, 0, 1), LAMBDA(_xlpm.acum,_xlpm.d, LET(_xlpm.dia, TRUNC(SINGLE(_xlpm.inicio)) + SINGLE(_xlpm.d), _xlpm.horaIni, IF(SINGLE(_xlpm.d) = 0, MAX(_xlpm.inicio, SINGLE(_xlpm.dia) + AO335), SINGLE(_xlpm.dia) + AO335), _xlpm.horaFin, IF(SINGLE(_xlpm.d) = INT(SINGLE(_xlpm.fin) - SINGLE(_xlpm.inicio)), MIN(_xlpm.fin, SINGLE(_xlpm.dia) + AP335), SINGLE(_xlpm.dia) + AP335), _xlpm.tiempo, MAX(0, SINGLE(_xlpm.horaFin) - SINGLE(_xlpm.horaIni)), SINGLE(_xlpm.acum) + SINGLE(_xlpm.tiempo)))), TEXT(SINGLE(_xlpm.dias), "h:mm"))))</f>
        <v>0:33</v>
      </c>
      <c r="W335" t="str">
        <f>TEXT((N335+S335) - (N335+O335), "h:mm")</f>
        <v>0:04</v>
      </c>
      <c r="X335" t="str">
        <v>BLOQUEO POS</v>
      </c>
      <c r="Y335" t="str">
        <v>Software / Actualización</v>
      </c>
      <c r="Z335" t="str">
        <v>Archivo M_HSHPLU.DAT sin espacio</v>
      </c>
      <c r="AA335" t="str">
        <v>Parametrizacion en curso</v>
      </c>
      <c r="AB335" t="str">
        <v>SI</v>
      </c>
      <c r="AC335" t="str">
        <v>NO</v>
      </c>
      <c r="AD335" t="str">
        <v>NO</v>
      </c>
      <c r="AE335" t="str">
        <v>NO</v>
      </c>
      <c r="AF335" t="str">
        <v>INTERNO</v>
      </c>
      <c r="AG335" t="str">
        <v>SISTEMAS</v>
      </c>
      <c r="AH335" t="str">
        <v>depuración del archivo M_HSHPLU.DAT</v>
      </c>
      <c r="AK335" t="str">
        <v>Avanzado 75%</v>
      </c>
      <c r="AL335" t="str" xml:space="preserve">
        <v xml:space="preserve">⚠️Se  realiza automatización para que aga depuración.// se esta realizando por SPP la idea es Automatizarlo (en revision con Juan Daniel el origen de los Archivos Basura es desde Genesix a Cargo de Jairo Roa ; realizar Reunion_x000d_
✅Se Establece un monitoreo constante del tamaño del archivo para prevenir futuras saturaciones._x000d_
✅Se Defininen las tiendas piloto y se realizan las pruebas pertinentes y el paso a produccion Solicitado</v>
      </c>
      <c r="AM335" t="str" xml:space="preserve">
        <v xml:space="preserve">📌 INFORME REUNIÓN POST-INCIDENTE_x000d_
_x000d_
📅 Fecha de la Reunión: 28 de marzo de 2025_x000d_
⏰ Hora de la Reunión: 9:02 a.m. - 9:27 a.m._x000d_
⏳ Duración: 25 minutos_x000d_
👥 Asistentes: 7 participantes_x000d_
_x000d_
Link de grabación: Resumen: Reunion Post Incidente IM - 1248431 Z079 SAN CAYETANO ; M079 SAN CAYETANO + Error "Transfer. en Proceso" + POS/PDVviernes; 28 de marzo_x000d_
_x000d_
📌 Asunto: Incidente IM - 1248431 Z079 SAN CAYETANO; M079 SAN CAYETANO - Error "Transfer. en Proceso" - POS/PDV_x000d_
_x000d_
1️) Resumen de Actividades Realizadas y Solución Dada:_x000d_
_x000d_
✅ Se llevó a cabo un proceso de depuración del archivo M_HSHPLU.DAT para liberar espacio y restablecer la funcionalidad en el sistema._x000d_
_x000d_
2️) Causa Identificada:_x000d_
_x000d_
🔍 La falla se debió a que el archivo M_HSHPLU.DAT; encargado de gestionar precios y artículos; alcanzó su límite de capacidad. Esto generó un bloqueo en la sincronización con Post Server._x000d_
_x000d_
3️) Impacto Real:_x000d_
_x000d_
⚠️ Alto impacto debido a la inoperatividad de los POS en las tiendas afectadas._x000d_
⚠️ Se generaron retrasos en el servicio y molestia en los clientes._x000d_
_x000d_
4️) Solución Provisional o Definitiva:_x000d_
_x000d_
🛠️ Provisional. Se realizó la depuración manualmente._x000d_
🛠️ Se acordó implementar un proceso automatizado para evitar futuros incidentes similares._x000d_
_x000d_
5️) Acciones y Acuerdos Tomados en la Reunión:_x000d_
_x000d_
📌 Generar un SPP en los supermercados para iniciar con un plan piloto en 5 a 10 tiendas._x000d_
📌 Ampliar el tamaño del archivo M_HSHPLU.DAT y generar una alerta para programar depuraciones periódicas._x000d_
📌 Coordinar una reunión el miércoles con todos los interesados para armar un cronograma y definir los procedimientos._x000d_
📌 Realizar la depuración en horario nocturno para minimizar el impacto en la operación de las tiendas._x000d_
_x000d_
6️) Siguientes Pasos:_x000d_
_x000d_
🔄 Validar con Juan Daniel el proceso de automatización de la depuración._x000d_
📊 Establecer un monitoreo constante del tamaño del archivo para prevenir futuras saturaciones._x000d_
🛒 Definir las tiendas piloto y evaluar el impacto de la solución implementada._x000d_
_x000d_
7️) Estado Actual del Servicio:_x000d_
_x000d_
✅ Las tiendas Z079 SAN CAYETANO y M079 SAN CAYETANO se encuentran operando sin novedad tras la aplicación de la solución provisional.</v>
      </c>
      <c r="AN335" t="str">
        <v>El archivo M_HSHPLU.DAT se llenó por actualizaciones constantes de precios; impidiendo la sincronización con el Post Server.</v>
      </c>
      <c r="AO335">
        <v>0.3333333333333333</v>
      </c>
      <c r="AP335">
        <v>0.875</v>
      </c>
    </row>
    <row r="336">
      <c r="A336">
        <v>1248880</v>
      </c>
      <c r="B336" t="str">
        <f>VLOOKUP(G336,DetalleTiendas!A$2:S$1777,3,FALSE)</f>
        <v>SUPERMERCADOS</v>
      </c>
      <c r="C336" t="str">
        <f>VLOOKUP(G336,DetalleTiendas!A$2:S$1777,4,FALSE)</f>
        <v>METRO</v>
      </c>
      <c r="D336" t="str">
        <f>VLOOKUP(G336,DetalleTiendas!A$2:S$1777,5,FALSE)</f>
        <v>COSTA</v>
      </c>
      <c r="E336" t="str">
        <v>Servidor</v>
      </c>
      <c r="F336" t="str">
        <v>NO</v>
      </c>
      <c r="G336" t="str">
        <v>M179 PITALITO</v>
      </c>
      <c r="I336" t="str">
        <v>Soporte_Onsite_REG_Costa_SM Colombia</v>
      </c>
      <c r="J336" t="str">
        <v>Celso Niebles</v>
      </c>
      <c r="K336" t="str">
        <v>CERRADO</v>
      </c>
      <c r="L336" t="str">
        <v>CERRADO</v>
      </c>
      <c r="M336" t="str">
        <v>ALTA</v>
      </c>
      <c r="N336">
        <v>45743</v>
      </c>
      <c r="O336">
        <v>0.2972222222222222</v>
      </c>
      <c r="P336" t="str">
        <f>TEXT(N336,"MMMM")</f>
        <v>marzo</v>
      </c>
      <c r="Q336" t="str">
        <f>TEXT(N336,"aaaa")</f>
        <v>jueves</v>
      </c>
      <c r="R336">
        <v>45744</v>
      </c>
      <c r="S336">
        <v>0.3013888888888889</v>
      </c>
      <c r="T336">
        <v>0.4375</v>
      </c>
      <c r="U336">
        <f>((R336+T336) - (N336+O336))*24*60</f>
        <v>1641.9999999983702</v>
      </c>
      <c r="V336" t="str">
        <f>SINGLE(IF(N336 * O336 * R336 * T336 * AO336 * AP336 = 0, "", LET(_xlpm.inicio, N336 + O336, _xlpm.fin, R336 + T336, _xlpm.dias, REDUCE(0, SEQUENCE(1 + INT(SINGLE(_xlpm.fin) - SINGLE(_xlpm.inicio)), 1, 0, 1), LAMBDA(_xlpm.acum,_xlpm.d, LET(_xlpm.dia, TRUNC(SINGLE(_xlpm.inicio)) + SINGLE(_xlpm.d), _xlpm.horaIni, IF(SINGLE(_xlpm.d) = 0, MAX(_xlpm.inicio, SINGLE(_xlpm.dia) + AO336), SINGLE(_xlpm.dia) + AO336), _xlpm.horaFin, IF(SINGLE(_xlpm.d) = INT(SINGLE(_xlpm.fin) - SINGLE(_xlpm.inicio)), MIN(_xlpm.fin, SINGLE(_xlpm.dia) + AP336), SINGLE(_xlpm.dia) + AP336), _xlpm.tiempo, MAX(0, SINGLE(_xlpm.horaFin) - SINGLE(_xlpm.horaIni)), SINGLE(_xlpm.acum) + SINGLE(_xlpm.tiempo)))), TEXT(SINGLE(_xlpm.dias), "h:mm"))))</f>
        <v>15:30</v>
      </c>
      <c r="W336" t="str">
        <f>TEXT((N336+S336) - (N336+O336), "h:mm")</f>
        <v>0:06</v>
      </c>
      <c r="X336" t="str">
        <v>FALLAS CON EL SERVIDOR ARS (BLOQUEO)</v>
      </c>
      <c r="Y336" t="str">
        <v>Servidores / Infraestructura</v>
      </c>
      <c r="Z336" t="str">
        <v>Servidor Dañado</v>
      </c>
      <c r="AA336" t="str">
        <v>Infraestructura - Eléctrica</v>
      </c>
      <c r="AB336" t="str">
        <v>SI</v>
      </c>
      <c r="AC336" t="str">
        <v>SI</v>
      </c>
      <c r="AD336" t="str">
        <v>SI</v>
      </c>
      <c r="AE336" t="str">
        <v>SI</v>
      </c>
      <c r="AF336" t="str">
        <v>INTERNO</v>
      </c>
      <c r="AG336" t="str">
        <v>SISTEMAS</v>
      </c>
      <c r="AH336" t="str">
        <v>Cambio Equipo</v>
      </c>
      <c r="AK336" t="str">
        <v>Culminado 100%</v>
      </c>
      <c r="AN336" t="str">
        <v>Se envia Servidor ; el Servidor anterior se reinicia constantemente</v>
      </c>
      <c r="AO336">
        <v>0.3333333333333333</v>
      </c>
      <c r="AP336">
        <v>0.875</v>
      </c>
    </row>
    <row r="337">
      <c r="A337">
        <v>1251612</v>
      </c>
      <c r="B337" t="str">
        <f>VLOOKUP(G337,DetalleTiendas!A$2:S$1777,3,FALSE)</f>
        <v>SUPERMERCADOS</v>
      </c>
      <c r="C337" t="str">
        <f>VLOOKUP(G337,DetalleTiendas!A$2:S$1777,4,FALSE)</f>
        <v>METRO</v>
      </c>
      <c r="D337" t="str">
        <f>VLOOKUP(G337,DetalleTiendas!A$2:S$1777,5,FALSE)</f>
        <v>COSTA</v>
      </c>
      <c r="E337" t="str">
        <v>Corte de Energia</v>
      </c>
      <c r="F337" t="str">
        <v>NO</v>
      </c>
      <c r="G337" t="str">
        <v>M040 RIOHACHA</v>
      </c>
      <c r="I337" t="str">
        <v>Soporte_Onsite_REG_Costa_SM Colombia</v>
      </c>
      <c r="J337" t="str">
        <v>Celso Niebles</v>
      </c>
      <c r="K337" t="str">
        <v>CERRADO</v>
      </c>
      <c r="L337" t="str">
        <v>CERRADO</v>
      </c>
      <c r="M337" t="str">
        <v>MEDIA</v>
      </c>
      <c r="N337">
        <v>45744</v>
      </c>
      <c r="O337">
        <v>0.5298611111111111</v>
      </c>
      <c r="P337" t="str">
        <f>TEXT(N337,"MMMM")</f>
        <v>marzo</v>
      </c>
      <c r="Q337" t="str">
        <f>TEXT(N337,"aaaa")</f>
        <v>viernes</v>
      </c>
      <c r="R337">
        <v>45744</v>
      </c>
      <c r="S337">
        <v>0.5458333333333333</v>
      </c>
      <c r="T337">
        <v>0.6666666666666666</v>
      </c>
      <c r="U337">
        <f>((R337+T337) - (N337+O337))*24*60</f>
        <v>196.99999999254942</v>
      </c>
      <c r="V337" t="str">
        <f>SINGLE(IF(N337 * O337 * R337 * T337 * AO337 * AP337 = 0, "", LET(_xlpm.inicio, N337 + O337, _xlpm.fin, R337 + T337, _xlpm.dias, REDUCE(0, SEQUENCE(1 + INT(SINGLE(_xlpm.fin) - SINGLE(_xlpm.inicio)), 1, 0, 1), LAMBDA(_xlpm.acum,_xlpm.d, LET(_xlpm.dia, TRUNC(SINGLE(_xlpm.inicio)) + SINGLE(_xlpm.d), _xlpm.horaIni, IF(SINGLE(_xlpm.d) = 0, MAX(_xlpm.inicio, SINGLE(_xlpm.dia) + AO337), SINGLE(_xlpm.dia) + AO337), _xlpm.horaFin, IF(SINGLE(_xlpm.d) = INT(SINGLE(_xlpm.fin) - SINGLE(_xlpm.inicio)), MIN(_xlpm.fin, SINGLE(_xlpm.dia) + AP337), SINGLE(_xlpm.dia) + AP337), _xlpm.tiempo, MAX(0, SINGLE(_xlpm.horaFin) - SINGLE(_xlpm.horaIni)), SINGLE(_xlpm.acum) + SINGLE(_xlpm.tiempo)))), TEXT(SINGLE(_xlpm.dias), "h:mm"))))</f>
        <v>3:17</v>
      </c>
      <c r="W337" t="str">
        <f>TEXT((N337+S337) - (N337+O337), "h:mm")</f>
        <v>0:23</v>
      </c>
      <c r="X337" t="str">
        <v>CORTE DE ENERGIA</v>
      </c>
      <c r="Y337" t="str">
        <v>Eléctrico / Energía</v>
      </c>
      <c r="Z337" t="str">
        <v>Cable Suelto UPS</v>
      </c>
      <c r="AA337" t="str">
        <v>Infraestructura - Eléctrica</v>
      </c>
      <c r="AB337" t="str">
        <v>SI</v>
      </c>
      <c r="AC337" t="str">
        <v>SI</v>
      </c>
      <c r="AD337" t="str">
        <v>SI</v>
      </c>
      <c r="AE337" t="str">
        <v>SI</v>
      </c>
      <c r="AF337" t="str">
        <v>INTERNO</v>
      </c>
      <c r="AG337" t="str">
        <v>NEGOCIO</v>
      </c>
      <c r="AH337" t="str">
        <v>Ajuste Cableado tienda</v>
      </c>
      <c r="AK337" t="str">
        <v>Culminado 100%</v>
      </c>
      <c r="AN337" t="str">
        <v>habia un Cable flojo en la UPS que no estaba haciendo contacto</v>
      </c>
      <c r="AO337">
        <v>0.3333333333333333</v>
      </c>
      <c r="AP337">
        <v>0.875</v>
      </c>
    </row>
    <row r="338">
      <c r="A338">
        <v>1250793</v>
      </c>
      <c r="B338" t="str">
        <f>VLOOKUP(G338,DetalleTiendas!A$2:S$1777,3,FALSE)</f>
        <v>SUPERMERCADOS</v>
      </c>
      <c r="C338" t="str">
        <f>VLOOKUP(G338,DetalleTiendas!A$2:S$1777,4,FALSE)</f>
        <v>SUPERMERCADOS</v>
      </c>
      <c r="D338" t="str">
        <f>VLOOKUP(G338,DetalleTiendas!A$2:S$1777,5,FALSE)</f>
        <v>SUPERMERCADOS</v>
      </c>
      <c r="E338" t="str">
        <v>Genesix</v>
      </c>
      <c r="F338" t="str">
        <v>SI</v>
      </c>
      <c r="G338" t="str">
        <v>SUPERMERCADOS</v>
      </c>
      <c r="I338" t="str">
        <v>SC_Comercial_Genesix</v>
      </c>
      <c r="J338" t="str">
        <v>Jairo Ernesto Roa</v>
      </c>
      <c r="K338" t="str">
        <v>ABIERTO</v>
      </c>
      <c r="L338" t="str">
        <v>CERRADO</v>
      </c>
      <c r="M338" t="str">
        <v>ALTA</v>
      </c>
      <c r="N338">
        <v>45744</v>
      </c>
      <c r="O338">
        <v>0.25</v>
      </c>
      <c r="P338" t="str">
        <f>TEXT(N338,"MMMM")</f>
        <v>marzo</v>
      </c>
      <c r="Q338" t="str">
        <f>TEXT(N338,"aaaa")</f>
        <v>viernes</v>
      </c>
      <c r="R338">
        <v>45744</v>
      </c>
      <c r="S338">
        <v>0.2916666666666667</v>
      </c>
      <c r="T338">
        <v>0.36944444444444446</v>
      </c>
      <c r="U338">
        <f>((R338+T338) - (N338+O338))*24*60</f>
        <v>171.99999999487773</v>
      </c>
      <c r="V338" t="str">
        <f>SINGLE(IF(N338 * O338 * R338 * T338 * AO338 * AP338 = 0, "", LET(_xlpm.inicio, N338 + O338, _xlpm.fin, R338 + T338, _xlpm.dias, REDUCE(0, SEQUENCE(1 + INT(SINGLE(_xlpm.fin) - SINGLE(_xlpm.inicio)), 1, 0, 1), LAMBDA(_xlpm.acum,_xlpm.d, LET(_xlpm.dia, TRUNC(SINGLE(_xlpm.inicio)) + SINGLE(_xlpm.d), _xlpm.horaIni, IF(SINGLE(_xlpm.d) = 0, MAX(_xlpm.inicio, SINGLE(_xlpm.dia) + AO338), SINGLE(_xlpm.dia) + AO338), _xlpm.horaFin, IF(SINGLE(_xlpm.d) = INT(SINGLE(_xlpm.fin) - SINGLE(_xlpm.inicio)), MIN(_xlpm.fin, SINGLE(_xlpm.dia) + AP338), SINGLE(_xlpm.dia) + AP338), _xlpm.tiempo, MAX(0, SINGLE(_xlpm.horaFin) - SINGLE(_xlpm.horaIni)), SINGLE(_xlpm.acum) + SINGLE(_xlpm.tiempo)))), TEXT(SINGLE(_xlpm.dias), "h:mm"))))</f>
        <v>0:52</v>
      </c>
      <c r="W338" t="str">
        <f>TEXT((N338+S338) - (N338+O338), "h:mm")</f>
        <v>1:00</v>
      </c>
      <c r="X338" t="str">
        <v>FALLA CON LA APLICACIÓN GENESIX</v>
      </c>
      <c r="Y338" t="str">
        <v>Software / Actualización</v>
      </c>
      <c r="Z338" t="str">
        <v xml:space="preserve">Causa no determinada       </v>
      </c>
      <c r="AA338" t="str">
        <v>Software / Actualización</v>
      </c>
      <c r="AB338" t="str">
        <v>NO</v>
      </c>
      <c r="AC338" t="str">
        <v>NO</v>
      </c>
      <c r="AD338" t="str">
        <v>SI</v>
      </c>
      <c r="AE338" t="str">
        <v>NO</v>
      </c>
      <c r="AF338" t="str">
        <v>INTERNO</v>
      </c>
      <c r="AG338" t="str">
        <v>SISTEMAS</v>
      </c>
      <c r="AH338" t="str">
        <v>reinicio equipos</v>
      </c>
      <c r="AK338" t="str">
        <v>Culminado 100%</v>
      </c>
      <c r="AN338" t="str">
        <v>Se realizó un reinicio de sanidad.</v>
      </c>
      <c r="AO338">
        <v>0.3333333333333333</v>
      </c>
      <c r="AP338">
        <v>0.875</v>
      </c>
    </row>
    <row r="339">
      <c r="A339">
        <v>1252545</v>
      </c>
      <c r="B339" t="str">
        <f>VLOOKUP(G339,DetalleTiendas!A$2:S$1777,3,FALSE)</f>
        <v>SUPERMERCADOS</v>
      </c>
      <c r="C339" t="str">
        <f>VLOOKUP(G339,DetalleTiendas!A$2:S$1777,4,FALSE)</f>
        <v>JUMBO</v>
      </c>
      <c r="D339" t="str">
        <f>VLOOKUP(G339,DetalleTiendas!A$2:S$1777,5,FALSE)</f>
        <v>CENTRO</v>
      </c>
      <c r="E339" t="str">
        <v>POS</v>
      </c>
      <c r="F339" t="str">
        <v>NO</v>
      </c>
      <c r="G339" t="str">
        <v>J084 MEGAMALL</v>
      </c>
      <c r="I339" t="str">
        <v>Soporte_Onsite_REG_Centro_SM Colombia</v>
      </c>
      <c r="J339" t="str">
        <v>David Higuita</v>
      </c>
      <c r="K339" t="str">
        <v>CERRADO</v>
      </c>
      <c r="L339" t="str">
        <v>CERRADO</v>
      </c>
      <c r="M339" t="str">
        <v>MEDIA</v>
      </c>
      <c r="N339">
        <v>45745</v>
      </c>
      <c r="O339">
        <v>0.4013888888888889</v>
      </c>
      <c r="P339" t="str">
        <f>TEXT(N339,"MMMM")</f>
        <v>marzo</v>
      </c>
      <c r="Q339" t="str">
        <f>TEXT(N339,"aaaa")</f>
        <v>sábado</v>
      </c>
      <c r="R339">
        <v>45745</v>
      </c>
      <c r="S339">
        <v>0.4111111111111111</v>
      </c>
      <c r="T339">
        <v>0.4409722222222222</v>
      </c>
      <c r="U339">
        <f>((R339+T339) - (N339+O339))*24*60</f>
        <v>56.99999999720603</v>
      </c>
      <c r="V339" t="str">
        <f>SINGLE(IF(N339 * O339 * R339 * T339 * AO339 * AP339 = 0, "", LET(_xlpm.inicio, N339 + O339, _xlpm.fin, R339 + T339, _xlpm.dias, REDUCE(0, SEQUENCE(1 + INT(SINGLE(_xlpm.fin) - SINGLE(_xlpm.inicio)), 1, 0, 1), LAMBDA(_xlpm.acum,_xlpm.d, LET(_xlpm.dia, TRUNC(SINGLE(_xlpm.inicio)) + SINGLE(_xlpm.d), _xlpm.horaIni, IF(SINGLE(_xlpm.d) = 0, MAX(_xlpm.inicio, SINGLE(_xlpm.dia) + AO339), SINGLE(_xlpm.dia) + AO339), _xlpm.horaFin, IF(SINGLE(_xlpm.d) = INT(SINGLE(_xlpm.fin) - SINGLE(_xlpm.inicio)), MIN(_xlpm.fin, SINGLE(_xlpm.dia) + AP339), SINGLE(_xlpm.dia) + AP339), _xlpm.tiempo, MAX(0, SINGLE(_xlpm.horaFin) - SINGLE(_xlpm.horaIni)), SINGLE(_xlpm.acum) + SINGLE(_xlpm.tiempo)))), TEXT(SINGLE(_xlpm.dias), "h:mm"))))</f>
        <v>0:57</v>
      </c>
      <c r="W339" t="str">
        <f>TEXT((N339+S339) - (N339+O339), "h:mm")</f>
        <v>0:14</v>
      </c>
      <c r="X339" t="str">
        <v>POS Y DEVOLUCIONES</v>
      </c>
      <c r="Y339" t="str">
        <v>Eléctrico / Energía</v>
      </c>
      <c r="Z339" t="str">
        <v>Corte Electrico- en tienda</v>
      </c>
      <c r="AA339" t="str">
        <v>Infraestructura - Eléctrica</v>
      </c>
      <c r="AB339" t="str">
        <v>SI</v>
      </c>
      <c r="AC339" t="str">
        <v>SI</v>
      </c>
      <c r="AD339" t="str">
        <v>SI</v>
      </c>
      <c r="AE339" t="str">
        <v>SI</v>
      </c>
      <c r="AF339" t="str">
        <v>INTERNO</v>
      </c>
      <c r="AG339" t="str">
        <v>NEGOCIO</v>
      </c>
      <c r="AH339" t="str">
        <v>Ajustes Conexiones tienda</v>
      </c>
      <c r="AK339" t="str">
        <v>Culminado 100%</v>
      </c>
      <c r="AN339" t="str">
        <v>Se realizó el cambio del adaptador del Fortinet. hubo un corto en una parte de la tienda; lo que ocasionó que el equipo no respondiera.</v>
      </c>
      <c r="AO339">
        <v>0.3333333333333333</v>
      </c>
      <c r="AP339">
        <v>0.875</v>
      </c>
    </row>
    <row r="340">
      <c r="A340">
        <v>1252927</v>
      </c>
      <c r="B340" t="str">
        <f>VLOOKUP(G340,DetalleTiendas!A$2:S$1777,3,FALSE)</f>
        <v>PAIS</v>
      </c>
      <c r="C340" t="str">
        <f>VLOOKUP(G340,DetalleTiendas!A$2:S$1777,4,FALSE)</f>
        <v>PAIS</v>
      </c>
      <c r="D340" t="str">
        <f>VLOOKUP(G340,DetalleTiendas!A$2:S$1777,5,FALSE)</f>
        <v>PAIS</v>
      </c>
      <c r="E340" t="str">
        <v>Medios de Pago</v>
      </c>
      <c r="F340" t="str">
        <v>NO</v>
      </c>
      <c r="G340" t="str">
        <v>PAIS</v>
      </c>
      <c r="I340" t="str">
        <v>Mesas Especializadas Colombia</v>
      </c>
      <c r="J340" t="str">
        <v>Oscar Ramirez</v>
      </c>
      <c r="K340" t="str">
        <v>CERRADO</v>
      </c>
      <c r="L340" t="str">
        <v>CERRADO</v>
      </c>
      <c r="M340" t="str">
        <v>MEDIA</v>
      </c>
      <c r="N340">
        <v>45745</v>
      </c>
      <c r="O340">
        <v>0.6319444444444444</v>
      </c>
      <c r="P340" t="str">
        <f>TEXT(N340,"MMMM")</f>
        <v>marzo</v>
      </c>
      <c r="Q340" t="str">
        <f>TEXT(N340,"aaaa")</f>
        <v>sábado</v>
      </c>
      <c r="R340">
        <v>45745</v>
      </c>
      <c r="S340">
        <v>0.6388888888888888</v>
      </c>
      <c r="T340">
        <v>0.65625</v>
      </c>
      <c r="U340">
        <f>((R340+T340) - (N340+O340))*24*60</f>
        <v>34.99999999883585</v>
      </c>
      <c r="V340" t="str">
        <f>SINGLE(IF(N340 * O340 * R340 * T340 * AO340 * AP340 = 0, "", LET(_xlpm.inicio, N340 + O340, _xlpm.fin, R340 + T340, _xlpm.dias, REDUCE(0, SEQUENCE(1 + INT(SINGLE(_xlpm.fin) - SINGLE(_xlpm.inicio)), 1, 0, 1), LAMBDA(_xlpm.acum,_xlpm.d, LET(_xlpm.dia, TRUNC(SINGLE(_xlpm.inicio)) + SINGLE(_xlpm.d), _xlpm.horaIni, IF(SINGLE(_xlpm.d) = 0, MAX(_xlpm.inicio, SINGLE(_xlpm.dia) + AO340), SINGLE(_xlpm.dia) + AO340), _xlpm.horaFin, IF(SINGLE(_xlpm.d) = INT(SINGLE(_xlpm.fin) - SINGLE(_xlpm.inicio)), MIN(_xlpm.fin, SINGLE(_xlpm.dia) + AP340), SINGLE(_xlpm.dia) + AP340), _xlpm.tiempo, MAX(0, SINGLE(_xlpm.horaFin) - SINGLE(_xlpm.horaIni)), SINGLE(_xlpm.acum) + SINGLE(_xlpm.tiempo)))), TEXT(SINGLE(_xlpm.dias), "h:mm"))))</f>
        <v>0:35</v>
      </c>
      <c r="W340" t="str">
        <f>TEXT((N340+S340) - (N340+O340), "h:mm")</f>
        <v>0:10</v>
      </c>
      <c r="X340" t="str">
        <v>TARJETA COLPATRIA</v>
      </c>
      <c r="Y340" t="str">
        <v>Red / Enlace / Proveedor</v>
      </c>
      <c r="Z340" t="str">
        <v>Falla Masiva - Redeban</v>
      </c>
      <c r="AA340" t="str">
        <v>Proveedor - Red/Infraestructura</v>
      </c>
      <c r="AB340" t="str">
        <v>SI</v>
      </c>
      <c r="AC340" t="str">
        <v>NO</v>
      </c>
      <c r="AD340" t="str">
        <v>NO</v>
      </c>
      <c r="AE340" t="str">
        <v>NO</v>
      </c>
      <c r="AF340" t="str">
        <v>EXTERNO</v>
      </c>
      <c r="AG340" t="str">
        <v>PROVEEDOR</v>
      </c>
      <c r="AH340" t="str">
        <v>Ajuste por parte del Proveedor</v>
      </c>
      <c r="AK340" t="str">
        <v>Culminado 100%</v>
      </c>
      <c r="AN340" t="str">
        <v>Se realiza escalamiento con Credeban y con Redeban ; el cual nos indican que la falla quedo solventada por parte de ellos</v>
      </c>
      <c r="AO340">
        <v>0.3333333333333333</v>
      </c>
      <c r="AP340">
        <v>0.875</v>
      </c>
    </row>
    <row r="341">
      <c r="A341">
        <v>1253386</v>
      </c>
      <c r="B341" t="str">
        <f>VLOOKUP(G341,DetalleTiendas!A$2:S$1777,3,FALSE)</f>
        <v>PAIS</v>
      </c>
      <c r="C341" t="str">
        <f>VLOOKUP(G341,DetalleTiendas!A$2:S$1777,4,FALSE)</f>
        <v>PAIS</v>
      </c>
      <c r="D341" t="str">
        <f>VLOOKUP(G341,DetalleTiendas!A$2:S$1777,5,FALSE)</f>
        <v>PAIS</v>
      </c>
      <c r="E341" t="str">
        <v>POS</v>
      </c>
      <c r="F341" t="str">
        <v>SI</v>
      </c>
      <c r="G341" t="str">
        <v>PAIS</v>
      </c>
      <c r="I341" t="str">
        <v>Aplicaciones_POS_ARS_Colombia</v>
      </c>
      <c r="J341" t="str">
        <v>David Bohorquez</v>
      </c>
      <c r="K341" t="str">
        <v>CERRADO</v>
      </c>
      <c r="L341" t="str">
        <v>CERRADO</v>
      </c>
      <c r="M341" t="str">
        <v>ALTA</v>
      </c>
      <c r="N341">
        <v>45746</v>
      </c>
      <c r="O341">
        <v>0.3854166666666667</v>
      </c>
      <c r="P341" t="str">
        <f>TEXT(N341,"MMMM")</f>
        <v>marzo</v>
      </c>
      <c r="Q341" t="str">
        <f>TEXT(N341,"aaaa")</f>
        <v>domingo</v>
      </c>
      <c r="R341">
        <v>45746</v>
      </c>
      <c r="S341">
        <v>0.3958333333333333</v>
      </c>
      <c r="T341">
        <v>0.4888888888888889</v>
      </c>
      <c r="U341">
        <f>((R341+T341) - (N341+O341))*24*60</f>
        <v>149.0000000037253</v>
      </c>
      <c r="V341" t="str">
        <f>SINGLE(IF(N341 * O341 * R341 * T341 * AO341 * AP341 = 0, "", LET(_xlpm.inicio, N341 + O341, _xlpm.fin, R341 + T341, _xlpm.dias, REDUCE(0, SEQUENCE(1 + INT(SINGLE(_xlpm.fin) - SINGLE(_xlpm.inicio)), 1, 0, 1), LAMBDA(_xlpm.acum,_xlpm.d, LET(_xlpm.dia, TRUNC(SINGLE(_xlpm.inicio)) + SINGLE(_xlpm.d), _xlpm.horaIni, IF(SINGLE(_xlpm.d) = 0, MAX(_xlpm.inicio, SINGLE(_xlpm.dia) + AO341), SINGLE(_xlpm.dia) + AO341), _xlpm.horaFin, IF(SINGLE(_xlpm.d) = INT(SINGLE(_xlpm.fin) - SINGLE(_xlpm.inicio)), MIN(_xlpm.fin, SINGLE(_xlpm.dia) + AP341), SINGLE(_xlpm.dia) + AP341), _xlpm.tiempo, MAX(0, SINGLE(_xlpm.horaFin) - SINGLE(_xlpm.horaIni)), SINGLE(_xlpm.acum) + SINGLE(_xlpm.tiempo)))), TEXT(SINGLE(_xlpm.dias), "h:mm"))))</f>
        <v>2:29</v>
      </c>
      <c r="W341" t="str">
        <f>TEXT((N341+S341) - (N341+O341), "h:mm")</f>
        <v>0:15</v>
      </c>
      <c r="X341" t="str">
        <v>NOVEDAD EN TODO EL ECOSISTEMA ARS</v>
      </c>
      <c r="Y341" t="str">
        <v>Servidores / Infraestructura</v>
      </c>
      <c r="Z341" t="str">
        <v>Problemas de conectividad en el servidor</v>
      </c>
      <c r="AA341" t="str">
        <v>Infraestructura - Eléctrica</v>
      </c>
      <c r="AB341" t="str">
        <v>SI</v>
      </c>
      <c r="AC341" t="str">
        <v>NO</v>
      </c>
      <c r="AD341" t="str">
        <v>NO</v>
      </c>
      <c r="AE341" t="str">
        <v>NO</v>
      </c>
      <c r="AF341" t="str">
        <v>INTERNO</v>
      </c>
      <c r="AG341" t="str">
        <v>SISTEMAS</v>
      </c>
      <c r="AH341" t="str">
        <v>reinicio equipos</v>
      </c>
      <c r="AK341" t="str">
        <v>Culminado 100%</v>
      </c>
      <c r="AN341" t="str">
        <v>El POT de DPC estaba caído debido a problemas de conectividad en el servidor el cual almacena todos los Servicios de NCR.Se montó la tarjeta de red en el servidor afectado y se reinicio</v>
      </c>
      <c r="AO341">
        <v>0.3333333333333333</v>
      </c>
      <c r="AP341">
        <v>0.875</v>
      </c>
    </row>
    <row r="342">
      <c r="A342">
        <v>1255823</v>
      </c>
      <c r="B342" t="str">
        <f>VLOOKUP(G342,DetalleTiendas!A$2:S$1777,3,FALSE)</f>
        <v>SUPERMERCADOS</v>
      </c>
      <c r="C342" t="str">
        <f>VLOOKUP(G342,DetalleTiendas!A$2:S$1777,4,FALSE)</f>
        <v>JUMBO</v>
      </c>
      <c r="D342" t="str">
        <f>VLOOKUP(G342,DetalleTiendas!A$2:S$1777,5,FALSE)</f>
        <v>BOGOTA</v>
      </c>
      <c r="E342" t="str">
        <v>Enlaces</v>
      </c>
      <c r="F342" t="str">
        <v>NO</v>
      </c>
      <c r="G342" t="str">
        <v>J014 CALLE 170</v>
      </c>
      <c r="I342" t="str">
        <v>Redes y Comunicaciones -Nivel 2 - COL</v>
      </c>
      <c r="J342" t="str">
        <v>Guillermo Gutierrez</v>
      </c>
      <c r="K342" t="str">
        <v>CERRADO</v>
      </c>
      <c r="L342" t="str">
        <v>CERRADO</v>
      </c>
      <c r="M342" t="str">
        <v>MEDIA</v>
      </c>
      <c r="N342">
        <v>45747</v>
      </c>
      <c r="O342">
        <v>0.6305555555555555</v>
      </c>
      <c r="P342" t="str">
        <f>TEXT(N342,"MMMM")</f>
        <v>marzo</v>
      </c>
      <c r="Q342" t="str">
        <f>TEXT(N342,"aaaa")</f>
        <v>lunes</v>
      </c>
      <c r="R342">
        <v>45747</v>
      </c>
      <c r="S342">
        <v>0.6722222222222223</v>
      </c>
      <c r="T342">
        <v>0.7236111111111111</v>
      </c>
      <c r="U342">
        <f>((R342+T342) - (N342+O342))*24*60</f>
        <v>133.99999999674037</v>
      </c>
      <c r="V342" t="str">
        <f>SINGLE(IF(N342 * O342 * R342 * T342 * AO342 * AP342 = 0, "", LET(_xlpm.inicio, N342 + O342, _xlpm.fin, R342 + T342, _xlpm.dias, REDUCE(0, SEQUENCE(1 + INT(SINGLE(_xlpm.fin) - SINGLE(_xlpm.inicio)), 1, 0, 1), LAMBDA(_xlpm.acum,_xlpm.d, LET(_xlpm.dia, TRUNC(SINGLE(_xlpm.inicio)) + SINGLE(_xlpm.d), _xlpm.horaIni, IF(SINGLE(_xlpm.d) = 0, MAX(_xlpm.inicio, SINGLE(_xlpm.dia) + AO342), SINGLE(_xlpm.dia) + AO342), _xlpm.horaFin, IF(SINGLE(_xlpm.d) = INT(SINGLE(_xlpm.fin) - SINGLE(_xlpm.inicio)), MIN(_xlpm.fin, SINGLE(_xlpm.dia) + AP342), SINGLE(_xlpm.dia) + AP342), _xlpm.tiempo, MAX(0, SINGLE(_xlpm.horaFin) - SINGLE(_xlpm.horaIni)), SINGLE(_xlpm.acum) + SINGLE(_xlpm.tiempo)))), TEXT(SINGLE(_xlpm.dias), "h:mm"))))</f>
        <v>2:14</v>
      </c>
      <c r="W342" t="str">
        <f>TEXT((N342+S342) - (N342+O342), "h:mm")</f>
        <v>1:00</v>
      </c>
      <c r="X342" t="str">
        <v>NOVEDAD SERVICIO LAN</v>
      </c>
      <c r="Y342" t="str">
        <v>Red / Enlace / Proveedor</v>
      </c>
      <c r="Z342" t="str">
        <v>Novedad con direccionamiento de los equipos - Wintel</v>
      </c>
      <c r="AA342" t="str">
        <v>Proveedor - Red/Infraestructura</v>
      </c>
      <c r="AB342" t="str">
        <v>NO</v>
      </c>
      <c r="AC342" t="str">
        <v>NO</v>
      </c>
      <c r="AD342" t="str">
        <v>NO</v>
      </c>
      <c r="AE342" t="str">
        <v>NO</v>
      </c>
      <c r="AF342" t="str">
        <v>N/A</v>
      </c>
      <c r="AG342" t="str">
        <v>N/A</v>
      </c>
      <c r="AH342" t="str">
        <v>configuracion equipo</v>
      </c>
      <c r="AK342" t="str">
        <v>Culminado 100%</v>
      </c>
      <c r="AN342" t="str">
        <v>Se presento novedad en el dhcp en la tienda en la vlan 81 ; Creamos el dhcp local en el cord Principal de la tienda para solucionar el direccionamiento de las maquinas.Se va a validar con Wintel por que no esta tomando el Direccionamiento</v>
      </c>
      <c r="AO342">
        <v>0.3333333333333333</v>
      </c>
      <c r="AP342">
        <v>0.875</v>
      </c>
    </row>
    <row r="343">
      <c r="A343">
        <v>1255938</v>
      </c>
      <c r="B343" t="str">
        <f>VLOOKUP(G343,DetalleTiendas!A$2:S$1777,3,FALSE)</f>
        <v>SUPERMERCADOS</v>
      </c>
      <c r="C343" t="str">
        <f>VLOOKUP(G343,DetalleTiendas!A$2:S$1777,4,FALSE)</f>
        <v>EDS JUMBO</v>
      </c>
      <c r="D343" t="str">
        <f>VLOOKUP(G343,DetalleTiendas!A$2:S$1777,5,FALSE)</f>
        <v>BOGOTA</v>
      </c>
      <c r="E343" t="str">
        <v>Enlaces</v>
      </c>
      <c r="F343" t="str">
        <v>NO</v>
      </c>
      <c r="G343" t="str">
        <v>Z101 TINTALITO</v>
      </c>
      <c r="I343" t="str">
        <v>Redes y Comunicaciones -Nivel 2 - COL</v>
      </c>
      <c r="J343" t="str">
        <v>Guillermo Gutierrez</v>
      </c>
      <c r="K343" t="str">
        <v>CERRADO</v>
      </c>
      <c r="L343" t="str">
        <v>CERRADO</v>
      </c>
      <c r="M343" t="str">
        <v>MEDIA</v>
      </c>
      <c r="N343">
        <v>45747</v>
      </c>
      <c r="O343">
        <v>0.7465277777777778</v>
      </c>
      <c r="P343" t="str">
        <f>TEXT(N343,"MMMM")</f>
        <v>marzo</v>
      </c>
      <c r="Q343" t="str">
        <f>TEXT(N343,"aaaa")</f>
        <v>lunes</v>
      </c>
      <c r="R343">
        <v>45747</v>
      </c>
      <c r="S343">
        <v>0.7513888888888889</v>
      </c>
      <c r="T343">
        <v>0.7729166666666667</v>
      </c>
      <c r="U343">
        <f>((R343+T343) - (N343+O343))*24*60</f>
        <v>37.999999998137355</v>
      </c>
      <c r="V343" t="str">
        <f>SINGLE(IF(N343 * O343 * R343 * T343 * AO343 * AP343 = 0, "", LET(_xlpm.inicio, N343 + O343, _xlpm.fin, R343 + T343, _xlpm.dias, REDUCE(0, SEQUENCE(1 + INT(SINGLE(_xlpm.fin) - SINGLE(_xlpm.inicio)), 1, 0, 1), LAMBDA(_xlpm.acum,_xlpm.d, LET(_xlpm.dia, TRUNC(SINGLE(_xlpm.inicio)) + SINGLE(_xlpm.d), _xlpm.horaIni, IF(SINGLE(_xlpm.d) = 0, MAX(_xlpm.inicio, SINGLE(_xlpm.dia) + AO343), SINGLE(_xlpm.dia) + AO343), _xlpm.horaFin, IF(SINGLE(_xlpm.d) = INT(SINGLE(_xlpm.fin) - SINGLE(_xlpm.inicio)), MIN(_xlpm.fin, SINGLE(_xlpm.dia) + AP343), SINGLE(_xlpm.dia) + AP343), _xlpm.tiempo, MAX(0, SINGLE(_xlpm.horaFin) - SINGLE(_xlpm.horaIni)), SINGLE(_xlpm.acum) + SINGLE(_xlpm.tiempo)))), TEXT(SINGLE(_xlpm.dias), "h:mm"))))</f>
        <v>0:38</v>
      </c>
      <c r="W343" t="str">
        <f>TEXT((N343+S343) - (N343+O343), "h:mm")</f>
        <v>0:07</v>
      </c>
      <c r="X343" t="str">
        <v>CAIDA ENLACES</v>
      </c>
      <c r="Y343" t="str">
        <v>Red / Enlace / Proveedor</v>
      </c>
      <c r="Z343" t="str">
        <v xml:space="preserve">Caída enlace proveedor - Cirion       </v>
      </c>
      <c r="AA343" t="str">
        <v>Proveedor - Red/Infraestructura</v>
      </c>
      <c r="AB343" t="str">
        <v>NO</v>
      </c>
      <c r="AC343" t="str">
        <v>NO</v>
      </c>
      <c r="AD343" t="str">
        <v>NO</v>
      </c>
      <c r="AE343" t="str">
        <v>NO</v>
      </c>
      <c r="AF343" t="str">
        <v>N/A</v>
      </c>
      <c r="AG343" t="str">
        <v>N/A</v>
      </c>
      <c r="AH343" t="str">
        <v>Ajuste por parte del Proveedor</v>
      </c>
      <c r="AK343" t="str">
        <v>Culminado 100%</v>
      </c>
      <c r="AN343" t="str">
        <v>Corte en la Fibra del Proveedor Cirion</v>
      </c>
      <c r="AO343">
        <v>0.3333333333333333</v>
      </c>
      <c r="AP343">
        <v>0.875</v>
      </c>
    </row>
    <row r="344">
      <c r="A344">
        <v>1260758</v>
      </c>
      <c r="B344" t="e">
        <f>VLOOKUP(G344,DetalleTiendas!A$2:S$1777,3,FALSE)</f>
        <v>#N/A</v>
      </c>
      <c r="C344" t="e">
        <f>VLOOKUP(G344,DetalleTiendas!A$2:S$1777,4,FALSE)</f>
        <v>#N/A</v>
      </c>
      <c r="D344" t="e">
        <f>VLOOKUP(G344,DetalleTiendas!A$2:S$1777,5,FALSE)</f>
        <v>#N/A</v>
      </c>
      <c r="E344" t="str">
        <v>Enlaces</v>
      </c>
      <c r="F344" t="str">
        <v>NO</v>
      </c>
      <c r="G344" t="str">
        <v>J015 HAYUELOS ; E015 HAYUELOS;E015 HAYUELOS</v>
      </c>
      <c r="I344" t="str">
        <v>Redes y Comunicaciones -Nivel 2 - COL</v>
      </c>
      <c r="J344" t="str">
        <v>Guillermo Gutierrez</v>
      </c>
      <c r="K344" t="str">
        <v>CERRADO</v>
      </c>
      <c r="L344" t="str">
        <v>CERRADO</v>
      </c>
      <c r="M344" t="str">
        <v>MEDIA</v>
      </c>
      <c r="N344">
        <v>45750</v>
      </c>
      <c r="O344">
        <v>0.46041666666666664</v>
      </c>
      <c r="P344" t="str">
        <f>TEXT(N344,"MMMM")</f>
        <v>abril</v>
      </c>
      <c r="Q344" t="str">
        <f>TEXT(N344,"aaaa")</f>
        <v>jueves</v>
      </c>
      <c r="R344">
        <v>45750</v>
      </c>
      <c r="S344">
        <v>0.4638888888888889</v>
      </c>
      <c r="T344">
        <v>0.48125</v>
      </c>
      <c r="U344">
        <f>((R344+T344) - (N344+O344))*24*60</f>
        <v>29.99999999301508</v>
      </c>
      <c r="V344" t="str">
        <f>SINGLE(IF(N344 * O344 * R344 * T344 * AO344 * AP344 = 0, "", LET(_xlpm.inicio, N344 + O344, _xlpm.fin, R344 + T344, _xlpm.dias, REDUCE(0, SEQUENCE(1 + INT(SINGLE(_xlpm.fin) - SINGLE(_xlpm.inicio)), 1, 0, 1), LAMBDA(_xlpm.acum,_xlpm.d, LET(_xlpm.dia, TRUNC(SINGLE(_xlpm.inicio)) + SINGLE(_xlpm.d), _xlpm.horaIni, IF(SINGLE(_xlpm.d) = 0, MAX(_xlpm.inicio, SINGLE(_xlpm.dia) + AO344), SINGLE(_xlpm.dia) + AO344), _xlpm.horaFin, IF(SINGLE(_xlpm.d) = INT(SINGLE(_xlpm.fin) - SINGLE(_xlpm.inicio)), MIN(_xlpm.fin, SINGLE(_xlpm.dia) + AP344), SINGLE(_xlpm.dia) + AP344), _xlpm.tiempo, MAX(0, SINGLE(_xlpm.horaFin) - SINGLE(_xlpm.horaIni)), SINGLE(_xlpm.acum) + SINGLE(_xlpm.tiempo)))), TEXT(SINGLE(_xlpm.dias), "h:mm"))))</f>
        <v>0:30</v>
      </c>
      <c r="W344" t="str">
        <f>TEXT((N344+S344) - (N344+O344), "h:mm")</f>
        <v>0:05</v>
      </c>
      <c r="X344" t="str">
        <v>CAIDA ENLACES</v>
      </c>
      <c r="Y344" t="str">
        <v>Red / Enlace / Proveedor</v>
      </c>
      <c r="Z344" t="str">
        <v xml:space="preserve">Caída enlace proveedor - Claro </v>
      </c>
      <c r="AA344" t="str">
        <v>Proveedor - Red/Infraestructura</v>
      </c>
      <c r="AB344" t="str">
        <v>SI</v>
      </c>
      <c r="AC344" t="str">
        <v>SI</v>
      </c>
      <c r="AD344" t="str">
        <v>SI</v>
      </c>
      <c r="AE344" t="str">
        <v>SI</v>
      </c>
      <c r="AF344" t="str">
        <v>EXTERNO</v>
      </c>
      <c r="AG344" t="str">
        <v>SISTEMAS</v>
      </c>
      <c r="AH344" t="str">
        <v>Ajuste por parte del Proveedor</v>
      </c>
      <c r="AK344" t="str">
        <v>Culminado 100%</v>
      </c>
      <c r="AN344" t="str">
        <v>Modem restablecido tras reinicio; se gestiona caso con Claro y envío de 4G a Hayuelos.</v>
      </c>
      <c r="AO344">
        <v>0.3333333333333333</v>
      </c>
      <c r="AP344">
        <v>0.875</v>
      </c>
    </row>
    <row r="345">
      <c r="A345">
        <v>1262225</v>
      </c>
      <c r="B345" t="str">
        <f>VLOOKUP(G345,DetalleTiendas!A$2:S$1777,3,FALSE)</f>
        <v>SUPERMERCADOS</v>
      </c>
      <c r="C345" t="str">
        <f>VLOOKUP(G345,DetalleTiendas!A$2:S$1777,4,FALSE)</f>
        <v>JUMBO</v>
      </c>
      <c r="D345" t="str">
        <f>VLOOKUP(G345,DetalleTiendas!A$2:S$1777,5,FALSE)</f>
        <v>BOGOTA</v>
      </c>
      <c r="E345" t="str">
        <v>POS</v>
      </c>
      <c r="F345" t="str">
        <v>SI</v>
      </c>
      <c r="G345" t="str">
        <v>J016 CARRERA 30</v>
      </c>
      <c r="I345" t="str">
        <v>Mesas Especializadas Colombia</v>
      </c>
      <c r="J345" t="str">
        <v>Oscar Ramirez</v>
      </c>
      <c r="K345" t="str">
        <v>CERRADO</v>
      </c>
      <c r="L345" t="str">
        <v>CERRADO</v>
      </c>
      <c r="M345" t="str">
        <v>MEDIA</v>
      </c>
      <c r="N345">
        <v>45751</v>
      </c>
      <c r="O345">
        <v>0.3368055555555556</v>
      </c>
      <c r="P345" t="str">
        <f>TEXT(N345,"MMMM")</f>
        <v>abril</v>
      </c>
      <c r="Q345" t="str">
        <f>TEXT(N345,"aaaa")</f>
        <v>viernes</v>
      </c>
      <c r="R345">
        <v>45751</v>
      </c>
      <c r="S345">
        <v>0.35138888888888886</v>
      </c>
      <c r="T345">
        <v>0.4222222222222222</v>
      </c>
      <c r="U345">
        <f>((R345+T345) - (N345+O345))*24*60</f>
        <v>123.00000000279397</v>
      </c>
      <c r="V345" t="str">
        <f>SINGLE(IF(N345 * O345 * R345 * T345 * AO345 * AP345 = 0, "", LET(_xlpm.inicio, N345 + O345, _xlpm.fin, R345 + T345, _xlpm.dias, REDUCE(0, SEQUENCE(1 + INT(SINGLE(_xlpm.fin) - SINGLE(_xlpm.inicio)), 1, 0, 1), LAMBDA(_xlpm.acum,_xlpm.d, LET(_xlpm.dia, TRUNC(SINGLE(_xlpm.inicio)) + SINGLE(_xlpm.d), _xlpm.horaIni, IF(SINGLE(_xlpm.d) = 0, MAX(_xlpm.inicio, SINGLE(_xlpm.dia) + AO345), SINGLE(_xlpm.dia) + AO345), _xlpm.horaFin, IF(SINGLE(_xlpm.d) = INT(SINGLE(_xlpm.fin) - SINGLE(_xlpm.inicio)), MIN(_xlpm.fin, SINGLE(_xlpm.dia) + AP345), SINGLE(_xlpm.dia) + AP345), _xlpm.tiempo, MAX(0, SINGLE(_xlpm.horaFin) - SINGLE(_xlpm.horaIni)), SINGLE(_xlpm.acum) + SINGLE(_xlpm.tiempo)))), TEXT(SINGLE(_xlpm.dias), "h:mm"))))</f>
        <v>2:03</v>
      </c>
      <c r="W345" t="str">
        <f>TEXT((N345+S345) - (N345+O345), "h:mm")</f>
        <v>0:21</v>
      </c>
      <c r="X345" t="str">
        <v>BLOQUEO POS</v>
      </c>
      <c r="Y345" t="str">
        <v>Software / Actualización</v>
      </c>
      <c r="Z345" t="str">
        <v>Cambio en P_reg afectó configuración de cajas</v>
      </c>
      <c r="AA345" t="str">
        <v>Parametrizacion en curso</v>
      </c>
      <c r="AB345" t="str">
        <v>SI</v>
      </c>
      <c r="AC345" t="str">
        <v>NO</v>
      </c>
      <c r="AD345" t="str">
        <v>NO</v>
      </c>
      <c r="AE345" t="str">
        <v>NO</v>
      </c>
      <c r="AF345" t="str">
        <v>INTERNO</v>
      </c>
      <c r="AG345" t="str">
        <v>SISTEMAS</v>
      </c>
      <c r="AH345" t="str">
        <v>Integracion / Desarrollo</v>
      </c>
      <c r="AK345" t="str">
        <v>Culminado 100%</v>
      </c>
      <c r="AN345" t="str">
        <v>movimiento en los P_reg que afectó la configuración de las cajas; impidiendo las ventas.</v>
      </c>
      <c r="AO345">
        <v>0.3333333333333333</v>
      </c>
      <c r="AP345">
        <v>0.875</v>
      </c>
    </row>
    <row r="346">
      <c r="A346">
        <v>1263052</v>
      </c>
      <c r="B346" t="str">
        <f>VLOOKUP(G346,DetalleTiendas!A$2:S$1777,3,FALSE)</f>
        <v>SUPERMERCADOS</v>
      </c>
      <c r="C346" t="str">
        <f>VLOOKUP(G346,DetalleTiendas!A$2:S$1777,4,FALSE)</f>
        <v>EDS JUMBO</v>
      </c>
      <c r="D346" t="str">
        <f>VLOOKUP(G346,DetalleTiendas!A$2:S$1777,5,FALSE)</f>
        <v>BOGOTA</v>
      </c>
      <c r="E346" t="str">
        <v>Corte de Energia</v>
      </c>
      <c r="F346" t="str">
        <v>NO</v>
      </c>
      <c r="G346" t="str">
        <v>Z161 CALLE 190</v>
      </c>
      <c r="I346" t="str">
        <v>Soporte_Onsite_BOGOTA</v>
      </c>
      <c r="J346" t="str">
        <v>Juan Fernando Rodriguez</v>
      </c>
      <c r="K346" t="str">
        <v>CERRADO</v>
      </c>
      <c r="L346" t="str">
        <v>CERRADO</v>
      </c>
      <c r="M346" t="str">
        <v>MEDIA</v>
      </c>
      <c r="N346">
        <v>45751</v>
      </c>
      <c r="O346">
        <v>0.5833333333333334</v>
      </c>
      <c r="P346" t="str">
        <f>TEXT(N346,"MMMM")</f>
        <v>abril</v>
      </c>
      <c r="Q346" t="str">
        <f>TEXT(N346,"aaaa")</f>
        <v>viernes</v>
      </c>
      <c r="R346">
        <v>45751</v>
      </c>
      <c r="S346">
        <v>0.5979166666666667</v>
      </c>
      <c r="T346">
        <v>0.6666666666666666</v>
      </c>
      <c r="U346">
        <f>((R346+T346) - (N346+O346))*24*60</f>
        <v>119.99999999301508</v>
      </c>
      <c r="V346" t="str">
        <f>SINGLE(IF(N346 * O346 * R346 * T346 * AO346 * AP346 = 0, "", LET(_xlpm.inicio, N346 + O346, _xlpm.fin, R346 + T346, _xlpm.dias, REDUCE(0, SEQUENCE(1 + INT(SINGLE(_xlpm.fin) - SINGLE(_xlpm.inicio)), 1, 0, 1), LAMBDA(_xlpm.acum,_xlpm.d, LET(_xlpm.dia, TRUNC(SINGLE(_xlpm.inicio)) + SINGLE(_xlpm.d), _xlpm.horaIni, IF(SINGLE(_xlpm.d) = 0, MAX(_xlpm.inicio, SINGLE(_xlpm.dia) + AO346), SINGLE(_xlpm.dia) + AO346), _xlpm.horaFin, IF(SINGLE(_xlpm.d) = INT(SINGLE(_xlpm.fin) - SINGLE(_xlpm.inicio)), MIN(_xlpm.fin, SINGLE(_xlpm.dia) + AP346), SINGLE(_xlpm.dia) + AP346), _xlpm.tiempo, MAX(0, SINGLE(_xlpm.horaFin) - SINGLE(_xlpm.horaIni)), SINGLE(_xlpm.acum) + SINGLE(_xlpm.tiempo)))), TEXT(SINGLE(_xlpm.dias), "h:mm"))))</f>
        <v>2:00</v>
      </c>
      <c r="W346" t="str">
        <f>TEXT((N346+S346) - (N346+O346), "h:mm")</f>
        <v>0:21</v>
      </c>
      <c r="X346" t="str">
        <v>CORTE DE ENERGIA</v>
      </c>
      <c r="Y346" t="str">
        <v>Eléctrico / Energía</v>
      </c>
      <c r="Z346" t="str">
        <v>Trabajos Realizados por Enel</v>
      </c>
      <c r="AA346" t="str">
        <v>Infraestructura - Eléctrica</v>
      </c>
      <c r="AB346" t="str">
        <v>SI</v>
      </c>
      <c r="AC346" t="str">
        <v>SI</v>
      </c>
      <c r="AD346" t="str">
        <v>SI</v>
      </c>
      <c r="AE346" t="str">
        <v>SI</v>
      </c>
      <c r="AF346" t="str">
        <v>EXTERNO</v>
      </c>
      <c r="AG346" t="str">
        <v>PROVEEDOR</v>
      </c>
      <c r="AH346" t="str">
        <v>Ajuste por parte del Proveedor</v>
      </c>
      <c r="AK346" t="str">
        <v>Culminado 100%</v>
      </c>
      <c r="AN346" t="str">
        <v>Se realizaron Trabajos eléctricos por parte de ENEL ; en donde la Falla fue Solventada sin Novedad</v>
      </c>
      <c r="AO346">
        <v>0.3333333333333333</v>
      </c>
      <c r="AP346">
        <v>0.875</v>
      </c>
    </row>
    <row r="347">
      <c r="A347">
        <v>1264963</v>
      </c>
      <c r="B347" t="str">
        <f>VLOOKUP(G347,DetalleTiendas!A$2:S$1777,3,FALSE)</f>
        <v>PAIS</v>
      </c>
      <c r="C347" t="str">
        <f>VLOOKUP(G347,DetalleTiendas!A$2:S$1777,4,FALSE)</f>
        <v>PAIS</v>
      </c>
      <c r="D347" t="str">
        <f>VLOOKUP(G347,DetalleTiendas!A$2:S$1777,5,FALSE)</f>
        <v>PAIS</v>
      </c>
      <c r="E347" t="str">
        <v>EFT Recaudos</v>
      </c>
      <c r="F347" t="str">
        <v>SI</v>
      </c>
      <c r="G347" t="str">
        <v>PAIS</v>
      </c>
      <c r="I347" t="str">
        <v>Aplicaciones_POS_ARS_Colombia</v>
      </c>
      <c r="J347" t="str">
        <v>David Bohorquez</v>
      </c>
      <c r="K347" t="str">
        <v>CERRADO</v>
      </c>
      <c r="L347" t="str">
        <v>CERRADO</v>
      </c>
      <c r="M347" t="str">
        <v>ALTA</v>
      </c>
      <c r="N347">
        <v>45753</v>
      </c>
      <c r="O347">
        <v>0.5208333333333334</v>
      </c>
      <c r="P347" t="str">
        <f>TEXT(N347,"MMMM")</f>
        <v>abril</v>
      </c>
      <c r="Q347" t="str">
        <f>TEXT(N347,"aaaa")</f>
        <v>domingo</v>
      </c>
      <c r="R347">
        <v>45753</v>
      </c>
      <c r="S347">
        <v>0.5319444444444444</v>
      </c>
      <c r="T347">
        <v>0.6083333333333333</v>
      </c>
      <c r="U347">
        <f>((R347+T347) - (N347+O347))*24*60</f>
        <v>125.9999999916181</v>
      </c>
      <c r="V347" t="str">
        <f>SINGLE(IF(N347 * O347 * R347 * T347 * AO347 * AP347 = 0, "", LET(_xlpm.inicio, N347 + O347, _xlpm.fin, R347 + T347, _xlpm.dias, REDUCE(0, SEQUENCE(1 + INT(SINGLE(_xlpm.fin) - SINGLE(_xlpm.inicio)), 1, 0, 1), LAMBDA(_xlpm.acum,_xlpm.d, LET(_xlpm.dia, TRUNC(SINGLE(_xlpm.inicio)) + SINGLE(_xlpm.d), _xlpm.horaIni, IF(SINGLE(_xlpm.d) = 0, MAX(_xlpm.inicio, SINGLE(_xlpm.dia) + AO347), SINGLE(_xlpm.dia) + AO347), _xlpm.horaFin, IF(SINGLE(_xlpm.d) = INT(SINGLE(_xlpm.fin) - SINGLE(_xlpm.inicio)), MIN(_xlpm.fin, SINGLE(_xlpm.dia) + AP347), SINGLE(_xlpm.dia) + AP347), _xlpm.tiempo, MAX(0, SINGLE(_xlpm.horaFin) - SINGLE(_xlpm.horaIni)), SINGLE(_xlpm.acum) + SINGLE(_xlpm.tiempo)))), TEXT(SINGLE(_xlpm.dias), "h:mm"))))</f>
        <v>2:06</v>
      </c>
      <c r="W347" t="str">
        <f>TEXT((N347+S347) - (N347+O347), "h:mm")</f>
        <v>0:16</v>
      </c>
      <c r="X347" t="str">
        <v>RECAUDOS Y RAPPI</v>
      </c>
      <c r="Y347" t="str">
        <v>Servidores / Infraestructura</v>
      </c>
      <c r="Z347" t="str">
        <v>llenado Disco K8POSCO</v>
      </c>
      <c r="AA347" t="str">
        <v>Infraestructura - Eléctrica</v>
      </c>
      <c r="AB347" t="str">
        <v>SI</v>
      </c>
      <c r="AC347" t="str">
        <v>NO</v>
      </c>
      <c r="AD347" t="str">
        <v>NO</v>
      </c>
      <c r="AE347" t="str">
        <v>NO</v>
      </c>
      <c r="AF347" t="str">
        <v>INTERNO</v>
      </c>
      <c r="AG347" t="str">
        <v>SISTEMAS</v>
      </c>
      <c r="AH347" t="str">
        <v>Liberación de espacio en disco</v>
      </c>
      <c r="AK347" t="str">
        <v>Culminado 100%</v>
      </c>
      <c r="AN347" t="str">
        <v>Se llenó el espacio donde se alojan los nodos debido a que la aplicación consume mucho espacio.</v>
      </c>
      <c r="AO347">
        <v>0.3333333333333333</v>
      </c>
      <c r="AP347">
        <v>0.875</v>
      </c>
    </row>
    <row r="348">
      <c r="A348">
        <v>1268792</v>
      </c>
      <c r="B348" t="str">
        <f>VLOOKUP(G348,DetalleTiendas!A$2:S$1777,3,FALSE)</f>
        <v>MEJORAMIENTO DEL HOGAR</v>
      </c>
      <c r="C348" t="str">
        <f>VLOOKUP(G348,DetalleTiendas!A$2:S$1777,4,FALSE)</f>
        <v>EASY</v>
      </c>
      <c r="D348" t="str">
        <f>VLOOKUP(G348,DetalleTiendas!A$2:S$1777,5,FALSE)</f>
        <v>BOGOTA - EASY</v>
      </c>
      <c r="E348" t="str">
        <v>Servidor</v>
      </c>
      <c r="F348" t="str">
        <v>NO</v>
      </c>
      <c r="G348" t="str">
        <v>E800 OCCIDENTE</v>
      </c>
      <c r="I348" t="str">
        <v>Soporte_Onsite_BOGOTA</v>
      </c>
      <c r="J348" t="str">
        <v>Juan Fernando Rodriguez</v>
      </c>
      <c r="K348" t="str">
        <v>CERRADO</v>
      </c>
      <c r="L348" t="str">
        <v>CERRADO</v>
      </c>
      <c r="M348" t="str">
        <v>MEDIA</v>
      </c>
      <c r="N348">
        <v>45755</v>
      </c>
      <c r="O348">
        <v>0.6180555555555556</v>
      </c>
      <c r="P348" t="str">
        <f>TEXT(N348,"MMMM")</f>
        <v>abril</v>
      </c>
      <c r="Q348" t="str">
        <f>TEXT(N348,"aaaa")</f>
        <v>martes</v>
      </c>
      <c r="R348">
        <v>45755</v>
      </c>
      <c r="S348">
        <v>0.625</v>
      </c>
      <c r="T348">
        <v>0.8541666666666666</v>
      </c>
      <c r="U348">
        <f>((R348+T348) - (N348+O348))*24*60</f>
        <v>339.9999999976717</v>
      </c>
      <c r="V348" t="str">
        <f>SINGLE(IF(N348 * O348 * R348 * T348 * AO348 * AP348 = 0, "", LET(_xlpm.inicio, N348 + O348, _xlpm.fin, R348 + T348, _xlpm.dias, REDUCE(0, SEQUENCE(1 + INT(SINGLE(_xlpm.fin) - SINGLE(_xlpm.inicio)), 1, 0, 1), LAMBDA(_xlpm.acum,_xlpm.d, LET(_xlpm.dia, TRUNC(SINGLE(_xlpm.inicio)) + SINGLE(_xlpm.d), _xlpm.horaIni, IF(SINGLE(_xlpm.d) = 0, MAX(_xlpm.inicio, SINGLE(_xlpm.dia) + AO348), SINGLE(_xlpm.dia) + AO348), _xlpm.horaFin, IF(SINGLE(_xlpm.d) = INT(SINGLE(_xlpm.fin) - SINGLE(_xlpm.inicio)), MIN(_xlpm.fin, SINGLE(_xlpm.dia) + AP348), SINGLE(_xlpm.dia) + AP348), _xlpm.tiempo, MAX(0, SINGLE(_xlpm.horaFin) - SINGLE(_xlpm.horaIni)), SINGLE(_xlpm.acum) + SINGLE(_xlpm.tiempo)))), TEXT(SINGLE(_xlpm.dias), "h:mm"))))</f>
        <v>5:40</v>
      </c>
      <c r="W348" t="str">
        <f>TEXT((N348+S348) - (N348+O348), "h:mm")</f>
        <v>0:10</v>
      </c>
      <c r="X348" t="str">
        <v>CORTE DE ENERGIA</v>
      </c>
      <c r="Y348" t="str">
        <v>Servidores / Infraestructura</v>
      </c>
      <c r="Z348" t="str">
        <v>Corto Electrico - daño switch</v>
      </c>
      <c r="AA348" t="str">
        <v>Infraestructura - Eléctrica</v>
      </c>
      <c r="AB348" t="str">
        <v>SI</v>
      </c>
      <c r="AC348" t="str">
        <v>SI</v>
      </c>
      <c r="AD348" t="str">
        <v>NO</v>
      </c>
      <c r="AE348" t="str">
        <v>SI</v>
      </c>
      <c r="AF348" t="str">
        <v>EXTERNO</v>
      </c>
      <c r="AG348" t="str">
        <v>PROVEEDOR</v>
      </c>
      <c r="AH348" t="str">
        <v>Cambio Equipo</v>
      </c>
      <c r="AK348" t="str">
        <v>Culminado 100%</v>
      </c>
      <c r="AN348" t="str">
        <v xml:space="preserve">sw cord de la tienda no enciende ; se envia nuevo Switch por parte del centro de reparacion </v>
      </c>
      <c r="AO348">
        <v>0.3333333333333333</v>
      </c>
      <c r="AP348">
        <v>0.875</v>
      </c>
    </row>
    <row r="349">
      <c r="A349">
        <v>1269102</v>
      </c>
      <c r="B349" t="str">
        <f>VLOOKUP(G349,DetalleTiendas!A$2:S$1777,3,FALSE)</f>
        <v>SUPERMERCADOS</v>
      </c>
      <c r="C349" t="str">
        <f>VLOOKUP(G349,DetalleTiendas!A$2:S$1777,4,FALSE)</f>
        <v>EDS JUMBO</v>
      </c>
      <c r="D349" t="str">
        <f>VLOOKUP(G349,DetalleTiendas!A$2:S$1777,5,FALSE)</f>
        <v>BOGOTA</v>
      </c>
      <c r="E349" t="str">
        <v>Corte de Energia</v>
      </c>
      <c r="F349" t="str">
        <v>NO</v>
      </c>
      <c r="G349" t="str">
        <v>Z161 CALLE 190</v>
      </c>
      <c r="I349" t="str">
        <v>Soporte_Onsite_BOGOTA</v>
      </c>
      <c r="J349" t="str">
        <v>Juan Fernando Rodriguez</v>
      </c>
      <c r="K349" t="str">
        <v>CERRADO</v>
      </c>
      <c r="L349" t="str">
        <v>CERRADO</v>
      </c>
      <c r="M349" t="str">
        <v>MEDIA</v>
      </c>
      <c r="N349">
        <v>45755</v>
      </c>
      <c r="O349">
        <v>0.7159722222222222</v>
      </c>
      <c r="P349" t="str">
        <f>TEXT(N349,"MMMM")</f>
        <v>abril</v>
      </c>
      <c r="Q349" t="str">
        <f>TEXT(N349,"aaaa")</f>
        <v>martes</v>
      </c>
      <c r="R349">
        <v>45755</v>
      </c>
      <c r="S349">
        <v>0.7208333333333333</v>
      </c>
      <c r="T349">
        <v>0.7236111111111111</v>
      </c>
      <c r="U349">
        <f>((R349+T349) - (N349+O349))*24*60</f>
        <v>11.000000004423782</v>
      </c>
      <c r="V349" t="str">
        <f>SINGLE(IF(N349 * O349 * R349 * T349 * AO349 * AP349 = 0, "", LET(_xlpm.inicio, N349 + O349, _xlpm.fin, R349 + T349, _xlpm.dias, REDUCE(0, SEQUENCE(1 + INT(SINGLE(_xlpm.fin) - SINGLE(_xlpm.inicio)), 1, 0, 1), LAMBDA(_xlpm.acum,_xlpm.d, LET(_xlpm.dia, TRUNC(SINGLE(_xlpm.inicio)) + SINGLE(_xlpm.d), _xlpm.horaIni, IF(SINGLE(_xlpm.d) = 0, MAX(_xlpm.inicio, SINGLE(_xlpm.dia) + AO349), SINGLE(_xlpm.dia) + AO349), _xlpm.horaFin, IF(SINGLE(_xlpm.d) = INT(SINGLE(_xlpm.fin) - SINGLE(_xlpm.inicio)), MIN(_xlpm.fin, SINGLE(_xlpm.dia) + AP349), SINGLE(_xlpm.dia) + AP349), _xlpm.tiempo, MAX(0, SINGLE(_xlpm.horaFin) - SINGLE(_xlpm.horaIni)), SINGLE(_xlpm.acum) + SINGLE(_xlpm.tiempo)))), TEXT(SINGLE(_xlpm.dias), "h:mm"))))</f>
        <v>0:11</v>
      </c>
      <c r="W349" t="str">
        <f>TEXT((N349+S349) - (N349+O349), "h:mm")</f>
        <v>0:07</v>
      </c>
      <c r="X349" t="str">
        <v>CORTE DE ENERGIA</v>
      </c>
      <c r="Y349" t="str">
        <v>Eléctrico / Energía</v>
      </c>
      <c r="Z349" t="str">
        <v>Corte Electrico por caída de un Árbol</v>
      </c>
      <c r="AA349" t="str">
        <v>Software / Actualización</v>
      </c>
      <c r="AB349" t="str">
        <v>SI</v>
      </c>
      <c r="AC349" t="str">
        <v>SI</v>
      </c>
      <c r="AD349" t="str">
        <v>SI</v>
      </c>
      <c r="AE349" t="str">
        <v>SI</v>
      </c>
      <c r="AF349" t="str">
        <v>EXTERNO</v>
      </c>
      <c r="AG349" t="str">
        <v>FACTOR EXTERNO</v>
      </c>
      <c r="AH349" t="str">
        <v>Ajuste por parte del Proveedor</v>
      </c>
      <c r="AK349" t="str">
        <v>Culminado 100%</v>
      </c>
      <c r="AN349" t="str">
        <v>Corte de Energía por caída de un Árbol</v>
      </c>
      <c r="AO349">
        <v>0.3333333333333333</v>
      </c>
      <c r="AP349">
        <v>0.875</v>
      </c>
    </row>
    <row r="350">
      <c r="A350">
        <v>1268969</v>
      </c>
      <c r="B350" t="str">
        <f>VLOOKUP(G350,DetalleTiendas!A$2:S$1777,3,FALSE)</f>
        <v>SUPERMERCADOS</v>
      </c>
      <c r="C350" t="str">
        <f>VLOOKUP(G350,DetalleTiendas!A$2:S$1777,4,FALSE)</f>
        <v>JUMBO</v>
      </c>
      <c r="D350" t="str">
        <f>VLOOKUP(G350,DetalleTiendas!A$2:S$1777,5,FALSE)</f>
        <v>CENTRO</v>
      </c>
      <c r="E350" t="str">
        <v>Enlaces</v>
      </c>
      <c r="F350" t="str">
        <v>NO</v>
      </c>
      <c r="G350" t="str">
        <v>J103 CABECERA</v>
      </c>
      <c r="I350" t="str">
        <v>Redes y Comunicaciones -Nivel 2 - COL</v>
      </c>
      <c r="J350" t="str">
        <v>Guillermo Gutierrez</v>
      </c>
      <c r="K350" t="str">
        <v>CERRADO</v>
      </c>
      <c r="L350" t="str">
        <v>CERRADO</v>
      </c>
      <c r="M350" t="str">
        <v>MEDIA</v>
      </c>
      <c r="N350">
        <v>45755</v>
      </c>
      <c r="O350">
        <v>0.6736111111111112</v>
      </c>
      <c r="P350" t="str">
        <f>TEXT(N350,"MMMM")</f>
        <v>abril</v>
      </c>
      <c r="Q350" t="str">
        <f>TEXT(N350,"aaaa")</f>
        <v>martes</v>
      </c>
      <c r="R350">
        <v>45755</v>
      </c>
      <c r="S350">
        <v>0.6770833333333334</v>
      </c>
      <c r="T350">
        <v>0.6784722222222223</v>
      </c>
      <c r="U350">
        <f>((R350+T350) - (N350+O350))*24*60</f>
        <v>7.000000001862645</v>
      </c>
      <c r="V350" t="str">
        <f>SINGLE(IF(N350 * O350 * R350 * T350 * AO350 * AP350 = 0, "", LET(_xlpm.inicio, N350 + O350, _xlpm.fin, R350 + T350, _xlpm.dias, REDUCE(0, SEQUENCE(1 + INT(SINGLE(_xlpm.fin) - SINGLE(_xlpm.inicio)), 1, 0, 1), LAMBDA(_xlpm.acum,_xlpm.d, LET(_xlpm.dia, TRUNC(SINGLE(_xlpm.inicio)) + SINGLE(_xlpm.d), _xlpm.horaIni, IF(SINGLE(_xlpm.d) = 0, MAX(_xlpm.inicio, SINGLE(_xlpm.dia) + AO350), SINGLE(_xlpm.dia) + AO350), _xlpm.horaFin, IF(SINGLE(_xlpm.d) = INT(SINGLE(_xlpm.fin) - SINGLE(_xlpm.inicio)), MIN(_xlpm.fin, SINGLE(_xlpm.dia) + AP350), SINGLE(_xlpm.dia) + AP350), _xlpm.tiempo, MAX(0, SINGLE(_xlpm.horaFin) - SINGLE(_xlpm.horaIni)), SINGLE(_xlpm.acum) + SINGLE(_xlpm.tiempo)))), TEXT(SINGLE(_xlpm.dias), "h:mm"))))</f>
        <v>0:07</v>
      </c>
      <c r="W350" t="str">
        <f>TEXT((N350+S350) - (N350+O350), "h:mm")</f>
        <v>0:05</v>
      </c>
      <c r="X350" t="str">
        <v>CAIDA ENLACES</v>
      </c>
      <c r="Y350" t="str">
        <v>Red / Enlace / Proveedor</v>
      </c>
      <c r="Z350" t="str">
        <v xml:space="preserve">Caída enlace proveedor - Claro </v>
      </c>
      <c r="AA350" t="str">
        <v>Proveedor - Red/Infraestructura</v>
      </c>
      <c r="AB350" t="str">
        <v>NO</v>
      </c>
      <c r="AC350" t="str">
        <v>NO</v>
      </c>
      <c r="AD350" t="str">
        <v>NO</v>
      </c>
      <c r="AE350" t="str">
        <v>NO</v>
      </c>
      <c r="AF350" t="str">
        <v>N/A</v>
      </c>
      <c r="AG350" t="str">
        <v>N/A</v>
      </c>
      <c r="AH350" t="str">
        <v>Ajuste por parte del Proveedor</v>
      </c>
      <c r="AK350" t="str">
        <v>Culminado 100%</v>
      </c>
      <c r="AN350" t="str">
        <v>Se deja enlace con Proveedor Cirion dado que Claro se demoro en subir el Servicio</v>
      </c>
      <c r="AO350">
        <v>0.3333333333333333</v>
      </c>
      <c r="AP350">
        <v>0.875</v>
      </c>
    </row>
    <row r="351">
      <c r="A351">
        <v>1273177</v>
      </c>
      <c r="B351" t="str">
        <f>VLOOKUP(G351,DetalleTiendas!A$2:S$1777,3,FALSE)</f>
        <v>SUPERMERCADOS</v>
      </c>
      <c r="C351" t="str">
        <f>VLOOKUP(G351,DetalleTiendas!A$2:S$1777,4,FALSE)</f>
        <v>JUMBO</v>
      </c>
      <c r="D351" t="str">
        <f>VLOOKUP(G351,DetalleTiendas!A$2:S$1777,5,FALSE)</f>
        <v>BOGOTA</v>
      </c>
      <c r="E351" t="str">
        <v>Corte de Energia</v>
      </c>
      <c r="F351" t="str">
        <v>NO</v>
      </c>
      <c r="G351" t="str">
        <v>J019 SANTA ANA</v>
      </c>
      <c r="I351" t="str">
        <v>Soporte_Onsite_BOGOTA</v>
      </c>
      <c r="J351" t="str">
        <v>Juan Fernando Rodriguez</v>
      </c>
      <c r="K351" t="str">
        <v>CERRADO</v>
      </c>
      <c r="L351" t="str">
        <v>CERRADO</v>
      </c>
      <c r="M351" t="str">
        <v>MEDIA</v>
      </c>
      <c r="N351">
        <v>45757</v>
      </c>
      <c r="O351">
        <v>0.7916666666666666</v>
      </c>
      <c r="P351" t="str">
        <f>TEXT(N351,"MMMM")</f>
        <v>abril</v>
      </c>
      <c r="Q351" t="str">
        <f>TEXT(N351,"aaaa")</f>
        <v>jueves</v>
      </c>
      <c r="R351">
        <v>45757</v>
      </c>
      <c r="S351">
        <v>0.7916666666666666</v>
      </c>
      <c r="T351">
        <v>0.8180555555555555</v>
      </c>
      <c r="U351">
        <f>((R351+T351) - (N351+O351))*24*60</f>
        <v>38.000000008614734</v>
      </c>
      <c r="V351" t="str">
        <f>SINGLE(IF(N351 * O351 * R351 * T351 * AO351 * AP351 = 0, "", LET(_xlpm.inicio, N351 + O351, _xlpm.fin, R351 + T351, _xlpm.dias, REDUCE(0, SEQUENCE(1 + INT(SINGLE(_xlpm.fin) - SINGLE(_xlpm.inicio)), 1, 0, 1), LAMBDA(_xlpm.acum,_xlpm.d, LET(_xlpm.dia, TRUNC(SINGLE(_xlpm.inicio)) + SINGLE(_xlpm.d), _xlpm.horaIni, IF(SINGLE(_xlpm.d) = 0, MAX(_xlpm.inicio, SINGLE(_xlpm.dia) + AO351), SINGLE(_xlpm.dia) + AO351), _xlpm.horaFin, IF(SINGLE(_xlpm.d) = INT(SINGLE(_xlpm.fin) - SINGLE(_xlpm.inicio)), MIN(_xlpm.fin, SINGLE(_xlpm.dia) + AP351), SINGLE(_xlpm.dia) + AP351), _xlpm.tiempo, MAX(0, SINGLE(_xlpm.horaFin) - SINGLE(_xlpm.horaIni)), SINGLE(_xlpm.acum) + SINGLE(_xlpm.tiempo)))), TEXT(SINGLE(_xlpm.dias), "h:mm"))))</f>
        <v>0:38</v>
      </c>
      <c r="W351" t="str">
        <f>TEXT((N351+S351) - (N351+O351), "h:mm")</f>
        <v>0:00</v>
      </c>
      <c r="X351" t="str">
        <v>CORTE DE ENERGIA</v>
      </c>
      <c r="Y351" t="str">
        <v>Eléctrico / Energía</v>
      </c>
      <c r="Z351" t="str">
        <v>Corte energía falla en el sector</v>
      </c>
      <c r="AA351" t="str">
        <v>Infraestructura - Eléctrica</v>
      </c>
      <c r="AB351" t="str">
        <v>SI</v>
      </c>
      <c r="AC351" t="str">
        <v>SI</v>
      </c>
      <c r="AD351" t="str">
        <v>SI</v>
      </c>
      <c r="AE351" t="str">
        <v>SI</v>
      </c>
      <c r="AF351" t="str">
        <v>INTERNO</v>
      </c>
      <c r="AG351" t="str">
        <v>NEGOCIO</v>
      </c>
      <c r="AH351" t="str">
        <v>Restablecimiento UPS</v>
      </c>
      <c r="AK351" t="str">
        <v>Culminado 100%</v>
      </c>
      <c r="AN351" t="str">
        <v>se logra restablecer UPS; inicializando equipos afectados</v>
      </c>
      <c r="AO351">
        <v>0.3333333333333333</v>
      </c>
      <c r="AP351">
        <v>0.875</v>
      </c>
    </row>
    <row r="352">
      <c r="A352">
        <v>1275527</v>
      </c>
      <c r="B352" t="str">
        <f>VLOOKUP(G352,DetalleTiendas!A$2:S$1777,3,FALSE)</f>
        <v>SUPERMERCADOS</v>
      </c>
      <c r="C352" t="str">
        <f>VLOOKUP(G352,DetalleTiendas!A$2:S$1777,4,FALSE)</f>
        <v>SPID</v>
      </c>
      <c r="D352" t="str">
        <f>VLOOKUP(G352,DetalleTiendas!A$2:S$1777,5,FALSE)</f>
        <v>BOGOTA</v>
      </c>
      <c r="E352" t="str">
        <v>POS</v>
      </c>
      <c r="F352" t="str">
        <v>SI</v>
      </c>
      <c r="G352" t="str">
        <v>SP324 CALLE 93</v>
      </c>
      <c r="I352" t="str">
        <v>Mesas Especializadas Colombia</v>
      </c>
      <c r="J352" t="str">
        <v>Oscar Ramirez</v>
      </c>
      <c r="K352" t="str">
        <v>CERRADO</v>
      </c>
      <c r="L352" t="str">
        <v>CERRADO</v>
      </c>
      <c r="M352" t="str">
        <v>ALTA</v>
      </c>
      <c r="N352">
        <v>45759</v>
      </c>
      <c r="O352">
        <v>0.3194444444444444</v>
      </c>
      <c r="P352" t="str">
        <f>TEXT(N352,"MMMM")</f>
        <v>abril</v>
      </c>
      <c r="Q352" t="str">
        <f>TEXT(N352,"aaaa")</f>
        <v>sábado</v>
      </c>
      <c r="R352">
        <v>45759</v>
      </c>
      <c r="S352">
        <v>0.3263888888888889</v>
      </c>
      <c r="T352">
        <v>0.3597222222222222</v>
      </c>
      <c r="U352">
        <f>((R352+T352) - (N352+O352))*24*60</f>
        <v>58.00000000046566</v>
      </c>
      <c r="V352" t="str">
        <f>SINGLE(IF(N352 * O352 * R352 * T352 * AO352 * AP352 = 0, "", LET(_xlpm.inicio, N352 + O352, _xlpm.fin, R352 + T352, _xlpm.dias, REDUCE(0, SEQUENCE(1 + INT(SINGLE(_xlpm.fin) - SINGLE(_xlpm.inicio)), 1, 0, 1), LAMBDA(_xlpm.acum,_xlpm.d, LET(_xlpm.dia, TRUNC(SINGLE(_xlpm.inicio)) + SINGLE(_xlpm.d), _xlpm.horaIni, IF(SINGLE(_xlpm.d) = 0, MAX(_xlpm.inicio, SINGLE(_xlpm.dia) + AO352), SINGLE(_xlpm.dia) + AO352), _xlpm.horaFin, IF(SINGLE(_xlpm.d) = INT(SINGLE(_xlpm.fin) - SINGLE(_xlpm.inicio)), MIN(_xlpm.fin, SINGLE(_xlpm.dia) + AP352), SINGLE(_xlpm.dia) + AP352), _xlpm.tiempo, MAX(0, SINGLE(_xlpm.horaFin) - SINGLE(_xlpm.horaIni)), SINGLE(_xlpm.acum) + SINGLE(_xlpm.tiempo)))), TEXT(SINGLE(_xlpm.dias), "h:mm"))))</f>
        <v>0:38</v>
      </c>
      <c r="W352" t="str">
        <f>TEXT((N352+S352) - (N352+O352), "h:mm")</f>
        <v>0:10</v>
      </c>
      <c r="X352" t="str">
        <v>NOVEDAD EN TODO EL ECOSISTEMA ARS</v>
      </c>
      <c r="Y352" t="str">
        <v>Software / Actualización</v>
      </c>
      <c r="Z352" t="str">
        <v>servicio firewalld.service estaba activo</v>
      </c>
      <c r="AA352" t="str">
        <v>Parametrizacion en curso</v>
      </c>
      <c r="AB352" t="str">
        <v>SI</v>
      </c>
      <c r="AC352" t="str">
        <v>NO</v>
      </c>
      <c r="AD352" t="str">
        <v>NO</v>
      </c>
      <c r="AE352" t="str">
        <v>NO</v>
      </c>
      <c r="AF352" t="str">
        <v>INTERNO</v>
      </c>
      <c r="AG352" t="str">
        <v>SISTEMAS</v>
      </c>
      <c r="AH352" t="str">
        <v>Servicio deshabilitado</v>
      </c>
      <c r="AK352" t="str">
        <v>Culminado 100%</v>
      </c>
      <c r="AL352" t="str">
        <v>✅David Zambrano realizo un control del Servicio el cual valida si el servicio esta arriba y  lo baja automaticamente</v>
      </c>
      <c r="AN352" t="str">
        <v>el servicio firewalld.service estaba Arriba ; debe estar abajo ; se Bajo este Servicio y se dejo en Disable.</v>
      </c>
      <c r="AO352">
        <v>0.3333333333333333</v>
      </c>
      <c r="AP352">
        <v>0.875</v>
      </c>
    </row>
    <row r="353">
      <c r="A353">
        <v>1277637</v>
      </c>
      <c r="B353" t="str">
        <f>VLOOKUP(G353,DetalleTiendas!A$2:S$1777,3,FALSE)</f>
        <v>SUPERMERCADOS</v>
      </c>
      <c r="C353" t="str">
        <f>VLOOKUP(G353,DetalleTiendas!A$2:S$1777,4,FALSE)</f>
        <v>EDS JUMBO-ANCLA</v>
      </c>
      <c r="D353" t="str">
        <f>VLOOKUP(G353,DetalleTiendas!A$2:S$1777,5,FALSE)</f>
        <v>BOGOTA</v>
      </c>
      <c r="E353" t="str">
        <v>Corte de Energia</v>
      </c>
      <c r="F353" t="str">
        <v>NO</v>
      </c>
      <c r="G353" t="str">
        <v>Z015 HAYUELOS</v>
      </c>
      <c r="I353" t="str">
        <v>Soporte_Onsite_BOGOTA</v>
      </c>
      <c r="J353" t="str">
        <v>Juan Fernando Rodriguez</v>
      </c>
      <c r="K353" t="str">
        <v>CERRADO</v>
      </c>
      <c r="L353" t="str">
        <v>CERRADO</v>
      </c>
      <c r="M353" t="str">
        <v>ALTA</v>
      </c>
      <c r="N353">
        <v>45761</v>
      </c>
      <c r="O353">
        <v>0.4097222222222222</v>
      </c>
      <c r="P353" t="str">
        <f>TEXT(N353,"MMMM")</f>
        <v>abril</v>
      </c>
      <c r="Q353" t="str">
        <f>TEXT(N353,"aaaa")</f>
        <v>lunes</v>
      </c>
      <c r="R353">
        <v>45761</v>
      </c>
      <c r="S353">
        <v>0.41180555555555554</v>
      </c>
      <c r="T353">
        <v>0.6979166666666666</v>
      </c>
      <c r="U353">
        <f>((R353+T353) - (N353+O353))*24*60</f>
        <v>415.00000000116415</v>
      </c>
      <c r="V353" t="str">
        <f>SINGLE(IF(N353 * O353 * R353 * T353 * AO353 * AP353 = 0, "", LET(_xlpm.inicio, N353 + O353, _xlpm.fin, R353 + T353, _xlpm.dias, REDUCE(0, SEQUENCE(1 + INT(SINGLE(_xlpm.fin) - SINGLE(_xlpm.inicio)), 1, 0, 1), LAMBDA(_xlpm.acum,_xlpm.d, LET(_xlpm.dia, TRUNC(SINGLE(_xlpm.inicio)) + SINGLE(_xlpm.d), _xlpm.horaIni, IF(SINGLE(_xlpm.d) = 0, MAX(_xlpm.inicio, SINGLE(_xlpm.dia) + AO353), SINGLE(_xlpm.dia) + AO353), _xlpm.horaFin, IF(SINGLE(_xlpm.d) = INT(SINGLE(_xlpm.fin) - SINGLE(_xlpm.inicio)), MIN(_xlpm.fin, SINGLE(_xlpm.dia) + AP353), SINGLE(_xlpm.dia) + AP353), _xlpm.tiempo, MAX(0, SINGLE(_xlpm.horaFin) - SINGLE(_xlpm.horaIni)), SINGLE(_xlpm.acum) + SINGLE(_xlpm.tiempo)))), TEXT(SINGLE(_xlpm.dias), "h:mm"))))</f>
        <v>6:55</v>
      </c>
      <c r="W353" t="str">
        <f>TEXT((N353+S353) - (N353+O353), "h:mm")</f>
        <v>0:03</v>
      </c>
      <c r="X353" t="str">
        <v>CORTE DE ENERGIA</v>
      </c>
      <c r="Y353" t="str">
        <v>Eléctrico / Energía</v>
      </c>
      <c r="Z353" t="str">
        <v>Cableado no regulado dañado por corto Eléctrico</v>
      </c>
      <c r="AA353" t="str">
        <v>Infraestructura - Eléctrica</v>
      </c>
      <c r="AB353" t="str">
        <v>SI</v>
      </c>
      <c r="AC353" t="str">
        <v>NO</v>
      </c>
      <c r="AD353" t="str">
        <v>NO</v>
      </c>
      <c r="AE353" t="str">
        <v>NO</v>
      </c>
      <c r="AF353" t="str">
        <v>INTERNO</v>
      </c>
      <c r="AG353" t="str">
        <v>SISTEMAS</v>
      </c>
      <c r="AH353" t="str">
        <v>Ajuste Cableado tienda</v>
      </c>
      <c r="AK353" t="str">
        <v>Culminado 100%</v>
      </c>
      <c r="AN353" t="str">
        <v>Se realiza validaciones por parte de proveedor encontrando que solo están llegando 80 voltios en la fase activa; se recableo los dos circuitos que van hacia las Islas y después de pruebas con la tienda sube el Sistemas ARS ; EDS en linea y sin novedad</v>
      </c>
      <c r="AO353">
        <v>0.3333333333333333</v>
      </c>
      <c r="AP353">
        <v>0.875</v>
      </c>
    </row>
    <row r="354">
      <c r="A354">
        <v>1277365</v>
      </c>
      <c r="B354" t="str">
        <f>VLOOKUP(G354,DetalleTiendas!A$2:S$1777,3,FALSE)</f>
        <v>SUPERMERCADOS</v>
      </c>
      <c r="C354" t="str">
        <f>VLOOKUP(G354,DetalleTiendas!A$2:S$1777,4,FALSE)</f>
        <v>JUMBO</v>
      </c>
      <c r="D354" t="str">
        <f>VLOOKUP(G354,DetalleTiendas!A$2:S$1777,5,FALSE)</f>
        <v>BOGOTA</v>
      </c>
      <c r="E354" t="str">
        <v>POS</v>
      </c>
      <c r="F354" t="str">
        <v>SI</v>
      </c>
      <c r="G354" t="str">
        <v>J072 SANTAFE</v>
      </c>
      <c r="I354" t="str">
        <v>Aplicaciones_POS_ARS_Colombia</v>
      </c>
      <c r="J354" t="str">
        <v>Luis Alejandro Medina</v>
      </c>
      <c r="K354" t="str">
        <v>CERRADO</v>
      </c>
      <c r="L354" t="str">
        <v>CERRADO</v>
      </c>
      <c r="M354" t="str">
        <v>ALTA</v>
      </c>
      <c r="N354">
        <v>45761</v>
      </c>
      <c r="O354">
        <v>0.3368055555555556</v>
      </c>
      <c r="P354" t="str">
        <f>TEXT(N354,"MMMM")</f>
        <v>abril</v>
      </c>
      <c r="Q354" t="str">
        <f>TEXT(N354,"aaaa")</f>
        <v>lunes</v>
      </c>
      <c r="R354">
        <v>45761</v>
      </c>
      <c r="S354">
        <v>0.33819444444444446</v>
      </c>
      <c r="T354">
        <v>0.35833333333333334</v>
      </c>
      <c r="U354">
        <f>((R354+T354) - (N354+O354))*24*60</f>
        <v>30.99999999627471</v>
      </c>
      <c r="V354" t="str">
        <f>SINGLE(IF(N354 * O354 * R354 * T354 * AO354 * AP354 = 0, "", LET(_xlpm.inicio, N354 + O354, _xlpm.fin, R354 + T354, _xlpm.dias, REDUCE(0, SEQUENCE(1 + INT(SINGLE(_xlpm.fin) - SINGLE(_xlpm.inicio)), 1, 0, 1), LAMBDA(_xlpm.acum,_xlpm.d, LET(_xlpm.dia, TRUNC(SINGLE(_xlpm.inicio)) + SINGLE(_xlpm.d), _xlpm.horaIni, IF(SINGLE(_xlpm.d) = 0, MAX(_xlpm.inicio, SINGLE(_xlpm.dia) + AO354), SINGLE(_xlpm.dia) + AO354), _xlpm.horaFin, IF(SINGLE(_xlpm.d) = INT(SINGLE(_xlpm.fin) - SINGLE(_xlpm.inicio)), MIN(_xlpm.fin, SINGLE(_xlpm.dia) + AP354), SINGLE(_xlpm.dia) + AP354), _xlpm.tiempo, MAX(0, SINGLE(_xlpm.horaFin) - SINGLE(_xlpm.horaIni)), SINGLE(_xlpm.acum) + SINGLE(_xlpm.tiempo)))), TEXT(SINGLE(_xlpm.dias), "h:mm"))))</f>
        <v>0:31</v>
      </c>
      <c r="W354" t="str">
        <f>TEXT((N354+S354) - (N354+O354), "h:mm")</f>
        <v>0:02</v>
      </c>
      <c r="X354" t="str">
        <v>BLOQUEO POS</v>
      </c>
      <c r="Y354" t="str">
        <v>Software / Actualización</v>
      </c>
      <c r="Z354" t="str">
        <v>Bloqueo en el Servidor</v>
      </c>
      <c r="AA354" t="str">
        <v>Infraestructura - Eléctrica</v>
      </c>
      <c r="AB354" t="str">
        <v>SI</v>
      </c>
      <c r="AC354" t="str">
        <v>NO</v>
      </c>
      <c r="AD354" t="str">
        <v>NO</v>
      </c>
      <c r="AE354" t="str">
        <v>NO</v>
      </c>
      <c r="AF354" t="str">
        <v>INTERNO</v>
      </c>
      <c r="AG354" t="str">
        <v>SISTEMAS</v>
      </c>
      <c r="AH354" t="str">
        <v>reinicio equipos</v>
      </c>
      <c r="AK354" t="str">
        <v>Culminado 100%</v>
      </c>
      <c r="AN354" t="str">
        <v>se presento Bloqueo en el Servidor ; y no nos dejaba hacer nada. se reinicia completamente la Maquina</v>
      </c>
      <c r="AO354">
        <v>0.3333333333333333</v>
      </c>
      <c r="AP354">
        <v>0.875</v>
      </c>
    </row>
    <row r="355">
      <c r="A355">
        <v>1280243</v>
      </c>
      <c r="B355" t="str">
        <f>VLOOKUP(G355,DetalleTiendas!A$2:S$1777,3,FALSE)</f>
        <v>SUPERMERCADOS</v>
      </c>
      <c r="C355" t="str">
        <f>VLOOKUP(G355,DetalleTiendas!A$2:S$1777,4,FALSE)</f>
        <v>JUMBO</v>
      </c>
      <c r="D355" t="str">
        <f>VLOOKUP(G355,DetalleTiendas!A$2:S$1777,5,FALSE)</f>
        <v>CENTRO</v>
      </c>
      <c r="E355" t="str">
        <v>Enlaces</v>
      </c>
      <c r="F355" t="str">
        <v>NO</v>
      </c>
      <c r="G355" t="str">
        <v>J108 CAÑAVERAL</v>
      </c>
      <c r="I355" t="str">
        <v>Redes y Comunicaciones -Nivel 2 - COL</v>
      </c>
      <c r="J355" t="str">
        <v>Guillermo Gutierrez</v>
      </c>
      <c r="K355" t="str">
        <v>CERRADO</v>
      </c>
      <c r="L355" t="str">
        <v>CERRADO</v>
      </c>
      <c r="M355" t="str">
        <v>MEDIA</v>
      </c>
      <c r="N355">
        <v>45762</v>
      </c>
      <c r="O355">
        <v>0.4965277777777778</v>
      </c>
      <c r="P355" t="str">
        <f>TEXT(N355,"MMMM")</f>
        <v>abril</v>
      </c>
      <c r="Q355" t="str">
        <f>TEXT(N355,"aaaa")</f>
        <v>martes</v>
      </c>
      <c r="R355">
        <v>45762</v>
      </c>
      <c r="S355">
        <v>0.5</v>
      </c>
      <c r="T355">
        <v>0.5173611111111112</v>
      </c>
      <c r="U355">
        <f>((R355+T355) - (N355+O355))*24*60</f>
        <v>29.99999999301508</v>
      </c>
      <c r="V355" t="str">
        <f>SINGLE(IF(N355 * O355 * R355 * T355 * AO355 * AP355 = 0, "", LET(_xlpm.inicio, N355 + O355, _xlpm.fin, R355 + T355, _xlpm.dias, REDUCE(0, SEQUENCE(1 + INT(SINGLE(_xlpm.fin) - SINGLE(_xlpm.inicio)), 1, 0, 1), LAMBDA(_xlpm.acum,_xlpm.d, LET(_xlpm.dia, TRUNC(SINGLE(_xlpm.inicio)) + SINGLE(_xlpm.d), _xlpm.horaIni, IF(SINGLE(_xlpm.d) = 0, MAX(_xlpm.inicio, SINGLE(_xlpm.dia) + AO355), SINGLE(_xlpm.dia) + AO355), _xlpm.horaFin, IF(SINGLE(_xlpm.d) = INT(SINGLE(_xlpm.fin) - SINGLE(_xlpm.inicio)), MIN(_xlpm.fin, SINGLE(_xlpm.dia) + AP355), SINGLE(_xlpm.dia) + AP355), _xlpm.tiempo, MAX(0, SINGLE(_xlpm.horaFin) - SINGLE(_xlpm.horaIni)), SINGLE(_xlpm.acum) + SINGLE(_xlpm.tiempo)))), TEXT(SINGLE(_xlpm.dias), "h:mm"))))</f>
        <v>0:30</v>
      </c>
      <c r="W355" t="str">
        <f>TEXT((N355+S355) - (N355+O355), "h:mm")</f>
        <v>0:05</v>
      </c>
      <c r="X355" t="str">
        <v>CAIDA ENLACES</v>
      </c>
      <c r="Y355" t="str">
        <v>Hardware / Equipos</v>
      </c>
      <c r="Z355" t="str">
        <v>Falla Gbic- Parametrización de conexión</v>
      </c>
      <c r="AA355" t="str">
        <v>Infraestructura - Eléctrica</v>
      </c>
      <c r="AB355" t="str">
        <v>SI</v>
      </c>
      <c r="AC355" t="str">
        <v>NO</v>
      </c>
      <c r="AD355" t="str">
        <v>NO</v>
      </c>
      <c r="AE355" t="str">
        <v>NO</v>
      </c>
      <c r="AF355" t="str">
        <v>INTERNO</v>
      </c>
      <c r="AG355" t="str">
        <v>SISTEMAS</v>
      </c>
      <c r="AH355" t="str">
        <v>configuracion equipo</v>
      </c>
      <c r="AK355" t="str">
        <v>Culminado 100%</v>
      </c>
      <c r="AN355" t="str">
        <v>la novedad se presneto debido a un gbic que hace la conexion con el core principal y uno de los sw de acceso</v>
      </c>
      <c r="AO355">
        <v>0.3333333333333333</v>
      </c>
      <c r="AP355">
        <v>0.875</v>
      </c>
    </row>
    <row r="356">
      <c r="A356">
        <v>1286971</v>
      </c>
      <c r="B356" t="e">
        <f>VLOOKUP(G356,DetalleTiendas!A$2:S$1777,3,FALSE)</f>
        <v>#N/A</v>
      </c>
      <c r="C356" t="e">
        <f>VLOOKUP(G356,DetalleTiendas!A$2:S$1777,4,FALSE)</f>
        <v>#N/A</v>
      </c>
      <c r="D356" t="e">
        <f>VLOOKUP(G356,DetalleTiendas!A$2:S$1777,5,FALSE)</f>
        <v>#N/A</v>
      </c>
      <c r="E356" t="str">
        <v>Enlaces</v>
      </c>
      <c r="F356" t="str">
        <v>NO</v>
      </c>
      <c r="G356" t="str">
        <v>J014 CALLE 170;E014 CALLE 170</v>
      </c>
      <c r="I356" t="str">
        <v>Redes y Comunicaciones -Nivel 2 - COL</v>
      </c>
      <c r="J356" t="str">
        <v>Guillermo Gutierrez</v>
      </c>
      <c r="K356" t="str">
        <v>CERRADO</v>
      </c>
      <c r="L356" t="str">
        <v>CERRADO</v>
      </c>
      <c r="M356" t="str">
        <v>MEDIA</v>
      </c>
      <c r="N356">
        <v>45767</v>
      </c>
      <c r="O356">
        <v>0.65625</v>
      </c>
      <c r="P356" t="str">
        <f>TEXT(N356,"MMMM")</f>
        <v>abril</v>
      </c>
      <c r="Q356" t="str">
        <f>TEXT(N356,"aaaa")</f>
        <v>domingo</v>
      </c>
      <c r="R356">
        <v>45767</v>
      </c>
      <c r="S356">
        <v>0.6590277777777778</v>
      </c>
      <c r="T356">
        <v>0.6708333333333333</v>
      </c>
      <c r="U356">
        <f>((R356+T356) - (N356+O356))*24*60</f>
        <v>20.999999995110556</v>
      </c>
      <c r="V356" t="str">
        <f>SINGLE(IF(N356 * O356 * R356 * T356 * AO356 * AP356 = 0, "", LET(_xlpm.inicio, N356 + O356, _xlpm.fin, R356 + T356, _xlpm.dias, REDUCE(0, SEQUENCE(1 + INT(SINGLE(_xlpm.fin) - SINGLE(_xlpm.inicio)), 1, 0, 1), LAMBDA(_xlpm.acum,_xlpm.d, LET(_xlpm.dia, TRUNC(SINGLE(_xlpm.inicio)) + SINGLE(_xlpm.d), _xlpm.horaIni, IF(SINGLE(_xlpm.d) = 0, MAX(_xlpm.inicio, SINGLE(_xlpm.dia) + AO356), SINGLE(_xlpm.dia) + AO356), _xlpm.horaFin, IF(SINGLE(_xlpm.d) = INT(SINGLE(_xlpm.fin) - SINGLE(_xlpm.inicio)), MIN(_xlpm.fin, SINGLE(_xlpm.dia) + AP356), SINGLE(_xlpm.dia) + AP356), _xlpm.tiempo, MAX(0, SINGLE(_xlpm.horaFin) - SINGLE(_xlpm.horaIni)), SINGLE(_xlpm.acum) + SINGLE(_xlpm.tiempo)))), TEXT(SINGLE(_xlpm.dias), "h:mm"))))</f>
        <v>0:21</v>
      </c>
      <c r="W356" t="str">
        <f>TEXT((N356+S356) - (N356+O356), "h:mm")</f>
        <v>0:04</v>
      </c>
      <c r="X356" t="str">
        <v>CAIDA ENLACES</v>
      </c>
      <c r="Y356" t="str">
        <v>Red / Enlace / Proveedor</v>
      </c>
      <c r="Z356" t="str">
        <v xml:space="preserve">Caída enlace proveedor - Claro </v>
      </c>
      <c r="AA356" t="str">
        <v>Proveedor - Red/Infraestructura</v>
      </c>
      <c r="AB356" t="str">
        <v>SI</v>
      </c>
      <c r="AC356" t="str">
        <v>SI</v>
      </c>
      <c r="AD356" t="str">
        <v>SI</v>
      </c>
      <c r="AE356" t="str">
        <v>SI</v>
      </c>
      <c r="AF356" t="str">
        <v>EXTERNO</v>
      </c>
      <c r="AG356" t="str">
        <v>SISTEMAS</v>
      </c>
      <c r="AH356" t="str">
        <v>Ajuste por parte del Proveedor</v>
      </c>
      <c r="AK356" t="str">
        <v>Culminado 100%</v>
      </c>
      <c r="AN356" t="str">
        <v>se restablece enlaces por parte del Proveedor</v>
      </c>
      <c r="AO356">
        <v>0.3333333333333333</v>
      </c>
      <c r="AP356">
        <v>0.875</v>
      </c>
    </row>
    <row r="357">
      <c r="A357">
        <v>1293043</v>
      </c>
      <c r="B357" t="str">
        <f>VLOOKUP(G357,DetalleTiendas!A$2:S$1777,3,FALSE)</f>
        <v>SUPERMERCADOS</v>
      </c>
      <c r="C357" t="str">
        <f>VLOOKUP(G357,DetalleTiendas!A$2:S$1777,4,FALSE)</f>
        <v>SUPERMERCADOS</v>
      </c>
      <c r="D357" t="str">
        <f>VLOOKUP(G357,DetalleTiendas!A$2:S$1777,5,FALSE)</f>
        <v>SUPERMERCADOS</v>
      </c>
      <c r="E357" t="str">
        <v>Genesix</v>
      </c>
      <c r="F357" t="str">
        <v>SI</v>
      </c>
      <c r="G357" t="str">
        <v>SUPERMERCADOS</v>
      </c>
      <c r="I357" t="str">
        <v>SC_Comercial_Genesix</v>
      </c>
      <c r="J357" t="str">
        <v>Jairo Ernesto Roa</v>
      </c>
      <c r="K357" t="str">
        <v>CERRADO</v>
      </c>
      <c r="L357" t="str">
        <v>CERRADO</v>
      </c>
      <c r="M357" t="str">
        <v>ALTA</v>
      </c>
      <c r="N357">
        <v>45771</v>
      </c>
      <c r="O357">
        <v>0.4388888888888889</v>
      </c>
      <c r="P357" t="str">
        <f>TEXT(N357,"MMMM")</f>
        <v>abril</v>
      </c>
      <c r="Q357" t="str">
        <f>TEXT(N357,"aaaa")</f>
        <v>jueves</v>
      </c>
      <c r="R357">
        <v>45771</v>
      </c>
      <c r="S357">
        <v>0.4388888888888889</v>
      </c>
      <c r="T357">
        <v>0.4534722222222222</v>
      </c>
      <c r="U357">
        <f>((R357+T357) - (N357+O357))*24*60</f>
        <v>21.000000005587935</v>
      </c>
      <c r="V357" t="str">
        <f>SINGLE(IF(N357 * O357 * R357 * T357 * AO357 * AP357 = 0, "", LET(_xlpm.inicio, N357 + O357, _xlpm.fin, R357 + T357, _xlpm.dias, REDUCE(0, SEQUENCE(1 + INT(SINGLE(_xlpm.fin) - SINGLE(_xlpm.inicio)), 1, 0, 1), LAMBDA(_xlpm.acum,_xlpm.d, LET(_xlpm.dia, TRUNC(SINGLE(_xlpm.inicio)) + SINGLE(_xlpm.d), _xlpm.horaIni, IF(SINGLE(_xlpm.d) = 0, MAX(_xlpm.inicio, SINGLE(_xlpm.dia) + AO357), SINGLE(_xlpm.dia) + AO357), _xlpm.horaFin, IF(SINGLE(_xlpm.d) = INT(SINGLE(_xlpm.fin) - SINGLE(_xlpm.inicio)), MIN(_xlpm.fin, SINGLE(_xlpm.dia) + AP357), SINGLE(_xlpm.dia) + AP357), _xlpm.tiempo, MAX(0, SINGLE(_xlpm.horaFin) - SINGLE(_xlpm.horaIni)), SINGLE(_xlpm.acum) + SINGLE(_xlpm.tiempo)))), TEXT(SINGLE(_xlpm.dias), "h:mm"))))</f>
        <v>0:21</v>
      </c>
      <c r="W357" t="str">
        <f>TEXT((N357+S357) - (N357+O357), "h:mm")</f>
        <v>0:00</v>
      </c>
      <c r="X357" t="str">
        <v>FALLA CON LA APLICACIÓN GENESIX</v>
      </c>
      <c r="Y357" t="str">
        <v>Software / Actualización</v>
      </c>
      <c r="Z357" t="str">
        <v>Bloqueo de la tabla alma</v>
      </c>
      <c r="AA357" t="str">
        <v>Software / Actualización</v>
      </c>
      <c r="AB357" t="str">
        <v>NO</v>
      </c>
      <c r="AC357" t="str">
        <v>NO</v>
      </c>
      <c r="AD357" t="str">
        <v>SI</v>
      </c>
      <c r="AE357" t="str">
        <v>NO</v>
      </c>
      <c r="AF357" t="str">
        <v>INTERNO</v>
      </c>
      <c r="AG357" t="str">
        <v>SISTEMAS</v>
      </c>
      <c r="AH357" t="str">
        <v>Se desbloquea base de datos</v>
      </c>
      <c r="AK357" t="str">
        <v>Culminado 100%</v>
      </c>
      <c r="AN357" t="str">
        <v>En revisión junto con el equipo de base de datos se encuentra un bloqueo de la tabla alma ; se realizo el desbloqueo.</v>
      </c>
      <c r="AO357">
        <v>0.3333333333333333</v>
      </c>
      <c r="AP357">
        <v>0.875</v>
      </c>
    </row>
    <row r="358" xml:space="preserve">
      <c r="A358">
        <v>1293027</v>
      </c>
      <c r="B358" t="str">
        <f>VLOOKUP(G358,DetalleTiendas!A$2:S$1777,3,FALSE)</f>
        <v>SUPERMERCADOS</v>
      </c>
      <c r="C358" t="str">
        <f>VLOOKUP(G358,DetalleTiendas!A$2:S$1777,4,FALSE)</f>
        <v>METRO</v>
      </c>
      <c r="D358" t="str">
        <f>VLOOKUP(G358,DetalleTiendas!A$2:S$1777,5,FALSE)</f>
        <v>COSTA</v>
      </c>
      <c r="E358" t="str">
        <v>Enlaces</v>
      </c>
      <c r="F358" t="str">
        <v>NO</v>
      </c>
      <c r="G358" t="str">
        <v>M179 PITALITO</v>
      </c>
      <c r="I358" t="str">
        <v>Redes y Comunicaciones -Nivel 2 - COL</v>
      </c>
      <c r="J358" t="str">
        <v>Guillermo Gutierrez</v>
      </c>
      <c r="K358" t="str">
        <v>CERRADO</v>
      </c>
      <c r="L358" t="str">
        <v>CERRADO</v>
      </c>
      <c r="M358" t="str">
        <v>MEDIA</v>
      </c>
      <c r="N358">
        <v>45771</v>
      </c>
      <c r="O358">
        <v>0.4270833333333333</v>
      </c>
      <c r="P358" t="str">
        <f>TEXT(N358,"MMMM")</f>
        <v>abril</v>
      </c>
      <c r="Q358" t="str">
        <f>TEXT(N358,"aaaa")</f>
        <v>jueves</v>
      </c>
      <c r="R358">
        <v>45771</v>
      </c>
      <c r="S358">
        <v>0.4270833333333333</v>
      </c>
      <c r="T358">
        <v>0.4375</v>
      </c>
      <c r="U358">
        <f>((R358+T358) - (N358+O358))*24*60</f>
        <v>14.99999999650754</v>
      </c>
      <c r="V358" t="str">
        <f>SINGLE(IF(N358 * O358 * R358 * T358 * AO358 * AP358 = 0, "", LET(_xlpm.inicio, N358 + O358, _xlpm.fin, R358 + T358, _xlpm.dias, REDUCE(0, SEQUENCE(1 + INT(SINGLE(_xlpm.fin) - SINGLE(_xlpm.inicio)), 1, 0, 1), LAMBDA(_xlpm.acum,_xlpm.d, LET(_xlpm.dia, TRUNC(SINGLE(_xlpm.inicio)) + SINGLE(_xlpm.d), _xlpm.horaIni, IF(SINGLE(_xlpm.d) = 0, MAX(_xlpm.inicio, SINGLE(_xlpm.dia) + AO358), SINGLE(_xlpm.dia) + AO358), _xlpm.horaFin, IF(SINGLE(_xlpm.d) = INT(SINGLE(_xlpm.fin) - SINGLE(_xlpm.inicio)), MIN(_xlpm.fin, SINGLE(_xlpm.dia) + AP358), SINGLE(_xlpm.dia) + AP358), _xlpm.tiempo, MAX(0, SINGLE(_xlpm.horaFin) - SINGLE(_xlpm.horaIni)), SINGLE(_xlpm.acum) + SINGLE(_xlpm.tiempo)))), TEXT(SINGLE(_xlpm.dias), "h:mm"))))</f>
        <v>0:15</v>
      </c>
      <c r="W358" t="str">
        <f>TEXT((N358+S358) - (N358+O358), "h:mm")</f>
        <v>0:00</v>
      </c>
      <c r="X358" t="str">
        <v>CAIDA ENLACES</v>
      </c>
      <c r="Y358" t="str">
        <v>Red / Enlace / Proveedor</v>
      </c>
      <c r="Z358" t="str">
        <v xml:space="preserve">Caída enlace proveedor - Claro </v>
      </c>
      <c r="AA358" t="str">
        <v>Proveedor - Red/Infraestructura</v>
      </c>
      <c r="AB358" t="str">
        <v>SI</v>
      </c>
      <c r="AC358" t="str">
        <v>NO</v>
      </c>
      <c r="AD358" t="str">
        <v>NO</v>
      </c>
      <c r="AE358" t="str">
        <v>NO</v>
      </c>
      <c r="AF358" t="str">
        <v>INTERNO</v>
      </c>
      <c r="AG358" t="str">
        <v>SISTEMAS</v>
      </c>
      <c r="AH358" t="str">
        <v>Ajuste por parte del Proveedor</v>
      </c>
      <c r="AK358" t="str">
        <v>Culminado 100%</v>
      </c>
      <c r="AN358" t="str" xml:space="preserve">
        <v xml:space="preserve">Se evidencia enlace de Claro operativo y suben los equipos_x000d_
 </v>
      </c>
      <c r="AO358">
        <v>0.3333333333333333</v>
      </c>
      <c r="AP358">
        <v>0.875</v>
      </c>
    </row>
    <row r="359">
      <c r="A359">
        <v>1297162</v>
      </c>
      <c r="B359" t="str">
        <f>VLOOKUP(G359,DetalleTiendas!A$2:S$1777,3,FALSE)</f>
        <v>SUPERMERCADOS</v>
      </c>
      <c r="C359" t="str">
        <f>VLOOKUP(G359,DetalleTiendas!A$2:S$1777,4,FALSE)</f>
        <v>METRO</v>
      </c>
      <c r="D359" t="str">
        <f>VLOOKUP(G359,DetalleTiendas!A$2:S$1777,5,FALSE)</f>
        <v>BOGOTA</v>
      </c>
      <c r="E359" t="str">
        <v>Enlaces</v>
      </c>
      <c r="F359" t="str">
        <v>NO</v>
      </c>
      <c r="G359" t="str">
        <v>M074 FACATATIVA</v>
      </c>
      <c r="I359" t="str">
        <v>Redes y Comunicaciones -Nivel 2 - COL</v>
      </c>
      <c r="J359" t="str">
        <v>Guillermo Gutierrez</v>
      </c>
      <c r="K359" t="str">
        <v>CERRADO</v>
      </c>
      <c r="L359" t="str">
        <v>CERRADO</v>
      </c>
      <c r="M359" t="str">
        <v>MEDIA</v>
      </c>
      <c r="N359">
        <v>45774</v>
      </c>
      <c r="O359">
        <v>0.49583333333333335</v>
      </c>
      <c r="P359" t="str">
        <f>TEXT(N359,"MMMM")</f>
        <v>abril</v>
      </c>
      <c r="Q359" t="str">
        <f>TEXT(N359,"aaaa")</f>
        <v>domingo</v>
      </c>
      <c r="R359">
        <v>45774</v>
      </c>
      <c r="S359">
        <v>0.5041666666666667</v>
      </c>
      <c r="T359">
        <v>0.7055555555555556</v>
      </c>
      <c r="U359">
        <f>((R359+T359) - (N359+O359))*24*60</f>
        <v>301.99999999953434</v>
      </c>
      <c r="V359" t="str">
        <f>SINGLE(IF(N359 * O359 * R359 * T359 * AO359 * AP359 = 0, "", LET(_xlpm.inicio, N359 + O359, _xlpm.fin, R359 + T359, _xlpm.dias, REDUCE(0, SEQUENCE(1 + INT(SINGLE(_xlpm.fin) - SINGLE(_xlpm.inicio)), 1, 0, 1), LAMBDA(_xlpm.acum,_xlpm.d, LET(_xlpm.dia, TRUNC(SINGLE(_xlpm.inicio)) + SINGLE(_xlpm.d), _xlpm.horaIni, IF(SINGLE(_xlpm.d) = 0, MAX(_xlpm.inicio, SINGLE(_xlpm.dia) + AO359), SINGLE(_xlpm.dia) + AO359), _xlpm.horaFin, IF(SINGLE(_xlpm.d) = INT(SINGLE(_xlpm.fin) - SINGLE(_xlpm.inicio)), MIN(_xlpm.fin, SINGLE(_xlpm.dia) + AP359), SINGLE(_xlpm.dia) + AP359), _xlpm.tiempo, MAX(0, SINGLE(_xlpm.horaFin) - SINGLE(_xlpm.horaIni)), SINGLE(_xlpm.acum) + SINGLE(_xlpm.tiempo)))), TEXT(SINGLE(_xlpm.dias), "h:mm"))))</f>
        <v>5:02</v>
      </c>
      <c r="W359" t="str">
        <f>TEXT((N359+S359) - (N359+O359), "h:mm")</f>
        <v>0:12</v>
      </c>
      <c r="X359" t="str">
        <v>CAIDA ENLACES</v>
      </c>
      <c r="Y359" t="str">
        <v>Red / Enlace / Proveedor</v>
      </c>
      <c r="Z359" t="str">
        <v xml:space="preserve">Caída enlace proveedor - Claro </v>
      </c>
      <c r="AA359" t="str">
        <v>Proveedor - Red/Infraestructura</v>
      </c>
      <c r="AB359" t="str">
        <v>SI</v>
      </c>
      <c r="AC359" t="str">
        <v>NO</v>
      </c>
      <c r="AD359" t="str">
        <v>NO</v>
      </c>
      <c r="AE359" t="str">
        <v>NO</v>
      </c>
      <c r="AF359" t="str">
        <v>INTERNO</v>
      </c>
      <c r="AG359" t="str">
        <v>SISTEMAS</v>
      </c>
      <c r="AH359" t="str">
        <v>Ajuste por parte del Proveedor</v>
      </c>
      <c r="AK359" t="str">
        <v>Culminado 100%</v>
      </c>
      <c r="AN359" t="str">
        <v>Se presenta masiva de Claro la cual afecta la tienda con intermitencias del enlace</v>
      </c>
      <c r="AO359">
        <v>0.3333333333333333</v>
      </c>
      <c r="AP359">
        <v>0.875</v>
      </c>
    </row>
    <row r="360">
      <c r="A360">
        <v>1297179</v>
      </c>
      <c r="B360" t="e">
        <f>VLOOKUP(G360,DetalleTiendas!A$2:S$1777,3,FALSE)</f>
        <v>#N/A</v>
      </c>
      <c r="C360" t="e">
        <f>VLOOKUP(G360,DetalleTiendas!A$2:S$1777,4,FALSE)</f>
        <v>#N/A</v>
      </c>
      <c r="D360" t="e">
        <f>VLOOKUP(G360,DetalleTiendas!A$2:S$1777,5,FALSE)</f>
        <v>#N/A</v>
      </c>
      <c r="E360" t="str">
        <v>Enlaces</v>
      </c>
      <c r="F360" t="str">
        <v>NO</v>
      </c>
      <c r="G360" t="str">
        <v>J015 HAYUELOS ; E015 HAYUELOS;E015 HAYUELOS</v>
      </c>
      <c r="I360" t="str">
        <v>Redes y Comunicaciones -Nivel 2 - COL</v>
      </c>
      <c r="J360" t="str">
        <v>Guillermo Gutierrez</v>
      </c>
      <c r="K360" t="str">
        <v>CERRADO</v>
      </c>
      <c r="L360" t="str">
        <v>CERRADO</v>
      </c>
      <c r="M360" t="str">
        <v>MEDIA</v>
      </c>
      <c r="N360">
        <v>45774</v>
      </c>
      <c r="O360">
        <v>0.49583333333333335</v>
      </c>
      <c r="P360" t="str">
        <f>TEXT(N360,"MMMM")</f>
        <v>abril</v>
      </c>
      <c r="Q360" t="str">
        <f>TEXT(N360,"aaaa")</f>
        <v>domingo</v>
      </c>
      <c r="R360">
        <v>45774</v>
      </c>
      <c r="S360">
        <v>0.5041666666666667</v>
      </c>
      <c r="T360">
        <v>0.7055555555555556</v>
      </c>
      <c r="U360">
        <f>((R360+T360) - (N360+O360))*24*60</f>
        <v>301.99999999953434</v>
      </c>
      <c r="V360" t="str">
        <f>SINGLE(IF(N360 * O360 * R360 * T360 * AO360 * AP360 = 0, "", LET(_xlpm.inicio, N360 + O360, _xlpm.fin, R360 + T360, _xlpm.dias, REDUCE(0, SEQUENCE(1 + INT(SINGLE(_xlpm.fin) - SINGLE(_xlpm.inicio)), 1, 0, 1), LAMBDA(_xlpm.acum,_xlpm.d, LET(_xlpm.dia, TRUNC(SINGLE(_xlpm.inicio)) + SINGLE(_xlpm.d), _xlpm.horaIni, IF(SINGLE(_xlpm.d) = 0, MAX(_xlpm.inicio, SINGLE(_xlpm.dia) + AO360), SINGLE(_xlpm.dia) + AO360), _xlpm.horaFin, IF(SINGLE(_xlpm.d) = INT(SINGLE(_xlpm.fin) - SINGLE(_xlpm.inicio)), MIN(_xlpm.fin, SINGLE(_xlpm.dia) + AP360), SINGLE(_xlpm.dia) + AP360), _xlpm.tiempo, MAX(0, SINGLE(_xlpm.horaFin) - SINGLE(_xlpm.horaIni)), SINGLE(_xlpm.acum) + SINGLE(_xlpm.tiempo)))), TEXT(SINGLE(_xlpm.dias), "h:mm"))))</f>
        <v>5:02</v>
      </c>
      <c r="W360" t="str">
        <f>TEXT((N360+S360) - (N360+O360), "h:mm")</f>
        <v>0:12</v>
      </c>
      <c r="X360" t="str">
        <v>CAIDA ENLACES</v>
      </c>
      <c r="Y360" t="str">
        <v>Red / Enlace / Proveedor</v>
      </c>
      <c r="Z360" t="str">
        <v xml:space="preserve">Caída enlace proveedor - Claro </v>
      </c>
      <c r="AA360" t="str">
        <v>Proveedor - Red/Infraestructura</v>
      </c>
      <c r="AB360" t="str">
        <v>SI</v>
      </c>
      <c r="AC360" t="str">
        <v>NO</v>
      </c>
      <c r="AD360" t="str">
        <v>NO</v>
      </c>
      <c r="AE360" t="str">
        <v>NO</v>
      </c>
      <c r="AF360" t="str">
        <v>INTERNO</v>
      </c>
      <c r="AG360" t="str">
        <v>SISTEMAS</v>
      </c>
      <c r="AH360" t="str">
        <v>Ajuste por parte del Proveedor</v>
      </c>
      <c r="AK360" t="str">
        <v>Culminado 100%</v>
      </c>
      <c r="AN360" t="str">
        <v>Se presenta masiva de Claro la cual afecta la tienda con intermitencias del enlace</v>
      </c>
      <c r="AO360">
        <v>0.3333333333333333</v>
      </c>
      <c r="AP360">
        <v>0.875</v>
      </c>
    </row>
    <row r="361">
      <c r="A361">
        <v>1298413</v>
      </c>
      <c r="B361" t="str">
        <f>VLOOKUP(G361,DetalleTiendas!A$2:S$1777,3,FALSE)</f>
        <v>SEDE ADMINISTRATIVA</v>
      </c>
      <c r="C361" t="str">
        <f>VLOOKUP(G361,DetalleTiendas!A$2:S$1777,4,FALSE)</f>
        <v>SEDE ADMINISTRATIVA</v>
      </c>
      <c r="D361" t="str">
        <f>VLOOKUP(G361,DetalleTiendas!A$2:S$1777,5,FALSE)</f>
        <v>SEDE ADMINISTRATIVA</v>
      </c>
      <c r="E361" t="str">
        <v>WiFi</v>
      </c>
      <c r="F361" t="str">
        <v>NO</v>
      </c>
      <c r="G361" t="str">
        <v>SEDE ADMINISTRATIVA</v>
      </c>
      <c r="I361" t="str">
        <v>Redes y Comunicaciones -Nivel 2 - COL</v>
      </c>
      <c r="J361" t="str">
        <v>Guillermo Gutierrez</v>
      </c>
      <c r="K361" t="str">
        <v>CERRADO</v>
      </c>
      <c r="L361" t="str">
        <v>CERRADO</v>
      </c>
      <c r="M361" t="str">
        <v>MEDIA</v>
      </c>
      <c r="N361">
        <v>45775</v>
      </c>
      <c r="O361">
        <v>0.375</v>
      </c>
      <c r="P361" t="str">
        <f>TEXT(N361,"MMMM")</f>
        <v>abril</v>
      </c>
      <c r="Q361" t="str">
        <f>TEXT(N361,"aaaa")</f>
        <v>lunes</v>
      </c>
      <c r="R361">
        <v>45775</v>
      </c>
      <c r="S361">
        <v>0.50625</v>
      </c>
      <c r="T361">
        <v>0.5131944444444444</v>
      </c>
      <c r="U361">
        <f>((R361+T361) - (N361+O361))*24*60</f>
        <v>198.99999999906868</v>
      </c>
      <c r="V361" t="str">
        <f>SINGLE(IF(N361 * O361 * R361 * T361 * AO361 * AP361 = 0, "", LET(_xlpm.inicio, N361 + O361, _xlpm.fin, R361 + T361, _xlpm.dias, REDUCE(0, SEQUENCE(1 + INT(SINGLE(_xlpm.fin) - SINGLE(_xlpm.inicio)), 1, 0, 1), LAMBDA(_xlpm.acum,_xlpm.d, LET(_xlpm.dia, TRUNC(SINGLE(_xlpm.inicio)) + SINGLE(_xlpm.d), _xlpm.horaIni, IF(SINGLE(_xlpm.d) = 0, MAX(_xlpm.inicio, SINGLE(_xlpm.dia) + AO361), SINGLE(_xlpm.dia) + AO361), _xlpm.horaFin, IF(SINGLE(_xlpm.d) = INT(SINGLE(_xlpm.fin) - SINGLE(_xlpm.inicio)), MIN(_xlpm.fin, SINGLE(_xlpm.dia) + AP361), SINGLE(_xlpm.dia) + AP361), _xlpm.tiempo, MAX(0, SINGLE(_xlpm.horaFin) - SINGLE(_xlpm.horaIni)), SINGLE(_xlpm.acum) + SINGLE(_xlpm.tiempo)))), TEXT(SINGLE(_xlpm.dias), "h:mm"))))</f>
        <v>3:19</v>
      </c>
      <c r="W361" t="str">
        <f>TEXT((N361+S361) - (N361+O361), "h:mm")</f>
        <v>3:09</v>
      </c>
      <c r="X361" t="str">
        <v>FALLA WIFI</v>
      </c>
      <c r="Y361" t="str">
        <v>Red / Enlace / Proveedor</v>
      </c>
      <c r="Z361" t="str">
        <v>Red cswlan11 la cual se lleno el scope de dhcp</v>
      </c>
      <c r="AA361" t="str">
        <v>Proveedor - Red/Infraestructura</v>
      </c>
      <c r="AB361" t="str">
        <v>NO</v>
      </c>
      <c r="AC361" t="str">
        <v>NO</v>
      </c>
      <c r="AD361" t="str">
        <v>NO</v>
      </c>
      <c r="AE361" t="str">
        <v>NO</v>
      </c>
      <c r="AF361" t="str">
        <v>N/A</v>
      </c>
      <c r="AG361" t="str">
        <v>SISTEMAS</v>
      </c>
      <c r="AH361" t="str">
        <v>Se liberan IPs en la red</v>
      </c>
      <c r="AK361" t="str">
        <v>Culminado 100%</v>
      </c>
      <c r="AN361" t="str">
        <v>Falla en cswlan11 la cual se lleno el scope de dhcp ; se liberan 80 IPs</v>
      </c>
      <c r="AO361">
        <v>0.3333333333333333</v>
      </c>
      <c r="AP361">
        <v>0.875</v>
      </c>
    </row>
    <row r="362">
      <c r="A362">
        <v>1302476</v>
      </c>
      <c r="B362" t="e">
        <f>VLOOKUP(G362,DetalleTiendas!A$2:S$1777,3,FALSE)</f>
        <v>#N/A</v>
      </c>
      <c r="C362" t="e">
        <f>VLOOKUP(G362,DetalleTiendas!A$2:S$1777,4,FALSE)</f>
        <v>#N/A</v>
      </c>
      <c r="D362" t="e">
        <f>VLOOKUP(G362,DetalleTiendas!A$2:S$1777,5,FALSE)</f>
        <v>#N/A</v>
      </c>
      <c r="E362" t="str">
        <v>Fidelidad</v>
      </c>
      <c r="F362" t="str">
        <v>NO</v>
      </c>
      <c r="G362" t="str">
        <v>JUMBO;METRO;EASY</v>
      </c>
      <c r="I362" t="str">
        <v>Aplicaciones_POS_ARS_Colombia</v>
      </c>
      <c r="J362" t="str">
        <v>Luis Alejandro Medina</v>
      </c>
      <c r="K362" t="str">
        <v>CERRADO</v>
      </c>
      <c r="L362" t="str">
        <v>CERRADO</v>
      </c>
      <c r="M362" t="str">
        <v>ALTA</v>
      </c>
      <c r="N362">
        <v>45777</v>
      </c>
      <c r="O362">
        <v>0.5833333333333334</v>
      </c>
      <c r="P362" t="str">
        <f>TEXT(N362,"MMMM")</f>
        <v>abril</v>
      </c>
      <c r="Q362" t="str">
        <f>TEXT(N362,"aaaa")</f>
        <v>miércoles</v>
      </c>
      <c r="R362">
        <v>45777</v>
      </c>
      <c r="S362">
        <v>0.5909722222222222</v>
      </c>
      <c r="T362">
        <v>0.75</v>
      </c>
      <c r="U362">
        <f>((R362+T362) - (N362+O362))*24*60</f>
        <v>239.99999999650754</v>
      </c>
      <c r="V362" t="str">
        <f>SINGLE(IF(N362 * O362 * R362 * T362 * AO362 * AP362 = 0, "", LET(_xlpm.inicio, N362 + O362, _xlpm.fin, R362 + T362, _xlpm.dias, REDUCE(0, SEQUENCE(1 + INT(SINGLE(_xlpm.fin) - SINGLE(_xlpm.inicio)), 1, 0, 1), LAMBDA(_xlpm.acum,_xlpm.d, LET(_xlpm.dia, TRUNC(SINGLE(_xlpm.inicio)) + SINGLE(_xlpm.d), _xlpm.horaIni, IF(SINGLE(_xlpm.d) = 0, MAX(_xlpm.inicio, SINGLE(_xlpm.dia) + AO362), SINGLE(_xlpm.dia) + AO362), _xlpm.horaFin, IF(SINGLE(_xlpm.d) = INT(SINGLE(_xlpm.fin) - SINGLE(_xlpm.inicio)), MIN(_xlpm.fin, SINGLE(_xlpm.dia) + AP362), SINGLE(_xlpm.dia) + AP362), _xlpm.tiempo, MAX(0, SINGLE(_xlpm.horaFin) - SINGLE(_xlpm.horaIni)), SINGLE(_xlpm.acum) + SINGLE(_xlpm.tiempo)))), TEXT(SINGLE(_xlpm.dias), "h:mm"))))</f>
        <v>4:00</v>
      </c>
      <c r="W362" t="str">
        <f>TEXT((N362+S362) - (N362+O362), "h:mm")</f>
        <v>0:11</v>
      </c>
      <c r="X362" t="str">
        <v>FALLA DPC POR LENTITUD DENTRO DE LA APLICACIÓN</v>
      </c>
      <c r="Y362" t="str">
        <v>Software / Actualización</v>
      </c>
      <c r="Z362" t="str">
        <v>Errores en Modelo de DPC</v>
      </c>
      <c r="AA362" t="str">
        <v>Software / Actualización</v>
      </c>
      <c r="AB362" t="str">
        <v>SI</v>
      </c>
      <c r="AC362" t="str">
        <v>NO</v>
      </c>
      <c r="AD362" t="str">
        <v>NO</v>
      </c>
      <c r="AE362" t="str">
        <v>NO</v>
      </c>
      <c r="AF362" t="str">
        <v>INTERNO</v>
      </c>
      <c r="AG362" t="str">
        <v>SISTEMAS</v>
      </c>
      <c r="AH362" t="str">
        <v>Ajuste por parte del Proveedor</v>
      </c>
      <c r="AK362" t="str">
        <v>Culminado 100%</v>
      </c>
      <c r="AN362" t="str">
        <v>Se reverso al modelo anterior de DPC al cambio del Lunes</v>
      </c>
      <c r="AO362">
        <v>0.3333333333333333</v>
      </c>
      <c r="AP362">
        <v>0.875</v>
      </c>
    </row>
    <row r="363">
      <c r="A363">
        <v>1302153</v>
      </c>
      <c r="B363" t="str">
        <f>VLOOKUP(G363,DetalleTiendas!A$2:S$1777,3,FALSE)</f>
        <v>PAIS</v>
      </c>
      <c r="C363" t="str">
        <f>VLOOKUP(G363,DetalleTiendas!A$2:S$1777,4,FALSE)</f>
        <v>PAIS</v>
      </c>
      <c r="D363" t="str">
        <f>VLOOKUP(G363,DetalleTiendas!A$2:S$1777,5,FALSE)</f>
        <v>PAIS</v>
      </c>
      <c r="E363" t="str">
        <v>Tributarios</v>
      </c>
      <c r="F363" t="str">
        <v>NO</v>
      </c>
      <c r="G363" t="str">
        <v>PAIS</v>
      </c>
      <c r="I363" t="str">
        <v>SC_Financiero_Jano_SCV_Proyectos</v>
      </c>
      <c r="J363" t="str">
        <v>Henry Puentes</v>
      </c>
      <c r="K363" t="str">
        <v>CERRADO</v>
      </c>
      <c r="L363" t="str">
        <v>CERRADO</v>
      </c>
      <c r="M363" t="str">
        <v>MEDIA</v>
      </c>
      <c r="N363">
        <v>45777</v>
      </c>
      <c r="O363">
        <v>0.4305555555555556</v>
      </c>
      <c r="P363" t="str">
        <f>TEXT(N363,"MMMM")</f>
        <v>abril</v>
      </c>
      <c r="Q363" t="str">
        <f>TEXT(N363,"aaaa")</f>
        <v>miércoles</v>
      </c>
      <c r="R363">
        <v>45777</v>
      </c>
      <c r="S363">
        <v>0.48541666666666666</v>
      </c>
      <c r="T363">
        <v>0.5027777777777778</v>
      </c>
      <c r="U363">
        <f>((R363+T363) - (N363+O363))*24*60</f>
        <v>104.00000000372529</v>
      </c>
      <c r="V363" t="str">
        <f>SINGLE(IF(N363 * O363 * R363 * T363 * AO363 * AP363 = 0, "", LET(_xlpm.inicio, N363 + O363, _xlpm.fin, R363 + T363, _xlpm.dias, REDUCE(0, SEQUENCE(1 + INT(SINGLE(_xlpm.fin) - SINGLE(_xlpm.inicio)), 1, 0, 1), LAMBDA(_xlpm.acum,_xlpm.d, LET(_xlpm.dia, TRUNC(SINGLE(_xlpm.inicio)) + SINGLE(_xlpm.d), _xlpm.horaIni, IF(SINGLE(_xlpm.d) = 0, MAX(_xlpm.inicio, SINGLE(_xlpm.dia) + AO363), SINGLE(_xlpm.dia) + AO363), _xlpm.horaFin, IF(SINGLE(_xlpm.d) = INT(SINGLE(_xlpm.fin) - SINGLE(_xlpm.inicio)), MIN(_xlpm.fin, SINGLE(_xlpm.dia) + AP363), SINGLE(_xlpm.dia) + AP363), _xlpm.tiempo, MAX(0, SINGLE(_xlpm.horaFin) - SINGLE(_xlpm.horaIni)), SINGLE(_xlpm.acum) + SINGLE(_xlpm.tiempo)))), TEXT(SINGLE(_xlpm.dias), "h:mm"))))</f>
        <v>1:44</v>
      </c>
      <c r="W363" t="str">
        <f>TEXT((N363+S363) - (N363+O363), "h:mm")</f>
        <v>1:19</v>
      </c>
      <c r="X363" t="str">
        <v>CAIDA APLICACION JANO</v>
      </c>
      <c r="Y363" t="str">
        <v>Software / Actualización</v>
      </c>
      <c r="Z363" t="str">
        <v>Bloqueo Servidor Afrodita</v>
      </c>
      <c r="AA363" t="str">
        <v>Software / Actualización</v>
      </c>
      <c r="AB363" t="str">
        <v>NO</v>
      </c>
      <c r="AC363" t="str">
        <v>SI</v>
      </c>
      <c r="AD363" t="str">
        <v>NO</v>
      </c>
      <c r="AE363" t="str">
        <v>NO</v>
      </c>
      <c r="AF363" t="str">
        <v>INTERNO</v>
      </c>
      <c r="AG363" t="str">
        <v>SISTEMAS</v>
      </c>
      <c r="AH363" t="str">
        <v>reinicio equipos</v>
      </c>
      <c r="AK363" t="str">
        <v>Culminado 100%</v>
      </c>
      <c r="AN363" t="str">
        <v>Se encontró que el servidor de Base de datos llevaba mas de 90 días sin reinicio y se sugirió la creación de un index a nivel de base de datos. Después de la implementación y el reinicio el servicio se restableció. Se realizo seguimiento en el cierre de mes de mayo y no se presentaron novedades.</v>
      </c>
      <c r="AO363">
        <v>0.3333333333333333</v>
      </c>
      <c r="AP363">
        <v>0.875</v>
      </c>
    </row>
    <row r="364">
      <c r="A364">
        <v>1302406</v>
      </c>
      <c r="B364" t="str">
        <f>VLOOKUP(G364,DetalleTiendas!A$2:S$1777,3,FALSE)</f>
        <v>SUPERMERCADOS</v>
      </c>
      <c r="C364" t="str">
        <f>VLOOKUP(G364,DetalleTiendas!A$2:S$1777,4,FALSE)</f>
        <v>METRO</v>
      </c>
      <c r="D364" t="str">
        <f>VLOOKUP(G364,DetalleTiendas!A$2:S$1777,5,FALSE)</f>
        <v>BOGOTA</v>
      </c>
      <c r="E364" t="str">
        <v>Enlaces</v>
      </c>
      <c r="F364" t="str">
        <v>NO</v>
      </c>
      <c r="G364" t="str">
        <v>M074 FACATATIVA</v>
      </c>
      <c r="I364" t="str">
        <v>Redes y Comunicaciones -Nivel 2 - COL</v>
      </c>
      <c r="J364" t="str">
        <v>Guillermo Gutierrez</v>
      </c>
      <c r="K364" t="str">
        <v>CERRADO</v>
      </c>
      <c r="L364" t="str">
        <v>CERRADO</v>
      </c>
      <c r="M364" t="str">
        <v>MEDIA</v>
      </c>
      <c r="N364">
        <v>45777</v>
      </c>
      <c r="O364">
        <v>0.5118055555555555</v>
      </c>
      <c r="P364" t="str">
        <f>TEXT(N364,"MMMM")</f>
        <v>abril</v>
      </c>
      <c r="Q364" t="str">
        <f>TEXT(N364,"aaaa")</f>
        <v>miércoles</v>
      </c>
      <c r="R364">
        <v>45777</v>
      </c>
      <c r="S364">
        <v>0.5118055555555555</v>
      </c>
      <c r="T364">
        <v>0.5777777777777777</v>
      </c>
      <c r="U364">
        <f>((R364+T364) - (N364+O364))*24*60</f>
        <v>94.99999999534339</v>
      </c>
      <c r="V364" t="str">
        <f>SINGLE(IF(N364 * O364 * R364 * T364 * AO364 * AP364 = 0, "", LET(_xlpm.inicio, N364 + O364, _xlpm.fin, R364 + T364, _xlpm.dias, REDUCE(0, SEQUENCE(1 + INT(SINGLE(_xlpm.fin) - SINGLE(_xlpm.inicio)), 1, 0, 1), LAMBDA(_xlpm.acum,_xlpm.d, LET(_xlpm.dia, TRUNC(SINGLE(_xlpm.inicio)) + SINGLE(_xlpm.d), _xlpm.horaIni, IF(SINGLE(_xlpm.d) = 0, MAX(_xlpm.inicio, SINGLE(_xlpm.dia) + AO364), SINGLE(_xlpm.dia) + AO364), _xlpm.horaFin, IF(SINGLE(_xlpm.d) = INT(SINGLE(_xlpm.fin) - SINGLE(_xlpm.inicio)), MIN(_xlpm.fin, SINGLE(_xlpm.dia) + AP364), SINGLE(_xlpm.dia) + AP364), _xlpm.tiempo, MAX(0, SINGLE(_xlpm.horaFin) - SINGLE(_xlpm.horaIni)), SINGLE(_xlpm.acum) + SINGLE(_xlpm.tiempo)))), TEXT(SINGLE(_xlpm.dias), "h:mm"))))</f>
        <v>1:35</v>
      </c>
      <c r="W364" t="str">
        <f>TEXT((N364+S364) - (N364+O364), "h:mm")</f>
        <v>0:00</v>
      </c>
      <c r="X364" t="str">
        <v>CAIDA ENLACES</v>
      </c>
      <c r="Y364" t="str">
        <v>Hardware / Equipos</v>
      </c>
      <c r="Z364" t="str">
        <v>Bloqueo Router</v>
      </c>
      <c r="AA364" t="str">
        <v>Proveedor - Red/Infraestructura</v>
      </c>
      <c r="AB364" t="str">
        <v>SI</v>
      </c>
      <c r="AC364" t="str">
        <v>NO</v>
      </c>
      <c r="AD364" t="str">
        <v>NO</v>
      </c>
      <c r="AE364" t="str">
        <v>NO</v>
      </c>
      <c r="AF364" t="str">
        <v>INTERNO</v>
      </c>
      <c r="AG364" t="str">
        <v>SISTEMAS</v>
      </c>
      <c r="AH364" t="str">
        <v>Cambio Equipo</v>
      </c>
      <c r="AK364" t="str">
        <v>Culminado 100%</v>
      </c>
      <c r="AN364" t="str">
        <v>Novedad en el Modem de Claro ; se reinicia y queda funcionando correctamente</v>
      </c>
      <c r="AO364">
        <v>0.3333333333333333</v>
      </c>
      <c r="AP364">
        <v>0.875</v>
      </c>
    </row>
    <row r="365">
      <c r="A365">
        <v>1307781</v>
      </c>
      <c r="B365" t="e">
        <f>VLOOKUP(G365,DetalleTiendas!A$2:S$1777,3,FALSE)</f>
        <v>#N/A</v>
      </c>
      <c r="C365" t="e">
        <f>VLOOKUP(G365,DetalleTiendas!A$2:S$1777,4,FALSE)</f>
        <v>#N/A</v>
      </c>
      <c r="D365" t="e">
        <f>VLOOKUP(G365,DetalleTiendas!A$2:S$1777,5,FALSE)</f>
        <v>#N/A</v>
      </c>
      <c r="E365" t="str">
        <v>Enlaces</v>
      </c>
      <c r="F365" t="str">
        <v>NO</v>
      </c>
      <c r="G365" t="str">
        <v>J014 CALLE 170;E014 CALLE 170</v>
      </c>
      <c r="I365" t="str">
        <v>Redes y Comunicaciones -Nivel 2 - COL</v>
      </c>
      <c r="J365" t="str">
        <v>Guillermo Gutierrez</v>
      </c>
      <c r="K365" t="str">
        <v>CERRADO</v>
      </c>
      <c r="L365" t="str">
        <v>CERRADO</v>
      </c>
      <c r="M365" t="str">
        <v>MEDIA</v>
      </c>
      <c r="N365">
        <v>45780</v>
      </c>
      <c r="O365">
        <v>0.5590277777777778</v>
      </c>
      <c r="P365" t="str">
        <f>TEXT(N365,"MMMM")</f>
        <v>mayo</v>
      </c>
      <c r="Q365" t="str">
        <f>TEXT(N365,"aaaa")</f>
        <v>sábado</v>
      </c>
      <c r="R365">
        <v>45780</v>
      </c>
      <c r="S365">
        <v>0.5618055555555556</v>
      </c>
      <c r="T365">
        <v>0.5666666666666667</v>
      </c>
      <c r="U365">
        <f>((R365+T365) - (N365+O365))*24*60</f>
        <v>10.999999993946403</v>
      </c>
      <c r="V365" t="str">
        <f>SINGLE(IF(N365 * O365 * R365 * T365 * AO365 * AP365 = 0, "", LET(_xlpm.inicio, N365 + O365, _xlpm.fin, R365 + T365, _xlpm.dias, REDUCE(0, SEQUENCE(1 + INT(SINGLE(_xlpm.fin) - SINGLE(_xlpm.inicio)), 1, 0, 1), LAMBDA(_xlpm.acum,_xlpm.d, LET(_xlpm.dia, TRUNC(SINGLE(_xlpm.inicio)) + SINGLE(_xlpm.d), _xlpm.horaIni, IF(SINGLE(_xlpm.d) = 0, MAX(_xlpm.inicio, SINGLE(_xlpm.dia) + AO365), SINGLE(_xlpm.dia) + AO365), _xlpm.horaFin, IF(SINGLE(_xlpm.d) = INT(SINGLE(_xlpm.fin) - SINGLE(_xlpm.inicio)), MIN(_xlpm.fin, SINGLE(_xlpm.dia) + AP365), SINGLE(_xlpm.dia) + AP365), _xlpm.tiempo, MAX(0, SINGLE(_xlpm.horaFin) - SINGLE(_xlpm.horaIni)), SINGLE(_xlpm.acum) + SINGLE(_xlpm.tiempo)))), TEXT(SINGLE(_xlpm.dias), "h:mm"))))</f>
        <v>0:11</v>
      </c>
      <c r="W365" t="str">
        <f>TEXT((N365+S365) - (N365+O365), "h:mm")</f>
        <v>0:04</v>
      </c>
      <c r="X365" t="str">
        <v>CAIDA ENLACES</v>
      </c>
      <c r="Y365" t="str">
        <v>Hardware / Equipos</v>
      </c>
      <c r="Z365" t="str">
        <v>Bloqueo Router</v>
      </c>
      <c r="AA365" t="str">
        <v>Proveedor - Red/Infraestructura</v>
      </c>
      <c r="AB365" t="str">
        <v>SI</v>
      </c>
      <c r="AC365" t="str">
        <v>SI</v>
      </c>
      <c r="AD365" t="str">
        <v>SI</v>
      </c>
      <c r="AE365" t="str">
        <v>SI</v>
      </c>
      <c r="AF365" t="str">
        <v>EXTERNO</v>
      </c>
      <c r="AG365" t="str">
        <v>SISTEMAS</v>
      </c>
      <c r="AH365" t="str">
        <v>reinicio equipos</v>
      </c>
      <c r="AK365" t="str">
        <v>Culminado 100%</v>
      </c>
      <c r="AN365" t="str">
        <v xml:space="preserve">Se realiza reinicio de modem de Claro y comienza a responder de nuevo equipos </v>
      </c>
      <c r="AO365">
        <v>0.3333333333333333</v>
      </c>
      <c r="AP365">
        <v>0.875</v>
      </c>
    </row>
    <row r="366">
      <c r="A366">
        <v>1309742</v>
      </c>
      <c r="B366" t="str">
        <f>VLOOKUP(G366,DetalleTiendas!A$2:S$1777,3,FALSE)</f>
        <v>CENTRO DE FORMACION</v>
      </c>
      <c r="C366" t="str">
        <f>VLOOKUP(G366,DetalleTiendas!A$2:S$1777,4,FALSE)</f>
        <v>CENTRO DE FORMACION</v>
      </c>
      <c r="D366" t="str">
        <f>VLOOKUP(G366,DetalleTiendas!A$2:S$1777,5,FALSE)</f>
        <v>CENTRO DE FORMACION</v>
      </c>
      <c r="E366" t="str">
        <v>Enlaces</v>
      </c>
      <c r="F366" t="str">
        <v>NO</v>
      </c>
      <c r="G366" t="str">
        <v>CENTRO DE FORMACION</v>
      </c>
      <c r="I366" t="str">
        <v>Redes y Comunicaciones -Nivel 2 - COL</v>
      </c>
      <c r="J366" t="str">
        <v>Guillermo Gutierrez</v>
      </c>
      <c r="K366" t="str">
        <v>CERRADO</v>
      </c>
      <c r="L366" t="str">
        <v>CERRADO</v>
      </c>
      <c r="M366" t="str">
        <v>MEDIA</v>
      </c>
      <c r="N366">
        <v>45783</v>
      </c>
      <c r="O366">
        <v>0.3333333333333333</v>
      </c>
      <c r="P366" t="str">
        <f>TEXT(N366,"MMMM")</f>
        <v>mayo</v>
      </c>
      <c r="Q366" t="str">
        <f>TEXT(N366,"aaaa")</f>
        <v>martes</v>
      </c>
      <c r="R366">
        <v>45784</v>
      </c>
      <c r="S366">
        <v>0.35833333333333334</v>
      </c>
      <c r="T366">
        <v>0.1763888888888889</v>
      </c>
      <c r="U366">
        <f>((R366+T366) - (N366+O366))*24*60</f>
        <v>1213.9999999967404</v>
      </c>
      <c r="V366" t="str">
        <f>SINGLE(IF(N366 * O366 * R366 * T366 * AO366 * AP366 = 0, "", LET(_xlpm.inicio, N366 + O366, _xlpm.fin, R366 + T366, _xlpm.dias, REDUCE(0, SEQUENCE(1 + INT(SINGLE(_xlpm.fin) - SINGLE(_xlpm.inicio)), 1, 0, 1), LAMBDA(_xlpm.acum,_xlpm.d, LET(_xlpm.dia, TRUNC(SINGLE(_xlpm.inicio)) + SINGLE(_xlpm.d), _xlpm.horaIni, IF(SINGLE(_xlpm.d) = 0, MAX(_xlpm.inicio, SINGLE(_xlpm.dia) + AO366), SINGLE(_xlpm.dia) + AO366), _xlpm.horaFin, IF(SINGLE(_xlpm.d) = INT(SINGLE(_xlpm.fin) - SINGLE(_xlpm.inicio)), MIN(_xlpm.fin, SINGLE(_xlpm.dia) + AP366), SINGLE(_xlpm.dia) + AP366), _xlpm.tiempo, MAX(0, SINGLE(_xlpm.horaFin) - SINGLE(_xlpm.horaIni)), SINGLE(_xlpm.acum) + SINGLE(_xlpm.tiempo)))), TEXT(SINGLE(_xlpm.dias), "h:mm"))))</f>
        <v>13:00</v>
      </c>
      <c r="W366" t="str">
        <f>TEXT((N366+S366) - (N366+O366), "h:mm")</f>
        <v>0:36</v>
      </c>
      <c r="X366" t="str">
        <v>CAIDA ENLACES</v>
      </c>
      <c r="Y366" t="str">
        <v>Red / Enlace / Proveedor</v>
      </c>
      <c r="Z366" t="str">
        <v>Caída enlace proveedor - CIRION</v>
      </c>
      <c r="AA366" t="str">
        <v>Proveedor - Red/Infraestructura</v>
      </c>
      <c r="AB366" t="str">
        <v>NO</v>
      </c>
      <c r="AC366" t="str">
        <v>NO</v>
      </c>
      <c r="AD366" t="str">
        <v>NO</v>
      </c>
      <c r="AE366" t="str">
        <v>NO</v>
      </c>
      <c r="AF366" t="str">
        <v>INTERNO</v>
      </c>
      <c r="AG366" t="str">
        <v>SISTEMAS</v>
      </c>
      <c r="AH366" t="str">
        <v>Ajuste por parte del Proveedor</v>
      </c>
      <c r="AK366" t="str">
        <v>Culminado 100%</v>
      </c>
      <c r="AN366" t="str">
        <v>Se realiza reparación de la fibra por parte del proveedor Cirion</v>
      </c>
      <c r="AO366">
        <v>0.3333333333333333</v>
      </c>
      <c r="AP366">
        <v>0.875</v>
      </c>
    </row>
    <row r="367" xml:space="preserve">
      <c r="A367">
        <v>1314026</v>
      </c>
      <c r="B367" t="str">
        <f>VLOOKUP(G367,DetalleTiendas!A$2:S$1777,3,FALSE)</f>
        <v>SUPERMERCADOS</v>
      </c>
      <c r="C367" t="str">
        <f>VLOOKUP(G367,DetalleTiendas!A$2:S$1777,4,FALSE)</f>
        <v>CD SUPERMERCADOS</v>
      </c>
      <c r="D367" t="str">
        <f>VLOOKUP(G367,DetalleTiendas!A$2:S$1777,5,FALSE)</f>
        <v>COSTA</v>
      </c>
      <c r="E367" t="str">
        <v>Enlaces</v>
      </c>
      <c r="F367" t="str">
        <v>NO</v>
      </c>
      <c r="G367" t="str">
        <v>L122 BQUILLA|CROSS DOCKING SECOS</v>
      </c>
      <c r="I367" t="str">
        <v>Redes y Comunicaciones -Nivel 2 - COL</v>
      </c>
      <c r="J367" t="str">
        <v>Guillermo Gutierrez</v>
      </c>
      <c r="K367" t="str">
        <v>CERRADO</v>
      </c>
      <c r="L367" t="str">
        <v>CERRADO</v>
      </c>
      <c r="M367" t="str">
        <v>MEDIA</v>
      </c>
      <c r="N367">
        <v>45784</v>
      </c>
      <c r="O367">
        <v>0.7298611111111111</v>
      </c>
      <c r="P367" t="str">
        <f>TEXT(N367,"MMMM")</f>
        <v>mayo</v>
      </c>
      <c r="Q367" t="str">
        <f>TEXT(N367,"aaaa")</f>
        <v>miércoles</v>
      </c>
      <c r="R367">
        <v>45785</v>
      </c>
      <c r="S367">
        <v>0.375</v>
      </c>
      <c r="T367">
        <v>0.75</v>
      </c>
      <c r="U367">
        <f>((R367+T367) - (N367+O367))*24*60</f>
        <v>1469.0000000002328</v>
      </c>
      <c r="V367" t="str">
        <f>SINGLE(IF(N367 * O367 * R367 * T367 * AO367 * AP367 = 0, "", LET(_xlpm.inicio, N367 + O367, _xlpm.fin, R367 + T367, _xlpm.dias, REDUCE(0, SEQUENCE(1 + INT(SINGLE(_xlpm.fin) - SINGLE(_xlpm.inicio)), 1, 0, 1), LAMBDA(_xlpm.acum,_xlpm.d, LET(_xlpm.dia, TRUNC(SINGLE(_xlpm.inicio)) + SINGLE(_xlpm.d), _xlpm.horaIni, IF(SINGLE(_xlpm.d) = 0, MAX(_xlpm.inicio, SINGLE(_xlpm.dia) + AO367), SINGLE(_xlpm.dia) + AO367), _xlpm.horaFin, IF(SINGLE(_xlpm.d) = INT(SINGLE(_xlpm.fin) - SINGLE(_xlpm.inicio)), MIN(_xlpm.fin, SINGLE(_xlpm.dia) + AP367), SINGLE(_xlpm.dia) + AP367), _xlpm.tiempo, MAX(0, SINGLE(_xlpm.horaFin) - SINGLE(_xlpm.horaIni)), SINGLE(_xlpm.acum) + SINGLE(_xlpm.tiempo)))), TEXT(SINGLE(_xlpm.dias), "h:mm"))))</f>
        <v>13:29</v>
      </c>
      <c r="W367" t="e">
        <f>TEXT((N367+S367) - (N367+O367), "h:mm")</f>
        <v>#VALUE!</v>
      </c>
      <c r="X367" t="str">
        <v>INTERMITENCIA EN LA RED</v>
      </c>
      <c r="Y367" t="str">
        <v>Red / Enlace / Proveedor</v>
      </c>
      <c r="Z367" t="str">
        <v>Caída enlace proveedor - CIRION</v>
      </c>
      <c r="AA367" t="str">
        <v>Proveedor - Red/Infraestructura</v>
      </c>
      <c r="AB367" t="str">
        <v>SI</v>
      </c>
      <c r="AC367" t="str">
        <v>SI</v>
      </c>
      <c r="AD367" t="str">
        <v>SI</v>
      </c>
      <c r="AE367" t="str">
        <v>SI</v>
      </c>
      <c r="AF367" t="str">
        <v>INTERNO</v>
      </c>
      <c r="AG367" t="str">
        <v>SISTEMAS</v>
      </c>
      <c r="AH367" t="str">
        <v>Ajuste por parte del Proveedor</v>
      </c>
      <c r="AK367" t="str">
        <v>Culminado 100%</v>
      </c>
      <c r="AN367" t="str" xml:space="preserve">
        <v xml:space="preserve">se escala con ambos proveedores y se realiza ajustes a las configuraciones de los proveedores de ultima milla por temas de atenuacion de fibra y se soluciona la novedad._x000d_
Causa identificada: atenuacion de fibra causando degradacion del los enlaces</v>
      </c>
      <c r="AO367">
        <v>0.3333333333333333</v>
      </c>
      <c r="AP367">
        <v>0.875</v>
      </c>
    </row>
    <row r="368">
      <c r="A368">
        <v>1313053</v>
      </c>
      <c r="B368" t="str">
        <f>VLOOKUP(G368,DetalleTiendas!A$2:S$1777,3,FALSE)</f>
        <v>MEJORAMIENTO DEL HOGAR</v>
      </c>
      <c r="C368" t="str">
        <f>VLOOKUP(G368,DetalleTiendas!A$2:S$1777,4,FALSE)</f>
        <v>MEJORAMIENTO DEL HOGAR</v>
      </c>
      <c r="D368" t="str">
        <f>VLOOKUP(G368,DetalleTiendas!A$2:S$1777,5,FALSE)</f>
        <v>MEJORAMIENTO DEL HOGAR</v>
      </c>
      <c r="E368" t="str">
        <v>Traductor Precios</v>
      </c>
      <c r="F368" t="str">
        <v>NO</v>
      </c>
      <c r="G368" t="str">
        <v>MEJORAMIENTO DEL HOGAR</v>
      </c>
      <c r="I368" t="str">
        <v>Aplicaciones de Precios y Category REGIONAL COL</v>
      </c>
      <c r="J368" t="str">
        <v>Luis Alejandro Medina</v>
      </c>
      <c r="K368" t="str">
        <v>CERRADO</v>
      </c>
      <c r="L368" t="str">
        <v>CERRADO</v>
      </c>
      <c r="M368" t="str">
        <v>ALTA</v>
      </c>
      <c r="N368">
        <v>45784</v>
      </c>
      <c r="O368">
        <v>0.6131944444444445</v>
      </c>
      <c r="P368" t="str">
        <f>TEXT(N368,"MMMM")</f>
        <v>mayo</v>
      </c>
      <c r="Q368" t="str">
        <f>TEXT(N368,"aaaa")</f>
        <v>miércoles</v>
      </c>
      <c r="R368">
        <v>45785</v>
      </c>
      <c r="S368">
        <v>0.6784722222222223</v>
      </c>
      <c r="T368">
        <v>0.4166666666666667</v>
      </c>
      <c r="U368">
        <f>((R368+T368) - (N368+O368))*24*60</f>
        <v>1156.9999999995343</v>
      </c>
      <c r="V368" t="str">
        <f>SINGLE(IF(N368 * O368 * R368 * T368 * AO368 * AP368 = 0, "", LET(_xlpm.inicio, N368 + O368, _xlpm.fin, R368 + T368, _xlpm.dias, REDUCE(0, SEQUENCE(1 + INT(SINGLE(_xlpm.fin) - SINGLE(_xlpm.inicio)), 1, 0, 1), LAMBDA(_xlpm.acum,_xlpm.d, LET(_xlpm.dia, TRUNC(SINGLE(_xlpm.inicio)) + SINGLE(_xlpm.d), _xlpm.horaIni, IF(SINGLE(_xlpm.d) = 0, MAX(_xlpm.inicio, SINGLE(_xlpm.dia) + AO368), SINGLE(_xlpm.dia) + AO368), _xlpm.horaFin, IF(SINGLE(_xlpm.d) = INT(SINGLE(_xlpm.fin) - SINGLE(_xlpm.inicio)), MIN(_xlpm.fin, SINGLE(_xlpm.dia) + AP368), SINGLE(_xlpm.dia) + AP368), _xlpm.tiempo, MAX(0, SINGLE(_xlpm.horaFin) - SINGLE(_xlpm.horaIni)), SINGLE(_xlpm.acum) + SINGLE(_xlpm.tiempo)))), TEXT(SINGLE(_xlpm.dias), "h:mm"))))</f>
        <v>6:17</v>
      </c>
      <c r="W368" t="str">
        <f>TEXT((N368+S368) - (N368+O368), "h:mm")</f>
        <v>1:34</v>
      </c>
      <c r="X368" t="str">
        <v>SAP NO ESTA LLEGANDO LOS PRECIOS DE EASY</v>
      </c>
      <c r="Y368" t="str">
        <v>Software / Actualización</v>
      </c>
      <c r="Z368" t="str">
        <v>La Maya COL_EASY_PRECIO_TRADUCTOR no estaba Activa por lo tanto no Actualizaban los precios en SAP.</v>
      </c>
      <c r="AA368" t="str">
        <v>Software / Actualización</v>
      </c>
      <c r="AB368" t="str">
        <v>SI</v>
      </c>
      <c r="AC368" t="str">
        <v>NO</v>
      </c>
      <c r="AD368" t="str">
        <v>NO</v>
      </c>
      <c r="AE368" t="str">
        <v>NO</v>
      </c>
      <c r="AF368" t="str">
        <v>INTERNO</v>
      </c>
      <c r="AG368" t="str">
        <v>SISTEMAS</v>
      </c>
      <c r="AH368" t="str">
        <v>Se corre malla inactiva.</v>
      </c>
      <c r="AK368" t="str">
        <v>Culminado 100%</v>
      </c>
      <c r="AN368" t="str">
        <v>Se evidencio que la falla se presento en Cawa ; en donde la Maya COL_EASY_PRECIO_TRADUCTOR no estaba Activa por lo tanto no Actualizaban los precios en SAP. Se Activa la Maya y se corren los precios ; realizando Pruebas con las tiendas afectadas todo queda funcionando sin Novedad</v>
      </c>
      <c r="AO368">
        <v>0.3333333333333333</v>
      </c>
      <c r="AP368">
        <v>0.875</v>
      </c>
    </row>
    <row r="369">
      <c r="A369">
        <v>1314829</v>
      </c>
      <c r="B369" t="e">
        <f>VLOOKUP(G369,DetalleTiendas!A$2:S$1777,3,FALSE)</f>
        <v>#N/A</v>
      </c>
      <c r="C369" t="e">
        <f>VLOOKUP(G369,DetalleTiendas!A$2:S$1777,4,FALSE)</f>
        <v>#N/A</v>
      </c>
      <c r="D369" t="e">
        <f>VLOOKUP(G369,DetalleTiendas!A$2:S$1777,5,FALSE)</f>
        <v>#N/A</v>
      </c>
      <c r="E369" t="str">
        <v>Soporte de Ventas</v>
      </c>
      <c r="F369" t="str">
        <v>SI</v>
      </c>
      <c r="G369" t="str">
        <v>E813 GAITAN CORTES;E812 SOACHA</v>
      </c>
      <c r="I369" t="str">
        <v>Aplicaciones MDH Colombia CP</v>
      </c>
      <c r="J369" t="str">
        <v>Diego Alejandro Mahecha</v>
      </c>
      <c r="K369" t="str">
        <v>CERRADO</v>
      </c>
      <c r="L369" t="str">
        <v>CERRADO</v>
      </c>
      <c r="M369" t="str">
        <v>MEDIA</v>
      </c>
      <c r="N369">
        <v>45785</v>
      </c>
      <c r="O369">
        <v>0.5111111111111111</v>
      </c>
      <c r="P369" t="str">
        <f>TEXT(N369,"MMMM")</f>
        <v>mayo</v>
      </c>
      <c r="Q369" t="str">
        <f>TEXT(N369,"aaaa")</f>
        <v>jueves</v>
      </c>
      <c r="R369">
        <v>45785</v>
      </c>
      <c r="S369">
        <v>0.5416666666666666</v>
      </c>
      <c r="T369">
        <v>0.6375</v>
      </c>
      <c r="U369">
        <f>((R369+T369) - (N369+O369))*24*60</f>
        <v>181.99999999604188</v>
      </c>
      <c r="V369" t="str">
        <f>SINGLE(IF(N369 * O369 * R369 * T369 * AO369 * AP369 = 0, "", LET(_xlpm.inicio, N369 + O369, _xlpm.fin, R369 + T369, _xlpm.dias, REDUCE(0, SEQUENCE(1 + INT(SINGLE(_xlpm.fin) - SINGLE(_xlpm.inicio)), 1, 0, 1), LAMBDA(_xlpm.acum,_xlpm.d, LET(_xlpm.dia, TRUNC(SINGLE(_xlpm.inicio)) + SINGLE(_xlpm.d), _xlpm.horaIni, IF(SINGLE(_xlpm.d) = 0, MAX(_xlpm.inicio, SINGLE(_xlpm.dia) + AO369), SINGLE(_xlpm.dia) + AO369), _xlpm.horaFin, IF(SINGLE(_xlpm.d) = INT(SINGLE(_xlpm.fin) - SINGLE(_xlpm.inicio)), MIN(_xlpm.fin, SINGLE(_xlpm.dia) + AP369), SINGLE(_xlpm.dia) + AP369), _xlpm.tiempo, MAX(0, SINGLE(_xlpm.horaFin) - SINGLE(_xlpm.horaIni)), SINGLE(_xlpm.acum) + SINGLE(_xlpm.tiempo)))), TEXT(SINGLE(_xlpm.dias), "h:mm"))))</f>
        <v>3:02</v>
      </c>
      <c r="W369" t="str">
        <f>TEXT((N369+S369) - (N369+O369), "h:mm")</f>
        <v>0:44</v>
      </c>
      <c r="X369" t="str">
        <v>NOVEDAD CONSULTA DE POS A CENTRO VENTA EMPRESA</v>
      </c>
      <c r="Y369" t="str">
        <v>Software / Actualización</v>
      </c>
      <c r="Z369" t="str">
        <v>Conexion el webservice por Rotacion de Contraseña</v>
      </c>
      <c r="AA369" t="str">
        <v>Negocio - Proceso</v>
      </c>
      <c r="AB369" t="str">
        <v>SI</v>
      </c>
      <c r="AC369" t="str">
        <v>NO</v>
      </c>
      <c r="AD369" t="str">
        <v>NO</v>
      </c>
      <c r="AE369" t="str">
        <v>NO</v>
      </c>
      <c r="AF369" t="str">
        <v>INTERNO</v>
      </c>
      <c r="AG369" t="str">
        <v>SISTEMAS</v>
      </c>
      <c r="AH369" t="str">
        <v>sin definir</v>
      </c>
      <c r="AK369" t="str">
        <v>Culminado 100%</v>
      </c>
      <c r="AN369" t="str">
        <v>Se genero un AGP solicitando la rotacion de contraseña para 2 usuarios de CVE (EC6543 y EC5750) los cuales fueron impactados el dia de hoy dejando sin conexion el webservice que realiza la interaccion de cotizaciones con el POS; se restablecio la contraseña que tenia antes de impactar el AGP para poder dar solucion</v>
      </c>
      <c r="AO369">
        <v>0.3333333333333333</v>
      </c>
      <c r="AP369">
        <v>0.875</v>
      </c>
    </row>
    <row r="370" xml:space="preserve">
      <c r="A370">
        <v>1317638</v>
      </c>
      <c r="B370" t="str">
        <f>VLOOKUP(G370,DetalleTiendas!A$2:S$1777,3,FALSE)</f>
        <v>SUPERMERCADOS</v>
      </c>
      <c r="C370" t="str">
        <f>VLOOKUP(G370,DetalleTiendas!A$2:S$1777,4,FALSE)</f>
        <v>EDS JUMBO</v>
      </c>
      <c r="D370" t="str">
        <f>VLOOKUP(G370,DetalleTiendas!A$2:S$1777,5,FALSE)</f>
        <v>COSTA</v>
      </c>
      <c r="E370" t="str">
        <v>Enlaces</v>
      </c>
      <c r="F370" t="str">
        <v>NO</v>
      </c>
      <c r="G370" t="str">
        <v>Z123 IVESUR</v>
      </c>
      <c r="I370" t="str">
        <v>Redes y Comunicaciones -Nivel 2 - COL</v>
      </c>
      <c r="J370" t="str">
        <v>Guillermo Gutierrez</v>
      </c>
      <c r="K370" t="str">
        <v>CERRADO</v>
      </c>
      <c r="L370" t="str">
        <v>CERRADO</v>
      </c>
      <c r="M370" t="str">
        <v>MEDIA</v>
      </c>
      <c r="N370">
        <v>45786</v>
      </c>
      <c r="O370">
        <v>0.8111111111111111</v>
      </c>
      <c r="P370" t="str">
        <f>TEXT(N370,"MMMM")</f>
        <v>mayo</v>
      </c>
      <c r="Q370" t="str">
        <f>TEXT(N370,"aaaa")</f>
        <v>viernes</v>
      </c>
      <c r="R370">
        <v>45789</v>
      </c>
      <c r="S370">
        <v>0.9145833333333333</v>
      </c>
      <c r="T370">
        <v>0.5034722222222222</v>
      </c>
      <c r="U370">
        <f>((R370+T370) - (N370+O370))*24*60</f>
        <v>3876.9999999913853</v>
      </c>
      <c r="V370" t="str">
        <f>SINGLE(IF(N370 * O370 * R370 * T370 * AO370 * AP370 = 0, "", LET(_xlpm.inicio, N370 + O370, _xlpm.fin, R370 + T370, _xlpm.dias, REDUCE(0, SEQUENCE(1 + INT(SINGLE(_xlpm.fin) - SINGLE(_xlpm.inicio)), 1, 0, 1), LAMBDA(_xlpm.acum,_xlpm.d, LET(_xlpm.dia, TRUNC(SINGLE(_xlpm.inicio)) + SINGLE(_xlpm.d), _xlpm.horaIni, IF(SINGLE(_xlpm.d) = 0, MAX(_xlpm.inicio, SINGLE(_xlpm.dia) + AO370), SINGLE(_xlpm.dia) + AO370), _xlpm.horaFin, IF(SINGLE(_xlpm.d) = INT(SINGLE(_xlpm.fin) - SINGLE(_xlpm.inicio)), MIN(_xlpm.fin, SINGLE(_xlpm.dia) + AP370), SINGLE(_xlpm.dia) + AP370), _xlpm.tiempo, MAX(0, SINGLE(_xlpm.horaFin) - SINGLE(_xlpm.horaIni)), SINGLE(_xlpm.acum) + SINGLE(_xlpm.tiempo)))), TEXT(SINGLE(_xlpm.dias), "h:mm"))))</f>
        <v>3:32</v>
      </c>
      <c r="W370" t="str">
        <f>TEXT((N370+S370) - (N370+O370), "h:mm")</f>
        <v>2:29</v>
      </c>
      <c r="X370" t="str">
        <v>CAIDA ENLACES</v>
      </c>
      <c r="Y370" t="str">
        <v>Red / Enlace / Proveedor</v>
      </c>
      <c r="Z370" t="str">
        <v>Falla equipo ultima milla</v>
      </c>
      <c r="AA370" t="str">
        <v>Proveedor - Red/Infraestructura</v>
      </c>
      <c r="AB370" t="str">
        <v>SI</v>
      </c>
      <c r="AC370" t="str">
        <v>NO</v>
      </c>
      <c r="AD370" t="str">
        <v>NO</v>
      </c>
      <c r="AE370" t="str">
        <v>NO</v>
      </c>
      <c r="AF370" t="str">
        <v>EXTERNO</v>
      </c>
      <c r="AG370" t="str">
        <v>PROVEEDOR</v>
      </c>
      <c r="AH370" t="str">
        <v>Ajuste por parte del Proveedor</v>
      </c>
      <c r="AK370" t="str">
        <v>Culminado 100%</v>
      </c>
      <c r="AN370" t="str" xml:space="preserve">
        <v xml:space="preserve">por temas de bandalimos cortaron la fibra que le da la red a la eds; se escala con el proveedor y se da solucion a la novedad con la reparacion _x000d_
⦁        Causa identificada: corte de fibra del proveedor de ultima milla liberty</v>
      </c>
      <c r="AO370">
        <v>0.3333333333333333</v>
      </c>
      <c r="AP370">
        <v>0.875</v>
      </c>
    </row>
    <row r="371" xml:space="preserve">
      <c r="A371">
        <v>1319811</v>
      </c>
      <c r="B371" t="str">
        <f>VLOOKUP(G371,DetalleTiendas!A$2:S$1777,3,FALSE)</f>
        <v>SUPERMERCADOS</v>
      </c>
      <c r="C371" t="str">
        <f>VLOOKUP(G371,DetalleTiendas!A$2:S$1777,4,FALSE)</f>
        <v>EDS JUMBO</v>
      </c>
      <c r="D371" t="str">
        <f>VLOOKUP(G371,DetalleTiendas!A$2:S$1777,5,FALSE)</f>
        <v>OCCIDENTE</v>
      </c>
      <c r="E371" t="str">
        <v>Enlaces</v>
      </c>
      <c r="F371" t="str">
        <v>NO</v>
      </c>
      <c r="G371" t="str">
        <v>Z134 SIMON BOLIVAR</v>
      </c>
      <c r="I371" t="str">
        <v>Redes y Comunicaciones -Nivel 2 - COL</v>
      </c>
      <c r="J371" t="str">
        <v>Guillermo Gutierrez</v>
      </c>
      <c r="K371" t="str">
        <v>CERRADO</v>
      </c>
      <c r="L371" t="str">
        <v>CERRADO</v>
      </c>
      <c r="M371" t="str">
        <v>MEDIA</v>
      </c>
      <c r="N371">
        <v>45786</v>
      </c>
      <c r="O371">
        <v>0.9166666666666666</v>
      </c>
      <c r="P371" t="str">
        <f>TEXT(N371,"MMMM")</f>
        <v>mayo</v>
      </c>
      <c r="Q371" t="str">
        <f>TEXT(N371,"aaaa")</f>
        <v>viernes</v>
      </c>
      <c r="R371">
        <v>45787</v>
      </c>
      <c r="S371">
        <v>0.9215277777777777</v>
      </c>
      <c r="T371">
        <v>0.4166666666666667</v>
      </c>
      <c r="U371">
        <f>((R371+T371) - (N371+O371))*24*60</f>
        <v>720</v>
      </c>
      <c r="V371" t="str">
        <f>SINGLE(IF(N371 * O371 * R371 * T371 * AO371 * AP371 = 0, "", LET(_xlpm.inicio, N371 + O371, _xlpm.fin, R371 + T371, _xlpm.dias, REDUCE(0, SEQUENCE(1 + INT(SINGLE(_xlpm.fin) - SINGLE(_xlpm.inicio)), 1, 0, 1), LAMBDA(_xlpm.acum,_xlpm.d, LET(_xlpm.dia, TRUNC(SINGLE(_xlpm.inicio)) + SINGLE(_xlpm.d), _xlpm.horaIni, IF(SINGLE(_xlpm.d) = 0, MAX(_xlpm.inicio, SINGLE(_xlpm.dia) + AO371), SINGLE(_xlpm.dia) + AO371), _xlpm.horaFin, IF(SINGLE(_xlpm.d) = INT(SINGLE(_xlpm.fin) - SINGLE(_xlpm.inicio)), MIN(_xlpm.fin, SINGLE(_xlpm.dia) + AP371), SINGLE(_xlpm.dia) + AP371), _xlpm.tiempo, MAX(0, SINGLE(_xlpm.horaFin) - SINGLE(_xlpm.horaIni)), SINGLE(_xlpm.acum) + SINGLE(_xlpm.tiempo)))), TEXT(SINGLE(_xlpm.dias), "h:mm"))))</f>
        <v>0:00</v>
      </c>
      <c r="W371" t="str">
        <f>TEXT((N371+S371) - (N371+O371), "h:mm")</f>
        <v>0:07</v>
      </c>
      <c r="X371" t="str">
        <v>CAIDA ENLACES</v>
      </c>
      <c r="Y371" t="str">
        <v>Red / Enlace / Proveedor</v>
      </c>
      <c r="Z371" t="str">
        <v>Caída enlace proveedor - Cirion</v>
      </c>
      <c r="AA371" t="str">
        <v>Proveedor - Red/Infraestructura</v>
      </c>
      <c r="AB371" t="str">
        <v>SI</v>
      </c>
      <c r="AC371" t="str">
        <v>NO</v>
      </c>
      <c r="AD371" t="str">
        <v>NO</v>
      </c>
      <c r="AE371" t="str">
        <v>NO</v>
      </c>
      <c r="AF371" t="str">
        <v>EXTERNO</v>
      </c>
      <c r="AG371" t="str">
        <v>PROVEEDOR</v>
      </c>
      <c r="AH371" t="str">
        <v>Ajuste por parte del Proveedor</v>
      </c>
      <c r="AK371" t="str">
        <v>Culminado 100%</v>
      </c>
      <c r="AN371" t="str" xml:space="preserve">
        <v xml:space="preserve">Resumen de las actividades realizadas y Solución dada: por temas de bandalimos cortaron la fibra que le da la red a la eds; se escala con el proveedor y se da solucion a la novedad con la reparacion _x000d_
⦁        Causa identificada: corte de fibra del proveedor de ultima milla liberty</v>
      </c>
      <c r="AO371">
        <v>0.3333333333333333</v>
      </c>
      <c r="AP371">
        <v>0.875</v>
      </c>
    </row>
    <row r="372" xml:space="preserve">
      <c r="A372">
        <v>1316064</v>
      </c>
      <c r="B372" t="str">
        <f>VLOOKUP(G372,DetalleTiendas!A$2:S$1777,3,FALSE)</f>
        <v>SUPERMERCADOS</v>
      </c>
      <c r="C372" t="str">
        <f>VLOOKUP(G372,DetalleTiendas!A$2:S$1777,4,FALSE)</f>
        <v>SUPERMERCADOS</v>
      </c>
      <c r="D372" t="str">
        <f>VLOOKUP(G372,DetalleTiendas!A$2:S$1777,5,FALSE)</f>
        <v>SUPERMERCADOS</v>
      </c>
      <c r="E372" t="str">
        <v>Ecommerce</v>
      </c>
      <c r="F372" t="str">
        <v>SI</v>
      </c>
      <c r="G372" t="str">
        <v>SUPERMERCADOS</v>
      </c>
      <c r="I372" t="str">
        <v>SC_E_Commerce_VESTA</v>
      </c>
      <c r="J372" t="str">
        <v>Embers Echaverry</v>
      </c>
      <c r="K372" t="str">
        <v>CERRADO</v>
      </c>
      <c r="L372" t="str">
        <v>CERRADO</v>
      </c>
      <c r="M372" t="str">
        <v>ALTA</v>
      </c>
      <c r="N372">
        <v>45786</v>
      </c>
      <c r="O372">
        <v>0.36875</v>
      </c>
      <c r="P372" t="str">
        <f>TEXT(N372,"MMMM")</f>
        <v>mayo</v>
      </c>
      <c r="Q372" t="str">
        <f>TEXT(N372,"aaaa")</f>
        <v>viernes</v>
      </c>
      <c r="R372">
        <v>45786</v>
      </c>
      <c r="S372">
        <v>0.3715277777777778</v>
      </c>
      <c r="T372">
        <v>0.7083333333333334</v>
      </c>
      <c r="U372">
        <f>((R372+T372) - (N372+O372))*24</f>
        <v>8.150000000023283</v>
      </c>
      <c r="V372" t="str">
        <f>SINGLE(IF(N372 * O372 * R372 * T372 * AO372 * AP372 = 0, "", LET(_xlpm.inicio, N372 + O372, _xlpm.fin, R372 + T372, _xlpm.dias, REDUCE(0, SEQUENCE(1 + INT(SINGLE(_xlpm.fin) - SINGLE(_xlpm.inicio)), 1, 0, 1), LAMBDA(_xlpm.acum,_xlpm.d, LET(_xlpm.dia, TRUNC(SINGLE(_xlpm.inicio)) + SINGLE(_xlpm.d), _xlpm.horaIni, IF(SINGLE(_xlpm.d) = 0, MAX(_xlpm.inicio, SINGLE(_xlpm.dia) + AO372), SINGLE(_xlpm.dia) + AO372), _xlpm.horaFin, IF(SINGLE(_xlpm.d) = INT(SINGLE(_xlpm.fin) - SINGLE(_xlpm.inicio)), MIN(_xlpm.fin, SINGLE(_xlpm.dia) + AP372), SINGLE(_xlpm.dia) + AP372), _xlpm.tiempo, MAX(0, SINGLE(_xlpm.horaFin) - SINGLE(_xlpm.horaIni)), SINGLE(_xlpm.acum) + SINGLE(_xlpm.tiempo)))), TEXT(SINGLE(_xlpm.dias), "h:mm"))))</f>
        <v>8:09</v>
      </c>
      <c r="W372" t="str">
        <f>TEXT((N372+S372) - (N372+O372), "h:mm")</f>
        <v>0:04</v>
      </c>
      <c r="X372" t="str">
        <v>INTERMITENCIA EN LA RENDICIÓN EN EL ECOMERCE</v>
      </c>
      <c r="Y372" t="str">
        <v>Software / Actualización</v>
      </c>
      <c r="Z372" t="str">
        <v>Operación Interna / Parametrizacion</v>
      </c>
      <c r="AA372" t="str">
        <v>Software / Actualización</v>
      </c>
      <c r="AB372" t="str">
        <v>SI</v>
      </c>
      <c r="AC372" t="str">
        <v>NO</v>
      </c>
      <c r="AD372" t="str">
        <v>NO</v>
      </c>
      <c r="AE372" t="str">
        <v>NO</v>
      </c>
      <c r="AF372" t="str">
        <v>INTERNO</v>
      </c>
      <c r="AG372" t="str">
        <v>SISTEMAS</v>
      </c>
      <c r="AH372" t="str">
        <v>Integracion / Desarrollo</v>
      </c>
      <c r="AK372" t="str">
        <v>Culminado 100%</v>
      </c>
      <c r="AM372" t="str" xml:space="preserve">
        <v xml:space="preserve">📌 Informe de Reunión Post Incidente IM 1316064_x000d_
_x000d_
📅 Fecha de la reunión: Miércoles; 14 de mayo de 2025_x000d_
⏰ Hora: 8:29 a. m. – 8:47 a. m._x000d_
⏳ Duración: 17 minutos y 58 segundos_x000d_
_x000d_
👥 Participantes:_x000d_
🏷️ Jonathan Alexis Pardo Ronco (Organizador)_x000d_
🏷️ Embers Echeverry Moreno_x000d_
🏷️ Jhon Buitrago Soto_x000d_
🏷️ Edwin Fabián Jiménez Ávila_x000d_
🏷️ Fabiér Alejandro Bermúdez Rojas_x000d_
🏷️ Luis Alejandro Medina Chaparro_x000d_
🏷️ Ángel David Camacho Rosas_x000d_
🏷️ Sebastián Saldana García_x000d_
_x000d_
🚨 Detalles del Incidente:_x000d_
_x000d_
🆔 IM: 1316064_x000d_
🔍 Descripción: Novedad en la redención en el ecommerce (SUPEREMERCADOS + Ecommerce)_x000d_
🏢 Cliente: Cencosud_x000d_
⚠️ Impacto Real: Alto_x000d_
📊 Prioridad Final del Incidente: Alta_x000d_
🔎 Causa Identificada: Error en el formato del número celular (aparecía con asteriscos); lo que impedía el envío correcto del token de autenticación._x000d_
📆 Fecha y Hora de Solución: 09/05/2025 – 17:00_x000d_
⏳ Tiempo Total de la Solución: 8 horas_x000d_
✅ Estado Actual del Servicio: SUPEREMERCADOS + Ecommerce operando sin novedad_x000d_
_x000d_
🛠️ Resumen de Actividades Realizadas y Solución:_x000d_
_x000d_
Durante la reunión se detalló que en validaciones con el equipo de Embers se identificó que; al momento de solicitar el token de doble autenticación; el número de celular del usuario aparecía enmascarado con asteriscos en los primeros dígitos; lo cual impedía que se generara correctamente el código para la redención de puntos._x000d_
_x000d_
Inicialmente; se pensó que era una falla de red (relacionada con ETB); pero tras una revisión más profunda se encontró que la causa era el error en el formato del número. Se realizó el ajuste correspondiente en el desarrollo para garantizar que el token se enviara correctamente. Se revisaron casos aislados y hasta el momento no se han vuelto a presentar inconvenientes similares._x000d_
_x000d_
🧠 Aprendizajes y Acciones Posteriores:_x000d_
_x000d_
Se evidenció que no se realizaron pruebas lo suficientemente fuertes al momento de integrar el desarrollo; por lo cual el equipo técnico no tenía claridad sobre el funcionamiento y cada uno realizaba validaciones desde frentes distintos; lo que retrasó la solución._x000d_
_x000d_
Se acordó con el equipo de Embers que deben asumir la gestión completa de procesos y arquitectura de la herramienta._x000d_
_x000d_
Se propuso la creación de un checklist técnico o paso a paso para afrontar futuras incidencias similares de forma ordenada; con una validación secuencial de las posibles causas (base X; luego base Y; etc.); lo cual permitirá encontrar la causa raíz con mayor rapidez._x000d_
_x000d_
📌 Conclusión:_x000d_
El incidente fue solucionado de forma definitiva. Se fortalecieron los procesos de validación y se asignaron responsabilidades claras para futuras integraciones y mantenimientos. Se estableció el compromiso de documentación y seguimiento de buenas prácticas por parte del equipo de desarrollo._x000d_
_x000d_
</v>
      </c>
      <c r="AN372" t="str" xml:space="preserve">
        <v xml:space="preserve">Se evidenció que; al momento en que un usuario generaba un código; el número de celular al que se enviaba aparecía en algunas ocasiones con asteriscos en los primeros dígitos.  Debido a esto; el token no se generaba correctamente. _x000d_
se realizo el Ajuste respectivo para que enviara el Token como debería</v>
      </c>
      <c r="AO372">
        <v>0.3333333333333333</v>
      </c>
      <c r="AP372">
        <v>0.875</v>
      </c>
    </row>
    <row r="373" xml:space="preserve">
      <c r="A373">
        <v>1318043</v>
      </c>
      <c r="B373" t="str">
        <f>VLOOKUP(G373,DetalleTiendas!A$2:S$1777,3,FALSE)</f>
        <v>SUPERMERCADOS</v>
      </c>
      <c r="C373" t="str">
        <f>VLOOKUP(G373,DetalleTiendas!A$2:S$1777,4,FALSE)</f>
        <v>JUMBO</v>
      </c>
      <c r="D373" t="str">
        <f>VLOOKUP(G373,DetalleTiendas!A$2:S$1777,5,FALSE)</f>
        <v>BOGOTA</v>
      </c>
      <c r="E373" t="str">
        <v>POS</v>
      </c>
      <c r="F373" t="str">
        <v>N/A</v>
      </c>
      <c r="G373" t="str">
        <v>J072 SANTAFE</v>
      </c>
      <c r="I373" t="str">
        <v>Mesas Especializadas Colombia</v>
      </c>
      <c r="J373" t="str">
        <v>Oscar Ramirez</v>
      </c>
      <c r="K373" t="str">
        <v>ABIERTO</v>
      </c>
      <c r="L373" t="str">
        <v>CERRADO</v>
      </c>
      <c r="M373" t="str">
        <v>BAJA</v>
      </c>
      <c r="N373">
        <v>45787</v>
      </c>
      <c r="O373">
        <v>0.5284722222222222</v>
      </c>
      <c r="P373" t="str">
        <f>TEXT(N373,"MMMM")</f>
        <v>mayo</v>
      </c>
      <c r="Q373" t="str">
        <f>TEXT(N373,"aaaa")</f>
        <v>sábado</v>
      </c>
      <c r="R373">
        <v>45787</v>
      </c>
      <c r="S373">
        <v>0.5284722222222222</v>
      </c>
      <c r="T373">
        <v>0.5416666666666666</v>
      </c>
      <c r="U373">
        <f>((R373+T373) - (N373+O373))*24*60</f>
        <v>18.999999999068677</v>
      </c>
      <c r="V373" t="str">
        <f>SINGLE(IF(N373 * O373 * R373 * T373 * AO373 * AP373 = 0, "", LET(_xlpm.inicio, N373 + O373, _xlpm.fin, R373 + T373, _xlpm.dias, REDUCE(0, SEQUENCE(1 + INT(SINGLE(_xlpm.fin) - SINGLE(_xlpm.inicio)), 1, 0, 1), LAMBDA(_xlpm.acum,_xlpm.d, LET(_xlpm.dia, TRUNC(SINGLE(_xlpm.inicio)) + SINGLE(_xlpm.d), _xlpm.horaIni, IF(SINGLE(_xlpm.d) = 0, MAX(_xlpm.inicio, SINGLE(_xlpm.dia) + AO373), SINGLE(_xlpm.dia) + AO373), _xlpm.horaFin, IF(SINGLE(_xlpm.d) = INT(SINGLE(_xlpm.fin) - SINGLE(_xlpm.inicio)), MIN(_xlpm.fin, SINGLE(_xlpm.dia) + AP373), SINGLE(_xlpm.dia) + AP373), _xlpm.tiempo, MAX(0, SINGLE(_xlpm.horaFin) - SINGLE(_xlpm.horaIni)), SINGLE(_xlpm.acum) + SINGLE(_xlpm.tiempo)))), TEXT(SINGLE(_xlpm.dias), "h:mm"))))</f>
        <v>0:19</v>
      </c>
      <c r="W373" t="str">
        <f>TEXT((N373+S373) - (N373+O373), "h:mm")</f>
        <v>0:00</v>
      </c>
      <c r="X373" t="str">
        <v>Novedad espacio en Disco Selft Checkout</v>
      </c>
      <c r="Y373" t="str">
        <v>Hardware / Equipos</v>
      </c>
      <c r="Z373" t="str">
        <v>llenado de Logs en las Selft Checkout</v>
      </c>
      <c r="AA373" t="str">
        <v>Infraestructura - Eléctrica</v>
      </c>
      <c r="AB373" t="str">
        <v>SI</v>
      </c>
      <c r="AC373" t="str">
        <v>NO</v>
      </c>
      <c r="AD373" t="str">
        <v>NO</v>
      </c>
      <c r="AE373" t="str">
        <v>NO</v>
      </c>
      <c r="AF373" t="str">
        <v>INTERNO</v>
      </c>
      <c r="AG373" t="str">
        <v>SISTEMAS</v>
      </c>
      <c r="AH373" t="str">
        <v>depuracion espacio en Disco Selft Checkout</v>
      </c>
      <c r="AI373">
        <v>45787</v>
      </c>
      <c r="AJ373">
        <v>45842</v>
      </c>
      <c r="AK373" t="str">
        <v>Culminado 100%</v>
      </c>
      <c r="AL373" t="str">
        <v>Se realiza depuracion de tiendas afectadas bajo el Problem 1255650</v>
      </c>
      <c r="AN373" t="str" xml:space="preserve">
        <v xml:space="preserve">SPP#77307_x000d_
 Debido a novedades en el espacio en disco de las POS de autoservicio y mejoramiento del hogar; se requiere gestionar el ajuste que permita optimizar el tamaño del LOG log4j.properties en el sistema operativo SUSE Linux Enterprise Server 15 SP3 del POS. CON ESO SE GARANTIZARA EL ESTADO DE ESPACIO EN DISCO REPORTADO EN ESTA PETICION</v>
      </c>
      <c r="AO373">
        <v>0.3333333333333333</v>
      </c>
      <c r="AP373">
        <v>0.875</v>
      </c>
    </row>
    <row r="374">
      <c r="A374">
        <v>1321875</v>
      </c>
      <c r="B374" t="str">
        <f>VLOOKUP(G374,DetalleTiendas!A$2:S$1777,3,FALSE)</f>
        <v>SUPERMERCADOS</v>
      </c>
      <c r="C374" t="str">
        <f>VLOOKUP(G374,DetalleTiendas!A$2:S$1777,4,FALSE)</f>
        <v>METRO</v>
      </c>
      <c r="D374" t="str">
        <f>VLOOKUP(G374,DetalleTiendas!A$2:S$1777,5,FALSE)</f>
        <v>COSTA</v>
      </c>
      <c r="E374" t="str">
        <v>Corte de Energia</v>
      </c>
      <c r="F374" t="str">
        <v>NO</v>
      </c>
      <c r="G374" t="str">
        <v>M085 MONTERIA</v>
      </c>
      <c r="I374" t="str">
        <v>Soporte_Onsite_REG_Costa_SM Colombia</v>
      </c>
      <c r="J374" t="str">
        <v>Celso Niebles</v>
      </c>
      <c r="K374" t="str">
        <v>CERRADO</v>
      </c>
      <c r="L374" t="str">
        <v>CERRADO</v>
      </c>
      <c r="M374" t="str">
        <v>MEDIA</v>
      </c>
      <c r="N374">
        <v>45790</v>
      </c>
      <c r="O374">
        <v>0.3104166666666667</v>
      </c>
      <c r="P374" t="str">
        <f>TEXT(N374,"MMMM")</f>
        <v>mayo</v>
      </c>
      <c r="Q374" t="str">
        <f>TEXT(N374,"aaaa")</f>
        <v>martes</v>
      </c>
      <c r="R374">
        <v>45790</v>
      </c>
      <c r="S374">
        <v>0.31180555555555556</v>
      </c>
      <c r="T374">
        <v>0.3486111111111111</v>
      </c>
      <c r="U374">
        <f>((R374+T374) - (N374+O374))*24*60</f>
        <v>55.00000000116415</v>
      </c>
      <c r="V374" t="str">
        <f>SINGLE(IF(N374 * O374 * R374 * T374 * AO374 * AP374 = 0, "", LET(_xlpm.inicio, N374 + O374, _xlpm.fin, R374 + T374, _xlpm.dias, REDUCE(0, SEQUENCE(1 + INT(SINGLE(_xlpm.fin) - SINGLE(_xlpm.inicio)), 1, 0, 1), LAMBDA(_xlpm.acum,_xlpm.d, LET(_xlpm.dia, TRUNC(SINGLE(_xlpm.inicio)) + SINGLE(_xlpm.d), _xlpm.horaIni, IF(SINGLE(_xlpm.d) = 0, MAX(_xlpm.inicio, SINGLE(_xlpm.dia) + AO374), SINGLE(_xlpm.dia) + AO374), _xlpm.horaFin, IF(SINGLE(_xlpm.d) = INT(SINGLE(_xlpm.fin) - SINGLE(_xlpm.inicio)), MIN(_xlpm.fin, SINGLE(_xlpm.dia) + AP374), SINGLE(_xlpm.dia) + AP374), _xlpm.tiempo, MAX(0, SINGLE(_xlpm.horaFin) - SINGLE(_xlpm.horaIni)), SINGLE(_xlpm.acum) + SINGLE(_xlpm.tiempo)))), TEXT(SINGLE(_xlpm.dias), "h:mm"))))</f>
        <v>0:22</v>
      </c>
      <c r="W374" t="str">
        <f>TEXT((N374+S374) - (N374+O374), "h:mm")</f>
        <v>0:02</v>
      </c>
      <c r="X374" t="str">
        <v>CORTE DE ENERGIA</v>
      </c>
      <c r="Y374" t="str">
        <v>Eléctrico / Energía</v>
      </c>
      <c r="Z374" t="str">
        <v>Fuerte Aguacero en la ciudad  que al parecer genero un corto Alarmo la UPS</v>
      </c>
      <c r="AA374" t="str">
        <v>Infraestructura - Eléctrica</v>
      </c>
      <c r="AB374" t="str">
        <v>SI</v>
      </c>
      <c r="AC374" t="str">
        <v>SI</v>
      </c>
      <c r="AD374" t="str">
        <v>SI</v>
      </c>
      <c r="AE374" t="str">
        <v>SI</v>
      </c>
      <c r="AF374" t="str">
        <v>EXTERNO</v>
      </c>
      <c r="AG374" t="str">
        <v>PROVEEDOR</v>
      </c>
      <c r="AH374" t="str">
        <v>Restablecimiento UPS</v>
      </c>
      <c r="AK374" t="str">
        <v>Culminado 100%</v>
      </c>
      <c r="AN374" t="str">
        <v xml:space="preserve">Se deja la UPS en Bypass mientras el Proveedor UPS Sistemas realiza la visita </v>
      </c>
      <c r="AO374">
        <v>0.3333333333333333</v>
      </c>
      <c r="AP374">
        <v>0.875</v>
      </c>
    </row>
    <row r="375">
      <c r="A375">
        <v>1323880</v>
      </c>
      <c r="B375" t="str">
        <f>VLOOKUP(G375,DetalleTiendas!A$2:S$1777,3,FALSE)</f>
        <v>MEJORAMIENTO DEL HOGAR</v>
      </c>
      <c r="C375" t="str">
        <f>VLOOKUP(G375,DetalleTiendas!A$2:S$1777,4,FALSE)</f>
        <v>MEJORAMIENTO DEL HOGAR</v>
      </c>
      <c r="D375" t="str">
        <f>VLOOKUP(G375,DetalleTiendas!A$2:S$1777,5,FALSE)</f>
        <v>MEJORAMIENTO DEL HOGAR</v>
      </c>
      <c r="E375" t="str">
        <v>POS</v>
      </c>
      <c r="F375" t="str">
        <v>SI</v>
      </c>
      <c r="G375" t="str">
        <v>MEJORAMIENTO DEL HOGAR</v>
      </c>
      <c r="I375" t="str">
        <v>Mesas Especializadas Colombia</v>
      </c>
      <c r="J375" t="str">
        <v>Oscar Ramirez</v>
      </c>
      <c r="K375" t="str">
        <v>CERRADO</v>
      </c>
      <c r="L375" t="str">
        <v>CERRADO</v>
      </c>
      <c r="M375" t="str">
        <v>ALTA</v>
      </c>
      <c r="N375">
        <v>45791</v>
      </c>
      <c r="O375">
        <v>0.3090277777777778</v>
      </c>
      <c r="P375" t="str">
        <f>TEXT(N375,"MMMM")</f>
        <v>mayo</v>
      </c>
      <c r="Q375" t="str">
        <f>TEXT(N375,"aaaa")</f>
        <v>miércoles</v>
      </c>
      <c r="R375">
        <v>45791</v>
      </c>
      <c r="S375">
        <v>0.3104166666666667</v>
      </c>
      <c r="T375">
        <v>0.3576388888888889</v>
      </c>
      <c r="U375">
        <f>((R375+T375) - (N375+O375))*24*60</f>
        <v>69.9999999976717</v>
      </c>
      <c r="V375" t="str">
        <f>SINGLE(IF(N375 * O375 * R375 * T375 * AO375 * AP375 = 0, "", LET(_xlpm.inicio, N375 + O375, _xlpm.fin, R375 + T375, _xlpm.dias, REDUCE(0, SEQUENCE(1 + INT(SINGLE(_xlpm.fin) - SINGLE(_xlpm.inicio)), 1, 0, 1), LAMBDA(_xlpm.acum,_xlpm.d, LET(_xlpm.dia, TRUNC(SINGLE(_xlpm.inicio)) + SINGLE(_xlpm.d), _xlpm.horaIni, IF(SINGLE(_xlpm.d) = 0, MAX(_xlpm.inicio, SINGLE(_xlpm.dia) + AO375), SINGLE(_xlpm.dia) + AO375), _xlpm.horaFin, IF(SINGLE(_xlpm.d) = INT(SINGLE(_xlpm.fin) - SINGLE(_xlpm.inicio)), MIN(_xlpm.fin, SINGLE(_xlpm.dia) + AP375), SINGLE(_xlpm.dia) + AP375), _xlpm.tiempo, MAX(0, SINGLE(_xlpm.horaFin) - SINGLE(_xlpm.horaIni)), SINGLE(_xlpm.acum) + SINGLE(_xlpm.tiempo)))), TEXT(SINGLE(_xlpm.dias), "h:mm"))))</f>
        <v>0:35</v>
      </c>
      <c r="W375" t="str">
        <f>TEXT((N375+S375) - (N375+O375), "h:mm")</f>
        <v>0:02</v>
      </c>
      <c r="X375" t="str">
        <v>FALLA POS ERROR "RESOLUCIÓN FISCAL NO VIGENTE"</v>
      </c>
      <c r="Y375" t="str">
        <v>Operación Interna / Parametrizacion</v>
      </c>
      <c r="Z375" t="str">
        <v>Resolucion fiscal Desactualizada</v>
      </c>
      <c r="AA375" t="str">
        <v>Parametrizacion en curso</v>
      </c>
      <c r="AB375" t="str">
        <v>SI</v>
      </c>
      <c r="AC375" t="str">
        <v>NO</v>
      </c>
      <c r="AD375" t="str">
        <v>NO</v>
      </c>
      <c r="AE375" t="str">
        <v>NO</v>
      </c>
      <c r="AF375" t="str">
        <v>INTERNO</v>
      </c>
      <c r="AG375" t="str">
        <v>SISTEMAS</v>
      </c>
      <c r="AH375" t="str">
        <v>Integracion / Desarrollo</v>
      </c>
      <c r="AK375" t="str">
        <v>Culminado 100%</v>
      </c>
      <c r="AN375" t="str">
        <v>El error fue por un Archivo de resolución que toco modificar P_REGCONF.hierarchy.3900.FiscalNumber.XML ; nos toco realizar modificación en cada una de las Pos en todas las tiendas.</v>
      </c>
      <c r="AO375">
        <v>0.3333333333333333</v>
      </c>
      <c r="AP375">
        <v>0.875</v>
      </c>
    </row>
    <row r="376">
      <c r="A376">
        <v>1324081</v>
      </c>
      <c r="B376" t="e">
        <f>VLOOKUP(G376,DetalleTiendas!A$2:S$1777,3,FALSE)</f>
        <v>#N/A</v>
      </c>
      <c r="C376" t="e">
        <f>VLOOKUP(G376,DetalleTiendas!A$2:S$1777,4,FALSE)</f>
        <v>#N/A</v>
      </c>
      <c r="D376" t="e">
        <f>VLOOKUP(G376,DetalleTiendas!A$2:S$1777,5,FALSE)</f>
        <v>#N/A</v>
      </c>
      <c r="E376" t="str">
        <v>POS</v>
      </c>
      <c r="F376" t="str">
        <v>NO</v>
      </c>
      <c r="G376" t="str">
        <v>J103 CABECERA;J013 VALLE DE LILI</v>
      </c>
      <c r="I376" t="str">
        <v>Mesas Especializadas Colombia</v>
      </c>
      <c r="J376" t="str">
        <v>Oscar Ramirez</v>
      </c>
      <c r="K376" t="str">
        <v>CERRADO</v>
      </c>
      <c r="L376" t="str">
        <v>CERRADO</v>
      </c>
      <c r="M376" t="str">
        <v>MEDIA</v>
      </c>
      <c r="N376">
        <v>45791</v>
      </c>
      <c r="O376">
        <v>0.2951388888888889</v>
      </c>
      <c r="P376" t="str">
        <f>TEXT(N376,"MMMM")</f>
        <v>mayo</v>
      </c>
      <c r="Q376" t="str">
        <f>TEXT(N376,"aaaa")</f>
        <v>miércoles</v>
      </c>
      <c r="R376">
        <v>45791</v>
      </c>
      <c r="S376">
        <v>0.2986111111111111</v>
      </c>
      <c r="T376">
        <v>0.3298611111111111</v>
      </c>
      <c r="U376">
        <f>((R376+T376) - (N376+O376))*24*60</f>
        <v>49.99999999534339</v>
      </c>
      <c r="V376" t="str">
        <f>SINGLE(IF(N376 * O376 * R376 * T376 * AO376 * AP376 = 0, "", LET(_xlpm.inicio, N376 + O376, _xlpm.fin, R376 + T376, _xlpm.dias, REDUCE(0, SEQUENCE(1 + INT(SINGLE(_xlpm.fin) - SINGLE(_xlpm.inicio)), 1, 0, 1), LAMBDA(_xlpm.acum,_xlpm.d, LET(_xlpm.dia, TRUNC(SINGLE(_xlpm.inicio)) + SINGLE(_xlpm.d), _xlpm.horaIni, IF(SINGLE(_xlpm.d) = 0, MAX(_xlpm.inicio, SINGLE(_xlpm.dia) + AO376), SINGLE(_xlpm.dia) + AO376), _xlpm.horaFin, IF(SINGLE(_xlpm.d) = INT(SINGLE(_xlpm.fin) - SINGLE(_xlpm.inicio)), MIN(_xlpm.fin, SINGLE(_xlpm.dia) + AP376), SINGLE(_xlpm.dia) + AP376), _xlpm.tiempo, MAX(0, SINGLE(_xlpm.horaFin) - SINGLE(_xlpm.horaIni)), SINGLE(_xlpm.acum) + SINGLE(_xlpm.tiempo)))), TEXT(SINGLE(_xlpm.dias), "h:mm"))))</f>
        <v>0:00</v>
      </c>
      <c r="W376" t="str">
        <f>TEXT((N376+S376) - (N376+O376), "h:mm")</f>
        <v>0:05</v>
      </c>
      <c r="X376" t="str">
        <v>BLOQUEO POS</v>
      </c>
      <c r="Y376" t="str">
        <v>Operación Interna / Parametrizacion</v>
      </c>
      <c r="Z376" t="str">
        <v>SPP fallido 76853</v>
      </c>
      <c r="AA376" t="str">
        <v>Parametrizacion en curso</v>
      </c>
      <c r="AB376" t="str">
        <v>SI</v>
      </c>
      <c r="AC376" t="str">
        <v>NO</v>
      </c>
      <c r="AD376" t="str">
        <v>NO</v>
      </c>
      <c r="AE376" t="str">
        <v>NO</v>
      </c>
      <c r="AF376" t="str">
        <v>INTERNO</v>
      </c>
      <c r="AG376" t="str">
        <v>SISTEMAS</v>
      </c>
      <c r="AH376" t="str">
        <v>sin definir</v>
      </c>
      <c r="AK376" t="str">
        <v>Culminado 100%</v>
      </c>
      <c r="AN376" t="str">
        <v>La falla se presento por e SPP fallido 76853 el cual se reverso</v>
      </c>
      <c r="AO376">
        <v>0.3333333333333333</v>
      </c>
      <c r="AP376">
        <v>0.875</v>
      </c>
    </row>
    <row r="377">
      <c r="A377">
        <v>1329086</v>
      </c>
      <c r="B377" t="str">
        <f>VLOOKUP(G377,DetalleTiendas!A$2:S$1777,3,FALSE)</f>
        <v>SUPERMERCADOS</v>
      </c>
      <c r="C377" t="str">
        <f>VLOOKUP(G377,DetalleTiendas!A$2:S$1777,4,FALSE)</f>
        <v>METRO</v>
      </c>
      <c r="D377" t="str">
        <f>VLOOKUP(G377,DetalleTiendas!A$2:S$1777,5,FALSE)</f>
        <v>BOGOTA</v>
      </c>
      <c r="E377" t="str">
        <v>Enlaces</v>
      </c>
      <c r="F377" t="str">
        <v>NO</v>
      </c>
      <c r="G377" t="str">
        <v>M077 ZIPAQUIRA</v>
      </c>
      <c r="I377" t="str">
        <v>Redes y Comunicaciones -Nivel 2 - COL</v>
      </c>
      <c r="J377" t="str">
        <v>Guillermo Gutierrez</v>
      </c>
      <c r="K377" t="str">
        <v>CERRADO</v>
      </c>
      <c r="L377" t="str">
        <v>CERRADO</v>
      </c>
      <c r="M377" t="str">
        <v>MEDIA</v>
      </c>
      <c r="N377">
        <v>45793</v>
      </c>
      <c r="O377">
        <v>0.7326388888888888</v>
      </c>
      <c r="P377" t="str">
        <f>TEXT(N377,"MMMM")</f>
        <v>mayo</v>
      </c>
      <c r="Q377" t="str">
        <f>TEXT(N377,"aaaa")</f>
        <v>viernes</v>
      </c>
      <c r="R377">
        <v>45793</v>
      </c>
      <c r="S377">
        <v>0.7361111111111112</v>
      </c>
      <c r="T377">
        <v>0.8375</v>
      </c>
      <c r="U377">
        <f>((R377+T377) - (N377+O377))*24*60</f>
        <v>150.99999999976717</v>
      </c>
      <c r="V377" t="str">
        <f>SINGLE(IF(N377 * O377 * R377 * T377 * AO377 * AP377 = 0, "", LET(_xlpm.inicio, N377 + O377, _xlpm.fin, R377 + T377, _xlpm.dias, REDUCE(0, SEQUENCE(1 + INT(SINGLE(_xlpm.fin) - SINGLE(_xlpm.inicio)), 1, 0, 1), LAMBDA(_xlpm.acum,_xlpm.d, LET(_xlpm.dia, TRUNC(SINGLE(_xlpm.inicio)) + SINGLE(_xlpm.d), _xlpm.horaIni, IF(SINGLE(_xlpm.d) = 0, MAX(_xlpm.inicio, SINGLE(_xlpm.dia) + AO377), SINGLE(_xlpm.dia) + AO377), _xlpm.horaFin, IF(SINGLE(_xlpm.d) = INT(SINGLE(_xlpm.fin) - SINGLE(_xlpm.inicio)), MIN(_xlpm.fin, SINGLE(_xlpm.dia) + AP377), SINGLE(_xlpm.dia) + AP377), _xlpm.tiempo, MAX(0, SINGLE(_xlpm.horaFin) - SINGLE(_xlpm.horaIni)), SINGLE(_xlpm.acum) + SINGLE(_xlpm.tiempo)))), TEXT(SINGLE(_xlpm.dias), "h:mm"))))</f>
        <v>2:31</v>
      </c>
      <c r="W377" t="str">
        <f>TEXT((N377+S377) - (N377+O377), "h:mm")</f>
        <v>0:05</v>
      </c>
      <c r="X377" t="str">
        <v>CAIDA ENLACES</v>
      </c>
      <c r="Y377" t="str">
        <v>Red / Enlace / Proveedor</v>
      </c>
      <c r="Z377" t="str">
        <v xml:space="preserve">Caída enlace proveedor - Claro </v>
      </c>
      <c r="AA377" t="str">
        <v>Proveedor - Red/Infraestructura</v>
      </c>
      <c r="AB377" t="str">
        <v>SI</v>
      </c>
      <c r="AC377" t="str">
        <v>SI</v>
      </c>
      <c r="AD377" t="str">
        <v>SI</v>
      </c>
      <c r="AE377" t="str">
        <v>SI</v>
      </c>
      <c r="AF377" t="str">
        <v>EXTERNO</v>
      </c>
      <c r="AG377" t="str">
        <v>PROVEEDOR</v>
      </c>
      <c r="AH377" t="str">
        <v>Ajuste por parte del Proveedor</v>
      </c>
      <c r="AK377" t="str">
        <v>Culminado 100%</v>
      </c>
      <c r="AN377" t="str">
        <v>Falla masiva Claro</v>
      </c>
      <c r="AO377">
        <v>0.3333333333333333</v>
      </c>
      <c r="AP377">
        <v>0.875</v>
      </c>
    </row>
    <row r="378" xml:space="preserve">
      <c r="A378">
        <v>1332951</v>
      </c>
      <c r="B378" t="e">
        <f>VLOOKUP(G378,DetalleTiendas!A$2:S$1777,3,FALSE)</f>
        <v>#N/A</v>
      </c>
      <c r="C378" t="e">
        <f>VLOOKUP(G378,DetalleTiendas!A$2:S$1777,4,FALSE)</f>
        <v>#N/A</v>
      </c>
      <c r="D378" t="e">
        <f>VLOOKUP(G378,DetalleTiendas!A$2:S$1777,5,FALSE)</f>
        <v>#N/A</v>
      </c>
      <c r="E378" t="str">
        <v>Enlaces</v>
      </c>
      <c r="F378" t="str">
        <v>NO</v>
      </c>
      <c r="G378" t="str">
        <v>J014 CALLE 170 ;M010 BOSA;M077 ZIPAQUIRA</v>
      </c>
      <c r="I378" t="str">
        <v>Redes y Comunicaciones -Nivel 2 - COL</v>
      </c>
      <c r="J378" t="str">
        <v>Guillermo Gutierrez</v>
      </c>
      <c r="K378" t="str">
        <v>CERRADO</v>
      </c>
      <c r="L378" t="str">
        <v>CERRADO</v>
      </c>
      <c r="M378" t="str">
        <v>MEDIA</v>
      </c>
      <c r="N378">
        <v>45796</v>
      </c>
      <c r="O378">
        <v>0.7013888888888888</v>
      </c>
      <c r="P378" t="str">
        <f>TEXT(N378,"MMMM")</f>
        <v>mayo</v>
      </c>
      <c r="Q378" t="str">
        <f>TEXT(N378,"aaaa")</f>
        <v>lunes</v>
      </c>
      <c r="R378">
        <v>45796</v>
      </c>
      <c r="S378">
        <v>0.7229166666666667</v>
      </c>
      <c r="T378">
        <v>0.8993055555555556</v>
      </c>
      <c r="U378">
        <f>((R378+T378) - (N378+O378))*24*60</f>
        <v>284.99999999650754</v>
      </c>
      <c r="V378" t="str">
        <f>SINGLE(IF(N378 * O378 * R378 * T378 * AO378 * AP378 = 0, "", LET(_xlpm.inicio, N378 + O378, _xlpm.fin, R378 + T378, _xlpm.dias, REDUCE(0, SEQUENCE(1 + INT(SINGLE(_xlpm.fin) - SINGLE(_xlpm.inicio)), 1, 0, 1), LAMBDA(_xlpm.acum,_xlpm.d, LET(_xlpm.dia, TRUNC(SINGLE(_xlpm.inicio)) + SINGLE(_xlpm.d), _xlpm.horaIni, IF(SINGLE(_xlpm.d) = 0, MAX(_xlpm.inicio, SINGLE(_xlpm.dia) + AO378), SINGLE(_xlpm.dia) + AO378), _xlpm.horaFin, IF(SINGLE(_xlpm.d) = INT(SINGLE(_xlpm.fin) - SINGLE(_xlpm.inicio)), MIN(_xlpm.fin, SINGLE(_xlpm.dia) + AP378), SINGLE(_xlpm.dia) + AP378), _xlpm.tiempo, MAX(0, SINGLE(_xlpm.horaFin) - SINGLE(_xlpm.horaIni)), SINGLE(_xlpm.acum) + SINGLE(_xlpm.tiempo)))), TEXT(SINGLE(_xlpm.dias), "h:mm"))))</f>
        <v>4:10</v>
      </c>
      <c r="W378" t="str">
        <f>TEXT((N378+S378) - (N378+O378), "h:mm")</f>
        <v>0:31</v>
      </c>
      <c r="X378" t="str">
        <v>INTERMITENCIA EN LA RED</v>
      </c>
      <c r="Y378" t="str">
        <v>Red / Enlace / Proveedor</v>
      </c>
      <c r="Z378" t="str">
        <v xml:space="preserve">Caída enlace proveedor - Claro </v>
      </c>
      <c r="AA378" t="str">
        <v>Proveedor - Red/Infraestructura</v>
      </c>
      <c r="AB378" t="str">
        <v>SI</v>
      </c>
      <c r="AC378" t="str">
        <v>SI</v>
      </c>
      <c r="AD378" t="str">
        <v>SI</v>
      </c>
      <c r="AE378" t="str">
        <v>SI</v>
      </c>
      <c r="AF378" t="str">
        <v>EXTERNO</v>
      </c>
      <c r="AG378" t="str">
        <v>PROVEEDOR</v>
      </c>
      <c r="AH378" t="str">
        <v>Ajuste por parte del Proveedor</v>
      </c>
      <c r="AK378" t="str">
        <v>Culminado 100%</v>
      </c>
      <c r="AN378" t="str" xml:space="preserve">
        <v xml:space="preserve">Falla masiva Claro_x000d_
Afectaciones en la tienda:_x000d_
 _x000d_
1. No pasan puntos_x000d_
2. No pasan bonos_x000d_
3. No tarjeta regalo_x000d_
4. No se pueden hacer devoluciones_x000d_
5. Los datafonos inalambricos no se conectan a la red_x000d_
6. No se puede facturar ecommerce _x000d_
 _x000d_
Solo se  recibio efectivo en la tienda _x000d_
 </v>
      </c>
      <c r="AO378">
        <v>0.3333333333333333</v>
      </c>
      <c r="AP378">
        <v>0.875</v>
      </c>
    </row>
    <row r="379">
      <c r="A379">
        <v>1333942</v>
      </c>
      <c r="B379" t="e">
        <f>VLOOKUP(G379,DetalleTiendas!A$2:S$1777,3,FALSE)</f>
        <v>#N/A</v>
      </c>
      <c r="C379" t="e">
        <f>VLOOKUP(G379,DetalleTiendas!A$2:S$1777,4,FALSE)</f>
        <v>#N/A</v>
      </c>
      <c r="D379" t="e">
        <f>VLOOKUP(G379,DetalleTiendas!A$2:S$1777,5,FALSE)</f>
        <v>#N/A</v>
      </c>
      <c r="E379" t="str">
        <v>Enlaces</v>
      </c>
      <c r="F379" t="str">
        <v>NO</v>
      </c>
      <c r="G379" t="str">
        <v>J014 CALLE 170 ;M010 BOSA;M077 ZIPAQUIRA</v>
      </c>
      <c r="I379" t="str">
        <v>Redes y Comunicaciones -Nivel 2 - COL</v>
      </c>
      <c r="J379" t="str">
        <v>Guillermo Gutierrez</v>
      </c>
      <c r="K379" t="str">
        <v>CERRADO</v>
      </c>
      <c r="L379" t="str">
        <v>CERRADO</v>
      </c>
      <c r="M379" t="str">
        <v>MEDIA</v>
      </c>
      <c r="N379">
        <v>45796</v>
      </c>
      <c r="O379">
        <v>0.7013888888888888</v>
      </c>
      <c r="P379" t="str">
        <f>TEXT(N379,"MMMM")</f>
        <v>mayo</v>
      </c>
      <c r="Q379" t="str">
        <f>TEXT(N379,"aaaa")</f>
        <v>lunes</v>
      </c>
      <c r="R379">
        <v>45796</v>
      </c>
      <c r="S379">
        <v>0.7048611111111112</v>
      </c>
      <c r="T379">
        <v>0.71875</v>
      </c>
      <c r="U379">
        <f>((R379+T379) - (N379+O379))*24*60</f>
        <v>24.999999997671694</v>
      </c>
      <c r="V379" t="str">
        <f>SINGLE(IF(N379 * O379 * R379 * T379 * AO379 * AP379 = 0, "", LET(_xlpm.inicio, N379 + O379, _xlpm.fin, R379 + T379, _xlpm.dias, REDUCE(0, SEQUENCE(1 + INT(SINGLE(_xlpm.fin) - SINGLE(_xlpm.inicio)), 1, 0, 1), LAMBDA(_xlpm.acum,_xlpm.d, LET(_xlpm.dia, TRUNC(SINGLE(_xlpm.inicio)) + SINGLE(_xlpm.d), _xlpm.horaIni, IF(SINGLE(_xlpm.d) = 0, MAX(_xlpm.inicio, SINGLE(_xlpm.dia) + AO379), SINGLE(_xlpm.dia) + AO379), _xlpm.horaFin, IF(SINGLE(_xlpm.d) = INT(SINGLE(_xlpm.fin) - SINGLE(_xlpm.inicio)), MIN(_xlpm.fin, SINGLE(_xlpm.dia) + AP379), SINGLE(_xlpm.dia) + AP379), _xlpm.tiempo, MAX(0, SINGLE(_xlpm.horaFin) - SINGLE(_xlpm.horaIni)), SINGLE(_xlpm.acum) + SINGLE(_xlpm.tiempo)))), TEXT(SINGLE(_xlpm.dias), "h:mm"))))</f>
        <v>0:25</v>
      </c>
      <c r="W379" t="str">
        <f>TEXT((N379+S379) - (N379+O379), "h:mm")</f>
        <v>0:05</v>
      </c>
      <c r="X379" t="str">
        <v>CAIDA ENLACES</v>
      </c>
      <c r="Y379" t="str">
        <v>Red / Enlace / Proveedor</v>
      </c>
      <c r="Z379" t="str">
        <v xml:space="preserve">Caída enlace proveedor - Claro </v>
      </c>
      <c r="AA379" t="str">
        <v>Proveedor - Red/Infraestructura</v>
      </c>
      <c r="AB379" t="str">
        <v>SI</v>
      </c>
      <c r="AC379" t="str">
        <v>NO</v>
      </c>
      <c r="AD379" t="str">
        <v>NO</v>
      </c>
      <c r="AE379" t="str">
        <v>NO</v>
      </c>
      <c r="AF379" t="str">
        <v>EXTERNO</v>
      </c>
      <c r="AG379" t="str">
        <v>PROVEEDOR</v>
      </c>
      <c r="AH379" t="str">
        <v>Ajuste por parte del Proveedor</v>
      </c>
      <c r="AK379" t="str">
        <v>Culminado 100%</v>
      </c>
      <c r="AN379" t="str">
        <v>Se realiza la configuración del ISP de Claro</v>
      </c>
      <c r="AO379">
        <v>0.3333333333333333</v>
      </c>
      <c r="AP379">
        <v>0.875</v>
      </c>
    </row>
    <row r="380" xml:space="preserve">
      <c r="A380">
        <v>1335938</v>
      </c>
      <c r="B380" t="str">
        <f>VLOOKUP(G380,DetalleTiendas!A$2:S$1777,3,FALSE)</f>
        <v>SUPERMERCADOS</v>
      </c>
      <c r="C380" t="str">
        <f>VLOOKUP(G380,DetalleTiendas!A$2:S$1777,4,FALSE)</f>
        <v>METRO</v>
      </c>
      <c r="D380" t="str">
        <f>VLOOKUP(G380,DetalleTiendas!A$2:S$1777,5,FALSE)</f>
        <v>BOGOTA</v>
      </c>
      <c r="E380" t="str">
        <v>Enlaces</v>
      </c>
      <c r="F380" t="str">
        <v>NO</v>
      </c>
      <c r="G380" t="str">
        <v>M077 ZIPAQUIRA</v>
      </c>
      <c r="I380" t="str">
        <v>Redes y Comunicaciones -Nivel 2 - COL</v>
      </c>
      <c r="J380" t="str">
        <v>Guillermo Gutierrez</v>
      </c>
      <c r="K380" t="str">
        <v>CERRADO</v>
      </c>
      <c r="L380" t="str">
        <v>CERRADO</v>
      </c>
      <c r="M380" t="str">
        <v>MEDIA</v>
      </c>
      <c r="N380">
        <v>45798</v>
      </c>
      <c r="O380">
        <v>0.4166666666666667</v>
      </c>
      <c r="P380" t="str">
        <f>TEXT(N380,"MMMM")</f>
        <v>mayo</v>
      </c>
      <c r="Q380" t="str">
        <f>TEXT(N380,"aaaa")</f>
        <v>miércoles</v>
      </c>
      <c r="R380">
        <v>45798</v>
      </c>
      <c r="S380">
        <v>0.4375</v>
      </c>
      <c r="T380">
        <v>0.5</v>
      </c>
      <c r="U380">
        <f>((R380+T380) - (N380+O380))*24*60</f>
        <v>120.00000000349246</v>
      </c>
      <c r="V380" t="str">
        <f>SINGLE(IF(N380 * O380 * R380 * T380 * AO380 * AP380 = 0, "", LET(_xlpm.inicio, N380 + O380, _xlpm.fin, R380 + T380, _xlpm.dias, REDUCE(0, SEQUENCE(1 + INT(SINGLE(_xlpm.fin) - SINGLE(_xlpm.inicio)), 1, 0, 1), LAMBDA(_xlpm.acum,_xlpm.d, LET(_xlpm.dia, TRUNC(SINGLE(_xlpm.inicio)) + SINGLE(_xlpm.d), _xlpm.horaIni, IF(SINGLE(_xlpm.d) = 0, MAX(_xlpm.inicio, SINGLE(_xlpm.dia) + AO380), SINGLE(_xlpm.dia) + AO380), _xlpm.horaFin, IF(SINGLE(_xlpm.d) = INT(SINGLE(_xlpm.fin) - SINGLE(_xlpm.inicio)), MIN(_xlpm.fin, SINGLE(_xlpm.dia) + AP380), SINGLE(_xlpm.dia) + AP380), _xlpm.tiempo, MAX(0, SINGLE(_xlpm.horaFin) - SINGLE(_xlpm.horaIni)), SINGLE(_xlpm.acum) + SINGLE(_xlpm.tiempo)))), TEXT(SINGLE(_xlpm.dias), "h:mm"))))</f>
        <v>2:00</v>
      </c>
      <c r="W380" t="str">
        <f>TEXT((N380+S380) - (N380+O380), "h:mm")</f>
        <v>0:30</v>
      </c>
      <c r="X380" t="str">
        <v>INTERMITENCIA EN LA RED</v>
      </c>
      <c r="Y380" t="str">
        <v>Red / Enlace / Proveedor</v>
      </c>
      <c r="Z380" t="str">
        <v xml:space="preserve">Caída enlace proveedor - Claro </v>
      </c>
      <c r="AA380" t="str">
        <v>Proveedor - Red/Infraestructura</v>
      </c>
      <c r="AB380" t="str">
        <v>SI</v>
      </c>
      <c r="AC380" t="str">
        <v>SI</v>
      </c>
      <c r="AD380" t="str">
        <v>SI</v>
      </c>
      <c r="AE380" t="str">
        <v>SI</v>
      </c>
      <c r="AF380" t="str">
        <v>EXTERNO</v>
      </c>
      <c r="AG380" t="str">
        <v>PROVEEDOR</v>
      </c>
      <c r="AH380" t="str">
        <v>Ajuste por parte del Proveedor</v>
      </c>
      <c r="AK380" t="str">
        <v>Culminado 100%</v>
      </c>
      <c r="AN380" t="str" xml:space="preserve">
        <v xml:space="preserve">Falla masiva Claro_x000d_
Afectaciones en la tienda:_x000d_
 _x000d_
1. No pasan puntos_x000d_
2. No pasan bonos_x000d_
3. No tarjeta regalo_x000d_
4. No se pueden hacer devoluciones_x000d_
5. Los datafonos inalambricos no se conectan a la red_x000d_
6. No se puede facturar ecommerce _x000d_
 _x000d_
Solo se  recibio efectivo en la tienda _x000d_
 </v>
      </c>
      <c r="AO380">
        <v>0.3333333333333333</v>
      </c>
      <c r="AP380">
        <v>0.875</v>
      </c>
    </row>
    <row r="381">
      <c r="A381">
        <v>1342205</v>
      </c>
      <c r="B381" t="str">
        <f>VLOOKUP(G381,DetalleTiendas!A$2:S$1777,3,FALSE)</f>
        <v>SUPERMERCADOS</v>
      </c>
      <c r="C381" t="str">
        <f>VLOOKUP(G381,DetalleTiendas!A$2:S$1777,4,FALSE)</f>
        <v>METRO</v>
      </c>
      <c r="D381" t="str">
        <f>VLOOKUP(G381,DetalleTiendas!A$2:S$1777,5,FALSE)</f>
        <v>COSTA</v>
      </c>
      <c r="E381" t="str">
        <v>Corte de Energia</v>
      </c>
      <c r="F381" t="str">
        <v>NO</v>
      </c>
      <c r="G381" t="str">
        <v>M184 MAYALES</v>
      </c>
      <c r="I381" t="str">
        <v>Soporte_Onsite_REG_Costa_SM Colombia</v>
      </c>
      <c r="J381" t="str">
        <v>Celso Niebles</v>
      </c>
      <c r="K381" t="str">
        <v>CERRADO</v>
      </c>
      <c r="L381" t="str">
        <v>CERRADO</v>
      </c>
      <c r="M381" t="str">
        <v>MEDIA</v>
      </c>
      <c r="N381">
        <v>45803</v>
      </c>
      <c r="O381">
        <v>0.3680555555555556</v>
      </c>
      <c r="P381" t="str">
        <f>TEXT(N381,"MMMM")</f>
        <v>mayo</v>
      </c>
      <c r="Q381" t="str">
        <f>TEXT(N381,"aaaa")</f>
        <v>lunes</v>
      </c>
      <c r="R381">
        <v>45803</v>
      </c>
      <c r="S381">
        <v>0.3701388888888889</v>
      </c>
      <c r="T381">
        <v>0.3923611111111111</v>
      </c>
      <c r="U381">
        <f>((R381+T381) - (N381+O381))*24*60</f>
        <v>34.99999999883585</v>
      </c>
      <c r="V381" t="str">
        <f>SINGLE(IF(N381 * O381 * R381 * T381 * AO381 * AP381 = 0, "", LET(_xlpm.inicio, N381 + O381, _xlpm.fin, R381 + T381, _xlpm.dias, REDUCE(0, SEQUENCE(1 + INT(SINGLE(_xlpm.fin) - SINGLE(_xlpm.inicio)), 1, 0, 1), LAMBDA(_xlpm.acum,_xlpm.d, LET(_xlpm.dia, TRUNC(SINGLE(_xlpm.inicio)) + SINGLE(_xlpm.d), _xlpm.horaIni, IF(SINGLE(_xlpm.d) = 0, MAX(_xlpm.inicio, SINGLE(_xlpm.dia) + AO381), SINGLE(_xlpm.dia) + AO381), _xlpm.horaFin, IF(SINGLE(_xlpm.d) = INT(SINGLE(_xlpm.fin) - SINGLE(_xlpm.inicio)), MIN(_xlpm.fin, SINGLE(_xlpm.dia) + AP381), SINGLE(_xlpm.dia) + AP381), _xlpm.tiempo, MAX(0, SINGLE(_xlpm.horaFin) - SINGLE(_xlpm.horaIni)), SINGLE(_xlpm.acum) + SINGLE(_xlpm.tiempo)))), TEXT(SINGLE(_xlpm.dias), "h:mm"))))</f>
        <v>0:35</v>
      </c>
      <c r="W381" t="str">
        <f>TEXT((N381+S381) - (N381+O381), "h:mm")</f>
        <v>0:03</v>
      </c>
      <c r="X381" t="str">
        <v>CORTE DE ENERGIA</v>
      </c>
      <c r="Y381" t="str">
        <v>Eléctrico / Energía</v>
      </c>
      <c r="Z381" t="str">
        <v>Fuerte Aguacero en la ciudad  que al parecer genero un corto Alarmo la UPS</v>
      </c>
      <c r="AA381" t="str">
        <v>Infraestructura - Eléctrica</v>
      </c>
      <c r="AB381" t="str">
        <v>SI</v>
      </c>
      <c r="AC381" t="str">
        <v>SI</v>
      </c>
      <c r="AD381" t="str">
        <v>SI</v>
      </c>
      <c r="AE381" t="str">
        <v>SI</v>
      </c>
      <c r="AF381" t="str">
        <v>EXTERNO</v>
      </c>
      <c r="AG381" t="str">
        <v>PROVEEDOR</v>
      </c>
      <c r="AH381" t="str">
        <v>Restablecimiento UPS</v>
      </c>
      <c r="AK381" t="str">
        <v>Culminado 100%</v>
      </c>
      <c r="AN381" t="str">
        <v>UPsistemas guio al equipo de mantenimiento para colocar la unidad UPS defectuosa en modo bypass. Esta acción restauró exitosamente la energía en la red regulada; volviendo a poner en línea los equipos de comunicación y los sistemas POS afectados</v>
      </c>
      <c r="AO381">
        <v>0.3333333333333333</v>
      </c>
      <c r="AP381">
        <v>0.875</v>
      </c>
    </row>
    <row r="382">
      <c r="A382">
        <v>1344667</v>
      </c>
      <c r="B382" t="str">
        <f>VLOOKUP(G382,DetalleTiendas!A$2:S$1777,3,FALSE)</f>
        <v>SUPERMERCADOS</v>
      </c>
      <c r="C382" t="str">
        <f>VLOOKUP(G382,DetalleTiendas!A$2:S$1777,4,FALSE)</f>
        <v>METRO</v>
      </c>
      <c r="D382" t="str">
        <f>VLOOKUP(G382,DetalleTiendas!A$2:S$1777,5,FALSE)</f>
        <v>BOGOTA</v>
      </c>
      <c r="E382" t="str">
        <v>Enlaces</v>
      </c>
      <c r="F382" t="str">
        <v>NO</v>
      </c>
      <c r="G382" t="str">
        <v>M077 ZIPAQUIRA</v>
      </c>
      <c r="I382" t="str">
        <v>Redes y Comunicaciones-NIVEL 2 - COL</v>
      </c>
      <c r="J382" t="str">
        <v>Guillermo Gutierrez</v>
      </c>
      <c r="K382" t="str">
        <v>CERRADO</v>
      </c>
      <c r="L382" t="str">
        <v>CERRADO</v>
      </c>
      <c r="M382" t="str">
        <v>MEDIA</v>
      </c>
      <c r="N382">
        <v>45804</v>
      </c>
      <c r="O382">
        <v>0.5236111111111111</v>
      </c>
      <c r="P382" t="str">
        <f>TEXT(N382,"MMMM")</f>
        <v>mayo</v>
      </c>
      <c r="Q382" t="str">
        <f>TEXT(N382,"aaaa")</f>
        <v>martes</v>
      </c>
      <c r="R382">
        <v>45804</v>
      </c>
      <c r="S382">
        <v>0.5270833333333333</v>
      </c>
      <c r="T382">
        <v>0.7909722222222222</v>
      </c>
      <c r="U382">
        <f>((R382+T382) - (N382+O382))*24*60</f>
        <v>385.0000000081491</v>
      </c>
      <c r="V382" t="str">
        <f>SINGLE(IF(N382 * O382 * R382 * T382 * AO382 * AP382 = 0, "", LET(_xlpm.inicio, N382 + O382, _xlpm.fin, R382 + T382, _xlpm.dias, REDUCE(0, SEQUENCE(1 + INT(SINGLE(_xlpm.fin) - SINGLE(_xlpm.inicio)), 1, 0, 1), LAMBDA(_xlpm.acum,_xlpm.d, LET(_xlpm.dia, TRUNC(SINGLE(_xlpm.inicio)) + SINGLE(_xlpm.d), _xlpm.horaIni, IF(SINGLE(_xlpm.d) = 0, MAX(_xlpm.inicio, SINGLE(_xlpm.dia) + AO382), SINGLE(_xlpm.dia) + AO382), _xlpm.horaFin, IF(SINGLE(_xlpm.d) = INT(SINGLE(_xlpm.fin) - SINGLE(_xlpm.inicio)), MIN(_xlpm.fin, SINGLE(_xlpm.dia) + AP382), SINGLE(_xlpm.dia) + AP382), _xlpm.tiempo, MAX(0, SINGLE(_xlpm.horaFin) - SINGLE(_xlpm.horaIni)), SINGLE(_xlpm.acum) + SINGLE(_xlpm.tiempo)))), TEXT(SINGLE(_xlpm.dias), "h:mm"))))</f>
        <v>6:25</v>
      </c>
      <c r="W382" t="str">
        <f>TEXT((N382+S382) - (N382+O382), "h:mm")</f>
        <v>0:05</v>
      </c>
      <c r="X382" t="str">
        <v>CAIDA ENLACES</v>
      </c>
      <c r="Y382" t="str">
        <v>Red / Enlace / Proveedor</v>
      </c>
      <c r="Z382" t="str">
        <v>Caida de enlaces proveedor- Claro</v>
      </c>
      <c r="AA382" t="str">
        <v>Proveedor - Red/Infraestructura</v>
      </c>
      <c r="AB382" t="str">
        <v>SI</v>
      </c>
      <c r="AC382" t="str">
        <v>SI</v>
      </c>
      <c r="AD382" t="str">
        <v>SI</v>
      </c>
      <c r="AE382" t="str">
        <v>SI</v>
      </c>
      <c r="AF382" t="str">
        <v>EXTERNO</v>
      </c>
      <c r="AG382" t="str">
        <v>PROVEEDOR</v>
      </c>
      <c r="AH382" t="str">
        <v>Ajuste por parte del Proveedor</v>
      </c>
      <c r="AK382" t="str">
        <v>Culminado 100%</v>
      </c>
      <c r="AN382" t="str">
        <v>Se realizara validación con el provveedor claro se envió personal a las 6:30 Am ; hubo masiva de la ONT de Claro : Se escala a comercial dado que es una falla recurrente. esa tienda presenta novedad en esa tienda tenemos 2 4G en donde no se tiene cobertura</v>
      </c>
      <c r="AO382">
        <v>0.3333333333333333</v>
      </c>
      <c r="AP382">
        <v>0.875</v>
      </c>
    </row>
    <row r="383" xml:space="preserve">
      <c r="A383">
        <v>1344325</v>
      </c>
      <c r="B383" t="str">
        <f>VLOOKUP(G383,DetalleTiendas!A$2:S$1777,3,FALSE)</f>
        <v>MEJORAMIENTO DEL HOGAR</v>
      </c>
      <c r="C383" t="str">
        <f>VLOOKUP(G383,DetalleTiendas!A$2:S$1777,4,FALSE)</f>
        <v>MEJORAMIENTO DEL HOGAR</v>
      </c>
      <c r="D383" t="str">
        <f>VLOOKUP(G383,DetalleTiendas!A$2:S$1777,5,FALSE)</f>
        <v>MEJORAMIENTO DEL HOGAR</v>
      </c>
      <c r="E383" t="str">
        <v>Devoluciones</v>
      </c>
      <c r="F383" t="str">
        <v>SI</v>
      </c>
      <c r="G383" t="str">
        <v>MEJORAMIENTO DEL HOGAR</v>
      </c>
      <c r="I383" t="str">
        <v>Aplicaciones_POS_ARS_Colombia</v>
      </c>
      <c r="J383" t="str">
        <v>David Bohorquez</v>
      </c>
      <c r="K383" t="str">
        <v>CERRADO</v>
      </c>
      <c r="L383" t="str">
        <v>CERRADO</v>
      </c>
      <c r="M383" t="str">
        <v>MEDIA</v>
      </c>
      <c r="N383">
        <v>45804</v>
      </c>
      <c r="O383">
        <v>0.4305555555555556</v>
      </c>
      <c r="P383" t="str">
        <f>TEXT(N383,"MMMM")</f>
        <v>mayo</v>
      </c>
      <c r="Q383" t="str">
        <f>TEXT(N383,"aaaa")</f>
        <v>martes</v>
      </c>
      <c r="R383">
        <v>45804</v>
      </c>
      <c r="S383">
        <v>0.4423611111111111</v>
      </c>
      <c r="T383">
        <v>0.5555555555555556</v>
      </c>
      <c r="U383">
        <f>((R383+T383) - (N383+O383))*24*60</f>
        <v>180</v>
      </c>
      <c r="V383" t="str">
        <f>SINGLE(IF(N383 * O383 * R383 * T383 * AO383 * AP383 = 0, "", LET(_xlpm.inicio, N383 + O383, _xlpm.fin, R383 + T383, _xlpm.dias, REDUCE(0, SEQUENCE(1 + INT(SINGLE(_xlpm.fin) - SINGLE(_xlpm.inicio)), 1, 0, 1), LAMBDA(_xlpm.acum,_xlpm.d, LET(_xlpm.dia, TRUNC(SINGLE(_xlpm.inicio)) + SINGLE(_xlpm.d), _xlpm.horaIni, IF(SINGLE(_xlpm.d) = 0, MAX(_xlpm.inicio, SINGLE(_xlpm.dia) + AO383), SINGLE(_xlpm.dia) + AO383), _xlpm.horaFin, IF(SINGLE(_xlpm.d) = INT(SINGLE(_xlpm.fin) - SINGLE(_xlpm.inicio)), MIN(_xlpm.fin, SINGLE(_xlpm.dia) + AP383), SINGLE(_xlpm.dia) + AP383), _xlpm.tiempo, MAX(0, SINGLE(_xlpm.horaFin) - SINGLE(_xlpm.horaIni)), SINGLE(_xlpm.acum) + SINGLE(_xlpm.tiempo)))), TEXT(SINGLE(_xlpm.dias), "h:mm"))))</f>
        <v>3:00</v>
      </c>
      <c r="W383" t="str">
        <f>TEXT((N383+S383) - (N383+O383), "h:mm")</f>
        <v>0:17</v>
      </c>
      <c r="X383" t="str">
        <v>FALLAS EN DEVOLUCIONES</v>
      </c>
      <c r="Y383" t="str">
        <v>Operación Interna / Parametrizacion</v>
      </c>
      <c r="Z383" t="str">
        <v>SPP Fallido</v>
      </c>
      <c r="AA383" t="str">
        <v>Parametrizacion en curso</v>
      </c>
      <c r="AB383" t="str">
        <v>NO</v>
      </c>
      <c r="AC383" t="str">
        <v>NO</v>
      </c>
      <c r="AD383" t="str">
        <v>NO</v>
      </c>
      <c r="AE383" t="str">
        <v>NO</v>
      </c>
      <c r="AF383" t="str">
        <v>INTERNO</v>
      </c>
      <c r="AG383" t="str">
        <v>SISTEMAS</v>
      </c>
      <c r="AH383" t="str">
        <v>Integracion / Desarrollo</v>
      </c>
      <c r="AK383" t="str">
        <v>Culminado 100%</v>
      </c>
      <c r="AN383" t="str" xml:space="preserve">
        <v xml:space="preserve">la falla fue por el SPP 77350 que tenia el objetivo de pasar todo el ambiente de Easy que estaba en supermercados_x000d_
dentro del plan no se tenia en cuenta;migrar el gatway de la base vieja lo que genero la novedad </v>
      </c>
      <c r="AO383">
        <v>0.3333333333333333</v>
      </c>
      <c r="AP383">
        <v>0.875</v>
      </c>
    </row>
    <row r="384">
      <c r="A384">
        <v>1347580</v>
      </c>
      <c r="B384" t="str">
        <f>VLOOKUP(G384,DetalleTiendas!A$2:S$1777,3,FALSE)</f>
        <v>SUPERMERCADOS</v>
      </c>
      <c r="C384" t="str">
        <f>VLOOKUP(G384,DetalleTiendas!A$2:S$1777,4,FALSE)</f>
        <v>METRO</v>
      </c>
      <c r="D384" t="str">
        <f>VLOOKUP(G384,DetalleTiendas!A$2:S$1777,5,FALSE)</f>
        <v>CENTRO</v>
      </c>
      <c r="E384" t="str">
        <v>Switch</v>
      </c>
      <c r="F384" t="str">
        <v>NO</v>
      </c>
      <c r="G384" t="str">
        <v>M080 LOS LIBERTADORES</v>
      </c>
      <c r="I384" t="str">
        <v>Redes y Comunicaciones-NIVEL 2 - COL</v>
      </c>
      <c r="J384" t="str">
        <v>Guillermo Gutierrez</v>
      </c>
      <c r="K384" t="str">
        <v>CERRADO</v>
      </c>
      <c r="L384" t="str">
        <v>CERRADO</v>
      </c>
      <c r="M384" t="str">
        <v>BAJA</v>
      </c>
      <c r="N384">
        <v>45806</v>
      </c>
      <c r="O384">
        <v>0.3347222222222222</v>
      </c>
      <c r="P384" t="str">
        <f>TEXT(N384,"MMMM")</f>
        <v>mayo</v>
      </c>
      <c r="Q384" t="str">
        <f>TEXT(N384,"aaaa")</f>
        <v>jueves</v>
      </c>
      <c r="R384">
        <v>45806</v>
      </c>
      <c r="S384">
        <v>0.3472222222222222</v>
      </c>
      <c r="T384">
        <v>0.3659722222222222</v>
      </c>
      <c r="U384">
        <f>((R384+T384) - (N384+O384))*24*60</f>
        <v>45</v>
      </c>
      <c r="V384" t="str">
        <f>SINGLE(IF(N384 * O384 * R384 * T384 * AO384 * AP384 = 0, "", LET(_xlpm.inicio, N384 + O384, _xlpm.fin, R384 + T384, _xlpm.dias, REDUCE(0, SEQUENCE(1 + INT(SINGLE(_xlpm.fin) - SINGLE(_xlpm.inicio)), 1, 0, 1), LAMBDA(_xlpm.acum,_xlpm.d, LET(_xlpm.dia, TRUNC(SINGLE(_xlpm.inicio)) + SINGLE(_xlpm.d), _xlpm.horaIni, IF(SINGLE(_xlpm.d) = 0, MAX(_xlpm.inicio, SINGLE(_xlpm.dia) + AO384), SINGLE(_xlpm.dia) + AO384), _xlpm.horaFin, IF(SINGLE(_xlpm.d) = INT(SINGLE(_xlpm.fin) - SINGLE(_xlpm.inicio)), MIN(_xlpm.fin, SINGLE(_xlpm.dia) + AP384), SINGLE(_xlpm.dia) + AP384), _xlpm.tiempo, MAX(0, SINGLE(_xlpm.horaFin) - SINGLE(_xlpm.horaIni)), SINGLE(_xlpm.acum) + SINGLE(_xlpm.tiempo)))), TEXT(SINGLE(_xlpm.dias), "h:mm"))))</f>
        <v>0:45</v>
      </c>
      <c r="W384" t="str">
        <f>TEXT((N384+S384) - (N384+O384), "h:mm")</f>
        <v>0:18</v>
      </c>
      <c r="X384" t="str">
        <v>FALLAS CON EL SWITCH</v>
      </c>
      <c r="Y384" t="str">
        <v>Red / Enlace / Proveedor</v>
      </c>
      <c r="Z384" t="str">
        <v>Fallas con el switch de cajas de la tienda ; Se ejecuto el cambio del equipo y configuración por parte de Ing. de redes y el switch queda operativo.</v>
      </c>
      <c r="AA384" t="str">
        <v>Proveedor - Red/Infraestructura</v>
      </c>
      <c r="AB384" t="str">
        <v>NO</v>
      </c>
      <c r="AC384" t="str">
        <v>NO</v>
      </c>
      <c r="AD384" t="str">
        <v>NO</v>
      </c>
      <c r="AE384" t="str">
        <v>NO</v>
      </c>
      <c r="AF384" t="str">
        <v>INTERNO</v>
      </c>
      <c r="AG384" t="str">
        <v>SISTEMAS</v>
      </c>
      <c r="AH384" t="str">
        <v>configuracion equipo</v>
      </c>
      <c r="AK384" t="str">
        <v>Culminado 100%</v>
      </c>
      <c r="AN384" t="str">
        <v>Se ejecuto el cambio de Equipo y configuración por parte de Ing. de redes y todo queda operativo</v>
      </c>
      <c r="AO384">
        <v>0.3333333333333333</v>
      </c>
      <c r="AP384">
        <v>0.875</v>
      </c>
    </row>
    <row r="385">
      <c r="A385">
        <v>1358720</v>
      </c>
      <c r="B385" t="str">
        <f>VLOOKUP(G385,DetalleTiendas!A$2:S$1777,3,FALSE)</f>
        <v>SUPERMERCADOS</v>
      </c>
      <c r="C385" t="str">
        <f>VLOOKUP(G385,DetalleTiendas!A$2:S$1777,4,FALSE)</f>
        <v>METRO</v>
      </c>
      <c r="D385" t="str">
        <f>VLOOKUP(G385,DetalleTiendas!A$2:S$1777,5,FALSE)</f>
        <v>BOGOTA</v>
      </c>
      <c r="E385" t="str">
        <v>Enlaces</v>
      </c>
      <c r="F385" t="str">
        <v>NO</v>
      </c>
      <c r="G385" t="str">
        <v>M077 ZIPAQUIRA</v>
      </c>
      <c r="I385" t="str">
        <v>Redes y Comunicaciones-NIVEL 2 - COL</v>
      </c>
      <c r="J385" t="str">
        <v>Guillermo Gutierrez</v>
      </c>
      <c r="K385" t="str">
        <v>CERRADO</v>
      </c>
      <c r="L385" t="str">
        <v>CERRADO</v>
      </c>
      <c r="M385" t="str">
        <v>MEDIA</v>
      </c>
      <c r="N385">
        <v>45813</v>
      </c>
      <c r="O385">
        <v>0.7951388888888888</v>
      </c>
      <c r="P385" t="str">
        <f>TEXT(N385,"MMMM")</f>
        <v>junio</v>
      </c>
      <c r="Q385" t="str">
        <f>TEXT(N385,"aaaa")</f>
        <v>jueves</v>
      </c>
      <c r="R385">
        <v>45814</v>
      </c>
      <c r="S385">
        <v>0.7972222222222223</v>
      </c>
      <c r="T385">
        <v>0.5541666666666667</v>
      </c>
      <c r="U385">
        <f>((R385+T385) - (N385+O385))*24*60</f>
        <v>1093.0000000004657</v>
      </c>
      <c r="V385" t="str">
        <f>SINGLE(IF(N385 * O385 * R385 * T385 * AO385 * AP385 = 0, "", LET(_xlpm.inicio, N385 + O385, _xlpm.fin, R385 + T385, _xlpm.dias, REDUCE(0, SEQUENCE(1 + INT(SINGLE(_xlpm.fin) - SINGLE(_xlpm.inicio)), 1, 0, 1), LAMBDA(_xlpm.acum,_xlpm.d, LET(_xlpm.dia, TRUNC(SINGLE(_xlpm.inicio)) + SINGLE(_xlpm.d), _xlpm.horaIni, IF(SINGLE(_xlpm.d) = 0, MAX(_xlpm.inicio, SINGLE(_xlpm.dia) + AO385), SINGLE(_xlpm.dia) + AO385), _xlpm.horaFin, IF(SINGLE(_xlpm.d) = INT(SINGLE(_xlpm.fin) - SINGLE(_xlpm.inicio)), MIN(_xlpm.fin, SINGLE(_xlpm.dia) + AP385), SINGLE(_xlpm.dia) + AP385), _xlpm.tiempo, MAX(0, SINGLE(_xlpm.horaFin) - SINGLE(_xlpm.horaIni)), SINGLE(_xlpm.acum) + SINGLE(_xlpm.tiempo)))), TEXT(SINGLE(_xlpm.dias), "h:mm"))))</f>
        <v>1:55</v>
      </c>
      <c r="W385" t="str">
        <f>TEXT((N385+S385) - (N385+O385), "h:mm")</f>
        <v>0:03</v>
      </c>
      <c r="X385" t="str">
        <v>CAIDA ENLACES</v>
      </c>
      <c r="Y385" t="str">
        <v>Red / Enlace / Proveedor</v>
      </c>
      <c r="Z385" t="str">
        <v>falla configuracion Modem - Claro</v>
      </c>
      <c r="AA385" t="str">
        <v>Proveedor - Red/Infraestructura</v>
      </c>
      <c r="AB385" t="str">
        <v>SI</v>
      </c>
      <c r="AC385" t="str">
        <v>NO</v>
      </c>
      <c r="AD385" t="str">
        <v>NO</v>
      </c>
      <c r="AE385" t="str">
        <v>NO</v>
      </c>
      <c r="AF385" t="str">
        <v>EXTERNO</v>
      </c>
      <c r="AG385" t="str">
        <v>PROVEEDOR</v>
      </c>
      <c r="AH385" t="str">
        <v>Cambio de Modem - Claro</v>
      </c>
      <c r="AK385" t="str">
        <v>Culminado 100%</v>
      </c>
      <c r="AN385" t="str">
        <v>Se pide cambio de módem de claro ya que es la segunda vez que este equipo  pierde todos la configuración ; la Solucion se demoro dado que toco esperar a que un tecnico de claro revisara</v>
      </c>
      <c r="AO385">
        <v>0.3333333333333333</v>
      </c>
      <c r="AP385">
        <v>0.875</v>
      </c>
    </row>
    <row r="386">
      <c r="A386">
        <v>1364351</v>
      </c>
      <c r="B386" t="str">
        <f>VLOOKUP(G386,DetalleTiendas!A$2:S$1777,3,FALSE)</f>
        <v>MEJORAMIENTO DEL HOGAR</v>
      </c>
      <c r="C386" t="str">
        <f>VLOOKUP(G386,DetalleTiendas!A$2:S$1777,4,FALSE)</f>
        <v>EASY</v>
      </c>
      <c r="D386" t="str">
        <f>VLOOKUP(G386,DetalleTiendas!A$2:S$1777,5,FALSE)</f>
        <v>BOGOTA - EASY</v>
      </c>
      <c r="E386" t="str">
        <v>Enlaces</v>
      </c>
      <c r="F386" t="str">
        <v>NO</v>
      </c>
      <c r="G386" t="str">
        <v>E010 BOSA</v>
      </c>
      <c r="I386" t="str">
        <v>Redes y Comunicaciones-NIVEL 2 - COL</v>
      </c>
      <c r="J386" t="str">
        <v>Guillermo Gutierrez</v>
      </c>
      <c r="K386" t="str">
        <v>CERRADO</v>
      </c>
      <c r="L386" t="str">
        <v>CERRADO</v>
      </c>
      <c r="M386" t="str">
        <v>MEDIA</v>
      </c>
      <c r="N386">
        <v>45818</v>
      </c>
      <c r="O386">
        <v>0.3173611111111111</v>
      </c>
      <c r="P386" t="str">
        <f>TEXT(N386,"MMMM")</f>
        <v>junio</v>
      </c>
      <c r="Q386" t="str">
        <f>TEXT(N386,"aaaa")</f>
        <v>martes</v>
      </c>
      <c r="R386">
        <v>45818</v>
      </c>
      <c r="S386">
        <v>0.3277777777777778</v>
      </c>
      <c r="T386">
        <v>0.3458333333333333</v>
      </c>
      <c r="U386">
        <f>((R386+T386) - (N386+O386))*24*60</f>
        <v>40.99999999743886</v>
      </c>
      <c r="V386" t="str">
        <f>SINGLE(IF(N386 * O386 * R386 * T386 * AO386 * AP386 = 0, "", LET(_xlpm.inicio, N386 + O386, _xlpm.fin, R386 + T386, _xlpm.dias, REDUCE(0, SEQUENCE(1 + INT(SINGLE(_xlpm.fin) - SINGLE(_xlpm.inicio)), 1, 0, 1), LAMBDA(_xlpm.acum,_xlpm.d, LET(_xlpm.dia, TRUNC(SINGLE(_xlpm.inicio)) + SINGLE(_xlpm.d), _xlpm.horaIni, IF(SINGLE(_xlpm.d) = 0, MAX(_xlpm.inicio, SINGLE(_xlpm.dia) + AO386), SINGLE(_xlpm.dia) + AO386), _xlpm.horaFin, IF(SINGLE(_xlpm.d) = INT(SINGLE(_xlpm.fin) - SINGLE(_xlpm.inicio)), MIN(_xlpm.fin, SINGLE(_xlpm.dia) + AP386), SINGLE(_xlpm.dia) + AP386), _xlpm.tiempo, MAX(0, SINGLE(_xlpm.horaFin) - SINGLE(_xlpm.horaIni)), SINGLE(_xlpm.acum) + SINGLE(_xlpm.tiempo)))), TEXT(SINGLE(_xlpm.dias), "h:mm"))))</f>
        <v>0:18</v>
      </c>
      <c r="W386" t="str">
        <f>TEXT((N386+S386) - (N386+O386), "h:mm")</f>
        <v>0:15</v>
      </c>
      <c r="X386" t="str">
        <v>FALLA ROUTER - CLARO</v>
      </c>
      <c r="Y386" t="str">
        <v>Red / Enlace / Proveedor</v>
      </c>
      <c r="Z386" t="str">
        <v>falla configuracion Modem - Claro</v>
      </c>
      <c r="AA386" t="str">
        <v>Proveedor - Red/Infraestructura</v>
      </c>
      <c r="AB386" t="str">
        <v>SI</v>
      </c>
      <c r="AC386" t="str">
        <v>NO</v>
      </c>
      <c r="AD386" t="str">
        <v>NO</v>
      </c>
      <c r="AE386" t="str">
        <v>NO</v>
      </c>
      <c r="AF386" t="str">
        <v>EXTERNO</v>
      </c>
      <c r="AG386" t="str">
        <v>PROVEEDOR</v>
      </c>
      <c r="AH386" t="str">
        <v>Cambio de la ONT y certificación de la fibra por parte del proveedor</v>
      </c>
      <c r="AK386" t="str">
        <v>Culminado 100%</v>
      </c>
      <c r="AN386" t="str">
        <v>Personal de Claro realiza cambio del pig tail entre la ONT y la caja OB y mejoran las potencias. Claro indica que va a desplazar personal para certificar el equipo</v>
      </c>
      <c r="AO386">
        <v>0.3333333333333333</v>
      </c>
      <c r="AP386">
        <v>0.875</v>
      </c>
    </row>
    <row r="387" xml:space="preserve">
      <c r="A387">
        <v>1367249</v>
      </c>
      <c r="B387" t="str">
        <f>VLOOKUP(G387,DetalleTiendas!A$2:S$1777,3,FALSE)</f>
        <v>PAIS</v>
      </c>
      <c r="C387" t="str">
        <f>VLOOKUP(G387,DetalleTiendas!A$2:S$1777,4,FALSE)</f>
        <v>PAIS</v>
      </c>
      <c r="D387" t="str">
        <f>VLOOKUP(G387,DetalleTiendas!A$2:S$1777,5,FALSE)</f>
        <v>PAIS</v>
      </c>
      <c r="E387" t="str">
        <v>Fidelidad</v>
      </c>
      <c r="F387" t="str">
        <v>SI</v>
      </c>
      <c r="G387" t="str">
        <v>PAIS</v>
      </c>
      <c r="H387" t="str">
        <v>Carlos Casilimas</v>
      </c>
      <c r="I387" t="str">
        <v>Aplicaciones_POS_ARS_Colombia</v>
      </c>
      <c r="J387" t="str">
        <v>David Bohorquez</v>
      </c>
      <c r="K387" t="str">
        <v>CERRADO</v>
      </c>
      <c r="L387" t="str">
        <v>CERRADO</v>
      </c>
      <c r="M387" t="str">
        <v>ALTA</v>
      </c>
      <c r="N387">
        <v>45819</v>
      </c>
      <c r="O387">
        <v>0.5270833333333333</v>
      </c>
      <c r="P387" t="str">
        <f>TEXT(N387,"MMMM")</f>
        <v>junio</v>
      </c>
      <c r="Q387" t="str">
        <f>TEXT(N387,"aaaa")</f>
        <v>miércoles</v>
      </c>
      <c r="R387">
        <v>45819</v>
      </c>
      <c r="S387">
        <v>0.5395833333333333</v>
      </c>
      <c r="T387">
        <v>0.5541666666666667</v>
      </c>
      <c r="U387">
        <f>((R387+T387) - (N387+O387))*24*60</f>
        <v>39.000000001396984</v>
      </c>
      <c r="V387" t="str">
        <f>SINGLE(IF(N387 * O387 * R387 * T387 * AO387 * AP387 = 0, "", LET(_xlpm.inicio, N387 + O387, _xlpm.fin, R387 + T387, _xlpm.dias, REDUCE(0, SEQUENCE(1 + INT(SINGLE(_xlpm.fin) - SINGLE(_xlpm.inicio)), 1, 0, 1), LAMBDA(_xlpm.acum,_xlpm.d, LET(_xlpm.dia, TRUNC(SINGLE(_xlpm.inicio)) + SINGLE(_xlpm.d), _xlpm.horaIni, IF(SINGLE(_xlpm.d) = 0, MAX(_xlpm.inicio, SINGLE(_xlpm.dia) + AO387), SINGLE(_xlpm.dia) + AO387), _xlpm.horaFin, IF(SINGLE(_xlpm.d) = INT(SINGLE(_xlpm.fin) - SINGLE(_xlpm.inicio)), MIN(_xlpm.fin, SINGLE(_xlpm.dia) + AP387), SINGLE(_xlpm.dia) + AP387), _xlpm.tiempo, MAX(0, SINGLE(_xlpm.horaFin) - SINGLE(_xlpm.horaIni)), SINGLE(_xlpm.acum) + SINGLE(_xlpm.tiempo)))), TEXT(SINGLE(_xlpm.dias), "h:mm"))))</f>
        <v>0:39</v>
      </c>
      <c r="W387" t="str">
        <f>TEXT((N387+S387) - (N387+O387), "h:mm")</f>
        <v>0:18</v>
      </c>
      <c r="X387" t="str">
        <v>Novedad identificacion de clientes</v>
      </c>
      <c r="Y387" t="str">
        <v>Servidores / Infraestructura</v>
      </c>
      <c r="Z387" t="str">
        <v>Certificados Expirados</v>
      </c>
      <c r="AA387" t="str">
        <v>Software / Actualización</v>
      </c>
      <c r="AB387" t="str">
        <v>SI</v>
      </c>
      <c r="AC387" t="str">
        <v>NO</v>
      </c>
      <c r="AD387" t="str">
        <v>NO</v>
      </c>
      <c r="AE387" t="str">
        <v>SI</v>
      </c>
      <c r="AF387" t="str">
        <v>INTERNO</v>
      </c>
      <c r="AG387" t="str">
        <v>SISTEMAS</v>
      </c>
      <c r="AH387" t="str">
        <v xml:space="preserve">Se realizo Solucion Provisional/ se generó el certificado de manera manual </v>
      </c>
      <c r="AI387">
        <v>45791</v>
      </c>
      <c r="AJ387" t="str">
        <v>31/06/2025</v>
      </c>
      <c r="AK387" t="str">
        <v>Culminado 100%</v>
      </c>
      <c r="AL387" t="str" xml:space="preserve">
        <v xml:space="preserve">✅ Solicitar ABM desde funcional (Luis Medina / David Bohorquez)._x000d_
✅ Implementar visualización de certificados en CheckMK._x000d_
✅ Establecer control preventivo con alertas de expiración._x000d_
✅ Analizar opción de compra de certificados con mayor vigencia.</v>
      </c>
      <c r="AM387" t="str" xml:space="preserve">
        <v xml:space="preserve">📌 INFORME REUNIÓN POST-INCIDENTE_x000d_
📅 Fecha de la Reunión: 12 de junio de 2025_x000d_
⏰ Hora de la Reunión: 8:01 a. m. – 8:30 a. m._x000d_
⏳ Duración: 29 minutos_x000d_
👥 Asistentes: 9 participantes_x000d_
Jonathan Pardo; Yorlay Tovar; Martín Sandoval; Luis Medina; David Bohorquez; Óscar Ramírez; Farult Reyes; Ángel Camacho; Óscar Bareno_x000d_
_x000d_
🎥 Link de grabación: https://teams.microsoft.com/l/meetingrecap?driveId=b%21YIrCpPYp_Uq_UHL0SVLZLXorR9GnK4FAk0n__etfFOTxs6lbhvk_RYIGEunRMMj2&amp;driveItemId=01ZDJZSD7A3V7UNCF7UBE2AJC4D5OXBE7C&amp;sitePath=https%3A%2F%2Fcnco-my.sharepoint.com%2F%3Av%3A%2Fg%2Fpersonal%2Fjonathan_pardo_externos-co_cencosud_com%2FEeDdf0aIv6BJoCRcH11wk-IBkrtEapzbIG-4botPo9WYfg&amp;fileUrl=https%3A%2F%2Fcnco-my.sharepoint.com%2F%3Av%3A%2Fg%2Fpersonal%2Fjonathan_pardo_externos-co_cencosud_com%2FEeDdf0aIv6BJoCRcH11wk-IBkrtEapzbIG-4botPo9WYfg&amp;iCalUid=040000008200E00074C5B7101A82E00800000000C1ED7CAF0ADBDB010000000000000000100000007C288CC09852104483AB9C097D008D73&amp;threadId=19%3Ameeting_N2YxYjY2MjEtOWY2YS00NDZiLTkyZWQtMGYyYjAzNDQ0ZGQy%40thread.v2&amp;organizerId=8f9a80ce-de1e-46d5-8192-e40e5f28cd7c&amp;tenantId=a50762c4-c5ad-413a-a05e-9ffe15752882&amp;callId=de320936-6330-46d0-8931-241ba7d7dd96&amp;threadType=Meeting&amp;meetingType=Scheduled&amp;subType=RecapSharingLink_RecapChiclet_x000d_
_x000d_
📌 Asunto: IM 1367249 – Novedad Identificación de Clientes – POS/PDV – Servicio Nacional_x000d_
_x000d_
1️) Resumen de Actividades Realizadas y Solución Dada_x000d_
✅ Se solucionó la novedad generando manualmente el certificado vencido asociado al acceso a servicios web de ARS._x000d_
✅ Se evidenció que las facturas estaban saliendo sin información obligatoria como NIT; cédula y sin factura electrónica; afectando la operación de CEM a nivel país._x000d_
✅ Se definió coordinar la presente reunión para revisar el monitoreo de los certificados y evitar que se repita el incidente._x000d_
_x000d_
2️) Causa Identificada_x000d_
🔍 Certificados digitales vencidos en las aplicaciones web utilizadas por ARS; los cuales no contaban con monitoreo ni alertas de expiración._x000d_
_x000d_
3️) Impacto Real_x000d_
⚠️ Alto impacto a nivel nacional._x000d_
⚠️ Fallo en POS de Supermercados y Mejoramiento del Hogar._x000d_
⚠️ Generación incorrecta de facturación en tienda._x000d_
_x000d_
4️) Solución Provisional o Definitiva_x000d_
🛠️ Provisional. Se generó el certificado de manera manual como medida temporal._x000d_
_x000d_
5️) Acciones y Acuerdos Tomados en la Reunión_x000d_
📌 No es necesario comprar nuevos certificados por ahora; dado que se planea migrar el sistema a la nube en un plazo estimado de dos años._x000d_
📌 Ángel Camacho realizará el monitoreo de los certificados vía CheckMK; una vez cuente con los accesos necesarios._x000d_
📌 Luis Medina y/o David Bohorquez deben solicitar el ABM para habilitar el monitoreo._x000d_
📌 Validar servicios que aún no estén monitoreados._x000d_
📌 Evaluar la viabilidad de compra anticipada de certificados para evitar renovaciones manuales cada 3 meses._x000d_
_x000d_
6️) Siguientes Pasos_x000d_
🔄 Solicitar ABM desde funcional (Luis Medina / David Bohorquez)._x000d_
🔄 Implementar visualización de certificados en CheckMK._x000d_
📊 Establecer control preventivo con alertas de expiración._x000d_
🛒 Analizar opción de compra de certificados con mayor vigencia._x000d_
_x000d_
7️) Estado Actual del Servicio_x000d_
✅ POS y PDV operando sin novedad._x000d_
✅ Servicio CEM restablecido tras solución manual._x000d_
🟢 Salud técnica y de negocio: OPERANDO SIN NOVEDAD_x000d_
</v>
      </c>
      <c r="AN387" t="str" xml:space="preserve">
        <v xml:space="preserve">Se generando manualmente el certificado ; se va a coordinar reunión Post Incidente para validar los Servicios que están sin monitoreo ; _x000d_
adicional se va a validar la opción de realizar la Compra de los certificados para no tener que hacer la Actualización manualmente cada 3 meses</v>
      </c>
      <c r="AO387">
        <v>0.3333333333333333</v>
      </c>
      <c r="AP387">
        <v>0.875</v>
      </c>
    </row>
    <row r="388">
      <c r="A388">
        <v>1366442</v>
      </c>
      <c r="B388" t="str">
        <f>VLOOKUP(G388,DetalleTiendas!A$2:S$1777,3,FALSE)</f>
        <v>MEJORAMIENTO DEL HOGAR</v>
      </c>
      <c r="C388" t="str">
        <f>VLOOKUP(G388,DetalleTiendas!A$2:S$1777,4,FALSE)</f>
        <v>EASY</v>
      </c>
      <c r="D388" t="str">
        <f>VLOOKUP(G388,DetalleTiendas!A$2:S$1777,5,FALSE)</f>
        <v>CENTRO - EASY</v>
      </c>
      <c r="E388" t="str">
        <v>Corte de Energia</v>
      </c>
      <c r="F388" t="str">
        <v>NO</v>
      </c>
      <c r="G388" t="str">
        <v>E806 PRADO</v>
      </c>
      <c r="I388" t="str">
        <v>Soporte_Onsite_REG_Oriente_SM Colombia</v>
      </c>
      <c r="J388" t="str">
        <v>David Higuita</v>
      </c>
      <c r="K388" t="str">
        <v>CERRADO</v>
      </c>
      <c r="L388" t="str">
        <v>CERRADO</v>
      </c>
      <c r="M388" t="str">
        <v>MEDIA</v>
      </c>
      <c r="N388">
        <v>45819</v>
      </c>
      <c r="O388">
        <v>0.3375</v>
      </c>
      <c r="P388" t="str">
        <f>TEXT(N388,"MMMM")</f>
        <v>junio</v>
      </c>
      <c r="Q388" t="str">
        <f>TEXT(N388,"aaaa")</f>
        <v>miércoles</v>
      </c>
      <c r="R388">
        <v>45819</v>
      </c>
      <c r="S388">
        <v>0.3423611111111111</v>
      </c>
      <c r="T388">
        <v>0.35625</v>
      </c>
      <c r="U388">
        <f>((R388+T388) - (N388+O388))*24*60</f>
        <v>26.999999993713573</v>
      </c>
      <c r="V388" t="str">
        <f>SINGLE(IF(N388 * O388 * R388 * T388 * AO388 * AP388 = 0, "", LET(_xlpm.inicio, N388 + O388, _xlpm.fin, R388 + T388, _xlpm.dias, REDUCE(0, SEQUENCE(1 + INT(SINGLE(_xlpm.fin) - SINGLE(_xlpm.inicio)), 1, 0, 1), LAMBDA(_xlpm.acum,_xlpm.d, LET(_xlpm.dia, TRUNC(SINGLE(_xlpm.inicio)) + SINGLE(_xlpm.d), _xlpm.horaIni, IF(SINGLE(_xlpm.d) = 0, MAX(_xlpm.inicio, SINGLE(_xlpm.dia) + AO388), SINGLE(_xlpm.dia) + AO388), _xlpm.horaFin, IF(SINGLE(_xlpm.d) = INT(SINGLE(_xlpm.fin) - SINGLE(_xlpm.inicio)), MIN(_xlpm.fin, SINGLE(_xlpm.dia) + AP388), SINGLE(_xlpm.dia) + AP388), _xlpm.tiempo, MAX(0, SINGLE(_xlpm.horaFin) - SINGLE(_xlpm.horaIni)), SINGLE(_xlpm.acum) + SINGLE(_xlpm.tiempo)))), TEXT(SINGLE(_xlpm.dias), "h:mm"))))</f>
        <v>0:27</v>
      </c>
      <c r="W388" t="str">
        <f>TEXT((N388+S388) - (N388+O388), "h:mm")</f>
        <v>0:07</v>
      </c>
      <c r="X388" t="str">
        <v>CORTE DE ENERGIA</v>
      </c>
      <c r="Y388" t="str">
        <v>Eléctrico / Energía</v>
      </c>
      <c r="Z388" t="str">
        <v>Sobrecarga Fluido Electrico</v>
      </c>
      <c r="AA388" t="str">
        <v>Infraestructura - Eléctrica</v>
      </c>
      <c r="AB388" t="str">
        <v>SI</v>
      </c>
      <c r="AC388" t="str">
        <v>SI</v>
      </c>
      <c r="AD388" t="str">
        <v>SI</v>
      </c>
      <c r="AE388" t="str">
        <v>SI</v>
      </c>
      <c r="AF388" t="str">
        <v>INTERNO</v>
      </c>
      <c r="AG388" t="str">
        <v>NEGOCIO</v>
      </c>
      <c r="AH388" t="str">
        <v>Restablecimiento UPS</v>
      </c>
      <c r="AK388" t="str">
        <v>Culminado 100%</v>
      </c>
      <c r="AN388" t="str">
        <v>sobrecarga en el fluido eléctrico ; UPS funciono hasta agotar baterías</v>
      </c>
      <c r="AO388">
        <v>0.3333333333333333</v>
      </c>
      <c r="AP388">
        <v>0.875</v>
      </c>
    </row>
    <row r="389" xml:space="preserve">
      <c r="A389">
        <v>1384177</v>
      </c>
      <c r="B389" t="str">
        <f>VLOOKUP(G389,DetalleTiendas!A$2:S$1777,3,FALSE)</f>
        <v>SUPERMERCADOS</v>
      </c>
      <c r="C389" t="str">
        <f>VLOOKUP(G389,DetalleTiendas!A$2:S$1777,4,FALSE)</f>
        <v>METRO</v>
      </c>
      <c r="D389" t="str">
        <f>VLOOKUP(G389,DetalleTiendas!A$2:S$1777,5,FALSE)</f>
        <v>OCCIDENTE</v>
      </c>
      <c r="E389" t="str">
        <v>Enlaces</v>
      </c>
      <c r="F389" t="str">
        <v>NO</v>
      </c>
      <c r="G389" t="str">
        <v>M032 LA 70</v>
      </c>
      <c r="I389" t="str">
        <v>Redes y Comunicaciones-NIVEL 2 - COL</v>
      </c>
      <c r="J389" t="str">
        <v>Guillermo Gutierrez</v>
      </c>
      <c r="K389" t="str">
        <v>CERRADO</v>
      </c>
      <c r="L389" t="str">
        <v>CERRADO</v>
      </c>
      <c r="M389" t="str">
        <v>MEDIA</v>
      </c>
      <c r="N389">
        <v>45831</v>
      </c>
      <c r="O389">
        <v>0.6798611111111111</v>
      </c>
      <c r="P389" t="str">
        <f>TEXT(N389,"MMMM")</f>
        <v>junio</v>
      </c>
      <c r="Q389" t="str">
        <f>TEXT(N389,"aaaa")</f>
        <v>lunes</v>
      </c>
      <c r="R389">
        <v>45832</v>
      </c>
      <c r="S389">
        <v>0.8048611111111111</v>
      </c>
      <c r="T389">
        <v>0.3368055555555556</v>
      </c>
      <c r="U389">
        <f>((R389+T389) - (N389+O389))*24*60</f>
        <v>946.0000000032596</v>
      </c>
      <c r="V389" t="str">
        <f>SINGLE(IF(N389 * O389 * R389 * T389 * AO389 * AP389 = 0, "", LET(_xlpm.inicio, N389 + O389, _xlpm.fin, R389 + T389, _xlpm.dias, REDUCE(0, SEQUENCE(1 + INT(SINGLE(_xlpm.fin) - SINGLE(_xlpm.inicio)), 1, 0, 1), LAMBDA(_xlpm.acum,_xlpm.d, LET(_xlpm.dia, TRUNC(SINGLE(_xlpm.inicio)) + SINGLE(_xlpm.d), _xlpm.horaIni, IF(SINGLE(_xlpm.d) = 0, MAX(_xlpm.inicio, SINGLE(_xlpm.dia) + AO389), SINGLE(_xlpm.dia) + AO389), _xlpm.horaFin, IF(SINGLE(_xlpm.d) = INT(SINGLE(_xlpm.fin) - SINGLE(_xlpm.inicio)), MIN(_xlpm.fin, SINGLE(_xlpm.dia) + AP389), SINGLE(_xlpm.dia) + AP389), _xlpm.tiempo, MAX(0, SINGLE(_xlpm.horaFin) - SINGLE(_xlpm.horaIni)), SINGLE(_xlpm.acum) + SINGLE(_xlpm.tiempo)))), TEXT(SINGLE(_xlpm.dias), "h:mm"))))</f>
        <v>4:41</v>
      </c>
      <c r="W389" t="str">
        <f>TEXT((N389+S389) - (N389+O389), "h:mm")</f>
        <v>3:00</v>
      </c>
      <c r="X389" t="str">
        <v>Falla Accesorio Sw</v>
      </c>
      <c r="Y389" t="str">
        <v>Red / Enlace / Proveedor</v>
      </c>
      <c r="Z389" t="str">
        <v xml:space="preserve">novedad con gibic de cobre </v>
      </c>
      <c r="AA389" t="str">
        <v>Proveedor - Red/Infraestructura</v>
      </c>
      <c r="AB389" t="str">
        <v>SI</v>
      </c>
      <c r="AC389" t="str">
        <v>SI</v>
      </c>
      <c r="AD389" t="str">
        <v>SI</v>
      </c>
      <c r="AE389" t="str">
        <v>SI</v>
      </c>
      <c r="AF389" t="str">
        <v>INTERNO</v>
      </c>
      <c r="AG389" t="str">
        <v>SISTEMAS</v>
      </c>
      <c r="AH389" t="str">
        <v>Configuracion SW</v>
      </c>
      <c r="AI389">
        <v>45832</v>
      </c>
      <c r="AJ389">
        <v>45840</v>
      </c>
      <c r="AK389" t="str">
        <v>Culminado 100%</v>
      </c>
      <c r="AL389" t="str" xml:space="preserve">
        <v xml:space="preserve">✅ Se debe realizar el cambio de un Switch de Acceso con el fin de permitir la conexión física al core de Backup; ya que actualmente no existe una conexión física directa entre ellos; la comunicación se realiza a través del protocolo HSRP._x000d_
_x000d_
✅ Para esto; se enviarán 2 switches junto con 2 módulos GBIC de fibra_x000d_
_x000d_
</v>
      </c>
      <c r="AN389" t="str">
        <v>se configuro el sw de acceso para hacer el cambio; y hacer la conexión con el core principal entre fibra; pero en el momento de hacer la conexión nos dimos cuenta que no se cuenta con un patchcord de fibra lc-lc ya que la tienda es de las conexiones viejas lc-sc; el dia de hoy se acerco técnico para valle de lili a buscar estos patchcord y luego para la tienda la 70 para hacer la conexión y subir los Core para el cierre y la apertura ; Se devolvieron los cambios de las conexiones que se realizaron ayer para subir un sw que nos hace falta y ya la tienda nos quedo 100% operativa nos confirman la tienda Arriba sobre las 8:05 Am</v>
      </c>
      <c r="AO389">
        <v>0.3333333333333333</v>
      </c>
      <c r="AP389">
        <v>0.875</v>
      </c>
    </row>
    <row r="390">
      <c r="A390">
        <v>1387207</v>
      </c>
      <c r="B390" t="e">
        <f>VLOOKUP(G390,DetalleTiendas!A$2:S$1777,3,FALSE)</f>
        <v>#N/A</v>
      </c>
      <c r="C390" t="e">
        <f>VLOOKUP(G390,DetalleTiendas!A$2:S$1777,4,FALSE)</f>
        <v>#N/A</v>
      </c>
      <c r="D390" t="e">
        <f>VLOOKUP(G390,DetalleTiendas!A$2:S$1777,5,FALSE)</f>
        <v>#N/A</v>
      </c>
      <c r="E390" t="str">
        <v>Enlaces</v>
      </c>
      <c r="F390" t="str">
        <v>NO</v>
      </c>
      <c r="G390" t="str">
        <v>M010 BOSA;E010 BOSA</v>
      </c>
      <c r="I390" t="str">
        <v>Redes y comunicaciones - Nivel 2 - Col</v>
      </c>
      <c r="J390" t="str">
        <v>Guillermo gutierrez</v>
      </c>
      <c r="K390" t="str">
        <v>CERRADO</v>
      </c>
      <c r="L390" t="str">
        <v>CERRADO</v>
      </c>
      <c r="M390" t="str">
        <v>MEDIA</v>
      </c>
      <c r="N390">
        <v>45833</v>
      </c>
      <c r="O390">
        <v>0.4048611111111111</v>
      </c>
      <c r="P390" t="str">
        <f>TEXT(N390,"MMMM")</f>
        <v>junio</v>
      </c>
      <c r="Q390" t="str">
        <f>TEXT(N390,"aaaa")</f>
        <v>miércoles</v>
      </c>
      <c r="R390">
        <v>45833</v>
      </c>
      <c r="S390">
        <v>0.40902777777777777</v>
      </c>
      <c r="T390">
        <v>0.5111111111111111</v>
      </c>
      <c r="U390">
        <f>((R390+T390) - (N390+O390))*24*60</f>
        <v>152.99999999580905</v>
      </c>
      <c r="V390" t="str">
        <f>SINGLE(IF(N390 * O390 * R390 * T390 * AO390 * AP390 = 0, "", LET(_xlpm.inicio, N390 + O390, _xlpm.fin, R390 + T390, _xlpm.dias, REDUCE(0, SEQUENCE(1 + INT(SINGLE(_xlpm.fin) - SINGLE(_xlpm.inicio)), 1, 0, 1), LAMBDA(_xlpm.acum,_xlpm.d, LET(_xlpm.dia, TRUNC(SINGLE(_xlpm.inicio)) + SINGLE(_xlpm.d), _xlpm.horaIni, IF(SINGLE(_xlpm.d) = 0, MAX(_xlpm.inicio, SINGLE(_xlpm.dia) + AO390), SINGLE(_xlpm.dia) + AO390), _xlpm.horaFin, IF(SINGLE(_xlpm.d) = INT(SINGLE(_xlpm.fin) - SINGLE(_xlpm.inicio)), MIN(_xlpm.fin, SINGLE(_xlpm.dia) + AP390), SINGLE(_xlpm.dia) + AP390), _xlpm.tiempo, MAX(0, SINGLE(_xlpm.horaFin) - SINGLE(_xlpm.horaIni)), SINGLE(_xlpm.acum) + SINGLE(_xlpm.tiempo)))), TEXT(SINGLE(_xlpm.dias), "h:mm"))))</f>
        <v>2:33</v>
      </c>
      <c r="W390" t="str">
        <f>TEXT((N390+S390) - (N390+O390), "h:mm")</f>
        <v>0:06</v>
      </c>
      <c r="X390" t="str">
        <v>CAIDA ENLACES</v>
      </c>
      <c r="Y390" t="str">
        <v>Red / Enlace / Proveedor</v>
      </c>
      <c r="Z390" t="str">
        <v>Caida enlaces - Claro</v>
      </c>
      <c r="AA390" t="str">
        <v>Proveedor - Red/Infraestructura</v>
      </c>
      <c r="AB390" t="str">
        <v>SI</v>
      </c>
      <c r="AC390" t="str">
        <v>NO</v>
      </c>
      <c r="AD390" t="str">
        <v>NO</v>
      </c>
      <c r="AE390" t="str">
        <v>NO</v>
      </c>
      <c r="AF390" t="str">
        <v>EXTERNO</v>
      </c>
      <c r="AG390" t="str">
        <v>PROVEEDOR</v>
      </c>
      <c r="AH390" t="str">
        <v>Ajuste por parte del Proveedor</v>
      </c>
      <c r="AK390" t="str">
        <v>Culminado 100%</v>
      </c>
      <c r="AN390" t="str">
        <v>se restablece enlaces por parte del Proveedor</v>
      </c>
      <c r="AO390">
        <v>0.3333333333333333</v>
      </c>
      <c r="AP390">
        <v>0.875</v>
      </c>
    </row>
    <row r="391">
      <c r="A391">
        <v>1390127</v>
      </c>
      <c r="B391" t="e">
        <f>VLOOKUP(G391,DetalleTiendas!A$2:S$1777,3,FALSE)</f>
        <v>#N/A</v>
      </c>
      <c r="C391" t="e">
        <f>VLOOKUP(G391,DetalleTiendas!A$2:S$1777,4,FALSE)</f>
        <v>#N/A</v>
      </c>
      <c r="D391" t="e">
        <f>VLOOKUP(G391,DetalleTiendas!A$2:S$1777,5,FALSE)</f>
        <v>#N/A</v>
      </c>
      <c r="E391" t="str">
        <v>Enlaces</v>
      </c>
      <c r="F391" t="str">
        <v>NO</v>
      </c>
      <c r="G391" t="str">
        <v>J047 GIRARDOT;Z047 GIRARDOT - ANCLA</v>
      </c>
      <c r="I391" t="str">
        <v>Redes y comunicaciones - Nivel 2 - Col</v>
      </c>
      <c r="J391" t="str">
        <v>Guillermo gutierrez</v>
      </c>
      <c r="K391" t="str">
        <v>CERRADO</v>
      </c>
      <c r="L391" t="str">
        <v>CERRADO</v>
      </c>
      <c r="M391" t="str">
        <v>MEDIA</v>
      </c>
      <c r="N391">
        <v>45834</v>
      </c>
      <c r="O391">
        <v>0.8638888888888889</v>
      </c>
      <c r="P391" t="str">
        <f>TEXT(N391,"MMMM")</f>
        <v>junio</v>
      </c>
      <c r="Q391" t="str">
        <f>TEXT(N391,"aaaa")</f>
        <v>jueves</v>
      </c>
      <c r="R391">
        <v>45834</v>
      </c>
      <c r="S391">
        <v>0.8638888888888889</v>
      </c>
      <c r="T391">
        <v>0.9756944444444444</v>
      </c>
      <c r="U391">
        <f>((R391+T391) - (N391+O391))*24*60</f>
        <v>161.00000000093132</v>
      </c>
      <c r="V391" t="str">
        <f>SINGLE(IF(N391 * O391 * R391 * T391 * AO391 * AP391 = 0, "", LET(_xlpm.inicio, N391 + O391, _xlpm.fin, R391 + T391, _xlpm.dias, REDUCE(0, SEQUENCE(1 + INT(SINGLE(_xlpm.fin) - SINGLE(_xlpm.inicio)), 1, 0, 1), LAMBDA(_xlpm.acum,_xlpm.d, LET(_xlpm.dia, TRUNC(SINGLE(_xlpm.inicio)) + SINGLE(_xlpm.d), _xlpm.horaIni, IF(SINGLE(_xlpm.d) = 0, MAX(_xlpm.inicio, SINGLE(_xlpm.dia) + AO391), SINGLE(_xlpm.dia) + AO391), _xlpm.horaFin, IF(SINGLE(_xlpm.d) = INT(SINGLE(_xlpm.fin) - SINGLE(_xlpm.inicio)), MIN(_xlpm.fin, SINGLE(_xlpm.dia) + AP391), SINGLE(_xlpm.dia) + AP391), _xlpm.tiempo, MAX(0, SINGLE(_xlpm.horaFin) - SINGLE(_xlpm.horaIni)), SINGLE(_xlpm.acum) + SINGLE(_xlpm.tiempo)))), TEXT(SINGLE(_xlpm.dias), "h:mm"))))</f>
        <v>0:16</v>
      </c>
      <c r="W391" t="str">
        <f>TEXT((N391+S391) - (N391+O391), "h:mm")</f>
        <v>0:00</v>
      </c>
      <c r="X391" t="str">
        <v>CAIDA ENLACES</v>
      </c>
      <c r="Y391" t="str">
        <v>Red / Enlace / Proveedor</v>
      </c>
      <c r="Z391" t="str">
        <v>Falla masiva claro ; Corte de Fibra - ETB</v>
      </c>
      <c r="AA391" t="str">
        <v>Proveedor - Red/Infraestructura</v>
      </c>
      <c r="AB391" t="str">
        <v>SI</v>
      </c>
      <c r="AC391" t="str">
        <v>NO</v>
      </c>
      <c r="AD391" t="str">
        <v>NO</v>
      </c>
      <c r="AE391" t="str">
        <v>NO</v>
      </c>
      <c r="AF391" t="str">
        <v>EXTERNO</v>
      </c>
      <c r="AG391" t="str">
        <v>PROVEEDOR</v>
      </c>
      <c r="AH391" t="str">
        <v>Ajuste por parte del Proveedor</v>
      </c>
      <c r="AK391" t="str">
        <v>Culminado 100%</v>
      </c>
      <c r="AL391" t="str">
        <v>a espera de que repare la fibra el proveedo de ETB ; actualmente estamos con claro sin inconvenientes</v>
      </c>
      <c r="AN391" t="str">
        <v>actualmente la tienda esta por medio del enlace de claro; la tienda subió y se nota estable; se valida con el equipo de mesas y la tienda tuvo el cierre sin novedad</v>
      </c>
      <c r="AO391">
        <v>0.3333333333333333</v>
      </c>
      <c r="AP391">
        <v>0.875</v>
      </c>
    </row>
    <row r="392">
      <c r="A392">
        <v>1398618</v>
      </c>
      <c r="B392" t="e">
        <f>VLOOKUP(G392,DetalleTiendas!A$2:S$1777,3,FALSE)</f>
        <v>#N/A</v>
      </c>
      <c r="C392" t="e">
        <f>VLOOKUP(G392,DetalleTiendas!A$2:S$1777,4,FALSE)</f>
        <v>#N/A</v>
      </c>
      <c r="D392" t="e">
        <f>VLOOKUP(G392,DetalleTiendas!A$2:S$1777,5,FALSE)</f>
        <v>#N/A</v>
      </c>
      <c r="E392" t="str">
        <v>ENLACES</v>
      </c>
      <c r="F392" t="str">
        <v>NO</v>
      </c>
      <c r="G392" t="str">
        <v>M025 BELLO;Z098 AV DEL RIO;Z133 SAN GABRIEL;Z136 BAHIA</v>
      </c>
      <c r="I392" t="str">
        <v>Redes y comunicaciones - Nivel 2 - Col</v>
      </c>
      <c r="J392" t="str">
        <v>Guillermo gutierrez</v>
      </c>
      <c r="K392" t="str">
        <v>CERRADO</v>
      </c>
      <c r="L392" t="str">
        <v>CERRADO</v>
      </c>
      <c r="M392" t="str">
        <v>MEDIA</v>
      </c>
      <c r="N392">
        <v>45840</v>
      </c>
      <c r="O392">
        <v>0.8333333333333334</v>
      </c>
      <c r="P392" t="str">
        <f>TEXT(N392,"MMMM")</f>
        <v>julio</v>
      </c>
      <c r="Q392" t="str">
        <f>TEXT(N392,"aaaa")</f>
        <v>miércoles</v>
      </c>
      <c r="R392">
        <v>45840</v>
      </c>
      <c r="S392">
        <v>0.8402777777777778</v>
      </c>
      <c r="T392">
        <v>0.9375</v>
      </c>
      <c r="U392">
        <f>((R392+T392) - (N392+O392))*24*60</f>
        <v>149.99999999650754</v>
      </c>
      <c r="V392" t="str">
        <f>SINGLE(IF(N392 * O392 * R392 * T392 * AO392 * AP392 = 0, "", LET(_xlpm.inicio, N392 + O392, _xlpm.fin, R392 + T392, _xlpm.dias, REDUCE(0, SEQUENCE(1 + INT(SINGLE(_xlpm.fin) - SINGLE(_xlpm.inicio)), 1, 0, 1), LAMBDA(_xlpm.acum,_xlpm.d, LET(_xlpm.dia, TRUNC(SINGLE(_xlpm.inicio)) + SINGLE(_xlpm.d), _xlpm.horaIni, IF(SINGLE(_xlpm.d) = 0, MAX(_xlpm.inicio, SINGLE(_xlpm.dia) + AO392), SINGLE(_xlpm.dia) + AO392), _xlpm.horaFin, IF(SINGLE(_xlpm.d) = INT(SINGLE(_xlpm.fin) - SINGLE(_xlpm.inicio)), MIN(_xlpm.fin, SINGLE(_xlpm.dia) + AP392), SINGLE(_xlpm.dia) + AP392), _xlpm.tiempo, MAX(0, SINGLE(_xlpm.horaFin) - SINGLE(_xlpm.horaIni)), SINGLE(_xlpm.acum) + SINGLE(_xlpm.tiempo)))), TEXT(SINGLE(_xlpm.dias), "h:mm"))))</f>
        <v>1:00</v>
      </c>
      <c r="W392" t="str">
        <f>TEXT((N392+S392) - (N392+O392), "h:mm")</f>
        <v>0:10</v>
      </c>
      <c r="X392" t="str">
        <v>CAIDA ENLACES</v>
      </c>
      <c r="Y392" t="str">
        <v>Red / Enlace / Proveedor</v>
      </c>
      <c r="Z392" t="str">
        <v>Caída enlace Claro ; Falla masiva Cirion</v>
      </c>
      <c r="AA392" t="str">
        <v>Proveedor - Red/Infraestructura</v>
      </c>
      <c r="AB392" t="str">
        <v>SI</v>
      </c>
      <c r="AC392" t="str">
        <v>NO</v>
      </c>
      <c r="AD392" t="str">
        <v>NO</v>
      </c>
      <c r="AE392" t="str">
        <v>NO</v>
      </c>
      <c r="AF392" t="str">
        <v>INTERNO</v>
      </c>
      <c r="AG392" t="str">
        <v>SISTEMAS</v>
      </c>
      <c r="AH392" t="str">
        <v>Ajuste por parte del Proveedor</v>
      </c>
      <c r="AK392" t="str">
        <v>Culminado 100%</v>
      </c>
      <c r="AN392" t="str">
        <v>Actualmente la tienda se encuentra operativa con los 2 enlaces,</v>
      </c>
      <c r="AO392">
        <v>0.3333333333333333</v>
      </c>
      <c r="AP392">
        <v>0.875</v>
      </c>
    </row>
    <row r="393" xml:space="preserve">
      <c r="A393">
        <v>1397373</v>
      </c>
      <c r="B393" t="str">
        <f>VLOOKUP(G393,DetalleTiendas!A$2:S$1777,3,FALSE)</f>
        <v>SUPERMERCADOS</v>
      </c>
      <c r="C393" t="str">
        <f>VLOOKUP(G393,DetalleTiendas!A$2:S$1777,4,FALSE)</f>
        <v>JUMBO</v>
      </c>
      <c r="D393" t="str">
        <f>VLOOKUP(G393,DetalleTiendas!A$2:S$1777,5,FALSE)</f>
        <v>BOGOTA</v>
      </c>
      <c r="E393" t="str">
        <v>POS</v>
      </c>
      <c r="F393" t="str">
        <v>N/A</v>
      </c>
      <c r="G393" t="str">
        <v>J255 JUMBO LA MESA</v>
      </c>
      <c r="I393" t="str">
        <v>Soporte_Onsite_REG_Costa_SM Colombia</v>
      </c>
      <c r="J393" t="str">
        <v>Celso Niebles</v>
      </c>
      <c r="K393" t="str">
        <v>CERRADO</v>
      </c>
      <c r="L393" t="str">
        <v>CERRADO</v>
      </c>
      <c r="M393" t="str">
        <v>BAJA</v>
      </c>
      <c r="N393">
        <v>45840</v>
      </c>
      <c r="O393">
        <v>0.4166666666666667</v>
      </c>
      <c r="P393" t="str">
        <f>TEXT(N393,"MMMM")</f>
        <v>julio</v>
      </c>
      <c r="Q393" t="str">
        <f>TEXT(N393,"aaaa")</f>
        <v>miércoles</v>
      </c>
      <c r="R393">
        <v>45840</v>
      </c>
      <c r="S393">
        <v>0.4166666666666667</v>
      </c>
      <c r="T393">
        <v>0.4479166666666667</v>
      </c>
      <c r="U393">
        <f>((R393+T393) - (N393+O393))*24*60</f>
        <v>45</v>
      </c>
      <c r="V393" t="str">
        <f>SINGLE(IF(N393 * O393 * R393 * T393 * AO393 * AP393 = 0, "", LET(_xlpm.inicio, N393 + O393, _xlpm.fin, R393 + T393, _xlpm.dias, REDUCE(0, SEQUENCE(1 + INT(SINGLE(_xlpm.fin) - SINGLE(_xlpm.inicio)), 1, 0, 1), LAMBDA(_xlpm.acum,_xlpm.d, LET(_xlpm.dia, TRUNC(SINGLE(_xlpm.inicio)) + SINGLE(_xlpm.d), _xlpm.horaIni, IF(SINGLE(_xlpm.d) = 0, MAX(_xlpm.inicio, SINGLE(_xlpm.dia) + AO393), SINGLE(_xlpm.dia) + AO393), _xlpm.horaFin, IF(SINGLE(_xlpm.d) = INT(SINGLE(_xlpm.fin) - SINGLE(_xlpm.inicio)), MIN(_xlpm.fin, SINGLE(_xlpm.dia) + AP393), SINGLE(_xlpm.dia) + AP393), _xlpm.tiempo, MAX(0, SINGLE(_xlpm.horaFin) - SINGLE(_xlpm.horaIni)), SINGLE(_xlpm.acum) + SINGLE(_xlpm.tiempo)))), TEXT(SINGLE(_xlpm.dias), "h:mm"))))</f>
        <v>0:45</v>
      </c>
      <c r="W393" t="str">
        <f>TEXT((N393+S393) - (N393+O393), "h:mm")</f>
        <v>0:00</v>
      </c>
      <c r="X393" t="str">
        <v>Falla Self Checkout</v>
      </c>
      <c r="Y393" t="str">
        <v>Hardware / Equipos</v>
      </c>
      <c r="Z393" t="str">
        <v>Microsens desconfigurado / Modulo de efectivo Defectuoso</v>
      </c>
      <c r="AA393" t="str">
        <v>Infraestructura - Eléctrica</v>
      </c>
      <c r="AB393" t="str">
        <v>SI</v>
      </c>
      <c r="AC393" t="str">
        <v>NO</v>
      </c>
      <c r="AD393" t="str">
        <v>NO</v>
      </c>
      <c r="AE393" t="str">
        <v>NO</v>
      </c>
      <c r="AF393" t="str">
        <v>INTERNO</v>
      </c>
      <c r="AG393" t="str">
        <v>SISTEMAS</v>
      </c>
      <c r="AH393" t="str">
        <v>Configuracion Microsens</v>
      </c>
      <c r="AI393">
        <v>45840</v>
      </c>
      <c r="AJ393">
        <v>45847</v>
      </c>
      <c r="AK393" t="str">
        <v>Culminado 100%</v>
      </c>
      <c r="AL393" t="str" xml:space="preserve">
        <v xml:space="preserve">✅Chile incluyo esta tienda en el Monitoreo por parte de un ABM_x000d_
✅Se realizo el Cambio del Modulo de efectivo defectuoso</v>
      </c>
      <c r="AM393" t="str" xml:space="preserve">
        <v xml:space="preserve">NFORME DE REUNIÓN_x000d_
🛠️ Tema: Sala de Crisis – Falla Self Checkout Jumbo La Mesa_x000d_
📅 Fecha: 2025-07-02_x000d_
⏰ Hora de inicio: 010:02 a. m._x000d_
⏱️ Hora de finalización: 010:45 a. m._x000d_
⏳ Duración: 45 minutos_x000d_
🕒 Tiempo promedio de asistencia: 00:27:54_x000d_
_x000d_
👥 Participantes_x000d_
Jonathan Alexis Pardo Ronco (Externo - RESERCO INTERNATIONAL SERVICES IT SAS)_x000d_
_x000d_
Oscar Ramírez Serrano_x000d_
_x000d_
Celso José Niebles Tache_x000d_
_x000d_
Gineth Andrea López Vargas_x000d_
_x000d_
Farutt Alcides Reyes Caucali_x000d_
_x000d_
Javier Sandoval Velandia_x000d_
_x000d_
Álvaro Javier Gutiérrez_x000d_
_x000d_
Ludwing Castellanos Zambrano_x000d_
_x000d_
Álvaro Andrés Martínez Escorcia_x000d_
_x000d_
Luis Alejandro Medina Chaparro_x000d_
_x000d_
Iván Ricardo Pulido Ramos (Externo - TOP GROUP COLOMBIA S.A.S)_x000d_
_x000d_
Guillermo Alejandro Gutiérrez Benavides_x000d_
_x000d_
Óscar Felipe García Ceballos_x000d_
_x000d_
📝 Resumen de las actividades realizadas y solución dada_x000d_
Durante la reunión se revisó la novedad presentada en el Self Checkout de Jumbo La Mesa; destacando los siguientes puntos:_x000d_
_x000d_
Uno de los equipos presentaba falla física por atasco de moneda; mientras que el otro operaba de forma incorrecta por problemas de red: uno de los microsensores estaba sin red; posiblemente por trabajos de cableado en la tienda._x000d_
_x000d_
Se informó que hubo una caída de energía el día anterior; lo cual pudo influir en la pérdida de conectividad. El microsens se encontró caído; con un puerto incorrecto y configuración errónea; lo cual requirió reconfiguración manual._x000d_
_x000d_
Se validó que la tienda operaba normalmente al momento de la apertura; y la falla se presentó después por pérdida de configuración en el microsens._x000d_
_x000d_
Se abrió el ABM para solicitar inclusión de la tienda en el sistema de monitoreo. Se está a la espera de la validación por parte del equipo en Chile._x000d_
_x000d_
Se evidenció además que el Self Checkout mixto no está recibiendo monedas de $50; ya que el módulo de efectivo no las reconoce. El caso fue escalado a NCR para que realicen el cambio del módulo._x000d_
_x000d_
⚠️ Detalles técnicos y estado final_x000d_
Impacto real: Bajo_x000d_
_x000d_
Prioridad final del incidente: Baja_x000d_
_x000d_
Causa identificada: Error de configuración en microsensores_x000d_
_x000d_
Solución provisional o definitiva: Definitiva_x000d_
_x000d_
Acciones posteriores:_x000d_
_x000d_
Incluir la tienda en el monitoreo (ABM)_x000d_
_x000d_
Esperar validación desde Chile_x000d_
_x000d_
Hacer seguimiento al cambio del módulo de efectivo escalado a NCR_x000d_
_x000d_
Fecha y hora de solución: 2025-07-02; 10:45 a. m._x000d_
_x000d_
Tiempo total de la solución: 45 minutos_x000d_
_x000d_
Estado final del servicio (visión técnica y de negocio):_x000d_
🟢 J255 Jumbo La Mesa – OPERANDO SIN NOVEDAD</v>
      </c>
      <c r="AN393" t="str">
        <v>Durante la reunión se revisó la novedad presentada en el Self Checkout de Jumbo La Mesa; destacando los siguientes puntos: Uno de los Self Checkout presentaba fallo físico por atasco de moneda; mientras que el otro operaba incorrectamente por problemas de red Se validó que uno de los microsensores estaba sin red; posiblemente por trabajos de cableado en la tienda. Además; se informó que ayer hubo una caída de energía; lo cual también pudo haber influido en la pérdida de conectividad del equipo. El microsens estaba caído y se identificó que tenía un puerto erróneo y una configuración incorrecta; por lo que fue necesario reconfigurarlo manualmente. Se validó que la tienda estaba funcionando correctamente en la apertura de la tienda; y que la falla ocurrió posteriormente por esa pérdida de configuración en el microsens. Se abrió el ABM para solicitar la inclusión de esta tienda en el sistema de monitoreo; y se está a la espera de la validación por parte del equipo en Chile. También se evidenció que el Self Checkout mixto no está recibiendo monedas de $50; ya que el módulo de efectivo no las está reconociendo. Este caso fue escalado a NCR para que realicen el cambio del módulo defectuoso.</v>
      </c>
      <c r="AO393">
        <v>0.3333333333333333</v>
      </c>
      <c r="AP393">
        <v>0.875</v>
      </c>
    </row>
    <row r="394">
      <c r="A394">
        <v>1405315</v>
      </c>
      <c r="B394" t="str">
        <f>VLOOKUP(G394,DetalleTiendas!A$2:S$1777,3,FALSE)</f>
        <v>SUPERMERCADOS</v>
      </c>
      <c r="C394" t="str">
        <f>VLOOKUP(G394,DetalleTiendas!A$2:S$1777,4,FALSE)</f>
        <v>JUMBO</v>
      </c>
      <c r="D394" t="str">
        <f>VLOOKUP(G394,DetalleTiendas!A$2:S$1777,5,FALSE)</f>
        <v>BOGOTA</v>
      </c>
      <c r="E394" t="str">
        <v>ENLACES</v>
      </c>
      <c r="F394" t="str">
        <v>NO</v>
      </c>
      <c r="G394" t="str">
        <v>J011 CALLE 80</v>
      </c>
      <c r="I394" t="str">
        <v>Redes y Comunicaciones -Nivel 2 - COL</v>
      </c>
      <c r="J394" t="str">
        <v>Guillermo Gutierrez</v>
      </c>
      <c r="K394" t="str">
        <v>CERRADO</v>
      </c>
      <c r="L394" t="str">
        <v>CERRADO</v>
      </c>
      <c r="M394" t="str">
        <v>MEDIA</v>
      </c>
      <c r="N394">
        <v>45844</v>
      </c>
      <c r="O394">
        <v>0.375</v>
      </c>
      <c r="P394" t="str">
        <f>TEXT(N394,"MMMM")</f>
        <v>julio</v>
      </c>
      <c r="Q394" t="str">
        <f>TEXT(N394,"aaaa")</f>
        <v>domingo</v>
      </c>
      <c r="R394">
        <v>45844</v>
      </c>
      <c r="S394">
        <v>0.46875</v>
      </c>
      <c r="T394">
        <v>0.4756944444444444</v>
      </c>
      <c r="U394">
        <f>((R394+T394) - (N394+O394))*24*60</f>
        <v>145.00000000116415</v>
      </c>
      <c r="V394" t="str">
        <f>SINGLE(IF(N394 * O394 * R394 * T394 * AO394 * AP394 = 0, "", LET(_xlpm.inicio, N394 + O394, _xlpm.fin, R394 + T394, _xlpm.dias, REDUCE(0, SEQUENCE(1 + INT(SINGLE(_xlpm.fin) - SINGLE(_xlpm.inicio)), 1, 0, 1), LAMBDA(_xlpm.acum,_xlpm.d, LET(_xlpm.dia, TRUNC(SINGLE(_xlpm.inicio)) + SINGLE(_xlpm.d), _xlpm.horaIni, IF(SINGLE(_xlpm.d) = 0, MAX(_xlpm.inicio, SINGLE(_xlpm.dia) + AO394), SINGLE(_xlpm.dia) + AO394), _xlpm.horaFin, IF(SINGLE(_xlpm.d) = INT(SINGLE(_xlpm.fin) - SINGLE(_xlpm.inicio)), MIN(_xlpm.fin, SINGLE(_xlpm.dia) + AP394), SINGLE(_xlpm.dia) + AP394), _xlpm.tiempo, MAX(0, SINGLE(_xlpm.horaFin) - SINGLE(_xlpm.horaIni)), SINGLE(_xlpm.acum) + SINGLE(_xlpm.tiempo)))), TEXT(SINGLE(_xlpm.dias), "h:mm"))))</f>
        <v>2:25</v>
      </c>
      <c r="W394" t="str">
        <f>TEXT((N394+S394) - (N394+O394), "h:mm")</f>
        <v>2:15</v>
      </c>
      <c r="X394" t="str">
        <v>FALLA MICROSENS</v>
      </c>
      <c r="Y394" t="str">
        <v>Red / Enlace / Proveedor</v>
      </c>
      <c r="Z394" t="str">
        <v>Se quemo el Adaptador de corriente del MICROSENS</v>
      </c>
      <c r="AA394" t="str">
        <v>Infraestructura - Eléctrica</v>
      </c>
      <c r="AB394" t="str">
        <v>SI</v>
      </c>
      <c r="AC394" t="str">
        <v>NO</v>
      </c>
      <c r="AD394" t="str">
        <v>NO</v>
      </c>
      <c r="AE394" t="str">
        <v>NO</v>
      </c>
      <c r="AF394" t="str">
        <v>INTERNO</v>
      </c>
      <c r="AG394" t="str">
        <v>SISTEMAS</v>
      </c>
      <c r="AH394" t="str">
        <v>se cambio adapatador de corriente del Microsens</v>
      </c>
      <c r="AK394" t="str">
        <v>Culminado 100%</v>
      </c>
      <c r="AN394" t="str">
        <v>Se quemo el adaptador de corriente del microsens se coloco otro que tenian en tienda ; se revisa el Voltaje de la tienda y esta Ok</v>
      </c>
      <c r="AO394">
        <v>0.3333333333333333</v>
      </c>
      <c r="AP394">
        <v>0.875</v>
      </c>
    </row>
    <row r="395">
      <c r="A395">
        <v>1403252</v>
      </c>
      <c r="B395" t="str">
        <f>VLOOKUP(G395,DetalleTiendas!A$2:S$1777,3,FALSE)</f>
        <v>SUPERMERCADOS</v>
      </c>
      <c r="C395" t="str">
        <f>VLOOKUP(G395,DetalleTiendas!A$2:S$1777,4,FALSE)</f>
        <v>JUMBO</v>
      </c>
      <c r="D395" t="str">
        <f>VLOOKUP(G395,DetalleTiendas!A$2:S$1777,5,FALSE)</f>
        <v>COSTA</v>
      </c>
      <c r="E395" t="str">
        <v>Corte de Energia</v>
      </c>
      <c r="F395" t="str">
        <v>N/A</v>
      </c>
      <c r="G395" t="str">
        <v>J083 CARIBE PLAZA</v>
      </c>
      <c r="I395" t="str">
        <v>Soporte_Onsite_REG_Costa_SM Colombia</v>
      </c>
      <c r="J395" t="str">
        <v>Celso Niebles</v>
      </c>
      <c r="K395" t="str">
        <v>CERRADO</v>
      </c>
      <c r="L395" t="str">
        <v>CERRADO</v>
      </c>
      <c r="M395" t="str">
        <v>MEDIA</v>
      </c>
      <c r="N395">
        <v>45844</v>
      </c>
      <c r="O395">
        <v>0.4375</v>
      </c>
      <c r="P395" t="str">
        <f>TEXT(N395,"MMMM")</f>
        <v>julio</v>
      </c>
      <c r="Q395" t="str">
        <f>TEXT(N395,"aaaa")</f>
        <v>domingo</v>
      </c>
      <c r="R395">
        <v>45844</v>
      </c>
      <c r="S395">
        <v>0.44305555555555554</v>
      </c>
      <c r="T395">
        <v>0.475</v>
      </c>
      <c r="U395">
        <f>((R395+T395) - (N395+O395))*24*60</f>
        <v>53.999999997904524</v>
      </c>
      <c r="V395" t="str">
        <f>SINGLE(IF(N395 * O395 * R395 * T395 * AO395 * AP395 = 0, "", LET(_xlpm.inicio, N395 + O395, _xlpm.fin, R395 + T395, _xlpm.dias, REDUCE(0, SEQUENCE(1 + INT(SINGLE(_xlpm.fin) - SINGLE(_xlpm.inicio)), 1, 0, 1), LAMBDA(_xlpm.acum,_xlpm.d, LET(_xlpm.dia, TRUNC(SINGLE(_xlpm.inicio)) + SINGLE(_xlpm.d), _xlpm.horaIni, IF(SINGLE(_xlpm.d) = 0, MAX(_xlpm.inicio, SINGLE(_xlpm.dia) + AO395), SINGLE(_xlpm.dia) + AO395), _xlpm.horaFin, IF(SINGLE(_xlpm.d) = INT(SINGLE(_xlpm.fin) - SINGLE(_xlpm.inicio)), MIN(_xlpm.fin, SINGLE(_xlpm.dia) + AP395), SINGLE(_xlpm.dia) + AP395), _xlpm.tiempo, MAX(0, SINGLE(_xlpm.horaFin) - SINGLE(_xlpm.horaIni)), SINGLE(_xlpm.acum) + SINGLE(_xlpm.tiempo)))), TEXT(SINGLE(_xlpm.dias), "h:mm"))))</f>
        <v>0:54</v>
      </c>
      <c r="W395" t="str">
        <f>TEXT((N395+S395) - (N395+O395), "h:mm")</f>
        <v>0:08</v>
      </c>
      <c r="X395" t="str">
        <v>CORTE DE ENERGIA</v>
      </c>
      <c r="Y395" t="str">
        <v>Eléctrico / Energía</v>
      </c>
      <c r="Z395" t="str">
        <v>Breakers Saltados</v>
      </c>
      <c r="AA395" t="str">
        <v>Infraestructura - Eléctrica</v>
      </c>
      <c r="AB395" t="str">
        <v>SI</v>
      </c>
      <c r="AC395" t="str">
        <v>NO</v>
      </c>
      <c r="AD395" t="str">
        <v>NO</v>
      </c>
      <c r="AE395" t="str">
        <v>NO</v>
      </c>
      <c r="AF395" t="str">
        <v>INTERNO</v>
      </c>
      <c r="AG395" t="str">
        <v>NEGOCIO</v>
      </c>
      <c r="AH395" t="str">
        <v>Ajuste Cableado tienda</v>
      </c>
      <c r="AK395" t="str">
        <v>Culminado 100%</v>
      </c>
      <c r="AL395" t="str">
        <v>se conectaron unas extensiones eléctricas para habilitar la energía</v>
      </c>
      <c r="AN395" t="str">
        <v>La falla se presento en el area de precederos y no podian vender ; se habilita las Balanzas con unas extension mientras se encontro el  origen de la falla</v>
      </c>
      <c r="AO395">
        <v>0.3333333333333333</v>
      </c>
      <c r="AP395">
        <v>0.875</v>
      </c>
    </row>
    <row r="396">
      <c r="A396">
        <v>1404097</v>
      </c>
      <c r="B396" t="str">
        <f>VLOOKUP(G396,DetalleTiendas!A$2:S$1777,3,FALSE)</f>
        <v>SUPERMERCADOS</v>
      </c>
      <c r="C396" t="str">
        <f>VLOOKUP(G396,DetalleTiendas!A$2:S$1777,4,FALSE)</f>
        <v>EDS JUMBO</v>
      </c>
      <c r="D396" t="str">
        <f>VLOOKUP(G396,DetalleTiendas!A$2:S$1777,5,FALSE)</f>
        <v>COSTA</v>
      </c>
      <c r="E396" t="str">
        <v>POS</v>
      </c>
      <c r="F396" t="str">
        <v>NO</v>
      </c>
      <c r="G396" t="str">
        <v>Z123 IVESUR</v>
      </c>
      <c r="I396" t="str">
        <v>Mesas Especializadas Colombia</v>
      </c>
      <c r="J396" t="str">
        <v>Farutt Reyes</v>
      </c>
      <c r="K396" t="str">
        <v>CERRADO</v>
      </c>
      <c r="L396" t="str">
        <v>CERRADO</v>
      </c>
      <c r="M396" t="str">
        <v>MEDIA</v>
      </c>
      <c r="N396">
        <v>45845</v>
      </c>
      <c r="O396">
        <v>0.34375</v>
      </c>
      <c r="P396" t="str">
        <f>TEXT(N396,"MMMM")</f>
        <v>julio</v>
      </c>
      <c r="Q396" t="str">
        <f>TEXT(N396,"aaaa")</f>
        <v>lunes</v>
      </c>
      <c r="R396">
        <v>45845</v>
      </c>
      <c r="S396">
        <v>0.3506944444444444</v>
      </c>
      <c r="T396">
        <v>0.37083333333333335</v>
      </c>
      <c r="U396">
        <f>((R396+T396) - (N396+O396))*24*60</f>
        <v>39.000000001396984</v>
      </c>
      <c r="V396" t="str">
        <f>SINGLE(IF(N396 * O396 * R396 * T396 * AO396 * AP396 = 0, "", LET(_xlpm.inicio, N396 + O396, _xlpm.fin, R396 + T396, _xlpm.dias, REDUCE(0, SEQUENCE(1 + INT(SINGLE(_xlpm.fin) - SINGLE(_xlpm.inicio)), 1, 0, 1), LAMBDA(_xlpm.acum,_xlpm.d, LET(_xlpm.dia, TRUNC(SINGLE(_xlpm.inicio)) + SINGLE(_xlpm.d), _xlpm.horaIni, IF(SINGLE(_xlpm.d) = 0, MAX(_xlpm.inicio, SINGLE(_xlpm.dia) + AO396), SINGLE(_xlpm.dia) + AO396), _xlpm.horaFin, IF(SINGLE(_xlpm.d) = INT(SINGLE(_xlpm.fin) - SINGLE(_xlpm.inicio)), MIN(_xlpm.fin, SINGLE(_xlpm.dia) + AP396), SINGLE(_xlpm.dia) + AP396), _xlpm.tiempo, MAX(0, SINGLE(_xlpm.horaFin) - SINGLE(_xlpm.horaIni)), SINGLE(_xlpm.acum) + SINGLE(_xlpm.tiempo)))), TEXT(SINGLE(_xlpm.dias), "h:mm"))))</f>
        <v>0:39</v>
      </c>
      <c r="W396" t="str">
        <f>TEXT((N396+S396) - (N396+O396), "h:mm")</f>
        <v>0:10</v>
      </c>
      <c r="X396" t="str">
        <v>BLOQUEO POS</v>
      </c>
      <c r="Y396" t="str">
        <v>Software / Actualización</v>
      </c>
      <c r="Z396" t="str">
        <v>Pos Bloqueada</v>
      </c>
      <c r="AA396" t="str">
        <v>Software / Actualización</v>
      </c>
      <c r="AB396" t="str">
        <v>SI</v>
      </c>
      <c r="AC396" t="str">
        <v>NO</v>
      </c>
      <c r="AD396" t="str">
        <v>NO</v>
      </c>
      <c r="AE396" t="str">
        <v>NO</v>
      </c>
      <c r="AF396" t="str">
        <v>INTERNO</v>
      </c>
      <c r="AG396" t="str">
        <v>SISTEMAS</v>
      </c>
      <c r="AH396" t="str">
        <v>Se subio la Pos</v>
      </c>
      <c r="AK396" t="str">
        <v>Culminado 100%</v>
      </c>
      <c r="AN396" t="str">
        <v>Se detectó que la única POS de la tienda amaneció con error. El día anterior realizó el cierre sin inconvenientes, pero hoy no responde desde el servidor. La POS se encontraba bloqueada. Se realizó validación con MESAS y actualmente ya se encuentra en línea.</v>
      </c>
      <c r="AO396">
        <v>0.3333333333333333</v>
      </c>
      <c r="AP396">
        <v>0.875</v>
      </c>
    </row>
    <row r="397" xml:space="preserve">
      <c r="A397">
        <v>1406435</v>
      </c>
      <c r="B397" t="str">
        <f>VLOOKUP(G397,DetalleTiendas!A$2:S$1777,3,FALSE)</f>
        <v>SUPERMERCADOS</v>
      </c>
      <c r="C397" t="str">
        <f>VLOOKUP(G397,DetalleTiendas!A$2:S$1777,4,FALSE)</f>
        <v>JUMBO</v>
      </c>
      <c r="D397" t="str">
        <f>VLOOKUP(G397,DetalleTiendas!A$2:S$1777,5,FALSE)</f>
        <v>BOGOTA</v>
      </c>
      <c r="E397" t="str">
        <v>POS</v>
      </c>
      <c r="F397" t="str">
        <v>NO</v>
      </c>
      <c r="G397" t="str">
        <v>J018 AUTOPISTA SUR</v>
      </c>
      <c r="I397" t="str">
        <v>Mesas Especializadas Colombia</v>
      </c>
      <c r="J397" t="str">
        <v>Farutt Reyes</v>
      </c>
      <c r="K397" t="str">
        <v>CERRADO</v>
      </c>
      <c r="L397" t="str">
        <v>CERRADO</v>
      </c>
      <c r="M397" t="str">
        <v>MEDIA</v>
      </c>
      <c r="N397">
        <v>45846</v>
      </c>
      <c r="O397">
        <v>0.28125</v>
      </c>
      <c r="P397" t="str">
        <f>TEXT(N397,"MMMM")</f>
        <v>julio</v>
      </c>
      <c r="Q397" t="str">
        <f>TEXT(N397,"aaaa")</f>
        <v>martes</v>
      </c>
      <c r="R397">
        <v>45846</v>
      </c>
      <c r="S397">
        <v>0.32916666666666666</v>
      </c>
      <c r="T397">
        <v>0.3888888888888889</v>
      </c>
      <c r="U397">
        <f>((R397+T397) - (N397+O397))*24*60</f>
        <v>155.0000000023283</v>
      </c>
      <c r="V397" t="str">
        <f>SINGLE(IF(N397 * O397 * R397 * T397 * AO397 * AP397 = 0, "", LET(_xlpm.inicio, N397 + O397, _xlpm.fin, R397 + T397, _xlpm.dias, REDUCE(0, SEQUENCE(1 + INT(SINGLE(_xlpm.fin) - SINGLE(_xlpm.inicio)), 1, 0, 1), LAMBDA(_xlpm.acum,_xlpm.d, LET(_xlpm.dia, TRUNC(SINGLE(_xlpm.inicio)) + SINGLE(_xlpm.d), _xlpm.horaIni, IF(SINGLE(_xlpm.d) = 0, MAX(_xlpm.inicio, SINGLE(_xlpm.dia) + AO397), SINGLE(_xlpm.dia) + AO397), _xlpm.horaFin, IF(SINGLE(_xlpm.d) = INT(SINGLE(_xlpm.fin) - SINGLE(_xlpm.inicio)), MIN(_xlpm.fin, SINGLE(_xlpm.dia) + AP397), SINGLE(_xlpm.dia) + AP397), _xlpm.tiempo, MAX(0, SINGLE(_xlpm.horaFin) - SINGLE(_xlpm.horaIni)), SINGLE(_xlpm.acum) + SINGLE(_xlpm.tiempo)))), TEXT(SINGLE(_xlpm.dias), "h:mm"))))</f>
        <v>1:20</v>
      </c>
      <c r="W397" t="str">
        <f>TEXT((N397+S397) - (N397+O397), "h:mm")</f>
        <v>1:09</v>
      </c>
      <c r="X397" t="str">
        <v>FALLA SERVIDOR ARS</v>
      </c>
      <c r="Y397" t="str">
        <v>Software / Actualización</v>
      </c>
      <c r="Z397" t="str">
        <v>Error humano</v>
      </c>
      <c r="AA397" t="str">
        <v>Software / Actualización</v>
      </c>
      <c r="AB397" t="str">
        <v>SI</v>
      </c>
      <c r="AC397" t="str">
        <v>NO</v>
      </c>
      <c r="AD397" t="str">
        <v>NO</v>
      </c>
      <c r="AE397" t="str">
        <v>NO</v>
      </c>
      <c r="AF397" t="str">
        <v>INTERNO</v>
      </c>
      <c r="AG397" t="str">
        <v>SISTEMAS</v>
      </c>
      <c r="AH397" t="str">
        <v>Se reestablecieron los servicios arsserver, se hicieron cierres manuales</v>
      </c>
      <c r="AI397">
        <v>45846</v>
      </c>
      <c r="AJ397" t="str">
        <v>45852.0;45875</v>
      </c>
      <c r="AK397" t="str">
        <v>En Curso 50%</v>
      </c>
      <c r="AL397" t="str" xml:space="preserve">
        <v xml:space="preserve">✅hacer uso de ambientes de producción y pruebas:_x000d_
Se realizaran pruebas en el laboratorio (Carrera 30) para realizar instalaciones y movimientos de archivos, sin afectar directamente el ambiente productivo.(Farutt)_x000d_
⚠️Simular la falla en laboratorio:_x000d_
Se ejecutará una prueba controlada eliminando intencionalmente la carpeta en un entorno de prueba, con el fin de validar si SmartView detecta la caída del servicio.(en validacion con Juan Daniel indica que no hay Ambientes disponibles a espera de disponibilidad de los ambientes) se estima validarlo en la semana del 30 a 6 de Agosto_x000d_
✅Validación diaria por parte de cajas:_x000d_
El personal de cajas, bajo la coordinación de Mabel, deberá revisar el estado de las cajas en WebFrom al inicio y cierre del día. Sandoval Velandia, Javier se encargará de notificar y coordinar esta actividad con la tienda.(Javier)</v>
      </c>
      <c r="AM397" t="str" xml:space="preserve">
        <v xml:space="preserve">🧾 Resumen Reunión Post-Incidente IM 1406435 – J018 AUTOPISTA SUR_x000d_
Fecha: 10 de julio de 2025_x000d_
Hora: 11:35 a. m. – 12:07 p. m._x000d_
Duración: 31 minutos_x000d_
Participantes: 9_x000d_
⚠️ Descripción del Incidente_x000d_
Se presentó una falla en el servidor de tienda debido al borrado accidental de una carpeta crítica, lo cual afectó el servicio POS. Las cajas funcionaron en modo fuera de línea, permitiendo ventas, pero se vio afectada la reportería. La falla no fue detectada por el monitoreo en tiempo real._x000d_
🔍 Causa Raíz_x000d_
Error humano durante una operación técnica desde mesa._x000d_
El monitoreo (SmartView) no generó alerta._x000d_
El cierre de tienda reinició servicios, momento en el que se evidenció la falla._x000d_
✅ Planes de Acción_x000d_
hacer uso de ambientes de producción y pruebas:_x000d_
Se realizaran pruebas en el laboratorio (Carrera 30) para realizar instalaciones y movimientos de archivos, sin afectar directamente el ambiente productivo._x000d_
Simular la falla en laboratorio:_x000d_
Se ejecutará una prueba controlada eliminando intencionalmente la carpeta en un entorno de prueba, con el fin de validar si SmartView detecta la caída del servicio._x000d_
Validación diaria por parte de cajas:_x000d_
El personal de cajas, bajo la coordinación de Mabel, deberá revisar el estado de las cajas en WebFrom al inicio y cierre del día. Sandoval Velandia, Javier se encargará de notificar y coordinar esta actividad con la tienda._x000d_
 </v>
      </c>
      <c r="AN397" t="str" xml:space="preserve">
        <v xml:space="preserve">📌 INFORME DE REUNIÓN_x000d_
🛠️ Seguimiento a falla crítica en tienda – ARS Server_x000d_
📅 Fecha: 8 de julio de 2025_x000d_
⏰ Duración: 1h 35 min_x000d_
👥 Participantes destacados: Jonathan Pardo, Juan Daniel Rodríguez, Jhonny Lizcano, Farutt Reyes, David Zambrano, Oscar Ramírez, Martín Sandoval, Carlos Escobar, Jhon Narváez, Javier Sandoval, Juan Fernando Castro, entre otros._x000d_
_x000d_
🔍 Temas tratados_x000d_
🧩 Naturaleza del incidente_x000d_
Se identificó una pérdida de servicios asociada al RS Server en una tienda, lo cual afectó procesos operativos clave como cierres y sincronización de cajas._x000d_
_x000d_
La tienda estuvo fuera de línea parcialmente, pero no se interrumpió la venta, ya que las cajas operaron en modo offline._x000d_
_x000d_
⚠️ Causa preliminar_x000d_
El servicio ARS no levantó por ausencia de un directorio requerido._x000d_
_x000d_
Se sospecha que un proceso automático o ejecución de un comando (desde la IP .248 de Jumbo La Mesa) habría borrado dicha carpeta._x000d_
_x000d_
Se planteó la necesidad de validar con auditoría las cámaras, ya que se identificó una posible anomalía desde las 6:14 a. m. (pantallas congeladas)._x000d_
_x000d_
🛠️ Acciones realizadas_x000d_
Se reestablecieron los servicios, se hicieron cierres manuales y se validó el estado de las cajas._x000d_
_x000d_
A las 8:00 a. m., la tienda abrió normalmente y los clientes pudieron comprar._x000d_
_x000d_
Se levantó un IM para análisis por parte del equipo técnico._x000d_
_x000d_
🧪 Análisis forense y discusión_x000d_
Se enfatizó la importancia de determinar la causa raíz real, no solo mitigar._x000d_
_x000d_
Se mencionó que situaciones similares han ocurrido anteriormente (borrado de base de datos, directorios y servicios en tiendas como Calle 80 y Plaza Central)._x000d_
_x000d_
Martín Sandoval fue enfático en que si no se determina la causa con claridad, el problema se repetirá._x000d_
_x000d_
📊 Evaluación del impacto_x000d_
No hubo pérdida de ventas ni afectación al cliente directo._x000d_
_x000d_
Se definió que la prioridad del incidente es media, aunque hubo discusión sobre si debía ser alta por la criticidad del servicio afectado._x000d_
_x000d_
No se generaron PQRs ni reclamos de clientes._x000d_
_x000d_
📌 Conclusiones y compromisos_x000d_
El incidente fue solucionado en el momento._x000d_
_x000d_
Se realizará una sesión de post-incidente, donde se consolidará:_x000d_
_x000d_
Auditoría de accesos al servidor por parte de NCR_x000d_
_x000d_
Revisión de cámaras._x000d_
_x000d_
Validación de comandos ejecutados en servidores._x000d_
_x000d_
Plan de acción para evitar recurrencia.</v>
      </c>
      <c r="AO397">
        <v>0.3333333333333333</v>
      </c>
      <c r="AP397">
        <v>0.875</v>
      </c>
    </row>
    <row r="398" xml:space="preserve">
      <c r="A398">
        <v>1409805</v>
      </c>
      <c r="B398" t="str">
        <f>VLOOKUP(G398,DetalleTiendas!A$2:S$1777,3,FALSE)</f>
        <v>SUPERMERCADOS</v>
      </c>
      <c r="C398" t="str">
        <f>VLOOKUP(G398,DetalleTiendas!A$2:S$1777,4,FALSE)</f>
        <v>JUMBO</v>
      </c>
      <c r="D398" t="str">
        <f>VLOOKUP(G398,DetalleTiendas!A$2:S$1777,5,FALSE)</f>
        <v>BOGOTA</v>
      </c>
      <c r="E398" t="str">
        <v>POS</v>
      </c>
      <c r="F398" t="str">
        <v>SI</v>
      </c>
      <c r="G398" t="str">
        <v>J044 CHIA</v>
      </c>
      <c r="I398" t="str">
        <v>Mesas Especializadas Colombia</v>
      </c>
      <c r="J398" t="str">
        <v>Farutt Reyes</v>
      </c>
      <c r="K398" t="str">
        <v>CERRADO</v>
      </c>
      <c r="L398" t="str">
        <v>CERRADO</v>
      </c>
      <c r="M398" t="str">
        <v>ALTA</v>
      </c>
      <c r="N398">
        <v>45848</v>
      </c>
      <c r="O398">
        <v>0.3284722222222222</v>
      </c>
      <c r="P398" t="str">
        <f>TEXT(N398,"MMMM")</f>
        <v>julio</v>
      </c>
      <c r="Q398" t="str">
        <f>TEXT(N398,"aaaa")</f>
        <v>jueves</v>
      </c>
      <c r="R398">
        <v>45848</v>
      </c>
      <c r="S398">
        <v>0.3326388888888889</v>
      </c>
      <c r="T398">
        <v>0.35625</v>
      </c>
      <c r="U398">
        <f>((R398+T398) - (N398+O398))*24*60</f>
        <v>39.999999994179234</v>
      </c>
      <c r="V398" t="str">
        <f>SINGLE(IF(N398 * O398 * R398 * T398 * AO398 * AP398 = 0, "", LET(_xlpm.inicio, N398 + O398, _xlpm.fin, R398 + T398, _xlpm.dias, REDUCE(0, SEQUENCE(1 + INT(SINGLE(_xlpm.fin) - SINGLE(_xlpm.inicio)), 1, 0, 1), LAMBDA(_xlpm.acum,_xlpm.d, LET(_xlpm.dia, TRUNC(SINGLE(_xlpm.inicio)) + SINGLE(_xlpm.d), _xlpm.horaIni, IF(SINGLE(_xlpm.d) = 0, MAX(_xlpm.inicio, SINGLE(_xlpm.dia) + AO398), SINGLE(_xlpm.dia) + AO398), _xlpm.horaFin, IF(SINGLE(_xlpm.d) = INT(SINGLE(_xlpm.fin) - SINGLE(_xlpm.inicio)), MIN(_xlpm.fin, SINGLE(_xlpm.dia) + AP398), SINGLE(_xlpm.dia) + AP398), _xlpm.tiempo, MAX(0, SINGLE(_xlpm.horaFin) - SINGLE(_xlpm.horaIni)), SINGLE(_xlpm.acum) + SINGLE(_xlpm.tiempo)))), TEXT(SINGLE(_xlpm.dias), "h:mm"))))</f>
        <v>0:33</v>
      </c>
      <c r="W398" t="str">
        <f>TEXT((N398+S398) - (N398+O398), "h:mm")</f>
        <v>0:06</v>
      </c>
      <c r="X398" t="str">
        <v>FALLA SERVIDOR ARS</v>
      </c>
      <c r="Y398" t="str">
        <v>Software / Actualización</v>
      </c>
      <c r="Z398" t="str">
        <v>SPP Fallido / algunos Archivos del Despliegue quedaron incompletos "no le llegaron del Server a las Pos"</v>
      </c>
      <c r="AA398" t="str">
        <v>Software / Actualización</v>
      </c>
      <c r="AB398" t="str">
        <v>SI</v>
      </c>
      <c r="AC398" t="str">
        <v>NO</v>
      </c>
      <c r="AD398" t="str">
        <v>NO</v>
      </c>
      <c r="AE398" t="str">
        <v>NO</v>
      </c>
      <c r="AF398" t="str">
        <v>INTERNO</v>
      </c>
      <c r="AG398" t="str">
        <v>SISTEMAS</v>
      </c>
      <c r="AH398" t="str">
        <v>Se realizó un repise de los archivos incompletos desde el servidor hacia las cajas POS</v>
      </c>
      <c r="AK398" t="str">
        <v>Culminado 100%</v>
      </c>
      <c r="AL398" t="str" xml:space="preserve">
        <v xml:space="preserve">✅Validar manualmente que los archivos lleguen completos del servidor a las cajas._x000d_
_x000d_
✅Incluir pasos de verificación en el SPP antes de ejecutar._x000d_
_x000d_
✅Limitar los SPPs semanales para asegurar calidad (máx. 4–5)._x000d_
_x000d_
✅Planificar cada lunes qué se desplegará en la semana._x000d_
_x000d_
✅Simular el fallo en ambiente controlado para validar alertas.</v>
      </c>
      <c r="AM398" t="str" xml:space="preserve">
        <v xml:space="preserve">📌 Resumen Reunión Post Incidente – IM 1409805 J044 CHÍA_x000d_
Fecha: Viernes, 11 de julio de 2025_x000d_
Hora: 9:30 a.m. – 10:09 a.m._x000d_
Duración: 38 minutos_x000d_
Participantes:_x000d_
_x000d_
Jonathan Pardo_x000d_
_x000d_
Juan Daniel Rodríguez_x000d_
_x000d_
Martín Sandoval_x000d_
_x000d_
Wilson Mesa_x000d_
_x000d_
Farutt Reyes_x000d_
_x000d_
Luis Medina_x000d_
_x000d_
Javier Sandoval_x000d_
_x000d_
🛠️ Resumen del Incidente_x000d_
Durante el despliegue en la tienda Yumbo CHÍA, se presentó una falla en la ejecución del SBP debido a que los archivos enviados desde el servidor central hacia las cajas POS llegaron incompletos. Esto generó que las cajas no levantaran correctamente, afectando la operación durante la apertura._x000d_
_x000d_
🔎 Causa Raíz_x000d_
Se detectó que los archivos que llegaron desde el servidor a las cajas POS eran incompletos. El fallo se debió a que no se validó la integridad de los archivos antes de ejecutar el SBP._x000d_
Aunque el servidor tenía el paquete correcto, en la copia hacia la caja se presentó una falla que no fue detectada previamente._x000d_
_x000d_
✅ Solución Implementada_x000d_
Se realizó un repise manual de los archivos desde el servidor hacia las cajas POS, asegurando que llegaran completos y correctos antes de la ejecución._x000d_
Además, se eliminó el directorio afectado para evitar que la carpeta corrupta bloqueara la nueva ejecución._x000d_
_x000d_
🧩 Plan de Acción_x000d_
Verificación manual de integridad de archivos:_x000d_
Se incluirá en el procedimiento del SBP una tarea para validar manualmente que los archivos hayan llegado completos desde el servidor a la caja. Esto se puede hacer revisando tamaños, estructuras o con apoyo de herramientas de validación._x000d_
_x000d_
Ajuste al flujo de despliegue:_x000d_
Se agregarán pasos intermedios antes de ejecutar el SBP, como:_x000d_
_x000d_
Validar que los archivos estén correctamente copiados._x000d_
_x000d_
Confirmar que las cajas suben correctamente al finalizar la ejecución._x000d_
_x000d_
Control del volumen de SPPs semanales:_x000d_
Se establecerá un máximo de 4–5 SBPs por semana (uno por unidad de negocio, de lunes a jueves), para garantizar calidad y disponibilidad de recursos._x000d_
_x000d_
Planeación semanal:_x000d_
Todos los lunes a las 2:00 p.m. se realizará una reunión para definir qué SBPs se ejecutarán en la semana, con tiempo suficiente para incluir tareas de validación adicionales._x000d_
_x000d_
Simulación controlada de fallos:_x000d_
Se realizará una simulación del incidente en ambiente controlado (Jumbo Autopista Sur) para validar si herramientas como SmartView generan alertas ante situaciones similares._x000d_
_x000d_
Documentación en IM y procedimientos:_x000d_
Todo lo sucedido y lo acordado será documentado claramente en el IM. Se incluirán recomendaciones como parte del plan de trabajo estándar para evitar que el error vuelva a ocurrir.</v>
      </c>
      <c r="AN398" t="str">
        <v>Se valida que la falla se presentó debido al SPP 80760 del OpenJava TP44. se realizo un repise manual en las cajas afectadas.</v>
      </c>
      <c r="AO398">
        <v>0.3333333333333333</v>
      </c>
      <c r="AP398">
        <v>0.875</v>
      </c>
    </row>
    <row r="399">
      <c r="A399">
        <v>1413994</v>
      </c>
      <c r="B399" t="str">
        <f>VLOOKUP(G399,DetalleTiendas!A$2:S$1777,3,FALSE)</f>
        <v>SUPERMERCADOS</v>
      </c>
      <c r="C399" t="str">
        <f>VLOOKUP(G399,DetalleTiendas!A$2:S$1777,4,FALSE)</f>
        <v>EDS JUMBO</v>
      </c>
      <c r="D399" t="str">
        <f>VLOOKUP(G399,DetalleTiendas!A$2:S$1777,5,FALSE)</f>
        <v>BOGOTA</v>
      </c>
      <c r="E399" t="str">
        <v>Enlaces</v>
      </c>
      <c r="F399" t="str">
        <v>NO</v>
      </c>
      <c r="G399" t="str">
        <v>Z149 ALQUERIA</v>
      </c>
      <c r="I399" t="str">
        <v>Redes y comunicaciones - Nivel 2 - Col</v>
      </c>
      <c r="J399" t="str">
        <v>Guillermo gutierrez</v>
      </c>
      <c r="K399" t="str">
        <v>CERRADO</v>
      </c>
      <c r="L399" t="str">
        <v>CERRADO</v>
      </c>
      <c r="M399" t="str">
        <v>MEDIA</v>
      </c>
      <c r="N399">
        <v>45849</v>
      </c>
      <c r="O399">
        <v>0.7916666666666666</v>
      </c>
      <c r="P399" t="str">
        <f>TEXT(N399,"MMMM")</f>
        <v>julio</v>
      </c>
      <c r="Q399" t="str">
        <f>TEXT(N399,"aaaa")</f>
        <v>viernes</v>
      </c>
      <c r="R399">
        <v>45851</v>
      </c>
      <c r="S399">
        <v>0.7916666666666666</v>
      </c>
      <c r="T399">
        <v>0.4798611111111111</v>
      </c>
      <c r="U399">
        <f>((R399+T399) - (N399+O399))*24*60</f>
        <v>2431.0000000032596</v>
      </c>
      <c r="V399" t="str">
        <f>SINGLE(IF(N399 * O399 * R399 * T399 * AO399 * AP399 = 0, "", LET(_xlpm.inicio, N399 + O399, _xlpm.fin, R399 + T399, _xlpm.dias, REDUCE(0, SEQUENCE(1 + INT(SINGLE(_xlpm.fin) - SINGLE(_xlpm.inicio)), 1, 0, 1), LAMBDA(_xlpm.acum,_xlpm.d, LET(_xlpm.dia, TRUNC(SINGLE(_xlpm.inicio)) + SINGLE(_xlpm.d), _xlpm.horaIni, IF(SINGLE(_xlpm.d) = 0, MAX(_xlpm.inicio, SINGLE(_xlpm.dia) + AO399), SINGLE(_xlpm.dia) + AO399), _xlpm.horaFin, IF(SINGLE(_xlpm.d) = INT(SINGLE(_xlpm.fin) - SINGLE(_xlpm.inicio)), MIN(_xlpm.fin, SINGLE(_xlpm.dia) + AP399), SINGLE(_xlpm.dia) + AP399), _xlpm.tiempo, MAX(0, SINGLE(_xlpm.horaFin) - SINGLE(_xlpm.horaIni)), SINGLE(_xlpm.acum) + SINGLE(_xlpm.tiempo)))), TEXT(SINGLE(_xlpm.dias), "h:mm"))))</f>
        <v>15:00</v>
      </c>
      <c r="W399" t="str">
        <f>TEXT((N399+S399) - (N399+O399), "h:mm")</f>
        <v>0:00</v>
      </c>
      <c r="X399" t="str">
        <v>CAIDA ENLACES</v>
      </c>
      <c r="Y399" t="str">
        <v>Red / Enlace / Proveedor</v>
      </c>
      <c r="Z399" t="str">
        <v>Caida enlace - Cirion</v>
      </c>
      <c r="AA399" t="str">
        <v>Proveedor - Red/Infraestructura</v>
      </c>
      <c r="AB399" t="str">
        <v>SI</v>
      </c>
      <c r="AC399" t="str">
        <v>NO</v>
      </c>
      <c r="AD399" t="str">
        <v>NO</v>
      </c>
      <c r="AE399" t="str">
        <v>NO</v>
      </c>
      <c r="AF399" t="str">
        <v>EXTERNO</v>
      </c>
      <c r="AG399" t="str">
        <v>PROVEEDOR</v>
      </c>
      <c r="AH399" t="str">
        <v>Ajuste por parte del Proveedor</v>
      </c>
      <c r="AK399" t="str">
        <v>Culminado 100%</v>
      </c>
      <c r="AN399" t="str">
        <v xml:space="preserve">Se realiza visita del proveedor Cirion a la sede en donde nos confirma operatividad el equipo de redes </v>
      </c>
      <c r="AO399">
        <v>0.3333333333333333</v>
      </c>
      <c r="AP399">
        <v>0.875</v>
      </c>
    </row>
    <row r="400" xml:space="preserve">
      <c r="A400">
        <v>1413983</v>
      </c>
      <c r="B400" t="str">
        <f>VLOOKUP(G400,DetalleTiendas!A$2:S$1777,3,FALSE)</f>
        <v>MEJORAMIENTO DEL HOGAR</v>
      </c>
      <c r="C400" t="str">
        <f>VLOOKUP(G400,DetalleTiendas!A$2:S$1777,4,FALSE)</f>
        <v>EASY</v>
      </c>
      <c r="D400" t="str">
        <f>VLOOKUP(G400,DetalleTiendas!A$2:S$1777,5,FALSE)</f>
        <v>BOGOTA - EASY</v>
      </c>
      <c r="E400" t="str">
        <v>Corte de Energia</v>
      </c>
      <c r="F400" t="str">
        <v>NO</v>
      </c>
      <c r="G400" t="str">
        <v>E018 AUTOPISTA SUR</v>
      </c>
      <c r="I400" t="str">
        <v>Soporte_Onsite_Bogota</v>
      </c>
      <c r="J400" t="str">
        <v>Juan fernando castro</v>
      </c>
      <c r="K400" t="str">
        <v>CERRADO</v>
      </c>
      <c r="L400" t="str">
        <v>CERRADO</v>
      </c>
      <c r="M400" t="str">
        <v>MEDIA</v>
      </c>
      <c r="N400">
        <v>45849</v>
      </c>
      <c r="O400">
        <v>0.8020833333333334</v>
      </c>
      <c r="P400" t="str">
        <f>TEXT(N400,"MMMM")</f>
        <v>julio</v>
      </c>
      <c r="Q400" t="str">
        <f>TEXT(N400,"aaaa")</f>
        <v>viernes</v>
      </c>
      <c r="R400">
        <v>45849</v>
      </c>
      <c r="S400">
        <v>0.8055555555555556</v>
      </c>
      <c r="T400">
        <v>0.8201388888888889</v>
      </c>
      <c r="U400">
        <f>((R400+T400) - (N400+O400))*24*60</f>
        <v>26.000000000931323</v>
      </c>
      <c r="V400" t="str">
        <f>SINGLE(IF(N400 * O400 * R400 * T400 * AO400 * AP400 = 0, "", LET(_xlpm.inicio, N400 + O400, _xlpm.fin, R400 + T400, _xlpm.dias, REDUCE(0, SEQUENCE(1 + INT(SINGLE(_xlpm.fin) - SINGLE(_xlpm.inicio)), 1, 0, 1), LAMBDA(_xlpm.acum,_xlpm.d, LET(_xlpm.dia, TRUNC(SINGLE(_xlpm.inicio)) + SINGLE(_xlpm.d), _xlpm.horaIni, IF(SINGLE(_xlpm.d) = 0, MAX(_xlpm.inicio, SINGLE(_xlpm.dia) + AO400), SINGLE(_xlpm.dia) + AO400), _xlpm.horaFin, IF(SINGLE(_xlpm.d) = INT(SINGLE(_xlpm.fin) - SINGLE(_xlpm.inicio)), MIN(_xlpm.fin, SINGLE(_xlpm.dia) + AP400), SINGLE(_xlpm.dia) + AP400), _xlpm.tiempo, MAX(0, SINGLE(_xlpm.horaFin) - SINGLE(_xlpm.horaIni)), SINGLE(_xlpm.acum) + SINGLE(_xlpm.tiempo)))), TEXT(SINGLE(_xlpm.dias), "h:mm"))))</f>
        <v>0:26</v>
      </c>
      <c r="W400" t="str">
        <f>TEXT((N400+S400) - (N400+O400), "h:mm")</f>
        <v>0:05</v>
      </c>
      <c r="X400" t="str">
        <v>CORTE DE ENERGIA</v>
      </c>
      <c r="Y400" t="str">
        <v>Eléctrico / Energía</v>
      </c>
      <c r="Z400" t="str">
        <v xml:space="preserve">Corte de energia </v>
      </c>
      <c r="AA400" t="str">
        <v>Infraestructura - Eléctrica</v>
      </c>
      <c r="AB400" t="str">
        <v>SI</v>
      </c>
      <c r="AC400" t="str">
        <v>SI</v>
      </c>
      <c r="AD400" t="str">
        <v>SI</v>
      </c>
      <c r="AE400" t="str">
        <v>SI</v>
      </c>
      <c r="AF400" t="str">
        <v>INTERNO</v>
      </c>
      <c r="AG400" t="str">
        <v>NEGOCIO</v>
      </c>
      <c r="AH400" t="str">
        <v>Sin Acciones / la falla se resolvio Sola</v>
      </c>
      <c r="AK400" t="str">
        <v>Culminado 100%</v>
      </c>
      <c r="AN400" t="str" xml:space="preserve">
        <v xml:space="preserve">Se realiza validación en sitio, donde se identifica que una de las UPS de la tienda Easy Autopista Sur se apaga por falta de carga, como consecuencia de un corte eléctrico que afectó aproximadamente el 50% de la tienda._x000d_
_x000d_
Durante este evento, la planta eléctrica no entró en funcionamiento a tiempo, lo que provocó que la UPS permaneciera apagada por un período de aproximadamente 15 minutos. Esta situación afectó el funcionamiento de algunos equipos de comunicación en la oficina administrativa y tres cajas de venta, generando impacto temporal en la operación_x000d_
_x000d_
</v>
      </c>
      <c r="AO400">
        <v>0.3333333333333333</v>
      </c>
      <c r="AP400">
        <v>0.875</v>
      </c>
    </row>
    <row r="401">
      <c r="A401">
        <v>1413963</v>
      </c>
      <c r="B401" t="str">
        <f>VLOOKUP(G401,DetalleTiendas!A$2:S$1777,3,FALSE)</f>
        <v>SUPERMERCADOS</v>
      </c>
      <c r="C401" t="str">
        <f>VLOOKUP(G401,DetalleTiendas!A$2:S$1777,4,FALSE)</f>
        <v>JUMBO</v>
      </c>
      <c r="D401" t="str">
        <f>VLOOKUP(G401,DetalleTiendas!A$2:S$1777,5,FALSE)</f>
        <v>CENTRO</v>
      </c>
      <c r="E401" t="str">
        <v>Corte de Energia</v>
      </c>
      <c r="F401" t="str">
        <v>NO</v>
      </c>
      <c r="G401" t="str">
        <v>J103 CABECERA</v>
      </c>
      <c r="I401" t="str">
        <v>Soporte_Onsite_REG_Centro_SM Colombia</v>
      </c>
      <c r="J401" t="str">
        <v>David higuita</v>
      </c>
      <c r="K401" t="str">
        <v>CERRADO</v>
      </c>
      <c r="L401" t="str">
        <v>CERRADO</v>
      </c>
      <c r="M401" t="str">
        <v>MEDIA</v>
      </c>
      <c r="N401">
        <v>45850</v>
      </c>
      <c r="O401">
        <v>0.8541666666666666</v>
      </c>
      <c r="P401" t="str">
        <f>TEXT(N401,"MMMM")</f>
        <v>julio</v>
      </c>
      <c r="Q401" t="str">
        <f>TEXT(N401,"aaaa")</f>
        <v>sábado</v>
      </c>
      <c r="R401">
        <v>45851</v>
      </c>
      <c r="S401">
        <v>0.8597222222222223</v>
      </c>
      <c r="T401">
        <v>0.3854166666666667</v>
      </c>
      <c r="U401">
        <f>((R401+T401) - (N401+O401))*24*60</f>
        <v>765</v>
      </c>
      <c r="V401" t="str">
        <f>SINGLE(IF(N401 * O401 * R401 * T401 * AO401 * AP401 = 0, "", LET(_xlpm.inicio, N401 + O401, _xlpm.fin, R401 + T401, _xlpm.dias, REDUCE(0, SEQUENCE(1 + INT(SINGLE(_xlpm.fin) - SINGLE(_xlpm.inicio)), 1, 0, 1), LAMBDA(_xlpm.acum,_xlpm.d, LET(_xlpm.dia, TRUNC(SINGLE(_xlpm.inicio)) + SINGLE(_xlpm.d), _xlpm.horaIni, IF(SINGLE(_xlpm.d) = 0, MAX(_xlpm.inicio, SINGLE(_xlpm.dia) + AO401), SINGLE(_xlpm.dia) + AO401), _xlpm.horaFin, IF(SINGLE(_xlpm.d) = INT(SINGLE(_xlpm.fin) - SINGLE(_xlpm.inicio)), MIN(_xlpm.fin, SINGLE(_xlpm.dia) + AP401), SINGLE(_xlpm.dia) + AP401), _xlpm.tiempo, MAX(0, SINGLE(_xlpm.horaFin) - SINGLE(_xlpm.horaIni)), SINGLE(_xlpm.acum) + SINGLE(_xlpm.tiempo)))), TEXT(SINGLE(_xlpm.dias), "h:mm"))))</f>
        <v>0:30</v>
      </c>
      <c r="W401" t="str">
        <f>TEXT((N401+S401) - (N401+O401), "h:mm")</f>
        <v>0:08</v>
      </c>
      <c r="X401" t="str">
        <v>CORTE DE ENERGIA</v>
      </c>
      <c r="Y401" t="str">
        <v>Eléctrico / Energía</v>
      </c>
      <c r="Z401" t="str">
        <v xml:space="preserve">Corte de energia </v>
      </c>
      <c r="AA401" t="str">
        <v>Infraestructura - Eléctrica</v>
      </c>
      <c r="AB401" t="str">
        <v>SI</v>
      </c>
      <c r="AC401" t="str">
        <v>SI</v>
      </c>
      <c r="AD401" t="str">
        <v>SI</v>
      </c>
      <c r="AE401" t="str">
        <v>SI</v>
      </c>
      <c r="AF401" t="str">
        <v>INTERNO</v>
      </c>
      <c r="AG401" t="str">
        <v>NEGOCIO</v>
      </c>
      <c r="AH401" t="str">
        <v>Revision de la Planta de Energia</v>
      </c>
      <c r="AK401" t="str">
        <v>Culminado 100%</v>
      </c>
      <c r="AN401" t="str">
        <v>Se presentó una falla en el suministro eléctrico de la tienda J103 CABECERA, donde la planta eléctrica no entró en operación. La UPS operó hasta agotar completamente su batería, generando caída de varios equipos de red (2 switches y múltiples puntos de acceso). Esto afectó la conectividad interna del local.</v>
      </c>
      <c r="AO401">
        <v>0.3333333333333333</v>
      </c>
      <c r="AP401">
        <v>0.875</v>
      </c>
    </row>
    <row r="402" xml:space="preserve">
      <c r="A402">
        <v>1416295</v>
      </c>
      <c r="B402" t="e">
        <f>VLOOKUP(G402,DetalleTiendas!A$2:S$1777,3,FALSE)</f>
        <v>#N/A</v>
      </c>
      <c r="C402" t="e">
        <f>VLOOKUP(G402,DetalleTiendas!A$2:S$1777,4,FALSE)</f>
        <v>#N/A</v>
      </c>
      <c r="D402" t="e">
        <f>VLOOKUP(G402,DetalleTiendas!A$2:S$1777,5,FALSE)</f>
        <v>#N/A</v>
      </c>
      <c r="E402" t="str">
        <v>Enlaces</v>
      </c>
      <c r="F402" t="str">
        <v>NO</v>
      </c>
      <c r="G402" t="str">
        <v>M077 ZIPAQUIRA;M010 BOSA;J083 CARIBE PLAZA;M075 SIMON BOLIVAR</v>
      </c>
      <c r="I402" t="str">
        <v>Redes y comunicaciones - Nivel 2 - Col</v>
      </c>
      <c r="J402" t="str">
        <v>Guillermo gutierrez</v>
      </c>
      <c r="K402" t="str">
        <v>CERRADO</v>
      </c>
      <c r="L402" t="str">
        <v>CERRADO</v>
      </c>
      <c r="M402" t="str">
        <v>ALTA</v>
      </c>
      <c r="N402">
        <v>45852</v>
      </c>
      <c r="O402">
        <v>0.7152777777777778</v>
      </c>
      <c r="P402" t="str">
        <f>TEXT(N402,"MMMM")</f>
        <v>julio</v>
      </c>
      <c r="Q402" t="str">
        <f>TEXT(N402,"aaaa")</f>
        <v>lunes</v>
      </c>
      <c r="R402">
        <v>45852</v>
      </c>
      <c r="S402">
        <v>0.7173611111111111</v>
      </c>
      <c r="T402">
        <v>0.7291666666666666</v>
      </c>
      <c r="U402">
        <f>((R402+T402) - (N402+O402))*24*60</f>
        <v>19.999999991850927</v>
      </c>
      <c r="V402" t="str">
        <f>SINGLE(IF(N402 * O402 * R402 * T402 * AO402 * AP402 = 0, "", LET(_xlpm.inicio, N402 + O402, _xlpm.fin, R402 + T402, _xlpm.dias, REDUCE(0, SEQUENCE(1 + INT(SINGLE(_xlpm.fin) - SINGLE(_xlpm.inicio)), 1, 0, 1), LAMBDA(_xlpm.acum,_xlpm.d, LET(_xlpm.dia, TRUNC(SINGLE(_xlpm.inicio)) + SINGLE(_xlpm.d), _xlpm.horaIni, IF(SINGLE(_xlpm.d) = 0, MAX(_xlpm.inicio, SINGLE(_xlpm.dia) + AO402), SINGLE(_xlpm.dia) + AO402), _xlpm.horaFin, IF(SINGLE(_xlpm.d) = INT(SINGLE(_xlpm.fin) - SINGLE(_xlpm.inicio)), MIN(_xlpm.fin, SINGLE(_xlpm.dia) + AP402), SINGLE(_xlpm.dia) + AP402), _xlpm.tiempo, MAX(0, SINGLE(_xlpm.horaFin) - SINGLE(_xlpm.horaIni)), SINGLE(_xlpm.acum) + SINGLE(_xlpm.tiempo)))), TEXT(SINGLE(_xlpm.dias), "h:mm"))))</f>
        <v>0:20</v>
      </c>
      <c r="W402" t="str">
        <f>TEXT((N402+S402) - (N402+O402), "h:mm")</f>
        <v>0:03</v>
      </c>
      <c r="X402" t="str">
        <v>CAIDA ENLACES</v>
      </c>
      <c r="Y402" t="str">
        <v>Red / Enlace / Proveedor</v>
      </c>
      <c r="Z402" t="str">
        <v>Falla masiva -  Claro</v>
      </c>
      <c r="AA402" t="str">
        <v>Proveedor - Red/Infraestructura</v>
      </c>
      <c r="AB402" t="str">
        <v>SI</v>
      </c>
      <c r="AC402" t="str">
        <v>NO</v>
      </c>
      <c r="AD402" t="str">
        <v>NO</v>
      </c>
      <c r="AE402" t="str">
        <v>NO</v>
      </c>
      <c r="AF402" t="str">
        <v>EXTERNO</v>
      </c>
      <c r="AG402" t="str">
        <v>PROVEEDOR</v>
      </c>
      <c r="AH402" t="str">
        <v>Ajuste por parte del Proveedor</v>
      </c>
      <c r="AK402" t="str">
        <v>Culminado 100%</v>
      </c>
      <c r="AN402" t="str" xml:space="preserve">
        <v xml:space="preserve">Se presenta una falla masiva por parte del proveedor Claro, la cual está generando afectación en al menos cuatro tiendas hasta el momento: M077 – Zipaquirá M010 – Bosa M075 – Metro Simón Bolívar J083 – Caribe Plaza Actualmente, se tiene caso abierto con Cirion para las tiendas Metro Simón Bolívar y Caribe Plaza, debido a un corte de fibra. En cuanto a las tiendas Zipaquirá y Bosa, estas ya venían presentando una novedad persistente con ETB desde hace varios meses. Por ahora, las demás tiendas permanecen operando con normalidad a través del enlace MPLS. _x000d_
📢 Apenas el proveedor Claro nos entregue información oficial, estaremos compartiendo actualizaciones sobre el estado de la afectación.</v>
      </c>
      <c r="AO402">
        <v>0.3333333333333333</v>
      </c>
      <c r="AP402">
        <v>0.875</v>
      </c>
    </row>
    <row r="403" xml:space="preserve">
      <c r="A403">
        <v>1418798</v>
      </c>
      <c r="B403" t="str">
        <f>VLOOKUP(G403,DetalleTiendas!A$2:S$1777,3,FALSE)</f>
        <v>MEJORAMIENTO DEL HOGAR</v>
      </c>
      <c r="C403" t="str">
        <f>VLOOKUP(G403,DetalleTiendas!A$2:S$1777,4,FALSE)</f>
        <v>MEJORAMIENTO DEL HOGAR</v>
      </c>
      <c r="D403" t="str">
        <f>VLOOKUP(G403,DetalleTiendas!A$2:S$1777,5,FALSE)</f>
        <v>MEJORAMIENTO DEL HOGAR</v>
      </c>
      <c r="E403" t="str">
        <v>Traductor</v>
      </c>
      <c r="F403" t="str">
        <v>NO</v>
      </c>
      <c r="G403" t="str">
        <v>MEJORAMIENTO DEL HOGAR</v>
      </c>
      <c r="H403" t="str">
        <v>Luis Alejandro Medina</v>
      </c>
      <c r="I403" t="str">
        <v>Aplicaciones_POS_ARS_Colombia</v>
      </c>
      <c r="J403" t="str">
        <v>Luis Alejandro Medina</v>
      </c>
      <c r="K403" t="str">
        <v>CERRADO</v>
      </c>
      <c r="L403" t="str">
        <v>ABIERTO</v>
      </c>
      <c r="M403" t="str">
        <v>MEDIA</v>
      </c>
      <c r="N403">
        <v>45855</v>
      </c>
      <c r="O403">
        <v>0.5833333333333334</v>
      </c>
      <c r="P403" t="str">
        <f>TEXT(N403,"MMMM")</f>
        <v>julio</v>
      </c>
      <c r="Q403" t="str">
        <f>TEXT(N403,"aaaa")</f>
        <v>jueves</v>
      </c>
      <c r="R403">
        <v>45855</v>
      </c>
      <c r="S403">
        <v>0.8333333333333334</v>
      </c>
      <c r="T403">
        <v>0.7291666666666666</v>
      </c>
      <c r="U403">
        <f>((R403+T403) - (N403+O403))*24*60</f>
        <v>209.99999999301508</v>
      </c>
      <c r="V403" t="str">
        <f>SINGLE(IF(N403 * O403 * R403 * T403 * AO403 * AP403 = 0, "", LET(_xlpm.inicio, N403 + O403, _xlpm.fin, R403 + T403, _xlpm.dias, REDUCE(0, SEQUENCE(1 + INT(SINGLE(_xlpm.fin) - SINGLE(_xlpm.inicio)), 1, 0, 1), LAMBDA(_xlpm.acum,_xlpm.d, LET(_xlpm.dia, TRUNC(SINGLE(_xlpm.inicio)) + SINGLE(_xlpm.d), _xlpm.horaIni, IF(SINGLE(_xlpm.d) = 0, MAX(_xlpm.inicio, SINGLE(_xlpm.dia) + AO403), SINGLE(_xlpm.dia) + AO403), _xlpm.horaFin, IF(SINGLE(_xlpm.d) = INT(SINGLE(_xlpm.fin) - SINGLE(_xlpm.inicio)), MIN(_xlpm.fin, SINGLE(_xlpm.dia) + AP403), SINGLE(_xlpm.dia) + AP403), _xlpm.tiempo, MAX(0, SINGLE(_xlpm.horaFin) - SINGLE(_xlpm.horaIni)), SINGLE(_xlpm.acum) + SINGLE(_xlpm.tiempo)))), TEXT(SINGLE(_xlpm.dias), "h:mm"))))</f>
        <v>3:30</v>
      </c>
      <c r="W403" t="str">
        <f>TEXT((N403+S403) - (N403+O403), "h:mm")</f>
        <v>6:00</v>
      </c>
      <c r="X403" t="str">
        <v>Precios que no pasaron</v>
      </c>
      <c r="Y403" t="str">
        <v>Software / Actualización</v>
      </c>
      <c r="Z403" t="str">
        <v>Sin definir</v>
      </c>
      <c r="AA403" t="str">
        <v>Software / Actualización</v>
      </c>
      <c r="AB403" t="str">
        <v>SI</v>
      </c>
      <c r="AC403" t="str">
        <v>NO</v>
      </c>
      <c r="AD403" t="str">
        <v>NO</v>
      </c>
      <c r="AE403" t="str">
        <v>NO</v>
      </c>
      <c r="AF403" t="str">
        <v>INTERNO</v>
      </c>
      <c r="AG403" t="str">
        <v>SISTEMAS</v>
      </c>
      <c r="AH403" t="str">
        <v>Sin determinar/se genera Problem para validar el origen de la falla</v>
      </c>
      <c r="AK403" t="str">
        <v>Culminado 100%</v>
      </c>
      <c r="AL403" t="str">
        <v>Se genera Problem 1422375 para realizar Seguimiento y origen de la Afectacion</v>
      </c>
      <c r="AM403" t="str" xml:space="preserve">
        <v xml:space="preserve">🧩 Resumen Reunión Post Incidente – IM 1418798_x000d_
📅 Fecha: 18 de julio de 2025_x000d_
🕒 Hora: 10:31 a. m. – 11:16 a. m._x000d_
⏱️ Duración: 45 min_x000d_
👥 Participantes: 15 asistentes (media de asistencia 38 min)_x000d_
_x000d_
🔍 1. Contexto del Incidente_x000d_
Falla: Traductor de precios no transmitió ~150 artículos por tienda._x000d_
_x000d_
Fecha de la falla: 2025-07-17 a las 14:00._x000d_
_x000d_
Solución: Repice manual con carga de precios aproximadamente a las 17:30._x000d_
_x000d_
Impacto: No se evidenció afectación directa en tiendas ni en atención a cliente, pero sí hubo retraso en carga de artículos nuevos._x000d_
_x000d_
Prioridad: Media._x000d_
_x000d_
Estado actual: Cerrado pero con acciones de mejora en curso._x000d_
_x000d_
🧩 2. Tablero de Control – Precios_x000d_
Se detectó que el tablero de control no estaba actualizando correctamente._x000d_
_x000d_
Se evidenció falta de seguimiento por parte del negocio._x000d_
_x000d_
Se acordó que:_x000d_
_x000d_
Diego Mahecha realizará una sesión de entrega formal del tablero a Luis Medina._x000d_
_x000d_
Se revisará el instructivo (“saber hacer”) para asegurar su uso correcto._x000d_
_x000d_
Se propone agregar mejoras y alertas automáticas al tablero._x000d_
_x000d_
El monitoreo diario debe ser responsabilidad del negocio, con soporte por parte del área técnica si se detectan fallos._x000d_
_x000d_
📋 3. Gobernanza del Traductor / Procedimientos_x000d_
Se validó que no hay un proceso claro de escalamiento cuando el traductor presenta fallas._x000d_
_x000d_
Se definió el siguiente flujo de escalamiento:_x000d_
_x000d_
Mesa de servicio → Lucho Medina (funcional) → César Centeno (si aplica revisión SEP)._x000d_
_x000d_
Se aclaró que Frice Consulting no da soporte continuo, solo validación puntual en caso de fallas no controladas en SEP._x000d_
_x000d_
César explicó que algunos artículos no llegaron a SEP debido a:_x000d_
_x000d_
Falta de marca PPGA._x000d_
_x000d_
Inconsistencias entre SAP y los I-DOCs enviados al traductor._x000d_
_x000d_
Campos nulos como IDTX._x000d_
_x000d_
⚠️ 4. Causa raíz provisional_x000d_
Se identificó que la estructura de los I-DOCs enviada al traductor no incluía información requerida, como marcas o datos obligatorios para la validación._x000d_
_x000d_
Esto impidió que ciertos artículos fueran procesados y enviados correctamente a SEP._x000d_
_x000d_
No se confirma aún una causa definitiva; se acordó hacer nuevas validaciones._x000d_
_x000d_
🛠️ 5. Acciones y compromisos_x000d_
✅ Validar y actualizar tablero de control (entrega formal a Lucho)._x000d_
_x000d_
✅ Agregar alarmas o mejoras para alertas automáticas._x000d_
_x000d_
✅ Revisión del procedimiento de gobernanza y escalamiento para futuras fallas del traductor._x000d_
_x000d_
✅ Coordinación de nueva sesión técnica para revisión de I-DOCs y campos nulos (con Jorge y César)._x000d_
_x000d_
❌ El incidente no aplicará para KPI de afectación ya que no fue reportado directamente por tienda ni generó falla funcional confirmada._x000d_
_x000d_
📌 Se programará reunión de seguimiento el jueves o viernes siguiente para validar pendientes (SEP, CPE y CBE).</v>
      </c>
      <c r="AN403" t="str" xml:space="preserve">
        <v xml:space="preserve">El incidente estuvo relacionado con una falla en el Traductor de Precios, que impidió la correcta transmisión de aproximadamente 150 artículos por tienda del Traductor al SEP. Si bien la afectación no se evidenció de forma directa en tienda, sí generó un retraso en la visibilidad de nuevos artículos para su comercialización. La falla fue identificada tardíamente debido a la falta de seguimiento al tablero de control, el cual además presentaba problemas de actualización._x000d_
_x000d_
Durante la reunión post incidente se evidenció la necesidad de reforzar la gobernanza y el monitoreo de estas herramientas, así como clarificar el flujo de escalamiento cuando se presenten novedades similares. Se acordaron acciones correctivas, incluyendo la entrega formal del tablero de control al área funcional, revisión técnica del proceso de integración Traductor–SEP y la mejora del proceso de validación de datos enviados._x000d_
_x000d_
El incidente fue clasificado con prioridad media, no se considerará para KPI de afectación, y se hará seguimiento a los compromisos en próximas sesiones de control.</v>
      </c>
      <c r="AO403">
        <v>0.3333333333333333</v>
      </c>
      <c r="AP403">
        <v>0.875</v>
      </c>
    </row>
    <row r="404">
      <c r="A404">
        <v>1423997</v>
      </c>
      <c r="B404" t="str">
        <f>VLOOKUP(G404,DetalleTiendas!A$2:S$1777,3,FALSE)</f>
        <v>SUPERMERCADOS</v>
      </c>
      <c r="C404" t="str">
        <f>VLOOKUP(G404,DetalleTiendas!A$2:S$1777,4,FALSE)</f>
        <v>JUMBO</v>
      </c>
      <c r="D404" t="str">
        <f>VLOOKUP(G404,DetalleTiendas!A$2:S$1777,5,FALSE)</f>
        <v>CENTRO</v>
      </c>
      <c r="E404" t="str">
        <v>CORTE DE ENERGIA</v>
      </c>
      <c r="F404" t="str">
        <v>NO</v>
      </c>
      <c r="G404" t="str">
        <v>J103 CABECERA</v>
      </c>
      <c r="I404" t="str">
        <v>Soporte_Onsite_REG_Centro_SM Colombia</v>
      </c>
      <c r="J404" t="str">
        <v>David higuita</v>
      </c>
      <c r="K404" t="str">
        <v>CERRADO</v>
      </c>
      <c r="L404" t="str">
        <v>CERRADO</v>
      </c>
      <c r="M404" t="str">
        <v>MEDIA</v>
      </c>
      <c r="N404">
        <v>45857</v>
      </c>
      <c r="O404">
        <v>0.6666666666666666</v>
      </c>
      <c r="P404" t="str">
        <f>TEXT(N404,"MMMM")</f>
        <v>julio</v>
      </c>
      <c r="Q404" t="str">
        <f>TEXT(N404,"aaaa")</f>
        <v>sábado</v>
      </c>
      <c r="R404">
        <v>45857</v>
      </c>
      <c r="S404">
        <v>0.6770833333333334</v>
      </c>
      <c r="T404">
        <v>0.7041666666666667</v>
      </c>
      <c r="U404">
        <f>((R404+T404) - (N404+O404))*24*60</f>
        <v>54.0000000083819</v>
      </c>
      <c r="V404" t="str">
        <f>SINGLE(IF(N404 * O404 * R404 * T404 * AO404 * AP404 = 0, "", LET(_xlpm.inicio, N404 + O404, _xlpm.fin, R404 + T404, _xlpm.dias, REDUCE(0, SEQUENCE(1 + INT(SINGLE(_xlpm.fin) - SINGLE(_xlpm.inicio)), 1, 0, 1), LAMBDA(_xlpm.acum,_xlpm.d, LET(_xlpm.dia, TRUNC(SINGLE(_xlpm.inicio)) + SINGLE(_xlpm.d), _xlpm.horaIni, IF(SINGLE(_xlpm.d) = 0, MAX(_xlpm.inicio, SINGLE(_xlpm.dia) + AO404), SINGLE(_xlpm.dia) + AO404), _xlpm.horaFin, IF(SINGLE(_xlpm.d) = INT(SINGLE(_xlpm.fin) - SINGLE(_xlpm.inicio)), MIN(_xlpm.fin, SINGLE(_xlpm.dia) + AP404), SINGLE(_xlpm.dia) + AP404), _xlpm.tiempo, MAX(0, SINGLE(_xlpm.horaFin) - SINGLE(_xlpm.horaIni)), SINGLE(_xlpm.acum) + SINGLE(_xlpm.tiempo)))), TEXT(SINGLE(_xlpm.dias), "h:mm"))))</f>
        <v>0:54</v>
      </c>
      <c r="W404" t="str">
        <f>TEXT((N404+S404) - (N404+O404), "h:mm")</f>
        <v>0:15</v>
      </c>
      <c r="X404" t="str">
        <v>CORTE DE ENERGIA</v>
      </c>
      <c r="Y404" t="str">
        <v>Eléctrico / Energía</v>
      </c>
      <c r="Z404" t="str">
        <v>Corte de Energia</v>
      </c>
      <c r="AA404" t="str">
        <v>Infraestructura - Eléctrica</v>
      </c>
      <c r="AB404" t="str">
        <v>SI</v>
      </c>
      <c r="AC404" t="str">
        <v>SI</v>
      </c>
      <c r="AD404" t="str">
        <v>SI</v>
      </c>
      <c r="AE404" t="str">
        <v>SI</v>
      </c>
      <c r="AF404" t="str">
        <v>INTERNO</v>
      </c>
      <c r="AG404" t="str">
        <v>SISTEMAS</v>
      </c>
      <c r="AH404" t="str">
        <v>Restablecimiento UPS</v>
      </c>
      <c r="AK404" t="str">
        <v>Culminado 100%</v>
      </c>
      <c r="AN404" t="str">
        <v xml:space="preserve">Se restablece energia automaticamente </v>
      </c>
      <c r="AO404">
        <v>0.3333333333333333</v>
      </c>
      <c r="AP404">
        <v>0.875</v>
      </c>
    </row>
    <row r="405" xml:space="preserve">
      <c r="A405">
        <v>1424741</v>
      </c>
      <c r="B405" t="e">
        <f>VLOOKUP(G405,DetalleTiendas!A$2:S$1777,3,FALSE)</f>
        <v>#N/A</v>
      </c>
      <c r="C405" t="e">
        <f>VLOOKUP(G405,DetalleTiendas!A$2:S$1777,4,FALSE)</f>
        <v>#N/A</v>
      </c>
      <c r="D405" t="e">
        <f>VLOOKUP(G405,DetalleTiendas!A$2:S$1777,5,FALSE)</f>
        <v>#N/A</v>
      </c>
      <c r="E405" t="str">
        <v>Enlaces</v>
      </c>
      <c r="F405" t="str">
        <v>NO</v>
      </c>
      <c r="G405" t="str">
        <v>M010 BOSA;E010 BOSA</v>
      </c>
      <c r="I405" t="str">
        <v>Redes y Comunicaciones -Nivel 2 - COL</v>
      </c>
      <c r="J405" t="str">
        <v>Guillermo Gutierrez</v>
      </c>
      <c r="K405" t="str">
        <v>CERRADO</v>
      </c>
      <c r="L405" t="str">
        <v>CERRADO</v>
      </c>
      <c r="M405" t="str">
        <v>MEDIA</v>
      </c>
      <c r="N405">
        <v>45858</v>
      </c>
      <c r="O405">
        <v>0.6979166666666666</v>
      </c>
      <c r="P405" t="str">
        <f>TEXT(N405,"MMMM")</f>
        <v>julio</v>
      </c>
      <c r="Q405" t="str">
        <f>TEXT(N405,"aaaa")</f>
        <v>domingo</v>
      </c>
      <c r="R405">
        <v>45858</v>
      </c>
      <c r="S405">
        <v>0.70625</v>
      </c>
      <c r="T405">
        <v>0.7923611111111111</v>
      </c>
      <c r="U405">
        <f>((R405+T405) - (N405+O405))*24*60</f>
        <v>136.00000000325963</v>
      </c>
      <c r="V405" t="str">
        <f>SINGLE(IF(N405 * O405 * R405 * T405 * AO405 * AP405 = 0, "", LET(_xlpm.inicio, N405 + O405, _xlpm.fin, R405 + T405, _xlpm.dias, REDUCE(0, SEQUENCE(1 + INT(SINGLE(_xlpm.fin) - SINGLE(_xlpm.inicio)), 1, 0, 1), LAMBDA(_xlpm.acum,_xlpm.d, LET(_xlpm.dia, TRUNC(SINGLE(_xlpm.inicio)) + SINGLE(_xlpm.d), _xlpm.horaIni, IF(SINGLE(_xlpm.d) = 0, MAX(_xlpm.inicio, SINGLE(_xlpm.dia) + AO405), SINGLE(_xlpm.dia) + AO405), _xlpm.horaFin, IF(SINGLE(_xlpm.d) = INT(SINGLE(_xlpm.fin) - SINGLE(_xlpm.inicio)), MIN(_xlpm.fin, SINGLE(_xlpm.dia) + AP405), SINGLE(_xlpm.dia) + AP405), _xlpm.tiempo, MAX(0, SINGLE(_xlpm.horaFin) - SINGLE(_xlpm.horaIni)), SINGLE(_xlpm.acum) + SINGLE(_xlpm.tiempo)))), TEXT(SINGLE(_xlpm.dias), "h:mm"))))</f>
        <v>2:16</v>
      </c>
      <c r="W405" t="str">
        <f>TEXT((N405+S405) - (N405+O405), "h:mm")</f>
        <v>0:12</v>
      </c>
      <c r="X405" t="str">
        <v>CAIDA ENLACES</v>
      </c>
      <c r="Y405" t="str">
        <v>Red / Enlace / Proveedor</v>
      </c>
      <c r="Z405" t="str">
        <v>Corte de fibra en el Sector</v>
      </c>
      <c r="AA405" t="str">
        <v>Proveedor - Red/Infraestructura</v>
      </c>
      <c r="AB405" t="str">
        <v>SI</v>
      </c>
      <c r="AC405" t="str">
        <v>NO</v>
      </c>
      <c r="AD405" t="str">
        <v>NO</v>
      </c>
      <c r="AE405" t="str">
        <v>NO</v>
      </c>
      <c r="AF405" t="str">
        <v>INTERNO</v>
      </c>
      <c r="AG405" t="str">
        <v>SISTEMAS</v>
      </c>
      <c r="AH405" t="str">
        <v>certificacion de fibra proveedor</v>
      </c>
      <c r="AK405" t="str">
        <v>Culminado 100%</v>
      </c>
      <c r="AN405" t="str" xml:space="preserve">
        <v xml:space="preserve">se presento falla en la fibra del proveedor Claro, indican que el personal en la parte externa va a realizar el empalme de los hilos._x000d_
_x000d_
</v>
      </c>
      <c r="AO405">
        <v>0.3333333333333333</v>
      </c>
      <c r="AP405">
        <v>0.875</v>
      </c>
    </row>
    <row r="406">
      <c r="A406">
        <v>1425524</v>
      </c>
      <c r="B406" t="str">
        <f>VLOOKUP(G406,DetalleTiendas!A$2:S$1777,3,FALSE)</f>
        <v>SUPERMERCADOS</v>
      </c>
      <c r="C406" t="str">
        <f>VLOOKUP(G406,DetalleTiendas!A$2:S$1777,4,FALSE)</f>
        <v>JUMBO</v>
      </c>
      <c r="D406" t="str">
        <f>VLOOKUP(G406,DetalleTiendas!A$2:S$1777,5,FALSE)</f>
        <v>CENTRO</v>
      </c>
      <c r="E406" t="str">
        <v>Enlaces</v>
      </c>
      <c r="F406" t="str">
        <v>NO</v>
      </c>
      <c r="G406" t="str">
        <v>J108 CAÑAVERAL</v>
      </c>
      <c r="I406" t="str">
        <v>Redes y Comunicaciones -Nivel 2 - COL</v>
      </c>
      <c r="J406" t="str">
        <v>Guillermo Gutierrez</v>
      </c>
      <c r="K406" t="str">
        <v>CERRADO</v>
      </c>
      <c r="L406" t="str">
        <v>CERRADO</v>
      </c>
      <c r="M406" t="str">
        <v>MEDIA</v>
      </c>
      <c r="N406">
        <v>45859</v>
      </c>
      <c r="O406">
        <v>0.4027777777777778</v>
      </c>
      <c r="P406" t="str">
        <f>TEXT(N406,"MMMM")</f>
        <v>julio</v>
      </c>
      <c r="Q406" t="str">
        <f>TEXT(N406,"aaaa")</f>
        <v>lunes</v>
      </c>
      <c r="R406">
        <v>45859</v>
      </c>
      <c r="S406">
        <v>0.40555555555555556</v>
      </c>
      <c r="T406">
        <v>0.4583333333333333</v>
      </c>
      <c r="U406">
        <f>((R406+T406) - (N406+O406))*24*60</f>
        <v>79.99999999883585</v>
      </c>
      <c r="V406" t="str">
        <f>SINGLE(IF(N406 * O406 * R406 * T406 * AO406 * AP406 = 0, "", LET(_xlpm.inicio, N406 + O406, _xlpm.fin, R406 + T406, _xlpm.dias, REDUCE(0, SEQUENCE(1 + INT(SINGLE(_xlpm.fin) - SINGLE(_xlpm.inicio)), 1, 0, 1), LAMBDA(_xlpm.acum,_xlpm.d, LET(_xlpm.dia, TRUNC(SINGLE(_xlpm.inicio)) + SINGLE(_xlpm.d), _xlpm.horaIni, IF(SINGLE(_xlpm.d) = 0, MAX(_xlpm.inicio, SINGLE(_xlpm.dia) + AO406), SINGLE(_xlpm.dia) + AO406), _xlpm.horaFin, IF(SINGLE(_xlpm.d) = INT(SINGLE(_xlpm.fin) - SINGLE(_xlpm.inicio)), MIN(_xlpm.fin, SINGLE(_xlpm.dia) + AP406), SINGLE(_xlpm.dia) + AP406), _xlpm.tiempo, MAX(0, SINGLE(_xlpm.horaFin) - SINGLE(_xlpm.horaIni)), SINGLE(_xlpm.acum) + SINGLE(_xlpm.tiempo)))), TEXT(SINGLE(_xlpm.dias), "h:mm"))))</f>
        <v>1:20</v>
      </c>
      <c r="W406" t="str">
        <f>TEXT((N406+S406) - (N406+O406), "h:mm")</f>
        <v>0:04</v>
      </c>
      <c r="X406" t="str">
        <v>FALLA EN MICROSENS</v>
      </c>
      <c r="Y406" t="str">
        <v>Red / Enlace / Proveedor</v>
      </c>
      <c r="Z406" t="str">
        <v>broadcast</v>
      </c>
      <c r="AA406" t="str">
        <v>Proveedor - Red/Infraestructura</v>
      </c>
      <c r="AB406" t="str">
        <v>SI</v>
      </c>
      <c r="AC406" t="str">
        <v>NO</v>
      </c>
      <c r="AD406" t="str">
        <v>NO</v>
      </c>
      <c r="AE406" t="str">
        <v>NO</v>
      </c>
      <c r="AF406" t="str">
        <v>INTERNO</v>
      </c>
      <c r="AG406" t="str">
        <v>SISTEMAS</v>
      </c>
      <c r="AH406" t="str">
        <v>Reinicio de equipo y puertos</v>
      </c>
      <c r="AK406" t="str">
        <v>Culminado 100%</v>
      </c>
      <c r="AN406" t="str">
        <v>Se valida con el técnico en sitio quien indica que había afectación general en los medios de pago con tarjeta. Se escalan las validaciones con el NOC y soporte B2B. A las 11:08 a. m. se restablece la operación de los equipos. La causa fue identificada como una falla por broadcast.</v>
      </c>
      <c r="AO406">
        <v>0.3333333333333333</v>
      </c>
      <c r="AP406">
        <v>0.875</v>
      </c>
    </row>
    <row r="407">
      <c r="A407">
        <v>1425798</v>
      </c>
      <c r="B407" t="e">
        <f>VLOOKUP(G407,DetalleTiendas!A$2:S$1777,3,FALSE)</f>
        <v>#N/A</v>
      </c>
      <c r="C407" t="e">
        <f>VLOOKUP(G407,DetalleTiendas!A$2:S$1777,4,FALSE)</f>
        <v>#N/A</v>
      </c>
      <c r="D407" t="e">
        <f>VLOOKUP(G407,DetalleTiendas!A$2:S$1777,5,FALSE)</f>
        <v>#N/A</v>
      </c>
      <c r="E407" t="str">
        <v>Enlaces</v>
      </c>
      <c r="F407" t="str">
        <v>NO</v>
      </c>
      <c r="G407" t="str">
        <v>J014 CALLE 170;E014 CALLE 170</v>
      </c>
      <c r="I407" t="str">
        <v>Redes y Comunicaciones -Nivel 2 - COL</v>
      </c>
      <c r="J407" t="str">
        <v>Guillermo Gutierrez</v>
      </c>
      <c r="K407" t="str">
        <v>CERRADO</v>
      </c>
      <c r="L407" t="str">
        <v>CERRADO</v>
      </c>
      <c r="M407" t="str">
        <v>ALTA</v>
      </c>
      <c r="N407">
        <v>45859</v>
      </c>
      <c r="O407">
        <v>0.4305555555555556</v>
      </c>
      <c r="P407" t="str">
        <f>TEXT(N407,"MMMM")</f>
        <v>julio</v>
      </c>
      <c r="Q407" t="str">
        <f>TEXT(N407,"aaaa")</f>
        <v>lunes</v>
      </c>
      <c r="R407">
        <v>45859</v>
      </c>
      <c r="S407">
        <v>0.4583333333333333</v>
      </c>
      <c r="T407">
        <v>0.4722222222222222</v>
      </c>
      <c r="U407">
        <f>((R407+T407) - (N407+O407))*24*60</f>
        <v>59.99999999650754</v>
      </c>
      <c r="V407" t="str">
        <f>SINGLE(IF(N407 * O407 * R407 * T407 * AO407 * AP407 = 0, "", LET(_xlpm.inicio, N407 + O407, _xlpm.fin, R407 + T407, _xlpm.dias, REDUCE(0, SEQUENCE(1 + INT(SINGLE(_xlpm.fin) - SINGLE(_xlpm.inicio)), 1, 0, 1), LAMBDA(_xlpm.acum,_xlpm.d, LET(_xlpm.dia, TRUNC(SINGLE(_xlpm.inicio)) + SINGLE(_xlpm.d), _xlpm.horaIni, IF(SINGLE(_xlpm.d) = 0, MAX(_xlpm.inicio, SINGLE(_xlpm.dia) + AO407), SINGLE(_xlpm.dia) + AO407), _xlpm.horaFin, IF(SINGLE(_xlpm.d) = INT(SINGLE(_xlpm.fin) - SINGLE(_xlpm.inicio)), MIN(_xlpm.fin, SINGLE(_xlpm.dia) + AP407), SINGLE(_xlpm.dia) + AP407), _xlpm.tiempo, MAX(0, SINGLE(_xlpm.horaFin) - SINGLE(_xlpm.horaIni)), SINGLE(_xlpm.acum) + SINGLE(_xlpm.tiempo)))), TEXT(SINGLE(_xlpm.dias), "h:mm"))))</f>
        <v>1:00</v>
      </c>
      <c r="W407" t="str">
        <f>TEXT((N407+S407) - (N407+O407), "h:mm")</f>
        <v>0:40</v>
      </c>
      <c r="X407" t="str">
        <v>CAIDA ENLACES</v>
      </c>
      <c r="Y407" t="str">
        <v>Red / Enlace / Proveedor</v>
      </c>
      <c r="Z407" t="str">
        <v>Bloqueo de la ONT</v>
      </c>
      <c r="AA407" t="str">
        <v>Proveedor - Red/Infraestructura</v>
      </c>
      <c r="AB407" t="str">
        <v>SI</v>
      </c>
      <c r="AC407" t="str">
        <v>NO</v>
      </c>
      <c r="AD407" t="str">
        <v>NO</v>
      </c>
      <c r="AE407" t="str">
        <v>NO</v>
      </c>
      <c r="AF407" t="str">
        <v>EXTERNO</v>
      </c>
      <c r="AG407" t="str">
        <v>Proveedor</v>
      </c>
      <c r="AH407" t="str">
        <v>Ajuste por parte del Proveedor</v>
      </c>
      <c r="AK407" t="str">
        <v>Culminado 100%</v>
      </c>
      <c r="AN407" t="str">
        <v>Se realiza escalamiento con el Proveedor el cual nos indica que se presento la novedad por Bloqueo de la ONT. Proveedor nos informa Operatividad</v>
      </c>
      <c r="AO407">
        <v>0.3333333333333333</v>
      </c>
      <c r="AP407">
        <v>0.875</v>
      </c>
    </row>
    <row r="408">
      <c r="A408">
        <v>1427218</v>
      </c>
      <c r="B408" t="str">
        <f>VLOOKUP(G408,DetalleTiendas!A$2:S$1777,3,FALSE)</f>
        <v>SUPERMERCADOS</v>
      </c>
      <c r="C408" t="str">
        <f>VLOOKUP(G408,DetalleTiendas!A$2:S$1777,4,FALSE)</f>
        <v>JUMBO</v>
      </c>
      <c r="D408" t="str">
        <f>VLOOKUP(G408,DetalleTiendas!A$2:S$1777,5,FALSE)</f>
        <v>CENTRO</v>
      </c>
      <c r="E408" t="str">
        <v>CORTE DE ENERGIA</v>
      </c>
      <c r="F408" t="str">
        <v>NO</v>
      </c>
      <c r="G408" t="str">
        <v>J103 CABECERA</v>
      </c>
      <c r="I408" t="str">
        <v>Soporte_Onsite_REG_Centro_SM Colombia</v>
      </c>
      <c r="J408" t="str">
        <v>David higuita</v>
      </c>
      <c r="K408" t="str">
        <v>CERRADO</v>
      </c>
      <c r="L408" t="str">
        <v>CERRADO</v>
      </c>
      <c r="M408" t="str">
        <v>MEDIA</v>
      </c>
      <c r="N408">
        <v>45859</v>
      </c>
      <c r="O408">
        <v>0.6986111111111111</v>
      </c>
      <c r="P408" t="str">
        <f>TEXT(N408,"MMMM")</f>
        <v>julio</v>
      </c>
      <c r="Q408" t="str">
        <f>TEXT(N408,"aaaa")</f>
        <v>lunes</v>
      </c>
      <c r="R408">
        <v>45859</v>
      </c>
      <c r="S408">
        <v>0.7201388888888889</v>
      </c>
      <c r="T408">
        <v>0.7319444444444444</v>
      </c>
      <c r="U408">
        <f>((R408+T408) - (N408+O408))*24*60</f>
        <v>47.99999999930151</v>
      </c>
      <c r="V408" t="str">
        <f>SINGLE(IF(N408 * O408 * R408 * T408 * AO408 * AP408 = 0, "", LET(_xlpm.inicio, N408 + O408, _xlpm.fin, R408 + T408, _xlpm.dias, REDUCE(0, SEQUENCE(1 + INT(SINGLE(_xlpm.fin) - SINGLE(_xlpm.inicio)), 1, 0, 1), LAMBDA(_xlpm.acum,_xlpm.d, LET(_xlpm.dia, TRUNC(SINGLE(_xlpm.inicio)) + SINGLE(_xlpm.d), _xlpm.horaIni, IF(SINGLE(_xlpm.d) = 0, MAX(_xlpm.inicio, SINGLE(_xlpm.dia) + AO408), SINGLE(_xlpm.dia) + AO408), _xlpm.horaFin, IF(SINGLE(_xlpm.d) = INT(SINGLE(_xlpm.fin) - SINGLE(_xlpm.inicio)), MIN(_xlpm.fin, SINGLE(_xlpm.dia) + AP408), SINGLE(_xlpm.dia) + AP408), _xlpm.tiempo, MAX(0, SINGLE(_xlpm.horaFin) - SINGLE(_xlpm.horaIni)), SINGLE(_xlpm.acum) + SINGLE(_xlpm.tiempo)))), TEXT(SINGLE(_xlpm.dias), "h:mm"))))</f>
        <v>0:48</v>
      </c>
      <c r="W408" t="str">
        <f>TEXT((N408+S408) - (N408+O408), "h:mm")</f>
        <v>0:31</v>
      </c>
      <c r="X408" t="str">
        <v>CORTE DE ENERGIA</v>
      </c>
      <c r="Y408" t="str">
        <v>Eléctrico / Energía</v>
      </c>
      <c r="Z408" t="str">
        <v>Corte de Energia</v>
      </c>
      <c r="AA408" t="str">
        <v>Infraestructura - Eléctrica</v>
      </c>
      <c r="AB408" t="str">
        <v>SI</v>
      </c>
      <c r="AC408" t="str">
        <v>SI</v>
      </c>
      <c r="AD408" t="str">
        <v>SI</v>
      </c>
      <c r="AE408" t="str">
        <v>SI</v>
      </c>
      <c r="AF408" t="str">
        <v>INTERNO</v>
      </c>
      <c r="AG408" t="str">
        <v>SISTEMAS</v>
      </c>
      <c r="AH408" t="str">
        <v>Restablecimiento UPS</v>
      </c>
      <c r="AK408" t="str">
        <v>Culminado 100%</v>
      </c>
      <c r="AN408" t="str">
        <v>Se presento novedad en el fluido eléctrico donde la planta eléctrica presento fallas ; la UPS agoto baterías ; tras revisar se presento caída de 2 switches y varios aps en el local, la UPS se restableció completamente ahora están los equipos del local operativos.</v>
      </c>
      <c r="AO408">
        <v>0.3333333333333333</v>
      </c>
      <c r="AP408">
        <v>0.875</v>
      </c>
    </row>
    <row r="409">
      <c r="A409">
        <v>1429259</v>
      </c>
      <c r="B409" t="str">
        <f>VLOOKUP(G409,DetalleTiendas!A$2:S$1777,3,FALSE)</f>
        <v>MEJORAMIENTO DEL HOGAR</v>
      </c>
      <c r="C409" t="str">
        <f>VLOOKUP(G409,DetalleTiendas!A$2:S$1777,4,FALSE)</f>
        <v>EASY</v>
      </c>
      <c r="D409" t="str">
        <f>VLOOKUP(G409,DetalleTiendas!A$2:S$1777,5,FALSE)</f>
        <v>BOGOTA - EASY</v>
      </c>
      <c r="E409" t="str">
        <v>Switch</v>
      </c>
      <c r="F409" t="str">
        <v>NO</v>
      </c>
      <c r="G409" t="str">
        <v>E800 OCCIDENTE</v>
      </c>
      <c r="I409" t="str">
        <v>Redes y Comunicaciones -Nivel 2 - COL</v>
      </c>
      <c r="J409" t="str">
        <v>Guillermo Gutierrez</v>
      </c>
      <c r="K409" t="str">
        <v>CERRADO</v>
      </c>
      <c r="L409" t="str">
        <v>ABIERTO</v>
      </c>
      <c r="M409" t="str">
        <v>MEDIA</v>
      </c>
      <c r="N409">
        <v>45861</v>
      </c>
      <c r="O409">
        <v>0.2916666666666667</v>
      </c>
      <c r="P409" t="str">
        <f>TEXT(N409,"MMMM")</f>
        <v>julio</v>
      </c>
      <c r="Q409" t="str">
        <f>TEXT(N409,"aaaa")</f>
        <v>miércoles</v>
      </c>
      <c r="R409">
        <v>45861</v>
      </c>
      <c r="S409">
        <v>0.2923611111111111</v>
      </c>
      <c r="T409">
        <v>0.3090277777777778</v>
      </c>
      <c r="U409">
        <f>((R409+T409) - (N409+O409))*24*60</f>
        <v>25.000000008149073</v>
      </c>
      <c r="V409" t="str">
        <f>SINGLE(IF(N409 * O409 * R409 * T409 * AO409 * AP409 = 0, "", LET(_xlpm.inicio, N409 + O409, _xlpm.fin, R409 + T409, _xlpm.dias, REDUCE(0, SEQUENCE(1 + INT(SINGLE(_xlpm.fin) - SINGLE(_xlpm.inicio)), 1, 0, 1), LAMBDA(_xlpm.acum,_xlpm.d, LET(_xlpm.dia, TRUNC(SINGLE(_xlpm.inicio)) + SINGLE(_xlpm.d), _xlpm.horaIni, IF(SINGLE(_xlpm.d) = 0, MAX(_xlpm.inicio, SINGLE(_xlpm.dia) + AO409), SINGLE(_xlpm.dia) + AO409), _xlpm.horaFin, IF(SINGLE(_xlpm.d) = INT(SINGLE(_xlpm.fin) - SINGLE(_xlpm.inicio)), MIN(_xlpm.fin, SINGLE(_xlpm.dia) + AP409), SINGLE(_xlpm.dia) + AP409), _xlpm.tiempo, MAX(0, SINGLE(_xlpm.horaFin) - SINGLE(_xlpm.horaIni)), SINGLE(_xlpm.acum) + SINGLE(_xlpm.tiempo)))), TEXT(SINGLE(_xlpm.dias), "h:mm"))))</f>
        <v>0:00</v>
      </c>
      <c r="W409" t="str">
        <f>TEXT((N409+S409) - (N409+O409), "h:mm")</f>
        <v>0:01</v>
      </c>
      <c r="X409" t="str">
        <v>FALLAS CON EL SWITCH</v>
      </c>
      <c r="Y409" t="str">
        <v>Red / Enlace / Proveedor</v>
      </c>
      <c r="Z409" t="str">
        <v>Caida Switch</v>
      </c>
      <c r="AA409" t="str">
        <v>Proveedor - Red/Infraestructura</v>
      </c>
      <c r="AB409" t="str">
        <v>SI</v>
      </c>
      <c r="AC409" t="str">
        <v>NO</v>
      </c>
      <c r="AD409" t="str">
        <v>NO</v>
      </c>
      <c r="AE409" t="str">
        <v>NO</v>
      </c>
      <c r="AF409" t="str">
        <v>INTERNO</v>
      </c>
      <c r="AG409" t="str">
        <v>SISTEMAS</v>
      </c>
      <c r="AH409" t="str">
        <v>se reinicia el SW</v>
      </c>
      <c r="AK409" t="str">
        <v>Culminado 100%</v>
      </c>
      <c r="AN409" t="str">
        <v>Se presenta caída de varios equipos Switch en tienda donde se identifica que comunicación del sw. 213 no llega a sw .214 se evidencia a nivel físico que la fibra óptica no estaba operando.                                                                                                                                          Se realiza reinicio del SW .214 y se evidencian nuevamente equipos operativos</v>
      </c>
      <c r="AO409">
        <v>0.3333333333333333</v>
      </c>
      <c r="AP409">
        <v>0.875</v>
      </c>
    </row>
    <row r="410">
      <c r="A410">
        <v>1432487</v>
      </c>
      <c r="B410" t="str">
        <f>VLOOKUP(G410,DetalleTiendas!A$2:S$1777,3,FALSE)</f>
        <v>SUPERMERCADOS</v>
      </c>
      <c r="C410" t="str">
        <f>VLOOKUP(G410,DetalleTiendas!A$2:S$1777,4,FALSE)</f>
        <v>CD SUPERMERCADOS</v>
      </c>
      <c r="D410" t="str">
        <f>VLOOKUP(G410,DetalleTiendas!A$2:S$1777,5,FALSE)</f>
        <v>BOGOTA</v>
      </c>
      <c r="E410" t="str">
        <v>ENLACES</v>
      </c>
      <c r="F410" t="str">
        <v>NO</v>
      </c>
      <c r="G410" t="str">
        <v>L162 BGTA|CROSS DOCKING FRIOS</v>
      </c>
      <c r="I410" t="str">
        <v>Redes y Comunicaciones -Nivel 2 - COL</v>
      </c>
      <c r="J410" t="str">
        <v>Guillermo Gutierrez</v>
      </c>
      <c r="K410" t="str">
        <v>CERRADO</v>
      </c>
      <c r="L410" t="str">
        <v>ABIERTO</v>
      </c>
      <c r="M410" t="str">
        <v>MEDIA</v>
      </c>
      <c r="N410">
        <v>45862</v>
      </c>
      <c r="O410">
        <v>0.5694444444444444</v>
      </c>
      <c r="P410" t="str">
        <f>TEXT(N410,"MMMM")</f>
        <v>julio</v>
      </c>
      <c r="Q410" t="str">
        <f>TEXT(N410,"aaaa")</f>
        <v>jueves</v>
      </c>
      <c r="R410">
        <v>45862</v>
      </c>
      <c r="S410">
        <v>0.6236111111111111</v>
      </c>
      <c r="T410">
        <v>0.7486111111111111</v>
      </c>
      <c r="U410">
        <f>((R410+T410) - (N410+O410))*24*60</f>
        <v>258.00000000279397</v>
      </c>
      <c r="V410" t="str">
        <f>SINGLE(IF(N410 * O410 * R410 * T410 * AO410 * AP410 = 0, "", LET(_xlpm.inicio, N410 + O410, _xlpm.fin, R410 + T410, _xlpm.dias, REDUCE(0, SEQUENCE(1 + INT(SINGLE(_xlpm.fin) - SINGLE(_xlpm.inicio)), 1, 0, 1), LAMBDA(_xlpm.acum,_xlpm.d, LET(_xlpm.dia, TRUNC(SINGLE(_xlpm.inicio)) + SINGLE(_xlpm.d), _xlpm.horaIni, IF(SINGLE(_xlpm.d) = 0, MAX(_xlpm.inicio, SINGLE(_xlpm.dia) + AO410), SINGLE(_xlpm.dia) + AO410), _xlpm.horaFin, IF(SINGLE(_xlpm.d) = INT(SINGLE(_xlpm.fin) - SINGLE(_xlpm.inicio)), MIN(_xlpm.fin, SINGLE(_xlpm.dia) + AP410), SINGLE(_xlpm.dia) + AP410), _xlpm.tiempo, MAX(0, SINGLE(_xlpm.horaFin) - SINGLE(_xlpm.horaIni)), SINGLE(_xlpm.acum) + SINGLE(_xlpm.tiempo)))), TEXT(SINGLE(_xlpm.dias), "h:mm"))))</f>
        <v>4:18</v>
      </c>
      <c r="W410" t="str">
        <f>TEXT((N410+S410) - (N410+O410), "h:mm")</f>
        <v>1:18</v>
      </c>
      <c r="X410" t="str">
        <v>CAIDA ENLACES</v>
      </c>
      <c r="Y410" t="str">
        <v>Red / Enlace / Proveedor</v>
      </c>
      <c r="Z410" t="str">
        <v>Corte de Fibra Proveedor - Cirion</v>
      </c>
      <c r="AA410" t="str">
        <v>Proveedor - Red/Infraestructura</v>
      </c>
      <c r="AB410" t="str">
        <v>SI</v>
      </c>
      <c r="AC410" t="str">
        <v>NO</v>
      </c>
      <c r="AD410" t="str">
        <v>NO</v>
      </c>
      <c r="AE410" t="str">
        <v>NO</v>
      </c>
      <c r="AF410" t="str">
        <v>EXTERNO</v>
      </c>
      <c r="AG410" t="str">
        <v>PROVEEDOR</v>
      </c>
      <c r="AH410" t="str">
        <v>Ajuste por parte del Proveedor</v>
      </c>
      <c r="AK410" t="str">
        <v>Culminado 100%</v>
      </c>
      <c r="AN410" t="str">
        <v xml:space="preserve">Se presenta corte de Fibra del Proveedor Cirion . se realiza fusion nuevamente de los hilos Afectados y se Soluciona la novedad </v>
      </c>
      <c r="AO410">
        <v>0.3333333333333333</v>
      </c>
      <c r="AP410">
        <v>0.875</v>
      </c>
    </row>
    <row r="411">
      <c r="A411">
        <v>1431442</v>
      </c>
      <c r="B411" t="e">
        <f>VLOOKUP(G411,DetalleTiendas!A$2:S$1777,3,FALSE)</f>
        <v>#N/A</v>
      </c>
      <c r="C411" t="e">
        <f>VLOOKUP(G411,DetalleTiendas!A$2:S$1777,4,FALSE)</f>
        <v>#N/A</v>
      </c>
      <c r="D411" t="e">
        <f>VLOOKUP(G411,DetalleTiendas!A$2:S$1777,5,FALSE)</f>
        <v>#N/A</v>
      </c>
      <c r="E411" t="str">
        <v>POS</v>
      </c>
      <c r="F411" t="str">
        <v>NO</v>
      </c>
      <c r="G411" t="str">
        <v>J030 EL LIMONAR;J086 AMERICANO;J036 POPAYAN CAMPANARIO;J031 CALI CHIPICHAPE;J084 MEGAMALL</v>
      </c>
      <c r="I411" t="str">
        <v>Aplicaciones_POS_ARS_Colombia</v>
      </c>
      <c r="J411" t="str">
        <v>Luis Alejandro Medina</v>
      </c>
      <c r="K411" t="str">
        <v>CERRADO</v>
      </c>
      <c r="L411" t="str">
        <v>ABIERTO</v>
      </c>
      <c r="M411" t="str">
        <v>MEDIA</v>
      </c>
      <c r="N411">
        <v>45862</v>
      </c>
      <c r="O411">
        <v>0.3125</v>
      </c>
      <c r="P411" t="str">
        <f>TEXT(N411,"MMMM")</f>
        <v>julio</v>
      </c>
      <c r="Q411" t="str">
        <f>TEXT(N411,"aaaa")</f>
        <v>jueves</v>
      </c>
      <c r="R411">
        <v>45862</v>
      </c>
      <c r="S411">
        <v>0.32222222222222224</v>
      </c>
      <c r="T411">
        <v>0.3506944444444444</v>
      </c>
      <c r="U411">
        <f>((R411+T411) - (N411+O411))*24*60</f>
        <v>55.00000000116415</v>
      </c>
      <c r="V411" t="str">
        <f>SINGLE(IF(N411 * O411 * R411 * T411 * AO411 * AP411 = 0, "", LET(_xlpm.inicio, N411 + O411, _xlpm.fin, R411 + T411, _xlpm.dias, REDUCE(0, SEQUENCE(1 + INT(SINGLE(_xlpm.fin) - SINGLE(_xlpm.inicio)), 1, 0, 1), LAMBDA(_xlpm.acum,_xlpm.d, LET(_xlpm.dia, TRUNC(SINGLE(_xlpm.inicio)) + SINGLE(_xlpm.d), _xlpm.horaIni, IF(SINGLE(_xlpm.d) = 0, MAX(_xlpm.inicio, SINGLE(_xlpm.dia) + AO411), SINGLE(_xlpm.dia) + AO411), _xlpm.horaFin, IF(SINGLE(_xlpm.d) = INT(SINGLE(_xlpm.fin) - SINGLE(_xlpm.inicio)), MIN(_xlpm.fin, SINGLE(_xlpm.dia) + AP411), SINGLE(_xlpm.dia) + AP411), _xlpm.tiempo, MAX(0, SINGLE(_xlpm.horaFin) - SINGLE(_xlpm.horaIni)), SINGLE(_xlpm.acum) + SINGLE(_xlpm.tiempo)))), TEXT(SINGLE(_xlpm.dias), "h:mm"))))</f>
        <v>0:25</v>
      </c>
      <c r="W411" t="str">
        <f>TEXT((N411+S411) - (N411+O411), "h:mm")</f>
        <v>0:14</v>
      </c>
      <c r="X411" t="str">
        <v>NOVEDAD CON TODO EL ECOSISTEMA ARS</v>
      </c>
      <c r="Y411" t="str">
        <v>Software / Actualización</v>
      </c>
      <c r="Z411" t="str">
        <v xml:space="preserve">SPP fallido 81971 </v>
      </c>
      <c r="AA411" t="str">
        <v>Software / Actualización</v>
      </c>
      <c r="AB411" t="str">
        <v>SI</v>
      </c>
      <c r="AC411" t="str">
        <v>NO</v>
      </c>
      <c r="AD411" t="str">
        <v>NO</v>
      </c>
      <c r="AE411" t="str">
        <v>NO</v>
      </c>
      <c r="AF411" t="str">
        <v>INTERNO</v>
      </c>
      <c r="AG411" t="str">
        <v>SISTEMAS</v>
      </c>
      <c r="AH411" t="str">
        <v>Integracion / Desarrollo</v>
      </c>
      <c r="AK411" t="str">
        <v>Culminado 100%</v>
      </c>
      <c r="AL411" t="str">
        <v>Se implementaron controles para validar los versionamiento de las tiendas Afectadas</v>
      </c>
      <c r="AN411" t="str">
        <v>La novedad se presentó por el SPP 81971. Se identificó que las tiendas afectadas tenían una línea duplicada, lo cual generó la afectación reportada en el sistema. Una vez detectado el origen del problema, se procedió a eliminar la línea duplicada y se replicó el ajuste en el resto de tiendas, dejando la falla solventada Es importante aclarar que la venta no se vio afectada, ya que el ajuste fue realizado antes del horario de apertura de las tiendas. En los casos donde se detectó afectación, esta se limitó a uno o dos POS por tienda, por lo tanto, las tiendas contaban con otras cajas habilitadas para operar con normalidad desde las 8:00 a. m.</v>
      </c>
      <c r="AO411">
        <v>0.3333333333333333</v>
      </c>
      <c r="AP411">
        <v>0.875</v>
      </c>
    </row>
    <row r="412">
      <c r="A412">
        <v>1434319</v>
      </c>
      <c r="P412" t="str">
        <f>TEXT(N412,"MMMM")</f>
        <v>enero</v>
      </c>
      <c r="Q412" t="str">
        <f>TEXT(N412,"aaaa")</f>
        <v>sábado</v>
      </c>
      <c r="U412">
        <f>((R412+T412) - (N412+O412))*24*60</f>
        <v>0</v>
      </c>
      <c r="V412" t="str">
        <f>SINGLE(IF(N412 * O412 * R412 * T412 * AO412 * AP412 = 0, "", LET(_xlpm.inicio, N412 + O412, _xlpm.fin, R412 + T412, _xlpm.dias, REDUCE(0, SEQUENCE(1 + INT(SINGLE(_xlpm.fin) - SINGLE(_xlpm.inicio)), 1, 0, 1), LAMBDA(_xlpm.acum,_xlpm.d, LET(_xlpm.dia, TRUNC(SINGLE(_xlpm.inicio)) + SINGLE(_xlpm.d), _xlpm.horaIni, IF(SINGLE(_xlpm.d) = 0, MAX(_xlpm.inicio, SINGLE(_xlpm.dia) + AO412), SINGLE(_xlpm.dia) + AO412), _xlpm.horaFin, IF(SINGLE(_xlpm.d) = INT(SINGLE(_xlpm.fin) - SINGLE(_xlpm.inicio)), MIN(_xlpm.fin, SINGLE(_xlpm.dia) + AP412), SINGLE(_xlpm.dia) + AP412), _xlpm.tiempo, MAX(0, SINGLE(_xlpm.horaFin) - SINGLE(_xlpm.horaIni)), SINGLE(_xlpm.acum) + SINGLE(_xlpm.tiempo)))), TEXT(SINGLE(_xlpm.dias), "h:mm"))))</f>
        <v/>
      </c>
      <c r="W412" t="str">
        <f>TEXT((N412+S412) - (N412+O412), "h:mm")</f>
        <v>0:00</v>
      </c>
      <c r="AO412">
        <v>0.3333333333333333</v>
      </c>
      <c r="AP412">
        <v>0.875</v>
      </c>
    </row>
    <row r="413">
      <c r="A413">
        <v>1140777</v>
      </c>
      <c r="B413" t="str">
        <f>VLOOKUP(G413,DetalleTiendas!A$2:S$1777,3,FALSE)</f>
        <v>MEJORAMIENTO DEL HOGAR</v>
      </c>
      <c r="C413" t="str">
        <f>VLOOKUP(G413,DetalleTiendas!A$2:S$1777,4,FALSE)</f>
        <v>EASY</v>
      </c>
      <c r="D413" t="str">
        <f>VLOOKUP(G413,DetalleTiendas!A$2:S$1777,5,FALSE)</f>
        <v>BOGOTA - EASY</v>
      </c>
      <c r="E413" t="str">
        <v>Ecommerce</v>
      </c>
      <c r="F413" t="str">
        <v>SI</v>
      </c>
      <c r="G413" t="str">
        <v>E812 SOACHA</v>
      </c>
      <c r="I413" t="str">
        <v>Aplicaciones_POS_ARS_Colombia</v>
      </c>
      <c r="J413" t="str">
        <v>Luis Alejandro Medina</v>
      </c>
      <c r="K413" t="str">
        <v>CERRADO</v>
      </c>
      <c r="L413" t="str">
        <v>CERRADO</v>
      </c>
      <c r="M413" t="str">
        <v>MEDIA</v>
      </c>
      <c r="N413">
        <v>45677</v>
      </c>
      <c r="O413">
        <v>0.4166666666666667</v>
      </c>
      <c r="P413" t="str">
        <f>TEXT(N413,"MMMM")</f>
        <v>enero</v>
      </c>
      <c r="Q413" t="str">
        <f>TEXT(N413,"aaaa")</f>
        <v>lunes</v>
      </c>
      <c r="R413">
        <v>45677</v>
      </c>
      <c r="S413">
        <v>0.46875</v>
      </c>
      <c r="T413">
        <v>0.4791666666666667</v>
      </c>
      <c r="U413">
        <f>((R413+T413) - (N413+O413))*24*60</f>
        <v>90</v>
      </c>
      <c r="V413" t="str">
        <f>SINGLE(IF(N413 * O413 * R413 * T413 * AO413 * AP413 = 0, "", LET(_xlpm.inicio, N413 + O413, _xlpm.fin, R413 + T413, _xlpm.dias, REDUCE(0, SEQUENCE(1 + INT(SINGLE(_xlpm.fin) - SINGLE(_xlpm.inicio)), 1, 0, 1), LAMBDA(_xlpm.acum,_xlpm.d, LET(_xlpm.dia, TRUNC(SINGLE(_xlpm.inicio)) + SINGLE(_xlpm.d), _xlpm.horaIni, IF(SINGLE(_xlpm.d) = 0, MAX(_xlpm.inicio, SINGLE(_xlpm.dia) + AO413), SINGLE(_xlpm.dia) + AO413), _xlpm.horaFin, IF(SINGLE(_xlpm.d) = INT(SINGLE(_xlpm.fin) - SINGLE(_xlpm.inicio)), MIN(_xlpm.fin, SINGLE(_xlpm.dia) + AP413), SINGLE(_xlpm.dia) + AP413), _xlpm.tiempo, MAX(0, SINGLE(_xlpm.horaFin) - SINGLE(_xlpm.horaIni)), SINGLE(_xlpm.acum) + SINGLE(_xlpm.tiempo)))), TEXT(SINGLE(_xlpm.dias), "h:mm"))))</f>
        <v>1:30</v>
      </c>
      <c r="W413" t="str">
        <f>TEXT((N413+S413) - (N413+O413), "h:mm")</f>
        <v>1:15</v>
      </c>
      <c r="X413" t="str">
        <v>FALLA EN EL REGISTRO DE PEDIDOS</v>
      </c>
      <c r="Y413" t="str">
        <v>Servidores / Infraestructura</v>
      </c>
      <c r="Z413" t="str">
        <v>Falla llenado del File System</v>
      </c>
      <c r="AA413" t="str">
        <v>Parametrizacion en curso</v>
      </c>
      <c r="AB413" t="str">
        <v>NO</v>
      </c>
      <c r="AC413" t="str">
        <v>NO</v>
      </c>
      <c r="AD413" t="str">
        <v>NO</v>
      </c>
      <c r="AE413" t="str">
        <v>SI</v>
      </c>
      <c r="AF413" t="str">
        <v>INTERNO</v>
      </c>
      <c r="AG413" t="str">
        <v>SISTEMAS</v>
      </c>
      <c r="AH413" t="str">
        <v>Liberación de espacio en disco</v>
      </c>
      <c r="AK413" t="str">
        <v>Culminado 100%</v>
      </c>
      <c r="AN413" t="str">
        <v>Se realiza la depuracion Correspondiente</v>
      </c>
      <c r="AO413">
        <v>0.3333333333333333</v>
      </c>
      <c r="AP413">
        <v>0.875</v>
      </c>
    </row>
  </sheetData>
  <autoFilter ref="A1:AP412"/>
  <pageMargins left="0" right="0" top="0" bottom="0" header="0" footer="0"/>
  <ignoredErrors>
    <ignoredError numberStoredAsText="1" sqref="A1:AU413"/>
  </ignoredErrors>
</worksheet>
</file>

<file path=xl/worksheets/sheet4.xml><?xml version="1.0" encoding="utf-8"?>
<worksheet xmlns="http://schemas.openxmlformats.org/spreadsheetml/2006/main" xmlns:r="http://schemas.openxmlformats.org/officeDocument/2006/relationships">
  <dimension ref="A1:AD1091"/>
  <sheetViews>
    <sheetView workbookViewId="0" rightToLeft="0"/>
  </sheetViews>
  <sheetData>
    <row r="1">
      <c r="A1" t="str">
        <v>INCIDENCIA</v>
      </c>
      <c r="B1" t="str">
        <v>ESTADO</v>
      </c>
      <c r="C1" t="str">
        <v>ESTADO DEL TICKET</v>
      </c>
      <c r="D1" t="str">
        <v>PRIORIDAD</v>
      </c>
      <c r="E1" t="str">
        <v>TIENDA</v>
      </c>
      <c r="F1" t="str">
        <v>FALLA REPORTADA</v>
      </c>
      <c r="G1" t="str">
        <v>FECHA DE REPORTE</v>
      </c>
      <c r="H1" t="str">
        <v>FECHA DE CIERRE</v>
      </c>
      <c r="I1" t="str">
        <v>OBSERVACIONES</v>
      </c>
      <c r="J1" t="str">
        <v>HORA IDENTIFICACION IM</v>
      </c>
      <c r="K1" t="str">
        <v>HORA DE REPORTE</v>
      </c>
      <c r="L1" t="str">
        <v>HORA CIERRE IM</v>
      </c>
      <c r="M1" t="str">
        <v>TIEMPO TOTAL IM</v>
      </c>
      <c r="N1" t="str">
        <v xml:space="preserve">TIEMPO TOTAL </v>
      </c>
      <c r="O1" t="str">
        <v>HORA IDENTIFICACION IM</v>
      </c>
      <c r="P1" t="str">
        <v>HORA DE REPORTE</v>
      </c>
      <c r="Q1" t="str">
        <v>HORA CIERRE IM</v>
      </c>
      <c r="R1" t="str">
        <v>TM VALID</v>
      </c>
      <c r="S1" t="str">
        <v>FECHA DE REPORTE</v>
      </c>
    </row>
    <row r="2">
      <c r="A2">
        <v>380533</v>
      </c>
      <c r="B2" t="str">
        <v>CERRADO</v>
      </c>
      <c r="C2" t="str">
        <v>CERRADO</v>
      </c>
      <c r="D2" t="str">
        <v>ALTA</v>
      </c>
      <c r="E2" t="str">
        <v>FALLA A NIVEL NACIONAL</v>
      </c>
      <c r="F2" t="str">
        <v>Web Atencion al cliente</v>
      </c>
      <c r="G2">
        <v>44928</v>
      </c>
      <c r="H2">
        <v>45296</v>
      </c>
      <c r="I2" t="str">
        <v>FALLA A NIVEL NACIONAL + LENTITUD EN ATC POR CONSULTAS A FACTURADOR; YA SE LE INFORMÓ A NUBIA BOHORQUEZ.</v>
      </c>
      <c r="J2">
        <v>0.5416666666666666</v>
      </c>
      <c r="K2">
        <v>0.5590277777777778</v>
      </c>
      <c r="L2">
        <v>0.2847222222222222</v>
      </c>
      <c r="M2">
        <f>L2-J2</f>
        <v>-0.2569444444444444</v>
      </c>
      <c r="N2">
        <f>L2-K2</f>
        <v>-0.2743055555555556</v>
      </c>
      <c r="O2">
        <v>0.5416666666666666</v>
      </c>
      <c r="P2">
        <v>0.5590277777777778</v>
      </c>
      <c r="Q2">
        <v>0.2847222222222222</v>
      </c>
      <c r="R2">
        <f>L2-J2</f>
        <v>-0.2569444444444444</v>
      </c>
    </row>
    <row r="3">
      <c r="A3">
        <v>380882</v>
      </c>
      <c r="B3" t="str">
        <v>CERRADO</v>
      </c>
      <c r="C3" t="str">
        <v>CERRADO</v>
      </c>
      <c r="D3" t="str">
        <v>MEDIA</v>
      </c>
      <c r="E3" t="str">
        <v>J013 JUMBO VALLE DE LILI</v>
      </c>
      <c r="F3" t="str">
        <v>POS/PDV</v>
      </c>
      <c r="G3">
        <v>44928</v>
      </c>
      <c r="H3">
        <v>45294</v>
      </c>
      <c r="I3" t="str">
        <v>J013 JUMBO VALLE DE LILI + Falla de Acceso a los SCO y RAP en las POS de Valle del Lili</v>
      </c>
      <c r="J3">
        <v>0.3236111111111111</v>
      </c>
      <c r="K3">
        <v>0.33055555555555555</v>
      </c>
      <c r="L3">
        <v>0.3333333333333333</v>
      </c>
      <c r="M3">
        <f>L3-J3</f>
        <v>0.009722222222222188</v>
      </c>
      <c r="N3">
        <f>L3-K3</f>
        <v>0.002777777777777768</v>
      </c>
      <c r="O3">
        <v>0.3236111111111111</v>
      </c>
      <c r="P3">
        <v>0.33055555555555555</v>
      </c>
      <c r="Q3">
        <v>0.3333333333333333</v>
      </c>
      <c r="R3">
        <f>L3-J3</f>
        <v>0.009722222222222188</v>
      </c>
    </row>
    <row r="4">
      <c r="A4">
        <v>399749</v>
      </c>
      <c r="B4" t="str">
        <v>CERRADO</v>
      </c>
      <c r="C4" t="str">
        <v>CERRADO</v>
      </c>
      <c r="D4" t="str">
        <v>ALTA</v>
      </c>
      <c r="E4" t="str">
        <v>SP324 SPID CALLE 93</v>
      </c>
      <c r="F4" t="str">
        <v>CORTE DE ENERGIA</v>
      </c>
      <c r="G4">
        <v>44938</v>
      </c>
      <c r="H4">
        <v>45303</v>
      </c>
      <c r="I4" t="str">
        <v>SP324 SPID CALLE 93 + Falla corte de energía</v>
      </c>
      <c r="J4">
        <v>0.2916666666666667</v>
      </c>
      <c r="K4">
        <v>0.4111111111111111</v>
      </c>
      <c r="L4">
        <v>0.7527777777777778</v>
      </c>
      <c r="M4">
        <f>L4-J4</f>
        <v>0.4611111111111111</v>
      </c>
      <c r="N4">
        <f>L4-K4</f>
        <v>0.3416666666666667</v>
      </c>
      <c r="O4">
        <v>0.2916666666666667</v>
      </c>
      <c r="P4">
        <v>0.4111111111111111</v>
      </c>
      <c r="Q4">
        <v>0.7527777777777778</v>
      </c>
      <c r="R4">
        <f>L4-J4</f>
        <v>0.4611111111111111</v>
      </c>
    </row>
    <row r="5">
      <c r="A5">
        <v>404543</v>
      </c>
      <c r="B5" t="str">
        <v>CERRADO</v>
      </c>
      <c r="C5" t="str">
        <v>CERRADO</v>
      </c>
      <c r="D5" t="str">
        <v>ALTA</v>
      </c>
      <c r="E5" t="str">
        <v>FALLA A NIVEL NACIONAL</v>
      </c>
      <c r="F5" t="str">
        <v>POS/PDV</v>
      </c>
      <c r="G5">
        <v>44941</v>
      </c>
      <c r="H5">
        <v>45321</v>
      </c>
      <c r="I5" t="str">
        <v>FALLA A NIVEL NACIONAL + FALLA CON LA CUPONERA; se está presentando salido forzada del sistema.</v>
      </c>
      <c r="J5">
        <v>0.3854166666666667</v>
      </c>
      <c r="K5">
        <v>0.4166666666666667</v>
      </c>
      <c r="L5">
        <v>0.3333333333333333</v>
      </c>
      <c r="M5">
        <f>L5-J5</f>
        <v>-0.05208333333333337</v>
      </c>
      <c r="N5">
        <f>L5-K5</f>
        <v>-0.08333333333333337</v>
      </c>
      <c r="O5">
        <v>0.3854166666666667</v>
      </c>
      <c r="P5">
        <v>0.4166666666666667</v>
      </c>
      <c r="Q5">
        <v>0.3333333333333333</v>
      </c>
      <c r="R5">
        <f>L5-J5</f>
        <v>-0.05208333333333337</v>
      </c>
    </row>
    <row r="6">
      <c r="A6">
        <v>404555</v>
      </c>
      <c r="B6" t="str">
        <v>CERRADO</v>
      </c>
      <c r="C6" t="str">
        <v>CERRADO</v>
      </c>
      <c r="D6" t="str">
        <v>ALTA</v>
      </c>
      <c r="E6" t="str">
        <v>L162 BGTA|CROSS DOCKING FRIOS</v>
      </c>
      <c r="F6" t="str">
        <v>CAIDA ENLACES</v>
      </c>
      <c r="G6">
        <v>44941</v>
      </c>
      <c r="H6">
        <v>45309</v>
      </c>
      <c r="I6" t="str">
        <v>L162 BGTA|CROSS DOCKING FRIOS + Daño en el enlace ETB ; favor derivar a equipo de redes.</v>
      </c>
      <c r="J6">
        <v>0.2916666666666667</v>
      </c>
      <c r="K6">
        <v>0.48125</v>
      </c>
      <c r="L6">
        <v>0.7222222222222222</v>
      </c>
      <c r="M6">
        <f>L6-J6</f>
        <v>0.4305555555555555</v>
      </c>
      <c r="N6">
        <f>L6-K6</f>
        <v>0.2409722222222222</v>
      </c>
      <c r="O6">
        <v>0.2916666666666667</v>
      </c>
      <c r="P6">
        <v>0.48125</v>
      </c>
      <c r="Q6">
        <v>0.7222222222222222</v>
      </c>
      <c r="R6">
        <f>L6-J6</f>
        <v>0.4305555555555555</v>
      </c>
    </row>
    <row r="7">
      <c r="A7">
        <v>406974</v>
      </c>
      <c r="B7" t="str">
        <v>CERRADO</v>
      </c>
      <c r="C7" t="str">
        <v>CERRADO</v>
      </c>
      <c r="D7" t="str">
        <v>ALTA</v>
      </c>
      <c r="E7" t="str">
        <v>FALLA A NIVEL NACIONAL GENESIX</v>
      </c>
      <c r="F7" t="str">
        <v>GENESIX</v>
      </c>
      <c r="G7">
        <v>44941</v>
      </c>
      <c r="H7">
        <v>45306</v>
      </c>
      <c r="I7" t="str">
        <v>FALLA A NIVEL NACIONAL GENESIX + Se presentó un FAILOVER</v>
      </c>
      <c r="J7">
        <v>0.7708333333333334</v>
      </c>
      <c r="K7">
        <v>0.7722222222222223</v>
      </c>
      <c r="L7">
        <v>0.8125</v>
      </c>
      <c r="M7">
        <f>L7-J7</f>
        <v>0.04166666666666663</v>
      </c>
      <c r="N7">
        <f>L7-K7</f>
        <v>0.040277777777777746</v>
      </c>
      <c r="O7">
        <v>0.7708333333333334</v>
      </c>
      <c r="P7">
        <v>0.7722222222222223</v>
      </c>
      <c r="Q7">
        <v>0.8125</v>
      </c>
      <c r="R7">
        <f>L7-J7</f>
        <v>0.04166666666666663</v>
      </c>
      <c r="X7" t="str">
        <f>SINGLE(CONCAT(G7, J7))</f>
        <v>449410,770833333333333</v>
      </c>
    </row>
    <row r="8">
      <c r="A8">
        <v>406974</v>
      </c>
      <c r="B8" t="str">
        <v>CERRADO</v>
      </c>
      <c r="C8" t="str">
        <v>CERRADO</v>
      </c>
      <c r="D8" t="str">
        <v>ALTA</v>
      </c>
      <c r="E8" t="str">
        <v>FALLA A NIVEL NACIONAL GENESIX</v>
      </c>
      <c r="F8" t="str">
        <v>GENESIX</v>
      </c>
      <c r="G8">
        <v>44942</v>
      </c>
      <c r="H8">
        <v>45307</v>
      </c>
      <c r="I8" t="str">
        <v>FALLA A NIVEL NACIONAL GENESIX + Se presentó un FAILOVER</v>
      </c>
      <c r="J8">
        <v>0.7222222222222222</v>
      </c>
      <c r="K8">
        <v>0.7236111111111111</v>
      </c>
      <c r="L8">
        <v>0.7916666666666666</v>
      </c>
      <c r="M8">
        <f>L8-J8</f>
        <v>0.06944444444444442</v>
      </c>
      <c r="N8">
        <f>L8-K8</f>
        <v>0.06805555555555554</v>
      </c>
      <c r="O8">
        <v>0.7222222222222222</v>
      </c>
      <c r="P8">
        <v>0.7236111111111111</v>
      </c>
      <c r="Q8">
        <v>0.7916666666666666</v>
      </c>
      <c r="R8">
        <f>L8-J8</f>
        <v>0.06944444444444442</v>
      </c>
    </row>
    <row r="9">
      <c r="A9">
        <v>406991</v>
      </c>
      <c r="B9" t="str">
        <v>CERRADO</v>
      </c>
      <c r="C9" t="str">
        <v>CERRADO</v>
      </c>
      <c r="D9" t="str">
        <v>ALTA</v>
      </c>
      <c r="E9" t="str">
        <v>FALLA A NIVEL NACIONAL</v>
      </c>
      <c r="F9" t="str">
        <v>Web de Atención al Cliente</v>
      </c>
      <c r="G9">
        <v>44942</v>
      </c>
      <c r="H9">
        <v>45310</v>
      </c>
      <c r="I9" t="str">
        <v>FALLA CON ATC ; LENTITUD EN TODOS LOS PROCESOS DE LA APLICACION</v>
      </c>
      <c r="J9">
        <v>0.4409722222222222</v>
      </c>
      <c r="K9">
        <v>0.4409722222222222</v>
      </c>
      <c r="L9">
        <v>0.7083333333333334</v>
      </c>
      <c r="M9">
        <f>L9-J9</f>
        <v>0.26736111111111116</v>
      </c>
      <c r="N9">
        <f>L9-K9</f>
        <v>0.26736111111111116</v>
      </c>
      <c r="O9">
        <v>0.4409722222222222</v>
      </c>
      <c r="P9">
        <v>0.4409722222222222</v>
      </c>
      <c r="Q9">
        <v>0.7083333333333334</v>
      </c>
      <c r="R9">
        <f>L9-J9</f>
        <v>0.26736111111111116</v>
      </c>
    </row>
    <row r="10">
      <c r="A10">
        <v>399592</v>
      </c>
      <c r="B10" t="str">
        <v>CERRADO</v>
      </c>
      <c r="C10" t="str">
        <v>CERRADO</v>
      </c>
      <c r="D10" t="str">
        <v>MEDIA</v>
      </c>
      <c r="E10" t="str">
        <v>J027 RIONEGRO</v>
      </c>
      <c r="F10" t="str">
        <v>POS/PDV</v>
      </c>
      <c r="G10">
        <v>45290</v>
      </c>
      <c r="H10">
        <v>45324</v>
      </c>
      <c r="I10" t="str">
        <v>J027 RIONEGRO + Falla con dos Self-checkouts ya que no dejan registrar; Mesas Especializadas a cargo del tema.</v>
      </c>
      <c r="J10">
        <v>0.7083333333333334</v>
      </c>
      <c r="K10">
        <v>0.3798611111111111</v>
      </c>
      <c r="L10">
        <v>0.6166666666666667</v>
      </c>
      <c r="M10">
        <f>L10-J10</f>
        <v>-0.09166666666666667</v>
      </c>
      <c r="N10">
        <f>L10-K10</f>
        <v>0.2368055555555556</v>
      </c>
      <c r="O10">
        <v>0.7083333333333334</v>
      </c>
      <c r="P10">
        <v>0.3798611111111111</v>
      </c>
      <c r="Q10">
        <v>0.6166666666666667</v>
      </c>
      <c r="R10">
        <f>L10-J10</f>
        <v>-0.09166666666666667</v>
      </c>
    </row>
    <row r="11">
      <c r="A11">
        <v>380920</v>
      </c>
      <c r="B11" t="str">
        <v>CERRADO</v>
      </c>
      <c r="C11" t="str">
        <v>CERRADO</v>
      </c>
      <c r="D11" t="str">
        <v>ALTA</v>
      </c>
      <c r="E11" t="str">
        <v>M010 BOSA</v>
      </c>
      <c r="F11" t="str">
        <v>CORTE DE ENERGIA</v>
      </c>
      <c r="G11">
        <v>45292</v>
      </c>
      <c r="H11">
        <v>45293</v>
      </c>
      <c r="I11" t="str">
        <v>M010 BOSA + FALLA ELÉCTRICA</v>
      </c>
      <c r="J11">
        <v>0.4444444444444444</v>
      </c>
      <c r="K11">
        <v>0.6090277777777777</v>
      </c>
      <c r="L11">
        <v>0.6326388888888889</v>
      </c>
      <c r="M11">
        <f>L11-J11</f>
        <v>0.18819444444444444</v>
      </c>
      <c r="N11">
        <f>L11-K11</f>
        <v>0.023611111111111138</v>
      </c>
      <c r="O11">
        <v>0.4444444444444444</v>
      </c>
      <c r="P11">
        <v>0.6090277777777777</v>
      </c>
      <c r="Q11">
        <v>0.6326388888888889</v>
      </c>
      <c r="R11">
        <f>L11-J11</f>
        <v>0.18819444444444444</v>
      </c>
    </row>
    <row r="12">
      <c r="A12">
        <v>380951</v>
      </c>
      <c r="B12" t="str">
        <v>CERRADO</v>
      </c>
      <c r="C12" t="str">
        <v>CERRADO</v>
      </c>
      <c r="D12" t="str">
        <v>MEDIA</v>
      </c>
      <c r="E12" t="str">
        <v>M010 BOSA</v>
      </c>
      <c r="F12" t="str">
        <v>CORTE DE ENERGIA</v>
      </c>
      <c r="G12">
        <v>45292</v>
      </c>
      <c r="H12">
        <v>45292</v>
      </c>
      <c r="I12" t="str">
        <v>M010 BOSA + TIENDA SIN RED; FALLA DE ENLACES</v>
      </c>
      <c r="J12">
        <v>0.4444444444444444</v>
      </c>
      <c r="K12">
        <v>0.4930555555555556</v>
      </c>
      <c r="L12">
        <v>0.5333333333333333</v>
      </c>
      <c r="M12">
        <f>L12-J12</f>
        <v>0.0888888888888889</v>
      </c>
      <c r="N12">
        <f>L12-K12</f>
        <v>0.040277777777777746</v>
      </c>
      <c r="O12">
        <v>0.4444444444444444</v>
      </c>
      <c r="P12">
        <v>0.4930555555555556</v>
      </c>
      <c r="Q12">
        <v>0.5333333333333333</v>
      </c>
      <c r="R12">
        <f>L12-J12</f>
        <v>0.0888888888888889</v>
      </c>
    </row>
    <row r="13">
      <c r="A13">
        <v>380951</v>
      </c>
      <c r="B13" t="str">
        <v>CERRADO</v>
      </c>
      <c r="C13" t="str">
        <v>CERRADO</v>
      </c>
      <c r="D13" t="str">
        <v>MEDIA</v>
      </c>
      <c r="E13" t="str">
        <v>M010 BOSA</v>
      </c>
      <c r="F13" t="str">
        <v>POS/PDV</v>
      </c>
      <c r="G13">
        <v>45292</v>
      </c>
      <c r="H13">
        <v>45340</v>
      </c>
      <c r="I13" t="str">
        <v>M010 BOSA + TIENDA SIN RED; FALLA DE ENLACES</v>
      </c>
      <c r="J13">
        <v>0.4444444444444444</v>
      </c>
      <c r="K13">
        <v>0.4930555555555556</v>
      </c>
      <c r="L13">
        <v>0.7131944444444445</v>
      </c>
      <c r="M13">
        <f>L13-J13</f>
        <v>0.26875000000000004</v>
      </c>
      <c r="N13">
        <f>L13-K13</f>
        <v>0.22013888888888888</v>
      </c>
      <c r="O13">
        <v>0.4444444444444444</v>
      </c>
      <c r="P13">
        <v>0.4930555555555556</v>
      </c>
      <c r="Q13">
        <v>0.7131944444444445</v>
      </c>
      <c r="R13">
        <f>L13-J13</f>
        <v>0.26875000000000004</v>
      </c>
    </row>
    <row r="14">
      <c r="A14">
        <v>383031</v>
      </c>
      <c r="B14" t="str">
        <v>CERRADO</v>
      </c>
      <c r="C14" t="str">
        <v>CERRADO</v>
      </c>
      <c r="D14" t="str">
        <v>ALTA</v>
      </c>
      <c r="E14" t="str">
        <v>FALLA A NIVEL NACIONAL</v>
      </c>
      <c r="F14" t="str">
        <v>POS/PDV</v>
      </c>
      <c r="G14">
        <v>45294</v>
      </c>
      <c r="H14">
        <v>45324</v>
      </c>
      <c r="I14" t="str">
        <v>FALLA A NIVEL NACIONAL + FALLA EN LÍNEA DE POS; cuando se está registrando un producto; reinicia la POS saca el cajero y aparece error.</v>
      </c>
      <c r="J14">
        <v>0.3958333333333333</v>
      </c>
      <c r="K14">
        <v>0.4131944444444444</v>
      </c>
      <c r="L14">
        <v>0.42291666666666666</v>
      </c>
      <c r="M14">
        <f>L14-J14</f>
        <v>0.027083333333333348</v>
      </c>
      <c r="N14">
        <f>L14-K14</f>
        <v>0.009722222222222243</v>
      </c>
      <c r="O14">
        <v>0.3958333333333333</v>
      </c>
      <c r="P14">
        <v>0.4131944444444444</v>
      </c>
      <c r="Q14">
        <v>0.42291666666666666</v>
      </c>
      <c r="R14">
        <f>L14-J14</f>
        <v>0.027083333333333348</v>
      </c>
    </row>
    <row r="15">
      <c r="A15">
        <v>392935</v>
      </c>
      <c r="B15" t="str">
        <v>CERRADO</v>
      </c>
      <c r="C15" t="str">
        <v>CERRADO</v>
      </c>
      <c r="D15" t="str">
        <v>ALTA</v>
      </c>
      <c r="E15" t="str">
        <v>FALLA A NIVEL NACIONAL</v>
      </c>
      <c r="F15" t="str">
        <v>GENESIX</v>
      </c>
      <c r="G15">
        <v>45299</v>
      </c>
      <c r="H15">
        <v>45299</v>
      </c>
      <c r="I15" t="str">
        <v>FALLA A NIVEL NACIONAL + FALLA EN GENESIX</v>
      </c>
      <c r="J15">
        <v>0.4027777777777778</v>
      </c>
      <c r="K15">
        <v>0.4270833333333333</v>
      </c>
      <c r="L15">
        <v>0.4638888888888889</v>
      </c>
      <c r="M15">
        <f>L15-J15</f>
        <v>0.061111111111111116</v>
      </c>
      <c r="N15">
        <f>L15-K15</f>
        <v>0.03680555555555559</v>
      </c>
      <c r="O15">
        <v>0.4027777777777778</v>
      </c>
      <c r="P15">
        <v>0.4270833333333333</v>
      </c>
      <c r="Q15">
        <v>0.4638888888888889</v>
      </c>
      <c r="R15">
        <f>L15-J15</f>
        <v>0.061111111111111116</v>
      </c>
    </row>
    <row r="16">
      <c r="A16">
        <v>399455</v>
      </c>
      <c r="B16" t="str">
        <v>CERRADO</v>
      </c>
      <c r="C16" t="str">
        <v>CERRADO</v>
      </c>
      <c r="D16" t="str">
        <v>ALTA</v>
      </c>
      <c r="E16" t="str">
        <v xml:space="preserve">FALLA A NIVEL NACIONAL </v>
      </c>
      <c r="F16" t="str">
        <v>GENESIX</v>
      </c>
      <c r="G16">
        <v>45303</v>
      </c>
      <c r="H16">
        <v>45303</v>
      </c>
      <c r="I16" t="str">
        <v>FALLA A NIVEL NACIONAL GENESIX + Se presentó un failover anoche lo cual ocasiona lentitud en el aplicativo en la mañana de hoy.</v>
      </c>
      <c r="J16">
        <v>0.9097222222222222</v>
      </c>
      <c r="K16">
        <v>0.9097222222222222</v>
      </c>
      <c r="L16">
        <v>0.45902777777777776</v>
      </c>
      <c r="M16">
        <f>L16-J16</f>
        <v>-0.45069444444444445</v>
      </c>
      <c r="N16">
        <f>L16-K16</f>
        <v>-0.45069444444444445</v>
      </c>
      <c r="O16">
        <v>0.9097222222222222</v>
      </c>
      <c r="P16">
        <v>0.9097222222222222</v>
      </c>
      <c r="R16">
        <f>L16-J16</f>
        <v>-0.45069444444444445</v>
      </c>
    </row>
    <row r="17">
      <c r="A17">
        <v>411799</v>
      </c>
      <c r="B17" t="str">
        <v>CERRADO</v>
      </c>
      <c r="C17" t="str">
        <v>CERRADO</v>
      </c>
      <c r="D17" t="str">
        <v>MEDIA</v>
      </c>
      <c r="E17" t="str">
        <v>Z046 ITAGUI</v>
      </c>
      <c r="F17" t="str">
        <v>CAIDA ENLACES</v>
      </c>
      <c r="G17">
        <v>45309</v>
      </c>
      <c r="H17">
        <v>45315</v>
      </c>
      <c r="I17" t="str">
        <v>Z046 ITAGUI+ Equipos sin conexión</v>
      </c>
      <c r="J17">
        <v>0.7</v>
      </c>
      <c r="K17">
        <v>0.7006944444444444</v>
      </c>
      <c r="L17">
        <v>0.6555555555555556</v>
      </c>
      <c r="M17">
        <f>L17-J17</f>
        <v>-0.0444444444444444</v>
      </c>
      <c r="N17">
        <f>L17-K17</f>
        <v>-0.04513888888888884</v>
      </c>
      <c r="O17">
        <v>0.7</v>
      </c>
      <c r="P17">
        <v>0.7006944444444444</v>
      </c>
      <c r="Q17">
        <v>0.6555555555555556</v>
      </c>
      <c r="R17">
        <f>L17-J17</f>
        <v>-0.0444444444444444</v>
      </c>
    </row>
    <row r="18">
      <c r="A18">
        <v>420963</v>
      </c>
      <c r="B18" t="str">
        <v>CERRADO</v>
      </c>
      <c r="C18" t="str">
        <v>CERRADO</v>
      </c>
      <c r="D18" t="str">
        <v>ALTA</v>
      </c>
      <c r="E18" t="str">
        <v>M049 LA 30</v>
      </c>
      <c r="F18" t="str">
        <v>CORTE DE ENERGIA</v>
      </c>
      <c r="G18">
        <v>45311</v>
      </c>
      <c r="H18">
        <v>45311</v>
      </c>
      <c r="I18" t="str">
        <v>M049 LA 30 - Apagado de línea de cajas</v>
      </c>
      <c r="J18">
        <v>0.6770833333333334</v>
      </c>
      <c r="K18">
        <v>0.6833333333333333</v>
      </c>
      <c r="L18">
        <v>0.6965277777777777</v>
      </c>
      <c r="M18">
        <f>L18-J18</f>
        <v>0.019444444444444375</v>
      </c>
      <c r="N18">
        <f>L18-K18</f>
        <v>0.013194444444444398</v>
      </c>
      <c r="O18">
        <v>0.6770833333333334</v>
      </c>
      <c r="P18">
        <v>0.6833333333333333</v>
      </c>
      <c r="Q18">
        <v>0.6965277777777777</v>
      </c>
      <c r="R18">
        <f>L18-J18</f>
        <v>0.019444444444444375</v>
      </c>
    </row>
    <row r="19">
      <c r="A19">
        <v>420980</v>
      </c>
      <c r="B19" t="str">
        <v>CERRADO</v>
      </c>
      <c r="C19" t="str">
        <v>CERRADO</v>
      </c>
      <c r="D19" t="str">
        <v>ALTA</v>
      </c>
      <c r="E19" t="str">
        <v>E805 CENTRO MAYOR</v>
      </c>
      <c r="F19" t="str">
        <v>POS/PDV</v>
      </c>
      <c r="G19">
        <v>45314</v>
      </c>
      <c r="H19">
        <v>45315</v>
      </c>
      <c r="I19" t="str">
        <v>E805 CENTRO MAYOR + Falla en el cierre; favor escalar a Juan Daniel NCR</v>
      </c>
      <c r="J19">
        <v>0.8111111111111111</v>
      </c>
      <c r="K19">
        <v>0.8111111111111111</v>
      </c>
      <c r="L19">
        <v>0.375</v>
      </c>
      <c r="M19">
        <f>L19-J19</f>
        <v>-0.4361111111111111</v>
      </c>
      <c r="N19">
        <f>L19-K19</f>
        <v>-0.4361111111111111</v>
      </c>
      <c r="O19">
        <v>0.8111111111111111</v>
      </c>
      <c r="P19">
        <v>0.8111111111111111</v>
      </c>
      <c r="Q19">
        <v>0.375</v>
      </c>
      <c r="R19">
        <f>L19-J19</f>
        <v>-0.4361111111111111</v>
      </c>
    </row>
    <row r="20">
      <c r="A20">
        <v>421020</v>
      </c>
      <c r="B20" t="str">
        <v>CERRADO</v>
      </c>
      <c r="C20" t="str">
        <v>CERRADO</v>
      </c>
      <c r="D20" t="str">
        <v>ALTA</v>
      </c>
      <c r="E20" t="str">
        <v>SP303 SPID CALLE 95</v>
      </c>
      <c r="F20" t="str">
        <v>CORTE DE ENERGIA</v>
      </c>
      <c r="G20">
        <v>45314</v>
      </c>
      <c r="H20">
        <v>45314</v>
      </c>
      <c r="I20" t="str">
        <v>SP303 SPID CALLE 95 + Falla corte de energía</v>
      </c>
      <c r="J20">
        <v>0.38055555555555554</v>
      </c>
      <c r="K20">
        <v>0.4125</v>
      </c>
      <c r="L20">
        <v>0.5833333333333334</v>
      </c>
      <c r="M20">
        <f>L20-J20</f>
        <v>0.20277777777777783</v>
      </c>
      <c r="N20">
        <f>L20-K20</f>
        <v>0.1708333333333334</v>
      </c>
      <c r="O20">
        <v>0.38055555555555554</v>
      </c>
      <c r="P20">
        <v>0.4125</v>
      </c>
      <c r="Q20">
        <v>0.5833333333333334</v>
      </c>
      <c r="R20">
        <f>L20-J20</f>
        <v>0.20277777777777783</v>
      </c>
    </row>
    <row r="21">
      <c r="A21">
        <v>421520</v>
      </c>
      <c r="B21" t="str">
        <v>CERRADO</v>
      </c>
      <c r="C21" t="str">
        <v>CERRADO</v>
      </c>
      <c r="D21" t="str">
        <v>MEDIA</v>
      </c>
      <c r="E21" t="str">
        <v>FALLA A NIVEL NACIONAL</v>
      </c>
      <c r="F21" t="str">
        <v>POS/PDV</v>
      </c>
      <c r="G21">
        <v>45315</v>
      </c>
      <c r="H21">
        <v>45336</v>
      </c>
      <c r="I21" t="str">
        <v>FALLA A NIVEL NACIONAL + Fallas en las etiquetas charcutería sin ingredientes o tabla nutricional</v>
      </c>
      <c r="J21">
        <v>0.2916666666666667</v>
      </c>
      <c r="K21">
        <v>0.45625</v>
      </c>
      <c r="L21">
        <v>0.7548611111111111</v>
      </c>
      <c r="M21">
        <f>L21-J21</f>
        <v>0.4631944444444444</v>
      </c>
      <c r="N21">
        <f>L21-K21</f>
        <v>0.2986111111111111</v>
      </c>
      <c r="O21">
        <v>0.2916666666666667</v>
      </c>
      <c r="P21">
        <v>0.45625</v>
      </c>
      <c r="Q21">
        <v>0.7548611111111111</v>
      </c>
      <c r="R21">
        <f>L21-J21</f>
        <v>0.4631944444444444</v>
      </c>
    </row>
    <row r="22">
      <c r="A22">
        <v>421534</v>
      </c>
      <c r="B22" t="str">
        <v>CERRADO</v>
      </c>
      <c r="C22" t="str">
        <v>CERRADO</v>
      </c>
      <c r="D22" t="str">
        <v>MEDIA</v>
      </c>
      <c r="E22" t="str">
        <v>M040 RIOHACHA</v>
      </c>
      <c r="F22" t="str">
        <v>CAIDA ENLACES</v>
      </c>
      <c r="G22">
        <v>45315</v>
      </c>
      <c r="H22">
        <v>45341</v>
      </c>
      <c r="I22" t="str">
        <v>M040 RIOHACHA + Falla con acceso a páginas como Ubits; Portal de Afiliación de Empleados; Acceso a la aplicación Mi tienda. Mensaje de error "no se puede acceder al sitio".</v>
      </c>
      <c r="J22">
        <v>0.4895833333333333</v>
      </c>
      <c r="K22">
        <v>0.4895833333333333</v>
      </c>
      <c r="L22">
        <v>0.53125</v>
      </c>
      <c r="M22">
        <f>L22-J22</f>
        <v>0.041666666666666685</v>
      </c>
      <c r="N22">
        <f>L22-K22</f>
        <v>0.041666666666666685</v>
      </c>
      <c r="O22">
        <v>0.4895833333333333</v>
      </c>
      <c r="P22">
        <v>0.4895833333333333</v>
      </c>
      <c r="Q22">
        <v>0.53125</v>
      </c>
      <c r="R22">
        <f>L22-J22</f>
        <v>0.041666666666666685</v>
      </c>
    </row>
    <row r="23">
      <c r="A23">
        <v>421541</v>
      </c>
      <c r="B23" t="str">
        <v>CERRADO</v>
      </c>
      <c r="C23" t="str">
        <v>CERRADO</v>
      </c>
      <c r="D23" t="str">
        <v>MEDIA</v>
      </c>
      <c r="E23" t="str">
        <v>J103 CABECERA</v>
      </c>
      <c r="F23" t="str">
        <v>POS/PDV</v>
      </c>
      <c r="G23">
        <v>45315</v>
      </c>
      <c r="H23">
        <v>45315</v>
      </c>
      <c r="I23" t="str">
        <v>J103 CABECERA + 6 SCO fuera de servicio; quedan en pantalla de login pero no deja ingresar; en revisión con Mesas Especializadas.</v>
      </c>
      <c r="J23">
        <v>0.46319444444444446</v>
      </c>
      <c r="K23">
        <v>0.5</v>
      </c>
      <c r="L23">
        <v>0.5347222222222222</v>
      </c>
      <c r="M23">
        <f>L23-J23</f>
        <v>0.07152777777777775</v>
      </c>
      <c r="N23">
        <f>L23-K23</f>
        <v>0.03472222222222221</v>
      </c>
      <c r="O23">
        <v>0.46319444444444446</v>
      </c>
      <c r="P23">
        <v>0.5</v>
      </c>
      <c r="Q23">
        <v>0.5347222222222222</v>
      </c>
      <c r="R23">
        <f>L23-J23</f>
        <v>0.07152777777777775</v>
      </c>
    </row>
    <row r="24">
      <c r="A24">
        <v>425348</v>
      </c>
      <c r="B24" t="str">
        <v>CERRADO</v>
      </c>
      <c r="C24" t="str">
        <v>CERRADO</v>
      </c>
      <c r="D24" t="str">
        <v>MEDIA</v>
      </c>
      <c r="E24" t="str">
        <v>E814 EASY 4SUR</v>
      </c>
      <c r="F24" t="str">
        <v>CAIDA ENLACES</v>
      </c>
      <c r="G24">
        <v>45315</v>
      </c>
      <c r="H24">
        <v>45323</v>
      </c>
      <c r="I24" t="str">
        <v>E814 EASY 4SUR + Falla lentitud de red; falla de enlace; falla en datáfonos. Actualmente sala de crisis con Alexander Munevar de Redes y Juan Rodriguez Ayala.</v>
      </c>
      <c r="J24">
        <v>0.6666666666666666</v>
      </c>
      <c r="K24">
        <v>0.6736111111111112</v>
      </c>
      <c r="L24">
        <v>0.5430555555555555</v>
      </c>
      <c r="M24">
        <f>L24-J24</f>
        <v>-0.12361111111111112</v>
      </c>
      <c r="N24">
        <f>L24-K24</f>
        <v>-0.13055555555555565</v>
      </c>
      <c r="O24">
        <v>0.6666666666666666</v>
      </c>
      <c r="P24">
        <v>0.6736111111111112</v>
      </c>
      <c r="R24">
        <f>L24-J24</f>
        <v>-0.12361111111111112</v>
      </c>
    </row>
    <row r="25">
      <c r="A25">
        <v>425319</v>
      </c>
      <c r="B25" t="str">
        <v>CERRADO</v>
      </c>
      <c r="C25" t="str">
        <v>CERRADO</v>
      </c>
      <c r="D25" t="str">
        <v>MEDIA</v>
      </c>
      <c r="E25" t="str">
        <v>M124 ALQUERIA</v>
      </c>
      <c r="F25" t="str">
        <v>POS/PDV</v>
      </c>
      <c r="G25">
        <v>45317</v>
      </c>
      <c r="H25">
        <v>45317</v>
      </c>
      <c r="I25" t="str">
        <v>M124 ALQUERIA + Falla en las cajas ya que sale tiquete no válido. + POS/PDV</v>
      </c>
      <c r="J25">
        <v>0.31875</v>
      </c>
      <c r="K25">
        <v>0.31875</v>
      </c>
      <c r="L25">
        <v>0.3298611111111111</v>
      </c>
      <c r="M25">
        <f>L25-J25</f>
        <v>0.011111111111111127</v>
      </c>
      <c r="N25">
        <f>L25-K25</f>
        <v>0.011111111111111127</v>
      </c>
      <c r="O25">
        <v>0.31875</v>
      </c>
      <c r="P25">
        <v>0.31875</v>
      </c>
      <c r="Q25">
        <v>0.3298611111111111</v>
      </c>
      <c r="R25">
        <f>L25-J25</f>
        <v>0.011111111111111127</v>
      </c>
    </row>
    <row r="26">
      <c r="A26">
        <v>432127</v>
      </c>
      <c r="B26" t="str">
        <v>CERRADO</v>
      </c>
      <c r="C26" t="str">
        <v>CERRADO</v>
      </c>
      <c r="D26" t="str">
        <v>MEDIA</v>
      </c>
      <c r="E26" t="str">
        <v>J070 SUBA</v>
      </c>
      <c r="F26" t="str">
        <v>POS/PDV</v>
      </c>
      <c r="G26">
        <v>45318</v>
      </c>
      <c r="H26">
        <v>45334</v>
      </c>
      <c r="I26" t="str">
        <v>J070 SUBA + LENTITUD EN PROCESOS DE POS Y LENTITUD DE POS</v>
      </c>
      <c r="J26">
        <v>0.6527777777777778</v>
      </c>
      <c r="K26">
        <v>0.6826388888888889</v>
      </c>
      <c r="L26">
        <v>0.7708333333333334</v>
      </c>
      <c r="M26">
        <f>L26-J26</f>
        <v>0.11805555555555558</v>
      </c>
      <c r="N26">
        <f>L26-K26</f>
        <v>0.08819444444444446</v>
      </c>
      <c r="O26">
        <v>0.6527777777777778</v>
      </c>
      <c r="P26">
        <v>0.6826388888888889</v>
      </c>
      <c r="Q26">
        <v>0.7708333333333334</v>
      </c>
      <c r="R26">
        <f>L26-J26</f>
        <v>0.11805555555555558</v>
      </c>
    </row>
    <row r="27">
      <c r="A27">
        <v>430036</v>
      </c>
      <c r="B27" t="str">
        <v>CERRADO</v>
      </c>
      <c r="C27" t="str">
        <v>CERRADO</v>
      </c>
      <c r="D27" t="str">
        <v>MEDIA</v>
      </c>
      <c r="E27" t="str">
        <v>J024 PREMIUM PLAZA</v>
      </c>
      <c r="F27" t="str">
        <v>CAIDA ENLACES</v>
      </c>
      <c r="G27">
        <v>45320</v>
      </c>
      <c r="H27">
        <v>45323</v>
      </c>
      <c r="I27" t="str">
        <v>J024 PREMIUM PLAZA + Tienda sin red; enlace caído. Proveedor claro ya se encuentra realizando las validaciones correspondientes.</v>
      </c>
      <c r="J27">
        <v>0.2916666666666667</v>
      </c>
      <c r="K27">
        <v>0.375</v>
      </c>
      <c r="L27">
        <v>0.47152777777777777</v>
      </c>
      <c r="M27">
        <f>L27-J27</f>
        <v>0.17986111111111108</v>
      </c>
      <c r="N27">
        <f>L27-K27</f>
        <v>0.09652777777777777</v>
      </c>
      <c r="O27">
        <v>0.2916666666666667</v>
      </c>
      <c r="P27">
        <v>0.375</v>
      </c>
      <c r="Q27">
        <v>0.47152777777777777</v>
      </c>
      <c r="R27">
        <f>L27-J27</f>
        <v>0.17986111111111108</v>
      </c>
    </row>
    <row r="28">
      <c r="A28">
        <v>430668</v>
      </c>
      <c r="B28" t="str">
        <v>CERRADO</v>
      </c>
      <c r="C28" t="str">
        <v>CERRADO</v>
      </c>
      <c r="D28" t="str">
        <v>MEDIA</v>
      </c>
      <c r="E28" t="str">
        <v>M074 FACATATIVA</v>
      </c>
      <c r="F28" t="str">
        <v>CAIDA ENLACES</v>
      </c>
      <c r="G28">
        <v>45320</v>
      </c>
      <c r="H28">
        <v>45320</v>
      </c>
      <c r="I28" t="str">
        <v>M074 FACATATIVA + Falla sin acceso a internet; falla de enlace.</v>
      </c>
      <c r="J28">
        <v>0.6388888888888888</v>
      </c>
      <c r="K28">
        <v>0.6472222222222223</v>
      </c>
      <c r="L28">
        <v>0.6805555555555556</v>
      </c>
      <c r="M28">
        <f>L28-J28</f>
        <v>0.04166666666666674</v>
      </c>
      <c r="N28">
        <f>L28-K28</f>
        <v>0.033333333333333326</v>
      </c>
      <c r="O28">
        <v>0.6388888888888888</v>
      </c>
      <c r="P28">
        <v>0.6472222222222223</v>
      </c>
      <c r="Q28">
        <v>0.6805555555555556</v>
      </c>
      <c r="R28">
        <f>L28-J28</f>
        <v>0.04166666666666674</v>
      </c>
    </row>
    <row r="29">
      <c r="A29">
        <v>430725</v>
      </c>
      <c r="B29" t="str">
        <v>CERRADO</v>
      </c>
      <c r="C29" t="str">
        <v>CERRADO</v>
      </c>
      <c r="D29" t="str">
        <v>MEDIA</v>
      </c>
      <c r="E29" t="str">
        <v>J019 SANTA ANA</v>
      </c>
      <c r="F29" t="str">
        <v>CAIDA ENLACES</v>
      </c>
      <c r="G29">
        <v>45320</v>
      </c>
      <c r="H29">
        <v>45320</v>
      </c>
      <c r="I29" t="str">
        <v>J019 SANTA ANA + 8 CAJAS SELFCHECKOUT FUERA DE LÍNEA</v>
      </c>
      <c r="J29">
        <v>0.6319444444444444</v>
      </c>
      <c r="K29">
        <v>0.65625</v>
      </c>
      <c r="L29">
        <v>0.7361111111111112</v>
      </c>
      <c r="M29">
        <f>L29-J29</f>
        <v>0.10416666666666674</v>
      </c>
      <c r="N29">
        <f>L29-K29</f>
        <v>0.07986111111111116</v>
      </c>
      <c r="O29">
        <v>0.6319444444444444</v>
      </c>
      <c r="P29">
        <v>0.65625</v>
      </c>
      <c r="Q29">
        <v>0.7361111111111112</v>
      </c>
      <c r="R29">
        <f>L29-J29</f>
        <v>0.10416666666666674</v>
      </c>
    </row>
    <row r="30">
      <c r="A30">
        <v>430950</v>
      </c>
      <c r="B30" t="str">
        <v>CERRADO</v>
      </c>
      <c r="C30" t="str">
        <v>CERRADO</v>
      </c>
      <c r="D30" t="str">
        <v>MEDIA</v>
      </c>
      <c r="E30" t="str">
        <v>M071 TINTALITO</v>
      </c>
      <c r="F30" t="str">
        <v>POS/PDV</v>
      </c>
      <c r="G30">
        <v>45320</v>
      </c>
      <c r="H30">
        <v>45323</v>
      </c>
      <c r="I30" t="str">
        <v>M071 TINTALITO + Falla en POS y Microsens</v>
      </c>
      <c r="J30">
        <v>0.7708333333333334</v>
      </c>
      <c r="K30">
        <v>0.7729166666666667</v>
      </c>
      <c r="L30">
        <v>0.475</v>
      </c>
      <c r="M30">
        <f>L30-J30</f>
        <v>-0.2958333333333334</v>
      </c>
      <c r="N30">
        <f>L30-K30</f>
        <v>-0.2979166666666667</v>
      </c>
      <c r="O30">
        <v>0.7708333333333334</v>
      </c>
      <c r="P30">
        <v>0.7729166666666667</v>
      </c>
      <c r="Q30">
        <v>0.475</v>
      </c>
      <c r="R30">
        <f>L30-J30</f>
        <v>-0.2958333333333334</v>
      </c>
    </row>
    <row r="31">
      <c r="A31">
        <v>432151</v>
      </c>
      <c r="B31" t="str">
        <v>CERRADO</v>
      </c>
      <c r="C31" t="str">
        <v>CERRADO</v>
      </c>
      <c r="D31" t="str">
        <v>MEDIA</v>
      </c>
      <c r="E31" t="str">
        <v>J014 CALLE 170</v>
      </c>
      <c r="F31" t="str">
        <v>POS/PDV</v>
      </c>
      <c r="G31">
        <v>45320</v>
      </c>
      <c r="H31">
        <v>45320</v>
      </c>
      <c r="I31" t="str">
        <v>J014 CALLE 170 + No es posible realizar transacciones</v>
      </c>
      <c r="J31">
        <v>0.2916666666666667</v>
      </c>
      <c r="K31">
        <v>0.4583333333333333</v>
      </c>
      <c r="L31">
        <v>0.9583333333333334</v>
      </c>
      <c r="M31">
        <f>L31-J31</f>
        <v>0.6666666666666667</v>
      </c>
      <c r="N31">
        <f>L31-K31</f>
        <v>0.5</v>
      </c>
      <c r="O31">
        <v>0.2916666666666667</v>
      </c>
      <c r="P31">
        <v>0.4583333333333333</v>
      </c>
      <c r="Q31">
        <v>0.9583333333333334</v>
      </c>
      <c r="R31">
        <f>L31-J31</f>
        <v>0.6666666666666667</v>
      </c>
    </row>
    <row r="32">
      <c r="A32">
        <v>431927</v>
      </c>
      <c r="B32" t="str">
        <v>CERRADO</v>
      </c>
      <c r="C32" t="str">
        <v>CERRADO</v>
      </c>
      <c r="D32" t="str">
        <v>MEDIA</v>
      </c>
      <c r="E32" t="str">
        <v>SP304 SPID CARACAS CON 49</v>
      </c>
      <c r="F32" t="str">
        <v>Web TPLinux</v>
      </c>
      <c r="G32">
        <v>45321</v>
      </c>
      <c r="H32">
        <v>45321</v>
      </c>
      <c r="I32" t="str">
        <v>SP304 SPID CARACAS CON 49 + Es necesario realizar configuraciones TPLINUX ; las configuraciones dejarán sin servicio por un momento las POS.</v>
      </c>
      <c r="J32">
        <v>0.42083333333333334</v>
      </c>
      <c r="K32">
        <v>0.42083333333333334</v>
      </c>
      <c r="L32">
        <v>0.4847222222222222</v>
      </c>
      <c r="M32">
        <f>L32-J32</f>
        <v>0.06388888888888888</v>
      </c>
      <c r="N32">
        <f>L32-K32</f>
        <v>0.06388888888888888</v>
      </c>
      <c r="O32">
        <v>0.42083333333333334</v>
      </c>
      <c r="P32">
        <v>0.42083333333333334</v>
      </c>
      <c r="Q32">
        <v>0.4847222222222222</v>
      </c>
      <c r="R32">
        <f>L32-J32</f>
        <v>0.06388888888888888</v>
      </c>
    </row>
    <row r="33">
      <c r="A33">
        <v>435878</v>
      </c>
      <c r="B33" t="str">
        <v>CERRADO</v>
      </c>
      <c r="C33" t="str">
        <v>CERRADO</v>
      </c>
      <c r="D33" t="str">
        <v>ALTA</v>
      </c>
      <c r="E33" t="str">
        <v>J174 EL CASTILLO</v>
      </c>
      <c r="F33" t="str">
        <v>CAIDA ENLACES</v>
      </c>
      <c r="G33">
        <v>45322</v>
      </c>
      <c r="H33">
        <v>45322</v>
      </c>
      <c r="I33" t="str">
        <v>J174 EL CASTILLO + Intermitencia en los datáfonos; equipo de redes a cargo.</v>
      </c>
      <c r="J33">
        <v>0.7333333333333333</v>
      </c>
      <c r="K33">
        <v>0.7333333333333333</v>
      </c>
      <c r="L33">
        <v>0.7777777777777778</v>
      </c>
      <c r="M33">
        <f>L33-J33</f>
        <v>0.04444444444444451</v>
      </c>
      <c r="N33">
        <f>L33-K33</f>
        <v>0.04444444444444451</v>
      </c>
      <c r="O33">
        <v>0.7333333333333333</v>
      </c>
      <c r="P33">
        <v>0.7333333333333333</v>
      </c>
      <c r="Q33">
        <v>0.7777777777777778</v>
      </c>
      <c r="R33">
        <f>L33-J33</f>
        <v>0.04444444444444451</v>
      </c>
    </row>
    <row r="34">
      <c r="A34">
        <v>436426</v>
      </c>
      <c r="B34" t="str">
        <v>CERRADO</v>
      </c>
      <c r="C34" t="str">
        <v>CERRADO</v>
      </c>
      <c r="D34" t="str">
        <v>ALTA</v>
      </c>
      <c r="E34" t="str">
        <v>FALLA A NIVEL NACIONAL</v>
      </c>
      <c r="F34" t="str">
        <v>Web de Atención al Cliente</v>
      </c>
      <c r="G34">
        <v>45323</v>
      </c>
      <c r="H34">
        <v>45327</v>
      </c>
      <c r="I34" t="str">
        <v>FALLA A NIVEL NACIONAL + LENTITUD EN ATC POR PROCESAMIENTO NOTAS CREDITO HACIA EL FACTURADOR</v>
      </c>
      <c r="J34">
        <v>0.375</v>
      </c>
      <c r="K34">
        <v>0.42916666666666664</v>
      </c>
      <c r="L34">
        <v>0.7583333333333333</v>
      </c>
      <c r="M34">
        <f>L34-J34</f>
        <v>0.3833333333333333</v>
      </c>
      <c r="N34">
        <f>L34-K34</f>
        <v>0.32916666666666666</v>
      </c>
      <c r="O34">
        <v>0.375</v>
      </c>
      <c r="P34">
        <v>0.42916666666666664</v>
      </c>
      <c r="Q34">
        <v>0.7583333333333333</v>
      </c>
      <c r="R34">
        <f>L34-J34</f>
        <v>0.3833333333333333</v>
      </c>
    </row>
    <row r="35">
      <c r="A35">
        <v>441143</v>
      </c>
      <c r="B35" t="str">
        <v>CERRADO</v>
      </c>
      <c r="C35" t="str">
        <v>CERRADO</v>
      </c>
      <c r="D35" t="str">
        <v>ALTA</v>
      </c>
      <c r="E35" t="str">
        <v>M071 TINTALITO</v>
      </c>
      <c r="F35" t="str">
        <v>MEDIOS DE PAGO</v>
      </c>
      <c r="G35">
        <v>45325</v>
      </c>
      <c r="H35">
        <v>45325</v>
      </c>
      <c r="I35" t="str">
        <v>M071 TINTALITO + Falla Pagos Datafonos</v>
      </c>
      <c r="J35">
        <v>0.6979166666666666</v>
      </c>
      <c r="K35">
        <v>0.7180555555555556</v>
      </c>
      <c r="L35">
        <v>0.7472222222222222</v>
      </c>
      <c r="M35">
        <f>L35-J35</f>
        <v>0.0493055555555556</v>
      </c>
      <c r="N35">
        <f>L35-K35</f>
        <v>0.029166666666666674</v>
      </c>
      <c r="O35">
        <v>0.6979166666666666</v>
      </c>
      <c r="P35">
        <v>0.7180555555555556</v>
      </c>
      <c r="Q35">
        <v>0.7472222222222222</v>
      </c>
      <c r="R35">
        <f>L35-J35</f>
        <v>0.0493055555555556</v>
      </c>
    </row>
    <row r="36">
      <c r="A36">
        <v>384050</v>
      </c>
      <c r="B36" t="str">
        <v>CERRADO</v>
      </c>
      <c r="C36" t="str">
        <v>CERRADO</v>
      </c>
      <c r="D36" t="str">
        <v>ALTA</v>
      </c>
      <c r="E36" t="str">
        <v>FALLA A NIVEL NACIONAL</v>
      </c>
      <c r="F36" t="str">
        <v>GENESIX</v>
      </c>
      <c r="G36">
        <v>45326</v>
      </c>
      <c r="H36">
        <v>45300</v>
      </c>
      <c r="I36" t="str">
        <v>FALLA A NIVEL NACIONAL + LENTITUD EN GENESIX; lentitud en procesos de Genesix.</v>
      </c>
      <c r="J36">
        <v>0.25</v>
      </c>
      <c r="K36">
        <v>0.35138888888888886</v>
      </c>
      <c r="L36">
        <v>0.4166666666666667</v>
      </c>
      <c r="M36">
        <f>L36-J36</f>
        <v>0.16666666666666669</v>
      </c>
      <c r="N36">
        <f>L36-K36</f>
        <v>0.06527777777777782</v>
      </c>
      <c r="O36">
        <v>0.25</v>
      </c>
      <c r="P36">
        <v>0.35138888888888886</v>
      </c>
      <c r="R36">
        <f>L36-J36</f>
        <v>0.16666666666666669</v>
      </c>
    </row>
    <row r="37">
      <c r="A37">
        <v>443138</v>
      </c>
      <c r="B37" t="str">
        <v>CERRADO</v>
      </c>
      <c r="C37" t="str">
        <v>CERRADO</v>
      </c>
      <c r="D37" t="str">
        <v>ALTA</v>
      </c>
      <c r="E37" t="str">
        <v>J045 AV DEL FERROCARRIL SANTA MARTA</v>
      </c>
      <c r="F37" t="str">
        <v>CORTE DE ENERGIA</v>
      </c>
      <c r="G37">
        <v>45327</v>
      </c>
      <c r="H37">
        <v>45327</v>
      </c>
      <c r="I37" t="str">
        <v>J045 AV DEL FERROCARRIL SANTA MARTA + CORTE DE ENERGÍA; SE APAGARON ALGUNOS SWITCH</v>
      </c>
      <c r="J37">
        <v>0.3680555555555556</v>
      </c>
      <c r="K37">
        <v>0.36944444444444446</v>
      </c>
      <c r="L37">
        <v>0.39444444444444443</v>
      </c>
      <c r="M37">
        <f>L37-J37</f>
        <v>0.02638888888888885</v>
      </c>
      <c r="N37">
        <f>L37-K37</f>
        <v>0.024999999999999967</v>
      </c>
      <c r="O37">
        <v>0.3680555555555556</v>
      </c>
      <c r="P37">
        <v>0.36944444444444446</v>
      </c>
      <c r="Q37">
        <v>0.39444444444444443</v>
      </c>
      <c r="R37">
        <f>L37-J37</f>
        <v>0.02638888888888885</v>
      </c>
    </row>
    <row r="38">
      <c r="A38">
        <v>446090</v>
      </c>
      <c r="B38" t="str">
        <v>CERRADO</v>
      </c>
      <c r="C38" t="str">
        <v>CERRADO</v>
      </c>
      <c r="D38" t="str">
        <v>MEDIA</v>
      </c>
      <c r="E38" t="str">
        <v xml:space="preserve">J013 VALLE DE LILI </v>
      </c>
      <c r="F38" t="str">
        <v>POS/PDV</v>
      </c>
      <c r="G38">
        <v>45328</v>
      </c>
      <c r="H38">
        <v>45328</v>
      </c>
      <c r="I38" t="str">
        <v>J013 VALLE DE LILI + Las pos estan sacando los cajeros (pares - Impares). El equipo de Unisys y Mesas especializadas estan cargando librerias que estan afectando la operacion de las POS. El SPP con el cual estan trabajando 48426</v>
      </c>
      <c r="J38">
        <v>0.4701388888888889</v>
      </c>
      <c r="K38">
        <v>0.4701388888888889</v>
      </c>
      <c r="L38">
        <v>0.5208333333333334</v>
      </c>
      <c r="M38">
        <f>L38-J38</f>
        <v>0.050694444444444486</v>
      </c>
      <c r="N38">
        <f>L38-K38</f>
        <v>0.050694444444444486</v>
      </c>
      <c r="O38">
        <v>0.4701388888888889</v>
      </c>
      <c r="P38">
        <v>0.4701388888888889</v>
      </c>
      <c r="Q38">
        <v>0.5208333333333334</v>
      </c>
      <c r="R38">
        <f>L38-J38</f>
        <v>0.050694444444444486</v>
      </c>
    </row>
    <row r="39">
      <c r="A39">
        <v>448000</v>
      </c>
      <c r="B39" t="str">
        <v>CERRADO</v>
      </c>
      <c r="C39" t="str">
        <v>CERRADO</v>
      </c>
      <c r="D39" t="str">
        <v>ALTA</v>
      </c>
      <c r="E39" t="str">
        <v>FALLA SUPERMERCADOS</v>
      </c>
      <c r="F39" t="str">
        <v>GENESIX</v>
      </c>
      <c r="G39">
        <v>45328</v>
      </c>
      <c r="H39">
        <v>45329</v>
      </c>
      <c r="I39" t="str">
        <v>FALLA CON RECEPCIÓN DE INTERFACES DE PRECIOS EN TIENDAS SUPERMERCADOS + GENESIX</v>
      </c>
      <c r="J39">
        <v>0.9375</v>
      </c>
      <c r="K39">
        <v>0.9583333333333334</v>
      </c>
      <c r="L39">
        <v>0.08333333333333333</v>
      </c>
      <c r="M39">
        <f>L39-J39</f>
        <v>-0.8541666666666666</v>
      </c>
      <c r="N39">
        <f>L39-K39</f>
        <v>-0.875</v>
      </c>
      <c r="O39">
        <v>0.9375</v>
      </c>
      <c r="P39">
        <v>0.9583333333333334</v>
      </c>
      <c r="Q39">
        <v>0.08333333333333333</v>
      </c>
      <c r="R39">
        <f>L39-J39</f>
        <v>-0.8541666666666666</v>
      </c>
    </row>
    <row r="40">
      <c r="A40">
        <v>447683</v>
      </c>
      <c r="B40" t="str">
        <v>CERRADO</v>
      </c>
      <c r="C40" t="str">
        <v>CERRADO</v>
      </c>
      <c r="D40" t="str">
        <v>ALTA</v>
      </c>
      <c r="E40" t="str">
        <v>METRO M040 RIOHACHA</v>
      </c>
      <c r="F40" t="str">
        <v>CORTE DE ENERGIA</v>
      </c>
      <c r="G40">
        <v>45329</v>
      </c>
      <c r="H40">
        <v>45329</v>
      </c>
      <c r="I40" t="str">
        <v>METRO M040 RIOHACHA + Falla corte de energía; todo el lineal de cajas apagado. En el momento están validando las UPS.</v>
      </c>
      <c r="J40">
        <v>0.3472222222222222</v>
      </c>
      <c r="K40">
        <v>0.35</v>
      </c>
      <c r="L40">
        <v>0.40069444444444446</v>
      </c>
      <c r="M40">
        <f>L40-J40</f>
        <v>0.053472222222222254</v>
      </c>
      <c r="N40">
        <f>L40-K40</f>
        <v>0.050694444444444486</v>
      </c>
      <c r="O40">
        <v>0.3472222222222222</v>
      </c>
      <c r="P40">
        <v>0.35</v>
      </c>
      <c r="Q40">
        <v>0.40069444444444446</v>
      </c>
      <c r="R40">
        <f>L40-J40</f>
        <v>0.053472222222222254</v>
      </c>
    </row>
    <row r="41">
      <c r="A41">
        <v>451300</v>
      </c>
      <c r="B41" t="str">
        <v>CERRADO</v>
      </c>
      <c r="C41" t="str">
        <v>CERRADO</v>
      </c>
      <c r="D41" t="str">
        <v>ALTA</v>
      </c>
      <c r="E41" t="str">
        <v>Falla a Nivel Nacional</v>
      </c>
      <c r="F41" t="str">
        <v>Web de Atención al Cliente</v>
      </c>
      <c r="G41">
        <v>45330</v>
      </c>
      <c r="H41">
        <v>45338</v>
      </c>
      <c r="I41" t="str">
        <v>Web de Atención al Cliente + Lentitud en ATC por procesamiento notas crédito hacía el facturador.</v>
      </c>
      <c r="J41">
        <v>0.6666666666666666</v>
      </c>
      <c r="K41">
        <v>0.6666666666666666</v>
      </c>
      <c r="L41">
        <v>0.7083333333333334</v>
      </c>
      <c r="M41">
        <f>L41-J41</f>
        <v>0.04166666666666674</v>
      </c>
      <c r="N41">
        <f>L41-K41</f>
        <v>0.04166666666666674</v>
      </c>
      <c r="O41">
        <v>0.6666666666666666</v>
      </c>
      <c r="P41">
        <v>0.6666666666666666</v>
      </c>
      <c r="Q41">
        <v>0.7083333333333334</v>
      </c>
      <c r="R41">
        <f>L41-J41</f>
        <v>0.04166666666666674</v>
      </c>
    </row>
    <row r="42">
      <c r="A42">
        <v>456476</v>
      </c>
      <c r="B42" t="str">
        <v>CERRADO</v>
      </c>
      <c r="C42" t="str">
        <v>CERRADO</v>
      </c>
      <c r="D42" t="str">
        <v>MEDIA</v>
      </c>
      <c r="E42" t="str">
        <v>J193 PLAZA CENTRAL</v>
      </c>
      <c r="F42" t="str">
        <v>POS/PDV</v>
      </c>
      <c r="G42">
        <v>45332</v>
      </c>
      <c r="H42">
        <v>45334</v>
      </c>
      <c r="I42" t="str">
        <v>J193 PLAZA CENTRAL +LENTITUD EN PROCESOS DE POS Y LENTITUD</v>
      </c>
      <c r="J42">
        <v>0.6340277777777777</v>
      </c>
      <c r="K42">
        <v>0.7173611111111111</v>
      </c>
      <c r="L42">
        <v>0.375</v>
      </c>
      <c r="M42">
        <f>L42-J42</f>
        <v>-0.25902777777777775</v>
      </c>
      <c r="N42">
        <f>L42-K42</f>
        <v>-0.3423611111111111</v>
      </c>
      <c r="O42">
        <v>0.6340277777777777</v>
      </c>
      <c r="P42">
        <v>0.7173611111111111</v>
      </c>
      <c r="Q42">
        <v>0.375</v>
      </c>
      <c r="R42">
        <f>L42-J42</f>
        <v>-0.25902777777777775</v>
      </c>
    </row>
    <row r="43">
      <c r="A43">
        <v>456488</v>
      </c>
      <c r="B43" t="str">
        <v>CERRADO</v>
      </c>
      <c r="C43" t="str">
        <v>CERRADO</v>
      </c>
      <c r="D43" t="str">
        <v>ALTA</v>
      </c>
      <c r="E43" t="str">
        <v xml:space="preserve">J048 SOACHA </v>
      </c>
      <c r="F43" t="str">
        <v>POS/PDV</v>
      </c>
      <c r="G43">
        <v>45332</v>
      </c>
      <c r="H43">
        <v>45332</v>
      </c>
      <c r="I43" t="str">
        <v>J048 SOACHA + Falla en POS y Microsens</v>
      </c>
      <c r="J43">
        <v>0.5576388888888889</v>
      </c>
      <c r="K43">
        <v>0.6402777777777777</v>
      </c>
      <c r="L43">
        <v>0.7381944444444445</v>
      </c>
      <c r="M43">
        <f>L43-J43</f>
        <v>0.18055555555555558</v>
      </c>
      <c r="N43">
        <f>L43-K43</f>
        <v>0.09791666666666676</v>
      </c>
      <c r="O43">
        <v>0.5576388888888889</v>
      </c>
      <c r="P43">
        <v>0.6402777777777777</v>
      </c>
      <c r="Q43">
        <v>0.7381944444444445</v>
      </c>
      <c r="R43">
        <f>L43-J43</f>
        <v>0.18055555555555558</v>
      </c>
    </row>
    <row r="44">
      <c r="A44">
        <v>459819</v>
      </c>
      <c r="B44" t="str">
        <v>CERRADO</v>
      </c>
      <c r="C44" t="str">
        <v>CERRADO</v>
      </c>
      <c r="D44" t="str">
        <v>ALTA</v>
      </c>
      <c r="E44" t="str">
        <v>FALLA A NIVEL NACIONAL</v>
      </c>
      <c r="F44" t="str">
        <v>E-COMMERCE</v>
      </c>
      <c r="G44">
        <v>45335</v>
      </c>
      <c r="H44">
        <v>45335</v>
      </c>
      <c r="I44" t="str">
        <v>CAÍDA DE LOS SERVICIOS DE E-COMMERCE- se identifica un servicio "troc" del servidor g900603svcci no responde; este servidor es onpremise pero bajo administracion del proyecto tarjeta regalo; se esta revisando las interfaces de red.</v>
      </c>
      <c r="J44">
        <v>0.3958333333333333</v>
      </c>
      <c r="K44">
        <v>0.3958333333333333</v>
      </c>
      <c r="L44">
        <v>0.7291666666666666</v>
      </c>
      <c r="M44">
        <f>L44-J44</f>
        <v>0.3333333333333333</v>
      </c>
      <c r="N44">
        <f>L44-K44</f>
        <v>0.3333333333333333</v>
      </c>
      <c r="O44">
        <v>0.3958333333333333</v>
      </c>
      <c r="P44">
        <v>0.3958333333333333</v>
      </c>
      <c r="Q44">
        <v>0.7291666666666666</v>
      </c>
      <c r="R44">
        <f>L44-J44</f>
        <v>0.3333333333333333</v>
      </c>
    </row>
    <row r="45">
      <c r="A45">
        <v>474933</v>
      </c>
      <c r="B45" t="str">
        <v>CERRADO</v>
      </c>
      <c r="C45" t="str">
        <v>CERRADO</v>
      </c>
      <c r="D45" t="str">
        <v>ALTA</v>
      </c>
      <c r="E45" t="str">
        <v>M085 MONTERIA</v>
      </c>
      <c r="F45" t="str">
        <v>CORTE DE ENERGIA</v>
      </c>
      <c r="G45">
        <v>45340</v>
      </c>
      <c r="H45">
        <v>45340</v>
      </c>
      <c r="I45" t="str">
        <v>M085 MONTERIA + Corte de Energía</v>
      </c>
      <c r="J45">
        <v>0.3611111111111111</v>
      </c>
      <c r="K45">
        <v>0.3888888888888889</v>
      </c>
      <c r="L45">
        <v>0.43472222222222223</v>
      </c>
      <c r="M45">
        <f>L45-J45</f>
        <v>0.07361111111111113</v>
      </c>
      <c r="N45">
        <f>L45-K45</f>
        <v>0.04583333333333334</v>
      </c>
      <c r="O45">
        <v>0.3611111111111111</v>
      </c>
      <c r="P45">
        <v>0.3888888888888889</v>
      </c>
      <c r="Q45">
        <v>0.43472222222222223</v>
      </c>
      <c r="R45">
        <f>L45-J45</f>
        <v>0.07361111111111113</v>
      </c>
    </row>
    <row r="46">
      <c r="A46">
        <v>482622</v>
      </c>
      <c r="B46" t="str">
        <v>CERRADO</v>
      </c>
      <c r="C46" t="str">
        <v>CERRADO</v>
      </c>
      <c r="D46" t="str">
        <v>MEDIA</v>
      </c>
      <c r="E46" t="str">
        <v xml:space="preserve">J013 VALLE DE LILI </v>
      </c>
      <c r="F46" t="str">
        <v>CAIDA ENLACES</v>
      </c>
      <c r="G46">
        <v>45343</v>
      </c>
      <c r="H46">
        <v>45344</v>
      </c>
      <c r="I46" t="str">
        <v>J013 VALLE DE LILI + FALLA DE RED; COMUNICACIONES. Falla en la red de la tienda; los equipos de la trastienda presentaron falla con conexión a la red y ahora están presentando falla el área de e-commerce. En el momento lo está revisando Guillermo de Redes.</v>
      </c>
      <c r="J46">
        <v>0.6666666666666666</v>
      </c>
      <c r="K46">
        <v>0.7583333333333333</v>
      </c>
      <c r="L46">
        <v>0.2916666666666667</v>
      </c>
      <c r="M46">
        <f>L46-J46</f>
        <v>-0.37499999999999994</v>
      </c>
      <c r="N46">
        <f>L46-K46</f>
        <v>-0.4666666666666666</v>
      </c>
      <c r="O46">
        <v>0.6666666666666666</v>
      </c>
      <c r="P46">
        <v>0.7583333333333333</v>
      </c>
      <c r="Q46">
        <v>0.2916666666666667</v>
      </c>
      <c r="R46">
        <f>L46-J46</f>
        <v>-0.37499999999999994</v>
      </c>
    </row>
    <row r="47">
      <c r="A47">
        <v>491749</v>
      </c>
      <c r="B47" t="str">
        <v>CERRADO</v>
      </c>
      <c r="C47" t="str">
        <v>CERRADO</v>
      </c>
      <c r="D47" t="str">
        <v>MEDIA</v>
      </c>
      <c r="E47" t="str">
        <v>J011 JUMBO CALLE 80</v>
      </c>
      <c r="F47" t="str">
        <v>POS/PDV</v>
      </c>
      <c r="G47">
        <v>45349</v>
      </c>
      <c r="H47">
        <v>45349</v>
      </c>
      <c r="I47" t="str">
        <v>J011 CALLE 80 + Se presenta novedad en línea de cajas por POS fuera de línea; falla en servidor no sube consola Tplinux . Se está trabajando con Alejandro Escobar de Mesas Especializadas y se desplaza recurso de soporte Onsite a local.</v>
      </c>
      <c r="J47">
        <v>0.3194444444444444</v>
      </c>
      <c r="K47">
        <v>0.3194444444444444</v>
      </c>
      <c r="L47">
        <v>0.3958333333333333</v>
      </c>
      <c r="M47">
        <f>L47-J47</f>
        <v>0.0763888888888889</v>
      </c>
      <c r="N47">
        <f>L47-K47</f>
        <v>0.0763888888888889</v>
      </c>
      <c r="O47">
        <v>0.3194444444444444</v>
      </c>
      <c r="P47">
        <v>0.3194444444444444</v>
      </c>
      <c r="Q47">
        <v>0.3958333333333333</v>
      </c>
      <c r="R47">
        <f>L47-J47</f>
        <v>0.0763888888888889</v>
      </c>
    </row>
    <row r="48">
      <c r="A48">
        <v>499442</v>
      </c>
      <c r="B48" t="str">
        <v>CERRADO</v>
      </c>
      <c r="C48" t="str">
        <v>CERRADO</v>
      </c>
      <c r="D48" t="str">
        <v>ALTA</v>
      </c>
      <c r="E48" t="str">
        <v>FALLA A NIVEL NACIONAL</v>
      </c>
      <c r="F48" t="str">
        <v>GENESIX</v>
      </c>
      <c r="G48">
        <v>45352</v>
      </c>
      <c r="H48">
        <v>45352</v>
      </c>
      <c r="I48" t="str">
        <v>FALLA A NIVEL NACIONAL + FALLA EN GENESIX; LENTITUD EN PROCESOS</v>
      </c>
      <c r="J48">
        <v>0.34930555555555554</v>
      </c>
      <c r="K48">
        <v>0.34930555555555554</v>
      </c>
      <c r="L48">
        <v>0.6666666666666666</v>
      </c>
      <c r="M48">
        <f>L48-J48</f>
        <v>0.3173611111111111</v>
      </c>
      <c r="N48">
        <f>L48-K48</f>
        <v>0.3173611111111111</v>
      </c>
      <c r="O48">
        <v>0.34930555555555554</v>
      </c>
      <c r="P48">
        <v>0.34930555555555554</v>
      </c>
      <c r="Q48">
        <v>0.6666666666666666</v>
      </c>
      <c r="R48">
        <f>L48-J48</f>
        <v>0.3173611111111111</v>
      </c>
    </row>
    <row r="49">
      <c r="A49">
        <v>505492</v>
      </c>
      <c r="B49" t="str">
        <v>CERRADO</v>
      </c>
      <c r="C49" t="str">
        <v>CERRADO</v>
      </c>
      <c r="D49" t="str">
        <v>MEDIA</v>
      </c>
      <c r="E49" t="str">
        <v>Z133 SAN GABRIEL</v>
      </c>
      <c r="F49" t="str">
        <v>CAIDA ENLACES</v>
      </c>
      <c r="G49">
        <v>45353</v>
      </c>
      <c r="H49">
        <v>45353</v>
      </c>
      <c r="I49" t="str">
        <v>Z133 SAN GABRIEL + FALLA DE ENLACES</v>
      </c>
      <c r="J49">
        <v>0.9923611111111111</v>
      </c>
      <c r="K49">
        <v>0.35625</v>
      </c>
      <c r="L49">
        <v>0.7111111111111111</v>
      </c>
      <c r="M49">
        <f>L49-J49</f>
        <v>-0.28125</v>
      </c>
      <c r="N49">
        <f>L49-K49</f>
        <v>0.3548611111111111</v>
      </c>
      <c r="O49">
        <v>0.9923611111111111</v>
      </c>
      <c r="P49">
        <v>0.35625</v>
      </c>
      <c r="Q49">
        <v>0.7111111111111111</v>
      </c>
      <c r="R49">
        <f>L49-J49</f>
        <v>-0.28125</v>
      </c>
    </row>
    <row r="50">
      <c r="A50">
        <v>505652</v>
      </c>
      <c r="B50" t="str">
        <v>CERRADO</v>
      </c>
      <c r="C50" t="str">
        <v>CERRADO</v>
      </c>
      <c r="D50" t="str">
        <v>ALTA</v>
      </c>
      <c r="E50" t="str">
        <v>J048 SOACHA</v>
      </c>
      <c r="F50" t="str">
        <v>CORTE DE ENERGIA</v>
      </c>
      <c r="G50">
        <v>45353</v>
      </c>
      <c r="H50">
        <v>45369</v>
      </c>
      <c r="I50" t="str">
        <v>J048 SOACHA + Corte de Energía</v>
      </c>
      <c r="J50">
        <v>0.7173611111111111</v>
      </c>
      <c r="K50">
        <v>0.71875</v>
      </c>
      <c r="L50">
        <v>0.2916666666666667</v>
      </c>
      <c r="M50">
        <f>L50-J50</f>
        <v>-0.42569444444444443</v>
      </c>
      <c r="N50">
        <f>L50-K50</f>
        <v>-0.4270833333333333</v>
      </c>
      <c r="O50">
        <v>0.7173611111111111</v>
      </c>
      <c r="P50">
        <v>0.71875</v>
      </c>
      <c r="Q50">
        <v>0.2916666666666667</v>
      </c>
      <c r="R50">
        <f>L50-J50</f>
        <v>-0.42569444444444443</v>
      </c>
    </row>
    <row r="51">
      <c r="A51">
        <v>505660</v>
      </c>
      <c r="B51" t="str">
        <v>CERRADO</v>
      </c>
      <c r="C51" t="str">
        <v>CERRADO</v>
      </c>
      <c r="D51" t="str">
        <v>ALTA</v>
      </c>
      <c r="E51" t="str">
        <v>J015 HAYUELOS</v>
      </c>
      <c r="F51" t="str">
        <v>CORTE DE ENERGIA</v>
      </c>
      <c r="G51">
        <v>45353</v>
      </c>
      <c r="H51">
        <v>45353</v>
      </c>
      <c r="I51" t="str">
        <v>J015 HAYUELOS + Corte de Energía</v>
      </c>
      <c r="J51">
        <v>0.8020833333333334</v>
      </c>
      <c r="K51">
        <v>0.80625</v>
      </c>
      <c r="L51">
        <v>0.8333333333333334</v>
      </c>
      <c r="M51">
        <f>L51-J51</f>
        <v>0.03125</v>
      </c>
      <c r="N51">
        <f>L51-K51</f>
        <v>0.027083333333333348</v>
      </c>
      <c r="O51">
        <v>0.8020833333333334</v>
      </c>
      <c r="P51">
        <v>0.80625</v>
      </c>
      <c r="Q51">
        <v>0.8333333333333334</v>
      </c>
      <c r="R51">
        <f>L51-J51</f>
        <v>0.03125</v>
      </c>
    </row>
    <row r="52">
      <c r="A52">
        <v>517321</v>
      </c>
      <c r="B52" t="str">
        <v>CERRADO</v>
      </c>
      <c r="C52" t="str">
        <v>CERRADO</v>
      </c>
      <c r="D52" t="str">
        <v>ALTA</v>
      </c>
      <c r="E52" t="str">
        <v>SP329 SPID CALLE 148</v>
      </c>
      <c r="F52" t="str">
        <v>CORTE DE ENERGIA</v>
      </c>
      <c r="G52">
        <v>45359</v>
      </c>
      <c r="H52">
        <v>45359</v>
      </c>
      <c r="I52" t="str">
        <v>SP329 SPID CALLE 148 + CORTE DE ENERGÍA; falla en UPS quedó switch apagado.</v>
      </c>
      <c r="J52">
        <v>0.3680555555555556</v>
      </c>
      <c r="K52">
        <v>0.3680555555555556</v>
      </c>
      <c r="L52">
        <v>0.38958333333333334</v>
      </c>
      <c r="M52">
        <f>L52-J52</f>
        <v>0.021527777777777757</v>
      </c>
      <c r="N52">
        <f>L52-K52</f>
        <v>0.021527777777777757</v>
      </c>
      <c r="O52">
        <v>0.3680555555555556</v>
      </c>
      <c r="P52">
        <v>0.3680555555555556</v>
      </c>
      <c r="Q52">
        <v>0.38958333333333334</v>
      </c>
      <c r="R52">
        <f>L52-J52</f>
        <v>0.021527777777777757</v>
      </c>
    </row>
    <row r="53">
      <c r="A53">
        <v>1218986</v>
      </c>
      <c r="B53" t="str">
        <v>CERRADO</v>
      </c>
      <c r="C53" t="str">
        <v>CERRADO</v>
      </c>
      <c r="D53" t="str">
        <v>MEDIA</v>
      </c>
      <c r="E53" t="str">
        <v>J108 CAÑAVERAL</v>
      </c>
      <c r="F53" t="str">
        <v>POS/PDV</v>
      </c>
      <c r="G53">
        <v>45359</v>
      </c>
      <c r="H53">
        <v>45724</v>
      </c>
      <c r="I53" t="str">
        <v>J108 CAÑAVERAL + se presenta Bloqueo en las Pos de toda la tienda + POS/PDV Hora de la Falla: 12:01 Pm Hora de reporte:12:04 Pm</v>
      </c>
      <c r="J53">
        <v>0.5006944444444444</v>
      </c>
      <c r="K53">
        <v>0.5027777777777778</v>
      </c>
      <c r="L53">
        <v>0.5145833333333333</v>
      </c>
      <c r="M53">
        <f>L53-J53</f>
        <v>0.01388888888888884</v>
      </c>
      <c r="N53">
        <f>L53-K53</f>
        <v>0.011805555555555514</v>
      </c>
      <c r="R53">
        <f>L53-J53</f>
        <v>0.01388888888888884</v>
      </c>
    </row>
    <row r="54">
      <c r="A54">
        <v>526213</v>
      </c>
      <c r="B54" t="str">
        <v>CERRADO</v>
      </c>
      <c r="C54" t="str">
        <v>CERRADO</v>
      </c>
      <c r="D54" t="str">
        <v>ALTA</v>
      </c>
      <c r="E54" t="str">
        <v>FALLA A NIVEL NACIONAL</v>
      </c>
      <c r="F54" t="str">
        <v>Centro Venta Empresa</v>
      </c>
      <c r="G54">
        <v>45363</v>
      </c>
      <c r="H54">
        <v>45363</v>
      </c>
      <c r="I54" t="str">
        <v>FALLA A NIVEL NACIONAL+ Falla en CVE; CP y DAD debido a una eliminación de usuarios solicitados por el equipo funcional</v>
      </c>
      <c r="J54">
        <v>0.4166666666666667</v>
      </c>
      <c r="K54">
        <v>0.49236111111111114</v>
      </c>
      <c r="L54">
        <v>0.5520833333333334</v>
      </c>
      <c r="M54">
        <f>L54-J54</f>
        <v>0.13541666666666669</v>
      </c>
      <c r="N54">
        <f>L54-K54</f>
        <v>0.05972222222222223</v>
      </c>
      <c r="O54">
        <v>0.4166666666666667</v>
      </c>
      <c r="P54">
        <v>0.49236111111111114</v>
      </c>
      <c r="Q54">
        <v>0.5520833333333334</v>
      </c>
      <c r="R54">
        <f>L54-J54</f>
        <v>0.13541666666666669</v>
      </c>
    </row>
    <row r="55">
      <c r="A55">
        <v>531207</v>
      </c>
      <c r="B55" t="str">
        <v>CERRADO</v>
      </c>
      <c r="C55" t="str">
        <v>CERRADO</v>
      </c>
      <c r="D55" t="str">
        <v>ALTA</v>
      </c>
      <c r="E55" t="str">
        <v>FALLA A NIVEL NACIONAL</v>
      </c>
      <c r="F55" t="str">
        <v>POS/PDV</v>
      </c>
      <c r="G55">
        <v>45365</v>
      </c>
      <c r="H55">
        <v>45386</v>
      </c>
      <c r="I55" t="str">
        <v>FALLA A NIVEL NACIONAL + FALLA EN RANGO DE CARACTERES CLIENTES</v>
      </c>
      <c r="J55">
        <v>0.4583333333333333</v>
      </c>
      <c r="K55">
        <v>0.4583333333333333</v>
      </c>
      <c r="L55">
        <v>0.3333333333333333</v>
      </c>
      <c r="M55">
        <f>L55-J55</f>
        <v>-0.125</v>
      </c>
      <c r="N55">
        <f>L55-K55</f>
        <v>-0.125</v>
      </c>
      <c r="O55">
        <v>0.4583333333333333</v>
      </c>
      <c r="P55">
        <v>0.4583333333333333</v>
      </c>
      <c r="Q55">
        <v>0.3333333333333333</v>
      </c>
      <c r="R55">
        <f>L55-J55</f>
        <v>-0.125</v>
      </c>
    </row>
    <row r="56">
      <c r="A56">
        <v>536164</v>
      </c>
      <c r="B56" t="str">
        <v>CERRADO</v>
      </c>
      <c r="C56" t="str">
        <v>CERRADO</v>
      </c>
      <c r="D56" t="str">
        <v>MEDIA</v>
      </c>
      <c r="E56" t="str">
        <v>Z008 AV 1a MAYO</v>
      </c>
      <c r="F56" t="str">
        <v>CAIDA ENLACES</v>
      </c>
      <c r="G56">
        <v>45367</v>
      </c>
      <c r="H56">
        <v>45367</v>
      </c>
      <c r="I56" t="str">
        <v>Z008 AV 1a MAYO + CORTE DE ENLACE DE COMUNICACIÓN; SIN RED</v>
      </c>
      <c r="J56">
        <v>0.25</v>
      </c>
      <c r="K56">
        <v>0.34375</v>
      </c>
      <c r="L56">
        <v>0.5104166666666666</v>
      </c>
      <c r="M56">
        <f>L56-J56</f>
        <v>0.26041666666666663</v>
      </c>
      <c r="N56">
        <f>L56-K56</f>
        <v>0.16666666666666663</v>
      </c>
      <c r="O56">
        <v>0.25</v>
      </c>
      <c r="P56">
        <v>0.34375</v>
      </c>
      <c r="Q56">
        <v>0.5104166666666666</v>
      </c>
      <c r="R56">
        <f>L56-J56</f>
        <v>0.26041666666666663</v>
      </c>
    </row>
    <row r="57">
      <c r="A57">
        <v>542666</v>
      </c>
      <c r="B57" t="str">
        <v>CERRADO</v>
      </c>
      <c r="C57" t="str">
        <v>CERRADO</v>
      </c>
      <c r="D57" t="str">
        <v>MEDIA</v>
      </c>
      <c r="E57" t="str">
        <v>M079 SAN CAYETANO</v>
      </c>
      <c r="F57" t="str">
        <v>CAIDA ENLACES</v>
      </c>
      <c r="G57">
        <v>45370</v>
      </c>
      <c r="H57">
        <v>45370</v>
      </c>
      <c r="I57" t="str">
        <v>M079 SAN CAYETANO + FORTINET CON ALTO CONSUMO DE CPU ; FALLA EN NAVEGACIÓN Y DATAFONOS</v>
      </c>
      <c r="J57">
        <v>0.3541666666666667</v>
      </c>
      <c r="K57">
        <v>0.4222222222222222</v>
      </c>
      <c r="L57">
        <v>0.5048611111111111</v>
      </c>
      <c r="M57">
        <f>L57-J57</f>
        <v>0.1506944444444444</v>
      </c>
      <c r="N57">
        <f>L57-K57</f>
        <v>0.08263888888888887</v>
      </c>
      <c r="O57">
        <v>0.3541666666666667</v>
      </c>
      <c r="P57">
        <v>0.4222222222222222</v>
      </c>
      <c r="Q57">
        <v>0.5048611111111111</v>
      </c>
      <c r="R57">
        <f>L57-J57</f>
        <v>0.1506944444444444</v>
      </c>
    </row>
    <row r="58">
      <c r="A58">
        <v>542673</v>
      </c>
      <c r="B58" t="str">
        <v>CERRADO</v>
      </c>
      <c r="C58" t="str">
        <v>CERRADO</v>
      </c>
      <c r="D58" t="str">
        <v>MEDIA</v>
      </c>
      <c r="E58" t="str">
        <v>L122 BQUILLA|CROSS DOCKING SECOS</v>
      </c>
      <c r="F58" t="str">
        <v>CAIDA ENLACES</v>
      </c>
      <c r="G58">
        <v>45370</v>
      </c>
      <c r="H58">
        <v>45370</v>
      </c>
      <c r="I58" t="str">
        <v>L122 BQUILLA|CROSS DOCKING SECOS Y L230 BQUILLA|DOMICILIOS ELECTRO + FALLA CON ENLACE ETB DESDE LAS 9AM</v>
      </c>
      <c r="J58">
        <v>0.375</v>
      </c>
      <c r="K58">
        <v>0.45694444444444443</v>
      </c>
      <c r="L58">
        <v>0.5020833333333333</v>
      </c>
      <c r="M58">
        <f>L58-J58</f>
        <v>0.12708333333333333</v>
      </c>
      <c r="N58">
        <f>L58-K58</f>
        <v>0.045138888888888895</v>
      </c>
      <c r="O58">
        <v>0.375</v>
      </c>
      <c r="P58">
        <v>0.45694444444444443</v>
      </c>
      <c r="Q58">
        <v>0.5020833333333333</v>
      </c>
      <c r="R58">
        <f>L58-J58</f>
        <v>0.12708333333333333</v>
      </c>
    </row>
    <row r="59">
      <c r="A59">
        <v>551057</v>
      </c>
      <c r="B59" t="str">
        <v>CERRADO</v>
      </c>
      <c r="C59" t="str">
        <v>CERRADO</v>
      </c>
      <c r="D59" t="str">
        <v>ALTA</v>
      </c>
      <c r="E59" t="str">
        <v>FALLA A NIVEL NACIONAL</v>
      </c>
      <c r="F59" t="str">
        <v>POS/PDV</v>
      </c>
      <c r="G59">
        <v>45374</v>
      </c>
      <c r="H59">
        <v>45374</v>
      </c>
      <c r="I59" t="str">
        <v xml:space="preserve">FALLA A NIVEL NACIONAL + Novedad con la conexión hacia la Base de Datos del servidor de fidelius. Problemas con los créditos especiales y Bonos PIN reportados en todas las tiendas. </v>
      </c>
      <c r="J59">
        <v>0.4444444444444444</v>
      </c>
      <c r="K59">
        <v>0.46875</v>
      </c>
      <c r="L59">
        <v>0.5</v>
      </c>
      <c r="M59">
        <f>L59-J59</f>
        <v>0.05555555555555558</v>
      </c>
      <c r="N59">
        <f>L59-K59</f>
        <v>0.03125</v>
      </c>
      <c r="O59">
        <v>0.4444444444444444</v>
      </c>
      <c r="P59">
        <v>0.46875</v>
      </c>
      <c r="Q59">
        <v>0.5</v>
      </c>
      <c r="R59">
        <f>L59-J59</f>
        <v>0.05555555555555558</v>
      </c>
    </row>
    <row r="60">
      <c r="A60">
        <v>563374</v>
      </c>
      <c r="B60" t="str">
        <v>CERRADO</v>
      </c>
      <c r="C60" t="str">
        <v>CERRADO</v>
      </c>
      <c r="D60" t="str">
        <v>MEDIA</v>
      </c>
      <c r="E60" t="str">
        <v>FALLA TIENDAS EASY</v>
      </c>
      <c r="F60" t="str">
        <v>POS/PDV</v>
      </c>
      <c r="G60">
        <v>45379</v>
      </c>
      <c r="H60">
        <v>45379</v>
      </c>
      <c r="I60" t="str">
        <v>FALLA EN TIENDAS DE MEJORAMIENTO DEL HOGAR + Falla con identificación de cliente en línea de cajas; con número de Cédula.</v>
      </c>
      <c r="J60">
        <v>0.4888888888888889</v>
      </c>
      <c r="K60">
        <v>0.5034722222222222</v>
      </c>
      <c r="L60">
        <v>0.625</v>
      </c>
      <c r="M60">
        <f>L60-J60</f>
        <v>0.13611111111111113</v>
      </c>
      <c r="N60">
        <f>L60-K60</f>
        <v>0.12152777777777779</v>
      </c>
      <c r="O60">
        <v>0.4888888888888889</v>
      </c>
      <c r="P60">
        <v>0.5034722222222222</v>
      </c>
      <c r="Q60">
        <v>0.625</v>
      </c>
      <c r="R60">
        <f>L60-J60</f>
        <v>0.13611111111111113</v>
      </c>
    </row>
    <row r="61">
      <c r="A61">
        <v>574061</v>
      </c>
      <c r="B61" t="str">
        <v>CERRADO</v>
      </c>
      <c r="C61" t="str">
        <v>CERRADO</v>
      </c>
      <c r="D61" t="str">
        <v>MEDIA</v>
      </c>
      <c r="E61" t="str">
        <v>M806 PRADO</v>
      </c>
      <c r="F61" t="str">
        <v>TPLINUX</v>
      </c>
      <c r="G61">
        <v>45385</v>
      </c>
      <c r="H61">
        <v>45385</v>
      </c>
      <c r="I61" t="str">
        <v>M806 PRADO + Falla con conexión al servidor TP LINUX</v>
      </c>
      <c r="J61">
        <v>0.2361111111111111</v>
      </c>
      <c r="K61">
        <v>0.3173611111111111</v>
      </c>
      <c r="L61">
        <v>0.3402777777777778</v>
      </c>
      <c r="M61">
        <f>L61-J61</f>
        <v>0.10416666666666669</v>
      </c>
      <c r="N61">
        <f>L61-K61</f>
        <v>0.022916666666666696</v>
      </c>
      <c r="O61">
        <v>0.2361111111111111</v>
      </c>
      <c r="P61">
        <v>0.3173611111111111</v>
      </c>
      <c r="Q61">
        <v>0.3402777777777778</v>
      </c>
      <c r="R61">
        <f>L61-J61</f>
        <v>0.10416666666666669</v>
      </c>
    </row>
    <row r="62">
      <c r="A62">
        <v>584861</v>
      </c>
      <c r="B62" t="str">
        <v>CERRADO</v>
      </c>
      <c r="C62" t="str">
        <v>CERRADO</v>
      </c>
      <c r="D62" t="str">
        <v>MEDIA</v>
      </c>
      <c r="E62" t="str">
        <v>J013 VALLE DE LILI</v>
      </c>
      <c r="F62" t="str">
        <v>POS/PDV</v>
      </c>
      <c r="G62">
        <v>45388</v>
      </c>
      <c r="H62">
        <v>45388</v>
      </c>
      <c r="I62" t="str">
        <v>J013 VALLE DE LILI + POS SCO BLOQUEADAS NO SINCRONIZAN</v>
      </c>
      <c r="J62">
        <v>0.5319444444444444</v>
      </c>
      <c r="K62">
        <v>0.5451388888888888</v>
      </c>
      <c r="L62">
        <v>0.6916666666666667</v>
      </c>
      <c r="M62">
        <f>L62-J62</f>
        <v>0.1597222222222222</v>
      </c>
      <c r="N62">
        <f>L62-K62</f>
        <v>0.1465277777777778</v>
      </c>
      <c r="O62">
        <v>0.5319444444444444</v>
      </c>
      <c r="P62">
        <v>0.5451388888888888</v>
      </c>
      <c r="Q62">
        <v>0.6916666666666667</v>
      </c>
      <c r="R62">
        <f>L62-J62</f>
        <v>0.1597222222222222</v>
      </c>
    </row>
    <row r="63">
      <c r="A63">
        <v>646490</v>
      </c>
      <c r="B63" t="str">
        <v>CERRADO</v>
      </c>
      <c r="C63" t="str">
        <v>CERRADO</v>
      </c>
      <c r="D63" t="str">
        <v>MEDIA</v>
      </c>
      <c r="E63" t="str">
        <v>E812 SOACHA</v>
      </c>
      <c r="F63" t="str">
        <v>CAIDA ENLACES</v>
      </c>
      <c r="G63">
        <v>45388</v>
      </c>
      <c r="H63">
        <v>45389</v>
      </c>
      <c r="I63" t="str">
        <v>E812 SOACHA + FALLA A NIVEL DE ENLACE; CAÍDA DE ENLACE; TIENDA INCOMUNICADA.</v>
      </c>
      <c r="J63">
        <v>0.6736111111111112</v>
      </c>
      <c r="K63">
        <v>0.6777777777777778</v>
      </c>
      <c r="L63">
        <v>0.16666666666666666</v>
      </c>
      <c r="M63">
        <f>L63-J63</f>
        <v>-0.5069444444444445</v>
      </c>
      <c r="N63">
        <f>L63-K63</f>
        <v>-0.5111111111111112</v>
      </c>
      <c r="O63">
        <v>1.2291666666666667</v>
      </c>
      <c r="P63">
        <v>1.25625</v>
      </c>
      <c r="Q63">
        <v>1.2638888888888888</v>
      </c>
      <c r="R63">
        <f>L63-J63</f>
        <v>-0.5069444444444445</v>
      </c>
    </row>
    <row r="64">
      <c r="A64">
        <v>584864</v>
      </c>
      <c r="B64" t="str">
        <v>CERRADO</v>
      </c>
      <c r="C64" t="str">
        <v>CERRADO</v>
      </c>
      <c r="D64" t="str">
        <v>ALTA</v>
      </c>
      <c r="E64" t="str">
        <v>FALLA A NIVEL NACIONAL</v>
      </c>
      <c r="F64" t="str">
        <v>POS/PDV</v>
      </c>
      <c r="G64">
        <v>45389</v>
      </c>
      <c r="H64">
        <v>45389</v>
      </c>
      <c r="I64" t="str">
        <v>FALLA A NIVEL NACIONAL EASY + Lentitud en consulta cliente POS y aplicaciones EASY</v>
      </c>
      <c r="J64">
        <v>0.3958333333333333</v>
      </c>
      <c r="K64">
        <v>0.4284722222222222</v>
      </c>
      <c r="L64">
        <v>0.7083333333333334</v>
      </c>
      <c r="M64">
        <f>L64-J64</f>
        <v>0.31250000000000006</v>
      </c>
      <c r="N64">
        <f>L64-K64</f>
        <v>0.27986111111111117</v>
      </c>
      <c r="O64">
        <v>0.3958333333333333</v>
      </c>
      <c r="P64">
        <v>0.4284722222222222</v>
      </c>
      <c r="R64">
        <f>L64-J64</f>
        <v>0.31250000000000006</v>
      </c>
    </row>
    <row r="65">
      <c r="A65">
        <v>585790</v>
      </c>
      <c r="B65" t="str">
        <v>CERRADO</v>
      </c>
      <c r="C65" t="str">
        <v>CERRADO</v>
      </c>
      <c r="D65" t="str">
        <v>MEDIA</v>
      </c>
      <c r="E65" t="str">
        <v>Z145 AV CIUDAD DE CALI</v>
      </c>
      <c r="F65" t="str">
        <v>CAIDA ENLACES</v>
      </c>
      <c r="G65">
        <v>45389</v>
      </c>
      <c r="H65">
        <v>45390</v>
      </c>
      <c r="I65" t="str">
        <v>Z145 AV CIUDAD DE CALI + FALLA ENLACE CAÍDO</v>
      </c>
      <c r="J65">
        <v>0.6666666666666666</v>
      </c>
      <c r="K65">
        <v>0.33194444444444443</v>
      </c>
      <c r="L65">
        <v>0.5416666666666666</v>
      </c>
      <c r="M65">
        <f>L65-J65</f>
        <v>-0.125</v>
      </c>
      <c r="N65">
        <f>L65-K65</f>
        <v>0.2097222222222222</v>
      </c>
      <c r="O65">
        <v>0.6666666666666666</v>
      </c>
      <c r="P65">
        <v>0.33194444444444443</v>
      </c>
      <c r="Q65">
        <v>0.5416666666666666</v>
      </c>
      <c r="R65">
        <f>L65-J65</f>
        <v>-0.125</v>
      </c>
    </row>
    <row r="66">
      <c r="A66">
        <v>585803</v>
      </c>
      <c r="B66" t="str">
        <v>CERRADO</v>
      </c>
      <c r="C66" t="str">
        <v>CERRADO</v>
      </c>
      <c r="D66" t="str">
        <v>ALTA</v>
      </c>
      <c r="E66" t="str">
        <v>FALLA TIENDAS EASY</v>
      </c>
      <c r="F66" t="str">
        <v>POS/PDV</v>
      </c>
      <c r="G66">
        <v>45390</v>
      </c>
      <c r="H66">
        <v>45390</v>
      </c>
      <c r="I66" t="str">
        <v>E802 AMERICAS - E014 CALLE 170 + Falla cajas bloqueadas; al momento de ingresar puntos queda procesando por 6 minutos.</v>
      </c>
      <c r="J66">
        <v>0.3645833333333333</v>
      </c>
      <c r="K66">
        <v>0.3888888888888889</v>
      </c>
      <c r="L66">
        <v>0.5</v>
      </c>
      <c r="M66">
        <f>L66-J66</f>
        <v>0.13541666666666669</v>
      </c>
      <c r="N66">
        <f>L66-K66</f>
        <v>0.1111111111111111</v>
      </c>
      <c r="O66">
        <v>0.3645833333333333</v>
      </c>
      <c r="P66">
        <v>0.3888888888888889</v>
      </c>
      <c r="Q66">
        <v>0.5</v>
      </c>
      <c r="R66">
        <f>L66-J66</f>
        <v>0.13541666666666669</v>
      </c>
    </row>
    <row r="67">
      <c r="A67">
        <v>586945</v>
      </c>
      <c r="B67" t="str">
        <v>CERRADO</v>
      </c>
      <c r="C67" t="str">
        <v>CERRADO</v>
      </c>
      <c r="D67" t="str">
        <v>MEDIA</v>
      </c>
      <c r="E67" t="str">
        <v>M073 MOSQUERA</v>
      </c>
      <c r="F67" t="str">
        <v>CAIDA ENLACES</v>
      </c>
      <c r="G67">
        <v>45390</v>
      </c>
      <c r="H67">
        <v>45390</v>
      </c>
      <c r="I67" t="str">
        <v>M073 MOSQUERA + FALLA DE ENLACES; ENLACES CAÍDOS. Tienda incomunicada; no hay acceso a comunicación desde afuera.</v>
      </c>
      <c r="J67">
        <v>0.6527777777777778</v>
      </c>
      <c r="K67">
        <v>0.6597222222222222</v>
      </c>
      <c r="L67">
        <v>0.8194444444444444</v>
      </c>
      <c r="M67">
        <f>L67-J67</f>
        <v>0.16666666666666663</v>
      </c>
      <c r="N67">
        <f>L67-K67</f>
        <v>0.1597222222222222</v>
      </c>
      <c r="O67">
        <v>0.6527777777777778</v>
      </c>
      <c r="P67">
        <v>0.6597222222222222</v>
      </c>
      <c r="Q67">
        <v>0.8194444444444444</v>
      </c>
      <c r="R67">
        <f>L67-J67</f>
        <v>0.16666666666666663</v>
      </c>
    </row>
    <row r="68">
      <c r="A68">
        <v>594453</v>
      </c>
      <c r="B68" t="str">
        <v>CERRADO</v>
      </c>
      <c r="C68" t="str">
        <v>CERRADO</v>
      </c>
      <c r="D68" t="str">
        <v>ALTA</v>
      </c>
      <c r="E68" t="str">
        <v>FALLA TIENDAS EASY</v>
      </c>
      <c r="F68" t="str">
        <v>POS/PDV</v>
      </c>
      <c r="G68">
        <v>45393</v>
      </c>
      <c r="H68">
        <v>45393</v>
      </c>
      <c r="I68" t="str">
        <v>FALLA A NIVEL NACIONAL TIENDAS EASY + Falla en POS; cuando se va a expedir la factura no la emite; tarda más de 4 minutos en hacerlo.</v>
      </c>
      <c r="J68">
        <v>0.2916666666666667</v>
      </c>
      <c r="K68">
        <v>0.3645833333333333</v>
      </c>
      <c r="L68">
        <v>0.4583333333333333</v>
      </c>
      <c r="M68">
        <f>L68-J68</f>
        <v>0.16666666666666663</v>
      </c>
      <c r="N68">
        <f>L68-K68</f>
        <v>0.09375</v>
      </c>
      <c r="O68">
        <v>0.2916666666666667</v>
      </c>
      <c r="P68">
        <v>0.3645833333333333</v>
      </c>
      <c r="R68">
        <f>L68-J68</f>
        <v>0.16666666666666663</v>
      </c>
    </row>
    <row r="69">
      <c r="A69">
        <v>595880</v>
      </c>
      <c r="B69" t="str">
        <v>CERRADO</v>
      </c>
      <c r="C69" t="str">
        <v>CERRADO</v>
      </c>
      <c r="D69" t="str">
        <v>MEDIA</v>
      </c>
      <c r="E69" t="str">
        <v>L127 BMANGA|CROSS DOCKING SECOS</v>
      </c>
      <c r="F69" t="str">
        <v>IMPRESORA</v>
      </c>
      <c r="G69">
        <v>45393</v>
      </c>
      <c r="H69">
        <v>45393</v>
      </c>
      <c r="I69" t="str">
        <v>L127 BMANGA|CROSS DOCKING SECOS + Falla impresión desde Genesix. Favor pasar incidente a equipo de Genesix; Jairo Roa.</v>
      </c>
      <c r="J69">
        <v>0.6388888888888888</v>
      </c>
      <c r="K69">
        <v>0.6458333333333334</v>
      </c>
      <c r="L69">
        <v>0.7291666666666666</v>
      </c>
      <c r="M69">
        <f>L69-J69</f>
        <v>0.09027777777777779</v>
      </c>
      <c r="N69">
        <f>L69-K69</f>
        <v>0.08333333333333326</v>
      </c>
      <c r="O69">
        <v>0.6388888888888888</v>
      </c>
      <c r="P69">
        <v>0.6458333333333334</v>
      </c>
      <c r="R69">
        <f>L69-J69</f>
        <v>0.09027777777777779</v>
      </c>
    </row>
    <row r="70">
      <c r="A70">
        <v>597092</v>
      </c>
      <c r="B70" t="str">
        <v>CERRADO</v>
      </c>
      <c r="C70" t="str">
        <v>CERRADO</v>
      </c>
      <c r="D70" t="str">
        <v>MEDIA</v>
      </c>
      <c r="E70" t="str">
        <v>J076 UNICENTRO TUNJA</v>
      </c>
      <c r="F70" t="str">
        <v>POS/PDV</v>
      </c>
      <c r="G70">
        <v>45394</v>
      </c>
      <c r="H70">
        <v>45394</v>
      </c>
      <c r="I70" t="str">
        <v>J076 UNICENTRO TUNJA + LÍNEA DE POS CAÍDA; POS FUERA DE LÍNEA ; al parecer hubo un corte eléctrico en la tienda y las POS no subieron.</v>
      </c>
      <c r="J70">
        <v>0.3458333333333333</v>
      </c>
      <c r="K70">
        <v>0.3458333333333333</v>
      </c>
      <c r="L70">
        <v>0.6180555555555556</v>
      </c>
      <c r="M70">
        <f>L70-J70</f>
        <v>0.27222222222222225</v>
      </c>
      <c r="N70">
        <f>L70-K70</f>
        <v>0.27222222222222225</v>
      </c>
      <c r="O70">
        <v>0.3458333333333333</v>
      </c>
      <c r="P70">
        <v>0.3458333333333333</v>
      </c>
      <c r="Q70">
        <v>0.6180555555555556</v>
      </c>
      <c r="R70">
        <f>L70-J70</f>
        <v>0.27222222222222225</v>
      </c>
    </row>
    <row r="71">
      <c r="A71">
        <v>600646</v>
      </c>
      <c r="B71" t="str">
        <v>CERRADO</v>
      </c>
      <c r="C71" t="str">
        <v>CERRADO</v>
      </c>
      <c r="D71" t="str">
        <v>ALTA</v>
      </c>
      <c r="E71" t="str">
        <v>M085 METRO MONTERIA</v>
      </c>
      <c r="F71" t="str">
        <v>CORTE DE ENERGIA</v>
      </c>
      <c r="G71">
        <v>45396</v>
      </c>
      <c r="H71">
        <v>45396</v>
      </c>
      <c r="I71" t="str">
        <v>M085 METRO MONTERIA + CORTE DE ENERGÍA</v>
      </c>
      <c r="J71">
        <v>0.3541666666666667</v>
      </c>
      <c r="K71">
        <v>0.36875</v>
      </c>
      <c r="L71">
        <v>0.39861111111111114</v>
      </c>
      <c r="M71">
        <f>L71-J71</f>
        <v>0.04444444444444445</v>
      </c>
      <c r="N71">
        <f>L71-K71</f>
        <v>0.029861111111111116</v>
      </c>
      <c r="O71">
        <v>0.3541666666666667</v>
      </c>
      <c r="P71">
        <v>0.36875</v>
      </c>
      <c r="Q71">
        <v>0.39861111111111114</v>
      </c>
      <c r="R71">
        <f>L71-J71</f>
        <v>0.04444444444444445</v>
      </c>
    </row>
    <row r="72">
      <c r="A72">
        <v>603328</v>
      </c>
      <c r="B72" t="str">
        <v>CERRADO</v>
      </c>
      <c r="C72" t="str">
        <v>CERRADO</v>
      </c>
      <c r="D72" t="str">
        <v>ALTA</v>
      </c>
      <c r="E72" t="str">
        <v>J167 TITAN</v>
      </c>
      <c r="F72" t="str">
        <v>CORTE DE ENERGIA</v>
      </c>
      <c r="G72">
        <v>45397</v>
      </c>
      <c r="H72">
        <v>45397</v>
      </c>
      <c r="I72" t="str">
        <v>J167 TITAN + CORTE DE ENERGÍA</v>
      </c>
      <c r="J72">
        <v>0.5659722222222222</v>
      </c>
      <c r="K72">
        <v>0.5729166666666666</v>
      </c>
      <c r="L72">
        <v>0.5951388888888889</v>
      </c>
      <c r="M72">
        <f>L72-J72</f>
        <v>0.029166666666666674</v>
      </c>
      <c r="N72">
        <f>L72-K72</f>
        <v>0.022222222222222254</v>
      </c>
      <c r="O72">
        <v>0.5659722222222222</v>
      </c>
      <c r="P72">
        <v>0.5729166666666666</v>
      </c>
      <c r="Q72">
        <v>0.5951388888888889</v>
      </c>
      <c r="R72">
        <f>L72-J72</f>
        <v>0.029166666666666674</v>
      </c>
    </row>
    <row r="73">
      <c r="A73">
        <v>606617</v>
      </c>
      <c r="B73" t="str">
        <v>CERRADO</v>
      </c>
      <c r="C73" t="str">
        <v>CERRADO</v>
      </c>
      <c r="D73" t="str">
        <v>MEDIA</v>
      </c>
      <c r="E73" t="str">
        <v>M026 BANDERAS</v>
      </c>
      <c r="F73" t="str">
        <v>CAIDA ENLACES</v>
      </c>
      <c r="G73">
        <v>45398</v>
      </c>
      <c r="H73">
        <v>45398</v>
      </c>
      <c r="I73" t="str">
        <v>M026 BANDERAS + FALLA CAÍDA DE ENLACE; TIENDA SIN COMUNICACIÓN</v>
      </c>
      <c r="J73">
        <v>0.6458333333333334</v>
      </c>
      <c r="K73">
        <v>0.71875</v>
      </c>
      <c r="L73">
        <v>0.7916666666666666</v>
      </c>
      <c r="M73">
        <f>L73-J73</f>
        <v>0.14583333333333326</v>
      </c>
      <c r="N73">
        <f>L73-K73</f>
        <v>0.07291666666666663</v>
      </c>
      <c r="O73">
        <v>0.6458333333333334</v>
      </c>
      <c r="P73">
        <v>0.71875</v>
      </c>
      <c r="R73">
        <f>L73-J73</f>
        <v>0.14583333333333326</v>
      </c>
    </row>
    <row r="74">
      <c r="A74">
        <v>608159</v>
      </c>
      <c r="B74" t="str">
        <v>CERRADO</v>
      </c>
      <c r="C74" t="str">
        <v>CERRADO</v>
      </c>
      <c r="D74" t="str">
        <v>MEDIA</v>
      </c>
      <c r="E74" t="str">
        <v>L162 BGTA|CROSS DOCKING FRIOS</v>
      </c>
      <c r="F74" t="str">
        <v>CAIDA ENLACES</v>
      </c>
      <c r="G74">
        <v>45399</v>
      </c>
      <c r="H74">
        <v>45400</v>
      </c>
      <c r="I74" t="str">
        <v>L162 BGTA|CROSS DOCKING FRIOS + FALLA SIN RED; CAÍDA DE ENLACE</v>
      </c>
      <c r="J74">
        <v>0.4409722222222222</v>
      </c>
      <c r="K74">
        <v>0.6666666666666666</v>
      </c>
      <c r="L74">
        <v>0.3333333333333333</v>
      </c>
      <c r="M74">
        <f>L74-J74</f>
        <v>-0.1076388888888889</v>
      </c>
      <c r="N74">
        <f>L74-K74</f>
        <v>-0.3333333333333333</v>
      </c>
      <c r="O74">
        <v>0.4409722222222222</v>
      </c>
      <c r="P74">
        <v>0.6666666666666666</v>
      </c>
      <c r="R74">
        <f>L74-J74</f>
        <v>-0.1076388888888889</v>
      </c>
    </row>
    <row r="75">
      <c r="A75">
        <v>612949</v>
      </c>
      <c r="B75" t="str">
        <v>CERRADO</v>
      </c>
      <c r="C75" t="str">
        <v>CERRADO</v>
      </c>
      <c r="D75" t="str">
        <v>ALTA</v>
      </c>
      <c r="E75" t="str">
        <v>FALLA TIENDAS EASY</v>
      </c>
      <c r="F75" t="str">
        <v>POS/PDV</v>
      </c>
      <c r="G75">
        <v>45399</v>
      </c>
      <c r="H75">
        <v>45400</v>
      </c>
      <c r="I75" t="str">
        <v>FALLA A NIVEL NACIONAL + FALLA AL GENERAR LA FACTURA; LA POS DEMORA HASTA 10 MINUTOS EN GENERAR LA FACTURA.</v>
      </c>
      <c r="J75">
        <v>0.5166666666666667</v>
      </c>
      <c r="K75">
        <v>0.5166666666666667</v>
      </c>
      <c r="L75">
        <v>0.375</v>
      </c>
      <c r="M75">
        <f>L75-J75</f>
        <v>-0.14166666666666672</v>
      </c>
      <c r="N75">
        <f>L75-K75</f>
        <v>-0.14166666666666672</v>
      </c>
      <c r="O75">
        <v>0.5166666666666667</v>
      </c>
      <c r="P75">
        <v>0.5166666666666667</v>
      </c>
      <c r="R75">
        <f>L75-J75</f>
        <v>-0.14166666666666672</v>
      </c>
    </row>
    <row r="76">
      <c r="A76">
        <v>615820</v>
      </c>
      <c r="B76" t="str">
        <v>CERRADO</v>
      </c>
      <c r="C76" t="str">
        <v>CERRADO</v>
      </c>
      <c r="D76" t="str">
        <v>MEDIA</v>
      </c>
      <c r="E76" t="str">
        <v>M039 GIRON</v>
      </c>
      <c r="F76" t="str">
        <v>POS/PDV</v>
      </c>
      <c r="G76">
        <v>45402</v>
      </c>
      <c r="H76">
        <v>45402</v>
      </c>
      <c r="I76" t="str">
        <v>POS DE VENTAS CON SISTEMA OPERATIVO DAÑADO</v>
      </c>
      <c r="J76">
        <v>0.7673611111111112</v>
      </c>
      <c r="K76">
        <v>0.76875</v>
      </c>
      <c r="L76">
        <v>0.7986111111111112</v>
      </c>
      <c r="M76">
        <f>L76-J76</f>
        <v>0.03125</v>
      </c>
      <c r="N76">
        <f>L76-K76</f>
        <v>0.029861111111111116</v>
      </c>
      <c r="O76">
        <v>0.7673611111111112</v>
      </c>
      <c r="P76">
        <v>0.76875</v>
      </c>
      <c r="R76">
        <f>L76-J76</f>
        <v>0.03125</v>
      </c>
    </row>
    <row r="77">
      <c r="A77">
        <v>616957</v>
      </c>
      <c r="B77" t="str">
        <v>CERRADO</v>
      </c>
      <c r="C77" t="str">
        <v>CERRADO</v>
      </c>
      <c r="D77" t="str">
        <v>ALTA</v>
      </c>
      <c r="E77" t="str">
        <v>J174 EL CASTILLO</v>
      </c>
      <c r="F77" t="str">
        <v>CORTE DE ENERGIA</v>
      </c>
      <c r="G77">
        <v>45403</v>
      </c>
      <c r="H77">
        <v>45403</v>
      </c>
      <c r="I77" t="str">
        <v>CORTE DE ENERGIA; BATERIA DE LA UPS AGOTADAS</v>
      </c>
      <c r="J77">
        <v>0.7291666666666666</v>
      </c>
      <c r="K77">
        <v>0.75625</v>
      </c>
      <c r="L77">
        <v>0.7638888888888888</v>
      </c>
      <c r="M77">
        <f>L77-J77</f>
        <v>0.03472222222222221</v>
      </c>
      <c r="N77">
        <f>L77-K77</f>
        <v>0.007638888888888862</v>
      </c>
      <c r="O77">
        <v>0.7291666666666666</v>
      </c>
      <c r="P77">
        <v>0.75625</v>
      </c>
      <c r="Q77">
        <v>0.7638888888888888</v>
      </c>
      <c r="R77">
        <f>L77-J77</f>
        <v>0.03472222222222221</v>
      </c>
    </row>
    <row r="78">
      <c r="A78">
        <v>618274</v>
      </c>
      <c r="B78" t="str">
        <v>CERRADO</v>
      </c>
      <c r="C78" t="str">
        <v>CERRADO</v>
      </c>
      <c r="D78" t="str">
        <v>ALTA</v>
      </c>
      <c r="E78" t="str">
        <v>FALLA TIENDAS EASY</v>
      </c>
      <c r="F78" t="str">
        <v>POS/PDV</v>
      </c>
      <c r="G78">
        <v>45404</v>
      </c>
      <c r="H78">
        <v>45404</v>
      </c>
      <c r="I78" t="str">
        <v>FALLA A NIVEL NACIONAL EN TIENDAS EASY + FALLA CON LOYALTY AL INGRESAR NÚMERO DE CÉDULA.</v>
      </c>
      <c r="J78">
        <v>0.2916666666666667</v>
      </c>
      <c r="K78">
        <v>0.3194444444444444</v>
      </c>
      <c r="L78">
        <v>0.375</v>
      </c>
      <c r="M78">
        <f>L78-J78</f>
        <v>0.08333333333333331</v>
      </c>
      <c r="N78">
        <f>L78-K78</f>
        <v>0.05555555555555558</v>
      </c>
      <c r="O78">
        <v>0.7708333333333334</v>
      </c>
      <c r="P78">
        <v>0.7979166666666667</v>
      </c>
      <c r="Q78">
        <v>0.8055555555555556</v>
      </c>
      <c r="R78">
        <f>L78-J78</f>
        <v>0.08333333333333331</v>
      </c>
    </row>
    <row r="79">
      <c r="A79">
        <v>625776</v>
      </c>
      <c r="B79" t="str">
        <v>CERRADO</v>
      </c>
      <c r="C79" t="str">
        <v>CERRADO</v>
      </c>
      <c r="D79" t="str">
        <v>ALTA</v>
      </c>
      <c r="E79" t="str">
        <v>FALLA TIENDAS EASY</v>
      </c>
      <c r="F79" t="str">
        <v>POS/PDV</v>
      </c>
      <c r="G79">
        <v>45407</v>
      </c>
      <c r="H79">
        <v>45407</v>
      </c>
      <c r="I79" t="str">
        <v>FALLA A NIVEL NACIONAL + FALLAS EN FACTURADOR; AL DAR LA ORDEN DE EMITIR LA FACTURA DEMORA ENTRE 3 Y 6 MINUTOS.</v>
      </c>
      <c r="J79">
        <v>0.4708333333333333</v>
      </c>
      <c r="K79">
        <v>0.4722222222222222</v>
      </c>
      <c r="L79">
        <v>0.5833333333333334</v>
      </c>
      <c r="M79">
        <f>L79-J79</f>
        <v>0.11250000000000004</v>
      </c>
      <c r="N79">
        <f>L79-K79</f>
        <v>0.11111111111111116</v>
      </c>
      <c r="O79">
        <v>0.8125</v>
      </c>
      <c r="P79">
        <v>0.8395833333333333</v>
      </c>
      <c r="Q79">
        <v>0.8472222222222222</v>
      </c>
      <c r="R79">
        <f>L79-J79</f>
        <v>0.11250000000000004</v>
      </c>
    </row>
    <row r="80">
      <c r="A80">
        <v>629200</v>
      </c>
      <c r="B80" t="str">
        <v>CERRADO</v>
      </c>
      <c r="C80" t="str">
        <v>CERRADO</v>
      </c>
      <c r="D80" t="str">
        <v>ALTA</v>
      </c>
      <c r="E80" t="str">
        <v>FALLA TIENDAS EASY</v>
      </c>
      <c r="F80" t="str">
        <v>POS/PDV</v>
      </c>
      <c r="G80">
        <v>45409</v>
      </c>
      <c r="H80">
        <v>45409</v>
      </c>
      <c r="I80" t="str">
        <v>FALLAS A NIVEL NACIONAL + Falla con demora en identificar cliente; la caja demora.</v>
      </c>
      <c r="J80">
        <v>0.34097222222222223</v>
      </c>
      <c r="K80">
        <v>0.3423611111111111</v>
      </c>
      <c r="L80">
        <v>0.375</v>
      </c>
      <c r="M80">
        <f>L80-J80</f>
        <v>0.03402777777777777</v>
      </c>
      <c r="N80">
        <f>L80-K80</f>
        <v>0.032638888888888884</v>
      </c>
      <c r="O80">
        <v>0.8541666666666666</v>
      </c>
      <c r="P80">
        <v>0.88125</v>
      </c>
      <c r="Q80">
        <v>0.8888888888888888</v>
      </c>
      <c r="R80">
        <f>L80-J80</f>
        <v>0.03402777777777777</v>
      </c>
    </row>
    <row r="81">
      <c r="A81">
        <v>632059</v>
      </c>
      <c r="B81" t="str">
        <v>CERRADO</v>
      </c>
      <c r="C81" t="str">
        <v>CERRADO</v>
      </c>
      <c r="D81" t="str">
        <v>MEDIA</v>
      </c>
      <c r="E81" t="str">
        <v>J045 AV DEL FERROCARRIL SANTA MARTA</v>
      </c>
      <c r="F81" t="str">
        <v>POS/PDV</v>
      </c>
      <c r="G81">
        <v>45409</v>
      </c>
      <c r="H81">
        <v>45419</v>
      </c>
      <c r="I81" t="str">
        <v>J045 AV DEL FERROCARRIL SANTA MARTA + LENTITUD EN PROCESOS DE POS Y LENTITUD</v>
      </c>
      <c r="J81">
        <v>0.7631944444444444</v>
      </c>
      <c r="K81">
        <v>0.8069444444444445</v>
      </c>
      <c r="L81">
        <v>0.6173611111111111</v>
      </c>
      <c r="M81">
        <f>L81-J81</f>
        <v>-0.14583333333333326</v>
      </c>
      <c r="N81">
        <f>L81-K81</f>
        <v>-0.18958333333333333</v>
      </c>
      <c r="O81">
        <v>0.8958333333333334</v>
      </c>
      <c r="P81">
        <v>0.9229166666666667</v>
      </c>
      <c r="Q81">
        <v>0.9305555555555556</v>
      </c>
      <c r="R81">
        <f>L81-J81</f>
        <v>-0.14583333333333326</v>
      </c>
    </row>
    <row r="82">
      <c r="A82">
        <v>634345</v>
      </c>
      <c r="B82" t="str">
        <v>CERRADO</v>
      </c>
      <c r="C82" t="str">
        <v>CERRADO</v>
      </c>
      <c r="D82" t="str">
        <v>ALTA</v>
      </c>
      <c r="E82" t="str">
        <v>FALLA SUPERMERCADOS</v>
      </c>
      <c r="F82" t="str">
        <v>FACTURADOR</v>
      </c>
      <c r="G82">
        <v>45411</v>
      </c>
      <c r="H82">
        <v>45420</v>
      </c>
      <c r="I82" t="str">
        <v>FALLA Supermercados + Lentitud en procesos de POS ; varias tiendas afectadas: Jumbo - Metro - Spid - EDS</v>
      </c>
      <c r="J82">
        <v>0.6756944444444445</v>
      </c>
      <c r="K82">
        <v>0.6756944444444445</v>
      </c>
      <c r="L82">
        <v>0.6493055555555556</v>
      </c>
      <c r="M82">
        <f>L82-J82</f>
        <v>-0.026388888888888906</v>
      </c>
      <c r="N82">
        <f>L82-K82</f>
        <v>-0.026388888888888906</v>
      </c>
      <c r="O82">
        <v>0.9375</v>
      </c>
      <c r="P82">
        <v>0.9645833333333333</v>
      </c>
      <c r="Q82">
        <v>0.9722222222222222</v>
      </c>
      <c r="R82">
        <f>L82-J82</f>
        <v>-0.026388888888888906</v>
      </c>
    </row>
    <row r="83">
      <c r="A83">
        <v>635539</v>
      </c>
      <c r="B83" t="str">
        <v>CERRADO</v>
      </c>
      <c r="C83" t="str">
        <v>CERRADO</v>
      </c>
      <c r="D83" t="str">
        <v>MEDIA</v>
      </c>
      <c r="E83" t="str">
        <v>Z007 AV COLOMBIA</v>
      </c>
      <c r="F83" t="str">
        <v>CAIDA ENLACES</v>
      </c>
      <c r="G83">
        <v>45412</v>
      </c>
      <c r="H83">
        <v>45412</v>
      </c>
      <c r="I83" t="str">
        <v>Z007 AV COLOMBIA + FALLA CAÍDA DE ENLACE</v>
      </c>
      <c r="J83">
        <v>0.6506944444444445</v>
      </c>
      <c r="K83">
        <v>0.6506944444444445</v>
      </c>
      <c r="L83">
        <v>0.7597222222222222</v>
      </c>
      <c r="M83">
        <f>L83-J83</f>
        <v>0.10902777777777772</v>
      </c>
      <c r="N83">
        <f>L83-K83</f>
        <v>0.10902777777777772</v>
      </c>
      <c r="O83">
        <v>0.9791666666666666</v>
      </c>
      <c r="P83">
        <v>1.00625</v>
      </c>
      <c r="Q83">
        <v>1.0138888888888888</v>
      </c>
      <c r="R83">
        <f>L83-J83</f>
        <v>0.10902777777777772</v>
      </c>
    </row>
    <row r="84">
      <c r="A84">
        <v>637394</v>
      </c>
      <c r="B84" t="str">
        <v>CERRADO</v>
      </c>
      <c r="C84" t="str">
        <v>CERRADO</v>
      </c>
      <c r="D84" t="str">
        <v>MEDIA</v>
      </c>
      <c r="E84" t="str">
        <v xml:space="preserve">J014 CALLE 170 </v>
      </c>
      <c r="F84" t="str">
        <v>MEDIOS DE PAGO</v>
      </c>
      <c r="G84">
        <v>45413</v>
      </c>
      <c r="H84">
        <v>45413</v>
      </c>
      <c r="I84" t="str">
        <v>J014 CALLE 170 + FALLA EN DATAFONOS</v>
      </c>
      <c r="J84">
        <v>0.5</v>
      </c>
      <c r="K84">
        <v>0.525</v>
      </c>
      <c r="L84">
        <v>0.5277777777777778</v>
      </c>
      <c r="M84">
        <f>L84-J84</f>
        <v>0.02777777777777779</v>
      </c>
      <c r="N84">
        <f>L84-K84</f>
        <v>0.002777777777777768</v>
      </c>
      <c r="O84">
        <v>1.0208333333333333</v>
      </c>
      <c r="P84">
        <v>1.0479166666666666</v>
      </c>
      <c r="Q84">
        <v>1.0555555555555556</v>
      </c>
      <c r="R84">
        <f>L84-J84</f>
        <v>0.02777777777777779</v>
      </c>
    </row>
    <row r="85">
      <c r="A85">
        <v>638102</v>
      </c>
      <c r="B85" t="str">
        <v>CERRADO</v>
      </c>
      <c r="C85" t="str">
        <v>CERRADO</v>
      </c>
      <c r="D85" t="str">
        <v>ALTA</v>
      </c>
      <c r="E85" t="str">
        <v>FALLA A NIVEL NACIONAL</v>
      </c>
      <c r="F85" t="str">
        <v>PUNTOS CENCOSUD</v>
      </c>
      <c r="G85">
        <v>45414</v>
      </c>
      <c r="H85">
        <v>45428</v>
      </c>
      <c r="I85" t="str">
        <v>FALLA A NIVEL NACIONAL + NO ESTAN LLEGANDO LOS SMS DE FIDELIDAD A LOS CLIENTES. EQUIPO DE CESAR SANCHEZ; FIDELIDAD A CARGO.</v>
      </c>
      <c r="J85">
        <v>0.4840277777777778</v>
      </c>
      <c r="K85">
        <v>0.49027777777777776</v>
      </c>
      <c r="L85">
        <v>0.6625</v>
      </c>
      <c r="M85">
        <f>L85-J85</f>
        <v>0.1784722222222222</v>
      </c>
      <c r="N85">
        <f>L85-K85</f>
        <v>0.17222222222222222</v>
      </c>
      <c r="O85">
        <v>1.0625</v>
      </c>
      <c r="P85">
        <v>1.0895833333333333</v>
      </c>
      <c r="Q85">
        <v>1.0972222222222223</v>
      </c>
      <c r="R85">
        <f>L85-J85</f>
        <v>0.1784722222222222</v>
      </c>
    </row>
    <row r="86">
      <c r="A86">
        <v>638234</v>
      </c>
      <c r="B86" t="str">
        <v>CERRADO</v>
      </c>
      <c r="C86" t="str">
        <v>CERRADO</v>
      </c>
      <c r="D86" t="str">
        <v>ALTA</v>
      </c>
      <c r="E86" t="str">
        <v>FALLA A NIVEL DE SUPERMERCADOS</v>
      </c>
      <c r="F86" t="str">
        <v>CIFRA DE VENTA</v>
      </c>
      <c r="G86">
        <v>45414</v>
      </c>
      <c r="H86">
        <v>45416</v>
      </c>
      <c r="I86" t="str">
        <v>NO PERMITE HACER ANULACIÓN POSTVENTA; SE RECIBE EN GRUPO DE CENTRO DE SOLUCIONES MASIVO DE TICKETS YA QUE GENERA FALTANTE DE DINERO Y POSTERIOR A ELLO ES NECESARIO HACER UN AHCER UN AJUSTE OPERATIVO PARA CUADRAR LOS CAJEROS. Se transfiere caso al grupo SC_Frontoffice</v>
      </c>
      <c r="J86">
        <v>0.375</v>
      </c>
      <c r="K86">
        <v>0.5208333333333334</v>
      </c>
      <c r="L86">
        <v>0.6243055555555556</v>
      </c>
      <c r="M86">
        <f>L86-J86</f>
        <v>0.24930555555555556</v>
      </c>
      <c r="N86">
        <f>L86-K86</f>
        <v>0.10347222222222219</v>
      </c>
      <c r="O86">
        <v>1.1041666666666667</v>
      </c>
      <c r="P86">
        <v>1.13125</v>
      </c>
      <c r="Q86">
        <v>1.1388888888888888</v>
      </c>
      <c r="R86">
        <f>L86-J86</f>
        <v>0.24930555555555556</v>
      </c>
    </row>
    <row r="87">
      <c r="A87">
        <v>644063</v>
      </c>
      <c r="B87" t="str">
        <v>CERRADO</v>
      </c>
      <c r="C87" t="str">
        <v>CERRADO</v>
      </c>
      <c r="D87" t="str">
        <v>ALTA</v>
      </c>
      <c r="E87" t="str">
        <v>Z046 ITAGUI</v>
      </c>
      <c r="F87" t="str">
        <v>CORTE DE ENERGIA</v>
      </c>
      <c r="G87">
        <v>45415</v>
      </c>
      <c r="H87">
        <v>45415</v>
      </c>
      <c r="I87" t="str">
        <v>Z046 ITAGUI + CORTE DE ENERGIA</v>
      </c>
      <c r="J87">
        <v>0.7638888888888888</v>
      </c>
      <c r="K87">
        <v>0.8368055555555556</v>
      </c>
      <c r="L87">
        <v>0.9305555555555556</v>
      </c>
      <c r="M87">
        <f>L87-J87</f>
        <v>0.16666666666666674</v>
      </c>
      <c r="N87">
        <f>L87-K87</f>
        <v>0.09375</v>
      </c>
      <c r="O87">
        <v>1.1458333333333333</v>
      </c>
      <c r="P87">
        <v>1.1729166666666666</v>
      </c>
      <c r="Q87">
        <v>1.1805555555555556</v>
      </c>
      <c r="R87">
        <f>L87-J87</f>
        <v>0.16666666666666674</v>
      </c>
    </row>
    <row r="88">
      <c r="A88">
        <v>644067</v>
      </c>
      <c r="B88" t="str">
        <v>CERRADO</v>
      </c>
      <c r="C88" t="str">
        <v>CERRADO</v>
      </c>
      <c r="D88" t="str">
        <v>ALTA</v>
      </c>
      <c r="E88" t="str">
        <v>Z073 MOSQUERA</v>
      </c>
      <c r="F88" t="str">
        <v>CORTE DE ENERGIA</v>
      </c>
      <c r="G88">
        <v>45417</v>
      </c>
      <c r="H88">
        <v>45417</v>
      </c>
      <c r="I88" t="str">
        <v>Z073 MOSQUERA + Tienda fuera de línea</v>
      </c>
      <c r="J88">
        <v>0.4791666666666667</v>
      </c>
      <c r="K88">
        <v>0.5222222222222223</v>
      </c>
      <c r="L88">
        <v>0.7430555555555556</v>
      </c>
      <c r="M88">
        <f>L88-J88</f>
        <v>0.2638888888888889</v>
      </c>
      <c r="N88">
        <f>L88-K88</f>
        <v>0.22083333333333333</v>
      </c>
      <c r="O88">
        <v>1.1875</v>
      </c>
      <c r="P88">
        <v>1.2145833333333333</v>
      </c>
      <c r="Q88">
        <v>1.2222222222222223</v>
      </c>
      <c r="R88">
        <f>L88-J88</f>
        <v>0.2638888888888889</v>
      </c>
    </row>
    <row r="89">
      <c r="A89">
        <v>661787</v>
      </c>
      <c r="B89" t="str">
        <v>CERRADO</v>
      </c>
      <c r="C89" t="str">
        <v>CERRADO</v>
      </c>
      <c r="D89" t="str">
        <v>ALTA</v>
      </c>
      <c r="E89" t="str">
        <v>J015 + Z015 + E015 HAYUELOS</v>
      </c>
      <c r="F89" t="str">
        <v>CAIDA ENLACES</v>
      </c>
      <c r="G89">
        <v>45422</v>
      </c>
      <c r="H89">
        <v>45422</v>
      </c>
      <c r="I89" t="str">
        <v>J015 + Z015 + E015 HAYUELOS + Tienda aislada; en proceso de validación de la causa.</v>
      </c>
      <c r="J89">
        <v>0.8590277777777777</v>
      </c>
      <c r="K89">
        <v>0.8652777777777778</v>
      </c>
      <c r="L89">
        <v>0.9027777777777778</v>
      </c>
      <c r="M89">
        <f>L89-J89</f>
        <v>0.04375000000000007</v>
      </c>
      <c r="N89">
        <f>L89-K89</f>
        <v>0.03749999999999998</v>
      </c>
      <c r="O89">
        <v>1.2708333333333333</v>
      </c>
      <c r="P89">
        <v>1.2979166666666666</v>
      </c>
      <c r="Q89">
        <v>1.3055555555555556</v>
      </c>
      <c r="R89">
        <f>L89-J89</f>
        <v>0.04375000000000007</v>
      </c>
    </row>
    <row r="90" xml:space="preserve">
      <c r="A90">
        <v>661802</v>
      </c>
      <c r="B90" t="str">
        <v>CERRADO</v>
      </c>
      <c r="C90" t="str">
        <v>CERRADO</v>
      </c>
      <c r="D90" t="str">
        <v>MEDIA</v>
      </c>
      <c r="E90" t="str" xml:space="preserve">
        <v xml:space="preserve">E010 EASY BOSA_x000d_
_x000d_
</v>
      </c>
      <c r="F90" t="str">
        <v>POS/PDV</v>
      </c>
      <c r="G90">
        <v>45423</v>
      </c>
      <c r="H90">
        <v>45665</v>
      </c>
      <c r="I90" t="str">
        <v>Lentitud en procesos de POS + E010 BOSA + Lentitud en procesos de POS + POS/PDV</v>
      </c>
      <c r="J90">
        <v>0.5</v>
      </c>
      <c r="K90">
        <v>0.5819444444444445</v>
      </c>
      <c r="L90">
        <v>0.46597222222222223</v>
      </c>
      <c r="M90">
        <f>L90-J90</f>
        <v>-0.03402777777777777</v>
      </c>
      <c r="N90">
        <f>L90-K90</f>
        <v>-0.11597222222222225</v>
      </c>
      <c r="R90">
        <f>L90-J90</f>
        <v>-0.03402777777777777</v>
      </c>
    </row>
    <row r="91">
      <c r="A91">
        <v>661815</v>
      </c>
      <c r="B91" t="str">
        <v>CERRADO</v>
      </c>
      <c r="C91" t="str">
        <v>CERRADO</v>
      </c>
      <c r="D91" t="str">
        <v>ALTA</v>
      </c>
      <c r="E91" t="str">
        <v>J174 EL CASTILLO</v>
      </c>
      <c r="F91" t="str">
        <v>CORTE DE ENERGIA</v>
      </c>
      <c r="G91">
        <v>45423</v>
      </c>
      <c r="H91">
        <v>45423</v>
      </c>
      <c r="I91" t="str">
        <v>J174 EL CASTILLO + CORTE DE ENERGIA; FALLA POR PARTE DE LA PLANTA DE ENERGIA</v>
      </c>
      <c r="J91">
        <v>0.6458333333333334</v>
      </c>
      <c r="K91">
        <v>0.6548611111111111</v>
      </c>
      <c r="L91">
        <v>0.6965277777777777</v>
      </c>
      <c r="M91">
        <f>L91-J91</f>
        <v>0.050694444444444375</v>
      </c>
      <c r="N91">
        <f>L91-K91</f>
        <v>0.04166666666666663</v>
      </c>
      <c r="O91">
        <v>1.3541666666666667</v>
      </c>
      <c r="P91">
        <v>1.38125</v>
      </c>
      <c r="Q91">
        <v>1.3888888888888888</v>
      </c>
      <c r="R91">
        <f>L91-J91</f>
        <v>0.050694444444444375</v>
      </c>
    </row>
    <row r="92">
      <c r="A92">
        <v>661834</v>
      </c>
      <c r="B92" t="str">
        <v>CERRADO</v>
      </c>
      <c r="C92" t="str">
        <v>CERRADO</v>
      </c>
      <c r="D92" t="str">
        <v>MEDIA</v>
      </c>
      <c r="E92" t="str">
        <v>Z101 TINTALITO</v>
      </c>
      <c r="F92" t="str">
        <v>CAIDA ENLACES</v>
      </c>
      <c r="G92">
        <v>45423</v>
      </c>
      <c r="H92">
        <v>45425</v>
      </c>
      <c r="I92" t="str">
        <v>Z101 TINTALITO + FALLA DE ENLACES CON LA TIENDA</v>
      </c>
      <c r="J92">
        <v>0.7291666666666666</v>
      </c>
      <c r="K92">
        <v>0.9361111111111111</v>
      </c>
      <c r="L92">
        <v>0.7083333333333334</v>
      </c>
      <c r="M92">
        <f>L92-J92</f>
        <v>-0.02083333333333326</v>
      </c>
      <c r="N92">
        <f>L92-K92</f>
        <v>-0.22777777777777775</v>
      </c>
      <c r="O92">
        <v>1.3958333333333333</v>
      </c>
      <c r="P92">
        <v>1.4229166666666666</v>
      </c>
      <c r="Q92">
        <v>1.4305555555555556</v>
      </c>
      <c r="R92">
        <f>L92-J92</f>
        <v>-0.02083333333333326</v>
      </c>
    </row>
    <row r="93">
      <c r="A93">
        <v>661838</v>
      </c>
      <c r="B93" t="str">
        <v>CERRADO</v>
      </c>
      <c r="C93" t="str">
        <v>CERRADO</v>
      </c>
      <c r="D93" t="str">
        <v>MEDIA</v>
      </c>
      <c r="E93" t="str">
        <v>E010 BOSA</v>
      </c>
      <c r="F93" t="str">
        <v>POS/PDV</v>
      </c>
      <c r="G93">
        <v>45423</v>
      </c>
      <c r="H93">
        <v>45423</v>
      </c>
      <c r="I93" t="str">
        <v>E010 BOSA + Lentitud en procesos de POS</v>
      </c>
      <c r="J93">
        <v>0.5</v>
      </c>
      <c r="K93">
        <v>0.5819444444444445</v>
      </c>
      <c r="L93">
        <v>0.625</v>
      </c>
      <c r="M93">
        <f>L93-J93</f>
        <v>0.125</v>
      </c>
      <c r="N93">
        <f>L93-K93</f>
        <v>0.043055555555555514</v>
      </c>
      <c r="O93">
        <v>1.3125</v>
      </c>
      <c r="P93">
        <v>1.3395833333333333</v>
      </c>
      <c r="Q93">
        <v>1.3472222222222223</v>
      </c>
      <c r="R93">
        <f>L93-J93</f>
        <v>0.125</v>
      </c>
    </row>
    <row r="94">
      <c r="A94">
        <v>663217</v>
      </c>
      <c r="B94" t="str">
        <v>CERRADO</v>
      </c>
      <c r="C94" t="str">
        <v>CERRADO</v>
      </c>
      <c r="D94" t="str">
        <v>ALTA</v>
      </c>
      <c r="E94" t="str">
        <v>SP301 SPID CEDRITOS CALLE 140</v>
      </c>
      <c r="F94" t="str">
        <v>CORTE DE ENERGIA</v>
      </c>
      <c r="G94">
        <v>45427</v>
      </c>
      <c r="H94">
        <v>45427</v>
      </c>
      <c r="I94" t="str">
        <v>SP301 SPID CEDRITOS CALLE 140 + FALLA CORTE DE ENERGÍA ; EQUIPOS DE COMUNICACIONES NO RESPONDEN</v>
      </c>
      <c r="J94">
        <v>0.31805555555555554</v>
      </c>
      <c r="K94">
        <v>0.31805555555555554</v>
      </c>
      <c r="L94">
        <v>0.3611111111111111</v>
      </c>
      <c r="M94">
        <f>L94-J94</f>
        <v>0.04305555555555557</v>
      </c>
      <c r="N94">
        <f>L94-K94</f>
        <v>0.04305555555555557</v>
      </c>
      <c r="O94">
        <v>1.4375</v>
      </c>
      <c r="P94">
        <v>1.4645833333333333</v>
      </c>
      <c r="Q94">
        <v>1.4722222222222223</v>
      </c>
      <c r="R94">
        <f>L94-J94</f>
        <v>0.04305555555555557</v>
      </c>
    </row>
    <row r="95">
      <c r="A95">
        <v>663250</v>
      </c>
      <c r="B95" t="str">
        <v>CERRADO</v>
      </c>
      <c r="C95" t="str">
        <v>CERRADO</v>
      </c>
      <c r="D95" t="str">
        <v>MEDIA</v>
      </c>
      <c r="E95" t="str">
        <v>E806 PRADO</v>
      </c>
      <c r="F95" t="str">
        <v>SWITCH</v>
      </c>
      <c r="G95">
        <v>45427</v>
      </c>
      <c r="H95">
        <v>45428</v>
      </c>
      <c r="I95" t="str">
        <v>E806 PRADO + FALLA CAÍDA DE EQUIPOS SWITCH; Falla en la mitad de la tienda por esa falla.</v>
      </c>
      <c r="J95">
        <v>0.3298611111111111</v>
      </c>
      <c r="K95">
        <v>0.3298611111111111</v>
      </c>
      <c r="L95">
        <v>0.3958333333333333</v>
      </c>
      <c r="M95">
        <f>L95-J95</f>
        <v>0.06597222222222221</v>
      </c>
      <c r="N95">
        <f>L95-K95</f>
        <v>0.06597222222222221</v>
      </c>
      <c r="O95">
        <v>1.4791666666666667</v>
      </c>
      <c r="P95">
        <v>1.50625</v>
      </c>
      <c r="Q95">
        <v>1.5138888888888888</v>
      </c>
      <c r="R95">
        <f>L95-J95</f>
        <v>0.06597222222222221</v>
      </c>
    </row>
    <row r="96">
      <c r="A96">
        <v>671666</v>
      </c>
      <c r="B96" t="str">
        <v>CERRADO</v>
      </c>
      <c r="C96" t="str">
        <v>CERRADO</v>
      </c>
      <c r="D96" t="str">
        <v>ALTA</v>
      </c>
      <c r="E96" t="str">
        <v>M071 METRO TINTALITO</v>
      </c>
      <c r="F96" t="str">
        <v>CORTE DE ENERGIA</v>
      </c>
      <c r="G96">
        <v>45431</v>
      </c>
      <c r="H96">
        <v>45431</v>
      </c>
      <c r="I96" t="str">
        <v>M071 METRO TINTALITO + CORTE DE ENERGIA</v>
      </c>
      <c r="J96">
        <v>0.3638888888888889</v>
      </c>
      <c r="K96">
        <v>0.3902777777777778</v>
      </c>
      <c r="L96">
        <v>0.40347222222222223</v>
      </c>
      <c r="M96">
        <f>L96-J96</f>
        <v>0.03958333333333336</v>
      </c>
      <c r="N96">
        <f>L96-K96</f>
        <v>0.013194444444444453</v>
      </c>
      <c r="O96">
        <v>1.5208333333333333</v>
      </c>
      <c r="P96">
        <v>1.5479166666666666</v>
      </c>
      <c r="Q96">
        <v>1.5555555555555556</v>
      </c>
      <c r="R96">
        <f>L96-J96</f>
        <v>0.03958333333333336</v>
      </c>
    </row>
    <row r="97">
      <c r="A97">
        <v>677017</v>
      </c>
      <c r="B97" t="str">
        <v>CERRADO</v>
      </c>
      <c r="C97" t="str">
        <v>CERRADO</v>
      </c>
      <c r="D97" t="str">
        <v>MEDIA</v>
      </c>
      <c r="E97" t="str">
        <v>Z101 TINTALITO</v>
      </c>
      <c r="F97" t="str">
        <v>CAIDA ENLACES</v>
      </c>
      <c r="G97">
        <v>45434</v>
      </c>
      <c r="H97">
        <v>45434</v>
      </c>
      <c r="I97" t="str">
        <v>Z101 TINTALITO + FALLA CAÍDA DE ENLACE</v>
      </c>
      <c r="J97">
        <v>0.20833333333333334</v>
      </c>
      <c r="K97">
        <v>0.3854166666666667</v>
      </c>
      <c r="L97">
        <v>0.43194444444444446</v>
      </c>
      <c r="M97">
        <f>L97-J97</f>
        <v>0.22361111111111112</v>
      </c>
      <c r="N97">
        <f>L97-K97</f>
        <v>0.04652777777777778</v>
      </c>
      <c r="O97">
        <v>1.5625</v>
      </c>
      <c r="P97">
        <v>1.5895833333333333</v>
      </c>
      <c r="Q97">
        <v>1.5972222222222223</v>
      </c>
      <c r="R97">
        <f>L97-J97</f>
        <v>0.22361111111111112</v>
      </c>
    </row>
    <row r="98">
      <c r="A98">
        <v>678068</v>
      </c>
      <c r="B98" t="str">
        <v>CERRADO</v>
      </c>
      <c r="C98" t="str">
        <v>CERRADO</v>
      </c>
      <c r="D98" t="str">
        <v>MEDIA</v>
      </c>
      <c r="E98" t="str">
        <v>ES007 EDS AV COLOMBIA</v>
      </c>
      <c r="F98" t="str">
        <v>CAIDA ENLACES</v>
      </c>
      <c r="G98">
        <v>45434</v>
      </c>
      <c r="H98">
        <v>45435</v>
      </c>
      <c r="I98" t="str">
        <v>ES007 EDS AV COLOMBIA + CAÍDA DE ENLACES</v>
      </c>
      <c r="J98">
        <v>0.6666666666666666</v>
      </c>
      <c r="K98">
        <v>0.6694444444444444</v>
      </c>
      <c r="L98">
        <v>0.1909722222222222</v>
      </c>
      <c r="M98">
        <f>L98-J98</f>
        <v>-0.4756944444444444</v>
      </c>
      <c r="N98">
        <f>L98-K98</f>
        <v>-0.4784722222222222</v>
      </c>
      <c r="O98">
        <v>1.6041666666666667</v>
      </c>
      <c r="P98">
        <v>1.63125</v>
      </c>
      <c r="Q98">
        <v>1.6388888888888888</v>
      </c>
      <c r="R98">
        <f>L98-J98</f>
        <v>-0.4756944444444444</v>
      </c>
    </row>
    <row r="99">
      <c r="A99">
        <v>686486</v>
      </c>
      <c r="B99" t="str">
        <v>CERRADO</v>
      </c>
      <c r="C99" t="str">
        <v>CERRADO</v>
      </c>
      <c r="D99" t="str">
        <v>ALTA</v>
      </c>
      <c r="E99" t="str">
        <v>FALLA SUPERMERCADOS</v>
      </c>
      <c r="F99" t="str">
        <v>BONOS DE SECRETARIA</v>
      </c>
      <c r="G99">
        <v>45435</v>
      </c>
      <c r="H99">
        <v>45443</v>
      </c>
      <c r="I99" t="str">
        <v>FALLA SUPERMERCADOS + Falla desde EVERTEC con los Bonos de secretaria distrital; cuando las personas tienen asignados más de 2 BONOS SALE ERROR TRX; el cual ya evidenciamos la NOVEDAD lo están revisando y nos dan 2 horas de posible solución.</v>
      </c>
      <c r="J99">
        <v>0.5833333333333334</v>
      </c>
      <c r="K99">
        <v>0.5833333333333334</v>
      </c>
      <c r="L99">
        <v>0.7534722222222222</v>
      </c>
      <c r="M99">
        <f>L99-J99</f>
        <v>0.17013888888888884</v>
      </c>
      <c r="N99">
        <f>L99-K99</f>
        <v>0.17013888888888884</v>
      </c>
      <c r="O99">
        <v>1.6458333333333333</v>
      </c>
      <c r="P99">
        <v>1.6729166666666666</v>
      </c>
      <c r="Q99">
        <v>1.6805555555555556</v>
      </c>
      <c r="R99">
        <f>L99-J99</f>
        <v>0.17013888888888884</v>
      </c>
    </row>
    <row r="100">
      <c r="A100">
        <v>683125</v>
      </c>
      <c r="B100" t="str">
        <v>CERRADO</v>
      </c>
      <c r="C100" t="str">
        <v>CERRADO</v>
      </c>
      <c r="D100" t="str">
        <v>MEDIA</v>
      </c>
      <c r="E100" t="str">
        <v>J148 SANTA FE MEDELLIN</v>
      </c>
      <c r="F100" t="str">
        <v>POS/PDV</v>
      </c>
      <c r="G100">
        <v>45436</v>
      </c>
      <c r="H100">
        <v>45436</v>
      </c>
      <c r="I100" t="str">
        <v>J148 SANTA FE MEDELLIN + Falla en el scaneo de varios productos de perecederos. Se valida con Mesas Especializadas con carga de balanza y actualización de POS pero la falla persiste.</v>
      </c>
      <c r="J100">
        <v>0.375</v>
      </c>
      <c r="K100">
        <v>0.5784722222222223</v>
      </c>
      <c r="L100">
        <v>0.7361111111111112</v>
      </c>
      <c r="M100">
        <f>L100-J100</f>
        <v>0.36111111111111116</v>
      </c>
      <c r="N100">
        <f>L100-K100</f>
        <v>0.15763888888888888</v>
      </c>
      <c r="O100">
        <v>1.6875</v>
      </c>
      <c r="P100">
        <v>1.7145833333333333</v>
      </c>
      <c r="Q100">
        <v>1.7222222222222223</v>
      </c>
      <c r="R100">
        <f>L100-J100</f>
        <v>0.36111111111111116</v>
      </c>
    </row>
    <row r="101">
      <c r="A101">
        <v>685139</v>
      </c>
      <c r="B101" t="str">
        <v>CERRADO</v>
      </c>
      <c r="C101" t="str">
        <v>CERRADO</v>
      </c>
      <c r="D101" t="str">
        <v>MAXIMA</v>
      </c>
      <c r="E101" t="str">
        <v>FALLA A NIVEL NACIONAL</v>
      </c>
      <c r="F101" t="str">
        <v>FACTURA ELECTRONICA COLOMBIA</v>
      </c>
      <c r="G101">
        <v>45437</v>
      </c>
      <c r="H101">
        <v>45437</v>
      </c>
      <c r="I101" t="str">
        <v>FALLA A NIVEL NACIONAL + Falla en consulta a facturador</v>
      </c>
      <c r="J101">
        <v>0.5256944444444445</v>
      </c>
      <c r="K101">
        <v>0.5298611111111111</v>
      </c>
      <c r="L101">
        <v>0.6666666666666666</v>
      </c>
      <c r="M101">
        <f>L101-J101</f>
        <v>0.14097222222222217</v>
      </c>
      <c r="N101">
        <f>L101-K101</f>
        <v>0.1368055555555555</v>
      </c>
      <c r="O101">
        <v>1.7291666666666667</v>
      </c>
      <c r="P101">
        <v>1.75625</v>
      </c>
      <c r="Q101">
        <v>1.7638888888888888</v>
      </c>
      <c r="R101">
        <f>L101-J101</f>
        <v>0.14097222222222217</v>
      </c>
    </row>
    <row r="102">
      <c r="A102">
        <v>685129</v>
      </c>
      <c r="B102" t="str">
        <v>CERRADO</v>
      </c>
      <c r="C102" t="str">
        <v>CERRADO</v>
      </c>
      <c r="D102" t="str">
        <v>ALTA</v>
      </c>
      <c r="E102" t="str">
        <v>E806 PRADO</v>
      </c>
      <c r="F102" t="str">
        <v>CAIDA ENLACES</v>
      </c>
      <c r="G102">
        <v>45438</v>
      </c>
      <c r="H102">
        <v>45442</v>
      </c>
      <c r="I102" t="str">
        <v>E806 PRADO + FALLA CAÍDA DE ENLACES</v>
      </c>
      <c r="J102">
        <v>0.24722222222222223</v>
      </c>
      <c r="K102">
        <v>0.3729166666666667</v>
      </c>
      <c r="L102">
        <v>0.7458333333333333</v>
      </c>
      <c r="M102">
        <f>L102-J102</f>
        <v>0.4986111111111111</v>
      </c>
      <c r="N102">
        <f>L102-K102</f>
        <v>0.3729166666666667</v>
      </c>
      <c r="O102">
        <v>1.7708333333333333</v>
      </c>
      <c r="P102">
        <v>1.7979166666666666</v>
      </c>
      <c r="Q102">
        <v>1.8055555555555556</v>
      </c>
      <c r="R102">
        <f>L102-J102</f>
        <v>0.4986111111111111</v>
      </c>
    </row>
    <row r="103">
      <c r="A103">
        <v>686452</v>
      </c>
      <c r="B103" t="str">
        <v>CERRADO</v>
      </c>
      <c r="C103" t="str">
        <v>CERRADO</v>
      </c>
      <c r="D103" t="str">
        <v>ALTA</v>
      </c>
      <c r="E103" t="str">
        <v xml:space="preserve">M171 PASTO UNICO </v>
      </c>
      <c r="F103" t="str">
        <v>CORTE DE ENERGIA</v>
      </c>
      <c r="G103">
        <v>45438</v>
      </c>
      <c r="H103">
        <v>45438</v>
      </c>
      <c r="I103" t="str">
        <v xml:space="preserve">M171 PASTO UNICO + NOVEDAD ELECTRICA CON LA PLANTA DE ENERGIA </v>
      </c>
      <c r="J103">
        <v>0.5</v>
      </c>
      <c r="K103">
        <v>0.7659722222222223</v>
      </c>
      <c r="L103">
        <v>0.8194444444444444</v>
      </c>
      <c r="M103">
        <f>L103-J103</f>
        <v>0.3194444444444444</v>
      </c>
      <c r="N103">
        <f>L103-K103</f>
        <v>0.05347222222222214</v>
      </c>
      <c r="O103">
        <v>1.8125</v>
      </c>
      <c r="P103">
        <v>1.8395833333333333</v>
      </c>
      <c r="Q103">
        <v>1.8472222222222223</v>
      </c>
      <c r="R103">
        <f>L103-J103</f>
        <v>0.3194444444444444</v>
      </c>
    </row>
    <row r="104">
      <c r="A104">
        <v>686480</v>
      </c>
      <c r="B104" t="str">
        <v>CERRADO</v>
      </c>
      <c r="C104" t="str">
        <v>CERRADO</v>
      </c>
      <c r="D104" t="str">
        <v>MEDIA</v>
      </c>
      <c r="E104" t="str">
        <v xml:space="preserve">Z145 AV CIUDAD DE CALI </v>
      </c>
      <c r="F104" t="str">
        <v>CAIDA ENLACES</v>
      </c>
      <c r="G104">
        <v>45438</v>
      </c>
      <c r="H104">
        <v>45442</v>
      </c>
      <c r="I104" t="str">
        <v>Z145 AV CIUDAD DE CALI + FALLA DE ENLACES</v>
      </c>
      <c r="J104">
        <v>0.6701388888888888</v>
      </c>
      <c r="K104">
        <v>0.7951388888888888</v>
      </c>
      <c r="L104">
        <v>0.74375</v>
      </c>
      <c r="M104">
        <f>L104-J104</f>
        <v>0.07361111111111118</v>
      </c>
      <c r="N104">
        <f>L104-K104</f>
        <v>-0.05138888888888882</v>
      </c>
      <c r="O104">
        <v>1.8541666666666667</v>
      </c>
      <c r="P104">
        <v>1.88125</v>
      </c>
      <c r="Q104">
        <v>1.8888888888888888</v>
      </c>
      <c r="R104">
        <f>L104-J104</f>
        <v>0.07361111111111118</v>
      </c>
    </row>
    <row r="105">
      <c r="A105">
        <v>698224</v>
      </c>
      <c r="B105" t="str">
        <v>CERRADO</v>
      </c>
      <c r="C105" t="str">
        <v>CERRADO</v>
      </c>
      <c r="D105" t="str">
        <v>MEDIA</v>
      </c>
      <c r="E105" t="str">
        <v>J044 CHIA</v>
      </c>
      <c r="F105" t="str">
        <v>MEDIOS DE PAGO</v>
      </c>
      <c r="G105">
        <v>45443</v>
      </c>
      <c r="H105">
        <v>45443</v>
      </c>
      <c r="I105" t="str">
        <v>J044 CHIA + FALLA CON DATAFONOS A NIVEL DE ENVÍO DE INFOMRACIÓN DE LA POS AL DATAFONO</v>
      </c>
      <c r="J105">
        <v>0.3229166666666667</v>
      </c>
      <c r="K105">
        <v>0.3229166666666667</v>
      </c>
      <c r="L105">
        <v>0.53125</v>
      </c>
      <c r="M105">
        <f>L105-J105</f>
        <v>0.20833333333333331</v>
      </c>
      <c r="N105">
        <f>L105-K105</f>
        <v>0.20833333333333331</v>
      </c>
      <c r="O105">
        <v>1.8958333333333333</v>
      </c>
      <c r="P105">
        <v>1.9229166666666666</v>
      </c>
      <c r="Q105">
        <v>1.9305555555555556</v>
      </c>
      <c r="R105">
        <f>L105-J105</f>
        <v>0.20833333333333331</v>
      </c>
    </row>
    <row r="106">
      <c r="A106">
        <v>697446</v>
      </c>
      <c r="B106" t="str">
        <v>CERRADO</v>
      </c>
      <c r="C106" t="str">
        <v>CERRADO</v>
      </c>
      <c r="D106" t="str">
        <v>ALTA</v>
      </c>
      <c r="E106" t="str">
        <v>Z008 AV 1a MAYO</v>
      </c>
      <c r="F106" t="str">
        <v>CAIDA ENLACES</v>
      </c>
      <c r="G106">
        <v>45444</v>
      </c>
      <c r="H106">
        <v>45444</v>
      </c>
      <c r="I106" t="str">
        <v>Z008 AV 1a MAYO + LOCAL SIN INTERNET; CAÍDA DE ENLACE</v>
      </c>
      <c r="J106">
        <v>0.22916666666666666</v>
      </c>
      <c r="K106">
        <v>0.3472222222222222</v>
      </c>
      <c r="L106">
        <v>0.2916666666666667</v>
      </c>
      <c r="M106">
        <f>L106-J106</f>
        <v>0.06250000000000003</v>
      </c>
      <c r="N106">
        <f>L106-K106</f>
        <v>-0.055555555555555525</v>
      </c>
      <c r="O106">
        <v>1.9375</v>
      </c>
      <c r="P106">
        <v>1.9645833333333333</v>
      </c>
      <c r="Q106">
        <v>1.9722222222222223</v>
      </c>
      <c r="R106">
        <f>L106-J106</f>
        <v>0.06250000000000003</v>
      </c>
    </row>
    <row r="107">
      <c r="A107">
        <v>697615</v>
      </c>
      <c r="B107" t="str">
        <v>CERRADO</v>
      </c>
      <c r="C107" t="str">
        <v>CERRADO</v>
      </c>
      <c r="D107" t="str">
        <v>MAXIMA</v>
      </c>
      <c r="E107" t="str">
        <v>FALLA A NIVEL NACIONAL</v>
      </c>
      <c r="F107" t="str">
        <v>FACTURA ELECTRONICA COLOMBIA</v>
      </c>
      <c r="G107">
        <v>45444</v>
      </c>
      <c r="H107">
        <v>45444</v>
      </c>
      <c r="I107" t="str">
        <v>FALLA A NIVEL NACIONAL + LENTITUD DE POS AL INICIO Y AL FINAL DE UNA TRANSACCIÓN</v>
      </c>
      <c r="J107">
        <v>0.49930555555555556</v>
      </c>
      <c r="K107">
        <v>0.5048611111111111</v>
      </c>
      <c r="L107">
        <v>0.625</v>
      </c>
      <c r="M107">
        <f>L107-J107</f>
        <v>0.12569444444444444</v>
      </c>
      <c r="N107">
        <f>L107-K107</f>
        <v>0.1201388888888889</v>
      </c>
      <c r="O107">
        <v>1.9791666666666667</v>
      </c>
      <c r="P107">
        <v>2.00625</v>
      </c>
      <c r="Q107">
        <v>2.013888888888889</v>
      </c>
      <c r="R107">
        <f>L107-J107</f>
        <v>0.12569444444444444</v>
      </c>
    </row>
    <row r="108">
      <c r="A108">
        <v>698216</v>
      </c>
      <c r="B108" t="str">
        <v>CERRADO</v>
      </c>
      <c r="C108" t="str">
        <v>CERRADO</v>
      </c>
      <c r="D108" t="str">
        <v>MEDIA</v>
      </c>
      <c r="E108" t="str">
        <v>J047 GIRARDOT</v>
      </c>
      <c r="F108" t="str">
        <v>POS/PDV</v>
      </c>
      <c r="G108">
        <v>45444</v>
      </c>
      <c r="H108">
        <v>45444</v>
      </c>
      <c r="I108" t="str">
        <v>J047 GIRARDOT + POS FUERA DE LINEA</v>
      </c>
      <c r="J108">
        <v>0.6666666666666666</v>
      </c>
      <c r="K108">
        <v>0.7083333333333334</v>
      </c>
      <c r="L108">
        <v>0.7340277777777777</v>
      </c>
      <c r="M108">
        <f>L108-J108</f>
        <v>0.0673611111111111</v>
      </c>
      <c r="N108">
        <f>L108-K108</f>
        <v>0.025694444444444353</v>
      </c>
      <c r="O108">
        <v>2.0625</v>
      </c>
      <c r="P108">
        <v>2.089583333333333</v>
      </c>
      <c r="Q108">
        <v>2.0972222222222223</v>
      </c>
      <c r="R108">
        <f>L108-J108</f>
        <v>0.0673611111111111</v>
      </c>
    </row>
    <row r="109">
      <c r="A109">
        <v>698218</v>
      </c>
      <c r="B109" t="str">
        <v>CERRADO</v>
      </c>
      <c r="C109" t="str">
        <v>CERRADO</v>
      </c>
      <c r="D109" t="str">
        <v>ALTA</v>
      </c>
      <c r="E109" t="str">
        <v>M329 METRO EXPRESS CALLE 148</v>
      </c>
      <c r="F109" t="str">
        <v>POS/PDV</v>
      </c>
      <c r="G109">
        <v>45444</v>
      </c>
      <c r="H109">
        <v>45444</v>
      </c>
      <c r="I109" t="str">
        <v>M329 METRO EXPRESS CALLE 148 + POS FUERA DE LINEA</v>
      </c>
      <c r="J109">
        <v>0.5694444444444444</v>
      </c>
      <c r="K109">
        <v>0.58125</v>
      </c>
      <c r="L109">
        <v>0.6458333333333334</v>
      </c>
      <c r="M109">
        <f>L109-J109</f>
        <v>0.07638888888888895</v>
      </c>
      <c r="N109">
        <f>L109-K109</f>
        <v>0.06458333333333333</v>
      </c>
      <c r="O109">
        <v>2.0208333333333335</v>
      </c>
      <c r="P109">
        <v>2.0479166666666666</v>
      </c>
      <c r="Q109">
        <v>2.0555555555555554</v>
      </c>
      <c r="R109">
        <f>L109-J109</f>
        <v>0.07638888888888895</v>
      </c>
    </row>
    <row r="110">
      <c r="A110">
        <v>699308</v>
      </c>
      <c r="B110" t="str">
        <v>CERRADO</v>
      </c>
      <c r="C110" t="str">
        <v>CERRADO</v>
      </c>
      <c r="D110" t="str">
        <v>ALTA</v>
      </c>
      <c r="E110" t="str">
        <v>M085 METRO MONTERIA</v>
      </c>
      <c r="F110" t="str">
        <v>CORTE DE ENERGIA</v>
      </c>
      <c r="G110">
        <v>45445</v>
      </c>
      <c r="H110">
        <v>45445</v>
      </c>
      <c r="I110" t="str">
        <v>M085 METRO MONTERIA + FALLA DE LA PLANTA DE ENERGIA; UPS AGOTANDO BATERIAS</v>
      </c>
      <c r="J110">
        <v>0.5138888888888888</v>
      </c>
      <c r="K110">
        <v>0.5423611111111111</v>
      </c>
      <c r="L110">
        <v>0.5527777777777778</v>
      </c>
      <c r="M110">
        <f>L110-J110</f>
        <v>0.03888888888888897</v>
      </c>
      <c r="N110">
        <f>L110-K110</f>
        <v>0.01041666666666674</v>
      </c>
      <c r="O110">
        <v>2.1041666666666665</v>
      </c>
      <c r="P110">
        <v>2.13125</v>
      </c>
      <c r="Q110">
        <v>2.138888888888889</v>
      </c>
      <c r="R110">
        <f>L110-J110</f>
        <v>0.03888888888888897</v>
      </c>
    </row>
    <row r="111">
      <c r="A111">
        <v>719704</v>
      </c>
      <c r="B111" t="str">
        <v>CERRADO</v>
      </c>
      <c r="C111" t="str">
        <v>CERRADO</v>
      </c>
      <c r="D111" t="str">
        <v>ALTA</v>
      </c>
      <c r="E111" t="str">
        <v xml:space="preserve">M049 LA 30 </v>
      </c>
      <c r="F111" t="str">
        <v>CORTE DE ENERGIA</v>
      </c>
      <c r="G111">
        <v>45448</v>
      </c>
      <c r="H111">
        <v>45448</v>
      </c>
      <c r="I111" t="str">
        <v>M049 LA 30 + CORTE DE ENERGIA EN EL SECTOR; NOVEDAD EN LA PLANTA DE ENERGIA</v>
      </c>
      <c r="J111">
        <v>0.7916666666666666</v>
      </c>
      <c r="K111">
        <v>0.79375</v>
      </c>
      <c r="L111">
        <v>0.8173611111111111</v>
      </c>
      <c r="M111">
        <f>L111-J111</f>
        <v>0.025694444444444464</v>
      </c>
      <c r="N111">
        <f>L111-K111</f>
        <v>0.023611111111111138</v>
      </c>
      <c r="O111">
        <v>2.1458333333333335</v>
      </c>
      <c r="P111">
        <v>2.1729166666666666</v>
      </c>
      <c r="Q111">
        <v>2.1805555555555554</v>
      </c>
      <c r="R111">
        <f>L111-J111</f>
        <v>0.025694444444444464</v>
      </c>
    </row>
    <row r="112">
      <c r="A112">
        <v>719723</v>
      </c>
      <c r="B112" t="str">
        <v>CERRADO</v>
      </c>
      <c r="C112" t="str">
        <v>CERRADO</v>
      </c>
      <c r="D112" t="str">
        <v>MEDIA</v>
      </c>
      <c r="E112" t="str">
        <v>M329 METRO EXPRESS CALLE 148</v>
      </c>
      <c r="F112" t="str">
        <v>POS/PDV</v>
      </c>
      <c r="G112">
        <v>45451</v>
      </c>
      <c r="H112">
        <v>45451</v>
      </c>
      <c r="I112" t="str">
        <v>M329 METRO EXPRESS CALLE 148 + BLOQUEO DE CAJAS POS</v>
      </c>
      <c r="J112">
        <v>0.4166666666666667</v>
      </c>
      <c r="K112">
        <v>0.5736111111111111</v>
      </c>
      <c r="L112">
        <v>0.6041666666666666</v>
      </c>
      <c r="M112">
        <f>L112-J112</f>
        <v>0.18749999999999994</v>
      </c>
      <c r="N112">
        <f>L112-K112</f>
        <v>0.030555555555555558</v>
      </c>
      <c r="R112">
        <f>L112-J112</f>
        <v>0.18749999999999994</v>
      </c>
    </row>
    <row r="113">
      <c r="A113" t="str">
        <v>PENDIENTE</v>
      </c>
      <c r="B113" t="str">
        <v>CERRADO</v>
      </c>
      <c r="C113" t="str">
        <v>CERRADO</v>
      </c>
      <c r="D113" t="str">
        <v>MEDIA</v>
      </c>
      <c r="E113" t="str">
        <v>J045 SANTA MARTA</v>
      </c>
      <c r="F113" t="str">
        <v>CAIDA ENLACES</v>
      </c>
      <c r="G113">
        <v>45452</v>
      </c>
      <c r="H113">
        <v>45452</v>
      </c>
      <c r="I113" t="str">
        <v>J045 SANTA MARTA + LENTITUD DE POS AL INICIO DE UNA TRANSACCIÓN 3 MIN APROXIMADAMENTE</v>
      </c>
      <c r="J113">
        <v>0.3736111111111111</v>
      </c>
      <c r="K113">
        <v>0.3736111111111111</v>
      </c>
      <c r="L113">
        <v>0.39375</v>
      </c>
      <c r="M113">
        <f>L113-J113</f>
        <v>0.020138888888888873</v>
      </c>
      <c r="N113">
        <f>L113-K113</f>
        <v>0.020138888888888873</v>
      </c>
      <c r="R113">
        <f>L113-J113</f>
        <v>0.020138888888888873</v>
      </c>
    </row>
    <row r="114">
      <c r="A114">
        <v>719360</v>
      </c>
      <c r="B114" t="str">
        <v>CERRADO</v>
      </c>
      <c r="C114" t="str">
        <v>CERRADO</v>
      </c>
      <c r="D114" t="str">
        <v>ALTA</v>
      </c>
      <c r="E114" t="str">
        <v>FALLA A NIVEL NACIONAL</v>
      </c>
      <c r="F114" t="str">
        <v>Web de Atención al Cliente</v>
      </c>
      <c r="G114">
        <v>45455</v>
      </c>
      <c r="H114">
        <v>45455</v>
      </c>
      <c r="I114" t="str">
        <v>FALLA A NIVEL NACIONAL + En el momento de hacer una devolución después de haber realizado un paso a producción se están duplicando las devoluciones y los cajeros se están descuadrando ya tenemos varios casos reportados en diferentes tiendas.</v>
      </c>
      <c r="J114">
        <v>0.5173611111111112</v>
      </c>
      <c r="K114">
        <v>0.5104166666666666</v>
      </c>
      <c r="L114">
        <v>0.5972222222222222</v>
      </c>
      <c r="M114">
        <f>L114-J114</f>
        <v>0.07986111111111105</v>
      </c>
      <c r="N114">
        <f>L114-K114</f>
        <v>0.08680555555555558</v>
      </c>
      <c r="R114">
        <f>L114-J114</f>
        <v>0.07986111111111105</v>
      </c>
    </row>
    <row r="115" xml:space="preserve">
      <c r="A115">
        <v>719634</v>
      </c>
      <c r="B115" t="str">
        <v>CERRADO</v>
      </c>
      <c r="C115" t="str">
        <v>CERRADO</v>
      </c>
      <c r="D115" t="str">
        <v>ALTA</v>
      </c>
      <c r="E115" t="str">
        <v>E812 SOACHA</v>
      </c>
      <c r="F115" t="str">
        <v>CORTE DE ENERGIA</v>
      </c>
      <c r="G115">
        <v>45455</v>
      </c>
      <c r="H115">
        <v>45455</v>
      </c>
      <c r="I115" t="str" xml:space="preserve">
        <v xml:space="preserve">E812 SOACHA + FALLA CORTE DE ENERGÍA; falla de fluido eléctrico._x000d_
+_x000d_
CORTE DE ENERGÍA</v>
      </c>
      <c r="J115">
        <v>0.5972222222222222</v>
      </c>
      <c r="K115">
        <v>0.5972222222222222</v>
      </c>
      <c r="L115">
        <v>0.6131944444444445</v>
      </c>
      <c r="M115">
        <f>L115-J115</f>
        <v>0.015972222222222276</v>
      </c>
      <c r="N115">
        <f>L115-K115</f>
        <v>0.015972222222222276</v>
      </c>
      <c r="R115">
        <f>L115-J115</f>
        <v>0.015972222222222276</v>
      </c>
    </row>
    <row r="116" xml:space="preserve">
      <c r="A116">
        <v>734215</v>
      </c>
      <c r="B116" t="str">
        <v>CERRADO</v>
      </c>
      <c r="C116" t="str">
        <v>CERRADO</v>
      </c>
      <c r="D116" t="str">
        <v>MEDIA</v>
      </c>
      <c r="E116" t="str">
        <v>L060 EL ZOL| CROSS DOCKING SECOS</v>
      </c>
      <c r="F116" t="str">
        <v>CAIDA ENLACES</v>
      </c>
      <c r="G116">
        <v>45462</v>
      </c>
      <c r="H116">
        <v>45463</v>
      </c>
      <c r="I116" t="str" xml:space="preserve">
        <v xml:space="preserve">L060 EL ZOL| CROSS DOCKING SECOS + 14:31: En este momento tenemos la Plataforma Zol aislada. Se presenta falla con los 2 proveedores de los enlaces (Cirion y Claro). Se reportan fuertes lluvias en el sector. Tenemos escalados los casos con alta criticidad. Les informaremos avances según los recibamos. 14:47 Proveedor Claro trabajando en terreno para solventar falla masiva. Sin tiempo de solución estimado por condiciones climáticas._x000d_
+_x000d_
ENLACES</v>
      </c>
      <c r="J116">
        <v>0.6048611111111111</v>
      </c>
      <c r="K116">
        <v>0.6048611111111111</v>
      </c>
      <c r="L116">
        <v>0.2916666666666667</v>
      </c>
      <c r="M116">
        <f>L116-J116</f>
        <v>-0.3131944444444444</v>
      </c>
      <c r="N116">
        <f>L116-K116</f>
        <v>-0.3131944444444444</v>
      </c>
      <c r="R116">
        <f>L116-J116</f>
        <v>-0.3131944444444444</v>
      </c>
    </row>
    <row r="117">
      <c r="A117">
        <v>740271</v>
      </c>
      <c r="B117" t="str">
        <v>CERRADO</v>
      </c>
      <c r="C117" t="str">
        <v>CERRADO</v>
      </c>
      <c r="D117" t="str">
        <v>MEDIA</v>
      </c>
      <c r="E117" t="str">
        <v>M033 CARTAGO</v>
      </c>
      <c r="F117" t="str">
        <v>POS/PDV</v>
      </c>
      <c r="G117">
        <v>45467</v>
      </c>
      <c r="H117">
        <v>45467</v>
      </c>
      <c r="I117" t="str">
        <v>M033 CARTAGO + POS FUERA DE LÍNEA A CAUSA DE APAGADO DE SERVIDOR POS TPLINUX</v>
      </c>
      <c r="J117">
        <v>0.4340277777777778</v>
      </c>
      <c r="K117">
        <v>0.4340277777777778</v>
      </c>
      <c r="L117">
        <v>0.4861111111111111</v>
      </c>
      <c r="M117">
        <f>L117-J117</f>
        <v>0.052083333333333315</v>
      </c>
      <c r="N117">
        <f>L117-K117</f>
        <v>0.052083333333333315</v>
      </c>
      <c r="R117">
        <f>L117-J117</f>
        <v>0.052083333333333315</v>
      </c>
    </row>
    <row r="118">
      <c r="A118">
        <v>742149</v>
      </c>
      <c r="B118" t="str">
        <v>CERRADO</v>
      </c>
      <c r="C118" t="str">
        <v>CERRADO</v>
      </c>
      <c r="D118" t="str">
        <v>MEDIA</v>
      </c>
      <c r="E118" t="str">
        <v>J015 HAYUELOS</v>
      </c>
      <c r="F118" t="str">
        <v>POS/PDV</v>
      </c>
      <c r="G118">
        <v>45467</v>
      </c>
      <c r="H118">
        <v>45468</v>
      </c>
      <c r="I118" t="str">
        <v>J015 HAYUELOS + FALLA EN POS YA QUE EN LA POS DE DEVOLUCIONES NO ES POSIBLE HACERLAS; EN EL MOMENTO</v>
      </c>
      <c r="J118">
        <v>0.4791666666666667</v>
      </c>
      <c r="K118">
        <v>0.6527777777777778</v>
      </c>
      <c r="L118">
        <v>0.7083333333333334</v>
      </c>
      <c r="M118">
        <f>L118-J118</f>
        <v>0.22916666666666669</v>
      </c>
      <c r="N118">
        <f>L118-K118</f>
        <v>0.05555555555555558</v>
      </c>
      <c r="R118">
        <f>L118-J118</f>
        <v>0.22916666666666669</v>
      </c>
    </row>
    <row r="119">
      <c r="A119">
        <v>750667</v>
      </c>
      <c r="B119" t="str">
        <v>CERRADO</v>
      </c>
      <c r="C119" t="str">
        <v>CERRADO</v>
      </c>
      <c r="D119" t="str">
        <v>ALTA</v>
      </c>
      <c r="E119" t="str">
        <v>J167 TITAN</v>
      </c>
      <c r="F119" t="str">
        <v>CAIDA ENLACES</v>
      </c>
      <c r="G119">
        <v>45473</v>
      </c>
      <c r="H119">
        <v>45473</v>
      </c>
      <c r="I119" t="str">
        <v>J167 JUMBO TITAN|TIENDA + Se presenta caída de enlaces en la tienda; equipo de redes revisando.</v>
      </c>
      <c r="K119">
        <v>0.5347222222222222</v>
      </c>
      <c r="L119">
        <v>0.7916666666666666</v>
      </c>
      <c r="M119">
        <f>L119-J119</f>
        <v>0.7916666666666666</v>
      </c>
      <c r="N119">
        <f>L119-K119</f>
        <v>0.2569444444444444</v>
      </c>
      <c r="R119">
        <f>L119-J119</f>
        <v>0.7916666666666666</v>
      </c>
    </row>
    <row r="120">
      <c r="A120">
        <v>762323</v>
      </c>
      <c r="B120" t="str">
        <v>CERRADO</v>
      </c>
      <c r="C120" t="str">
        <v>CERRADO</v>
      </c>
      <c r="D120" t="str">
        <v>MEDIA</v>
      </c>
      <c r="E120" t="str">
        <v>SUPERMERCADOS</v>
      </c>
      <c r="F120" t="str">
        <v>COMERCIAL RECETAS</v>
      </c>
      <c r="G120">
        <v>45478</v>
      </c>
      <c r="H120">
        <v>45478</v>
      </c>
      <c r="I120" t="str">
        <v>SUPERMERCADOS</v>
      </c>
      <c r="J120">
        <v>0.5763888888888888</v>
      </c>
      <c r="K120">
        <v>0.5763888888888888</v>
      </c>
      <c r="L120">
        <v>0.75</v>
      </c>
      <c r="M120">
        <f>L120-J120</f>
        <v>0.17361111111111116</v>
      </c>
      <c r="N120">
        <f>L120-K120</f>
        <v>0.17361111111111116</v>
      </c>
      <c r="R120">
        <f>L120-J120</f>
        <v>0.17361111111111116</v>
      </c>
    </row>
    <row r="121">
      <c r="A121">
        <v>770940</v>
      </c>
      <c r="B121" t="str">
        <v>CERRADO</v>
      </c>
      <c r="C121" t="str">
        <v>CERRADO</v>
      </c>
      <c r="D121" t="str">
        <v>MEDIA</v>
      </c>
      <c r="E121" t="str">
        <v>EDS190</v>
      </c>
      <c r="F121" t="str">
        <v>CAIDA ENLACES</v>
      </c>
      <c r="G121">
        <v>45483</v>
      </c>
      <c r="H121">
        <v>45484</v>
      </c>
      <c r="I121" t="str">
        <v>161 EDS190 + FALLA ENLACES</v>
      </c>
      <c r="J121">
        <v>0.5833333333333334</v>
      </c>
      <c r="K121">
        <v>0.5833333333333334</v>
      </c>
      <c r="L121">
        <v>0.7083333333333334</v>
      </c>
      <c r="M121">
        <f>L121-J121</f>
        <v>0.125</v>
      </c>
      <c r="N121">
        <f>L121-K121</f>
        <v>0.125</v>
      </c>
      <c r="R121">
        <f>L121-J121</f>
        <v>0.125</v>
      </c>
    </row>
    <row r="122">
      <c r="A122">
        <v>779759</v>
      </c>
      <c r="B122" t="str">
        <v>CERRADO</v>
      </c>
      <c r="C122" t="str">
        <v>CERRADO</v>
      </c>
      <c r="D122" t="str">
        <v>MEDIA</v>
      </c>
      <c r="E122" t="str">
        <v>Z079 EDS SAN CAYETANO</v>
      </c>
      <c r="F122" t="str">
        <v>CORTE DE ENERGIA</v>
      </c>
      <c r="G122">
        <v>45489</v>
      </c>
      <c r="H122">
        <v>45489</v>
      </c>
      <c r="I122" t="str">
        <v>Z079 EDS SAN CAYETANO +  CORTE DE ENERGIA</v>
      </c>
      <c r="J122">
        <v>0.25</v>
      </c>
      <c r="K122">
        <v>0.3055555555555556</v>
      </c>
      <c r="L122">
        <v>0.40625</v>
      </c>
      <c r="M122">
        <f>L122-J122</f>
        <v>0.15625</v>
      </c>
      <c r="N122">
        <f>L122-K122</f>
        <v>0.10069444444444442</v>
      </c>
      <c r="R122">
        <f>L122-J122</f>
        <v>0.15625</v>
      </c>
    </row>
    <row r="123">
      <c r="A123">
        <v>779902</v>
      </c>
      <c r="B123" t="str">
        <v>CERRADO</v>
      </c>
      <c r="C123" t="str">
        <v>CERRADO</v>
      </c>
      <c r="D123" t="str">
        <v>ALTA</v>
      </c>
      <c r="E123" t="str">
        <v>J076 UNICENTRO TUNJA</v>
      </c>
      <c r="F123" t="str">
        <v>CAIDA ENLACES</v>
      </c>
      <c r="G123">
        <v>45489</v>
      </c>
      <c r="H123">
        <v>45489</v>
      </c>
      <c r="I123" t="str">
        <v>J076 UNICENTRO TUNJA + CAIDA DE ENLACES</v>
      </c>
      <c r="J123">
        <v>0.3541666666666667</v>
      </c>
      <c r="K123">
        <v>0.3680555555555556</v>
      </c>
      <c r="L123">
        <v>0.4270833333333333</v>
      </c>
      <c r="M123">
        <f>L123-J123</f>
        <v>0.07291666666666663</v>
      </c>
      <c r="N123">
        <f>L123-K123</f>
        <v>0.059027777777777735</v>
      </c>
      <c r="R123">
        <f>L123-J123</f>
        <v>0.07291666666666663</v>
      </c>
    </row>
    <row r="124">
      <c r="A124">
        <v>784059</v>
      </c>
      <c r="B124" t="str">
        <v>CERRADO</v>
      </c>
      <c r="C124" t="str">
        <v>CERRADO</v>
      </c>
      <c r="D124" t="str">
        <v>ALTA</v>
      </c>
      <c r="E124" t="str">
        <v>EDS PLATAFORMAS</v>
      </c>
      <c r="F124" t="str">
        <v>CAIDA ENLACES</v>
      </c>
      <c r="G124">
        <v>45491</v>
      </c>
      <c r="H124">
        <v>45491</v>
      </c>
      <c r="I124" t="str">
        <v>EDS PLATAFORMAS</v>
      </c>
      <c r="J124">
        <v>0.4166666666666667</v>
      </c>
      <c r="K124">
        <v>0.4375</v>
      </c>
      <c r="L124">
        <v>0.4444444444444444</v>
      </c>
      <c r="M124">
        <f>L124-J124</f>
        <v>0.027777777777777735</v>
      </c>
      <c r="N124">
        <f>L124-K124</f>
        <v>0.00694444444444442</v>
      </c>
      <c r="R124">
        <f>L124-J124</f>
        <v>0.027777777777777735</v>
      </c>
    </row>
    <row r="125">
      <c r="A125">
        <v>784789</v>
      </c>
      <c r="B125" t="str">
        <v>CERRADO</v>
      </c>
      <c r="C125" t="str">
        <v>CERRADO</v>
      </c>
      <c r="D125" t="str">
        <v>ALTA</v>
      </c>
      <c r="E125" t="str">
        <v>J045 SANTA MARTA</v>
      </c>
      <c r="F125" t="str">
        <v>CORTE DE ENERGIA</v>
      </c>
      <c r="G125">
        <v>45491</v>
      </c>
      <c r="H125">
        <v>45491</v>
      </c>
      <c r="I125" t="str">
        <v xml:space="preserve">JUMBO 045 SANTA MARTA + NOVEDAD ELECTRICA </v>
      </c>
      <c r="J125">
        <v>0.59375</v>
      </c>
      <c r="K125">
        <v>0.6041666666666666</v>
      </c>
      <c r="L125">
        <v>0.6111111111111112</v>
      </c>
      <c r="M125">
        <f>L125-J125</f>
        <v>0.01736111111111116</v>
      </c>
      <c r="N125">
        <f>L125-K125</f>
        <v>0.006944444444444531</v>
      </c>
      <c r="R125">
        <f>L125-J125</f>
        <v>0.01736111111111116</v>
      </c>
    </row>
    <row r="126">
      <c r="A126">
        <v>793691</v>
      </c>
      <c r="B126" t="str">
        <v>CERRADO</v>
      </c>
      <c r="C126" t="str">
        <v>CERRADO</v>
      </c>
      <c r="D126" t="str">
        <v>MEDIA</v>
      </c>
      <c r="E126" t="str">
        <v>M074 FACTATIVA</v>
      </c>
      <c r="F126" t="str">
        <v>WIFI</v>
      </c>
      <c r="G126">
        <v>45497</v>
      </c>
      <c r="H126">
        <v>45497</v>
      </c>
      <c r="I126" t="str">
        <v>M074 FACTATIVA + NO SE CONECTAN PDA NI VERFICADORES CSWLAN 12</v>
      </c>
      <c r="J126">
        <v>0.3611111111111111</v>
      </c>
      <c r="K126">
        <v>0.375</v>
      </c>
      <c r="L126">
        <v>0.3958333333333333</v>
      </c>
      <c r="M126">
        <f>L126-J126</f>
        <v>0.03472222222222221</v>
      </c>
      <c r="N126">
        <f>L126-K126</f>
        <v>0.020833333333333315</v>
      </c>
      <c r="R126">
        <f>L126-J126</f>
        <v>0.03472222222222221</v>
      </c>
    </row>
    <row r="127">
      <c r="A127">
        <v>795550</v>
      </c>
      <c r="B127" t="str">
        <v>CERRADO</v>
      </c>
      <c r="C127" t="str">
        <v>CERRADO</v>
      </c>
      <c r="D127" t="str">
        <v>MEDIA</v>
      </c>
      <c r="E127" t="str">
        <v>J015 HAYUELOS</v>
      </c>
      <c r="F127" t="str">
        <v>CAIDA ENLACES</v>
      </c>
      <c r="G127">
        <v>45498</v>
      </c>
      <c r="H127">
        <v>45498</v>
      </c>
      <c r="I127" t="str">
        <v>J015 HAYUELOS + CAIDA DE ENLACES</v>
      </c>
      <c r="J127">
        <v>0.4618055555555556</v>
      </c>
      <c r="K127">
        <v>0.4618055555555556</v>
      </c>
      <c r="L127">
        <v>0.625</v>
      </c>
      <c r="M127">
        <f>L127-J127</f>
        <v>0.16319444444444442</v>
      </c>
      <c r="N127">
        <f>L127-K127</f>
        <v>0.16319444444444442</v>
      </c>
      <c r="R127">
        <f>L127-J127</f>
        <v>0.16319444444444442</v>
      </c>
    </row>
    <row r="128">
      <c r="A128">
        <v>799908</v>
      </c>
      <c r="B128" t="str">
        <v>CERRADO</v>
      </c>
      <c r="C128" t="str">
        <v>CERRADO</v>
      </c>
      <c r="D128" t="str">
        <v>MEDIA</v>
      </c>
      <c r="E128" t="str">
        <v>Z101 TINTALITO</v>
      </c>
      <c r="F128" t="str">
        <v>SERVIDOR</v>
      </c>
      <c r="G128">
        <v>45500</v>
      </c>
      <c r="H128">
        <v>45501</v>
      </c>
      <c r="I128" t="str">
        <v>Z101 TINTALITO + FALLA DE SERVIDORES</v>
      </c>
      <c r="J128">
        <v>0.7708333333333334</v>
      </c>
      <c r="K128">
        <v>0.7708333333333334</v>
      </c>
      <c r="L128">
        <v>0.4166666666666667</v>
      </c>
      <c r="M128">
        <f>L128-J128</f>
        <v>-0.3541666666666667</v>
      </c>
      <c r="N128">
        <f>L128-K128</f>
        <v>-0.3541666666666667</v>
      </c>
      <c r="R128">
        <f>L128-J128</f>
        <v>-0.3541666666666667</v>
      </c>
    </row>
    <row r="129">
      <c r="A129">
        <v>800684</v>
      </c>
      <c r="B129" t="str">
        <v>CERRADO</v>
      </c>
      <c r="C129" t="str">
        <v>CERRADO</v>
      </c>
      <c r="D129" t="str">
        <v>ALTA</v>
      </c>
      <c r="E129" t="str">
        <v>SP340 SPID CALLE 125</v>
      </c>
      <c r="F129" t="str">
        <v>SERVIDOR</v>
      </c>
      <c r="G129">
        <v>45502</v>
      </c>
      <c r="H129">
        <v>45502</v>
      </c>
      <c r="I129" t="str">
        <v>SERVIDOR + SP340 SPID CALLE 125 + FALLA DE CAJAS</v>
      </c>
      <c r="J129">
        <v>0.25</v>
      </c>
      <c r="K129">
        <v>0.375</v>
      </c>
      <c r="L129">
        <v>0.5208333333333334</v>
      </c>
      <c r="M129">
        <f>L129-J129</f>
        <v>0.27083333333333337</v>
      </c>
      <c r="N129">
        <f>L129-K129</f>
        <v>0.14583333333333337</v>
      </c>
      <c r="R129">
        <f>L129-J129</f>
        <v>0.27083333333333337</v>
      </c>
    </row>
    <row r="130">
      <c r="A130">
        <v>812318</v>
      </c>
      <c r="B130" t="str">
        <v>CERRADO</v>
      </c>
      <c r="C130" t="str">
        <v>CERRADO</v>
      </c>
      <c r="D130" t="str">
        <v>ALTA</v>
      </c>
      <c r="E130" t="str">
        <v>ES133</v>
      </c>
      <c r="F130" t="str">
        <v>SERVIDOR</v>
      </c>
      <c r="G130">
        <v>45507</v>
      </c>
      <c r="H130">
        <v>45509</v>
      </c>
      <c r="I130" t="str">
        <v>ES133 + ENLACE CAIDO + ENLACES</v>
      </c>
      <c r="J130">
        <v>0.7916666666666666</v>
      </c>
      <c r="K130">
        <v>0.7291666666666666</v>
      </c>
      <c r="L130">
        <v>0.8333333333333334</v>
      </c>
      <c r="M130">
        <f>L130-J130</f>
        <v>0.04166666666666674</v>
      </c>
      <c r="N130">
        <f>L130-K130</f>
        <v>0.10416666666666674</v>
      </c>
      <c r="R130">
        <f>L130-J130</f>
        <v>0.04166666666666674</v>
      </c>
    </row>
    <row r="131">
      <c r="A131">
        <v>814315</v>
      </c>
      <c r="B131" t="str">
        <v>CERRADO</v>
      </c>
      <c r="C131" t="str">
        <v>CERRADO</v>
      </c>
      <c r="D131" t="str">
        <v>MEDIA</v>
      </c>
      <c r="E131" t="str">
        <v xml:space="preserve">J076 UNICENTRO TUNJA </v>
      </c>
      <c r="F131" t="str">
        <v>POS/PDV</v>
      </c>
      <c r="G131">
        <v>45509</v>
      </c>
      <c r="H131">
        <v>45509</v>
      </c>
      <c r="I131" t="str">
        <v>J076 UNICENTRO TUNJA + FALLA SERVIDOR</v>
      </c>
      <c r="J131">
        <v>0.7083333333333334</v>
      </c>
      <c r="K131">
        <v>0.71875</v>
      </c>
      <c r="L131">
        <v>0.7916666666666666</v>
      </c>
      <c r="M131">
        <f>L131-J131</f>
        <v>0.08333333333333326</v>
      </c>
      <c r="N131">
        <f>L131-K131</f>
        <v>0.07291666666666663</v>
      </c>
      <c r="R131">
        <f>L131-J131</f>
        <v>0.08333333333333326</v>
      </c>
    </row>
    <row r="132">
      <c r="A132">
        <v>819489</v>
      </c>
      <c r="B132" t="str">
        <v>CERRADO</v>
      </c>
      <c r="C132" t="str">
        <v>CERRADO</v>
      </c>
      <c r="D132" t="str">
        <v>MEDIA</v>
      </c>
      <c r="E132" t="str">
        <v>J070 SUBA</v>
      </c>
      <c r="F132" t="str">
        <v>SWITCH</v>
      </c>
      <c r="G132">
        <v>45511</v>
      </c>
      <c r="H132">
        <v>45511</v>
      </c>
      <c r="I132" t="str">
        <v>070 SUBA + CAIDA MICROSENS Y EQUIPOS DE COMPUTO</v>
      </c>
      <c r="J132">
        <v>0.4166666666666667</v>
      </c>
      <c r="K132">
        <v>0.4375</v>
      </c>
      <c r="L132">
        <v>0.5833333333333334</v>
      </c>
      <c r="M132">
        <f>L132-J132</f>
        <v>0.16666666666666669</v>
      </c>
      <c r="N132">
        <f>L132-K132</f>
        <v>0.14583333333333337</v>
      </c>
      <c r="R132">
        <f>L132-J132</f>
        <v>0.16666666666666669</v>
      </c>
    </row>
    <row r="133">
      <c r="A133">
        <v>819291</v>
      </c>
      <c r="B133" t="str">
        <v>CERRADO</v>
      </c>
      <c r="C133" t="str">
        <v>CERRADO</v>
      </c>
      <c r="D133" t="str">
        <v>ALTA</v>
      </c>
      <c r="E133" t="str">
        <v>L187 YUMBO|FRUVER</v>
      </c>
      <c r="F133" t="str">
        <v>CAIDA ENLACES</v>
      </c>
      <c r="G133">
        <v>45512</v>
      </c>
      <c r="H133">
        <v>45512</v>
      </c>
      <c r="I133" t="str">
        <v>plataforma PL187 Fruver Yumbo + FALLA DE RED</v>
      </c>
      <c r="J133">
        <v>0.3611111111111111</v>
      </c>
      <c r="K133">
        <v>0.375</v>
      </c>
      <c r="L133">
        <v>0.7083333333333334</v>
      </c>
      <c r="M133">
        <f>L133-J133</f>
        <v>0.34722222222222227</v>
      </c>
      <c r="N133">
        <f>L133-K133</f>
        <v>0.33333333333333337</v>
      </c>
      <c r="R133">
        <f>L133-J133</f>
        <v>0.34722222222222227</v>
      </c>
    </row>
    <row r="134">
      <c r="A134">
        <v>820126</v>
      </c>
      <c r="B134" t="str">
        <v>CERRADO</v>
      </c>
      <c r="C134" t="str">
        <v>CERRADO</v>
      </c>
      <c r="D134" t="str">
        <v>ALTA</v>
      </c>
      <c r="E134" t="str">
        <v>Z098 AV DEL RIO</v>
      </c>
      <c r="F134" t="str">
        <v>CORTE DE ENERGIA</v>
      </c>
      <c r="G134">
        <v>45512</v>
      </c>
      <c r="H134">
        <v>45513</v>
      </c>
      <c r="I134" t="str">
        <v>Z098 AV DEL RIO + CORTE DE ENERGIA</v>
      </c>
      <c r="J134">
        <v>0.625</v>
      </c>
      <c r="K134">
        <v>0.6347222222222222</v>
      </c>
      <c r="L134">
        <v>0.7083333333333334</v>
      </c>
      <c r="M134">
        <f>L134-J134</f>
        <v>0.08333333333333337</v>
      </c>
      <c r="N134">
        <v>1.0416666666666667</v>
      </c>
      <c r="R134">
        <f>L134-J134</f>
        <v>0.08333333333333337</v>
      </c>
    </row>
    <row r="135">
      <c r="A135">
        <v>826161</v>
      </c>
      <c r="B135" t="str">
        <v>CERRADO</v>
      </c>
      <c r="C135" t="str">
        <v>CERRADO</v>
      </c>
      <c r="D135" t="str">
        <v>MEDIA</v>
      </c>
      <c r="E135" t="str">
        <v>J174 EL CASTILLO</v>
      </c>
      <c r="F135" t="str">
        <v>POS/PDV</v>
      </c>
      <c r="G135">
        <v>45513</v>
      </c>
      <c r="H135">
        <v>45513</v>
      </c>
      <c r="I135" t="str">
        <v>J174 EL CASTILLO +POS FUERA DE LINEA</v>
      </c>
      <c r="J135">
        <v>0.4479166666666667</v>
      </c>
      <c r="K135">
        <v>0.4479166666666667</v>
      </c>
      <c r="L135">
        <v>0.4583333333333333</v>
      </c>
      <c r="M135">
        <f>L135-J135</f>
        <v>0.01041666666666663</v>
      </c>
      <c r="N135">
        <f>L135-K135</f>
        <v>0.01041666666666663</v>
      </c>
      <c r="R135">
        <f>L135-J135</f>
        <v>0.01041666666666663</v>
      </c>
    </row>
    <row r="136">
      <c r="A136">
        <v>826154</v>
      </c>
      <c r="B136" t="str">
        <v>CERRADO</v>
      </c>
      <c r="C136" t="str">
        <v>CERRADO</v>
      </c>
      <c r="D136" t="str">
        <v>MEDIA</v>
      </c>
      <c r="E136" t="str">
        <v>Z132 LA 24</v>
      </c>
      <c r="F136" t="str">
        <v>CAIDA ENLACES</v>
      </c>
      <c r="G136">
        <v>45516</v>
      </c>
      <c r="H136">
        <v>45517</v>
      </c>
      <c r="I136" t="str">
        <v>Z132 LA 24 + FALLA DE RED</v>
      </c>
      <c r="J136">
        <v>0.9583333333333334</v>
      </c>
      <c r="K136">
        <v>0.45069444444444445</v>
      </c>
      <c r="L136">
        <v>0.75</v>
      </c>
      <c r="M136">
        <f>L136-J136</f>
        <v>-0.20833333333333337</v>
      </c>
      <c r="N136">
        <f>L136-K136</f>
        <v>0.29930555555555555</v>
      </c>
      <c r="R136">
        <f>L136-J136</f>
        <v>-0.20833333333333337</v>
      </c>
    </row>
    <row r="137">
      <c r="A137">
        <v>827940</v>
      </c>
      <c r="B137" t="str">
        <v>CERRADO</v>
      </c>
      <c r="C137" t="str">
        <v>CERRADO</v>
      </c>
      <c r="D137" t="str">
        <v>MEDIA</v>
      </c>
      <c r="E137" t="str">
        <v>FALLA CONTROL M</v>
      </c>
      <c r="F137" t="str">
        <v>CONTROL M</v>
      </c>
      <c r="G137">
        <v>45517</v>
      </c>
      <c r="H137">
        <v>45517</v>
      </c>
      <c r="I137" t="str">
        <v>FALLA CONTROL M</v>
      </c>
      <c r="J137">
        <v>0.08333333333333333</v>
      </c>
      <c r="K137">
        <v>0.3076388888888889</v>
      </c>
      <c r="L137">
        <v>0.5416666666666666</v>
      </c>
      <c r="M137">
        <f>L137-J137</f>
        <v>0.4583333333333333</v>
      </c>
      <c r="N137">
        <f>L137-K137</f>
        <v>0.23402777777777772</v>
      </c>
      <c r="R137">
        <f>L137-J137</f>
        <v>0.4583333333333333</v>
      </c>
    </row>
    <row r="138">
      <c r="A138">
        <v>834476</v>
      </c>
      <c r="B138" t="str">
        <v>CERRADO</v>
      </c>
      <c r="C138" t="str">
        <v>CERRADO</v>
      </c>
      <c r="D138" t="str">
        <v>MEDIA</v>
      </c>
      <c r="E138" t="str">
        <v>Z145 AV CIUDAD DE CALI</v>
      </c>
      <c r="F138" t="str">
        <v>CAIDA ENLACES</v>
      </c>
      <c r="G138">
        <v>45519</v>
      </c>
      <c r="H138">
        <v>45519</v>
      </c>
      <c r="I138" t="str">
        <v>Z145 AV CIUDAD DE CALI + CAIDA DE ENLACE + CORTE DE FIBRA</v>
      </c>
      <c r="J138">
        <v>0.9166666666666666</v>
      </c>
      <c r="K138">
        <v>0.3611111111111111</v>
      </c>
      <c r="L138">
        <v>0.625</v>
      </c>
      <c r="M138">
        <f>L138-J138</f>
        <v>-0.29166666666666663</v>
      </c>
      <c r="N138">
        <f>L138-K138</f>
        <v>0.2638888888888889</v>
      </c>
      <c r="R138">
        <f>L138-J138</f>
        <v>-0.29166666666666663</v>
      </c>
    </row>
    <row r="139">
      <c r="A139">
        <v>908094</v>
      </c>
      <c r="B139" t="str">
        <v>CERRADO</v>
      </c>
      <c r="C139" t="str">
        <v>CERRADO</v>
      </c>
      <c r="D139" t="str">
        <v>ALTA</v>
      </c>
      <c r="E139" t="str">
        <v>M082 ATALAYAS - M322 METRO MERCADEFAM CABECERA</v>
      </c>
      <c r="F139" t="str">
        <v>POS/PDV</v>
      </c>
      <c r="G139">
        <v>45524</v>
      </c>
      <c r="H139">
        <v>45524</v>
      </c>
      <c r="I139" t="str">
        <v>M082 ATALAYAS - M322 METRO MERCADEFAM CABECERA + FALLA DE CAJAS + ARS</v>
      </c>
      <c r="J139">
        <v>0.3333333333333333</v>
      </c>
      <c r="K139">
        <v>0.3416666666666667</v>
      </c>
      <c r="L139">
        <v>0.40555555555555556</v>
      </c>
      <c r="M139">
        <f>L139-J139</f>
        <v>0.07222222222222224</v>
      </c>
      <c r="N139">
        <f>L139-K139</f>
        <v>0.06388888888888888</v>
      </c>
      <c r="R139">
        <f>L139-J139</f>
        <v>0.07222222222222224</v>
      </c>
    </row>
    <row r="140">
      <c r="A140">
        <v>844461</v>
      </c>
      <c r="B140" t="str">
        <v>CERRADO</v>
      </c>
      <c r="C140" t="str">
        <v>CERRADO</v>
      </c>
      <c r="D140" t="str">
        <v>MEDIA</v>
      </c>
      <c r="E140" t="str">
        <v xml:space="preserve">J045 AV DEL FERROCARRIL SANTA MARTA </v>
      </c>
      <c r="F140" t="str">
        <v>POS/PDV</v>
      </c>
      <c r="G140">
        <v>45525</v>
      </c>
      <c r="H140">
        <v>45525</v>
      </c>
      <c r="I140" t="str">
        <v>J045 AV DEL FERROCARRIL SANTA MARTA + LENTITUD EXTREMA EN CAJAS + POS/PDV</v>
      </c>
      <c r="J140">
        <v>0.3888888888888889</v>
      </c>
      <c r="K140">
        <v>0.4097222222222222</v>
      </c>
      <c r="L140">
        <v>0.4375</v>
      </c>
      <c r="M140">
        <f>L140-J140</f>
        <v>0.048611111111111105</v>
      </c>
      <c r="N140">
        <f>L140-K140</f>
        <v>0.02777777777777779</v>
      </c>
      <c r="R140">
        <f>L140-J140</f>
        <v>0.048611111111111105</v>
      </c>
    </row>
    <row r="141">
      <c r="A141">
        <v>844508</v>
      </c>
      <c r="B141" t="str">
        <v>CERRADO</v>
      </c>
      <c r="C141" t="str">
        <v>CERRADO</v>
      </c>
      <c r="D141" t="str">
        <v>MEDIA</v>
      </c>
      <c r="E141" t="str">
        <v>J018 AUTOPISTA SUR</v>
      </c>
      <c r="F141" t="str">
        <v>POS/PDV</v>
      </c>
      <c r="G141">
        <v>45526</v>
      </c>
      <c r="H141">
        <v>45526</v>
      </c>
      <c r="I141" t="str">
        <v>J018 AUTOPISTA SUR + FALLA CIERRE DE LA TIENDA NIVEL CONTABLE + POS/PDV</v>
      </c>
      <c r="J141">
        <v>0.3333333333333333</v>
      </c>
      <c r="K141">
        <v>0.3854166666666667</v>
      </c>
      <c r="L141">
        <v>0.4166666666666667</v>
      </c>
      <c r="M141">
        <f>L141-J141</f>
        <v>0.08333333333333337</v>
      </c>
      <c r="N141">
        <f>L141-K141</f>
        <v>0.03125</v>
      </c>
      <c r="R141">
        <f>L141-J141</f>
        <v>0.08333333333333337</v>
      </c>
    </row>
    <row r="142">
      <c r="A142">
        <v>845033</v>
      </c>
      <c r="B142" t="str">
        <v>CERRADO</v>
      </c>
      <c r="C142" t="str">
        <v>CERRADO</v>
      </c>
      <c r="D142" t="str">
        <v>MEDIA</v>
      </c>
      <c r="E142" t="str">
        <v>J019 SANTA ANA</v>
      </c>
      <c r="F142" t="str">
        <v>POS/PDV</v>
      </c>
      <c r="G142">
        <v>45526</v>
      </c>
      <c r="H142">
        <v>45526</v>
      </c>
      <c r="I142" t="str">
        <v>J019 SANTA ANA + FUERA DE LINEA + POS/PDV</v>
      </c>
      <c r="J142">
        <v>0.3333333333333333</v>
      </c>
      <c r="K142">
        <v>0.34375</v>
      </c>
      <c r="L142">
        <v>0.375</v>
      </c>
      <c r="M142">
        <f>L142-J142</f>
        <v>0.041666666666666685</v>
      </c>
      <c r="N142">
        <f>L142-K142</f>
        <v>0.03125</v>
      </c>
      <c r="R142">
        <f>L142-J142</f>
        <v>0.041666666666666685</v>
      </c>
    </row>
    <row r="143">
      <c r="A143">
        <v>845105</v>
      </c>
      <c r="B143" t="str">
        <v>CERRADO</v>
      </c>
      <c r="C143" t="str">
        <v>CERRADO</v>
      </c>
      <c r="D143" t="str">
        <v>MEDIA</v>
      </c>
      <c r="E143" t="str">
        <v>J193 PLAZA CENTRAL</v>
      </c>
      <c r="F143" t="str">
        <v>POS/PDV</v>
      </c>
      <c r="G143">
        <v>45526</v>
      </c>
      <c r="H143">
        <v>45526</v>
      </c>
      <c r="I143" t="str">
        <v>J193 PLAZA CENTRAL + ERRORES EN RESOLUCIÓN FISCAL + POS/PDV</v>
      </c>
      <c r="J143">
        <v>0.3402777777777778</v>
      </c>
      <c r="K143">
        <v>0.3472222222222222</v>
      </c>
      <c r="L143">
        <v>0.375</v>
      </c>
      <c r="M143">
        <f>L143-J143</f>
        <v>0.03472222222222221</v>
      </c>
      <c r="N143">
        <f>L143-K143</f>
        <v>0.02777777777777779</v>
      </c>
      <c r="R143">
        <f>L143-J143</f>
        <v>0.03472222222222221</v>
      </c>
    </row>
    <row r="144">
      <c r="A144">
        <v>845469</v>
      </c>
      <c r="B144" t="str">
        <v>CERRADO</v>
      </c>
      <c r="C144" t="str">
        <v>CERRADO</v>
      </c>
      <c r="D144" t="str">
        <v>MEDIA</v>
      </c>
      <c r="E144" t="str">
        <v>J018 AUTOPISTA SUR</v>
      </c>
      <c r="F144" t="str">
        <v>PQR</v>
      </c>
      <c r="G144">
        <v>45526</v>
      </c>
      <c r="H144">
        <v>45575</v>
      </c>
      <c r="I144" t="str">
        <v>J018 AUTOPISTA SUR+ERROR AL MOMENTO DE BUSCAR CLIENTES+PQR</v>
      </c>
      <c r="J144">
        <v>0.6666666666666666</v>
      </c>
      <c r="K144">
        <v>0.6972222222222222</v>
      </c>
      <c r="L144">
        <v>0.4166666666666667</v>
      </c>
      <c r="M144">
        <f>L144-J144</f>
        <v>-0.24999999999999994</v>
      </c>
      <c r="N144">
        <f>L144-K144</f>
        <v>-0.2805555555555555</v>
      </c>
      <c r="R144">
        <f>L144-J144</f>
        <v>-0.24999999999999994</v>
      </c>
    </row>
    <row r="145">
      <c r="A145">
        <v>908130</v>
      </c>
      <c r="B145" t="str">
        <v>CERRADO</v>
      </c>
      <c r="C145" t="str">
        <v>CERRADO</v>
      </c>
      <c r="D145" t="str">
        <v>MEDIA</v>
      </c>
      <c r="E145" t="str">
        <v>M077 ZIPAQUIRA</v>
      </c>
      <c r="F145" t="str">
        <v>POS/PDV</v>
      </c>
      <c r="G145">
        <v>45527</v>
      </c>
      <c r="H145">
        <v>45527</v>
      </c>
      <c r="I145" t="str">
        <v>M077 ZIPAQUIRA + NO CARGA SISTEMA ARS + POS/PDV</v>
      </c>
      <c r="J145">
        <v>0.3125</v>
      </c>
      <c r="K145">
        <v>0.3298611111111111</v>
      </c>
      <c r="L145">
        <v>0.3388888888888889</v>
      </c>
      <c r="M145">
        <f>L145-J145</f>
        <v>0.026388888888888906</v>
      </c>
      <c r="N145">
        <f>L145-K145</f>
        <v>0.009027777777777801</v>
      </c>
      <c r="R145">
        <f>L145-J145</f>
        <v>0.026388888888888906</v>
      </c>
    </row>
    <row r="146">
      <c r="A146">
        <v>850471</v>
      </c>
      <c r="B146" t="str">
        <v>CERRADO</v>
      </c>
      <c r="C146" t="str">
        <v>CERRADO</v>
      </c>
      <c r="D146" t="str">
        <v>ALTA</v>
      </c>
      <c r="E146" t="str">
        <v>TODAS LAS TIENDAS</v>
      </c>
      <c r="F146" t="str">
        <v xml:space="preserve">SERVIDOR IMPRESION </v>
      </c>
      <c r="G146">
        <v>45529</v>
      </c>
      <c r="H146">
        <v>45530</v>
      </c>
      <c r="I146" t="str">
        <v>TODOS LAS UNIDADES EASY; JUMBO Y METRO - FALLA DE IMPRESIÓN POR MEDIO DE PIN AL MOMENTO DE LIBERAR LA IMPRESION - SERVIDOR IMPRESIÓN</v>
      </c>
      <c r="J146">
        <v>0.6666666666666666</v>
      </c>
      <c r="K146">
        <v>0.6875</v>
      </c>
      <c r="L146">
        <v>0.7423611111111111</v>
      </c>
      <c r="M146">
        <f>L146-J146</f>
        <v>0.07569444444444451</v>
      </c>
      <c r="N146">
        <f>L146-K146</f>
        <v>0.05486111111111114</v>
      </c>
      <c r="R146">
        <f>L146-J146</f>
        <v>0.07569444444444451</v>
      </c>
    </row>
    <row r="147">
      <c r="A147">
        <v>864222</v>
      </c>
      <c r="B147" t="str">
        <v>CERRADO</v>
      </c>
      <c r="C147" t="str">
        <v>CERRADO</v>
      </c>
      <c r="D147" t="str">
        <v>MEDIA</v>
      </c>
      <c r="E147" t="str">
        <v>M124 ALQUERIA</v>
      </c>
      <c r="F147" t="str">
        <v>SWITCH</v>
      </c>
      <c r="G147">
        <v>45534</v>
      </c>
      <c r="H147">
        <v>45534</v>
      </c>
      <c r="I147" t="str">
        <v>M124 ALQUERIA + DOS SWITCH CON FALLA DE COMUNIACIÓN; ESTO AFECTA BALANZAS DE PERECEDEROS Y EQUIPOS DE OFICINAS ADMINISTRATIVAS Y POS DE ATC + SWITCH</v>
      </c>
      <c r="J147">
        <v>0.5729166666666666</v>
      </c>
      <c r="K147">
        <v>0.6</v>
      </c>
      <c r="L147">
        <v>0.75</v>
      </c>
      <c r="M147">
        <f>L147-J147</f>
        <v>0.17708333333333337</v>
      </c>
      <c r="N147">
        <f>L147-K147</f>
        <v>0.15000000000000002</v>
      </c>
      <c r="R147">
        <f>L147-J147</f>
        <v>0.17708333333333337</v>
      </c>
    </row>
    <row r="148">
      <c r="A148">
        <v>864933</v>
      </c>
      <c r="B148" t="str">
        <v>CERRADO</v>
      </c>
      <c r="C148" t="str">
        <v>CERRADO</v>
      </c>
      <c r="D148" t="str">
        <v>MEDIA</v>
      </c>
      <c r="E148" t="str">
        <v>Z073 MOSQUERA</v>
      </c>
      <c r="F148" t="str">
        <v>POS/PDV</v>
      </c>
      <c r="G148">
        <v>45537</v>
      </c>
      <c r="H148">
        <v>45537</v>
      </c>
      <c r="I148" t="str">
        <v>Z073 MOSQUERA + CAJAS FUERA DE LINEA + POS/PDV</v>
      </c>
      <c r="J148">
        <v>0.4861111111111111</v>
      </c>
      <c r="K148">
        <v>0.5034722222222222</v>
      </c>
      <c r="L148">
        <v>0.6666666666666666</v>
      </c>
      <c r="M148">
        <f>L148-J148</f>
        <v>0.18055555555555552</v>
      </c>
      <c r="N148">
        <f>L148-K148</f>
        <v>0.16319444444444442</v>
      </c>
      <c r="R148">
        <f>L148-J148</f>
        <v>0.18055555555555552</v>
      </c>
    </row>
    <row r="149">
      <c r="A149">
        <v>867243</v>
      </c>
      <c r="B149" t="str">
        <v>CERRADO</v>
      </c>
      <c r="C149" t="str">
        <v>CERRADO</v>
      </c>
      <c r="D149" t="str">
        <v>MEDIA</v>
      </c>
      <c r="E149" t="str">
        <v>J167 TITAN</v>
      </c>
      <c r="F149" t="str">
        <v>CAIDA ENLACES</v>
      </c>
      <c r="G149">
        <v>45538</v>
      </c>
      <c r="H149">
        <v>45538</v>
      </c>
      <c r="I149" t="str">
        <v>J167 TITAN + FALLA DE ENLACE + ENLACE</v>
      </c>
      <c r="J149">
        <v>0.625</v>
      </c>
      <c r="K149">
        <v>0.6388888888888888</v>
      </c>
      <c r="L149">
        <v>0.7222222222222222</v>
      </c>
      <c r="M149">
        <f>L149-J149</f>
        <v>0.09722222222222221</v>
      </c>
      <c r="N149">
        <f>L149-K149</f>
        <v>0.08333333333333337</v>
      </c>
      <c r="R149">
        <f>L149-J149</f>
        <v>0.09722222222222221</v>
      </c>
    </row>
    <row r="150">
      <c r="A150">
        <v>869771</v>
      </c>
      <c r="B150" t="str">
        <v>CERRADO</v>
      </c>
      <c r="C150" t="str">
        <v>CERRADO</v>
      </c>
      <c r="D150" t="str">
        <v>MEDIA</v>
      </c>
      <c r="E150" t="str">
        <v>J022 LAS VEGAS</v>
      </c>
      <c r="F150" t="str">
        <v>CAIDA ENLACES</v>
      </c>
      <c r="G150">
        <v>45539</v>
      </c>
      <c r="H150">
        <v>45539</v>
      </c>
      <c r="I150" t="str">
        <v>J022 LAS VEGAS + FALLA DOS ACCESS POINT ; NO EMITA CONTECTIVIDAD + WIFI</v>
      </c>
      <c r="J150">
        <v>0.625</v>
      </c>
      <c r="K150">
        <v>0.6402777777777777</v>
      </c>
      <c r="L150">
        <v>0.75</v>
      </c>
      <c r="M150">
        <f>L150-J150</f>
        <v>0.125</v>
      </c>
      <c r="N150">
        <f>L150-K150</f>
        <v>0.10972222222222228</v>
      </c>
      <c r="R150">
        <f>L150-J150</f>
        <v>0.125</v>
      </c>
    </row>
    <row r="151">
      <c r="A151">
        <v>893931</v>
      </c>
      <c r="B151" t="str">
        <v>CERRADO</v>
      </c>
      <c r="C151" t="str">
        <v>CERRADO</v>
      </c>
      <c r="D151" t="str">
        <v>MEDIA</v>
      </c>
      <c r="E151" t="str">
        <v>Z018 AUTOPISTA SUR</v>
      </c>
      <c r="F151" t="str">
        <v>CAIDA ENLACES</v>
      </c>
      <c r="G151">
        <v>45541</v>
      </c>
      <c r="H151">
        <v>45541</v>
      </c>
      <c r="I151" t="str">
        <v>Z018 AUTOPISTA SUR + NO ACCCESO INTERNET + WIFI</v>
      </c>
      <c r="J151">
        <v>0.75</v>
      </c>
      <c r="K151">
        <v>0.8326388888888889</v>
      </c>
      <c r="L151">
        <v>0.875</v>
      </c>
      <c r="M151">
        <f>L151-J151</f>
        <v>0.125</v>
      </c>
      <c r="N151">
        <f>L151-K151</f>
        <v>0.04236111111111107</v>
      </c>
      <c r="R151">
        <f>L151-J151</f>
        <v>0.125</v>
      </c>
    </row>
    <row r="152">
      <c r="A152">
        <v>893956</v>
      </c>
      <c r="B152" t="str">
        <v>CERRADO</v>
      </c>
      <c r="C152" t="str">
        <v>CERRADO</v>
      </c>
      <c r="D152" t="str">
        <v>MEDIA</v>
      </c>
      <c r="E152" t="str">
        <v>Z025 BELLO</v>
      </c>
      <c r="F152" t="str">
        <v>POS/PDV</v>
      </c>
      <c r="G152">
        <v>45542</v>
      </c>
      <c r="H152">
        <v>45542</v>
      </c>
      <c r="I152" t="str">
        <v>Z025 BELLO + FUERA DE LINEA + POS/PDV</v>
      </c>
      <c r="J152">
        <v>0.4166666666666667</v>
      </c>
      <c r="K152">
        <v>0.4340277777777778</v>
      </c>
      <c r="L152">
        <v>0.4791666666666667</v>
      </c>
      <c r="M152">
        <f>L152-J152</f>
        <v>0.0625</v>
      </c>
      <c r="N152">
        <f>L152-K152</f>
        <v>0.045138888888888895</v>
      </c>
      <c r="R152">
        <f>L152-J152</f>
        <v>0.0625</v>
      </c>
    </row>
    <row r="153">
      <c r="A153">
        <v>876226</v>
      </c>
      <c r="B153" t="str">
        <v>CERRADO</v>
      </c>
      <c r="C153" t="str">
        <v>CERRADO</v>
      </c>
      <c r="D153" t="str">
        <v>MEDIA</v>
      </c>
      <c r="E153" t="str">
        <v>J023 DE LA 65</v>
      </c>
      <c r="F153" t="str">
        <v>MEDIOS DE PAGO</v>
      </c>
      <c r="G153">
        <v>45543</v>
      </c>
      <c r="H153">
        <v>45543</v>
      </c>
      <c r="I153" t="str">
        <v>J023 DE LA 65 + FALLA CON TODOS LOS DATAFONOS; SE TIENE NOVEDAD CON MICROSENSE ALARMADOS; SE TIENE ENERGÍA; PERO NO SE TIENE CONECTIVIDAD.</v>
      </c>
      <c r="J153">
        <v>0.3333333333333333</v>
      </c>
      <c r="K153">
        <v>0.4013888888888889</v>
      </c>
      <c r="L153">
        <v>0.4166666666666667</v>
      </c>
      <c r="M153">
        <f>L153-J153</f>
        <v>0.08333333333333337</v>
      </c>
      <c r="N153">
        <f>L153-K153</f>
        <v>0.015277777777777779</v>
      </c>
      <c r="R153">
        <f>L153-J153</f>
        <v>0.08333333333333337</v>
      </c>
    </row>
    <row r="154">
      <c r="A154">
        <v>880045</v>
      </c>
      <c r="B154" t="str">
        <v>CERRADO</v>
      </c>
      <c r="C154" t="str">
        <v>CERRADO</v>
      </c>
      <c r="D154" t="str">
        <v>MEDIA</v>
      </c>
      <c r="E154" t="str">
        <v>J185 YOPAL</v>
      </c>
      <c r="F154" t="str">
        <v>CAIDA ENLACES</v>
      </c>
      <c r="G154">
        <v>45544</v>
      </c>
      <c r="H154">
        <v>45544</v>
      </c>
      <c r="I154" t="str">
        <v>J185 YOPAL + TIENDA SIN INTERNET; CAIDA DEL ENLACE DE CLARO + ENLACES</v>
      </c>
      <c r="J154">
        <v>0.6527777777777778</v>
      </c>
      <c r="K154">
        <v>0.6791666666666667</v>
      </c>
      <c r="L154">
        <v>0.75</v>
      </c>
      <c r="M154">
        <f>L154-J154</f>
        <v>0.09722222222222221</v>
      </c>
      <c r="N154">
        <f>L154-K154</f>
        <v>0.0708333333333333</v>
      </c>
      <c r="R154">
        <f>L154-J154</f>
        <v>0.09722222222222221</v>
      </c>
    </row>
    <row r="155">
      <c r="A155">
        <v>893987</v>
      </c>
      <c r="B155" t="str">
        <v>CERRADO</v>
      </c>
      <c r="C155" t="str">
        <v>CERRADO</v>
      </c>
      <c r="D155" t="str">
        <v>MEDIA</v>
      </c>
      <c r="E155" t="str">
        <v>Z011 CALLE 80 - Z016 CRA 30</v>
      </c>
      <c r="F155" t="str">
        <v>POS/PDV</v>
      </c>
      <c r="G155">
        <v>45544</v>
      </c>
      <c r="H155">
        <v>45544</v>
      </c>
      <c r="I155" t="str">
        <v>Z011 CALLE 80 - Z016 CRA 30 + CAJAS FUERA DE LINEA NO ACCCESO INTERNET + POS/PDV</v>
      </c>
      <c r="J155">
        <v>0.3333333333333333</v>
      </c>
      <c r="K155">
        <v>0.37430555555555556</v>
      </c>
      <c r="L155">
        <v>0.5416666666666666</v>
      </c>
      <c r="M155">
        <f>L155-J155</f>
        <v>0.20833333333333331</v>
      </c>
      <c r="N155">
        <f>L155-K155</f>
        <v>0.16736111111111107</v>
      </c>
      <c r="R155">
        <f>L155-J155</f>
        <v>0.20833333333333331</v>
      </c>
    </row>
    <row r="156">
      <c r="A156">
        <v>893839</v>
      </c>
      <c r="B156" t="str">
        <v>CERRADO</v>
      </c>
      <c r="C156" t="str">
        <v>CERRADO</v>
      </c>
      <c r="D156" t="str">
        <v>MEDIA</v>
      </c>
      <c r="E156" t="str">
        <v xml:space="preserve">J148 SANTA FE MEDELLIN </v>
      </c>
      <c r="F156" t="str">
        <v>CORTE DE ENERGIA</v>
      </c>
      <c r="G156">
        <v>45547</v>
      </c>
      <c r="H156">
        <v>45547</v>
      </c>
      <c r="I156" t="str">
        <v>J148 SANTA FE MEDELLIN + FALLA DE ENERGIA + CORTE DE ENERGIA</v>
      </c>
      <c r="J156">
        <v>0.5416666666666666</v>
      </c>
      <c r="K156">
        <v>0.5479166666666667</v>
      </c>
      <c r="L156">
        <v>0.5833333333333334</v>
      </c>
      <c r="M156">
        <f>L156-J156</f>
        <v>0.04166666666666674</v>
      </c>
      <c r="N156">
        <f>L156-K156</f>
        <v>0.03541666666666665</v>
      </c>
      <c r="R156">
        <f>L156-J156</f>
        <v>0.04166666666666674</v>
      </c>
    </row>
    <row r="157">
      <c r="A157">
        <v>887405</v>
      </c>
      <c r="B157" t="str">
        <v>CERRADO</v>
      </c>
      <c r="C157" t="str">
        <v>CERRADO</v>
      </c>
      <c r="D157" t="str">
        <v>MEDIA</v>
      </c>
      <c r="E157" t="str">
        <v>TODAS LA TIENDAS</v>
      </c>
      <c r="F157" t="str">
        <v>POS/PDV</v>
      </c>
      <c r="G157">
        <v>45548</v>
      </c>
      <c r="H157">
        <v>45548</v>
      </c>
      <c r="I157" t="str">
        <v>TODAS LA TIENDAS + LENTITUD EN CAJAS + POS/PDV</v>
      </c>
      <c r="J157">
        <v>0.4861111111111111</v>
      </c>
      <c r="K157">
        <v>0.49722222222222223</v>
      </c>
      <c r="L157">
        <v>0.5416666666666666</v>
      </c>
      <c r="M157">
        <f>L157-J157</f>
        <v>0.055555555555555525</v>
      </c>
      <c r="N157">
        <f>L157-K157</f>
        <v>0.0444444444444444</v>
      </c>
      <c r="R157">
        <f>L157-J157</f>
        <v>0.055555555555555525</v>
      </c>
    </row>
    <row r="158">
      <c r="A158">
        <v>888080</v>
      </c>
      <c r="B158" t="str">
        <v>CERRADO</v>
      </c>
      <c r="C158" t="str">
        <v>CERRADO</v>
      </c>
      <c r="D158" t="str">
        <v>MEDIA</v>
      </c>
      <c r="E158" t="str">
        <v>Z161 CALLE 190</v>
      </c>
      <c r="F158" t="str">
        <v>CAIDA ENLACES</v>
      </c>
      <c r="G158">
        <v>45548</v>
      </c>
      <c r="H158">
        <v>45550</v>
      </c>
      <c r="I158" t="str">
        <v>Z161 CALLE 190 + FALLA DE ENLACE + ENLACES</v>
      </c>
      <c r="J158">
        <v>0.5833333333333334</v>
      </c>
      <c r="K158">
        <v>0.8486111111111111</v>
      </c>
      <c r="L158">
        <v>0.2916666666666667</v>
      </c>
      <c r="M158">
        <f>L158-J158</f>
        <v>-0.2916666666666667</v>
      </c>
      <c r="N158">
        <f>L158-K158</f>
        <v>-0.5569444444444445</v>
      </c>
      <c r="R158">
        <f>L158-J158</f>
        <v>-0.2916666666666667</v>
      </c>
    </row>
    <row r="159">
      <c r="A159">
        <v>893855</v>
      </c>
      <c r="B159" t="str">
        <v>CERRADO</v>
      </c>
      <c r="C159" t="str">
        <v>CERRADO</v>
      </c>
      <c r="D159" t="str">
        <v>MEDIA</v>
      </c>
      <c r="E159" t="str">
        <v xml:space="preserve">Z145 AV CIUDAD DE CALI </v>
      </c>
      <c r="F159" t="str">
        <v>CAIDA ENLACES</v>
      </c>
      <c r="G159">
        <v>45549</v>
      </c>
      <c r="H159">
        <v>45549</v>
      </c>
      <c r="I159" t="str">
        <v>Z145 AV CIUDAD DE CALI + FALLA ENLACE + ENLACES</v>
      </c>
      <c r="J159">
        <v>0.5555555555555556</v>
      </c>
      <c r="K159">
        <v>0.5708333333333333</v>
      </c>
      <c r="L159">
        <v>0.6666666666666666</v>
      </c>
      <c r="M159">
        <f>L159-J159</f>
        <v>0.11111111111111105</v>
      </c>
      <c r="N159">
        <f>L159-K159</f>
        <v>0.09583333333333333</v>
      </c>
      <c r="R159">
        <f>L159-J159</f>
        <v>0.11111111111111105</v>
      </c>
    </row>
    <row r="160">
      <c r="A160">
        <v>893859</v>
      </c>
      <c r="B160" t="str">
        <v>CERRADO</v>
      </c>
      <c r="C160" t="str">
        <v>CERRADO</v>
      </c>
      <c r="D160" t="str">
        <v>MEDIA</v>
      </c>
      <c r="E160" t="str">
        <v>J003 BULEVAR</v>
      </c>
      <c r="F160" t="str">
        <v>POS/PDV</v>
      </c>
      <c r="G160">
        <v>45549</v>
      </c>
      <c r="H160">
        <v>45549</v>
      </c>
      <c r="I160" t="str">
        <v>J003 BULEVAR + FALLA EN DATAFONOS + POS/PDV</v>
      </c>
      <c r="J160">
        <v>0.3611111111111111</v>
      </c>
      <c r="K160">
        <v>0.39652777777777776</v>
      </c>
      <c r="L160">
        <v>0.3888888888888889</v>
      </c>
      <c r="M160">
        <f>L160-J160</f>
        <v>0.02777777777777779</v>
      </c>
      <c r="N160">
        <f>L160-K160</f>
        <v>-0.007638888888888862</v>
      </c>
      <c r="R160">
        <f>L160-J160</f>
        <v>0.02777777777777779</v>
      </c>
    </row>
    <row r="161">
      <c r="A161">
        <v>892299</v>
      </c>
      <c r="B161" t="str">
        <v>CERRADO</v>
      </c>
      <c r="C161" t="str">
        <v>CERRADO</v>
      </c>
      <c r="D161" t="str">
        <v>MEDIA</v>
      </c>
      <c r="E161" t="str">
        <v>M081 VENTURA PLAZA</v>
      </c>
      <c r="F161" t="str">
        <v>CORTE DE ENERGIA</v>
      </c>
      <c r="G161">
        <v>45551</v>
      </c>
      <c r="H161">
        <v>45551</v>
      </c>
      <c r="I161" t="str">
        <v>M081 VENTURA PLAZA + TIENDA SIN ENERGIA +CORTE DE ENERGIA</v>
      </c>
      <c r="J161">
        <v>0.6111111111111112</v>
      </c>
      <c r="K161">
        <v>0.625</v>
      </c>
      <c r="L161">
        <v>0.6409722222222223</v>
      </c>
      <c r="M161">
        <f>L161-J161</f>
        <v>0.029861111111111116</v>
      </c>
      <c r="N161">
        <f>L161-K161</f>
        <v>0.015972222222222276</v>
      </c>
      <c r="R161">
        <f>L161-J161</f>
        <v>0.029861111111111116</v>
      </c>
    </row>
    <row r="162">
      <c r="A162">
        <v>893901</v>
      </c>
      <c r="B162" t="str">
        <v>CERRADO</v>
      </c>
      <c r="C162" t="str">
        <v>CERRADO</v>
      </c>
      <c r="D162" t="str">
        <v>MEDIA</v>
      </c>
      <c r="E162" t="str">
        <v>REGIONALES Y COMPRADORES</v>
      </c>
      <c r="F162" t="str">
        <v>MICROSOFT OFFICE 365</v>
      </c>
      <c r="G162">
        <v>45552</v>
      </c>
      <c r="H162">
        <v>45558</v>
      </c>
      <c r="I162" t="str">
        <v>NOVEDAD CON LAS LICENCIAS OFFICE EN LOS PORTATILES DE LOS REGIONALES Y COMPRADORES + MICROSOFT OFFICE 365</v>
      </c>
      <c r="J162">
        <v>0.3472222222222222</v>
      </c>
      <c r="K162">
        <v>0.36944444444444446</v>
      </c>
      <c r="L162">
        <v>0.4486111111111111</v>
      </c>
      <c r="M162">
        <f>L162-J162</f>
        <v>0.10138888888888892</v>
      </c>
      <c r="N162">
        <f>L162-K162</f>
        <v>0.07916666666666666</v>
      </c>
      <c r="R162">
        <f>L162-J162</f>
        <v>0.10138888888888892</v>
      </c>
    </row>
    <row r="163">
      <c r="A163">
        <v>896950</v>
      </c>
      <c r="B163" t="str">
        <v>CERRADO</v>
      </c>
      <c r="C163" t="str">
        <v>CERRADO</v>
      </c>
      <c r="D163" t="str">
        <v>MEDIA</v>
      </c>
      <c r="E163" t="str">
        <v>M074 FACATATIVA</v>
      </c>
      <c r="F163" t="str">
        <v>POS/PDV</v>
      </c>
      <c r="G163">
        <v>45554</v>
      </c>
      <c r="H163">
        <v>45554</v>
      </c>
      <c r="I163" t="str">
        <v>M074 FACATATIVA + FALLA SISTEMAS NCR + POS/PDV</v>
      </c>
      <c r="J163">
        <v>0.2708333333333333</v>
      </c>
      <c r="K163">
        <v>0.3375</v>
      </c>
      <c r="L163">
        <v>0.33194444444444443</v>
      </c>
      <c r="M163">
        <f>L163-J163</f>
        <v>0.061111111111111116</v>
      </c>
      <c r="N163">
        <f>L163-K163</f>
        <v>-0.005555555555555591</v>
      </c>
      <c r="R163">
        <f>L163-J163</f>
        <v>0.061111111111111116</v>
      </c>
    </row>
    <row r="164">
      <c r="A164">
        <v>902216</v>
      </c>
      <c r="B164" t="str">
        <v>CERRADO</v>
      </c>
      <c r="C164" t="str">
        <v>CERRADO</v>
      </c>
      <c r="D164" t="str">
        <v>MEDIA</v>
      </c>
      <c r="E164" t="str">
        <v>J167 TITAN</v>
      </c>
      <c r="F164" t="str">
        <v>POS/PDV</v>
      </c>
      <c r="G164">
        <v>45557</v>
      </c>
      <c r="H164">
        <v>45557</v>
      </c>
      <c r="I164" t="str">
        <v>J167 TITAN + FUERA DE LINEA SERVICIO + POS/PDV</v>
      </c>
      <c r="J164">
        <v>0.6138888888888889</v>
      </c>
      <c r="K164">
        <v>0.6291666666666667</v>
      </c>
      <c r="L164">
        <v>0.6395833333333333</v>
      </c>
      <c r="M164">
        <f>L164-J164</f>
        <v>0.025694444444444353</v>
      </c>
      <c r="N164">
        <f>L164-K164</f>
        <v>0.01041666666666663</v>
      </c>
      <c r="R164">
        <f>L164-J164</f>
        <v>0.025694444444444353</v>
      </c>
    </row>
    <row r="165">
      <c r="A165">
        <v>904246</v>
      </c>
      <c r="B165" t="str">
        <v>CERRADO</v>
      </c>
      <c r="C165" t="str">
        <v>CERRADO</v>
      </c>
      <c r="D165" t="str">
        <v>MEDIA</v>
      </c>
      <c r="E165" t="str">
        <v>J086 AMERICANO</v>
      </c>
      <c r="F165" t="str">
        <v>CORTE DE ENERGIA</v>
      </c>
      <c r="G165">
        <v>45559</v>
      </c>
      <c r="H165">
        <v>45559</v>
      </c>
      <c r="I165" t="str">
        <v>J086 AMERICANO + CORTE DE ENERGIA + CORTE DE ENERGIA</v>
      </c>
      <c r="J165">
        <v>0.375</v>
      </c>
      <c r="K165">
        <v>0.3888888888888889</v>
      </c>
      <c r="L165">
        <v>0.40694444444444444</v>
      </c>
      <c r="M165">
        <f>L165-J165</f>
        <v>0.03194444444444444</v>
      </c>
      <c r="N165">
        <f>L165-K165</f>
        <v>0.018055555555555547</v>
      </c>
      <c r="R165">
        <f>L165-J165</f>
        <v>0.03194444444444444</v>
      </c>
    </row>
    <row r="166">
      <c r="A166">
        <v>908054</v>
      </c>
      <c r="B166" t="str">
        <v>CERRADO</v>
      </c>
      <c r="C166" t="str">
        <v>CERRADO</v>
      </c>
      <c r="D166" t="str">
        <v>MEDIA</v>
      </c>
      <c r="E166" t="str">
        <v xml:space="preserve">Z161 CALLE 190 </v>
      </c>
      <c r="F166" t="str">
        <v>CAIDA ENLACES</v>
      </c>
      <c r="G166">
        <v>45560</v>
      </c>
      <c r="H166">
        <v>45562</v>
      </c>
      <c r="I166" t="str">
        <v>Z161 CALLE 190 + FALLA DE ENLACE + ENLACES</v>
      </c>
      <c r="J166">
        <v>0.9583333333333334</v>
      </c>
      <c r="K166">
        <v>0.7194444444444444</v>
      </c>
      <c r="L166">
        <v>0.4326388888888889</v>
      </c>
      <c r="M166">
        <f>L166-J166</f>
        <v>-0.5256944444444445</v>
      </c>
      <c r="N166">
        <f>L166-K166</f>
        <v>-0.28680555555555554</v>
      </c>
      <c r="R166">
        <f>L166-J166</f>
        <v>-0.5256944444444445</v>
      </c>
    </row>
    <row r="167">
      <c r="A167">
        <v>916028</v>
      </c>
      <c r="B167" t="str">
        <v>CERRADO</v>
      </c>
      <c r="C167" t="str">
        <v>CERRADO</v>
      </c>
      <c r="D167" t="str">
        <v>MEDIA</v>
      </c>
      <c r="E167" t="str">
        <v>Z073 MOSQUERA</v>
      </c>
      <c r="F167" t="str">
        <v>CAIDA ENLACES</v>
      </c>
      <c r="G167">
        <v>45565</v>
      </c>
      <c r="H167">
        <v>45565</v>
      </c>
      <c r="I167" t="str">
        <v>Z073 MOSQUERA + FALLA DE INTERNET + ENLACES</v>
      </c>
      <c r="J167">
        <v>0.625</v>
      </c>
      <c r="K167">
        <v>0.6791666666666667</v>
      </c>
      <c r="L167">
        <v>0.8333333333333334</v>
      </c>
      <c r="M167">
        <f>L167-J167</f>
        <v>0.20833333333333337</v>
      </c>
      <c r="N167">
        <f>L167-K167</f>
        <v>0.15416666666666667</v>
      </c>
      <c r="R167">
        <f>L167-J167</f>
        <v>0.20833333333333337</v>
      </c>
    </row>
    <row r="168">
      <c r="A168">
        <v>920337</v>
      </c>
      <c r="B168" t="str">
        <v>CERRADO</v>
      </c>
      <c r="C168" t="str">
        <v>CERRADO</v>
      </c>
      <c r="D168" t="str">
        <v>ALTA</v>
      </c>
      <c r="E168" t="str">
        <v>M074 FACATATIVA</v>
      </c>
      <c r="F168" t="str">
        <v>CORTE DE ENERGIA</v>
      </c>
      <c r="G168">
        <v>45568</v>
      </c>
      <c r="H168">
        <v>45568</v>
      </c>
      <c r="I168" t="str">
        <v>M074 FACATATIVA + CORTE DE ENERGIA + CORTE DE ENERGIA</v>
      </c>
      <c r="J168">
        <v>0.9583333333333334</v>
      </c>
      <c r="K168">
        <v>0.25972222222222224</v>
      </c>
      <c r="L168">
        <v>0.42916666666666664</v>
      </c>
      <c r="M168">
        <f>L168-J168</f>
        <v>-0.5291666666666668</v>
      </c>
      <c r="N168">
        <f>L168-K168</f>
        <v>0.1694444444444444</v>
      </c>
      <c r="R168">
        <f>L168-J168</f>
        <v>-0.5291666666666668</v>
      </c>
    </row>
    <row r="169">
      <c r="A169">
        <v>920949</v>
      </c>
      <c r="B169" t="str">
        <v>CERRADO</v>
      </c>
      <c r="C169" t="str">
        <v>CERRADO</v>
      </c>
      <c r="D169" t="str">
        <v>MEDIA</v>
      </c>
      <c r="E169" t="str">
        <v>J070 SUBA</v>
      </c>
      <c r="F169" t="str">
        <v>POS/PDV</v>
      </c>
      <c r="G169">
        <v>45568</v>
      </c>
      <c r="H169">
        <v>45568</v>
      </c>
      <c r="I169" t="str">
        <v>J070 SUBA + FALLA DE CIERRE NCR; CAJAS BLOQUEADAS + POS/PDV</v>
      </c>
      <c r="J169">
        <v>0.3645833333333333</v>
      </c>
      <c r="K169">
        <v>0.3875</v>
      </c>
      <c r="L169">
        <v>0.4166666666666667</v>
      </c>
      <c r="M169">
        <f>L169-J169</f>
        <v>0.05208333333333337</v>
      </c>
      <c r="N169">
        <f>L169-K169</f>
        <v>0.029166666666666674</v>
      </c>
      <c r="R169">
        <f>L169-J169</f>
        <v>0.05208333333333337</v>
      </c>
    </row>
    <row r="170">
      <c r="A170">
        <v>928046</v>
      </c>
      <c r="B170" t="str">
        <v>CERRADO</v>
      </c>
      <c r="C170" t="str">
        <v>CERRADO</v>
      </c>
      <c r="D170" t="str">
        <v>MEDIA</v>
      </c>
      <c r="E170" t="str">
        <v>M166 DOSQUEBRADAS</v>
      </c>
      <c r="F170" t="str">
        <v>POS/PDV</v>
      </c>
      <c r="G170">
        <v>45569</v>
      </c>
      <c r="H170">
        <v>45570</v>
      </c>
      <c r="I170" t="str">
        <v>M166 DOSQUEBRADAS + FALLAS CON LOS DATAFONOS REDEBAN + POS/PDV</v>
      </c>
      <c r="J170">
        <v>0.6805555555555556</v>
      </c>
      <c r="K170">
        <v>0.7076388888888889</v>
      </c>
      <c r="L170">
        <v>0.5715277777777777</v>
      </c>
      <c r="M170">
        <v>0.8902777777777777</v>
      </c>
      <c r="N170">
        <f>L170-K170</f>
        <v>-0.13611111111111118</v>
      </c>
      <c r="R170">
        <f>L170-J170</f>
        <v>-0.10902777777777783</v>
      </c>
    </row>
    <row r="171">
      <c r="A171">
        <v>936140</v>
      </c>
      <c r="B171" t="str">
        <v>CERRADO</v>
      </c>
      <c r="C171" t="str">
        <v>CERRADO</v>
      </c>
      <c r="D171" t="str">
        <v>MEDIA</v>
      </c>
      <c r="E171" t="str">
        <v>TIENDAS CON SERVICIO ARS</v>
      </c>
      <c r="F171" t="str">
        <v>FIDELIDAD/PUNTOS</v>
      </c>
      <c r="G171">
        <v>45575</v>
      </c>
      <c r="H171">
        <v>45575</v>
      </c>
      <c r="I171" t="str">
        <v>TIENDAS CON SERVICIO ARS + LENTITUD EN CONSULTA CLIENTES FIDELIDAD CUPONERA EN CAJAS +  FIDELIDAD/PUNTOS</v>
      </c>
      <c r="J171">
        <v>0.7430555555555556</v>
      </c>
      <c r="K171">
        <v>0.75</v>
      </c>
      <c r="L171">
        <v>0.7916666666666666</v>
      </c>
      <c r="M171">
        <f>L171-J171</f>
        <v>0.04861111111111105</v>
      </c>
      <c r="N171">
        <f>L171-K171</f>
        <v>0.04166666666666663</v>
      </c>
      <c r="R171">
        <f>L171-J171</f>
        <v>0.04861111111111105</v>
      </c>
    </row>
    <row r="172">
      <c r="A172">
        <v>938522</v>
      </c>
      <c r="B172" t="str">
        <v>CERRADO</v>
      </c>
      <c r="C172" t="str">
        <v>CERRADO</v>
      </c>
      <c r="D172" t="str">
        <v>MEDIA</v>
      </c>
      <c r="E172" t="str">
        <v xml:space="preserve">SP301 SPID CEDRITOS CALLE 140 </v>
      </c>
      <c r="F172" t="str">
        <v>CORTE DE ENERGIA</v>
      </c>
      <c r="G172">
        <v>45577</v>
      </c>
      <c r="H172">
        <v>45577</v>
      </c>
      <c r="I172" t="str">
        <v>SP301 SPID CEDRITOS CALLE 140 + CORTE DE ENERGIA + CORTE DE ENERGIA</v>
      </c>
      <c r="J172">
        <v>0.25</v>
      </c>
      <c r="K172">
        <v>0.4166666666666667</v>
      </c>
      <c r="L172">
        <v>0.5006944444444444</v>
      </c>
      <c r="M172">
        <f>L172-J172</f>
        <v>0.25069444444444444</v>
      </c>
      <c r="N172">
        <f>L172-K172</f>
        <v>0.08402777777777776</v>
      </c>
      <c r="R172">
        <f>L172-J172</f>
        <v>0.25069444444444444</v>
      </c>
    </row>
    <row r="173">
      <c r="A173">
        <v>938526</v>
      </c>
      <c r="B173" t="str">
        <v>CERRADO</v>
      </c>
      <c r="C173" t="str">
        <v>CERRADO</v>
      </c>
      <c r="D173" t="str">
        <v>ALTA</v>
      </c>
      <c r="E173" t="str">
        <v>TIENDAS CON SERVICIO ARS</v>
      </c>
      <c r="F173" t="str">
        <v>POS/PDV</v>
      </c>
      <c r="G173">
        <v>45577</v>
      </c>
      <c r="H173">
        <v>45577</v>
      </c>
      <c r="I173" t="str">
        <v>TIENDAS CON SERVICIO ARS + NOVEDAD CON DESCUENTOS + POS/PDV</v>
      </c>
      <c r="J173">
        <v>0.3333333333333333</v>
      </c>
      <c r="K173">
        <v>0.5694444444444444</v>
      </c>
      <c r="L173">
        <v>0.625</v>
      </c>
      <c r="M173">
        <f>L173-J173</f>
        <v>0.2916666666666667</v>
      </c>
      <c r="N173">
        <f>L173-K173</f>
        <v>0.05555555555555558</v>
      </c>
      <c r="R173">
        <f>L173-J173</f>
        <v>0.2916666666666667</v>
      </c>
    </row>
    <row r="174">
      <c r="A174">
        <v>945402</v>
      </c>
      <c r="B174" t="str">
        <v>CERRADO</v>
      </c>
      <c r="C174" t="str">
        <v>CERRADO</v>
      </c>
      <c r="D174" t="str">
        <v>ALTA</v>
      </c>
      <c r="E174" t="str">
        <v>TODAS LAS TIENDAS</v>
      </c>
      <c r="F174" t="str">
        <v>POS/PDV</v>
      </c>
      <c r="G174">
        <v>45581</v>
      </c>
      <c r="H174">
        <v>45581</v>
      </c>
      <c r="I174" t="str">
        <v>TODAS LAS TIENDAS + NOVEDADES CON PRECIOS; ACTUALIZACIÓN INCORRECTA + POS/PDV</v>
      </c>
      <c r="J174">
        <v>0.25</v>
      </c>
      <c r="K174">
        <v>0.2798611111111111</v>
      </c>
      <c r="L174">
        <v>0.375</v>
      </c>
      <c r="M174">
        <f>L174-J174</f>
        <v>0.125</v>
      </c>
      <c r="N174">
        <f>L174-K174</f>
        <v>0.09513888888888888</v>
      </c>
      <c r="R174">
        <f>L174-J174</f>
        <v>0.125</v>
      </c>
    </row>
    <row r="175">
      <c r="A175">
        <v>951749</v>
      </c>
      <c r="B175" t="str">
        <v>CERRADO</v>
      </c>
      <c r="C175" t="str">
        <v>CERRADO</v>
      </c>
      <c r="D175" t="str">
        <v>MEDIA</v>
      </c>
      <c r="E175" t="str">
        <v xml:space="preserve">J036 POPAYAN CAMPANARIO </v>
      </c>
      <c r="F175" t="str">
        <v>POS/PDV</v>
      </c>
      <c r="G175">
        <v>45583</v>
      </c>
      <c r="H175">
        <v>45583</v>
      </c>
      <c r="I175" t="str">
        <v>J036 POPAYAN CAMPANARIO + NOVEDAD AL INGRESO DE CAJEROS AL SISTEMA POS + POS/PDV</v>
      </c>
      <c r="J175">
        <v>0.3611111111111111</v>
      </c>
      <c r="K175">
        <v>0.38472222222222224</v>
      </c>
      <c r="L175">
        <v>0.4</v>
      </c>
      <c r="M175">
        <f>L175-J175</f>
        <v>0.03888888888888892</v>
      </c>
      <c r="N175">
        <f>L175-K175</f>
        <v>0.015277777777777779</v>
      </c>
      <c r="R175">
        <f>L175-J175</f>
        <v>0.03888888888888892</v>
      </c>
    </row>
    <row r="176">
      <c r="A176">
        <v>951735</v>
      </c>
      <c r="B176" t="str">
        <v>CERRADO</v>
      </c>
      <c r="C176" t="str">
        <v>CERRADO</v>
      </c>
      <c r="D176" t="str">
        <v>ALTA</v>
      </c>
      <c r="E176" t="str">
        <v>TIENDAS CON SERVICIO ARS</v>
      </c>
      <c r="F176" t="str">
        <v>FIDELIDAD/PUNTOS</v>
      </c>
      <c r="G176">
        <v>45584</v>
      </c>
      <c r="H176">
        <v>45584</v>
      </c>
      <c r="I176" t="str">
        <v>TIENDAS CON SERVICIO ARS + LENTITUD EN CONSULTA CLIENTES FIDELIDAD CUPONERA EN CAJAS + FIDELIDAD/PUNTOS + FIDELIDAD/PUNTOS</v>
      </c>
      <c r="J176">
        <v>0.4513888888888889</v>
      </c>
      <c r="K176">
        <v>0.48194444444444445</v>
      </c>
      <c r="L176">
        <v>0.5215277777777778</v>
      </c>
      <c r="M176">
        <f>L176-J176</f>
        <v>0.07013888888888892</v>
      </c>
      <c r="N176">
        <f>L176-K176</f>
        <v>0.03958333333333336</v>
      </c>
      <c r="R176">
        <f>L176-J176</f>
        <v>0.07013888888888892</v>
      </c>
    </row>
    <row r="177" xml:space="preserve">
      <c r="A177">
        <v>952071</v>
      </c>
      <c r="B177" t="str">
        <v>CERRADO</v>
      </c>
      <c r="C177" t="str">
        <v>CERRADO</v>
      </c>
      <c r="D177" t="str">
        <v>MEDIA</v>
      </c>
      <c r="E177" t="str">
        <v>TODAS LAS TIENDAS ARS</v>
      </c>
      <c r="F177" t="str">
        <v>ARS ATC</v>
      </c>
      <c r="G177">
        <v>45584</v>
      </c>
      <c r="H177">
        <v>45584</v>
      </c>
      <c r="I177" t="str" xml:space="preserve">
        <v xml:space="preserve">ARS ATC Devoluciones en falla; servicio web service para cargue de transacciones que permiten realizar devoluciones no esta operando se escala al equipo de POS ARS_x000d_
+ARS ATC</v>
      </c>
      <c r="J177">
        <v>0.7701388888888889</v>
      </c>
      <c r="K177">
        <v>0.7777777777777778</v>
      </c>
      <c r="L177">
        <v>0.8333333333333334</v>
      </c>
      <c r="M177">
        <f>L177-J177</f>
        <v>0.06319444444444444</v>
      </c>
      <c r="N177">
        <f>L177-K177</f>
        <v>0.05555555555555558</v>
      </c>
      <c r="R177">
        <f>L177-J177</f>
        <v>0.06319444444444444</v>
      </c>
    </row>
    <row r="178">
      <c r="A178">
        <v>955203</v>
      </c>
      <c r="B178" t="str">
        <v>CERRADO</v>
      </c>
      <c r="C178" t="str">
        <v>CERRADO</v>
      </c>
      <c r="D178" t="str">
        <v>MEDIA</v>
      </c>
      <c r="E178" t="str">
        <v>TODAS LAS TIENDAS EASY</v>
      </c>
      <c r="F178" t="str">
        <v>POS/PDV</v>
      </c>
      <c r="G178">
        <v>45585</v>
      </c>
      <c r="H178">
        <v>45297</v>
      </c>
      <c r="I178" t="str">
        <v>TODAS LAS TIENDAS + fallas con cliente único; bopos y CVE + POS/PDV</v>
      </c>
      <c r="J178">
        <v>0.5763888888888888</v>
      </c>
      <c r="K178">
        <v>0.5833333333333334</v>
      </c>
      <c r="L178">
        <v>0.3611111111111111</v>
      </c>
      <c r="M178">
        <f>L178-J178</f>
        <v>-0.21527777777777773</v>
      </c>
      <c r="N178">
        <f>L178-K178</f>
        <v>-0.22222222222222227</v>
      </c>
      <c r="R178">
        <f>L178-J178</f>
        <v>-0.21527777777777773</v>
      </c>
    </row>
    <row r="179">
      <c r="A179">
        <v>955237</v>
      </c>
      <c r="B179" t="str">
        <v>CERRADO</v>
      </c>
      <c r="C179" t="str">
        <v>CERRADO</v>
      </c>
      <c r="D179" t="str">
        <v>MEDIA</v>
      </c>
      <c r="E179" t="str">
        <v>J174 EL CASTILLO</v>
      </c>
      <c r="F179" t="str">
        <v>CORTE DE ENERGIA</v>
      </c>
      <c r="G179">
        <v>45585</v>
      </c>
      <c r="H179">
        <v>45585</v>
      </c>
      <c r="I179" t="str">
        <v>J174 EL CASTILLO + CORTE ELECTRICO + CORTE ELECTRICO</v>
      </c>
      <c r="J179">
        <v>0.4166666666666667</v>
      </c>
      <c r="K179">
        <v>0.4375</v>
      </c>
      <c r="L179">
        <v>0.4701388888888889</v>
      </c>
      <c r="M179">
        <f>L179-J179</f>
        <v>0.0534722222222222</v>
      </c>
      <c r="N179">
        <f>L179-K179</f>
        <v>0.032638888888888884</v>
      </c>
      <c r="R179">
        <f>L179-J179</f>
        <v>0.0534722222222222</v>
      </c>
    </row>
    <row r="180">
      <c r="A180">
        <v>1025541</v>
      </c>
      <c r="B180" t="str">
        <v>CERRADO</v>
      </c>
      <c r="C180" t="str">
        <v>CERRADO</v>
      </c>
      <c r="D180" t="str">
        <v>MEDIA</v>
      </c>
      <c r="E180" t="str">
        <v>Z161 CALLE 190</v>
      </c>
      <c r="F180" t="str">
        <v>CORTE DE ENERGIA</v>
      </c>
      <c r="G180">
        <v>45595</v>
      </c>
      <c r="H180">
        <v>45998</v>
      </c>
      <c r="I180" t="str">
        <v>Z161 CALLE 190 + CORTE DE ENERGIA + CORTE ENERGIA</v>
      </c>
      <c r="J180">
        <v>0.25</v>
      </c>
      <c r="K180">
        <v>0.28888888888888886</v>
      </c>
      <c r="L180">
        <v>0.625</v>
      </c>
      <c r="M180">
        <f>L180-J180</f>
        <v>0.375</v>
      </c>
      <c r="N180">
        <f>L180-K180</f>
        <v>0.33611111111111114</v>
      </c>
      <c r="R180">
        <f>L180-J180</f>
        <v>0.375</v>
      </c>
    </row>
    <row r="181">
      <c r="A181">
        <v>1025547</v>
      </c>
      <c r="B181" t="str">
        <v>CERRADO</v>
      </c>
      <c r="C181" t="str">
        <v>CERRADO</v>
      </c>
      <c r="D181" t="str">
        <v>ALTA</v>
      </c>
      <c r="E181" t="str">
        <v>TODAS LAS TIENDAS</v>
      </c>
      <c r="F181" t="str">
        <v>JANO</v>
      </c>
      <c r="G181">
        <v>45597</v>
      </c>
      <c r="H181">
        <v>45597</v>
      </c>
      <c r="I181" t="str">
        <v>SERVICIO JANO + NOVEDAD PROCESAMIENTO DE INTERFACES DE JANO + JANO</v>
      </c>
      <c r="J181">
        <v>0.71875</v>
      </c>
      <c r="K181">
        <v>0.7986111111111112</v>
      </c>
      <c r="L181">
        <v>0.7395833333333334</v>
      </c>
      <c r="M181">
        <f>L181-J181</f>
        <v>0.02083333333333337</v>
      </c>
      <c r="N181">
        <f>L181-K181</f>
        <v>-0.05902777777777779</v>
      </c>
      <c r="R181">
        <f>L181-J181</f>
        <v>0.02083333333333337</v>
      </c>
    </row>
    <row r="182">
      <c r="A182">
        <v>998799</v>
      </c>
      <c r="B182" t="str">
        <v>CERRADO</v>
      </c>
      <c r="C182" t="str">
        <v>CERRADO</v>
      </c>
      <c r="D182" t="str">
        <v>ALTA</v>
      </c>
      <c r="E182" t="str">
        <v>TODAS LAS TIENDAS EASY</v>
      </c>
      <c r="F182" t="str">
        <v>POS/PDV</v>
      </c>
      <c r="G182">
        <v>45601</v>
      </c>
      <c r="H182">
        <v>45644</v>
      </c>
      <c r="I182" t="str">
        <v>FALLAS CLIENTE UNICO; BOPOS Y CVE+ ALERTAMIENTO CLIENTE UNICO + CLIENTE UNICO</v>
      </c>
      <c r="J182">
        <v>0.7194444444444444</v>
      </c>
      <c r="K182">
        <v>0.38472222222222224</v>
      </c>
      <c r="L182">
        <v>0.7263888888888889</v>
      </c>
      <c r="M182">
        <f>L182-J182</f>
        <v>0.00694444444444442</v>
      </c>
      <c r="N182">
        <f>L182-K182</f>
        <v>0.3416666666666666</v>
      </c>
      <c r="R182">
        <f>L182-J182</f>
        <v>0.00694444444444442</v>
      </c>
    </row>
    <row r="183">
      <c r="A183">
        <v>1025565</v>
      </c>
      <c r="B183" t="str">
        <v>CERRADO</v>
      </c>
      <c r="C183" t="str">
        <v>CERRADO</v>
      </c>
      <c r="D183" t="str">
        <v>MEDIA</v>
      </c>
      <c r="E183" t="str">
        <v>Z149 ALQUERIA</v>
      </c>
      <c r="F183" t="str">
        <v>CAIDA ENLACES</v>
      </c>
      <c r="G183">
        <v>45608</v>
      </c>
      <c r="H183">
        <v>45660</v>
      </c>
      <c r="I183" t="str">
        <v>Z149 ALQUERIA + DAÑO EN EQUIPO DE COMUNICACIONES + ENLACES</v>
      </c>
      <c r="J183">
        <v>0.7152777777777778</v>
      </c>
      <c r="K183">
        <v>0.7305555555555555</v>
      </c>
      <c r="L183">
        <v>0.47847222222222224</v>
      </c>
      <c r="M183">
        <f>L183-J183</f>
        <v>-0.23680555555555555</v>
      </c>
      <c r="N183">
        <f>L183-K183</f>
        <v>-0.25208333333333327</v>
      </c>
      <c r="R183">
        <f>L183-J183</f>
        <v>-0.23680555555555555</v>
      </c>
    </row>
    <row r="184">
      <c r="A184">
        <v>1012612</v>
      </c>
      <c r="B184" t="str">
        <v>CERRADO</v>
      </c>
      <c r="C184" t="str">
        <v>CERRADO</v>
      </c>
      <c r="D184" t="str">
        <v>ALTA</v>
      </c>
      <c r="E184" t="str">
        <v>TIENDAS JUMBO - METRO</v>
      </c>
      <c r="F184" t="str">
        <v>TRADUCTOR PRECIOS</v>
      </c>
      <c r="G184">
        <v>45612</v>
      </c>
      <c r="H184">
        <v>45612</v>
      </c>
      <c r="I184" t="str">
        <v>NOVEDAD DE PRECIOS + SERVICIO TRADUCTOR PRECIOS + TRADUCTOR PRECIOS</v>
      </c>
      <c r="J184">
        <v>0.3333333333333333</v>
      </c>
      <c r="K184">
        <v>0.375</v>
      </c>
      <c r="L184">
        <v>0.375</v>
      </c>
      <c r="M184">
        <f>L184-J184</f>
        <v>0.041666666666666685</v>
      </c>
      <c r="N184">
        <f>L184-K184</f>
        <v>0</v>
      </c>
      <c r="R184">
        <f>L184-J184</f>
        <v>0.041666666666666685</v>
      </c>
    </row>
    <row r="185">
      <c r="A185">
        <v>1016652</v>
      </c>
      <c r="B185" t="str">
        <v>CERRADO</v>
      </c>
      <c r="C185" t="str">
        <v>CERRADO</v>
      </c>
      <c r="D185" t="str">
        <v>MEDIA</v>
      </c>
      <c r="E185" t="str">
        <v xml:space="preserve">J019 SANTA ANA </v>
      </c>
      <c r="F185" t="str">
        <v>CORTE DE ENERGIA</v>
      </c>
      <c r="G185">
        <v>45612</v>
      </c>
      <c r="H185">
        <v>45612</v>
      </c>
      <c r="I185" t="str">
        <v>J019 SANTA ANA + CORTE ELECTRICO + CAJAS PISO 1 + Corte de Energía</v>
      </c>
      <c r="J185">
        <v>0.5659722222222222</v>
      </c>
      <c r="K185">
        <v>0.5819444444444445</v>
      </c>
      <c r="L185">
        <v>0.5763888888888888</v>
      </c>
      <c r="M185">
        <f>L185-J185</f>
        <v>0.01041666666666663</v>
      </c>
      <c r="N185">
        <f>L185-K185</f>
        <v>-0.005555555555555647</v>
      </c>
      <c r="R185">
        <f>L185-J185</f>
        <v>0.01041666666666663</v>
      </c>
    </row>
    <row r="186">
      <c r="A186">
        <v>1021932</v>
      </c>
      <c r="B186" t="str">
        <v>CERRADO</v>
      </c>
      <c r="C186" t="str">
        <v>CERRADO</v>
      </c>
      <c r="D186" t="str">
        <v>ALTA</v>
      </c>
      <c r="E186" t="str">
        <v>TIENDAS JUMBO - METRO</v>
      </c>
      <c r="F186" t="str">
        <v>TRADUCTOR PRECIOS</v>
      </c>
      <c r="G186">
        <v>45615</v>
      </c>
      <c r="H186">
        <v>45615</v>
      </c>
      <c r="I186" t="str">
        <v>NOVEDAD DE PRECIOS + SERVICIO TRADUCTOR PRECIOS + TRADUCTOR PRECIOS</v>
      </c>
      <c r="J186">
        <v>0.3333333333333333</v>
      </c>
      <c r="K186">
        <v>0.3472222222222222</v>
      </c>
      <c r="L186">
        <v>0.36527777777777776</v>
      </c>
      <c r="M186">
        <f>L186-J186</f>
        <v>0.03194444444444444</v>
      </c>
      <c r="N186">
        <f>L186-K186</f>
        <v>0.018055555555555547</v>
      </c>
      <c r="R186">
        <f>L186-J186</f>
        <v>0.03194444444444444</v>
      </c>
    </row>
    <row r="187">
      <c r="A187">
        <v>1025557</v>
      </c>
      <c r="B187" t="str">
        <v>CERRADO</v>
      </c>
      <c r="C187" t="str">
        <v>CERRADO</v>
      </c>
      <c r="D187" t="str">
        <v>MEDIA</v>
      </c>
      <c r="E187" t="str">
        <v xml:space="preserve">Z145 AV CIUDAD DE CALI </v>
      </c>
      <c r="F187" t="str">
        <v>CAIDA ENLACES</v>
      </c>
      <c r="G187">
        <v>45616</v>
      </c>
      <c r="H187">
        <v>45617</v>
      </c>
      <c r="I187" t="str">
        <v>Z145 AV CIUDAD DE CALI + CAIDA DE ENLACE + ENLACES</v>
      </c>
      <c r="J187">
        <v>0.4375</v>
      </c>
      <c r="K187">
        <v>0.45069444444444445</v>
      </c>
      <c r="L187">
        <v>0.2916666666666667</v>
      </c>
      <c r="M187">
        <f>L187-J187</f>
        <v>-0.14583333333333331</v>
      </c>
      <c r="N187">
        <f>L187-K187</f>
        <v>-0.15902777777777777</v>
      </c>
      <c r="R187">
        <f>L187-J187</f>
        <v>-0.14583333333333331</v>
      </c>
    </row>
    <row r="188">
      <c r="A188">
        <v>1030783</v>
      </c>
      <c r="B188" t="str">
        <v>CERRADO</v>
      </c>
      <c r="C188" t="str">
        <v>CERRADO</v>
      </c>
      <c r="D188" t="str">
        <v>ALTA</v>
      </c>
      <c r="E188" t="str">
        <v>TODAS LAS TIENDAS</v>
      </c>
      <c r="F188" t="str">
        <v>FIDELIDAD</v>
      </c>
      <c r="G188">
        <v>45617</v>
      </c>
      <c r="H188">
        <v>45617</v>
      </c>
      <c r="I188" t="str">
        <v>TIENDAS A NIVEL NACIONAL + LENTITUD EN POS EN CONSULTA DE PUNTOS + FIDELIDAD</v>
      </c>
      <c r="J188">
        <v>0.5069444444444444</v>
      </c>
      <c r="K188">
        <v>0.5263888888888889</v>
      </c>
      <c r="L188">
        <v>0.6111111111111112</v>
      </c>
      <c r="M188">
        <f>L188-J188</f>
        <v>0.10416666666666674</v>
      </c>
      <c r="N188">
        <f>L188-K188</f>
        <v>0.08472222222222225</v>
      </c>
      <c r="R188">
        <f>L188-J188</f>
        <v>0.10416666666666674</v>
      </c>
    </row>
    <row r="189">
      <c r="A189">
        <v>1034919</v>
      </c>
      <c r="B189" t="str">
        <v>CERRADO</v>
      </c>
      <c r="C189" t="str">
        <v>CERRADO</v>
      </c>
      <c r="D189" t="str">
        <v>MEDIA</v>
      </c>
      <c r="E189" t="str">
        <v>J045 AV DEL FERROCARRIL SANTA MARTA</v>
      </c>
      <c r="F189" t="str">
        <v>UPS</v>
      </c>
      <c r="G189">
        <v>45617</v>
      </c>
      <c r="H189">
        <v>45617</v>
      </c>
      <c r="I189" t="str">
        <v>J045 AV DEL FERROCARRIL SANTA MARTA + FALLA UPS +UPS</v>
      </c>
      <c r="J189">
        <v>0.78125</v>
      </c>
      <c r="K189">
        <v>0.32708333333333334</v>
      </c>
      <c r="L189">
        <v>0.3125</v>
      </c>
      <c r="M189">
        <f>L189-J189</f>
        <v>-0.46875</v>
      </c>
      <c r="N189">
        <f>L189-K189</f>
        <v>-0.014583333333333337</v>
      </c>
      <c r="R189">
        <f>L189-J189</f>
        <v>-0.46875</v>
      </c>
    </row>
    <row r="190">
      <c r="A190">
        <v>1040819</v>
      </c>
      <c r="B190" t="str">
        <v>CERRADO</v>
      </c>
      <c r="C190" t="str">
        <v>CERRADO</v>
      </c>
      <c r="D190" t="str">
        <v>ALTA</v>
      </c>
      <c r="E190" t="str">
        <v>TIENDAS JUMBO - METRO</v>
      </c>
      <c r="F190" t="str">
        <v>TRADUCTOR PRECIOS</v>
      </c>
      <c r="G190">
        <v>45617</v>
      </c>
      <c r="H190">
        <v>45617</v>
      </c>
      <c r="I190" t="str">
        <v>NOVEDAD DE PRECIOS + SERVICIO TRADUCTOR PRECIOS + TRADUCTOR PRECIOS</v>
      </c>
      <c r="J190">
        <v>0.2916666666666667</v>
      </c>
      <c r="K190">
        <v>0.3506944444444444</v>
      </c>
      <c r="L190">
        <v>0.3541666666666667</v>
      </c>
      <c r="M190">
        <f>L190-J190</f>
        <v>0.0625</v>
      </c>
      <c r="N190">
        <f>L190-K190</f>
        <v>0.0034722222222222654</v>
      </c>
      <c r="R190">
        <f>L190-J190</f>
        <v>0.0625</v>
      </c>
    </row>
    <row r="191">
      <c r="A191">
        <v>1040803</v>
      </c>
      <c r="B191" t="str">
        <v>CERRADO</v>
      </c>
      <c r="C191" t="str">
        <v>CERRADO</v>
      </c>
      <c r="D191" t="str">
        <v>ALTA</v>
      </c>
      <c r="E191" t="str">
        <v>TIENDAS EASY</v>
      </c>
      <c r="F191" t="str">
        <v>MEDIOS DE PAGO</v>
      </c>
      <c r="G191">
        <v>45620</v>
      </c>
      <c r="H191">
        <v>45620</v>
      </c>
      <c r="I191" t="str">
        <v>TIENDAS EASY + NOVEDADES CON LOS MEDIOS DE PAGO VANTI Y BRILLA + MEDIOS DE PAGO</v>
      </c>
      <c r="J191">
        <v>0.6833333333333333</v>
      </c>
      <c r="K191">
        <v>0.42569444444444443</v>
      </c>
      <c r="L191">
        <v>0.7083333333333334</v>
      </c>
      <c r="M191">
        <f>L191-J191</f>
        <v>0.025000000000000022</v>
      </c>
      <c r="N191">
        <f>L191-K191</f>
        <v>0.28263888888888894</v>
      </c>
      <c r="R191">
        <f>L191-J191</f>
        <v>0.025000000000000022</v>
      </c>
    </row>
    <row r="192">
      <c r="A192">
        <v>1039821</v>
      </c>
      <c r="B192" t="str">
        <v>CERRADO</v>
      </c>
      <c r="C192" t="str">
        <v>CERRADO</v>
      </c>
      <c r="D192" t="str">
        <v>ALTA</v>
      </c>
      <c r="E192" t="str">
        <v>TIENDAS JUMBO - METRO</v>
      </c>
      <c r="F192" t="str">
        <v>GENESIX</v>
      </c>
      <c r="G192">
        <v>45621</v>
      </c>
      <c r="H192">
        <v>45621</v>
      </c>
      <c r="I192" t="str">
        <v>TODAS LAS TIENDAS + LENTITUD EN TODOS LOS PROCESOS GENESIX + GENESIX</v>
      </c>
      <c r="J192">
        <v>0.3402777777777778</v>
      </c>
      <c r="K192">
        <v>0.35694444444444445</v>
      </c>
      <c r="L192">
        <v>0.6666666666666666</v>
      </c>
      <c r="M192">
        <f>L192-J192</f>
        <v>0.32638888888888884</v>
      </c>
      <c r="N192">
        <f>L192-K192</f>
        <v>0.3097222222222222</v>
      </c>
      <c r="R192">
        <f>L192-J192</f>
        <v>0.32638888888888884</v>
      </c>
    </row>
    <row r="193">
      <c r="A193">
        <v>1042595</v>
      </c>
      <c r="B193" t="str">
        <v>CERRADO</v>
      </c>
      <c r="C193" t="str">
        <v>CERRADO</v>
      </c>
      <c r="D193" t="str">
        <v>ALTA</v>
      </c>
      <c r="E193" t="str">
        <v>TIENDAS JUMBO - METRO</v>
      </c>
      <c r="F193" t="str">
        <v>GENESIX</v>
      </c>
      <c r="G193">
        <v>45622</v>
      </c>
      <c r="H193">
        <v>45622</v>
      </c>
      <c r="I193" t="str">
        <v>TODAS LAS TIENDAS + NOVEDADES CAMBIO DE PRECIOS + GENESIX</v>
      </c>
      <c r="J193">
        <v>0.20833333333333334</v>
      </c>
      <c r="K193">
        <v>0.31805555555555554</v>
      </c>
      <c r="L193">
        <v>0.775</v>
      </c>
      <c r="M193">
        <f>L193-J193</f>
        <v>0.5666666666666667</v>
      </c>
      <c r="N193">
        <f>L193-K193</f>
        <v>0.4569444444444445</v>
      </c>
      <c r="R193">
        <f>L193-J193</f>
        <v>0.5666666666666667</v>
      </c>
    </row>
    <row r="194">
      <c r="A194">
        <v>1047414</v>
      </c>
      <c r="B194" t="str">
        <v>CERRADO</v>
      </c>
      <c r="C194" t="str">
        <v>CERRADO</v>
      </c>
      <c r="D194" t="str">
        <v>MEDIA</v>
      </c>
      <c r="E194" t="str">
        <v>M124 ALQUERIA</v>
      </c>
      <c r="F194" t="str">
        <v>CAIDA ENLACES</v>
      </c>
      <c r="G194">
        <v>45624</v>
      </c>
      <c r="H194">
        <v>45624</v>
      </c>
      <c r="I194" t="str">
        <v>M124 ALQUERIA + NOVEDAD ENLACE CLARO + ENLACES</v>
      </c>
      <c r="J194">
        <v>0.2638888888888889</v>
      </c>
      <c r="K194">
        <v>0.28125</v>
      </c>
      <c r="L194">
        <v>0.3888888888888889</v>
      </c>
      <c r="M194">
        <f>L194-J194</f>
        <v>0.125</v>
      </c>
      <c r="N194">
        <f>L194-K194</f>
        <v>0.1076388888888889</v>
      </c>
      <c r="R194">
        <f>L194-J194</f>
        <v>0.125</v>
      </c>
    </row>
    <row r="195">
      <c r="A195">
        <v>1049537</v>
      </c>
      <c r="B195" t="str">
        <v>CERRADO</v>
      </c>
      <c r="C195" t="str">
        <v>CERRADO</v>
      </c>
      <c r="D195" t="str">
        <v>MEDIA</v>
      </c>
      <c r="E195" t="str">
        <v>M073 MOSQUERA</v>
      </c>
      <c r="F195" t="str">
        <v>CAIDA ENLACES</v>
      </c>
      <c r="G195">
        <v>45625</v>
      </c>
      <c r="H195">
        <v>45631</v>
      </c>
      <c r="I195" t="str">
        <v>M073 MOSQUERA + TIENDA FUERA DE LINEA POR NOVEDAD CON EL ENLACE + ENLACES</v>
      </c>
      <c r="J195">
        <v>0.26666666666666666</v>
      </c>
      <c r="K195">
        <v>0.2875</v>
      </c>
      <c r="L195">
        <v>0.7083333333333334</v>
      </c>
      <c r="M195">
        <f>L195-J195</f>
        <v>0.4416666666666667</v>
      </c>
      <c r="N195">
        <f>L195-K195</f>
        <v>0.4208333333333334</v>
      </c>
      <c r="R195">
        <f>L195-J195</f>
        <v>0.4416666666666667</v>
      </c>
    </row>
    <row r="196">
      <c r="A196">
        <v>1052143</v>
      </c>
      <c r="B196" t="str">
        <v>CERRADO</v>
      </c>
      <c r="C196" t="str">
        <v>CERRADO</v>
      </c>
      <c r="D196" t="str">
        <v>ALTA</v>
      </c>
      <c r="E196" t="str">
        <v>M077 ZIPAQUIRA</v>
      </c>
      <c r="F196" t="str">
        <v xml:space="preserve"> POS/PDV</v>
      </c>
      <c r="G196">
        <v>45626</v>
      </c>
      <c r="H196">
        <v>45626</v>
      </c>
      <c r="I196" t="str">
        <v>M077 ZIPAQUIRA + NOVEDAD EN CAJA + POS/PDV + POS/PDV</v>
      </c>
      <c r="J196">
        <v>0.625</v>
      </c>
      <c r="K196">
        <v>0.7048611111111112</v>
      </c>
      <c r="L196">
        <v>0.75</v>
      </c>
      <c r="M196">
        <f>L196-J196</f>
        <v>0.125</v>
      </c>
      <c r="N196">
        <f>L196-K196</f>
        <v>0.04513888888888884</v>
      </c>
      <c r="R196">
        <f>L196-J196</f>
        <v>0.125</v>
      </c>
    </row>
    <row r="197">
      <c r="A197">
        <v>1055964</v>
      </c>
      <c r="B197" t="str">
        <v>CERRADO</v>
      </c>
      <c r="C197" t="str">
        <v>CERRADO</v>
      </c>
      <c r="D197" t="str">
        <v>MEDIA</v>
      </c>
      <c r="E197" t="str">
        <v>Z134 SIMON BOLIVAR</v>
      </c>
      <c r="F197" t="str">
        <v>CAIDA ENLACES</v>
      </c>
      <c r="G197">
        <v>45626</v>
      </c>
      <c r="H197">
        <v>45626</v>
      </c>
      <c r="I197" t="str">
        <v>Z134 SIMON BOLIVAR+ TIENDA FUERA DE LINEA NOVEDAD POR ENLACE + ENLACES</v>
      </c>
      <c r="J197">
        <v>0.375</v>
      </c>
      <c r="K197">
        <v>0.54375</v>
      </c>
      <c r="L197">
        <v>0.75</v>
      </c>
      <c r="M197">
        <f>L197-J197</f>
        <v>0.375</v>
      </c>
      <c r="N197">
        <f>L197-K197</f>
        <v>0.20625000000000004</v>
      </c>
      <c r="R197">
        <f>L197-J197</f>
        <v>0.375</v>
      </c>
    </row>
    <row r="198">
      <c r="A198">
        <v>1070295</v>
      </c>
      <c r="B198" t="str">
        <v>CERRADO</v>
      </c>
      <c r="C198" t="str">
        <v>CERRADO</v>
      </c>
      <c r="D198" t="str">
        <v>MEDIA</v>
      </c>
      <c r="E198" t="str">
        <v>J014 CALLE 170</v>
      </c>
      <c r="F198" t="str">
        <v>CAIDA ENLACES</v>
      </c>
      <c r="G198">
        <v>45635</v>
      </c>
      <c r="H198">
        <v>45609</v>
      </c>
      <c r="I198" t="str">
        <v>J014 CALLE 170 + POS 40 SIN RED + ENLACES</v>
      </c>
      <c r="J198">
        <v>0.5</v>
      </c>
      <c r="K198">
        <v>0.5791666666666667</v>
      </c>
      <c r="L198">
        <v>0.45069444444444445</v>
      </c>
      <c r="M198">
        <f>L198-J198</f>
        <v>-0.04930555555555555</v>
      </c>
      <c r="N198">
        <f>L198-K198</f>
        <v>-0.12847222222222227</v>
      </c>
      <c r="R198">
        <f>L198-J198</f>
        <v>-0.04930555555555555</v>
      </c>
    </row>
    <row r="199">
      <c r="A199">
        <v>1077811</v>
      </c>
      <c r="B199" t="str">
        <v>CERRADO</v>
      </c>
      <c r="C199" t="str">
        <v>CERRADO</v>
      </c>
      <c r="D199" t="str">
        <v>MEDIA</v>
      </c>
      <c r="E199" t="str">
        <v>J048 SOACHA</v>
      </c>
      <c r="F199" t="str">
        <v>CAIDA ENLACES</v>
      </c>
      <c r="G199">
        <v>45638</v>
      </c>
      <c r="H199">
        <v>45638</v>
      </c>
      <c r="I199" t="str">
        <v>J048 SOACHA+ TIENDA FUERA DE LINEA NOVEDAD POR ENLACE + ENLACES</v>
      </c>
      <c r="J199">
        <v>0.6701388888888888</v>
      </c>
      <c r="K199">
        <v>0.6944444444444444</v>
      </c>
      <c r="L199">
        <v>0.6944444444444444</v>
      </c>
      <c r="M199">
        <f>L199-J199</f>
        <v>0.02430555555555558</v>
      </c>
      <c r="N199">
        <f>L199-K199</f>
        <v>0</v>
      </c>
      <c r="R199">
        <f>L199-J199</f>
        <v>0.02430555555555558</v>
      </c>
    </row>
    <row r="200">
      <c r="A200" t="str">
        <v>PENDIENTE</v>
      </c>
      <c r="B200" t="str">
        <v>CERRADO</v>
      </c>
      <c r="C200" t="str">
        <v>CERRADO</v>
      </c>
      <c r="D200" t="str">
        <v>MEDIA</v>
      </c>
      <c r="E200" t="str">
        <v>J048 SOACHA</v>
      </c>
      <c r="F200" t="str">
        <v>CAIDA ENLACES</v>
      </c>
      <c r="G200">
        <v>45642</v>
      </c>
      <c r="H200">
        <v>45642</v>
      </c>
      <c r="I200" t="str">
        <v>J048 SOACHA+ INTERMITENCIA EN EL CANAL DE CLARO + ENLACES</v>
      </c>
      <c r="J200">
        <v>0.4583333333333333</v>
      </c>
      <c r="K200">
        <v>0.5534722222222223</v>
      </c>
      <c r="L200">
        <v>0.5729166666666666</v>
      </c>
      <c r="M200">
        <f>L200-J200</f>
        <v>0.11458333333333331</v>
      </c>
      <c r="N200">
        <f>L200-K200</f>
        <v>0.019444444444444375</v>
      </c>
      <c r="R200">
        <f>L200-J200</f>
        <v>0.11458333333333331</v>
      </c>
    </row>
    <row r="201">
      <c r="A201">
        <v>1087997</v>
      </c>
      <c r="B201" t="str">
        <v>CERRADO</v>
      </c>
      <c r="C201" t="str">
        <v>CERRADO</v>
      </c>
      <c r="D201" t="str">
        <v>MEDIA</v>
      </c>
      <c r="E201" t="str">
        <v>J015 HAYUELOS</v>
      </c>
      <c r="F201" t="str">
        <v>POS/PDV</v>
      </c>
      <c r="G201">
        <v>45643</v>
      </c>
      <c r="H201">
        <v>45643</v>
      </c>
      <c r="I201" t="str">
        <v>J015 HAYUELOS + FALLA TRANSACCIONES AL SERVIDOR + POS/PDV</v>
      </c>
      <c r="J201">
        <v>0.6666666666666666</v>
      </c>
      <c r="K201">
        <v>0.8125</v>
      </c>
      <c r="L201">
        <v>0.51875</v>
      </c>
      <c r="M201">
        <f>L201-J201</f>
        <v>-0.14791666666666659</v>
      </c>
      <c r="N201">
        <f>L201-K201</f>
        <v>-0.29374999999999996</v>
      </c>
      <c r="R201">
        <f>L201-J201</f>
        <v>-0.14791666666666659</v>
      </c>
    </row>
    <row r="202">
      <c r="A202">
        <v>1090002</v>
      </c>
      <c r="B202" t="str">
        <v>CERRADO</v>
      </c>
      <c r="C202" t="str">
        <v>CERRADO</v>
      </c>
      <c r="D202" t="str">
        <v>ALTA</v>
      </c>
      <c r="E202" t="str">
        <v>TODAS LAS TIENDAS</v>
      </c>
      <c r="F202" t="str">
        <v>Web TPLinux</v>
      </c>
      <c r="G202">
        <v>45645</v>
      </c>
      <c r="H202">
        <v>45645</v>
      </c>
      <c r="I202" t="str">
        <v>TODAS LAS TIENDAS + FALLA WEBFRONT NO SE PUEDE VER ACCIONES DE ESTADO DE CAJAS + Web TPLinux</v>
      </c>
      <c r="J202">
        <v>0.35555555555555557</v>
      </c>
      <c r="K202">
        <v>0.3625</v>
      </c>
      <c r="L202">
        <v>0.5</v>
      </c>
      <c r="M202">
        <f>L202-J202</f>
        <v>0.14444444444444443</v>
      </c>
      <c r="N202">
        <f>L202-K202</f>
        <v>0.1375</v>
      </c>
      <c r="R202">
        <f>L202-J202</f>
        <v>0.14444444444444443</v>
      </c>
    </row>
    <row r="203" xml:space="preserve">
      <c r="A203">
        <v>1093028</v>
      </c>
      <c r="B203" t="str">
        <v>CERRADO</v>
      </c>
      <c r="C203" t="str">
        <v>CERRADO</v>
      </c>
      <c r="D203" t="str">
        <v>MEDIA</v>
      </c>
      <c r="E203" t="str" xml:space="preserve">
        <v xml:space="preserve">J083 CARIBE PLAZA_x000d_
</v>
      </c>
      <c r="F203" t="str">
        <v>CORTE DE ENERGIA</v>
      </c>
      <c r="G203">
        <v>45646</v>
      </c>
      <c r="H203">
        <v>45646</v>
      </c>
      <c r="I203" t="str">
        <v>J083 CARIBE PLAZA + CORTE DE ENERGIA EN TODA LA TIENDA SE APAGARON EQUIPOS DE COMUNICACION POS +Corte de Energia</v>
      </c>
      <c r="J203">
        <v>0.4305555555555556</v>
      </c>
      <c r="K203">
        <v>0.44166666666666665</v>
      </c>
      <c r="L203">
        <v>0.5</v>
      </c>
      <c r="M203">
        <f>L203-J203</f>
        <v>0.06944444444444442</v>
      </c>
      <c r="N203">
        <f>L203-K203</f>
        <v>0.05833333333333335</v>
      </c>
      <c r="R203">
        <f>L203-J203</f>
        <v>0.06944444444444442</v>
      </c>
    </row>
    <row r="204">
      <c r="A204">
        <v>1094519</v>
      </c>
      <c r="B204" t="str">
        <v>CERRADO</v>
      </c>
      <c r="C204" t="str">
        <v>CERRADO</v>
      </c>
      <c r="D204" t="str">
        <v>MEDIA</v>
      </c>
      <c r="E204" t="str">
        <v>J191 Chía bazaar</v>
      </c>
      <c r="F204" t="str">
        <v>Falla Datafonos</v>
      </c>
      <c r="G204">
        <v>45647</v>
      </c>
      <c r="H204">
        <v>45647</v>
      </c>
      <c r="I204" t="str">
        <v>J191 Chía bazaar + Falla Pagos Datafonos + Datafonos</v>
      </c>
      <c r="J204">
        <v>0.375</v>
      </c>
      <c r="K204">
        <v>0.4097222222222222</v>
      </c>
      <c r="L204">
        <v>0.5</v>
      </c>
      <c r="M204">
        <f>L204-J204</f>
        <v>0.125</v>
      </c>
      <c r="N204">
        <f>L204-K204</f>
        <v>0.09027777777777779</v>
      </c>
      <c r="R204">
        <f>L204-J204</f>
        <v>0.125</v>
      </c>
    </row>
    <row r="205">
      <c r="A205">
        <v>1100020</v>
      </c>
      <c r="B205" t="str">
        <v>CERRADO</v>
      </c>
      <c r="C205" t="str">
        <v>CERRADO</v>
      </c>
      <c r="D205" t="str">
        <v>MEDIA</v>
      </c>
      <c r="E205" t="str">
        <v>J048 SOACHA</v>
      </c>
      <c r="F205" t="str">
        <v>CAIDA ENLACES</v>
      </c>
      <c r="G205">
        <v>45650</v>
      </c>
      <c r="H205">
        <v>45651</v>
      </c>
      <c r="I205" t="str">
        <v>J048 SOACHA + se presenta novedad a nivel de enlaces + ENLACES</v>
      </c>
      <c r="J205">
        <v>0.8520833333333333</v>
      </c>
      <c r="K205">
        <v>0.9048611111111111</v>
      </c>
      <c r="L205">
        <v>0.8958333333333334</v>
      </c>
      <c r="M205">
        <f>L205-J205</f>
        <v>0.04375000000000007</v>
      </c>
      <c r="N205">
        <f>L205-K205</f>
        <v>-0.009027777777777746</v>
      </c>
      <c r="R205">
        <f>L205-J205</f>
        <v>0.04375000000000007</v>
      </c>
    </row>
    <row r="206">
      <c r="A206">
        <v>1103869</v>
      </c>
      <c r="B206" t="str">
        <v>CERRADO</v>
      </c>
      <c r="C206" t="str">
        <v>CERRADO</v>
      </c>
      <c r="D206" t="str">
        <v>MEDIA</v>
      </c>
      <c r="E206" t="str">
        <v>TODAS LAS TIENDAS</v>
      </c>
      <c r="F206" t="str">
        <v>BONOS DE SECRETARIA</v>
      </c>
      <c r="G206">
        <v>45653</v>
      </c>
      <c r="H206">
        <v>45659</v>
      </c>
      <c r="I206" t="str">
        <v>TODAS LAS TIENDAS + Falla Bonos de Secretaria Mesa CO + Bonos de Secretaria</v>
      </c>
      <c r="J206">
        <v>0.375</v>
      </c>
      <c r="K206">
        <v>0.5972222222222222</v>
      </c>
      <c r="L206">
        <v>0.7229166666666667</v>
      </c>
      <c r="M206">
        <f>L206-J206</f>
        <v>0.34791666666666665</v>
      </c>
      <c r="N206">
        <f>L206-K206</f>
        <v>0.12569444444444444</v>
      </c>
      <c r="R206">
        <f>L206-J206</f>
        <v>0.34791666666666665</v>
      </c>
    </row>
    <row r="207">
      <c r="A207">
        <v>1106974</v>
      </c>
      <c r="B207" t="str">
        <v>CERRADO</v>
      </c>
      <c r="C207" t="str">
        <v>CERRADO</v>
      </c>
      <c r="D207" t="str">
        <v>MEDIA</v>
      </c>
      <c r="E207" t="str">
        <v>Z123 IVESUR</v>
      </c>
      <c r="F207" t="str">
        <v>CORTE DE ENERGIA</v>
      </c>
      <c r="G207">
        <v>45653</v>
      </c>
      <c r="H207">
        <v>45654</v>
      </c>
      <c r="I207" t="str">
        <v>Z123 IVESUR + Corte de servicio de energía en la EDS por parte del Proveedor + Corte de Energia</v>
      </c>
      <c r="J207">
        <v>0.4583333333333333</v>
      </c>
      <c r="K207">
        <v>0.7381944444444445</v>
      </c>
      <c r="L207">
        <v>0.375</v>
      </c>
      <c r="M207">
        <f>L207-J207</f>
        <v>-0.08333333333333331</v>
      </c>
      <c r="N207">
        <f>L207-K207</f>
        <v>-0.3631944444444445</v>
      </c>
      <c r="R207">
        <f>L207-J207</f>
        <v>-0.08333333333333331</v>
      </c>
    </row>
    <row r="208">
      <c r="A208">
        <v>1107822</v>
      </c>
      <c r="B208" t="str">
        <v>CERRADO</v>
      </c>
      <c r="C208" t="str">
        <v>CERRADO</v>
      </c>
      <c r="D208" t="str">
        <v>MEDIA</v>
      </c>
      <c r="E208" t="str">
        <v>J015 HAYUELOS</v>
      </c>
      <c r="F208" t="str">
        <v>CAIDA ENLACES</v>
      </c>
      <c r="G208">
        <v>45656</v>
      </c>
      <c r="H208">
        <v>45657</v>
      </c>
      <c r="I208" t="str">
        <v>J015 HAYUELOS + FALLA ENLACES + ENLACES</v>
      </c>
      <c r="J208">
        <v>0.6597222222222222</v>
      </c>
      <c r="K208">
        <v>0.6694444444444444</v>
      </c>
      <c r="L208">
        <v>0.5208333333333334</v>
      </c>
      <c r="M208">
        <f>L208-J208</f>
        <v>-0.13888888888888884</v>
      </c>
      <c r="N208">
        <f>L208-K208</f>
        <v>-0.14861111111111103</v>
      </c>
      <c r="R208">
        <f>L208-J208</f>
        <v>-0.13888888888888884</v>
      </c>
    </row>
    <row r="209">
      <c r="A209">
        <v>1107835</v>
      </c>
      <c r="B209" t="str">
        <v>CERRADO</v>
      </c>
      <c r="C209" t="str">
        <v>CERRADO</v>
      </c>
      <c r="D209" t="str">
        <v>MEDIA</v>
      </c>
      <c r="E209" t="str">
        <v>M079 SAN CAYETANO</v>
      </c>
      <c r="F209" t="str">
        <v>CAIDA ENLACES</v>
      </c>
      <c r="G209">
        <v>45656</v>
      </c>
      <c r="H209">
        <v>45657</v>
      </c>
      <c r="I209" t="str">
        <v>M079 SAN CAYETANO + FALLA DE ENLACES + ENLACES</v>
      </c>
      <c r="J209">
        <v>0.6597222222222222</v>
      </c>
      <c r="K209">
        <v>0.6694444444444444</v>
      </c>
      <c r="L209">
        <v>0.45625</v>
      </c>
      <c r="M209">
        <f>L209-J209</f>
        <v>-0.20347222222222222</v>
      </c>
      <c r="N209">
        <f>L209-K209</f>
        <v>-0.2131944444444444</v>
      </c>
      <c r="R209">
        <f>L209-J209</f>
        <v>-0.20347222222222222</v>
      </c>
    </row>
    <row r="210" xml:space="preserve">
      <c r="A210">
        <v>1120438</v>
      </c>
      <c r="B210" t="str">
        <v>CERRADO</v>
      </c>
      <c r="C210" t="str">
        <v>CERRADO</v>
      </c>
      <c r="D210" t="str">
        <v>MEDIA</v>
      </c>
      <c r="E210" t="str" xml:space="preserve">
        <v xml:space="preserve">L210 CD VILLAVICENCIO | CARNES_x000d_
</v>
      </c>
      <c r="F210" t="str">
        <v>CAIDA ENLACES</v>
      </c>
      <c r="G210">
        <v>45664</v>
      </c>
      <c r="H210">
        <v>45665</v>
      </c>
      <c r="I210" t="str">
        <v>PL233 + FALLA DE ENLACE EN PLATAFORMAS ; CAÍDA DE ENLACE + ENLACES</v>
      </c>
      <c r="J210">
        <v>0.3541666666666667</v>
      </c>
      <c r="K210">
        <v>0.5416666666666666</v>
      </c>
      <c r="L210">
        <v>0.39305555555555555</v>
      </c>
      <c r="M210">
        <f>L210-J210</f>
        <v>0.03888888888888886</v>
      </c>
      <c r="N210">
        <f>L210-K210</f>
        <v>-0.14861111111111108</v>
      </c>
      <c r="R210">
        <f>L210-J210</f>
        <v>0.03888888888888886</v>
      </c>
    </row>
    <row r="211">
      <c r="A211">
        <v>1121058</v>
      </c>
      <c r="B211" t="str">
        <v>CERRADO</v>
      </c>
      <c r="C211" t="str">
        <v>CERRADO</v>
      </c>
      <c r="D211" t="str">
        <v>ALTA</v>
      </c>
      <c r="E211" t="str">
        <v>Todas las Tiendas</v>
      </c>
      <c r="F211" t="str">
        <v>BONOS DE SODEXO</v>
      </c>
      <c r="G211">
        <v>45665</v>
      </c>
      <c r="H211">
        <v>45665</v>
      </c>
      <c r="I211" t="str">
        <v>Todas las Tiendas + Falla en bonos Sodexo + Bonos de Sodexo</v>
      </c>
      <c r="J211">
        <v>0.4791666666666667</v>
      </c>
      <c r="K211">
        <v>0.5416666666666666</v>
      </c>
      <c r="L211">
        <v>0.6666666666666666</v>
      </c>
      <c r="M211">
        <f>L211-J211</f>
        <v>0.18749999999999994</v>
      </c>
      <c r="N211">
        <f>L211-K211</f>
        <v>0.125</v>
      </c>
      <c r="R211">
        <f>L211-J211</f>
        <v>0.18749999999999994</v>
      </c>
    </row>
    <row r="212">
      <c r="A212">
        <v>1122590</v>
      </c>
      <c r="B212" t="str">
        <v>CERRADO</v>
      </c>
      <c r="C212" t="str">
        <v>CERRADO</v>
      </c>
      <c r="D212" t="str">
        <v>MEDIA</v>
      </c>
      <c r="E212" t="str">
        <v>E806 PRADO</v>
      </c>
      <c r="F212" t="str">
        <v>CAIDA ENLACES</v>
      </c>
      <c r="G212">
        <v>45666</v>
      </c>
      <c r="H212">
        <v>45670</v>
      </c>
      <c r="I212" t="str">
        <v>E806 PRADO + EQUIPOS DE RED AEREA SIN CONEXION FALLA REITERATIVA DESDE LA SEMANA PASADA + ENLACES</v>
      </c>
      <c r="J212">
        <v>0.3993055555555556</v>
      </c>
      <c r="K212">
        <v>0.4340277777777778</v>
      </c>
      <c r="L212">
        <v>0.45555555555555555</v>
      </c>
      <c r="M212">
        <f>L212-J212</f>
        <v>0.05624999999999997</v>
      </c>
      <c r="N212">
        <f>L212-K212</f>
        <v>0.021527777777777757</v>
      </c>
      <c r="R212">
        <f>L212-J212</f>
        <v>0.05624999999999997</v>
      </c>
    </row>
    <row r="213">
      <c r="A213">
        <v>1129835</v>
      </c>
      <c r="B213" t="str">
        <v>CERRADO</v>
      </c>
      <c r="C213" t="str">
        <v>CERRADO</v>
      </c>
      <c r="D213" t="str">
        <v>MEDIA</v>
      </c>
      <c r="E213" t="str">
        <v>J044 CHIA</v>
      </c>
      <c r="F213" t="str">
        <v>CAIDA ENLACES</v>
      </c>
      <c r="G213">
        <v>45670</v>
      </c>
      <c r="H213">
        <v>45670</v>
      </c>
      <c r="I213" t="str">
        <v>J044 CHIA +Se presenta caída de unico enlace operativo (Claro) de la tienda Jumbo Chia causando que pos queden bloqueadas personal de redes revisando en este momento + ENLACES</v>
      </c>
      <c r="J213">
        <v>0.6736111111111112</v>
      </c>
      <c r="K213">
        <v>0.6930555555555555</v>
      </c>
      <c r="L213">
        <v>0.7083333333333334</v>
      </c>
      <c r="M213">
        <f>L213-J213</f>
        <v>0.03472222222222221</v>
      </c>
      <c r="N213">
        <f>L213-K213</f>
        <v>0.015277777777777835</v>
      </c>
      <c r="R213">
        <f>L213-J213</f>
        <v>0.03472222222222221</v>
      </c>
    </row>
    <row r="214">
      <c r="A214">
        <v>1135681</v>
      </c>
      <c r="B214" t="str">
        <v>CERRADO</v>
      </c>
      <c r="C214" t="str">
        <v>CERRADO</v>
      </c>
      <c r="D214" t="str">
        <v>MEDIA</v>
      </c>
      <c r="E214" t="str">
        <v>J044 CHIA</v>
      </c>
      <c r="F214" t="str">
        <v>CAIDA ENLACES</v>
      </c>
      <c r="G214">
        <v>45673</v>
      </c>
      <c r="H214">
        <v>45673</v>
      </c>
      <c r="I214" t="str">
        <v>J044 CHIA + CAIDA EN EL ENLACE DE CLARO + ENLACES</v>
      </c>
      <c r="J214">
        <v>0.6458333333333334</v>
      </c>
      <c r="K214">
        <v>0.65625</v>
      </c>
      <c r="L214">
        <v>0.6805555555555556</v>
      </c>
      <c r="M214">
        <f>L214-J214</f>
        <v>0.03472222222222221</v>
      </c>
      <c r="N214">
        <f>L214-K214</f>
        <v>0.02430555555555558</v>
      </c>
      <c r="R214">
        <f>L214-J214</f>
        <v>0.03472222222222221</v>
      </c>
    </row>
    <row r="215">
      <c r="A215">
        <v>1137493</v>
      </c>
      <c r="B215" t="str">
        <v>CERRADO</v>
      </c>
      <c r="C215" t="str">
        <v>CERRADO</v>
      </c>
      <c r="D215" t="str">
        <v>MEDIA</v>
      </c>
      <c r="E215" t="str">
        <v>Z101 TINTALITO</v>
      </c>
      <c r="F215" t="str">
        <v>CAIDA ENLACES</v>
      </c>
      <c r="G215">
        <v>45674</v>
      </c>
      <c r="H215">
        <v>45674</v>
      </c>
      <c r="I215" t="str">
        <v>Z101 TINTALITO + FALLA EN ENLACES + ENLACES</v>
      </c>
      <c r="J215">
        <v>0.3333333333333333</v>
      </c>
      <c r="K215">
        <v>0.5625</v>
      </c>
      <c r="L215">
        <v>0.8125</v>
      </c>
      <c r="M215">
        <f>L215-J215</f>
        <v>0.4791666666666667</v>
      </c>
      <c r="N215">
        <f>L215-K215</f>
        <v>0.25</v>
      </c>
      <c r="R215">
        <f>L215-J215</f>
        <v>0.4791666666666667</v>
      </c>
    </row>
    <row r="216">
      <c r="A216">
        <v>1140959</v>
      </c>
      <c r="B216" t="str">
        <v>CERRADO</v>
      </c>
      <c r="C216" t="str">
        <v>CERRADO</v>
      </c>
      <c r="D216" t="str">
        <v>MEDIA</v>
      </c>
      <c r="E216" t="str">
        <v>J027 RIONEGRO</v>
      </c>
      <c r="F216" t="str">
        <v>CAIDA ENLACES</v>
      </c>
      <c r="G216">
        <v>45675</v>
      </c>
      <c r="H216">
        <v>45675</v>
      </c>
      <c r="I216" t="str">
        <v>J027 RIONEGRO + FALLA EN EL ENLACE + ENLACES</v>
      </c>
      <c r="J216">
        <v>0.39166666666666666</v>
      </c>
      <c r="K216">
        <v>0.4236111111111111</v>
      </c>
      <c r="L216">
        <v>0.4076388888888889</v>
      </c>
      <c r="M216">
        <f>L216-J216</f>
        <v>0.01597222222222222</v>
      </c>
      <c r="N216">
        <f>L216-K216</f>
        <v>-0.01597222222222222</v>
      </c>
      <c r="R216">
        <f>L216-J216</f>
        <v>0.01597222222222222</v>
      </c>
    </row>
    <row r="217">
      <c r="A217">
        <v>1140954</v>
      </c>
      <c r="B217" t="str">
        <v>CERRADO</v>
      </c>
      <c r="C217" t="str">
        <v>CERRADO</v>
      </c>
      <c r="D217" t="str">
        <v>MEDIA</v>
      </c>
      <c r="E217" t="str">
        <v>J249 ALTOS DEL COUNTRI</v>
      </c>
      <c r="F217" t="str">
        <v>INTERMITENCIA EN LA RED</v>
      </c>
      <c r="G217">
        <v>45676</v>
      </c>
      <c r="H217">
        <v>45676</v>
      </c>
      <c r="I217" t="str">
        <v>J249 ALTOS DEL COUNTRI + FALLA ENLACES + ENLACES</v>
      </c>
      <c r="J217">
        <v>0.6909722222222222</v>
      </c>
      <c r="K217">
        <v>0.7020833333333333</v>
      </c>
      <c r="L217">
        <v>0.7152777777777778</v>
      </c>
      <c r="M217">
        <f>L217-J217</f>
        <v>0.02430555555555558</v>
      </c>
      <c r="N217">
        <f>L217-K217</f>
        <v>0.013194444444444509</v>
      </c>
      <c r="R217">
        <f>L217-J217</f>
        <v>0.02430555555555558</v>
      </c>
    </row>
    <row r="218">
      <c r="A218">
        <v>1140777</v>
      </c>
      <c r="B218" t="str">
        <v>CERRADO</v>
      </c>
      <c r="C218" t="str">
        <v>CERRADO</v>
      </c>
      <c r="D218" t="str">
        <v>MEDIA</v>
      </c>
      <c r="E218" t="str">
        <v>E812 SOACHA E800 OCCIDENTE ; E800 OCCIDENTE</v>
      </c>
      <c r="F218" t="str">
        <v>FALLA EN EL REGISTRO DE PEDIDOS</v>
      </c>
      <c r="G218">
        <v>45677</v>
      </c>
      <c r="H218">
        <v>45677</v>
      </c>
      <c r="I218" t="str">
        <v>E812 SOACHA E800 OCCIDENTE ; E800 OCCIDENTE + falla en registro de pedidos EPOS en tiendas; Falla en Ecommerce tienda EPOS. fue escalado a aplicaciones POS ARS Colombia y están en labor + EPOS</v>
      </c>
      <c r="J218">
        <v>0.4166666666666667</v>
      </c>
      <c r="K218">
        <v>0.46875</v>
      </c>
      <c r="L218">
        <v>0.4791666666666667</v>
      </c>
      <c r="M218">
        <f>L218-J218</f>
        <v>0.0625</v>
      </c>
      <c r="N218">
        <f>L218-K218</f>
        <v>0.010416666666666685</v>
      </c>
      <c r="R218">
        <f>L218-J218</f>
        <v>0.0625</v>
      </c>
    </row>
    <row r="219">
      <c r="A219">
        <v>1143632</v>
      </c>
      <c r="B219" t="str">
        <v>CERRADO</v>
      </c>
      <c r="C219" t="str">
        <v>CERRADO</v>
      </c>
      <c r="D219" t="str">
        <v>MEDIA</v>
      </c>
      <c r="E219" t="str">
        <v>Z101 TINTALITO</v>
      </c>
      <c r="F219" t="str">
        <v>CAIDA ENLACES</v>
      </c>
      <c r="G219">
        <v>45678</v>
      </c>
      <c r="H219">
        <v>45313</v>
      </c>
      <c r="I219" t="str">
        <v>Z101 TINTALITO + FALLA MASIVA con INC3029570 (Cirion) ZS101 ; SIGUEN EN FALLAS EN LA FIBRA + ENLACES</v>
      </c>
      <c r="J219">
        <v>0.7083333333333334</v>
      </c>
      <c r="K219">
        <v>0.5076388888888889</v>
      </c>
      <c r="L219">
        <v>0.22916666666666666</v>
      </c>
      <c r="M219">
        <f>L219-J219</f>
        <v>-0.47916666666666674</v>
      </c>
      <c r="N219">
        <f>L219-K219</f>
        <v>-0.27847222222222223</v>
      </c>
      <c r="R219">
        <f>L219-J219</f>
        <v>-0.47916666666666674</v>
      </c>
    </row>
    <row r="220">
      <c r="A220">
        <v>1143785</v>
      </c>
      <c r="B220" t="str">
        <v>CERRADO</v>
      </c>
      <c r="C220" t="str">
        <v>CERRADO</v>
      </c>
      <c r="D220" t="str">
        <v>MEDIA</v>
      </c>
      <c r="E220" t="str">
        <v>Z161 CALLE 190</v>
      </c>
      <c r="F220" t="str">
        <v>CAIDA ENLACES</v>
      </c>
      <c r="G220">
        <v>45678</v>
      </c>
      <c r="H220">
        <v>45678</v>
      </c>
      <c r="I220" t="str">
        <v>Z161 CALLE 190 + FALLA ENLACES + ENLACES</v>
      </c>
      <c r="J220">
        <v>0.6041666666666666</v>
      </c>
      <c r="K220">
        <v>0.7152777777777778</v>
      </c>
      <c r="L220">
        <v>0.3763888888888889</v>
      </c>
      <c r="M220">
        <f>L220-J220</f>
        <v>-0.22777777777777775</v>
      </c>
      <c r="N220">
        <f>L220-K220</f>
        <v>-0.3388888888888889</v>
      </c>
      <c r="R220">
        <f>L220-J220</f>
        <v>-0.22777777777777775</v>
      </c>
    </row>
    <row r="221">
      <c r="A221">
        <v>1147019</v>
      </c>
      <c r="B221" t="str">
        <v>CERRADO</v>
      </c>
      <c r="C221" t="str">
        <v>CERRADO</v>
      </c>
      <c r="D221" t="str">
        <v>MEDIA</v>
      </c>
      <c r="E221" t="str">
        <v>J044 CHIA</v>
      </c>
      <c r="F221" t="str">
        <v>CAIDA ENLACES</v>
      </c>
      <c r="G221">
        <v>45679</v>
      </c>
      <c r="H221">
        <v>45679</v>
      </c>
      <c r="I221" t="str">
        <v>J044 CHIA + FALLA DE LOS ENLACES DE CLARO SE HAN CAIDO EN 3 OCACIONES + ENLACES</v>
      </c>
      <c r="J221">
        <v>0.4166666666666667</v>
      </c>
      <c r="K221">
        <v>0.5354166666666667</v>
      </c>
      <c r="L221">
        <v>0.5465277777777777</v>
      </c>
      <c r="M221">
        <f>L221-J221</f>
        <v>0.12986111111111104</v>
      </c>
      <c r="N221">
        <f>L221-K221</f>
        <v>0.011111111111111072</v>
      </c>
      <c r="R221">
        <f>L221-J221</f>
        <v>0.12986111111111104</v>
      </c>
    </row>
    <row r="222">
      <c r="A222">
        <v>1147032</v>
      </c>
      <c r="B222" t="str">
        <v>CERRADO</v>
      </c>
      <c r="C222" t="str">
        <v>CERRADO</v>
      </c>
      <c r="D222" t="str">
        <v>MEDIA</v>
      </c>
      <c r="E222" t="str">
        <v>M077 ZIPAQUIRA</v>
      </c>
      <c r="F222" t="str">
        <v>CAIDA ENLACES</v>
      </c>
      <c r="G222">
        <v>45679</v>
      </c>
      <c r="H222">
        <v>45679</v>
      </c>
      <c r="I222" t="str">
        <v>M077 ZIPAQUIRA + FALLA ENLACES DE CLARO + ENLACES</v>
      </c>
      <c r="J222">
        <v>0.5</v>
      </c>
      <c r="K222">
        <v>0.5104166666666666</v>
      </c>
      <c r="L222">
        <v>0.625</v>
      </c>
      <c r="M222">
        <f>L222-J222</f>
        <v>0.125</v>
      </c>
      <c r="N222">
        <f>L222-K222</f>
        <v>0.11458333333333337</v>
      </c>
      <c r="R222">
        <f>L222-J222</f>
        <v>0.125</v>
      </c>
    </row>
    <row r="223">
      <c r="A223">
        <v>1147615</v>
      </c>
      <c r="B223" t="str">
        <v>CERRADO</v>
      </c>
      <c r="C223" t="str">
        <v>CERRADO</v>
      </c>
      <c r="D223" t="str">
        <v>MEDIA</v>
      </c>
      <c r="E223" t="str">
        <v xml:space="preserve">J249 Altos del Country </v>
      </c>
      <c r="F223" t="str">
        <v>CAIDA ENLACES</v>
      </c>
      <c r="G223">
        <v>45680</v>
      </c>
      <c r="H223">
        <v>45680</v>
      </c>
      <c r="I223" t="str">
        <v>J249 Altos del Country + FALLA EN ENLACES + ENLACES</v>
      </c>
      <c r="J223">
        <v>0.5416666666666666</v>
      </c>
      <c r="K223">
        <v>0.6194444444444445</v>
      </c>
      <c r="L223">
        <v>0.6458333333333334</v>
      </c>
      <c r="M223">
        <f>L223-J223</f>
        <v>0.10416666666666674</v>
      </c>
      <c r="N223">
        <f>L223-K223</f>
        <v>0.026388888888888906</v>
      </c>
      <c r="R223">
        <f>L223-J223</f>
        <v>0.10416666666666674</v>
      </c>
    </row>
    <row r="224">
      <c r="A224">
        <v>1149133</v>
      </c>
      <c r="B224" t="str">
        <v>CERRADO</v>
      </c>
      <c r="C224" t="str">
        <v>CERRADO</v>
      </c>
      <c r="D224" t="str">
        <v>MEDIA</v>
      </c>
      <c r="E224" t="str">
        <v>E043 ALTOS DEL PRADO</v>
      </c>
      <c r="F224" t="str">
        <v>NO PERMITE LOGUEO DE CAJEROS</v>
      </c>
      <c r="G224">
        <v>45681</v>
      </c>
      <c r="H224">
        <v>45681</v>
      </c>
      <c r="I224" t="str">
        <v>E043 ALTOS DEL PRADO + NO PERMITE SUBIR SERVICIOS PARA LOGUEO DE CAJEROS + POS/PDV + POS/PDV</v>
      </c>
      <c r="J224">
        <v>0.2986111111111111</v>
      </c>
      <c r="K224">
        <v>0.4583333333333333</v>
      </c>
      <c r="L224">
        <v>0.3541666666666667</v>
      </c>
      <c r="M224">
        <f>L224-J224</f>
        <v>0.05555555555555558</v>
      </c>
      <c r="N224">
        <f>L224-K224</f>
        <v>-0.10416666666666663</v>
      </c>
      <c r="R224">
        <f>L224-J224</f>
        <v>0.05555555555555558</v>
      </c>
    </row>
    <row r="225">
      <c r="A225">
        <v>1149726</v>
      </c>
      <c r="B225" t="str">
        <v>CERRADO</v>
      </c>
      <c r="C225" t="str">
        <v>CERRADO</v>
      </c>
      <c r="D225" t="str">
        <v>ALTA</v>
      </c>
      <c r="E225" t="str">
        <v>E015 HAYUELOS ; J015 HAYUELOS ; Z015 HAYUELOS</v>
      </c>
      <c r="F225" t="str">
        <v>CAIDA ENLACES</v>
      </c>
      <c r="G225">
        <v>45681</v>
      </c>
      <c r="H225">
        <v>45681</v>
      </c>
      <c r="I225" t="str">
        <v>E015 HAYUELOS ; J015 HAYUELOS ; Z015 HAYUELOS + FALLA DE ENLACES + ENLACES</v>
      </c>
      <c r="J225">
        <v>0.7083333333333334</v>
      </c>
      <c r="K225">
        <v>0.7173611111111111</v>
      </c>
      <c r="L225">
        <v>0.7708333333333334</v>
      </c>
      <c r="M225">
        <f>L225-J225</f>
        <v>0.0625</v>
      </c>
      <c r="N225">
        <f>L225-K225</f>
        <v>0.053472222222222254</v>
      </c>
      <c r="R225">
        <f>L225-J225</f>
        <v>0.0625</v>
      </c>
    </row>
    <row r="226">
      <c r="A226">
        <v>1150399</v>
      </c>
      <c r="B226" t="str">
        <v>CERRADO</v>
      </c>
      <c r="C226" t="str">
        <v>CERRADO</v>
      </c>
      <c r="D226" t="str">
        <v>MEDIA</v>
      </c>
      <c r="E226" t="str">
        <v>EDS y tiendas</v>
      </c>
      <c r="F226" t="str">
        <v>SERVICIO TRADUCTOR DE PRECIOS</v>
      </c>
      <c r="G226">
        <v>45682</v>
      </c>
      <c r="H226">
        <v>45686</v>
      </c>
      <c r="I226" t="str">
        <v>EDS y tiendas + novedad de precios + traductor precios + servicio traductor precios</v>
      </c>
      <c r="J226">
        <v>0.3958333333333333</v>
      </c>
      <c r="K226">
        <v>0.4791666666666667</v>
      </c>
      <c r="L226">
        <v>0.4583333333333333</v>
      </c>
      <c r="M226">
        <f>L226-J226</f>
        <v>0.0625</v>
      </c>
      <c r="N226">
        <f>L226-K226</f>
        <v>-0.02083333333333337</v>
      </c>
      <c r="R226">
        <f>L226-J226</f>
        <v>0.0625</v>
      </c>
    </row>
    <row r="227">
      <c r="A227">
        <v>1152565</v>
      </c>
      <c r="B227" t="str">
        <v>CERRADO</v>
      </c>
      <c r="C227" t="str">
        <v>CERRADO</v>
      </c>
      <c r="D227" t="str">
        <v>MEDIA</v>
      </c>
      <c r="E227" t="str">
        <v xml:space="preserve">J015 HAYUELOS ; Z016 CRA 30 </v>
      </c>
      <c r="F227" t="str">
        <v>NO PERMITE VISUALIZAR ALGUNAS OPCIONES EN EL CAJERO</v>
      </c>
      <c r="G227">
        <v>45684</v>
      </c>
      <c r="H227">
        <v>45685</v>
      </c>
      <c r="I227" t="str">
        <v>J015 HAYUELOS ; Z016 CRA 30 + NO PERMITE VISUALIZACION EN LA VISUALIZACION DE UNOS MENUS EN EL CAJERO QUE SE TENIAN ANTERIORMENTE AL PASO DE PRODUCCION (NO AFECTO LA VENTA )+ POS/PDV</v>
      </c>
      <c r="J227">
        <v>0.375</v>
      </c>
      <c r="K227">
        <v>0.4097222222222222</v>
      </c>
      <c r="L227">
        <v>0.46875</v>
      </c>
      <c r="M227">
        <f>L227-J227</f>
        <v>0.09375</v>
      </c>
      <c r="N227">
        <f>L227-K227</f>
        <v>0.05902777777777779</v>
      </c>
      <c r="R227">
        <f>L227-J227</f>
        <v>0.09375</v>
      </c>
    </row>
    <row r="228">
      <c r="A228">
        <v>1152726</v>
      </c>
      <c r="B228" t="str">
        <v>CERRADO</v>
      </c>
      <c r="C228" t="str">
        <v>CERRADO</v>
      </c>
      <c r="D228" t="str">
        <v>MEDIA</v>
      </c>
      <c r="E228" t="str">
        <v>IM J191 CHIA BAZAAR</v>
      </c>
      <c r="F228" t="str">
        <v>CAIDA ENLACES</v>
      </c>
      <c r="G228">
        <v>45684</v>
      </c>
      <c r="H228">
        <v>45685</v>
      </c>
      <c r="I228" t="str">
        <v>IM J191 CHIA BAZAAR + CAIDA EN LOS ENLACES + ENLACES</v>
      </c>
      <c r="J228">
        <v>0.5020833333333333</v>
      </c>
      <c r="K228">
        <v>0.5159722222222223</v>
      </c>
      <c r="L228">
        <v>0.47638888888888886</v>
      </c>
      <c r="M228">
        <f>L228-J228</f>
        <v>-0.025694444444444464</v>
      </c>
      <c r="N228">
        <f>L228-K228</f>
        <v>-0.039583333333333415</v>
      </c>
      <c r="R228">
        <f>L228-J228</f>
        <v>-0.025694444444444464</v>
      </c>
    </row>
    <row r="229">
      <c r="A229">
        <v>1153157</v>
      </c>
      <c r="B229" t="str">
        <v>CERRADO</v>
      </c>
      <c r="C229" t="str">
        <v>CERRADO</v>
      </c>
      <c r="D229" t="str">
        <v>ALTA</v>
      </c>
      <c r="E229" t="str">
        <v>TODAS LAS TIENDAS</v>
      </c>
      <c r="F229" t="str">
        <v>BONOS DE SODEXO</v>
      </c>
      <c r="G229">
        <v>45684</v>
      </c>
      <c r="H229">
        <v>45685</v>
      </c>
      <c r="I229" t="str">
        <v>Todas las Tiendas + la caja queda bloqueada esperando respuesta de Sodexo + POS/PDV</v>
      </c>
      <c r="J229">
        <v>0.4652777777777778</v>
      </c>
      <c r="K229">
        <v>0.6819444444444445</v>
      </c>
      <c r="L229">
        <v>0.4583333333333333</v>
      </c>
      <c r="M229">
        <f>L229-J229</f>
        <v>-0.006944444444444475</v>
      </c>
      <c r="N229">
        <f>L229-K229</f>
        <v>-0.22361111111111115</v>
      </c>
      <c r="R229">
        <f>L229-J229</f>
        <v>-0.006944444444444475</v>
      </c>
    </row>
    <row r="230">
      <c r="A230">
        <v>1156527</v>
      </c>
      <c r="B230" t="str">
        <v>CERRADO</v>
      </c>
      <c r="C230" t="str">
        <v>CERRADO</v>
      </c>
      <c r="D230" t="str">
        <v>MEDIA</v>
      </c>
      <c r="E230" t="str">
        <v>J148 SANTA FE MEDELLIN</v>
      </c>
      <c r="F230" t="str">
        <v>NO FUNCIONA MICROSENS</v>
      </c>
      <c r="G230">
        <v>45686</v>
      </c>
      <c r="H230">
        <v>45686</v>
      </c>
      <c r="I230" t="str">
        <v>J148 SANTA FE MEDELLIN + NO DAN CONECTIVIDAD LOS DATAFONOS ; ESTA FALLANDO UN MICROSENS DESDE AYER QUE REVISO EL PROVEEDOR + ENLACES</v>
      </c>
      <c r="J230">
        <v>0.375</v>
      </c>
      <c r="K230">
        <v>0.42986111111111114</v>
      </c>
      <c r="L230">
        <v>0.4444444444444444</v>
      </c>
      <c r="M230">
        <f>L230-J230</f>
        <v>0.06944444444444442</v>
      </c>
      <c r="N230">
        <f>L230-K230</f>
        <v>0.014583333333333282</v>
      </c>
      <c r="R230">
        <f>L230-J230</f>
        <v>0.06944444444444442</v>
      </c>
    </row>
    <row r="231">
      <c r="A231">
        <v>1157142</v>
      </c>
      <c r="B231" t="str">
        <v>CERRADO</v>
      </c>
      <c r="C231" t="str">
        <v>CERRADO</v>
      </c>
      <c r="D231" t="str">
        <v>MEDIA</v>
      </c>
      <c r="E231" t="str">
        <v>Z101 TINTALITO</v>
      </c>
      <c r="F231" t="str">
        <v>CAIDA ENLACES</v>
      </c>
      <c r="G231">
        <v>45686</v>
      </c>
      <c r="H231">
        <v>45687</v>
      </c>
      <c r="I231" t="str">
        <v>Z101 TINTALITO + FALLA EN ENLACES + ENLACES</v>
      </c>
      <c r="J231">
        <v>0.5</v>
      </c>
      <c r="K231">
        <v>0.5736111111111111</v>
      </c>
      <c r="L231">
        <v>0.4513888888888889</v>
      </c>
      <c r="M231">
        <f>L231-J231</f>
        <v>-0.048611111111111105</v>
      </c>
      <c r="N231">
        <f>L231-K231</f>
        <v>-0.12222222222222218</v>
      </c>
      <c r="R231">
        <f>L231-J231</f>
        <v>-0.048611111111111105</v>
      </c>
    </row>
    <row r="232">
      <c r="A232">
        <v>1158753</v>
      </c>
      <c r="B232" t="str">
        <v>CERRADO</v>
      </c>
      <c r="C232" t="str">
        <v>CERRADO</v>
      </c>
      <c r="D232" t="str">
        <v>MEDIA</v>
      </c>
      <c r="E232" t="str">
        <v>J024 PREMIUM PLAZA</v>
      </c>
      <c r="F232" t="str">
        <v>CAIDA ENLACES</v>
      </c>
      <c r="G232">
        <v>45687</v>
      </c>
      <c r="H232">
        <v>45687</v>
      </c>
      <c r="I232" t="str">
        <v>J024 PREMIUM PLAZA + CAIDA ENLACES + ENLACES</v>
      </c>
      <c r="J232">
        <v>0.5243055555555556</v>
      </c>
      <c r="K232">
        <v>0.5340277777777778</v>
      </c>
      <c r="L232">
        <v>0.5527777777777778</v>
      </c>
      <c r="M232">
        <f>L232-J232</f>
        <v>0.028472222222222232</v>
      </c>
      <c r="N232">
        <f>L232-K232</f>
        <v>0.018750000000000044</v>
      </c>
      <c r="R232">
        <f>L232-J232</f>
        <v>0.028472222222222232</v>
      </c>
    </row>
    <row r="233">
      <c r="A233">
        <v>1162467</v>
      </c>
      <c r="B233" t="str">
        <v>CERRADO</v>
      </c>
      <c r="C233" t="str">
        <v>CERRADO</v>
      </c>
      <c r="D233" t="str">
        <v>MEDIA</v>
      </c>
      <c r="E233" t="str">
        <v>E809 Easy Mayales</v>
      </c>
      <c r="F233" t="str">
        <v>CORTE DE ENERGIA</v>
      </c>
      <c r="G233">
        <v>45690</v>
      </c>
      <c r="H233">
        <v>45691</v>
      </c>
      <c r="I233" t="str">
        <v>E809 Easy Mayales + Se presenta corto eléctrico en la tienda Easy mayales; Seguridad manifiesta que estaban realizando el cambio de un cableado que suministra la energía 440 hacia los Braker y se presenton la novedad en la caja de los Breaker + Corte de Energia</v>
      </c>
      <c r="J233">
        <v>0.04097222222222222</v>
      </c>
      <c r="K233">
        <v>0.3347222222222222</v>
      </c>
      <c r="L233">
        <v>0.45208333333333334</v>
      </c>
      <c r="M233">
        <f>L233-J233</f>
        <v>0.4111111111111111</v>
      </c>
      <c r="N233">
        <f>L233-K233</f>
        <v>0.11736111111111114</v>
      </c>
      <c r="R233">
        <f>L233-J233</f>
        <v>0.4111111111111111</v>
      </c>
    </row>
    <row r="234">
      <c r="A234">
        <v>1163493</v>
      </c>
      <c r="B234" t="str">
        <v>CERRADO</v>
      </c>
      <c r="C234" t="str">
        <v>CERRADO</v>
      </c>
      <c r="D234" t="str">
        <v>ALTA</v>
      </c>
      <c r="E234" t="str">
        <v>TODAS LAS TIENDAS</v>
      </c>
      <c r="F234" t="str">
        <v>LENTITUD EN LA IDENTIFICACIÓN DEL CLIENTE EN EL POS</v>
      </c>
      <c r="G234">
        <v>45691</v>
      </c>
      <c r="H234">
        <v>45693</v>
      </c>
      <c r="I234" t="str">
        <v>TODAS LAS TIENDAS - LENTITUD EN LA IDENTIFICACION DEL CLIENTE EN EL POS - POS/PDV</v>
      </c>
      <c r="J234">
        <v>0.3541666666666667</v>
      </c>
      <c r="K234">
        <v>0.3645833333333333</v>
      </c>
      <c r="L234">
        <v>0.48194444444444445</v>
      </c>
      <c r="M234">
        <f>L234-J234</f>
        <v>0.12777777777777777</v>
      </c>
      <c r="N234">
        <f>L234-K234</f>
        <v>0.11736111111111114</v>
      </c>
      <c r="R234">
        <f>L234-J234</f>
        <v>0.12777777777777777</v>
      </c>
    </row>
    <row r="235">
      <c r="A235">
        <v>1165093</v>
      </c>
      <c r="B235" t="str">
        <v>CERRADO</v>
      </c>
      <c r="C235" t="str">
        <v>CERRADO</v>
      </c>
      <c r="D235" t="str">
        <v>MEDIA</v>
      </c>
      <c r="E235" t="str">
        <v>J193 PLAZA CENTRAL</v>
      </c>
      <c r="F235" t="str">
        <v>MEDIOS DE PAGO</v>
      </c>
      <c r="G235">
        <v>45691</v>
      </c>
      <c r="H235">
        <v>45694</v>
      </c>
      <c r="I235" t="str">
        <v>J193 PLAZA CENTRAL + novedades con medio de pago compensar ; no se puede pagar con ningún Medio de Pago + Solicitud.POS.Medios de Pago.SM.CO</v>
      </c>
      <c r="J235">
        <v>0.625</v>
      </c>
      <c r="K235">
        <v>0.6666666666666666</v>
      </c>
      <c r="L235">
        <v>0.4236111111111111</v>
      </c>
      <c r="M235">
        <f>L235-J235</f>
        <v>-0.2013888888888889</v>
      </c>
      <c r="N235">
        <f>L235-K235</f>
        <v>-0.24305555555555552</v>
      </c>
      <c r="R235">
        <f>L235-J235</f>
        <v>-0.2013888888888889</v>
      </c>
    </row>
    <row r="236">
      <c r="A236">
        <v>1167040</v>
      </c>
      <c r="B236" t="str">
        <v>CERRADO</v>
      </c>
      <c r="C236" t="str">
        <v>CERRADO</v>
      </c>
      <c r="D236" t="str">
        <v>MEDIA</v>
      </c>
      <c r="E236" t="str">
        <v>Z132 LA 24</v>
      </c>
      <c r="F236" t="str">
        <v>CAIDA ENLACES</v>
      </c>
      <c r="G236">
        <v>45692</v>
      </c>
      <c r="H236">
        <v>45693</v>
      </c>
      <c r="I236" t="str">
        <v>Z132 LA 24 + CAIDA DE ENLACES + ENLACES</v>
      </c>
      <c r="J236">
        <v>0.3333333333333333</v>
      </c>
      <c r="K236">
        <v>0.6333333333333333</v>
      </c>
      <c r="L236">
        <v>0.4375</v>
      </c>
      <c r="M236">
        <f>L236-J236</f>
        <v>0.10416666666666669</v>
      </c>
      <c r="N236">
        <f>L236-K236</f>
        <v>-0.1958333333333333</v>
      </c>
      <c r="R236">
        <f>L236-J236</f>
        <v>0.10416666666666669</v>
      </c>
    </row>
    <row r="237">
      <c r="A237">
        <v>1211802</v>
      </c>
      <c r="B237" t="str">
        <v>CERRADO</v>
      </c>
      <c r="C237" t="str">
        <v>CERRADO</v>
      </c>
      <c r="D237" t="str">
        <v>MEDIA</v>
      </c>
      <c r="E237" t="str">
        <v>M073 FACATATIVA</v>
      </c>
      <c r="F237" t="str">
        <v>CAIDA ENLACES</v>
      </c>
      <c r="G237">
        <v>45692</v>
      </c>
      <c r="H237">
        <v>45692</v>
      </c>
      <c r="I237" t="str">
        <v>M073 FACATATIVA + Se presenta novedad de red en la tienda ; pos sin acceso a Internet se está validando en tienda si hay equipos apagados + Enlaces</v>
      </c>
      <c r="J237">
        <v>0.5298611111111111</v>
      </c>
      <c r="K237">
        <v>0.5486111111111112</v>
      </c>
      <c r="L237">
        <v>0.6006944444444444</v>
      </c>
      <c r="M237">
        <f>L237-J237</f>
        <v>0.0708333333333333</v>
      </c>
      <c r="N237">
        <f>L237-K237</f>
        <v>0.05208333333333326</v>
      </c>
      <c r="R237">
        <f>L237-J237</f>
        <v>0.0708333333333333</v>
      </c>
    </row>
    <row r="238">
      <c r="A238">
        <v>1169502</v>
      </c>
      <c r="B238" t="str">
        <v>CERRADO</v>
      </c>
      <c r="C238" t="str">
        <v>CERRADO</v>
      </c>
      <c r="D238" t="str">
        <v>MEDIA</v>
      </c>
      <c r="E238" t="str">
        <v>J014 CALLE 170</v>
      </c>
      <c r="F238" t="str">
        <v>Falla.POS-Devoluciones.Mesa CO</v>
      </c>
      <c r="G238">
        <v>45693</v>
      </c>
      <c r="H238">
        <v>45694</v>
      </c>
      <c r="I238" t="str">
        <v>J014 CALLE 170 + Falla.POS-Devoluciones.Mesa CO + POS/PDV</v>
      </c>
      <c r="J238">
        <v>0.25</v>
      </c>
      <c r="K238">
        <v>0.7916666666666666</v>
      </c>
      <c r="L238">
        <v>0.6277777777777778</v>
      </c>
      <c r="M238">
        <f>L238-J238</f>
        <v>0.37777777777777777</v>
      </c>
      <c r="N238">
        <f>L238-K238</f>
        <v>-0.16388888888888886</v>
      </c>
      <c r="R238">
        <f>L238-J238</f>
        <v>0.37777777777777777</v>
      </c>
    </row>
    <row r="239">
      <c r="A239">
        <v>1169531</v>
      </c>
      <c r="B239" t="str">
        <v>CERRADO</v>
      </c>
      <c r="C239" t="str">
        <v>CERRADO</v>
      </c>
      <c r="D239" t="str">
        <v>MEDIA</v>
      </c>
      <c r="E239" t="str">
        <v>M077 ZIPAQUIRA</v>
      </c>
      <c r="F239" t="str">
        <v>CAIDA ENLACES</v>
      </c>
      <c r="G239">
        <v>45693</v>
      </c>
      <c r="H239">
        <v>45694</v>
      </c>
      <c r="I239" t="str">
        <v>M077 ZIPAQUIRA + FALA EN ENLACES + ENLACES</v>
      </c>
      <c r="J239">
        <v>0.8388888888888889</v>
      </c>
      <c r="K239">
        <v>0.8604166666666667</v>
      </c>
      <c r="L239">
        <v>0.6826388888888889</v>
      </c>
      <c r="M239">
        <f>L239-J239</f>
        <v>-0.15625</v>
      </c>
      <c r="N239">
        <f>L239-K239</f>
        <v>-0.1777777777777778</v>
      </c>
      <c r="R239">
        <f>L239-J239</f>
        <v>-0.15625</v>
      </c>
    </row>
    <row r="240">
      <c r="A240">
        <v>1171185</v>
      </c>
      <c r="B240" t="str">
        <v>CERRADO</v>
      </c>
      <c r="C240" t="str">
        <v>CERRADO</v>
      </c>
      <c r="D240" t="str">
        <v>MEDIA</v>
      </c>
      <c r="E240" t="str">
        <v>M077 ZIPAQUIRA</v>
      </c>
      <c r="F240" t="str">
        <v>CAIDA ENLACES</v>
      </c>
      <c r="G240">
        <v>45694</v>
      </c>
      <c r="H240">
        <v>45695</v>
      </c>
      <c r="I240" t="str">
        <v>M077 ZIPAQUIRA + CAIDA EN ENLACES + ENLACES</v>
      </c>
      <c r="J240">
        <v>0.7083333333333334</v>
      </c>
      <c r="K240">
        <v>0.7166666666666667</v>
      </c>
      <c r="L240">
        <v>0.7222222222222222</v>
      </c>
      <c r="M240">
        <f>L240-J240</f>
        <v>0.01388888888888884</v>
      </c>
      <c r="N240">
        <f>L240-K240</f>
        <v>0.005555555555555536</v>
      </c>
      <c r="R240">
        <f>L240-J240</f>
        <v>0.01388888888888884</v>
      </c>
    </row>
    <row r="241">
      <c r="A241">
        <v>1171887</v>
      </c>
      <c r="B241" t="str">
        <v>CERRADO</v>
      </c>
      <c r="C241" t="str">
        <v>CERRADO</v>
      </c>
      <c r="D241" t="str">
        <v>ALTA</v>
      </c>
      <c r="E241" t="str">
        <v>TODAS LAS TIENDAS</v>
      </c>
      <c r="F241" t="str">
        <v>FALLA AL MOMENTO DE PASAR EL DESCUENTO DE EMPLEADOS</v>
      </c>
      <c r="G241">
        <v>45695</v>
      </c>
      <c r="H241">
        <v>45695</v>
      </c>
      <c r="I241" t="str">
        <v>TODAS LAS TIENDAS + FALLA AL MOMENTO DE PASAR EL DESCUENTO DE EMPLEADO + POS/PDV</v>
      </c>
      <c r="J241">
        <v>0.3333333333333333</v>
      </c>
      <c r="K241">
        <v>0.33958333333333335</v>
      </c>
      <c r="L241">
        <v>0.33958333333333335</v>
      </c>
      <c r="M241">
        <f>L241-J241</f>
        <v>0.006250000000000033</v>
      </c>
      <c r="N241">
        <f>L241-K241</f>
        <v>0</v>
      </c>
      <c r="R241">
        <f>L241-J241</f>
        <v>0.006250000000000033</v>
      </c>
    </row>
    <row r="242">
      <c r="A242">
        <v>1172272</v>
      </c>
      <c r="B242" t="str">
        <v>CERRADO</v>
      </c>
      <c r="C242" t="str">
        <v>CERRADO</v>
      </c>
      <c r="D242" t="str">
        <v>MEDIA</v>
      </c>
      <c r="E242" t="str">
        <v>J108 CAÑAVERAL</v>
      </c>
      <c r="F242" t="str">
        <v>CAIDA ENLACES</v>
      </c>
      <c r="G242">
        <v>45695</v>
      </c>
      <c r="H242">
        <v>45695</v>
      </c>
      <c r="I242" t="str">
        <v>J108 CAÑAVERAL+ FALLA EN ENLACES + ENLACES + ENLACES</v>
      </c>
      <c r="J242">
        <v>0.3451388888888889</v>
      </c>
      <c r="K242">
        <v>0.4652777777777778</v>
      </c>
      <c r="L242">
        <v>0.4756944444444444</v>
      </c>
      <c r="M242">
        <f>L242-J242</f>
        <v>0.13055555555555554</v>
      </c>
      <c r="N242">
        <f>L242-K242</f>
        <v>0.01041666666666663</v>
      </c>
      <c r="R242">
        <f>L242-J242</f>
        <v>0.13055555555555554</v>
      </c>
    </row>
    <row r="243">
      <c r="A243">
        <v>1172786</v>
      </c>
      <c r="B243" t="str">
        <v>CERRADO</v>
      </c>
      <c r="C243" t="str">
        <v>CERRADO</v>
      </c>
      <c r="D243" t="str">
        <v>ALTA</v>
      </c>
      <c r="E243" t="str">
        <v>TODAS LAS TIENDAS</v>
      </c>
      <c r="F243" t="str">
        <v>BLOQUEO EN UN NODO DEL COUSTER EKS</v>
      </c>
      <c r="G243">
        <v>45695</v>
      </c>
      <c r="H243">
        <v>45695</v>
      </c>
      <c r="I243" t="str">
        <v>TODAS LAS TIENDAS + BLOQUEO EN UN NODO DEL COUSTER EKS + POS/PDV + Kafka Beneficios Cuponera SellerCenter</v>
      </c>
      <c r="J243">
        <v>0.4652777777777778</v>
      </c>
      <c r="K243">
        <v>0.4777777777777778</v>
      </c>
      <c r="L243">
        <v>0.48333333333333334</v>
      </c>
      <c r="M243">
        <f>L243-J243</f>
        <v>0.018055555555555547</v>
      </c>
      <c r="N243">
        <f>L243-K243</f>
        <v>0.005555555555555536</v>
      </c>
      <c r="R243">
        <f>L243-J243</f>
        <v>0.018055555555555547</v>
      </c>
    </row>
    <row r="244">
      <c r="A244">
        <v>1173722</v>
      </c>
      <c r="B244" t="str">
        <v>CERRADO</v>
      </c>
      <c r="C244" t="str">
        <v>CERRADO</v>
      </c>
      <c r="D244" t="str">
        <v>MEDIA</v>
      </c>
      <c r="E244" t="str">
        <v>J108 CAÑAVERAL</v>
      </c>
      <c r="F244" t="str">
        <v>UPS</v>
      </c>
      <c r="G244">
        <v>45696</v>
      </c>
      <c r="H244">
        <v>45698</v>
      </c>
      <c r="I244" t="str">
        <v>J108 CAÑAVERAL CLL. 31 NO 26 - 42 FLORIDABLANCA + FALLA UPS + UPS + UPS</v>
      </c>
      <c r="J244">
        <v>0.3333333333333333</v>
      </c>
      <c r="K244">
        <v>0.3888888888888889</v>
      </c>
      <c r="L244">
        <v>0.7375</v>
      </c>
      <c r="M244">
        <f>L244-J244</f>
        <v>0.40416666666666673</v>
      </c>
      <c r="N244">
        <f>L244-K244</f>
        <v>0.34861111111111115</v>
      </c>
      <c r="R244">
        <f>L244-J244</f>
        <v>0.40416666666666673</v>
      </c>
    </row>
    <row r="245">
      <c r="A245">
        <v>1175231</v>
      </c>
      <c r="B245" t="str">
        <v>CERRADO</v>
      </c>
      <c r="C245" t="str">
        <v>CERRADO</v>
      </c>
      <c r="D245" t="str">
        <v>MEDIA</v>
      </c>
      <c r="E245" t="str">
        <v>M046 ITAGUI</v>
      </c>
      <c r="F245" t="str">
        <v>SWITCH</v>
      </c>
      <c r="G245">
        <v>45696</v>
      </c>
      <c r="H245">
        <v>45700</v>
      </c>
      <c r="I245" t="str">
        <v>M046 ITAGUI + Falla en switches + Se presento apagón que afecto a los switches y uno de estos presenta afectación critica. + Switch</v>
      </c>
      <c r="J245">
        <v>0.3958333333333333</v>
      </c>
      <c r="K245">
        <v>0.4013888888888889</v>
      </c>
      <c r="L245">
        <v>0.7013888888888888</v>
      </c>
      <c r="M245">
        <f>L245-J245</f>
        <v>0.3055555555555555</v>
      </c>
      <c r="N245">
        <f>L245-K245</f>
        <v>0.29999999999999993</v>
      </c>
      <c r="R245">
        <f>L245-J245</f>
        <v>0.3055555555555555</v>
      </c>
    </row>
    <row r="246">
      <c r="A246">
        <v>1175672</v>
      </c>
      <c r="B246" t="str">
        <v>CERRADO</v>
      </c>
      <c r="C246" t="str">
        <v>CERRADO</v>
      </c>
      <c r="D246" t="str">
        <v>MEDIA</v>
      </c>
      <c r="E246" t="str">
        <v>J047 GIRARDOT</v>
      </c>
      <c r="F246" t="str">
        <v>CAIDA ENLACES</v>
      </c>
      <c r="G246">
        <v>45696</v>
      </c>
      <c r="H246">
        <v>45700</v>
      </c>
      <c r="I246" t="str">
        <v>J047 GIRARDOT + FUERA DE LINEA CAIDA EN ENLACES + ENLACES</v>
      </c>
      <c r="J246">
        <v>0.46875</v>
      </c>
      <c r="K246">
        <v>0.4791666666666667</v>
      </c>
      <c r="L246">
        <v>0.25</v>
      </c>
      <c r="M246">
        <f>L246-J246</f>
        <v>-0.21875</v>
      </c>
      <c r="N246">
        <f>L246-K246</f>
        <v>-0.22916666666666669</v>
      </c>
      <c r="R246">
        <f>L246-J246</f>
        <v>-0.21875</v>
      </c>
    </row>
    <row r="247">
      <c r="A247">
        <v>1175746</v>
      </c>
      <c r="B247" t="str">
        <v>CERRADO</v>
      </c>
      <c r="C247" t="str">
        <v>CERRADO</v>
      </c>
      <c r="D247" t="str">
        <v>MEDIA</v>
      </c>
      <c r="E247" t="str">
        <v>Z031 CHIPICHAPE</v>
      </c>
      <c r="F247" t="str">
        <v>CAIDA ENLACES</v>
      </c>
      <c r="G247">
        <v>45696</v>
      </c>
      <c r="H247">
        <v>45699</v>
      </c>
      <c r="I247" t="str">
        <v>Z031 CHIPICHAPE - ANCLA + CAIDA EN ENLACES + ENLACES</v>
      </c>
      <c r="J247">
        <v>0.46875</v>
      </c>
      <c r="K247">
        <v>0.49375</v>
      </c>
      <c r="L247">
        <v>0.42430555555555555</v>
      </c>
      <c r="M247">
        <f>L247-J247</f>
        <v>-0.04444444444444445</v>
      </c>
      <c r="N247">
        <f>L247-K247</f>
        <v>-0.06944444444444448</v>
      </c>
      <c r="R247">
        <f>L247-J247</f>
        <v>-0.04444444444444445</v>
      </c>
    </row>
    <row r="248">
      <c r="A248">
        <v>1179062</v>
      </c>
      <c r="B248" t="str">
        <v>CERRADO</v>
      </c>
      <c r="C248" t="str">
        <v>CERRADO</v>
      </c>
      <c r="D248" t="str">
        <v>ALTA</v>
      </c>
      <c r="E248" t="str">
        <v>TODAS LAS TIENDAS</v>
      </c>
      <c r="F248" t="str">
        <v>AFECTACION DE UN NODO DE VESTA Y DE KAFKA</v>
      </c>
      <c r="G248">
        <v>45700</v>
      </c>
      <c r="H248">
        <v>45700</v>
      </c>
      <c r="I248" t="str">
        <v>TODAS LAS TIENDAS + AFECTACION DE UN NODO DE VESTA Y DE KAFKA ; AFECTANDO LA FACTURACION DE ECOMMERS + Falla.Factura Electronica Colombia.SM.CO</v>
      </c>
      <c r="J248">
        <v>0.3194444444444444</v>
      </c>
      <c r="K248">
        <v>0.3576388888888889</v>
      </c>
      <c r="L248">
        <v>0.4152777777777778</v>
      </c>
      <c r="M248">
        <f>L248-J248</f>
        <v>0.09583333333333338</v>
      </c>
      <c r="N248">
        <f>L248-K248</f>
        <v>0.057638888888888906</v>
      </c>
      <c r="R248">
        <f>L248-J248</f>
        <v>0.09583333333333338</v>
      </c>
    </row>
    <row r="249">
      <c r="A249">
        <v>1180928</v>
      </c>
      <c r="B249" t="str">
        <v>CERRADO</v>
      </c>
      <c r="C249" t="str">
        <v>CERRADO</v>
      </c>
      <c r="D249" t="str">
        <v>MEDIA</v>
      </c>
      <c r="E249" t="str">
        <v>J108 CAÑAVERAL</v>
      </c>
      <c r="F249" t="str">
        <v>CORTE DE ENERGIA</v>
      </c>
      <c r="G249">
        <v>45701</v>
      </c>
      <c r="H249">
        <v>45702</v>
      </c>
      <c r="I249" t="str">
        <v>J108 CAÑAVERAL + CORTE ELECTRICO + CORTE ELECTRICO</v>
      </c>
      <c r="J249">
        <v>0.27569444444444446</v>
      </c>
      <c r="K249">
        <v>0.33958333333333335</v>
      </c>
      <c r="L249">
        <v>0.375</v>
      </c>
      <c r="M249">
        <f>L249-J249</f>
        <v>0.09930555555555554</v>
      </c>
      <c r="N249">
        <f>L249-K249</f>
        <v>0.03541666666666665</v>
      </c>
      <c r="R249">
        <f>L249-J249</f>
        <v>0.09930555555555554</v>
      </c>
    </row>
    <row r="250">
      <c r="A250">
        <v>1181874</v>
      </c>
      <c r="B250" t="str">
        <v>CERRADO</v>
      </c>
      <c r="C250" t="str">
        <v>CERRADO</v>
      </c>
      <c r="D250" t="str">
        <v>MEDIA</v>
      </c>
      <c r="E250" t="str">
        <v>SP309 SPID CALLE 45</v>
      </c>
      <c r="F250" t="str">
        <v>CORTE DE ENERGIA</v>
      </c>
      <c r="G250">
        <v>45701</v>
      </c>
      <c r="H250">
        <v>45701</v>
      </c>
      <c r="I250" t="str">
        <v>SP309 SPID CALLE 45 + CORTE ELECTRICO + CORTE ELECTRICO</v>
      </c>
      <c r="J250">
        <v>0.6875</v>
      </c>
      <c r="K250">
        <v>0.6944444444444444</v>
      </c>
      <c r="L250">
        <v>0.7569444444444444</v>
      </c>
      <c r="M250">
        <f>L250-J250</f>
        <v>0.06944444444444442</v>
      </c>
      <c r="N250">
        <f>L250-K250</f>
        <v>0.0625</v>
      </c>
      <c r="R250">
        <f>L250-J250</f>
        <v>0.06944444444444442</v>
      </c>
    </row>
    <row r="251">
      <c r="A251">
        <v>1182678</v>
      </c>
      <c r="B251" t="str">
        <v>CERRADO</v>
      </c>
      <c r="C251" t="str">
        <v>CERRADO</v>
      </c>
      <c r="D251" t="str">
        <v>MEDIA</v>
      </c>
      <c r="E251" t="str">
        <v>EDS JUMBO Z008 AV 1a MAYO</v>
      </c>
      <c r="F251" t="str">
        <v>CAIDA ENLACES</v>
      </c>
      <c r="G251">
        <v>45702</v>
      </c>
      <c r="H251">
        <v>45702</v>
      </c>
      <c r="I251" t="str">
        <v>EDS JUMBO Z008 AV 1a MAYO + FALLA DE RED +ENLACES</v>
      </c>
      <c r="J251">
        <v>0.041666666666666664</v>
      </c>
      <c r="K251">
        <v>0.2986111111111111</v>
      </c>
      <c r="L251">
        <v>0.7145833333333333</v>
      </c>
      <c r="M251">
        <f>L251-J251</f>
        <v>0.6729166666666667</v>
      </c>
      <c r="N251">
        <f>L251-K251</f>
        <v>0.41597222222222224</v>
      </c>
      <c r="R251">
        <f>L251-J251</f>
        <v>0.6729166666666667</v>
      </c>
    </row>
    <row r="252">
      <c r="A252">
        <v>1184033</v>
      </c>
      <c r="B252" t="str">
        <v>CERRADO</v>
      </c>
      <c r="C252" t="str">
        <v>CERRADO</v>
      </c>
      <c r="D252" t="str">
        <v>MEDIA</v>
      </c>
      <c r="E252" t="str">
        <v>Z101 TINTALITO</v>
      </c>
      <c r="F252" t="str">
        <v>CAIDA ENLACES</v>
      </c>
      <c r="G252">
        <v>45703</v>
      </c>
      <c r="H252">
        <v>45704</v>
      </c>
      <c r="I252" t="str">
        <v>ES101 + CAIDA EN ENLACES + ENLACES</v>
      </c>
      <c r="J252">
        <v>0.4097222222222222</v>
      </c>
      <c r="K252">
        <v>0.44583333333333336</v>
      </c>
      <c r="L252">
        <v>0.5208333333333334</v>
      </c>
      <c r="M252">
        <f>L252-J252</f>
        <v>0.11111111111111116</v>
      </c>
      <c r="N252">
        <f>L252-K252</f>
        <v>0.07500000000000001</v>
      </c>
      <c r="R252">
        <f>L252-J252</f>
        <v>0.11111111111111116</v>
      </c>
    </row>
    <row r="253">
      <c r="A253">
        <v>1184112</v>
      </c>
      <c r="B253" t="str">
        <v>CERRADO</v>
      </c>
      <c r="C253" t="str">
        <v>CERRADO</v>
      </c>
      <c r="D253" t="str">
        <v>ALTA</v>
      </c>
      <c r="E253" t="str">
        <v>J015; J003; J044; J191; J018; M077 y M124</v>
      </c>
      <c r="F253" t="str">
        <v>CAIDA ENLACES</v>
      </c>
      <c r="G253">
        <v>45703</v>
      </c>
      <c r="H253">
        <v>45705</v>
      </c>
      <c r="I253" t="str">
        <v>Tiendas afectadas J015; J003; J044; J191; J018; M077 y M124 + CAIDA EN EL ENLACE DE CLARO + ENLACES</v>
      </c>
      <c r="J253">
        <v>0.4652777777777778</v>
      </c>
      <c r="K253">
        <v>0.4840277777777778</v>
      </c>
      <c r="L253">
        <v>0.7847222222222222</v>
      </c>
      <c r="M253">
        <f>L253-J253</f>
        <v>0.3194444444444444</v>
      </c>
      <c r="N253">
        <f>L253-K253</f>
        <v>0.30069444444444443</v>
      </c>
      <c r="R253">
        <f>L253-J253</f>
        <v>0.3194444444444444</v>
      </c>
    </row>
    <row r="254">
      <c r="A254">
        <v>1184511</v>
      </c>
      <c r="B254" t="str">
        <v>CERRADO</v>
      </c>
      <c r="C254" t="str">
        <v>CERRADO</v>
      </c>
      <c r="D254" t="str">
        <v>ALTA</v>
      </c>
      <c r="E254" t="str">
        <v>Tarjeta Regalo ; Clientes Fidelizados y Clientes Tarjeta habientes</v>
      </c>
      <c r="F254" t="str">
        <v>NO ESTAN PASANDO INTERFACES POR CONTROL M</v>
      </c>
      <c r="G254">
        <v>45703</v>
      </c>
      <c r="H254">
        <v>45703</v>
      </c>
      <c r="I254" t="str">
        <v>Tarjeta Regalo ; Clientes Fidelizados y Clientes Tarjeta habientes +Servidor g900603svabi servidor de BI el cual no está conectado contra fidelidad y por tal motivo no está pasando interfaces por control M +Falla.Servidor + Falla.Servidor</v>
      </c>
      <c r="J254">
        <v>0.4791666666666667</v>
      </c>
      <c r="K254">
        <v>0.8055555555555556</v>
      </c>
      <c r="L254">
        <v>0.8125</v>
      </c>
      <c r="M254">
        <f>L254-J254</f>
        <v>0.3333333333333333</v>
      </c>
      <c r="N254">
        <f>L254-K254</f>
        <v>0.00694444444444442</v>
      </c>
      <c r="R254">
        <f>L254-J254</f>
        <v>0.3333333333333333</v>
      </c>
    </row>
    <row r="255">
      <c r="A255">
        <v>1185363</v>
      </c>
      <c r="B255" t="str">
        <v>CERRADO</v>
      </c>
      <c r="C255" t="str">
        <v>CERRADO</v>
      </c>
      <c r="D255" t="str">
        <v>ALTA</v>
      </c>
      <c r="E255" t="str">
        <v>Todas las Tiendas</v>
      </c>
      <c r="F255" t="str">
        <v>FALLA EN CONTROL ANTENAS Y PORTAL DE DEVOLUCIONES</v>
      </c>
      <c r="G255">
        <v>45704</v>
      </c>
      <c r="H255">
        <v>45704</v>
      </c>
      <c r="I255" t="str">
        <v>MEJORAMIENTO DEL HOGAR + Afectación en el Servidor G900603SVNF9 + Servidor</v>
      </c>
      <c r="J255">
        <v>0.7083333333333334</v>
      </c>
      <c r="K255">
        <v>0.8472222222222222</v>
      </c>
      <c r="L255">
        <v>0.8597222222222223</v>
      </c>
      <c r="M255">
        <f>L255-J255</f>
        <v>0.1513888888888889</v>
      </c>
      <c r="N255">
        <f>L255-K255</f>
        <v>0.012500000000000067</v>
      </c>
      <c r="R255">
        <f>L255-J255</f>
        <v>0.1513888888888889</v>
      </c>
    </row>
    <row r="256">
      <c r="A256">
        <v>1188326</v>
      </c>
      <c r="B256" t="str">
        <v>CERRADO</v>
      </c>
      <c r="C256" t="str">
        <v>CERRADO</v>
      </c>
      <c r="D256" t="str">
        <v>MEDIA</v>
      </c>
      <c r="E256" t="str">
        <v>Z145 AV CIUDAD DE CALI</v>
      </c>
      <c r="F256" t="str">
        <v>CAIDA ENLACES</v>
      </c>
      <c r="G256">
        <v>45705</v>
      </c>
      <c r="H256">
        <v>45705</v>
      </c>
      <c r="I256" t="str">
        <v>Z145 AV CIUDAD DE CALI + CAIDA DE ENLACES + ENLACES</v>
      </c>
      <c r="J256">
        <v>0.7243055555555555</v>
      </c>
      <c r="K256">
        <v>0.7243055555555555</v>
      </c>
      <c r="L256">
        <v>0.7430555555555556</v>
      </c>
      <c r="M256">
        <f>L256-J256</f>
        <v>0.018750000000000044</v>
      </c>
      <c r="N256">
        <f>L256-K256</f>
        <v>0.018750000000000044</v>
      </c>
      <c r="R256">
        <f>L256-J256</f>
        <v>0.018750000000000044</v>
      </c>
    </row>
    <row r="257">
      <c r="A257">
        <v>1188664</v>
      </c>
      <c r="B257" t="str">
        <v>CERRADO</v>
      </c>
      <c r="C257" t="str">
        <v>CERRADO</v>
      </c>
      <c r="D257" t="str">
        <v>MEDIA</v>
      </c>
      <c r="E257" t="str">
        <v>J011 CALLE 80</v>
      </c>
      <c r="F257" t="str">
        <v>WIFI</v>
      </c>
      <c r="G257">
        <v>45706</v>
      </c>
      <c r="H257">
        <v>45706</v>
      </c>
      <c r="I257" t="str">
        <v>J011 CALLE 80 + novedad a nivel de red wifi en el área de recibo por daño causado en remodelación de plataforma panadería + WiFi</v>
      </c>
      <c r="J257">
        <v>0.3333333333333333</v>
      </c>
      <c r="K257">
        <v>0.3472222222222222</v>
      </c>
      <c r="L257">
        <v>0.4791666666666667</v>
      </c>
      <c r="M257">
        <f>L257-J257</f>
        <v>0.14583333333333337</v>
      </c>
      <c r="N257">
        <f>L257-K257</f>
        <v>0.13194444444444448</v>
      </c>
      <c r="R257">
        <f>L257-J257</f>
        <v>0.14583333333333337</v>
      </c>
    </row>
    <row r="258">
      <c r="A258">
        <v>1190895</v>
      </c>
      <c r="B258" t="str">
        <v>CERRADO</v>
      </c>
      <c r="C258" t="str">
        <v>CERRADO</v>
      </c>
      <c r="D258" t="str">
        <v>ALTA</v>
      </c>
      <c r="E258" t="str">
        <v>M080 LOS LIBERTADORES</v>
      </c>
      <c r="F258" t="str">
        <v>FALLA DE DESCUENTOS</v>
      </c>
      <c r="G258">
        <v>45707</v>
      </c>
      <c r="H258">
        <v>45707</v>
      </c>
      <c r="I258" t="str">
        <v>1190895 + M080 LOS LIBERTADORES; + sin descuentos + sin dinámicas comerciales + POS/PDV</v>
      </c>
      <c r="J258">
        <v>0.7569444444444444</v>
      </c>
      <c r="K258">
        <v>0.7743055555555556</v>
      </c>
      <c r="L258">
        <v>0.8138888888888889</v>
      </c>
      <c r="M258">
        <f>L258-J258</f>
        <v>0.056944444444444464</v>
      </c>
      <c r="N258">
        <f>L258-K258</f>
        <v>0.039583333333333304</v>
      </c>
      <c r="R258">
        <f>L258-J258</f>
        <v>0.056944444444444464</v>
      </c>
    </row>
    <row r="259">
      <c r="A259">
        <v>1192325</v>
      </c>
      <c r="B259" t="str">
        <v>CERRADO</v>
      </c>
      <c r="C259" t="str">
        <v>CERRADO</v>
      </c>
      <c r="D259" t="str">
        <v>MEDIA</v>
      </c>
      <c r="E259" t="str">
        <v>J072 SANTAFE</v>
      </c>
      <c r="F259" t="str">
        <v>CAIDA ENLACES</v>
      </c>
      <c r="G259">
        <v>45708</v>
      </c>
      <c r="H259">
        <v>45708</v>
      </c>
      <c r="I259" t="str">
        <v>J072 SANTAFE + Intermitencia en la Navegación de Internet + Falla.Servicio LAN + Falla.Servicio LAN</v>
      </c>
      <c r="J259">
        <v>0.5680555555555555</v>
      </c>
      <c r="K259">
        <v>0.5916666666666667</v>
      </c>
      <c r="L259">
        <v>0.6388888888888888</v>
      </c>
      <c r="M259">
        <f>L259-J259</f>
        <v>0.0708333333333333</v>
      </c>
      <c r="N259">
        <f>L259-K259</f>
        <v>0.047222222222222165</v>
      </c>
      <c r="R259">
        <f>L259-J259</f>
        <v>0.0708333333333333</v>
      </c>
    </row>
    <row r="260">
      <c r="A260">
        <v>1193442</v>
      </c>
      <c r="B260" t="str">
        <v>CERRADO</v>
      </c>
      <c r="C260" t="str">
        <v>CERRADO</v>
      </c>
      <c r="D260" t="str">
        <v>MEDIA</v>
      </c>
      <c r="E260" t="str">
        <v>M322 METRO MERCADEFAM CABECERA</v>
      </c>
      <c r="F260" t="str">
        <v>Falla de Energía</v>
      </c>
      <c r="G260">
        <v>45709</v>
      </c>
      <c r="H260">
        <v>45709</v>
      </c>
      <c r="I260" t="str">
        <v>M322 METRO MERCADEFAM CABECERA + NOVEDAD FLUIDO ELÉCTRICO + ENERGIA</v>
      </c>
      <c r="J260">
        <v>0.3402777777777778</v>
      </c>
      <c r="K260">
        <v>0.375</v>
      </c>
      <c r="L260">
        <v>0.5208333333333334</v>
      </c>
      <c r="M260">
        <f>L260-J260</f>
        <v>0.18055555555555558</v>
      </c>
      <c r="N260">
        <f>L260-K260</f>
        <v>0.14583333333333337</v>
      </c>
      <c r="R260">
        <f>L260-J260</f>
        <v>0.18055555555555558</v>
      </c>
    </row>
    <row r="261">
      <c r="A261">
        <v>1196936</v>
      </c>
      <c r="B261" t="str">
        <v>CERRADO</v>
      </c>
      <c r="C261" t="str">
        <v>CERRADO</v>
      </c>
      <c r="D261" t="str">
        <v>MEDIA</v>
      </c>
      <c r="E261" t="str">
        <v>Z161 CALLE 190</v>
      </c>
      <c r="F261" t="str">
        <v>CAIDA ENLACES</v>
      </c>
      <c r="G261">
        <v>45712</v>
      </c>
      <c r="H261">
        <v>45712</v>
      </c>
      <c r="I261" t="str">
        <v>Z161 CALLE 190 + NOVEDAD EN ENLACES + ENLACES</v>
      </c>
      <c r="J261">
        <v>0.53125</v>
      </c>
      <c r="K261">
        <v>0.33402777777777776</v>
      </c>
      <c r="L261">
        <v>0.4166666666666667</v>
      </c>
      <c r="M261">
        <f>L261-J261</f>
        <v>-0.11458333333333331</v>
      </c>
      <c r="N261">
        <f>L261-K261</f>
        <v>0.08263888888888893</v>
      </c>
      <c r="R261">
        <f>L261-J261</f>
        <v>-0.11458333333333331</v>
      </c>
    </row>
    <row r="262">
      <c r="A262">
        <v>1198086</v>
      </c>
      <c r="B262" t="str">
        <v>CERRADO</v>
      </c>
      <c r="C262" t="str">
        <v>CERRADO</v>
      </c>
      <c r="D262" t="str">
        <v>ALTA</v>
      </c>
      <c r="E262" t="str">
        <v>TODAS LAS TIENDAS</v>
      </c>
      <c r="F262" t="str">
        <v>Falla Cotizaciones</v>
      </c>
      <c r="G262">
        <v>45712</v>
      </c>
      <c r="H262">
        <v>45712</v>
      </c>
      <c r="I262" t="str">
        <v>MEJORAMIENTO DEL HOGAR + Falla en consulta de cotizaciones en caja y portal venta empresas + Falla Cotizaciones</v>
      </c>
      <c r="J262">
        <v>0.6319444444444444</v>
      </c>
      <c r="K262">
        <v>0.6555555555555556</v>
      </c>
      <c r="L262">
        <v>0.8333333333333334</v>
      </c>
      <c r="M262">
        <f>L262-J262</f>
        <v>0.20138888888888895</v>
      </c>
      <c r="N262">
        <f>L262-K262</f>
        <v>0.1777777777777778</v>
      </c>
      <c r="R262">
        <f>L262-J262</f>
        <v>0.20138888888888895</v>
      </c>
    </row>
    <row r="263">
      <c r="A263">
        <v>1198092</v>
      </c>
      <c r="B263" t="str">
        <v>CERRADO</v>
      </c>
      <c r="C263" t="str">
        <v>CERRADO</v>
      </c>
      <c r="D263" t="str">
        <v>ALTA</v>
      </c>
      <c r="E263" t="str">
        <v>TODAS LAS TIENDAS</v>
      </c>
      <c r="F263" t="str">
        <v>Modulo Seguridad</v>
      </c>
      <c r="G263">
        <v>45712</v>
      </c>
      <c r="H263">
        <v>45724</v>
      </c>
      <c r="I263" t="str">
        <v>NIVEL NACIONAL + SE PRESENTA FALLA EN EL FILTRADO DE CONTENIDOS A NIVEL NACIONAL ; SE DEBE UNIFICAR LOS PERFILES DE CONTENIDO ENTRE LAS SEDES Y SUS PERFILES + Modulo Seguridad</v>
      </c>
      <c r="J263">
        <v>0.3333333333333333</v>
      </c>
      <c r="K263">
        <v>0.6319444444444444</v>
      </c>
      <c r="L263">
        <v>0.3527777777777778</v>
      </c>
      <c r="M263">
        <f>L263-J263</f>
        <v>0.019444444444444486</v>
      </c>
      <c r="N263">
        <f>L263-K263</f>
        <v>-0.2791666666666666</v>
      </c>
      <c r="R263">
        <f>L263-J263</f>
        <v>0.019444444444444486</v>
      </c>
    </row>
    <row r="264">
      <c r="A264">
        <v>1201598</v>
      </c>
      <c r="B264" t="str">
        <v>CERRADO</v>
      </c>
      <c r="C264" t="str">
        <v>CERRADO</v>
      </c>
      <c r="D264" t="str">
        <v>MEDIA</v>
      </c>
      <c r="E264" t="str">
        <v>EDS Z149 ALQUERIA</v>
      </c>
      <c r="F264" t="str">
        <v>INTERMITENCIA EN LA RED</v>
      </c>
      <c r="G264">
        <v>45715</v>
      </c>
      <c r="H264">
        <v>45715</v>
      </c>
      <c r="I264" t="str">
        <v>EDS Z149 ALQUERIA + NOVEDAD EN ENLACES + INTERMITENCIA</v>
      </c>
      <c r="J264">
        <v>0.4791666666666667</v>
      </c>
      <c r="K264">
        <v>0.5486111111111112</v>
      </c>
      <c r="L264">
        <v>0.3958333333333333</v>
      </c>
      <c r="M264">
        <f>L264-J264</f>
        <v>-0.08333333333333337</v>
      </c>
      <c r="N264">
        <f>L264-K264</f>
        <v>-0.15277777777777785</v>
      </c>
      <c r="R264">
        <f>L264-J264</f>
        <v>-0.08333333333333337</v>
      </c>
    </row>
    <row r="265">
      <c r="A265">
        <v>1205987</v>
      </c>
      <c r="B265" t="str">
        <v>CERRADO</v>
      </c>
      <c r="C265" t="str">
        <v>CERRADO</v>
      </c>
      <c r="D265" t="str">
        <v>ALTA</v>
      </c>
      <c r="E265" t="str">
        <v>TODAS LAS TIENDAS</v>
      </c>
      <c r="F265" t="str">
        <v>BONOS DE SECRETARIA</v>
      </c>
      <c r="G265">
        <v>45715</v>
      </c>
      <c r="H265">
        <v>45715</v>
      </c>
      <c r="I265" t="str">
        <v xml:space="preserve">Todas las Tiendas + Afectación Bonos de Secretaria y Rappi. Aparece como "servicio no disponible" + Bonos de Secretaria </v>
      </c>
      <c r="J265">
        <v>0.7847222222222222</v>
      </c>
      <c r="K265">
        <v>0.8291666666666667</v>
      </c>
      <c r="L265">
        <v>0.85625</v>
      </c>
      <c r="M265">
        <f>L265-J265</f>
        <v>0.07152777777777775</v>
      </c>
      <c r="N265">
        <f>L265-K265</f>
        <v>0.027083333333333237</v>
      </c>
      <c r="R265">
        <f>L265-J265</f>
        <v>0.07152777777777775</v>
      </c>
    </row>
    <row r="266">
      <c r="A266">
        <v>1207182</v>
      </c>
      <c r="B266" t="str">
        <v>CERRADO</v>
      </c>
      <c r="C266" t="str">
        <v>CERRADO</v>
      </c>
      <c r="D266" t="str">
        <v>MEDIA</v>
      </c>
      <c r="E266" t="str">
        <v>J019 SANTA ANA</v>
      </c>
      <c r="F266" t="str">
        <v>CABLEADO</v>
      </c>
      <c r="G266">
        <v>45716</v>
      </c>
      <c r="H266">
        <v>45716</v>
      </c>
      <c r="I266" t="str">
        <v>J019 SANTA ANA + Novedad de microsens ; se presenta falla de comunicación en microsens de las cajas 11 a la 21 + Falla.Cableado.CO</v>
      </c>
      <c r="J266">
        <v>0.3333333333333333</v>
      </c>
      <c r="K266">
        <v>0.5736111111111111</v>
      </c>
      <c r="L266">
        <v>0.7944444444444444</v>
      </c>
      <c r="M266">
        <f>L266-J266</f>
        <v>0.4611111111111111</v>
      </c>
      <c r="N266">
        <f>L266-K266</f>
        <v>0.22083333333333333</v>
      </c>
      <c r="R266">
        <f>L266-J266</f>
        <v>0.4611111111111111</v>
      </c>
    </row>
    <row r="267">
      <c r="A267">
        <v>1207482</v>
      </c>
      <c r="B267" t="str">
        <v>CERRADO</v>
      </c>
      <c r="C267" t="str">
        <v>CERRADO</v>
      </c>
      <c r="D267" t="str">
        <v>MEDIA</v>
      </c>
      <c r="E267" t="str">
        <v>E814 4SUR</v>
      </c>
      <c r="F267" t="str">
        <v>CORTE DE ENERGIA</v>
      </c>
      <c r="G267">
        <v>45716</v>
      </c>
      <c r="H267">
        <v>45716</v>
      </c>
      <c r="I267" t="str">
        <v>E814 4SUR + Corte de Energia + UPS</v>
      </c>
      <c r="J267">
        <v>0.7520833333333333</v>
      </c>
      <c r="K267">
        <v>0.7604166666666666</v>
      </c>
      <c r="L267">
        <v>0.7826388888888889</v>
      </c>
      <c r="M267">
        <f>L267-J267</f>
        <v>0.030555555555555558</v>
      </c>
      <c r="N267">
        <f>L267-K267</f>
        <v>0.022222222222222254</v>
      </c>
      <c r="R267">
        <f>L267-J267</f>
        <v>0.030555555555555558</v>
      </c>
    </row>
    <row r="268">
      <c r="A268">
        <v>1213213</v>
      </c>
      <c r="B268" t="str">
        <v>CERRADO</v>
      </c>
      <c r="C268" t="str">
        <v>CERRADO</v>
      </c>
      <c r="D268" t="str">
        <v>MEDIA</v>
      </c>
      <c r="E268" t="str">
        <v xml:space="preserve">L210 CD VILLAVICENCIO | CARNES </v>
      </c>
      <c r="F268" t="str">
        <v>CAIDA ENLACES</v>
      </c>
      <c r="G268">
        <v>45721</v>
      </c>
      <c r="H268">
        <v>45721</v>
      </c>
      <c r="I268" t="str">
        <v>L210 CD VILLAVICENCIO | CARNES + CAIDA ENLACES + ENLACES</v>
      </c>
      <c r="J268">
        <v>0.39444444444444443</v>
      </c>
      <c r="K268">
        <v>0.40625</v>
      </c>
      <c r="L268">
        <v>0.4097222222222222</v>
      </c>
      <c r="M268">
        <f>L268-J268</f>
        <v>0.015277777777777779</v>
      </c>
      <c r="N268">
        <f>L268-K268</f>
        <v>0.00347222222222221</v>
      </c>
      <c r="R268">
        <f>L268-J268</f>
        <v>0.015277777777777779</v>
      </c>
    </row>
    <row r="269">
      <c r="A269">
        <v>1213983</v>
      </c>
      <c r="B269" t="str">
        <v>CERRADO</v>
      </c>
      <c r="C269" t="str">
        <v>CERRADO</v>
      </c>
      <c r="D269" t="str">
        <v>MEDIA</v>
      </c>
      <c r="E269" t="str">
        <v>J087 GUATAPURI</v>
      </c>
      <c r="F269" t="str">
        <v>IMPRESORAS POS NO RESPONDEN</v>
      </c>
      <c r="G269">
        <v>45721</v>
      </c>
      <c r="H269">
        <v>45721</v>
      </c>
      <c r="I269" t="str">
        <v>J087 GUATAPURI + Todas las pos muestran el mensaje Impresora No responde + Falla Impresora</v>
      </c>
      <c r="J269">
        <v>0.5694444444444444</v>
      </c>
      <c r="K269">
        <v>0.59375</v>
      </c>
      <c r="L269">
        <v>0.6388888888888888</v>
      </c>
      <c r="M269">
        <f>L269-J269</f>
        <v>0.06944444444444442</v>
      </c>
      <c r="N269">
        <f>L269-K269</f>
        <v>0.04513888888888884</v>
      </c>
      <c r="R269">
        <f>L269-J269</f>
        <v>0.06944444444444442</v>
      </c>
    </row>
    <row r="270">
      <c r="A270">
        <v>1214010</v>
      </c>
      <c r="B270" t="str">
        <v>CERRADO</v>
      </c>
      <c r="C270" t="str">
        <v>CERRADO</v>
      </c>
      <c r="D270" t="str">
        <v>MEDIA</v>
      </c>
      <c r="E270" t="str">
        <v>SP304 SPID CARACAS CON 49</v>
      </c>
      <c r="F270" t="str">
        <v>CAIDA ENLACES</v>
      </c>
      <c r="G270">
        <v>45721</v>
      </c>
      <c r="H270">
        <v>45721</v>
      </c>
      <c r="I270" t="str">
        <v>SP304 SPID CARACAS CON 49 + CAIDA ENLACES + ENLACES</v>
      </c>
      <c r="J270">
        <v>0.5763888888888888</v>
      </c>
      <c r="K270">
        <v>0.60625</v>
      </c>
      <c r="L270">
        <v>0.6493055555555556</v>
      </c>
      <c r="M270">
        <f>L270-J270</f>
        <v>0.07291666666666674</v>
      </c>
      <c r="N270">
        <f>L270-K270</f>
        <v>0.043055555555555625</v>
      </c>
      <c r="R270">
        <f>L270-J270</f>
        <v>0.07291666666666674</v>
      </c>
    </row>
    <row r="271">
      <c r="A271">
        <v>1216066</v>
      </c>
      <c r="B271" t="str">
        <v>CERRADO</v>
      </c>
      <c r="C271" t="str">
        <v>CERRADO</v>
      </c>
      <c r="D271" t="str">
        <v>MEDIA</v>
      </c>
      <c r="E271" t="str">
        <v>Z008 AV 1a MAYO</v>
      </c>
      <c r="F271" t="str">
        <v>CAIDA ENLACES</v>
      </c>
      <c r="G271">
        <v>45722</v>
      </c>
      <c r="H271">
        <v>45722</v>
      </c>
      <c r="I271" t="str">
        <v>Z008 AV 1a MAYO + CAIDA DE ENLACES + ENLACES + ENLACES</v>
      </c>
      <c r="J271">
        <v>0.375</v>
      </c>
      <c r="K271">
        <v>0.5458333333333333</v>
      </c>
      <c r="L271">
        <v>0.6104166666666667</v>
      </c>
      <c r="M271">
        <f>L271-J271</f>
        <v>0.23541666666666672</v>
      </c>
      <c r="N271">
        <f>L271-K271</f>
        <v>0.06458333333333344</v>
      </c>
      <c r="R271">
        <f>L271-J271</f>
        <v>0.23541666666666672</v>
      </c>
    </row>
    <row r="272">
      <c r="A272">
        <v>1218942</v>
      </c>
      <c r="B272" t="str">
        <v>CERRADO</v>
      </c>
      <c r="C272" t="str">
        <v>CERRADO</v>
      </c>
      <c r="D272" t="str">
        <v>MEDIA</v>
      </c>
      <c r="E272" t="str">
        <v>M034 FLORIDA</v>
      </c>
      <c r="F272" t="str">
        <v>CAIDA ENLACES</v>
      </c>
      <c r="G272">
        <v>45723</v>
      </c>
      <c r="H272">
        <v>45724</v>
      </c>
      <c r="I272" t="str">
        <v>M034 FLORIDA + novedad en la tienda con equipos fuera de línea + ENLACES</v>
      </c>
      <c r="J272">
        <v>0.7986111111111112</v>
      </c>
      <c r="K272">
        <v>0.9888888888888889</v>
      </c>
      <c r="L272">
        <v>0.4930555555555556</v>
      </c>
      <c r="M272">
        <f>L272-J272</f>
        <v>-0.3055555555555556</v>
      </c>
      <c r="N272">
        <f>L272-K272</f>
        <v>-0.49583333333333335</v>
      </c>
      <c r="R272">
        <f>L272-J272</f>
        <v>-0.3055555555555556</v>
      </c>
    </row>
    <row r="273">
      <c r="A273">
        <v>1218975</v>
      </c>
      <c r="B273" t="str">
        <v>CERRADO</v>
      </c>
      <c r="C273" t="str">
        <v>CERRADO</v>
      </c>
      <c r="D273" t="str">
        <v>MEDIA</v>
      </c>
      <c r="E273" t="str">
        <v>J015 HAYUELOS Y E015 HAYUELOS</v>
      </c>
      <c r="F273" t="str">
        <v>CAIDA ENLACES</v>
      </c>
      <c r="G273">
        <v>45723</v>
      </c>
      <c r="H273">
        <v>45726</v>
      </c>
      <c r="I273" t="str">
        <v>J015 HAYUELOS Y E015 HAYUELOS + INTERMITENCIA ENLACES + ENLACES</v>
      </c>
      <c r="J273">
        <v>0.5166666666666667</v>
      </c>
      <c r="K273">
        <v>0.5194444444444445</v>
      </c>
      <c r="L273">
        <v>0.35208333333333336</v>
      </c>
      <c r="M273">
        <f>L273-J273</f>
        <v>-0.16458333333333336</v>
      </c>
      <c r="N273">
        <f>L273-K273</f>
        <v>-0.16736111111111113</v>
      </c>
      <c r="R273">
        <f>L273-J273</f>
        <v>-0.16458333333333336</v>
      </c>
    </row>
    <row r="274">
      <c r="A274">
        <v>1221859</v>
      </c>
      <c r="B274" t="str">
        <v>CERRADO</v>
      </c>
      <c r="C274" t="str">
        <v>CERRADO</v>
      </c>
      <c r="D274" t="str">
        <v>MEDIA</v>
      </c>
      <c r="E274" t="str">
        <v>Z145 AV CIUDAD DE CALI</v>
      </c>
      <c r="F274" t="str">
        <v>CAIDA ENLACES</v>
      </c>
      <c r="G274">
        <v>45726</v>
      </c>
      <c r="H274">
        <v>45726</v>
      </c>
      <c r="I274" t="str">
        <v>Z145 AV CIUDAD DE CALI + CAIDA ENLACES + ENLACES</v>
      </c>
      <c r="J274">
        <v>0.5888888888888889</v>
      </c>
      <c r="K274">
        <v>0.6027777777777777</v>
      </c>
      <c r="L274">
        <v>0.8076388888888889</v>
      </c>
      <c r="M274">
        <f>L274-J274</f>
        <v>0.21875</v>
      </c>
      <c r="N274">
        <f>L274-K274</f>
        <v>0.20486111111111116</v>
      </c>
      <c r="R274">
        <f>L274-J274</f>
        <v>0.21875</v>
      </c>
    </row>
    <row r="275" xml:space="preserve">
      <c r="A275">
        <v>1223543</v>
      </c>
      <c r="B275" t="str">
        <v>CERRADO</v>
      </c>
      <c r="C275" t="str">
        <v>CERRADO</v>
      </c>
      <c r="D275" t="str">
        <v>ALTA</v>
      </c>
      <c r="E275" t="str">
        <v>Todas las tiendas Easy ; jumbo y Metro</v>
      </c>
      <c r="F275" t="str" xml:space="preserve">
        <v xml:space="preserve">CONEXION EN EL SFTP CON BRILLA Y VANTI_x000d_
</v>
      </c>
      <c r="G275">
        <v>45727</v>
      </c>
      <c r="H275">
        <v>45727</v>
      </c>
      <c r="I275" t="str">
        <v>Todas las tiendas Easy ; jumbo y Metro + conexión en el SFT con Brilla y Vanty + Medio de Pago</v>
      </c>
      <c r="J275">
        <v>0.4583333333333333</v>
      </c>
      <c r="K275">
        <v>0.4638888888888889</v>
      </c>
      <c r="L275">
        <v>0.5069444444444444</v>
      </c>
      <c r="M275">
        <f>L275-J275</f>
        <v>0.048611111111111105</v>
      </c>
      <c r="N275">
        <f>L275-K275</f>
        <v>0.043055555555555514</v>
      </c>
      <c r="R275">
        <f>L275-J275</f>
        <v>0.048611111111111105</v>
      </c>
    </row>
    <row r="276">
      <c r="A276">
        <v>1225703</v>
      </c>
      <c r="B276" t="str">
        <v>CERRADO</v>
      </c>
      <c r="C276" t="str">
        <v>CERRADO</v>
      </c>
      <c r="D276" t="str">
        <v>MEDIA</v>
      </c>
      <c r="E276" t="str">
        <v xml:space="preserve">10 tiendas Afectadas </v>
      </c>
      <c r="F276" t="str">
        <v>INGRESO DE LOS VENDEDORES DE ELECTRO EN EL POS</v>
      </c>
      <c r="G276">
        <v>45728</v>
      </c>
      <c r="H276">
        <v>45728</v>
      </c>
      <c r="I276" t="str">
        <v>10 tiendas Afectadas + No esta dejando ingresar vendedores de Electro en el POS + POS/PDV</v>
      </c>
      <c r="J276">
        <v>0.42777777777777776</v>
      </c>
      <c r="K276">
        <v>0.4673611111111111</v>
      </c>
      <c r="L276">
        <v>0.46875</v>
      </c>
      <c r="M276">
        <f>L276-J276</f>
        <v>0.04097222222222224</v>
      </c>
      <c r="N276">
        <f>L276-K276</f>
        <v>0.001388888888888884</v>
      </c>
      <c r="R276">
        <f>L276-J276</f>
        <v>0.04097222222222224</v>
      </c>
    </row>
    <row r="277">
      <c r="A277">
        <v>1225818</v>
      </c>
      <c r="B277" t="str">
        <v>CERRADO</v>
      </c>
      <c r="C277" t="str">
        <v>CERRADO</v>
      </c>
      <c r="D277" t="str">
        <v>MEDIA</v>
      </c>
      <c r="E277" t="str">
        <v>SP335 SPID JAVERIANA 45</v>
      </c>
      <c r="F277" t="str">
        <v>SERVIDOR BRANCH NO ENCIENDE</v>
      </c>
      <c r="G277">
        <v>45728</v>
      </c>
      <c r="H277">
        <v>45728</v>
      </c>
      <c r="I277" t="str">
        <v>SP335 SPID JAVERIANA 45 + servidor branch de la tienda no enciende + Servidor Branch + Servidor Branch</v>
      </c>
      <c r="J277">
        <v>0.4791666666666667</v>
      </c>
      <c r="K277">
        <v>0.4861111111111111</v>
      </c>
      <c r="L277">
        <v>0.5625</v>
      </c>
      <c r="M277">
        <f>L277-J277</f>
        <v>0.08333333333333331</v>
      </c>
      <c r="N277">
        <f>L277-K277</f>
        <v>0.0763888888888889</v>
      </c>
      <c r="R277">
        <f>L277-J277</f>
        <v>0.08333333333333331</v>
      </c>
    </row>
    <row r="278">
      <c r="A278">
        <v>1227743</v>
      </c>
      <c r="B278" t="str">
        <v>CERRADO</v>
      </c>
      <c r="C278" t="str">
        <v>CERRADO</v>
      </c>
      <c r="D278" t="str">
        <v>MEDIA</v>
      </c>
      <c r="E278" t="str">
        <v>L057 LA DORADA|CARNES</v>
      </c>
      <c r="F278" t="str">
        <v>NO FUNCIONA SWITCH</v>
      </c>
      <c r="G278">
        <v>45728</v>
      </c>
      <c r="H278">
        <v>45728</v>
      </c>
      <c r="I278" t="str">
        <v>L057 LA DORADA|CARNES + No funciona.Switch + Switch</v>
      </c>
      <c r="J278">
        <v>0.6152777777777778</v>
      </c>
      <c r="K278">
        <v>0.8152777777777778</v>
      </c>
      <c r="L278">
        <v>0.6930555555555555</v>
      </c>
      <c r="M278">
        <f>L278-J278</f>
        <v>0.07777777777777772</v>
      </c>
      <c r="N278">
        <f>L278-K278</f>
        <v>-0.12222222222222223</v>
      </c>
      <c r="R278">
        <f>L278-J278</f>
        <v>0.07777777777777772</v>
      </c>
    </row>
    <row r="279">
      <c r="A279">
        <v>1229396</v>
      </c>
      <c r="B279" t="str">
        <v>CERRADO</v>
      </c>
      <c r="C279" t="str">
        <v>CERRADO</v>
      </c>
      <c r="D279" t="str">
        <v>MEDIA</v>
      </c>
      <c r="E279" t="str">
        <v>J043 ALTOS DEL PRADO</v>
      </c>
      <c r="F279" t="str">
        <v>NO PUEDE IMPRIMIR EN ECOMMERCE SALE ERROR 500</v>
      </c>
      <c r="G279">
        <v>45730</v>
      </c>
      <c r="H279">
        <v>45730</v>
      </c>
      <c r="I279" t="str">
        <v>J043 ALTOS DEL PRADO + NO PUEDE IMPRIMIR EN ECOMMERCE SALE ERROR 500 + E-Commerce + E-Commerce</v>
      </c>
      <c r="J279">
        <v>0.3541666666666667</v>
      </c>
      <c r="K279">
        <v>0.4048611111111111</v>
      </c>
      <c r="L279">
        <v>0.4465277777777778</v>
      </c>
      <c r="M279">
        <f>L279-J279</f>
        <v>0.09236111111111112</v>
      </c>
      <c r="N279">
        <f>L279-K279</f>
        <v>0.041666666666666685</v>
      </c>
      <c r="R279">
        <f>L279-J279</f>
        <v>0.09236111111111112</v>
      </c>
    </row>
    <row r="280">
      <c r="A280">
        <v>1229625</v>
      </c>
      <c r="B280" t="str">
        <v>CERRADO</v>
      </c>
      <c r="C280" t="str">
        <v>CERRADO</v>
      </c>
      <c r="D280" t="str">
        <v>MEDIA</v>
      </c>
      <c r="E280" t="str">
        <v>J015 HAYUELOS ; J044 CHIA</v>
      </c>
      <c r="F280" t="str">
        <v>INTERMITENCIA EN LA RED</v>
      </c>
      <c r="G280">
        <v>45730</v>
      </c>
      <c r="H280">
        <v>45730</v>
      </c>
      <c r="I280" t="str">
        <v>J015 HAYUELOS ; J044 CHIA + Intermitencia en la tienda + ENLACES</v>
      </c>
      <c r="J280">
        <v>0.48680555555555555</v>
      </c>
      <c r="K280">
        <v>0.4875</v>
      </c>
      <c r="L280">
        <v>0.4965277777777778</v>
      </c>
      <c r="M280">
        <f>L280-J280</f>
        <v>0.009722222222222243</v>
      </c>
      <c r="N280">
        <f>L280-K280</f>
        <v>0.009027777777777801</v>
      </c>
      <c r="R280">
        <f>L280-J280</f>
        <v>0.009722222222222243</v>
      </c>
    </row>
    <row r="281">
      <c r="A281">
        <v>1231376</v>
      </c>
      <c r="B281" t="str">
        <v>CERRADO</v>
      </c>
      <c r="C281" t="str">
        <v>CERRADO</v>
      </c>
      <c r="D281" t="str">
        <v>ALTA</v>
      </c>
      <c r="E281" t="str">
        <v>Z101 TINTALITO</v>
      </c>
      <c r="F281" t="str">
        <v>CAIDA ENLACES</v>
      </c>
      <c r="G281">
        <v>45732</v>
      </c>
      <c r="H281">
        <v>45737</v>
      </c>
      <c r="I281" t="str">
        <v>Z101 TINTALITO + Caida de Enlaces + ENLACES</v>
      </c>
      <c r="J281">
        <v>0.3333333333333333</v>
      </c>
      <c r="K281">
        <v>0.33958333333333335</v>
      </c>
      <c r="L281">
        <v>0.5833333333333334</v>
      </c>
      <c r="M281">
        <f>L281-J281</f>
        <v>0.25000000000000006</v>
      </c>
      <c r="N281">
        <f>L281-K281</f>
        <v>0.24375000000000002</v>
      </c>
      <c r="R281">
        <f>L281-J281</f>
        <v>0.25000000000000006</v>
      </c>
    </row>
    <row r="282">
      <c r="A282">
        <v>1232506</v>
      </c>
      <c r="B282" t="str">
        <v>CERRADO</v>
      </c>
      <c r="C282" t="str">
        <v>CERRADO</v>
      </c>
      <c r="D282" t="str">
        <v>MEDIA</v>
      </c>
      <c r="E282" t="str">
        <v>SP329 SPID CALLE 148</v>
      </c>
      <c r="F282" t="str">
        <v>SERVIDOR NO RESPONDE</v>
      </c>
      <c r="G282">
        <v>45733</v>
      </c>
      <c r="H282">
        <v>45733</v>
      </c>
      <c r="I282" t="str">
        <v>SP329 SPID CALLE 148 + Falla Servidor + SERVIDOR</v>
      </c>
      <c r="J282">
        <v>0.3138888888888889</v>
      </c>
      <c r="K282">
        <v>0.3368055555555556</v>
      </c>
      <c r="L282">
        <v>0.3527777777777778</v>
      </c>
      <c r="M282">
        <f>L282-J282</f>
        <v>0.03888888888888892</v>
      </c>
      <c r="N282">
        <f>L282-K282</f>
        <v>0.01597222222222222</v>
      </c>
      <c r="R282">
        <f>L282-J282</f>
        <v>0.03888888888888892</v>
      </c>
    </row>
    <row r="283">
      <c r="A283">
        <v>1232998</v>
      </c>
      <c r="B283" t="str">
        <v>CERRADO</v>
      </c>
      <c r="C283" t="str">
        <v>CERRADO</v>
      </c>
      <c r="D283" t="str">
        <v>ALTA</v>
      </c>
      <c r="E283" t="str">
        <v xml:space="preserve">Todas las Tiendas de Mejoramiento del Hogar y Supermercados   </v>
      </c>
      <c r="F283" t="str">
        <v>CONSULTA DE PUNTOS Y TARJETA REGALO</v>
      </c>
      <c r="G283">
        <v>45733</v>
      </c>
      <c r="H283">
        <v>45733</v>
      </c>
      <c r="I283" t="str">
        <v>Todas las Tiendas de Mejoramiento del Hogar y Supermercados + Falla en Consulta de puntos y tarjeta regalo en Verificadores + POS/PDV</v>
      </c>
      <c r="J283">
        <v>0.4166666666666667</v>
      </c>
      <c r="K283">
        <v>0.4930555555555556</v>
      </c>
      <c r="L283">
        <v>0.5</v>
      </c>
      <c r="M283">
        <f>L283-J283</f>
        <v>0.08333333333333331</v>
      </c>
      <c r="N283">
        <f>L283-K283</f>
        <v>0.00694444444444442</v>
      </c>
      <c r="R283">
        <f>L283-J283</f>
        <v>0.08333333333333331</v>
      </c>
    </row>
    <row r="284">
      <c r="A284">
        <v>1234138</v>
      </c>
      <c r="B284" t="str">
        <v>CERRADO</v>
      </c>
      <c r="C284" t="str">
        <v>CERRADO</v>
      </c>
      <c r="D284" t="str">
        <v>MEDIA</v>
      </c>
      <c r="E284" t="str">
        <v>M179 PITALITO</v>
      </c>
      <c r="F284" t="str">
        <v>NO FUNCIONA SWITCH</v>
      </c>
      <c r="G284">
        <v>45734</v>
      </c>
      <c r="H284">
        <v>45734</v>
      </c>
      <c r="I284" t="str">
        <v>M179 PITALITO + se presenta novedad en Linea de cajas debido al daño de un switch + SWITCH</v>
      </c>
      <c r="J284">
        <v>0.27291666666666664</v>
      </c>
      <c r="K284">
        <v>0.32013888888888886</v>
      </c>
      <c r="L284">
        <v>0.38472222222222224</v>
      </c>
      <c r="M284">
        <f>L284-J284</f>
        <v>0.1118055555555556</v>
      </c>
      <c r="N284">
        <f>L284-K284</f>
        <v>0.06458333333333338</v>
      </c>
      <c r="R284">
        <f>L284-J284</f>
        <v>0.1118055555555556</v>
      </c>
    </row>
    <row r="285">
      <c r="A285">
        <v>1234368</v>
      </c>
      <c r="B285" t="str">
        <v>CERRADO</v>
      </c>
      <c r="C285" t="str">
        <v>CERRADO</v>
      </c>
      <c r="D285" t="str">
        <v>MEDIA</v>
      </c>
      <c r="E285" t="str">
        <v>J023 DE LA 65</v>
      </c>
      <c r="F285" t="str">
        <v>NO ESTABA FUNCIONANDO NINGUNA POS</v>
      </c>
      <c r="G285">
        <v>45734</v>
      </c>
      <c r="H285">
        <v>45734</v>
      </c>
      <c r="I285" t="str">
        <v>J023 DE LA 65 + no esta funcionando ninguna Pos + POS/PDV</v>
      </c>
      <c r="J285">
        <v>0.3402777777777778</v>
      </c>
      <c r="K285">
        <v>0.34305555555555556</v>
      </c>
      <c r="L285">
        <v>0.3888888888888889</v>
      </c>
      <c r="M285">
        <f>L285-J285</f>
        <v>0.048611111111111105</v>
      </c>
      <c r="N285">
        <f>L285-K285</f>
        <v>0.04583333333333334</v>
      </c>
      <c r="R285">
        <f>L285-J285</f>
        <v>0.048611111111111105</v>
      </c>
    </row>
    <row r="286">
      <c r="A286">
        <v>1235614</v>
      </c>
      <c r="B286" t="str">
        <v>CERRADO</v>
      </c>
      <c r="C286" t="str">
        <v>CERRADO</v>
      </c>
      <c r="D286" t="str">
        <v>MEDIA</v>
      </c>
      <c r="E286" t="str">
        <v>J088 BARRANQUILLA BUENAVISTA</v>
      </c>
      <c r="F286" t="str">
        <v>CORTE DE ENERGIA</v>
      </c>
      <c r="G286">
        <v>45734</v>
      </c>
      <c r="H286">
        <v>45734</v>
      </c>
      <c r="I286" t="str">
        <v>J088 BARRANQUILLA BUENAVISTA + Se presenta corte energía en el sector la planta eléctrica no responde una de las ups agotó baterías + Corte de Energia</v>
      </c>
      <c r="J286">
        <v>0.7916666666666666</v>
      </c>
      <c r="K286">
        <v>0.8194444444444444</v>
      </c>
      <c r="L286">
        <v>0.8333333333333334</v>
      </c>
      <c r="M286">
        <f>L286-J286</f>
        <v>0.04166666666666674</v>
      </c>
      <c r="N286">
        <f>L286-K286</f>
        <v>0.01388888888888895</v>
      </c>
      <c r="R286">
        <f>L286-J286</f>
        <v>0.04166666666666674</v>
      </c>
    </row>
    <row r="287">
      <c r="A287">
        <v>1238738</v>
      </c>
      <c r="B287" t="str">
        <v>CERRADO</v>
      </c>
      <c r="C287" t="str">
        <v>CERRADO</v>
      </c>
      <c r="D287" t="str">
        <v>MEDIA</v>
      </c>
      <c r="E287" t="str">
        <v>Todas las tiendas Supermercados</v>
      </c>
      <c r="F287" t="str">
        <v>NO GENERA FACTURAS EN LA PAG CONSULTA DE TIENDAS</v>
      </c>
      <c r="G287">
        <v>45735</v>
      </c>
      <c r="H287">
        <v>45736</v>
      </c>
      <c r="I287" t="str">
        <v>Todas las tiendas Supermercados - Falla al momento de generar Facturas en la Pagina de Consulta de Tiendas + Consulta tiendas</v>
      </c>
      <c r="J287">
        <v>0.6965277777777777</v>
      </c>
      <c r="K287">
        <v>0.7451388888888889</v>
      </c>
      <c r="L287">
        <v>0.5131944444444444</v>
      </c>
      <c r="M287">
        <f>L287-J287</f>
        <v>-0.18333333333333335</v>
      </c>
      <c r="N287">
        <f>L287-K287</f>
        <v>-0.2319444444444445</v>
      </c>
      <c r="R287">
        <f>L287-J287</f>
        <v>-0.18333333333333335</v>
      </c>
    </row>
    <row r="288">
      <c r="A288">
        <v>1239977</v>
      </c>
      <c r="B288" t="str">
        <v>CERRADO</v>
      </c>
      <c r="C288" t="str">
        <v>CERRADO</v>
      </c>
      <c r="D288" t="str">
        <v>MEDIA</v>
      </c>
      <c r="E288" t="str">
        <v>Z021 APOLO ; E814 4SUR</v>
      </c>
      <c r="F288" t="str">
        <v>CORTE DE ENERGIA</v>
      </c>
      <c r="G288">
        <v>45737</v>
      </c>
      <c r="H288">
        <v>45737</v>
      </c>
      <c r="I288" t="str">
        <v>Z021 APOLO ; E814 4SUR + novedad con el fluido eléctrico + Corte de Energia</v>
      </c>
      <c r="J288">
        <v>0.25</v>
      </c>
      <c r="K288">
        <v>0.25833333333333336</v>
      </c>
      <c r="L288">
        <v>0.2916666666666667</v>
      </c>
      <c r="M288">
        <f>L288-J288</f>
        <v>0.041666666666666685</v>
      </c>
      <c r="N288">
        <f>L288-K288</f>
        <v>0.033333333333333326</v>
      </c>
      <c r="R288">
        <f>L288-J288</f>
        <v>0.041666666666666685</v>
      </c>
    </row>
    <row r="289">
      <c r="A289">
        <v>1239999</v>
      </c>
      <c r="B289" t="str">
        <v>CERRADO</v>
      </c>
      <c r="C289" t="str">
        <v>CERRADO</v>
      </c>
      <c r="D289" t="str">
        <v>MEDIA</v>
      </c>
      <c r="E289" t="str">
        <v>E806 PRADO</v>
      </c>
      <c r="F289" t="str">
        <v>CORTE DE ENERGIA</v>
      </c>
      <c r="G289">
        <v>45737</v>
      </c>
      <c r="H289">
        <v>45737</v>
      </c>
      <c r="I289" t="str">
        <v>E806 PRADO + novedad con el fluido eléctrico + Corte de Energia</v>
      </c>
      <c r="J289">
        <v>0.2569444444444444</v>
      </c>
      <c r="K289">
        <v>0.26458333333333334</v>
      </c>
      <c r="L289">
        <v>0.30694444444444446</v>
      </c>
      <c r="M289">
        <f>L289-J289</f>
        <v>0.050000000000000044</v>
      </c>
      <c r="N289">
        <f>L289-K289</f>
        <v>0.04236111111111113</v>
      </c>
      <c r="R289">
        <f>L289-J289</f>
        <v>0.050000000000000044</v>
      </c>
    </row>
    <row r="290">
      <c r="A290">
        <v>1241852</v>
      </c>
      <c r="B290" t="str">
        <v>CERRADO</v>
      </c>
      <c r="C290" t="str">
        <v>CERRADO</v>
      </c>
      <c r="D290" t="str">
        <v>ALTA</v>
      </c>
      <c r="E290" t="str">
        <v xml:space="preserve">Todas las tiendas </v>
      </c>
      <c r="F290" t="str">
        <v>MEDIOS DE PAGO</v>
      </c>
      <c r="G290">
        <v>45738</v>
      </c>
      <c r="H290">
        <v>45738</v>
      </c>
      <c r="I290" t="str">
        <v>Todas las Tiendas + Se presenta novedad a nivel nacional con pago tarjetas + Medios de Pago</v>
      </c>
      <c r="J290">
        <v>0.5</v>
      </c>
      <c r="K290">
        <v>0.5333333333333333</v>
      </c>
      <c r="L290">
        <v>0.5833333333333334</v>
      </c>
      <c r="M290">
        <f>L290-J290</f>
        <v>0.08333333333333337</v>
      </c>
      <c r="N290">
        <f>L290-K290</f>
        <v>0.050000000000000044</v>
      </c>
      <c r="R290">
        <f>L290-J290</f>
        <v>0.08333333333333337</v>
      </c>
    </row>
    <row r="291">
      <c r="A291">
        <v>1242119</v>
      </c>
      <c r="B291" t="str">
        <v>CERRADO</v>
      </c>
      <c r="C291" t="str">
        <v>ABIERTO</v>
      </c>
      <c r="D291" t="str">
        <v>ALTA</v>
      </c>
      <c r="E291" t="str">
        <v xml:space="preserve">Todas las tiendas </v>
      </c>
      <c r="F291" t="str">
        <v>BONOS DE SECRETARIA Y RAPPI</v>
      </c>
      <c r="G291">
        <v>45738</v>
      </c>
      <c r="H291">
        <v>45738</v>
      </c>
      <c r="I291" t="str">
        <v xml:space="preserve">Todas las Tiendas + Novedad con el servidor G900603SVTEF afectando bonos de secretaria y Rappi + Bonos de Secretaria </v>
      </c>
      <c r="J291">
        <v>0.5833333333333334</v>
      </c>
      <c r="K291">
        <v>0.7041666666666667</v>
      </c>
      <c r="L291">
        <v>0.8076388888888889</v>
      </c>
      <c r="M291">
        <f>L291-J291</f>
        <v>0.22430555555555554</v>
      </c>
      <c r="N291">
        <f>K291-J291</f>
        <v>0.12083333333333335</v>
      </c>
      <c r="R291">
        <f>L291-J291</f>
        <v>0.22430555555555554</v>
      </c>
    </row>
    <row r="292">
      <c r="A292">
        <v>1245871</v>
      </c>
      <c r="B292" t="str">
        <v>CERRADO</v>
      </c>
      <c r="C292" t="str">
        <v>CERRADO</v>
      </c>
      <c r="D292" t="str">
        <v>MEDIA</v>
      </c>
      <c r="E292" t="str">
        <v>E011 CALLE 80</v>
      </c>
      <c r="F292" t="str">
        <v>CORTE DE ENERGIA</v>
      </c>
      <c r="G292">
        <v>45741</v>
      </c>
      <c r="H292">
        <v>45741</v>
      </c>
      <c r="I292" t="str">
        <v>E011 CALLE 80 + Se presenta novedad en tienda por Corte de Energia + Corte de Energia</v>
      </c>
      <c r="J292">
        <v>0.6236111111111111</v>
      </c>
      <c r="K292">
        <v>0.6326388888888889</v>
      </c>
      <c r="L292">
        <v>0.6840277777777778</v>
      </c>
      <c r="M292">
        <f>L292-J292</f>
        <v>0.060416666666666674</v>
      </c>
      <c r="N292">
        <f>K292-J292</f>
        <v>0.009027777777777746</v>
      </c>
      <c r="R292">
        <f>L292-J292</f>
        <v>0.060416666666666674</v>
      </c>
    </row>
    <row r="293">
      <c r="A293">
        <v>1248431</v>
      </c>
      <c r="B293" t="str">
        <v>CERRADO</v>
      </c>
      <c r="C293" t="str">
        <v>CERRADO</v>
      </c>
      <c r="D293" t="str">
        <v>MEDIA</v>
      </c>
      <c r="E293" t="str">
        <v>Z079 SAN CAYETANO ; M079 SAN CAYETANO</v>
      </c>
      <c r="F293" t="str">
        <v>NO ESTABA FUNCIONANDO NINGUNA POS</v>
      </c>
      <c r="G293">
        <v>45742</v>
      </c>
      <c r="H293">
        <v>45742</v>
      </c>
      <c r="I293" t="str">
        <v>Z079 SAN CAYETANO ; M079 SAN CAYETANO + las Pos estan fuera de linea en este momento ; aparece el error "Transfer. en Proceso" + POS/PDV</v>
      </c>
      <c r="J293">
        <v>0.8333333333333334</v>
      </c>
      <c r="K293">
        <v>0.8361111111111111</v>
      </c>
      <c r="L293">
        <v>0.85625</v>
      </c>
      <c r="M293">
        <f>L293-J293</f>
        <v>0.022916666666666585</v>
      </c>
      <c r="N293">
        <f>K293-J293</f>
        <v>0.002777777777777768</v>
      </c>
      <c r="R293">
        <f>L293-J293</f>
        <v>0.022916666666666585</v>
      </c>
    </row>
    <row r="294">
      <c r="A294">
        <v>1248880</v>
      </c>
      <c r="B294" t="str">
        <v>CERRADO</v>
      </c>
      <c r="C294" t="str">
        <v>CERRADO</v>
      </c>
      <c r="D294" t="str">
        <v>MEDIA</v>
      </c>
      <c r="E294" t="str">
        <v>M179 PITALITO</v>
      </c>
      <c r="F294" t="str">
        <v>SERVIDOR NO RESPONDE</v>
      </c>
      <c r="G294">
        <v>45743</v>
      </c>
      <c r="H294">
        <v>45744</v>
      </c>
      <c r="I294" t="str">
        <v>M179 PITALITO + Novedad con el servidor no sube + Servidor</v>
      </c>
      <c r="J294">
        <v>0.2972222222222222</v>
      </c>
      <c r="K294">
        <v>0.3013888888888889</v>
      </c>
      <c r="L294">
        <v>0.4375</v>
      </c>
      <c r="M294">
        <f>L294-J294</f>
        <v>0.14027777777777778</v>
      </c>
      <c r="N294">
        <f>K294-J294</f>
        <v>0.004166666666666652</v>
      </c>
      <c r="R294">
        <f>L294-J294</f>
        <v>0.14027777777777778</v>
      </c>
    </row>
    <row r="295">
      <c r="A295">
        <v>1250793</v>
      </c>
      <c r="B295" t="str">
        <v>CERRADO</v>
      </c>
      <c r="C295" t="str">
        <v>CERRADO</v>
      </c>
      <c r="D295" t="str">
        <v>ALTA</v>
      </c>
      <c r="E295" t="str">
        <v>todas las tiendas</v>
      </c>
      <c r="F295" t="str">
        <v>LENTITUD GENESIX</v>
      </c>
      <c r="G295">
        <v>45744</v>
      </c>
      <c r="H295">
        <v>45744</v>
      </c>
      <c r="I295" t="str">
        <v>SUPERMERCADOS + Se presenta lentitud en sistemas genesix; se observa en todos los procesos + Genesix</v>
      </c>
      <c r="J295">
        <v>0.25</v>
      </c>
      <c r="K295">
        <v>0.2916666666666667</v>
      </c>
      <c r="L295">
        <v>0.36944444444444446</v>
      </c>
      <c r="M295">
        <f>L295-J295</f>
        <v>0.11944444444444446</v>
      </c>
      <c r="N295">
        <f>K295-J295</f>
        <v>0.041666666666666685</v>
      </c>
      <c r="R295">
        <f>L295-J295</f>
        <v>0.11944444444444446</v>
      </c>
    </row>
    <row r="296">
      <c r="A296">
        <v>1251612</v>
      </c>
      <c r="B296" t="str">
        <v>CERRADO</v>
      </c>
      <c r="C296" t="str">
        <v>CERRADO</v>
      </c>
      <c r="D296" t="str">
        <v>MEDIA</v>
      </c>
      <c r="E296" t="str">
        <v>M040 RIOHACHA</v>
      </c>
      <c r="F296" t="str">
        <v>CORTE DE ENERGIA</v>
      </c>
      <c r="G296">
        <v>45744</v>
      </c>
      <c r="H296">
        <v>45744</v>
      </c>
      <c r="I296" t="str">
        <v>M040 RIOHACHA + Novedad eléctrica con el circuito regulado se apagaron Varios equipos + Corte de Energia</v>
      </c>
      <c r="J296">
        <v>0.5298611111111111</v>
      </c>
      <c r="K296">
        <v>0.5458333333333333</v>
      </c>
      <c r="L296">
        <v>0.6666666666666666</v>
      </c>
      <c r="M296">
        <f>L296-J296</f>
        <v>0.1368055555555555</v>
      </c>
      <c r="N296">
        <f>K296-J296</f>
        <v>0.015972222222222165</v>
      </c>
      <c r="R296">
        <f>L296-J296</f>
        <v>0.1368055555555555</v>
      </c>
    </row>
    <row r="297">
      <c r="A297">
        <v>1252545</v>
      </c>
      <c r="B297" t="str">
        <v>CERRADO</v>
      </c>
      <c r="C297" t="str">
        <v>CERRADO</v>
      </c>
      <c r="D297" t="str">
        <v>MEDIA</v>
      </c>
      <c r="E297" t="str">
        <v>J084 MEGAMALL</v>
      </c>
      <c r="F297" t="str">
        <v>POS Y DEVOLUCIONES</v>
      </c>
      <c r="G297">
        <v>45745</v>
      </c>
      <c r="H297">
        <v>45745</v>
      </c>
      <c r="I297" t="str">
        <v>J084 MEGAMALL + Novedad en las Pos y devoluciones + POS/PDV</v>
      </c>
      <c r="J297">
        <v>0.4013888888888889</v>
      </c>
      <c r="K297">
        <v>0.4111111111111111</v>
      </c>
      <c r="L297">
        <v>0.4409722222222222</v>
      </c>
      <c r="M297">
        <f>L297-J297</f>
        <v>0.039583333333333304</v>
      </c>
      <c r="N297">
        <f>L297-J297</f>
        <v>0.039583333333333304</v>
      </c>
      <c r="R297">
        <f>L297-J297</f>
        <v>0.039583333333333304</v>
      </c>
    </row>
    <row r="298">
      <c r="A298">
        <v>1252927</v>
      </c>
      <c r="B298" t="str">
        <v>CERRADO</v>
      </c>
      <c r="C298" t="str">
        <v>CERRADO</v>
      </c>
      <c r="D298" t="str">
        <v>MEDIA</v>
      </c>
      <c r="E298" t="str">
        <v>Todas las tiendas easy y jumbo</v>
      </c>
      <c r="F298" t="str">
        <v>TARJETA COLPATRIA</v>
      </c>
      <c r="G298">
        <v>45745</v>
      </c>
      <c r="H298">
        <v>45745</v>
      </c>
      <c r="I298" t="str">
        <v>Todas las tiendas + Tenemos novedad con las tarjetas Colpatria + POS/PDV</v>
      </c>
      <c r="J298">
        <v>0.6319444444444444</v>
      </c>
      <c r="K298">
        <v>0.6388888888888888</v>
      </c>
      <c r="L298">
        <v>0.65625</v>
      </c>
      <c r="M298">
        <f>L298-J298</f>
        <v>0.02430555555555558</v>
      </c>
      <c r="N298">
        <f>L298-J298</f>
        <v>0.02430555555555558</v>
      </c>
      <c r="R298">
        <f>L298-J298</f>
        <v>0.02430555555555558</v>
      </c>
    </row>
    <row r="299">
      <c r="A299">
        <v>1253386</v>
      </c>
      <c r="B299" t="str">
        <v>CERRADO</v>
      </c>
      <c r="C299" t="str">
        <v>ABIERTO</v>
      </c>
      <c r="D299" t="str">
        <v>MAXIMA</v>
      </c>
      <c r="E299" t="str">
        <v>Nivel Nacional</v>
      </c>
      <c r="F299" t="str">
        <v>NOVEDAD EN TODO EL ECOSISTEMA ARS</v>
      </c>
      <c r="G299">
        <v>45746</v>
      </c>
      <c r="H299">
        <v>45746</v>
      </c>
      <c r="I299" t="str">
        <v>Nivel Nacional + Novedad en todo el Ecosistema NCR + POS/PDV</v>
      </c>
      <c r="J299">
        <v>0.3854166666666667</v>
      </c>
      <c r="K299">
        <v>0.3958333333333333</v>
      </c>
      <c r="L299">
        <v>0.4888888888888889</v>
      </c>
      <c r="M299">
        <f>L299-J299</f>
        <v>0.10347222222222219</v>
      </c>
      <c r="N299">
        <f>L299-J299</f>
        <v>0.10347222222222219</v>
      </c>
      <c r="R299">
        <f>L299-J299</f>
        <v>0.10347222222222219</v>
      </c>
    </row>
    <row r="300">
      <c r="A300">
        <v>1255823</v>
      </c>
      <c r="B300" t="str">
        <v>CERRADO</v>
      </c>
      <c r="C300" t="str">
        <v>CERRADO</v>
      </c>
      <c r="D300" t="str">
        <v>MEDIA</v>
      </c>
      <c r="E300" t="str">
        <v>J014 CALLE 170</v>
      </c>
      <c r="F300" t="str">
        <v>NOVEDAD SERVICIO LAN</v>
      </c>
      <c r="G300">
        <v>45747</v>
      </c>
      <c r="H300">
        <v>45747</v>
      </c>
      <c r="I300" t="str">
        <v>J014 CALLE 170 + Novedad con la red en los equipos Corporativos + Falla.Servicio LAN</v>
      </c>
      <c r="J300">
        <v>0.6305555555555555</v>
      </c>
      <c r="K300">
        <v>0.6722222222222223</v>
      </c>
      <c r="L300">
        <v>0.7236111111111111</v>
      </c>
      <c r="M300">
        <f>L300-J300</f>
        <v>0.09305555555555556</v>
      </c>
      <c r="N300">
        <f>L300-J300</f>
        <v>0.09305555555555556</v>
      </c>
      <c r="R300">
        <f>L300-J300</f>
        <v>0.09305555555555556</v>
      </c>
    </row>
    <row r="301">
      <c r="A301">
        <v>1255938</v>
      </c>
      <c r="B301" t="str">
        <v>CERRADO</v>
      </c>
      <c r="C301" t="str">
        <v>CERRADO</v>
      </c>
      <c r="D301" t="str">
        <v>MEDIA</v>
      </c>
      <c r="E301" t="str">
        <v>Z101 TINTALITO</v>
      </c>
      <c r="F301" t="str">
        <v>CAIDA ENLACES</v>
      </c>
      <c r="G301">
        <v>45747</v>
      </c>
      <c r="H301">
        <v>45747</v>
      </c>
      <c r="I301" t="str">
        <v>Z101 TINTALITO + Caida de Enlaces + ENLACES</v>
      </c>
      <c r="J301">
        <v>0.7465277777777778</v>
      </c>
      <c r="K301">
        <v>0.7513888888888889</v>
      </c>
      <c r="L301">
        <v>0.7729166666666667</v>
      </c>
      <c r="M301">
        <f>L301-J301</f>
        <v>0.026388888888888906</v>
      </c>
      <c r="N301">
        <f>L301-K301</f>
        <v>0.021527777777777812</v>
      </c>
      <c r="R301">
        <f>L301-J301</f>
        <v>0.026388888888888906</v>
      </c>
    </row>
    <row r="302">
      <c r="A302">
        <v>1260758</v>
      </c>
      <c r="B302" t="str">
        <v>CERRADO</v>
      </c>
      <c r="C302" t="str">
        <v>CERRADO</v>
      </c>
      <c r="D302" t="str">
        <v>MEDIA</v>
      </c>
      <c r="E302" t="str">
        <v>J015 HAYUELOS ; E015 HAYUELOS</v>
      </c>
      <c r="F302" t="str">
        <v>CAIDA ENLACES</v>
      </c>
      <c r="G302">
        <v>45750</v>
      </c>
      <c r="H302">
        <v>45750</v>
      </c>
      <c r="I302" t="str">
        <v>J015 HAYUELOS ; E015 HAYUELOS + Caida enlaces + Enlaces</v>
      </c>
      <c r="J302">
        <v>0.46041666666666664</v>
      </c>
      <c r="K302">
        <v>0.4638888888888889</v>
      </c>
      <c r="L302">
        <v>0.48125</v>
      </c>
      <c r="M302">
        <f>L302-J302</f>
        <v>0.02083333333333337</v>
      </c>
      <c r="N302">
        <f>L302-K302</f>
        <v>0.017361111111111105</v>
      </c>
      <c r="R302">
        <f>L302-J302</f>
        <v>0.02083333333333337</v>
      </c>
    </row>
    <row r="303">
      <c r="A303">
        <v>1262225</v>
      </c>
      <c r="B303" t="str">
        <v>CERRADO</v>
      </c>
      <c r="C303" t="str">
        <v>ABIERTO</v>
      </c>
      <c r="D303" t="str">
        <v>MEDIA</v>
      </c>
      <c r="E303" t="str">
        <v>J016 CARRERA 30</v>
      </c>
      <c r="F303" t="str">
        <v>NO SUBE SISTEMA ARS</v>
      </c>
      <c r="G303">
        <v>45751</v>
      </c>
      <c r="H303">
        <v>45751</v>
      </c>
      <c r="I303" t="str">
        <v>J016 CARRERA 30 + no sube sistema NCR + POS/PDV</v>
      </c>
      <c r="J303">
        <v>0.3368055555555556</v>
      </c>
      <c r="K303">
        <v>0.35138888888888886</v>
      </c>
      <c r="L303">
        <v>0.4222222222222222</v>
      </c>
      <c r="M303">
        <f>L303-J303</f>
        <v>0.08541666666666664</v>
      </c>
      <c r="N303">
        <f>L303-K303</f>
        <v>0.07083333333333336</v>
      </c>
      <c r="R303">
        <f>L303-J303</f>
        <v>0.08541666666666664</v>
      </c>
    </row>
    <row r="304">
      <c r="A304">
        <v>1263052</v>
      </c>
      <c r="B304" t="str">
        <v>CERRADO</v>
      </c>
      <c r="C304" t="str">
        <v>CERRADO</v>
      </c>
      <c r="D304" t="str">
        <v>MEDIA</v>
      </c>
      <c r="E304" t="str">
        <v>Z161 CALLE 190</v>
      </c>
      <c r="F304" t="str">
        <v>CORTE DE ENERGIA</v>
      </c>
      <c r="G304">
        <v>45751</v>
      </c>
      <c r="H304">
        <v>45751</v>
      </c>
      <c r="I304" t="str">
        <v>Z161 CALLE 190 + novedad eléctrica por falta de fluido eléctrico + Corte de Energia</v>
      </c>
      <c r="J304">
        <v>0.5833333333333334</v>
      </c>
      <c r="K304">
        <v>0.5979166666666667</v>
      </c>
      <c r="L304">
        <v>0.6666666666666666</v>
      </c>
      <c r="M304">
        <f>L304-J304</f>
        <v>0.08333333333333326</v>
      </c>
      <c r="N304">
        <f>L304-K304</f>
        <v>0.06874999999999998</v>
      </c>
      <c r="R304">
        <f>L304-J304</f>
        <v>0.08333333333333326</v>
      </c>
    </row>
    <row r="305">
      <c r="A305">
        <v>1264963</v>
      </c>
      <c r="B305" t="str">
        <v>CERRADO</v>
      </c>
      <c r="C305" t="str">
        <v>ABIERTO</v>
      </c>
      <c r="D305" t="str">
        <v>ALTA</v>
      </c>
      <c r="E305" t="str">
        <v>Nivel Nacional + fallas con Recaudos y Rappi + POS/PDV</v>
      </c>
      <c r="F305" t="str">
        <v>RECAUDOS Y RAPPI</v>
      </c>
      <c r="G305">
        <v>45753</v>
      </c>
      <c r="H305">
        <v>45753</v>
      </c>
      <c r="I305" t="str">
        <v>Nivel Nacional + fallas con Recaudos y Rappi + POS/PDV</v>
      </c>
      <c r="J305">
        <v>0.5208333333333334</v>
      </c>
      <c r="K305">
        <v>0.5319444444444444</v>
      </c>
      <c r="L305">
        <v>0.6083333333333333</v>
      </c>
      <c r="M305">
        <f>L305-J305</f>
        <v>0.08749999999999991</v>
      </c>
      <c r="N305">
        <f>L305-K305</f>
        <v>0.07638888888888884</v>
      </c>
      <c r="R305">
        <f>L305-J305</f>
        <v>0.08749999999999991</v>
      </c>
    </row>
    <row r="306">
      <c r="A306">
        <v>1268792</v>
      </c>
      <c r="B306" t="str">
        <v>CERRADO</v>
      </c>
      <c r="C306" t="str">
        <v>CERRADO</v>
      </c>
      <c r="D306" t="str">
        <v>MEDIA</v>
      </c>
      <c r="E306" t="str">
        <v>E800 OCCIDENTE</v>
      </c>
      <c r="F306" t="str">
        <v>CORTE DE ENERGIA</v>
      </c>
      <c r="G306">
        <v>45755</v>
      </c>
      <c r="H306">
        <v>45755</v>
      </c>
      <c r="I306" t="str">
        <v xml:space="preserve">E800 OCCIDENTE + servidor de Easy E800 no me responde ping el servidor + Servidor </v>
      </c>
      <c r="J306">
        <v>0.6180555555555556</v>
      </c>
      <c r="K306">
        <v>0.625</v>
      </c>
      <c r="L306">
        <v>0.8541666666666666</v>
      </c>
      <c r="M306">
        <f>L306-J306</f>
        <v>0.23611111111111105</v>
      </c>
      <c r="N306">
        <f>L306-K306</f>
        <v>0.22916666666666663</v>
      </c>
      <c r="R306">
        <f>L306-J306</f>
        <v>0.23611111111111105</v>
      </c>
    </row>
    <row r="307">
      <c r="A307">
        <v>1268969</v>
      </c>
      <c r="B307" t="str">
        <v>CERRADO</v>
      </c>
      <c r="C307" t="str">
        <v>CERRADO</v>
      </c>
      <c r="D307" t="str">
        <v>MEDIA</v>
      </c>
      <c r="E307" t="str">
        <v>J103 CABECERA</v>
      </c>
      <c r="F307" t="str">
        <v>CAIDA ENLACES</v>
      </c>
      <c r="G307">
        <v>45755</v>
      </c>
      <c r="H307">
        <v>45755</v>
      </c>
      <c r="I307" t="str">
        <v>J103 CABECERA + Equipos Fuera de Linea + Enlaces</v>
      </c>
      <c r="J307">
        <v>0.6736111111111112</v>
      </c>
      <c r="K307">
        <v>0.6770833333333334</v>
      </c>
      <c r="L307">
        <v>0.6784722222222223</v>
      </c>
      <c r="M307">
        <f>L307-J307</f>
        <v>0.004861111111111094</v>
      </c>
      <c r="N307">
        <f>L307-K307</f>
        <v>0.001388888888888884</v>
      </c>
      <c r="R307">
        <f>L307-J307</f>
        <v>0.004861111111111094</v>
      </c>
    </row>
    <row r="308">
      <c r="A308">
        <v>1269102</v>
      </c>
      <c r="B308" t="str">
        <v>CERRADO</v>
      </c>
      <c r="C308" t="str">
        <v>CERRADO</v>
      </c>
      <c r="D308" t="str">
        <v>MEDIA</v>
      </c>
      <c r="E308" t="str">
        <v>Z161 CALLE 190</v>
      </c>
      <c r="F308" t="str">
        <v>CORTE DE ENERGIA</v>
      </c>
      <c r="G308">
        <v>45755</v>
      </c>
      <c r="H308">
        <v>45755</v>
      </c>
      <c r="I308" t="str">
        <v>Z161 CALLE 190 + Corte Eléctrico por caida de un Arbol + Corte Eléctrico</v>
      </c>
      <c r="J308">
        <v>0.7159722222222222</v>
      </c>
      <c r="K308">
        <v>0.7208333333333333</v>
      </c>
      <c r="L308">
        <v>0.7236111111111111</v>
      </c>
      <c r="M308">
        <f>L308-J308</f>
        <v>0.007638888888888862</v>
      </c>
      <c r="N308">
        <f>L308-K308</f>
        <v>0.002777777777777768</v>
      </c>
      <c r="R308">
        <f>L308-J308</f>
        <v>0.007638888888888862</v>
      </c>
    </row>
    <row r="309">
      <c r="A309">
        <v>1273177</v>
      </c>
      <c r="B309" t="str">
        <v>CERRADO</v>
      </c>
      <c r="C309" t="str">
        <v>CERRADO</v>
      </c>
      <c r="D309" t="str">
        <v>MEDIA</v>
      </c>
      <c r="E309" t="str">
        <v>J019 SANTA ANA</v>
      </c>
      <c r="F309" t="str">
        <v>CORTE DE ENERGIA</v>
      </c>
      <c r="G309">
        <v>45757</v>
      </c>
      <c r="H309">
        <v>45757</v>
      </c>
      <c r="I309" t="str">
        <v>J019 SANTA ANA + CORTE DE ENERGIA + Corte Eléctrico</v>
      </c>
      <c r="J309">
        <v>0.7916666666666666</v>
      </c>
      <c r="K309">
        <v>0.7916666666666666</v>
      </c>
      <c r="L309">
        <v>0.8180555555555555</v>
      </c>
      <c r="M309">
        <f>L309-J309</f>
        <v>0.026388888888888906</v>
      </c>
      <c r="N309">
        <f>L309-K309</f>
        <v>0.026388888888888906</v>
      </c>
      <c r="R309">
        <f>L309-J309</f>
        <v>0.026388888888888906</v>
      </c>
    </row>
    <row r="310">
      <c r="A310">
        <v>1275527</v>
      </c>
      <c r="B310" t="str">
        <v>CERRADO</v>
      </c>
      <c r="C310" t="str">
        <v>ABIERTO</v>
      </c>
      <c r="D310" t="str">
        <v>ALTA</v>
      </c>
      <c r="E310" t="str">
        <v>SP324 SPID CALLE 93</v>
      </c>
      <c r="F310" t="str">
        <v>NO SUBE SISTEMA ARS</v>
      </c>
      <c r="G310">
        <v>45759</v>
      </c>
      <c r="H310">
        <v>45759</v>
      </c>
      <c r="I310" t="str">
        <v>SP324 SPID CALLE 93 + no sube sistema ARS en Pos + POS/PDV</v>
      </c>
      <c r="J310">
        <v>0.3194444444444444</v>
      </c>
      <c r="K310">
        <v>0.3263888888888889</v>
      </c>
      <c r="L310">
        <v>0.3597222222222222</v>
      </c>
      <c r="M310">
        <f>L310-J310</f>
        <v>0.0402777777777778</v>
      </c>
      <c r="N310">
        <f>L310-K310</f>
        <v>0.033333333333333326</v>
      </c>
      <c r="R310">
        <f>L310-J310</f>
        <v>0.0402777777777778</v>
      </c>
    </row>
    <row r="311">
      <c r="A311">
        <v>1277365</v>
      </c>
      <c r="B311" t="str">
        <v>CERRADO</v>
      </c>
      <c r="C311" t="str">
        <v>ABIERTO</v>
      </c>
      <c r="D311" t="str">
        <v>ALTA</v>
      </c>
      <c r="E311" t="str">
        <v>J072 Jumbo Santa Fe</v>
      </c>
      <c r="F311" t="str">
        <v>NO SUBE SISTEMA ARS</v>
      </c>
      <c r="G311">
        <v>45761</v>
      </c>
      <c r="H311">
        <v>45761</v>
      </c>
      <c r="I311" t="str">
        <v>J072 Jumbo Santa Fe + no inicia sistema ARS + POS/PDV</v>
      </c>
      <c r="J311">
        <v>0.3368055555555556</v>
      </c>
      <c r="K311">
        <v>0.33819444444444446</v>
      </c>
      <c r="L311">
        <v>0.35833333333333334</v>
      </c>
      <c r="M311">
        <f>L311-J311</f>
        <v>0.021527777777777757</v>
      </c>
      <c r="N311">
        <f>L311-K311</f>
        <v>0.020138888888888873</v>
      </c>
      <c r="R311">
        <f>L311-J311</f>
        <v>0.021527777777777757</v>
      </c>
    </row>
    <row r="312">
      <c r="A312">
        <v>1277637</v>
      </c>
      <c r="B312" t="str">
        <v>CERRADO</v>
      </c>
      <c r="C312" t="str">
        <v>CERRADO</v>
      </c>
      <c r="D312" t="str">
        <v>MEDIA</v>
      </c>
      <c r="E312" t="str">
        <v>Z015 HAYUELOS</v>
      </c>
      <c r="F312" t="str">
        <v>CORTE DE ENERGIA</v>
      </c>
      <c r="G312">
        <v>45761</v>
      </c>
      <c r="H312">
        <v>45761</v>
      </c>
      <c r="I312" t="str">
        <v>Z015 HAYUELOS + Corte de Energia + Corte de Energia</v>
      </c>
      <c r="J312">
        <v>0.4097222222222222</v>
      </c>
      <c r="K312">
        <v>0.41180555555555554</v>
      </c>
      <c r="L312">
        <v>0.6979166666666666</v>
      </c>
      <c r="M312">
        <f>L312-J312</f>
        <v>0.2881944444444444</v>
      </c>
      <c r="N312">
        <f>L312-K312</f>
        <v>0.2861111111111111</v>
      </c>
      <c r="R312">
        <f>L312-J312</f>
        <v>0.2881944444444444</v>
      </c>
    </row>
    <row r="313">
      <c r="A313">
        <v>1280243</v>
      </c>
      <c r="B313" t="str">
        <v>CERRADO</v>
      </c>
      <c r="C313" t="str">
        <v>CERRADO</v>
      </c>
      <c r="D313" t="str">
        <v>MEDIA</v>
      </c>
      <c r="E313" t="str">
        <v>J108 CAÑAVERAL</v>
      </c>
      <c r="F313" t="str">
        <v>CAIDA ENLACES</v>
      </c>
      <c r="G313">
        <v>45762</v>
      </c>
      <c r="H313">
        <v>45762</v>
      </c>
      <c r="I313" t="str">
        <v>J108 CAÑAVERAL + Novedad en la red de la tienda + ENLACES</v>
      </c>
      <c r="J313">
        <v>0.4930555555555556</v>
      </c>
      <c r="K313">
        <v>0.5</v>
      </c>
      <c r="L313">
        <v>0.5215277777777778</v>
      </c>
      <c r="M313">
        <f>L313-J313</f>
        <v>0.028472222222222232</v>
      </c>
      <c r="N313">
        <f>L313-K313</f>
        <v>0.021527777777777812</v>
      </c>
      <c r="R313">
        <f>L313-J313</f>
        <v>0.028472222222222232</v>
      </c>
    </row>
    <row r="314">
      <c r="A314">
        <v>1286971</v>
      </c>
      <c r="B314" t="str">
        <v>CERRADO</v>
      </c>
      <c r="C314" t="str">
        <v>CERRADO</v>
      </c>
      <c r="D314" t="str">
        <v>MEDIA</v>
      </c>
      <c r="E314" t="str">
        <v>J014 CALLE 170 ; E014 CALLE 170</v>
      </c>
      <c r="F314" t="str">
        <v>CAIDA ENLACES</v>
      </c>
      <c r="G314">
        <v>45768</v>
      </c>
      <c r="H314">
        <v>45768</v>
      </c>
      <c r="I314" t="str">
        <v>se restablece enlaces por parte del Proveedor</v>
      </c>
      <c r="J314">
        <v>0.65625</v>
      </c>
      <c r="K314">
        <v>0.6590277777777778</v>
      </c>
      <c r="L314">
        <v>0.6708333333333333</v>
      </c>
      <c r="M314">
        <f>L314-J314</f>
        <v>0.014583333333333282</v>
      </c>
      <c r="N314">
        <f>L314-K314</f>
        <v>0.011805555555555514</v>
      </c>
      <c r="R314">
        <f>L314-J314</f>
        <v>0.014583333333333282</v>
      </c>
    </row>
    <row r="315" xml:space="preserve">
      <c r="A315">
        <v>1293027</v>
      </c>
      <c r="B315" t="str">
        <v>CERRADO</v>
      </c>
      <c r="C315" t="str">
        <v>CERRADO</v>
      </c>
      <c r="D315" t="str">
        <v>MEDIA</v>
      </c>
      <c r="E315" t="str">
        <v>M179 PITALITO</v>
      </c>
      <c r="F315" t="str">
        <v>CAIDA ENLACES</v>
      </c>
      <c r="G315">
        <v>45771</v>
      </c>
      <c r="H315">
        <v>45771</v>
      </c>
      <c r="I315" t="str" xml:space="preserve">
        <v xml:space="preserve">Se evidencia enlace de Claro operativo y suben los equipos_x000d_
 </v>
      </c>
      <c r="J315">
        <v>0.4270833333333333</v>
      </c>
      <c r="K315">
        <v>0.4270833333333333</v>
      </c>
      <c r="L315">
        <v>0.4375</v>
      </c>
      <c r="M315">
        <f>L315-J315</f>
        <v>0.010416666666666685</v>
      </c>
      <c r="N315">
        <f>L315-K315</f>
        <v>0.010416666666666685</v>
      </c>
      <c r="R315">
        <f>L315-J315</f>
        <v>0.010416666666666685</v>
      </c>
    </row>
    <row r="316">
      <c r="A316">
        <v>1293043</v>
      </c>
      <c r="B316" t="str">
        <v>CERRADO</v>
      </c>
      <c r="C316" t="str">
        <v>CERRADO</v>
      </c>
      <c r="D316" t="str">
        <v>ALTA</v>
      </c>
      <c r="E316" t="str">
        <v>SUPERMERCADOS</v>
      </c>
      <c r="F316" t="str">
        <v>NOVEDAD GENESIX EN DEVOLUCIONES Y INGRESOS DE MERCANCIAS</v>
      </c>
      <c r="G316">
        <v>45771</v>
      </c>
      <c r="H316">
        <v>45771</v>
      </c>
      <c r="I316" t="str">
        <v>En revisión junto con el equipo de base de datos se encuentra un bloqueo de la tabla alma ; se realizo el desbloqueo.</v>
      </c>
      <c r="J316">
        <v>0.4388888888888889</v>
      </c>
      <c r="K316">
        <v>0.4388888888888889</v>
      </c>
      <c r="L316">
        <v>0.4534722222222222</v>
      </c>
      <c r="M316">
        <f>L316-J316</f>
        <v>0.014583333333333337</v>
      </c>
      <c r="N316">
        <f>L316-K316</f>
        <v>0.014583333333333337</v>
      </c>
      <c r="R316">
        <f>L316-J316</f>
        <v>0.014583333333333337</v>
      </c>
    </row>
    <row r="317">
      <c r="A317">
        <v>1297162</v>
      </c>
      <c r="B317" t="str">
        <v>CERRADO</v>
      </c>
      <c r="C317" t="str">
        <v>CERRADO</v>
      </c>
      <c r="D317" t="str">
        <v>MEDIA</v>
      </c>
      <c r="E317" t="str">
        <v>M074 FACATATIVA</v>
      </c>
      <c r="F317" t="str">
        <v>CAIDA ENLACES</v>
      </c>
      <c r="G317">
        <v>45774</v>
      </c>
      <c r="H317">
        <v>45774</v>
      </c>
      <c r="I317" t="str">
        <v>Se presenta masiva de Claro la cual afecta la tienda con intermitencias del enlace</v>
      </c>
      <c r="J317">
        <v>0.49583333333333335</v>
      </c>
      <c r="K317">
        <v>0.5041666666666667</v>
      </c>
      <c r="L317">
        <v>0.7055555555555556</v>
      </c>
      <c r="M317">
        <f>L317-J317</f>
        <v>0.20972222222222225</v>
      </c>
      <c r="N317">
        <f>L317-K317</f>
        <v>0.20138888888888895</v>
      </c>
      <c r="R317">
        <f>L317-J317</f>
        <v>0.20972222222222225</v>
      </c>
    </row>
    <row r="318">
      <c r="A318">
        <v>1297179</v>
      </c>
      <c r="B318" t="str">
        <v>CERRADO</v>
      </c>
      <c r="C318" t="str">
        <v>CERRADO</v>
      </c>
      <c r="D318" t="str">
        <v>MEDIA</v>
      </c>
      <c r="E318" t="str">
        <v>J015 HAYUELOS ; E015 HAYUELOS</v>
      </c>
      <c r="F318" t="str">
        <v>CAIDA ENLACES</v>
      </c>
      <c r="G318">
        <v>45774</v>
      </c>
      <c r="H318">
        <v>45774</v>
      </c>
      <c r="I318" t="str">
        <v>Se presenta masiva de Claro la cual afecta la tienda con intermitencias del enlace</v>
      </c>
      <c r="J318">
        <v>0.49583333333333335</v>
      </c>
      <c r="K318">
        <v>0.5041666666666667</v>
      </c>
      <c r="L318">
        <v>0.7055555555555556</v>
      </c>
      <c r="M318">
        <f>L318-J318</f>
        <v>0.20972222222222225</v>
      </c>
      <c r="N318">
        <f>L318-K318</f>
        <v>0.20138888888888895</v>
      </c>
      <c r="R318">
        <f>L318-J318</f>
        <v>0.20972222222222225</v>
      </c>
    </row>
    <row r="319">
      <c r="A319">
        <v>1298413</v>
      </c>
      <c r="B319" t="str">
        <v>CERRADO</v>
      </c>
      <c r="C319" t="str">
        <v>CERRADO</v>
      </c>
      <c r="D319" t="str">
        <v>MEDIA</v>
      </c>
      <c r="E319" t="str">
        <v>SEDE ADMINISTRATIVA</v>
      </c>
      <c r="F319" t="str">
        <v>WIFI</v>
      </c>
      <c r="G319">
        <v>45775</v>
      </c>
      <c r="H319">
        <v>45775</v>
      </c>
      <c r="I319" t="str">
        <v>Falla en cswlan11 la cual se lleno el scope de dhcp ; se liberan 80 IPs</v>
      </c>
      <c r="J319">
        <v>0.375</v>
      </c>
      <c r="K319">
        <v>0.50625</v>
      </c>
      <c r="L319">
        <v>0.5131944444444444</v>
      </c>
      <c r="M319">
        <f>L319-J319</f>
        <v>0.1381944444444444</v>
      </c>
      <c r="N319">
        <f>L319-K319</f>
        <v>0.00694444444444442</v>
      </c>
      <c r="R319">
        <f>L319-J319</f>
        <v>0.1381944444444444</v>
      </c>
    </row>
    <row r="320">
      <c r="A320">
        <v>1302153</v>
      </c>
      <c r="B320" t="str">
        <v>CERRADO</v>
      </c>
      <c r="C320" t="str">
        <v>ABIERTO</v>
      </c>
      <c r="D320" t="str">
        <v>MEDIA</v>
      </c>
      <c r="E320" t="str">
        <v>PAIS</v>
      </c>
      <c r="F320" t="str">
        <v>CAIDA APLICACION JANO</v>
      </c>
      <c r="G320">
        <v>45777</v>
      </c>
      <c r="H320">
        <v>45777</v>
      </c>
      <c r="I320" t="str">
        <v xml:space="preserve">Reiniciaron la Aplicación por parte de torres técnicas se bajaron y se subieron servicios que estaban pegados a nivel de bases de datos ; se reinicio la aplicación y quedo funcionando sin novedad ; </v>
      </c>
      <c r="J320">
        <v>0.4305555555555556</v>
      </c>
      <c r="K320">
        <v>0.48541666666666666</v>
      </c>
      <c r="L320">
        <v>0.5027777777777778</v>
      </c>
      <c r="M320">
        <f>L320-J320</f>
        <v>0.07222222222222219</v>
      </c>
      <c r="N320">
        <f>L320-K320</f>
        <v>0.017361111111111105</v>
      </c>
      <c r="R320">
        <f>L320-J320</f>
        <v>0.07222222222222219</v>
      </c>
    </row>
    <row r="321">
      <c r="A321">
        <v>1302406</v>
      </c>
      <c r="B321" t="str">
        <v>CERRADO</v>
      </c>
      <c r="C321" t="str">
        <v>CERRADO</v>
      </c>
      <c r="D321" t="str">
        <v>MEDIA</v>
      </c>
      <c r="E321" t="str">
        <v>M074 FACATATIVA</v>
      </c>
      <c r="F321" t="str">
        <v>CAIDA ENLACES</v>
      </c>
      <c r="G321">
        <v>45777</v>
      </c>
      <c r="H321">
        <v>45777</v>
      </c>
      <c r="I321" t="str">
        <v>Novedad en el Modem de Claro ; se reinicia y queda funcionando correctamente</v>
      </c>
      <c r="J321">
        <v>0.5118055555555555</v>
      </c>
      <c r="K321">
        <v>0.5118055555555555</v>
      </c>
      <c r="L321">
        <v>0.5777777777777777</v>
      </c>
      <c r="M321">
        <f>L321-J321</f>
        <v>0.06597222222222221</v>
      </c>
      <c r="N321">
        <f>L321-K321</f>
        <v>0.06597222222222221</v>
      </c>
      <c r="R321">
        <f>L321-J321</f>
        <v>0.06597222222222221</v>
      </c>
    </row>
    <row r="322">
      <c r="A322">
        <v>1302476</v>
      </c>
      <c r="B322" t="str">
        <v>CERRADO</v>
      </c>
      <c r="C322" t="str">
        <v>ABIERTO</v>
      </c>
      <c r="D322" t="str">
        <v>ALTA</v>
      </c>
      <c r="E322" t="str">
        <v>JUMBO METRO Y EASY</v>
      </c>
      <c r="F322" t="str">
        <v>falla DPC por lentitud dentro de la Aplicación</v>
      </c>
      <c r="G322">
        <v>45777</v>
      </c>
      <c r="H322">
        <v>45777</v>
      </c>
      <c r="I322" t="str">
        <v>se reverso al modelo anterior de DPC al cambio del Lunes</v>
      </c>
      <c r="J322">
        <v>0.5833333333333334</v>
      </c>
      <c r="K322">
        <v>0.5909722222222222</v>
      </c>
      <c r="L322">
        <v>0.75</v>
      </c>
      <c r="M322">
        <f>L322-J322</f>
        <v>0.16666666666666663</v>
      </c>
      <c r="N322">
        <f>L322-K322</f>
        <v>0.15902777777777777</v>
      </c>
      <c r="R322">
        <f>L322-J322</f>
        <v>0.16666666666666663</v>
      </c>
    </row>
    <row r="323">
      <c r="A323">
        <v>1307781</v>
      </c>
      <c r="B323" t="str">
        <v>CERRADO</v>
      </c>
      <c r="C323" t="str">
        <v>CERRADO</v>
      </c>
      <c r="D323" t="str">
        <v>MEDIA</v>
      </c>
      <c r="E323" t="str">
        <v>J014 CALLE 170 ; E014 CALLE 170</v>
      </c>
      <c r="F323" t="str">
        <v>CAIDA ENLACES</v>
      </c>
      <c r="G323">
        <v>45780</v>
      </c>
      <c r="H323">
        <v>45780</v>
      </c>
      <c r="I323" t="str">
        <v xml:space="preserve">Se realiza reinicio de modem de Claro y comienza a responder de nuevo equipos </v>
      </c>
      <c r="J323">
        <v>0.5590277777777778</v>
      </c>
      <c r="K323">
        <v>0.5618055555555556</v>
      </c>
      <c r="L323">
        <v>0.5666666666666667</v>
      </c>
      <c r="M323">
        <f>L323-J323</f>
        <v>0.007638888888888862</v>
      </c>
      <c r="N323">
        <f>L323-K323</f>
        <v>0.004861111111111094</v>
      </c>
      <c r="R323">
        <f>L323-J323</f>
        <v>0.007638888888888862</v>
      </c>
    </row>
    <row r="324">
      <c r="A324">
        <v>1309742</v>
      </c>
      <c r="B324" t="str">
        <v>CERRADO</v>
      </c>
      <c r="C324" t="str">
        <v>CERRADO</v>
      </c>
      <c r="D324" t="str">
        <v>MEDIA</v>
      </c>
      <c r="E324" t="str">
        <v>CENTRO DE FORMACION</v>
      </c>
      <c r="F324" t="str">
        <v>CAIDA ENLACES</v>
      </c>
      <c r="G324">
        <v>45783</v>
      </c>
      <c r="H324">
        <v>45783</v>
      </c>
      <c r="I324" t="str">
        <v>Se abrió caso con cirion ya que el cdf tiene un enlace L2L</v>
      </c>
      <c r="J324">
        <v>0.3333333333333333</v>
      </c>
      <c r="K324">
        <v>0.35833333333333334</v>
      </c>
      <c r="M324">
        <f>L324-J324</f>
        <v>-0.3333333333333333</v>
      </c>
      <c r="N324">
        <f>L324-K324</f>
        <v>-0.35833333333333334</v>
      </c>
      <c r="R324">
        <f>L324-J324</f>
        <v>-0.3333333333333333</v>
      </c>
    </row>
    <row r="325">
      <c r="A325">
        <v>1313053</v>
      </c>
      <c r="B325" t="str">
        <v>CERRADO</v>
      </c>
      <c r="C325" t="str">
        <v>CERRADO</v>
      </c>
      <c r="D325" t="str">
        <v>ALTA</v>
      </c>
      <c r="E325" t="str">
        <v>MEJORAMIENTO DEL HOGAR</v>
      </c>
      <c r="F325" t="str">
        <v>SAP NO ESTA LLEGANDO LOS PRECIOS DE EASY</v>
      </c>
      <c r="G325">
        <v>45784</v>
      </c>
      <c r="H325">
        <v>45785</v>
      </c>
      <c r="I325" t="str">
        <v>Se evidencio que la falla se presento en Cawa ; en donde la Maya COL_EASY_PRECIO_TRADUCTOR no estaba Activa por lo tanto no Actualizaban los precios en SAP. Se Activa la Maya y se corren los precios ; realizando Pruebas con las tiendas afectadas todo queda funcionando sin Novedad</v>
      </c>
      <c r="J325">
        <v>0.6131944444444445</v>
      </c>
      <c r="K325">
        <v>0.6784722222222223</v>
      </c>
      <c r="L325">
        <v>0.4166666666666667</v>
      </c>
      <c r="M325">
        <f>L325-J325</f>
        <v>-0.1965277777777778</v>
      </c>
      <c r="N325">
        <f>L325-K325</f>
        <v>-0.26180555555555557</v>
      </c>
      <c r="R325">
        <f>L325-J325</f>
        <v>-0.1965277777777778</v>
      </c>
    </row>
    <row r="326">
      <c r="A326">
        <v>1314026</v>
      </c>
      <c r="B326" t="str">
        <v>CERRADO</v>
      </c>
      <c r="C326" t="str">
        <v>ABIERTO</v>
      </c>
      <c r="D326" t="str">
        <v>MEDIA</v>
      </c>
      <c r="E326" t="str">
        <v>L127 BMANGA|CROSS DOCKING SECOS</v>
      </c>
      <c r="F326" t="str">
        <v>INTERMITENCIA EN LA RED</v>
      </c>
      <c r="G326">
        <v>45784</v>
      </c>
      <c r="H326">
        <v>45785</v>
      </c>
      <c r="I326" t="str">
        <v>la falla se solvento por si sola ; se escala a Proveedor Cirion cual fue los ajustes realizados el cual todavia no nos a confirmado</v>
      </c>
      <c r="J326">
        <v>0.7298611111111111</v>
      </c>
      <c r="K326">
        <v>0.375</v>
      </c>
      <c r="L326">
        <v>0.75</v>
      </c>
      <c r="M326">
        <f>L326-J326</f>
        <v>0.02013888888888893</v>
      </c>
      <c r="N326">
        <f>L326-K326</f>
        <v>0.375</v>
      </c>
      <c r="R326">
        <f>L326-J326</f>
        <v>0.02013888888888893</v>
      </c>
    </row>
    <row r="327">
      <c r="A327">
        <v>1314829</v>
      </c>
      <c r="B327" t="str">
        <v>CERRADO</v>
      </c>
      <c r="C327" t="str">
        <v>CERRADO</v>
      </c>
      <c r="D327" t="str">
        <v>MEDIA</v>
      </c>
      <c r="E327" t="str">
        <v>E813 GAITAN CORTES ; E812 SOACHA</v>
      </c>
      <c r="F327" t="str">
        <v>NOVEDAD CONSULTA DE POS A CENTRO VENTA EMPRESA</v>
      </c>
      <c r="G327">
        <v>45785</v>
      </c>
      <c r="H327">
        <v>45785</v>
      </c>
      <c r="I327" t="str">
        <v>Se genero un AGP solicitando la rotacion de contraseña para 2 usuarios de CVE (EC6543 y EC5750) los cuales fueron impactados el dia de hoy dejando sin conexion el webservice que realiza la interaccion de cotizaciones con el POS; se restablecio la contraseña que tenia antes de impactar el AGP para poder dar solucion</v>
      </c>
      <c r="J327">
        <v>0.5111111111111111</v>
      </c>
      <c r="K327">
        <v>0.5416666666666666</v>
      </c>
      <c r="L327">
        <v>0.6375</v>
      </c>
      <c r="M327">
        <f>L327-J327</f>
        <v>0.12638888888888888</v>
      </c>
      <c r="N327">
        <f>L327-K327</f>
        <v>0.09583333333333333</v>
      </c>
      <c r="R327">
        <f>L327-J327</f>
        <v>0.12638888888888888</v>
      </c>
    </row>
    <row r="328" xml:space="preserve">
      <c r="A328">
        <v>1316064</v>
      </c>
      <c r="B328" t="str">
        <v>CERRADO</v>
      </c>
      <c r="C328" t="str">
        <v>CERRADO</v>
      </c>
      <c r="D328" t="str">
        <v>ALTA</v>
      </c>
      <c r="E328" t="str">
        <v>SUPERMERCADOS</v>
      </c>
      <c r="F328" t="str">
        <v>Intermitencia en la redención en el ecommerce</v>
      </c>
      <c r="G328">
        <v>45786</v>
      </c>
      <c r="H328">
        <v>45786</v>
      </c>
      <c r="I328" t="str" xml:space="preserve">
        <v xml:space="preserve">Se evidenció que; al momento en que un usuario generaba un código; el número de celular al que se enviaba aparecía en algunas ocasiones con asteriscos en los primeros dígitos.  Debido a esto; el token no se generaba correctamente. _x000d_
se realizo el Ajuste respectivo para que enviara el Token como debería</v>
      </c>
      <c r="J328">
        <v>0.36875</v>
      </c>
      <c r="K328">
        <v>0.3715277777777778</v>
      </c>
      <c r="L328">
        <v>0.7083333333333334</v>
      </c>
      <c r="M328">
        <f>L328-J328</f>
        <v>0.33958333333333335</v>
      </c>
      <c r="N328">
        <f>L328-K328</f>
        <v>0.3368055555555556</v>
      </c>
      <c r="R328">
        <f>L328-J328</f>
        <v>0.33958333333333335</v>
      </c>
    </row>
    <row r="329">
      <c r="A329">
        <v>1317638</v>
      </c>
      <c r="B329" t="str">
        <v>CERRADO</v>
      </c>
      <c r="C329" t="str">
        <v>ABIERTO</v>
      </c>
      <c r="D329" t="str">
        <v>MEDIA</v>
      </c>
      <c r="E329" t="str">
        <v>Z123 IVESUR</v>
      </c>
      <c r="F329" t="str">
        <v>CAIDA ENLACES</v>
      </c>
      <c r="G329">
        <v>45786</v>
      </c>
      <c r="H329">
        <v>45789</v>
      </c>
      <c r="I329" t="str">
        <v>Se valida con Proveedor Cirion el cual nos indica que se presentaba falla con el equipo de ultima Milla</v>
      </c>
      <c r="J329">
        <v>0.8111111111111111</v>
      </c>
      <c r="K329">
        <v>0.9145833333333333</v>
      </c>
      <c r="L329">
        <v>0.5034722222222222</v>
      </c>
      <c r="M329">
        <f>L329-J329</f>
        <v>-0.3076388888888889</v>
      </c>
      <c r="N329">
        <f>L329-K329</f>
        <v>-0.4111111111111111</v>
      </c>
      <c r="R329">
        <f>L329-J329</f>
        <v>-0.3076388888888889</v>
      </c>
    </row>
    <row r="330">
      <c r="A330">
        <v>1319811</v>
      </c>
      <c r="B330" t="str">
        <v>CERRADO</v>
      </c>
      <c r="C330" t="str">
        <v>ABIERTO</v>
      </c>
      <c r="D330" t="str">
        <v>MEDIA</v>
      </c>
      <c r="E330" t="str">
        <v>Z134 SIMON BOLIVAR</v>
      </c>
      <c r="F330" t="str">
        <v>CAIDA ENLACES</v>
      </c>
      <c r="G330">
        <v>45786</v>
      </c>
      <c r="H330">
        <v>45787</v>
      </c>
      <c r="I330" t="str">
        <v>Se realiza escalamiento a Proveedor Cirion ; el cual realiza las validaciones respectivas y sube el Servicio sin ninguna Novedad</v>
      </c>
      <c r="J330">
        <v>0.9166666666666666</v>
      </c>
      <c r="K330">
        <v>0.9215277777777777</v>
      </c>
      <c r="L330">
        <v>0.4166666666666667</v>
      </c>
      <c r="M330">
        <f>L330-J330</f>
        <v>-0.49999999999999994</v>
      </c>
      <c r="N330">
        <f>L330-K330</f>
        <v>-0.504861111111111</v>
      </c>
      <c r="R330">
        <f>L330-J330</f>
        <v>-0.49999999999999994</v>
      </c>
    </row>
    <row r="331">
      <c r="A331">
        <v>1321875</v>
      </c>
      <c r="B331" t="str">
        <v>CERRADO</v>
      </c>
      <c r="C331" t="str">
        <v>ABIERTO</v>
      </c>
      <c r="D331" t="str">
        <v>MEDIA</v>
      </c>
      <c r="E331" t="str">
        <v>M085 MONTERIA</v>
      </c>
      <c r="F331" t="str">
        <v>CORTE DE ENERGIA</v>
      </c>
      <c r="G331">
        <v>45790</v>
      </c>
      <c r="H331">
        <v>45790</v>
      </c>
      <c r="I331" t="str">
        <v>Se deja la UPS en Bypass mientras el Proveedor UPS Sistemas realiza la visita</v>
      </c>
      <c r="J331">
        <v>0.3104166666666667</v>
      </c>
      <c r="K331">
        <v>0.31180555555555556</v>
      </c>
      <c r="L331">
        <v>0.3486111111111111</v>
      </c>
      <c r="M331">
        <f>L331-J331</f>
        <v>0.03819444444444442</v>
      </c>
      <c r="N331">
        <f>L331-K331</f>
        <v>0.036805555555555536</v>
      </c>
      <c r="R331">
        <f>L331-J331</f>
        <v>0.03819444444444442</v>
      </c>
    </row>
    <row r="332">
      <c r="A332">
        <v>1323880</v>
      </c>
      <c r="B332" t="str">
        <v>CERRADO</v>
      </c>
      <c r="C332" t="str">
        <v>ABIERTO</v>
      </c>
      <c r="D332" t="str">
        <v>ALTA</v>
      </c>
      <c r="E332" t="str">
        <v>MEJORAMIENTO DEL HOGAR</v>
      </c>
      <c r="F332" t="str">
        <v>FALLA POS Error "Resolución Fiscal no Vigente"</v>
      </c>
      <c r="G332">
        <v>45791</v>
      </c>
      <c r="H332">
        <v>45791</v>
      </c>
      <c r="I332" t="str">
        <v>El error fue por un Archivo de resolución que toco modificar P_REGCONF.hierarchy.3900.FiscalNumber.XML ; nos toco realizar modificación en cada una de las Pos en todas las tiendas.</v>
      </c>
      <c r="J332">
        <v>0.3090277777777778</v>
      </c>
      <c r="K332">
        <v>0.3104166666666667</v>
      </c>
      <c r="L332">
        <v>0.3576388888888889</v>
      </c>
      <c r="M332">
        <f>L332-J332</f>
        <v>0.048611111111111105</v>
      </c>
      <c r="N332">
        <f>L332-K332</f>
        <v>0.04722222222222222</v>
      </c>
      <c r="R332">
        <f>L332-J332</f>
        <v>0.048611111111111105</v>
      </c>
    </row>
    <row r="333">
      <c r="A333">
        <v>1324081</v>
      </c>
      <c r="B333" t="str">
        <v>CERRADO</v>
      </c>
      <c r="C333" t="str">
        <v>ABIERTO</v>
      </c>
      <c r="D333" t="str">
        <v>MEDIA</v>
      </c>
      <c r="E333" t="str">
        <v>J103 CABECERA y J013 VALLE DE LILI</v>
      </c>
      <c r="F333" t="str">
        <v>NO SUBEN LAS POS</v>
      </c>
      <c r="G333">
        <v>45791</v>
      </c>
      <c r="H333">
        <v>45791</v>
      </c>
      <c r="I333" t="str">
        <v>La falla se presento por e SPP fallido 76853 el cual se reverso</v>
      </c>
      <c r="J333">
        <v>0.2951388888888889</v>
      </c>
      <c r="K333">
        <v>0.2986111111111111</v>
      </c>
      <c r="L333">
        <v>0.3298611111111111</v>
      </c>
      <c r="M333">
        <f>L333-J333</f>
        <v>0.03472222222222221</v>
      </c>
      <c r="N333">
        <f>L333-K333</f>
        <v>0.03125</v>
      </c>
      <c r="R333">
        <f>L333-J333</f>
        <v>0.03472222222222221</v>
      </c>
    </row>
    <row r="334">
      <c r="A334">
        <v>1329086</v>
      </c>
      <c r="B334" t="str">
        <v>CERRADO</v>
      </c>
      <c r="C334" t="str">
        <v>ABIERTO</v>
      </c>
      <c r="D334" t="str">
        <v>MEDIA</v>
      </c>
      <c r="E334" t="str">
        <v>M077 ZIPAQUIRA</v>
      </c>
      <c r="F334" t="str">
        <v>CAIDA ENLACES</v>
      </c>
      <c r="G334">
        <v>45793</v>
      </c>
      <c r="H334">
        <v>45793</v>
      </c>
      <c r="I334" t="str">
        <v>Falla masiva Claro</v>
      </c>
      <c r="J334">
        <v>0.7326388888888888</v>
      </c>
      <c r="K334">
        <v>0.7361111111111112</v>
      </c>
      <c r="L334">
        <v>0.8375</v>
      </c>
      <c r="M334">
        <f>L334-J334</f>
        <v>0.10486111111111118</v>
      </c>
      <c r="N334">
        <f>L334-K334</f>
        <v>0.10138888888888886</v>
      </c>
      <c r="R334">
        <f>L334-J334</f>
        <v>0.10486111111111118</v>
      </c>
    </row>
    <row r="335" xml:space="preserve">
      <c r="A335">
        <v>1332951</v>
      </c>
      <c r="B335" t="str">
        <v>CERRADO</v>
      </c>
      <c r="C335" t="str">
        <v>ABIERTO</v>
      </c>
      <c r="D335" t="str">
        <v>ALTA</v>
      </c>
      <c r="E335" t="str">
        <v>J014 CALLE 170;M010 BOSA;M077 ZIPAQUIRA</v>
      </c>
      <c r="F335" t="str">
        <v>INTERMITENCIA ENLACES</v>
      </c>
      <c r="G335">
        <v>45796</v>
      </c>
      <c r="H335">
        <v>45796</v>
      </c>
      <c r="I335" t="str" xml:space="preserve">
        <v xml:space="preserve">Falla masiva Claro_x000d_
Afectaciones en la tienda:_x000d_
 _x000d_
1. No pasan puntos_x000d_
2. No pasan bonos_x000d_
3. No tarjeta regalo_x000d_
4. No se pueden hacer devoluciones_x000d_
5. Los datafonos inalambricos no se conectan a la red_x000d_
6. No se puede facturar ecommerce _x000d_
 _x000d_
Solo se  recibio efectivo en la tienda _x000d_
 </v>
      </c>
      <c r="J335">
        <v>0.7013888888888888</v>
      </c>
      <c r="K335">
        <v>0.7229166666666667</v>
      </c>
      <c r="L335">
        <v>0.8993055555555556</v>
      </c>
      <c r="M335">
        <f>L335-J335</f>
        <v>0.19791666666666674</v>
      </c>
      <c r="N335">
        <f>L335-K335</f>
        <v>0.17638888888888893</v>
      </c>
      <c r="R335">
        <f>L335-J335</f>
        <v>0.19791666666666674</v>
      </c>
    </row>
    <row r="336" xml:space="preserve">
      <c r="A336">
        <v>1335938</v>
      </c>
      <c r="B336" t="str">
        <v>CERRADO</v>
      </c>
      <c r="C336" t="str">
        <v>CERRADO</v>
      </c>
      <c r="D336" t="str">
        <v>MEDIA</v>
      </c>
      <c r="E336" t="str">
        <v>M077 ZIPAQUIRA</v>
      </c>
      <c r="F336" t="str">
        <v>INTERMITENCIA EN LA RED</v>
      </c>
      <c r="G336">
        <v>45798</v>
      </c>
      <c r="H336">
        <v>45798</v>
      </c>
      <c r="I336" t="str" xml:space="preserve">
        <v xml:space="preserve">Falla masiva Claro_x000d_
Afectaciones en la tienda:_x000d_
 _x000d_
1. No pasan puntos_x000d_
2. No pasan bonos_x000d_
3. No tarjeta regalo_x000d_
4. No se pueden hacer devoluciones_x000d_
5. Los datafonos inalambricos no se conectan a la red_x000d_
6. No se puede facturar ecommerce _x000d_
 _x000d_
Solo se  recibio efectivo en la tienda _x000d_
 </v>
      </c>
      <c r="J336">
        <v>0.4166666666666667</v>
      </c>
      <c r="K336">
        <v>0.4375</v>
      </c>
      <c r="L336">
        <v>0.5</v>
      </c>
      <c r="M336">
        <f>L336-J336</f>
        <v>0.08333333333333331</v>
      </c>
      <c r="N336">
        <f>L336-K336</f>
        <v>0.0625</v>
      </c>
      <c r="R336">
        <f>L336-J336</f>
        <v>0.08333333333333331</v>
      </c>
    </row>
    <row r="337">
      <c r="A337">
        <v>1342205</v>
      </c>
      <c r="B337" t="str">
        <v>CERRADO</v>
      </c>
      <c r="C337" t="str">
        <v>ABIERTO</v>
      </c>
      <c r="D337" t="str">
        <v>MEDIA</v>
      </c>
      <c r="E337" t="str">
        <v>M184 METRO MAYALES</v>
      </c>
      <c r="F337" t="str">
        <v>CORTE DE ENERGIA</v>
      </c>
      <c r="G337">
        <v>45803</v>
      </c>
      <c r="H337">
        <v>45803</v>
      </c>
      <c r="I337" t="str">
        <v>Se presenta corte de energía y se habilitan UPS para reestablecer el servicio.</v>
      </c>
      <c r="J337">
        <v>0.3680555555555556</v>
      </c>
      <c r="K337">
        <v>0.3701388888888889</v>
      </c>
      <c r="L337">
        <v>0.3923611111111111</v>
      </c>
      <c r="M337">
        <f>L337-J337</f>
        <v>0.024305555555555525</v>
      </c>
      <c r="N337">
        <f>L337-K337</f>
        <v>0.0222222222222222</v>
      </c>
      <c r="R337">
        <f>L337-J337</f>
        <v>0.024305555555555525</v>
      </c>
    </row>
    <row r="338" xml:space="preserve">
      <c r="A338">
        <v>1344325</v>
      </c>
      <c r="B338" t="str">
        <v>CERRADO</v>
      </c>
      <c r="C338" t="str">
        <v>ABIERTO</v>
      </c>
      <c r="D338" t="str">
        <v>MEDIA</v>
      </c>
      <c r="E338" t="str">
        <v>MEJORAMIENTO DEL HOGAR</v>
      </c>
      <c r="F338" t="str">
        <v>FALLAS EN DEVOLUCIONES</v>
      </c>
      <c r="G338">
        <v>45804</v>
      </c>
      <c r="H338">
        <v>45804</v>
      </c>
      <c r="I338" t="str" xml:space="preserve">
        <v xml:space="preserve">la falla fue por el SPP 77350 que tenia el objetivo de pasar todo el ambiente de Easy que estaba en supermercados_x000d_
dentro del plan no se tenia en cuenta;migrar el gatway de la base vieja lo que genero la novedad </v>
      </c>
      <c r="J338">
        <v>0.4305555555555556</v>
      </c>
      <c r="K338">
        <v>0.4423611111111111</v>
      </c>
      <c r="L338">
        <v>0.5555555555555556</v>
      </c>
      <c r="M338">
        <f>L338-J338</f>
        <v>0.125</v>
      </c>
      <c r="N338">
        <f>L338-K338</f>
        <v>0.11319444444444449</v>
      </c>
      <c r="R338">
        <f>L338-J338</f>
        <v>0.125</v>
      </c>
    </row>
    <row r="339">
      <c r="A339">
        <v>1344667</v>
      </c>
      <c r="B339" t="str">
        <v>CERRADO</v>
      </c>
      <c r="C339" t="str">
        <v>CERRADO</v>
      </c>
      <c r="D339" t="str">
        <v>MEDIA</v>
      </c>
      <c r="E339" t="str">
        <v>M077 ZIPAQUIRA</v>
      </c>
      <c r="F339" t="str">
        <v>INTERMITENCIA DE ENLACE UNICO CON EL PROVEEDOR CLARO</v>
      </c>
      <c r="G339">
        <v>45804</v>
      </c>
      <c r="H339">
        <v>45804</v>
      </c>
      <c r="I339" t="str">
        <v>Se realizara validación con el provveedor clarose envió personal a las 6:30 Am ; hubo masiva de la ONT de Claro : Se escala a comercial dado que es una falla recurrente. esa tienda presenta novedad en esa tienda tenemos 2 4G en donde no se tiene cobertura</v>
      </c>
      <c r="J339">
        <v>0.5236111111111111</v>
      </c>
      <c r="K339">
        <v>0.5270833333333333</v>
      </c>
      <c r="L339">
        <v>0.7909722222222222</v>
      </c>
      <c r="M339">
        <f>L339-J339</f>
        <v>0.26736111111111105</v>
      </c>
      <c r="N339">
        <f>L339-K339</f>
        <v>0.26388888888888884</v>
      </c>
      <c r="R339">
        <f>L339-J339</f>
        <v>0.26736111111111105</v>
      </c>
    </row>
    <row r="340">
      <c r="A340">
        <v>1347580</v>
      </c>
      <c r="B340" t="str">
        <v>CERRADO</v>
      </c>
      <c r="C340" t="str">
        <v>ABIERTO</v>
      </c>
      <c r="D340" t="str">
        <v>BAJA</v>
      </c>
      <c r="E340" t="str">
        <v>M080 LOS LIBERTADORES</v>
      </c>
      <c r="F340" t="str">
        <v xml:space="preserve">FALLAS CON EL SW </v>
      </c>
      <c r="G340">
        <v>45806</v>
      </c>
      <c r="H340">
        <v>45806</v>
      </c>
      <c r="I340" t="str">
        <v>Se ejecuto el cambio de Equipo y configuración por parte de Ing. de redes y todo queda operativo</v>
      </c>
      <c r="J340">
        <v>0.3347222222222222</v>
      </c>
      <c r="K340">
        <v>0.3472222222222222</v>
      </c>
      <c r="L340">
        <v>0.3659722222222222</v>
      </c>
      <c r="M340">
        <f>L340-J340</f>
        <v>0.03125</v>
      </c>
      <c r="N340">
        <f>L340-K340</f>
        <v>0.01874999999999999</v>
      </c>
      <c r="R340">
        <f>L340-J340</f>
        <v>0.03125</v>
      </c>
    </row>
    <row r="341">
      <c r="A341">
        <v>1358720</v>
      </c>
      <c r="B341" t="str">
        <v>CERRADO</v>
      </c>
      <c r="C341" t="str">
        <v>CERRADO</v>
      </c>
      <c r="D341" t="str">
        <v>MEDIA</v>
      </c>
      <c r="E341" t="str">
        <v>M077 ZIPAQUIRA</v>
      </c>
      <c r="F341" t="str">
        <v>CAIDA ENLACES</v>
      </c>
      <c r="G341">
        <v>45813</v>
      </c>
      <c r="H341">
        <v>45814</v>
      </c>
      <c r="I341" t="str">
        <v>Se pide cambio de módem de claro ya que es la segunda vez que este equipo  pierde todos la configuración ; la Solucion se demoro dado que toco esperar a que un tecnico de claro revisara</v>
      </c>
      <c r="J341">
        <v>0.7951388888888888</v>
      </c>
      <c r="K341">
        <v>0.7972222222222223</v>
      </c>
      <c r="L341">
        <v>0.5541666666666667</v>
      </c>
      <c r="M341">
        <f>L341-J341</f>
        <v>-0.24097222222222214</v>
      </c>
      <c r="N341">
        <f>L341-K341</f>
        <v>-0.24305555555555558</v>
      </c>
      <c r="R341">
        <f>L341-J341</f>
        <v>-0.24097222222222214</v>
      </c>
    </row>
    <row r="342">
      <c r="A342">
        <v>1364351</v>
      </c>
      <c r="B342" t="str">
        <v>CERRADO</v>
      </c>
      <c r="C342" t="str">
        <v>ABIERTO</v>
      </c>
      <c r="D342" t="str">
        <v>ALTA</v>
      </c>
      <c r="E342" t="str">
        <v>E010 BOSA</v>
      </c>
      <c r="F342" t="str">
        <v>FALLA ROUTER - CLARO</v>
      </c>
      <c r="G342">
        <v>45818</v>
      </c>
      <c r="H342">
        <v>45818</v>
      </c>
      <c r="I342" t="str">
        <v>Personal de Claro realiza cambio del pig tail entre la ONT y la caja OB y mejoran las potencias. Claro indica que va a desplazar personal para certificar el equipo</v>
      </c>
      <c r="J342">
        <v>0.3173611111111111</v>
      </c>
      <c r="K342">
        <v>0.3277777777777778</v>
      </c>
      <c r="L342">
        <v>0.3458333333333333</v>
      </c>
      <c r="M342">
        <f>L342-J342</f>
        <v>0.028472222222222232</v>
      </c>
      <c r="N342">
        <f>L342-K342</f>
        <v>0.018055555555555547</v>
      </c>
      <c r="R342">
        <f>L342-J342</f>
        <v>0.028472222222222232</v>
      </c>
    </row>
  </sheetData>
  <autoFilter ref="A1:S342"/>
  <pageMargins left="0.7" right="0.7" top="0.75" bottom="0.75" header="0.3" footer="0.3"/>
  <ignoredErrors>
    <ignoredError numberStoredAsText="1" sqref="A1:AD1091"/>
  </ignoredErrors>
</worksheet>
</file>

<file path=xl/worksheets/sheet5.xml><?xml version="1.0" encoding="utf-8"?>
<worksheet xmlns="http://schemas.openxmlformats.org/spreadsheetml/2006/main" xmlns:r="http://schemas.openxmlformats.org/officeDocument/2006/relationships">
  <dimension ref="A1:R1039"/>
  <sheetViews>
    <sheetView workbookViewId="0" rightToLeft="0"/>
  </sheetViews>
  <sheetData>
    <row r="1">
      <c r="A1" t="str">
        <v>Numero de Ticket</v>
      </c>
      <c r="B1" t="str">
        <v>ESTADO DEL TICKET</v>
      </c>
      <c r="C1" t="str">
        <v>Estado CS</v>
      </c>
      <c r="D1" t="str">
        <v>Porcentaje de Avance</v>
      </c>
      <c r="E1" t="str">
        <v>Resumen Reunion</v>
      </c>
      <c r="F1" t="str">
        <v>Grupo Resolutor</v>
      </c>
      <c r="G1" t="str">
        <v>Identificacion Problem</v>
      </c>
      <c r="H1" t="str">
        <v>FECHA DE CREACION DEL PROBLEM</v>
      </c>
      <c r="I1" t="str">
        <v>Fecha de la reunion</v>
      </c>
      <c r="J1" t="str">
        <v>Personas Citadas</v>
      </c>
      <c r="K1" t="str">
        <v>Asistencia</v>
      </c>
      <c r="L1" t="str">
        <v>Cantidad Personas Citadas</v>
      </c>
      <c r="M1" t="str">
        <v>Nro personas que asistieron</v>
      </c>
      <c r="P1" t="str">
        <v>Personal Cencosud</v>
      </c>
    </row>
    <row r="2">
      <c r="A2">
        <v>1216291</v>
      </c>
      <c r="B2" t="str">
        <v>cerrado</v>
      </c>
      <c r="C2" t="str">
        <v>cerrado</v>
      </c>
      <c r="D2" t="str">
        <v>Culminado 100%</v>
      </c>
      <c r="E2" t="str">
        <v>Se realizó la depuración de logs en la infraestructura k8posco; incluiyendo archivos PMT y logs propios de la aplicación. Como política; se mantendrán registros de los últimos 3 meses. Lo anterior; validado con Jorge Farias dado la necesidad actual de negocio; resuelto por David Bohorquez</v>
      </c>
      <c r="F2" t="str">
        <v>ONSITE-BOG-sede SM</v>
      </c>
      <c r="G2" t="str">
        <v>Novedades con bonos de Secretaria y Rappi</v>
      </c>
      <c r="H2">
        <v>45722</v>
      </c>
      <c r="I2">
        <v>45726</v>
      </c>
      <c r="J2" t="str">
        <v>Manrique Izaquita Freddy Rodolfo, Bohorquez Garcia David Alejandro</v>
      </c>
      <c r="K2" t="str">
        <v>Manrique Izaquita Freddy Rodolfo, Bohorquez Garcia David Alejandro</v>
      </c>
      <c r="L2">
        <f>IF(J2="", 0, LEN(J2) - LEN(SUBSTITUTE(J2, ",", "")) + 1)</f>
        <v>2</v>
      </c>
      <c r="M2">
        <f>IF(K2="", 0, LEN(K2) - LEN(SUBSTITUTE(K2, ",", "")) + 1)</f>
        <v>2</v>
      </c>
      <c r="P2" t="str">
        <v>Sandoval Fuentes Martin Oswaldo</v>
      </c>
    </row>
    <row r="3" xml:space="preserve">
      <c r="A3">
        <v>1255650</v>
      </c>
      <c r="B3" t="str">
        <v>Abierto</v>
      </c>
      <c r="C3" t="str">
        <v>Abierto</v>
      </c>
      <c r="D3" t="str">
        <v>Pendiente 25%</v>
      </c>
      <c r="E3" t="str" xml:space="preserve">
        <v xml:space="preserve">Se realiza reunion el dia de hoy en donde se trato lo siguiente:_x000d_
_x000d_
Resumen de situación y tareas pendientes_x000d_
_x000d_
Se implementó un SPP con el fin de eliminar el mensaje de Error del monto. _x000d_
_x000d_
Situaciones adicionales:_x000d_
_x000d_
Al cargar la información en las recogidas; el error persiste; especialmente en las transacciones de la RAP._x000d_
_x000d_
El redondeo también está generando inconformidades en las tiendas; ya que no se está aplicando correctamente; lo que genera quejas constantes._x000d_
_x000d_
Tareas asignadas:_x000d_
_x000d_
Iván Ricardo Pulido_x000d_
_x000d_
Sobre los valores duplicados: Al realizar una validación detallada; se identificó que la causa fue la falla presentada en los servidores el día domingo. Desde entonces; no se ha vuelto a presentar esta novedad._x000d_
_x000d_
Jeferson_x000d_
2. Enviará un correo a Iván con el detalle de los errores puntuales en las recogidas; para que sean validados por parte de NCR y se gestione un QT._x000d_
También se revisarán las transacciones en efectivo para su análisis._x000d_
_x000d_
Wilson Mesa – Pendiente_x000d_
3. Se montó el SPP para eliminar el mensaje de monto. Estamos a la espera del avance por parte de Wilson._x000d_
_x000d_
Validar las transacciones en efectivo y subir el QTR correspondiente</v>
      </c>
      <c r="F3" t="str">
        <v>Aplicaciones_POS_ARS_Colombia</v>
      </c>
      <c r="G3" t="str">
        <v>validar las multiples Novedades que se an reportado con Novedades recogidas SCO</v>
      </c>
      <c r="H3">
        <v>45747</v>
      </c>
      <c r="I3">
        <v>45754</v>
      </c>
      <c r="J3" t="str" xml:space="preserve">
        <v xml:space="preserve">Mondragon Cruz Jefersson Antoni, Pulido Ramos Ivan Ricardo, Mesa Rivera Wilson Andres_x000d_
, Reyes Caucali Farutt Alcides</v>
      </c>
      <c r="K3" t="str" xml:space="preserve">
        <v xml:space="preserve">Mondragon Cruz Jefersson Antoni, Pulido Ramos Ivan Ricardo, Mesa Rivera Wilson Andres_x000d_
, Reyes Caucali Farutt Alcides</v>
      </c>
      <c r="L3">
        <f>IF(J3="", 0, LEN(J3) - LEN(SUBSTITUTE(J3, ",", "")) + 1)</f>
        <v>4</v>
      </c>
      <c r="M3">
        <f>IF(K3="", 0, LEN(K3) - LEN(SUBSTITUTE(K3, ",", "")) + 1)</f>
        <v>4</v>
      </c>
      <c r="P3" t="str">
        <v>Manrique Izaquita Freddy Rodolfo</v>
      </c>
    </row>
    <row r="4" xml:space="preserve">
      <c r="A4">
        <v>1255650</v>
      </c>
      <c r="B4" t="str">
        <v>Abierto</v>
      </c>
      <c r="C4" t="str">
        <v>Abierto</v>
      </c>
      <c r="D4" t="str">
        <v>Pendiente 25%</v>
      </c>
      <c r="E4" t="str" xml:space="preserve">
        <v xml:space="preserve">El día de hoy se realizará la implementación piloto del SPP 5570 en la tienda de Calle 80. El cambio se aplicará inicialmente en una sola caja con el objetivo de corregir el error de recogidas en los CellCheckout. Para ello; se actualizará la versión del ARS._x000d_
_x000d_
Adicionalmente; se acordó enviar los faltantes de una tienda con el fin de validar la base de datos de la RAP. También estaba pendiente la revisión de unas transacciones que se estaban registrando por efectivo; las cuales serán revisadas por parte de Iván._x000d_
_x000d_
Por último; se validará el error relacionado con recogidas faltantes y el redondeo en los CellCheckout; ya que actualmente el redondeo debe hacerse de manera manual._x000d_
  "</v>
      </c>
      <c r="F4" t="str">
        <v>Aplicaciones_POS_ARS_Colombia</v>
      </c>
      <c r="G4" t="str">
        <v>validar las multiples Novedades que se an reportado con Novedades recogidas SCO</v>
      </c>
      <c r="H4">
        <v>45747</v>
      </c>
      <c r="I4">
        <v>45757</v>
      </c>
      <c r="J4" t="str" xml:space="preserve">
        <v xml:space="preserve">Sandoval Velandia Javier_x000d_
, Castellanos Zambrano Ludwing, Pulido Ramos Ivan Ricardo, Mondragon Cruz Jefersson Antoni, Rodriguez Ayala Juan Daniel_x000d_
, Medina Chaparro Luis Alejandro_x000d_
, Ramirez Serrano Oscar_x000d_
, Castro Rodriguez Juan Fernando_x000d_
, Bareno Enciso Oscar Ferney_x000d_
, Zambrano Monroy David</v>
      </c>
      <c r="K4" t="str" xml:space="preserve">
        <v xml:space="preserve">Sandoval Velandia Javier_x000d_
, Castellanos Zambrano Ludwing, Pulido Ramos Ivan Ricardo, Mondragon Cruz Jefersson Antoni, Rodriguez Ayala Juan Daniel_x000d_
, Medina Chaparro Luis Alejandro_x000d_
, Ramirez Serrano Oscar_x000d_
, Castro Rodriguez Juan Fernando_x000d_
, Bareno Enciso Oscar Ferney_x000d_
, Zambrano Monroy David</v>
      </c>
      <c r="L4">
        <f>IF(J4="", 0, LEN(J4) - LEN(SUBSTITUTE(J4, ",", "")) + 1)</f>
        <v>10</v>
      </c>
      <c r="M4">
        <f>IF(K4="", 0, LEN(K4) - LEN(SUBSTITUTE(K4, ",", "")) + 1)</f>
        <v>10</v>
      </c>
      <c r="P4" t="str" xml:space="preserve">
        <v xml:space="preserve">Tovar Estupinan Yorlady_x000d_
</v>
      </c>
    </row>
    <row r="5" xml:space="preserve">
      <c r="A5">
        <v>1255650</v>
      </c>
      <c r="B5" t="str">
        <v>Abierto</v>
      </c>
      <c r="C5" t="str">
        <v>Abierto</v>
      </c>
      <c r="D5" t="str">
        <v>Pendiente 25%</v>
      </c>
      <c r="E5" t="str" xml:space="preserve">
        <v xml:space="preserve">Se realizo incorporacion en la calle 80 con el SPP 5570 en donde no se presento ningun inconveniente ; se va a montar un SPP para completar calle 80  en toda la tienda y pasarlo al resto de las tiendas ; eso se cuadro para el 21/04/2025 y se cita punto de control para el 24/4/2025 para revisar como nos fue. _x000d_
_x000d_
1) error de los faltantes en efectivo se envio correo a espera de que ivan nos confirme esto_x000d_
2)  recogidas faltantes y el redondeo en los CellCheckout ; jeferson va a enviar un correo a Wilson para validarlo ; se va a revisar y dependiendo de las validaciones se generaria un nuevo Problem</v>
      </c>
      <c r="F5" t="str">
        <v>Aplicaciones_POS_ARS_Colombia</v>
      </c>
      <c r="G5" t="str">
        <v>validar las multiples Novedades que se an reportado con Novedades recogidas SCO</v>
      </c>
      <c r="H5">
        <v>45747</v>
      </c>
      <c r="I5">
        <v>45770</v>
      </c>
      <c r="J5"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K5"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L5">
        <f>IF(J5="", 0, LEN(J5) - LEN(SUBSTITUTE(J5, ",", "")) + 1)</f>
        <v>10</v>
      </c>
      <c r="M5">
        <f>IF(K5="", 0, LEN(K5) - LEN(SUBSTITUTE(K5, ",", "")) + 1)</f>
        <v>10</v>
      </c>
      <c r="P5" t="str" xml:space="preserve">
        <v xml:space="preserve">Sandoval Velandia Javier_x000d_
</v>
      </c>
    </row>
    <row r="6" xml:space="preserve">
      <c r="A6">
        <v>1255650</v>
      </c>
      <c r="B6" t="str">
        <v>Abierto</v>
      </c>
      <c r="C6" t="str">
        <v>Abierto</v>
      </c>
      <c r="D6" t="str">
        <v>Pendiente 25%</v>
      </c>
      <c r="E6" t="str" xml:space="preserve">
        <v xml:space="preserve">en reunion hoy 24/04/2025 nos indican que el SPP ya se implemento en todas las tiendas _x000d_
y no se a reportado ninguna Novedad_x000d_
_x000d_
_x000d_
_x000d_
1)se van a hacer pruebas en el laboratorio de Santa ana para mirar el error en los faltantes en efectivo_x000d_
y hay si se manda SPP  y despues se implementa a espera de confirmacion por parte de Ivan y wilson_x000d_
_x000d_
2)_x000d_
se va realizar una reunion hoy para validar Redondeo y Recogidas por que se esta haciendo desde la Rap _x000d_
; pero ahora se va pasar directamente por los Chell Checkout en esa reunion se va discutir como se va a implementar_x000d_
a espera de que nos confirme Ivan</v>
      </c>
      <c r="F6" t="str">
        <v>Aplicaciones_POS_ARS_Colombia</v>
      </c>
      <c r="G6" t="str">
        <v>validar las multiples Novedades que se an reportado con Novedades recogidas SCO</v>
      </c>
      <c r="H6">
        <v>45747</v>
      </c>
      <c r="I6">
        <v>45771</v>
      </c>
      <c r="J6"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K6"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L6">
        <f>IF(J6="", 0, LEN(J6) - LEN(SUBSTITUTE(J6, ",", "")) + 1)</f>
        <v>10</v>
      </c>
      <c r="M6">
        <f>IF(K6="", 0, LEN(K6) - LEN(SUBSTITUTE(K6, ",", "")) + 1)</f>
        <v>10</v>
      </c>
      <c r="P6" t="str" xml:space="preserve">
        <v xml:space="preserve">Bareno Enciso Oscar Ferney_x000d_
</v>
      </c>
    </row>
    <row r="7" xml:space="preserve">
      <c r="A7">
        <v>1255650</v>
      </c>
      <c r="B7" t="str">
        <v>Abierto</v>
      </c>
      <c r="C7" t="str">
        <v>Abierto</v>
      </c>
      <c r="D7" t="str">
        <v>Pendiente 25%</v>
      </c>
      <c r="E7" t="str" xml:space="preserve">
        <v xml:space="preserve">30/04/2025:_x000d_
_x000d_
1)esta semana se realizaron pruebas en Santa Ana las cuales fueron exitosas ; ya toca validar cuando se va subir a Produccion con SPP._x000d_
2)para la otra semana se van a realizar pruebas de las recogidas directamente desde la POS y no desde la Rap. a espera de confirmacion por parte de Wilson</v>
      </c>
      <c r="F7" t="str">
        <v>Aplicaciones_POS_ARS_Colombia</v>
      </c>
      <c r="G7" t="str">
        <v>validar las multiples Novedades que se an reportado con Novedades recogidas SCO</v>
      </c>
      <c r="H7">
        <v>45747</v>
      </c>
      <c r="I7">
        <v>45777</v>
      </c>
      <c r="J7"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K7"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L7">
        <f>IF(J7="", 0, LEN(J7) - LEN(SUBSTITUTE(J7, ",", "")) + 1)</f>
        <v>10</v>
      </c>
      <c r="M7">
        <f>IF(K7="", 0, LEN(K7) - LEN(SUBSTITUTE(K7, ",", "")) + 1)</f>
        <v>10</v>
      </c>
      <c r="P7" t="str" xml:space="preserve">
        <v xml:space="preserve">Gutierrez Benavides Guillermo Alejandro_x000d_
</v>
      </c>
    </row>
    <row r="8" xml:space="preserve">
      <c r="A8">
        <v>1255650</v>
      </c>
      <c r="B8" t="str">
        <v>Abierto</v>
      </c>
      <c r="C8" t="str">
        <v>Abierto</v>
      </c>
      <c r="D8" t="str">
        <v>En Curso 50%</v>
      </c>
      <c r="E8" t="str" xml:space="preserve">
        <v xml:space="preserve">1) con respecto a los faltantes en efectivo no se subo el SPP ; dado que sigue sacando el error de efectivo ; el miercoles se van a hacer pruebas y ya Jefferson envio correo con la evidencia respectiva._x000d_
_x000d_
2) ya se puso a Produccion ; ya no se esta pasando desde la Rap y ya estan pasando directamente desde Jano //  Jefferson nos reporto el dia de hoy que hay una tienda la cual esta presentando falla Aun para esto _x000d_
_x000d_
3) Se valido y se esta generando un error de Espacio en Disco en los CellCheckout donde el disco local esta lleno ; eso tiene un Vmware el cual genera unos Logs los cuales llenan el Disco y la caja se Bloquean_x000d_
se acuerda realizar depuracion de los CellCheckout y se va a va intervenir un SPP para el dia de mañana donde se limitara el Disco </v>
      </c>
      <c r="F8" t="str">
        <v>Aplicaciones_POS_ARS_Colombia</v>
      </c>
      <c r="G8" t="str">
        <v>validar las multiples Novedades que se an reportado con Novedades recogidas SCO</v>
      </c>
      <c r="H8">
        <v>45747</v>
      </c>
      <c r="I8">
        <v>45789</v>
      </c>
      <c r="J8"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K8"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L8">
        <f>IF(J8="", 0, LEN(J8) - LEN(SUBSTITUTE(J8, ",", "")) + 1)</f>
        <v>10</v>
      </c>
      <c r="M8">
        <f>IF(K8="", 0, LEN(K8) - LEN(SUBSTITUTE(K8, ",", "")) + 1)</f>
        <v>10</v>
      </c>
      <c r="P8" t="str" xml:space="preserve">
        <v xml:space="preserve">Castellanos Zambrano Ludwing_x000d_
</v>
      </c>
    </row>
    <row r="9" xml:space="preserve">
      <c r="A9">
        <v>1255650</v>
      </c>
      <c r="B9" t="str">
        <v>Abierto</v>
      </c>
      <c r="C9" t="str">
        <v>Abierto</v>
      </c>
      <c r="D9" t="str">
        <v>En Curso 50%</v>
      </c>
      <c r="E9" t="str" xml:space="preserve">
        <v xml:space="preserve">1)se validaron todos los problemas que hemos tenido con Self Checkout ya quedo soluccionado_x000d_
_x000d_
2)ahora para el tema de los errores que hemos tenido para el Espacio en Disco:_x000d_
_x000d_
1) se valido y se va a montar 1 SPP que seria la depuracion de los logs_x000d_
eso se va a montar hoy. "estamos a espera del Nro del SPP"_x000d_
El otro tema que tenemos que hacer es volver a instalar el Vmware  y dejarlo estatitico para que no siga creciendo el disco ; esto se debe hacer por parte de el personal en Sitio a cargo de Javier Sandoval</v>
      </c>
      <c r="F9" t="str">
        <v>Aplicaciones_POS_ARS_Colombia</v>
      </c>
      <c r="G9" t="str">
        <v>validar las multiples Novedades que se an reportado con Novedades recogidas SCO</v>
      </c>
      <c r="H9">
        <v>45747</v>
      </c>
      <c r="I9">
        <v>45798</v>
      </c>
      <c r="J9"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K9"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L9">
        <f>IF(J9="", 0, LEN(J9) - LEN(SUBSTITUTE(J9, ",", "")) + 1)</f>
        <v>10</v>
      </c>
      <c r="M9">
        <f>IF(K9="", 0, LEN(K9) - LEN(SUBSTITUTE(K9, ",", "")) + 1)</f>
        <v>10</v>
      </c>
      <c r="P9" t="str" xml:space="preserve">
        <v xml:space="preserve">Munoz Bermudez Tatiana Carolina_x000d_
</v>
      </c>
    </row>
    <row r="10" xml:space="preserve">
      <c r="A10">
        <v>1255650</v>
      </c>
      <c r="B10" t="str">
        <v>Abierto</v>
      </c>
      <c r="C10" t="str">
        <v>Abierto</v>
      </c>
      <c r="D10" t="str">
        <v>En Curso 50%</v>
      </c>
      <c r="E10" t="str">
        <v>Se realizo validacion de los SCO en donde se monto el SPP 77307  el dia de ayer para liberacion de llenado de disco el dia de hoy se realizo reunion para hacer el Plan de trabajo para volver a instalar el Vmware  y dejarlo estatitico para que no siga creciendo el disco</v>
      </c>
      <c r="F10" t="str">
        <v>Aplicaciones_POS_ARS_Colombia</v>
      </c>
      <c r="G10" t="str">
        <v>validar las multiples Novedades que se an reportado con Novedades recogidas SCO</v>
      </c>
      <c r="H10">
        <v>45747</v>
      </c>
      <c r="I10">
        <v>45799</v>
      </c>
      <c r="J10"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K10"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L10">
        <f>IF(J10="", 0, LEN(J10) - LEN(SUBSTITUTE(J10, ",", "")) + 1)</f>
        <v>10</v>
      </c>
      <c r="M10">
        <f>IF(K10="", 0, LEN(K10) - LEN(SUBSTITUTE(K10, ",", "")) + 1)</f>
        <v>10</v>
      </c>
      <c r="P10" t="str" xml:space="preserve">
        <v xml:space="preserve">Reyes Caucali Farutt Alcides_x000d_
</v>
      </c>
    </row>
    <row r="11" xml:space="preserve">
      <c r="A11">
        <v>1255650</v>
      </c>
      <c r="B11" t="str">
        <v>cerrado</v>
      </c>
      <c r="C11" t="str">
        <v>cerrado</v>
      </c>
      <c r="D11" t="str">
        <v>En Curso 50%</v>
      </c>
      <c r="E11" t="str" xml:space="preserve">
        <v xml:space="preserve">el dia de hoy se realizo reunion de punto de Control en donde se hablo lo siguiente:_x000d_
por parte de Javier Sandoval se organizo el Plan de trabajo para realizar el Ajuste en el Vmware para continuar ; se necesita validar la definicion del espacio en disco para el sistema ARS. y adicionalmente se va a hacer una prueba para realizar reduccion de recuperacion del espacio en disco</v>
      </c>
      <c r="F11" t="str">
        <v>Aplicaciones_POS_ARS_Colombia</v>
      </c>
      <c r="G11" t="str">
        <v>validar las multiples Novedades que se an reportado con Novedades recogidas SCO</v>
      </c>
      <c r="H11">
        <v>45747</v>
      </c>
      <c r="I11">
        <v>45811</v>
      </c>
      <c r="J11"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K11" t="str" xml:space="preserve">
        <v xml:space="preserve">Castellanos Zambrano Ludwing, Sandoval Velandia Javier_x000d_
, Pulido Ramos Ivan Ricardo, Mondragon Cruz Jefersson Antoni, Rodriguez Ayala Juan Daniel_x000d_
, Medina Chaparro Luis Alejandro_x000d_
, Ramirez Serrano Oscar_x000d_
, Castro Rodriguez Juan Fernando_x000d_
, Bareno Enciso Oscar Ferney_x000d_
, Zambrano Monroy David</v>
      </c>
      <c r="L11">
        <f>IF(J11="", 0, LEN(J11) - LEN(SUBSTITUTE(J11, ",", "")) + 1)</f>
        <v>10</v>
      </c>
      <c r="M11">
        <f>IF(K11="", 0, LEN(K11) - LEN(SUBSTITUTE(K11, ",", "")) + 1)</f>
        <v>10</v>
      </c>
      <c r="P11" t="str" xml:space="preserve">
        <v xml:space="preserve">Buitrago Soto Jhon_x000d_
</v>
      </c>
    </row>
    <row r="12" xml:space="preserve">
      <c r="A12">
        <v>1255650</v>
      </c>
      <c r="B12" t="str">
        <v>Abierto</v>
      </c>
      <c r="C12" t="str">
        <v>Abierto</v>
      </c>
      <c r="D12" t="str">
        <v>Avanzado 75%</v>
      </c>
      <c r="E12" t="str" xml:space="preserve">
        <v xml:space="preserve">📌 INFORME DE REUNIÓN_x000d_
🛠️ Punto de Control – Problem 1255650 – Novedades con Selft Checkout_x000d_
📅 Fecha: Miércoles; 2 de julio de 2025_x000d_
⏰ Hora: 7:59 a. m. – 8:17 a. m._x000d_
⏳ Duración: 17 minutos_x000d_
_x000d_
👥 Asistentes:_x000d_
Jonathan Alexis Pardo Ronco_x000d_
_x000d_
Jefersson Antonio Mondragon Cruz_x000d_
_x000d_
Celso Jose Niebles Tache_x000d_
_x000d_
Javier Sandoval Velandia_x000d_
_x000d_
Juan Fernando Castro Rodriguez_x000d_
_x000d_
✅ Resumen de Actividades:_x000d_
Durante la reunión del día de hoy; se presentó el Plan de trabajo para la intervención de las tiendas con Selft Checkout; el cual se ha venido ejecutando en las fechas estipuladas según la planificación previa._x000d_
_x000d_
📍Hallazgos principales:_x000d_
_x000d_
Se evidenció que algunas tiendas ya han sido intervenidas; sin embargo; se está presentando nuevamente llenado del espacio en disco; lo que indica una posible persistencia del problema._x000d_
_x000d_
Por esta razón; se está a la espera del listado actualizado por parte del equipo de Operaciones; el cual debe detallar las tiendas donde el espacio se ha vuelto a llenar._x000d_
_x000d_
Una vez recibido dicho listado; se procederá a realizar la validación y análisis respectivo con Luis Alejandro Medina; para definir los próximos pasos de mitigación y ajuste; incluyendo posibles acciones preventivas.</v>
      </c>
      <c r="F12" t="str">
        <v>Aplicaciones_POS_ARS_Colombia</v>
      </c>
      <c r="G12" t="str">
        <v>validar las multiples Novedades que se an reportado con Novedades recogidas SCO</v>
      </c>
      <c r="H12">
        <v>45747</v>
      </c>
      <c r="I12">
        <v>45840</v>
      </c>
      <c r="J12" t="str" xml:space="preserve">
        <v xml:space="preserve">Pardo Ronco Jonathan Alexis, Mondragon Cruz Jefersson Antoni, Niebles Tache Celso Jose_x000d_
, Sandoval Velandia Javier_x000d_
, Castro Rodriguez Juan Fernando</v>
      </c>
      <c r="K12" t="str" xml:space="preserve">
        <v xml:space="preserve">Pardo Ronco Jonathan Alexis, Mondragon Cruz Jefersson Antoni, Niebles Tache Celso Jose_x000d_
, Sandoval Velandia Javier_x000d_
, Castro Rodriguez Juan Fernando</v>
      </c>
      <c r="L12">
        <f>IF(J12="", 0, LEN(J12) - LEN(SUBSTITUTE(J12, ",", "")) + 1)</f>
        <v>5</v>
      </c>
      <c r="M12">
        <f>IF(K12="", 0, LEN(K12) - LEN(SUBSTITUTE(K12, ",", "")) + 1)</f>
        <v>5</v>
      </c>
      <c r="P12" t="str" xml:space="preserve">
        <v xml:space="preserve">Corredor De La Cruz Yady Andrea_x000d_
</v>
      </c>
    </row>
    <row r="13" xml:space="preserve">
      <c r="A13">
        <v>1255650</v>
      </c>
      <c r="B13" t="str">
        <v>Abierto</v>
      </c>
      <c r="C13" t="str">
        <v>Abierto</v>
      </c>
      <c r="D13" t="str">
        <v>Avanzado 75%</v>
      </c>
      <c r="E13" t="str" xml:space="preserve">
        <v xml:space="preserve">📌 INFORME DE REUNIÓN_x000d_
🛠 Punto de Control 1255650 – Novedades SCO_x000d_
📅 Fecha: Miércoles, 9 de julio de 2025_x000d_
⏰ Hora: 8:01 a. m. – 8:25 a. m._x000d_
⏳ Duración: 23 minutos_x000d_
👥 Participantes: 8 asistentes_x000d_
✅ Temas tratados:_x000d_
Revisión de Self Checkout (SCO) – Espacio en Disco_x000d_
Se validó que el plan de trabajo de las 22 semanas ya fue ejecutado en su mayoría._x000d_
Persiste pendiente la tienda Guatapurí por ausencia del técnico. Se debe montar el SPP para intervención._x000d_
Se identificó que aún hay SCOs con crecimiento inusual de archivos en disco (caso específico: SCO 18 de Santa Ana)._x000d_
Se recomienda seguir monitoreando y establecer alertas más estrictas cuando el espacio disponible baje de 15 GB._x000d_
Situación actual del almacenamiento_x000d_
A nivel nacional, el promedio de disco libre es del 22.20%._x000d_
Algunos SCOs aún muestran crecimiento, por ejemplo, aumento de 23.6 GB a 35.6 GB._x000d_
Se están creando archivos .VMDK grandes que podrían comprometer el funcionamiento futuro si no se controlan._x000d_
Desincronización entre SCO y RAP_x000d_
Continúan presentándose casos de desincronización, lo cual obliga a reinicios manuales por parte del personal en tienda._x000d_
Aunque los SCOs siguen operando normalmente, este comportamiento puede impactar en el tiempo la estabilidad del sistema._x000d_
Se solicita evaluar a fondo las causas de estas desincronizaciones._x000d_
Uso actual de la RAP_x000d_
La RAP actualmente se usa solo como medio de reportería_x000d_
Operaciones como anulaciones o cancelaciones deben hacerse directamente en los SCOs._x000d_
Se resalta la importancia de aclarar al cliente el alcance funcional de la RAP para evitar falsas expectativas._x000d_
Tamaño de archivos y virtualización_x000d_
Se identificó que ciertos archivos .VMDK están creciendo demasiado. No se pueden abrir ni comprimir fácilmente._x000d_
Se propone escalar el caso a Jahir para revisar acciones como compresión o eliminación de archivos innecesarios._x000d_
Control de acceso por cédula en SCO_x000d_
Se reporta falla en el reconocimiento de cédulas de algunos empleados._x000d_
Se relaciona con un control de cambio reciente impulsado por Diego Mahecha._x000d_
Iván Ramos se compromete a averiguar el estado actual y comunicar los resultados al grupo._x000d_
📌 Compromisos:_x000d_
📍 Niebles Tache, Celso Jose: Coordinar intervención pendiente en tienda Guatapurí._x000d_
📍 Pulido Ramos, Ivan Ricardo (Externo - TOP GROUP COLOMBIA S.A.S): Montar un QT para validar el crecimiento de archivos y validar con Jahir sobre el archivo VMDK._x000d_
📍 Reyes Caucali, Farutt Alcides: Consultar por su lado a Jahir sobre posibles acciones con los archivos._x000d_
📍 Pulido Ramos, Ivan Ricardo (Externo - TOP GROUP COLOMBIA S.A.S): Verificar y compartir información del control de cambio sobre lectura de cédulas en SCOs._x000d_
📍 Castro Rodriguez, Juan Fernando y Higuita Escobar, David Esteban: Seguir monitoreando estado de espacio en disco a través de la aplicación implementada.</v>
      </c>
      <c r="F13" t="str">
        <v>Aplicaciones_POS_ARS_Colombia</v>
      </c>
      <c r="G13" t="str">
        <v>validar las multiples Novedades que se an reportado con Novedades recogidas SCO</v>
      </c>
      <c r="H13">
        <v>45747</v>
      </c>
      <c r="I13">
        <v>45847</v>
      </c>
      <c r="J13" t="str" xml:space="preserve">
        <v xml:space="preserve">Pardo Ronco Jonathan Alexis, Niebles Tache Celso Jose_x000d_
, Sandoval Velandia Javier_x000d_
, Castro Rodriguez Juan Fernando_x000d_
, Higuita Escobar David Esteban,Medina Chaparro Luis Alejandro, Pulido Ramos Ivan Ricardo</v>
      </c>
      <c r="K13" t="str" xml:space="preserve">
        <v xml:space="preserve">Pardo Ronco Jonathan Alexis, Niebles Tache Celso Jose_x000d_
, Sandoval Velandia Javier_x000d_
, Castro Rodriguez Juan Fernando_x000d_
, Higuita Escobar David Esteban,Medina Chaparro Luis Alejandro, Pulido Ramos Ivan Ricardo</v>
      </c>
      <c r="L13">
        <f>IF(J13="", 0, LEN(J13) - LEN(SUBSTITUTE(J13, ",", "")) + 1)</f>
        <v>7</v>
      </c>
      <c r="M13">
        <f>IF(K13="", 0, LEN(K13) - LEN(SUBSTITUTE(K13, ",", "")) + 1)</f>
        <v>7</v>
      </c>
      <c r="P13" t="str" xml:space="preserve">
        <v xml:space="preserve">Roa Rodriguez Jairo Ernesto_x000d_
</v>
      </c>
    </row>
    <row r="14" xml:space="preserve">
      <c r="A14">
        <v>1255650</v>
      </c>
      <c r="B14" t="str">
        <v>Abierto</v>
      </c>
      <c r="C14" t="str">
        <v>Abierto</v>
      </c>
      <c r="D14" t="str">
        <v>Avanzado 75%</v>
      </c>
      <c r="E14" t="str" xml:space="preserve">
        <v xml:space="preserve">📝 Resumen de Reunión_x000d_
Punto de control Problem 1255650 – Novedades con Selft Checkout_x000d_
Fecha: Jueves, 17 de julio de 2025_x000d_
Hora: 8:30 a. m. – 9:08 a. m._x000d_
Asistentes: 8 personas_x000d_
Duración total: 38 minutos_x000d_
🧩 Temas tratados_x000d_
Desinstalación Java Auto Updater en RAP_x000d_
Se validó que la versión actual no presenta afectaciones, según información de NCR. Se realizará una prueba en laboratorio. Si no hay inconvenientes, se aplicará el cambio de forma masiva a través de System Center._x000d_
Espacio en disco en Self Checkout_x000d_
Se identificaron equipos con carpetas de logs que alcanzan hasta 40 GB. Se eliminaron archivos antiguos y se compartió una página de monitoreo._x000d_
Umbrales definidos:_x000d_
Crítico: menos de 5 GB_x000d_
Alerta: entre 5 GB y 15 GB_x000d_
OK: más de 15 GB_x000d_
Problemas de sincronización entre RAP y autoservicios_x000d_
Se evidencian desconexiones aleatorias entre RAP y Self Checkout. No se han identificado fallas físicas o de red como causa directa._x000d_
Se acordó solicitar a las tiendas que reporten en tiempo real para hacer pruebas de conectividad (ping) entre dispositivos._x000d_
Se planteó la posibilidad de una falla entre los módulos FastLane, ambos basados en Windows._x000d_
Funcionalidad actual de la RAP_x000d_
Actualmente, la RAP se utiliza principalmente para reportería y autorizaciones remotas._x000d_
Las interfaces para Jano ya no se generan desde la RAP, sino directamente desde los Self Checkout._x000d_
Se recordó que muchas acciones que antes se hacían en RAP ahora deben ejecutarse directamente desde el autoservicio._x000d_
📌 Compromisos_x000d_
Pulido Ramos, Ivan Ricardo (Externo - EPIDATA COLOMBIA SAS): Montar un QT para validar el crecimiento del archivo VMDK y coordinar con Jahir. Pendiente confirmación de NCR._x000d_
Reyes Caucali, Farutt Alcides: Consultar con Jahir sobre posibles acciones con los archivos VMDK. Pendiente confirmación de NCR._x000d_
Todos: Continuar monitoreo de espacio en disco y alertar ante nuevos casos._x000d_
Medina Chaparro, Luis Alejandro: Validar con NCR posibles causas de la pérdida de sincronización entre RAP y Self Checkout._x000d_
Castro Rodriguez, Juan Fernando Pulido Ramos, Ivan Ricardo (Externo - EPIDATA COLOMBIA SAS) Validar una tienda piloto para hacer pruebas y  revisar por que se presentan perdidas de Sincronización entre la RAP y Self Checkout</v>
      </c>
      <c r="F14" t="str">
        <v>Aplicaciones_POS_ARS_Colombia</v>
      </c>
      <c r="G14" t="str">
        <v>validar las multiples Novedades que se an reportado con Novedades recogidas SCO</v>
      </c>
      <c r="H14">
        <v>45747</v>
      </c>
      <c r="I14">
        <v>45855</v>
      </c>
      <c r="J14" t="str" xml:space="preserve">
        <v xml:space="preserve">Pardo Ronco Jonathan Alexis, Niebles Tache Celso Jose_x000d_
, Sandoval Velandia Javier_x000d_
, Castro Rodriguez Juan Fernando_x000d_
, Higuita Escobar David Esteban,Medina Chaparro Luis Alejandro, Pulido Ramos Ivan Ricardo</v>
      </c>
      <c r="K14" t="str" xml:space="preserve">
        <v xml:space="preserve">Pardo Ronco Jonathan Alexis, Niebles Tache Celso Jose_x000d_
, Sandoval Velandia Javier_x000d_
, Castro Rodriguez Juan Fernando_x000d_
, Higuita Escobar David Esteban,Medina Chaparro Luis Alejandro, Pulido Ramos Ivan Ricardo</v>
      </c>
      <c r="L14">
        <f>IF(J14="", 0, LEN(J14) - LEN(SUBSTITUTE(J14, ",", "")) + 1)</f>
        <v>7</v>
      </c>
      <c r="M14">
        <f>IF(K14="", 0, LEN(K14) - LEN(SUBSTITUTE(K14, ",", "")) + 1)</f>
        <v>7</v>
      </c>
    </row>
    <row r="15" xml:space="preserve">
      <c r="A15">
        <v>1255650</v>
      </c>
      <c r="B15" t="str">
        <v>Abierto</v>
      </c>
      <c r="C15" t="str">
        <v>Abierto</v>
      </c>
      <c r="D15" t="str">
        <v>Culminado 100%</v>
      </c>
      <c r="E15" t="str" xml:space="preserve">
        <v xml:space="preserve">🧾 Resumen General de la Reunión_x000d_
Tema central:_x000d_
Se revisó la problemática relacionada con el crecimiento del archivo .vmdk en las máquinas virtuales de los equipos de Self Checkout, que está generando alertas de espacio en disco._x000d_
_x000d_
🛠️ Hallazgos y Validaciones Técnicas_x000d_
Espacio en Disco (.vmdk):_x000d_
_x000d_
El archivo .vmdk sigue creciendo, aunque a menor ritmo gracias a acciones anteriores._x000d_
_x000d_
Jahir confirmó que no es posible comprimir ni reducir el tamaño del archivo sin riesgo de dañar la máquina._x000d_
_x000d_
Se sugirió cambiar el disco por uno de mayor capacidad como única solución viable._x000d_
_x000d_
En algunas tiendas como Jumbo Suba, el espacio restante es crítico (11 GB libres, pero creciendo rápido)._x000d_
_x000d_
Comparativa entre Self y Línea de Cajas:_x000d_
_x000d_
La post virtualizada (Self) crece más que una línea de cajas porque el entorno en Windows y VMware ocupa más recursos._x000d_
_x000d_
Las máquinas físicas tienen mayor capacidad (hasta 250 GB), mientras que los Self tienen asignados solo 50 GB virtuales._x000d_
_x000d_
Diferencia de comportamiento en Linux vs Windows:_x000d_
_x000d_
El crecimiento se presenta en el componente virtualizado, que incluye Linux y la post._x000d_
_x000d_
Algunas post en tiendas ya superan los 90 GB de uso total._x000d_
_x000d_
🔄 Acciones y Recomendaciones_x000d_
Se recomienda ampliar el espacio de disco virtual de 50 GB a 100 GB o más, dependiendo del crecimiento estimado por logs y respaldo._x000d_
_x000d_
Javier sugiere oficializar esta necesidad por correo a Online para evaluar compra de discos de 250 GB para todos los Self Checkout, similar a los equipos de línea._x000d_
_x000d_
Se identificó que, si el espacio llega al límite, la post podría no arrancar, afectando la operación en tienda._x000d_
_x000d_
💸 Tema adicional: Dispositivos Mixtos y Monedas de $50_x000d_
Se reportó atasco frecuente por monedas de $50 en dispositivos recicladores._x000d_
_x000d_
Las monedas se atascan en la cadena del mecanismo de distribución._x000d_
_x000d_
Se discutió que algunas tiendas ya han tenido que deshabilitar el uso de efectivo temporalmente._x000d_
_x000d_
No hay contrato de mantenimiento activo, lo que complica la reparación._x000d_
_x000d_
Se sugiere:_x000d_
_x000d_
Evaluar dejar máquinas solo con pago por tarjeta._x000d_
_x000d_
Solicitar diagnóstico del proveedor para definir si es problema de diseño o falta de mantenimiento._x000d_
_x000d_
Incluir este análisis en la licitación que ya se está preparando para soporte técnico._x000d_
_x000d_
✅ Conclusiones Finales_x000d_
Se cierra el caso como Problem resuelto respecto al análisis técnico, y se transforma en un requerimiento formal para ampliar capacidad de almacenamiento._x000d_
_x000d_
El seguimiento al crecimiento de disco continuará mientras se gestiona la compra._x000d_
_x000d_
La novedad de sincronización con la RAP no se volvió a presentar, pero se mantiene monitoreo con tiendas Atenas y Esperanza._x000d_
_x000d_
Se reconoce el esfuerzo del equipo y se agradece el apoyo.</v>
      </c>
      <c r="F15" t="str">
        <v>Aplicaciones_POS_ARS_Colombia</v>
      </c>
      <c r="G15" t="str">
        <v>validar las multiples Novedades que se an reportado con Novedades recogidas SCO</v>
      </c>
      <c r="H15">
        <v>45747</v>
      </c>
      <c r="I15">
        <v>45862</v>
      </c>
      <c r="J15" t="str" xml:space="preserve">
        <v xml:space="preserve">Pardo Ronco Jonathan Alexis, Niebles Tache Celso Jose_x000d_
, Sandoval Velandia Javier_x000d_
, Castro Rodriguez Juan Fernando_x000d_
, Higuita Escobar David Esteban,Medina Chaparro Luis Alejandro, Pulido Ramos Ivan Ricardo</v>
      </c>
      <c r="K15" t="str" xml:space="preserve">
        <v xml:space="preserve">Pardo Ronco Jonathan Alexis, Niebles Tache Celso Jose_x000d_
, Sandoval Velandia Javier_x000d_
, Castro Rodriguez Juan Fernando_x000d_
, Higuita Escobar David Esteban,Medina Chaparro Luis Alejandro, Pulido Ramos Ivan Ricardo</v>
      </c>
      <c r="L15">
        <f>IF(J15="", 0, LEN(J15) - LEN(SUBSTITUTE(J15, ",", "")) + 1)</f>
        <v>7</v>
      </c>
      <c r="M15">
        <f>IF(K15="", 0, LEN(K15) - LEN(SUBSTITUTE(K15, ",", "")) + 1)</f>
        <v>7</v>
      </c>
    </row>
    <row r="16" xml:space="preserve">
      <c r="A16">
        <v>1268101</v>
      </c>
      <c r="B16" t="str">
        <v>Abierto</v>
      </c>
      <c r="C16" t="str">
        <v>Abierto</v>
      </c>
      <c r="D16" t="str">
        <v>Pendiente 25%</v>
      </c>
      <c r="E16" t="str" xml:space="preserve">
        <v xml:space="preserve">11/4/2025_x000d_
la aplicación Subcender estaban consumiendo alrededor de 100 GB por día; lo cual llenó el espacio disponible en los nodos y provocó la degradación del servicio._x000d_
se Deja Problem en Observacion por 2 Semanas Aprox para validar si se vuelve a generar este Error ; se deja Abierto QT para que revisen los los Logs y validen si pueden depurar la informacion que muestran para que no pesen tanto y no se vuelva a llenar_x000d_
david el dia de hoy va a validar con el equipo de NCR para que modifiquen el QT dado que la Solicitud de este no esta bien planteada</v>
      </c>
      <c r="F16" t="str">
        <v>Aplicaciones_POS_ARS_Colombia</v>
      </c>
      <c r="G16" t="str">
        <v xml:space="preserve">Nivel Nacional + fallas con Recaudos y Rappi + POS/PDV </v>
      </c>
      <c r="H16">
        <v>45755</v>
      </c>
      <c r="I16">
        <v>45758</v>
      </c>
      <c r="J16" t="str">
        <v>N/A</v>
      </c>
      <c r="K16" t="str">
        <v>N/A</v>
      </c>
      <c r="L16">
        <f>IF(J16="", 0, LEN(J16) - LEN(SUBSTITUTE(J16, ",", "")) + 1)</f>
        <v>1</v>
      </c>
      <c r="M16">
        <f>IF(K16="", 0, LEN(K16) - LEN(SUBSTITUTE(K16, ",", "")) + 1)</f>
        <v>1</v>
      </c>
      <c r="P16" t="str" xml:space="preserve">
        <v xml:space="preserve">Echeverry Moreno Embers_x000d_
</v>
      </c>
    </row>
    <row r="17" xml:space="preserve">
      <c r="A17">
        <v>1268101</v>
      </c>
      <c r="B17" t="str">
        <v>Abierto</v>
      </c>
      <c r="C17" t="str">
        <v>Abierto</v>
      </c>
      <c r="D17" t="str">
        <v>En Curso 50%</v>
      </c>
      <c r="E17" t="str" xml:space="preserve">
        <v xml:space="preserve">11/4/2025_x000d_
la aplicación Subcender estaban consumiendo alrededor de 100 GB por día; lo cual llenó el espacio disponible en los nodos y provocó la degradación del servicio._x000d_
se Deja Problem en Observacion por 2 Semanas Aprox para validar si se vuelve a generar este Error ; se deja Abierto QT para que revisen los los Logs y validen si pueden depurar la informacion que muestran para que no pesen tanto y no se vuelva a llenar_x000d_
david el dia de hoy va a validar con el equipo de NCR para que modifiquen el QT dado que la Solicitud de este no esta bien planteada</v>
      </c>
      <c r="F17" t="str">
        <v>Aplicaciones_POS_ARS_Colombia</v>
      </c>
      <c r="G17" t="str">
        <v xml:space="preserve">Nivel Nacional + fallas con Recaudos y Rappi + POS/PDV </v>
      </c>
      <c r="H17">
        <v>45755</v>
      </c>
      <c r="I17">
        <v>45758</v>
      </c>
      <c r="J17" t="str">
        <v>N/A</v>
      </c>
      <c r="K17" t="str">
        <v>N/A</v>
      </c>
      <c r="L17">
        <f>IF(J17="", 0, LEN(J17) - LEN(SUBSTITUTE(J17, ",", "")) + 1)</f>
        <v>1</v>
      </c>
      <c r="M17">
        <f>IF(K17="", 0, LEN(K17) - LEN(SUBSTITUTE(K17, ",", "")) + 1)</f>
        <v>1</v>
      </c>
      <c r="P17" t="str" xml:space="preserve">
        <v xml:space="preserve">Canon Jimenez Yudi Elizabeth_x000d_
</v>
      </c>
    </row>
    <row r="18" xml:space="preserve">
      <c r="A18">
        <v>1268101</v>
      </c>
      <c r="B18" t="str">
        <v>Abierto</v>
      </c>
      <c r="C18" t="str">
        <v>Abierto</v>
      </c>
      <c r="D18" t="str">
        <v>En Curso 50%</v>
      </c>
      <c r="E18" t="str" xml:space="preserve">
        <v xml:space="preserve">Segun Informacion Suministrada por David Bohorquez:_x000d_
_x000d_
En este momento la aplicación soxsender está generando aproximadamente 100gb de logs al día y esto está afectando las aplicaciones alojadas en la infraestructura on-premise del k8posco. Actualmente; esta afectación es regional y todos los paises tienen esta novedad. Para Colombia; tenemos la política de eliminar a diario los logs que genera esta aplicación en aras de no afectar el storage del cluster productivo_x000d_
 _x000d_
se debe revisar la versión de la aplicación y el funcionamiento de la misma; ya que no es normal que se genere esta cantidad de logs ; independientemente que se necesite esta información para los reportes de cumplimiento"_x000d_
 _x000d_
y se asignó a Cristian Ballesteros para que NCR revise. Es un tema largo; porque la región tiene la misma afectación_x000d_
 _x000d_
pero de todas maneras desde COL seguimos con este Qtracker abierto ; Se reagenda Punto de control por parte de David Bohorquez _x000d_
para que nos confirme el Status del Problem</v>
      </c>
      <c r="F18" t="str">
        <v>Aplicaciones_POS_ARS_Colombia</v>
      </c>
      <c r="G18" t="str">
        <v xml:space="preserve">Nivel Nacional + fallas con Recaudos y Rappi + POS/PDV </v>
      </c>
      <c r="H18">
        <v>45755</v>
      </c>
      <c r="I18">
        <v>45784</v>
      </c>
      <c r="J18" t="str">
        <v>N/A</v>
      </c>
      <c r="K18" t="str">
        <v>N/A</v>
      </c>
      <c r="L18">
        <f>IF(J18="", 0, LEN(J18) - LEN(SUBSTITUTE(J18, ",", "")) + 1)</f>
        <v>1</v>
      </c>
      <c r="M18">
        <f>IF(K18="", 0, LEN(K18) - LEN(SUBSTITUTE(K18, ",", "")) + 1)</f>
        <v>1</v>
      </c>
      <c r="P18" t="str" xml:space="preserve">
        <v xml:space="preserve">Casilimas Olivar Carlos Fabianny_x000d_
</v>
      </c>
    </row>
    <row r="19" xml:space="preserve">
      <c r="A19">
        <v>1268101</v>
      </c>
      <c r="B19" t="str">
        <v>Abierto</v>
      </c>
      <c r="C19" t="str">
        <v>Abierto</v>
      </c>
      <c r="D19" t="str">
        <v>En Curso 50%</v>
      </c>
      <c r="E19" t="str">
        <v xml:space="preserve">Se realiza reunion el dia de hoy en donde nos indican que se realizo escalamiento por parte de David Bohorquez a NCR dado que es un inconveniente en todos los paises ; seguimos a espera de confirmacion por parte de ellos ; se adjunta Correo </v>
      </c>
      <c r="F19" t="str">
        <v>Aplicaciones_POS_ARS_Colombia</v>
      </c>
      <c r="G19" t="str">
        <v xml:space="preserve">Nivel Nacional + fallas con Recaudos y Rappi + POS/PDV </v>
      </c>
      <c r="H19">
        <v>45755</v>
      </c>
      <c r="I19">
        <v>45799</v>
      </c>
      <c r="J19" t="str">
        <v>N/A</v>
      </c>
      <c r="K19" t="str">
        <v>N/A</v>
      </c>
      <c r="L19">
        <f>IF(J19="", 0, LEN(J19) - LEN(SUBSTITUTE(J19, ",", "")) + 1)</f>
        <v>1</v>
      </c>
      <c r="M19">
        <f>IF(K19="", 0, LEN(K19) - LEN(SUBSTITUTE(K19, ",", "")) + 1)</f>
        <v>1</v>
      </c>
      <c r="P19" t="str" xml:space="preserve">
        <v xml:space="preserve">Camacho Rosas Angel David_x000d_
</v>
      </c>
    </row>
    <row r="20" xml:space="preserve">
      <c r="A20">
        <v>1268101</v>
      </c>
      <c r="B20" t="str">
        <v>Abierto</v>
      </c>
      <c r="C20" t="str">
        <v>Abierto</v>
      </c>
      <c r="D20" t="str">
        <v>Avanzado 75%</v>
      </c>
      <c r="E20" t="str">
        <v>El dia de hoy realizo reunion de punto de control en donde se escalo por parte de David Bohorquez en donde se realizo escalamiento a NCR en donde se esta realizando eliminacion de los LOGs diariamente en donde se generan 100 GBs por dia ; este Problem se esta revisando a nivel Regional ; se sigue a espera por parte de NCR validar por que esta aplicacion genera estos Logs ; el dia de mañana se tiene reunion con ellos a espra de Actualizacion</v>
      </c>
      <c r="F20" t="str">
        <v>Aplicaciones_POS_ARS_Colombia</v>
      </c>
      <c r="G20" t="str">
        <v xml:space="preserve">Nivel Nacional + fallas con Recaudos y Rappi + POS/PDV </v>
      </c>
      <c r="H20">
        <v>45755</v>
      </c>
      <c r="I20">
        <v>45811</v>
      </c>
      <c r="J20" t="str">
        <v>N/A</v>
      </c>
      <c r="K20" t="str">
        <v>N/A</v>
      </c>
      <c r="L20">
        <f>IF(J20="", 0, LEN(J20) - LEN(SUBSTITUTE(J20, ",", "")) + 1)</f>
        <v>1</v>
      </c>
      <c r="M20">
        <f>IF(K20="", 0, LEN(K20) - LEN(SUBSTITUTE(K20, ",", "")) + 1)</f>
        <v>1</v>
      </c>
      <c r="P20" t="str" xml:space="preserve">
        <v xml:space="preserve">Mahecha Quintero Diego Alejandro_x000d_
</v>
      </c>
    </row>
    <row r="21" xml:space="preserve">
      <c r="A21">
        <v>1268101</v>
      </c>
      <c r="B21" t="str">
        <v>cerrado</v>
      </c>
      <c r="C21" t="str">
        <v>cerrado</v>
      </c>
      <c r="D21" t="str">
        <v>Culminado 100%</v>
      </c>
      <c r="E21" t="str" xml:space="preserve">
        <v xml:space="preserve">📌 INFORME DE REUNIÓN_x000d_
🛠️ Punto de Control – Problem 1268101 – Afectación espacio K8POSCO_x000d_
📅 Fecha: Miércoles; 18 de junio de 2025_x000d_
⏰ Hora: 3:40 p. m. – 4:13 p. m._x000d_
⏳ Duración: 32 minutos y 40 segundos_x000d_
👥 Asistentes:_x000d_
_x000d_
Jonathan Alexis Pardo Ronco (Organizador)_x000d_
_x000d_
David Alejandro Bohorquez García (Moderador)_x000d_
_x000d_
1️) Contexto del Problem_x000d_
Desde semanas anteriores; se venía dando seguimiento al comportamiento de la aplicación soxsender; la cual estaba generando alrededor de 100 GB de logs diarios en el entorno on-premise del clúster k8posco; afectando el performance del storage compartido con otras aplicaciones. Esta situación se consideró una posible anomalía y se mantuvo un Qtracker abierto desde Colombia; aunque el impacto era regional._x000d_
_x000d_
2️) Actualización Final de la Reunión_x000d_
Durante la reunión del 18 de junio; David Bohórquez informó que se reunió previamente con el equipo técnico de NCR; quienes aclararon lo siguiente:_x000d_
_x000d_
La aplicación soxsender sí debe generar aproximadamente 100 GB de logs diarios como parte de su operación normal._x000d_
_x000d_
Esta generación de logs es parte del funcionamiento correcto; ya que sirve como evidencia de operación y alimenta una base de datos externa llamada Audit Central; que actúa como repositorio oficial de los eventos generados._x000d_
_x000d_
Al comparar los archivos generados con la base de datos de Audit Central; se confirmó que la información coincide; lo cual valida la integridad del proceso._x000d_
_x000d_
Se indicó expresamente que Cencosud debe encargarse de gestionar la eliminación de los logs generados; ya que esto no representa ningún riesgo para la operación._x000d_
_x000d_
Desde Colombia ya se venía realizando esta eliminación diariamente; y con esta confirmación se autoriza formalmente continuar con esta práctica sin inconvenientes._x000d_
_x000d_
3️) Conclusión_x000d_
✅ Se valida que el comportamiento de la aplicación es normal y no requiere ajustes por parte de NCR._x000d_
✅ Se autoriza la eliminación diaria de los logs por parte del equipo técnico local._x000d_
✅ No se identifican acciones adicionales por parte del proveedor._x000d_
✅ El Problem 1268101 se cierra sin inconvenientes; con todos los puntos aclarados y gestionados.</v>
      </c>
      <c r="F21" t="str">
        <v>Aplicaciones_POS_ARS_Colombia</v>
      </c>
      <c r="G21" t="str">
        <v xml:space="preserve">Nivel Nacional + fallas con Recaudos y Rappi + POS/PDV </v>
      </c>
      <c r="H21">
        <v>45755</v>
      </c>
      <c r="I21">
        <v>45832</v>
      </c>
      <c r="J21" t="str">
        <v>Bohorquez Garcia David Alejandro, Pardo Ronco Jonathan Alexis, Medina Chaparro Luis Alejandro</v>
      </c>
      <c r="K21" t="str">
        <v>Bohorquez Garcia David Alejandro, Pardo Ronco Jonathan Alexis</v>
      </c>
      <c r="L21">
        <f>IF(J21="", 0, LEN(J21) - LEN(SUBSTITUTE(J21, ",", "")) + 1)</f>
        <v>3</v>
      </c>
      <c r="M21">
        <f>IF(K21="", 0, LEN(K21) - LEN(SUBSTITUTE(K21, ",", "")) + 1)</f>
        <v>2</v>
      </c>
      <c r="P21" t="str" xml:space="preserve">
        <v xml:space="preserve">Bohorquez Martinez Nubia Esperanza_x000d_
</v>
      </c>
    </row>
    <row r="22" xml:space="preserve">
      <c r="A22">
        <v>1334229</v>
      </c>
      <c r="B22" t="str">
        <v>cancelado</v>
      </c>
      <c r="C22" t="str">
        <v>cancelado</v>
      </c>
      <c r="D22" t="str">
        <v>Culminado 100%</v>
      </c>
      <c r="E22" t="str">
        <v>Se valida en reunion en conjunto con Luis Medina ; diego Maecha y Yorlady en donde se identifica que este Problem No aplica ; se realiza cancelacion del problem</v>
      </c>
      <c r="F22" t="str">
        <v>Aplicaciones_POS_ARS_Colombia</v>
      </c>
      <c r="G22" t="str">
        <v xml:space="preserve">Supermercados y Mejoramiento del Hogar + falla en cuadre de cifra de Jano + POS/PDV </v>
      </c>
      <c r="H22">
        <v>45797</v>
      </c>
      <c r="I22">
        <v>45797</v>
      </c>
      <c r="J22" t="str" xml:space="preserve">
        <v xml:space="preserve">Medina Chaparro Luis Alejandro, Mahecha Quintero Diego Alejandro_x000d_
, Tovar Estupinan Yorlady</v>
      </c>
      <c r="K22" t="str" xml:space="preserve">
        <v xml:space="preserve">Medina Chaparro Luis Alejandro, Mahecha Quintero Diego Alejandro_x000d_
, Tovar Estupinan Yorlady</v>
      </c>
      <c r="L22">
        <f>IF(J22="", 0, LEN(J22) - LEN(SUBSTITUTE(J22, ",", "")) + 1)</f>
        <v>3</v>
      </c>
      <c r="M22">
        <f>IF(K22="", 0, LEN(K22) - LEN(SUBSTITUTE(K22, ",", "")) + 1)</f>
        <v>3</v>
      </c>
      <c r="P22" t="str" xml:space="preserve">
        <v xml:space="preserve">Bohorquez Garcia David Alejandro_x000d_
</v>
      </c>
    </row>
    <row r="23" xml:space="preserve">
      <c r="A23">
        <v>1353747</v>
      </c>
      <c r="B23" t="str">
        <v>cerrado</v>
      </c>
      <c r="C23" t="str">
        <v>cerrado</v>
      </c>
      <c r="D23" t="str">
        <v>Culminado 100%</v>
      </c>
      <c r="E23" t="str">
        <v>Según lo conversado en la reunión vamos a estar atentos a que se presente nuevamente la novedad para tomar los LOGS y validarlos en conjunto con NCR dado que no hay manera de encontrar el origen de la falla sin Logs</v>
      </c>
      <c r="F23" t="str">
        <v>Mesas Especializadas coolombia</v>
      </c>
      <c r="G23" t="str">
        <v>Falla en Dinamicas mejoramiento del hogar</v>
      </c>
      <c r="H23">
        <v>45811</v>
      </c>
      <c r="I23">
        <v>45814</v>
      </c>
      <c r="J23" t="str" xml:space="preserve">
        <v xml:space="preserve">Mesa Rivera Wilson Andres, Ramirez Serrano Oscar_x000d_
, Reyes Caucali Farutt Alcides, Medina Chaparro Luis Alejandro</v>
      </c>
      <c r="K23" t="str" xml:space="preserve">
        <v xml:space="preserve">Mesa Rivera Wilson Andres, Ramirez Serrano Oscar_x000d_
, Reyes Caucali Farutt Alcides, Medina Chaparro Luis Alejandro</v>
      </c>
      <c r="L23">
        <f>IF(J23="", 0, LEN(J23) - LEN(SUBSTITUTE(J23, ",", "")) + 1)</f>
        <v>4</v>
      </c>
      <c r="M23">
        <f>IF(K23="", 0, LEN(K23) - LEN(SUBSTITUTE(K23, ",", "")) + 1)</f>
        <v>4</v>
      </c>
      <c r="P23" t="str" xml:space="preserve">
        <v xml:space="preserve">Ramirez Serrano Oscar_x000d_
</v>
      </c>
    </row>
    <row r="24" xml:space="preserve">
      <c r="A24">
        <v>1387232</v>
      </c>
      <c r="B24" t="str">
        <v>Abierto</v>
      </c>
      <c r="C24" t="str">
        <v>Abierto</v>
      </c>
      <c r="D24" t="str">
        <v>Retrasado</v>
      </c>
      <c r="E24" t="str" xml:space="preserve">
        <v xml:space="preserve">📌 INFORME DE REUNIÓN_x000d_
🛠️ Punto de Control 1387232 – Cargue manual de transacciones cifra Jano_x000d_
📅 Fecha: Miércoles, 2 de julio de 2025_x000d_
⏰ Hora: 4:00 p. m. – 4:58 p. m._x000d_
⏳ Duración: 58 minutos_x000d_
👥 Asistentes:_x000d_
_x000d_
Jonathan Alexis Pardo Ronco (RESERCO)_x000d_
_x000d_
Luis Alejandro Medina Chaparro_x000d_
_x000d_
David Zambrano Monroy_x000d_
_x000d_
Oscar Ramírez Serrano_x000d_
_x000d_
Juan Carlos Celis Arias (EPIDATA)_x000d_
_x000d_
Farutt Reyes Caucali_x000d_
_x000d_
Diego Armando Martínez Aponte (TOP GROUP)_x000d_
_x000d_
Carolina Quitiaquez_x000d_
_x000d_
Javier Sandoval Velandia_x000d_
_x000d_
Yorlady Tovar Estupiñán_x000d_
_x000d_
Víctor (mencionado brevemente al final)_x000d_
_x000d_
✅ Resumen de la reunión_x000d_
Durante la sesión se discutieron tres problemáticas críticas relacionadas con el proceso de cargue de transacciones en la plataforma Jano:_x000d_
_x000d_
1️⃣ Transacciones cargadas después del cierre de tienda:_x000d_
Se identificó que algunas transacciones se están cargando posterior al cierre diario de la tienda. Esto afecta la integridad del proceso y genera reprocesos, ya que dichas transacciones no quedan incluidas en el lote correspondiente al cierre._x000d_
_x000d_
2️⃣ POS defectuosas:_x000d_
Se reportaron casos de cajas que quedan en estado defectuoso o fuera de línea durante el día, lo cual impide que sus transacciones sean cargadas automáticamente. Estas POS deben ser corregidas manualmente por el personal de tienda antes de poder continuar con el proceso._x000d_
_x000d_
3️⃣ Cargue manual de transacciones:_x000d_
Se evidenció un aumento significativo en la necesidad de realizar cargues manuales. Esta situación genera una alta carga operativa y evidencia que el proceso automático no está siendo confiable. Se planteó la necesidad urgente de identificar la causa raíz y minimizar esta práctica._x000d_
_x000d_
📌 Otros puntos destacados_x000d_
Se discutió la confiabilidad de los reportes actuales (Data Collect vs Kafka), los cuales presentan desfases en tiempo y generan diferencias difíciles de validar._x000d_
_x000d_
Se propuso crear un reporte más ágil y preciso, con menor intervalo de actualización (actualmente es cada 2 horas)._x000d_
_x000d_
Se habló de montar una tienda piloto para probar ajustes entregados por NCR y hacer seguimiento al comportamiento._x000d_
_x000d_
Se mencionaron tiendas con mayor recurrencia de fallas, entre ellas: 159, 43, 85, 102, entre otras._x000d_
_x000d_
Se propuso desarrollar una aplicación o dashboard centralizado para monitorear en tiempo real el cargue de transacciones._x000d_
_x000d_
📝 Compromisos y tareas_x000d_
Jonathan Pardo coordinará la próxima reunión para dar continuidad y seguimiento a los avances._x000d_
_x000d_
Juan Carlos Celis ajustará el script de validación para revisar la trazabilidad desde la POS hasta Kafka._x000d_
_x000d_
Diego Martínez y Farutt Reyes apoyarán con el cargue manual de transacciones mientras se estabiliza el proceso._x000d_
_x000d_
Carolina Quitiaquez y Diego Martínez compartirán un consolidado de las tiendas más afectadas para ser priorizadas._x000d_
_x000d_
Luis Medina realizará el escalamiento a NCR y se encargará de validar el informe, buscando que los datos se reflejen en los tiempos adecuados para facilitar la detección de fallas y la toma de decisiones._x000d_
_x000d_
Se documentará toda la problemática para escalar con evidencia concreta a nivel técnico y operativo.</v>
      </c>
      <c r="F24" t="str">
        <v>Aplicaciones_POS_ARS_Colombia</v>
      </c>
      <c r="G24" t="str">
        <v>Cargue manual de transacciones cifra Jano</v>
      </c>
      <c r="H24">
        <v>45833</v>
      </c>
      <c r="I24">
        <v>45840</v>
      </c>
      <c r="J24" t="str" xml:space="preserve">
        <v xml:space="preserve">Pardo Ronco Jonathan Alexis, Medina Chaparro Luis Alejandro, Zambrano Monroy David_x000d_
, Ramirez Serrano Oscar_x000d_
, Reyes Caucali Farutt Alcides_x000d_
, Sandoval Velandia Javier_x000d_
, Tovar Estupinan Yorlady</v>
      </c>
      <c r="K24" t="str" xml:space="preserve">
        <v xml:space="preserve">Pardo Ronco Jonathan Alexis, Medina Chaparro Luis Alejandro, Zambrano Monroy David_x000d_
, Ramirez Serrano Oscar_x000d_
, Reyes Caucali Farutt Alcides_x000d_
, Sandoval Velandia Javier_x000d_
, Tovar Estupinan Yorlady</v>
      </c>
      <c r="L24">
        <f>IF(J24="", 0, LEN(J24) - LEN(SUBSTITUTE(J24, ",", "")) + 1)</f>
        <v>7</v>
      </c>
      <c r="M24">
        <f>IF(K24="", 0, LEN(K24) - LEN(SUBSTITUTE(K24, ",", "")) + 1)</f>
        <v>7</v>
      </c>
      <c r="P24" t="str" xml:space="preserve">
        <v xml:space="preserve">Ortiz Triana Fredy Giovanny_x000d_
</v>
      </c>
    </row>
    <row r="25" xml:space="preserve">
      <c r="A25">
        <v>1387232</v>
      </c>
      <c r="B25" t="str">
        <v>Abierto</v>
      </c>
      <c r="C25" t="str">
        <v>Abierto</v>
      </c>
      <c r="D25" t="str">
        <v>Iniciado 0%</v>
      </c>
      <c r="E25" t="str" xml:space="preserve">
        <v xml:space="preserve">📌 INFORME DE REUNIÓN_x000d_
🛠️ Punto de Control – Cargue manual de transacciones cifra Jano_x000d_
📅 Fecha: Martes, 8 de julio de 2025_x000d_
⏰ Hora: 4:29 p.m. – 5:05 p.m._x000d_
⏳ Duración: 36 minutos_x000d_
👥 Asistentes: 14 personas_x000d_
🧩 Temas tratados:_x000d_
1️⃣ Transacciones cargadas después del cierre de tienda_x000d_
Se identificó que algunas transacciones están siendo cargadas manualmente posterior al cierre diario, afectando la integridad del proceso y generando reprocesos._x000d_
Se discutió el caso puntual de la tienda 011 (Calle 80), con la transacción 5381, cargada manualmente en la mañana del 8 de julio, aunque fue generada el día anterior._x000d_
La transacción no se reflejó en el correo de Data Collect ni en Kafka, y solo fue detectada por validación manual._x000d_
Se sospecha que este comportamiento se repite en otros puntos de venta._x000d_
2️⃣ POS defectuosas_x000d_
Durante la sesión se evidenciaron problemas con cajas (POS) que permanecen fuera de línea o en estado defectuoso._x000d_
Estas condiciones impiden que las transacciones se envíen automáticamente, lo que obliga a intervenciones manuales en tienda._x000d_
Se mencionaron inconsistencias entre lo que se ve en los logs de Kafka, Jano y las tablas intermedias del sistema._x000d_
Se resaltó que la transacción anterior y siguiente a la fallida sí subieron correctamente, lo cual sugiere una falla puntual en el proceso de captura o integración._x000d_
3️⃣ Cargue manual de transacciones_x000d_
Se presentó un aumento significativo en la necesidad de realizar cargues manuales, lo que genera alta carga operativa._x000d_
El correo recibido en la mañana por parte del equipo evidenció múltiples tiendas pendientes por cargue._x000d_
Se resaltó la preocupación por parte del cliente ante tantos reprocesos._x000d_
Se insistió en la necesidad de encontrar la causa raíz y fortalecer el proceso automático para disminuir estos eventos._x000d_
📝 Gestión de logs – Hallazgos importantes:_x000d_
Se evidenció que los logs necesarios para la trazabilidad de las transacciones se están perdiendo, ya que se depuran muy rápido._x000d_
Esto impide su análisis en caso de errores y dificulta encontrar la causa de las fallas._x000d_
En una reunión post-incidente previa ya se había planteado almacenar estos logs en una ruta alterna con mayor retención, pero hasta la fecha no se ha implementado._x000d_
Se acordó revisar si se puede habilitar esta configuración para conservar los logs clave (Kafka, Nifi, PostLock, DataCollect) al menos durante el tiempo necesario para los análisis forenses._x000d_
✅ Acuerdos y próximos pasos:_x000d_
Puentes Gonzalez, Henry y Medina Chaparro, Luis Alejandro validará si en el proceso de integración (Nifi) hay registros que confirmen la pérdida o retención de transacciones._x000d_
Rodriguez Ayala, Juan Daniel Revisará la ruta de logs de Data Collect y se evaluará habilitar una ruta secundaria para poder realizar un Analisis de esos Logs en caso de que se necesiten_x000d_
El equipo técnico dará continuidad al análisis en una sala de trabajo aparte para revisar otras transacciones con comportamiento similar._x000d_
Se compartirá un avance en el transcurso del día por parte de Medina Chaparro, Luis Alejandro y Puentes Gonzalez, Henry sobre nuevos hallazgos y posibles ajustes en el proceso de integración.</v>
      </c>
      <c r="F25" t="str">
        <v>Aplicaciones_POS_ARS_Colombia</v>
      </c>
      <c r="G25" t="str">
        <v>Cargue manual de transacciones cifra Jano</v>
      </c>
      <c r="H25">
        <v>45833</v>
      </c>
      <c r="I25">
        <v>45846</v>
      </c>
      <c r="J25" t="str" xml:space="preserve">
        <v xml:space="preserve">Pardo Ronco Jonathan Alexis, Medina Chaparro Luis Alejandro, Zambrano Monroy David_x000d_
, Ramirez Serrano Oscar_x000d_
, Reyes Caucali Farutt Alcides, Sandoval Velandia Javier_x000d_
, Tovar Estupinan Yorlady</v>
      </c>
      <c r="K25" t="str" xml:space="preserve">
        <v xml:space="preserve">Pardo Ronco Jonathan Alexis, Medina Chaparro Luis Alejandro, Zambrano Monroy David_x000d_
, Ramirez Serrano Oscar_x000d_
, Reyes Caucali Farutt Alcides, Sandoval Velandia Javier_x000d_
, Tovar Estupinan Yorlady</v>
      </c>
      <c r="L25">
        <f>IF(J25="", 0, LEN(J25) - LEN(SUBSTITUTE(J25, ",", "")) + 1)</f>
        <v>7</v>
      </c>
      <c r="M25">
        <f>IF(K25="", 0, LEN(K25) - LEN(SUBSTITUTE(K25, ",", "")) + 1)</f>
        <v>7</v>
      </c>
      <c r="P25" t="str" xml:space="preserve">
        <v xml:space="preserve">Higuita Escobar David Esteban_x000d_
</v>
      </c>
    </row>
    <row r="26" xml:space="preserve">
      <c r="A26">
        <v>1387232</v>
      </c>
      <c r="B26" t="str">
        <v>Abierto</v>
      </c>
      <c r="C26" t="str">
        <v>Abierto</v>
      </c>
      <c r="D26" t="str">
        <v>Pendiente 25%</v>
      </c>
      <c r="E26" t="str" xml:space="preserve">
        <v xml:space="preserve">🧾 Punto de Control Problem – 1387232: Cargue manual de transacciones cifra Jano_x000d_
✅ Asistentes: 12 personas_x000d_
📅 Hora: 4:31 p. m. – 5:04 p. m._x000d_
⏱️ Duración total: 33 min 11 seg_x000d_
🧍‍♂️ Tiempo medio de asistencia: 20 min 56 seg_x000d_
🧩 Temas Principales Tratados_x000d_
1️⃣ Problemas en Base de Datos y Transacciones No Procesadas_x000d_
Se detectaron 13 transacciones que no fueron cargadas correctamente por falta de memoria en la base de datos._x000d_
Oscar Bareño gestionó apoyo con un DBA para evaluar el problema. Se programó un SPP para la noche._x000d_
Estas transacciones no se visualizaron en el stage ni en Kafka._x000d_
2️⃣ Carga Manual de Transacciones_x000d_
Se evidenció que algunas transacciones no se cargan automáticamente y deben ingresarse de forma manual._x000d_
Un ejemplo fue la tienda 148, cuya transacción de las 8:00 a. m. no apareció en el cierre ni en Kafka._x000d_
Se remarcó que este tipo de errores no siempre se reproducen y dependen del momento del día._x000d_
3️⃣ Problemas con Kafka y Tópicos_x000d_
Varias tiendas no estaban enviando datos al tópico por fallas intermitentes de conexión._x000d_
En algunos casos, el reinicio del servicio solucionaba el problema, pero no siempre funcionaba._x000d_
Se discutió la necesidad de involucrar al equipo de integración para analizar el comportamiento del WebFrom a Kafka._x000d_
4️⃣ Logs Perdidos y Análisis Forense_x000d_
Uno de los mayores cuellos de botella es la falta de logs históricos por depuración rápida._x000d_
Se acordó ampliar la retención a 90 días para poder hacer trazabilidad completa._x000d_
Juan David y Farutt están trabajando en esto; se aplicará inicialmente en una o dos tiendas._x000d_
5️⃣ Acciones Propuestas_x000d_
Capturar logs al momento de la falla para tener insumos y poder escalar con evidencia._x000d_
Asignar un responsable de integración que acompañe el análisis en tiempo real._x000d_
Juan Carlos Celis hará seguimiento constante al Smart View y reportará novedades._x000d_
Se utilizará el chat actual de Teams como repositorio para documentar hallazgos._x000d_
🔄 Acuerdos Finales_x000d_
David Zambrano será el punto de referencia para centralizar la información de fallas._x000d_
Se recomendará incluir a Óscar Bareño para abrir espacio con el equipo de integración._x000d_
Se solicitará la asignación de un ROS, en caso de que Óscar no esté disponible.</v>
      </c>
      <c r="F26" t="str">
        <v>Aplicaciones_POS_ARS_Colombia</v>
      </c>
      <c r="G26" t="str">
        <v>Cargue manual de transacciones cifra Jano</v>
      </c>
      <c r="H26">
        <v>45833</v>
      </c>
      <c r="I26">
        <v>45847</v>
      </c>
      <c r="J26" t="str" xml:space="preserve">
        <v xml:space="preserve">Pardo Ronco Jonathan Alexis, Pulido Ramos Ivan Ricardo, Celis Arias Juan Carlos_x000d_
, Martinez Aponte Diego Armando, Mesa Rivera Wilson Andres_x000d_
, Reyes Caucali Farutt Alcides, Zambrano Monroy David_x000d_
, Ramirez Serrano Oscar_x000d_
, Puentes Gonzalez Henry, Medina Chaparro Luis Alejandro, "Rodriguez Ayala, Juan Daniel"</v>
      </c>
      <c r="K26" t="str" xml:space="preserve">
        <v xml:space="preserve">Pardo Ronco Jonathan Alexis, Pulido Ramos Ivan Ricardo, Celis Arias Juan Carlos_x000d_
, Martinez Aponte Diego Armando, Mesa Rivera Wilson Andres_x000d_
, Reyes Caucali Farutt Alcides, Zambrano Monroy David_x000d_
, Ramirez Serrano Oscar_x000d_
, Puentes Gonzalez Henry</v>
      </c>
      <c r="L26">
        <f>IF(J26="", 0, LEN(J26) - LEN(SUBSTITUTE(J26, ",", "")) + 1)</f>
        <v>12</v>
      </c>
      <c r="M26">
        <f>IF(K26="", 0, LEN(K26) - LEN(SUBSTITUTE(K26, ",", "")) + 1)</f>
        <v>9</v>
      </c>
      <c r="P26" t="str" xml:space="preserve">
        <v xml:space="preserve">Pulido Ramos Ivan Ricardo_x000d_
</v>
      </c>
    </row>
    <row r="27" xml:space="preserve">
      <c r="A27">
        <v>1387232</v>
      </c>
      <c r="B27" t="str">
        <v>Abierto</v>
      </c>
      <c r="C27" t="str">
        <v>Abierto</v>
      </c>
      <c r="D27" t="str">
        <v>Pendiente 25%</v>
      </c>
      <c r="E27" t="str" xml:space="preserve">
        <v xml:space="preserve">📝 Resumen de la Reunión_x000d_
📅 Fecha: Miércoles, 16 de julio de 2025_x000d_
🕐 Hora: 11:02 a. m. – 11:32 a. m._x000d_
⏱️ Duración: 30 minutos_x000d_
👥 Participantes: 9 asistentes_x000d_
📊 Tiempo medio de asistencia: 21 minutos y 17 segundos_x000d_
🔍 Temas Principales Tratados_x000d_
1️⃣ Problemas en Base de Datos y Transacciones No Procesadas_x000d_
Se identificaron 13 transacciones que no se cargaron correctamente debido a falta de memoria en la base de datos._x000d_
Óscar Bareño gestionó apoyo con un DBA para evaluar la causa raíz._x000d_
Se programó un SPP en horas de la noche. Buitrago Soto, Jhon esta encargado de validar el número del SPP para seguimiento._x000d_
Las transacciones no aparecieron ni en el stage ni en Kafka._x000d_
2️⃣ Carga Manual de Transacciones_x000d_
Continúan presentándose casos donde las transacciones deben ingresarse manualmente._x000d_
Ejemplo: Tienda 148, transacción de las 8:00 a. m. no visible en cierre ni en Kafka._x000d_
Estas fallas se atribuyen a caídas de red, cajas defectuosas o fuera de línea. estas fallas no se pueden mitigar_x000d_
pero Las fallas controlables son las relacionadas con Safeinit cuando la caja está en línea. Se planteó generar alertas y se van a revisar por parte de Celis Arias, Juan Carlos (Externo - EPIDATA COLOMBIA SAS) en conjunto con Martinez Aponte, Diego Armando (Externo - TOP GROUP COLOMBIA S.A.S)_x000d_
3️⃣ Problemas con Kafka y Tópicos_x000d_
Varias tiendas presentan intermitencias de conexión, afectando el envío de datos al tópico._x000d_
Se levantó el caso QT NCR 5704: Error Cargar Transacciones Tópico Kafka, a la espera de respuesta por parte de NCR._x000d_
Rodriguez Ayala, Juan Daniel y/o Medina Chaparro, Luis Alejandro nos avisara si hay respuesta por parte del Proveedor_x000d_
4️⃣ Logs Perdidos y Análisis Forense_x000d_
Uno de los cuellos de botella más grandes es la rápida depuración de logs, que impide hacer trazabilidad:_x000d_
a espera de que Rodriguez Ayala, Juan Daniel nos confirme si ya se pudo hacer una Solución con respecto a la depuración de Logs_x000d_
Se confirmó que el reporte ha mejorado en Smart View. Por ahora, el estado es OK._x000d_
 </v>
      </c>
      <c r="F27" t="str">
        <v>Aplicaciones_POS_ARS_Colombia</v>
      </c>
      <c r="G27" t="str">
        <v>Cargue manual de transacciones cifra Jano</v>
      </c>
      <c r="H27">
        <v>45833</v>
      </c>
      <c r="I27">
        <v>45854</v>
      </c>
      <c r="J27" t="str" xml:space="preserve">
        <v xml:space="preserve">Buitrago Soto Jhon_x000d_
, Celis Arias Juan Carlos, Sandoval Velandia Javier_x000d_
, Zambrano Monroy David_x000d_
, Martinez Aponte Diego Armando_x000d_
, Ramirez Serrano Oscar_x000d_
, Reyes Caucali Farutt Alcides, Medina Chaparro Luis Alejandro</v>
      </c>
      <c r="K27" t="str" xml:space="preserve">
        <v xml:space="preserve">Buitrago Soto Jhon_x000d_
, Celis Arias Juan Carlos, Sandoval Velandia Javier_x000d_
, Zambrano Monroy David_x000d_
, Martinez Aponte Diego Armando_x000d_
, Ramirez Serrano Oscar_x000d_
, Reyes Caucali Farutt Alcides</v>
      </c>
      <c r="L27">
        <f>IF(J27="", 0, LEN(J27) - LEN(SUBSTITUTE(J27, ",", "")) + 1)</f>
        <v>8</v>
      </c>
      <c r="M27">
        <f>IF(K27="", 0, LEN(K27) - LEN(SUBSTITUTE(K27, ",", "")) + 1)</f>
        <v>7</v>
      </c>
      <c r="P27" t="str" xml:space="preserve">
        <v xml:space="preserve">Caicedo Angulo Miguel Angel_x000d_
</v>
      </c>
    </row>
    <row r="28" xml:space="preserve">
      <c r="A28">
        <v>1387232</v>
      </c>
      <c r="B28" t="str">
        <v>Abierto</v>
      </c>
      <c r="C28" t="str">
        <v>Abierto</v>
      </c>
      <c r="D28" t="str">
        <v>Avanzado 75%</v>
      </c>
      <c r="E28" t="str" xml:space="preserve">
        <v xml:space="preserve">🛠️ Resumen de Reunión – Punto de Control Problem 1387232_x000d_
📌 Carga manual de transacciones cifra Jano_x000d_
📅 Fecha: 22 de julio de 2025_x000d_
🕓 Hora: 4:00 p.m. – 4:41 p.m._x000d_
👥 Asistentes: 14 participantes_x000d_
🕒 Duración: 41 minutos_x000d_
🧩 Contexto General_x000d_
Se evidencian persistentes fallas en el proceso de carga automática de transacciones, especialmente cuando ocurren cortes eléctricos o desconexiones de red en tienda. Esto obliga a realizar cargues manuales de forma frecuente, lo cual impacta la operación y genera retrabajo._x000d_
🔍 Temas Principales_x000d_
Transacciones Repetidas y Problemas de IDX_x000d_
Se detectaron transacciones con cantidad en cero que alteran la secuencia IDX y generan fallas en la carga._x000d_
En la tienda 1023 se identificó una transacción enviada más de 12.000 veces._x000d_
Se revisaron los siguientes QT:_x000d_
QT-5739: Requiere pruebas tras despliegue de nueva versión POS._x000d_
QT-5750, QT-5754, QT-5755: Afectados por cantidades en cero desde e-commerce._x000d_
Se solicitó adjuntar los logs (y-post) para soporte del análisis técnico._x000d_
Servicio Easy Reader y el System CTL_x000d_
Actualmente el servicio quedó en Disable por solicitud de NCR._x000d_
Esto obliga a levantarlo manualmente cada vez que hay un apagado o caída de red._x000d_
Se ha incrementado el número de alertas en SmartView desde que se desactivó._x000d_
Reportes y Alertas No Unificadas_x000d_
El equipo de Luis Medina está trabajando en unificar los correos de alerta._x000d_
Hoy existen múltiples notificaciones separadas que generan confusión._x000d_
Se están validando reportes cruzando información entre POS, Kafka y Data Collect._x000d_
Logs y Trazabilidad_x000d_
Se amplió la retención de logs a 3 días, lo que mejora el análisis post-falla._x000d_
Se destacó la importancia de monitorear SmartView cada hora como mínimo._x000d_
Cargue de Transacciones del 19 de julio_x000d_
Persisten transacciones sin carga automática detectadas a las 2:04 a.m._x000d_
No están en los tópicos esperados ni se permite su reinyección por errores no identificados._x000d_
Se realizará revisión conjunta del Data Collect con Alejo, Henry y Diego._x000d_
✅ Compromisos_x000d_
Unificación del correo de alertas_x000d_
🎯 Encargado: Medina Chaparro, Luis Alejandro Celis Arias, Juan Carlos (Externo - EPIDATA COLOMBIA SAS)_x000d_
🔄 Estado: En pruebas. Objetivo: consolidar alertas y hacerlas 100% fiables._x000d_
Seguimiento del proceso regional_x000d_
🎯 Responsable: Buitrago Soto, Jhon Puentes Gonzalez, Henry_x000d_
📝 Ticket asociado: 1426854_x000d_
Validación del servicio Easy Reader (System CTL)_x000d_
🎯 Acción: Rodriguez Ayala, Juan Daniel consultará con NCR si es viable reactivar el servicio automáticamente tras cortes o que _x000d_
Acciones se pueden realizar para no tener que realizar la subida de este Servicio Manualmente_x000d_
Ejecución de ajuste Kafka_x000d_
🛠️ SPP en Curso: SPP-81983 - Ajuste de parámetros Kafka Rodriguez Ayala, Juan Daniel Reyes Caucali, Farutt Alcides // esto ya se implemento en todas las tiendas hasta el momento no a generado errores_x000d_
🔄 Aplicado a nivel nacional para mitigar fallas por desconexión a espera de Confirmación de como nos fue con este Cambio</v>
      </c>
      <c r="F28" t="str">
        <v>Aplicaciones_POS_ARS_Colombia</v>
      </c>
      <c r="G28" t="str">
        <v>Cargue manual de transacciones cifra Jano</v>
      </c>
      <c r="H28">
        <v>45833</v>
      </c>
      <c r="I28">
        <v>45860</v>
      </c>
      <c r="J28" t="str" xml:space="preserve">
        <v xml:space="preserve">Buitrago Soto Jhon_x000d_
, Celis Arias Juan Carlos, Sandoval Velandia Javier_x000d_
, Zambrano Monroy David_x000d_
, Martinez Aponte Diego Armando_x000d_
, Ramirez Serrano Oscar_x000d_
, Reyes Caucali Farutt Alcides, Medina Chaparro Luis Alejandro</v>
      </c>
      <c r="K28" t="str" xml:space="preserve">
        <v xml:space="preserve">Buitrago Soto Jhon_x000d_
, Celis Arias Juan Carlos, Sandoval Velandia Javier_x000d_
, Zambrano Monroy David_x000d_
, Martinez Aponte Diego Armando_x000d_
, Ramirez Serrano Oscar_x000d_
, Reyes Caucali Farutt Alcides</v>
      </c>
      <c r="L28">
        <f>IF(J28="", 0, LEN(J28) - LEN(SUBSTITUTE(J28, ",", "")) + 1)</f>
        <v>8</v>
      </c>
      <c r="M28">
        <f>IF(K28="", 0, LEN(K28) - LEN(SUBSTITUTE(K28, ",", "")) + 1)</f>
        <v>7</v>
      </c>
    </row>
    <row r="29" xml:space="preserve">
      <c r="A29">
        <v>1398217</v>
      </c>
      <c r="B29" t="str">
        <v>Abierto</v>
      </c>
      <c r="C29" t="str">
        <v>Abierto</v>
      </c>
      <c r="D29" t="str">
        <v>Retrasado</v>
      </c>
      <c r="E29" t="str">
        <v>Se coordina 1era reunion 3/7/2025 la cual solo asistio una sola persona</v>
      </c>
      <c r="F29" t="str">
        <v>SC_Comercial_Genesix</v>
      </c>
      <c r="G29" t="str">
        <v>perdida de de permisos genesix</v>
      </c>
      <c r="H29">
        <v>45840</v>
      </c>
      <c r="I29">
        <v>45841</v>
      </c>
      <c r="J29" t="str" xml:space="preserve">
        <v xml:space="preserve">Iglesias Avila Edison Giovanni, Pardo Ronco Jonathan Alexis, Ramirez Serrano Oscar_x000d_
, Sandoval Velandia Javier_x000d_
, Roa Rodriguez Jairo Ernesto, Hidalgo Clara Del Carmen_x000d_
, Larrota Naranjo Sonia Yaneth</v>
      </c>
      <c r="K29" t="str">
        <v>Iglesias Avila Edison Giovanni, Pardo Ronco Jonathan Alexis</v>
      </c>
      <c r="L29">
        <f>IF(J29="", 0, LEN(J29) - LEN(SUBSTITUTE(J29, ",", "")) + 1)</f>
        <v>7</v>
      </c>
      <c r="M29">
        <f>IF(K29="", 0, LEN(K29) - LEN(SUBSTITUTE(K29, ",", "")) + 1)</f>
        <v>2</v>
      </c>
      <c r="P29" t="str" xml:space="preserve">
        <v xml:space="preserve">Iglesias Avila Edison Giovanni_x000d_
</v>
      </c>
    </row>
    <row r="30" xml:space="preserve">
      <c r="A30">
        <v>1398217</v>
      </c>
      <c r="B30" t="str">
        <v>Abierto</v>
      </c>
      <c r="C30" t="str">
        <v>Abierto</v>
      </c>
      <c r="D30" t="str">
        <v>Retrasado</v>
      </c>
      <c r="E30" t="str">
        <v xml:space="preserve">Se coordina 2da reunion 4/7/2025 la cual solo asistio 2 personas y no se pudo avanzar </v>
      </c>
      <c r="F30" t="str">
        <v>SC_Comercial_Genesix</v>
      </c>
      <c r="G30" t="str">
        <v>perdida de de permisos genesix</v>
      </c>
      <c r="H30">
        <v>45840</v>
      </c>
      <c r="I30">
        <v>45842</v>
      </c>
      <c r="J30" t="str" xml:space="preserve">
        <v xml:space="preserve">Iglesias Avila Edison Giovanni, Pardo Ronco Jonathan Alexis, Ramirez Serrano Oscar_x000d_
, Sandoval Velandia Javier_x000d_
, Roa Rodriguez Jairo Ernesto, Hidalgo Clara Del Carmen_x000d_
, Larrota Naranjo Sonia Yaneth</v>
      </c>
      <c r="K30" t="str">
        <v>Iglesias Avila Edison Giovanni, Pardo Ronco Jonathan Alexis, Ramirez Serrano Oscar</v>
      </c>
      <c r="L30">
        <f>IF(J30="", 0, LEN(J30) - LEN(SUBSTITUTE(J30, ",", "")) + 1)</f>
        <v>7</v>
      </c>
      <c r="M30">
        <f>IF(K30="", 0, LEN(K30) - LEN(SUBSTITUTE(K30, ",", "")) + 1)</f>
        <v>3</v>
      </c>
      <c r="P30" t="str" xml:space="preserve">
        <v xml:space="preserve">Larrota Naranjo Sonia Yaneth_x000d_
</v>
      </c>
    </row>
    <row r="31" xml:space="preserve">
      <c r="A31">
        <v>1398217</v>
      </c>
      <c r="B31" t="str">
        <v>Abierto</v>
      </c>
      <c r="C31" t="str">
        <v>Abierto</v>
      </c>
      <c r="D31" t="str">
        <v>Iniciado 0%</v>
      </c>
      <c r="E31" t="str" xml:space="preserve">
        <v xml:space="preserve">📌 INFORME DE REUNIÓN_x000d_
🛠️ Problem 1398217 – Novedad pérdida de permisos Genesix_x000d_
📅 Fecha: Martes, 8 de julio de 2025_x000d_
⏰ Hora: 9:31 a. m. – 9:45 a. m._x000d_
⏳ Duración: 13 minutos_x000d_
👥 Participantes: Jonathan Pardo, Edison Iglesias, Clara Hidalgo, Javier Sandoval, Óscar Ramírez_x000d_
🔍 Temas tratados_x000d_
Descripción del problema_x000d_
Edison Iglesias reportó una falla intermitente en la aplicación Genesix, donde algunos usuarios pierden permisos y se genera un error "4GL"._x000d_
Aunque los permisos están configurados correctamente, los usuarios no pueden ingresar, y se requiere validación constante para restablecerlos manualmente._x000d_
Impacto_x000d_
Se han reportado casos recurrentes en diferentes tiendas como Yumbo La Mesa, incluso durante fines de semana._x000d_
La falla genera escalamiento al equipo de seguridad, aunque no parece ser un problema de seguridad sino interno de la aplicación._x000d_
Validación inicial_x000d_
Clara Hidalgo indicó que este caso debe ser revisado por el equipo de soporte hospitalario para validar si es un tema de configuración, cron interno o pérdida en alguna tabla._x000d_
Se identificaron dos programas distintos que podrían estar generando el error._x000d_
Análisis adicional_x000d_
Posible intervención del equipo de base de datos._x000d_
Se sospecha que algún proceso automático (cron) puede estar eliminando permisos._x000d_
Clara consultará con Sonia para identificar la causa raíz._x000d_
Compromisos_x000d_
Clara Hidalgo revisará internamente con el equipo técnico y especialmente con Sonia._x000d_
Se evaluará la necesidad de incluir más actores del área de soporte o desarrollo en futuras reuniones.  _x000d_
_x000d_
Se compartirá por el chat oficial el avance de la investigación y se programará una nueva reunión para dar continuidad.</v>
      </c>
      <c r="F31" t="str">
        <v>SC_Comercial_Genesix</v>
      </c>
      <c r="G31" t="str">
        <v>perdida de de permisos genesix</v>
      </c>
      <c r="H31">
        <v>45840</v>
      </c>
      <c r="I31">
        <v>45846</v>
      </c>
      <c r="J31" t="str" xml:space="preserve">
        <v xml:space="preserve">Ramirez Serrano Oscar_x000d_
, Iglesias Avila Edison Giovanni_x000d_
, Pardo Ronco Jonathan Alexis, Roa Rodriguez Jairo Ernesto</v>
      </c>
      <c r="K31" t="str" xml:space="preserve">
        <v xml:space="preserve">Ramirez Serrano Oscar_x000d_
, Iglesias Avila Edison Giovanni_x000d_
, Pardo Ronco Jonathan Alexis, Roa Rodriguez Jairo Ernesto</v>
      </c>
      <c r="L31">
        <f>IF(J31="", 0, LEN(J31) - LEN(SUBSTITUTE(J31, ",", "")) + 1)</f>
        <v>4</v>
      </c>
      <c r="M31">
        <f>IF(K31="", 0, LEN(K31) - LEN(SUBSTITUTE(K31, ",", "")) + 1)</f>
        <v>4</v>
      </c>
      <c r="P31" t="str" xml:space="preserve">
        <v xml:space="preserve">Pardo Ronco Jonathan Alexis_x000d_
</v>
      </c>
    </row>
    <row r="32" xml:space="preserve">
      <c r="A32">
        <v>1398217</v>
      </c>
      <c r="B32" t="str">
        <v>Abierto</v>
      </c>
      <c r="C32" t="str">
        <v>Abierto</v>
      </c>
      <c r="D32" t="str">
        <v>Retrasado</v>
      </c>
      <c r="E32" t="str" xml:space="preserve">
        <v xml:space="preserve">📌 INFORME DE REUNIÓN_x000d_
🛠️ Problem 1398217 – Novedad pérdida de permisos Genesix_x000d_
📅 Fecha: Martes, 16 de julio de 2025_x000d_
⏰ Hora: 9:31 a. m. – 9:45 a. m._x000d_
⏳ Duración: 13 minutos_x000d_
👥 Participantes: Jonathan Pardo, Edison Iglesias, Clara Hidalgo, Javier Sandoval, Óscar Ramírez_x000d_
🔍 Temas tratados_x000d_
Descripción del problema_x000d_
Edison Iglesias reportó una falla intermitente en la aplicación Genesix, donde algunos usuarios pierden permisos y se genera un error "4GL"._x000d_
Aunque los permisos están configurados correctamente, los usuarios no pueden ingresar, y se requiere validación constante para restablecerlos manualmente._x000d_
Impacto_x000d_
Se han reportado casos recurrentes en diferentes tiendas como Yumbo La Mesa, incluso durante fines de semana._x000d_
La falla genera escalamiento al equipo de seguridad, aunque no parece ser un problema de seguridad sino interno de la aplicación._x000d_
Validación inicial_x000d_
Clara Hidalgo indicó que este caso debe ser revisado por el equipo de soporte hospitalario para validar si es un tema de configuración, cron interno o pérdida en alguna tabla._x000d_
Se identificaron dos programas distintos que podrían estar generando el error._x000d_
Análisis adicional_x000d_
Posible intervención del equipo de base de datos._x000d_
Se sospecha que algún proceso automático (cron) puede estar eliminando permisos._x000d_
Clara consultará con Sonia para identificar la causa raíz._x000d_
Compromisos_x000d_
Clara Hidalgo revisará internamente con el equipo técnico y especialmente con Sonia.hasta la fecha no se an visto avances_x000d_
Se evaluará la necesidad de incluir más actores del área de soporte o desarrollo en futuras reuniones.</v>
      </c>
      <c r="F32" t="str">
        <v>SC_Comercial_Genesix</v>
      </c>
      <c r="G32" t="str">
        <v>perdida de de permisos genesix</v>
      </c>
      <c r="H32">
        <v>45840</v>
      </c>
      <c r="I32">
        <v>45854</v>
      </c>
      <c r="J32" t="str" xml:space="preserve">
        <v xml:space="preserve">Ramirez Serrano Oscar_x000d_
, Iglesias Avila Edison Giovanni_x000d_
, Pardo Ronco Jonathan Alexis, Roa Rodriguez Jairo Ernesto</v>
      </c>
      <c r="K32" t="str" xml:space="preserve">
        <v xml:space="preserve">Ramirez Serrano Oscar_x000d_
, Iglesias Avila Edison Giovanni_x000d_
, Pardo Ronco Jonathan Alexis, Roa Rodriguez Jairo Ernesto</v>
      </c>
      <c r="L32">
        <f>IF(J32="", 0, LEN(J32) - LEN(SUBSTITUTE(J32, ",", "")) + 1)</f>
        <v>4</v>
      </c>
      <c r="M32">
        <f>IF(K32="", 0, LEN(K32) - LEN(SUBSTITUTE(K32, ",", "")) + 1)</f>
        <v>4</v>
      </c>
    </row>
    <row r="33" xml:space="preserve">
      <c r="A33">
        <v>1398217</v>
      </c>
      <c r="B33" t="str">
        <v>Abierto</v>
      </c>
      <c r="C33" t="str">
        <v>Abierto</v>
      </c>
      <c r="D33" t="str">
        <v>Pausado</v>
      </c>
      <c r="E33" t="str" xml:space="preserve">
        <v xml:space="preserve">📝 Resumen de la Reunión_x000d_
Fecha: 25 de julio de 2025_x000d_
Hora: 8:30 a. m. – 9:02 a. m._x000d_
Duración: 31 minutos_x000d_
Asistentes: 5 personas          _x000d_
1)Pérdida de permisos en Génesis_x000d_
Se expuso una novedad donde usuarios pierden permisos aleatoriamente en el sistema Génesis, afectando la operación._x000d_
_x000d_
El error no es frecuente, pero ha sucedido en varias ocasiones, incluyendo recientes aperturas de tiendas._x000d_
_x000d_
El proceso de solución actual es manual (repisar permisos), pero no se ha identificado causa raíz._x000d_
_x000d_
🔍 Hallazgos y observaciones_x000d_
El error no es replicable fácilmente, ocurre de forma esporádica y no hay alertas previas._x000d_
_x000d_
Se sospecha que puede estar relacionado con cambios de rol de los usuarios (de practicante a directo)._x000d_
_x000d_
Soporte base de datos y sistemas operativos no siempre están disponibles cuando ocurre la novedad, lo que dificulta la revisión en vivo._x000d_
_x000d_
Se evidenció que muchas veces al revisar ya se han “repisado” los permisos, lo cual borra el rastro del error original._x000d_
_x000d_
✅ Acuerdos y compromisos_x000d_
Crear sala de crisis inmediata cuando se presente la novedad_x000d_
_x000d_
Incluir soporte de:_x000d_
_x000d_
Base de datos_x000d_
_x000d_
Sistemas operativos_x000d_
_x000d_
Soporte Génesis_x000d_
_x000d_
Flujo de escalamiento definido_x000d_
_x000d_
Seguridad reporta a Jairo Rodríguez._x000d_
_x000d_
Jairo notifica a Jonathan, Ángel y Jhon para activar el grupo técnico._x000d_
_x000d_
Disponibilidad en fines de semana_x000d_
_x000d_
Solo se escalará si la afectación es crítica para la operación._x000d_
_x000d_
Edison no está disponible en fines de semana; en su ausencia, otro del equipo de seguridad atenderá._x000d_
_x000d_
👥 Participantes_x000d_
Jonathan Pardo (Organizador)_x000d_
_x000d_
Jairo Roa (Moderador)_x000d_
_x000d_
Jhon Buitrago (Moderador)_x000d_
_x000d_
Ángel Camacho (Moderador)_x000d_
_x000d_
Edison Iglesias (Moderador)</v>
      </c>
      <c r="F33" t="str">
        <v>SC_Comercial_Genesix</v>
      </c>
      <c r="G33" t="str">
        <v>perdida de de permisos genesix</v>
      </c>
      <c r="H33">
        <v>45840</v>
      </c>
      <c r="I33">
        <v>45863</v>
      </c>
      <c r="J33" t="str" xml:space="preserve">
        <v xml:space="preserve">Camacho Rosas Angel David, Buitrago Soto Jhon_x000d_
, Iglesias Avila Edison Giovanni_x000d_
, Roa Rodriguez Jairo Ernesto</v>
      </c>
      <c r="K33" t="str" xml:space="preserve">
        <v xml:space="preserve">Camacho Rosas Angel David, Buitrago Soto Jhon_x000d_
, Iglesias Avila Edison Giovanni_x000d_
, Roa Rodriguez Jairo Ernesto</v>
      </c>
      <c r="L33">
        <f>IF(J33="", 0, LEN(J33) - LEN(SUBSTITUTE(J33, ",", "")) + 1)</f>
        <v>4</v>
      </c>
      <c r="M33">
        <f>IF(K33="", 0, LEN(K33) - LEN(SUBSTITUTE(K33, ",", "")) + 1)</f>
        <v>4</v>
      </c>
    </row>
    <row r="34" xml:space="preserve">
      <c r="A34">
        <v>1405213</v>
      </c>
      <c r="B34" t="str">
        <v>Abierto</v>
      </c>
      <c r="C34" t="str">
        <v>Abierto</v>
      </c>
      <c r="D34" t="str">
        <v>Retrasado</v>
      </c>
      <c r="E34" t="str" xml:space="preserve">
        <v xml:space="preserve">🧾 Resumen – Reunión Problem: Novedad tabla enl_tpv Genesix_x000d_
Fecha: 10 de julio de 2025_x000d_
Hora: 4:01 p. m. – 4:18 p. m._x000d_
Duración: 17 minutos_x000d_
Participantes: 4_x000d_
⚠️ Descripción del Problema_x000d_
Se presenta un bloqueo en la tabla enl_tpv de Genesix, la cual también es utilizada por los programas de WGA._x000d_
El problema se da cuando se ejecutan múltiples trámites simultáneamente desde distintas sesiones, que afectan esta tabla (altas, bajas, cambios de artículos, etc.)._x000d_
Como varios procesos acceden al mismo tiempo a la tabla y validan campo por campo, se generan bloqueos críticos._x000d_
Cuando esto ocurre, se debe reiniciar el servidor de WGA para liberar la tabla._x000d_
🔍 Causa Identificada_x000d_
La raíz del problema es la sobrecarga simultánea de procesos sobre la misma tabla._x000d_
Esto genera conflictos y bloqueos de acceso._x000d_
Ya se había diagnosticado desde el año pasado, pero no se ha abordado por falta de recursos del equipo de desarrollo._x000d_
✅ Acciones Acordadas_x000d_
Escalamiento como Problem:_x000d_
El caso ya fue escalado como un Problem y se le está haciendo seguimiento semanal dentro del marco de gestión de problemas._x000d_
Agendar seguimiento técnico:_x000d_
Se acordó agendar una nueva reunión la próxima semana para que el equipo de desarrollo de Top Group pueda validar internamente la carga y definir una fecha tentativa de intervención._x000d_
Solicitud de priorización:_x000d_
Se solicitó a Hidalgo, Clara Del Carmen (Externo-Q-VISION QUALITY VISION TECHNOLOGIES S.A) y a Roa Rodriguez, Jairo Ernesto revisar con su equipo si es posible establecer un cronograma de trabajo para la optimización de los programas, a pesar de la carga actual de desarrollos regulatorios._x000d_
📝 Notas Adicionales_x000d_
La solución implica optimizar los programas de WGA y Genesix para que solo accedan y modifiquen los campos necesarios según el tipo de trámite._x000d_
No se requiere apoyo de otra área por ahora, ya que todo recae sobre el equipo de desarrollo de TopGroup._x000d_
Se reconoce la complejidad técnica, pero también la necesidad de avanzar para evitar reprocesos y escalaciones constantes a la guardia.</v>
      </c>
      <c r="F34" t="str">
        <v>SC_Comercial_Genesix</v>
      </c>
      <c r="G34" t="str">
        <v xml:space="preserve">Bloqueos en la tabla enl_tpv en WGA y que afectan Genesix </v>
      </c>
      <c r="H34">
        <v>45845</v>
      </c>
      <c r="I34">
        <v>45848</v>
      </c>
      <c r="J34" t="str" xml:space="preserve">
        <v xml:space="preserve">Buitrago Soto Jhon, Bareno Enciso Oscar Ferney_x000d_
, Castellanos Zambrano Ludwing_x000d_
, Hidalgo Clara Del Carmen_x000d_
, Pardo Ronco Jonathan Alexis_x000d_
, Ramirez Serrano Oscar_x000d_
, Roa Rodriguez Jairo Ernesto_x000d_
, Sandoval Fuentes Martin Oswaldo, Sandoval Velandia Javier_x000d_
, Larrota Naranjo Sonia Yaneth</v>
      </c>
      <c r="K34" t="str">
        <v>Bareno Enciso Oscar Ferney, Buitrago Soto Jhon, Ramirez Serrano Oscar, Pardo Ronco Jonathan Alexis, Hidalgo Clara Del Carmen</v>
      </c>
      <c r="L34">
        <f>IF(J34="", 0, LEN(J34) - LEN(SUBSTITUTE(J34, ",", "")) + 1)</f>
        <v>10</v>
      </c>
      <c r="M34">
        <f>IF(K34="", 0, LEN(K34) - LEN(SUBSTITUTE(K34, ",", "")) + 1)</f>
        <v>5</v>
      </c>
      <c r="P34" t="str" xml:space="preserve">
        <v xml:space="preserve">Celis Arias Juan Carlos_x000d_
</v>
      </c>
    </row>
    <row r="35" xml:space="preserve">
      <c r="A35">
        <v>1405213</v>
      </c>
      <c r="B35" t="str">
        <v>Abierto</v>
      </c>
      <c r="C35" t="str">
        <v>Abierto</v>
      </c>
      <c r="D35" t="str">
        <v>Pausado</v>
      </c>
      <c r="E35" t="str" xml:space="preserve">
        <v xml:space="preserve">🧾 Resumen – Reunión Problem: Novedad tabla enl_tpv Genesix_x000d_
Fecha: 18 de julio de 2025_x000d_
Hora: 8:30 a. m. – 8:40 a. m._x000d_
Duración: 10 minutos_x000d_
Participantes: 2_x000d_
⚠️ Descripción del Problema_x000d_
Se presenta un bloqueo en la tabla enl_tpv de Genesix, la cual también es utilizada por los programas de WGA._x000d_
El problema se da cuando se ejecutan múltiples trámites simultáneamente desde distintas sesiones, que afectan esta tabla (altas, bajas, cambios de artículos, etc.)._x000d_
Como varios procesos acceden al mismo tiempo a la tabla y validan campo por campo, se generan bloqueos críticos._x000d_
Cuando esto ocurre, se debe reiniciar el servidor de WGA para liberar la tabla._x000d_
🔍 Causa Identificada_x000d_
La raíz del problema es la sobrecarga simultánea de procesos sobre la misma tabla._x000d_
Esto genera conflictos y bloqueos de acceso._x000d_
Ya se había diagnosticado desde el año pasado, pero no se ha abordado por falta de recursos del equipo de desarrollo._x000d_
✅ Acciones Acordadas_x000d_
Escalamiento como Problem:_x000d_
El caso ya fue escalado como un Problem y se le está haciendo seguimiento semanal dentro del marco de gestión de problemas._x000d_
Agendar seguimiento técnico:_x000d_
Se acordó agendar una nueva reunión la próxima semana para que el equipo de desarrollo de Top Group pueda validar internamente la carga y definir una fecha tentativa de intervención._x000d_
Solicitud de priorización:_x000d_
Se solicitó a Hidalgo, Clara Del Carmen (Externo-Q-VISION QUALITY VISION TECHNOLOGIES S.A) y a Roa Rodriguez, Jairo Ernesto revisar con su equipo si es posible establecer un cronograma de trabajo para la optimización de los programas, a pesar de la carga actual de desarrollos regulatorios. hasta la fecha no se a realizado esta validacion dado que se a presentado alto flujo de trabajo_x000d_
📝 Notas Adicionales_x000d_
La solución implica optimizar los programas de WGA y Genesix para que solo accedan y modifiquen los campos necesarios según el tipo de trámite._x000d_
No se requiere apoyo de otra área por ahora, ya que todo recae sobre el equipo de desarrollo de TopGroup._x000d_
Se reconoce la complejidad técnica, pero también la necesidad de avanzar para evitar reprocesos y escalaciones constantes a la guardia. (Segun validacion con Jairo Roa se estaria validan Aproximadamente a mediados de Septiembre esta solicitud dado que no cuenta con el recurso humano para realizar esta validacion )</v>
      </c>
      <c r="F35" t="str">
        <v>SC_Comercial_Genesix</v>
      </c>
      <c r="G35" t="str">
        <v xml:space="preserve">Bloqueos en la tabla enl_tpv en WGA y que afectan Genesix </v>
      </c>
      <c r="H35">
        <v>45845</v>
      </c>
      <c r="I35">
        <v>45856</v>
      </c>
      <c r="J35" t="str" xml:space="preserve">
        <v xml:space="preserve">Buitrago Soto Jhon, Bareno Enciso Oscar Ferney_x000d_
, Castellanos Zambrano Ludwing_x000d_
, Hidalgo Clara Del Carmen_x000d_
, Pardo Ronco Jonathan Alexis_x000d_
, Ramirez Serrano Oscar_x000d_
, Roa Rodriguez Jairo Ernesto_x000d_
, Sandoval Fuentes Martin Oswaldo, Sandoval Velandia Javier_x000d_
, Larrota Naranjo Sonia Yaneth</v>
      </c>
      <c r="K35" t="str">
        <v>Bareno Enciso Oscar Ferney, Buitrago Soto Jhon, Ramirez Serrano Oscar, Pardo Ronco Jonathan Alexis, Hidalgo Clara Del Carmen</v>
      </c>
      <c r="L35">
        <f>IF(J35="", 0, LEN(J35) - LEN(SUBSTITUTE(J35, ",", "")) + 1)</f>
        <v>10</v>
      </c>
      <c r="M35">
        <v>2</v>
      </c>
      <c r="P35" t="str" xml:space="preserve">
        <v xml:space="preserve">Celis Arias Juan Carlos_x000d_
</v>
      </c>
    </row>
    <row r="36" xml:space="preserve">
      <c r="A36">
        <v>1415497</v>
      </c>
      <c r="B36" t="str">
        <v>Abierto</v>
      </c>
      <c r="C36" t="str">
        <v>Abierto</v>
      </c>
      <c r="D36" t="str">
        <v>En Curso 50%</v>
      </c>
      <c r="E36" t="str" xml:space="preserve">
        <v xml:space="preserve">📝 Resumen de la Reunión_x000d_
Nombre: PEDIDOS DEL FIN DE SEMANA - ABBA_x000d_
Fecha: 14 de julio de 2025_x000d_
Hora: 10:00 a.m. - 10:30 a.m._x000d_
Asistentes:_x000d_
Giovanny_x000d_
Roa Rodríguez, Jairo Ernesto_x000d_
Cabrera Valderrama, Endy Lorena_x000d_
Omero Terán_x000d_
Nohra May Galindo_x000d_
Camilo Ballesteros_x000d_
Jonathan Pardo_x000d_
Encina Jorquera, Alberto_x000d_
Otros miembros visibles en la lista de contactos_x000d_
🔍 Puntos Clave Tratados_x000d_
Problemas con interfaces no cargadas:_x000d_
El sistema genera alertas cuando una interfaz no es detectada como cargada._x000d_
Se identificaron inconsistencias en la trazabilidad de algunas reservas._x000d_
Novedad en el archivo de trazabilidad:_x000d_
Se confirmó que algunas reservas no se están reflejando en el reporte, aunque sí se están enviando._x000d_
El ajuste en el reporte está a cargo de Cabrera Valderrama, Endy Lorena (Externo - TOP GROUP COLOMBIA S.A.S) y Roa Rodriguez, Jairo Ernesto, quienes se comprometieron a dejarlo solucionado a más tardar esta semana._x000d_
Se acordó realizar reunión de seguimiento el jueves a las 4:00 p.m._x000d_
Limitación en la visualización de logs:_x000d_
Actualmente los logs solo se pueden consultar por 24 horas._x000d_
Encina Jorquera, Alberto explicó que no es posible ampliar ese rango de tiempo por ahora._x000d_
A mediano plazo se contempla un cambio de producto, pero la solución no es inmediata._x000d_
Medidas temporales para mejorar la comunicación:_x000d_
Se creará un grupo de WhatsApp y uno de Teams para enviar alertas inmediatas y reducir la dependencia del correo._x000d_
Cabrera Valderrama, Endy Lorena (Externo - TOP GROUP COLOMBIA S.A.S) apoyará en la gestión del grupo recopilando los números de los participantes clave._x000d_
Estabilidad del proceso:_x000d_
A pesar de realizar pruebas durante dos semanas, el proceso presenta intermitencias._x000d_
Se concluyó que podría haber fallas en la comunicación entre los sistemas de ambas partes._x000d_
Seguimiento:_x000d_
Jonathan Pardo se encargará de documentar el número del problema, compartir el resumen y coordinar la reunión del jueves._x000d_
Se acordó revisar avances de forma rápida en una reunión de 15–30 minutos el jueves 17 de julio a las 4:00 p.m._x000d_
✅ Compromisos_x000d_
 _x000d_
Responsable        Compromiso        Fecha Límite_x000d_
_x000d_
Cabrera Valderrama, Endy Lorena (Externo - TOP GROUP COLOMBIA S.A.S) / Roa Rodriguez, Jairo Ernesto_x000d_
        Ajustar el reporte del archivo de trazas para reflejar todas las reservas        Esta semana_x000d_
_x000d_
Todos_x000d_
        Seguir generando alertas cuando una interfaz no llegue        Permanente_x000d_
_x000d_
Encina Jorquera, Alberto_x000d_
        Confirmar limitación de logs y liderar cambio de producto a futuro        Mediano/Largo plazo_x000d_
_x000d_
Cabrera Valderrama, Endy Lorena (Externo - TOP GROUP COLOMBIA S.A.S)_x000d_
        Crear grupo de WhatsApp y Teams para alertas rápidas        Inmediato_x000d_
Jonathan Pardo        Documentar problema, compartir resumen y coordinar reunión de seguimiento        Antes del jueves 17 de julio_x000d_
_x000d_
Todos_x000d_
        Participar en reunión de seguimiento        Jueves 17 de julio – 4:00 p.m.</v>
      </c>
      <c r="F36" t="str">
        <v>SC_Comercial_Genesix</v>
      </c>
      <c r="G36" t="str">
        <v>Problem Falla interfaces y reservas que no han llegado por parte del Proveedor</v>
      </c>
      <c r="H36">
        <v>45848</v>
      </c>
      <c r="I36">
        <v>45852</v>
      </c>
      <c r="J36" t="str">
        <v>N/A</v>
      </c>
      <c r="K36" t="str">
        <v>N/A</v>
      </c>
      <c r="L36">
        <f>IF(J36="", 0, LEN(J36) - LEN(SUBSTITUTE(J36, ",", "")) + 1)</f>
        <v>1</v>
      </c>
      <c r="M36">
        <f>IF(K36="", 0, LEN(K36) - LEN(SUBSTITUTE(K36, ",", "")) + 1)</f>
        <v>1</v>
      </c>
      <c r="P36" t="str" xml:space="preserve">
        <v xml:space="preserve">Martinez Aponte Diego Armando_x000d_
</v>
      </c>
    </row>
    <row r="37" xml:space="preserve">
      <c r="A37">
        <v>1415497</v>
      </c>
      <c r="B37" t="str">
        <v>Abierto</v>
      </c>
      <c r="C37" t="str">
        <v>Abierto</v>
      </c>
      <c r="D37" t="str">
        <v>Avanzado 75%</v>
      </c>
      <c r="E37" t="str" xml:space="preserve">
        <v xml:space="preserve">📝 Resumen de Reunión de Seguimiento – PEDIDOS DEL FIN DE SEMANA (ABBA)_x000d_
Fecha: 17 de julio de 2025_x000d_
Hora: 4:00 p.m. – 4:10 p.m._x000d_
Duración: 10 minutos_x000d_
Coordinador: Jonathan Pardo_x000d_
_x000d_
🔍 Puntos Clave Tratados_x000d_
✅ 1. Validación de reservas en trazabilidad_x000d_
Giovanny confirmó que las reservas reportadas en el archivo de trazabilidad coinciden con el sistema y están siendo cargadas correctamente._x000d_
_x000d_
En los últimos días no se han generado alertas nuevas ni observaciones como “no se ve interfaz”._x000d_
_x000d_
📊 2. Estado del reporte y ajustes recientes_x000d_
Endy Lorena indicó que el ajuste en el programa de trazabilidad ya se encuentra en producción._x000d_
_x000d_
Se han recibido correctamente las reservas reportadas en el chat para los días 14 y 15 de julio._x000d_
_x000d_
Se descartó una orden anulada que generaba alerta, la cual fue clasificada como informativa._x000d_
_x000d_
🚚 3. Confirmación desde Logística_x000d_
Nohra May, en contacto con Diego David, confirmó que no se han presentado fallos en entregas ni reservas sin cruce._x000d_
_x000d_
Toda novedad se continuará reportando por el grupo de WhatsApp._x000d_
_x000d_
🟠 4. Seguimiento a intermitencias_x000d_
Se sigue observando que las intermitencias en las interfaces se presentan sobre todo durante los fines de semana._x000d_
_x000d_
Omero Terán propuso tomar este fin de semana como prueba de fuego, para confirmar si el ajuste estabiliza el proceso._x000d_
_x000d_
📅 5. Próximos pasos_x000d_
Jonathan propuso mantener abierto el problema y realizar una nueva sesión de seguimiento el jueves o viernes de la próxima semana._x000d_
_x000d_
Se mantiene el grupo de WhatsApp como canal de respuesta inmediata ante cualquier novedad._x000d_
_x000d_
✅ Conclusión_x000d_
El proceso muestra mejoras luego de los últimos ajustes._x000d_
_x000d_
No se reportan fallas recientes ni desde sistemas ni desde logística._x000d_
_x000d_
Se acordó esperar el comportamiento del fin de semana antes de cerrar definitivamente el problema.</v>
      </c>
      <c r="F37" t="str">
        <v>SC_Comercial_Genesix</v>
      </c>
      <c r="G37" t="str">
        <v>Problem Falla interfaces y reservas que no han llegado por parte del Proveedor</v>
      </c>
      <c r="H37">
        <v>45848</v>
      </c>
      <c r="I37">
        <v>45855</v>
      </c>
      <c r="J37" t="str">
        <v>N/A</v>
      </c>
      <c r="K37" t="str">
        <v>N/A</v>
      </c>
      <c r="L37">
        <f>IF(J37="", 0, LEN(J37) - LEN(SUBSTITUTE(J37, ",", "")) + 1)</f>
        <v>1</v>
      </c>
      <c r="M37">
        <f>IF(K37="", 0, LEN(K37) - LEN(SUBSTITUTE(K37, ",", "")) + 1)</f>
        <v>1</v>
      </c>
    </row>
    <row r="38" xml:space="preserve">
      <c r="A38">
        <v>1415497</v>
      </c>
      <c r="B38" t="str">
        <v>Abierto</v>
      </c>
      <c r="C38" t="str">
        <v>Abierto</v>
      </c>
      <c r="D38" t="str">
        <v>Avanzado 75%</v>
      </c>
      <c r="E38" t="str" xml:space="preserve">
        <v xml:space="preserve">📝 Resumen de Reunión de Seguimiento – PEDIDOS DEL FIN DE SEMANA (ABBA)_x000d_
Fecha: 17 de julio de 2025_x000d_
Hora: 4:00 p.m. – 4:10 p.m._x000d_
Duración: 10 minutos_x000d_
Coordinador: Jonathan Pardo_x000d_
_x000d_
🔍 Puntos Clave Tratados_x000d_
✅ 1. Validación de reservas en trazabilidad_x000d_
Giovanny confirmó que las reservas reportadas en el archivo de trazabilidad coinciden con el sistema y están siendo cargadas correctamente._x000d_
_x000d_
En los últimos días no se han generado alertas nuevas ni observaciones como “no se ve interfaz”._x000d_
_x000d_
📊 2. Estado del reporte y ajustes recientes_x000d_
Endy Lorena indicó que el ajuste en el programa de trazabilidad ya se encuentra en producción._x000d_
_x000d_
Se han recibido correctamente las reservas reportadas en el chat para los días 14 y 15 de julio._x000d_
_x000d_
Se descartó una orden anulada que generaba alerta, la cual fue clasificada como informativa._x000d_
_x000d_
🚚 3. Confirmación desde Logística_x000d_
Nohra May, en contacto con Diego David, confirmó que no se han presentado fallos en entregas ni reservas sin cruce._x000d_
_x000d_
Toda novedad se continuará reportando por el grupo de WhatsApp._x000d_
_x000d_
🟠 4. Seguimiento a intermitencias_x000d_
Se sigue observando que las intermitencias en las interfaces se presentan sobre todo durante los fines de semana._x000d_
_x000d_
Omero Terán propuso tomar este fin de semana como prueba de fuego, para confirmar si el ajuste estabiliza el proceso._x000d_
_x000d_
📅 5. Próximos pasos_x000d_
Jonathan propuso mantener abierto el problema y realizar una nueva sesión de seguimiento el jueves o viernes de la próxima semana._x000d_
_x000d_
Se mantiene el grupo de WhatsApp como canal de respuesta inmediata ante cualquier novedad._x000d_
_x000d_
✅ Conclusión_x000d_
El proceso muestra mejoras luego de los últimos ajustes._x000d_
_x000d_
No se reportan fallas recientes ni desde sistemas ni desde logística._x000d_
_x000d_
Se acordó esperar el comportamiento del fin de semana antes de cerrar definitivamente el problema.</v>
      </c>
      <c r="F38" t="str">
        <v>SC_Comercial_Genesix</v>
      </c>
      <c r="G38" t="str">
        <v>Problem Falla interfaces y reservas que no han llegado por parte del Proveedor</v>
      </c>
      <c r="H38">
        <v>45848</v>
      </c>
      <c r="I38">
        <v>45855</v>
      </c>
      <c r="J38" t="str">
        <v>N/A</v>
      </c>
      <c r="K38" t="str">
        <v>N/A</v>
      </c>
      <c r="L38">
        <f>IF(J38="", 0, LEN(J38) - LEN(SUBSTITUTE(J38, ",", "")) + 1)</f>
        <v>1</v>
      </c>
      <c r="M38">
        <f>IF(K38="", 0, LEN(K38) - LEN(SUBSTITUTE(K38, ",", "")) + 1)</f>
        <v>1</v>
      </c>
    </row>
    <row r="39" xml:space="preserve">
      <c r="A39">
        <v>1415497</v>
      </c>
      <c r="B39" t="str">
        <v>cerrado</v>
      </c>
      <c r="C39" t="str">
        <v>cerrado</v>
      </c>
      <c r="D39" t="str">
        <v>Culminado 100%</v>
      </c>
      <c r="E39" t="str" xml:space="preserve">
        <v xml:space="preserve">📌 Resumen reunión – Validación de Interfaz con ABBA y ASEP_x000d_
🗓️ Fecha: 23 de julio de 2025 (sesión nocturna)_x000d_
🕒 Hora: 8:30 p. m._x000d_
_x000d_
🧩 Temas tratados:_x000d_
Identificación del problema:_x000d_
_x000d_
La raíz del problema no era la falta de envío de interfaces, sino un error en el reporte fuente que consultan los proveedores._x000d_
_x000d_
Se detectó que algunas interfaces sí se enviaban correctamente, pero al no aparecer en el reporte, los proveedores (como ABBA y ASEP) no las cargaban._x000d_
_x000d_
Medidas correctivas:_x000d_
_x000d_
Se corrigió el reporte, se pasó a producción y desde entonces se ha realizado monitoreo diario._x000d_
_x000d_
Desde la corrección, ABBA no ha vuelto a reportar novedades._x000d_
_x000d_
ASEP reportó una sola novedad (el lunes 21) con una interfaz del día 15. Dicha interfaz fue reenviada y cargada exitosamente._x000d_
_x000d_
Decisiones:_x000d_
_x000d_
Se acordó cerrar el Problem relacionado con este caso, debido a la notable disminución en las novedades._x000d_
_x000d_
Jonathan generará el cierre formal en el sistema, incluyendo un comentario técnico detallado sobre el ajuste implementado._x000d_
_x000d_
Se continuará con el monitoreo preventivo por parte del equipo._x000d_
_x000d_
</v>
      </c>
      <c r="F39" t="str">
        <v>SC_Comercial_Genesix</v>
      </c>
      <c r="G39" t="str">
        <v>Problem Falla interfaces y reservas que no han llegado por parte del Proveedor</v>
      </c>
      <c r="H39">
        <v>45848</v>
      </c>
      <c r="I39">
        <v>45861</v>
      </c>
      <c r="J39" t="str">
        <v>N/A</v>
      </c>
      <c r="K39" t="str">
        <v>N/A</v>
      </c>
      <c r="L39">
        <f>IF(J39="", 0, LEN(J39) - LEN(SUBSTITUTE(J39, ",", "")) + 1)</f>
        <v>1</v>
      </c>
      <c r="M39">
        <f>IF(K39="", 0, LEN(K39) - LEN(SUBSTITUTE(K39, ",", "")) + 1)</f>
        <v>1</v>
      </c>
    </row>
    <row r="40" xml:space="preserve">
      <c r="A40">
        <v>1422375</v>
      </c>
      <c r="B40" t="str">
        <v>Abierto</v>
      </c>
      <c r="C40" t="str">
        <v>Abierto</v>
      </c>
      <c r="D40" t="str">
        <v>Iniciado 0%</v>
      </c>
      <c r="E40" t="str" xml:space="preserve">
        <v xml:space="preserve">_x000d_
🧩 Resumen Enfocado – Problem 1422375_x000d_
Contexto del Problem:_x000d_
Derivado del IM 1418798 relacionado con la falla en el Traductor de Precios (aproximadamente 150 artículos no fueron transmitidos a SEP), se identificaron falencias en el monitoreo, validación y gobernanza del proceso. Con el fin de atacar la causa raíz y fortalecer el flujo entre SAP → Traductor → SEP, se crea el Problem 1422375, cuyo objetivo es establecer controles sostenibles y mejorar la trazabilidad del proceso._x000d_
_x000d_
🔍 Puntos Analizados y Pendientes_x000d_
1️⃣ Validar el tablero de control para Easy_x000d_
_x000d_
🔍 El tablero se encuentra desactualizado desde el 10/06/2025._x000d_
_x000d_
👨‍💻 El desarrollo del tablero está a cargo de Diego Mahecha, quien se comprometió a realizar la entrega formal al funcional Luis Medina._x000d_
_x000d_
🧾 Desde operaciones, se solicitará a Francy que revise el tablero diariamente y escalen alertas visibles al equipo técnico en caso de anomalías._x000d_
_x000d_
⚠️ Se sugiere una sesión de revisión del instructivo (“saber hacer”) para asegurar su correcta utilización._x000d_
_x000d_
2️⃣ Validar la gobernanza del traductor / Procedimiento de escalamiento_x000d_
_x000d_
📌 Se estableció el flujo de atención para futuras novedades relacionadas con el traductor:_x000d_
_x000d_
Mesa de servicio → Luis Medina (funcional) → César Centeno (si aplica revisión técnica)._x000d_
_x000d_
📂 Se debe formalizar este flujo en un documento o instructivo oficial para futuras referencias y entrenamientos._x000d_
_x000d_
3️⃣ Revisar la falla del viernes para el SEP_x000d_
_x000d_
📅 Se acordó agendar una reunión técnica la próxima semana para analizar detalladamente esta falla específica y revisar los artículos no transmitidos correctamente al SEP._x000d_
_x000d_
4️⃣ Novedades reportadas por Luis Medina – CPE_x000d_
_x000d_
📌 Luis Medina informó sobre inconsistencias relacionadas con CPE._x000d_
_x000d_
📆 Se programará reunión de revisión la próxima semana para abordar estas novedades y definir acciones correctivas._x000d_
_x000d_
✅ Compromisos_x000d_
Responsable        Compromiso        Estado / Fecha estimada_x000d_
Diego Mahecha        Entregar el tablero de control a Luis Medina        Próxima semana_x000d_
Luis Medina        Asumir funcionalidad del tablero y coordinar escalamiento con César        Inmediato_x000d_
Francy (Operaciones)        Monitorear tablero y escalar alertas visibles        Inmediato_x000d_
Jonathan Pardo        Agendar reuniones de seguimiento (SEP y CPE)        Jueves o viernes siguiente_x000d_
Equipo técnico SEP        Validar causa raíz de la falla del viernes        En cur</v>
      </c>
      <c r="F40" t="str">
        <v>Aplicaciones_POS_ARS_Colombia</v>
      </c>
      <c r="G40" t="str">
        <v>Articulos que no pasan - traductor de Precios</v>
      </c>
      <c r="H40">
        <v>45856</v>
      </c>
      <c r="I40">
        <v>45856</v>
      </c>
      <c r="J40" t="str" xml:space="preserve">
        <v xml:space="preserve">Medina Chaparro Luis Alejandro, Ramirez Serrano Oscar_x000d_
, Reyes Caucali Farutt Alcides_x000d_
, Pardo Ronco Jonathan Alexis_x000d_
, Mahecha Quintero Diego Alejandro</v>
      </c>
      <c r="K40" t="str" xml:space="preserve">
        <v xml:space="preserve">Medina Chaparro Luis Alejandro, Ramirez Serrano Oscar_x000d_
, Reyes Caucali Farutt Alcides_x000d_
, Pardo Ronco Jonathan Alexis_x000d_
, Mahecha Quintero Diego Alejandro</v>
      </c>
      <c r="L40">
        <f>IF(J40="", 0, LEN(J40) - LEN(SUBSTITUTE(J40, ",", "")) + 1)</f>
        <v>5</v>
      </c>
      <c r="M40">
        <f>IF(K40="", 0, LEN(K40) - LEN(SUBSTITUTE(K40, ",", "")) + 1)</f>
        <v>5</v>
      </c>
      <c r="P40" t="str" xml:space="preserve">
        <v xml:space="preserve">Puentes Gonzalez Henry_x000d_
</v>
      </c>
    </row>
    <row r="41" xml:space="preserve">
      <c r="A41">
        <v>1422375</v>
      </c>
      <c r="B41" t="str">
        <v>Abierto</v>
      </c>
      <c r="C41" t="str">
        <v>Abierto</v>
      </c>
      <c r="D41" t="str">
        <v>Retrasado</v>
      </c>
      <c r="E41" t="str" xml:space="preserve">
        <v xml:space="preserve">📌 Resumen de reunión – Problem 1422375_x000d_
🗓️ Fecha: Jueves, 24 de julio de 2025_x000d_
🕒 Hora: 9:00 a. m. – 9:43 a. m._x000d_
👥 Asistentes: 8 participantes_x000d_
⏱️ Duración: 42 min 47 seg_x000d_
📍 Objetivo: Seguimiento a compromisos del tablero de control y análisis de fallas en SEP_x000d_
_x000d_
✅ Temas tratados:_x000d_
1. Entrega y actualización del tablero de control_x000d_
El tablero está activo, pero no ha sido entregado formalmente a Luis Medina._x000d_
_x000d_
Se identificó que la actualización es manual, y no en tiempo real como debería._x000d_
_x000d_
Se acordó escalar con Diego Mahecha para formalizar entrega y automatizar actualizaciones._x000d_
_x000d_
2. Falla en SEP (caso del viernes anterior)_x000d_
Se revisaron tres causas:_x000d_
_x000d_
Artículos dados de baja en SAP._x000d_
_x000d_
EAN sin marca de principal._x000d_
_x000d_
EAN que dejaron de llegar por desmarcación o baja._x000d_
_x000d_
Jorge confirma que los reprocesos ya están en curso para evitar diferencias de precio entre EAN principales y no principales._x000d_
_x000d_
No se pudo encontrar una causa raíz clara de la falla del sábado; SEP ni Traductor arrojaron errores._x000d_
_x000d_
3. Necesidad de soporte técnico formal_x000d_
En Argentina, hay soporte activo con procesos definidos y seguimiento diario._x000d_
_x000d_
En Colombia no hay un responsable claro de monitoreo ni acceso a la base de datos SEP._x000d_
_x000d_
Se propone formalizar soporte en Colombia, vía coordinación con Santiago de Oni._x000d_
_x000d_
4. Malas prácticas desde tienda_x000d_
Se detectaron productos marcados como “fuera de surtido” siendo vendidos, generando errores de inventario y afectación en el flujo de precios._x000d_
_x000d_
Se discutió la necesidad de validaciones operativas más estrictas desde las tiendas._x000d_
_x000d_
📌 Compromisos anteriores revisados:_x000d_
Responsable        Compromiso        Estado_x000d_
Diego Mahecha        Entregar el tablero de control a Luis Medina        ❌ No entregado formalmente_x000d_
Luis Medina        Asumir funcionalidad del tablero y coordinar escalamiento con César por la falla en SEP        ⏳ En proceso_x000d_
Equipo técnico SEP        Validar causa raíz de la falla del viernes        ❌ No se identificó causa raíz_x000d_
Luis Medina &amp; Diego Mahecha        Validar novedades presentadas en CVE y CPE        ⏳ Pendiente revisión</v>
      </c>
      <c r="F41" t="str">
        <v>Aplicaciones_POS_ARS_Colombia</v>
      </c>
      <c r="G41" t="str">
        <v>Articulos que no pasan - traductor de Precios</v>
      </c>
      <c r="H41">
        <v>45856</v>
      </c>
      <c r="I41">
        <v>45862</v>
      </c>
      <c r="J41" t="str" xml:space="preserve">
        <v xml:space="preserve">Medina Chaparro Luis Alejandro, Mahecha Quintero Diego Alejandro, Sandoval Velandia Javier, Centeno Cesar_x000d_
"</v>
      </c>
      <c r="K41" t="str" xml:space="preserve">
        <v xml:space="preserve">Medina Chaparro Luis Alejandro, Sandoval Velandia Javier, Centeno Cesar_x000d_
"</v>
      </c>
      <c r="L41">
        <f>IF(J41="", 0, LEN(J41) - LEN(SUBSTITUTE(J41, ",", "")) + 1)</f>
        <v>4</v>
      </c>
      <c r="M41">
        <f>IF(K41="", 0, LEN(K41) - LEN(SUBSTITUTE(K41, ",", "")) + 1)</f>
        <v>3</v>
      </c>
      <c r="P41" t="str" xml:space="preserve">
        <v xml:space="preserve">Centeno, Cesar_x000d_
</v>
      </c>
    </row>
    <row r="42" xml:space="preserve">
      <c r="A42">
        <v>1426490</v>
      </c>
      <c r="B42" t="str">
        <v>Abierto</v>
      </c>
      <c r="C42" t="str">
        <v>Abierto</v>
      </c>
      <c r="D42" t="str">
        <v>Iniciado 0%</v>
      </c>
      <c r="E42" t="str" xml:space="preserve">
        <v xml:space="preserve">🛠️ Hallazgos Clave:_x000d_
_x000d_
La tienda 1023 generó más de 471.000 transacciones repetidas, incluyendo una misma transacción enviada más de 12.000 veces._x000d_
_x000d_
Se identificó que al menos 9 tiendas presentaron este comportamiento (ver imagen adjunta)._x000d_
_x000d_
La causa fue atribuida a un loop interno del sistema POS, sin alertas tempranas que permitieran detectar el exceso de reintentos._x000d_
_x000d_
Se notificó a NCR y se abrió el  QT 5754 para análisis e investigación formal._x000d_
_x000d_
⚠️ Impacto:_x000d_
_x000d_
Sobrecarga y colapso temporal de los sistemas de integración (Kafka, Nifi, Janno)._x000d_
_x000d_
Retrasos en el procesamiento de información y necesidad de reprocesos manuales por parte del equipo de soporte._x000d_
_x000d_
Afectación parcial en la visualización de ventas por parte de los cajeros, lo que permitió identificar la falla._x000d_
_x000d_
✔️ Acciones Realizadas:_x000d_
_x000d_
Se implementó un procedimiento manual de reinyección de transacciones para estabilizar el flujo._x000d_
_x000d_
Se ajustó la hora de cierre de tienda para evitar solapamientos en el procesamiento._x000d_
_x000d_
Se bajaron servicios de integración de forma oportuna para prevenir afectaciones mayores._x000d_
_x000d_
📌 Compromisos y Plan de Acción:_x000d_
_x000d_
Henry Puentes: Implementar control de alertas al detectar más de 10 reintentos._x000d_
⏳ Estado: En desarrollo (entrega estimada: viernes)._x000d_
_x000d_
Juan Daniel Rodríguez: Configurar retención de logs por 5 días en servidores físicos de tienda._x000d_
⏳ Estado: En curso._x000d_
_x000d_
NCR: Entregar análisis técnico del incidente y ajustar configuración de reintentos._x000d_
⏳ Estado: En seguimiento (QT 5754)._x000d_
</v>
      </c>
      <c r="F42" t="str">
        <v>Aplicaciones_POS_ARS_Colombia</v>
      </c>
      <c r="G42" t="str">
        <v>Transacciones repetidas Jano</v>
      </c>
      <c r="H42">
        <v>45859</v>
      </c>
      <c r="I42">
        <v>45859</v>
      </c>
      <c r="J42" t="str" xml:space="preserve">
        <v xml:space="preserve">Medina Chaparro Luis Alejandro, Ramirez Serrano Oscar_x000d_
, Reyes Caucali Farutt Alcides_x000d_
, Pardo Ronco Jonathan Alexis, Puentes Gonzalez Henry, Zambrano Monroy David</v>
      </c>
      <c r="K42" t="str" xml:space="preserve">
        <v xml:space="preserve">Medina Chaparro Luis Alejandro, Ramirez Serrano Oscar_x000d_
, Reyes Caucali Farutt Alcides_x000d_
, Pardo Ronco Jonathan Alexis_x000d_
, Mahecha Quintero Diego Alejandro</v>
      </c>
      <c r="L42">
        <f>IF(J42="", 0, LEN(J42) - LEN(SUBSTITUTE(J42, ",", "")) + 1)</f>
        <v>6</v>
      </c>
      <c r="M42">
        <f>IF(K42="", 0, LEN(K42) - LEN(SUBSTITUTE(K42, ",", "")) + 1)</f>
        <v>5</v>
      </c>
      <c r="P42" t="str" xml:space="preserve">
        <v xml:space="preserve">Mesa Rivera Wilson Andres_x000d_
</v>
      </c>
    </row>
    <row r="43" xml:space="preserve">
      <c r="A43">
        <v>1433988</v>
      </c>
      <c r="B43" t="str">
        <v>Abierto</v>
      </c>
      <c r="C43" t="str">
        <v>Abierto</v>
      </c>
      <c r="D43" t="str">
        <v>Iniciado 0%</v>
      </c>
      <c r="E43" t="str" xml:space="preserve">
        <v xml:space="preserve">DESCRIPCION GENERAL_x000d_
 _x000d_
Se presenta novedad con las devoluciones de la tienda 204, presentando el siguiente error “CANTIDAD ARTÍCULOS NO ESPERADA”, en el momento nos reportan los siguientes tickets con 5 transacciones que no han podido realizar la devolución y les esta afectando las interfaces para inventarios y los diferentes sistemas de información._x000d_
 _x000d_
Tickets con la novedad:_x000d_
Ticket 1419337 pedido v4439082,_x000d_
Ticket 1427299  pedido v4508755-01,_x000d_
Ticket 1427326 pedido v4431465-01,_x000d_
Ticket 1427402  pedido v4386860-01,_x000d_
Ticket 1427415 pedido v4436079-01_x000d_
 _x000d_
IDENTIFICACION DE LA CAUSA_x000d_
 _x000d_
Tras las primeras validaciones se identifica que desde vesta se envía a genesix solo los eanes sin tener en cuenta los fletes y garantías extendidas, esto crea una inconsistencia ya que el EPOS al momento de LA devolución envía todos eanes de la factura (que es lo correcto), y por tal motivo genera el error “CANTIDAD ARTÍCULOS NO ESPERADA” en la pos al momento de realizar la devolución._x000d_
 _x000d_
AVANCES_x000d_
 _x000d_
Edwin Jimenez quedo de validar la información que se envía a genesix y para determinar si factible incluir los datos de los eanes de flete y garantías extendidas._x000d_
Sandoval Fuentes, Martin Oswaldo,Reyes Caucali, Farutt Alcides</v>
      </c>
      <c r="F43" t="str">
        <v>Mesas Especializadas coolombia</v>
      </c>
      <c r="G43" t="str">
        <v>NOVEDAD EN DEVOLUCIONES ECOMMERCE</v>
      </c>
      <c r="H43">
        <v>45863</v>
      </c>
      <c r="L43">
        <f>IF(J43="", 0, LEN(J43) - LEN(SUBSTITUTE(J43, ",", "")) + 1)</f>
        <v>0</v>
      </c>
      <c r="M43">
        <f>IF(K43="", 0, LEN(K43) - LEN(SUBSTITUTE(K43, ",", "")) + 1)</f>
        <v>0</v>
      </c>
      <c r="P43" t="str" xml:space="preserve">
        <v xml:space="preserve">Zambrano Monroy David_x000d_
</v>
      </c>
    </row>
    <row r="44">
      <c r="P44" t="str">
        <v>Medina Chaparro Luis Alejandro</v>
      </c>
    </row>
    <row r="45">
      <c r="P45" t="str">
        <v>Rodriguez Ayala Juan Daniel</v>
      </c>
    </row>
    <row r="46">
      <c r="P46" t="str">
        <v>N/A</v>
      </c>
    </row>
  </sheetData>
  <pageMargins left="0.7" right="0.7" top="0.75" bottom="0.75" header="0.3" footer="0.3"/>
  <ignoredErrors>
    <ignoredError numberStoredAsText="1" sqref="A1:R1039"/>
  </ignoredErrors>
</worksheet>
</file>

<file path=xl/worksheets/sheet6.xml><?xml version="1.0" encoding="utf-8"?>
<worksheet xmlns="http://schemas.openxmlformats.org/spreadsheetml/2006/main" xmlns:r="http://schemas.openxmlformats.org/officeDocument/2006/relationships">
  <dimension ref="A1:D284"/>
  <sheetViews>
    <sheetView workbookViewId="0" rightToLeft="0"/>
  </sheetViews>
  <sheetData>
    <row r="1">
      <c r="A1" t="str">
        <v>CAUSA ESPECIFICA</v>
      </c>
      <c r="B1" t="str">
        <v>COUNT of NUMERO DE TICKET</v>
      </c>
    </row>
    <row r="2">
      <c r="A2" t="str">
        <v xml:space="preserve"> CORTE DE FIBRA DEL PROVEEDOR - ETB</v>
      </c>
      <c r="B2">
        <v>2</v>
      </c>
    </row>
    <row r="3">
      <c r="A3" t="str">
        <v>APAGADO DE SERVIDOR POS TPLINUX</v>
      </c>
      <c r="B3">
        <v>2</v>
      </c>
    </row>
    <row r="4">
      <c r="A4" t="str">
        <v>Apagado servidor de Test con ambientes productivos</v>
      </c>
      <c r="B4">
        <v>1</v>
      </c>
    </row>
    <row r="5">
      <c r="A5" t="str">
        <v>Archivo de la BCT no estaba disponible</v>
      </c>
      <c r="B5">
        <v>1</v>
      </c>
    </row>
    <row r="6">
      <c r="A6" t="str">
        <v>Archivo M_HSHPLU.DAT sin espacio</v>
      </c>
      <c r="B6">
        <v>1</v>
      </c>
    </row>
    <row r="7">
      <c r="A7" t="str">
        <v xml:space="preserve">ARREGLOS EN LA PANTA ELECTRICA </v>
      </c>
      <c r="B7">
        <v>1</v>
      </c>
    </row>
    <row r="8">
      <c r="A8" t="str">
        <v>Atenuación en fibra proveedor - Cirion</v>
      </c>
      <c r="B8">
        <v>1</v>
      </c>
    </row>
    <row r="9">
      <c r="A9" t="str">
        <v>Balanceo de Carga fallida en Kafka</v>
      </c>
      <c r="B9">
        <v>1</v>
      </c>
    </row>
    <row r="10">
      <c r="A10" t="str">
        <v>BASE DE DATOS</v>
      </c>
      <c r="B10">
        <v>1</v>
      </c>
    </row>
    <row r="11">
      <c r="A11" t="str">
        <v>Bases de datos</v>
      </c>
      <c r="B11">
        <v>1</v>
      </c>
    </row>
    <row r="12">
      <c r="A12" t="str">
        <v xml:space="preserve">BASES DE DATOS </v>
      </c>
      <c r="B12">
        <v>2</v>
      </c>
    </row>
    <row r="13">
      <c r="A13" t="str">
        <v>BATERIAS A MITAD DE CAPACIDAD DEL LA - UPS</v>
      </c>
      <c r="B13">
        <v>1</v>
      </c>
    </row>
    <row r="14">
      <c r="A14" t="str">
        <v>BATERIAS AGOTADAS - UPS</v>
      </c>
      <c r="B14">
        <v>1</v>
      </c>
    </row>
    <row r="15">
      <c r="A15" t="str">
        <v>BLOQUE DE CAJAS - SERVIDOR BLOQUEADO</v>
      </c>
      <c r="B15">
        <v>1</v>
      </c>
    </row>
    <row r="16">
      <c r="A16" t="str">
        <v>Bloque Servicio ARS</v>
      </c>
      <c r="B16">
        <v>1</v>
      </c>
    </row>
    <row r="17">
      <c r="A17" t="str">
        <v>Bloqueo AP Cisco</v>
      </c>
      <c r="B17">
        <v>1</v>
      </c>
    </row>
    <row r="18">
      <c r="A18" t="str">
        <v>Bloqueo de la tabla alma</v>
      </c>
      <c r="B18">
        <v>1</v>
      </c>
    </row>
    <row r="19">
      <c r="A19" t="str">
        <v>Bloqueo de los Equipo Core</v>
      </c>
      <c r="B19">
        <v>1</v>
      </c>
    </row>
    <row r="20">
      <c r="A20" t="str">
        <v xml:space="preserve">BLOQUEO DE PIN -CORDINADOR </v>
      </c>
      <c r="B20">
        <v>1</v>
      </c>
    </row>
    <row r="21">
      <c r="A21" t="str">
        <v>BLOQUEO DE POS - 6</v>
      </c>
      <c r="B21">
        <v>1</v>
      </c>
    </row>
    <row r="22">
      <c r="A22" t="str">
        <v>Bloqueo del equipo ONT</v>
      </c>
      <c r="B22">
        <v>1</v>
      </c>
    </row>
    <row r="23">
      <c r="A23" t="str">
        <v>Bloqueo en el Microsens de Microfibra</v>
      </c>
      <c r="B23">
        <v>1</v>
      </c>
    </row>
    <row r="24">
      <c r="A24" t="str">
        <v>Bloqueo en el Servidor</v>
      </c>
      <c r="B24">
        <v>1</v>
      </c>
    </row>
    <row r="25">
      <c r="A25" t="str">
        <v>BLOQUEO EN ELSERVIDOR</v>
      </c>
      <c r="B25">
        <v>1</v>
      </c>
    </row>
    <row r="26">
      <c r="A26" t="str">
        <v>Bloqueo en los datafonos</v>
      </c>
      <c r="B26">
        <v>1</v>
      </c>
    </row>
    <row r="27">
      <c r="A27" t="str">
        <v>BLOQUEO EN MICROSENS</v>
      </c>
      <c r="B27">
        <v>1</v>
      </c>
    </row>
    <row r="28">
      <c r="A28" t="str">
        <v>Bloqueo Modem - Claro</v>
      </c>
      <c r="B28">
        <v>1</v>
      </c>
    </row>
    <row r="29">
      <c r="A29" t="str">
        <v>Bloqueo Router</v>
      </c>
      <c r="B29">
        <v>3</v>
      </c>
    </row>
    <row r="30">
      <c r="A30" t="str">
        <v xml:space="preserve">Bloqueo Router - Cirion        </v>
      </c>
      <c r="B30">
        <v>1</v>
      </c>
    </row>
    <row r="31">
      <c r="A31" t="str">
        <v>Bloqueo Servidor Afrodita</v>
      </c>
      <c r="B31">
        <v>1</v>
      </c>
    </row>
    <row r="32">
      <c r="A32" t="str">
        <v>Breaker Saltado - Sobrecarga del circuito</v>
      </c>
      <c r="B32">
        <v>1</v>
      </c>
    </row>
    <row r="33">
      <c r="A33" t="str">
        <v>Breakers Saltados</v>
      </c>
      <c r="B33">
        <v>1</v>
      </c>
    </row>
    <row r="34">
      <c r="A34" t="str">
        <v>Cable Suelto UPS</v>
      </c>
      <c r="B34">
        <v>1</v>
      </c>
    </row>
    <row r="35">
      <c r="A35" t="str">
        <v>Cableado no regulado dañado por corto Eléctrico</v>
      </c>
      <c r="B35">
        <v>1</v>
      </c>
    </row>
    <row r="36">
      <c r="A36" t="str">
        <v>Caida de enlaces - Claro</v>
      </c>
      <c r="B36">
        <v>1</v>
      </c>
    </row>
    <row r="37">
      <c r="A37" t="str">
        <v>CAIDA DE ENLACES PROVEEDOR - CIRION</v>
      </c>
      <c r="B37">
        <v>5</v>
      </c>
    </row>
    <row r="38">
      <c r="A38" t="str">
        <v>CAIDA DE ENLACES PROVEEDOR - CLARO</v>
      </c>
      <c r="B38">
        <v>4</v>
      </c>
    </row>
    <row r="39">
      <c r="A39" t="str">
        <v xml:space="preserve">CAIDA DE ENLACES PROVEEDOR - ETB </v>
      </c>
      <c r="B39">
        <v>3</v>
      </c>
    </row>
    <row r="40">
      <c r="A40" t="str">
        <v>Caida de enlaces proveedor Cirion</v>
      </c>
      <c r="B40">
        <v>4</v>
      </c>
    </row>
    <row r="41">
      <c r="A41" t="str">
        <v>Caida de enlaces proveedor- Claro</v>
      </c>
      <c r="B41">
        <v>2</v>
      </c>
    </row>
    <row r="42">
      <c r="A42" t="str">
        <v>CAIDA DEL SISTEMA - GENX4</v>
      </c>
      <c r="B42">
        <v>1</v>
      </c>
    </row>
    <row r="43">
      <c r="A43" t="str">
        <v>CAIDA ENLACE BACKUP DE PROVEEDOR - CLARO; ETB</v>
      </c>
      <c r="B43">
        <v>1</v>
      </c>
    </row>
    <row r="44">
      <c r="A44" t="str">
        <v>Caída enlace Claro ; Falla masiva Cirion</v>
      </c>
      <c r="B44">
        <v>1</v>
      </c>
    </row>
    <row r="45">
      <c r="A45" t="str">
        <v>Caída enlace proveedor - CIRION</v>
      </c>
      <c r="B45">
        <v>3</v>
      </c>
    </row>
    <row r="46">
      <c r="A46" t="str">
        <v xml:space="preserve">Caída enlace proveedor - Cirion       </v>
      </c>
      <c r="B46">
        <v>6</v>
      </c>
    </row>
    <row r="47">
      <c r="A47" t="str">
        <v>caida enlace proveedor - Claro</v>
      </c>
      <c r="B47">
        <v>1</v>
      </c>
    </row>
    <row r="48">
      <c r="A48" t="str">
        <v xml:space="preserve">Caída enlace proveedor - Claro </v>
      </c>
      <c r="B48">
        <v>19</v>
      </c>
    </row>
    <row r="49">
      <c r="A49" t="str">
        <v xml:space="preserve">Caída enlace proveedor - Claro       </v>
      </c>
      <c r="B49">
        <v>2</v>
      </c>
    </row>
    <row r="50">
      <c r="A50" t="str">
        <v>Caida enlaces - Cirion</v>
      </c>
      <c r="B50">
        <v>1</v>
      </c>
    </row>
    <row r="51">
      <c r="A51" t="str">
        <v>Caida enlaces - Claro</v>
      </c>
      <c r="B51">
        <v>4</v>
      </c>
    </row>
    <row r="52">
      <c r="A52" t="str">
        <v>Caida enlaces - ETB</v>
      </c>
      <c r="B52">
        <v>1</v>
      </c>
    </row>
    <row r="53">
      <c r="A53" t="str">
        <v>Cambio en P_reg afectó configuración de cajas</v>
      </c>
      <c r="B53">
        <v>1</v>
      </c>
    </row>
    <row r="54">
      <c r="A54" t="str">
        <v>cambio enrutamiento por el Proveedor</v>
      </c>
      <c r="B54">
        <v>1</v>
      </c>
    </row>
    <row r="55">
      <c r="A55" t="str">
        <v>CAUSA EXTERNA</v>
      </c>
      <c r="B55">
        <v>1</v>
      </c>
    </row>
    <row r="56">
      <c r="A56" t="str">
        <v xml:space="preserve">Causa no determinada       </v>
      </c>
      <c r="B56">
        <v>1</v>
      </c>
    </row>
    <row r="57">
      <c r="A57" t="str">
        <v>Certificados Expirados</v>
      </c>
      <c r="B57">
        <v>1</v>
      </c>
    </row>
    <row r="58">
      <c r="A58" t="str">
        <v>CODIGO DE BARRAS - SELF CHECK-OUT</v>
      </c>
      <c r="B58">
        <v>1</v>
      </c>
    </row>
    <row r="59">
      <c r="A59" t="str">
        <v>Conexion el webservice por Rotacion de Contraseña</v>
      </c>
      <c r="B59">
        <v>1</v>
      </c>
    </row>
    <row r="60">
      <c r="A60" t="str">
        <v>Configuracion AP</v>
      </c>
      <c r="B60">
        <v>1</v>
      </c>
    </row>
    <row r="61">
      <c r="A61" t="str">
        <v>configuración y protocolo bgp</v>
      </c>
      <c r="B61">
        <v>1</v>
      </c>
    </row>
    <row r="62">
      <c r="A62" t="str">
        <v>CONFIGURACIONES TPLINUX</v>
      </c>
      <c r="B62">
        <v>1</v>
      </c>
    </row>
    <row r="63">
      <c r="A63" t="str">
        <v>Controladora AP</v>
      </c>
      <c r="B63">
        <v>3</v>
      </c>
    </row>
    <row r="64">
      <c r="A64" t="str">
        <v>CORTE DE ENERGIA</v>
      </c>
      <c r="B64">
        <v>2</v>
      </c>
    </row>
    <row r="65">
      <c r="A65" t="str">
        <v>CORTE DE ENERGÍA</v>
      </c>
      <c r="B65">
        <v>1</v>
      </c>
    </row>
    <row r="66">
      <c r="A66" t="str">
        <v>CORTE DE ENERGIA - MANTENIMINETO</v>
      </c>
      <c r="B66">
        <v>1</v>
      </c>
    </row>
    <row r="67">
      <c r="A67" t="str">
        <v>CORTE DE ENERGÍA - UPS APAGADO</v>
      </c>
      <c r="B67">
        <v>1</v>
      </c>
    </row>
    <row r="68">
      <c r="A68" t="str">
        <v>CORTE DE ENERGIA EN EL SECTOR</v>
      </c>
      <c r="B68">
        <v>7</v>
      </c>
    </row>
    <row r="69">
      <c r="A69" t="str">
        <v>Corte de energía en el sector</v>
      </c>
      <c r="B69">
        <v>9</v>
      </c>
    </row>
    <row r="70">
      <c r="A70" t="str">
        <v xml:space="preserve">CORTE DE FIBRA </v>
      </c>
      <c r="B70">
        <v>1</v>
      </c>
    </row>
    <row r="71">
      <c r="A71" t="str">
        <v>CORTE DE FIBRA - CIRION</v>
      </c>
      <c r="B71">
        <v>5</v>
      </c>
    </row>
    <row r="72">
      <c r="A72" t="str">
        <v>Corte de Fibra - Claro</v>
      </c>
      <c r="B72">
        <v>2</v>
      </c>
    </row>
    <row r="73">
      <c r="A73" t="str">
        <v>CORTE DE FIBRA PROVEEDOR - CIRION</v>
      </c>
      <c r="B73">
        <v>6</v>
      </c>
    </row>
    <row r="74">
      <c r="A74" t="str">
        <v>Corte electrico</v>
      </c>
      <c r="B74">
        <v>1</v>
      </c>
    </row>
    <row r="75">
      <c r="A75" t="str">
        <v>Corte Electrico - Salto de breaker</v>
      </c>
      <c r="B75">
        <v>2</v>
      </c>
    </row>
    <row r="76">
      <c r="A76" t="str">
        <v>Corte Electrico (falla en la toma corriente)</v>
      </c>
      <c r="B76">
        <v>2</v>
      </c>
    </row>
    <row r="77">
      <c r="A77" t="str">
        <v>Corte Electrico daño switch</v>
      </c>
      <c r="B77">
        <v>1</v>
      </c>
    </row>
    <row r="78">
      <c r="A78" t="str">
        <v>Corte Electrico en tienda</v>
      </c>
      <c r="B78">
        <v>1</v>
      </c>
    </row>
    <row r="79">
      <c r="A79" t="str">
        <v>Corte Electrico- en tienda</v>
      </c>
      <c r="B79">
        <v>1</v>
      </c>
    </row>
    <row r="80">
      <c r="A80" t="str">
        <v>Corte Electrico por caída de un Árbol</v>
      </c>
      <c r="B80">
        <v>1</v>
      </c>
    </row>
    <row r="81">
      <c r="A81" t="str">
        <v>CORTE EN LA FIBRA DEL PROVEEDOR - CLARO</v>
      </c>
      <c r="B81">
        <v>1</v>
      </c>
    </row>
    <row r="82">
      <c r="A82" t="str">
        <v>Corte energía corto en transformador</v>
      </c>
      <c r="B82">
        <v>1</v>
      </c>
    </row>
    <row r="83">
      <c r="A83" t="str">
        <v>Corte Energía en el sector</v>
      </c>
      <c r="B83">
        <v>1</v>
      </c>
    </row>
    <row r="84">
      <c r="A84" t="str">
        <v>Corte Energía falla en el sector</v>
      </c>
      <c r="B84">
        <v>5</v>
      </c>
    </row>
    <row r="85">
      <c r="A85" t="str">
        <v>Corto Electrico - daño switch</v>
      </c>
      <c r="B85">
        <v>1</v>
      </c>
    </row>
    <row r="86">
      <c r="A86" t="str">
        <v xml:space="preserve">Corto en la tienda </v>
      </c>
      <c r="B86">
        <v>1</v>
      </c>
    </row>
    <row r="87">
      <c r="A87" t="str">
        <v>Corto en la tienda (salto de breaker)</v>
      </c>
      <c r="B87">
        <v>1</v>
      </c>
    </row>
    <row r="88">
      <c r="A88" t="str">
        <v>Daño AP</v>
      </c>
      <c r="B88">
        <v>1</v>
      </c>
    </row>
    <row r="89">
      <c r="A89" t="str">
        <v>Daño en AP</v>
      </c>
      <c r="B89">
        <v>1</v>
      </c>
    </row>
    <row r="90">
      <c r="A90" t="str">
        <v>Daño en el Fortinet</v>
      </c>
      <c r="B90">
        <v>1</v>
      </c>
    </row>
    <row r="91">
      <c r="A91" t="str">
        <v>Daño en la parte Electrica</v>
      </c>
      <c r="B91">
        <v>1</v>
      </c>
    </row>
    <row r="92">
      <c r="A92" t="str">
        <v>Daño sobre el AP</v>
      </c>
      <c r="B92">
        <v>1</v>
      </c>
    </row>
    <row r="93">
      <c r="A93" t="str">
        <v xml:space="preserve">DAÑOS DE FIBRA POR OBRAS </v>
      </c>
      <c r="B93">
        <v>1</v>
      </c>
    </row>
    <row r="94">
      <c r="A94" t="str">
        <v xml:space="preserve">DATAFONS SIN CONEXION </v>
      </c>
      <c r="B94">
        <v>1</v>
      </c>
    </row>
    <row r="95">
      <c r="A95" t="str">
        <v>DEGENERACION CANAL - MTU</v>
      </c>
      <c r="B95">
        <v>1</v>
      </c>
    </row>
    <row r="96">
      <c r="A96" t="str">
        <v>DEGRADACION - CANAL MTU</v>
      </c>
      <c r="B96">
        <v>1</v>
      </c>
    </row>
    <row r="97">
      <c r="A97" t="str">
        <v>Degradacion cable que va al APP de la tienda</v>
      </c>
      <c r="B97">
        <v>1</v>
      </c>
    </row>
    <row r="98">
      <c r="A98" t="str">
        <v>Degradacion Canal MTU</v>
      </c>
      <c r="B98">
        <v>1</v>
      </c>
    </row>
    <row r="99">
      <c r="A99" t="str">
        <v xml:space="preserve">DESGASTE BATERIAS  - UPS </v>
      </c>
      <c r="B99">
        <v>1</v>
      </c>
    </row>
    <row r="100">
      <c r="A100" t="str">
        <v>Directorio con permisos Inadecuados</v>
      </c>
      <c r="B100">
        <v>1</v>
      </c>
    </row>
    <row r="101">
      <c r="A101" t="str">
        <v>DUPLICACION DE DEVOLUCIONES</v>
      </c>
      <c r="B101">
        <v>1</v>
      </c>
    </row>
    <row r="102">
      <c r="A102" t="str">
        <v>Encolamiento en el flujo del servicio de Precios</v>
      </c>
      <c r="B102">
        <v>1</v>
      </c>
    </row>
    <row r="103">
      <c r="A103" t="str">
        <v>Encolamiento Traductor</v>
      </c>
      <c r="B103">
        <v>1</v>
      </c>
    </row>
    <row r="104">
      <c r="A104" t="str">
        <v>Envio de cargue erroneamente</v>
      </c>
      <c r="B104">
        <v>1</v>
      </c>
    </row>
    <row r="105">
      <c r="A105" t="str">
        <v>ERROR DE INTEGRACIÓN INTERFAZ DE PRECIO (NO EXISTEN ARCHIVOS O INTERFACES DE PRECIOS)</v>
      </c>
      <c r="B105">
        <v>1</v>
      </c>
    </row>
    <row r="106">
      <c r="A106" t="str">
        <v>Error humano</v>
      </c>
      <c r="B106">
        <v>1</v>
      </c>
    </row>
    <row r="107">
      <c r="A107" t="str">
        <v xml:space="preserve">ERROR HUMANO </v>
      </c>
      <c r="B107">
        <v>2</v>
      </c>
    </row>
    <row r="108">
      <c r="A108" t="str">
        <v>Errores en Modelo de DPC</v>
      </c>
      <c r="B108">
        <v>1</v>
      </c>
    </row>
    <row r="109">
      <c r="A109" t="str">
        <v>ETB FALLAS DE ENLACES PROVEEDOR - ETB</v>
      </c>
      <c r="B109">
        <v>1</v>
      </c>
    </row>
    <row r="110">
      <c r="A110" t="str">
        <v>FAILOVER SERVIDORES DE GENESIX</v>
      </c>
      <c r="B110">
        <v>2</v>
      </c>
    </row>
    <row r="111">
      <c r="A111" t="str">
        <v>FALLA - CVE, CP y DAD</v>
      </c>
      <c r="B111">
        <v>1</v>
      </c>
    </row>
    <row r="112">
      <c r="A112" t="str">
        <v>FALLA - POS</v>
      </c>
      <c r="B112">
        <v>1</v>
      </c>
    </row>
    <row r="113">
      <c r="A113" t="str">
        <v xml:space="preserve">FALLA - SPP SPP#50539 </v>
      </c>
      <c r="B113">
        <v>1</v>
      </c>
    </row>
    <row r="114">
      <c r="A114" t="str">
        <v xml:space="preserve">FALLA - UPS Y GASTO DE BATERIAS </v>
      </c>
      <c r="B114">
        <v>1</v>
      </c>
    </row>
    <row r="115">
      <c r="A115" t="str">
        <v>Falla a nivel de Cableado Logico</v>
      </c>
      <c r="B115">
        <v>1</v>
      </c>
    </row>
    <row r="116">
      <c r="A116" t="str">
        <v>FALLA AL INGRESO - MODULO - ATC</v>
      </c>
      <c r="B116">
        <v>1</v>
      </c>
    </row>
    <row r="117">
      <c r="A117" t="str">
        <v>Falla aplicativo Genexis no carga</v>
      </c>
      <c r="B117">
        <v>1</v>
      </c>
    </row>
    <row r="118">
      <c r="A118" t="str">
        <v>FALLA CON DEVOLUCIONES</v>
      </c>
      <c r="B118">
        <v>1</v>
      </c>
    </row>
    <row r="119">
      <c r="A119" t="str">
        <v>Falla con el aplicativo genexis no ingresa</v>
      </c>
      <c r="B119">
        <v>1</v>
      </c>
    </row>
    <row r="120">
      <c r="A120" t="str">
        <v>Falla con el servidor bloqueado</v>
      </c>
      <c r="B120">
        <v>1</v>
      </c>
    </row>
    <row r="121">
      <c r="A121" t="str">
        <v>FALLA CON LA UPS</v>
      </c>
      <c r="B121">
        <v>1</v>
      </c>
    </row>
    <row r="122">
      <c r="A122" t="str">
        <v>Falla configuración de servidor</v>
      </c>
      <c r="B122">
        <v>1</v>
      </c>
    </row>
    <row r="123">
      <c r="A123" t="str">
        <v>falla configuracion Modem - Claro</v>
      </c>
      <c r="B123">
        <v>2</v>
      </c>
    </row>
    <row r="124">
      <c r="A124" t="str">
        <v>FALLA CUPONERA PROOVEDOR  -Loyal Guru</v>
      </c>
      <c r="B124">
        <v>2</v>
      </c>
    </row>
    <row r="125">
      <c r="A125" t="str">
        <v xml:space="preserve">FALLA DE ALIMENTACION EXTERNA </v>
      </c>
      <c r="B125">
        <v>1</v>
      </c>
    </row>
    <row r="126">
      <c r="A126" t="str">
        <v xml:space="preserve">FALLA DE CABLEADO ACCES POINT - PROVEEDOR </v>
      </c>
      <c r="B126">
        <v>1</v>
      </c>
    </row>
    <row r="127">
      <c r="A127" t="str">
        <v>Falla de enlace Proveedor Claro</v>
      </c>
      <c r="B127">
        <v>1</v>
      </c>
    </row>
    <row r="128">
      <c r="A128" t="str">
        <v>FALLA DE ENLACES CON AMBOS PROVEEDORES - CIRON Y CLARO</v>
      </c>
      <c r="B128">
        <v>1</v>
      </c>
    </row>
    <row r="129">
      <c r="A129" t="str">
        <v>FALLA DE ENLACES CON AMBOS PROVEEDORES - ETB Y CLARO</v>
      </c>
      <c r="B129">
        <v>1</v>
      </c>
    </row>
    <row r="130">
      <c r="A130" t="str">
        <v>Falla de espacio File Server</v>
      </c>
      <c r="B130">
        <v>1</v>
      </c>
    </row>
    <row r="131">
      <c r="A131" t="str">
        <v>Falla de procedimiento en Python</v>
      </c>
      <c r="B131">
        <v>1</v>
      </c>
    </row>
    <row r="132">
      <c r="A132" t="str">
        <v>Falla de procedimiento Parametrización E-POS</v>
      </c>
      <c r="B132">
        <v>1</v>
      </c>
    </row>
    <row r="133">
      <c r="A133" t="str">
        <v>FALLA DISPOSITIVO - FORTINET</v>
      </c>
      <c r="B133">
        <v>1</v>
      </c>
    </row>
    <row r="134">
      <c r="A134" t="str">
        <v xml:space="preserve">FALLA ELECTRICA </v>
      </c>
      <c r="B134">
        <v>1</v>
      </c>
    </row>
    <row r="135">
      <c r="A135" t="str">
        <v>FALLA ELECTRICA - CORTO CIRCUITO</v>
      </c>
      <c r="B135">
        <v>1</v>
      </c>
    </row>
    <row r="136">
      <c r="A136" t="str">
        <v>FALLA ELECTRICA EN EL SECTOR</v>
      </c>
      <c r="B136">
        <v>2</v>
      </c>
    </row>
    <row r="137">
      <c r="A137" t="str">
        <v>FALLA EN ANULACIÓN - TARJETAS REGALO</v>
      </c>
      <c r="B137">
        <v>1</v>
      </c>
    </row>
    <row r="138">
      <c r="A138" t="str">
        <v>FALLA EN ATC</v>
      </c>
      <c r="B138">
        <v>1</v>
      </c>
    </row>
    <row r="139">
      <c r="A139" t="str">
        <v>FALLA EN BD Tplinux</v>
      </c>
      <c r="B139">
        <v>1</v>
      </c>
    </row>
    <row r="140">
      <c r="A140" t="str">
        <v>Falla en bonos Sodexo (no los toma)</v>
      </c>
      <c r="B140">
        <v>1</v>
      </c>
    </row>
    <row r="141">
      <c r="A141" t="str">
        <v>FALLA EN CONSULTAS AL FACTURADOR.</v>
      </c>
      <c r="B141">
        <v>1</v>
      </c>
    </row>
    <row r="142">
      <c r="A142" t="str">
        <v>Falla en el cableado externo</v>
      </c>
      <c r="B142">
        <v>1</v>
      </c>
    </row>
    <row r="143">
      <c r="A143" t="str">
        <v>FALLA EN ESCARNER - POS 23</v>
      </c>
      <c r="B143">
        <v>1</v>
      </c>
    </row>
    <row r="144">
      <c r="A144" t="str">
        <v>FALLA EN FACTURADOR</v>
      </c>
      <c r="B144">
        <v>2</v>
      </c>
    </row>
    <row r="145">
      <c r="A145" t="str">
        <v>FALLA EN IMPRESORA Lexmark</v>
      </c>
      <c r="B145">
        <v>1</v>
      </c>
    </row>
    <row r="146">
      <c r="A146" t="str">
        <v>FALLA EN LA FIBRA DEL PROVEEDOR - CLARO</v>
      </c>
      <c r="B146">
        <v>2</v>
      </c>
    </row>
    <row r="147">
      <c r="A147" t="str">
        <v>Falla en la planta de la tienda</v>
      </c>
      <c r="B147">
        <v>3</v>
      </c>
    </row>
    <row r="148">
      <c r="A148" t="str">
        <v>Falla en línea de cajas (servidor desconfigurado)</v>
      </c>
      <c r="B148">
        <v>1</v>
      </c>
    </row>
    <row r="149">
      <c r="A149" t="str">
        <v>FALLA EN MICROSENS</v>
      </c>
      <c r="B149">
        <v>1</v>
      </c>
    </row>
    <row r="150">
      <c r="A150" t="str">
        <v>FALLA EN PAGO DE DATOFONOS</v>
      </c>
      <c r="B150">
        <v>1</v>
      </c>
    </row>
    <row r="151">
      <c r="A151" t="str">
        <v>FALLA EN POS/PDV</v>
      </c>
      <c r="B151">
        <v>1</v>
      </c>
    </row>
    <row r="152">
      <c r="A152" t="str">
        <v>FALLA EN PROCESOS DE FACTURACION</v>
      </c>
      <c r="B152">
        <v>1</v>
      </c>
    </row>
    <row r="153">
      <c r="A153" t="str">
        <v>Falla en Servicios que Apuntaban al Servidor Web</v>
      </c>
      <c r="B153">
        <v>1</v>
      </c>
    </row>
    <row r="154">
      <c r="A154" t="str">
        <v>FALLA EN TIENDAS EASY</v>
      </c>
      <c r="B154">
        <v>1</v>
      </c>
    </row>
    <row r="155">
      <c r="A155" t="str">
        <v>Falla equipo core dañado</v>
      </c>
      <c r="B155">
        <v>1</v>
      </c>
    </row>
    <row r="156">
      <c r="A156" t="str">
        <v>Falla equipo ultima milla</v>
      </c>
      <c r="B156">
        <v>1</v>
      </c>
    </row>
    <row r="157">
      <c r="A157" t="str">
        <v>FALLA FLUIDO ELECTRICO</v>
      </c>
      <c r="B157">
        <v>1</v>
      </c>
    </row>
    <row r="158">
      <c r="A158" t="str">
        <v>Falla Gbic- Parametrización de conexión</v>
      </c>
      <c r="B158">
        <v>1</v>
      </c>
    </row>
    <row r="159">
      <c r="A159" t="str">
        <v>FALLA INGRESO TPLinux - NAVEGADO EDGE y MOZILLA</v>
      </c>
      <c r="B159">
        <v>1</v>
      </c>
    </row>
    <row r="160">
      <c r="A160" t="str">
        <v>Falla interna UPS</v>
      </c>
      <c r="B160">
        <v>1</v>
      </c>
    </row>
    <row r="161">
      <c r="A161" t="str">
        <v xml:space="preserve">FALLA L IMPRIMIR FACTURAS </v>
      </c>
      <c r="B161">
        <v>1</v>
      </c>
    </row>
    <row r="162">
      <c r="A162" t="str">
        <v>Falla llenado del Disco del servidor de cajas</v>
      </c>
      <c r="B162">
        <v>1</v>
      </c>
    </row>
    <row r="163">
      <c r="A163" t="str">
        <v>Falla llenado del File System</v>
      </c>
      <c r="B163">
        <v>1</v>
      </c>
    </row>
    <row r="164">
      <c r="A164" t="str">
        <v>Falla Masiva - Credibanco</v>
      </c>
      <c r="B164">
        <v>1</v>
      </c>
    </row>
    <row r="165">
      <c r="A165" t="str">
        <v>Falla Masiva - Redeban</v>
      </c>
      <c r="B165">
        <v>1</v>
      </c>
    </row>
    <row r="166">
      <c r="A166" t="str">
        <v>Falla masiva claro ; Corte de Fibra - ETB</v>
      </c>
      <c r="B166">
        <v>1</v>
      </c>
    </row>
    <row r="167">
      <c r="A167" t="str">
        <v>Falla Masiva de enlace- Cirion</v>
      </c>
      <c r="B167">
        <v>1</v>
      </c>
    </row>
    <row r="168">
      <c r="A168" t="str">
        <v>Falla Masiva de enlaces- Cirion y Claro</v>
      </c>
      <c r="B168">
        <v>1</v>
      </c>
    </row>
    <row r="169">
      <c r="A169" t="str">
        <v>Falla masiva enlace - Cirion</v>
      </c>
      <c r="B169">
        <v>2</v>
      </c>
    </row>
    <row r="170">
      <c r="A170" t="str">
        <v>Falla masiva enlace Proveedor - Claro</v>
      </c>
      <c r="B170">
        <v>1</v>
      </c>
    </row>
    <row r="171">
      <c r="A171" t="str">
        <v>FALLA MICROSENS</v>
      </c>
      <c r="B171">
        <v>1</v>
      </c>
    </row>
    <row r="172">
      <c r="A172" t="str">
        <v>FALLA MICROSERVICIOS; BLOPQUEO DE SERVIDOR</v>
      </c>
      <c r="B172">
        <v>1</v>
      </c>
    </row>
    <row r="173">
      <c r="A173" t="str">
        <v>Falla no toma los bonos de secretaria</v>
      </c>
      <c r="B173">
        <v>1</v>
      </c>
    </row>
    <row r="174">
      <c r="A174" t="str">
        <v>Falla Planta Eléctrica</v>
      </c>
      <c r="B174">
        <v>1</v>
      </c>
    </row>
    <row r="175">
      <c r="A175" t="str">
        <v>FALLA POR PARTE DE LA PLANTA DE ENERGIA EN EL SECTOR</v>
      </c>
      <c r="B175">
        <v>1</v>
      </c>
    </row>
    <row r="176">
      <c r="A176" t="str">
        <v>FALLA POS</v>
      </c>
      <c r="B176">
        <v>1</v>
      </c>
    </row>
    <row r="177">
      <c r="A177" t="str">
        <v>FALLA SERVIDOR</v>
      </c>
      <c r="B177">
        <v>1</v>
      </c>
    </row>
    <row r="178">
      <c r="A178" t="str">
        <v>FALLA SERVIDOR ATC</v>
      </c>
      <c r="B178">
        <v>2</v>
      </c>
    </row>
    <row r="179">
      <c r="A179" t="str">
        <v>FALLA SMS - FIDELIDAD</v>
      </c>
      <c r="B179">
        <v>1</v>
      </c>
    </row>
    <row r="180">
      <c r="A180" t="str">
        <v>Falla transacciones al servidor</v>
      </c>
      <c r="B180">
        <v>1</v>
      </c>
    </row>
    <row r="181">
      <c r="A181" t="str">
        <v xml:space="preserve">FALLA- UPS EN PARTE LOGICA </v>
      </c>
      <c r="B181">
        <v>1</v>
      </c>
    </row>
    <row r="182">
      <c r="A182" t="str">
        <v>FALLAS - EVERTEC - BONOS</v>
      </c>
      <c r="B182">
        <v>1</v>
      </c>
    </row>
    <row r="183">
      <c r="A183" t="str">
        <v>Fallas con dos switches dañados</v>
      </c>
      <c r="B183">
        <v>1</v>
      </c>
    </row>
    <row r="184">
      <c r="A184" t="str">
        <v>Fallas con el cierre (no tomo archivo base)</v>
      </c>
      <c r="B184">
        <v>2</v>
      </c>
    </row>
    <row r="185">
      <c r="A185" t="str">
        <v>Fallas con el cierre de la tienda (actualización de archivo base)</v>
      </c>
      <c r="B185">
        <v>1</v>
      </c>
    </row>
    <row r="186">
      <c r="A186" t="str">
        <v>Fallas con el Control M (servicio bloquedo)</v>
      </c>
      <c r="B186">
        <v>1</v>
      </c>
    </row>
    <row r="187">
      <c r="A187" t="str">
        <v>Fallas con el ingreso a cajas (parametrización</v>
      </c>
      <c r="B187">
        <v>1</v>
      </c>
    </row>
    <row r="188">
      <c r="A188" t="str">
        <v>Fallas con el Microsens (bloqueo)</v>
      </c>
      <c r="B188">
        <v>1</v>
      </c>
    </row>
    <row r="189">
      <c r="A189" t="str">
        <v>Fallas con el servidor (esta bloqueado)</v>
      </c>
      <c r="B189">
        <v>1</v>
      </c>
    </row>
    <row r="190">
      <c r="A190" t="str">
        <v>FALLAS CON EL SERVIDOR ARS (BLOQUEO)</v>
      </c>
      <c r="B190">
        <v>1</v>
      </c>
    </row>
    <row r="191">
      <c r="A191" t="str">
        <v>Fallas con el servidor de cajas (servidor bloqueado)</v>
      </c>
      <c r="B191">
        <v>1</v>
      </c>
    </row>
    <row r="192">
      <c r="A192" t="str">
        <v>Fallas con el servidor de impresión</v>
      </c>
      <c r="B192">
        <v>1</v>
      </c>
    </row>
    <row r="193">
      <c r="A193" t="str">
        <v>Fallas con el switch de cajas de la tienda ; Se ejecuto el cambio del equipo y configuración por parte de Ing. de redes y el switch queda operativo.</v>
      </c>
      <c r="B193">
        <v>1</v>
      </c>
    </row>
    <row r="194">
      <c r="A194" t="str">
        <v>Fallas con Fidelidad (parametrización)</v>
      </c>
      <c r="B194">
        <v>2</v>
      </c>
    </row>
    <row r="195">
      <c r="A195" t="str">
        <v>Fallas con la CVE (bases de datos)</v>
      </c>
      <c r="B195">
        <v>1</v>
      </c>
    </row>
    <row r="196">
      <c r="A196" t="str">
        <v>Fallas con la facturación eléctronica</v>
      </c>
      <c r="B196">
        <v>1</v>
      </c>
    </row>
    <row r="197">
      <c r="A197" t="str">
        <v>Fallas con la linea de cajas (se reinicio de dispositivo)</v>
      </c>
      <c r="B197">
        <v>1</v>
      </c>
    </row>
    <row r="198">
      <c r="A198" t="str">
        <v>Fallas con la novedad de descuentos</v>
      </c>
      <c r="B198">
        <v>1</v>
      </c>
    </row>
    <row r="199">
      <c r="A199" t="str">
        <v>Fallas con la resolución fiscal (archivos no actualizados)</v>
      </c>
      <c r="B199">
        <v>1</v>
      </c>
    </row>
    <row r="200">
      <c r="A200" t="str">
        <v>Fallas con los bonos de secretaria (no los toma)</v>
      </c>
      <c r="B200">
        <v>1</v>
      </c>
    </row>
    <row r="201">
      <c r="A201" t="str">
        <v>Fallas con los datafonos (bloqueo dispositivos)</v>
      </c>
      <c r="B201">
        <v>2</v>
      </c>
    </row>
    <row r="202">
      <c r="A202" t="str">
        <v>Fallas con los medios de pago Vanti</v>
      </c>
      <c r="B202">
        <v>1</v>
      </c>
    </row>
    <row r="203">
      <c r="A203" t="str">
        <v>Fallas con los precios (parametrización)</v>
      </c>
      <c r="B203">
        <v>1</v>
      </c>
    </row>
    <row r="204">
      <c r="A204" t="str">
        <v>Fallas con los puntos (parametrización)</v>
      </c>
      <c r="B204">
        <v>1</v>
      </c>
    </row>
    <row r="205">
      <c r="A205" t="str">
        <v>Fallas con TPlinux (bloqueo)</v>
      </c>
      <c r="B205">
        <v>1</v>
      </c>
    </row>
    <row r="206">
      <c r="A206" t="str">
        <v>Fallas de espacio en el servidor</v>
      </c>
      <c r="B206">
        <v>1</v>
      </c>
    </row>
    <row r="207">
      <c r="A207" t="str">
        <v>Fallas de parametrización Caja</v>
      </c>
      <c r="B207">
        <v>1</v>
      </c>
    </row>
    <row r="208">
      <c r="A208" t="str">
        <v>Fallas en la caja (bloqueo)</v>
      </c>
      <c r="B208">
        <v>1</v>
      </c>
    </row>
    <row r="209">
      <c r="A209" t="str">
        <v>FALLAS EN LA FIBRA DE RACK</v>
      </c>
      <c r="B209">
        <v>1</v>
      </c>
    </row>
    <row r="210">
      <c r="A210" t="str">
        <v>Fallas en las cajas (fallas con la toma corriente)</v>
      </c>
      <c r="B210">
        <v>1</v>
      </c>
    </row>
    <row r="211">
      <c r="A211" t="str">
        <v>Fallas en las cajas (servidor bloqueado)</v>
      </c>
      <c r="B211">
        <v>1</v>
      </c>
    </row>
    <row r="212">
      <c r="A212" t="str">
        <v>FALLAS EN LAS TECLAS - DATAFONOS</v>
      </c>
      <c r="B212">
        <v>1</v>
      </c>
    </row>
    <row r="213">
      <c r="A213" t="str">
        <v>Fallas proveedor gener un time out en el servicio</v>
      </c>
      <c r="B213">
        <v>1</v>
      </c>
    </row>
    <row r="214">
      <c r="A214" t="str">
        <v xml:space="preserve">FALLO EN EL CARGE DE LA PAG - BPM </v>
      </c>
      <c r="B214">
        <v>1</v>
      </c>
    </row>
    <row r="215">
      <c r="A215" t="str">
        <v>falta de pago por parte de la tienda</v>
      </c>
      <c r="B215">
        <v>1</v>
      </c>
    </row>
    <row r="216">
      <c r="A216" t="str">
        <v>FALTA DE PARAMETROS EN LA BASE DE DATOS DEL SERVIDOR TpLinux.</v>
      </c>
      <c r="B216">
        <v>1</v>
      </c>
    </row>
    <row r="217">
      <c r="A217" t="str">
        <v>Fluctuación con el fluido eléctrico.</v>
      </c>
      <c r="B217">
        <v>1</v>
      </c>
    </row>
    <row r="218">
      <c r="A218" t="str">
        <v>FORTINET OBSOLETO</v>
      </c>
      <c r="B218">
        <v>1</v>
      </c>
    </row>
    <row r="219">
      <c r="A219" t="str">
        <v>Fuerte Aguacero en la ciudad  que al parecer genero un corto Alarmo la UPS</v>
      </c>
      <c r="B219">
        <v>2</v>
      </c>
    </row>
    <row r="220">
      <c r="A220" t="str">
        <v>INCIDENCIA PRESENTADA POR UN BLOQUEO DESDE EL - APIC / CEM</v>
      </c>
      <c r="B220">
        <v>1</v>
      </c>
    </row>
    <row r="221">
      <c r="A221" t="str">
        <v xml:space="preserve">INGRESO TPlinux POR OTRO NAVEGADOR - MOZILLA </v>
      </c>
      <c r="B221">
        <v>1</v>
      </c>
    </row>
    <row r="222">
      <c r="A222" t="str">
        <v>Intermitencia proveedor Cirion</v>
      </c>
      <c r="B222">
        <v>1</v>
      </c>
    </row>
    <row r="223">
      <c r="A223" t="str">
        <v>Intermitencia proveedor ETB</v>
      </c>
      <c r="B223">
        <v>1</v>
      </c>
    </row>
    <row r="224">
      <c r="A224" t="str">
        <v>La Maya COL_EASY_PRECIO_TRADUCTOR no estaba Activa por lo tanto no Actualizaban los precios en SAP.</v>
      </c>
      <c r="B224">
        <v>1</v>
      </c>
    </row>
    <row r="225">
      <c r="A225" t="str">
        <v>Lentitud en los procesos de la POS Archivos CEM</v>
      </c>
      <c r="B225">
        <v>1</v>
      </c>
    </row>
    <row r="226">
      <c r="A226" t="str">
        <v xml:space="preserve">LENTITUD EN POS </v>
      </c>
      <c r="B226">
        <v>1</v>
      </c>
    </row>
    <row r="227">
      <c r="A227" t="str">
        <v>Licencia Office</v>
      </c>
      <c r="B227">
        <v>1</v>
      </c>
    </row>
    <row r="228">
      <c r="A228" t="str">
        <v>llenado de Logs en las Selft Checkout</v>
      </c>
      <c r="B228">
        <v>1</v>
      </c>
    </row>
    <row r="229">
      <c r="A229" t="str">
        <v>llenado Disco K8POSCO</v>
      </c>
      <c r="B229">
        <v>3</v>
      </c>
    </row>
    <row r="230">
      <c r="A230" t="str">
        <v>LOCAL SIN INTERNET</v>
      </c>
      <c r="B230">
        <v>1</v>
      </c>
    </row>
    <row r="231">
      <c r="A231" t="str">
        <v>MAL CONTACTO EN PUERTOS</v>
      </c>
      <c r="B231">
        <v>1</v>
      </c>
    </row>
    <row r="232">
      <c r="A232" t="str">
        <v>Mantenimiento eléctrico</v>
      </c>
      <c r="B232">
        <v>1</v>
      </c>
    </row>
    <row r="233">
      <c r="A233" t="str">
        <v>Microsens desconfigurado / Modulo de efectivo Defectuoso</v>
      </c>
      <c r="B233">
        <v>1</v>
      </c>
    </row>
    <row r="234">
      <c r="A234" t="str">
        <v>MODIFICACION EN PARAMETRO DE INGRESO</v>
      </c>
      <c r="B234">
        <v>1</v>
      </c>
    </row>
    <row r="235">
      <c r="A235" t="str">
        <v>Multiples cortes de Fibra por Obras</v>
      </c>
      <c r="B235">
        <v>1</v>
      </c>
    </row>
    <row r="236">
      <c r="A236" t="str">
        <v>NO HABIA CONEXCION FISICA DE LA POS</v>
      </c>
      <c r="B236">
        <v>1</v>
      </c>
    </row>
    <row r="237">
      <c r="A237" t="str">
        <v xml:space="preserve">NO MUESTRA IMAGEN EL MONITOR </v>
      </c>
      <c r="B237">
        <v>1</v>
      </c>
    </row>
    <row r="238">
      <c r="A238" t="str">
        <v>Novedad con direccionamiento de los equipos - Wintel</v>
      </c>
      <c r="B238">
        <v>1</v>
      </c>
    </row>
    <row r="239">
      <c r="A239" t="str">
        <v xml:space="preserve">novedad con gibic de cobre </v>
      </c>
      <c r="B239">
        <v>1</v>
      </c>
    </row>
    <row r="240">
      <c r="A240" t="str">
        <v>NOVEDAD POD DPC</v>
      </c>
      <c r="B240">
        <v>1</v>
      </c>
    </row>
    <row r="241">
      <c r="A241" t="str">
        <v>Novedad presentada por problemas fisicos en la POS</v>
      </c>
      <c r="B241">
        <v>1</v>
      </c>
    </row>
    <row r="242">
      <c r="A242" t="str">
        <v>Operación Interna / Parametrizacion</v>
      </c>
      <c r="B242">
        <v>3</v>
      </c>
    </row>
    <row r="243">
      <c r="A243" t="str">
        <v xml:space="preserve">PAG FUERA DE SERVICIO </v>
      </c>
      <c r="B243">
        <v>2</v>
      </c>
    </row>
    <row r="244">
      <c r="A244" t="str">
        <v>Paquete de actualización incompleto</v>
      </c>
      <c r="B244">
        <v>1</v>
      </c>
    </row>
    <row r="245">
      <c r="A245" t="str">
        <v xml:space="preserve">POS 04 BLOQUEADA </v>
      </c>
      <c r="B245">
        <v>1</v>
      </c>
    </row>
    <row r="246">
      <c r="A246" t="str">
        <v>Problema Sitio Web (bloqueo seguridad)</v>
      </c>
      <c r="B246">
        <v>1</v>
      </c>
    </row>
    <row r="247">
      <c r="A247" t="str">
        <v>Problemas de conectividad en el servidor</v>
      </c>
      <c r="B247">
        <v>1</v>
      </c>
    </row>
    <row r="248">
      <c r="A248" t="str">
        <v>PROBLEMAS DE CONFIGURACIÓN DE SDWAN</v>
      </c>
      <c r="B248">
        <v>1</v>
      </c>
    </row>
    <row r="249">
      <c r="A249" t="str">
        <v>PROBLEMAS EN EL POD - APLICACION CEM</v>
      </c>
      <c r="B249">
        <v>1</v>
      </c>
    </row>
    <row r="250">
      <c r="A250" t="str">
        <v>RANGO DE CARACTERES CLIENTES</v>
      </c>
      <c r="B250">
        <v>2</v>
      </c>
    </row>
    <row r="251">
      <c r="A251" t="str">
        <v>Red cswlan11 la cual se lleno el scope de dhcp</v>
      </c>
      <c r="B251">
        <v>1</v>
      </c>
    </row>
    <row r="252">
      <c r="A252" t="str">
        <v>REINICIO DE LA POS - 20</v>
      </c>
      <c r="B252">
        <v>1</v>
      </c>
    </row>
    <row r="253">
      <c r="A253" t="str">
        <v>Resolucion fiscal Desactualizada</v>
      </c>
      <c r="B253">
        <v>1</v>
      </c>
    </row>
    <row r="254">
      <c r="A254" t="str">
        <v>Restricciones en Security Group del cluster EKS</v>
      </c>
      <c r="B254">
        <v>2</v>
      </c>
    </row>
    <row r="255">
      <c r="A255" t="str">
        <v>RESTRIGCIONES FIREWALL</v>
      </c>
      <c r="B255">
        <v>1</v>
      </c>
    </row>
    <row r="256">
      <c r="A256" t="str">
        <v>Saturacion Servidor Web</v>
      </c>
      <c r="B256">
        <v>1</v>
      </c>
    </row>
    <row r="257">
      <c r="A257" t="str">
        <v>Se encuentra hilo quemado</v>
      </c>
      <c r="B257">
        <v>1</v>
      </c>
    </row>
    <row r="258">
      <c r="A258" t="str">
        <v>Se llena el Disco del servidor de caja</v>
      </c>
      <c r="B258">
        <v>1</v>
      </c>
    </row>
    <row r="259">
      <c r="A259" t="str">
        <v>SELF CHEKOUT BLOQUEADO</v>
      </c>
      <c r="B259">
        <v>1</v>
      </c>
    </row>
    <row r="260">
      <c r="A260" t="str">
        <v>SELFT CHECKOUT BLOQUEADO</v>
      </c>
      <c r="B260">
        <v>1</v>
      </c>
    </row>
    <row r="261">
      <c r="A261" t="str">
        <v>servicio firewalld.service estaba activo</v>
      </c>
      <c r="B261">
        <v>1</v>
      </c>
    </row>
    <row r="262">
      <c r="A262" t="str">
        <v xml:space="preserve">SERVIDOR - FALLO TARJETA DE RED </v>
      </c>
      <c r="B262">
        <v>1</v>
      </c>
    </row>
    <row r="263">
      <c r="A263" t="str">
        <v>Servidor ARS fuera de línea</v>
      </c>
      <c r="B263">
        <v>1</v>
      </c>
    </row>
    <row r="264">
      <c r="A264" t="str">
        <v>Servidor Bloqueado</v>
      </c>
      <c r="B264">
        <v>1</v>
      </c>
    </row>
    <row r="265">
      <c r="A265" t="str">
        <v>Servidor Dañado</v>
      </c>
      <c r="B265">
        <v>1</v>
      </c>
    </row>
    <row r="266">
      <c r="A266" t="str">
        <v>servidor de caja bloqueado</v>
      </c>
      <c r="B266">
        <v>1</v>
      </c>
    </row>
    <row r="267">
      <c r="A267" t="str">
        <v xml:space="preserve">SERVIDOR DE GENESIS </v>
      </c>
      <c r="B267">
        <v>2</v>
      </c>
    </row>
    <row r="268">
      <c r="A268" t="str">
        <v>Servidor DHCP (configuración)</v>
      </c>
      <c r="B268">
        <v>1</v>
      </c>
    </row>
    <row r="269">
      <c r="A269" t="str">
        <v>SIN DEFINIR</v>
      </c>
      <c r="B269">
        <v>5</v>
      </c>
    </row>
    <row r="270">
      <c r="A270" t="str">
        <v>Sin especificar</v>
      </c>
      <c r="B270">
        <v>2</v>
      </c>
    </row>
    <row r="271">
      <c r="A271" t="str">
        <v>Sobrecarga Fluido Electrico</v>
      </c>
      <c r="B271">
        <v>1</v>
      </c>
    </row>
    <row r="272">
      <c r="A272" t="str">
        <v>SPP FALLIDO</v>
      </c>
      <c r="B272">
        <v>2</v>
      </c>
    </row>
    <row r="273">
      <c r="A273" t="str">
        <v>SPP fallido 76853</v>
      </c>
      <c r="B273">
        <v>1</v>
      </c>
    </row>
    <row r="274">
      <c r="A274" t="str">
        <v>SPP No. 48426 FALLIDO</v>
      </c>
      <c r="B274">
        <v>1</v>
      </c>
    </row>
    <row r="275">
      <c r="A275" t="str">
        <v>SPPs fallidos</v>
      </c>
      <c r="B275">
        <v>1</v>
      </c>
    </row>
    <row r="276">
      <c r="A276" t="str">
        <v>SSP FALLIDO: FALLA EN BASE DE DATOS</v>
      </c>
      <c r="B276">
        <v>1</v>
      </c>
    </row>
    <row r="277">
      <c r="A277" t="str">
        <v>SWITCH DALADO</v>
      </c>
      <c r="B277">
        <v>1</v>
      </c>
    </row>
    <row r="278">
      <c r="A278" t="str">
        <v>SWITCH DAÑADO</v>
      </c>
      <c r="B278">
        <v>2</v>
      </c>
    </row>
    <row r="279">
      <c r="A279" t="str">
        <v xml:space="preserve">SWITCH DAÑADO </v>
      </c>
      <c r="B279">
        <v>1</v>
      </c>
    </row>
    <row r="280">
      <c r="A280" t="str">
        <v xml:space="preserve">Switch Dañado        </v>
      </c>
      <c r="B280">
        <v>1</v>
      </c>
    </row>
    <row r="281">
      <c r="A281" t="str">
        <v xml:space="preserve">Switch obsoleto / Dañado        </v>
      </c>
      <c r="B281">
        <v>1</v>
      </c>
    </row>
    <row r="282">
      <c r="A282" t="str">
        <v>Trabajos Realizados por Enel</v>
      </c>
      <c r="B282">
        <v>1</v>
      </c>
    </row>
    <row r="283">
      <c r="A283" t="str">
        <v xml:space="preserve">VALORES QUE NO CUADRAN </v>
      </c>
      <c r="B283">
        <v>1</v>
      </c>
    </row>
    <row r="284">
      <c r="A284" t="str">
        <v>Total general</v>
      </c>
      <c r="B284">
        <v>392</v>
      </c>
    </row>
  </sheetData>
  <pageMargins left="0.7" right="0.7" top="0.75" bottom="0.75" header="0.3" footer="0.3"/>
  <ignoredErrors>
    <ignoredError numberStoredAsText="1" sqref="A1:D284"/>
  </ignoredErrors>
</worksheet>
</file>

<file path=xl/worksheets/sheet7.xml><?xml version="1.0" encoding="utf-8"?>
<worksheet xmlns="http://schemas.openxmlformats.org/spreadsheetml/2006/main" xmlns:r="http://schemas.openxmlformats.org/officeDocument/2006/relationships">
  <dimension ref="A1:C124"/>
  <sheetViews>
    <sheetView workbookViewId="0" rightToLeft="0"/>
  </sheetViews>
  <sheetData>
    <row r="1">
      <c r="A1" t="str">
        <v>Ticket</v>
      </c>
      <c r="B1" t="str">
        <v>Tienda</v>
      </c>
      <c r="C1" t="str">
        <v>Tienda Especificada</v>
      </c>
    </row>
    <row r="2">
      <c r="A2">
        <v>1120438</v>
      </c>
      <c r="B2" t="str">
        <v>L210 CD VILLAVICENCIO | CARNES</v>
      </c>
      <c r="C2" t="str">
        <v>L210</v>
      </c>
    </row>
    <row r="3">
      <c r="A3">
        <v>1121058</v>
      </c>
      <c r="B3" t="str">
        <v>SUPERMERCADOS</v>
      </c>
      <c r="C3" t="str">
        <v>SUPERMERCADOS</v>
      </c>
    </row>
    <row r="4">
      <c r="A4">
        <v>1122590</v>
      </c>
      <c r="B4" t="str">
        <v>E806 PRADO</v>
      </c>
      <c r="C4" t="str">
        <v>E806</v>
      </c>
    </row>
    <row r="5">
      <c r="A5">
        <v>1129835</v>
      </c>
      <c r="B5" t="str">
        <v>J044 CHIA</v>
      </c>
      <c r="C5" t="str">
        <v>J044</v>
      </c>
    </row>
    <row r="6">
      <c r="A6">
        <v>1135681</v>
      </c>
      <c r="B6" t="str">
        <v>J044 CHIA</v>
      </c>
      <c r="C6" t="str">
        <v>J044</v>
      </c>
    </row>
    <row r="7">
      <c r="A7">
        <v>1137493</v>
      </c>
      <c r="B7" t="str">
        <v>Z101 TINTALITO</v>
      </c>
      <c r="C7" t="str">
        <v>Z101</v>
      </c>
    </row>
    <row r="8">
      <c r="A8">
        <v>1140777</v>
      </c>
      <c r="B8" t="str">
        <v>E812 SOACHA E800 OCCIDENTE ; E800 OCCIDENTE</v>
      </c>
      <c r="C8" t="str">
        <v>E812;E800</v>
      </c>
    </row>
    <row r="9">
      <c r="A9">
        <v>1140954</v>
      </c>
      <c r="B9" t="str">
        <v>J249 ALTOS DEL COUNTRY</v>
      </c>
      <c r="C9" t="str">
        <v>J249</v>
      </c>
    </row>
    <row r="10">
      <c r="A10">
        <v>1140959</v>
      </c>
      <c r="B10" t="str">
        <v>J027 RIONEGRO</v>
      </c>
      <c r="C10" t="str">
        <v>J027</v>
      </c>
    </row>
    <row r="11">
      <c r="A11">
        <v>1143632</v>
      </c>
      <c r="B11" t="str">
        <v>Z101 TINTALITO</v>
      </c>
      <c r="C11" t="str">
        <v>Z101</v>
      </c>
    </row>
    <row r="12">
      <c r="A12">
        <v>1143785</v>
      </c>
      <c r="B12" t="str">
        <v>Z161 CALLE 190</v>
      </c>
      <c r="C12" t="str">
        <v>Z161</v>
      </c>
    </row>
    <row r="13">
      <c r="A13">
        <v>1147019</v>
      </c>
      <c r="B13" t="str">
        <v>J044 CHIA</v>
      </c>
      <c r="C13" t="str">
        <v>J044</v>
      </c>
    </row>
    <row r="14">
      <c r="A14">
        <v>1147032</v>
      </c>
      <c r="B14" t="str">
        <v>M077 ZIPAQUIRA</v>
      </c>
      <c r="C14" t="str">
        <v>M077</v>
      </c>
    </row>
    <row r="15">
      <c r="A15">
        <v>1147615</v>
      </c>
      <c r="B15" t="str">
        <v>J249 ALTOS DEL COUNTRY</v>
      </c>
      <c r="C15" t="str">
        <v>J249</v>
      </c>
    </row>
    <row r="16">
      <c r="A16">
        <v>1149133</v>
      </c>
      <c r="B16" t="str">
        <v>E043 ALTOS DEL PRADO</v>
      </c>
      <c r="C16" t="str">
        <v>E043</v>
      </c>
    </row>
    <row r="17">
      <c r="A17">
        <v>1149726</v>
      </c>
      <c r="B17" t="str">
        <v>E015 HAYUELOS ; J015 HAYUELOS ; Z015 HAYUELOS</v>
      </c>
      <c r="C17" t="str">
        <v>E015;J015;Z015</v>
      </c>
    </row>
    <row r="18">
      <c r="A18">
        <v>1150399</v>
      </c>
      <c r="B18" t="str">
        <v>PAIS</v>
      </c>
      <c r="C18" t="str">
        <v>PAIS</v>
      </c>
    </row>
    <row r="19">
      <c r="A19">
        <v>1152565</v>
      </c>
      <c r="B19" t="str">
        <v>J015 HAYUELOS ; Z016 CRA 30</v>
      </c>
      <c r="C19" t="str">
        <v>J015;Z016</v>
      </c>
    </row>
    <row r="20">
      <c r="A20">
        <v>1152726</v>
      </c>
      <c r="B20" t="str">
        <v>J191 CHIA BAZAAR</v>
      </c>
      <c r="C20" t="str">
        <v>J191</v>
      </c>
    </row>
    <row r="21">
      <c r="A21">
        <v>1153157</v>
      </c>
      <c r="B21" t="str">
        <v>SUPERMERCADOS</v>
      </c>
      <c r="C21" t="str">
        <v>SUPERMERCADOS</v>
      </c>
    </row>
    <row r="22">
      <c r="A22">
        <v>1156527</v>
      </c>
      <c r="B22" t="str">
        <v>J148 SANTA FE MEDELLIN</v>
      </c>
      <c r="C22" t="str">
        <v>J148</v>
      </c>
    </row>
    <row r="23">
      <c r="A23">
        <v>1157142</v>
      </c>
      <c r="B23" t="str">
        <v>Z101 TINTALITO</v>
      </c>
      <c r="C23" t="str">
        <v>Z101</v>
      </c>
    </row>
    <row r="24">
      <c r="A24">
        <v>1158753</v>
      </c>
      <c r="B24" t="str">
        <v>J024 PREMIUM PLAZA</v>
      </c>
      <c r="C24" t="str">
        <v>J024</v>
      </c>
    </row>
    <row r="25">
      <c r="A25">
        <v>1162467</v>
      </c>
      <c r="B25" t="str">
        <v>E809 MAYALES</v>
      </c>
      <c r="C25" t="str">
        <v>E809</v>
      </c>
    </row>
    <row r="26">
      <c r="A26">
        <v>1163493</v>
      </c>
      <c r="B26" t="str">
        <v>PAIS</v>
      </c>
      <c r="C26" t="str">
        <v>PAIS</v>
      </c>
    </row>
    <row r="27">
      <c r="A27">
        <v>1165093</v>
      </c>
      <c r="B27" t="str">
        <v>J193 PLAZA CENTRAL</v>
      </c>
      <c r="C27" t="str">
        <v>J193</v>
      </c>
    </row>
    <row r="28">
      <c r="A28">
        <v>1167040</v>
      </c>
      <c r="B28" t="str">
        <v>Z132 LA 24</v>
      </c>
      <c r="C28" t="str">
        <v>Z132</v>
      </c>
    </row>
    <row r="29">
      <c r="A29">
        <v>1169502</v>
      </c>
      <c r="B29" t="str">
        <v>J014 CALLE 170</v>
      </c>
      <c r="C29" t="str">
        <v>J014</v>
      </c>
    </row>
    <row r="30">
      <c r="A30">
        <v>1169531</v>
      </c>
      <c r="B30" t="str">
        <v>M077 ZIPAQUIRA</v>
      </c>
      <c r="C30" t="str">
        <v>M077</v>
      </c>
    </row>
    <row r="31">
      <c r="A31">
        <v>1171185</v>
      </c>
      <c r="B31" t="str">
        <v>M077 ZIPAQUIRA</v>
      </c>
      <c r="C31" t="str">
        <v>M077</v>
      </c>
    </row>
    <row r="32">
      <c r="A32">
        <v>1171887</v>
      </c>
      <c r="B32" t="str">
        <v>SUPERMERCADOS</v>
      </c>
      <c r="C32" t="str">
        <v>SUPERMERCADOS</v>
      </c>
    </row>
    <row r="33">
      <c r="A33">
        <v>1172272</v>
      </c>
      <c r="B33" t="str">
        <v>J108 CAÑAVERAL</v>
      </c>
      <c r="C33" t="str">
        <v>J108</v>
      </c>
    </row>
    <row r="34">
      <c r="A34">
        <v>1172786</v>
      </c>
      <c r="B34" t="str">
        <v>PAIS</v>
      </c>
      <c r="C34" t="str">
        <v>PAIS</v>
      </c>
    </row>
    <row r="35">
      <c r="A35">
        <v>1173722</v>
      </c>
      <c r="B35" t="str">
        <v>J108 CAÑAVERAL</v>
      </c>
      <c r="C35" t="str">
        <v>J108</v>
      </c>
    </row>
    <row r="36">
      <c r="A36">
        <v>1175231</v>
      </c>
      <c r="B36" t="str">
        <v>M046 ITAGUI</v>
      </c>
      <c r="C36" t="str">
        <v>M046</v>
      </c>
    </row>
    <row r="37">
      <c r="A37">
        <v>1175672</v>
      </c>
      <c r="B37" t="str">
        <v>J047 GIRARDOT</v>
      </c>
      <c r="C37" t="str">
        <v>J047</v>
      </c>
    </row>
    <row r="38">
      <c r="A38">
        <v>1175746</v>
      </c>
      <c r="B38" t="str">
        <v>Z031 CHIPICHAPE</v>
      </c>
      <c r="C38" t="str">
        <v>Z031</v>
      </c>
    </row>
    <row r="39">
      <c r="A39">
        <v>1179062</v>
      </c>
      <c r="B39" t="str">
        <v>PAIS</v>
      </c>
      <c r="C39" t="str">
        <v>PAIS</v>
      </c>
    </row>
    <row r="40">
      <c r="A40">
        <v>1180928</v>
      </c>
      <c r="B40" t="str">
        <v>J108 CAÑAVERAL</v>
      </c>
      <c r="C40" t="str">
        <v>J108</v>
      </c>
    </row>
    <row r="41">
      <c r="A41">
        <v>1181874</v>
      </c>
      <c r="B41" t="str">
        <v>SP309 SPID CALLE 45</v>
      </c>
      <c r="C41" t="str">
        <v>O309</v>
      </c>
    </row>
    <row r="42">
      <c r="A42">
        <v>1182678</v>
      </c>
      <c r="B42" t="str">
        <v>EDS JUMBO Z008 AV 1a MAYO</v>
      </c>
      <c r="C42" t="str">
        <v>Z008</v>
      </c>
    </row>
    <row r="43">
      <c r="A43">
        <v>1184033</v>
      </c>
      <c r="B43" t="str">
        <v>Z101 TINTALITO</v>
      </c>
      <c r="C43" t="str">
        <v>Z101</v>
      </c>
    </row>
    <row r="44">
      <c r="A44">
        <v>1184112</v>
      </c>
      <c r="B44" t="str">
        <v>J015; J003; J044; J191; J018; M077 y M124</v>
      </c>
      <c r="C44" t="str">
        <v>J015;J003;J044;J191;J018;M077;M124</v>
      </c>
    </row>
    <row r="45">
      <c r="A45">
        <v>1184511</v>
      </c>
      <c r="B45" t="str">
        <v>PAIS</v>
      </c>
      <c r="C45" t="str">
        <v>PAIS</v>
      </c>
    </row>
    <row r="46">
      <c r="A46">
        <v>1185363</v>
      </c>
      <c r="B46" t="str">
        <v>PAIS</v>
      </c>
      <c r="C46" t="str">
        <v>PAIS</v>
      </c>
    </row>
    <row r="47">
      <c r="A47">
        <v>1188326</v>
      </c>
      <c r="B47" t="str">
        <v>Z145 AV CIUDAD DE CALI</v>
      </c>
      <c r="C47" t="str">
        <v>Z145</v>
      </c>
    </row>
    <row r="48">
      <c r="A48">
        <v>1188664</v>
      </c>
      <c r="B48" t="str">
        <v>J011 CALLE 80</v>
      </c>
      <c r="C48" t="str">
        <v>J011</v>
      </c>
    </row>
    <row r="49">
      <c r="A49">
        <v>1190895</v>
      </c>
      <c r="B49" t="str">
        <v>M080 LOS LIBERTADORES</v>
      </c>
      <c r="C49" t="str">
        <v>M080</v>
      </c>
    </row>
    <row r="50">
      <c r="A50">
        <v>1192325</v>
      </c>
      <c r="B50" t="str">
        <v>J072 SANTAFE</v>
      </c>
      <c r="C50" t="str">
        <v>J072</v>
      </c>
    </row>
    <row r="51">
      <c r="A51">
        <v>1193442</v>
      </c>
      <c r="B51" t="str">
        <v>M322 METRO MERCADEFAM CABECERA</v>
      </c>
      <c r="C51" t="str">
        <v>M322</v>
      </c>
    </row>
    <row r="52">
      <c r="A52">
        <v>1196936</v>
      </c>
      <c r="B52" t="str">
        <v>Z161 CALLE 190</v>
      </c>
      <c r="C52" t="str">
        <v>Z161</v>
      </c>
    </row>
    <row r="53">
      <c r="A53">
        <v>1198086</v>
      </c>
      <c r="B53" t="str">
        <v>MEJORAMIENTO DEL HOGAR</v>
      </c>
      <c r="C53" t="str">
        <v>MEJORAMIENTO DEL HOGAR</v>
      </c>
    </row>
    <row r="54">
      <c r="A54">
        <v>1198092</v>
      </c>
      <c r="B54" t="str">
        <v>PAIS</v>
      </c>
      <c r="C54" t="str">
        <v>PAIS</v>
      </c>
    </row>
    <row r="55">
      <c r="A55">
        <v>1205861</v>
      </c>
      <c r="B55" t="str">
        <v>EDS Z149 ALQUERIA</v>
      </c>
      <c r="C55" t="str">
        <v>Z149</v>
      </c>
    </row>
    <row r="56">
      <c r="A56">
        <v>1205987</v>
      </c>
      <c r="B56" t="str">
        <v>PAIS</v>
      </c>
      <c r="C56" t="str">
        <v>PAIS</v>
      </c>
    </row>
    <row r="57">
      <c r="A57">
        <v>1207182</v>
      </c>
      <c r="B57" t="str">
        <v>J019 SANTA ANA</v>
      </c>
      <c r="C57" t="str">
        <v>J019</v>
      </c>
    </row>
    <row r="58">
      <c r="A58">
        <v>1207482</v>
      </c>
      <c r="B58" t="str">
        <v>E814 4SUR</v>
      </c>
      <c r="C58" t="str">
        <v>E814</v>
      </c>
    </row>
    <row r="59">
      <c r="A59">
        <v>1211802</v>
      </c>
      <c r="B59" t="str">
        <v>M073 MOSQUERA</v>
      </c>
      <c r="C59" t="str">
        <v>M073</v>
      </c>
    </row>
    <row r="60">
      <c r="A60">
        <v>1213213</v>
      </c>
      <c r="B60" t="str">
        <v>L210 CD VILLAVICENCIO | CARNES</v>
      </c>
      <c r="C60" t="str">
        <v>L210</v>
      </c>
    </row>
    <row r="61">
      <c r="A61">
        <v>1213983</v>
      </c>
      <c r="B61" t="str">
        <v>J087 GUATAPURI</v>
      </c>
      <c r="C61" t="str">
        <v>J087</v>
      </c>
    </row>
    <row r="62">
      <c r="A62">
        <v>1214010</v>
      </c>
      <c r="B62" t="str">
        <v>SP304 SPID CARACAS CON 49</v>
      </c>
      <c r="C62" t="str">
        <v>O304</v>
      </c>
    </row>
    <row r="63">
      <c r="A63">
        <v>1216066</v>
      </c>
      <c r="B63" t="str">
        <v>Z008 AV 1a MAYO</v>
      </c>
      <c r="C63" t="str">
        <v>Z008</v>
      </c>
    </row>
    <row r="64">
      <c r="A64">
        <v>1218942</v>
      </c>
      <c r="B64" t="str">
        <v>M034 FLORIDA</v>
      </c>
      <c r="C64" t="str">
        <v>M034</v>
      </c>
    </row>
    <row r="65">
      <c r="A65">
        <v>1218975</v>
      </c>
      <c r="B65" t="str">
        <v>J015 HAYUELOS Y E015 HAYUELOS</v>
      </c>
      <c r="C65" t="str">
        <v>J015</v>
      </c>
    </row>
    <row r="66">
      <c r="A66">
        <v>1221859</v>
      </c>
      <c r="B66" t="str">
        <v>Z145 AV CIUDAD DE CALI</v>
      </c>
      <c r="C66" t="str">
        <v>Z145</v>
      </c>
    </row>
    <row r="67">
      <c r="A67">
        <v>1223543</v>
      </c>
      <c r="B67" t="str">
        <v>PAIS</v>
      </c>
      <c r="C67" t="str">
        <v>PAIS</v>
      </c>
    </row>
    <row r="68">
      <c r="A68">
        <v>1225703</v>
      </c>
      <c r="B68" t="str">
        <v>SUPERMERCADOS(10 TIENDAS)</v>
      </c>
      <c r="C68" t="str">
        <v>J011;J015;J016;J044;J072;J167;J191;M010;J088;J030</v>
      </c>
    </row>
    <row r="69">
      <c r="A69">
        <v>1225818</v>
      </c>
      <c r="B69" t="str">
        <v>SP335 SPID JAVERIANA 45</v>
      </c>
      <c r="C69" t="str">
        <v>O335</v>
      </c>
    </row>
    <row r="70">
      <c r="A70">
        <v>1227743</v>
      </c>
      <c r="B70" t="str">
        <v>L057 LA DORADA|CARNES</v>
      </c>
      <c r="C70" t="str">
        <v>L057</v>
      </c>
    </row>
    <row r="71">
      <c r="A71">
        <v>1229396</v>
      </c>
      <c r="B71" t="str">
        <v>J043 ALTOS DEL PRADO</v>
      </c>
      <c r="C71" t="str">
        <v>J043</v>
      </c>
    </row>
    <row r="72">
      <c r="A72">
        <v>1229625</v>
      </c>
      <c r="B72" t="str">
        <v>J015 HAYUELOS ; J044 CHIA</v>
      </c>
      <c r="C72" t="str">
        <v>J015;J044</v>
      </c>
    </row>
    <row r="73">
      <c r="A73">
        <v>1231376</v>
      </c>
      <c r="B73" t="str">
        <v>Z101 TINTALITO</v>
      </c>
      <c r="C73" t="str">
        <v>Z101</v>
      </c>
    </row>
    <row r="74">
      <c r="A74">
        <v>1232506</v>
      </c>
      <c r="B74" t="str">
        <v>SP329 SPID CALLE 148</v>
      </c>
      <c r="C74" t="str">
        <v>O329</v>
      </c>
    </row>
    <row r="75">
      <c r="A75">
        <v>1232998</v>
      </c>
      <c r="B75" t="str">
        <v>PAIS</v>
      </c>
      <c r="C75" t="str">
        <v>PAIS</v>
      </c>
    </row>
    <row r="76">
      <c r="A76">
        <v>1234138</v>
      </c>
      <c r="B76" t="str">
        <v>M179 PITALITO</v>
      </c>
      <c r="C76" t="str">
        <v>M179</v>
      </c>
    </row>
    <row r="77">
      <c r="A77">
        <v>1234368</v>
      </c>
      <c r="B77" t="str">
        <v>J023 DE LA 65</v>
      </c>
      <c r="C77" t="str">
        <v>J023</v>
      </c>
    </row>
    <row r="78">
      <c r="A78">
        <v>1235614</v>
      </c>
      <c r="B78" t="str">
        <v>J088 BARRANQUILLA BUENAVISTA</v>
      </c>
      <c r="C78" t="str">
        <v>J088</v>
      </c>
    </row>
    <row r="79">
      <c r="A79">
        <v>1238738</v>
      </c>
      <c r="B79" t="str">
        <v>SUPERMERCADOS</v>
      </c>
      <c r="C79" t="str">
        <v>SUPERMERCADOS</v>
      </c>
    </row>
    <row r="80">
      <c r="A80">
        <v>1239977</v>
      </c>
      <c r="B80" t="str">
        <v>Z021 APOLO ; E814 4SUR</v>
      </c>
      <c r="C80" t="str">
        <v>Z021;E814</v>
      </c>
    </row>
    <row r="81">
      <c r="A81">
        <v>1239999</v>
      </c>
      <c r="B81" t="str">
        <v>E806 PRADO</v>
      </c>
      <c r="C81" t="str">
        <v>E806</v>
      </c>
    </row>
    <row r="82">
      <c r="A82">
        <v>1241852</v>
      </c>
      <c r="B82" t="str">
        <v>PAIS</v>
      </c>
      <c r="C82" t="str">
        <v>PAIS</v>
      </c>
    </row>
    <row r="83">
      <c r="A83">
        <v>1242119</v>
      </c>
      <c r="B83" t="str">
        <v>SUPERMERCADOS</v>
      </c>
      <c r="C83" t="str">
        <v>SUPERMERCADOS</v>
      </c>
    </row>
    <row r="84">
      <c r="A84">
        <v>1245871</v>
      </c>
      <c r="B84" t="str">
        <v>E011 CALLE 80</v>
      </c>
      <c r="C84" t="str">
        <v>E011</v>
      </c>
    </row>
    <row r="85">
      <c r="A85">
        <v>1248431</v>
      </c>
      <c r="B85" t="str">
        <v>Z079 SAN CAYETANO ; M079 SAN CAYETANO</v>
      </c>
      <c r="C85" t="str">
        <v>Z079;M079</v>
      </c>
    </row>
    <row r="86">
      <c r="A86">
        <v>1248880</v>
      </c>
      <c r="B86" t="str">
        <v>M179 PITALITO</v>
      </c>
      <c r="C86" t="str">
        <v>M179</v>
      </c>
    </row>
    <row r="87">
      <c r="A87">
        <v>1250793</v>
      </c>
      <c r="B87" t="str">
        <v>SUPERMERCADOS</v>
      </c>
      <c r="C87" t="str">
        <v>SUPERMERCADOS</v>
      </c>
    </row>
    <row r="88">
      <c r="A88">
        <v>1251612</v>
      </c>
      <c r="B88" t="str">
        <v>M040 RIOHACHA</v>
      </c>
      <c r="C88" t="str">
        <v>M040</v>
      </c>
    </row>
    <row r="89">
      <c r="A89">
        <v>1252545</v>
      </c>
      <c r="B89" t="str">
        <v>J084 MEGAMALL</v>
      </c>
      <c r="C89" t="str">
        <v>J084</v>
      </c>
    </row>
    <row r="90">
      <c r="A90">
        <v>1252927</v>
      </c>
      <c r="B90" t="str">
        <v>PAIS</v>
      </c>
      <c r="C90" t="str">
        <v>PAIS</v>
      </c>
    </row>
    <row r="91">
      <c r="A91">
        <v>1253386</v>
      </c>
      <c r="B91" t="str">
        <v>PAIS</v>
      </c>
      <c r="C91" t="str">
        <v>PAIS</v>
      </c>
    </row>
    <row r="92">
      <c r="A92">
        <v>1255823</v>
      </c>
      <c r="B92" t="str">
        <v>J014 CALLE 170</v>
      </c>
      <c r="C92" t="str">
        <v>J014</v>
      </c>
    </row>
    <row r="93">
      <c r="A93">
        <v>1255938</v>
      </c>
      <c r="B93" t="str">
        <v>Z101 TINTALITO</v>
      </c>
      <c r="C93" t="str">
        <v>Z101</v>
      </c>
    </row>
    <row r="94">
      <c r="A94">
        <v>1260758</v>
      </c>
      <c r="B94" t="str">
        <v>J015 HAYUELOS ; E015 HAYUELOS</v>
      </c>
      <c r="C94" t="str">
        <v>J015;E015</v>
      </c>
    </row>
    <row r="95">
      <c r="A95">
        <v>1262225</v>
      </c>
      <c r="B95" t="str">
        <v>J016 CARRERA 30</v>
      </c>
      <c r="C95" t="str">
        <v>J016</v>
      </c>
    </row>
    <row r="96">
      <c r="A96">
        <v>1263052</v>
      </c>
      <c r="B96" t="str">
        <v>Z161 CALLE 190</v>
      </c>
      <c r="C96" t="str">
        <v>Z161</v>
      </c>
    </row>
    <row r="97">
      <c r="A97">
        <v>1264963</v>
      </c>
      <c r="B97" t="str">
        <v>PAIS</v>
      </c>
      <c r="C97" t="str">
        <v>PAIS</v>
      </c>
    </row>
    <row r="98">
      <c r="A98">
        <v>1268792</v>
      </c>
      <c r="B98" t="str">
        <v>E800 OCCIDENTE</v>
      </c>
      <c r="C98" t="str">
        <v>E800</v>
      </c>
    </row>
    <row r="99">
      <c r="A99">
        <v>1268969</v>
      </c>
      <c r="B99" t="str">
        <v>J103 CABECERA</v>
      </c>
      <c r="C99" t="str">
        <v>J103</v>
      </c>
    </row>
    <row r="100">
      <c r="A100">
        <v>1269102</v>
      </c>
      <c r="B100" t="str">
        <v>Z161 CALLE 190</v>
      </c>
      <c r="C100" t="str">
        <v>Z161</v>
      </c>
    </row>
    <row r="101">
      <c r="A101">
        <v>1273177</v>
      </c>
      <c r="B101" t="str">
        <v>J019 SANTA ANA</v>
      </c>
      <c r="C101" t="str">
        <v>J019</v>
      </c>
    </row>
    <row r="102">
      <c r="A102">
        <v>1275527</v>
      </c>
      <c r="B102" t="str">
        <v>SP324 SPID CALLE 93</v>
      </c>
      <c r="C102" t="str">
        <v>O324</v>
      </c>
    </row>
    <row r="103">
      <c r="A103">
        <v>1277365</v>
      </c>
      <c r="B103" t="str">
        <v>J072 SANTAFE</v>
      </c>
      <c r="C103" t="str">
        <v>J072</v>
      </c>
    </row>
    <row r="104">
      <c r="A104">
        <v>1277637</v>
      </c>
      <c r="B104" t="str">
        <v>Z015 HAYUELOS</v>
      </c>
      <c r="C104" t="str">
        <v>Z015</v>
      </c>
    </row>
    <row r="105">
      <c r="A105">
        <v>1280243</v>
      </c>
      <c r="B105" t="str">
        <v>J108 CAÑAVERAL</v>
      </c>
      <c r="C105" t="str">
        <v>J108</v>
      </c>
    </row>
    <row r="106">
      <c r="A106">
        <v>1286971</v>
      </c>
      <c r="B106" t="str">
        <v>J014 CALLE 170 ; E014 CALLE 170</v>
      </c>
      <c r="C106" t="str">
        <v>J014;E014</v>
      </c>
    </row>
    <row r="107">
      <c r="A107">
        <v>1293027</v>
      </c>
      <c r="B107" t="str">
        <v>M179 PITALITO</v>
      </c>
      <c r="C107" t="str">
        <v>M179</v>
      </c>
    </row>
    <row r="108">
      <c r="A108">
        <v>1293043</v>
      </c>
      <c r="B108" t="str">
        <v>SUPERMERCADOS</v>
      </c>
      <c r="C108" t="str">
        <v>SUPERMERCADOS</v>
      </c>
    </row>
    <row r="109">
      <c r="A109">
        <v>1297162</v>
      </c>
      <c r="B109" t="str">
        <v>M074 FACATATIVA</v>
      </c>
      <c r="C109" t="str">
        <v>M074</v>
      </c>
    </row>
    <row r="110">
      <c r="A110">
        <v>1297179</v>
      </c>
      <c r="B110" t="str">
        <v>J015 HAYUELOS ; E015 HAYUELOS</v>
      </c>
      <c r="C110" t="str">
        <v>J015;E015</v>
      </c>
    </row>
    <row r="111">
      <c r="A111">
        <v>1298413</v>
      </c>
      <c r="B111" t="str">
        <v>SEDE ADMINISTRATIVA</v>
      </c>
      <c r="C111" t="str">
        <v>SEDE ADMINISTRATIVA</v>
      </c>
    </row>
    <row r="112">
      <c r="A112">
        <v>1302153</v>
      </c>
      <c r="B112" t="str">
        <v>PAIS</v>
      </c>
      <c r="C112" t="str">
        <v>PAIS</v>
      </c>
    </row>
    <row r="113">
      <c r="A113">
        <v>1302406</v>
      </c>
      <c r="B113" t="str">
        <v>M074 FACATATIVA</v>
      </c>
      <c r="C113" t="str">
        <v>M074</v>
      </c>
    </row>
    <row r="114">
      <c r="A114">
        <v>1302476</v>
      </c>
      <c r="B114" t="str">
        <v>JUMBO METRO Y EASY</v>
      </c>
      <c r="C114" t="str">
        <v>JUMBO;METRO;EASY</v>
      </c>
    </row>
    <row r="115">
      <c r="A115">
        <v>1307781</v>
      </c>
      <c r="B115" t="str">
        <v>J014 CALLE 170 ; E014 CALLE 170</v>
      </c>
      <c r="C115" t="str">
        <v>J014;E014</v>
      </c>
    </row>
    <row r="116">
      <c r="A116">
        <v>1309742</v>
      </c>
      <c r="B116" t="str">
        <v>CENTRO DE FORMACION</v>
      </c>
      <c r="C116" t="str">
        <v>CENTRO DE FORMACION</v>
      </c>
    </row>
    <row r="117">
      <c r="A117">
        <v>1313053</v>
      </c>
      <c r="B117" t="str">
        <v>MEJORAMIENTO DEL HOGAR</v>
      </c>
      <c r="C117" t="str">
        <v>MEJORAMIENTO DEL HOGAR</v>
      </c>
    </row>
    <row r="118">
      <c r="A118">
        <v>1314026</v>
      </c>
      <c r="B118" t="str">
        <v>L127 BMANGA|CROSS DOCKING SECOS</v>
      </c>
      <c r="C118" t="str">
        <v>L127</v>
      </c>
    </row>
    <row r="119">
      <c r="A119">
        <v>1314829</v>
      </c>
      <c r="B119" t="str">
        <v>E813 GAITAN CORTES ; E812 SOACHA</v>
      </c>
      <c r="C119" t="str">
        <v>E813;E812</v>
      </c>
    </row>
    <row r="120">
      <c r="A120">
        <v>1316064</v>
      </c>
      <c r="B120" t="str">
        <v>SUPERMERCADOS</v>
      </c>
      <c r="C120" t="str">
        <v>SUPERMERCADOS</v>
      </c>
    </row>
    <row r="121">
      <c r="A121">
        <v>1317638</v>
      </c>
      <c r="B121" t="str">
        <v>Z123 IVESUR</v>
      </c>
      <c r="C121" t="str">
        <v>Z123</v>
      </c>
    </row>
    <row r="122">
      <c r="A122">
        <v>1319811</v>
      </c>
      <c r="B122" t="str">
        <v>Z134 SIMON BOLIVAR</v>
      </c>
      <c r="C122" t="str">
        <v>Z134</v>
      </c>
    </row>
    <row r="123">
      <c r="A123">
        <v>1323880</v>
      </c>
      <c r="B123" t="str">
        <v>MEJORAMIENTO DEL HOGAR</v>
      </c>
      <c r="C123" t="str">
        <v>MEJORAMIENTO DEL HOGAR</v>
      </c>
    </row>
    <row r="124">
      <c r="A124">
        <v>1324081</v>
      </c>
      <c r="B124" t="str">
        <v>J103 CABECERA y J013 VALLE DE LILI</v>
      </c>
      <c r="C124" t="str">
        <v>J103;J013</v>
      </c>
    </row>
  </sheetData>
  <pageMargins left="0.7" right="0.7" top="0.75" bottom="0.75" header="0.3" footer="0.3"/>
  <ignoredErrors>
    <ignoredError numberStoredAsText="1" sqref="A1:C124"/>
  </ignoredErrors>
</worksheet>
</file>

<file path=xl/worksheets/sheet8.xml><?xml version="1.0" encoding="utf-8"?>
<worksheet xmlns="http://schemas.openxmlformats.org/spreadsheetml/2006/main" xmlns:r="http://schemas.openxmlformats.org/officeDocument/2006/relationships">
  <dimension ref="A1:S1957"/>
  <sheetViews>
    <sheetView workbookViewId="0" rightToLeft="0"/>
  </sheetViews>
  <sheetData>
    <row r="1">
      <c r="A1" t="str">
        <v>No.</v>
      </c>
      <c r="B1" t="str">
        <v>CAU</v>
      </c>
      <c r="C1" t="str">
        <v>Tipo Ticket</v>
      </c>
      <c r="D1" t="str">
        <v>Estado</v>
      </c>
      <c r="E1" t="str">
        <v>Area</v>
      </c>
      <c r="F1" t="str">
        <v>Tipo</v>
      </c>
      <c r="G1" t="str">
        <v>Clase</v>
      </c>
      <c r="H1" t="str">
        <v>Marca</v>
      </c>
      <c r="I1" t="str">
        <v>Acciones</v>
      </c>
      <c r="J1" t="str">
        <v>Entregable</v>
      </c>
      <c r="K1" t="str">
        <v>Cau2</v>
      </c>
      <c r="L1" t="str">
        <v>Observaciones</v>
      </c>
      <c r="M1" t="str">
        <v>Fecha de asignacion</v>
      </c>
      <c r="N1" t="str">
        <v>Fechas de Atencion</v>
      </c>
      <c r="O1" t="str">
        <v>Tienda</v>
      </c>
      <c r="P1" t="str">
        <v>Ciudad</v>
      </c>
      <c r="Q1" t="str">
        <v>Tecnico</v>
      </c>
      <c r="R1" t="str">
        <v>Documento</v>
      </c>
      <c r="S1" t="str">
        <v>region</v>
      </c>
    </row>
    <row r="2" xml:space="preserve">
      <c r="A2">
        <v>1</v>
      </c>
      <c r="B2">
        <v>11950308</v>
      </c>
      <c r="C2" t="str">
        <v>REQUEST</v>
      </c>
      <c r="D2" t="str">
        <v>CERRADO</v>
      </c>
      <c r="E2" t="str">
        <v>TIENDA</v>
      </c>
      <c r="F2" t="str">
        <v>BALANZA</v>
      </c>
      <c r="G2" t="str">
        <v>SCANNER</v>
      </c>
      <c r="H2" t="str">
        <v>METTLER</v>
      </c>
      <c r="I2"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balanza de charcuteria colgante de las antiguas 010131100056 no esta imprimiendo la informacion completa como metodo e conservacion y hay muchos producto que no estan grabados en la balanza; adicional mente no le caen los cambios d precios. no toma la tara generando incumplimiento en los procesos de calidad._x000d_
Area donde su ubica la balanza: perecederos charcuteria</v>
      </c>
      <c r="J2" t="str">
        <v>NO APLICA</v>
      </c>
      <c r="K2" t="str" xml:space="preserve">
        <v xml:space="preserve">Jefe Buena tarde por favor su ayuda con el tecnico remoto para revision de la balanza del area de charcuteria ya que se intento contactar al usuario pero el numero celular se encuentra erroneo se necesita validar si es temas de cabezal o configuracion._x000d_
Gracias</v>
      </c>
      <c r="L2" t="str">
        <v>SE LLEGA A SITIO PARA ATENDER CASO QUE SE MONTO YA QUE LA BALANZA COLGANTE DEL AREA DE CHARCUTERIA YA QUE SEGUN DICEN LOS USUARIOS SE ESTA DESCALIBRADO EL GRAMAGE Y A IMPRESORA INTERNA. AL REVISAR LA BALAZA SE EVIDENCIA QUE LO ANTES MENCIOANDO ES CIERTO; POR LO QUE SE PROCEDE A FORMATEAR LA BALANZA Y DEJAR PARA QUE SE LE AGREGUEN LOS CODIGOS DE MANERA REMOTA PARA LUEGO CALIBRAR LA IMPRSORA LO QUE AL FINAL RESULTA SATISFACTORIA CON PRUEBAS OK</v>
      </c>
      <c r="M2">
        <v>44197</v>
      </c>
      <c r="N2">
        <v>44200</v>
      </c>
      <c r="O2" t="str">
        <v>J047 JUMBO GIRARDOT</v>
      </c>
      <c r="P2" t="str">
        <v>GIRARDOT</v>
      </c>
      <c r="Q2" t="str">
        <v>FREDY STIVEN GARCIA CARVAJAL</v>
      </c>
      <c r="R2">
        <v>1007846861</v>
      </c>
      <c r="S2" t="str">
        <v>OCCIDENTE</v>
      </c>
    </row>
    <row r="3" xml:space="preserve">
      <c r="A3">
        <v>2</v>
      </c>
      <c r="B3">
        <v>11950308</v>
      </c>
      <c r="C3" t="str">
        <v>REQUEST</v>
      </c>
      <c r="D3" t="str">
        <v>CERRADO</v>
      </c>
      <c r="E3" t="str">
        <v>TIENDA</v>
      </c>
      <c r="F3" t="str">
        <v>BALANZA</v>
      </c>
      <c r="G3" t="str">
        <v>SCANNER</v>
      </c>
      <c r="H3" t="str">
        <v>METTLER</v>
      </c>
      <c r="I3"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balanza de charcuteria colgante de las antiguas 010131100056 no esta imprimiendo la informacion completa como metodo e conservacion y hay muchos producto que no estan grabados en la balanza; adicional mente no le caen los cambios d precios. no toma la tara generando incumplimiento en los procesos de calidad._x000d_
Area donde su ubica la balanza: perecederos charcuteria</v>
      </c>
      <c r="J3" t="str">
        <v>NO APLICA</v>
      </c>
      <c r="K3" t="str" xml:space="preserve">
        <v xml:space="preserve">Jefe Buena tarde por favor su ayuda con el tecnico remoto para revision de la balanza del area de charcuteria ya que se intento contactar al usuario pero el numero celular se encuentra erroneo se necesita validar si es temas de cabezal o configuracion._x000d_
Gracias</v>
      </c>
      <c r="L3" t="str">
        <v>SE LLEGA A SITIO PARA ATENDER CASO QUE SE MONTO YA QUE LA BALANZA COLGANTE DEL AREA DE CHARCUTERIA YA QUE SEGUN DICEN LOS USUARIOS SE ESTA DESCALIBRADO EL GRAMAGE Y A IMPRESORA INTERNA. AL REVISAR LA BALAZA SE EVIDENCIA QUE LO ANTES MENCIOANDO ES CIERTO; POR LO QUE SE PROCEDE A FORMATEAR LA BALANZA Y DEJAR PARA QUE SE LE AGREGUEN LOS CODIGOS DE MANERA REMOTA PARA LUEGO CALIBRAR LA IMPRSORA LO QUE AL FINAL RESULTA SATISFACTORIA CON PRUEBAS OK</v>
      </c>
      <c r="M3">
        <v>44197</v>
      </c>
      <c r="N3">
        <v>44200</v>
      </c>
      <c r="O3" t="str">
        <v>J047 JUMBO GIRARDOT</v>
      </c>
      <c r="P3" t="str">
        <v>GIRARDOT</v>
      </c>
      <c r="Q3" t="str">
        <v>FREDY STIVEN GARCIA CARVAJAL</v>
      </c>
      <c r="R3">
        <v>1007846861</v>
      </c>
      <c r="S3" t="str">
        <v>OCCIDENTE</v>
      </c>
    </row>
    <row r="4" xml:space="preserve">
      <c r="A4">
        <v>3</v>
      </c>
      <c r="B4">
        <v>11803637</v>
      </c>
      <c r="C4" t="str">
        <v>REQUEST</v>
      </c>
      <c r="D4" t="str">
        <v>CERRADO</v>
      </c>
      <c r="E4" t="str">
        <v>TIENDA</v>
      </c>
      <c r="F4" t="str">
        <v>PDA</v>
      </c>
      <c r="G4" t="str">
        <v>PDA</v>
      </c>
      <c r="H4" t="str">
        <v>ZEBRA</v>
      </c>
      <c r="I4" t="str" xml:space="preserve">
        <v xml:space="preserve">Buenas Tardes_x000d_
Por favor validar la PDA de Pricing y realizar restauración de la PDA; validar con Diego Cortes esta actividad_x000d_
Tienda: Metro Mosquera_x000d_
Equipo:PDA_x000d_
Marca: Zebra_x000d_
Modelo:TC56CJ_x000d_
Serial:17283622609271</v>
      </c>
      <c r="J4" t="str">
        <v>NO APLICA</v>
      </c>
      <c r="K4" t="str" xml:space="preserve">
        <v xml:space="preserve">Buenas Tardes_x000d_
Por favor validar la PDA de Pricing y realizar restauración de la PDA; validar con Diego Cortes esta actividad_x000d_
Tienda: Metro Mosquera_x000d_
Equipo:PDA_x000d_
Marca: Zebra_x000d_
Modelo:TC56CJ_x000d_
Serial:17283622609271</v>
      </c>
      <c r="L4" t="str" xml:space="preserve">
        <v xml:space="preserve">Tipo        PDA_x000d_
Marca        Zebra_x000d_
Modelo        TC56CJ_x000d_
Serial        17283622609271_x000d_
No se puede realizar la labor ya que la persona que tiene la PDA no se encuentra en la tienda; se debe programar una nueva visita. Por favor trasferue cuando el usuario este disponible para la atencion. </v>
      </c>
      <c r="M4">
        <v>44407</v>
      </c>
      <c r="N4">
        <v>44410</v>
      </c>
      <c r="O4" t="str">
        <v>M073 METRO MOSQUERA</v>
      </c>
      <c r="P4" t="str">
        <v>MOSQUERA</v>
      </c>
      <c r="Q4" t="str">
        <v>ALEXANDER CASTILLO SOTELO</v>
      </c>
      <c r="R4">
        <v>80216449</v>
      </c>
      <c r="S4" t="str">
        <v>BOGOTA</v>
      </c>
    </row>
    <row r="5" xml:space="preserve">
      <c r="A5">
        <v>4</v>
      </c>
      <c r="B5">
        <v>11810166</v>
      </c>
      <c r="C5" t="str">
        <v>REQUEST</v>
      </c>
      <c r="D5" t="str">
        <v>CERRADO</v>
      </c>
      <c r="E5" t="str">
        <v>TIENDA</v>
      </c>
      <c r="F5" t="str">
        <v>PDA</v>
      </c>
      <c r="G5" t="str">
        <v>PDA</v>
      </c>
      <c r="H5" t="str">
        <v>ZEBRA</v>
      </c>
      <c r="I5" t="str">
        <v xml:space="preserve">Realizar instalacion del aplicativo de seguridad en la PDA; apoyar la actividad con Diego Cortes	</v>
      </c>
      <c r="J5" t="str">
        <v>NO APLICA</v>
      </c>
      <c r="K5" t="str">
        <v>Realizar instalacion del aplicativo de seguridad en la PDA; apoyar la actividad con Diego Cortes</v>
      </c>
      <c r="L5" t="str" xml:space="preserve">
        <v xml:space="preserve">Tipo	PDA_x000d_
Marca	Honeywell_x000d_
Modelo	EDA51_x000d_
Serial	20073B006C_x000d_
Se verifica la PDA y se envía los datos de Dirección IP y MAC para que se realice el cargue de las aplicaciones. La persona encargada de la instalación realizo la labor sobre las 12:30 pm. Se realizan las pruebas y se deja operativo el equipo.</v>
      </c>
      <c r="M5">
        <v>44407</v>
      </c>
      <c r="N5">
        <v>44410</v>
      </c>
      <c r="O5" t="str">
        <v>M074 METRO FACATATIVA</v>
      </c>
      <c r="P5" t="str">
        <v>FACATATIVA</v>
      </c>
      <c r="Q5" t="str">
        <v>ALEXANDER CASTILLO SOTELO</v>
      </c>
      <c r="R5">
        <v>80216449</v>
      </c>
      <c r="S5" t="str">
        <v>BOGOTA</v>
      </c>
    </row>
    <row r="6" xml:space="preserve">
      <c r="A6">
        <v>5</v>
      </c>
      <c r="B6">
        <v>11810166</v>
      </c>
      <c r="C6" t="str">
        <v>REQUEST</v>
      </c>
      <c r="D6" t="str">
        <v>CERRADO</v>
      </c>
      <c r="E6" t="str">
        <v>TIENDA</v>
      </c>
      <c r="F6" t="str">
        <v>PDA</v>
      </c>
      <c r="G6" t="str">
        <v>PDA</v>
      </c>
      <c r="H6" t="str">
        <v>ZEBRA</v>
      </c>
      <c r="I6" t="str">
        <v xml:space="preserve">Realizar instalacion del aplicativo de seguridad en la PDA; apoyar la actividad con Diego Cortes	</v>
      </c>
      <c r="J6" t="str">
        <v>NO APLICA</v>
      </c>
      <c r="K6" t="str">
        <v>Realizar instalacion del aplicativo de seguridad en la PDA; apoyar la actividad con Diego Cortes</v>
      </c>
      <c r="L6" t="str" xml:space="preserve">
        <v xml:space="preserve">Tipo	PDA_x000d_
Marca	Honeywell_x000d_
Modelo	EDA51_x000d_
Serial	20073B006C_x000d_
Se verifica la PDA y se envía los datos de Dirección IP y MAC para que se realice el cargue de las aplicaciones. La persona encargada de la instalación realizo la labor sobre las 12:30 pm. Se realizan las pruebas y se deja operativo el equipo.</v>
      </c>
      <c r="M6">
        <v>44410</v>
      </c>
      <c r="N6">
        <v>44410</v>
      </c>
      <c r="O6" t="str">
        <v>M074 METRO FACATATIVA</v>
      </c>
      <c r="P6" t="str">
        <v>FACATATIVA</v>
      </c>
      <c r="Q6" t="str">
        <v>ALEXANDER CASTILLO SOTELO</v>
      </c>
      <c r="R6">
        <v>80216449</v>
      </c>
      <c r="S6" t="str">
        <v>BOGOTA</v>
      </c>
    </row>
    <row r="7" xml:space="preserve">
      <c r="A7">
        <v>6</v>
      </c>
      <c r="B7">
        <v>11825276</v>
      </c>
      <c r="C7" t="str">
        <v>REQUEST</v>
      </c>
      <c r="D7" t="str">
        <v>CERRADO</v>
      </c>
      <c r="E7" t="str">
        <v>TIENDA</v>
      </c>
      <c r="F7" t="str">
        <v>VERIFICADOR</v>
      </c>
      <c r="G7" t="str">
        <v>VERIFICADOR</v>
      </c>
      <c r="H7" t="str">
        <v>ZEBRA</v>
      </c>
      <c r="I7" t="str" xml:space="preserve">
        <v xml:space="preserve">	_x000d_
Validar los tres verificadores de la tienda; ninguno esta escaneando ITEM	  _x000d_
</v>
      </c>
      <c r="J7" t="str">
        <v>NO APLICA</v>
      </c>
      <c r="K7" t="str" xml:space="preserve">
        <v xml:space="preserve">	_x000d_
Validar los tres verificadores de la tienda; ninguno esta escaneando ITEM	  _x000d_
</v>
      </c>
      <c r="L7" t="str" xml:space="preserve">
        <v xml:space="preserve">Tipo	Verificador de Precios_x000d_
Marca	Zebra_x000d_
Modelo	MK3190_x000d_
Serial	17051522502649_x000d_
Se verifica el estado del verificador y se observa que se encuentra bloqueado; así que se reinicia el equipo y se configura la pagina para inicie la pantalla que verifica los precios; se deja operativo el equipo.</v>
      </c>
      <c r="M7">
        <v>44410</v>
      </c>
      <c r="N7">
        <v>44410</v>
      </c>
      <c r="O7" t="str">
        <v>M073 METRO MOSQUERA</v>
      </c>
      <c r="P7" t="str">
        <v>MOSQUERA</v>
      </c>
      <c r="Q7" t="str">
        <v>ALEXANDER CASTILLO SOTELO</v>
      </c>
      <c r="R7">
        <v>80216449</v>
      </c>
      <c r="S7" t="str">
        <v>BOGOTA</v>
      </c>
    </row>
    <row r="8" xml:space="preserve">
      <c r="A8">
        <v>7</v>
      </c>
      <c r="B8">
        <v>11822189</v>
      </c>
      <c r="C8" t="str">
        <v>REQUEST</v>
      </c>
      <c r="D8" t="str">
        <v>CERRADO</v>
      </c>
      <c r="E8" t="str">
        <v>CAJAS</v>
      </c>
      <c r="F8" t="str">
        <v>POS</v>
      </c>
      <c r="G8" t="str">
        <v>CPU</v>
      </c>
      <c r="H8" t="str">
        <v>WINCOR</v>
      </c>
      <c r="I8" t="str" xml:space="preserve">
        <v xml:space="preserve">Buenas Tardes_x000d_
la POS no Inicia se queda en CLEANUP; validar el cable de teclado o impresora_x000d_
Tienda: Metro Facatativa_x000d_
Equipo: POS_x000d_
Marca: Beetle_x000d_
Modelo:Wincor_x000d_
Serial: 6498613552 POS 13</v>
      </c>
      <c r="J8" t="str">
        <v>NO APLICA</v>
      </c>
      <c r="K8" t="str" xml:space="preserve">
        <v xml:space="preserve">Buenas Tardes_x000d_
la POS no Inicia se queda en CLEANUP; validar el cable de teclado o impresora_x000d_
Tienda: Metro Facatativa_x000d_
Equipo: POS_x000d_
Marca: Beetle_x000d_
Modelo:Wincor_x000d_
Serial: 6498613552 POS 13</v>
      </c>
      <c r="L8" t="str" xml:space="preserve">
        <v xml:space="preserve">Tipo	POS # 13_x000d_
Marca	Wincor_x000d_
Modelo	Beetle_x000d_
Serial	6498613552_x000d_
Se realizo la verificacion de la POS # 13 y se observa que el cable del teclado esta averiado; se busca un cable en la oficina de sistemas pero son muy cortos. Asi que se devuelve el caso para que hagan el envío del cable. La caja no queda operativa._x000d_
_x000d_
Se requiere cable de teclado POS</v>
      </c>
      <c r="M8">
        <v>44410</v>
      </c>
      <c r="N8">
        <v>44410</v>
      </c>
      <c r="O8" t="str">
        <v>M074 METRO FACATATIVA</v>
      </c>
      <c r="P8" t="str">
        <v>FACATATIVA</v>
      </c>
      <c r="Q8" t="str">
        <v>ALEXANDER CASTILLO SOTELO</v>
      </c>
      <c r="R8">
        <v>80216449</v>
      </c>
      <c r="S8" t="str">
        <v>BOGOTA</v>
      </c>
    </row>
    <row r="9" xml:space="preserve">
      <c r="A9">
        <v>8</v>
      </c>
      <c r="B9">
        <v>11818976</v>
      </c>
      <c r="C9" t="str">
        <v>REQUEST</v>
      </c>
      <c r="D9" t="str">
        <v>CERRADO</v>
      </c>
      <c r="E9" t="str">
        <v>CAJAS</v>
      </c>
      <c r="F9" t="str">
        <v>POS</v>
      </c>
      <c r="G9" t="str">
        <v>IMPRESORA</v>
      </c>
      <c r="H9" t="str">
        <v>WINCOR</v>
      </c>
      <c r="I9" t="str" xml:space="preserve">
        <v xml:space="preserve">Buenas Tardes_x000d_
Validar el estado del cabezal de la impresora POS de la caja 12_x000d_
Tienda: Metro Mosquera_x000d_
Equipo: Impresora POS_x000d_
Marca: EPSON</v>
      </c>
      <c r="J9" t="str">
        <v>NO APLICA</v>
      </c>
      <c r="K9" t="str" xml:space="preserve">
        <v xml:space="preserve">Buenas Tardes_x000d_
Validar el estado del cabezal de la impresora POS de la caja 12_x000d_
Tienda: Metro Mosquera_x000d_
Equipo: Impresora POS_x000d_
Marca: EPSON</v>
      </c>
      <c r="L9" t="str" xml:space="preserve">
        <v xml:space="preserve">Tipo	Impresora POS_x000d_
Marca	Wincor_x000d_
Modelo	TH320_x000d_
Serial	K083700830_x000d_
Se realizo la revisión de la impresora  y se observa que el cabezal de impresión esta averiado; asi que se instala otra impresora que se encuentra en la oficina de sistemas con serial K144700993; Se realizan las prueba y se deja operativo el equipo.</v>
      </c>
      <c r="M9">
        <v>44410</v>
      </c>
      <c r="N9">
        <v>44410</v>
      </c>
      <c r="O9" t="str">
        <v>M073 METRO MOSQUERA</v>
      </c>
      <c r="P9" t="str">
        <v>MOSQUERA</v>
      </c>
      <c r="Q9" t="str">
        <v>ALEXANDER CASTILLO SOTELO</v>
      </c>
      <c r="R9">
        <v>80216449</v>
      </c>
      <c r="S9" t="str">
        <v>BOGOTA</v>
      </c>
    </row>
    <row r="10" xml:space="preserve">
      <c r="A10">
        <v>9</v>
      </c>
      <c r="B10">
        <v>11822189</v>
      </c>
      <c r="C10" t="str">
        <v>REQUEST</v>
      </c>
      <c r="D10" t="str">
        <v>CERRADO</v>
      </c>
      <c r="E10" t="str">
        <v>CAJAS</v>
      </c>
      <c r="F10" t="str">
        <v>POS</v>
      </c>
      <c r="G10" t="str">
        <v>TECLADO</v>
      </c>
      <c r="H10" t="str">
        <v>WINCOR</v>
      </c>
      <c r="I10" t="str" xml:space="preserve">
        <v xml:space="preserve">Buenas Tardes_x000d_
Realizar instalacion de cable de teclado de POS_x000d_
Tienda: Metro Facatativa_x000d_
Equipo:pos_x000d_
Marca:wincor_x000d_
Modelo:beetle-m_x000d_
Serial:6498613552_x000d_
SGP Parte:14914_x000d_
Parte: CABLE TECLADO MINI-DIN 3.0M 6POS. M/M_x000d_
N° Parte: la 105248</v>
      </c>
      <c r="J10" t="str">
        <v>NO APLICA</v>
      </c>
      <c r="K10" t="str" xml:space="preserve">
        <v xml:space="preserve">Buenas Tardes_x000d_
Realizar instalacion de cable de teclado de POS_x000d_
Tienda: Metro Facatativa_x000d_
Equipo:pos_x000d_
Marca:wincor_x000d_
Modelo:beetle-m_x000d_
Serial:6498613552_x000d_
SGP Parte:14914_x000d_
Parte: CABLE TECLADO MINI-DIN 3.0M 6POS. M/M_x000d_
N° Parte: la 105248</v>
      </c>
      <c r="L10" t="str" xml:space="preserve">
        <v xml:space="preserve">Tipo        POS # 13_x000d_
Marca        Wincor_x000d_
Modelo        Beetle_x000d_
Serial        6498613552_x000d_
Se realizo la verificacion de la POS # 13 y se observa que el cable del teclado esta averiado; se busca un cable en la oficina de sistemas pero son muy cortos. Asi que se devuelve el caso para que hagan el envío del cable. La caja no queda operativa._x000d_
_x000d_
Se requiere cable de teclado POS</v>
      </c>
      <c r="M10">
        <v>44410</v>
      </c>
      <c r="N10">
        <v>44410</v>
      </c>
      <c r="O10" t="str">
        <v>M074 METRO FACATATIVA</v>
      </c>
      <c r="P10" t="str">
        <v>FACATATIVA</v>
      </c>
      <c r="Q10" t="str">
        <v>ALEXANDER CASTILLO SOTELO</v>
      </c>
      <c r="R10">
        <v>80216449</v>
      </c>
      <c r="S10" t="str">
        <v>BOGOTA</v>
      </c>
    </row>
    <row r="11" xml:space="preserve">
      <c r="A11">
        <v>10</v>
      </c>
      <c r="B11">
        <v>11802040</v>
      </c>
      <c r="C11" t="str">
        <v>REQUEST</v>
      </c>
      <c r="D11" t="str">
        <v>CERRADO</v>
      </c>
      <c r="E11" t="str">
        <v>TIENDA</v>
      </c>
      <c r="F11" t="str">
        <v>IMPRESORA</v>
      </c>
      <c r="G11" t="str">
        <v>IMPRESORA ZEBRA</v>
      </c>
      <c r="H11" t="str">
        <v>ZEBRA</v>
      </c>
      <c r="I11" t="str" xml:space="preserve">
        <v xml:space="preserve">buenas tardes._x000d_
por favor me colaboran con la autorizacion para la visita de el tecnico de isit para la instalacion y configura de las si siguientes impresoras zebras que llegaron a la tienda._x000d_
preguntar por Claudia Cabrera._x000d_
SERIE CATEGORIA TIPO MARCA MODELO_x000d_
52N210800181 Impresoras FLEJERA ESCRITORIO ZEBRA ZT230_x000d_
52N210800180 Impresoras FLEJERA ESCRITORIO ZEBRA ZT230_x000d_
gracias</v>
      </c>
      <c r="J11" t="str">
        <v>NO APLICA</v>
      </c>
      <c r="K11" t="str" xml:space="preserve">
        <v xml:space="preserve">buenas tardes._x000d_
por favor me colaboran con la autorizacion para la visita de el tecnico de isit para la instalacion y configura de las si siguientes impresoras zebras que llegaron a la tienda._x000d_
preguntar por Claudia Cabrera._x000d_
SERIE CATEGORIA TIPO MARCA MODELO_x000d_
52N210800181 Impresoras FLEJERA ESCRITORIO ZEBRA ZT230_x000d_
52N210800180 Impresoras FLEJERA ESCRITORIO ZEBRA ZT230_x000d_
gracias</v>
      </c>
      <c r="L11" t="str">
        <v>se ingresa a sala de sistemas para buscar las impresosras ZEBRAS las cuales se encuentran en cajas selladas listas para ser instaladas; se procede a desempacar la primera impresora 52N210800180; se instala sus componentes de cinta y papel para luego encender y que tome adecuadamente con los sensores la cinta y papel; se procede a hacer lo mismo con la segunda impresora 52N210800181; hacemos proceso igual y encendemos; hacemos pruebas de impresion para corroborar que no hallan errores en el mecanismo; efectivamente estan correctamente instaladas no presenta errores en sensores ni mecanismo; se procede a ingresar las direcciones IP; de las dos impresoras; se procede a poner a prueba me diante el ping de las impresoras y verlas por web si nos aparecen activas; se hacen pruebas de impresion las cuales nos resultan efectivamente bien se prueban en diferentes equipos las impresiones las cuales no presentan problema; imprimen con total normalidad; se entregan impresoras en funcion</v>
      </c>
      <c r="M11">
        <v>44398</v>
      </c>
      <c r="N11">
        <v>44411</v>
      </c>
      <c r="O11" t="str">
        <v>M179 METRO PITALITO</v>
      </c>
      <c r="P11" t="str">
        <v>PITALITO</v>
      </c>
      <c r="Q11" t="str">
        <v>JOHN ALEJANDRO LOZADA BABATIVA</v>
      </c>
      <c r="R11">
        <v>1075313382</v>
      </c>
      <c r="S11" t="str">
        <v>OCCIDENTE</v>
      </c>
    </row>
    <row r="12" xml:space="preserve">
      <c r="A12">
        <v>11</v>
      </c>
      <c r="B12">
        <v>11802040</v>
      </c>
      <c r="C12" t="str">
        <v>REQUEST</v>
      </c>
      <c r="D12" t="str">
        <v>CERRADO</v>
      </c>
      <c r="E12" t="str">
        <v>TIENDA</v>
      </c>
      <c r="F12" t="str">
        <v>IMPRESORA</v>
      </c>
      <c r="G12" t="str">
        <v>IMPRESORA ZEBRA</v>
      </c>
      <c r="H12" t="str">
        <v>ZEBRA</v>
      </c>
      <c r="I12" t="str" xml:space="preserve">
        <v xml:space="preserve">buenas tardes._x000d_
por favor me colaboran con la autorizacion para la visita de el tecnico de isit para la instalacion y configura de las si siguientes impresoras zebras que llegaron a la tienda._x000d_
preguntar por Claudia Cabrera._x000d_
SERIE CATEGORIA TIPO MARCA MODELO_x000d_
52N210800181 Impresoras FLEJERA ESCRITORIO ZEBRA ZT230_x000d_
52N210800180 Impresoras FLEJERA ESCRITORIO ZEBRA ZT230_x000d_
gracias</v>
      </c>
      <c r="J12" t="str">
        <v>NO APLICA</v>
      </c>
      <c r="K12" t="str" xml:space="preserve">
        <v xml:space="preserve">buenas tardes._x000d_
por favor me colaboran con la autorizacion para la visita de el tecnico de isit para la instalacion y configura de las si siguientes impresoras zebras que llegaron a la tienda._x000d_
preguntar por Claudia Cabrera._x000d_
SERIE CATEGORIA TIPO MARCA MODELO_x000d_
52N210800181 Impresoras FLEJERA ESCRITORIO ZEBRA ZT230_x000d_
52N210800180 Impresoras FLEJERA ESCRITORIO ZEBRA ZT230_x000d_
gracias</v>
      </c>
      <c r="L12" t="str">
        <v>se ingresa a sala de sistemas para buscar las impresosras ZEBRAS las cuales se encuentran en cajas selladas listas para ser instaladas; se procede a desempacar la primera impresora 52N210800180; se instala sus componentes de cinta y papel para luego encender y que tome adecuadamente con los sensores la cinta y papel; se procede a hacer lo mismo con la segunda impresora 52N210800181; hacemos proceso igual y encendemos; hacemos pruebas de impresion para corroborar que no hallan errores en el mecanismo; efectivamente estan correctamente instaladas no presenta errores en sensores ni mecanismo; se procede a ingresar las direcciones IP; de las dos impresoras; se procede a poner a prueba me diante el ping de las impresoras y verlas por web si nos aparecen activas; se hacen pruebas de impresion las cuales nos resultan efectivamente bien se prueban en diferentes equipos las impresiones las cuales no presentan problema; imprimen con total normalidad; se entregan impresoras en funcion</v>
      </c>
      <c r="M12">
        <v>44411</v>
      </c>
      <c r="N12">
        <v>44411</v>
      </c>
      <c r="O12" t="str">
        <v>M179 METRO PITALITO</v>
      </c>
      <c r="P12" t="str">
        <v>PITALITO</v>
      </c>
      <c r="Q12" t="str">
        <v>JOHN ALEJANDRO LOZADA BABATIVA</v>
      </c>
      <c r="R12">
        <v>1075313382</v>
      </c>
      <c r="S12" t="str">
        <v>OCCIDENTE</v>
      </c>
    </row>
    <row r="13" xml:space="preserve">
      <c r="A13">
        <v>12</v>
      </c>
      <c r="B13">
        <v>11802040</v>
      </c>
      <c r="C13" t="str">
        <v>REQUEST</v>
      </c>
      <c r="D13" t="str">
        <v>CERRADO</v>
      </c>
      <c r="E13" t="str">
        <v>TIENDA</v>
      </c>
      <c r="F13" t="str">
        <v>IMPRESORA</v>
      </c>
      <c r="G13" t="str">
        <v>IMPRESORA ZEBRA</v>
      </c>
      <c r="H13" t="str">
        <v>ZEBRA</v>
      </c>
      <c r="I13" t="str" xml:space="preserve">
        <v xml:space="preserve">buenas tardes._x000d_
por favor me colaboran con la autorizacion para la visita de el tecnico de isit para la instalacion y configura de las si siguientes impresoras zebras que llegaron a la tienda._x000d_
preguntar por Claudia Cabrera._x000d_
SERIE CATEGORIA TIPO MARCA MODELO_x000d_
52N210800181 Impresoras FLEJERA ESCRITORIO ZEBRA ZT230_x000d_
52N210800180 Impresoras FLEJERA ESCRITORIO ZEBRA ZT230_x000d_
gracias</v>
      </c>
      <c r="J13" t="str">
        <v>NO APLICA</v>
      </c>
      <c r="K13" t="str" xml:space="preserve">
        <v xml:space="preserve">buenas tardes._x000d_
por favor me colaboran con la autorizacion para la visita de el tecnico de isit para la instalacion y configura de las si siguientes impresoras zebras que llegaron a la tienda._x000d_
preguntar por Claudia Cabrera._x000d_
SERIE CATEGORIA TIPO MARCA MODELO_x000d_
52N210800181 Impresoras FLEJERA ESCRITORIO ZEBRA ZT230_x000d_
52N210800180 Impresoras FLEJERA ESCRITORIO ZEBRA ZT230_x000d_
gracias</v>
      </c>
      <c r="L13" t="str">
        <v>se ingresa a sala de sistemas para buscar las impresosras ZEBRAS las cuales se encuentran en cajas selladas listas para ser instaladas; se procede a desempacar la primera impresora 52N210800180; se instala sus componentes de cinta y papel para luego encender y que tome adecuadamente con los sensores la cinta y papel; se procede a hacer lo mismo con la segunda impresora 52N210800181; hacemos proceso igual y encendemos; hacemos pruebas de impresion para corroborar que no hallan errores en el mecanismo; efectivamente estan correctamente instaladas no presenta errores en sensores ni mecanismo; se procede a ingresar las direcciones IP; de las dos impresoras; se procede a poner a prueba me diante el ping de las impresoras y verlas por web si nos aparecen activas; se hacen pruebas de impresion las cuales nos resultan efectivamente bien se prueban en diferentes equipos las impresiones las cuales no presentan problema; imprimen con total normalidad; se entregan impresoras en funcion</v>
      </c>
      <c r="M13">
        <v>44411</v>
      </c>
      <c r="N13">
        <v>44411</v>
      </c>
      <c r="O13" t="str">
        <v>M179 METRO PITALITO</v>
      </c>
      <c r="P13" t="str">
        <v>PITALITO</v>
      </c>
      <c r="Q13" t="str">
        <v>JOHN ALEJANDRO LOZADA BABATIVA</v>
      </c>
      <c r="R13">
        <v>1075313382</v>
      </c>
      <c r="S13" t="str">
        <v>OCCIDENTE</v>
      </c>
    </row>
    <row r="14" xml:space="preserve">
      <c r="A14">
        <v>13</v>
      </c>
      <c r="B14">
        <v>11808472</v>
      </c>
      <c r="C14" t="str">
        <v>INCIDENT</v>
      </c>
      <c r="D14" t="str">
        <v>CERRADO</v>
      </c>
      <c r="E14" t="str">
        <v>CAJAS</v>
      </c>
      <c r="F14" t="str">
        <v>POS</v>
      </c>
      <c r="G14" t="str">
        <v>CPU</v>
      </c>
      <c r="H14" t="str">
        <v>WINCOR</v>
      </c>
      <c r="I14" t="str">
        <v>verificar equipo con serial 6498720731 asignada a la POS 3; la cual usuario indica que presenta un ruido interno muy fuerte. Se transfiere para autorizar visita para verificar equipo en sitio</v>
      </c>
      <c r="J14" t="str">
        <v>NO APLICA</v>
      </c>
      <c r="K14" t="str">
        <v>verificar equipo con serial 6498720731 asignada a la POS 3; la cual usuario indica que presenta un ruido interno muy fuerte. Se transfiere para autorizar visita para verificar equipo en sitio</v>
      </c>
      <c r="L14" t="str" xml:space="preserve">
        <v xml:space="preserve">Se procede a revisar la POS con serial 6498720685 con la jefe de cajas Andrea Sanchez el cual reporta que la pos tiene un ruedo fuerte y se procede a_x000d_
verificar la falla; para ello se enciende y efectivamente el ruido esta y se inicia desensamblando la maquina para verificar que no halla obstruccion en_x000d_
los ventiradores; se retira la fuente de poder; se acomodan correctamente los cables; se verifican los dos ventiladores; se limpian; se lubrican los_x000d_
ventiladores ya que se encuentra con moho y se hace la respectiva limpieza; se instala nuevamente correctamente; se instala la pos e inicia sin_x000d_
ningun ruido; se deja por 30 minutos para verificar que la falla no persista o se recaliente. se realizan las respectivas pruebas y queda en perfecto_x000d_
funcionamiento._x000d_
</v>
      </c>
      <c r="M14">
        <v>44410</v>
      </c>
      <c r="N14">
        <v>44411</v>
      </c>
      <c r="O14" t="str">
        <v>M195 METRO SANTA LUCIA</v>
      </c>
      <c r="P14" t="str">
        <v>NEIVA</v>
      </c>
      <c r="Q14" t="str">
        <v>LUIS FERNANDO QUIROGA SANCHEZ</v>
      </c>
      <c r="R14">
        <v>1075267773</v>
      </c>
      <c r="S14" t="str">
        <v>OCCIDENTE</v>
      </c>
    </row>
    <row r="15" xml:space="preserve">
      <c r="A15">
        <v>14</v>
      </c>
      <c r="B15">
        <v>11816135</v>
      </c>
      <c r="C15" t="str">
        <v>REQUEST</v>
      </c>
      <c r="D15" t="str">
        <v>CERRADO</v>
      </c>
      <c r="E15" t="str">
        <v>TIENDA</v>
      </c>
      <c r="F15" t="str">
        <v>IMPRESORA</v>
      </c>
      <c r="G15" t="str">
        <v>IMPRESORA ZEBRA</v>
      </c>
      <c r="H15" t="str">
        <v>ZEBRA</v>
      </c>
      <c r="I15" t="str" xml:space="preserve">
        <v xml:space="preserve">Con la presente le informamos que el caso MT-150.648; correspondiente al equipo MP7000 con serial 20030010554927; ha sido reparado y será enviado a la dirección: Av del ferrocarril calle 29 #15100 / Catalina Gonzalez. Buen día;_x000d_
Se programa cita para mañana 03 Agosto 9AM._x000d_
Gracias por la atención prestada.</v>
      </c>
      <c r="J15" t="str">
        <v>NO APLICA</v>
      </c>
      <c r="K15" t="str" xml:space="preserve">
        <v xml:space="preserve">Con la presente le informamos que el caso MT-150.648; correspondiente al equipo MP7000 con serial 20030010554927; ha sido reparado y será enviado a la dirección: Av del ferrocarril calle 29 #15100 / Catalina Gonzalez. Buen día;_x000d_
Se programa cita para mañana 03 Agosto 9AM._x000d_
Gracias por la atención prestada.</v>
      </c>
      <c r="L15" t="str">
        <v>SE PROCEDE A REALIZAR VALIDACION DEL EQUIPO TIPO ESCANER-BALANZA PARA SU INSTALACION. SE COMUNICA CON EL PERSONAL DE SISTEMAS DE CENCOSUD Y ADEMAS CON EL CONTACTO DEL PROVEDOR DEL PRODUCTO PARA REALIZAR SOPORTE Y VALIDACIONES EN EL EQUIPO A INSTALAR. SE PROCEDE A REALIZAR PRUEBAS EN EL EQUIPO; SE ESCANEAN TAGS DE RESTABLECIMIENTO Y TAMBIEN DE CONFIGUARCION. SE REALIZA PROCESO DE CALIBRACIÓN CON EL KIT DE PESO. LUEGO DE REALIZAR DIVERSAS PRUEBAS. EL EQUIPO QUEDA EN MODO DE ALERTA Y AL PARECER NO PERMITE LEER LOS TAGS ASIGNADOS PARA LA CONFIGURACION. EL CONTACTO (PROVEEDOR) SOLICITA UN VIDEO DE COMO SE ENCUENTRA EL ESTADO DEL EQUIPO. SE  ENVIA TANTO IMAGENES COMO VIDEO DE LAS VALIDACIONES . SE DETERMINA POR PARTE DEL PROVEEDOR RETIRAR EL EQUIPO. YA QUE PRESENTA PROBLEMAS PARA SU CONFIGURACION Y FUNCIONAMINETO. EQUIPO QUEDA EN EL AREA DE SISTEMAS EMPACADO PARA SU TRASLADO RESPECTIVO.</v>
      </c>
      <c r="M15">
        <v>44411</v>
      </c>
      <c r="N15">
        <v>44411</v>
      </c>
      <c r="O15" t="str">
        <v>J045 JUMBO AV.DEL FERROCARRIL SANTA MARTA</v>
      </c>
      <c r="P15" t="str">
        <v>SANTA MARTA</v>
      </c>
      <c r="Q15" t="str">
        <v>ENRIQUE RAFAEL PONZON ORTEGA</v>
      </c>
      <c r="R15">
        <v>1082888515</v>
      </c>
      <c r="S15" t="str">
        <v>COSTA</v>
      </c>
    </row>
    <row r="16" xml:space="preserve">
      <c r="A16">
        <v>15</v>
      </c>
      <c r="B16">
        <v>11792195</v>
      </c>
      <c r="C16" t="str">
        <v>REQUEST</v>
      </c>
      <c r="D16" t="str">
        <v>CERRADO</v>
      </c>
      <c r="E16" t="str">
        <v>CAJAS</v>
      </c>
      <c r="F16" t="str">
        <v>BALANZA</v>
      </c>
      <c r="G16" t="str">
        <v>SCANNER</v>
      </c>
      <c r="H16" t="str">
        <v>DATALOGIC</v>
      </c>
      <c r="I16" t="str" xml:space="preserve">
        <v xml:space="preserve">Buen día._x000d_
Llega parte solicitada._x000d_
Área: Línea de Cajas_x000d_
Equipo: SCANNER POS|BALANZA | Nº SERIE: MH0004393_x000d_
Marca: DATALOGIC 8300_x000d_
Serie: MH0004393_x000d_
Descripción de la falla/Actividad: Se solicita realizar instalación; reemplazo de parte; operatividad de activo; entregarlo funcional a jefe de cajas Carlos Suarez._x000d_
Cordialmente; MAIN BOARD con Guía No. 2071792089_x000d_
Ever Becerra</v>
      </c>
      <c r="J16" t="str">
        <v>NO APLICA</v>
      </c>
      <c r="K16" t="str" xml:space="preserve">
        <v xml:space="preserve">Buen día._x000d_
Llega parte solicitada._x000d_
Área: Línea de Cajas_x000d_
Equipo: SCANNER POS|BALANZA | Nº SERIE: MH0004393_x000d_
Marca: DATALOGIC 8300_x000d_
Serie: MH0004393_x000d_
Descripción de la falla/Actividad: Se solicita realizar instalación; reemplazo de parte; operatividad de activo; entregarlo funcional a jefe de cajas Carlos Suarez._x000d_
Cordialmente; MAIN BOARD con Guía No. 2071792089_x000d_
Ever Becerra</v>
      </c>
      <c r="L16" t="str" xml:space="preserve">
        <v xml:space="preserve">11792195-CAU: se solicita cambio de board; se procede a cambiar board; se desconecta todos los bus de datos se cambia la board y se conecta la_x000d_
nueva board; se procede a encender y hacer pruebas; pero al momento de iniciar se observa que la balanza tiene error se semaforo; se valida y se_x000d_
indentifica que tiene bloqueo de board; se conecta de nuevo la viaja board y no presenta esa falla; indicando que la board que enviaron llego con_x000d_
fallas lo cual no se puede instalar; se solicita cambio de board.</v>
      </c>
      <c r="M16">
        <v>44411</v>
      </c>
      <c r="N16">
        <v>44412</v>
      </c>
      <c r="O16" t="str">
        <v>J126 JUMBO SAN SILVESTRE</v>
      </c>
      <c r="P16" t="str">
        <v>BARRANCABERMEJA</v>
      </c>
      <c r="Q16" t="str">
        <v>HERMES MARTIN PEINADO</v>
      </c>
      <c r="R16">
        <v>13852154</v>
      </c>
      <c r="S16" t="str">
        <v>ORIENTE</v>
      </c>
    </row>
    <row r="17" xml:space="preserve">
      <c r="A17">
        <v>16</v>
      </c>
      <c r="B17">
        <v>11824771</v>
      </c>
      <c r="C17" t="str">
        <v>REQUEST</v>
      </c>
      <c r="D17" t="str">
        <v>CERRADO</v>
      </c>
      <c r="E17" t="str">
        <v>CAJAS</v>
      </c>
      <c r="F17" t="str">
        <v>POS</v>
      </c>
      <c r="G17" t="str">
        <v>CPU</v>
      </c>
      <c r="H17" t="str">
        <v>WINCOR</v>
      </c>
      <c r="I17" t="str" xml:space="preserve">
        <v xml:space="preserve">Buenos días._x000d_
Nos ayudan a mirar la POS por favor ya que esta fuera de linea._x000d_
Gracias.</v>
      </c>
      <c r="J17" t="str">
        <v>NO APLICA</v>
      </c>
      <c r="K17" t="str" xml:space="preserve">
        <v xml:space="preserve">Buenos días._x000d_
Nos ayudan a mirar la POS por favor ya que esta fuera de linea._x000d_
Gracias.</v>
      </c>
      <c r="L17" t="str">
        <v>SE PROCEDE A REALIZAR VALIDACION EN EL POS DE LINEAL DE CAJA; LA CAJA NUMERO 18 PRESENTA FALLA DE NO SUBIR Y ESTAR EN LINEA. SE REALIZA FORMATEO INICIAL EN LA POS CON RESULTADO NEGATIVO DEVIDO A QUE EN EL EQUIPO NO TERMIINA DE CARGAR LOS PARAMETROS DE FORMATEO Y CONFIGURACION. SE REALIZA CAMBIO DE HASTA 3 DISCOS DUROS DONDE PERSISTE EL FALLO EN EL EQUIPO AL MOMENTO DEL FORMATEO ESTE PROCEDIMIENTO SE REALIZA MULTIPLES VECES; ADEMAS SE REALIZA CAMBIO DE TARJETA DE RED INDICADO POR EL SEÑOR ALBEIRO HOYOS; COMO LAS VALIDACIONES PREVIAS. LUEGO DE REALIZAR TODAS ESTAS VALIDACIONES AUN SE PRESENTAN FALLOS EN EL PROCESO DE FORMATEO  Y FUNCIONALIDAD DE LA POS. EL PERSONAL DE SISTEMAS DE CENCOSUD QUIERE SEGUIR REALIZANDO CAMBIOS DE COMPONENTES LUEGO DE VALIDAR EN VARIAS OCASIONES DONDE TODAS FUERON INFRUCTUOSAS. EL EQUIPO NO SE ENCUENTRA OPERATIVO DEBIDO A LAS FALLAS ANTES MECIONAS; TECNICO SE ENCUENTRA A LA ESPERA DE INSTRUCCIONES PARA RETOMAR PRUEBAS EN EL EQUIPO.</v>
      </c>
      <c r="M17">
        <v>44411</v>
      </c>
      <c r="N17">
        <v>44412</v>
      </c>
      <c r="O17" t="str">
        <v>J045 JUMBO AV.DEL FERROCARRIL SANTA MARTA</v>
      </c>
      <c r="P17" t="str">
        <v>SANTA MARTA</v>
      </c>
      <c r="Q17" t="str">
        <v>ENRIQUE RAFAEL PONZON ORTEGA</v>
      </c>
      <c r="R17">
        <v>1082888515</v>
      </c>
      <c r="S17" t="str">
        <v>COSTA</v>
      </c>
    </row>
    <row r="18" xml:space="preserve">
      <c r="A18">
        <v>17</v>
      </c>
      <c r="B18">
        <v>11824771</v>
      </c>
      <c r="C18" t="str">
        <v>REQUEST</v>
      </c>
      <c r="D18" t="str">
        <v>CERRADO</v>
      </c>
      <c r="E18" t="str">
        <v>CAJAS</v>
      </c>
      <c r="F18" t="str">
        <v>POS</v>
      </c>
      <c r="G18" t="str">
        <v>CPU</v>
      </c>
      <c r="H18" t="str">
        <v>WINCOR</v>
      </c>
      <c r="I18" t="str" xml:space="preserve">
        <v xml:space="preserve">Buenos días._x000d_
Nos ayudan a mirar la POS por favor ya que esta fuera de linea._x000d_
Gracias.</v>
      </c>
      <c r="J18" t="str">
        <v>NO APLICA</v>
      </c>
      <c r="K18" t="str" xml:space="preserve">
        <v xml:space="preserve">Buenos días._x000d_
Nos ayudan a mirar la POS por favor ya que esta fuera de linea._x000d_
Gracias.</v>
      </c>
      <c r="L18" t="str">
        <v>SE PROCEDE A REALIZAR VALIDACION EN EL POS DE LINEAL DE CAJA; LA CAJA NUMERO 18 PRESENTA FALLA DE NO SUBIR Y ESTAR EN LINEA. SE REALIZA FORMATEO INICIAL EN LA POS CON RESULTADO NEGATIVO DEVIDO A QUE EN EL EQUIPO NO TERMIINA DE CARGAR LOS PARAMETROS DE FORMATEO Y CONFIGURACION. SE REALIZA CAMBIO DE HASTA 3 DISCOS DUROS DONDE PERSISTE EL FALLO EN EL EQUIPO AL MOMENTO DEL FORMATEO ESTE PROCEDIMIENTO SE REALIZA MULTIPLES VECES; ADEMAS SE REALIZA CAMBIO DE TARJETA DE RED INDICADO POR EL SEÑOR ALBEIRO HOYOS; COMO LAS VALIDACIONES PREVIAS. LUEGO DE REALIZAR TODAS ESTAS VALIDACIONES AUN SE PRESENTAN FALLOS EN EL PROCESO DE FORMATEO  Y FUNCIONALIDAD DE LA POS. EL PERSONAL DE SISTEMAS DE CENCOSUD QUIERE SEGUIR REALIZANDO CAMBIOS DE COMPONENTES LUEGO DE VALIDAR EN VARIAS OCASIONES DONDE TODAS FUERON INFRUCTUOSAS. EL EQUIPO NO SE ENCUENTRA OPERATIVO DEBIDO A LAS FALLAS ANTES MECIONAS; TECNICO SE ENCUENTRA A LA ESPERA DE INSTRUCCIONES PARA RETOMAR PRUEBAS EN EL EQUIPO.</v>
      </c>
      <c r="M18">
        <v>44411</v>
      </c>
      <c r="N18">
        <v>44412</v>
      </c>
      <c r="O18" t="str">
        <v>J045 JUMBO AV.DEL FERROCARRIL SANTA MARTA</v>
      </c>
      <c r="P18" t="str">
        <v>SANTA MARTA</v>
      </c>
      <c r="Q18" t="str">
        <v>ENRIQUE RAFAEL PONZON ORTEGA</v>
      </c>
      <c r="R18">
        <v>1082888515</v>
      </c>
      <c r="S18" t="str">
        <v>COSTA</v>
      </c>
    </row>
    <row r="19" xml:space="preserve">
      <c r="A19">
        <v>18</v>
      </c>
      <c r="B19">
        <v>11824771</v>
      </c>
      <c r="C19" t="str">
        <v>REQUEST</v>
      </c>
      <c r="D19" t="str">
        <v>CERRADO</v>
      </c>
      <c r="E19" t="str">
        <v>CAJAS</v>
      </c>
      <c r="F19" t="str">
        <v>POS</v>
      </c>
      <c r="G19" t="str">
        <v>CPU</v>
      </c>
      <c r="H19" t="str">
        <v>WINCOR</v>
      </c>
      <c r="I19" t="str" xml:space="preserve">
        <v xml:space="preserve">Buenos días._x000d_
Nos ayudan a mirar la POS por favor ya que esta fuera de linea._x000d_
Gracias.</v>
      </c>
      <c r="J19" t="str">
        <v>NO APLICA</v>
      </c>
      <c r="K19" t="str" xml:space="preserve">
        <v xml:space="preserve">Buenos días._x000d_
Nos ayudan a mirar la POS por favor ya que esta fuera de linea._x000d_
Gracias.</v>
      </c>
      <c r="L19" t="str">
        <v>SE PROCEDE A REALIZAR VALIDACION EN EL POS DE LINEAL DE CAJA; LA CAJA NUMERO 18 PRESENTA FALLA DE NO SUBIR Y ESTAR EN LINEA. SE REALIZA FORMATEO INICIAL EN LA POS CON RESULTADO NEGATIVO DEVIDO A QUE EN EL EQUIPO NO TERMIINA DE CARGAR LOS PARAMETROS DE FORMATEO Y CONFIGURACION. SE REALIZA CAMBIO DE HASTA 3 DISCOS DUROS DONDE PERSISTE EL FALLO EN EL EQUIPO AL MOMENTO DEL FORMATEO ESTE PROCEDIMIENTO SE REALIZA MULTIPLES VECES; ADEMAS SE REALIZA CAMBIO DE TARJETA DE RED INDICADO POR EL SEÑOR ALBEIRO HOYOS; COMO LAS VALIDACIONES PREVIAS. LUEGO DE REALIZAR TODAS ESTAS VALIDACIONES AUN SE PRESENTAN FALLOS EN EL PROCESO DE FORMATEO  Y FUNCIONALIDAD DE LA POS. EL PERSONAL DE SISTEMAS DE CENCOSUD QUIERE SEGUIR REALIZANDO CAMBIOS DE COMPONENTES LUEGO DE VALIDAR EN VARIAS OCASIONES DONDE TODAS FUERON INFRUCTUOSAS. EL EQUIPO NO SE ENCUENTRA OPERATIVO DEBIDO A LAS FALLAS ANTES MECIONAS; TECNICO SE ENCUENTRA A LA ESPERA DE INSTRUCCIONES PARA RETOMAR PRUEBAS EN EL EQUIPO.</v>
      </c>
      <c r="M19">
        <v>44411</v>
      </c>
      <c r="N19">
        <v>44412</v>
      </c>
      <c r="O19" t="str">
        <v>J045 JUMBO AV.DEL FERROCARRIL SANTA MARTA</v>
      </c>
      <c r="P19" t="str">
        <v>SANTA MARTA</v>
      </c>
      <c r="Q19" t="str">
        <v>ENRIQUE RAFAEL PONZON ORTEGA</v>
      </c>
      <c r="R19">
        <v>1082888515</v>
      </c>
      <c r="S19" t="str">
        <v>COSTA</v>
      </c>
    </row>
    <row r="20" xml:space="preserve">
      <c r="A20">
        <v>19</v>
      </c>
      <c r="B20">
        <v>11824771</v>
      </c>
      <c r="C20" t="str">
        <v>REQUEST</v>
      </c>
      <c r="D20" t="str">
        <v>CERRADO</v>
      </c>
      <c r="E20" t="str">
        <v>CAJAS</v>
      </c>
      <c r="F20" t="str">
        <v>POS</v>
      </c>
      <c r="G20" t="str">
        <v>CPU</v>
      </c>
      <c r="H20" t="str">
        <v>WINCOR</v>
      </c>
      <c r="I20" t="str" xml:space="preserve">
        <v xml:space="preserve">Buenos días._x000d_
Nos ayudan a mirar la POS por favor ya que esta fuera de linea._x000d_
Gracias.</v>
      </c>
      <c r="J20" t="str">
        <v>NO APLICA</v>
      </c>
      <c r="K20" t="str" xml:space="preserve">
        <v xml:space="preserve">Buenos días._x000d_
Nos ayudan a mirar la POS por favor ya que esta fuera de linea._x000d_
Gracias.</v>
      </c>
      <c r="L20" t="str">
        <v>SE PROCEDE A REALIZAR VALIDACION EN EL POS DE LINEAL DE CAJA; LA CAJA NUMERO 18 PRESENTA FALLA DE NO SUBIR Y ESTAR EN LINEA. SE REALIZA FORMATEO INICIAL EN LA POS CON RESULTADO NEGATIVO DEVIDO A QUE EN EL EQUIPO NO TERMIINA DE CARGAR LOS PARAMETROS DE FORMATEO Y CONFIGURACION. SE REALIZA CAMBIO DE HASTA 3 DISCOS DUROS DONDE PERSISTE EL FALLO EN EL EQUIPO AL MOMENTO DEL FORMATEO ESTE PROCEDIMIENTO SE REALIZA MULTIPLES VECES; ADEMAS SE REALIZA CAMBIO DE TARJETA DE RED INDICADO POR EL SEÑOR ALBEIRO HOYOS; COMO LAS VALIDACIONES PREVIAS. LUEGO DE REALIZAR TODAS ESTAS VALIDACIONES AUN SE PRESENTAN FALLOS EN EL PROCESO DE FORMATEO  Y FUNCIONALIDAD DE LA POS. EL PERSONAL DE SISTEMAS DE CENCOSUD QUIERE SEGUIR REALIZANDO CAMBIOS DE COMPONENTES LUEGO DE VALIDAR EN VARIAS OCASIONES DONDE TODAS FUERON INFRUCTUOSAS. EL EQUIPO NO SE ENCUENTRA OPERATIVO DEBIDO A LAS FALLAS ANTES MECIONAS; TECNICO SE ENCUENTRA A LA ESPERA DE INSTRUCCIONES PARA RETOMAR PRUEBAS EN EL EQUIPO.</v>
      </c>
      <c r="M20">
        <v>44411</v>
      </c>
      <c r="N20">
        <v>44412</v>
      </c>
      <c r="O20" t="str">
        <v>J045 JUMBO AV.DEL FERROCARRIL SANTA MARTA</v>
      </c>
      <c r="P20" t="str">
        <v>SANTA MARTA</v>
      </c>
      <c r="Q20" t="str">
        <v>ENRIQUE RAFAEL PONZON ORTEGA</v>
      </c>
      <c r="R20">
        <v>1082888515</v>
      </c>
      <c r="S20" t="str">
        <v>COSTA</v>
      </c>
    </row>
    <row r="21" xml:space="preserve">
      <c r="A21">
        <v>20</v>
      </c>
      <c r="B21">
        <v>11824771</v>
      </c>
      <c r="C21" t="str">
        <v>REQUEST</v>
      </c>
      <c r="D21" t="str">
        <v>CERRADO</v>
      </c>
      <c r="E21" t="str">
        <v>CAJAS</v>
      </c>
      <c r="F21" t="str">
        <v>POS</v>
      </c>
      <c r="G21" t="str">
        <v>CPU</v>
      </c>
      <c r="H21" t="str">
        <v>WINCOR</v>
      </c>
      <c r="I21" t="str" xml:space="preserve">
        <v xml:space="preserve">Buenos días._x000d_
Nos ayudan a mirar la POS por favor ya que esta fuera de linea._x000d_
Gracias.</v>
      </c>
      <c r="J21" t="str">
        <v>NO APLICA</v>
      </c>
      <c r="K21" t="str" xml:space="preserve">
        <v xml:space="preserve">Buenos días._x000d_
Nos ayudan a mirar la POS por favor ya que esta fuera de linea._x000d_
Gracias.</v>
      </c>
      <c r="L21" t="str">
        <v>SE PROCEDE A REALIZAR VALIDACION EN EL POS DE LINEAL DE CAJA; LA CAJA NUMERO 18 PRESENTA FALLA DE NO SUBIR Y ESTAR EN LINEA. SE REALIZA FORMATEO INICIAL EN LA POS CON RESULTADO NEGATIVO DEVIDO A QUE EN EL EQUIPO NO TERMIINA DE CARGAR LOS PARAMETROS DE FORMATEO Y CONFIGURACION. SE REALIZA CAMBIO DE HASTA 3 DISCOS DUROS DONDE PERSISTE EL FALLO EN EL EQUIPO AL MOMENTO DEL FORMATEO ESTE PROCEDIMIENTO SE REALIZA MULTIPLES VECES; ADEMAS SE REALIZA CAMBIO DE TARJETA DE RED INDICADO POR EL SEÑOR ALBEIRO HOYOS; COMO LAS VALIDACIONES PREVIAS. LUEGO DE REALIZAR TODAS ESTAS VALIDACIONES AUN SE PRESENTAN FALLOS EN EL PROCESO DE FORMATEO  Y FUNCIONALIDAD DE LA POS. EL PERSONAL DE SISTEMAS DE CENCOSUD QUIERE SEGUIR REALIZANDO CAMBIOS DE COMPONENTES LUEGO DE VALIDAR EN VARIAS OCASIONES DONDE TODAS FUERON INFRUCTUOSAS. EL EQUIPO NO SE ENCUENTRA OPERATIVO DEBIDO A LAS FALLAS ANTES MECIONAS; TECNICO SE ENCUENTRA A LA ESPERA DE INSTRUCCIONES PARA RETOMAR PRUEBAS EN EL EQUIPO.</v>
      </c>
      <c r="M21">
        <v>44411</v>
      </c>
      <c r="N21">
        <v>44412</v>
      </c>
      <c r="O21" t="str">
        <v>J045 JUMBO AV.DEL FERROCARRIL SANTA MARTA</v>
      </c>
      <c r="P21" t="str">
        <v>SANTA MARTA</v>
      </c>
      <c r="Q21" t="str">
        <v>ENRIQUE RAFAEL PONZON ORTEGA</v>
      </c>
      <c r="R21">
        <v>1082888515</v>
      </c>
      <c r="S21" t="str">
        <v>COSTA</v>
      </c>
    </row>
    <row r="22" xml:space="preserve">
      <c r="A22">
        <v>21</v>
      </c>
      <c r="B22">
        <v>11825290</v>
      </c>
      <c r="C22" t="str">
        <v>REQUEST</v>
      </c>
      <c r="D22" t="str">
        <v>CERRADO</v>
      </c>
      <c r="E22" t="str">
        <v>TIENDA</v>
      </c>
      <c r="F22" t="str">
        <v>IMPRESORA</v>
      </c>
      <c r="G22" t="str">
        <v>IMPRESORA</v>
      </c>
      <c r="H22" t="str">
        <v>ZEBRA</v>
      </c>
      <c r="I22" t="str" xml:space="preserve">
        <v xml:space="preserve">se requiere apoyo de isit para validar la impresora portable ya que presenta novedad con la calibración del papel y se requiere validar los archivos de configuración y luego de revisarlos validar que funcione bien la impresión._x000d_
SERIAL: XXRBC195295152_x000d_
MARCA: ZEBRA_x000d_
IP: 10.131.18.1</v>
      </c>
      <c r="J22" t="str">
        <v>NO APLICA</v>
      </c>
      <c r="K22" t="str" xml:space="preserve">
        <v xml:space="preserve">se requiere apoyo de isit para validar la impresora portable ya que presenta novedad con la calibración del papel y se requiere validar los archivos de configuración y luego de revisarlos validar que funcione bien la impresión._x000d_
SERIAL: XXRBC195295152_x000d_
MARCA: ZEBRA_x000d_
IP: 10.131.18.1</v>
      </c>
      <c r="L22" t="str">
        <v>Se realiza la revision tecnica se evidencia que la falla es por papel; ya que no es el adecuado tiene unos rollos de papel que no estan  con los aspectos de calidad y por eso la impresora no imprime a decuadamete. Se realiza pruebas con otro rollo de papel y si funciona perfectamente ; sin problemas se le explica a la usuaria y comprende todo muy bien.; se deja funcionando la impresora.</v>
      </c>
      <c r="M22">
        <v>44411</v>
      </c>
      <c r="N22">
        <v>44412</v>
      </c>
      <c r="O22" t="str">
        <v>J027 JUMBO RIONEGRO</v>
      </c>
      <c r="P22" t="str">
        <v>RIONEGRO</v>
      </c>
      <c r="Q22" t="str">
        <v>YURIMAR MARQUEZ MUÑOZ</v>
      </c>
      <c r="R22">
        <v>1045025746</v>
      </c>
      <c r="S22" t="str">
        <v>CENTRO</v>
      </c>
    </row>
    <row r="23" xml:space="preserve">
      <c r="A23">
        <v>22</v>
      </c>
      <c r="B23">
        <v>11825290</v>
      </c>
      <c r="C23" t="str">
        <v>REQUEST</v>
      </c>
      <c r="D23" t="str">
        <v>CERRADO</v>
      </c>
      <c r="E23" t="str">
        <v>TIENDA</v>
      </c>
      <c r="F23" t="str">
        <v>IMPRESORA</v>
      </c>
      <c r="G23" t="str">
        <v>IMPRESORA</v>
      </c>
      <c r="H23" t="str">
        <v>ZEBRA</v>
      </c>
      <c r="I23" t="str" xml:space="preserve">
        <v xml:space="preserve">se requiere apoyo de isit para validar la impresora portable ya que presenta novedad con la calibración del papel y se requiere validar los archivos de configuración y luego de revisarlos validar que funcione bien la impresión._x000d_
SERIAL: XXRBC195295152_x000d_
MARCA: ZEBRA_x000d_
IP: 10.131.18.1</v>
      </c>
      <c r="J23" t="str">
        <v>NO APLICA</v>
      </c>
      <c r="K23" t="str" xml:space="preserve">
        <v xml:space="preserve">se requiere apoyo de isit para validar la impresora portable ya que presenta novedad con la calibración del papel y se requiere validar los archivos de configuración y luego de revisarlos validar que funcione bien la impresión._x000d_
SERIAL: XXRBC195295152_x000d_
MARCA: ZEBRA_x000d_
IP: 10.131.18.1</v>
      </c>
      <c r="L23" t="str">
        <v>Se realiza la revision tecnica se evidencia que la falla es por papel; ya que no es el adecuado tiene unos rollos de papel que no estan  con los aspectos de calidad y por eso la impresora no imprime a decuadamete. Se realiza pruebas con otro rollo de papel y si funciona perfectamente ; sin problemas se le explica a la usuaria y comprende todo muy bien.; se deja funcionando la impresora.</v>
      </c>
      <c r="M23">
        <v>44411</v>
      </c>
      <c r="N23">
        <v>44412</v>
      </c>
      <c r="O23" t="str">
        <v>J027 JUMBO RIONEGRO</v>
      </c>
      <c r="P23" t="str">
        <v>RIONEGRO</v>
      </c>
      <c r="Q23" t="str">
        <v>YURIMAR MARQUEZ MUÑOZ</v>
      </c>
      <c r="R23">
        <v>1045025746</v>
      </c>
      <c r="S23" t="str">
        <v>CENTRO</v>
      </c>
    </row>
    <row r="24" xml:space="preserve">
      <c r="A24">
        <v>23</v>
      </c>
      <c r="B24">
        <v>11825290</v>
      </c>
      <c r="C24" t="str">
        <v>REQUEST</v>
      </c>
      <c r="D24" t="str">
        <v>CERRADO</v>
      </c>
      <c r="E24" t="str">
        <v>TIENDA</v>
      </c>
      <c r="F24" t="str">
        <v>IMPRESORA</v>
      </c>
      <c r="G24" t="str">
        <v>IMPRESORA</v>
      </c>
      <c r="H24" t="str">
        <v>ZEBRA</v>
      </c>
      <c r="I24" t="str" xml:space="preserve">
        <v xml:space="preserve">se requiere apoyo de isit para validar la impresora portable ya que presenta novedad con la calibración del papel y se requiere validar los archivos de configuración y luego de revisarlos validar que funcione bien la impresión._x000d_
SERIAL: XXRBC195295152_x000d_
MARCA: ZEBRA_x000d_
IP: 10.131.18.1</v>
      </c>
      <c r="J24" t="str">
        <v>NO APLICA</v>
      </c>
      <c r="K24" t="str" xml:space="preserve">
        <v xml:space="preserve">se requiere apoyo de isit para validar la impresora portable ya que presenta novedad con la calibración del papel y se requiere validar los archivos de configuración y luego de revisarlos validar que funcione bien la impresión._x000d_
SERIAL: XXRBC195295152_x000d_
MARCA: ZEBRA_x000d_
IP: 10.131.18.1</v>
      </c>
      <c r="L24" t="str">
        <v>Se realiza la revision tecnica se evidencia que la falla es por papel; ya que no es el adecuado tiene unos rollos de papel que no estan  con los aspectos de calidad y por eso la impresora no imprime a decuadamete. Se realiza pruebas con otro rollo de papel y si funciona perfectamente ; sin problemas se le explica a la usuaria y comprende todo muy bien.; se deja funcionando la impresora.</v>
      </c>
      <c r="M24">
        <v>44411</v>
      </c>
      <c r="N24">
        <v>44412</v>
      </c>
      <c r="O24" t="str">
        <v>J027 JUMBO RIONEGRO</v>
      </c>
      <c r="P24" t="str">
        <v>RIONEGRO</v>
      </c>
      <c r="Q24" t="str">
        <v>YURIMAR MARQUEZ MUÑOZ</v>
      </c>
      <c r="R24">
        <v>1045025746</v>
      </c>
      <c r="S24" t="str">
        <v>CENTRO</v>
      </c>
    </row>
    <row r="25" xml:space="preserve">
      <c r="A25">
        <v>24</v>
      </c>
      <c r="B25">
        <v>11823460</v>
      </c>
      <c r="C25" t="str">
        <v>REQUEST</v>
      </c>
      <c r="D25" t="str">
        <v>CERRADO</v>
      </c>
      <c r="E25" t="str">
        <v>SEGURIDAD</v>
      </c>
      <c r="F25" t="str">
        <v>PDA</v>
      </c>
      <c r="G25" t="str">
        <v>PDA</v>
      </c>
      <c r="H25" t="str">
        <v>DATALOGIC</v>
      </c>
      <c r="I25" t="str" xml:space="preserve">
        <v xml:space="preserve">se requiere configuración de la pdt del area de seguridad ya que esta se queda cargando la aplicación; validar temas de conectividad y la configuración de la url en la pdt_x000d_
datos_x000d_
Tipo_x000d_
PDT/PDA|ESTANDAR_x000d_
Marca_x000d_
DATALOGIC_x000d_
Modelo_x000d_
SKORPIO X3_x000d_
SERIE: G14F79560</v>
      </c>
      <c r="J25" t="str">
        <v>NO APLICA</v>
      </c>
      <c r="K25" t="str" xml:space="preserve">
        <v xml:space="preserve">se requiere configuración de la pdt del area de seguridad ya que esta se queda cargando la aplicación; validar temas de conectividad y la configuración de la url en la pdt_x000d_
datos_x000d_
Tipo_x000d_
PDT/PDA|ESTANDAR_x000d_
Marca_x000d_
DATALOGIC_x000d_
Modelo_x000d_
SKORPIO X3_x000d_
SERIE: G14F79560</v>
      </c>
      <c r="L25" t="str">
        <v>Se realiza revisón de PDAde seguridad; se validan configuraciones y conexión de internet y esta en correctu funcionamiento. Se realiza pruebas con una PDA en Atención al cliente para verifiación del link y este link esta funcionando correctamente. Con apoyo de personal de cencosud; nos indican dejar configurada una pda de Atención al cliente en  seguridad mientras se valida PDA falla presentadas con la modelos de PDA que estan en seguridad</v>
      </c>
      <c r="M25">
        <v>44411</v>
      </c>
      <c r="N25">
        <v>44412</v>
      </c>
      <c r="O25" t="str">
        <v>J027 JUMBO RIONEGRO</v>
      </c>
      <c r="P25" t="str">
        <v>RIONEGRO</v>
      </c>
      <c r="Q25" t="str">
        <v>YURIMAR MARQUEZ MUÑOZ</v>
      </c>
      <c r="R25">
        <v>1045025746</v>
      </c>
      <c r="S25" t="str">
        <v>CENTRO</v>
      </c>
    </row>
    <row r="26" xml:space="preserve">
      <c r="A26">
        <v>25</v>
      </c>
      <c r="B26">
        <v>11791291</v>
      </c>
      <c r="C26" t="str">
        <v>REQUEST</v>
      </c>
      <c r="D26" t="str">
        <v>CERRADO</v>
      </c>
      <c r="E26" t="str">
        <v>CHARCUTERIA</v>
      </c>
      <c r="F26" t="str">
        <v>BALANZA</v>
      </c>
      <c r="G26" t="str">
        <v>COLGANTE</v>
      </c>
      <c r="H26" t="str">
        <v>METTLER TOLEDO</v>
      </c>
      <c r="I26" t="str" xml:space="preserve">
        <v xml:space="preserve">        _x000d_
se requiere apoyo de isit para el cambio de balanza del area de charcuteria ya la balanza nueva se encuentra en tienda y se requiere dejar empacada la anterior después del cambio. Se realiza envio de BALANZA|COLGANTE METTLER TOLEDO BPLUS serial C044382826 con Guía No. 2071792108 el 30/07/2021</v>
      </c>
      <c r="J26" t="str">
        <v>NO APLICA</v>
      </c>
      <c r="K26" t="str" xml:space="preserve">
        <v xml:space="preserve">        _x000d_
se requiere apoyo de isit para el cambio de balanza del area de charcuteria ya la balanza nueva se encuentra en tienda y se requiere dejar empacada la anterior después del cambio. Se realiza envio de BALANZA|COLGANTE METTLER TOLEDO BPLUS serial C044382826 con Guía No. 2071792108 el 30/07/2021</v>
      </c>
      <c r="L26" t="str" xml:space="preserve">
        <v xml:space="preserve">Se realiza la revision se enviaron datos para el cambio. Pero al final no se se realiza el cambio de la balanza ya que el señor de mantenimiento estaba ocupado Se solicita realizar labor otro día._x000d_
_x000d_
Por favor me confirma cuando se puede realizar labor</v>
      </c>
      <c r="M26">
        <v>44411</v>
      </c>
      <c r="N26">
        <v>44412</v>
      </c>
      <c r="O26" t="str">
        <v>J027 JUMBO RIONEGRO</v>
      </c>
      <c r="P26" t="str">
        <v>RIONEGRO</v>
      </c>
      <c r="Q26" t="str">
        <v>YURIMAR MARQUEZ MUÑOZ</v>
      </c>
      <c r="R26">
        <v>1045025746</v>
      </c>
      <c r="S26" t="str">
        <v>CENTRO</v>
      </c>
    </row>
    <row r="27" xml:space="preserve">
      <c r="A27">
        <v>26</v>
      </c>
      <c r="B27">
        <v>11805103</v>
      </c>
      <c r="C27" t="str">
        <v>REQUEST</v>
      </c>
      <c r="D27" t="str">
        <v>CERRADO</v>
      </c>
      <c r="E27" t="str">
        <v>TIENDA</v>
      </c>
      <c r="F27" t="str">
        <v>IMPRESORA</v>
      </c>
      <c r="G27" t="str">
        <v>IMPRESORA ZEBRA</v>
      </c>
      <c r="H27" t="str">
        <v>ZEBRA</v>
      </c>
      <c r="I27" t="str" xml:space="preserve">
        <v xml:space="preserve">Buen día;_x000d_
Por favor nos apoyan con personal en sitio para proceder con la CONFIGURACIÓN; INSTALACIÓN Y ASIGNACIÓN de Flejera recibida en tienda para renovación._x000d_
Área: ATC_x000d_
Marca: Zebra_x000d_
Modelo: ZT230_x000d_
Serial: 52J201901965_x000d_
Descripción de la solicitud: Se solicita la CONFIGURACIÓN; INSTALACIÓN Y ASIGNACIÓN de Flejera recibida en tienda para renovación. Retirar la Zebra ZM400 renovada. Realizar actas de asignación y retiro respectivamente._x000d_
Entregar equipos operativos a gerente tienda._x000d_
Equipo se encuentra en oficina de sistemas._x000d_
Cordialmente;_x000d_
Ever Becerra</v>
      </c>
      <c r="J27" t="str">
        <v>NO APLICA</v>
      </c>
      <c r="K27" t="str" xml:space="preserve">
        <v xml:space="preserve">Buen día;_x000d_
Por favor nos apoyan con personal en sitio para proceder con la CONFIGURACIÓN; INSTALACIÓN Y ASIGNACIÓN de Flejera recibida en tienda para renovación._x000d_
Área: ATC_x000d_
Marca: Zebra_x000d_
Modelo: ZT230_x000d_
Serial: 52J201901965_x000d_
Descripción de la solicitud: Se solicita la CONFIGURACIÓN; INSTALACIÓN Y ASIGNACIÓN de Flejera recibida en tienda para renovación. Retirar la Zebra ZM400 renovada. Realizar actas de asignación y retiro respectivamente._x000d_
Entregar equipos operativos a gerente tienda._x000d_
Equipo se encuentra en oficina de sistemas._x000d_
Cordialmente;_x000d_
Ever Becerra</v>
      </c>
      <c r="L27" t="str">
        <v>Se realiza instalación y configuración de impresora zebra; se realiza pruebas con el funcionario el funciona correctamente sin novedad</v>
      </c>
      <c r="M27">
        <v>44400</v>
      </c>
      <c r="N27">
        <v>44413</v>
      </c>
      <c r="O27" t="str">
        <v>M183 METRO SAN GIL</v>
      </c>
      <c r="P27" t="str">
        <v>SAN GIL</v>
      </c>
      <c r="Q27" t="str">
        <v>MIGUEL ANGEL CARREÑO JAIMES</v>
      </c>
      <c r="R27">
        <v>1098773906</v>
      </c>
      <c r="S27" t="str">
        <v>ORIENTE</v>
      </c>
    </row>
    <row r="28" xml:space="preserve">
      <c r="A28">
        <v>27</v>
      </c>
      <c r="B28">
        <v>11824819</v>
      </c>
      <c r="C28" t="str">
        <v>REQUEST</v>
      </c>
      <c r="D28" t="str">
        <v>CERRADO</v>
      </c>
      <c r="E28" t="str">
        <v>PANADERIA</v>
      </c>
      <c r="F28" t="str">
        <v>BASCULA</v>
      </c>
      <c r="G28" t="str">
        <v>BASCULA</v>
      </c>
      <c r="H28" t="str">
        <v>METTLER TOLEDO</v>
      </c>
      <c r="I28" t="str" xml:space="preserve">
        <v xml:space="preserve">Buen día;_x000d_
Por favor nos apoyan con personal en sitio para validar Balanza reportada por el usuario._x000d_
Área: Panadería /Platos Preparados_x000d_
Marca: Mettler Toledo_x000d_
Serie/placa: No lo reportan_x000d_
Descripción de la falla: Usuario reporta las basculas no están sacando etiquetas falta mantenimiento limpieza_x000d_
Actividad: Se requiere personal en sitio para validar falla y corregirla.</v>
      </c>
      <c r="J28" t="str">
        <v>NO APLICA</v>
      </c>
      <c r="K28" t="str" xml:space="preserve">
        <v xml:space="preserve">Buen día;_x000d_
Por favor nos apoyan con personal en sitio para validar Balanza reportada por el usuario._x000d_
Área: Panadería /Platos Preparados_x000d_
Marca: Mettler Toledo_x000d_
Serie/placa: No lo reportan_x000d_
Descripción de la falla: Usuario reporta las basculas no están sacando etiquetas falta mantenimiento limpieza_x000d_
Actividad: Se requiere personal en sitio para validar falla y corregirla.</v>
      </c>
      <c r="L28" t="str" xml:space="preserve">
        <v xml:space="preserve">"Se realiza revisión de la báscula de panadería la cual no permite el movimiento normal de la bandeja de soporte de papel y_x000d_
cabeza de impresión; se realiza limpieza general se lubrica los rieles los cuales no permiten el movimiento de la bandeja porque esta ligeramente_x000d_
doblados y al hacer el ingreso de la bandeja no lo permito el riel; se requiere de cambio de los rieles o la bandeja completa; se realiza configuración_x000d_
de la impresión de etiquetas; se limpia cabezal de impresión; se realizan pruebas con el jefe de sección sin novedad_x000d_
"</v>
      </c>
      <c r="M28">
        <v>44411</v>
      </c>
      <c r="N28">
        <v>44413</v>
      </c>
      <c r="O28" t="str">
        <v>J185 JUMBO YOPAL</v>
      </c>
      <c r="P28" t="str">
        <v>YOPAL</v>
      </c>
      <c r="Q28" t="str">
        <v>RAFAEL BARRERA DIAZ</v>
      </c>
      <c r="R28">
        <v>6766862</v>
      </c>
      <c r="S28" t="str">
        <v>ORIENTE</v>
      </c>
    </row>
    <row r="29">
      <c r="A29">
        <v>28</v>
      </c>
      <c r="B29">
        <v>11829513</v>
      </c>
      <c r="C29" t="str">
        <v>INCIDENT</v>
      </c>
      <c r="D29" t="str">
        <v>CERRADO</v>
      </c>
      <c r="E29" t="str">
        <v>CAJAS</v>
      </c>
      <c r="F29" t="str">
        <v>POS</v>
      </c>
      <c r="G29" t="str">
        <v>CPU</v>
      </c>
      <c r="H29" t="str">
        <v>WINCOR</v>
      </c>
      <c r="I29" t="str">
        <v>realizar la validacion de la POS #19 de la tienda Metro riohacha; esta no encien</v>
      </c>
      <c r="J29" t="str">
        <v>NO APLICA</v>
      </c>
      <c r="K29" t="str">
        <v>realizar la validacion de la POS #19 de la tienda Metro riohacha; esta no encien</v>
      </c>
      <c r="L29" t="str">
        <v>SE ATENDIO EL CASO ASIGNADO A ESTE TICKET PROCEDIENDO CON LA VALIDACION DEL ESTADO DE LA POS 19 LA CUAL SE ENCUENTRA CON EL MENSAJE DE CLEANUP SE FREALIZO CAMBIO DE DE TECLADO YA QUE ESTE MENSAJE PUEDE OCURRIR CUANDO EL TECLADO O EL CABLE SE ENCUENTRAN DAÑADOS; SE REALIZO CAMBIO DE CABLES Y DE IGUAL MANERA CONTINUO CON EL MISMO MENSAJE; SE REALIZO LA VALIDACION DE OTROS PERIFERICOS ENTRE ELLOS LA IMPRESORA LOS CUALES EN OTRAS POS ESTABAN FUNCIONANDO PERO EN LA POS 19 PERSISTE EL ERROR LUEGO DE CAMBIAR TECLADO Y CABLE; LUEGO DE REALIZAR TODAS LAS VALIDACIONES FISICAS SE REALIZA LLMADA TELEFONICA A ALVARO MARTINEZ DE CENCOSUD QUIEN INDICA QUE SE DEBE PROCEDER CON UNA VALIDACION POR SOPORTE 7/24; YA QUE ESTOS DEBEN VALIDAR LAS POSIBLES FALLAS EN REMOTO; SE REALIZO EL ESCALAMIENTO POR PARTE DE LA SUPERVISORA DE LINEAL DE CAJS YEIRIS ATENCIA SIN RECIBIR RESPUESTA POR LO CUAL A LA 1:23 ALVARO MARTINEZ INDICA QUE ME PUEDO RETIRAR Y QUE YA SE ENCARGARA EL DE HACER EL REPORTE POR PARTE DE SOPORTE 7/24.</v>
      </c>
      <c r="M29">
        <v>44412</v>
      </c>
      <c r="N29">
        <v>44413</v>
      </c>
      <c r="O29" t="str">
        <v>M040 METRO RIOHACHA</v>
      </c>
      <c r="P29" t="str">
        <v>RIOHACHA</v>
      </c>
      <c r="Q29" t="str">
        <v>DIANIS DAYANNA MERCADO RODRIGUEZ</v>
      </c>
      <c r="R29">
        <v>1118850430</v>
      </c>
      <c r="S29" t="str">
        <v>COSTA</v>
      </c>
    </row>
    <row r="30">
      <c r="A30">
        <v>29</v>
      </c>
      <c r="B30">
        <v>11829513</v>
      </c>
      <c r="C30" t="str">
        <v>INCIDENT</v>
      </c>
      <c r="D30" t="str">
        <v>CERRADO</v>
      </c>
      <c r="E30" t="str">
        <v>CAJAS</v>
      </c>
      <c r="F30" t="str">
        <v>POS</v>
      </c>
      <c r="G30" t="str">
        <v>CPU</v>
      </c>
      <c r="H30" t="str">
        <v>WINCOR</v>
      </c>
      <c r="I30" t="str">
        <v>realizar la validacion de la POS #19 de la tienda Metro riohacha; esta no encien</v>
      </c>
      <c r="J30" t="str">
        <v>NO APLICA</v>
      </c>
      <c r="K30" t="str">
        <v>realizar la validacion de la POS #19 de la tienda Metro riohacha; esta no encien</v>
      </c>
      <c r="L30" t="str">
        <v>SE ATENDIO EL CASO ASIGNADO A ESTE TICKET PROCEDIENDO CON LA VALIDACION DEL ESTADO DE LA POS 19 LA CUAL SE ENCUENTRA CON EL MENSAJE DE CLEANUP SE FREALIZO CAMBIO DE DE TECLADO YA QUE ESTE MENSAJE PUEDE OCURRIR CUANDO EL TECLADO O EL CABLE SE ENCUENTRAN DAÑADOS; SE REALIZO CAMBIO DE CABLES Y DE IGUAL MANERA CONTINUO CON EL MISMO MENSAJE; SE REALIZO LA VALIDACION DE OTROS PERIFERICOS ENTRE ELLOS LA IMPRESORA LOS CUALES EN OTRAS POS ESTABAN FUNCIONANDO PERO EN LA POS 19 PERSISTE EL ERROR LUEGO DE CAMBIAR TECLADO Y CABLE; LUEGO DE REALIZAR TODAS LAS VALIDACIONES FISICAS SE REALIZA LLMADA TELEFONICA A ALVARO MARTINEZ DE CENCOSUD QUIEN INDICA QUE SE DEBE PROCEDER CON UNA VALIDACION POR SOPORTE 7/24; YA QUE ESTOS DEBEN VALIDAR LAS POSIBLES FALLAS EN REMOTO; SE REALIZO EL ESCALAMIENTO POR PARTE DE LA SUPERVISORA DE LINEAL DE CAJS YEIRIS ATENCIA SIN RECIBIR RESPUESTA POR LO CUAL A LA 1:23 ALVARO MARTINEZ INDICA QUE ME PUEDO RETIRAR Y QUE YA SE ENCARGARA EL DE HACER EL REPORTE POR PARTE DE SOPORTE 7/24.</v>
      </c>
      <c r="M30">
        <v>44412</v>
      </c>
      <c r="N30">
        <v>44413</v>
      </c>
      <c r="O30" t="str">
        <v>M040 METRO RIOHACHA</v>
      </c>
      <c r="P30" t="str">
        <v>RIOHACHA</v>
      </c>
      <c r="Q30" t="str">
        <v>DIANIS DAYANNA MERCADO RODRIGUEZ</v>
      </c>
      <c r="R30">
        <v>1118850430</v>
      </c>
      <c r="S30" t="str">
        <v>COSTA</v>
      </c>
    </row>
    <row r="31">
      <c r="A31">
        <v>30</v>
      </c>
      <c r="B31">
        <v>11832671</v>
      </c>
      <c r="C31" t="str">
        <v>REQUEST</v>
      </c>
      <c r="D31" t="str">
        <v>CERRADO</v>
      </c>
      <c r="E31" t="str">
        <v>CAJAS</v>
      </c>
      <c r="F31" t="str">
        <v>VISOR</v>
      </c>
      <c r="G31" t="str">
        <v>VISOR</v>
      </c>
      <c r="H31" t="str">
        <v>WINCOR</v>
      </c>
      <c r="I31" t="str">
        <v>Realizar  validacion del Visor de la POS #12</v>
      </c>
      <c r="J31" t="str">
        <v>NO APLICA</v>
      </c>
      <c r="K31" t="str">
        <v>Realizar  validacion del Visor de la POS #12</v>
      </c>
      <c r="L31" t="str">
        <v>OCEDIENDO CON LA VALIDACION DEL ESTADO DEL VISOR DE CLIENTE DE LA POS 12 EL CUAL SE ENCUENTRA APAGADO; POR LO CUAL SE VALIDA EL ESTADO DEL CABLE Y ESTE SE VE PARTIDO; SE PROCEDE A BUSACRA UN CALE EN LA TIENDA Y AL ENCONTRARLO SE REALIZA EL CAMBIO DEJANDO EL VISOR ENCENDIDO Y DISPONIBLE; LA JEFE DE LINEAL DE CAJAS YEIRIS ATENCIA RECIBE A CONFORMIDAD.</v>
      </c>
      <c r="M31">
        <v>44412</v>
      </c>
      <c r="N31">
        <v>44413</v>
      </c>
      <c r="O31" t="str">
        <v>M040 METRO RIOHACHA</v>
      </c>
      <c r="P31" t="str">
        <v>RIOHACHA</v>
      </c>
      <c r="Q31" t="str">
        <v>DIANIS DAYANNA MERCADO RODRIGUEZ</v>
      </c>
      <c r="R31">
        <v>1118850430</v>
      </c>
      <c r="S31" t="str">
        <v>COSTA</v>
      </c>
    </row>
    <row r="32" xml:space="preserve">
      <c r="A32">
        <v>31</v>
      </c>
      <c r="B32">
        <v>11830562</v>
      </c>
      <c r="C32" t="str">
        <v>INCIDENT</v>
      </c>
      <c r="D32" t="str">
        <v>CERRADO</v>
      </c>
      <c r="E32" t="str">
        <v>CAJAS</v>
      </c>
      <c r="F32" t="str">
        <v>SCANNER</v>
      </c>
      <c r="G32" t="str">
        <v>BALANZA</v>
      </c>
      <c r="H32" t="str">
        <v>WINCOR</v>
      </c>
      <c r="I32" t="str" xml:space="preserve">
        <v xml:space="preserve">realizar la validacion del Scanner Balanza de la POS de Platos preparados en la tienda Metro Riohacha._x000d_
Saludes.</v>
      </c>
      <c r="J32" t="str">
        <v>NO APLICA</v>
      </c>
      <c r="K32" t="str" xml:space="preserve">
        <v xml:space="preserve">realizar la validacion del Scanner Balanza de la POS de Platos preparados en la tienda Metro Riohacha._x000d_
Saludes.</v>
      </c>
      <c r="L32" t="str">
        <v>VALIDACION DEL ESTADO DE LA POS 21 UBICADA EN LA SECCION DE PLATOS PREPARADOS; EN LA CUAL SE EVIDENCIA QUE HAY UN ERROR DE COMUNUCACION ENTRE LA POS Y EL SCANER BALANZA; AL VALIDAR EL CABLEADO SE ENCONTRO EL CABLE DE DATOS CONECTADO EN EL PUERTO INCORRECTO. SE REALIZO LA CONECCION DE FORMA CORRECTA Y LA CAJERA DE TURNO REALIZO PRUEBAS SIN FALLAS EN EL EQUIPO.</v>
      </c>
      <c r="M32">
        <v>44412</v>
      </c>
      <c r="N32">
        <v>44413</v>
      </c>
      <c r="O32" t="str">
        <v>M040 METRO RIOHACHA</v>
      </c>
      <c r="P32" t="str">
        <v>RIOHACHA</v>
      </c>
      <c r="Q32" t="str">
        <v>DIANIS DAYANNA MERCADO RODRIGUEZ</v>
      </c>
      <c r="R32">
        <v>1118850430</v>
      </c>
      <c r="S32" t="str">
        <v>COSTA</v>
      </c>
    </row>
    <row r="33" xml:space="preserve">
      <c r="A33">
        <v>32</v>
      </c>
      <c r="B33">
        <v>11829998</v>
      </c>
      <c r="C33" t="str">
        <v>INCIDENT</v>
      </c>
      <c r="D33" t="str">
        <v>CERRADO</v>
      </c>
      <c r="E33" t="str">
        <v>CD</v>
      </c>
      <c r="F33" t="str">
        <v>DESKTOP</v>
      </c>
      <c r="G33" t="str">
        <v>PORTATIL</v>
      </c>
      <c r="H33" t="str">
        <v>LENOVO</v>
      </c>
      <c r="I33" t="str" xml:space="preserve">
        <v xml:space="preserve">Buenas Tardes_x000d_
Por favor validar el estado del Desktop; disco duro; esta demasiado lento; enviarme correo con los datos de la persona para autorizar el ingreso a la plataforma_x000d_
Tienda: Plataforma Villao_x000d_
Equipo: Desktop_x000d_
Marca: Lenovo_x000d_
Modelo: MJ04ADQR_x000d_
Serial:19086B8484</v>
      </c>
      <c r="J33" t="str">
        <v>NO APLICA</v>
      </c>
      <c r="K33" t="str" xml:space="preserve">
        <v xml:space="preserve">Buenas Tardes_x000d_
Por favor validar el estado del Desktop; disco duro; esta demasiado lento; enviarme correo con los datos de la persona para autorizar el ingreso a la plataforma_x000d_
Tienda: Plataforma Villao_x000d_
Equipo: Desktop_x000d_
Marca: Lenovo_x000d_
Modelo: MJ04ADQR_x000d_
Serial:19086B8484</v>
      </c>
      <c r="L33" t="str">
        <v>Se realiza revisión de equipo; identificando dalla de disco duro; donde esta generando recalentamiento interno de Disco. Se solicita cambio de parte</v>
      </c>
      <c r="M33">
        <v>44412</v>
      </c>
      <c r="N33">
        <v>44413</v>
      </c>
      <c r="O33" t="str">
        <v>L210 CD VILLAVICENCIO CARNES</v>
      </c>
      <c r="P33" t="str">
        <v>VILLAVICENCIO</v>
      </c>
      <c r="Q33" t="str">
        <v>GABRIEL EDISSON GARCES GUAVITA</v>
      </c>
      <c r="R33">
        <v>1121826158</v>
      </c>
      <c r="S33" t="str">
        <v>ORIENTE</v>
      </c>
    </row>
    <row r="34">
      <c r="A34">
        <v>33</v>
      </c>
      <c r="B34" t="str">
        <v>VISITA PROACTIVA</v>
      </c>
      <c r="C34" t="str">
        <v>REQUEST</v>
      </c>
      <c r="D34" t="str">
        <v>CERRADO</v>
      </c>
      <c r="E34" t="str">
        <v>TIENDA</v>
      </c>
      <c r="F34" t="str">
        <v>TIENDA</v>
      </c>
      <c r="G34" t="str">
        <v>TIENDA</v>
      </c>
      <c r="H34" t="str">
        <v>TIENDA</v>
      </c>
      <c r="I34" t="str">
        <v>Se solicita visita Proactiva</v>
      </c>
      <c r="J34" t="str">
        <v>NO APLICA</v>
      </c>
      <c r="K34" t="str">
        <v>Se solicita visita Proactiva</v>
      </c>
      <c r="L34" t="str">
        <v>se realiza visita Proactiva en tienda</v>
      </c>
      <c r="M34">
        <v>44413</v>
      </c>
      <c r="N34">
        <v>44413</v>
      </c>
      <c r="O34" t="str">
        <v>M183 METRO SAN GIL</v>
      </c>
      <c r="P34" t="str">
        <v>SAN GIL</v>
      </c>
      <c r="Q34" t="str">
        <v>MIGUEL ANGEL CARREÑO JAIMES</v>
      </c>
      <c r="R34">
        <v>1098773906</v>
      </c>
      <c r="S34" t="str">
        <v>ORIENTE</v>
      </c>
    </row>
    <row r="35" xml:space="preserve">
      <c r="A35">
        <v>34</v>
      </c>
      <c r="B35">
        <v>11820177</v>
      </c>
      <c r="C35" t="str">
        <v>REQUEST</v>
      </c>
      <c r="D35" t="str">
        <v>CERRADO</v>
      </c>
      <c r="E35" t="str">
        <v>CAJAS</v>
      </c>
      <c r="F35" t="str">
        <v>ELECTRO</v>
      </c>
      <c r="G35" t="str">
        <v>CPU</v>
      </c>
      <c r="H35" t="str">
        <v>LENOVO</v>
      </c>
      <c r="I35" t="str" xml:space="preserve">
        <v xml:space="preserve"> Buen día;_x000d_
Por favor nos apoyan con personal en sitio para validar equipo de computo en Electro._x000d_
Área: Electro_x000d_
Marca: Lenovo_x000d_
Serie/placa: JM02PFF_x000d_
Descripción de la falla: Usuaria Leal Lopez; Yuli Marcela reporta falla del PC de no le permite trabajar; no deja ingresar al explorador de archivos y sale el siguiente mensaje: windows no tiene acceso al archivo._x000d_
Actividad: Se requiere personal en sitio para validar si la falla y corregirla se sugiere Renombre en el perfil de la usuaria afectada.</v>
      </c>
      <c r="J35" t="str">
        <v>NO APLICA</v>
      </c>
      <c r="K35" t="str" xml:space="preserve">
        <v xml:space="preserve"> Buen día;_x000d_
Por favor nos apoyan con personal en sitio para validar equipo de computo en Electro._x000d_
Área: Electro_x000d_
Marca: Lenovo_x000d_
Serie/placa: JM02PFF_x000d_
Descripción de la falla: Usuaria Leal Lopez; Yuli Marcela reporta falla del PC de no le permite trabajar; no deja ingresar al explorador de archivos y sale el siguiente mensaje: windows no tiene acceso al archivo._x000d_
Actividad: Se requiere personal en sitio para validar si la falla y corregirla se sugiere Renombre en el perfil de la usuaria afectada.</v>
      </c>
      <c r="L35" t="str" xml:space="preserve">
        <v xml:space="preserve">Usuario reporta falla en PC ya que no permite ejecutar archivos; aplicaciones ni abrir explorador de windows._x000d_
Actividad Realizada: Se procede a revisar el perfil de usuario; y este es el que presenta problemas de operación; se procede ha realizar cambio del_x000d_
perfil eliminando el perfil actual del sistema; se realiza el inicio de perfil; se configura la impresora y se le entrega al usuario quien realiza pruebas_x000d_
y recibe a satisfacción._x000d_
</v>
      </c>
      <c r="M35">
        <v>44411</v>
      </c>
      <c r="N35">
        <v>44413</v>
      </c>
      <c r="O35" t="str">
        <v>J185 JUMBO YOPAL</v>
      </c>
      <c r="P35" t="str">
        <v>YOPAL</v>
      </c>
      <c r="Q35" t="str">
        <v>RAFAEL BARRERA DIAZ</v>
      </c>
      <c r="R35">
        <v>6766862</v>
      </c>
      <c r="S35" t="str">
        <v>ORIENTE</v>
      </c>
    </row>
    <row r="36" xml:space="preserve">
      <c r="A36">
        <v>35</v>
      </c>
      <c r="B36">
        <v>11830634</v>
      </c>
      <c r="C36" t="str">
        <v>REQUEST</v>
      </c>
      <c r="D36" t="str">
        <v>CERRADO</v>
      </c>
      <c r="E36" t="str">
        <v>PFT</v>
      </c>
      <c r="F36" t="str">
        <v>PDT</v>
      </c>
      <c r="G36" t="str">
        <v>PDT</v>
      </c>
      <c r="H36" t="str">
        <v>DATALOGIC</v>
      </c>
      <c r="I36" t="str" xml:space="preserve">
        <v xml:space="preserve">Buen día;_x000d_
Por favor nos apoyan con personal en sitio para validar PDT._x000d_
Área: PFT_x000d_
Marca: Datalogic / Skorpio X3_x000d_
Serie/placa: G12M06765_x000d_
Descripción de la falla: Usuario reporta fSe presenta falla de laser y teclado alfanumerico de la PDT_x000d_
Actividad: Se requiere personal en sitio para validar si la falla y corregirla.</v>
      </c>
      <c r="J36" t="str">
        <v>NO APLICA</v>
      </c>
      <c r="K36" t="str" xml:space="preserve">
        <v xml:space="preserve">Buen día;_x000d_
Por favor nos apoyan con personal en sitio para validar PDT._x000d_
Área: PFT_x000d_
Marca: Datalogic / Skorpio X3_x000d_
Serie/placa: G12M06765_x000d_
Descripción de la falla: Usuario reporta fSe presenta falla de laser y teclado alfanumerico de la PDT_x000d_
Actividad: Se requiere personal en sitio para validar si la falla y corregirla.</v>
      </c>
      <c r="L36" t="str">
        <v>se realiza revisión de la pdt; donde no esta reconociendo los codigos de Barras; se realiza formateo y configuración del equipo pero sigue presentando la falla;  se solicita cambio del lasser y se solicita cambio de membrana de teclado}</v>
      </c>
      <c r="M36">
        <v>44414</v>
      </c>
      <c r="N36">
        <v>44414</v>
      </c>
      <c r="O36" t="str">
        <v>J185 JUMBO YOPAL</v>
      </c>
      <c r="P36" t="str">
        <v>YOPAL</v>
      </c>
      <c r="Q36" t="str">
        <v>RAFAEL BARRERA DIAZ</v>
      </c>
      <c r="R36">
        <v>6766862</v>
      </c>
      <c r="S36" t="str">
        <v>ORIENTE</v>
      </c>
    </row>
    <row r="37" xml:space="preserve">
      <c r="A37">
        <v>36</v>
      </c>
      <c r="B37">
        <v>11829432</v>
      </c>
      <c r="C37" t="str">
        <v>REQUEST</v>
      </c>
      <c r="D37" t="str">
        <v>CERRADO</v>
      </c>
      <c r="E37" t="str">
        <v>PGC</v>
      </c>
      <c r="F37" t="str">
        <v>PDT</v>
      </c>
      <c r="G37" t="str">
        <v>PDT</v>
      </c>
      <c r="H37" t="str">
        <v>DATALOGIC</v>
      </c>
      <c r="I37" t="str" xml:space="preserve">
        <v xml:space="preserve"> Por favor nos apoyan con personal en sitio para validar PDT._x000d_
Área: PGC_x000d_
Marca: Datalogic / Skorpio X3_x000d_
Serie/placa: G12M06778_x000d_
Descripción de la falla: Usuario reporta fSe presenta falla de laser y teclado alfanumerico de la PDT_x000d_
Actividad: Se requiere personal en sitio para validar si la falla y corregirla.</v>
      </c>
      <c r="J37" t="str">
        <v>NO APLICA</v>
      </c>
      <c r="K37" t="str" xml:space="preserve">
        <v xml:space="preserve"> Por favor nos apoyan con personal en sitio para validar PDT._x000d_
Área: PGC_x000d_
Marca: Datalogic / Skorpio X3_x000d_
Serie/placa: G12M06778_x000d_
Descripción de la falla: Usuario reporta fSe presenta falla de laser y teclado alfanumerico de la PDT_x000d_
Actividad: Se requiere personal en sitio para validar si la falla y corregirla.</v>
      </c>
      <c r="L37" t="str">
        <v>se procede a realizar revisión de PDT donde se evidencia que no alumbra el lasser; solicita cambio de lasser para cambio y se requiere  solicitud de bateria ya que esta pegada con cinta</v>
      </c>
      <c r="M37">
        <v>44414</v>
      </c>
      <c r="N37">
        <v>44414</v>
      </c>
      <c r="O37" t="str">
        <v>J185 JUMBO YOPAL</v>
      </c>
      <c r="P37" t="str">
        <v>YOPAL</v>
      </c>
      <c r="Q37" t="str">
        <v>RAFAEL BARRERA DIAZ</v>
      </c>
      <c r="R37">
        <v>6766862</v>
      </c>
      <c r="S37" t="str">
        <v>ORIENTE</v>
      </c>
    </row>
    <row r="38">
      <c r="A38">
        <v>37</v>
      </c>
      <c r="B38">
        <v>11832909</v>
      </c>
      <c r="C38" t="str">
        <v>REQUEST</v>
      </c>
      <c r="D38" t="str">
        <v>CERRADO</v>
      </c>
      <c r="E38" t="str">
        <v>TIENDA</v>
      </c>
      <c r="F38" t="str">
        <v>SERVIDOR</v>
      </c>
      <c r="G38" t="str">
        <v>SERVIDOR</v>
      </c>
      <c r="H38" t="str">
        <v>LENOVO</v>
      </c>
      <c r="I38" t="str">
        <v>Acompañminento para realizar instalación de servidor en la tienda</v>
      </c>
      <c r="J38" t="str">
        <v>NO APLICA</v>
      </c>
      <c r="K38" t="str">
        <v>Acompañminento para realizar instalación de servidor en la tienda</v>
      </c>
      <c r="L38" t="str">
        <v>Se hace visita em sitio; se hace enrolamiento con EVER BECERRA; donde informa actividad de montar el servidor al rack de cuarto de cómputo; se instalan rieles en el rack y se monta servidor; se conecta las 2 fuentes redundantes y se conecta al swicth principal y segundario; posterior se informa a la persona encargada de tomar remoto el equipo que ya esta instalado; se instala un equipo y se configura para que puedan tomar remoto; luego se reqliza video llamada para hacer Configuración de red de forma manual ya que no fue posible tomarlo remotamente. Se configura oarametros de red del servidor y se confirma conectividad.</v>
      </c>
      <c r="M38">
        <v>44414</v>
      </c>
      <c r="N38">
        <v>44414</v>
      </c>
      <c r="O38" t="str">
        <v>M183 METRO SAN GIL</v>
      </c>
      <c r="P38" t="str">
        <v>SAN GIL</v>
      </c>
      <c r="Q38" t="str">
        <v>JAIRO CAÑAS ACEVEDO</v>
      </c>
      <c r="R38">
        <v>1098707802</v>
      </c>
      <c r="S38" t="str">
        <v>ORIENTE</v>
      </c>
    </row>
    <row r="39">
      <c r="A39">
        <v>38</v>
      </c>
      <c r="B39">
        <v>11832909</v>
      </c>
      <c r="C39" t="str">
        <v>REQUEST</v>
      </c>
      <c r="D39" t="str">
        <v>CERRADO</v>
      </c>
      <c r="E39" t="str">
        <v>TIENDA</v>
      </c>
      <c r="F39" t="str">
        <v>SERVIDOR</v>
      </c>
      <c r="G39" t="str">
        <v>SERVIDOR</v>
      </c>
      <c r="H39" t="str">
        <v>LENOVO</v>
      </c>
      <c r="I39" t="str">
        <v>Acompañminento para realizar instalación de servidor en la tienda</v>
      </c>
      <c r="J39" t="str">
        <v>NO APLICA</v>
      </c>
      <c r="K39" t="str">
        <v>Acompañminento para realizar instalación de servidor en la tienda</v>
      </c>
      <c r="L39" t="str">
        <v>Se hace visita em sitio; se hace enrolamiento con EVER BECERRA; donde informa actividad de montar el servidor al rack de cuarto de cómputo; se instalan rieles en el rack y se monta servidor; se conecta las 2 fuentes redundantes y se conecta al swicth principal y segundario; posterior se informa a la persona encargada de tomar remoto el equipo que ya esta instalado; se instala un equipo y se configura para que puedan tomar remoto; luego se reqliza video llamada para hacer Configuración de red de forma manual ya que no fue posible tomarlo remotamente. Se configura oarametros de red del servidor y se confirma conectividad.</v>
      </c>
      <c r="M39">
        <v>44414</v>
      </c>
      <c r="N39">
        <v>44414</v>
      </c>
      <c r="O39" t="str">
        <v>M183 METRO SAN GIL</v>
      </c>
      <c r="P39" t="str">
        <v>SAN GIL</v>
      </c>
      <c r="Q39" t="str">
        <v>JAIRO CAÑAS ACEVEDO</v>
      </c>
      <c r="R39">
        <v>1098707802</v>
      </c>
      <c r="S39" t="str">
        <v>ORIENTE</v>
      </c>
    </row>
    <row r="40">
      <c r="A40">
        <v>39</v>
      </c>
      <c r="B40">
        <v>11832909</v>
      </c>
      <c r="C40" t="str">
        <v>REQUEST</v>
      </c>
      <c r="D40" t="str">
        <v>CERRADO</v>
      </c>
      <c r="E40" t="str">
        <v>TIENDA</v>
      </c>
      <c r="F40" t="str">
        <v>SERVIDOR</v>
      </c>
      <c r="G40" t="str">
        <v>SERVIDOR</v>
      </c>
      <c r="H40" t="str">
        <v>LENOVO</v>
      </c>
      <c r="I40" t="str">
        <v>Acompañminento para realizar instalación de servidor en la tienda</v>
      </c>
      <c r="J40" t="str">
        <v>NO APLICA</v>
      </c>
      <c r="K40" t="str">
        <v>Acompañminento para realizar instalación de servidor en la tienda</v>
      </c>
      <c r="L40" t="str">
        <v>Se hace visita em sitio; se hace enrolamiento con EVER BECERRA; donde informa actividad de montar el servidor al rack de cuarto de cómputo; se instalan rieles en el rack y se monta servidor; se conecta las 2 fuentes redundantes y se conecta al swicth principal y segundario; posterior se informa a la persona encargada de tomar remoto el equipo que ya esta instalado; se instala un equipo y se configura para que puedan tomar remoto; luego se reqliza video llamada para hacer Configuración de red de forma manual ya que no fue posible tomarlo remotamente. Se configura oarametros de red del servidor y se confirma conectividad.</v>
      </c>
      <c r="M40">
        <v>44414</v>
      </c>
      <c r="N40">
        <v>44414</v>
      </c>
      <c r="O40" t="str">
        <v>M183 METRO SAN GIL</v>
      </c>
      <c r="P40" t="str">
        <v>SAN GIL</v>
      </c>
      <c r="Q40" t="str">
        <v>JAIRO CAÑAS ACEVEDO</v>
      </c>
      <c r="R40">
        <v>1098707802</v>
      </c>
      <c r="S40" t="str">
        <v>ORIENTE</v>
      </c>
    </row>
    <row r="41">
      <c r="A41">
        <v>40</v>
      </c>
      <c r="B41">
        <v>11832909</v>
      </c>
      <c r="C41" t="str">
        <v>REQUEST</v>
      </c>
      <c r="D41" t="str">
        <v>CERRADO</v>
      </c>
      <c r="E41" t="str">
        <v>TIENDA</v>
      </c>
      <c r="F41" t="str">
        <v>SERVIDOR</v>
      </c>
      <c r="G41" t="str">
        <v>SERVIDOR</v>
      </c>
      <c r="H41" t="str">
        <v>LENOVO</v>
      </c>
      <c r="I41" t="str">
        <v>Acompañminento para realizar instalación de servidor en la tienda</v>
      </c>
      <c r="J41" t="str">
        <v>NO APLICA</v>
      </c>
      <c r="K41" t="str">
        <v>Acompañminento para realizar instalación de servidor en la tienda</v>
      </c>
      <c r="L41" t="str">
        <v>Se hace visita em sitio; se hace enrolamiento con EVER BECERRA; donde informa actividad de montar el servidor al rack de cuarto de cómputo; se instalan rieles en el rack y se monta servidor; se conecta las 2 fuentes redundantes y se conecta al swicth principal y segundario; posterior se informa a la persona encargada de tomar remoto el equipo que ya esta instalado; se instala un equipo y se configura para que puedan tomar remoto; luego se reqliza video llamada para hacer Configuración de red de forma manual ya que no fue posible tomarlo remotamente. Se configura oarametros de red del servidor y se confirma conectividad.</v>
      </c>
      <c r="M41">
        <v>44414</v>
      </c>
      <c r="N41">
        <v>44414</v>
      </c>
      <c r="O41" t="str">
        <v>M183 METRO SAN GIL</v>
      </c>
      <c r="P41" t="str">
        <v>SAN GIL</v>
      </c>
      <c r="Q41" t="str">
        <v>JAIRO CAÑAS ACEVEDO</v>
      </c>
      <c r="R41">
        <v>1098707802</v>
      </c>
      <c r="S41" t="str">
        <v>ORIENTE</v>
      </c>
    </row>
    <row r="42">
      <c r="A42">
        <v>41</v>
      </c>
      <c r="B42">
        <v>11832909</v>
      </c>
      <c r="C42" t="str">
        <v>REQUEST</v>
      </c>
      <c r="D42" t="str">
        <v>CERRADO</v>
      </c>
      <c r="E42" t="str">
        <v>TIENDA</v>
      </c>
      <c r="F42" t="str">
        <v>SERVIDOR</v>
      </c>
      <c r="G42" t="str">
        <v>SERVIDOR</v>
      </c>
      <c r="H42" t="str">
        <v>LENOVO</v>
      </c>
      <c r="I42" t="str">
        <v>Acompañminento para realizar instalación de servidor en la tienda</v>
      </c>
      <c r="J42" t="str">
        <v>NO APLICA</v>
      </c>
      <c r="K42" t="str">
        <v>Acompañminento para realizar instalación de servidor en la tienda</v>
      </c>
      <c r="L42" t="str">
        <v>Se hace visita em sitio; se hace enrolamiento con EVER BECERRA; donde informa actividad de montar el servidor al rack de cuarto de cómputo; se instalan rieles en el rack y se monta servidor; se conecta las 2 fuentes redundantes y se conecta al swicth principal y segundario; posterior se informa a la persona encargada de tomar remoto el equipo que ya esta instalado; se instala un equipo y se configura para que puedan tomar remoto; luego se reqliza video llamada para hacer Configuración de red de forma manual ya que no fue posible tomarlo remotamente. Se configura oarametros de red del servidor y se confirma conectividad.</v>
      </c>
      <c r="M42">
        <v>44414</v>
      </c>
      <c r="N42">
        <v>44414</v>
      </c>
      <c r="O42" t="str">
        <v>M183 METRO SAN GIL</v>
      </c>
      <c r="P42" t="str">
        <v>SAN GIL</v>
      </c>
      <c r="Q42" t="str">
        <v>JAIRO CAÑAS ACEVEDO</v>
      </c>
      <c r="R42">
        <v>1098707802</v>
      </c>
      <c r="S42" t="str">
        <v>ORIENTE</v>
      </c>
    </row>
    <row r="43">
      <c r="A43">
        <v>42</v>
      </c>
      <c r="B43" t="str">
        <v>VISITA PROACTIVA</v>
      </c>
      <c r="C43" t="str">
        <v>REQUEST</v>
      </c>
      <c r="D43" t="str">
        <v>CERRADO</v>
      </c>
      <c r="E43" t="str">
        <v>TIENDA</v>
      </c>
      <c r="F43" t="str">
        <v>TIENDA</v>
      </c>
      <c r="G43" t="str">
        <v>TIENDA</v>
      </c>
      <c r="H43" t="str">
        <v>TIENDA</v>
      </c>
      <c r="I43" t="str">
        <v>Se solicita visita Proactiva</v>
      </c>
      <c r="J43" t="str">
        <v>NO APLICA</v>
      </c>
      <c r="K43" t="str">
        <v>Se solicita visita Proactiva</v>
      </c>
      <c r="L43" t="str">
        <v>se realiza visita Proactiva en tienda</v>
      </c>
      <c r="M43">
        <v>44414</v>
      </c>
      <c r="N43">
        <v>44414</v>
      </c>
      <c r="O43" t="str">
        <v>M179 METRO PITALITO</v>
      </c>
      <c r="P43" t="str">
        <v>PITALITO</v>
      </c>
      <c r="Q43" t="str">
        <v>JOHN ALEJANDRO LOZADA BABATIVA</v>
      </c>
      <c r="R43">
        <v>1075313382</v>
      </c>
      <c r="S43" t="str">
        <v>OCCIDENTE</v>
      </c>
    </row>
    <row r="44" xml:space="preserve">
      <c r="A44">
        <v>43</v>
      </c>
      <c r="B44">
        <v>11813398</v>
      </c>
      <c r="C44" t="str">
        <v>REQUEST</v>
      </c>
      <c r="D44" t="str">
        <v>CERRADO</v>
      </c>
      <c r="E44" t="str">
        <v>TIENDA</v>
      </c>
      <c r="F44" t="str">
        <v>PDT</v>
      </c>
      <c r="G44" t="str">
        <v>PDT</v>
      </c>
      <c r="H44" t="str">
        <v>DATALOGIC</v>
      </c>
      <c r="I44" t="str" xml:space="preserve">
        <v xml:space="preserve">Buen dia Jefe su autorizacion con el tecnico de isit para reconfiguracion de pdt no entra al genesix._x000d_
Tienda: Popayan Campanario_x000d_
tipo: pdt_x000d_
marca: datalogic_x000d_
serial: G17F62340_x000d_
Actividad: reconfiguracion pdt_x000d_
ubicacion: recibo preguntar por freddy romero</v>
      </c>
      <c r="J44" t="str">
        <v>NO APLICA</v>
      </c>
      <c r="K44" t="str" xml:space="preserve">
        <v xml:space="preserve">Buen dia Jefe su autorizacion con el tecnico de isit para reconfiguracion de pdt no entra al genesix._x000d_
Tienda: Popayan Campanario_x000d_
tipo: pdt_x000d_
marca: datalogic_x000d_
serial: G17F62340_x000d_
Actividad: reconfiguracion pdt_x000d_
ubicacion: recibo preguntar por freddy romero</v>
      </c>
      <c r="L44" t="str">
        <v>Se procede a establecer contacto con el usuario del área de recibo . se valida funcionamiento de pdt de marca Datalogic skorpion x3 de serie G17F62340 la cual presenta errores en el aplicativo telnet; se realiza proceso de reinstalación y reconfiguración de aplicativo; adicional la PDT se encontró con inconvenientes para reconocer correctamente la red local que tiene el almacén ; se realiza proceso de reconfiguración de parámetros de red; se configura lector de código de barras; se actualiza la configuración de conexión entrantes y salientes según los protocolos de red; se realizan pruebas locales de conectividad; la conexión a la red es estable; se parametriza aplicación telnet y se entrega pdt al usuario quien realiza pruebas con aplicación escaneando productos del almacén estas pruebas son exitosas. PDT queda operativa y funcional</v>
      </c>
      <c r="M44">
        <v>44414</v>
      </c>
      <c r="N44">
        <v>44417</v>
      </c>
      <c r="O44" t="str">
        <v>J036 JUMBO POPAYAN CAMPANARIO</v>
      </c>
      <c r="P44" t="str">
        <v>POPAYAN</v>
      </c>
      <c r="Q44" t="str">
        <v>JHON ALEXANDER VASQUEZ REVELO</v>
      </c>
      <c r="R44">
        <v>10308105</v>
      </c>
      <c r="S44" t="str">
        <v>OCCIDENTE</v>
      </c>
    </row>
    <row r="45" xml:space="preserve">
      <c r="A45">
        <v>44</v>
      </c>
      <c r="B45">
        <v>11813393</v>
      </c>
      <c r="C45" t="str">
        <v>REQUEST</v>
      </c>
      <c r="D45" t="str">
        <v>CERRADO</v>
      </c>
      <c r="E45" t="str">
        <v>TIENDA</v>
      </c>
      <c r="F45" t="str">
        <v>PDT</v>
      </c>
      <c r="G45" t="str">
        <v>PDT</v>
      </c>
      <c r="H45" t="str">
        <v>HONEYWELL</v>
      </c>
      <c r="I45" t="str" xml:space="preserve">
        <v xml:space="preserve">vision de pdt que no esta generando el laser._x000d_
Tienda: Popayan Campanario_x000d_
tipo: pdt_x000d_
marca: honeywell eda 51_x000d_
ubicacion: recibo_x000d_
actividad: revision.</v>
      </c>
      <c r="J45" t="str">
        <v>NO APLICA</v>
      </c>
      <c r="K45" t="str" xml:space="preserve">
        <v xml:space="preserve">vision de pdt que no esta generando el laser._x000d_
Tienda: Popayan Campanario_x000d_
tipo: pdt_x000d_
marca: honeywell eda 51_x000d_
ubicacion: recibo_x000d_
actividad: revision.</v>
      </c>
      <c r="L45" t="str">
        <v>Se procede a establecer contacto con el usuario del área de recibo. se valida funcionamiento de pdt de marca Honeywell EDA51-1 de serie 19086B5D96 la cual presenta problemas con el motor del escáner de código de barras que no enciende ni activa luz reflectora; se analiza la configuración del dispositivo es correcta; más el hardware del lector scanner de alcance no enciende en el equipo; se le informa novedad a se  solicita de cambio de pdt al usuario.</v>
      </c>
      <c r="M45">
        <v>44417</v>
      </c>
      <c r="N45">
        <v>44417</v>
      </c>
      <c r="O45" t="str">
        <v>J036 JUMBO POPAYAN CAMPANARIO</v>
      </c>
      <c r="P45" t="str">
        <v>POPAYAN</v>
      </c>
      <c r="Q45" t="str">
        <v>JHON ALEXANDER VASQUEZ REVELO</v>
      </c>
      <c r="R45">
        <v>10308105</v>
      </c>
      <c r="S45" t="str">
        <v>OCCIDENTE</v>
      </c>
    </row>
    <row r="46" xml:space="preserve">
      <c r="A46">
        <v>45</v>
      </c>
      <c r="B46">
        <v>11813393</v>
      </c>
      <c r="C46" t="str">
        <v>REQUEST</v>
      </c>
      <c r="D46" t="str">
        <v>CERRADO</v>
      </c>
      <c r="E46" t="str">
        <v>TIENDA</v>
      </c>
      <c r="F46" t="str">
        <v>PDT</v>
      </c>
      <c r="G46" t="str">
        <v>PDT</v>
      </c>
      <c r="H46" t="str">
        <v>HONEYWELL</v>
      </c>
      <c r="I46" t="str" xml:space="preserve">
        <v xml:space="preserve">vision de pdt que no esta generando el laser._x000d_
Tienda: Popayan Campanario_x000d_
tipo: pdt_x000d_
marca: honeywell eda 51_x000d_
ubicacion: recibo_x000d_
actividad: revision.</v>
      </c>
      <c r="J46" t="str">
        <v>NO APLICA</v>
      </c>
      <c r="K46" t="str" xml:space="preserve">
        <v xml:space="preserve">vision de pdt que no esta generando el laser._x000d_
Tienda: Popayan Campanario_x000d_
tipo: pdt_x000d_
marca: honeywell eda 51_x000d_
ubicacion: recibo_x000d_
actividad: revision.</v>
      </c>
      <c r="L46" t="str">
        <v>Se procede a establecer contacto con el usuario del área de recibo. se valida funcionamiento de pdt de marca Honeywell EDA51-1 de serie 19086B5D96 la cual presenta problemas con el motor del escáner de código de barras que no enciende ni activa luz reflectora; se analiza la configuración del dispositivo es correcta; más el hardware del lector scanner de alcance no enciende en el equipo; se le informa novedad a se  solicita de cambio de pdt al usuario.</v>
      </c>
      <c r="M46">
        <v>44417</v>
      </c>
      <c r="N46">
        <v>44417</v>
      </c>
      <c r="O46" t="str">
        <v>J036 JUMBO POPAYAN CAMPANARIO</v>
      </c>
      <c r="P46" t="str">
        <v>POPAYAN</v>
      </c>
      <c r="Q46" t="str">
        <v>JHON ALEXANDER VASQUEZ REVELO</v>
      </c>
      <c r="R46">
        <v>10308105</v>
      </c>
      <c r="S46" t="str">
        <v>OCCIDENTE</v>
      </c>
    </row>
    <row r="47" xml:space="preserve">
      <c r="A47">
        <v>46</v>
      </c>
      <c r="B47">
        <v>11836754</v>
      </c>
      <c r="C47" t="str">
        <v>INCIDENT</v>
      </c>
      <c r="D47" t="str">
        <v>CERRADO</v>
      </c>
      <c r="E47" t="str">
        <v>CAJAS</v>
      </c>
      <c r="F47" t="str">
        <v>POS</v>
      </c>
      <c r="G47" t="str">
        <v>CPU</v>
      </c>
      <c r="H47" t="str">
        <v>WINCOR</v>
      </c>
      <c r="I47" t="str" xml:space="preserve">
        <v xml:space="preserve">Buen día;_x000d_
Por favor nos apoyan con personal en sitio para validar POS 18._x000d_
Área: Línea de cajas_x000d_
Marca: Beetle_x000d_
Serie/placa: No lo Reportan - POS de Domicilios e E-Commerce_x000d_
Descripción de la falla: Usuario reporta pos #18 presenta fallas con el encendido; de un momento a otro se apaga y toca reiniciarla nuevamente; presenta un olor a caucho quemado._x000d_
Actividad: Se requiere personal en sitio para validar si la falla y corregirla</v>
      </c>
      <c r="J47" t="str">
        <v>NO APLICA</v>
      </c>
      <c r="K47" t="str" xml:space="preserve">
        <v xml:space="preserve">Buen día;_x000d_
Por favor nos apoyan con personal en sitio para validar POS 18._x000d_
Área: Línea de cajas_x000d_
Marca: Beetle_x000d_
Serie/placa: No lo Reportan - POS de Domicilios e E-Commerce_x000d_
Descripción de la falla: Usuario reporta pos #18 presenta fallas con el encendido; de un momento a otro se apaga y toca reiniciarla nuevamente; presenta un olor a caucho quemado._x000d_
Actividad: Se requiere personal en sitio para validar si la falla y corregirla</v>
      </c>
      <c r="L47" t="str" xml:space="preserve">
        <v xml:space="preserve">Se realiza revisión de la POS 18 y se encontraba encendida y en línea pero continua con el olor a quemado; se procede a_x000d_
destaparla y revisar el interior de las POS; inicialmente se observa ningún daño en las tarjetas; se revisa la fuente de poder interna y esta se_x000d_
encuentra caliente; se destapa para revisar el interior y se observa que hay daños por quemadura en una resistencia y con daños en el_x000d_
transformador; se informa a la ingeniera Giovanna López y manifiesta buscar una fuente en las POS que hay para traslado a Bogotá; se encuentra_x000d_
una pos en el depósito se retira la fuente para realizar pruebas pero también está dañada._x000d_
Se requiere de la fuente para dejar funcionando la POS_x000d_
</v>
      </c>
      <c r="M47">
        <v>44417</v>
      </c>
      <c r="N47">
        <v>44418</v>
      </c>
      <c r="O47" t="str">
        <v>J185 JUMBO YOPAL</v>
      </c>
      <c r="P47" t="str">
        <v>YOPAL</v>
      </c>
      <c r="Q47" t="str">
        <v>RAFAEL BARRERA DIAZ</v>
      </c>
      <c r="R47">
        <v>6766862</v>
      </c>
      <c r="S47" t="str">
        <v>ORIENTE</v>
      </c>
    </row>
    <row r="48" xml:space="preserve">
      <c r="A48">
        <v>47</v>
      </c>
      <c r="B48">
        <v>11836754</v>
      </c>
      <c r="C48" t="str">
        <v>INCIDENT</v>
      </c>
      <c r="D48" t="str">
        <v>CERRADO</v>
      </c>
      <c r="E48" t="str">
        <v>CAJAS</v>
      </c>
      <c r="F48" t="str">
        <v>POS</v>
      </c>
      <c r="G48" t="str">
        <v>CPU</v>
      </c>
      <c r="H48" t="str">
        <v>WINCOR</v>
      </c>
      <c r="I48" t="str" xml:space="preserve">
        <v xml:space="preserve">Buen día;_x000d_
Por favor nos apoyan con personal en sitio para validar POS 18._x000d_
Área: Línea de cajas_x000d_
Marca: Beetle_x000d_
Serie/placa: No lo Reportan - POS de Domicilios e E-Commerce_x000d_
Descripción de la falla: Usuario reporta pos #18 presenta fallas con el encendido; de un momento a otro se apaga y toca reiniciarla nuevamente; presenta un olor a caucho quemado._x000d_
Actividad: Se requiere personal en sitio para validar si la falla y corregirla</v>
      </c>
      <c r="J48" t="str">
        <v>NO APLICA</v>
      </c>
      <c r="K48" t="str" xml:space="preserve">
        <v xml:space="preserve">Buen día;_x000d_
Por favor nos apoyan con personal en sitio para validar POS 18._x000d_
Área: Línea de cajas_x000d_
Marca: Beetle_x000d_
Serie/placa: No lo Reportan - POS de Domicilios e E-Commerce_x000d_
Descripción de la falla: Usuario reporta pos #18 presenta fallas con el encendido; de un momento a otro se apaga y toca reiniciarla nuevamente; presenta un olor a caucho quemado._x000d_
Actividad: Se requiere personal en sitio para validar si la falla y corregirla</v>
      </c>
      <c r="L48" t="str" xml:space="preserve">
        <v xml:space="preserve">Se realiza revisión de la POS 18 y se encontraba encendida y en línea pero continua con el olor a quemado; se procede a_x000d_
destaparla y revisar el interior de las POS; inicialmente se observa ningún daño en las tarjetas; se revisa la fuente de poder interna y esta se_x000d_
encuentra caliente; se destapa para revisar el interior y se observa que hay daños por quemadura en una resistencia y con daños en el_x000d_
transformador; se informa a la ingeniera Giovanna López y manifiesta buscar una fuente en las POS que hay para traslado a Bogotá; se encuentra_x000d_
una pos en el depósito se retira la fuente para realizar pruebas pero también está dañada._x000d_
Se requiere de la fuente para dejar funcionando la POS_x000d_
</v>
      </c>
      <c r="M48">
        <v>44417</v>
      </c>
      <c r="N48">
        <v>44418</v>
      </c>
      <c r="O48" t="str">
        <v>J185 JUMBO YOPAL</v>
      </c>
      <c r="P48" t="str">
        <v>YOPAL</v>
      </c>
      <c r="Q48" t="str">
        <v>RAFAEL BARRERA DIAZ</v>
      </c>
      <c r="R48">
        <v>6766862</v>
      </c>
      <c r="S48" t="str">
        <v>ORIENTE</v>
      </c>
    </row>
    <row r="49" xml:space="preserve">
      <c r="A49">
        <v>48</v>
      </c>
      <c r="B49">
        <v>11836754</v>
      </c>
      <c r="C49" t="str">
        <v>INCIDENT</v>
      </c>
      <c r="D49" t="str">
        <v>CERRADO</v>
      </c>
      <c r="E49" t="str">
        <v>CAJAS</v>
      </c>
      <c r="F49" t="str">
        <v>POS</v>
      </c>
      <c r="G49" t="str">
        <v>CPU</v>
      </c>
      <c r="H49" t="str">
        <v>WINCOR</v>
      </c>
      <c r="I49" t="str" xml:space="preserve">
        <v xml:space="preserve">Buen día;_x000d_
Por favor nos apoyan con personal en sitio para validar POS 18._x000d_
Área: Línea de cajas_x000d_
Marca: Beetle_x000d_
Serie/placa: No lo Reportan - POS de Domicilios e E-Commerce_x000d_
Descripción de la falla: Usuario reporta pos #18 presenta fallas con el encendido; de un momento a otro se apaga y toca reiniciarla nuevamente; presenta un olor a caucho quemado._x000d_
Actividad: Se requiere personal en sitio para validar si la falla y corregirla</v>
      </c>
      <c r="J49" t="str">
        <v>NO APLICA</v>
      </c>
      <c r="K49" t="str" xml:space="preserve">
        <v xml:space="preserve">Buen día;_x000d_
Por favor nos apoyan con personal en sitio para validar POS 18._x000d_
Área: Línea de cajas_x000d_
Marca: Beetle_x000d_
Serie/placa: No lo Reportan - POS de Domicilios e E-Commerce_x000d_
Descripción de la falla: Usuario reporta pos #18 presenta fallas con el encendido; de un momento a otro se apaga y toca reiniciarla nuevamente; presenta un olor a caucho quemado._x000d_
Actividad: Se requiere personal en sitio para validar si la falla y corregirla</v>
      </c>
      <c r="L49" t="str" xml:space="preserve">
        <v xml:space="preserve">Se realiza revisión de la POS 18 y se encontraba encendida y en línea pero continua con el olor a quemado; se procede a_x000d_
destaparla y revisar el interior de las POS; inicialmente se observa ningún daño en las tarjetas; se revisa la fuente de poder interna y esta se_x000d_
encuentra caliente; se destapa para revisar el interior y se observa que hay daños por quemadura en una resistencia y con daños en el_x000d_
transformador; se informa a la ingeniera Giovanna López y manifiesta buscar una fuente en las POS que hay para traslado a Bogotá; se encuentra_x000d_
una pos en el depósito se retira la fuente para realizar pruebas pero también está dañada._x000d_
Se requiere de la fuente para dejar funcionando la POS_x000d_
</v>
      </c>
      <c r="M49">
        <v>44417</v>
      </c>
      <c r="N49">
        <v>44418</v>
      </c>
      <c r="O49" t="str">
        <v>J185 JUMBO YOPAL</v>
      </c>
      <c r="P49" t="str">
        <v>YOPAL</v>
      </c>
      <c r="Q49" t="str">
        <v>RAFAEL BARRERA DIAZ</v>
      </c>
      <c r="R49">
        <v>6766862</v>
      </c>
      <c r="S49" t="str">
        <v>ORIENTE</v>
      </c>
    </row>
    <row r="50">
      <c r="A50">
        <v>49</v>
      </c>
      <c r="B50">
        <v>11843284</v>
      </c>
      <c r="C50" t="str">
        <v>REQUEST</v>
      </c>
      <c r="D50" t="str">
        <v>CERRADO</v>
      </c>
      <c r="E50" t="str">
        <v>E-LEARNING</v>
      </c>
      <c r="F50" t="str">
        <v>DESKTOP</v>
      </c>
      <c r="G50" t="str">
        <v>CPU</v>
      </c>
      <c r="H50" t="str">
        <v>LENOVO</v>
      </c>
      <c r="I50" t="str">
        <v>revision del PC de E Learning el cual se encuentra fuera de dominio</v>
      </c>
      <c r="J50" t="str">
        <v>NO APLICA</v>
      </c>
      <c r="K50" t="str">
        <v>revision del PC de E Learning el cual se encuentra fuera de dominio</v>
      </c>
      <c r="L50" t="str">
        <v>Se valida el equipo y se verifica que se encuentra por fuera del dominio; Se ingresa nuevamente al dominio y se deja operativo</v>
      </c>
      <c r="M50">
        <v>44418</v>
      </c>
      <c r="N50">
        <v>44418</v>
      </c>
      <c r="O50" t="str">
        <v>M073 METRO MOSQUERA</v>
      </c>
      <c r="P50" t="str">
        <v>MOSQUERA</v>
      </c>
      <c r="Q50" t="str">
        <v>ALEXANDER CASTILLO SOTELO</v>
      </c>
      <c r="R50">
        <v>80216449</v>
      </c>
      <c r="S50" t="str">
        <v>BOGOTA</v>
      </c>
    </row>
    <row r="51">
      <c r="A51">
        <v>50</v>
      </c>
      <c r="B51">
        <v>11843303</v>
      </c>
      <c r="C51" t="str">
        <v>REQUEST</v>
      </c>
      <c r="D51" t="str">
        <v>CERRADO</v>
      </c>
      <c r="E51" t="str">
        <v>DIRECCION</v>
      </c>
      <c r="F51" t="str">
        <v>IMPRESORA</v>
      </c>
      <c r="G51" t="str">
        <v>IMPRESORA</v>
      </c>
      <c r="H51" t="str">
        <v>LEXMARK</v>
      </c>
      <c r="I51" t="str">
        <v>Solicito amablemente verificacion de la impresora que se encuentra conectada a todos los PC de las oficinas la cual se encuentra fuera de RED y es indespensable para nuestra labor.</v>
      </c>
      <c r="J51" t="str">
        <v>NO APLICA</v>
      </c>
      <c r="K51" t="str">
        <v>Solicito amablemente verificacion de la impresora que se encuentra conectada a todos los PC de las oficinas la cual se encuentra fuera de RED y es indespensable para nuestra labor.</v>
      </c>
      <c r="L51" t="str">
        <v>Se verifica la falla de la impresora ya que perdió conexión a la red; tampoco responde PING; Se verifican los puntos de red y se cambia el cable de red. Ninguno de los puntos responde; están bloqueados. Tambien se hizo la prueba de colocar la impresora en la oficina de sistemas y allí si funciono correctamente. Asi que se determina la falla corresponde a los puntos de red. El área de redes realizo la verificación y configuración de uno de los puntos para instalar nuevamente la impresora. Se realizan las pruebas y se deja operativo el equipo.</v>
      </c>
      <c r="M51">
        <v>44418</v>
      </c>
      <c r="N51">
        <v>44418</v>
      </c>
      <c r="O51" t="str">
        <v>M073 METRO MOSQUERA</v>
      </c>
      <c r="P51" t="str">
        <v>MOSQUERA</v>
      </c>
      <c r="Q51" t="str">
        <v>ALEXANDER CASTILLO SOTELO</v>
      </c>
      <c r="R51">
        <v>80216449</v>
      </c>
      <c r="S51" t="str">
        <v>BOGOTA</v>
      </c>
    </row>
    <row r="52">
      <c r="A52">
        <v>51</v>
      </c>
      <c r="B52">
        <v>11828263</v>
      </c>
      <c r="C52" t="str">
        <v>INCIDENT</v>
      </c>
      <c r="D52" t="str">
        <v>CERRADO</v>
      </c>
      <c r="E52" t="str">
        <v>TIENDA</v>
      </c>
      <c r="F52" t="str">
        <v>PDT</v>
      </c>
      <c r="G52" t="str">
        <v>PDT</v>
      </c>
      <c r="H52" t="str">
        <v>DATALOGIC</v>
      </c>
      <c r="I52" t="str">
        <v>SE ENCUENTRA PDT SIN GENESIX INSTALADO; SE ENCUENTRA SIN TORNILLOS DE AJUSTE</v>
      </c>
      <c r="J52" t="str">
        <v>NO APLICA</v>
      </c>
      <c r="K52" t="str">
        <v>SE ENCUENTRA PDT SIN GENESIX INSTALADO; SE ENCUENTRA SIN TORNILLOS DE AJUSTE</v>
      </c>
      <c r="L52" t="str">
        <v>SE PROCEDE A REALIZAR VALIDACION DEL DISPOSITIVO TIPO PDT; EL DISPOSITIVO PRESENTA FALLA DE CONEXIÓN Y NO TIENE REFLEJAGO EL APLICATIVO GENESIX. SE PROCEDE A REALIZAR CONFIGURACION DEL DISPOSITIVO CON SOPORTE DEL PERSONAL DE SISTEMAS DE CENCOSUD. SE VALIDA CON EL USUARIO PARA PRUEBAS DE FUNCIONAMIENTO. LAS PRUEBAS SON EXITOSAS. SE ENTREGA EL DISPOSITIVO OPERATIVO.</v>
      </c>
      <c r="M52">
        <v>44420</v>
      </c>
      <c r="N52">
        <v>44421</v>
      </c>
      <c r="O52" t="str">
        <v>J045 JUMBO AV.DEL FERROCARRIL SANTA MARTA</v>
      </c>
      <c r="P52" t="str">
        <v>SANTA MARTA</v>
      </c>
      <c r="Q52" t="str">
        <v>ENRIQUE RAFAEL PONZON ORTEGA</v>
      </c>
      <c r="R52">
        <v>1082888515</v>
      </c>
      <c r="S52" t="str">
        <v>COSTA</v>
      </c>
    </row>
    <row r="53" xml:space="preserve">
      <c r="A53">
        <v>52</v>
      </c>
      <c r="B53">
        <v>11792195</v>
      </c>
      <c r="C53" t="str">
        <v>REQUEST</v>
      </c>
      <c r="D53" t="str">
        <v>CERRADO</v>
      </c>
      <c r="E53" t="str">
        <v>TIENDA</v>
      </c>
      <c r="F53" t="str">
        <v>SCANNER</v>
      </c>
      <c r="G53" t="str">
        <v>BALANZA</v>
      </c>
      <c r="H53" t="str">
        <v>DATALOGIC</v>
      </c>
      <c r="I53" t="str" xml:space="preserve">
        <v xml:space="preserve">Buen día._x000d_
Llega parte solicitada._x000d_
Área: Línea de Cajas_x000d_
Equipo: SCANNER POS|BALANZA | Nº SERIE: MH0004393_x000d_
Marca: DATALOGIC 8300_x000d_
Serie: MH0004393_x000d_
Descripción de la falla/Actividad: Se solicita realizar instalación; reemplazo de parte; operatividad de activo; entregarlo funcional a jefe de cajas Carlos Suarez.</v>
      </c>
      <c r="J53" t="str">
        <v>NO APLICA</v>
      </c>
      <c r="K53" t="str" xml:space="preserve">
        <v xml:space="preserve">Buen día._x000d_
Llega parte solicitada._x000d_
Área: Línea de Cajas_x000d_
Equipo: SCANNER POS|BALANZA | Nº SERIE: MH0004393_x000d_
Marca: DATALOGIC 8300_x000d_
Serie: MH0004393_x000d_
Descripción de la falla/Actividad: Se solicita realizar instalación; reemplazo de parte; operatividad de activo; entregarlo funcional a jefe de cajas Carlos Suarez.</v>
      </c>
      <c r="L53" t="str">
        <v>e procede a cambiar board; se realiza cambio se prende el equipo y se hacen pruebas quedando la maquina operativa</v>
      </c>
      <c r="M53">
        <v>44420</v>
      </c>
      <c r="N53">
        <v>44421</v>
      </c>
      <c r="O53" t="str">
        <v>J126 JUMBO SAN SILVESTRE</v>
      </c>
      <c r="P53" t="str">
        <v>BARRANCABERMEJA</v>
      </c>
      <c r="Q53" t="str">
        <v>HERMES MARTIN PEINADO</v>
      </c>
      <c r="R53">
        <v>13852154</v>
      </c>
      <c r="S53" t="str">
        <v>ORIENTE</v>
      </c>
    </row>
    <row r="54" xml:space="preserve">
      <c r="A54">
        <v>53</v>
      </c>
      <c r="B54">
        <v>11846253</v>
      </c>
      <c r="C54" t="str">
        <v>INCIDENT</v>
      </c>
      <c r="D54" t="str">
        <v>CERRADO</v>
      </c>
      <c r="E54" t="str">
        <v>CAJAS</v>
      </c>
      <c r="F54" t="str">
        <v>POS</v>
      </c>
      <c r="G54" t="str">
        <v>CPU</v>
      </c>
      <c r="H54" t="str">
        <v>WINCOR</v>
      </c>
      <c r="I54" t="str" xml:space="preserve">
        <v xml:space="preserve">	_x000d_
Buen Dia_x000d_
Se Solicita Tecnico de Isit para la revision de la POS #19 la cual no quiere encender._x000d_
Saludes	 </v>
      </c>
      <c r="J54" t="str">
        <v>NO APLICA</v>
      </c>
      <c r="K54" t="str" xml:space="preserve">
        <v xml:space="preserve">	_x000d_
Buen Dia_x000d_
Se Solicita Tecnico de Isit para la revision de la POS #19 la cual no quiere encender._x000d_
Saludes	 </v>
      </c>
      <c r="L54" t="str">
        <v>SE ATENDIO EL CASO ASIGNADO A ESTE TICKET PROCEDIENDO CON LA VALIDACION DEL ESTADO DE LA POS 19 YA QUE ESTA NO ENCIENDE; SE ENCUENTRA LA POS ENCENDIDA Y LA SUPERVISORA DE CAJAS DE TURNO KENDRIS; INFORMA QU ESTE EQUIPO NO HA PRESENTADO FALLAS Y QUE ESTA FUNCIONANDO CON NORMALIDAD. LA POS SE ESTABA CALENTANDO POR LO QUE SE ABRIO LA PUERTA YA QUE ES LA RECOMENDACION DADA DESDE CENCOSUD QUE LA NO SE DEBE TENER TOTALMENTE CERRADA LA PUERTA PARA QUE LA POS NO SE RECALIENTE.</v>
      </c>
      <c r="M54">
        <v>44425</v>
      </c>
      <c r="N54">
        <v>44425</v>
      </c>
      <c r="O54" t="str">
        <v>M040 METRO RIOHACHA</v>
      </c>
      <c r="P54" t="str">
        <v>RIOHACHA</v>
      </c>
      <c r="Q54" t="str">
        <v>DIANIS DAYANNA MERCADO RODRIGUEZ</v>
      </c>
      <c r="R54">
        <v>1118850430</v>
      </c>
      <c r="S54" t="str">
        <v>COSTA</v>
      </c>
    </row>
    <row r="55" xml:space="preserve">
      <c r="A55">
        <v>54</v>
      </c>
      <c r="B55">
        <v>11845154</v>
      </c>
      <c r="C55" t="str">
        <v>REQUEST</v>
      </c>
      <c r="D55" t="str">
        <v>CERRADO</v>
      </c>
      <c r="E55" t="str">
        <v>CAJAS</v>
      </c>
      <c r="F55" t="str">
        <v>IMPRESORA</v>
      </c>
      <c r="G55" t="str">
        <v>IMPRESORA</v>
      </c>
      <c r="H55" t="str">
        <v>EPSON</v>
      </c>
      <c r="I55" t="str" xml:space="preserve">
        <v xml:space="preserve">realizar la valicion de una Impresora POS en el lineal de Cajas._x000d_
Serial: X5G5012242_x000d_
Marca Epson_x000d_
Saludes</v>
      </c>
      <c r="J55" t="str">
        <v>NO APLICA</v>
      </c>
      <c r="K55" t="str" xml:space="preserve">
        <v xml:space="preserve">realizar la valicion de una Impresora POS en el lineal de Cajas._x000d_
Serial: X5G5012242_x000d_
Marca Epson_x000d_
Saludes</v>
      </c>
      <c r="L55" t="str">
        <v>SE ATENDIO EL CASO ASIGNADO A ESTE TICKET PROCEDIENDO CON LA VALIDACION DEL ESTADO DE LA IMPRESORA POS; LA CUAL SE ENCUENTRA ENCENDIDA SIN FALLA; LA SUPERVISORA DE CAJAS KENDRIS INDICA QUE EL DIA ENTRIOR QUEDO CON UN LED DE ERROR ENCENDIDO Y SE BLOQUEO; LA FALLA REPORTADA NO SE PRESENTA EN LA VISITA; SE SOLICITO A LA SUPERVISORA COLOCAR UN CAJERO EN ESA POS PARA VALIDAR SI REALIZACONDO OPERACIONES FALLABA NUEVAMENTE; LUEGO DE UN LARGO RATO EN OPERACION LA IMPRESORA NO FALLO.</v>
      </c>
      <c r="M55">
        <v>44425</v>
      </c>
      <c r="N55">
        <v>44425</v>
      </c>
      <c r="O55" t="str">
        <v>M040 METRO RIOHACHA</v>
      </c>
      <c r="P55" t="str">
        <v>RIOHACHA</v>
      </c>
      <c r="Q55" t="str">
        <v>DIANIS DAYANNA MERCADO RODRIGUEZ</v>
      </c>
      <c r="R55">
        <v>1118850430</v>
      </c>
      <c r="S55" t="str">
        <v>COSTA</v>
      </c>
    </row>
    <row r="56">
      <c r="A56">
        <v>55</v>
      </c>
      <c r="B56">
        <v>11824771</v>
      </c>
      <c r="C56" t="str">
        <v>REQUEST</v>
      </c>
      <c r="D56" t="str">
        <v>CERRADO</v>
      </c>
      <c r="E56" t="str">
        <v>CAJAS</v>
      </c>
      <c r="F56" t="str">
        <v>POS</v>
      </c>
      <c r="G56" t="str">
        <v>CPU</v>
      </c>
      <c r="H56" t="str">
        <v>WINCOR</v>
      </c>
      <c r="I56" t="str">
        <v>Realizar cambio de Board</v>
      </c>
      <c r="J56" t="str">
        <v>NO APLICA</v>
      </c>
      <c r="K56" t="str">
        <v>Realizar cambio de Board</v>
      </c>
      <c r="L56" t="str">
        <v>SE PROCEDE A REALIZAR VALIDACION EN EL POS DE LINEAL DE CAJA; LA CAJA NÚMERO 18. AL LLEGAR A SITIO SE PROCEDE A REALIZAR LAS CONSULTAS SI HAY ALGÚN EQUIPO PARA  REALIZAR CAMBIO DE COMPONENTES Y PRUEBAS EN EL EQUIPO QUE PRESENTA LA FALLA. EN SITIO NO HAY EQUIPOS O PARTES PARA REALIZAR LAS VALIDACIONES CONTEMPLADAS. .</v>
      </c>
      <c r="M56">
        <v>44425</v>
      </c>
      <c r="N56">
        <v>44425</v>
      </c>
      <c r="O56" t="str">
        <v>J045 JUMBO AV.DEL FERROCARRIL SANTA MARTA</v>
      </c>
      <c r="P56" t="str">
        <v>SANTA MARTA</v>
      </c>
      <c r="Q56" t="str">
        <v>ENRIQUE RAFAEL PONZON ORTEGA</v>
      </c>
      <c r="R56">
        <v>1082888515</v>
      </c>
      <c r="S56" t="str">
        <v>COSTA</v>
      </c>
    </row>
    <row r="57">
      <c r="A57">
        <v>56</v>
      </c>
      <c r="B57">
        <v>11850001</v>
      </c>
      <c r="C57" t="str">
        <v>REQUEST</v>
      </c>
      <c r="D57" t="str">
        <v>CERRADO</v>
      </c>
      <c r="E57" t="str">
        <v>TIENDA</v>
      </c>
      <c r="F57" t="str">
        <v>TIENDA</v>
      </c>
      <c r="G57" t="str">
        <v>TIENDA</v>
      </c>
      <c r="H57" t="str">
        <v>TIENDA</v>
      </c>
      <c r="I57" t="str">
        <v>Se solicita un recurso para el dia martes 17 de agosto para el retiro; empaquete; legalizacion de pos de capacitacion</v>
      </c>
      <c r="J57" t="str">
        <v>NO APLICA</v>
      </c>
      <c r="K57" t="str">
        <v>Se solicita un recurso para el dia martes 17 de agosto para el retiro; empaquete; legalizacion de pos de capacitacion</v>
      </c>
      <c r="L57" t="str">
        <v>Se realiza acompañamiento solicitado por 4 horas de labor.</v>
      </c>
      <c r="M57">
        <v>44425</v>
      </c>
      <c r="N57">
        <v>44425</v>
      </c>
      <c r="O57" t="str">
        <v>EASY NORTE</v>
      </c>
      <c r="P57" t="str">
        <v>BOGOTA</v>
      </c>
      <c r="Q57" t="str">
        <v>JUAN CAMILO CASTRO MOLINA</v>
      </c>
      <c r="R57">
        <v>1020827911</v>
      </c>
      <c r="S57" t="str">
        <v>BOGOTA</v>
      </c>
    </row>
    <row r="58">
      <c r="A58">
        <v>57</v>
      </c>
      <c r="B58">
        <v>11850001</v>
      </c>
      <c r="C58" t="str">
        <v>REQUEST</v>
      </c>
      <c r="D58" t="str">
        <v>CERRADO</v>
      </c>
      <c r="E58" t="str">
        <v>TIENDA</v>
      </c>
      <c r="F58" t="str">
        <v>TIENDA</v>
      </c>
      <c r="G58" t="str">
        <v>TIENDA</v>
      </c>
      <c r="H58" t="str">
        <v>TIENDA</v>
      </c>
      <c r="I58" t="str">
        <v>Se solicita un recurso para el dia martes 17 de agosto para el retiro; empaquete; legalizacion de pos de capacitacion</v>
      </c>
      <c r="J58" t="str">
        <v>NO APLICA</v>
      </c>
      <c r="K58" t="str">
        <v>Se solicita un recurso para el dia martes 17 de agosto para el retiro; empaquete; legalizacion de pos de capacitacion</v>
      </c>
      <c r="L58" t="str">
        <v>Se realiza acompañamiento solicitado por 4 horas de labor.</v>
      </c>
      <c r="M58">
        <v>44425</v>
      </c>
      <c r="N58">
        <v>44425</v>
      </c>
      <c r="O58" t="str">
        <v>EASY NORTE</v>
      </c>
      <c r="P58" t="str">
        <v>BOGOTA</v>
      </c>
      <c r="Q58" t="str">
        <v>JUAN CAMILO CASTRO MOLINA</v>
      </c>
      <c r="R58">
        <v>1020827911</v>
      </c>
      <c r="S58" t="str">
        <v>BOGOTA</v>
      </c>
    </row>
    <row r="59">
      <c r="A59">
        <v>58</v>
      </c>
      <c r="B59">
        <v>11850001</v>
      </c>
      <c r="C59" t="str">
        <v>REQUEST</v>
      </c>
      <c r="D59" t="str">
        <v>CERRADO</v>
      </c>
      <c r="E59" t="str">
        <v>TIENDA</v>
      </c>
      <c r="F59" t="str">
        <v>TIENDA</v>
      </c>
      <c r="G59" t="str">
        <v>TIENDA</v>
      </c>
      <c r="H59" t="str">
        <v>TIENDA</v>
      </c>
      <c r="I59" t="str">
        <v>Se solicita un recurso para el dia martes 17 de agosto para el retiro; empaquete; legalizacion de pos de capacitacion</v>
      </c>
      <c r="J59" t="str">
        <v>NO APLICA</v>
      </c>
      <c r="K59" t="str">
        <v>Se solicita un recurso para el dia martes 17 de agosto para el retiro; empaquete; legalizacion de pos de capacitacion</v>
      </c>
      <c r="L59" t="str">
        <v>Se realiza acompañamiento solicitado por 4 horas de labor.</v>
      </c>
      <c r="M59">
        <v>44425</v>
      </c>
      <c r="N59">
        <v>44425</v>
      </c>
      <c r="O59" t="str">
        <v>EASY NORTE</v>
      </c>
      <c r="P59" t="str">
        <v>BOGOTA</v>
      </c>
      <c r="Q59" t="str">
        <v>JUAN CAMILO CASTRO MOLINA</v>
      </c>
      <c r="R59">
        <v>1020827911</v>
      </c>
      <c r="S59" t="str">
        <v>BOGOTA</v>
      </c>
    </row>
    <row r="60">
      <c r="A60">
        <v>59</v>
      </c>
      <c r="B60">
        <v>11850001</v>
      </c>
      <c r="C60" t="str">
        <v>REQUEST</v>
      </c>
      <c r="D60" t="str">
        <v>CERRADO</v>
      </c>
      <c r="E60" t="str">
        <v>TIENDA</v>
      </c>
      <c r="F60" t="str">
        <v>TIENDA</v>
      </c>
      <c r="G60" t="str">
        <v>TIENDA</v>
      </c>
      <c r="H60" t="str">
        <v>TIENDA</v>
      </c>
      <c r="I60" t="str">
        <v>Se solicita un recurso para el dia martes 17 de agosto para el retiro; empaquete; legalizacion de pos de capacitacion</v>
      </c>
      <c r="J60" t="str">
        <v>NO APLICA</v>
      </c>
      <c r="K60" t="str">
        <v>Se solicita un recurso para el dia martes 17 de agosto para el retiro; empaquete; legalizacion de pos de capacitacion</v>
      </c>
      <c r="L60" t="str">
        <v>Se realiza acompañamiento solicitado por 4 horas de labor.</v>
      </c>
      <c r="M60">
        <v>44425</v>
      </c>
      <c r="N60">
        <v>44425</v>
      </c>
      <c r="O60" t="str">
        <v>EASY NORTE</v>
      </c>
      <c r="P60" t="str">
        <v>BOGOTA</v>
      </c>
      <c r="Q60" t="str">
        <v>JUAN CAMILO CASTRO MOLINA</v>
      </c>
      <c r="R60">
        <v>1020827911</v>
      </c>
      <c r="S60" t="str">
        <v>BOGOTA</v>
      </c>
    </row>
    <row r="61">
      <c r="A61">
        <v>60</v>
      </c>
      <c r="B61">
        <v>11857492</v>
      </c>
      <c r="C61" t="str">
        <v>REQUEST</v>
      </c>
      <c r="D61" t="str">
        <v>CERRADO</v>
      </c>
      <c r="E61" t="str">
        <v>TIENDA</v>
      </c>
      <c r="F61" t="str">
        <v>TIENDA</v>
      </c>
      <c r="G61" t="str">
        <v>TIENDA</v>
      </c>
      <c r="H61" t="str">
        <v>TIENDA</v>
      </c>
      <c r="I61" t="str">
        <v>Se solicita un recurso de Isit para el alistamiento y embalado de activos TI para ser enviado al centro de reparacion de dia 18 de agosto en horario de 8 am a 12 pm.</v>
      </c>
      <c r="J61" t="str">
        <v>NO APLICA</v>
      </c>
      <c r="K61" t="str">
        <v>Se solicita un recurso de Isit para el alistamiento y embalado de activos TI para ser enviado al centro de reparacion de dia 18 de agosto en horario de 8 am a 12 pm.</v>
      </c>
      <c r="L61" t="str">
        <v>Se realiza acompañamiento solicitado por 4 horas de labor.</v>
      </c>
      <c r="M61">
        <v>44426</v>
      </c>
      <c r="N61">
        <v>44426</v>
      </c>
      <c r="O61" t="str">
        <v>EASY CENTRO MAYOR</v>
      </c>
      <c r="P61" t="str">
        <v>BOGOTA</v>
      </c>
      <c r="Q61" t="str">
        <v>KEVIN AUGUSTO VEGA MARTINEZ</v>
      </c>
      <c r="R61">
        <v>1000076684</v>
      </c>
      <c r="S61" t="str">
        <v>BOGOTA</v>
      </c>
    </row>
    <row r="62">
      <c r="A62">
        <v>61</v>
      </c>
      <c r="B62">
        <v>11857492</v>
      </c>
      <c r="C62" t="str">
        <v>REQUEST</v>
      </c>
      <c r="D62" t="str">
        <v>CERRADO</v>
      </c>
      <c r="E62" t="str">
        <v>TIENDA</v>
      </c>
      <c r="F62" t="str">
        <v>TIENDA</v>
      </c>
      <c r="G62" t="str">
        <v>TIENDA</v>
      </c>
      <c r="H62" t="str">
        <v>TIENDA</v>
      </c>
      <c r="I62" t="str">
        <v>Se solicita un recurso de Isit para el alistamiento y embalado de activos TI para ser enviado al centro de reparacion de dia 18 de agosto en horario de 8 am a 12 pm.</v>
      </c>
      <c r="J62" t="str">
        <v>NO APLICA</v>
      </c>
      <c r="K62" t="str">
        <v>Se solicita un recurso de Isit para el alistamiento y embalado de activos TI para ser enviado al centro de reparacion de dia 18 de agosto en horario de 8 am a 12 pm.</v>
      </c>
      <c r="L62" t="str">
        <v>Se realiza acompañamiento solicitado por 4 horas de labor.</v>
      </c>
      <c r="M62">
        <v>44426</v>
      </c>
      <c r="N62">
        <v>44426</v>
      </c>
      <c r="O62" t="str">
        <v>EASY CENTRO MAYOR</v>
      </c>
      <c r="P62" t="str">
        <v>BOGOTA</v>
      </c>
      <c r="Q62" t="str">
        <v>KEVIN AUGUSTO VEGA MARTINEZ</v>
      </c>
      <c r="R62">
        <v>1000076684</v>
      </c>
      <c r="S62" t="str">
        <v>BOGOTA</v>
      </c>
    </row>
    <row r="63">
      <c r="A63">
        <v>62</v>
      </c>
      <c r="B63">
        <v>11857492</v>
      </c>
      <c r="C63" t="str">
        <v>REQUEST</v>
      </c>
      <c r="D63" t="str">
        <v>CERRADO</v>
      </c>
      <c r="E63" t="str">
        <v>TIENDA</v>
      </c>
      <c r="F63" t="str">
        <v>TIENDA</v>
      </c>
      <c r="G63" t="str">
        <v>TIENDA</v>
      </c>
      <c r="H63" t="str">
        <v>TIENDA</v>
      </c>
      <c r="I63" t="str">
        <v>Se solicita un recurso de Isit para el alistamiento y embalado de activos TI para ser enviado al centro de reparacion de dia 18 de agosto en horario de 8 am a 12 pm.</v>
      </c>
      <c r="J63" t="str">
        <v>NO APLICA</v>
      </c>
      <c r="K63" t="str">
        <v>Se solicita un recurso de Isit para el alistamiento y embalado de activos TI para ser enviado al centro de reparacion de dia 18 de agosto en horario de 8 am a 12 pm.</v>
      </c>
      <c r="L63" t="str">
        <v>Se realiza acompañamiento solicitado por 4 horas de labor.</v>
      </c>
      <c r="M63">
        <v>44426</v>
      </c>
      <c r="N63">
        <v>44426</v>
      </c>
      <c r="O63" t="str">
        <v>EASY CENTRO MAYOR</v>
      </c>
      <c r="P63" t="str">
        <v>BOGOTA</v>
      </c>
      <c r="Q63" t="str">
        <v>KEVIN AUGUSTO VEGA MARTINEZ</v>
      </c>
      <c r="R63">
        <v>1000076684</v>
      </c>
      <c r="S63" t="str">
        <v>BOGOTA</v>
      </c>
    </row>
    <row r="64">
      <c r="A64">
        <v>63</v>
      </c>
      <c r="B64">
        <v>11857492</v>
      </c>
      <c r="C64" t="str">
        <v>REQUEST</v>
      </c>
      <c r="D64" t="str">
        <v>CERRADO</v>
      </c>
      <c r="E64" t="str">
        <v>TIENDA</v>
      </c>
      <c r="F64" t="str">
        <v>TIENDA</v>
      </c>
      <c r="G64" t="str">
        <v>TIENDA</v>
      </c>
      <c r="H64" t="str">
        <v>TIENDA</v>
      </c>
      <c r="I64" t="str">
        <v>Se solicita un recurso de Isit para el alistamiento y embalado de activos TI para ser enviado al centro de reparacion de dia 18 de agosto en horario de 8 am a 12 pm.</v>
      </c>
      <c r="J64" t="str">
        <v>NO APLICA</v>
      </c>
      <c r="K64" t="str">
        <v>Se solicita un recurso de Isit para el alistamiento y embalado de activos TI para ser enviado al centro de reparacion de dia 18 de agosto en horario de 8 am a 12 pm.</v>
      </c>
      <c r="L64" t="str">
        <v>Se realiza acompañamiento solicitado por 4 horas de labor.</v>
      </c>
      <c r="M64">
        <v>44426</v>
      </c>
      <c r="N64">
        <v>44426</v>
      </c>
      <c r="O64" t="str">
        <v>EASY CENTRO MAYOR</v>
      </c>
      <c r="P64" t="str">
        <v>BOGOTA</v>
      </c>
      <c r="Q64" t="str">
        <v>KEVIN AUGUSTO VEGA MARTINEZ</v>
      </c>
      <c r="R64">
        <v>1000076684</v>
      </c>
      <c r="S64" t="str">
        <v>BOGOTA</v>
      </c>
    </row>
    <row r="65" xml:space="preserve">
      <c r="A65">
        <v>64</v>
      </c>
      <c r="B65">
        <v>11857588</v>
      </c>
      <c r="C65" t="str">
        <v>REQUEST</v>
      </c>
      <c r="D65" t="str">
        <v>CERRADO</v>
      </c>
      <c r="E65" t="str">
        <v>TIENDA</v>
      </c>
      <c r="F65" t="str">
        <v>DATAFONOS</v>
      </c>
      <c r="G65" t="str">
        <v>DATAFONOS</v>
      </c>
      <c r="H65" t="str">
        <v>REDEBAN</v>
      </c>
      <c r="I65" t="str" xml:space="preserve">
        <v xml:space="preserve">Tu ayuda con las visitas a estas tiendas en las siguientes fechas de 7am a 12am_x000d_
1. CAU: 11857588_x000d_
Metro Zipaquira 18 de Agosto</v>
      </c>
      <c r="J65" t="str">
        <v>NO APLICA</v>
      </c>
      <c r="K65" t="str" xml:space="preserve">
        <v xml:space="preserve">Tu ayuda con las visitas a estas tiendas en las siguientes fechas de 7am a 12am_x000d_
1. CAU: 11857588_x000d_
Metro Zipaquira 18 de Agosto</v>
      </c>
      <c r="L65" t="str">
        <v>Se realizó el acompañamiento al personal de Redeban para la instalación de los 8 datafonos; se hizo la instalación en cada una de las cajas.</v>
      </c>
      <c r="M65">
        <v>44424</v>
      </c>
      <c r="N65">
        <v>44426</v>
      </c>
      <c r="O65" t="str">
        <v>M077 METRO ZIPAQUIRA</v>
      </c>
      <c r="P65" t="str">
        <v>ZIPAQUIRA</v>
      </c>
      <c r="Q65" t="str">
        <v>ALEXANDER CASTILLO SOTELO</v>
      </c>
      <c r="R65">
        <v>80216449</v>
      </c>
      <c r="S65" t="str">
        <v>BOGOTA</v>
      </c>
    </row>
    <row r="66" xml:space="preserve">
      <c r="A66">
        <v>65</v>
      </c>
      <c r="B66">
        <v>11857588</v>
      </c>
      <c r="C66" t="str">
        <v>REQUEST</v>
      </c>
      <c r="D66" t="str">
        <v>CERRADO</v>
      </c>
      <c r="E66" t="str">
        <v>TIENDA</v>
      </c>
      <c r="F66" t="str">
        <v>DATAFONOS</v>
      </c>
      <c r="G66" t="str">
        <v>DATAFONOS</v>
      </c>
      <c r="H66" t="str">
        <v>REDEBAN</v>
      </c>
      <c r="I66" t="str" xml:space="preserve">
        <v xml:space="preserve">Tu ayuda con las visitas a estas tiendas en las siguientes fechas de 7am a 12am_x000d_
1. CAU: 11857588_x000d_
Metro Zipaquira 18 de Agosto</v>
      </c>
      <c r="J66" t="str">
        <v>NO APLICA</v>
      </c>
      <c r="K66" t="str" xml:space="preserve">
        <v xml:space="preserve">Tu ayuda con las visitas a estas tiendas en las siguientes fechas de 7am a 12am_x000d_
1. CAU: 11857588_x000d_
Metro Zipaquira 18 de Agosto</v>
      </c>
      <c r="L66" t="str">
        <v>Se realizó el acompañamiento al personal de Redeban para la instalación de los 8 datafonos; se hizo la instalación en cada una de las cajas.</v>
      </c>
      <c r="M66">
        <v>44424</v>
      </c>
      <c r="N66">
        <v>44426</v>
      </c>
      <c r="O66" t="str">
        <v>M077 METRO ZIPAQUIRA</v>
      </c>
      <c r="P66" t="str">
        <v>ZIPAQUIRA</v>
      </c>
      <c r="Q66" t="str">
        <v>ALEXANDER CASTILLO SOTELO</v>
      </c>
      <c r="R66">
        <v>80216449</v>
      </c>
      <c r="S66" t="str">
        <v>BOGOTA</v>
      </c>
    </row>
    <row r="67" xml:space="preserve">
      <c r="A67">
        <v>66</v>
      </c>
      <c r="B67">
        <v>11857588</v>
      </c>
      <c r="C67" t="str">
        <v>REQUEST</v>
      </c>
      <c r="D67" t="str">
        <v>CERRADO</v>
      </c>
      <c r="E67" t="str">
        <v>TIENDA</v>
      </c>
      <c r="F67" t="str">
        <v>DATAFONOS</v>
      </c>
      <c r="G67" t="str">
        <v>DATAFONOS</v>
      </c>
      <c r="H67" t="str">
        <v>REDEBAN</v>
      </c>
      <c r="I67" t="str" xml:space="preserve">
        <v xml:space="preserve">Tu ayuda con las visitas a estas tiendas en las siguientes fechas de 7am a 12am_x000d_
1. CAU: 11857588_x000d_
Metro Zipaquira 18 de Agosto</v>
      </c>
      <c r="J67" t="str">
        <v>NO APLICA</v>
      </c>
      <c r="K67" t="str" xml:space="preserve">
        <v xml:space="preserve">Tu ayuda con las visitas a estas tiendas en las siguientes fechas de 7am a 12am_x000d_
1. CAU: 11857588_x000d_
Metro Zipaquira 18 de Agosto</v>
      </c>
      <c r="L67" t="str">
        <v>Se realizó el acompañamiento al personal de Redeban para la instalación de los 8 datafonos; se hizo la instalación en cada una de las cajas.</v>
      </c>
      <c r="M67">
        <v>44424</v>
      </c>
      <c r="N67">
        <v>44426</v>
      </c>
      <c r="O67" t="str">
        <v>M077 METRO ZIPAQUIRA</v>
      </c>
      <c r="P67" t="str">
        <v>ZIPAQUIRA</v>
      </c>
      <c r="Q67" t="str">
        <v>ALEXANDER CASTILLO SOTELO</v>
      </c>
      <c r="R67">
        <v>80216449</v>
      </c>
      <c r="S67" t="str">
        <v>BOGOTA</v>
      </c>
    </row>
    <row r="68" xml:space="preserve">
      <c r="A68">
        <v>67</v>
      </c>
      <c r="B68">
        <v>11857588</v>
      </c>
      <c r="C68" t="str">
        <v>REQUEST</v>
      </c>
      <c r="D68" t="str">
        <v>CERRADO</v>
      </c>
      <c r="E68" t="str">
        <v>TIENDA</v>
      </c>
      <c r="F68" t="str">
        <v>DATAFONOS</v>
      </c>
      <c r="G68" t="str">
        <v>DATAFONOS</v>
      </c>
      <c r="H68" t="str">
        <v>REDEBAN</v>
      </c>
      <c r="I68" t="str" xml:space="preserve">
        <v xml:space="preserve">Tu ayuda con las visitas a estas tiendas en las siguientes fechas de 7am a 12am_x000d_
1. CAU: 11857588_x000d_
Metro Zipaquira 18 de Agosto</v>
      </c>
      <c r="J68" t="str">
        <v>NO APLICA</v>
      </c>
      <c r="K68" t="str" xml:space="preserve">
        <v xml:space="preserve">Tu ayuda con las visitas a estas tiendas en las siguientes fechas de 7am a 12am_x000d_
1. CAU: 11857588_x000d_
Metro Zipaquira 18 de Agosto</v>
      </c>
      <c r="L68" t="str">
        <v>Se realizó el acompañamiento al personal de Redeban para la instalación de los 8 datafonos; se hizo la instalación en cada una de las cajas.</v>
      </c>
      <c r="M68">
        <v>44424</v>
      </c>
      <c r="N68">
        <v>44426</v>
      </c>
      <c r="O68" t="str">
        <v>M077 METRO ZIPAQUIRA</v>
      </c>
      <c r="P68" t="str">
        <v>ZIPAQUIRA</v>
      </c>
      <c r="Q68" t="str">
        <v>ALEXANDER CASTILLO SOTELO</v>
      </c>
      <c r="R68">
        <v>80216449</v>
      </c>
      <c r="S68" t="str">
        <v>BOGOTA</v>
      </c>
    </row>
    <row r="69" xml:space="preserve">
      <c r="A69">
        <v>68</v>
      </c>
      <c r="B69">
        <v>11857588</v>
      </c>
      <c r="C69" t="str">
        <v>REQUEST</v>
      </c>
      <c r="D69" t="str">
        <v>CERRADO</v>
      </c>
      <c r="E69" t="str">
        <v>TIENDA</v>
      </c>
      <c r="F69" t="str">
        <v>DATAFONOS</v>
      </c>
      <c r="G69" t="str">
        <v>DATAFONOS</v>
      </c>
      <c r="H69" t="str">
        <v>REDEBAN</v>
      </c>
      <c r="I69" t="str" xml:space="preserve">
        <v xml:space="preserve">Tu ayuda con las visitas a estas tiendas en las siguientes fechas de 7am a 12am_x000d_
1. CAU: 11857588_x000d_
Metro Zipaquira 18 de Agosto</v>
      </c>
      <c r="J69" t="str">
        <v>NO APLICA</v>
      </c>
      <c r="K69" t="str" xml:space="preserve">
        <v xml:space="preserve">Tu ayuda con las visitas a estas tiendas en las siguientes fechas de 7am a 12am_x000d_
1. CAU: 11857588_x000d_
Metro Zipaquira 18 de Agosto</v>
      </c>
      <c r="L69" t="str">
        <v>Se realizó el acompañamiento al personal de Redeban para la instalación de los 8 datafonos; se hizo la instalación en cada una de las cajas.</v>
      </c>
      <c r="M69">
        <v>44424</v>
      </c>
      <c r="N69">
        <v>44426</v>
      </c>
      <c r="O69" t="str">
        <v>M077 METRO ZIPAQUIRA</v>
      </c>
      <c r="P69" t="str">
        <v>ZIPAQUIRA</v>
      </c>
      <c r="Q69" t="str">
        <v>ALEXANDER CASTILLO SOTELO</v>
      </c>
      <c r="R69">
        <v>80216449</v>
      </c>
      <c r="S69" t="str">
        <v>BOGOTA</v>
      </c>
    </row>
    <row r="70" xml:space="preserve">
      <c r="A70">
        <v>69</v>
      </c>
      <c r="B70">
        <v>11840171</v>
      </c>
      <c r="C70" t="str">
        <v>REQUEST</v>
      </c>
      <c r="D70" t="str">
        <v>CERRADO</v>
      </c>
      <c r="E70" t="str">
        <v>CAJAS</v>
      </c>
      <c r="F70" t="str">
        <v>POS</v>
      </c>
      <c r="G70" t="str">
        <v>TECLADO</v>
      </c>
      <c r="H70" t="str">
        <v>WINCOR</v>
      </c>
      <c r="I70" t="str" xml:space="preserve">
        <v xml:space="preserve">vision de la pos 7 que presenta problemas de teclado con error clean up._x000d_
Tienda: Popayan_x000d_
tipo: pos_x000d_
marca wincord beetle/m_x000d_
serial: 6498616587_x000d_
actividad: revision de conexiones de teclado y cableado.</v>
      </c>
      <c r="J70" t="str">
        <v>NO APLICA</v>
      </c>
      <c r="K70" t="str" xml:space="preserve">
        <v xml:space="preserve">vision de la pos 7 que presenta problemas de teclado con error clean up._x000d_
Tienda: Popayan_x000d_
tipo: pos_x000d_
marca wincord beetle/m_x000d_
serial: 6498616587_x000d_
actividad: revision de conexiones de teclado y cableado.</v>
      </c>
      <c r="L70" t="str">
        <v>Se procede a establecer contacto con el usuario del área línea de caja. se valida funcionamiento de la pos de marca Wincor Beetle de Serie: 6498616587; Se realiza validación de pos ;se encuentra que teclado no se está reconociendo por la pos; se realiza reconexión de puerto que se encontró mal conectado; se organiza el cableado y se reinicia la pos la cual reconoce de manera correcta el teclado y queda operativa; se entrega equipo a usuario quien realiza pruebas las cuales son exitosas. pos queda operativa y funcional</v>
      </c>
      <c r="M70">
        <v>44421</v>
      </c>
      <c r="N70">
        <v>44427</v>
      </c>
      <c r="O70" t="str">
        <v>J036 JUMBO POPAYAN CAMPANARIO</v>
      </c>
      <c r="P70" t="str">
        <v>POPAYAN</v>
      </c>
      <c r="Q70" t="str">
        <v>JHON ALEXANDER VASQUEZ REVELO</v>
      </c>
      <c r="R70">
        <v>10308105</v>
      </c>
      <c r="S70" t="str">
        <v>OCCIDENTE</v>
      </c>
    </row>
    <row r="71" xml:space="preserve">
      <c r="A71">
        <v>70</v>
      </c>
      <c r="B71">
        <v>11840136</v>
      </c>
      <c r="C71" t="str">
        <v>REQUEST</v>
      </c>
      <c r="D71" t="str">
        <v>CERRADO</v>
      </c>
      <c r="E71" t="str">
        <v>PESCADERIA</v>
      </c>
      <c r="F71" t="str">
        <v>BALANZA</v>
      </c>
      <c r="G71" t="str">
        <v>COLGANTE</v>
      </c>
      <c r="H71" t="str">
        <v>METTER TOLEDO</v>
      </c>
      <c r="I71" t="str" xml:space="preserve">
        <v xml:space="preserve">instalacion de balanza que se encuentra en sistemas en el area de pescaderia._x000d_
Tienda: Popayan_x000d_
Tipo: Balanza Colgante_x000d_
marca: metter toledo 8442 plus_x000d_
serial: B644218763_x000d_
Actividad: cambio de balanza colgante area de pescaderia;</v>
      </c>
      <c r="J71" t="str">
        <v>NO APLICA</v>
      </c>
      <c r="K71" t="str" xml:space="preserve">
        <v xml:space="preserve">instalacion de balanza que se encuentra en sistemas en el area de pescaderia._x000d_
Tienda: Popayan_x000d_
Tipo: Balanza Colgante_x000d_
marca: metter toledo 8442 plus_x000d_
serial: B644218763_x000d_
Actividad: cambio de balanza colgante area de pescaderia;</v>
      </c>
      <c r="L71" t="str" xml:space="preserve">
        <v xml:space="preserve">Se procede a establecer contacto con el usuario del área de pescadería; se valida funcionamiento de balanza colgante Metter Toledo 8442 de serie B507614365; la cual se encontró desconfigurada e imprimiendo ticket en blanco; se siguen indicaciones del señor Harold González ;se desmonta balanza que presenta fallas y se procede hacer cambiada por balanza Metter Toledo 8442 de serie B644218763 que se tomó desde el cuarto de sistema; al realizarse configuración de tarjeta de red balanza no guarda configuraciones realizadas; por lo que se procedió a realizar un reseteo de fábrica; después de haberse realizad la nueva parametrización balanza toma correctamente las nuevas configuraciones; se solicita al área de soporte envió de configuraciones; balanza queda en línea y funcionando de manera correcta;_x000d_
Se realizan nuevas pruebas locales de impresión con usuario; estas pruebas son positivas se deja balanza operativa </v>
      </c>
      <c r="M71">
        <v>44421</v>
      </c>
      <c r="N71">
        <v>44427</v>
      </c>
      <c r="O71" t="str">
        <v>J036 JUMBO POPAYAN CAMPANARIO</v>
      </c>
      <c r="P71" t="str">
        <v>POPAYAN</v>
      </c>
      <c r="Q71" t="str">
        <v>JHON ALEXANDER VASQUEZ REVELO</v>
      </c>
      <c r="R71">
        <v>10308105</v>
      </c>
      <c r="S71" t="str">
        <v>OCCIDENTE</v>
      </c>
    </row>
    <row r="72" xml:space="preserve">
      <c r="A72">
        <v>71</v>
      </c>
      <c r="B72">
        <v>11840136</v>
      </c>
      <c r="C72" t="str">
        <v>REQUEST</v>
      </c>
      <c r="D72" t="str">
        <v>CERRADO</v>
      </c>
      <c r="E72" t="str">
        <v>PESCADERIA</v>
      </c>
      <c r="F72" t="str">
        <v>BALANZA</v>
      </c>
      <c r="G72" t="str">
        <v>COLGANTE</v>
      </c>
      <c r="H72" t="str">
        <v>METTER TOLEDO</v>
      </c>
      <c r="I72" t="str" xml:space="preserve">
        <v xml:space="preserve">instalacion de balanza que se encuentra en sistemas en el area de pescaderia._x000d_
Tienda: Popayan_x000d_
Tipo: Balanza Colgante_x000d_
marca: metter toledo 8442 plus_x000d_
serial: B644218763_x000d_
Actividad: cambio de balanza colgante area de pescaderia;</v>
      </c>
      <c r="J72" t="str">
        <v>NO APLICA</v>
      </c>
      <c r="K72" t="str" xml:space="preserve">
        <v xml:space="preserve">instalacion de balanza que se encuentra en sistemas en el area de pescaderia._x000d_
Tienda: Popayan_x000d_
Tipo: Balanza Colgante_x000d_
marca: metter toledo 8442 plus_x000d_
serial: B644218763_x000d_
Actividad: cambio de balanza colgante area de pescaderia;</v>
      </c>
      <c r="L72" t="str" xml:space="preserve">
        <v xml:space="preserve">Se procede a establecer contacto con el usuario del área de pescadería; se valida funcionamiento de balanza colgante Metter Toledo 8442 de serie B507614365; la cual se encontró desconfigurada e imprimiendo ticket en blanco; se siguen indicaciones del señor Harold González ;se desmonta balanza que presenta fallas y se procede hacer cambiada por balanza Metter Toledo 8442 de serie B644218763 que se tomó desde el cuarto de sistema; al realizarse configuración de tarjeta de red balanza no guarda configuraciones realizadas; por lo que se procedió a realizar un reseteo de fábrica; después de haberse realizad la nueva parametrización balanza toma correctamente las nuevas configuraciones; se solicita al área de soporte envió de configuraciones; balanza queda en línea y funcionando de manera correcta;_x000d_
Se realizan nuevas pruebas locales de impresión con usuario; estas pruebas son positivas se deja balanza operativa </v>
      </c>
      <c r="M72">
        <v>44427</v>
      </c>
      <c r="N72">
        <v>44427</v>
      </c>
      <c r="O72" t="str">
        <v>J036 JUMBO POPAYAN CAMPANARIO</v>
      </c>
      <c r="P72" t="str">
        <v>POPAYAN</v>
      </c>
      <c r="Q72" t="str">
        <v>JHON ALEXANDER VASQUEZ REVELO</v>
      </c>
      <c r="R72">
        <v>10308105</v>
      </c>
      <c r="S72" t="str">
        <v>OCCIDENTE</v>
      </c>
    </row>
    <row r="73" xml:space="preserve">
      <c r="A73">
        <v>72</v>
      </c>
      <c r="B73">
        <v>11827608</v>
      </c>
      <c r="C73" t="str">
        <v>REQUEST</v>
      </c>
      <c r="D73" t="str">
        <v>CERRADO</v>
      </c>
      <c r="E73" t="str">
        <v>CAJAS</v>
      </c>
      <c r="F73" t="str">
        <v>POS</v>
      </c>
      <c r="G73" t="str">
        <v>CPU</v>
      </c>
      <c r="H73" t="str">
        <v>WINCOR</v>
      </c>
      <c r="I73" t="str" xml:space="preserve">
        <v xml:space="preserve">Buenas Tardes_x000d_
Realizar instalacion de los dos ventiladores de la POS 5 de le tienda_x000d_
Tienda: Metro Mosquera_x000d_
Equipo: POS_x000d_
Marca:Wincor_x000d_
Modelo:Beetle_x000d_
Serial:6498506400_x000d_
SGP Parte:14920-14920_x000d_
1. Parte:VENTILADOR PEQUENO_x000d_
N° Parte:zz11144000_x000d_
2. Parte:VENTILADOR GRANDE_x000d_
N° Parte:la 105611</v>
      </c>
      <c r="J73" t="str">
        <v>NO APLICA</v>
      </c>
      <c r="K73" t="str" xml:space="preserve">
        <v xml:space="preserve">Buenas Tardes_x000d_
Realizar instalacion de los dos ventiladores de la POS 5 de le tienda_x000d_
Tienda: Metro Mosquera_x000d_
Equipo: POS_x000d_
Marca:Wincor_x000d_
Modelo:Beetle_x000d_
Serial:6498506400_x000d_
SGP Parte:14920-14920_x000d_
1. Parte:VENTILADOR PEQUENO_x000d_
N° Parte:zz11144000_x000d_
2. Parte:VENTILADOR GRANDE_x000d_
N° Parte:la 105611</v>
      </c>
      <c r="L73" t="str">
        <v>Se realizo el cambio del FAN frontal de la POS; se inicia el equipo y funciona correctamente. Se deja operativa la POS.</v>
      </c>
      <c r="M73">
        <v>44426</v>
      </c>
      <c r="N73">
        <v>44427</v>
      </c>
      <c r="O73" t="str">
        <v>M073 METRO MOSQUERA</v>
      </c>
      <c r="P73" t="str">
        <v>MOSQUERA</v>
      </c>
      <c r="Q73" t="str">
        <v>ALEXANDER CASTILLO SOTELO</v>
      </c>
      <c r="R73">
        <v>80216449</v>
      </c>
      <c r="S73" t="str">
        <v>BOGOTA</v>
      </c>
    </row>
    <row r="74" xml:space="preserve">
      <c r="A74">
        <v>73</v>
      </c>
      <c r="B74">
        <v>11857673</v>
      </c>
      <c r="C74" t="str">
        <v>REQUEST</v>
      </c>
      <c r="D74" t="str">
        <v>CERRADO</v>
      </c>
      <c r="E74" t="str">
        <v>TIENDA</v>
      </c>
      <c r="F74" t="str">
        <v>IMPRESORA</v>
      </c>
      <c r="G74" t="str">
        <v>IMPRESORA</v>
      </c>
      <c r="H74" t="str">
        <v>ZEBRA</v>
      </c>
      <c r="I74" t="str" xml:space="preserve">
        <v xml:space="preserve">Se solicita ejecutar la instalación de equipamiento que llegó a tienda por Renovación Tecnológica:_x000d_
Tipo: Flejera Escritorio_x000d_
Marca: Zebra_x000d_
Modelo: ZT230_x000d_
Serial: 52J201901965_x000d_
EQUIPO A REEMPLAZAR:_x000d_
SERIE CATEGORIA TIPO MARCA MODELO_x000d_
08J123200397 Impresoras FLEJERA|ESCRITORIO ZEBRA ZM400</v>
      </c>
      <c r="J74" t="str">
        <v>NO APLICA</v>
      </c>
      <c r="K74" t="str" xml:space="preserve">
        <v xml:space="preserve">Se solicita ejecutar la instalación de equipamiento que llegó a tienda por Renovación Tecnológica:_x000d_
Tipo: Flejera Escritorio_x000d_
Marca: Zebra_x000d_
Modelo: ZT230_x000d_
Serial: 52J201901965_x000d_
EQUIPO A REEMPLAZAR:_x000d_
SERIE CATEGORIA TIPO MARCA MODELO_x000d_
08J123200397 Impresoras FLEJERA|ESCRITORIO ZEBRA ZM400</v>
      </c>
      <c r="L74" t="str">
        <v>SE REALIZA BUSQUEDA DE LA IMPRESORA A INSTALAR Y NO SE ENCUENTRA; SE ENCUENTRA CAJA CON IMPRESORA ANTIGUA Y SE VALIDA; IMPRESORA YA SE ENCUENTRA INSTALADA</v>
      </c>
      <c r="M74">
        <v>44426</v>
      </c>
      <c r="N74">
        <v>44427</v>
      </c>
      <c r="O74" t="str">
        <v>M183 METRO SAN GIL</v>
      </c>
      <c r="P74" t="str">
        <v>SAN GIL</v>
      </c>
      <c r="Q74" t="str">
        <v>JULIAN MAURICIO DELGADO QUINTERO</v>
      </c>
      <c r="R74">
        <v>91515701</v>
      </c>
      <c r="S74" t="str">
        <v>ORIENTE</v>
      </c>
    </row>
    <row r="75" xml:space="preserve">
      <c r="A75">
        <v>74</v>
      </c>
      <c r="B75">
        <v>11785105</v>
      </c>
      <c r="C75" t="str">
        <v>REQUEST</v>
      </c>
      <c r="D75" t="str">
        <v>CERRADO</v>
      </c>
      <c r="E75" t="str">
        <v>TIENDA</v>
      </c>
      <c r="F75" t="str">
        <v>IMPRESORA</v>
      </c>
      <c r="G75" t="str">
        <v>IMPRESORA</v>
      </c>
      <c r="H75" t="str">
        <v>ZEBRA</v>
      </c>
      <c r="I75" t="str" xml:space="preserve">
        <v xml:space="preserve">Buenas Tardes_x000d_
Realizar Cambio de la Zebra Portable con Serial : XXVTJ122300828 e instalar la Zebra Nueva con serial XXRBJ211700305	  _x000d_
</v>
      </c>
      <c r="J75" t="str">
        <v>NO APLICA</v>
      </c>
      <c r="K75" t="str" xml:space="preserve">
        <v xml:space="preserve">Buenas Tardes_x000d_
Realizar Cambio de la Zebra Portable con Serial : XXVTJ122300828 e instalar la Zebra Nueva con serial XXRBJ211700305	  _x000d_
</v>
      </c>
      <c r="M75">
        <v>44426</v>
      </c>
      <c r="N75">
        <v>44427</v>
      </c>
      <c r="O75" t="str">
        <v>M073 METRO MOSQUERA</v>
      </c>
      <c r="P75" t="str">
        <v>MOSQUERA</v>
      </c>
      <c r="Q75" t="str">
        <v>ALEXANDER CASTILLO SOTELO</v>
      </c>
      <c r="R75">
        <v>80216449</v>
      </c>
      <c r="S75" t="str">
        <v>BOGOTA</v>
      </c>
    </row>
    <row r="76" xml:space="preserve">
      <c r="A76">
        <v>75</v>
      </c>
      <c r="B76">
        <v>11803637</v>
      </c>
      <c r="C76" t="str">
        <v>REQUEST</v>
      </c>
      <c r="D76" t="str">
        <v>CERRADO</v>
      </c>
      <c r="E76" t="str">
        <v>TIENDA</v>
      </c>
      <c r="F76" t="str">
        <v>PDA</v>
      </c>
      <c r="G76" t="str">
        <v>PDA</v>
      </c>
      <c r="H76" t="str">
        <v>ZEBRA</v>
      </c>
      <c r="I76" t="str" xml:space="preserve">
        <v xml:space="preserve">	_x000d_
Buenas Tardes_x000d_
La PDA ya esta disponible para su revision:_x000d_
Tipo PDA_x000d_
Marca Zebra_x000d_
Modelo TC56CJ_x000d_
Serial 17283622609271</v>
      </c>
      <c r="J76" t="str">
        <v>NO APLICA</v>
      </c>
      <c r="K76" t="str" xml:space="preserve">
        <v xml:space="preserve"> Buenas Tardes_x000d_
La PDA ya esta disponible para su revision:_x000d_
Tipo PDA_x000d_
Marca Zebra_x000d_
Modelo TC56CJ_x000d_
Serial 17283622609271</v>
      </c>
      <c r="L76" t="str">
        <v>Se realizo la revisión de la PDA pero se observa que se reinicia constantemente; se bloquea; la batería no carga; la pantalla tiene distorsión. Se intenta realizar un reset pero no lo permite por las mismas causas descritas anteriormente. Se devuelve el caso para evaluar si hacen reemplazo del equipo. No queda operativa la PDA.</v>
      </c>
      <c r="M76">
        <v>44426</v>
      </c>
      <c r="N76">
        <v>44427</v>
      </c>
      <c r="O76" t="str">
        <v>M073 METRO MOSQUERA</v>
      </c>
      <c r="P76" t="str">
        <v>MOSQUERA</v>
      </c>
      <c r="Q76" t="str">
        <v>ALEXANDER CASTILLO SOTELO</v>
      </c>
      <c r="R76">
        <v>80216449</v>
      </c>
      <c r="S76" t="str">
        <v>BOGOTA</v>
      </c>
    </row>
    <row r="77" xml:space="preserve">
      <c r="A77">
        <v>76</v>
      </c>
      <c r="B77">
        <v>11550748</v>
      </c>
      <c r="C77" t="str">
        <v>REQUEST</v>
      </c>
      <c r="D77" t="str">
        <v>CERRADO</v>
      </c>
      <c r="E77" t="str">
        <v>PANADERIA</v>
      </c>
      <c r="F77" t="str">
        <v>BALANZA</v>
      </c>
      <c r="G77" t="str">
        <v>MESA</v>
      </c>
      <c r="H77" t="str">
        <v>METTER TOLEDO</v>
      </c>
      <c r="I77" t="str" xml:space="preserve">
        <v xml:space="preserve">	_x000d_
Buenas Tardes_x000d_
Realizar cambio del cabezal de la balanza de Panaderia_x000d_
Tienda: Metro Mosquera_x000d_
Equipo: Balanza de Mesa_x000d_
Marca: METTLER TOLEDO_x000d_
Modelo: BPLUS_x000d_
Serial: B951787427_x000d_
Activo:DI-029962_x000d_
SGP:14949_x000d_
Parte: Printhead TH 2inch FreshBase bPlusH2 T2_x000d_
N° Parte:30340046</v>
      </c>
      <c r="J77" t="str">
        <v>NO APLICA</v>
      </c>
      <c r="K77" t="str" xml:space="preserve">
        <v xml:space="preserve">	_x000d_
Buenas Tardes_x000d_
Realizar cambio del cabezal de la balanza de Panaderia_x000d_
Tienda: Metro Mosquera_x000d_
Equipo: Balanza de Mesa_x000d_
Marca: METTLER TOLEDO_x000d_
Modelo: BPLUS_x000d_
Serial: B951787427_x000d_
Activo:DI-029962_x000d_
SGP:14949_x000d_
Parte: Printhead TH 2inch FreshBase bPlusH2 T2_x000d_
N° Parte:30340046</v>
      </c>
      <c r="L77" t="str">
        <v>Se realizó el cambio del cabezal de impresión a la balanza; se hizo el ajuste de todo el mecanismo; se realizan las prueba correspondientes y salen correctas. Se deja operativa la balanza.</v>
      </c>
      <c r="M77">
        <v>44426</v>
      </c>
      <c r="N77">
        <v>44427</v>
      </c>
      <c r="O77" t="str">
        <v>M073 METRO MOSQUERA</v>
      </c>
      <c r="P77" t="str">
        <v>MOSQUERA</v>
      </c>
      <c r="Q77" t="str">
        <v>ALEXANDER CASTILLO SOTELO</v>
      </c>
      <c r="R77">
        <v>80216449</v>
      </c>
      <c r="S77" t="str">
        <v>BOGOTA</v>
      </c>
    </row>
    <row r="78" xml:space="preserve">
      <c r="A78">
        <v>77</v>
      </c>
      <c r="B78">
        <v>11827608</v>
      </c>
      <c r="C78" t="str">
        <v>REQUEST</v>
      </c>
      <c r="D78" t="str">
        <v>CERRADO</v>
      </c>
      <c r="E78" t="str">
        <v>CAJAS</v>
      </c>
      <c r="F78" t="str">
        <v>POS</v>
      </c>
      <c r="G78" t="str">
        <v>CPU</v>
      </c>
      <c r="H78" t="str">
        <v>WINCOR</v>
      </c>
      <c r="I78" t="str" xml:space="preserve">
        <v xml:space="preserve">Buenas Tardes_x000d_
Realizar instalacion de los dos ventiladores de la POS 5 de le tienda_x000d_
Tienda: Metro Mosquera_x000d_
Equipo: POS_x000d_
Marca:Wincor_x000d_
Modelo:Beetle_x000d_
Serial:6498506400_x000d_
SGP Parte:14920-14920_x000d_
1. Parte:VENTILADOR PEQUENO_x000d_
N° Parte:zz11144000_x000d_
2. Parte:VENTILADOR GRANDE_x000d_
N° Parte:la 105611</v>
      </c>
      <c r="J78" t="str">
        <v>NO APLICA</v>
      </c>
      <c r="K78" t="str" xml:space="preserve">
        <v xml:space="preserve">Buenas Tardes_x000d_
Realizar instalacion de los dos ventiladores de la POS 5 de le tienda_x000d_
Tienda: Metro Mosquera_x000d_
Equipo: POS_x000d_
Marca:Wincor_x000d_
Modelo:Beetle_x000d_
Serial:6498506400_x000d_
SGP Parte:14920-14920_x000d_
1. Parte:VENTILADOR PEQUENO_x000d_
N° Parte:zz11144000_x000d_
2. Parte:VENTILADOR GRANDE_x000d_
N° Parte:la 105611</v>
      </c>
      <c r="L78" t="str">
        <v>Se realizo el cambio del FAN frontal de la POS; se inicia el equipo y funciona correctamente. Se deja operativa la POS.</v>
      </c>
      <c r="M78">
        <v>44426</v>
      </c>
      <c r="N78">
        <v>44427</v>
      </c>
      <c r="O78" t="str">
        <v>M073 METRO MOSQUERA</v>
      </c>
      <c r="P78" t="str">
        <v>MOSQUERA</v>
      </c>
      <c r="Q78" t="str">
        <v>ALEXANDER CASTILLO SOTELO</v>
      </c>
      <c r="R78">
        <v>80216449</v>
      </c>
      <c r="S78" t="str">
        <v>BOGOTA</v>
      </c>
    </row>
    <row r="79" xml:space="preserve">
      <c r="A79">
        <v>78</v>
      </c>
      <c r="B79">
        <v>11862455</v>
      </c>
      <c r="C79" t="str">
        <v>REQUEST</v>
      </c>
      <c r="D79" t="str">
        <v>CERRADO</v>
      </c>
      <c r="E79" t="str">
        <v>PANADERIA</v>
      </c>
      <c r="F79" t="str">
        <v>BALANZA</v>
      </c>
      <c r="G79" t="str">
        <v>MESA</v>
      </c>
      <c r="H79" t="str">
        <v>METTER TOLEDO</v>
      </c>
      <c r="I79" t="str" xml:space="preserve">
        <v xml:space="preserve">	_x000d_
Realizar configuracion de la Balanza de Panaderia a la red WIFI de la tienda; puesto que el punto de red del area se daño	  _x000d_
</v>
      </c>
      <c r="J79" t="str">
        <v>NO APLICA</v>
      </c>
      <c r="K79" t="str" xml:space="preserve">
        <v xml:space="preserve">	_x000d_
Realizar configuracion de la Balanza de Panaderia a la red WIFI de la tienda; puesto que el punto de red del area se daño	  _x000d_
</v>
      </c>
      <c r="L79" t="str">
        <v>Como el punto de red fisico esta averiado es necesario hacer la conexión por WIFI; se debe configurar la tarjeta de red LAN y la terjeta Wifi; se configuran los parametros de Mascara y puerta de enlace; se direcciona a la Vlan 12 y se ingresa la contrseña. Sin embargo presento inconvenientes de conexion y no respondia Ping. Despues de varios intentos y configuraciones se logro dejarla en red. Se deja operativa la balanza.</v>
      </c>
      <c r="M79">
        <v>44427</v>
      </c>
      <c r="N79">
        <v>44427</v>
      </c>
      <c r="O79" t="str">
        <v>M073 METRO MOSQUERA</v>
      </c>
      <c r="P79" t="str">
        <v>MOSQUERA</v>
      </c>
      <c r="Q79" t="str">
        <v>ALEXANDER CASTILLO SOTELO</v>
      </c>
      <c r="R79">
        <v>80216449</v>
      </c>
      <c r="S79" t="str">
        <v>BOGOTA</v>
      </c>
    </row>
    <row r="80" xml:space="preserve">
      <c r="A80">
        <v>79</v>
      </c>
      <c r="B80">
        <v>11862455</v>
      </c>
      <c r="C80" t="str">
        <v>REQUEST</v>
      </c>
      <c r="D80" t="str">
        <v>CERRADO</v>
      </c>
      <c r="E80" t="str">
        <v>PANADERIA</v>
      </c>
      <c r="F80" t="str">
        <v>BALANZA</v>
      </c>
      <c r="G80" t="str">
        <v>MESA</v>
      </c>
      <c r="H80" t="str">
        <v>METTER TOLEDO</v>
      </c>
      <c r="I80" t="str" xml:space="preserve">
        <v xml:space="preserve">	_x000d_
Realizar configuracion de la Balanza de Panaderia a la red WIFI de la tienda; puesto que el punto de red del area se daño	  _x000d_
</v>
      </c>
      <c r="J80" t="str">
        <v>NO APLICA</v>
      </c>
      <c r="K80" t="str" xml:space="preserve">
        <v xml:space="preserve">	_x000d_
Realizar configuracion de la Balanza de Panaderia a la red WIFI de la tienda; puesto que el punto de red del area se daño	  _x000d_
</v>
      </c>
      <c r="L80" t="str">
        <v>Como el punto de red fisico esta averiado es necesario hacer la conexión por WIFI; se debe configurar la tarjeta de red LAN y la terjeta Wifi; se configuran los parametros de Mascara y puerta de enlace; se direcciona a la Vlan 12 y se ingresa la contrseña. Sin embargo presento inconvenientes de conexion y no respondia Ping. Despues de varios intentos y configuraciones se logro dejarla en red. Se deja operativa la balanza.</v>
      </c>
      <c r="M80">
        <v>44427</v>
      </c>
      <c r="N80">
        <v>44427</v>
      </c>
      <c r="O80" t="str">
        <v>M073 METRO MOSQUERA</v>
      </c>
      <c r="P80" t="str">
        <v>MOSQUERA</v>
      </c>
      <c r="Q80" t="str">
        <v>ALEXANDER CASTILLO SOTELO</v>
      </c>
      <c r="R80">
        <v>80216449</v>
      </c>
      <c r="S80" t="str">
        <v>BOGOTA</v>
      </c>
    </row>
    <row r="81" xml:space="preserve">
      <c r="A81">
        <v>80</v>
      </c>
      <c r="B81">
        <v>11859394</v>
      </c>
      <c r="C81" t="str">
        <v>REQUEST</v>
      </c>
      <c r="D81" t="str">
        <v>CERRADO</v>
      </c>
      <c r="E81" t="str">
        <v>CAJAS</v>
      </c>
      <c r="F81" t="str">
        <v>POS</v>
      </c>
      <c r="G81" t="str">
        <v>CPU</v>
      </c>
      <c r="H81" t="str">
        <v>WINCOR</v>
      </c>
      <c r="I81" t="str" xml:space="preserve">
        <v xml:space="preserve">	_x000d_
Buenas Tardes_x000d_
Validacion POS 5 ; esta demasiado lenta y se bloquea	 </v>
      </c>
      <c r="J81" t="str">
        <v>NO APLICA</v>
      </c>
      <c r="K81" t="str" xml:space="preserve">
        <v xml:space="preserve">	_x000d_
Buenas Tardes_x000d_
Validacion POS 5 ; esta demasiado lenta y se bloquea	 </v>
      </c>
      <c r="L81" t="str">
        <v>Se verifica el estado de la POS; se hace mantenimiento interno en la board; el DD y las Memorias RAM. Se verifica que tienen 2 pastillas de memoria RAM; una de 256 Gb y la otra de 128 Gb. Se valida con el area de redes y se deja operativa la caja. Pendiente por validar si se amplia la memoria RAM.</v>
      </c>
      <c r="M81">
        <v>44427</v>
      </c>
      <c r="N81">
        <v>44427</v>
      </c>
      <c r="O81" t="str">
        <v>M077 METRO ZIPAQUIRA</v>
      </c>
      <c r="P81" t="str">
        <v>ZIPAQUIRA</v>
      </c>
      <c r="Q81" t="str">
        <v>ALEXANDER CASTILLO SOTELO</v>
      </c>
      <c r="R81">
        <v>80216449</v>
      </c>
      <c r="S81" t="str">
        <v>BOGOTA</v>
      </c>
    </row>
    <row r="82" xml:space="preserve">
      <c r="A82">
        <v>81</v>
      </c>
      <c r="B82">
        <v>11859418</v>
      </c>
      <c r="C82" t="str">
        <v>INCIDENT</v>
      </c>
      <c r="D82" t="str">
        <v>CERRADO</v>
      </c>
      <c r="E82" t="str">
        <v>CAJAS</v>
      </c>
      <c r="F82" t="str">
        <v>POS</v>
      </c>
      <c r="G82" t="str">
        <v>CPU</v>
      </c>
      <c r="H82" t="str">
        <v>WINCOR</v>
      </c>
      <c r="I82" t="str" xml:space="preserve">
        <v xml:space="preserve"> Buen dia;_x000d_
Por favor revisar en general todas las pos de la tienda ya que se ponen lentas y se bloquean.</v>
      </c>
      <c r="J82" t="str">
        <v>NO APLICA</v>
      </c>
      <c r="K82" t="str" xml:space="preserve">
        <v xml:space="preserve"> Buen dia;_x000d_
Por favor revisar en general todas las pos de la tienda ya que se ponen lentas y se bloquean.</v>
      </c>
      <c r="L82" t="str">
        <v>Se verifica el estado de la POS; se hace mantenimiento interno en la board; el DD y las Memorias RAM. Se verifica que tiene 1 GB una pastilla de 1 Gb. Se deja operativa la POS.</v>
      </c>
      <c r="M82">
        <v>44427</v>
      </c>
      <c r="N82">
        <v>44427</v>
      </c>
      <c r="O82" t="str">
        <v>M077 METRO ZIPAQUIRA</v>
      </c>
      <c r="P82" t="str">
        <v>ZIPAQUIRA</v>
      </c>
      <c r="Q82" t="str">
        <v>ALEXANDER CASTILLO SOTELO</v>
      </c>
      <c r="R82">
        <v>80216449</v>
      </c>
      <c r="S82" t="str">
        <v>BOGOTA</v>
      </c>
    </row>
    <row r="83" xml:space="preserve">
      <c r="A83">
        <v>82</v>
      </c>
      <c r="B83">
        <v>11848414</v>
      </c>
      <c r="C83" t="str">
        <v>REQUEST</v>
      </c>
      <c r="D83" t="str">
        <v>CERRADO</v>
      </c>
      <c r="E83" t="str">
        <v>BAZZAR</v>
      </c>
      <c r="F83" t="str">
        <v>PDT</v>
      </c>
      <c r="G83" t="str">
        <v>PDT</v>
      </c>
      <c r="H83" t="str">
        <v>SYMBOL</v>
      </c>
      <c r="I83" t="str" xml:space="preserve">
        <v xml:space="preserve">tipo: pdt_x000d_
marca: motorola nc 3190_x000d_
serial: S12134521120541_x000d_
Gracias</v>
      </c>
      <c r="J83" t="str">
        <v>NO APLICA</v>
      </c>
      <c r="K83" t="str" xml:space="preserve">
        <v xml:space="preserve">tipo: pdt_x000d_
marca: motorola nc 3190_x000d_
serial: S12134521120541_x000d_
Gracias</v>
      </c>
      <c r="L83" t="str">
        <v>Se procede a establecer contacto con el usuario del área electro. Se procede a validar el estado de la PDT de marca MOTOROLA SYMBOL MC3190 con serie : 1213452116; la cual se encontró partido el módulo laser; dañado su bus de datos y partida su carcasa superior; se toman datos: modelo; serie y placa de pdt y  se comunica con el señor Harol Gonzales a quien se le informa de la novedad presentada y quien a la vez solicitara envió de partes de PDT</v>
      </c>
      <c r="M83">
        <v>44427</v>
      </c>
      <c r="N83">
        <v>44427</v>
      </c>
      <c r="O83" t="str">
        <v>J036 JUMBO POPAYAN CAMPANARIO</v>
      </c>
      <c r="P83" t="str">
        <v>POPAYAN</v>
      </c>
      <c r="Q83" t="str">
        <v>JHON ALEXANDER VASQUEZ REVELO</v>
      </c>
      <c r="R83">
        <v>10308105</v>
      </c>
      <c r="S83" t="str">
        <v>OCCIDENTE</v>
      </c>
    </row>
    <row r="84" xml:space="preserve">
      <c r="A84">
        <v>83</v>
      </c>
      <c r="B84">
        <v>11848419</v>
      </c>
      <c r="C84" t="str">
        <v>REQUEST</v>
      </c>
      <c r="D84" t="str">
        <v>CERRADO</v>
      </c>
      <c r="E84" t="str">
        <v>ELECTRO</v>
      </c>
      <c r="F84" t="str">
        <v>DESKTOP</v>
      </c>
      <c r="G84" t="str">
        <v>CPU</v>
      </c>
      <c r="H84" t="str">
        <v>LENOVO</v>
      </c>
      <c r="I84" t="str" xml:space="preserve">
        <v xml:space="preserve">computador no permite el ingreso del usuario; no deja guardar archivo y no deja abrir carpetas_x000d_
Indicar la ubicacion del computador en la tienda o sede: electro; tienda jumbo popayan_x000d_
</v>
      </c>
      <c r="J84" t="str">
        <v>NO APLICA</v>
      </c>
      <c r="K84" t="str" xml:space="preserve">
        <v xml:space="preserve">computador no permite el ingreso del usuario; no deja guardar archivo y no deja abrir carpetas_x000d_
Indicar la ubicacion del computador en la tienda o sede: electro; tienda jumbo popayan_x000d_
</v>
      </c>
      <c r="L84" t="str" xml:space="preserve">
        <v xml:space="preserve">computador no permite el ingreso del usuario; no deja guardar archivo y no deja abrir carpetas_x000d_
Se procede a establecer contacto con el usuario del área de electro. se valida funcionamiento del equipo de escritorio de marca Lenovo de Serie: MJ046NPA equipo presenta problemas de rendimiento; bloqueo en aplicaciones e inconvenientes con permisos; se procedió a reperfilar usuario de Windows; se Activan los 4 núcleos del procesador en el arranque; se revisar memoria virtual y se modifica de acuerdo a parámetros establecidos por soporte; se configura la paginación de las unidades del disco; se libera espacio en disco eliminando temporales; se Forzan políticas de usuario se entrega equipo a Usuario quien realiza pruebas de funcionamiento estas son positivas ;dejándose equipo operativo y funcional </v>
      </c>
      <c r="M84">
        <v>44427</v>
      </c>
      <c r="N84">
        <v>44427</v>
      </c>
      <c r="O84" t="str">
        <v>J036 JUMBO POPAYAN CAMPANARIO</v>
      </c>
      <c r="P84" t="str">
        <v>POPAYAN</v>
      </c>
      <c r="Q84" t="str">
        <v>JHON ALEXANDER VASQUEZ REVELO</v>
      </c>
      <c r="R84">
        <v>10308105</v>
      </c>
      <c r="S84" t="str">
        <v>OCCIDENTE</v>
      </c>
    </row>
    <row r="85" xml:space="preserve">
      <c r="A85">
        <v>84</v>
      </c>
      <c r="B85">
        <v>11856832</v>
      </c>
      <c r="C85" t="str">
        <v>REQUEST</v>
      </c>
      <c r="D85" t="str">
        <v>CERRADO</v>
      </c>
      <c r="E85" t="str">
        <v>TIENDA</v>
      </c>
      <c r="F85" t="str">
        <v>BALANZA</v>
      </c>
      <c r="G85" t="str">
        <v>COLGANTE</v>
      </c>
      <c r="H85" t="str">
        <v>METTLER TOLEDO</v>
      </c>
      <c r="I85"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J85" t="str">
        <v>NO APLICA</v>
      </c>
      <c r="K85"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L85" t="str">
        <v>SE REALIZA CALIBRACIÓN DE BALANZAS SEGÚN LO SOLICITADO  B951787427</v>
      </c>
      <c r="M85">
        <v>44426</v>
      </c>
      <c r="N85">
        <v>44427</v>
      </c>
      <c r="O85" t="str">
        <v>M073 METRO MOSQUERA</v>
      </c>
      <c r="P85" t="str">
        <v>MOSQUERA</v>
      </c>
      <c r="Q85" t="str">
        <v>ALEXANDER CASTILLO SOTELO</v>
      </c>
      <c r="R85">
        <v>80216449</v>
      </c>
      <c r="S85" t="str">
        <v>BOGOTA</v>
      </c>
    </row>
    <row r="86" xml:space="preserve">
      <c r="A86">
        <v>85</v>
      </c>
      <c r="B86">
        <v>11856832</v>
      </c>
      <c r="C86" t="str">
        <v>REQUEST</v>
      </c>
      <c r="D86" t="str">
        <v>CERRADO</v>
      </c>
      <c r="E86" t="str">
        <v>TIENDA</v>
      </c>
      <c r="F86" t="str">
        <v>BALANZA</v>
      </c>
      <c r="G86" t="str">
        <v>COLGANTE</v>
      </c>
      <c r="H86" t="str">
        <v>METTLER TOLEDO</v>
      </c>
      <c r="I86"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J86" t="str">
        <v>NO APLICA</v>
      </c>
      <c r="K86"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L86" t="str">
        <v>SE REALIZA CALIBRACIÓN DE BALANZAS SEGÚN LO SOLICITADO  B932081976</v>
      </c>
      <c r="M86">
        <v>44426</v>
      </c>
      <c r="N86">
        <v>44427</v>
      </c>
      <c r="O86" t="str">
        <v>M073 METRO MOSQUERA</v>
      </c>
      <c r="P86" t="str">
        <v>MOSQUERA</v>
      </c>
      <c r="Q86" t="str">
        <v>ALEXANDER CASTILLO SOTELO</v>
      </c>
      <c r="R86">
        <v>80216449</v>
      </c>
      <c r="S86" t="str">
        <v>BOGOTA</v>
      </c>
    </row>
    <row r="87" xml:space="preserve">
      <c r="A87">
        <v>86</v>
      </c>
      <c r="B87">
        <v>11856832</v>
      </c>
      <c r="C87" t="str">
        <v>REQUEST</v>
      </c>
      <c r="D87" t="str">
        <v>CERRADO</v>
      </c>
      <c r="E87" t="str">
        <v>TIENDA</v>
      </c>
      <c r="F87" t="str">
        <v>BALANZA</v>
      </c>
      <c r="G87" t="str">
        <v>COLGANTE</v>
      </c>
      <c r="H87" t="str">
        <v>METTLER TOLEDO</v>
      </c>
      <c r="I87"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J87" t="str">
        <v>NO APLICA</v>
      </c>
      <c r="K87"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L87" t="str">
        <v>SE REALIZA CALIBRACIÓN DE BALANZAS SEGÚN LO SOLICITADO B932081973</v>
      </c>
      <c r="M87">
        <v>44426</v>
      </c>
      <c r="N87">
        <v>44427</v>
      </c>
      <c r="O87" t="str">
        <v>M073 METRO MOSQUERA</v>
      </c>
      <c r="P87" t="str">
        <v>MOSQUERA</v>
      </c>
      <c r="Q87" t="str">
        <v>ALEXANDER CASTILLO SOTELO</v>
      </c>
      <c r="R87">
        <v>80216449</v>
      </c>
      <c r="S87" t="str">
        <v>BOGOTA</v>
      </c>
    </row>
    <row r="88" xml:space="preserve">
      <c r="A88">
        <v>87</v>
      </c>
      <c r="B88">
        <v>11856832</v>
      </c>
      <c r="C88" t="str">
        <v>REQUEST</v>
      </c>
      <c r="D88" t="str">
        <v>CERRADO</v>
      </c>
      <c r="E88" t="str">
        <v>TIENDA</v>
      </c>
      <c r="F88" t="str">
        <v>BALANZA</v>
      </c>
      <c r="G88" t="str">
        <v>COLGANTE</v>
      </c>
      <c r="H88" t="str">
        <v>METTLER TOLEDO</v>
      </c>
      <c r="I88"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J88" t="str">
        <v>NO APLICA</v>
      </c>
      <c r="K88"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L88" t="str">
        <v>SE REALIZA CALIBRACIÓN DE BALANZAS SEGÚN LO SOLICITADO B932081977</v>
      </c>
      <c r="M88">
        <v>44426</v>
      </c>
      <c r="N88">
        <v>44427</v>
      </c>
      <c r="O88" t="str">
        <v>M073 METRO MOSQUERA</v>
      </c>
      <c r="P88" t="str">
        <v>MOSQUERA</v>
      </c>
      <c r="Q88" t="str">
        <v>ALEXANDER CASTILLO SOTELO</v>
      </c>
      <c r="R88">
        <v>80216449</v>
      </c>
      <c r="S88" t="str">
        <v>BOGOTA</v>
      </c>
    </row>
    <row r="89" xml:space="preserve">
      <c r="A89">
        <v>88</v>
      </c>
      <c r="B89">
        <v>11847156</v>
      </c>
      <c r="C89" t="str">
        <v>REQUEST</v>
      </c>
      <c r="D89" t="str">
        <v>CERRADO</v>
      </c>
      <c r="E89" t="str">
        <v>TIENDA</v>
      </c>
      <c r="F89" t="str">
        <v>PDT</v>
      </c>
      <c r="G89" t="str">
        <v>PDT</v>
      </c>
      <c r="H89" t="str">
        <v>SYMBOL</v>
      </c>
      <c r="I89" t="str" xml:space="preserve">
        <v xml:space="preserve"> no entra al sistema genesix y parte del teclado pegado_x000d_
Seccion de la tienda en donde se ubica la PDT o usuario: jumbo rionegro</v>
      </c>
      <c r="J89" t="str">
        <v>NO APLICA</v>
      </c>
      <c r="K89" t="str" xml:space="preserve">
        <v xml:space="preserve"> no entra al sistema genesix y parte del teclado pegado_x000d_
Seccion de la tienda en donde se ubica la PDT o usuario: jumbo rionegro</v>
      </c>
      <c r="L89" t="str">
        <v>SE REALIZA LA REVISION DE LA PDT SE EVIDENCIA QUE NO PRESENTA BLOQUEO EN EL TELCADO LA FALLA CONTINUA SIENDO EL INGRESO A ANTENA QUE SE VALIDO ANTERIROMENTE CON EL CAU:11823460 SE LE INDICO A DEYSI QUE SE DEJO UNA PDT PRESTA DEL AREA DE SERVICIO A EL CLIENTE PARA QUE LOS COLABORADORES PUEDAN TRABAJAR. PARA MI CONCEPTO LAS PDT NO PRESENTAN FALLAS DE RED NI DE CONFIGURACION ES MAS UN TEMA DE ACTUALIZACION DE DISPOSITIVOS FISICOS POR QUE EN LA PDT DE EL AREA DE SERVICIO A EL CLIENTE LOS LINK FUNCIONAN SIN PROBLEMAS.</v>
      </c>
      <c r="M89">
        <v>44420</v>
      </c>
      <c r="N89">
        <v>44427</v>
      </c>
      <c r="O89" t="str">
        <v>J027 JUMBO RIONEGRO</v>
      </c>
      <c r="P89" t="str">
        <v>RIONEGRO</v>
      </c>
      <c r="Q89" t="str">
        <v>YURIMAR MARQUEZ MUÑOZ</v>
      </c>
      <c r="R89">
        <v>1045025746</v>
      </c>
      <c r="S89" t="str">
        <v>CENTRO</v>
      </c>
    </row>
    <row r="90" xml:space="preserve">
      <c r="A90">
        <v>89</v>
      </c>
      <c r="B90">
        <v>11841364</v>
      </c>
      <c r="C90" t="str">
        <v>INCIDENT</v>
      </c>
      <c r="D90" t="str">
        <v>CERRADO</v>
      </c>
      <c r="E90" t="str">
        <v>CAJAS</v>
      </c>
      <c r="F90" t="str">
        <v>POS</v>
      </c>
      <c r="G90" t="str">
        <v>CPU</v>
      </c>
      <c r="H90" t="str">
        <v>WINCOR</v>
      </c>
      <c r="I90" t="str" xml:space="preserve">
        <v xml:space="preserve">verificar el equipo pc de escritorio con serial MJ045NBH hostname M195905WS001 ubicacion caja central; ya que no se logro conectar remoto al equipo. usuario reporta lentitud general en el equipo; se requiere aumentar rendimiento del equipo y eliminar usuarios antiguos para desalojar almacenamiento en PC._x000d_
se transfiere para su gestion.</v>
      </c>
      <c r="J90" t="str">
        <v>NO APLICA</v>
      </c>
      <c r="K90" t="str" xml:space="preserve">
        <v xml:space="preserve">Verificar el equipo pc de escritorio con serial MJ045NBH hostname M195905WS001 ubicacion caja central; ya que no se logro conectar remoto al equipo. usuario reporta lentitud general en el equipo; se requiere aumentar rendimiento del equipo y eliminar usuarios antiguos para desalojar almacenamiento en PC._x000d_
se transfiere para su gestion.</v>
      </c>
      <c r="L90" t="str" xml:space="preserve">
        <v xml:space="preserve">Se llega a sitio; se verifica el correo de ingreso con 51; se llega a caja central a verificar la lentitud del equipo con hostname M195905WS001; Se le_x000d_
consulta a la usuaria y comenta que se bloquea y se pone lento de tal forma se procede a verificar y se encuentra lento. se le consulta a la usuaria que_x000d_
personal ingresa al equipo para dejar solo la informaciòn de los usuarios encargados y lo cual ingrese en ese equipo; son los siguientes que informa la_x000d_
usuaria: Masarchv - Tbarreir - Dpreapir. se encuentra un registro extenso de 51 usuarios que no son los encargados del equipo correspondiente por ende_x000d_
se procede a eliminar y a dejar los usuarios indicados por la coordinadora de cajas. se procede a realizar el aumento de los procesador por la_x000d_
configuracion msconfig del equipo quedando en 4 nucleos; y se hace borrado de temporales del equipo. se realizan pruebas con la usuaria y queda el_x000d_
equipo funcional y ha satisfaciòn de la usuaria.</v>
      </c>
      <c r="M90">
        <v>44425</v>
      </c>
      <c r="N90">
        <v>44428</v>
      </c>
      <c r="O90" t="str">
        <v>M195 METRO SANTA LUCIA</v>
      </c>
      <c r="P90" t="str">
        <v>NEIVA</v>
      </c>
      <c r="Q90" t="str">
        <v>LUIS FERNANDO QUIROGA SANCHEZ</v>
      </c>
      <c r="R90">
        <v>1075267773</v>
      </c>
      <c r="S90" t="str">
        <v>OCCIDENTE</v>
      </c>
    </row>
    <row r="91" xml:space="preserve">
      <c r="A91">
        <v>90</v>
      </c>
      <c r="B91">
        <v>11864895</v>
      </c>
      <c r="C91" t="str">
        <v>REQUEST</v>
      </c>
      <c r="D91" t="str">
        <v>CERRADO</v>
      </c>
      <c r="E91" t="str">
        <v>TIENDA</v>
      </c>
      <c r="F91" t="str">
        <v>BALANZA</v>
      </c>
      <c r="G91" t="str">
        <v>COLGANTE</v>
      </c>
      <c r="H91" t="str">
        <v>METTLER TOLEDO</v>
      </c>
      <c r="I91"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J91" t="str">
        <v>NO APLICA</v>
      </c>
      <c r="K91"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L91" t="str" xml:space="preserve">
        <v xml:space="preserve">11864895-CAU: se procede a validar la balanza; se realiza desmonte y de balanza con falla serial R1L11779-6DK y se instala balanza solicita con serial_x000d_
B811538203; se informa a royer indicando que la usuaria ANA BELEN LOZADA realizara las prueba; se realizan pruebas impresora en linea.</v>
      </c>
      <c r="M91">
        <v>44428</v>
      </c>
      <c r="N91">
        <v>44431</v>
      </c>
      <c r="O91" t="str">
        <v>J126 JUMBO SAN SILVESTRE</v>
      </c>
      <c r="P91" t="str">
        <v>BARRANCABERMEJA</v>
      </c>
      <c r="Q91" t="str">
        <v>HERMES MARTIN PEINADO</v>
      </c>
      <c r="R91">
        <v>13852154</v>
      </c>
      <c r="S91" t="str">
        <v>ORIENTE</v>
      </c>
    </row>
    <row r="92" xml:space="preserve">
      <c r="A92">
        <v>91</v>
      </c>
      <c r="B92">
        <v>11864895</v>
      </c>
      <c r="C92" t="str">
        <v>REQUEST</v>
      </c>
      <c r="D92" t="str">
        <v>CERRADO</v>
      </c>
      <c r="E92" t="str">
        <v>TIENDA</v>
      </c>
      <c r="F92" t="str">
        <v>BALANZA</v>
      </c>
      <c r="G92" t="str">
        <v>COLGANTE</v>
      </c>
      <c r="H92" t="str">
        <v>METTLER TOLEDO</v>
      </c>
      <c r="I92"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J92" t="str">
        <v>NO APLICA</v>
      </c>
      <c r="K92"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L92" t="str" xml:space="preserve">
        <v xml:space="preserve">11864895-CAU: se procede a validar la balanza; se realiza desmonte y de balanza con falla serial R1L11779-6DK y se instala balanza solicita con serial_x000d_
B811538203; se informa a royer indicando que la usuaria ANA BELEN LOZADA realizara las prueba; se realizan pruebas impresora en linea.</v>
      </c>
      <c r="M92">
        <v>44428</v>
      </c>
      <c r="N92">
        <v>44431</v>
      </c>
      <c r="O92" t="str">
        <v>J126 JUMBO SAN SILVESTRE</v>
      </c>
      <c r="P92" t="str">
        <v>BARRANCABERMEJA</v>
      </c>
      <c r="Q92" t="str">
        <v>HERMES MARTIN PEINADO</v>
      </c>
      <c r="R92">
        <v>13852154</v>
      </c>
      <c r="S92" t="str">
        <v>ORIENTE</v>
      </c>
    </row>
    <row r="93" xml:space="preserve">
      <c r="A93">
        <v>92</v>
      </c>
      <c r="B93">
        <v>11864895</v>
      </c>
      <c r="C93" t="str">
        <v>REQUEST</v>
      </c>
      <c r="D93" t="str">
        <v>CERRADO</v>
      </c>
      <c r="E93" t="str">
        <v>TIENDA</v>
      </c>
      <c r="F93" t="str">
        <v>BALANZA</v>
      </c>
      <c r="G93" t="str">
        <v>COLGANTE</v>
      </c>
      <c r="H93" t="str">
        <v>METTLER TOLEDO</v>
      </c>
      <c r="I93"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J93" t="str">
        <v>NO APLICA</v>
      </c>
      <c r="K93"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L93" t="str" xml:space="preserve">
        <v xml:space="preserve">11864895-CAU: se procede a validar la balanza; se realiza desmonte y de balanza con falla serial R1L11779-6DK y se instala balanza solicita con serial_x000d_
B811538203; se informa a royer indicando que la usuaria ANA BELEN LOZADA realizara las prueba; se realizan pruebas impresora en linea.</v>
      </c>
      <c r="M93">
        <v>44428</v>
      </c>
      <c r="N93">
        <v>44431</v>
      </c>
      <c r="O93" t="str">
        <v>J126 JUMBO SAN SILVESTRE</v>
      </c>
      <c r="P93" t="str">
        <v>BARRANCABERMEJA</v>
      </c>
      <c r="Q93" t="str">
        <v>HERMES MARTIN PEINADO</v>
      </c>
      <c r="R93">
        <v>13852154</v>
      </c>
      <c r="S93" t="str">
        <v>ORIENTE</v>
      </c>
    </row>
    <row r="94" xml:space="preserve">
      <c r="A94">
        <v>93</v>
      </c>
      <c r="B94">
        <v>11864895</v>
      </c>
      <c r="C94" t="str">
        <v>REQUEST</v>
      </c>
      <c r="D94" t="str">
        <v>CERRADO</v>
      </c>
      <c r="E94" t="str">
        <v>TIENDA</v>
      </c>
      <c r="F94" t="str">
        <v>BALANZA</v>
      </c>
      <c r="G94" t="str">
        <v>COLGANTE</v>
      </c>
      <c r="H94" t="str">
        <v>METTLER TOLEDO</v>
      </c>
      <c r="I94"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J94" t="str">
        <v>NO APLICA</v>
      </c>
      <c r="K94"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L94" t="str" xml:space="preserve">
        <v xml:space="preserve">11864895-CAU: se procede a validar la balanza; se realiza desmonte y de balanza con falla serial R1L11779-6DK y se instala balanza solicita con serial_x000d_
B811538203; se informa a royer indicando que la usuaria ANA BELEN LOZADA realizara las prueba; se realizan pruebas impresora en linea.</v>
      </c>
      <c r="M94">
        <v>44428</v>
      </c>
      <c r="N94">
        <v>44431</v>
      </c>
      <c r="O94" t="str">
        <v>J126 JUMBO SAN SILVESTRE</v>
      </c>
      <c r="P94" t="str">
        <v>BARRANCABERMEJA</v>
      </c>
      <c r="Q94" t="str">
        <v>HERMES MARTIN PEINADO</v>
      </c>
      <c r="R94">
        <v>13852154</v>
      </c>
      <c r="S94" t="str">
        <v>ORIENTE</v>
      </c>
    </row>
    <row r="95" xml:space="preserve">
      <c r="A95">
        <v>94</v>
      </c>
      <c r="B95">
        <v>11864895</v>
      </c>
      <c r="C95" t="str">
        <v>REQUEST</v>
      </c>
      <c r="D95" t="str">
        <v>CERRADO</v>
      </c>
      <c r="E95" t="str">
        <v>TIENDA</v>
      </c>
      <c r="F95" t="str">
        <v>BALANZA</v>
      </c>
      <c r="G95" t="str">
        <v>COLGANTE</v>
      </c>
      <c r="H95" t="str">
        <v>METTLER TOLEDO</v>
      </c>
      <c r="I95"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J95" t="str">
        <v>NO APLICA</v>
      </c>
      <c r="K95"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L95" t="str" xml:space="preserve">
        <v xml:space="preserve">11864895-CAU: se procede a validar la balanza; se realiza desmonte y de balanza con falla serial R1L11779-6DK y se instala balanza solicita con serial_x000d_
B811538203; se informa a royer indicando que la usuaria ANA BELEN LOZADA realizara las prueba; se realizan pruebas impresora en linea.</v>
      </c>
      <c r="M95">
        <v>44428</v>
      </c>
      <c r="N95">
        <v>44431</v>
      </c>
      <c r="O95" t="str">
        <v>J126 JUMBO SAN SILVESTRE</v>
      </c>
      <c r="P95" t="str">
        <v>BARRANCABERMEJA</v>
      </c>
      <c r="Q95" t="str">
        <v>HERMES MARTIN PEINADO</v>
      </c>
      <c r="R95">
        <v>13852154</v>
      </c>
      <c r="S95" t="str">
        <v>ORIENTE</v>
      </c>
    </row>
    <row r="96" xml:space="preserve">
      <c r="A96">
        <v>95</v>
      </c>
      <c r="B96">
        <v>11869829</v>
      </c>
      <c r="C96" t="str">
        <v>REQUEST</v>
      </c>
      <c r="D96" t="str">
        <v>CERRADO</v>
      </c>
      <c r="E96" t="str">
        <v>TIENDA</v>
      </c>
      <c r="F96" t="str">
        <v>BALANZA</v>
      </c>
      <c r="G96" t="str">
        <v>COLGANTE</v>
      </c>
      <c r="H96" t="str">
        <v>METTLER TOLEDO</v>
      </c>
      <c r="I96" t="str" xml:space="preserve">
        <v xml:space="preserve">Buen día._x000d_
Se solicita acompañamiento certificación balanzas Metro San Gil_x000d_
Con datos así:_x000d_
Área Piso de venta_x000d_
Actividad: Se solicita acompañamiento certificación de balanzas Metro San Gil._x000d_
Horario: A partir de las 3 de la tarde del 24/08/2021._x000d_
Cordialmente;_x000d_
Ever Becerra</v>
      </c>
      <c r="J96" t="str">
        <v>NO APLICA</v>
      </c>
      <c r="K96" t="str" xml:space="preserve">
        <v xml:space="preserve">Buen día._x000d_
Se solicita acompañamiento certificación balanzas Metro San Gil_x000d_
Con datos así:_x000d_
Área Piso de venta_x000d_
Actividad: Se solicita acompañamiento certificación de balanzas Metro San Gil._x000d_
Horario: A partir de las 3 de la tarde del 24/08/2021._x000d_
Cordialmente;_x000d_
Ever Becerra</v>
      </c>
      <c r="L96" t="str">
        <v xml:space="preserve">se realiza el acompañamiento de la calibracion de las balanzas de las 5 cajas; de la balanza de la zona de carnes; panaderia y no se encuentra anomalias en las balanzas; se dejan puestas con sus respectivos precintos </v>
      </c>
      <c r="M96">
        <v>44431</v>
      </c>
      <c r="N96">
        <v>44432</v>
      </c>
      <c r="O96" t="str">
        <v>M183 METRO SAN GIL</v>
      </c>
      <c r="P96" t="str">
        <v>SAN GIL</v>
      </c>
      <c r="Q96" t="str">
        <v>JULIAN MAURICIO DELGADO QUINTERO</v>
      </c>
      <c r="R96">
        <v>91515701</v>
      </c>
      <c r="S96" t="str">
        <v>ORIENTE</v>
      </c>
    </row>
    <row r="97" xml:space="preserve">
      <c r="A97">
        <v>96</v>
      </c>
      <c r="B97">
        <v>11869829</v>
      </c>
      <c r="C97" t="str">
        <v>REQUEST</v>
      </c>
      <c r="D97" t="str">
        <v>CERRADO</v>
      </c>
      <c r="E97" t="str">
        <v>TIENDA</v>
      </c>
      <c r="F97" t="str">
        <v>BALANZA</v>
      </c>
      <c r="G97" t="str">
        <v>COLGANTE</v>
      </c>
      <c r="H97" t="str">
        <v>METTLER TOLEDO</v>
      </c>
      <c r="I97" t="str" xml:space="preserve">
        <v xml:space="preserve">Buen día._x000d_
Se solicita acompañamiento certificación balanzas Metro San Gil_x000d_
Con datos así:_x000d_
Área Piso de venta_x000d_
Actividad: Se solicita acompañamiento certificación de balanzas Metro San Gil._x000d_
Horario: A partir de las 3 de la tarde del 24/08/2021._x000d_
Cordialmente;_x000d_
Ever Becerra</v>
      </c>
      <c r="J97" t="str">
        <v>NO APLICA</v>
      </c>
      <c r="K97" t="str" xml:space="preserve">
        <v xml:space="preserve">Buen día._x000d_
Se solicita acompañamiento certificación balanzas Metro San Gil_x000d_
Con datos así:_x000d_
Área Piso de venta_x000d_
Actividad: Se solicita acompañamiento certificación de balanzas Metro San Gil._x000d_
Horario: A partir de las 3 de la tarde del 24/08/2021._x000d_
Cordialmente;_x000d_
Ever Becerra</v>
      </c>
      <c r="L97" t="str">
        <v xml:space="preserve">se realiza el acompañamiento de la calibracion de las balanzas de las 5 cajas; de la balanza de la zona de carnes; panaderia y no se encuentra anomalias en las balanzas; se dejan puestas con sus respectivos precintos </v>
      </c>
      <c r="M97">
        <v>44431</v>
      </c>
      <c r="N97">
        <v>44432</v>
      </c>
      <c r="O97" t="str">
        <v>M183 METRO SAN GIL</v>
      </c>
      <c r="P97" t="str">
        <v>SAN GIL</v>
      </c>
      <c r="Q97" t="str">
        <v>JULIAN MAURICIO DELGADO QUINTERO</v>
      </c>
      <c r="R97">
        <v>91515701</v>
      </c>
      <c r="S97" t="str">
        <v>ORIENTE</v>
      </c>
    </row>
    <row r="98" xml:space="preserve">
      <c r="A98">
        <v>97</v>
      </c>
      <c r="B98">
        <v>11869930</v>
      </c>
      <c r="C98" t="str">
        <v>REQUEST</v>
      </c>
      <c r="D98" t="str">
        <v>CERRADO</v>
      </c>
      <c r="E98" t="str">
        <v>TIENDA</v>
      </c>
      <c r="F98" t="str">
        <v>POS</v>
      </c>
      <c r="G98" t="str">
        <v>CPU</v>
      </c>
      <c r="H98" t="str">
        <v>WINCOR</v>
      </c>
      <c r="I98" t="str" xml:space="preserve">
        <v xml:space="preserve">Buenas Tardes_x000d_
Validar la POS 8 ya que no prende; validar si es la fuente o conexiones_x000d_
Equipo: POS_x000d_
Marca: Wincor_x000d_
Modelo: Beetle_x000d_
Serial: 6498506403_x000d_
Falla: No prende</v>
      </c>
      <c r="J98" t="str">
        <v>NO APLICA</v>
      </c>
      <c r="K98" t="str" xml:space="preserve">
        <v xml:space="preserve">Buenas Tardes_x000d_
Validar la POS 8 ya que no prende; validar si es la fuente o conexiones_x000d_
Equipo: POS_x000d_
Marca: Wincor_x000d_
Modelo: Beetle_x000d_
Serial: 6498506403_x000d_
Falla: No prende</v>
      </c>
      <c r="L98" t="str" xml:space="preserve">
        <v xml:space="preserve">Se hace la revisión de la POS y se verifica que la falla corresponde al daño de la fuente de poder. Se devuelve el caso para que se haga el envío de la parte. El equipo no se deja operativo._x000d_
_x000d_
Tipo        POS_x000d_
Marca        Wincor_x000d_
Modelo        Beetle-m_x000d_
Serial        6498506403_x000d_
_x000d_
Se solicita fuente poder. (Power Supply)</v>
      </c>
      <c r="M98">
        <v>44431</v>
      </c>
      <c r="N98">
        <v>44432</v>
      </c>
      <c r="O98" t="str">
        <v>M073 METRO MOSQUERA</v>
      </c>
      <c r="P98" t="str">
        <v>MOSQUERA</v>
      </c>
      <c r="Q98" t="str">
        <v>ALEXANDER CASTILLO SOTELO</v>
      </c>
      <c r="R98">
        <v>80216449</v>
      </c>
      <c r="S98" t="str">
        <v>BOGOTA</v>
      </c>
    </row>
    <row r="99" xml:space="preserve">
      <c r="A99">
        <v>98</v>
      </c>
      <c r="B99">
        <v>11867254</v>
      </c>
      <c r="C99" t="str">
        <v>INCIDENT</v>
      </c>
      <c r="D99" t="str">
        <v>CERRADO</v>
      </c>
      <c r="E99" t="str">
        <v>TIENDA</v>
      </c>
      <c r="F99" t="str">
        <v>POS</v>
      </c>
      <c r="G99" t="str">
        <v>CPU</v>
      </c>
      <c r="H99" t="str">
        <v>WINCOR</v>
      </c>
      <c r="I99" t="str" xml:space="preserve">
        <v xml:space="preserve">Datos usuario_x000d_
Nombre: Mayurly Andrea Sanchez Valderrama_x000d_
Correo: mayurlyandrea.sanchez@cencosud.com.co_x000d_
Usuario AD: MASanchV_x000d_
Pais: Colombia_x000d_
Ubicacion: M195 METRO SANTA LUCIA_x000d_
Zona: Colombia Bogota_x000d_
Unidad de Negocio: Supermercados_x000d_
Servicio: Tiendas &amp; Centros de Distribucion_x000d_
Telefono: 3222919008_x000d_
Anexo: 3222919008_x000d_
Descripcion: Buenas tardes me colaboran para revisar la pos 2 por que se esta apagando y huele a cable quemado; tambien se recalienta mucho y cuando se prende la pos de nuevo presenta un sonido por media hora (como un pito) serial:6498720685_x000d_
Numero de inventario: 02570_x000d_
Numero de caja: 2</v>
      </c>
      <c r="J99" t="str">
        <v>NO APLICA</v>
      </c>
      <c r="K99" t="str" xml:space="preserve">
        <v xml:space="preserve">Datos usuario_x000d_
Nombre: Mayurly Andrea Sanchez Valderrama_x000d_
Correo: mayurlyandrea.sanchez@cencosud.com.co_x000d_
Usuario AD: MASanchV_x000d_
Pais: Colombia_x000d_
Ubicacion: M195 METRO SANTA LUCIA_x000d_
Zona: Colombia Bogota_x000d_
Unidad de Negocio: Supermercados_x000d_
Servicio: Tiendas &amp; Centros de Distribucion_x000d_
Telefono: 3222919008_x000d_
Anexo: 3222919008_x000d_
Descripcion: Buenas tardes me colaboran para revisar la pos 2 por que se esta apagando y huele a cable quemado; tambien se recalienta mucho y cuando se prende la pos de nuevo presenta un sonido por media hora (como un pito) serial:6498720685_x000d_
Numero de inventario: 02570_x000d_
Numero de caja: 2</v>
      </c>
      <c r="L99" t="str">
        <v>se llega a sitio se espera ingreso; el cual se demora un poco por parte de contralor; se ingresa se porcede a buscar equipo caja pos la cual es la numero 3 la que oresenta la falla; se procede a verificar falla; se encuentra que la maquina no sube y se recalienta bastante; se procede a revisar cableado el cual se encuentra en buen estado; se veridica la fuente de poder de la maquina la cual al encender se pone caliente mas de lo normal; se hace una prueba de cambio con una pos de repuesto que se encuentra en la sala de sistemas; se pricede a hacer el cambio y se prueba la pos encendida la cual nos sube correctamente sin ningun problema; se hacen pruebas con usuaria de caja y le funciona correctamente; se hizo el cambio de de fuente de poder el cual la antigua esta en falla. la pos quedo en funcionamiento</v>
      </c>
      <c r="M99">
        <v>44432</v>
      </c>
      <c r="N99">
        <v>44432</v>
      </c>
      <c r="O99" t="str">
        <v>M195 METRO SANTA LUCIA</v>
      </c>
      <c r="P99" t="str">
        <v>NEIVA</v>
      </c>
      <c r="Q99" t="str">
        <v>JOHN ALEJANDRO LOZADA BABATIVA</v>
      </c>
      <c r="R99">
        <v>1075313382</v>
      </c>
      <c r="S99" t="str">
        <v>OCCIDENTE</v>
      </c>
    </row>
    <row r="100" xml:space="preserve">
      <c r="A100">
        <v>99</v>
      </c>
      <c r="B100">
        <v>11868992</v>
      </c>
      <c r="C100" t="str">
        <v>REQUEST</v>
      </c>
      <c r="D100" t="str">
        <v>CERRADO</v>
      </c>
      <c r="E100" t="str">
        <v>TIENDA</v>
      </c>
      <c r="F100" t="str">
        <v>BALANZA</v>
      </c>
      <c r="G100" t="str">
        <v>COLGANTE</v>
      </c>
      <c r="H100" t="str">
        <v>METTLER TOLEDO</v>
      </c>
      <c r="I100" t="str" xml:space="preserve">
        <v xml:space="preserve">Se solicita reparación Simel de balanza colgante en la sección de Charcuteria. Se debe ajustar el escalamiento de 5 en 5._x000d_
1. Tienda: J126 Jumbo San Silvestre_x000d_
2. Equipo: Balanza de Colgante_x000d_
3. Marca:_x000d_
METTLER TOLEDO_x000d_
4. Modelo: 8442 PLUS_x000d_
5. Serial:_x000d_
B811538203_x000d_
6. NII: NA_x000d_
7. Cantidad de precintos: NA_x000d_
8. # de precinto( Si se tiene): NA_x000d_
9. Tipo de precinto ( Sticker o alambre): NA_x000d_
10. Confirmación por parte del generador del CAU; que el Kit de pesas se encuentra en tienda: En caso de ser necesario; por favor solicitar a CVM colaboración para facilitar un kit de pesas.          _x000d_
</v>
      </c>
      <c r="J100" t="str">
        <v>NO APLICA</v>
      </c>
      <c r="K100" t="str" xml:space="preserve">
        <v xml:space="preserve">Se solicita reparación Simel de balanza colgante en la sección de Charcuteria. Se debe ajustar el escalamiento de 5 en 5._x000d_
1. Tienda: J126 Jumbo San Silvestre_x000d_
2. Equipo: Balanza de Colgante_x000d_
3. Marca:_x000d_
METTLER TOLEDO_x000d_
4. Modelo: 8442 PLUS_x000d_
5. Serial:_x000d_
B811538203_x000d_
6. NII: NA_x000d_
7. Cantidad de precintos: NA_x000d_
8. # de precinto( Si se tiene): NA_x000d_
9. Tipo de precinto ( Sticker o alambre): NA_x000d_
10. Confirmación por parte del generador del CAU; que el Kit de pesas se encuentra en tienda: En caso de ser necesario; por favor solicitar a CVM colaboración para facilitar un kit de pesas.          _x000d_
</v>
      </c>
      <c r="L100" t="str" xml:space="preserve">
        <v xml:space="preserve">11864895-CAU: se procede a validar la balanza; se procede a configurar y calibrar; se solicita validación de CVM el cual valida con las pesas el estado_x000d_
la balanza encontrando que se encuentra bien calibrado por lo cual se procede a instalar el precinto y subir la balanza a sistema._x000d_
Nii B86774; precinto 7380000000401</v>
      </c>
      <c r="M100">
        <v>44431</v>
      </c>
      <c r="N100">
        <v>44432</v>
      </c>
      <c r="O100" t="str">
        <v>J126 JUMBO SAN SILVESTRE</v>
      </c>
      <c r="P100" t="str">
        <v>BARRANCABERMEJA</v>
      </c>
      <c r="Q100" t="str">
        <v>HERMES MARTIN PEINADO</v>
      </c>
      <c r="R100">
        <v>13852154</v>
      </c>
      <c r="S100" t="str">
        <v>ORIENTE</v>
      </c>
    </row>
    <row r="101">
      <c r="A101">
        <v>100</v>
      </c>
      <c r="B101" t="str">
        <v>PROACTIVA</v>
      </c>
      <c r="C101" t="str">
        <v>REQUEST</v>
      </c>
      <c r="D101" t="str">
        <v>CERRADO</v>
      </c>
      <c r="E101" t="str">
        <v>TIENDA</v>
      </c>
      <c r="F101" t="str">
        <v>TIENDA</v>
      </c>
      <c r="G101" t="str">
        <v>TIENDA</v>
      </c>
      <c r="H101" t="str">
        <v>TIENDA</v>
      </c>
      <c r="I101" t="str">
        <v>SE REALIZA PROACTIVA EN LA TIENDA METRO SAN GIL</v>
      </c>
      <c r="J101" t="str">
        <v>NO APLICA</v>
      </c>
      <c r="K101" t="str">
        <v>SE REALIZA PROACTIVA EN LA TIENDA METRO SAN GIL</v>
      </c>
      <c r="L101" t="str">
        <v>SE REALIZA PROACTIVA EN LA TIENDA METRO SAN GIL</v>
      </c>
      <c r="M101">
        <v>44432</v>
      </c>
      <c r="N101">
        <v>44432</v>
      </c>
      <c r="O101" t="str">
        <v>M183 METRO SAN GIL</v>
      </c>
      <c r="P101" t="str">
        <v>SAN GIL</v>
      </c>
      <c r="Q101" t="str">
        <v>JULIAN MAURICIO DELGADO QUINTERO</v>
      </c>
      <c r="R101">
        <v>91515701</v>
      </c>
      <c r="S101" t="str">
        <v>ORIENTE</v>
      </c>
    </row>
    <row r="102" xml:space="preserve">
      <c r="A102">
        <v>101</v>
      </c>
      <c r="B102">
        <v>11862386</v>
      </c>
      <c r="C102" t="str">
        <v>REQUEST</v>
      </c>
      <c r="D102" t="str">
        <v>CERRADO</v>
      </c>
      <c r="E102" t="str">
        <v>TIENDA</v>
      </c>
      <c r="F102" t="str">
        <v>BALANZA</v>
      </c>
      <c r="G102" t="str">
        <v>MESA</v>
      </c>
      <c r="H102" t="str">
        <v>BPLUS</v>
      </c>
      <c r="I102"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J102" t="str">
        <v>NO APLICA</v>
      </c>
      <c r="K102"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L102" t="str">
        <v>Se verifica dispositivo; se evidencia cable de red en su conector que va en la balanza totalmente sulfatado; por lo cual; se hace reemplazo del mismo; se confirma con Fabiola Diaz; que el equipo ya les aparece en red; una vez confirmado; queda listo el equipo para full carga y que se actualice la ind¿formacion de productos y precios; se informa al encargado de la novedad</v>
      </c>
      <c r="M102">
        <v>44432</v>
      </c>
      <c r="N102">
        <v>44433</v>
      </c>
      <c r="O102" t="str">
        <v>J047 JUMBO GIRARDOT</v>
      </c>
      <c r="P102" t="str">
        <v>GIRARDOT</v>
      </c>
      <c r="Q102" t="str">
        <v>VICTOR ALFONSO TORRES CASTRILLON</v>
      </c>
      <c r="R102">
        <v>11207184</v>
      </c>
      <c r="S102" t="str">
        <v>OCCIDENTE</v>
      </c>
    </row>
    <row r="103" xml:space="preserve">
      <c r="A103">
        <v>102</v>
      </c>
      <c r="B103">
        <v>11862386</v>
      </c>
      <c r="C103" t="str">
        <v>REQUEST</v>
      </c>
      <c r="D103" t="str">
        <v>CERRADO</v>
      </c>
      <c r="E103" t="str">
        <v>TIENDA</v>
      </c>
      <c r="F103" t="str">
        <v>BALANZA</v>
      </c>
      <c r="G103" t="str">
        <v>MESA</v>
      </c>
      <c r="H103" t="str">
        <v>BPLUS</v>
      </c>
      <c r="I103"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J103" t="str">
        <v>NO APLICA</v>
      </c>
      <c r="K103"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L103" t="str">
        <v>Se verifica dispositivo; se evidencia cable de red en su conector que va en la balanza totalmente sulfatado; por lo cual; se hace reemplazo del mismo; se confirma con Fabiola Diaz; que el equipo ya les aparece en red; una vez confirmado; queda listo el equipo para full carga y que se actualice la ind¿formacion de productos y precios; se informa al encargado de la novedad</v>
      </c>
      <c r="M103">
        <v>44432</v>
      </c>
      <c r="N103">
        <v>44433</v>
      </c>
      <c r="O103" t="str">
        <v>J047 JUMBO GIRARDOT</v>
      </c>
      <c r="P103" t="str">
        <v>GIRARDOT</v>
      </c>
      <c r="Q103" t="str">
        <v>VICTOR ALFONSO TORRES CASTRILLON</v>
      </c>
      <c r="R103">
        <v>11207184</v>
      </c>
      <c r="S103" t="str">
        <v>OCCIDENTE</v>
      </c>
    </row>
    <row r="104" xml:space="preserve">
      <c r="A104">
        <v>103</v>
      </c>
      <c r="B104">
        <v>11862386</v>
      </c>
      <c r="C104" t="str">
        <v>REQUEST</v>
      </c>
      <c r="D104" t="str">
        <v>CERRADO</v>
      </c>
      <c r="E104" t="str">
        <v>TIENDA</v>
      </c>
      <c r="F104" t="str">
        <v>BALANZA</v>
      </c>
      <c r="G104" t="str">
        <v>MESA</v>
      </c>
      <c r="H104" t="str">
        <v>BPLUS</v>
      </c>
      <c r="I104"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J104" t="str">
        <v>NO APLICA</v>
      </c>
      <c r="K104"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L104" t="str">
        <v>Se verifica dispositivo; se evidencia cable de red en su conector que va en la balanza totalmente sulfatado; por lo cual; se hace reemplazo del mismo; se confirma con Fabiola Diaz; que el equipo ya les aparece en red; una vez confirmado; queda listo el equipo para full carga y que se actualice la ind¿formacion de productos y precios; se informa al encargado de la novedad</v>
      </c>
      <c r="M104">
        <v>44432</v>
      </c>
      <c r="N104">
        <v>44433</v>
      </c>
      <c r="O104" t="str">
        <v>J047 JUMBO GIRARDOT</v>
      </c>
      <c r="P104" t="str">
        <v>GIRARDOT</v>
      </c>
      <c r="Q104" t="str">
        <v>VICTOR ALFONSO TORRES CASTRILLON</v>
      </c>
      <c r="R104">
        <v>11207184</v>
      </c>
      <c r="S104" t="str">
        <v>OCCIDENTE</v>
      </c>
    </row>
    <row r="105" xml:space="preserve">
      <c r="A105">
        <v>104</v>
      </c>
      <c r="B105">
        <v>11862386</v>
      </c>
      <c r="C105" t="str">
        <v>REQUEST</v>
      </c>
      <c r="D105" t="str">
        <v>CERRADO</v>
      </c>
      <c r="E105" t="str">
        <v>TIENDA</v>
      </c>
      <c r="F105" t="str">
        <v>BALANZA</v>
      </c>
      <c r="G105" t="str">
        <v>MESA</v>
      </c>
      <c r="H105" t="str">
        <v>BPLUS</v>
      </c>
      <c r="I105"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J105" t="str">
        <v>NO APLICA</v>
      </c>
      <c r="K105"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L105" t="str">
        <v>Se verifica dispositivo; se evidencia cable de red en su conector que va en la balanza totalmente sulfatado; por lo cual; se hace reemplazo del mismo; se confirma con Fabiola Diaz; que el equipo ya les aparece en red; una vez confirmado; queda listo el equipo para full carga y que se actualice la ind¿formacion de productos y precios; se informa al encargado de la novedad</v>
      </c>
      <c r="M105">
        <v>44432</v>
      </c>
      <c r="N105">
        <v>44433</v>
      </c>
      <c r="O105" t="str">
        <v>J047 JUMBO GIRARDOT</v>
      </c>
      <c r="P105" t="str">
        <v>GIRARDOT</v>
      </c>
      <c r="Q105" t="str">
        <v>VICTOR ALFONSO TORRES CASTRILLON</v>
      </c>
      <c r="R105">
        <v>11207184</v>
      </c>
      <c r="S105" t="str">
        <v>OCCIDENTE</v>
      </c>
    </row>
    <row r="106" xml:space="preserve">
      <c r="A106">
        <v>105</v>
      </c>
      <c r="B106">
        <v>11862386</v>
      </c>
      <c r="C106" t="str">
        <v>REQUEST</v>
      </c>
      <c r="D106" t="str">
        <v>CERRADO</v>
      </c>
      <c r="E106" t="str">
        <v>TIENDA</v>
      </c>
      <c r="F106" t="str">
        <v>BALANZA</v>
      </c>
      <c r="G106" t="str">
        <v>MESA</v>
      </c>
      <c r="H106" t="str">
        <v>BPLUS</v>
      </c>
      <c r="I106"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J106" t="str">
        <v>NO APLICA</v>
      </c>
      <c r="K106"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L106" t="str">
        <v>Se verifica dispositivo; se evidencia cable de red en su conector que va en la balanza totalmente sulfatado; por lo cual; se hace reemplazo del mismo; se confirma con Fabiola Diaz; que el equipo ya les aparece en red; una vez confirmado; queda listo el equipo para full carga y que se actualice la ind¿formacion de productos y precios; se informa al encargado de la novedad</v>
      </c>
      <c r="M106">
        <v>44432</v>
      </c>
      <c r="N106">
        <v>44433</v>
      </c>
      <c r="O106" t="str">
        <v>J047 JUMBO GIRARDOT</v>
      </c>
      <c r="P106" t="str">
        <v>GIRARDOT</v>
      </c>
      <c r="Q106" t="str">
        <v>VICTOR ALFONSO TORRES CASTRILLON</v>
      </c>
      <c r="R106">
        <v>11207184</v>
      </c>
      <c r="S106" t="str">
        <v>OCCIDENTE</v>
      </c>
    </row>
    <row r="107" xml:space="preserve">
      <c r="A107">
        <v>106</v>
      </c>
      <c r="B107">
        <v>11862386</v>
      </c>
      <c r="C107" t="str">
        <v>REQUEST</v>
      </c>
      <c r="D107" t="str">
        <v>CERRADO</v>
      </c>
      <c r="E107" t="str">
        <v>TIENDA</v>
      </c>
      <c r="F107" t="str">
        <v>BALANZA</v>
      </c>
      <c r="G107" t="str">
        <v>MESA</v>
      </c>
      <c r="H107" t="str">
        <v>BPLUS</v>
      </c>
      <c r="I107"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J107" t="str">
        <v>NO APLICA</v>
      </c>
      <c r="K107"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L107" t="str">
        <v>Se verifica dispositivo; se evidencia cable de red en su conector que va en la balanza totalmente sulfatado; por lo cual; se hace reemplazo del mismo; se confirma con Fabiola Diaz; que el equipo ya les aparece en red; una vez confirmado; queda listo el equipo para full carga y que se actualice la ind¿formacion de productos y precios; se informa al encargado de la novedad</v>
      </c>
      <c r="M107">
        <v>44432</v>
      </c>
      <c r="N107">
        <v>44433</v>
      </c>
      <c r="O107" t="str">
        <v>J047 JUMBO GIRARDOT</v>
      </c>
      <c r="P107" t="str">
        <v>GIRARDOT</v>
      </c>
      <c r="Q107" t="str">
        <v>VICTOR ALFONSO TORRES CASTRILLON</v>
      </c>
      <c r="R107">
        <v>11207184</v>
      </c>
      <c r="S107" t="str">
        <v>OCCIDENTE</v>
      </c>
    </row>
    <row r="108" xml:space="preserve">
      <c r="A108">
        <v>107</v>
      </c>
      <c r="B108">
        <v>11872260</v>
      </c>
      <c r="C108" t="str">
        <v>REQUEST</v>
      </c>
      <c r="D108" t="str">
        <v>CERRADO</v>
      </c>
      <c r="E108" t="str">
        <v>TIENDA</v>
      </c>
      <c r="F108" t="str">
        <v>BALANZA</v>
      </c>
      <c r="G108" t="str">
        <v>COLGANTE</v>
      </c>
      <c r="H108" t="str">
        <v>METTLER TOLEDO</v>
      </c>
      <c r="I108"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08" t="str">
        <v>NO APLICA</v>
      </c>
      <c r="K108"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08"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08">
        <v>44432</v>
      </c>
      <c r="N108">
        <v>44433</v>
      </c>
      <c r="O108" t="str">
        <v>J185 JUMBO YOPAL</v>
      </c>
      <c r="P108" t="str">
        <v>YOPAL</v>
      </c>
      <c r="Q108" t="str">
        <v>RAFAEL BARRERA DIAZ</v>
      </c>
      <c r="R108">
        <v>6766862</v>
      </c>
      <c r="S108" t="str">
        <v>ORIENTE</v>
      </c>
    </row>
    <row r="109" xml:space="preserve">
      <c r="A109">
        <v>108</v>
      </c>
      <c r="B109">
        <v>11872260</v>
      </c>
      <c r="C109" t="str">
        <v>REQUEST</v>
      </c>
      <c r="D109" t="str">
        <v>CERRADO</v>
      </c>
      <c r="E109" t="str">
        <v>TIENDA</v>
      </c>
      <c r="F109" t="str">
        <v>BALANZA</v>
      </c>
      <c r="G109" t="str">
        <v>COLGANTE</v>
      </c>
      <c r="H109" t="str">
        <v>METTLER TOLEDO</v>
      </c>
      <c r="I109"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09" t="str">
        <v>NO APLICA</v>
      </c>
      <c r="K109"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09"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09">
        <v>44432</v>
      </c>
      <c r="N109">
        <v>44433</v>
      </c>
      <c r="O109" t="str">
        <v>J185 JUMBO YOPAL</v>
      </c>
      <c r="P109" t="str">
        <v>YOPAL</v>
      </c>
      <c r="Q109" t="str">
        <v>RAFAEL BARRERA DIAZ</v>
      </c>
      <c r="R109">
        <v>6766862</v>
      </c>
      <c r="S109" t="str">
        <v>ORIENTE</v>
      </c>
    </row>
    <row r="110" xml:space="preserve">
      <c r="A110">
        <v>109</v>
      </c>
      <c r="B110">
        <v>11872260</v>
      </c>
      <c r="C110" t="str">
        <v>REQUEST</v>
      </c>
      <c r="D110" t="str">
        <v>CERRADO</v>
      </c>
      <c r="E110" t="str">
        <v>TIENDA</v>
      </c>
      <c r="F110" t="str">
        <v>BALANZA</v>
      </c>
      <c r="G110" t="str">
        <v>COLGANTE</v>
      </c>
      <c r="H110" t="str">
        <v>METTLER TOLEDO</v>
      </c>
      <c r="I110"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10" t="str">
        <v>NO APLICA</v>
      </c>
      <c r="K110"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10"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10">
        <v>44432</v>
      </c>
      <c r="N110">
        <v>44433</v>
      </c>
      <c r="O110" t="str">
        <v>J185 JUMBO YOPAL</v>
      </c>
      <c r="P110" t="str">
        <v>YOPAL</v>
      </c>
      <c r="Q110" t="str">
        <v>RAFAEL BARRERA DIAZ</v>
      </c>
      <c r="R110">
        <v>6766862</v>
      </c>
      <c r="S110" t="str">
        <v>ORIENTE</v>
      </c>
    </row>
    <row r="111" xml:space="preserve">
      <c r="A111">
        <v>110</v>
      </c>
      <c r="B111">
        <v>11872260</v>
      </c>
      <c r="C111" t="str">
        <v>REQUEST</v>
      </c>
      <c r="D111" t="str">
        <v>CERRADO</v>
      </c>
      <c r="E111" t="str">
        <v>TIENDA</v>
      </c>
      <c r="F111" t="str">
        <v>BALANZA</v>
      </c>
      <c r="G111" t="str">
        <v>COLGANTE</v>
      </c>
      <c r="H111" t="str">
        <v>METTLER TOLEDO</v>
      </c>
      <c r="I111"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11" t="str">
        <v>NO APLICA</v>
      </c>
      <c r="K111"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11"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11">
        <v>44432</v>
      </c>
      <c r="N111">
        <v>44433</v>
      </c>
      <c r="O111" t="str">
        <v>J185 JUMBO YOPAL</v>
      </c>
      <c r="P111" t="str">
        <v>YOPAL</v>
      </c>
      <c r="Q111" t="str">
        <v>RAFAEL BARRERA DIAZ</v>
      </c>
      <c r="R111">
        <v>6766862</v>
      </c>
      <c r="S111" t="str">
        <v>ORIENTE</v>
      </c>
    </row>
    <row r="112" xml:space="preserve">
      <c r="A112">
        <v>111</v>
      </c>
      <c r="B112">
        <v>11872260</v>
      </c>
      <c r="C112" t="str">
        <v>REQUEST</v>
      </c>
      <c r="D112" t="str">
        <v>CERRADO</v>
      </c>
      <c r="E112" t="str">
        <v>TIENDA</v>
      </c>
      <c r="F112" t="str">
        <v>BALANZA</v>
      </c>
      <c r="G112" t="str">
        <v>COLGANTE</v>
      </c>
      <c r="H112" t="str">
        <v>METTLER TOLEDO</v>
      </c>
      <c r="I112"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12" t="str">
        <v>NO APLICA</v>
      </c>
      <c r="K112"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12"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12">
        <v>44432</v>
      </c>
      <c r="N112">
        <v>44433</v>
      </c>
      <c r="O112" t="str">
        <v>J185 JUMBO YOPAL</v>
      </c>
      <c r="P112" t="str">
        <v>YOPAL</v>
      </c>
      <c r="Q112" t="str">
        <v>RAFAEL BARRERA DIAZ</v>
      </c>
      <c r="R112">
        <v>6766862</v>
      </c>
      <c r="S112" t="str">
        <v>ORIENTE</v>
      </c>
    </row>
    <row r="113" xml:space="preserve">
      <c r="A113">
        <v>112</v>
      </c>
      <c r="B113">
        <v>11872260</v>
      </c>
      <c r="C113" t="str">
        <v>REQUEST</v>
      </c>
      <c r="D113" t="str">
        <v>CERRADO</v>
      </c>
      <c r="E113" t="str">
        <v>TIENDA</v>
      </c>
      <c r="F113" t="str">
        <v>BALANZA</v>
      </c>
      <c r="G113" t="str">
        <v>COLGANTE</v>
      </c>
      <c r="H113" t="str">
        <v>METTLER TOLEDO</v>
      </c>
      <c r="I113"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13" t="str">
        <v>NO APLICA</v>
      </c>
      <c r="K113"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13"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13">
        <v>44432</v>
      </c>
      <c r="N113">
        <v>44433</v>
      </c>
      <c r="O113" t="str">
        <v>J185 JUMBO YOPAL</v>
      </c>
      <c r="P113" t="str">
        <v>YOPAL</v>
      </c>
      <c r="Q113" t="str">
        <v>RAFAEL BARRERA DIAZ</v>
      </c>
      <c r="R113">
        <v>6766862</v>
      </c>
      <c r="S113" t="str">
        <v>ORIENTE</v>
      </c>
    </row>
    <row r="114" xml:space="preserve">
      <c r="A114">
        <v>113</v>
      </c>
      <c r="B114">
        <v>11872260</v>
      </c>
      <c r="C114" t="str">
        <v>REQUEST</v>
      </c>
      <c r="D114" t="str">
        <v>CERRADO</v>
      </c>
      <c r="E114" t="str">
        <v>TIENDA</v>
      </c>
      <c r="F114" t="str">
        <v>BALANZA</v>
      </c>
      <c r="G114" t="str">
        <v>COLGANTE</v>
      </c>
      <c r="H114" t="str">
        <v>METTLER TOLEDO</v>
      </c>
      <c r="I114"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14" t="str">
        <v>NO APLICA</v>
      </c>
      <c r="K114"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14"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14">
        <v>44432</v>
      </c>
      <c r="N114">
        <v>44433</v>
      </c>
      <c r="O114" t="str">
        <v>J185 JUMBO YOPAL</v>
      </c>
      <c r="P114" t="str">
        <v>YOPAL</v>
      </c>
      <c r="Q114" t="str">
        <v>RAFAEL BARRERA DIAZ</v>
      </c>
      <c r="R114">
        <v>6766862</v>
      </c>
      <c r="S114" t="str">
        <v>ORIENTE</v>
      </c>
    </row>
    <row r="115" xml:space="preserve">
      <c r="A115">
        <v>114</v>
      </c>
      <c r="B115">
        <v>11872260</v>
      </c>
      <c r="C115" t="str">
        <v>REQUEST</v>
      </c>
      <c r="D115" t="str">
        <v>CERRADO</v>
      </c>
      <c r="E115" t="str">
        <v>TIENDA</v>
      </c>
      <c r="F115" t="str">
        <v>BALANZA</v>
      </c>
      <c r="G115" t="str">
        <v>COLGANTE</v>
      </c>
      <c r="H115" t="str">
        <v>METTLER TOLEDO</v>
      </c>
      <c r="I115"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15" t="str">
        <v>NO APLICA</v>
      </c>
      <c r="K115"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15"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15">
        <v>44432</v>
      </c>
      <c r="N115">
        <v>44433</v>
      </c>
      <c r="O115" t="str">
        <v>J185 JUMBO YOPAL</v>
      </c>
      <c r="P115" t="str">
        <v>YOPAL</v>
      </c>
      <c r="Q115" t="str">
        <v>RAFAEL BARRERA DIAZ</v>
      </c>
      <c r="R115">
        <v>6766862</v>
      </c>
      <c r="S115" t="str">
        <v>ORIENTE</v>
      </c>
    </row>
    <row r="116" xml:space="preserve">
      <c r="A116">
        <v>115</v>
      </c>
      <c r="B116">
        <v>11870970</v>
      </c>
      <c r="C116" t="str">
        <v>REQUEST</v>
      </c>
      <c r="D116" t="str">
        <v>CERRADO</v>
      </c>
      <c r="E116" t="str">
        <v>TIENDA</v>
      </c>
      <c r="F116" t="str">
        <v>CPU</v>
      </c>
      <c r="G116" t="str">
        <v>DESKTOP</v>
      </c>
      <c r="H116" t="str">
        <v>LENOVO</v>
      </c>
      <c r="I116"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J116" t="str">
        <v>NO APLICA</v>
      </c>
      <c r="K116"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L116" t="str" xml:space="preserve">
        <v xml:space="preserve">Se llega a sitio; se realizan los parámetros de bioseguridad y se valida ingreso. Se procede con la ubicación del equipo y se realiza intervención del mismo; se ajusta impresora; se realiza configuración de acrobat pero no es posible que el soporte remoto lo valide por conexión. Se valida antivirus el cual no corresponde; el equipo se encuentra fuera del dominio y con sistema operativo a 32 bits. Cuando se ejecuta la herramienta cencojoin se observa el indicativo de alerta de antivirus no correspondiente y agente. Soporte Edwin Bolaños indica formateo de la máquina para subirlo a 64 bits y con el antivirus correspondiente. Se pasa imagen corporativa del cliente. Asignamos hostname y validamos parámetros de red del equipoSe espera a la subida del antivirus TREND y aplicativos correspondientes /Agente; Fix; Des-instalador Symantec para el equipo y se realiza la respectiva descarga. El proceso de bajada de los archivos tomo un tiempo aproximado de 90 minutos; no es posible finalizar la actividad y se le indica al usuario se retomará el servicio a las 06:00 horas del día siguiente._x000d_
_x000d_
Se llega a sitio; se realizan los parámetros de bioseguridad y se valida ingreso. Se procede con la ubicación del equipo y se realiza intervención del mismo. Se realiza desinstalación de antivirus Symantec y se reinicia el equipo. Se procede con la instalación de agente CSCC y se reinicia el equipo. Se realiza instalación del fix correspondiente y el equipo toma las respectivas actualizaciones reiniciando y configurando. Se relaliza instalación de anivirus TREND y se reinicia el equipo. El equipo no presenta red; se le comunica a Soporte Remoto quien gestiona con redes y realizamos la respectiva espera (45 minutos sin red) para la asignación de impresora y subir el equipo. Al asignar la impresora se lleva un tiempo de 90 minutos ya que no se encuentra el driver correspondiente; esto se realiza haciendo pruebas con cada una de las impresoras en lista de la marca Lexmark; agregando reiniciando; ejecutando y des-instalando; hubo la necesidad de realizar este boucle pues no se encontraba el driver correspondiente. Se sube el equipo al dominio con la herramienta cencojoin sin ninguna novedad. Se realiz asignación de página predetermina a la herramienta internet explorer de la url kio. Se le comunica a Soporte Remoto y esperamos para el movimiento de OU ya que forzamos políticas y reiniciamos el equipo varias veces y no tomó. Una vez soporte remoto indica el movimiento a la OU correspondiente se realizan pruebas con la usuaria y con otros 3 usuarios incluyendo impresion de prueba desde windows y se les indica lo realizado. Todos los usuarios indican plena satisfacción. El equipo queda completamente operativo con todos sus periféricos funcionales. Se dá por finaliza la actividad.</v>
      </c>
      <c r="M116">
        <v>44432</v>
      </c>
      <c r="N116">
        <v>44433</v>
      </c>
      <c r="O116" t="str">
        <v>M179 METRO PITALITO</v>
      </c>
      <c r="P116" t="str">
        <v>PITALITO</v>
      </c>
      <c r="Q116" t="str">
        <v>EMERSON PALACIOS MARTINEZ</v>
      </c>
      <c r="R116">
        <v>13723524</v>
      </c>
      <c r="S116" t="str">
        <v>OCCIDENTE</v>
      </c>
    </row>
    <row r="117" xml:space="preserve">
      <c r="A117">
        <v>116</v>
      </c>
      <c r="B117">
        <v>11870970</v>
      </c>
      <c r="C117" t="str">
        <v>REQUEST</v>
      </c>
      <c r="D117" t="str">
        <v>CERRADO</v>
      </c>
      <c r="E117" t="str">
        <v>TIENDA</v>
      </c>
      <c r="F117" t="str">
        <v>CPU</v>
      </c>
      <c r="G117" t="str">
        <v>DESKTOP</v>
      </c>
      <c r="H117" t="str">
        <v>LENOVO</v>
      </c>
      <c r="I117"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J117" t="str">
        <v>NO APLICA</v>
      </c>
      <c r="K117"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L117" t="str" xml:space="preserve">
        <v xml:space="preserve">Se llega a sitio; se realizan los parámetros de bioseguridad y se valida ingreso. Se procede con la ubicación del equipo y se realiza intervención del mismo; se ajusta impresora; se realiza configuración de acrobat pero no es posible que el soporte remoto lo valide por conexión. Se valida antivirus el cual no corresponde; el equipo se encuentra fuera del dominio y con sistema operativo a 32 bits. Cuando se ejecuta la herramienta cencojoin se observa el indicativo de alerta de antivirus no correspondiente y agente. Soporte Edwin Bolaños indica formateo de la máquina para subirlo a 64 bits y con el antivirus correspondiente. Se pasa imagen corporativa del cliente. Asignamos hostname y validamos parámetros de red del equipoSe espera a la subida del antivirus TREND y aplicativos correspondientes /Agente; Fix; Des-instalador Symantec para el equipo y se realiza la respectiva descarga. El proceso de bajada de los archivos tomo un tiempo aproximado de 90 minutos; no es posible finalizar la actividad y se le indica al usuario se retomará el servicio a las 06:00 horas del día siguiente._x000d_
_x000d_
Se llega a sitio; se realizan los parámetros de bioseguridad y se valida ingreso. Se procede con la ubicación del equipo y se realiza intervención del mismo. Se realiza desinstalación de antivirus Symantec y se reinicia el equipo. Se procede con la instalación de agente CSCC y se reinicia el equipo. Se realiza instalación del fix correspondiente y el equipo toma las respectivas actualizaciones reiniciando y configurando. Se relaliza instalación de anivirus TREND y se reinicia el equipo. El equipo no presenta red; se le comunica a Soporte Remoto quien gestiona con redes y realizamos la respectiva espera (45 minutos sin red) para la asignación de impresora y subir el equipo. Al asignar la impresora se lleva un tiempo de 90 minutos ya que no se encuentra el driver correspondiente; esto se realiza haciendo pruebas con cada una de las impresoras en lista de la marca Lexmark; agregando reiniciando; ejecutando y des-instalando; hubo la necesidad de realizar este boucle pues no se encontraba el driver correspondiente. Se sube el equipo al dominio con la herramienta cencojoin sin ninguna novedad. Se realiz asignación de página predetermina a la herramienta internet explorer de la url kio. Se le comunica a Soporte Remoto y esperamos para el movimiento de OU ya que forzamos políticas y reiniciamos el equipo varias veces y no tomó. Una vez soporte remoto indica el movimiento a la OU correspondiente se realizan pruebas con la usuaria y con otros 3 usuarios incluyendo impresion de prueba desde windows y se les indica lo realizado. Todos los usuarios indican plena satisfacción. El equipo queda completamente operativo con todos sus periféricos funcionales. Se dá por finaliza la actividad.</v>
      </c>
      <c r="M117">
        <v>44432</v>
      </c>
      <c r="N117">
        <v>44433</v>
      </c>
      <c r="O117" t="str">
        <v>M179 METRO PITALITO</v>
      </c>
      <c r="P117" t="str">
        <v>PITALITO</v>
      </c>
      <c r="Q117" t="str">
        <v>EMERSON PALACIOS MARTINEZ</v>
      </c>
      <c r="R117">
        <v>13723524</v>
      </c>
      <c r="S117" t="str">
        <v>OCCIDENTE</v>
      </c>
    </row>
    <row r="118" xml:space="preserve">
      <c r="A118">
        <v>117</v>
      </c>
      <c r="B118">
        <v>11870970</v>
      </c>
      <c r="C118" t="str">
        <v>REQUEST</v>
      </c>
      <c r="D118" t="str">
        <v>CERRADO</v>
      </c>
      <c r="E118" t="str">
        <v>TIENDA</v>
      </c>
      <c r="F118" t="str">
        <v>CPU</v>
      </c>
      <c r="G118" t="str">
        <v>DESKTOP</v>
      </c>
      <c r="H118" t="str">
        <v>LENOVO</v>
      </c>
      <c r="I118"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J118" t="str">
        <v>NO APLICA</v>
      </c>
      <c r="K118"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L118" t="str" xml:space="preserve">
        <v xml:space="preserve">Se llega a sitio; se realizan los parámetros de bioseguridad y se valida ingreso. Se procede con la ubicación del equipo y se realiza intervención del mismo; se ajusta impresora; se realiza configuración de acrobat pero no es posible que el soporte remoto lo valide por conexión. Se valida antivirus el cual no corresponde; el equipo se encuentra fuera del dominio y con sistema operativo a 32 bits. Cuando se ejecuta la herramienta cencojoin se observa el indicativo de alerta de antivirus no correspondiente y agente. Soporte Edwin Bolaños indica formateo de la máquina para subirlo a 64 bits y con el antivirus correspondiente. Se pasa imagen corporativa del cliente. Asignamos hostname y validamos parámetros de red del equipoSe espera a la subida del antivirus TREND y aplicativos correspondientes /Agente; Fix; Des-instalador Symantec para el equipo y se realiza la respectiva descarga. El proceso de bajada de los archivos tomo un tiempo aproximado de 90 minutos; no es posible finalizar la actividad y se le indica al usuario se retomará el servicio a las 06:00 horas del día siguiente._x000d_
_x000d_
Se llega a sitio; se realizan los parámetros de bioseguridad y se valida ingreso. Se procede con la ubicación del equipo y se realiza intervención del mismo. Se realiza desinstalación de antivirus Symantec y se reinicia el equipo. Se procede con la instalación de agente CSCC y se reinicia el equipo. Se realiza instalación del fix correspondiente y el equipo toma las respectivas actualizaciones reiniciando y configurando. Se relaliza instalación de anivirus TREND y se reinicia el equipo. El equipo no presenta red; se le comunica a Soporte Remoto quien gestiona con redes y realizamos la respectiva espera (45 minutos sin red) para la asignación de impresora y subir el equipo. Al asignar la impresora se lleva un tiempo de 90 minutos ya que no se encuentra el driver correspondiente; esto se realiza haciendo pruebas con cada una de las impresoras en lista de la marca Lexmark; agregando reiniciando; ejecutando y des-instalando; hubo la necesidad de realizar este boucle pues no se encontraba el driver correspondiente. Se sube el equipo al dominio con la herramienta cencojoin sin ninguna novedad. Se realiz asignación de página predetermina a la herramienta internet explorer de la url kio. Se le comunica a Soporte Remoto y esperamos para el movimiento de OU ya que forzamos políticas y reiniciamos el equipo varias veces y no tomó. Una vez soporte remoto indica el movimiento a la OU correspondiente se realizan pruebas con la usuaria y con otros 3 usuarios incluyendo impresion de prueba desde windows y se les indica lo realizado. Todos los usuarios indican plena satisfacción. El equipo queda completamente operativo con todos sus periféricos funcionales. Se dá por finaliza la actividad.</v>
      </c>
      <c r="M118">
        <v>44432</v>
      </c>
      <c r="N118">
        <v>44433</v>
      </c>
      <c r="O118" t="str">
        <v>M179 METRO PITALITO</v>
      </c>
      <c r="P118" t="str">
        <v>PITALITO</v>
      </c>
      <c r="Q118" t="str">
        <v>EMERSON PALACIOS MARTINEZ</v>
      </c>
      <c r="R118">
        <v>13723524</v>
      </c>
      <c r="S118" t="str">
        <v>OCCIDENTE</v>
      </c>
    </row>
    <row r="119" xml:space="preserve">
      <c r="A119">
        <v>118</v>
      </c>
      <c r="B119">
        <v>11870970</v>
      </c>
      <c r="C119" t="str">
        <v>REQUEST</v>
      </c>
      <c r="D119" t="str">
        <v>CERRADO</v>
      </c>
      <c r="E119" t="str">
        <v>TIENDA</v>
      </c>
      <c r="F119" t="str">
        <v>CPU</v>
      </c>
      <c r="G119" t="str">
        <v>DESKTOP</v>
      </c>
      <c r="H119" t="str">
        <v>LENOVO</v>
      </c>
      <c r="I119"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J119" t="str">
        <v>NO APLICA</v>
      </c>
      <c r="K119"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L119" t="str" xml:space="preserve">
        <v xml:space="preserve">Se llega a sitio; se realizan los parámetros de bioseguridad y se valida ingreso. Se procede con la ubicación del equipo y se realiza intervención del mismo; se ajusta impresora; se realiza configuración de acrobat pero no es posible que el soporte remoto lo valide por conexión. Se valida antivirus el cual no corresponde; el equipo se encuentra fuera del dominio y con sistema operativo a 32 bits. Cuando se ejecuta la herramienta cencojoin se observa el indicativo de alerta de antivirus no correspondiente y agente. Soporte Edwin Bolaños indica formateo de la máquina para subirlo a 64 bits y con el antivirus correspondiente. Se pasa imagen corporativa del cliente. Asignamos hostname y validamos parámetros de red del equipoSe espera a la subida del antivirus TREND y aplicativos correspondientes /Agente; Fix; Des-instalador Symantec para el equipo y se realiza la respectiva descarga. El proceso de bajada de los archivos tomo un tiempo aproximado de 90 minutos; no es posible finalizar la actividad y se le indica al usuario se retomará el servicio a las 06:00 horas del día siguiente._x000d_
_x000d_
Se llega a sitio; se realizan los parámetros de bioseguridad y se valida ingreso. Se procede con la ubicación del equipo y se realiza intervención del mismo. Se realiza desinstalación de antivirus Symantec y se reinicia el equipo. Se procede con la instalación de agente CSCC y se reinicia el equipo. Se realiza instalación del fix correspondiente y el equipo toma las respectivas actualizaciones reiniciando y configurando. Se relaliza instalación de anivirus TREND y se reinicia el equipo. El equipo no presenta red; se le comunica a Soporte Remoto quien gestiona con redes y realizamos la respectiva espera (45 minutos sin red) para la asignación de impresora y subir el equipo. Al asignar la impresora se lleva un tiempo de 90 minutos ya que no se encuentra el driver correspondiente; esto se realiza haciendo pruebas con cada una de las impresoras en lista de la marca Lexmark; agregando reiniciando; ejecutando y des-instalando; hubo la necesidad de realizar este boucle pues no se encontraba el driver correspondiente. Se sube el equipo al dominio con la herramienta cencojoin sin ninguna novedad. Se realiz asignación de página predetermina a la herramienta internet explorer de la url kio. Se le comunica a Soporte Remoto y esperamos para el movimiento de OU ya que forzamos políticas y reiniciamos el equipo varias veces y no tomó. Una vez soporte remoto indica el movimiento a la OU correspondiente se realizan pruebas con la usuaria y con otros 3 usuarios incluyendo impresion de prueba desde windows y se les indica lo realizado. Todos los usuarios indican plena satisfacción. El equipo queda completamente operativo con todos sus periféricos funcionales. Se dá por finaliza la actividad.</v>
      </c>
      <c r="M119">
        <v>44432</v>
      </c>
      <c r="N119">
        <v>44433</v>
      </c>
      <c r="O119" t="str">
        <v>M179 METRO PITALITO</v>
      </c>
      <c r="P119" t="str">
        <v>PITALITO</v>
      </c>
      <c r="Q119" t="str">
        <v>EMERSON PALACIOS MARTINEZ</v>
      </c>
      <c r="R119">
        <v>13723524</v>
      </c>
      <c r="S119" t="str">
        <v>OCCIDENTE</v>
      </c>
    </row>
    <row r="120" xml:space="preserve">
      <c r="A120">
        <v>119</v>
      </c>
      <c r="B120">
        <v>11844051</v>
      </c>
      <c r="C120" t="str">
        <v>INCIDENT</v>
      </c>
      <c r="D120" t="str">
        <v>CERRADO</v>
      </c>
      <c r="E120" t="str">
        <v>TIENDA</v>
      </c>
      <c r="F120" t="str">
        <v>PDA</v>
      </c>
      <c r="G120" t="str">
        <v>PDA</v>
      </c>
      <c r="H120" t="str">
        <v>HONEYWELL</v>
      </c>
      <c r="I120" t="str" xml:space="preserve">
        <v xml:space="preserve">Buenos Dias_x000d_
Realizar revision de la PDA en la tienda; restaurarla de fabrica_x000d_
Tienda: Metro Facatativa_x000d_
Equipo:PDA_x000d_
Marca: HONEYWELL_x000d_
Modelo:MC3190_x000d_
Serial:S10100521101154</v>
      </c>
      <c r="J120" t="str">
        <v>NO APLICA</v>
      </c>
      <c r="K120" t="str" xml:space="preserve">
        <v xml:space="preserve">Buenos Dias_x000d_
Realizar revision de la PDA en la tienda; restaurarla de fabrica_x000d_
Tienda: Metro Facatativa_x000d_
Equipo:PDA_x000d_
Marca: HONEYWELL_x000d_
Modelo:MC3190_x000d_
Serial:S10100521101154</v>
      </c>
      <c r="L120" t="str">
        <v>Se revisa el equipo y se verifica que el modulo del laser se encuentra averiado; se debe reemplazar. Tambien el Touch de la pantalla esta fallando ya que se debe presionar varias veces para que tome un comando. No se deja operativo el equipo.</v>
      </c>
      <c r="M120">
        <v>44434</v>
      </c>
      <c r="N120">
        <v>44434</v>
      </c>
      <c r="O120" t="str">
        <v>M074 METRO FACATATIVA</v>
      </c>
      <c r="P120" t="str">
        <v>FACATATIVA</v>
      </c>
      <c r="Q120" t="str">
        <v>ALEXANDER CASTILLO SOTELO</v>
      </c>
      <c r="R120">
        <v>80216449</v>
      </c>
      <c r="S120" t="str">
        <v>BOGOTA</v>
      </c>
    </row>
    <row r="121" xml:space="preserve">
      <c r="A121">
        <v>120</v>
      </c>
      <c r="B121">
        <v>11844046</v>
      </c>
      <c r="C121" t="str">
        <v>INCIDENT</v>
      </c>
      <c r="D121" t="str">
        <v>CERRADO</v>
      </c>
      <c r="E121" t="str">
        <v>TIENDA</v>
      </c>
      <c r="F121" t="str">
        <v>PDA</v>
      </c>
      <c r="G121" t="str">
        <v>PDA</v>
      </c>
      <c r="H121" t="str">
        <v>HONEYWELL</v>
      </c>
      <c r="I121" t="str" xml:space="preserve">
        <v xml:space="preserve">Buenos Dias_x000d_
Realizar revision de la PDA en la tienda; restaurarla de fabrica_x000d_
Tienda: Metro facatativa_x000d_
Equipo:PDA_x000d_
Marca: Motorola_x000d_
Modelo:SKORPIO X3_x000d_
Serial:G13D21652</v>
      </c>
      <c r="J121" t="str">
        <v>NO APLICA</v>
      </c>
      <c r="K121" t="str" xml:space="preserve">
        <v xml:space="preserve">Buenos Dias_x000d_
Realizar revision de la PDA en la tienda; restaurarla de fabrica_x000d_
Tienda: Metro facatativa_x000d_
Equipo:PDA_x000d_
Marca: Motorola_x000d_
Modelo:SKORPIO X3_x000d_
Serial:G13D21652</v>
      </c>
      <c r="L121" t="str">
        <v>Se revisa el equipo y se verifica que el modulo del laser se encuentra averiado; se debe reemplazar. No se deja operativo el equipo.</v>
      </c>
      <c r="M121">
        <v>44434</v>
      </c>
      <c r="N121">
        <v>44434</v>
      </c>
      <c r="O121" t="str">
        <v>M074 METRO FACATATIVA</v>
      </c>
      <c r="P121" t="str">
        <v>FACATATIVA</v>
      </c>
      <c r="Q121" t="str">
        <v>ALEXANDER CASTILLO SOTELO</v>
      </c>
      <c r="R121">
        <v>80216449</v>
      </c>
      <c r="S121" t="str">
        <v>BOGOTA</v>
      </c>
    </row>
    <row r="122" xml:space="preserve">
      <c r="A122">
        <v>121</v>
      </c>
      <c r="B122">
        <v>11869221</v>
      </c>
      <c r="C122" t="str">
        <v>INCIDENT</v>
      </c>
      <c r="D122" t="str">
        <v>CERRADO</v>
      </c>
      <c r="E122" t="str">
        <v>TIENDA</v>
      </c>
      <c r="F122" t="str">
        <v>DESKTOP</v>
      </c>
      <c r="G122" t="str">
        <v>CPU</v>
      </c>
      <c r="H122" t="str">
        <v>LENOVO</v>
      </c>
      <c r="I122" t="str" xml:space="preserve">
        <v xml:space="preserve">Buenas Tardes_x000d_
Validar estado del disco duro; si el estado es BUENO; por favor formatear el PC y salvar la información:_x000d_
Tienda: Metro Facatativa_x000d_
Equipo: Desktop_x000d_
Marca: Lenovo_x000d_
Modelo: M073_x000d_
Serial:MJ05C7U4</v>
      </c>
      <c r="J122" t="str">
        <v>NO APLICA</v>
      </c>
      <c r="K122" t="str" xml:space="preserve">
        <v xml:space="preserve">Buenas Tardes_x000d_
Validar estado del disco duro; si el estado es BUENO; por favor formatear el PC y salvar la información:_x000d_
Tienda: Metro Facatativa_x000d_
Equipo: Desktop_x000d_
Marca: Lenovo_x000d_
Modelo: M073_x000d_
Serial:MJ05C7U4</v>
      </c>
      <c r="L122" t="str">
        <v>Se realiza la revision del teclado del equipo y se verifica que algunas teclas no le funcionan (Como la B y N); Se le hace limpieza interna pero la falla persiste; se debe reemplazar el teclado. Se valida tambien el equipo por que esta lento; se borran temporales y se hace mantenimiento; tambien reinstala google Chrome porque estaba fallando. Se deja operativo el equipo. Pendiente el teclado.</v>
      </c>
      <c r="M122">
        <v>44434</v>
      </c>
      <c r="N122">
        <v>44434</v>
      </c>
      <c r="O122" t="str">
        <v>M074 METRO FACATATIVA</v>
      </c>
      <c r="P122" t="str">
        <v>FACATATIVA</v>
      </c>
      <c r="Q122" t="str">
        <v>ALEXANDER CASTILLO SOTELO</v>
      </c>
      <c r="R122">
        <v>80216449</v>
      </c>
      <c r="S122" t="str">
        <v>BOGOTA</v>
      </c>
    </row>
    <row r="123" xml:space="preserve">
      <c r="A123">
        <v>122</v>
      </c>
      <c r="B123">
        <v>11871101</v>
      </c>
      <c r="C123" t="str">
        <v>REQUEST</v>
      </c>
      <c r="D123" t="str">
        <v>CERRADO</v>
      </c>
      <c r="E123" t="str">
        <v>TIENDA</v>
      </c>
      <c r="F123" t="str">
        <v>TIENDA</v>
      </c>
      <c r="G123" t="str">
        <v>TIENDA</v>
      </c>
      <c r="H123" t="str">
        <v>TIENDA</v>
      </c>
      <c r="I123" t="str" xml:space="preserve">
        <v xml:space="preserve">Datos usuario_x000d_
Nombre: Alvaro Andres Martinez Escorcia_x000d_
Correo: Alvaro.Martinez@cencosud.com.co_x000d_
Usuario AD: Aamescor_x000d_
Pais: Colombia_x000d_
Ubicacion: M049 METRO LA 30_x000d_
Zona: Colombia Costa_x000d_
Unidad de Negocio: Supermercados_x000d_
Servicio: Sistemas_x000d_
Telefono: 3176592835_x000d_
Anexo: 7860403_x000d_
Descripcion: Buen Dia_x000d_
Se solicita la revision de 2 Puntos de red; uno de la Balanza de Platos Preparados y el otro de mantenimiento._x000d_
Saludes_x000d_
Area Afectada: Mantenimiento y Platos preparados_x000d_
Dispositivo Afectado: PC Manenimiento y Balanza Platos</v>
      </c>
      <c r="J123" t="str">
        <v>NO APLICA</v>
      </c>
      <c r="K123" t="str" xml:space="preserve">
        <v xml:space="preserve">Datos usuario_x000d_
Nombre: Alvaro Andres Martinez Escorcia_x000d_
Correo: Alvaro.Martinez@cencosud.com.co_x000d_
Usuario AD: Aamescor_x000d_
Pais: Colombia_x000d_
Ubicacion: M049 METRO LA 30_x000d_
Zona: Colombia Costa_x000d_
Unidad de Negocio: Supermercados_x000d_
Servicio: Sistemas_x000d_
Telefono: 3176592835_x000d_
Anexo: 7860403_x000d_
Descripcion: Buen Dia_x000d_
Se solicita la revision de 2 Puntos de red; uno de la Balanza de Platos Preparados y el otro de mantenimiento._x000d_
Saludes_x000d_
Area Afectada: Mantenimiento y Platos preparados_x000d_
Dispositivo Afectado: PC Manenimiento y Balanza Platos</v>
      </c>
      <c r="L123" t="str">
        <v>SE ATENDIO EL CASO ASIGNADO A ESTE TICKET PROCEDIENDO CON LA VALIDACION DEL ESTADO DE LOS PUNTOA DE RED DE LA BALNAZA DE MESA DE LA SECCION DE PLATOS PREPARADOS Y EL AREA DE MANTENIMIENTO; LOS CUALESPRESENTABAN FALLOS; EN EL AREA DE PLATOS PREPARADOS SE ENCONTRO EL JACK POR FUERA DEL SOCKET; POR LO CUAL SE PROCEDIO CON EL AJUSTE DE ESTE; PERSONAL DE CENCOSUD REALIZO VALIDACION DE LA CONEXION COMPROBANDO QUE LA BALANZA RESPONDE A PING Y ESTA EN LINEA; EL EL AREA DE MANTENIMIENTO EL JACK SE ENCONTGRABA DETERIORADO POR LO CUAL FUE NECESARIO UTILIZAR UNO QUE SE ENCONTRABA LIBRE AL LADO.</v>
      </c>
      <c r="M123">
        <v>44432</v>
      </c>
      <c r="N123">
        <v>44434</v>
      </c>
      <c r="O123" t="str">
        <v>M040 METRO RIOHACHA</v>
      </c>
      <c r="P123" t="str">
        <v>RIOHACHA</v>
      </c>
      <c r="Q123" t="str">
        <v>DIANIS DAYANNA MERCADO RODRIGUEZ</v>
      </c>
      <c r="R123">
        <v>1118850430</v>
      </c>
      <c r="S123" t="str">
        <v>COSTA</v>
      </c>
    </row>
    <row r="124" xml:space="preserve">
      <c r="A124">
        <v>123</v>
      </c>
      <c r="B124">
        <v>11871952</v>
      </c>
      <c r="C124" t="str">
        <v>REQUEST</v>
      </c>
      <c r="D124" t="str">
        <v>CERRADO</v>
      </c>
      <c r="E124" t="str">
        <v>TIENDA</v>
      </c>
      <c r="F124" t="str">
        <v>BALANZA</v>
      </c>
      <c r="G124" t="str">
        <v>COLGANTE/MESA</v>
      </c>
      <c r="H124" t="str">
        <v>BALANZA</v>
      </c>
      <c r="I124"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24" t="str">
        <v>NO APLICA</v>
      </c>
      <c r="K124"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24"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B13266</v>
      </c>
      <c r="M124">
        <v>44432</v>
      </c>
      <c r="N124">
        <v>44434</v>
      </c>
      <c r="O124" t="str">
        <v>J047 JUMBO GIRARDOT</v>
      </c>
      <c r="P124" t="str">
        <v>GIRARDOT</v>
      </c>
      <c r="Q124" t="str">
        <v>VICTOR ALFONSO TORRES CASTRILLON</v>
      </c>
      <c r="R124">
        <v>11207184</v>
      </c>
      <c r="S124" t="str">
        <v>OCCIDENTE</v>
      </c>
    </row>
    <row r="125" xml:space="preserve">
      <c r="A125">
        <v>124</v>
      </c>
      <c r="B125">
        <v>11871952</v>
      </c>
      <c r="C125" t="str">
        <v>REQUEST</v>
      </c>
      <c r="D125" t="str">
        <v>CERRADO</v>
      </c>
      <c r="E125" t="str">
        <v>TIENDA</v>
      </c>
      <c r="F125" t="str">
        <v>BALANZA</v>
      </c>
      <c r="G125" t="str">
        <v>COLGANTE/MESA</v>
      </c>
      <c r="H125" t="str">
        <v>BALANZA</v>
      </c>
      <c r="I125"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25" t="str">
        <v>NO APLICA</v>
      </c>
      <c r="K125"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25"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B13267</v>
      </c>
      <c r="M125">
        <v>44432</v>
      </c>
      <c r="N125">
        <v>44434</v>
      </c>
      <c r="O125" t="str">
        <v>J047 JUMBO GIRARDOT</v>
      </c>
      <c r="P125" t="str">
        <v>GIRARDOT</v>
      </c>
      <c r="Q125" t="str">
        <v>VICTOR ALFONSO TORRES CASTRILLON</v>
      </c>
      <c r="R125">
        <v>11207184</v>
      </c>
      <c r="S125" t="str">
        <v>OCCIDENTE</v>
      </c>
    </row>
    <row r="126" xml:space="preserve">
      <c r="A126">
        <v>125</v>
      </c>
      <c r="B126">
        <v>11871952</v>
      </c>
      <c r="C126" t="str">
        <v>REQUEST</v>
      </c>
      <c r="D126" t="str">
        <v>CERRADO</v>
      </c>
      <c r="E126" t="str">
        <v>TIENDA</v>
      </c>
      <c r="F126" t="str">
        <v>BALANZA</v>
      </c>
      <c r="G126" t="str">
        <v>COLGANTE/MESA</v>
      </c>
      <c r="H126" t="str">
        <v>BALANZA</v>
      </c>
      <c r="I126"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26" t="str">
        <v>NO APLICA</v>
      </c>
      <c r="K126"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26"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B13268</v>
      </c>
      <c r="M126">
        <v>44432</v>
      </c>
      <c r="N126">
        <v>44434</v>
      </c>
      <c r="O126" t="str">
        <v>J047 JUMBO GIRARDOT</v>
      </c>
      <c r="P126" t="str">
        <v>GIRARDOT</v>
      </c>
      <c r="Q126" t="str">
        <v>VICTOR ALFONSO TORRES CASTRILLON</v>
      </c>
      <c r="R126">
        <v>11207184</v>
      </c>
      <c r="S126" t="str">
        <v>OCCIDENTE</v>
      </c>
    </row>
    <row r="127" xml:space="preserve">
      <c r="A127">
        <v>126</v>
      </c>
      <c r="B127">
        <v>11871952</v>
      </c>
      <c r="C127" t="str">
        <v>REQUEST</v>
      </c>
      <c r="D127" t="str">
        <v>CERRADO</v>
      </c>
      <c r="E127" t="str">
        <v>TIENDA</v>
      </c>
      <c r="F127" t="str">
        <v>BALANZA</v>
      </c>
      <c r="G127" t="str">
        <v>COLGANTE/MESA</v>
      </c>
      <c r="H127" t="str">
        <v>BALANZA</v>
      </c>
      <c r="I127"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27" t="str">
        <v>NO APLICA</v>
      </c>
      <c r="K127"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27"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B13269</v>
      </c>
      <c r="M127">
        <v>44432</v>
      </c>
      <c r="N127">
        <v>44434</v>
      </c>
      <c r="O127" t="str">
        <v>J047 JUMBO GIRARDOT</v>
      </c>
      <c r="P127" t="str">
        <v>GIRARDOT</v>
      </c>
      <c r="Q127" t="str">
        <v>VICTOR ALFONSO TORRES CASTRILLON</v>
      </c>
      <c r="R127">
        <v>11207184</v>
      </c>
      <c r="S127" t="str">
        <v>OCCIDENTE</v>
      </c>
    </row>
    <row r="128" xml:space="preserve">
      <c r="A128">
        <v>127</v>
      </c>
      <c r="B128">
        <v>11871952</v>
      </c>
      <c r="C128" t="str">
        <v>REQUEST</v>
      </c>
      <c r="D128" t="str">
        <v>CERRADO</v>
      </c>
      <c r="E128" t="str">
        <v>TIENDA</v>
      </c>
      <c r="F128" t="str">
        <v>BALANZA</v>
      </c>
      <c r="G128" t="str">
        <v>COLGANTE/MESA</v>
      </c>
      <c r="H128" t="str">
        <v>BALANZA</v>
      </c>
      <c r="I128"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28" t="str">
        <v>NO APLICA</v>
      </c>
      <c r="K128"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28"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B13270</v>
      </c>
      <c r="M128">
        <v>44432</v>
      </c>
      <c r="N128">
        <v>44434</v>
      </c>
      <c r="O128" t="str">
        <v>J047 JUMBO GIRARDOT</v>
      </c>
      <c r="P128" t="str">
        <v>GIRARDOT</v>
      </c>
      <c r="Q128" t="str">
        <v>VICTOR ALFONSO TORRES CASTRILLON</v>
      </c>
      <c r="R128">
        <v>11207184</v>
      </c>
      <c r="S128" t="str">
        <v>OCCIDENTE</v>
      </c>
    </row>
    <row r="129" xml:space="preserve">
      <c r="A129">
        <v>128</v>
      </c>
      <c r="B129">
        <v>11871952</v>
      </c>
      <c r="C129" t="str">
        <v>REQUEST</v>
      </c>
      <c r="D129" t="str">
        <v>CERRADO</v>
      </c>
      <c r="E129" t="str">
        <v>TIENDA</v>
      </c>
      <c r="F129" t="str">
        <v>BALANZA</v>
      </c>
      <c r="G129" t="str">
        <v>COLGANTE/MESA</v>
      </c>
      <c r="H129" t="str">
        <v>BALANZA</v>
      </c>
      <c r="I129"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29" t="str">
        <v>NO APLICA</v>
      </c>
      <c r="K129"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29"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B13271</v>
      </c>
      <c r="M129">
        <v>44432</v>
      </c>
      <c r="N129">
        <v>44434</v>
      </c>
      <c r="O129" t="str">
        <v>J047 JUMBO GIRARDOT</v>
      </c>
      <c r="P129" t="str">
        <v>GIRARDOT</v>
      </c>
      <c r="Q129" t="str">
        <v>VICTOR ALFONSO TORRES CASTRILLON</v>
      </c>
      <c r="R129">
        <v>11207184</v>
      </c>
      <c r="S129" t="str">
        <v>OCCIDENTE</v>
      </c>
    </row>
    <row r="130" xml:space="preserve">
      <c r="A130">
        <v>129</v>
      </c>
      <c r="B130">
        <v>11871952</v>
      </c>
      <c r="C130" t="str">
        <v>REQUEST</v>
      </c>
      <c r="D130" t="str">
        <v>CERRADO</v>
      </c>
      <c r="E130" t="str">
        <v>TIENDA</v>
      </c>
      <c r="F130" t="str">
        <v>BALANZA</v>
      </c>
      <c r="G130" t="str">
        <v>COLGANTE/MESA</v>
      </c>
      <c r="H130" t="str">
        <v>BALANZA</v>
      </c>
      <c r="I130"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30" t="str">
        <v>NO APLICA</v>
      </c>
      <c r="K130"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30"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B13272</v>
      </c>
      <c r="M130">
        <v>44432</v>
      </c>
      <c r="N130">
        <v>44434</v>
      </c>
      <c r="O130" t="str">
        <v>J047 JUMBO GIRARDOT</v>
      </c>
      <c r="P130" t="str">
        <v>GIRARDOT</v>
      </c>
      <c r="Q130" t="str">
        <v>VICTOR ALFONSO TORRES CASTRILLON</v>
      </c>
      <c r="R130">
        <v>11207184</v>
      </c>
      <c r="S130" t="str">
        <v>OCCIDENTE</v>
      </c>
    </row>
    <row r="131" xml:space="preserve">
      <c r="A131">
        <v>130</v>
      </c>
      <c r="B131">
        <v>11871952</v>
      </c>
      <c r="C131" t="str">
        <v>REQUEST</v>
      </c>
      <c r="D131" t="str">
        <v>CERRADO</v>
      </c>
      <c r="E131" t="str">
        <v>TIENDA</v>
      </c>
      <c r="F131" t="str">
        <v>BALANZA</v>
      </c>
      <c r="G131" t="str">
        <v>COLGANTE/MESA</v>
      </c>
      <c r="H131" t="str">
        <v>BALANZA</v>
      </c>
      <c r="I131"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31" t="str">
        <v>NO APLICA</v>
      </c>
      <c r="K131"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31"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B13273</v>
      </c>
      <c r="M131">
        <v>44432</v>
      </c>
      <c r="N131">
        <v>44434</v>
      </c>
      <c r="O131" t="str">
        <v>J047 JUMBO GIRARDOT</v>
      </c>
      <c r="P131" t="str">
        <v>GIRARDOT</v>
      </c>
      <c r="Q131" t="str">
        <v>VICTOR ALFONSO TORRES CASTRILLON</v>
      </c>
      <c r="R131">
        <v>11207184</v>
      </c>
      <c r="S131" t="str">
        <v>OCCIDENTE</v>
      </c>
    </row>
    <row r="132" xml:space="preserve">
      <c r="A132">
        <v>131</v>
      </c>
      <c r="B132">
        <v>11871952</v>
      </c>
      <c r="C132" t="str">
        <v>REQUEST</v>
      </c>
      <c r="D132" t="str">
        <v>CERRADO</v>
      </c>
      <c r="E132" t="str">
        <v>TIENDA</v>
      </c>
      <c r="F132" t="str">
        <v>BALANZA</v>
      </c>
      <c r="G132" t="str">
        <v>COLGANTE/MESA</v>
      </c>
      <c r="H132" t="str">
        <v>BALANZA</v>
      </c>
      <c r="I132"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32" t="str">
        <v>NO APLICA</v>
      </c>
      <c r="K132"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L132"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B13274</v>
      </c>
      <c r="M132">
        <v>44432</v>
      </c>
      <c r="N132">
        <v>44434</v>
      </c>
      <c r="O132" t="str">
        <v>J047 JUMBO GIRARDOT</v>
      </c>
      <c r="P132" t="str">
        <v>GIRARDOT</v>
      </c>
      <c r="Q132" t="str">
        <v>VICTOR ALFONSO TORRES CASTRILLON</v>
      </c>
      <c r="R132">
        <v>11207184</v>
      </c>
      <c r="S132" t="str">
        <v>OCCIDENTE</v>
      </c>
    </row>
    <row r="133" xml:space="preserve">
      <c r="A133">
        <v>132</v>
      </c>
      <c r="B133">
        <v>11872260</v>
      </c>
      <c r="C133" t="str">
        <v>REQUEST</v>
      </c>
      <c r="D133" t="str">
        <v>CERRADO</v>
      </c>
      <c r="E133" t="str">
        <v>TIENDA</v>
      </c>
      <c r="F133" t="str">
        <v>BALANZA</v>
      </c>
      <c r="G133" t="str">
        <v>COLGANTE</v>
      </c>
      <c r="H133" t="str">
        <v>METTLER TOLEDO</v>
      </c>
      <c r="I133"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33" t="str">
        <v>NO APLICA</v>
      </c>
      <c r="K133"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33"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PASTELERIA;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33">
        <v>44432</v>
      </c>
      <c r="N133">
        <v>44434</v>
      </c>
      <c r="O133" t="str">
        <v>J185 JUMBO YOPAL</v>
      </c>
      <c r="P133" t="str">
        <v>YOPAL</v>
      </c>
      <c r="Q133" t="str">
        <v>RAFAEL BARRERA DIAZ</v>
      </c>
      <c r="R133">
        <v>6766862</v>
      </c>
      <c r="S133" t="str">
        <v>ORIENTE</v>
      </c>
    </row>
    <row r="134" xml:space="preserve">
      <c r="A134">
        <v>133</v>
      </c>
      <c r="B134">
        <v>11872260</v>
      </c>
      <c r="C134" t="str">
        <v>REQUEST</v>
      </c>
      <c r="D134" t="str">
        <v>CERRADO</v>
      </c>
      <c r="E134" t="str">
        <v>TIENDA</v>
      </c>
      <c r="F134" t="str">
        <v>BALANZA</v>
      </c>
      <c r="G134" t="str">
        <v>COLGANTE</v>
      </c>
      <c r="H134" t="str">
        <v>METTLER TOLEDO</v>
      </c>
      <c r="I134"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34" t="str">
        <v>NO APLICA</v>
      </c>
      <c r="K134"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34"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PASTELERIA;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34">
        <v>44432</v>
      </c>
      <c r="N134">
        <v>44434</v>
      </c>
      <c r="O134" t="str">
        <v>J185 JUMBO YOPAL</v>
      </c>
      <c r="P134" t="str">
        <v>YOPAL</v>
      </c>
      <c r="Q134" t="str">
        <v>RAFAEL BARRERA DIAZ</v>
      </c>
      <c r="R134">
        <v>6766862</v>
      </c>
      <c r="S134" t="str">
        <v>ORIENTE</v>
      </c>
    </row>
    <row r="135" xml:space="preserve">
      <c r="A135">
        <v>134</v>
      </c>
      <c r="B135">
        <v>11872260</v>
      </c>
      <c r="C135" t="str">
        <v>REQUEST</v>
      </c>
      <c r="D135" t="str">
        <v>CERRADO</v>
      </c>
      <c r="E135" t="str">
        <v>TIENDA</v>
      </c>
      <c r="F135" t="str">
        <v>BALANZA</v>
      </c>
      <c r="G135" t="str">
        <v>COLGANTE</v>
      </c>
      <c r="H135" t="str">
        <v>METTLER TOLEDO</v>
      </c>
      <c r="I135"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35" t="str">
        <v>NO APLICA</v>
      </c>
      <c r="K135"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35"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PASTELERIA;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35">
        <v>44432</v>
      </c>
      <c r="N135">
        <v>44434</v>
      </c>
      <c r="O135" t="str">
        <v>J185 JUMBO YOPAL</v>
      </c>
      <c r="P135" t="str">
        <v>YOPAL</v>
      </c>
      <c r="Q135" t="str">
        <v>RAFAEL BARRERA DIAZ</v>
      </c>
      <c r="R135">
        <v>6766862</v>
      </c>
      <c r="S135" t="str">
        <v>ORIENTE</v>
      </c>
    </row>
    <row r="136" xml:space="preserve">
      <c r="A136">
        <v>135</v>
      </c>
      <c r="B136">
        <v>11872260</v>
      </c>
      <c r="C136" t="str">
        <v>REQUEST</v>
      </c>
      <c r="D136" t="str">
        <v>CERRADO</v>
      </c>
      <c r="E136" t="str">
        <v>TIENDA</v>
      </c>
      <c r="F136" t="str">
        <v>BALANZA</v>
      </c>
      <c r="G136" t="str">
        <v>COLGANTE</v>
      </c>
      <c r="H136" t="str">
        <v>METTLER TOLEDO</v>
      </c>
      <c r="I136"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36" t="str">
        <v>NO APLICA</v>
      </c>
      <c r="K136"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36"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PASTELERIA;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36">
        <v>44432</v>
      </c>
      <c r="N136">
        <v>44434</v>
      </c>
      <c r="O136" t="str">
        <v>J185 JUMBO YOPAL</v>
      </c>
      <c r="P136" t="str">
        <v>YOPAL</v>
      </c>
      <c r="Q136" t="str">
        <v>RAFAEL BARRERA DIAZ</v>
      </c>
      <c r="R136">
        <v>6766862</v>
      </c>
      <c r="S136" t="str">
        <v>ORIENTE</v>
      </c>
    </row>
    <row r="137" xml:space="preserve">
      <c r="A137">
        <v>136</v>
      </c>
      <c r="B137">
        <v>11872260</v>
      </c>
      <c r="C137" t="str">
        <v>REQUEST</v>
      </c>
      <c r="D137" t="str">
        <v>CERRADO</v>
      </c>
      <c r="E137" t="str">
        <v>TIENDA</v>
      </c>
      <c r="F137" t="str">
        <v>BALANZA</v>
      </c>
      <c r="G137" t="str">
        <v>COLGANTE</v>
      </c>
      <c r="H137" t="str">
        <v>METTLER TOLEDO</v>
      </c>
      <c r="I137"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37" t="str">
        <v>NO APLICA</v>
      </c>
      <c r="K137"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37"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PASTELERIA;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37">
        <v>44432</v>
      </c>
      <c r="N137">
        <v>44434</v>
      </c>
      <c r="O137" t="str">
        <v>J185 JUMBO YOPAL</v>
      </c>
      <c r="P137" t="str">
        <v>YOPAL</v>
      </c>
      <c r="Q137" t="str">
        <v>RAFAEL BARRERA DIAZ</v>
      </c>
      <c r="R137">
        <v>6766862</v>
      </c>
      <c r="S137" t="str">
        <v>ORIENTE</v>
      </c>
    </row>
    <row r="138" xml:space="preserve">
      <c r="A138">
        <v>137</v>
      </c>
      <c r="B138">
        <v>11872260</v>
      </c>
      <c r="C138" t="str">
        <v>REQUEST</v>
      </c>
      <c r="D138" t="str">
        <v>CERRADO</v>
      </c>
      <c r="E138" t="str">
        <v>TIENDA</v>
      </c>
      <c r="F138" t="str">
        <v>BALANZA</v>
      </c>
      <c r="G138" t="str">
        <v>COLGANTE</v>
      </c>
      <c r="H138" t="str">
        <v>METTLER TOLEDO</v>
      </c>
      <c r="I138"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38" t="str">
        <v>NO APLICA</v>
      </c>
      <c r="K138"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38"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PASTELERIA;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38">
        <v>44432</v>
      </c>
      <c r="N138">
        <v>44434</v>
      </c>
      <c r="O138" t="str">
        <v>J185 JUMBO YOPAL</v>
      </c>
      <c r="P138" t="str">
        <v>YOPAL</v>
      </c>
      <c r="Q138" t="str">
        <v>RAFAEL BARRERA DIAZ</v>
      </c>
      <c r="R138">
        <v>6766862</v>
      </c>
      <c r="S138" t="str">
        <v>ORIENTE</v>
      </c>
    </row>
    <row r="139" xml:space="preserve">
      <c r="A139">
        <v>138</v>
      </c>
      <c r="B139">
        <v>11872260</v>
      </c>
      <c r="C139" t="str">
        <v>REQUEST</v>
      </c>
      <c r="D139" t="str">
        <v>CERRADO</v>
      </c>
      <c r="E139" t="str">
        <v>TIENDA</v>
      </c>
      <c r="F139" t="str">
        <v>BALANZA</v>
      </c>
      <c r="G139" t="str">
        <v>COLGANTE</v>
      </c>
      <c r="H139" t="str">
        <v>METTLER TOLEDO</v>
      </c>
      <c r="I139"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39" t="str">
        <v>NO APLICA</v>
      </c>
      <c r="K139"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39"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PASTELERIA;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39">
        <v>44432</v>
      </c>
      <c r="N139">
        <v>44434</v>
      </c>
      <c r="O139" t="str">
        <v>J185 JUMBO YOPAL</v>
      </c>
      <c r="P139" t="str">
        <v>YOPAL</v>
      </c>
      <c r="Q139" t="str">
        <v>RAFAEL BARRERA DIAZ</v>
      </c>
      <c r="R139">
        <v>6766862</v>
      </c>
      <c r="S139" t="str">
        <v>ORIENTE</v>
      </c>
    </row>
    <row r="140" xml:space="preserve">
      <c r="A140">
        <v>139</v>
      </c>
      <c r="B140">
        <v>11872260</v>
      </c>
      <c r="C140" t="str">
        <v>REQUEST</v>
      </c>
      <c r="D140" t="str">
        <v>CERRADO</v>
      </c>
      <c r="E140" t="str">
        <v>TIENDA</v>
      </c>
      <c r="F140" t="str">
        <v>BALANZA</v>
      </c>
      <c r="G140" t="str">
        <v>COLGANTE</v>
      </c>
      <c r="H140" t="str">
        <v>METTLER TOLEDO</v>
      </c>
      <c r="I140"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40" t="str">
        <v>NO APLICA</v>
      </c>
      <c r="K140"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L140" t="str" xml:space="preserve">
        <v xml:space="preserve">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PASTELERIA;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LABORATORIO; Informa que se termina el cargue de información y se procede a realizar para realizar pruebas de_x000d_
funcionamiento de productos y de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NELSON JAVIER GOMEZ; quien firma el acta de_x000d_
recibido; se retira la balanza en deterioro se embala y se deja en el lugar indicado por el director de la tienda RESPED._x000d_
NOTA: SE REQUIERE DE LA INTERVENCION DEL PUNTO DE RED._x000d_
SOLICITUD: INSTALACION DE BALANZAS NUEVAS Y RETIRO DE BALANZAS EN DETERIORO_x000d_
ACTIVIDAD: se realiza el armado de la balanza para realizar el cambio; se realiza la configuración de la dirección IP; inicialmente informa que hay que_x000d_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SE HABILITA; se procede a realizar el cargue de la información a la balanza de la_x000d_
sección de PANADERIA VENTAS; Informa que se termina el cargue de información y se procede a realizar para realizar pruebas de funcionamiento de_x000d_
productos y de impresión de las etiquetas. Se le entrega el jefe de sección NELSON JAVIER GOMEZ; quien firma el acta de recibido; se retira la_x000d_
balanza en deterioro; se embala y se deja en el lugar indicado por el director de la tienda RESPED._x000d_
NOTA: SE REQUIERE DE LA INTERVENCION DEL PUNTO DE RED._x000d_
cambiar la dirección que tiene porque no la toma y presenta conflictos con los puertos; se configura con una dirección terminada en otro numeral; se_x000d_
conecta al punto de red para que se realice el cargue de información de los productos; después de varios intentos se hace imposible la comunicación_x000d_
desde Bogotá con la Balanza; se procede a realizar el cambio del patch cord y el JACK RJ45 se encuentra sulfatado el por lo cual presenta interrupción_x000d_
de la comunicación. Se informa a la ingeniera GIOVANNA LOPEZ; quien en comunicación con los ingenieros de Redes y soporte de Switch verifican el_x000d_
estado de los puertos ya que se había conectado una maquina nueva; no fue posible la habilitación del puerto por el estado el JACK; se procede a_x000d_
realizar el cargue en desplazando la balanza al cuarto de sistemas; se realiza el cargue de la información; se traslada nuevamente al lugar de FRUBER_x000d_
para realizar pruebas de funcionamiento e impresión de las etiquetas. Se le entrega el jefe de sección PABLO ENRRIQUE ROA; quien firma el acta de_x000d_
recibido; se retira la balanza en deterioro se embala y se deja en el lugar indicado por el director de la tienda RESPED._x000d_
NOTA: SE REQUIERE DE LA INTERVENCION DEL PUNTO DE RED.</v>
      </c>
      <c r="M140">
        <v>44432</v>
      </c>
      <c r="N140">
        <v>44434</v>
      </c>
      <c r="O140" t="str">
        <v>J185 JUMBO YOPAL</v>
      </c>
      <c r="P140" t="str">
        <v>YOPAL</v>
      </c>
      <c r="Q140" t="str">
        <v>RAFAEL BARRERA DIAZ</v>
      </c>
      <c r="R140">
        <v>6766862</v>
      </c>
      <c r="S140" t="str">
        <v>ORIENTE</v>
      </c>
    </row>
    <row r="141">
      <c r="A141">
        <v>140</v>
      </c>
      <c r="B141">
        <v>11829998</v>
      </c>
      <c r="C141" t="str">
        <v>INCIDENT</v>
      </c>
      <c r="D141" t="str">
        <v>CERRADO</v>
      </c>
      <c r="E141" t="str">
        <v>TIENDA</v>
      </c>
      <c r="F141" t="str">
        <v>CPU</v>
      </c>
      <c r="G141" t="str">
        <v>DESKTOP</v>
      </c>
      <c r="H141" t="str">
        <v>LENOVO</v>
      </c>
      <c r="I141" t="str">
        <v xml:space="preserve">Se reuiqere atencion en sitio para cambio de disco y memoria que ya se encuentran en la tienda </v>
      </c>
      <c r="J141" t="str">
        <v>NO APLICA</v>
      </c>
      <c r="K141" t="str">
        <v xml:space="preserve">Se reuiqere atencion en sitio para cambio de disco y memoria que ya se encuentran en la tienda </v>
      </c>
      <c r="L141" t="str">
        <v>SE LLEGA A SITIO SE VALIDA CON LA USUARIA PARA REALIZAR EL CAMBIO; SE ESPERA UN MOMENTO QUE LA USUARIA REALICE UN PROCESO  Y SE REALIZA EL PROCESO DE APAGADO PARA REALIZAR EL CAMBIO EL CUAL  NO SE PUEDE REALIZAR DEBIDO A QUE EL DISCO Y LA MEMORIA QUE ENVIARON SON DE PC NORMAL Y EL REQUERIDO ES DE  MINI PC   QUE MENEJA DISCO Y MEMORIA DE PORTATIL. SE NOTIFICA Y  QUEDA ALA ESPERA DEL ENVIO  DE LOS ACCESORIOS( PARTE ) INDICADOS.</v>
      </c>
      <c r="M141">
        <v>44434</v>
      </c>
      <c r="N141">
        <v>44434</v>
      </c>
      <c r="O141" t="str">
        <v>L210 CD VILLAVICENCIO CARNES</v>
      </c>
      <c r="P141" t="str">
        <v>VILLAVICENCIO</v>
      </c>
      <c r="Q141" t="str">
        <v>GABRIEL EDISSON GARCES GUAVITA</v>
      </c>
      <c r="R141">
        <v>1121826158</v>
      </c>
      <c r="S141" t="str">
        <v>ORIENTE</v>
      </c>
    </row>
    <row r="142" xml:space="preserve">
      <c r="A142">
        <v>141</v>
      </c>
      <c r="B142">
        <v>11860259</v>
      </c>
      <c r="C142" t="str">
        <v>REQUEST</v>
      </c>
      <c r="D142" t="str">
        <v>CERRADO</v>
      </c>
      <c r="E142" t="str">
        <v>TIENDA</v>
      </c>
      <c r="F142" t="str">
        <v>SCANNER</v>
      </c>
      <c r="G142" t="str">
        <v>SCANNER</v>
      </c>
      <c r="H142" t="str">
        <v>SCANNER</v>
      </c>
      <c r="I14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me colaboran con el escanner de mano de la pos de platos preparados ya que este no esta funcionado de manera adecuada; toca moverle el cable para que funcione</v>
      </c>
      <c r="J142" t="str">
        <v>NO APLICA</v>
      </c>
      <c r="K14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me colaboran con el escanner de mano de la pos de platos preparados ya que este no esta funcionado de manera adecuada; toca moverle el cable para que funcione</v>
      </c>
      <c r="L142" t="str">
        <v>Se verifica dispositivo; se evidencia cable de conexión flojo; lo tenian sujeto con elásticos; se retira dispositivo; se lleva al área de sistemas; se desarma; se reajusta cable de conexión del escaner; se lleva nuevamente al sitio; se conecta y se realizan pruebas de funcionamiento y funcionalidad sin novedad.</v>
      </c>
      <c r="M142">
        <v>44434</v>
      </c>
      <c r="N142">
        <v>44434</v>
      </c>
      <c r="O142" t="str">
        <v>J047 JUMBO GIRARDOT</v>
      </c>
      <c r="P142" t="str">
        <v>GIRARDOT</v>
      </c>
      <c r="Q142" t="str">
        <v>VICTOR ALFONSO TORRES CASTRILLON</v>
      </c>
      <c r="R142">
        <v>11207184</v>
      </c>
      <c r="S142" t="str">
        <v>OCCIDENTE</v>
      </c>
    </row>
    <row r="143" xml:space="preserve">
      <c r="A143">
        <v>142</v>
      </c>
      <c r="B143">
        <v>11845635</v>
      </c>
      <c r="C143" t="str">
        <v>REQUEST</v>
      </c>
      <c r="D143" t="str">
        <v>CERRADO</v>
      </c>
      <c r="E143" t="str">
        <v>TIENDA</v>
      </c>
      <c r="F143" t="str">
        <v>BALANZA</v>
      </c>
      <c r="G143" t="str">
        <v>COLGANTE</v>
      </c>
      <c r="H143" t="str">
        <v>METTLER TROLEDO</v>
      </c>
      <c r="I143" t="str" xml:space="preserve">
        <v xml:space="preserve">Me colaboran por favor con la revision de la balanza de Pollos la cual presenta novedad no tara; no saca tiquetes._x000d_
INV:028680_x000d_
Mettler toledo</v>
      </c>
      <c r="J143" t="str">
        <v>NO APLICA</v>
      </c>
      <c r="K143" t="str" xml:space="preserve">
        <v xml:space="preserve">Me colaboran por favor con la revision de la balanza de Pollos la cual presenta novedad no tara; no saca tiquetes._x000d_
INV:028680_x000d_
Mettler toledo</v>
      </c>
      <c r="L143" t="str">
        <v xml:space="preserve">USUARIA MANIFESTIESTA QUE PRESENTA FALLAS CON LA BALANZA DE POLLOS; SE REALIZA LA REVISON SE CALIBRA CON AYUDA DE LINA Y EL PRECIO SALE EN LOS CAMPOS QUE CORRESPONDE; PERO EN OCASIONES SALE UN POCO MAS ABAJO EL PESO DEL PRODUCTO. SE LE INDICA QUE EN OTRAS TIENDAS PASA LO MISMO DE IGUAL MANERA SE CALIBRO Y QUEDO CORRECTAEMNTE CONFIGURADO Y FUNCIONANDO LA BALANZA DE POLLOS.  SE ESPERO UN TIEMPO PRUDENTE Y NUEVAMENTE PRESENTO LA NOVEDAD. SE FUE A REVISAR Y SE EVIDENCIA QUE HAY UNA PIEZA QUE PRESENTA DESGASTE QUE NO ACOMODA BIEN EL PAPEL Y POR ESO ES QUE ESTA SALIENDO CORRIDA LA IMPRESION. LA SIGUEINTE PIEZA AL GIRAR NO GIRA POR COMPLETO Y AVECES SE FRENA LO QUE PROVOCA QUE EL TIQUETE NO ESTE TOTALMENTE POSICIONADO Y SALGA LA IMPRESION SOBRE MONTADA </v>
      </c>
      <c r="M143">
        <v>44420</v>
      </c>
      <c r="N143">
        <v>44435</v>
      </c>
      <c r="O143" t="str">
        <v>J027 JUMBO RIONEGRO</v>
      </c>
      <c r="P143" t="str">
        <v>RIONEGRO</v>
      </c>
      <c r="Q143" t="str">
        <v>YURIMAR MARQUEZ MUÑOZ</v>
      </c>
      <c r="R143">
        <v>1045025746</v>
      </c>
      <c r="S143" t="str">
        <v>CENTRO</v>
      </c>
    </row>
    <row r="144" xml:space="preserve">
      <c r="A144">
        <v>143</v>
      </c>
      <c r="B144">
        <v>11845635</v>
      </c>
      <c r="C144" t="str">
        <v>REQUEST</v>
      </c>
      <c r="D144" t="str">
        <v>CERRADO</v>
      </c>
      <c r="E144" t="str">
        <v>TIENDA</v>
      </c>
      <c r="F144" t="str">
        <v>BALANZA</v>
      </c>
      <c r="G144" t="str">
        <v>COLGANTE</v>
      </c>
      <c r="H144" t="str">
        <v>METTLER TROLEDO</v>
      </c>
      <c r="I144" t="str" xml:space="preserve">
        <v xml:space="preserve">Me colaboran por favor con la revision de la balanza de Pollos la cual presenta novedad no tara; no saca tiquetes._x000d_
INV:028680_x000d_
Mettler toledo</v>
      </c>
      <c r="J144" t="str">
        <v>NO APLICA</v>
      </c>
      <c r="K144" t="str" xml:space="preserve">
        <v xml:space="preserve">Me colaboran por favor con la revision de la balanza de Pollos la cual presenta novedad no tara; no saca tiquetes._x000d_
INV:028680_x000d_
Mettler toledo</v>
      </c>
      <c r="L144" t="str">
        <v xml:space="preserve">USUARIA MANIFESTIESTA QUE PRESENTA FALLAS CON LA BALANZA DE POLLOS; SE REALIZA LA REVISON SE CALIBRA CON AYUDA DE LINA Y EL PRECIO SALE EN LOS CAMPOS QUE CORRESPONDE; PERO EN OCASIONES SALE UN POCO MAS ABAJO EL PESO DEL PRODUCTO. SE LE INDICA QUE EN OTRAS TIENDAS PASA LO MISMO DE IGUAL MANERA SE CALIBRO Y QUEDO CORRECTAEMNTE CONFIGURADO Y FUNCIONANDO LA BALANZA DE POLLOS.  SE ESPERO UN TIEMPO PRUDENTE Y NUEVAMENTE PRESENTO LA NOVEDAD. SE FUE A REVISAR Y SE EVIDENCIA QUE HAY UNA PIEZA QUE PRESENTA DESGASTE QUE NO ACOMODA BIEN EL PAPEL Y POR ESO ES QUE ESTA SALIENDO CORRIDA LA IMPRESION. LA SIGUEINTE PIEZA AL GIRAR NO GIRA POR COMPLETO Y AVECES SE FRENA LO QUE PROVOCA QUE EL TIQUETE NO ESTE TOTALMENTE POSICIONADO Y SALGA LA IMPRESION SOBRE MONTADA </v>
      </c>
      <c r="M144">
        <v>44420</v>
      </c>
      <c r="N144">
        <v>44435</v>
      </c>
      <c r="O144" t="str">
        <v>J027 JUMBO RIONEGRO</v>
      </c>
      <c r="P144" t="str">
        <v>RIONEGRO</v>
      </c>
      <c r="Q144" t="str">
        <v>YURIMAR MARQUEZ MUÑOZ</v>
      </c>
      <c r="R144">
        <v>1045025746</v>
      </c>
      <c r="S144" t="str">
        <v>CENTRO</v>
      </c>
    </row>
    <row r="145" xml:space="preserve">
      <c r="A145">
        <v>144</v>
      </c>
      <c r="B145">
        <v>11842210</v>
      </c>
      <c r="C145" t="str">
        <v>REQUEST</v>
      </c>
      <c r="D145" t="str">
        <v>CERRADO</v>
      </c>
      <c r="E145" t="str">
        <v>TIENDA</v>
      </c>
      <c r="F145" t="str">
        <v>DESKTOP</v>
      </c>
      <c r="G145" t="str">
        <v>CPU</v>
      </c>
      <c r="H145" t="str">
        <v>LENOVO</v>
      </c>
      <c r="I145" t="str" xml:space="preserve">
        <v xml:space="preserve">	_x000d_
validar en el siguinete equipo_x000d_
J027907WS002 lo cual esta casionando el bloqueo</v>
      </c>
      <c r="J145" t="str">
        <v>NO APLICA</v>
      </c>
      <c r="K145" t="str" xml:space="preserve">
        <v xml:space="preserve">	_x000d_
validar en el siguinete equipo_x000d_
J027907WS002 lo cual esta casionando el bloqueo</v>
      </c>
      <c r="L145" t="str">
        <v xml:space="preserve">USUARIA PAULA INDICA EN EL CASO QUE EL USUARIO DE RED SE LE BLOQUEA LA CUENTA ELLA INDICA QUE ASI SE LOGUE EN CUALQUIER EQUIPO DE LA TIENDA LA CUANTA LE APRECE BLOQUEADA; ME INDICAN QUE DIAS PASADOS LA LLAMARON Y LE DIJERON QUE REALIZARA PRUEBAS QUE YA LE HABIAN SOLUCIONADO EL INCONVENIENTE CON EL USUARIO DE RED. SE REALIZAN PRUEBAS Y SE DEJA FUNCIAOANDO CORRECTAMENTE. </v>
      </c>
      <c r="M145">
        <v>44420</v>
      </c>
      <c r="N145">
        <v>44435</v>
      </c>
      <c r="O145" t="str">
        <v>J027 JUMBO RIONEGRO</v>
      </c>
      <c r="P145" t="str">
        <v>RIONEGRO</v>
      </c>
      <c r="Q145" t="str">
        <v>YURIMAR MARQUEZ MUÑOZ</v>
      </c>
      <c r="R145">
        <v>1045025746</v>
      </c>
      <c r="S145" t="str">
        <v>CENTRO</v>
      </c>
    </row>
    <row r="146" xml:space="preserve">
      <c r="A146">
        <v>145</v>
      </c>
      <c r="B146">
        <v>11876527</v>
      </c>
      <c r="C146" t="str">
        <v>REQUEST</v>
      </c>
      <c r="D146" t="str">
        <v>CERRADO</v>
      </c>
      <c r="E146" t="str">
        <v>TIENDA</v>
      </c>
      <c r="F146" t="str">
        <v>COMUNICACIONES</v>
      </c>
      <c r="G146" t="str">
        <v>TELEFONO</v>
      </c>
      <c r="H146" t="str">
        <v>CISCO</v>
      </c>
      <c r="I146" t="str" xml:space="preserve">
        <v xml:space="preserve">Datos usuario_x000d_
Nombre: Martha Lucia Gomez Castaneda_x000d_
Correo: marthalucia.gomezcastaneda@cencosud.com.co_x000d_
Usuario AD: MLGomezC_x000d_
Pais: Colombia_x000d_
Ubicacion: M074 METRO FACATATIVA_x000d_
Zona: Colombia Bogota_x000d_
Unidad de Negocio: METRO_x000d_
Servicio: null_x000d_
Telefono: 3148655991_x000d_
Anexo: 3148655991_x000d_
Descripcion: El telefono no funciona; siempre suena ocupado y cuando llaman entra la llamada a domicilios._x000d_
_x000d_
Gracias_x000d_
Modelo de Telefono: cisco_x000d_
Numero de Extension: 403</v>
      </c>
      <c r="J146" t="str">
        <v>NO APLICA</v>
      </c>
      <c r="K146" t="str" xml:space="preserve">
        <v xml:space="preserve">Datos usuario_x000d_
Nombre: Martha Lucia Gomez Castaneda_x000d_
Correo: marthalucia.gomezcastaneda@cencosud.com.co_x000d_
Usuario AD: MLGomezC_x000d_
Pais: Colombia_x000d_
Ubicacion: M074 METRO FACATATIVA_x000d_
Zona: Colombia Bogota_x000d_
Unidad de Negocio: METRO_x000d_
Servicio: null_x000d_
Telefono: 3148655991_x000d_
Anexo: 3148655991_x000d_
Descripcion: El telefono no funciona; siempre suena ocupado y cuando llaman entra la llamada a domicilios._x000d_
_x000d_
Gracias_x000d_
Modelo de Telefono: cisco_x000d_
Numero de Extension: 403</v>
      </c>
      <c r="L146" t="str">
        <v>Se verifica el teléfono ya que esta redireccionando las llamadas a domicilios; se resetea el teléfono y se configura para que entren las llamadas directamente; se deja operativo el equipo.</v>
      </c>
      <c r="M146">
        <v>44435</v>
      </c>
      <c r="N146">
        <v>44435</v>
      </c>
      <c r="O146" t="str">
        <v>M074 METRO FACATATIVA</v>
      </c>
      <c r="P146" t="str">
        <v>FACATATIVA</v>
      </c>
      <c r="Q146" t="str">
        <v>ALEXANDER CASTILLO SOTELO</v>
      </c>
      <c r="R146">
        <v>80216449</v>
      </c>
      <c r="S146" t="str">
        <v>BOGOTA</v>
      </c>
    </row>
    <row r="147" xml:space="preserve">
      <c r="A147">
        <v>146</v>
      </c>
      <c r="B147">
        <v>11862456</v>
      </c>
      <c r="C147" t="str">
        <v>REQUEST</v>
      </c>
      <c r="D147" t="str">
        <v>CERRADO</v>
      </c>
      <c r="E147" t="str">
        <v>TIENDA</v>
      </c>
      <c r="F147" t="str">
        <v>BALANZA</v>
      </c>
      <c r="G147">
        <v>8442</v>
      </c>
      <c r="H147" t="str">
        <v>METTLER TOLEDO</v>
      </c>
      <c r="I147" t="str" xml:space="preserve">
        <v xml:space="preserve">Buen dia._x000d_
punto de red del area de panaderia donde se ubica balanza; presenta falla de red; se solicita realizar diagnostico en sitio._x000d_
Se informa a Regional y autoriza atención._x000d_
BALANZA|MESA METTLER TOLEDO 8442 PLUS |_x000d_
Nº SERIE: B346977904_x000d_
Cordialmente;_x000d_
Ever Becerra</v>
      </c>
      <c r="J147" t="str">
        <v>NO APLICA</v>
      </c>
      <c r="K147" t="str" xml:space="preserve">
        <v xml:space="preserve">Buen dia._x000d_
punto de red del area de panaderia donde se ubica balanza; presenta falla de red; se solicita realizar diagnostico en sitio._x000d_
Se informa a Regional y autoriza atención._x000d_
BALANZA|MESA METTLER TOLEDO 8442 PLUS |_x000d_
Nº SERIE: B346977904_x000d_
Cordialmente;_x000d_
Ever Becerra</v>
      </c>
      <c r="L147" t="str" xml:space="preserve">
        <v xml:space="preserve">11862456 -CAU: se solicita la revision de la bascula de panaderia el puerto de red se encuentra dañado; se procede a revisar punto de red y se_x000d_
evidencia que esta espuesto a golpes de equipo de panaderia; seprocede a cambiar el centido de la trayectoria del cable de red y se cambia el cable_x000d_
de red ya que se encuentra en malas condiciones; se cambia y se hacen pruebas quedando operativo.</v>
      </c>
      <c r="M147">
        <v>44435</v>
      </c>
      <c r="N147">
        <v>44435</v>
      </c>
      <c r="O147" t="str">
        <v>J126 JUMBO SAN SILVESTRE</v>
      </c>
      <c r="P147" t="str">
        <v>BARRANCABERMEJA</v>
      </c>
      <c r="Q147" t="str">
        <v>HERMES MARTIN PEINADO</v>
      </c>
      <c r="R147">
        <v>13852154</v>
      </c>
      <c r="S147" t="str">
        <v>ORIENTE</v>
      </c>
    </row>
    <row r="148" xml:space="preserve">
      <c r="A148">
        <v>147</v>
      </c>
      <c r="B148">
        <v>11862456</v>
      </c>
      <c r="C148" t="str">
        <v>REQUEST</v>
      </c>
      <c r="D148" t="str">
        <v>CERRADO</v>
      </c>
      <c r="E148" t="str">
        <v>TIENDA</v>
      </c>
      <c r="F148" t="str">
        <v>BALANZA</v>
      </c>
      <c r="G148">
        <v>8442</v>
      </c>
      <c r="H148" t="str">
        <v>METTLER TOLEDO</v>
      </c>
      <c r="I148" t="str" xml:space="preserve">
        <v xml:space="preserve">Buen dia._x000d_
punto de red del area de panaderia donde se ubica balanza; presenta falla de red; se solicita realizar diagnostico en sitio._x000d_
Se informa a Regional y autoriza atención._x000d_
BALANZA|MESA METTLER TOLEDO 8442 PLUS |_x000d_
Nº SERIE: B346977904_x000d_
Cordialmente;_x000d_
Ever Becerra</v>
      </c>
      <c r="J148" t="str">
        <v>NO APLICA</v>
      </c>
      <c r="K148" t="str" xml:space="preserve">
        <v xml:space="preserve">Buen dia._x000d_
punto de red del area de panaderia donde se ubica balanza; presenta falla de red; se solicita realizar diagnostico en sitio._x000d_
Se informa a Regional y autoriza atención._x000d_
BALANZA|MESA METTLER TOLEDO 8442 PLUS |_x000d_
Nº SERIE: B346977904_x000d_
Cordialmente;_x000d_
Ever Becerra</v>
      </c>
      <c r="L148" t="str" xml:space="preserve">
        <v xml:space="preserve">11862456 -CAU: se solicita la revision de la bascula de panaderia el puerto de red se encuentra dañado; se procede a revisar punto de red y se_x000d_
evidencia que esta espuesto a golpes de equipo de panaderia; seprocede a cambiar el centido de la trayectoria del cable de red y se cambia el cable_x000d_
de red ya que se encuentra en malas condiciones; se cambia y se hacen pruebas quedando operativo.</v>
      </c>
      <c r="M148">
        <v>44435</v>
      </c>
      <c r="N148">
        <v>44435</v>
      </c>
      <c r="O148" t="str">
        <v>J126 JUMBO SAN SILVESTRE</v>
      </c>
      <c r="P148" t="str">
        <v>BARRANCABERMEJA</v>
      </c>
      <c r="Q148" t="str">
        <v>HERMES MARTIN PEINADO</v>
      </c>
      <c r="R148">
        <v>13852154</v>
      </c>
      <c r="S148" t="str">
        <v>ORIENTE</v>
      </c>
    </row>
    <row r="149" xml:space="preserve">
      <c r="A149">
        <v>148</v>
      </c>
      <c r="B149">
        <v>11862461</v>
      </c>
      <c r="C149" t="str">
        <v>REQUEST</v>
      </c>
      <c r="D149" t="str">
        <v>CERRADO</v>
      </c>
      <c r="E149" t="str">
        <v>TIENDA</v>
      </c>
      <c r="F149" t="str">
        <v>BALANZA</v>
      </c>
      <c r="G149">
        <v>8442</v>
      </c>
      <c r="H149" t="str">
        <v>METTLER TOLEDO</v>
      </c>
      <c r="I149"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le partio un palanco y todo el cabezal se encuentra suelto_x000d_
Area en donde se encuentra la Balanza: PANADERIA</v>
      </c>
      <c r="J149" t="str">
        <v>NO APLICA</v>
      </c>
      <c r="K149"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le partio un palanco y todo el cabezal se encuentra suelto_x000d_
Area en donde se encuentra la Balanza: PANADERIA</v>
      </c>
      <c r="L149" t="str" xml:space="preserve">
        <v xml:space="preserve">11862461 -CAU: se solicita revision de la bascula de panaderia se le partio un palanco y todo el cabezal se encuentra suelto; se procede a revisar y se_x000d_
encuentra que el riel del carro del motor de la balanza se encuentra partido; se solicita cambio de parte.</v>
      </c>
      <c r="M149">
        <v>44435</v>
      </c>
      <c r="N149">
        <v>44435</v>
      </c>
      <c r="O149" t="str">
        <v>J126 JUMBO SAN SILVESTRE</v>
      </c>
      <c r="P149" t="str">
        <v>BARRANCABERMEJA</v>
      </c>
      <c r="Q149" t="str">
        <v>HERMES MARTIN PEINADO</v>
      </c>
      <c r="R149">
        <v>13852154</v>
      </c>
      <c r="S149" t="str">
        <v>ORIENTE</v>
      </c>
    </row>
    <row r="150" xml:space="preserve">
      <c r="A150">
        <v>149</v>
      </c>
      <c r="B150">
        <v>11862033</v>
      </c>
      <c r="C150" t="str">
        <v>REQUEST</v>
      </c>
      <c r="D150" t="str">
        <v>CERRADO</v>
      </c>
      <c r="E150" t="str">
        <v>TIENDA</v>
      </c>
      <c r="F150" t="str">
        <v>CPU</v>
      </c>
      <c r="G150" t="str">
        <v>DESKTOP</v>
      </c>
      <c r="H150" t="str">
        <v>LENOVO</v>
      </c>
      <c r="I150" t="str" xml:space="preserve">
        <v xml:space="preserve">_x000d_
Se requiere programar visita de tecnico isit al sitio; para atender novedad con el equipo hostname M195900W5001 Serial MJ045NB2 no se logro conexion remota al equipo; en comuncacion con el usuario solicita instalacion de nomina y genesix; ademas de la configuracion de la cuenta de correo del usuario Javier.Ipuz@cencosud.com.co</v>
      </c>
      <c r="J150" t="str">
        <v>NO APLICA</v>
      </c>
      <c r="K150" t="str" xml:space="preserve">
        <v xml:space="preserve">_x000d_
Se requiere programar visita de tecnico isit al sitio; para atender novedad con el equipo hostname M195900W5001 Serial MJ045NB2 no se logro conexion remota al equipo; en comuncacion con el usuario solicita instalacion de nomina y genesix; ademas de la configuracion de la cuenta de correo del usuario Javier.Ipuz@cencosud.com.co</v>
      </c>
      <c r="L150" t="str">
        <v>se ingresa a la tienda; procedo a buscar usuario para configuración de aplicativos; el usuario me comenta que necesita los aplicativos de Genexis; Nomina y descargas Genexis; se evidencia en el equipo el cual no las tiene; se pricede a hacer la configuración del aplicativo Putty para los servidores de Genexis y nómina; se configuran se prueban los aplicativos de ingreso y busqueda funciona correctamente; se coloca el archivo descargas se prueba la descarga desde genexis; la genera correctamente; usuario finaliza con pruebas satisfactoriamente</v>
      </c>
      <c r="M150">
        <v>44434</v>
      </c>
      <c r="N150">
        <v>44436</v>
      </c>
      <c r="O150" t="str">
        <v>M195 METRO SANTA LUCIA</v>
      </c>
      <c r="P150" t="str">
        <v>NEIVA</v>
      </c>
      <c r="Q150" t="str">
        <v>JOHN ALEJANDRO LOZADA BABATIVA</v>
      </c>
      <c r="R150">
        <v>1075313382</v>
      </c>
      <c r="S150" t="str">
        <v>OCCIDENTE</v>
      </c>
    </row>
    <row r="151" xml:space="preserve">
      <c r="A151">
        <v>150</v>
      </c>
      <c r="B151">
        <v>11862033</v>
      </c>
      <c r="C151" t="str">
        <v>REQUEST</v>
      </c>
      <c r="D151" t="str">
        <v>CERRADO</v>
      </c>
      <c r="E151" t="str">
        <v>TIENDA</v>
      </c>
      <c r="F151" t="str">
        <v>CPU</v>
      </c>
      <c r="G151" t="str">
        <v>DESKTOP</v>
      </c>
      <c r="H151" t="str">
        <v>LENOVO</v>
      </c>
      <c r="I151" t="str" xml:space="preserve">
        <v xml:space="preserve">_x000d_
Se requiere programar visita de tecnico isit al sitio; para atender novedad con el equipo hostname M195900W5001 Serial MJ045NB2 no se logro conexion remota al equipo; en comuncacion con el usuario solicita instalacion de nomina y genesix; ademas de la configuracion de la cuenta de correo del usuario Javier.Ipuz@cencosud.com.co</v>
      </c>
      <c r="J151" t="str">
        <v>NO APLICA</v>
      </c>
      <c r="K151" t="str" xml:space="preserve">
        <v xml:space="preserve">_x000d_
Se requiere programar visita de tecnico isit al sitio; para atender novedad con el equipo hostname M195900W5001 Serial MJ045NB2 no se logro conexion remota al equipo; en comuncacion con el usuario solicita instalacion de nomina y genesix; ademas de la configuracion de la cuenta de correo del usuario Javier.Ipuz@cencosud.com.co</v>
      </c>
      <c r="L151" t="str">
        <v>se ingresa a la tienda; procedo a buscar usuario para configuración de aplicativos; el usuario me comenta que necesita los aplicativos de Genexis; Nomina y descargas Genexis; se evidencia en el equipo el cual no las tiene; se pricede a hacer la configuración del aplicativo Putty para los servidores de Genexis y nómina; se configuran se prueban los aplicativos de ingreso y busqueda funciona correctamente; se coloca el archivo descargas se prueba la descarga desde genexis; la genera correctamente; usuario finaliza con pruebas satisfactoriamente</v>
      </c>
      <c r="M151">
        <v>44434</v>
      </c>
      <c r="N151">
        <v>44436</v>
      </c>
      <c r="O151" t="str">
        <v>M195 METRO SANTA LUCIA</v>
      </c>
      <c r="P151" t="str">
        <v>NEIVA</v>
      </c>
      <c r="Q151" t="str">
        <v>JOHN ALEJANDRO LOZADA BABATIVA</v>
      </c>
      <c r="R151">
        <v>1075313382</v>
      </c>
      <c r="S151" t="str">
        <v>OCCIDENTE</v>
      </c>
    </row>
    <row r="152" xml:space="preserve">
      <c r="A152">
        <v>151</v>
      </c>
      <c r="B152">
        <v>11876279</v>
      </c>
      <c r="C152" t="str">
        <v>REQUEST</v>
      </c>
      <c r="D152" t="str">
        <v>CERRADO</v>
      </c>
      <c r="E152" t="str">
        <v>TIENDA</v>
      </c>
      <c r="F152" t="str">
        <v>SCANNER</v>
      </c>
      <c r="G152" t="str">
        <v>SCANNER</v>
      </c>
      <c r="H152" t="str">
        <v>SCANNER</v>
      </c>
      <c r="I152" t="str" xml:space="preserve">
        <v xml:space="preserve">Buenas tardes; solicito de su colaboración para verificación de estado y ubicación de los scanner de mano en tienda para confirmar si está instalado en DESKTOP|PC o POS_x000d_
_x000d_
SCANNER POS|MANO M073 MOSQUERA HONEYWELL 1450G 16155B0BBC Asignado / ativo SIN NOVEDAD DI-019603_x000d_
SCANNER POS|MANO M073 MOSQUERA METROLOGIC MS 9520 860753599 Asignado / ativo SIN NOVEDAD DI-015020_x000d_
SCANNER POS|MANO M073 MOSQUERA ZEBRA ds2208 S19337010550507 Asignado / ativo SIN NOVEDAD DI-029886_x000d_
SCANNER POS|MANO M073 MOSQUERA ZEBRA ds2208 S19336010563572 Asignado / ativo SIN NOVEDAD DI-029884</v>
      </c>
      <c r="J152" t="str">
        <v>NO APLICA</v>
      </c>
      <c r="K152" t="str" xml:space="preserve">
        <v xml:space="preserve">Buenas tardes; solicito de su colaboración para verificación de estado y ubicación de los scanner de mano en tienda para confirmar si está instalado en DESKTOP|PC o POS_x000d_
_x000d_
SCANNER POS|MANO M073 MOSQUERA HONEYWELL 1450G 16155B0BBC Asignado / ativo SIN NOVEDAD DI-019603_x000d_
SCANNER POS|MANO M073 MOSQUERA METROLOGIC MS 9520 860753599 Asignado / ativo SIN NOVEDAD DI-015020_x000d_
SCANNER POS|MANO M073 MOSQUERA ZEBRA ds2208 S19337010550507 Asignado / ativo SIN NOVEDAD DI-029886_x000d_
SCANNER POS|MANO M073 MOSQUERA ZEBRA ds2208 S19336010563572 Asignado / ativo SIN NOVEDAD DI-029884</v>
      </c>
      <c r="L152" t="str">
        <v>Se realizo la busqueda de cada uno de los escaner y se reviso serial; estado y ubicación. Se diligencia el formato y se envia a Diego Cortes.</v>
      </c>
      <c r="M152">
        <v>44435</v>
      </c>
      <c r="N152">
        <v>44438</v>
      </c>
      <c r="O152" t="str">
        <v>M073 METRO MOSQUERA</v>
      </c>
      <c r="P152" t="str">
        <v>MOSQUERA</v>
      </c>
      <c r="Q152" t="str">
        <v>ALEXANDER CASTILLO SOTELO</v>
      </c>
      <c r="R152">
        <v>80216449</v>
      </c>
      <c r="S152" t="str">
        <v>BOGOTA</v>
      </c>
    </row>
    <row r="153" xml:space="preserve">
      <c r="A153">
        <v>152</v>
      </c>
      <c r="B153">
        <v>11879351</v>
      </c>
      <c r="C153" t="str">
        <v>REQUEST</v>
      </c>
      <c r="D153" t="str">
        <v>CERRADO</v>
      </c>
      <c r="E153" t="str">
        <v>TIENDA</v>
      </c>
      <c r="F153" t="str">
        <v>DESKTOP</v>
      </c>
      <c r="G153" t="str">
        <v>CPU</v>
      </c>
      <c r="H153" t="str">
        <v>LENOVO</v>
      </c>
      <c r="I153" t="str" xml:space="preserve">
        <v xml:space="preserve">Datos usuario_x000d_
Nombre: Astrith Garcia Altamiranda_x000d_
Correo: Astrith.Garcia@cencosud.com.co_x000d_
Usuario AD: AGAltami_x000d_
Pais: Colombia_x000d_
Ubicacion: M073 METRO MOSQUERA_x000d_
Zona: Colombia Bogota_x000d_
Unidad de Negocio: Supermercados_x000d_
Servicio: Tiendas &amp; Centros de Distribucion_x000d_
Telefono: 3043926641_x000d_
Anexo: null_x000d_
Descripcion: Buenas tardes por favor me colaboran con el equipo IP:10.132.62.28 desde hace dos dias estan todas las tareas del sistema operativo muy lentas._x000d_
Indicar ubicacion del Equipo en tienda o oficinas: Administrativa</v>
      </c>
      <c r="J153" t="str">
        <v>NO APLICA</v>
      </c>
      <c r="K153" t="str" xml:space="preserve">
        <v xml:space="preserve">Datos usuario_x000d_
Nombre: Astrith Garcia Altamiranda_x000d_
Correo: Astrith.Garcia@cencosud.com.co_x000d_
Usuario AD: AGAltami_x000d_
Pais: Colombia_x000d_
Ubicacion: M073 METRO MOSQUERA_x000d_
Zona: Colombia Bogota_x000d_
Unidad de Negocio: Supermercados_x000d_
Servicio: Tiendas &amp; Centros de Distribucion_x000d_
Telefono: 3043926641_x000d_
Anexo: null_x000d_
Descripcion: Buenas tardes por favor me colaboran con el equipo IP:10.132.62.28 desde hace dos dias estan todas las tareas del sistema operativo muy lentas._x000d_
Indicar ubicacion del Equipo en tienda o oficinas: Administrativa</v>
      </c>
      <c r="L153" t="str">
        <v>Se realizo la verificación del equipo; se observa que el disco duro se encuentra en buen estado y que tiene 4 Gb de memoria RAM. Se hace mantenimiento general del equipo; se eliminan temporales y se desfracmenta el DD. Se deja operativo el equipo.</v>
      </c>
      <c r="M153">
        <v>44435</v>
      </c>
      <c r="N153">
        <v>44438</v>
      </c>
      <c r="O153" t="str">
        <v>M073 METRO MOSQUERA</v>
      </c>
      <c r="P153" t="str">
        <v>MOSQUERA</v>
      </c>
      <c r="Q153" t="str">
        <v>ALEXANDER CASTILLO SOTELO</v>
      </c>
      <c r="R153">
        <v>80216449</v>
      </c>
      <c r="S153" t="str">
        <v>BOGOTA</v>
      </c>
    </row>
    <row r="154" xml:space="preserve">
      <c r="A154">
        <v>153</v>
      </c>
      <c r="B154">
        <v>11876175</v>
      </c>
      <c r="C154" t="str">
        <v>REQUEST</v>
      </c>
      <c r="D154" t="str">
        <v>CERRADO</v>
      </c>
      <c r="E154" t="str">
        <v>TIENDA</v>
      </c>
      <c r="F154" t="str">
        <v>PDT</v>
      </c>
      <c r="G154" t="str">
        <v>MC 3190</v>
      </c>
      <c r="H154" t="str">
        <v>MOTOROLA</v>
      </c>
      <c r="I154" t="str" xml:space="preserve">
        <v xml:space="preserve">Buenas tardes; solicito de su colaboración para trasladar la pdt adjunta para la tienda de somagoso_x000d_
_x000d_
MOTOROLA MC 3190 S10205521102127 DI-005103_x000d_
MOTOROLA MC 3190 S10100521101154 DI-003918_x000d_
_x000d_
_x000d_
Gracias.</v>
      </c>
      <c r="J154" t="str">
        <v>NO APLICA</v>
      </c>
      <c r="K154" t="str" xml:space="preserve">
        <v xml:space="preserve">Buenas tardes; solicito de su colaboración para trasladar la pdt adjunta para la tienda de somagoso_x000d_
_x000d_
MOTOROLA MC 3190 S10205521102127 DI-005103_x000d_
MOTOROLA MC 3190 S10100521101154 DI-003918_x000d_
_x000d_
_x000d_
Gracias.</v>
      </c>
      <c r="L154" t="str">
        <v>Se realiza la busqueda de los equipos y se valida con el area de seguridad para que permitan el alistamiento. Se hace el empaque y se dejan listas para realizar el envío. Se imprimen las actas de retiro y se hacen firmar del area de seguriad y el director de la tienda. S/N: S10205521102127 DI-005103 Y S/N: S10100521101154 DI-003918.</v>
      </c>
      <c r="M154">
        <v>44435</v>
      </c>
      <c r="N154">
        <v>44438</v>
      </c>
      <c r="O154" t="str">
        <v>M074 METRO FACATATIVA</v>
      </c>
      <c r="P154" t="str">
        <v>FACATATIVA</v>
      </c>
      <c r="Q154" t="str">
        <v>ALEXANDER CASTILLO SOTELO</v>
      </c>
      <c r="R154">
        <v>80216449</v>
      </c>
      <c r="S154" t="str">
        <v>BOGOTA</v>
      </c>
    </row>
    <row r="155" xml:space="preserve">
      <c r="A155">
        <v>154</v>
      </c>
      <c r="B155">
        <v>11876287</v>
      </c>
      <c r="C155" t="str">
        <v>REQUEST</v>
      </c>
      <c r="D155" t="str">
        <v>CERRADO</v>
      </c>
      <c r="E155" t="str">
        <v>TIENDA</v>
      </c>
      <c r="F155" t="str">
        <v>SCANNER</v>
      </c>
      <c r="G155" t="str">
        <v>SCANNER</v>
      </c>
      <c r="H155" t="str">
        <v>SCANNER</v>
      </c>
      <c r="I155" t="str" xml:space="preserve">
        <v xml:space="preserve">Buenas tardes; solicito de su colaboración para verificación de estado y ubicación de los scanner de mano en tienda para confirmar si está instalado en DESKTOP|PC o POS_x000d_
_x000d_
SCANNER POS|MANO M074 FACATATIVA METROLOGIC MS 9520 3505370999 Asignado / ativo SIN NOVEDAD DI-022054_x000d_
SCANNER POS|MANO M074 FACATATIVA METROLOGIC MS 9520 8607531718 Asignado / ativo SIN NOVEDAD DI-022106_x000d_
SCANNER POS|MANO M074 FACATATIVA METROLOGIC MS 9520 8605516793 Asignado / ativo SIN NOVEDAD DI-005222_x000d_
SCANNER POS|MANO M074 FACATATIVA HONEYWELL 1470 19243N028E En existencia en almacen / Em existencia no stock SIN NOVEDAD DI-031299</v>
      </c>
      <c r="J155" t="str">
        <v>NO APLICA</v>
      </c>
      <c r="K155" t="str" xml:space="preserve">
        <v xml:space="preserve">Buenas tardes; solicito de su colaboración para verificación de estado y ubicación de los scanner de mano en tienda para confirmar si está instalado en DESKTOP|PC o POS_x000d_
_x000d_
SCANNER POS|MANO M074 FACATATIVA METROLOGIC MS 9520 3505370999 Asignado / ativo SIN NOVEDAD DI-022054_x000d_
SCANNER POS|MANO M074 FACATATIVA METROLOGIC MS 9520 8607531718 Asignado / ativo SIN NOVEDAD DI-022106_x000d_
SCANNER POS|MANO M074 FACATATIVA METROLOGIC MS 9520 8605516793 Asignado / ativo SIN NOVEDAD DI-005222_x000d_
SCANNER POS|MANO M074 FACATATIVA HONEYWELL 1470 19243N028E En existencia en almacen / Em existencia no stock SIN NOVEDAD DI-031299</v>
      </c>
      <c r="L155" t="str">
        <v>Se realizo la búsqueda de cada uno de los escáner y se reviso serial; estado y ubicación. Se diligencia el formato y se envía a Diego Cortes.</v>
      </c>
      <c r="M155">
        <v>44435</v>
      </c>
      <c r="N155">
        <v>44438</v>
      </c>
      <c r="O155" t="str">
        <v>M074 METRO FACATATIVA</v>
      </c>
      <c r="P155" t="str">
        <v>FACATATIVA</v>
      </c>
      <c r="Q155" t="str">
        <v>ALEXANDER CASTILLO SOTELO</v>
      </c>
      <c r="R155">
        <v>80216449</v>
      </c>
      <c r="S155" t="str">
        <v>BOGOTA</v>
      </c>
    </row>
    <row r="156" xml:space="preserve">
      <c r="A156">
        <v>155</v>
      </c>
      <c r="B156">
        <v>11879040</v>
      </c>
      <c r="C156" t="str">
        <v>REQUEST</v>
      </c>
      <c r="D156" t="str">
        <v>CERRADO</v>
      </c>
      <c r="E156" t="str">
        <v>TIENDA</v>
      </c>
      <c r="F156" t="str">
        <v>BALANZA</v>
      </c>
      <c r="G156" t="str">
        <v>COLGANTE</v>
      </c>
      <c r="H156" t="str">
        <v>METTLER TOLEDO</v>
      </c>
      <c r="I156" t="str" xml:space="preserve">
        <v xml:space="preserve">Datos usuario_x000d_
Nombre: Jaider Libardo Medina Hernandez_x000d_
Correo: JaiderLibardo.Medina@cencosud.com.co_x000d_
Usuario AD: JMedinaH_x000d_
Pais: Colombia_x000d_
Ubicacion: M074 METRO FACATATIVA_x000d_
Zona: Colombia Bogota_x000d_
Unidad de Negocio: METRO_x000d_
Servicio: null_x000d_
Telefono: 3204707369_x000d_
Anexo: null_x000d_
Descripcion: actualizacion de bascula y revision ya que al imprimir la etiqueta sale doble vez._x000d_
Area donde su ubica la balanza: pescaderia</v>
      </c>
      <c r="J156" t="str">
        <v>NO APLICA</v>
      </c>
      <c r="K156" t="str" xml:space="preserve">
        <v xml:space="preserve">Datos usuario_x000d_
Nombre: Jaider Libardo Medina Hernandez_x000d_
Correo: JaiderLibardo.Medina@cencosud.com.co_x000d_
Usuario AD: JMedinaH_x000d_
Pais: Colombia_x000d_
Ubicacion: M074 METRO FACATATIVA_x000d_
Zona: Colombia Bogota_x000d_
Unidad de Negocio: METRO_x000d_
Servicio: null_x000d_
Telefono: 3204707369_x000d_
Anexo: null_x000d_
Descripcion: actualizacion de bascula y revision ya que al imprimir la etiqueta sale doble vez._x000d_
Area donde su ubica la balanza: pescaderia</v>
      </c>
      <c r="L156" t="str">
        <v>Se realizó la revisión de la balanza; se hizo limpieza de los sensores y se hizo la calibración del papel; pero la falla persiste; imprime 2 etiquetas. Se solicita el envió de los sensores y motores para realizar el cambio de las partes. No se deja operativa la balanza. Serial: B507614364</v>
      </c>
      <c r="M156">
        <v>44435</v>
      </c>
      <c r="N156">
        <v>44438</v>
      </c>
      <c r="O156" t="str">
        <v>M074 METRO FACATATIVA</v>
      </c>
      <c r="P156" t="str">
        <v>FACATATIVA</v>
      </c>
      <c r="Q156" t="str">
        <v>ALEXANDER CASTILLO SOTELO</v>
      </c>
      <c r="R156">
        <v>80216449</v>
      </c>
      <c r="S156" t="str">
        <v>BOGOTA</v>
      </c>
    </row>
    <row r="157" xml:space="preserve">
      <c r="A157">
        <v>156</v>
      </c>
      <c r="B157">
        <v>11879072</v>
      </c>
      <c r="C157" t="str">
        <v>REQUEST</v>
      </c>
      <c r="D157" t="str">
        <v>CERRADO</v>
      </c>
      <c r="E157" t="str">
        <v>TIENDA</v>
      </c>
      <c r="F157" t="str">
        <v>COMUNICACIONES</v>
      </c>
      <c r="G157" t="str">
        <v>PUNTO DE RED</v>
      </c>
      <c r="H157" t="str">
        <v>NO APLICA</v>
      </c>
      <c r="I157"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J157" t="str">
        <v>NO APLICA</v>
      </c>
      <c r="K157"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L157" t="str">
        <v>se procede a revisar impresora lexmark la cual presenta falla de red; primeramente se revisa el estado de ip y red en la.impresora y la conexión al servidor de impresion; la cual estan funcionando; se recisa que en el switch esta bloqueado el puerto por lo cual se cambia de puerto y se envia a habilitar; pero persiste la falla; se revisa los jacks de punto de red estan en buen estado funcionales; se configura la impresora con la ip pero no toma red; se hace prueba de conexion con un telefono para evidenciar que si esta llegamdo red y descartar falla de red; se evidencia que si toma la.ip el telefono y funciona; se determina fallo de tarjeta de red de la impresora; con Soporte lexmark con el cual validamos los errores. Soporte lexmark se enviaron datos de maquina para el proceso de cambio de tarjeta de red de la impresora</v>
      </c>
      <c r="M157">
        <v>44438</v>
      </c>
      <c r="N157">
        <v>44438</v>
      </c>
      <c r="O157" t="str">
        <v>M038 METRO NEIVA CENTRO DE CONVENCIONES</v>
      </c>
      <c r="P157" t="str">
        <v>NEIVA</v>
      </c>
      <c r="Q157" t="str">
        <v>JOHN ALEJANDRO LOZADA BABATIVA</v>
      </c>
      <c r="R157">
        <v>1075313382</v>
      </c>
      <c r="S157" t="str">
        <v>OCCIDENTE</v>
      </c>
    </row>
    <row r="158" xml:space="preserve">
      <c r="A158">
        <v>157</v>
      </c>
      <c r="B158">
        <v>11879072</v>
      </c>
      <c r="C158" t="str">
        <v>REQUEST</v>
      </c>
      <c r="D158" t="str">
        <v>CERRADO</v>
      </c>
      <c r="E158" t="str">
        <v>TIENDA</v>
      </c>
      <c r="F158" t="str">
        <v>COMUNICACIONES</v>
      </c>
      <c r="G158" t="str">
        <v>PUNTO DE RED</v>
      </c>
      <c r="H158" t="str">
        <v>NO APLICA</v>
      </c>
      <c r="I158"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J158" t="str">
        <v>NO APLICA</v>
      </c>
      <c r="K158"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L158" t="str">
        <v>se procede a revisar impresora lexmark la cual presenta falla de red; primeramente se revisa el estado de ip y red en la.impresora y la conexión al servidor de impresion; la cual estan funcionando; se recisa que en el switch esta bloqueado el puerto por lo cual se cambia de puerto y se envia a habilitar; pero persiste la falla; se revisa los jacks de punto de red estan en buen estado funcionales; se configura la impresora con la ip pero no toma red; se hace prueba de conexion con un telefono para evidenciar que si esta llegamdo red y descartar falla de red; se evidencia que si toma la.ip el telefono y funciona; se determina fallo de tarjeta de red de la impresora; con Soporte lexmark con el cual validamos los errores. Soporte lexmark se enviaron datos de maquina para el proceso de cambio de tarjeta de red de la impresora</v>
      </c>
      <c r="M158">
        <v>44438</v>
      </c>
      <c r="N158">
        <v>44438</v>
      </c>
      <c r="O158" t="str">
        <v>M038 METRO NEIVA CENTRO DE CONVENCIONES</v>
      </c>
      <c r="P158" t="str">
        <v>NEIVA</v>
      </c>
      <c r="Q158" t="str">
        <v>JOHN ALEJANDRO LOZADA BABATIVA</v>
      </c>
      <c r="R158">
        <v>1075313382</v>
      </c>
      <c r="S158" t="str">
        <v>OCCIDENTE</v>
      </c>
    </row>
    <row r="159" xml:space="preserve">
      <c r="A159">
        <v>158</v>
      </c>
      <c r="B159">
        <v>11879072</v>
      </c>
      <c r="C159" t="str">
        <v>REQUEST</v>
      </c>
      <c r="D159" t="str">
        <v>CERRADO</v>
      </c>
      <c r="E159" t="str">
        <v>TIENDA</v>
      </c>
      <c r="F159" t="str">
        <v>COMUNICACIONES</v>
      </c>
      <c r="G159" t="str">
        <v>PUNTO DE RED</v>
      </c>
      <c r="H159" t="str">
        <v>NO APLICA</v>
      </c>
      <c r="I159"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J159" t="str">
        <v>NO APLICA</v>
      </c>
      <c r="K159"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L159" t="str">
        <v>se procede a revisar impresora lexmark la cual presenta falla de red; primeramente se revisa el estado de ip y red en la.impresora y la conexión al servidor de impresion; la cual estan funcionando; se recisa que en el switch esta bloqueado el puerto por lo cual se cambia de puerto y se envia a habilitar; pero persiste la falla; se revisa los jacks de punto de red estan en buen estado funcionales; se configura la impresora con la ip pero no toma red; se hace prueba de conexion con un telefono para evidenciar que si esta llegamdo red y descartar falla de red; se evidencia que si toma la.ip el telefono y funciona; se determina fallo de tarjeta de red de la impresora; con Soporte lexmark con el cual validamos los errores. Soporte lexmark se enviaron datos de maquina para el proceso de cambio de tarjeta de red de la impresora</v>
      </c>
      <c r="M159">
        <v>44438</v>
      </c>
      <c r="N159">
        <v>44438</v>
      </c>
      <c r="O159" t="str">
        <v>M038 METRO NEIVA CENTRO DE CONVENCIONES</v>
      </c>
      <c r="P159" t="str">
        <v>NEIVA</v>
      </c>
      <c r="Q159" t="str">
        <v>JOHN ALEJANDRO LOZADA BABATIVA</v>
      </c>
      <c r="R159">
        <v>1075313382</v>
      </c>
      <c r="S159" t="str">
        <v>OCCIDENTE</v>
      </c>
    </row>
    <row r="160" xml:space="preserve">
      <c r="A160">
        <v>159</v>
      </c>
      <c r="B160">
        <v>11879072</v>
      </c>
      <c r="C160" t="str">
        <v>REQUEST</v>
      </c>
      <c r="D160" t="str">
        <v>CERRADO</v>
      </c>
      <c r="E160" t="str">
        <v>TIENDA</v>
      </c>
      <c r="F160" t="str">
        <v>COMUNICACIONES</v>
      </c>
      <c r="G160" t="str">
        <v>PUNTO DE RED</v>
      </c>
      <c r="H160" t="str">
        <v>NO APLICA</v>
      </c>
      <c r="I160"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J160" t="str">
        <v>NO APLICA</v>
      </c>
      <c r="K160"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L160" t="str">
        <v>se procede a revisar impresora lexmark la cual presenta falla de red; primeramente se revisa el estado de ip y red en la.impresora y la conexión al servidor de impresion; la cual estan funcionando; se recisa que en el switch esta bloqueado el puerto por lo cual se cambia de puerto y se envia a habilitar; pero persiste la falla; se revisa los jacks de punto de red estan en buen estado funcionales; se configura la impresora con la ip pero no toma red; se hace prueba de conexion con un telefono para evidenciar que si esta llegamdo red y descartar falla de red; se evidencia que si toma la.ip el telefono y funciona; se determina fallo de tarjeta de red de la impresora; con Soporte lexmark con el cual validamos los errores. Soporte lexmark se enviaron datos de maquina para el proceso de cambio de tarjeta de red de la impresora</v>
      </c>
      <c r="M160">
        <v>44438</v>
      </c>
      <c r="N160">
        <v>44438</v>
      </c>
      <c r="O160" t="str">
        <v>M038 METRO NEIVA CENTRO DE CONVENCIONES</v>
      </c>
      <c r="P160" t="str">
        <v>NEIVA</v>
      </c>
      <c r="Q160" t="str">
        <v>JOHN ALEJANDRO LOZADA BABATIVA</v>
      </c>
      <c r="R160">
        <v>1075313382</v>
      </c>
      <c r="S160" t="str">
        <v>OCCIDENTE</v>
      </c>
    </row>
    <row r="161" xml:space="preserve">
      <c r="A161">
        <v>160</v>
      </c>
      <c r="B161">
        <v>11879072</v>
      </c>
      <c r="C161" t="str">
        <v>REQUEST</v>
      </c>
      <c r="D161" t="str">
        <v>CERRADO</v>
      </c>
      <c r="E161" t="str">
        <v>TIENDA</v>
      </c>
      <c r="F161" t="str">
        <v>COMUNICACIONES</v>
      </c>
      <c r="G161" t="str">
        <v>PUNTO DE RED</v>
      </c>
      <c r="H161" t="str">
        <v>NO APLICA</v>
      </c>
      <c r="I161"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J161" t="str">
        <v>NO APLICA</v>
      </c>
      <c r="K161"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L161" t="str">
        <v>se procede a revisar impresora lexmark la cual presenta falla de red; primeramente se revisa el estado de ip y red en la.impresora y la conexión al servidor de impresion; la cual estan funcionando; se recisa que en el switch esta bloqueado el puerto por lo cual se cambia de puerto y se envia a habilitar; pero persiste la falla; se revisa los jacks de punto de red estan en buen estado funcionales; se configura la impresora con la ip pero no toma red; se hace prueba de conexion con un telefono para evidenciar que si esta llegamdo red y descartar falla de red; se evidencia que si toma la.ip el telefono y funciona; se determina fallo de tarjeta de red de la impresora; con Soporte lexmark con el cual validamos los errores. Soporte lexmark se enviaron datos de maquina para el proceso de cambio de tarjeta de red de la impresora</v>
      </c>
      <c r="M161">
        <v>44438</v>
      </c>
      <c r="N161">
        <v>44438</v>
      </c>
      <c r="O161" t="str">
        <v>M038 METRO NEIVA CENTRO DE CONVENCIONES</v>
      </c>
      <c r="P161" t="str">
        <v>NEIVA</v>
      </c>
      <c r="Q161" t="str">
        <v>JOHN ALEJANDRO LOZADA BABATIVA</v>
      </c>
      <c r="R161">
        <v>1075313382</v>
      </c>
      <c r="S161" t="str">
        <v>OCCIDENTE</v>
      </c>
    </row>
    <row r="162" xml:space="preserve">
      <c r="A162">
        <v>161</v>
      </c>
      <c r="B162">
        <v>11875407</v>
      </c>
      <c r="C162" t="str">
        <v>REQUEST</v>
      </c>
      <c r="D162" t="str">
        <v>CERRADO</v>
      </c>
      <c r="E162" t="str">
        <v>TIENDA</v>
      </c>
      <c r="F162" t="str">
        <v>CONTROL DE INGRESO</v>
      </c>
      <c r="G162" t="str">
        <v>LECTOR DE HUELLA</v>
      </c>
      <c r="H162" t="str">
        <v>SUPREMA</v>
      </c>
      <c r="I162"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3216748512_x000d_
Anexo: 7360401_x000d_
Descripcion: Buenos dias;_x000d_
_x000d_
Se solicita por favor la revision del reloj en fisico por el area soporte sistemas lo mas pronto posible_x000d_
_x000d_
Muchisimas gracias_x000d_
_x000d_
Gracias</v>
      </c>
      <c r="J162" t="str">
        <v>NO APLICA</v>
      </c>
      <c r="K162"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3216748512_x000d_
Anexo: 7360401_x000d_
Descripcion: Buenos dias;_x000d_
_x000d_
Se solicita por favor la revision del reloj en fisico por el area soporte sistemas lo mas pronto posible_x000d_
_x000d_
Muchisimas gracias_x000d_
_x000d_
Gracias</v>
      </c>
      <c r="L162" t="str" xml:space="preserve">
        <v xml:space="preserve">Se llega a lugar y se reporta con usurio ruby ledezma quien me indica el lugar del dispositivo procedo a realizar pruebas con el soporte de sistemas y debo_x000d_
realizar un codigo el cual la usuaria me colabora ubicando el personal que tiene la clave del dispositivo al llegar procedo a realizar pruebas en dispositivo_x000d_
mientras verifico cable de red al realizar la pruebas pasadas las pruebas con el personal de soporte me retiro del lugar notifiando que dispositivo opera con_x000d_
normalidad a la usuaria ruby ledezma</v>
      </c>
      <c r="M162">
        <v>44438</v>
      </c>
      <c r="N162">
        <v>44438</v>
      </c>
      <c r="O162" t="str">
        <v>J036 JUMBO POPAYAN CAMPANARIO</v>
      </c>
      <c r="P162" t="str">
        <v>POPAYAN</v>
      </c>
      <c r="Q162" t="str">
        <v>DIEGO FERNANDO PAREDES ARTEAGA</v>
      </c>
      <c r="R162">
        <v>10301691</v>
      </c>
      <c r="S162" t="str">
        <v>OCCIDENTE</v>
      </c>
    </row>
    <row r="163" xml:space="preserve">
      <c r="A163">
        <v>162</v>
      </c>
      <c r="B163">
        <v>11864352</v>
      </c>
      <c r="C163" t="str">
        <v>REQUEST</v>
      </c>
      <c r="D163" t="str">
        <v>CERRADO</v>
      </c>
      <c r="E163" t="str">
        <v>TIENDA</v>
      </c>
      <c r="F163" t="str">
        <v>IMPRESORA</v>
      </c>
      <c r="G163" t="str">
        <v>POS</v>
      </c>
      <c r="H163" t="str">
        <v>EPSON TM-H6000IV</v>
      </c>
      <c r="I16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3023071707_x000d_
Anexo: null_x000d_
Descripcion: Buenas tardes; me colaboran por favor para revisar la impresora de la pos numero 8; en falla y en paper a parece en color rojo._x000d_
</v>
      </c>
      <c r="J163" t="str">
        <v>NO APLICA</v>
      </c>
      <c r="K16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3023071707_x000d_
Anexo: null_x000d_
Descripcion: Buenas tardes; me colaboran por favor para revisar la impresora de la pos numero 8; en falla y en paper a parece en color rojo._x000d_
</v>
      </c>
      <c r="L163" t="str" xml:space="preserve">
        <v xml:space="preserve">SE llega A zona y se ubica maquina se realizan pruebas de voltajes y mecanismos de la maquina con referentes de sensores y demas pruebas y dejamos_x000d_
</v>
      </c>
      <c r="M163">
        <v>44438</v>
      </c>
      <c r="N163">
        <v>44438</v>
      </c>
      <c r="O163" t="str">
        <v>J036 JUMBO POPAYAN CAMPANARIO</v>
      </c>
      <c r="P163" t="str">
        <v>POPAYAN</v>
      </c>
      <c r="Q163" t="str">
        <v>DIEGO FERNANDO PAREDES ARTEAGA</v>
      </c>
      <c r="R163">
        <v>10301691</v>
      </c>
      <c r="S163" t="str">
        <v>OCCIDENTE</v>
      </c>
    </row>
    <row r="164" xml:space="preserve">
      <c r="A164">
        <v>163</v>
      </c>
      <c r="B164">
        <v>11883347</v>
      </c>
      <c r="C164" t="str">
        <v>REQUEST</v>
      </c>
      <c r="D164" t="str">
        <v>CERRADO</v>
      </c>
      <c r="E164" t="str">
        <v>TIENDA</v>
      </c>
      <c r="F164" t="str">
        <v>COMUNICACIONES</v>
      </c>
      <c r="G164" t="str">
        <v>TELEFONOS</v>
      </c>
      <c r="H164" t="str">
        <v>NO APLICA</v>
      </c>
      <c r="I164" t="str" xml:space="preserve">
        <v xml:space="preserve">Datos usuario_x000d_
Nombre: Luis Guillemo Gil Bermudez_x000d_
Correo: LuisGuillemo.GilBermudez@cencosud.com.co_x000d_
Usuario AD: LuGGilBe_x000d_
Pais: Colombia_x000d_
Ubicacion: M074 METRO FACATATIVA_x000d_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Gil_x000d_
</v>
      </c>
      <c r="J164" t="str">
        <v>NO APLICA</v>
      </c>
      <c r="K164" t="str" xml:space="preserve">
        <v xml:space="preserve">Datos usuario_x000d_
Nombre: Luis Guillemo Gil Bermudez_x000d_
Correo: LuisGuillemo.GilBermudez@cencosud.com.co_x000d_
Usuario AD: LuGGilBe_x000d_
Pais: Colombia_x000d_
Ubicacion: M074 METRO FACATATIVA_x000d_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Gil_x000d_
</v>
      </c>
      <c r="L164" t="str">
        <v>Se realizo la búsqueda de cada uno de los telefonos y se reviso serial; estado y ubicación. Se diligencia el formato y se envía a Diego Cortes.</v>
      </c>
      <c r="M164">
        <v>44438</v>
      </c>
      <c r="N164">
        <v>44438</v>
      </c>
      <c r="O164" t="str">
        <v>M074 METRO FACATATIVA</v>
      </c>
      <c r="P164" t="str">
        <v>FACATATIVA</v>
      </c>
      <c r="Q164" t="str">
        <v>ALEXANDER CASTILLO SOTELO</v>
      </c>
      <c r="R164">
        <v>80216449</v>
      </c>
      <c r="S164" t="str">
        <v>BOGOTA</v>
      </c>
    </row>
    <row r="165" xml:space="preserve">
      <c r="A165">
        <v>164</v>
      </c>
      <c r="B165">
        <v>11883068</v>
      </c>
      <c r="C165" t="str">
        <v>REQUEST</v>
      </c>
      <c r="D165" t="str">
        <v>CERRADO</v>
      </c>
      <c r="E165" t="str">
        <v>TIENDA</v>
      </c>
      <c r="F165" t="str">
        <v>COMUNICACIONES</v>
      </c>
      <c r="G165" t="str">
        <v>TELEFONOS</v>
      </c>
      <c r="H165" t="str">
        <v>CISCO</v>
      </c>
      <c r="I165" t="str" xml:space="preserve">
        <v xml:space="preserve">Datos usuario_x000d_
Nombre: Martha Lucia Gomez Castaneda_x000d_
Correo: marthalucia.gomezcastaneda@cencosud.com.co_x000d_
Usuario AD: MLGomezC_x000d_
Pais: Colombia_x000d_
Ubicacion: M073 METRO MOSQUERA_x000d_
Zona: Colombia Bogota_x000d_
Unidad de Negocio: METRO_x000d_
Servicio: null_x000d_
Telefono: 3148655991_x000d_
Anexo: 3148655991_x000d_
Descripcion: El telefono se encuentra desconfigurado ya que no salen ni entran llamadas._x000d_
Modelo de Telefono: cisco_x000d_
Numero de Extension: 403</v>
      </c>
      <c r="J165" t="str">
        <v>NO APLICA</v>
      </c>
      <c r="K165" t="str" xml:space="preserve">
        <v xml:space="preserve">Datos usuario_x000d_
Nombre: Martha Lucia Gomez Castaneda_x000d_
Correo: marthalucia.gomezcastaneda@cencosud.com.co_x000d_
Usuario AD: MLGomezC_x000d_
Pais: Colombia_x000d_
Ubicacion: M073 METRO MOSQUERA_x000d_
Zona: Colombia Bogota_x000d_
Unidad de Negocio: METRO_x000d_
Servicio: null_x000d_
Telefono: 3148655991_x000d_
Anexo: 3148655991_x000d_
Descripcion: El telefono se encuentra desconfigurado ya que no salen ni entran llamadas._x000d_
Modelo de Telefono: cisco_x000d_
Numero de Extension: 403</v>
      </c>
      <c r="L165" t="str">
        <v>Se le realiza un reset al telefono y se configura para que le permita recibir y relaizar llamadas. Se hacen las pruebas y funciona correctamente. Se deja operativo el equipo.</v>
      </c>
      <c r="M165">
        <v>44438</v>
      </c>
      <c r="N165">
        <v>44438</v>
      </c>
      <c r="O165" t="str">
        <v>M073 METRO MOSQUERA</v>
      </c>
      <c r="P165" t="str">
        <v>MOSQUERA</v>
      </c>
      <c r="Q165" t="str">
        <v>ALEXANDER CASTILLO SOTELO</v>
      </c>
      <c r="R165">
        <v>80216449</v>
      </c>
      <c r="S165" t="str">
        <v>BOGOTA</v>
      </c>
    </row>
    <row r="166" xml:space="preserve">
      <c r="A166">
        <v>165</v>
      </c>
      <c r="B166">
        <v>11875970</v>
      </c>
      <c r="C166" t="str">
        <v>REQUEST</v>
      </c>
      <c r="D166" t="str">
        <v>CERRADO</v>
      </c>
      <c r="E166" t="str">
        <v>TIENDA</v>
      </c>
      <c r="F166" t="str">
        <v>PDT</v>
      </c>
      <c r="G166" t="str">
        <v>MC 3190</v>
      </c>
      <c r="H166" t="str">
        <v>MOTOROLA</v>
      </c>
      <c r="I166" t="str" xml:space="preserve">
        <v xml:space="preserve">Buenas tardes; solicito de su colaboración para dar de bajas a las pdt adjuntas ya que se retiraran de servicio a petición de Andrés sopo; si las pdt no se encuentran en físico por favor montar el respectivo denuncio y darle el stock y prebaja en itam; trasladar el cua a Guillermo gil para solicitar el acta de baja y culminar la labor._x000d_
_x000d_
MOTOROLA MC 3190 S11237521120501 Asignado / ativo SIN NOVEDAD DI-015028_x000d_
_x000d_
Gracias._x000d_
</v>
      </c>
      <c r="J166" t="str">
        <v>NO APLICA</v>
      </c>
      <c r="K166" t="str" xml:space="preserve">
        <v xml:space="preserve">Buenas tardes; solicito de su colaboración para dar de bajas a las pdt adjuntas ya que se retiraran de servicio a petición de Andrés sopo; si las pdt no se encuentran en físico por favor montar el respectivo denuncio y darle el stock y prebaja en itam; trasladar el cua a Guillermo gil para solicitar el acta de baja y culminar la labor._x000d_
_x000d_
MOTOROLA MC 3190 S11237521120501 Asignado / ativo SIN NOVEDAD DI-015028_x000d_
_x000d_
Gracias._x000d_
</v>
      </c>
      <c r="L166" t="str">
        <v>Se ubico la PDT en la tienda y se diligencio el formato para darle de baja y hacer la destrucción del equipo; Se hacen firmar las actas al area de seguridad y al director de la tienda; se entrega al aresa de seguridad; para que realicen la destrucción. Se le envia el formato a Diego Cortes.</v>
      </c>
      <c r="M166">
        <v>44435</v>
      </c>
      <c r="N166">
        <v>44439</v>
      </c>
      <c r="O166" t="str">
        <v>M077 METRO ZIPAQUIRA</v>
      </c>
      <c r="P166" t="str">
        <v>ZIPAQUIRA</v>
      </c>
      <c r="Q166" t="str">
        <v>ALEXANDER CASTILLO SOTELO</v>
      </c>
      <c r="R166">
        <v>80216449</v>
      </c>
      <c r="S166" t="str">
        <v>BOGOTA</v>
      </c>
    </row>
    <row r="167" xml:space="preserve">
      <c r="A167">
        <v>166</v>
      </c>
      <c r="B167">
        <v>11876295</v>
      </c>
      <c r="C167" t="str">
        <v>REQUEST</v>
      </c>
      <c r="D167" t="str">
        <v>CERRADO</v>
      </c>
      <c r="E167" t="str">
        <v>TIENDA</v>
      </c>
      <c r="F167" t="str">
        <v>SCANNER</v>
      </c>
      <c r="G167" t="str">
        <v>SCANNER</v>
      </c>
      <c r="H167" t="str">
        <v>SCANNER</v>
      </c>
      <c r="I167" t="str" xml:space="preserve">
        <v xml:space="preserve">Buenas tardes; solicito de su colaboración para verificación de estado y ubicación de los scanner de mano en tienda para confirmar si está instalado en DESKTOP|PC o POS_x000d_
_x000d_
SCANNER POS|MANO M077 ZIPAQUIRA METROLOGIC MS 9520 8607531688 Asignado / ativo SIN NOVEDAD DI-015025_x000d_
SCANNER POS|MANO M077 ZIPAQUIRA HONEYWELL MS 9590 0M14290023 Asignado / ativo SIN NOVEDAD DI-015031</v>
      </c>
      <c r="J167" t="str">
        <v>NO APLICA</v>
      </c>
      <c r="K167" t="str" xml:space="preserve">
        <v xml:space="preserve">Buenas tardes; solicito de su colaboración para verificación de estado y ubicación de los scanner de mano en tienda para confirmar si está instalado en DESKTOP|PC o POS_x000d_
_x000d_
SCANNER POS|MANO M077 ZIPAQUIRA METROLOGIC MS 9520 8607531688 Asignado / ativo SIN NOVEDAD DI-015025_x000d_
SCANNER POS|MANO M077 ZIPAQUIRA HONEYWELL MS 9590 0M14290023 Asignado / ativo SIN NOVEDAD DI-015031</v>
      </c>
      <c r="L167" t="str">
        <v>Se realizó el recorrido en toda la tienda para buscar los escaner; se levanta la información y se le envia el informe a Diego Cortes.</v>
      </c>
      <c r="M167">
        <v>44435</v>
      </c>
      <c r="N167">
        <v>44439</v>
      </c>
      <c r="O167" t="str">
        <v>M077 METRO ZIPAQUIRA</v>
      </c>
      <c r="P167" t="str">
        <v>ZIPAQUIRA</v>
      </c>
      <c r="Q167" t="str">
        <v>ALEXANDER CASTILLO SOTELO</v>
      </c>
      <c r="R167">
        <v>80216449</v>
      </c>
      <c r="S167" t="str">
        <v>BOGOTA</v>
      </c>
    </row>
    <row r="168" xml:space="preserve">
      <c r="A168">
        <v>167</v>
      </c>
      <c r="B168">
        <v>11876164</v>
      </c>
      <c r="C168" t="str">
        <v>REQUEST</v>
      </c>
      <c r="D168" t="str">
        <v>CERRADO</v>
      </c>
      <c r="E168" t="str">
        <v>TIENDA</v>
      </c>
      <c r="F168" t="str">
        <v>PDT</v>
      </c>
      <c r="G168" t="str">
        <v>SKORPIO X3</v>
      </c>
      <c r="H168" t="str">
        <v xml:space="preserve">DATALOGIC </v>
      </c>
      <c r="I168" t="str" xml:space="preserve">
        <v xml:space="preserve">Buenas tardes; solicito de su colaboración para trasladar la pdt adjunta para la M073 mosquera_x000d_
_x000d_
DATALOGIC SKORPIO X3 G14F81741 DI-015022</v>
      </c>
      <c r="J168" t="str">
        <v>NO APLICA</v>
      </c>
      <c r="K168" t="str" xml:space="preserve">
        <v xml:space="preserve">Buenas tardes; solicito de su colaboración para trasladar la pdt adjunta para la M073 mosquera_x000d_
_x000d_
DATALOGIC SKORPIO X3 G14F81741 DI-015022</v>
      </c>
      <c r="L168" t="str">
        <v>Se realizo la busqueda y alistamiento deL equipo; se imprimieron las actas y se hicieron firmar del area de seguridad y direccion de la Tienda. Se deja empacada y lista para el envío hacia la tienda de Mosquera. Pendiente la Gía de la transportadora. DI-015022</v>
      </c>
      <c r="M168">
        <v>44435</v>
      </c>
      <c r="N168">
        <v>44439</v>
      </c>
      <c r="O168" t="str">
        <v>M077 METRO ZIPAQUIRA</v>
      </c>
      <c r="P168" t="str">
        <v>ZIPAQUIRA</v>
      </c>
      <c r="Q168" t="str">
        <v>ALEXANDER CASTILLO SOTELO</v>
      </c>
      <c r="R168">
        <v>80216449</v>
      </c>
      <c r="S168" t="str">
        <v>BOGOTA</v>
      </c>
    </row>
    <row r="169" xml:space="preserve">
      <c r="A169">
        <v>168</v>
      </c>
      <c r="B169">
        <v>11876155</v>
      </c>
      <c r="C169" t="str">
        <v>REQUEST</v>
      </c>
      <c r="D169" t="str">
        <v>CERRADO</v>
      </c>
      <c r="E169" t="str">
        <v>TIENDA</v>
      </c>
      <c r="F169" t="str">
        <v>PDT</v>
      </c>
      <c r="G169" t="str">
        <v>SKORPIO X3</v>
      </c>
      <c r="H169" t="str">
        <v>DATALOGIC</v>
      </c>
      <c r="I169" t="str" xml:space="preserve">
        <v xml:space="preserve">Buenas tardes; solicito de su colaboración para trasladar la pdt adjunta para la M026 banderas_x000d_
_x000d_
DATALOGIC SKORPIO X3 G14F81721 DI-015024_x000d_
DATALOGIC SKORPIO X3 G14F81734 DI-015017_x000d_
_x000d_
Gracias.</v>
      </c>
      <c r="J169" t="str">
        <v>NO APLICA</v>
      </c>
      <c r="K169" t="str" xml:space="preserve">
        <v xml:space="preserve">Buenas tardes; solicito de su colaboración para trasladar la pdt adjunta para la M026 banderas_x000d_
_x000d_
DATALOGIC SKORPIO X3 G14F81721 DI-015024_x000d_
DATALOGIC SKORPIO X3 G14F81734 DI-015017_x000d_
_x000d_
Gracias.</v>
      </c>
      <c r="L169" t="str">
        <v>Se realizo la busqueda y alistamiento de los equipos; se imprimieron las actas y se hicieron firmar del area de seguridad y direccion de la Tienda. Se dejan empacadas y listas para el envío hacia la tienda de Banderas. Pendiente la Gía de la transportadora. S/N: G14F81721 DI-015024 y S/N: G14F81734 DI-015017</v>
      </c>
      <c r="M169">
        <v>44438</v>
      </c>
      <c r="N169">
        <v>44439</v>
      </c>
      <c r="O169" t="str">
        <v>M077 METRO ZIPAQUIRA</v>
      </c>
      <c r="P169" t="str">
        <v>ZIPAQUIRA</v>
      </c>
      <c r="Q169" t="str">
        <v>ALEXANDER CASTILLO SOTELO</v>
      </c>
      <c r="R169">
        <v>80216449</v>
      </c>
      <c r="S169" t="str">
        <v>BOGOTA</v>
      </c>
    </row>
    <row r="170" xml:space="preserve">
      <c r="A170">
        <v>169</v>
      </c>
      <c r="B170">
        <v>11883353</v>
      </c>
      <c r="C170" t="str">
        <v>REQUEST</v>
      </c>
      <c r="D170" t="str">
        <v>CERRADO</v>
      </c>
      <c r="E170" t="str">
        <v>TIENDA</v>
      </c>
      <c r="F170" t="str">
        <v>COMUNICACIONES</v>
      </c>
      <c r="G170" t="str">
        <v>TELEFONOS</v>
      </c>
      <c r="H170" t="str">
        <v>NO APLICA</v>
      </c>
      <c r="I170" t="str" xml:space="preserve">
        <v xml:space="preserve">Datos usuario_x000d_
Nombre: Luis Guillemo Gil Bermudez_x000d_
Correo: LuisGuillemo.GilBermudez@cencosud.com.co_x000d_
Usuario AD: LuGGilBe_x000d_
Pais: Colombia_x000d_
Ubicacion: M077 METRO ZIPAQUIRA_x000d_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v>
      </c>
      <c r="J170" t="str">
        <v>NO APLICA</v>
      </c>
      <c r="K170" t="str" xml:space="preserve">
        <v xml:space="preserve">Datos usuario_x000d_
Nombre: Luis Guillemo Gil Bermudez_x000d_
Correo: LuisGuillemo.GilBermudez@cencosud.com.co_x000d_
Usuario AD: LuGGilBe_x000d_
Pais: Colombia_x000d_
Ubicacion: M077 METRO ZIPAQUIRA_x000d_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v>
      </c>
      <c r="L170" t="str">
        <v>&lt;Se realizó el recorrido en toda la tienda para buscar los telefonos; se levanta la información y se le envia el informe a Diego Cortes.</v>
      </c>
      <c r="M170">
        <v>44438</v>
      </c>
      <c r="N170">
        <v>44439</v>
      </c>
      <c r="O170" t="str">
        <v>M077 METRO ZIPAQUIRA</v>
      </c>
      <c r="P170" t="str">
        <v>ZIPAQUIRA</v>
      </c>
      <c r="Q170" t="str">
        <v>ALEXANDER CASTILLO SOTELO</v>
      </c>
      <c r="R170">
        <v>80216449</v>
      </c>
      <c r="S170" t="str">
        <v>BOGOTA</v>
      </c>
    </row>
    <row r="171" xml:space="preserve">
      <c r="A171">
        <v>170</v>
      </c>
      <c r="B171">
        <v>11868244</v>
      </c>
      <c r="C171" t="str">
        <v>INCIDENT</v>
      </c>
      <c r="D171" t="str">
        <v>CERRADO</v>
      </c>
      <c r="E171" t="str">
        <v>TIENDA</v>
      </c>
      <c r="F171" t="str">
        <v>DESKTOP</v>
      </c>
      <c r="G171" t="str">
        <v>CPU</v>
      </c>
      <c r="H171" t="str">
        <v>LENOVO</v>
      </c>
      <c r="I171" t="str" xml:space="preserve">
        <v xml:space="preserve">Datos usuario_x000d_
Nombre: Juan Pablo Ortiz Herrera_x000d_
Correo: JuanPablo.Ortiz@cencosud.com.co_x000d_
Usuario AD: JPOrtizH_x000d_
Pais: Colombia_x000d_
Ubicacion: SEDE ADMINISTRATIVA BOGOTA_x000d_
Zona: Colombia Sede Admin_x000d_
Unidad de Negocio: Supermercados_x000d_
Servicio: Administracion Central_x000d_
Telefono: 3174369123_x000d_
Anexo: null_x000d_
Descripcion: Hurto de portatil de Juan Pablo Ortiz_x000d_
Indicar ubicacion del Equipo en tienda o oficinas: Sede administrativa</v>
      </c>
      <c r="J171" t="str">
        <v>NO APLICA</v>
      </c>
      <c r="K171" t="str" xml:space="preserve">
        <v xml:space="preserve">Datos usuario_x000d_
Nombre: Juan Pablo Ortiz Herrera_x000d_
Correo: JuanPablo.Ortiz@cencosud.com.co_x000d_
Usuario AD: JPOrtizH_x000d_
Pais: Colombia_x000d_
Ubicacion: SEDE ADMINISTRATIVA BOGOTA_x000d_
Zona: Colombia Sede Admin_x000d_
Unidad de Negocio: Supermercados_x000d_
Servicio: Administracion Central_x000d_
Telefono: 3174369123_x000d_
Anexo: null_x000d_
Descripcion: Hurto de portatil de Juan Pablo Ortiz_x000d_
Indicar ubicacion del Equipo en tienda o oficinas: Sede administrativa</v>
      </c>
      <c r="L171" t="str">
        <v>SE PROCEDE A REALIZAR VALIDACION DEL EQUIPO TIPO PORTATIL; SE REALIZA CONFIGURACION Y ACTUALIZACION DE APLICACIONES BASICAS DEL EQUIPO; SE VALIDA QUE TENGA LA VPN. SE PROCEDE A REALIZAR CAMBIO DE NOMBRE DEL EQUIPO Y SE SUBE EQUIPO AL DOMINIO. SE VALIDA LA SINCRONIZACION DEL CORREO DEL USUARIO Y SE DEJA EQUIPO EN LA OFICINA DEL AREA DE SISTEMAS INDICADO POR EL PERSONAL DE SISTEMAS DE CENCOSUD A CARGO DE LA SEÑORITA CATALINA GONZALEZ.</v>
      </c>
      <c r="M171">
        <v>44439</v>
      </c>
      <c r="N171">
        <v>44439</v>
      </c>
      <c r="O171" t="str">
        <v>J045 JUMBO AV.DEL FERROCARRIL SANTA MARTA</v>
      </c>
      <c r="P171" t="str">
        <v>SANTA MARTA</v>
      </c>
      <c r="Q171" t="str">
        <v>ENRIQUE RAFAEL PONZON ORTEGA</v>
      </c>
      <c r="R171">
        <v>1082888515</v>
      </c>
      <c r="S171" t="str">
        <v>COSTA</v>
      </c>
    </row>
    <row r="172" xml:space="preserve">
      <c r="A172">
        <v>171</v>
      </c>
      <c r="B172">
        <v>11868244</v>
      </c>
      <c r="C172" t="str">
        <v>INCIDENT</v>
      </c>
      <c r="D172" t="str">
        <v>CERRADO</v>
      </c>
      <c r="E172" t="str">
        <v>TIENDA</v>
      </c>
      <c r="F172" t="str">
        <v>DESKTOP</v>
      </c>
      <c r="G172" t="str">
        <v>CPU</v>
      </c>
      <c r="H172" t="str">
        <v>LENOVO</v>
      </c>
      <c r="I172" t="str" xml:space="preserve">
        <v xml:space="preserve">Datos usuario_x000d_
Nombre: Juan Pablo Ortiz Herrera_x000d_
Correo: JuanPablo.Ortiz@cencosud.com.co_x000d_
Usuario AD: JPOrtizH_x000d_
Pais: Colombia_x000d_
Ubicacion: SEDE ADMINISTRATIVA BOGOTA_x000d_
Zona: Colombia Sede Admin_x000d_
Unidad de Negocio: Supermercados_x000d_
Servicio: Administracion Central_x000d_
Telefono: 3174369123_x000d_
Anexo: null_x000d_
Descripcion: Hurto de portatil de Juan Pablo Ortiz_x000d_
Indicar ubicacion del Equipo en tienda o oficinas: Sede administrativa</v>
      </c>
      <c r="J172" t="str">
        <v>NO APLICA</v>
      </c>
      <c r="K172" t="str" xml:space="preserve">
        <v xml:space="preserve">Datos usuario_x000d_
Nombre: Juan Pablo Ortiz Herrera_x000d_
Correo: JuanPablo.Ortiz@cencosud.com.co_x000d_
Usuario AD: JPOrtizH_x000d_
Pais: Colombia_x000d_
Ubicacion: SEDE ADMINISTRATIVA BOGOTA_x000d_
Zona: Colombia Sede Admin_x000d_
Unidad de Negocio: Supermercados_x000d_
Servicio: Administracion Central_x000d_
Telefono: 3174369123_x000d_
Anexo: null_x000d_
Descripcion: Hurto de portatil de Juan Pablo Ortiz_x000d_
Indicar ubicacion del Equipo en tienda o oficinas: Sede administrativa</v>
      </c>
      <c r="L172" t="str">
        <v>SE PROCEDE A REALIZAR VALIDACION DEL EQUIPO TIPO PORTATIL; SE REALIZA CONFIGURACION Y ACTUALIZACION DE APLICACIONES BASICAS DEL EQUIPO; SE VALIDA QUE TENGA LA VPN. SE PROCEDE A REALIZAR CAMBIO DE NOMBRE DEL EQUIPO Y SE SUBE EQUIPO AL DOMINIO. SE VALIDA LA SINCRONIZACION DEL CORREO DEL USUARIO Y SE DEJA EQUIPO EN LA OFICINA DEL AREA DE SISTEMAS INDICADO POR EL PERSONAL DE SISTEMAS DE CENCOSUD A CARGO DE LA SEÑORITA CATALINA GONZALEZ.</v>
      </c>
      <c r="M172">
        <v>44439</v>
      </c>
      <c r="N172">
        <v>44439</v>
      </c>
      <c r="O172" t="str">
        <v>J045 JUMBO AV.DEL FERROCARRIL SANTA MARTA</v>
      </c>
      <c r="P172" t="str">
        <v>SANTA MARTA</v>
      </c>
      <c r="Q172" t="str">
        <v>ENRIQUE RAFAEL PONZON ORTEGA</v>
      </c>
      <c r="R172">
        <v>1082888515</v>
      </c>
      <c r="S172" t="str">
        <v>COSTA</v>
      </c>
    </row>
    <row r="173" xml:space="preserve">
      <c r="A173">
        <v>172</v>
      </c>
      <c r="B173">
        <v>11886287</v>
      </c>
      <c r="C173" t="str">
        <v>REQUEST</v>
      </c>
      <c r="D173" t="str">
        <v>CERRADO</v>
      </c>
      <c r="E173" t="str">
        <v>TIENDA</v>
      </c>
      <c r="F173" t="str">
        <v>BALANZA</v>
      </c>
      <c r="G173" t="str">
        <v>B-PLUS</v>
      </c>
      <c r="H173" t="str">
        <v>METTLER TOLEDO</v>
      </c>
      <c r="I173"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balanza no enciende_x000d_
Area donde su ubica la balanza: perecederos_x000d_
</v>
      </c>
      <c r="J173" t="str">
        <v>NO APLICA</v>
      </c>
      <c r="K173"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balanza no enciende_x000d_
Area donde su ubica la balanza: perecederos_x000d_
</v>
      </c>
      <c r="L173" t="str">
        <v>Se hace la revisión de la Balanza; se verifica el cable de poder y la toma corriente; se limpian los contactos donde entra el cable de poder. Se realizan las pruebas y enciende correctamente la balanza. Se realizan las pruebas y funciona correctamente. Se solicita que le hagan una Full Carga. Se deja operativa la balanza.</v>
      </c>
      <c r="M173">
        <v>44439</v>
      </c>
      <c r="N173">
        <v>44439</v>
      </c>
      <c r="O173" t="str">
        <v>M077 METRO ZIPAQUIRA</v>
      </c>
      <c r="P173" t="str">
        <v>ZIPAQUIRA</v>
      </c>
      <c r="Q173" t="str">
        <v>ALEXANDER CASTILLO SOTELO</v>
      </c>
      <c r="R173">
        <v>80216449</v>
      </c>
      <c r="S173" t="str">
        <v>BOGOTA</v>
      </c>
    </row>
    <row r="174">
      <c r="A174">
        <v>173</v>
      </c>
      <c r="B174" t="str">
        <v>ROLL OUT</v>
      </c>
      <c r="C174" t="str">
        <v>ROLL OUT</v>
      </c>
      <c r="D174" t="str">
        <v>CERRADO</v>
      </c>
      <c r="E174" t="str">
        <v>TIENDA</v>
      </c>
      <c r="F174" t="str">
        <v>TIENDA</v>
      </c>
      <c r="G174" t="str">
        <v>NO APLICA</v>
      </c>
      <c r="H174" t="str">
        <v>NO APLICA</v>
      </c>
      <c r="I174" t="str">
        <v>SE REQUIERE ACOMPAÑAMIENTO A REDES PARA CONFIGURACION EN AREA DE CAJAS</v>
      </c>
      <c r="J174" t="str">
        <v>NO APLICA</v>
      </c>
      <c r="K174" t="str">
        <v>SE REQUIERE ACOMPAÑAMIENTO A REDES PARA CONFIGURACION EN AREA DE CAJAS</v>
      </c>
      <c r="L174" t="str">
        <v>SE REALIZA CONFIGURACION DE RED EN LAS CAJAS LINEALES; SE SE CONECTA RED EN ANILLO SEGUN INSTRUCCIONES DADAS POR PARTE DE GUILLERMO GUTIERREZ. SE VALIDA QUE TODOS LOS DATAFONOS ESTAN TRANSMITIENDO CORRECTAMENTE</v>
      </c>
      <c r="M174">
        <v>44439</v>
      </c>
      <c r="N174">
        <v>44439</v>
      </c>
      <c r="O174" t="str">
        <v>M028 METRO DUITAMA INNOVO</v>
      </c>
      <c r="P174" t="str">
        <v>DUITAMA</v>
      </c>
      <c r="Q174" t="str">
        <v>CARLOS REINERIO ROJAS COY</v>
      </c>
      <c r="R174">
        <v>7320304</v>
      </c>
      <c r="S174" t="str">
        <v>ORIENTE</v>
      </c>
    </row>
    <row r="175">
      <c r="A175">
        <v>174</v>
      </c>
      <c r="B175" t="str">
        <v>ROLL OUT</v>
      </c>
      <c r="C175" t="str">
        <v>ROLL OUT</v>
      </c>
      <c r="D175" t="str">
        <v>CERRADO</v>
      </c>
      <c r="E175" t="str">
        <v>TIENDA</v>
      </c>
      <c r="F175" t="str">
        <v>TIENDA</v>
      </c>
      <c r="G175" t="str">
        <v>NO APLICA</v>
      </c>
      <c r="H175" t="str">
        <v>NO APLICA</v>
      </c>
      <c r="I175" t="str">
        <v>SE REQUIERE ACOMPAÑAMIENTO A REDES PARA CONFIGURACION EN AREA DE CAJAS</v>
      </c>
      <c r="J175" t="str">
        <v>NO APLICA</v>
      </c>
      <c r="K175" t="str">
        <v>SE REQUIERE ACOMPAÑAMIENTO A REDES PARA CONFIGURACION EN AREA DE CAJAS</v>
      </c>
      <c r="L175" t="str">
        <v>SE REALIZA CONFIGURACION DE RED EN LAS CAJAS LINEALES; SE SE CONECTA RED EN ANILLO SEGUN INSTRUCCIONES DADAS POR PARTE DE GUILLERMO GUTIERREZ. SE VALIDA QUE TODOS LOS DATAFONOS ESTAN TRANSMITIENDO CORRECTAMENTE</v>
      </c>
      <c r="M175">
        <v>44439</v>
      </c>
      <c r="N175">
        <v>44439</v>
      </c>
      <c r="O175" t="str">
        <v>M028 METRO DUITAMA INNOVO</v>
      </c>
      <c r="P175" t="str">
        <v>DUITAMA</v>
      </c>
      <c r="Q175" t="str">
        <v>CARLOS REINERIO ROJAS COY</v>
      </c>
      <c r="R175">
        <v>7320304</v>
      </c>
      <c r="S175" t="str">
        <v>ORIENTE</v>
      </c>
    </row>
    <row r="176">
      <c r="A176">
        <v>175</v>
      </c>
      <c r="B176" t="str">
        <v>ROLL OUT</v>
      </c>
      <c r="C176" t="str">
        <v>ROLL OUT</v>
      </c>
      <c r="D176" t="str">
        <v>CERRADO</v>
      </c>
      <c r="E176" t="str">
        <v>TIENDA</v>
      </c>
      <c r="F176" t="str">
        <v>TIENDA</v>
      </c>
      <c r="G176" t="str">
        <v>NO APLICA</v>
      </c>
      <c r="H176" t="str">
        <v>NO APLICA</v>
      </c>
      <c r="I176" t="str">
        <v>SE REQUIERE ACOMPAÑAMIENTO A REDES PARA CONFIGURACION EN AREA DE CAJAS</v>
      </c>
      <c r="J176" t="str">
        <v>NO APLICA</v>
      </c>
      <c r="K176" t="str">
        <v>SE REQUIERE ACOMPAÑAMIENTO A REDES PARA CONFIGURACION EN AREA DE CAJAS</v>
      </c>
      <c r="L176" t="str">
        <v>SE REALIZA CONFIGURACION DE RED EN LAS CAJAS LINEALES; SE SE CONECTA RED EN ANILLO SEGUN INSTRUCCIONES DADAS POR PARTE DE GUILLERMO GUTIERREZ. SE VALIDA QUE TODOS LOS DATAFONOS ESTAN TRANSMITIENDO CORRECTAMENTE</v>
      </c>
      <c r="M176">
        <v>44439</v>
      </c>
      <c r="N176">
        <v>44439</v>
      </c>
      <c r="O176" t="str">
        <v>M028 METRO DUITAMA INNOVO</v>
      </c>
      <c r="P176" t="str">
        <v>DUITAMA</v>
      </c>
      <c r="Q176" t="str">
        <v>CARLOS REINERIO ROJAS COY</v>
      </c>
      <c r="R176">
        <v>7320304</v>
      </c>
      <c r="S176" t="str">
        <v>ORIENTE</v>
      </c>
    </row>
    <row r="177" xml:space="preserve">
      <c r="A177">
        <v>176</v>
      </c>
      <c r="B177">
        <v>11869930</v>
      </c>
      <c r="C177" t="str">
        <v>REQUEST</v>
      </c>
      <c r="D177" t="str">
        <v>CERRADO</v>
      </c>
      <c r="E177" t="str">
        <v>TIENDA</v>
      </c>
      <c r="F177" t="str">
        <v>POS</v>
      </c>
      <c r="G177" t="str">
        <v>CPU</v>
      </c>
      <c r="H177" t="str">
        <v>WINCOR</v>
      </c>
      <c r="I177" t="str" xml:space="preserve">
        <v xml:space="preserve">Buenas Tardes_x000d_
Cambio de fuente de Poder POS 5; la parte ya esta en Sitio</v>
      </c>
      <c r="J177" t="str">
        <v>NO APLICA</v>
      </c>
      <c r="K177" t="str" xml:space="preserve">
        <v xml:space="preserve">Buenas Tardes_x000d_
Cambio de fuente de Poder POS 5; la parte ya esta en Sitio</v>
      </c>
      <c r="L177" t="str">
        <v>Se realizó cambio de la fuente de poder y se hizo limpieza interna; la POS enciende correctamente. Se hacen las puebas correspondientes. Se deja operativo el equipo.</v>
      </c>
      <c r="M177">
        <v>44440</v>
      </c>
      <c r="N177">
        <v>44440</v>
      </c>
      <c r="O177" t="str">
        <v>M073 METRO MOSQUERA</v>
      </c>
      <c r="P177" t="str">
        <v>MOSQUERA</v>
      </c>
      <c r="Q177" t="str">
        <v>ALEXANDER CASTILLO SOTELO</v>
      </c>
      <c r="R177">
        <v>80216449</v>
      </c>
      <c r="S177" t="str">
        <v>BOGOTA</v>
      </c>
    </row>
    <row r="178" xml:space="preserve">
      <c r="A178">
        <v>177</v>
      </c>
      <c r="B178">
        <v>11883342</v>
      </c>
      <c r="C178" t="str">
        <v>REQUEST</v>
      </c>
      <c r="D178" t="str">
        <v>CERRADO</v>
      </c>
      <c r="E178" t="str">
        <v>TIENDA</v>
      </c>
      <c r="F178" t="str">
        <v>COMUNICACIONES</v>
      </c>
      <c r="G178" t="str">
        <v>TELEFONOS</v>
      </c>
      <c r="H178" t="str">
        <v>NO APLICA</v>
      </c>
      <c r="I178" t="str" xml:space="preserve">
        <v xml:space="preserve">Datos usuario_x000d_
Nombre: Luis Guillemo Gil Bermudez_x000d_
Correo: LuisGuillemo.GilBermudez@cencosud.com.co_x000d_
Usuario AD: LuGGilBe_x000d_
Pais: Colombia_x000d_
Ubicacion: M073 METRO MOSQUERA_x000d_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v>
      </c>
      <c r="J178" t="str">
        <v>NO APLICA</v>
      </c>
      <c r="K178" t="str" xml:space="preserve">
        <v xml:space="preserve">Datos usuario_x000d_
Nombre: Luis Guillemo Gil Bermudez_x000d_
Correo: LuisGuillemo.GilBermudez@cencosud.com.co_x000d_
Usuario AD: LuGGilBe_x000d_
Pais: Colombia_x000d_
Ubicacion: M073 METRO MOSQUERA_x000d_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v>
      </c>
      <c r="L178" t="str">
        <v>Se realizó el inventario de los telefonos de toda la tienda; se genera el archivo y se le envia el correo a Diego Cortes.</v>
      </c>
      <c r="M178">
        <v>44438</v>
      </c>
      <c r="N178">
        <v>44440</v>
      </c>
      <c r="O178" t="str">
        <v>M073 METRO MOSQUERA</v>
      </c>
      <c r="P178" t="str">
        <v>MOSQUERA</v>
      </c>
      <c r="Q178" t="str">
        <v>ALEXANDER CASTILLO SOTELO</v>
      </c>
      <c r="R178">
        <v>80216449</v>
      </c>
      <c r="S178" t="str">
        <v>BOGOTA</v>
      </c>
    </row>
    <row r="179" xml:space="preserve">
      <c r="A179">
        <v>178</v>
      </c>
      <c r="B179">
        <v>11791291</v>
      </c>
      <c r="C179" t="str">
        <v>REQUEST</v>
      </c>
      <c r="D179" t="str">
        <v>CERRADO</v>
      </c>
      <c r="E179" t="str">
        <v>TIENDA</v>
      </c>
      <c r="F179" t="str">
        <v>BALANZA</v>
      </c>
      <c r="G179">
        <v>8442</v>
      </c>
      <c r="H179" t="str">
        <v>NO APLICA</v>
      </c>
      <c r="I179"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requiere servicio para la bascula_x000d_
Marca: Mettler Toledo_x000d_
Modelo: 8442_x000d_
Serial: B616359647_x000d_
_x000d_
En repetidas ocasiones han enviado los tecnicos para la reparacion y/o mantenimiento._x000d_
_x000d_
A la fecha continua mala la bascula y mañana se tiene descuento en la seccion_x000d_
_x000d_
Muchas gracias por su ayuda_x000d_
_x000d_
Cordial Saludo_x000d_
Indica la ubicacion de tu balanza en la tienda: Seccion Charcuteria</v>
      </c>
      <c r="J179" t="str">
        <v>NO APLICA</v>
      </c>
      <c r="K179"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requiere servicio para la bascula_x000d_
Marca: Mettler Toledo_x000d_
Modelo: 8442_x000d_
Serial: B616359647_x000d_
_x000d_
En repetidas ocasiones han enviado los tecnicos para la reparacion y/o mantenimiento._x000d_
_x000d_
A la fecha continua mala la bascula y mañana se tiene descuento en la seccion_x000d_
_x000d_
Muchas gracias por su ayuda_x000d_
_x000d_
Cordial Saludo_x000d_
Indica la ubicacion de tu balanza en la tienda: Seccion Charcuteria</v>
      </c>
      <c r="L179" t="str">
        <v xml:space="preserve">SE REALIZA EL CAMBIO DE LA BASCULA DEL AREA DE CHARCUTERIA SE REALIAN PRUEBAS SE DEJA TODO CONFIGURADO Y FUNCIOANDO DE FORMA CORRECTA; SE REALIZAN PRUEBAS Y TODO QUEDA PERFECTAMENTE CONFIGURADO </v>
      </c>
      <c r="M179">
        <v>44440</v>
      </c>
      <c r="N179">
        <v>44440</v>
      </c>
      <c r="O179" t="str">
        <v>J027 JUMBO RIONEGRO</v>
      </c>
      <c r="P179" t="str">
        <v>RIONEGRO</v>
      </c>
      <c r="Q179" t="str">
        <v>YURIMAR MARQUEZ MUÑOZ</v>
      </c>
      <c r="R179">
        <v>1045025746</v>
      </c>
      <c r="S179" t="str">
        <v>CENTRO</v>
      </c>
    </row>
    <row r="180" xml:space="preserve">
      <c r="A180">
        <v>179</v>
      </c>
      <c r="B180">
        <v>11791291</v>
      </c>
      <c r="C180" t="str">
        <v>REQUEST</v>
      </c>
      <c r="D180" t="str">
        <v>CERRADO</v>
      </c>
      <c r="E180" t="str">
        <v>TIENDA</v>
      </c>
      <c r="F180" t="str">
        <v>BALANZA</v>
      </c>
      <c r="G180">
        <v>8442</v>
      </c>
      <c r="H180" t="str">
        <v>NO APLICA</v>
      </c>
      <c r="I180"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requiere servicio para la bascula_x000d_
Marca: Mettler Toledo_x000d_
Modelo: 8442_x000d_
Serial: B616359647_x000d_
_x000d_
En repetidas ocasiones han enviado los tecnicos para la reparacion y/o mantenimiento._x000d_
_x000d_
A la fecha continua mala la bascula y mañana se tiene descuento en la seccion_x000d_
_x000d_
Muchas gracias por su ayuda_x000d_
_x000d_
Cordial Saludo_x000d_
Indica la ubicacion de tu balanza en la tienda: Seccion Charcuteria</v>
      </c>
      <c r="J180" t="str">
        <v>NO APLICA</v>
      </c>
      <c r="K180"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requiere servicio para la bascula_x000d_
Marca: Mettler Toledo_x000d_
Modelo: 8442_x000d_
Serial: B616359647_x000d_
_x000d_
En repetidas ocasiones han enviado los tecnicos para la reparacion y/o mantenimiento._x000d_
_x000d_
A la fecha continua mala la bascula y mañana se tiene descuento en la seccion_x000d_
_x000d_
Muchas gracias por su ayuda_x000d_
_x000d_
Cordial Saludo_x000d_
Indica la ubicacion de tu balanza en la tienda: Seccion Charcuteria</v>
      </c>
      <c r="L180" t="str">
        <v xml:space="preserve">SE REALIZA EL CAMBIO DE LA BASCULA DEL AREA DE CHARCUTERIA SE REALIAN PRUEBAS SE DEJA TODO CONFIGURADO Y FUNCIOANDO DE FORMA CORRECTA; SE REALIZAN PRUEBAS Y TODO QUEDA PERFECTAMENTE CONFIGURADO </v>
      </c>
      <c r="M180">
        <v>44440</v>
      </c>
      <c r="N180">
        <v>44440</v>
      </c>
      <c r="O180" t="str">
        <v>J027 JUMBO RIONEGRO</v>
      </c>
      <c r="P180" t="str">
        <v>RIONEGRO</v>
      </c>
      <c r="Q180" t="str">
        <v>YURIMAR MARQUEZ MUÑOZ</v>
      </c>
      <c r="R180">
        <v>1045025746</v>
      </c>
      <c r="S180" t="str">
        <v>CENTRO</v>
      </c>
    </row>
    <row r="181" xml:space="preserve">
      <c r="A181">
        <v>180</v>
      </c>
      <c r="B181">
        <v>11887025</v>
      </c>
      <c r="C181" t="str">
        <v>INCIDENT</v>
      </c>
      <c r="D181" t="str">
        <v>CERRADO</v>
      </c>
      <c r="E181" t="str">
        <v>TIENDA</v>
      </c>
      <c r="F181" t="str">
        <v>CONTROL DE INGRESO</v>
      </c>
      <c r="G181" t="str">
        <v>LECTOR DE HUELLA</v>
      </c>
      <c r="H181" t="str">
        <v>SUPREMA</v>
      </c>
      <c r="I181" t="str" xml:space="preserve">
        <v xml:space="preserve">Datos usuario_x000d_
Nombre: Diego Ortiz_x000d_
Correo: Diego.Ortiz@cencosud.com.co_x000d_
Usuario AD: Dieortiz_x000d_
Pais: Colombia_x000d_
Ubicacion: J027 JUMBO RIONEGRO_x000d_
Zona: Colombia Centro_x000d_
Unidad de Negocio: Supermercados_x000d_
Servicio: Tiendas &amp; Centros de Distribucion_x000d_
Telefono: 3125883162_x000d_
Anexo: 3125883162_x000d_
Descripcion: Buenas tardes_x000d_
Me colaboran por favor verificando una novedad que esta presentando el reloj ubicado en area de contralor de la tienda; para los marcajes de los colaboradores. ya que tiene un sonido nada comun._x000d_
_x000d_
Muchas gracias_x000d_
Numero de inventario: 012848</v>
      </c>
      <c r="J181" t="str">
        <v>NO APLICA</v>
      </c>
      <c r="K181" t="str" xml:space="preserve">
        <v xml:space="preserve">Datos usuario_x000d_
Nombre: Diego Ortiz_x000d_
Correo: Diego.Ortiz@cencosud.com.co_x000d_
Usuario AD: Dieortiz_x000d_
Pais: Colombia_x000d_
Ubicacion: J027 JUMBO RIONEGRO_x000d_
Zona: Colombia Centro_x000d_
Unidad de Negocio: Supermercados_x000d_
Servicio: Tiendas &amp; Centros de Distribucion_x000d_
Telefono: 3125883162_x000d_
Anexo: 3125883162_x000d_
Descripcion: Buenas tardes_x000d_
Me colaboran por favor verificando una novedad que esta presentando el reloj ubicado en area de contralor de la tienda; para los marcajes de los colaboradores. ya que tiene un sonido nada comun._x000d_
_x000d_
Muchas gracias_x000d_
Numero de inventario: 012848</v>
      </c>
      <c r="L181" t="str">
        <v>SE REALIZA LA REVISION DEL RELOJ DE INGRESO ME INDICA DEYSI QUE EL RUIDO ES POR QUE EL ADAPTADOR DEL RELOJ ESTA FALLANDO QUE ELLA YA VA A ESCALAR EL CASO PARA SOLICITAR EL CAMBIO DEL ADAPTADOR O E CAMBIO DEL RELOJ.</v>
      </c>
      <c r="M181">
        <v>44440</v>
      </c>
      <c r="N181">
        <v>44440</v>
      </c>
      <c r="O181" t="str">
        <v>J027 JUMBO RIONEGRO</v>
      </c>
      <c r="P181" t="str">
        <v>RIONEGRO</v>
      </c>
      <c r="Q181" t="str">
        <v>YURIMAR MARQUEZ MUÑOZ</v>
      </c>
      <c r="R181">
        <v>1045025746</v>
      </c>
      <c r="S181" t="str">
        <v>CENTRO</v>
      </c>
    </row>
    <row r="182" xml:space="preserve">
      <c r="A182">
        <v>181</v>
      </c>
      <c r="B182">
        <v>11889080</v>
      </c>
      <c r="C182" t="str">
        <v>INCIDENT</v>
      </c>
      <c r="D182" t="str">
        <v>CERRADO</v>
      </c>
      <c r="E182" t="str">
        <v>TIENDA</v>
      </c>
      <c r="F182" t="str">
        <v>DESKTOP</v>
      </c>
      <c r="G182" t="str">
        <v>CPU</v>
      </c>
      <c r="H182" t="str">
        <v>LENOVO</v>
      </c>
      <c r="I182"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82" t="str">
        <v>NO APLICA</v>
      </c>
      <c r="K182"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82"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82">
        <v>44440</v>
      </c>
      <c r="N182">
        <v>44440</v>
      </c>
      <c r="O182" t="str">
        <v>J185 JUMBO YOPAL</v>
      </c>
      <c r="P182" t="str">
        <v>YOPAL</v>
      </c>
      <c r="Q182" t="str">
        <v>RAFAEL BARRERA DIAZ</v>
      </c>
      <c r="R182">
        <v>6766862</v>
      </c>
      <c r="S182" t="str">
        <v>ORIENTE</v>
      </c>
    </row>
    <row r="183" xml:space="preserve">
      <c r="A183">
        <v>182</v>
      </c>
      <c r="B183">
        <v>11889909</v>
      </c>
      <c r="C183" t="str">
        <v>INCIDENT</v>
      </c>
      <c r="D183" t="str">
        <v>CERRADO</v>
      </c>
      <c r="E183" t="str">
        <v>TIENDA</v>
      </c>
      <c r="F183" t="str">
        <v>DESKTOP</v>
      </c>
      <c r="G183" t="str">
        <v>CPU</v>
      </c>
      <c r="H183" t="str">
        <v>LENOVO</v>
      </c>
      <c r="I183" t="str" xml:space="preserve">
        <v xml:space="preserve">Datos usuario_x000d_
Nombre: edsequer_x000d_
Correo: EdixonJose.SequeraMaldonado@cencosud.com.co_x000d_
Usuario AD: edsequer_x000d_
Pais: Colombia_x000d_
Ubicacion: J027 JUMBO RIONEGRO_x000d_
Zona: Colombia Centro_x000d_
Unidad de Negocio: Supermercados_x000d_
Servicio: Tiendas &amp; Centros de Distribucion_x000d_
Telefono: 3227256068_x000d_
Anexo: null_x000d_
Descripcion: Buenas tardes; de su amable colaboracion con el computador de la seccion de electro; el cual en varias oportunidades lo han revisado los chicos tecnicos que vienen para dicha tarea y sigue igual de lento; por favor su ayuda._x000d_
quedo atento; muchas gracias.</v>
      </c>
      <c r="J183" t="str">
        <v>NO APLICA</v>
      </c>
      <c r="K183" t="str" xml:space="preserve">
        <v xml:space="preserve">Datos usuario_x000d_
Nombre: edsequer_x000d_
Correo: EdixonJose.SequeraMaldonado@cencosud.com.co_x000d_
Usuario AD: edsequer_x000d_
Pais: Colombia_x000d_
Ubicacion: J027 JUMBO RIONEGRO_x000d_
Zona: Colombia Centro_x000d_
Unidad de Negocio: Supermercados_x000d_
Servicio: Tiendas &amp; Centros de Distribucion_x000d_
Telefono: 3227256068_x000d_
Anexo: null_x000d_
Descripcion: Buenas tardes; de su amable colaboracion con el computador de la seccion de electro; el cual en varias oportunidades lo han revisado los chicos tecnicos que vienen para dicha tarea y sigue igual de lento; por favor su ayuda._x000d_
quedo atento; muchas gracias.</v>
      </c>
      <c r="L183" t="str">
        <v>SE REALIZA LA REVISION TECNICA DEL EQUIPO DEL AREA DE ELECTRO SE PROCEDEA REALZIAR MANTENIMEINTO LOGICO SE DEJA EQUIPO FUNCIONADNO CORRETAMENTE Y CON LAS CORRECCIONES PARA QUE EL PC FUNCIONE MEJOR EN CUANTO A RENDIDIMEINTO.</v>
      </c>
      <c r="M183">
        <v>44440</v>
      </c>
      <c r="N183">
        <v>44440</v>
      </c>
      <c r="O183" t="str">
        <v>J027 JUMBO RIONEGRO</v>
      </c>
      <c r="P183" t="str">
        <v>RIONEGRO</v>
      </c>
      <c r="Q183" t="str">
        <v>YURIMAR MARQUEZ MUÑOZ</v>
      </c>
      <c r="R183">
        <v>1045025746</v>
      </c>
      <c r="S183" t="str">
        <v>CENTRO</v>
      </c>
    </row>
    <row r="184" xml:space="preserve">
      <c r="A184">
        <v>183</v>
      </c>
      <c r="B184">
        <v>11889080</v>
      </c>
      <c r="C184" t="str">
        <v>INCIDENT</v>
      </c>
      <c r="D184" t="str">
        <v>CERRADO</v>
      </c>
      <c r="E184" t="str">
        <v>TIENDA</v>
      </c>
      <c r="F184" t="str">
        <v>DESKTOP</v>
      </c>
      <c r="G184" t="str">
        <v>CPU</v>
      </c>
      <c r="H184" t="str">
        <v>LENOVO</v>
      </c>
      <c r="I184"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84" t="str">
        <v>NO APLICA</v>
      </c>
      <c r="K184"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84"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84">
        <v>44440</v>
      </c>
      <c r="N184">
        <v>44440</v>
      </c>
      <c r="O184" t="str">
        <v>J185 JUMBO YOPAL</v>
      </c>
      <c r="P184" t="str">
        <v>YOPAL</v>
      </c>
      <c r="Q184" t="str">
        <v>RAFAEL BARRERA DIAZ</v>
      </c>
      <c r="R184">
        <v>6766862</v>
      </c>
      <c r="S184" t="str">
        <v>ORIENTE</v>
      </c>
    </row>
    <row r="185" xml:space="preserve">
      <c r="A185">
        <v>184</v>
      </c>
      <c r="B185">
        <v>11889080</v>
      </c>
      <c r="C185" t="str">
        <v>INCIDENT</v>
      </c>
      <c r="D185" t="str">
        <v>CERRADO</v>
      </c>
      <c r="E185" t="str">
        <v>TIENDA</v>
      </c>
      <c r="F185" t="str">
        <v>DESKTOP</v>
      </c>
      <c r="G185" t="str">
        <v>CPU</v>
      </c>
      <c r="H185" t="str">
        <v>LENOVO</v>
      </c>
      <c r="I185"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85" t="str">
        <v>NO APLICA</v>
      </c>
      <c r="K185"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85"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85">
        <v>44440</v>
      </c>
      <c r="N185">
        <v>44440</v>
      </c>
      <c r="O185" t="str">
        <v>J185 JUMBO YOPAL</v>
      </c>
      <c r="P185" t="str">
        <v>YOPAL</v>
      </c>
      <c r="Q185" t="str">
        <v>RAFAEL BARRERA DIAZ</v>
      </c>
      <c r="R185">
        <v>6766862</v>
      </c>
      <c r="S185" t="str">
        <v>ORIENTE</v>
      </c>
    </row>
    <row r="186">
      <c r="A186">
        <v>185</v>
      </c>
      <c r="B186" t="str">
        <v>ROLL OUT</v>
      </c>
      <c r="C186" t="str">
        <v>ROLL OUT</v>
      </c>
      <c r="D186" t="str">
        <v>CERRADO</v>
      </c>
      <c r="E186" t="str">
        <v>TIENDA</v>
      </c>
      <c r="F186" t="str">
        <v>TIENDA</v>
      </c>
      <c r="G186" t="str">
        <v>NO APLICA</v>
      </c>
      <c r="H186" t="str">
        <v>NO APLICA</v>
      </c>
      <c r="I186" t="str">
        <v>SE REQUIERE ACOMPAÑAMIENTO A REDES PARA CONFIGURACION EN AREA DE CAJAS</v>
      </c>
      <c r="J186" t="str">
        <v>NO APLICA</v>
      </c>
      <c r="K186" t="str">
        <v>SE REQUIERE ACOMPAÑAMIENTO A REDES PARA CONFIGURACION EN AREA DE CAJAS</v>
      </c>
      <c r="L186" t="str">
        <v>SE REALIZA CONFIGURACION DE RED EN LAS CAJAS LINEALES; SE SE CONECTA RED EN ANILLO SEGUN INSTRUCCIONES DADAS POR PARTE DE GUILLERMO GUTIERREZ. SE VALIDA QUE TODOS LOS DATAFONOS ESTAN TRANSMITIENDO CORRECTAMENTE</v>
      </c>
      <c r="M186">
        <v>44440</v>
      </c>
      <c r="N186">
        <v>44440</v>
      </c>
      <c r="O186" t="str">
        <v>M097 METRO SOGAMOSO</v>
      </c>
      <c r="P186" t="str">
        <v>SOGAMOSO</v>
      </c>
      <c r="Q186" t="str">
        <v>CARLOS REINERIO ROJAS COY</v>
      </c>
      <c r="R186">
        <v>7320304</v>
      </c>
      <c r="S186" t="str">
        <v>ORIENTE</v>
      </c>
    </row>
    <row r="187">
      <c r="A187">
        <v>186</v>
      </c>
      <c r="B187" t="str">
        <v>ROLL OUT</v>
      </c>
      <c r="C187" t="str">
        <v>ROLL OUT</v>
      </c>
      <c r="D187" t="str">
        <v>CERRADO</v>
      </c>
      <c r="E187" t="str">
        <v>TIENDA</v>
      </c>
      <c r="F187" t="str">
        <v>TIENDA</v>
      </c>
      <c r="G187" t="str">
        <v>NO APLICA</v>
      </c>
      <c r="H187" t="str">
        <v>NO APLICA</v>
      </c>
      <c r="I187" t="str">
        <v>SE REQUIERE ACOMPAÑAMIENTO A REDES PARA CONFIGURACION EN AREA DE CAJAS</v>
      </c>
      <c r="J187" t="str">
        <v>NO APLICA</v>
      </c>
      <c r="K187" t="str">
        <v>SE REQUIERE ACOMPAÑAMIENTO A REDES PARA CONFIGURACION EN AREA DE CAJAS</v>
      </c>
      <c r="L187" t="str">
        <v>SE REALIZA CONFIGURACION DE RED EN LAS CAJAS LINEALES; SE SE CONECTA RED EN ANILLO SEGUN INSTRUCCIONES DADAS POR PARTE DE GUILLERMO GUTIERREZ. SE VALIDA QUE TODOS LOS DATAFONOS ESTAN TRANSMITIENDO CORRECTAMENTE</v>
      </c>
      <c r="M187">
        <v>44440</v>
      </c>
      <c r="N187">
        <v>44440</v>
      </c>
      <c r="O187" t="str">
        <v>M097 METRO SOGAMOSO</v>
      </c>
      <c r="P187" t="str">
        <v>SOGAMOSO</v>
      </c>
      <c r="Q187" t="str">
        <v>CARLOS REINERIO ROJAS COY</v>
      </c>
      <c r="R187">
        <v>7320304</v>
      </c>
      <c r="S187" t="str">
        <v>ORIENTE</v>
      </c>
    </row>
    <row r="188" xml:space="preserve">
      <c r="A188">
        <v>187</v>
      </c>
      <c r="B188">
        <v>11889080</v>
      </c>
      <c r="C188" t="str">
        <v>INCIDENT</v>
      </c>
      <c r="D188" t="str">
        <v>CERRADO</v>
      </c>
      <c r="E188" t="str">
        <v>TIENDA</v>
      </c>
      <c r="F188" t="str">
        <v>DESKTOP</v>
      </c>
      <c r="G188" t="str">
        <v>CPU</v>
      </c>
      <c r="H188" t="str">
        <v>LENOVO</v>
      </c>
      <c r="I188"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88" t="str">
        <v>NO APLICA</v>
      </c>
      <c r="K188"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88"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88">
        <v>44441</v>
      </c>
      <c r="N188">
        <v>44441</v>
      </c>
      <c r="O188" t="str">
        <v>J185 JUMBO YOPAL</v>
      </c>
      <c r="P188" t="str">
        <v>YOPAL</v>
      </c>
      <c r="Q188" t="str">
        <v>RAFAEL BARRERA DIAZ</v>
      </c>
      <c r="R188">
        <v>6766862</v>
      </c>
      <c r="S188" t="str">
        <v>ORIENTE</v>
      </c>
    </row>
    <row r="189" xml:space="preserve">
      <c r="A189">
        <v>188</v>
      </c>
      <c r="B189">
        <v>11889080</v>
      </c>
      <c r="C189" t="str">
        <v>INCIDENT</v>
      </c>
      <c r="D189" t="str">
        <v>CERRADO</v>
      </c>
      <c r="E189" t="str">
        <v>TIENDA</v>
      </c>
      <c r="F189" t="str">
        <v>DESKTOP</v>
      </c>
      <c r="G189" t="str">
        <v>CPU</v>
      </c>
      <c r="H189" t="str">
        <v>LENOVO</v>
      </c>
      <c r="I189"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89" t="str">
        <v>NO APLICA</v>
      </c>
      <c r="K189"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89"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89">
        <v>44441</v>
      </c>
      <c r="N189">
        <v>44441</v>
      </c>
      <c r="O189" t="str">
        <v>J185 JUMBO YOPAL</v>
      </c>
      <c r="P189" t="str">
        <v>YOPAL</v>
      </c>
      <c r="Q189" t="str">
        <v>RAFAEL BARRERA DIAZ</v>
      </c>
      <c r="R189">
        <v>6766862</v>
      </c>
      <c r="S189" t="str">
        <v>ORIENTE</v>
      </c>
    </row>
    <row r="190" xml:space="preserve">
      <c r="A190">
        <v>189</v>
      </c>
      <c r="B190">
        <v>11889080</v>
      </c>
      <c r="C190" t="str">
        <v>INCIDENT</v>
      </c>
      <c r="D190" t="str">
        <v>CERRADO</v>
      </c>
      <c r="E190" t="str">
        <v>TIENDA</v>
      </c>
      <c r="F190" t="str">
        <v>DESKTOP</v>
      </c>
      <c r="G190" t="str">
        <v>CPU</v>
      </c>
      <c r="H190" t="str">
        <v>LENOVO</v>
      </c>
      <c r="I190"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90" t="str">
        <v>NO APLICA</v>
      </c>
      <c r="K190"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90"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90">
        <v>44441</v>
      </c>
      <c r="N190">
        <v>44441</v>
      </c>
      <c r="O190" t="str">
        <v>J185 JUMBO YOPAL</v>
      </c>
      <c r="P190" t="str">
        <v>YOPAL</v>
      </c>
      <c r="Q190" t="str">
        <v>RAFAEL BARRERA DIAZ</v>
      </c>
      <c r="R190">
        <v>6766862</v>
      </c>
      <c r="S190" t="str">
        <v>ORIENTE</v>
      </c>
    </row>
    <row r="191" xml:space="preserve">
      <c r="A191">
        <v>190</v>
      </c>
      <c r="B191">
        <v>11889080</v>
      </c>
      <c r="C191" t="str">
        <v>INCIDENT</v>
      </c>
      <c r="D191" t="str">
        <v>CERRADO</v>
      </c>
      <c r="E191" t="str">
        <v>TIENDA</v>
      </c>
      <c r="F191" t="str">
        <v>DESKTOP</v>
      </c>
      <c r="G191" t="str">
        <v>CPU</v>
      </c>
      <c r="H191" t="str">
        <v>LENOVO</v>
      </c>
      <c r="I191"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91" t="str">
        <v>NO APLICA</v>
      </c>
      <c r="K191"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91"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91">
        <v>44442</v>
      </c>
      <c r="N191">
        <v>44442</v>
      </c>
      <c r="O191" t="str">
        <v>J185 JUMBO YOPAL</v>
      </c>
      <c r="P191" t="str">
        <v>YOPAL</v>
      </c>
      <c r="Q191" t="str">
        <v>RAFAEL BARRERA DIAZ</v>
      </c>
      <c r="R191">
        <v>6766862</v>
      </c>
      <c r="S191" t="str">
        <v>ORIENTE</v>
      </c>
    </row>
    <row r="192" xml:space="preserve">
      <c r="A192">
        <v>191</v>
      </c>
      <c r="B192">
        <v>11889080</v>
      </c>
      <c r="C192" t="str">
        <v>INCIDENT</v>
      </c>
      <c r="D192" t="str">
        <v>CERRADO</v>
      </c>
      <c r="E192" t="str">
        <v>TIENDA</v>
      </c>
      <c r="F192" t="str">
        <v>DESKTOP</v>
      </c>
      <c r="G192" t="str">
        <v>CPU</v>
      </c>
      <c r="H192" t="str">
        <v>LENOVO</v>
      </c>
      <c r="I192"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92" t="str">
        <v>NO APLICA</v>
      </c>
      <c r="K192"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92"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92">
        <v>44442</v>
      </c>
      <c r="N192">
        <v>44442</v>
      </c>
      <c r="O192" t="str">
        <v>J185 JUMBO YOPAL</v>
      </c>
      <c r="P192" t="str">
        <v>YOPAL</v>
      </c>
      <c r="Q192" t="str">
        <v>RAFAEL BARRERA DIAZ</v>
      </c>
      <c r="R192">
        <v>6766862</v>
      </c>
      <c r="S192" t="str">
        <v>ORIENTE</v>
      </c>
    </row>
    <row r="193" xml:space="preserve">
      <c r="A193">
        <v>192</v>
      </c>
      <c r="B193">
        <v>11889080</v>
      </c>
      <c r="C193" t="str">
        <v>INCIDENT</v>
      </c>
      <c r="D193" t="str">
        <v>CERRADO</v>
      </c>
      <c r="E193" t="str">
        <v>TIENDA</v>
      </c>
      <c r="F193" t="str">
        <v>DESKTOP</v>
      </c>
      <c r="G193" t="str">
        <v>CPU</v>
      </c>
      <c r="H193" t="str">
        <v>LENOVO</v>
      </c>
      <c r="I193"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93" t="str">
        <v>NO APLICA</v>
      </c>
      <c r="K193"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L193"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servicio._x000d_
</v>
      </c>
      <c r="M193">
        <v>44442</v>
      </c>
      <c r="N193">
        <v>44442</v>
      </c>
      <c r="O193" t="str">
        <v>J185 JUMBO YOPAL</v>
      </c>
      <c r="P193" t="str">
        <v>YOPAL</v>
      </c>
      <c r="Q193" t="str">
        <v>RAFAEL BARRERA DIAZ</v>
      </c>
      <c r="R193">
        <v>6766862</v>
      </c>
      <c r="S193" t="str">
        <v>ORIENTE</v>
      </c>
    </row>
    <row r="194" xml:space="preserve">
      <c r="A194">
        <v>193</v>
      </c>
      <c r="B194">
        <v>11881454</v>
      </c>
      <c r="C194" t="str">
        <v>INCIDENT</v>
      </c>
      <c r="D194" t="str">
        <v>CERRADO</v>
      </c>
      <c r="E194" t="str">
        <v>TIENDA</v>
      </c>
      <c r="F194" t="str">
        <v>POS</v>
      </c>
      <c r="G194" t="str">
        <v>CPU</v>
      </c>
      <c r="H194" t="str">
        <v>WINCOR</v>
      </c>
      <c r="I194"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 que Dios los bendiga._x000d_
para que por favor me colaboren con la poss # 3 prende con dificultad y no termina el proceso; tiene un ruido</v>
      </c>
      <c r="J194" t="str">
        <v>NO APLICA</v>
      </c>
      <c r="K194"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 que Dios los bendiga._x000d_
para que por favor me colaboren con la poss # 3 prende con dificultad y no termina el proceso; tiene un ruidoDatos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 que Dios los bendiga._x000d_
para que por favor me colaboren con la poss # 3 prende con dificultad y no termina el proceso; tiene un ruido</v>
      </c>
      <c r="L194" t="str">
        <v>SE ATENDIO EL CASO ASIGNADO A ESTE TICKET PROCEDIENDO CON LA VALIDACION DEL ESTADO DE LA POS; YA QUE  NOS FUE ESCALADO POR QUE NO ESTABA ENCENDIENDO; SE REALIZO LIMPIEZA A LOS DISIPADORES DE CALOR SACANDO SUCIO; POSTERIORMENTE SE ENCENDIO LA MAQUINA Y ESTA HIZO EL PROCESO DE ENCENDIDO CORREPSONDIENTE; SE ESPERO EN EL SITIO MIENTRAS LOS CAJEROS DE DOMICILIOS PROCESABAN ALGUNAS TRANSACCIONES Y NO SE EVIDENCIO FALLO; POR LO QUE SE DEJ EN FUNCIONAMIENTO Y ME RETIRO DEL SITIO.</v>
      </c>
      <c r="M194">
        <v>44441</v>
      </c>
      <c r="N194">
        <v>44442</v>
      </c>
      <c r="O194" t="str">
        <v>M040 METRO RIOHACHA</v>
      </c>
      <c r="P194" t="str">
        <v>RIOHACHA</v>
      </c>
      <c r="Q194" t="str">
        <v>DIANIS DAYANNA MERCADO RODRIGUEZ</v>
      </c>
      <c r="R194">
        <v>1118850430</v>
      </c>
      <c r="S194" t="str">
        <v>COSTA</v>
      </c>
    </row>
    <row r="195" xml:space="preserve">
      <c r="A195">
        <v>194</v>
      </c>
      <c r="B195">
        <v>11886669</v>
      </c>
      <c r="C195" t="str">
        <v>REQUEST</v>
      </c>
      <c r="D195" t="str">
        <v>CERRADO</v>
      </c>
      <c r="E195" t="str">
        <v>TIENDA</v>
      </c>
      <c r="F195" t="str">
        <v>DESKTOP</v>
      </c>
      <c r="G195" t="str">
        <v>CPU</v>
      </c>
      <c r="H195" t="str">
        <v>LENOVO</v>
      </c>
      <c r="I195"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pc asignado para E-learning no permite el ingreso dice que esta fuera del dominio con todos los usuarios que intentan ingresar._x000d_
Pantalla error ingreso pagina WEB: E-LEARNING.jpg_x000d_
</v>
      </c>
      <c r="J195" t="str">
        <v>NO APLICA</v>
      </c>
      <c r="K195"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pc asignado para E-learning no permite el ingreso dice que esta fuera del dominio con todos los usuarios que intentan ingresar._x000d_
Pantalla error ingreso pagina WEB: E-LEARNING.jpg_x000d_
</v>
      </c>
      <c r="L195" t="str" xml:space="preserve">
        <v xml:space="preserve">Se llega a sitio; se realizan los parámetros de bioseguridad y se valida ingreso. Se procede con la ubicación del equipo y se_x000d_
realiza intervención del mismo. Se procede a bajar el equipo al grupo de trabajo y se reinicia. Se ingresan con credenciales_x000d_
de administrador proporcionadas por Soporte Remoto y se ejecuta la herramienta cencojoin. El equipo se ingresa al_x000d_
dominio corporativo y se da reinicio a la máquina. Se realiza pruebas de ingreso y de escritorio remoto; se revisan_x000d_
parámetros de red y el usuario queda a satisfacción. El equipo queda completamente operativo y sin ninguna novedad_x000d_
quedando el usuario a plena satisfacción._x000d_
</v>
      </c>
      <c r="M195">
        <v>44441</v>
      </c>
      <c r="N195">
        <v>44442</v>
      </c>
      <c r="O195" t="str">
        <v>M179 METRO PITALITO</v>
      </c>
      <c r="P195" t="str">
        <v>PITALITO</v>
      </c>
      <c r="Q195" t="str">
        <v>EMERSON PALACIOS MARTINEZ</v>
      </c>
      <c r="R195">
        <v>13723524</v>
      </c>
      <c r="S195" t="str">
        <v>OCCIDENTE</v>
      </c>
    </row>
    <row r="196" xml:space="preserve">
      <c r="A196">
        <v>195</v>
      </c>
      <c r="B196">
        <v>11888761</v>
      </c>
      <c r="C196" t="str">
        <v>REQUEST</v>
      </c>
      <c r="D196" t="str">
        <v>CERRADO</v>
      </c>
      <c r="E196" t="str">
        <v>TIENDA</v>
      </c>
      <c r="F196" t="str">
        <v>BALANZA</v>
      </c>
      <c r="G196" t="str">
        <v>MESA</v>
      </c>
      <c r="H196" t="str">
        <v>BPLUS</v>
      </c>
      <c r="I196"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Buenos dias._x000d_
_x000d_
Solicito de su colaboracion con la autorizacion de la visita del tecnico de isit para que realice la instalacion; configuracion y calibracion de dos balanzas de mesa bpluss; por favor realizar el cambio de los seriales: B206668043- B219924055._x000d_
_x000d_
Gracias_x000d_
_x000d_
_x000d_
_x000d_
_x000d_
Area donde su ubica la balanza: platos preparados- carnes</v>
      </c>
      <c r="J196" t="str">
        <v>NO APLICA</v>
      </c>
      <c r="K196"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Buenos dias._x000d_
_x000d_
Solicito de su colaboracion con la autorizacion de la visita del tecnico de isit para que realice la instalacion; configuracion y calibracion de dos balanzas de mesa bpluss; por favor realizar el cambio de los seriales: B206668043- B219924055._x000d_
_x000d_
Gracias_x000d_
_x000d_
_x000d_
_x000d_
_x000d_
Area donde su ubica la balanza: platos preparados- carnes</v>
      </c>
      <c r="L196" t="str" xml:space="preserve">
        <v xml:space="preserve">Se llega a sitio; se realizan los parámetros de bioseguridad y se valida ingreso. Se procede con la ubicación de los equipos y_x000d_
se realiza intervención de los mismos. Se procede con el des-embalaje de las dos balanzas. Se realiza armado de las_x000d_
mismas. Se procede con el encendido y se ejecutan parámetros de red obtenidos de las balanzas a retirar. Se procede con_x000d_
la calibración de las mismas. Se realizan pruebas de peso como se indica la llamada. Se establecen parámetros de las_x000d_
mismas. Se realiza traslado de las mismas a las respectivas áreas (Laboratorio de Carnes y Platos Preparados) Soporte_x000d_
Remoto indica los puntos no están habilitados para las respectivas macs por lo que se trasladan nuevamente a la oficina_x000d_
de sistemas. Edwin Bolaños nos brinda el respectivo soporte hasta la hora de cierre de la tienda. También se indica_x000d_
validará los puntos con redes para la respectiva asociación de los puntos en la wlan 81 con las macs. Por parte de Soporte_x000d_
Técnico se finaliza la actividad quedando las balanzas: armadas; parametrizadas y calibradas. Las pruebas de peso se_x000d_
realizan en presencia de la Jefe de Sección Arleidy Cristancho y bajo supervisión telefónica de Soporte Edwin Bolaños. Las_x000d_
balanzas quedan pendientes por carga de etiquetas por parte de Cencosud. </v>
      </c>
      <c r="M196">
        <v>44441</v>
      </c>
      <c r="N196">
        <v>44442</v>
      </c>
      <c r="O196" t="str">
        <v>M179 METRO PITALITO</v>
      </c>
      <c r="P196" t="str">
        <v>PITALITO</v>
      </c>
      <c r="Q196" t="str">
        <v>EMERSON PALACIOS MARTINEZ</v>
      </c>
      <c r="R196">
        <v>13723524</v>
      </c>
      <c r="S196" t="str">
        <v>OCCIDENTE</v>
      </c>
    </row>
    <row r="197" xml:space="preserve">
      <c r="A197">
        <v>196</v>
      </c>
      <c r="B197">
        <v>11888761</v>
      </c>
      <c r="C197" t="str">
        <v>REQUEST</v>
      </c>
      <c r="D197" t="str">
        <v>CERRADO</v>
      </c>
      <c r="E197" t="str">
        <v>TIENDA</v>
      </c>
      <c r="F197" t="str">
        <v>BALANZA</v>
      </c>
      <c r="G197" t="str">
        <v>MESA</v>
      </c>
      <c r="H197" t="str">
        <v>BPLUS</v>
      </c>
      <c r="I197"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Buenos dias._x000d_
_x000d_
Solicito de su colaboracion con la autorizacion de la visita del tecnico de isit para que realice la instalacion; configuracion y calibracion de dos balanzas de mesa bpluss; por favor realizar el cambio de los seriales: B206668043- B219924055._x000d_
_x000d_
Gracias_x000d_
_x000d_
_x000d_
_x000d_
_x000d_
Area donde su ubica la balanza: platos preparados- carnes</v>
      </c>
      <c r="J197" t="str">
        <v>NO APLICA</v>
      </c>
      <c r="K197"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Buenos dias._x000d_
_x000d_
Solicito de su colaboracion con la autorizacion de la visita del tecnico de isit para que realice la instalacion; configuracion y calibracion de dos balanzas de mesa bpluss; por favor realizar el cambio de los seriales: B206668043- B219924055._x000d_
_x000d_
Gracias_x000d_
_x000d_
_x000d_
_x000d_
_x000d_
Area donde su ubica la balanza: platos preparados- carnes</v>
      </c>
      <c r="L197" t="str" xml:space="preserve">
        <v xml:space="preserve">Se llega a sitio; se realizan los parámetros de bioseguridad y se valida ingreso. Se procede con la ubicación de los equipos y_x000d_
se realiza intervención de los mismos. Se procede con el des-embalaje de las dos balanzas. Se realiza armado de las_x000d_
mismas. Se procede con el encendido y se ejecutan parámetros de red obtenidos de las balanzas a retirar. Se procede con_x000d_
la calibración de las mismas. Se realizan pruebas de peso como se indica la llamada. Se establecen parámetros de las_x000d_
mismas. Se realiza traslado de las mismas a las respectivas áreas (Laboratorio de Carnes y Platos Preparados) Soporte_x000d_
Remoto indica los puntos no están habilitados para las respectivas macs por lo que se trasladan nuevamente a la oficina_x000d_
de sistemas. Edwin Bolaños nos brinda el respectivo soporte hasta la hora de cierre de la tienda. También se indica_x000d_
validará los puntos con redes para la respectiva asociación de los puntos en la wlan 81 con las macs. Por parte de Soporte_x000d_
Técnico se finaliza la actividad quedando las balanzas: armadas; parametrizadas y calibradas. Las pruebas de peso se_x000d_
realizan en presencia de la Jefe de Sección Arleidy Cristancho y bajo supervisión telefónica de Soporte Edwin Bolaños. Las_x000d_
balanzas quedan pendientes por carga de etiquetas por parte de Cencosud. </v>
      </c>
      <c r="M197">
        <v>44441</v>
      </c>
      <c r="N197">
        <v>44442</v>
      </c>
      <c r="O197" t="str">
        <v>M179 METRO PITALITO</v>
      </c>
      <c r="P197" t="str">
        <v>PITALITO</v>
      </c>
      <c r="Q197" t="str">
        <v>EMERSON PALACIOS MARTINEZ</v>
      </c>
      <c r="R197">
        <v>13723524</v>
      </c>
      <c r="S197" t="str">
        <v>OCCIDENTE</v>
      </c>
    </row>
    <row r="198" xml:space="preserve">
      <c r="A198">
        <v>197</v>
      </c>
      <c r="B198">
        <v>11888312</v>
      </c>
      <c r="C198" t="str">
        <v>REQUEST</v>
      </c>
      <c r="D198" t="str">
        <v>CERRADO</v>
      </c>
      <c r="E198" t="str">
        <v>TIENDA</v>
      </c>
      <c r="F198" t="str">
        <v>IMPRESORA</v>
      </c>
      <c r="G198" t="str">
        <v>ZT230</v>
      </c>
      <c r="H198" t="str">
        <v>ZEBRA</v>
      </c>
      <c r="I198"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verificacion de la zebra de flejes en el momento no esta imprimiento presenta falla en la red direccion ip: 10.132.24.43 . Zebra modelo zt230 serial: 52n210800180 gracias</v>
      </c>
      <c r="J198" t="str">
        <v>NO APLICA</v>
      </c>
      <c r="K198"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verificacion de la zebra de flejes en el momento no esta imprimiento presenta falla en la red direccion ip: 10.132.24.43 . Zebra modelo zt230 serial: 52n210800180 gracias</v>
      </c>
      <c r="L198" t="str" xml:space="preserve">
        <v xml:space="preserve">Se llega a sitio; se realizan los parámetros de bioseguridad y se valida ingreso. Se procede con la ubicación del equipo y se_x000d_
realiza intervención del mismo. Se procede con la validación de parámetros de red los cuales se encuentran normales; Se_x000d_
procede a realizar seguimiento de passcord para la validación del mismo y del jack. Se procede a la validación del punto el_x000d_
cual se encuentra a normalidad. Se testea el passcord el cual presenta novedad; se realiza reponchado pero no se corrige_x000d_
la falla. Para finiquitar el incidente es necesario cambiar el passcord de aproximadamente 6 mts de largo el cual provee la_x000d_
Tienda. Se descablea y se cablea nuevamente. Se realiza buena recogida del passcord no quedando cableado suelto. Se_x000d_
realizan pruebas con la usuaria desde el sistema comercial Genesix y queda a plena satisfacción. Soporte Remoto realiza_x000d_
tracer a 500 saltos sin perdida de paquetes. Se dá por finalizada la actividad quedando el equipo completamente_x000d_
operativo e imprimiendo a normalidad._x000d_
</v>
      </c>
      <c r="M198">
        <v>44441</v>
      </c>
      <c r="N198">
        <v>44442</v>
      </c>
      <c r="O198" t="str">
        <v>M179 METRO PITALITO</v>
      </c>
      <c r="P198" t="str">
        <v>PITALITO</v>
      </c>
      <c r="Q198" t="str">
        <v>EMERSON PALACIOS MARTINEZ</v>
      </c>
      <c r="R198">
        <v>13723524</v>
      </c>
      <c r="S198" t="str">
        <v>OCCIDENTE</v>
      </c>
    </row>
    <row r="199">
      <c r="A199">
        <v>198</v>
      </c>
      <c r="B199" t="str">
        <v>ROLL OUT</v>
      </c>
      <c r="C199" t="str">
        <v>ROLL OUT</v>
      </c>
      <c r="D199" t="str">
        <v>CERRADO</v>
      </c>
      <c r="E199" t="str">
        <v>TIENDA</v>
      </c>
      <c r="F199" t="str">
        <v>TIENDA</v>
      </c>
      <c r="G199" t="str">
        <v>NO APLICA</v>
      </c>
      <c r="H199" t="str">
        <v>NO APLICA</v>
      </c>
      <c r="I199" t="str">
        <v>SE REQUIERE ACOMPAÑAMIENTO A REDES PARA CONFIGURACION EN AREA DE CAJAS</v>
      </c>
      <c r="J199" t="str">
        <v>NO APLICA</v>
      </c>
      <c r="K199" t="str">
        <v>SE REQUIERE ACOMPAÑAMIENTO A REDES PARA CONFIGURACION EN AREA DE CAJAS</v>
      </c>
      <c r="L199" t="str">
        <v>Se llega a sitio; se esperan instrucciones del encargado Guillermo; se verifican dispositivos de líneas de cajas; se inspeccionan conexiones; las cuales por ordenes recibidas; se debe cambiar el apilamento siguiente inicialmente una topologia en bus de datos y con la ultima estación POS; se debe apilar con el primero; en el transcurso de lo solicitado; surge un inconveniente con un dispotivo; el cual no comunica y al parecer se encuentra bloqueado; se me informa que se debe cambiar los conectores RJ45 en uno de los apilamientos; ademas de un equipo portatil para realizar el reseteo y configuración del dispositivo; finalmente se hace este proceso en 2 equipos; una vez se confirma que el la topologia solicitada funciona se continua con la verificación con las flotantes en el área de electro y platos preparados; seguido a esto; se verifican nuevos equipos de pinpad que se encuentren con salida a internet; este último presentó la novedad que hay intermitencia en la conexion; se mantiene comunicando de las novedades al encargado; el cual refiere que se debe continuar en otra oportunidad lo pendiente; se informa salida del establecimiento a los interesados.</v>
      </c>
      <c r="M199">
        <v>44442</v>
      </c>
      <c r="N199">
        <v>44442</v>
      </c>
      <c r="O199" t="str">
        <v>J047 JUMBO GIRARDOT</v>
      </c>
      <c r="P199" t="str">
        <v>GIRARDOT</v>
      </c>
      <c r="Q199" t="str">
        <v>VICTOR ALFONSO TORRES CASTRILLON</v>
      </c>
      <c r="R199">
        <v>11207184</v>
      </c>
      <c r="S199" t="str">
        <v>OCCIDENTE</v>
      </c>
    </row>
    <row r="200">
      <c r="A200">
        <v>199</v>
      </c>
      <c r="B200" t="str">
        <v>ROLL OUT</v>
      </c>
      <c r="C200" t="str">
        <v>ROLL OUT</v>
      </c>
      <c r="D200" t="str">
        <v>CERRADO</v>
      </c>
      <c r="E200" t="str">
        <v>TIENDA</v>
      </c>
      <c r="F200" t="str">
        <v>TIENDA</v>
      </c>
      <c r="G200" t="str">
        <v>NO APLICA</v>
      </c>
      <c r="H200" t="str">
        <v>NO APLICA</v>
      </c>
      <c r="I200" t="str">
        <v>SE REQUIERE ACOMPAÑAMIENTO A REDES PARA CONFIGURACION EN AREA DE CAJAS</v>
      </c>
      <c r="J200" t="str">
        <v>NO APLICA</v>
      </c>
      <c r="K200" t="str">
        <v>SE REQUIERE ACOMPAÑAMIENTO A REDES PARA CONFIGURACION EN AREA DE CAJAS</v>
      </c>
      <c r="L200" t="str">
        <v>Se llega a sitio; se esperan instrucciones del encargado Guillermo; se verifican dispositivos de líneas de cajas; se inspeccionan conexiones; las cuales por ordenes recibidas; se debe cambiar el apilamento siguiente inicialmente una topologia en bus de datos y con la ultima estación POS; se debe apilar con el primero; en el transcurso de lo solicitado; surge un inconveniente con un dispotivo; el cual no comunica y al parecer se encuentra bloqueado; se me informa que se debe cambiar los conectores RJ45 en uno de los apilamientos; ademas de un equipo portatil para realizar el reseteo y configuración del dispositivo; finalmente se hace este proceso en 2 equipos; una vez se confirma que el la topologia solicitada funciona se continua con la verificación con las flotantes en el área de electro y platos preparados; seguido a esto; se verifican nuevos equipos de pinpad que se encuentren con salida a internet; este último presentó la novedad que hay intermitencia en la conexion; se mantiene comunicando de las novedades al encargado; el cual refiere que se debe continuar en otra oportunidad lo pendiente; se informa salida del establecimiento a los interesados.</v>
      </c>
      <c r="M200">
        <v>44442</v>
      </c>
      <c r="N200">
        <v>44442</v>
      </c>
      <c r="O200" t="str">
        <v>J047 JUMBO GIRARDOT</v>
      </c>
      <c r="P200" t="str">
        <v>GIRARDOT</v>
      </c>
      <c r="Q200" t="str">
        <v>VICTOR ALFONSO TORRES CASTRILLON</v>
      </c>
      <c r="R200">
        <v>11207184</v>
      </c>
      <c r="S200" t="str">
        <v>OCCIDENTE</v>
      </c>
    </row>
    <row r="201">
      <c r="A201">
        <v>200</v>
      </c>
      <c r="B201" t="str">
        <v>ROLL OUT</v>
      </c>
      <c r="C201" t="str">
        <v>ROLL OUT</v>
      </c>
      <c r="D201" t="str">
        <v>CERRADO</v>
      </c>
      <c r="E201" t="str">
        <v>TIENDA</v>
      </c>
      <c r="F201" t="str">
        <v>TIENDA</v>
      </c>
      <c r="G201" t="str">
        <v>NO APLICA</v>
      </c>
      <c r="H201" t="str">
        <v>NO APLICA</v>
      </c>
      <c r="I201" t="str">
        <v>SE REQUIERE ACOMPAÑAMIENTO A REDES PARA CONFIGURACION EN AREA DE CAJAS</v>
      </c>
      <c r="J201" t="str">
        <v>NO APLICA</v>
      </c>
      <c r="K201" t="str">
        <v>SE REQUIERE ACOMPAÑAMIENTO A REDES PARA CONFIGURACION EN AREA DE CAJAS</v>
      </c>
      <c r="L201" t="str">
        <v>Se llega a sitio; se esperan instrucciones del encargado Guillermo; se verifican dispositivos de líneas de cajas; se inspeccionan conexiones; las cuales por ordenes recibidas; se debe cambiar el apilamento siguiente inicialmente una topologia en bus de datos y con la ultima estación POS; se debe apilar con el primero; en el transcurso de lo solicitado; surge un inconveniente con un dispotivo; el cual no comunica y al parecer se encuentra bloqueado; se me informa que se debe cambiar los conectores RJ45 en uno de los apilamientos; ademas de un equipo portatil para realizar el reseteo y configuración del dispositivo; finalmente se hace este proceso en 2 equipos; una vez se confirma que el la topologia solicitada funciona se continua con la verificación con las flotantes en el área de electro y platos preparados; seguido a esto; se verifican nuevos equipos de pinpad que se encuentren con salida a internet; este último presentó la novedad que hay intermitencia en la conexion; se mantiene comunicando de las novedades al encargado; el cual refiere que se debe continuar en otra oportunidad lo pendiente; se informa salida del establecimiento a los interesados.</v>
      </c>
      <c r="M201">
        <v>44442</v>
      </c>
      <c r="N201">
        <v>44442</v>
      </c>
      <c r="O201" t="str">
        <v>J047 JUMBO GIRARDOT</v>
      </c>
      <c r="P201" t="str">
        <v>GIRARDOT</v>
      </c>
      <c r="Q201" t="str">
        <v>VICTOR ALFONSO TORRES CASTRILLON</v>
      </c>
      <c r="R201">
        <v>11207184</v>
      </c>
      <c r="S201" t="str">
        <v>OCCIDENTE</v>
      </c>
    </row>
    <row r="202">
      <c r="A202">
        <v>201</v>
      </c>
      <c r="B202" t="str">
        <v>ROLL OUT</v>
      </c>
      <c r="C202" t="str">
        <v>ROLL OUT</v>
      </c>
      <c r="D202" t="str">
        <v>CERRADO</v>
      </c>
      <c r="E202" t="str">
        <v>TIENDA</v>
      </c>
      <c r="F202" t="str">
        <v>TIENDA</v>
      </c>
      <c r="G202" t="str">
        <v>NO APLICA</v>
      </c>
      <c r="H202" t="str">
        <v>NO APLICA</v>
      </c>
      <c r="I202" t="str">
        <v>SE REQUIERE ACOMPAÑAMIENTO A REDES PARA CONFIGURACION EN AREA DE CAJAS</v>
      </c>
      <c r="J202" t="str">
        <v>NO APLICA</v>
      </c>
      <c r="K202" t="str">
        <v>SE REQUIERE ACOMPAÑAMIENTO A REDES PARA CONFIGURACION EN AREA DE CAJAS</v>
      </c>
      <c r="L202" t="str">
        <v>Se llega a sitio; se esperan instrucciones del encargado Guillermo; se verifican dispositivos de líneas de cajas; se inspeccionan conexiones; las cuales por ordenes recibidas; se debe cambiar el apilamento siguiente inicialmente una topologia en bus de datos y con la ultima estación POS; se debe apilar con el primero; en el transcurso de lo solicitado; surge un inconveniente con un dispotivo; el cual no comunica y al parecer se encuentra bloqueado; se me informa que se debe cambiar los conectores RJ45 en uno de los apilamientos; ademas de un equipo portatil para realizar el reseteo y configuración del dispositivo; finalmente se hace este proceso en 2 equipos; una vez se confirma que el la topologia solicitada funciona se continua con la verificación con las flotantes en el área de electro y platos preparados; seguido a esto; se verifican nuevos equipos de pinpad que se encuentren con salida a internet; este último presentó la novedad que hay intermitencia en la conexion; se mantiene comunicando de las novedades al encargado; el cual refiere que se debe continuar en otra oportunidad lo pendiente; se informa salida del establecimiento a los interesados.</v>
      </c>
      <c r="M202">
        <v>44442</v>
      </c>
      <c r="N202">
        <v>44442</v>
      </c>
      <c r="O202" t="str">
        <v>J047 JUMBO GIRARDOT</v>
      </c>
      <c r="P202" t="str">
        <v>GIRARDOT</v>
      </c>
      <c r="Q202" t="str">
        <v>VICTOR ALFONSO TORRES CASTRILLON</v>
      </c>
      <c r="R202">
        <v>11207184</v>
      </c>
      <c r="S202" t="str">
        <v>OCCIDENTE</v>
      </c>
    </row>
    <row r="203">
      <c r="A203">
        <v>202</v>
      </c>
      <c r="B203" t="str">
        <v>ROLL OUT</v>
      </c>
      <c r="C203" t="str">
        <v>ROLL OUT</v>
      </c>
      <c r="D203" t="str">
        <v>CERRADO</v>
      </c>
      <c r="E203" t="str">
        <v>TIENDA</v>
      </c>
      <c r="F203" t="str">
        <v>TIENDA</v>
      </c>
      <c r="G203" t="str">
        <v>NO APLICA</v>
      </c>
      <c r="H203" t="str">
        <v>NO APLICA</v>
      </c>
      <c r="I203" t="str">
        <v>SE REQUIERE ACOMPAÑAMIENTO A REDES PARA CONFIGURACION EN AREA DE CAJAS</v>
      </c>
      <c r="J203" t="str">
        <v>NO APLICA</v>
      </c>
      <c r="K203" t="str">
        <v>SE REQUIERE ACOMPAÑAMIENTO A REDES PARA CONFIGURACION EN AREA DE CAJAS</v>
      </c>
      <c r="L203" t="str">
        <v>Se llega a sitio; se esperan instrucciones del encargado Guillermo; se verifican dispositivos de líneas de cajas; se inspeccionan conexiones; las cuales por ordenes recibidas; se debe cambiar el apilamento siguiente inicialmente una topologia en bus de datos y con la ultima estación POS; se debe apilar con el primero; en el transcurso de lo solicitado; surge un inconveniente con un dispotivo; el cual no comunica y al parecer se encuentra bloqueado; se me informa que se debe cambiar los conectores RJ45 en uno de los apilamientos; ademas de un equipo portatil para realizar el reseteo y configuración del dispositivo; finalmente se hace este proceso en 2 equipos; una vez se confirma que el la topologia solicitada funciona se continua con la verificación con las flotantes en el área de electro y platos preparados; seguido a esto; se verifican nuevos equipos de pinpad que se encuentren con salida a internet; este último presentó la novedad que hay intermitencia en la conexion; se mantiene comunicando de las novedades al encargado; el cual refiere que se debe continuar en otra oportunidad lo pendiente; se informa salida del establecimiento a los interesados.</v>
      </c>
      <c r="M203">
        <v>44442</v>
      </c>
      <c r="N203">
        <v>44442</v>
      </c>
      <c r="O203" t="str">
        <v>J047 JUMBO GIRARDOT</v>
      </c>
      <c r="P203" t="str">
        <v>GIRARDOT</v>
      </c>
      <c r="Q203" t="str">
        <v>VICTOR ALFONSO TORRES CASTRILLON</v>
      </c>
      <c r="R203">
        <v>11207184</v>
      </c>
      <c r="S203" t="str">
        <v>OCCIDENTE</v>
      </c>
    </row>
    <row r="204" xml:space="preserve">
      <c r="A204">
        <v>203</v>
      </c>
      <c r="B204">
        <v>11892114</v>
      </c>
      <c r="C204" t="str">
        <v>REQUEST</v>
      </c>
      <c r="D204" t="str">
        <v>CERRADO</v>
      </c>
      <c r="E204" t="str">
        <v>TIENDA</v>
      </c>
      <c r="F204" t="str">
        <v>POS</v>
      </c>
      <c r="G204" t="str">
        <v>CPU</v>
      </c>
      <c r="H204" t="str">
        <v>WINCOR</v>
      </c>
      <c r="I204"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J204" t="str">
        <v>NO APLICA</v>
      </c>
      <c r="K204"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L204" t="str">
        <v>se procede a verificar equipos pos para dar de baja; se busca en sala de sistemas el cual encontramos las pos POS ; WINCOR ; BETTLE-M ;64CD709544; POS ; WINCOR ; BETTLE-M ;6422262598; se encuentran en cajas guardadas se verifica y rectifica el serial de la maquina; la pos faltante POS ; WINCOR ; BETTLE-M ;59CD001323 se encuentra instala y en funcionamiento en la seccion de DONAS; ya que se realizo un cambio anterior mente en la tienda la que estaba en donas que dejo de funcionar es la siguiente con serie POS ; WINCOR ; BETTLE-M; 6498720686. con los escanner pos de mano encontramos dos en existencia en sala de sistemas las cuales no tienen visible el serial; no se identifican; su sticker para verificar serial no se encuentra pero si coinciden con su marca HONEYWELL. equipos se embalan en cajas y se rotulan para dejarlos presente en evidencia en sala de sistemas</v>
      </c>
      <c r="M204">
        <v>44442</v>
      </c>
      <c r="N204">
        <v>44443</v>
      </c>
      <c r="O204" t="str">
        <v>M195 METRO SANTA LUCIA</v>
      </c>
      <c r="P204" t="str">
        <v>NEIVA</v>
      </c>
      <c r="Q204" t="str">
        <v>JOHN ALEJANDRO LOZADA BABATIVA</v>
      </c>
      <c r="R204">
        <v>1075313382</v>
      </c>
      <c r="S204" t="str">
        <v>OCCIDENTE</v>
      </c>
    </row>
    <row r="205" xml:space="preserve">
      <c r="A205">
        <v>204</v>
      </c>
      <c r="B205">
        <v>11892114</v>
      </c>
      <c r="C205" t="str">
        <v>REQUEST</v>
      </c>
      <c r="D205" t="str">
        <v>CERRADO</v>
      </c>
      <c r="E205" t="str">
        <v>TIENDA</v>
      </c>
      <c r="F205" t="str">
        <v>POS</v>
      </c>
      <c r="G205" t="str">
        <v>CPU</v>
      </c>
      <c r="H205" t="str">
        <v>WINCOR</v>
      </c>
      <c r="I205"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J205" t="str">
        <v>NO APLICA</v>
      </c>
      <c r="K205"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L205" t="str">
        <v>se procede a verificar equipos pos para dar de baja; se busca en sala de sistemas el cual encontramos las pos POS ; WINCOR ; BETTLE-M ;64CD709544; POS ; WINCOR ; BETTLE-M ;6422262598; se encuentran en cajas guardadas se verifica y rectifica el serial de la maquina; la pos faltante POS ; WINCOR ; BETTLE-M ;59CD001323 se encuentra instala y en funcionamiento en la seccion de DONAS; ya que se realizo un cambio anterior mente en la tienda la que estaba en donas que dejo de funcionar es la siguiente con serie POS ; WINCOR ; BETTLE-M; 6498720686. con los escanner pos de mano encontramos dos en existencia en sala de sistemas las cuales no tienen visible el serial; no se identifican; su sticker para verificar serial no se encuentra pero si coinciden con su marca HONEYWELL. equipos se embalan en cajas y se rotulan para dejarlos presente en evidencia en sala de sistemas</v>
      </c>
      <c r="M205">
        <v>44442</v>
      </c>
      <c r="N205">
        <v>44443</v>
      </c>
      <c r="O205" t="str">
        <v>M195 METRO SANTA LUCIA</v>
      </c>
      <c r="P205" t="str">
        <v>NEIVA</v>
      </c>
      <c r="Q205" t="str">
        <v>JOHN ALEJANDRO LOZADA BABATIVA</v>
      </c>
      <c r="R205">
        <v>1075313382</v>
      </c>
      <c r="S205" t="str">
        <v>OCCIDENTE</v>
      </c>
    </row>
    <row r="206" xml:space="preserve">
      <c r="A206">
        <v>205</v>
      </c>
      <c r="B206">
        <v>11892114</v>
      </c>
      <c r="C206" t="str">
        <v>REQUEST</v>
      </c>
      <c r="D206" t="str">
        <v>CERRADO</v>
      </c>
      <c r="E206" t="str">
        <v>TIENDA</v>
      </c>
      <c r="F206" t="str">
        <v>POS</v>
      </c>
      <c r="G206" t="str">
        <v>CPU</v>
      </c>
      <c r="H206" t="str">
        <v>WINCOR</v>
      </c>
      <c r="I206"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J206" t="str">
        <v>NO APLICA</v>
      </c>
      <c r="K206"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L206" t="str">
        <v>se procede a verificar equipos pos para dar de baja; se busca en sala de sistemas el cual encontramos las pos POS ; WINCOR ; BETTLE-M ;64CD709544; POS ; WINCOR ; BETTLE-M ;6422262598; se encuentran en cajas guardadas se verifica y rectifica el serial de la maquina; la pos faltante POS ; WINCOR ; BETTLE-M ;59CD001323 se encuentra instala y en funcionamiento en la seccion de DONAS; ya que se realizo un cambio anterior mente en la tienda la que estaba en donas que dejo de funcionar es la siguiente con serie POS ; WINCOR ; BETTLE-M; 6498720686. con los escanner pos de mano encontramos dos en existencia en sala de sistemas las cuales no tienen visible el serial; no se identifican; su sticker para verificar serial no se encuentra pero si coinciden con su marca HONEYWELL. equipos se embalan en cajas y se rotulan para dejarlos presente en evidencia en sala de sistemas</v>
      </c>
      <c r="M206">
        <v>44442</v>
      </c>
      <c r="N206">
        <v>44443</v>
      </c>
      <c r="O206" t="str">
        <v>M195 METRO SANTA LUCIA</v>
      </c>
      <c r="P206" t="str">
        <v>NEIVA</v>
      </c>
      <c r="Q206" t="str">
        <v>JOHN ALEJANDRO LOZADA BABATIVA</v>
      </c>
      <c r="R206">
        <v>1075313382</v>
      </c>
      <c r="S206" t="str">
        <v>OCCIDENTE</v>
      </c>
    </row>
    <row r="207" xml:space="preserve">
      <c r="A207">
        <v>206</v>
      </c>
      <c r="B207">
        <v>11892114</v>
      </c>
      <c r="C207" t="str">
        <v>REQUEST</v>
      </c>
      <c r="D207" t="str">
        <v>CERRADO</v>
      </c>
      <c r="E207" t="str">
        <v>TIENDA</v>
      </c>
      <c r="F207" t="str">
        <v>POS</v>
      </c>
      <c r="G207" t="str">
        <v>CPU</v>
      </c>
      <c r="H207" t="str">
        <v>WINCOR</v>
      </c>
      <c r="I207"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J207" t="str">
        <v>NO APLICA</v>
      </c>
      <c r="K207"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L207" t="str">
        <v>se procede a verificar equipos pos para dar de baja; se busca en sala de sistemas el cual encontramos las pos POS ; WINCOR ; BETTLE-M ;64CD709544; POS ; WINCOR ; BETTLE-M ;6422262598; se encuentran en cajas guardadas se verifica y rectifica el serial de la maquina; la pos faltante POS ; WINCOR ; BETTLE-M ;59CD001323 se encuentra instala y en funcionamiento en la seccion de DONAS; ya que se realizo un cambio anterior mente en la tienda la que estaba en donas que dejo de funcionar es la siguiente con serie POS ; WINCOR ; BETTLE-M; 6498720686. con los escanner pos de mano encontramos dos en existencia en sala de sistemas las cuales no tienen visible el serial; no se identifican; su sticker para verificar serial no se encuentra pero si coinciden con su marca HONEYWELL. equipos se embalan en cajas y se rotulan para dejarlos presente en evidencia en sala de sistemas</v>
      </c>
      <c r="M207">
        <v>44442</v>
      </c>
      <c r="N207">
        <v>44443</v>
      </c>
      <c r="O207" t="str">
        <v>M195 METRO SANTA LUCIA</v>
      </c>
      <c r="P207" t="str">
        <v>NEIVA</v>
      </c>
      <c r="Q207" t="str">
        <v>JOHN ALEJANDRO LOZADA BABATIVA</v>
      </c>
      <c r="R207">
        <v>1075313382</v>
      </c>
      <c r="S207" t="str">
        <v>OCCIDENTE</v>
      </c>
    </row>
    <row r="208" xml:space="preserve">
      <c r="A208">
        <v>207</v>
      </c>
      <c r="B208">
        <v>11899296</v>
      </c>
      <c r="C208" t="str">
        <v>INCIDENT</v>
      </c>
      <c r="D208" t="str">
        <v>CERRADO</v>
      </c>
      <c r="E208" t="str">
        <v>TIENDA</v>
      </c>
      <c r="F208" t="str">
        <v>POS</v>
      </c>
      <c r="G208" t="str">
        <v>CPU</v>
      </c>
      <c r="H208" t="str">
        <v>WINCOR</v>
      </c>
      <c r="I208"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dias;Dios les bendiga. Espero que hayan amanecido muy bien._x000d_
Lo siguiente es para informarles que desde el dia de ayer la pos#21 esta presentando problemas; esta fuera de linea y esta sacando del sistema al cajero . Le agradecemos de antemano su pronta ayuda y colaboracion ya que esa es nuestra caja de platos preparados y tiene mucha circulacion de los clientes.</v>
      </c>
      <c r="J208" t="str">
        <v>NO APLICA</v>
      </c>
      <c r="K208"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dias;Dios les bendiga. Espero que hayan amanecido muy bien._x000d_
Lo siguiente es para informarles que desde el dia de ayer la pos#21 esta presentando problemas; esta fuera de linea y esta sacando del sistema al cajero . Le agradecemos de antemano su pronta ayuda y colaboracion ya que esa es nuestra caja de platos preparados y tiene mucha circulacion de los clientes.</v>
      </c>
      <c r="L208" t="str">
        <v>SE ATENDIO EL CASO ASIGNADO A ESTE TICKET PROCEDIENDO CON LA VALIDACION DEL ESTADO DE LA POS; YA QUE  NOS FUE ESCALADO POR QUE LA POS 21 QUEDÓ FUERA DE LINEA; Y ESTA SACANDO A LOS CAJEROS; SE REALIZO VALIDACION DE LAS CONEXCIONES FISICAS Y SE APAGA POR UNOS MINUTOS; POSTERIORMENTE SE ENCIENDE LA POS Y SE ESPERA QUE CARGUE EL APLICATIVO; LA POS QUEDA EN LINEA; LA CAJERA DE TURNO REALIZA TRANSACCIONES DE FORMA CORRECTA.</v>
      </c>
      <c r="M208">
        <v>44445</v>
      </c>
      <c r="N208">
        <v>44445</v>
      </c>
      <c r="O208" t="str">
        <v>M040 METRO RIOHACHA</v>
      </c>
      <c r="P208" t="str">
        <v>RIOHACHA</v>
      </c>
      <c r="Q208" t="str">
        <v>DIANIS DAYANNA MERCADO RODRIGUEZ</v>
      </c>
      <c r="R208">
        <v>1118850430</v>
      </c>
      <c r="S208" t="str">
        <v>COSTA</v>
      </c>
    </row>
    <row r="209" xml:space="preserve">
      <c r="A209">
        <v>208</v>
      </c>
      <c r="B209">
        <v>11848633</v>
      </c>
      <c r="C209" t="str">
        <v>REQUEST</v>
      </c>
      <c r="D209" t="str">
        <v>CERRADO</v>
      </c>
      <c r="E209" t="str">
        <v>TIENDA</v>
      </c>
      <c r="F209" t="str">
        <v>BALANZA</v>
      </c>
      <c r="G209" t="str">
        <v>MESA</v>
      </c>
      <c r="H209" t="str">
        <v>METTER TOLEDO</v>
      </c>
      <c r="I209"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J209" t="str">
        <v>NO APLICA</v>
      </c>
      <c r="K209"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L209" t="str">
        <v>SE HACE VISITA EN SITIO Y SE PROCEDE A INSTALAR BALANZA NUEVA; SE SACAN PARÁMETROS DE BALANZA ANTERIOR; SE HABILITA PUNTO DE RED EN EL SWITCH PARA LA BALANZA NUEVA Y SE INSTALA; SE CONFIGURA PARÁMETROS DE RED Y SE SOLICITA A EVER BECERRA REALIZAR EL CARGUE DE LA CONFIGURACIÓN. SE CONFIRMA CARGUE Y SE SOLICITA AL USUARIO REALIZAR PRUEBAS Y SON EXITOSAS; SE GENERA ACTA DE SERVICIO Y SE ENTREGA EQUIPO OPERATIVO</v>
      </c>
      <c r="M209">
        <v>44434</v>
      </c>
      <c r="N209">
        <v>44446</v>
      </c>
      <c r="O209" t="str">
        <v>M183 METRO SAN GIL</v>
      </c>
      <c r="P209" t="str">
        <v>SAN GIL</v>
      </c>
      <c r="Q209" t="str">
        <v>JAIRO CAÑAS ACEVEDO</v>
      </c>
      <c r="R209">
        <v>1098707802</v>
      </c>
      <c r="S209" t="str">
        <v>ORIENTE</v>
      </c>
    </row>
    <row r="210" xml:space="preserve">
      <c r="A210">
        <v>209</v>
      </c>
      <c r="B210">
        <v>11848633</v>
      </c>
      <c r="C210" t="str">
        <v>REQUEST</v>
      </c>
      <c r="D210" t="str">
        <v>CERRADO</v>
      </c>
      <c r="E210" t="str">
        <v>TIENDA</v>
      </c>
      <c r="F210" t="str">
        <v>BALANZA</v>
      </c>
      <c r="G210" t="str">
        <v>MESA</v>
      </c>
      <c r="H210" t="str">
        <v>METTER TOLEDO</v>
      </c>
      <c r="I210"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J210" t="str">
        <v>NO APLICA</v>
      </c>
      <c r="K210"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L210" t="str">
        <v>SE HACE VISITA EN SITIO Y SE PROCEDE A INSTALAR BALANZA NUEVA; SE SACAN PARÁMETROS DE BALANZA ANTERIOR; SE HABILITA PUNTO DE RED EN EL SWITCH PARA LA BALANZA NUEVA Y SE INSTALA; SE CONFIGURA PARÁMETROS DE RED Y SE SOLICITA A EVER BECERRA REALIZAR EL CARGUE DE LA CONFIGURACIÓN. SE CONFIRMA CARGUE Y SE SOLICITA AL USUARIO REALIZAR PRUEBAS Y SON EXITOSAS; SE GENERA ACTA DE SERVICIO Y SE ENTREGA EQUIPO OPERATIVO</v>
      </c>
      <c r="M210">
        <v>44434</v>
      </c>
      <c r="N210">
        <v>44446</v>
      </c>
      <c r="O210" t="str">
        <v>M183 METRO SAN GIL</v>
      </c>
      <c r="P210" t="str">
        <v>SAN GIL</v>
      </c>
      <c r="Q210" t="str">
        <v>JAIRO CAÑAS ACEVEDO</v>
      </c>
      <c r="R210">
        <v>1098707802</v>
      </c>
      <c r="S210" t="str">
        <v>ORIENTE</v>
      </c>
    </row>
    <row r="211" xml:space="preserve">
      <c r="A211">
        <v>210</v>
      </c>
      <c r="B211">
        <v>11848633</v>
      </c>
      <c r="C211" t="str">
        <v>REQUEST</v>
      </c>
      <c r="D211" t="str">
        <v>CERRADO</v>
      </c>
      <c r="E211" t="str">
        <v>TIENDA</v>
      </c>
      <c r="F211" t="str">
        <v>BALANZA</v>
      </c>
      <c r="G211" t="str">
        <v>MESA</v>
      </c>
      <c r="H211" t="str">
        <v>METTER TOLEDO</v>
      </c>
      <c r="I211"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J211" t="str">
        <v>NO APLICA</v>
      </c>
      <c r="K211"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L211" t="str">
        <v>SE HACE VISITA EN SITIO Y SE PROCEDE A INSTALAR BALANZA NUEVA; SE SACAN PARÁMETROS DE BALANZA ANTERIOR; SE HABILITA PUNTO DE RED EN EL SWITCH PARA LA BALANZA NUEVA Y SE INSTALA; SE CONFIGURA PARÁMETROS DE RED Y SE SOLICITA A EVER BECERRA REALIZAR EL CARGUE DE LA CONFIGURACIÓN. SE CONFIRMA CARGUE Y SE SOLICITA AL USUARIO REALIZAR PRUEBAS Y SON EXITOSAS; SE GENERA ACTA DE SERVICIO Y SE ENTREGA EQUIPO OPERATIVO</v>
      </c>
      <c r="M211">
        <v>44446</v>
      </c>
      <c r="N211">
        <v>44446</v>
      </c>
      <c r="O211" t="str">
        <v>M183 METRO SAN GIL</v>
      </c>
      <c r="P211" t="str">
        <v>SAN GIL</v>
      </c>
      <c r="Q211" t="str">
        <v>JAIRO CAÑAS ACEVEDO</v>
      </c>
      <c r="R211">
        <v>1098707802</v>
      </c>
      <c r="S211" t="str">
        <v>ORIENTE</v>
      </c>
    </row>
    <row r="212" xml:space="preserve">
      <c r="A212">
        <v>211</v>
      </c>
      <c r="B212">
        <v>11848633</v>
      </c>
      <c r="C212" t="str">
        <v>REQUEST</v>
      </c>
      <c r="D212" t="str">
        <v>CERRADO</v>
      </c>
      <c r="E212" t="str">
        <v>TIENDA</v>
      </c>
      <c r="F212" t="str">
        <v>BALANZA</v>
      </c>
      <c r="G212" t="str">
        <v>MESA</v>
      </c>
      <c r="H212" t="str">
        <v>METTER TOLEDO</v>
      </c>
      <c r="I212"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J212" t="str">
        <v>NO APLICA</v>
      </c>
      <c r="K212"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L212" t="str">
        <v>SE HACE VISITA EN SITIO Y SE PROCEDE A INSTALAR BALANZA NUEVA; SE SACAN PARÁMETROS DE BALANZA ANTERIOR; SE HABILITA PUNTO DE RED EN EL SWITCH PARA LA BALANZA NUEVA Y SE INSTALA; SE CONFIGURA PARÁMETROS DE RED Y SE SOLICITA A EVER BECERRA REALIZAR EL CARGUE DE LA CONFIGURACIÓN. SE CONFIRMA CARGUE Y SE SOLICITA AL USUARIO REALIZAR PRUEBAS Y SON EXITOSAS; SE GENERA ACTA DE SERVICIO Y SE ENTREGA EQUIPO OPERATIVO</v>
      </c>
      <c r="M212">
        <v>44446</v>
      </c>
      <c r="N212">
        <v>44446</v>
      </c>
      <c r="O212" t="str">
        <v>M183 METRO SAN GIL</v>
      </c>
      <c r="P212" t="str">
        <v>SAN GIL</v>
      </c>
      <c r="Q212" t="str">
        <v>JAIRO CAÑAS ACEVEDO</v>
      </c>
      <c r="R212">
        <v>1098707802</v>
      </c>
      <c r="S212" t="str">
        <v>ORIENTE</v>
      </c>
    </row>
    <row r="213" xml:space="preserve">
      <c r="A213">
        <v>212</v>
      </c>
      <c r="B213">
        <v>11848633</v>
      </c>
      <c r="C213" t="str">
        <v>REQUEST</v>
      </c>
      <c r="D213" t="str">
        <v>CERRADO</v>
      </c>
      <c r="E213" t="str">
        <v>TIENDA</v>
      </c>
      <c r="F213" t="str">
        <v>BALANZA</v>
      </c>
      <c r="G213" t="str">
        <v>MESA</v>
      </c>
      <c r="H213" t="str">
        <v>METTER TOLEDO</v>
      </c>
      <c r="I213"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J213" t="str">
        <v>NO APLICA</v>
      </c>
      <c r="K213"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L213" t="str">
        <v>SE HACE VISITA EN SITIO Y SE PROCEDE A INSTALAR BALANZA NUEVA; SE SACAN PARÁMETROS DE BALANZA ANTERIOR; SE HABILITA PUNTO DE RED EN EL SWITCH PARA LA BALANZA NUEVA Y SE INSTALA; SE CONFIGURA PARÁMETROS DE RED Y SE SOLICITA A EVER BECERRA REALIZAR EL CARGUE DE LA CONFIGURACIÓN. SE CONFIRMA CARGUE Y SE SOLICITA AL USUARIO REALIZAR PRUEBAS Y SON EXITOSAS; SE GENERA ACTA DE SERVICIO Y SE ENTREGA EQUIPO OPERATIVO</v>
      </c>
      <c r="M213">
        <v>44446</v>
      </c>
      <c r="N213">
        <v>44446</v>
      </c>
      <c r="O213" t="str">
        <v>M183 METRO SAN GIL</v>
      </c>
      <c r="P213" t="str">
        <v>SAN GIL</v>
      </c>
      <c r="Q213" t="str">
        <v>JAIRO CAÑAS ACEVEDO</v>
      </c>
      <c r="R213">
        <v>1098707802</v>
      </c>
      <c r="S213" t="str">
        <v>ORIENTE</v>
      </c>
    </row>
    <row r="214" xml:space="preserve">
      <c r="A214">
        <v>213</v>
      </c>
      <c r="B214">
        <v>11894667</v>
      </c>
      <c r="C214" t="str">
        <v>REQUEST</v>
      </c>
      <c r="D214" t="str">
        <v>CERRADO</v>
      </c>
      <c r="E214" t="str">
        <v>TIENDA</v>
      </c>
      <c r="F214" t="str">
        <v>DESKTOP</v>
      </c>
      <c r="G214" t="str">
        <v>CPU</v>
      </c>
      <c r="H214" t="str">
        <v>LENOVO</v>
      </c>
      <c r="I214"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Buenas tardes._x000d_
por favor me pueden colaborar con el computador de caja central ya que no quiere prende y se le siente un ruido. AD. 014831_x000d_
Indicar la ubicacion del computador en la tienda o sede: CAJA CENTRAL TIENDA</v>
      </c>
      <c r="J214" t="str">
        <v>NO APLICA</v>
      </c>
      <c r="K214"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Buenas tardes._x000d_
por favor me pueden colaborar con el computador de caja central ya que no quiere prende y se le siente un ruido. AD. 014831_x000d_
Indicar la ubicacion del computador en la tienda o sede: CAJA CENTRAL TIENDA</v>
      </c>
      <c r="L214" t="str">
        <v>Se revisa equipo de caja que esta malo y no prende; lo analizo y sus ventiladores giraban mas rapido de lo normal como si estuviera revolucionado; se hace diagnostico para mirar que puede estar produciendo dicha revolucion en los ventiladores; se descartó que fuera las memorias ram; se deconeccta el disco duro para ver si estaba defectuoso; pero tambien se descarta que este ocasionando la revolucion; por lo ultimo se cambia la fuente de poder para descartar la ultima posibilidad de que depronto esté produciendo el corto circuito; se le pone la fuente de poder de un equipo que estaba disponible sin uso; se hace pruebas pero sigue igual. prendiendo directo y revolucionado; por lo que despues de descartar todas las posibilidades; se procede a mejor quitar el equipo y reemplazarlo por el equipo del area de sistema que en el momento no se necesita y seria un remplazo temporal mientras llega los equipos nuevos de la migracion. Se le instala el disco del equipo malo de caja central; se hace pruebas; se ensaya que todo funcione a la normalidad validando que la usuaria pueda usar todos sus aplicativos; se hacen todas las pruebas y se deja equipo operativo.</v>
      </c>
      <c r="M214">
        <v>44447</v>
      </c>
      <c r="N214">
        <v>44447</v>
      </c>
      <c r="O214" t="str">
        <v>J027 JUMBO RIONEGRO</v>
      </c>
      <c r="P214" t="str">
        <v>RIONEGRO</v>
      </c>
      <c r="Q214" t="str">
        <v>YEISON JAIR GOMEZ GIRALDO</v>
      </c>
      <c r="R214">
        <v>1152709373</v>
      </c>
      <c r="S214" t="str">
        <v>CENTRO</v>
      </c>
    </row>
    <row r="215" xml:space="preserve">
      <c r="A215">
        <v>214</v>
      </c>
      <c r="B215">
        <v>11894667</v>
      </c>
      <c r="C215" t="str">
        <v>REQUEST</v>
      </c>
      <c r="D215" t="str">
        <v>CERRADO</v>
      </c>
      <c r="E215" t="str">
        <v>TIENDA</v>
      </c>
      <c r="F215" t="str">
        <v>DESKTOP</v>
      </c>
      <c r="G215" t="str">
        <v>CPU</v>
      </c>
      <c r="H215" t="str">
        <v>LENOVO</v>
      </c>
      <c r="I215"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Buenas tardes._x000d_
por favor me pueden colaborar con el computador de caja central ya que no quiere prende y se le siente un ruido. AD. 014831_x000d_
Indicar la ubicacion del computador en la tienda o sede: CAJA CENTRAL TIENDA</v>
      </c>
      <c r="J215" t="str">
        <v>NO APLICA</v>
      </c>
      <c r="K215"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Buenas tardes._x000d_
por favor me pueden colaborar con el computador de caja central ya que no quiere prende y se le siente un ruido. AD. 014831_x000d_
Indicar la ubicacion del computador en la tienda o sede: CAJA CENTRAL TIENDA</v>
      </c>
      <c r="L215" t="str">
        <v>Se revisa equipo de caja que esta malo y no prende; lo analizo y sus ventiladores giraban mas rapido de lo normal como si estuviera revolucionado; se hace diagnostico para mirar que puede estar produciendo dicha revolucion en los ventiladores; se descartó que fuera las memorias ram; se deconeccta el disco duro para ver si estaba defectuoso; pero tambien se descarta que este ocasionando la revolucion; por lo ultimo se cambia la fuente de poder para descartar la ultima posibilidad de que depronto esté produciendo el corto circuito; se le pone la fuente de poder de un equipo que estaba disponible sin uso; se hace pruebas pero sigue igual. prendiendo directo y revolucionado; por lo que despues de descartar todas las posibilidades; se procede a mejor quitar el equipo y reemplazarlo por el equipo del area de sistema que en el momento no se necesita y seria un remplazo temporal mientras llega los equipos nuevos de la migracion. Se le instala el disco del equipo malo de caja central; se hace pruebas; se ensaya que todo funcione a la normalidad validando que la usuaria pueda usar todos sus aplicativos; se hacen todas las pruebas y se deja equipo operativo.</v>
      </c>
      <c r="M215">
        <v>44447</v>
      </c>
      <c r="N215">
        <v>44447</v>
      </c>
      <c r="O215" t="str">
        <v>J027 JUMBO RIONEGRO</v>
      </c>
      <c r="P215" t="str">
        <v>RIONEGRO</v>
      </c>
      <c r="Q215" t="str">
        <v>YEISON JAIR GOMEZ GIRALDO</v>
      </c>
      <c r="R215">
        <v>1152709373</v>
      </c>
      <c r="S215" t="str">
        <v>CENTRO</v>
      </c>
    </row>
    <row r="216" xml:space="preserve">
      <c r="A216">
        <v>215</v>
      </c>
      <c r="B216">
        <v>11902141</v>
      </c>
      <c r="C216" t="str">
        <v>REQUEST</v>
      </c>
      <c r="D216" t="str">
        <v>CERRADO</v>
      </c>
      <c r="E216" t="str">
        <v>TIENDA</v>
      </c>
      <c r="F216" t="str">
        <v>BALANZA</v>
      </c>
      <c r="G216" t="str">
        <v>BALANZA</v>
      </c>
      <c r="H216" t="str">
        <v>BALANZA</v>
      </c>
      <c r="I216"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se requiere acompañamiento para proceso de certificacion de balanza en la tienda Rionegro_x000d_
Area donde su ubica la balanza: Perecederos</v>
      </c>
      <c r="J216" t="str">
        <v>NO APLICA</v>
      </c>
      <c r="K216"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se requiere acompañamiento para proceso de certificacion de balanza en la tienda Rionegro_x000d_
Area donde su ubica la balanza: Perecederos</v>
      </c>
      <c r="L216" t="str">
        <v>SE REALIZA ACOMPAÑAMIENTO A LOS FUNCIONARIOS DE LA SUPERINTENDENCIA; PARA REALIZAR LA CERTIFIACION DE LAS BALANZAS NUEVA INSTALADAS;DE ACUERDO A LOS VEREDICTOS DADOS POR LOS SUPERVISORES; REPORTAN QUE LAS DOS BALANZAS DEL AREA DE CARNE Y LA DE PESCADERIA ESTA MAL CALIBRADA; SE LE INFORMA A DAVID HIGUITA PARA QUE HAGA EL RESPECTIVO REPORTE Y SE TOMA FOTO DE LAS BALANZA PARA LA EVIDENCIA.</v>
      </c>
      <c r="M216">
        <v>44446</v>
      </c>
      <c r="N216">
        <v>44447</v>
      </c>
      <c r="O216" t="str">
        <v>J027 JUMBO RIONEGRO</v>
      </c>
      <c r="P216" t="str">
        <v>RIONEGRO</v>
      </c>
      <c r="Q216" t="str">
        <v>YEISON JAIR GOMEZ GIRALDO</v>
      </c>
      <c r="R216">
        <v>1152709373</v>
      </c>
      <c r="S216" t="str">
        <v>CENTRO</v>
      </c>
    </row>
    <row r="217" xml:space="preserve">
      <c r="A217">
        <v>216</v>
      </c>
      <c r="B217">
        <v>11902575</v>
      </c>
      <c r="C217" t="str">
        <v>REQUEST</v>
      </c>
      <c r="D217" t="str">
        <v>CERRADO</v>
      </c>
      <c r="E217" t="str">
        <v>TIENDA</v>
      </c>
      <c r="F217" t="str">
        <v>DESKTOP</v>
      </c>
      <c r="G217" t="str">
        <v>CPU</v>
      </c>
      <c r="H217" t="str">
        <v>LENOVO</v>
      </c>
      <c r="I217"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mj01cg6j_x000d_
Ubicado en la tienda metro Facatativa_x000d_
Area comercial_x000d_
Indicar la ubicacion del computador en la tienda o sede: Metro Facatativa oficinas comerciales_x000d_
</v>
      </c>
      <c r="J217" t="str">
        <v>NO APLICA</v>
      </c>
      <c r="K217"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mj01cg6j_x000d_
Ubicado en la tienda metro Facatativa_x000d_
Area comercial_x000d_
Indicar la ubicacion del computador en la tienda o sede: Metro Facatativa oficinas comerciales_x000d_
</v>
      </c>
      <c r="L217" t="str">
        <v>Se realizo la revisión del Disco Duro y se confirma que se encuentra en buen estado; así que se procede a realizar el backup de la información y a formatear el equipo. Se asigna Hostname y se sube al dominio; se instalas las actualizaciones y se deja operativo el equipo. Se carga nuevamente la información de los usuarios.</v>
      </c>
      <c r="M217">
        <v>44446</v>
      </c>
      <c r="N217">
        <v>44447</v>
      </c>
      <c r="O217" t="str">
        <v>M074 METRO FACATATIVA</v>
      </c>
      <c r="P217" t="str">
        <v>FACATATIVA</v>
      </c>
      <c r="Q217" t="str">
        <v>ALEXANDER CASTILLO SOTELO</v>
      </c>
      <c r="R217">
        <v>80216449</v>
      </c>
      <c r="S217" t="str">
        <v>BOGOTA</v>
      </c>
    </row>
    <row r="218" xml:space="preserve">
      <c r="A218">
        <v>217</v>
      </c>
      <c r="B218">
        <v>11902575</v>
      </c>
      <c r="C218" t="str">
        <v>REQUEST</v>
      </c>
      <c r="D218" t="str">
        <v>CERRADO</v>
      </c>
      <c r="E218" t="str">
        <v>TIENDA</v>
      </c>
      <c r="F218" t="str">
        <v>DESKTOP</v>
      </c>
      <c r="G218" t="str">
        <v>CPU</v>
      </c>
      <c r="H218" t="str">
        <v>LENOVO</v>
      </c>
      <c r="I218"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mj01cg6j_x000d_
Ubicado en la tienda metro Facatativa_x000d_
Area comercial_x000d_
Indicar la ubicacion del computador en la tienda o sede: Metro Facatativa oficinas comerciales_x000d_
</v>
      </c>
      <c r="J218" t="str">
        <v>NO APLICA</v>
      </c>
      <c r="K218"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mj01cg6j_x000d_
Ubicado en la tienda metro Facatativa_x000d_
Area comercial_x000d_
Indicar la ubicacion del computador en la tienda o sede: Metro Facatativa oficinas comerciales_x000d_
</v>
      </c>
      <c r="L218" t="str">
        <v>Se realizo la revisión del Disco Duro y se confirma que se encuentra en buen estado; así que se procede a realizar el backup de la información y a formatear el equipo. Se asigna Hostname y se sube al dominio; se instalas las actualizaciones y se deja operativo el equipo. Se carga nuevamente la información de los usuarios.</v>
      </c>
      <c r="M218">
        <v>44446</v>
      </c>
      <c r="N218">
        <v>44447</v>
      </c>
      <c r="O218" t="str">
        <v>M074 METRO FACATATIVA</v>
      </c>
      <c r="P218" t="str">
        <v>FACATATIVA</v>
      </c>
      <c r="Q218" t="str">
        <v>ALEXANDER CASTILLO SOTELO</v>
      </c>
      <c r="R218">
        <v>80216449</v>
      </c>
      <c r="S218" t="str">
        <v>BOGOTA</v>
      </c>
    </row>
    <row r="219" xml:space="preserve">
      <c r="A219">
        <v>218</v>
      </c>
      <c r="B219">
        <v>11902578</v>
      </c>
      <c r="C219" t="str">
        <v>REQUEST</v>
      </c>
      <c r="D219" t="str">
        <v>CERRADO</v>
      </c>
      <c r="E219" t="str">
        <v>TIENDA</v>
      </c>
      <c r="F219" t="str">
        <v>DESKTOP</v>
      </c>
      <c r="G219" t="str">
        <v>CPU</v>
      </c>
      <c r="H219" t="str">
        <v>LENOVO</v>
      </c>
      <c r="I219"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Mj01cg90 ubicado en metro Facatativa oficinas comerciales_x000d_
Indicar la ubicacion del computador en la tienda o sede: Metro Facatativa oficinas comerciales_x000d_
</v>
      </c>
      <c r="J219" t="str">
        <v>NO APLICA</v>
      </c>
      <c r="K219"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Mj01cg90 ubicado en metro Facatativa oficinas comerciales_x000d_
Indicar la ubicacion del computador en la tienda o sede: Metro Facatativa oficinas comerciales_x000d_
</v>
      </c>
      <c r="L219" t="str">
        <v>Se realizo la revision del Disco Duro y se confirma que se encuentra en buen estado; así que se procede a realizar el backup de la información y a formatear el equipo. Se asigna Hostname y se sube al dominio; se instalas las actualizaciones y se deja operativo el equipo. Se carga nuevamente la información de los usduarios.</v>
      </c>
      <c r="M219">
        <v>44446</v>
      </c>
      <c r="N219">
        <v>44447</v>
      </c>
      <c r="O219" t="str">
        <v>M074 METRO FACATATIVA</v>
      </c>
      <c r="P219" t="str">
        <v>FACATATIVA</v>
      </c>
      <c r="Q219" t="str">
        <v>ALEXANDER CASTILLO SOTELO</v>
      </c>
      <c r="R219">
        <v>80216449</v>
      </c>
      <c r="S219" t="str">
        <v>BOGOTA</v>
      </c>
    </row>
    <row r="220" xml:space="preserve">
      <c r="A220">
        <v>219</v>
      </c>
      <c r="B220">
        <v>11902547</v>
      </c>
      <c r="C220" t="str">
        <v>REQUEST</v>
      </c>
      <c r="D220" t="str">
        <v>CERRADO</v>
      </c>
      <c r="E220" t="str">
        <v>TIENDA</v>
      </c>
      <c r="F220" t="str">
        <v>PDT</v>
      </c>
      <c r="G220" t="str">
        <v>SCORPIO X3</v>
      </c>
      <c r="H220" t="str">
        <v>DATALOGIC</v>
      </c>
      <c r="I220"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J220" t="str">
        <v>NO APLICA</v>
      </c>
      <c r="K220"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L220"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M220">
        <v>44446</v>
      </c>
      <c r="N220">
        <v>44447</v>
      </c>
      <c r="O220" t="str">
        <v>M195 METRO SANTA LUCIA</v>
      </c>
      <c r="P220" t="str">
        <v>NEIVA</v>
      </c>
      <c r="Q220" t="str">
        <v>JOHN ALEJANDRO LOZADA BABATIVA</v>
      </c>
      <c r="R220">
        <v>1075313382</v>
      </c>
      <c r="S220" t="str">
        <v>OCCIDENTE</v>
      </c>
    </row>
    <row r="221" xml:space="preserve">
      <c r="A221">
        <v>220</v>
      </c>
      <c r="B221">
        <v>11902547</v>
      </c>
      <c r="C221" t="str">
        <v>REQUEST</v>
      </c>
      <c r="D221" t="str">
        <v>CERRADO</v>
      </c>
      <c r="E221" t="str">
        <v>TIENDA</v>
      </c>
      <c r="F221" t="str">
        <v>PDT</v>
      </c>
      <c r="G221" t="str">
        <v>SCORPIO X3</v>
      </c>
      <c r="H221" t="str">
        <v>DATALOGIC</v>
      </c>
      <c r="I221"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J221" t="str">
        <v>NO APLICA</v>
      </c>
      <c r="K221"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L221"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M221">
        <v>44446</v>
      </c>
      <c r="N221">
        <v>44447</v>
      </c>
      <c r="O221" t="str">
        <v>M195 METRO SANTA LUCIA</v>
      </c>
      <c r="P221" t="str">
        <v>NEIVA</v>
      </c>
      <c r="Q221" t="str">
        <v>JOHN ALEJANDRO LOZADA BABATIVA</v>
      </c>
      <c r="R221">
        <v>1075313382</v>
      </c>
      <c r="S221" t="str">
        <v>OCCIDENTE</v>
      </c>
    </row>
    <row r="222" xml:space="preserve">
      <c r="A222">
        <v>221</v>
      </c>
      <c r="B222">
        <v>11902547</v>
      </c>
      <c r="C222" t="str">
        <v>REQUEST</v>
      </c>
      <c r="D222" t="str">
        <v>CERRADO</v>
      </c>
      <c r="E222" t="str">
        <v>TIENDA</v>
      </c>
      <c r="F222" t="str">
        <v>PDT</v>
      </c>
      <c r="G222" t="str">
        <v>SCORPIO X3</v>
      </c>
      <c r="H222" t="str">
        <v>DATALOGIC</v>
      </c>
      <c r="I222"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J222" t="str">
        <v>NO APLICA</v>
      </c>
      <c r="K222"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L222"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M222">
        <v>44446</v>
      </c>
      <c r="N222">
        <v>44447</v>
      </c>
      <c r="O222" t="str">
        <v>M195 METRO SANTA LUCIA</v>
      </c>
      <c r="P222" t="str">
        <v>NEIVA</v>
      </c>
      <c r="Q222" t="str">
        <v>JOHN ALEJANDRO LOZADA BABATIVA</v>
      </c>
      <c r="R222">
        <v>1075313382</v>
      </c>
      <c r="S222" t="str">
        <v>OCCIDENTE</v>
      </c>
    </row>
    <row r="223" xml:space="preserve">
      <c r="A223">
        <v>222</v>
      </c>
      <c r="B223">
        <v>11902547</v>
      </c>
      <c r="C223" t="str">
        <v>REQUEST</v>
      </c>
      <c r="D223" t="str">
        <v>CERRADO</v>
      </c>
      <c r="E223" t="str">
        <v>TIENDA</v>
      </c>
      <c r="F223" t="str">
        <v>PDT</v>
      </c>
      <c r="G223" t="str">
        <v>SCORPIO X3</v>
      </c>
      <c r="H223" t="str">
        <v>DATALOGIC</v>
      </c>
      <c r="I223"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J223" t="str">
        <v>NO APLICA</v>
      </c>
      <c r="K223"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L223"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M223">
        <v>44446</v>
      </c>
      <c r="N223">
        <v>44447</v>
      </c>
      <c r="O223" t="str">
        <v>M195 METRO SANTA LUCIA</v>
      </c>
      <c r="P223" t="str">
        <v>NEIVA</v>
      </c>
      <c r="Q223" t="str">
        <v>JOHN ALEJANDRO LOZADA BABATIVA</v>
      </c>
      <c r="R223">
        <v>1075313382</v>
      </c>
      <c r="S223" t="str">
        <v>OCCIDENTE</v>
      </c>
    </row>
    <row r="224" xml:space="preserve">
      <c r="A224">
        <v>223</v>
      </c>
      <c r="B224">
        <v>11902547</v>
      </c>
      <c r="C224" t="str">
        <v>REQUEST</v>
      </c>
      <c r="D224" t="str">
        <v>CERRADO</v>
      </c>
      <c r="E224" t="str">
        <v>TIENDA</v>
      </c>
      <c r="F224" t="str">
        <v>PDT</v>
      </c>
      <c r="G224" t="str">
        <v>SCORPIO X3</v>
      </c>
      <c r="H224" t="str">
        <v>DATALOGIC</v>
      </c>
      <c r="I224"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J224" t="str">
        <v>NO APLICA</v>
      </c>
      <c r="K224"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L224"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M224">
        <v>44446</v>
      </c>
      <c r="N224">
        <v>44447</v>
      </c>
      <c r="O224" t="str">
        <v>M195 METRO SANTA LUCIA</v>
      </c>
      <c r="P224" t="str">
        <v>NEIVA</v>
      </c>
      <c r="Q224" t="str">
        <v>JOHN ALEJANDRO LOZADA BABATIVA</v>
      </c>
      <c r="R224">
        <v>1075313382</v>
      </c>
      <c r="S224" t="str">
        <v>OCCIDENTE</v>
      </c>
    </row>
    <row r="225" xml:space="preserve">
      <c r="A225">
        <v>224</v>
      </c>
      <c r="B225">
        <v>11902547</v>
      </c>
      <c r="C225" t="str">
        <v>REQUEST</v>
      </c>
      <c r="D225" t="str">
        <v>CERRADO</v>
      </c>
      <c r="E225" t="str">
        <v>TIENDA</v>
      </c>
      <c r="F225" t="str">
        <v>PDT</v>
      </c>
      <c r="G225" t="str">
        <v>SCORPIO X3</v>
      </c>
      <c r="H225" t="str">
        <v>DATALOGIC</v>
      </c>
      <c r="I225"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J225" t="str">
        <v>NO APLICA</v>
      </c>
      <c r="K225"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L225"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M225">
        <v>44446</v>
      </c>
      <c r="N225">
        <v>44447</v>
      </c>
      <c r="O225" t="str">
        <v>M195 METRO SANTA LUCIA</v>
      </c>
      <c r="P225" t="str">
        <v>NEIVA</v>
      </c>
      <c r="Q225" t="str">
        <v>JOHN ALEJANDRO LOZADA BABATIVA</v>
      </c>
      <c r="R225">
        <v>1075313382</v>
      </c>
      <c r="S225" t="str">
        <v>OCCIDENTE</v>
      </c>
    </row>
    <row r="226" xml:space="preserve">
      <c r="A226">
        <v>225</v>
      </c>
      <c r="B226">
        <v>11896933</v>
      </c>
      <c r="C226" t="str">
        <v>REQUEST</v>
      </c>
      <c r="D226" t="str">
        <v>CERRADO</v>
      </c>
      <c r="E226" t="str">
        <v>TIENDA</v>
      </c>
      <c r="F226" t="str">
        <v>POS</v>
      </c>
      <c r="G226" t="str">
        <v>CPU</v>
      </c>
      <c r="H226" t="str">
        <v>WINCOR</v>
      </c>
      <c r="I226"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_x000d_
ya que esta pos se bloquea constantemente; toca apagar la impresora para que esta continue trabajando; en ocasiones esta pos no registra los productos; escanea pero no aparecen registrados;</v>
      </c>
      <c r="J226" t="str">
        <v>NO APLICA</v>
      </c>
      <c r="K226"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_x000d_
ya que esta pos se bloquea constantemente; toca apagar la impresora para que esta continue trabajando; en ocasiones esta pos no registra los productos; escanea pero no aparecen registrados;</v>
      </c>
      <c r="L226" t="str">
        <v>Se verifica equipo; el cual muestra cargue inicial; pero no muestra status despues de cierto tiempo para dar inicio a la POS; se realiza formateo de la unidad; se realizan pasos al pie de la letra; más sin embargo el dispositivo persiste en su falla anteriormente mecionada; se consulta otras opiniones  e indican que pueda deberse a fallas del teclado o en el peor de los casos; que hay un daño en la board. Se informa al 1.5 Fabiola de lo acontecido</v>
      </c>
      <c r="M226">
        <v>44446</v>
      </c>
      <c r="N226">
        <v>44447</v>
      </c>
      <c r="O226" t="str">
        <v>J047 JUMBO GIRARDOT</v>
      </c>
      <c r="P226" t="str">
        <v>GIRARDOT</v>
      </c>
      <c r="Q226" t="str">
        <v>VICTOR ALFONSO TORRES CASTRILLON</v>
      </c>
      <c r="R226">
        <v>11207184</v>
      </c>
      <c r="S226" t="str">
        <v>OCCIDENTE</v>
      </c>
    </row>
    <row r="227" xml:space="preserve">
      <c r="A227">
        <v>226</v>
      </c>
      <c r="B227">
        <v>11896933</v>
      </c>
      <c r="C227" t="str">
        <v>REQUEST</v>
      </c>
      <c r="D227" t="str">
        <v>CERRADO</v>
      </c>
      <c r="E227" t="str">
        <v>TIENDA</v>
      </c>
      <c r="F227" t="str">
        <v>POS</v>
      </c>
      <c r="G227" t="str">
        <v>CPU</v>
      </c>
      <c r="H227" t="str">
        <v>WINCOR</v>
      </c>
      <c r="I227"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_x000d_
ya que esta pos se bloquea constantemente; toca apagar la impresora para que esta continue trabajando; en ocasiones esta pos no registra los productos; escanea pero no aparecen registrados;</v>
      </c>
      <c r="J227" t="str">
        <v>NO APLICA</v>
      </c>
      <c r="K227"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_x000d_
ya que esta pos se bloquea constantemente; toca apagar la impresora para que esta continue trabajando; en ocasiones esta pos no registra los productos; escanea pero no aparecen registrados;</v>
      </c>
      <c r="L227" t="str">
        <v>Se verifica equipo; el cual muestra cargue inicial; pero no muestra status despues de cierto tiempo para dar inicio a la POS; se realiza formateo de la unidad; se realizan pasos al pie de la letra; más sin embargo el dispositivo persiste en su falla anteriormente mecionada; se consulta otras opiniones  e indican que pueda deberse a fallas del teclado o en el peor de los casos; que hay un daño en la board. Se informa al 1.5 Fabiola de lo acontecido</v>
      </c>
      <c r="M227">
        <v>44446</v>
      </c>
      <c r="N227">
        <v>44447</v>
      </c>
      <c r="O227" t="str">
        <v>J047 JUMBO GIRARDOT</v>
      </c>
      <c r="P227" t="str">
        <v>GIRARDOT</v>
      </c>
      <c r="Q227" t="str">
        <v>VICTOR ALFONSO TORRES CASTRILLON</v>
      </c>
      <c r="R227">
        <v>11207184</v>
      </c>
      <c r="S227" t="str">
        <v>OCCIDENTE</v>
      </c>
    </row>
    <row r="228" xml:space="preserve">
      <c r="A228">
        <v>227</v>
      </c>
      <c r="B228">
        <v>11897951</v>
      </c>
      <c r="C228" t="str">
        <v>REQUEST</v>
      </c>
      <c r="D228" t="str">
        <v>CERRADO</v>
      </c>
      <c r="E228" t="str">
        <v>TIENDA</v>
      </c>
      <c r="F228" t="str">
        <v>POS</v>
      </c>
      <c r="G228" t="str">
        <v>CPU</v>
      </c>
      <c r="H228" t="str">
        <v>WINCOR</v>
      </c>
      <c r="I22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Beun dia_x000d_
me ayudan a validar la pos 15 .. serial 6498504020; ya que aparece como fuera de linea_x000d_
Numero de inventario: 6498504020_x000d_
Numero de caja: 15</v>
      </c>
      <c r="J228" t="str">
        <v>NO APLICA</v>
      </c>
      <c r="K22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Beun dia_x000d_
me ayudan a validar la pos 15 .. serial 6498504020; ya que aparece como fuera de linea_x000d_
Numero de inventario: 6498504020_x000d_
Numero de caja: 15</v>
      </c>
      <c r="L228" t="str">
        <v>Se verifica equipo; el cual se encontraba fuera de línea; se procede a verificar conexiones de red; se evidencia terminales RJ45 en mal estado; por tanto se procede al cambio de los mismos; al no presentarse solución; se llama al área de comunicaciones; evidencia bloqueos de puertos; equipos suben a servicio; se realizan pruebas de funcionamiento; se informa a la jefe de seccion; se deja equipo funcionando sin novedad.</v>
      </c>
      <c r="M228">
        <v>44446</v>
      </c>
      <c r="N228">
        <v>44447</v>
      </c>
      <c r="O228" t="str">
        <v>J047 JUMBO GIRARDOT</v>
      </c>
      <c r="P228" t="str">
        <v>GIRARDOT</v>
      </c>
      <c r="Q228" t="str">
        <v>VICTOR ALFONSO TORRES CASTRILLON</v>
      </c>
      <c r="R228">
        <v>11207184</v>
      </c>
      <c r="S228" t="str">
        <v>OCCIDENTE</v>
      </c>
    </row>
    <row r="229" xml:space="preserve">
      <c r="A229">
        <v>228</v>
      </c>
      <c r="B229">
        <v>11895054</v>
      </c>
      <c r="C229" t="str">
        <v>REQUEST</v>
      </c>
      <c r="D229" t="str">
        <v>CERRADO</v>
      </c>
      <c r="E229" t="str">
        <v>TIENDA</v>
      </c>
      <c r="F229" t="str">
        <v>POS</v>
      </c>
      <c r="G229" t="str">
        <v>CPU</v>
      </c>
      <c r="H229" t="str">
        <v>WINCOR</v>
      </c>
      <c r="I229" t="str" xml:space="preserve">
        <v xml:space="preserve">Datos usuario_x000d_
Nombre: Erika Katerine Rojas Manzano_x000d_
Correo: ErikaKaterine.RojasManzano@cencosud.com.co_x000d_
Usuario AD: Ekrojasm_x000d_
Pais: Colombia_x000d_
Ubicacion: J036 JUMBO POPAYAN CAMPANARIO_x000d_
Zona: Colombia Occidente_x000d_
Unidad de Negocio: Supermercados_x000d_
Servicio: Tiendas &amp; Centros de Distribucion_x000d_
Telefono: 3215863632_x000d_
Anexo: null_x000d_
Descripcion: Buenas tardes; presento falla con el teclado de la pos numero 15. No funciona la tecla clear y enter. Quedo atenta; muchas gracias.</v>
      </c>
      <c r="J229" t="str">
        <v>NO APLICA</v>
      </c>
      <c r="K229" t="str" xml:space="preserve">
        <v xml:space="preserve">Datos usuario_x000d_
Nombre: Erika Katerine Rojas Manzano_x000d_
Correo: ErikaKaterine.RojasManzano@cencosud.com.co_x000d_
Usuario AD: Ekrojasm_x000d_
Pais: Colombia_x000d_
Ubicacion: J036 JUMBO POPAYAN CAMPANARIO_x000d_
Zona: Colombia Occidente_x000d_
Unidad de Negocio: Supermercados_x000d_
Servicio: Tiendas &amp; Centros de Distribucion_x000d_
Telefono: 3215863632_x000d_
Anexo: null_x000d_
Descripcion: Buenas tardes; presento falla con el teclado de la pos numero 15. No funciona la tecla clear y enter. Quedo atenta; muchas gracias.</v>
      </c>
      <c r="L229" t="str">
        <v>Se procede a establecer contacto con el usuario jefe del área de línea de cajas la señora Johana Andrea Orozco Jaramillo. se valida funcionamiento de la pos # 15 de marca Wincor Beetle de Serie: 6498720783; se realiza validación del teclado de la pos el cual no reconocio de forma correcta las teclas clear puntos y enter; se realiza limpieza preventiva de las teclas que no funcionan ;teclado continua sin reconcer teclas por lo que se informa novedad a el señor Edwin Bolaños quien indica que se instale teclado nuevo que se encuentra en el cuarto de sistemas; posteriormente se realiza la reconexión del nuevo teclado; se organiza el cableado y se reinicia la pos la cual reconoce de manera correcta el teclado y queda operativa; se entrega equipo a usuario quien realiza pruebas las cuales son exitosas. pos queda operativa y funcional</v>
      </c>
      <c r="M229">
        <v>44447</v>
      </c>
      <c r="N229">
        <v>44448</v>
      </c>
      <c r="O229" t="str">
        <v>J036 JUMBO POPAYAN CAMPANARIO</v>
      </c>
      <c r="P229" t="str">
        <v>POPAYAN</v>
      </c>
      <c r="Q229" t="str">
        <v>JHON ALEXANDER VASQUEZ REVELO</v>
      </c>
      <c r="R229">
        <v>10308105</v>
      </c>
      <c r="S229" t="str">
        <v>OCCIDENTE</v>
      </c>
    </row>
    <row r="230" xml:space="preserve">
      <c r="A230">
        <v>229</v>
      </c>
      <c r="B230">
        <v>11902257</v>
      </c>
      <c r="C230" t="str">
        <v>REQUEST</v>
      </c>
      <c r="D230" t="str">
        <v>CERRADO</v>
      </c>
      <c r="E230" t="str">
        <v>TIENDA</v>
      </c>
      <c r="F230" t="str">
        <v xml:space="preserve">POS </v>
      </c>
      <c r="G230" t="str">
        <v>CPU</v>
      </c>
      <c r="H230" t="str">
        <v>WINCOR</v>
      </c>
      <c r="I230"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#3; caja presenta lentitud._x000d_
serial: 6498720775</v>
      </c>
      <c r="J230" t="str">
        <v>NO APLICA</v>
      </c>
      <c r="K230"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#3; caja presenta lentitud._x000d_
serial: 6498720775</v>
      </c>
      <c r="L230" t="str">
        <v>Se procede a establecer contacto con el usuario jefe del área de línea de cajas la señora Johana Andrea Orozco Jaramillo. Se valida funcionamiento de la pos # 03 de marca Beetle de Serie: 6498720775 la cual presenta lentitud en su sistema al ejecutar procesos de escaneos de productos. Se procede a realizar mantenimiento preventivo; retirando residuos de polvo y cambiando la respectiva pasta térmica del procesador; El señor Edwin Bolaños autoriza tomar RAM usada de una pos del cuarto de sistemas; RAM que es instalada en la pos; se ensambla nuevamente y se inician pruebas de funcionamiento; estas pruebas son positivas; se entrega pos a usuario quien valida rendimiento de la pos quedando optimizada y operativa</v>
      </c>
      <c r="M230">
        <v>44447</v>
      </c>
      <c r="N230">
        <v>44448</v>
      </c>
      <c r="O230" t="str">
        <v>J036 JUMBO POPAYAN CAMPANARIO</v>
      </c>
      <c r="P230" t="str">
        <v>POPAYAN</v>
      </c>
      <c r="Q230" t="str">
        <v>JHON ALEXANDER VASQUEZ REVELO</v>
      </c>
      <c r="R230">
        <v>10308105</v>
      </c>
      <c r="S230" t="str">
        <v>OCCIDENTE</v>
      </c>
    </row>
    <row r="231" xml:space="preserve">
      <c r="A231">
        <v>230</v>
      </c>
      <c r="B231">
        <v>11902257</v>
      </c>
      <c r="C231" t="str">
        <v>REQUEST</v>
      </c>
      <c r="D231" t="str">
        <v>CERRADO</v>
      </c>
      <c r="E231" t="str">
        <v>TIENDA</v>
      </c>
      <c r="F231" t="str">
        <v xml:space="preserve">POS </v>
      </c>
      <c r="G231" t="str">
        <v>CPU</v>
      </c>
      <c r="H231" t="str">
        <v>WINCOR</v>
      </c>
      <c r="I23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#3; caja presenta lentitud._x000d_
serial: 6498720775</v>
      </c>
      <c r="J231" t="str">
        <v>NO APLICA</v>
      </c>
      <c r="K23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#3; caja presenta lentitud._x000d_
serial: 6498720775</v>
      </c>
      <c r="L231" t="str">
        <v>Se procede a establecer contacto con el usuario jefe del área de línea de cajas la señora Johana Andrea Orozco Jaramillo. Se valida funcionamiento de la pos # 03 de marca Beetle de Serie: 6498720775 la cual presenta lentitud en su sistema al ejecutar procesos de escaneos de productos. Se procede a realizar mantenimiento preventivo; retirando residuos de polvo y cambiando la respectiva pasta térmica del procesador; El señor Edwin Bolaños autoriza tomar RAM usada de una pos del cuarto de sistemas; RAM que es instalada en la pos; se ensambla nuevamente y se inician pruebas de funcionamiento; estas pruebas son positivas; se entrega pos a usuario quien valida rendimiento de la pos quedando optimizada y operativa</v>
      </c>
      <c r="M231">
        <v>44447</v>
      </c>
      <c r="N231">
        <v>44448</v>
      </c>
      <c r="O231" t="str">
        <v>J036 JUMBO POPAYAN CAMPANARIO</v>
      </c>
      <c r="P231" t="str">
        <v>POPAYAN</v>
      </c>
      <c r="Q231" t="str">
        <v>JHON ALEXANDER VASQUEZ REVELO</v>
      </c>
      <c r="R231">
        <v>10308105</v>
      </c>
      <c r="S231" t="str">
        <v>OCCIDENTE</v>
      </c>
    </row>
    <row r="232" xml:space="preserve">
      <c r="A232">
        <v>231</v>
      </c>
      <c r="B232">
        <v>11902307</v>
      </c>
      <c r="C232" t="str">
        <v>REQUEST</v>
      </c>
      <c r="D232" t="str">
        <v>CERRADO</v>
      </c>
      <c r="E232" t="str">
        <v>TIENDA</v>
      </c>
      <c r="F232" t="str">
        <v>POS</v>
      </c>
      <c r="G232" t="str">
        <v>CPU</v>
      </c>
      <c r="H232" t="str">
        <v>WINCOR</v>
      </c>
      <c r="I232"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 con la pos #12; no abre la gaveta se encuentra atascada y falla de teclado._x000d_
Serial: 6498720779_x000d_
Gracias por su colaboracion;_x000d_
Numero de inventario: 6498720779_x000d_
Numero de caja: 12</v>
      </c>
      <c r="J232" t="str">
        <v>NO APLICA</v>
      </c>
      <c r="K232"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 con la pos #12; no abre la gaveta se encuentra atascada y falla de teclado._x000d_
Serial: 6498720779_x000d_
Gracias por su colaboracion;_x000d_
Numero de inventario: 6498720779_x000d_
Numero de caja: 12</v>
      </c>
      <c r="L232" t="str">
        <v>Se procede a establecer contacto con el usuario jefe del área de línea de cajas la señora Johana Andrea Orozco Jaramillo. se valida funcionamiento de la pos # 12 de marca Beetle de Serie: 6498720779 se encontró atasco en gaveta lo cual no despliega de manera correctamente su riel;se procede a desmontar gaveta y a bajar sus rieles para realizarle limpieza y darle lubricación ;se ajustan rieles y láminas de enganche de gaveta; se realiza cambio del cable del teclado y se reinicia la pos la cual sube de manera correcta quedando en línea; se realizan pruebas locales con teclado; con gaveta e impresora; pruebas son positivas; se entrega a usuario quien realiza pruebas y estas son exitosas. Equipo queda operativo y funcional</v>
      </c>
      <c r="M232">
        <v>44447</v>
      </c>
      <c r="N232">
        <v>44448</v>
      </c>
      <c r="O232" t="str">
        <v>J036 JUMBO POPAYAN CAMPANARIO</v>
      </c>
      <c r="P232" t="str">
        <v>POPAYAN</v>
      </c>
      <c r="Q232" t="str">
        <v>JHON ALEXANDER VASQUEZ REVELO</v>
      </c>
      <c r="R232">
        <v>10308105</v>
      </c>
      <c r="S232" t="str">
        <v>OCCIDENTE</v>
      </c>
    </row>
    <row r="233" xml:space="preserve">
      <c r="A233">
        <v>232</v>
      </c>
      <c r="B233">
        <v>11902311</v>
      </c>
      <c r="C233" t="str">
        <v>REQUEST</v>
      </c>
      <c r="D233" t="str">
        <v>CERRADO</v>
      </c>
      <c r="E233" t="str">
        <v>TIENDA</v>
      </c>
      <c r="F233" t="str">
        <v>POS</v>
      </c>
      <c r="G233" t="str">
        <v>CPU</v>
      </c>
      <c r="H233" t="str">
        <v>WINCOR</v>
      </c>
      <c r="I23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#14; falla de teclado (tecla 3; redencion de puntos; tarjeta regalo)_x000d_
Serial : 6498506442_x000d_
Gracias por su colaboracion;_x000d_
Numero de inventario: 6498506442_x000d_
Numero de caja: 14</v>
      </c>
      <c r="J233" t="str">
        <v>NO APLICA</v>
      </c>
      <c r="K23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#14; falla de teclado (tecla 3; redencion de puntos; tarjeta regalo)_x000d_
Serial : 6498506442_x000d_
Gracias por su colaboracion;_x000d_
Numero de inventario: 6498506442_x000d_
Numero de caja: 14</v>
      </c>
      <c r="L233" t="str">
        <v>Se procede a establecer contacto con el usuario jefe del área de línea de cajas la señora Johana Andrea Orozco Jaramillo. se valida funcionamiento de la pos # 14 de marca Wincor Beetle de Serie: 6498506442; se realiza validación del teclado de la pos el cual se encontró con la teclas clear; la tecla redención de puntos; la tecla tarjeta de regalo sin funcionar de forma correcta;se realiza limpieza preventiva de las teclas que no funcionan ;teclado continua sin reconocer teclas por lo que se informa novedad a el señor Edwin Bolaños quien autoriza tomar del área de sistemas teclado ya usado ;se realiza la instalación y configuración de teclado sustituido; se organiza el cableado y se reinicia la pos la cual reconoce de manera correcta el teclado y queda operativa; se entrega equipo a usuario quien realiza pruebas las cuales son exitosas. pos queda operativa y funcional</v>
      </c>
      <c r="M233">
        <v>44447</v>
      </c>
      <c r="N233">
        <v>44448</v>
      </c>
      <c r="O233" t="str">
        <v>J036 JUMBO POPAYAN CAMPANARIO</v>
      </c>
      <c r="P233" t="str">
        <v>POPAYAN</v>
      </c>
      <c r="Q233" t="str">
        <v>JHON ALEXANDER VASQUEZ REVELO</v>
      </c>
      <c r="R233">
        <v>10308105</v>
      </c>
      <c r="S233" t="str">
        <v>OCCIDENTE</v>
      </c>
    </row>
    <row r="234" xml:space="preserve">
      <c r="A234">
        <v>233</v>
      </c>
      <c r="B234">
        <v>11902311</v>
      </c>
      <c r="C234" t="str">
        <v>REQUEST</v>
      </c>
      <c r="D234" t="str">
        <v>CERRADO</v>
      </c>
      <c r="E234" t="str">
        <v>TIENDA</v>
      </c>
      <c r="F234" t="str">
        <v>POS</v>
      </c>
      <c r="G234" t="str">
        <v>CPU</v>
      </c>
      <c r="H234" t="str">
        <v>WINCOR</v>
      </c>
      <c r="I23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#14; falla de teclado (tecla 3; redencion de puntos; tarjeta regalo)_x000d_
Serial : 6498506442_x000d_
Gracias por su colaboracion;_x000d_
Numero de inventario: 6498506442_x000d_
Numero de caja: 14</v>
      </c>
      <c r="J234" t="str">
        <v>NO APLICA</v>
      </c>
      <c r="K23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#14; falla de teclado (tecla 3; redencion de puntos; tarjeta regalo)_x000d_
Serial : 6498506442_x000d_
Gracias por su colaboracion;_x000d_
Numero de inventario: 6498506442_x000d_
Numero de caja: 14</v>
      </c>
      <c r="L234" t="str">
        <v>Se procede a establecer contacto con el usuario jefe del área de línea de cajas la señora Johana Andrea Orozco Jaramillo. se valida funcionamiento de la pos # 14 de marca Wincor Beetle de Serie: 6498506442; se realiza validación del teclado de la pos el cual se encontró con la teclas clear; la tecla redención de puntos; la tecla tarjeta de regalo sin funcionar de forma correcta;se realiza limpieza preventiva de las teclas que no funcionan ;teclado continua sin reconocer teclas por lo que se informa novedad a el señor Edwin Bolaños quien autoriza tomar del área de sistemas teclado ya usado ;se realiza la instalación y configuración de teclado sustituido; se organiza el cableado y se reinicia la pos la cual reconoce de manera correcta el teclado y queda operativa; se entrega equipo a usuario quien realiza pruebas las cuales son exitosas. pos queda operativa y funcional</v>
      </c>
      <c r="M234">
        <v>44447</v>
      </c>
      <c r="N234">
        <v>44448</v>
      </c>
      <c r="O234" t="str">
        <v>J036 JUMBO POPAYAN CAMPANARIO</v>
      </c>
      <c r="P234" t="str">
        <v>POPAYAN</v>
      </c>
      <c r="Q234" t="str">
        <v>JHON ALEXANDER VASQUEZ REVELO</v>
      </c>
      <c r="R234">
        <v>10308105</v>
      </c>
      <c r="S234" t="str">
        <v>OCCIDENTE</v>
      </c>
    </row>
    <row r="235" xml:space="preserve">
      <c r="A235">
        <v>234</v>
      </c>
      <c r="B235">
        <v>11902320</v>
      </c>
      <c r="C235" t="str">
        <v>REQUEST</v>
      </c>
      <c r="D235" t="str">
        <v>CERRADO</v>
      </c>
      <c r="E235" t="str">
        <v>TIENDA</v>
      </c>
      <c r="F235" t="str">
        <v>POS</v>
      </c>
      <c r="G235" t="str">
        <v>CPU</v>
      </c>
      <c r="H235" t="str">
        <v>WINCOR</v>
      </c>
      <c r="I235"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#17; caja se encuentra fuera de linea; al registrarse aparece redigitar; no deja ingresar y no funciona la tecla 0_x000d_
Serial: 6498720781_x000d_
Numero de inventario: 6498720781_x000d_
Numero de caja: 17</v>
      </c>
      <c r="J235" t="str">
        <v>NO APLICA</v>
      </c>
      <c r="K235"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#17; caja se encuentra fuera de linea; al registrarse aparece redigitar; no deja ingresar y no funciona la tecla 0_x000d_
Serial: 6498720781_x000d_
Numero de inventario: 6498720781_x000d_
Numero de caja: 17</v>
      </c>
      <c r="L235" t="str">
        <v>Se procede a establecer contacto con el usuario del área de línea de cajas. se valida funcionamiento de la pos # 17 de marca Beetle de Serie: 6498720781 la cual se encontró con teclado inoperativo al presentar falla en sus teclas clear; enter y cero; adicional su cable de datos no ajusta de manera correcta en el puerto keyboard. Se procede a realizar mantenimiento a teclas que presentan fallas; teclado continuo con errores en sus teclas; al realizar prueba con cable y teclado de otra pos fue reconocido por tanto se requiere cambio de teclado; adicional gaveta de pos se encuentra con atasco en su cerradura no permitiendo abrirse de manera correcta Observaciones: se requiere el envió de un teclado nuevo con sus respectivo cable; adicional se requiere el envió de una gaveta; se informa a el señor El señor Edwin Bolaños de la novedad presentada en la pos 17; quien solicitara el envío de partes para dejar pos operativa</v>
      </c>
      <c r="M235">
        <v>44447</v>
      </c>
      <c r="N235">
        <v>44448</v>
      </c>
      <c r="O235" t="str">
        <v>J036 JUMBO POPAYAN CAMPANARIO</v>
      </c>
      <c r="P235" t="str">
        <v>POPAYAN</v>
      </c>
      <c r="Q235" t="str">
        <v>JHON ALEXANDER VASQUEZ REVELO</v>
      </c>
      <c r="R235">
        <v>10308105</v>
      </c>
      <c r="S235" t="str">
        <v>OCCIDENTE</v>
      </c>
    </row>
    <row r="236" xml:space="preserve">
      <c r="A236">
        <v>235</v>
      </c>
      <c r="B236">
        <v>11902323</v>
      </c>
      <c r="C236" t="str">
        <v>REQUEST</v>
      </c>
      <c r="D236" t="str">
        <v>CERRADO</v>
      </c>
      <c r="E236" t="str">
        <v>TIENDA</v>
      </c>
      <c r="F236" t="str">
        <v>POS</v>
      </c>
      <c r="G236" t="str">
        <v>CPU</v>
      </c>
      <c r="H236" t="str">
        <v>WINCOR</v>
      </c>
      <c r="I23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#21; la pos se encuentra en cleanup; no funciona el teclado._x000d_
Serial: 6422382214_x000d_
Numero de inventario: 6422382214_x000d_
Numero de caja: 21</v>
      </c>
      <c r="J236" t="str">
        <v>NO APLICA</v>
      </c>
      <c r="K23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#21; la pos se encuentra en cleanup; no funciona el teclado._x000d_
Serial: 6422382214_x000d_
Numero de inventario: 6422382214_x000d_
Numero de caja: 21</v>
      </c>
      <c r="L236" t="str">
        <v>Se procede a establecer contacto con el usuario jefe del área de línea de cajas la señora Johana Andrea Orozco Jaramillo. se valida funcionamiento de la pos # 21 de marca Wincor Beetle de Serie: 6122382214; se realiza validación del teclado de la pos el cual no reconoció de forma correcta las teclas clear y cero; se realiza limpieza preventiva de las teclas que no funcionan; el señor Edwin Bolaños autoriza tomar teclado usado del área de sistemas y hacer reemplazo de teclas defectuosas; posteriormente se realiza la reconexión del nuevo teclado; se organiza cableado y se reinicia la pos la cual reconoce de manera correcta el teclado y queda operativa; se entrega equipo a usuario quien realiza pruebas las cuales son exitosas. pos queda operativa y funcional</v>
      </c>
      <c r="M236">
        <v>44447</v>
      </c>
      <c r="N236">
        <v>44448</v>
      </c>
      <c r="O236" t="str">
        <v>J036 JUMBO POPAYAN CAMPANARIO</v>
      </c>
      <c r="P236" t="str">
        <v>POPAYAN</v>
      </c>
      <c r="Q236" t="str">
        <v>JHON ALEXANDER VASQUEZ REVELO</v>
      </c>
      <c r="R236">
        <v>10308105</v>
      </c>
      <c r="S236" t="str">
        <v>OCCIDENTE</v>
      </c>
    </row>
    <row r="237" xml:space="preserve">
      <c r="A237">
        <v>236</v>
      </c>
      <c r="B237">
        <v>11902323</v>
      </c>
      <c r="C237" t="str">
        <v>REQUEST</v>
      </c>
      <c r="D237" t="str">
        <v>CERRADO</v>
      </c>
      <c r="E237" t="str">
        <v>TIENDA</v>
      </c>
      <c r="F237" t="str">
        <v>POS</v>
      </c>
      <c r="G237" t="str">
        <v>CPU</v>
      </c>
      <c r="H237" t="str">
        <v>WINCOR</v>
      </c>
      <c r="I237"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#21; la pos se encuentra en cleanup; no funciona el teclado._x000d_
Serial: 6422382214_x000d_
Numero de inventario: 6422382214_x000d_
Numero de caja: 21</v>
      </c>
      <c r="J237" t="str">
        <v>NO APLICA</v>
      </c>
      <c r="K237"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#21; la pos se encuentra en cleanup; no funciona el teclado._x000d_
Serial: 6422382214_x000d_
Numero de inventario: 6422382214_x000d_
Numero de caja: 21</v>
      </c>
      <c r="L237" t="str">
        <v>Se procede a establecer contacto con el usuario jefe del área de línea de cajas la señora Johana Andrea Orozco Jaramillo. se valida funcionamiento de la pos # 21 de marca Wincor Beetle de Serie: 6122382214; se realiza validación del teclado de la pos el cual no reconoció de forma correcta las teclas clear y cero; se realiza limpieza preventiva de las teclas que no funcionan; el señor Edwin Bolaños autoriza tomar teclado usado del área de sistemas y hacer reemplazo de teclas defectuosas; posteriormente se realiza la reconexión del nuevo teclado; se organiza cableado y se reinicia la pos la cual reconoce de manera correcta el teclado y queda operativa; se entrega equipo a usuario quien realiza pruebas las cuales son exitosas. pos queda operativa y funcional</v>
      </c>
      <c r="M237">
        <v>44447</v>
      </c>
      <c r="N237">
        <v>44448</v>
      </c>
      <c r="O237" t="str">
        <v>J036 JUMBO POPAYAN CAMPANARIO</v>
      </c>
      <c r="P237" t="str">
        <v>POPAYAN</v>
      </c>
      <c r="Q237" t="str">
        <v>JHON ALEXANDER VASQUEZ REVELO</v>
      </c>
      <c r="R237">
        <v>10308105</v>
      </c>
      <c r="S237" t="str">
        <v>OCCIDENTE</v>
      </c>
    </row>
    <row r="238" xml:space="preserve">
      <c r="A238">
        <v>237</v>
      </c>
      <c r="B238">
        <v>11898219</v>
      </c>
      <c r="C238" t="str">
        <v>REQUEST</v>
      </c>
      <c r="D238" t="str">
        <v>CERRADO</v>
      </c>
      <c r="E238" t="str">
        <v>TIENDA</v>
      </c>
      <c r="F238" t="str">
        <v>DESKTOP</v>
      </c>
      <c r="G238" t="str">
        <v>CPU</v>
      </c>
      <c r="H238" t="str">
        <v>LENOVO</v>
      </c>
      <c r="I238"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 dia me podrian colaborar ya que el computador donde manejamos en domicilio y archivo de cajas esta presentando un problema donde se apago y no quiere prender el numero del serial 1S10J0A0GG01MJ045NBH; en inventario de sistemas 025119</v>
      </c>
      <c r="J238" t="str">
        <v>NO APLICA</v>
      </c>
      <c r="K238"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 dia me podrian colaborar ya que el computador donde manejamos en domicilio y archivo de cajas esta presentando un problema donde se apago y no quiere prender el numero del serial 1S10J0A0GG01MJ045NBH; en inventario de sistemas 025119</v>
      </c>
      <c r="L238" t="str">
        <v>se ingresa a sitio por contralor se valida ingreso; se procede a llegar al lugar de equipo afectado; falla no enciende. se revisa equipo el cual enciende aproximadamente unos 4 segundos y se apaga apenas se conecta el cargador del equipo se enciende sin oprimir el boton; se apaga y vuelve y arranca solo pero se apaga a los 4 a 6 segundos; se prueba con otro cargador; pero la falla persiste; se prueba destapando el equipo internamente quitando pila por si se presentara algun problema con ella se prueba pero persiste falla; se lpia memoria ram y se quita disco duro pero la falla persiste; se envia evidencia de las pruebas que se hicieron; se reporta que el equipo esta en fallo continuó.</v>
      </c>
      <c r="M238">
        <v>44447</v>
      </c>
      <c r="N238">
        <v>44448</v>
      </c>
      <c r="O238" t="str">
        <v>M195 METRO SANTA LUCIA</v>
      </c>
      <c r="P238" t="str">
        <v>NEIVA</v>
      </c>
      <c r="Q238" t="str">
        <v>JOHN ALEJANDRO LOZADA BABATIVA</v>
      </c>
      <c r="R238">
        <v>1075313382</v>
      </c>
      <c r="S238" t="str">
        <v>OCCIDENTE</v>
      </c>
    </row>
    <row r="239" xml:space="preserve">
      <c r="A239">
        <v>238</v>
      </c>
      <c r="B239">
        <v>11902620</v>
      </c>
      <c r="C239" t="str">
        <v>INCIDENT</v>
      </c>
      <c r="D239" t="str">
        <v>CERRADO</v>
      </c>
      <c r="E239" t="str">
        <v>TIENDA</v>
      </c>
      <c r="F239" t="str">
        <v>PDT</v>
      </c>
      <c r="G239" t="str">
        <v>PDT</v>
      </c>
      <c r="H239" t="str">
        <v>PDT</v>
      </c>
      <c r="I239" t="str" xml:space="preserve">
        <v xml:space="preserve">Datos usuario_x000d_
Nombre: Elkin Giovanni Garzon Hermosa_x000d_
Correo: elkingiovanni.garzonhermosa@cencosud.com.co_x000d_
Usuario AD: ELGarzonH_x000d_
Pais: Colombia_x000d_
Ubicacion: M195 METRO SANTA LUCIA_x000d_
Zona: Colombia Bogota_x000d_
Unidad de Negocio: Supermercados_x000d_
Servicio: Tiendas &amp; Centros de Distribucion_x000d_
Telefono: 3112275955_x000d_
Anexo: 7195400_x000d_
Descripcion: Solicito revision del sistema en pdt para centralizacion; no funciona el sistema para realizar los registros de tiquete manual o de forma scanner pues sale un escrito "la fecha no corresponde por favor validar de nuevo" resalto que son en todos los equipos pdts._x000d_
Seccion de la tienda en donde se ubica la PDT o usuario: Control perdidas</v>
      </c>
      <c r="J239" t="str">
        <v>NO APLICA</v>
      </c>
      <c r="K239" t="str" xml:space="preserve">
        <v xml:space="preserve">Datos usuario_x000d_
Nombre: Elkin Giovanni Garzon Hermosa_x000d_
Correo: elkingiovanni.garzonhermosa@cencosud.com.co_x000d_
Usuario AD: ELGarzonH_x000d_
Pais: Colombia_x000d_
Ubicacion: M195 METRO SANTA LUCIA_x000d_
Zona: Colombia Bogota_x000d_
Unidad de Negocio: Supermercados_x000d_
Servicio: Tiendas &amp; Centros de Distribucion_x000d_
Telefono: 3112275955_x000d_
Anexo: 7195400_x000d_
Descripcion: Solicito revision del sistema en pdt para centralizacion; no funciona el sistema para realizar los registros de tiquete manual o de forma scanner pues sale un escrito "la fecha no corresponde por favor validar de nuevo" resalto que son en todos los equipos pdts._x000d_
Seccion de la tienda en donde se ubica la PDT o usuario: Control perdidas</v>
      </c>
      <c r="L239" t="str">
        <v xml:space="preserve">se procede a revisión de pdt para centralización; se revisan las pdts; afectadas; las cuales en el momento estan en funcion; se hicieron pruebas de registro de tiquetes los cuales tomaron adecuadamente </v>
      </c>
      <c r="M239">
        <v>44447</v>
      </c>
      <c r="N239">
        <v>44448</v>
      </c>
      <c r="O239" t="str">
        <v>M195 METRO SANTA LUCIA</v>
      </c>
      <c r="P239" t="str">
        <v>NEIVA</v>
      </c>
      <c r="Q239" t="str">
        <v>JOHN ALEJANDRO LOZADA BABATIVA</v>
      </c>
      <c r="R239">
        <v>1075313382</v>
      </c>
      <c r="S239" t="str">
        <v>OCCIDENTE</v>
      </c>
    </row>
    <row r="240">
      <c r="A240">
        <v>239</v>
      </c>
      <c r="B240">
        <v>11904745</v>
      </c>
      <c r="C240" t="str">
        <v>REQUEST</v>
      </c>
      <c r="D240" t="str">
        <v>CERRADO</v>
      </c>
      <c r="E240" t="str">
        <v>TIENDA</v>
      </c>
      <c r="F240" t="str">
        <v>VERIFICADOR</v>
      </c>
      <c r="G240" t="str">
        <v>NQ1000</v>
      </c>
      <c r="H240" t="str">
        <v>NEWLAND</v>
      </c>
      <c r="I240" t="str">
        <v>Por favor me colaboran con la instalacion del siguiente equipo verificador de precios marca NEWLAND; modelo NQ1000 y serial NQ2CAH000919</v>
      </c>
      <c r="J240" t="str">
        <v>NO APLICA</v>
      </c>
      <c r="K240" t="str">
        <v>Por favor me colaboran con la instalacion del siguiente equipo verificador de precios marca NEWLAND; modelo NQ1000 y serial NQ2CAH000919</v>
      </c>
      <c r="L240" t="str">
        <v>se hace la instalación del dispositivo verificador de precio así mismo se hace la configuración del mismo retirando un antiguo quedando el nuevo verificador operativo con pruebas operativas.</v>
      </c>
      <c r="M240">
        <v>44447</v>
      </c>
      <c r="N240">
        <v>44448</v>
      </c>
      <c r="O240" t="str">
        <v>M040 METRO RIOHACHA</v>
      </c>
      <c r="P240" t="str">
        <v>RIOHACHA</v>
      </c>
      <c r="Q240" t="str">
        <v>SHARON YANETH KERGUELEN WILCHES</v>
      </c>
      <c r="R240">
        <v>1067917448</v>
      </c>
      <c r="S240" t="str">
        <v>COSTA</v>
      </c>
    </row>
    <row r="241">
      <c r="A241">
        <v>240</v>
      </c>
      <c r="B241">
        <v>11904745</v>
      </c>
      <c r="C241" t="str">
        <v>REQUEST</v>
      </c>
      <c r="D241" t="str">
        <v>CERRADO</v>
      </c>
      <c r="E241" t="str">
        <v>TIENDA</v>
      </c>
      <c r="F241" t="str">
        <v>VERIFICADOR</v>
      </c>
      <c r="G241" t="str">
        <v>NQ1000</v>
      </c>
      <c r="H241" t="str">
        <v>NEWLAND</v>
      </c>
      <c r="I241" t="str">
        <v>Por favor me colaboran con la instalacion del siguiente equipo verificador de precios marca NEWLAND; modelo NQ1000 y serial NQ2CAH000919</v>
      </c>
      <c r="J241" t="str">
        <v>NO APLICA</v>
      </c>
      <c r="K241" t="str">
        <v>Por favor me colaboran con la instalacion del siguiente equipo verificador de precios marca NEWLAND; modelo NQ1000 y serial NQ2CAH000919</v>
      </c>
      <c r="L241" t="str">
        <v>se hace la instalación del dispositivo verificador de precio así mismo se hace la configuración del mismo retirando un antiguo quedando el nuevo verificador operativo con pruebas operativas.</v>
      </c>
      <c r="M241">
        <v>44447</v>
      </c>
      <c r="N241">
        <v>44448</v>
      </c>
      <c r="O241" t="str">
        <v>M040 METRO RIOHACHA</v>
      </c>
      <c r="P241" t="str">
        <v>RIOHACHA</v>
      </c>
      <c r="Q241" t="str">
        <v>SHARON YANETH KERGUELEN WILCHES</v>
      </c>
      <c r="R241">
        <v>1067917448</v>
      </c>
      <c r="S241" t="str">
        <v>COSTA</v>
      </c>
    </row>
    <row r="242" xml:space="preserve">
      <c r="A242">
        <v>241</v>
      </c>
      <c r="B242">
        <v>11905085</v>
      </c>
      <c r="C242" t="str">
        <v>REQUEST</v>
      </c>
      <c r="D242" t="str">
        <v>CERRADO</v>
      </c>
      <c r="E242" t="str">
        <v>TIENDA</v>
      </c>
      <c r="F242" t="str">
        <v>POS</v>
      </c>
      <c r="G242" t="str">
        <v>CPU</v>
      </c>
      <c r="H242" t="str">
        <v>WINCOR</v>
      </c>
      <c r="I24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3 ya que hoy amanecio fuera de linea_x000d_
Numero de inventario: 12458_x000d_
Numero de caja: 3_x000d_
</v>
      </c>
      <c r="J242" t="str">
        <v>NO APLICA</v>
      </c>
      <c r="K24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3 ya que hoy amanecio fuera de linea_x000d_
Numero de inventario: 12458_x000d_
Numero de caja: 3_x000d_
</v>
      </c>
      <c r="L242" t="str">
        <v>Se verifica equipo; el cual se encontraba fuera de línea; se procede a verificar conexiones de red; se evidencia terminales RJ45 en mal estado; por tanto se procede al cambio de los mismos; al no presentarse solución; se llama al área de comunicaciones; evidencia bloqueos de puertos; equipos suben a servicio; se realizan pruebas de funcionamiento; se informa a la jefe de sección; se deja equipo funcionando sin novedad.</v>
      </c>
      <c r="M242">
        <v>44448</v>
      </c>
      <c r="N242">
        <v>44448</v>
      </c>
      <c r="O242" t="str">
        <v>J047 JUMBO GIRARDOT</v>
      </c>
      <c r="P242" t="str">
        <v>GIRARDOT</v>
      </c>
      <c r="Q242" t="str">
        <v>VICTOR ALFONSO TORRES CASTRILLON</v>
      </c>
      <c r="R242">
        <v>11207184</v>
      </c>
      <c r="S242" t="str">
        <v>OCCIDENTE</v>
      </c>
    </row>
    <row r="243" xml:space="preserve">
      <c r="A243">
        <v>242</v>
      </c>
      <c r="B243">
        <v>11907406</v>
      </c>
      <c r="C243" t="str">
        <v>INCIDENT</v>
      </c>
      <c r="D243" t="str">
        <v>CERRADO</v>
      </c>
      <c r="E243" t="str">
        <v>TIENDA</v>
      </c>
      <c r="F243" t="str">
        <v>BALANZA</v>
      </c>
      <c r="G243" t="str">
        <v>COLGANTE</v>
      </c>
      <c r="H243" t="str">
        <v>METTLER TOLEDO</v>
      </c>
      <c r="I243"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Buenas tardes;_x000d_
Favor su ayuda con la bascula 010.131.016.054 de la seccion de platos; no esta actualizando los precios; no esta conectada a la red._x000d_
_x000d_
Mil gracias_x000d_
_x000d_
_x000d_
Indica la ubicacion de tu balanza en la tienda: Seccion Platos</v>
      </c>
      <c r="J243" t="str">
        <v>NO APLICA</v>
      </c>
      <c r="K243"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Buenas tardes;_x000d_
Favor su ayuda con la bascula 010.131.016.054 de la seccion de platos; no esta actualizando los precios; no esta conectada a la red._x000d_
_x000d_
Mil gracias_x000d_
_x000d_
_x000d_
Indica la ubicacion de tu balanza en la tienda: Seccion Platos</v>
      </c>
      <c r="L243" t="str">
        <v>Se procede a validar el porque la balanza no conecta a la red; se verifica el cableado; el jack donde va conectado y a simple vista se ve todo en perfecto estado; se prosigue entonces a validar la configuración de red de la balanza; se ve bien configurado; por lo que se llama al area de telecomunicaciones; para validar desde la parte interna si todo esta bien. Me confirma el area de telecomunicaciones que el puerto esta bien pero que no visualiza la mac de la balanza; por lo que se hacen pruebas conectandolo a otro puerto en ayuda del area de telecomunicaciones y evidencia que otros puertos si identifica la mac; por lo que despues de varios analisis se concluye que el jack esta malo y requiere revisión.                                                                                                                                                                                                                                                                                   Se requiere mandar a revisar el jack del area donde esta conectada la balanza marcada como D7</v>
      </c>
      <c r="M243">
        <v>44449</v>
      </c>
      <c r="N243">
        <v>44449</v>
      </c>
      <c r="O243" t="str">
        <v>J027 JUMBO RIONEGRO</v>
      </c>
      <c r="P243" t="str">
        <v>RIONEGRO</v>
      </c>
      <c r="Q243" t="str">
        <v>YEISON JAIR GOMEZ GIRALDO</v>
      </c>
      <c r="R243">
        <v>1152709373</v>
      </c>
      <c r="S243" t="str">
        <v>CENTRO</v>
      </c>
    </row>
    <row r="244" xml:space="preserve">
      <c r="A244">
        <v>243</v>
      </c>
      <c r="B244">
        <v>11902785</v>
      </c>
      <c r="C244" t="str">
        <v>INCIDENT</v>
      </c>
      <c r="D244" t="str">
        <v>CERRADO</v>
      </c>
      <c r="E244" t="str">
        <v>TIENDA</v>
      </c>
      <c r="F244" t="str">
        <v>POS</v>
      </c>
      <c r="G244" t="str">
        <v>CPU</v>
      </c>
      <c r="H244" t="str">
        <v>WINCOR</v>
      </c>
      <c r="I244"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Buen dia. Se solicita cambio de la pos #4 por la pos #1 debido a que la pos 4 es muy lenta y es una de las cajas mas visibles para nuestros clientes.</v>
      </c>
      <c r="J244" t="str">
        <v>NO APLICA</v>
      </c>
      <c r="K244" t="str" xml:space="preserve">
        <v xml:space="preserve">Buenas Tardes_x000d_
Realizar instalacion memoria RAM para POS_x000d_
POS 4_x000d_
Serial:DI-006064_x000d_
Activo: DI-006064_x000d_
SGP Parte: 15045_x000d_
Parte: MEMORIA RAM DIMM SDRAM 256 MB PC 133_x000d_
N° Parte: la 105604</v>
      </c>
      <c r="L244" t="str">
        <v>Se realizo la instalación de la memoria RAM 256 MB y se hacen las respectivas pruebas; el equipo funciona correctamente; se deja operativa la caja.</v>
      </c>
      <c r="M244">
        <v>44449</v>
      </c>
      <c r="N244">
        <v>44452</v>
      </c>
      <c r="O244" t="str">
        <v>M077 METRO ZIPAQUIRA</v>
      </c>
      <c r="P244" t="str">
        <v>ZIPAQUIRA</v>
      </c>
      <c r="Q244" t="str">
        <v>ALEXANDER CASTILLO SOTELO</v>
      </c>
      <c r="R244">
        <v>80216449</v>
      </c>
      <c r="S244" t="str">
        <v>BOGOTA</v>
      </c>
    </row>
    <row r="245" xml:space="preserve">
      <c r="A245">
        <v>244</v>
      </c>
      <c r="B245">
        <v>11902301</v>
      </c>
      <c r="C245" t="str">
        <v>REQUEST</v>
      </c>
      <c r="D245" t="str">
        <v>CERRADO</v>
      </c>
      <c r="E245" t="str">
        <v>TIENDA</v>
      </c>
      <c r="F245" t="str">
        <v>BALANZA</v>
      </c>
      <c r="G245" t="str">
        <v>MESA</v>
      </c>
      <c r="H245" t="str">
        <v>MAGELLAN</v>
      </c>
      <c r="I245" t="str">
        <v>Buenas tardes me pueden colaborar la balanza de la pos 07; no enciende se verifica el cable de poder con otra y la balanza funciona con normalidad; siendo el cable de la balanza de la caja el que presenta fallas</v>
      </c>
      <c r="J245" t="str">
        <v>NO APLICA</v>
      </c>
      <c r="K245" t="str">
        <v>Buen día; Por favor nos apoyan con personal en sitio para validar Balanza ubicada en POS 7. Área: Línea de Cajas Marca: Magellan Serie/placa: No lo reportan Descripción de la falla: Buenas tardes me pueden colaborar la balanza de la pos 07; no enciende se verifica el cable de poder con otra y la balanza funciona con normalidad; siendo el cable de la balanza de la caja el que presenta fallas - Actividad: Validar la novedad y corregirla</v>
      </c>
      <c r="L245" t="str" xml:space="preserve">
        <v xml:space="preserve">Procedimiento: se revisa la balanza escáner MAGELLAN modelo 9800i se encuentra apagada; se revisa cable de poder; en el cable de poder del_x000d_
conector de regulada al adaptador se encuentra en buen estado; todos los cables están buenos y suministra 118V del adapatdor a la salida no esta_x000d_
registrando ninguna actividad se muestan 0.0V de salida; se conecta un adaptador en préstamo para dejar en funcionamiento la balanza.</v>
      </c>
      <c r="M245">
        <v>44452</v>
      </c>
      <c r="N245">
        <v>44452</v>
      </c>
      <c r="O245" t="str">
        <v>J185 JUMBO YOPAL</v>
      </c>
      <c r="P245" t="str">
        <v>YOPAL</v>
      </c>
      <c r="Q245" t="str">
        <v>RAFAEL BARRERA DIAZ</v>
      </c>
      <c r="R245">
        <v>6766862</v>
      </c>
      <c r="S245" t="str">
        <v>ORIENTE</v>
      </c>
    </row>
    <row r="246" xml:space="preserve">
      <c r="A246">
        <v>245</v>
      </c>
      <c r="B246">
        <v>11906983</v>
      </c>
      <c r="C246" t="str">
        <v>REQUEST</v>
      </c>
      <c r="D246" t="str">
        <v>CERRADO</v>
      </c>
      <c r="E246" t="str">
        <v>TIENDA</v>
      </c>
      <c r="F246" t="str">
        <v>POS</v>
      </c>
      <c r="G246" t="str">
        <v>CPU</v>
      </c>
      <c r="H246" t="str">
        <v>WINCOR</v>
      </c>
      <c r="I246" t="str">
        <v>Buenas tardes me pueden colaborar con un mantenimiento o revision de la gaveta de caja 5 porque el dia de hoy presento fallas y no esta abriendo con normalidad</v>
      </c>
      <c r="J246" t="str">
        <v>NO APLICA</v>
      </c>
      <c r="K246" t="str">
        <v>Buen día; Por favor nos apoyan con personal en sitio para validar Gaveta de POS 5.Área: Línea de Cajas; Marca: N/A. Serie/placa: N/A. Descripcion: Buenas tardes me pueden colaborar con un mantenimiento o revision de la gaveta de caja 5 porque el dia de hoy presento fallas y no esta abriendo con normalidad. Actividad: Validar cableado y conector de la gaveta</v>
      </c>
      <c r="L246" t="str" xml:space="preserve">
        <v xml:space="preserve">Se revisa la Gaveta de la pos 5; se desarma para verificar el estado de los dispositivos de funcionamiento; la tarjeta de comunicación con la pos se_x000d_
encuentra desubicada y no hacia contacto con el conector por eso no realizaba la acción de apertura; se realiza limpieza y ajustes para el cuadre de la_x000d_
tarjeta y poder conectarla sin problema; se realizan pruebas con el coordinador de caja JUAN DAVID CASTRO quien recibe a satisfacción el servicio</v>
      </c>
      <c r="M246">
        <v>44452</v>
      </c>
      <c r="N246">
        <v>44452</v>
      </c>
      <c r="O246" t="str">
        <v>J185 JUMBO YOPAL</v>
      </c>
      <c r="P246" t="str">
        <v>YOPAL</v>
      </c>
      <c r="Q246" t="str">
        <v>RAFAEL BARRERA DIAZ</v>
      </c>
      <c r="R246">
        <v>6766862</v>
      </c>
      <c r="S246" t="str">
        <v>ORIENTE</v>
      </c>
    </row>
    <row r="247" xml:space="preserve">
      <c r="A247">
        <v>246</v>
      </c>
      <c r="B247">
        <v>11905119</v>
      </c>
      <c r="C247" t="str">
        <v>REQUEST</v>
      </c>
      <c r="D247" t="str">
        <v>CERRADO</v>
      </c>
      <c r="E247" t="str">
        <v>TIENDA</v>
      </c>
      <c r="F247" t="str">
        <v>IMPRESORA</v>
      </c>
      <c r="G247" t="str">
        <v>POS</v>
      </c>
      <c r="H247" t="str">
        <v>WINCOR</v>
      </c>
      <c r="I247" t="str" xml:space="preserve">
        <v xml:space="preserve">Descripcion: buenas tardes_x000d_
_x000d_
por favor me colaboran para revisar la impresora de las pos 18 la cual tiene una falla_x000d_
_x000d_
agradezco su colaboracion_x000d_
_x000d_
quedo atenta_x000d_
</v>
      </c>
      <c r="J247" t="str">
        <v>NO APLICA</v>
      </c>
      <c r="K247" t="str">
        <v>Buen día; Por favor nos apoyan con personal en sitio para validar equipo de computo de electro.Área: Impresora POS. Marca: wincor. Serie/placa: No la reportan. Descripcion: buenas tardes por favor me colaboran para revisar la impresora de las pos 18 la cual tiene una falla. Actividad: Validar con jefe de cajas o con Coordinador para identificar y corregir la falla</v>
      </c>
      <c r="L247" t="str" xml:space="preserve">
        <v xml:space="preserve">Se realiza revisión de la impresora de la pos 18 y se encuentra que el problema esta en el cabezal de impresión; el rodillo no lee el papel;  esta averiado y el_x000d_
sensor no lo reconoce; tampoco hace correr el papel para la impresión._x000d_
Se requiere el cambio de la parte (rodillo) para poner en funcionamiento la impresora. </v>
      </c>
      <c r="M247">
        <v>44452</v>
      </c>
      <c r="N247">
        <v>44453</v>
      </c>
      <c r="O247" t="str">
        <v>J185 JUMBO YOPAL</v>
      </c>
      <c r="P247" t="str">
        <v>YOPAL</v>
      </c>
      <c r="Q247" t="str">
        <v>RAFAEL BARRERA DIAZ</v>
      </c>
      <c r="R247">
        <v>6766862</v>
      </c>
      <c r="S247" t="str">
        <v>ORIENTE</v>
      </c>
    </row>
    <row r="248" xml:space="preserve">
      <c r="A248">
        <v>247</v>
      </c>
      <c r="B248">
        <v>11906985</v>
      </c>
      <c r="C248" t="str">
        <v>REQUEST</v>
      </c>
      <c r="D248" t="str">
        <v>CERRADO</v>
      </c>
      <c r="E248" t="str">
        <v>TIENDA</v>
      </c>
      <c r="F248" t="str">
        <v>DESKTOP</v>
      </c>
      <c r="G248" t="str">
        <v>CPU</v>
      </c>
      <c r="H248" t="str">
        <v>LENOVO</v>
      </c>
      <c r="I248" t="str">
        <v>Buenas tardes; el usuario de iycuspoc con numero de cedula 23324896 no tiene acceso a explorador de windows y las diferentes carpetas; muestra el error: windows no tiene acceso al dispositivo; ruta de acceso o archivo especificado puede que no tenga los permisos apropiados para tener acceso al elemento.</v>
      </c>
      <c r="J248" t="str">
        <v>NO APLICA</v>
      </c>
      <c r="K248" t="str">
        <v>Buen día;Por favor nos apoyan con personal en sitio para validar equipo de Domicilios. Área: Domicilios (Módulo de ATC). Marca: Lenovo. Serie/placa: No lo reportan. Descripcion: Buenas tardes; el usuario de iycuspoc con numero de cedula 23324896 no tiene acceso a explorador de windows y las diferentes carpetas; muestra el error: windows no tiene acceso al dispositivo; ruta de acceso o archivo especificado puede que no tenga los permisos apropiados para tener acceso al elemento. Actividad: Se requiere personal en sitio para realizar Remombre al Prefil de la Usuaria.</v>
      </c>
      <c r="L248" t="str" xml:space="preserve">
        <v xml:space="preserve">Se realiza la reperfilacion del ususario; borrando el usuario actual del sistema de usuarios; de regedit y creando un nuevo perfil de usuario IYCUSPOC;_x000d_
se realiza la verificación de las aplicaciones; se realizan pruebas de funcionamiento; se revisan las carpetas compartidas; se conecta al correo y se le_x000d_
entrega sin novedad</v>
      </c>
      <c r="M248">
        <v>44452</v>
      </c>
      <c r="N248">
        <v>44453</v>
      </c>
      <c r="O248" t="str">
        <v>J185 JUMBO YOPAL</v>
      </c>
      <c r="P248" t="str">
        <v>YOPAL</v>
      </c>
      <c r="Q248" t="str">
        <v>RAFAEL BARRERA DIAZ</v>
      </c>
      <c r="R248">
        <v>6766862</v>
      </c>
      <c r="S248" t="str">
        <v>ORIENTE</v>
      </c>
    </row>
    <row r="249" xml:space="preserve">
      <c r="A249">
        <v>248</v>
      </c>
      <c r="B249">
        <v>11906985</v>
      </c>
      <c r="C249" t="str">
        <v>REQUEST</v>
      </c>
      <c r="D249" t="str">
        <v>CERRADO</v>
      </c>
      <c r="E249" t="str">
        <v>TIENDA</v>
      </c>
      <c r="F249" t="str">
        <v>DESKTOP</v>
      </c>
      <c r="G249" t="str">
        <v>CPU</v>
      </c>
      <c r="H249" t="str">
        <v>LENOVO</v>
      </c>
      <c r="I249" t="str">
        <v>Buenas tardes; el usuario de iycuspoc con numero de cedula 23324896 no tiene acceso a explorador de windows y las diferentes carpetas; muestra el error: windows no tiene acceso al dispositivo; ruta de acceso o archivo especificado puede que no tenga los permisos apropiados para tener acceso al elemento.</v>
      </c>
      <c r="J249" t="str">
        <v>NO APLICA</v>
      </c>
      <c r="K249" t="str">
        <v>Buen día;Por favor nos apoyan con personal en sitio para validar equipo de Domicilios. Área: Domicilios (Módulo de ATC). Marca: Lenovo. Serie/placa: No lo reportan. Descripcion: Buenas tardes; el usuario de iycuspoc con numero de cedula 23324896 no tiene acceso a explorador de windows y las diferentes carpetas; muestra el error: windows no tiene acceso al dispositivo; ruta de acceso o archivo especificado puede que no tenga los permisos apropiados para tener acceso al elemento. Actividad: Se requiere personal en sitio para realizar Remombre al Prefil de la Usuaria.</v>
      </c>
      <c r="L249" t="str" xml:space="preserve">
        <v xml:space="preserve">Se realiza la reperfilacion del ususario; borrando el usuario actual del sistema de usuarios; de regedit y creando un nuevo perfil de usuario IYCUSPOC;_x000d_
se realiza la verificación de las aplicaciones; se realizan pruebas de funcionamiento; se revisan las carpetas compartidas; se conecta al correo y se le_x000d_
entrega sin novedad</v>
      </c>
      <c r="M249">
        <v>44452</v>
      </c>
      <c r="N249">
        <v>44453</v>
      </c>
      <c r="O249" t="str">
        <v>J185 JUMBO YOPAL</v>
      </c>
      <c r="P249" t="str">
        <v>YOPAL</v>
      </c>
      <c r="Q249" t="str">
        <v>RAFAEL BARRERA DIAZ</v>
      </c>
      <c r="R249">
        <v>6766862</v>
      </c>
      <c r="S249" t="str">
        <v>ORIENTE</v>
      </c>
    </row>
    <row r="250" xml:space="preserve">
      <c r="A250">
        <v>249</v>
      </c>
      <c r="B250">
        <v>11908771</v>
      </c>
      <c r="C250" t="str">
        <v>REQUEST</v>
      </c>
      <c r="D250" t="str">
        <v>CERRADO</v>
      </c>
      <c r="E250" t="str">
        <v>TIENDA</v>
      </c>
      <c r="F250" t="str">
        <v>COMUNICACIONES</v>
      </c>
      <c r="G250" t="str">
        <v>PUNTO DE RED</v>
      </c>
      <c r="H250" t="str">
        <v>NO APLICA</v>
      </c>
      <c r="I250" t="str" xml:space="preserve">
        <v xml:space="preserve">erificar y habilitar punto de red_x000d_
Area donde su ubica la balanza: panaderia zona empaque</v>
      </c>
      <c r="J250" t="str">
        <v>NO APLICA</v>
      </c>
      <c r="K250" t="str" xml:space="preserve">
        <v xml:space="preserve">Buen día;_x000d_
Por favor nos apoyan con personal en sitio para validar estado de punto de red reportado por Nelson Gómez_x000d_
Área: Laboratorio de Panadería_x000d_
Marca: N/A_x000d_
Serie/placa: N/A_x000d_
Descripcion: verificar y habilitar punto de red ubicado en laboratorio de panadería_x000d_
Actividad: Se requiere validar el estado; conocer el puerto en el switch al que se encuentra conectado; validar si es posible dejarlo operativo; de lo contrario; diligenciar el Formato de redes adjunto en este ticket; para solicitar reparación con instalación de solución Industrial.</v>
      </c>
      <c r="L250" t="str" xml:space="preserve">
        <v xml:space="preserve">Se realiza la verificación del punto de red seleccionado para la conexión de un equipo en el área de panadería el punto esta denominado con G4-D01_x000d_
se verifica el estado del Jack y este se encuentra oxidado y no presenta comunicación alguna; se hace verificación del tendido del cableado y se_x000d_
observa que está en un gabinete en el área de la tienda a una altura aproximada de 6 mts lo cual lo hace imposible acceder a el._x000d_
Para verificación de la conexión se requiere de un andamio y personal con certificación de alturas para hacer el respectivo servicio;_x000d_
En el trayecto del gabinete al punto indicado hay aproximadamente 75 metros</v>
      </c>
      <c r="M250">
        <v>44452</v>
      </c>
      <c r="N250">
        <v>44453</v>
      </c>
      <c r="O250" t="str">
        <v>J185 JUMBO YOPAL</v>
      </c>
      <c r="P250" t="str">
        <v>YOPAL</v>
      </c>
      <c r="Q250" t="str">
        <v>RAFAEL BARRERA DIAZ</v>
      </c>
      <c r="R250">
        <v>6766862</v>
      </c>
      <c r="S250" t="str">
        <v>ORIENTE</v>
      </c>
    </row>
    <row r="251" xml:space="preserve">
      <c r="A251">
        <v>250</v>
      </c>
      <c r="B251">
        <v>11902260</v>
      </c>
      <c r="C251" t="str">
        <v>REQUEST</v>
      </c>
      <c r="D251" t="str">
        <v>CERRADO</v>
      </c>
      <c r="E251" t="str">
        <v>TIENDA</v>
      </c>
      <c r="F251" t="str">
        <v>POS</v>
      </c>
      <c r="G251" t="str">
        <v>CPU</v>
      </c>
      <c r="H251" t="str">
        <v>WINCOR</v>
      </c>
      <c r="I25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#7; caja presenta lentitud._x000d_
Serial: 6498616587</v>
      </c>
      <c r="J251" t="str">
        <v>NO APLICA</v>
      </c>
      <c r="K251" t="str" xml:space="preserve">
        <v xml:space="preserve">Jefe Buen dia._x000d_
por favor su ayuda con la autorizacion del tecnico remoto para colocarle mas memoria a la pos 7 ; la memoria se encuentra en las pos danadas que hay en sistemas._x000d_
Tienda: Popayan campanario_x000d_
Tipo: Pos_x000d_
marca: wincor_x000d_
serial: 6498616587_x000d_
Gracias</v>
      </c>
      <c r="L251" t="str">
        <v>Se procede a establecer contacto con el usuario jefe del área de línea de cajas la señora Johana Andrea Orozco Jaramillo. Se valida funcionamiento de la pos # 07 de marca Beetle de Serie: 6498616587 la cual presenta lentitud en su sistema al ejecutar procesos de escaneos de productos. Se procede a realizar mantenimiento preventivo; retirando residuos de polvo y cambiando la respectiva pasta térmica del procesador; El señor Harold Gonzales Holguín ; quien autoriza tomar RAM usada de una pos del cuarto de sistemas; RAM que es instalada en la pos que presenta lentitud; se realiza ensamble de pos y se inician pruebas de rendimiento y ejecución de procesos ; estas pruebas son positivas; se entrega pos a usuario quien valida funcionamiento y realiza nuevas pruebas las cuales son exitosas; pos quedando optimizada y operativa</v>
      </c>
      <c r="M251">
        <v>44452</v>
      </c>
      <c r="N251">
        <v>44453</v>
      </c>
      <c r="O251" t="str">
        <v>J036 JUMBO POPAYAN CAMPANARIO</v>
      </c>
      <c r="P251" t="str">
        <v>POPAYAN</v>
      </c>
      <c r="Q251" t="str">
        <v>JHON ALEXANDER VASQUEZ REVELO</v>
      </c>
      <c r="R251">
        <v>10308105</v>
      </c>
      <c r="S251" t="str">
        <v>OCCIDENTE</v>
      </c>
    </row>
    <row r="252" xml:space="preserve">
      <c r="A252">
        <v>251</v>
      </c>
      <c r="B252">
        <v>11913304</v>
      </c>
      <c r="C252" t="str">
        <v>REQUEST</v>
      </c>
      <c r="D252" t="str">
        <v>CERRADO</v>
      </c>
      <c r="E252" t="str">
        <v>TIENDA</v>
      </c>
      <c r="F252" t="str">
        <v>BALANZA</v>
      </c>
      <c r="G252" t="str">
        <v>COLGANTE</v>
      </c>
      <c r="H252" t="str">
        <v>NO APLICA</v>
      </c>
      <c r="I252"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tardes por favor nos ayudan par revisen la balanza de la seccion de carnes la que etiqueta el pollo fresco imprime la etiqueta borrosa no se logra ver el codigo tampoco lo lee por el escaner ya se la habia reportado al encargado de la seccion sobre del problema las. Bandejas llegan a linea de cajas y toca volver a la seccion para reimprimir otra vez el codigo_x000d_
Mil gracias_x000d_
Area donde su ubica la balanza: Carnes pollo fresco_x000d_
</v>
      </c>
      <c r="J252" t="str">
        <v>NO APLICA</v>
      </c>
      <c r="K252" t="str" xml:space="preserve">
        <v xml:space="preserve">	_x000d_
se habla con la jefe del area y se solicita foto de como sale la etiqueta y se requiere apoyo de isit para realizar una limpieza del cabezal y de subir el contraste de impresión para que salga mas oscura_x000d_
la balanza se encuentra en el área de cava de pollo con serial B93206911</v>
      </c>
      <c r="L252" t="str">
        <v>Se llega a la balanza ubicada en la zona de carnes; se valida la falla; se evidencia que esta descalibrada en la impresión; se configura la impresión; se limpia cabezal; se hacen pruebas leyendola en linea de cajas y se deja balanza operativa</v>
      </c>
      <c r="M252">
        <v>44452</v>
      </c>
      <c r="N252">
        <v>44454</v>
      </c>
      <c r="O252" t="str">
        <v>J027 JUMBO RIONEGRO</v>
      </c>
      <c r="P252" t="str">
        <v>RIONEGRO</v>
      </c>
      <c r="Q252" t="str">
        <v>YEISON JAIR GOMEZ GIRALDO</v>
      </c>
      <c r="R252">
        <v>1152709373</v>
      </c>
      <c r="S252" t="str">
        <v>CENTRO</v>
      </c>
    </row>
    <row r="253" xml:space="preserve">
      <c r="A253">
        <v>252</v>
      </c>
      <c r="B253">
        <v>11914413</v>
      </c>
      <c r="C253" t="str">
        <v>REQUEST</v>
      </c>
      <c r="D253" t="str">
        <v>CERRADO</v>
      </c>
      <c r="E253" t="str">
        <v>TIENDA</v>
      </c>
      <c r="F253" t="str">
        <v>INVENTARIO</v>
      </c>
      <c r="G253" t="str">
        <v>POS</v>
      </c>
      <c r="H253" t="str">
        <v>NO APLICA</v>
      </c>
      <c r="I253" t="str" xml:space="preserve">
        <v xml:space="preserve">Buen día._x000d_
Se solicita revisión del equipamiento inactivo que se encuentra en las oficinas y bodegas de sistemas._x000d_
Tipo; Marca; Modelo y Serial e Inventario_x000d_
Gracias.</v>
      </c>
      <c r="J253" t="str">
        <v>NO APLICA</v>
      </c>
      <c r="K253"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L253" t="str">
        <v>se procede a realizar inventario de todos los equipos inactivos del cuarto de sistema</v>
      </c>
      <c r="M253">
        <v>44452</v>
      </c>
      <c r="N253">
        <v>44454</v>
      </c>
      <c r="O253" t="str">
        <v>J126 JUMBO SAN SILVESTRE</v>
      </c>
      <c r="P253" t="str">
        <v>BARRANCABERMEJA</v>
      </c>
      <c r="Q253" t="str">
        <v>HERMES MARTIN PEINADO</v>
      </c>
      <c r="R253">
        <v>13852154</v>
      </c>
      <c r="S253" t="str">
        <v>ORIENTE</v>
      </c>
    </row>
    <row r="254" xml:space="preserve">
      <c r="A254">
        <v>253</v>
      </c>
      <c r="B254">
        <v>11914413</v>
      </c>
      <c r="C254" t="str">
        <v>REQUEST</v>
      </c>
      <c r="D254" t="str">
        <v>CERRADO</v>
      </c>
      <c r="E254" t="str">
        <v>TIENDA</v>
      </c>
      <c r="F254" t="str">
        <v>INVENTARIO</v>
      </c>
      <c r="G254" t="str">
        <v>POS</v>
      </c>
      <c r="H254" t="str">
        <v>NO APLICA</v>
      </c>
      <c r="I254" t="str" xml:space="preserve">
        <v xml:space="preserve">Buen día._x000d_
Se solicita revisión del equipamiento inactivo que se encuentra en las oficinas y bodegas de sistemas._x000d_
Tipo; Marca; Modelo y Serial e Inventario_x000d_
Gracias.</v>
      </c>
      <c r="J254" t="str">
        <v>NO APLICA</v>
      </c>
      <c r="K254"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L254" t="str">
        <v>se procede a realizar inventario de todos los equipos inactivos del cuarto de sistema</v>
      </c>
      <c r="M254">
        <v>44452</v>
      </c>
      <c r="N254">
        <v>44454</v>
      </c>
      <c r="O254" t="str">
        <v>J126 JUMBO SAN SILVESTRE</v>
      </c>
      <c r="P254" t="str">
        <v>BARRANCABERMEJA</v>
      </c>
      <c r="Q254" t="str">
        <v>HERMES MARTIN PEINADO</v>
      </c>
      <c r="R254">
        <v>13852154</v>
      </c>
      <c r="S254" t="str">
        <v>ORIENTE</v>
      </c>
    </row>
    <row r="255" xml:space="preserve">
      <c r="A255">
        <v>254</v>
      </c>
      <c r="B255">
        <v>11914413</v>
      </c>
      <c r="C255" t="str">
        <v>REQUEST</v>
      </c>
      <c r="D255" t="str">
        <v>CERRADO</v>
      </c>
      <c r="E255" t="str">
        <v>TIENDA</v>
      </c>
      <c r="F255" t="str">
        <v>INVENTARIO</v>
      </c>
      <c r="G255" t="str">
        <v>POS</v>
      </c>
      <c r="H255" t="str">
        <v>NO APLICA</v>
      </c>
      <c r="I255" t="str" xml:space="preserve">
        <v xml:space="preserve">Buen día._x000d_
Se solicita revisión del equipamiento inactivo que se encuentra en las oficinas y bodegas de sistemas._x000d_
Tipo; Marca; Modelo y Serial e Inventario_x000d_
Gracias.</v>
      </c>
      <c r="J255" t="str">
        <v>NO APLICA</v>
      </c>
      <c r="K255"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L255" t="str">
        <v>se procede a realizar inventario de todos los equipos inactivos del cuarto de sistema</v>
      </c>
      <c r="M255">
        <v>44452</v>
      </c>
      <c r="N255">
        <v>44454</v>
      </c>
      <c r="O255" t="str">
        <v>J126 JUMBO SAN SILVESTRE</v>
      </c>
      <c r="P255" t="str">
        <v>BARRANCABERMEJA</v>
      </c>
      <c r="Q255" t="str">
        <v>HERMES MARTIN PEINADO</v>
      </c>
      <c r="R255">
        <v>13852154</v>
      </c>
      <c r="S255" t="str">
        <v>ORIENTE</v>
      </c>
    </row>
    <row r="256" xml:space="preserve">
      <c r="A256">
        <v>255</v>
      </c>
      <c r="B256">
        <v>11914413</v>
      </c>
      <c r="C256" t="str">
        <v>REQUEST</v>
      </c>
      <c r="D256" t="str">
        <v>CERRADO</v>
      </c>
      <c r="E256" t="str">
        <v>TIENDA</v>
      </c>
      <c r="F256" t="str">
        <v>INVENTARIO</v>
      </c>
      <c r="G256" t="str">
        <v>POS</v>
      </c>
      <c r="H256" t="str">
        <v>NO APLICA</v>
      </c>
      <c r="I256" t="str" xml:space="preserve">
        <v xml:space="preserve">Buen día._x000d_
Se solicita revisión del equipamiento inactivo que se encuentra en las oficinas y bodegas de sistemas._x000d_
Tipo; Marca; Modelo y Serial e Inventario_x000d_
Gracias.</v>
      </c>
      <c r="J256" t="str">
        <v>NO APLICA</v>
      </c>
      <c r="K256"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L256" t="str">
        <v>se procede a realizar inventario de todos los equipos inactivos del cuarto de sistema</v>
      </c>
      <c r="M256">
        <v>44452</v>
      </c>
      <c r="N256">
        <v>44454</v>
      </c>
      <c r="O256" t="str">
        <v>J126 JUMBO SAN SILVESTRE</v>
      </c>
      <c r="P256" t="str">
        <v>BARRANCABERMEJA</v>
      </c>
      <c r="Q256" t="str">
        <v>HERMES MARTIN PEINADO</v>
      </c>
      <c r="R256">
        <v>13852154</v>
      </c>
      <c r="S256" t="str">
        <v>ORIENTE</v>
      </c>
    </row>
    <row r="257" xml:space="preserve">
      <c r="A257">
        <v>256</v>
      </c>
      <c r="B257">
        <v>11896933</v>
      </c>
      <c r="C257" t="str">
        <v>REQUEST</v>
      </c>
      <c r="D257" t="str">
        <v>CERRADO</v>
      </c>
      <c r="E257" t="str">
        <v>TIENDA</v>
      </c>
      <c r="F257" t="str">
        <v>POS</v>
      </c>
      <c r="G257" t="str">
        <v>CPU</v>
      </c>
      <c r="H257" t="str">
        <v>WinWord</v>
      </c>
      <c r="I257"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v>
      </c>
      <c r="J257" t="str">
        <v>NO APLICA</v>
      </c>
      <c r="K257" t="str" xml:space="preserve">
        <v xml:space="preserve">	_x000d_
Buen día_x000d_
Solicito que por favor me apoyen con un segundo diagnóstico para la pos 9 ;ya que la novedad que presentaba la pos era lentitud y no subían los filesystem y presentaba falla al subir los servicios del sistema operativo; es decir archivos corruptos; normalmente esto se soluciona realizando formateo de la pos ;_x000d_
Solito que el segundo diagnostico sea realizado por el técnico Rafael Ardila ya que él fue nuestro soporte en el centro de reparaciones y tiene muy buen conocimiento y experiencia en el área de las pos_x000d_
Si fuera posible de una vez realizar también segundo diagnostico a la pos 20 ; ya que esta pos también se encuentra fuera de servicio por el mismo diagnostico daño de board_x000d_
Agradezco su ayuda para poder solucionar la novedad ya que no tenemos disponibilidad de CPU pos completa y debemos iniciar con la labor de tener las pos al 100% operativas por temporada de fin de año_x000d_
Adjunto llamada de la pos 20 11615429_x000d_
Agradezco su ayuda</v>
      </c>
      <c r="L257" t="str">
        <v>ACTIVIDAD REALIZADA: Se verifica CPU Pos 9  y se encuentra problemas con el sistema operativo; Ya que se queda bloqueada y no funciona correctamente; Se verifica y se encuentran archivos dañados en el disco duro; Se prosigue a realizar configuración nuevamente de la BIOS e instalación del sistema operativo; Se realiza paso a paso su procedimiento de formateo y la Pos responde y funciona correctamente; Pendiente actualización de ultima facturación por parte de la Jefe de Cajas Ángela Zabala…ESTADO OK</v>
      </c>
      <c r="M257">
        <v>44453</v>
      </c>
      <c r="N257">
        <v>44454</v>
      </c>
      <c r="O257" t="str">
        <v>J047 JUMBO GIRARDOT</v>
      </c>
      <c r="P257" t="str">
        <v>GIRARDOT</v>
      </c>
      <c r="Q257" t="str">
        <v>RAFAEL ARDILA PUENTES</v>
      </c>
      <c r="R257">
        <v>1018419858</v>
      </c>
      <c r="S257" t="str">
        <v>OCCIDENTE</v>
      </c>
    </row>
    <row r="258" xml:space="preserve">
      <c r="A258">
        <v>257</v>
      </c>
      <c r="B258">
        <v>11896933</v>
      </c>
      <c r="C258" t="str">
        <v>REQUEST</v>
      </c>
      <c r="D258" t="str">
        <v>CERRADO</v>
      </c>
      <c r="E258" t="str">
        <v>TIENDA</v>
      </c>
      <c r="F258" t="str">
        <v>POS</v>
      </c>
      <c r="G258" t="str">
        <v>CPU</v>
      </c>
      <c r="H258" t="str">
        <v>WinWord</v>
      </c>
      <c r="I258"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v>
      </c>
      <c r="J258" t="str">
        <v>NO APLICA</v>
      </c>
      <c r="K258" t="str" xml:space="preserve">
        <v xml:space="preserve">	_x000d_
Buen día_x000d_
Solicito que por favor me apoyen con un segundo diagnóstico para la pos 9 ;ya que la novedad que presentaba la pos era lentitud y no subían los filesystem y presentaba falla al subir los servicios del sistema operativo; es decir archivos corruptos; normalmente esto se soluciona realizando formateo de la pos ;_x000d_
Solito que el segundo diagnostico sea realizado por el técnico Rafael Ardila ya que él fue nuestro soporte en el centro de reparaciones y tiene muy buen conocimiento y experiencia en el área de las pos_x000d_
Si fuera posible de una vez realizar también segundo diagnostico a la pos 20 ; ya que esta pos también se encuentra fuera de servicio por el mismo diagnostico daño de board_x000d_
Agradezco su ayuda para poder solucionar la novedad ya que no tenemos disponibilidad de CPU pos completa y debemos iniciar con la labor de tener las pos al 100% operativas por temporada de fin de año_x000d_
Adjunto llamada de la pos 20 11615429_x000d_
Agradezco su ayuda</v>
      </c>
      <c r="L258" t="str">
        <v>ACTIVIDAD REALIZADA: Se verifica CPU Pos 9  y se encuentra problemas con el sistema operativo; Ya que se queda bloqueada y no funciona correctamente; Se verifica y se encuentran archivos dañados en el disco duro; Se prosigue a realizar configuración nuevamente de la BIOS e instalación del sistema operativo; Se realiza paso a paso su procedimiento de formateo y la Pos responde y funciona correctamente; Pendiente actualización de ultima facturación por parte de la Jefe de Cajas Ángela Zabala…ESTADO OK</v>
      </c>
      <c r="M258">
        <v>44453</v>
      </c>
      <c r="N258">
        <v>44454</v>
      </c>
      <c r="O258" t="str">
        <v>J047 JUMBO GIRARDOT</v>
      </c>
      <c r="P258" t="str">
        <v>GIRARDOT</v>
      </c>
      <c r="Q258" t="str">
        <v>RAFAEL ARDILA PUENTES</v>
      </c>
      <c r="R258">
        <v>1018419858</v>
      </c>
      <c r="S258" t="str">
        <v>OCCIDENTE</v>
      </c>
    </row>
    <row r="259" xml:space="preserve">
      <c r="A259">
        <v>258</v>
      </c>
      <c r="B259">
        <v>11884237</v>
      </c>
      <c r="C259" t="str">
        <v>REQUEST</v>
      </c>
      <c r="D259" t="str">
        <v>CERRADO</v>
      </c>
      <c r="E259" t="str">
        <v>TIENDA</v>
      </c>
      <c r="F259" t="str">
        <v>DESKTOP</v>
      </c>
      <c r="G259" t="str">
        <v>CPU</v>
      </c>
      <c r="H259" t="str">
        <v>LENOVO</v>
      </c>
      <c r="I259" t="str" xml:space="preserve">
        <v xml:space="preserve">atos usuario_x000d_
Nombre: Beatriz Rangel Nunez_x000d_
Correo: Beatriz.Rangel@cencosud.com.co_x000d_
Usuario AD: BRangelN_x000d_
Pais: Colombia_x000d_
Ubicacion: L210 CD VILLAVICENCIO CARNES_x000d_
Zona: Colombia Centro_x000d_
Unidad de Negocio: Supermercados_x000d_
Servicio: Tiendas &amp; Centros de Distribucion_x000d_
Telefono: 3113722712_x000d_
Anexo: 3167401784_x000d_
Descripcion: Se presenta lentitud en las aplicaciones mas utilizadas del PC (se abre Excel; Word; o correos electronicos) e indica que "no responde"; y este abre luego de un rato de espera o se bloquea el PC durante unos minutos... adicional al encender el equipo se queda cargando hasta completar el porcentaje de carga (esta operacion a llegado a durar 1 hora o mas)._x000d_
Adicional la UPS no esta funcionando._x000d_
Indicar ubicacion del Equipo en tienda o oficinas: Plataforma carnes Villavicencio</v>
      </c>
      <c r="J259" t="str">
        <v>NO APLICA</v>
      </c>
      <c r="K259" t="str" xml:space="preserve">
        <v xml:space="preserve">Buenas Tardes_x000d_
Por favor programar visita a la plataforma; el PC ya esta en la tienda y esta configurado._x000d_
Realizar Backup de la informacion del PC</v>
      </c>
      <c r="L259" t="str">
        <v>Se realiza cambio de estacion a la usuaria por lentitud en el perfil y plan migracion del equipo; Se instala CPU; Monitor; teclado y Mouse. Se copia la informacion; se configura correo y se valida con la usuaria con pruebas exitosas</v>
      </c>
      <c r="M259">
        <v>44454</v>
      </c>
      <c r="N259">
        <v>44454</v>
      </c>
      <c r="O259" t="str">
        <v>L210 CD VILLAVICENCIO CARNES</v>
      </c>
      <c r="P259" t="str">
        <v>VILLAVICENCIO</v>
      </c>
      <c r="Q259" t="str">
        <v>JOSE FERNANDO MARIN ORTIZ</v>
      </c>
      <c r="R259">
        <v>79921383</v>
      </c>
      <c r="S259" t="str">
        <v>ORIENTE</v>
      </c>
    </row>
    <row r="260" xml:space="preserve">
      <c r="A260">
        <v>259</v>
      </c>
      <c r="B260">
        <v>11884237</v>
      </c>
      <c r="C260" t="str">
        <v>REQUEST</v>
      </c>
      <c r="D260" t="str">
        <v>CERRADO</v>
      </c>
      <c r="E260" t="str">
        <v>TIENDA</v>
      </c>
      <c r="F260" t="str">
        <v>DESKTOP</v>
      </c>
      <c r="G260" t="str">
        <v>CPU</v>
      </c>
      <c r="H260" t="str">
        <v>LENOVO</v>
      </c>
      <c r="I260" t="str" xml:space="preserve">
        <v xml:space="preserve">atos usuario_x000d_
Nombre: Beatriz Rangel Nunez_x000d_
Correo: Beatriz.Rangel@cencosud.com.co_x000d_
Usuario AD: BRangelN_x000d_
Pais: Colombia_x000d_
Ubicacion: L210 CD VILLAVICENCIO CARNES_x000d_
Zona: Colombia Centro_x000d_
Unidad de Negocio: Supermercados_x000d_
Servicio: Tiendas &amp; Centros de Distribucion_x000d_
Telefono: 3113722712_x000d_
Anexo: 3167401784_x000d_
Descripcion: Se presenta lentitud en las aplicaciones mas utilizadas del PC (se abre Excel; Word; o correos electronicos) e indica que "no responde"; y este abre luego de un rato de espera o se bloquea el PC durante unos minutos... adicional al encender el equipo se queda cargando hasta completar el porcentaje de carga (esta operacion a llegado a durar 1 hora o mas)._x000d_
Adicional la UPS no esta funcionando._x000d_
Indicar ubicacion del Equipo en tienda o oficinas: Plataforma carnes Villavicencio</v>
      </c>
      <c r="J260" t="str">
        <v>NO APLICA</v>
      </c>
      <c r="K260" t="str" xml:space="preserve">
        <v xml:space="preserve">Buenas Tardes_x000d_
Por favor programar visita a la plataforma; el PC ya esta en la tienda y esta configurado._x000d_
Realizar Backup de la informacion del PC</v>
      </c>
      <c r="L260" t="str">
        <v>Se realiza cambio de estacion a la usuaria por lentitud en el perfil y plan migracion del equipo; Se instala CPU; Monitor; teclado y Mouse. Se copia la informacion; se configura correo y se valida con la usuaria con pruebas exitosas</v>
      </c>
      <c r="M260">
        <v>44454</v>
      </c>
      <c r="N260">
        <v>44454</v>
      </c>
      <c r="O260" t="str">
        <v>L210 CD VILLAVICENCIO CARNES</v>
      </c>
      <c r="P260" t="str">
        <v>VILLAVICENCIO</v>
      </c>
      <c r="Q260" t="str">
        <v>JOSE FERNANDO MARIN ORTIZ</v>
      </c>
      <c r="R260">
        <v>79921383</v>
      </c>
      <c r="S260" t="str">
        <v>ORIENTE</v>
      </c>
    </row>
    <row r="261" xml:space="preserve">
      <c r="A261">
        <v>260</v>
      </c>
      <c r="B261">
        <v>11884237</v>
      </c>
      <c r="C261" t="str">
        <v>REQUEST</v>
      </c>
      <c r="D261" t="str">
        <v>CERRADO</v>
      </c>
      <c r="E261" t="str">
        <v>TIENDA</v>
      </c>
      <c r="F261" t="str">
        <v>DESKTOP</v>
      </c>
      <c r="G261" t="str">
        <v>CPU</v>
      </c>
      <c r="H261" t="str">
        <v>LENOVO</v>
      </c>
      <c r="I261" t="str" xml:space="preserve">
        <v xml:space="preserve">atos usuario_x000d_
Nombre: Beatriz Rangel Nunez_x000d_
Correo: Beatriz.Rangel@cencosud.com.co_x000d_
Usuario AD: BRangelN_x000d_
Pais: Colombia_x000d_
Ubicacion: L210 CD VILLAVICENCIO CARNES_x000d_
Zona: Colombia Centro_x000d_
Unidad de Negocio: Supermercados_x000d_
Servicio: Tiendas &amp; Centros de Distribucion_x000d_
Telefono: 3113722712_x000d_
Anexo: 3167401784_x000d_
Descripcion: Se presenta lentitud en las aplicaciones mas utilizadas del PC (se abre Excel; Word; o correos electronicos) e indica que "no responde"; y este abre luego de un rato de espera o se bloquea el PC durante unos minutos... adicional al encender el equipo se queda cargando hasta completar el porcentaje de carga (esta operacion a llegado a durar 1 hora o mas)._x000d_
Adicional la UPS no esta funcionando._x000d_
Indicar ubicacion del Equipo en tienda o oficinas: Plataforma carnes Villavicencio</v>
      </c>
      <c r="J261" t="str">
        <v>NO APLICA</v>
      </c>
      <c r="K261" t="str" xml:space="preserve">
        <v xml:space="preserve">Buenas Tardes_x000d_
Por favor programar visita a la plataforma; el PC ya esta en la tienda y esta configurado._x000d_
Realizar Backup de la informacion del PC</v>
      </c>
      <c r="L261" t="str">
        <v>Se realiza cambio de estacion a la usuaria por lentitud en el perfil y plan migracion del equipo; Se instala CPU; Monitor; teclado y Mouse. Se copia la informacion; se configura correo y se valida con la usuaria con pruebas exitosas</v>
      </c>
      <c r="M261">
        <v>44454</v>
      </c>
      <c r="N261">
        <v>44454</v>
      </c>
      <c r="O261" t="str">
        <v>L210 CD VILLAVICENCIO CARNES</v>
      </c>
      <c r="P261" t="str">
        <v>VILLAVICENCIO</v>
      </c>
      <c r="Q261" t="str">
        <v>JOSE FERNANDO MARIN ORTIZ</v>
      </c>
      <c r="R261">
        <v>79921383</v>
      </c>
      <c r="S261" t="str">
        <v>ORIENTE</v>
      </c>
    </row>
    <row r="262" xml:space="preserve">
      <c r="A262">
        <v>261</v>
      </c>
      <c r="B262">
        <v>11884237</v>
      </c>
      <c r="C262" t="str">
        <v>REQUEST</v>
      </c>
      <c r="D262" t="str">
        <v>CERRADO</v>
      </c>
      <c r="E262" t="str">
        <v>TIENDA</v>
      </c>
      <c r="F262" t="str">
        <v>DESKTOP</v>
      </c>
      <c r="G262" t="str">
        <v>CPU</v>
      </c>
      <c r="H262" t="str">
        <v>LENOVO</v>
      </c>
      <c r="I262" t="str" xml:space="preserve">
        <v xml:space="preserve">atos usuario_x000d_
Nombre: Beatriz Rangel Nunez_x000d_
Correo: Beatriz.Rangel@cencosud.com.co_x000d_
Usuario AD: BRangelN_x000d_
Pais: Colombia_x000d_
Ubicacion: L210 CD VILLAVICENCIO CARNES_x000d_
Zona: Colombia Centro_x000d_
Unidad de Negocio: Supermercados_x000d_
Servicio: Tiendas &amp; Centros de Distribucion_x000d_
Telefono: 3113722712_x000d_
Anexo: 3167401784_x000d_
Descripcion: Se presenta lentitud en las aplicaciones mas utilizadas del PC (se abre Excel; Word; o correos electronicos) e indica que "no responde"; y este abre luego de un rato de espera o se bloquea el PC durante unos minutos... adicional al encender el equipo se queda cargando hasta completar el porcentaje de carga (esta operacion a llegado a durar 1 hora o mas)._x000d_
Adicional la UPS no esta funcionando._x000d_
Indicar ubicacion del Equipo en tienda o oficinas: Plataforma carnes Villavicencio</v>
      </c>
      <c r="J262" t="str">
        <v>NO APLICA</v>
      </c>
      <c r="K262" t="str" xml:space="preserve">
        <v xml:space="preserve">Buenas Tardes_x000d_
Por favor programar visita a la plataforma; el PC ya esta en la tienda y esta configurado._x000d_
Realizar Backup de la informacion del PC</v>
      </c>
      <c r="L262" t="str">
        <v>Se realiza cambio de estacion a la usuaria por lentitud en el perfil y plan migracion del equipo; Se instala CPU; Monitor; teclado y Mouse. Se copia la informacion; se configura correo y se valida con la usuaria con pruebas exitosas</v>
      </c>
      <c r="M262">
        <v>44454</v>
      </c>
      <c r="N262">
        <v>44454</v>
      </c>
      <c r="O262" t="str">
        <v>L210 CD VILLAVICENCIO CARNES</v>
      </c>
      <c r="P262" t="str">
        <v>VILLAVICENCIO</v>
      </c>
      <c r="Q262" t="str">
        <v>JOSE FERNANDO MARIN ORTIZ</v>
      </c>
      <c r="R262">
        <v>79921383</v>
      </c>
      <c r="S262" t="str">
        <v>ORIENTE</v>
      </c>
    </row>
    <row r="263" xml:space="preserve">
      <c r="A263">
        <v>262</v>
      </c>
      <c r="B263">
        <v>11910386</v>
      </c>
      <c r="C263" t="str">
        <v>REQUEST</v>
      </c>
      <c r="D263" t="str">
        <v>CERRADO</v>
      </c>
      <c r="E263" t="str">
        <v>TIENDA</v>
      </c>
      <c r="F263" t="str">
        <v>PDT</v>
      </c>
      <c r="G263" t="str">
        <v>PDT</v>
      </c>
      <c r="H263" t="str">
        <v>SKORPIO</v>
      </c>
      <c r="I263" t="str" xml:space="preserve">
        <v xml:space="preserve">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Solicito autorizacion para atencion de esta llamada por parte de isit_x000d_
_x000d_
</v>
      </c>
      <c r="J263" t="str">
        <v>NO APLICA</v>
      </c>
      <c r="K263" t="str" xml:space="preserve">
        <v xml:space="preserve">Buen día_x000d_
Solicito autorización para atención de esta llamada por parte de isit_x000d_
Por favor recoger estas pdt del área de contralor y embalarlas en una caja de manera que queden bien protegidas y rotular la caja indicando que se trasladaran a J015 HAYUELOS_x000d_
DATALOGIC SKORPIO X3 G14F81718_x000d_
DATALOGIC SKORPIO X3 G14F81785_x000d_
DATALOGIC SKORPIO X3 G14F81820_x000d_
DATALOGIC SKORPIO X3 G14F81846_x000d_
Por favor recoger estas pdt del área de contralor y embalarlas en una caja de manera que queden bien protegidas y rotular la caja indicando que se trasladaran a J014 CALLE 170_x000d_
DATALOGIC SKORPIO X3 G14F79581_x000d_
DATALOGIC SKORPIO X3 G14F79612_x000d_
DATALOGIC SKORPIO X3 G14F79641_x000d_
DATALOGIC SKORPIO X3 G14F81706_x000d_
Tener en cuenta que en cada caja deben de ir 4 pdt tal cual como se está solicitando</v>
      </c>
      <c r="L263" t="str">
        <v>Se revisan seriales de Pdt; Pero se modifica algunos seriales; ya que las pdts del área de recibo autorizaron No modificarlas ni trasladarlas; Se remplazan las pdts de recibo con las demás de tienda completando el total de 8 pdts; Se adjuntan seriales y se dejan embaladas en la oficina de sistemas; 2 cajas para J015hayuelos y J014calle 170…ESTADO OK</v>
      </c>
      <c r="M263">
        <v>44452</v>
      </c>
      <c r="N263">
        <v>44455</v>
      </c>
      <c r="O263" t="str">
        <v>J047 JUMBO GIRARDOT</v>
      </c>
      <c r="P263" t="str">
        <v>GIRARDOT</v>
      </c>
      <c r="Q263" t="str">
        <v>RAFAEL ARDILA PUENTES</v>
      </c>
      <c r="R263">
        <v>6766862</v>
      </c>
      <c r="S263" t="str">
        <v>OCCIDENTE</v>
      </c>
    </row>
    <row r="264" xml:space="preserve">
      <c r="A264">
        <v>263</v>
      </c>
      <c r="B264">
        <v>11910386</v>
      </c>
      <c r="C264" t="str">
        <v>REQUEST</v>
      </c>
      <c r="D264" t="str">
        <v>CERRADO</v>
      </c>
      <c r="E264" t="str">
        <v>TIENDA</v>
      </c>
      <c r="F264" t="str">
        <v>PDT</v>
      </c>
      <c r="G264" t="str">
        <v>PDT</v>
      </c>
      <c r="H264" t="str">
        <v>SKORPIO</v>
      </c>
      <c r="I264" t="str" xml:space="preserve">
        <v xml:space="preserve">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Solicito autorizacion para atencion de esta llamada por parte de isit_x000d_
_x000d_
</v>
      </c>
      <c r="J264" t="str">
        <v>NO APLICA</v>
      </c>
      <c r="K264" t="str" xml:space="preserve">
        <v xml:space="preserve">Buen día_x000d_
Solicito autorización para atención de esta llamada por parte de isit_x000d_
Por favor recoger estas pdt del área de contralor y embalarlas en una caja de manera que queden bien protegidas y rotular la caja indicando que se trasladaran a J015 HAYUELOS_x000d_
DATALOGIC SKORPIO X3 G14F81718_x000d_
DATALOGIC SKORPIO X3 G14F81785_x000d_
DATALOGIC SKORPIO X3 G14F81820_x000d_
DATALOGIC SKORPIO X3 G14F81846_x000d_
Por favor recoger estas pdt del área de contralor y embalarlas en una caja de manera que queden bien protegidas y rotular la caja indicando que se trasladaran a J014 CALLE 170_x000d_
DATALOGIC SKORPIO X3 G14F79581_x000d_
DATALOGIC SKORPIO X3 G14F79612_x000d_
DATALOGIC SKORPIO X3 G14F79641_x000d_
DATALOGIC SKORPIO X3 G14F81706_x000d_
Tener en cuenta que en cada caja deben de ir 4 pdt tal cual como se está solicitando</v>
      </c>
      <c r="L264" t="str">
        <v>Se revisan seriales de Pdt; Pero se modifica algunos seriales; ya que las pdts del área de recibo autorizaron No modificarlas ni trasladarlas; Se remplazan las pdts de recibo con las demás de tienda completando el total de 8 pdts; Se adjuntan seriales y se dejan embaladas en la oficina de sistemas; 2 cajas para J015hayuelos y J014calle 170…ESTADO OK</v>
      </c>
      <c r="M264">
        <v>44452</v>
      </c>
      <c r="N264">
        <v>44455</v>
      </c>
      <c r="O264" t="str">
        <v>J047 JUMBO GIRARDOT</v>
      </c>
      <c r="P264" t="str">
        <v>GIRARDOT</v>
      </c>
      <c r="Q264" t="str">
        <v>RAFAEL ARDILA PUENTES</v>
      </c>
      <c r="R264">
        <v>6766862</v>
      </c>
      <c r="S264" t="str">
        <v>OCCIDENTE</v>
      </c>
    </row>
    <row r="265" xml:space="preserve">
      <c r="A265">
        <v>264</v>
      </c>
      <c r="B265">
        <v>11914469</v>
      </c>
      <c r="C265" t="str">
        <v>REQUEST</v>
      </c>
      <c r="D265" t="str">
        <v>CERRADO</v>
      </c>
      <c r="E265" t="str">
        <v>TIENDA</v>
      </c>
      <c r="F265" t="str">
        <v>INVENTARIO</v>
      </c>
      <c r="G265" t="str">
        <v>POS</v>
      </c>
      <c r="H265" t="str">
        <v>NO APLICA</v>
      </c>
      <c r="I265" t="str" xml:space="preserve">
        <v xml:space="preserve">Buen día._x000d_
Se solicita revisión del equipamiento inactivo que se encuentra en las oficinas y bodegas de sistemas._x000d_
Tipo; Marca; Modelo y Serial e Inventario_x000d_
Gracias.</v>
      </c>
      <c r="J265" t="str">
        <v>NO APLICA</v>
      </c>
      <c r="K265"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L265" t="str">
        <v>se procede a realizar inventario de todos los equipos inactivos del cuarto de sistema</v>
      </c>
      <c r="M265">
        <v>44452</v>
      </c>
      <c r="N265">
        <v>44455</v>
      </c>
      <c r="O265" t="str">
        <v>M183 METRO SAN GIL</v>
      </c>
      <c r="P265" t="str">
        <v>SAN GIL</v>
      </c>
      <c r="Q265" t="str">
        <v>JULIAN MAURICIO DELGADO QUINTERO</v>
      </c>
      <c r="R265">
        <v>91515701</v>
      </c>
      <c r="S265" t="str">
        <v>ORIENTE</v>
      </c>
    </row>
    <row r="266" xml:space="preserve">
      <c r="A266">
        <v>265</v>
      </c>
      <c r="B266">
        <v>11914469</v>
      </c>
      <c r="C266" t="str">
        <v>REQUEST</v>
      </c>
      <c r="D266" t="str">
        <v>CERRADO</v>
      </c>
      <c r="E266" t="str">
        <v>TIENDA</v>
      </c>
      <c r="F266" t="str">
        <v>INVENTARIO</v>
      </c>
      <c r="G266" t="str">
        <v>POS</v>
      </c>
      <c r="H266" t="str">
        <v>NO APLICA</v>
      </c>
      <c r="I266" t="str" xml:space="preserve">
        <v xml:space="preserve">Buen día._x000d_
Se solicita revisión del equipamiento inactivo que se encuentra en las oficinas y bodegas de sistemas._x000d_
Tipo; Marca; Modelo y Serial e Inventario_x000d_
Gracias.</v>
      </c>
      <c r="J266" t="str">
        <v>NO APLICA</v>
      </c>
      <c r="K266"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L266" t="str">
        <v>se procede a realizar inventario de todos los equipos inactivos del cuarto de sistema</v>
      </c>
      <c r="M266">
        <v>44452</v>
      </c>
      <c r="N266">
        <v>44455</v>
      </c>
      <c r="O266" t="str">
        <v>M183 METRO SAN GIL</v>
      </c>
      <c r="P266" t="str">
        <v>SAN GIL</v>
      </c>
      <c r="Q266" t="str">
        <v>JULIAN MAURICIO DELGADO QUINTERO</v>
      </c>
      <c r="R266">
        <v>91515701</v>
      </c>
      <c r="S266" t="str">
        <v>ORIENTE</v>
      </c>
    </row>
    <row r="267" xml:space="preserve">
      <c r="A267">
        <v>266</v>
      </c>
      <c r="B267">
        <v>11922366</v>
      </c>
      <c r="C267" t="str">
        <v>REQUEST</v>
      </c>
      <c r="D267" t="str">
        <v>CERRADO</v>
      </c>
      <c r="E267" t="str">
        <v>TIENDA</v>
      </c>
      <c r="F267" t="str">
        <v>DATAFONOS</v>
      </c>
      <c r="G267" t="str">
        <v>DATAFONO</v>
      </c>
      <c r="H267" t="str">
        <v>NO APLICA</v>
      </c>
      <c r="I267" t="str" xml:space="preserve">
        <v xml:space="preserve">Buenas Tardes_x000d_
_x000d_
Agradezco de su colaboración con el apoyo con la configuración de los Datafonos de Redeban en la tienda con apoyo de Redeban y Mesa de ayuda segundo Nivel_x000d_
_x000d_
Gracias_x000d_
</v>
      </c>
      <c r="J267" t="str">
        <v>NO APLICA</v>
      </c>
      <c r="K267" t="str" xml:space="preserve">
        <v xml:space="preserve">	_x000d_
Buenas Tardes_x000d_
Se solicita acompañamiento para la instalacion y configuracion de los datafonos de la tienda de 7am a 11am el Viernes 17 de septiembre	</v>
      </c>
      <c r="L267" t="str">
        <v>Inicialmente me presenté a la tienda de Metro Mosquera a las 7:00 am; porque así fue coordinado el acompañamiento; me reporte y espere a que llegara el personal de Redeban. Sobre las 9:30 am me informan que la actividad en la tienda de Facatativá y me dirijo hacia la tienda. Llego a las 10:30 am y se realiza el acompañamiento y revisión que todas las cajas queden operativas con los nuevos equipos. Se dejan operativas las cajas</v>
      </c>
      <c r="M267">
        <v>44455</v>
      </c>
      <c r="N267">
        <v>44455</v>
      </c>
      <c r="O267" t="str">
        <v>M074 METRO FACATATIVA</v>
      </c>
      <c r="P267" t="str">
        <v>FACATATIVA</v>
      </c>
      <c r="Q267" t="str">
        <v>ALEXANDER CASTILLO SOTELO</v>
      </c>
      <c r="R267">
        <v>80216449</v>
      </c>
      <c r="S267" t="str">
        <v>BOGOTA</v>
      </c>
    </row>
    <row r="268" xml:space="preserve">
      <c r="A268">
        <v>267</v>
      </c>
      <c r="B268">
        <v>11922366</v>
      </c>
      <c r="C268" t="str">
        <v>REQUEST</v>
      </c>
      <c r="D268" t="str">
        <v>CERRADO</v>
      </c>
      <c r="E268" t="str">
        <v>TIENDA</v>
      </c>
      <c r="F268" t="str">
        <v>DATAFONOS</v>
      </c>
      <c r="G268" t="str">
        <v>DATAFONO</v>
      </c>
      <c r="H268" t="str">
        <v>NO APLICA</v>
      </c>
      <c r="I268" t="str" xml:space="preserve">
        <v xml:space="preserve">Buenas Tardes_x000d_
_x000d_
Agradezco de su colaboración con el apoyo con la configuración de los Datafonos de Redeban en la tienda con apoyo de Redeban y Mesa de ayuda segundo Nivel_x000d_
_x000d_
Gracias_x000d_
</v>
      </c>
      <c r="J268" t="str">
        <v>NO APLICA</v>
      </c>
      <c r="K268" t="str" xml:space="preserve">
        <v xml:space="preserve">	_x000d_
Buenas Tardes_x000d_
Se solicita acompañamiento para la instalacion y configuracion de los datafonos de la tienda de 7am a 11am el Viernes 17 de septiembre	</v>
      </c>
      <c r="L268" t="str">
        <v>Inicialmente me presenté a la tienda de Metro Mosquera a las 7:00 am; porque así fue coordinado el acompañamiento; me reporte y espere a que llegara el personal de Redeban. Sobre las 9:30 am me informan que la actividad en la tienda de Facatativá y me dirijo hacia la tienda. Llego a las 10:30 am y se realiza el acompañamiento y revisión que todas las cajas queden operativas con los nuevos equipos. Se dejan operativas las cajas</v>
      </c>
      <c r="M268">
        <v>44455</v>
      </c>
      <c r="N268">
        <v>44455</v>
      </c>
      <c r="O268" t="str">
        <v>M074 METRO FACATATIVA</v>
      </c>
      <c r="P268" t="str">
        <v>FACATATIVA</v>
      </c>
      <c r="Q268" t="str">
        <v>ALEXANDER CASTILLO SOTELO</v>
      </c>
      <c r="R268">
        <v>80216449</v>
      </c>
      <c r="S268" t="str">
        <v>BOGOTA</v>
      </c>
    </row>
    <row r="269" xml:space="preserve">
      <c r="A269">
        <v>268</v>
      </c>
      <c r="B269">
        <v>11922366</v>
      </c>
      <c r="C269" t="str">
        <v>REQUEST</v>
      </c>
      <c r="D269" t="str">
        <v>CERRADO</v>
      </c>
      <c r="E269" t="str">
        <v>TIENDA</v>
      </c>
      <c r="F269" t="str">
        <v>DATAFONOS</v>
      </c>
      <c r="G269" t="str">
        <v>DATAFONO</v>
      </c>
      <c r="H269" t="str">
        <v>NO APLICA</v>
      </c>
      <c r="I269" t="str" xml:space="preserve">
        <v xml:space="preserve">Buenas Tardes_x000d_
_x000d_
Agradezco de su colaboración con el apoyo con la configuración de los Datafonos de Redeban en la tienda con apoyo de Redeban y Mesa de ayuda segundo Nivel_x000d_
_x000d_
Gracias_x000d_
</v>
      </c>
      <c r="J269" t="str">
        <v>NO APLICA</v>
      </c>
      <c r="K269" t="str" xml:space="preserve">
        <v xml:space="preserve">	_x000d_
Buenas Tardes_x000d_
Se solicita acompañamiento para la instalacion y configuracion de los datafonos de la tienda de 7am a 11am el Viernes 17 de septiembre	</v>
      </c>
      <c r="L269" t="str">
        <v>Inicialmente me presenté a la tienda de Metro Mosquera a las 7:00 am; porque así fue coordinado el acompañamiento; me reporte y espere a que llegara el personal de Redeban. Sobre las 9:30 am me informan que la actividad en la tienda de Facatativá y me dirijo hacia la tienda. Llego a las 10:30 am y se realiza el acompañamiento y revisión que todas las cajas queden operativas con los nuevos equipos. Se dejan operativas las cajas</v>
      </c>
      <c r="M269">
        <v>44455</v>
      </c>
      <c r="N269">
        <v>44455</v>
      </c>
      <c r="O269" t="str">
        <v>M074 METRO FACATATIVA</v>
      </c>
      <c r="P269" t="str">
        <v>FACATATIVA</v>
      </c>
      <c r="Q269" t="str">
        <v>ALEXANDER CASTILLO SOTELO</v>
      </c>
      <c r="R269">
        <v>80216449</v>
      </c>
      <c r="S269" t="str">
        <v>BOGOTA</v>
      </c>
    </row>
    <row r="270" xml:space="preserve">
      <c r="A270">
        <v>269</v>
      </c>
      <c r="B270">
        <v>11922302</v>
      </c>
      <c r="C270" t="str">
        <v>REQUEST</v>
      </c>
      <c r="D270" t="str">
        <v>CERRADO</v>
      </c>
      <c r="E270" t="str">
        <v>TIENDA</v>
      </c>
      <c r="F270" t="str">
        <v>POS</v>
      </c>
      <c r="G270" t="str">
        <v>CPU</v>
      </c>
      <c r="H270" t="str">
        <v>WINCOR</v>
      </c>
      <c r="I270" t="str" xml:space="preserve">
        <v xml:space="preserve">Datos usuario_x000d_
Nombre: Rosa Angela Zabala Montiel_x000d_
Correo: Angela.Zabala@cencosud.com.co_x000d_
Usuario AD: RAZabala_x000d_
Pais: Colombia_x000d_
Ubicacion: J047 JUMBO GIRARDOT_x000d_
Zona: Colombia Occidente_x000d_
Unidad de Negocio: METRO_x000d_
Servicio: Sistemas_x000d_
Telefono: 3174312176_x000d_
Anexo: 7420417_x000d_
Descripcion: Buen dia_x000d_
Solicito realizar segundo diagnostico a la pos 20 de plastos preparados ; ya que esta pos tambien se encuentra fuera de servicio por el mismo diagnostico daño de board_x000d_
Agradezco su ayuda para poder solucionar la novedad ya que no tenemos disponibilidad de CPU pos completa y debemos iniciar con la labor de tener las pos al 100% operativas por temporada de fin de año_x000d_
</v>
      </c>
      <c r="J270" t="str">
        <v>NO APLICA</v>
      </c>
      <c r="K270" t="str" xml:space="preserve">
        <v xml:space="preserve">Buen dia_x000d_
Solicito realizar segundo diagnostico a la pos 20 de plastos preparados ; ya que esta pos tambien se encuentra fuera de servicio por el mismo diagnostico dano de board_x000d_
Agradezco su ayuda para poder solucionar la novedad ya que no tenemos disponibilidad de CPU pos completa y debemos iniciar con la labor de tener las pos al 100% operativas por temporada de fin de ano_x000d_
</v>
      </c>
      <c r="L270" t="str">
        <v>Se verifica CPU Pos 20y se encuentra problemas con el disco duro; Ya que la Pos no muestra imagen; Se verifica en la BIOS y la Pos no detecta el disco duro; Se prosigue a realizar el cambio de disco duro; y se configura nuevamente la CPU Pos con todos sus parámetros respectivos; Se configura BIOS y se realiza instalación de su sistema operativo con sus respectivas ip; mask; Gateway e ip server; El disco duro responde correctamente y la CPU Pos responde correctamente; Pendiente actualización de ultima facturación por parte de la Jefe de Cajas Ángela Zabala…ESTADO OK</v>
      </c>
      <c r="M270">
        <v>44455</v>
      </c>
      <c r="N270">
        <v>44455</v>
      </c>
      <c r="O270" t="str">
        <v>J047 JUMBO GIRARDOT</v>
      </c>
      <c r="P270" t="str">
        <v>GIRARDOT</v>
      </c>
      <c r="Q270" t="str">
        <v>RAFAEL ARDILA PUENTES</v>
      </c>
      <c r="R270">
        <v>1018419858</v>
      </c>
      <c r="S270" t="str">
        <v>OCCIDENTE</v>
      </c>
    </row>
    <row r="271" xml:space="preserve">
      <c r="A271">
        <v>270</v>
      </c>
      <c r="B271">
        <v>11922302</v>
      </c>
      <c r="C271" t="str">
        <v>REQUEST</v>
      </c>
      <c r="D271" t="str">
        <v>CERRADO</v>
      </c>
      <c r="E271" t="str">
        <v>TIENDA</v>
      </c>
      <c r="F271" t="str">
        <v>POS</v>
      </c>
      <c r="G271" t="str">
        <v>CPU</v>
      </c>
      <c r="H271" t="str">
        <v>WINCOR</v>
      </c>
      <c r="I271" t="str" xml:space="preserve">
        <v xml:space="preserve">Datos usuario_x000d_
Nombre: Rosa Angela Zabala Montiel_x000d_
Correo: Angela.Zabala@cencosud.com.co_x000d_
Usuario AD: RAZabala_x000d_
Pais: Colombia_x000d_
Ubicacion: J047 JUMBO GIRARDOT_x000d_
Zona: Colombia Occidente_x000d_
Unidad de Negocio: METRO_x000d_
Servicio: Sistemas_x000d_
Telefono: 3174312176_x000d_
Anexo: 7420417_x000d_
Descripcion: Buen dia_x000d_
Solicito realizar segundo diagnostico a la pos 20 de plastos preparados ; ya que esta pos tambien se encuentra fuera de servicio por el mismo diagnostico daño de board_x000d_
Agradezco su ayuda para poder solucionar la novedad ya que no tenemos disponibilidad de CPU pos completa y debemos iniciar con la labor de tener las pos al 100% operativas por temporada de fin de año_x000d_
</v>
      </c>
      <c r="J271" t="str">
        <v>NO APLICA</v>
      </c>
      <c r="K271" t="str" xml:space="preserve">
        <v xml:space="preserve">Buen dia_x000d_
Solicito realizar segundo diagnostico a la pos 20 de plastos preparados ; ya que esta pos tambien se encuentra fuera de servicio por el mismo diagnostico dano de board_x000d_
Agradezco su ayuda para poder solucionar la novedad ya que no tenemos disponibilidad de CPU pos completa y debemos iniciar con la labor de tener las pos al 100% operativas por temporada de fin de ano_x000d_
</v>
      </c>
      <c r="L271" t="str">
        <v>Se verifica CPU Pos 20y se encuentra problemas con el disco duro; Ya que la Pos no muestra imagen; Se verifica en la BIOS y la Pos no detecta el disco duro; Se prosigue a realizar el cambio de disco duro; y se configura nuevamente la CPU Pos con todos sus parámetros respectivos; Se configura BIOS y se realiza instalación de su sistema operativo con sus respectivas ip; mask; Gateway e ip server; El disco duro responde correctamente y la CPU Pos responde correctamente; Pendiente actualización de ultima facturación por parte de la Jefe de Cajas Ángela Zabala…ESTADO OK</v>
      </c>
      <c r="M271">
        <v>44455</v>
      </c>
      <c r="N271">
        <v>44455</v>
      </c>
      <c r="O271" t="str">
        <v>J047 JUMBO GIRARDOT</v>
      </c>
      <c r="P271" t="str">
        <v>GIRARDOT</v>
      </c>
      <c r="Q271" t="str">
        <v>RAFAEL ARDILA PUENTES</v>
      </c>
      <c r="R271">
        <v>1018419858</v>
      </c>
      <c r="S271" t="str">
        <v>OCCIDENTE</v>
      </c>
    </row>
    <row r="272">
      <c r="A272">
        <v>271</v>
      </c>
      <c r="B272" t="str">
        <v>PROACTIVA</v>
      </c>
      <c r="C272" t="str">
        <v>REQUEST</v>
      </c>
      <c r="D272" t="str">
        <v>CERRADO</v>
      </c>
      <c r="E272" t="str">
        <v>TIENDA</v>
      </c>
      <c r="F272" t="str">
        <v>TIENDA</v>
      </c>
      <c r="G272" t="str">
        <v>TIENDA</v>
      </c>
      <c r="H272" t="str">
        <v>TIENDA</v>
      </c>
      <c r="I272" t="str">
        <v>SE REALIZA PROACTIVA EN LA TIENDA METRO M074 METRO FACATATIVA</v>
      </c>
      <c r="J272" t="str">
        <v>NO APLICA</v>
      </c>
      <c r="K272" t="str">
        <v>SE REALIZA PROACTIVA EN LA TIENDA METRO M074 METRO FACATATIVA</v>
      </c>
      <c r="L272" t="str">
        <v>SE REALIZA PROACTIVA EN LA TIENDA  M074 METRO FACATATIVA</v>
      </c>
      <c r="M272">
        <v>44455</v>
      </c>
      <c r="N272">
        <v>44455</v>
      </c>
      <c r="O272" t="str">
        <v>M074 METRO FACATATIVA</v>
      </c>
      <c r="P272" t="str">
        <v>FACATATIVA</v>
      </c>
      <c r="Q272" t="str">
        <v>ALEXANDER CASTILLO SOTELO</v>
      </c>
      <c r="R272">
        <v>80216449</v>
      </c>
      <c r="S272" t="str">
        <v>BOGOTA</v>
      </c>
    </row>
    <row r="273" xml:space="preserve">
      <c r="A273">
        <v>272</v>
      </c>
      <c r="B273">
        <v>11920931</v>
      </c>
      <c r="C273" t="str">
        <v>INCIDENT</v>
      </c>
      <c r="D273" t="str">
        <v>CERRADO</v>
      </c>
      <c r="E273" t="str">
        <v>TIENDA</v>
      </c>
      <c r="F273" t="str">
        <v>DESKTOP</v>
      </c>
      <c r="G273" t="str">
        <v>CPU</v>
      </c>
      <c r="H273" t="str">
        <v>LENOVO</v>
      </c>
      <c r="I273"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3046553535_x000d_
Anexo: 2885800_x000d_
Descripcion: Desktop del area de asistente de direccion con fallas de red._x000d_
</v>
      </c>
      <c r="J273" t="str">
        <v>NO APLICA</v>
      </c>
      <c r="K273" t="str" xml:space="preserve">
        <v xml:space="preserve">Buen día me pueden ayudar despachando el técnico de manera urgente -Gracias	  _x000d_
</v>
      </c>
      <c r="L273" t="str" xml:space="preserve">
        <v xml:space="preserve">3 horas del dia15- se trata de reinstalar drivers en equipo no fue satisfactorio; solicitan formatear el equipo_x000d_
5 horas del dia 16 - respaldo de archivos; reinstlaacion del equipo pero no sube al dominio; se repara punto de red; solicitan de nuevo montar imagen de red_x000d_
6 Horas del 17 - Se formatea equipo; se instala con herramientas corporativas y se restablece backup</v>
      </c>
      <c r="M273">
        <v>44454</v>
      </c>
      <c r="N273">
        <v>44456</v>
      </c>
      <c r="O273" t="str">
        <v>J036 JUMBO POPAYAN CAMPANARIO</v>
      </c>
      <c r="P273" t="str">
        <v>POPAYAN</v>
      </c>
      <c r="Q273" t="str">
        <v xml:space="preserve">JHON ALEXANDER VASQUEZ REVELO	</v>
      </c>
      <c r="R273">
        <v>10308105</v>
      </c>
      <c r="S273" t="str">
        <v>OCCIDENTE</v>
      </c>
    </row>
    <row r="274" xml:space="preserve">
      <c r="A274">
        <v>273</v>
      </c>
      <c r="B274">
        <v>11920931</v>
      </c>
      <c r="C274" t="str">
        <v>INCIDENT</v>
      </c>
      <c r="D274" t="str">
        <v>CERRADO</v>
      </c>
      <c r="E274" t="str">
        <v>TIENDA</v>
      </c>
      <c r="F274" t="str">
        <v>DESKTOP</v>
      </c>
      <c r="G274" t="str">
        <v>CPU</v>
      </c>
      <c r="H274" t="str">
        <v>LENOVO</v>
      </c>
      <c r="I274"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3046553535_x000d_
Anexo: 2885800_x000d_
Descripcion: Desktop del area de asistente de direccion con fallas de red._x000d_
</v>
      </c>
      <c r="J274" t="str">
        <v>NO APLICA</v>
      </c>
      <c r="K274" t="str" xml:space="preserve">
        <v xml:space="preserve">Buen día me pueden ayudar despachando el técnico de manera urgente -Gracias	  _x000d_
</v>
      </c>
      <c r="L274" t="str" xml:space="preserve">
        <v xml:space="preserve">3 horas del dia15- se trata de reinstalar drivers en equipo no fue satisfactorio; solicitan formatear el equipo_x000d_
5 horas del dia 16 - respaldo de archivos; reinstlaacion del equipo pero no sube al dominio; se repara punto de red; solicitan de nuevo montar imagen de red_x000d_
6 Horas del 17 - Se formatea equipo; se instala con herramientas corporativas y se restablece backup</v>
      </c>
      <c r="M274">
        <v>44454</v>
      </c>
      <c r="N274">
        <v>44456</v>
      </c>
      <c r="O274" t="str">
        <v>J036 JUMBO POPAYAN CAMPANARIO</v>
      </c>
      <c r="P274" t="str">
        <v>POPAYAN</v>
      </c>
      <c r="Q274" t="str">
        <v xml:space="preserve">JHON ALEXANDER VASQUEZ REVELO	</v>
      </c>
      <c r="R274">
        <v>10308105</v>
      </c>
      <c r="S274" t="str">
        <v>OCCIDENTE</v>
      </c>
    </row>
    <row r="275" xml:space="preserve">
      <c r="A275">
        <v>274</v>
      </c>
      <c r="B275">
        <v>11920931</v>
      </c>
      <c r="C275" t="str">
        <v>INCIDENT</v>
      </c>
      <c r="D275" t="str">
        <v>CERRADO</v>
      </c>
      <c r="E275" t="str">
        <v>TIENDA</v>
      </c>
      <c r="F275" t="str">
        <v>DESKTOP</v>
      </c>
      <c r="G275" t="str">
        <v>CPU</v>
      </c>
      <c r="H275" t="str">
        <v>LENOVO</v>
      </c>
      <c r="I275"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3046553535_x000d_
Anexo: 2885800_x000d_
Descripcion: Desktop del area de asistente de direccion con fallas de red._x000d_
</v>
      </c>
      <c r="J275" t="str">
        <v>NO APLICA</v>
      </c>
      <c r="K275" t="str" xml:space="preserve">
        <v xml:space="preserve">Buen día me pueden ayudar despachando el técnico de manera urgente -Gracias	  _x000d_
</v>
      </c>
      <c r="L275" t="str" xml:space="preserve">
        <v xml:space="preserve">3 horas del dia15- se trata de reinstalar drivers en equipo no fue satisfactorio; solicitan formatear el equipo_x000d_
5 horas del dia 16 - respaldo de archivos; reinstlaacion del equipo pero no sube al dominio; se repara punto de red; solicitan de nuevo montar imagen de red_x000d_
6 Horas del 17 - Se formatea equipo; se instala con herramientas corporativas y se restablece backup</v>
      </c>
      <c r="M275">
        <v>44454</v>
      </c>
      <c r="N275">
        <v>44456</v>
      </c>
      <c r="O275" t="str">
        <v>J036 JUMBO POPAYAN CAMPANARIO</v>
      </c>
      <c r="P275" t="str">
        <v>POPAYAN</v>
      </c>
      <c r="Q275" t="str">
        <v xml:space="preserve">JHON ALEXANDER VASQUEZ REVELO	</v>
      </c>
      <c r="R275">
        <v>10308105</v>
      </c>
      <c r="S275" t="str">
        <v>OCCIDENTE</v>
      </c>
    </row>
    <row r="276" xml:space="preserve">
      <c r="A276">
        <v>275</v>
      </c>
      <c r="B276">
        <v>11920931</v>
      </c>
      <c r="C276" t="str">
        <v>INCIDENT</v>
      </c>
      <c r="D276" t="str">
        <v>CERRADO</v>
      </c>
      <c r="E276" t="str">
        <v>TIENDA</v>
      </c>
      <c r="F276" t="str">
        <v>DESKTOP</v>
      </c>
      <c r="G276" t="str">
        <v>CPU</v>
      </c>
      <c r="H276" t="str">
        <v>LENOVO</v>
      </c>
      <c r="I276"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3046553535_x000d_
Anexo: 2885800_x000d_
Descripcion: Desktop del area de asistente de direccion con fallas de red._x000d_
</v>
      </c>
      <c r="J276" t="str">
        <v>NO APLICA</v>
      </c>
      <c r="K276" t="str" xml:space="preserve">
        <v xml:space="preserve">Buen día me pueden ayudar despachando el técnico de manera urgente -Gracias	  _x000d_
</v>
      </c>
      <c r="L276" t="str" xml:space="preserve">
        <v xml:space="preserve">3 horas del dia15- se trata de reinstalar drivers en equipo no fue satisfactorio; solicitan formatear el equipo_x000d_
5 horas del dia 16 - respaldo de archivos; reinstlaacion del equipo pero no sube al dominio; se repara punto de red; solicitan de nuevo montar imagen de red_x000d_
6 Horas del 17 - Se formatea equipo; se instala con herramientas corporativas y se restablece backup</v>
      </c>
      <c r="M276">
        <v>44454</v>
      </c>
      <c r="N276">
        <v>44456</v>
      </c>
      <c r="O276" t="str">
        <v>J036 JUMBO POPAYAN CAMPANARIO</v>
      </c>
      <c r="P276" t="str">
        <v>POPAYAN</v>
      </c>
      <c r="Q276" t="str">
        <v xml:space="preserve">JHON ALEXANDER VASQUEZ REVELO	</v>
      </c>
      <c r="R276">
        <v>10308105</v>
      </c>
      <c r="S276" t="str">
        <v>OCCIDENTE</v>
      </c>
    </row>
    <row r="277" xml:space="preserve">
      <c r="A277">
        <v>276</v>
      </c>
      <c r="B277">
        <v>11920931</v>
      </c>
      <c r="C277" t="str">
        <v>INCIDENT</v>
      </c>
      <c r="D277" t="str">
        <v>CERRADO</v>
      </c>
      <c r="E277" t="str">
        <v>TIENDA</v>
      </c>
      <c r="F277" t="str">
        <v>DESKTOP</v>
      </c>
      <c r="G277" t="str">
        <v>CPU</v>
      </c>
      <c r="H277" t="str">
        <v>LENOVO</v>
      </c>
      <c r="I277"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3046553535_x000d_
Anexo: 2885800_x000d_
Descripcion: Desktop del area de asistente de direccion con fallas de red._x000d_
</v>
      </c>
      <c r="J277" t="str">
        <v>NO APLICA</v>
      </c>
      <c r="K277" t="str" xml:space="preserve">
        <v xml:space="preserve">Buen día me pueden ayudar despachando el técnico de manera urgente -Gracias	  _x000d_
</v>
      </c>
      <c r="L277" t="str" xml:space="preserve">
        <v xml:space="preserve">3 horas del dia15- se trata de reinstalar drivers en equipo no fue satisfactorio; solicitan formatear el equipo_x000d_
5 horas del dia 16 - respaldo de archivos; reinstlaacion del equipo pero no sube al dominio; se repara punto de red; solicitan de nuevo montar imagen de red_x000d_
6 Horas del 17 - Se formatea equipo; se instala con herramientas corporativas y se restablece backup</v>
      </c>
      <c r="M277">
        <v>44454</v>
      </c>
      <c r="N277">
        <v>44456</v>
      </c>
      <c r="O277" t="str">
        <v>J036 JUMBO POPAYAN CAMPANARIO</v>
      </c>
      <c r="P277" t="str">
        <v>POPAYAN</v>
      </c>
      <c r="Q277" t="str">
        <v xml:space="preserve">JHON ALEXANDER VASQUEZ REVELO	</v>
      </c>
      <c r="R277">
        <v>10308105</v>
      </c>
      <c r="S277" t="str">
        <v>OCCIDENTE</v>
      </c>
    </row>
    <row r="278" xml:space="preserve">
      <c r="A278">
        <v>277</v>
      </c>
      <c r="B278">
        <v>11920931</v>
      </c>
      <c r="C278" t="str">
        <v>INCIDENT</v>
      </c>
      <c r="D278" t="str">
        <v>CERRADO</v>
      </c>
      <c r="E278" t="str">
        <v>TIENDA</v>
      </c>
      <c r="F278" t="str">
        <v>DESKTOP</v>
      </c>
      <c r="G278" t="str">
        <v>CPU</v>
      </c>
      <c r="H278" t="str">
        <v>LENOVO</v>
      </c>
      <c r="I278"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3046553535_x000d_
Anexo: 2885800_x000d_
Descripcion: Desktop del area de asistente de direccion con fallas de red._x000d_
</v>
      </c>
      <c r="J278" t="str">
        <v>NO APLICA</v>
      </c>
      <c r="K278" t="str" xml:space="preserve">
        <v xml:space="preserve">Buen día me pueden ayudar despachando el técnico de manera urgente -Gracias	  _x000d_
</v>
      </c>
      <c r="L278" t="str" xml:space="preserve">
        <v xml:space="preserve">3 horas del dia15- se trata de reinstalar drivers en equipo no fue satisfactorio; solicitan formatear el equipo_x000d_
5 horas del dia 16 - respaldo de archivos; reinstlaacion del equipo pero no sube al dominio; se repara punto de red; solicitan de nuevo montar imagen de red_x000d_
6 Horas del 17 - Se formatea equipo; se instala con herramientas corporativas y se restablece backup</v>
      </c>
      <c r="M278">
        <v>44454</v>
      </c>
      <c r="N278">
        <v>44456</v>
      </c>
      <c r="O278" t="str">
        <v>J036 JUMBO POPAYAN CAMPANARIO</v>
      </c>
      <c r="P278" t="str">
        <v>POPAYAN</v>
      </c>
      <c r="Q278" t="str">
        <v xml:space="preserve">JHON ALEXANDER VASQUEZ REVELO	</v>
      </c>
      <c r="R278">
        <v>10308105</v>
      </c>
      <c r="S278" t="str">
        <v>OCCIDENTE</v>
      </c>
    </row>
    <row r="279" xml:space="preserve">
      <c r="A279">
        <v>278</v>
      </c>
      <c r="B279">
        <v>11924368</v>
      </c>
      <c r="C279" t="str">
        <v>REQUEST</v>
      </c>
      <c r="D279" t="str">
        <v>CERRADO</v>
      </c>
      <c r="E279" t="str">
        <v>TIENDA</v>
      </c>
      <c r="F279" t="str">
        <v>INSTALACION</v>
      </c>
      <c r="G279" t="str">
        <v>APLICACION</v>
      </c>
      <c r="H279" t="str">
        <v>APLICACION</v>
      </c>
      <c r="I279" t="str" xml:space="preserve">
        <v xml:space="preserve">Datos usuario_x000d_
Nombre: Wilfer Fabian Rincon Higuera_x000d_
Correo: wilferfabian.rincon@cencosud.com.co_x000d_
Usuario AD: Wfrincon_x000d_
Pais: Colombia_x000d_
Ubicacion: M074 METRO FACATATIVA_x000d_
Zona: Colombia Bogota_x000d_
Unidad de Negocio: Supermercados_x000d_
Servicio: Tiendas &amp; Centros de Distribucion_x000d_
Telefono: 3124017203_x000d_
Anexo: null_x000d_
Descripcion: solicito su colaboracion para realizar la instalacion del programa archivo plano genesix en mi usuario wfrincon_x000d_
Indicar la ubicacion del computador en la tienda o sede: metro facatativa 74</v>
      </c>
      <c r="J279" t="str">
        <v>NO APLICA</v>
      </c>
      <c r="K279" t="str" xml:space="preserve">
        <v xml:space="preserve">Buenas Tardes_x000d_
Realizar instalacion y configuracion del plano genesis en el perfil del usuario_x000d_
Actividad realizada ayer 16-09-2021 Legalizo CAU</v>
      </c>
      <c r="L279" t="str">
        <v>Se solicita la clave para ingresar al equipo como administrador y se ubican a los usuarios a los que se les va a colocar el aplicativo Archivo Plano Genesix; se deja en el escritorio de cada uno el acceso directo. Se deja operativo el equipo.</v>
      </c>
      <c r="M279">
        <v>44456</v>
      </c>
      <c r="N279">
        <v>44456</v>
      </c>
      <c r="O279" t="str">
        <v>M074 METRO FACATATIVA</v>
      </c>
      <c r="P279" t="str">
        <v>FACATATIVA</v>
      </c>
      <c r="Q279" t="str">
        <v>ALEXANDER CASTILLO SOTELO</v>
      </c>
      <c r="R279">
        <v>80216449</v>
      </c>
      <c r="S279" t="str">
        <v>BOGOTA</v>
      </c>
    </row>
    <row r="280" xml:space="preserve">
      <c r="A280">
        <v>279</v>
      </c>
      <c r="B280">
        <v>11923355</v>
      </c>
      <c r="C280" t="str">
        <v>INCIDENT</v>
      </c>
      <c r="D280" t="str">
        <v>CERRADO</v>
      </c>
      <c r="E280" t="str">
        <v>TIENDA</v>
      </c>
      <c r="F280" t="str">
        <v>PDT</v>
      </c>
      <c r="G280" t="str">
        <v>PDT</v>
      </c>
      <c r="H280" t="str">
        <v>Motorola</v>
      </c>
      <c r="I280"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 dia; solicito de su colaboracion para configurar PDT PERECEDEROS</v>
      </c>
      <c r="J280" t="str">
        <v>NO APLICA</v>
      </c>
      <c r="L280" t="str">
        <v>Se realizó la revisión de la PDT porque no enciende el laser del lector de códigos de barras; se destapa completamente y se observa que el bus de datos que conecta el modulo del lector a la board esta averiado. Se intenta reemplazar con otro bus de datos pero este tambien esta averiado. Se solicita la parte para reemplazarla. Equipo no queda operativo.</v>
      </c>
      <c r="M280">
        <v>44456</v>
      </c>
      <c r="N280">
        <v>44456</v>
      </c>
      <c r="O280" t="str">
        <v>M073 METRO MOSQUERA</v>
      </c>
      <c r="P280" t="str">
        <v>MOSQUERA</v>
      </c>
      <c r="Q280" t="str">
        <v>ALEXANDER CASTILLO SOTELO</v>
      </c>
      <c r="R280">
        <v>80216449</v>
      </c>
      <c r="S280" t="str">
        <v>BOGOTA</v>
      </c>
    </row>
    <row r="281" xml:space="preserve">
      <c r="A281">
        <v>280</v>
      </c>
      <c r="B281" t="str">
        <v>PROACTIVA</v>
      </c>
      <c r="C281" t="str">
        <v>REQUEST</v>
      </c>
      <c r="D281" t="str">
        <v>CERRADO</v>
      </c>
      <c r="E281" t="str">
        <v>TIENDA</v>
      </c>
      <c r="F281" t="str">
        <v>TIENDA</v>
      </c>
      <c r="G281" t="str">
        <v>TIENDA</v>
      </c>
      <c r="H281" t="str">
        <v>TIENDA</v>
      </c>
      <c r="I281" t="str" xml:space="preserve">
        <v xml:space="preserve">SE REALIZA PROACTIVA EN LA TIENDA M195 SANTA LUCIA_x000d_
</v>
      </c>
      <c r="J281" t="str">
        <v>NO APLICA</v>
      </c>
      <c r="K281" t="str" xml:space="preserve">
        <v xml:space="preserve">SE REALIZA PROACTIVA EN LA TIENDA M195 SANTA LUCIA_x000d_
</v>
      </c>
      <c r="L281" t="str" xml:space="preserve">
        <v xml:space="preserve">SE REALIZA PROACTIVA EN LA TIENDA M195 SANTA LUCIA_x000d_
</v>
      </c>
      <c r="M281">
        <v>44456</v>
      </c>
      <c r="N281">
        <v>44456</v>
      </c>
      <c r="O281" t="str">
        <v>M195 METRO SANTA LUCIA</v>
      </c>
      <c r="P281" t="str">
        <v>NEIVA</v>
      </c>
      <c r="Q281" t="str">
        <v>JOHN ALEJANDRO LOZADA BABATIVA</v>
      </c>
      <c r="R281">
        <v>1075313382</v>
      </c>
      <c r="S281" t="str">
        <v>OCCIDENTE</v>
      </c>
    </row>
    <row r="282" xml:space="preserve">
      <c r="A282">
        <v>281</v>
      </c>
      <c r="B282" t="str">
        <v>PROACTIVA</v>
      </c>
      <c r="C282" t="str">
        <v>REQUEST</v>
      </c>
      <c r="D282" t="str">
        <v>CERRADO</v>
      </c>
      <c r="E282" t="str">
        <v>TIENDA</v>
      </c>
      <c r="F282" t="str">
        <v>TIENDA</v>
      </c>
      <c r="G282" t="str">
        <v>TIENDA</v>
      </c>
      <c r="H282" t="str">
        <v>TIENDA</v>
      </c>
      <c r="I282" t="str" xml:space="preserve">
        <v xml:space="preserve">SE REALIZA PROACTIVA EN LA TIENDA M038 NEIVA CENTRO DE CONVENCIONES_x000d_
_x000d_
</v>
      </c>
      <c r="J282" t="str">
        <v>NO APLICA</v>
      </c>
      <c r="K282" t="str" xml:space="preserve">
        <v xml:space="preserve">SE REALIZA PROACTIVA EN LA TIENDA M038 NEIVA CENTRO DE CONVENCIONES_x000d_
_x000d_
</v>
      </c>
      <c r="L282" t="str" xml:space="preserve">
        <v xml:space="preserve">SE REALIZA PROACTIVA EN LA TIENDA M038 NEIVA CENTRO DE CONVENCIONES/_x000d_
_x000d_
</v>
      </c>
      <c r="M282">
        <v>44456</v>
      </c>
      <c r="N282">
        <v>44456</v>
      </c>
      <c r="O282" t="str">
        <v>M038 METRO NEIVA CENTRO DE CONVENCIONES</v>
      </c>
      <c r="P282" t="str">
        <v>NEIVA</v>
      </c>
      <c r="Q282" t="str">
        <v>JOHN ALEJANDRO LOZADA BABATIVA</v>
      </c>
      <c r="R282">
        <v>1075313382</v>
      </c>
      <c r="S282" t="str">
        <v>OCCIDENTE</v>
      </c>
    </row>
    <row r="283" xml:space="preserve">
      <c r="A283">
        <v>282</v>
      </c>
      <c r="B283">
        <v>11922349</v>
      </c>
      <c r="C283" t="str">
        <v>REQUEST</v>
      </c>
      <c r="D283" t="str">
        <v>CERRADO</v>
      </c>
      <c r="E283" t="str">
        <v>TIENDA</v>
      </c>
      <c r="F283" t="str">
        <v>DATAFONOS</v>
      </c>
      <c r="G283" t="str">
        <v>POS</v>
      </c>
      <c r="H283" t="str">
        <v>NO APLICA</v>
      </c>
      <c r="I283" t="str" xml:space="preserve">
        <v xml:space="preserve">Buenas Tardes_x000d_
_x000d_
Agradezco de su colaboración con el apoyo con la configuración de los Datafonos de Redeban en la tienda con apoyo de Redeban y Mesa de ayuda segundo Nivel_x000d_
_x000d_
Gracias</v>
      </c>
      <c r="J283" t="str">
        <v>NO APLICA</v>
      </c>
      <c r="K283" t="str" xml:space="preserve">
        <v xml:space="preserve">Buenas Tardes_x000d_
Se solicita acompañamiento para la instalacion y configuracion de los datafonos de la tienda de 7am a 11am_x000d_
16 de septiembre</v>
      </c>
      <c r="L283" t="str">
        <v>Se realizó el acompañamiento en la instalación y configuración de los equipos en cada una de las cajas. 14 equipos en total. Se dejan operativos los equipos.</v>
      </c>
      <c r="M283">
        <v>44454</v>
      </c>
      <c r="N283">
        <v>44459</v>
      </c>
      <c r="O283" t="str">
        <v>M073 METRO MOSQUERA</v>
      </c>
      <c r="P283" t="str">
        <v>MOSQUERA</v>
      </c>
      <c r="Q283" t="str">
        <v>ALEXANDER CASTILLO SOTELO</v>
      </c>
      <c r="R283">
        <v>80216449</v>
      </c>
      <c r="S283" t="str">
        <v>BOGOTA</v>
      </c>
    </row>
    <row r="284" xml:space="preserve">
      <c r="A284">
        <v>283</v>
      </c>
      <c r="B284">
        <v>11922349</v>
      </c>
      <c r="C284" t="str">
        <v>REQUEST</v>
      </c>
      <c r="D284" t="str">
        <v>CERRADO</v>
      </c>
      <c r="E284" t="str">
        <v>TIENDA</v>
      </c>
      <c r="F284" t="str">
        <v>DATAFONOS</v>
      </c>
      <c r="G284" t="str">
        <v>POS</v>
      </c>
      <c r="H284" t="str">
        <v>NO APLICA</v>
      </c>
      <c r="I284" t="str" xml:space="preserve">
        <v xml:space="preserve">Buenas Tardes_x000d_
_x000d_
Agradezco de su colaboración con el apoyo con la configuración de los Datafonos de Redeban en la tienda con apoyo de Redeban y Mesa de ayuda segundo Nivel_x000d_
_x000d_
Gracias</v>
      </c>
      <c r="J284" t="str">
        <v>NO APLICA</v>
      </c>
      <c r="K284" t="str" xml:space="preserve">
        <v xml:space="preserve">Buenas Tardes_x000d_
Se solicita acompañamiento para la instalacion y configuracion de los datafonos de la tienda de 7am a 11am_x000d_
16 de septiembre</v>
      </c>
      <c r="L284" t="str">
        <v>Se realizó el acompañamiento en la instalación y configuración de los equipos en cada una de las cajas. 14 equipos en total. Se dejan operativos los equipos.</v>
      </c>
      <c r="M284">
        <v>44454</v>
      </c>
      <c r="N284">
        <v>44459</v>
      </c>
      <c r="O284" t="str">
        <v>M073 METRO MOSQUERA</v>
      </c>
      <c r="P284" t="str">
        <v>MOSQUERA</v>
      </c>
      <c r="Q284" t="str">
        <v>ALEXANDER CASTILLO SOTELO</v>
      </c>
      <c r="R284">
        <v>80216449</v>
      </c>
      <c r="S284" t="str">
        <v>BOGOTA</v>
      </c>
    </row>
    <row r="285" xml:space="preserve">
      <c r="A285">
        <v>284</v>
      </c>
      <c r="B285">
        <v>11922349</v>
      </c>
      <c r="C285" t="str">
        <v>REQUEST</v>
      </c>
      <c r="D285" t="str">
        <v>CERRADO</v>
      </c>
      <c r="E285" t="str">
        <v>TIENDA</v>
      </c>
      <c r="F285" t="str">
        <v>DATAFONOS</v>
      </c>
      <c r="G285" t="str">
        <v>POS</v>
      </c>
      <c r="H285" t="str">
        <v>NO APLICA</v>
      </c>
      <c r="I285" t="str" xml:space="preserve">
        <v xml:space="preserve">Buenas Tardes_x000d_
_x000d_
Agradezco de su colaboración con el apoyo con la configuración de los Datafonos de Redeban en la tienda con apoyo de Redeban y Mesa de ayuda segundo Nivel_x000d_
_x000d_
Gracias</v>
      </c>
      <c r="J285" t="str">
        <v>NO APLICA</v>
      </c>
      <c r="K285" t="str" xml:space="preserve">
        <v xml:space="preserve">Buenas Tardes_x000d_
Se solicita acompañamiento para la instalacion y configuracion de los datafonos de la tienda de 7am a 11am_x000d_
16 de septiembre</v>
      </c>
      <c r="L285" t="str">
        <v>Se realizó el acompañamiento en la instalación y configuración de los equipos en cada una de las cajas. 14 equipos en total. Se dejan operativos los equipos.</v>
      </c>
      <c r="M285">
        <v>44454</v>
      </c>
      <c r="N285">
        <v>44459</v>
      </c>
      <c r="O285" t="str">
        <v>M073 METRO MOSQUERA</v>
      </c>
      <c r="P285" t="str">
        <v>MOSQUERA</v>
      </c>
      <c r="Q285" t="str">
        <v>ALEXANDER CASTILLO SOTELO</v>
      </c>
      <c r="R285">
        <v>80216449</v>
      </c>
      <c r="S285" t="str">
        <v>BOGOTA</v>
      </c>
    </row>
    <row r="286" xml:space="preserve">
      <c r="A286">
        <v>285</v>
      </c>
      <c r="B286">
        <v>11922349</v>
      </c>
      <c r="C286" t="str">
        <v>REQUEST</v>
      </c>
      <c r="D286" t="str">
        <v>CERRADO</v>
      </c>
      <c r="E286" t="str">
        <v>TIENDA</v>
      </c>
      <c r="F286" t="str">
        <v>DATAFONOS</v>
      </c>
      <c r="G286" t="str">
        <v>POS</v>
      </c>
      <c r="H286" t="str">
        <v>NO APLICA</v>
      </c>
      <c r="I286" t="str" xml:space="preserve">
        <v xml:space="preserve">Buenas Tardes_x000d_
_x000d_
Agradezco de su colaboración con el apoyo con la configuración de los Datafonos de Redeban en la tienda con apoyo de Redeban y Mesa de ayuda segundo Nivel_x000d_
_x000d_
Gracias</v>
      </c>
      <c r="J286" t="str">
        <v>NO APLICA</v>
      </c>
      <c r="K286" t="str" xml:space="preserve">
        <v xml:space="preserve">Buenas Tardes_x000d_
Se solicita acompañamiento para la instalacion y configuracion de los datafonos de la tienda de 7am a 11am_x000d_
16 de septiembre</v>
      </c>
      <c r="L286" t="str">
        <v>Se realizó el acompañamiento en la instalación y configuración de los equipos en cada una de las cajas. 14 equipos en total. Se dejan operativos los equipos.</v>
      </c>
      <c r="M286">
        <v>44454</v>
      </c>
      <c r="N286">
        <v>44459</v>
      </c>
      <c r="O286" t="str">
        <v>M073 METRO MOSQUERA</v>
      </c>
      <c r="P286" t="str">
        <v>MOSQUERA</v>
      </c>
      <c r="Q286" t="str">
        <v>ALEXANDER CASTILLO SOTELO</v>
      </c>
      <c r="R286">
        <v>80216449</v>
      </c>
      <c r="S286" t="str">
        <v>BOGOTA</v>
      </c>
    </row>
    <row r="287" xml:space="preserve">
      <c r="A287">
        <v>286</v>
      </c>
      <c r="B287">
        <v>11922349</v>
      </c>
      <c r="C287" t="str">
        <v>REQUEST</v>
      </c>
      <c r="D287" t="str">
        <v>CERRADO</v>
      </c>
      <c r="E287" t="str">
        <v>TIENDA</v>
      </c>
      <c r="F287" t="str">
        <v>DATAFONOS</v>
      </c>
      <c r="G287" t="str">
        <v>POS</v>
      </c>
      <c r="H287" t="str">
        <v>NO APLICA</v>
      </c>
      <c r="I287" t="str" xml:space="preserve">
        <v xml:space="preserve">Buenas Tardes_x000d_
_x000d_
Agradezco de su colaboración con el apoyo con la configuración de los Datafonos de Redeban en la tienda con apoyo de Redeban y Mesa de ayuda segundo Nivel_x000d_
_x000d_
Gracias</v>
      </c>
      <c r="J287" t="str">
        <v>NO APLICA</v>
      </c>
      <c r="K287" t="str" xml:space="preserve">
        <v xml:space="preserve">Buenas Tardes_x000d_
Se solicita acompañamiento para la instalacion y configuracion de los datafonos de la tienda de 7am a 11am_x000d_
16 de septiembre</v>
      </c>
      <c r="L287" t="str">
        <v>Se realizó el acompañamiento en la instalación y configuración de los equipos en cada una de las cajas. 14 equipos en total. Se dejan operativos los equipos.</v>
      </c>
      <c r="M287">
        <v>44454</v>
      </c>
      <c r="N287">
        <v>44459</v>
      </c>
      <c r="O287" t="str">
        <v>M073 METRO MOSQUERA</v>
      </c>
      <c r="P287" t="str">
        <v>MOSQUERA</v>
      </c>
      <c r="Q287" t="str">
        <v>ALEXANDER CASTILLO SOTELO</v>
      </c>
      <c r="R287">
        <v>80216449</v>
      </c>
      <c r="S287" t="str">
        <v>BOGOTA</v>
      </c>
    </row>
    <row r="288" xml:space="preserve">
      <c r="A288">
        <v>287</v>
      </c>
      <c r="B288">
        <v>11922349</v>
      </c>
      <c r="C288" t="str">
        <v>REQUEST</v>
      </c>
      <c r="D288" t="str">
        <v>CERRADO</v>
      </c>
      <c r="E288" t="str">
        <v>TIENDA</v>
      </c>
      <c r="F288" t="str">
        <v>DATAFONOS</v>
      </c>
      <c r="G288" t="str">
        <v>POS</v>
      </c>
      <c r="H288" t="str">
        <v>NO APLICA</v>
      </c>
      <c r="I288" t="str" xml:space="preserve">
        <v xml:space="preserve">Buenas Tardes_x000d_
_x000d_
Agradezco de su colaboración con el apoyo con la configuración de los Datafonos de Redeban en la tienda con apoyo de Redeban y Mesa de ayuda segundo Nivel_x000d_
_x000d_
Gracias</v>
      </c>
      <c r="J288" t="str">
        <v>NO APLICA</v>
      </c>
      <c r="K288" t="str" xml:space="preserve">
        <v xml:space="preserve">Buenas Tardes_x000d_
Se solicita acompañamiento para la instalacion y configuracion de los datafonos de la tienda de 7am a 11am_x000d_
16 de septiembre</v>
      </c>
      <c r="L288" t="str">
        <v>Se realizó el acompañamiento en la instalación y configuración de los equipos en cada una de las cajas. 14 equipos en total. Se dejan operativos los equipos.</v>
      </c>
      <c r="M288">
        <v>44454</v>
      </c>
      <c r="N288">
        <v>44459</v>
      </c>
      <c r="O288" t="str">
        <v>M073 METRO MOSQUERA</v>
      </c>
      <c r="P288" t="str">
        <v>MOSQUERA</v>
      </c>
      <c r="Q288" t="str">
        <v>ALEXANDER CASTILLO SOTELO</v>
      </c>
      <c r="R288">
        <v>80216449</v>
      </c>
      <c r="S288" t="str">
        <v>BOGOTA</v>
      </c>
    </row>
    <row r="289" xml:space="preserve">
      <c r="A289">
        <v>288</v>
      </c>
      <c r="B289">
        <v>11886631</v>
      </c>
      <c r="C289" t="str">
        <v>REQUEST</v>
      </c>
      <c r="D289" t="str">
        <v>CERRADO</v>
      </c>
      <c r="E289" t="str">
        <v>TIENDA</v>
      </c>
      <c r="F289" t="str">
        <v>SCANNER</v>
      </c>
      <c r="G289" t="str">
        <v>SCANNER</v>
      </c>
      <c r="H289" t="str">
        <v>HONEYWELL</v>
      </c>
      <c r="I28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vaidar nuevmente el escanner de mano de la pos de platos ; ya que no funciona correctamete se apaga cuando se va a escanaer serial 2R10331445_x000d_
Numero de caja: POS 10</v>
      </c>
      <c r="J289" t="str">
        <v>NO APLICA</v>
      </c>
      <c r="K289" t="str" xml:space="preserve">
        <v xml:space="preserve">Buen dia_x000d_
por favor autorizar esta llamada_x000d_
Se solicita la instalacion de la parte cable para scanner de mano pos plastos preparados_x000d_
la parte ye se encuentra en sitio_x000d_
Contacto en tienda Angela Zabala_x000d_
Mil gracias</v>
      </c>
      <c r="L289" t="str">
        <v>SE LLEGA A SITIO PARA ATENDER EL CASO. SE DESCONECTA CABLE ANTIGUO Y SE CAMBIA DE MANERA SATISFACTORIA EL CABLE DE LA PISTOLA HONEYWELL; LUEGO SE HACEN PRUEBAS QUE SALEN OK</v>
      </c>
      <c r="M289">
        <v>44456</v>
      </c>
      <c r="N289">
        <v>44459</v>
      </c>
      <c r="O289" t="str">
        <v>J047 JUMBO GIRARDOT</v>
      </c>
      <c r="P289" t="str">
        <v>GIRARDOT</v>
      </c>
      <c r="Q289" t="str">
        <v>FREDY STIVEN GARCIA CARVAJAL</v>
      </c>
      <c r="R289">
        <v>1007846861</v>
      </c>
      <c r="S289" t="str">
        <v>OCCIDENTE</v>
      </c>
    </row>
    <row r="290" xml:space="preserve">
      <c r="A290">
        <v>289</v>
      </c>
      <c r="B290">
        <v>11923355</v>
      </c>
      <c r="C290" t="str">
        <v>INCIDENT</v>
      </c>
      <c r="D290" t="str">
        <v>CERRADO</v>
      </c>
      <c r="E290" t="str">
        <v>TIENDA</v>
      </c>
      <c r="F290" t="str">
        <v>PDT</v>
      </c>
      <c r="G290" t="str">
        <v>PDT</v>
      </c>
      <c r="H290" t="str">
        <v>Motorola</v>
      </c>
      <c r="I290"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 dia; solicito de su colaboracion para configurar PDT PERECEDEROS</v>
      </c>
      <c r="J290" t="str">
        <v>NO APLICA</v>
      </c>
      <c r="K290" t="str" xml:space="preserve">
        <v xml:space="preserve">Buenas Tardes_x000d_
La parte ya esta en la tienda_x000d_
Agendar visita tecnica para el lunes 20 de septiembre:_x000d_
Tienda: M073 METRO MOSQUERA_x000d_
Equipo: PDT/PDA|ESTANDAR_x000d_
Marca: DATALOGIC_x000d_
Modelo: SKORPIO X3_x000d_
Serial: G14F81697_x000d_
SGP Parte: 15106_x000d_
Partes requeridas: BUS FLEX (DATOS MODULO LASER)_x000d_
N° Parte: 8710-050031-01_x000d_
*******************_x000d_
SGP Parte: 15107_x000d_
Partes requeridas: MODULO LASER_x000d_
N° Parte: m1l99v17e</v>
      </c>
      <c r="L290" t="str">
        <v>Se realizo el cambio del bus de datos y el modulo del laser; se realizaron las pruebas correspondientes y se deja operativa la PDT.</v>
      </c>
      <c r="M290">
        <v>44456</v>
      </c>
      <c r="N290">
        <v>44459</v>
      </c>
      <c r="O290" t="str">
        <v>M073 METRO MOSQUERA</v>
      </c>
      <c r="P290" t="str">
        <v>MOSQUERA</v>
      </c>
      <c r="Q290" t="str">
        <v>ALEXANDER CASTILLO SOTELO</v>
      </c>
      <c r="R290">
        <v>80216449</v>
      </c>
      <c r="S290" t="str">
        <v>BOGOTA</v>
      </c>
    </row>
    <row r="291" xml:space="preserve">
      <c r="A291">
        <v>290</v>
      </c>
      <c r="B291">
        <v>11923885</v>
      </c>
      <c r="C291" t="str">
        <v>REQUEST</v>
      </c>
      <c r="D291" t="str">
        <v>CERRADO</v>
      </c>
      <c r="E291" t="str">
        <v>TIENDA</v>
      </c>
      <c r="F291" t="str">
        <v>PDA</v>
      </c>
      <c r="G291" t="str">
        <v>PDA</v>
      </c>
      <c r="H291" t="str">
        <v>DATALOGIC</v>
      </c>
      <c r="I291" t="str" xml:space="preserve">
        <v xml:space="preserve">Datos usuario_x000d_
Nombre: Jorge Armando Rivera Chicaiza_x000d_
Correo: jorgearmando.riverachicaiza@cencosud.com.co_x000d_
Usuario AD: JARiverC_x000d_
Pais: Colombia_x000d_
Ubicacion: J036 JUMBO POPAYAN CAMPANARIO_x000d_
Zona: Colombia Occidente_x000d_
Unidad de Negocio: Supermercados_x000d_
Servicio: Tiendas &amp; Centros de Distribucion_x000d_
Telefono: 3128983122_x000d_
Anexo: 3128983122_x000d_
Descripcion: Se le borro el programa de genesis. Cada vez que se lo instalan con determinado tiempo se borra nuevamente._x000d_
_x000d_
Seccion de la tienda en donde se ubica la PDT o usuario: Popayan</v>
      </c>
      <c r="J291" t="str">
        <v>NO APLICA</v>
      </c>
      <c r="K291" t="str">
        <v>Jefe su autorizacion para envio del tecnico remoto; configuracion de pdt.</v>
      </c>
      <c r="L291" t="str">
        <v>se realiza configuracion de aplicativo genesis con el apoyo de los compañeros se realizan instalacion paso a paso de los protocolos del dispositivo se realizan pruebas de conexión y configuracion de la red a la cual se conecta y se escanean productos con el dispositivo pda en la tienda verificando la informacion que este carga con el usuario</v>
      </c>
      <c r="M291">
        <v>44459</v>
      </c>
      <c r="N291">
        <v>44460</v>
      </c>
      <c r="O291" t="str">
        <v>J036 JUMBO POPAYAN CAMPANARIO</v>
      </c>
      <c r="P291" t="str">
        <v>POPAYAN</v>
      </c>
      <c r="Q291" t="str">
        <v>Daniel Fernando Paredes Arteaga</v>
      </c>
      <c r="R291">
        <v>10301691</v>
      </c>
      <c r="S291" t="str">
        <v>OCCIDENTE</v>
      </c>
    </row>
    <row r="292" xml:space="preserve">
      <c r="A292">
        <v>291</v>
      </c>
      <c r="B292">
        <v>11923834</v>
      </c>
      <c r="C292" t="str">
        <v>REQUEST</v>
      </c>
      <c r="D292" t="str">
        <v>CERRADO</v>
      </c>
      <c r="E292" t="str">
        <v>TIENDA</v>
      </c>
      <c r="F292" t="str">
        <v>DESKTOP</v>
      </c>
      <c r="G292" t="str">
        <v>CPU</v>
      </c>
      <c r="H292" t="str">
        <v>LENOVO</v>
      </c>
      <c r="I292" t="str" xml:space="preserve">
        <v xml:space="preserve">Datos usuario_x000d_
Nombre: Edgar Mauricio Garcia Quevedo_x000d_
Correo: edgarmauricio.garcia@cencosud.com.co_x000d_
Usuario AD: EMGQueve_x000d_
Pais: Colombia_x000d_
Ubicacion: M195 METRO SANTA LUCIA_x000d_
Zona: Colombia Bogota_x000d_
Unidad de Negocio: Supermercados_x000d_
Servicio: Tiendas &amp; Centros de Distribucion_x000d_
Telefono: 3213283118_x000d_
Anexo: null_x000d_
Descripcion: Computador del area de publicidad muy lento; ocasionando demora en la publicidad diaria._x000d_
Indicar la ubicacion del computador en la tienda o sede: METRO SANTA LUCIA M195_x000d_
</v>
      </c>
      <c r="J292" t="str">
        <v>NO APLICA</v>
      </c>
      <c r="K292" t="str">
        <v>Se requiere programar tecnico ISIT para verificar en sitio equipo PC de escritorio con serial MJ045NA3 modelo M58 del area de publicidad; usuario reporta equipo equipo es muy lento; ocasionando demora en la publicidad diaria. se requiere revisar parametros de rendimiento y capacidad del equipo. Se intenta conexion remota sin exito.</v>
      </c>
      <c r="L292" t="str">
        <v>se ubica usuario; se procede a revisar equipo que presenta falla de lentitud y bloqueo cuando se trabaja en el aplicativo corel; efectivamente si presenta falla se bloquea el programa despues de un tiempo y bloquea todo el equipo; se procede a reperfilar el usuario para eliminar archivos innecesarios del antiguo perfil; se hace el proceso; se vuelve a iniciar con usuario reperfilado; se configura correo y se procede a revisar y hacer pruebas con corel el cual ya trabaja mucho mejor; sin bloquear todo el equipo.</v>
      </c>
      <c r="M292">
        <v>44459</v>
      </c>
      <c r="N292">
        <v>44460</v>
      </c>
      <c r="O292" t="str">
        <v>M195 METRO SANTA LUCIA</v>
      </c>
      <c r="P292" t="str">
        <v>NEIVA</v>
      </c>
      <c r="Q292" t="str">
        <v>JOHN ALEJANDRO LOZADA BABATIVA</v>
      </c>
      <c r="R292">
        <v>1075313382</v>
      </c>
      <c r="S292" t="str">
        <v>OCCIDENTE</v>
      </c>
    </row>
    <row r="293" xml:space="preserve">
      <c r="A293">
        <v>292</v>
      </c>
      <c r="B293">
        <v>11923834</v>
      </c>
      <c r="C293" t="str">
        <v>REQUEST</v>
      </c>
      <c r="D293" t="str">
        <v>CERRADO</v>
      </c>
      <c r="E293" t="str">
        <v>TIENDA</v>
      </c>
      <c r="F293" t="str">
        <v>DESKTOP</v>
      </c>
      <c r="G293" t="str">
        <v>CPU</v>
      </c>
      <c r="H293" t="str">
        <v>LENOVO</v>
      </c>
      <c r="I293" t="str" xml:space="preserve">
        <v xml:space="preserve">Datos usuario_x000d_
Nombre: Edgar Mauricio Garcia Quevedo_x000d_
Correo: edgarmauricio.garcia@cencosud.com.co_x000d_
Usuario AD: EMGQueve_x000d_
Pais: Colombia_x000d_
Ubicacion: M195 METRO SANTA LUCIA_x000d_
Zona: Colombia Bogota_x000d_
Unidad de Negocio: Supermercados_x000d_
Servicio: Tiendas &amp; Centros de Distribucion_x000d_
Telefono: 3213283118_x000d_
Anexo: null_x000d_
Descripcion: Computador del area de publicidad muy lento; ocasionando demora en la publicidad diaria._x000d_
Indicar la ubicacion del computador en la tienda o sede: METRO SANTA LUCIA M195_x000d_
</v>
      </c>
      <c r="J293" t="str">
        <v>NO APLICA</v>
      </c>
      <c r="K293" t="str">
        <v>Se requiere programar tecnico ISIT para verificar en sitio equipo PC de escritorio con serial MJ045NA3 modelo M58 del area de publicidad; usuario reporta equipo equipo es muy lento; ocasionando demora en la publicidad diaria. se requiere revisar parametros de rendimiento y capacidad del equipo. Se intenta conexion remota sin exito.</v>
      </c>
      <c r="L293" t="str">
        <v>se ubica usuario; se procede a revisar equipo que presenta falla de lentitud y bloqueo cuando se trabaja en el aplicativo corel; efectivamente si presenta falla se bloquea el programa despues de un tiempo y bloquea todo el equipo; se procede a reperfilar el usuario para eliminar archivos innecesarios del antiguo perfil; se hace el proceso; se vuelve a iniciar con usuario reperfilado; se configura correo y se procede a revisar y hacer pruebas con corel el cual ya trabaja mucho mejor; sin bloquear todo el equipo.</v>
      </c>
      <c r="M293">
        <v>44459</v>
      </c>
      <c r="N293">
        <v>44460</v>
      </c>
      <c r="O293" t="str">
        <v>M195 METRO SANTA LUCIA</v>
      </c>
      <c r="P293" t="str">
        <v>NEIVA</v>
      </c>
      <c r="Q293" t="str">
        <v>JOHN ALEJANDRO LOZADA BABATIVA</v>
      </c>
      <c r="R293">
        <v>1075313382</v>
      </c>
      <c r="S293" t="str">
        <v>OCCIDENTE</v>
      </c>
    </row>
    <row r="294" xml:space="preserve">
      <c r="A294">
        <v>293</v>
      </c>
      <c r="B294">
        <v>11923834</v>
      </c>
      <c r="C294" t="str">
        <v>REQUEST</v>
      </c>
      <c r="D294" t="str">
        <v>CERRADO</v>
      </c>
      <c r="E294" t="str">
        <v>TIENDA</v>
      </c>
      <c r="F294" t="str">
        <v>DESKTOP</v>
      </c>
      <c r="G294" t="str">
        <v>CPU</v>
      </c>
      <c r="H294" t="str">
        <v>LENOVO</v>
      </c>
      <c r="I294" t="str" xml:space="preserve">
        <v xml:space="preserve">Datos usuario_x000d_
Nombre: Edgar Mauricio Garcia Quevedo_x000d_
Correo: edgarmauricio.garcia@cencosud.com.co_x000d_
Usuario AD: EMGQueve_x000d_
Pais: Colombia_x000d_
Ubicacion: M195 METRO SANTA LUCIA_x000d_
Zona: Colombia Bogota_x000d_
Unidad de Negocio: Supermercados_x000d_
Servicio: Tiendas &amp; Centros de Distribucion_x000d_
Telefono: 3213283118_x000d_
Anexo: null_x000d_
Descripcion: Computador del area de publicidad muy lento; ocasionando demora en la publicidad diaria._x000d_
Indicar la ubicacion del computador en la tienda o sede: METRO SANTA LUCIA M195_x000d_
</v>
      </c>
      <c r="J294" t="str">
        <v>NO APLICA</v>
      </c>
      <c r="K294" t="str">
        <v>Se requiere programar tecnico ISIT para verificar en sitio equipo PC de escritorio con serial MJ045NA3 modelo M58 del area de publicidad; usuario reporta equipo equipo es muy lento; ocasionando demora en la publicidad diaria. se requiere revisar parametros de rendimiento y capacidad del equipo. Se intenta conexion remota sin exito.</v>
      </c>
      <c r="L294" t="str">
        <v>se ubica usuario; se procede a revisar equipo que presenta falla de lentitud y bloqueo cuando se trabaja en el aplicativo corel; efectivamente si presenta falla se bloquea el programa despues de un tiempo y bloquea todo el equipo; se procede a reperfilar el usuario para eliminar archivos innecesarios del antiguo perfil; se hace el proceso; se vuelve a iniciar con usuario reperfilado; se configura correo y se procede a revisar y hacer pruebas con corel el cual ya trabaja mucho mejor; sin bloquear todo el equipo.</v>
      </c>
      <c r="M294">
        <v>44459</v>
      </c>
      <c r="N294">
        <v>44460</v>
      </c>
      <c r="O294" t="str">
        <v>M195 METRO SANTA LUCIA</v>
      </c>
      <c r="P294" t="str">
        <v>NEIVA</v>
      </c>
      <c r="Q294" t="str">
        <v>JOHN ALEJANDRO LOZADA BABATIVA</v>
      </c>
      <c r="R294">
        <v>1075313382</v>
      </c>
      <c r="S294" t="str">
        <v>OCCIDENTE</v>
      </c>
    </row>
    <row r="295" xml:space="preserve">
      <c r="A295">
        <v>294</v>
      </c>
      <c r="B295">
        <v>11930235</v>
      </c>
      <c r="C295" t="str">
        <v>INCIDENT</v>
      </c>
      <c r="D295" t="str">
        <v>CERRADO</v>
      </c>
      <c r="E295" t="str">
        <v>TIENDA</v>
      </c>
      <c r="F295" t="str">
        <v>POS</v>
      </c>
      <c r="G295" t="str">
        <v>CPU</v>
      </c>
      <c r="H295" t="str">
        <v>WINCOR</v>
      </c>
      <c r="I295"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Buenos dias nos ayudan para revisar la pos #02 al terminar el registro aparece falla potencia y al aparecer este mensaje la pos se apaga_x000d_
Mil gracias</v>
      </c>
      <c r="J295" t="str">
        <v>NO APLICA</v>
      </c>
      <c r="K295" t="str" xml:space="preserve">
        <v xml:space="preserve">        _x000d_
Cordial saludo;_x000d_
POr favor nos ayudan a revisar la bateria de la pos; gracias        </v>
      </c>
      <c r="L295" t="str">
        <v>Se llega a sitio para revisar la pos de la caja #02; para validar la falla de energia que presenta; se apaga y se procede a desconterla del toma regulada; y se ensaya conectandola; en un toma blanco normal; se prende nuevamente la pos; se solicita hacer pruebas para validar si mejora la falla; se hace acompañamiento por un tiempo de 40 minutos; y hasta las 5:00 de la tarde me dicen que ya no esta presentando la falla; se le informa al jefe del area que le pida a mantenimiento revisar los tomas para ver si no hay cortos</v>
      </c>
      <c r="M295">
        <v>44459</v>
      </c>
      <c r="N295">
        <v>44460</v>
      </c>
      <c r="O295" t="str">
        <v>J027 JUMBO RIONEGRO</v>
      </c>
      <c r="P295" t="str">
        <v>RIONEGRO</v>
      </c>
      <c r="Q295" t="str">
        <v>YEISON JAIR GOMEZ GIRALDO</v>
      </c>
      <c r="R295">
        <v>1152709373</v>
      </c>
      <c r="S295" t="str">
        <v>CENTRO</v>
      </c>
    </row>
    <row r="296" xml:space="preserve">
      <c r="A296">
        <v>295</v>
      </c>
      <c r="B296">
        <v>11931551</v>
      </c>
      <c r="C296" t="str">
        <v>REQUEST</v>
      </c>
      <c r="D296" t="str">
        <v>CERRADO</v>
      </c>
      <c r="E296" t="str">
        <v>TIENDA</v>
      </c>
      <c r="F296" t="str">
        <v>DESKTOP</v>
      </c>
      <c r="G296" t="str">
        <v>CPU</v>
      </c>
      <c r="H296" t="str">
        <v>LENOVO</v>
      </c>
      <c r="I296"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J296" t="str">
        <v>NO APLICA</v>
      </c>
      <c r="K296" t="str" xml:space="preserve">
        <v xml:space="preserve">buenos dias_x000d_
se realiza la validacion de la novedad y se observa falla con el sistema operativo al parecer presenta varios archivos de arranque con falla; por lo tanto se solicita la visita del tecnico de isit para que realice un formateo a este computador y tambien se realice la instalacion del software base._x000d_
ubicacion: oficina comercial._x000d_
usuario: Jaime Galarza._x000d_
gracias</v>
      </c>
      <c r="L296" t="str">
        <v>Procedemos a realizar backup del mismo y tras 1 hora y 20 minutos el equipo se bloquea. Se retira el disco y se procede a montarlo como esclavo en otro equipo y el backup de sus bases de datos en .pst pesa alrededor de 80 Gb y termina su proceso despues de 3 horas y 15 minutos; nos indican salir de la oficina por reunión de caracter especial (20minutos). Se realiza el montaje del disco nuevamente y se procede a reiniciar para pasar la imagen corporativa. El equipo no detecta el disco duro. Se procede a formatear el disco a bajo nivel y se realiza escaneo del mismo con la herramienta crystal disk la cual detecta que el sico duro se encuentra en riesgo. Se le comunica a Soporte Remoto y se envian evidencias. Se procede nuevamente con el montaje del disco el cual presenta ruidos despues de encendido el equipo y se procede con la instalación de la imagen corporativa. El equipo empieza a pasar la misma pero se observa demasiada lentitud. El equipo llega al porcentaje del 100% pero se queda estático y se niebla la pantalla en bloqueo. No es posible la instalación del sistema operativo. Se le comunica a soporte remoto y se le envian evidencias de las fallas en video y fotografía quien indica solicitar la parte. Se le indica a la encargada en Tienda el proceso realizado. Se deja el backup en desktop de No Alimentar. La parte as solicitar para finiquiarle el incidente al usuario es: Disco Duro: 500 Gb - Conexion: ATA - Part Number: 9BD138-270. Se le indica a la encargada el procedimiento realizado y la parte a solicitar. Datos del Equipo: Marca: Lenovo - Modelo 1s0967-a - Serial: MJPHTBZ.</v>
      </c>
      <c r="M296">
        <v>44459</v>
      </c>
      <c r="N296">
        <v>44460</v>
      </c>
      <c r="O296" t="str">
        <v>M179 METRO PITALITO</v>
      </c>
      <c r="P296" t="str">
        <v>PITALITO</v>
      </c>
      <c r="Q296" t="str">
        <v>EMERSON PALACIOS MARTINEZ</v>
      </c>
      <c r="R296">
        <v>13723524</v>
      </c>
      <c r="S296" t="str">
        <v>OCCIDENTE</v>
      </c>
    </row>
    <row r="297" xml:space="preserve">
      <c r="A297">
        <v>296</v>
      </c>
      <c r="B297">
        <v>11931551</v>
      </c>
      <c r="C297" t="str">
        <v>REQUEST</v>
      </c>
      <c r="D297" t="str">
        <v>CERRADO</v>
      </c>
      <c r="E297" t="str">
        <v>TIENDA</v>
      </c>
      <c r="F297" t="str">
        <v>DESKTOP</v>
      </c>
      <c r="G297" t="str">
        <v>CPU</v>
      </c>
      <c r="H297" t="str">
        <v>LENOVO</v>
      </c>
      <c r="I297"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J297" t="str">
        <v>NO APLICA</v>
      </c>
      <c r="K297" t="str" xml:space="preserve">
        <v xml:space="preserve">buenos dias_x000d_
se realiza la validacion de la novedad y se observa falla con el sistema operativo al parecer presenta varios archivos de arranque con falla; por lo tanto se solicita la visita del tecnico de isit para que realice un formateo a este computador y tambien se realice la instalacion del software base._x000d_
ubicacion: oficina comercial._x000d_
usuario: Jaime Galarza._x000d_
gracias</v>
      </c>
      <c r="L297" t="str">
        <v>Procedemos a realizar backup del mismo y tras 1 hora y 20 minutos el equipo se bloquea. Se retira el disco y se procede a montarlo como esclavo en otro equipo y el backup de sus bases de datos en .pst pesa alrededor de 80 Gb y termina su proceso despues de 3 horas y 15 minutos; nos indican salir de la oficina por reunión de caracter especial (20minutos). Se realiza el montaje del disco nuevamente y se procede a reiniciar para pasar la imagen corporativa. El equipo no detecta el disco duro. Se procede a formatear el disco a bajo nivel y se realiza escaneo del mismo con la herramienta crystal disk la cual detecta que el sico duro se encuentra en riesgo. Se le comunica a Soporte Remoto y se envian evidencias. Se procede nuevamente con el montaje del disco el cual presenta ruidos despues de encendido el equipo y se procede con la instalación de la imagen corporativa. El equipo empieza a pasar la misma pero se observa demasiada lentitud. El equipo llega al porcentaje del 100% pero se queda estático y se niebla la pantalla en bloqueo. No es posible la instalación del sistema operativo. Se le comunica a soporte remoto y se le envian evidencias de las fallas en video y fotografía quien indica solicitar la parte. Se le indica a la encargada en Tienda el proceso realizado. Se deja el backup en desktop de No Alimentar. La parte as solicitar para finiquiarle el incidente al usuario es: Disco Duro: 500 Gb - Conexion: ATA - Part Number: 9BD138-270. Se le indica a la encargada el procedimiento realizado y la parte a solicitar. Datos del Equipo: Marca: Lenovo - Modelo 1s0967-a - Serial: MJPHTBZ.</v>
      </c>
      <c r="M297">
        <v>44459</v>
      </c>
      <c r="N297">
        <v>44460</v>
      </c>
      <c r="O297" t="str">
        <v>M179 METRO PITALITO</v>
      </c>
      <c r="P297" t="str">
        <v>PITALITO</v>
      </c>
      <c r="Q297" t="str">
        <v>EMERSON PALACIOS MARTINEZ</v>
      </c>
      <c r="R297">
        <v>13723524</v>
      </c>
      <c r="S297" t="str">
        <v>OCCIDENTE</v>
      </c>
    </row>
    <row r="298" xml:space="preserve">
      <c r="A298">
        <v>297</v>
      </c>
      <c r="B298">
        <v>11931551</v>
      </c>
      <c r="C298" t="str">
        <v>REQUEST</v>
      </c>
      <c r="D298" t="str">
        <v>CERRADO</v>
      </c>
      <c r="E298" t="str">
        <v>TIENDA</v>
      </c>
      <c r="F298" t="str">
        <v>DESKTOP</v>
      </c>
      <c r="G298" t="str">
        <v>CPU</v>
      </c>
      <c r="H298" t="str">
        <v>LENOVO</v>
      </c>
      <c r="I298"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J298" t="str">
        <v>NO APLICA</v>
      </c>
      <c r="K298" t="str" xml:space="preserve">
        <v xml:space="preserve">buenos dias_x000d_
se realiza la validacion de la novedad y se observa falla con el sistema operativo al parecer presenta varios archivos de arranque con falla; por lo tanto se solicita la visita del tecnico de isit para que realice un formateo a este computador y tambien se realice la instalacion del software base._x000d_
ubicacion: oficina comercial._x000d_
usuario: Jaime Galarza._x000d_
gracias</v>
      </c>
      <c r="L298" t="str">
        <v>Procedemos a realizar backup del mismo y tras 1 hora y 20 minutos el equipo se bloquea. Se retira el disco y se procede a montarlo como esclavo en otro equipo y el backup de sus bases de datos en .pst pesa alrededor de 80 Gb y termina su proceso despues de 3 horas y 15 minutos; nos indican salir de la oficina por reunión de caracter especial (20minutos). Se realiza el montaje del disco nuevamente y se procede a reiniciar para pasar la imagen corporativa. El equipo no detecta el disco duro. Se procede a formatear el disco a bajo nivel y se realiza escaneo del mismo con la herramienta crystal disk la cual detecta que el sico duro se encuentra en riesgo. Se le comunica a Soporte Remoto y se envian evidencias. Se procede nuevamente con el montaje del disco el cual presenta ruidos despues de encendido el equipo y se procede con la instalación de la imagen corporativa. El equipo empieza a pasar la misma pero se observa demasiada lentitud. El equipo llega al porcentaje del 100% pero se queda estático y se niebla la pantalla en bloqueo. No es posible la instalación del sistema operativo. Se le comunica a soporte remoto y se le envian evidencias de las fallas en video y fotografía quien indica solicitar la parte. Se le indica a la encargada en Tienda el proceso realizado. Se deja el backup en desktop de No Alimentar. La parte as solicitar para finiquiarle el incidente al usuario es: Disco Duro: 500 Gb - Conexion: ATA - Part Number: 9BD138-270. Se le indica a la encargada el procedimiento realizado y la parte a solicitar. Datos del Equipo: Marca: Lenovo - Modelo 1s0967-a - Serial: MJPHTBZ.</v>
      </c>
      <c r="M298">
        <v>44459</v>
      </c>
      <c r="N298">
        <v>44460</v>
      </c>
      <c r="O298" t="str">
        <v>M179 METRO PITALITO</v>
      </c>
      <c r="P298" t="str">
        <v>PITALITO</v>
      </c>
      <c r="Q298" t="str">
        <v>EMERSON PALACIOS MARTINEZ</v>
      </c>
      <c r="R298">
        <v>13723524</v>
      </c>
      <c r="S298" t="str">
        <v>OCCIDENTE</v>
      </c>
    </row>
    <row r="299" xml:space="preserve">
      <c r="A299">
        <v>298</v>
      </c>
      <c r="B299">
        <v>11931551</v>
      </c>
      <c r="C299" t="str">
        <v>REQUEST</v>
      </c>
      <c r="D299" t="str">
        <v>CERRADO</v>
      </c>
      <c r="E299" t="str">
        <v>TIENDA</v>
      </c>
      <c r="F299" t="str">
        <v>DESKTOP</v>
      </c>
      <c r="G299" t="str">
        <v>CPU</v>
      </c>
      <c r="H299" t="str">
        <v>LENOVO</v>
      </c>
      <c r="I299"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J299" t="str">
        <v>NO APLICA</v>
      </c>
      <c r="K299" t="str" xml:space="preserve">
        <v xml:space="preserve">buenos dias_x000d_
se realiza la validacion de la novedad y se observa falla con el sistema operativo al parecer presenta varios archivos de arranque con falla; por lo tanto se solicita la visita del tecnico de isit para que realice un formateo a este computador y tambien se realice la instalacion del software base._x000d_
ubicacion: oficina comercial._x000d_
usuario: Jaime Galarza._x000d_
gracias</v>
      </c>
      <c r="L299" t="str">
        <v>Procedemos a realizar backup del mismo y tras 1 hora y 20 minutos el equipo se bloquea. Se retira el disco y se procede a montarlo como esclavo en otro equipo y el backup de sus bases de datos en .pst pesa alrededor de 80 Gb y termina su proceso despues de 3 horas y 15 minutos; nos indican salir de la oficina por reunión de caracter especial (20minutos). Se realiza el montaje del disco nuevamente y se procede a reiniciar para pasar la imagen corporativa. El equipo no detecta el disco duro. Se procede a formatear el disco a bajo nivel y se realiza escaneo del mismo con la herramienta crystal disk la cual detecta que el sico duro se encuentra en riesgo. Se le comunica a Soporte Remoto y se envian evidencias. Se procede nuevamente con el montaje del disco el cual presenta ruidos despues de encendido el equipo y se procede con la instalación de la imagen corporativa. El equipo empieza a pasar la misma pero se observa demasiada lentitud. El equipo llega al porcentaje del 100% pero se queda estático y se niebla la pantalla en bloqueo. No es posible la instalación del sistema operativo. Se le comunica a soporte remoto y se le envian evidencias de las fallas en video y fotografía quien indica solicitar la parte. Se le indica a la encargada en Tienda el proceso realizado. Se deja el backup en desktop de No Alimentar. La parte as solicitar para finiquiarle el incidente al usuario es: Disco Duro: 500 Gb - Conexion: ATA - Part Number: 9BD138-270. Se le indica a la encargada el procedimiento realizado y la parte a solicitar. Datos del Equipo: Marca: Lenovo - Modelo 1s0967-a - Serial: MJPHTBZ.</v>
      </c>
      <c r="M299">
        <v>44459</v>
      </c>
      <c r="N299">
        <v>44460</v>
      </c>
      <c r="O299" t="str">
        <v>M179 METRO PITALITO</v>
      </c>
      <c r="P299" t="str">
        <v>PITALITO</v>
      </c>
      <c r="Q299" t="str">
        <v>EMERSON PALACIOS MARTINEZ</v>
      </c>
      <c r="R299">
        <v>13723524</v>
      </c>
      <c r="S299" t="str">
        <v>OCCIDENTE</v>
      </c>
    </row>
    <row r="300" xml:space="preserve">
      <c r="A300">
        <v>299</v>
      </c>
      <c r="B300">
        <v>11936262</v>
      </c>
      <c r="C300" t="str">
        <v>REQUEST</v>
      </c>
      <c r="D300" t="str">
        <v>CERRADO</v>
      </c>
      <c r="E300" t="str">
        <v>TIENDA</v>
      </c>
      <c r="F300" t="str">
        <v>DATAFONOS</v>
      </c>
      <c r="G300" t="str">
        <v>DATAFONOS</v>
      </c>
      <c r="H300" t="str">
        <v>DATAFONOS</v>
      </c>
      <c r="I300" t="str" xml:space="preserve">
        <v xml:space="preserve">Buenas Tardes_x000d_
_x000d_
Agradezco de su colaboración con el apoyo con la configuración de los Datafonos de Redeban en la tienda con apoyo de Redeban y Mesa de ayuda segundo Nivel</v>
      </c>
      <c r="J300" t="str">
        <v>NO APLICA</v>
      </c>
      <c r="K300" t="str" xml:space="preserve">
        <v xml:space="preserve">Se solicita acompañamiento para la instalacion y configuracion de los datafonos de la tienda de 7am a 11am	  _x000d_
</v>
      </c>
      <c r="L300" t="str">
        <v>Se hizo presencia en la tienda a las 7:00 am para realizar el acompañamiento; el personal de Redeban no llego; Sin embargo se hizo el acompañamiento al personal de redes para configurar los equipos. Queda pendiente que hagan la instalación de los datafonos y que realicen las pruebas.</v>
      </c>
      <c r="M300">
        <v>44459</v>
      </c>
      <c r="N300">
        <v>44460</v>
      </c>
      <c r="O300" t="str">
        <v>J044 JUMBO CHIA</v>
      </c>
      <c r="P300" t="str">
        <v>CHIA</v>
      </c>
      <c r="Q300" t="str">
        <v>ALEXANDER CASTILLO SOTELO</v>
      </c>
      <c r="R300">
        <v>80216449</v>
      </c>
      <c r="S300" t="str">
        <v>BOGOTA</v>
      </c>
    </row>
    <row r="301" xml:space="preserve">
      <c r="A301">
        <v>300</v>
      </c>
      <c r="B301">
        <v>11936262</v>
      </c>
      <c r="C301" t="str">
        <v>REQUEST</v>
      </c>
      <c r="D301" t="str">
        <v>CERRADO</v>
      </c>
      <c r="E301" t="str">
        <v>TIENDA</v>
      </c>
      <c r="F301" t="str">
        <v>DATAFONOS</v>
      </c>
      <c r="G301" t="str">
        <v>DATAFONOS</v>
      </c>
      <c r="H301" t="str">
        <v>DATAFONOS</v>
      </c>
      <c r="I301" t="str" xml:space="preserve">
        <v xml:space="preserve">Buenas Tardes_x000d_
_x000d_
Agradezco de su colaboración con el apoyo con la configuración de los Datafonos de Redeban en la tienda con apoyo de Redeban y Mesa de ayuda segundo Nivel</v>
      </c>
      <c r="J301" t="str">
        <v>NO APLICA</v>
      </c>
      <c r="K301" t="str" xml:space="preserve">
        <v xml:space="preserve">Se solicita acompañamiento para la instalacion y configuracion de los datafonos de la tienda de 7am a 11am	  _x000d_
</v>
      </c>
      <c r="L301" t="str">
        <v>Se hizo presencia en la tienda a las 7:00 am para realizar el acompañamiento; el personal de Redeban no llego; Sin embargo se hizo el acompañamiento al personal de redes para configurar los equipos. Queda pendiente que hagan la instalación de los datafonos y que realicen las pruebas.</v>
      </c>
      <c r="M301">
        <v>44459</v>
      </c>
      <c r="N301">
        <v>44460</v>
      </c>
      <c r="O301" t="str">
        <v>J044 JUMBO CHIA</v>
      </c>
      <c r="P301" t="str">
        <v>CHIA</v>
      </c>
      <c r="Q301" t="str">
        <v>ALEXANDER CASTILLO SOTELO</v>
      </c>
      <c r="R301">
        <v>80216449</v>
      </c>
      <c r="S301" t="str">
        <v>BOGOTA</v>
      </c>
    </row>
    <row r="302" xml:space="preserve">
      <c r="A302">
        <v>301</v>
      </c>
      <c r="B302">
        <v>11936262</v>
      </c>
      <c r="C302" t="str">
        <v>REQUEST</v>
      </c>
      <c r="D302" t="str">
        <v>CERRADO</v>
      </c>
      <c r="E302" t="str">
        <v>TIENDA</v>
      </c>
      <c r="F302" t="str">
        <v>DATAFONOS</v>
      </c>
      <c r="G302" t="str">
        <v>DATAFONOS</v>
      </c>
      <c r="H302" t="str">
        <v>DATAFONOS</v>
      </c>
      <c r="I302" t="str" xml:space="preserve">
        <v xml:space="preserve">Buenas Tardes_x000d_
_x000d_
Agradezco de su colaboración con el apoyo con la configuración de los Datafonos de Redeban en la tienda con apoyo de Redeban y Mesa de ayuda segundo Nivel</v>
      </c>
      <c r="J302" t="str">
        <v>NO APLICA</v>
      </c>
      <c r="K302" t="str" xml:space="preserve">
        <v xml:space="preserve">Se solicita acompañamiento para la instalacion y configuracion de los datafonos de la tienda de 7am a 11am	  _x000d_
</v>
      </c>
      <c r="L302" t="str">
        <v>Se hizo presencia en la tienda a las 7:00 am para realizar el acompañamiento; el personal de Redeban no llego; Sin embargo se hizo el acompañamiento al personal de redes para configurar los equipos. Queda pendiente que hagan la instalación de los datafonos y que realicen las pruebas.</v>
      </c>
      <c r="M302">
        <v>44459</v>
      </c>
      <c r="N302">
        <v>44460</v>
      </c>
      <c r="O302" t="str">
        <v>J044 JUMBO CHIA</v>
      </c>
      <c r="P302" t="str">
        <v>CHIA</v>
      </c>
      <c r="Q302" t="str">
        <v>ALEXANDER CASTILLO SOTELO</v>
      </c>
      <c r="R302">
        <v>80216449</v>
      </c>
      <c r="S302" t="str">
        <v>BOGOTA</v>
      </c>
    </row>
    <row r="303" xml:space="preserve">
      <c r="A303">
        <v>302</v>
      </c>
      <c r="B303">
        <v>11936262</v>
      </c>
      <c r="C303" t="str">
        <v>REQUEST</v>
      </c>
      <c r="D303" t="str">
        <v>CERRADO</v>
      </c>
      <c r="E303" t="str">
        <v>TIENDA</v>
      </c>
      <c r="F303" t="str">
        <v>DATAFONOS</v>
      </c>
      <c r="G303" t="str">
        <v>DATAFONOS</v>
      </c>
      <c r="H303" t="str">
        <v>DATAFONOS</v>
      </c>
      <c r="I303" t="str" xml:space="preserve">
        <v xml:space="preserve">Buenas Tardes_x000d_
_x000d_
Agradezco de su colaboración con el apoyo con la configuración de los Datafonos de Redeban en la tienda con apoyo de Redeban y Mesa de ayuda segundo Nivel</v>
      </c>
      <c r="J303" t="str">
        <v>NO APLICA</v>
      </c>
      <c r="K303" t="str" xml:space="preserve">
        <v xml:space="preserve">Se solicita acompañamiento para la instalacion y configuracion de los datafonos de la tienda de 7am a 11am	  _x000d_
</v>
      </c>
      <c r="L303" t="str">
        <v>Se hizo presencia en la tienda a las 7:00 am para realizar el acompañamiento; el personal de Redeban no llego; Sin embargo se hizo el acompañamiento al personal de redes para configurar los equipos. Queda pendiente que hagan la instalación de los datafonos y que realicen las pruebas.</v>
      </c>
      <c r="M303">
        <v>44459</v>
      </c>
      <c r="N303">
        <v>44460</v>
      </c>
      <c r="O303" t="str">
        <v>J044 JUMBO CHIA</v>
      </c>
      <c r="P303" t="str">
        <v>CHIA</v>
      </c>
      <c r="Q303" t="str">
        <v>ALEXANDER CASTILLO SOTELO</v>
      </c>
      <c r="R303">
        <v>80216449</v>
      </c>
      <c r="S303" t="str">
        <v>BOGOTA</v>
      </c>
    </row>
    <row r="304" xml:space="preserve">
      <c r="A304">
        <v>303</v>
      </c>
      <c r="B304">
        <v>11935183</v>
      </c>
      <c r="C304" t="str">
        <v>INCIDENT</v>
      </c>
      <c r="D304" t="str">
        <v>CERRADO</v>
      </c>
      <c r="E304" t="str">
        <v>TIENDA</v>
      </c>
      <c r="F304" t="str">
        <v>POS</v>
      </c>
      <c r="G304" t="str">
        <v>TECLADO</v>
      </c>
      <c r="H304" t="str">
        <v>WINCOR</v>
      </c>
      <c r="I304"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la pos 17 esta encendida pero no se habilita el sistema para que el cajero se ingrese . se revisaron el cable del teclado y aun continua con la novedad.</v>
      </c>
      <c r="J304" t="str">
        <v>NO APLICA</v>
      </c>
      <c r="K304" t="str" xml:space="preserve">
        <v xml:space="preserve">	_x000d_
Se requiere la validación física de la pos ya que se identifica que tiene problemas de conexión del teclado o impresora.</v>
      </c>
      <c r="L304" t="str">
        <v>SE PROCEDE A REALIZAR VALIDACION DEL DISPOSITIVO TIPO TECLADO DEL CAJA 17; EL DISPOSITIVO NO FUNCIONA CUANDO LA POS SE ENCUENTRA ENCENDIDA. SE REALIZA AJUSTES EN LA CONEXIÓN CON LAS POS SE VALIDA CON EL JEFE DE AREA DE CAJAS. LAS PRUEBAS SON A SATISFACCION SE DEJA EQUIPO OPERATIVO.</v>
      </c>
      <c r="M304">
        <v>44459</v>
      </c>
      <c r="N304">
        <v>44461</v>
      </c>
      <c r="O304" t="str">
        <v>J045 JUMBO AV.DEL FERROCARRIL SANTA MARTA</v>
      </c>
      <c r="P304" t="str">
        <v>SANTA MARTA</v>
      </c>
      <c r="Q304" t="str">
        <v>Enrique Rafael Ponzon Ortega</v>
      </c>
      <c r="R304">
        <v>1082888515</v>
      </c>
      <c r="S304" t="str">
        <v>COSTA</v>
      </c>
    </row>
    <row r="305" xml:space="preserve">
      <c r="A305">
        <v>304</v>
      </c>
      <c r="B305">
        <v>11764152</v>
      </c>
      <c r="C305" t="str">
        <v>REQUEST</v>
      </c>
      <c r="D305" t="str">
        <v>CERRADO</v>
      </c>
      <c r="E305" t="str">
        <v>TIENDA</v>
      </c>
      <c r="F305" t="str">
        <v>BALANZA</v>
      </c>
      <c r="G305" t="str">
        <v>sCANNER</v>
      </c>
      <c r="H305" t="str">
        <v>ZEBRA</v>
      </c>
      <c r="I305" t="str" xml:space="preserve">
        <v xml:space="preserve">SCANNER POS|BALANZA ZEBRA 7001 | Nº SERIE: S20030010554927_x000d_
. Al momneto de proceder con el proceso de configuracion se detecta que los botones scale zero; volumen;eas deactivation y camera activation.</v>
      </c>
      <c r="J305" t="str">
        <v>NO APLICA</v>
      </c>
      <c r="K305" t="str" xml:space="preserve">
        <v xml:space="preserve">	_x000d_
Favor nos ayudan con la instalacion del equipo._x000d_
Gracias por la atencion prestada.</v>
      </c>
      <c r="L305" t="str">
        <v>SE PROCEDE A REALIZAR VALIDACION DEL EQUIPO ESCANER-BALANZA ZEBRA PARA SU INSTALACION. SE REALIZA CAMBIO E INSTLACION DEL ESCANER-BALANZA ZEBRA. SE REALIZA PRUEBAS DE PESO Y ESCANEO CON EL USUARIO A SATISFACCION SE DEJA EL EQUIPO OPERATIVO Y EN FUNCIONAMIENTO.</v>
      </c>
      <c r="M305">
        <v>44459</v>
      </c>
      <c r="N305">
        <v>44461</v>
      </c>
      <c r="O305" t="str">
        <v>J045 JUMBO AV.DEL FERROCARRIL SANTA MARTA</v>
      </c>
      <c r="P305" t="str">
        <v>SANTA MARTA</v>
      </c>
      <c r="Q305" t="str">
        <v>Enrique Rafael Ponzon Ortega</v>
      </c>
      <c r="R305">
        <v>1082888515</v>
      </c>
      <c r="S305" t="str">
        <v>COSTA</v>
      </c>
    </row>
    <row r="306" xml:space="preserve">
      <c r="A306">
        <v>305</v>
      </c>
      <c r="B306">
        <v>11939712</v>
      </c>
      <c r="C306" t="str">
        <v>INCIDENT</v>
      </c>
      <c r="D306" t="str">
        <v>CERRADO</v>
      </c>
      <c r="E306" t="str">
        <v>TIENDA</v>
      </c>
      <c r="F306" t="str">
        <v>POS</v>
      </c>
      <c r="G306" t="str">
        <v>CPU</v>
      </c>
      <c r="H306" t="str">
        <v>WINCOR</v>
      </c>
      <c r="I306"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Solicito de su colaboracion ya que la pos # 03 se encuentra fuera de linea_x000d_
Muchas gracias</v>
      </c>
      <c r="J306" t="str">
        <v>NO APLICA</v>
      </c>
      <c r="K306" t="str" xml:space="preserve">
        <v xml:space="preserve">Buenas Tardes_x000d_
Validar la POS 3 del lineal de cajas que esta fuera de linea</v>
      </c>
      <c r="L306" t="str">
        <v>Como la POS quedó Fuera de Linea; se hace la verificación de los Patch Core y que los puntos de red no esten bloqueados; se realiza el cambio de la tarjeta de red; pero la falla continua; así que se instala el DD en otra POS para mirar si arranca correctamente. El SO esta correcto así que se hace limpieza de toda la POS internamente y se arranca sin conectar el punto de red. Al iniciar la POS se conecta el cable de RED y sube correctamente. Se deja operativa la Caja.</v>
      </c>
      <c r="M306">
        <v>44461</v>
      </c>
      <c r="N306">
        <v>44461</v>
      </c>
      <c r="O306" t="str">
        <v>M073 METRO MOSQUERA</v>
      </c>
      <c r="P306" t="str">
        <v>MOSQUERA</v>
      </c>
      <c r="Q306" t="str">
        <v>ALEXANDER CASTILLO SOTELO</v>
      </c>
      <c r="R306">
        <v>80216449</v>
      </c>
      <c r="S306" t="str">
        <v>BOGOTA</v>
      </c>
    </row>
    <row r="307" xml:space="preserve">
      <c r="A307">
        <v>306</v>
      </c>
      <c r="B307">
        <v>11939696</v>
      </c>
      <c r="C307" t="str">
        <v>INCIDENT</v>
      </c>
      <c r="D307" t="str">
        <v>CERRADO</v>
      </c>
      <c r="E307" t="str">
        <v>TIENDA</v>
      </c>
      <c r="F307" t="str">
        <v>POS</v>
      </c>
      <c r="G307" t="str">
        <v>CPU</v>
      </c>
      <c r="H307" t="str">
        <v>WINCOR</v>
      </c>
      <c r="I307"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Solicito de su colaboracion para la pos #2 se encuentra fuera de linea_x000d_
Muchas gracias_x000d_
</v>
      </c>
      <c r="J307" t="str">
        <v>NO APLICA</v>
      </c>
      <c r="K307" t="str" xml:space="preserve">
        <v xml:space="preserve">Buenas Tardes_x000d_
Validar la POS 2 del lineal de cajas que esta fuera de linea        </v>
      </c>
      <c r="L307" t="str">
        <v>Como la POS quedó Fuera de Línea; se hace la verificación de los Patch Core y que los puntos de red no esten bloqueados; se realiza el cambio de la tarjeta de red; pero la falla continua; así que se instala el DD en otra POS para mirar si arranca correctamente. El SO esta correcto así que se hace limpieza de toda la POS internamente y se arranca sin conectar el punto de red. Al iniciar la POS se conecta el cable de RED y sube correctamente. Se deja operativa la Caja.</v>
      </c>
      <c r="M307">
        <v>44461</v>
      </c>
      <c r="N307">
        <v>44461</v>
      </c>
      <c r="O307" t="str">
        <v>M073 METRO MOSQUERA</v>
      </c>
      <c r="P307" t="str">
        <v>MOSQUERA</v>
      </c>
      <c r="Q307" t="str">
        <v>ALEXANDER CASTILLO SOTELO</v>
      </c>
      <c r="R307">
        <v>80216449</v>
      </c>
      <c r="S307" t="str">
        <v>BOGOTA</v>
      </c>
    </row>
    <row r="308" xml:space="preserve">
      <c r="A308">
        <v>307</v>
      </c>
      <c r="B308">
        <v>11939716</v>
      </c>
      <c r="C308" t="str">
        <v>REQUEST</v>
      </c>
      <c r="D308" t="str">
        <v>CERRADO</v>
      </c>
      <c r="E308" t="str">
        <v>TIENDA</v>
      </c>
      <c r="F308" t="str">
        <v>POS</v>
      </c>
      <c r="G308" t="str">
        <v>CPU</v>
      </c>
      <c r="H308" t="str">
        <v>WINCOR</v>
      </c>
      <c r="I308" t="str" xml:space="preserve">
        <v xml:space="preserve">Datos usuario_x000d_
Nombre: Diana Paola Hernandez Espinosa_x000d_
Correo: DianaPaola.HernandezEspinosa@cencosud.com.co_x000d_
Usuario AD: DPHEspin_x000d_
Pais: Colombia_x000d_
Ubicacion: M073 METRO MOSQUERA_x000d_
Zona: Colombia Bogota_x000d_
Unidad de Negocio: Supermercados_x000d_
Servicio: Retail Financiero_x000d_
Telefono: 3223903205_x000d_
Anexo: 8948800_x000d_
Descripcion: POS 23 no abre la gaveta</v>
      </c>
      <c r="J308" t="str">
        <v>NO APLICA</v>
      </c>
      <c r="K308" t="str" xml:space="preserve">
        <v xml:space="preserve">Buenas Tardes_x000d_
Gaveta 23 de la POS de Electro no prende	</v>
      </c>
      <c r="L308" t="str">
        <v>Se revisa la POS; se reinicia porque no permite que se ingrese el usuario. Se solicita apoyo a la mesa de ayuda y realizan la validación. Cancelan la transacción que estaban realizando y se terminan los procesos que estaban pendientes. Luego la POS permite ingresar al usuario y se realizan las pruebas correspondientes. Tambien se revisa la gaveta porque no abre correctamente pero la falla corresponde a un daño interno; Se debe reemplazar la gaveta.</v>
      </c>
      <c r="M308">
        <v>44461</v>
      </c>
      <c r="N308">
        <v>44461</v>
      </c>
      <c r="O308" t="str">
        <v>M073 METRO MOSQUERA</v>
      </c>
      <c r="P308" t="str">
        <v>MOSQUERA</v>
      </c>
      <c r="Q308" t="str">
        <v>ALEXANDER CASTILLO SOTELO</v>
      </c>
      <c r="R308">
        <v>80216449</v>
      </c>
      <c r="S308" t="str">
        <v>BOGOTA</v>
      </c>
    </row>
    <row r="309" xml:space="preserve">
      <c r="A309">
        <v>308</v>
      </c>
      <c r="B309">
        <v>11941112</v>
      </c>
      <c r="C309" t="str">
        <v>REQUEST</v>
      </c>
      <c r="D309" t="str">
        <v>CERRADO</v>
      </c>
      <c r="E309" t="str">
        <v>TIENDA</v>
      </c>
      <c r="F309" t="str">
        <v>Telefono</v>
      </c>
      <c r="G309" t="str">
        <v>TELEFONO</v>
      </c>
      <c r="H309" t="str">
        <v>cisco</v>
      </c>
      <c r="I309" t="str" xml:space="preserve">
        <v xml:space="preserve">Datos usuario_x000d_
Nombre: Dalia Patricia Cortes Lucumi_x000d_
Correo: Dalia.Cortes@cencosud.com.co_x000d_
Usuario AD: dpclucum_x000d_
Pais: Colombia_x000d_
Ubicacion: J045 JUMBO AV.DEL FERROCARRIL SANTA MARTA_x000d_
Zona: Colombia Costa_x000d_
Unidad de Negocio: Supermercados_x000d_
Servicio: Tiendas &amp; Centros de Distribucion_x000d_
Telefono: 3163107065_x000d_
Anexo: 411_x000d_
Descripcion: Buen dia;_x000d_
_x000d_
Favor nos ayudan con la validacion del telefono el cual no le funciona la bocina_x000d_
_x000d_
oficina de recibo_x000d_
_x000d_
bocina no funciona_x000d_
_x000d_
gracias por la atencion prestada._x000d_
Modelo de Telefono: cisco_x000d_
Numero de Extension: 7450416</v>
      </c>
      <c r="J309" t="str">
        <v>NO APLICA</v>
      </c>
      <c r="K309" t="str" xml:space="preserve">
        <v xml:space="preserve">Favor nos ayudan con personal en sitio para validacion del telefono._x000d_
Gracias por la atencion prestada.</v>
      </c>
      <c r="L309" t="str">
        <v>SE PROCEDE A REALIZAR VALIDACION DEL DISPOSITIVO TIPO TELEFONO; PRESENTA FALLA CON LA BOCINA; SE REALizA VERIFICACION DE CONECTIVIDAD SE REALIZA AJUSTES EN LA BOCINA . SE REALIZA PRUEBAS CON USUARIO A SATISFACCION SE DEJA EL DISPOSITIVO OPERATIVO.</v>
      </c>
      <c r="M309">
        <v>44461</v>
      </c>
      <c r="N309">
        <v>44461</v>
      </c>
      <c r="O309" t="str">
        <v>J045 JUMBO AV.DEL FERROCARRIL SANTA MARTA</v>
      </c>
      <c r="P309" t="str">
        <v>SANTA MARTA</v>
      </c>
      <c r="Q309" t="str">
        <v>Enrique Rafael Ponzon Ortega</v>
      </c>
      <c r="R309">
        <v>1082888515</v>
      </c>
      <c r="S309" t="str">
        <v>COSTA</v>
      </c>
    </row>
    <row r="310" xml:space="preserve">
      <c r="A310">
        <v>309</v>
      </c>
      <c r="B310">
        <v>11737299</v>
      </c>
      <c r="C310" t="str">
        <v>REQUEST</v>
      </c>
      <c r="D310" t="str">
        <v>CERRADO</v>
      </c>
      <c r="E310" t="str">
        <v>TIENDA</v>
      </c>
      <c r="F310" t="str">
        <v>PDT</v>
      </c>
      <c r="G310" t="str">
        <v>PDT</v>
      </c>
      <c r="H310" t="str">
        <v>DATALOGIC</v>
      </c>
      <c r="I310" t="str" xml:space="preserve">
        <v xml:space="preserve">Datos usuario_x000d_
Nombre: Dalia Patricia Cortes Lucumi_x000d_
Correo: Dalia.Cortes@cencosud.com.co_x000d_
Usuario AD: dpclucum_x000d_
Pais: Colombia_x000d_
Ubicacion: J045 JUMBO AV.DEL FERROCARRIL SANTA MARTA_x000d_
Zona: Colombia Costa_x000d_
Unidad de Negocio: Supermercados_x000d_
Servicio: Tiendas &amp; Centros de Distribucion_x000d_
Telefono: 3163107065_x000d_
Anexo: 411_x000d_
Descripcion: Buenos dias:_x000d_
Por favor me colabora para cambio de teclado de PDT de recibo que tiene las letras y numeros deteriorados._x000d_
serial 00039-679202207_x000d_
X13-12055_x000d_
019178_x000d_
De antemano gracias por su atencion._x000d_
Seccion de la tienda en donde se ubica la PDT o usuario: muelle recibo</v>
      </c>
      <c r="J310" t="str">
        <v>NO APLICA</v>
      </c>
      <c r="K310" t="str" xml:space="preserve">
        <v xml:space="preserve">Favor nos ayudan con personal en sitio para el cambio del teclado._x000d_
Gracias por la atencion prestada.</v>
      </c>
      <c r="L310" t="str">
        <v>SE PROCEDE A REALIZAR VALIDACION DEL DISPOSITIVO TIPO PDT; SE REALIZA EL CAMBIO DEL TECLADO EN EL DISPOSITIVO POR DETERIORO Y BORROSO DE LAS TECLAS; LUEGO SE VALIDA CON EL USUARIO REALIZANDO PRUEBAS DE FUNCIONALIDAD; SE ENTREGA EQUIPO OPERATIVO.</v>
      </c>
      <c r="M310">
        <v>44459</v>
      </c>
      <c r="N310">
        <v>44462</v>
      </c>
      <c r="O310" t="str">
        <v>J045 JUMBO AV.DEL FERROCARRIL SANTA MARTA</v>
      </c>
      <c r="P310" t="str">
        <v>SANTA MARTA</v>
      </c>
      <c r="Q310" t="str">
        <v>Enrique Rafael Ponzon Ortega</v>
      </c>
      <c r="R310">
        <v>1082888515</v>
      </c>
      <c r="S310" t="str">
        <v>COSTA</v>
      </c>
    </row>
    <row r="311" xml:space="preserve">
      <c r="A311">
        <v>310</v>
      </c>
      <c r="B311">
        <v>11924184</v>
      </c>
      <c r="C311" t="str">
        <v>REQUEST</v>
      </c>
      <c r="D311" t="str">
        <v>CERRADO</v>
      </c>
      <c r="E311" t="str">
        <v>TIENDA</v>
      </c>
      <c r="F311" t="str">
        <v>POS</v>
      </c>
      <c r="G311" t="str">
        <v>CPU</v>
      </c>
      <c r="H311" t="str">
        <v>WINCOR</v>
      </c>
      <c r="I311" t="str" xml:space="preserve">
        <v xml:space="preserve">Datos usuario_x000d_
Nombre: Claudia Marcela Diaz Solano_x000d_
Correo: claudiamarcela.diaz@cencosud.com.co_x000d_
Usuario AD: Cmdiazso_x000d_
Pais: Colombia_x000d_
Ubicacion: M183 METRO SAN GIL_x000d_
Zona: Colombia Oriente_x000d_
Unidad de Negocio: Supermercados_x000d_
Servicio: Tiendas &amp; Centros de Distribucion_x000d_
Telefono: 3115169267_x000d_
Anexo: null_x000d_
Descripcion: Buena tarde_x000d_
_x000d_
Solicito la colaboracion con la gaveta de pos 2 ya que esta dañada se partieron los rieles_x000d_
_x000d_
Agradezco la colaboracion_x000d_
_x000d_
Numero de inventario: 014144_x000d_
Numero de caja: 2</v>
      </c>
      <c r="J311" t="str">
        <v>NO APLICA</v>
      </c>
      <c r="K311" t="str" xml:space="preserve">
        <v xml:space="preserve">Buen día._x000d_
Se solicita revisión cajonera POS 2 Metro San Gil._x000d_
Con datos así:_x000d_
Área piso de venta; línea de Cajas_x000d_
Datos del equipo:_x000d_
Equipo: POS_x000d_
Marca: WINCOR_x000d_
Modelo: BEETLE-M II_x000d_
Nº SERIE: 5300730216_x000d_
Inventario: DI-014144_x000d_
Actividad: Se solicita revisión; diagnostico y/o reparación si es el caso para la cajonera de la POS 2._x000d_
Cordialmente;_x000d_
Ever Becerra</v>
      </c>
      <c r="L311" t="str">
        <v>Se validan los rieles y estan rotos; no es posible repararlos; se debe solicitar el remplazo de los rieles o en su defecto la gaveta</v>
      </c>
      <c r="M311">
        <v>44461</v>
      </c>
      <c r="N311">
        <v>44463</v>
      </c>
      <c r="O311" t="str">
        <v>M183 METRO SAN GIL</v>
      </c>
      <c r="P311" t="str">
        <v>SAN GIL</v>
      </c>
      <c r="Q311" t="str">
        <v>JULIAN MAURICIO DELGADO QUINTERO</v>
      </c>
      <c r="R311">
        <v>91515701</v>
      </c>
      <c r="S311" t="str">
        <v>ORIENTE</v>
      </c>
    </row>
    <row r="312" xml:space="preserve">
      <c r="A312">
        <v>311</v>
      </c>
      <c r="B312">
        <v>11922675</v>
      </c>
      <c r="C312" t="str">
        <v>REQUEST</v>
      </c>
      <c r="D312" t="str">
        <v>CERRADO</v>
      </c>
      <c r="E312" t="str">
        <v>TIENDA</v>
      </c>
      <c r="F312" t="str">
        <v>SCANNER</v>
      </c>
      <c r="G312" t="str">
        <v>MANO</v>
      </c>
      <c r="H312" t="str">
        <v>METROLOGIC</v>
      </c>
      <c r="I312"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el escanear de mano de la caja periferica # 10 no esta funcionando favor enviar para revisar o cambiarlo. gracias</v>
      </c>
      <c r="J312" t="str">
        <v>NO APLICA</v>
      </c>
      <c r="K312" t="str" xml:space="preserve">
        <v xml:space="preserve">Buen día._x000d_
Se solicita revisión escáner de mano POS 10 Jumbo San Silvestre._x000d_
Con datos así:_x000d_
Área: POS de platos preparados_x000d_
Datos del equipo:_x000d_
Equipo: SCANNER POS|MANO_x000d_
Marca: METROLOGIC_x000d_
Modelo: MS 9520_x000d_
Nº SERIE: 8607531572_x000d_
Inventario: DI-004068_x000d_
Actividad: Se solicita revisión; diagnostico y/o reparación si es el caso para el escáner de mano de la POS 10; platos preparados._x000d_
Cordialmente;_x000d_
Ever Becerra</v>
      </c>
      <c r="L312" t="str">
        <v>se procede a validar scanner y se hacen pruebas validando que el scanner no esta funcionando; se procede a retirar el equipo y conectarlo en otra terminal; pero no funciona; se valida el cable y el puerto del equipo pero estan bien conectado y el cable funciona bien; se le pasa los codigos de programacion de metrologia y se hacen pruebas pero no funciona; se solicito el cambio del equipo ya que la falla que presenta es de tarJeta interna la cual no se puede reparar</v>
      </c>
      <c r="M312">
        <v>44461</v>
      </c>
      <c r="N312">
        <v>44463</v>
      </c>
      <c r="O312" t="str">
        <v>J126 JUMBO SAN SILVESTRE</v>
      </c>
      <c r="P312" t="str">
        <v>BARRANCABERMEJA</v>
      </c>
      <c r="Q312" t="str">
        <v>HERMES MARTIN PEINADO</v>
      </c>
      <c r="R312">
        <v>13852154</v>
      </c>
      <c r="S312" t="str">
        <v>ORIENTE</v>
      </c>
    </row>
    <row r="313" xml:space="preserve">
      <c r="A313">
        <v>312</v>
      </c>
      <c r="B313">
        <v>11929612</v>
      </c>
      <c r="C313" t="str">
        <v>REQUEST</v>
      </c>
      <c r="D313" t="str">
        <v>CERRADO</v>
      </c>
      <c r="E313" t="str">
        <v>TIENDA</v>
      </c>
      <c r="F313" t="str">
        <v>DESKTOP</v>
      </c>
      <c r="G313" t="str">
        <v>CPU</v>
      </c>
      <c r="H313" t="str">
        <v>LENOVO</v>
      </c>
      <c r="I313"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CPU - Computador se apaga ; parece ser que que es el boton de encendido._x000d_
</v>
      </c>
      <c r="J313" t="str">
        <v>NO APLICA</v>
      </c>
      <c r="K313" t="str" xml:space="preserve">
        <v xml:space="preserve">Buen día._x000d_
Se solicita revisión PC Jumbo San Silvestre._x000d_
Con datos así:_x000d_
Área: Recibo_x000d_
Datos del equipo_x000d_
Equipo: DESKTOP|PC_x000d_
Marca: LENOVO_x000d_
Modelo: M73_x000d_
Nº SERIE: MJ01MKSZ_x000d_
Inventario: DI-014426_x000d_
Actividad: Se solicita revisión; diagnostico y/o reparación si es el caso para PC reportado con falla en el área de recibo; se apaga constantemente._x000d_
Cordialmente;_x000d_
Ever Becerra</v>
      </c>
      <c r="L313" t="str">
        <v>la usuaria manifiesta que el computador se apaga; se valida equipo y se verifica el boton de encendido; se limpia y se realiza varias pruebas de apagado y encendido; se valida con la usuaria; que ella realice las pruebas validando que el pc quedo operativo.</v>
      </c>
      <c r="M313">
        <v>44462</v>
      </c>
      <c r="N313">
        <v>44463</v>
      </c>
      <c r="O313" t="str">
        <v>J126 JUMBO SAN SILVESTRE</v>
      </c>
      <c r="P313" t="str">
        <v>BARRANCABERMEJA</v>
      </c>
      <c r="Q313" t="str">
        <v>HERMES MARTIN PEINADO</v>
      </c>
      <c r="R313">
        <v>13852154</v>
      </c>
      <c r="S313" t="str">
        <v>ORIENTE</v>
      </c>
    </row>
    <row r="314" xml:space="preserve">
      <c r="A314">
        <v>313</v>
      </c>
      <c r="B314">
        <v>11929612</v>
      </c>
      <c r="C314" t="str">
        <v>REQUEST</v>
      </c>
      <c r="D314" t="str">
        <v>CERRADO</v>
      </c>
      <c r="E314" t="str">
        <v>TIENDA</v>
      </c>
      <c r="F314" t="str">
        <v>DESKTOP</v>
      </c>
      <c r="G314" t="str">
        <v>CPU</v>
      </c>
      <c r="H314" t="str">
        <v>LENOVO</v>
      </c>
      <c r="I314"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CPU - Computador se apaga ; parece ser que que es el boton de encendido._x000d_
</v>
      </c>
      <c r="J314" t="str">
        <v>NO APLICA</v>
      </c>
      <c r="K314" t="str" xml:space="preserve">
        <v xml:space="preserve">Buen día._x000d_
Se solicita revisión PC Jumbo San Silvestre._x000d_
Con datos así:_x000d_
Área: Recibo_x000d_
Datos del equipo_x000d_
Equipo: DESKTOP|PC_x000d_
Marca: LENOVO_x000d_
Modelo: M73_x000d_
Nº SERIE: MJ01MKSZ_x000d_
Inventario: DI-014426_x000d_
Actividad: Se solicita revisión; diagnostico y/o reparación si es el caso para PC reportado con falla en el área de recibo; se apaga constantemente._x000d_
Cordialmente;_x000d_
Ever Becerra</v>
      </c>
      <c r="L314" t="str">
        <v>la usuaria manifiesta que el computador se apaga; se valida equipo y se verifica el boton de encendido; se limpia y se realiza varias pruebas de apagado y encendido; se valida con la usuaria; que ella realice las pruebas validando que el pc quedo operativo.</v>
      </c>
      <c r="M314">
        <v>44462</v>
      </c>
      <c r="N314">
        <v>44463</v>
      </c>
      <c r="O314" t="str">
        <v>J126 JUMBO SAN SILVESTRE</v>
      </c>
      <c r="P314" t="str">
        <v>BARRANCABERMEJA</v>
      </c>
      <c r="Q314" t="str">
        <v>HERMES MARTIN PEINADO</v>
      </c>
      <c r="R314">
        <v>13852154</v>
      </c>
      <c r="S314" t="str">
        <v>ORIENTE</v>
      </c>
    </row>
    <row r="315" xml:space="preserve">
      <c r="A315">
        <v>314</v>
      </c>
      <c r="B315">
        <v>11902320</v>
      </c>
      <c r="C315" t="str">
        <v>REQUEST</v>
      </c>
      <c r="D315" t="str">
        <v>CERRADO</v>
      </c>
      <c r="E315" t="str">
        <v>TIENDA</v>
      </c>
      <c r="F315" t="str">
        <v>POS</v>
      </c>
      <c r="G315" t="str">
        <v>CPU</v>
      </c>
      <c r="H315" t="str">
        <v>WINCOR</v>
      </c>
      <c r="I315"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#17; caja se encuentra fuera de linea; al registrarse aparece redigitar; no deja ingresar y no funciona la tecla 0_x000d_
Serial: 6498720781_x000d_
Numero de inventario: 6498720781_x000d_
Numero de caja: 17</v>
      </c>
      <c r="J315" t="str">
        <v>NO APLICA</v>
      </c>
      <c r="K315" t="str" xml:space="preserve">
        <v xml:space="preserve">Buenos dias ._x000d_
Jefe me colabora con la autorizacion para la visita del tecnico de isit para la instalacion del teclado el cual ya esta en sitio._x000d_
Gracias.</v>
      </c>
      <c r="L315" t="str">
        <v>se llega al lugar y se evidencia que la falla es por la falta de reconocimiento de perifericos se procede a revisar y adecuar cableado y se nota que al pos #17 le hacen falta ciertos elementos para su funcionalidad como cableado de teclado; cable de datafono ; me dirijo a bodega y busco entre los elemnentos almacenados para realizar pruebas; verifico colocando el teclado de esta pos en otra unidad pos que esta funcionando y observo que este no funciona coloco el teclado de la pos que esta operativa en la pos #17 y tampoco le reconoce observo que el cable del tadafono que va conectado al pos no esta tampoco y me dirijo a bodeja a buscar pero no lo encuentro; realizo prueba de apertura a la gabeta tambien presenta falla de apertura informo a la jefe de cajas. solucion posible: solicitar se tenga en cuenta que el cambio de teclado con su respectivo cableado y cabeta tambien el tadafono para que este puesto de trabajo quede con todos los elementos y se pueda utilizar adeacuada mente</v>
      </c>
      <c r="M315">
        <v>44463</v>
      </c>
      <c r="N315">
        <v>44463</v>
      </c>
      <c r="O315" t="str">
        <v>J036 JUMBO POPAYAN CAMPANARIO</v>
      </c>
      <c r="P315" t="str">
        <v>POPAYAN</v>
      </c>
      <c r="Q315" t="str">
        <v>Daniel Fernando Paredes Arteaga</v>
      </c>
      <c r="R315">
        <v>10301691</v>
      </c>
      <c r="S315" t="str">
        <v>OCCIDENTE</v>
      </c>
    </row>
    <row r="316" xml:space="preserve">
      <c r="A316">
        <v>315</v>
      </c>
      <c r="B316">
        <v>11902320</v>
      </c>
      <c r="C316" t="str">
        <v>REQUEST</v>
      </c>
      <c r="D316" t="str">
        <v>CERRADO</v>
      </c>
      <c r="E316" t="str">
        <v>TIENDA</v>
      </c>
      <c r="F316" t="str">
        <v>POS</v>
      </c>
      <c r="G316" t="str">
        <v>CPU</v>
      </c>
      <c r="H316" t="str">
        <v>WINCOR</v>
      </c>
      <c r="I31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#17; caja se encuentra fuera de linea; al registrarse aparece redigitar; no deja ingresar y no funciona la tecla 0_x000d_
Serial: 6498720781_x000d_
Numero de inventario: 6498720781_x000d_
Numero de caja: 17</v>
      </c>
      <c r="J316" t="str">
        <v>NO APLICA</v>
      </c>
      <c r="K316" t="str" xml:space="preserve">
        <v xml:space="preserve">Buenos dias ._x000d_
Jefe me colabora con la autorizacion para la visita del tecnico de isit para la instalacion del teclado el cual ya esta en sitio._x000d_
Gracias.</v>
      </c>
      <c r="L316" t="str">
        <v>se llega al lugar y se evidencia que la falla es por la falta de reconocimiento de perifericos se procede a revisar y adecuar cableado y se nota que al pos #17 le hacen falta ciertos elementos para su funcionalidad como cableado de teclado; cable de datafono ; me dirijo a bodega y busco entre los elemnentos almacenados para realizar pruebas; verifico colocando el teclado de esta pos en otra unidad pos que esta funcionando y observo que este no funciona coloco el teclado de la pos que esta operativa en la pos #17 y tampoco le reconoce observo que el cable del tadafono que va conectado al pos no esta tampoco y me dirijo a bodeja a buscar pero no lo encuentro; realizo prueba de apertura a la gabeta tambien presenta falla de apertura informo a la jefe de cajas. solucion posible: solicitar se tenga en cuenta que el cambio de teclado con su respectivo cableado y cabeta tambien el tadafono para que este puesto de trabajo quede con todos los elementos y se pueda utilizar adeacuada mente</v>
      </c>
      <c r="M316">
        <v>44463</v>
      </c>
      <c r="N316">
        <v>44463</v>
      </c>
      <c r="O316" t="str">
        <v>J036 JUMBO POPAYAN CAMPANARIO</v>
      </c>
      <c r="P316" t="str">
        <v>POPAYAN</v>
      </c>
      <c r="Q316" t="str">
        <v>Daniel Fernando Paredes Arteaga</v>
      </c>
      <c r="R316">
        <v>10301691</v>
      </c>
      <c r="S316" t="str">
        <v>OCCIDENTE</v>
      </c>
    </row>
    <row r="317" xml:space="preserve">
      <c r="A317">
        <v>316</v>
      </c>
      <c r="B317">
        <v>11924530</v>
      </c>
      <c r="C317" t="str">
        <v>REQUEST</v>
      </c>
      <c r="D317" t="str">
        <v>CERRADO</v>
      </c>
      <c r="E317" t="str">
        <v>TIENDA</v>
      </c>
      <c r="F317" t="str">
        <v>INVENTARIO</v>
      </c>
      <c r="G317" t="str">
        <v>POS</v>
      </c>
      <c r="H317" t="str">
        <v>NO APLICA</v>
      </c>
      <c r="I317" t="str" xml:space="preserve">
        <v xml:space="preserve">buenas tardes_x000d_
_x000d_
Se solicita acompañamiento de Isit para revision de activos de Easy170._x000d_
_x000d_
Gracias</v>
      </c>
      <c r="J317" t="str">
        <v>NO APLICA</v>
      </c>
      <c r="K317" t="str" xml:space="preserve">
        <v xml:space="preserve">Buenas Tardes_x000d_
Cordial Saludo_x000d_
Agradezco de tu colaboracion con apoyo en la tienda para la devolucion de activos al Centro de reparacion_x000d_
Gracias_x000d_
Saludos</v>
      </c>
      <c r="L317" t="str">
        <v>Se realizo el inventario de varios elementos en un horario de 8 am 12 pm; todo se dejo en cajas y se clasifico por tipo de elemento;se deja inventario en hoja con clasificacion por caja. Se envia comprobante en imágenes a Monica Diaz</v>
      </c>
      <c r="M317">
        <v>44466</v>
      </c>
      <c r="N317">
        <v>44466</v>
      </c>
      <c r="O317" t="str">
        <v>E014 Easy Calle 170</v>
      </c>
      <c r="P317" t="str">
        <v>BOGOTA</v>
      </c>
      <c r="Q317" t="str">
        <v>William Estid Rodriguez Matallana</v>
      </c>
      <c r="R317">
        <v>1023005378</v>
      </c>
      <c r="S317" t="str">
        <v>BOGOTA</v>
      </c>
    </row>
    <row r="318" xml:space="preserve">
      <c r="A318">
        <v>317</v>
      </c>
      <c r="B318">
        <v>11924530</v>
      </c>
      <c r="C318" t="str">
        <v>REQUEST</v>
      </c>
      <c r="D318" t="str">
        <v>CERRADO</v>
      </c>
      <c r="E318" t="str">
        <v>TIENDA</v>
      </c>
      <c r="F318" t="str">
        <v>INVENTARIO</v>
      </c>
      <c r="G318" t="str">
        <v>POS</v>
      </c>
      <c r="H318" t="str">
        <v>NO APLICA</v>
      </c>
      <c r="I318" t="str" xml:space="preserve">
        <v xml:space="preserve">buenas tardes_x000d_
_x000d_
Se solicita acompañamiento de Isit para revision de activos de Easy170._x000d_
_x000d_
Gracias</v>
      </c>
      <c r="J318" t="str">
        <v>NO APLICA</v>
      </c>
      <c r="K318" t="str" xml:space="preserve">
        <v xml:space="preserve">Buenas Tardes_x000d_
Cordial Saludo_x000d_
Agradezco de tu colaboracion con apoyo en la tienda para la devolucion de activos al Centro de reparacion_x000d_
Gracias_x000d_
Saludos</v>
      </c>
      <c r="L318" t="str">
        <v>Se realizo el inventario de varios elementos en un horario de 8 am 12 pm; todo se dejo en cajas y se clasifico por tipo de elemento;se deja inventario en hoja con clasificacion por caja. Se envia comprobante en imágenes a Monica Diaz</v>
      </c>
      <c r="M318">
        <v>44466</v>
      </c>
      <c r="N318">
        <v>44466</v>
      </c>
      <c r="O318" t="str">
        <v>E014 Easy Calle 170</v>
      </c>
      <c r="P318" t="str">
        <v>BOGOTA</v>
      </c>
      <c r="Q318" t="str">
        <v>William Estid Rodriguez Matallana</v>
      </c>
      <c r="R318">
        <v>1023005378</v>
      </c>
      <c r="S318" t="str">
        <v>BOGOTA</v>
      </c>
    </row>
    <row r="319" xml:space="preserve">
      <c r="A319">
        <v>318</v>
      </c>
      <c r="B319">
        <v>11924530</v>
      </c>
      <c r="C319" t="str">
        <v>REQUEST</v>
      </c>
      <c r="D319" t="str">
        <v>CERRADO</v>
      </c>
      <c r="E319" t="str">
        <v>TIENDA</v>
      </c>
      <c r="F319" t="str">
        <v>INVENTARIO</v>
      </c>
      <c r="G319" t="str">
        <v>POS</v>
      </c>
      <c r="H319" t="str">
        <v>NO APLICA</v>
      </c>
      <c r="I319" t="str" xml:space="preserve">
        <v xml:space="preserve">buenas tardes_x000d_
_x000d_
Se solicita acompañamiento de Isit para revision de activos de Easy170._x000d_
_x000d_
Gracias</v>
      </c>
      <c r="J319" t="str">
        <v>NO APLICA</v>
      </c>
      <c r="K319" t="str" xml:space="preserve">
        <v xml:space="preserve">Buenas Tardes_x000d_
Cordial Saludo_x000d_
Agradezco de tu colaboracion con apoyo en la tienda para la devolucion de activos al Centro de reparacion_x000d_
Gracias_x000d_
Saludos</v>
      </c>
      <c r="L319" t="str">
        <v>Se realizo el inventario de varios elementos en un horario de 8 am 12 pm; todo se dejo en cajas y se clasifico por tipo de elemento;se deja inventario en hoja con clasificacion por caja. Se envia comprobante en imágenes a Monica Diaz</v>
      </c>
      <c r="M319">
        <v>44466</v>
      </c>
      <c r="N319">
        <v>44466</v>
      </c>
      <c r="O319" t="str">
        <v>E014 Easy Calle 170</v>
      </c>
      <c r="P319" t="str">
        <v>BOGOTA</v>
      </c>
      <c r="Q319" t="str">
        <v>William Estid Rodriguez Matallana</v>
      </c>
      <c r="R319">
        <v>1023005378</v>
      </c>
      <c r="S319" t="str">
        <v>BOGOTA</v>
      </c>
    </row>
    <row r="320" xml:space="preserve">
      <c r="A320">
        <v>319</v>
      </c>
      <c r="B320">
        <v>11924530</v>
      </c>
      <c r="C320" t="str">
        <v>REQUEST</v>
      </c>
      <c r="D320" t="str">
        <v>CERRADO</v>
      </c>
      <c r="E320" t="str">
        <v>TIENDA</v>
      </c>
      <c r="F320" t="str">
        <v>INVENTARIO</v>
      </c>
      <c r="G320" t="str">
        <v>POS</v>
      </c>
      <c r="H320" t="str">
        <v>NO APLICA</v>
      </c>
      <c r="I320" t="str" xml:space="preserve">
        <v xml:space="preserve">buenas tardes_x000d_
_x000d_
Se solicita acompañamiento de Isit para revision de activos de Easy170._x000d_
_x000d_
Gracias</v>
      </c>
      <c r="J320" t="str">
        <v>NO APLICA</v>
      </c>
      <c r="K320" t="str" xml:space="preserve">
        <v xml:space="preserve">Buenas Tardes_x000d_
Cordial Saludo_x000d_
Agradezco de tu colaboracion con apoyo en la tienda para la devolucion de activos al Centro de reparacion_x000d_
Gracias_x000d_
Saludos</v>
      </c>
      <c r="L320" t="str">
        <v>Se realizo el inventario de varios elementos en un horario de 8 am 12 pm; todo se dejo en cajas y se clasifico por tipo de elemento;se deja inventario en hoja con clasificacion por caja. Se envia comprobante en imágenes a Monica Diaz</v>
      </c>
      <c r="M320">
        <v>44466</v>
      </c>
      <c r="N320">
        <v>44466</v>
      </c>
      <c r="O320" t="str">
        <v>E014 Easy Calle 170</v>
      </c>
      <c r="P320" t="str">
        <v>BOGOTA</v>
      </c>
      <c r="Q320" t="str">
        <v>William Estid Rodriguez Matallana</v>
      </c>
      <c r="R320">
        <v>1023005378</v>
      </c>
      <c r="S320" t="str">
        <v>BOGOTA</v>
      </c>
    </row>
    <row r="321" xml:space="preserve">
      <c r="A321">
        <v>320</v>
      </c>
      <c r="B321">
        <v>11935655</v>
      </c>
      <c r="C321" t="str">
        <v>INCIDENT</v>
      </c>
      <c r="D321" t="str">
        <v>CERRADO</v>
      </c>
      <c r="E321" t="str">
        <v>TIENDA</v>
      </c>
      <c r="F321" t="str">
        <v>POS</v>
      </c>
      <c r="G321" t="str">
        <v>IMPRESORA</v>
      </c>
      <c r="H321" t="str">
        <v>EPSON</v>
      </c>
      <c r="I32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Buenos dias;_x000d_
Me colaboran con la impresora de la pos #13; ya que esta cortando el tiquete y no lo genera completo._x000d_
Serial: P5TF146250_x000d_
Gracias por su colaboracion;_x000d_
_x000d_
Numero de inventario: 023699</v>
      </c>
      <c r="J321" t="str">
        <v>NO APLICA</v>
      </c>
      <c r="K321" t="str" xml:space="preserve">
        <v xml:space="preserve">Buenos dias._x000d_
Jefe Miguel me colaboran con la autorizacion para que ele tecnico de isit visite la tienda para la validacion en sitio de la impresora pos._x000d_
Gracias</v>
      </c>
      <c r="L321" t="str">
        <v>Se realiZa prueba de funcionalidad con la clave del de jefe de zona y la impresora imprimio el recibo en su forma habitual sin cortes alternos o dañando la informacion; Se realiza la prueba dos veces y las dos veces salieron satisfactorias y sin inconvenientes al generar el recibo o su informacion</v>
      </c>
      <c r="M321">
        <v>44463</v>
      </c>
      <c r="N321">
        <v>44466</v>
      </c>
      <c r="O321" t="str">
        <v>J036 JUMBO POPAYAN CAMPANARIO</v>
      </c>
      <c r="P321" t="str">
        <v>POPAYAN</v>
      </c>
      <c r="Q321" t="str">
        <v>Daniel Fernando Paredes Arteaga</v>
      </c>
      <c r="R321">
        <v>10301691</v>
      </c>
      <c r="S321" t="str">
        <v>OCCIDENTE</v>
      </c>
    </row>
    <row r="322" xml:space="preserve">
      <c r="A322">
        <v>321</v>
      </c>
      <c r="B322">
        <v>11954081</v>
      </c>
      <c r="C322" t="str">
        <v>REQUEST</v>
      </c>
      <c r="D322" t="str">
        <v>CERRADO</v>
      </c>
      <c r="E322" t="str">
        <v>TIENDA</v>
      </c>
      <c r="F322" t="str">
        <v>PDT</v>
      </c>
      <c r="G322" t="str">
        <v>PDT</v>
      </c>
      <c r="H322" t="str">
        <v>DATALOGIC</v>
      </c>
      <c r="I322" t="str" xml:space="preserve">
        <v xml:space="preserve">Datos usuario_x000d_
Nombre: Luz Angela Romero Valencia_x000d_
Correo: Luz.Romero@cencosud.com.co_x000d_
Usuario AD: LARomerV_x000d_
Pais: Colombia_x000d_
Ubicacion: M179 METRO PITALITO_x000d_
Zona: Colombia Occidente_x000d_
Unidad de Negocio: Supermercados_x000d_
Servicio: Tiendas &amp; Centros de Distribucion_x000d_
Telefono: 3202587367_x000d_
Anexo: 8366005_x000d_
Descripcion: pdt #9 con inventario 19395 no le sirve la tecla funcion._x000d_
Seccion de la tienda en donde se ubica la PDT o usuario: 179 Metro Pitalito_x000d_
</v>
      </c>
      <c r="J322" t="str">
        <v>NO APLICA</v>
      </c>
      <c r="K322" t="str" xml:space="preserve">
        <v xml:space="preserve">Bueno dias._x000d_
Jefe Miguel por favor me colabora con la autorizacion para que isit realice la visita a la tienda de metro pitalito para la validacion de la novedad reportada en la pdt la cual reporta falla con las teclas funcion._x000d_
Gracias.</v>
      </c>
      <c r="L322" t="str">
        <v>Se llega a sitio; se realizan los parámetros de bioseguridad y se valida ingreso. Se procede con la ubicación del equipo y procedemos con la intervención del mismo. La srta. Luz Romero de Seguridad Tienda nos alcanza el equipo el cual tiene la tecla de pasar la pdt a modo función sin servicio. Se recibe la pdt con la batería de carga averiada en la pestaña de seguro al igualmente la celda donde se inserte la micro sd. Se procede con el desensamble de la misma y se limpia completamente; se cuadra teclado y se procede con el ensamblado. Se realiza reset (no fuerte). El sistema operativo sube a normalidad. Se le indica a la usuaria por favor ingresa y realiza las respectivas pruebas. La usuaria realiza pruebas a satisfacción. Se le envía video de evidencia a Soporte Remoto Cencosud. La pdt queda operativa con las observación de avería física en bateria y celda las cuales también se le soporta a Soporte Remoto. Se realiza validaciones en el sistema comercial Génesix a satisfacción. Se da por finalizada la actividad.</v>
      </c>
      <c r="M322">
        <v>44466</v>
      </c>
      <c r="N322">
        <v>44466</v>
      </c>
      <c r="O322" t="str">
        <v>M179 METRO PITALITO</v>
      </c>
      <c r="P322" t="str">
        <v>PITALITO</v>
      </c>
      <c r="Q322" t="str">
        <v>EMERSON PALACIOS MARTINEZ</v>
      </c>
      <c r="R322">
        <v>13723524</v>
      </c>
      <c r="S322" t="str">
        <v>OCCIDENTE</v>
      </c>
    </row>
    <row r="323" xml:space="preserve">
      <c r="A323">
        <v>322</v>
      </c>
      <c r="B323">
        <v>11931551</v>
      </c>
      <c r="C323" t="str">
        <v>REQUEST</v>
      </c>
      <c r="D323" t="str">
        <v>CERRADO</v>
      </c>
      <c r="E323" t="str">
        <v>TIENDA</v>
      </c>
      <c r="F323" t="str">
        <v>DESKTOP</v>
      </c>
      <c r="G323" t="str">
        <v>CPU</v>
      </c>
      <c r="H323" t="str">
        <v>LENOVO</v>
      </c>
      <c r="I323"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J323" t="str">
        <v>NO APLICA</v>
      </c>
      <c r="K323" t="str" xml:space="preserve">
        <v xml:space="preserve">Bueno dias._x000d_
Jefe Miguel por favor me colabora con la autorizacion para que isit realice la visita a la tienda de metro pitalito para la instalacion y configuracion del sistema operativo en el computador del gerente d la tienda; el disco duro ya esta en sitio._x000d_
Gracias</v>
      </c>
      <c r="L323" t="str">
        <v>Se llega a sitio; se realizan los parámetros de bioseguridad y se valida ingreso. Se procede con la ubicación del equipo y procedemos con la intervención del mismo. La srta. Asistente de Dirección nos regala la parte y procedemos a retirar parte dañada y colocamos el el disco SSD que llega para reemplazarla. Procedemos a ensamblar el equipo y procedemos con el proceso de formateo. Pasamos imagen corporativa y procedemos con el proceso de des-instalación del antivirus e instalación del Trend. Pasamos la actualización de KB requerida; pasamos el agente y procedemos a subir el equipo con la herramienta cencojoin. Realizamos instalación de office y herramientas ofimáticas corporativas. El usuario realiza el ingreso a la máquina y procedemos con la configuración del perfil. Se pasa base de datos de outlook y se configura correo. Se procede con la configuración de cola de impresión; herramientas comerciales y accesos directos. El usuario realiza pruebas a satisfacción; el equipo queda completamente operativo y se le comunica a Soporte Remoto Cencosud. El equipo queda completamente operativo y funcional con sus periféricos.</v>
      </c>
      <c r="M323">
        <v>44466</v>
      </c>
      <c r="N323">
        <v>44466</v>
      </c>
      <c r="O323" t="str">
        <v>M179 METRO PITALITO</v>
      </c>
      <c r="P323" t="str">
        <v>PITALITO</v>
      </c>
      <c r="Q323" t="str">
        <v>EMERSON PALACIOS MARTINEZ</v>
      </c>
      <c r="R323">
        <v>13723524</v>
      </c>
      <c r="S323" t="str">
        <v>OCCIDENTE</v>
      </c>
    </row>
    <row r="324" xml:space="preserve">
      <c r="A324">
        <v>323</v>
      </c>
      <c r="B324">
        <v>11931551</v>
      </c>
      <c r="C324" t="str">
        <v>REQUEST</v>
      </c>
      <c r="D324" t="str">
        <v>CERRADO</v>
      </c>
      <c r="E324" t="str">
        <v>TIENDA</v>
      </c>
      <c r="F324" t="str">
        <v>DESKTOP</v>
      </c>
      <c r="G324" t="str">
        <v>CPU</v>
      </c>
      <c r="H324" t="str">
        <v>LENOVO</v>
      </c>
      <c r="I324"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J324" t="str">
        <v>NO APLICA</v>
      </c>
      <c r="K324" t="str" xml:space="preserve">
        <v xml:space="preserve">Bueno dias._x000d_
Jefe Miguel por favor me colabora con la autorizacion para que isit realice la visita a la tienda de metro pitalito para la instalacion y configuracion del sistema operativo en el computador del gerente d la tienda; el disco duro ya esta en sitio._x000d_
Gracias</v>
      </c>
      <c r="L324" t="str">
        <v>Se llega a sitio; se realizan los parámetros de bioseguridad y se valida ingreso. Se procede con la ubicación del equipo y procedemos con la intervención del mismo. La srta. Asistente de Dirección nos regala la parte y procedemos a retirar parte dañada y colocamos el el disco SSD que llega para reemplazarla. Procedemos a ensamblar el equipo y procedemos con el proceso de formateo. Pasamos imagen corporativa y procedemos con el proceso de des-instalación del antivirus e instalación del Trend. Pasamos la actualización de KB requerida; pasamos el agente y procedemos a subir el equipo con la herramienta cencojoin. Realizamos instalación de office y herramientas ofimáticas corporativas. El usuario realiza el ingreso a la máquina y procedemos con la configuración del perfil. Se pasa base de datos de outlook y se configura correo. Se procede con la configuración de cola de impresión; herramientas comerciales y accesos directos. El usuario realiza pruebas a satisfacción; el equipo queda completamente operativo y se le comunica a Soporte Remoto Cencosud. El equipo queda completamente operativo y funcional con sus periféricos.</v>
      </c>
      <c r="M324">
        <v>44466</v>
      </c>
      <c r="N324">
        <v>44466</v>
      </c>
      <c r="O324" t="str">
        <v>M179 METRO PITALITO</v>
      </c>
      <c r="P324" t="str">
        <v>PITALITO</v>
      </c>
      <c r="Q324" t="str">
        <v>EMERSON PALACIOS MARTINEZ</v>
      </c>
      <c r="R324">
        <v>13723524</v>
      </c>
      <c r="S324" t="str">
        <v>OCCIDENTE</v>
      </c>
    </row>
    <row r="325" xml:space="preserve">
      <c r="A325">
        <v>324</v>
      </c>
      <c r="B325">
        <v>11931551</v>
      </c>
      <c r="C325" t="str">
        <v>REQUEST</v>
      </c>
      <c r="D325" t="str">
        <v>CERRADO</v>
      </c>
      <c r="E325" t="str">
        <v>TIENDA</v>
      </c>
      <c r="F325" t="str">
        <v>DESKTOP</v>
      </c>
      <c r="G325" t="str">
        <v>CPU</v>
      </c>
      <c r="H325" t="str">
        <v>LENOVO</v>
      </c>
      <c r="I325"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J325" t="str">
        <v>NO APLICA</v>
      </c>
      <c r="K325" t="str" xml:space="preserve">
        <v xml:space="preserve">Bueno dias._x000d_
Jefe Miguel por favor me colabora con la autorizacion para que isit realice la visita a la tienda de metro pitalito para la instalacion y configuracion del sistema operativo en el computador del gerente d la tienda; el disco duro ya esta en sitio._x000d_
Gracias</v>
      </c>
      <c r="L325" t="str">
        <v>Se llega a sitio; se realizan los parámetros de bioseguridad y se valida ingreso. Se procede con la ubicación del equipo y procedemos con la intervención del mismo. La srta. Asistente de Dirección nos regala la parte y procedemos a retirar parte dañada y colocamos el el disco SSD que llega para reemplazarla. Procedemos a ensamblar el equipo y procedemos con el proceso de formateo. Pasamos imagen corporativa y procedemos con el proceso de des-instalación del antivirus e instalación del Trend. Pasamos la actualización de KB requerida; pasamos el agente y procedemos a subir el equipo con la herramienta cencojoin. Realizamos instalación de office y herramientas ofimáticas corporativas. El usuario realiza el ingreso a la máquina y procedemos con la configuración del perfil. Se pasa base de datos de outlook y se configura correo. Se procede con la configuración de cola de impresión; herramientas comerciales y accesos directos. El usuario realiza pruebas a satisfacción; el equipo queda completamente operativo y se le comunica a Soporte Remoto Cencosud. El equipo queda completamente operativo y funcional con sus periféricos.</v>
      </c>
      <c r="M325">
        <v>44466</v>
      </c>
      <c r="N325">
        <v>44466</v>
      </c>
      <c r="O325" t="str">
        <v>M179 METRO PITALITO</v>
      </c>
      <c r="P325" t="str">
        <v>PITALITO</v>
      </c>
      <c r="Q325" t="str">
        <v>EMERSON PALACIOS MARTINEZ</v>
      </c>
      <c r="R325">
        <v>13723524</v>
      </c>
      <c r="S325" t="str">
        <v>OCCIDENTE</v>
      </c>
    </row>
    <row r="326" xml:space="preserve">
      <c r="A326">
        <v>325</v>
      </c>
      <c r="B326">
        <v>11936657</v>
      </c>
      <c r="C326" t="str">
        <v>REQUEST</v>
      </c>
      <c r="D326" t="str">
        <v>CERRADO</v>
      </c>
      <c r="E326" t="str">
        <v>TIENDA</v>
      </c>
      <c r="F326" t="str">
        <v>DESKTOP</v>
      </c>
      <c r="G326" t="str">
        <v>CPU</v>
      </c>
      <c r="H326" t="str">
        <v>LENOVO</v>
      </c>
      <c r="I326" t="str" xml:space="preserve">
        <v xml:space="preserve">Datos usuario_x000d_
Nombre: Fayver Vanegas Agudelo_x000d_
Correo: Faiver.Vanegas@cencosud.com.co_x000d_
Usuario AD: FVanegaA_x000d_
Pais: Colombia_x000d_
Ubicacion: M038 METRO NEIVA CENTRO DE CONVENCIONES_x000d_
Zona: Colombia Occidente_x000d_
Unidad de Negocio: Supermercados_x000d_
Servicio: Tiendas &amp; Centros de Distribucion_x000d_
Telefono: 3183816943_x000d_
Anexo: null_x000d_
Descripcion: se requiere instalacion del programa zebradesigner debido que al cambio del computador esta ya no ejecuta nombre de equipo M038900ws101 el cual se requiere para quenerar peps y stiker</v>
      </c>
      <c r="J326" t="str">
        <v>NO APLICA</v>
      </c>
      <c r="K326" t="str" xml:space="preserve">
        <v xml:space="preserve">Buen dia_x000d_
Favor autorizar esta llamada_x000d_
Solicito de su ayuda para instalar el aplicativo zebra dezinger al equipo del usuario Faiber Vanegas serial de la maquina MJ0ERL8P; ubicacion perecederos;_x000d_
Proceso a realizar instalar aplicativo y colocar las platillas en la ubicacion; escritorio_x000d_
Se instalara en la impresora con direccion ip 10.132.22._x000d_
Se intento conexion remota pero no fue posible_x000d_
Mil grac</v>
      </c>
      <c r="L326" t="str">
        <v>se llega a sitio; se procede a ingresar al equipo de usuario; se procede a instalar programa zebra designer para el equipo del usuario quien impreme stickers; se procede a instalar el aplicativo por administrador; se instala el aplicativo con driver se configura la ip de la zebra al equipo para pricedera hacer las pruebas de impresion; ya configurada se hacen pruebas de impresión exitosas; aplicativo en funcionamiento.</v>
      </c>
      <c r="M326">
        <v>44463</v>
      </c>
      <c r="N326">
        <v>44468</v>
      </c>
      <c r="O326" t="str">
        <v>M038 METRO NEIVA CENTRO DE CONVENCIONES</v>
      </c>
      <c r="P326" t="str">
        <v>NEIVA</v>
      </c>
      <c r="Q326" t="str">
        <v>JOHN ALEJANDRO LOZADA BABATIVA</v>
      </c>
      <c r="R326">
        <v>1075313382</v>
      </c>
      <c r="S326" t="str">
        <v>OCCIDENTE</v>
      </c>
    </row>
    <row r="327" xml:space="preserve">
      <c r="A327">
        <v>326</v>
      </c>
      <c r="B327">
        <v>11949476</v>
      </c>
      <c r="C327" t="str">
        <v>REQUEST</v>
      </c>
      <c r="D327" t="str">
        <v>CERRADO</v>
      </c>
      <c r="E327" t="str">
        <v>TIENDA</v>
      </c>
      <c r="F327" t="str">
        <v>BALANZA</v>
      </c>
      <c r="G327" t="str">
        <v>sCANNER</v>
      </c>
      <c r="H327" t="str">
        <v>ZEBRA</v>
      </c>
      <c r="I327" t="str" xml:space="preserve">
        <v xml:space="preserve">Datos usuario_x000d_
Nombre: Eduan Alberto Echeverri Yepes_x000d_
Correo: EduanAlberto.EcheverriYepes@cencosud.com.co_x000d_
Usuario AD: EAechevY_x000d_
Pais: Colombia_x000d_
Ubicacion: J027 JUMBO RIONEGRO_x000d_
Zona: Colombia Centro_x000d_
Unidad de Negocio: Supermercados_x000d_
Servicio: Tiendas &amp; Centros de Distribucion_x000d_
Telefono: 15387501_x000d_
Anexo: 5352400_x000d_
Descripcion: Buenos dias._x000d_
me colaboran por favor revisando la bascula de la pos 03 ya que en el momento de pesar los productos no deja realizar el peso_x000d_
muchas gracias._x000d_
feliz dia.</v>
      </c>
      <c r="J327" t="str">
        <v>NO APLICA</v>
      </c>
      <c r="K327" t="str" xml:space="preserve">
        <v xml:space="preserve">Transfer Assignee from '' to 'Espinosa Rodriguez; Jamir Leandro '_x000d_
Transfer Group from 'Soporte_Onsite_REG_Centro_SM Colombia' to 'Soporte_Onsite_REG_Remoto_SM Colombia'_x000d_
  _x000d_
</v>
      </c>
      <c r="L327" t="str">
        <v>Se verifica la caja dondee se presenta la falla de la balanza de la caja 3 que informan esta con falla; me dicen que no esta pesando bien; se procede a solucionar desconectando la balanza de la energia; se deja asi por 30 segundo; se conecta nuevamente la balanza a la energia; se hacen pruebas y queda operativo; sin fallas y funcionando con normalidad.</v>
      </c>
      <c r="M327">
        <v>44463</v>
      </c>
      <c r="N327">
        <v>44468</v>
      </c>
      <c r="O327" t="str">
        <v>J027 JUMBO RIONEGRO</v>
      </c>
      <c r="P327" t="str">
        <v>RIONEGRO</v>
      </c>
      <c r="Q327" t="str">
        <v>YEISON JAIR GOMEZ GIRALDO</v>
      </c>
      <c r="R327">
        <v>1152709373</v>
      </c>
      <c r="S327" t="str">
        <v>CENTRO</v>
      </c>
    </row>
    <row r="328" xml:space="preserve">
      <c r="A328">
        <v>327</v>
      </c>
      <c r="B328">
        <v>11947418</v>
      </c>
      <c r="C328" t="str">
        <v>REQUEST</v>
      </c>
      <c r="D328" t="str">
        <v>CERRADO</v>
      </c>
      <c r="E328" t="str">
        <v>TIENDA</v>
      </c>
      <c r="F328" t="str">
        <v>DESKTOP</v>
      </c>
      <c r="G328" t="str">
        <v>CPU</v>
      </c>
      <c r="H328" t="str">
        <v>LENOVO</v>
      </c>
      <c r="I328"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Buenas tardes_x000d_
_x000d_
necesito de su amable colaboracion para revisar el PC de la oficina de la estacion de servicio Girardot; ya que presenta falla y no deja ingresar al sistema._x000d_
gracias por su rapida gestion a la presente._x000d_
_x000d_
Jairzhiño Zabala_x000d_
Coordinaro EDS_x000d_
3156282645</v>
      </c>
      <c r="J328" t="str">
        <v>NO APLICA</v>
      </c>
      <c r="K328" t="str" xml:space="preserve">
        <v xml:space="preserve">Buen dia_x000d_
Favor autorizar esta llamada_x000d_
Solicito de su ayuda para revisar el equipo de la estacion de servicio ya que esta presentado fallas con el sistema operativo y no sube el sistema_x000d_
Equipo: PC_x000d_
Marca: Lenovo_x000d_
Modelo: M73_x000d_
Serial: MJ01MKYV_x000d_
Contacto en tienda Jair Zabala_x000d_
Mil gracias</v>
      </c>
      <c r="L328" t="str">
        <v>Se realiza revision y se encuentra CPU desktop en mal estado; Se revisa fuente de poder y presenta fallas en el ventilador mostrando sobrecalentamiento. la board presenta mal estado fisico y electronico. Se recomienda realizar cambio de CPU desktop M73 core i3 o en su defecto enviar las partes necesarias Board y fuente de poder ya que las dos partes se encuentran en mal estado.</v>
      </c>
      <c r="M328">
        <v>44466</v>
      </c>
      <c r="N328">
        <v>44468</v>
      </c>
      <c r="O328" t="str">
        <v>J047 JUMBO GIRARDOT</v>
      </c>
      <c r="P328" t="str">
        <v>GIRARDOT</v>
      </c>
      <c r="Q328" t="str">
        <v>RAFAEL ARDILA PUENTES</v>
      </c>
      <c r="R328">
        <v>1018419858</v>
      </c>
      <c r="S328" t="str">
        <v>OCCIDENTE</v>
      </c>
    </row>
    <row r="329" xml:space="preserve">
      <c r="A329">
        <v>328</v>
      </c>
      <c r="B329">
        <v>11946915</v>
      </c>
      <c r="C329" t="str">
        <v>REQUEST</v>
      </c>
      <c r="D329" t="str">
        <v>CERRADO</v>
      </c>
      <c r="E329" t="str">
        <v>TIENDA</v>
      </c>
      <c r="F329" t="str">
        <v>PDA</v>
      </c>
      <c r="G329" t="str">
        <v>PDA</v>
      </c>
      <c r="H329" t="str">
        <v>SYMBOL</v>
      </c>
      <c r="I329"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null_x000d_
Telefono: 3118781135_x000d_
Anexo: null_x000d_
Descripcion: por favor solicito la instalacion de la pagina de seguridad a las pda symbol; de los seriales s/n 16232522507976 y s/n 16307522502996_x000d_
Seccion en la tienda o ubicacion del usuario: 47 jumbo girardot_x000d_
Jefe de area asignacion de la PDT: control perdidas; armando ceron</v>
      </c>
      <c r="J329" t="str">
        <v>NO APLICA</v>
      </c>
      <c r="K329" t="str" xml:space="preserve">
        <v xml:space="preserve">Buen dia_x000d_
Por favor autorizar esta llamada_x000d_
Solicito de su ayuda para configurar dos PDA symbol para el area de seguridad;_x000d_
seriales S/ N16232522507976-N16307522502996_x000d_
proceso a realizar: instalar telnet y la pagina de centralizacion seguridad_x000d_
contacto en tienda Armando Ceron_x000d_
Mil gracias</v>
      </c>
      <c r="L329" t="str">
        <v xml:space="preserve">Se realiza revision y configuracion de las 2 pda mencionadas; se conectan a la Wlan 12 y se configura su aplicativo de seguridad de control de antenas; se guarda su configuracion y se deja funcional para que tengan acceso unicamente a su respectivo APP; se recomienda solucionar la falta de cargadores para las 2 PDA ya que solo existe un cargador disponible en la tienda </v>
      </c>
      <c r="M329">
        <v>44466</v>
      </c>
      <c r="N329">
        <v>44468</v>
      </c>
      <c r="O329" t="str">
        <v>J047 JUMBO GIRARDOT</v>
      </c>
      <c r="P329" t="str">
        <v>GIRARDOT</v>
      </c>
      <c r="Q329" t="str">
        <v>RAFAEL ARDILA PUENTES</v>
      </c>
      <c r="R329">
        <v>1018419858</v>
      </c>
      <c r="S329" t="str">
        <v>OCCIDENTE</v>
      </c>
    </row>
    <row r="330" xml:space="preserve">
      <c r="A330">
        <v>329</v>
      </c>
      <c r="B330">
        <v>11946915</v>
      </c>
      <c r="C330" t="str">
        <v>REQUEST</v>
      </c>
      <c r="D330" t="str">
        <v>CERRADO</v>
      </c>
      <c r="E330" t="str">
        <v>TIENDA</v>
      </c>
      <c r="F330" t="str">
        <v>PDA</v>
      </c>
      <c r="G330" t="str">
        <v>PDA</v>
      </c>
      <c r="H330" t="str">
        <v>SYMBOL</v>
      </c>
      <c r="I330"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null_x000d_
Telefono: 3118781135_x000d_
Anexo: null_x000d_
Descripcion: por favor solicito la instalacion de la pagina de seguridad a las pda symbol; de los seriales s/n 16232522507976 y s/n 16307522502996_x000d_
Seccion en la tienda o ubicacion del usuario: 47 jumbo girardot_x000d_
Jefe de area asignacion de la PDT: control perdidas; armando ceron</v>
      </c>
      <c r="J330" t="str">
        <v>NO APLICA</v>
      </c>
      <c r="K330" t="str" xml:space="preserve">
        <v xml:space="preserve">Buen dia_x000d_
Por favor autorizar esta llamada_x000d_
Solicito de su ayuda para configurar dos PDA symbol para el area de seguridad;_x000d_
seriales S/ N16232522507976-N16307522502996_x000d_
proceso a realizar: instalar telnet y la pagina de centralizacion seguridad_x000d_
contacto en tienda Armando Ceron_x000d_
Mil gracias</v>
      </c>
      <c r="L330" t="str">
        <v xml:space="preserve">Se realiza revision y configuracion de las 2 pda mencionadas; se conectan a la Wlan 12 y se configura su aplicativo de seguridad de control de antenas; se guarda su configuracion y se deja funcional para que tengan acceso unicamente a su respectivo APP; se recomienda solucionar la falta de cargadores para las 2 PDA ya que solo existe un cargador disponible en la tienda </v>
      </c>
      <c r="M330">
        <v>44466</v>
      </c>
      <c r="N330">
        <v>44468</v>
      </c>
      <c r="O330" t="str">
        <v>J047 JUMBO GIRARDOT</v>
      </c>
      <c r="P330" t="str">
        <v>GIRARDOT</v>
      </c>
      <c r="Q330" t="str">
        <v>RAFAEL ARDILA PUENTES</v>
      </c>
      <c r="R330">
        <v>1018419858</v>
      </c>
      <c r="S330" t="str">
        <v>OCCIDENTE</v>
      </c>
    </row>
    <row r="331" xml:space="preserve">
      <c r="A331">
        <v>330</v>
      </c>
      <c r="B331">
        <v>11946915</v>
      </c>
      <c r="C331" t="str">
        <v>REQUEST</v>
      </c>
      <c r="D331" t="str">
        <v>CERRADO</v>
      </c>
      <c r="E331" t="str">
        <v>TIENDA</v>
      </c>
      <c r="F331" t="str">
        <v>PDA</v>
      </c>
      <c r="G331" t="str">
        <v>PDA</v>
      </c>
      <c r="H331" t="str">
        <v>SYMBOL</v>
      </c>
      <c r="I331"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null_x000d_
Telefono: 3118781135_x000d_
Anexo: null_x000d_
Descripcion: por favor solicito la instalacion de la pagina de seguridad a las pda symbol; de los seriales s/n 16232522507976 y s/n 16307522502996_x000d_
Seccion en la tienda o ubicacion del usuario: 47 jumbo girardot_x000d_
Jefe de area asignacion de la PDT: control perdidas; armando ceron</v>
      </c>
      <c r="J331" t="str">
        <v>NO APLICA</v>
      </c>
      <c r="K331" t="str" xml:space="preserve">
        <v xml:space="preserve">Buen dia_x000d_
Por favor autorizar esta llamada_x000d_
Solicito de su ayuda para configurar dos PDA symbol para el area de seguridad;_x000d_
seriales S/ N16232522507976-N16307522502996_x000d_
proceso a realizar: instalar telnet y la pagina de centralizacion seguridad_x000d_
contacto en tienda Armando Ceron_x000d_
Mil gracias</v>
      </c>
      <c r="L331" t="str">
        <v xml:space="preserve">Se realiza revision y configuracion de las 2 pda mencionadas; se conectan a la Wlan 12 y se configura su aplicativo de seguridad de control de antenas; se guarda su configuracion y se deja funcional para que tengan acceso unicamente a su respectivo APP; se recomienda solucionar la falta de cargadores para las 2 PDA ya que solo existe un cargador disponible en la tienda </v>
      </c>
      <c r="M331">
        <v>44466</v>
      </c>
      <c r="N331">
        <v>44468</v>
      </c>
      <c r="O331" t="str">
        <v>J047 JUMBO GIRARDOT</v>
      </c>
      <c r="P331" t="str">
        <v>GIRARDOT</v>
      </c>
      <c r="Q331" t="str">
        <v>RAFAEL ARDILA PUENTES</v>
      </c>
      <c r="R331">
        <v>1018419858</v>
      </c>
      <c r="S331" t="str">
        <v>OCCIDENTE</v>
      </c>
    </row>
    <row r="332" xml:space="preserve">
      <c r="A332">
        <v>331</v>
      </c>
      <c r="B332">
        <v>11957844</v>
      </c>
      <c r="C332" t="str">
        <v>REQUEST</v>
      </c>
      <c r="D332" t="str">
        <v>CERRADO</v>
      </c>
      <c r="E332" t="str">
        <v>TIENDA</v>
      </c>
      <c r="F332" t="str">
        <v>PDA</v>
      </c>
      <c r="G332" t="str">
        <v>PDA</v>
      </c>
      <c r="H332" t="str">
        <v>HONEWELL</v>
      </c>
      <c r="I332" t="str" xml:space="preserve">
        <v xml:space="preserve">Datos usuario_x000d_
Nombre: Norman Emerson Barrera Castelblanco_x000d_
Correo: normanemerson.barreracastelblanco@cencosud.com.co_x000d_
Usuario AD: NEBarrer_x000d_
Pais: Colombia_x000d_
Ubicacion: M073 METRO MOSQUERA_x000d_
Zona: Colombia Bogota_x000d_
Unidad de Negocio: Supermercados_x000d_
Servicio: Tiendas &amp; Centros de Distribucion_x000d_
Telefono: 3108572548_x000d_
Anexo: 8948800_x000d_
Descripcion: llega para el area de control y prevencion perdidas de la tienda metro Mosquera PDA marca honewell serial 20072B6983; para trabajar procesos de E-comerce; pero no cuenta con el aplicativo instalado. se solicita instalacion del mismo._x000d_
</v>
      </c>
      <c r="J332" t="str">
        <v>NO APLICA</v>
      </c>
      <c r="K332" t="str" xml:space="preserve">
        <v xml:space="preserve">	_x000d_
favor su ayuda; fue mal transferido	  _x000d_
</v>
      </c>
      <c r="L332" t="str">
        <v>Inicialmente se realiza el cambio de la red Wifi de donde esta conectada actualmente a la red WLAN12; se informa la direccion IP y el Serial al personal de sistemas encargado de realizar la actualización de las aplicaciones. Luego se conecta al wifi del celular para que haga las actualizaciones correspondientes. Se reinicia la PDA y se deja operativo el equipo.</v>
      </c>
      <c r="M332">
        <v>44467</v>
      </c>
      <c r="N332">
        <v>44468</v>
      </c>
      <c r="O332" t="str">
        <v>M073 METRO MOSQUERA</v>
      </c>
      <c r="P332" t="str">
        <v>MOSQUERA</v>
      </c>
      <c r="Q332" t="str">
        <v>ALEXANDER CASTILLO SOTELO</v>
      </c>
      <c r="R332">
        <v>80216449</v>
      </c>
      <c r="S332" t="str">
        <v>BOGOTA</v>
      </c>
    </row>
    <row r="333" xml:space="preserve">
      <c r="A333">
        <v>332</v>
      </c>
      <c r="B333">
        <v>11961517</v>
      </c>
      <c r="C333" t="str">
        <v>REQUEST</v>
      </c>
      <c r="D333" t="str">
        <v>CERRADO</v>
      </c>
      <c r="E333" t="str">
        <v>TIENDA</v>
      </c>
      <c r="F333" t="str">
        <v>COMUNICACIONES</v>
      </c>
      <c r="G333" t="str">
        <v>PUNTO DE RED</v>
      </c>
      <c r="H333" t="str">
        <v>NO APLICA</v>
      </c>
      <c r="I33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parav la validacion del punto de red de la pos 10 de platos preparados ; ya que no esta funcionando y esta pos esta funcionando con antena inalambrica_x000d_
Numero de inventario: 10_x000d_
Numero de caja: 10</v>
      </c>
      <c r="J333" t="str">
        <v>NO APLICA</v>
      </c>
      <c r="K333" t="str" xml:space="preserve">
        <v xml:space="preserve">Jefe por favor su ayuda con el tecnico remoto para validacion del punto de la pos de platos preparados favor comunicarse conmigo para realizar puente con redes._x000d_
Harold Gonzalez cel 3174343483</v>
      </c>
      <c r="L333" t="str">
        <v>SE LLEGA A SITIO; SE IDENTIFICA QUE EL PUNTO DE RED DEL AREA DE PLATOS PREPARADOS ESTA FALLADO DE MANERA CONTINUA. SE ENCUENTRA HABILITADO UN NUEVO PUNTO DE RED EN EL AREA POR LO QUE SE CAMBIA EL CABLE DE RED Y SE QUITA EL ROUTER QUE SE HABIA DEJADO DE MANERA PROVISIONAL. LUEGO DE VARIAS PRUEBAS PARECE QUE EL PUNTO NO QUEDO BIEN POR LO QUE SE SOLICITA CAMBIO DE KINSTON JACK Y SE DEJA DE NUEVO EL ROUTER DE MANERA PROVISIONAL HASTA ARREGLAR EL INCONVENIENTE</v>
      </c>
      <c r="M333">
        <v>44468</v>
      </c>
      <c r="N333">
        <v>44468</v>
      </c>
      <c r="O333" t="str">
        <v>J047 JUMBO GIRARDOT</v>
      </c>
      <c r="P333" t="str">
        <v>GIRARDOT</v>
      </c>
      <c r="Q333" t="str">
        <v>FREDY STIVEN GARCIA CARVAJAL</v>
      </c>
      <c r="R333">
        <v>1007846861</v>
      </c>
      <c r="S333" t="str">
        <v>OCCIDENTE</v>
      </c>
    </row>
    <row r="334" xml:space="preserve">
      <c r="A334">
        <v>333</v>
      </c>
      <c r="B334">
        <v>11959416</v>
      </c>
      <c r="C334" t="str">
        <v>REQUEST</v>
      </c>
      <c r="D334" t="str">
        <v>CERRADO</v>
      </c>
      <c r="E334" t="str">
        <v>TIENDA</v>
      </c>
      <c r="F334" t="str">
        <v>POS</v>
      </c>
      <c r="G334" t="str">
        <v>POS</v>
      </c>
      <c r="H334" t="str">
        <v>NO APLICA</v>
      </c>
      <c r="I33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12 ; ya que el visor de cajero no funciona; la pos prende pero no da video_x000d_
Numero de inventario: 12_x000d_
Numero de caja: 12</v>
      </c>
      <c r="J334" t="str">
        <v>NO APLICA</v>
      </c>
      <c r="K334" t="str" xml:space="preserve">
        <v xml:space="preserve">Jefe buena tarde su ayuda con la autorizacion del tecnico remoto para revision de la pos 12; el visor de cajero no funciona; la pos prende pero no da video-Gracias	  _x000d_
</v>
      </c>
      <c r="L334" t="str">
        <v>SE LLEGA A SITIO PARA ATENDER CASO QUE SE MONTO YA QUE EL EQUIPO DE CAJA 12 NO QUIERE MOSTRAR IMAGEN EN EL VISOR. LUEEGO DE HACER PRUEBAS REINCIANDO EL EQUIPO PARECE SER QUE SOLO DA IMAGEN AL INICIAR Y LUEGO DE TERMINAR NO MUESTRA NADA MAS; TAMBIEN SE PRUEBA CAMBIANDO DE VISOR Y TECLADO PERO LUEGO DE VOLVER A REINICIAR MUESTRA AL PARECER ERROR DE QUE NO HAY SISTEMA POR LO QUE SE RECOMIENDA HACER CAMBIO DE DISCO DURO PARA PODER MONTAR DE NUEVO SISTEMA OPERATIVO</v>
      </c>
      <c r="M334">
        <v>44468</v>
      </c>
      <c r="N334">
        <v>44468</v>
      </c>
      <c r="O334" t="str">
        <v>J047 JUMBO GIRARDOT</v>
      </c>
      <c r="P334" t="str">
        <v>GIRARDOT</v>
      </c>
      <c r="Q334" t="str">
        <v>FREDY STIVEN GARCIA CARVAJAL</v>
      </c>
      <c r="R334">
        <v>1007846861</v>
      </c>
      <c r="S334" t="str">
        <v>OCCIDENTE</v>
      </c>
    </row>
    <row r="335" xml:space="preserve">
      <c r="A335">
        <v>334</v>
      </c>
      <c r="B335">
        <v>11959416</v>
      </c>
      <c r="C335" t="str">
        <v>REQUEST</v>
      </c>
      <c r="D335" t="str">
        <v>CERRADO</v>
      </c>
      <c r="E335" t="str">
        <v>TIENDA</v>
      </c>
      <c r="F335" t="str">
        <v>POS</v>
      </c>
      <c r="G335" t="str">
        <v>POS</v>
      </c>
      <c r="H335" t="str">
        <v>NO APLICA</v>
      </c>
      <c r="I33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12 ; ya que el visor de cajero no funciona; la pos prende pero no da video_x000d_
Numero de inventario: 12_x000d_
Numero de caja: 12</v>
      </c>
      <c r="J335" t="str">
        <v>NO APLICA</v>
      </c>
      <c r="K335" t="str" xml:space="preserve">
        <v xml:space="preserve">Jefe buena tarde su ayuda con la autorizacion del tecnico remoto para revision de la pos 12; el visor de cajero no funciona; la pos prende pero no da video-Gracias	  _x000d_
</v>
      </c>
      <c r="L335" t="str">
        <v>SE LLEGA A SITIO PARA ATENDER CASO QUE SE MONTO YA QUE EL EQUIPO DE CAJA 12 NO QUIERE MOSTRAR IMAGEN EN EL VISOR. LUEEGO DE HACER PRUEBAS REINCIANDO EL EQUIPO PARECE SER QUE SOLO DA IMAGEN AL INICIAR Y LUEGO DE TERMINAR NO MUESTRA NADA MAS; TAMBIEN SE PRUEBA CAMBIANDO DE VISOR Y TECLADO PERO LUEGO DE VOLVER A REINICIAR MUESTRA AL PARECER ERROR DE QUE NO HAY SISTEMA POR LO QUE SE RECOMIENDA HACER CAMBIO DE DISCO DURO PARA PODER MONTAR DE NUEVO SISTEMA OPERATIVO</v>
      </c>
      <c r="M335">
        <v>44468</v>
      </c>
      <c r="N335">
        <v>44468</v>
      </c>
      <c r="O335" t="str">
        <v>J047 JUMBO GIRARDOT</v>
      </c>
      <c r="P335" t="str">
        <v>GIRARDOT</v>
      </c>
      <c r="Q335" t="str">
        <v>FREDY STIVEN GARCIA CARVAJAL</v>
      </c>
      <c r="R335">
        <v>1007846861</v>
      </c>
      <c r="S335" t="str">
        <v>OCCIDENTE</v>
      </c>
    </row>
    <row r="336" xml:space="preserve">
      <c r="A336">
        <v>335</v>
      </c>
      <c r="B336">
        <v>11941956</v>
      </c>
      <c r="C336" t="str">
        <v>REQUEST</v>
      </c>
      <c r="D336" t="str">
        <v>CERRADO</v>
      </c>
      <c r="E336" t="str">
        <v>TIENDA</v>
      </c>
      <c r="F336" t="str">
        <v>BALANZA</v>
      </c>
      <c r="G336" t="str">
        <v>COLGANTE</v>
      </c>
      <c r="H336" t="str">
        <v>mettler</v>
      </c>
      <c r="I336" t="str" xml:space="preserve">
        <v xml:space="preserve">Datos usuario_x000d_
Nombre: Edison Arley Ortiz Grisales_x000d_
Correo: EdisonArley.OrtizGrisales@cencosud.com.co_x000d_
Usuario AD: EDOrtizGr_x000d_
Pais: Colombia_x000d_
Ubicacion: J027 JUMBO RIONEGRO_x000d_
Zona: Colombia Centro_x000d_
Unidad de Negocio: Supermercados_x000d_
Servicio: Tiendas &amp; Centros de Distribucion_x000d_
Telefono: 3146171666_x000d_
Anexo: 5352400_x000d_
Descripcion: Buenas tardes_x000d_
_x000d_
me colaboran por favor con la balanza de pollo ya que no sali tiquete; aparece papel vacio._x000d_
_x000d_
Gracias_x000d_
Area donde su ubica la balanza: Carniceria</v>
      </c>
      <c r="J336" t="str">
        <v>NO APLICA</v>
      </c>
      <c r="K336" t="str" xml:space="preserve">
        <v xml:space="preserve">	_x000d_
se requiere apoyo de isit para el formateo de la balanza del área de cava de pollo de carnicería con serial b932069611	  _x000d_
</v>
      </c>
      <c r="L336" t="str">
        <v>Se revisa la balanza de pollo en la cava de carniceria; que presenta fallas a la hora de imprimir la etiqueta; por lo que se procede a establecer de fabrica la balanza; se le informa la coordinadora Deysi para que le monte el firmware; se configure nuevamente; se espera a que este listo para realizar pruebas y validar si quedo buena; despues de varias horas me autorizan realizar pruebas; se procede a realizar pruebas; se evidencia que quedo desconfigurado el papel. se procede a cofigurarlo; se hacen pruebas nuevamente y se deja balanza operativa.</v>
      </c>
      <c r="M336">
        <v>44470</v>
      </c>
      <c r="N336">
        <v>44470</v>
      </c>
      <c r="O336" t="str">
        <v>J027 JUMBO RIONEGRO</v>
      </c>
      <c r="P336" t="str">
        <v>RIONEGRO</v>
      </c>
      <c r="Q336" t="str">
        <v>YEISON JAIR GOMEZ GIRALDO</v>
      </c>
      <c r="R336">
        <v>1152709373</v>
      </c>
      <c r="S336" t="str">
        <v>CENTRO</v>
      </c>
    </row>
    <row r="337" xml:space="preserve">
      <c r="A337">
        <v>336</v>
      </c>
      <c r="B337">
        <v>11941956</v>
      </c>
      <c r="C337" t="str">
        <v>REQUEST</v>
      </c>
      <c r="D337" t="str">
        <v>CERRADO</v>
      </c>
      <c r="E337" t="str">
        <v>TIENDA</v>
      </c>
      <c r="F337" t="str">
        <v>BALANZA</v>
      </c>
      <c r="G337" t="str">
        <v>COLGANTE</v>
      </c>
      <c r="H337" t="str">
        <v>mettler</v>
      </c>
      <c r="I337" t="str" xml:space="preserve">
        <v xml:space="preserve">Datos usuario_x000d_
Nombre: Edison Arley Ortiz Grisales_x000d_
Correo: EdisonArley.OrtizGrisales@cencosud.com.co_x000d_
Usuario AD: EDOrtizGr_x000d_
Pais: Colombia_x000d_
Ubicacion: J027 JUMBO RIONEGRO_x000d_
Zona: Colombia Centro_x000d_
Unidad de Negocio: Supermercados_x000d_
Servicio: Tiendas &amp; Centros de Distribucion_x000d_
Telefono: 3146171666_x000d_
Anexo: 5352400_x000d_
Descripcion: Buenas tardes_x000d_
_x000d_
me colaboran por favor con la balanza de pollo ya que no sali tiquete; aparece papel vacio._x000d_
_x000d_
Gracias_x000d_
Area donde su ubica la balanza: Carniceria</v>
      </c>
      <c r="J337" t="str">
        <v>NO APLICA</v>
      </c>
      <c r="K337" t="str" xml:space="preserve">
        <v xml:space="preserve">	_x000d_
se requiere apoyo de isit para el formateo de la balanza del área de cava de pollo de carnicería con serial b932069611	  _x000d_
</v>
      </c>
      <c r="L337" t="str">
        <v>Se revisa la balanza de pollo en la cava de carniceria; que presenta fallas a la hora de imprimir la etiqueta; por lo que se procede a establecer de fabrica la balanza; se le informa la coordinadora Deysi para que le monte el firmware; se configure nuevamente; se espera a que este listo para realizar pruebas y validar si quedo buena; despues de varias horas me autorizan realizar pruebas; se procede a realizar pruebas; se evidencia que quedo desconfigurado el papel. se procede a cofigurarlo; se hacen pruebas nuevamente y se deja balanza operativa.</v>
      </c>
      <c r="M337">
        <v>44470</v>
      </c>
      <c r="N337">
        <v>44470</v>
      </c>
      <c r="O337" t="str">
        <v>J027 JUMBO RIONEGRO</v>
      </c>
      <c r="P337" t="str">
        <v>RIONEGRO</v>
      </c>
      <c r="Q337" t="str">
        <v>YEISON JAIR GOMEZ GIRALDO</v>
      </c>
      <c r="R337">
        <v>1152709373</v>
      </c>
      <c r="S337" t="str">
        <v>CENTRO</v>
      </c>
    </row>
    <row r="338">
      <c r="A338">
        <v>337</v>
      </c>
      <c r="B338">
        <v>11959956</v>
      </c>
      <c r="C338" t="str">
        <v>REQUEST</v>
      </c>
      <c r="D338" t="str">
        <v>CERRADO</v>
      </c>
      <c r="E338" t="str">
        <v>TIENDA</v>
      </c>
      <c r="F338" t="str">
        <v>DESKTOP</v>
      </c>
      <c r="G338" t="str">
        <v>CPU</v>
      </c>
      <c r="H338" t="str">
        <v>LENOVO</v>
      </c>
      <c r="I338" t="str">
        <v>Se requiere instalar equipo con serial MJ045NA1; el cual se encuentra en custodia del area de seguridad ; y solventar la novedad con el PC con serial MJ045NBH; el cual presenta fallas de funcionamiento.</v>
      </c>
      <c r="J338" t="str">
        <v>NO APLICA</v>
      </c>
      <c r="K338" t="str">
        <v>Se requiere programar tecnico ISIT para instalar equipo MJ045NA1 el cual se encuentra en custodia de seguridad; y poder solventar la novedad con el equipo con serial MJ045NBH; el cual presenta fallas de funcionamiento con la board. Se transfiere para su gesiton-.</v>
      </c>
      <c r="L338" t="str">
        <v>se ingresa a tienda; se procede a revisar en custodia el equipo Con serial MJ045NA1; el cual encontramos otro equipo que no es el equipo que debe estar en cuatodia; al buscar por la tiendo encontramos que el equipo se encuentra ya instalado en KIO y se dejo el anterior equipo en custodia con seriales MJ05C7TJ; se procede a llevar el esuipo para hacer cambio al equipo que se encuentra en ATC el cual ya no funciona; se procede a hacer cambio de disco duro; se pasa el disco duro del equipo MJ045NBH el cual la cpu está daña y se pasa a la cpu MJ05C7TJ; se procede instala se arma equipo y se procede a iniciar; el equipo inicia correctamente con red; se ingresa usuario el cual entra sin ningun problema; se configura y se prueban los aplicatvos</v>
      </c>
      <c r="M338">
        <v>44470</v>
      </c>
      <c r="N338">
        <v>44470</v>
      </c>
      <c r="O338" t="str">
        <v>M195 METRO SANTA LUCIA</v>
      </c>
      <c r="P338" t="str">
        <v>NEIVA</v>
      </c>
      <c r="Q338" t="str">
        <v>JOHN ALEJANDRO LOZADA BABATIVA</v>
      </c>
      <c r="R338">
        <v>1075313382</v>
      </c>
      <c r="S338" t="str">
        <v>OCCIDENTE</v>
      </c>
    </row>
    <row r="339">
      <c r="A339">
        <v>338</v>
      </c>
      <c r="B339">
        <v>11959956</v>
      </c>
      <c r="C339" t="str">
        <v>REQUEST</v>
      </c>
      <c r="D339" t="str">
        <v>CERRADO</v>
      </c>
      <c r="E339" t="str">
        <v>TIENDA</v>
      </c>
      <c r="F339" t="str">
        <v>DESKTOP</v>
      </c>
      <c r="G339" t="str">
        <v>CPU</v>
      </c>
      <c r="H339" t="str">
        <v>LENOVO</v>
      </c>
      <c r="I339" t="str">
        <v>Se requiere instalar equipo con serial MJ045NA1; el cual se encuentra en custodia del area de seguridad ; y solventar la novedad con el PC con serial MJ045NBH; el cual presenta fallas de funcionamiento.</v>
      </c>
      <c r="J339" t="str">
        <v>NO APLICA</v>
      </c>
      <c r="K339" t="str">
        <v>Se requiere programar tecnico ISIT para instalar equipo MJ045NA1 el cual se encuentra en custodia de seguridad; y poder solventar la novedad con el equipo con serial MJ045NBH; el cual presenta fallas de funcionamiento con la board. Se transfiere para su gesiton-.</v>
      </c>
      <c r="L339" t="str">
        <v>se ingresa a tienda; se procede a revisar en custodia el equipo Con serial MJ045NA1; el cual encontramos otro equipo que no es el equipo que debe estar en cuatodia; al buscar por la tiendo encontramos que el equipo se encuentra ya instalado en KIO y se dejo el anterior equipo en custodia con seriales MJ05C7TJ; se procede a llevar el esuipo para hacer cambio al equipo que se encuentra en ATC el cual ya no funciona; se procede a hacer cambio de disco duro; se pasa el disco duro del equipo MJ045NBH el cual la cpu está daña y se pasa a la cpu MJ05C7TJ; se procede instala se arma equipo y se procede a iniciar; el equipo inicia correctamente con red; se ingresa usuario el cual entra sin ningun problema; se configura y se prueban los aplicatvos</v>
      </c>
      <c r="M339">
        <v>44470</v>
      </c>
      <c r="N339">
        <v>44470</v>
      </c>
      <c r="O339" t="str">
        <v>M195 METRO SANTA LUCIA</v>
      </c>
      <c r="P339" t="str">
        <v>NEIVA</v>
      </c>
      <c r="Q339" t="str">
        <v>JOHN ALEJANDRO LOZADA BABATIVA</v>
      </c>
      <c r="R339">
        <v>1075313382</v>
      </c>
      <c r="S339" t="str">
        <v>OCCIDENTE</v>
      </c>
    </row>
    <row r="340" xml:space="preserve">
      <c r="A340">
        <v>339</v>
      </c>
      <c r="B340">
        <v>11968052</v>
      </c>
      <c r="C340" t="str">
        <v>REQUEST</v>
      </c>
      <c r="D340" t="str">
        <v>CERRADO</v>
      </c>
      <c r="E340" t="str">
        <v>TIENDA</v>
      </c>
      <c r="F340" t="str">
        <v>POS</v>
      </c>
      <c r="G340" t="str">
        <v>CPU</v>
      </c>
      <c r="H340" t="str">
        <v>WINCOR</v>
      </c>
      <c r="I340"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Buenos dias me colabora por favor para revisar la pos N 5 que esta muy lenta.</v>
      </c>
      <c r="J340" t="str">
        <v>NO APLICA</v>
      </c>
      <c r="K340" t="str">
        <v>ser creates a request/incident/problem</v>
      </c>
      <c r="L340" t="str">
        <v>Se realizo la verificación de la POS y se observa que es muy lenta para realizar las transacciones; se valida que tiene tan solo 256 Gb de memoria RAM; se solicita el envío de otra memoria RAM de 256 Gb. Pendiente el envío de la parte.</v>
      </c>
      <c r="M340">
        <v>44470</v>
      </c>
      <c r="N340">
        <v>44470</v>
      </c>
      <c r="O340" t="str">
        <v>M077 METRO ZIPAQUIRA</v>
      </c>
      <c r="P340" t="str">
        <v>ZIPAQUIRA</v>
      </c>
      <c r="Q340" t="str">
        <v>ALEXANDER CASTILLO SOTELO</v>
      </c>
      <c r="R340">
        <v>80216449</v>
      </c>
      <c r="S340" t="str">
        <v>BOGOTA</v>
      </c>
    </row>
    <row r="341" xml:space="preserve">
      <c r="A341">
        <v>340</v>
      </c>
      <c r="B341">
        <v>11965713</v>
      </c>
      <c r="C341" t="str">
        <v>INCIDENT</v>
      </c>
      <c r="D341" t="str">
        <v>CERRADO</v>
      </c>
      <c r="E341" t="str">
        <v>TIENDA</v>
      </c>
      <c r="F341" t="str">
        <v>BALANZA</v>
      </c>
      <c r="G341" t="str">
        <v>POS</v>
      </c>
      <c r="H341" t="str">
        <v>zebra</v>
      </c>
      <c r="I341"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la pos 12 la balanza no esta funcionando; no pesa sale error_x000d_
Indica la ubicacion de tu balanza en la tienda: santa marta_x000d_
</v>
      </c>
      <c r="J341" t="str">
        <v>NO APLICA</v>
      </c>
      <c r="K341" t="str" xml:space="preserve">
        <v xml:space="preserve">Favor nos ayudan con la revision de la novedad descrita._x000d_
gracias por la atencion prestada.	  _x000d_
</v>
      </c>
      <c r="L341" t="str">
        <v>SE PROCEDE A REALIZAR VALIDACION DEL EQUIPO ESCANER-BALANZA ZEBRA DE LA CAJA N°12; PRESENTA FALLA EN FUNCIONAMIENTO. SE REALIZA VALIDACION DE CONECTIVIDAD DEL CABLEADO TODO ESTA CORRECTO; ELESCANER BALANZA SE ENCUENTRA BLOQUEADO Y SE REINICIA DE FORMA OCASIONAL. SE PROCEDE A VALIDAR CON EL PROVEEDOR DEL EQUIPO. SE REALIZAN PRUEBAS CON LOS TAGS Y DE CALIBRACION Y AUN PERSISTE EL FALLO. SE LE INFORMA DE LA NOVEDAD AL PERSONAL DE SISTEMAS DE CENCOSUD DONDE SE LE INFORMA AL TECNICO DE REALIZAR EL CAMBIO PARCIAL DEL ESCANER BALANZA POR EL QUE ESTABA ANTERIORMENTE MARCA MEGALLAN. SE PROCEDE A DEJAR EL ESCANER BALANZA INSTLADO SE REALIZA PRUEBA DE FUNCIONAMIENTO CON EL JEFE DEL AREA DE CAJA A SATISFACCION.</v>
      </c>
      <c r="M341">
        <v>44470</v>
      </c>
      <c r="N341">
        <v>44470</v>
      </c>
      <c r="O341" t="str">
        <v>J045 JUMBO AV.DEL FERROCARRIL SANTA MARTA</v>
      </c>
      <c r="P341" t="str">
        <v>SANTA MARTA</v>
      </c>
      <c r="Q341" t="str">
        <v>Enrique Rafael Ponzon Ortega</v>
      </c>
      <c r="R341">
        <v>1082888515</v>
      </c>
      <c r="S341" t="str">
        <v>COSTA</v>
      </c>
    </row>
    <row r="342" xml:space="preserve">
      <c r="A342">
        <v>341</v>
      </c>
      <c r="B342">
        <v>11939716</v>
      </c>
      <c r="C342" t="str">
        <v>REQUEST</v>
      </c>
      <c r="D342" t="str">
        <v>CERRADO</v>
      </c>
      <c r="E342" t="str">
        <v>TIENDA</v>
      </c>
      <c r="F342" t="str">
        <v>POS</v>
      </c>
      <c r="G342" t="str">
        <v>GAVETA</v>
      </c>
      <c r="H342" t="str">
        <v>NA</v>
      </c>
      <c r="I342" t="str" xml:space="preserve">
        <v xml:space="preserve">Datos usuario_x000d_
Nombre: Diana Paola Hernandez Espinosa_x000d_
Correo: DianaPaola.HernandezEspinosa@cencosud.com.co_x000d_
Usuario AD: DPHEspin_x000d_
Pais: Colombia_x000d_
Ubicacion: M073 METRO MOSQUERA_x000d_
Zona: Colombia Bogota_x000d_
Unidad de Negocio: Supermercados_x000d_
Servicio: Retail Financiero_x000d_
Telefono: 3223903205_x000d_
Anexo: 8948800_x000d_
Descripcion: POS 23 no abre la gaveta</v>
      </c>
      <c r="J342" t="str">
        <v>NO APLICA</v>
      </c>
      <c r="K342" t="str" xml:space="preserve">
        <v xml:space="preserve">	_x000d_
Buenas Tardes_x000d_
POS 23 Electro Realizar cambio de gaveta	</v>
      </c>
      <c r="L342" t="str">
        <v>Se retira la gaveta dañada de la POS y se instala la gaveta nueva; se realizan las pruebas correspondientes y se deja operativa la caja.</v>
      </c>
      <c r="M342">
        <v>44470</v>
      </c>
      <c r="N342">
        <v>44470</v>
      </c>
      <c r="O342" t="str">
        <v>M073 METRO MOSQUERA</v>
      </c>
      <c r="P342" t="str">
        <v>MOSQUERA</v>
      </c>
      <c r="Q342" t="str">
        <v>ALEXANDER CASTILLO SOTELO</v>
      </c>
      <c r="R342">
        <v>80216449</v>
      </c>
      <c r="S342" t="str">
        <v>BOGOTA</v>
      </c>
    </row>
    <row r="343" xml:space="preserve">
      <c r="A343">
        <v>342</v>
      </c>
      <c r="B343">
        <v>11950859</v>
      </c>
      <c r="C343" t="str">
        <v>REQUEST</v>
      </c>
      <c r="D343" t="str">
        <v>CERRADO</v>
      </c>
      <c r="E343" t="str">
        <v>TIENDA</v>
      </c>
      <c r="F343" t="str">
        <v>SCANNER</v>
      </c>
      <c r="G343" t="str">
        <v>POS</v>
      </c>
      <c r="H343" t="str">
        <v>SCANNER</v>
      </c>
      <c r="I34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revisar el escanner de platos preparados_x000d_
ya que este no funciona correctamente; se reinicia cuando se escanea un producto serial 2 R10331545_x000d_
Numero de caja: 2 R10331545</v>
      </c>
      <c r="J343" t="str">
        <v>NO APLICA</v>
      </c>
      <c r="K343" t="str" xml:space="preserve">
        <v xml:space="preserve">Buen dia._x000d_
Jefe su autorizacion con el tecnico remoto para revision de scanner de mano de la pos de platos preparados que presenta fallas de lectura._x000d_
Tienda: J047 Jumbo Girardot_x000d_
Tipo scanner de mano_x000d_
marca : Metrologic ms 9520_x000d_
serial: 2R10331545_x000d_
Gracias</v>
      </c>
      <c r="L343" t="str">
        <v>SE LLEGA A SITIO PARA ATENDER CASO QUE SE MONTO YA QUE LA PISTOLA SCANER DE LA AREA DE PLATOS PREPARADOS PARECER HACE QUE SE REINICIE EL EQUIPO LUEO DE SCANEAR ALGO; COMO TAMBIEN NO TOMA MUY BIEN LOS CODIOS DE BARRAS DE LOS PRODUCTOS. AL REVISAR DETENIDAMENTE LA MAQUINA SE EVIDENCIA QUE EN REALIDAD EN REALIDAD NO SE REINCIA PERO SI TIENE FALLOS AL TOMAR ALGUNOS CODIGOS DE BARRAS YA QUE NO LOS RECONOCE POR LO QUE SE RECOMIENDA SE CAMBIE DADO QUE YA TUVO CAMBIOS DE CABLES ANTERIORMENTE POR LO QUE SE DESCARTA ESTE ERROR</v>
      </c>
      <c r="M343">
        <v>44470</v>
      </c>
      <c r="N343">
        <v>44470</v>
      </c>
      <c r="O343" t="str">
        <v>J047 JUMBO GIRARDOT</v>
      </c>
      <c r="P343" t="str">
        <v>GIRARDOT</v>
      </c>
      <c r="Q343" t="str">
        <v>FREDY STIVEN GARCIA CARVAJAL</v>
      </c>
      <c r="R343">
        <v>1007846861</v>
      </c>
      <c r="S343" t="str">
        <v>OCCIDENTE</v>
      </c>
    </row>
    <row r="344" xml:space="preserve">
      <c r="A344">
        <v>343</v>
      </c>
      <c r="B344">
        <v>11959424</v>
      </c>
      <c r="C344" t="str">
        <v>REQUEST</v>
      </c>
      <c r="D344" t="str">
        <v>CERRADO</v>
      </c>
      <c r="E344" t="str">
        <v>TIENDA</v>
      </c>
      <c r="F344" t="str">
        <v>COMUNICACIONES</v>
      </c>
      <c r="G344" t="str">
        <v>GABINETE</v>
      </c>
      <c r="H344" t="str">
        <v>NO APLICA</v>
      </c>
      <c r="I34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 por favor ; para realizar mantenimiento preventivo y arreglo de cables a los gabinetes de la linea de cajas</v>
      </c>
      <c r="J344" t="str">
        <v>NO APLICA</v>
      </c>
      <c r="K344" t="str" xml:space="preserve">
        <v xml:space="preserve">Jefe su autorizacion con el tecnico remoto para realizar mantenimiento preventivo y arreglo de cables a los gabinetes de la linea de cajas -Gracais	  _x000d_
</v>
      </c>
      <c r="L344" t="str">
        <v>SE LLEGA A SITIO PARA ATENDER CASO QUE SE MONTO YA QUE LOS GABINETES DE REDES DEL AREA DE CAJA SE ENCUENTRAN CON LOS CABLES DEHORDENADOS Y MAL HUBICADOS POR LO QUE SE ORGANIZA EL CABLEADO DE TODA LA LINEA DE CAJAS CON AMARRES Y QUEDA MAS PRESENTABLE Y PULIDO</v>
      </c>
      <c r="M344">
        <v>44468</v>
      </c>
      <c r="N344">
        <v>44473</v>
      </c>
      <c r="O344" t="str">
        <v>J047 JUMBO GIRARDOT</v>
      </c>
      <c r="P344" t="str">
        <v>GIRARDOT</v>
      </c>
      <c r="Q344" t="str">
        <v>FREDY STIVEN GARCIA CARVAJAL</v>
      </c>
      <c r="R344">
        <v>1007846861</v>
      </c>
      <c r="S344" t="str">
        <v>OCCIDENTE</v>
      </c>
    </row>
    <row r="345" xml:space="preserve">
      <c r="A345">
        <v>344</v>
      </c>
      <c r="B345">
        <v>11278894</v>
      </c>
      <c r="C345" t="str">
        <v>REQUEST</v>
      </c>
      <c r="D345" t="str">
        <v>CERRADO</v>
      </c>
      <c r="E345" t="str">
        <v>TIENDA</v>
      </c>
      <c r="F345" t="str">
        <v>PDT</v>
      </c>
      <c r="G345" t="str">
        <v>MANO</v>
      </c>
      <c r="H345" t="str">
        <v>FALCON</v>
      </c>
      <c r="I345" t="str" xml:space="preserve">
        <v xml:space="preserve">Usuario: Oscar Julian Villanueva Gomez_x000d_
Usuario de red: OJVillaG_x000d_
Teléfono: 3125044955_x000d_
Correo electrónico: OscarJulian.VillanuevaGomez@cencosud.com.co_x000d_
Ubicación: Colombia - Metro - S042 METRO IBAGUE_x000d_
Area: IBAGUE-SEGURIDAD_x000d_
Funcción: Coordinador Control Perdidas_x000d_
_x000d_
Tipo: Equipo (Hardware)_x000d_
Equipo/Sistema: PDT/PDA_x000d_
Problema reportado: PDA Falcon_x000d_
_x000d_
Información del equipo utilizado para la apertura del ticket:_x000d_
IP: 10.132.74.56_x000d_
Nombre del Host: m042900ws004.cencosud.corp_x000d_
_x000d_
Información obligatoria:_x000d_
_x000d_
Ubicación del Equipo : 042_x000d_
Tipo de Elemeto (Portatil/Mouse/CPU/Teclado): antenas_x000d_
_x000d_
Detalle de la solicitud:_x000d_
_x000d_
01 pdt pantalla picselada; se reinicia solo_x000d_
</v>
      </c>
      <c r="J345" t="str">
        <v>NO APLICA</v>
      </c>
      <c r="K345" t="str" xml:space="preserve">
        <v xml:space="preserve">Jefe buen día_x000d_
Solicitamos la autorización correspondiente para enviar a la tienda el Técnico ISIT a la tienda Metro Ibagué; con el fin de instalar la parte solicitada (PARTE SOLICITADA DISPLAY + TOUCH) y que ya llego a la tienda_x000d_
PDT Afectada Serial: G14F79720; Modelo: SKORPIO X3_x000d_
Se confirma recepción de la parte en la Guía por la Srta Diana Ospina; el 24 de Septiembre del 2021_x000d_
Muchas gracias</v>
      </c>
      <c r="L345" t="str" xml:space="preserve">
        <v xml:space="preserve">Se efectua instalacion de display + touch en pdt de area de contralor la cual no encendia ni funcionaba correctamente; se realizan pruebas de operatividad del_x000d_
dispositivo sin novedad</v>
      </c>
      <c r="M345">
        <v>44468</v>
      </c>
      <c r="N345">
        <v>44473</v>
      </c>
      <c r="O345" t="str">
        <v>M042 METRO IBAGUE</v>
      </c>
      <c r="P345" t="str">
        <v>IBAGUE</v>
      </c>
      <c r="Q345" t="str">
        <v>NELSON EDUARDO TORRES ROJAS</v>
      </c>
      <c r="R345">
        <v>5821451</v>
      </c>
      <c r="S345" t="str">
        <v>OCCIDENTE</v>
      </c>
    </row>
    <row r="346" xml:space="preserve">
      <c r="A346">
        <v>345</v>
      </c>
      <c r="B346">
        <v>11949048</v>
      </c>
      <c r="C346" t="str">
        <v>REQUEST</v>
      </c>
      <c r="D346" t="str">
        <v>CERRADO</v>
      </c>
      <c r="E346" t="str">
        <v>TIENDA</v>
      </c>
      <c r="F346" t="str">
        <v>DESKTOP</v>
      </c>
      <c r="G346" t="str">
        <v>CPU</v>
      </c>
      <c r="H346" t="str">
        <v>LENOVO</v>
      </c>
      <c r="I346"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Buenos dias_x000d_
Por favor me colaboran con la configuracion regional del equipo; ya que se hizo cambio de computadores en la tienda; y no quedo funcionando el archivo en excel que se descarga de reflexis._x000d_
_x000d_
Te cambiaron el equipo? Si es asi; posiblemente eso cambio la configuracion regional del equipo; puedes pedir apoyo de sistemas para que la configuracion quede de la siguiente manera :_x000d_
</v>
      </c>
      <c r="J346" t="str">
        <v>NO APLICA</v>
      </c>
      <c r="K346" t="str" xml:space="preserve">
        <v xml:space="preserve">se requiere cambiar la configuracion regional de los equipos Pc de escritorios con seriales MJ0ERL3J_x000d_
MJ0ERWG6; MJ0ERL20 asignados a cajas. cambiar el simbolo de separacion de miles por " ; " y simbolo decimal por " . " en la configuracion regional. se transfiere para su gestion. se requiere autorizar visita de isit en sitio_x000d_
  _x000d_
</v>
      </c>
      <c r="L346" t="str" xml:space="preserve">
        <v xml:space="preserve">Se llega a sitio; se verifica el correo de ingreso con 51 a las 9:00 am; y se configura la regional del equipo de la coordinadora de caja con serial MJ0ERL20_x000d_
Y placa de inventario de sistemas 031811; la coordinadora de caja envia correo de ingreso para cambiar la configuracion de los equipos de caja central el_x000d_
cual se tiene respuesta del correo a las 10:00 am por parte de seguridad; se ingresa y se realiza la respectiva configuracion dada por el personal de_x000d_
sistema "configuracion regional: Cambiar el simbolo de separacion de miles por ( ; ) y simbolo decimal por ( . )" los equipos de caja central son: SERIAL:_x000d_
MJ0ERL3J - PLACA: 032782 Y MJ0ERWG6 PACA: 032783. el cual quedan en funcionamiento correctamente.</v>
      </c>
      <c r="M346">
        <v>44470</v>
      </c>
      <c r="N346">
        <v>44473</v>
      </c>
      <c r="O346" t="str">
        <v>M038 METRO NEIVA CENTRO DE CONVENCIONES</v>
      </c>
      <c r="P346" t="str">
        <v>NEIVA</v>
      </c>
      <c r="Q346" t="str">
        <v>LUIS FERNANDO QUIROGA SÁNCHEZ</v>
      </c>
      <c r="R346">
        <v>1075267773</v>
      </c>
      <c r="S346" t="str">
        <v>OCCIDENTE</v>
      </c>
    </row>
    <row r="347" xml:space="preserve">
      <c r="A347">
        <v>346</v>
      </c>
      <c r="B347">
        <v>11781321</v>
      </c>
      <c r="C347" t="str">
        <v>REQUEST</v>
      </c>
      <c r="D347" t="str">
        <v>CERRADO</v>
      </c>
      <c r="E347" t="str">
        <v>TIENDA</v>
      </c>
      <c r="F347" t="str">
        <v>PDT</v>
      </c>
      <c r="G347" t="str">
        <v>MANO</v>
      </c>
      <c r="H347" t="str">
        <v>DATALOGIC</v>
      </c>
      <c r="I347" t="str" xml:space="preserve">
        <v xml:space="preserve">Datos usuario_x000d_
Nombre: Jorge Armando Ramos Monroy_x000d_
Correo: jorgearmando.ramosmonroy@cencosud.com.co_x000d_
Usuario AD: JORamosMo_x000d_
Pais: Colombia_x000d_
Ubicacion: J045 JUMBO AV.DEL FERROCARRIL SANTA MARTA_x000d_
Zona: Colombia Costa_x000d_
Unidad de Negocio: Supermercados_x000d_
Servicio: Retail Financiero_x000d_
Telefono: 3186253002_x000d_
Anexo: 4329000_x000d_
Descripcion: Teclado Borroso en la PDT. Por favor cambiar._x000d_
Seccion en la tienda o ubicacion del usuario: 45_x000d_
Jefe de area asignacion de la PDT: Jorge A. Ramos</v>
      </c>
      <c r="J347" t="str">
        <v>NO APLICA</v>
      </c>
      <c r="K347" t="str" xml:space="preserve">
        <v xml:space="preserve">Favor nos ayudan con la instalacion de la parte._x000d_
gracias por la atencion prestada.	 </v>
      </c>
      <c r="L347" t="str">
        <v>SE PROCEDE A REALIZAR VALIDACION DEL DISPOSITIVO TIPO PDT; AL MOMENTO DE REALIZAR CONTACTO CON EL USUARIO SE REALIZA LA CONSULTA SOBRE EL TECLADO NUEVO PARA CAMBIAR; EL TECLADO NO SE ENCUENTRA DISPONIBLE EN LA OFICINA</v>
      </c>
      <c r="M347">
        <v>44470</v>
      </c>
      <c r="N347">
        <v>44473</v>
      </c>
      <c r="O347" t="str">
        <v>J045 JUMBO AV.DEL FERROCARRIL SANTA MARTA</v>
      </c>
      <c r="P347" t="str">
        <v>SANTA MARTA</v>
      </c>
      <c r="Q347" t="str">
        <v>Enrique Rafael Ponzon Ortega</v>
      </c>
      <c r="R347">
        <v>1082888515</v>
      </c>
      <c r="S347" t="str">
        <v>COSTA</v>
      </c>
    </row>
    <row r="348" xml:space="preserve">
      <c r="A348">
        <v>347</v>
      </c>
      <c r="B348">
        <v>11278891</v>
      </c>
      <c r="C348" t="str">
        <v>REQUEST</v>
      </c>
      <c r="D348" t="str">
        <v>CERRADO</v>
      </c>
      <c r="E348" t="str">
        <v>TIENDA</v>
      </c>
      <c r="F348" t="str">
        <v>PDT</v>
      </c>
      <c r="G348" t="str">
        <v>MANO</v>
      </c>
      <c r="H348" t="str">
        <v>DATALOGIC</v>
      </c>
      <c r="I348" t="str" xml:space="preserve">
        <v xml:space="preserve">Usuario: Oscar Julian Villanueva Gomez_x000d_
Usuario de red: OJVillaG_x000d_
Teléfono: 3125044955_x000d_
Correo electrónico: OscarJulian.VillanuevaGomez@cencosud.com.co_x000d_
Ubicación: Colombia - Metro - S042 METRO IBAGUE_x000d_
Area: IBAGUE-SEGURIDAD_x000d_
Funcción: Coordinador Control Perdidas_x000d_
_x000d_
Tipo: Equipo (Hardware)_x000d_
Equipo/Sistema: PDT/PDA_x000d_
Problema reportado: PDA Falcon_x000d_
_x000d_
Información del equipo utilizado para la apertura del ticket:_x000d_
IP: 10.132.74.56_x000d_
Nombre del Host: m042900ws004.cencosud.corp_x000d_
_x000d_
Información obligatoria:_x000d_
_x000d_
Ubicación del Equipo : 042_x000d_
Tipo de Elemeto (Portatil/Mouse/CPU/Teclado): antenas_x000d_
_x000d_
Detalle de la solicitud:_x000d_
_x000d_
021 pdt metro ibague asignada a control perdidas presenta falla esta no da señal pantalla picselada; se apaga solo</v>
      </c>
      <c r="J348" t="str">
        <v>NO APLICA</v>
      </c>
      <c r="K348" t="str" xml:space="preserve">
        <v xml:space="preserve">buenos dias._x000d_
jefe Miguel; por favor me colabora conla a utorizacion para la visita del tecnico de isit para el cambio de las partes solicitadas para un pdt las cuales ya estan en sitio; fueron entragadas el dia de ayer a en horas de las 16:27 pm._x000d_
gracias</v>
      </c>
      <c r="L348" t="str" xml:space="preserve">
        <v xml:space="preserve">Se efectua revision de PDT de la seccion de contralor la cual se encontraba apagada; se realiza instalacion de partes enviadas verificando que el display enciende y el_x000d_
touch funciona correctamente</v>
      </c>
      <c r="M348">
        <v>44470</v>
      </c>
      <c r="N348">
        <v>44473</v>
      </c>
      <c r="O348" t="str">
        <v>M042 METRO IBAGUE</v>
      </c>
      <c r="P348" t="str">
        <v>IBAGUE</v>
      </c>
      <c r="Q348" t="str">
        <v>NELSON EDUARDO TORRES ROJAS</v>
      </c>
      <c r="R348">
        <v>5821451</v>
      </c>
      <c r="S348" t="str">
        <v>OCCIDENTE</v>
      </c>
    </row>
    <row r="349" xml:space="preserve">
      <c r="A349">
        <v>348</v>
      </c>
      <c r="B349">
        <v>11972845</v>
      </c>
      <c r="C349" t="str">
        <v>REQUEST</v>
      </c>
      <c r="D349" t="str">
        <v>CERRADO</v>
      </c>
      <c r="E349" t="str">
        <v>TIENDA</v>
      </c>
      <c r="F349" t="str">
        <v>INVENTARIO</v>
      </c>
      <c r="G349" t="str">
        <v>INVENTARIO</v>
      </c>
      <c r="H349" t="str">
        <v>NA</v>
      </c>
      <c r="I349" t="str" xml:space="preserve">
        <v xml:space="preserve">Datos usuario_x000d_
Nombre: Cesar Augusto Bravo Villalba_x000d_
Correo: Cesar.Bravo@cencosud.com.co_x000d_
Usuario AD: CABVilla_x000d_
Pais: Colombia_x000d_
Ubicacion: E015 Easy Hayuelos_x000d_
Zona: Colombia Bogota_x000d_
Unidad de Negocio: Supermercados_x000d_
Servicio: Sistemas_x000d_
Telefono: 3184635422_x000d_
Anexo: 62680_x000d_
Descripcion: Levantamiento de activos Easy Hayuelos_x000d_
AREA EN DONDE SE UBICA EL EQUIPO : Piso de Venta</v>
      </c>
      <c r="J349" t="str">
        <v>NO APLICA</v>
      </c>
      <c r="K349" t="str" xml:space="preserve">
        <v xml:space="preserve">Se solicita acompañamiento para el levantamiento de los activos de Easy Hayuelos	  _x000d_
</v>
      </c>
      <c r="L349" t="str">
        <v>Se tomaron los seriales de cada uno de los equipos de la tienda como lo son POS; monitores; escáner de mano; escáner de mesa; Desktop; PDA; verificadores e impresoras. Luego se validaron cada uno de los seriales en la plataforma para mirar si se encuentran asignados a la tienda. Se termina la labor sin ningún inconveniente. La tienda es el Easy E015 Hayuelos.</v>
      </c>
      <c r="M349">
        <v>44470</v>
      </c>
      <c r="N349">
        <v>44473</v>
      </c>
      <c r="O349" t="str">
        <v>E015 Easy Hayuelos</v>
      </c>
      <c r="P349" t="str">
        <v>BOGOTA</v>
      </c>
      <c r="Q349" t="str">
        <v>ALEXANDER CASTILLO SOTELO</v>
      </c>
      <c r="R349">
        <v>80216449</v>
      </c>
      <c r="S349" t="str">
        <v>BOGOTA</v>
      </c>
    </row>
    <row r="350" xml:space="preserve">
      <c r="A350">
        <v>349</v>
      </c>
      <c r="B350">
        <v>11972845</v>
      </c>
      <c r="C350" t="str">
        <v>REQUEST</v>
      </c>
      <c r="D350" t="str">
        <v>CERRADO</v>
      </c>
      <c r="E350" t="str">
        <v>TIENDA</v>
      </c>
      <c r="F350" t="str">
        <v>INVENTARIO</v>
      </c>
      <c r="G350" t="str">
        <v>INVENTARIO</v>
      </c>
      <c r="H350" t="str">
        <v>NA</v>
      </c>
      <c r="I350" t="str" xml:space="preserve">
        <v xml:space="preserve">Datos usuario_x000d_
Nombre: Cesar Augusto Bravo Villalba_x000d_
Correo: Cesar.Bravo@cencosud.com.co_x000d_
Usuario AD: CABVilla_x000d_
Pais: Colombia_x000d_
Ubicacion: E015 Easy Hayuelos_x000d_
Zona: Colombia Bogota_x000d_
Unidad de Negocio: Supermercados_x000d_
Servicio: Sistemas_x000d_
Telefono: 3184635422_x000d_
Anexo: 62680_x000d_
Descripcion: Levantamiento de activos Easy Hayuelos_x000d_
AREA EN DONDE SE UBICA EL EQUIPO : Piso de Venta</v>
      </c>
      <c r="J350" t="str">
        <v>NO APLICA</v>
      </c>
      <c r="K350" t="str" xml:space="preserve">
        <v xml:space="preserve">Se solicita acompañamiento para el levantamiento de los activos de Easy Hayuelos	  _x000d_
</v>
      </c>
      <c r="L350" t="str">
        <v>Se tomaron los seriales de cada uno de los equipos de la tienda como lo son POS; monitores; escáner de mano; escáner de mesa; Desktop; PDA; verificadores e impresoras. Luego se validaron cada uno de los seriales en la plataforma para mirar si se encuentran asignados a la tienda. Se termina la labor sin ningún inconveniente. La tienda es el Easy E015 Hayuelos.</v>
      </c>
      <c r="M350">
        <v>44473</v>
      </c>
      <c r="N350">
        <v>44473</v>
      </c>
      <c r="O350" t="str">
        <v>E015 Easy Hayuelos</v>
      </c>
      <c r="P350" t="str">
        <v>BOGOTA</v>
      </c>
      <c r="Q350" t="str">
        <v>ALEXANDER CASTILLO SOTELO</v>
      </c>
      <c r="R350">
        <v>80216449</v>
      </c>
      <c r="S350" t="str">
        <v>BOGOTA</v>
      </c>
    </row>
    <row r="351" xml:space="preserve">
      <c r="A351">
        <v>350</v>
      </c>
      <c r="B351">
        <v>11972845</v>
      </c>
      <c r="C351" t="str">
        <v>REQUEST</v>
      </c>
      <c r="D351" t="str">
        <v>CERRADO</v>
      </c>
      <c r="E351" t="str">
        <v>TIENDA</v>
      </c>
      <c r="F351" t="str">
        <v>INVENTARIO</v>
      </c>
      <c r="G351" t="str">
        <v>INVENTARIO</v>
      </c>
      <c r="H351" t="str">
        <v>NA</v>
      </c>
      <c r="I351" t="str" xml:space="preserve">
        <v xml:space="preserve">Datos usuario_x000d_
Nombre: Cesar Augusto Bravo Villalba_x000d_
Correo: Cesar.Bravo@cencosud.com.co_x000d_
Usuario AD: CABVilla_x000d_
Pais: Colombia_x000d_
Ubicacion: E015 Easy Hayuelos_x000d_
Zona: Colombia Bogota_x000d_
Unidad de Negocio: Supermercados_x000d_
Servicio: Sistemas_x000d_
Telefono: 3184635422_x000d_
Anexo: 62680_x000d_
Descripcion: Levantamiento de activos Easy Hayuelos_x000d_
AREA EN DONDE SE UBICA EL EQUIPO : Piso de Venta</v>
      </c>
      <c r="J351" t="str">
        <v>NO APLICA</v>
      </c>
      <c r="K351" t="str" xml:space="preserve">
        <v xml:space="preserve">Se solicita acompañamiento para el levantamiento de los activos de Easy Hayuelos	  _x000d_
</v>
      </c>
      <c r="L351" t="str">
        <v>Se tomaron los seriales de cada uno de los equipos de la tienda como lo son POS; monitores; escáner de mano; escáner de mesa; Desktop; PDA; verificadores e impresoras. Luego se validaron cada uno de los seriales en la plataforma para mirar si se encuentran asignados a la tienda. Se termina la labor sin ningún inconveniente. La tienda es el Easy E015 Hayuelos.</v>
      </c>
      <c r="M351">
        <v>44473</v>
      </c>
      <c r="N351">
        <v>44473</v>
      </c>
      <c r="O351" t="str">
        <v>E015 Easy Hayuelos</v>
      </c>
      <c r="P351" t="str">
        <v>BOGOTA</v>
      </c>
      <c r="Q351" t="str">
        <v>ALEXANDER CASTILLO SOTELO</v>
      </c>
      <c r="R351">
        <v>80216449</v>
      </c>
      <c r="S351" t="str">
        <v>BOGOTA</v>
      </c>
    </row>
    <row r="352" xml:space="preserve">
      <c r="A352">
        <v>351</v>
      </c>
      <c r="B352">
        <v>11972845</v>
      </c>
      <c r="C352" t="str">
        <v>REQUEST</v>
      </c>
      <c r="D352" t="str">
        <v>CERRADO</v>
      </c>
      <c r="E352" t="str">
        <v>TIENDA</v>
      </c>
      <c r="F352" t="str">
        <v>INVENTARIO</v>
      </c>
      <c r="G352" t="str">
        <v>INVENTARIO</v>
      </c>
      <c r="H352" t="str">
        <v>NA</v>
      </c>
      <c r="I352" t="str" xml:space="preserve">
        <v xml:space="preserve">Datos usuario_x000d_
Nombre: Cesar Augusto Bravo Villalba_x000d_
Correo: Cesar.Bravo@cencosud.com.co_x000d_
Usuario AD: CABVilla_x000d_
Pais: Colombia_x000d_
Ubicacion: E015 Easy Hayuelos_x000d_
Zona: Colombia Bogota_x000d_
Unidad de Negocio: Supermercados_x000d_
Servicio: Sistemas_x000d_
Telefono: 3184635422_x000d_
Anexo: 62680_x000d_
Descripcion: Levantamiento de activos Easy Hayuelos_x000d_
AREA EN DONDE SE UBICA EL EQUIPO : Piso de Venta</v>
      </c>
      <c r="J352" t="str">
        <v>NO APLICA</v>
      </c>
      <c r="K352" t="str" xml:space="preserve">
        <v xml:space="preserve">Se solicita acompañamiento para el levantamiento de los activos de Easy Hayuelos	  _x000d_
</v>
      </c>
      <c r="L352" t="str">
        <v>Se tomaron los seriales de cada uno de los equipos de la tienda como lo son POS; monitores; escáner de mano; escáner de mesa; Desktop; PDA; verificadores e impresoras. Luego se validaron cada uno de los seriales en la plataforma para mirar si se encuentran asignados a la tienda. Se termina la labor sin ningún inconveniente. La tienda es el Easy E015 Hayuelos.</v>
      </c>
      <c r="M352">
        <v>44473</v>
      </c>
      <c r="N352">
        <v>44473</v>
      </c>
      <c r="O352" t="str">
        <v>E015 Easy Hayuelos</v>
      </c>
      <c r="P352" t="str">
        <v>BOGOTA</v>
      </c>
      <c r="Q352" t="str">
        <v>ALEXANDER CASTILLO SOTELO</v>
      </c>
      <c r="R352">
        <v>80216449</v>
      </c>
      <c r="S352" t="str">
        <v>BOGOTA</v>
      </c>
    </row>
    <row r="353" xml:space="preserve">
      <c r="A353">
        <v>352</v>
      </c>
      <c r="B353">
        <v>11972845</v>
      </c>
      <c r="C353" t="str">
        <v>REQUEST</v>
      </c>
      <c r="D353" t="str">
        <v>CERRADO</v>
      </c>
      <c r="E353" t="str">
        <v>TIENDA</v>
      </c>
      <c r="F353" t="str">
        <v>INVENTARIO</v>
      </c>
      <c r="G353" t="str">
        <v>INVENTARIO</v>
      </c>
      <c r="H353" t="str">
        <v>NA</v>
      </c>
      <c r="I353" t="str" xml:space="preserve">
        <v xml:space="preserve">Datos usuario_x000d_
Nombre: Cesar Augusto Bravo Villalba_x000d_
Correo: Cesar.Bravo@cencosud.com.co_x000d_
Usuario AD: CABVilla_x000d_
Pais: Colombia_x000d_
Ubicacion: E015 Easy Hayuelos_x000d_
Zona: Colombia Bogota_x000d_
Unidad de Negocio: Supermercados_x000d_
Servicio: Sistemas_x000d_
Telefono: 3184635422_x000d_
Anexo: 62680_x000d_
Descripcion: Levantamiento de activos Easy Hayuelos_x000d_
AREA EN DONDE SE UBICA EL EQUIPO : Piso de Venta</v>
      </c>
      <c r="J353" t="str">
        <v>NO APLICA</v>
      </c>
      <c r="K353" t="str" xml:space="preserve">
        <v xml:space="preserve">Se solicita acompañamiento para el levantamiento de los activos de Easy Hayuelos	  _x000d_
</v>
      </c>
      <c r="L353" t="str">
        <v>Se tomaron los seriales de cada uno de los equipos de la tienda como lo son POS; monitores; escáner de mano; escáner de mesa; Desktop; PDA; verificadores e impresoras. Luego se validaron cada uno de los seriales en la plataforma para mirar si se encuentran asignados a la tienda. Se termina la labor sin ningún inconveniente. La tienda es el Easy E015 Hayuelos.</v>
      </c>
      <c r="M353">
        <v>44473</v>
      </c>
      <c r="N353">
        <v>44473</v>
      </c>
      <c r="O353" t="str">
        <v>E015 Easy Hayuelos</v>
      </c>
      <c r="P353" t="str">
        <v>BOGOTA</v>
      </c>
      <c r="Q353" t="str">
        <v>ALEXANDER CASTILLO SOTELO</v>
      </c>
      <c r="R353">
        <v>80216449</v>
      </c>
      <c r="S353" t="str">
        <v>BOGOTA</v>
      </c>
    </row>
    <row r="354" xml:space="preserve">
      <c r="A354">
        <v>353</v>
      </c>
      <c r="B354">
        <v>11970491</v>
      </c>
      <c r="C354" t="str">
        <v>REQUEST</v>
      </c>
      <c r="D354" t="str">
        <v>CERRADO</v>
      </c>
      <c r="E354" t="str">
        <v>TIENDA</v>
      </c>
      <c r="F354" t="str">
        <v>BALANZA</v>
      </c>
      <c r="G354" t="str">
        <v>POS</v>
      </c>
      <c r="H354" t="str">
        <v>METTLER TOLEDO</v>
      </c>
      <c r="I354"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colaboracion con el fin de solucionar la falla de la bascula con referencia B932069621 de la tienda Ibague 42 ya que no imprime las etiquetas de precio. agradecemos su pronta respuesta ya que no tenemos bascula._x000d_
Area donde su ubica la balanza: panaderia_x000d_
</v>
      </c>
      <c r="J354" t="str">
        <v>NO APLICA</v>
      </c>
      <c r="K354" t="str" xml:space="preserve">
        <v xml:space="preserve">Se realiza validación vía telefónica con el usuario sobre la balanza de Mesa del área de panadería; la cual informan que presenta fallas al momento de imprimir la etiquetas; Se confirma que esta no genera error pero las etiquetas no salen informa el usuario; que ya se ha reiniciado la balanza pero la novedad persiste_x000d_
Se solicita por favor autorización para envió del Técnico Remoto ISIT con el fin de realizar las validaciones necesarias de sensores y de Teclado de al balanza; Adicional realizar limpieza del cabezal y de los sensores del papel_x000d_
Muchas gracias_x000d_
Datos de la balanza_x000d_
Marca: Mettler Toledo_x000d_
Modelo: BPLU_x000d_
Serial: B932069621_x000d_
Area: Panaderia</v>
      </c>
      <c r="L354" t="str" xml:space="preserve">
        <v xml:space="preserve">Se efectua revision de balanza de panaderia la cual no esta generando los tiquetes normalmente; se detecta que el error es debido a una caida de la misma; el brazo_x000d_
del display se encuentra flojo y al momento de generar los tiquetes muestrar error de sensor en el display. Se procede a realizar ajuste del brazo del display y de los_x000d_
sensores del cabezal de impresion se realiza limpieza del activo y se efectuan pruebas con los funcionarios sin novedad.</v>
      </c>
      <c r="M354">
        <v>44470</v>
      </c>
      <c r="N354">
        <v>44473</v>
      </c>
      <c r="O354" t="str">
        <v>M042 METRO IBAGUE</v>
      </c>
      <c r="P354" t="str">
        <v>IBAGUE</v>
      </c>
      <c r="Q354" t="str">
        <v>NELSON EDUARDO TORRES ROJAS</v>
      </c>
      <c r="R354">
        <v>5821451</v>
      </c>
      <c r="S354" t="str">
        <v>OCCIDENTE</v>
      </c>
    </row>
    <row r="355" xml:space="preserve">
      <c r="A355">
        <v>354</v>
      </c>
      <c r="B355">
        <v>11970491</v>
      </c>
      <c r="C355" t="str">
        <v>REQUEST</v>
      </c>
      <c r="D355" t="str">
        <v>CERRADO</v>
      </c>
      <c r="E355" t="str">
        <v>TIENDA</v>
      </c>
      <c r="F355" t="str">
        <v>BALANZA</v>
      </c>
      <c r="G355" t="str">
        <v>POS</v>
      </c>
      <c r="H355" t="str">
        <v>METTLER TOLEDO</v>
      </c>
      <c r="I355"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colaboracion con el fin de solucionar la falla de la bascula con referencia B932069621 de la tienda Ibague 42 ya que no imprime las etiquetas de precio. agradecemos su pronta respuesta ya que no tenemos bascula._x000d_
Area donde su ubica la balanza: panaderia_x000d_
</v>
      </c>
      <c r="J355" t="str">
        <v>NO APLICA</v>
      </c>
      <c r="K355" t="str" xml:space="preserve">
        <v xml:space="preserve">Se realiza validación vía telefónica con el usuario sobre la balanza de Mesa del área de panadería; la cual informan que presenta fallas al momento de imprimir la etiquetas; Se confirma que esta no genera error pero las etiquetas no salen informa el usuario; que ya se ha reiniciado la balanza pero la novedad persiste_x000d_
Se solicita por favor autorización para envió del Técnico Remoto ISIT con el fin de realizar las validaciones necesarias de sensores y de Teclado de al balanza; Adicional realizar limpieza del cabezal y de los sensores del papel_x000d_
Muchas gracias_x000d_
Datos de la balanza_x000d_
Marca: Mettler Toledo_x000d_
Modelo: BPLU_x000d_
Serial: B932069621_x000d_
Area: Panaderia</v>
      </c>
      <c r="L355" t="str" xml:space="preserve">
        <v xml:space="preserve">Se efectua revision de balanza de panaderia la cual no esta generando los tiquetes normalmente; se detecta que el error es debido a una caida de la misma; el brazo_x000d_
del display se encuentra flojo y al momento de generar los tiquetes muestrar error de sensor en el display. Se procede a realizar ajuste del brazo del display y de los_x000d_
sensores del cabezal de impresion se realiza limpieza del activo y se efectuan pruebas con los funcionarios sin novedad.</v>
      </c>
      <c r="M355">
        <v>44470</v>
      </c>
      <c r="N355">
        <v>44473</v>
      </c>
      <c r="O355" t="str">
        <v>M042 METRO IBAGUE</v>
      </c>
      <c r="P355" t="str">
        <v>IBAGUE</v>
      </c>
      <c r="Q355" t="str">
        <v>NELSON EDUARDO TORRES ROJAS</v>
      </c>
      <c r="R355">
        <v>5821451</v>
      </c>
      <c r="S355" t="str">
        <v>OCCIDENTE</v>
      </c>
    </row>
    <row r="356" xml:space="preserve">
      <c r="A356">
        <v>355</v>
      </c>
      <c r="B356">
        <v>11936654</v>
      </c>
      <c r="C356" t="str">
        <v>Request</v>
      </c>
      <c r="D356" t="str">
        <v>CERRADO</v>
      </c>
      <c r="E356" t="str">
        <v>TIENDA</v>
      </c>
      <c r="F356" t="str">
        <v>POS</v>
      </c>
      <c r="G356" t="str">
        <v>CPU</v>
      </c>
      <c r="H356" t="str">
        <v>LENOVO</v>
      </c>
      <c r="I35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el usuario drpintot; ya que este usuario de atc; tiene activa la opcion de descargas y permite sacar copias_x000d_
 ip 10.131.100.4</v>
      </c>
      <c r="K356" t="str">
        <v>Jefe su autorizacion para despacho del tecnico remoto para configuracion del modulo de ATC ; algunos usuarios tienen la opcion de reimpresion de notas cambios.-Gracias</v>
      </c>
      <c r="L356" t="str">
        <v>SE LLEGA A SITIO PARA ATENDER CASO QUE SE MONTO YA QUE SU PERFIL EN EL EQUIPO DE PC DEL AREA DE ATENCION AL CLIENTE PUEDE IMPRIMIR Y DESCARRAGAR EN LA PLATAFORMA ATC LO CUAL NO ESTA PERMITIDO. POR LO QUE SE CONFIURA Y SE BLOQUEA SEGÚN LO ESTIPULA LA TIENDA</v>
      </c>
      <c r="M356">
        <v>44473</v>
      </c>
      <c r="N356">
        <v>44473</v>
      </c>
      <c r="O356" t="str">
        <v>J047 JUMBO GIRARDOT</v>
      </c>
      <c r="P356" t="str">
        <v>GIRARDOT</v>
      </c>
      <c r="Q356" t="str">
        <v>FREDY STIVEN GARCIA CARVAJAL</v>
      </c>
      <c r="R356">
        <v>1007846861</v>
      </c>
      <c r="S356" t="str">
        <v>OCCIDENTE</v>
      </c>
    </row>
    <row r="357" xml:space="preserve">
      <c r="A357">
        <v>356</v>
      </c>
      <c r="B357">
        <v>11981058</v>
      </c>
      <c r="C357" t="str">
        <v>INCIDENT</v>
      </c>
      <c r="D357" t="str">
        <v>CERRADO</v>
      </c>
      <c r="E357" t="str">
        <v>TIENDA</v>
      </c>
      <c r="F357" t="str">
        <v>DESKTOP</v>
      </c>
      <c r="G357" t="str">
        <v>CPU</v>
      </c>
      <c r="H357" t="str">
        <v>LENOVO</v>
      </c>
      <c r="I357"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Buenos dias_x000d_
_x000d_
necesito de su amable colaboracion para extraer la informacion del pc de la EDS Ya que se daño la fuente de poder y la board y necesito una informacion importante que esta en el pc dañado para colocarlo en una compartida ya que la otra semana tenemos la certificaion de l EDS y dichos formatos estan el en pc._x000d_
_x000d_
gracias._x000d_
_x000d_
quedo atento;_x000d_
_x000d_
Jair Zabala_x000d_
Coordinaro EDS</v>
      </c>
      <c r="K357" t="str" xml:space="preserve">
        <v xml:space="preserve">Se solicita autorización para que el Técnico ISIT visite la Estación de servicio y realice un respaldo de la información del disco duro del PC afectado; con el fin de que el usuario cuente con sus archivos necesarios para las labores diarias_x000d_
Datos del Equipo_x000d_
Equipo: PC_x000d_
Marca: Lenovo_x000d_
Modelo: M73_x000d_
Serial: MJ01MKYV_x000d_
Contacto en tienda Jair Zabala_x000d_
Muchas gracias</v>
      </c>
      <c r="L357" t="str">
        <v>SE LLEGA A SITIO PARA ATENDER CASO QUE SE MONTO YA QUE NECESITA SE LE COLABORE PARA PASAR UNA INFORMACION IMPORTANTE QUE TIENE EN EL DISCO DEL PC DE LA ESTACION DE SERVICIO YA QUE SE DAÑO LA FUENTE DE PODER DE DICHA MAQUINA Y OCUPA ESA INFORMACION DE MANERA URGENTE. SE LLEGA A LA ESTACION Y SE EXTRAE EL DISCO DE LA MAQUINA AVERIADA Y SE LLEVA A LA ZONA ADMINISTRATIVA PARA EXTRAER A INFORMACION; QUE AL FINAL SE DEJA EN EL PERFIL DE USUAERIO EN OTRA MAQUINA DE MANERA SATISFACTORIA</v>
      </c>
      <c r="M357">
        <v>44473</v>
      </c>
      <c r="N357">
        <v>44473</v>
      </c>
      <c r="O357" t="str">
        <v>J047 JUMBO GIRARDOT</v>
      </c>
      <c r="P357" t="str">
        <v>GIRARDOT</v>
      </c>
      <c r="Q357" t="str">
        <v>FREDY STIVEN GARCIA CARVAJAL</v>
      </c>
      <c r="R357">
        <v>1007846861</v>
      </c>
      <c r="S357" t="str">
        <v>OCCIDENTE</v>
      </c>
    </row>
    <row r="358" xml:space="preserve">
      <c r="A358">
        <v>357</v>
      </c>
      <c r="B358">
        <v>11949812</v>
      </c>
      <c r="C358" t="str">
        <v>INCIDENT</v>
      </c>
      <c r="D358" t="str">
        <v>CERRADO</v>
      </c>
      <c r="E358" t="str">
        <v>TIENDA</v>
      </c>
      <c r="F358" t="str">
        <v>POS</v>
      </c>
      <c r="G358" t="str">
        <v>CPU</v>
      </c>
      <c r="H358" t="str">
        <v>WINCOR</v>
      </c>
      <c r="I358"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dias_x000d_
para que por favor me colaboren con la poss # 12 ya que no tiene imagen en el visor de clientes y el teclado tampoco funciona._x000d_
agradezco su colaboracion</v>
      </c>
      <c r="J358" t="str">
        <v>NO APLICA</v>
      </c>
      <c r="K358" t="str" xml:space="preserve">
        <v xml:space="preserve">Buen Dia_x000d_
Favor nos ayuda con la Visita de un tecnico de Iist para realiza la validacion Fisica de la POS #12 la cual presenta fallas no esta dando imagen en el Visor._x000d_
Saludes</v>
      </c>
      <c r="L358" t="str">
        <v>Al llegar a sitio se encuentra sin dar imagen en el visor; se realizan pruebas cambiandolo por otro visor y sigue sin dar imagen; se prueba este visor con otra caja la cual si da imagen ;se verifican cable y funciona con nornalidad. se verifica estado del pos y resulta que no esta dando imagen por lo tanto con personal de sistemas de sitio de nombre Albaro me comunica que realice cambio de equipo pos (en bodega) pero dejando el disco duro y tarjeta de red de esta para confirmar estado de equipo en las cuales equipo enciende con normalidad; da imagen y carga correctamente los perifericos. por lo tanto queda equipo pos funcionando pero con actualizacion pendiente por parte del personal de soporte ya que hace pocos dias realizaron actualizacion y este equipo se encontaba apagado todas estas pruebas se realizsn en compañia de la jefe de seccion de nombre Yeiris Atencia</v>
      </c>
      <c r="M358">
        <v>44463</v>
      </c>
      <c r="N358">
        <v>44474</v>
      </c>
      <c r="O358" t="str">
        <v>M040 METRO RIOHACHA</v>
      </c>
      <c r="P358" t="str">
        <v>RIOHACHA</v>
      </c>
      <c r="Q358" t="str">
        <v>Fabio Santodomingo Noguera</v>
      </c>
      <c r="R358">
        <v>1065638485</v>
      </c>
      <c r="S358" t="str">
        <v>COSTA</v>
      </c>
    </row>
    <row r="359" xml:space="preserve">
      <c r="A359">
        <v>358</v>
      </c>
      <c r="B359">
        <v>11949812</v>
      </c>
      <c r="C359" t="str">
        <v>INCIDENT</v>
      </c>
      <c r="D359" t="str">
        <v>CERRADO</v>
      </c>
      <c r="E359" t="str">
        <v>TIENDA</v>
      </c>
      <c r="F359" t="str">
        <v>POS</v>
      </c>
      <c r="G359" t="str">
        <v>CPU</v>
      </c>
      <c r="H359" t="str">
        <v>WINCOR</v>
      </c>
      <c r="I359"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dias_x000d_
para que por favor me colaboren con la poss # 12 ya que no tiene imagen en el visor de clientes y el teclado tampoco funciona._x000d_
agradezco su colaboracion</v>
      </c>
      <c r="J359" t="str">
        <v>NO APLICA</v>
      </c>
      <c r="K359" t="str" xml:space="preserve">
        <v xml:space="preserve">Buen Dia_x000d_
Favor nos ayuda con la Visita de un tecnico de Iist para realiza la validacion Fisica de la POS #12 la cual presenta fallas no esta dando imagen en el Visor._x000d_
Saludes</v>
      </c>
      <c r="L359" t="str">
        <v>Al llegar a sitio se encuentra sin dar imagen en el visor; se realizan pruebas cambiandolo por otro visor y sigue sin dar imagen; se prueba este visor con otra caja la cual si da imagen ;se verifican cable y funciona con nornalidad. se verifica estado del pos y resulta que no esta dando imagen por lo tanto con personal de sistemas de sitio de nombre Albaro me comunica que realice cambio de equipo pos (en bodega) pero dejando el disco duro y tarjeta de red de esta para confirmar estado de equipo en las cuales equipo enciende con normalidad; da imagen y carga correctamente los perifericos. por lo tanto queda equipo pos funcionando pero con actualizacion pendiente por parte del personal de soporte ya que hace pocos dias realizaron actualizacion y este equipo se encontaba apagado todas estas pruebas se realizsn en compañia de la jefe de seccion de nombre Yeiris Atencia</v>
      </c>
      <c r="M359">
        <v>44474</v>
      </c>
      <c r="N359">
        <v>44474</v>
      </c>
      <c r="O359" t="str">
        <v>M040 METRO RIOHACHA</v>
      </c>
      <c r="P359" t="str">
        <v>RIOHACHA</v>
      </c>
      <c r="Q359" t="str">
        <v>Fabio Santodomingo Noguera</v>
      </c>
      <c r="R359">
        <v>1065638485</v>
      </c>
      <c r="S359" t="str">
        <v>COSTA</v>
      </c>
    </row>
    <row r="360" xml:space="preserve">
      <c r="A360">
        <v>359</v>
      </c>
      <c r="B360">
        <v>11936638</v>
      </c>
      <c r="C360" t="str">
        <v>REQUEST</v>
      </c>
      <c r="D360" t="str">
        <v>CERRADO</v>
      </c>
      <c r="E360" t="str">
        <v>TIENDA</v>
      </c>
      <c r="F360" t="str">
        <v>DESKTOP</v>
      </c>
      <c r="G360" t="str">
        <v>CPU</v>
      </c>
      <c r="H360" t="str">
        <v>LENOVO</v>
      </c>
      <c r="I360" t="str" xml:space="preserve">
        <v xml:space="preserve">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el aplicativo de outlook 2010; ya que no permite entrar ni salir correos; sale mensaje que libere capacidad de almacenaje;;;_x000d_
ip . 10.131.100.100</v>
      </c>
      <c r="J360" t="str">
        <v>NO APLICA</v>
      </c>
      <c r="K360" t="str">
        <v xml:space="preserve">	Jefe Buena tarde su autorizacion para revision del tecnico remoto Outlook desktop de caja central - preguntar por angela zabala.-Gracias</v>
      </c>
      <c r="L360" t="str" xml:space="preserve">
        <v xml:space="preserve">Se procede a efectuar revision de buzon de correo Angela.Zabala@cencosud.com.co el cual pertenece a la jefe de seccion de cajas y presenta error de tamaño de_x000d_
almacenamiento; se procede a eliminar correos antiguos no importantes identificados por la usuaria; despues de la depuracion efectuada se realiza envio y recepcion_x000d_
de correos sin novedad</v>
      </c>
      <c r="M360">
        <v>44468</v>
      </c>
      <c r="N360">
        <v>44474</v>
      </c>
      <c r="O360" t="str">
        <v>J047 JUMBO GIRARDOT</v>
      </c>
      <c r="P360" t="str">
        <v>GIRARDOT</v>
      </c>
      <c r="Q360" t="str">
        <v>NELSON EDUARDO TORRES ROJAS</v>
      </c>
      <c r="R360">
        <v>5821451</v>
      </c>
      <c r="S360" t="str">
        <v>OCCIDENTE</v>
      </c>
    </row>
    <row r="361" xml:space="preserve">
      <c r="A361">
        <v>360</v>
      </c>
      <c r="B361">
        <v>11936638</v>
      </c>
      <c r="C361" t="str">
        <v>REQUEST</v>
      </c>
      <c r="D361" t="str">
        <v>CERRADO</v>
      </c>
      <c r="E361" t="str">
        <v>TIENDA</v>
      </c>
      <c r="F361" t="str">
        <v>DESKTOP</v>
      </c>
      <c r="G361" t="str">
        <v>CPU</v>
      </c>
      <c r="H361" t="str">
        <v>LENOVO</v>
      </c>
      <c r="I361" t="str" xml:space="preserve">
        <v xml:space="preserve">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el aplicativo de outlook 2010; ya que no permite entrar ni salir correos; sale mensaje que libere capacidad de almacenaje;;;_x000d_
ip . 10.131.100.100</v>
      </c>
      <c r="J361" t="str">
        <v>NO APLICA</v>
      </c>
      <c r="K361" t="str">
        <v xml:space="preserve">	Jefe Buena tarde su autorizacion para revision del tecnico remoto Outlook desktop de caja central - preguntar por angela zabala.-Gracias</v>
      </c>
      <c r="L361" t="str" xml:space="preserve">
        <v xml:space="preserve">Se procede a efectuar revision de buzon de correo Angela.Zabala@cencosud.com.co el cual pertenece a la jefe de seccion de cajas y presenta error de tamaño de_x000d_
almacenamiento; se procede a eliminar correos antiguos no importantes identificados por la usuaria; despues de la depuracion efectuada se realiza envio y recepcion_x000d_
de correos sin novedad</v>
      </c>
      <c r="M361">
        <v>44468</v>
      </c>
      <c r="N361">
        <v>44474</v>
      </c>
      <c r="O361" t="str">
        <v>J047 JUMBO GIRARDOT</v>
      </c>
      <c r="P361" t="str">
        <v>GIRARDOT</v>
      </c>
      <c r="Q361" t="str">
        <v>NELSON EDUARDO TORRES ROJAS</v>
      </c>
      <c r="R361">
        <v>5821451</v>
      </c>
      <c r="S361" t="str">
        <v>OCCIDENTE</v>
      </c>
    </row>
    <row r="362" xml:space="preserve">
      <c r="A362">
        <v>361</v>
      </c>
      <c r="B362">
        <v>11924208</v>
      </c>
      <c r="C362" t="str">
        <v>REQUEST</v>
      </c>
      <c r="D362" t="str">
        <v>CERRADO</v>
      </c>
      <c r="E362" t="str">
        <v>TIENDA</v>
      </c>
      <c r="F362" t="str">
        <v>Telefono</v>
      </c>
      <c r="G362" t="str">
        <v>TELEFONO</v>
      </c>
      <c r="H362" t="str">
        <v>ATC</v>
      </c>
      <c r="I362" t="str" xml:space="preserve">
        <v xml:space="preserve">Datos usuario_x000d_
Nombre: Claudia Marcela Diaz Solano_x000d_
Correo: claudiamarcela.diaz@cencosud.com.co_x000d_
Usuario AD: Cmdiazso_x000d_
Pais: Colombia_x000d_
Ubicacion: M183 METRO SAN GIL_x000d_
Zona: Colombia Oriente_x000d_
Unidad de Negocio: Supermercados_x000d_
Servicio: Tiendas &amp; Centros de Distribucion_x000d_
Telefono: 3115169267_x000d_
Anexo: null_x000d_
Descripcion: Buena tarde_x000d_
_x000d_
Se solicito la verificacion de revision de los telefonos de atc caja central y seguridad_x000d_
_x000d_
Quedo atenta a su comentario_x000d_
_x000d_
_x000d_
Modelo de Telefono: cisco_x000d_
Numero de Extension: 406-tac405 caja central-404_x000d_
</v>
      </c>
      <c r="J362" t="str">
        <v>NO APLICA</v>
      </c>
      <c r="K362" t="str" xml:space="preserve">
        <v xml:space="preserve">Buen día_x000d_
Se requiere de su apoyo con esta solicitud._x000d_
Área: ATC; caja central; seguridad_x000d_
Marca: TELEFONO|IP_x000d_
Modelo: CISCO 3905_x000d_
Serial: FCH18148RSC_x000d_
Inventario: DI-014096_x000d_
Descripción de la falla: Se solicita revisión; diagnostico y/o reparación si es el caso para las extensiones telefónicas del área de seguridad; caja central y ATC; no funcionan._x000d_
Favor contactar a personal de redes cuando se encuentre en sitio._x000d_
Persona de contacto en tienda Claudia Marcela Díaz Solano_x000d_
Guardia de Redes: 3176688020_x000d_
Alexander Munevar: 317 6369810_x000d_
Cordialmente;_x000d_
Ever Becerra</v>
      </c>
      <c r="L362" t="str">
        <v>se hacen las verficaciones pertinentes y se evidencia que en algunos de los telefonos presentan fallas;se hacen reinicios de los mismo y se hacen pruebas correspondientes dando el siguiente estado. telefono de seguridad queda operativo realizando llamadas entrantes y salientes dentro e igual forma las salientes y entrantes desde otra tienda dando confirmacion de seguridad el sr harol guzman. el telefono de caja central de igual manera se realizan mas pruebas dando como resultado pruebas ok confirma la jefe diana. el telefono de atc al momento de hacer la inspeccion se evidencia que no estan conectado a la red por lo que esta totamente apagado;se hacen pruebas con los cables que estaban al lado (ver foto) sigue sin responder; se indaga con la jefe diana indica que no tiene conocimento del daño del telefono de atc y las personas que saben que son la jefe luz y la jefe clauida una esta de vacaciones y la otra esta en su dia de descanso por lo que no es posible indagar mas sobre el fallo</v>
      </c>
      <c r="M362">
        <v>44468</v>
      </c>
      <c r="N362">
        <v>44474</v>
      </c>
      <c r="O362" t="str">
        <v>M183 METRO SAN GIL</v>
      </c>
      <c r="P362" t="str">
        <v>SAN GIL</v>
      </c>
      <c r="Q362" t="str">
        <v>JOHNATHAN OSWALDO RINCON TIQUE</v>
      </c>
      <c r="R362">
        <v>1098709584</v>
      </c>
      <c r="S362" t="str">
        <v>ORIENTE</v>
      </c>
    </row>
    <row r="363" xml:space="preserve">
      <c r="A363">
        <v>362</v>
      </c>
      <c r="B363">
        <v>11968642</v>
      </c>
      <c r="C363" t="str">
        <v>REQUEST</v>
      </c>
      <c r="D363" t="str">
        <v>CERRADO</v>
      </c>
      <c r="E363" t="str">
        <v>TIENDA</v>
      </c>
      <c r="F363" t="str">
        <v>COMUNICACIONES</v>
      </c>
      <c r="G363" t="str">
        <v>PUNTO DE RED</v>
      </c>
      <c r="H363" t="str">
        <v>NA</v>
      </c>
      <c r="I363" t="str" xml:space="preserve">
        <v xml:space="preserve">Datos usuario_x000d_
Nombre: Luz Adriana Acevedo Loaiza_x000d_
Correo: luzadriana.acevedoloaiza@cencosud.com.co_x000d_
Usuario AD: LAAceveL_x000d_
Pais: Colombia_x000d_
Ubicacion: J126 JUMBO SAN SILVESTRE_x000d_
Zona: Colombia Oriente_x000d_
Unidad de Negocio: Supermercados_x000d_
Servicio: Tiendas &amp; Centros de Distribucion_x000d_
Telefono: 3173723716_x000d_
Anexo: null_x000d_
Descripcion: Solicito revision fisica del punto de pago de platos preparados; por numero 10; debido a que el personal de redeban identifico una falla en los puntos de conexion de red que ocasionan que se genere corto circuito y deshabilite la red._x000d_
Numero de caja: 10_x000d_
</v>
      </c>
      <c r="J363" t="str">
        <v>NO APLICA</v>
      </c>
      <c r="K363" t="str" xml:space="preserve">
        <v xml:space="preserve">Buen día._x000d_
Se solicita revisión POS 10 Jumbo San Silvestre._x000d_
Con datos así:_x000d_
Platos preparados_x000d_
Datos del equipo:_x000d_
Equipo: POS_x000d_
Marca: WINCOR_x000d_
Modelo: BEETLE-M_x000d_
Nº SERIE: 6498824240_x000d_
Inventario: DI-014375_x000d_
Actividad: Se solicita revisión; diagnostico y/o reparación si es el caso para la POS 10. la cual reportan que presenta fueras de red constantes y puede ser debido al cable de red y/o punto de red_x000d_
Cordialmente;_x000d_
Ever Becerra</v>
      </c>
      <c r="L363" t="str">
        <v>11968642 -CAU: se revisa el punto de red del datafono y la post encontrando que es esta en buenas condiciones; se le informa a la jefe de pos que se espera 20 min y no presenta fallas de red ni de conexion; se le pregunta a cajera la cual me informa que el dia de hoy no ha presentado fallas; eso indica que el problema no es de red; es de comunicación físicamente del datafono...por lo tanto no puedo realizar ninguna intervencion al datafono.</v>
      </c>
      <c r="M363">
        <v>44470</v>
      </c>
      <c r="N363">
        <v>44474</v>
      </c>
      <c r="O363" t="str">
        <v>J126 JUMBO SAN SILVESTRE</v>
      </c>
      <c r="P363" t="str">
        <v>BARRANCABERMEJA</v>
      </c>
      <c r="Q363" t="str">
        <v>HERMES MARTIN PEINADO</v>
      </c>
      <c r="R363">
        <v>13852154</v>
      </c>
      <c r="S363" t="str">
        <v>ORIENTE</v>
      </c>
    </row>
    <row r="364" xml:space="preserve">
      <c r="A364">
        <v>363</v>
      </c>
      <c r="B364">
        <v>11964644</v>
      </c>
      <c r="C364" t="str">
        <v>REQUEST</v>
      </c>
      <c r="D364" t="str">
        <v>CERRADO</v>
      </c>
      <c r="E364" t="str">
        <v>TIENDA</v>
      </c>
      <c r="F364" t="str">
        <v>GAVETA</v>
      </c>
      <c r="G364" t="str">
        <v>POS</v>
      </c>
      <c r="H364" t="str">
        <v>NA</v>
      </c>
      <c r="I364" t="str" xml:space="preserve">
        <v xml:space="preserve">Datos usuario_x000d_
Nombre: Luis Eduardo Mercado Ospina_x000d_
Correo: LEMercad@cencosud.com.co_x000d_
Usuario AD: LEMercad_x000d_
Pais: Colombia_x000d_
Ubicacion: M085 METRO MONTERIA_x000d_
Zona: Colombia Costa_x000d_
Unidad de Negocio: Supermercados_x000d_
Servicio: Tiendas &amp; Centros de Distribucion_x000d_
Telefono: 3223395687_x000d_
Anexo: 7830101_x000d_
Descripcion: buenos dias ; por favor me colaboran con la pos 13 ya que presenta falla en la balanza ( no pesa) y no habre la gaveta</v>
      </c>
      <c r="J364" t="str">
        <v>NO APLICA</v>
      </c>
      <c r="K364" t="str" xml:space="preserve">
        <v xml:space="preserve">favor nos ayudan con personal en sitio para la validacion de Gaveta POS._x000d_
gracias por la atencion prestada.</v>
      </c>
      <c r="L364" t="str">
        <v>BUENOS DIAS SE LLEGA A SITIO Y SE REALIZA LA VALIDACION DE LA GAVETA DE LA POS 13; LA CUAL NO ABRE LA GAVETA; SE PROCEDE A REALIZAR PRUEBAS CON OTRO CABLE DE DATO; Y EL INCOVENIENTE PERSISTE; LA GAVETA ES COLOCADA EN OTRO PUNTO DEL POS Y SIGUE PRESENTANDO EL MISMO ERROR DE NO ABRIR. SE PRUEBA COLOCANDO OTRA GAVETA EN LA POS Y RESPONDE A NORMALIDAD LO CUAL INDICA QUE EL INCONVENIENTES ES CON LA GAVETA LA CUAL SE RECOMIENDA CAMBIAR.  USUARIO INDICA Q LA BALANZA DE LA POS 13 NO ESTA TOMANDO EL PESO DE LOS PRODUCTOS; SE PROCEDE A REALIZAR MANTENIMIENTO LA TAPA DE LA BALANZA; LA CUAL QUEDA FUNICIONADO CORRECTAMENTE..</v>
      </c>
      <c r="M364">
        <v>44470</v>
      </c>
      <c r="N364">
        <v>44474</v>
      </c>
      <c r="O364" t="str">
        <v>M085 METRO MONTERIA</v>
      </c>
      <c r="P364" t="str">
        <v>MONTERIA</v>
      </c>
      <c r="Q364" t="str">
        <v>Gustavo Diaz</v>
      </c>
      <c r="R364">
        <v>1064990977</v>
      </c>
      <c r="S364" t="str">
        <v>COSTA</v>
      </c>
    </row>
    <row r="365" xml:space="preserve">
      <c r="A365">
        <v>364</v>
      </c>
      <c r="B365">
        <v>11964644</v>
      </c>
      <c r="C365" t="str">
        <v>REQUEST</v>
      </c>
      <c r="D365" t="str">
        <v>CERRADO</v>
      </c>
      <c r="E365" t="str">
        <v>TIENDA</v>
      </c>
      <c r="F365" t="str">
        <v>GAVETA</v>
      </c>
      <c r="G365" t="str">
        <v>POS</v>
      </c>
      <c r="H365" t="str">
        <v>NA</v>
      </c>
      <c r="I365" t="str" xml:space="preserve">
        <v xml:space="preserve">Datos usuario_x000d_
Nombre: Luis Eduardo Mercado Ospina_x000d_
Correo: LEMercad@cencosud.com.co_x000d_
Usuario AD: LEMercad_x000d_
Pais: Colombia_x000d_
Ubicacion: M085 METRO MONTERIA_x000d_
Zona: Colombia Costa_x000d_
Unidad de Negocio: Supermercados_x000d_
Servicio: Tiendas &amp; Centros de Distribucion_x000d_
Telefono: 3223395687_x000d_
Anexo: 7830101_x000d_
Descripcion: buenos dias ; por favor me colaboran con la pos 13 ya que presenta falla en la balanza ( no pesa) y no habre la gaveta</v>
      </c>
      <c r="J365" t="str">
        <v>NO APLICA</v>
      </c>
      <c r="K365" t="str" xml:space="preserve">
        <v xml:space="preserve">favor nos ayudan con personal en sitio para la validacion de Gaveta POS._x000d_
gracias por la atencion prestada.</v>
      </c>
      <c r="L365" t="str">
        <v>BUENOS DIAS SE LLEGA A SITIO Y SE REALIZA LA VALIDACION DE LA GAVETA DE LA POS 13; LA CUAL NO ABRE LA GAVETA; SE PROCEDE A REALIZAR PRUEBAS CON OTRO CABLE DE DATO; Y EL INCOVENIENTE PERSISTE; LA GAVETA ES COLOCADA EN OTRO PUNTO DEL POS Y SIGUE PRESENTANDO EL MISMO ERROR DE NO ABRIR. SE PRUEBA COLOCANDO OTRA GAVETA EN LA POS Y RESPONDE A NORMALIDAD LO CUAL INDICA QUE EL INCONVENIENTES ES CON LA GAVETA LA CUAL SE RECOMIENDA CAMBIAR.  USUARIO INDICA Q LA BALANZA DE LA POS 13 NO ESTA TOMANDO EL PESO DE LOS PRODUCTOS; SE PROCEDE A REALIZAR MANTENIMIENTO LA TAPA DE LA BALANZA; LA CUAL QUEDA FUNICIONADO CORRECTAMENTE..</v>
      </c>
      <c r="M365">
        <v>44470</v>
      </c>
      <c r="N365">
        <v>44474</v>
      </c>
      <c r="O365" t="str">
        <v>M085 METRO MONTERIA</v>
      </c>
      <c r="P365" t="str">
        <v>MONTERIA</v>
      </c>
      <c r="Q365" t="str">
        <v>Gustavo Diaz</v>
      </c>
      <c r="R365">
        <v>1064990977</v>
      </c>
      <c r="S365" t="str">
        <v>COSTA</v>
      </c>
    </row>
    <row r="366" xml:space="preserve">
      <c r="A366">
        <v>365</v>
      </c>
      <c r="B366">
        <v>11980643</v>
      </c>
      <c r="C366" t="str">
        <v>Request</v>
      </c>
      <c r="D366" t="str">
        <v>CERRADO</v>
      </c>
      <c r="E366" t="str">
        <v>TIENDA</v>
      </c>
      <c r="F366" t="str">
        <v>INVENTARIO</v>
      </c>
      <c r="G366" t="str">
        <v>INVENTARIO</v>
      </c>
      <c r="H366" t="str">
        <v>N/A</v>
      </c>
      <c r="I366" t="str">
        <v>Se requiere gestionar la verificacion fisica y el embalaje de los siguientes equipos: Scaner balanzas con seriales F16C12948 y F16C10607 ; Equipo FORTINET con serial : FGT90D3Z16010079; Monitor con serial VK331670 y CPU con serial MJ045NBH. embalar; pesar y tomar medidas de las cajas; dejar con rotulo en sistemas</v>
      </c>
      <c r="K366" t="str">
        <v>Se requiere autorizar visita de tecnico en sitio para gestionar la verificacion fisica y el embalaje de los equipos pendientes para despachar hacia el CRC.</v>
      </c>
      <c r="L366" t="str" xml:space="preserve">
        <v xml:space="preserve">Se llega a sitio; se verifica el correo de ingreso con 51 Y se proce a verificar los equipos relacionados por sistemas de cencosud; lo cual se encuentra en_x000d_
sala de sistemas los siguientes equipos; Scanner Balanzas con seriales: F16C12948 Y F16C10607; Equipo FORTINET con serial FGT90D3Z16010079; se_x000d_
procede a buscar el monitor y la cpu que se encuentra en custodia de seguridad y son los siguientes: CPU serial: MJ045NBH Y Monitor con Serial:_x000d_
vk331670 (El monitor que esta en seguridad no era el correcto tenia serial VK848149); y se busco el correcto que estaba en kio y se realiza el cambio de_x000d_
monitor para embalar el relacionado. se embalan los equipos; se lleva a la seccion de carto para realizar el peso y las medidas de cada una de las cajas; la_x000d_
caja No 1. Peso: 3;3 Kg - Altura: 18 Cm; Ancho 28;5 cm; Largo 49;5 cm - No 2. Peso 3;6 Kg; Altura 39 cm; Ancho 12;5 Cm; Largo: 52 cm - No. 3. Peso: 15;3_x000d_
Kg Altura: 26 Cm; Ancho: 36 Cm; Largo: 59cm. - No 4. Peso: 9;7 Kg; Altura: 16 cm; Ancho: 36cm; Largo: 53cm. se realiza el rotulo se imprime y se pega a_x000d_
cada una de las cajas; la cual quedan en el cuarto de sistemas.</v>
      </c>
      <c r="M366">
        <v>44473</v>
      </c>
      <c r="N366">
        <v>44474</v>
      </c>
      <c r="O366" t="str">
        <v>M195 METRO SANTA LUCIA</v>
      </c>
      <c r="P366" t="str">
        <v>NEIVA</v>
      </c>
      <c r="Q366" t="str">
        <v>LUIS FERNANDO QUIROGA SÁNCHEZ</v>
      </c>
      <c r="R366">
        <v>1075267773</v>
      </c>
      <c r="S366" t="str">
        <v>OCCIDENTE</v>
      </c>
    </row>
    <row r="367" xml:space="preserve">
      <c r="A367">
        <v>366</v>
      </c>
      <c r="B367">
        <v>11980643</v>
      </c>
      <c r="C367" t="str">
        <v>Request</v>
      </c>
      <c r="D367" t="str">
        <v>CERRADO</v>
      </c>
      <c r="E367" t="str">
        <v>TIENDA</v>
      </c>
      <c r="F367" t="str">
        <v>INVENTARIO</v>
      </c>
      <c r="G367" t="str">
        <v>INVENTARIO</v>
      </c>
      <c r="H367" t="str">
        <v>N/A</v>
      </c>
      <c r="I367" t="str">
        <v>Se requiere gestionar la verificacion fisica y el embalaje de los siguientes equipos: Scaner balanzas con seriales F16C12948 y F16C10607 ; Equipo FORTINET con serial : FGT90D3Z16010079; Monitor con serial VK331670 y CPU con serial MJ045NBH. embalar; pesar y tomar medidas de las cajas; dejar con rotulo en sistemas</v>
      </c>
      <c r="K367" t="str">
        <v>Se requiere autorizar visita de tecnico en sitio para gestionar la verificacion fisica y el embalaje de los equipos pendientes para despachar hacia el CRC.</v>
      </c>
      <c r="L367" t="str" xml:space="preserve">
        <v xml:space="preserve">Se llega a sitio; se verifica el correo de ingreso con 51 Y se proce a verificar los equipos relacionados por sistemas de cencosud; lo cual se encuentra en_x000d_
sala de sistemas los siguientes equipos; Scanner Balanzas con seriales: F16C12948 Y F16C10607; Equipo FORTINET con serial FGT90D3Z16010079; se_x000d_
procede a buscar el monitor y la cpu que se encuentra en custodia de seguridad y son los siguientes: CPU serial: MJ045NBH Y Monitor con Serial:_x000d_
vk331670 (El monitor que esta en seguridad no era el correcto tenia serial VK848149); y se busco el correcto que estaba en kio y se realiza el cambio de_x000d_
monitor para embalar el relacionado. se embalan los equipos; se lleva a la seccion de carto para realizar el peso y las medidas de cada una de las cajas; la_x000d_
caja No 1. Peso: 3;3 Kg - Altura: 18 Cm; Ancho 28;5 cm; Largo 49;5 cm - No 2. Peso 3;6 Kg; Altura 39 cm; Ancho 12;5 Cm; Largo: 52 cm - No. 3. Peso: 15;3_x000d_
Kg Altura: 26 Cm; Ancho: 36 Cm; Largo: 59cm. - No 4. Peso: 9;7 Kg; Altura: 16 cm; Ancho: 36cm; Largo: 53cm. se realiza el rotulo se imprime y se pega a_x000d_
cada una de las cajas; la cual quedan en el cuarto de sistemas.</v>
      </c>
      <c r="M367">
        <v>44473</v>
      </c>
      <c r="N367">
        <v>44474</v>
      </c>
      <c r="O367" t="str">
        <v>M195 METRO SANTA LUCIA</v>
      </c>
      <c r="P367" t="str">
        <v>NEIVA</v>
      </c>
      <c r="Q367" t="str">
        <v>LUIS FERNANDO QUIROGA SÁNCHEZ</v>
      </c>
      <c r="R367">
        <v>1075267773</v>
      </c>
      <c r="S367" t="str">
        <v>OCCIDENTE</v>
      </c>
    </row>
    <row r="368" xml:space="preserve">
      <c r="A368">
        <v>367</v>
      </c>
      <c r="B368">
        <v>11976031</v>
      </c>
      <c r="C368" t="str">
        <v>Request</v>
      </c>
      <c r="D368" t="str">
        <v>CERRADO</v>
      </c>
      <c r="E368" t="str">
        <v>TIENDA</v>
      </c>
      <c r="F368" t="str">
        <v>POS</v>
      </c>
      <c r="G368" t="str">
        <v>CPU</v>
      </c>
      <c r="H368" t="str">
        <v>UNISYS</v>
      </c>
      <c r="I368"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Espero que se encuentren muy bien de la mano de Dios._x000d_
 Lo siguiente es para informarles que la pos no funciona; le hemos hecho lo humanamente posible sin obtener una respuesta favorable._x000d_
 Se llamo a soporte y nos dijeron que debiamos colocar un nuevo Cau para que enviaran a la señorita de campo. Le agradecemos de antemano toda la ayuda que nos puedan brindar. Sin mas. Blanca._x000d_
 Numero de caja con novedad y tienda: pos#8 tienda 40</v>
      </c>
      <c r="J368" t="str">
        <v>NO APLICA</v>
      </c>
      <c r="K368" t="str" xml:space="preserve">
        <v xml:space="preserve">Buen dia_x000d_
 Se solicita Tecnico de isit urgente para revision de la pos fisicamente ya que esta no enciende._x000d_
 Saludes</v>
      </c>
      <c r="L368" t="str">
        <v>Al llegar a sitio caja se encuentra operativa y funcionando con normalidad. Se pregunta a usuaria actual asignada a esa caja si presenta algun inconveniente la cual me informa que no. se averigua con jefe de servicio y m confirma que ests ooerativa y funcionando con nornalidad</v>
      </c>
      <c r="M368">
        <v>44473</v>
      </c>
      <c r="N368">
        <v>44474</v>
      </c>
      <c r="O368" t="str">
        <v>M040 METRO RIOHACHA</v>
      </c>
      <c r="P368" t="str">
        <v>RIOHACHA</v>
      </c>
      <c r="Q368" t="str">
        <v>Fabio Santodomingo Noguera</v>
      </c>
      <c r="R368">
        <v>1065638485</v>
      </c>
      <c r="S368" t="str">
        <v>COSTA</v>
      </c>
    </row>
    <row r="369" xml:space="preserve">
      <c r="A369">
        <v>368</v>
      </c>
      <c r="B369">
        <v>11975931</v>
      </c>
      <c r="C369" t="str">
        <v>Request</v>
      </c>
      <c r="D369" t="str">
        <v>CERRADO</v>
      </c>
      <c r="E369" t="str">
        <v>TIENDA</v>
      </c>
      <c r="F369" t="str">
        <v>POS</v>
      </c>
      <c r="G369" t="str">
        <v>CPU</v>
      </c>
      <c r="H369" t="str">
        <v>UNISYS</v>
      </c>
      <c r="I369"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;Dios les bendiga. Espero que se encuentren muy bien._x000d_
 Lo siguiente es para informarles que tenemos un inconveniente ;la caja no permite ningun tipo de funcion. Le agradecemos de antemano su colaboracion._x000d_
 Numero de caja con novedad y tienda: pos#6 tienda 40</v>
      </c>
      <c r="J369" t="str">
        <v>NO APLICA</v>
      </c>
      <c r="K369" t="str" xml:space="preserve">
        <v xml:space="preserve">Buen Dia_x000d_
 Se Solicita Tecnico Urgente para revision de esta POS la cual no enciende._x000d_
 Saludes</v>
      </c>
      <c r="L369" t="str">
        <v>Al llegar a sitio caja se encuentra operativa y funcionando con normalidad. Se pregunta a usuaria actual asignada a esa caja si presenta algun inconveniente la cual me informa que no. se averigua con jefe de servicio y m confirma que ests ooerativa y funcionando con nornalidad</v>
      </c>
      <c r="M369">
        <v>44473</v>
      </c>
      <c r="N369">
        <v>44474</v>
      </c>
      <c r="O369" t="str">
        <v>M040 METRO RIOHACHA</v>
      </c>
      <c r="P369" t="str">
        <v>RIOHACHA</v>
      </c>
      <c r="Q369" t="str">
        <v>Fabio Santodomingo Noguera</v>
      </c>
      <c r="R369">
        <v>1065638485</v>
      </c>
      <c r="S369" t="str">
        <v>COSTA</v>
      </c>
    </row>
    <row r="370" xml:space="preserve">
      <c r="A370">
        <v>369</v>
      </c>
      <c r="B370">
        <v>11922675</v>
      </c>
      <c r="C370" t="str">
        <v>request</v>
      </c>
      <c r="D370" t="str">
        <v>CERRADO</v>
      </c>
      <c r="E370" t="str">
        <v>TIENDA</v>
      </c>
      <c r="F370" t="str">
        <v>SCANNER</v>
      </c>
      <c r="G370" t="str">
        <v>MANO</v>
      </c>
      <c r="H370" t="str">
        <v>METROLOGIC</v>
      </c>
      <c r="I370"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el escanear de mano de la caja periferica # 10 no esta funcionando favor enviar para revisar o cambiarlo. gracias</v>
      </c>
      <c r="J370" t="str">
        <v>NO APLICA</v>
      </c>
      <c r="K370" t="str" xml:space="preserve">
        <v xml:space="preserve">uen día._x000d_
Llega parte solicitada; escáner de mano POS 10 Jumbo San Silvestre._x000d_
Con datos así:_x000d_
Área: POS de platos preparados_x000d_
Datos del equipo:_x000d_
Equipo: SCANNER POS|MANO_x000d_
Marca: METROLOGIC_x000d_
Modelo: MS 9520_x000d_
Nº SERIE: 8607531572_x000d_
Inventario: DI-004068_x000d_
Actividad: Se solicita instalación; configuración; para el escáner de mano de la POS 10; platos preparados._x000d_
NOTA: favor entregar operativo y con pruebas a Jefe de Cajas Carlos Suarez._x000d_
Cordialmente;_x000d_
Ever Becerra</v>
      </c>
      <c r="L370" t="str">
        <v>11922675 -CAU: se procede a validar scanner; se cambia la targeda electronica y se realiza pruebas quedando operativo el equipo.</v>
      </c>
      <c r="M370">
        <v>44473</v>
      </c>
      <c r="N370">
        <v>44474</v>
      </c>
      <c r="O370" t="str">
        <v>J126 JUMBO SAN SILVESTRE</v>
      </c>
      <c r="P370" t="str">
        <v>BARRANCABERMEJA</v>
      </c>
      <c r="Q370" t="str">
        <v>HERMES MARTIN PEINADO</v>
      </c>
      <c r="R370">
        <v>13852154</v>
      </c>
      <c r="S370" t="str">
        <v>ORIENTE</v>
      </c>
    </row>
    <row r="371" xml:space="preserve">
      <c r="A371">
        <v>370</v>
      </c>
      <c r="B371">
        <v>11981430</v>
      </c>
      <c r="C371" t="str">
        <v>INCIDENT</v>
      </c>
      <c r="D371" t="str">
        <v>CERRADO</v>
      </c>
      <c r="E371" t="str">
        <v>TIENDA</v>
      </c>
      <c r="F371" t="str">
        <v>IMPRESORA</v>
      </c>
      <c r="G371" t="str">
        <v>POS</v>
      </c>
      <c r="H371" t="str">
        <v>EPSON</v>
      </c>
      <c r="I371"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Buenos dias me colaboran por favor con la pos numero 9 dandole soporte ala impresora ya que no esta funcionando..gracias...</v>
      </c>
      <c r="J371" t="str">
        <v>NO APLICA</v>
      </c>
      <c r="K371" t="str" xml:space="preserve">
        <v xml:space="preserve">se requiere apoyo de isit para la validación de la impresora de la pos 9 ya que esta no enciende	  _x000d_
</v>
      </c>
      <c r="L371" t="str">
        <v>Se llega la linea de caja para revisar la pos #9 que esta teniendo fallas con la impresora; se revisa para ver porque presenta la falla; se evidencia que la falla es por la conexión; se revisa la conexión del cable de energia que este bien conectada a la pos y a la validadora; se evidencia que esta flojo en la pos; procede a conectar bien el cable de la impresora que va a la pos; se hacen pruebas nuevamente y efectivmente prende la validadora; se hacen pruebas y se deja operativo</v>
      </c>
      <c r="M371">
        <v>44473</v>
      </c>
      <c r="N371">
        <v>44474</v>
      </c>
      <c r="O371" t="str">
        <v>J027 JUMBO RIONEGRO</v>
      </c>
      <c r="P371" t="str">
        <v>RIONEGRO</v>
      </c>
      <c r="Q371" t="str">
        <v>YEISON JAIR GOMEZ GIRALDO</v>
      </c>
      <c r="R371">
        <v>1152709373</v>
      </c>
      <c r="S371" t="str">
        <v>CENTRO</v>
      </c>
    </row>
    <row r="372" xml:space="preserve">
      <c r="A372">
        <v>371</v>
      </c>
      <c r="B372" t="str">
        <v>PROACTIVA</v>
      </c>
      <c r="C372" t="str">
        <v>REQUEST</v>
      </c>
      <c r="D372" t="str">
        <v>CERRADO</v>
      </c>
      <c r="E372" t="str">
        <v>TIENDA</v>
      </c>
      <c r="F372" t="str">
        <v>TIENDA</v>
      </c>
      <c r="G372" t="str">
        <v>TIENDA</v>
      </c>
      <c r="H372" t="str">
        <v>TIENDA</v>
      </c>
      <c r="I372" t="str" xml:space="preserve">
        <v xml:space="preserve">SE REALIZA PROACTIVA EN LA TIENDA METRO M183 PREZUNIC SAN GIL_x000d_
</v>
      </c>
      <c r="J372" t="str">
        <v>NO APLICA</v>
      </c>
      <c r="K372" t="str" xml:space="preserve">
        <v xml:space="preserve">SE REALIZA PROACTIVA EN LA TIENDA METRO M183 PREZUNIC SAN GIL_x000d_
</v>
      </c>
      <c r="L372" t="str" xml:space="preserve">
        <v xml:space="preserve">SE REALIZA PROACTIVA EN LA TIENDA METRO M183 PREZUNIC SAN GIL_x000d_
</v>
      </c>
      <c r="M372">
        <v>44474</v>
      </c>
      <c r="N372">
        <v>44474</v>
      </c>
      <c r="O372" t="str">
        <v>M183 METRO SAN GIL</v>
      </c>
      <c r="P372" t="str">
        <v>SAN GIL</v>
      </c>
      <c r="Q372" t="str">
        <v>JOHNATHAN OSWALDO RINCON TIQUE</v>
      </c>
      <c r="R372">
        <v>1098709584</v>
      </c>
      <c r="S372" t="str">
        <v>ORIENTE</v>
      </c>
    </row>
    <row r="373" xml:space="preserve">
      <c r="A373">
        <v>372</v>
      </c>
      <c r="B373">
        <v>11981802</v>
      </c>
      <c r="C373" t="str">
        <v>Request</v>
      </c>
      <c r="D373" t="str">
        <v>CERRADO</v>
      </c>
      <c r="E373" t="str">
        <v>TIENDA</v>
      </c>
      <c r="F373" t="str">
        <v>IMPRESORA</v>
      </c>
      <c r="G373" t="str">
        <v>POS</v>
      </c>
      <c r="H373" t="str">
        <v>EPSON</v>
      </c>
      <c r="I373" t="str" xml:space="preserve">
        <v xml:space="preserve">Buenas Tardes_x000d_
 _x000d_
 Por favor realizar instalacion y configuracion de la impresora EPSON para POS:_x000d_
 _x000d_
 Serial Nuevo: X6WY216601_x000d_
 Serial Viejo: K150300868_x000d_
 _x000d_
 _x000d_
 Gracias</v>
      </c>
      <c r="J373" t="str">
        <v>NO APLICA</v>
      </c>
      <c r="K373" t="str" xml:space="preserve">
        <v xml:space="preserve">Buenas Tardes_x000d_
 Por favor realizar la instalación de la impresora Epson por Renovación Tecnologica; Serial X6WY216601-Serial a Retirar: K150300868 Realizar las actas de asignación y retiro y correspondiente proceso en ITAM</v>
      </c>
      <c r="L373" t="str">
        <v>Se realiza la instalación de la impresora en la POS # 15 (S/N: 6498824430); desde la mesa de ayuda hacen las respectivas configuraciones para que la impresora funcione correctamente. Se reinicia la POS y se deja operativa.</v>
      </c>
      <c r="M373">
        <v>44473</v>
      </c>
      <c r="N373">
        <v>44475</v>
      </c>
      <c r="O373" t="str">
        <v>M073 METRO MOSQUERA</v>
      </c>
      <c r="P373" t="str">
        <v>MOSQUERA</v>
      </c>
      <c r="Q373" t="str">
        <v>ALEXANDER CASTILLO SOTELO</v>
      </c>
      <c r="R373">
        <v>80216449</v>
      </c>
      <c r="S373" t="str">
        <v>BOGOTA</v>
      </c>
    </row>
    <row r="374" xml:space="preserve">
      <c r="A374">
        <v>373</v>
      </c>
      <c r="B374">
        <v>11981802</v>
      </c>
      <c r="C374" t="str">
        <v>Request</v>
      </c>
      <c r="D374" t="str">
        <v>CERRADO</v>
      </c>
      <c r="E374" t="str">
        <v>TIENDA</v>
      </c>
      <c r="F374" t="str">
        <v>IMPRESORA</v>
      </c>
      <c r="G374" t="str">
        <v>POS</v>
      </c>
      <c r="H374" t="str">
        <v>EPSON</v>
      </c>
      <c r="I374" t="str" xml:space="preserve">
        <v xml:space="preserve">Buenas Tardes_x000d_
 _x000d_
 Por favor realizar instalacion y configuracion de la impresora EPSON para POS:_x000d_
 _x000d_
 Serial Nuevo: X6WY216601_x000d_
 Serial Viejo: K150300868_x000d_
 _x000d_
 _x000d_
 Gracias</v>
      </c>
      <c r="J374" t="str">
        <v>NO APLICA</v>
      </c>
      <c r="K374" t="str" xml:space="preserve">
        <v xml:space="preserve">Buenas Tardes_x000d_
 Por favor realizar la instalación de la impresora Epson por Renovación Tecnologica; Serial X6WY216601-Serial a Retirar: K150300868 Realizar las actas de asignación y retiro y correspondiente proceso en ITAM</v>
      </c>
      <c r="L374" t="str">
        <v>Se realiza la instalación de la impresora en la POS # 15 (S/N: 6498824430); desde la mesa de ayuda hacen las respectivas configuraciones para que la impresora funcione correctamente. Se reinicia la POS y se deja operativa.</v>
      </c>
      <c r="M374">
        <v>44473</v>
      </c>
      <c r="N374">
        <v>44475</v>
      </c>
      <c r="O374" t="str">
        <v>M073 METRO MOSQUERA</v>
      </c>
      <c r="P374" t="str">
        <v>MOSQUERA</v>
      </c>
      <c r="Q374" t="str">
        <v>ALEXANDER CASTILLO SOTELO</v>
      </c>
      <c r="R374">
        <v>80216449</v>
      </c>
      <c r="S374" t="str">
        <v>BOGOTA</v>
      </c>
    </row>
    <row r="375" xml:space="preserve">
      <c r="A375">
        <v>374</v>
      </c>
      <c r="B375">
        <v>11941916</v>
      </c>
      <c r="C375" t="str">
        <v>Request</v>
      </c>
      <c r="D375" t="str">
        <v>CERRADO</v>
      </c>
      <c r="E375" t="str">
        <v>TIENDA</v>
      </c>
      <c r="F375" t="str">
        <v>GAVETA</v>
      </c>
      <c r="G375" t="str">
        <v>POS</v>
      </c>
      <c r="H375" t="str">
        <v>WINCOR</v>
      </c>
      <c r="I375" t="str" xml:space="preserve">
        <v xml:space="preserve">Datos usuario_x000d_
 Nombre: Lina Marcela Norena Mojoco_x000d_
 Correo: linamarcela.norena@cencosud.com.co_x000d_
 Usuario AD: LNorenaM_x000d_
 Pais: Colombia_x000d_
 Ubicacion: M073 METRO MOSQUERA_x000d_
 Zona: Colombia Bogota_x000d_
 Unidad de Negocio: Supermercados_x000d_
 Servicio: Tiendas &amp; Centros de Distribucion_x000d_
 Telefono: 3203398122_x000d_
 Anexo: 8948800_x000d_
 Descripcion: Buenas tardes._x000d_
 _x000d_
 Por favor me colaboran verificando la caja N 23 ya que no abre la gaveta.</v>
      </c>
      <c r="K375" t="str" xml:space="preserve">
        <v xml:space="preserve">Buenas Tardes_x000d_
 Agregas el comentario con la instalacion de esta gaveta y cerrar el CAU_x000d_
 Gracias</v>
      </c>
      <c r="L375" t="str">
        <v>Se revisa la gaveta de la POS y se verifica que todas las conexiones esten correctas; se reinici la POS y se realizan las pruebas correspondientes. Se deja operativa la caja.</v>
      </c>
      <c r="M375">
        <v>44473</v>
      </c>
      <c r="N375">
        <v>44475</v>
      </c>
      <c r="O375" t="str">
        <v>M073 METRO MOSQUERA</v>
      </c>
      <c r="P375" t="str">
        <v>MOSQUERA</v>
      </c>
      <c r="Q375" t="str">
        <v>ALEXANDER CASTILLO SOTELO</v>
      </c>
      <c r="R375">
        <v>80216449</v>
      </c>
      <c r="S375" t="str">
        <v>BOGOTA</v>
      </c>
    </row>
    <row r="376" xml:space="preserve">
      <c r="A376">
        <v>375</v>
      </c>
      <c r="B376">
        <v>11961636</v>
      </c>
      <c r="C376" t="str">
        <v>REQUEST</v>
      </c>
      <c r="D376" t="str">
        <v>CERRADO</v>
      </c>
      <c r="E376" t="str">
        <v>TIENDA</v>
      </c>
      <c r="F376" t="str">
        <v>BALANZA</v>
      </c>
      <c r="G376" t="str">
        <v>MESA</v>
      </c>
      <c r="H376" t="str">
        <v>METTLER</v>
      </c>
      <c r="I376"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arroja una serie de etiquetas cuando se va a sacar un precio y esta desperdiciando etiquetas_x000d_
Area en donde se encuentra la Balanza: platos preparados_x000d_
</v>
      </c>
      <c r="J376" t="str">
        <v>NO APLICA</v>
      </c>
      <c r="K376" t="str" xml:space="preserve">
        <v xml:space="preserve">	_x000d_
Buen día_x000d_
Se requiere de su apoyo con esta solicitud._x000d_
Área: Platos preprados_x000d_
Marca: BALANZA|MESA METTLER TOLEDO_x000d_
Modelo: 8442 PLUS_x000d_
Serial: B519914069_x000d_
Inventario: DI-014376_x000d_
Descripción de la falla: Se solicita revisión; diagnostico y/o reparación si es el caso para la balanza de platos preparados; la cual presenta falla que genera mas de una etiqueta; se debe realizar limpieza a todo el cabezal de impresión y balanza en general; especialmente; sensor de paso._x000d_
Cordialmente;_x000d_
Ever Becerra</v>
      </c>
      <c r="L376" t="str">
        <v>11961636 -CAU: Se procede a validar falla; la balanza arroja una serie de etiquetas cuando se va a sacar un precio y esta desperdiciando etiquetas; se procede a realizar limpieza de maquinaria interna con sopladora; y se limpia los sensores de impresión; se conecta de nuevo la balanza y se procede hacer pruebas de impresion; quedando la maquina operativa.</v>
      </c>
      <c r="M376">
        <v>44476</v>
      </c>
      <c r="N376">
        <v>44476</v>
      </c>
      <c r="O376" t="str">
        <v>J126 JUMBO SAN SILVESTRE</v>
      </c>
      <c r="P376" t="str">
        <v>BARRANCABERMEJA</v>
      </c>
      <c r="Q376" t="str">
        <v>HERMES MARTIN PEINADO</v>
      </c>
      <c r="R376">
        <v>13852154</v>
      </c>
      <c r="S376" t="str">
        <v>ORIENTE</v>
      </c>
    </row>
    <row r="377" xml:space="preserve">
      <c r="A377">
        <v>376</v>
      </c>
      <c r="B377">
        <v>11961636</v>
      </c>
      <c r="C377" t="str">
        <v>REQUEST</v>
      </c>
      <c r="D377" t="str">
        <v>CERRADO</v>
      </c>
      <c r="E377" t="str">
        <v>TIENDA</v>
      </c>
      <c r="F377" t="str">
        <v>BALANZA</v>
      </c>
      <c r="G377" t="str">
        <v>MESA</v>
      </c>
      <c r="H377" t="str">
        <v>METTLER</v>
      </c>
      <c r="I37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arroja una serie de etiquetas cuando se va a sacar un precio y esta desperdiciando etiquetas_x000d_
Area en donde se encuentra la Balanza: platos preparados_x000d_
</v>
      </c>
      <c r="J377" t="str">
        <v>NO APLICA</v>
      </c>
      <c r="K377" t="str" xml:space="preserve">
        <v xml:space="preserve">	_x000d_
Buen día_x000d_
Se requiere de su apoyo con esta solicitud._x000d_
Área: Platos preprados_x000d_
Marca: BALANZA|MESA METTLER TOLEDO_x000d_
Modelo: 8442 PLUS_x000d_
Serial: B519914069_x000d_
Inventario: DI-014376_x000d_
Descripción de la falla: Se solicita revisión; diagnostico y/o reparación si es el caso para la balanza de platos preparados; la cual presenta falla que genera mas de una etiqueta; se debe realizar limpieza a todo el cabezal de impresión y balanza en general; especialmente; sensor de paso._x000d_
Cordialmente;_x000d_
Ever Becerra</v>
      </c>
      <c r="L377" t="str">
        <v>11961636 -CAU: Se procede a validar falla; la balanza arroja una serie de etiquetas cuando se va a sacar un precio y esta desperdiciando etiquetas; se procede a realizar limpieza de maquinaria interna con sopladora; y se limpia los sensores de impresión; se conecta de nuevo la balanza y se procede hacer pruebas de impresion; quedando la maquina operativa.</v>
      </c>
      <c r="M377">
        <v>44468</v>
      </c>
      <c r="N377">
        <v>44476</v>
      </c>
      <c r="O377" t="str">
        <v>J126 JUMBO SAN SILVESTRE</v>
      </c>
      <c r="P377" t="str">
        <v>BARRANCABERMEJA</v>
      </c>
      <c r="Q377" t="str">
        <v>HERMES MARTIN PEINADO</v>
      </c>
      <c r="R377">
        <v>13852154</v>
      </c>
      <c r="S377" t="str">
        <v>ORIENTE</v>
      </c>
    </row>
    <row r="378" xml:space="preserve">
      <c r="A378">
        <v>377</v>
      </c>
      <c r="B378">
        <v>11950454</v>
      </c>
      <c r="C378" t="str">
        <v>INCIDENT</v>
      </c>
      <c r="D378" t="str">
        <v>CERRADO</v>
      </c>
      <c r="E378" t="str">
        <v>TIENDA</v>
      </c>
      <c r="F378" t="str">
        <v>SCANNER</v>
      </c>
      <c r="G378" t="str">
        <v>MANO</v>
      </c>
      <c r="H378" t="str">
        <v>HONEWELL</v>
      </c>
      <c r="I378" t="str" xml:space="preserve">
        <v xml:space="preserve">Datos usuario_x000d_
Nombre: Mayurly Andrea Sanchez Valderrama_x000d_
Correo: mayurlyandrea.sanchez@cencosud.com.co_x000d_
Usuario AD: MASanchV_x000d_
Pais: Colombia_x000d_
Ubicacion: M195 METRO SANTA LUCIA_x000d_
Zona: Colombia Bogota_x000d_
Unidad de Negocio: Supermercados_x000d_
Servicio: Tiendas &amp; Centros de Distribucion_x000d_
Telefono: 3222919008_x000d_
Anexo: 3222919008_x000d_
Descripcion: buenas tardes me colaboran para revisar el scanner de mano en la caja de platos preparados (21) ya que no funciona y es primordial para la seccion; # SERIAL : Om14170235_x000d_
Numero de inventario: AD- 103863_x000d_
Numero de caja: 21_x000d_
</v>
      </c>
      <c r="J378" t="str">
        <v>NO APLICA</v>
      </c>
      <c r="K378" t="str">
        <v>se requiere programar recurso ISIT en sitio M038 METRO CENTRO DE CONVENCIONES para verificar equipo scaner de mano con serial 0M14170235 numnero inventario DI-022072; el cual el usuario reporta presentar fallas de funcionamiento.</v>
      </c>
      <c r="L378" t="str">
        <v>se llega a sitio; se procede a revisar correo de ingreso; se ingresa a tienda me ubico en platos preparados para revisar escanner de mano el cual presenta fallas; se hace la revision del scanner de mano el cual encontramos que enciende y se apaga toca desconectarlo y volverlo a conectar da la luz de escaneo pero vielve y se va y no hace la funcion de tomar el codigo de barras; se hacen varias pruebas pero persiste falla; voy a sala de sistemas para buscar un scanner antiguo marca Honeywell el cual sus serial no son visibles y no tiene inventario; procedo a realizar el cambio para probar el escanner; conecto a la pos el cul lo detecta de una vez y hago prubas con codigo de barras el cual toma sin problema arrojandonls el precio en l a pos; el escaner de mano quedo en funcion con la caja pos 21 de platos.</v>
      </c>
      <c r="M378">
        <v>44468</v>
      </c>
      <c r="N378">
        <v>44476</v>
      </c>
      <c r="O378" t="str">
        <v>M038 METRO NEIVA CENTRO DE CONVENCIONES</v>
      </c>
      <c r="P378" t="str">
        <v>NEIVA</v>
      </c>
      <c r="Q378" t="str">
        <v>LUIS FERNANDO QUIROGA SÁNCHEZ</v>
      </c>
      <c r="R378">
        <v>1075267773</v>
      </c>
      <c r="S378" t="str">
        <v>OCCIDENTE</v>
      </c>
    </row>
    <row r="379" xml:space="preserve">
      <c r="A379">
        <v>378</v>
      </c>
      <c r="B379">
        <v>11981833</v>
      </c>
      <c r="C379" t="str">
        <v>Request</v>
      </c>
      <c r="D379" t="str">
        <v>CERRADO</v>
      </c>
      <c r="E379" t="str">
        <v>TIENDA</v>
      </c>
      <c r="F379" t="str">
        <v>IMPRESORA</v>
      </c>
      <c r="G379" t="str">
        <v>POS</v>
      </c>
      <c r="H379" t="str">
        <v>EPSON</v>
      </c>
      <c r="I379" t="str" xml:space="preserve">
        <v xml:space="preserve">Buenas Tardes_x000d_
 _x000d_
 Por favor realizar instalacion y configuracion de la impresora EPSON para POS:_x000d_
 _x000d_
 Serial Nuevo: X6WY218154_x000d_
 Serial Viejo: K073202149_x000d_
 _x000d_
 Gracias</v>
      </c>
      <c r="J379" t="str">
        <v>NO APLICA</v>
      </c>
      <c r="K379" t="str">
        <v>Por favor realizar la instalación de la impresora Epson por Renovación Tecnologica; Serial X6WY218154-Serial a Retirar: K073202149 Realizar las actas de asignación y retiro y correspondiente proceso en ITAM</v>
      </c>
      <c r="L379" t="str">
        <v>Se realiza la instalación de la impresora en la POS # 6 del lineal y se informa a sistemas para que hagan la respectiva configuración; se hacen las pruebas y se deja operativa la POS.</v>
      </c>
      <c r="M379">
        <v>44473</v>
      </c>
      <c r="N379">
        <v>44476</v>
      </c>
      <c r="O379" t="str">
        <v>M074 METRO FACATATIVA</v>
      </c>
      <c r="P379" t="str">
        <v>FACATATIVA</v>
      </c>
      <c r="Q379" t="str">
        <v>ALEXANDER CASTILLO SOTELO</v>
      </c>
      <c r="R379">
        <v>80216449</v>
      </c>
      <c r="S379" t="str">
        <v>BOGOTA</v>
      </c>
    </row>
    <row r="380" xml:space="preserve">
      <c r="A380">
        <v>379</v>
      </c>
      <c r="B380">
        <v>11980795</v>
      </c>
      <c r="C380" t="str">
        <v>Request</v>
      </c>
      <c r="D380" t="str">
        <v>CERRADO</v>
      </c>
      <c r="E380" t="str">
        <v>TIENDA</v>
      </c>
      <c r="F380" t="str">
        <v>DESKTOP</v>
      </c>
      <c r="G380" t="str">
        <v>CPU</v>
      </c>
      <c r="H380" t="str">
        <v>LENOVO</v>
      </c>
      <c r="I380" t="str" xml:space="preserve">
        <v xml:space="preserve">Datos usuario_x000d_
 Nombre: Ingrid Magaly Alba Barreto_x000d_
 Correo: Ingrid.Alba@cencosud.com.co_x000d_
 Usuario AD: IMAlbaB_x000d_
 Pais: Colombia_x000d_
 Ubicacion: J185 JUMBO YOPAL_x000d_
 Zona: Colombia Oriente_x000d_
 Unidad de Negocio: Supermercados_x000d_
 Servicio: Tiendas &amp; Centros de Distribucion_x000d_
 Telefono: 3118112858_x000d_
 Anexo: null_x000d_
 Descripcion: Computador no permite iniciar sesion; se genera el siguiente mensaje:_x000d_
 La base de datos de seguridad en el servidor no tiene una cuenta de equipo para la relacion de confianza de esta estacion de trabajo_x000d_
 Indicar ubicacion del Equipo en tienda o oficinas: e-learning</v>
      </c>
      <c r="J380" t="str">
        <v>NO APLICA</v>
      </c>
      <c r="K380" t="str" xml:space="preserve">
        <v xml:space="preserve">Buen día;_x000d_
 Por favor nos apoyan con personal en sitio para validar equipo de computo de E-Learning._x000d_
 Área: Recursos Humanos_x000d_
 Marca: Lenovo_x000d_
 Serie/placa: No lo reportan / único PC de E-learning_x000d_
 Descripción de la falla: Computador no permite iniciar sesión; se genera el siguiente mensaje:_x000d_
 La base de datos de seguridad en el servidor no tiene una cuenta de equipo para la relación de confianza de esta estación de trabajo_x000d_
 Actividad: Se requiere personal en sitio para validar si la falla y dejar equipo operativo. Entregarlo para pruebas a Ingrid Magaly Alba Barreto.</v>
      </c>
      <c r="L380" t="str" xml:space="preserve">
        <v xml:space="preserve">Descripcion: Computador no permite iniciar sesion; se genera el siguiente mensaje:_x000d_
La base de datos de seguridad en el servidor no tiene una cuenta de equipo para la relacion de confianza de esta estacion de trabajo_x000d_
Indicar ubicacion del Equipo en tienda o oficinas: e-learning_x000d_
Actividad: se realiza revisión del equipo y no permite el acceso a los usuarios; se procede a ingresar con el usuario de administrador local; se baja del_x000d_
dominio se actualizan bases de datos del antivirus; se realiza comprobación para que permita subirlo de nuevo al dominio; se realiza una pausa en la_x000d_
actividad de 40 minutos por simulacro de evacuación de la tienda; se retomael proceso y se sube al dominio; se mueve al contenedor requerido; se_x000d_
realizan pruebas con la funcionario y recibe asatisfaccion.</v>
      </c>
      <c r="M380">
        <v>44473</v>
      </c>
      <c r="N380">
        <v>44476</v>
      </c>
      <c r="O380" t="str">
        <v>J185 JUMBO YOPAL</v>
      </c>
      <c r="P380" t="str">
        <v>YOPAL</v>
      </c>
      <c r="Q380" t="str">
        <v>RAFAEL BARRERA DIAZ</v>
      </c>
      <c r="R380">
        <v>6766862</v>
      </c>
      <c r="S380" t="str">
        <v>ORIENTE</v>
      </c>
    </row>
    <row r="381" xml:space="preserve">
      <c r="A381">
        <v>380</v>
      </c>
      <c r="B381">
        <v>11554469</v>
      </c>
      <c r="C381" t="str">
        <v>REQUEST</v>
      </c>
      <c r="D381" t="str">
        <v>CERRADO</v>
      </c>
      <c r="E381" t="str">
        <v>TIENDA</v>
      </c>
      <c r="F381" t="str">
        <v>PDT</v>
      </c>
      <c r="G381" t="str">
        <v>MANO</v>
      </c>
      <c r="H381" t="str">
        <v>TIENDA</v>
      </c>
      <c r="I381" t="str" xml:space="preserve">
        <v xml:space="preserve">Datos usuario_x000d_
Nombre: Liliana Esther Cogollos Lagares_x000d_
Correo: Liliana.Cogullos@cencosud.com.co_x000d_
Usuario AD: LECLagar_x000d_
Pais: Colombia_x000d_
Ubicacion: J027 JUMBO RIONEGRO_x000d_
Unidad de Negocio: Supermercados_x000d_
Servicio: Retail Financiero_x000d_
Telefono: 3015154008_x000d_
Anexo: 3022903364_x000d_
Descripcion: Se le rompio la pantalla; el auxiliar en turno se le callo una cruceta encima del equipo; el numero de inventario es 015266</v>
      </c>
      <c r="J381" t="str">
        <v>NO APLICA</v>
      </c>
      <c r="K381" t="str" xml:space="preserve">
        <v xml:space="preserve">	_x000d_
la parte se encuentra en sitio se requiere apoyo de isit para el cambio de la parte y deja la pdt en operación._x000d_
Tipo:_x000d_
PDT/PDA|ESTANDAR_x000d_
Marca: DATALOGIC_x000d_
Modelo: SKORPIO X3_x000d_
serial: G14F79570_x000d_
inventario: DI-015266</v>
      </c>
      <c r="L381" t="str">
        <v>Se llega a sitio para proceder a realizar la instalación del nuevo display de la pdt; se procede destapar la pdt; para quitar el display e instalar el nuevo; se hacen pruebas y no prenden; por lo que se revisa; se vuelve a instalar el display Anterior malo para revisar que paso y tampoco enciende; por lo que se le informa a la tienda quien indica entregarle de la pdt con las partes para que la envíe a la oficina principal en Medellín para su revisión con los expertos</v>
      </c>
      <c r="M381">
        <v>44474</v>
      </c>
      <c r="N381">
        <v>44476</v>
      </c>
      <c r="O381" t="str">
        <v>J027 JUMBO RIONEGRO</v>
      </c>
      <c r="P381" t="str">
        <v>RIONEGRO</v>
      </c>
      <c r="Q381" t="str">
        <v>YEISON JAIR GOMEZ GIRALDO</v>
      </c>
      <c r="R381">
        <v>1152709373</v>
      </c>
      <c r="S381" t="str">
        <v>CENTRO</v>
      </c>
    </row>
    <row r="382" xml:space="preserve">
      <c r="A382">
        <v>381</v>
      </c>
      <c r="B382">
        <v>11988354</v>
      </c>
      <c r="C382" t="str">
        <v>REQUEST</v>
      </c>
      <c r="D382" t="str">
        <v>CERRADO</v>
      </c>
      <c r="E382" t="str">
        <v>TIENDA</v>
      </c>
      <c r="F382" t="str">
        <v>IMPRESORA</v>
      </c>
      <c r="G382" t="str">
        <v>POS</v>
      </c>
      <c r="H382" t="str">
        <v>EPSON</v>
      </c>
      <c r="I382"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 tarde; solicito amablemente instalacion de impresora para ATC; la cual llega como activo nuevo para la tienda Mosquera.</v>
      </c>
      <c r="J382" t="str">
        <v>NO APLICA</v>
      </c>
      <c r="K382" t="str" xml:space="preserve">
        <v xml:space="preserve">Buenas Tardes_x000d_
Por favor retirar de ATC la impresora con serial K150300868 e instalar una impresora Epson retirada del lineal en ATC</v>
      </c>
      <c r="L382" t="str">
        <v>Se realiza la instalación de la impresora en el PC de ATC (S/N: MJ01CWJ0); se elimina la impresora que estaba instalada anteriormente y se hace la nueva instalación del Driver. Se realizan las pruebas correspondientes y se deja operativo el equipo.</v>
      </c>
      <c r="M382">
        <v>44476</v>
      </c>
      <c r="N382">
        <v>44476</v>
      </c>
      <c r="O382" t="str">
        <v>M073 METRO MOSQUERA</v>
      </c>
      <c r="P382" t="str">
        <v>MOSQUERA</v>
      </c>
      <c r="Q382" t="str">
        <v>ALEXANDER CASTILLO SOTELO</v>
      </c>
      <c r="R382">
        <v>80216449</v>
      </c>
      <c r="S382" t="str">
        <v>BOGOTA</v>
      </c>
    </row>
    <row r="383" xml:space="preserve">
      <c r="A383">
        <v>382</v>
      </c>
      <c r="B383">
        <v>11983910</v>
      </c>
      <c r="C383" t="str">
        <v>REQUEST</v>
      </c>
      <c r="D383" t="str">
        <v>CERRADO</v>
      </c>
      <c r="E383" t="str">
        <v>TIENDA</v>
      </c>
      <c r="F383" t="str">
        <v>DESKTOP</v>
      </c>
      <c r="G383" t="str">
        <v>CPU</v>
      </c>
      <c r="H383" t="str">
        <v>LENOVO</v>
      </c>
      <c r="I383"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 dia; me pueden revisar el Link de conexo; borrar cache y validar permisos del perfil de Windows con el que estan ingresando a esta aplicacion ya que no esta funcionando ; carga hasta cierta parte .El link es : https://www.sodexo.co/ ;gracias_x000d_
</v>
      </c>
      <c r="J383" t="str">
        <v>NO APLICA</v>
      </c>
      <c r="K383" t="str">
        <v>Se requiere verificar el equipo con serial MJ0ERL3J de caja central asignado al usuario Yina Paola Trujillo el cual reporta que el explorador no permite navegar a ciertas paginas; y solicita revisar el Link de conexo; borrar cache y validar permisos del perfil de Windows con el que estan ingresando a esta aplicacion ya que no esta funcionando. no se tiene control remoto al equipo. se transfiere para su gestion.</v>
      </c>
      <c r="L383" t="str">
        <v>se procede a ingresar a seccion de caja central a revisar el link de SODEXO el cual no presenta fallas de ingreso; ingresan por afiliados y la parte de Conexo; colocan usuario y contraseña pero la pagina queda cargando se coloca otro usuario y contraseña pero queda cargando la página; se probo en los navegadores de Chrome; Microsoft Edge; Mozilla y Internet Explorer; pero el resultado fue el mismo se queda cragando la pagina se dejo asi un tiempo pero no pasa; se procedio a probar en otro equipo y la falla es la misma; por lo que se ecidencia que falla en el equipo no puede ser</v>
      </c>
      <c r="M383">
        <v>44476</v>
      </c>
      <c r="N383">
        <v>44476</v>
      </c>
      <c r="O383" t="str">
        <v>M038 METRO NEIVA CENTRO DE CONVENCIONES</v>
      </c>
      <c r="P383" t="str">
        <v>NEIVA</v>
      </c>
      <c r="Q383" t="str">
        <v>John Alejandro Lozada Babativa</v>
      </c>
      <c r="R383">
        <v>1075313382</v>
      </c>
      <c r="S383" t="str">
        <v>OCCIDENTE</v>
      </c>
    </row>
    <row r="384" xml:space="preserve">
      <c r="A384">
        <v>383</v>
      </c>
      <c r="B384">
        <v>11989992</v>
      </c>
      <c r="C384" t="str">
        <v>REQUEST</v>
      </c>
      <c r="D384" t="str">
        <v>CERRADO</v>
      </c>
      <c r="E384" t="str">
        <v>TIENDA</v>
      </c>
      <c r="F384" t="str">
        <v>BALANZA</v>
      </c>
      <c r="G384" t="str">
        <v>COLGANTE</v>
      </c>
      <c r="H384" t="str">
        <v>METTLER</v>
      </c>
      <c r="I38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nos ayuda a validar la balanza de pollos( mantenimiento preventivo) ya que esta etiquetando de manera erronea; al pasarlo por linea de cajas no escanea el codigo_x000d_
Area donde su ubica la balanza: pollos_x000d_
</v>
      </c>
      <c r="J384" t="str">
        <v>NO APLICA</v>
      </c>
      <c r="K384" t="str" xml:space="preserve">
        <v xml:space="preserve">Se solita que por favor se autorice visita del Técnico de ISIT en sitio; con el fin de que realice un mantenimiento Preventivo a la balanza Colgante Serial: B924806704 de la sección de Carnes (Pollos);_x000d_
Se solicita que realiza limpieza de cabezal sensores; Calibración de sensores y subirle el nivel de intensidad de impresión al cabezal_x000d_
Muchas gracias</v>
      </c>
      <c r="L384" t="str">
        <v>SE LLEGA A SITIO PARA ATENDER CASO QUE SE MONTO YA QUE NECESITA SE LE COLABORE PARA CALIBRAR Y HACERLE UN MANTENIMIENTO PREVENTIVO A LA BALANZA DEL AREA DE POLLO; POR LO QUE SE LLEGA Y SE LIMPIA CABEZAL DE IMPRESORA; SE CALIBRA Y SE CONFIGURA PARA QUE LAS IMPRESIONES SALGAN MAS NITIDAS LO QUE RESULTA CON PRUEBAS OK</v>
      </c>
      <c r="M384">
        <v>44476</v>
      </c>
      <c r="N384">
        <v>44476</v>
      </c>
      <c r="O384" t="str">
        <v>J047 JUMBO GIRARDOT</v>
      </c>
      <c r="P384" t="str">
        <v>GIRARDOT</v>
      </c>
      <c r="Q384" t="str">
        <v>FREDY STIVEN GARCIA CARVAJAL</v>
      </c>
      <c r="R384">
        <v>1007846861</v>
      </c>
      <c r="S384" t="str">
        <v>OCCIDENTE</v>
      </c>
    </row>
    <row r="385" xml:space="preserve">
      <c r="A385">
        <v>384</v>
      </c>
      <c r="B385">
        <v>11989990</v>
      </c>
      <c r="C385" t="str">
        <v>REQUEST</v>
      </c>
      <c r="D385" t="str">
        <v>CERRADO</v>
      </c>
      <c r="E385" t="str">
        <v>TIENDA</v>
      </c>
      <c r="F385" t="str">
        <v>BALANZA</v>
      </c>
      <c r="G385" t="str">
        <v>COLGANTE</v>
      </c>
      <c r="H385" t="str">
        <v>METTLER</v>
      </c>
      <c r="I38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nos colabora validando la balanza de carnes ;(mantenimiento preventivo ya que esta no esta imprimiendo bien la etiqueta sale borrosa el codigo de barras y en linea de cajas no escanea el producto.. inventario 028531_x000d_
Area donde su ubica la balanza: carnes..</v>
      </c>
      <c r="J385" t="str">
        <v>NO APLICA</v>
      </c>
      <c r="K385" t="str" xml:space="preserve">
        <v xml:space="preserve">Se solita que por favor se autorice visita del Técnico de ISIT en sitio; con el fin de que realice un mantenimiento Preventivo a la balanza Colgante Serial: B924806703 de la sección de Carnes;_x000d_
Se solicita que realiza limpieza de cabezal sensores; Calibración de sensores y subirle el nivel de intensidad de impresión al cabezal_x000d_
Muchas gracias</v>
      </c>
      <c r="L385" t="str">
        <v>SE LLEGA A SITIO PARA ATENDER CASO QUE SE MONTO YA QUE NECESITA SE LE COLABORE PARA CALIBRAR Y HACERLE UN MANTENIMIENTO PREVENTIVO A LA BALANZA DEL AREA DE CANES; POR LO QUE SE LLEGA Y SE LIMPIA CABEZAL DE IMPRESORA; SE CALIBRA Y SE CONFIGURA PARA QUE LAS IMPRESIONES SALGAN MAS NITIDAS LO QUE RESULTA CON PRUEBAS OK</v>
      </c>
      <c r="M385">
        <v>44476</v>
      </c>
      <c r="N385">
        <v>44476</v>
      </c>
      <c r="O385" t="str">
        <v>J047 JUMBO GIRARDOT</v>
      </c>
      <c r="P385" t="str">
        <v>GIRARDOT</v>
      </c>
      <c r="Q385" t="str">
        <v>FREDY STIVEN GARCIA CARVAJAL</v>
      </c>
      <c r="R385">
        <v>1007846861</v>
      </c>
      <c r="S385" t="str">
        <v>OCCIDENTE</v>
      </c>
    </row>
    <row r="386" xml:space="preserve">
      <c r="A386">
        <v>385</v>
      </c>
      <c r="B386">
        <v>11991359</v>
      </c>
      <c r="C386" t="str">
        <v>REQUEST</v>
      </c>
      <c r="D386" t="str">
        <v>CERRADO</v>
      </c>
      <c r="E386" t="str">
        <v>TIENDA</v>
      </c>
      <c r="F386" t="str">
        <v>BALANZA</v>
      </c>
      <c r="G386" t="str">
        <v>COLGANTE</v>
      </c>
      <c r="H386" t="str">
        <v>METTLER TOLEDO</v>
      </c>
      <c r="I386" t="str" xml:space="preserve">
        <v xml:space="preserve">Datos usuario_x000d_
Nombre: Ubaldo Valdelamar Gulfo_x000d_
Correo: Ubaldo.ValdelamarGulfo@cencosud.com.co_x000d_
Usuario AD: GValdela_x000d_
Pais: Colombia_x000d_
Ubicacion: J185 JUMBO YOPAL_x000d_
Zona: Colombia Oriente_x000d_
Unidad de Negocio: Supermercados_x000d_
Servicio: Sistemas_x000d_
Telefono: 3174311316_x000d_
Anexo: null_x000d_
Descripcion: Por solicitud de CVM; se solicita revision de la configuracion en la escala de peso de 3 balanzas colgantes en J185 Yopal._x000d_
Area donde su ubica la balanza: Perecederos_x000d_
</v>
      </c>
      <c r="J386" t="str">
        <v>NO APLICA</v>
      </c>
      <c r="K386" t="str" xml:space="preserve">
        <v xml:space="preserve">	_x000d_
Se transfiere para su atención.	 </v>
      </c>
      <c r="L386" t="str" xml:space="preserve">
        <v xml:space="preserve">Se realiza la configuración y el acompañamiento de la certificación de las 3 balanzas sin novedad._x000d_
BALANZA METTLER TOLEDO B925830241 Pescaderia_x000d_
BALANZA METTLER TOLEDO B925830243 Carnes_x000d_
BALANZA METTLER TOLEDO B925830245 Carnes</v>
      </c>
      <c r="M386">
        <v>44476</v>
      </c>
      <c r="N386">
        <v>44476</v>
      </c>
      <c r="O386" t="str">
        <v>J185 JUMBO YOPAL</v>
      </c>
      <c r="P386" t="str">
        <v>YOPAL</v>
      </c>
      <c r="Q386" t="str">
        <v>RAFAEL BARRERA DIAZ</v>
      </c>
      <c r="R386">
        <v>6766862</v>
      </c>
      <c r="S386" t="str">
        <v>ORIENTE</v>
      </c>
    </row>
    <row r="387" xml:space="preserve">
      <c r="A387">
        <v>386</v>
      </c>
      <c r="B387">
        <v>11991359</v>
      </c>
      <c r="C387" t="str">
        <v>REQUEST</v>
      </c>
      <c r="D387" t="str">
        <v>CERRADO</v>
      </c>
      <c r="E387" t="str">
        <v>TIENDA</v>
      </c>
      <c r="F387" t="str">
        <v>BALANZA</v>
      </c>
      <c r="G387" t="str">
        <v>COLGANTE</v>
      </c>
      <c r="H387" t="str">
        <v>METTLER TOLEDO</v>
      </c>
      <c r="I387" t="str" xml:space="preserve">
        <v xml:space="preserve">Datos usuario_x000d_
Nombre: Ubaldo Valdelamar Gulfo_x000d_
Correo: Ubaldo.ValdelamarGulfo@cencosud.com.co_x000d_
Usuario AD: GValdela_x000d_
Pais: Colombia_x000d_
Ubicacion: J185 JUMBO YOPAL_x000d_
Zona: Colombia Oriente_x000d_
Unidad de Negocio: Supermercados_x000d_
Servicio: Sistemas_x000d_
Telefono: 3174311316_x000d_
Anexo: null_x000d_
Descripcion: Por solicitud de CVM; se solicita revision de la configuracion en la escala de peso de 3 balanzas colgantes en J185 Yopal._x000d_
Area donde su ubica la balanza: Perecederos_x000d_
</v>
      </c>
      <c r="J387" t="str">
        <v>NO APLICA</v>
      </c>
      <c r="K387" t="str" xml:space="preserve">
        <v xml:space="preserve">	_x000d_
Se transfiere para su atención.	 </v>
      </c>
      <c r="L387" t="str" xml:space="preserve">
        <v xml:space="preserve">Se realiza la configuración y el acompañamiento de la certificación de las 3 balanzas sin novedad._x000d_
BALANZA METTLER TOLEDO B925830241 Pescaderia_x000d_
BALANZA METTLER TOLEDO B925830243 Carnes_x000d_
BALANZA METTLER TOLEDO B925830245 Carnes</v>
      </c>
      <c r="M387">
        <v>44476</v>
      </c>
      <c r="N387">
        <v>44476</v>
      </c>
      <c r="O387" t="str">
        <v>J185 JUMBO YOPAL</v>
      </c>
      <c r="P387" t="str">
        <v>YOPAL</v>
      </c>
      <c r="Q387" t="str">
        <v>RAFAEL BARRERA DIAZ</v>
      </c>
      <c r="R387">
        <v>6766862</v>
      </c>
      <c r="S387" t="str">
        <v>ORIENTE</v>
      </c>
    </row>
    <row r="388">
      <c r="A388">
        <v>387</v>
      </c>
      <c r="B388">
        <v>11968251</v>
      </c>
      <c r="C388" t="str">
        <v>REQUEST</v>
      </c>
      <c r="D388" t="str">
        <v>CERRADO</v>
      </c>
      <c r="E388" t="str">
        <v>TIENDA</v>
      </c>
      <c r="F388" t="str">
        <v>SCANNER</v>
      </c>
      <c r="G388" t="str">
        <v>MANO</v>
      </c>
      <c r="H388" t="str">
        <v>ZEBRA</v>
      </c>
      <c r="I388" t="str">
        <v>Se solicita cambio por renovacion tecnologica del equipo METROLOGIC MS 9520 0M14170193 por el equipo con serial 21177010560309.</v>
      </c>
      <c r="J388" t="str">
        <v>NO APLICA</v>
      </c>
      <c r="K388" t="str">
        <v>se requiere autorizar visita de tecnico ISIT para realizar instalacion de equipo SCANNER DESKTOP MANO ZEBRA DS2208 serial 21177010560309 para reemplazar scaner de mano con serial 0M14170193 ubicado en CAJA CENTRAL.</v>
      </c>
      <c r="L388" t="str">
        <v>para realizar instalacion de equipo SCANNER DESKTOP MANO ZEBRA DS2208 serial 21177010560309 para reemplazar scaner de mano con serial 0M14170193 ubicado en CAJA CENTRAL; ya con el scanner nuevo para ser instalado me dirijo a caja central donde evidenciamos que no se encuentra scanner de mano con serial 0M14170192; el cual pregunto y me comentan que en la seccion caja central no han tenido un scanner; seria la primera vez wue se intalaria uno; al igual se busco en la tienda; se pregunto a seguridad y jefe de cajas pero me responden lo mismo; se deja instalado el escanner ZEBRA en el equipo</v>
      </c>
      <c r="M388">
        <v>44476</v>
      </c>
      <c r="N388">
        <v>44476</v>
      </c>
      <c r="O388" t="str">
        <v>M038 METRO NEIVA CENTRO DE CONVENCIONES</v>
      </c>
      <c r="P388" t="str">
        <v>NEIVA</v>
      </c>
      <c r="Q388" t="str">
        <v>JOHN ALEJANDRO LOZADA BABATIVA</v>
      </c>
      <c r="R388">
        <v>1075313382</v>
      </c>
      <c r="S388" t="str">
        <v>OCCIDENTE</v>
      </c>
    </row>
    <row r="389" xml:space="preserve">
      <c r="A389">
        <v>388</v>
      </c>
      <c r="B389">
        <v>11950406</v>
      </c>
      <c r="C389" t="str">
        <v>REQUEST</v>
      </c>
      <c r="D389" t="str">
        <v>CERRADO</v>
      </c>
      <c r="E389" t="str">
        <v>TIENDA</v>
      </c>
      <c r="F389" t="str">
        <v>IMPRESORA</v>
      </c>
      <c r="G389" t="str">
        <v>LASER</v>
      </c>
      <c r="H389" t="str">
        <v>ATC</v>
      </c>
      <c r="I389" t="str" xml:space="preserve">
        <v xml:space="preserve">Datos usuario_x000d_
Nombre: Mayurly Andrea Sanchez Valderrama_x000d_
Correo: mayurlyandrea.sanchez@cencosud.com.co_x000d_
Usuario AD: MASanchV_x000d_
Pais: Colombia_x000d_
Ubicacion: M195 METRO SANTA LUCIA_x000d_
Zona: Colombia Bogota_x000d_
Unidad de Negocio: Supermercados_x000d_
Servicio: Tiendas &amp; Centros de Distribucion_x000d_
Telefono: 3222919008_x000d_
Anexo: 3222919008_x000d_
Descripcion: buenas tardes me colabora para configurar la impresora de caja central y servicio al cliente por que con mi usuario esta desconfigurado para la tienda 38 metro Neiva (por cambio de tienda)</v>
      </c>
      <c r="J389" t="str">
        <v>NO APLICA</v>
      </c>
      <c r="K389" t="str" xml:space="preserve">
        <v xml:space="preserve">Se requiere configurar impresora laser de ATC en los equipos con seriales MJ0ERL20;MJ0ERWG6_x000d_
MJ0ERL3J ; en el usuario de windows Valderrama Usuario AD: MASanchV asignadoa Mayurly Andrea Sanchez ; ya que el usuario fue trasladado a la tienda y no tiene las impresoras instaladas. tienda no migrada no se tiene acceso remoto. se requiere programar recurso ISIT en sitio para atender la novedad.</v>
      </c>
      <c r="L389" t="str">
        <v>se ubica usuaria; se procede a revisar equipo; se encuentra que para imprimir las devoluciones no era la impresora que sedebe tener; se deja predeterminada la.impresora para devoluciones la cual es la Epson de impresión termica; y la Lexmark para impresiones de documentos; se configura la impresora ya que no estaba conextada en red; se procede a ubicarla por red en pslocalescos se ubica y se procede a instalar y hacer pruebas con documentacion y usuaria; la.instalacion de impresora fue en equipo de ATC Y dos en CAJA CENTRAL</v>
      </c>
      <c r="M389">
        <v>44477</v>
      </c>
      <c r="N389">
        <v>44477</v>
      </c>
      <c r="O389" t="str">
        <v>M195 METRO SANTA LUCIA</v>
      </c>
      <c r="P389" t="str">
        <v>NEIVA</v>
      </c>
      <c r="Q389" t="str">
        <v>JOHN ALEJANDRO LOZADA BABATIVA</v>
      </c>
      <c r="R389">
        <v>1075313382</v>
      </c>
      <c r="S389" t="str">
        <v>OCCIDENTE</v>
      </c>
    </row>
    <row r="390" xml:space="preserve">
      <c r="A390">
        <v>389</v>
      </c>
      <c r="B390">
        <v>11981786</v>
      </c>
      <c r="C390" t="str">
        <v>Request</v>
      </c>
      <c r="D390" t="str">
        <v>CERRADO</v>
      </c>
      <c r="E390" t="str">
        <v>TIENDA</v>
      </c>
      <c r="F390" t="str">
        <v>IMPRESORA</v>
      </c>
      <c r="G390" t="str">
        <v>POS</v>
      </c>
      <c r="H390" t="str">
        <v>EPSON</v>
      </c>
      <c r="I390" t="str" xml:space="preserve">
        <v xml:space="preserve">Buenas Tardes_x000d_
 _x000d_
 Por favor realizar instalacion y configuracion de la impresora EPSON para POS:_x000d_
 _x000d_
 Serial Nuevo: X6WY121838_x000d_
 Serial Viejo: K133900433_x000d_
 _x000d_
 Gracias</v>
      </c>
      <c r="J390" t="str">
        <v>NO APLICA</v>
      </c>
      <c r="K390" t="str" xml:space="preserve">
        <v xml:space="preserve">Buenas Tardes_x000d_
 Por favor realizar la instalación de la impresora Epson por Renovación Tecnologica; Serial X6WY121838-Serial a Retirar: K133900433Realizar las actas de asignación y retiro y correspondiente proceso en ITAM</v>
      </c>
      <c r="L390" t="str">
        <v>Se realiza la instalación de la impresora en la POS # 1 del lineal; se informa a sistemas para que realicen la respectiva configuración. Se hacen las pruebas y se deja operativa la caja.</v>
      </c>
      <c r="M390">
        <v>44473</v>
      </c>
      <c r="N390">
        <v>44477</v>
      </c>
      <c r="O390" t="str">
        <v>M077 METRO ZIPAQUIRA</v>
      </c>
      <c r="P390" t="str">
        <v>ZIPAQUIRA</v>
      </c>
      <c r="Q390" t="str">
        <v>ALEXANDER CASTILLO SOTELO</v>
      </c>
      <c r="R390">
        <v>80216449</v>
      </c>
      <c r="S390" t="str">
        <v>BOGOTA</v>
      </c>
    </row>
    <row r="391">
      <c r="A391">
        <v>390</v>
      </c>
      <c r="B391">
        <v>11984454</v>
      </c>
      <c r="C391" t="str">
        <v>request</v>
      </c>
      <c r="D391" t="str">
        <v>CERRADO</v>
      </c>
      <c r="E391" t="str">
        <v>TIENDA</v>
      </c>
      <c r="F391" t="str">
        <v>INVENTARIO</v>
      </c>
      <c r="G391" t="str">
        <v>INVENTARIO</v>
      </c>
      <c r="H391" t="str">
        <v>NA</v>
      </c>
      <c r="I391" t="str">
        <v>Se requiere verificar fisicos la cantidad de 17 equipos que se encuentra en estado En stock / Em Estoque sub estado PENDIENTE DE DIAGNOSTICO en la tienda M038 CENTRO DE CONVENCIONES. Se requiere embalar equipos; rotular; pesar y tomar medidas para gestionar el despacho de los equipos hacia el centro de reparacion. se adjunta seriales que se encuentra en ITAM con los estados indicados.</v>
      </c>
      <c r="J391" t="str">
        <v>No Aplica</v>
      </c>
      <c r="K391" t="str">
        <v>se requiere autorizar llamada para gestionar la verificacion fisica de 17 seriales de equipos que se encuentra en estado stock / Em Estoque sub estado PENDIENTE DE DIAGNOSTICO en la tienda M038 CENTRO DE CONVENCIONES; para despachar hacia el centro de reparacion cencosud. se transfiere para su gestion. se adjunta excel con los seriales a gestionar.</v>
      </c>
      <c r="L391" t="str">
        <v>se ingresa a sitio; se procede a llegar a sala de sistemas donde deben estar los equipos a solicitar en total son 17 equipos que se encontraron y se embalaron en cajas; respectivamente se hizo la validacion en formato para llenarlo con serial; peso de la caja y sus medidas; al finalizar se dejan ubicadas a la vista para cuando las despachen estan rotuladas y con numeración de caja</v>
      </c>
      <c r="M391">
        <v>44474</v>
      </c>
      <c r="N391">
        <v>44477</v>
      </c>
      <c r="O391" t="str">
        <v>M038 METRO NEIVA CENTRO DE CONVENCIONES</v>
      </c>
      <c r="P391" t="str">
        <v>NEIVA</v>
      </c>
      <c r="Q391" t="str">
        <v>John Alejandro Lozada Babativa</v>
      </c>
      <c r="R391">
        <v>1075313382</v>
      </c>
      <c r="S391" t="str">
        <v>OCCIDENTE</v>
      </c>
    </row>
    <row r="392">
      <c r="A392">
        <v>391</v>
      </c>
      <c r="B392">
        <v>11984454</v>
      </c>
      <c r="C392" t="str">
        <v>request</v>
      </c>
      <c r="D392" t="str">
        <v>CERRADO</v>
      </c>
      <c r="E392" t="str">
        <v>TIENDA</v>
      </c>
      <c r="F392" t="str">
        <v>INVENTARIO</v>
      </c>
      <c r="G392" t="str">
        <v>INVENTARIO</v>
      </c>
      <c r="H392" t="str">
        <v>NA</v>
      </c>
      <c r="I392" t="str">
        <v>Se requiere verificar fisicos la cantidad de 17 equipos que se encuentra en estado En stock / Em Estoque sub estado PENDIENTE DE DIAGNOSTICO en la tienda M038 CENTRO DE CONVENCIONES. Se requiere embalar equipos; rotular; pesar y tomar medidas para gestionar el despacho de los equipos hacia el centro de reparacion. se adjunta seriales que se encuentra en ITAM con los estados indicados.</v>
      </c>
      <c r="J392" t="str">
        <v>No Aplica</v>
      </c>
      <c r="K392" t="str">
        <v>se requiere autorizar llamada para gestionar la verificacion fisica de 17 seriales de equipos que se encuentra en estado stock / Em Estoque sub estado PENDIENTE DE DIAGNOSTICO en la tienda M038 CENTRO DE CONVENCIONES; para despachar hacia el centro de reparacion cencosud. se transfiere para su gestion. se adjunta excel con los seriales a gestionar.</v>
      </c>
      <c r="L392" t="str">
        <v>se ingresa a sitio; se procede a llegar a sala de sistemas donde deben estar los equipos a solicitar en total son 17 equipos que se encontraron y se embalaron en cajas; respectivamente se hizo la validacion en formato para llenarlo con serial; peso de la caja y sus medidas; al finalizar se dejan ubicadas a la vista para cuando las despachen estan rotuladas y con numeración de caja</v>
      </c>
      <c r="M392">
        <v>44477</v>
      </c>
      <c r="N392">
        <v>44477</v>
      </c>
      <c r="O392" t="str">
        <v>M038 METRO NEIVA CENTRO DE CONVENCIONES</v>
      </c>
      <c r="P392" t="str">
        <v>NEIVA</v>
      </c>
      <c r="Q392" t="str">
        <v>John Alejandro Lozada Babativa</v>
      </c>
      <c r="R392">
        <v>1075313382</v>
      </c>
      <c r="S392" t="str">
        <v>OCCIDENTE</v>
      </c>
    </row>
    <row r="393">
      <c r="A393">
        <v>392</v>
      </c>
      <c r="B393">
        <v>11984454</v>
      </c>
      <c r="C393" t="str">
        <v>request</v>
      </c>
      <c r="D393" t="str">
        <v>CERRADO</v>
      </c>
      <c r="E393" t="str">
        <v>TIENDA</v>
      </c>
      <c r="F393" t="str">
        <v>INVENTARIO</v>
      </c>
      <c r="G393" t="str">
        <v>INVENTARIO</v>
      </c>
      <c r="H393" t="str">
        <v>NA</v>
      </c>
      <c r="I393" t="str">
        <v>Se requiere verificar fisicos la cantidad de 17 equipos que se encuentra en estado En stock / Em Estoque sub estado PENDIENTE DE DIAGNOSTICO en la tienda M038 CENTRO DE CONVENCIONES. Se requiere embalar equipos; rotular; pesar y tomar medidas para gestionar el despacho de los equipos hacia el centro de reparacion. se adjunta seriales que se encuentra en ITAM con los estados indicados.</v>
      </c>
      <c r="J393" t="str">
        <v>No Aplica</v>
      </c>
      <c r="K393" t="str">
        <v>se requiere autorizar llamada para gestionar la verificacion fisica de 17 seriales de equipos que se encuentra en estado stock / Em Estoque sub estado PENDIENTE DE DIAGNOSTICO en la tienda M038 CENTRO DE CONVENCIONES; para despachar hacia el centro de reparacion cencosud. se transfiere para su gestion. se adjunta excel con los seriales a gestionar.</v>
      </c>
      <c r="L393" t="str">
        <v>se ingresa a sitio; se procede a llegar a sala de sistemas donde deben estar los equipos a solicitar en total son 17 equipos que se encontraron y se embalaron en cajas; respectivamente se hizo la validacion en formato para llenarlo con serial; peso de la caja y sus medidas; al finalizar se dejan ubicadas a la vista para cuando las despachen estan rotuladas y con numeración de caja</v>
      </c>
      <c r="M393">
        <v>44477</v>
      </c>
      <c r="N393">
        <v>44477</v>
      </c>
      <c r="O393" t="str">
        <v>M038 METRO NEIVA CENTRO DE CONVENCIONES</v>
      </c>
      <c r="P393" t="str">
        <v>NEIVA</v>
      </c>
      <c r="Q393" t="str">
        <v>John Alejandro Lozada Babativa</v>
      </c>
      <c r="R393">
        <v>1075313382</v>
      </c>
      <c r="S393" t="str">
        <v>OCCIDENTE</v>
      </c>
    </row>
    <row r="394">
      <c r="A394">
        <v>393</v>
      </c>
      <c r="B394">
        <v>11984454</v>
      </c>
      <c r="C394" t="str">
        <v>request</v>
      </c>
      <c r="D394" t="str">
        <v>CERRADO</v>
      </c>
      <c r="E394" t="str">
        <v>TIENDA</v>
      </c>
      <c r="F394" t="str">
        <v>INVENTARIO</v>
      </c>
      <c r="G394" t="str">
        <v>INVENTARIO</v>
      </c>
      <c r="H394" t="str">
        <v>NA</v>
      </c>
      <c r="I394" t="str">
        <v>Se requiere verificar fisicos la cantidad de 17 equipos que se encuentra en estado En stock / Em Estoque sub estado PENDIENTE DE DIAGNOSTICO en la tienda M038 CENTRO DE CONVENCIONES. Se requiere embalar equipos; rotular; pesar y tomar medidas para gestionar el despacho de los equipos hacia el centro de reparacion. se adjunta seriales que se encuentra en ITAM con los estados indicados.</v>
      </c>
      <c r="J394" t="str">
        <v>No Aplica</v>
      </c>
      <c r="K394" t="str">
        <v>se requiere autorizar llamada para gestionar la verificacion fisica de 17 seriales de equipos que se encuentra en estado stock / Em Estoque sub estado PENDIENTE DE DIAGNOSTICO en la tienda M038 CENTRO DE CONVENCIONES; para despachar hacia el centro de reparacion cencosud. se transfiere para su gestion. se adjunta excel con los seriales a gestionar.</v>
      </c>
      <c r="L394" t="str">
        <v>se ingresa a sitio; se procede a llegar a sala de sistemas donde deben estar los equipos a solicitar en total son 17 equipos que se encontraron y se embalaron en cajas; respectivamente se hizo la validacion en formato para llenarlo con serial; peso de la caja y sus medidas; al finalizar se dejan ubicadas a la vista para cuando las despachen estan rotuladas y con numeración de caja</v>
      </c>
      <c r="M394">
        <v>44477</v>
      </c>
      <c r="N394">
        <v>44477</v>
      </c>
      <c r="O394" t="str">
        <v>M038 METRO NEIVA CENTRO DE CONVENCIONES</v>
      </c>
      <c r="P394" t="str">
        <v>NEIVA</v>
      </c>
      <c r="Q394" t="str">
        <v>John Alejandro Lozada Babativa</v>
      </c>
      <c r="R394">
        <v>1075313382</v>
      </c>
      <c r="S394" t="str">
        <v>OCCIDENTE</v>
      </c>
    </row>
    <row r="395">
      <c r="A395">
        <v>394</v>
      </c>
      <c r="B395">
        <v>11984454</v>
      </c>
      <c r="C395" t="str">
        <v>request</v>
      </c>
      <c r="D395" t="str">
        <v>CERRADO</v>
      </c>
      <c r="E395" t="str">
        <v>TIENDA</v>
      </c>
      <c r="F395" t="str">
        <v>INVENTARIO</v>
      </c>
      <c r="G395" t="str">
        <v>INVENTARIO</v>
      </c>
      <c r="H395" t="str">
        <v>NA</v>
      </c>
      <c r="I395" t="str">
        <v>Se requiere verificar fisicos la cantidad de 17 equipos que se encuentra en estado En stock / Em Estoque sub estado PENDIENTE DE DIAGNOSTICO en la tienda M038 CENTRO DE CONVENCIONES. Se requiere embalar equipos; rotular; pesar y tomar medidas para gestionar el despacho de los equipos hacia el centro de reparacion. se adjunta seriales que se encuentra en ITAM con los estados indicados.</v>
      </c>
      <c r="J395" t="str">
        <v>No Aplica</v>
      </c>
      <c r="K395" t="str">
        <v>se requiere autorizar llamada para gestionar la verificacion fisica de 17 seriales de equipos que se encuentra en estado stock / Em Estoque sub estado PENDIENTE DE DIAGNOSTICO en la tienda M038 CENTRO DE CONVENCIONES; para despachar hacia el centro de reparacion cencosud. se transfiere para su gestion. se adjunta excel con los seriales a gestionar.</v>
      </c>
      <c r="L395" t="str">
        <v>se ingresa a sitio; se procede a llegar a sala de sistemas donde deben estar los equipos a solicitar en total son 17 equipos que se encontraron y se embalaron en cajas; respectivamente se hizo la validacion en formato para llenarlo con serial; peso de la caja y sus medidas; al finalizar se dejan ubicadas a la vista para cuando las despachen estan rotuladas y con numeración de caja</v>
      </c>
      <c r="M395">
        <v>44477</v>
      </c>
      <c r="N395">
        <v>44477</v>
      </c>
      <c r="O395" t="str">
        <v>M038 METRO NEIVA CENTRO DE CONVENCIONES</v>
      </c>
      <c r="P395" t="str">
        <v>NEIVA</v>
      </c>
      <c r="Q395" t="str">
        <v>John Alejandro Lozada Babativa</v>
      </c>
      <c r="R395">
        <v>1075313382</v>
      </c>
      <c r="S395" t="str">
        <v>OCCIDENTE</v>
      </c>
    </row>
    <row r="396">
      <c r="A396">
        <v>395</v>
      </c>
      <c r="B396">
        <v>11984454</v>
      </c>
      <c r="C396" t="str">
        <v>request</v>
      </c>
      <c r="D396" t="str">
        <v>CERRADO</v>
      </c>
      <c r="E396" t="str">
        <v>TIENDA</v>
      </c>
      <c r="F396" t="str">
        <v>INVENTARIO</v>
      </c>
      <c r="G396" t="str">
        <v>INVENTARIO</v>
      </c>
      <c r="H396" t="str">
        <v>NA</v>
      </c>
      <c r="I396" t="str">
        <v>Se requiere verificar fisicos la cantidad de 17 equipos que se encuentra en estado En stock / Em Estoque sub estado PENDIENTE DE DIAGNOSTICO en la tienda M038 CENTRO DE CONVENCIONES. Se requiere embalar equipos; rotular; pesar y tomar medidas para gestionar el despacho de los equipos hacia el centro de reparacion. se adjunta seriales que se encuentra en ITAM con los estados indicados.</v>
      </c>
      <c r="J396" t="str">
        <v>No Aplica</v>
      </c>
      <c r="K396" t="str">
        <v>se requiere autorizar llamada para gestionar la verificacion fisica de 17 seriales de equipos que se encuentra en estado stock / Em Estoque sub estado PENDIENTE DE DIAGNOSTICO en la tienda M038 CENTRO DE CONVENCIONES; para despachar hacia el centro de reparacion cencosud. se transfiere para su gestion. se adjunta excel con los seriales a gestionar.</v>
      </c>
      <c r="L396" t="str">
        <v>se ingresa a sitio; se procede a llegar a sala de sistemas donde deben estar los equipos a solicitar en total son 17 equipos que se encontraron y se embalaron en cajas; respectivamente se hizo la validacion en formato para llenarlo con serial; peso de la caja y sus medidas; al finalizar se dejan ubicadas a la vista para cuando las despachen estan rotuladas y con numeración de caja</v>
      </c>
      <c r="M396">
        <v>44477</v>
      </c>
      <c r="N396">
        <v>44477</v>
      </c>
      <c r="O396" t="str">
        <v>M038 METRO NEIVA CENTRO DE CONVENCIONES</v>
      </c>
      <c r="P396" t="str">
        <v>NEIVA</v>
      </c>
      <c r="Q396" t="str">
        <v>John Alejandro Lozada Babativa</v>
      </c>
      <c r="R396">
        <v>1075313382</v>
      </c>
      <c r="S396" t="str">
        <v>OCCIDENTE</v>
      </c>
    </row>
    <row r="397" xml:space="preserve">
      <c r="A397">
        <v>396</v>
      </c>
      <c r="B397">
        <v>11989986</v>
      </c>
      <c r="C397" t="str">
        <v>INCIDENT</v>
      </c>
      <c r="D397" t="str">
        <v>CERRADO</v>
      </c>
      <c r="E397" t="str">
        <v>TIENDA</v>
      </c>
      <c r="F397" t="str">
        <v>POS</v>
      </c>
      <c r="G397" t="str">
        <v>CPU</v>
      </c>
      <c r="H397" t="str">
        <v>UNISYS</v>
      </c>
      <c r="I39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con la pos 2 ya que se encuentra fuera de linea_x000d_
ya se valido la conexion de cables y aun asi no funciona_x000d_
Numero de inventario: 123456_x000d_
Numero de caja: 2</v>
      </c>
      <c r="J397" t="str">
        <v>NO APLICA</v>
      </c>
      <c r="K397" t="str" xml:space="preserve">
        <v xml:space="preserve">e solicita por favor gestionar visita técnico por parte de ISIT; para que realice la validación de la POS 02 de lineal de Cajas_x000d_
Se requiere validación del Cableado de RED de la POS; JACK y RJ45; validación del punto de RED en el SW y validación de la tarjeta de RED de la POS_x000d_
Se escala para que se autorice la visita en sitio</v>
      </c>
      <c r="L397" t="str" xml:space="preserve">
        <v xml:space="preserve">SE LLEGA A SITIO PARA ATENDER EL CASO DE UNA POS LA CUAL MANTIENE FUERA DE LINEA. AL REVISAR FISICAMENTE LA POS NO SE ENCUENTRA NINGUN PROBLEMA NOTORIO Y AL PREGUNTAR POR EL PUNTO EN EL SWITCH AL ENCARGADO DE SISTEMAS HAROLD GONZALES SOLICITA LA FOTO DE LA MAC DE LA TARJETA DE VIDEO EL CUAL LE FUE INFORMADO_x000d_
Network adress:  0003560AEFF0</v>
      </c>
      <c r="M397">
        <v>44476</v>
      </c>
      <c r="N397">
        <v>44477</v>
      </c>
      <c r="O397" t="str">
        <v>J047 JUMBO GIRARDOT</v>
      </c>
      <c r="P397" t="str">
        <v>GIRARDOT</v>
      </c>
      <c r="Q397" t="str">
        <v>FREDY STIVEN GARCIA CARVAJAL</v>
      </c>
      <c r="R397">
        <v>1007846861</v>
      </c>
      <c r="S397" t="str">
        <v>OCCIDENTE</v>
      </c>
    </row>
    <row r="398" xml:space="preserve">
      <c r="A398">
        <v>397</v>
      </c>
      <c r="B398" t="str">
        <v>PROACTIVA</v>
      </c>
      <c r="C398" t="str">
        <v>REQUEST</v>
      </c>
      <c r="D398" t="str">
        <v>CERRADO</v>
      </c>
      <c r="E398" t="str">
        <v>TIENDA</v>
      </c>
      <c r="F398" t="str">
        <v>TIENDA</v>
      </c>
      <c r="G398" t="str">
        <v>TIENDA</v>
      </c>
      <c r="H398" t="str">
        <v>TIENDA</v>
      </c>
      <c r="I398" t="str" xml:space="preserve">
        <v xml:space="preserve">SE REALIZA PROACTIVA EN LA TIENDA J047 JUMBO GIRARDOT_x000d_
</v>
      </c>
      <c r="J398" t="str">
        <v>NO APLICA</v>
      </c>
      <c r="K398" t="str">
        <v>SE REALIZA PROACTIVA EN LA TIENDA METRO J047 JUMBO GIRARDOT</v>
      </c>
      <c r="L398" t="str">
        <v>SE REALIZA PROACTIVA EN LA TIENDA METRO J047 JUMBO GIRARDOT</v>
      </c>
      <c r="M398">
        <v>44477</v>
      </c>
      <c r="N398">
        <v>44477</v>
      </c>
      <c r="O398" t="str">
        <v>J047 JUMBO GIRARDOT</v>
      </c>
      <c r="P398" t="str">
        <v>GIRARDOT</v>
      </c>
      <c r="Q398" t="str">
        <v>FREDY STIVEN GARCIA CARVAJAL</v>
      </c>
      <c r="R398">
        <v>1007846861</v>
      </c>
      <c r="S398" t="str">
        <v>OCCIDENTE</v>
      </c>
    </row>
    <row r="399" xml:space="preserve">
      <c r="A399">
        <v>398</v>
      </c>
      <c r="B399">
        <v>11991861</v>
      </c>
      <c r="C399" t="str">
        <v>REQUEST</v>
      </c>
      <c r="D399" t="str">
        <v>CERRADO</v>
      </c>
      <c r="E399" t="str">
        <v>TIENDA</v>
      </c>
      <c r="F399" t="str">
        <v>BALANZA</v>
      </c>
      <c r="G399" t="str">
        <v>meSA</v>
      </c>
      <c r="H399" t="str">
        <v>METTER TOLEDO</v>
      </c>
      <c r="I399"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buenas noches._x000d_
_x000d_
favos nos ayudan con el cambio de cabezal de impresion de la balanza de panaderia._x000d_
_x000d_
_x000d_
gracias por la atencion presstada._x000d_
Area donde su ubica la balanza: panaderia</v>
      </c>
      <c r="J399" t="str">
        <v>NO APLICA</v>
      </c>
      <c r="K399" t="str" xml:space="preserve">
        <v xml:space="preserve">buenas noches_x000d_
favor nos ayudan con personal en sitio para las 10am para la instalacion del cabezal de impresion._x000d_
gracias por la atencion prestada.</v>
      </c>
      <c r="L399" t="str">
        <v>SE PROCEDE A REALIZAR VALIDACION DEL EQUIPO TIPO BALANZA DE MESA; SE PROCEDE A REALIZAR CAMBIO DE BUS DE DATOS DEL CABEZAL Y REMPLAZO DE CABEZAL DE IMPRESIÓN. SE VALIDA CON EL JEFE DEL AREA DE PANADERIA REALIZANDO LAS PRUEBAS CORRESPONDIENTE DE FUNCIONALIDAD E IMPRESION SON EXITOSAS. SE DEJA EQUIPO OPERATIVO.</v>
      </c>
      <c r="M399">
        <v>44477</v>
      </c>
      <c r="N399">
        <v>44480</v>
      </c>
      <c r="O399" t="str">
        <v>J045 JUMBO AV.DEL FERROCARRIL SANTA MARTA</v>
      </c>
      <c r="P399" t="str">
        <v>SANTA MARTA</v>
      </c>
      <c r="Q399" t="str">
        <v>Enrique Rafael Ponzon Ortega</v>
      </c>
      <c r="R399">
        <v>1082888515</v>
      </c>
      <c r="S399" t="str">
        <v>COSTA</v>
      </c>
    </row>
    <row r="400" xml:space="preserve">
      <c r="A400">
        <v>399</v>
      </c>
      <c r="B400">
        <v>11991861</v>
      </c>
      <c r="C400" t="str">
        <v>REQUEST</v>
      </c>
      <c r="D400" t="str">
        <v>CERRADO</v>
      </c>
      <c r="E400" t="str">
        <v>TIENDA</v>
      </c>
      <c r="F400" t="str">
        <v>BALANZA</v>
      </c>
      <c r="G400" t="str">
        <v>meSA</v>
      </c>
      <c r="H400" t="str">
        <v>METTER TOLEDO</v>
      </c>
      <c r="I400"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buenas noches._x000d_
_x000d_
favos nos ayudan con el cambio de cabezal de impresion de la balanza de panaderia._x000d_
_x000d_
_x000d_
gracias por la atencion presstada._x000d_
Area donde su ubica la balanza: panaderia</v>
      </c>
      <c r="J400" t="str">
        <v>NO APLICA</v>
      </c>
      <c r="K400" t="str" xml:space="preserve">
        <v xml:space="preserve">buenas noches_x000d_
favor nos ayudan con personal en sitio para las 10am para la instalacion del cabezal de impresion._x000d_
gracias por la atencion prestada.</v>
      </c>
      <c r="L400" t="str">
        <v>SE PROCEDE A REALIZAR VALIDACION DEL EQUIPO TIPO BALANZA DE MESA; SE PROCEDE A REALIZAR CAMBIO DE BUS DE DATOS DEL CABEZAL Y REMPLAZO DE CABEZAL DE IMPRESIÓN. SE VALIDA CON EL JEFE DEL AREA DE PANADERIA REALIZANDO LAS PRUEBAS CORRESPONDIENTE DE FUNCIONALIDAD E IMPRESION SON EXITOSAS. SE DEJA EQUIPO OPERATIVO.</v>
      </c>
      <c r="M400">
        <v>44477</v>
      </c>
      <c r="N400">
        <v>44480</v>
      </c>
      <c r="O400" t="str">
        <v>J045 JUMBO AV.DEL FERROCARRIL SANTA MARTA</v>
      </c>
      <c r="P400" t="str">
        <v>SANTA MARTA</v>
      </c>
      <c r="Q400" t="str">
        <v>Enrique Rafael Ponzon Ortega</v>
      </c>
      <c r="R400">
        <v>1082888515</v>
      </c>
      <c r="S400" t="str">
        <v>COSTA</v>
      </c>
    </row>
    <row r="401" xml:space="preserve">
      <c r="A401">
        <v>400</v>
      </c>
      <c r="B401">
        <v>11994120</v>
      </c>
      <c r="C401" t="str">
        <v>reQUEST</v>
      </c>
      <c r="D401" t="str">
        <v>CERRADO</v>
      </c>
      <c r="E401" t="str">
        <v>TIENDA</v>
      </c>
      <c r="F401" t="str">
        <v>INVENTARIO</v>
      </c>
      <c r="G401" t="str">
        <v>INVENTARIO</v>
      </c>
      <c r="H401" t="str">
        <v>NA</v>
      </c>
      <c r="I401" t="str" xml:space="preserve">
        <v xml:space="preserve">Descripcion: Se solicita una persona de soporte tecnico para el dia 11 de octubre en la tienda easy americas en el horarios de 8 am a 10 am para ayudar en la entrega de 27 maquinas de donacion al area de recursos humanos de la tienda._x000d_
AREA EN DONDE SE UBICA EL EQUIPO : easy americas con calle 68_x000d_
</v>
      </c>
      <c r="J401" t="str">
        <v>NO APLICA</v>
      </c>
      <c r="K401" t="str" xml:space="preserve">
        <v xml:space="preserve">Transfer Assignee from '' to 'Espinosa Rodriguez; Jamir Leandro '_x000d_
Transfer Group from 'Soporte_Onsite_REG_Centro_SM Colombia' to 'Soporte_Onsite_REG_Remoto_SM Colombia'_x000d_
  _x000d_
</v>
      </c>
      <c r="L401" t="str">
        <v>se realiza la verificacion de los equipos de donacion mirando serial de torre y pantalla y cersiorandose que esten completos los implementos necesarios tales como teclado; mouse y cables. Se organizan para entregarlos en la puerta de la oficina de it.</v>
      </c>
      <c r="M401">
        <v>44477</v>
      </c>
      <c r="N401">
        <v>44480</v>
      </c>
      <c r="O401" t="str">
        <v xml:space="preserve">	E802 EASY AMERICAS</v>
      </c>
      <c r="P401" t="str">
        <v>BOGOTA</v>
      </c>
      <c r="Q401" t="str">
        <v>Eduwin Hernando Sanchez</v>
      </c>
      <c r="R401">
        <v>1032399575</v>
      </c>
      <c r="S401" t="str">
        <v>BOGOTA</v>
      </c>
    </row>
    <row r="402" xml:space="preserve">
      <c r="A402">
        <v>401</v>
      </c>
      <c r="B402">
        <v>11994120</v>
      </c>
      <c r="C402" t="str">
        <v>reQUEST</v>
      </c>
      <c r="D402" t="str">
        <v>CERRADO</v>
      </c>
      <c r="E402" t="str">
        <v>TIENDA</v>
      </c>
      <c r="F402" t="str">
        <v>INVENTARIO</v>
      </c>
      <c r="G402" t="str">
        <v>INVENTARIO</v>
      </c>
      <c r="H402" t="str">
        <v>NA</v>
      </c>
      <c r="I402" t="str" xml:space="preserve">
        <v xml:space="preserve">Descripcion: Se solicita una persona de soporte tecnico para el dia 11 de octubre en la tienda easy americas en el horarios de 8 am a 10 am para ayudar en la entrega de 27 maquinas de donacion al area de recursos humanos de la tienda._x000d_
AREA EN DONDE SE UBICA EL EQUIPO : easy americas con calle 68_x000d_
</v>
      </c>
      <c r="J402" t="str">
        <v>NO APLICA</v>
      </c>
      <c r="K402" t="str" xml:space="preserve">
        <v xml:space="preserve">Transfer Assignee from '' to 'Espinosa Rodriguez; Jamir Leandro '_x000d_
Transfer Group from 'Soporte_Onsite_REG_Centro_SM Colombia' to 'Soporte_Onsite_REG_Remoto_SM Colombia'_x000d_
  _x000d_
</v>
      </c>
      <c r="L402" t="str">
        <v>se realiza la verificacion de los equipos de donacion mirando serial de torre y pantalla y cersiorandose que esten completos los implementos necesarios tales como teclado; mouse y cables. Se organizan para entregarlos en la puerta de la oficina de it.</v>
      </c>
      <c r="M402">
        <v>44477</v>
      </c>
      <c r="N402">
        <v>44480</v>
      </c>
      <c r="O402" t="str">
        <v xml:space="preserve">	E802 EASY AMERICAS</v>
      </c>
      <c r="P402" t="str">
        <v>BOGOTA</v>
      </c>
      <c r="Q402" t="str">
        <v>Eduwin Hernando Sanchez</v>
      </c>
      <c r="R402">
        <v>1032399575</v>
      </c>
      <c r="S402" t="str">
        <v>BOGOTA</v>
      </c>
    </row>
    <row r="403" xml:space="preserve">
      <c r="A403">
        <v>402</v>
      </c>
      <c r="B403">
        <v>11993490</v>
      </c>
      <c r="C403" t="str">
        <v>REQUEST</v>
      </c>
      <c r="D403" t="str">
        <v>CERRADO</v>
      </c>
      <c r="E403" t="str">
        <v>TIENDA</v>
      </c>
      <c r="F403" t="str">
        <v>IMPRESORA</v>
      </c>
      <c r="G403" t="str">
        <v>POS</v>
      </c>
      <c r="H403" t="str">
        <v>EPSON</v>
      </c>
      <c r="I403" t="str" xml:space="preserve">
        <v xml:space="preserve">Buenas Tardes_x000d_
realizar cambio de la impresora de ATC Wincor con serial K133900433 e instalar impresora Epson	</v>
      </c>
      <c r="J403" t="str">
        <v>NO APLICA</v>
      </c>
      <c r="K403" t="str" xml:space="preserve">
        <v xml:space="preserve">Buenas Tardes_x000d_
realizar cambio de la impresora de ATC Wincor con serial K133900433 e instalar impresora Epson	</v>
      </c>
      <c r="L403" t="str">
        <v>Se realiza la instalación de la impresora en el equipo de ATC; se elimina la impresora instalada anteriormente y se instala el controlador de la nueva. Se hacen las pruebas y se deja operativo el equipo.</v>
      </c>
      <c r="M403">
        <v>44480</v>
      </c>
      <c r="N403">
        <v>44480</v>
      </c>
      <c r="O403" t="str">
        <v>M077 METRO ZIPAQUIRA</v>
      </c>
      <c r="P403" t="str">
        <v>ZIPAQUIRA</v>
      </c>
      <c r="Q403" t="str">
        <v>ALEXANDER CASTILLO SOTELO</v>
      </c>
      <c r="R403">
        <v>80216449</v>
      </c>
      <c r="S403" t="str">
        <v>BOGOTA</v>
      </c>
    </row>
    <row r="404" xml:space="preserve">
      <c r="A404">
        <v>403</v>
      </c>
      <c r="B404">
        <v>11968052</v>
      </c>
      <c r="C404" t="str">
        <v>REQUEST</v>
      </c>
      <c r="D404" t="str">
        <v>CERRADO</v>
      </c>
      <c r="E404" t="str">
        <v>TIENDA</v>
      </c>
      <c r="F404" t="str">
        <v>POS</v>
      </c>
      <c r="G404" t="str">
        <v>CPU</v>
      </c>
      <c r="H404" t="str">
        <v>WINCOR</v>
      </c>
      <c r="I404"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Buenos dias me colabora por favor para revisar la pos N 5 que esta muy lenta.</v>
      </c>
      <c r="J404" t="str">
        <v>NO APLICA</v>
      </c>
      <c r="K404" t="str" xml:space="preserve">
        <v xml:space="preserve">Buenas Tardes_x000d_
Realizar instalacion de memoria RAM para la POS 5 de la tienda_x000d_
Tienda: M077 METRO ZIPAQUIRA_x000d_
Equipo: POS_x000d_
Marca: WINC_x000d_
Modelo: beetle-m_x000d_
Serial:64CD709454_x000d_
Activo: DI-006221_x000d_
SGP Parte: 15225_x000d_
Parte: MEMORIA RAM DIMM SDRAM 256 MB PC 133_x000d_
N° Parte: la 105604</v>
      </c>
      <c r="L404" t="str">
        <v>Se hace la instalación de la memoria RAM de 256 MB en la POS; se enciende y se verifica que funcione correctamente; se hacen las pruebas y se deja operativa la caja.</v>
      </c>
      <c r="M404">
        <v>44480</v>
      </c>
      <c r="N404">
        <v>44480</v>
      </c>
      <c r="O404" t="str">
        <v>M077 METRO ZIPAQUIRA</v>
      </c>
      <c r="P404" t="str">
        <v>ZIPAQUIRA</v>
      </c>
      <c r="Q404" t="str">
        <v>ALEXANDER CASTILLO SOTELO</v>
      </c>
      <c r="R404">
        <v>80216449</v>
      </c>
      <c r="S404" t="str">
        <v>BOGOTA</v>
      </c>
    </row>
    <row r="405" xml:space="preserve">
      <c r="A405">
        <v>404</v>
      </c>
      <c r="B405">
        <v>11991004</v>
      </c>
      <c r="C405" t="str">
        <v>REQUEST</v>
      </c>
      <c r="D405" t="str">
        <v>CERRADO</v>
      </c>
      <c r="E405" t="str">
        <v>TIENDA</v>
      </c>
      <c r="F405" t="str">
        <v>IMPRESORA</v>
      </c>
      <c r="G405" t="str">
        <v>POS</v>
      </c>
      <c r="H405" t="str">
        <v>EPSON</v>
      </c>
      <c r="I405"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Supermercados_x000d_
Servicio: Tiendas &amp; Centros de Distribucion_x000d_
Telefono: 3118214729_x000d_
Anexo: 3176435870_x000d_
Descripcion: Buen dia_x000d_
solicito de su colaboracion con la configuracion de la impresora en el pc de atc</v>
      </c>
      <c r="J405" t="str">
        <v>NO APLICA</v>
      </c>
      <c r="K405" t="str" xml:space="preserve">
        <v xml:space="preserve">Buenas Noches_x000d_
realizar cambio de la impresora de ATC Wincor con serial K073202149 e instalar impresora Epson	  _x000d_
</v>
      </c>
      <c r="L405" t="str">
        <v>Se retira la impresora Wincor TH320 con serial K073202149 y se instala la impresora que se encontraba en la POS 6; se hace la configuración y las pruebas correspondientes. Se deja operativo el equipo.</v>
      </c>
      <c r="M405">
        <v>44480</v>
      </c>
      <c r="N405">
        <v>44480</v>
      </c>
      <c r="O405" t="str">
        <v>M074 METRO FACATATIVA</v>
      </c>
      <c r="P405" t="str">
        <v>FACATATIVA</v>
      </c>
      <c r="Q405" t="str">
        <v>ALEXANDER CASTILLO SOTELO</v>
      </c>
      <c r="R405">
        <v>80216449</v>
      </c>
      <c r="S405" t="str">
        <v>BOGOTA</v>
      </c>
    </row>
    <row r="406" xml:space="preserve">
      <c r="A406">
        <v>405</v>
      </c>
      <c r="B406">
        <v>12001561</v>
      </c>
      <c r="C406" t="str">
        <v>REQUEST</v>
      </c>
      <c r="D406" t="str">
        <v>CERRADO</v>
      </c>
      <c r="E406" t="str">
        <v>TIENDA</v>
      </c>
      <c r="F406" t="str">
        <v>POS</v>
      </c>
      <c r="G406" t="str">
        <v>CPU</v>
      </c>
      <c r="H406" t="str">
        <v>WINCOR</v>
      </c>
      <c r="I406" t="str" xml:space="preserve">
        <v xml:space="preserve">Datos usuario_x000d_
Nombre: Maryhelen Alejandra Zuleta Beltran_x000d_
Correo: maryhelen.zuleta@cencosud.com.co_x000d_
Usuario AD: mazuleta_x000d_
Pais: Colombia_x000d_
Ubicacion: J174 JUMBO EL CASTILLO_x000d_
Zona: Colombia Bogota_x000d_
Unidad de Negocio: Supermercados_x000d_
Servicio: Tiendas &amp; Centros de Distribucion_x000d_
Telefono: 3002458299_x000d_
Anexo: 6943300_x000d_
Descripcion: la caja numero 18 de platos preparados no prende mantenimiento verifico la corriente de energia pero la caja no prende._x000d_
Numero de caja con novedad y tienda: 18 - 174_x000d_
</v>
      </c>
      <c r="J406" t="str">
        <v>NO APLICA</v>
      </c>
      <c r="K406" t="str" xml:space="preserve">
        <v xml:space="preserve">Transfer Assignee from '' to 'Espinosa Rodriguez; Jamir Leandro '_x000d_
Transfer Group from 'Mesas Especializadas Colombia' to 'Soporte_Onsite_REG_Remoto_SM Colombia'_x000d_
  _x000d_
</v>
      </c>
      <c r="L406" t="str">
        <v>Se atiende ticket por falla de encendido en la POS de platos preparados; Se encuentra POS de platos preparados funcionando correctamente; Braider Rivera realizó intercambio de POS de donas hacia platos preparados; intercambia discos duros y tarjetas de red y la POS de platos preparados se colocó en la zona de donas; se conecta POS la cual enciende sin novedad; POS queda encendida sin conexión a red; se notifica al Sr. Álvaro de soporte la novedad en sitio e indica no mover las POS de sitio y la POS queda sin conexión a red ya que hay problemas de cableado.</v>
      </c>
      <c r="M406">
        <v>44481</v>
      </c>
      <c r="N406">
        <v>44481</v>
      </c>
      <c r="O406" t="str">
        <v xml:space="preserve">	J174 JUMBO EL CASTILLO</v>
      </c>
      <c r="P406" t="str">
        <v>CARTAGENA</v>
      </c>
      <c r="Q406" t="str">
        <v>DOUGLAS ENRIQUE SALGUEDO VALIENTE</v>
      </c>
      <c r="R406">
        <v>1047502555</v>
      </c>
      <c r="S406" t="str">
        <v>COSTA</v>
      </c>
    </row>
    <row r="407" xml:space="preserve">
      <c r="A407">
        <v>406</v>
      </c>
      <c r="B407">
        <v>11981431</v>
      </c>
      <c r="C407" t="str">
        <v>REQUEST</v>
      </c>
      <c r="D407" t="str">
        <v>CERRADO</v>
      </c>
      <c r="E407" t="str">
        <v>TIENDA</v>
      </c>
      <c r="F407" t="str">
        <v>SCANNER</v>
      </c>
      <c r="G407" t="str">
        <v>MANO</v>
      </c>
      <c r="H407" t="str">
        <v>DATALOGIC</v>
      </c>
      <c r="I407" t="str" xml:space="preserve">
        <v xml:space="preserve">Buen dia._x000d_
Se solicita renovación tecnológica de Scanner Desktop de Mano._x000d_
SCANNER DESKTOP|MANO DATALOGIC QW 2100 | Nº SERIE: G13C00853_x000d_
Cordialmente;_x000d_
Ever Becerra</v>
      </c>
      <c r="J407" t="str">
        <v>NO APLICA</v>
      </c>
      <c r="K407" t="str" xml:space="preserve">
        <v xml:space="preserve">Se solicita reemplazo escáner PC Metro San Gil_x000d_
Con datos así:_x000d_
Caja central - oficinas_x000d_
Datos del equipo:SCANNER DESKTOP MANO Equipo:_x000d_
Marca: ZEBRA_x000d_
Modelo: DS2208_x000d_
Nº SERIE: 21177010560337; 21177010560307_x000d_
Inventario: DI-033537_x000d_
Actividad: Se solicita retiro e instalación de scanner que llegaron por renovación Tecnológica; realizar actas de asignación y retiro._x000d_
Dejar activos en cajas de activos inactivos._x000d_
Cordialmente;</v>
      </c>
      <c r="L407" t="str">
        <v>se realiza el cambio de los scanner de mano segun solicitud</v>
      </c>
      <c r="M407">
        <v>44477</v>
      </c>
      <c r="N407">
        <v>44482</v>
      </c>
      <c r="O407" t="str">
        <v>M183 METRO SAN GIL</v>
      </c>
      <c r="P407" t="str">
        <v>SAN GIL</v>
      </c>
      <c r="Q407" t="str">
        <v>JULIAN MAURICIO DELGADO QUINTERO</v>
      </c>
      <c r="R407">
        <v>91515701</v>
      </c>
      <c r="S407" t="str">
        <v>ORIENTE</v>
      </c>
    </row>
    <row r="408" xml:space="preserve">
      <c r="A408">
        <v>407</v>
      </c>
      <c r="B408">
        <v>11994490</v>
      </c>
      <c r="C408" t="str">
        <v>REQUEST</v>
      </c>
      <c r="D408" t="str">
        <v>CERRADO</v>
      </c>
      <c r="E408" t="str">
        <v>TIENDA</v>
      </c>
      <c r="F408" t="str">
        <v>POS</v>
      </c>
      <c r="G408" t="str">
        <v>CPU</v>
      </c>
      <c r="H408" t="str">
        <v>WINCOR</v>
      </c>
      <c r="I408"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 con la pos #07; quedo en cleanup; no funciona el teclado; Serial: 6498616587_x000d_
Gracias por su colaboracion._x000d_
</v>
      </c>
      <c r="J408" t="str">
        <v>NO APLICA</v>
      </c>
      <c r="K408" t="str" xml:space="preserve">
        <v xml:space="preserve">Buen dia Jefe su autorizacion para despacho del tecnico para instalacion de teclado pos 7; el teclado se encuentra en sitio.	  _x000d_
</v>
      </c>
      <c r="L408" t="str">
        <v>Se procede a establecer contacto con el usuario del área de línea de cajas Johana Andrea Orozco. Se valida funcionamiento de la pos de marca Beetle de Serie: 6498616587 la cual se encontró fuera de servicio; por sistema que presenta un bloqueo por mal reconocimiento del teclado. Por orden del señor Harold Gonzales Olguín quien autoriza cambio de respectivo teclado; Se procede a retirar teclado que presenta error de reconocimiento y se realiza cambio por teclado nuevo; se realiza proceso de reconexión de todos los periféricos; se valida que pos encienda de manera correcta y se entrega pos a personal de caja; quien realiza pruebas con pos ingresando registros en teclado; estas pruebas son exitosas por queda operativa y funcional</v>
      </c>
      <c r="M408">
        <v>44481</v>
      </c>
      <c r="N408">
        <v>44482</v>
      </c>
      <c r="O408" t="str">
        <v>J036 JUMBO POPAYAN CAMPANARIO</v>
      </c>
      <c r="P408" t="str">
        <v>POPAYAN</v>
      </c>
      <c r="Q408" t="str">
        <v>JHON ALEXANDER VASQUEZ REVELO</v>
      </c>
      <c r="R408">
        <v>10308105</v>
      </c>
      <c r="S408" t="str">
        <v>OCCIDENTE</v>
      </c>
    </row>
    <row r="409" xml:space="preserve">
      <c r="A409">
        <v>408</v>
      </c>
      <c r="B409">
        <v>11914469</v>
      </c>
      <c r="C409" t="str">
        <v>REQUEST</v>
      </c>
      <c r="D409" t="str">
        <v>CERRADO</v>
      </c>
      <c r="E409" t="str">
        <v>TIENDA</v>
      </c>
      <c r="F409" t="str">
        <v>INVENTARIO</v>
      </c>
      <c r="G409" t="str">
        <v>INVENTARIO</v>
      </c>
      <c r="H409" t="str">
        <v>NO APLICA</v>
      </c>
      <c r="I409" t="str" xml:space="preserve">
        <v xml:space="preserve">Buen día._x000d_
Se solicita revisión del equipamiento inactivo que se encuentra en las oficinas y bodegas de sistemas._x000d_
Tipo; Marca; Modelo y Serial e Inventario_x000d_
Gracias.</v>
      </c>
      <c r="J409" t="str">
        <v>NO APLICA</v>
      </c>
      <c r="K409"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L409" t="str">
        <v>Se realiza inventario de equipamento que hizo falta cuando se realizo la actividad</v>
      </c>
      <c r="M409">
        <v>44482</v>
      </c>
      <c r="N409">
        <v>44482</v>
      </c>
      <c r="O409" t="str">
        <v>M183 METRO SAN GIL</v>
      </c>
      <c r="P409" t="str">
        <v>SAN GIL</v>
      </c>
      <c r="Q409" t="str">
        <v>JULIAN MAURICIO DELGADO QUINTERO</v>
      </c>
      <c r="R409">
        <v>91515701</v>
      </c>
      <c r="S409" t="str">
        <v>ORIENTE</v>
      </c>
    </row>
    <row r="410" xml:space="preserve">
      <c r="A410">
        <v>409</v>
      </c>
      <c r="B410">
        <v>11914469</v>
      </c>
      <c r="C410" t="str">
        <v>REQUEST</v>
      </c>
      <c r="D410" t="str">
        <v>CERRADO</v>
      </c>
      <c r="E410" t="str">
        <v>TIENDA</v>
      </c>
      <c r="F410" t="str">
        <v>INVENTARIO</v>
      </c>
      <c r="G410" t="str">
        <v>INVENTARIO</v>
      </c>
      <c r="H410" t="str">
        <v>NO APLICA</v>
      </c>
      <c r="I410" t="str" xml:space="preserve">
        <v xml:space="preserve">Buen día._x000d_
Se solicita revisión del equipamiento inactivo que se encuentra en las oficinas y bodegas de sistemas._x000d_
Tipo; Marca; Modelo y Serial e Inventario_x000d_
Gracias.</v>
      </c>
      <c r="J410" t="str">
        <v>NO APLICA</v>
      </c>
      <c r="K410"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L410" t="str">
        <v>Se realiza inventario de equipamento que hizo falta cuando se realizo la actividad</v>
      </c>
      <c r="M410">
        <v>44482</v>
      </c>
      <c r="N410">
        <v>44482</v>
      </c>
      <c r="O410" t="str">
        <v>M183 METRO SAN GIL</v>
      </c>
      <c r="P410" t="str">
        <v>SAN GIL</v>
      </c>
      <c r="Q410" t="str">
        <v>JULIAN MAURICIO DELGADO QUINTERO</v>
      </c>
      <c r="R410">
        <v>91515701</v>
      </c>
      <c r="S410" t="str">
        <v>ORIENTE</v>
      </c>
    </row>
    <row r="411" xml:space="preserve">
      <c r="A411">
        <v>410</v>
      </c>
      <c r="B411">
        <v>11988093</v>
      </c>
      <c r="C411" t="str">
        <v>INCIDENT</v>
      </c>
      <c r="D411" t="str">
        <v>CERRADO</v>
      </c>
      <c r="E411" t="str">
        <v>TIENDA</v>
      </c>
      <c r="F411" t="str">
        <v>IMPRESORA</v>
      </c>
      <c r="G411" t="str">
        <v>POS</v>
      </c>
      <c r="H411" t="str">
        <v>METTER TOLEDO</v>
      </c>
      <c r="I411" t="str" xml:space="preserve">
        <v xml:space="preserve">Datos usuario_x000d_
Nombre: Mauricio Santos_x000d_
Correo: Mauricio.Santos@cencosud.com.co_x000d_
Usuario AD: MauSanto_x000d_
Pais: Colombia_x000d_
Ubicacion: M195 METRO SANTA LUCIA_x000d_
Zona: Colombia Bogota_x000d_
Unidad de Negocio: METRO_x000d_
Servicio: null_x000d_
Telefono: 3142970304_x000d_
Anexo: null_x000d_
Descripcion: falla de balanza de mesa 010.132.092.049 de la seccion de panaderia genera etiquetas con letras y numeros ilegibles la falla persiste ya ha sido revisada por tecnicos enviados en ocaciones anteriores favor validad el cambio o una solucion que garantice la generacion correcta de la rotulacion esto nos puede acarrear una sancion por entes de secretaria de salud ._x000d_
Indica la ubicacion de tu balanza en la tienda: panaderia_x000d_
</v>
      </c>
      <c r="J411" t="str">
        <v>NO APLICA</v>
      </c>
      <c r="K411" t="str" xml:space="preserve">
        <v xml:space="preserve">Se requiere autorizar visita de ISIT para verificar equipo balanza de mesa con serial_x000d_
B631841463 ubicado en panaderia ; la cual usuario reporta que las impresiones se generan borrosas o ilegibles.	</v>
      </c>
      <c r="L411" t="str">
        <v>se ingresa a sitio se procede a ir a unicacion de panaderia donde se encuentra la balanza; se habla con operador de la balanza el cual nos comenta y nos hace prueba de que el tiquete que sale de la balanza sus letras son ilegibles al igual que el numero y codigo de barras; hago pruebas en balanza para coroborar la falla; ingreso en modo configuración para incrementar un poco la resolucion en la impresion de tiquete; la cual nos persiste la falla; se hace limpieza en parte del cabezal de impresion pero falla persiste; esa balanza ya se ha revisado en el trascurso del año por el mismo problema que nos comenta el usuario; Se sugiere reemplazar el cabezal para el mejor funcionamiento y lectura de los tiquetes en la balanza.</v>
      </c>
      <c r="M411">
        <v>44476</v>
      </c>
      <c r="N411">
        <v>44483</v>
      </c>
      <c r="O411" t="str">
        <v>M195 METRO SANTA LUCIA</v>
      </c>
      <c r="P411" t="str">
        <v>NEIVA</v>
      </c>
      <c r="Q411" t="str">
        <v>JOHN ALEJANDRO LOZADA BABATIVA</v>
      </c>
      <c r="R411">
        <v>1075313382</v>
      </c>
      <c r="S411" t="str">
        <v>OCCIDENTE</v>
      </c>
    </row>
    <row r="412" xml:space="preserve">
      <c r="A412">
        <v>411</v>
      </c>
      <c r="B412">
        <v>11988093</v>
      </c>
      <c r="C412" t="str">
        <v>INCIDENT</v>
      </c>
      <c r="D412" t="str">
        <v>CERRADO</v>
      </c>
      <c r="E412" t="str">
        <v>TIENDA</v>
      </c>
      <c r="F412" t="str">
        <v>IMPRESORA</v>
      </c>
      <c r="G412" t="str">
        <v>POS</v>
      </c>
      <c r="H412" t="str">
        <v>METTER TOLEDO</v>
      </c>
      <c r="I412" t="str" xml:space="preserve">
        <v xml:space="preserve">Datos usuario_x000d_
Nombre: Mauricio Santos_x000d_
Correo: Mauricio.Santos@cencosud.com.co_x000d_
Usuario AD: MauSanto_x000d_
Pais: Colombia_x000d_
Ubicacion: M195 METRO SANTA LUCIA_x000d_
Zona: Colombia Bogota_x000d_
Unidad de Negocio: METRO_x000d_
Servicio: null_x000d_
Telefono: 3142970304_x000d_
Anexo: null_x000d_
Descripcion: falla de balanza de mesa 010.132.092.049 de la seccion de panaderia genera etiquetas con letras y numeros ilegibles la falla persiste ya ha sido revisada por tecnicos enviados en ocaciones anteriores favor validad el cambio o una solucion que garantice la generacion correcta de la rotulacion esto nos puede acarrear una sancion por entes de secretaria de salud ._x000d_
Indica la ubicacion de tu balanza en la tienda: panaderia_x000d_
</v>
      </c>
      <c r="J412" t="str">
        <v>NO APLICA</v>
      </c>
      <c r="K412" t="str" xml:space="preserve">
        <v xml:space="preserve">Se requiere autorizar visita de ISIT para verificar equipo balanza de mesa con serial_x000d_
B631841463 ubicado en panaderia ; la cual usuario reporta que las impresiones se generan borrosas o ilegibles.	</v>
      </c>
      <c r="L412" t="str">
        <v>se ingresa a sitio se procede a ir a unicacion de panaderia donde se encuentra la balanza; se habla con operador de la balanza el cual nos comenta y nos hace prueba de que el tiquete que sale de la balanza sus letras son ilegibles al igual que el numero y codigo de barras; hago pruebas en balanza para coroborar la falla; ingreso en modo configuración para incrementar un poco la resolucion en la impresion de tiquete; la cual nos persiste la falla; se hace limpieza en parte del cabezal de impresion pero falla persiste; esa balanza ya se ha revisado en el trascurso del año por el mismo problema que nos comenta el usuario; Se sugiere reemplazar el cabezal para el mejor funcionamiento y lectura de los tiquetes en la balanza.</v>
      </c>
      <c r="M412">
        <v>44476</v>
      </c>
      <c r="N412">
        <v>44483</v>
      </c>
      <c r="O412" t="str">
        <v>M195 METRO SANTA LUCIA</v>
      </c>
      <c r="P412" t="str">
        <v>NEIVA</v>
      </c>
      <c r="Q412" t="str">
        <v>JOHN ALEJANDRO LOZADA BABATIVA</v>
      </c>
      <c r="R412">
        <v>1075313382</v>
      </c>
      <c r="S412" t="str">
        <v>OCCIDENTE</v>
      </c>
    </row>
    <row r="413" xml:space="preserve">
      <c r="A413">
        <v>412</v>
      </c>
      <c r="B413">
        <v>11989986</v>
      </c>
      <c r="C413" t="str">
        <v>REQUEST</v>
      </c>
      <c r="D413" t="str">
        <v>CERRADO</v>
      </c>
      <c r="E413" t="str">
        <v>TIENDA</v>
      </c>
      <c r="F413" t="str">
        <v>POS</v>
      </c>
      <c r="G413" t="str">
        <v>CPU</v>
      </c>
      <c r="H413" t="str">
        <v>WINCOR</v>
      </c>
      <c r="I41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con la pos 2 ya que se encuentra fuera de linea_x000d_
ya se valido la conexion de cables y aun asi no funciona_x000d_
Numero de inventario: 123456_x000d_
Numero de caja: 2</v>
      </c>
      <c r="J413" t="str">
        <v>NO APLICA</v>
      </c>
      <c r="K413" t="str" xml:space="preserve">
        <v xml:space="preserve">Jefe Buen dia por favor su autorizacion para revision de puerto pos 2 (conectar telefono para identificar la red) revision de pos 9 y 20 scanner no esta pesando; no realiza recargas -Gracias	  _x000d_
</v>
      </c>
      <c r="L413" t="str">
        <v>SE LLEGA A SITIO PARA ATENDER CASO QUE SE MONTO YA QUE NECESITA SE LE COLABORE PARA REVISAR UNA POS LA CUAL MANTIENE FUERA DE LINEA. AL LLEGAR SE LLAMA A TELECOMUNICACIONES PARA VALIDAR PUERTO; LUEGO DE UN TIEMPO Y VARIAS PRUEBAS SE DEJA FUNCIONAL Y LISTA PARA USAR ESTANDO EN LINEA LA CAJA</v>
      </c>
      <c r="M413">
        <v>44481</v>
      </c>
      <c r="N413">
        <v>44483</v>
      </c>
      <c r="O413" t="str">
        <v>J047 JUMBO GIRARDOT</v>
      </c>
      <c r="P413" t="str">
        <v>GIRARDOT</v>
      </c>
      <c r="Q413" t="str">
        <v>FREDY STIVEN GARCIA CARVAJAL</v>
      </c>
      <c r="R413">
        <v>1007846861</v>
      </c>
      <c r="S413" t="str">
        <v>OCCIDENTE</v>
      </c>
    </row>
    <row r="414" xml:space="preserve">
      <c r="A414">
        <v>413</v>
      </c>
      <c r="B414">
        <v>11989986</v>
      </c>
      <c r="C414" t="str">
        <v>REQUEST</v>
      </c>
      <c r="D414" t="str">
        <v>CERRADO</v>
      </c>
      <c r="E414" t="str">
        <v>TIENDA</v>
      </c>
      <c r="F414" t="str">
        <v>POS</v>
      </c>
      <c r="G414" t="str">
        <v>CPU</v>
      </c>
      <c r="H414" t="str">
        <v>WINCOR</v>
      </c>
      <c r="I41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con la pos 2 ya que se encuentra fuera de linea_x000d_
ya se valido la conexion de cables y aun asi no funciona_x000d_
Numero de inventario: 123456_x000d_
Numero de caja: 2</v>
      </c>
      <c r="J414" t="str">
        <v>NO APLICA</v>
      </c>
      <c r="K414" t="str" xml:space="preserve">
        <v xml:space="preserve">Jefe Buen dia por favor su autorizacion para revision de puerto pos 2 (conectar telefono para identificar la red) revision de pos 9 y 20 scanner no esta pesando; no realiza recargas -Gracias	  _x000d_
</v>
      </c>
      <c r="L414" t="str">
        <v>SE LLEGA A SITIO PARA ATENDER CASO QUE SE MONTO YA QUE NECESITA SE LE COLABORE PARA REVISAR UNA POS LA CUAL MANTIENE FUERA DE LINEA. AL LLEGAR SE LLAMA A TELECOMUNICACIONES PARA VALIDAR PUERTO; LUEGO DE UN TIEMPO Y VARIAS PRUEBAS SE DEJA FUNCIONAL Y LISTA PARA USAR ESTANDO EN LINEA LA CAJA</v>
      </c>
      <c r="M414">
        <v>44481</v>
      </c>
      <c r="N414">
        <v>44483</v>
      </c>
      <c r="O414" t="str">
        <v>J047 JUMBO GIRARDOT</v>
      </c>
      <c r="P414" t="str">
        <v>GIRARDOT</v>
      </c>
      <c r="Q414" t="str">
        <v>FREDY STIVEN GARCIA CARVAJAL</v>
      </c>
      <c r="R414">
        <v>1007846861</v>
      </c>
      <c r="S414" t="str">
        <v>OCCIDENTE</v>
      </c>
    </row>
    <row r="415" xml:space="preserve">
      <c r="A415">
        <v>414</v>
      </c>
      <c r="B415">
        <v>11959416</v>
      </c>
      <c r="C415" t="str">
        <v>REQUEST</v>
      </c>
      <c r="D415" t="str">
        <v>CERRADO</v>
      </c>
      <c r="E415" t="str">
        <v>TIENDA</v>
      </c>
      <c r="F415" t="str">
        <v>POS</v>
      </c>
      <c r="G415" t="str">
        <v>CPU</v>
      </c>
      <c r="H415" t="str">
        <v>BEETLE</v>
      </c>
      <c r="I41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12 ; ya que el visor de cajero no funciona; la pos prende pero no da video_x000d_
Numero de inventario: 12_x000d_
Numero de caja: 12</v>
      </c>
      <c r="J415" t="str">
        <v>NO APLICA</v>
      </c>
      <c r="K415" t="str" xml:space="preserve">
        <v xml:space="preserve">Buena tarde. Jefe su autorizacion para despacho del tecnico ya que el disco duro se encuentra en sitio anexo informacion de la pos a instalar._x000d_
pos 12_x000d_
DIRECCION IP MASCARA GATEWAY_x000d_
10.131.100.148 255.255.255.128 10.131.100.254_x000d_
SERVER: 10.131.100.129</v>
      </c>
      <c r="L415" t="str" xml:space="preserve">
        <v xml:space="preserve">Realizar instalación de disco duro enviado ya que el que see encuentra ubicado en el puesto no da video y cuando se reinicia la pos presenta error de sistema_x000d_
operativo no encontrado; se realiza comunicación con soporte de sistemas Harold González quién envia la imagen de las pos y confirma el direccionamiento de la_x000d_
misma; se instala sistema; se le informa a persona encargada de sistemas CENCOSUD Harold González y a supervisor de cajas en turno indicándole que la pos no se puede abrir hasta_x000d_
que realicen proceso de actualización de la pos y facturación_x000d_
pos 12_x000d_
DIRECCION IP 10.131.100.148 MASCARA 255.255.255.128 GATEWAY 10.131.100.254_x000d_
SERVER: 10.131.100.129</v>
      </c>
      <c r="M415">
        <v>44481</v>
      </c>
      <c r="N415">
        <v>44483</v>
      </c>
      <c r="O415" t="str">
        <v>J047 JUMBO GIRARDOT</v>
      </c>
      <c r="P415" t="str">
        <v>GIRARDOT</v>
      </c>
      <c r="Q415" t="str">
        <v>NELSON EDUARDO TORRES ROJAS</v>
      </c>
      <c r="R415">
        <v>5821451</v>
      </c>
      <c r="S415" t="str">
        <v>OCCIDENTE</v>
      </c>
    </row>
    <row r="416" xml:space="preserve">
      <c r="A416">
        <v>415</v>
      </c>
      <c r="B416">
        <v>11959416</v>
      </c>
      <c r="C416" t="str">
        <v>REQUEST</v>
      </c>
      <c r="D416" t="str">
        <v>CERRADO</v>
      </c>
      <c r="E416" t="str">
        <v>TIENDA</v>
      </c>
      <c r="F416" t="str">
        <v>POS</v>
      </c>
      <c r="G416" t="str">
        <v>CPU</v>
      </c>
      <c r="H416" t="str">
        <v>BEETLE</v>
      </c>
      <c r="I41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12 ; ya que el visor de cajero no funciona; la pos prende pero no da video_x000d_
Numero de inventario: 12_x000d_
Numero de caja: 12</v>
      </c>
      <c r="J416" t="str">
        <v>NO APLICA</v>
      </c>
      <c r="K416" t="str" xml:space="preserve">
        <v xml:space="preserve">Buena tarde. Jefe su autorizacion para despacho del tecnico ya que el disco duro se encuentra en sitio anexo informacion de la pos a instalar._x000d_
pos 12_x000d_
DIRECCION IP MASCARA GATEWAY_x000d_
10.131.100.148 255.255.255.128 10.131.100.254_x000d_
SERVER: 10.131.100.129</v>
      </c>
      <c r="L416" t="str" xml:space="preserve">
        <v xml:space="preserve">Realizar instalación de disco duro enviado ya que el que see encuentra ubicado en el puesto no da video y cuando se reinicia la pos presenta error de sistema_x000d_
operativo no encontrado; se realiza comunicación con soporte de sistemas Harold González quién envia la imagen de las pos y confirma el direccionamiento de la_x000d_
misma; se instala sistema; se le informa a persona encargada de sistemas CENCOSUD Harold González y a supervisor de cajas en turno indicándole que la pos no se puede abrir hasta_x000d_
que realicen proceso de actualización de la pos y facturación_x000d_
pos 12_x000d_
DIRECCION IP 10.131.100.148 MASCARA 255.255.255.128 GATEWAY 10.131.100.254_x000d_
SERVER: 10.131.100.129</v>
      </c>
      <c r="M416">
        <v>44483</v>
      </c>
      <c r="N416">
        <v>44483</v>
      </c>
      <c r="O416" t="str">
        <v>J047 JUMBO GIRARDOT</v>
      </c>
      <c r="P416" t="str">
        <v>GIRARDOT</v>
      </c>
      <c r="Q416" t="str">
        <v>NELSON EDUARDO TORRES ROJAS</v>
      </c>
      <c r="R416">
        <v>5821451</v>
      </c>
      <c r="S416" t="str">
        <v>OCCIDENTE</v>
      </c>
    </row>
    <row r="417" xml:space="preserve">
      <c r="A417">
        <v>416</v>
      </c>
      <c r="B417">
        <v>12007138</v>
      </c>
      <c r="C417" t="str">
        <v>reQUEST</v>
      </c>
      <c r="D417" t="str">
        <v>CERRADO</v>
      </c>
      <c r="E417" t="str">
        <v>TIENDA</v>
      </c>
      <c r="F417" t="str">
        <v>SERVIDOR</v>
      </c>
      <c r="G417" t="str">
        <v>SERVIDOR</v>
      </c>
      <c r="H417" t="str">
        <v>LENOVO</v>
      </c>
      <c r="I417" t="str">
        <v>Descripcion: Me ayudan con soporte para la validacion del servidor de la tienda Metro riohacha</v>
      </c>
      <c r="J417" t="str">
        <v>NO APLICA</v>
      </c>
      <c r="K417" t="str" xml:space="preserve">
        <v xml:space="preserve">Transfer Assignee from '' to 'Espinosa Rodriguez; Jamir Leandro '_x000d_
Transfer Group from 'Mesas Especializadas Colombia' to 'Soporte_Onsite_REG_Remoto_SM Colombia'_x000d_
  _x000d_
</v>
      </c>
      <c r="L417" t="str">
        <v>Se ingresa a la tienda a las 10:30 por una llamada de solicitud de apoyo para verificacion de un servidor; Se encuentra el servidor con dos discos; uno averiado y el otro con imagen corrupta; se realizan pruebas y se piden 2 discos de remplazo los cuales seran enviados en la tarde a la tienda; se sale de la tienda a la 12am aproximadamente. Se retorna a las 17:00 horas que ya los discos ya llegaron a sitio; se instala un disco; se realiza configuracion de IP; en este momento el area de soporte de cencosud toma control del servidor. En espera de nuevas instrucciones. A las 19:30 autorizan retirarme de la tienda</v>
      </c>
      <c r="M417">
        <v>44483</v>
      </c>
      <c r="N417">
        <v>44483</v>
      </c>
      <c r="O417" t="str">
        <v>M040 METRO RIOHACHA</v>
      </c>
      <c r="P417" t="str">
        <v>RIOHACHA</v>
      </c>
      <c r="Q417" t="str">
        <v>Kevin Eduardo Cotes Vega</v>
      </c>
      <c r="R417">
        <v>1118854324</v>
      </c>
      <c r="S417" t="str">
        <v>COSTA</v>
      </c>
    </row>
    <row r="418" xml:space="preserve">
      <c r="A418">
        <v>417</v>
      </c>
      <c r="B418">
        <v>12007138</v>
      </c>
      <c r="C418" t="str">
        <v>reQUEST</v>
      </c>
      <c r="D418" t="str">
        <v>CERRADO</v>
      </c>
      <c r="E418" t="str">
        <v>TIENDA</v>
      </c>
      <c r="F418" t="str">
        <v>SERVIDOR</v>
      </c>
      <c r="G418" t="str">
        <v>SERVIDOR</v>
      </c>
      <c r="H418" t="str">
        <v>LENOVO</v>
      </c>
      <c r="I418" t="str">
        <v>Descripcion: Me ayudan con soporte para la validacion del servidor de la tienda Metro riohacha</v>
      </c>
      <c r="J418" t="str">
        <v>NO APLICA</v>
      </c>
      <c r="K418" t="str" xml:space="preserve">
        <v xml:space="preserve">Transfer Assignee from '' to 'Espinosa Rodriguez; Jamir Leandro '_x000d_
Transfer Group from 'Mesas Especializadas Colombia' to 'Soporte_Onsite_REG_Remoto_SM Colombia'_x000d_
  _x000d_
</v>
      </c>
      <c r="L418" t="str">
        <v>Se ingresa a la tienda a las 10:30 por una llamada de solicitud de apoyo para verificacion de un servidor; Se encuentra el servidor con dos discos; uno averiado y el otro con imagen corrupta; se realizan pruebas y se piden 2 discos de remplazo los cuales seran enviados en la tarde a la tienda; se sale de la tienda a la 12am aproximadamente. Se retorna a las 17:00 horas que ya los discos ya llegaron a sitio; se instala un disco; se realiza configuracion de IP; en este momento el area de soporte de cencosud toma control del servidor. En espera de nuevas instrucciones. A las 19:30 autorizan retirarme de la tienda</v>
      </c>
      <c r="M418">
        <v>44483</v>
      </c>
      <c r="N418">
        <v>44483</v>
      </c>
      <c r="O418" t="str">
        <v>M040 METRO RIOHACHA</v>
      </c>
      <c r="P418" t="str">
        <v>RIOHACHA</v>
      </c>
      <c r="Q418" t="str">
        <v>Kevin Eduardo Cotes Vega</v>
      </c>
      <c r="R418">
        <v>1118854324</v>
      </c>
      <c r="S418" t="str">
        <v>COSTA</v>
      </c>
    </row>
    <row r="419" xml:space="preserve">
      <c r="A419">
        <v>418</v>
      </c>
      <c r="B419">
        <v>12007138</v>
      </c>
      <c r="C419" t="str">
        <v>reQUEST</v>
      </c>
      <c r="D419" t="str">
        <v>CERRADO</v>
      </c>
      <c r="E419" t="str">
        <v>TIENDA</v>
      </c>
      <c r="F419" t="str">
        <v>SERVIDOR</v>
      </c>
      <c r="G419" t="str">
        <v>SERVIDOR</v>
      </c>
      <c r="H419" t="str">
        <v>LENOVO</v>
      </c>
      <c r="I419" t="str">
        <v>Descripcion: Me ayudan con soporte para la validacion del servidor de la tienda Metro riohacha</v>
      </c>
      <c r="J419" t="str">
        <v>NO APLICA</v>
      </c>
      <c r="K419" t="str" xml:space="preserve">
        <v xml:space="preserve">Transfer Assignee from '' to 'Espinosa Rodriguez; Jamir Leandro '_x000d_
Transfer Group from 'Mesas Especializadas Colombia' to 'Soporte_Onsite_REG_Remoto_SM Colombia'_x000d_
  _x000d_
</v>
      </c>
      <c r="L419" t="str">
        <v>Se ingresa a la tienda a las 10:30 por una llamada de solicitud de apoyo para verificacion de un servidor; Se encuentra el servidor con dos discos; uno averiado y el otro con imagen corrupta; se realizan pruebas y se piden 2 discos de remplazo los cuales seran enviados en la tarde a la tienda; se sale de la tienda a la 12am aproximadamente. Se retorna a las 17:00 horas que ya los discos ya llegaron a sitio; se instala un disco; se realiza configuracion de IP; en este momento el area de soporte de cencosud toma control del servidor. En espera de nuevas instrucciones. A las 19:30 autorizan retirarme de la tienda</v>
      </c>
      <c r="M419">
        <v>44483</v>
      </c>
      <c r="N419">
        <v>44483</v>
      </c>
      <c r="O419" t="str">
        <v>M040 METRO RIOHACHA</v>
      </c>
      <c r="P419" t="str">
        <v>RIOHACHA</v>
      </c>
      <c r="Q419" t="str">
        <v>Kevin Eduardo Cotes Vega</v>
      </c>
      <c r="R419">
        <v>1118854324</v>
      </c>
      <c r="S419" t="str">
        <v>COSTA</v>
      </c>
    </row>
    <row r="420" xml:space="preserve">
      <c r="A420">
        <v>419</v>
      </c>
      <c r="B420">
        <v>12005090</v>
      </c>
      <c r="C420" t="str">
        <v>reQUEST</v>
      </c>
      <c r="D420" t="str">
        <v>CERRADO</v>
      </c>
      <c r="E420" t="str">
        <v>TIENDA</v>
      </c>
      <c r="F420" t="str">
        <v>POS</v>
      </c>
      <c r="G420" t="str">
        <v>CPU</v>
      </c>
      <c r="H420" t="str">
        <v>WINCOR</v>
      </c>
      <c r="I420"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Buenas tardes para informar que el teclado de la pos 7 no funciona ya habia sido reportado anteriormente con el tiket 11743480 y fue cerrado sin solucion; el señor rafael informo que se habia solicitado cambio; pero aun no hay respuesta_x000d_
Indicar ubicacion del Equipo en tienda o oficinas: lineal de cajas pos 7</v>
      </c>
      <c r="J420" t="str">
        <v>NO APLICA</v>
      </c>
      <c r="K420" t="str" xml:space="preserve">
        <v xml:space="preserve">"Buen día;_x000d_
Por favor nos apoyan con personal en sitio para validar equipo reportado._x000d_
Área: Línea de Cajas_x000d_
Marca: Bettle_x000d_
Serie/placa: No lo reportan / Teclado POS 7_x000d_
Descripción de la falla: Buenas tardes para informar que el teclado de la pos 7 no funciona ya habia sido reportado anteriormente con el tiket 11743480 y fue cerrado sin solucion; el señor rafael informo que se habia solicitado cambio; pero aun no hay respuesta_x000d_
Indicar ubicacion del Equipo en tienda o oficinas: lineal de cajas pos 7_x000d_
Actividad: Por favor validar el estado del teclado y documentar lo necesario para solicitar la parte. ""POR FAVOR NO CERRAR EL TICKT."" Devolver a Soporte_Onsite_REG_Oriente_SM Colombia para gestionar la parte._x000d_
Gracias"</v>
      </c>
      <c r="L420" t="str">
        <v>REQUERIMIENTO : Revisión teclado pos 7. ACTIVIDAD REALIZADA : Se realiza la revisión del teclado del pos 7 el cual no estaba funcionando la tecla C y los Ceros; se procede a desarmar el teclado realizar limpieza de las membranas; y el soporte se arma y se realizan pruebas de funcionamiento Y las tecla c y los ceros no funcionan. Se le comunica a la jefe de cajas MILENA BELLON que se sugiere el cambio de teclado.</v>
      </c>
      <c r="M420">
        <v>44483</v>
      </c>
      <c r="N420">
        <v>44483</v>
      </c>
      <c r="O420" t="str">
        <v>J185 JUMBO YOPAL</v>
      </c>
      <c r="P420" t="str">
        <v>YOPAL</v>
      </c>
      <c r="Q420" t="str">
        <v>RAFAEL BARRERA DIAZ</v>
      </c>
      <c r="R420">
        <v>6766862</v>
      </c>
      <c r="S420" t="str">
        <v>ORIENTE</v>
      </c>
    </row>
    <row r="421" xml:space="preserve">
      <c r="A421">
        <v>420</v>
      </c>
      <c r="B421">
        <v>12005053</v>
      </c>
      <c r="C421" t="str">
        <v>reQUEST</v>
      </c>
      <c r="D421" t="str">
        <v>CERRADO</v>
      </c>
      <c r="E421" t="str">
        <v>TIENDA</v>
      </c>
      <c r="F421" t="str">
        <v>BALANZA</v>
      </c>
      <c r="G421" t="str">
        <v>MANO</v>
      </c>
      <c r="H421" t="str">
        <v>MALLEGAN</v>
      </c>
      <c r="I421" t="str" xml:space="preserve">
        <v xml:space="preserve">Buenas tardes; el cable de poder de la bascula de la pos numero 18 no funciona. Agradezco su ayuda para cambiarlo_x000d_
Area donde su ubica la balanza: pos 18 caja periferica de domilios</v>
      </c>
      <c r="J421" t="str">
        <v>NO APLICA</v>
      </c>
      <c r="K421" t="str" xml:space="preserve">
        <v xml:space="preserve">Buen día;_x000d_
Por favor nos apoyan con personal en sitio para validar equipo reportado._x000d_
Área: Línea de Cajas_x000d_
Marca: Lenovo_x000d_
Serie/placa: No lo reportan / Scanner balanza ubicado en Puesto de pago de Domicilios_x000d_
Descripción de la falla: Buenas tardes; el cable de poder de la bascula de la pos numero 18 no funciona. Agradezco su ayuda para cambiarlo_x000d_
Area donde su ubica la balanza: pos 18 caja periferica de domilios_x000d_
Actividad: Por favor validar el estado del cargador y documentar lo necesario para solicitar la parte. "POR FAVOR NO CERRAR EL TICKT." Devolver a Soporte_Onsite_REG_Oriente_SM Colombia para gestionar la parte._x000d_
Gracias</v>
      </c>
      <c r="L421" t="str">
        <v>Descripcion: Buenas tardes me pueden colaborar la balanza de la pos 18; no enciende se verifica el cable de poder con otra y la balanza funciona con normalidad; siendo el cable de la balanza de la caja el que presenta fallasProcedimiento: se revisa la balanza escáner MAGELLAN modelo 9800i se encuentra apagada; se revisa cable de poder; en el cable de poder del conector de regulada al adaptador se encuentra en buen estado; suministra 118V del adapatdor a la salida no esta registrando ninguna actividad se muestan 0.0V de salida. Se requiere parte PHIHONG DE 12V 2.5A SERIAL 183101262 A1 PARA DEJARLA EN FUNCIONAMIENTO.</v>
      </c>
      <c r="M421">
        <v>44483</v>
      </c>
      <c r="N421">
        <v>44483</v>
      </c>
      <c r="O421" t="str">
        <v>J185 JUMBO YOPAL</v>
      </c>
      <c r="P421" t="str">
        <v>YOPAL</v>
      </c>
      <c r="Q421" t="str">
        <v>RAFAEL BARRERA DIAZ</v>
      </c>
      <c r="R421">
        <v>6766862</v>
      </c>
      <c r="S421" t="str">
        <v>ORIENTE</v>
      </c>
    </row>
    <row r="422" xml:space="preserve">
      <c r="A422">
        <v>421</v>
      </c>
      <c r="B422">
        <v>12004555</v>
      </c>
      <c r="C422" t="str">
        <v>reQUEST</v>
      </c>
      <c r="D422" t="str">
        <v>CERRADO</v>
      </c>
      <c r="E422" t="str">
        <v>TIENDA</v>
      </c>
      <c r="F422" t="str">
        <v>INVENTARIO</v>
      </c>
      <c r="G422" t="str">
        <v>INVENTARIO</v>
      </c>
      <c r="H422" t="str">
        <v>NA</v>
      </c>
      <c r="I422" t="str" xml:space="preserve">
        <v xml:space="preserve">Datos usuario_x000d_
Nombre: Juan Fernando Castro Rodriguez_x000d_
Correo: fernando.castrorodriguez@cencosud.com.co_x000d_
Usuario AD: jfcrodri_x000d_
Pais: Colombia_x000d_
Ubicacion: E811 EASY CALLE 13_x000d_
Zona: Colombia Easy_x000d_
Unidad de Negocio: Mejoramiento del Hogar_x000d_
Servicio: Administracion Central_x000d_
Telefono: 3102091245_x000d_
Anexo: null_x000d_
Descripcion: Se solicita una persona para ayuda en la validacion y entrega de equipos de donacion en la tienda easy calle 13 en el horario de 8:30 a 11:30 am_x000d_
_x000d_
direccion: Carrera 71 No. 17 -11 - Bogota D.C._x000d_
AREA EN DONDE SE UBICA EL EQUIPO : easy calle 13</v>
      </c>
      <c r="J422" t="str">
        <v>NO APLICA</v>
      </c>
      <c r="K422" t="str" xml:space="preserve">
        <v xml:space="preserve">Transfer Assignee from '' to 'Espinosa Rodriguez; Jamir Leandro '_x000d_
Transfer Group from 'Soporte_Onsite_Easy_Bogota' to 'Soporte_Onsite_REG_Remoto_SM Colombia'_x000d_
  _x000d_
</v>
      </c>
      <c r="L422" t="str">
        <v>se hace inventario de los equipos de donacion de cencosud; verificando numeros de serie de cpu y pantalla; y verificando que los equipos esten completos con teclado y mouse y moviendolos de sitio para su entrega.</v>
      </c>
      <c r="M422">
        <v>44483</v>
      </c>
      <c r="N422">
        <v>44483</v>
      </c>
      <c r="O422" t="str">
        <v>E811 EASY CALLE 13</v>
      </c>
      <c r="P422" t="str">
        <v>BOGOTA</v>
      </c>
      <c r="Q422" t="str">
        <v>Eduwin Hernando Sanchez</v>
      </c>
      <c r="R422">
        <v>1032399575</v>
      </c>
      <c r="S422" t="str">
        <v>BOGOTA</v>
      </c>
    </row>
    <row r="423" xml:space="preserve">
      <c r="A423">
        <v>422</v>
      </c>
      <c r="B423">
        <v>12004555</v>
      </c>
      <c r="C423" t="str">
        <v>reQUEST</v>
      </c>
      <c r="D423" t="str">
        <v>CERRADO</v>
      </c>
      <c r="E423" t="str">
        <v>TIENDA</v>
      </c>
      <c r="F423" t="str">
        <v>INVENTARIO</v>
      </c>
      <c r="G423" t="str">
        <v>INVENTARIO</v>
      </c>
      <c r="H423" t="str">
        <v>NA</v>
      </c>
      <c r="I423" t="str" xml:space="preserve">
        <v xml:space="preserve">Datos usuario_x000d_
Nombre: Juan Fernando Castro Rodriguez_x000d_
Correo: fernando.castrorodriguez@cencosud.com.co_x000d_
Usuario AD: jfcrodri_x000d_
Pais: Colombia_x000d_
Ubicacion: E811 EASY CALLE 13_x000d_
Zona: Colombia Easy_x000d_
Unidad de Negocio: Mejoramiento del Hogar_x000d_
Servicio: Administracion Central_x000d_
Telefono: 3102091245_x000d_
Anexo: null_x000d_
Descripcion: Se solicita una persona para ayuda en la validacion y entrega de equipos de donacion en la tienda easy calle 13 en el horario de 8:30 a 11:30 am_x000d_
_x000d_
direccion: Carrera 71 No. 17 -11 - Bogota D.C._x000d_
AREA EN DONDE SE UBICA EL EQUIPO : easy calle 13</v>
      </c>
      <c r="J423" t="str">
        <v>NO APLICA</v>
      </c>
      <c r="K423" t="str" xml:space="preserve">
        <v xml:space="preserve">Transfer Assignee from '' to 'Espinosa Rodriguez; Jamir Leandro '_x000d_
Transfer Group from 'Soporte_Onsite_Easy_Bogota' to 'Soporte_Onsite_REG_Remoto_SM Colombia'_x000d_
  _x000d_
</v>
      </c>
      <c r="L423" t="str">
        <v>se hace inventario de los equipos de donacion de cencosud; verificando numeros de serie de cpu y pantalla; y verificando que los equipos esten completos con teclado y mouse y moviendolos de sitio para su entrega.</v>
      </c>
      <c r="M423">
        <v>44483</v>
      </c>
      <c r="N423">
        <v>44483</v>
      </c>
      <c r="O423" t="str">
        <v>E811 EASY CALLE 13</v>
      </c>
      <c r="P423" t="str">
        <v>BOGOTA</v>
      </c>
      <c r="Q423" t="str">
        <v>Eduwin Hernando Sanchez</v>
      </c>
      <c r="R423">
        <v>1032399575</v>
      </c>
      <c r="S423" t="str">
        <v>BOGOTA</v>
      </c>
    </row>
    <row r="424" xml:space="preserve">
      <c r="A424">
        <v>423</v>
      </c>
      <c r="B424">
        <v>12004555</v>
      </c>
      <c r="C424" t="str">
        <v>reQUEST</v>
      </c>
      <c r="D424" t="str">
        <v>CERRADO</v>
      </c>
      <c r="E424" t="str">
        <v>TIENDA</v>
      </c>
      <c r="F424" t="str">
        <v>INVENTARIO</v>
      </c>
      <c r="G424" t="str">
        <v>INVENTARIO</v>
      </c>
      <c r="H424" t="str">
        <v>NA</v>
      </c>
      <c r="I424" t="str" xml:space="preserve">
        <v xml:space="preserve">Datos usuario_x000d_
Nombre: Juan Fernando Castro Rodriguez_x000d_
Correo: fernando.castrorodriguez@cencosud.com.co_x000d_
Usuario AD: jfcrodri_x000d_
Pais: Colombia_x000d_
Ubicacion: E811 EASY CALLE 13_x000d_
Zona: Colombia Easy_x000d_
Unidad de Negocio: Mejoramiento del Hogar_x000d_
Servicio: Administracion Central_x000d_
Telefono: 3102091245_x000d_
Anexo: null_x000d_
Descripcion: Se solicita una persona para ayuda en la validacion y entrega de equipos de donacion en la tienda easy calle 13 en el horario de 8:30 a 11:30 am_x000d_
_x000d_
direccion: Carrera 71 No. 17 -11 - Bogota D.C._x000d_
AREA EN DONDE SE UBICA EL EQUIPO : easy calle 13</v>
      </c>
      <c r="J424" t="str">
        <v>NO APLICA</v>
      </c>
      <c r="K424" t="str" xml:space="preserve">
        <v xml:space="preserve">Transfer Assignee from '' to 'Espinosa Rodriguez; Jamir Leandro '_x000d_
Transfer Group from 'Soporte_Onsite_Easy_Bogota' to 'Soporte_Onsite_REG_Remoto_SM Colombia'_x000d_
  _x000d_
</v>
      </c>
      <c r="L424" t="str">
        <v>se hace inventario de los equipos de donacion de cencosud; verificando numeros de serie de cpu y pantalla; y verificando que los equipos esten completos con teclado y mouse y moviendolos de sitio para su entrega.</v>
      </c>
      <c r="M424">
        <v>44483</v>
      </c>
      <c r="N424">
        <v>44483</v>
      </c>
      <c r="O424" t="str">
        <v>E811 EASY CALLE 13</v>
      </c>
      <c r="P424" t="str">
        <v>BOGOTA</v>
      </c>
      <c r="Q424" t="str">
        <v>Eduwin Hernando Sanchez</v>
      </c>
      <c r="R424">
        <v>1032399575</v>
      </c>
      <c r="S424" t="str">
        <v>BOGOTA</v>
      </c>
    </row>
    <row r="425" xml:space="preserve">
      <c r="A425">
        <v>424</v>
      </c>
      <c r="B425">
        <v>12007748</v>
      </c>
      <c r="C425" t="str">
        <v>INCIDENT</v>
      </c>
      <c r="D425" t="str">
        <v>CERRADO</v>
      </c>
      <c r="E425" t="str">
        <v>TIENDA</v>
      </c>
      <c r="F425" t="str">
        <v>POS</v>
      </c>
      <c r="G425" t="str">
        <v>CPU</v>
      </c>
      <c r="H425" t="str">
        <v>BEETLE</v>
      </c>
      <c r="I42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Jefe su autorizacion para solicitud de tecnico remoto formateo pos 9 y 20 se anexan datos de las pos_x000d_
DIRECCION IP MASCARA GATEWAY POS_x000d_
10.131.100.145 255.255.255.128 10.131.100.254 POS 9_x000d_
10.131.100.156 255.255.255.128 10.131.100.254 POS 20_x000d_
SERVER: 10.131.100.129_x000d_
_x000d_
Numero de caja: 9 Y 20</v>
      </c>
      <c r="J425" t="str">
        <v>NO APLICA</v>
      </c>
      <c r="K425" t="str" xml:space="preserve">
        <v xml:space="preserve">	_x000d_
Buenas tardes: Me ayudas con este requerimeinto.</v>
      </c>
      <c r="L425" t="str" xml:space="preserve">
        <v xml:space="preserve">Se efectua revision de pos las cuales estan presentando error de parametrizacion ya que persona encargada de sistemas cencosud habia realizado auditorias a las_x000d_
mismas y no habia logrado ponerlas en operatividad; por tal motivo da la autorizacion para realizar el formateo; se debe configurar las bios de las mismas mediante_x000d_
cable DVI ya que no toman la memoria usb con el sistema operativo; despues del formateo se le informa a persona encargada de sistemas CENCOSUD Harold Gonzalez la_x000d_
finalizacion de la labor y el indica que se le debe informar a la persona encargada de cajas (Jefe de Seccion o Supervisor) que esas cajas no deben ser utilizadas hasta que_x000d_
se realice la actualizacion de la facturacion en las mismas y sean actualizadas. Se le informa a Supervisor de cajas encargado._x000d_
DIRECCION IP 10.131.100.145 MASCARA 255.255.255.128 GATEWAY 10.131.100.254 POS 9_x000d_
DIRECCION IP 10.131.100.156 MASCARA 255.255.255.128 GATEWAY 10.131.100.254 POS 20_x000d_
SERVER: 10.131.100.129</v>
      </c>
      <c r="M425">
        <v>44483</v>
      </c>
      <c r="N425">
        <v>44483</v>
      </c>
      <c r="O425" t="str">
        <v>J047 JUMBO GIRARDOT</v>
      </c>
      <c r="P425" t="str">
        <v>GIRARDOT</v>
      </c>
      <c r="Q425" t="str">
        <v>NELSON EDUARDO TORRES ROJAS</v>
      </c>
      <c r="R425">
        <v>5821451</v>
      </c>
      <c r="S425" t="str">
        <v>OCCIDENTE</v>
      </c>
    </row>
    <row r="426" xml:space="preserve">
      <c r="A426">
        <v>425</v>
      </c>
      <c r="B426">
        <v>12007748</v>
      </c>
      <c r="C426" t="str">
        <v>INCIDENT</v>
      </c>
      <c r="D426" t="str">
        <v>CERRADO</v>
      </c>
      <c r="E426" t="str">
        <v>TIENDA</v>
      </c>
      <c r="F426" t="str">
        <v>POS</v>
      </c>
      <c r="G426" t="str">
        <v>CPU</v>
      </c>
      <c r="H426" t="str">
        <v>BEETLE</v>
      </c>
      <c r="I42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Jefe su autorizacion para solicitud de tecnico remoto formateo pos 9 y 20 se anexan datos de las pos_x000d_
DIRECCION IP MASCARA GATEWAY POS_x000d_
10.131.100.145 255.255.255.128 10.131.100.254 POS 9_x000d_
10.131.100.156 255.255.255.128 10.131.100.254 POS 20_x000d_
SERVER: 10.131.100.129_x000d_
_x000d_
Numero de caja: 9 Y 20</v>
      </c>
      <c r="J426" t="str">
        <v>NO APLICA</v>
      </c>
      <c r="K426" t="str" xml:space="preserve">
        <v xml:space="preserve">	_x000d_
Buenas tardes: Me ayudas con este requerimeinto.</v>
      </c>
      <c r="L426" t="str" xml:space="preserve">
        <v xml:space="preserve">Se efectua revision de pos las cuales estan presentando error de parametrizacion ya que persona encargada de sistemas cencosud habia realizado auditorias a las_x000d_
mismas y no habia logrado ponerlas en operatividad; por tal motivo da la autorizacion para realizar el formateo; se debe configurar las bios de las mismas mediante_x000d_
cable DVI ya que no toman la memoria usb con el sistema operativo; despues del formateo se le informa a persona encargada de sistemas CENCOSUD Harold Gonzalez la_x000d_
finalizacion de la labor y el indica que se le debe informar a la persona encargada de cajas (Jefe de Seccion o Supervisor) que esas cajas no deben ser utilizadas hasta que_x000d_
se realice la actualizacion de la facturacion en las mismas y sean actualizadas. Se le informa a Supervisor de cajas encargado._x000d_
DIRECCION IP 10.131.100.145 MASCARA 255.255.255.128 GATEWAY 10.131.100.254 POS 9_x000d_
DIRECCION IP 10.131.100.156 MASCARA 255.255.255.128 GATEWAY 10.131.100.254 POS 20_x000d_
SERVER: 10.131.100.129</v>
      </c>
      <c r="M426">
        <v>44483</v>
      </c>
      <c r="N426">
        <v>44483</v>
      </c>
      <c r="O426" t="str">
        <v>J047 JUMBO GIRARDOT</v>
      </c>
      <c r="P426" t="str">
        <v>GIRARDOT</v>
      </c>
      <c r="Q426" t="str">
        <v>NELSON EDUARDO TORRES ROJAS</v>
      </c>
      <c r="R426">
        <v>5821451</v>
      </c>
      <c r="S426" t="str">
        <v>OCCIDENTE</v>
      </c>
    </row>
    <row r="427" xml:space="preserve">
      <c r="A427">
        <v>426</v>
      </c>
      <c r="B427">
        <v>12007748</v>
      </c>
      <c r="C427" t="str">
        <v>INCIDENT</v>
      </c>
      <c r="D427" t="str">
        <v>CERRADO</v>
      </c>
      <c r="E427" t="str">
        <v>TIENDA</v>
      </c>
      <c r="F427" t="str">
        <v>POS</v>
      </c>
      <c r="G427" t="str">
        <v>CPU</v>
      </c>
      <c r="H427" t="str">
        <v>BEETLE</v>
      </c>
      <c r="I42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Jefe su autorizacion para solicitud de tecnico remoto formateo pos 9 y 20 se anexan datos de las pos_x000d_
DIRECCION IP MASCARA GATEWAY POS_x000d_
10.131.100.145 255.255.255.128 10.131.100.254 POS 9_x000d_
10.131.100.156 255.255.255.128 10.131.100.254 POS 20_x000d_
SERVER: 10.131.100.129_x000d_
_x000d_
Numero de caja: 9 Y 20</v>
      </c>
      <c r="J427" t="str">
        <v>NO APLICA</v>
      </c>
      <c r="K427" t="str" xml:space="preserve">
        <v xml:space="preserve">	_x000d_
Buenas tardes: Me ayudas con este requerimeinto.</v>
      </c>
      <c r="L427" t="str" xml:space="preserve">
        <v xml:space="preserve">Se efectua revision de pos las cuales estan presentando error de parametrizacion ya que persona encargada de sistemas cencosud habia realizado auditorias a las_x000d_
mismas y no habia logrado ponerlas en operatividad; por tal motivo da la autorizacion para realizar el formateo; se debe configurar las bios de las mismas mediante_x000d_
cable DVI ya que no toman la memoria usb con el sistema operativo; despues del formateo se le informa a persona encargada de sistemas CENCOSUD Harold Gonzalez la_x000d_
finalizacion de la labor y el indica que se le debe informar a la persona encargada de cajas (Jefe de Seccion o Supervisor) que esas cajas no deben ser utilizadas hasta que_x000d_
se realice la actualizacion de la facturacion en las mismas y sean actualizadas. Se le informa a Supervisor de cajas encargado._x000d_
DIRECCION IP 10.131.100.145 MASCARA 255.255.255.128 GATEWAY 10.131.100.254 POS 9_x000d_
DIRECCION IP 10.131.100.156 MASCARA 255.255.255.128 GATEWAY 10.131.100.254 POS 20_x000d_
SERVER: 10.131.100.129</v>
      </c>
      <c r="M427">
        <v>44483</v>
      </c>
      <c r="N427">
        <v>44483</v>
      </c>
      <c r="O427" t="str">
        <v>J047 JUMBO GIRARDOT</v>
      </c>
      <c r="P427" t="str">
        <v>GIRARDOT</v>
      </c>
      <c r="Q427" t="str">
        <v>NELSON EDUARDO TORRES ROJAS</v>
      </c>
      <c r="R427">
        <v>5821451</v>
      </c>
      <c r="S427" t="str">
        <v>OCCIDENTE</v>
      </c>
    </row>
    <row r="428" xml:space="preserve">
      <c r="A428">
        <v>427</v>
      </c>
      <c r="B428">
        <v>11998234</v>
      </c>
      <c r="C428" t="str">
        <v>INCIDENT</v>
      </c>
      <c r="D428" t="str">
        <v>CERRADO</v>
      </c>
      <c r="E428" t="str">
        <v>TIENDA</v>
      </c>
      <c r="F428" t="str">
        <v>TECLADO</v>
      </c>
      <c r="G428" t="str">
        <v>POS</v>
      </c>
      <c r="H428" t="str">
        <v>WINCOR</v>
      </c>
      <c r="I428"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Buenas Noches_x000d_
_x000d_
_x000d_
Se solicita por favor el cambio del teclado de la POS No 11 correspondiente a la Caja de Donus el cual se encuentra en mal estado ; por otro lado la caja se bloquea a todo momento por favor se solicita la validacion de manera urgente_x000d_
Numero de inventario: AD-068360_x000d_
Numero de caja: 11</v>
      </c>
      <c r="J428" t="str">
        <v>NO APLICA</v>
      </c>
      <c r="K428" t="str">
        <v>Se confirma el recibido de la parte KEYBOARD TA85/SCR CPL. LGY con Guía No. 2071792708 el 13/10/2021; la parte se encuentra en custodia de la asistente yenny pichina. Realizar la instalacion de la parte en equipo POS de donas con serial 59CD001323; se transfiere para su gestion.</v>
      </c>
      <c r="L428" t="str">
        <v>se procede a reVisar pos 11 de donas la cual se reVisa el estado del teclado el cual se encuentra en mal estado; se procede a buscar en la tienda el nuevo teclado que llego el dia 13 de octubre; se procede a revisar que venga en buen estado; se procede a instalar teclado; se pide el formato de teclas en imagen para proceder a configurar el teclado; se hace el proceso de instalacion en la pos y se verifica que cada tecla se encuentre en funcionamiento; se hacen pruebas efectivamente teclado en función. la pos 11 esta presentando sobrecalentamiento en su fuente de poder lo cual es un indicio de que la maquina se nos bloquee en determinado momento; la temperatura es bastante alta que no se puede mantener la mano colocada al costado de la pos; el diagnóstico es hacer cambio de fuente de poder ya que ña que tiene la pos esta presentando fallas.</v>
      </c>
      <c r="M428">
        <v>44483</v>
      </c>
      <c r="N428">
        <v>44483</v>
      </c>
      <c r="O428" t="str">
        <v>M195 METRO SANTA LUCIA</v>
      </c>
      <c r="P428" t="str">
        <v>NEIVA</v>
      </c>
      <c r="Q428" t="str">
        <v>JOHN ALEJANDRO LOZADA BABATIVA</v>
      </c>
      <c r="R428">
        <v>1075313382</v>
      </c>
      <c r="S428" t="str">
        <v>OCCIDENTE</v>
      </c>
    </row>
    <row r="429" xml:space="preserve">
      <c r="A429">
        <v>428</v>
      </c>
      <c r="B429">
        <v>11998234</v>
      </c>
      <c r="C429" t="str">
        <v>INCIDENT</v>
      </c>
      <c r="D429" t="str">
        <v>CERRADO</v>
      </c>
      <c r="E429" t="str">
        <v>TIENDA</v>
      </c>
      <c r="F429" t="str">
        <v>TECLADO</v>
      </c>
      <c r="G429" t="str">
        <v>POS</v>
      </c>
      <c r="H429" t="str">
        <v>WINCOR</v>
      </c>
      <c r="I429"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Buenas Noches_x000d_
_x000d_
_x000d_
Se solicita por favor el cambio del teclado de la POS No 11 correspondiente a la Caja de Donus el cual se encuentra en mal estado ; por otro lado la caja se bloquea a todo momento por favor se solicita la validacion de manera urgente_x000d_
Numero de inventario: AD-068360_x000d_
Numero de caja: 11</v>
      </c>
      <c r="J429" t="str">
        <v>NO APLICA</v>
      </c>
      <c r="K429" t="str">
        <v>Se confirma el recibido de la parte KEYBOARD TA85/SCR CPL. LGY con Guía No. 2071792708 el 13/10/2021; la parte se encuentra en custodia de la asistente yenny pichina. Realizar la instalacion de la parte en equipo POS de donas con serial 59CD001323; se transfiere para su gestion.</v>
      </c>
      <c r="L429" t="str">
        <v>se procede a reVisar pos 11 de donas la cual se reVisa el estado del teclado el cual se encuentra en mal estado; se procede a buscar en la tienda el nuevo teclado que llego el dia 13 de octubre; se procede a revisar que venga en buen estado; se procede a instalar teclado; se pide el formato de teclas en imagen para proceder a configurar el teclado; se hace el proceso de instalacion en la pos y se verifica que cada tecla se encuentre en funcionamiento; se hacen pruebas efectivamente teclado en función. la pos 11 esta presentando sobrecalentamiento en su fuente de poder lo cual es un indicio de que la maquina se nos bloquee en determinado momento; la temperatura es bastante alta que no se puede mantener la mano colocada al costado de la pos; el diagnóstico es hacer cambio de fuente de poder ya que ña que tiene la pos esta presentando fallas.</v>
      </c>
      <c r="M429">
        <v>44483</v>
      </c>
      <c r="N429">
        <v>44483</v>
      </c>
      <c r="O429" t="str">
        <v>M195 METRO SANTA LUCIA</v>
      </c>
      <c r="P429" t="str">
        <v>NEIVA</v>
      </c>
      <c r="Q429" t="str">
        <v>JOHN ALEJANDRO LOZADA BABATIVA</v>
      </c>
      <c r="R429">
        <v>1075313382</v>
      </c>
      <c r="S429" t="str">
        <v>OCCIDENTE</v>
      </c>
    </row>
    <row r="430" xml:space="preserve">
      <c r="A430">
        <v>429</v>
      </c>
      <c r="B430">
        <v>11935564</v>
      </c>
      <c r="C430" t="str">
        <v>REQUEST</v>
      </c>
      <c r="D430" t="str">
        <v>CERRADO</v>
      </c>
      <c r="E430" t="str">
        <v>TIENDA</v>
      </c>
      <c r="F430" t="str">
        <v>PDT</v>
      </c>
      <c r="G430" t="str">
        <v>MANO</v>
      </c>
      <c r="H430" t="str">
        <v>DATALOGIC</v>
      </c>
      <c r="I430"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Supermercados_x000d_
Servicio: Tiendas &amp; Centros de Distribucion_x000d_
Telefono: 3229141443_x000d_
Anexo: null_x000d_
Descripcion: Se requiere instalacion y configuracion de los programas para la PDT con serial G15D31028 marca y modelo DATALOGIC - SKORPIO X3_x000d_
Seccion en la tienda o ubicacion del usuario: Comercial_x000d_
Jefe de area asignacion de la PDT: Diego Hurtado Trujillo</v>
      </c>
      <c r="J430" t="str">
        <v>NO APLICA</v>
      </c>
      <c r="K430" t="str">
        <v xml:space="preserve">se confirma el traslado dle cable para conexion de PDT a PC para configurar equipos modelo DATALOGIC . se transfiere para su gestion.	</v>
      </c>
      <c r="L430" t="str">
        <v>se procede a configurar PDT en su apartado de red se busca la red correspondiente se coloca su clave; pero no conecta a la red se procede a eliminar para volver a hacer el procedimiento pero la red no conecta; envio evidencia de la falla; procedo a resetear de fabrica la PDT para iniciar desde cero; se resetea y se procede a colocar la red pero la falla persiste no conecta; se envia evidencia a soporte sistemas; la red deberia tomar sin problema ni demora; por lo tanto la tarjeta de red de la PDT esta en fallo; no se pudo configurar; se recomienda cambiar tarjeta de red.</v>
      </c>
      <c r="M430">
        <v>44480</v>
      </c>
      <c r="N430">
        <v>44484</v>
      </c>
      <c r="O430" t="str">
        <v>M038 METRO NEIVA CENTRO DE CONVENCIONES</v>
      </c>
      <c r="P430" t="str">
        <v>NEIVA</v>
      </c>
      <c r="Q430" t="str">
        <v>JOHN ALEJANDRO LOZADA BABATIVA</v>
      </c>
      <c r="R430">
        <v>1075313382</v>
      </c>
      <c r="S430" t="str">
        <v>OCCIDENTE</v>
      </c>
    </row>
    <row r="431" xml:space="preserve">
      <c r="A431">
        <v>430</v>
      </c>
      <c r="B431">
        <v>11935554</v>
      </c>
      <c r="C431" t="str">
        <v>REQUEST</v>
      </c>
      <c r="D431" t="str">
        <v>CERRADO</v>
      </c>
      <c r="E431" t="str">
        <v>TIENDA</v>
      </c>
      <c r="F431" t="str">
        <v>PDT</v>
      </c>
      <c r="G431" t="str">
        <v>MANO</v>
      </c>
      <c r="H431" t="str">
        <v>DATALOGIC</v>
      </c>
      <c r="I431"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Supermercados_x000d_
Servicio: Tiendas &amp; Centros de Distribucion_x000d_
Telefono: 3229141443_x000d_
Anexo: null_x000d_
Descripcion: Se requiere instalacion y configuracion de los programas para la PDT con serial G13D21700 marca y modelo DATALOGIC - SKORPIO X3_x000d_
Seccion en la tienda o ubicacion del usuario: Comercial_x000d_
Jefe de area asignacion de la PDT: Diego Hurtado Trujillo_x000d_
</v>
      </c>
      <c r="J431" t="str">
        <v>NO APLICA</v>
      </c>
      <c r="K431" t="str">
        <v xml:space="preserve">se confirma el traslado dle cable para conexion de PDT a PC para configurar equipos modelo DATALOGIC . se transfiere para su gestion.	</v>
      </c>
      <c r="L431" t="str">
        <v>se ingresa a sitio; ubico las PDT a configurar se procede a configurar los aplicativos; se tuvo que buscar una memoria SD para pasar los archivos de los programas a intalar ya que por medio del cable de conexión al pc el driver de reconocimiento de la pdt no lo tomo; se pasa los archivos a la memoria SD para pasarlos y poder instalar los aplicativos en la PDT se hace el proceso de instalacion de TELNET. GAPV; ANTENA; se configuran los aplicativos y la configuracion de red para la toma de red; ya instalados los aplicativos se probaron que funcionaron correctamente. PDT lista para funcionamiento.</v>
      </c>
      <c r="M431">
        <v>44480</v>
      </c>
      <c r="N431">
        <v>44484</v>
      </c>
      <c r="O431" t="str">
        <v>M038 METRO NEIVA CENTRO DE CONVENCIONES</v>
      </c>
      <c r="P431" t="str">
        <v>NEIVA</v>
      </c>
      <c r="Q431" t="str">
        <v>JOHN ALEJANDRO LOZADA BABATIVA</v>
      </c>
      <c r="R431">
        <v>1075313382</v>
      </c>
      <c r="S431" t="str">
        <v>OCCIDENTE</v>
      </c>
    </row>
    <row r="432" xml:space="preserve">
      <c r="A432">
        <v>431</v>
      </c>
      <c r="B432">
        <v>11935554</v>
      </c>
      <c r="C432" t="str">
        <v>REQUEST</v>
      </c>
      <c r="D432" t="str">
        <v>CERRADO</v>
      </c>
      <c r="E432" t="str">
        <v>TIENDA</v>
      </c>
      <c r="F432" t="str">
        <v>PDT</v>
      </c>
      <c r="G432" t="str">
        <v>MANO</v>
      </c>
      <c r="H432" t="str">
        <v>DATALOGIC</v>
      </c>
      <c r="I432"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Supermercados_x000d_
Servicio: Tiendas &amp; Centros de Distribucion_x000d_
Telefono: 3229141443_x000d_
Anexo: null_x000d_
Descripcion: Se requiere instalacion y configuracion de los programas para la PDT con serial G13D21700 marca y modelo DATALOGIC - SKORPIO X3_x000d_
Seccion en la tienda o ubicacion del usuario: Comercial_x000d_
Jefe de area asignacion de la PDT: Diego Hurtado Trujillo_x000d_
</v>
      </c>
      <c r="J432" t="str">
        <v>NO APLICA</v>
      </c>
      <c r="K432" t="str">
        <v xml:space="preserve">se confirma el traslado dle cable para conexion de PDT a PC para configurar equipos modelo DATALOGIC . se transfiere para su gestion.	</v>
      </c>
      <c r="L432" t="str">
        <v>se ingresa a sitio; ubico las PDT a configurar se procede a configurar los aplicativos; se tuvo que buscar una memoria SD para pasar los archivos de los programas a intalar ya que por medio del cable de conexión al pc el driver de reconocimiento de la pdt no lo tomo; se pasa los archivos a la memoria SD para pasarlos y poder instalar los aplicativos en la PDT se hace el proceso de instalacion de TELNET. GAPV; ANTENA; se configuran los aplicativos y la configuracion de red para la toma de red; ya instalados los aplicativos se probaron que funcionaron correctamente. PDT lista para funcionamiento.</v>
      </c>
      <c r="M432">
        <v>44484</v>
      </c>
      <c r="N432">
        <v>44484</v>
      </c>
      <c r="O432" t="str">
        <v>M038 METRO NEIVA CENTRO DE CONVENCIONES</v>
      </c>
      <c r="P432" t="str">
        <v>NEIVA</v>
      </c>
      <c r="Q432" t="str">
        <v>JOHN ALEJANDRO LOZADA BABATIVA</v>
      </c>
      <c r="R432">
        <v>1075313382</v>
      </c>
      <c r="S432" t="str">
        <v>OCCIDENTE</v>
      </c>
    </row>
    <row r="433" xml:space="preserve">
      <c r="A433">
        <v>432</v>
      </c>
      <c r="B433">
        <v>11994207</v>
      </c>
      <c r="C433" t="str">
        <v>INCIDENT</v>
      </c>
      <c r="D433" t="str">
        <v>CERRADO</v>
      </c>
      <c r="E433" t="str">
        <v>TIENDA</v>
      </c>
      <c r="F433" t="str">
        <v>POS</v>
      </c>
      <c r="G433" t="str">
        <v>CPU</v>
      </c>
      <c r="H433" t="str">
        <v>BEETLE</v>
      </c>
      <c r="I433"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buena tarde; porfavor me colabora para revisar el datafono de la pos # 06 ya que no tiene conexion con la caja; agradezco su colaboracion._x000d_
Numero de inventario: 42_x000d_
Numero de caja: 06</v>
      </c>
      <c r="J433" t="str">
        <v>NO APLICA</v>
      </c>
      <c r="K433" t="str" xml:space="preserve">
        <v xml:space="preserve">Se solicita por favor la autorización para enviar el técnico ISIT; para que nos colabore realizando el cambio de CPU POS Serial: 64CD702240 de la POS 06 la cual presentan constantes fallas; indicadas por mesa especializada;_x000d_
Se solicita que se instale la POS Serial: 5300730087; Modelo Beetle MA II; la cual se encuentra guardada_x000d_
Estos con el fin de dar solución a la novedad presentada actualmente con la POS 06</v>
      </c>
      <c r="L433" t="str" xml:space="preserve">
        <v xml:space="preserve">Antes de comenzar actividad se debe esperar a que persona encargada de sistemas envie las llaves de la bodega de sistemas para sacar las pos para realizar el_x000d_
cambio y formateo de las mismas; tambien se debe esperar para conseguir monitor con conexión DVI para modificacion de BIOS; antes de proceder a realizar_x000d_
formateo de pos # 6 para lo cual se retira la pos con serial 64CD702240 a lo cual la persona encargada de sistemas CENCOSUD Stiven Bedoya envia_x000d_
direccionamiento IP de la pos; despues de realizado el formateo de la pos se le informa a soporte sistemas CENCOSUD Stiven Bedoya quien se comunica con_x000d_
supervisor de cajas y jefe de seccion a quienes les informa que se debe realizar la actualizacion de la facturacion y la pos antes de poder colocarla en produccion_x000d_
Direccion IP 10.132.74.78_x000d_
Mascara 255.255.255.192_x000d_
Gateway 10.132.74.126_x000d_
Server 10.132.74.65</v>
      </c>
      <c r="M433">
        <v>44482</v>
      </c>
      <c r="N433">
        <v>44484</v>
      </c>
      <c r="O433" t="str">
        <v>M042 METRO IBAGUE</v>
      </c>
      <c r="P433" t="str">
        <v>IBAGUE</v>
      </c>
      <c r="Q433" t="str">
        <v>NELSON EDUARDO TORRES ROJAS</v>
      </c>
      <c r="R433">
        <v>5821451</v>
      </c>
      <c r="S433" t="str">
        <v>OCCIDENTE</v>
      </c>
    </row>
    <row r="434" xml:space="preserve">
      <c r="A434">
        <v>433</v>
      </c>
      <c r="B434">
        <v>11994207</v>
      </c>
      <c r="C434" t="str">
        <v>INCIDENT</v>
      </c>
      <c r="D434" t="str">
        <v>CERRADO</v>
      </c>
      <c r="E434" t="str">
        <v>TIENDA</v>
      </c>
      <c r="F434" t="str">
        <v>POS</v>
      </c>
      <c r="G434" t="str">
        <v>CPU</v>
      </c>
      <c r="H434" t="str">
        <v>BEETLE</v>
      </c>
      <c r="I434"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buena tarde; porfavor me colabora para revisar el datafono de la pos # 06 ya que no tiene conexion con la caja; agradezco su colaboracion._x000d_
Numero de inventario: 42_x000d_
Numero de caja: 06</v>
      </c>
      <c r="J434" t="str">
        <v>NO APLICA</v>
      </c>
      <c r="K434" t="str" xml:space="preserve">
        <v xml:space="preserve">Se solicita por favor la autorización para enviar el técnico ISIT; para que nos colabore realizando el cambio de CPU POS Serial: 64CD702240 de la POS 06 la cual presentan constantes fallas; indicadas por mesa especializada;_x000d_
Se solicita que se instale la POS Serial: 5300730087; Modelo Beetle MA II; la cual se encuentra guardada_x000d_
Estos con el fin de dar solución a la novedad presentada actualmente con la POS 06</v>
      </c>
      <c r="L434" t="str" xml:space="preserve">
        <v xml:space="preserve">Antes de comenzar actividad se debe esperar a que persona encargada de sistemas envie las llaves de la bodega de sistemas para sacar las pos para realizar el_x000d_
cambio y formateo de las mismas; tambien se debe esperar para conseguir monitor con conexión DVI para modificacion de BIOS; antes de proceder a realizar_x000d_
formateo de pos # 6 para lo cual se retira la pos con serial 64CD702240 a lo cual la persona encargada de sistemas CENCOSUD Stiven Bedoya envia_x000d_
direccionamiento IP de la pos; despues de realizado el formateo de la pos se le informa a soporte sistemas CENCOSUD Stiven Bedoya quien se comunica con_x000d_
supervisor de cajas y jefe de seccion a quienes les informa que se debe realizar la actualizacion de la facturacion y la pos antes de poder colocarla en produccion_x000d_
Direccion IP 10.132.74.78_x000d_
Mascara 255.255.255.192_x000d_
Gateway 10.132.74.126_x000d_
Server 10.132.74.65</v>
      </c>
      <c r="M434">
        <v>44484</v>
      </c>
      <c r="N434">
        <v>44484</v>
      </c>
      <c r="O434" t="str">
        <v>M042 METRO IBAGUE</v>
      </c>
      <c r="P434" t="str">
        <v>IBAGUE</v>
      </c>
      <c r="Q434" t="str">
        <v>NELSON EDUARDO TORRES ROJAS</v>
      </c>
      <c r="R434">
        <v>5821451</v>
      </c>
      <c r="S434" t="str">
        <v>OCCIDENTE</v>
      </c>
    </row>
    <row r="435" xml:space="preserve">
      <c r="A435">
        <v>434</v>
      </c>
      <c r="B435">
        <v>11994204</v>
      </c>
      <c r="C435" t="str">
        <v>INCIDENT</v>
      </c>
      <c r="D435" t="str">
        <v>CERRADO</v>
      </c>
      <c r="E435" t="str">
        <v>TIENDA</v>
      </c>
      <c r="F435" t="str">
        <v>POS</v>
      </c>
      <c r="G435" t="str">
        <v>CPU</v>
      </c>
      <c r="H435" t="str">
        <v>BEETLE</v>
      </c>
      <c r="I435"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buena tarde; porfavor me colabora para revisar el datafono de la pos # 04 ya que no tiene conexion con la caja; agradezco su colaboracion._x000d_
Numero de inventario: 42_x000d_
Numero de caja: 04</v>
      </c>
      <c r="J435" t="str">
        <v>NO APLICA</v>
      </c>
      <c r="K435" t="str" xml:space="preserve">
        <v xml:space="preserve">Se solicita por favor la autorización para enviar el técnico ISIT; para que nos colabore realizando el cambio de CPU POS Serial: 6498824247 de la POS 04 la cual presentan constantes fallas; indicadas por mesa especializada;_x000d_
Se solicita que se instale la POS Serial: 5300729947; Modelo Beetle MA II; la cual se encuentra guardada_x000d_
Estos con el fin de dar solución a la novedad presentada actualmente con la POS 04</v>
      </c>
      <c r="L435" t="str" xml:space="preserve">
        <v xml:space="preserve">Antes de proceder a realizar formateo de pos # 4 se retira pos con serial 6498824247 a lo cual la persona encargada de sistemas CENCOSUD Stiven Bedoya envia_x000d_
direccionamiento IP de la pos; se debe realizar conexion a la pos mediante cable DVI para modificar la BIOS y que la memoria usb que tiene la imagen de la pos en_x000d_
dondesea reconocida; pero se presenta diferentes errores antes de finalizar el formateo novedad presentada en varias ocasiones; por tal motivo se debe_x000d_
formatear la pos en otro punto en elcual sube correctamente despues de realizado el formateo de la pos se le informa a soporte sistemas CENCOSUD Stiven_x000d_
Bedoya quien se comunica con supervisor de cajas y jefe de seccion a quienes les informa que se debe realizar la actualizacion de la facturacion y la pos antes de_x000d_
poder colocarla en produccion Direccion IP 10.132.74.76_x000d_
Mascara 255.255.255.192_x000d_
Gateway 10.132.74.126_x000d_
Server 10.132.74.65</v>
      </c>
      <c r="M435">
        <v>44482</v>
      </c>
      <c r="N435">
        <v>44484</v>
      </c>
      <c r="O435" t="str">
        <v>M042 METRO IBAGUE</v>
      </c>
      <c r="P435" t="str">
        <v>IBAGUE</v>
      </c>
      <c r="Q435" t="str">
        <v>NELSON EDUARDO TORRES ROJAS</v>
      </c>
      <c r="R435">
        <v>5821451</v>
      </c>
      <c r="S435" t="str">
        <v>OCCIDENTE</v>
      </c>
    </row>
    <row r="436" xml:space="preserve">
      <c r="A436">
        <v>435</v>
      </c>
      <c r="B436">
        <v>11994204</v>
      </c>
      <c r="C436" t="str">
        <v>INCIDENT</v>
      </c>
      <c r="D436" t="str">
        <v>CERRADO</v>
      </c>
      <c r="E436" t="str">
        <v>TIENDA</v>
      </c>
      <c r="F436" t="str">
        <v>POS</v>
      </c>
      <c r="G436" t="str">
        <v>CPU</v>
      </c>
      <c r="H436" t="str">
        <v>BEETLE</v>
      </c>
      <c r="I436"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buena tarde; porfavor me colabora para revisar el datafono de la pos # 04 ya que no tiene conexion con la caja; agradezco su colaboracion._x000d_
Numero de inventario: 42_x000d_
Numero de caja: 04</v>
      </c>
      <c r="J436" t="str">
        <v>NO APLICA</v>
      </c>
      <c r="K436" t="str" xml:space="preserve">
        <v xml:space="preserve">Se solicita por favor la autorización para enviar el técnico ISIT; para que nos colabore realizando el cambio de CPU POS Serial: 6498824247 de la POS 04 la cual presentan constantes fallas; indicadas por mesa especializada;_x000d_
Se solicita que se instale la POS Serial: 5300729947; Modelo Beetle MA II; la cual se encuentra guardada_x000d_
Estos con el fin de dar solución a la novedad presentada actualmente con la POS 04</v>
      </c>
      <c r="L436" t="str" xml:space="preserve">
        <v xml:space="preserve">Antes de proceder a realizar formateo de pos # 4 se retira pos con serial 6498824247 a lo cual la persona encargada de sistemas CENCOSUD Stiven Bedoya envia_x000d_
direccionamiento IP de la pos; se debe realizar conexion a la pos mediante cable DVI para modificar la BIOS y que la memoria usb que tiene la imagen de la pos en_x000d_
dondesea reconocida; pero se presenta diferentes errores antes de finalizar el formateo novedad presentada en varias ocasiones; por tal motivo se debe_x000d_
formatear la pos en otro punto en elcual sube correctamente despues de realizado el formateo de la pos se le informa a soporte sistemas CENCOSUD Stiven_x000d_
Bedoya quien se comunica con supervisor de cajas y jefe de seccion a quienes les informa que se debe realizar la actualizacion de la facturacion y la pos antes de_x000d_
poder colocarla en produccion Direccion IP 10.132.74.76_x000d_
Mascara 255.255.255.192_x000d_
Gateway 10.132.74.126_x000d_
Server 10.132.74.65</v>
      </c>
      <c r="M436">
        <v>44484</v>
      </c>
      <c r="N436">
        <v>44484</v>
      </c>
      <c r="O436" t="str">
        <v>M042 METRO IBAGUE</v>
      </c>
      <c r="P436" t="str">
        <v>IBAGUE</v>
      </c>
      <c r="Q436" t="str">
        <v>NELSON EDUARDO TORRES ROJAS</v>
      </c>
      <c r="R436">
        <v>5821451</v>
      </c>
      <c r="S436" t="str">
        <v>OCCIDENTE</v>
      </c>
    </row>
    <row r="437" xml:space="preserve">
      <c r="A437">
        <v>436</v>
      </c>
      <c r="B437">
        <v>11862461</v>
      </c>
      <c r="C437" t="str">
        <v>REQUEST</v>
      </c>
      <c r="D437" t="str">
        <v>CERRADO</v>
      </c>
      <c r="E437" t="str">
        <v>TIENDA</v>
      </c>
      <c r="F437" t="str">
        <v>BALANZA</v>
      </c>
      <c r="G437" t="str">
        <v>MESA</v>
      </c>
      <c r="H437" t="str">
        <v>METTLER TOLEDO</v>
      </c>
      <c r="I43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le partio un palanco y todo el cabezal se encuentra suelto_x000d_
Area en donde se encuentra la Balanza: PANADERIA</v>
      </c>
      <c r="J437" t="str">
        <v>NO APLICA</v>
      </c>
      <c r="K437" t="str" xml:space="preserve">
        <v xml:space="preserve">Buen día_x000d_
Se requiere de su apoyo con esta solicitud._x000d_
Área: Panadería_x000d_
Marca: METTLER TOLEDO_x000d_
Modelo: 8442_x000d_
Serie/placa: B346977904_x000d_
Inventario: DI-014378_x000d_
Descripción de la falla: Llega balanza solicitada realizar reemplazo de balanza averiada; con datos anteriormente mencionados; instalar BALANZA|MESA METTLER TOLEDO 8442 PLUS serial B519914099; realizar configuración y entregar operativa a usuaria._x000d_
Diligenciar formatos de entrega y retiro respectivamente._x000d_
Cordialmente;_x000d_
Ever Becerra</v>
      </c>
      <c r="L437" t="str">
        <v>11862461-CAU: Llega balanza solicitada realizar reemplazo de balanza averiada; con datos anteriormente mencionados; se procede a instalar BALANZA|MESA METTLER TOLEDO 8442 PLUS serial B519914099; se configura la red y se cargan los precios de la balanza; se realizar configuración y entregar operativa a usuaria.</v>
      </c>
      <c r="M437">
        <v>44482</v>
      </c>
      <c r="N437">
        <v>44484</v>
      </c>
      <c r="O437" t="str">
        <v>J126 JUMBO SAN SILVESTRE</v>
      </c>
      <c r="P437" t="str">
        <v>BARRANCABERMEJA</v>
      </c>
      <c r="Q437" t="str">
        <v>HERMES MARTIN PEINADO</v>
      </c>
      <c r="R437">
        <v>13852154</v>
      </c>
      <c r="S437" t="str">
        <v>ORIENTE</v>
      </c>
    </row>
    <row r="438" xml:space="preserve">
      <c r="A438">
        <v>437</v>
      </c>
      <c r="B438">
        <v>11862461</v>
      </c>
      <c r="C438" t="str">
        <v>REQUEST</v>
      </c>
      <c r="D438" t="str">
        <v>CERRADO</v>
      </c>
      <c r="E438" t="str">
        <v>TIENDA</v>
      </c>
      <c r="F438" t="str">
        <v>BALANZA</v>
      </c>
      <c r="G438" t="str">
        <v>MESA</v>
      </c>
      <c r="H438" t="str">
        <v>METTLER TOLEDO</v>
      </c>
      <c r="I438"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le partio un palanco y todo el cabezal se encuentra suelto_x000d_
Area en donde se encuentra la Balanza: PANADERIA</v>
      </c>
      <c r="J438" t="str">
        <v>NO APLICA</v>
      </c>
      <c r="K438" t="str" xml:space="preserve">
        <v xml:space="preserve">Buen día_x000d_
Se requiere de su apoyo con esta solicitud._x000d_
Área: Panadería_x000d_
Marca: METTLER TOLEDO_x000d_
Modelo: 8442_x000d_
Serie/placa: B346977904_x000d_
Inventario: DI-014378_x000d_
Descripción de la falla: Llega balanza solicitada realizar reemplazo de balanza averiada; con datos anteriormente mencionados; instalar BALANZA|MESA METTLER TOLEDO 8442 PLUS serial B519914099; realizar configuración y entregar operativa a usuaria._x000d_
Diligenciar formatos de entrega y retiro respectivamente._x000d_
Cordialmente;_x000d_
Ever Becerra</v>
      </c>
      <c r="L438" t="str">
        <v>11862461-CAU: Llega balanza solicitada realizar reemplazo de balanza averiada; con datos anteriormente mencionados; se procede a instalar BALANZA|MESA METTLER TOLEDO 8442 PLUS serial B519914099; se configura la red y se cargan los precios de la balanza; se realizar configuración y entregar operativa a usuaria.</v>
      </c>
      <c r="M438">
        <v>44484</v>
      </c>
      <c r="N438">
        <v>44484</v>
      </c>
      <c r="O438" t="str">
        <v>J126 JUMBO SAN SILVESTRE</v>
      </c>
      <c r="P438" t="str">
        <v>BARRANCABERMEJA</v>
      </c>
      <c r="Q438" t="str">
        <v>HERMES MARTIN PEINADO</v>
      </c>
      <c r="R438">
        <v>13852154</v>
      </c>
      <c r="S438" t="str">
        <v>ORIENTE</v>
      </c>
    </row>
    <row r="439" xml:space="preserve">
      <c r="A439">
        <v>438</v>
      </c>
      <c r="B439">
        <v>11862461</v>
      </c>
      <c r="C439" t="str">
        <v>REQUEST</v>
      </c>
      <c r="D439" t="str">
        <v>CERRADO</v>
      </c>
      <c r="E439" t="str">
        <v>TIENDA</v>
      </c>
      <c r="F439" t="str">
        <v>BALANZA</v>
      </c>
      <c r="G439" t="str">
        <v>MESA</v>
      </c>
      <c r="H439" t="str">
        <v>METTLER TOLEDO</v>
      </c>
      <c r="I439"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le partio un palanco y todo el cabezal se encuentra suelto_x000d_
Area en donde se encuentra la Balanza: PANADERIA</v>
      </c>
      <c r="J439" t="str">
        <v>NO APLICA</v>
      </c>
      <c r="K439" t="str" xml:space="preserve">
        <v xml:space="preserve">Buen día_x000d_
Se requiere de su apoyo con esta solicitud._x000d_
Área: Panadería_x000d_
Marca: METTLER TOLEDO_x000d_
Modelo: 8442_x000d_
Serie/placa: B346977904_x000d_
Inventario: DI-014378_x000d_
Descripción de la falla: Llega balanza solicitada realizar reemplazo de balanza averiada; con datos anteriormente mencionados; instalar BALANZA|MESA METTLER TOLEDO 8442 PLUS serial B519914099; realizar configuración y entregar operativa a usuaria._x000d_
Diligenciar formatos de entrega y retiro respectivamente._x000d_
Cordialmente;_x000d_
Ever Becerra</v>
      </c>
      <c r="L439" t="str">
        <v>11862461-CAU: Llega balanza solicitada realizar reemplazo de balanza averiada; con datos anteriormente mencionados; se procede a instalar BALANZA|MESA METTLER TOLEDO 8442 PLUS serial B519914099; se configura la red y se cargan los precios de la balanza; se realizar configuración y entregar operativa a usuaria.</v>
      </c>
      <c r="M439">
        <v>44484</v>
      </c>
      <c r="N439">
        <v>44484</v>
      </c>
      <c r="O439" t="str">
        <v>J126 JUMBO SAN SILVESTRE</v>
      </c>
      <c r="P439" t="str">
        <v>BARRANCABERMEJA</v>
      </c>
      <c r="Q439" t="str">
        <v>HERMES MARTIN PEINADO</v>
      </c>
      <c r="R439">
        <v>13852154</v>
      </c>
      <c r="S439" t="str">
        <v>ORIENTE</v>
      </c>
    </row>
    <row r="440" xml:space="preserve">
      <c r="A440">
        <v>439</v>
      </c>
      <c r="B440">
        <v>12008266</v>
      </c>
      <c r="C440" t="str">
        <v>REQUEST</v>
      </c>
      <c r="D440" t="str">
        <v>CERRADO</v>
      </c>
      <c r="E440" t="str">
        <v>TIENDA</v>
      </c>
      <c r="F440" t="str">
        <v>IMPRESORA</v>
      </c>
      <c r="G440" t="str">
        <v>POS</v>
      </c>
      <c r="H440" t="str">
        <v>EPSON</v>
      </c>
      <c r="I440"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_x000d_
X6WY242745 Impresoras IMPRESORA POS EPSON_x000d_
X6WY219370 Impresoras IMPRESORA POS EPSON_x000d_
_x000d_
Gracias.</v>
      </c>
      <c r="J440" t="str">
        <v>NO APLICA</v>
      </c>
      <c r="K440" t="str" xml:space="preserve">
        <v xml:space="preserve">Buenas tardes._x000d_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X6WY242745 Impresoras IMPRESORA POS EPSON_x000d_
X6WY219370 Impresoras IMPRESORA POS EPSON_x000d_
Gracias.</v>
      </c>
      <c r="L440" t="str" xml:space="preserve">
        <v xml:space="preserve">Se llega a sitio; se realizan los parámetros de bioseguridad y se valida ingreso. Se procede con la ubicación de los equipos_x000d_
se procede con el desembalaje de los mismos. Se trasladan hasta el lineal de cajas. Se realiza desconexión eléctrica y de_x000d_
datos de las impresoras a reemplazar. Se realiza nuevamente la conexión lógica y eléctrica delas impresoras nuevas. Se_x000d_
realiza el ensamblado de las mismas. Se informa a Soporte Remoto quien hace contacto con Soporte 7*24 el cual instala el_x000d_
driver para impresora epson sin validador. Se realizan pruebas con coordinadora de cajas Leidy Omen quien recibe a_x000d_
satisfacción. Se toman evidencias y se procede con el traslado de las impresoras retiradas hasta la oficina de sistemas. Se_x000d_
realiza entrega de impresoras retiradas y partes anexas no instaladas de las impresoras pos instaladas. Se da por finalizada_x000d_
la actividad y se procede con el cierre de la llamada. Las impresoras quedan completamente funcionales en sus_x000d_
respectivas pos._x000d_
</v>
      </c>
      <c r="M440">
        <v>44488</v>
      </c>
      <c r="N440">
        <v>44488</v>
      </c>
      <c r="O440" t="str">
        <v>M179 METRO PITALITO</v>
      </c>
      <c r="P440" t="str">
        <v>PITALITO</v>
      </c>
      <c r="Q440" t="str">
        <v>EMERSON PALACIOS MARTINEZ</v>
      </c>
      <c r="R440">
        <v>13723524</v>
      </c>
      <c r="S440" t="str">
        <v>OCCIDENTE</v>
      </c>
    </row>
    <row r="441" xml:space="preserve">
      <c r="A441">
        <v>440</v>
      </c>
      <c r="B441">
        <v>12008260</v>
      </c>
      <c r="C441" t="str">
        <v>REQUEST</v>
      </c>
      <c r="D441" t="str">
        <v>CERRADO</v>
      </c>
      <c r="E441" t="str">
        <v>TIENDA</v>
      </c>
      <c r="F441" t="str">
        <v>IMPRESORA</v>
      </c>
      <c r="G441" t="str">
        <v>POS</v>
      </c>
      <c r="H441" t="str">
        <v>EPSON</v>
      </c>
      <c r="I441"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_x000d_
X6WY216612 Impresoras IMPRESORA POS EPSON_x000d_
X6WY242699 Impresoras IMPRESORA POS EPSON_x000d_
_x000d_
Gracias.</v>
      </c>
      <c r="J441" t="str">
        <v>NO APLICA</v>
      </c>
      <c r="K441" t="str" xml:space="preserve">
        <v xml:space="preserve">Buenas tardes._x000d_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X6WY216612 Impresoras IMPRESORA POS EPSON_x000d_
X6WY242699 Impresoras IMPRESORA POS EPSON_x000d_
Gracias.</v>
      </c>
      <c r="L441" t="str" xml:space="preserve">
        <v xml:space="preserve">Se llega a sitio; se realizan los parámetros de bioseguridad y se valida ingreso. Se procede con la ubicación de los equipos_x000d_
se procede con el desembalaje de los mismos. Se trasladan hasta el lineal de cajas. Se realiza desconexión eléctrica y de_x000d_
datos de las impresoras a reemplazar. Se realiza nuevamente la conexión lógica y eléctrica de impresoras nuevas. Se_x000d_
realiza el ensamblado de las mismas. Se informa a Soporte Remoto quien hace contacto con Soporte 7*24 el cual instala el_x000d_
driver para impresora epson sin validador. Se realizan pruebas con coordinadora de cajas Leidy Omen quien recibe a_x000d_
satisfacción. Se toman evidencias y se procede con el traslado de las impresoras retiradas hasta la oficina de sistemas. Se_x000d_
realiza entrega de impresoras retiradas y partes anexas no instaladas de las impresoras pos instaladas. Se da por finalizada_x000d_
la actividad y se procede con el cierre de la llamada. Las impresoras quedan completamente funcionales en sus_x000d_
respectivas pos._x000d_
</v>
      </c>
      <c r="M441">
        <v>44488</v>
      </c>
      <c r="N441">
        <v>44488</v>
      </c>
      <c r="O441" t="str">
        <v>M179 METRO PITALITO</v>
      </c>
      <c r="P441" t="str">
        <v>PITALITO</v>
      </c>
      <c r="Q441" t="str">
        <v>EMERSON PALACIOS MARTINEZ</v>
      </c>
      <c r="R441">
        <v>13723524</v>
      </c>
      <c r="S441" t="str">
        <v>OCCIDENTE</v>
      </c>
    </row>
    <row r="442" xml:space="preserve">
      <c r="A442">
        <v>441</v>
      </c>
      <c r="B442">
        <v>11990768</v>
      </c>
      <c r="C442" t="str">
        <v>REQUEST</v>
      </c>
      <c r="D442" t="str">
        <v>CERRADO</v>
      </c>
      <c r="E442" t="str">
        <v>TIENDA</v>
      </c>
      <c r="F442" t="str">
        <v>DESKTOP</v>
      </c>
      <c r="G442" t="str">
        <v>CPU</v>
      </c>
      <c r="H442" t="str">
        <v>LENOVO</v>
      </c>
      <c r="I442" t="str" xml:space="preserve">
        <v xml:space="preserve">Datos usuario_x000d_
Nombre: Yolman Leonardo Rivera Gonzalez_x000d_
Correo: Yolman.Rivera@cencosud.com.co_x000d_
Usuario AD: YLRivera_x000d_
Pais: Colombia_x000d_
Ubicacion: J185 JUMBO YOPAL_x000d_
Zona: Colombia Oriente_x000d_
Unidad de Negocio: Supermercados_x000d_
Servicio: Tiendas &amp; Centros de Distribucion_x000d_
Telefono: 3107655515_x000d_
Anexo: null_x000d_
Descripcion: El computador no prende; intenta iniciar y se apaga seria inventario AD-068774; INTENTARIO SISTEMA 021066; SERIAL: 153598H4mj02PFF; DIR MAC sistema. 02-003873_x000d_
</v>
      </c>
      <c r="J442" t="str">
        <v>NO APLICA</v>
      </c>
      <c r="K442" t="str" xml:space="preserve">
        <v xml:space="preserve">Buen día;_x000d_
Por favor nos apoyan con personal en sitio para validar equipo de computo de recibo._x000d_
Área: Recibo_x000d_
Marca: Lenovo_x000d_
Serie/placa: mj02PFF_x000d_
Descripción de la falla: El computador no prende; intenta iniciar y se apaga seria inventario AD-068774; INTENTARIO SISTEMA 021066; SERIAL: 153598H4mj02PFF; DIR MAC sistema. 02-003873_x000d_
Actividad: Se requiere personal en sitio para validar si la falla y dejar equipo operativo. Contactar a Leonardo Rivera; Jefe de Recibo.</v>
      </c>
      <c r="L442" t="str" xml:space="preserve">
        <v xml:space="preserve">Descripcion: El computador no prende; intenta iniciar y se apaga_x000d_
Actividad: se realiza verificacion del equipo y al llegar el equipo esta en funcionamiento se le pregunta al usuario por novedades presentadas; se_x000d_
realiza verificacion de la memoria ram; se revisan sectores del disco se reinica y funciona sin novedad como el usuario que report la novedad esta en_x000d_
capasitacion se le entrega a la jefe de cajas el equipo en funciomaniento.</v>
      </c>
      <c r="M442">
        <v>44483</v>
      </c>
      <c r="N442">
        <v>44488</v>
      </c>
      <c r="O442" t="str">
        <v>J185 JUMBO YOPAL</v>
      </c>
      <c r="P442" t="str">
        <v>YOPAL</v>
      </c>
      <c r="Q442" t="str">
        <v>RAFAEL BARRERA DIAZ</v>
      </c>
      <c r="R442">
        <v>6766862</v>
      </c>
      <c r="S442" t="str">
        <v>ORIENTE</v>
      </c>
    </row>
    <row r="443" xml:space="preserve">
      <c r="A443">
        <v>442</v>
      </c>
      <c r="B443">
        <v>11819062</v>
      </c>
      <c r="C443" t="str">
        <v>REQUEST</v>
      </c>
      <c r="D443" t="str">
        <v>CERRADO</v>
      </c>
      <c r="E443" t="str">
        <v>TIENDA</v>
      </c>
      <c r="F443" t="str">
        <v>POS</v>
      </c>
      <c r="G443" t="str">
        <v>CPU</v>
      </c>
      <c r="H443" t="str">
        <v>WINCOR</v>
      </c>
      <c r="I443" t="str" xml:space="preserve">
        <v xml:space="preserve">Buen dia._x000d_
Se solicita instalación y operatividad de pos 19 Electro._x000d_
Gracias.</v>
      </c>
      <c r="J443" t="str">
        <v>NO APLICA</v>
      </c>
      <c r="K443" t="str" xml:space="preserve">
        <v xml:space="preserve">Buen día._x000d_
Llega fuente de poder solicitada. POS 19; Jumbo San Silvestre_x000d_
Datos del servicio_x000d_
Área: Electro_x000d_
Equipo: POS WINCOR_x000d_
Marca: BEETLE-M_x000d_
Serie: 6498824324_x000d_
Nº inventario: DI-014382_x000d_
Descripción de la falla/Actividad: se solicita reemplazo; operatividad de POS 19 de electro; periférica; entregarla operativa y actualizada a Usuario jefe de cajas Carlos Suarez._x000d_
NOTA: Fuente de poder se encuentra en oficina de sistemas_x000d_
Cordialmente;</v>
      </c>
      <c r="L443" t="str">
        <v>11819062-CAU: se procede a validar la pos y se cambia la fuente de poder; se valida y se ensambla se conecta pero se encuentra fuera de linea; seprocede a validar el acess point y se encuetra desasociado ya que por el tiempo de inactividad quedo fuera de linea; se porcede a mover lateralmente hasta que el cable de red alcance a conectarse fisicamente en el equipo de comunicacion microsens; se le informa al usuario carlos suarez que se tiene que comunicar con soporte para solicitar la actualizacion de la pos y asi quedar operativa.</v>
      </c>
      <c r="M443">
        <v>44488</v>
      </c>
      <c r="N443">
        <v>44488</v>
      </c>
      <c r="O443" t="str">
        <v>J126 JUMBO SAN SILVESTRE</v>
      </c>
      <c r="P443" t="str">
        <v>BARRANCABERMEJA</v>
      </c>
      <c r="Q443" t="str">
        <v>HERMES MARTIN PEINADO</v>
      </c>
      <c r="R443">
        <v>13852154</v>
      </c>
      <c r="S443" t="str">
        <v>ORIENTE</v>
      </c>
    </row>
    <row r="444" xml:space="preserve">
      <c r="A444">
        <v>443</v>
      </c>
      <c r="B444">
        <v>11819062</v>
      </c>
      <c r="C444" t="str">
        <v>REQUEST</v>
      </c>
      <c r="D444" t="str">
        <v>CERRADO</v>
      </c>
      <c r="E444" t="str">
        <v>TIENDA</v>
      </c>
      <c r="F444" t="str">
        <v>POS</v>
      </c>
      <c r="G444" t="str">
        <v>CPU</v>
      </c>
      <c r="H444" t="str">
        <v>WINCOR</v>
      </c>
      <c r="I444" t="str" xml:space="preserve">
        <v xml:space="preserve">Buen dia._x000d_
Se solicita instalación y operatividad de pos 19 Electro._x000d_
Gracias.</v>
      </c>
      <c r="J444" t="str">
        <v>NO APLICA</v>
      </c>
      <c r="K444" t="str" xml:space="preserve">
        <v xml:space="preserve">Buen día._x000d_
Llega fuente de poder solicitada. POS 19; Jumbo San Silvestre_x000d_
Datos del servicio_x000d_
Área: Electro_x000d_
Equipo: POS WINCOR_x000d_
Marca: BEETLE-M_x000d_
Serie: 6498824324_x000d_
Nº inventario: DI-014382_x000d_
Descripción de la falla/Actividad: se solicita reemplazo; operatividad de POS 19 de electro; periférica; entregarla operativa y actualizada a Usuario jefe de cajas Carlos Suarez._x000d_
NOTA: Fuente de poder se encuentra en oficina de sistemas_x000d_
Cordialmente;</v>
      </c>
      <c r="L444" t="str">
        <v>11819062-CAU: se procede a validar la pos y se cambia la fuente de poder; se valida y se ensambla se conecta pero se encuentra fuera de linea; seprocede a validar el acess point y se encuetra desasociado ya que por el tiempo de inactividad quedo fuera de linea; se porcede a mover lateralmente hasta que el cable de red alcance a conectarse fisicamente en el equipo de comunicacion microsens; se le informa al usuario carlos suarez que se tiene que comunicar con soporte para solicitar la actualizacion de la pos y asi quedar operativa.</v>
      </c>
      <c r="M444">
        <v>44488</v>
      </c>
      <c r="N444">
        <v>44488</v>
      </c>
      <c r="O444" t="str">
        <v>J126 JUMBO SAN SILVESTRE</v>
      </c>
      <c r="P444" t="str">
        <v>BARRANCABERMEJA</v>
      </c>
      <c r="Q444" t="str">
        <v>HERMES MARTIN PEINADO</v>
      </c>
      <c r="R444">
        <v>13852154</v>
      </c>
      <c r="S444" t="str">
        <v>ORIENTE</v>
      </c>
    </row>
    <row r="445" xml:space="preserve">
      <c r="A445">
        <v>444</v>
      </c>
      <c r="B445">
        <v>12017700</v>
      </c>
      <c r="C445" t="str">
        <v>REQUEST</v>
      </c>
      <c r="D445" t="str">
        <v>CERRADO</v>
      </c>
      <c r="E445" t="str">
        <v>TIENDA</v>
      </c>
      <c r="F445" t="str">
        <v>POS</v>
      </c>
      <c r="G445" t="str">
        <v>CPU</v>
      </c>
      <c r="H445" t="str">
        <v>WINCOR</v>
      </c>
      <c r="I445"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Buenos dias por favor me pueden ayudar con la pos 4. esta completamente apagada se reinicia pero tampoco quiere encender. numero de serial 59CD001439. y se requiere su funcionamiento para el cambio de la impresora._x000d_
Gracias_x000d_
_x000d_
Area en donde se encuentra la impresora: CAJA 05 tienda 179 METRO PITALITO</v>
      </c>
      <c r="J445" t="str">
        <v>NO APLICA</v>
      </c>
      <c r="K445" t="str" xml:space="preserve">
        <v xml:space="preserve">uenos dias._x000d_
por favor jefe Miguel me colabora con la autorizacion para que el tecnico de isit valide lapos 4 de la tienda de pitalito la cual no da video._x000d_
Gracias.	  _x000d_
</v>
      </c>
      <c r="L445" t="str" xml:space="preserve">
        <v xml:space="preserve">Se llega a sitio; se realizan los parámetros de bioseguridad y se valida ingreso. Se procede con la ubicación del equipo. Se_x000d_
verifica el cable de poder y funte y la pos se energiza pero no sube ni da video. Se verifica cableado de los visores y se_x000d_
encuentra a normalidad. Se valida display cliente y cajero y se encuentran a normalidad. Se procede con el desensamble_x000d_
de la cpu pos y se encuentra llena de tierra. Se limpia memoria ram y los respectivos slotas de la misma y no sube. Se_x000d_
realizan pruebas con memorias ram de otra pos y la pos sube a normalidad. Se diagnostica fallo de memoria ram y se_x000d_
procede con el estudio para solicitud y envio de la respectiva parte: memoria ram - DIMM - 256Mb mínimo. Se traslada la_x000d_
llamada al respectivo grupo para solicitud de la misma._x000d_
</v>
      </c>
      <c r="M445">
        <v>44488</v>
      </c>
      <c r="N445">
        <v>44488</v>
      </c>
      <c r="O445" t="str">
        <v>M179 METRO PITALITO</v>
      </c>
      <c r="P445" t="str">
        <v>PITALITO</v>
      </c>
      <c r="Q445" t="str">
        <v>EMERSON PALACIOS MARTINEZ</v>
      </c>
      <c r="R445">
        <v>13723524</v>
      </c>
      <c r="S445" t="str">
        <v>OCCIDENTE</v>
      </c>
    </row>
    <row r="446" xml:space="preserve">
      <c r="A446">
        <v>445</v>
      </c>
      <c r="B446">
        <v>12017700</v>
      </c>
      <c r="C446" t="str">
        <v>REQUEST</v>
      </c>
      <c r="D446" t="str">
        <v>CERRADO</v>
      </c>
      <c r="E446" t="str">
        <v>TIENDA</v>
      </c>
      <c r="F446" t="str">
        <v>POS</v>
      </c>
      <c r="G446" t="str">
        <v>CPU</v>
      </c>
      <c r="H446" t="str">
        <v>WINCOR</v>
      </c>
      <c r="I446"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Buenos dias por favor me pueden ayudar con la pos 4. esta completamente apagada se reinicia pero tampoco quiere encender. numero de serial 59CD001439. y se requiere su funcionamiento para el cambio de la impresora._x000d_
Gracias_x000d_
_x000d_
Area en donde se encuentra la impresora: CAJA 05 tienda 179 METRO PITALITO</v>
      </c>
      <c r="J446" t="str">
        <v>NO APLICA</v>
      </c>
      <c r="K446" t="str" xml:space="preserve">
        <v xml:space="preserve">uenos dias._x000d_
por favor jefe Miguel me colabora con la autorizacion para que el tecnico de isit valide lapos 4 de la tienda de pitalito la cual no da video._x000d_
Gracias.	  _x000d_
</v>
      </c>
      <c r="L446" t="str" xml:space="preserve">
        <v xml:space="preserve">Se llega a sitio; se realizan los parámetros de bioseguridad y se valida ingreso. Se procede con la ubicación del equipo. Se_x000d_
verifica el cable de poder y funte y la pos se energiza pero no sube ni da video. Se verifica cableado de los visores y se_x000d_
encuentra a normalidad. Se valida display cliente y cajero y se encuentran a normalidad. Se procede con el desensamble_x000d_
de la cpu pos y se encuentra llena de tierra. Se limpia memoria ram y los respectivos slotas de la misma y no sube. Se_x000d_
realizan pruebas con memorias ram de otra pos y la pos sube a normalidad. Se diagnostica fallo de memoria ram y se_x000d_
procede con el estudio para solicitud y envio de la respectiva parte: memoria ram - DIMM - 256Mb mínimo. Se traslada la_x000d_
llamada al respectivo grupo para solicitud de la misma._x000d_
</v>
      </c>
      <c r="M446">
        <v>44488</v>
      </c>
      <c r="N446">
        <v>44488</v>
      </c>
      <c r="O446" t="str">
        <v>M179 METRO PITALITO</v>
      </c>
      <c r="P446" t="str">
        <v>PITALITO</v>
      </c>
      <c r="Q446" t="str">
        <v>EMERSON PALACIOS MARTINEZ</v>
      </c>
      <c r="R446">
        <v>13723524</v>
      </c>
      <c r="S446" t="str">
        <v>OCCIDENTE</v>
      </c>
    </row>
    <row r="447" xml:space="preserve">
      <c r="A447">
        <v>446</v>
      </c>
      <c r="B447">
        <v>12007402</v>
      </c>
      <c r="C447" t="str">
        <v>REQUEST</v>
      </c>
      <c r="D447" t="str">
        <v>CERRADO</v>
      </c>
      <c r="E447" t="str">
        <v>TIENDA</v>
      </c>
      <c r="F447" t="str">
        <v>SCANNER</v>
      </c>
      <c r="G447" t="str">
        <v>BALANZA</v>
      </c>
      <c r="H447" t="str">
        <v>WINCOR</v>
      </c>
      <c r="I447"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 me colaboran por favor para revisar el scanner balanza de la pos numero 9. Se apago y no volvio a funcionar. Muchas gracias.</v>
      </c>
      <c r="J447" t="str">
        <v>NO APLICA</v>
      </c>
      <c r="K447" t="str" xml:space="preserve">
        <v xml:space="preserve">	_x000d_
Buena tarde jefe su autorizacion para despacho del tecnico para revision del scanner balanza de la pos 9 que no prende._x000d_
tienda: J036 popayan_x000d_
tipo: scanner balanza_x000d_
marca datalogic 9800_x000d_
serial: F15L08585_x000d_
Gracias</v>
      </c>
      <c r="L447" t="str">
        <v>Se procede a establecer contacto con el usuario del área línea de caja Johana Andrea Orozco. se valida funcionamiento de la pos de marca Wincor Beetle de Serie: 6498824450 por inconvenientes con scanner balanza el cual dejo de funcionar correctamente quedando apagado; se realiza validación de scanner balanza el cual se encuentra su cable de poder desajustado; se procede a realizar reconexión de periféricos de pos; se organiza el cableado y se reinicia la pos; la cual reconoce de manera correcta scanner balanza y queda operativa; se entrega equipo a usuario quien realiza pruebas con scanner colocando diferentes pesos; pruebas son exitosas. pos queda operativa y funcional</v>
      </c>
      <c r="M447">
        <v>44488</v>
      </c>
      <c r="N447">
        <v>44488</v>
      </c>
      <c r="O447" t="str">
        <v>J036 JUMBO POPAYAN CAMPANARIO</v>
      </c>
      <c r="P447" t="str">
        <v>POPAYAN</v>
      </c>
      <c r="Q447" t="str">
        <v>JHON ALEXANDER VASQUEZ REVELO</v>
      </c>
      <c r="R447">
        <v>10308105</v>
      </c>
      <c r="S447" t="str">
        <v>OCCIDENTE</v>
      </c>
    </row>
    <row r="448" xml:space="preserve">
      <c r="A448">
        <v>447</v>
      </c>
      <c r="B448">
        <v>12008263</v>
      </c>
      <c r="C448" t="str">
        <v>REQUEST</v>
      </c>
      <c r="D448" t="str">
        <v>CERRADO</v>
      </c>
      <c r="E448" t="str">
        <v>TIENDA</v>
      </c>
      <c r="F448" t="str">
        <v>IMPRESORA</v>
      </c>
      <c r="G448" t="str">
        <v>POS</v>
      </c>
      <c r="H448" t="str">
        <v>EPSON</v>
      </c>
      <c r="I448"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_x000d_
X6WY242745 Impresoras IMPRESORA POS EPSON_x000d_
X6WY219370 Impresoras IMPRESORA POS EPSON_x000d_
_x000d_
Gracias.</v>
      </c>
      <c r="J448" t="str">
        <v>NO APLICA</v>
      </c>
      <c r="K448" t="str" xml:space="preserve">
        <v xml:space="preserve">Buenas tardes._x000d_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X6WY242745 Impresoras IMPRESORA POS EPSON_x000d_
X6WY219370 Impresoras IMPRESORA POS EPSON_x000d_
Gracias.</v>
      </c>
      <c r="L448" t="str" xml:space="preserve">
        <v xml:space="preserve">Se llega a sitio; se realizan los parámetros de bioseguridad y se valida ingreso. Se procede con la ubicación de los equipos_x000d_
se procede con el desembalaje de los mismos. Se trasladan hasta el lineal de cajas. Se realiza desconexión eléctrica y de_x000d_
datos de las impresoras a reemplazar. Se realiza nuevamente la conexión lógica y eléctrica delas impresoras nuevas. Se_x000d_
realiza el ensamblado de las mismas. Se informa a Soporte Remoto quien hace contacto con Soporte 7*24 el cual instala el_x000d_
driver para impresora epson sin validador. Se realizan pruebas con coordinadora de cajas Leidy Omen quien recibe a_x000d_
satisfacción. Se toman evidencias y se procede con el traslado de las impresoras retiradas hasta la oficina de sistemas. Se_x000d_
realiza entrega de impresoras retiradas y partes anexas no instaladas de las impresoras pos instaladas. Se da por finalizada_x000d_
la actividad y se procede con el cierre de la llamada. Las impresoras quedan completamente funcionales en sus_x000d_
respectivas pos._x000d_
</v>
      </c>
      <c r="M448">
        <v>44488</v>
      </c>
      <c r="N448">
        <v>44488</v>
      </c>
      <c r="O448" t="str">
        <v>M179 METRO PITALITO</v>
      </c>
      <c r="P448" t="str">
        <v>PITALITO</v>
      </c>
      <c r="Q448" t="str">
        <v>EMERSON PALACIOS MARTINEZ</v>
      </c>
      <c r="R448">
        <v>13723524</v>
      </c>
      <c r="S448" t="str">
        <v>OCCIDENTE</v>
      </c>
    </row>
    <row r="449" xml:space="preserve">
      <c r="A449">
        <v>448</v>
      </c>
      <c r="B449">
        <v>12012907</v>
      </c>
      <c r="C449" t="str">
        <v>REQUEST</v>
      </c>
      <c r="D449" t="str">
        <v>CERRADO</v>
      </c>
      <c r="E449" t="str">
        <v>TIENDA</v>
      </c>
      <c r="F449" t="str">
        <v>POS</v>
      </c>
      <c r="G449" t="str">
        <v>CPU</v>
      </c>
      <c r="H449" t="str">
        <v>WINCOR</v>
      </c>
      <c r="I449"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buena tarde agradezco su colaboracion revisando la pos numero 01 que se encuentra presentando falla el cable del teclado</v>
      </c>
      <c r="J449" t="str">
        <v>NO APLICA</v>
      </c>
      <c r="K449" t="str" xml:space="preserve">
        <v xml:space="preserve">Buen día._x000d_
Se solicita revisión POS 1 Jumbo San Silvestre._x000d_
Con datos así:_x000d_
Línea de Cajas_x000d_
Datos del equipo:_x000d_
Equipo: POS_x000d_
Marca: WINCOR_x000d_
Modelo: BEETLE-M II_x000d_
Nº SERIE: 53R0041437_x000d_
Inventario: DI-021196_x000d_
Actividad: Se solicita revisión; diagnostico y/o reparación si es el caso para la POS 1. la cual esta presentando fallas con el teclado o cable de teclado._x000d_
Cordialmente;_x000d_
Ever Becerra</v>
      </c>
      <c r="L449" t="str">
        <v>12012907-CAU: En el dia de ayer 19/10/2021 se procede a ralizar validacion de pos 1; el cual fue reportada por falla de teclado; al momento de llegar a sitio se evidencia que la pos no se encuentra visualizando informacion de en ninguno de los visores; se procede a cambiar el cable del teclado; se hacen pruebas persistiendo la falla; se valida slot de memoria ram; se limpia memoria; se valida perifericos (teclado; visores e impresora en la pos 5; descartando perifericos de las pos 1 que funciona correctamente; el dia de hoy 20/10/2021 se procede a llevar un monitor con puerto DVI para validar imagen de la pos; pero no es posible ya que el cable DVI tiene direfente orden de pines lo cual no es posible visualizar el error de la pos; se procede a cambiar de puesto de pos para validar puertos pero la pos no responde con diferentes perifericos; se procede a esperar envio de insumo convertidor de DVI a VGA; para realizar la validacion de disco duro y board.</v>
      </c>
      <c r="M449">
        <v>44488</v>
      </c>
      <c r="N449">
        <v>44489</v>
      </c>
      <c r="O449" t="str">
        <v>J126 JUMBO SAN SILVESTRE</v>
      </c>
      <c r="P449" t="str">
        <v>BARRANCABERMEJA</v>
      </c>
      <c r="Q449" t="str">
        <v>HERMES MARTIN PEINADO</v>
      </c>
      <c r="R449">
        <v>13852154</v>
      </c>
      <c r="S449" t="str">
        <v>ORIENTE</v>
      </c>
    </row>
    <row r="450" xml:space="preserve">
      <c r="A450">
        <v>449</v>
      </c>
      <c r="B450">
        <v>12018197</v>
      </c>
      <c r="C450" t="str">
        <v>INCIDENT</v>
      </c>
      <c r="D450" t="str">
        <v>CERRADO</v>
      </c>
      <c r="E450" t="str">
        <v>TIENDA</v>
      </c>
      <c r="F450" t="str">
        <v>PDT</v>
      </c>
      <c r="G450" t="str">
        <v>MANO</v>
      </c>
      <c r="H450" t="str">
        <v>DATALOGIC</v>
      </c>
      <c r="I450"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dias;_x000d_
Se solicita por favor enviar un tecnico para revisar la PDT asignada al Sr. Diego Lopez s/n: G17F62340 PN: 942350025_x000d_
_x000d_
Seccion de la tienda en donde se ubica la PDT o usuario: RECIBO</v>
      </c>
      <c r="J450" t="str">
        <v>NO APLICA</v>
      </c>
      <c r="K450" t="str" xml:space="preserve">
        <v xml:space="preserve">Buena tarde Jefe su autorizacion para envio del tecnico para configuracion de pdt del area de recibo que se esta desconectando de la red y no entra a genesix._x000d_
Tienda: J036 popayan campanario_x000d_
tipo: pdt_x000d_
marca: datalogic skorpio x3_x000d_
serial: G17F62340_x000d_
Gracias</v>
      </c>
      <c r="L450" t="str">
        <v>se realiza configuracion de aplicativo genesis con el apoyo de los compañeros se realizan instalacion paso a paso de los protocolos del dispositivo se realizan pruebas de conexión y configuracion de la red a la cual se conecta y se escanean productos con el dispositivo pda en la tienda verificando la informacion que este carga con el usuario</v>
      </c>
      <c r="M450">
        <v>44489</v>
      </c>
      <c r="N450">
        <v>44490</v>
      </c>
      <c r="O450" t="str">
        <v>J036 JUMBO POPAYAN CAMPANARIO</v>
      </c>
      <c r="P450" t="str">
        <v>POPAYAN</v>
      </c>
      <c r="Q450" t="str">
        <v>Daniel Fernando Paredes Arteaga</v>
      </c>
      <c r="R450">
        <v>10301691</v>
      </c>
      <c r="S450" t="str">
        <v>OCCIDENTE</v>
      </c>
    </row>
    <row r="451" xml:space="preserve">
      <c r="A451">
        <v>450</v>
      </c>
      <c r="B451">
        <v>12008106</v>
      </c>
      <c r="C451" t="str">
        <v>REQUEST</v>
      </c>
      <c r="D451" t="str">
        <v>CERRADO</v>
      </c>
      <c r="E451" t="str">
        <v>TIENDA</v>
      </c>
      <c r="F451" t="str">
        <v>INVENTARIO</v>
      </c>
      <c r="G451" t="str">
        <v>INVENTARIO</v>
      </c>
      <c r="H451" t="str">
        <v>NO APLICA</v>
      </c>
      <c r="I451" t="str" xml:space="preserve">
        <v xml:space="preserve">Buena tarde;_x000d_
_x000d_
Por favor nos apoyan con: Levantamiento del inventario de activos inactivos existentes en tienda Jumbo Yopal; en las diferentes ubicaciones en que puedan estar; (Cuarto de terceros; Centro de Cómputo; RESPEL); diligenciar lo encontrado en archivo excel adjunto en este ticket.</v>
      </c>
      <c r="J451" t="str">
        <v>NO APLICA</v>
      </c>
      <c r="K451" t="str" xml:space="preserve">
        <v xml:space="preserve">Buen día;_x000d_
Por favor nos apoyan con personal en sitio para ejecutar esta actividad._x000d_
Área: Varios_x000d_
Marca: Varios_x000d_
Serie/placa: Varios_x000d_
Descripción de la solicitud: Levantamiento del inventario de activos inactivos existentes en tienda Jumbo Yopal; en las diferentes ubicaciones en que puedan estar; (Cuarto de terceros; Centro de Cómputo; RESPEL);_x000d_
Actividad: Diligenciar archivo excel adjunto en este ticket con los datos de los activos inactivos encontrados en las diferentes ubicaciones referenciadas y Adjuntarlo al ticket y/o hacerlo llegar a Ubaldo Valdelamar._x000d_
Contactar a Jefe de Seguridad para que él indique los sitios en donde hay activos guardados.</v>
      </c>
      <c r="L451" t="str">
        <v>Actividad Realizada: Se realiza inventario de los activos inactivos de la tienda jumbo yopal en el cuarto de SISTEMAS; RFESPELL; Y oficina PSG; se solicito informacion al señor CAMILO JEFE DE MANTENIMIENTO si en el sector de USP habian activos y manifesto que NO; lo mismo con la jefe de cajas MILENA BELLO informa que en el sector de caja central no hay ningun activo para relacionar; se realiza archive de excel con formato enviadopara tal fin. como la mayoria de equipos estan empacados y listos para salir de la bodega; se requeria que se desempacaran para revision del serial y la placa de inventario; luego Se dejan empacados como se encontraron.</v>
      </c>
      <c r="M451">
        <v>44488</v>
      </c>
      <c r="N451">
        <v>44491</v>
      </c>
      <c r="O451" t="str">
        <v>J185 JUMBO YOPAL</v>
      </c>
      <c r="P451" t="str">
        <v>YOPAL</v>
      </c>
      <c r="Q451" t="str">
        <v>RAFAEL BARRERA DIAZ</v>
      </c>
      <c r="R451">
        <v>6766862</v>
      </c>
      <c r="S451" t="str">
        <v>ORIENTE</v>
      </c>
    </row>
    <row r="452" xml:space="preserve">
      <c r="A452">
        <v>451</v>
      </c>
      <c r="B452">
        <v>12008106</v>
      </c>
      <c r="C452" t="str">
        <v>REQUEST</v>
      </c>
      <c r="D452" t="str">
        <v>CERRADO</v>
      </c>
      <c r="E452" t="str">
        <v>TIENDA</v>
      </c>
      <c r="F452" t="str">
        <v>INVENTARIO</v>
      </c>
      <c r="G452" t="str">
        <v>INVENTARIO</v>
      </c>
      <c r="H452" t="str">
        <v>NO APLICA</v>
      </c>
      <c r="I452" t="str" xml:space="preserve">
        <v xml:space="preserve">Buena tarde;_x000d_
_x000d_
Por favor nos apoyan con: Levantamiento del inventario de activos inactivos existentes en tienda Jumbo Yopal; en las diferentes ubicaciones en que puedan estar; (Cuarto de terceros; Centro de Cómputo; RESPEL); diligenciar lo encontrado en archivo excel adjunto en este ticket.</v>
      </c>
      <c r="J452" t="str">
        <v>NO APLICA</v>
      </c>
      <c r="K452" t="str" xml:space="preserve">
        <v xml:space="preserve">Buen día;_x000d_
Por favor nos apoyan con personal en sitio para ejecutar esta actividad._x000d_
Área: Varios_x000d_
Marca: Varios_x000d_
Serie/placa: Varios_x000d_
Descripción de la solicitud: Levantamiento del inventario de activos inactivos existentes en tienda Jumbo Yopal; en las diferentes ubicaciones en que puedan estar; (Cuarto de terceros; Centro de Cómputo; RESPEL);_x000d_
Actividad: Diligenciar archivo excel adjunto en este ticket con los datos de los activos inactivos encontrados en las diferentes ubicaciones referenciadas y Adjuntarlo al ticket y/o hacerlo llegar a Ubaldo Valdelamar._x000d_
Contactar a Jefe de Seguridad para que él indique los sitios en donde hay activos guardados.</v>
      </c>
      <c r="L452" t="str">
        <v>Actividad Realizada: Se realiza inventario de los activos inactivos de la tienda jumbo yopal en el cuarto de SISTEMAS; RFESPELL; Y oficina PSG; se solicito informacion al señor CAMILO JEFE DE MANTENIMIENTO si en el sector de USP habian activos y manifesto que NO; lo mismo con la jefe de cajas MILENA BELLO informa que en el sector de caja central no hay ningun activo para relacionar; se realiza archive de excel con formato enviadopara tal fin. como la mayoria de equipos estan empacados y listos para salir de la bodega; se requeria que se desempacaran para revision del serial y la placa de inventario; luego Se dejan empacados como se encontraron.</v>
      </c>
      <c r="M452">
        <v>44488</v>
      </c>
      <c r="N452">
        <v>44491</v>
      </c>
      <c r="O452" t="str">
        <v>J185 JUMBO YOPAL</v>
      </c>
      <c r="P452" t="str">
        <v>YOPAL</v>
      </c>
      <c r="Q452" t="str">
        <v>RAFAEL BARRERA DIAZ</v>
      </c>
      <c r="R452">
        <v>6766862</v>
      </c>
      <c r="S452" t="str">
        <v>ORIENTE</v>
      </c>
    </row>
    <row r="453" xml:space="preserve">
      <c r="A453">
        <v>452</v>
      </c>
      <c r="B453">
        <v>12008106</v>
      </c>
      <c r="C453" t="str">
        <v>REQUEST</v>
      </c>
      <c r="D453" t="str">
        <v>CERRADO</v>
      </c>
      <c r="E453" t="str">
        <v>TIENDA</v>
      </c>
      <c r="F453" t="str">
        <v>INVENTARIO</v>
      </c>
      <c r="G453" t="str">
        <v>INVENTARIO</v>
      </c>
      <c r="H453" t="str">
        <v>NO APLICA</v>
      </c>
      <c r="I453" t="str" xml:space="preserve">
        <v xml:space="preserve">Buena tarde;_x000d_
_x000d_
Por favor nos apoyan con: Levantamiento del inventario de activos inactivos existentes en tienda Jumbo Yopal; en las diferentes ubicaciones en que puedan estar; (Cuarto de terceros; Centro de Cómputo; RESPEL); diligenciar lo encontrado en archivo excel adjunto en este ticket.</v>
      </c>
      <c r="J453" t="str">
        <v>NO APLICA</v>
      </c>
      <c r="K453" t="str" xml:space="preserve">
        <v xml:space="preserve">Buen día;_x000d_
Por favor nos apoyan con personal en sitio para ejecutar esta actividad._x000d_
Área: Varios_x000d_
Marca: Varios_x000d_
Serie/placa: Varios_x000d_
Descripción de la solicitud: Levantamiento del inventario de activos inactivos existentes en tienda Jumbo Yopal; en las diferentes ubicaciones en que puedan estar; (Cuarto de terceros; Centro de Cómputo; RESPEL);_x000d_
Actividad: Diligenciar archivo excel adjunto en este ticket con los datos de los activos inactivos encontrados en las diferentes ubicaciones referenciadas y Adjuntarlo al ticket y/o hacerlo llegar a Ubaldo Valdelamar._x000d_
Contactar a Jefe de Seguridad para que él indique los sitios en donde hay activos guardados.</v>
      </c>
      <c r="L453" t="str">
        <v>Actividad Realizada: Se realiza inventario de los activos inactivos de la tienda jumbo yopal en el cuarto de SISTEMAS; RFESPELL; Y oficina PSG; se solicito informacion al señor CAMILO JEFE DE MANTENIMIENTO si en el sector de USP habian activos y manifesto que NO; lo mismo con la jefe de cajas MILENA BELLO informa que en el sector de caja central no hay ningun activo para relacionar; se realiza archive de excel con formato enviadopara tal fin. como la mayoria de equipos estan empacados y listos para salir de la bodega; se requeria que se desempacaran para revision del serial y la placa de inventario; luego Se dejan empacados como se encontraron.</v>
      </c>
      <c r="M453">
        <v>44488</v>
      </c>
      <c r="N453">
        <v>44491</v>
      </c>
      <c r="O453" t="str">
        <v>J185 JUMBO YOPAL</v>
      </c>
      <c r="P453" t="str">
        <v>YOPAL</v>
      </c>
      <c r="Q453" t="str">
        <v>RAFAEL BARRERA DIAZ</v>
      </c>
      <c r="R453">
        <v>6766862</v>
      </c>
      <c r="S453" t="str">
        <v>ORIENTE</v>
      </c>
    </row>
    <row r="454" xml:space="preserve">
      <c r="A454">
        <v>453</v>
      </c>
      <c r="B454">
        <v>12008106</v>
      </c>
      <c r="C454" t="str">
        <v>REQUEST</v>
      </c>
      <c r="D454" t="str">
        <v>CERRADO</v>
      </c>
      <c r="E454" t="str">
        <v>TIENDA</v>
      </c>
      <c r="F454" t="str">
        <v>INVENTARIO</v>
      </c>
      <c r="G454" t="str">
        <v>INVENTARIO</v>
      </c>
      <c r="H454" t="str">
        <v>NO APLICA</v>
      </c>
      <c r="I454" t="str" xml:space="preserve">
        <v xml:space="preserve">Buena tarde;_x000d_
_x000d_
Por favor nos apoyan con: Levantamiento del inventario de activos inactivos existentes en tienda Jumbo Yopal; en las diferentes ubicaciones en que puedan estar; (Cuarto de terceros; Centro de Cómputo; RESPEL); diligenciar lo encontrado en archivo excel adjunto en este ticket.</v>
      </c>
      <c r="J454" t="str">
        <v>NO APLICA</v>
      </c>
      <c r="K454" t="str" xml:space="preserve">
        <v xml:space="preserve">Buen día;_x000d_
Por favor nos apoyan con personal en sitio para ejecutar esta actividad._x000d_
Área: Varios_x000d_
Marca: Varios_x000d_
Serie/placa: Varios_x000d_
Descripción de la solicitud: Levantamiento del inventario de activos inactivos existentes en tienda Jumbo Yopal; en las diferentes ubicaciones en que puedan estar; (Cuarto de terceros; Centro de Cómputo; RESPEL);_x000d_
Actividad: Diligenciar archivo excel adjunto en este ticket con los datos de los activos inactivos encontrados en las diferentes ubicaciones referenciadas y Adjuntarlo al ticket y/o hacerlo llegar a Ubaldo Valdelamar._x000d_
Contactar a Jefe de Seguridad para que él indique los sitios en donde hay activos guardados.</v>
      </c>
      <c r="L454" t="str">
        <v>Actividad Realizada: Se realiza inventario de los activos inactivos de la tienda jumbo yopal en el cuarto de SISTEMAS; RFESPELL; Y oficina PSG; se solicito informacion al señor CAMILO JEFE DE MANTENIMIENTO si en el sector de USP habian activos y manifesto que NO; lo mismo con la jefe de cajas MILENA BELLO informa que en el sector de caja central no hay ningun activo para relacionar; se realiza archive de excel con formato enviadopara tal fin. como la mayoria de equipos estan empacados y listos para salir de la bodega; se requeria que se desempacaran para revision del serial y la placa de inventario; luego Se dejan empacados como se encontraron.</v>
      </c>
      <c r="M454">
        <v>44488</v>
      </c>
      <c r="N454">
        <v>44491</v>
      </c>
      <c r="O454" t="str">
        <v>J185 JUMBO YOPAL</v>
      </c>
      <c r="P454" t="str">
        <v>YOPAL</v>
      </c>
      <c r="Q454" t="str">
        <v>RAFAEL BARRERA DIAZ</v>
      </c>
      <c r="R454">
        <v>6766862</v>
      </c>
      <c r="S454" t="str">
        <v>ORIENTE</v>
      </c>
    </row>
    <row r="455" xml:space="preserve">
      <c r="A455">
        <v>454</v>
      </c>
      <c r="B455">
        <v>12008106</v>
      </c>
      <c r="C455" t="str">
        <v>REQUEST</v>
      </c>
      <c r="D455" t="str">
        <v>CERRADO</v>
      </c>
      <c r="E455" t="str">
        <v>TIENDA</v>
      </c>
      <c r="F455" t="str">
        <v>INVENTARIO</v>
      </c>
      <c r="G455" t="str">
        <v>INVENTARIO</v>
      </c>
      <c r="H455" t="str">
        <v>NO APLICA</v>
      </c>
      <c r="I455" t="str" xml:space="preserve">
        <v xml:space="preserve">Buena tarde;_x000d_
_x000d_
Por favor nos apoyan con: Levantamiento del inventario de activos inactivos existentes en tienda Jumbo Yopal; en las diferentes ubicaciones en que puedan estar; (Cuarto de terceros; Centro de Cómputo; RESPEL); diligenciar lo encontrado en archivo excel adjunto en este ticket.</v>
      </c>
      <c r="J455" t="str">
        <v>NO APLICA</v>
      </c>
      <c r="K455" t="str" xml:space="preserve">
        <v xml:space="preserve">Buen día;_x000d_
Por favor nos apoyan con personal en sitio para ejecutar esta actividad._x000d_
Área: Varios_x000d_
Marca: Varios_x000d_
Serie/placa: Varios_x000d_
Descripción de la solicitud: Levantamiento del inventario de activos inactivos existentes en tienda Jumbo Yopal; en las diferentes ubicaciones en que puedan estar; (Cuarto de terceros; Centro de Cómputo; RESPEL);_x000d_
Actividad: Diligenciar archivo excel adjunto en este ticket con los datos de los activos inactivos encontrados en las diferentes ubicaciones referenciadas y Adjuntarlo al ticket y/o hacerlo llegar a Ubaldo Valdelamar._x000d_
Contactar a Jefe de Seguridad para que él indique los sitios en donde hay activos guardados.</v>
      </c>
      <c r="L455" t="str">
        <v>Actividad Realizada: Se realiza inventario de los activos inactivos de la tienda jumbo yopal en el cuarto de SISTEMAS; RFESPELL; Y oficina PSG; se solicito informacion al señor CAMILO JEFE DE MANTENIMIENTO si en el sector de USP habian activos y manifesto que NO; lo mismo con la jefe de cajas MILENA BELLO informa que en el sector de caja central no hay ningun activo para relacionar; se realiza archive de excel con formato enviadopara tal fin. como la mayoria de equipos estan empacados y listos para salir de la bodega; se requeria que se desempacaran para revision del serial y la placa de inventario; luego Se dejan empacados como se encontraron.</v>
      </c>
      <c r="M455">
        <v>44488</v>
      </c>
      <c r="N455">
        <v>44491</v>
      </c>
      <c r="O455" t="str">
        <v>J185 JUMBO YOPAL</v>
      </c>
      <c r="P455" t="str">
        <v>YOPAL</v>
      </c>
      <c r="Q455" t="str">
        <v>RAFAEL BARRERA DIAZ</v>
      </c>
      <c r="R455">
        <v>6766862</v>
      </c>
      <c r="S455" t="str">
        <v>ORIENTE</v>
      </c>
    </row>
    <row r="456" xml:space="preserve">
      <c r="A456">
        <v>455</v>
      </c>
      <c r="B456">
        <v>12008106</v>
      </c>
      <c r="C456" t="str">
        <v>REQUEST</v>
      </c>
      <c r="D456" t="str">
        <v>CERRADO</v>
      </c>
      <c r="E456" t="str">
        <v>TIENDA</v>
      </c>
      <c r="F456" t="str">
        <v>INVENTARIO</v>
      </c>
      <c r="G456" t="str">
        <v>INVENTARIO</v>
      </c>
      <c r="H456" t="str">
        <v>NO APLICA</v>
      </c>
      <c r="I456" t="str" xml:space="preserve">
        <v xml:space="preserve">Buena tarde;_x000d_
_x000d_
Por favor nos apoyan con: Levantamiento del inventario de activos inactivos existentes en tienda Jumbo Yopal; en las diferentes ubicaciones en que puedan estar; (Cuarto de terceros; Centro de Cómputo; RESPEL); diligenciar lo encontrado en archivo excel adjunto en este ticket.</v>
      </c>
      <c r="J456" t="str">
        <v>NO APLICA</v>
      </c>
      <c r="K456" t="str" xml:space="preserve">
        <v xml:space="preserve">Buen día;_x000d_
Por favor nos apoyan con personal en sitio para ejecutar esta actividad._x000d_
Área: Varios_x000d_
Marca: Varios_x000d_
Serie/placa: Varios_x000d_
Descripción de la solicitud: Levantamiento del inventario de activos inactivos existentes en tienda Jumbo Yopal; en las diferentes ubicaciones en que puedan estar; (Cuarto de terceros; Centro de Cómputo; RESPEL);_x000d_
Actividad: Diligenciar archivo excel adjunto en este ticket con los datos de los activos inactivos encontrados en las diferentes ubicaciones referenciadas y Adjuntarlo al ticket y/o hacerlo llegar a Ubaldo Valdelamar._x000d_
Contactar a Jefe de Seguridad para que él indique los sitios en donde hay activos guardados.</v>
      </c>
      <c r="L456" t="str">
        <v>Actividad Realizada: Se realiza inventario de los activos inactivos de la tienda jumbo yopal en el cuarto de SISTEMAS; RFESPELL; Y oficina PSG; se solicito informacion al señor CAMILO JEFE DE MANTENIMIENTO si en el sector de USP habian activos y manifesto que NO; lo mismo con la jefe de cajas MILENA BELLO informa que en el sector de caja central no hay ningun activo para relacionar; se realiza archive de excel con formato enviadopara tal fin. como la mayoria de equipos estan empacados y listos para salir de la bodega; se requeria que se desempacaran para revision del serial y la placa de inventario; luego Se dejan empacados como se encontraron.</v>
      </c>
      <c r="M456">
        <v>44488</v>
      </c>
      <c r="N456">
        <v>44491</v>
      </c>
      <c r="O456" t="str">
        <v>J185 JUMBO YOPAL</v>
      </c>
      <c r="P456" t="str">
        <v>YOPAL</v>
      </c>
      <c r="Q456" t="str">
        <v>RAFAEL BARRERA DIAZ</v>
      </c>
      <c r="R456">
        <v>6766862</v>
      </c>
      <c r="S456" t="str">
        <v>ORIENTE</v>
      </c>
    </row>
    <row r="457" xml:space="preserve">
      <c r="A457">
        <v>456</v>
      </c>
      <c r="B457">
        <v>12008106</v>
      </c>
      <c r="C457" t="str">
        <v>REQUEST</v>
      </c>
      <c r="D457" t="str">
        <v>CERRADO</v>
      </c>
      <c r="E457" t="str">
        <v>TIENDA</v>
      </c>
      <c r="F457" t="str">
        <v>INVENTARIO</v>
      </c>
      <c r="G457" t="str">
        <v>INVENTARIO</v>
      </c>
      <c r="H457" t="str">
        <v>NO APLICA</v>
      </c>
      <c r="I457" t="str" xml:space="preserve">
        <v xml:space="preserve">Buena tarde;_x000d_
_x000d_
Por favor nos apoyan con: Levantamiento del inventario de activos inactivos existentes en tienda Jumbo Yopal; en las diferentes ubicaciones en que puedan estar; (Cuarto de terceros; Centro de Cómputo; RESPEL); diligenciar lo encontrado en archivo excel adjunto en este ticket.</v>
      </c>
      <c r="J457" t="str">
        <v>NO APLICA</v>
      </c>
      <c r="K457" t="str" xml:space="preserve">
        <v xml:space="preserve">Buen día;_x000d_
Por favor nos apoyan con personal en sitio para ejecutar esta actividad._x000d_
Área: Varios_x000d_
Marca: Varios_x000d_
Serie/placa: Varios_x000d_
Descripción de la solicitud: Levantamiento del inventario de activos inactivos existentes en tienda Jumbo Yopal; en las diferentes ubicaciones en que puedan estar; (Cuarto de terceros; Centro de Cómputo; RESPEL);_x000d_
Actividad: Diligenciar archivo excel adjunto en este ticket con los datos de los activos inactivos encontrados en las diferentes ubicaciones referenciadas y Adjuntarlo al ticket y/o hacerlo llegar a Ubaldo Valdelamar._x000d_
Contactar a Jefe de Seguridad para que él indique los sitios en donde hay activos guardados.</v>
      </c>
      <c r="L457" t="str">
        <v>Actividad Realizada: Se realiza inventario de los activos inactivos de la tienda jumbo yopal en el cuarto de SISTEMAS; RFESPELL; Y oficina PSG; se solicito informacion al señor CAMILO JEFE DE MANTENIMIENTO si en el sector de USP habian activos y manifesto que NO; lo mismo con la jefe de cajas MILENA BELLO informa que en el sector de caja central no hay ningun activo para relacionar; se realiza archive de excel con formato enviadopara tal fin. como la mayoria de equipos estan empacados y listos para salir de la bodega; se requeria que se desempacaran para revision del serial y la placa de inventario; luego Se dejan empacados como se encontraron.</v>
      </c>
      <c r="M457">
        <v>44488</v>
      </c>
      <c r="N457">
        <v>44491</v>
      </c>
      <c r="O457" t="str">
        <v>J185 JUMBO YOPAL</v>
      </c>
      <c r="P457" t="str">
        <v>YOPAL</v>
      </c>
      <c r="Q457" t="str">
        <v>RAFAEL BARRERA DIAZ</v>
      </c>
      <c r="R457">
        <v>6766862</v>
      </c>
      <c r="S457" t="str">
        <v>ORIENTE</v>
      </c>
    </row>
    <row r="458" xml:space="preserve">
      <c r="A458">
        <v>457</v>
      </c>
      <c r="B458">
        <v>12013603</v>
      </c>
      <c r="C458" t="str">
        <v>INCIDENT</v>
      </c>
      <c r="D458" t="str">
        <v>CERRADO</v>
      </c>
      <c r="E458" t="str">
        <v>TIENDA</v>
      </c>
      <c r="F458" t="str">
        <v>POS</v>
      </c>
      <c r="G458" t="str">
        <v>CPU</v>
      </c>
      <c r="H458" t="str">
        <v>WINCOR</v>
      </c>
      <c r="I458"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buenos dias me podrian colaborar con la pos 11de la tienda 195 ya que amanecio apagada;hemos tratado de encenderla pero se enciende y de un momento a otro se apaga gracias</v>
      </c>
      <c r="J458" t="str">
        <v>NO APLICA</v>
      </c>
      <c r="K458" t="str">
        <v>Se requiere verificar en sitio POS 11 con serial 59CD001323 de donas; la cual reportan falla equipo no enciende. Se encuentra en gestion el CAU 12010812; Solicitando fuente de poder de la POS; donde tecnico ISIT reporto que equipos POS se sobrecalentaba; y usuario reporta finalmente que la POS no enciende; se requiere verificar en sitio para solventar la novedad mientras llega la parte requerida.</v>
      </c>
      <c r="L458" t="str" xml:space="preserve">
        <v xml:space="preserve">Se llega a sitio; se verifica el correo de ingreso con 51 Y se proce a verificar la pos de caja 11 la cual no enciende; se procede a desemsablar; a verificar_x000d_
porque no da imange; se hace mantenimiento preventivo; se limpia la ram y se hace pruebas; lo cual enciende pero no inicia el sistema operativo. se_x000d_
trae pantalla y teclado del cuarto de sistemas; se conecta con la pos y se observa que esta dañado el sistema operativo por ende se prueba con otro_x000d_
disco duro de una caja 7 fuera de servicio e inicia correctamente; se autoriza el cambio de la pos averiada por la pos número 5; se cambia tarjeta de red_x000d_
para que tome el punto y por ende no se bloquee. se instala y se procede a realizar pruebas con la usuaria lo cual queda correctamente. nota: se habla_x000d_
con Andres Castillo lo cual queda pendiente montar cau para el formateo de la pos 11 que quedo ubicada en la sección de caja principal._x000d_
</v>
      </c>
      <c r="M458">
        <v>44488</v>
      </c>
      <c r="N458">
        <v>44491</v>
      </c>
      <c r="O458" t="str">
        <v>M195 METRO SANTA LUCIA</v>
      </c>
      <c r="P458" t="str">
        <v>NEIVA</v>
      </c>
      <c r="Q458" t="str">
        <v>LUIS FERNANDO QUIROGA SÁNCHEZ</v>
      </c>
      <c r="R458">
        <v>1075267773</v>
      </c>
      <c r="S458" t="str">
        <v>OCCIDENTE</v>
      </c>
    </row>
    <row r="459" xml:space="preserve">
      <c r="A459">
        <v>458</v>
      </c>
      <c r="B459">
        <v>12013603</v>
      </c>
      <c r="C459" t="str">
        <v>INCIDENT</v>
      </c>
      <c r="D459" t="str">
        <v>CERRADO</v>
      </c>
      <c r="E459" t="str">
        <v>TIENDA</v>
      </c>
      <c r="F459" t="str">
        <v>POS</v>
      </c>
      <c r="G459" t="str">
        <v>CPU</v>
      </c>
      <c r="H459" t="str">
        <v>WINCOR</v>
      </c>
      <c r="I459"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buenos dias me podrian colaborar con la pos 11de la tienda 195 ya que amanecio apagada;hemos tratado de encenderla pero se enciende y de un momento a otro se apaga gracias</v>
      </c>
      <c r="J459" t="str">
        <v>NO APLICA</v>
      </c>
      <c r="K459" t="str">
        <v>Se requiere verificar en sitio POS 11 con serial 59CD001323 de donas; la cual reportan falla equipo no enciende. Se encuentra en gestion el CAU 12010812; Solicitando fuente de poder de la POS; donde tecnico ISIT reporto que equipos POS se sobrecalentaba; y usuario reporta finalmente que la POS no enciende; se requiere verificar en sitio para solventar la novedad mientras llega la parte requerida.</v>
      </c>
      <c r="L459" t="str" xml:space="preserve">
        <v xml:space="preserve">Se llega a sitio; se verifica el correo de ingreso con 51 Y se proce a verificar la pos de caja 11 la cual no enciende; se procede a desemsablar; a verificar_x000d_
porque no da imange; se hace mantenimiento preventivo; se limpia la ram y se hace pruebas; lo cual enciende pero no inicia el sistema operativo. se_x000d_
trae pantalla y teclado del cuarto de sistemas; se conecta con la pos y se observa que esta dañado el sistema operativo por ende se prueba con otro_x000d_
disco duro de una caja 7 fuera de servicio e inicia correctamente; se autoriza el cambio de la pos averiada por la pos número 5; se cambia tarjeta de red_x000d_
para que tome el punto y por ende no se bloquee. se instala y se procede a realizar pruebas con la usuaria lo cual queda correctamente. nota: se habla_x000d_
con Andres Castillo lo cual queda pendiente montar cau para el formateo de la pos 11 que quedo ubicada en la sección de caja principal._x000d_
</v>
      </c>
      <c r="M459">
        <v>44488</v>
      </c>
      <c r="N459">
        <v>44491</v>
      </c>
      <c r="O459" t="str">
        <v>M195 METRO SANTA LUCIA</v>
      </c>
      <c r="P459" t="str">
        <v>NEIVA</v>
      </c>
      <c r="Q459" t="str">
        <v>LUIS FERNANDO QUIROGA SÁNCHEZ</v>
      </c>
      <c r="R459">
        <v>1075267773</v>
      </c>
      <c r="S459" t="str">
        <v>OCCIDENTE</v>
      </c>
    </row>
    <row r="460" xml:space="preserve">
      <c r="A460">
        <v>459</v>
      </c>
      <c r="B460">
        <v>12022203</v>
      </c>
      <c r="C460" t="str">
        <v>INCIDENT</v>
      </c>
      <c r="D460" t="str">
        <v>CERRADO</v>
      </c>
      <c r="E460" t="str">
        <v>TIENDA</v>
      </c>
      <c r="F460" t="str">
        <v>IMPRESORA</v>
      </c>
      <c r="G460" t="str">
        <v>POS</v>
      </c>
      <c r="H460" t="str">
        <v>ZEBRA</v>
      </c>
      <c r="I460"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la impresora zebra sticker no imprime la imagen_x000d_
</v>
      </c>
      <c r="J460" t="str">
        <v>NO APLICA</v>
      </c>
      <c r="K460" t="str" xml:space="preserve">
        <v xml:space="preserve">Buenas noches._x000d_
favor nos ayudan con personal en sitio para la validacion de la impresora zebra del area de oficinas administrativas._x000d_
gracias por la atencion prestada.</v>
      </c>
      <c r="L460" t="str">
        <v>SE PROCEDE A REALIZAR VALIDACION DEL EQUIPO TIPO IMPRESORA DE ZEBRA; LA IMPRESORA PRESENTA FALLA EN IMPRESIÓN SE REALIZA LIMPIEZA Y AJUSTE EN EL CABEZAL DE IMPRESIÓN; SE REALIZA PRUEBAS CON EL USUARIO A SATISFACCION.</v>
      </c>
      <c r="M460">
        <v>44490</v>
      </c>
      <c r="N460">
        <v>44491</v>
      </c>
      <c r="O460" t="str">
        <v>J045 JUMBO AV.DEL FERROCARRIL SANTA MARTA</v>
      </c>
      <c r="P460" t="str">
        <v>SANTA MARTA</v>
      </c>
      <c r="Q460" t="str">
        <v>Enrique Rafael Ponzon Ortega</v>
      </c>
      <c r="R460">
        <v>1082888515</v>
      </c>
      <c r="S460" t="str">
        <v>COSTA</v>
      </c>
    </row>
    <row r="461" xml:space="preserve">
      <c r="A461">
        <v>460</v>
      </c>
      <c r="B461">
        <v>12019363</v>
      </c>
      <c r="C461" t="str">
        <v>REQUEST</v>
      </c>
      <c r="D461" t="str">
        <v>CERRADO</v>
      </c>
      <c r="E461" t="str">
        <v>TIENDA</v>
      </c>
      <c r="F461" t="str">
        <v>POS</v>
      </c>
      <c r="G461" t="str">
        <v>CPU</v>
      </c>
      <c r="H461" t="str">
        <v>WINCOR</v>
      </c>
      <c r="I461"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me colaboran con al mantenimiento de la pos con numero SN 59CD001381 Y59CD001408_x000d_
Numero de inventario: 5-11 METRO PITALITO</v>
      </c>
      <c r="J461" t="str">
        <v>NO APLICA</v>
      </c>
      <c r="K461" t="str" xml:space="preserve">
        <v xml:space="preserve">buenas dias._x000d_
jefe Miguel por favor me colabora con la autorizacion para que el personal de isit realice mantenimiento a las pos de la tienda de pitalito._x000d_
gracias</v>
      </c>
      <c r="L461" t="str" xml:space="preserve">
        <v xml:space="preserve">Se llega a sitio; se realizan los parámetros de bioseguridad y se valida ingreso. Se procede con la ubicación de los equipos. Se_x000d_
realiza descableado eléctrico y lógico de las pos. Se procede con el traslado de las mismas hasta el laboratorio de_x000d_
mantenimiento. Se realiza desensamblado de las mismas; nos desenergizamos; se retira disco y memorias; se desconecta de_x000d_
fuente de poder. Se procede con el sopleteado de las mismas. Se termina de limpiar con brocha y trapo. Se aplica limpia_x000d_
contactos electrónico. Se limpia carcasa exterior e interiormente. Se realiza limpieza de coolers. Se ensambla nuevamente la_x000d_
CPU Pos y se traslada hasta el puesto de pago correspondiente. Se realiza limpieza de cash drawer y de visores. Se procede a_x000d_
realizar las conexiones eléctricas y de datos. Se realiza el respectivo acomodamiento y se encienden las pos. Las pos sube a_x000d_
normalidad con todos sus periféricos. Se le pide el favor a coordinador de cajas realizar pruebas las cuales salen_x000d_
satisfactorias. Se da por finalizada la actividad quedando los puestos de pago completamente operativos.</v>
      </c>
      <c r="M461">
        <v>44489</v>
      </c>
      <c r="N461">
        <v>44491</v>
      </c>
      <c r="O461" t="str">
        <v>M179 METRO PITALITO</v>
      </c>
      <c r="P461" t="str">
        <v>PITALITO</v>
      </c>
      <c r="Q461" t="str">
        <v>EMERSON PALACIOS MARTINEZ</v>
      </c>
      <c r="R461">
        <v>13723524</v>
      </c>
      <c r="S461" t="str">
        <v>OCCIDENTE</v>
      </c>
    </row>
    <row r="462" xml:space="preserve">
      <c r="A462">
        <v>461</v>
      </c>
      <c r="B462">
        <v>12019363</v>
      </c>
      <c r="C462" t="str">
        <v>REQUEST</v>
      </c>
      <c r="D462" t="str">
        <v>CERRADO</v>
      </c>
      <c r="E462" t="str">
        <v>TIENDA</v>
      </c>
      <c r="F462" t="str">
        <v>POS</v>
      </c>
      <c r="G462" t="str">
        <v>CPU</v>
      </c>
      <c r="H462" t="str">
        <v>WINCOR</v>
      </c>
      <c r="I462"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me colaboran con al mantenimiento de la pos con numero SN 59CD001381 Y59CD001408_x000d_
Numero de inventario: 5-11 METRO PITALITO</v>
      </c>
      <c r="J462" t="str">
        <v>NO APLICA</v>
      </c>
      <c r="K462" t="str" xml:space="preserve">
        <v xml:space="preserve">buenas dias._x000d_
jefe Miguel por favor me colabora con la autorizacion para que el personal de isit realice mantenimiento a las pos de la tienda de pitalito._x000d_
gracias</v>
      </c>
      <c r="L462" t="str" xml:space="preserve">
        <v xml:space="preserve">Se llega a sitio; se realizan los parámetros de bioseguridad y se valida ingreso. Se procede con la ubicación de los equipos. Se_x000d_
realiza descableado eléctrico y lógico de las pos. Se procede con el traslado de las mismas hasta el laboratorio de_x000d_
mantenimiento. Se realiza desensamblado de las mismas; nos desenergizamos; se retira disco y memorias; se desconecta de_x000d_
fuente de poder. Se procede con el sopleteado de las mismas. Se termina de limpiar con brocha y trapo. Se aplica limpia_x000d_
contactos electrónico. Se limpia carcasa exterior e interiormente. Se realiza limpieza de coolers. Se ensambla nuevamente la_x000d_
CPU Pos y se traslada hasta el puesto de pago correspondiente. Se realiza limpieza de cash drawer y de visores. Se procede a_x000d_
realizar las conexiones eléctricas y de datos. Se realiza el respectivo acomodamiento y se encienden las pos. Las pos sube a_x000d_
normalidad con todos sus periféricos. Se le pide el favor a coordinador de cajas realizar pruebas las cuales salen_x000d_
satisfactorias. Se da por finalizada la actividad quedando los puestos de pago completamente operativos.</v>
      </c>
      <c r="M462">
        <v>44489</v>
      </c>
      <c r="N462">
        <v>44491</v>
      </c>
      <c r="O462" t="str">
        <v>M179 METRO PITALITO</v>
      </c>
      <c r="P462" t="str">
        <v>PITALITO</v>
      </c>
      <c r="Q462" t="str">
        <v>EMERSON PALACIOS MARTINEZ</v>
      </c>
      <c r="R462">
        <v>13723524</v>
      </c>
      <c r="S462" t="str">
        <v>OCCIDENTE</v>
      </c>
    </row>
    <row r="463" xml:space="preserve">
      <c r="A463">
        <v>462</v>
      </c>
      <c r="B463">
        <v>12019360</v>
      </c>
      <c r="C463" t="str">
        <v>REQUEST</v>
      </c>
      <c r="D463" t="str">
        <v>CERRADO</v>
      </c>
      <c r="E463" t="str">
        <v>TIENDA</v>
      </c>
      <c r="F463" t="str">
        <v>POS</v>
      </c>
      <c r="G463" t="str">
        <v>CPU</v>
      </c>
      <c r="H463" t="str">
        <v>WINCOR</v>
      </c>
      <c r="I463"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por favor me colaboran con el mantenimiento de las pos con SN 59CD001306 Y 59CD001439_x000d_
Numero de inventario: 3-4 METRO PITALITO_x000d_
</v>
      </c>
      <c r="J463" t="str">
        <v>NO APLICA</v>
      </c>
      <c r="K463" t="str" xml:space="preserve">
        <v xml:space="preserve">Buenas días._x000d_
Jefe Miguel por favor me colabora con la autorización para que el personal de isit realice mantenimiento a las pos de la tienda de Pitalito._x000d_
Gracias</v>
      </c>
      <c r="L463" t="str">
        <v>Se llega a sitio; se realizan los parámetros de bioseguridad y se valida ingreso. Se procede con la ubicación de los equipos. Se realiza descableado eléctrico y lógico de las pos. Se procede con el traslado de las mismas hasta el laboratorio de mantenimiento. Se realiza desensamblado de las mismas; nos desenergizamos; se retira disco y memorias; se desconecta de fuente de poder. Se procede con el sopleteado de las mismas. Se termina de limpiar con brocha y trapo. Se aplica limpia contactos electrónico. Se limpia carcasa exterior e interiormente. Se realiza limpieza de coolers. Se ensambla nuevamente la CPU Pos y se traslada hasta el puesto de pago correspondiente. Se realiza limpieza de cash drawer y de visores. Se procede a realizar las conexiones eléctricas y de datos. Se realiza el respectivo acomodamiento y se encienden las pos. Las pos sube a normalidad con todos sus periféricos. Se le pide el favor a coordinador de cajas realizar pruebas las cuales salen satisfactorias. Se da por finalizada la actividad quedando los puestos de pago completamente operativos.</v>
      </c>
      <c r="M463">
        <v>44489</v>
      </c>
      <c r="N463">
        <v>44491</v>
      </c>
      <c r="O463" t="str">
        <v>M179 METRO PITALITO</v>
      </c>
      <c r="P463" t="str">
        <v>PITALITO</v>
      </c>
      <c r="Q463" t="str">
        <v>EMERSON PALACIOS MARTINEZ</v>
      </c>
      <c r="R463">
        <v>13723524</v>
      </c>
      <c r="S463" t="str">
        <v>OCCIDENTE</v>
      </c>
    </row>
    <row r="464" xml:space="preserve">
      <c r="A464">
        <v>463</v>
      </c>
      <c r="B464">
        <v>12019360</v>
      </c>
      <c r="C464" t="str">
        <v>REQUEST</v>
      </c>
      <c r="D464" t="str">
        <v>CERRADO</v>
      </c>
      <c r="E464" t="str">
        <v>TIENDA</v>
      </c>
      <c r="F464" t="str">
        <v>POS</v>
      </c>
      <c r="G464" t="str">
        <v>CPU</v>
      </c>
      <c r="H464" t="str">
        <v>WINCOR</v>
      </c>
      <c r="I464"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por favor me colaboran con el mantenimiento de las pos con SN 59CD001306 Y 59CD001439_x000d_
Numero de inventario: 3-4 METRO PITALITO_x000d_
</v>
      </c>
      <c r="J464" t="str">
        <v>NO APLICA</v>
      </c>
      <c r="K464" t="str" xml:space="preserve">
        <v xml:space="preserve">Buenas días._x000d_
Jefe Miguel por favor me colabora con la autorización para que el personal de isit realice mantenimiento a las pos de la tienda de Pitalito._x000d_
Gracias</v>
      </c>
      <c r="L464" t="str">
        <v>Se llega a sitio; se realizan los parámetros de bioseguridad y se valida ingreso. Se procede con la ubicación de los equipos. Se realiza descableado eléctrico y lógico de las pos. Se procede con el traslado de las mismas hasta el laboratorio de mantenimiento. Se realiza desensamblado de las mismas; nos desenergizamos; se retira disco y memorias; se desconecta de fuente de poder. Se procede con el sopleteado de las mismas. Se termina de limpiar con brocha y trapo. Se aplica limpia contactos electrónico. Se limpia carcasa exterior e interiormente. Se realiza limpieza de coolers. Se ensambla nuevamente la CPU Pos y se traslada hasta el puesto de pago correspondiente. Se realiza limpieza de cash drawer y de visores. Se procede a realizar las conexiones eléctricas y de datos. Se realiza el respectivo acomodamiento y se encienden las pos. Las pos sube a normalidad con todos sus periféricos. Se le pide el favor a coordinador de cajas realizar pruebas las cuales salen satisfactorias. Se da por finalizada la actividad quedando los puestos de pago completamente operativos.</v>
      </c>
      <c r="M464">
        <v>44489</v>
      </c>
      <c r="N464">
        <v>44491</v>
      </c>
      <c r="O464" t="str">
        <v>M179 METRO PITALITO</v>
      </c>
      <c r="P464" t="str">
        <v>PITALITO</v>
      </c>
      <c r="Q464" t="str">
        <v>EMERSON PALACIOS MARTINEZ</v>
      </c>
      <c r="R464">
        <v>13723524</v>
      </c>
      <c r="S464" t="str">
        <v>OCCIDENTE</v>
      </c>
    </row>
    <row r="465" xml:space="preserve">
      <c r="A465">
        <v>464</v>
      </c>
      <c r="B465">
        <v>12019352</v>
      </c>
      <c r="C465" t="str">
        <v>REQUEST</v>
      </c>
      <c r="D465" t="str">
        <v>CERRADO</v>
      </c>
      <c r="E465" t="str">
        <v>TIENDA</v>
      </c>
      <c r="F465" t="str">
        <v>POS</v>
      </c>
      <c r="G465" t="str">
        <v>CPU</v>
      </c>
      <c r="H465" t="str">
        <v>WINCOR</v>
      </c>
      <c r="I465"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buenas tardes por favor me pueden colaborar con el mantenimiento preventivo de la pos NS #59CD001409 Y 59CD001442_x000d_
Numero de inventario: 1-2 METRO PITALITO</v>
      </c>
      <c r="J465" t="str">
        <v>NO APLICA</v>
      </c>
      <c r="K465" t="str" xml:space="preserve">
        <v xml:space="preserve">Buenas días._x000d_
Jefe Miguel por favor me colabora con la autorización para que el personal de isit realice mantenimiento a las pos de la tienda de Pitalito._x000d_
Gracias</v>
      </c>
      <c r="L465" t="str" xml:space="preserve">
        <v xml:space="preserve">Se llega a sitio; se realizan los parámetros de bioseguridad y se valida ingreso. Se procede con la ubicación de los equipos. Se_x000d_
realiza descableado eléctrico y lógico de las pos. Se procede con el traslado de las mismas hasta el laboratorio de_x000d_
mantenimiento. Se realiza desensamblado de las mismas; nos desenergizamos; se retira disco y memorias; se desconecta de_x000d_
fuente de poder. Se procede con el sopleteado de las mismas. Se termina de limpiar con brocha y trapo. Se aplica limpia_x000d_
contactos electrónico. Se limpia carcasa exterior e interiormente. Se realiza limpieza de coolers. Se ensambla nuevamente la_x000d_
CPU Pos y se traslada hasta el puesto de pago correspondiente. Se realiza limpieza de cash drawer y de visores. Se procede a_x000d_
realizar las conexiones eléctricas y de datos. Se realiza el respectivo acomodamiento y se encienden las pos. Las pos sube a_x000d_
normalidad con todos sus periféricos. Se le pide el favor a coordinador de cajas realizar pruebas las cuales salen_x000d_
satisfactorias. Se da por finalizada la actividad quedando los puesto de pago completamente operativos._x000d_
</v>
      </c>
      <c r="M465">
        <v>44489</v>
      </c>
      <c r="N465">
        <v>44491</v>
      </c>
      <c r="O465" t="str">
        <v>M179 METRO PITALITO</v>
      </c>
      <c r="P465" t="str">
        <v>PITALITO</v>
      </c>
      <c r="Q465" t="str">
        <v>EMERSON PALACIOS MARTINEZ</v>
      </c>
      <c r="R465">
        <v>13723524</v>
      </c>
      <c r="S465" t="str">
        <v>OCCIDENTE</v>
      </c>
    </row>
    <row r="466" xml:space="preserve">
      <c r="A466">
        <v>465</v>
      </c>
      <c r="B466">
        <v>12019352</v>
      </c>
      <c r="C466" t="str">
        <v>REQUEST</v>
      </c>
      <c r="D466" t="str">
        <v>CERRADO</v>
      </c>
      <c r="E466" t="str">
        <v>TIENDA</v>
      </c>
      <c r="F466" t="str">
        <v>POS</v>
      </c>
      <c r="G466" t="str">
        <v>CPU</v>
      </c>
      <c r="H466" t="str">
        <v>WINCOR</v>
      </c>
      <c r="I466"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buenas tardes por favor me pueden colaborar con el mantenimiento preventivo de la pos NS #59CD001409 Y 59CD001442_x000d_
Numero de inventario: 1-2 METRO PITALITO</v>
      </c>
      <c r="J466" t="str">
        <v>NO APLICA</v>
      </c>
      <c r="K466" t="str" xml:space="preserve">
        <v xml:space="preserve">Buenas días._x000d_
Jefe Miguel por favor me colabora con la autorización para que el personal de isit realice mantenimiento a las pos de la tienda de Pitalito._x000d_
Gracias</v>
      </c>
      <c r="L466" t="str" xml:space="preserve">
        <v xml:space="preserve">Se llega a sitio; se realizan los parámetros de bioseguridad y se valida ingreso. Se procede con la ubicación de los equipos. Se_x000d_
realiza descableado eléctrico y lógico de las pos. Se procede con el traslado de las mismas hasta el laboratorio de_x000d_
mantenimiento. Se realiza desensamblado de las mismas; nos desenergizamos; se retira disco y memorias; se desconecta de_x000d_
fuente de poder. Se procede con el sopleteado de las mismas. Se termina de limpiar con brocha y trapo. Se aplica limpia_x000d_
contactos electrónico. Se limpia carcasa exterior e interiormente. Se realiza limpieza de coolers. Se ensambla nuevamente la_x000d_
CPU Pos y se traslada hasta el puesto de pago correspondiente. Se realiza limpieza de cash drawer y de visores. Se procede a_x000d_
realizar las conexiones eléctricas y de datos. Se realiza el respectivo acomodamiento y se encienden las pos. Las pos sube a_x000d_
normalidad con todos sus periféricos. Se le pide el favor a coordinador de cajas realizar pruebas las cuales salen_x000d_
satisfactorias. Se da por finalizada la actividad quedando los puesto de pago completamente operativos._x000d_
</v>
      </c>
      <c r="M466">
        <v>44489</v>
      </c>
      <c r="N466">
        <v>44491</v>
      </c>
      <c r="O466" t="str">
        <v>M179 METRO PITALITO</v>
      </c>
      <c r="P466" t="str">
        <v>PITALITO</v>
      </c>
      <c r="Q466" t="str">
        <v>EMERSON PALACIOS MARTINEZ</v>
      </c>
      <c r="R466">
        <v>13723524</v>
      </c>
      <c r="S466" t="str">
        <v>OCCIDENTE</v>
      </c>
    </row>
    <row r="467" xml:space="preserve">
      <c r="A467">
        <v>466</v>
      </c>
      <c r="B467">
        <v>12024495</v>
      </c>
      <c r="C467" t="str">
        <v>INCIDENT</v>
      </c>
      <c r="D467" t="str">
        <v>CERRADO</v>
      </c>
      <c r="E467" t="str">
        <v>TIENDA</v>
      </c>
      <c r="F467" t="str">
        <v>DESKTOP</v>
      </c>
      <c r="G467" t="str">
        <v>CPU</v>
      </c>
      <c r="H467" t="str">
        <v>LENOVO</v>
      </c>
      <c r="I467"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equipo asignado para campus E-learning indica que se encuentra fuera de dominio. Marca Lenovo serial MJOB6BKG</v>
      </c>
      <c r="J467" t="str">
        <v>NO APLICA</v>
      </c>
      <c r="K467" t="str" xml:space="preserve">
        <v xml:space="preserve">	_x000d_
Buenas tardes._x000d_
Jefe Miguel por favor me colabora con la autorizacion para la visita del tecnico de isit a la tienda de Pitalito; novedad computador de e-learning fuera del dominio._x000d_
Gracias</v>
      </c>
      <c r="L467" t="str" xml:space="preserve">
        <v xml:space="preserve">Se llega a sitio; se realizan los parámetros de bioseguridad y se valida ingreso. Se procede con la ubicación del equipo. Se_x000d_
realiza seguimiento de cableado y punto de red y se observa que la punta del passcord que va al jack se encuentra en mal_x000d_
estado. Se realiza ponchado nuevamente del rj45 según normatividad. Se realiza conexión al jack. Se enciende el equipo y el_x000d_
equipo sube a normalidad. Se realizan validaciones de ingreso y pruebas de rigor de red a normalidad. Se realiza update y se_x000d_
forzan políticas. Se reinicia el equipo. Se da por finalizada la llamada quedando el equipo completamente operativo y_x000d_
funcional.</v>
      </c>
      <c r="M467">
        <v>44490</v>
      </c>
      <c r="N467">
        <v>44491</v>
      </c>
      <c r="O467" t="str">
        <v>M179 METRO PITALITO</v>
      </c>
      <c r="P467" t="str">
        <v>PITALITO</v>
      </c>
      <c r="Q467" t="str">
        <v>EMERSON PALACIOS MARTINEZ</v>
      </c>
      <c r="R467">
        <v>13723524</v>
      </c>
      <c r="S467" t="str">
        <v>OCCIDENTE</v>
      </c>
    </row>
    <row r="468" xml:space="preserve">
      <c r="A468">
        <v>467</v>
      </c>
      <c r="B468">
        <v>11994488</v>
      </c>
      <c r="C468" t="str">
        <v>REQUEST</v>
      </c>
      <c r="D468" t="str">
        <v>CERRADO</v>
      </c>
      <c r="E468" t="str">
        <v>TIENDA</v>
      </c>
      <c r="F468" t="str">
        <v>SCANNER</v>
      </c>
      <c r="G468" t="str">
        <v>MANO</v>
      </c>
      <c r="H468" t="str">
        <v>HONEYWELL</v>
      </c>
      <c r="I46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revisar el escanner de platos preparados_x000d_
ya que este no funciona correctamente; se reinicia cuando se escanea un producto serial 2 R10331545_x000d_
Numero de caja: 2 R10331545_x000d_
</v>
      </c>
      <c r="J468" t="str">
        <v>NO APLICA</v>
      </c>
      <c r="K468" t="str">
        <v>Me pueden ayudar programando la visita para instalación de escaner de mano</v>
      </c>
      <c r="L468" t="str">
        <v>Se verifica dispositivo el cual debe cambiarse debido a sus multiples fallas; se recibe escaner manual; se hace la instalacion del mismo; la funcionaria ANA de cajas realiza las pruebas con varios codigos de barras; los cuales pasaron sin novedad; se deja caja y escaner funcionando sin novedades. Se hace firmar formato de entrega</v>
      </c>
      <c r="M468">
        <v>44490</v>
      </c>
      <c r="N468">
        <v>44491</v>
      </c>
      <c r="O468" t="str">
        <v>J047 JUMBO GIRARDOT</v>
      </c>
      <c r="P468" t="str">
        <v>GIRARDOT</v>
      </c>
      <c r="Q468" t="str">
        <v>VICTOR ALFONSO TORRES CASTRILLON</v>
      </c>
      <c r="R468">
        <v>11207184</v>
      </c>
      <c r="S468" t="str">
        <v>OCCIDENTE</v>
      </c>
    </row>
    <row r="469" xml:space="preserve">
      <c r="A469">
        <v>468</v>
      </c>
      <c r="B469">
        <v>11994488</v>
      </c>
      <c r="C469" t="str">
        <v>REQUEST</v>
      </c>
      <c r="D469" t="str">
        <v>CERRADO</v>
      </c>
      <c r="E469" t="str">
        <v>TIENDA</v>
      </c>
      <c r="F469" t="str">
        <v>SCANNER</v>
      </c>
      <c r="G469" t="str">
        <v>MANO</v>
      </c>
      <c r="H469" t="str">
        <v>HONEYWELL</v>
      </c>
      <c r="I46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revisar el escanner de platos preparados_x000d_
ya que este no funciona correctamente; se reinicia cuando se escanea un producto serial 2 R10331545_x000d_
Numero de caja: 2 R10331545_x000d_
</v>
      </c>
      <c r="J469" t="str">
        <v>NO APLICA</v>
      </c>
      <c r="K469" t="str">
        <v>Me pueden ayudar programando la visita para instalación de escaner de mano</v>
      </c>
      <c r="L469" t="str">
        <v>Se verifica dispositivo el cual debe cambiarse debido a sus multiples fallas; se recibe escaner manual; se hace la instalacion del mismo; la funcionaria ANA de cajas realiza las pruebas con varios codigos de barras; los cuales pasaron sin novedad; se deja caja y escaner funcionando sin novedades. Se hace firmar formato de entrega</v>
      </c>
      <c r="M469">
        <v>44490</v>
      </c>
      <c r="N469">
        <v>44491</v>
      </c>
      <c r="O469" t="str">
        <v>J047 JUMBO GIRARDOT</v>
      </c>
      <c r="P469" t="str">
        <v>GIRARDOT</v>
      </c>
      <c r="Q469" t="str">
        <v>VICTOR ALFONSO TORRES CASTRILLON</v>
      </c>
      <c r="R469">
        <v>11207184</v>
      </c>
      <c r="S469" t="str">
        <v>OCCIDENTE</v>
      </c>
    </row>
    <row r="470" xml:space="preserve">
      <c r="A470">
        <v>469</v>
      </c>
      <c r="B470">
        <v>11991121</v>
      </c>
      <c r="C470" t="str">
        <v>INCIDENT</v>
      </c>
      <c r="D470" t="str">
        <v>CERRADO</v>
      </c>
      <c r="E470" t="str">
        <v>TIENDA</v>
      </c>
      <c r="F470" t="str">
        <v>DESKTOP</v>
      </c>
      <c r="G470" t="str">
        <v>CPU</v>
      </c>
      <c r="H470" t="str">
        <v>LENOVO</v>
      </c>
      <c r="I470"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Buenas tardes_x000d_
_x000d_
necesito de su amable colaboracion para el arreglo del pc de la EDS Girardot ya que en la revision que le hicieron el tecnico manifiesta que esta dañada la board y la fuente de poder._x000d_
_x000d_
quedo atento;_x000d_
_x000d_
Jair Zabala_x000d_
Coordinador EDS.</v>
      </c>
      <c r="J470" t="str">
        <v>NO APLICA</v>
      </c>
      <c r="K470" t="str">
        <v>Jefe su autorizacion para envio del tecnico remoto ya la fuente de poder se encuentra en sitio reclamar en EDS-GRACIAS</v>
      </c>
      <c r="L470" t="str">
        <v>Se llega al área; se recibe equipo y fuente de poder para realizar cambio; el usuario refiere que en una anterior atención le reportaron que la fuente de poder se averio; y que probablemente la board tambien; se realiza limpieza fisica; se procede con el retiro de la fuente de poder con serie: 8SSP50A33616LGZ46R09C8; se instala en su lugar: 8SSP50A33616LGZ46309NK; se trata de encender el equipo; pero no arranca los discos; y tampoco hay función de la BIOS; se descarta falla de la fuente instalada; se descarta fallo de la memoria RAM; ya que se instala otra que si estaba funcionando en otro equipo; y aun así; no funcionó; se hace descaga de energia; se g¿hace reset a la CMOS; se intenta nuevamente encender sin exito; por tanto; la falla radica en la BOARD; se solicita esta; o en su defecto una CPU para cambiar.</v>
      </c>
      <c r="M470">
        <v>44490</v>
      </c>
      <c r="N470">
        <v>44491</v>
      </c>
      <c r="O470" t="str">
        <v>J047 JUMBO GIRARDOT</v>
      </c>
      <c r="P470" t="str">
        <v>GIRARDOT</v>
      </c>
      <c r="Q470" t="str">
        <v>VICTOR ALFONSO TORRES CASTRILLON</v>
      </c>
      <c r="R470">
        <v>11207184</v>
      </c>
      <c r="S470" t="str">
        <v>OCCIDENTE</v>
      </c>
    </row>
    <row r="471" xml:space="preserve">
      <c r="A471">
        <v>470</v>
      </c>
      <c r="B471">
        <v>12017700</v>
      </c>
      <c r="C471" t="str">
        <v>REQUEST</v>
      </c>
      <c r="D471" t="str">
        <v>CERRADO</v>
      </c>
      <c r="E471" t="str">
        <v>TIENDA</v>
      </c>
      <c r="F471" t="str">
        <v>POS</v>
      </c>
      <c r="G471" t="str">
        <v>CPU</v>
      </c>
      <c r="H471" t="str">
        <v>Wincor</v>
      </c>
      <c r="I471"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Buenos dias por favor me pueden ayudar con la pos 4. esta completamente apagada se reinicia pero tampoco quiere encender. numero de serial 59CD001439. y se requiere su funcionamiento para el cambio de la impresora._x000d_
Gracias_x000d_
_x000d_
Area en donde se encuentra la impresora: CAJA 04 tienda 179 METRO PITALITO</v>
      </c>
      <c r="J471" t="str">
        <v>NO APLICA</v>
      </c>
      <c r="K471" t="str" xml:space="preserve">
        <v xml:space="preserve">Jefe Miguel por favor me colabora con la autorizacion de esta llamada para isit visite la tienda y realice el cambio de la memoria RAM para la pos la cual ya llego a la tienda de Pitalito._x000d_
Gracias.</v>
      </c>
      <c r="L471" t="str" xml:space="preserve">
        <v xml:space="preserve">Se llega a sitio; se realizan los parámetros de bioseguridad y se valida ingreso. Se procede con la ubicación del equipo. Se_x000d_
realiza apagado completo de la pos. Se realiza desensamble de la cpu pos; Se extrae memoria ram dañada. Se procede a_x000d_
instalar la parte solicitada; se ensambla la máquina y se procede con el encendido de la pos. La pos sube normalmente; y se_x000d_
realizan pruebas de rigor con la usuaria la cual recibe a satisfacción. Se da por finalizada la actividad</v>
      </c>
      <c r="M471">
        <v>44491</v>
      </c>
      <c r="N471">
        <v>44491</v>
      </c>
      <c r="O471" t="str">
        <v>M179 METRO PITALITO</v>
      </c>
      <c r="P471" t="str">
        <v>PITALITO</v>
      </c>
      <c r="Q471" t="str">
        <v>EMERSON PALACIOS MARTINEZ</v>
      </c>
      <c r="R471">
        <v>13723524</v>
      </c>
      <c r="S471" t="str">
        <v>OCCIDENTE</v>
      </c>
    </row>
    <row r="472" xml:space="preserve">
      <c r="A472">
        <v>471</v>
      </c>
      <c r="B472">
        <v>12025672</v>
      </c>
      <c r="C472" t="str">
        <v>INCIDENT</v>
      </c>
      <c r="D472" t="str">
        <v>CERRADO</v>
      </c>
      <c r="E472" t="str">
        <v>TIENDA</v>
      </c>
      <c r="F472" t="str">
        <v>PDT</v>
      </c>
      <c r="G472" t="str">
        <v>MANO</v>
      </c>
      <c r="H472" t="str">
        <v>SCORPIO</v>
      </c>
      <c r="I472" t="str" xml:space="preserve">
        <v xml:space="preserve">Datos usuario_x000d_
Nombre: Luz Angela Romero Valencia_x000d_
Correo: Luz.Romero@cencosud.com.co_x000d_
Usuario AD: LARomerV_x000d_
Pais: Colombia_x000d_
Ubicacion: M179 METRO PITALITO_x000d_
Zona: Colombia Occidente_x000d_
Unidad de Negocio: Supermercados_x000d_
Servicio: Tiendas &amp; Centros de Distribucion_x000d_
Telefono: 3202587367_x000d_
Anexo: 8366005_x000d_
Descripcion: la pdt skorpio con inventario 19395 No le sirve la tecla funcion ; # 9 en custodia de control perdidas</v>
      </c>
      <c r="J472" t="str">
        <v>NO APLICA</v>
      </c>
      <c r="K472" t="str" xml:space="preserve">
        <v xml:space="preserve">buenos dias._x000d_
jefe por favor me colabora con la autorizacion para visita del tecnico de isit para la validacion de la novedad reportada en la pdt de seguridad de la tienda._x000d_
gracias	  _x000d_
</v>
      </c>
      <c r="L472" t="str">
        <v>Se llega a sitio; se realizan los parámetros de bioseguridad y se valida ingreso. Se procede con la ubicación del equipo. Se formatea la pdt; se realiza configuración y no sirve la tecla función; se realiza reset fuerte de la pdt y se configura y la tecla funciòn sigue sin funcionamiento; se procede con el desensamble de la pdt; se encuentra errores en su pantalla tactil y en el teclado. Comedidamente se pide el favor y se estudie la posibilidad de cambiar las dos partes para finiquitar el incidente. A continuaciòn se relacionan partes segùn despiece: * DISPLAY + TOUCH ESDAT1709050001 y la parte *FRONT COVER ESDAT1712070054. Se traslada al grupo correspondiente.</v>
      </c>
      <c r="M472">
        <v>44491</v>
      </c>
      <c r="N472">
        <v>44491</v>
      </c>
      <c r="O472" t="str">
        <v>M179 METRO PITALITO</v>
      </c>
      <c r="P472" t="str">
        <v>PITALITO</v>
      </c>
      <c r="Q472" t="str">
        <v>EMERSON PALACIOS MARTINEZ</v>
      </c>
      <c r="R472">
        <v>13723524</v>
      </c>
      <c r="S472" t="str">
        <v>OCCIDENTE</v>
      </c>
    </row>
    <row r="473" xml:space="preserve">
      <c r="A473">
        <v>472</v>
      </c>
      <c r="B473">
        <v>12025672</v>
      </c>
      <c r="C473" t="str">
        <v>INCIDENT</v>
      </c>
      <c r="D473" t="str">
        <v>CERRADO</v>
      </c>
      <c r="E473" t="str">
        <v>TIENDA</v>
      </c>
      <c r="F473" t="str">
        <v>PDT</v>
      </c>
      <c r="G473" t="str">
        <v>MANO</v>
      </c>
      <c r="H473" t="str">
        <v>SCORPIO</v>
      </c>
      <c r="I473" t="str" xml:space="preserve">
        <v xml:space="preserve">Datos usuario_x000d_
Nombre: Luz Angela Romero Valencia_x000d_
Correo: Luz.Romero@cencosud.com.co_x000d_
Usuario AD: LARomerV_x000d_
Pais: Colombia_x000d_
Ubicacion: M179 METRO PITALITO_x000d_
Zona: Colombia Occidente_x000d_
Unidad de Negocio: Supermercados_x000d_
Servicio: Tiendas &amp; Centros de Distribucion_x000d_
Telefono: 3202587367_x000d_
Anexo: 8366005_x000d_
Descripcion: la pdt skorpio con inventario 19395 No le sirve la tecla funcion ; # 9 en custodia de control perdidas</v>
      </c>
      <c r="J473" t="str">
        <v>NO APLICA</v>
      </c>
      <c r="K473" t="str" xml:space="preserve">
        <v xml:space="preserve">buenos dias._x000d_
jefe por favor me colabora con la autorizacion para visita del tecnico de isit para la validacion de la novedad reportada en la pdt de seguridad de la tienda._x000d_
gracias	  _x000d_
</v>
      </c>
      <c r="L473" t="str">
        <v>Se llega a sitio; se realizan los parámetros de bioseguridad y se valida ingreso. Se procede con la ubicación del equipo. Se formatea la pdt; se realiza configuración y no sirve la tecla función; se realiza reset fuerte de la pdt y se configura y la tecla funciòn sigue sin funcionamiento; se procede con el desensamble de la pdt; se encuentra errores en su pantalla tactil y en el teclado. Comedidamente se pide el favor y se estudie la posibilidad de cambiar las dos partes para finiquitar el incidente. A continuaciòn se relacionan partes segùn despiece: * DISPLAY + TOUCH ESDAT1709050001 y la parte *FRONT COVER ESDAT1712070054. Se traslada al grupo correspondiente.</v>
      </c>
      <c r="M473">
        <v>44491</v>
      </c>
      <c r="N473">
        <v>44491</v>
      </c>
      <c r="O473" t="str">
        <v>M179 METRO PITALITO</v>
      </c>
      <c r="P473" t="str">
        <v>PITALITO</v>
      </c>
      <c r="Q473" t="str">
        <v>EMERSON PALACIOS MARTINEZ</v>
      </c>
      <c r="R473">
        <v>13723524</v>
      </c>
      <c r="S473" t="str">
        <v>OCCIDENTE</v>
      </c>
    </row>
    <row r="474" xml:space="preserve">
      <c r="A474">
        <v>473</v>
      </c>
      <c r="B474">
        <v>12024469</v>
      </c>
      <c r="C474" t="str">
        <v>INCIDENT</v>
      </c>
      <c r="D474" t="str">
        <v>CERRADO</v>
      </c>
      <c r="E474" t="str">
        <v>TIENDA</v>
      </c>
      <c r="F474" t="str">
        <v>BALANZA</v>
      </c>
      <c r="G474" t="str">
        <v>IMPRESORA</v>
      </c>
      <c r="H474" t="str">
        <v>METTLER</v>
      </c>
      <c r="I474" t="str" xml:space="preserve">
        <v xml:space="preserve">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la balanza de pescaderia de la ip:010.132.092.054 presenta fallas ya que continuamente sale un aviso informado error en bascula por lo que no permite imprimir y tambien solicito un ful cargue_x000d_
_x000d_
Gacias_x000d_
_x000d_
Indica la ubicacion de tu balanza en la tienda: pescaderia</v>
      </c>
      <c r="J474" t="str">
        <v>NO APLICA</v>
      </c>
      <c r="K474" t="str">
        <v>de generarse de nuevo el mensaje de error cambiar pila de reloj de la board o en su defecto reportar board con fallas. se requiere programar tenico ISIT para su gestion.</v>
      </c>
      <c r="L474" t="str" xml:space="preserve">
        <v xml:space="preserve">Se llega a sitio; se verifica el correo de ingreso con 51 Y se proce a verificar la balanza colgante la cual se encuentra con error 202 24 Base de datos; se_x000d_
procede a configurar desde cero; se valida la ip 10.132.92.54 y da ping correctamente; se cambian los valores desde cero; se realiza pruebas y no aparece_x000d_
error 202 24 base de datos pero aparece con peso unitario lo cual es para la seccion de panaderia y la balanza es de pescadería; la etiqueta sale solo con_x000d_
el precio; se espera que Andres Castillo cargue las etiquetas. lo cual persiste el error de la etiqueta por ende se inicia hacer borrado de bram; se realiza el_x000d_
borrado y se configura desde cero; colocando la ip anterior; configurando etiqueta y sensores; peso indicados; los valores decimales. se realiza pruebas y_x000d_
aparece la etiqueta correctamente pero solo con los valores de carne; se solicita que incluya los precios de pescaderia lo cual quedan actualizados. se_x000d_
hace una ultima prueba de apagarla tres veces haber sino arroja el error inicial; se verifica la funcionalidad con los usuarios y queda a satisfacción.</v>
      </c>
      <c r="M474">
        <v>44491</v>
      </c>
      <c r="N474">
        <v>44491</v>
      </c>
      <c r="O474" t="str">
        <v>M195 METRO SANTA LUCIA</v>
      </c>
      <c r="P474" t="str">
        <v>NEIVA</v>
      </c>
      <c r="Q474" t="str">
        <v>LUIS FERNANDO QUIROGA SÁNCHEZ</v>
      </c>
      <c r="R474">
        <v>1075267773</v>
      </c>
      <c r="S474" t="str">
        <v>OCCIDENTE</v>
      </c>
    </row>
    <row r="475" xml:space="preserve">
      <c r="A475">
        <v>474</v>
      </c>
      <c r="B475">
        <v>12024469</v>
      </c>
      <c r="C475" t="str">
        <v>INCIDENT</v>
      </c>
      <c r="D475" t="str">
        <v>CERRADO</v>
      </c>
      <c r="E475" t="str">
        <v>TIENDA</v>
      </c>
      <c r="F475" t="str">
        <v>BALANZA</v>
      </c>
      <c r="G475" t="str">
        <v>IMPRESORA</v>
      </c>
      <c r="H475" t="str">
        <v>METTLER</v>
      </c>
      <c r="I475" t="str" xml:space="preserve">
        <v xml:space="preserve">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la balanza de pescaderia de la ip:010.132.092.054 presenta fallas ya que continuamente sale un aviso informado error en bascula por lo que no permite imprimir y tambien solicito un ful cargue_x000d_
_x000d_
Gacias_x000d_
_x000d_
Indica la ubicacion de tu balanza en la tienda: pescaderia</v>
      </c>
      <c r="J475" t="str">
        <v>NO APLICA</v>
      </c>
      <c r="K475" t="str">
        <v>de generarse de nuevo el mensaje de error cambiar pila de reloj de la board o en su defecto reportar board con fallas. se requiere programar tenico ISIT para su gestion.</v>
      </c>
      <c r="L475" t="str" xml:space="preserve">
        <v xml:space="preserve">Se llega a sitio; se verifica el correo de ingreso con 51 Y se proce a verificar la balanza colgante la cual se encuentra con error 202 24 Base de datos; se_x000d_
procede a configurar desde cero; se valida la ip 10.132.92.54 y da ping correctamente; se cambian los valores desde cero; se realiza pruebas y no aparece_x000d_
error 202 24 base de datos pero aparece con peso unitario lo cual es para la seccion de panaderia y la balanza es de pescadería; la etiqueta sale solo con_x000d_
el precio; se espera que Andres Castillo cargue las etiquetas. lo cual persiste el error de la etiqueta por ende se inicia hacer borrado de bram; se realiza el_x000d_
borrado y se configura desde cero; colocando la ip anterior; configurando etiqueta y sensores; peso indicados; los valores decimales. se realiza pruebas y_x000d_
aparece la etiqueta correctamente pero solo con los valores de carne; se solicita que incluya los precios de pescaderia lo cual quedan actualizados. se_x000d_
hace una ultima prueba de apagarla tres veces haber sino arroja el error inicial; se verifica la funcionalidad con los usuarios y queda a satisfacción.</v>
      </c>
      <c r="M475">
        <v>44491</v>
      </c>
      <c r="N475">
        <v>44491</v>
      </c>
      <c r="O475" t="str">
        <v>M195 METRO SANTA LUCIA</v>
      </c>
      <c r="P475" t="str">
        <v>NEIVA</v>
      </c>
      <c r="Q475" t="str">
        <v>LUIS FERNANDO QUIROGA SÁNCHEZ</v>
      </c>
      <c r="R475">
        <v>1075267773</v>
      </c>
      <c r="S475" t="str">
        <v>OCCIDENTE</v>
      </c>
    </row>
    <row r="476" xml:space="preserve">
      <c r="A476">
        <v>475</v>
      </c>
      <c r="B476" t="str">
        <v>PROACTIVA</v>
      </c>
      <c r="C476" t="str">
        <v>REQUEST</v>
      </c>
      <c r="D476" t="str">
        <v>CERRADO</v>
      </c>
      <c r="E476" t="str">
        <v>TIENDA</v>
      </c>
      <c r="F476" t="str">
        <v>TIENDA</v>
      </c>
      <c r="G476" t="str">
        <v>TIENDA</v>
      </c>
      <c r="H476" t="str">
        <v>TIENDA</v>
      </c>
      <c r="I476" t="str" xml:space="preserve">
        <v xml:space="preserve">SE REALIZA PROACTIVA EN LA TIENDA J045 JUMBO AV.DEL FERROCARRIL SANTA MARTA CAu12026129_x000d_
</v>
      </c>
      <c r="J476" t="str">
        <v>NO APLICA</v>
      </c>
      <c r="K476" t="str" xml:space="preserve">
        <v xml:space="preserve">SE REALIZA PROACTIVA EN LA TIENDA J045 JUMBO AV.DEL FERROCARRIL SANTA MARTA CAu12026129_x000d_
</v>
      </c>
      <c r="L476" t="str" xml:space="preserve">
        <v xml:space="preserve">SE REALIZA PROACTIVA EN LA TIENDA J045 JUMBO AV.DEL FERROCARRIL SANTA MARTA CAu12026129_x000d_
</v>
      </c>
      <c r="M476">
        <v>44491</v>
      </c>
      <c r="N476">
        <v>44491</v>
      </c>
      <c r="O476" t="str">
        <v>J045 JUMBO AV.DEL FERROCARRIL SANTA MARTA</v>
      </c>
      <c r="P476" t="str">
        <v>SANTA MARTA</v>
      </c>
      <c r="Q476" t="str">
        <v>ENRIQUE RAFAEL PONZON ORTEGA</v>
      </c>
      <c r="R476">
        <v>1082888515</v>
      </c>
      <c r="S476" t="str">
        <v>COSTA</v>
      </c>
    </row>
    <row r="477" xml:space="preserve">
      <c r="A477">
        <v>476</v>
      </c>
      <c r="B477">
        <v>12007883</v>
      </c>
      <c r="C477" t="str">
        <v>INCIDENT</v>
      </c>
      <c r="D477" t="str">
        <v>CERRADO</v>
      </c>
      <c r="E477" t="str">
        <v>TIENDA</v>
      </c>
      <c r="F477" t="str">
        <v>DESKTOP</v>
      </c>
      <c r="G477" t="str">
        <v>CPU</v>
      </c>
      <c r="H477" t="str">
        <v>LENOVO</v>
      </c>
      <c r="I477" t="str" xml:space="preserve">
        <v xml:space="preserve">Datos usuario_x000d_
Nombre: Wilson German Rodriguez Velasquez_x000d_
Correo: German.Rodriguez@cencosud.com.co_x000d_
Usuario AD: WRodrigV_x000d_
Pais: Colombia_x000d_
Ubicacion: M038 METRO NEIVA CENTRO DE CONVENCIONES_x000d_
Zona: Colombia Occidente_x000d_
Unidad de Negocio: Supermercados_x000d_
Servicio: Tiendas &amp; Centros de Distribucion_x000d_
Telefono: 3213283118_x000d_
Anexo: null_x000d_
Descripcion: Correo migrado y sale buzon lleno; no cargan los correos del dia.</v>
      </c>
      <c r="J477" t="str">
        <v>NO APLICA</v>
      </c>
      <c r="K477" t="str" xml:space="preserve">
        <v xml:space="preserve">        _x000d_
Se requiere verificar en sitio el correo del usuario Wilson German Rodriguez Velasquez; ya que se intento conectar remotamente al equipo con hostname M038902WSNT001 con serial R900GE8N; pero no se logro la conexion para la asistencia remota. usuuario reporta cuenat de correo no migrado y sale buzon lleno; no cargan los correos del dia. se transfiere para autorizar visita de isit</v>
      </c>
      <c r="L477" t="str">
        <v>Se llega a sitio; se verifica el correo de ingreso con 51 Y se proce a verificar la falla de correo del portatil del gerente; se consulta e informa que no ingresa; ni puede enviar correos. Lo cual se verifica y efectivamente se encuentra sin conexión; se revisa la red en la cual esta conectado cswlan11 Y aparece sin conexión a internet; por lo que se reinicia el equipo se vuelve a ingresar con el usuario y persiste la falla; se intenta conectar por cable de red directamente y no se obtiene acceso; se ingresa con administrador local; se verifica la configuracion de red y es la correcta; pero la falla persiste; se vuelve a intentar a conectar por wifi y no obtiene acceso ya habiendo ingresado con las credenciales del usuario. se conecta el equipo en otro punto de red y no se logra el acceso a la red. se envia los datos del equipo y se localiza el punto de red para habilitarlo. Punto de red: 18 - Serial Portátil: PF35MQWW - Mac Portatil : 90-2E-16-63-36-A1 - Placa de Switch: 024944 - Mac Teléfono: 2C-3E-CF-87-62-DD; se envia los datos correspondientes y se espera que habiliten el punto; lo cual se espera mas 30 minutos para poder habilitarlo. se verifica la conectividad de internet y el envio e ingreso de correo y queda a satisfacción del usuario.</v>
      </c>
      <c r="M477">
        <v>44488</v>
      </c>
      <c r="N477">
        <v>44494</v>
      </c>
      <c r="O477" t="str">
        <v>M038 METRO NEIVA CENTRO DE CONVENCIONES</v>
      </c>
      <c r="P477" t="str">
        <v>NEIVA</v>
      </c>
      <c r="Q477" t="str">
        <v>LUIS FERNANDO QUIROGA SÁNCHEZ</v>
      </c>
      <c r="R477">
        <v>1075267773</v>
      </c>
      <c r="S477" t="str">
        <v>OCCIDENTE</v>
      </c>
    </row>
    <row r="478" xml:space="preserve">
      <c r="A478">
        <v>477</v>
      </c>
      <c r="B478">
        <v>12007883</v>
      </c>
      <c r="C478" t="str">
        <v>INCIDENT</v>
      </c>
      <c r="D478" t="str">
        <v>CERRADO</v>
      </c>
      <c r="E478" t="str">
        <v>TIENDA</v>
      </c>
      <c r="F478" t="str">
        <v>DESKTOP</v>
      </c>
      <c r="G478" t="str">
        <v>CPU</v>
      </c>
      <c r="H478" t="str">
        <v>LENOVO</v>
      </c>
      <c r="I478" t="str" xml:space="preserve">
        <v xml:space="preserve">Datos usuario_x000d_
Nombre: Wilson German Rodriguez Velasquez_x000d_
Correo: German.Rodriguez@cencosud.com.co_x000d_
Usuario AD: WRodrigV_x000d_
Pais: Colombia_x000d_
Ubicacion: M038 METRO NEIVA CENTRO DE CONVENCIONES_x000d_
Zona: Colombia Occidente_x000d_
Unidad de Negocio: Supermercados_x000d_
Servicio: Tiendas &amp; Centros de Distribucion_x000d_
Telefono: 3213283118_x000d_
Anexo: null_x000d_
Descripcion: Correo migrado y sale buzon lleno; no cargan los correos del dia.</v>
      </c>
      <c r="J478" t="str">
        <v>NO APLICA</v>
      </c>
      <c r="K478" t="str" xml:space="preserve">
        <v xml:space="preserve">        _x000d_
Se requiere verificar en sitio el correo del usuario Wilson German Rodriguez Velasquez; ya que se intento conectar remotamente al equipo con hostname M038902WSNT001 con serial R900GE8N; pero no se logro la conexion para la asistencia remota. usuuario reporta cuenat de correo no migrado y sale buzon lleno; no cargan los correos del dia. se transfiere para autorizar visita de isit</v>
      </c>
      <c r="L478" t="str">
        <v>Se llega a sitio; se verifica el correo de ingreso con 51 Y se proce a verificar la falla de correo del portatil del gerente; se consulta e informa que no ingresa; ni puede enviar correos. Lo cual se verifica y efectivamente se encuentra sin conexión; se revisa la red en la cual esta conectado cswlan11 Y aparece sin conexión a internet; por lo que se reinicia el equipo se vuelve a ingresar con el usuario y persiste la falla; se intenta conectar por cable de red directamente y no se obtiene acceso; se ingresa con administrador local; se verifica la configuracion de red y es la correcta; pero la falla persiste; se vuelve a intentar a conectar por wifi y no obtiene acceso ya habiendo ingresado con las credenciales del usuario. se conecta el equipo en otro punto de red y no se logra el acceso a la red. se envia los datos del equipo y se localiza el punto de red para habilitarlo. Punto de red: 18 - Serial Portátil: PF35MQWW - Mac Portatil : 90-2E-16-63-36-A1 - Placa de Switch: 024944 - Mac Teléfono: 2C-3E-CF-87-62-DD; se envia los datos correspondientes y se espera que habiliten el punto; lo cual se espera mas 30 minutos para poder habilitarlo. se verifica la conectividad de internet y el envio e ingreso de correo y queda a satisfacción del usuario.</v>
      </c>
      <c r="M478">
        <v>44488</v>
      </c>
      <c r="N478">
        <v>44494</v>
      </c>
      <c r="O478" t="str">
        <v>M038 METRO NEIVA CENTRO DE CONVENCIONES</v>
      </c>
      <c r="P478" t="str">
        <v>NEIVA</v>
      </c>
      <c r="Q478" t="str">
        <v>LUIS FERNANDO QUIROGA SÁNCHEZ</v>
      </c>
      <c r="R478">
        <v>1075267773</v>
      </c>
      <c r="S478" t="str">
        <v>OCCIDENTE</v>
      </c>
    </row>
    <row r="479" xml:space="preserve">
      <c r="A479">
        <v>478</v>
      </c>
      <c r="B479">
        <v>12018444</v>
      </c>
      <c r="C479" t="str">
        <v>INCIDENT</v>
      </c>
      <c r="D479" t="str">
        <v>CERRADO</v>
      </c>
      <c r="E479" t="str">
        <v>TIENDA</v>
      </c>
      <c r="F479" t="str">
        <v>BALANZA</v>
      </c>
      <c r="G479" t="str">
        <v>SCANNER</v>
      </c>
      <c r="H479" t="str">
        <v>DATALOGIC</v>
      </c>
      <c r="I479"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 dia para reportar la bascula de la pos 4 tambien presenta el mismo. Problema no da el peso_x000d_
Indica la ubicacion de tu balanza en la tienda: Pos 4_x000d_
</v>
      </c>
      <c r="J479" t="str">
        <v>NO APLICA</v>
      </c>
      <c r="K479" t="str" xml:space="preserve">
        <v xml:space="preserve">buenos días_x000d_
se requiere apoyo de isit para la validación del scanner balanza de la pos 4 ya que la usuaria manifiesta que presenta diferencia en peso._x000d_
se valida de la siguiente forma_x000d_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v>
      </c>
      <c r="L479" t="str">
        <v>Descripcion: Buen dia para reportar la bascula de la pos 4 tambien presenta el mismo. Problema no da el pesoIndica la ubicacion de tu balanza en la tienda: Pos 4 Informe del tecnico:se procede validar conexiones se realiza procedimiento dado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 se realizan pruebas donde damos como solucionado el problema que persistia tambien se realiza videos evidenciando el correcto funcionamiento de la caja</v>
      </c>
      <c r="M479">
        <v>44491</v>
      </c>
      <c r="N479">
        <v>44494</v>
      </c>
      <c r="O479" t="str">
        <v>J027 JUMBO RIONEGRO</v>
      </c>
      <c r="P479" t="str">
        <v>RIONEGRO</v>
      </c>
      <c r="Q479" t="str">
        <v>JONATAN ALEJANDRO VASQUEZ GONZALEZ</v>
      </c>
      <c r="R479">
        <v>71711135</v>
      </c>
      <c r="S479" t="str">
        <v>CENTRO</v>
      </c>
    </row>
    <row r="480" xml:space="preserve">
      <c r="A480">
        <v>479</v>
      </c>
      <c r="B480">
        <v>12018441</v>
      </c>
      <c r="C480" t="str">
        <v>INCIDENT</v>
      </c>
      <c r="D480" t="str">
        <v>CERRADO</v>
      </c>
      <c r="E480" t="str">
        <v>TIENDA</v>
      </c>
      <c r="F480" t="str">
        <v>BALANZA</v>
      </c>
      <c r="G480" t="str">
        <v>SCANNER</v>
      </c>
      <c r="H480" t="str">
        <v>DATALOGIC</v>
      </c>
      <c r="I480"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 dia para reportar para revisar la bascula de la pos 2 tambien presenta el mismo problema no da el peso_x000d_
Indica la ubicacion de tu balanza en la tienda: Pos 2</v>
      </c>
      <c r="J480" t="str">
        <v>NO APLICA</v>
      </c>
      <c r="K480" t="str" xml:space="preserve">
        <v xml:space="preserve">buenos días_x000d_
se requiere apoyo de isit para la validación del scanner balanza de la pos 2 ya que la usuaria manifiesta que presenta diferencia en peso._x000d_
se valida de la siguiente forma_x000d_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operación._x000d_
  </v>
      </c>
      <c r="L480" t="str">
        <v>Descripcion: Buen dia para reportar la bascula de la pos 2 tambien presenta el mismo. Problema no da el pesoIndica la ubicacion de tu balanza en la tienda: Pos 2 informe del tecnico: se procede validar conexiones se realiza procedimiento dado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 se realizan pruebas donde damos como solucionado la novedad</v>
      </c>
      <c r="M480">
        <v>44491</v>
      </c>
      <c r="N480">
        <v>44494</v>
      </c>
      <c r="O480" t="str">
        <v>J027 JUMBO RIONEGRO</v>
      </c>
      <c r="P480" t="str">
        <v>RIONEGRO</v>
      </c>
      <c r="Q480" t="str">
        <v>JONATAN ALEJANDRO VASQUEZ GONZALEZ</v>
      </c>
      <c r="R480">
        <v>71711135</v>
      </c>
      <c r="S480" t="str">
        <v>CENTRO</v>
      </c>
    </row>
    <row r="481" xml:space="preserve">
      <c r="A481">
        <v>480</v>
      </c>
      <c r="B481">
        <v>12016178</v>
      </c>
      <c r="C481" t="str">
        <v>INCIDENT</v>
      </c>
      <c r="D481" t="str">
        <v>CERRADO</v>
      </c>
      <c r="E481" t="str">
        <v>TIENDA</v>
      </c>
      <c r="F481" t="str">
        <v>BALANZA</v>
      </c>
      <c r="G481" t="str">
        <v>SCANNER</v>
      </c>
      <c r="H481" t="str">
        <v>DATALOGIC</v>
      </c>
      <c r="I481"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tardes nos ayuda por favor para revisar la bascula de la pos 3 se queda titilando y no va peso_x000d_
Indica la ubicacion de tu balanza en la tienda: Pos 3 cajas</v>
      </c>
      <c r="J481" t="str">
        <v>NO APLICA</v>
      </c>
      <c r="K481" t="str" xml:space="preserve">
        <v xml:space="preserve">	_x000d_
buenos días_x000d_
se requiere apoyo de isit para la validación del scanner balanza de la pos 3 ya que la usuaria manifiesta que presenta diferencia en peso._x000d_
se valida de la siguiente forma_x000d_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v>
      </c>
      <c r="L481" t="str">
        <v>informe del tecnico se procede validar conexiones se realiza procedimiento dado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 se realizan pruebas donde damos como solucionado el problema que persistia sin conexion</v>
      </c>
      <c r="M481">
        <v>44491</v>
      </c>
      <c r="N481">
        <v>44494</v>
      </c>
      <c r="O481" t="str">
        <v>J027 JUMBO RIONEGRO</v>
      </c>
      <c r="P481" t="str">
        <v>RIONEGRO</v>
      </c>
      <c r="Q481" t="str">
        <v>JONATAN ALEJANDRO VASQUEZ GONZALEZ</v>
      </c>
      <c r="R481">
        <v>71711135</v>
      </c>
      <c r="S481" t="str">
        <v>CENTRO</v>
      </c>
    </row>
    <row r="482" xml:space="preserve">
      <c r="A482">
        <v>481</v>
      </c>
      <c r="B482">
        <v>12023646</v>
      </c>
      <c r="C482" t="str">
        <v>REQUEST</v>
      </c>
      <c r="D482" t="str">
        <v>ceRRADO</v>
      </c>
      <c r="E482" t="str">
        <v>TIENDA</v>
      </c>
      <c r="F482" t="str">
        <v>DESKTOP</v>
      </c>
      <c r="G482" t="str">
        <v>CPU</v>
      </c>
      <c r="H482" t="str">
        <v>LENOVO</v>
      </c>
      <c r="I482" t="str" xml:space="preserve">
        <v xml:space="preserve">Datos usuario_x000d_
Nombre: Freddy Alonso Ordonez Agudelo_x000d_
Correo: freddyalonso.ordonez@cencosud.com.co_x000d_
Usuario AD: FAOrdone_x000d_
Pais: Colombia_x000d_
Ubicacion: J036 JUMBO POPAYAN CAMPANARIO_x000d_
Zona: Colombia Occidente_x000d_
Unidad de Negocio: Supermercados_x000d_
Servicio: Tiendas &amp; Centros de Distribucion_x000d_
Telefono: 3043442933_x000d_
Anexo: null_x000d_
Descripcion: solicitud de instalacion de dominio al computador con numero de inventario de 023797 ya que se encuentra fuera de sistema y no nos deja trabajar_x000d_
Indicar la ubicacion del computador en la tienda o sede: oficina comercial jumbo popayan tienda 36_x000d_
</v>
      </c>
      <c r="J482" t="str">
        <v>NO APLICA</v>
      </c>
      <c r="K482" t="str" xml:space="preserve">
        <v xml:space="preserve">Jefe su autorizacion para despacho del tecnico remoto para ingresar al dominio el equipo con serial VNB877R del area de perecederos; usuario Freddy Ordonez	  _x000d_
</v>
      </c>
      <c r="L482" t="str">
        <v>Se procede a establecer contacto con el usuario del área Comercial. se valida funcionamiento del equipo de escritorio de marca Lenovo modelo MJ046 con número de INV023797 equipo presenta errores en el reconocimiento de la unidad de almacenamiento; se reconecta físicamente el disco duro; se ingresa por consola cmd y se repara el arranque del sistema operativo; equipo reconoce correctamente el disco y se procede a actualizar los parámetros de la tarjeta de red; se sube equipo a el demonio desde un perfil administrador; equipo queda dentro del AD se Forzan políticas de usuario Y se entrega equipo a Usuario quien realiza pruebas de funcionamiento con sus credenciales de acceso; pruebas ejecutadas son positivas; equipo se deja operativo y funcional</v>
      </c>
      <c r="M482">
        <v>44490</v>
      </c>
      <c r="N482">
        <v>44494</v>
      </c>
      <c r="O482" t="str">
        <v>J036 JUMBO POPAYAN CAMPANARIO</v>
      </c>
      <c r="P482" t="str">
        <v>POPAYAN</v>
      </c>
      <c r="Q482" t="str">
        <v>JHON ALEXANDER VASQUEZ REVELO</v>
      </c>
      <c r="R482">
        <v>10308105</v>
      </c>
      <c r="S482" t="str">
        <v>OCCIDENTE</v>
      </c>
    </row>
    <row r="483" xml:space="preserve">
      <c r="A483">
        <v>482</v>
      </c>
      <c r="B483">
        <v>12023646</v>
      </c>
      <c r="C483" t="str">
        <v>REQUEST</v>
      </c>
      <c r="D483" t="str">
        <v>ceRRADO</v>
      </c>
      <c r="E483" t="str">
        <v>TIENDA</v>
      </c>
      <c r="F483" t="str">
        <v>DESKTOP</v>
      </c>
      <c r="G483" t="str">
        <v>CPU</v>
      </c>
      <c r="H483" t="str">
        <v>LENOVO</v>
      </c>
      <c r="I483" t="str" xml:space="preserve">
        <v xml:space="preserve">Datos usuario_x000d_
Nombre: Freddy Alonso Ordonez Agudelo_x000d_
Correo: freddyalonso.ordonez@cencosud.com.co_x000d_
Usuario AD: FAOrdone_x000d_
Pais: Colombia_x000d_
Ubicacion: J036 JUMBO POPAYAN CAMPANARIO_x000d_
Zona: Colombia Occidente_x000d_
Unidad de Negocio: Supermercados_x000d_
Servicio: Tiendas &amp; Centros de Distribucion_x000d_
Telefono: 3043442933_x000d_
Anexo: null_x000d_
Descripcion: solicitud de instalacion de dominio al computador con numero de inventario de 023797 ya que se encuentra fuera de sistema y no nos deja trabajar_x000d_
Indicar la ubicacion del computador en la tienda o sede: oficina comercial jumbo popayan tienda 36_x000d_
</v>
      </c>
      <c r="J483" t="str">
        <v>NO APLICA</v>
      </c>
      <c r="K483" t="str" xml:space="preserve">
        <v xml:space="preserve">Jefe su autorizacion para despacho del tecnico remoto para ingresar al dominio el equipo con serial VNB877R del area de perecederos; usuario Freddy Ordonez	  _x000d_
</v>
      </c>
      <c r="L483" t="str">
        <v>Se procede a establecer contacto con el usuario del área Comercial. se valida funcionamiento del equipo de escritorio de marca Lenovo modelo MJ046 con número de INV023797 equipo presenta errores en el reconocimiento de la unidad de almacenamiento; se reconecta físicamente el disco duro; se ingresa por consola cmd y se repara el arranque del sistema operativo; equipo reconoce correctamente el disco y se procede a actualizar los parámetros de la tarjeta de red; se sube equipo a el demonio desde un perfil administrador; equipo queda dentro del AD se Forzan políticas de usuario Y se entrega equipo a Usuario quien realiza pruebas de funcionamiento con sus credenciales de acceso; pruebas ejecutadas son positivas; equipo se deja operativo y funcional</v>
      </c>
      <c r="M483">
        <v>44490</v>
      </c>
      <c r="N483">
        <v>44494</v>
      </c>
      <c r="O483" t="str">
        <v>J036 JUMBO POPAYAN CAMPANARIO</v>
      </c>
      <c r="P483" t="str">
        <v>POPAYAN</v>
      </c>
      <c r="Q483" t="str">
        <v>JHON ALEXANDER VASQUEZ REVELO</v>
      </c>
      <c r="R483">
        <v>10308105</v>
      </c>
      <c r="S483" t="str">
        <v>OCCIDENTE</v>
      </c>
    </row>
    <row r="484" xml:space="preserve">
      <c r="A484">
        <v>483</v>
      </c>
      <c r="B484">
        <v>12021877</v>
      </c>
      <c r="C484" t="str">
        <v>REQUEST</v>
      </c>
      <c r="D484" t="str">
        <v>ceRRADO</v>
      </c>
      <c r="E484" t="str">
        <v>TIENDA</v>
      </c>
      <c r="F484" t="str">
        <v>BALANZA</v>
      </c>
      <c r="G484" t="str">
        <v>SCANNER</v>
      </c>
      <c r="H484" t="str">
        <v>DATALOGIC</v>
      </c>
      <c r="I48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Buenos dias;_x000d_
Me colaboran con la balanza de la pos#14; no esta pesando._x000d_
_x000d_
Gracias por su colaboracion;</v>
      </c>
      <c r="J484" t="str">
        <v>NO APLICA</v>
      </c>
      <c r="K484" t="str" xml:space="preserve">
        <v xml:space="preserve">Jefe su autorizacion con el tecnico para revision del scanner balanza de la pos 14 que no quiere pesar-gracias	  _x000d_
</v>
      </c>
      <c r="L484" t="str">
        <v>Se procede a establecer contacto con el usuario del área línea de caja Johana Andrea Orozco. se valida funcionamiento scanner Datalogic Magellan 9806 de Serie: F16M03103 el cual; se encuentra con error de conexión de red y no reconoce ningún tipo de peso; se realiza validación de scanner; se encuentra sensores sucios; tapa principal superior no se detecta correctamente; se procede a realizar reconexión de periféricos de pos; se desmonta scanner y se limpian sensores y cristales de tapa posterior; se realiza un reinicio a la configuración del scanner y se reinicia la pos; scanner reconoce el peso de manera correcta y se procede a realizar calibración; con usuario jefe de cajas; scanner balanza queda operativa; pruebas con productos del almacén son exitosas. pos se deja operativa y en línea.</v>
      </c>
      <c r="M484">
        <v>44490</v>
      </c>
      <c r="N484">
        <v>44494</v>
      </c>
      <c r="O484" t="str">
        <v>J036 JUMBO POPAYAN CAMPANARIO</v>
      </c>
      <c r="P484" t="str">
        <v>POPAYAN</v>
      </c>
      <c r="Q484" t="str">
        <v>JHON ALEXANDER VASQUEZ REVELO</v>
      </c>
      <c r="R484">
        <v>10301691</v>
      </c>
      <c r="S484" t="str">
        <v>OCCIDENTE</v>
      </c>
    </row>
    <row r="485" xml:space="preserve">
      <c r="A485">
        <v>484</v>
      </c>
      <c r="B485">
        <v>12021877</v>
      </c>
      <c r="C485" t="str">
        <v>REQUEST</v>
      </c>
      <c r="D485" t="str">
        <v>ceRRADO</v>
      </c>
      <c r="E485" t="str">
        <v>TIENDA</v>
      </c>
      <c r="F485" t="str">
        <v>BALANZA</v>
      </c>
      <c r="G485" t="str">
        <v>SCANNER</v>
      </c>
      <c r="H485" t="str">
        <v>DATALOGIC</v>
      </c>
      <c r="I485"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Buenos dias;_x000d_
Me colaboran con la balanza de la pos#14; no esta pesando._x000d_
_x000d_
Gracias por su colaboracion;</v>
      </c>
      <c r="J485" t="str">
        <v>NO APLICA</v>
      </c>
      <c r="K485" t="str" xml:space="preserve">
        <v xml:space="preserve">Jefe su autorizacion con el tecnico para revision del scanner balanza de la pos 14 que no quiere pesar-gracias	  _x000d_
</v>
      </c>
      <c r="L485" t="str">
        <v>Se procede a establecer contacto con el usuario del área línea de caja Johana Andrea Orozco. se valida funcionamiento scanner Datalogic Magellan 9806 de Serie: F16M03103 el cual; se encuentra con error de conexión de red y no reconoce ningún tipo de peso; se realiza validación de scanner; se encuentra sensores sucios; tapa principal superior no se detecta correctamente; se procede a realizar reconexión de periféricos de pos; se desmonta scanner y se limpian sensores y cristales de tapa posterior; se realiza un reinicio a la configuración del scanner y se reinicia la pos; scanner reconoce el peso de manera correcta y se procede a realizar calibración; con usuario jefe de cajas; scanner balanza queda operativa; pruebas con productos del almacén son exitosas. pos se deja operativa y en línea.</v>
      </c>
      <c r="M485">
        <v>44490</v>
      </c>
      <c r="N485">
        <v>44494</v>
      </c>
      <c r="O485" t="str">
        <v>J036 JUMBO POPAYAN CAMPANARIO</v>
      </c>
      <c r="P485" t="str">
        <v>POPAYAN</v>
      </c>
      <c r="Q485" t="str">
        <v>JHON ALEXANDER VASQUEZ REVELO</v>
      </c>
      <c r="R485">
        <v>10301691</v>
      </c>
      <c r="S485" t="str">
        <v>OCCIDENTE</v>
      </c>
    </row>
    <row r="486" xml:space="preserve">
      <c r="A486">
        <v>485</v>
      </c>
      <c r="B486">
        <v>12012907</v>
      </c>
      <c r="C486" t="str">
        <v>REQUEST</v>
      </c>
      <c r="D486" t="str">
        <v>CERRADO</v>
      </c>
      <c r="E486" t="str">
        <v>TIENDA</v>
      </c>
      <c r="F486" t="str">
        <v>POS</v>
      </c>
      <c r="G486" t="str">
        <v>CPU</v>
      </c>
      <c r="H486" t="str">
        <v>WINCOR</v>
      </c>
      <c r="I486"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buena tarde agradezco su colaboracion revisando la pos numero 01 que se encuentra presentando falla el cable del teclado</v>
      </c>
      <c r="J486" t="str">
        <v>NO APLICA</v>
      </c>
      <c r="K486" t="str">
        <v>Adaptador adquirido; Se transfiere para continuar con la gestión.</v>
      </c>
      <c r="L486" t="str" xml:space="preserve">
        <v xml:space="preserve">12012907-CAU: se valida la pos 1; se procede hacerle pruebas de memoria ram; se resetea la bios; se conecta un monitor por conexión de DVI a_x000d_
monitor y no es posible que de imagen el equipo; se cambia el disco duro y no da imagen se conecta teclado de pc para validar con la tecla F2 y el_x000d_
equipo no da imagen; dando como falla total la board; se solicita cambio de board para dejar pos operativa</v>
      </c>
      <c r="M486">
        <v>44494</v>
      </c>
      <c r="N486">
        <v>44494</v>
      </c>
      <c r="O486" t="str">
        <v>J126 JUMBO SAN SILVESTRE</v>
      </c>
      <c r="P486" t="str">
        <v>BARRANCABERMEJA</v>
      </c>
      <c r="Q486" t="str">
        <v>HERMES MARTIN PEINADO</v>
      </c>
      <c r="R486">
        <v>13852154</v>
      </c>
      <c r="S486" t="str">
        <v>ORIENTE</v>
      </c>
    </row>
    <row r="487" xml:space="preserve">
      <c r="A487">
        <v>486</v>
      </c>
      <c r="B487">
        <v>12018908</v>
      </c>
      <c r="C487" t="str">
        <v>REQUEST</v>
      </c>
      <c r="D487" t="str">
        <v>CERRADO</v>
      </c>
      <c r="E487" t="str">
        <v>TIENDA</v>
      </c>
      <c r="F487" t="str">
        <v>BALANZA</v>
      </c>
      <c r="G487" t="str">
        <v>SCANNER</v>
      </c>
      <c r="H487" t="str">
        <v>METTLER</v>
      </c>
      <c r="I48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nueva presenta fallas al momento de arrojar la etiqueta_x000d_
Area en donde se encuentra la Balanza: panaderia</v>
      </c>
      <c r="J487" t="str">
        <v>NO APLICA</v>
      </c>
      <c r="K487" t="str" xml:space="preserve">
        <v xml:space="preserve">Buen día_x000d_
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falla al realizar la impresión de varias etiquetas._x000d_
Entregar operativa a Jefe de sección._x000d_
Cordialmente;_x000d_
Ever Becerra</v>
      </c>
      <c r="L487" t="str" xml:space="preserve">
        <v xml:space="preserve">12018908-CAU: se procede a revisar la balanza se encuentra que esta imprimiendo el lado lateral izquierdo no visible se procede a cambiar el cabezal_x000d_
de impresión; se hacen pruebas de impresiones continuas quedando la balanza operativa</v>
      </c>
      <c r="M487">
        <v>44494</v>
      </c>
      <c r="N487">
        <v>44494</v>
      </c>
      <c r="O487" t="str">
        <v>J126 JUMBO SAN SILVESTRE</v>
      </c>
      <c r="P487" t="str">
        <v>BARRANCABERMEJA</v>
      </c>
      <c r="Q487" t="str">
        <v>HERMES MARTIN PEINADO</v>
      </c>
      <c r="R487">
        <v>13852154</v>
      </c>
      <c r="S487" t="str">
        <v>ORIENTE</v>
      </c>
    </row>
    <row r="488" xml:space="preserve">
      <c r="A488">
        <v>487</v>
      </c>
      <c r="B488">
        <v>12018908</v>
      </c>
      <c r="C488" t="str">
        <v>REQUEST</v>
      </c>
      <c r="D488" t="str">
        <v>CERRADO</v>
      </c>
      <c r="E488" t="str">
        <v>TIENDA</v>
      </c>
      <c r="F488" t="str">
        <v>BALANZA</v>
      </c>
      <c r="G488" t="str">
        <v>SCANNER</v>
      </c>
      <c r="H488" t="str">
        <v>METTLER</v>
      </c>
      <c r="I488"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nueva presenta fallas al momento de arrojar la etiqueta_x000d_
Area en donde se encuentra la Balanza: panaderia</v>
      </c>
      <c r="J488" t="str">
        <v>NO APLICA</v>
      </c>
      <c r="K488" t="str" xml:space="preserve">
        <v xml:space="preserve">Buen día_x000d_
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falla al realizar la impresión de varias etiquetas._x000d_
Entregar operativa a Jefe de sección._x000d_
Cordialmente;_x000d_
Ever Becerra</v>
      </c>
      <c r="L488" t="str" xml:space="preserve">
        <v xml:space="preserve">12018908-CAU: se procede a revisar la balanza se encuentra que esta imprimiendo el lado lateral izquierdo no visible se procede a cambiar el cabezal_x000d_
de impresión; se hacen pruebas de impresiones continuas quedando la balanza operativa</v>
      </c>
      <c r="M488">
        <v>44494</v>
      </c>
      <c r="N488">
        <v>44494</v>
      </c>
      <c r="O488" t="str">
        <v>J126 JUMBO SAN SILVESTRE</v>
      </c>
      <c r="P488" t="str">
        <v>BARRANCABERMEJA</v>
      </c>
      <c r="Q488" t="str">
        <v>HERMES MARTIN PEINADO</v>
      </c>
      <c r="R488">
        <v>13852154</v>
      </c>
      <c r="S488" t="str">
        <v>ORIENTE</v>
      </c>
    </row>
    <row r="489" xml:space="preserve">
      <c r="A489">
        <v>488</v>
      </c>
      <c r="B489">
        <v>12011800</v>
      </c>
      <c r="C489" t="str">
        <v>REQUEST</v>
      </c>
      <c r="D489" t="str">
        <v>CERRADO</v>
      </c>
      <c r="E489" t="str">
        <v>TIENDA</v>
      </c>
      <c r="F489" t="str">
        <v>PDA</v>
      </c>
      <c r="G489" t="str">
        <v>MANO</v>
      </c>
      <c r="H489" t="str">
        <v>SYMBOL</v>
      </c>
      <c r="I489"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null_x000d_
Telefono: 3118781135_x000d_
Anexo: null_x000d_
Descripcion: las pda se descargan rapidamente y caida del sistema continuamente; no tiene genesix para desarrollar otras tareas; no se puede trabajar continuamente se cae mucho la señal y se sale del sistema._x000d_
Seccion de la tienda en donde se ubica la PDT o usuario: 47 jumbo girardot</v>
      </c>
      <c r="J489" t="str">
        <v>NO APLICA</v>
      </c>
      <c r="K489" t="str" xml:space="preserve">
        <v xml:space="preserve">Jefe su autorizacion para configuracion de las pdts Symbol de la tienda que no cuentas con genesix y configurar pagina de centralizacion._x000d_
Tienda: J047 Girardot_x000d_
pdt seriales: 16307522502996; 16232522507976; 16232522507963_x000d_
marca: Symbol MC40N0_x000d_
se anexa manual para la configuracion y claves de ingreso y vlan</v>
      </c>
      <c r="L489" t="str" xml:space="preserve">
        <v xml:space="preserve">Se realiza revisión de las PDA mencionadas; se configura la red con Wlan12; Se configura aplicativo control de antenas; se pone a prueba y funciona correctamente. Posteriormente se realiza instalación y configuración del MOCHA TELNET; se configura sus parámetros para su debido funcionamiento; estos 2 aplicativos se dejan en pantalla de inicio funcionando correctamente. Estado OK. _x000d_
Nota: una de estas tres PDT presenta problemas de laser; se recomienda montar el servicio para atender la solicitud_x000d_
</v>
      </c>
      <c r="M489">
        <v>44502</v>
      </c>
      <c r="N489">
        <v>44502</v>
      </c>
      <c r="O489" t="str">
        <v>J047 JUMBO GIRARDOT</v>
      </c>
      <c r="P489" t="str">
        <v>GIRARDOT</v>
      </c>
      <c r="Q489" t="str">
        <v>RAFAEL ARDILA PUENTES</v>
      </c>
      <c r="R489">
        <v>1018419858</v>
      </c>
      <c r="S489" t="str">
        <v>OCCIDENTE</v>
      </c>
    </row>
    <row r="490" xml:space="preserve">
      <c r="A490">
        <v>489</v>
      </c>
      <c r="B490">
        <v>12011800</v>
      </c>
      <c r="C490" t="str">
        <v>REQUEST</v>
      </c>
      <c r="D490" t="str">
        <v>CERRADO</v>
      </c>
      <c r="E490" t="str">
        <v>TIENDA</v>
      </c>
      <c r="F490" t="str">
        <v>PDA</v>
      </c>
      <c r="G490" t="str">
        <v>MANO</v>
      </c>
      <c r="H490" t="str">
        <v>SYMBOL</v>
      </c>
      <c r="I490"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null_x000d_
Telefono: 3118781135_x000d_
Anexo: null_x000d_
Descripcion: las pda se descargan rapidamente y caida del sistema continuamente; no tiene genesix para desarrollar otras tareas; no se puede trabajar continuamente se cae mucho la señal y se sale del sistema._x000d_
Seccion de la tienda en donde se ubica la PDT o usuario: 47 jumbo girardot</v>
      </c>
      <c r="J490" t="str">
        <v>NO APLICA</v>
      </c>
      <c r="K490" t="str" xml:space="preserve">
        <v xml:space="preserve">Jefe su autorizacion para configuracion de las pdts Symbol de la tienda que no cuentas con genesix y configurar pagina de centralizacion._x000d_
Tienda: J047 Girardot_x000d_
pdt seriales: 16307522502996; 16232522507976; 16232522507963_x000d_
marca: Symbol MC40N0_x000d_
se anexa manual para la configuracion y claves de ingreso y vlan</v>
      </c>
      <c r="L490" t="str" xml:space="preserve">
        <v xml:space="preserve">Se realiza revisión de las PDA mencionadas; se configura la red con Wlan12; Se configura aplicativo control de antenas; se pone a prueba y funciona correctamente. Posteriormente se realiza instalación y configuración del MOCHA TELNET; se configura sus parámetros para su debido funcionamiento; estos 2 aplicativos se dejan en pantalla de inicio funcionando correctamente. Estado OK. _x000d_
Nota: una de estas tres PDT presenta problemas de laser; se recomienda montar el servicio para atender la solicitud_x000d_
</v>
      </c>
      <c r="M490">
        <v>44502</v>
      </c>
      <c r="N490">
        <v>44502</v>
      </c>
      <c r="O490" t="str">
        <v>J047 JUMBO GIRARDOT</v>
      </c>
      <c r="P490" t="str">
        <v>GIRARDOT</v>
      </c>
      <c r="Q490" t="str">
        <v>RAFAEL ARDILA PUENTES</v>
      </c>
      <c r="R490">
        <v>1018419858</v>
      </c>
      <c r="S490" t="str">
        <v>OCCIDENTE</v>
      </c>
    </row>
    <row r="491" xml:space="preserve">
      <c r="A491">
        <v>490</v>
      </c>
      <c r="B491">
        <v>12011800</v>
      </c>
      <c r="C491" t="str">
        <v>REQUEST</v>
      </c>
      <c r="D491" t="str">
        <v>CERRADO</v>
      </c>
      <c r="E491" t="str">
        <v>TIENDA</v>
      </c>
      <c r="F491" t="str">
        <v>PDA</v>
      </c>
      <c r="G491" t="str">
        <v>MANO</v>
      </c>
      <c r="H491" t="str">
        <v>SYMBOL</v>
      </c>
      <c r="I491"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null_x000d_
Telefono: 3118781135_x000d_
Anexo: null_x000d_
Descripcion: las pda se descargan rapidamente y caida del sistema continuamente; no tiene genesix para desarrollar otras tareas; no se puede trabajar continuamente se cae mucho la señal y se sale del sistema._x000d_
Seccion de la tienda en donde se ubica la PDT o usuario: 47 jumbo girardot</v>
      </c>
      <c r="J491" t="str">
        <v>NO APLICA</v>
      </c>
      <c r="K491" t="str" xml:space="preserve">
        <v xml:space="preserve">Jefe su autorizacion para configuracion de las pdts Symbol de la tienda que no cuentas con genesix y configurar pagina de centralizacion._x000d_
Tienda: J047 Girardot_x000d_
pdt seriales: 16307522502996; 16232522507976; 16232522507963_x000d_
marca: Symbol MC40N0_x000d_
se anexa manual para la configuracion y claves de ingreso y vlan</v>
      </c>
      <c r="L491" t="str" xml:space="preserve">
        <v xml:space="preserve">Se realiza revisión de las PDA mencionadas; se configura la red con Wlan12; Se configura aplicativo control de antenas; se pone a prueba y funciona correctamente. Posteriormente se realiza instalación y configuración del MOCHA TELNET; se configura sus parámetros para su debido funcionamiento; estos 2 aplicativos se dejan en pantalla de inicio funcionando correctamente. Estado OK. _x000d_
Nota: una de estas tres PDT presenta problemas de laser; se recomienda montar el servicio para atender la solicitud_x000d_
</v>
      </c>
      <c r="M491">
        <v>44502</v>
      </c>
      <c r="N491">
        <v>44502</v>
      </c>
      <c r="O491" t="str">
        <v>J047 JUMBO GIRARDOT</v>
      </c>
      <c r="P491" t="str">
        <v>GIRARDOT</v>
      </c>
      <c r="Q491" t="str">
        <v>RAFAEL ARDILA PUENTES</v>
      </c>
      <c r="R491">
        <v>1018419858</v>
      </c>
      <c r="S491" t="str">
        <v>OCCIDENTE</v>
      </c>
    </row>
    <row r="492" xml:space="preserve">
      <c r="A492">
        <v>491</v>
      </c>
      <c r="B492">
        <v>12026279</v>
      </c>
      <c r="C492" t="str">
        <v>REQUEST</v>
      </c>
      <c r="D492" t="str">
        <v>CERRADO</v>
      </c>
      <c r="E492" t="str">
        <v>TIENDA</v>
      </c>
      <c r="F492" t="str">
        <v>POS</v>
      </c>
      <c r="G492" t="str">
        <v>CPU</v>
      </c>
      <c r="H492" t="str">
        <v>BEETLE</v>
      </c>
      <c r="I492"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amable colaboracion con el fin de solucionar la falla de la pos No 4 ya que esta fuera de linea; ya se reviso el cableado y demas y continua sin funcionar_x000d_
Numero de caja con novedad y tienda: pos 4 tienda 042 ibague</v>
      </c>
      <c r="J492" t="str">
        <v>NO APLICA</v>
      </c>
      <c r="K492" t="str" xml:space="preserve">
        <v xml:space="preserve">buenas tardes._x000d_
Jefe Miguel; por favor me colabora con la autorizacion de la visita de isit para la validacion de la pos 4 de la tienda de Ibague._x000d_
gracias.</v>
      </c>
      <c r="L492" t="str" xml:space="preserve">
        <v xml:space="preserve">Se procede a revisar pos # 4 la cual se encuentra en estado fuera de linea por lo que se revisa la conexion fisica de la pos (patchcord) y se observa que se encuentra_x000d_
correctamente conectado por lo que se efectua cambio de patchcord y la pos continua sin dar red; ante lo que se conecta directamente la pos al switch y aunque el_x000d_
punto linkea la pos sigue estando fuera de linea por lo que se le informa a la persona encargada de sistemas CENCOSUD Stiven Bedoya de la novedad; y el_x000d_
confirma que el puerto puede encontrarse bloqueado por lo que indica se le envie el serial; mac del switch y el puerto donde se va a conectar la pos; ademas de la_x000d_
mac de la pos informacion que sera enviada al NOC para habilitar el punto; despues de que el NOC revisa el puerto(6) al cual la pos fue conectada y lo vuelve a_x000d_
habilitar la pos nuevamente vuelve a quedar en linea realizando pruebas con la supervisora de cajas sin novedad._x000d_
Direccion IP 10.132.74.76_x000d_
Mascara 255.255.255.192_x000d_
Gateway 10.132.74.126_x000d_
Server 10.132.74.65</v>
      </c>
      <c r="M492">
        <v>44502</v>
      </c>
      <c r="N492">
        <v>44502</v>
      </c>
      <c r="O492" t="str">
        <v>M042 METRO IBAGUE</v>
      </c>
      <c r="P492" t="str">
        <v>IBAGUE</v>
      </c>
      <c r="Q492" t="str">
        <v>NELSON EDUARDO TORRES ROJAS</v>
      </c>
      <c r="R492">
        <v>5821451</v>
      </c>
      <c r="S492" t="str">
        <v>OCCIDENTE</v>
      </c>
    </row>
    <row r="493" xml:space="preserve">
      <c r="A493">
        <v>492</v>
      </c>
      <c r="B493">
        <v>12026279</v>
      </c>
      <c r="C493" t="str">
        <v>REQUEST</v>
      </c>
      <c r="D493" t="str">
        <v>CERRADO</v>
      </c>
      <c r="E493" t="str">
        <v>TIENDA</v>
      </c>
      <c r="F493" t="str">
        <v>POS</v>
      </c>
      <c r="G493" t="str">
        <v>CPU</v>
      </c>
      <c r="H493" t="str">
        <v>BEETLE</v>
      </c>
      <c r="I493"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amable colaboracion con el fin de solucionar la falla de la pos No 4 ya que esta fuera de linea; ya se reviso el cableado y demas y continua sin funcionar_x000d_
Numero de caja con novedad y tienda: pos 4 tienda 042 ibague</v>
      </c>
      <c r="J493" t="str">
        <v>NO APLICA</v>
      </c>
      <c r="K493" t="str" xml:space="preserve">
        <v xml:space="preserve">buenas tardes._x000d_
Jefe Miguel; por favor me colabora con la autorizacion de la visita de isit para la validacion de la pos 4 de la tienda de Ibague._x000d_
gracias.</v>
      </c>
      <c r="L493" t="str" xml:space="preserve">
        <v xml:space="preserve">Se procede a revisar pos # 4 la cual se encuentra en estado fuera de linea por lo que se revisa la conexion fisica de la pos (patchcord) y se observa que se encuentra_x000d_
correctamente conectado por lo que se efectua cambio de patchcord y la pos continua sin dar red; ante lo que se conecta directamente la pos al switch y aunque el_x000d_
punto linkea la pos sigue estando fuera de linea por lo que se le informa a la persona encargada de sistemas CENCOSUD Stiven Bedoya de la novedad; y el_x000d_
confirma que el puerto puede encontrarse bloqueado por lo que indica se le envie el serial; mac del switch y el puerto donde se va a conectar la pos; ademas de la_x000d_
mac de la pos informacion que sera enviada al NOC para habilitar el punto; despues de que el NOC revisa el puerto(6) al cual la pos fue conectada y lo vuelve a_x000d_
habilitar la pos nuevamente vuelve a quedar en linea realizando pruebas con la supervisora de cajas sin novedad._x000d_
Direccion IP 10.132.74.76_x000d_
Mascara 255.255.255.192_x000d_
Gateway 10.132.74.126_x000d_
Server 10.132.74.65</v>
      </c>
      <c r="M493">
        <v>44502</v>
      </c>
      <c r="N493">
        <v>44502</v>
      </c>
      <c r="O493" t="str">
        <v>M042 METRO IBAGUE</v>
      </c>
      <c r="P493" t="str">
        <v>IBAGUE</v>
      </c>
      <c r="Q493" t="str">
        <v>NELSON EDUARDO TORRES ROJAS</v>
      </c>
      <c r="R493">
        <v>5821451</v>
      </c>
      <c r="S493" t="str">
        <v>OCCIDENTE</v>
      </c>
    </row>
    <row r="494" xml:space="preserve">
      <c r="A494">
        <v>493</v>
      </c>
      <c r="B494">
        <v>12024734</v>
      </c>
      <c r="C494" t="str">
        <v>REQUEST</v>
      </c>
      <c r="D494" t="str">
        <v>CERRADO</v>
      </c>
      <c r="E494" t="str">
        <v>TIENDA</v>
      </c>
      <c r="F494" t="str">
        <v>CAJA</v>
      </c>
      <c r="G494" t="str">
        <v>POS</v>
      </c>
      <c r="H494" t="str">
        <v>WINCOR</v>
      </c>
      <c r="I494"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Buenas noches me podrian colaborar para cambiar el cable del teclado de la caja 14 ya que no me deja ingresar y hacer ningun registro.</v>
      </c>
      <c r="J494" t="str">
        <v>NO APLICA</v>
      </c>
      <c r="K494" t="str" xml:space="preserve">
        <v xml:space="preserve">Buenas Tardes_x000d_
Realizar cambio del cable del teclado de la POS 14:_x000d_
Equipo: POS_x000d_
Marca: Wincor_x000d_
Modelo: Beetle M 2 Plus_x000d_
Serial: 53R0126467_x000d_
Activo: DI-010215_x000d_
SGP Reserva: 15302_x000d_
Parte: CABLE TECLADO MINI-DIN 3.0M 6POS. M/M_x000d_
N° Parte: la 105248</v>
      </c>
      <c r="L494" t="str">
        <v>Se realiza la instalación del cable en la POS; pero el teclado viene completo con el cable y no se puede reemplazar; asi que se debe cambiar tambien el teclado; se pide la parte para que sea enviado a la tienda. No se deja opetrativa la caja.</v>
      </c>
      <c r="M494">
        <v>44502</v>
      </c>
      <c r="N494">
        <v>44502</v>
      </c>
      <c r="O494" t="str">
        <v>M074 METRO FACATATIVA</v>
      </c>
      <c r="P494" t="str">
        <v>FACATATIVA</v>
      </c>
      <c r="Q494" t="str">
        <v>ALEXANDER CASTILLO SOTELO</v>
      </c>
      <c r="R494">
        <v>80216449</v>
      </c>
      <c r="S494" t="str">
        <v>BOGOTA</v>
      </c>
    </row>
    <row r="495" xml:space="preserve">
      <c r="A495">
        <v>494</v>
      </c>
      <c r="B495">
        <v>12031689</v>
      </c>
      <c r="C495" t="str">
        <v>INCIDENT</v>
      </c>
      <c r="D495" t="str">
        <v>CERRADO</v>
      </c>
      <c r="E495" t="str">
        <v>TIENDA</v>
      </c>
      <c r="F495" t="str">
        <v>DESKTOP</v>
      </c>
      <c r="G495" t="str">
        <v>CPU</v>
      </c>
      <c r="H495" t="str">
        <v>LENOVO</v>
      </c>
      <c r="I495" t="str" xml:space="preserve">
        <v xml:space="preserve">Buenas Tardes_x000d_
_x000d_
_x000d_
Salvar la informacion y instalar sistema operativo al equipo del Director de la tienda Metro facatativa</v>
      </c>
      <c r="J495" t="str">
        <v>NO APLICA</v>
      </c>
      <c r="K495" t="str" xml:space="preserve">
        <v xml:space="preserve">Buenas Tardes_x000d_
Salvar la informacion y formatear el PC del director:_x000d_
Tienda: Metro Facatativa_x000d_
Equipo:Desktop_x000d_
Marca: Lenovo_x000d_
Modelo:M73_x000d_
Serial:MJ01CG7Q</v>
      </c>
      <c r="L495" t="str">
        <v>Inicialmente se realizo prueba del Disco Duro y se valida que se encuentra en buen estado; se procede con el Backup de la información y los PST (Aproximadamente 150 Gb). Luego se hizo el formateo del equipo; se configuro nuevamente y se pasa toda la información. Se deja operativo el equipo. Se solicita el envío de una memoria RAM de 4 Gb porque el equipo aun es lento</v>
      </c>
      <c r="M495">
        <v>44502</v>
      </c>
      <c r="N495">
        <v>44502</v>
      </c>
      <c r="O495" t="str">
        <v>M074 METRO FACATATIVA</v>
      </c>
      <c r="P495" t="str">
        <v>FACATATIVA</v>
      </c>
      <c r="Q495" t="str">
        <v>ALEXANDER CASTILLO SOTELO</v>
      </c>
      <c r="R495">
        <v>80216449</v>
      </c>
      <c r="S495" t="str">
        <v>BOGOTA</v>
      </c>
    </row>
    <row r="496" xml:space="preserve">
      <c r="A496">
        <v>495</v>
      </c>
      <c r="B496">
        <v>12031689</v>
      </c>
      <c r="C496" t="str">
        <v>INCIDENT</v>
      </c>
      <c r="D496" t="str">
        <v>CERRADO</v>
      </c>
      <c r="E496" t="str">
        <v>TIENDA</v>
      </c>
      <c r="F496" t="str">
        <v>DESKTOP</v>
      </c>
      <c r="G496" t="str">
        <v>CPU</v>
      </c>
      <c r="H496" t="str">
        <v>LENOVO</v>
      </c>
      <c r="I496" t="str" xml:space="preserve">
        <v xml:space="preserve">Buenas Tardes_x000d_
_x000d_
_x000d_
Salvar la informacion y instalar sistema operativo al equipo del Director de la tienda Metro facatativa</v>
      </c>
      <c r="J496" t="str">
        <v>NO APLICA</v>
      </c>
      <c r="K496" t="str" xml:space="preserve">
        <v xml:space="preserve">Buenas Tardes_x000d_
Salvar la informacion y formatear el PC del director:_x000d_
Tienda: Metro Facatativa_x000d_
Equipo:Desktop_x000d_
Marca: Lenovo_x000d_
Modelo:M73_x000d_
Serial:MJ01CG7Q</v>
      </c>
      <c r="L496" t="str">
        <v>Inicialmente se realizo prueba del Disco Duro y se valida que se encuentra en buen estado; se procede con el Backup de la información y los PST (Aproximadamente 150 Gb). Luego se hizo el formateo del equipo; se configuro nuevamente y se pasa toda la información. Se deja operativo el equipo. Se solicita el envío de una memoria RAM de 4 Gb porque el equipo aun es lento</v>
      </c>
      <c r="M496">
        <v>44502</v>
      </c>
      <c r="N496">
        <v>44502</v>
      </c>
      <c r="O496" t="str">
        <v>M074 METRO FACATATIVA</v>
      </c>
      <c r="P496" t="str">
        <v>FACATATIVA</v>
      </c>
      <c r="Q496" t="str">
        <v>ALEXANDER CASTILLO SOTELO</v>
      </c>
      <c r="R496">
        <v>80216449</v>
      </c>
      <c r="S496" t="str">
        <v>BOGOTA</v>
      </c>
    </row>
    <row r="497" xml:space="preserve">
      <c r="A497">
        <v>496</v>
      </c>
      <c r="B497">
        <v>12031689</v>
      </c>
      <c r="C497" t="str">
        <v>INCIDENT</v>
      </c>
      <c r="D497" t="str">
        <v>CERRADO</v>
      </c>
      <c r="E497" t="str">
        <v>TIENDA</v>
      </c>
      <c r="F497" t="str">
        <v>DESKTOP</v>
      </c>
      <c r="G497" t="str">
        <v>CPU</v>
      </c>
      <c r="H497" t="str">
        <v>LENOVO</v>
      </c>
      <c r="I497" t="str" xml:space="preserve">
        <v xml:space="preserve">Buenas Tardes_x000d_
_x000d_
_x000d_
Salvar la informacion y instalar sistema operativo al equipo del Director de la tienda Metro facatativa</v>
      </c>
      <c r="J497" t="str">
        <v>NO APLICA</v>
      </c>
      <c r="K497" t="str" xml:space="preserve">
        <v xml:space="preserve">Buenas Tardes_x000d_
Salvar la informacion y formatear el PC del director:_x000d_
Tienda: Metro Facatativa_x000d_
Equipo:Desktop_x000d_
Marca: Lenovo_x000d_
Modelo:M73_x000d_
Serial:MJ01CG7Q</v>
      </c>
      <c r="L497" t="str">
        <v>Inicialmente se realizo prueba del Disco Duro y se valida que se encuentra en buen estado; se procede con el Backup de la información y los PST (Aproximadamente 150 Gb). Luego se hizo el formateo del equipo; se configuro nuevamente y se pasa toda la información. Se deja operativo el equipo. Se solicita el envío de una memoria RAM de 4 Gb porque el equipo aun es lento</v>
      </c>
      <c r="M497">
        <v>44502</v>
      </c>
      <c r="N497">
        <v>44502</v>
      </c>
      <c r="O497" t="str">
        <v>M074 METRO FACATATIVA</v>
      </c>
      <c r="P497" t="str">
        <v>FACATATIVA</v>
      </c>
      <c r="Q497" t="str">
        <v>ALEXANDER CASTILLO SOTELO</v>
      </c>
      <c r="R497">
        <v>80216449</v>
      </c>
      <c r="S497" t="str">
        <v>BOGOTA</v>
      </c>
    </row>
    <row r="498" xml:space="preserve">
      <c r="A498">
        <v>497</v>
      </c>
      <c r="B498">
        <v>12033137</v>
      </c>
      <c r="C498" t="str">
        <v>INCIDENT</v>
      </c>
      <c r="D498" t="str">
        <v>CERRADO</v>
      </c>
      <c r="E498" t="str">
        <v>TIENDA</v>
      </c>
      <c r="F498" t="str">
        <v>DESKTOP</v>
      </c>
      <c r="G498" t="str">
        <v>CPU</v>
      </c>
      <c r="H498" t="str">
        <v>LENOVO</v>
      </c>
      <c r="I498" t="str" xml:space="preserve">
        <v xml:space="preserve">atos usuario_x000d_
Nombre: egarzons_x000d_
Correo: ErikaXiomara.GarzonSoler@cencosud.com.co_x000d_
Usuario AD: egarzons_x000d_
Pais: Colombia_x000d_
Ubicacion: M074 METRO FACATATIVA_x000d_
Zona: Colombia Bogota_x000d_
Unidad de Negocio: Supermercados_x000d_
Servicio: Tiendas &amp; Centros de Distribucion_x000d_
Telefono: 3222834792_x000d_
Anexo: null_x000d_
Descripcion: Se solicita por favor revision del equipo ya que se encuentra demasiado lento_x000d_
Lugar en donde se encuentra el computador en la tienda: Direccion</v>
      </c>
      <c r="J498" t="str">
        <v>NO APLICA</v>
      </c>
      <c r="K498" t="str" xml:space="preserve">
        <v xml:space="preserve">Buenas tardes_x000d_
Salvar la informacion y formatear el PC de la asistente_x000d_
Tienda: Metro facatativa_x000d_
Equipo:Desktop_x000d_
Marca: lenovo_x000d_
Modelo:M73_x000d_
Serial:MJ01CG9Z</v>
      </c>
      <c r="L498" t="str">
        <v>Se realiza la verificación del equipo y se observa que es demaciado lento; ya se habia formateado anteriormente; se solicita el envio de una memoria RAM de 4 Gb; para mejorar el rendimiento.</v>
      </c>
      <c r="M498">
        <v>44502</v>
      </c>
      <c r="N498">
        <v>44502</v>
      </c>
      <c r="O498" t="str">
        <v>M074 METRO FACATATIVA</v>
      </c>
      <c r="P498" t="str">
        <v>FACATATIVA</v>
      </c>
      <c r="Q498" t="str">
        <v>ALEXANDER CASTILLO SOTELO</v>
      </c>
      <c r="R498">
        <v>80216449</v>
      </c>
      <c r="S498" t="str">
        <v>BOGOTA</v>
      </c>
    </row>
    <row r="499" xml:space="preserve">
      <c r="A499">
        <v>498</v>
      </c>
      <c r="B499">
        <v>12012907</v>
      </c>
      <c r="C499" t="str">
        <v>REQUEST</v>
      </c>
      <c r="D499" t="str">
        <v>CERRADO</v>
      </c>
      <c r="E499" t="str">
        <v>TIENDA</v>
      </c>
      <c r="F499" t="str">
        <v>POS</v>
      </c>
      <c r="G499" t="str">
        <v>CPU</v>
      </c>
      <c r="H499" t="str">
        <v>WINCOR</v>
      </c>
      <c r="I499"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buena tarde agradezco su colaboracion revisando la pos numero 01 que se encuentra presentando falla el cable del teclado</v>
      </c>
      <c r="J499" t="str">
        <v>NO APLICA</v>
      </c>
      <c r="K499" t="str">
        <v xml:space="preserve">	Se solicita traslado de una CPU para cambio bajo el ticket 12031490.</v>
      </c>
      <c r="L499" t="str">
        <v>12012907-CAU: se solicita cambio de la cpu en la pos 1; se procede a cambiar retirando la pos con serial: 53R0041437 e instalando la pos: 5300730190; se cambia se proce de intercambiar los discos duros ya que el daño esta en la board y el disco no presenta fallas; despues de intercambiar el disco se habilitar puerto de red; ; se llama a soporte para actualizar la pos y validar que este en linea; se realiza cargue; se hace pruebas con la usuaria ADRIANA ACEVEDO; validando todas las funciones quedando operativa la pos</v>
      </c>
      <c r="M499">
        <v>44502</v>
      </c>
      <c r="N499">
        <v>44502</v>
      </c>
      <c r="O499" t="str">
        <v>J126 JUMBO SAN SILVESTRE</v>
      </c>
      <c r="P499" t="str">
        <v>BARRANCABERMEJA</v>
      </c>
      <c r="Q499" t="str">
        <v>HERMES MARTIN PEINADO</v>
      </c>
      <c r="R499">
        <v>13852154</v>
      </c>
      <c r="S499" t="str">
        <v>ORIENTE</v>
      </c>
    </row>
    <row r="500" xml:space="preserve">
      <c r="A500">
        <v>499</v>
      </c>
      <c r="B500">
        <v>12012907</v>
      </c>
      <c r="C500" t="str">
        <v>REQUEST</v>
      </c>
      <c r="D500" t="str">
        <v>CERRADO</v>
      </c>
      <c r="E500" t="str">
        <v>TIENDA</v>
      </c>
      <c r="F500" t="str">
        <v>POS</v>
      </c>
      <c r="G500" t="str">
        <v>CPU</v>
      </c>
      <c r="H500" t="str">
        <v>WINCOR</v>
      </c>
      <c r="I500"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buena tarde agradezco su colaboracion revisando la pos numero 01 que se encuentra presentando falla el cable del teclado</v>
      </c>
      <c r="J500" t="str">
        <v>NO APLICA</v>
      </c>
      <c r="K500" t="str">
        <v xml:space="preserve">	Se solicita traslado de una CPU para cambio bajo el ticket 12031490.</v>
      </c>
      <c r="L500" t="str">
        <v>12012907-CAU: se solicita cambio de la cpu en la pos 1; se procede a cambiar retirando la pos con serial: 53R0041437 e instalando la pos: 5300730190; se cambia se proce de intercambiar los discos duros ya que el daño esta en la board y el disco no presenta fallas; despues de intercambiar el disco se habilitar puerto de red; ; se llama a soporte para actualizar la pos y validar que este en linea; se realiza cargue; se hace pruebas con la usuaria ADRIANA ACEVEDO; validando todas las funciones quedando operativa la pos</v>
      </c>
      <c r="M500">
        <v>44502</v>
      </c>
      <c r="N500">
        <v>44502</v>
      </c>
      <c r="O500" t="str">
        <v>J126 JUMBO SAN SILVESTRE</v>
      </c>
      <c r="P500" t="str">
        <v>BARRANCABERMEJA</v>
      </c>
      <c r="Q500" t="str">
        <v>HERMES MARTIN PEINADO</v>
      </c>
      <c r="R500">
        <v>13852154</v>
      </c>
      <c r="S500" t="str">
        <v>ORIENTE</v>
      </c>
    </row>
    <row r="501" xml:space="preserve">
      <c r="A501">
        <v>500</v>
      </c>
      <c r="B501">
        <v>12040812</v>
      </c>
      <c r="C501" t="str">
        <v>REQUEST</v>
      </c>
      <c r="D501" t="str">
        <v>CERRADO</v>
      </c>
      <c r="E501" t="str">
        <v>TIENDA</v>
      </c>
      <c r="F501" t="str">
        <v>ACOMPAÑAMIENTO</v>
      </c>
      <c r="G501" t="str">
        <v>ACOMPAÑAMIENTO</v>
      </c>
      <c r="H501" t="str">
        <v>ACOMPAÑAMIENTO</v>
      </c>
      <c r="I501" t="str" xml:space="preserve">
        <v xml:space="preserve">Buenas Tardes_x000d_
_x000d_
Agradezco de su colaboracion con el acompañamiento y respectiva validacion del lineal de cajas; Centro de computo y demas equipos de comunicaciones ; ya que el dia 2 de noviembre a las 5am el proveedor cambiara la UPS de la tienda._x000d_
_x000d_
Gracias</v>
      </c>
      <c r="J501" t="str">
        <v>NO APLICA</v>
      </c>
      <c r="K501" t="str" xml:space="preserve">
        <v xml:space="preserve">Buenas Tardes_x000d_
Se Genera CAU para el acompañamiento por parte de Isit para el cambio de la UPS de la tienda a las 6am del dia martes 2 de noviembre	</v>
      </c>
      <c r="L501" t="str">
        <v>Se realizo el acompañamiento a los tecnicos que hicieron la instalación de la UPS; luego que terminaron se conectaron todos los equipos y se iniciaron. Todos los equipos arrancaron bien y se dejaron operativos.</v>
      </c>
      <c r="M501">
        <v>44502</v>
      </c>
      <c r="N501">
        <v>44502</v>
      </c>
      <c r="O501" t="str">
        <v>M077 METRO ZIPAQUIRA</v>
      </c>
      <c r="P501" t="str">
        <v>ZIPAQUIRA</v>
      </c>
      <c r="Q501" t="str">
        <v>ALEXANDER CASTILLO SOTELO</v>
      </c>
      <c r="R501">
        <v>80216449</v>
      </c>
      <c r="S501" t="str">
        <v>BOGOTA</v>
      </c>
    </row>
    <row r="502" xml:space="preserve">
      <c r="A502">
        <v>501</v>
      </c>
      <c r="B502">
        <v>12040812</v>
      </c>
      <c r="C502" t="str">
        <v>REQUEST</v>
      </c>
      <c r="D502" t="str">
        <v>CERRADO</v>
      </c>
      <c r="E502" t="str">
        <v>TIENDA</v>
      </c>
      <c r="F502" t="str">
        <v>ACOMPAÑAMIENTO</v>
      </c>
      <c r="G502" t="str">
        <v>ACOMPAÑAMIENTO</v>
      </c>
      <c r="H502" t="str">
        <v>ACOMPAÑAMIENTO</v>
      </c>
      <c r="I502" t="str" xml:space="preserve">
        <v xml:space="preserve">Buenas Tardes_x000d_
_x000d_
Agradezco de su colaboracion con el acompañamiento y respectiva validacion del lineal de cajas; Centro de computo y demas equipos de comunicaciones ; ya que el dia 2 de noviembre a las 5am el proveedor cambiara la UPS de la tienda._x000d_
_x000d_
Gracias</v>
      </c>
      <c r="J502" t="str">
        <v>NO APLICA</v>
      </c>
      <c r="K502" t="str" xml:space="preserve">
        <v xml:space="preserve">Buenas Tardes_x000d_
Se Genera CAU para el acompañamiento por parte de Isit para el cambio de la UPS de la tienda a las 6am del dia martes 2 de noviembre	</v>
      </c>
      <c r="L502" t="str">
        <v>Se realizo el acompañamiento a los tecnicos que hicieron la instalación de la UPS; luego que terminaron se conectaron todos los equipos y se iniciaron. Todos los equipos arrancaron bien y se dejaron operativos.</v>
      </c>
      <c r="M502">
        <v>44502</v>
      </c>
      <c r="N502">
        <v>44502</v>
      </c>
      <c r="O502" t="str">
        <v>M077 METRO ZIPAQUIRA</v>
      </c>
      <c r="P502" t="str">
        <v>ZIPAQUIRA</v>
      </c>
      <c r="Q502" t="str">
        <v>ALEXANDER CASTILLO SOTELO</v>
      </c>
      <c r="R502">
        <v>80216449</v>
      </c>
      <c r="S502" t="str">
        <v>BOGOTA</v>
      </c>
    </row>
    <row r="503" xml:space="preserve">
      <c r="A503">
        <v>502</v>
      </c>
      <c r="B503">
        <v>12037982</v>
      </c>
      <c r="C503" t="str">
        <v>REQUEST</v>
      </c>
      <c r="D503" t="str">
        <v>CERRADO</v>
      </c>
      <c r="E503" t="str">
        <v>TIENDA</v>
      </c>
      <c r="F503" t="str">
        <v>POS</v>
      </c>
      <c r="G503" t="str">
        <v>CPU</v>
      </c>
      <c r="H503" t="str">
        <v>WINCOR</v>
      </c>
      <c r="I503" t="str" xml:space="preserve">
        <v xml:space="preserve">Buenas Tardes_x000d_
_x000d_
_x000d_
Por favor revisar la POS 14 de electro; que no inicia correctamente_x000d_
_x000d_
_x000d_
Gracias_x000d_
_x000d_
Saludos</v>
      </c>
      <c r="J503" t="str">
        <v>NO APLICA</v>
      </c>
      <c r="K503" t="str" xml:space="preserve">
        <v xml:space="preserve">Formatear la POS 14 de electro que no sube S.O	  _x000d_
</v>
      </c>
      <c r="L503" t="str">
        <v>Al realizar el formateo de la POS; generaba error ya que no podía conectarse con el servidor; así que se instala en otro punto del lineal de cajas y se procede con el formateo. Se configura la dirección IP; MK y Gateway; tambien la IP el servidor. Una vez formateada la POS se coloca nuevamente la CPU en el puerto inicial pero no sube el punto de red. Se valida con el área de redes y se confirma que el punto esta desconectado. Se hacen las respectivas correcciones y sube la POS correctamente. Se deja operativa la caja.</v>
      </c>
      <c r="M503">
        <v>44502</v>
      </c>
      <c r="N503">
        <v>44502</v>
      </c>
      <c r="O503" t="str">
        <v>M074 METRO FACATATIVA</v>
      </c>
      <c r="P503" t="str">
        <v>FACATATIVA</v>
      </c>
      <c r="Q503" t="str">
        <v>ALEXANDER CASTILLO SOTELO</v>
      </c>
      <c r="R503">
        <v>80216449</v>
      </c>
      <c r="S503" t="str">
        <v>BOGOTA</v>
      </c>
    </row>
    <row r="504" xml:space="preserve">
      <c r="A504">
        <v>503</v>
      </c>
      <c r="B504">
        <v>12037982</v>
      </c>
      <c r="C504" t="str">
        <v>REQUEST</v>
      </c>
      <c r="D504" t="str">
        <v>CERRADO</v>
      </c>
      <c r="E504" t="str">
        <v>TIENDA</v>
      </c>
      <c r="F504" t="str">
        <v>POS</v>
      </c>
      <c r="G504" t="str">
        <v>CPU</v>
      </c>
      <c r="H504" t="str">
        <v>WINCOR</v>
      </c>
      <c r="I504" t="str" xml:space="preserve">
        <v xml:space="preserve">Buenas Tardes_x000d_
_x000d_
_x000d_
Por favor revisar la POS 14 de electro; que no inicia correctamente_x000d_
_x000d_
_x000d_
Gracias_x000d_
_x000d_
Saludos</v>
      </c>
      <c r="J504" t="str">
        <v>NO APLICA</v>
      </c>
      <c r="K504" t="str" xml:space="preserve">
        <v xml:space="preserve">Formatear la POS 14 de electro que no sube S.O	  _x000d_
</v>
      </c>
      <c r="L504" t="str">
        <v>Al realizar el formateo de la POS; generaba error ya que no podía conectarse con el servidor; así que se instala en otro punto del lineal de cajas y se procede con el formateo. Se configura la dirección IP; MK y Gateway; tambien la IP el servidor. Una vez formateada la POS se coloca nuevamente la CPU en el puerto inicial pero no sube el punto de red. Se valida con el área de redes y se confirma que el punto esta desconectado. Se hacen las respectivas correcciones y sube la POS correctamente. Se deja operativa la caja.</v>
      </c>
      <c r="M504">
        <v>44502</v>
      </c>
      <c r="N504">
        <v>44502</v>
      </c>
      <c r="O504" t="str">
        <v>M074 METRO FACATATIVA</v>
      </c>
      <c r="P504" t="str">
        <v>FACATATIVA</v>
      </c>
      <c r="Q504" t="str">
        <v>ALEXANDER CASTILLO SOTELO</v>
      </c>
      <c r="R504">
        <v>80216449</v>
      </c>
      <c r="S504" t="str">
        <v>BOGOTA</v>
      </c>
    </row>
    <row r="505" xml:space="preserve">
      <c r="A505">
        <v>504</v>
      </c>
      <c r="B505">
        <v>12037712</v>
      </c>
      <c r="C505" t="str">
        <v>REQUEST</v>
      </c>
      <c r="D505" t="str">
        <v>CERRADO</v>
      </c>
      <c r="E505" t="str">
        <v>TIENDA</v>
      </c>
      <c r="F505" t="str">
        <v>POS</v>
      </c>
      <c r="G505" t="str">
        <v>CPU</v>
      </c>
      <c r="H505" t="str">
        <v>WINCOR</v>
      </c>
      <c r="I50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J505" t="str">
        <v>NO APLICA</v>
      </c>
      <c r="K505" t="str">
        <v xml:space="preserve">Buenas tardes: Me ayudan con esta solicitud.	  </v>
      </c>
      <c r="L505" t="str" xml:space="preserve">
        <v xml:space="preserve">Se efectua revision de pos #11 la cual se reinicia constantemente por lo que en primera instancia se procede a formatear con autorizacion de persona encargada de_x000d_
sistemas cencosud Harold Gonzalez quien informa el direccionamiento IP de la misma pero la pos no sube; por lo que en primera instancia se procede a crear una_x000d_
memoria USB con el sistema operativo de las pos y nuevamente se incia proceso de formateo pero la pos no finaliza el proceso de formateo; se informa_x000d_
nuevamente a soporte sistemas cencosud Harold Gonzalez quien para descartar indica crear otra memoria con el sistema operativo de las pos realizando pruebas_x000d_
nuevamente persistiendo la falla; se procede a formatear pos en otro punto de red quedando con error de montaje y el punto de red queda bloqueado; se informa_x000d_
a soporte sistemas cencosud Harold Gonzalez quien se comunica con las personas de soporte 7x24 quienes realizan borrado de librerias del servidor_x000d_
pertenecientes a la pos; se procede a formatear de nuevo la pos finalizando proceso correctamente ingresando direccion IP 10.131.100.147 quedando en proceso_x000d_
de "Favor esperar" y despues volviendo a reiniciarse como se encontraba al comienzo. Despues de realizar diferentes pruebas con soporte sistemas cencosud_x000d_
Harold Gonzalez que incluian desconectar uno a uno los diferentes dispositivos perifericos conectados a la pos para detectar una posible falla de la misma;_x000d_
quedando solo con el visor de cajero conectado y presentando el mismo error por lo que se procede a realizar intercambio de discos de pos con la numero 2_x000d_
subiendo la pos #11 sin novedad y el disco de la pos #2 conectado en el lugar de la caja 11 presento el mismo error de reinicio constante; por lo que se determina_x000d_
con soporte sistemas cencosud Harold Gonzalez que el error es directamente la pos; a lo cual el indica que va a realizar la solicitud de la misma; se realiza_x000d_
identificacion de los puntos de red de caja 15 y caja 2 con ayuda del NOC procediendo a ejecutar desbloqueo de los mismos </v>
      </c>
      <c r="M505">
        <v>44502</v>
      </c>
      <c r="N505">
        <v>44502</v>
      </c>
      <c r="O505" t="str">
        <v>J047 JUMBO GIRARDOT</v>
      </c>
      <c r="P505" t="str">
        <v>GIRARDOT</v>
      </c>
      <c r="Q505" t="str">
        <v>NELSON EDUARDO TORRES ROJAS</v>
      </c>
      <c r="R505">
        <v>5821451</v>
      </c>
      <c r="S505" t="str">
        <v>OCCIDENTE</v>
      </c>
    </row>
    <row r="506" xml:space="preserve">
      <c r="A506">
        <v>505</v>
      </c>
      <c r="B506">
        <v>12037712</v>
      </c>
      <c r="C506" t="str">
        <v>REQUEST</v>
      </c>
      <c r="D506" t="str">
        <v>CERRADO</v>
      </c>
      <c r="E506" t="str">
        <v>TIENDA</v>
      </c>
      <c r="F506" t="str">
        <v>POS</v>
      </c>
      <c r="G506" t="str">
        <v>CPU</v>
      </c>
      <c r="H506" t="str">
        <v>WINCOR</v>
      </c>
      <c r="I50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J506" t="str">
        <v>NO APLICA</v>
      </c>
      <c r="K506" t="str">
        <v xml:space="preserve">Buenas tardes: Me ayudan con esta solicitud.	  </v>
      </c>
      <c r="L506" t="str" xml:space="preserve">
        <v xml:space="preserve">Se efectua revision de pos #11 la cual se reinicia constantemente por lo que en primera instancia se procede a formatear con autorizacion de persona encargada de_x000d_
sistemas cencosud Harold Gonzalez quien informa el direccionamiento IP de la misma pero la pos no sube; por lo que en primera instancia se procede a crear una_x000d_
memoria USB con el sistema operativo de las pos y nuevamente se incia proceso de formateo pero la pos no finaliza el proceso de formateo; se informa_x000d_
nuevamente a soporte sistemas cencosud Harold Gonzalez quien para descartar indica crear otra memoria con el sistema operativo de las pos realizando pruebas_x000d_
nuevamente persistiendo la falla; se procede a formatear pos en otro punto de red quedando con error de montaje y el punto de red queda bloqueado; se informa_x000d_
a soporte sistemas cencosud Harold Gonzalez quien se comunica con las personas de soporte 7x24 quienes realizan borrado de librerias del servidor_x000d_
pertenecientes a la pos; se procede a formatear de nuevo la pos finalizando proceso correctamente ingresando direccion IP 10.131.100.147 quedando en proceso_x000d_
de "Favor esperar" y despues volviendo a reiniciarse como se encontraba al comienzo. Despues de realizar diferentes pruebas con soporte sistemas cencosud_x000d_
Harold Gonzalez que incluian desconectar uno a uno los diferentes dispositivos perifericos conectados a la pos para detectar una posible falla de la misma;_x000d_
quedando solo con el visor de cajero conectado y presentando el mismo error por lo que se procede a realizar intercambio de discos de pos con la numero 2_x000d_
subiendo la pos #11 sin novedad y el disco de la pos #2 conectado en el lugar de la caja 11 presento el mismo error de reinicio constante; por lo que se determina_x000d_
con soporte sistemas cencosud Harold Gonzalez que el error es directamente la pos; a lo cual el indica que va a realizar la solicitud de la misma; se realiza_x000d_
identificacion de los puntos de red de caja 15 y caja 2 con ayuda del NOC procediendo a ejecutar desbloqueo de los mismos </v>
      </c>
      <c r="M506">
        <v>44502</v>
      </c>
      <c r="N506">
        <v>44502</v>
      </c>
      <c r="O506" t="str">
        <v>J047 JUMBO GIRARDOT</v>
      </c>
      <c r="P506" t="str">
        <v>GIRARDOT</v>
      </c>
      <c r="Q506" t="str">
        <v>NELSON EDUARDO TORRES ROJAS</v>
      </c>
      <c r="R506">
        <v>5821451</v>
      </c>
      <c r="S506" t="str">
        <v>OCCIDENTE</v>
      </c>
    </row>
    <row r="507" xml:space="preserve">
      <c r="A507">
        <v>506</v>
      </c>
      <c r="B507">
        <v>12037712</v>
      </c>
      <c r="C507" t="str">
        <v>REQUEST</v>
      </c>
      <c r="D507" t="str">
        <v>CERRADO</v>
      </c>
      <c r="E507" t="str">
        <v>TIENDA</v>
      </c>
      <c r="F507" t="str">
        <v>POS</v>
      </c>
      <c r="G507" t="str">
        <v>CPU</v>
      </c>
      <c r="H507" t="str">
        <v>WINCOR</v>
      </c>
      <c r="I50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J507" t="str">
        <v>NO APLICA</v>
      </c>
      <c r="K507" t="str">
        <v xml:space="preserve">Buenas tardes: Me ayudan con esta solicitud.	  </v>
      </c>
      <c r="L507" t="str" xml:space="preserve">
        <v xml:space="preserve">Se efectua revision de pos #11 la cual se reinicia constantemente por lo que en primera instancia se procede a formatear con autorizacion de persona encargada de_x000d_
sistemas cencosud Harold Gonzalez quien informa el direccionamiento IP de la misma pero la pos no sube; por lo que en primera instancia se procede a crear una_x000d_
memoria USB con el sistema operativo de las pos y nuevamente se incia proceso de formateo pero la pos no finaliza el proceso de formateo; se informa_x000d_
nuevamente a soporte sistemas cencosud Harold Gonzalez quien para descartar indica crear otra memoria con el sistema operativo de las pos realizando pruebas_x000d_
nuevamente persistiendo la falla; se procede a formatear pos en otro punto de red quedando con error de montaje y el punto de red queda bloqueado; se informa_x000d_
a soporte sistemas cencosud Harold Gonzalez quien se comunica con las personas de soporte 7x24 quienes realizan borrado de librerias del servidor_x000d_
pertenecientes a la pos; se procede a formatear de nuevo la pos finalizando proceso correctamente ingresando direccion IP 10.131.100.147 quedando en proceso_x000d_
de "Favor esperar" y despues volviendo a reiniciarse como se encontraba al comienzo. Despues de realizar diferentes pruebas con soporte sistemas cencosud_x000d_
Harold Gonzalez que incluian desconectar uno a uno los diferentes dispositivos perifericos conectados a la pos para detectar una posible falla de la misma;_x000d_
quedando solo con el visor de cajero conectado y presentando el mismo error por lo que se procede a realizar intercambio de discos de pos con la numero 2_x000d_
subiendo la pos #11 sin novedad y el disco de la pos #2 conectado en el lugar de la caja 11 presento el mismo error de reinicio constante; por lo que se determina_x000d_
con soporte sistemas cencosud Harold Gonzalez que el error es directamente la pos; a lo cual el indica que va a realizar la solicitud de la misma; se realiza_x000d_
identificacion de los puntos de red de caja 15 y caja 2 con ayuda del NOC procediendo a ejecutar desbloqueo de los mismos </v>
      </c>
      <c r="M507">
        <v>44502</v>
      </c>
      <c r="N507">
        <v>44502</v>
      </c>
      <c r="O507" t="str">
        <v>J047 JUMBO GIRARDOT</v>
      </c>
      <c r="P507" t="str">
        <v>GIRARDOT</v>
      </c>
      <c r="Q507" t="str">
        <v>NELSON EDUARDO TORRES ROJAS</v>
      </c>
      <c r="R507">
        <v>5821451</v>
      </c>
      <c r="S507" t="str">
        <v>OCCIDENTE</v>
      </c>
    </row>
    <row r="508" xml:space="preserve">
      <c r="A508">
        <v>507</v>
      </c>
      <c r="B508">
        <v>12037212</v>
      </c>
      <c r="C508" t="str">
        <v>INCIDENT</v>
      </c>
      <c r="D508" t="str">
        <v>CERRADO</v>
      </c>
      <c r="E508" t="str">
        <v>TIENDA</v>
      </c>
      <c r="F508" t="str">
        <v>POS</v>
      </c>
      <c r="G508" t="str">
        <v>CPU</v>
      </c>
      <c r="H508" t="str">
        <v>WINCOR</v>
      </c>
      <c r="I50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ayudan a validar; la pos de ecommerse 22 ya que no funciona ; esta en cleap ap y no deja funcionar_x000d_
Numero de inventario: 22_x000d_
Numero de caja: 22_x000d_
</v>
      </c>
      <c r="J508" t="str">
        <v>NO APLICA</v>
      </c>
      <c r="K508" t="str" xml:space="preserve">
        <v xml:space="preserve">Jefe su autorizacion con el tecnico para revision de la pos de eccomerce (pos22) que se quedo en clean up-gracias	  _x000d_
</v>
      </c>
      <c r="L508" t="str" xml:space="preserve">
        <v xml:space="preserve">Se efectua revision a pos 22 la cual esta presentando error de cleanup sin permitir realizar ninguna operación sobre la pos; se efectua revision de perifericos sin_x000d_
observar novedades aparentes procediendo a reiniciar la pos quedando en el mismo estado; se procede a realizar cambio de cables de teclado persistiendo la falla_x000d_
por lo que en ultima instancia se realiza cambio de teclado completo reiniciando la pos subiendo normalmente efectuando pruebas de operatividad con los_x000d_
funcionarios sin novedad</v>
      </c>
      <c r="M508">
        <v>44502</v>
      </c>
      <c r="N508">
        <v>44502</v>
      </c>
      <c r="O508" t="str">
        <v>J047 JUMBO GIRARDOT</v>
      </c>
      <c r="P508" t="str">
        <v>GIRARDOT</v>
      </c>
      <c r="Q508" t="str">
        <v>NELSON EDUARDO TORRES ROJAS</v>
      </c>
      <c r="R508">
        <v>5821451</v>
      </c>
      <c r="S508" t="str">
        <v>OCCIDENTE</v>
      </c>
    </row>
    <row r="509" xml:space="preserve">
      <c r="A509">
        <v>508</v>
      </c>
      <c r="B509">
        <v>12037212</v>
      </c>
      <c r="C509" t="str">
        <v>INCIDENT</v>
      </c>
      <c r="D509" t="str">
        <v>CERRADO</v>
      </c>
      <c r="E509" t="str">
        <v>TIENDA</v>
      </c>
      <c r="F509" t="str">
        <v>POS</v>
      </c>
      <c r="G509" t="str">
        <v>CPU</v>
      </c>
      <c r="H509" t="str">
        <v>WINCOR</v>
      </c>
      <c r="I50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ayudan a validar; la pos de ecommerse 22 ya que no funciona ; esta en cleap ap y no deja funcionar_x000d_
Numero de inventario: 22_x000d_
Numero de caja: 22_x000d_
</v>
      </c>
      <c r="J509" t="str">
        <v>NO APLICA</v>
      </c>
      <c r="K509" t="str" xml:space="preserve">
        <v xml:space="preserve">Jefe su autorizacion con el tecnico para revision de la pos de eccomerce (pos22) que se quedo en clean up-gracias	  _x000d_
</v>
      </c>
      <c r="L509" t="str" xml:space="preserve">
        <v xml:space="preserve">Se efectua revision a pos 22 la cual esta presentando error de cleanup sin permitir realizar ninguna operación sobre la pos; se efectua revision de perifericos sin_x000d_
observar novedades aparentes procediendo a reiniciar la pos quedando en el mismo estado; se procede a realizar cambio de cables de teclado persistiendo la falla_x000d_
por lo que en ultima instancia se realiza cambio de teclado completo reiniciando la pos subiendo normalmente efectuando pruebas de operatividad con los_x000d_
funcionarios sin novedad</v>
      </c>
      <c r="M509">
        <v>44502</v>
      </c>
      <c r="N509">
        <v>44502</v>
      </c>
      <c r="O509" t="str">
        <v>J047 JUMBO GIRARDOT</v>
      </c>
      <c r="P509" t="str">
        <v>GIRARDOT</v>
      </c>
      <c r="Q509" t="str">
        <v>NELSON EDUARDO TORRES ROJAS</v>
      </c>
      <c r="R509">
        <v>5821451</v>
      </c>
      <c r="S509" t="str">
        <v>OCCIDENTE</v>
      </c>
    </row>
    <row r="510" xml:space="preserve">
      <c r="A510">
        <v>509</v>
      </c>
      <c r="B510">
        <v>12034020</v>
      </c>
      <c r="C510" t="str">
        <v>REQUEST</v>
      </c>
      <c r="D510" t="str">
        <v>CERRADO</v>
      </c>
      <c r="E510" t="str">
        <v>TIENDA</v>
      </c>
      <c r="F510" t="str">
        <v>POS</v>
      </c>
      <c r="G510" t="str">
        <v>TECLADO</v>
      </c>
      <c r="H510" t="str">
        <v>WINCOR</v>
      </c>
      <c r="I510"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Buenas noches me podrian colaborar para cambiar teclado de la caja 14 ya que no me deja ingresar y hacer ningun registro.</v>
      </c>
      <c r="J510" t="str">
        <v>NO APLICA</v>
      </c>
      <c r="K510" t="str" xml:space="preserve">
        <v xml:space="preserve">	_x000d_
Buenas Tardes_x000d_
Cambio Teclado POS Lineal de caja_x000d_
Tienda: Metro Facatativa_x000d_
Equipo: POS_x000d_
Marca: Wincor_x000d_
Modelo:beetle-m_x000d_
Serial:53R0126467_x000d_
SGP: 15341</v>
      </c>
      <c r="L510" t="str">
        <v>Se realiza el alistamiento del teclado y se persolizan las teclas; Se instla el teclado y el cable pero la POS no sube el sistema operativo. Las pruebas del teclado son correctas. Se debe formatear la POS. Se deja opeerativo</v>
      </c>
      <c r="M510">
        <v>44502</v>
      </c>
      <c r="N510">
        <v>44502</v>
      </c>
      <c r="O510" t="str">
        <v>M074 METRO FACATATIVA</v>
      </c>
      <c r="P510" t="str">
        <v>FACATATIVA</v>
      </c>
      <c r="Q510" t="str">
        <v>ALEXANDER CASTILLO SOTELO</v>
      </c>
      <c r="R510">
        <v>80216449</v>
      </c>
      <c r="S510" t="str">
        <v>BOGOTA</v>
      </c>
    </row>
    <row r="511" xml:space="preserve">
      <c r="A511">
        <v>510</v>
      </c>
      <c r="B511">
        <v>12033137</v>
      </c>
      <c r="C511" t="str">
        <v>REQUEST</v>
      </c>
      <c r="D511" t="str">
        <v>CERRADO</v>
      </c>
      <c r="E511" t="str">
        <v>TIENDA</v>
      </c>
      <c r="F511" t="str">
        <v>DESKTOP</v>
      </c>
      <c r="G511" t="str">
        <v>CPU</v>
      </c>
      <c r="H511" t="str">
        <v>LENOVO</v>
      </c>
      <c r="I511" t="str" xml:space="preserve">
        <v xml:space="preserve">Datos usuario_x000d_
Nombre: egarzons_x000d_
Correo: ErikaXiomara.GarzonSoler@cencosud.com.co_x000d_
Usuario AD: egarzons_x000d_
Pais: Colombia_x000d_
Ubicacion: M074 METRO FACATATIVA_x000d_
Zona: Colombia Bogota_x000d_
Unidad de Negocio: Supermercados_x000d_
Servicio: Tiendas &amp; Centros de Distribucion_x000d_
Telefono: 3222834792_x000d_
Anexo: null_x000d_
Descripcion: Se solicita por favor revision del equipo ya que se encuentra demasiado lento_x000d_
Lugar en donde se encuentra el computador en la tienda: Direccion</v>
      </c>
      <c r="J511" t="str">
        <v>NO APLICA</v>
      </c>
      <c r="K511" t="str" xml:space="preserve">
        <v xml:space="preserve">Para su gestion de instalacion de la parte_x000d_
Tienda: Metro facatativa_x000d_
Equipo: Desktop_x000d_
Marca: Lenovo_x000d_
Modelo: M73_x000d_
Serial:MJ01CG9Z</v>
      </c>
      <c r="L511" t="str">
        <v>Se realiza la instalación de lamemoria RAM en el equipo y se verifica se las reconozca completamente. Se deja el equipo con 8 GB de memoria RAM y operativo</v>
      </c>
      <c r="M511">
        <v>44502</v>
      </c>
      <c r="N511">
        <v>44502</v>
      </c>
      <c r="O511" t="str">
        <v>M074 METRO FACATATIVA</v>
      </c>
      <c r="P511" t="str">
        <v>FACATATIVA</v>
      </c>
      <c r="Q511" t="str">
        <v>ALEXANDER CASTILLO SOTELO</v>
      </c>
      <c r="R511">
        <v>80216449</v>
      </c>
      <c r="S511" t="str">
        <v>BOGOTA</v>
      </c>
    </row>
    <row r="512" xml:space="preserve">
      <c r="A512">
        <v>511</v>
      </c>
      <c r="B512">
        <v>12031689</v>
      </c>
      <c r="C512" t="str">
        <v>REQUEST</v>
      </c>
      <c r="D512" t="str">
        <v>CERRADO</v>
      </c>
      <c r="E512" t="str">
        <v>TIENDA</v>
      </c>
      <c r="F512" t="str">
        <v>DESKTOP</v>
      </c>
      <c r="G512" t="str">
        <v>CPU</v>
      </c>
      <c r="H512" t="str">
        <v>LENOVO</v>
      </c>
      <c r="I512" t="str" xml:space="preserve">
        <v xml:space="preserve">Buenas Tardes_x000d_
_x000d_
_x000d_
Salvar la informacion y instalar sistema operativo al equipo del Director de la tienda Metro facatativa</v>
      </c>
      <c r="J512" t="str">
        <v>NO APLICA</v>
      </c>
      <c r="K512" t="str" xml:space="preserve">
        <v xml:space="preserve">Buenas tardes_x000d_
Instalacion Memoria RAM PC del directo de la tienda:_x000d_
Tienda: Metro Facatativa_x000d_
Equipo: Desktop_x000d_
Marca: Lenovo_x000d_
Modelo: M73_x000d_
Serial:MJ01CG7Q</v>
      </c>
      <c r="L512" t="str">
        <v>Se realiza la instalación de lamemoria RAM en el equipo y se verifica se las reconozca completamente. Se deja el equipo con 8 GB de memoria RAM y operativo</v>
      </c>
      <c r="M512">
        <v>44502</v>
      </c>
      <c r="N512">
        <v>44502</v>
      </c>
      <c r="O512" t="str">
        <v>M074 METRO FACATATIVA</v>
      </c>
      <c r="P512" t="str">
        <v>FACATATIVA</v>
      </c>
      <c r="Q512" t="str">
        <v>ALEXANDER CASTILLO SOTELO</v>
      </c>
      <c r="R512">
        <v>80216449</v>
      </c>
      <c r="S512" t="str">
        <v>BOGOTA</v>
      </c>
    </row>
    <row r="513" xml:space="preserve">
      <c r="A513">
        <v>512</v>
      </c>
      <c r="B513">
        <v>12044449</v>
      </c>
      <c r="C513" t="str">
        <v>INCIDENT</v>
      </c>
      <c r="D513" t="str">
        <v>CERRADO</v>
      </c>
      <c r="E513" t="str">
        <v>TIENDA</v>
      </c>
      <c r="F513" t="str">
        <v>DESKTOP</v>
      </c>
      <c r="G513" t="str">
        <v>CPU</v>
      </c>
      <c r="H513" t="str">
        <v>LENOVO</v>
      </c>
      <c r="I513"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Computador prende bien pero a la hora de realizar el proceso de ingreso de usuario la pantalla queda en negro y solo se ve el cursor; no deja realizar ningun proceso._x000d_
Indicar ubicacion del Equipo en tienda o oficinas: En Tienda</v>
      </c>
      <c r="J513" t="str">
        <v>NO APLICA</v>
      </c>
      <c r="K513" t="str" xml:space="preserve">
        <v xml:space="preserve">Buenos Dias_x000d_
Validar el PC de Carnes ya que no carga el sistema operativo_x000d_
Tienda: Metro Facatativa_x000d_
Equipo: Desktop_x000d_
Marca: Lenovo_x000d_
Modelo: M73_x000d_
Serial: MJ01CWLV</v>
      </c>
      <c r="L513" t="str">
        <v>Se valida que el sistema operativo no arranca; se queda la pantalla negra. Se desmonta el disco y se coloca en el equipo de sistemas para hacer la reparación de errores. Este proceso demoró aproximadamente 2 horas; al colocar el DD nuevamente en el equipo inicia correctamente pero se observa que solo tiene 50 Gigas de espacio en el disco; porque se han registrado demasiados usuarios. Por lo que se toma la decisión de formatear la maquina; se hace el backup de la información (90 Gb aprox) y se procede. Después de formateado el equipo se realiza toda la configuración y se pasa toda la información. Se deja operativo el equipo.</v>
      </c>
      <c r="M513">
        <v>44502</v>
      </c>
      <c r="N513">
        <v>44502</v>
      </c>
      <c r="O513" t="str">
        <v>M077 METRO ZIPAQUIRA</v>
      </c>
      <c r="P513" t="str">
        <v>ZIPAQUIRA</v>
      </c>
      <c r="Q513" t="str">
        <v>ALEXANDER CASTILLO SOTELO</v>
      </c>
      <c r="R513">
        <v>80216449</v>
      </c>
      <c r="S513" t="str">
        <v>BOGOTA</v>
      </c>
    </row>
    <row r="514" xml:space="preserve">
      <c r="A514">
        <v>513</v>
      </c>
      <c r="B514">
        <v>12044449</v>
      </c>
      <c r="C514" t="str">
        <v>INCIDENT</v>
      </c>
      <c r="D514" t="str">
        <v>CERRADO</v>
      </c>
      <c r="E514" t="str">
        <v>TIENDA</v>
      </c>
      <c r="F514" t="str">
        <v>DESKTOP</v>
      </c>
      <c r="G514" t="str">
        <v>CPU</v>
      </c>
      <c r="H514" t="str">
        <v>LENOVO</v>
      </c>
      <c r="I514"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Computador prende bien pero a la hora de realizar el proceso de ingreso de usuario la pantalla queda en negro y solo se ve el cursor; no deja realizar ningun proceso._x000d_
Indicar ubicacion del Equipo en tienda o oficinas: En Tienda</v>
      </c>
      <c r="J514" t="str">
        <v>NO APLICA</v>
      </c>
      <c r="K514" t="str" xml:space="preserve">
        <v xml:space="preserve">Buenos Dias_x000d_
Validar el PC de Carnes ya que no carga el sistema operativo_x000d_
Tienda: Metro Facatativa_x000d_
Equipo: Desktop_x000d_
Marca: Lenovo_x000d_
Modelo: M73_x000d_
Serial: MJ01CWLV</v>
      </c>
      <c r="L514" t="str">
        <v>Se valida que el sistema operativo no arranca; se queda la pantalla negra. Se desmonta el disco y se coloca en el equipo de sistemas para hacer la reparación de errores. Este proceso demoró aproximadamente 2 horas; al colocar el DD nuevamente en el equipo inicia correctamente pero se observa que solo tiene 50 Gigas de espacio en el disco; porque se han registrado demasiados usuarios. Por lo que se toma la decisión de formatear la maquina; se hace el backup de la información (90 Gb aprox) y se procede. Después de formateado el equipo se realiza toda la configuración y se pasa toda la información. Se deja operativo el equipo.</v>
      </c>
      <c r="M514">
        <v>44502</v>
      </c>
      <c r="N514">
        <v>44502</v>
      </c>
      <c r="O514" t="str">
        <v>M077 METRO ZIPAQUIRA</v>
      </c>
      <c r="P514" t="str">
        <v>ZIPAQUIRA</v>
      </c>
      <c r="Q514" t="str">
        <v>ALEXANDER CASTILLO SOTELO</v>
      </c>
      <c r="R514">
        <v>80216449</v>
      </c>
      <c r="S514" t="str">
        <v>BOGOTA</v>
      </c>
    </row>
    <row r="515" xml:space="preserve">
      <c r="A515">
        <v>514</v>
      </c>
      <c r="B515">
        <v>12044449</v>
      </c>
      <c r="C515" t="str">
        <v>INCIDENT</v>
      </c>
      <c r="D515" t="str">
        <v>CERRADO</v>
      </c>
      <c r="E515" t="str">
        <v>TIENDA</v>
      </c>
      <c r="F515" t="str">
        <v>DESKTOP</v>
      </c>
      <c r="G515" t="str">
        <v>CPU</v>
      </c>
      <c r="H515" t="str">
        <v>LENOVO</v>
      </c>
      <c r="I515"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Computador prende bien pero a la hora de realizar el proceso de ingreso de usuario la pantalla queda en negro y solo se ve el cursor; no deja realizar ningun proceso._x000d_
Indicar ubicacion del Equipo en tienda o oficinas: En Tienda</v>
      </c>
      <c r="J515" t="str">
        <v>NO APLICA</v>
      </c>
      <c r="K515" t="str" xml:space="preserve">
        <v xml:space="preserve">Buenos Dias_x000d_
Validar el PC de Carnes ya que no carga el sistema operativo_x000d_
Tienda: Metro Facatativa_x000d_
Equipo: Desktop_x000d_
Marca: Lenovo_x000d_
Modelo: M73_x000d_
Serial: MJ01CWLV</v>
      </c>
      <c r="L515" t="str">
        <v>Se valida que el sistema operativo no arranca; se queda la pantalla negra. Se desmonta el disco y se coloca en el equipo de sistemas para hacer la reparación de errores. Este proceso demoró aproximadamente 2 horas; al colocar el DD nuevamente en el equipo inicia correctamente pero se observa que solo tiene 50 Gigas de espacio en el disco; porque se han registrado demasiados usuarios. Por lo que se toma la decisión de formatear la maquina; se hace el backup de la información (90 Gb aprox) y se procede. Después de formateado el equipo se realiza toda la configuración y se pasa toda la información. Se deja operativo el equipo.</v>
      </c>
      <c r="M515">
        <v>44502</v>
      </c>
      <c r="N515">
        <v>44502</v>
      </c>
      <c r="O515" t="str">
        <v>M077 METRO ZIPAQUIRA</v>
      </c>
      <c r="P515" t="str">
        <v>ZIPAQUIRA</v>
      </c>
      <c r="Q515" t="str">
        <v>ALEXANDER CASTILLO SOTELO</v>
      </c>
      <c r="R515">
        <v>80216449</v>
      </c>
      <c r="S515" t="str">
        <v>BOGOTA</v>
      </c>
    </row>
    <row r="516" xml:space="preserve">
      <c r="A516">
        <v>515</v>
      </c>
      <c r="B516">
        <v>12046107</v>
      </c>
      <c r="C516" t="str">
        <v>REQUEST</v>
      </c>
      <c r="D516" t="str">
        <v>CERRADO</v>
      </c>
      <c r="E516" t="str">
        <v>TIENDA</v>
      </c>
      <c r="F516" t="str">
        <v>BALANZA</v>
      </c>
      <c r="G516" t="str">
        <v>SCANNER</v>
      </c>
      <c r="H516" t="str">
        <v>METTLER</v>
      </c>
      <c r="I516"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Buen dia la bascula de panaderia se encuentra totalmente fuera de servicio y actualmente esta afectando la producion (falla al momento de sacar la etiqueta y saca mucha etiqueta incompleta y adicional no funciona_x000d_
Indica la ubicacion de tu balanza en la tienda: panaderia_x000d_
</v>
      </c>
      <c r="J516" t="str">
        <v>NO APLICA</v>
      </c>
      <c r="K516" t="str" xml:space="preserve">
        <v xml:space="preserve">Buen día_x000d_
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falla al realizar la impresión de varias etiquetas y en algunas ocasiones no funciona._x000d_
Entregar operativa a Jefe de sección._x000d_
Cordialmente;_x000d_
Ever Becerra</v>
      </c>
      <c r="L516" t="str">
        <v>12046107-CAU: la bascula de panaderia se encuentra totalmente fuera de servicio y actualmente esta afectando la producion; se procede a validar la valanza y se encuentra que presenta fallas de board; se realiza cambio de board con una balanza que se encuentra que en almacen para dar de baja; se procede a solicitar a guarda de seguridad la desbloqueada de puerto; se hacen pruebas quedando la balanza operativa</v>
      </c>
      <c r="M516">
        <v>44502</v>
      </c>
      <c r="N516">
        <v>44503</v>
      </c>
      <c r="O516" t="str">
        <v>J126 JUMBO SAN SILVESTRE</v>
      </c>
      <c r="P516" t="str">
        <v>BARRANCABERMEJA</v>
      </c>
      <c r="Q516" t="str">
        <v>HERMES MARTIN PEINADO</v>
      </c>
      <c r="R516">
        <v>13852154</v>
      </c>
      <c r="S516" t="str">
        <v>ORIENTE</v>
      </c>
    </row>
    <row r="517" xml:space="preserve">
      <c r="A517">
        <v>516</v>
      </c>
      <c r="B517">
        <v>12046107</v>
      </c>
      <c r="C517" t="str">
        <v>REQUEST</v>
      </c>
      <c r="D517" t="str">
        <v>CERRADO</v>
      </c>
      <c r="E517" t="str">
        <v>TIENDA</v>
      </c>
      <c r="F517" t="str">
        <v>BALANZA</v>
      </c>
      <c r="G517" t="str">
        <v>SCANNER</v>
      </c>
      <c r="H517" t="str">
        <v>METTLER</v>
      </c>
      <c r="I51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Buen dia la bascula de panaderia se encuentra totalmente fuera de servicio y actualmente esta afectando la producion (falla al momento de sacar la etiqueta y saca mucha etiqueta incompleta y adicional no funciona_x000d_
Indica la ubicacion de tu balanza en la tienda: panaderia_x000d_
</v>
      </c>
      <c r="J517" t="str">
        <v>NO APLICA</v>
      </c>
      <c r="K517" t="str" xml:space="preserve">
        <v xml:space="preserve">Buen día_x000d_
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falla al realizar la impresión de varias etiquetas y en algunas ocasiones no funciona._x000d_
Entregar operativa a Jefe de sección._x000d_
Cordialmente;_x000d_
Ever Becerra</v>
      </c>
      <c r="L517" t="str">
        <v>12046107-CAU: la bascula de panaderia se encuentra totalmente fuera de servicio y actualmente esta afectando la producion; se procede a validar la valanza y se encuentra que presenta fallas de board; se realiza cambio de board con una balanza que se encuentra que en almacen para dar de baja; se procede a solicitar a guarda de seguridad la desbloqueada de puerto; se hacen pruebas quedando la balanza operativa</v>
      </c>
      <c r="M517">
        <v>44502</v>
      </c>
      <c r="N517">
        <v>44503</v>
      </c>
      <c r="O517" t="str">
        <v>J126 JUMBO SAN SILVESTRE</v>
      </c>
      <c r="P517" t="str">
        <v>BARRANCABERMEJA</v>
      </c>
      <c r="Q517" t="str">
        <v>HERMES MARTIN PEINADO</v>
      </c>
      <c r="R517">
        <v>13852154</v>
      </c>
      <c r="S517" t="str">
        <v>ORIENTE</v>
      </c>
    </row>
    <row r="518" xml:space="preserve">
      <c r="A518">
        <v>517</v>
      </c>
      <c r="B518">
        <v>12046107</v>
      </c>
      <c r="C518" t="str">
        <v>REQUEST</v>
      </c>
      <c r="D518" t="str">
        <v>CERRADO</v>
      </c>
      <c r="E518" t="str">
        <v>TIENDA</v>
      </c>
      <c r="F518" t="str">
        <v>BALANZA</v>
      </c>
      <c r="G518" t="str">
        <v>SCANNER</v>
      </c>
      <c r="H518" t="str">
        <v>METTLER</v>
      </c>
      <c r="I518"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Buen dia la bascula de panaderia se encuentra totalmente fuera de servicio y actualmente esta afectando la producion (falla al momento de sacar la etiqueta y saca mucha etiqueta incompleta y adicional no funciona_x000d_
Indica la ubicacion de tu balanza en la tienda: panaderia_x000d_
</v>
      </c>
      <c r="J518" t="str">
        <v>NO APLICA</v>
      </c>
      <c r="K518" t="str" xml:space="preserve">
        <v xml:space="preserve">Buen día_x000d_
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falla al realizar la impresión de varias etiquetas y en algunas ocasiones no funciona._x000d_
Entregar operativa a Jefe de sección._x000d_
Cordialmente;_x000d_
Ever Becerra</v>
      </c>
      <c r="L518" t="str">
        <v>12046107-CAU: la bascula de panaderia se encuentra totalmente fuera de servicio y actualmente esta afectando la producion; se procede a validar la valanza y se encuentra que presenta fallas de board; se realiza cambio de board con una balanza que se encuentra que en almacen para dar de baja; se procede a solicitar a guarda de seguridad la desbloqueada de puerto; se hacen pruebas quedando la balanza operativa</v>
      </c>
      <c r="M518">
        <v>44502</v>
      </c>
      <c r="N518">
        <v>44503</v>
      </c>
      <c r="O518" t="str">
        <v>J126 JUMBO SAN SILVESTRE</v>
      </c>
      <c r="P518" t="str">
        <v>BARRANCABERMEJA</v>
      </c>
      <c r="Q518" t="str">
        <v>HERMES MARTIN PEINADO</v>
      </c>
      <c r="R518">
        <v>13852154</v>
      </c>
      <c r="S518" t="str">
        <v>ORIENTE</v>
      </c>
    </row>
    <row r="519" xml:space="preserve">
      <c r="A519">
        <v>518</v>
      </c>
      <c r="B519">
        <v>12035731</v>
      </c>
      <c r="C519" t="str">
        <v>REQUEST</v>
      </c>
      <c r="D519" t="str">
        <v>CERRADO</v>
      </c>
      <c r="E519" t="str">
        <v>TIENDA</v>
      </c>
      <c r="F519" t="str">
        <v>COMUNICACIONES</v>
      </c>
      <c r="G519" t="str">
        <v>PUNTO DE RED</v>
      </c>
      <c r="H519" t="str">
        <v>PUNTO DE RED</v>
      </c>
      <c r="I519" t="str" xml:space="preserve">
        <v xml:space="preserve">Datos usuario_x000d_
Nombre: Martha Lucia Gomez Castaneda_x000d_
Correo: marthalucia.gomezcastaneda@cencosud.com.co_x000d_
Usuario AD: MLGomezC_x000d_
Pais: Colombia_x000d_
Ubicacion: M073 METRO MOSQUERA_x000d_
Zona: Colombia Bogota_x000d_
Unidad de Negocio: METRO_x000d_
Servicio: null_x000d_
Telefono: 3148655991_x000d_
Anexo: 3148655991_x000d_
Descripcion: Buenos Dias_x000d_
_x000d_
Solicito la instalacion del computador para los colaboradores; ya que no se evidencia punto de red._x000d_
Indicar la ubicacion del computador en la tienda o sede: tienda</v>
      </c>
      <c r="J519" t="str">
        <v>NO APLICA</v>
      </c>
      <c r="K519" t="str" xml:space="preserve">
        <v xml:space="preserve">Buenas Tardes_x000d_
Por favor validar el punto de red del PC del KIO de la tienda:_x000d_
Tienda: Metro Mosquera_x000d_
Equipo: Desktop_x000d_
Marca: Lenovo_x000d_
Modelo:M73_x000d_
Serial: M073900WS018</v>
      </c>
      <c r="L519" t="str">
        <v>Inicialmente se intenta validar si el punto de red donde ubicaron el equipo se encuentra habiltado; sin embargo se verifica que el punto no esta cableado. Así que se mueve el equipo a donde estaba ubicado anteriormente y se valida el punto que funciona correctamente. Ahora se inicia el equipo pero se encuentra por fuera del dominio; así que se realiza la labor de subirlo al dominio y cambiarlo de contenedor para que quede habiltado para el Kio. Se deja operativo el equipo.</v>
      </c>
      <c r="M519">
        <v>44502</v>
      </c>
      <c r="N519">
        <v>44504</v>
      </c>
      <c r="O519" t="str">
        <v>M073 METRO MOSQUERA</v>
      </c>
      <c r="P519" t="str">
        <v>MOSQUERA</v>
      </c>
      <c r="Q519" t="str">
        <v>ALEXANDER CASTILLO SOTELO</v>
      </c>
      <c r="R519">
        <v>80216449</v>
      </c>
      <c r="S519" t="str">
        <v>BOGOTA</v>
      </c>
    </row>
    <row r="520" xml:space="preserve">
      <c r="A520">
        <v>519</v>
      </c>
      <c r="B520">
        <v>12035731</v>
      </c>
      <c r="C520" t="str">
        <v>REQUEST</v>
      </c>
      <c r="D520" t="str">
        <v>CERRADO</v>
      </c>
      <c r="E520" t="str">
        <v>TIENDA</v>
      </c>
      <c r="F520" t="str">
        <v>COMUNICACIONES</v>
      </c>
      <c r="G520" t="str">
        <v>PUNTO DE RED</v>
      </c>
      <c r="H520" t="str">
        <v>PUNTO DE RED</v>
      </c>
      <c r="I520" t="str" xml:space="preserve">
        <v xml:space="preserve">Datos usuario_x000d_
Nombre: Martha Lucia Gomez Castaneda_x000d_
Correo: marthalucia.gomezcastaneda@cencosud.com.co_x000d_
Usuario AD: MLGomezC_x000d_
Pais: Colombia_x000d_
Ubicacion: M073 METRO MOSQUERA_x000d_
Zona: Colombia Bogota_x000d_
Unidad de Negocio: METRO_x000d_
Servicio: null_x000d_
Telefono: 3148655991_x000d_
Anexo: 3148655991_x000d_
Descripcion: Buenos Dias_x000d_
_x000d_
Solicito la instalacion del computador para los colaboradores; ya que no se evidencia punto de red._x000d_
Indicar la ubicacion del computador en la tienda o sede: tienda</v>
      </c>
      <c r="J520" t="str">
        <v>NO APLICA</v>
      </c>
      <c r="K520" t="str" xml:space="preserve">
        <v xml:space="preserve">Buenas Tardes_x000d_
Por favor validar el punto de red del PC del KIO de la tienda:_x000d_
Tienda: Metro Mosquera_x000d_
Equipo: Desktop_x000d_
Marca: Lenovo_x000d_
Modelo:M73_x000d_
Serial: M073900WS018</v>
      </c>
      <c r="L520" t="str">
        <v>Inicialmente se intenta validar si el punto de red donde ubicaron el equipo se encuentra habiltado; sin embargo se verifica que el punto no esta cableado. Así que se mueve el equipo a donde estaba ubicado anteriormente y se valida el punto que funciona correctamente. Ahora se inicia el equipo pero se encuentra por fuera del dominio; así que se realiza la labor de subirlo al dominio y cambiarlo de contenedor para que quede habiltado para el Kio. Se deja operativo el equipo.</v>
      </c>
      <c r="M520">
        <v>44502</v>
      </c>
      <c r="N520">
        <v>44504</v>
      </c>
      <c r="O520" t="str">
        <v>M073 METRO MOSQUERA</v>
      </c>
      <c r="P520" t="str">
        <v>MOSQUERA</v>
      </c>
      <c r="Q520" t="str">
        <v>ALEXANDER CASTILLO SOTELO</v>
      </c>
      <c r="R520">
        <v>80216449</v>
      </c>
      <c r="S520" t="str">
        <v>BOGOTA</v>
      </c>
    </row>
    <row r="521" xml:space="preserve">
      <c r="A521">
        <v>520</v>
      </c>
      <c r="B521">
        <v>12046744</v>
      </c>
      <c r="C521" t="str">
        <v>INCIDENT</v>
      </c>
      <c r="D521" t="str">
        <v>CERRADO</v>
      </c>
      <c r="E521" t="str">
        <v>TIENDA</v>
      </c>
      <c r="F521" t="str">
        <v>POS</v>
      </c>
      <c r="G521" t="str">
        <v>CPU</v>
      </c>
      <c r="H521" t="str">
        <v>WINCOR</v>
      </c>
      <c r="I521" t="str" xml:space="preserve">
        <v xml:space="preserve">Datos usuario_x000d_
Nombre: Nancy Faride Castellanos Sanchez_x000d_
Correo: NancyFaride.Castellanos@cencosud.com.co_x000d_
Usuario AD: NFCSanch_x000d_
Pais: Colombia_x000d_
Ubicacion: M077 METRO ZIPAQUIRA_x000d_
Zona: Colombia Bogota_x000d_
Unidad de Negocio: Supermercados_x000d_
Servicio: Tiendas &amp; Centros de Distribucion_x000d_
Telefono: 3103311195_x000d_
Anexo: 5923800_x000d_
Descripcion: Buenas tardes;_x000d_
Por favor revisar pos numero 3 porque tiene un ruido fuerte._x000d_
</v>
      </c>
      <c r="J521" t="str">
        <v>NO APLICA</v>
      </c>
      <c r="K521" t="str" xml:space="preserve">
        <v xml:space="preserve">Buenas Tardes_x000d_
Por favor validar el ruido de la POS y indicar que partes que hay que pedir_x000d_
Gracias</v>
      </c>
      <c r="L521" t="str">
        <v>Se hace la revisión de la POS y se diagnostica que se deben cambiar el FAN del fente y el del costado. Se solicita el envío de las partes.</v>
      </c>
      <c r="M521">
        <v>44504</v>
      </c>
      <c r="N521">
        <v>44504</v>
      </c>
      <c r="O521" t="str">
        <v>M077 METRO ZIPAQUIRA</v>
      </c>
      <c r="P521" t="str">
        <v>ZIPAQUIRA</v>
      </c>
      <c r="Q521" t="str">
        <v>ALEXANDER CASTILLO SOTELO</v>
      </c>
      <c r="R521">
        <v>80216449</v>
      </c>
      <c r="S521" t="str">
        <v>BOGOTA</v>
      </c>
    </row>
    <row r="522" xml:space="preserve">
      <c r="A522">
        <v>521</v>
      </c>
      <c r="B522">
        <v>12048351</v>
      </c>
      <c r="C522" t="str">
        <v>REQUEST</v>
      </c>
      <c r="D522" t="str">
        <v>CERRADO</v>
      </c>
      <c r="E522" t="str">
        <v>TIENDA</v>
      </c>
      <c r="F522" t="str">
        <v>ACOMPAÑAMIENTO</v>
      </c>
      <c r="G522" t="str">
        <v>ACOMPAÑAMIENTO</v>
      </c>
      <c r="H522" t="str">
        <v>ACOMPAÑAMIENTO</v>
      </c>
      <c r="I522" t="str" xml:space="preserve">
        <v xml:space="preserve">Buenos Dias_x000d_
_x000d_
Se levanta IM por lentitud en la tienda en los Desktop_x000d_
_x000d_
Gracias</v>
      </c>
      <c r="J522" t="str">
        <v>NO APLICA</v>
      </c>
      <c r="K522" t="str" xml:space="preserve">
        <v xml:space="preserve">Buenos Dias_x000d_
Se crea CAU para el acompañamiento del IM que se presento en la tienda el dia 2 de Noviembre	  _x000d_
</v>
      </c>
      <c r="L522" t="str">
        <v>Se realizo el acompañamiento en la tienda al personal se sistemas y redes ya que el servicio de internet no funcionaba correctamente. Se realizaron las acciones que solicitaban como reinicio de equipos y verificación del lineal y PC. Se dejo operativa la tienda.</v>
      </c>
      <c r="M522">
        <v>44504</v>
      </c>
      <c r="N522">
        <v>44504</v>
      </c>
      <c r="O522" t="str">
        <v>M077 METRO ZIPAQUIRA</v>
      </c>
      <c r="P522" t="str">
        <v>ZIPAQUIRA</v>
      </c>
      <c r="Q522" t="str">
        <v>ALEXANDER CASTILLO SOTELO</v>
      </c>
      <c r="R522">
        <v>80216449</v>
      </c>
      <c r="S522" t="str">
        <v>BOGOTA</v>
      </c>
    </row>
    <row r="523" xml:space="preserve">
      <c r="A523">
        <v>522</v>
      </c>
      <c r="B523">
        <v>12048344</v>
      </c>
      <c r="C523" t="str">
        <v>REQUEST</v>
      </c>
      <c r="D523" t="str">
        <v>CERRADO</v>
      </c>
      <c r="E523" t="str">
        <v>TIENDA</v>
      </c>
      <c r="F523" t="str">
        <v>ACOMPAÑAMIENTO</v>
      </c>
      <c r="G523" t="str">
        <v>ACOMPAÑAMIENTO</v>
      </c>
      <c r="H523" t="str">
        <v>ACOMPAÑAMIENTO</v>
      </c>
      <c r="I523" t="str" xml:space="preserve">
        <v xml:space="preserve">Buenos Dias_x000d_
_x000d_
Se levanta IM por lentitud en la tienda en las POS_x000d_
_x000d_
Gracias</v>
      </c>
      <c r="J523" t="str">
        <v>NO APLICA</v>
      </c>
      <c r="K523" t="str" xml:space="preserve">
        <v xml:space="preserve">Buenas Tardes_x000d_
Se crea CAU para el acompañamiento del IM que se presento en la tienda el dia 2 de Noviembre	  _x000d_
</v>
      </c>
      <c r="L523" t="str">
        <v>Se realizo el acompañamiento en la tienda al personal se sistemas y redes ya que el servicio de internet no funcionaba correctamente. Se realizaron las acciones que solicitaban como reinicio de equipos y verificación del lineal y PC. Se dejo operativa la tienda.</v>
      </c>
      <c r="M523">
        <v>44504</v>
      </c>
      <c r="N523">
        <v>44504</v>
      </c>
      <c r="O523" t="str">
        <v>M077 METRO ZIPAQUIRA</v>
      </c>
      <c r="P523" t="str">
        <v>ZIPAQUIRA</v>
      </c>
      <c r="Q523" t="str">
        <v>ALEXANDER CASTILLO SOTELO</v>
      </c>
      <c r="R523">
        <v>80216449</v>
      </c>
      <c r="S523" t="str">
        <v>BOGOTA</v>
      </c>
    </row>
    <row r="524" xml:space="preserve">
      <c r="A524">
        <v>523</v>
      </c>
      <c r="B524">
        <v>12050750</v>
      </c>
      <c r="C524" t="str">
        <v>REQUEST</v>
      </c>
      <c r="D524" t="str">
        <v>CERRADO</v>
      </c>
      <c r="E524" t="str">
        <v>TIENDA</v>
      </c>
      <c r="F524" t="str">
        <v>INVENTARIO</v>
      </c>
      <c r="G524" t="str">
        <v>INVENTARIO</v>
      </c>
      <c r="H524" t="str">
        <v>INVENTARIO</v>
      </c>
      <c r="I524" t="str" xml:space="preserve">
        <v xml:space="preserve">Datos usuario_x000d_
Nombre: Ever Edwin Becerra Angarita_x000d_
Correo: Ever.Becerra@cencosud.com.co_x000d_
Usuario AD: EEBecerr_x000d_
Pais: Colombia_x000d_
Ubicacion: J126 JUMBO SAN SILVESTRE_x000d_
Zona: Colombia Oriente_x000d_
Unidad de Negocio: Supermercados_x000d_
Servicio: Sistemas_x000d_
Telefono: 3174311316_x000d_
Anexo: null_x000d_
Descripcion: Se solicita revision de activos inactivos. La actividad incluye:_x000d_
_x000d_
Confirmacion de inactivos con apoyo de Seguridad._x000d_
Organizacion de los inactivos._x000d_
Toma de evidencias._x000d_
Gestion de firmas en actas de bajas y traslados.</v>
      </c>
      <c r="J524" t="str">
        <v>NO APLICA</v>
      </c>
      <c r="K524" t="str" xml:space="preserve">
        <v xml:space="preserve">Se asigna a usuario: Espinosa Rodriguez; Jamir Leandro	  _x000d_
</v>
      </c>
      <c r="L524" t="str">
        <v>Se realiza actividad solicitada; se envia acta con firmas correspondientes por correo electronico</v>
      </c>
      <c r="M524">
        <v>44504</v>
      </c>
      <c r="N524">
        <v>44504</v>
      </c>
      <c r="O524" t="str">
        <v>J126 JUMBO SAN SILVESTRE</v>
      </c>
      <c r="P524" t="str">
        <v>BARRANCABERMEJA</v>
      </c>
      <c r="Q524" t="str">
        <v>HERMES MARTIN PEINADO</v>
      </c>
      <c r="R524">
        <v>13852154</v>
      </c>
      <c r="S524" t="str">
        <v>ORIENTE</v>
      </c>
    </row>
    <row r="525" xml:space="preserve">
      <c r="A525">
        <v>524</v>
      </c>
      <c r="B525">
        <v>12050750</v>
      </c>
      <c r="C525" t="str">
        <v>REQUEST</v>
      </c>
      <c r="D525" t="str">
        <v>CERRADO</v>
      </c>
      <c r="E525" t="str">
        <v>TIENDA</v>
      </c>
      <c r="F525" t="str">
        <v>INVENTARIO</v>
      </c>
      <c r="G525" t="str">
        <v>INVENTARIO</v>
      </c>
      <c r="H525" t="str">
        <v>INVENTARIO</v>
      </c>
      <c r="I525" t="str" xml:space="preserve">
        <v xml:space="preserve">Datos usuario_x000d_
Nombre: Ever Edwin Becerra Angarita_x000d_
Correo: Ever.Becerra@cencosud.com.co_x000d_
Usuario AD: EEBecerr_x000d_
Pais: Colombia_x000d_
Ubicacion: J126 JUMBO SAN SILVESTRE_x000d_
Zona: Colombia Oriente_x000d_
Unidad de Negocio: Supermercados_x000d_
Servicio: Sistemas_x000d_
Telefono: 3174311316_x000d_
Anexo: null_x000d_
Descripcion: Se solicita revision de activos inactivos. La actividad incluye:_x000d_
_x000d_
Confirmacion de inactivos con apoyo de Seguridad._x000d_
Organizacion de los inactivos._x000d_
Toma de evidencias._x000d_
Gestion de firmas en actas de bajas y traslados.</v>
      </c>
      <c r="J525" t="str">
        <v>NO APLICA</v>
      </c>
      <c r="K525" t="str" xml:space="preserve">
        <v xml:space="preserve">Se asigna a usuario: Espinosa Rodriguez; Jamir Leandro	  _x000d_
</v>
      </c>
      <c r="L525" t="str">
        <v>Se realiza actividad solicitada; se envia acta con firmas correspondientes por correo electronico</v>
      </c>
      <c r="M525">
        <v>44504</v>
      </c>
      <c r="N525">
        <v>44504</v>
      </c>
      <c r="O525" t="str">
        <v>J126 JUMBO SAN SILVESTRE</v>
      </c>
      <c r="P525" t="str">
        <v>BARRANCABERMEJA</v>
      </c>
      <c r="Q525" t="str">
        <v>HERMES MARTIN PEINADO</v>
      </c>
      <c r="R525">
        <v>13852154</v>
      </c>
      <c r="S525" t="str">
        <v>ORIENTE</v>
      </c>
    </row>
    <row r="526" xml:space="preserve">
      <c r="A526">
        <v>525</v>
      </c>
      <c r="B526">
        <v>12017439</v>
      </c>
      <c r="C526" t="str">
        <v>REQUEST</v>
      </c>
      <c r="D526" t="str">
        <v>CERRADO</v>
      </c>
      <c r="E526" t="str">
        <v>TIENDA</v>
      </c>
      <c r="F526" t="str">
        <v>ACCESS POINT</v>
      </c>
      <c r="G526" t="str">
        <v>WIRELESS</v>
      </c>
      <c r="H526" t="str">
        <v>CISCO</v>
      </c>
      <c r="I526" t="str" xml:space="preserve">
        <v xml:space="preserve">uego de la caida de la sucursal quedó este AP fuera de linea; pero se debe revisar las configuraciones del AP ya que en el Switch se ve por CDP; se baja la interfaz y se vuelve a subir sin resultados_x000d_
_x000d_
IP AP: 10.131.17.16_x000d_
_x000d_
Switch donde esta conectado 10.131.17.3_x000d_
CORNGJU027AP016 Fas 0/24 171 R T B I AIR-CAP16 Gig 0_x000d_
_x000d_
Respuesta desde 10.131.17.16: Host de destino inaccesible._x000d_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Respuesta desde 10.131.17.16: Host de destino inaccesible._x000d_
Tiempo de espera agotado para esta solicitud._x000d_
Tiempo de espera agotado para esta solicitud._x000d_
Tiempo de espera agotado para esta solicitud._x000d_
_x000d_
Estadísticas de ping para 10.131.17.16:_x000d_
Paquetes: enviados = 59; recibidos = 11; perdidos = 48_x000d_
(81% perdidos);</v>
      </c>
      <c r="J526" t="str">
        <v>NO APLICA</v>
      </c>
      <c r="K526" t="str">
        <v>se requiere apoyo de isit para la validación del ap que esta presenta falla de comunicación; se requiere inicialmente cambiar el cable de red y validar con la persona de redes teléfono 31 6579777 si ya se puede visualizar a nivel de red; llegado el caso no este no sea posible toca bajar el ap del sitio y llevarlo a la oficina de sistemas y ponerlo por cable de consola para validar de nuevo la configuración.</v>
      </c>
      <c r="L526" t="str">
        <v>SE REALIZA LA VALIDACION CON EL AREA DE REDES SE INTENTO REALIZAR LA CONFIGURACION DE LA AP Y NO LA TOMA; SE IDENTIFICA QUE EL AP ESTA MALO; SE DEBE DEVOLVER AL AREA DE SOPORTE DE CENCOSUD</v>
      </c>
      <c r="M526">
        <v>44494</v>
      </c>
      <c r="N526">
        <v>44505</v>
      </c>
      <c r="O526" t="str">
        <v>J027 JUMBO RIONEGRO</v>
      </c>
      <c r="P526" t="str">
        <v>RIONEGRO</v>
      </c>
      <c r="Q526" t="str">
        <v>YURIMAR MARQUEZ</v>
      </c>
      <c r="R526">
        <v>1045025746</v>
      </c>
      <c r="S526" t="str">
        <v>CENTRO</v>
      </c>
    </row>
    <row r="527" xml:space="preserve">
      <c r="A527">
        <v>526</v>
      </c>
      <c r="B527">
        <v>12041010</v>
      </c>
      <c r="C527" t="str">
        <v>REQUEST</v>
      </c>
      <c r="D527" t="str">
        <v>CERRADO</v>
      </c>
      <c r="E527" t="str">
        <v>TIENDA</v>
      </c>
      <c r="F527" t="str">
        <v>SCANNER</v>
      </c>
      <c r="G527" t="str">
        <v>MANO</v>
      </c>
      <c r="H527" t="str">
        <v>ZEBRA</v>
      </c>
      <c r="I527" t="str" xml:space="preserve">
        <v xml:space="preserve">me ayudas con la aignacion del siguiente equipos_x000d_
_x000d_
21081010558457_x000d_
_x000d_
</v>
      </c>
      <c r="J527" t="str">
        <v>NO APLICA</v>
      </c>
      <c r="K527"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me ayudas con la aignacion del siguiente equipos_x000d_
_x000d_
21081010558457_x000d_
</v>
      </c>
      <c r="L527" t="str" xml:space="preserve">
        <v xml:space="preserve">Evidencias:_x000d_
Firma:_x000d_
Nombre Soporte Técnico:_x000d_
YURIMAR MARQUEZ_x000d_
Cargo:_x000d_
SOPORTE ONE SITE_x000d_
Ejecutada_x000d_
ACTA DE SERVICIOS - PROYECTO CENCOSUD_x000d_
Toda La Tienda_x000d_
SE RELIZA LA REVISION DEL EQUIPO SE INSTALA EL ESCANER SE REALIZAN PRUEBAS Y TODO FUNCIONA CORRECTAMENTE</v>
      </c>
      <c r="M527">
        <v>44502</v>
      </c>
      <c r="N527">
        <v>44505</v>
      </c>
      <c r="O527" t="str">
        <v>J027 JUMBO RIONEGRO</v>
      </c>
      <c r="P527" t="str">
        <v>RIONEGRO</v>
      </c>
      <c r="Q527" t="str">
        <v>YURIMAR MARQUEZ</v>
      </c>
      <c r="R527">
        <v>1045025746</v>
      </c>
      <c r="S527" t="str">
        <v>CENTRO</v>
      </c>
    </row>
    <row r="528" xml:space="preserve">
      <c r="A528">
        <v>527</v>
      </c>
      <c r="B528">
        <v>12041010</v>
      </c>
      <c r="C528" t="str">
        <v>REQUEST</v>
      </c>
      <c r="D528" t="str">
        <v>CERRADO</v>
      </c>
      <c r="E528" t="str">
        <v>TIENDA</v>
      </c>
      <c r="F528" t="str">
        <v>SCANNER</v>
      </c>
      <c r="G528" t="str">
        <v>MANO</v>
      </c>
      <c r="H528" t="str">
        <v>ZEBRA</v>
      </c>
      <c r="I528" t="str" xml:space="preserve">
        <v xml:space="preserve">me ayudas con la aignacion del siguiente equipos_x000d_
_x000d_
21081010558457_x000d_
_x000d_
</v>
      </c>
      <c r="J528" t="str">
        <v>NO APLICA</v>
      </c>
      <c r="K528"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me ayudas con la aignacion del siguiente equipos_x000d_
_x000d_
21081010558457_x000d_
</v>
      </c>
      <c r="L528" t="str" xml:space="preserve">
        <v xml:space="preserve">Evidencias:_x000d_
Firma:_x000d_
Nombre Soporte Técnico:_x000d_
YURIMAR MARQUEZ_x000d_
Cargo:_x000d_
SOPORTE ONE SITE_x000d_
Ejecutada_x000d_
ACTA DE SERVICIOS - PROYECTO CENCOSUD_x000d_
Toda La Tienda_x000d_
SE RELIZA LA REVISION DEL EQUIPO SE INSTALA EL ESCANER SE REALIZAN PRUEBAS Y TODO FUNCIONA CORRECTAMENTE</v>
      </c>
      <c r="M528">
        <v>44502</v>
      </c>
      <c r="N528">
        <v>44505</v>
      </c>
      <c r="O528" t="str">
        <v>J027 JUMBO RIONEGRO</v>
      </c>
      <c r="P528" t="str">
        <v>RIONEGRO</v>
      </c>
      <c r="Q528" t="str">
        <v>YURIMAR MARQUEZ</v>
      </c>
      <c r="R528">
        <v>1045025746</v>
      </c>
      <c r="S528" t="str">
        <v>CENTRO</v>
      </c>
    </row>
    <row r="529" xml:space="preserve">
      <c r="A529">
        <v>528</v>
      </c>
      <c r="B529">
        <v>12045850</v>
      </c>
      <c r="C529" t="str">
        <v>INCIDENT</v>
      </c>
      <c r="D529" t="str">
        <v>CERRADO</v>
      </c>
      <c r="E529" t="str">
        <v>TIENDA</v>
      </c>
      <c r="F529" t="str">
        <v>SWITCH</v>
      </c>
      <c r="G529" t="str">
        <v>SWITCH</v>
      </c>
      <c r="H529" t="str">
        <v>MICROSENS</v>
      </c>
      <c r="I529" t="str">
        <v>Caida de equipos Switch Microsens local M042 METRO IBAGUE</v>
      </c>
      <c r="J529" t="str">
        <v>NO APLICA</v>
      </c>
      <c r="K529" t="str" xml:space="preserve">
        <v xml:space="preserve">solicitamos por favor visita del Técnico de ISIT; para que valide en sitio los SW Microsens los cuales no responden PING_x000d_
Se solicita revisión el estado físico de los 3 SW y de la corriente que estos tienen;</v>
      </c>
      <c r="L529" t="str" xml:space="preserve">
        <v xml:space="preserve">Se realiza visita a tienda; se realiza revision a los SW microsens de las cajas 7;8;9; verificacion de patch cord y potencia. Se realizan pruebas exitosas con la jefe de cajas Heidi Medina en los datafonos de redeban y caja.          _x000d_
</v>
      </c>
      <c r="M529">
        <v>44502</v>
      </c>
      <c r="N529">
        <v>44505</v>
      </c>
      <c r="O529" t="str">
        <v>M042 METRO IBAGUE</v>
      </c>
      <c r="P529" t="str">
        <v>IBAGUE</v>
      </c>
      <c r="Q529" t="str">
        <v>Juan David Navarrete Ortiz</v>
      </c>
      <c r="R529">
        <v>11228471</v>
      </c>
      <c r="S529" t="str">
        <v>OCCIDENTE</v>
      </c>
    </row>
    <row r="530" xml:space="preserve">
      <c r="A530">
        <v>529</v>
      </c>
      <c r="B530">
        <v>12020811</v>
      </c>
      <c r="C530" t="str">
        <v>REQUEST</v>
      </c>
      <c r="D530" t="str">
        <v>CERRADO</v>
      </c>
      <c r="E530" t="str">
        <v>TIENDA</v>
      </c>
      <c r="F530" t="str">
        <v>CPU</v>
      </c>
      <c r="G530" t="str">
        <v>DESKTOP</v>
      </c>
      <c r="H530" t="str">
        <v>LENOVO</v>
      </c>
      <c r="I530"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Buenos dias_x000d_
_x000d_
se requiere traslado hacia la tienda rionegro del siguiente equipo_x000d_
_x000d_
PF35K1Q6_x000d_
_x000d_
AREA EN DONDE SE UBICA EL EQUIPO : sistemas</v>
      </c>
      <c r="J530" t="str">
        <v>NO APLICA</v>
      </c>
      <c r="K530" t="str" xml:space="preserve">
        <v xml:space="preserve">	_x000d_
Transfer Assignee from '' to 'Espinosa Rodriguez; Jamir Leandro '_x000d_
Transfer Group from 'Soporte_Onsite_REG_Centro_SM Colombia' to 'Soporte_Onsite_REG_Remoto_SM Colombia'_x000d_
  </v>
      </c>
      <c r="L530" t="str">
        <v>SE REALIZA LA REVISION DEL EQUIPO; SE PROCEDE A CONFIGURAR EL PERFIL DEL USER. EL USUARIO INDICA QUE NO ES NECESARIO REALIZAR BACKUP POR QUE NO GUARDAN INFORMACION EN EL EQUIPO. SOLO SE CONFIGIRA IMPRESORA Y PAGINAS.</v>
      </c>
      <c r="M530">
        <v>44503</v>
      </c>
      <c r="N530">
        <v>44505</v>
      </c>
      <c r="O530" t="str">
        <v>J027 JUMBO RIONEGRO</v>
      </c>
      <c r="P530" t="str">
        <v>RIONEGRO</v>
      </c>
      <c r="Q530" t="str">
        <v>YURIMAR MARQUEZ</v>
      </c>
      <c r="R530">
        <v>1045025746</v>
      </c>
      <c r="S530" t="str">
        <v>CENTRO</v>
      </c>
    </row>
    <row r="531" xml:space="preserve">
      <c r="A531">
        <v>530</v>
      </c>
      <c r="B531">
        <v>12026214</v>
      </c>
      <c r="C531" t="str">
        <v>REQUEST</v>
      </c>
      <c r="D531" t="str">
        <v>CERRADO</v>
      </c>
      <c r="E531" t="str">
        <v>TIENDA</v>
      </c>
      <c r="F531" t="str">
        <v>PDT</v>
      </c>
      <c r="G531" t="str">
        <v>MANO</v>
      </c>
      <c r="H531" t="str">
        <v>HONEYWELL</v>
      </c>
      <c r="I531"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 se requiere el envio de 17 pdt desde el centro reparacion para renovacion de equipos_x000d_
_x000d_
_x000d_
Seccion en la tienda o ubicacion del usuario: gerencia_x000d_
Jefe de area asignacion de la PDT: gerente_x000d_
</v>
      </c>
      <c r="J531" t="str">
        <v>NO APLICA</v>
      </c>
      <c r="K531" t="str" xml:space="preserve">
        <v xml:space="preserve">se requiere apoyo de isit para el cambio de las 17 pdt de la tienda; se anexa manual y el inventario de los equipos a cambiar._x000d_
después de realizar los pasos del manual indicar cuando quede lista para informar a la persona de soti para su enrolamiento con el servidor_x000d_
la clave de administrador es Allin1_2021*@_x000d_
envía la información de seriales y a que área queda carga para hacer las actas de entrega y de retiro de los equipos</v>
      </c>
      <c r="L531" t="str">
        <v>SE REALIZA LA CONFIGURACION DE LAS PDA Y SE ENTREGAN CON SUS ACTAS LAS CUALES SE VAN A SUBIR ITAM ; SE REALIZA LA CONFIGURACION CON AYUDA DE DEYSI Y JERSON</v>
      </c>
      <c r="M531">
        <v>44502</v>
      </c>
      <c r="N531">
        <v>44505</v>
      </c>
      <c r="O531" t="str">
        <v>J027 JUMBO RIONEGRO</v>
      </c>
      <c r="P531" t="str">
        <v>RIONEGRO</v>
      </c>
      <c r="Q531" t="str">
        <v>YURIMAR MARQUEZ</v>
      </c>
      <c r="R531">
        <v>1045025746</v>
      </c>
      <c r="S531" t="str">
        <v>CENTRO</v>
      </c>
    </row>
    <row r="532" xml:space="preserve">
      <c r="A532">
        <v>531</v>
      </c>
      <c r="B532">
        <v>12026214</v>
      </c>
      <c r="C532" t="str">
        <v>REQUEST</v>
      </c>
      <c r="D532" t="str">
        <v>CERRADO</v>
      </c>
      <c r="E532" t="str">
        <v>TIENDA</v>
      </c>
      <c r="F532" t="str">
        <v>PDT</v>
      </c>
      <c r="G532" t="str">
        <v>MANO</v>
      </c>
      <c r="H532" t="str">
        <v>HONEYWELL</v>
      </c>
      <c r="I532"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 se requiere el envio de 17 pdt desde el centro reparacion para renovacion de equipos_x000d_
_x000d_
_x000d_
Seccion en la tienda o ubicacion del usuario: gerencia_x000d_
Jefe de area asignacion de la PDT: gerente_x000d_
</v>
      </c>
      <c r="J532" t="str">
        <v>NO APLICA</v>
      </c>
      <c r="K532" t="str" xml:space="preserve">
        <v xml:space="preserve">se requiere apoyo de isit para el cambio de las 17 pdt de la tienda; se anexa manual y el inventario de los equipos a cambiar._x000d_
después de realizar los pasos del manual indicar cuando quede lista para informar a la persona de soti para su enrolamiento con el servidor_x000d_
la clave de administrador es Allin1_2021*@_x000d_
envía la información de seriales y a que área queda carga para hacer las actas de entrega y de retiro de los equipos</v>
      </c>
      <c r="L532" t="str">
        <v>SE REALIZA LA CONFIGURACION DE LAS PDA Y SE ENTREGAN CON SUS ACTAS LAS CUALES SE VAN A SUBIR ITAM ; SE REALIZA LA CONFIGURACION CON AYUDA DE DEYSI Y JERSON</v>
      </c>
      <c r="M532">
        <v>44502</v>
      </c>
      <c r="N532">
        <v>44505</v>
      </c>
      <c r="O532" t="str">
        <v>J027 JUMBO RIONEGRO</v>
      </c>
      <c r="P532" t="str">
        <v>RIONEGRO</v>
      </c>
      <c r="Q532" t="str">
        <v>YURIMAR MARQUEZ</v>
      </c>
      <c r="R532">
        <v>1045025746</v>
      </c>
      <c r="S532" t="str">
        <v>CENTRO</v>
      </c>
    </row>
    <row r="533" xml:space="preserve">
      <c r="A533">
        <v>532</v>
      </c>
      <c r="B533">
        <v>12026214</v>
      </c>
      <c r="C533" t="str">
        <v>REQUEST</v>
      </c>
      <c r="D533" t="str">
        <v>CERRADO</v>
      </c>
      <c r="E533" t="str">
        <v>TIENDA</v>
      </c>
      <c r="F533" t="str">
        <v>PDT</v>
      </c>
      <c r="G533" t="str">
        <v>MANO</v>
      </c>
      <c r="H533" t="str">
        <v>HONEYWELL</v>
      </c>
      <c r="I533"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 se requiere el envio de 17 pdt desde el centro reparacion para renovacion de equipos_x000d_
_x000d_
_x000d_
Seccion en la tienda o ubicacion del usuario: gerencia_x000d_
Jefe de area asignacion de la PDT: gerente_x000d_
</v>
      </c>
      <c r="J533" t="str">
        <v>NO APLICA</v>
      </c>
      <c r="K533" t="str" xml:space="preserve">
        <v xml:space="preserve">se requiere apoyo de isit para el cambio de las 17 pdt de la tienda; se anexa manual y el inventario de los equipos a cambiar._x000d_
después de realizar los pasos del manual indicar cuando quede lista para informar a la persona de soti para su enrolamiento con el servidor_x000d_
la clave de administrador es Allin1_2021*@_x000d_
envía la información de seriales y a que área queda carga para hacer las actas de entrega y de retiro de los equipos</v>
      </c>
      <c r="L533" t="str">
        <v>SE REALIZA LA CONFIGURACION DE LAS PDA Y SE ENTREGAN CON SUS ACTAS LAS CUALES SE VAN A SUBIR ITAM ; SE REALIZA LA CONFIGURACION CON AYUDA DE DEYSI Y JERSON</v>
      </c>
      <c r="M533">
        <v>44502</v>
      </c>
      <c r="N533">
        <v>44505</v>
      </c>
      <c r="O533" t="str">
        <v>J027 JUMBO RIONEGRO</v>
      </c>
      <c r="P533" t="str">
        <v>RIONEGRO</v>
      </c>
      <c r="Q533" t="str">
        <v>YURIMAR MARQUEZ</v>
      </c>
      <c r="R533">
        <v>1045025746</v>
      </c>
      <c r="S533" t="str">
        <v>CENTRO</v>
      </c>
    </row>
    <row r="534" xml:space="preserve">
      <c r="A534">
        <v>533</v>
      </c>
      <c r="B534">
        <v>12047814</v>
      </c>
      <c r="C534" t="str">
        <v>REQUEST</v>
      </c>
      <c r="D534" t="str">
        <v>CERRADO</v>
      </c>
      <c r="E534" t="str">
        <v>TIENDA</v>
      </c>
      <c r="F534" t="str">
        <v>CPU</v>
      </c>
      <c r="G534" t="str">
        <v>DESKTOP</v>
      </c>
      <c r="H534" t="str">
        <v>LENOVO</v>
      </c>
      <c r="I534"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Buenos dias... se presenta novedad con el equipo 012805 no se tiene imagen... no se puede acceder al equipo._x000d_
_x000d_
ya se reinicio y sigue con el mismo problema.</v>
      </c>
      <c r="J534" t="str">
        <v>NO APLICA</v>
      </c>
      <c r="K534" t="str" xml:space="preserve">
        <v xml:space="preserve">	_x000d_
se requiere apoyo de isit para su validación; tener presente que por temas de migración en el momento no se puede solicitar partes; se requiere validar y mirar si le puede dar solución en sitio.</v>
      </c>
      <c r="L534" t="str">
        <v>SE REALIZA LA REVISION DEL EQUIPO; SE EVIDENCIA LA FALLA QUE ERA DEBIDO A QUE EL EQUIPO ESTA CON SOBRE ESTATICA; SE PROCEDE A REALIZAR PRUEBAS; USUARIA QUEDA SATISFECHA CON EL SOPORTE YA QUE SE LE SOLUCIONO .</v>
      </c>
      <c r="M534">
        <v>44504</v>
      </c>
      <c r="N534">
        <v>44505</v>
      </c>
      <c r="O534" t="str">
        <v>J027 JUMBO RIONEGRO</v>
      </c>
      <c r="P534" t="str">
        <v>RIONEGRO</v>
      </c>
      <c r="Q534" t="str">
        <v>YURIMAR MARQUEZ</v>
      </c>
      <c r="R534">
        <v>1045025746</v>
      </c>
      <c r="S534" t="str">
        <v>CENTRO</v>
      </c>
    </row>
    <row r="535" xml:space="preserve">
      <c r="A535">
        <v>534</v>
      </c>
      <c r="B535">
        <v>12004844</v>
      </c>
      <c r="C535" t="str">
        <v>REQUEST</v>
      </c>
      <c r="D535" t="str">
        <v>CERRADO</v>
      </c>
      <c r="E535" t="str">
        <v>TIENDA</v>
      </c>
      <c r="F535" t="str">
        <v>POS</v>
      </c>
      <c r="G535" t="str">
        <v>CPU</v>
      </c>
      <c r="H535" t="str">
        <v>WINCOR</v>
      </c>
      <c r="I535" t="str" xml:space="preserve">
        <v xml:space="preserve">Datos usuario_x000d_
Nombre: Carlos Jose Palmera Jimenez_x000d_
Correo: carlosjose.palmerajimenez@cencosud.com.co_x000d_
Usuario AD: CAPalmera_x000d_
Pais: Colombia_x000d_
Ubicacion: J045 JUMBO AV.DEL FERROCARRIL SANTA MARTA_x000d_
Zona: Colombia Costa_x000d_
Unidad de Negocio: JUMBO_x000d_
Servicio: null_x000d_
Telefono: 3004631777_x000d_
Anexo: null_x000d_
Descripcion: Buenas tardes; por favor me colaboran habilitando la Pos de Panaderia en nuestra tienda; ya que se encuentra inhabilitada;_x000d_
Muchas gracias.</v>
      </c>
      <c r="J535" t="str">
        <v>NO APLICA</v>
      </c>
      <c r="K535" t="str" xml:space="preserve">
        <v xml:space="preserve">favor nos ayudan a validar esta novedad en la caja de panaderia.	  _x000d_
</v>
      </c>
      <c r="L535" t="str">
        <v>El gerente Luis Alberto Pérez indica que ya no se debe realizar el requerimiento ya que se solicitó para el día sin IVA para tener una POS de respaldo; no fue necesario y ya no la van a necesitar.</v>
      </c>
      <c r="M535">
        <v>44494</v>
      </c>
      <c r="N535">
        <v>44508</v>
      </c>
      <c r="O535" t="str">
        <v>J045 JUMBO AV.DEL FERROCARRIL SANTA MARTA</v>
      </c>
      <c r="P535" t="str">
        <v>SANTA MARTA</v>
      </c>
      <c r="Q535" t="str">
        <v>ALDAHIR GUSTAVO HERNANDEZ CRATZ</v>
      </c>
      <c r="R535">
        <v>1083006482</v>
      </c>
      <c r="S535" t="str">
        <v>COSTA</v>
      </c>
    </row>
    <row r="536" xml:space="preserve">
      <c r="A536">
        <v>535</v>
      </c>
      <c r="B536">
        <v>12026775</v>
      </c>
      <c r="C536" t="str">
        <v>REQUEST</v>
      </c>
      <c r="D536" t="str">
        <v>CERRADO</v>
      </c>
      <c r="E536" t="str">
        <v>TIENDA</v>
      </c>
      <c r="F536" t="str">
        <v>PDT</v>
      </c>
      <c r="G536" t="str">
        <v>PDT</v>
      </c>
      <c r="H536" t="str">
        <v>HONEYWELL</v>
      </c>
      <c r="I536" t="str" xml:space="preserve">
        <v xml:space="preserve">Buena tarde;_x000d_
_x000d_
Se solicita envío de 6 PDTs a Tienda Jumbo Yopal. Motivo: DESPLIEGUE CAPEX BLINDAJE EPM 5343 JUMBO PDT´S EDA51._x000d_
</v>
      </c>
      <c r="J536" t="str">
        <v>NO APLICA</v>
      </c>
      <c r="K536" t="str">
        <v xml:space="preserve">Se solicita configuración; entrega y legalización de actas de entrega y retiro de 6 PDTs en Jumbo Yopal. Se adjunta el listado de seriales que deben ser renovados.	</v>
      </c>
      <c r="L536" t="str" xml:space="preserve">
        <v xml:space="preserve">Se realiza la configuracion de las PDT según instrucciones recibidas para la activdad; se le informa al director de la tienda RUBEN MOJICA que están disponibles para entregarlas a las diferentes secciones._x000d_
Se entregan dos (2) a RECIBO; SERIAL 21177B7574 Y SERIAL 21177B737B; DOS (2)  CONTROL DE PERDIDAS SERIAL 21177B75CD  SERIAL 21175B4919; una (1) a PCG SERIAL 21177B7529  Y una (1) la tiene el director de la tienda SERIAL 21177B7537._x000d_
_x000d_
Se recogieron cuatro PDT DATAOLGI skorpioX3; seriales G12M06765 de PGC; G13D21710 Seguridad; G13E12758 Seguridad Y G12M06778 perecederos; las cuales quedaron el cuarto de Sistemas. Queda pendiente el envio de las actas por parte de la Ingeniera Giovanna López para las firmas de los responsables.</v>
      </c>
      <c r="M536">
        <v>44508</v>
      </c>
      <c r="N536">
        <v>44508</v>
      </c>
      <c r="O536" t="str">
        <v>J185 JUMBO YOPAL</v>
      </c>
      <c r="P536" t="str">
        <v>YOPAL</v>
      </c>
      <c r="Q536" t="str">
        <v>RAFAEL BARRERA DIAZ</v>
      </c>
      <c r="R536">
        <v>6766862</v>
      </c>
      <c r="S536" t="str">
        <v>ORIENTE</v>
      </c>
    </row>
    <row r="537" xml:space="preserve">
      <c r="A537">
        <v>536</v>
      </c>
      <c r="B537">
        <v>12026775</v>
      </c>
      <c r="C537" t="str">
        <v>REQUEST</v>
      </c>
      <c r="D537" t="str">
        <v>CERRADO</v>
      </c>
      <c r="E537" t="str">
        <v>TIENDA</v>
      </c>
      <c r="F537" t="str">
        <v>PDT</v>
      </c>
      <c r="G537" t="str">
        <v>PDT</v>
      </c>
      <c r="H537" t="str">
        <v>HONEYWELL</v>
      </c>
      <c r="I537" t="str" xml:space="preserve">
        <v xml:space="preserve">Buena tarde;_x000d_
_x000d_
Se solicita envío de 6 PDTs a Tienda Jumbo Yopal. Motivo: DESPLIEGUE CAPEX BLINDAJE EPM 5343 JUMBO PDT´S EDA51._x000d_
</v>
      </c>
      <c r="J537" t="str">
        <v>NO APLICA</v>
      </c>
      <c r="K537" t="str">
        <v xml:space="preserve">Se solicita configuración; entrega y legalización de actas de entrega y retiro de 6 PDTs en Jumbo Yopal. Se adjunta el listado de seriales que deben ser renovados.	</v>
      </c>
      <c r="L537" t="str" xml:space="preserve">
        <v xml:space="preserve">Se realiza la configuracion de las PDT según instrucciones recibidas para la activdad; se le informa al director de la tienda RUBEN MOJICA que están disponibles para entregarlas a las diferentes secciones._x000d_
Se entregan dos (2) a RECIBO; SERIAL 21177B7574 Y SERIAL 21177B737B; DOS (2)  CONTROL DE PERDIDAS SERIAL 21177B75CD  SERIAL 21175B4919; una (1) a PCG SERIAL 21177B7529  Y una (1) la tiene el director de la tienda SERIAL 21177B7537._x000d_
_x000d_
Se recogieron cuatro PDT DATAOLGI skorpioX3; seriales G12M06765 de PGC; G13D21710 Seguridad; G13E12758 Seguridad Y G12M06778 perecederos; las cuales quedaron el cuarto de Sistemas. Queda pendiente el envio de las actas por parte de la Ingeniera Giovanna López para las firmas de los responsables.</v>
      </c>
      <c r="M537">
        <v>44508</v>
      </c>
      <c r="N537">
        <v>44508</v>
      </c>
      <c r="O537" t="str">
        <v>J185 JUMBO YOPAL</v>
      </c>
      <c r="P537" t="str">
        <v>YOPAL</v>
      </c>
      <c r="Q537" t="str">
        <v>RAFAEL BARRERA DIAZ</v>
      </c>
      <c r="R537">
        <v>6766862</v>
      </c>
      <c r="S537" t="str">
        <v>ORIENTE</v>
      </c>
    </row>
    <row r="538" xml:space="preserve">
      <c r="A538">
        <v>537</v>
      </c>
      <c r="B538">
        <v>12026775</v>
      </c>
      <c r="C538" t="str">
        <v>REQUEST</v>
      </c>
      <c r="D538" t="str">
        <v>CERRADO</v>
      </c>
      <c r="E538" t="str">
        <v>TIENDA</v>
      </c>
      <c r="F538" t="str">
        <v>PDT</v>
      </c>
      <c r="G538" t="str">
        <v>PDT</v>
      </c>
      <c r="H538" t="str">
        <v>HONEYWELL</v>
      </c>
      <c r="I538" t="str" xml:space="preserve">
        <v xml:space="preserve">Buena tarde;_x000d_
_x000d_
Se solicita envío de 6 PDTs a Tienda Jumbo Yopal. Motivo: DESPLIEGUE CAPEX BLINDAJE EPM 5343 JUMBO PDT´S EDA51._x000d_
</v>
      </c>
      <c r="J538" t="str">
        <v>NO APLICA</v>
      </c>
      <c r="K538" t="str">
        <v xml:space="preserve">Se solicita configuración; entrega y legalización de actas de entrega y retiro de 6 PDTs en Jumbo Yopal. Se adjunta el listado de seriales que deben ser renovados.	</v>
      </c>
      <c r="L538" t="str" xml:space="preserve">
        <v xml:space="preserve">Se realiza la configuracion de las PDT según instrucciones recibidas para la activdad; se le informa al director de la tienda RUBEN MOJICA que están disponibles para entregarlas a las diferentes secciones._x000d_
Se entregan dos (2) a RECIBO; SERIAL 21177B7574 Y SERIAL 21177B737B; DOS (2)  CONTROL DE PERDIDAS SERIAL 21177B75CD  SERIAL 21175B4919; una (1) a PCG SERIAL 21177B7529  Y una (1) la tiene el director de la tienda SERIAL 21177B7537._x000d_
_x000d_
Se recogieron cuatro PDT DATAOLGI skorpioX3; seriales G12M06765 de PGC; G13D21710 Seguridad; G13E12758 Seguridad Y G12M06778 perecederos; las cuales quedaron el cuarto de Sistemas. Queda pendiente el envio de las actas por parte de la Ingeniera Giovanna López para las firmas de los responsables.</v>
      </c>
      <c r="M538">
        <v>44508</v>
      </c>
      <c r="N538">
        <v>44508</v>
      </c>
      <c r="O538" t="str">
        <v>J185 JUMBO YOPAL</v>
      </c>
      <c r="P538" t="str">
        <v>YOPAL</v>
      </c>
      <c r="Q538" t="str">
        <v>RAFAEL BARRERA DIAZ</v>
      </c>
      <c r="R538">
        <v>6766862</v>
      </c>
      <c r="S538" t="str">
        <v>ORIENTE</v>
      </c>
    </row>
    <row r="539" xml:space="preserve">
      <c r="A539">
        <v>538</v>
      </c>
      <c r="B539">
        <v>12051269</v>
      </c>
      <c r="C539" t="str">
        <v>INCIDENT</v>
      </c>
      <c r="D539" t="str">
        <v>CERRADO</v>
      </c>
      <c r="E539" t="str">
        <v>TIENDA</v>
      </c>
      <c r="F539" t="str">
        <v>BALANZA</v>
      </c>
      <c r="G539" t="str">
        <v>MESA</v>
      </c>
      <c r="H539" t="str">
        <v>METTLER</v>
      </c>
      <c r="I539"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colabora con el cargue el full de esta balanza 010.132.092.048 y si es posible cargar todos los codigos de la seccion de panaderia_x000d_
Gracias_x000d_
Indica la ubicacion de tu balanza en la tienda: panaderia</v>
      </c>
      <c r="J539" t="str">
        <v>NO APLICA</v>
      </c>
      <c r="K539" t="str">
        <v>Se requiere verificar equipo balanza de mesa con serial B644221294; lp 010.132.092.048 ; ubicacion FRUVER la cual usuario solicita actualizacion con precios de panaderia; pero al realizarle ping no contesta; fuera de red; se intenta comunicar con el usuario Javier Ipuz Gonzalez en repetidas ocasiones pero sin exito. Se requiere programar tecnico en sitio para validar conexiones.</v>
      </c>
      <c r="L539" t="str">
        <v>Se realiza validación en sitio por parte de técnico; la balanza se encuentra bien configurada pero no es posible identificar el punto en el switch. Se hacen pruebas con tester de red y se determina que no hay comunicación correcta en el jack de conexión. Se deben revisar conexiones físicas del punto. Se devuelve caso para revisión por parte de Comunicaciones</v>
      </c>
      <c r="M539">
        <v>44504</v>
      </c>
      <c r="N539">
        <v>44509</v>
      </c>
      <c r="O539" t="str">
        <v>M195 METRO SANTA LUCIA</v>
      </c>
      <c r="P539" t="str">
        <v>NEIVA</v>
      </c>
      <c r="Q539" t="str">
        <v>JOHN ALEJANDRO LOZADA BABATIVA</v>
      </c>
      <c r="R539">
        <v>1075313382</v>
      </c>
      <c r="S539" t="str">
        <v>OCCIDENTE</v>
      </c>
    </row>
    <row r="540" xml:space="preserve">
      <c r="A540">
        <v>539</v>
      </c>
      <c r="B540">
        <v>12051269</v>
      </c>
      <c r="C540" t="str">
        <v>INCIDENT</v>
      </c>
      <c r="D540" t="str">
        <v>CERRADO</v>
      </c>
      <c r="E540" t="str">
        <v>TIENDA</v>
      </c>
      <c r="F540" t="str">
        <v>BALANZA</v>
      </c>
      <c r="G540" t="str">
        <v>MESA</v>
      </c>
      <c r="H540" t="str">
        <v>METTLER</v>
      </c>
      <c r="I540"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colabora con el cargue el full de esta balanza 010.132.092.048 y si es posible cargar todos los codigos de la seccion de panaderia_x000d_
Gracias_x000d_
Indica la ubicacion de tu balanza en la tienda: panaderia</v>
      </c>
      <c r="J540" t="str">
        <v>NO APLICA</v>
      </c>
      <c r="K540" t="str">
        <v>Se requiere verificar equipo balanza de mesa con serial B644221294; lp 010.132.092.048 ; ubicacion FRUVER la cual usuario solicita actualizacion con precios de panaderia; pero al realizarle ping no contesta; fuera de red; se intenta comunicar con el usuario Javier Ipuz Gonzalez en repetidas ocasiones pero sin exito. Se requiere programar tecnico en sitio para validar conexiones.</v>
      </c>
      <c r="L540" t="str">
        <v>Se realiza validación en sitio por parte de técnico; la balanza se encuentra bien configurada pero no es posible identificar el punto en el switch. Se hacen pruebas con tester de red y se determina que no hay comunicación correcta en el jack de conexión. Se deben revisar conexiones físicas del punto. Se devuelve caso para revisión por parte de Comunicaciones</v>
      </c>
      <c r="M540">
        <v>44504</v>
      </c>
      <c r="N540">
        <v>44509</v>
      </c>
      <c r="O540" t="str">
        <v>M195 METRO SANTA LUCIA</v>
      </c>
      <c r="P540" t="str">
        <v>NEIVA</v>
      </c>
      <c r="Q540" t="str">
        <v>JOHN ALEJANDRO LOZADA BABATIVA</v>
      </c>
      <c r="R540">
        <v>1075313382</v>
      </c>
      <c r="S540" t="str">
        <v>OCCIDENTE</v>
      </c>
    </row>
    <row r="541">
      <c r="A541">
        <v>540</v>
      </c>
      <c r="B541">
        <v>12030237</v>
      </c>
      <c r="C541" t="str">
        <v>REQUEST</v>
      </c>
      <c r="D541" t="str">
        <v>CERRADO</v>
      </c>
      <c r="E541" t="str">
        <v>TIENDA</v>
      </c>
      <c r="F541" t="str">
        <v>INVENTARIO</v>
      </c>
      <c r="G541" t="str">
        <v>INVENTARIO</v>
      </c>
      <c r="H541" t="str">
        <v>N/A</v>
      </c>
      <c r="I541" t="str">
        <v>Se da continuidad al CAU 11984454 Para recogida de activos para su envio al centro de reparacion cencosud.</v>
      </c>
      <c r="J541" t="str">
        <v>NO APLICA</v>
      </c>
      <c r="K541" t="str">
        <v>Se requiere autorizar visita de ISIT al sitio; ya que asistente de direccion Yenny pichina de la tienda centro de convenciones indica que las cajas donde realizo el embalaje de los equipos se encuentra con rorulos rotos y es dificil identificar que cajas seran recogidas; por ende se solicita enviar al tecnico para que realice la identificacion de las cajas que dejo "listas" para despachar hacia el Centro de reparacion y pegar las guias a las cajas con los equipos enviados por ISIT en el formato de movimiento de activos.</v>
      </c>
      <c r="L541" t="str">
        <v>se ingresa a tienda; se procede a revisar cajas en oficina de sistemas; las cajas que no logran identificar estan apiladas y rotuladas en parte esquinera izquierda del fondo donde estan las cajas; ademas las cajas se encuentra enumeradas del 1 al 7; son 7 cajas en total las cuales tienen su respectivo serial de lo que se encuentra adentro de cada una</v>
      </c>
      <c r="M541">
        <v>44508</v>
      </c>
      <c r="N541">
        <v>44509</v>
      </c>
      <c r="O541" t="str">
        <v>M038 METRO NEIVA CENTRO DE CONVENCIONES</v>
      </c>
      <c r="P541" t="str">
        <v>NEIVA</v>
      </c>
      <c r="Q541" t="str">
        <v>JOHN ALEJANDRO LOZADA BABATIVA</v>
      </c>
      <c r="R541">
        <v>1075313382</v>
      </c>
      <c r="S541" t="str">
        <v>OCCIDENTE</v>
      </c>
    </row>
    <row r="542" xml:space="preserve">
      <c r="A542">
        <v>541</v>
      </c>
      <c r="B542">
        <v>12026681</v>
      </c>
      <c r="C542" t="str">
        <v>REQUEST</v>
      </c>
      <c r="D542" t="str">
        <v>CERRADO</v>
      </c>
      <c r="E542" t="str">
        <v>TIENDA</v>
      </c>
      <c r="F542" t="str">
        <v>PDT</v>
      </c>
      <c r="G542" t="str">
        <v>PDT</v>
      </c>
      <c r="H542" t="str">
        <v>SKORPIO</v>
      </c>
      <c r="I542"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la renovacion de los Siguientes 16 equipos:_x000d_
SKORPIO X3 G14F81919_x000d_
SKORPIO X3 G14F79610_x000d_
SKORPIO X3 G14F79739_x000d_
SKORPIO X3 G13A53271_x000d_
SKORPIO X3 G14F79561_x000d_
SKORPIO X3 G14F79747_x000d_
SKORPIO X3 G14F79626_x000d_
SKORPIO X3 G14F79633_x000d_
SKORPIO X3 G13D21667_x000d_
SKORPIO X3 G13E12711_x000d_
SKORPIO X3 G14F79711_x000d_
SKORPIO X3 G16GC6572_x000d_
SKORPIO X3 G14F79630_x000d_
SKORPIO X3 G14F81691_x000d_
MC40N0 s1718522508809_x000d_
MC40N0 s1718522506092_x000d_
</v>
      </c>
      <c r="J542" t="str">
        <v>NO APLICA</v>
      </c>
      <c r="K542" t="str" xml:space="preserve">
        <v xml:space="preserve">Se realiza envio de 16 PDT/PDA|ESTANDAR HONEYWELL EDA51 seriales:_x000d_
21175B5151_x000d_
21175B478D_x000d_
21175B707E_x000d_
21177B7567_x000d_
21175B467F_x000d_
21175B50EB_x000d_
21175B7209_x000d_
21175B5E4A_x000d_
21175B47B5_x000d_
21175B45F9_x000d_
21175B6AE2_x000d_
21175B6FFF_x000d_
21175B505D_x000d_
21175B47DC_x000d_
21175B5116_x000d_
21175B4521_x000d_
con Guía No. 2071792862 el 28/10/2021. Se transfiere para su gestión.Confirmar si el equipo ya fue entregado y proceder con la instalación y gestion del ticket.        </v>
      </c>
      <c r="L542" t="str" xml:space="preserve">
        <v xml:space="preserve">Se realiza alistamiento; entrega y soporte para 16 equipos en calidad de renovación tipo PDT._x000d_
Se realiza activación; cambio de red wifi y alistamiento por perfil; se dejan actas por cada equipo entregado. Todo queda funcional y en orden.        </v>
      </c>
      <c r="M542">
        <v>44503</v>
      </c>
      <c r="N542">
        <v>44509</v>
      </c>
      <c r="O542" t="str">
        <v>J045 JUMBO AV.DEL FERROCARRIL SANTA MARTA</v>
      </c>
      <c r="P542" t="str">
        <v>SANTA MARTA</v>
      </c>
      <c r="Q542" t="str">
        <v>ALDAHIR GUSTAVO HERNANDEZ CRATZ</v>
      </c>
      <c r="R542">
        <v>1083006482</v>
      </c>
      <c r="S542" t="str">
        <v>COSTA</v>
      </c>
    </row>
    <row r="543" xml:space="preserve">
      <c r="A543">
        <v>542</v>
      </c>
      <c r="B543">
        <v>12026681</v>
      </c>
      <c r="C543" t="str">
        <v>REQUEST</v>
      </c>
      <c r="D543" t="str">
        <v>CERRADO</v>
      </c>
      <c r="E543" t="str">
        <v>TIENDA</v>
      </c>
      <c r="F543" t="str">
        <v>PDT</v>
      </c>
      <c r="G543" t="str">
        <v>PDT</v>
      </c>
      <c r="H543" t="str">
        <v>SKORPIO</v>
      </c>
      <c r="I543"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la renovacion de los Siguientes 16 equipos:_x000d_
SKORPIO X3 G14F81919_x000d_
SKORPIO X3 G14F79610_x000d_
SKORPIO X3 G14F79739_x000d_
SKORPIO X3 G13A53271_x000d_
SKORPIO X3 G14F79561_x000d_
SKORPIO X3 G14F79747_x000d_
SKORPIO X3 G14F79626_x000d_
SKORPIO X3 G14F79633_x000d_
SKORPIO X3 G13D21667_x000d_
SKORPIO X3 G13E12711_x000d_
SKORPIO X3 G14F79711_x000d_
SKORPIO X3 G16GC6572_x000d_
SKORPIO X3 G14F79630_x000d_
SKORPIO X3 G14F81691_x000d_
MC40N0 s1718522508809_x000d_
MC40N0 s1718522506092_x000d_
</v>
      </c>
      <c r="J543" t="str">
        <v>NO APLICA</v>
      </c>
      <c r="K543" t="str" xml:space="preserve">
        <v xml:space="preserve">Se realiza envio de 16 PDT/PDA|ESTANDAR HONEYWELL EDA51 seriales:_x000d_
21175B5151_x000d_
21175B478D_x000d_
21175B707E_x000d_
21177B7567_x000d_
21175B467F_x000d_
21175B50EB_x000d_
21175B7209_x000d_
21175B5E4A_x000d_
21175B47B5_x000d_
21175B45F9_x000d_
21175B6AE2_x000d_
21175B6FFF_x000d_
21175B505D_x000d_
21175B47DC_x000d_
21175B5116_x000d_
21175B4521_x000d_
con Guía No. 2071792862 el 28/10/2021. Se transfiere para su gestión.Confirmar si el equipo ya fue entregado y proceder con la instalación y gestion del ticket.        </v>
      </c>
      <c r="L543" t="str" xml:space="preserve">
        <v xml:space="preserve">Se realiza alistamiento; entrega y soporte para 16 equipos en calidad de renovación tipo PDT._x000d_
Se realiza activación; cambio de red wifi y alistamiento por perfil; se dejan actas por cada equipo entregado. Todo queda funcional y en orden.        </v>
      </c>
      <c r="M543">
        <v>44503</v>
      </c>
      <c r="N543">
        <v>44509</v>
      </c>
      <c r="O543" t="str">
        <v>J045 JUMBO AV.DEL FERROCARRIL SANTA MARTA</v>
      </c>
      <c r="P543" t="str">
        <v>SANTA MARTA</v>
      </c>
      <c r="Q543" t="str">
        <v>ALDAHIR GUSTAVO HERNANDEZ CRATZ</v>
      </c>
      <c r="R543">
        <v>1083006482</v>
      </c>
      <c r="S543" t="str">
        <v>COSTA</v>
      </c>
    </row>
    <row r="544" xml:space="preserve">
      <c r="A544">
        <v>543</v>
      </c>
      <c r="B544">
        <v>12026681</v>
      </c>
      <c r="C544" t="str">
        <v>REQUEST</v>
      </c>
      <c r="D544" t="str">
        <v>CERRADO</v>
      </c>
      <c r="E544" t="str">
        <v>TIENDA</v>
      </c>
      <c r="F544" t="str">
        <v>PDT</v>
      </c>
      <c r="G544" t="str">
        <v>PDT</v>
      </c>
      <c r="H544" t="str">
        <v>SKORPIO</v>
      </c>
      <c r="I544"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la renovacion de los Siguientes 16 equipos:_x000d_
SKORPIO X3 G14F81919_x000d_
SKORPIO X3 G14F79610_x000d_
SKORPIO X3 G14F79739_x000d_
SKORPIO X3 G13A53271_x000d_
SKORPIO X3 G14F79561_x000d_
SKORPIO X3 G14F79747_x000d_
SKORPIO X3 G14F79626_x000d_
SKORPIO X3 G14F79633_x000d_
SKORPIO X3 G13D21667_x000d_
SKORPIO X3 G13E12711_x000d_
SKORPIO X3 G14F79711_x000d_
SKORPIO X3 G16GC6572_x000d_
SKORPIO X3 G14F79630_x000d_
SKORPIO X3 G14F81691_x000d_
MC40N0 s1718522508809_x000d_
MC40N0 s1718522506092_x000d_
</v>
      </c>
      <c r="J544" t="str">
        <v>NO APLICA</v>
      </c>
      <c r="K544" t="str" xml:space="preserve">
        <v xml:space="preserve">Se realiza envio de 16 PDT/PDA|ESTANDAR HONEYWELL EDA51 seriales:_x000d_
21175B5151_x000d_
21175B478D_x000d_
21175B707E_x000d_
21177B7567_x000d_
21175B467F_x000d_
21175B50EB_x000d_
21175B7209_x000d_
21175B5E4A_x000d_
21175B47B5_x000d_
21175B45F9_x000d_
21175B6AE2_x000d_
21175B6FFF_x000d_
21175B505D_x000d_
21175B47DC_x000d_
21175B5116_x000d_
21175B4521_x000d_
con Guía No. 2071792862 el 28/10/2021. Se transfiere para su gestión.Confirmar si el equipo ya fue entregado y proceder con la instalación y gestion del ticket.        </v>
      </c>
      <c r="L544" t="str" xml:space="preserve">
        <v xml:space="preserve">Se realiza alistamiento; entrega y soporte para 16 equipos en calidad de renovación tipo PDT._x000d_
Se realiza activación; cambio de red wifi y alistamiento por perfil; se dejan actas por cada equipo entregado. Todo queda funcional y en orden.        </v>
      </c>
      <c r="M544">
        <v>44503</v>
      </c>
      <c r="N544">
        <v>44509</v>
      </c>
      <c r="O544" t="str">
        <v>J045 JUMBO AV.DEL FERROCARRIL SANTA MARTA</v>
      </c>
      <c r="P544" t="str">
        <v>SANTA MARTA</v>
      </c>
      <c r="Q544" t="str">
        <v>ALDAHIR GUSTAVO HERNANDEZ CRATZ</v>
      </c>
      <c r="R544">
        <v>1083006482</v>
      </c>
      <c r="S544" t="str">
        <v>COSTA</v>
      </c>
    </row>
    <row r="545" xml:space="preserve">
      <c r="A545">
        <v>544</v>
      </c>
      <c r="B545">
        <v>12026681</v>
      </c>
      <c r="C545" t="str">
        <v>REQUEST</v>
      </c>
      <c r="D545" t="str">
        <v>CERRADO</v>
      </c>
      <c r="E545" t="str">
        <v>TIENDA</v>
      </c>
      <c r="F545" t="str">
        <v>PDT</v>
      </c>
      <c r="G545" t="str">
        <v>PDT</v>
      </c>
      <c r="H545" t="str">
        <v>SKORPIO</v>
      </c>
      <c r="I545"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la renovacion de los Siguientes 16 equipos:_x000d_
SKORPIO X3 G14F81919_x000d_
SKORPIO X3 G14F79610_x000d_
SKORPIO X3 G14F79739_x000d_
SKORPIO X3 G13A53271_x000d_
SKORPIO X3 G14F79561_x000d_
SKORPIO X3 G14F79747_x000d_
SKORPIO X3 G14F79626_x000d_
SKORPIO X3 G14F79633_x000d_
SKORPIO X3 G13D21667_x000d_
SKORPIO X3 G13E12711_x000d_
SKORPIO X3 G14F79711_x000d_
SKORPIO X3 G16GC6572_x000d_
SKORPIO X3 G14F79630_x000d_
SKORPIO X3 G14F81691_x000d_
MC40N0 s1718522508809_x000d_
MC40N0 s1718522506092_x000d_
</v>
      </c>
      <c r="J545" t="str">
        <v>NO APLICA</v>
      </c>
      <c r="K545" t="str" xml:space="preserve">
        <v xml:space="preserve">Se realiza envio de 16 PDT/PDA|ESTANDAR HONEYWELL EDA51 seriales:_x000d_
21175B5151_x000d_
21175B478D_x000d_
21175B707E_x000d_
21177B7567_x000d_
21175B467F_x000d_
21175B50EB_x000d_
21175B7209_x000d_
21175B5E4A_x000d_
21175B47B5_x000d_
21175B45F9_x000d_
21175B6AE2_x000d_
21175B6FFF_x000d_
21175B505D_x000d_
21175B47DC_x000d_
21175B5116_x000d_
21175B4521_x000d_
con Guía No. 2071792862 el 28/10/2021. Se transfiere para su gestión.Confirmar si el equipo ya fue entregado y proceder con la instalación y gestion del ticket.        </v>
      </c>
      <c r="L545" t="str" xml:space="preserve">
        <v xml:space="preserve">Se realiza alistamiento; entrega y soporte para 16 equipos en calidad de renovación tipo PDT._x000d_
Se realiza activación; cambio de red wifi y alistamiento por perfil; se dejan actas por cada equipo entregado. Todo queda funcional y en orden.        </v>
      </c>
      <c r="M545">
        <v>44503</v>
      </c>
      <c r="N545">
        <v>44509</v>
      </c>
      <c r="O545" t="str">
        <v>J045 JUMBO AV.DEL FERROCARRIL SANTA MARTA</v>
      </c>
      <c r="P545" t="str">
        <v>SANTA MARTA</v>
      </c>
      <c r="Q545" t="str">
        <v>ALDAHIR GUSTAVO HERNANDEZ CRATZ</v>
      </c>
      <c r="R545">
        <v>1083006482</v>
      </c>
      <c r="S545" t="str">
        <v>COSTA</v>
      </c>
    </row>
    <row r="546" xml:space="preserve">
      <c r="A546">
        <v>545</v>
      </c>
      <c r="B546">
        <v>12026681</v>
      </c>
      <c r="C546" t="str">
        <v>REQUEST</v>
      </c>
      <c r="D546" t="str">
        <v>CERRADO</v>
      </c>
      <c r="E546" t="str">
        <v>TIENDA</v>
      </c>
      <c r="F546" t="str">
        <v>PDT</v>
      </c>
      <c r="G546" t="str">
        <v>PDT</v>
      </c>
      <c r="H546" t="str">
        <v>SKORPIO</v>
      </c>
      <c r="I546"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la renovacion de los Siguientes 16 equipos:_x000d_
SKORPIO X3 G14F81919_x000d_
SKORPIO X3 G14F79610_x000d_
SKORPIO X3 G14F79739_x000d_
SKORPIO X3 G13A53271_x000d_
SKORPIO X3 G14F79561_x000d_
SKORPIO X3 G14F79747_x000d_
SKORPIO X3 G14F79626_x000d_
SKORPIO X3 G14F79633_x000d_
SKORPIO X3 G13D21667_x000d_
SKORPIO X3 G13E12711_x000d_
SKORPIO X3 G14F79711_x000d_
SKORPIO X3 G16GC6572_x000d_
SKORPIO X3 G14F79630_x000d_
SKORPIO X3 G14F81691_x000d_
MC40N0 s1718522508809_x000d_
MC40N0 s1718522506092_x000d_
</v>
      </c>
      <c r="J546" t="str">
        <v>NO APLICA</v>
      </c>
      <c r="K546" t="str" xml:space="preserve">
        <v xml:space="preserve">Se realiza envio de 16 PDT/PDA|ESTANDAR HONEYWELL EDA51 seriales:_x000d_
21175B5151_x000d_
21175B478D_x000d_
21175B707E_x000d_
21177B7567_x000d_
21175B467F_x000d_
21175B50EB_x000d_
21175B7209_x000d_
21175B5E4A_x000d_
21175B47B5_x000d_
21175B45F9_x000d_
21175B6AE2_x000d_
21175B6FFF_x000d_
21175B505D_x000d_
21175B47DC_x000d_
21175B5116_x000d_
21175B4521_x000d_
con Guía No. 2071792862 el 28/10/2021. Se transfiere para su gestión.Confirmar si el equipo ya fue entregado y proceder con la instalación y gestion del ticket.        </v>
      </c>
      <c r="L546" t="str" xml:space="preserve">
        <v xml:space="preserve">Se realiza alistamiento; entrega y soporte para 16 equipos en calidad de renovación tipo PDT._x000d_
Se realiza activación; cambio de red wifi y alistamiento por perfil; se dejan actas por cada equipo entregado. Todo queda funcional y en orden.        </v>
      </c>
      <c r="M546">
        <v>44503</v>
      </c>
      <c r="N546">
        <v>44509</v>
      </c>
      <c r="O546" t="str">
        <v>J045 JUMBO AV.DEL FERROCARRIL SANTA MARTA</v>
      </c>
      <c r="P546" t="str">
        <v>SANTA MARTA</v>
      </c>
      <c r="Q546" t="str">
        <v>ALDAHIR GUSTAVO HERNANDEZ CRATZ</v>
      </c>
      <c r="R546">
        <v>1083006482</v>
      </c>
      <c r="S546" t="str">
        <v>COSTA</v>
      </c>
    </row>
    <row r="547" xml:space="preserve">
      <c r="A547">
        <v>546</v>
      </c>
      <c r="B547">
        <v>12026681</v>
      </c>
      <c r="C547" t="str">
        <v>REQUEST</v>
      </c>
      <c r="D547" t="str">
        <v>CERRADO</v>
      </c>
      <c r="E547" t="str">
        <v>TIENDA</v>
      </c>
      <c r="F547" t="str">
        <v>PDT</v>
      </c>
      <c r="G547" t="str">
        <v>PDT</v>
      </c>
      <c r="H547" t="str">
        <v>SKORPIO</v>
      </c>
      <c r="I547"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la renovacion de los Siguientes 16 equipos:_x000d_
SKORPIO X3 G14F81919_x000d_
SKORPIO X3 G14F79610_x000d_
SKORPIO X3 G14F79739_x000d_
SKORPIO X3 G13A53271_x000d_
SKORPIO X3 G14F79561_x000d_
SKORPIO X3 G14F79747_x000d_
SKORPIO X3 G14F79626_x000d_
SKORPIO X3 G14F79633_x000d_
SKORPIO X3 G13D21667_x000d_
SKORPIO X3 G13E12711_x000d_
SKORPIO X3 G14F79711_x000d_
SKORPIO X3 G16GC6572_x000d_
SKORPIO X3 G14F79630_x000d_
SKORPIO X3 G14F81691_x000d_
MC40N0 s1718522508809_x000d_
MC40N0 s1718522506092_x000d_
</v>
      </c>
      <c r="J547" t="str">
        <v>NO APLICA</v>
      </c>
      <c r="K547" t="str" xml:space="preserve">
        <v xml:space="preserve">Se realiza envio de 16 PDT/PDA|ESTANDAR HONEYWELL EDA51 seriales:_x000d_
21175B5151_x000d_
21175B478D_x000d_
21175B707E_x000d_
21177B7567_x000d_
21175B467F_x000d_
21175B50EB_x000d_
21175B7209_x000d_
21175B5E4A_x000d_
21175B47B5_x000d_
21175B45F9_x000d_
21175B6AE2_x000d_
21175B6FFF_x000d_
21175B505D_x000d_
21175B47DC_x000d_
21175B5116_x000d_
21175B4521_x000d_
con Guía No. 2071792862 el 28/10/2021. Se transfiere para su gestión.Confirmar si el equipo ya fue entregado y proceder con la instalación y gestion del ticket.        </v>
      </c>
      <c r="L547" t="str" xml:space="preserve">
        <v xml:space="preserve">Se realiza alistamiento; entrega y soporte para 16 equipos en calidad de renovación tipo PDT._x000d_
Se realiza activación; cambio de red wifi y alistamiento por perfil; se dejan actas por cada equipo entregado. Todo queda funcional y en orden.        </v>
      </c>
      <c r="M547">
        <v>44503</v>
      </c>
      <c r="N547">
        <v>44509</v>
      </c>
      <c r="O547" t="str">
        <v>J045 JUMBO AV.DEL FERROCARRIL SANTA MARTA</v>
      </c>
      <c r="P547" t="str">
        <v>SANTA MARTA</v>
      </c>
      <c r="Q547" t="str">
        <v>ALDAHIR GUSTAVO HERNANDEZ CRATZ</v>
      </c>
      <c r="R547">
        <v>1083006482</v>
      </c>
      <c r="S547" t="str">
        <v>COSTA</v>
      </c>
    </row>
    <row r="548" xml:space="preserve">
      <c r="A548">
        <v>547</v>
      </c>
      <c r="B548">
        <v>12055132</v>
      </c>
      <c r="C548" t="str">
        <v>REQUEST</v>
      </c>
      <c r="D548" t="str">
        <v>CERRADO</v>
      </c>
      <c r="E548" t="str">
        <v>TIENDA</v>
      </c>
      <c r="F548" t="str">
        <v>PDA</v>
      </c>
      <c r="G548" t="str">
        <v>PDA</v>
      </c>
      <c r="H548" t="str">
        <v>HONEYWELL</v>
      </c>
      <c r="I548" t="str" xml:space="preserve">
        <v xml:space="preserve">Datos usuario_x000d_
Nombre: Paula Andrea Carmona Toro_x000d_
Correo: PaulaAndrea.Carmona@cencosud.com.co_x000d_
Usuario AD: PACarmon_x000d_
Pais: Colombia_x000d_
Ubicacion: J027 JUMBO RIONEGRO_x000d_
Zona: Colombia Centro_x000d_
Unidad de Negocio: Supermercados_x000d_
Servicio: Tiendas &amp; Centros de Distribucion_x000d_
Telefono: 3146272884_x000d_
Anexo: 3146272884_x000d_
Descripcion: Buenas tardes; con el cambio que se realizaron con las PDA se presentan problemas con la red y se nos estan presentando muchos inconvenientes para realizar diferentes funciones._x000d_
por favor me colaboran con la pronta solucion y muchas gracias._x000d_
</v>
      </c>
      <c r="J548" t="str">
        <v>NO APLICA</v>
      </c>
      <c r="K548" t="str" xml:space="preserve">
        <v xml:space="preserve">se requiere apoyo de isit para la validación de la configuración de la red de la pda debe estar en la vlan12	 _x000d_
</v>
      </c>
      <c r="L548" t="str" xml:space="preserve">
        <v xml:space="preserve">Se realiza la revision de la PDA. Se encuentra configurada en la VLAN12; todas las PDA presentan la novedad; todas están conectadas a las misma red; el tema es que en algunos puntos de la tienda la conexion wifi es débil y las PDA se desconectan. Adicional a eso; el viernes pasado se dañó una AP en la tienda y se está esperando el remplazo de la misma por ende la señal wifi es baja. Se les explica a los usuarios la novedad._x000d_
Se debe escalar el caso con Redes.</v>
      </c>
      <c r="M548">
        <v>44508</v>
      </c>
      <c r="N548">
        <v>44510</v>
      </c>
      <c r="O548" t="str">
        <v>J027 JUMBO RIONEGRO</v>
      </c>
      <c r="P548" t="str">
        <v>RIONEGRO</v>
      </c>
      <c r="Q548" t="str">
        <v>YURIMAR MARQUEZ MUÑOZ</v>
      </c>
      <c r="R548">
        <v>1045025746</v>
      </c>
      <c r="S548" t="str">
        <v>CENTRO</v>
      </c>
    </row>
    <row r="549" xml:space="preserve">
      <c r="A549">
        <v>548</v>
      </c>
      <c r="B549">
        <v>12048751</v>
      </c>
      <c r="C549" t="str">
        <v>REQUEST</v>
      </c>
      <c r="D549" t="str">
        <v>CERRADO</v>
      </c>
      <c r="E549" t="str">
        <v>TIENDA</v>
      </c>
      <c r="F549" t="str">
        <v>DESKTOP</v>
      </c>
      <c r="G549" t="str">
        <v>CPU</v>
      </c>
      <c r="H549" t="str">
        <v>LENOVO</v>
      </c>
      <c r="I549" t="str" xml:space="preserve">
        <v xml:space="preserve">Datos usuario_x000d_
Nombre: Angela Maria Gomez Catano_x000d_
Correo: angelamaria.gomezcatano@cencosud.com.co_x000d_
Usuario AD: AnGomezC_x000d_
Pais: Colombia_x000d_
Ubicacion: J027 JUMBO RIONEGRO_x000d_
Zona: Colombia Centro_x000d_
Unidad de Negocio: Supermercados_x000d_
Servicio: Tiendas &amp; Centros de Distribucion_x000d_
Telefono: 3014401311_x000d_
Anexo: 5352400_x000d_
Descripcion: necesito ingresar a la pagina clientes.globalwork.co para gestionar estudios de seguridad y aparece bloqueada_x000d_
OBLIGATORIO ADJUNTAR PANTALLA error ingreso pagina WEB: pagina bloqueada.docx_x000d_
Ingresa la Direccion o link de la pagina OBLIGATORIO: clientes.globalwork.co</v>
      </c>
      <c r="J549" t="str">
        <v>NO APLICA</v>
      </c>
      <c r="K549" t="str" xml:space="preserve">
        <v xml:space="preserve">	_x000d_
se requiere apoyo de isit para validación en sitio; con la usuaria e identificar cual es el error que le muestra la pagina cuando intenta ingresar y validarlo con la persona se seguridad informática Edison iglesia buscarlo por la herramienta team</v>
      </c>
      <c r="L549" t="str">
        <v xml:space="preserve">Se realiza la revision del caso se toman las evidencias que presenta la usuaria en la pagina web se envia a verificar. indican que se debe generar un ticket para el personal de internet por que al parecer la pagina no esta configurada y al habilitarse los complemestos no deja ingresar o no aparece habilitado el boton de ingresar </v>
      </c>
      <c r="M549">
        <v>44508</v>
      </c>
      <c r="N549">
        <v>44510</v>
      </c>
      <c r="O549" t="str">
        <v>J027 JUMBO RIONEGRO</v>
      </c>
      <c r="P549" t="str">
        <v>RIONEGRO</v>
      </c>
      <c r="Q549" t="str">
        <v>YURIMAR MARQUEZ MUÑOZ</v>
      </c>
      <c r="R549">
        <v>1045025746</v>
      </c>
      <c r="S549" t="str">
        <v>CENTRO</v>
      </c>
    </row>
    <row r="550" xml:space="preserve">
      <c r="A550">
        <v>549</v>
      </c>
      <c r="B550">
        <v>12036262</v>
      </c>
      <c r="C550" t="str">
        <v>REQUEST</v>
      </c>
      <c r="D550" t="str">
        <v>CERRADO</v>
      </c>
      <c r="E550" t="str">
        <v>TIENDA</v>
      </c>
      <c r="F550" t="str">
        <v>POS</v>
      </c>
      <c r="G550" t="str">
        <v>CPU</v>
      </c>
      <c r="H550" t="str">
        <v>WINCOR</v>
      </c>
      <c r="I550"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pos de donnuts se encuentra sin partes internas las han utilizado para el arreglo de otras pos; se solicita pos completa._x000d_
Numero de caja: 18</v>
      </c>
      <c r="J550" t="str">
        <v>NO APLICA</v>
      </c>
      <c r="K550" t="str">
        <v>Se realiza envio de POS WINCOR BEETLE-M serial 59CD001217 con Guía No. 2071792890 el 03/11/2021. Se transfiere para su gestión. Confirmar si el equipo ya fue entregado y proceder con la instalación y gestion del ticket.</v>
      </c>
      <c r="L550" t="str">
        <v>Se procede a establecer contacto con el usuario del área línea de cajas la jefe Johana Andrea Orozco. se procede a tomar datos de la pos de donuts de marca Beetle de Serie: 6498720777; la cual es cambiada por pos que llego a el área de sistemas de marca Beetle de Serie: 59CD001217; se intercambia disco duro que tenía la anterior pos al igual que las RAM; se realiza prueba de pos en otra caja esta enciende de manera correcta; por tanto se requiere las siguientes partes que no tiene la pos y se necesitan para dejarse en funcionamiento: visor de usuario; teclado; gaveta; impresora con sus respectivos cables; se informa novedad a el señor Harold González; quien solicitara las partes</v>
      </c>
      <c r="M550">
        <v>44509</v>
      </c>
      <c r="N550">
        <v>44510</v>
      </c>
      <c r="O550" t="str">
        <v>J036 JUMBO POPAYAN CAMPANARIO</v>
      </c>
      <c r="P550" t="str">
        <v>POPAYAN</v>
      </c>
      <c r="Q550" t="str">
        <v>JHON ALEXANDER VASQUEZ REVELO</v>
      </c>
      <c r="R550">
        <v>10301691</v>
      </c>
      <c r="S550" t="str">
        <v>OCCIDENTE</v>
      </c>
    </row>
    <row r="551" xml:space="preserve">
      <c r="A551">
        <v>550</v>
      </c>
      <c r="B551">
        <v>12036262</v>
      </c>
      <c r="C551" t="str">
        <v>REQUEST</v>
      </c>
      <c r="D551" t="str">
        <v>CERRADO</v>
      </c>
      <c r="E551" t="str">
        <v>TIENDA</v>
      </c>
      <c r="F551" t="str">
        <v>POS</v>
      </c>
      <c r="G551" t="str">
        <v>CPU</v>
      </c>
      <c r="H551" t="str">
        <v>WINCOR</v>
      </c>
      <c r="I55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pos de donnuts se encuentra sin partes internas las han utilizado para el arreglo de otras pos; se solicita pos completa._x000d_
Numero de caja: 18</v>
      </c>
      <c r="J551" t="str">
        <v>NO APLICA</v>
      </c>
      <c r="K551" t="str">
        <v>Se realiza envio de POS WINCOR BEETLE-M serial 59CD001217 con Guía No. 2071792890 el 03/11/2021. Se transfiere para su gestión. Confirmar si el equipo ya fue entregado y proceder con la instalación y gestion del ticket.</v>
      </c>
      <c r="L551" t="str">
        <v>Se procede a establecer contacto con el usuario del área línea de cajas la jefe Johana Andrea Orozco. se procede a tomar datos de la pos de donuts de marca Beetle de Serie: 6498720777; la cual es cambiada por pos que llego a el área de sistemas de marca Beetle de Serie: 59CD001217; se intercambia disco duro que tenía la anterior pos al igual que las RAM; se realiza prueba de pos en otra caja esta enciende de manera correcta; por tanto se requiere las siguientes partes que no tiene la pos y se necesitan para dejarse en funcionamiento: visor de usuario; teclado; gaveta; impresora con sus respectivos cables; se informa novedad a el señor Harold González; quien solicitara las partes</v>
      </c>
      <c r="M551">
        <v>44509</v>
      </c>
      <c r="N551">
        <v>44510</v>
      </c>
      <c r="O551" t="str">
        <v>J036 JUMBO POPAYAN CAMPANARIO</v>
      </c>
      <c r="P551" t="str">
        <v>POPAYAN</v>
      </c>
      <c r="Q551" t="str">
        <v>JHON ALEXANDER VASQUEZ REVELO</v>
      </c>
      <c r="R551">
        <v>10301691</v>
      </c>
      <c r="S551" t="str">
        <v>OCCIDENTE</v>
      </c>
    </row>
    <row r="552" xml:space="preserve">
      <c r="A552">
        <v>551</v>
      </c>
      <c r="B552">
        <v>12036256</v>
      </c>
      <c r="C552" t="str">
        <v>REQUEST</v>
      </c>
      <c r="D552" t="str">
        <v>CERRADO</v>
      </c>
      <c r="E552" t="str">
        <v>TIENDA</v>
      </c>
      <c r="F552" t="str">
        <v>POS</v>
      </c>
      <c r="G552" t="str">
        <v>CPU</v>
      </c>
      <c r="H552" t="str">
        <v>WINCOR</v>
      </c>
      <c r="I552"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pos 7 con daño en el puerto ps2 donde conecta el teclado se solicita pos ya que no hay disponibilidad de board._x000d_
tienda: J036 popayan_x000d_
tipo: pos_x000d_
marca: wincor_x000d_
modelo: beetle/m_x000d_
serial: 6498616587_x000d_
gracias_x000d_
_x000d_
Numero de caja: 7</v>
      </c>
      <c r="J552" t="str">
        <v>NO APLICA</v>
      </c>
      <c r="K552" t="str">
        <v>Se realiza envio de POS WINCOR BEETLE-M serial 59CD001420 con Guía No. 2071792890 el 03/11/2021. Se transfiere para su gestión.Confirmar si el equipo ya fue entregado y proceder con la instalación y gestion del ticket.</v>
      </c>
      <c r="L552" t="str">
        <v>Se procede a establecer contacto con el usuario del área de línea de cajas el jefe Johana Andrea Orozco. Se valida funcionamiento del pos de marca Beetle de Serie: 6498616587 la cual se encontró fuera de servicio al presentar daño en su puerto keyboard. Se procede a realizar cambio  por pos que llego al área de sistemas de marca Beetle de Serie: 59CD001420. Se intercambia disco duro que tenía la anterior pos y se realiza proceso de reconexión de todos los periféricos; se valida que pos encienda de manera correcta; pos habilita conexión de red y reconoce periféricos de manera correcta.se entrega pos a jefe de línea de cajas quien realiza verificación de funcionamiento pos la cual queda operativa y en línea</v>
      </c>
      <c r="M552">
        <v>44509</v>
      </c>
      <c r="N552">
        <v>44510</v>
      </c>
      <c r="O552" t="str">
        <v>J036 JUMBO POPAYAN CAMPANARIO</v>
      </c>
      <c r="P552" t="str">
        <v>POPAYAN</v>
      </c>
      <c r="Q552" t="str">
        <v>JHON ALEXANDER VASQUEZ REVELO</v>
      </c>
      <c r="R552">
        <v>10301691</v>
      </c>
      <c r="S552" t="str">
        <v>OCCIDENTE</v>
      </c>
    </row>
    <row r="553" xml:space="preserve">
      <c r="A553">
        <v>552</v>
      </c>
      <c r="B553">
        <v>12036256</v>
      </c>
      <c r="C553" t="str">
        <v>REQUEST</v>
      </c>
      <c r="D553" t="str">
        <v>CERRADO</v>
      </c>
      <c r="E553" t="str">
        <v>TIENDA</v>
      </c>
      <c r="F553" t="str">
        <v>POS</v>
      </c>
      <c r="G553" t="str">
        <v>CPU</v>
      </c>
      <c r="H553" t="str">
        <v>WINCOR</v>
      </c>
      <c r="I55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pos 7 con daño en el puerto ps2 donde conecta el teclado se solicita pos ya que no hay disponibilidad de board._x000d_
tienda: J036 popayan_x000d_
tipo: pos_x000d_
marca: wincor_x000d_
modelo: beetle/m_x000d_
serial: 6498616587_x000d_
gracias_x000d_
_x000d_
Numero de caja: 7</v>
      </c>
      <c r="J553" t="str">
        <v>NO APLICA</v>
      </c>
      <c r="K553" t="str">
        <v>Se realiza envio de POS WINCOR BEETLE-M serial 59CD001420 con Guía No. 2071792890 el 03/11/2021. Se transfiere para su gestión.Confirmar si el equipo ya fue entregado y proceder con la instalación y gestion del ticket.</v>
      </c>
      <c r="L553" t="str">
        <v>Se procede a establecer contacto con el usuario del área de línea de cajas el jefe Johana Andrea Orozco. Se valida funcionamiento del pos de marca Beetle de Serie: 6498616587 la cual se encontró fuera de servicio al presentar daño en su puerto keyboard. Se procede a realizar cambio  por pos que llego al área de sistemas de marca Beetle de Serie: 59CD001420. Se intercambia disco duro que tenía la anterior pos y se realiza proceso de reconexión de todos los periféricos; se valida que pos encienda de manera correcta; pos habilita conexión de red y reconoce periféricos de manera correcta.se entrega pos a jefe de línea de cajas quien realiza verificación de funcionamiento pos la cual queda operativa y en línea</v>
      </c>
      <c r="M553">
        <v>44509</v>
      </c>
      <c r="N553">
        <v>44510</v>
      </c>
      <c r="O553" t="str">
        <v>J036 JUMBO POPAYAN CAMPANARIO</v>
      </c>
      <c r="P553" t="str">
        <v>POPAYAN</v>
      </c>
      <c r="Q553" t="str">
        <v>JHON ALEXANDER VASQUEZ REVELO</v>
      </c>
      <c r="R553">
        <v>10301691</v>
      </c>
      <c r="S553" t="str">
        <v>OCCIDENTE</v>
      </c>
    </row>
    <row r="554" xml:space="preserve">
      <c r="A554">
        <v>553</v>
      </c>
      <c r="B554">
        <v>12063896</v>
      </c>
      <c r="C554" t="str">
        <v>INCIDENT</v>
      </c>
      <c r="D554" t="str">
        <v>CERRADO</v>
      </c>
      <c r="E554" t="str">
        <v>TIENDA</v>
      </c>
      <c r="F554" t="str">
        <v>IMPRESORA</v>
      </c>
      <c r="G554" t="str">
        <v>IMPRESORA</v>
      </c>
      <c r="H554" t="str">
        <v>ZEBRA</v>
      </c>
      <c r="I554" t="str" xml:space="preserve">
        <v xml:space="preserve">Datos usuario_x000d_
Nombre: Mauricio Santos_x000d_
Correo: Mauricio.Santos@cencosud.com.co_x000d_
Usuario AD: MauSanto_x000d_
Pais: Colombia_x000d_
Ubicacion: M038 METRO NEIVA CENTRO DE CONVENCIONES_x000d_
Zona: Colombia Occidente_x000d_
Unidad de Negocio: METRO_x000d_
Servicio: null_x000d_
Telefono: 3142970304_x000d_
Anexo: null_x000d_
Descripcion: Tenemos 2 impresoras que no generan impresion de precios zebra ZT230_x000d_
</v>
      </c>
      <c r="J554" t="str">
        <v>NO APLICA</v>
      </c>
      <c r="K554" t="str">
        <v>Se requiere gestionar la verificacoin en sitio de las impresoras con seriales 52N210800168; 52N210800185 modelo zebra ZT230; se realiza comunicacon con usuario y reporta fallas con la impresion; indica que no generan precios- Se transfiere para programar visita en sitio.</v>
      </c>
      <c r="L554" t="str">
        <v>se revisan las Zebras con SN52N210800168 y SN52N210800185; se encuntra con problemas de impresión no reconoce el papel; se realiza mantenimiento y limpieza a los sensores de la impresora y se realiza calibracion con las opciones de la misma impresora zebra; se hacen las pruebas correspondientes y se deja trabajando sin problemas; se adjunta evidencias en cada una de las impresiones de cada zebra.</v>
      </c>
      <c r="M554">
        <v>44510</v>
      </c>
      <c r="N554">
        <v>44511</v>
      </c>
      <c r="O554" t="str">
        <v>M038 METRO NEIVA CENTRO DE CONVENCIONES</v>
      </c>
      <c r="P554" t="str">
        <v>NEIVA</v>
      </c>
      <c r="Q554" t="str">
        <v>JORGE MARIO CUADRADO GUERRERO</v>
      </c>
      <c r="R554">
        <v>1075250176</v>
      </c>
      <c r="S554" t="str">
        <v>OCCIDENTE</v>
      </c>
    </row>
    <row r="555" xml:space="preserve">
      <c r="A555">
        <v>554</v>
      </c>
      <c r="B555">
        <v>12063455</v>
      </c>
      <c r="C555" t="str">
        <v>REQUEST</v>
      </c>
      <c r="D555" t="str">
        <v>CERRADO</v>
      </c>
      <c r="E555" t="str">
        <v>TIENDA</v>
      </c>
      <c r="F555" t="str">
        <v>BALANZA</v>
      </c>
      <c r="G555" t="str">
        <v>TECLADO</v>
      </c>
      <c r="H555" t="str">
        <v>METTLER</v>
      </c>
      <c r="I555" t="str" xml:space="preserve">
        <v xml:space="preserve">Datos usuario_x000d_
Nombre: Jessica Anyerlin Jurado Santacruz_x000d_
Correo: jessicaanyerlin.juradosantacruz@cencosud.com.co_x000d_
Usuario AD: JEJuradoS_x000d_
Pais: Colombia_x000d_
Ubicacion: J128 JUMBO UNICENTRO PASTO_x000d_
Zona: Colombia Occidente_x000d_
Unidad de Negocio: Supermercados_x000d_
Servicio: Tiendas &amp; Centros de Distribucion_x000d_
Telefono: 3112536136_x000d_
Anexo: null_x000d_
Descripcion: la bascula no funciona el teclado_x000d_
Area donde su ubica la balanza: seccion carnes</v>
      </c>
      <c r="J555" t="str">
        <v>NO APLICA</v>
      </c>
      <c r="K555" t="str" xml:space="preserve">
        <v xml:space="preserve">Se solicita visita por parte de un técnico de ISIT a la tienda Unicentro Pasto; con el fin de realizar revisión de la balanza de Mes Bplus Serial: B924787197 de la sección de carnes; esta balanza al momento de oprimir una tecla ejemplo el numero 1 esta muestra en pantalla el número 3 y no muestra el número que está oprimiendo cambiándolo automáticamente_x000d_
Muchas gracias</v>
      </c>
      <c r="L555" t="str">
        <v>Se llega a sitio se realizan pruebas con la usuaria con la báscula que presenta el error; se procede a realizar mantenimiento del equipo; se evidencia que se encuentra muy sucio; se evidencia también que el teclado por uso se encuentra deteriorado; posteriormente se limpian  los buses de datos del teclado; se conecta y la falla persiste; se conecta otro teclado y se realizan pruebas y son exitosas; se evidencia que la falla es del teclado; por lo cual se solicita cambio de parte. se dejan los equipos en las áreas correspondientes y se informa a la usuaria de la falla.  Equipo no queda operativo; en espera de parte para cambio</v>
      </c>
      <c r="M555">
        <v>44510</v>
      </c>
      <c r="N555">
        <v>44511</v>
      </c>
      <c r="O555" t="str">
        <v>J128 JUMBO UNICENTRO PASTO</v>
      </c>
      <c r="P555" t="str">
        <v>PASTO</v>
      </c>
      <c r="Q555" t="str">
        <v>DIANA ERIKA LEON HERNANDEZ</v>
      </c>
      <c r="R555">
        <v>1087411507</v>
      </c>
      <c r="S555" t="str">
        <v>OCCIDENTE</v>
      </c>
    </row>
    <row r="556" xml:space="preserve">
      <c r="A556">
        <v>555</v>
      </c>
      <c r="B556">
        <v>12063455</v>
      </c>
      <c r="C556" t="str">
        <v>REQUEST</v>
      </c>
      <c r="D556" t="str">
        <v>CERRADO</v>
      </c>
      <c r="E556" t="str">
        <v>TIENDA</v>
      </c>
      <c r="F556" t="str">
        <v>BALANZA</v>
      </c>
      <c r="G556" t="str">
        <v>TECLADO</v>
      </c>
      <c r="H556" t="str">
        <v>METTLER</v>
      </c>
      <c r="I556" t="str" xml:space="preserve">
        <v xml:space="preserve">Datos usuario_x000d_
Nombre: Jessica Anyerlin Jurado Santacruz_x000d_
Correo: jessicaanyerlin.juradosantacruz@cencosud.com.co_x000d_
Usuario AD: JEJuradoS_x000d_
Pais: Colombia_x000d_
Ubicacion: J128 JUMBO UNICENTRO PASTO_x000d_
Zona: Colombia Occidente_x000d_
Unidad de Negocio: Supermercados_x000d_
Servicio: Tiendas &amp; Centros de Distribucion_x000d_
Telefono: 3112536136_x000d_
Anexo: null_x000d_
Descripcion: la bascula no funciona el teclado_x000d_
Area donde su ubica la balanza: seccion carnes</v>
      </c>
      <c r="J556" t="str">
        <v>NO APLICA</v>
      </c>
      <c r="K556" t="str" xml:space="preserve">
        <v xml:space="preserve">Se solicita visita por parte de un técnico de ISIT a la tienda Unicentro Pasto; con el fin de realizar revisión de la balanza de Mes Bplus Serial: B924787197 de la sección de carnes; esta balanza al momento de oprimir una tecla ejemplo el numero 1 esta muestra en pantalla el número 3 y no muestra el número que está oprimiendo cambiándolo automáticamente_x000d_
Muchas gracias</v>
      </c>
      <c r="L556" t="str">
        <v>Se llega a sitio se realizan pruebas con la usuaria con la báscula que presenta el error; se procede a realizar mantenimiento del equipo; se evidencia que se encuentra muy sucio; se evidencia también que el teclado por uso se encuentra deteriorado; posteriormente se limpian  los buses de datos del teclado; se conecta y la falla persiste; se conecta otro teclado y se realizan pruebas y son exitosas; se evidencia que la falla es del teclado; por lo cual se solicita cambio de parte. se dejan los equipos en las áreas correspondientes y se informa a la usuaria de la falla.  Equipo no queda operativo; en espera de parte para cambio</v>
      </c>
      <c r="M556">
        <v>44510</v>
      </c>
      <c r="N556">
        <v>44511</v>
      </c>
      <c r="O556" t="str">
        <v>J128 JUMBO UNICENTRO PASTO</v>
      </c>
      <c r="P556" t="str">
        <v>PASTO</v>
      </c>
      <c r="Q556" t="str">
        <v>DIANA ERIKA LEON HERNANDEZ</v>
      </c>
      <c r="R556">
        <v>1087411507</v>
      </c>
      <c r="S556" t="str">
        <v>OCCIDENTE</v>
      </c>
    </row>
    <row r="557" xml:space="preserve">
      <c r="A557">
        <v>556</v>
      </c>
      <c r="B557">
        <v>12063154</v>
      </c>
      <c r="C557" t="str">
        <v>INCIDENT</v>
      </c>
      <c r="D557" t="str">
        <v>CERRADO</v>
      </c>
      <c r="E557" t="str">
        <v>TIENDA</v>
      </c>
      <c r="F557" t="str">
        <v>CPU</v>
      </c>
      <c r="G557" t="str">
        <v>CPU</v>
      </c>
      <c r="H557" t="str">
        <v>LENOVO</v>
      </c>
      <c r="I557" t="str" xml:space="preserve">
        <v xml:space="preserve">Datos usuario_x000d_
Nombre: Luis Giovanny Rincones Timana_x000d_
Correo: luisgiovanny.rinconestimana@cencosud.com.co_x000d_
Usuario AD: LURincone_x000d_
Pais: Colombia_x000d_
Ubicacion: J128 JUMBO UNICENTRO PASTO_x000d_
Zona: Colombia Occidente_x000d_
Unidad de Negocio: JUMBO_x000d_
Servicio: Tiendas &amp; Centros de Distribucion_x000d_
Telefono: 3164862756_x000d_
Anexo: null_x000d_
Descripcion: Computador ubicado en area de contralor para sugeridos PLS se reinicia solo y presenta pantalla azul de error_x000d_
Indicar ubicacion del Equipo en tienda o oficinas: Contralor</v>
      </c>
      <c r="J557" t="str">
        <v>NO APLICA</v>
      </c>
      <c r="K557" t="str" xml:space="preserve">
        <v xml:space="preserve">Se solicita visita por parte del personal de ISIT para que realice verificación del PC de escritorio Serial: MJ01MKMN; ubicado en contralor_x000d_
Se solicita que se le realice un Diagnostico al disco duro; board Memoria RAM y Procesador_x000d_
Realice una validación del CHKDSK y confirmar como está el rendimiento del PC y si cuenta con condensadores soplados_x000d_
Se escala el requerimiento para solicitar técnico en la tienda Unicentro Pasto_x000d_
Muchas gracias</v>
      </c>
      <c r="L557" t="str">
        <v>Se llega a sitio se procede a realizar test de disco duro con Lenovo Diagnostics del equipo; el cual es correcto; posteriormente se realiza test a la memoria RAM y se evidencia que no está bien ; se procede a realizar limpieza física del equipo y la memoria RAM; se limpian  slots; se procede a ensamblar equipo y se vuelve a realizar un segundo test; se corrige uno de los ítems con falla pero igualmente las fallas son varias por lo que se solicita cambio de memoria RAM; equipo queda encendido operativo con frecuentes reinicios automáticos</v>
      </c>
      <c r="M557">
        <v>44510</v>
      </c>
      <c r="N557">
        <v>44511</v>
      </c>
      <c r="O557" t="str">
        <v>J128 JUMBO UNICENTRO PASTO</v>
      </c>
      <c r="P557" t="str">
        <v>PASTO</v>
      </c>
      <c r="Q557" t="str">
        <v>DIANA ERIKA LEON HERNANDEZ</v>
      </c>
      <c r="R557">
        <v>1087411507</v>
      </c>
      <c r="S557" t="str">
        <v>OCCIDENTE</v>
      </c>
    </row>
    <row r="558" xml:space="preserve">
      <c r="A558">
        <v>557</v>
      </c>
      <c r="B558">
        <v>12058196</v>
      </c>
      <c r="C558" t="str">
        <v>INCIDENT</v>
      </c>
      <c r="D558" t="str">
        <v>CERRADO</v>
      </c>
      <c r="E558" t="str">
        <v>TIENDA</v>
      </c>
      <c r="F558" t="str">
        <v>BALANZA</v>
      </c>
      <c r="G558" t="str">
        <v>COLGANTE</v>
      </c>
      <c r="H558" t="str">
        <v>METTLER</v>
      </c>
      <c r="I558"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 dia_x000d_
solicito me colabore con la revision de la balanza colgante Mettler Toledo con I.P 010.132.024.050 debido a que no imprime los tiquetes; y cuando los imprime arroja bastante._x000d_
Indica la ubicacion de tu balanza en la tienda: seccion carnes</v>
      </c>
      <c r="J558" t="str">
        <v>NO APLICA</v>
      </c>
      <c r="K558" t="str">
        <v>Se requiere programar a tecnico ISIT para gestionar la solucion del requerimiento ; falla con impresion en las balanzas con seriales B242434050; B519908641; ya que usuario reporta que genera varias etiquetan en blanco. se requiere calibrar sensor de papel y realizar limpieza de sensores. se transfiere para su gestion.</v>
      </c>
      <c r="L558" t="str">
        <v>Se llega a sitio; se realizan los parámetros de bioseguridad y se valida ingreso. Se procede con la ubicación delos equipos de peso y se procede a destaparlos con el ánimo de realizarle limpieza correctiva; se desensambla cabezal de impresión y sensores. Se realiza mantenimiento de los mismos y se procede a ensamblarlos; se limpia cuchilla de corte; se realiza calibración de las balanzas y ajustando el nivel de sensor. Se procede a insertar el rollo de sticker y se realizan pruebas de impresión. Las pruebas salen a satisfacción del usuario sin ninguna novedad; se da por finalizado el servicio.</v>
      </c>
      <c r="M558">
        <v>44510</v>
      </c>
      <c r="N558">
        <v>44511</v>
      </c>
      <c r="O558" t="str">
        <v>M179 METRO PITALITO</v>
      </c>
      <c r="P558" t="str">
        <v>PITALITO</v>
      </c>
      <c r="Q558" t="str">
        <v>EMERSON PALACIOS MARTINEZ</v>
      </c>
      <c r="R558">
        <v>13723524</v>
      </c>
      <c r="S558" t="str">
        <v>OCCIDENTE</v>
      </c>
    </row>
    <row r="559" xml:space="preserve">
      <c r="A559">
        <v>558</v>
      </c>
      <c r="B559">
        <v>12058196</v>
      </c>
      <c r="C559" t="str">
        <v>INCIDENT</v>
      </c>
      <c r="D559" t="str">
        <v>CERRADO</v>
      </c>
      <c r="E559" t="str">
        <v>TIENDA</v>
      </c>
      <c r="F559" t="str">
        <v>BALANZA</v>
      </c>
      <c r="G559" t="str">
        <v>COLGANTE</v>
      </c>
      <c r="H559" t="str">
        <v>METTLER</v>
      </c>
      <c r="I559"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 dia_x000d_
solicito me colabore con la revision de la balanza colgante Mettler Toledo con I.P 010.132.024.050 debido a que no imprime los tiquetes; y cuando los imprime arroja bastante._x000d_
Indica la ubicacion de tu balanza en la tienda: seccion carnes</v>
      </c>
      <c r="J559" t="str">
        <v>NO APLICA</v>
      </c>
      <c r="K559" t="str">
        <v>Se requiere programar a tecnico ISIT para gestionar la solucion del requerimiento ; falla con impresion en las balanzas con seriales B242434050; B519908641; ya que usuario reporta que genera varias etiquetan en blanco. se requiere calibrar sensor de papel y realizar limpieza de sensores. se transfiere para su gestion.</v>
      </c>
      <c r="L559" t="str">
        <v>Se llega a sitio; se realizan los parámetros de bioseguridad y se valida ingreso. Se procede con la ubicación delos equipos de peso y se procede a destaparlos con el ánimo de realizarle limpieza correctiva; se desensambla cabezal de impresión y sensores. Se realiza mantenimiento de los mismos y se procede a ensamblarlos; se limpia cuchilla de corte; se realiza calibración de las balanzas y ajustando el nivel de sensor. Se procede a insertar el rollo de sticker y se realizan pruebas de impresión. Las pruebas salen a satisfacción del usuario sin ninguna novedad; se da por finalizado el servicio.</v>
      </c>
      <c r="M559">
        <v>44510</v>
      </c>
      <c r="N559">
        <v>44511</v>
      </c>
      <c r="O559" t="str">
        <v>M179 METRO PITALITO</v>
      </c>
      <c r="P559" t="str">
        <v>PITALITO</v>
      </c>
      <c r="Q559" t="str">
        <v>EMERSON PALACIOS MARTINEZ</v>
      </c>
      <c r="R559">
        <v>13723524</v>
      </c>
      <c r="S559" t="str">
        <v>OCCIDENTE</v>
      </c>
    </row>
    <row r="560" xml:space="preserve">
      <c r="A560">
        <v>559</v>
      </c>
      <c r="B560">
        <v>12057400</v>
      </c>
      <c r="C560" t="str">
        <v>REQUEST</v>
      </c>
      <c r="D560" t="str">
        <v>CERRADO</v>
      </c>
      <c r="E560" t="str">
        <v>TIENDA</v>
      </c>
      <c r="F560" t="str">
        <v>POS</v>
      </c>
      <c r="G560" t="str">
        <v>CPU</v>
      </c>
      <c r="H560" t="str">
        <v>WINCOR</v>
      </c>
      <c r="I560"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21 con serial #642238224 falla en sistema operativo y falla en el teclado.</v>
      </c>
      <c r="J560" t="str">
        <v>NO APLICA</v>
      </c>
      <c r="K560" t="str">
        <v xml:space="preserve">Jefe Buen dia por favor su ayuda con la autorizacion del tecnico remoto para arreglo pos 21 que no prende; colocar fuente de poder de la pos 7 que se encuentra con la board averiada.        </v>
      </c>
      <c r="L560" t="str">
        <v>Se procede a establecer contacto con el usuario del área de línea de cajas el jefe Johana Andrea Orozco. Se valida funcionamiento del pos de marca Beetle de Serie: 6422382214 la cual se encontró fuera de servicio al presentar problemas de arranque en el sistema operativo; se procede a realizar cambio de fuente de poder por fuente que se encuentra en el área de sistemas según sugerencia del señor Harold Gonzales; se realiza proceso de reconexión de todos los periféricos; se corrige el arranque del sistema iniciando pos de manera adecuada reconociendo periféricos. Se entrega pos a jefe de línea de cajas; quien realiza verificación de funcionamiento pos; se requiere el cambio del teclado ya que dos teclas no se encuentran funcionando adecuadamente</v>
      </c>
      <c r="M560">
        <v>44510</v>
      </c>
      <c r="N560">
        <v>44511</v>
      </c>
      <c r="O560" t="str">
        <v>J036 JUMBO POPAYAN CAMPANARIO</v>
      </c>
      <c r="P560" t="str">
        <v>POPAYAN</v>
      </c>
      <c r="Q560" t="str">
        <v>JHON ALEXANDER VASQUEZ REVELO</v>
      </c>
      <c r="R560">
        <v>10301691</v>
      </c>
      <c r="S560" t="str">
        <v>OCCIDENTE</v>
      </c>
    </row>
    <row r="561" xml:space="preserve">
      <c r="A561">
        <v>560</v>
      </c>
      <c r="B561">
        <v>12057400</v>
      </c>
      <c r="C561" t="str">
        <v>REQUEST</v>
      </c>
      <c r="D561" t="str">
        <v>CERRADO</v>
      </c>
      <c r="E561" t="str">
        <v>TIENDA</v>
      </c>
      <c r="F561" t="str">
        <v>POS</v>
      </c>
      <c r="G561" t="str">
        <v>CPU</v>
      </c>
      <c r="H561" t="str">
        <v>WINCOR</v>
      </c>
      <c r="I561"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21 con serial #642238224 falla en sistema operativo y falla en el teclado.</v>
      </c>
      <c r="J561" t="str">
        <v>NO APLICA</v>
      </c>
      <c r="K561" t="str">
        <v xml:space="preserve">Jefe Buen dia por favor su ayuda con la autorizacion del tecnico remoto para arreglo pos 21 que no prende; colocar fuente de poder de la pos 7 que se encuentra con la board averiada.        </v>
      </c>
      <c r="L561" t="str">
        <v>Se procede a establecer contacto con el usuario del área de línea de cajas el jefe Johana Andrea Orozco. Se valida funcionamiento del pos de marca Beetle de Serie: 6422382214 la cual se encontró fuera de servicio al presentar problemas de arranque en el sistema operativo; se procede a realizar cambio de fuente de poder por fuente que se encuentra en el área de sistemas según sugerencia del señor Harold Gonzales; se realiza proceso de reconexión de todos los periféricos; se corrige el arranque del sistema iniciando pos de manera adecuada reconociendo periféricos. Se entrega pos a jefe de línea de cajas; quien realiza verificación de funcionamiento pos; se requiere el cambio del teclado ya que dos teclas no se encuentran funcionando adecuadamente</v>
      </c>
      <c r="M561">
        <v>44510</v>
      </c>
      <c r="N561">
        <v>44511</v>
      </c>
      <c r="O561" t="str">
        <v>J036 JUMBO POPAYAN CAMPANARIO</v>
      </c>
      <c r="P561" t="str">
        <v>POPAYAN</v>
      </c>
      <c r="Q561" t="str">
        <v>JHON ALEXANDER VASQUEZ REVELO</v>
      </c>
      <c r="R561">
        <v>10301691</v>
      </c>
      <c r="S561" t="str">
        <v>OCCIDENTE</v>
      </c>
    </row>
    <row r="562" xml:space="preserve">
      <c r="A562">
        <v>561</v>
      </c>
      <c r="B562">
        <v>12057400</v>
      </c>
      <c r="C562" t="str">
        <v>REQUEST</v>
      </c>
      <c r="D562" t="str">
        <v>CERRADO</v>
      </c>
      <c r="E562" t="str">
        <v>TIENDA</v>
      </c>
      <c r="F562" t="str">
        <v>POS</v>
      </c>
      <c r="G562" t="str">
        <v>CPU</v>
      </c>
      <c r="H562" t="str">
        <v>WINCOR</v>
      </c>
      <c r="I562"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21 con serial #642238224 falla en sistema operativo y falla en el teclado.</v>
      </c>
      <c r="J562" t="str">
        <v>NO APLICA</v>
      </c>
      <c r="K562" t="str">
        <v xml:space="preserve">Jefe Buen dia por favor su ayuda con la autorizacion del tecnico remoto para arreglo pos 21 que no prende; colocar fuente de poder de la pos 7 que se encuentra con la board averiada.        </v>
      </c>
      <c r="L562" t="str">
        <v>Se procede a establecer contacto con el usuario del área de línea de cajas el jefe Johana Andrea Orozco. Se valida funcionamiento del pos de marca Beetle de Serie: 6422382214 la cual se encontró fuera de servicio al presentar problemas de arranque en el sistema operativo; se procede a realizar cambio de fuente de poder por fuente que se encuentra en el área de sistemas según sugerencia del señor Harold Gonzales; se realiza proceso de reconexión de todos los periféricos; se corrige el arranque del sistema iniciando pos de manera adecuada reconociendo periféricos. Se entrega pos a jefe de línea de cajas; quien realiza verificación de funcionamiento pos; se requiere el cambio del teclado ya que dos teclas no se encuentran funcionando adecuadamente</v>
      </c>
      <c r="M562">
        <v>44510</v>
      </c>
      <c r="N562">
        <v>44511</v>
      </c>
      <c r="O562" t="str">
        <v>J036 JUMBO POPAYAN CAMPANARIO</v>
      </c>
      <c r="P562" t="str">
        <v>POPAYAN</v>
      </c>
      <c r="Q562" t="str">
        <v>JHON ALEXANDER VASQUEZ REVELO</v>
      </c>
      <c r="R562">
        <v>10301691</v>
      </c>
      <c r="S562" t="str">
        <v>OCCIDENTE</v>
      </c>
    </row>
    <row r="563" xml:space="preserve">
      <c r="A563">
        <v>562</v>
      </c>
      <c r="B563">
        <v>12057395</v>
      </c>
      <c r="C563" t="str">
        <v>REQUEST</v>
      </c>
      <c r="D563" t="str">
        <v>CERRADO</v>
      </c>
      <c r="E563" t="str">
        <v>TIENDA</v>
      </c>
      <c r="F563" t="str">
        <v>POS</v>
      </c>
      <c r="G563" t="str">
        <v>CPU</v>
      </c>
      <c r="H563" t="str">
        <v>WINCOR</v>
      </c>
      <c r="I563"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#17 con serial # 6498720781; pos fuera de linea; falla en el sistema operativo.</v>
      </c>
      <c r="J563" t="str">
        <v>NO APLICA</v>
      </c>
      <c r="K563" t="str" xml:space="preserve">
        <v xml:space="preserve">Jefe Buen dia su autorizacion para envio del tecnico remoto para validar la pos 17 -Muchas gracias          _x000d_
</v>
      </c>
      <c r="L563" t="str">
        <v>Se procede a establecer contacto con el usuario del área de línea de cajas el jefe Johana Andrea Orozco. Se valida funcionamiento del pos de marca Beetle de Serie: 6498720781 la cual se encontró fuera de servicio al presentar problemas en su sistema operativo; se procede a realizar formateo y reinstalación de imagen dada por soporte; al encender pos no logra subir correctamente; se informa la novedad a el señor Harold Gonzales ;quien solicita que se realice cambio de disco duro y RAM usadas que se encuentran en el cuarto de sistemas ;partes se instalan más pos continua sin iniciar correctamente el sistema; siguiendo indicaciones de soporte se procede a realizar cambio de board usada que se encuentra en el área de sistemas; pero al montarse board en la pos e instalar nuevamente el sistemas operativo; board tiene  inconvenientes para reconocer algunos periféricos; se realiza proceso de reconexión de todos los periféricos; pos no logra subir sistemas correctamente; por lo que el señor Harold Gonzales informa que solitaria cambio de pos</v>
      </c>
      <c r="M563">
        <v>44510</v>
      </c>
      <c r="N563">
        <v>44511</v>
      </c>
      <c r="O563" t="str">
        <v>J036 JUMBO POPAYAN CAMPANARIO</v>
      </c>
      <c r="P563" t="str">
        <v>POPAYAN</v>
      </c>
      <c r="Q563" t="str">
        <v>JHON ALEXANDER VASQUEZ REVELO</v>
      </c>
      <c r="R563">
        <v>10301691</v>
      </c>
      <c r="S563" t="str">
        <v>OCCIDENTE</v>
      </c>
    </row>
    <row r="564" xml:space="preserve">
      <c r="A564">
        <v>563</v>
      </c>
      <c r="B564">
        <v>12057395</v>
      </c>
      <c r="C564" t="str">
        <v>REQUEST</v>
      </c>
      <c r="D564" t="str">
        <v>CERRADO</v>
      </c>
      <c r="E564" t="str">
        <v>TIENDA</v>
      </c>
      <c r="F564" t="str">
        <v>POS</v>
      </c>
      <c r="G564" t="str">
        <v>CPU</v>
      </c>
      <c r="H564" t="str">
        <v>WINCOR</v>
      </c>
      <c r="I564"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#17 con serial # 6498720781; pos fuera de linea; falla en el sistema operativo.</v>
      </c>
      <c r="J564" t="str">
        <v>NO APLICA</v>
      </c>
      <c r="K564" t="str" xml:space="preserve">
        <v xml:space="preserve">Jefe Buen dia su autorizacion para envio del tecnico remoto para validar la pos 17 -Muchas gracias          _x000d_
</v>
      </c>
      <c r="L564" t="str">
        <v>Se procede a establecer contacto con el usuario del área de línea de cajas el jefe Johana Andrea Orozco. Se valida funcionamiento del pos de marca Beetle de Serie: 6498720781 la cual se encontró fuera de servicio al presentar problemas en su sistema operativo; se procede a realizar formateo y reinstalación de imagen dada por soporte; al encender pos no logra subir correctamente; se informa la novedad a el señor Harold Gonzales ;quien solicita que se realice cambio de disco duro y RAM usadas que se encuentran en el cuarto de sistemas ;partes se instalan más pos continua sin iniciar correctamente el sistema; siguiendo indicaciones de soporte se procede a realizar cambio de board usada que se encuentra en el área de sistemas; pero al montarse board en la pos e instalar nuevamente el sistemas operativo; board tiene  inconvenientes para reconocer algunos periféricos; se realiza proceso de reconexión de todos los periféricos; pos no logra subir sistemas correctamente; por lo que el señor Harold Gonzales informa que solitaria cambio de pos</v>
      </c>
      <c r="M564">
        <v>44510</v>
      </c>
      <c r="N564">
        <v>44511</v>
      </c>
      <c r="O564" t="str">
        <v>J036 JUMBO POPAYAN CAMPANARIO</v>
      </c>
      <c r="P564" t="str">
        <v>POPAYAN</v>
      </c>
      <c r="Q564" t="str">
        <v>JHON ALEXANDER VASQUEZ REVELO</v>
      </c>
      <c r="R564">
        <v>10301691</v>
      </c>
      <c r="S564" t="str">
        <v>OCCIDENTE</v>
      </c>
    </row>
    <row r="565" xml:space="preserve">
      <c r="A565">
        <v>564</v>
      </c>
      <c r="B565">
        <v>12057395</v>
      </c>
      <c r="C565" t="str">
        <v>REQUEST</v>
      </c>
      <c r="D565" t="str">
        <v>CERRADO</v>
      </c>
      <c r="E565" t="str">
        <v>TIENDA</v>
      </c>
      <c r="F565" t="str">
        <v>POS</v>
      </c>
      <c r="G565" t="str">
        <v>CPU</v>
      </c>
      <c r="H565" t="str">
        <v>WINCOR</v>
      </c>
      <c r="I565"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#17 con serial # 6498720781; pos fuera de linea; falla en el sistema operativo.</v>
      </c>
      <c r="J565" t="str">
        <v>NO APLICA</v>
      </c>
      <c r="K565" t="str" xml:space="preserve">
        <v xml:space="preserve">Jefe Buen dia su autorizacion para envio del tecnico remoto para validar la pos 17 -Muchas gracias          _x000d_
</v>
      </c>
      <c r="L565" t="str">
        <v>Se procede a establecer contacto con el usuario del área de línea de cajas el jefe Johana Andrea Orozco. Se valida funcionamiento del pos de marca Beetle de Serie: 6498720781 la cual se encontró fuera de servicio al presentar problemas en su sistema operativo; se procede a realizar formateo y reinstalación de imagen dada por soporte; al encender pos no logra subir correctamente; se informa la novedad a el señor Harold Gonzales ;quien solicita que se realice cambio de disco duro y RAM usadas que se encuentran en el cuarto de sistemas ;partes se instalan más pos continua sin iniciar correctamente el sistema; siguiendo indicaciones de soporte se procede a realizar cambio de board usada que se encuentra en el área de sistemas; pero al montarse board en la pos e instalar nuevamente el sistemas operativo; board tiene  inconvenientes para reconocer algunos periféricos; se realiza proceso de reconexión de todos los periféricos; pos no logra subir sistemas correctamente; por lo que el señor Harold Gonzales informa que solitaria cambio de pos</v>
      </c>
      <c r="M565">
        <v>44510</v>
      </c>
      <c r="N565">
        <v>44511</v>
      </c>
      <c r="O565" t="str">
        <v>J036 JUMBO POPAYAN CAMPANARIO</v>
      </c>
      <c r="P565" t="str">
        <v>POPAYAN</v>
      </c>
      <c r="Q565" t="str">
        <v>JHON ALEXANDER VASQUEZ REVELO</v>
      </c>
      <c r="R565">
        <v>10301691</v>
      </c>
      <c r="S565" t="str">
        <v>OCCIDENTE</v>
      </c>
    </row>
    <row r="566" xml:space="preserve">
      <c r="A566">
        <v>565</v>
      </c>
      <c r="B566">
        <v>12053472</v>
      </c>
      <c r="C566" t="str">
        <v>REQUEST</v>
      </c>
      <c r="D566" t="str">
        <v>CERRADO</v>
      </c>
      <c r="E566" t="str">
        <v>TIENDA</v>
      </c>
      <c r="F566" t="str">
        <v>PDT</v>
      </c>
      <c r="G566" t="str">
        <v>MANO</v>
      </c>
      <c r="H566" t="str">
        <v>DATALOGIC</v>
      </c>
      <c r="I566"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PDT SKORPIO S/N G17F62340 ha sido revisada por el tecnico en dos oportunidades y sigue presentando la misma falla; no tiene instalado el programa que permite ingresar el usuario._x000d_
Seccion de la tienda en donde se ubica la PDT o usuario: Jumbo Popayan_x000d_
</v>
      </c>
      <c r="J566" t="str">
        <v>NO APLICA</v>
      </c>
      <c r="K566" t="str" xml:space="preserve">
        <v xml:space="preserve">Jefe su autorizacion para envio de tecnico para configuracion de pdt del area de recibo; esta pdt no esta entre las pdts de renovacion._x000d_
tienda: popayan_x000d_
tipo. pdt_x000d_
marca: datalogic skorpio._x000d_
serial: G17F62340_x000d_
Ubicacion: recibo</v>
      </c>
      <c r="L566" t="str">
        <v>Se procede a establecer contacto con el usuario del área de recibo el señor Fredy Antonio Romero Arias. se valida funcionamiento de PDT de marca Datalogic skorpion x3 de serie G17F62340 la cual se encontró sin el aplicativo de telnet; se realiza proceso de instalación y configuración de aplicaciones de usuario; adicionalmente la PDT se encontró con inconvenientes para reconocer correctamente la red local que tiene el almacén ; se realiza proceso de reconfiguración de parámetros de red; se configura lector de código de barras; se configuran los accesos de arranque; se entrega PDT al usuario quien se registra por medio del aplicativo telnet y realiza procesos de escaneo con productos del almacén; estas pruebas son exitosas. PDT queda operativa y funcional</v>
      </c>
      <c r="M566">
        <v>44510</v>
      </c>
      <c r="N566">
        <v>44511</v>
      </c>
      <c r="O566" t="str">
        <v>J036 JUMBO POPAYAN CAMPANARIO</v>
      </c>
      <c r="P566" t="str">
        <v>POPAYAN</v>
      </c>
      <c r="Q566" t="str">
        <v>JHON ALEXANDER VASQUEZ REVELO</v>
      </c>
      <c r="R566">
        <v>10301691</v>
      </c>
      <c r="S566" t="str">
        <v>OCCIDENTE</v>
      </c>
    </row>
    <row r="567" xml:space="preserve">
      <c r="A567">
        <v>566</v>
      </c>
      <c r="B567">
        <v>12053472</v>
      </c>
      <c r="C567" t="str">
        <v>REQUEST</v>
      </c>
      <c r="D567" t="str">
        <v>CERRADO</v>
      </c>
      <c r="E567" t="str">
        <v>TIENDA</v>
      </c>
      <c r="F567" t="str">
        <v>PDT</v>
      </c>
      <c r="G567" t="str">
        <v>MANO</v>
      </c>
      <c r="H567" t="str">
        <v>DATALOGIC</v>
      </c>
      <c r="I567"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PDT SKORPIO S/N G17F62340 ha sido revisada por el tecnico en dos oportunidades y sigue presentando la misma falla; no tiene instalado el programa que permite ingresar el usuario._x000d_
Seccion de la tienda en donde se ubica la PDT o usuario: Jumbo Popayan_x000d_
</v>
      </c>
      <c r="J567" t="str">
        <v>NO APLICA</v>
      </c>
      <c r="K567" t="str" xml:space="preserve">
        <v xml:space="preserve">Jefe su autorizacion para envio de tecnico para configuracion de pdt del area de recibo; esta pdt no esta entre las pdts de renovacion._x000d_
tienda: popayan_x000d_
tipo. pdt_x000d_
marca: datalogic skorpio._x000d_
serial: G17F62340_x000d_
Ubicacion: recibo</v>
      </c>
      <c r="L567" t="str">
        <v>Se procede a establecer contacto con el usuario del área de recibo el señor Fredy Antonio Romero Arias. se valida funcionamiento de PDT de marca Datalogic skorpion x3 de serie G17F62340 la cual se encontró sin el aplicativo de telnet; se realiza proceso de instalación y configuración de aplicaciones de usuario; adicionalmente la PDT se encontró con inconvenientes para reconocer correctamente la red local que tiene el almacén ; se realiza proceso de reconfiguración de parámetros de red; se configura lector de código de barras; se configuran los accesos de arranque; se entrega PDT al usuario quien se registra por medio del aplicativo telnet y realiza procesos de escaneo con productos del almacén; estas pruebas son exitosas. PDT queda operativa y funcional</v>
      </c>
      <c r="M567">
        <v>44510</v>
      </c>
      <c r="N567">
        <v>44511</v>
      </c>
      <c r="O567" t="str">
        <v>J036 JUMBO POPAYAN CAMPANARIO</v>
      </c>
      <c r="P567" t="str">
        <v>POPAYAN</v>
      </c>
      <c r="Q567" t="str">
        <v>JHON ALEXANDER VASQUEZ REVELO</v>
      </c>
      <c r="R567">
        <v>10301691</v>
      </c>
      <c r="S567" t="str">
        <v>OCCIDENTE</v>
      </c>
    </row>
    <row r="568">
      <c r="A568">
        <v>567</v>
      </c>
      <c r="B568">
        <v>12026722</v>
      </c>
      <c r="C568" t="str">
        <v>REQUEST</v>
      </c>
      <c r="D568" t="str">
        <v>CERRADO</v>
      </c>
      <c r="E568" t="str">
        <v>TIENDA</v>
      </c>
      <c r="F568" t="str">
        <v>POS</v>
      </c>
      <c r="G568" t="str">
        <v>CPU</v>
      </c>
      <c r="H568" t="str">
        <v>WINCOR</v>
      </c>
      <c r="I568" t="str">
        <v>Se requiere programar a tecnico isit para formatear POS con RG#11 la cual hace referencia a POS donas. tenico atendio otro caso para instalar POS de linea de cajas a mueble de POS donas para solventar novedad. se envia por correo imagen del sistema operativo syslinux para que tenico realice el boteo y formateo de la POS 11; ya que se encontro con fallas en sistema operativo.</v>
      </c>
      <c r="J568" t="str">
        <v>NO APLICA</v>
      </c>
      <c r="K568" t="str">
        <v xml:space="preserve">Se requiere programar a tecnico isit para formatear POS con RG#11 la cual hace referencia a POS donas ya que se encontro con fallas en el sistema operativo. Sistema operativo no sube .	 </v>
      </c>
      <c r="L568" t="str">
        <v>Se llega a sitio y se procede a verificar la falla de la pos la cual no enciende; se realiza mantenimiento; se revisa y se cambia de slot la memoria ram; se procede a realizar pruebas encendiendo la maquina pos; la cual la falla persiste; se desconectan los perifericos y se vuelven a conectar; se realiza limpieza de memoria ram; y se hace la prueba la cual enciende correctamente. se evidencia que el sitema operativo se encuetra averiado; por lo cual se procede a realizar cambio de una pos de caja no 4 para dejar funcional la sección de donas. se le notifica al encargado de sistemas Andres Castillo que la pos tiene el sistema operativo averiado; lo cual se realiza la espera del envio de la imagen para su respectivo formateo. se bootea la imagen como corresponde en el manual y se procede a realizar el formateo de la pos con los siguiente datos IP: 10.132.92.83 - MASCARA: 255.255.255.192 - GATEWAY: 10.132.92.126 - SERVIDOR: 10.132.92.65; pero no sube el sitema operativo el cual arroja el "error failed to run os.sh"; se realiza cambio de memoria se procede a bootear de nuevo; y se realizan los pasos correspondiente al manual y se verifica que los pasos se esten haciendo correctamente; y la falla persiste; se ensaya con otra imagen; se verifica que la memoria este bien booteada y que se encuentre los archivos de la imagen correspondiente y la falla persiste; la maquina se recalienta muy rapido y se ensaya de igual forma con otro disco lo cual fue fallido; se ensaya con los datos de ip de la pos 7 - 10.132.92.79 y la maquina no sube; entendiendo que la pos se recaliente y se apaga inesperadamente por su calientamiento; lo cual dañó el sistema operativo; se solicita el cambia de la pos por una que se encuentre en buen estado.</v>
      </c>
      <c r="M568">
        <v>44511</v>
      </c>
      <c r="N568">
        <v>44512</v>
      </c>
      <c r="O568" t="str">
        <v>M195 METRO SANTA LUCIA</v>
      </c>
      <c r="P568" t="str">
        <v>NEIVA</v>
      </c>
      <c r="Q568" t="str">
        <v>LUIS FERNANDO QUIROGA SANCHEZ</v>
      </c>
      <c r="R568">
        <v>1075267773</v>
      </c>
      <c r="S568" t="str">
        <v>OCCIDENTE</v>
      </c>
    </row>
    <row r="569">
      <c r="A569">
        <v>568</v>
      </c>
      <c r="B569">
        <v>12026722</v>
      </c>
      <c r="C569" t="str">
        <v>REQUEST</v>
      </c>
      <c r="D569" t="str">
        <v>CERRADO</v>
      </c>
      <c r="E569" t="str">
        <v>TIENDA</v>
      </c>
      <c r="F569" t="str">
        <v>POS</v>
      </c>
      <c r="G569" t="str">
        <v>CPU</v>
      </c>
      <c r="H569" t="str">
        <v>WINCOR</v>
      </c>
      <c r="I569" t="str">
        <v>Se requiere programar a tecnico isit para formatear POS con RG#11 la cual hace referencia a POS donas. tenico atendio otro caso para instalar POS de linea de cajas a mueble de POS donas para solventar novedad. se envia por correo imagen del sistema operativo syslinux para que tenico realice el boteo y formateo de la POS 11; ya que se encontro con fallas en sistema operativo.</v>
      </c>
      <c r="J569" t="str">
        <v>NO APLICA</v>
      </c>
      <c r="K569" t="str">
        <v xml:space="preserve">Se requiere programar a tecnico isit para formatear POS con RG#11 la cual hace referencia a POS donas ya que se encontro con fallas en el sistema operativo. Sistema operativo no sube .	 </v>
      </c>
      <c r="L569" t="str">
        <v>Se llega a sitio y se procede a verificar la falla de la pos la cual no enciende; se realiza mantenimiento; se revisa y se cambia de slot la memoria ram; se procede a realizar pruebas encendiendo la maquina pos; la cual la falla persiste; se desconectan los perifericos y se vuelven a conectar; se realiza limpieza de memoria ram; y se hace la prueba la cual enciende correctamente. se evidencia que el sitema operativo se encuetra averiado; por lo cual se procede a realizar cambio de una pos de caja no 4 para dejar funcional la sección de donas. se le notifica al encargado de sistemas Andres Castillo que la pos tiene el sistema operativo averiado; lo cual se realiza la espera del envio de la imagen para su respectivo formateo. se bootea la imagen como corresponde en el manual y se procede a realizar el formateo de la pos con los siguiente datos IP: 10.132.92.83 - MASCARA: 255.255.255.192 - GATEWAY: 10.132.92.126 - SERVIDOR: 10.132.92.65; pero no sube el sitema operativo el cual arroja el "error failed to run os.sh"; se realiza cambio de memoria se procede a bootear de nuevo; y se realizan los pasos correspondiente al manual y se verifica que los pasos se esten haciendo correctamente; y la falla persiste; se ensaya con otra imagen; se verifica que la memoria este bien booteada y que se encuentre los archivos de la imagen correspondiente y la falla persiste; la maquina se recalienta muy rapido y se ensaya de igual forma con otro disco lo cual fue fallido; se ensaya con los datos de ip de la pos 7 - 10.132.92.79 y la maquina no sube; entendiendo que la pos se recaliente y se apaga inesperadamente por su calientamiento; lo cual dañó el sistema operativo; se solicita el cambia de la pos por una que se encuentre en buen estado.</v>
      </c>
      <c r="M569">
        <v>44511</v>
      </c>
      <c r="N569">
        <v>44512</v>
      </c>
      <c r="O569" t="str">
        <v>M195 METRO SANTA LUCIA</v>
      </c>
      <c r="P569" t="str">
        <v>NEIVA</v>
      </c>
      <c r="Q569" t="str">
        <v>LUIS FERNANDO QUIROGA SANCHEZ</v>
      </c>
      <c r="R569">
        <v>1075267773</v>
      </c>
      <c r="S569" t="str">
        <v>OCCIDENTE</v>
      </c>
    </row>
    <row r="570">
      <c r="A570">
        <v>569</v>
      </c>
      <c r="B570">
        <v>12026722</v>
      </c>
      <c r="C570" t="str">
        <v>REQUEST</v>
      </c>
      <c r="D570" t="str">
        <v>CERRADO</v>
      </c>
      <c r="E570" t="str">
        <v>TIENDA</v>
      </c>
      <c r="F570" t="str">
        <v>POS</v>
      </c>
      <c r="G570" t="str">
        <v>CPU</v>
      </c>
      <c r="H570" t="str">
        <v>WINCOR</v>
      </c>
      <c r="I570" t="str">
        <v>Se requiere programar a tecnico isit para formatear POS con RG#11 la cual hace referencia a POS donas. tenico atendio otro caso para instalar POS de linea de cajas a mueble de POS donas para solventar novedad. se envia por correo imagen del sistema operativo syslinux para que tenico realice el boteo y formateo de la POS 11; ya que se encontro con fallas en sistema operativo.</v>
      </c>
      <c r="J570" t="str">
        <v>NO APLICA</v>
      </c>
      <c r="K570" t="str">
        <v xml:space="preserve">Se requiere programar a tecnico isit para formatear POS con RG#11 la cual hace referencia a POS donas ya que se encontro con fallas en el sistema operativo. Sistema operativo no sube .	 </v>
      </c>
      <c r="L570" t="str">
        <v>Se llega a sitio y se procede a verificar la falla de la pos la cual no enciende; se realiza mantenimiento; se revisa y se cambia de slot la memoria ram; se procede a realizar pruebas encendiendo la maquina pos; la cual la falla persiste; se desconectan los perifericos y se vuelven a conectar; se realiza limpieza de memoria ram; y se hace la prueba la cual enciende correctamente. se evidencia que el sitema operativo se encuetra averiado; por lo cual se procede a realizar cambio de una pos de caja no 4 para dejar funcional la sección de donas. se le notifica al encargado de sistemas Andres Castillo que la pos tiene el sistema operativo averiado; lo cual se realiza la espera del envio de la imagen para su respectivo formateo. se bootea la imagen como corresponde en el manual y se procede a realizar el formateo de la pos con los siguiente datos IP: 10.132.92.83 - MASCARA: 255.255.255.192 - GATEWAY: 10.132.92.126 - SERVIDOR: 10.132.92.65; pero no sube el sitema operativo el cual arroja el "error failed to run os.sh"; se realiza cambio de memoria se procede a bootear de nuevo; y se realizan los pasos correspondiente al manual y se verifica que los pasos se esten haciendo correctamente; y la falla persiste; se ensaya con otra imagen; se verifica que la memoria este bien booteada y que se encuentre los archivos de la imagen correspondiente y la falla persiste; la maquina se recalienta muy rapido y se ensaya de igual forma con otro disco lo cual fue fallido; se ensaya con los datos de ip de la pos 7 - 10.132.92.79 y la maquina no sube; entendiendo que la pos se recaliente y se apaga inesperadamente por su calientamiento; lo cual dañó el sistema operativo; se solicita el cambia de la pos por una que se encuentre en buen estado.</v>
      </c>
      <c r="M570">
        <v>44511</v>
      </c>
      <c r="N570">
        <v>44512</v>
      </c>
      <c r="O570" t="str">
        <v>M195 METRO SANTA LUCIA</v>
      </c>
      <c r="P570" t="str">
        <v>NEIVA</v>
      </c>
      <c r="Q570" t="str">
        <v>LUIS FERNANDO QUIROGA SANCHEZ</v>
      </c>
      <c r="R570">
        <v>1075267773</v>
      </c>
      <c r="S570" t="str">
        <v>OCCIDENTE</v>
      </c>
    </row>
    <row r="571">
      <c r="A571">
        <v>570</v>
      </c>
      <c r="B571">
        <v>12026722</v>
      </c>
      <c r="C571" t="str">
        <v>REQUEST</v>
      </c>
      <c r="D571" t="str">
        <v>CERRADO</v>
      </c>
      <c r="E571" t="str">
        <v>TIENDA</v>
      </c>
      <c r="F571" t="str">
        <v>POS</v>
      </c>
      <c r="G571" t="str">
        <v>CPU</v>
      </c>
      <c r="H571" t="str">
        <v>WINCOR</v>
      </c>
      <c r="I571" t="str">
        <v>Se requiere programar a tecnico isit para formatear POS con RG#11 la cual hace referencia a POS donas. tenico atendio otro caso para instalar POS de linea de cajas a mueble de POS donas para solventar novedad. se envia por correo imagen del sistema operativo syslinux para que tenico realice el boteo y formateo de la POS 11; ya que se encontro con fallas en sistema operativo.</v>
      </c>
      <c r="J571" t="str">
        <v>NO APLICA</v>
      </c>
      <c r="K571" t="str">
        <v xml:space="preserve">Se requiere programar a tecnico isit para formatear POS con RG#11 la cual hace referencia a POS donas ya que se encontro con fallas en el sistema operativo. Sistema operativo no sube .	 </v>
      </c>
      <c r="L571" t="str">
        <v>Se llega a sitio y se procede a verificar la falla de la pos la cual no enciende; se realiza mantenimiento; se revisa y se cambia de slot la memoria ram; se procede a realizar pruebas encendiendo la maquina pos; la cual la falla persiste; se desconectan los perifericos y se vuelven a conectar; se realiza limpieza de memoria ram; y se hace la prueba la cual enciende correctamente. se evidencia que el sitema operativo se encuetra averiado; por lo cual se procede a realizar cambio de una pos de caja no 4 para dejar funcional la sección de donas. se le notifica al encargado de sistemas Andres Castillo que la pos tiene el sistema operativo averiado; lo cual se realiza la espera del envio de la imagen para su respectivo formateo. se bootea la imagen como corresponde en el manual y se procede a realizar el formateo de la pos con los siguiente datos IP: 10.132.92.83 - MASCARA: 255.255.255.192 - GATEWAY: 10.132.92.126 - SERVIDOR: 10.132.92.65; pero no sube el sitema operativo el cual arroja el "error failed to run os.sh"; se realiza cambio de memoria se procede a bootear de nuevo; y se realizan los pasos correspondiente al manual y se verifica que los pasos se esten haciendo correctamente; y la falla persiste; se ensaya con otra imagen; se verifica que la memoria este bien booteada y que se encuentre los archivos de la imagen correspondiente y la falla persiste; la maquina se recalienta muy rapido y se ensaya de igual forma con otro disco lo cual fue fallido; se ensaya con los datos de ip de la pos 7 - 10.132.92.79 y la maquina no sube; entendiendo que la pos se recaliente y se apaga inesperadamente por su calientamiento; lo cual dañó el sistema operativo; se solicita el cambia de la pos por una que se encuentre en buen estado.</v>
      </c>
      <c r="M571">
        <v>44511</v>
      </c>
      <c r="N571">
        <v>44512</v>
      </c>
      <c r="O571" t="str">
        <v>M195 METRO SANTA LUCIA</v>
      </c>
      <c r="P571" t="str">
        <v>NEIVA</v>
      </c>
      <c r="Q571" t="str">
        <v>LUIS FERNANDO QUIROGA SANCHEZ</v>
      </c>
      <c r="R571">
        <v>1075267773</v>
      </c>
      <c r="S571" t="str">
        <v>OCCIDENTE</v>
      </c>
    </row>
    <row r="572" xml:space="preserve">
      <c r="A572">
        <v>571</v>
      </c>
      <c r="B572">
        <v>12063553</v>
      </c>
      <c r="C572" t="str">
        <v>INCIDENT</v>
      </c>
      <c r="D572" t="str">
        <v>CERRADO</v>
      </c>
      <c r="E572" t="str">
        <v>ESTACION DE SERVICIOS</v>
      </c>
      <c r="F572" t="str">
        <v>POS</v>
      </c>
      <c r="G572" t="str">
        <v>CPU</v>
      </c>
      <c r="H572" t="str">
        <v>WINCOR</v>
      </c>
      <c r="I572" t="str" xml:space="preserve">
        <v xml:space="preserve">Datos usuario_x000d_
Nombre: Mayerli Ibagon Oviedo_x000d_
Correo: Mayerli.Ibagon@cencosud.com.co_x000d_
Usuario AD: MMIbagon_x000d_
Pais: Colombia_x000d_
Ubicacion: Z042 EDS IBAGUE_x000d_
Zona: Colombia Occidente_x000d_
Unidad de Negocio: Supermercados_x000d_
Servicio: Tiendas &amp; Centros de Distribucion_x000d_
Telefono: 3156283213_x000d_
Anexo: 2709300_x000d_
Descripcion: buen dia_x000d_
por favor solicito amablemente la instalacion de la pos # 40 para la Eds Ibague Tienda 42 que esta pendiente por instalar; en el momento solo tenemos la pos con serial # 53R0041436 en funcionamiento con datafono inalambrico. Agradezco su ayuda y colaboracion._x000d_
Mayerli Ibagon_x000d_
Coordinadora EDS Ibague_x000d_
Numero de caja: 40_x000d_
</v>
      </c>
      <c r="J572" t="str">
        <v>NO APLICA</v>
      </c>
      <c r="K572" t="str" xml:space="preserve">
        <v xml:space="preserve">Se solicita que se visita a la tienda Ibagué Jordán por parte del Técnico de ISIT; realice la verificación en la oficina de sistemas de la ubicación de las CPU POS Seriales: 64CD702240 o 64277Z4908; que corresponden a las POS de la EDS; esto con el fin de realizar la instalación de una de estas 2 POS como la POS 40 para la estación de servicio_x000d_
Datos para la POS a instalar_x000d_
Dirección IP 10.132.74.112_x000d_
Mascara 255.255.255.192_x000d_
Gateway 10.132.74.126_x000d_
Server 10.132.74.65_x000d_
Muchas gracias</v>
      </c>
      <c r="L572" t="str">
        <v>Se efectua busqueda de pos con serial 64CD702240 según lo indicado en el ticket; se realiza instalacion de teclado nuevo y cambio de cables de video de visor cajero y teclado; se procede a realizar instalacion de imagen en la pos pero la imagen no termina de subir por lo que se le informa a soporte sistemas cencosud Stiven Bedoya quien indica que se debe revisar en el switch de gabinete de atencion al cliente el punto de red de la pos; por lo que se le envia la mac de la tarjeta de red; serial de la pos y serial de switch y el puerto al cual se conecta la pos que es el numero 17; despues de revision por parte de NOC cencosud el punto es configurado y habilitado para caja; despues de esto se inicia proceso de formateo de la pos y al dar el primer reinicio la pos queda con el visor de cajero apagado sin dar video. Por este motivo se efectua cambio de disco duro y se vuelve a formatear la pos con el direccionamiento enviado finalizando correctamente pero el funcionamiento de la pos es demasiado lento porlo que soporte sistemas cencosud Stiven Bedoya indica que si se puede ampliar la memoria de la misma; se amplia memoria de 256 MB a 384 MB quedando la pos operativa funcionando correctamente</v>
      </c>
      <c r="M572">
        <v>44510</v>
      </c>
      <c r="N572">
        <v>44512</v>
      </c>
      <c r="O572" t="str">
        <v>Z042 EDS IBAGUE</v>
      </c>
      <c r="P572" t="str">
        <v>IBAGUE</v>
      </c>
      <c r="Q572" t="str">
        <v>NELSON EDUARDO TORRES ROJAS</v>
      </c>
      <c r="R572">
        <v>5821451</v>
      </c>
      <c r="S572" t="str">
        <v>OCCIDENTE</v>
      </c>
    </row>
    <row r="573" xml:space="preserve">
      <c r="A573">
        <v>572</v>
      </c>
      <c r="B573">
        <v>12063553</v>
      </c>
      <c r="C573" t="str">
        <v>INCIDENT</v>
      </c>
      <c r="D573" t="str">
        <v>CERRADO</v>
      </c>
      <c r="E573" t="str">
        <v>ESTACION DE SERVICIOS</v>
      </c>
      <c r="F573" t="str">
        <v>POS</v>
      </c>
      <c r="G573" t="str">
        <v>CPU</v>
      </c>
      <c r="H573" t="str">
        <v>WINCOR</v>
      </c>
      <c r="I573" t="str" xml:space="preserve">
        <v xml:space="preserve">Datos usuario_x000d_
Nombre: Mayerli Ibagon Oviedo_x000d_
Correo: Mayerli.Ibagon@cencosud.com.co_x000d_
Usuario AD: MMIbagon_x000d_
Pais: Colombia_x000d_
Ubicacion: Z042 EDS IBAGUE_x000d_
Zona: Colombia Occidente_x000d_
Unidad de Negocio: Supermercados_x000d_
Servicio: Tiendas &amp; Centros de Distribucion_x000d_
Telefono: 3156283213_x000d_
Anexo: 2709300_x000d_
Descripcion: buen dia_x000d_
por favor solicito amablemente la instalacion de la pos # 40 para la Eds Ibague Tienda 42 que esta pendiente por instalar; en el momento solo tenemos la pos con serial # 53R0041436 en funcionamiento con datafono inalambrico. Agradezco su ayuda y colaboracion._x000d_
Mayerli Ibagon_x000d_
Coordinadora EDS Ibague_x000d_
Numero de caja: 40_x000d_
</v>
      </c>
      <c r="J573" t="str">
        <v>NO APLICA</v>
      </c>
      <c r="K573" t="str" xml:space="preserve">
        <v xml:space="preserve">Se solicita que se visita a la tienda Ibagué Jordán por parte del Técnico de ISIT; realice la verificación en la oficina de sistemas de la ubicación de las CPU POS Seriales: 64CD702240 o 64277Z4908; que corresponden a las POS de la EDS; esto con el fin de realizar la instalación de una de estas 2 POS como la POS 40 para la estación de servicio_x000d_
Datos para la POS a instalar_x000d_
Dirección IP 10.132.74.112_x000d_
Mascara 255.255.255.192_x000d_
Gateway 10.132.74.126_x000d_
Server 10.132.74.65_x000d_
Muchas gracias</v>
      </c>
      <c r="L573" t="str">
        <v>Se efectua busqueda de pos con serial 64CD702240 según lo indicado en el ticket; se realiza instalacion de teclado nuevo y cambio de cables de video de visor cajero y teclado; se procede a realizar instalacion de imagen en la pos pero la imagen no termina de subir por lo que se le informa a soporte sistemas cencosud Stiven Bedoya quien indica que se debe revisar en el switch de gabinete de atencion al cliente el punto de red de la pos; por lo que se le envia la mac de la tarjeta de red; serial de la pos y serial de switch y el puerto al cual se conecta la pos que es el numero 17; despues de revision por parte de NOC cencosud el punto es configurado y habilitado para caja; despues de esto se inicia proceso de formateo de la pos y al dar el primer reinicio la pos queda con el visor de cajero apagado sin dar video. Por este motivo se efectua cambio de disco duro y se vuelve a formatear la pos con el direccionamiento enviado finalizando correctamente pero el funcionamiento de la pos es demasiado lento porlo que soporte sistemas cencosud Stiven Bedoya indica que si se puede ampliar la memoria de la misma; se amplia memoria de 256 MB a 384 MB quedando la pos operativa funcionando correctamente</v>
      </c>
      <c r="M573">
        <v>44510</v>
      </c>
      <c r="N573">
        <v>44512</v>
      </c>
      <c r="O573" t="str">
        <v>Z042 EDS IBAGUE</v>
      </c>
      <c r="P573" t="str">
        <v>IBAGUE</v>
      </c>
      <c r="Q573" t="str">
        <v>NELSON EDUARDO TORRES ROJAS</v>
      </c>
      <c r="R573">
        <v>5821451</v>
      </c>
      <c r="S573" t="str">
        <v>OCCIDENTE</v>
      </c>
    </row>
    <row r="574" xml:space="preserve">
      <c r="A574">
        <v>573</v>
      </c>
      <c r="B574">
        <v>12063553</v>
      </c>
      <c r="C574" t="str">
        <v>INCIDENT</v>
      </c>
      <c r="D574" t="str">
        <v>CERRADO</v>
      </c>
      <c r="E574" t="str">
        <v>ESTACION DE SERVICIOS</v>
      </c>
      <c r="F574" t="str">
        <v>POS</v>
      </c>
      <c r="G574" t="str">
        <v>CPU</v>
      </c>
      <c r="H574" t="str">
        <v>WINCOR</v>
      </c>
      <c r="I574" t="str" xml:space="preserve">
        <v xml:space="preserve">Datos usuario_x000d_
Nombre: Mayerli Ibagon Oviedo_x000d_
Correo: Mayerli.Ibagon@cencosud.com.co_x000d_
Usuario AD: MMIbagon_x000d_
Pais: Colombia_x000d_
Ubicacion: Z042 EDS IBAGUE_x000d_
Zona: Colombia Occidente_x000d_
Unidad de Negocio: Supermercados_x000d_
Servicio: Tiendas &amp; Centros de Distribucion_x000d_
Telefono: 3156283213_x000d_
Anexo: 2709300_x000d_
Descripcion: buen dia_x000d_
por favor solicito amablemente la instalacion de la pos # 40 para la Eds Ibague Tienda 42 que esta pendiente por instalar; en el momento solo tenemos la pos con serial # 53R0041436 en funcionamiento con datafono inalambrico. Agradezco su ayuda y colaboracion._x000d_
Mayerli Ibagon_x000d_
Coordinadora EDS Ibague_x000d_
Numero de caja: 40_x000d_
</v>
      </c>
      <c r="J574" t="str">
        <v>NO APLICA</v>
      </c>
      <c r="K574" t="str" xml:space="preserve">
        <v xml:space="preserve">Se solicita que se visita a la tienda Ibagué Jordán por parte del Técnico de ISIT; realice la verificación en la oficina de sistemas de la ubicación de las CPU POS Seriales: 64CD702240 o 64277Z4908; que corresponden a las POS de la EDS; esto con el fin de realizar la instalación de una de estas 2 POS como la POS 40 para la estación de servicio_x000d_
Datos para la POS a instalar_x000d_
Dirección IP 10.132.74.112_x000d_
Mascara 255.255.255.192_x000d_
Gateway 10.132.74.126_x000d_
Server 10.132.74.65_x000d_
Muchas gracias</v>
      </c>
      <c r="L574" t="str">
        <v>Se efectua busqueda de pos con serial 64CD702240 según lo indicado en el ticket; se realiza instalacion de teclado nuevo y cambio de cables de video de visor cajero y teclado; se procede a realizar instalacion de imagen en la pos pero la imagen no termina de subir por lo que se le informa a soporte sistemas cencosud Stiven Bedoya quien indica que se debe revisar en el switch de gabinete de atencion al cliente el punto de red de la pos; por lo que se le envia la mac de la tarjeta de red; serial de la pos y serial de switch y el puerto al cual se conecta la pos que es el numero 17; despues de revision por parte de NOC cencosud el punto es configurado y habilitado para caja; despues de esto se inicia proceso de formateo de la pos y al dar el primer reinicio la pos queda con el visor de cajero apagado sin dar video. Por este motivo se efectua cambio de disco duro y se vuelve a formatear la pos con el direccionamiento enviado finalizando correctamente pero el funcionamiento de la pos es demasiado lento porlo que soporte sistemas cencosud Stiven Bedoya indica que si se puede ampliar la memoria de la misma; se amplia memoria de 256 MB a 384 MB quedando la pos operativa funcionando correctamente</v>
      </c>
      <c r="M574">
        <v>44510</v>
      </c>
      <c r="N574">
        <v>44512</v>
      </c>
      <c r="O574" t="str">
        <v>Z042 EDS IBAGUE</v>
      </c>
      <c r="P574" t="str">
        <v>IBAGUE</v>
      </c>
      <c r="Q574" t="str">
        <v>NELSON EDUARDO TORRES ROJAS</v>
      </c>
      <c r="R574">
        <v>5821451</v>
      </c>
      <c r="S574" t="str">
        <v>OCCIDENTE</v>
      </c>
    </row>
    <row r="575" xml:space="preserve">
      <c r="A575">
        <v>574</v>
      </c>
      <c r="B575">
        <v>12063553</v>
      </c>
      <c r="C575" t="str">
        <v>INCIDENT</v>
      </c>
      <c r="D575" t="str">
        <v>CERRADO</v>
      </c>
      <c r="E575" t="str">
        <v>ESTACION DE SERVICIOS</v>
      </c>
      <c r="F575" t="str">
        <v>POS</v>
      </c>
      <c r="G575" t="str">
        <v>CPU</v>
      </c>
      <c r="H575" t="str">
        <v>WINCOR</v>
      </c>
      <c r="I575" t="str" xml:space="preserve">
        <v xml:space="preserve">Datos usuario_x000d_
Nombre: Mayerli Ibagon Oviedo_x000d_
Correo: Mayerli.Ibagon@cencosud.com.co_x000d_
Usuario AD: MMIbagon_x000d_
Pais: Colombia_x000d_
Ubicacion: Z042 EDS IBAGUE_x000d_
Zona: Colombia Occidente_x000d_
Unidad de Negocio: Supermercados_x000d_
Servicio: Tiendas &amp; Centros de Distribucion_x000d_
Telefono: 3156283213_x000d_
Anexo: 2709300_x000d_
Descripcion: buen dia_x000d_
por favor solicito amablemente la instalacion de la pos # 40 para la Eds Ibague Tienda 42 que esta pendiente por instalar; en el momento solo tenemos la pos con serial # 53R0041436 en funcionamiento con datafono inalambrico. Agradezco su ayuda y colaboracion._x000d_
Mayerli Ibagon_x000d_
Coordinadora EDS Ibague_x000d_
Numero de caja: 40_x000d_
</v>
      </c>
      <c r="J575" t="str">
        <v>NO APLICA</v>
      </c>
      <c r="K575" t="str" xml:space="preserve">
        <v xml:space="preserve">Se solicita que se visita a la tienda Ibagué Jordán por parte del Técnico de ISIT; realice la verificación en la oficina de sistemas de la ubicación de las CPU POS Seriales: 64CD702240 o 64277Z4908; que corresponden a las POS de la EDS; esto con el fin de realizar la instalación de una de estas 2 POS como la POS 40 para la estación de servicio_x000d_
Datos para la POS a instalar_x000d_
Dirección IP 10.132.74.112_x000d_
Mascara 255.255.255.192_x000d_
Gateway 10.132.74.126_x000d_
Server 10.132.74.65_x000d_
Muchas gracias</v>
      </c>
      <c r="L575" t="str">
        <v>Se efectua busqueda de pos con serial 64CD702240 según lo indicado en el ticket; se realiza instalacion de teclado nuevo y cambio de cables de video de visor cajero y teclado; se procede a realizar instalacion de imagen en la pos pero la imagen no termina de subir por lo que se le informa a soporte sistemas cencosud Stiven Bedoya quien indica que se debe revisar en el switch de gabinete de atencion al cliente el punto de red de la pos; por lo que se le envia la mac de la tarjeta de red; serial de la pos y serial de switch y el puerto al cual se conecta la pos que es el numero 17; despues de revision por parte de NOC cencosud el punto es configurado y habilitado para caja; despues de esto se inicia proceso de formateo de la pos y al dar el primer reinicio la pos queda con el visor de cajero apagado sin dar video. Por este motivo se efectua cambio de disco duro y se vuelve a formatear la pos con el direccionamiento enviado finalizando correctamente pero el funcionamiento de la pos es demasiado lento porlo que soporte sistemas cencosud Stiven Bedoya indica que si se puede ampliar la memoria de la misma; se amplia memoria de 256 MB a 384 MB quedando la pos operativa funcionando correctamente</v>
      </c>
      <c r="M575">
        <v>44510</v>
      </c>
      <c r="N575">
        <v>44512</v>
      </c>
      <c r="O575" t="str">
        <v>Z042 EDS IBAGUE</v>
      </c>
      <c r="P575" t="str">
        <v>IBAGUE</v>
      </c>
      <c r="Q575" t="str">
        <v>NELSON EDUARDO TORRES ROJAS</v>
      </c>
      <c r="R575">
        <v>5821451</v>
      </c>
      <c r="S575" t="str">
        <v>OCCIDENTE</v>
      </c>
    </row>
    <row r="576" xml:space="preserve">
      <c r="A576">
        <v>575</v>
      </c>
      <c r="B576">
        <v>12063553</v>
      </c>
      <c r="C576" t="str">
        <v>INCIDENT</v>
      </c>
      <c r="D576" t="str">
        <v>CERRADO</v>
      </c>
      <c r="E576" t="str">
        <v>ESTACION DE SERVICIOS</v>
      </c>
      <c r="F576" t="str">
        <v>POS</v>
      </c>
      <c r="G576" t="str">
        <v>CPU</v>
      </c>
      <c r="H576" t="str">
        <v>WINCOR</v>
      </c>
      <c r="I576" t="str" xml:space="preserve">
        <v xml:space="preserve">Datos usuario_x000d_
Nombre: Mayerli Ibagon Oviedo_x000d_
Correo: Mayerli.Ibagon@cencosud.com.co_x000d_
Usuario AD: MMIbagon_x000d_
Pais: Colombia_x000d_
Ubicacion: Z042 EDS IBAGUE_x000d_
Zona: Colombia Occidente_x000d_
Unidad de Negocio: Supermercados_x000d_
Servicio: Tiendas &amp; Centros de Distribucion_x000d_
Telefono: 3156283213_x000d_
Anexo: 2709300_x000d_
Descripcion: buen dia_x000d_
por favor solicito amablemente la instalacion de la pos # 40 para la Eds Ibague Tienda 42 que esta pendiente por instalar; en el momento solo tenemos la pos con serial # 53R0041436 en funcionamiento con datafono inalambrico. Agradezco su ayuda y colaboracion._x000d_
Mayerli Ibagon_x000d_
Coordinadora EDS Ibague_x000d_
Numero de caja: 40_x000d_
</v>
      </c>
      <c r="J576" t="str">
        <v>NO APLICA</v>
      </c>
      <c r="K576" t="str" xml:space="preserve">
        <v xml:space="preserve">Se solicita que se visita a la tienda Ibagué Jordán por parte del Técnico de ISIT; realice la verificación en la oficina de sistemas de la ubicación de las CPU POS Seriales: 64CD702240 o 64277Z4908; que corresponden a las POS de la EDS; esto con el fin de realizar la instalación de una de estas 2 POS como la POS 40 para la estación de servicio_x000d_
Datos para la POS a instalar_x000d_
Dirección IP 10.132.74.112_x000d_
Mascara 255.255.255.192_x000d_
Gateway 10.132.74.126_x000d_
Server 10.132.74.65_x000d_
Muchas gracias</v>
      </c>
      <c r="L576" t="str">
        <v>Se efectua busqueda de pos con serial 64CD702240 según lo indicado en el ticket; se realiza instalacion de teclado nuevo y cambio de cables de video de visor cajero y teclado; se procede a realizar instalacion de imagen en la pos pero la imagen no termina de subir por lo que se le informa a soporte sistemas cencosud Stiven Bedoya quien indica que se debe revisar en el switch de gabinete de atencion al cliente el punto de red de la pos; por lo que se le envia la mac de la tarjeta de red; serial de la pos y serial de switch y el puerto al cual se conecta la pos que es el numero 17; despues de revision por parte de NOC cencosud el punto es configurado y habilitado para caja; despues de esto se inicia proceso de formateo de la pos y al dar el primer reinicio la pos queda con el visor de cajero apagado sin dar video. Por este motivo se efectua cambio de disco duro y se vuelve a formatear la pos con el direccionamiento enviado finalizando correctamente pero el funcionamiento de la pos es demasiado lento porlo que soporte sistemas cencosud Stiven Bedoya indica que si se puede ampliar la memoria de la misma; se amplia memoria de 256 MB a 384 MB quedando la pos operativa funcionando correctamente</v>
      </c>
      <c r="M576">
        <v>44510</v>
      </c>
      <c r="N576">
        <v>44512</v>
      </c>
      <c r="O576" t="str">
        <v>Z042 EDS IBAGUE</v>
      </c>
      <c r="P576" t="str">
        <v>IBAGUE</v>
      </c>
      <c r="Q576" t="str">
        <v>NELSON EDUARDO TORRES ROJAS</v>
      </c>
      <c r="R576">
        <v>5821451</v>
      </c>
      <c r="S576" t="str">
        <v>OCCIDENTE</v>
      </c>
    </row>
    <row r="577" xml:space="preserve">
      <c r="A577">
        <v>576</v>
      </c>
      <c r="B577">
        <v>12063553</v>
      </c>
      <c r="C577" t="str">
        <v>INCIDENT</v>
      </c>
      <c r="D577" t="str">
        <v>CERRADO</v>
      </c>
      <c r="E577" t="str">
        <v>ESTACION DE SERVICIOS</v>
      </c>
      <c r="F577" t="str">
        <v>POS</v>
      </c>
      <c r="G577" t="str">
        <v>CPU</v>
      </c>
      <c r="H577" t="str">
        <v>WINCOR</v>
      </c>
      <c r="I577" t="str" xml:space="preserve">
        <v xml:space="preserve">Datos usuario_x000d_
Nombre: Mayerli Ibagon Oviedo_x000d_
Correo: Mayerli.Ibagon@cencosud.com.co_x000d_
Usuario AD: MMIbagon_x000d_
Pais: Colombia_x000d_
Ubicacion: Z042 EDS IBAGUE_x000d_
Zona: Colombia Occidente_x000d_
Unidad de Negocio: Supermercados_x000d_
Servicio: Tiendas &amp; Centros de Distribucion_x000d_
Telefono: 3156283213_x000d_
Anexo: 2709300_x000d_
Descripcion: buen dia_x000d_
por favor solicito amablemente la instalacion de la pos # 40 para la Eds Ibague Tienda 42 que esta pendiente por instalar; en el momento solo tenemos la pos con serial # 53R0041436 en funcionamiento con datafono inalambrico. Agradezco su ayuda y colaboracion._x000d_
Mayerli Ibagon_x000d_
Coordinadora EDS Ibague_x000d_
Numero de caja: 40_x000d_
</v>
      </c>
      <c r="J577" t="str">
        <v>NO APLICA</v>
      </c>
      <c r="K577" t="str" xml:space="preserve">
        <v xml:space="preserve">Se solicita que se visita a la tienda Ibagué Jordán por parte del Técnico de ISIT; realice la verificación en la oficina de sistemas de la ubicación de las CPU POS Seriales: 64CD702240 o 64277Z4908; que corresponden a las POS de la EDS; esto con el fin de realizar la instalación de una de estas 2 POS como la POS 40 para la estación de servicio_x000d_
Datos para la POS a instalar_x000d_
Dirección IP 10.132.74.112_x000d_
Mascara 255.255.255.192_x000d_
Gateway 10.132.74.126_x000d_
Server 10.132.74.65_x000d_
Muchas gracias</v>
      </c>
      <c r="L577" t="str">
        <v>Se efectua busqueda de pos con serial 64CD702240 según lo indicado en el ticket; se realiza instalacion de teclado nuevo y cambio de cables de video de visor cajero y teclado; se procede a realizar instalacion de imagen en la pos pero la imagen no termina de subir por lo que se le informa a soporte sistemas cencosud Stiven Bedoya quien indica que se debe revisar en el switch de gabinete de atencion al cliente el punto de red de la pos; por lo que se le envia la mac de la tarjeta de red; serial de la pos y serial de switch y el puerto al cual se conecta la pos que es el numero 17; despues de revision por parte de NOC cencosud el punto es configurado y habilitado para caja; despues de esto se inicia proceso de formateo de la pos y al dar el primer reinicio la pos queda con el visor de cajero apagado sin dar video. Por este motivo se efectua cambio de disco duro y se vuelve a formatear la pos con el direccionamiento enviado finalizando correctamente pero el funcionamiento de la pos es demasiado lento porlo que soporte sistemas cencosud Stiven Bedoya indica que si se puede ampliar la memoria de la misma; se amplia memoria de 256 MB a 384 MB quedando la pos operativa funcionando correctamente</v>
      </c>
      <c r="M577">
        <v>44510</v>
      </c>
      <c r="N577">
        <v>44512</v>
      </c>
      <c r="O577" t="str">
        <v>Z042 EDS IBAGUE</v>
      </c>
      <c r="P577" t="str">
        <v>IBAGUE</v>
      </c>
      <c r="Q577" t="str">
        <v>NELSON EDUARDO TORRES ROJAS</v>
      </c>
      <c r="R577">
        <v>5821451</v>
      </c>
      <c r="S577" t="str">
        <v>OCCIDENTE</v>
      </c>
    </row>
    <row r="578" xml:space="preserve">
      <c r="A578">
        <v>577</v>
      </c>
      <c r="B578">
        <v>12063553</v>
      </c>
      <c r="C578" t="str">
        <v>INCIDENT</v>
      </c>
      <c r="D578" t="str">
        <v>CERRADO</v>
      </c>
      <c r="E578" t="str">
        <v>ESTACION DE SERVICIOS</v>
      </c>
      <c r="F578" t="str">
        <v>POS</v>
      </c>
      <c r="G578" t="str">
        <v>CPU</v>
      </c>
      <c r="H578" t="str">
        <v>WINCOR</v>
      </c>
      <c r="I578" t="str" xml:space="preserve">
        <v xml:space="preserve">Datos usuario_x000d_
Nombre: Mayerli Ibagon Oviedo_x000d_
Correo: Mayerli.Ibagon@cencosud.com.co_x000d_
Usuario AD: MMIbagon_x000d_
Pais: Colombia_x000d_
Ubicacion: Z042 EDS IBAGUE_x000d_
Zona: Colombia Occidente_x000d_
Unidad de Negocio: Supermercados_x000d_
Servicio: Tiendas &amp; Centros de Distribucion_x000d_
Telefono: 3156283213_x000d_
Anexo: 2709300_x000d_
Descripcion: buen dia_x000d_
por favor solicito amablemente la instalacion de la pos # 40 para la Eds Ibague Tienda 42 que esta pendiente por instalar; en el momento solo tenemos la pos con serial # 53R0041436 en funcionamiento con datafono inalambrico. Agradezco su ayuda y colaboracion._x000d_
Mayerli Ibagon_x000d_
Coordinadora EDS Ibague_x000d_
Numero de caja: 40_x000d_
</v>
      </c>
      <c r="J578" t="str">
        <v>NO APLICA</v>
      </c>
      <c r="K578" t="str" xml:space="preserve">
        <v xml:space="preserve">Se solicita que se visita a la tienda Ibagué Jordán por parte del Técnico de ISIT; realice la verificación en la oficina de sistemas de la ubicación de las CPU POS Seriales: 64CD702240 o 64277Z4908; que corresponden a las POS de la EDS; esto con el fin de realizar la instalación de una de estas 2 POS como la POS 40 para la estación de servicio_x000d_
Datos para la POS a instalar_x000d_
Dirección IP 10.132.74.112_x000d_
Mascara 255.255.255.192_x000d_
Gateway 10.132.74.126_x000d_
Server 10.132.74.65_x000d_
Muchas gracias</v>
      </c>
      <c r="L578" t="str">
        <v>Se efectua busqueda de pos con serial 64CD702240 según lo indicado en el ticket; se realiza instalacion de teclado nuevo y cambio de cables de video de visor cajero y teclado; se procede a realizar instalacion de imagen en la pos pero la imagen no termina de subir por lo que se le informa a soporte sistemas cencosud Stiven Bedoya quien indica que se debe revisar en el switch de gabinete de atencion al cliente el punto de red de la pos; por lo que se le envia la mac de la tarjeta de red; serial de la pos y serial de switch y el puerto al cual se conecta la pos que es el numero 17; despues de revision por parte de NOC cencosud el punto es configurado y habilitado para caja; despues de esto se inicia proceso de formateo de la pos y al dar el primer reinicio la pos queda con el visor de cajero apagado sin dar video. Por este motivo se efectua cambio de disco duro y se vuelve a formatear la pos con el direccionamiento enviado finalizando correctamente pero el funcionamiento de la pos es demasiado lento porlo que soporte sistemas cencosud Stiven Bedoya indica que si se puede ampliar la memoria de la misma; se amplia memoria de 256 MB a 384 MB quedando la pos operativa funcionando correctamente</v>
      </c>
      <c r="M578">
        <v>44510</v>
      </c>
      <c r="N578">
        <v>44512</v>
      </c>
      <c r="O578" t="str">
        <v>Z042 EDS IBAGUE</v>
      </c>
      <c r="P578" t="str">
        <v>IBAGUE</v>
      </c>
      <c r="Q578" t="str">
        <v>NELSON EDUARDO TORRES ROJAS</v>
      </c>
      <c r="R578">
        <v>5821451</v>
      </c>
      <c r="S578" t="str">
        <v>OCCIDENTE</v>
      </c>
    </row>
    <row r="579" xml:space="preserve">
      <c r="A579">
        <v>578</v>
      </c>
      <c r="B579">
        <v>12061961</v>
      </c>
      <c r="C579" t="str">
        <v>INCIDENT</v>
      </c>
      <c r="D579" t="str">
        <v>CERRADO</v>
      </c>
      <c r="E579" t="str">
        <v>TIENDA</v>
      </c>
      <c r="F579" t="str">
        <v>PDA</v>
      </c>
      <c r="G579" t="str">
        <v>PDA</v>
      </c>
      <c r="H579" t="str">
        <v>HONEYWELL</v>
      </c>
      <c r="I579" t="str" xml:space="preserve">
        <v xml:space="preserve">Datos usuario_x000d_
Nombre: Sandra Gimena Moreno_x000d_
Correo: sandragimena.moreno@cencosud.com.co_x000d_
Usuario AD: Sanmoren_x000d_
Pais: Colombia_x000d_
Ubicacion: M077 METRO ZIPAQUIRA_x000d_
Zona: Colombia Bogota_x000d_
Unidad de Negocio: Supermercados_x000d_
Servicio: Retail Financiero_x000d_
Telefono: 3175730592_x000d_
Anexo: 5923800_x000d_
Descripcion: PDA de antena Honeywell AD 090278 -serial 19087B0790 no responde al prenderla ; queda la pantalla con una viso de la marca y tampoco permite apagarla._x000d_
Seccion de la tienda en donde se ubica la PDT o usuario: seguridad</v>
      </c>
      <c r="J579" t="str">
        <v>NO APLICA</v>
      </c>
      <c r="K579" t="str">
        <v>se realiza validacion via telefonica el cual presenta problemas con el inicio de android se queda cargado en el logo de honeywell y no pasa de ahi por lo tanto es necesario resetear a fabrica y configurar de nuevo.</v>
      </c>
      <c r="L579" t="str">
        <v>Inicialmente se intento actualizar el firmware con diferentes versiones pero ninguna permite la actualización; así que se procede con hacer un reset de fabrica; se instalan todos los programas y APK; se configura la red WIFI y se hacen las actualizaciones necesarias. El área de sistemas envía unos archivos que se necesitan instalar para su funcionamiento. Se realizan todas las pruebas y se configuran las paginas para los accesos de las aplicaciones para el área de seguridad. Se deja operativa la PDA.</v>
      </c>
      <c r="M579">
        <v>44510</v>
      </c>
      <c r="N579">
        <v>44512</v>
      </c>
      <c r="O579" t="str">
        <v>M077 METRO ZIPAQUIRA</v>
      </c>
      <c r="P579" t="str">
        <v>ZIPAQUIRA</v>
      </c>
      <c r="Q579" t="str">
        <v>ALEXANDER CASTILLO SOTELO</v>
      </c>
      <c r="R579">
        <v>80216449</v>
      </c>
      <c r="S579" t="str">
        <v>BOGOTA</v>
      </c>
    </row>
    <row r="580" xml:space="preserve">
      <c r="A580">
        <v>579</v>
      </c>
      <c r="B580">
        <v>12061961</v>
      </c>
      <c r="C580" t="str">
        <v>INCIDENT</v>
      </c>
      <c r="D580" t="str">
        <v>CERRADO</v>
      </c>
      <c r="E580" t="str">
        <v>TIENDA</v>
      </c>
      <c r="F580" t="str">
        <v>PDA</v>
      </c>
      <c r="G580" t="str">
        <v>PDA</v>
      </c>
      <c r="H580" t="str">
        <v>HONEYWELL</v>
      </c>
      <c r="I580" t="str" xml:space="preserve">
        <v xml:space="preserve">Datos usuario_x000d_
Nombre: Sandra Gimena Moreno_x000d_
Correo: sandragimena.moreno@cencosud.com.co_x000d_
Usuario AD: Sanmoren_x000d_
Pais: Colombia_x000d_
Ubicacion: M077 METRO ZIPAQUIRA_x000d_
Zona: Colombia Bogota_x000d_
Unidad de Negocio: Supermercados_x000d_
Servicio: Retail Financiero_x000d_
Telefono: 3175730592_x000d_
Anexo: 5923800_x000d_
Descripcion: PDA de antena Honeywell AD 090278 -serial 19087B0790 no responde al prenderla ; queda la pantalla con una viso de la marca y tampoco permite apagarla._x000d_
Seccion de la tienda en donde se ubica la PDT o usuario: seguridad</v>
      </c>
      <c r="J580" t="str">
        <v>NO APLICA</v>
      </c>
      <c r="K580" t="str">
        <v>se realiza validacion via telefonica el cual presenta problemas con el inicio de android se queda cargado en el logo de honeywell y no pasa de ahi por lo tanto es necesario resetear a fabrica y configurar de nuevo.</v>
      </c>
      <c r="L580" t="str">
        <v>Inicialmente se intento actualizar el firmware con diferentes versiones pero ninguna permite la actualización; así que se procede con hacer un reset de fabrica; se instalan todos los programas y APK; se configura la red WIFI y se hacen las actualizaciones necesarias. El área de sistemas envía unos archivos que se necesitan instalar para su funcionamiento. Se realizan todas las pruebas y se configuran las paginas para los accesos de las aplicaciones para el área de seguridad. Se deja operativa la PDA.</v>
      </c>
      <c r="M580">
        <v>44510</v>
      </c>
      <c r="N580">
        <v>44512</v>
      </c>
      <c r="O580" t="str">
        <v>M077 METRO ZIPAQUIRA</v>
      </c>
      <c r="P580" t="str">
        <v>ZIPAQUIRA</v>
      </c>
      <c r="Q580" t="str">
        <v>ALEXANDER CASTILLO SOTELO</v>
      </c>
      <c r="R580">
        <v>80216449</v>
      </c>
      <c r="S580" t="str">
        <v>BOGOTA</v>
      </c>
    </row>
    <row r="581" xml:space="preserve">
      <c r="A581">
        <v>580</v>
      </c>
      <c r="B581">
        <v>12061961</v>
      </c>
      <c r="C581" t="str">
        <v>INCIDENT</v>
      </c>
      <c r="D581" t="str">
        <v>CERRADO</v>
      </c>
      <c r="E581" t="str">
        <v>TIENDA</v>
      </c>
      <c r="F581" t="str">
        <v>PDA</v>
      </c>
      <c r="G581" t="str">
        <v>PDA</v>
      </c>
      <c r="H581" t="str">
        <v>HONEYWELL</v>
      </c>
      <c r="I581" t="str" xml:space="preserve">
        <v xml:space="preserve">Datos usuario_x000d_
Nombre: Sandra Gimena Moreno_x000d_
Correo: sandragimena.moreno@cencosud.com.co_x000d_
Usuario AD: Sanmoren_x000d_
Pais: Colombia_x000d_
Ubicacion: M077 METRO ZIPAQUIRA_x000d_
Zona: Colombia Bogota_x000d_
Unidad de Negocio: Supermercados_x000d_
Servicio: Retail Financiero_x000d_
Telefono: 3175730592_x000d_
Anexo: 5923800_x000d_
Descripcion: PDA de antena Honeywell AD 090278 -serial 19087B0790 no responde al prenderla ; queda la pantalla con una viso de la marca y tampoco permite apagarla._x000d_
Seccion de la tienda en donde se ubica la PDT o usuario: seguridad</v>
      </c>
      <c r="J581" t="str">
        <v>NO APLICA</v>
      </c>
      <c r="K581" t="str">
        <v>se realiza validacion via telefonica el cual presenta problemas con el inicio de android se queda cargado en el logo de honeywell y no pasa de ahi por lo tanto es necesario resetear a fabrica y configurar de nuevo.</v>
      </c>
      <c r="L581" t="str">
        <v>Inicialmente se intento actualizar el firmware con diferentes versiones pero ninguna permite la actualización; así que se procede con hacer un reset de fabrica; se instalan todos los programas y APK; se configura la red WIFI y se hacen las actualizaciones necesarias. El área de sistemas envía unos archivos que se necesitan instalar para su funcionamiento. Se realizan todas las pruebas y se configuran las paginas para los accesos de las aplicaciones para el área de seguridad. Se deja operativa la PDA.</v>
      </c>
      <c r="M581">
        <v>44510</v>
      </c>
      <c r="N581">
        <v>44512</v>
      </c>
      <c r="O581" t="str">
        <v>M077 METRO ZIPAQUIRA</v>
      </c>
      <c r="P581" t="str">
        <v>ZIPAQUIRA</v>
      </c>
      <c r="Q581" t="str">
        <v>ALEXANDER CASTILLO SOTELO</v>
      </c>
      <c r="R581">
        <v>80216449</v>
      </c>
      <c r="S581" t="str">
        <v>BOGOTA</v>
      </c>
    </row>
    <row r="582" xml:space="preserve">
      <c r="A582">
        <v>581</v>
      </c>
      <c r="B582">
        <v>12061961</v>
      </c>
      <c r="C582" t="str">
        <v>INCIDENT</v>
      </c>
      <c r="D582" t="str">
        <v>CERRADO</v>
      </c>
      <c r="E582" t="str">
        <v>TIENDA</v>
      </c>
      <c r="F582" t="str">
        <v>PDA</v>
      </c>
      <c r="G582" t="str">
        <v>PDA</v>
      </c>
      <c r="H582" t="str">
        <v>HONEYWELL</v>
      </c>
      <c r="I582" t="str" xml:space="preserve">
        <v xml:space="preserve">Datos usuario_x000d_
Nombre: Sandra Gimena Moreno_x000d_
Correo: sandragimena.moreno@cencosud.com.co_x000d_
Usuario AD: Sanmoren_x000d_
Pais: Colombia_x000d_
Ubicacion: M077 METRO ZIPAQUIRA_x000d_
Zona: Colombia Bogota_x000d_
Unidad de Negocio: Supermercados_x000d_
Servicio: Retail Financiero_x000d_
Telefono: 3175730592_x000d_
Anexo: 5923800_x000d_
Descripcion: PDA de antena Honeywell AD 090278 -serial 19087B0790 no responde al prenderla ; queda la pantalla con una viso de la marca y tampoco permite apagarla._x000d_
Seccion de la tienda en donde se ubica la PDT o usuario: seguridad</v>
      </c>
      <c r="J582" t="str">
        <v>NO APLICA</v>
      </c>
      <c r="K582" t="str">
        <v>se realiza validacion via telefonica el cual presenta problemas con el inicio de android se queda cargado en el logo de honeywell y no pasa de ahi por lo tanto es necesario resetear a fabrica y configurar de nuevo.</v>
      </c>
      <c r="L582" t="str">
        <v>Inicialmente se intento actualizar el firmware con diferentes versiones pero ninguna permite la actualización; así que se procede con hacer un reset de fabrica; se instalan todos los programas y APK; se configura la red WIFI y se hacen las actualizaciones necesarias. El área de sistemas envía unos archivos que se necesitan instalar para su funcionamiento. Se realizan todas las pruebas y se configuran las paginas para los accesos de las aplicaciones para el área de seguridad. Se deja operativa la PDA.</v>
      </c>
      <c r="M582">
        <v>44510</v>
      </c>
      <c r="N582">
        <v>44512</v>
      </c>
      <c r="O582" t="str">
        <v>M077 METRO ZIPAQUIRA</v>
      </c>
      <c r="P582" t="str">
        <v>ZIPAQUIRA</v>
      </c>
      <c r="Q582" t="str">
        <v>ALEXANDER CASTILLO SOTELO</v>
      </c>
      <c r="R582">
        <v>80216449</v>
      </c>
      <c r="S582" t="str">
        <v>BOGOTA</v>
      </c>
    </row>
    <row r="583" xml:space="preserve">
      <c r="A583">
        <v>582</v>
      </c>
      <c r="B583">
        <v>12061961</v>
      </c>
      <c r="C583" t="str">
        <v>INCIDENT</v>
      </c>
      <c r="D583" t="str">
        <v>CERRADO</v>
      </c>
      <c r="E583" t="str">
        <v>TIENDA</v>
      </c>
      <c r="F583" t="str">
        <v>PDA</v>
      </c>
      <c r="G583" t="str">
        <v>PDA</v>
      </c>
      <c r="H583" t="str">
        <v>HONEYWELL</v>
      </c>
      <c r="I583" t="str" xml:space="preserve">
        <v xml:space="preserve">Datos usuario_x000d_
Nombre: Sandra Gimena Moreno_x000d_
Correo: sandragimena.moreno@cencosud.com.co_x000d_
Usuario AD: Sanmoren_x000d_
Pais: Colombia_x000d_
Ubicacion: M077 METRO ZIPAQUIRA_x000d_
Zona: Colombia Bogota_x000d_
Unidad de Negocio: Supermercados_x000d_
Servicio: Retail Financiero_x000d_
Telefono: 3175730592_x000d_
Anexo: 5923800_x000d_
Descripcion: PDA de antena Honeywell AD 090278 -serial 19087B0790 no responde al prenderla ; queda la pantalla con una viso de la marca y tampoco permite apagarla._x000d_
Seccion de la tienda en donde se ubica la PDT o usuario: seguridad</v>
      </c>
      <c r="J583" t="str">
        <v>NO APLICA</v>
      </c>
      <c r="K583" t="str">
        <v>se realiza validacion via telefonica el cual presenta problemas con el inicio de android se queda cargado en el logo de honeywell y no pasa de ahi por lo tanto es necesario resetear a fabrica y configurar de nuevo.</v>
      </c>
      <c r="L583" t="str">
        <v>Inicialmente se intento actualizar el firmware con diferentes versiones pero ninguna permite la actualización; así que se procede con hacer un reset de fabrica; se instalan todos los programas y APK; se configura la red WIFI y se hacen las actualizaciones necesarias. El área de sistemas envía unos archivos que se necesitan instalar para su funcionamiento. Se realizan todas las pruebas y se configuran las paginas para los accesos de las aplicaciones para el área de seguridad. Se deja operativa la PDA.</v>
      </c>
      <c r="M583">
        <v>44510</v>
      </c>
      <c r="N583">
        <v>44512</v>
      </c>
      <c r="O583" t="str">
        <v>M077 METRO ZIPAQUIRA</v>
      </c>
      <c r="P583" t="str">
        <v>ZIPAQUIRA</v>
      </c>
      <c r="Q583" t="str">
        <v>ALEXANDER CASTILLO SOTELO</v>
      </c>
      <c r="R583">
        <v>80216449</v>
      </c>
      <c r="S583" t="str">
        <v>BOGOTA</v>
      </c>
    </row>
    <row r="584" xml:space="preserve">
      <c r="A584">
        <v>583</v>
      </c>
      <c r="B584">
        <v>12046744</v>
      </c>
      <c r="C584" t="str">
        <v>INCIDENT</v>
      </c>
      <c r="D584" t="str">
        <v>CERRADO</v>
      </c>
      <c r="E584" t="str">
        <v>TIENDA</v>
      </c>
      <c r="F584" t="str">
        <v>POS</v>
      </c>
      <c r="G584" t="str">
        <v>CPU</v>
      </c>
      <c r="H584" t="str">
        <v>WINCOR</v>
      </c>
      <c r="I584" t="str" xml:space="preserve">
        <v xml:space="preserve">Datos usuario_x000d_
Nombre: Nancy Faride Castellanos Sanchez_x000d_
Correo: NancyFaride.Castellanos@cencosud.com.co_x000d_
Usuario AD: NFCSanch_x000d_
Pais: Colombia_x000d_
Ubicacion: M077 METRO ZIPAQUIRA_x000d_
Zona: Colombia Bogota_x000d_
Unidad de Negocio: Supermercados_x000d_
Servicio: Tiendas &amp; Centros de Distribucion_x000d_
Telefono: 3103311195_x000d_
Anexo: 5923800_x000d_
Descripcion: Buenas tardes;_x000d_
Por favor revisar pos numero 3 porque tiene un ruido fuerte._x000d_
</v>
      </c>
      <c r="J584" t="str">
        <v>NO APLICA</v>
      </c>
      <c r="K584" t="str" xml:space="preserve">
        <v xml:space="preserve">Realizar la visita a la tienda y cambiar los dos FAN de la POS_x000d_
Tienda: M077 METRO ZIPAQUIRA_x000d_
Equipo: POS_x000d_
Marca: WINC_x000d_
Modelo: beetle-m_x000d_
Serial:64CD709454_x000d_
Activo: DI-006221_x000d_
SGP Parte: 15377;_x000d_
Parte: VENTILADOR GRANDE;VENTILADOR PEQUENO_x000d_
N° Parte: la 105611; zz11144000</v>
      </c>
      <c r="L584" t="str">
        <v>Se realizo el cambio de los 2 ventiladores a la CPU; se arranca la POS y funciona correctamente. Se deja operativa la caja.</v>
      </c>
      <c r="M584">
        <v>44511</v>
      </c>
      <c r="N584">
        <v>44512</v>
      </c>
      <c r="O584" t="str">
        <v>M077 METRO ZIPAQUIRA</v>
      </c>
      <c r="P584" t="str">
        <v>ZIPAQUIRA</v>
      </c>
      <c r="Q584" t="str">
        <v>ALEXANDER CASTILLO SOTELO</v>
      </c>
      <c r="R584">
        <v>80216449</v>
      </c>
      <c r="S584" t="str">
        <v>BOGOTA</v>
      </c>
    </row>
    <row r="585" xml:space="preserve">
      <c r="A585">
        <v>584</v>
      </c>
      <c r="B585">
        <v>12058142</v>
      </c>
      <c r="C585" t="str">
        <v>REQUEST</v>
      </c>
      <c r="D585" t="str">
        <v>CERRADO</v>
      </c>
      <c r="E585" t="str">
        <v>TIENDA</v>
      </c>
      <c r="F585" t="str">
        <v>POS</v>
      </c>
      <c r="G585" t="str">
        <v>IMPRESORA</v>
      </c>
      <c r="H585" t="str">
        <v>EPSON</v>
      </c>
      <c r="I585"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se requiere instalacion de la impresora pos</v>
      </c>
      <c r="J585" t="str">
        <v>NO APLICA</v>
      </c>
      <c r="K585" t="str">
        <v>tener en cuenta que esta configuración se debe realizar en compañía de soporte 7x24 por tal motivo que se comunique con soporte campo Deyssy 317 6683697 para hacer el puente de comunicación y realizar la actividad.</v>
      </c>
      <c r="L585" t="str">
        <v>Se realiza el cambio de las impresoras POS en caja 1;2;3 y 4. Se realizan pruebas y todo queda funcionando correctamente.</v>
      </c>
      <c r="M585">
        <v>44512</v>
      </c>
      <c r="N585">
        <v>44516</v>
      </c>
      <c r="O585" t="str">
        <v>J027 JUMBO RIONEGRO</v>
      </c>
      <c r="P585" t="str">
        <v>RIONEGRO</v>
      </c>
      <c r="Q585" t="str">
        <v>YURIMAR MARQUEZ MUÑOZ</v>
      </c>
      <c r="R585">
        <v>1045025746</v>
      </c>
      <c r="S585" t="str">
        <v>CENTRO</v>
      </c>
    </row>
    <row r="586" xml:space="preserve">
      <c r="A586">
        <v>585</v>
      </c>
      <c r="B586">
        <v>12058142</v>
      </c>
      <c r="C586" t="str">
        <v>REQUEST</v>
      </c>
      <c r="D586" t="str">
        <v>CERRADO</v>
      </c>
      <c r="E586" t="str">
        <v>TIENDA</v>
      </c>
      <c r="F586" t="str">
        <v>POS</v>
      </c>
      <c r="G586" t="str">
        <v>IMPRESORA</v>
      </c>
      <c r="H586" t="str">
        <v>EPSON</v>
      </c>
      <c r="I586"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se requiere instalacion de la impresora pos</v>
      </c>
      <c r="J586" t="str">
        <v>NO APLICA</v>
      </c>
      <c r="K586" t="str">
        <v>tener en cuenta que esta configuración se debe realizar en compañía de soporte 7x24 por tal motivo que se comunique con soporte campo Deyssy 317 6683697 para hacer el puente de comunicación y realizar la actividad.</v>
      </c>
      <c r="L586" t="str">
        <v>Se realiza el cambio de las impresoras POS en caja 1;2;3 y 4. Se realizan pruebas y todo queda funcionando correctamente.</v>
      </c>
      <c r="M586">
        <v>44512</v>
      </c>
      <c r="N586">
        <v>44516</v>
      </c>
      <c r="O586" t="str">
        <v>J027 JUMBO RIONEGRO</v>
      </c>
      <c r="P586" t="str">
        <v>RIONEGRO</v>
      </c>
      <c r="Q586" t="str">
        <v>YURIMAR MARQUEZ MUÑOZ</v>
      </c>
      <c r="R586">
        <v>1045025746</v>
      </c>
      <c r="S586" t="str">
        <v>CENTRO</v>
      </c>
    </row>
    <row r="587" xml:space="preserve">
      <c r="A587">
        <v>586</v>
      </c>
      <c r="B587">
        <v>12058142</v>
      </c>
      <c r="C587" t="str">
        <v>REQUEST</v>
      </c>
      <c r="D587" t="str">
        <v>CERRADO</v>
      </c>
      <c r="E587" t="str">
        <v>TIENDA</v>
      </c>
      <c r="F587" t="str">
        <v>POS</v>
      </c>
      <c r="G587" t="str">
        <v>IMPRESORA</v>
      </c>
      <c r="H587" t="str">
        <v>EPSON</v>
      </c>
      <c r="I587"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se requiere instalacion de la impresora pos</v>
      </c>
      <c r="J587" t="str">
        <v>NO APLICA</v>
      </c>
      <c r="K587" t="str">
        <v>tener en cuenta que esta configuración se debe realizar en compañía de soporte 7x24 por tal motivo que se comunique con soporte campo Deyssy 317 6683697 para hacer el puente de comunicación y realizar la actividad.</v>
      </c>
      <c r="L587" t="str">
        <v>Se realiza el cambio de las impresoras POS en caja 1;2;3 y 4. Se realizan pruebas y todo queda funcionando correctamente.</v>
      </c>
      <c r="M587">
        <v>44512</v>
      </c>
      <c r="N587">
        <v>44516</v>
      </c>
      <c r="O587" t="str">
        <v>J027 JUMBO RIONEGRO</v>
      </c>
      <c r="P587" t="str">
        <v>RIONEGRO</v>
      </c>
      <c r="Q587" t="str">
        <v>YURIMAR MARQUEZ MUÑOZ</v>
      </c>
      <c r="R587">
        <v>1045025746</v>
      </c>
      <c r="S587" t="str">
        <v>CENTRO</v>
      </c>
    </row>
    <row r="588" xml:space="preserve">
      <c r="A588">
        <v>587</v>
      </c>
      <c r="B588">
        <v>12066348</v>
      </c>
      <c r="C588" t="str">
        <v>REQUEST</v>
      </c>
      <c r="D588" t="str">
        <v>CERRADO</v>
      </c>
      <c r="E588" t="str">
        <v>TIENDA</v>
      </c>
      <c r="F588" t="str">
        <v>PDA</v>
      </c>
      <c r="G588" t="str">
        <v>PDA</v>
      </c>
      <c r="H588" t="str">
        <v>HONEYWELL</v>
      </c>
      <c r="I588"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me pueden colaborar con una de las PDA nuevas de Ecommerce para instalarle el internet ya que no deja ingresar al aplicativo para hacer los pedidos...gracias.._x000d_
Seccion en la tienda o ubicacion del usuario: Jumbo Rionegro Ecommerce</v>
      </c>
      <c r="J588" t="str">
        <v>NO APLICA</v>
      </c>
      <c r="K588" t="str" xml:space="preserve">
        <v xml:space="preserve">se requiere; configuracion el equipo; ya que segun lo informado por el usuario; es un tema de configuración de la pdt	  _x000d_
</v>
      </c>
      <c r="L588" t="str">
        <v>Se realiza la revision de la pda se evidencia que la falla es por actualizaciones. Se intento actualizar con red externa a Cencosud y no permite; del área de Sistemas de Cencosud indican devolver las pda antiguas temporalmente mientras se les da solucion. El usuario indica que no las necesita ya que está trabajando con 2 de las antiguas. Se deben recoger las pda para dignosticar porqué no actualizan.</v>
      </c>
      <c r="M588">
        <v>44511</v>
      </c>
      <c r="N588">
        <v>44516</v>
      </c>
      <c r="O588" t="str">
        <v>J027 JUMBO RIONEGRO</v>
      </c>
      <c r="P588" t="str">
        <v>RIONEGRO</v>
      </c>
      <c r="Q588" t="str">
        <v>YURIMAR MARQUEZ MUÑOZ</v>
      </c>
      <c r="R588">
        <v>1045025746</v>
      </c>
      <c r="S588" t="str">
        <v>CENTRO</v>
      </c>
    </row>
    <row r="589" xml:space="preserve">
      <c r="A589">
        <v>588</v>
      </c>
      <c r="B589">
        <v>12066348</v>
      </c>
      <c r="C589" t="str">
        <v>REQUEST</v>
      </c>
      <c r="D589" t="str">
        <v>CERRADO</v>
      </c>
      <c r="E589" t="str">
        <v>TIENDA</v>
      </c>
      <c r="F589" t="str">
        <v>PDA</v>
      </c>
      <c r="G589" t="str">
        <v>PDA</v>
      </c>
      <c r="H589" t="str">
        <v>HONEYWELL</v>
      </c>
      <c r="I589"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me pueden colaborar con una de las PDA nuevas de Ecommerce para instalarle el internet ya que no deja ingresar al aplicativo para hacer los pedidos...gracias.._x000d_
Seccion en la tienda o ubicacion del usuario: Jumbo Rionegro Ecommerce</v>
      </c>
      <c r="J589" t="str">
        <v>NO APLICA</v>
      </c>
      <c r="K589" t="str" xml:space="preserve">
        <v xml:space="preserve">se requiere; configuracion el equipo; ya que segun lo informado por el usuario; es un tema de configuración de la pdt	  _x000d_
</v>
      </c>
      <c r="L589" t="str">
        <v>Se realiza la revision de la pda se evidencia que la falla es por actualizaciones. Se intento actualizar con red externa a Cencosud y no permite; del área de Sistemas de Cencosud indican devolver las pda antiguas temporalmente mientras se les da solucion. El usuario indica que no las necesita ya que está trabajando con 2 de las antiguas. Se deben recoger las pda para dignosticar porqué no actualizan.</v>
      </c>
      <c r="M589">
        <v>44511</v>
      </c>
      <c r="N589">
        <v>44516</v>
      </c>
      <c r="O589" t="str">
        <v>J027 JUMBO RIONEGRO</v>
      </c>
      <c r="P589" t="str">
        <v>RIONEGRO</v>
      </c>
      <c r="Q589" t="str">
        <v>YURIMAR MARQUEZ MUÑOZ</v>
      </c>
      <c r="R589">
        <v>1045025746</v>
      </c>
      <c r="S589" t="str">
        <v>CENTRO</v>
      </c>
    </row>
    <row r="590" xml:space="preserve">
      <c r="A590">
        <v>589</v>
      </c>
      <c r="B590">
        <v>12057240</v>
      </c>
      <c r="C590" t="str">
        <v>REQUEST</v>
      </c>
      <c r="D590" t="str">
        <v>CERRADO</v>
      </c>
      <c r="E590" t="str">
        <v>TIENDA</v>
      </c>
      <c r="F590" t="str">
        <v>CPU</v>
      </c>
      <c r="G590" t="str">
        <v>DESKTOP</v>
      </c>
      <c r="H590" t="str">
        <v>LENOVO</v>
      </c>
      <c r="I590" t="str" xml:space="preserve">
        <v xml:space="preserve">Datos usuario_x000d_
Nombre: Freddy Alonso Ordonez Agudelo_x000d_
Correo: freddyalonso.ordonez@cencosud.com.co_x000d_
Usuario AD: FAOrdone_x000d_
Pais: Colombia_x000d_
Ubicacion: J036 JUMBO POPAYAN CAMPANARIO_x000d_
Zona: Colombia Occidente_x000d_
Unidad de Negocio: Supermercados_x000d_
Servicio: Tiendas &amp; Centros de Distribucion_x000d_
Telefono: 3043442933_x000d_
Anexo: null_x000d_
Descripcion: el computador asignado no permite descargar archivos o se bloquea sale que memoria insuficiente en el equipo el numero de inventario del equipo es 023781_x000d_
Indicar la ubicacion del computador en la tienda o sede: tienda Jumbo Popayan</v>
      </c>
      <c r="J590" t="str">
        <v>NO APLICA</v>
      </c>
      <c r="K590" t="str" xml:space="preserve">
        <v xml:space="preserve">Jefe su autorizacion para envio del tecnico; revision equipo Jefe de perecederos;_x000d_
Tienda: J036 Popayan_x000d_
tipo: desktop_x000d_
marca: lenovo m73_x000d_
serial: MJ01MKMB_x000d_
Gracias</v>
      </c>
      <c r="L590" t="str">
        <v>Se procede a establecer contacto con el usuario del área comercial el señor Fredy Ordoñez. Se valida funcionamiento del equipo de escritorio de marca Lenovo de Serie: MJ046NPA el cual se encontró con recalentamiento y bloqueos temporales; por lo que se procede a realizarse mantenimiento preventivo; se realiza cambio de pasta térmica al procesador; se limpia memoria; pines de memoria RAM de 4gb; se limpia cooler y demás periféricos; se activan núcleos de procesador; se eliminan temporales y cache de aplicaciones; se recomienda el aumento de memoria RAM ya que la capacidad es de 4gb y de esta capacidad el equipo utiliza 400Mb como memoria reservada de hardware para gráficos; se entrega equipo a usuario quien realiza pruebas estas son exitosas;  equipo queda operativo y funcional</v>
      </c>
      <c r="M590">
        <v>44512</v>
      </c>
      <c r="N590">
        <v>44516</v>
      </c>
      <c r="O590" t="str">
        <v>J036 JUMBO POPAYAN CAMPANARIO</v>
      </c>
      <c r="P590" t="str">
        <v>POPAYAN</v>
      </c>
      <c r="Q590" t="str">
        <v>JHON ALEXANDER VASQUEZ REVELO</v>
      </c>
      <c r="R590">
        <v>10301691</v>
      </c>
      <c r="S590" t="str">
        <v>OCCIDENTE</v>
      </c>
    </row>
    <row r="591" xml:space="preserve">
      <c r="A591">
        <v>590</v>
      </c>
      <c r="B591">
        <v>12057240</v>
      </c>
      <c r="C591" t="str">
        <v>REQUEST</v>
      </c>
      <c r="D591" t="str">
        <v>CERRADO</v>
      </c>
      <c r="E591" t="str">
        <v>TIENDA</v>
      </c>
      <c r="F591" t="str">
        <v>CPU</v>
      </c>
      <c r="G591" t="str">
        <v>DESKTOP</v>
      </c>
      <c r="H591" t="str">
        <v>LENOVO</v>
      </c>
      <c r="I591" t="str" xml:space="preserve">
        <v xml:space="preserve">Datos usuario_x000d_
Nombre: Freddy Alonso Ordonez Agudelo_x000d_
Correo: freddyalonso.ordonez@cencosud.com.co_x000d_
Usuario AD: FAOrdone_x000d_
Pais: Colombia_x000d_
Ubicacion: J036 JUMBO POPAYAN CAMPANARIO_x000d_
Zona: Colombia Occidente_x000d_
Unidad de Negocio: Supermercados_x000d_
Servicio: Tiendas &amp; Centros de Distribucion_x000d_
Telefono: 3043442933_x000d_
Anexo: null_x000d_
Descripcion: el computador asignado no permite descargar archivos o se bloquea sale que memoria insuficiente en el equipo el numero de inventario del equipo es 023781_x000d_
Indicar la ubicacion del computador en la tienda o sede: tienda Jumbo Popayan</v>
      </c>
      <c r="J591" t="str">
        <v>NO APLICA</v>
      </c>
      <c r="K591" t="str" xml:space="preserve">
        <v xml:space="preserve">Jefe su autorizacion para envio del tecnico; revision equipo Jefe de perecederos;_x000d_
Tienda: J036 Popayan_x000d_
tipo: desktop_x000d_
marca: lenovo m73_x000d_
serial: MJ01MKMB_x000d_
Gracias</v>
      </c>
      <c r="L591" t="str">
        <v>Se procede a establecer contacto con el usuario del área comercial el señor Fredy Ordoñez. Se valida funcionamiento del equipo de escritorio de marca Lenovo de Serie: MJ046NPA el cual se encontró con recalentamiento y bloqueos temporales; por lo que se procede a realizarse mantenimiento preventivo; se realiza cambio de pasta térmica al procesador; se limpia memoria; pines de memoria RAM de 4gb; se limpia cooler y demás periféricos; se activan núcleos de procesador; se eliminan temporales y cache de aplicaciones; se recomienda el aumento de memoria RAM ya que la capacidad es de 4gb y de esta capacidad el equipo utiliza 400Mb como memoria reservada de hardware para gráficos; se entrega equipo a usuario quien realiza pruebas estas son exitosas;  equipo queda operativo y funcional</v>
      </c>
      <c r="M591">
        <v>44512</v>
      </c>
      <c r="N591">
        <v>44516</v>
      </c>
      <c r="O591" t="str">
        <v>J036 JUMBO POPAYAN CAMPANARIO</v>
      </c>
      <c r="P591" t="str">
        <v>POPAYAN</v>
      </c>
      <c r="Q591" t="str">
        <v>JHON ALEXANDER VASQUEZ REVELO</v>
      </c>
      <c r="R591">
        <v>10301691</v>
      </c>
      <c r="S591" t="str">
        <v>OCCIDENTE</v>
      </c>
    </row>
    <row r="592">
      <c r="A592">
        <v>591</v>
      </c>
      <c r="B592">
        <v>12068035</v>
      </c>
      <c r="C592" t="str">
        <v>REQUEST</v>
      </c>
      <c r="D592" t="str">
        <v>CERRADO</v>
      </c>
      <c r="E592" t="str">
        <v>TIENDA</v>
      </c>
      <c r="F592" t="str">
        <v>UPS</v>
      </c>
      <c r="G592" t="str">
        <v>UPS</v>
      </c>
      <c r="H592" t="str">
        <v>POWEST</v>
      </c>
      <c r="I592" t="str">
        <v>Agradezco de su colaboracion con el acompañamiento y respectiva validacion del lineal de cajas; Centro de computo y demas equipos de comunicaciones ; ya que el dia 16 de noviembre a las 6m el proveedor cambiara la UPS de la tienda.</v>
      </c>
      <c r="J592" t="str">
        <v>NO APLICA</v>
      </c>
      <c r="K592" t="str">
        <v>Agradezco de su colaboracion con el acompañamiento y respectiva validacion del lineal de cajas; Centro de computo y demas equipos de comunicaciones ; ya que el dia 16 de noviembre a las 6m el proveedor cambiara la UPS de la tienda</v>
      </c>
      <c r="L592" t="str">
        <v>Se ralizó el acompañamiento del cambio de la UPS; una vez hecho el cambio se conectaron cada uno de los equipos como el lineal de cajas; PC; Reloj y se arrancó el servidor. Se verifica que todos los equipos funcionen correctamente.</v>
      </c>
      <c r="M592">
        <v>44516</v>
      </c>
      <c r="N592">
        <v>44517</v>
      </c>
      <c r="O592" t="str">
        <v>M074 METRO FACATATIVA</v>
      </c>
      <c r="P592" t="str">
        <v>FACATATIVA</v>
      </c>
      <c r="Q592" t="str">
        <v>ALEXANDER CASTILLO SOTELO</v>
      </c>
      <c r="R592">
        <v>80216449</v>
      </c>
      <c r="S592" t="str">
        <v>BOGOTA</v>
      </c>
    </row>
    <row r="593">
      <c r="A593">
        <v>592</v>
      </c>
      <c r="B593">
        <v>12068035</v>
      </c>
      <c r="C593" t="str">
        <v>REQUEST</v>
      </c>
      <c r="D593" t="str">
        <v>CERRADO</v>
      </c>
      <c r="E593" t="str">
        <v>TIENDA</v>
      </c>
      <c r="F593" t="str">
        <v>UPS</v>
      </c>
      <c r="G593" t="str">
        <v>UPS</v>
      </c>
      <c r="H593" t="str">
        <v>POWEST</v>
      </c>
      <c r="I593" t="str">
        <v>Agradezco de su colaboracion con el acompañamiento y respectiva validacion del lineal de cajas; Centro de computo y demas equipos de comunicaciones ; ya que el dia 16 de noviembre a las 6m el proveedor cambiara la UPS de la tienda.</v>
      </c>
      <c r="J593" t="str">
        <v>NO APLICA</v>
      </c>
      <c r="K593" t="str">
        <v>Agradezco de su colaboracion con el acompañamiento y respectiva validacion del lineal de cajas; Centro de computo y demas equipos de comunicaciones ; ya que el dia 16 de noviembre a las 6m el proveedor cambiara la UPS de la tienda</v>
      </c>
      <c r="L593" t="str">
        <v>Se ralizó el acompañamiento del cambio de la UPS; una vez hecho el cambio se conectaron cada uno de los equipos como el lineal de cajas; PC; Reloj y se arrancó el servidor. Se verifica que todos los equipos funcionen correctamente.</v>
      </c>
      <c r="M593">
        <v>44516</v>
      </c>
      <c r="N593">
        <v>44517</v>
      </c>
      <c r="O593" t="str">
        <v>M074 METRO FACATATIVA</v>
      </c>
      <c r="P593" t="str">
        <v>FACATATIVA</v>
      </c>
      <c r="Q593" t="str">
        <v>ALEXANDER CASTILLO SOTELO</v>
      </c>
      <c r="R593">
        <v>80216449</v>
      </c>
      <c r="S593" t="str">
        <v>BOGOTA</v>
      </c>
    </row>
    <row r="594" xml:space="preserve">
      <c r="A594">
        <v>593</v>
      </c>
      <c r="B594">
        <v>12065123</v>
      </c>
      <c r="C594" t="str">
        <v>REQUEST</v>
      </c>
      <c r="D594" t="str">
        <v>CERRADO</v>
      </c>
      <c r="E594" t="str">
        <v>TIENDA</v>
      </c>
      <c r="F594" t="str">
        <v>POS</v>
      </c>
      <c r="G594" t="str">
        <v>CPU</v>
      </c>
      <c r="H594" t="str">
        <v>WINCOR</v>
      </c>
      <c r="I59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ya que la pos 2 se encuentra fuera de linea; ya se le valida conexines y continua igual_x000d_
Numero de inventario: 121414_x000d_
Numero de caja: 2</v>
      </c>
      <c r="J594" t="str">
        <v>NO APLICA</v>
      </c>
      <c r="K594" t="str" xml:space="preserve">
        <v xml:space="preserve">Jefe su autorizacion para envio del tecnico remoto para revision de la pos 2 que se encuentra fuera de linea; cambio de cableado y tarjeta de red._x000d_
y realizar diferentes pruebas para determinar la causa del fuera de linea.</v>
      </c>
      <c r="L594" t="str">
        <v>Se verifica CPU POS 2 y se encuentra bloqueada y no sube el sistema; se precede a realizar reseteo y configuración de la BIOS. también se revisa memoria RAM y se encuentra una memoria de 64 MB averiada; se remplaza y se coloca una de 256MB. Se conecta nuevamente la CPU POS; se pone a pruebas y la CPU POS sube correctamente. Se le dice a jefe de cajas que le haga pruebas y funciona correctamente con todos sus perifericos. Estado OK</v>
      </c>
      <c r="M594">
        <v>44512</v>
      </c>
      <c r="N594">
        <v>44517</v>
      </c>
      <c r="O594" t="str">
        <v>J047 JUMBO GIRARDOT</v>
      </c>
      <c r="P594" t="str">
        <v>GIRARDOT</v>
      </c>
      <c r="Q594" t="str">
        <v>RAFAEL ARDILA PUENTES</v>
      </c>
      <c r="R594">
        <v>1018419858</v>
      </c>
      <c r="S594" t="str">
        <v>OCCIDENTE</v>
      </c>
    </row>
    <row r="595" xml:space="preserve">
      <c r="A595">
        <v>594</v>
      </c>
      <c r="B595">
        <v>12062559</v>
      </c>
      <c r="C595" t="str">
        <v>REQUEST</v>
      </c>
      <c r="D595" t="str">
        <v>CERRADO</v>
      </c>
      <c r="E595" t="str">
        <v>TIENDA</v>
      </c>
      <c r="F595" t="str">
        <v>CPU</v>
      </c>
      <c r="G595" t="str">
        <v>CPU</v>
      </c>
      <c r="H595" t="str">
        <v>LENOVO</v>
      </c>
      <c r="I595" t="str" xml:space="preserve">
        <v xml:space="preserve">Datos usuario_x000d_
Nombre: Diana Patricia Reapira Rubiano_x000d_
Correo: Diana.Reapira@cencosud.com.co_x000d_
Usuario AD: dpreapir_x000d_
Pais: Colombia_x000d_
Ubicacion: M195 METRO SANTA LUCIA_x000d_
Zona: Colombia Bogota_x000d_
Unidad de Negocio: Supermercados_x000d_
Servicio: Tiendas &amp; Centros de Distribucion_x000d_
Telefono: 3232033384_x000d_
Anexo: null_x000d_
Descripcion: Buen dia; me pueden colaborar con el PC de cajas que no me permite acceso a ningun usuario; saliendo un mensaje de aleta "no hay servidores de inicio de sesion disponible para atender la solicitud de inicio de sesion. 1S10J0A0GG01MJ05C7TJ_x000d_
Indicar la ubicacion del computador en la tienda o sede: tienda</v>
      </c>
      <c r="J595" t="str">
        <v>NO APLICA</v>
      </c>
      <c r="K595" t="str">
        <v>se valida con el usuaro Reapira Rubiano; Diana Patricia; las conexiones fisicas del pc; indica que el cable de red esta conectado y linkea ; reporta que no se puede ingresar al equipo con ningun usuario; genera mensaje : "no hay servidores de inicio de sesion disponible para atender la solicitud de inicio de sesion" se intenta conectar al equipo remotamente m195905ws001 pero sin exito.</v>
      </c>
      <c r="L595" t="str" xml:space="preserve">
        <v xml:space="preserve">Se llega a sitio; se verifica el correo de ingreso con 51 Y se procede a verificar la falla del computador con número serial mj05c7tj y con hostname M195905WS001; se identifica que el computador no conecta a los servidores de la entidad; lo cual se procede a ingresar con administrador local para verificar la falla. Se inicia sesión y se encuentra que la red aparece como no identificada y con signo admiración. Se verifca y el punto esta conectado con_x000d_
un teléfono con placa AD-018878; se envian los datos de la mac de los equipos. mac telefono 28-34-A2-F6-FE-EF ; mac pc: 00-23-24-F9-1F-DE; se envia los datos al encargado de sistemas para que lo reporte con telecomunicaciones y desbloquen el puerto ya que se verifica que se encuentra bloqueado. Se espera que desbloquen el puerto y después se realizan pruebas de ingreso con los usuario jlunall y pamora los cuales inician sesión correctamente quedando el equipo funcional.</v>
      </c>
      <c r="M595">
        <v>44512</v>
      </c>
      <c r="N595">
        <v>44517</v>
      </c>
      <c r="O595" t="str">
        <v>M195 METRO SANTA LUCIA</v>
      </c>
      <c r="P595" t="str">
        <v>NEIVA</v>
      </c>
      <c r="Q595" t="str">
        <v>LUIS FERNANDO QUIROGA SANCHEZ</v>
      </c>
      <c r="R595">
        <v>1075267773</v>
      </c>
      <c r="S595" t="str">
        <v>OCCIDENTE</v>
      </c>
    </row>
    <row r="596" xml:space="preserve">
      <c r="A596">
        <v>595</v>
      </c>
      <c r="B596">
        <v>12070344</v>
      </c>
      <c r="C596" t="str">
        <v>REQUEST</v>
      </c>
      <c r="D596" t="str">
        <v>CERRADO</v>
      </c>
      <c r="E596" t="str">
        <v>TIENDA</v>
      </c>
      <c r="F596" t="str">
        <v>PDT</v>
      </c>
      <c r="G596" t="str">
        <v>IMPRESORA</v>
      </c>
      <c r="H596" t="str">
        <v>WINCOR</v>
      </c>
      <c r="I596" t="str" xml:space="preserve">
        <v xml:space="preserve">Datos usuario_x000d_
Nombre: Leiry Yisset Tenorio_x000d_
Correo: LeiryYisset.Tenorio@cencosud.com.co_x000d_
Usuario AD: LTenorio_x000d_
Pais: Colombia_x000d_
Ubicacion: J185 JUMBO YOPAL_x000d_
Zona: Colombia Oriente_x000d_
Unidad de Negocio: Supermercados_x000d_
Servicio: Tiendas &amp; Centros de Distribucion_x000d_
Telefono: 3107543143_x000d_
Anexo: null_x000d_
Descripcion: la caja cuatro esta presentando falla en la factura la cual no permite el escaneo en la PDT ._x000d_
Datos de la compra RG:4 TR:28282 TV SAMSUNG 65"_x000d_
Seccion de la tienda en donde se ubica la PDT o usuario: control perdidas</v>
      </c>
      <c r="J596" t="str">
        <v>NO APLICA</v>
      </c>
      <c r="K596" t="str" xml:space="preserve">
        <v xml:space="preserve">Buen día;_x000d_
Por favor nos apoyan con personal en sitio para validar la novedad reportada._x000d_
Área: Línea de cajas_x000d_
Marca: Wincor Nixdorf_x000d_
Serie/placa: No se reporta_x000d_
Descripción de la falla: La caja cuatro esta presentando falla en la factura la cual no permite el escaneo en la PDT .._x000d_
Actividad: Se requiere personal en sitio para validar la calidad de las impresiones que se están generando en la impresora del puesto de pago 4._x000d_
Realizar limpieza y mantenimiento a impresora POS 4 limpieza al cabezal térmico de la impresora</v>
      </c>
      <c r="L596" t="str" xml:space="preserve">
        <v xml:space="preserve">Se realiza mantenimiento general a la impresora haciendo énfasis en la cabeza de impresión para corregir los problemas de impresión; despúes del mantenimiento se realizan pruebas de impresión y esta continua con la misma falla imprimiendo con cortes en los caracteres._x000d_
_x000d_
SE REQUIERE CAMBIO DE LA PARTE (CABEZA DE IMPRESIÓN ) O CAMBIO DE LA IMPRESORA</v>
      </c>
      <c r="M596">
        <v>44516</v>
      </c>
      <c r="N596">
        <v>44517</v>
      </c>
      <c r="O596" t="str">
        <v>J185 JUMBO YOPAL</v>
      </c>
      <c r="P596" t="str">
        <v>YOPAL</v>
      </c>
      <c r="Q596" t="str">
        <v>RAFAEL BARRERA DIAZ</v>
      </c>
      <c r="R596">
        <v>6766862</v>
      </c>
      <c r="S596" t="str">
        <v>ORIENTE</v>
      </c>
    </row>
    <row r="597" xml:space="preserve">
      <c r="A597">
        <v>596</v>
      </c>
      <c r="B597">
        <v>12070344</v>
      </c>
      <c r="C597" t="str">
        <v>REQUEST</v>
      </c>
      <c r="D597" t="str">
        <v>CERRADO</v>
      </c>
      <c r="E597" t="str">
        <v>TIENDA</v>
      </c>
      <c r="F597" t="str">
        <v>PDT</v>
      </c>
      <c r="G597" t="str">
        <v>IMPRESORA</v>
      </c>
      <c r="H597" t="str">
        <v>WINCOR</v>
      </c>
      <c r="I597" t="str" xml:space="preserve">
        <v xml:space="preserve">Datos usuario_x000d_
Nombre: Leiry Yisset Tenorio_x000d_
Correo: LeiryYisset.Tenorio@cencosud.com.co_x000d_
Usuario AD: LTenorio_x000d_
Pais: Colombia_x000d_
Ubicacion: J185 JUMBO YOPAL_x000d_
Zona: Colombia Oriente_x000d_
Unidad de Negocio: Supermercados_x000d_
Servicio: Tiendas &amp; Centros de Distribucion_x000d_
Telefono: 3107543143_x000d_
Anexo: null_x000d_
Descripcion: la caja cuatro esta presentando falla en la factura la cual no permite el escaneo en la PDT ._x000d_
Datos de la compra RG:4 TR:28282 TV SAMSUNG 65"_x000d_
Seccion de la tienda en donde se ubica la PDT o usuario: control perdidas</v>
      </c>
      <c r="J597" t="str">
        <v>NO APLICA</v>
      </c>
      <c r="K597" t="str" xml:space="preserve">
        <v xml:space="preserve">Buen día;_x000d_
Por favor nos apoyan con personal en sitio para validar la novedad reportada._x000d_
Área: Línea de cajas_x000d_
Marca: Wincor Nixdorf_x000d_
Serie/placa: No se reporta_x000d_
Descripción de la falla: La caja cuatro esta presentando falla en la factura la cual no permite el escaneo en la PDT .._x000d_
Actividad: Se requiere personal en sitio para validar la calidad de las impresiones que se están generando en la impresora del puesto de pago 4._x000d_
Realizar limpieza y mantenimiento a impresora POS 4 limpieza al cabezal térmico de la impresora</v>
      </c>
      <c r="L597" t="str" xml:space="preserve">
        <v xml:space="preserve">Se realiza mantenimiento general a la impresora haciendo énfasis en la cabeza de impresión para corregir los problemas de impresión; despúes del mantenimiento se realizan pruebas de impresión y esta continua con la misma falla imprimiendo con cortes en los caracteres._x000d_
_x000d_
SE REQUIERE CAMBIO DE LA PARTE (CABEZA DE IMPRESIÓN ) O CAMBIO DE LA IMPRESORA</v>
      </c>
      <c r="M597">
        <v>44516</v>
      </c>
      <c r="N597">
        <v>44517</v>
      </c>
      <c r="O597" t="str">
        <v>J185 JUMBO YOPAL</v>
      </c>
      <c r="P597" t="str">
        <v>YOPAL</v>
      </c>
      <c r="Q597" t="str">
        <v>RAFAEL BARRERA DIAZ</v>
      </c>
      <c r="R597">
        <v>6766862</v>
      </c>
      <c r="S597" t="str">
        <v>ORIENTE</v>
      </c>
    </row>
    <row r="598" xml:space="preserve">
      <c r="A598">
        <v>597</v>
      </c>
      <c r="B598">
        <v>12066450</v>
      </c>
      <c r="C598" t="str">
        <v>REQUEST</v>
      </c>
      <c r="D598" t="str">
        <v>CERRADO</v>
      </c>
      <c r="E598" t="str">
        <v>TIENDA</v>
      </c>
      <c r="F598" t="str">
        <v>CPU</v>
      </c>
      <c r="G598" t="str">
        <v>CPU</v>
      </c>
      <c r="H598" t="str">
        <v>LENOVO</v>
      </c>
      <c r="I598"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tardes; por favor me pueden colaborar con el pc serial mjphtcd el cual presenta pantalla negra; enciende pero deja ingresar. presenta mensaje de dhcp... agradezco su amable colaboracion._x000d_
AREA EN DONDE SE UBICA EL EQUIPO : oficina comercial; sistemas_x000d_
</v>
      </c>
      <c r="J598" t="str">
        <v>NO APLICA</v>
      </c>
      <c r="K598" t="str">
        <v>Se intenta conectar remotamente al equipo con serial MJPHTCD hostname M179902WS001; pero no permite la conexion. se llama al usuario Alvarez Chilito; Wuilliam Rene; e indica que no le permite conectar con ningun usuario; valido conexiones y se encuentra conectado. Se requiere programar a tecnico ISIT para varificar a nivel de software ; si se encuentra dentro del dominio cencosud</v>
      </c>
      <c r="L598" t="str" xml:space="preserve">
        <v xml:space="preserve">Se procede con la validación del equipo; se procede con el formateo del equipo pero no deja formatear; se procede con la validación del disco duro en la BIOS pero no se reconoce el disco. Se revisan conexiones internas y se encuentran a normalidad. Se intenta pasar la herramienta lenovo y no reconoce el disco. Se le indica a soporte remoto Andrés Castillo quien indica solicitar la parte. _x000d_
_x000d_
Se requiere la siguiente parte para finalizar el incidente: Disco duró capacidad 500 Gb y conexión SATA. El disco no tiene fru</v>
      </c>
      <c r="M598">
        <v>44516</v>
      </c>
      <c r="N598">
        <v>44517</v>
      </c>
      <c r="O598" t="str">
        <v>M179 METRO PITALITO</v>
      </c>
      <c r="P598" t="str">
        <v>PITALITO</v>
      </c>
      <c r="Q598" t="str">
        <v>EMERSON PALACIOS MARTINEZ</v>
      </c>
      <c r="R598">
        <v>13723524</v>
      </c>
      <c r="S598" t="str">
        <v>OCCIDENTE</v>
      </c>
    </row>
    <row r="599" xml:space="preserve">
      <c r="A599">
        <v>598</v>
      </c>
      <c r="B599">
        <v>12066450</v>
      </c>
      <c r="C599" t="str">
        <v>REQUEST</v>
      </c>
      <c r="D599" t="str">
        <v>CERRADO</v>
      </c>
      <c r="E599" t="str">
        <v>TIENDA</v>
      </c>
      <c r="F599" t="str">
        <v>CPU</v>
      </c>
      <c r="G599" t="str">
        <v>CPU</v>
      </c>
      <c r="H599" t="str">
        <v>LENOVO</v>
      </c>
      <c r="I599"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tardes; por favor me pueden colaborar con el pc serial mjphtcd el cual presenta pantalla negra; enciende pero deja ingresar. presenta mensaje de dhcp... agradezco su amable colaboracion._x000d_
AREA EN DONDE SE UBICA EL EQUIPO : oficina comercial; sistemas</v>
      </c>
      <c r="J599" t="str">
        <v>NO APLICA</v>
      </c>
      <c r="K599" t="str">
        <v>Se intenta conectar remotamente al equipo con serial MJPHTCD hostname M179902WS001; pero no permite la conexion. se llama al usuario Alvarez Chilito; Wuilliam Rene; e indica que no le permite conectar con ningun usuario; valido conexiones y se encuentra conectado. Se requiere programar a tecnico ISIT para varificar a nivel de software ; si se encuentra dentro del dominio cencosud</v>
      </c>
      <c r="L599" t="str" xml:space="preserve">
        <v xml:space="preserve">Se procede con la validación del equipo; se procede con el formateo del equipo pero no deja formatear; se procede con la validación del disco duro en la BIOS pero no se reconoce el disco. Se revisan conexiones internas y se encuentran a normalidad. Se intenta pasar la herramienta lenovo y no reconoce el disco. Se le indica a soporte remoto Andrés Castillo quien indica solicitar la parte. _x000d_
_x000d_
Se requiere la siguiente parte para finalizar el incidente: Disco duró capacidad 500 Gb y conexión SATA. El disco no tiene fru</v>
      </c>
      <c r="M599">
        <v>44516</v>
      </c>
      <c r="N599">
        <v>44517</v>
      </c>
      <c r="O599" t="str">
        <v>M179 METRO PITALITO</v>
      </c>
      <c r="P599" t="str">
        <v>PITALITO</v>
      </c>
      <c r="Q599" t="str">
        <v>EMERSON PALACIOS MARTINEZ</v>
      </c>
      <c r="R599">
        <v>13723524</v>
      </c>
      <c r="S599" t="str">
        <v>OCCIDENTE</v>
      </c>
    </row>
    <row r="600" xml:space="preserve">
      <c r="A600">
        <v>599</v>
      </c>
      <c r="B600">
        <v>12066406</v>
      </c>
      <c r="C600" t="str">
        <v>INCIDENT</v>
      </c>
      <c r="D600" t="str">
        <v>CERRADO</v>
      </c>
      <c r="E600" t="str">
        <v>TIENDA</v>
      </c>
      <c r="F600" t="str">
        <v>CPU</v>
      </c>
      <c r="G600" t="str">
        <v>MONITOR</v>
      </c>
      <c r="H600" t="str">
        <v>LENOVO</v>
      </c>
      <c r="I600"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monitor que se encuentra asignado para el portal de colaboradores KIO presenta la pantalla de varios colores adicional en la parte inferior presenta un linea blanca. Serial MJPHRYV_x000d_
Lugar en donde se encuentra el computador en la tienda: CAFETERIA DE EMPLEADOS</v>
      </c>
      <c r="J600" t="str">
        <v>NO APLICA</v>
      </c>
      <c r="K600" t="str">
        <v>Se requiere autorizar visita de ISIT para verificar el estado del monitor que se encuentra instalado en el equipo DESKTOP PC LENOVO M72E N SERIE: MJPHRYV; usuario reporta que imagen presenta la pantalla de varios colores ; area cafeteria de empleados.</v>
      </c>
      <c r="L600" t="str" xml:space="preserve">
        <v xml:space="preserve">Se procede con la validación del quipo y se identifica el incidente. Daño en los pines del cable dvi. Se procede a realizar pruebas con otro conector y el vídeo da ok salvo a una raya mínima en la parte inferior. Soporte remoto Steven Bedoya indica pedir cable DVI._x000d_
_x000d_
Se requiere la siguiente parte para finalizar el incidente: cable de vídeo DVI de monitor a CPU.</v>
      </c>
      <c r="M600">
        <v>44516</v>
      </c>
      <c r="N600">
        <v>44517</v>
      </c>
      <c r="O600" t="str">
        <v>M179 METRO PITALITO</v>
      </c>
      <c r="P600" t="str">
        <v>PITALITO</v>
      </c>
      <c r="Q600" t="str">
        <v>EMERSON PALACIOS MARTINEZ</v>
      </c>
      <c r="R600">
        <v>13723524</v>
      </c>
      <c r="S600" t="str">
        <v>OCCIDENTE</v>
      </c>
    </row>
    <row r="601" xml:space="preserve">
      <c r="A601">
        <v>600</v>
      </c>
      <c r="B601">
        <v>12050879</v>
      </c>
      <c r="C601" t="str">
        <v>REQUEST</v>
      </c>
      <c r="D601" t="str">
        <v>CERRADO</v>
      </c>
      <c r="E601" t="str">
        <v>TIENDA</v>
      </c>
      <c r="F601" t="str">
        <v>CPU</v>
      </c>
      <c r="G601" t="str">
        <v>CPU</v>
      </c>
      <c r="H601" t="str">
        <v>LENOVO</v>
      </c>
      <c r="I601" t="str" xml:space="preserve">
        <v xml:space="preserve">Datos usuario_x000d_
Nombre: lmoracat_x000d_
Correo: LinaMaria.MoraCatano@cencosud.com.co_x000d_
Usuario AD: lmoracat_x000d_
Pais: Colombia_x000d_
Ubicacion: J185 JUMBO YOPAL_x000d_
Zona: Colombia Oriente_x000d_
Unidad de Negocio: JUMBO_x000d_
Servicio: null_x000d_
Telefono: 3124998013_x000d_
Anexo: null_x000d_
Descripcion: ingreso a mi usuario de windows( lmoracat )pero no me deja acceder a la carpeta compartida_x000d_
Indicar la ubicacion del computador en la tienda o sede: caja de electro</v>
      </c>
      <c r="J601" t="str">
        <v>NO APLICA</v>
      </c>
      <c r="K601" t="str" xml:space="preserve">
        <v xml:space="preserve">Buen día;_x000d_
Por favor nos apoyan con personal en sitio para validar equipo de computo de electro._x000d_
Área: Electro_x000d_
Marca: Lenovo_x000d_
Serie/placa: MJ05DRR_x000d_
Descripción de la falla: Usuario reporta que no le cargan carpetas compartidas en PC de electro._x000d_
Actividad: Se requiere personal en sitio para realizart renombre el el perfíl del usuario.</v>
      </c>
      <c r="L601" t="str">
        <v>Se realiza verificación de la falla y se comprueba que la usuaria no puede utilizar el explorador de archivos; se procede a renombrar la carpeta del usuario; se ingresa a regedit para borrar el perfil; se ingresa a propiedades del sistema para borrar el usuario; se reinicia el equipo; se ingresa con el perfil del usuario nuevamente; se verifica que estén todos los accesos directos que utiliza; se le copia los archivos del perfil anterior y se le entrega a satisfaccion en presencia del coordinador de cajas.</v>
      </c>
      <c r="M601">
        <v>44516</v>
      </c>
      <c r="N601">
        <v>44517</v>
      </c>
      <c r="O601" t="str">
        <v>J185 JUMBO YOPAL</v>
      </c>
      <c r="P601" t="str">
        <v>YOPAL</v>
      </c>
      <c r="Q601" t="str">
        <v>RAFAEL BARRERA DIAZ</v>
      </c>
      <c r="R601">
        <v>6766862</v>
      </c>
      <c r="S601" t="str">
        <v>ORIENTE</v>
      </c>
    </row>
    <row r="602" xml:space="preserve">
      <c r="A602">
        <v>601</v>
      </c>
      <c r="B602">
        <v>12005090</v>
      </c>
      <c r="C602" t="str">
        <v>REQUEST</v>
      </c>
      <c r="D602" t="str">
        <v>CERRADO</v>
      </c>
      <c r="E602" t="str">
        <v>TIENDA</v>
      </c>
      <c r="F602" t="str">
        <v>POS</v>
      </c>
      <c r="G602" t="str">
        <v>TECLADO</v>
      </c>
      <c r="H602" t="str">
        <v>DIEBOLD</v>
      </c>
      <c r="I602"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Buenas tardes para informar que el teclado de la pos 7 no funciona ya habia sido reportado anteriormente con el tiket 11743480 y fue cerrado sin solucion; el señor rafael informo que se habia solicitado cambio; pero aun no hay respuesta_x000d_
Indicar ubicacion del Equipo en tienda o oficinas: lineal de cajas pos 7</v>
      </c>
      <c r="J602" t="str">
        <v>NO APLICA</v>
      </c>
      <c r="K602" t="str" xml:space="preserve">
        <v xml:space="preserve">Buen día;_x000d_
Por favor nos apoyan con personal en sitio para realizar la instalación del teclado recibido._x000d_
Área: Línea de Cajas_x000d_
Marca: Beetle_x000d_
Serie/placa: 6498824337_x000d_
Descripción de la falla: Buenas tardes para informar que el teclado de la pos 7... ya se encuentra el teclado en tienda_x000d_
Actividad: Se requiere personal en sitio para realizar la instalación del teclado recibido.</v>
      </c>
      <c r="L602" t="str">
        <v>Se realiza el armado del teclado para la POS 7 se solicita la impresión de la información en el teclado; se recortan y se pegan en cada una de las teclas que se utilizan para la actividad en la caja; se realizan pruebas de funcionamiento junto con la Jefe de Cajas MILENA BELLON;  quien recibe a satisfacción la actividad.</v>
      </c>
      <c r="M602">
        <v>44516</v>
      </c>
      <c r="N602">
        <v>44517</v>
      </c>
      <c r="O602" t="str">
        <v>J185 JUMBO YOPAL</v>
      </c>
      <c r="P602" t="str">
        <v>YOPAL</v>
      </c>
      <c r="Q602" t="str">
        <v>RAFAEL BARRERA DIAZ</v>
      </c>
      <c r="R602">
        <v>6766862</v>
      </c>
      <c r="S602" t="str">
        <v>ORIENTE</v>
      </c>
    </row>
    <row r="603" xml:space="preserve">
      <c r="A603">
        <v>602</v>
      </c>
      <c r="B603">
        <v>12005090</v>
      </c>
      <c r="C603" t="str">
        <v>REQUEST</v>
      </c>
      <c r="D603" t="str">
        <v>CERRADO</v>
      </c>
      <c r="E603" t="str">
        <v>TIENDA</v>
      </c>
      <c r="F603" t="str">
        <v>POS</v>
      </c>
      <c r="G603" t="str">
        <v>TECLADO</v>
      </c>
      <c r="H603" t="str">
        <v>DIEBOLD</v>
      </c>
      <c r="I603"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Buenas tardes para informar que el teclado de la pos 7 no funciona ya habia sido reportado anteriormente con el tiket 11743480 y fue cerrado sin solucion; el señor rafael informo que se habia solicitado cambio; pero aun no hay respuesta_x000d_
Indicar ubicacion del Equipo en tienda o oficinas: lineal de cajas pos 7</v>
      </c>
      <c r="J603" t="str">
        <v>NO APLICA</v>
      </c>
      <c r="K603" t="str" xml:space="preserve">
        <v xml:space="preserve">Buen día;_x000d_
Por favor nos apoyan con personal en sitio para realizar la instalación del teclado recibido._x000d_
Área: Línea de Cajas_x000d_
Marca: Beetle_x000d_
Serie/placa: 6498824337_x000d_
Descripción de la falla: Buenas tardes para informar que el teclado de la pos 7... ya se encuentra el teclado en tienda_x000d_
Actividad: Se requiere personal en sitio para realizar la instalación del teclado recibido.</v>
      </c>
      <c r="L603" t="str">
        <v>Se realiza el armado del teclado para la POS 7 se solicita la impresión de la información en el teclado; se recortan y se pegan en cada una de las teclas que se utilizan para la actividad en la caja; se realizan pruebas de funcionamiento junto con la Jefe de Cajas MILENA BELLON;  quien recibe a satisfacción la actividad.</v>
      </c>
      <c r="M603">
        <v>44516</v>
      </c>
      <c r="N603">
        <v>44517</v>
      </c>
      <c r="O603" t="str">
        <v>J185 JUMBO YOPAL</v>
      </c>
      <c r="P603" t="str">
        <v>YOPAL</v>
      </c>
      <c r="Q603" t="str">
        <v>RAFAEL BARRERA DIAZ</v>
      </c>
      <c r="R603">
        <v>6766862</v>
      </c>
      <c r="S603" t="str">
        <v>ORIENTE</v>
      </c>
    </row>
    <row r="604" xml:space="preserve">
      <c r="A604">
        <v>603</v>
      </c>
      <c r="B604">
        <v>12005090</v>
      </c>
      <c r="C604" t="str">
        <v>REQUEST</v>
      </c>
      <c r="D604" t="str">
        <v>CERRADO</v>
      </c>
      <c r="E604" t="str">
        <v>TIENDA</v>
      </c>
      <c r="F604" t="str">
        <v>POS</v>
      </c>
      <c r="G604" t="str">
        <v>TECLADO</v>
      </c>
      <c r="H604" t="str">
        <v>DIEBOLD</v>
      </c>
      <c r="I604"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Buenas tardes para informar que el teclado de la pos 7 no funciona ya habia sido reportado anteriormente con el tiket 11743480 y fue cerrado sin solucion; el señor rafael informo que se habia solicitado cambio; pero aun no hay respuesta_x000d_
Indicar ubicacion del Equipo en tienda o oficinas: lineal de cajas pos 7</v>
      </c>
      <c r="J604" t="str">
        <v>NO APLICA</v>
      </c>
      <c r="K604" t="str" xml:space="preserve">
        <v xml:space="preserve">Buen día;_x000d_
Por favor nos apoyan con personal en sitio para realizar la instalación del teclado recibido._x000d_
Área: Línea de Cajas_x000d_
Marca: Beetle_x000d_
Serie/placa: 6498824337_x000d_
Descripción de la falla: Buenas tardes para informar que el teclado de la pos 7... ya se encuentra el teclado en tienda_x000d_
Actividad: Se requiere personal en sitio para realizar la instalación del teclado recibido.</v>
      </c>
      <c r="L604" t="str">
        <v>Se realiza el armado del teclado para la POS 7 se solicita la impresión de la información en el teclado; se recortan y se pegan en cada una de las teclas que se utilizan para la actividad en la caja; se realizan pruebas de funcionamiento junto con la Jefe de Cajas MILENA BELLON;  quien recibe a satisfacción la actividad.</v>
      </c>
      <c r="M604">
        <v>44516</v>
      </c>
      <c r="N604">
        <v>44517</v>
      </c>
      <c r="O604" t="str">
        <v>J185 JUMBO YOPAL</v>
      </c>
      <c r="P604" t="str">
        <v>YOPAL</v>
      </c>
      <c r="Q604" t="str">
        <v>RAFAEL BARRERA DIAZ</v>
      </c>
      <c r="R604">
        <v>6766862</v>
      </c>
      <c r="S604" t="str">
        <v>ORIENTE</v>
      </c>
    </row>
    <row r="605" xml:space="preserve">
      <c r="A605">
        <v>604</v>
      </c>
      <c r="B605">
        <v>12017439</v>
      </c>
      <c r="C605" t="str">
        <v>REQUEST</v>
      </c>
      <c r="D605" t="str">
        <v>CERRADO</v>
      </c>
      <c r="E605" t="str">
        <v>TIENDA</v>
      </c>
      <c r="F605" t="str">
        <v>ACCESS POINT</v>
      </c>
      <c r="G605" t="str">
        <v>WIRELESS</v>
      </c>
      <c r="H605" t="str">
        <v>CISCO</v>
      </c>
      <c r="I605" t="str" xml:space="preserve">
        <v xml:space="preserve">luego de la caida de la sucursal quedó este AP fuera de linea; pero se debe revisar las configuraciones del AP ya que en el Switch se ve por CDP; se baja la interfaz y se vuelve a subir sin resultados_x000d_
_x000d_
IP AP: 10.131.17.16_x000d_
_x000d_
Switch donde esta conectado 10.131.17.3_x000d_
CORNGJU027AP016 Fas 0/24 171 R T B I AIR-CAP16 Gig 0_x000d_
_x000d_
Respuesta desde 10.131.17.16: Host de destino inaccesible._x000d_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Respuesta desde 10.131.17.16: Host de destino inaccesible._x000d_
Tiempo de espera agotado para esta solicitud._x000d_
Tiempo de espera agotado para esta solicitud._x000d_
Tiempo de espera agotado para esta solicitud._x000d_
_x000d_
Estadísticas de ping para 10.131.17.16:_x000d_
Paquetes: enviados = 59; recibidos = 11; perdidos = 48_x000d_
(81% perdidos);</v>
      </c>
      <c r="J605" t="str">
        <v>NO APLICA</v>
      </c>
      <c r="K605" t="str">
        <v>el equipo ya se encuentra en tienda; se requiere apoyo de isit para la configuración del mismo con apoyo del área de redes y su instalación en piso de venta con ayuda de mantenimiento en tienda.</v>
      </c>
      <c r="L605" t="str">
        <v>Se realiza el acompañamiento en tienda sección punto de ventas para configuración de AP en compañía de Redes Cencosud; se evidencia que después de la configuracion se pone en el techo del área mencionada anteriormente y queda funcionando correctamente.</v>
      </c>
      <c r="M605">
        <v>44516</v>
      </c>
      <c r="N605">
        <v>44517</v>
      </c>
      <c r="O605" t="str">
        <v>J027 JUMBO RIONEGRO</v>
      </c>
      <c r="P605" t="str">
        <v>RIONEGRO</v>
      </c>
      <c r="Q605" t="str">
        <v>YURIMAR MARQUEZ MUÑOZ</v>
      </c>
      <c r="R605">
        <v>1045025746</v>
      </c>
      <c r="S605" t="str">
        <v>CENTRO</v>
      </c>
    </row>
    <row r="606" xml:space="preserve">
      <c r="A606">
        <v>605</v>
      </c>
      <c r="B606">
        <v>12078553</v>
      </c>
      <c r="C606" t="str">
        <v>REQUEST</v>
      </c>
      <c r="D606" t="str">
        <v>CERRADO</v>
      </c>
      <c r="E606" t="str">
        <v>TIENDA</v>
      </c>
      <c r="F606" t="str">
        <v>PDA</v>
      </c>
      <c r="G606" t="str">
        <v>PDA</v>
      </c>
      <c r="H606" t="str">
        <v>HONEYWELL</v>
      </c>
      <c r="I606" t="str" xml:space="preserve">
        <v xml:space="preserve">Buenas Tardes_x000d_
_x000d_
Realizar instalacion de Firmware y aplicativos PDA Ecommerce_x000d_
_x000d_
Serial: 19086B8380</v>
      </c>
      <c r="J606" t="str">
        <v>NO APLICA</v>
      </c>
      <c r="K606" t="str" xml:space="preserve">
        <v xml:space="preserve">Buenas Tardes_x000d_
Realizar instalacion de firmware y APK a la PDA_x000d_
Serial: 19086B8380</v>
      </c>
      <c r="L606" t="str">
        <v>Inicialmente se hizo el formateo de la PDA; se instalaron todos los aplicativos en la PDA y se ejecutaron; se hicieron cada una de las configuraciones y se conecta a la red Wifi. Se configura el perfil del usuario. Se hacen las pruebas correspondientes y se deja operativo el equipo.</v>
      </c>
      <c r="M606">
        <v>44517</v>
      </c>
      <c r="N606">
        <v>44517</v>
      </c>
      <c r="O606" t="str">
        <v>M074 METRO FACATATIVA</v>
      </c>
      <c r="P606" t="str">
        <v>FACATATIVA</v>
      </c>
      <c r="Q606" t="str">
        <v>ALEXANDER CASTILLO SOTELO</v>
      </c>
      <c r="R606">
        <v>80216449</v>
      </c>
      <c r="S606" t="str">
        <v>BOGOTA</v>
      </c>
    </row>
    <row r="607" xml:space="preserve">
      <c r="A607">
        <v>606</v>
      </c>
      <c r="B607">
        <v>12078553</v>
      </c>
      <c r="C607" t="str">
        <v>REQUEST</v>
      </c>
      <c r="D607" t="str">
        <v>CERRADO</v>
      </c>
      <c r="E607" t="str">
        <v>TIENDA</v>
      </c>
      <c r="F607" t="str">
        <v>PDA</v>
      </c>
      <c r="G607" t="str">
        <v>PDA</v>
      </c>
      <c r="H607" t="str">
        <v>HONEYWELL</v>
      </c>
      <c r="I607" t="str" xml:space="preserve">
        <v xml:space="preserve">Buenas Tardes_x000d_
_x000d_
Realizar instalacion de Firmware y aplicativos PDA Ecommerce_x000d_
_x000d_
Serial: 19086B8380</v>
      </c>
      <c r="J607" t="str">
        <v>NO APLICA</v>
      </c>
      <c r="K607" t="str" xml:space="preserve">
        <v xml:space="preserve">Buenas Tardes_x000d_
Realizar instalacion de firmware y APK a la PDA_x000d_
Serial: 19086B8380</v>
      </c>
      <c r="L607" t="str">
        <v>Inicialmente se hizo el formateo de la PDA; se instalaron todos los aplicativos en la PDA y se ejecutaron; se hicieron cada una de las configuraciones y se conecta a la red Wifi. Se configura el perfil del usuario. Se hacen las pruebas correspondientes y se deja operativo el equipo.</v>
      </c>
      <c r="M607">
        <v>44517</v>
      </c>
      <c r="N607">
        <v>44517</v>
      </c>
      <c r="O607" t="str">
        <v>M074 METRO FACATATIVA</v>
      </c>
      <c r="P607" t="str">
        <v>FACATATIVA</v>
      </c>
      <c r="Q607" t="str">
        <v>ALEXANDER CASTILLO SOTELO</v>
      </c>
      <c r="R607">
        <v>80216449</v>
      </c>
      <c r="S607" t="str">
        <v>BOGOTA</v>
      </c>
    </row>
    <row r="608" xml:space="preserve">
      <c r="A608">
        <v>607</v>
      </c>
      <c r="B608">
        <v>12078553</v>
      </c>
      <c r="C608" t="str">
        <v>REQUEST</v>
      </c>
      <c r="D608" t="str">
        <v>CERRADO</v>
      </c>
      <c r="E608" t="str">
        <v>TIENDA</v>
      </c>
      <c r="F608" t="str">
        <v>PDA</v>
      </c>
      <c r="G608" t="str">
        <v>PDA</v>
      </c>
      <c r="H608" t="str">
        <v>HONEYWELL</v>
      </c>
      <c r="I608" t="str" xml:space="preserve">
        <v xml:space="preserve">Buenas Tardes_x000d_
_x000d_
Realizar instalacion de Firmware y aplicativos PDA Ecommerce_x000d_
_x000d_
Serial: 19086B8380</v>
      </c>
      <c r="J608" t="str">
        <v>NO APLICA</v>
      </c>
      <c r="K608" t="str" xml:space="preserve">
        <v xml:space="preserve">Buenas Tardes_x000d_
Realizar instalacion de firmware y APK a la PDA_x000d_
Serial: 19086B8380</v>
      </c>
      <c r="L608" t="str">
        <v>Inicialmente se hizo el formateo de la PDA; se instalaron todos los aplicativos en la PDA y se ejecutaron; se hicieron cada una de las configuraciones y se conecta a la red Wifi. Se configura el perfil del usuario. Se hacen las pruebas correspondientes y se deja operativo el equipo.</v>
      </c>
      <c r="M608">
        <v>44517</v>
      </c>
      <c r="N608">
        <v>44517</v>
      </c>
      <c r="O608" t="str">
        <v>M074 METRO FACATATIVA</v>
      </c>
      <c r="P608" t="str">
        <v>FACATATIVA</v>
      </c>
      <c r="Q608" t="str">
        <v>ALEXANDER CASTILLO SOTELO</v>
      </c>
      <c r="R608">
        <v>80216449</v>
      </c>
      <c r="S608" t="str">
        <v>BOGOTA</v>
      </c>
    </row>
    <row r="609" xml:space="preserve">
      <c r="A609">
        <v>608</v>
      </c>
      <c r="B609">
        <v>12038128</v>
      </c>
      <c r="C609" t="str">
        <v>REQUEST</v>
      </c>
      <c r="D609" t="str">
        <v>CERRADO</v>
      </c>
      <c r="E609" t="str">
        <v>TIENDA</v>
      </c>
      <c r="F609" t="str">
        <v>PDA</v>
      </c>
      <c r="G609" t="str">
        <v>PDA</v>
      </c>
      <c r="H609" t="str">
        <v>HONEYWELL</v>
      </c>
      <c r="I609" t="str" xml:space="preserve">
        <v xml:space="preserve">Datos usuario_x000d_
Nombre: Luis Guillemo Gil Bermudez_x000d_
Correo: LuisGuillemo.GilBermudez@cencosud.com.co_x000d_
Usuario AD: LuGGilBe_x000d_
Pais: Colombia_x000d_
Ubicacion: M074 METRO FACATATIVA_x000d_
Zona: Colombia Bogota_x000d_
Unidad de Negocio: Supermercados_x000d_
Servicio: Sistemas_x000d_
Telefono: 3174347161_x000d_
Anexo: 7190405_x000d_
Descripcion: Buen dia; por favor me ayudan con el envio de 2 PDTS para M074 Metro Facatativa_x000d_
_x000d_
_x000d_
M074 FACATATIVA - PDT - 2</v>
      </c>
      <c r="J609" t="str">
        <v>NO APLICA</v>
      </c>
      <c r="K609" t="str" xml:space="preserve">
        <v xml:space="preserve">Buenas Tardes_x000d_
Realizar instalacion y configuracion de las siguientes PDA 21178B044F-21178B04E8</v>
      </c>
      <c r="L609" t="str">
        <v>Se instalaron todos los aplicativos en las  2 PDA y se ejecutaron; se hicieron cada una de las configuraciones y se conecta a la red Wifi. Se configura el perfil de usuario. Se hacen las pruebas correspondientes y se dejan operativos los equipos.</v>
      </c>
      <c r="M609">
        <v>44517</v>
      </c>
      <c r="N609">
        <v>44517</v>
      </c>
      <c r="O609" t="str">
        <v>M074 METRO FACATATIVA</v>
      </c>
      <c r="P609" t="str">
        <v>FACATATIVA</v>
      </c>
      <c r="Q609" t="str">
        <v>ALEXANDER CASTILLO SOTELO</v>
      </c>
      <c r="R609">
        <v>80216449</v>
      </c>
      <c r="S609" t="str">
        <v>BOGOTA</v>
      </c>
    </row>
    <row r="610" xml:space="preserve">
      <c r="A610">
        <v>609</v>
      </c>
      <c r="B610">
        <v>11994386</v>
      </c>
      <c r="C610" t="str">
        <v>REQUEST</v>
      </c>
      <c r="D610" t="str">
        <v>CERRADO</v>
      </c>
      <c r="E610" t="str">
        <v>TIENDA</v>
      </c>
      <c r="F610" t="str">
        <v>POS</v>
      </c>
      <c r="G610" t="str">
        <v>POS</v>
      </c>
      <c r="H610" t="str">
        <v>WINCOR</v>
      </c>
      <c r="I610"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la pos 18 se encuentra fuera de servicio por daño en su memoria_x000d_
sale mensaje GRUB LOANDING PLEAS ERROR 15. y se le remueve llave y no responde</v>
      </c>
      <c r="J610" t="str">
        <v>NO APLICA</v>
      </c>
      <c r="K610" t="str" xml:space="preserve">
        <v xml:space="preserve">	_x000d_
Validar la novedad presentada.</v>
      </c>
      <c r="L610" t="str">
        <v>Se procede a revisar POS de la línea de caja la cual se encuentra bloqueada y apagada. No permite realizar ninguna operación; la pos había sido revisada anteriormente; pero la falla persistía; realizaron pruebas con discos duros y memorias tomados de otra pos pero la falla persistía; se procede a validar nuevamente la pos por indicaciones de la persona de Sistemas de Cencosud el señor Albeiro Hoyos el cual solicita y autoriza tomar partes de otra pos para dejar funcionando la caja. Se procede a validar con otras memoria de pos que se encontraba sin utilizar; se realizan múltiples  pruebas; se cambia el disco duro; se valida con diferentes memorias;  se procede a encender la pos; la pos enciende de manera correcta; se logra iniciar la pos en la línea de caja; al iniciar la pos presenta falla de red; se encuentra fuera de línea; se informa al señor Albeiro Hoyos el cual solicita conectar un teléfono y enviar mac para validar punto de red; se realiza cambio de cable de red; se revisa conexiones; se realiza cambio de tarjeta de red pero la falla persiste; se informa al señor Albeiro el cual indica dejar conectada la pos a la red ya que se va escalar la falla con comunicaciones.  Se deja pos encendida a la espera de habilitar punto de red para su correcto funcionamiento. Se informa la novedad a la jefe de caja para su conocimiento.</v>
      </c>
      <c r="M610">
        <v>44494</v>
      </c>
      <c r="N610">
        <v>44518</v>
      </c>
      <c r="O610" t="str">
        <v>J045 JUMBO AV.DEL FERROCARRIL SANTA MARTA</v>
      </c>
      <c r="P610" t="str">
        <v>SANTA MARTA</v>
      </c>
      <c r="Q610" t="str">
        <v>FABIAN ANDRES DIAZGRANADOS ORTEGA</v>
      </c>
      <c r="R610">
        <v>1082890172</v>
      </c>
      <c r="S610" t="str">
        <v>COSTA</v>
      </c>
    </row>
    <row r="611" xml:space="preserve">
      <c r="A611">
        <v>610</v>
      </c>
      <c r="B611">
        <v>11994386</v>
      </c>
      <c r="C611" t="str">
        <v>REQUEST</v>
      </c>
      <c r="D611" t="str">
        <v>CERRADO</v>
      </c>
      <c r="E611" t="str">
        <v>TIENDA</v>
      </c>
      <c r="F611" t="str">
        <v>POS</v>
      </c>
      <c r="G611" t="str">
        <v>POS</v>
      </c>
      <c r="H611" t="str">
        <v>WINCOR</v>
      </c>
      <c r="I611"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la pos 18 se encuentra fuera de servicio por daño en su memoria_x000d_
sale mensaje GRUB LOANDING PLEAS ERROR 15. y se le remueve llave y no responde</v>
      </c>
      <c r="J611" t="str">
        <v>NO APLICA</v>
      </c>
      <c r="K611" t="str" xml:space="preserve">
        <v xml:space="preserve">	_x000d_
Validar la novedad presentada.</v>
      </c>
      <c r="L611" t="str">
        <v>Se procede a revisar POS de la línea de caja la cual se encuentra bloqueada y apagada. No permite realizar ninguna operación; la pos había sido revisada anteriormente; pero la falla persistía; realizaron pruebas con discos duros y memorias tomados de otra pos pero la falla persistía; se procede a validar nuevamente la pos por indicaciones de la persona de Sistemas de Cencosud el señor Albeiro Hoyos el cual solicita y autoriza tomar partes de otra pos para dejar funcionando la caja. Se procede a validar con otras memoria de pos que se encontraba sin utilizar; se realizan múltiples  pruebas; se cambia el disco duro; se valida con diferentes memorias;  se procede a encender la pos; la pos enciende de manera correcta; se logra iniciar la pos en la línea de caja; al iniciar la pos presenta falla de red; se encuentra fuera de línea; se informa al señor Albeiro Hoyos el cual solicita conectar un teléfono y enviar mac para validar punto de red; se realiza cambio de cable de red; se revisa conexiones; se realiza cambio de tarjeta de red pero la falla persiste; se informa al señor Albeiro el cual indica dejar conectada la pos a la red ya que se va escalar la falla con comunicaciones.  Se deja pos encendida a la espera de habilitar punto de red para su correcto funcionamiento. Se informa la novedad a la jefe de caja para su conocimiento.</v>
      </c>
      <c r="M611">
        <v>44494</v>
      </c>
      <c r="N611">
        <v>44518</v>
      </c>
      <c r="O611" t="str">
        <v>J045 JUMBO AV.DEL FERROCARRIL SANTA MARTA</v>
      </c>
      <c r="P611" t="str">
        <v>SANTA MARTA</v>
      </c>
      <c r="Q611" t="str">
        <v>FABIAN ANDRES DIAZGRANADOS ORTEGA</v>
      </c>
      <c r="R611">
        <v>1082890172</v>
      </c>
      <c r="S611" t="str">
        <v>COSTA</v>
      </c>
    </row>
    <row r="612" xml:space="preserve">
      <c r="A612">
        <v>611</v>
      </c>
      <c r="B612">
        <v>11994386</v>
      </c>
      <c r="C612" t="str">
        <v>REQUEST</v>
      </c>
      <c r="D612" t="str">
        <v>CERRADO</v>
      </c>
      <c r="E612" t="str">
        <v>TIENDA</v>
      </c>
      <c r="F612" t="str">
        <v>POS</v>
      </c>
      <c r="G612" t="str">
        <v>POS</v>
      </c>
      <c r="H612" t="str">
        <v>WINCOR</v>
      </c>
      <c r="I612"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la pos 18 se encuentra fuera de servicio por daño en su memoria_x000d_
sale mensaje GRUB LOANDING PLEAS ERROR 15. y se le remueve llave y no responde</v>
      </c>
      <c r="J612" t="str">
        <v>NO APLICA</v>
      </c>
      <c r="K612" t="str" xml:space="preserve">
        <v xml:space="preserve">	_x000d_
Validar la novedad presentada.</v>
      </c>
      <c r="L612" t="str">
        <v>Se procede a revisar POS de la línea de caja la cual se encuentra bloqueada y apagada. No permite realizar ninguna operación; la pos había sido revisada anteriormente; pero la falla persistía; realizaron pruebas con discos duros y memorias tomados de otra pos pero la falla persistía; se procede a validar nuevamente la pos por indicaciones de la persona de Sistemas de Cencosud el señor Albeiro Hoyos el cual solicita y autoriza tomar partes de otra pos para dejar funcionando la caja. Se procede a validar con otras memoria de pos que se encontraba sin utilizar; se realizan múltiples  pruebas; se cambia el disco duro; se valida con diferentes memorias;  se procede a encender la pos; la pos enciende de manera correcta; se logra iniciar la pos en la línea de caja; al iniciar la pos presenta falla de red; se encuentra fuera de línea; se informa al señor Albeiro Hoyos el cual solicita conectar un teléfono y enviar mac para validar punto de red; se realiza cambio de cable de red; se revisa conexiones; se realiza cambio de tarjeta de red pero la falla persiste; se informa al señor Albeiro el cual indica dejar conectada la pos a la red ya que se va escalar la falla con comunicaciones.  Se deja pos encendida a la espera de habilitar punto de red para su correcto funcionamiento. Se informa la novedad a la jefe de caja para su conocimiento.</v>
      </c>
      <c r="M612">
        <v>44494</v>
      </c>
      <c r="N612">
        <v>44518</v>
      </c>
      <c r="O612" t="str">
        <v>J045 JUMBO AV.DEL FERROCARRIL SANTA MARTA</v>
      </c>
      <c r="P612" t="str">
        <v>SANTA MARTA</v>
      </c>
      <c r="Q612" t="str">
        <v>FABIAN ANDRES DIAZGRANADOS ORTEGA</v>
      </c>
      <c r="R612">
        <v>1082890172</v>
      </c>
      <c r="S612" t="str">
        <v>COSTA</v>
      </c>
    </row>
    <row r="613" xml:space="preserve">
      <c r="A613">
        <v>612</v>
      </c>
      <c r="B613">
        <v>11985659</v>
      </c>
      <c r="C613" t="str">
        <v>REQUEST</v>
      </c>
      <c r="D613" t="str">
        <v>CERRADO</v>
      </c>
      <c r="E613" t="str">
        <v>TIENDA</v>
      </c>
      <c r="F613" t="str">
        <v>IMPRESORA</v>
      </c>
      <c r="G613" t="str">
        <v>IMPRESORA</v>
      </c>
      <c r="H613" t="str">
        <v>ZEBRA</v>
      </c>
      <c r="I613" t="str" xml:space="preserve">
        <v xml:space="preserve">Datos usuario_x000d_
Nombre: Aylin Yulieth Conde Angel_x000d_
Correo: Aylin.Conde@cencosud.com.co_x000d_
Usuario AD: ACondellA_x000d_
Pais: Colombia_x000d_
Ubicacion: M040 METRO RIOHACHA_x000d_
Zona: Colombia Costa_x000d_
Unidad de Negocio: Supermercados_x000d_
Servicio: Sistemas_x000d_
Telefono: 3174359755_x000d_
Anexo: 7430404_x000d_
Descripcion: Se solicita la Renovacion Tecnologica del siguiente equipo_x000d_
FLEJERA ESCRITORIO ZEBRA ZT410 N SERIE: 18J150200142_x000d_
Adjuntos: CAPEX CO EPM 5137 METROJUMBO FLEJERA ESCRITORIO .msg</v>
      </c>
      <c r="J613" t="str">
        <v>NO APLICA</v>
      </c>
      <c r="K613" t="str" xml:space="preserve">
        <v xml:space="preserve">Buen día_x000d_
El equipo se encuentra en sitio desde el 8 de Octubre favor enviar personal para realizar la instalación del mismo.</v>
      </c>
      <c r="L613" t="str">
        <v>Se retira impresora Zebra serial  18J150200142 y se instala impresora zebra ZT230 serial 52J202602932; Inv DI-034861; se realizan pruebas y queda operativa</v>
      </c>
      <c r="M613">
        <v>44509</v>
      </c>
      <c r="N613">
        <v>44518</v>
      </c>
      <c r="O613" t="str">
        <v>M040 METRO RIOHACHA</v>
      </c>
      <c r="P613" t="str">
        <v>RIOHACHA</v>
      </c>
      <c r="Q613" t="str">
        <v>EDUAR ENRIQUE MARTELO SIERRA</v>
      </c>
      <c r="R613">
        <v>1065631435</v>
      </c>
      <c r="S613" t="str">
        <v>COSTA</v>
      </c>
    </row>
    <row r="614" xml:space="preserve">
      <c r="A614">
        <v>613</v>
      </c>
      <c r="B614">
        <v>11985659</v>
      </c>
      <c r="C614" t="str">
        <v>REQUEST</v>
      </c>
      <c r="D614" t="str">
        <v>CERRADO</v>
      </c>
      <c r="E614" t="str">
        <v>TIENDA</v>
      </c>
      <c r="F614" t="str">
        <v>IMPRESORA</v>
      </c>
      <c r="G614" t="str">
        <v>IMPRESORA</v>
      </c>
      <c r="H614" t="str">
        <v>ZEBRA</v>
      </c>
      <c r="I614" t="str" xml:space="preserve">
        <v xml:space="preserve">Datos usuario_x000d_
Nombre: Aylin Yulieth Conde Angel_x000d_
Correo: Aylin.Conde@cencosud.com.co_x000d_
Usuario AD: ACondellA_x000d_
Pais: Colombia_x000d_
Ubicacion: M040 METRO RIOHACHA_x000d_
Zona: Colombia Costa_x000d_
Unidad de Negocio: Supermercados_x000d_
Servicio: Sistemas_x000d_
Telefono: 3174359755_x000d_
Anexo: 7430404_x000d_
Descripcion: Se solicita la Renovacion Tecnologica del siguiente equipo_x000d_
FLEJERA ESCRITORIO ZEBRA ZT410 N SERIE: 18J150200142_x000d_
Adjuntos: CAPEX CO EPM 5137 METROJUMBO FLEJERA ESCRITORIO .msg</v>
      </c>
      <c r="J614" t="str">
        <v>NO APLICA</v>
      </c>
      <c r="K614" t="str" xml:space="preserve">
        <v xml:space="preserve">Buen día_x000d_
El equipo se encuentra en sitio desde el 8 de Octubre favor enviar personal para realizar la instalación del mismo.</v>
      </c>
      <c r="L614" t="str">
        <v>Se retira impresora Zebra serial  18J150200142 y se instala impresora zebra ZT230 serial 52J202602932; Inv DI-034861; se realizan pruebas y queda operativa</v>
      </c>
      <c r="M614">
        <v>44509</v>
      </c>
      <c r="N614">
        <v>44518</v>
      </c>
      <c r="O614" t="str">
        <v>M040 METRO RIOHACHA</v>
      </c>
      <c r="P614" t="str">
        <v>RIOHACHA</v>
      </c>
      <c r="Q614" t="str">
        <v>EDUAR ENRIQUE MARTELO SIERRA</v>
      </c>
      <c r="R614">
        <v>1065631435</v>
      </c>
      <c r="S614" t="str">
        <v>COSTA</v>
      </c>
    </row>
    <row r="615" xml:space="preserve">
      <c r="A615">
        <v>614</v>
      </c>
      <c r="B615">
        <v>11967980</v>
      </c>
      <c r="C615" t="str">
        <v>REQUEST</v>
      </c>
      <c r="D615" t="str">
        <v>CERRADO</v>
      </c>
      <c r="E615" t="str">
        <v>TIENDA</v>
      </c>
      <c r="F615" t="str">
        <v>SCANNER</v>
      </c>
      <c r="G615" t="str">
        <v>SCANNER</v>
      </c>
      <c r="H615" t="str">
        <v>ZEBRA</v>
      </c>
      <c r="I615"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Sistemas_x000d_
Telefono: 3174359755_x000d_
Anexo: 7430404_x000d_
Descripcion: Se solicita la Renovacion Del SCANNER DESKTOP MANO SERIE: 2R12322547; de la tienda Metro Riohacha;_x000d_
_x000d_
Equipo Disponible Reservado: SCANNER DESKTOP MANO ZEBRA DS2208 N SERIE: 21177010560385_x000d_
</v>
      </c>
      <c r="J615" t="str">
        <v>NO APLICA</v>
      </c>
      <c r="K615" t="str" xml:space="preserve">
        <v xml:space="preserve">Buen día; el equipo se encuentra en sitio favor realizar la instalación y asignación del mismo	  _x000d_
</v>
      </c>
      <c r="L615" t="str">
        <v>Se retira scanner de mano marca Honeywell modelo MS9520 serial 2R12322547; y se instala scanner de mano marca ZEBRA modelo DS2208 serial 21177010560385; se realizan pruebas y queda operativa</v>
      </c>
      <c r="M615">
        <v>44511</v>
      </c>
      <c r="N615">
        <v>44518</v>
      </c>
      <c r="O615" t="str">
        <v>M040 METRO RIOHACHA</v>
      </c>
      <c r="P615" t="str">
        <v>RIOHACHA</v>
      </c>
      <c r="Q615" t="str">
        <v>EDUAR ENRIQUE MARTELO SIERRA</v>
      </c>
      <c r="R615">
        <v>1065631435</v>
      </c>
      <c r="S615" t="str">
        <v>COSTA</v>
      </c>
    </row>
    <row r="616" xml:space="preserve">
      <c r="A616">
        <v>615</v>
      </c>
      <c r="B616">
        <v>11990969</v>
      </c>
      <c r="C616" t="str">
        <v>REQUEST</v>
      </c>
      <c r="D616" t="str">
        <v>CERRADO</v>
      </c>
      <c r="E616" t="str">
        <v>TIENDA</v>
      </c>
      <c r="F616" t="str">
        <v>POS</v>
      </c>
      <c r="G616" t="str">
        <v>POS</v>
      </c>
      <c r="H616" t="str">
        <v>WINCOR</v>
      </c>
      <c r="I616"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buenas tardes_x000d_
para que por favor me colaboren con la poss # 20 ya que no prende</v>
      </c>
      <c r="J616" t="str">
        <v>NO APLICA</v>
      </c>
      <c r="K616" t="str">
        <v xml:space="preserve">Se realiza envio de POS WINCOR BEETLE-M serial 6498720694   </v>
      </c>
      <c r="L616" t="str">
        <v>Se retira CPU POS WINCOR serial 01750041397modelo BEETLE-M  y se instala CPU POS WINCOR BEETLE-M serial 6498720694 Inv 020065; se realizan pruebas y se entrega equipo operativo</v>
      </c>
      <c r="M616">
        <v>44511</v>
      </c>
      <c r="N616">
        <v>44518</v>
      </c>
      <c r="O616" t="str">
        <v>M040 METRO RIOHACHA</v>
      </c>
      <c r="P616" t="str">
        <v>RIOHACHA</v>
      </c>
      <c r="Q616" t="str">
        <v>EDUAR ENRIQUE MARTELO SIERRA</v>
      </c>
      <c r="R616">
        <v>1065631435</v>
      </c>
      <c r="S616" t="str">
        <v>COSTA</v>
      </c>
    </row>
    <row r="617" xml:space="preserve">
      <c r="A617">
        <v>616</v>
      </c>
      <c r="B617">
        <v>11990969</v>
      </c>
      <c r="C617" t="str">
        <v>REQUEST</v>
      </c>
      <c r="D617" t="str">
        <v>CERRADO</v>
      </c>
      <c r="E617" t="str">
        <v>TIENDA</v>
      </c>
      <c r="F617" t="str">
        <v>POS</v>
      </c>
      <c r="G617" t="str">
        <v>POS</v>
      </c>
      <c r="H617" t="str">
        <v>WINCOR</v>
      </c>
      <c r="I617"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buenas tardes_x000d_
para que por favor me colaboren con la poss # 20 ya que no prende</v>
      </c>
      <c r="J617" t="str">
        <v>NO APLICA</v>
      </c>
      <c r="K617" t="str">
        <v xml:space="preserve">Se realiza envio de POS WINCOR BEETLE-M serial 6498720694   </v>
      </c>
      <c r="L617" t="str">
        <v>Se retira CPU POS WINCOR serial 01750041397modelo BEETLE-M  y se instala CPU POS WINCOR BEETLE-M serial 6498720694 Inv 020065; se realizan pruebas y se entrega equipo operativo</v>
      </c>
      <c r="M617">
        <v>44511</v>
      </c>
      <c r="N617">
        <v>44518</v>
      </c>
      <c r="O617" t="str">
        <v>M040 METRO RIOHACHA</v>
      </c>
      <c r="P617" t="str">
        <v>RIOHACHA</v>
      </c>
      <c r="Q617" t="str">
        <v>EDUAR ENRIQUE MARTELO SIERRA</v>
      </c>
      <c r="R617">
        <v>1065631435</v>
      </c>
      <c r="S617" t="str">
        <v>COSTA</v>
      </c>
    </row>
    <row r="618" xml:space="preserve">
      <c r="A618">
        <v>617</v>
      </c>
      <c r="B618">
        <v>12038124</v>
      </c>
      <c r="C618" t="str">
        <v>REQUEST</v>
      </c>
      <c r="D618" t="str">
        <v>CERRADO</v>
      </c>
      <c r="E618" t="str">
        <v>TIENDA</v>
      </c>
      <c r="F618" t="str">
        <v>PDA</v>
      </c>
      <c r="G618" t="str">
        <v>PDA</v>
      </c>
      <c r="H618" t="str">
        <v>HONEYWELL</v>
      </c>
      <c r="I618" t="str" xml:space="preserve">
        <v xml:space="preserve">Datos usuario_x000d_
Nombre: Luis Guillemo Gil Bermudez_x000d_
Correo: LuisGuillemo.GilBermudez@cencosud.com.co_x000d_
Usuario AD: LuGGilBe_x000d_
Pais: Colombia_x000d_
Ubicacion: M073 METRO MOSQUERA_x000d_
Zona: Colombia Bogota_x000d_
Unidad de Negocio: Supermercados_x000d_
Servicio: Sistemas_x000d_
Telefono: 3174347161_x000d_
Anexo: 7190405_x000d_
Descripcion: Buen dia; por favor me ayudan con el envio de 5 PDTS para M073 Metro Mosquera_x000d_
_x000d_
_x000d_
M073 MOSQUERA - PDT - 5</v>
      </c>
      <c r="J618" t="str">
        <v>NO APLICA</v>
      </c>
      <c r="K618" t="str" xml:space="preserve">
        <v xml:space="preserve">Buenas Tardes_x000d_
Realizar instalacion y configuracion de las siguientes PDA 21178B039D-21178B0396-21178B0361-21178B0383-21178B0359</v>
      </c>
      <c r="L618" t="str">
        <v>Se instalaron todos los aplicativos en las 5 PDA de seriales 21178B039D-21178B0396-21178B0361-21178B0383-21178B0359; se ejecutaron; se hicieron cada una de las configuraciones y se conectan a la red Wifi. Se configuran perfiles del usuario. Se hacen las pruebas correspondientes y se dejan operativos los equipos.</v>
      </c>
      <c r="M618">
        <v>44517</v>
      </c>
      <c r="N618">
        <v>44518</v>
      </c>
      <c r="O618" t="str">
        <v>M073 METRO MOSQUERA</v>
      </c>
      <c r="P618" t="str">
        <v>MOSQUERA</v>
      </c>
      <c r="Q618" t="str">
        <v>ALEXANDER CASTILLO SOTELO</v>
      </c>
      <c r="R618">
        <v>80216449</v>
      </c>
      <c r="S618" t="str">
        <v>BOGOTA</v>
      </c>
    </row>
    <row r="619" xml:space="preserve">
      <c r="A619">
        <v>618</v>
      </c>
      <c r="B619">
        <v>12038124</v>
      </c>
      <c r="C619" t="str">
        <v>REQUEST</v>
      </c>
      <c r="D619" t="str">
        <v>CERRADO</v>
      </c>
      <c r="E619" t="str">
        <v>TIENDA</v>
      </c>
      <c r="F619" t="str">
        <v>PDA</v>
      </c>
      <c r="G619" t="str">
        <v>PDA</v>
      </c>
      <c r="H619" t="str">
        <v>HONEYWELL</v>
      </c>
      <c r="I619" t="str" xml:space="preserve">
        <v xml:space="preserve">Datos usuario_x000d_
Nombre: Luis Guillemo Gil Bermudez_x000d_
Correo: LuisGuillemo.GilBermudez@cencosud.com.co_x000d_
Usuario AD: LuGGilBe_x000d_
Pais: Colombia_x000d_
Ubicacion: M073 METRO MOSQUERA_x000d_
Zona: Colombia Bogota_x000d_
Unidad de Negocio: Supermercados_x000d_
Servicio: Sistemas_x000d_
Telefono: 3174347161_x000d_
Anexo: 7190405_x000d_
Descripcion: Buen dia; por favor me ayudan con el envio de 5 PDTS para M073 Metro Mosquera_x000d_
_x000d_
_x000d_
M073 MOSQUERA - PDT - 5</v>
      </c>
      <c r="J619" t="str">
        <v>NO APLICA</v>
      </c>
      <c r="K619" t="str" xml:space="preserve">
        <v xml:space="preserve">Buenas Tardes_x000d_
Realizar instalacion y configuracion de las siguientes PDA 21178B039D-21178B0396-21178B0361-21178B0383-21178B0359</v>
      </c>
      <c r="L619" t="str">
        <v>Se instalaron todos los aplicativos en las 5 PDA de seriales 21178B039D-21178B0396-21178B0361-21178B0383-21178B0359; se ejecutaron; se hicieron cada una de las configuraciones y se conectan a la red Wifi. Se configuran perfiles del usuario. Se hacen las pruebas correspondientes y se dejan operativos los equipos.</v>
      </c>
      <c r="M619">
        <v>44517</v>
      </c>
      <c r="N619">
        <v>44518</v>
      </c>
      <c r="O619" t="str">
        <v>M073 METRO MOSQUERA</v>
      </c>
      <c r="P619" t="str">
        <v>MOSQUERA</v>
      </c>
      <c r="Q619" t="str">
        <v>ALEXANDER CASTILLO SOTELO</v>
      </c>
      <c r="R619">
        <v>80216449</v>
      </c>
      <c r="S619" t="str">
        <v>BOGOTA</v>
      </c>
    </row>
    <row r="620" xml:space="preserve">
      <c r="A620">
        <v>619</v>
      </c>
      <c r="B620">
        <v>12038124</v>
      </c>
      <c r="C620" t="str">
        <v>REQUEST</v>
      </c>
      <c r="D620" t="str">
        <v>CERRADO</v>
      </c>
      <c r="E620" t="str">
        <v>TIENDA</v>
      </c>
      <c r="F620" t="str">
        <v>PDA</v>
      </c>
      <c r="G620" t="str">
        <v>PDA</v>
      </c>
      <c r="H620" t="str">
        <v>HONEYWELL</v>
      </c>
      <c r="I620" t="str" xml:space="preserve">
        <v xml:space="preserve">Datos usuario_x000d_
Nombre: Luis Guillemo Gil Bermudez_x000d_
Correo: LuisGuillemo.GilBermudez@cencosud.com.co_x000d_
Usuario AD: LuGGilBe_x000d_
Pais: Colombia_x000d_
Ubicacion: M073 METRO MOSQUERA_x000d_
Zona: Colombia Bogota_x000d_
Unidad de Negocio: Supermercados_x000d_
Servicio: Sistemas_x000d_
Telefono: 3174347161_x000d_
Anexo: 7190405_x000d_
Descripcion: Buen dia; por favor me ayudan con el envio de 5 PDTS para M073 Metro Mosquera_x000d_
_x000d_
_x000d_
M073 MOSQUERA - PDT - 5</v>
      </c>
      <c r="J620" t="str">
        <v>NO APLICA</v>
      </c>
      <c r="K620" t="str" xml:space="preserve">
        <v xml:space="preserve">Buenas Tardes_x000d_
Realizar instalacion y configuracion de las siguientes PDA 21178B039D-21178B0396-21178B0361-21178B0383-21178B0359</v>
      </c>
      <c r="L620" t="str">
        <v>Se instalaron todos los aplicativos en las 5 PDA de seriales 21178B039D-21178B0396-21178B0361-21178B0383-21178B0359; se ejecutaron; se hicieron cada una de las configuraciones y se conectan a la red Wifi. Se configuran perfiles del usuario. Se hacen las pruebas correspondientes y se dejan operativos los equipos.</v>
      </c>
      <c r="M620">
        <v>44517</v>
      </c>
      <c r="N620">
        <v>44518</v>
      </c>
      <c r="O620" t="str">
        <v>M073 METRO MOSQUERA</v>
      </c>
      <c r="P620" t="str">
        <v>MOSQUERA</v>
      </c>
      <c r="Q620" t="str">
        <v>ALEXANDER CASTILLO SOTELO</v>
      </c>
      <c r="R620">
        <v>80216449</v>
      </c>
      <c r="S620" t="str">
        <v>BOGOTA</v>
      </c>
    </row>
    <row r="621" xml:space="preserve">
      <c r="A621">
        <v>620</v>
      </c>
      <c r="B621">
        <v>11861735</v>
      </c>
      <c r="C621" t="str">
        <v>REQUEST</v>
      </c>
      <c r="D621" t="str">
        <v>CERRADO</v>
      </c>
      <c r="E621" t="str">
        <v>TIENDA</v>
      </c>
      <c r="F621" t="str">
        <v>PDA</v>
      </c>
      <c r="G621" t="str">
        <v>PDA</v>
      </c>
      <c r="H621" t="str">
        <v>ZEBRA</v>
      </c>
      <c r="I621"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 tarde; solicito amablemente la verificacion de la PDA de pricing la cual esta presentando fallas; retrasando la operacion del aux. encargado._x000d_
Indicar la ubicacion del computador en la tienda o sede: oficinas</v>
      </c>
      <c r="J621" t="str">
        <v>NO APLICA</v>
      </c>
      <c r="K621" t="str" xml:space="preserve">
        <v xml:space="preserve">Buenas Tardes_x000d_
Realizar instalacion de la PDA :_x000d_
PDT/PDA|ESTANDAR ZEBRA TC56CJ serial 17283522509194</v>
      </c>
      <c r="L621" t="str">
        <v>Se realizo el alistamiento y revisión de la PDA; se instalo la SIM CARD que tenia el equipo anterior. Se hacen las pruebas correspondientes y se deja operativo el equipo.</v>
      </c>
      <c r="M621">
        <v>44517</v>
      </c>
      <c r="N621">
        <v>44518</v>
      </c>
      <c r="O621" t="str">
        <v>M073 METRO MOSQUERA</v>
      </c>
      <c r="P621" t="str">
        <v>MOSQUERA</v>
      </c>
      <c r="Q621" t="str">
        <v>ALEXANDER CASTILLO SOTELO</v>
      </c>
      <c r="R621">
        <v>80216449</v>
      </c>
      <c r="S621" t="str">
        <v>BOGOTA</v>
      </c>
    </row>
    <row r="622" xml:space="preserve">
      <c r="A622">
        <v>621</v>
      </c>
      <c r="B622">
        <v>11712718</v>
      </c>
      <c r="C622" t="str">
        <v>REQUEST</v>
      </c>
      <c r="D622" t="str">
        <v>CERRADO</v>
      </c>
      <c r="E622" t="str">
        <v>TIENDA</v>
      </c>
      <c r="F622" t="str">
        <v>PDA</v>
      </c>
      <c r="G622" t="str">
        <v>PDA</v>
      </c>
      <c r="H622" t="str">
        <v>HONEYWELL</v>
      </c>
      <c r="I622" t="str" xml:space="preserve">
        <v xml:space="preserve">Datos usuario_x000d_
Nombre: Aleydy Cajamarca Quintero_x000d_
Correo: Aleydy.CajamarcaQuintero@cencosud.com.co_x000d_
Usuario AD: acajamaq_x000d_
Pais: Colombia_x000d_
Ubicacion: M073 METRO MOSQUERA_x000d_
Zona: Colombia Bogota_x000d_
Unidad de Negocio: Supermercados_x000d_
Servicio: Tiendas &amp; Centros de Distribucion_x000d_
Telefono: 3114586238_x000d_
Anexo: 8948800_x000d_
Descripcion: Buenas noches me pueden colaborar con la pda con s/n 19086B7782_x000d_
del area de e-commerce prende pero despues se queda la pantalla en negro y no hace ninguna funcion gracias.</v>
      </c>
      <c r="J622" t="str">
        <v>NO APLICA</v>
      </c>
      <c r="K622" t="str" xml:space="preserve">
        <v xml:space="preserve">Buenas Tardes_x000d_
Por favor dejar esta PDA sellada y adjuntar el formato enviado para el despacho al centro de reparación una vez culminada la actividad devolverme el CAU para poder trasladar la PDA_x000d_
Tienda: M073 METRO MOSQUERA_x000d_
Equipo: PDT/PDA_x000d_
Marca: HONEYWELL_x000d_
Modelo: EDA 51-1_x000d_
Serial: 19086B7782</v>
      </c>
      <c r="L622" t="str">
        <v>Se realizo el alistamiento de la PDA y se registro en la minuta del area de seguridad que se iba a retirar. Se empaco y se dejo marcada la caja; lista paraque la recoja la trasportadora.</v>
      </c>
      <c r="M622">
        <v>44517</v>
      </c>
      <c r="N622">
        <v>44518</v>
      </c>
      <c r="O622" t="str">
        <v>M073 METRO MOSQUERA</v>
      </c>
      <c r="P622" t="str">
        <v>MOSQUERA</v>
      </c>
      <c r="Q622" t="str">
        <v>ALEXANDER CASTILLO SOTELO</v>
      </c>
      <c r="R622">
        <v>80216449</v>
      </c>
      <c r="S622" t="str">
        <v>BOGOTA</v>
      </c>
    </row>
    <row r="623" xml:space="preserve">
      <c r="A623">
        <v>622</v>
      </c>
      <c r="B623">
        <v>12080535</v>
      </c>
      <c r="C623" t="str">
        <v>INCIDENT</v>
      </c>
      <c r="D623" t="str">
        <v>CERRADO</v>
      </c>
      <c r="E623" t="str">
        <v>TIENDA</v>
      </c>
      <c r="F623" t="str">
        <v>POS</v>
      </c>
      <c r="G623" t="str">
        <v>POS</v>
      </c>
      <c r="H623" t="str">
        <v>WINCOR</v>
      </c>
      <c r="I623"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Buenos dias caja bloqueada con mensaje CLEANUP y=1 / n = any_x000d_
Por favor solucionar antes del dia sin IVA_x000d_
Numero de inventario: AD - 092312_x000d_
Numero de caja: 11</v>
      </c>
      <c r="J623" t="str">
        <v>NO APLICA</v>
      </c>
      <c r="K623" t="str">
        <v xml:space="preserve">Buen día; Agradezco su apoyo validando esta novedad        </v>
      </c>
      <c r="L623" t="str">
        <v>Se procede a revisar POS de la línea de caja la cual se encuentra bloqueada con mensaje cleanup y=1 / n = any y al momento de presionar cualquier tecla no reacciona no responde la POS. Se revisan conexiones del cableado de la caja. Se encuentra el cable del teclado desconectado; se ajustan conexiones; se procede a reiniciar los dispositivos. Los dispositivos encienden nuevamente de manera correcta sin novedad; se procede a validar y realizar pruebas con el jefe de cajas la señorita Elis Gravina. Las pruebas son de manera exitosa. La jefe de caja escanea y registra los productos de manera exitosa.  Se deja caja en correcto funcionamiento a satisfacción de la usuaria.</v>
      </c>
      <c r="M623">
        <v>44518</v>
      </c>
      <c r="N623">
        <v>44518</v>
      </c>
      <c r="O623" t="str">
        <v>J045 JUMBO AV.DEL FERROCARRIL SANTA MARTA</v>
      </c>
      <c r="P623" t="str">
        <v>SANTA MARTA</v>
      </c>
      <c r="Q623" t="str">
        <v>FABIAN ANDRES DIAZGRANADOS ORTEGA</v>
      </c>
      <c r="R623">
        <v>1082890172</v>
      </c>
      <c r="S623" t="str">
        <v>COSTA</v>
      </c>
    </row>
    <row r="624" xml:space="preserve">
      <c r="A624">
        <v>623</v>
      </c>
      <c r="B624">
        <v>12080521</v>
      </c>
      <c r="C624" t="str">
        <v>INCIDENT</v>
      </c>
      <c r="D624" t="str">
        <v>CERRADO</v>
      </c>
      <c r="E624" t="str">
        <v>TIENDA</v>
      </c>
      <c r="F624" t="str">
        <v>POS</v>
      </c>
      <c r="G624" t="str">
        <v>POS</v>
      </c>
      <c r="H624" t="str">
        <v>WINCOR</v>
      </c>
      <c r="I624"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Buenos dias la caja amanecio apagada; no funciona a nada_x000d_
Numero de inventario: AD-061390_x000d_
Numero de caja: 12</v>
      </c>
      <c r="J624" t="str">
        <v>NO APLICA</v>
      </c>
      <c r="K624" t="str">
        <v xml:space="preserve">Buen día; Agradezco su apoyo validando esta novedad        </v>
      </c>
      <c r="L624" t="str">
        <v>Se procede a revisar POS de la línea de caja la cual se encuentra apagada. Se revisan conexiones cableado de la caja. Se ajustan conexiones; se procede a encender la POS. Dispositivo enciende sin novedad; se procede a validar y realizar pruebas con el jefe de cajas la señorita Elis Gravina. Las pruebas son exitosas. Escanea y registra los productos de manera exitosa.  Se deja caja en correcto funcionamiento a satisfacción de la usuaria.</v>
      </c>
      <c r="M624">
        <v>44518</v>
      </c>
      <c r="N624">
        <v>44518</v>
      </c>
      <c r="O624" t="str">
        <v>J045 JUMBO AV.DEL FERROCARRIL SANTA MARTA</v>
      </c>
      <c r="P624" t="str">
        <v>SANTA MARTA</v>
      </c>
      <c r="Q624" t="str">
        <v>FABIAN ANDRES DIAZGRANADOS ORTEGA</v>
      </c>
      <c r="R624">
        <v>1082890172</v>
      </c>
      <c r="S624" t="str">
        <v>COSTA</v>
      </c>
    </row>
    <row r="625" xml:space="preserve">
      <c r="A625">
        <v>624</v>
      </c>
      <c r="B625">
        <v>12049022</v>
      </c>
      <c r="C625" t="str">
        <v>REQUEST</v>
      </c>
      <c r="D625" t="str">
        <v>CERRADO</v>
      </c>
      <c r="E625" t="str">
        <v>TIENDA</v>
      </c>
      <c r="F625" t="str">
        <v>BALANZA</v>
      </c>
      <c r="G625" t="str">
        <v>MESA</v>
      </c>
      <c r="H625" t="str">
        <v>METTLER</v>
      </c>
      <c r="I625" t="str" xml:space="preserve">
        <v xml:space="preserve">Datos usuario_x000d_
Nombre: Fabian Emilio Fonseca Enciso_x000d_
Correo: FabianEmilio.FonsecaEnciso@cencosud.com.co_x000d_
Usuario AD: FEFonsec_x000d_
Pais: Colombia_x000d_
Ubicacion: J044 JUMBO CHIA_x000d_
Zona: Colombia Bogota_x000d_
Unidad de Negocio: null_x000d_
Servicio: null_x000d_
Telefono: null_x000d_
Anexo: null_x000d_
Descripcion: la bascula no imprime las etiquestas no son legibles el teclado esta en mal estado_x000d_
Area donde su ubica la balanza: laboratorio / mesa</v>
      </c>
      <c r="J625" t="str">
        <v>NO APLICA</v>
      </c>
      <c r="K625" t="str" xml:space="preserve">
        <v xml:space="preserve">Buenas Tardes_x000d_
Por favor su ayuda con la reparacion de esta balanza_x000d_
Marca: METTLER TOLEDO_x000d_
Modelo: 8442 PLUS_x000d_
Serial: B507627791_x000d_
partes a solicitar:_x000d_
teclado sgparte: 15381_x000d_
ESTRUCTURA DEL MOTOR DE PASO sgparte: 15382_x000d_
estructura de motor de rebobinado Sgparte: 15383_x000d_
Me ayudan con el técnico reparador para el cambio de estas partes para el dia 19 de noviembre.</v>
      </c>
      <c r="L625" t="str">
        <v>Se realizo el cambio de los 2 motores con sus respectivos sensores; tambien se hizo el cambio del teclado. Se realizaron las pruebas y se dejo operativa la balanza. Se debe reemplazar el cabezal de impresión ya que los codigos de barras no son legibles.</v>
      </c>
      <c r="M625">
        <v>44519</v>
      </c>
      <c r="N625">
        <v>44519</v>
      </c>
      <c r="O625" t="str">
        <v xml:space="preserve"> J044 JUMBO CHIA</v>
      </c>
      <c r="P625" t="str">
        <v>CHIA</v>
      </c>
      <c r="Q625" t="str">
        <v>ALEXANDER CASTILLO SOTELO</v>
      </c>
      <c r="R625">
        <v>80216449</v>
      </c>
      <c r="S625" t="str">
        <v>BOGOTA</v>
      </c>
    </row>
    <row r="626" xml:space="preserve">
      <c r="A626">
        <v>625</v>
      </c>
      <c r="B626">
        <v>12038132</v>
      </c>
      <c r="C626" t="str">
        <v>REQUEST</v>
      </c>
      <c r="D626" t="str">
        <v>CERRADO</v>
      </c>
      <c r="E626" t="str">
        <v>TIENDA</v>
      </c>
      <c r="F626" t="str">
        <v>PDA</v>
      </c>
      <c r="G626" t="str">
        <v>PDA</v>
      </c>
      <c r="H626" t="str">
        <v>HONEYWELL</v>
      </c>
      <c r="I626" t="str" xml:space="preserve">
        <v xml:space="preserve">Datos usuario_x000d_
Nombre: Luis Guillemo Gil Bermudez_x000d_
Correo: LuisGuillemo.GilBermudez@cencosud.com.co_x000d_
Usuario AD: LuGGilBe_x000d_
Pais: Colombia_x000d_
Ubicacion: M077 METRO ZIPAQUIRA_x000d_
Zona: Colombia Bogota_x000d_
Unidad de Negocio: Supermercados_x000d_
Servicio: Sistemas_x000d_
Telefono: 3174347161_x000d_
Anexo: 7190405_x000d_
Descripcion: Buen dia; por favor me ayudan con el envio de 3 PDTS para M077 Metro Zipaquira_x000d_
_x000d_
_x000d_
M077 ZIPAQUIRA - PDT - 3_x000d_
_x000d_
CAU guia: 12026749_x000d_
_x000d_
OC 5900009916 (85 PDTS) Metro_x000d_
OC 5900010016 (80 PDTS) Metro_x000d_
OC 5900009617 (46 PDTS) Jumbo_x000d_
_x000d_
Seccion en la tienda o ubicacion del usuario: Sistemas_x000d_
Jefe de area asignacion de la PDT: Director</v>
      </c>
      <c r="J626" t="str">
        <v>NO APLICA</v>
      </c>
      <c r="K626" t="str" xml:space="preserve">
        <v xml:space="preserve">Buenas Tardes_x000d_
Realizar renovacion tegnologica de las 3 PDA que llegaron a la tienda; realizar configuracion segun manual enviado_x000d_
Seriales_x000d_
21178B0370_x000d_
21178B04FB_x000d_
21178B0482</v>
      </c>
      <c r="L626" t="str">
        <v>Se instalaron  y se ejecutaron todos los aplicativos en las PDA 21178B0370; 21178B04FB; 21178B0482; se hicieron cada una de las configuraciones y se conecta a la red Wifi. Se configura el perfil del usuario. Se hacen las pruebas correspondientes y se dejan operativos los equipos.</v>
      </c>
      <c r="M626">
        <v>44516</v>
      </c>
      <c r="N626">
        <v>44519</v>
      </c>
      <c r="O626" t="str">
        <v>M077 METRO ZIPAQUIRA</v>
      </c>
      <c r="P626" t="str">
        <v>ZIPAQUIRA</v>
      </c>
      <c r="Q626" t="str">
        <v>ALEXANDER CASTILLO SOTELO</v>
      </c>
      <c r="R626">
        <v>80216449</v>
      </c>
      <c r="S626" t="str">
        <v>BOGOTA</v>
      </c>
    </row>
    <row r="627" xml:space="preserve">
      <c r="A627">
        <v>626</v>
      </c>
      <c r="B627">
        <v>12038132</v>
      </c>
      <c r="C627" t="str">
        <v>REQUEST</v>
      </c>
      <c r="D627" t="str">
        <v>CERRADO</v>
      </c>
      <c r="E627" t="str">
        <v>TIENDA</v>
      </c>
      <c r="F627" t="str">
        <v>PDA</v>
      </c>
      <c r="G627" t="str">
        <v>PDA</v>
      </c>
      <c r="H627" t="str">
        <v>HONEYWELL</v>
      </c>
      <c r="I627" t="str" xml:space="preserve">
        <v xml:space="preserve">Datos usuario_x000d_
Nombre: Luis Guillemo Gil Bermudez_x000d_
Correo: LuisGuillemo.GilBermudez@cencosud.com.co_x000d_
Usuario AD: LuGGilBe_x000d_
Pais: Colombia_x000d_
Ubicacion: M077 METRO ZIPAQUIRA_x000d_
Zona: Colombia Bogota_x000d_
Unidad de Negocio: Supermercados_x000d_
Servicio: Sistemas_x000d_
Telefono: 3174347161_x000d_
Anexo: 7190405_x000d_
Descripcion: Buen dia; por favor me ayudan con el envio de 3 PDTS para M077 Metro Zipaquira_x000d_
_x000d_
_x000d_
M077 ZIPAQUIRA - PDT - 3_x000d_
_x000d_
CAU guia: 12026749_x000d_
_x000d_
OC 5900009916 (85 PDTS) Metro_x000d_
OC 5900010016 (80 PDTS) Metro_x000d_
OC 5900009617 (46 PDTS) Jumbo_x000d_
_x000d_
Seccion en la tienda o ubicacion del usuario: Sistemas_x000d_
Jefe de area asignacion de la PDT: Director</v>
      </c>
      <c r="J627" t="str">
        <v>NO APLICA</v>
      </c>
      <c r="K627" t="str" xml:space="preserve">
        <v xml:space="preserve">Buenas Tardes_x000d_
Realizar renovacion tegnologica de las 3 PDA que llegaron a la tienda; realizar configuracion segun manual enviado_x000d_
Seriales_x000d_
21178B0370_x000d_
21178B04FB_x000d_
21178B0482</v>
      </c>
      <c r="L627" t="str">
        <v>Se instalaron  y se ejecutaron todos los aplicativos en las PDA 21178B0370; 21178B04FB; 21178B0482; se hicieron cada una de las configuraciones y se conecta a la red Wifi. Se configura el perfil del usuario. Se hacen las pruebas correspondientes y se dejan operativos los equipos.</v>
      </c>
      <c r="M627">
        <v>44516</v>
      </c>
      <c r="N627">
        <v>44519</v>
      </c>
      <c r="O627" t="str">
        <v>M077 METRO ZIPAQUIRA</v>
      </c>
      <c r="P627" t="str">
        <v>ZIPAQUIRA</v>
      </c>
      <c r="Q627" t="str">
        <v>ALEXANDER CASTILLO SOTELO</v>
      </c>
      <c r="R627">
        <v>80216449</v>
      </c>
      <c r="S627" t="str">
        <v>BOGOTA</v>
      </c>
    </row>
    <row r="628" xml:space="preserve">
      <c r="A628">
        <v>627</v>
      </c>
      <c r="B628">
        <v>12077922</v>
      </c>
      <c r="C628" t="str">
        <v>REQUEST</v>
      </c>
      <c r="D628" t="str">
        <v>CERRADO</v>
      </c>
      <c r="E628" t="str">
        <v>TIENDA</v>
      </c>
      <c r="F628" t="str">
        <v>PDT</v>
      </c>
      <c r="G628" t="str">
        <v>PDA</v>
      </c>
      <c r="H628" t="str">
        <v>HONEYWELL</v>
      </c>
      <c r="I628" t="str" xml:space="preserve">
        <v xml:space="preserve">Datos usuario_x000d_
Nombre: Sandra Gimena Moreno_x000d_
Correo: sandragimena.moreno@cencosud.com.co_x000d_
Usuario AD: Sanmoren_x000d_
Pais: Colombia_x000d_
Ubicacion: M077 METRO ZIPAQUIRA_x000d_
Zona: Colombia Bogota_x000d_
Unidad de Negocio: Supermercados_x000d_
Servicio: Retail Financiero_x000d_
Telefono: 3175730592_x000d_
Anexo: 5923800_x000d_
Descripcion: PDA antena y e-commerce esta presentado fallas ; no permite escanear las tirillas de compra._x000d_
Seccion de la tienda en donde se ubica la PDT o usuario: seguridad</v>
      </c>
      <c r="J628" t="str">
        <v>NO APLICA</v>
      </c>
      <c r="K628" t="str" xml:space="preserve">
        <v xml:space="preserve">Buenos Dias_x000d_
Realizar actualización de Firmware de la PDA de Seguridad con el serial 19086B7D12_x000d_
Gracias_x000d_
Saludos</v>
      </c>
      <c r="L628" t="str">
        <v>Se realizó la revisión de la PDA y se hizo la limpieza de los navegadores ya que no cargaba bien las paginas. Se actualizó el firmware y se dejo operativo el equipo.</v>
      </c>
      <c r="M628">
        <v>44518</v>
      </c>
      <c r="N628">
        <v>44519</v>
      </c>
      <c r="O628" t="str">
        <v>M077 METRO ZIPAQUIRA</v>
      </c>
      <c r="P628" t="str">
        <v>ZIPAQUIRA</v>
      </c>
      <c r="Q628" t="str">
        <v>ALEXANDER CASTILLO SOTELO</v>
      </c>
      <c r="R628">
        <v>80216449</v>
      </c>
      <c r="S628" t="str">
        <v>BOGOTA</v>
      </c>
    </row>
    <row r="629" xml:space="preserve">
      <c r="A629">
        <v>628</v>
      </c>
      <c r="B629">
        <v>12075434</v>
      </c>
      <c r="C629" t="str">
        <v>REQUEST</v>
      </c>
      <c r="D629" t="str">
        <v>CERRADO</v>
      </c>
      <c r="E629" t="str">
        <v>TIENDA</v>
      </c>
      <c r="F629" t="str">
        <v>PDA</v>
      </c>
      <c r="G629" t="str">
        <v>PDA</v>
      </c>
      <c r="H629" t="str">
        <v>HONEYWELL</v>
      </c>
      <c r="I629"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 dia me colabora por favor revisando la PDA de la tienda Metro Zipaquira ya que esta generando error buscando el codigo de la tienda al ingresar a Janis.</v>
      </c>
      <c r="J629" t="str">
        <v>NO APLICA</v>
      </c>
      <c r="K629" t="str" xml:space="preserve">
        <v xml:space="preserve">Buenos Dias_x000d_
Validar el aplicativo Janis en la PDA de Ecommerce de la tienda con serial 19086B811F_x000d_
Gracias</v>
      </c>
      <c r="L629" t="str">
        <v>Se desinstalo la app WhatsApp; se borraron todas las configuraciones de esta aplicación y se reinstalo nuevamente.se configuro nuevamente y se hicieron las pruebas. Tambien se cambio la red Wifi a donde se debe conectar el equipo. Se deja operativa la PDA.</v>
      </c>
      <c r="M629">
        <v>44518</v>
      </c>
      <c r="N629">
        <v>44519</v>
      </c>
      <c r="O629" t="str">
        <v>M077 METRO ZIPAQUIRA</v>
      </c>
      <c r="P629" t="str">
        <v>ZIPAQUIRA</v>
      </c>
      <c r="Q629" t="str">
        <v>ALEXANDER CASTILLO SOTELO</v>
      </c>
      <c r="R629">
        <v>80216449</v>
      </c>
      <c r="S629" t="str">
        <v>BOGOTA</v>
      </c>
    </row>
    <row r="630" xml:space="preserve">
      <c r="A630">
        <v>629</v>
      </c>
      <c r="B630">
        <v>12068910</v>
      </c>
      <c r="C630" t="str">
        <v>REQUEST</v>
      </c>
      <c r="D630" t="str">
        <v>CERRADO</v>
      </c>
      <c r="E630" t="str">
        <v>TIENDA</v>
      </c>
      <c r="F630" t="str">
        <v>POS</v>
      </c>
      <c r="G630" t="str">
        <v>POS</v>
      </c>
      <c r="H630" t="str">
        <v>WINCOR</v>
      </c>
      <c r="I630" t="str">
        <v>Se da continudad al CAU 12026722 ; donde reportan falla con la POS 11 de donas; y donde tenico en varias verificacines y pruebas no se logro instalar la imagen del SYS LINUX en la POS con serial 59CD001323. Se requiere aprobar el envio de la POS con serial 6422492769 que se encontro con estado sotck sin novedad para enviar y poder dar solucion como ultima contigencia a la falla con la POS 11 de tienda metro santa lucia.</v>
      </c>
      <c r="J630" t="str">
        <v>NO APLICA</v>
      </c>
      <c r="K630" t="str">
        <v>se verifica la Guia No. 2071793000 despacho de POS WINCOR BEETLE-M serial 6422492769 . se verifica que fue recibida en tienda por el usuairo luz apache de recibo. Se requiere programar visita de tecnico ISIT para realizar la instalacion de la pos con serial 6422492769 como POS 11.</v>
      </c>
      <c r="L630" t="str" xml:space="preserve">
        <v xml:space="preserve">buenos dias se realiza la recepcion de la pos que llego a la tienda la cual se encontra en custodia en sala de sistema; una vez se detapa el paquete se detecta que la maquina tiene partes internas sueltas; se encontro con tornillos y las memorias ram sueltas; se tuvo que desensamblar ajustar las partes; se le cambio la tarjeta de red; se instalo puerto vga ya que esta no llego con ese puerto y no se podia conectar monitor para configuracion de boot de la memoria con la imagen; se realiza la instalacion y configuracion de la imagen de pos con los parametros de configuracion entregados; se deja lista para que carguen laconfiguracion de facturacion; realicen el licenciamiento._x000d_
WINCOR BETLE M_x000d_
SN:6422492769_x000d_
POS 11_x000d_
IP:10.132.92.83_x000d_
MS: 255.255.255.192_x000d_
GW: 10.132.92.126_x000d_
IP SERVER: 10.132.92.65_x000d_
MAC: 00-03-56-0A-EF-AD_x000d_
SERIAL de la pos que se retira 59CD001323</v>
      </c>
      <c r="M630">
        <v>44518</v>
      </c>
      <c r="N630">
        <v>44519</v>
      </c>
      <c r="O630" t="str">
        <v>M195 METRO SANTA LUCIA</v>
      </c>
      <c r="P630" t="str">
        <v>NEIVA</v>
      </c>
      <c r="Q630" t="str">
        <v>JORGE MARIO CUADRADO GUERRERO</v>
      </c>
      <c r="R630">
        <v>1075250176</v>
      </c>
      <c r="S630" t="str">
        <v>OCCIDENTE</v>
      </c>
    </row>
    <row r="631" xml:space="preserve">
      <c r="A631">
        <v>630</v>
      </c>
      <c r="B631">
        <v>12068910</v>
      </c>
      <c r="C631" t="str">
        <v>REQUEST</v>
      </c>
      <c r="D631" t="str">
        <v>CERRADO</v>
      </c>
      <c r="E631" t="str">
        <v>TIENDA</v>
      </c>
      <c r="F631" t="str">
        <v>POS</v>
      </c>
      <c r="G631" t="str">
        <v>POS</v>
      </c>
      <c r="H631" t="str">
        <v>WINCOR</v>
      </c>
      <c r="I631" t="str">
        <v>Se da continudad al CAU 12026722 ; donde reportan falla con la POS 11 de donas; y donde tenico en varias verificacines y pruebas no se logro instalar la imagen del SYS LINUX en la POS con serial 59CD001323. Se requiere aprobar el envio de la POS con serial 6422492769 que se encontro con estado sotck sin novedad para enviar y poder dar solucion como ultima contigencia a la falla con la POS 11 de tienda metro santa lucia.</v>
      </c>
      <c r="J631" t="str">
        <v>NO APLICA</v>
      </c>
      <c r="K631" t="str">
        <v>se verifica la Guia No. 2071793000 despacho de POS WINCOR BEETLE-M serial 6422492769 . se verifica que fue recibida en tienda por el usuairo luz apache de recibo. Se requiere programar visita de tecnico ISIT para realizar la instalacion de la pos con serial 6422492769 como POS 11.</v>
      </c>
      <c r="L631" t="str" xml:space="preserve">
        <v xml:space="preserve">buenos dias se realiza la recepcion de la pos que llego a la tienda la cual se encontra en custodia en sala de sistema; una vez se detapa el paquete se detecta que la maquina tiene partes internas sueltas; se encontro con tornillos y las memorias ram sueltas; se tuvo que desensamblar ajustar las partes; se le cambio la tarjeta de red; se instalo puerto vga ya que esta no llego con ese puerto y no se podia conectar monitor para configuracion de boot de la memoria con la imagen; se realiza la instalacion y configuracion de la imagen de pos con los parametros de configuracion entregados; se deja lista para que carguen laconfiguracion de facturacion; realicen el licenciamiento._x000d_
WINCOR BETLE M_x000d_
SN:6422492769_x000d_
POS 11_x000d_
IP:10.132.92.83_x000d_
MS: 255.255.255.192_x000d_
GW: 10.132.92.126_x000d_
IP SERVER: 10.132.92.65_x000d_
MAC: 00-03-56-0A-EF-AD_x000d_
SERIAL de la pos que se retira 59CD001323</v>
      </c>
      <c r="M631">
        <v>44518</v>
      </c>
      <c r="N631">
        <v>44519</v>
      </c>
      <c r="O631" t="str">
        <v>M195 METRO SANTA LUCIA</v>
      </c>
      <c r="P631" t="str">
        <v>NEIVA</v>
      </c>
      <c r="Q631" t="str">
        <v>JORGE MARIO CUADRADO GUERRERO</v>
      </c>
      <c r="R631">
        <v>1075250176</v>
      </c>
      <c r="S631" t="str">
        <v>OCCIDENTE</v>
      </c>
    </row>
    <row r="632" xml:space="preserve">
      <c r="A632">
        <v>631</v>
      </c>
      <c r="B632">
        <v>12068910</v>
      </c>
      <c r="C632" t="str">
        <v>REQUEST</v>
      </c>
      <c r="D632" t="str">
        <v>CERRADO</v>
      </c>
      <c r="E632" t="str">
        <v>TIENDA</v>
      </c>
      <c r="F632" t="str">
        <v>POS</v>
      </c>
      <c r="G632" t="str">
        <v>POS</v>
      </c>
      <c r="H632" t="str">
        <v>WINCOR</v>
      </c>
      <c r="I632" t="str">
        <v>Se da continudad al CAU 12026722 ; donde reportan falla con la POS 11 de donas; y donde tenico en varias verificacines y pruebas no se logro instalar la imagen del SYS LINUX en la POS con serial 59CD001323. Se requiere aprobar el envio de la POS con serial 6422492769 que se encontro con estado sotck sin novedad para enviar y poder dar solucion como ultima contigencia a la falla con la POS 11 de tienda metro santa lucia.</v>
      </c>
      <c r="J632" t="str">
        <v>NO APLICA</v>
      </c>
      <c r="K632" t="str">
        <v>se verifica la Guia No. 2071793000 despacho de POS WINCOR BEETLE-M serial 6422492769 . se verifica que fue recibida en tienda por el usuairo luz apache de recibo. Se requiere programar visita de tecnico ISIT para realizar la instalacion de la pos con serial 6422492769 como POS 11.</v>
      </c>
      <c r="L632" t="str" xml:space="preserve">
        <v xml:space="preserve">buenos dias se realiza la recepcion de la pos que llego a la tienda la cual se encontra en custodia en sala de sistema; una vez se detapa el paquete se detecta que la maquina tiene partes internas sueltas; se encontro con tornillos y las memorias ram sueltas; se tuvo que desensamblar ajustar las partes; se le cambio la tarjeta de red; se instalo puerto vga ya que esta no llego con ese puerto y no se podia conectar monitor para configuracion de boot de la memoria con la imagen; se realiza la instalacion y configuracion de la imagen de pos con los parametros de configuracion entregados; se deja lista para que carguen laconfiguracion de facturacion; realicen el licenciamiento._x000d_
WINCOR BETLE M_x000d_
SN:6422492769_x000d_
POS 11_x000d_
IP:10.132.92.83_x000d_
MS: 255.255.255.192_x000d_
GW: 10.132.92.126_x000d_
IP SERVER: 10.132.92.65_x000d_
MAC: 00-03-56-0A-EF-AD_x000d_
SERIAL de la pos que se retira 59CD001323</v>
      </c>
      <c r="M632">
        <v>44518</v>
      </c>
      <c r="N632">
        <v>44519</v>
      </c>
      <c r="O632" t="str">
        <v>M195 METRO SANTA LUCIA</v>
      </c>
      <c r="P632" t="str">
        <v>NEIVA</v>
      </c>
      <c r="Q632" t="str">
        <v>JORGE MARIO CUADRADO GUERRERO</v>
      </c>
      <c r="R632">
        <v>1075250176</v>
      </c>
      <c r="S632" t="str">
        <v>OCCIDENTE</v>
      </c>
    </row>
    <row r="633" xml:space="preserve">
      <c r="A633">
        <v>632</v>
      </c>
      <c r="B633">
        <v>11991121</v>
      </c>
      <c r="C633" t="str">
        <v>INCIDENT</v>
      </c>
      <c r="D633" t="str">
        <v>CERRADO</v>
      </c>
      <c r="E633" t="str">
        <v>ESTACION DE SERVICIOS</v>
      </c>
      <c r="F633" t="str">
        <v>CPU</v>
      </c>
      <c r="G633" t="str">
        <v>CPU</v>
      </c>
      <c r="H633" t="str">
        <v>LENOVO</v>
      </c>
      <c r="I633"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Buenas tardes_x000d_
_x000d_
necesito de su amable colaboracion para el arreglo del pc de la EDS Girardot ya que en la revision que le hicieron el tecnico manifiesta que esta dañada la board y la fuente de poder._x000d_
_x000d_
quedo atento;_x000d_
_x000d_
Jair Zabala_x000d_
Coordinador EDS._x000d_
</v>
      </c>
      <c r="J633" t="str">
        <v>NO APLICA</v>
      </c>
      <c r="K633" t="str" xml:space="preserve">
        <v xml:space="preserve">Jefe Buen dia su autorizacion para envio de tecnico para instalacion de cpu desktop que ya llego; se encuentra en le eds._x000d_
la cpu llega sin sistemas operativo; toca realizar la instalacion de todo el software.</v>
      </c>
      <c r="L633" t="str" xml:space="preserve">
        <v xml:space="preserve">Solicitud del arreglo del pc de la EDS Girardot ya que en la revision que le hicieron el tecnico manifiesta que esta dañada la board y la fuente de poder; debido a ello_x000d_
llega una cpu nueva a la EDS; la cual es para reemplazar la que se daño; se procede a instalar imagen de windows 10 usada por cencosud; se instala aplicativos;_x000d_
office 2016; se sube equipo a dominio cencosud; y mueve a contenedor correspondiente. Luego se procede a configurar perfil de usuario; impresora; correo_x000d_
electronico; se deja configurado putty; nomina; genesis; e indica a usuario como pasar la información que tiene en otro equipo por medio de la nube; se le comunica_x000d_
a Harold Gonzalez soporte de sistemas de Cencosud el estado en que queda el equipo; adicional se le envian placas y serial de equipo que llega y el que se cambia;_x000d_
él indica que va a realizar el retiro y asignación del nuevo equipo a la persona correspondiente. Se realizan pruebas con usuario quedando operativo y en_x000d_
funcionamiento el equipo.</v>
      </c>
      <c r="M633">
        <v>44518</v>
      </c>
      <c r="N633">
        <v>44519</v>
      </c>
      <c r="O633" t="str">
        <v>J047 JUMBO GIRARDOT</v>
      </c>
      <c r="P633" t="str">
        <v>GIRARDOT</v>
      </c>
      <c r="Q633" t="str">
        <v>SERGIO LEONARDO CLAVIJO CAMARGO</v>
      </c>
      <c r="R633">
        <v>1110471353</v>
      </c>
      <c r="S633" t="str">
        <v>OCCIDENTE</v>
      </c>
    </row>
    <row r="634" xml:space="preserve">
      <c r="A634">
        <v>633</v>
      </c>
      <c r="B634">
        <v>11991121</v>
      </c>
      <c r="C634" t="str">
        <v>INCIDENT</v>
      </c>
      <c r="D634" t="str">
        <v>CERRADO</v>
      </c>
      <c r="E634" t="str">
        <v>ESTACION DE SERVICIOS</v>
      </c>
      <c r="F634" t="str">
        <v>CPU</v>
      </c>
      <c r="G634" t="str">
        <v>CPU</v>
      </c>
      <c r="H634" t="str">
        <v>LENOVO</v>
      </c>
      <c r="I634"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Buenas tardes_x000d_
_x000d_
necesito de su amable colaboracion para el arreglo del pc de la EDS Girardot ya que en la revision que le hicieron el tecnico manifiesta que esta dañada la board y la fuente de poder._x000d_
_x000d_
quedo atento;_x000d_
_x000d_
Jair Zabala_x000d_
Coordinador EDS._x000d_
</v>
      </c>
      <c r="J634" t="str">
        <v>NO APLICA</v>
      </c>
      <c r="K634" t="str" xml:space="preserve">
        <v xml:space="preserve">Jefe Buen dia su autorizacion para envio de tecnico para instalacion de cpu desktop que ya llego; se encuentra en le eds._x000d_
la cpu llega sin sistemas operativo; toca realizar la instalacion de todo el software.</v>
      </c>
      <c r="L634" t="str" xml:space="preserve">
        <v xml:space="preserve">Solicitud del arreglo del pc de la EDS Girardot ya que en la revision que le hicieron el tecnico manifiesta que esta dañada la board y la fuente de poder; debido a ello_x000d_
llega una cpu nueva a la EDS; la cual es para reemplazar la que se daño; se procede a instalar imagen de windows 10 usada por cencosud; se instala aplicativos;_x000d_
office 2016; se sube equipo a dominio cencosud; y mueve a contenedor correspondiente. Luego se procede a configurar perfil de usuario; impresora; correo_x000d_
electronico; se deja configurado putty; nomina; genesis; e indica a usuario como pasar la información que tiene en otro equipo por medio de la nube; se le comunica_x000d_
a Harold Gonzalez soporte de sistemas de Cencosud el estado en que queda el equipo; adicional se le envian placas y serial de equipo que llega y el que se cambia;_x000d_
él indica que va a realizar el retiro y asignación del nuevo equipo a la persona correspondiente. Se realizan pruebas con usuario quedando operativo y en_x000d_
funcionamiento el equipo.</v>
      </c>
      <c r="M634">
        <v>44518</v>
      </c>
      <c r="N634">
        <v>44519</v>
      </c>
      <c r="O634" t="str">
        <v>J047 JUMBO GIRARDOT</v>
      </c>
      <c r="P634" t="str">
        <v>GIRARDOT</v>
      </c>
      <c r="Q634" t="str">
        <v>SERGIO LEONARDO CLAVIJO CAMARGO</v>
      </c>
      <c r="R634">
        <v>1110471353</v>
      </c>
      <c r="S634" t="str">
        <v>OCCIDENTE</v>
      </c>
    </row>
    <row r="635" xml:space="preserve">
      <c r="A635">
        <v>634</v>
      </c>
      <c r="B635">
        <v>12078786</v>
      </c>
      <c r="C635" t="str">
        <v>REQUEST</v>
      </c>
      <c r="D635" t="str">
        <v>CERRADO</v>
      </c>
      <c r="E635" t="str">
        <v>TIENDA</v>
      </c>
      <c r="F635" t="str">
        <v>CPU</v>
      </c>
      <c r="G635" t="str">
        <v>DESKTOP</v>
      </c>
      <c r="H635" t="str">
        <v>LENOVO</v>
      </c>
      <c r="I635"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El equipo esta lento y genera mucha demora en los procesos; en este momento el correo no se actualiza._x000d_
Indicar ubicacion del Equipo en tienda o oficinas: jumbo popayan campanario Recibo_x000d_
</v>
      </c>
      <c r="J635" t="str">
        <v>NO APLICA</v>
      </c>
      <c r="K635" t="str">
        <v xml:space="preserve">Jefe su autorizacion con el tecnico remoto para revision de equipo de recibo que se encuentra muy lento y el correo no funciona; se solicita revision y test de disco duro.	</v>
      </c>
      <c r="L635" t="str">
        <v>Se procede a establecer contacto con el usuario del área comercial el señor Fredy Antonio Romero. Se valida funcionamiento del equipo de escritorio de marca Lenovo de Serie: MJ01ML7S el cual se encontró con recalentamiento y bloqueos temporales; por lo que se procede a realizar mantenimiento preventivo; se realiza cambio de pasta térmica a el procesador; se limpia memoria pines de memoria RAM de 4gb; se limpia disipador de procesador al igual que el culer; se reconectan periféricos; se enciende pc ;se activan núcleos de procesador; se eliminan temporales y cache de aplicaciones; se desfragmenta particiones de disco; se repara correo Outlook de usuario; se recomienda el aumento de memoria RAM ya que la capacidad es de 4gb y de esta capacidad el equipo utiliza 750Mb como memoria reservada de hardware para gráficos; se entrega equipo a usuario quien realiza pruebas estas son exitosas;  equipo queda operativo y funcional</v>
      </c>
      <c r="M635">
        <v>44519</v>
      </c>
      <c r="N635">
        <v>44519</v>
      </c>
      <c r="O635" t="str">
        <v>J036 JUMBO POPAYAN CAMPANARIO</v>
      </c>
      <c r="P635" t="str">
        <v>POPAYAN</v>
      </c>
      <c r="Q635" t="str">
        <v>JHON ALEXANDER VASQUEZ REVELO</v>
      </c>
      <c r="R635">
        <v>10308105</v>
      </c>
      <c r="S635" t="str">
        <v>OCCIDENTE</v>
      </c>
    </row>
    <row r="636" xml:space="preserve">
      <c r="A636">
        <v>635</v>
      </c>
      <c r="B636">
        <v>12078786</v>
      </c>
      <c r="C636" t="str">
        <v>REQUEST</v>
      </c>
      <c r="D636" t="str">
        <v>CERRADO</v>
      </c>
      <c r="E636" t="str">
        <v>TIENDA</v>
      </c>
      <c r="F636" t="str">
        <v>CPU</v>
      </c>
      <c r="G636" t="str">
        <v>DESKTOP</v>
      </c>
      <c r="H636" t="str">
        <v>LENOVO</v>
      </c>
      <c r="I636"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El equipo esta lento y genera mucha demora en los procesos; en este momento el correo no se actualiza._x000d_
Indicar ubicacion del Equipo en tienda o oficinas: jumbo popayan campanario Recibo_x000d_
</v>
      </c>
      <c r="J636" t="str">
        <v>NO APLICA</v>
      </c>
      <c r="K636" t="str">
        <v xml:space="preserve">Jefe su autorizacion con el tecnico remoto para revision de equipo de recibo que se encuentra muy lento y el correo no funciona; se solicita revision y test de disco duro.	</v>
      </c>
      <c r="L636" t="str">
        <v>Se procede a establecer contacto con el usuario del área comercial el señor Fredy Antonio Romero. Se valida funcionamiento del equipo de escritorio de marca Lenovo de Serie: MJ01ML7S el cual se encontró con recalentamiento y bloqueos temporales; por lo que se procede a realizar mantenimiento preventivo; se realiza cambio de pasta térmica a el procesador; se limpia memoria pines de memoria RAM de 4gb; se limpia disipador de procesador al igual que el culer; se reconectan periféricos; se enciende pc ;se activan núcleos de procesador; se eliminan temporales y cache de aplicaciones; se desfragmenta particiones de disco; se repara correo Outlook de usuario; se recomienda el aumento de memoria RAM ya que la capacidad es de 4gb y de esta capacidad el equipo utiliza 750Mb como memoria reservada de hardware para gráficos; se entrega equipo a usuario quien realiza pruebas estas son exitosas;  equipo queda operativo y funcional</v>
      </c>
      <c r="M636">
        <v>44519</v>
      </c>
      <c r="N636">
        <v>44519</v>
      </c>
      <c r="O636" t="str">
        <v>J036 JUMBO POPAYAN CAMPANARIO</v>
      </c>
      <c r="P636" t="str">
        <v>POPAYAN</v>
      </c>
      <c r="Q636" t="str">
        <v>JHON ALEXANDER VASQUEZ REVELO</v>
      </c>
      <c r="R636">
        <v>10308105</v>
      </c>
      <c r="S636" t="str">
        <v>OCCIDENTE</v>
      </c>
    </row>
    <row r="637" xml:space="preserve">
      <c r="A637">
        <v>636</v>
      </c>
      <c r="B637">
        <v>12078786</v>
      </c>
      <c r="C637" t="str">
        <v>REQUEST</v>
      </c>
      <c r="D637" t="str">
        <v>CERRADO</v>
      </c>
      <c r="E637" t="str">
        <v>TIENDA</v>
      </c>
      <c r="F637" t="str">
        <v>CPU</v>
      </c>
      <c r="G637" t="str">
        <v>DESKTOP</v>
      </c>
      <c r="H637" t="str">
        <v>LENOVO</v>
      </c>
      <c r="I637"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El equipo esta lento y genera mucha demora en los procesos; en este momento el correo no se actualiza._x000d_
Indicar ubicacion del Equipo en tienda o oficinas: jumbo popayan campanario Recibo_x000d_
</v>
      </c>
      <c r="J637" t="str">
        <v>NO APLICA</v>
      </c>
      <c r="K637" t="str">
        <v xml:space="preserve">Jefe su autorizacion con el tecnico remoto para revision de equipo de recibo que se encuentra muy lento y el correo no funciona; se solicita revision y test de disco duro.	</v>
      </c>
      <c r="L637" t="str">
        <v>Se procede a establecer contacto con el usuario del área comercial el señor Fredy Antonio Romero. Se valida funcionamiento del equipo de escritorio de marca Lenovo de Serie: MJ01ML7S el cual se encontró con recalentamiento y bloqueos temporales; por lo que se procede a realizar mantenimiento preventivo; se realiza cambio de pasta térmica a el procesador; se limpia memoria pines de memoria RAM de 4gb; se limpia disipador de procesador al igual que el culer; se reconectan periféricos; se enciende pc ;se activan núcleos de procesador; se eliminan temporales y cache de aplicaciones; se desfragmenta particiones de disco; se repara correo Outlook de usuario; se recomienda el aumento de memoria RAM ya que la capacidad es de 4gb y de esta capacidad el equipo utiliza 750Mb como memoria reservada de hardware para gráficos; se entrega equipo a usuario quien realiza pruebas estas son exitosas;  equipo queda operativo y funcional</v>
      </c>
      <c r="M637">
        <v>44519</v>
      </c>
      <c r="N637">
        <v>44519</v>
      </c>
      <c r="O637" t="str">
        <v>J036 JUMBO POPAYAN CAMPANARIO</v>
      </c>
      <c r="P637" t="str">
        <v>POPAYAN</v>
      </c>
      <c r="Q637" t="str">
        <v>JHON ALEXANDER VASQUEZ REVELO</v>
      </c>
      <c r="R637">
        <v>10308105</v>
      </c>
      <c r="S637" t="str">
        <v>OCCIDENTE</v>
      </c>
    </row>
    <row r="638" xml:space="preserve">
      <c r="A638">
        <v>637</v>
      </c>
      <c r="B638">
        <v>12077419</v>
      </c>
      <c r="C638" t="str">
        <v>REQUEST</v>
      </c>
      <c r="D638" t="str">
        <v>CERRADO</v>
      </c>
      <c r="E638" t="str">
        <v>TIENDA</v>
      </c>
      <c r="F638" t="str">
        <v>POS</v>
      </c>
      <c r="G638" t="str">
        <v>POS</v>
      </c>
      <c r="H638" t="str">
        <v>TECLADO</v>
      </c>
      <c r="I63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el teclado de platos preparados ya que este; las teclas del numero 1 y la tecla clear; no funcionan correstamente_x000d_
_x000d_
Numero de inventario: pos 10_x000d_
Numero de caja: 10</v>
      </c>
      <c r="J638" t="str">
        <v>NO APLICA</v>
      </c>
      <c r="K638" t="str">
        <v>Jefe su autorizacion con el tecnico remoto para cambio de teclado de la pos 10 de platos preparados; el teclado se encuentra en sistemas es de los nuevos; encontrado por el tecnico Nelson torres.</v>
      </c>
      <c r="L638" t="str">
        <v>Cambio de teclado de la pos 10 de platos preparados; debido a que las tecla del número 1 y clear no funcionan correctamente. Se procede a buscar teclado de caja en oficina de sistemas; se encuentra teclado negro; se realiza cambio en caja de platos preparados pos 10; dejando operativo y con la respectiva señalización de teclas; se hace prueba de funcionamiento con usuario; verificando las teclas que presentaba fallas anteriormente.</v>
      </c>
      <c r="M638">
        <v>44519</v>
      </c>
      <c r="N638">
        <v>44519</v>
      </c>
      <c r="O638" t="str">
        <v>J047 JUMBO GIRARDOT</v>
      </c>
      <c r="P638" t="str">
        <v>GIRARDOT</v>
      </c>
      <c r="Q638" t="str">
        <v>SERGIO LEONARDO CLAVIJO CAMARGO</v>
      </c>
      <c r="R638">
        <v>1110471353</v>
      </c>
      <c r="S638" t="str">
        <v>OCCIDENTE</v>
      </c>
    </row>
    <row r="639" xml:space="preserve">
      <c r="A639">
        <v>638</v>
      </c>
      <c r="B639">
        <v>12066498</v>
      </c>
      <c r="C639" t="str">
        <v>REQUEST</v>
      </c>
      <c r="D639" t="str">
        <v>CERRADO</v>
      </c>
      <c r="E639" t="str">
        <v>TIENDA</v>
      </c>
      <c r="F639" t="str">
        <v>BALANZA</v>
      </c>
      <c r="G639" t="str">
        <v>MESA</v>
      </c>
      <c r="H639" t="str">
        <v>METTLER</v>
      </c>
      <c r="I639"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Bascula de platos preparados; se encuentra sucia por dentro y el teclado deteriorado_x000d_
Area en donde se encuentra la Balanza: platos preparados</v>
      </c>
      <c r="J639" t="str">
        <v>NO APLICA</v>
      </c>
      <c r="K639" t="str" xml:space="preserve">
        <v xml:space="preserve">Se solicita revisión; diagnostico y/o reparación si es el caso para la balanza de platos preparados; para la cual solicitan limpieza de residuos de papel de impresión; adicional usuaria manifiesta que teclado esta presentando falla y esta en mal estado._x000d_
Entregar activo operativa a Usuaria.</v>
      </c>
      <c r="L639" t="str">
        <v>Se realiza revisión de la bascula de panaderia la cual se encuentra sucia; con polvo y viruta de pan. Se hace limpieza a bascula quitando suciedad y polvo incrustado. Se hacen pruebas de funcionamiento en la balanza; las cuales son satisfactorias. Se entrega funcional a funcionario</v>
      </c>
      <c r="M639">
        <v>44517</v>
      </c>
      <c r="N639">
        <v>44523</v>
      </c>
      <c r="O639" t="str">
        <v>J126 JUMBO SAN SILVESTRE</v>
      </c>
      <c r="P639" t="str">
        <v>BARRANCABERMEJA</v>
      </c>
      <c r="Q639" t="str">
        <v>JESUS DAVID MALAGON GAMARRA</v>
      </c>
      <c r="R639">
        <v>1095814492</v>
      </c>
      <c r="S639" t="str">
        <v>ORIENTE</v>
      </c>
    </row>
    <row r="640" xml:space="preserve">
      <c r="A640">
        <v>639</v>
      </c>
      <c r="B640">
        <v>12066498</v>
      </c>
      <c r="C640" t="str">
        <v>REQUEST</v>
      </c>
      <c r="D640" t="str">
        <v>CERRADO</v>
      </c>
      <c r="E640" t="str">
        <v>TIENDA</v>
      </c>
      <c r="F640" t="str">
        <v>BALANZA</v>
      </c>
      <c r="G640" t="str">
        <v>MESA</v>
      </c>
      <c r="H640" t="str">
        <v>METTLER</v>
      </c>
      <c r="I640"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Bascula de platos preparados; se encuentra sucia por dentro y el teclado deteriorado_x000d_
Area en donde se encuentra la Balanza: platos preparados</v>
      </c>
      <c r="J640" t="str">
        <v>NO APLICA</v>
      </c>
      <c r="K640" t="str" xml:space="preserve">
        <v xml:space="preserve">Se solicita revisión; diagnostico y/o reparación si es el caso para la balanza de platos preparados; para la cual solicitan limpieza de residuos de papel de impresión; adicional usuaria manifiesta que teclado esta presentando falla y esta en mal estado._x000d_
Entregar activo operativa a Usuaria.</v>
      </c>
      <c r="L640" t="str">
        <v>Se realiza revisión de la bascula de panaderia la cual se encuentra sucia; con polvo y viruta de pan. Se hace limpieza a bascula quitando suciedad y polvo incrustado. Se hacen pruebas de funcionamiento en la balanza; las cuales son satisfactorias. Se entrega funcional a funcionario</v>
      </c>
      <c r="M640">
        <v>44517</v>
      </c>
      <c r="N640">
        <v>44523</v>
      </c>
      <c r="O640" t="str">
        <v>J126 JUMBO SAN SILVESTRE</v>
      </c>
      <c r="P640" t="str">
        <v>BARRANCABERMEJA</v>
      </c>
      <c r="Q640" t="str">
        <v>JESUS DAVID MALAGON GAMARRA</v>
      </c>
      <c r="R640">
        <v>1095814492</v>
      </c>
      <c r="S640" t="str">
        <v>ORIENTE</v>
      </c>
    </row>
    <row r="641" xml:space="preserve">
      <c r="A641">
        <v>640</v>
      </c>
      <c r="B641">
        <v>12078865</v>
      </c>
      <c r="C641" t="str">
        <v>REQUEST</v>
      </c>
      <c r="D641" t="str">
        <v>CERRADO</v>
      </c>
      <c r="E641" t="str">
        <v>TIENDA</v>
      </c>
      <c r="F641" t="str">
        <v>SCANNER</v>
      </c>
      <c r="G641" t="str">
        <v>MANO</v>
      </c>
      <c r="H641" t="str">
        <v>ZEBRA</v>
      </c>
      <c r="I641" t="str" xml:space="preserve">
        <v xml:space="preserve">Buen día._x000d_
Se solicita reemplazo he instalación de scanner de mano._x000d_
SCANNER DESKTOP|MANO DATALOGIC GD 4400 | Nº SERIE: F17F05622_x000d_
Gracias.</v>
      </c>
      <c r="J641" t="str">
        <v>NO APLICA</v>
      </c>
      <c r="K641" t="str" xml:space="preserve">
        <v xml:space="preserve">Buen día_x000d_
Se requiere de su apoyo con esta solicitud._x000d_
Área: Recibo_x000d_
Marca: SCANNER DESKTOP|MANO_x000d_
Modelo: DATALOGIC GD 4400_x000d_
Serie/placa: F17F05622_x000d_
Inventario: DI-027208_x000d_
Descripción de la falla: Se solicita reemplazo e instalación de escáner de mano._x000d_
Se encuentra en oficina de sistemas._x000d_
Manual se encuentra en dentro de caja de scanner._x000d_
NOTA: no olvidar realizar acta de entrega de activo y una acta de retiro de activo; se anexa acta de ejemplo</v>
      </c>
      <c r="L641" t="str">
        <v>Se realiza cambio de scanner de mano. Se retira scanner Datalogic y se monta en el PC el nuevo scanner marca Zebra y se generaliza la instalación autónoma del mismo. El scanner viejo se empaca en caja del nuevo. Se realizan pruebas funcionales con el scanner las cuales son satisfactorias por parte de la usuaria Nayibe Salas. Se diligencian actas de entrega y retiro de los equipos.</v>
      </c>
      <c r="M641">
        <v>44517</v>
      </c>
      <c r="N641">
        <v>44523</v>
      </c>
      <c r="O641" t="str">
        <v>J126 JUMBO SAN SILVESTRE</v>
      </c>
      <c r="P641" t="str">
        <v>BARRANCABERMEJA</v>
      </c>
      <c r="Q641" t="str">
        <v>JESUS DAVID MALAGON GAMARRA</v>
      </c>
      <c r="R641">
        <v>1095814492</v>
      </c>
      <c r="S641" t="str">
        <v>ORIENTE</v>
      </c>
    </row>
    <row r="642" xml:space="preserve">
      <c r="A642">
        <v>641</v>
      </c>
      <c r="B642">
        <v>12078865</v>
      </c>
      <c r="C642" t="str">
        <v>REQUEST</v>
      </c>
      <c r="D642" t="str">
        <v>CERRADO</v>
      </c>
      <c r="E642" t="str">
        <v>TIENDA</v>
      </c>
      <c r="F642" t="str">
        <v>SCANNER</v>
      </c>
      <c r="G642" t="str">
        <v>MANO</v>
      </c>
      <c r="H642" t="str">
        <v>ZEBRA</v>
      </c>
      <c r="I642" t="str" xml:space="preserve">
        <v xml:space="preserve">Buen día._x000d_
Se solicita reemplazo he instalación de scanner de mano._x000d_
SCANNER DESKTOP|MANO DATALOGIC GD 4400 | Nº SERIE: F17F05622_x000d_
Gracias.</v>
      </c>
      <c r="J642" t="str">
        <v>NO APLICA</v>
      </c>
      <c r="K642" t="str" xml:space="preserve">
        <v xml:space="preserve">Buen día_x000d_
Se requiere de su apoyo con esta solicitud._x000d_
Área: Recibo_x000d_
Marca: SCANNER DESKTOP|MANO_x000d_
Modelo: DATALOGIC GD 4400_x000d_
Serie/placa: F17F05622_x000d_
Inventario: DI-027208_x000d_
Descripción de la falla: Se solicita reemplazo e instalación de escáner de mano._x000d_
Se encuentra en oficina de sistemas._x000d_
Manual se encuentra en dentro de caja de scanner._x000d_
NOTA: no olvidar realizar acta de entrega de activo y una acta de retiro de activo; se anexa acta de ejemplo</v>
      </c>
      <c r="L642" t="str">
        <v>Se realiza cambio de scanner de mano. Se retira scanner Datalogic y se monta en el PC el nuevo scanner marca Zebra y se generaliza la instalación autónoma del mismo. El scanner viejo se empaca en caja del nuevo. Se realizan pruebas funcionales con el scanner las cuales son satisfactorias por parte de la usuaria Nayibe Salas. Se diligencian actas de entrega y retiro de los equipos.</v>
      </c>
      <c r="M642">
        <v>44517</v>
      </c>
      <c r="N642">
        <v>44523</v>
      </c>
      <c r="O642" t="str">
        <v>J126 JUMBO SAN SILVESTRE</v>
      </c>
      <c r="P642" t="str">
        <v>BARRANCABERMEJA</v>
      </c>
      <c r="Q642" t="str">
        <v>JESUS DAVID MALAGON GAMARRA</v>
      </c>
      <c r="R642">
        <v>1095814492</v>
      </c>
      <c r="S642" t="str">
        <v>ORIENTE</v>
      </c>
    </row>
    <row r="643">
      <c r="A643">
        <v>642</v>
      </c>
      <c r="B643">
        <v>12077667</v>
      </c>
      <c r="C643" t="str">
        <v>REQUEST</v>
      </c>
      <c r="D643" t="str">
        <v>CERRADO</v>
      </c>
      <c r="E643" t="str">
        <v>TIENDA</v>
      </c>
      <c r="F643" t="str">
        <v>PDT</v>
      </c>
      <c r="G643" t="str">
        <v>PDT</v>
      </c>
      <c r="H643" t="str">
        <v>HONEYWELL</v>
      </c>
      <c r="I643" t="str">
        <v>Se requiere programar a tecnico ISIT para configurar equipo PDT/PDA|ESTANDAR HONEYWELL EDA51 seriales:21145B0480; Ya que se confirma en la guia que fue recibida por el area de seguridad. se transfiere pára su gestion.</v>
      </c>
      <c r="J643" t="str">
        <v>NO APLICA</v>
      </c>
      <c r="K643" t="str">
        <v>Jefe Miguel; por favor me colabora con la autorizacion para la visita del tecnico de isit para que realice la configuracion de la pdt HONEYWELL EDA51 serial: 21145B0480; se anexa manual para su configuracion.</v>
      </c>
      <c r="L643" t="str">
        <v>Se llega a sitio; se realizan los parámetros de bioseguridad y se valida ingreso. Se procede con la ubicación del equipo y validación del mismo. Se desembala equpo y se ensambla bateria y cable de poder. Se realiza instalación de firmware; se procede a realizar el reset factory; se procede con las configuraciones según instructivo. Se asignan los parámetros de red a la wlan correspondiente. Se realizan configuraciones para antenas. Se realizan pruebas con la usuaria la cual queda a plena conformidad. Se entrega forro y demás accesorios. Se le realiza comentario al Señor Gerente quien indica la persona que quedará encargada. Soporte Remoto indica que le hará llegar el acta de entrega. El equipo sube a plena normalidad quedando el usuario a satisfacción. El equipo queda completamente operativo. Se da por finalizada la llamada.</v>
      </c>
      <c r="M643">
        <v>44531</v>
      </c>
      <c r="N643">
        <v>44531</v>
      </c>
      <c r="O643" t="str">
        <v>M179 METRO PITALITO</v>
      </c>
      <c r="P643" t="str">
        <v>PITALITO</v>
      </c>
      <c r="Q643" t="str">
        <v>EMERSON PALACIOS MARTINEZ</v>
      </c>
      <c r="R643">
        <v>13723524</v>
      </c>
      <c r="S643" t="str">
        <v>OCCIDENTE</v>
      </c>
    </row>
    <row r="644">
      <c r="A644">
        <v>643</v>
      </c>
      <c r="B644">
        <v>12077667</v>
      </c>
      <c r="C644" t="str">
        <v>REQUEST</v>
      </c>
      <c r="D644" t="str">
        <v>CERRADO</v>
      </c>
      <c r="E644" t="str">
        <v>TIENDA</v>
      </c>
      <c r="F644" t="str">
        <v>PDT</v>
      </c>
      <c r="G644" t="str">
        <v>PDT</v>
      </c>
      <c r="H644" t="str">
        <v>HONEYWELL</v>
      </c>
      <c r="I644" t="str">
        <v>Se requiere programar a tecnico ISIT para configurar equipo PDT/PDA|ESTANDAR HONEYWELL EDA51 seriales:21145B0480; Ya que se confirma en la guia que fue recibida por el area de seguridad. se transfiere pára su gestion.</v>
      </c>
      <c r="J644" t="str">
        <v>NO APLICA</v>
      </c>
      <c r="K644" t="str">
        <v>Jefe Miguel; por favor me colabora con la autorizacion para la visita del tecnico de isit para que realice la configuracion de la pdt HONEYWELL EDA51 serial: 21145B0480; se anexa manual para su configuracion.</v>
      </c>
      <c r="L644" t="str">
        <v>Se llega a sitio; se realizan los parámetros de bioseguridad y se valida ingreso. Se procede con la ubicación del equipo y validación del mismo. Se desembala equpo y se ensambla bateria y cable de poder. Se realiza instalación de firmware; se procede a realizar el reset factory; se procede con las configuraciones según instructivo. Se asignan los parámetros de red a la wlan correspondiente. Se realizan configuraciones para antenas. Se realizan pruebas con la usuaria la cual queda a plena conformidad. Se entrega forro y demás accesorios. Se le realiza comentario al Señor Gerente quien indica la persona que quedará encargada. Soporte Remoto indica que le hará llegar el acta de entrega. El equipo sube a plena normalidad quedando el usuario a satisfacción. El equipo queda completamente operativo. Se da por finalizada la llamada.</v>
      </c>
      <c r="M644">
        <v>44531</v>
      </c>
      <c r="N644">
        <v>44531</v>
      </c>
      <c r="O644" t="str">
        <v>M179 METRO PITALITO</v>
      </c>
      <c r="P644" t="str">
        <v>PITALITO</v>
      </c>
      <c r="Q644" t="str">
        <v>EMERSON PALACIOS MARTINEZ</v>
      </c>
      <c r="R644">
        <v>13723524</v>
      </c>
      <c r="S644" t="str">
        <v>OCCIDENTE</v>
      </c>
    </row>
    <row r="645" xml:space="preserve">
      <c r="A645">
        <v>644</v>
      </c>
      <c r="B645">
        <v>11982110</v>
      </c>
      <c r="C645" t="str">
        <v>INCIDENT</v>
      </c>
      <c r="D645" t="str">
        <v>CERRADO</v>
      </c>
      <c r="E645" t="str">
        <v>TIENDA</v>
      </c>
      <c r="F645" t="str">
        <v>POS</v>
      </c>
      <c r="G645" t="str">
        <v>TECLADO</v>
      </c>
      <c r="H645" t="str">
        <v>WINCOR</v>
      </c>
      <c r="I645" t="str" xml:space="preserve">
        <v xml:space="preserve">Datos usuario_x000d_
Nombre: Diego Felipe Mazorra Guevara_x000d_
Correo: DiegoFelipe.MazorraGuevara@cencosud.com.co_x000d_
Usuario AD: DFMazorr_x000d_
Pais: Colombia_x000d_
Ubicacion: J036 JUMBO POPAYAN CAMPANARIO_x000d_
Zona: Colombia Occidente_x000d_
Unidad de Negocio: Supermercados_x000d_
Servicio: Tiendas &amp; Centros de Distribucion_x000d_
Telefono: 3045730698_x000d_
Anexo: 403_x000d_
Descripcion: Muy buena tarde; solicito de su colaboracion con el teclado de la pos # 21; el teclado presenta falla al momento de anular venta; referencia del teclado S/N 60DM393365._x000d_
</v>
      </c>
      <c r="J645" t="str">
        <v>NO APLICA</v>
      </c>
      <c r="K645" t="str" xml:space="preserve">
        <v xml:space="preserve">Se realiza envio de KEYBOARD TA85/SCR CPL. LGY con Guía No. 2071792992 el 16/11/2021. Se transfiere para su gestión. Confirmar si la parte ya fue entregada y proceder con la instalación y gestion del ticket._x000d_
</v>
      </c>
      <c r="L645" t="str">
        <v xml:space="preserve">Se procede a establecer contacto con el usuario del área de línea de cajas la jefe Johana Andrea Orozco. Se valida funcionamiento del pos # 21 de marca Beetle de Serie: 60DM393365 la cual se encontró fuera de servicio al presentar problemas de reconocimiento en varias piezas del teclado; se procede a realizar cambio de teclado por teclado nuevo enviado por el área de soporte; se instala conexiones nuevas de teclado y se dejan instaladas sus respectivas piezas; teclado se reconoce correctamente; Se entrega pos a jefe de línea de cajas; quien realiza verificación y funcionamiento pos; pruebas realizadas son positivas </v>
      </c>
      <c r="M645">
        <v>44531</v>
      </c>
      <c r="N645">
        <v>44531</v>
      </c>
      <c r="O645" t="str">
        <v>J036 JUMBO POPAYAN CAMPANARIO</v>
      </c>
      <c r="P645" t="str">
        <v>POPAYAN</v>
      </c>
      <c r="Q645" t="str">
        <v>JHON ALEXANDER VASQUEZ REVELO</v>
      </c>
      <c r="R645">
        <v>10308105</v>
      </c>
      <c r="S645" t="str">
        <v>OCCIDENTE</v>
      </c>
    </row>
    <row r="646" xml:space="preserve">
      <c r="A646">
        <v>645</v>
      </c>
      <c r="B646">
        <v>11978912</v>
      </c>
      <c r="C646" t="str">
        <v>INCIDENT</v>
      </c>
      <c r="D646" t="str">
        <v>CERRADO</v>
      </c>
      <c r="E646" t="str">
        <v>TIENDA</v>
      </c>
      <c r="F646" t="str">
        <v>POS</v>
      </c>
      <c r="G646" t="str">
        <v>TECLADO</v>
      </c>
      <c r="H646" t="str">
        <v>WINCOR</v>
      </c>
      <c r="I64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 con la pos # 12; teclado no funciona para redimir puntos; recoger medios de pago como tarjetas._x000d_
_x000d_
Gracias por su colaboracion;_x000d_
_x000d_
Numero de inventario: 023700_x000d_
Numero de caja: 12</v>
      </c>
      <c r="J646" t="str">
        <v>NO APLICA</v>
      </c>
      <c r="K646" t="str" xml:space="preserve">
        <v xml:space="preserve">Se realiza envio de KEYBOARD TA85/SCR CPL. LGY con Guía No. 2071792992 el 16/11/2021. Se transfiere para su gestión. Confirmar si la parte ya fue entregada y proceder con la instalación y gestion del ticket._x000d_
</v>
      </c>
      <c r="L646" t="str">
        <v xml:space="preserve">Se procede a establecer contacto con el usuario del área línea de cajas la jefe Johana Andrea Orozco. Se valida funcionamiento del pos # 12 de marca Beetle de Serie: 6498720779 la cual se encontró fuera de servicio al presentar problemas de reconocimiento de teclado; se procede a realizar cambio de teclado nuevo enviado por soporte de sistemas; se instala conexiones nuevas de teclado y se dejan instaladas las respectivas piezas; teclado se reconoce correctamente; Se entrega pos a jefe de línea de cajas; quien realiza verificación y funcionamiento pos; pruebas realizadas son positivas </v>
      </c>
      <c r="M646">
        <v>44531</v>
      </c>
      <c r="N646">
        <v>44531</v>
      </c>
      <c r="O646" t="str">
        <v>J036 JUMBO POPAYAN CAMPANARIO</v>
      </c>
      <c r="P646" t="str">
        <v>POPAYAN</v>
      </c>
      <c r="Q646" t="str">
        <v>JHON ALEXANDER VASQUEZ REVELO</v>
      </c>
      <c r="R646">
        <v>10308105</v>
      </c>
      <c r="S646" t="str">
        <v>OCCIDENTE</v>
      </c>
    </row>
    <row r="647" xml:space="preserve">
      <c r="A647">
        <v>646</v>
      </c>
      <c r="B647">
        <v>12066406</v>
      </c>
      <c r="C647" t="str">
        <v>INCIDENT</v>
      </c>
      <c r="D647" t="str">
        <v>CERRADO</v>
      </c>
      <c r="E647" t="str">
        <v>TIENDA</v>
      </c>
      <c r="F647" t="str">
        <v>CPU</v>
      </c>
      <c r="G647" t="str">
        <v>MONITOR</v>
      </c>
      <c r="H647" t="str">
        <v>LENOVO</v>
      </c>
      <c r="I647"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monitor que se encuentra asignado para el portal de colaboradores KIO presenta la pantalla de varios colores adicional en la parte inferior presenta un linea blanca. Serial MJPHRYV_x000d_
Lugar en donde se encuentra el computador en la tienda: CAFETERIA DE EMPLEADOS_x000d_
</v>
      </c>
      <c r="J647" t="str">
        <v>NO APLICA</v>
      </c>
      <c r="K647" t="str">
        <v>Se realiza envio de CABLE DVI con Guía No. 2071793018 el 19/11/2021</v>
      </c>
      <c r="L647" t="str">
        <v>Se llega a sitio; se realizan los parámetros de bioseguridad y se valida ingreso. Se procede con la ubicación del equipo Sé procede con la validación del mismo. Se desembala parte y se procede con la instalación de cable dvi. El equipo da video inmediatamente quedando con una raya blanca en la parte inferior de la pantalla la cual no interfiere con su uso. Se reinicia el equipo por buenas prácticas. Se procede con la recogida de cableado. El equipo sube a plena normalidad quedando el usuario a satisfacción. El equipo queda completamente operativo con todos sus periféricos. Se da por finalizada la llamada.</v>
      </c>
      <c r="M647">
        <v>44531</v>
      </c>
      <c r="N647">
        <v>44531</v>
      </c>
      <c r="O647" t="str">
        <v>M179 METRO PITALITO</v>
      </c>
      <c r="P647" t="str">
        <v>PITALITO</v>
      </c>
      <c r="Q647" t="str">
        <v>EMERSON PALACIOS MARTINEZ</v>
      </c>
      <c r="R647">
        <v>13723524</v>
      </c>
      <c r="S647" t="str">
        <v>OCCIDENTE</v>
      </c>
    </row>
    <row r="648" xml:space="preserve">
      <c r="A648">
        <v>647</v>
      </c>
      <c r="B648">
        <v>12093491</v>
      </c>
      <c r="C648" t="str">
        <v>REQUEST</v>
      </c>
      <c r="D648" t="str">
        <v>CERRADO</v>
      </c>
      <c r="E648" t="str">
        <v>TIENDA</v>
      </c>
      <c r="F648" t="str">
        <v>CPU</v>
      </c>
      <c r="G648" t="str">
        <v>CPU</v>
      </c>
      <c r="H648" t="str">
        <v>LENOVO</v>
      </c>
      <c r="I648"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el traslado del pc de textil para ATC._x000d_
_x000d_
_x000d_
Gracias por la atencion prestada ._x000d_
AREA EN DONDE SE UBICA EL EQUIPO : OFICINAS ADMINISTRATIVAS_x000d_
</v>
      </c>
      <c r="J648" t="str">
        <v>NO APLICA</v>
      </c>
      <c r="K648" t="str">
        <v>Favor nos ayudan con personal en sitio</v>
      </c>
      <c r="L648" t="str">
        <v>Se realizó traslado de un equipo de oficina administrativa a atención al cliente. Se validó el punto de red en el switch AD-092304; quedando en red y funcional</v>
      </c>
      <c r="M648">
        <v>44531</v>
      </c>
      <c r="N648">
        <v>44531</v>
      </c>
      <c r="O648" t="str">
        <v>J045 JUMBO AV.DEL FERROCARRIL SANTA MARTA</v>
      </c>
      <c r="P648" t="str">
        <v>SANTA MARTA</v>
      </c>
      <c r="Q648" t="str">
        <v>ALDAHIR GUSTAVO HERNANDEZ CRATZ</v>
      </c>
      <c r="R648">
        <v>1083006482</v>
      </c>
      <c r="S648" t="str">
        <v>COSTA</v>
      </c>
    </row>
    <row r="649" xml:space="preserve">
      <c r="A649">
        <v>648</v>
      </c>
      <c r="B649">
        <v>12096389</v>
      </c>
      <c r="C649" t="str">
        <v>INCIDENT</v>
      </c>
      <c r="D649" t="str">
        <v>CERRADO</v>
      </c>
      <c r="E649" t="str">
        <v>TIENDA</v>
      </c>
      <c r="F649" t="str">
        <v>POS</v>
      </c>
      <c r="G649" t="str">
        <v>POS</v>
      </c>
      <c r="H649" t="str">
        <v>WINCOR</v>
      </c>
      <c r="I649"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Descripcion: cordial saludo; agradecemos su amable colaboracion ya que la pos numero 11 presenta la falla que en operacion se apaga y al reiniciarla se apaga la pantalla otra vez</v>
      </c>
      <c r="J649" t="str">
        <v>NO APLICA</v>
      </c>
      <c r="K649" t="str" xml:space="preserve">
        <v xml:space="preserve">Se realiza validación remota con el Jefe de cajas y se confirma que la POS 11 Serial: 59CD900508; presenta apagones repentinos; se confirma y este tiene una temperatura alta que no es normal; porque se solicita por favor visita tecina en sitio por parte de ISIT para que realice validación de la Pos físicamente y realice un diagnóstico de la novedad_x000d_
Datos de la POS_x000d_
Marca: Wincor Nixdorf_x000d_
Modelo: Bettle M_x000d_
Serial: 59CD900508_x000d_
Numero POS: 10</v>
      </c>
      <c r="L649" t="str">
        <v>Caja de POS se encuentra trabajando normal; la falla la presenta el scanner balanza el cuál no reconoce los codigos EAN que se pasen por el lector; se realiza una inspección parcial de la misma debido a que la llamada no esta por esa pieza. En caso de requerir levantamiento de precinto; actualización o calibración seria necesario generar llamada indicando los datos de la balanza a revisar. Caja POS queda en funcionamiento con la novedad del scanner balanza</v>
      </c>
      <c r="M649">
        <v>44531</v>
      </c>
      <c r="N649">
        <v>44531</v>
      </c>
      <c r="O649" t="str">
        <v>M042 METRO IBAGUE</v>
      </c>
      <c r="P649" t="str">
        <v>IBAGUE</v>
      </c>
      <c r="Q649" t="str">
        <v>SERGIO LEONARDO CLAVIJO CAMARGO</v>
      </c>
      <c r="R649">
        <v>1110471353</v>
      </c>
      <c r="S649" t="str">
        <v>OCCIDENTE</v>
      </c>
    </row>
    <row r="650" xml:space="preserve">
      <c r="A650">
        <v>649</v>
      </c>
      <c r="B650">
        <v>12090167</v>
      </c>
      <c r="C650" t="str">
        <v>REQUEST</v>
      </c>
      <c r="D650" t="str">
        <v>CERRADO</v>
      </c>
      <c r="E650" t="str">
        <v>TIENDA</v>
      </c>
      <c r="F650" t="str">
        <v>CPU</v>
      </c>
      <c r="G650" t="str">
        <v>CPU</v>
      </c>
      <c r="H650" t="str">
        <v>LENOVO</v>
      </c>
      <c r="I650"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dias;_x000d_
_x000d_
solicito por favor su colaboracion para enviar al tecnico a reparar el computador del Gerente Bernardo Agredo_x000d_
IP 10.131.44.70</v>
      </c>
      <c r="J650" t="str">
        <v>NO APLICA</v>
      </c>
      <c r="K650" t="str">
        <v>Jefe su autorizacion para envio de tecnico remoto para revision del desktop del director que se encuentra muy lento ; en comunicacion con la asistente piden a Jhon vazques que les esta dejando los equipos muy buenos.</v>
      </c>
      <c r="L650" t="str">
        <v xml:space="preserve">Se procede a establecer contacto con el usuario del área comercial el señor Gerente Bernardo Agredo. Se valida funcionamiento del equipo de escritorio de marca Lenovo de Serie: MJ04ZJNY el cual se encontró con recalentamiento; bloqueos de sistema temporales y Disco de almacenamiento casi lleno ; por lo que se procede a realizar mantenimiento preventivo a la cpu se realiza desensamble de componentes para posterior limpieza; se realiza cambio de pasta térmica al procesador; se limpia memoria pines de memoria RAM de 4gb; se limpia disipador de procesador al igual que el cooler; se reconectan periféricos; se enciende pc ;se procede a optimizar sistema ; se activan núcleos del procesador; se eliminan temporales y cache de aplicaciones; se desfragmenta particiones de disco; se configura paginación de disco; se entrega equipo a usuario quien realiza pruebas estas son exitosas;  equipo queda operativo y funcional </v>
      </c>
      <c r="M650">
        <v>44531</v>
      </c>
      <c r="N650">
        <v>44531</v>
      </c>
      <c r="O650" t="str">
        <v>J036 JUMBO POPAYAN CAMPANARIO</v>
      </c>
      <c r="P650" t="str">
        <v>POPAYAN</v>
      </c>
      <c r="Q650" t="str">
        <v>JHON ALEXANDER VASQUEZ REVELO</v>
      </c>
      <c r="R650">
        <v>10308105</v>
      </c>
      <c r="S650" t="str">
        <v>OCCIDENTE</v>
      </c>
    </row>
    <row r="651" xml:space="preserve">
      <c r="A651">
        <v>650</v>
      </c>
      <c r="B651">
        <v>12090167</v>
      </c>
      <c r="C651" t="str">
        <v>REQUEST</v>
      </c>
      <c r="D651" t="str">
        <v>CERRADO</v>
      </c>
      <c r="E651" t="str">
        <v>TIENDA</v>
      </c>
      <c r="F651" t="str">
        <v>CPU</v>
      </c>
      <c r="G651" t="str">
        <v>CPU</v>
      </c>
      <c r="H651" t="str">
        <v>LENOVO</v>
      </c>
      <c r="I651"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dias;_x000d_
_x000d_
solicito por favor su colaboracion para enviar al tecnico a reparar el computador del Gerente Bernardo Agredo_x000d_
IP 10.131.44.70</v>
      </c>
      <c r="J651" t="str">
        <v>NO APLICA</v>
      </c>
      <c r="K651" t="str">
        <v>Jefe su autorizacion para envio de tecnico remoto para revision del desktop del director que se encuentra muy lento ; en comunicacion con la asistente piden a Jhon vazques que les esta dejando los equipos muy buenos.</v>
      </c>
      <c r="L651" t="str">
        <v xml:space="preserve">Se procede a establecer contacto con el usuario del área comercial el señor Gerente Bernardo Agredo. Se valida funcionamiento del equipo de escritorio de marca Lenovo de Serie: MJ04ZJNY el cual se encontró con recalentamiento; bloqueos de sistema temporales y Disco de almacenamiento casi lleno ; por lo que se procede a realizar mantenimiento preventivo a la cpu se realiza desensamble de componentes para posterior limpieza; se realiza cambio de pasta térmica al procesador; se limpia memoria pines de memoria RAM de 4gb; se limpia disipador de procesador al igual que el cooler; se reconectan periféricos; se enciende pc ;se procede a optimizar sistema ; se activan núcleos del procesador; se eliminan temporales y cache de aplicaciones; se desfragmenta particiones de disco; se configura paginación de disco; se entrega equipo a usuario quien realiza pruebas estas son exitosas;  equipo queda operativo y funcional </v>
      </c>
      <c r="M651">
        <v>44531</v>
      </c>
      <c r="N651">
        <v>44531</v>
      </c>
      <c r="O651" t="str">
        <v>J036 JUMBO POPAYAN CAMPANARIO</v>
      </c>
      <c r="P651" t="str">
        <v>POPAYAN</v>
      </c>
      <c r="Q651" t="str">
        <v>JHON ALEXANDER VASQUEZ REVELO</v>
      </c>
      <c r="R651">
        <v>10308105</v>
      </c>
      <c r="S651" t="str">
        <v>OCCIDENTE</v>
      </c>
    </row>
    <row r="652" xml:space="preserve">
      <c r="A652">
        <v>651</v>
      </c>
      <c r="B652">
        <v>12092160</v>
      </c>
      <c r="C652" t="str">
        <v>REQUEST</v>
      </c>
      <c r="D652" t="str">
        <v>CERRADO</v>
      </c>
      <c r="E652" t="str">
        <v>TIENDA</v>
      </c>
      <c r="F652" t="str">
        <v>POS</v>
      </c>
      <c r="G652" t="str">
        <v>POS</v>
      </c>
      <c r="H652" t="str">
        <v>WINCOR</v>
      </c>
      <c r="I652" t="str" xml:space="preserve">
        <v xml:space="preserve">Datos usuario_x000d_
Nombre: Diana Patricia Reapira Rubiano_x000d_
Correo: Diana.Reapira@cencosud.com.co_x000d_
Usuario AD: dpreapir_x000d_
Pais: Colombia_x000d_
Ubicacion: M195 METRO SANTA LUCIA_x000d_
Zona: Colombia Bogota_x000d_
Unidad de Negocio: Supermercados_x000d_
Servicio: Tiendas &amp; Centros de Distribucion_x000d_
Telefono: 3232033384_x000d_
Anexo: null_x000d_
Descripcion: buen dia me pueden colaborar con la Pos # 11 ya que el dia 19 de Noviembre el tecnico de zona realizo el mantenimiento fisico del equipo y ese mismo dia se realiza un CAU # para que subiera el sistema a la Pos; quedando activa. Al dia siguiente la Pos amanece desconfigurada. A la fecha aun esta en ese estado; la requerimos con urgencia ya que afecta la operacion de la tienda</v>
      </c>
      <c r="J652" t="str">
        <v>NO APLICA</v>
      </c>
      <c r="K652" t="str">
        <v>Nos ayudan a validar la novedad en la POS por favor ya que esta aparece fuera de linea.</v>
      </c>
      <c r="L652" t="str">
        <v>se ingresa a sitio se procede a revisar caja pos las cual se encuentra en estado de error de OPERATING SYSTEM NOD; se valida las conexiones de la pos y se encuentra en buen estado; se procede a apagar la maquina y dejarla por 10 minutos; se vuelve a encender y la pos sube correctamente los usuarios de cajas hacen pruebas exitosas; la pos queda en funcionamiento</v>
      </c>
      <c r="M652">
        <v>44531</v>
      </c>
      <c r="N652">
        <v>44531</v>
      </c>
      <c r="O652" t="str">
        <v>M195 METRO SANTA LUCIA</v>
      </c>
      <c r="P652" t="str">
        <v>NEIVA</v>
      </c>
      <c r="Q652" t="str">
        <v>JOHN ALEJANDRO LOZADA BABATIVA</v>
      </c>
      <c r="R652">
        <v>1075313382</v>
      </c>
      <c r="S652" t="str">
        <v>OCCIDENTE</v>
      </c>
    </row>
    <row r="653" xml:space="preserve">
      <c r="A653">
        <v>652</v>
      </c>
      <c r="B653">
        <v>12066450</v>
      </c>
      <c r="C653" t="str">
        <v>REQUEST</v>
      </c>
      <c r="D653" t="str">
        <v>CERRADO</v>
      </c>
      <c r="E653" t="str">
        <v>TIENDA</v>
      </c>
      <c r="F653" t="str">
        <v>CPU</v>
      </c>
      <c r="G653" t="str">
        <v>CPU</v>
      </c>
      <c r="H653" t="str">
        <v>LENOVO</v>
      </c>
      <c r="I653"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tardes; por favor me pueden colaborar con el pc serial mjphtcd el cual presenta pantalla negra; enciende pero deja ingresar. presenta mensaje de dhcp... agradezco su amable colaboracion._x000d_
AREA EN DONDE SE UBICA EL EQUIPO : oficina comercial; sistemas</v>
      </c>
      <c r="J653" t="str">
        <v>NO APLICA</v>
      </c>
      <c r="K653" t="str" xml:space="preserve">
        <v xml:space="preserve">su colaboracion con la autorizacion de esta llamada para que el tecnico de isit viste la tienda y realice la instalacion del disco duro el cual ya esta en sitio._x000d_
</v>
      </c>
      <c r="L653" t="str">
        <v>Se llega a sitio; se realizan los parámetros de bioseguridad y se valida ingreso. Se procede con la ubicación del equipo y validación del mismo. Se desembala parte y equipo; se instala disco duro y se ensambla nuevamente el desktop. Se procede a pasar imagen corporativa a satisfacción; se desinstala antivirus y se instala trend. Se le cambia hostname; se realiza instalación de agente y se procede a subir al dominio corporativo. Se instala aplicaciones y office; se configura cola de impresión. Se realizan pruebas de parámetros de red ejecutando tracer a 500 saltos sin pérdida de paquetes de datos. El equipo sube a plena normalidad quedando el usuario a satisfacción. El equipo queda completamente operativo con todos sus periféricos. Se da por finalizada la llamada.</v>
      </c>
      <c r="M653">
        <v>44531</v>
      </c>
      <c r="N653">
        <v>44531</v>
      </c>
      <c r="O653" t="str">
        <v>M179 METRO PITALITO</v>
      </c>
      <c r="P653" t="str">
        <v>PITALITO</v>
      </c>
      <c r="Q653" t="str">
        <v>EMERSON PALACIOS MARTINEZ</v>
      </c>
      <c r="R653">
        <v>13723524</v>
      </c>
      <c r="S653" t="str">
        <v>OCCIDENTE</v>
      </c>
    </row>
    <row r="654" xml:space="preserve">
      <c r="A654">
        <v>653</v>
      </c>
      <c r="B654">
        <v>12066450</v>
      </c>
      <c r="C654" t="str">
        <v>REQUEST</v>
      </c>
      <c r="D654" t="str">
        <v>CERRADO</v>
      </c>
      <c r="E654" t="str">
        <v>TIENDA</v>
      </c>
      <c r="F654" t="str">
        <v>CPU</v>
      </c>
      <c r="G654" t="str">
        <v>CPU</v>
      </c>
      <c r="H654" t="str">
        <v>LENOVO</v>
      </c>
      <c r="I654"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tardes; por favor me pueden colaborar con el pc serial mjphtcd el cual presenta pantalla negra; enciende pero deja ingresar. presenta mensaje de dhcp... agradezco su amable colaboracion._x000d_
AREA EN DONDE SE UBICA EL EQUIPO : oficina comercial; sistemas</v>
      </c>
      <c r="J654" t="str">
        <v>NO APLICA</v>
      </c>
      <c r="K654" t="str" xml:space="preserve">
        <v xml:space="preserve">su colaboracion con la autorizacion de esta llamada para que el tecnico de isit viste la tienda y realice la instalacion del disco duro el cual ya esta en sitio._x000d_
</v>
      </c>
      <c r="L654" t="str">
        <v>Se llega a sitio; se realizan los parámetros de bioseguridad y se valida ingreso. Se procede con la ubicación del equipo y validación del mismo. Se desembala parte y equipo; se instala disco duro y se ensambla nuevamente el desktop. Se procede a pasar imagen corporativa a satisfacción; se desinstala antivirus y se instala trend. Se le cambia hostname; se realiza instalación de agente y se procede a subir al dominio corporativo. Se instala aplicaciones y office; se configura cola de impresión. Se realizan pruebas de parámetros de red ejecutando tracer a 500 saltos sin pérdida de paquetes de datos. El equipo sube a plena normalidad quedando el usuario a satisfacción. El equipo queda completamente operativo con todos sus periféricos. Se da por finalizada la llamada.</v>
      </c>
      <c r="M654">
        <v>44531</v>
      </c>
      <c r="N654">
        <v>44531</v>
      </c>
      <c r="O654" t="str">
        <v>M179 METRO PITALITO</v>
      </c>
      <c r="P654" t="str">
        <v>PITALITO</v>
      </c>
      <c r="Q654" t="str">
        <v>EMERSON PALACIOS MARTINEZ</v>
      </c>
      <c r="R654">
        <v>13723524</v>
      </c>
      <c r="S654" t="str">
        <v>OCCIDENTE</v>
      </c>
    </row>
    <row r="655" xml:space="preserve">
      <c r="A655">
        <v>654</v>
      </c>
      <c r="B655">
        <v>12095406</v>
      </c>
      <c r="C655" t="str">
        <v>REQUEST</v>
      </c>
      <c r="D655" t="str">
        <v>CERRADO</v>
      </c>
      <c r="E655" t="str">
        <v>TIENDA</v>
      </c>
      <c r="F655" t="str">
        <v>PDT</v>
      </c>
      <c r="G655" t="str">
        <v>PDT</v>
      </c>
      <c r="H655" t="str">
        <v>DATALOGIC</v>
      </c>
      <c r="I655"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al momento de ingresar a realizar chequeo de precios por el GAPV indica imposible establecer comunicacion con el servidor verifique su conexion a la red ; adicional solo se cuenta con una pdt funcional con GAPV instalado ._x000d_
Seccion de la tienda en donde se ubica la PDT o usuario: METRO NEIVA SANTA LUCIA</v>
      </c>
      <c r="J655" t="str">
        <v>NO APLICA</v>
      </c>
      <c r="K655" t="str">
        <v>jefe Miguel por favor me colaboran con la autorizacion para la visita del tecnico de isit a la tienda; novedad: falla de conexion pdt datalogic con gavp; se realiza validacion con el usuario y la novedad es el aplicativo; por lo tanto se debe reinstalar la aplicacion nuevamente en la pdt.</v>
      </c>
      <c r="L655" t="str" xml:space="preserve">
        <v xml:space="preserve">Se verifica PDT la falla es en el aplicativo GAVP aparece error con comunicación al servidor verificar la conexion a la red;  esta PDT ya la formatearon para la solución del error pero persiste y se debe instalar nuevamente el aplicativo pero en la tienda no se encuentra el cable de datos para pasar el archivo de instalación; tambien el puerto de SD esta averiado para hacer el procedimiento por lo cual no es posible realizar el proceso._x000d_
_x000d_
Por favor informar cuando se cuente con el cable de datos o solicitar cambio del puerto SD de la PDT para poder hacer la reinstalación</v>
      </c>
      <c r="M655">
        <v>44531</v>
      </c>
      <c r="N655">
        <v>44531</v>
      </c>
      <c r="O655" t="str">
        <v>M195 METRO SANTA LUCIA</v>
      </c>
      <c r="P655" t="str">
        <v>NEIVA</v>
      </c>
      <c r="Q655" t="str">
        <v>JOHN ALEJANDRO LOZADA BABATIVA</v>
      </c>
      <c r="R655">
        <v>1075313382</v>
      </c>
      <c r="S655" t="str">
        <v>OCCIDENTE</v>
      </c>
    </row>
    <row r="656" xml:space="preserve">
      <c r="A656">
        <v>655</v>
      </c>
      <c r="B656">
        <v>12109689</v>
      </c>
      <c r="C656" t="str">
        <v>REQUEST</v>
      </c>
      <c r="D656" t="str">
        <v>CERRADO</v>
      </c>
      <c r="E656" t="str">
        <v>TIENDA</v>
      </c>
      <c r="F656" t="str">
        <v>POS</v>
      </c>
      <c r="G656" t="str">
        <v>POS</v>
      </c>
      <c r="H656" t="str">
        <v>WINCOR</v>
      </c>
      <c r="I656"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por favor me colaboran con la caja 5 esta fuera de linea_x000d_
Numero de caja con novedad y tienda: caja 5 tienda METRO PITALITO</v>
      </c>
      <c r="J656" t="str">
        <v>NO APLICA</v>
      </c>
      <c r="K656" t="str">
        <v>validacion de la pos 5 la cual esta fuera de linea; posible falla cable de red; jack; tarjeta de red</v>
      </c>
      <c r="L656" t="str">
        <v>Se llega a sitio; se realizan los parámetros de bioseguridad y se valida ingreso. Se procede con la ubicación del equipo y validación del mismo. La pos se encuentra offline; se reinica la pos y sigue offline; se apaga la cpu y se procede con la desconexión del cable de red; la pos sube offline y se pasa llave de administrador pero sigue offline. Se procede con las validaciones del cableado ya que el patchcord utp no linkea. Se realizan pruebas con otro patchcord y la pos sube a normalidad. Se procede con el cambio del mismo y se realiza recogida de cableado. El equipo sube a plena normalidad quedando el usuario a satisfacción. El equipo queda completamente operativo con todos sus periféricos. Se da por finalizada la llamada.</v>
      </c>
      <c r="M656">
        <v>44531</v>
      </c>
      <c r="N656">
        <v>44531</v>
      </c>
      <c r="O656" t="str">
        <v>M179 METRO PITALITO</v>
      </c>
      <c r="P656" t="str">
        <v>PITALITO</v>
      </c>
      <c r="Q656" t="str">
        <v>EMERSON PALACIOS MARTINEZ</v>
      </c>
      <c r="R656">
        <v>13723524</v>
      </c>
      <c r="S656" t="str">
        <v>OCCIDENTE</v>
      </c>
    </row>
    <row r="657" xml:space="preserve">
      <c r="A657">
        <v>656</v>
      </c>
      <c r="B657">
        <v>12106644</v>
      </c>
      <c r="C657" t="str">
        <v>REQUEST</v>
      </c>
      <c r="D657" t="str">
        <v>CERRADO</v>
      </c>
      <c r="E657" t="str">
        <v>TIENDA</v>
      </c>
      <c r="F657" t="str">
        <v>PC</v>
      </c>
      <c r="G657" t="str">
        <v>PC</v>
      </c>
      <c r="H657" t="str">
        <v>LENOVO</v>
      </c>
      <c r="I657"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No me deja abrir el programa Corel Draw_x000d_
Indicar la ubicacion del computador en la tienda o sede: decoracion</v>
      </c>
      <c r="J657" t="str">
        <v>NO APLICA</v>
      </c>
      <c r="K657" t="str" xml:space="preserve">
        <v xml:space="preserve">Buen día;_x000d_
Por favor nos apoyan con personal en sitio para validar PC de Publicidad._x000d_
Área: Publicidad_x000d_
Marca: Lenovo_x000d_
Serie/placa: No lo reportan_x000d_
Descripción de la falla: Usuario reporta falla del PC de Publicidad; Equipo no permite acceder al Corel._x000d_
Actividad: Se requiere personal en sitio para validar si la falla y corregirla.</v>
      </c>
      <c r="L657" t="str" xml:space="preserve">
        <v xml:space="preserve">Se revisa el equipo de decoración y no permite que el usuario abra el programa ni los proyectos guardados; se procede a realizar un re_x000d_
perfilamiento del usuario y realizar copia de los documentos que tiene; se reinicia el equipo y el usuario ingresa creando nuevamente el perfil; se le_x000d_
instalan las aplicaciones requeridas y se hacen pruebas de funcionamiento y funciona sin novedad; se procede a restaurar la copia de seguridad que_x000d_
se había realizado y se le entrega al usuario y recibe a satisfacción.</v>
      </c>
      <c r="M657">
        <v>44531</v>
      </c>
      <c r="N657">
        <v>44531</v>
      </c>
      <c r="O657" t="str">
        <v>J185 JUMBO YOPAL</v>
      </c>
      <c r="P657" t="str">
        <v>YOPAL</v>
      </c>
      <c r="Q657" t="str">
        <v>RAFAEL BARRERA DIAZ</v>
      </c>
      <c r="R657">
        <v>6766862</v>
      </c>
      <c r="S657" t="str">
        <v>ORIENTE</v>
      </c>
    </row>
    <row r="658" xml:space="preserve">
      <c r="A658">
        <v>657</v>
      </c>
      <c r="B658">
        <v>12106644</v>
      </c>
      <c r="C658" t="str">
        <v>REQUEST</v>
      </c>
      <c r="D658" t="str">
        <v>CERRADO</v>
      </c>
      <c r="E658" t="str">
        <v>TIENDA</v>
      </c>
      <c r="F658" t="str">
        <v>PC</v>
      </c>
      <c r="G658" t="str">
        <v>PC</v>
      </c>
      <c r="H658" t="str">
        <v>LENOVO</v>
      </c>
      <c r="I658"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No me deja abrir el programa Corel Draw_x000d_
Indicar la ubicacion del computador en la tienda o sede: decoracion</v>
      </c>
      <c r="J658" t="str">
        <v>NO APLICA</v>
      </c>
      <c r="K658" t="str" xml:space="preserve">
        <v xml:space="preserve">Buen día;_x000d_
Por favor nos apoyan con personal en sitio para validar PC de Publicidad._x000d_
Área: Publicidad_x000d_
Marca: Lenovo_x000d_
Serie/placa: No lo reportan_x000d_
Descripción de la falla: Usuario reporta falla del PC de Publicidad; Equipo no permite acceder al Corel._x000d_
Actividad: Se requiere personal en sitio para validar si la falla y corregirla.</v>
      </c>
      <c r="L658" t="str">
        <v>Se revisa el equipo de decoración y no permite que el usuario abra el programa ni los proyectos guardados; se procede a realizar un re perfilamiento del usuario y realizar copia de los documentos que tiene; se reinicia el equipo y el usuario ingresa creando nuevamente el perfil; se le instalan las aplicaciones requeridas y se hacen pruebas de funcionamiento y funciona sin novedad; se procede a restaurar la copia de seguridad que se había realizado y se le entrega al usuario y recibe a satisfacción.</v>
      </c>
      <c r="M658">
        <v>44531</v>
      </c>
      <c r="N658">
        <v>44531</v>
      </c>
      <c r="O658" t="str">
        <v>J185 JUMBO YOPAL</v>
      </c>
      <c r="P658" t="str">
        <v>YOPAL</v>
      </c>
      <c r="Q658" t="str">
        <v>RAFAEL BARRERA DIAZ</v>
      </c>
      <c r="R658">
        <v>6766862</v>
      </c>
      <c r="S658" t="str">
        <v>ORIENTE</v>
      </c>
    </row>
    <row r="659" xml:space="preserve">
      <c r="A659">
        <v>658</v>
      </c>
      <c r="B659">
        <v>12111411</v>
      </c>
      <c r="C659" t="str">
        <v>REQUEST</v>
      </c>
      <c r="D659" t="str">
        <v>CERRADO</v>
      </c>
      <c r="E659" t="str">
        <v>TIENDA</v>
      </c>
      <c r="F659" t="str">
        <v>PC</v>
      </c>
      <c r="G659" t="str">
        <v>PC</v>
      </c>
      <c r="H659" t="str">
        <v>LENOVO</v>
      </c>
      <c r="I659" t="str" xml:space="preserve">
        <v xml:space="preserve">Datos usuario_x000d_
Nombre: John Fredy Males Piso_x000d_
Correo: jhonfredy.males@cencosud.com.co_x000d_
Usuario AD: JOMalesPi_x000d_
Pais: Colombia_x000d_
Ubicacion: M179 METRO PITALITO_x000d_
Zona: Colombia Occidente_x000d_
Unidad de Negocio: Supermercados_x000d_
Servicio: Tiendas &amp; Centros de Distribucion_x000d_
Telefono: 3188798392_x000d_
Anexo: 8366005_x000d_
Descripcion: Buen dia; me pueden ayudar con la verificacion del equipo de boucle dado que al iniciar no responde y se reinicia recuperando informacion y queda sin respuesta para ingresar; relaciono serial smjpgdyv._x000d_
_x000d_
Agradezco la colaboracion; espero pronta respuesta._x000d_
Indicar ubicacion del Equipo en tienda o oficinas: oficina</v>
      </c>
      <c r="J659" t="str">
        <v>NO APLICA</v>
      </c>
      <c r="K659" t="str" xml:space="preserve">
        <v xml:space="preserve">Jefe su autorizacion para despacho del tecnico remoto para revision de equipo del area de boucle que no deja ingresar se queda en administrador y no deja cambiar el usuario; se trata de tomar remoto pero no conecta._x000d_
Tienda: 179 pitalito_x000d_
tipo: desktop_x000d_
marca: lenovo m72e_x000d_
serial: MJPGDYV_x000d_
Ubicacion: boucle._x000d_
Gracias</v>
      </c>
      <c r="L659" t="str">
        <v>Se llega a sitio; se realizan los parámetros de bioseguridad y se valida ingreso. Se procede con la ubicación del equipo; se procede con la validación del mismo. Se ingresa al equipo al modo administrador y se reinicia pero sigue sin coger red. Se procede a sacarlo a grupo de trabajo y se reinicia el equipo; se sube nuevamente el equipo al dominio corporativo Cencosud ejecutando la herramienta Cencojoin y se reinicia el equipo. El usuario ingresa sus credenciales e ingresa normalmente al equipo. Se realizan pruebas de rigor en perdida de datos y parámetros de red saliendo a satisfacción. El equipo sube a plena normalidad quedando el usuario a satisfacción. El equipo queda completamente operativo con todos sus periféricos. Se da por finalizada la llamada.</v>
      </c>
      <c r="M659">
        <v>44531</v>
      </c>
      <c r="N659">
        <v>44531</v>
      </c>
      <c r="O659" t="str">
        <v>M179 METRO PITALITO</v>
      </c>
      <c r="P659" t="str">
        <v>PITALITO</v>
      </c>
      <c r="Q659" t="str">
        <v>EMERSON PALACIOS MARTINEZ</v>
      </c>
      <c r="R659">
        <v>13723524</v>
      </c>
      <c r="S659" t="str">
        <v>OCCIDENTE</v>
      </c>
    </row>
    <row r="660" xml:space="preserve">
      <c r="A660">
        <v>659</v>
      </c>
      <c r="B660">
        <v>12095238</v>
      </c>
      <c r="C660" t="str">
        <v>INCIDENT</v>
      </c>
      <c r="D660" t="str">
        <v>CERRADO</v>
      </c>
      <c r="E660" t="str">
        <v>TIENDA</v>
      </c>
      <c r="F660" t="str">
        <v>POS</v>
      </c>
      <c r="G660" t="str">
        <v>POS</v>
      </c>
      <c r="H660" t="str">
        <v>WINCOR</v>
      </c>
      <c r="I660"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a mable colaboracion ya que la pos numero 10 presenta la falla que en operacion se apaga y al reiniciarla se apaga la pantalla otra vez</v>
      </c>
      <c r="J660" t="str">
        <v>NO APLICA</v>
      </c>
      <c r="K660" t="str" xml:space="preserve">
        <v xml:space="preserve">Se realiza validación remota con el Jefe de cajas y se confirma que la POS 10 Serial: 6422491686; presenta apagones repentinos; se confirma y este tiene una temperatura alta que no es normal; porque se solicita por favor visita tecina en sitio por parte de ISIT para que realice validación de la Pos físicamente y realice un diagnóstico de la novedad_x000d_
Datos de la POS_x000d_
Marca: Wincor Nixdorf_x000d_
Modelo: Bettle M_x000d_
Serial: 6422491686_x000d_
Numero POS: 10</v>
      </c>
      <c r="L660" t="str">
        <v>Se realiza un mantenimiento a la POS; debido a que estaba llena de polvo y suciedad; evidenciando falla en el fan o cooler de la POS; este en algunas ocasiones funciona con ruido; y en otras no funciona; generando de esta forma calentamiento en la POS; por otra parte el fan de la fuente de poder se encuentra dañado; generando calor en la misma. Tambien se evidencia soporte de fan de pos partida y no tiene gaveta de dinero. Se realiza cambio de fuente de poder en POS 10 y FAN de la misma; al realizar el cambio de piezas se evidencia temperatura de equipo templado; y sin ruido por parte de POS. Caja POS queda operativa y en funcionamiento.</v>
      </c>
      <c r="M660">
        <v>44531</v>
      </c>
      <c r="N660">
        <v>44532</v>
      </c>
      <c r="O660" t="str">
        <v>M042 METRO IBAGUE</v>
      </c>
      <c r="P660" t="str">
        <v>IBAGUE</v>
      </c>
      <c r="Q660" t="str">
        <v>SERGIO LEONARDO CLAVIJO CAMARGO</v>
      </c>
      <c r="R660">
        <v>1110471353</v>
      </c>
      <c r="S660" t="str">
        <v>OCCIDENTE</v>
      </c>
    </row>
    <row r="661" xml:space="preserve">
      <c r="A661">
        <v>660</v>
      </c>
      <c r="B661">
        <v>12095238</v>
      </c>
      <c r="C661" t="str">
        <v>INCIDENT</v>
      </c>
      <c r="D661" t="str">
        <v>CERRADO</v>
      </c>
      <c r="E661" t="str">
        <v>TIENDA</v>
      </c>
      <c r="F661" t="str">
        <v>POS</v>
      </c>
      <c r="G661" t="str">
        <v>POS</v>
      </c>
      <c r="H661" t="str">
        <v>WINCOR</v>
      </c>
      <c r="I661"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a mable colaboracion ya que la pos numero 10 presenta la falla que en operacion se apaga y al reiniciarla se apaga la pantalla otra vez</v>
      </c>
      <c r="J661" t="str">
        <v>NO APLICA</v>
      </c>
      <c r="K661" t="str" xml:space="preserve">
        <v xml:space="preserve">Se realiza validación remota con el Jefe de cajas y se confirma que la POS 10 Serial: 6422491686; presenta apagones repentinos; se confirma y este tiene una temperatura alta que no es normal; porque se solicita por favor visita tecina en sitio por parte de ISIT para que realice validación de la Pos físicamente y realice un diagnóstico de la novedad_x000d_
Datos de la POS_x000d_
Marca: Wincor Nixdorf_x000d_
Modelo: Bettle M_x000d_
Serial: 6422491686_x000d_
Numero POS: 10</v>
      </c>
      <c r="L661" t="str">
        <v>Se realiza un mantenimiento a la POS; debido a que estaba llena de polvo y suciedad; evidenciando falla en el fan o cooler de la POS; este en algunas ocasiones funciona con ruido; y en otras no funciona; generando de esta forma calentamiento en la POS; por otra parte el fan de la fuente de poder se encuentra dañado; generando calor en la misma. Tambien se evidencia soporte de fan de pos partida y no tiene gaveta de dinero. Se realiza cambio de fuente de poder en POS 10 y FAN de la misma; al realizar el cambio de piezas se evidencia temperatura de equipo templado; y sin ruido por parte de POS. Caja POS queda operativa y en funcionamiento.</v>
      </c>
      <c r="M661">
        <v>44531</v>
      </c>
      <c r="N661">
        <v>44532</v>
      </c>
      <c r="O661" t="str">
        <v>M042 METRO IBAGUE</v>
      </c>
      <c r="P661" t="str">
        <v>IBAGUE</v>
      </c>
      <c r="Q661" t="str">
        <v>SERGIO LEONARDO CLAVIJO CAMARGO</v>
      </c>
      <c r="R661">
        <v>1110471353</v>
      </c>
      <c r="S661" t="str">
        <v>OCCIDENTE</v>
      </c>
    </row>
    <row r="662" xml:space="preserve">
      <c r="A662">
        <v>661</v>
      </c>
      <c r="B662">
        <v>12106129</v>
      </c>
      <c r="C662" t="str">
        <v>INCIDENT</v>
      </c>
      <c r="D662" t="str">
        <v>CERRADO</v>
      </c>
      <c r="E662" t="str">
        <v>TIENDA</v>
      </c>
      <c r="F662" t="str">
        <v>POS</v>
      </c>
      <c r="G662" t="str">
        <v>POS</v>
      </c>
      <c r="H662" t="str">
        <v>WINCOR</v>
      </c>
      <c r="I662" t="str" xml:space="preserve">
        <v xml:space="preserve">Datos usuario_x000d_
Nombre: Jasmin Rogeiffer Cavadia Ramos_x000d_
Correo: jasminrogeiffer.cavadiaramos@cencosud.corp_x000d_
Usuario AD: JACavadia_x000d_
Pais: Colombia_x000d_
Ubicacion: M085 METRO MONTERIA_x000d_
Zona: Colombia Costa_x000d_
Unidad de Negocio: Supermercados_x000d_
Servicio: Tiendas &amp; Centros de Distribucion_x000d_
Telefono: 3013715291_x000d_
Anexo: 7830101_x000d_
Descripcion: Buenos dias. agradezco su colaboracion con la pos # 7 ; la cual no reinicia._x000d_
gracias</v>
      </c>
      <c r="J662" t="str">
        <v>NO APLICA</v>
      </c>
      <c r="K662" t="str" xml:space="preserve">
        <v xml:space="preserve">Tienda: Metro Montería_x000d_
Equipo: CPU POS_x000d_
Marca: WINCOR_x000d_
Modelo: BEETLE-MII_x000d_
Serial: 53R0041538_x000d_
No. Inventario: DI-020789_x000d_
Ubicación: lineal caja_x000d_
Se requiere validar hardware de la pos 07</v>
      </c>
      <c r="L662" t="str">
        <v>Se llega al sitio y se procede a validar error. Se evidencia que disco duro presenta falla; se cambia disco duro y se procede a instalar imagen de pos; por problemas en la configuración de la BIOS no se puede visualizar el proceso; se necesita monitor con puerto que no se encuentra en la tienda; Rafael Acosta de Soporte Cencosud pide reprogramar cita hasta tener el monitor con el puerto en la tienda</v>
      </c>
      <c r="M662">
        <v>44531</v>
      </c>
      <c r="N662">
        <v>44532</v>
      </c>
      <c r="O662" t="str">
        <v>M085 METRO MONTERIA</v>
      </c>
      <c r="P662" t="str">
        <v>MONTERIA</v>
      </c>
      <c r="Q662" t="str">
        <v>YADER YAIR SANCHEZ DORIA</v>
      </c>
      <c r="R662">
        <v>1067864994</v>
      </c>
      <c r="S662" t="str">
        <v>COSTA</v>
      </c>
    </row>
    <row r="663" xml:space="preserve">
      <c r="A663">
        <v>662</v>
      </c>
      <c r="B663">
        <v>12070344</v>
      </c>
      <c r="C663" t="str">
        <v>REQUEST</v>
      </c>
      <c r="D663" t="str">
        <v>CERRADO</v>
      </c>
      <c r="E663" t="str">
        <v>TIENDA</v>
      </c>
      <c r="F663" t="str">
        <v>PDT</v>
      </c>
      <c r="G663" t="str">
        <v>PDT</v>
      </c>
      <c r="H663" t="str">
        <v>WINCOR</v>
      </c>
      <c r="I663" t="str" xml:space="preserve">
        <v xml:space="preserve">Datos usuario_x000d_
Nombre: Leiry Yisset Tenorio_x000d_
Correo: LeiryYisset.Tenorio@cencosud.com.co_x000d_
Usuario AD: LTenorio_x000d_
Pais: Colombia_x000d_
Ubicacion: J185 JUMBO YOPAL_x000d_
Zona: Colombia Oriente_x000d_
Unidad de Negocio: Supermercados_x000d_
Servicio: Tiendas &amp; Centros de Distribucion_x000d_
Telefono: 3107543143_x000d_
Anexo: null_x000d_
Descripcion: la caja cuatro esta presentando falla en la factura la cual no permite el escaneo en la PDT ._x000d_
Datos de la compra RG:4 TR:28282 TV SAMSUNG 65"_x000d_
Seccion de la tienda en donde se ubica la PDT o usuario: control perdidas</v>
      </c>
      <c r="J663" t="str">
        <v>NO APLICA</v>
      </c>
      <c r="K663" t="str" xml:space="preserve">
        <v xml:space="preserve">Buen día;_x000d_
Por favor nos apoyan con personal en sitio para instalar parte recibida en tienda._x000d_
Área: Línea de Cajas_x000d_
Marca: Wincor Nixdorf_x000d_
Serie/placa: K110800094_x000d_
Descripción de la falla: Usuario reporta falla en la calidad de las imprsiones de la impresora de puesto de pago 4; Se recibió la parte solicitada por técnico de soporte remoto._x000d_
Actividad: Se requiere personal en sitio para instalar la parte solicitada y recibida en tienda y dejar operativa._x000d_
Gracias</v>
      </c>
      <c r="L663" t="str" xml:space="preserve">
        <v xml:space="preserve">en seguridad me entregan la parte que llegó para el cambio; se recoge la impresora de la pos 4 y se lleva al cuarto de sistemas; se desarma; se realiza el cambio de la cabeza de impresión térmica; ensambla nuevamente y se lleva a la pos 4 para realizar pruebas de funcionamiento; se realiza pruebas con la coordinadora de cajas LUZ y se evidencia que está imprimiendo el precio en dos columnas cuando se debe imprimir solo en una columna; se toman evidencias y se le envían a Giovanna López quien manifiesta que es la parte que llegó; que se deje la impresora con la cabeza de impresión térmica que tenía para que quede operativa la pos; se procede a realizar la actividad sugerida por la ingeniera;_x000d_
se reinstala ; se realizan pruebas y se le entrega a la coordinadora de cajas LUZ._x000d_
POR FAVOR NO CERRAR EL CAU PARA QUE ENVIEN UNA NUEVA PARTE O UNA IMPRESORA EN BUEN ESTADO</v>
      </c>
      <c r="M663">
        <v>44531</v>
      </c>
      <c r="N663">
        <v>44532</v>
      </c>
      <c r="O663" t="str">
        <v>J185 JUMBO YOPAL</v>
      </c>
      <c r="P663" t="str">
        <v>YOPAL</v>
      </c>
      <c r="Q663" t="str">
        <v>RAFAEL BARRERA DIAZ</v>
      </c>
      <c r="R663">
        <v>6766862</v>
      </c>
      <c r="S663" t="str">
        <v>ORIENTE</v>
      </c>
    </row>
    <row r="664" xml:space="preserve">
      <c r="A664">
        <v>663</v>
      </c>
      <c r="B664">
        <v>12070344</v>
      </c>
      <c r="C664" t="str">
        <v>REQUEST</v>
      </c>
      <c r="D664" t="str">
        <v>CERRADO</v>
      </c>
      <c r="E664" t="str">
        <v>TIENDA</v>
      </c>
      <c r="F664" t="str">
        <v>PDT</v>
      </c>
      <c r="G664" t="str">
        <v>PDT</v>
      </c>
      <c r="H664" t="str">
        <v>WINCOR</v>
      </c>
      <c r="I664" t="str" xml:space="preserve">
        <v xml:space="preserve">Datos usuario_x000d_
Nombre: Leiry Yisset Tenorio_x000d_
Correo: LeiryYisset.Tenorio@cencosud.com.co_x000d_
Usuario AD: LTenorio_x000d_
Pais: Colombia_x000d_
Ubicacion: J185 JUMBO YOPAL_x000d_
Zona: Colombia Oriente_x000d_
Unidad de Negocio: Supermercados_x000d_
Servicio: Tiendas &amp; Centros de Distribucion_x000d_
Telefono: 3107543143_x000d_
Anexo: null_x000d_
Descripcion: la caja cuatro esta presentando falla en la factura la cual no permite el escaneo en la PDT ._x000d_
Datos de la compra RG:4 TR:28282 TV SAMSUNG 65"_x000d_
Seccion de la tienda en donde se ubica la PDT o usuario: control perdidas</v>
      </c>
      <c r="J664" t="str">
        <v>NO APLICA</v>
      </c>
      <c r="K664" t="str" xml:space="preserve">
        <v xml:space="preserve">Buen día;_x000d_
Por favor nos apoyan con personal en sitio para instalar parte recibida en tienda._x000d_
Área: Línea de Cajas_x000d_
Marca: Wincor Nixdorf_x000d_
Serie/placa: K110800094_x000d_
Descripción de la falla: Usuario reporta falla en la calidad de las imprsiones de la impresora de puesto de pago 4; Se recibió la parte solicitada por técnico de soporte remoto._x000d_
Actividad: Se requiere personal en sitio para instalar la parte solicitada y recibida en tienda y dejar operativa._x000d_
Gracias</v>
      </c>
      <c r="L664" t="str" xml:space="preserve">
        <v xml:space="preserve">en seguridad me entregan la parte que llegó para el cambio; se recoge la impresora de la pos 4 y se lleva al cuarto de sistemas; se desarma; se realiza el cambio de la cabeza de impresión térmica; ensambla nuevamente y se lleva a la pos 4 para realizar pruebas de funcionamiento; se realiza pruebas con la coordinadora de cajas LUZ y se evidencia que está imprimiendo el precio en dos columnas cuando se debe imprimir solo en una columna; se toman evidencias y se le envían a Giovanna López quien manifiesta que es la parte que llegó; que se deje la impresora con la cabeza de impresión térmica que tenía para que quede operativa la pos; se procede a realizar la actividad sugerida por la ingeniera;_x000d_
se reinstala ; se realizan pruebas y se le entrega a la coordinadora de cajas LUZ._x000d_
POR FAVOR NO CERRAR EL CAU PARA QUE ENVIEN UNA NUEVA PARTE O UNA IMPRESORA EN BUEN ESTADO</v>
      </c>
      <c r="M664">
        <v>44531</v>
      </c>
      <c r="N664">
        <v>44532</v>
      </c>
      <c r="O664" t="str">
        <v>J185 JUMBO YOPAL</v>
      </c>
      <c r="P664" t="str">
        <v>YOPAL</v>
      </c>
      <c r="Q664" t="str">
        <v>RAFAEL BARRERA DIAZ</v>
      </c>
      <c r="R664">
        <v>6766862</v>
      </c>
      <c r="S664" t="str">
        <v>ORIENTE</v>
      </c>
    </row>
    <row r="665" xml:space="preserve">
      <c r="A665">
        <v>664</v>
      </c>
      <c r="B665">
        <v>12070344</v>
      </c>
      <c r="C665" t="str">
        <v>REQUEST</v>
      </c>
      <c r="D665" t="str">
        <v>CERRADO</v>
      </c>
      <c r="E665" t="str">
        <v>TIENDA</v>
      </c>
      <c r="F665" t="str">
        <v>PDT</v>
      </c>
      <c r="G665" t="str">
        <v>PDT</v>
      </c>
      <c r="H665" t="str">
        <v>WINCOR</v>
      </c>
      <c r="I665" t="str" xml:space="preserve">
        <v xml:space="preserve">Datos usuario_x000d_
Nombre: Leiry Yisset Tenorio_x000d_
Correo: LeiryYisset.Tenorio@cencosud.com.co_x000d_
Usuario AD: LTenorio_x000d_
Pais: Colombia_x000d_
Ubicacion: J185 JUMBO YOPAL_x000d_
Zona: Colombia Oriente_x000d_
Unidad de Negocio: Supermercados_x000d_
Servicio: Tiendas &amp; Centros de Distribucion_x000d_
Telefono: 3107543143_x000d_
Anexo: null_x000d_
Descripcion: la caja cuatro esta presentando falla en la factura la cual no permite el escaneo en la PDT ._x000d_
Datos de la compra RG:4 TR:28282 TV SAMSUNG 65"_x000d_
Seccion de la tienda en donde se ubica la PDT o usuario: control perdidas</v>
      </c>
      <c r="J665" t="str">
        <v>NO APLICA</v>
      </c>
      <c r="K665" t="str" xml:space="preserve">
        <v xml:space="preserve">Buen día;_x000d_
Por favor nos apoyan con personal en sitio para instalar parte recibida en tienda._x000d_
Área: Línea de Cajas_x000d_
Marca: Wincor Nixdorf_x000d_
Serie/placa: K110800094_x000d_
Descripción de la falla: Usuario reporta falla en la calidad de las imprsiones de la impresora de puesto de pago 4; Se recibió la parte solicitada por técnico de soporte remoto._x000d_
Actividad: Se requiere personal en sitio para instalar la parte solicitada y recibida en tienda y dejar operativa._x000d_
Gracias</v>
      </c>
      <c r="L665" t="str" xml:space="preserve">
        <v xml:space="preserve">en seguridad me entregan la parte que llegó para el cambio; se recoge la impresora de la pos 4 y se lleva al cuarto de sistemas; se desarma; se realiza el cambio de la cabeza de impresión térmica; ensambla nuevamente y se lleva a la pos 4 para realizar pruebas de funcionamiento; se realiza pruebas con la coordinadora de cajas LUZ y se evidencia que está imprimiendo el precio en dos columnas cuando se debe imprimir solo en una columna; se toman evidencias y se le envían a Giovanna López quien manifiesta que es la parte que llegó; que se deje la impresora con la cabeza de impresión térmica que tenía para que quede operativa la pos; se procede a realizar la actividad sugerida por la ingeniera;_x000d_
se reinstala ; se realizan pruebas y se le entrega a la coordinadora de cajas LUZ._x000d_
POR FAVOR NO CERRAR EL CAU PARA QUE ENVIEN UNA NUEVA PARTE O UNA IMPRESORA EN BUEN ESTADO</v>
      </c>
      <c r="M665">
        <v>44531</v>
      </c>
      <c r="N665">
        <v>44532</v>
      </c>
      <c r="O665" t="str">
        <v>J185 JUMBO YOPAL</v>
      </c>
      <c r="P665" t="str">
        <v>YOPAL</v>
      </c>
      <c r="Q665" t="str">
        <v>RAFAEL BARRERA DIAZ</v>
      </c>
      <c r="R665">
        <v>6766862</v>
      </c>
      <c r="S665" t="str">
        <v>ORIENTE</v>
      </c>
    </row>
    <row r="666" xml:space="preserve">
      <c r="A666">
        <v>665</v>
      </c>
      <c r="B666">
        <v>12100655</v>
      </c>
      <c r="C666" t="str">
        <v>REQUEST</v>
      </c>
      <c r="D666" t="str">
        <v>CERRADO</v>
      </c>
      <c r="E666" t="str">
        <v>TIENDA</v>
      </c>
      <c r="F666" t="str">
        <v>PC</v>
      </c>
      <c r="G666" t="str">
        <v>PC</v>
      </c>
      <c r="H666" t="str">
        <v>LENOVO</v>
      </c>
      <c r="I666" t="str" xml:space="preserve">
        <v xml:space="preserve">Datos usuario_x000d_
Nombre: Jhonny Alejandro Quiroz Salazar_x000d_
Correo: Jhonny.Quiroz@cencosud.com.co_x000d_
Usuario AD: JAQuiroz_x000d_
Pais: Colombia_x000d_
Ubicacion: J036 JUMBO POPAYAN CAMPANARIO_x000d_
Zona: Colombia Occidente_x000d_
Unidad de Negocio: Supermercados_x000d_
Servicio: Tiendas &amp; Centros de Distribucion_x000d_
Telefono: 3162659373_x000d_
Anexo: 8308000_x000d_
Descripcion: El equipo presenta lentitud en la ejecucion de los programa y en la ejecucion del CorelDraw se demora mas de 15 minutos exportando un elemento y eso es de vital importancia ya que no se pude imprimir directamente del CorelDraw_x000d_
Indicar ubicacion del Equipo en tienda o oficinas: Oficinas</v>
      </c>
      <c r="J666" t="str">
        <v>NO APLICA</v>
      </c>
      <c r="K666" t="str" xml:space="preserve">
        <v xml:space="preserve">Jefe su autorizacion para despacho del tecnico remoto ; revision del equipo del area de decoracion que se encuentra con mucha lentitud_x000d_
Tienda: J036 popayan_x000d_
tipo: desktop_x000d_
marca: lenovo M73_x000d_
serial: MJRRVNG_x000d_
GRACIAS</v>
      </c>
      <c r="L666" t="str">
        <v>Se procede a establecer contacto con el usuario del área comercial el señor Jhonny Alejandro Quiroz Salazar. Se valida funcionamiento del equipo de escritorio de marca Lenovo de Serie: MJRRVNG el cual se encontró con bloqueos y lentitud al ejecutar herramientas ofimáticas y aplicaciones habituales que utiliza el usuario; Disco de almacenamiento con ocupación del 70% ; se procede a realizar mantenimiento preventivo a la cpu se realiza desensamble de componentes para posterior limpieza; se realiza cambio de pasta térmica al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 se entrega equipo a usuario quien realiza pruebas estas son exitosas;  equipo queda operativo y funcional</v>
      </c>
      <c r="M666">
        <v>44531</v>
      </c>
      <c r="N666">
        <v>44532</v>
      </c>
      <c r="O666" t="str">
        <v>J036 JUMBO POPAYAN CAMPANARIO</v>
      </c>
      <c r="P666" t="str">
        <v>POPAYAN</v>
      </c>
      <c r="Q666" t="str">
        <v>JHON ALEXANDER VASQUEZ REVELO</v>
      </c>
      <c r="R666">
        <v>10308105</v>
      </c>
      <c r="S666" t="str">
        <v>OCCIDENTE</v>
      </c>
    </row>
    <row r="667" xml:space="preserve">
      <c r="A667">
        <v>666</v>
      </c>
      <c r="B667">
        <v>12100655</v>
      </c>
      <c r="C667" t="str">
        <v>REQUEST</v>
      </c>
      <c r="D667" t="str">
        <v>CERRADO</v>
      </c>
      <c r="E667" t="str">
        <v>TIENDA</v>
      </c>
      <c r="F667" t="str">
        <v>PC</v>
      </c>
      <c r="G667" t="str">
        <v>PC</v>
      </c>
      <c r="H667" t="str">
        <v>LENOVO</v>
      </c>
      <c r="I667" t="str" xml:space="preserve">
        <v xml:space="preserve">Datos usuario_x000d_
Nombre: Jhonny Alejandro Quiroz Salazar_x000d_
Correo: Jhonny.Quiroz@cencosud.com.co_x000d_
Usuario AD: JAQuiroz_x000d_
Pais: Colombia_x000d_
Ubicacion: J036 JUMBO POPAYAN CAMPANARIO_x000d_
Zona: Colombia Occidente_x000d_
Unidad de Negocio: Supermercados_x000d_
Servicio: Tiendas &amp; Centros de Distribucion_x000d_
Telefono: 3162659373_x000d_
Anexo: 8308000_x000d_
Descripcion: El equipo presenta lentitud en la ejecucion de los programa y en la ejecucion del CorelDraw se demora mas de 15 minutos exportando un elemento y eso es de vital importancia ya que no se pude imprimir directamente del CorelDraw_x000d_
Indicar ubicacion del Equipo en tienda o oficinas: Oficinas</v>
      </c>
      <c r="J667" t="str">
        <v>NO APLICA</v>
      </c>
      <c r="K667" t="str" xml:space="preserve">
        <v xml:space="preserve">Jefe su autorizacion para despacho del tecnico remoto ; revision del equipo del area de decoracion que se encuentra con mucha lentitud_x000d_
Tienda: J036 popayan_x000d_
tipo: desktop_x000d_
marca: lenovo M73_x000d_
serial: MJRRVNG_x000d_
GRACIAS</v>
      </c>
      <c r="L667" t="str">
        <v>Se procede a establecer contacto con el usuario del área comercial el señor Jhonny Alejandro Quiroz Salazar. Se valida funcionamiento del equipo de escritorio de marca Lenovo de Serie: MJRRVNG el cual se encontró con bloqueos y lentitud al ejecutar herramientas ofimáticas y aplicaciones habituales que utiliza el usuario; Disco de almacenamiento con ocupación del 70% ; se procede a realizar mantenimiento preventivo a la cpu se realiza desensamble de componentes para posterior limpieza; se realiza cambio de pasta térmica al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 se entrega equipo a usuario quien realiza pruebas estas son exitosas;  equipo queda operativo y funcional</v>
      </c>
      <c r="M667">
        <v>44531</v>
      </c>
      <c r="N667">
        <v>44532</v>
      </c>
      <c r="O667" t="str">
        <v>J036 JUMBO POPAYAN CAMPANARIO</v>
      </c>
      <c r="P667" t="str">
        <v>POPAYAN</v>
      </c>
      <c r="Q667" t="str">
        <v>JHON ALEXANDER VASQUEZ REVELO</v>
      </c>
      <c r="R667">
        <v>10308105</v>
      </c>
      <c r="S667" t="str">
        <v>OCCIDENTE</v>
      </c>
    </row>
    <row r="668" xml:space="preserve">
      <c r="A668">
        <v>667</v>
      </c>
      <c r="B668">
        <v>12096562</v>
      </c>
      <c r="C668" t="str">
        <v>REQUEST</v>
      </c>
      <c r="D668" t="str">
        <v>CERRADO</v>
      </c>
      <c r="E668" t="str">
        <v>TIENDA</v>
      </c>
      <c r="F668" t="str">
        <v>POS</v>
      </c>
      <c r="G668" t="str">
        <v>IMPRESORA</v>
      </c>
      <c r="H668" t="str">
        <v>EPSON</v>
      </c>
      <c r="I668"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Buenas tardes_x000d_
Me pueden colaborar con la impresora de la pos # 18 no responde para su actividad._x000d_
Numero de inventario: 023702_x000d_
</v>
      </c>
      <c r="J668" t="str">
        <v>NO APLICA</v>
      </c>
      <c r="K668" t="str" xml:space="preserve">
        <v xml:space="preserve">Jefe por afvor su ayuda autorizando el tecnico remoto para revision de impresora de la pos 18 que no esta funcionando._x000d_
Tienda: J036 POPAYAN_x000d_
tipo: impresora pos_x000d_
marca epson tm-h6000iv_x000d_
serial: P5TF145933_x000d_
Gracias</v>
      </c>
      <c r="L668" t="str">
        <v xml:space="preserve">Se procede a establecer contacto con el usuario del área línea de cajas la jefe Johana Andrea Orozco. Se valida funcionamiento de impresora Epson M253A de Serie:P5TF145933 que corresponde a la pos # 18 de marca Beetle . Al probar impresora con diferentes pos; impresora no inicia correctamente y tampoco reconoce el papel; se realiza desensamble de impresora para posterior mantenimiento; se limpian sensores ; se validan buses y conectores; se realiza limpieza a cabezal; al realizar nuevamente pruebas impresora continua con errores de reconocimiento de papel; se comunica con el señor Harold Gonzales y se informa novedad quien solicitara el cambio de la impresora </v>
      </c>
      <c r="M668">
        <v>44531</v>
      </c>
      <c r="N668">
        <v>44532</v>
      </c>
      <c r="O668" t="str">
        <v>J036 JUMBO POPAYAN CAMPANARIO</v>
      </c>
      <c r="P668" t="str">
        <v>POPAYAN</v>
      </c>
      <c r="Q668" t="str">
        <v>JHON ALEXANDER VASQUEZ REVELO</v>
      </c>
      <c r="R668">
        <v>10308105</v>
      </c>
      <c r="S668" t="str">
        <v>OCCIDENTE</v>
      </c>
    </row>
    <row r="669" xml:space="preserve">
      <c r="A669">
        <v>668</v>
      </c>
      <c r="B669">
        <v>12091408</v>
      </c>
      <c r="C669" t="str">
        <v>REQUEST</v>
      </c>
      <c r="D669" t="str">
        <v>CERRADO</v>
      </c>
      <c r="E669" t="str">
        <v>TIENDA</v>
      </c>
      <c r="F669" t="str">
        <v>CPU</v>
      </c>
      <c r="G669" t="str">
        <v>CPU</v>
      </c>
      <c r="H669" t="str">
        <v>LENOVO</v>
      </c>
      <c r="I669"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buena tarde :_x000d_
solicito de ustedes reparacion del punto de red para el equipo de banco ; ya que en su punto de coneccion presenta fallas ya que no se inserta bien el cable de red. ocasionando desconecion de internet; lo cual es necesario para poder trabajar en las diferentes aplicaciones en este equipo._x000d_
Area Afectada: cajas_x000d_
Dispositivo Afectado: BANCO</v>
      </c>
      <c r="J669" t="str">
        <v>NO APLICA</v>
      </c>
      <c r="K669" t="str" xml:space="preserve">
        <v xml:space="preserve">favor nos ayudan con personal en sitio para la revision y reparacion del punto de red._x000d_
</v>
      </c>
      <c r="L669" t="str">
        <v>Se procede a revisar punto de red que presenta falla e intermitencia en la conexión. Se encuentra conector jack sulfatado y partido; se procede a ponchar nuevamente jack reemplazado por uno en buen estado. Se realizan pruebas de conexión retornando equipo a la red. Se valida con el usuario su correcto funcionamiento. Se deja equipo en red a satisfacción del usuario.</v>
      </c>
      <c r="M669">
        <v>44532</v>
      </c>
      <c r="N669">
        <v>44532</v>
      </c>
      <c r="O669" t="str">
        <v>J045 JUMBO AV.DEL FERROCARRIL SANTA MARTA</v>
      </c>
      <c r="P669" t="str">
        <v>SANTA MARTA</v>
      </c>
      <c r="Q669" t="str">
        <v>FABIAN ANDRES DIAZGRANADOS ORTEGA</v>
      </c>
      <c r="R669">
        <v>1082890172</v>
      </c>
      <c r="S669" t="str">
        <v>COSTA</v>
      </c>
    </row>
    <row r="670" xml:space="preserve">
      <c r="A670">
        <v>669</v>
      </c>
      <c r="B670">
        <v>12091408</v>
      </c>
      <c r="C670" t="str">
        <v>REQUEST</v>
      </c>
      <c r="D670" t="str">
        <v>CERRADO</v>
      </c>
      <c r="E670" t="str">
        <v>TIENDA</v>
      </c>
      <c r="F670" t="str">
        <v>CPU</v>
      </c>
      <c r="G670" t="str">
        <v>CPU</v>
      </c>
      <c r="H670" t="str">
        <v>LENOVO</v>
      </c>
      <c r="I670"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buena tarde :_x000d_
solicito de ustedes reparacion del punto de red para el equipo de banco ; ya que en su punto de coneccion presenta fallas ya que no se inserta bien el cable de red. ocasionando desconecion de internet; lo cual es necesario para poder trabajar en las diferentes aplicaciones en este equipo._x000d_
Area Afectada: cajas_x000d_
Dispositivo Afectado: BANCO</v>
      </c>
      <c r="J670" t="str">
        <v>NO APLICA</v>
      </c>
      <c r="K670" t="str" xml:space="preserve">
        <v xml:space="preserve">favor nos ayudan con personal en sitio para la revision y reparacion del punto de red._x000d_
</v>
      </c>
      <c r="L670" t="str">
        <v>Se procede a revisar punto de red que presenta falla e intermitencia en la conexión. Se encuentra conector jack sulfatado y partido; se procede a ponchar nuevamente jack reemplazado por uno en buen estado. Se realizan pruebas de conexión retornando equipo a la red. Se valida con el usuario su correcto funcionamiento. Se deja equipo en red a satisfacción del usuario.</v>
      </c>
      <c r="M670">
        <v>44532</v>
      </c>
      <c r="N670">
        <v>44532</v>
      </c>
      <c r="O670" t="str">
        <v>J045 JUMBO AV.DEL FERROCARRIL SANTA MARTA</v>
      </c>
      <c r="P670" t="str">
        <v>SANTA MARTA</v>
      </c>
      <c r="Q670" t="str">
        <v>FABIAN ANDRES DIAZGRANADOS ORTEGA</v>
      </c>
      <c r="R670">
        <v>1082890172</v>
      </c>
      <c r="S670" t="str">
        <v>COSTA</v>
      </c>
    </row>
    <row r="671" xml:space="preserve">
      <c r="A671">
        <v>670</v>
      </c>
      <c r="B671">
        <v>12090726</v>
      </c>
      <c r="C671" t="str">
        <v>REQUEST</v>
      </c>
      <c r="D671" t="str">
        <v>CERRADO</v>
      </c>
      <c r="E671" t="str">
        <v>TIENDA</v>
      </c>
      <c r="F671" t="str">
        <v>POS</v>
      </c>
      <c r="G671" t="str">
        <v>SCANNER</v>
      </c>
      <c r="H671" t="str">
        <v>HONEYWELL</v>
      </c>
      <c r="I671" t="str" xml:space="preserve">
        <v xml:space="preserve">Descripcion: Buen dia;_x000d_
_x000d_
Favor nos ayudan con la asignacion del equipo._x000d_
_x000d_
Ds2208-Sr; 2D Imager; Standard Range; Corded 1;00_x000d_
Seriales:_x000d_
_x000d_
AREA EN DONDE SE UBICA EL EQUIPO : LINEAL DE CAJAS</v>
      </c>
      <c r="J671" t="str">
        <v>NO APLICA</v>
      </c>
      <c r="K671" t="str" xml:space="preserve">
        <v xml:space="preserve">Descripcion: Buen dia;_x000d_
Favor nos ayudan con la asignacion del equipo._x000d_
Ds2208-Sr; 2D Imager; Standard Range; Corded 1;00_x000d_
Seriales:_x000d_
AREA EN DONDE SE UBICA EL EQUIPO : LINEAL DE CAJAS</v>
      </c>
      <c r="L671" t="str">
        <v>Se procede a realizar cambio de scanner pos de mano. Se procede a desconectar scanner pos de mano en el área de electro marca Honeywell; modelo MS 9590; serial 0M121990285; el scanner retirado se deja empacado en la oficina de sistemas.  Se instala scanner pos de mano nuevo marca Zebra modelo DS2208; serial 21281010557579; se valida con el usuario. Se deja scanner pos de mano en correcto funcionamiento a satisfacción del usuario.</v>
      </c>
      <c r="M671">
        <v>44532</v>
      </c>
      <c r="N671">
        <v>44532</v>
      </c>
      <c r="O671" t="str">
        <v>J045 JUMBO AV.DEL FERROCARRIL SANTA MARTA</v>
      </c>
      <c r="P671" t="str">
        <v>SANTA MARTA</v>
      </c>
      <c r="Q671" t="str">
        <v>FABIAN ANDRES DIAZGRANADOS ORTEGA</v>
      </c>
      <c r="R671">
        <v>1082890172</v>
      </c>
      <c r="S671" t="str">
        <v>COSTA</v>
      </c>
    </row>
    <row r="672" xml:space="preserve">
      <c r="A672">
        <v>671</v>
      </c>
      <c r="B672">
        <v>12114719</v>
      </c>
      <c r="C672" t="str">
        <v>REQUEST</v>
      </c>
      <c r="D672" t="str">
        <v>CERRADO</v>
      </c>
      <c r="E672" t="str">
        <v>TIENDA</v>
      </c>
      <c r="F672" t="str">
        <v>POS</v>
      </c>
      <c r="G672" t="str">
        <v>TECLADO</v>
      </c>
      <c r="H672" t="str">
        <v>DIEBOLD</v>
      </c>
      <c r="I672"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colaboracion con el fin de revisar la caja numero 4 ya que presenta la falla de que el teclado no funciona; ya se reviso cableado y sigue sin funcionar. gracias._x000d_
Numero de caja con novedad y tienda: caja 4 tienda 42</v>
      </c>
      <c r="J672" t="str">
        <v>NO APLICA</v>
      </c>
      <c r="K672" t="str">
        <v>Se requiere validación física de la pos.</v>
      </c>
      <c r="L672" t="str">
        <v>Teclado de POS4 con falla; se realiza prueba de teclado en otra caja y tampoco funciona; por tal motivo se descarta que sea falla de POS; al usar un teclado diferente en la POS este funciona; se busca en sistemas y bodega otro teclado; para la realización del cambio; al momento de realizar pruebas con el teclado este no toma la llave por tal motivo se vuelve a cambiar el teclado; quedando POS operativa y en funcionamiento.</v>
      </c>
      <c r="M672">
        <v>44532</v>
      </c>
      <c r="N672">
        <v>44532</v>
      </c>
      <c r="O672" t="str">
        <v>M042 METRO IBAGUE</v>
      </c>
      <c r="P672" t="str">
        <v>IBAGUE</v>
      </c>
      <c r="Q672" t="str">
        <v>SERGIO LEONARDO CLAVIJO CAMARGO</v>
      </c>
      <c r="R672">
        <v>1110471353</v>
      </c>
      <c r="S672" t="str">
        <v>OCCIDENTE</v>
      </c>
    </row>
    <row r="673" xml:space="preserve">
      <c r="A673">
        <v>672</v>
      </c>
      <c r="B673">
        <v>12115372</v>
      </c>
      <c r="C673" t="str">
        <v>REQUEST</v>
      </c>
      <c r="D673" t="str">
        <v>CERRADO</v>
      </c>
      <c r="E673" t="str">
        <v>TIENDA</v>
      </c>
      <c r="F673" t="str">
        <v>POS</v>
      </c>
      <c r="G673" t="str">
        <v>POS</v>
      </c>
      <c r="H673" t="str">
        <v>WINCOR</v>
      </c>
      <c r="I67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#05; la caja se apaga y al momento de reiniciar dura unos minutos y vuelve apagarse._x000d_
Gracias por su colaboracion;</v>
      </c>
      <c r="J673" t="str">
        <v>NO APLICA</v>
      </c>
      <c r="K673" t="str">
        <v>Jefe su autorizacion pos 5 con dano en al fuente de poder se solicita visita del tecnico para quitar la fuente de la pos 17 e instalarla en la pos 5</v>
      </c>
      <c r="L673" t="str">
        <v>Se procede a establecer contacto con el usuario del área de línea de cajas  la jefe Johana Andrea Orozco. se valida funcionamiento de la pos # 05 de marca Beetle de Serie: 6498720790 la cual se encontró fuera de servicio al presentar errores de apagado continuo. Se procede a realizar cambio de fuente de poder que no se encuentra funcionando de manera adecuada; por fuente de marca MAGNUN usada; luego de ser reemplazado La fuente de poder; se enciende pos y se valida su funcionamiento; fuente responde de manera adecuada y pos ya no se apaga; se entrega pos a usuario quien realiza diferentes pruebas con productos del almacén; pruebas son positivas; maquina se deja operativa y funcional.</v>
      </c>
      <c r="M673">
        <v>44533</v>
      </c>
      <c r="N673">
        <v>44533</v>
      </c>
      <c r="O673" t="str">
        <v>J036 JUMBO POPAYAN CAMPANARIO</v>
      </c>
      <c r="P673" t="str">
        <v>POPAYAN</v>
      </c>
      <c r="Q673" t="str">
        <v>JHON ALEXANDER VASQUEZ REVELO</v>
      </c>
      <c r="R673">
        <v>10308105</v>
      </c>
      <c r="S673" t="str">
        <v>OCCIDENTE</v>
      </c>
    </row>
    <row r="674" xml:space="preserve">
      <c r="A674">
        <v>673</v>
      </c>
      <c r="B674">
        <v>12114357</v>
      </c>
      <c r="C674" t="str">
        <v>REQUEST</v>
      </c>
      <c r="D674" t="str">
        <v>CERRADO</v>
      </c>
      <c r="E674" t="str">
        <v>TIENDA</v>
      </c>
      <c r="F674" t="str">
        <v>BALANZA</v>
      </c>
      <c r="G674" t="str">
        <v>COLGANTE</v>
      </c>
      <c r="H674" t="str">
        <v>METTLER</v>
      </c>
      <c r="I674" t="str" xml:space="preserve">
        <v xml:space="preserve">Datos usuario_x000d_
Nombre: Jorge Armando Rivera Chicaiza_x000d_
Correo: jorgearmando.riverachicaiza@cencosud.com.co_x000d_
Usuario AD: JARiverC_x000d_
Pais: Colombia_x000d_
Ubicacion: J036 JUMBO POPAYAN CAMPANARIO_x000d_
Zona: Colombia Occidente_x000d_
Unidad de Negocio: Supermercados_x000d_
Servicio: Tiendas &amp; Centros de Distribucion_x000d_
Telefono: 3128983122_x000d_
Anexo: 3128983122_x000d_
Descripcion: La balanza colgante de pescaderia a la hora de imprimir la etiqueta imprime dos una en blanco y otra con la informacion; a veces imprime las dos en blanco._x000d_
Indica la ubicacion de tu balanza en la tienda: Pescaderia</v>
      </c>
      <c r="J674" t="str">
        <v>NO APLICA</v>
      </c>
      <c r="K674" t="str">
        <v>Jefe su autorizacion para visita tecnico remoto; revision balanza colgante del area de pescaderia que se encuentra sacando doble tiquete</v>
      </c>
      <c r="L674" t="str" xml:space="preserve">
        <v xml:space="preserve">Se procede a establecer contacto con el jefe del área de pescadería el señor Jorge Armando Rivera; se valida funcionamiento de balanza colgante MettLer Toledo 8442 de serie B644218763; la cual se encontró imprimiendo en blanco y arrojando doble ticket de impresión; por tanto se procede a desmontar la balanza y realizar desensamble de algunas piezas para posteriormente validar el estado del cabezal; se encontró cabezal sucio al igual que los sensores taponados con viruTas de papel; se ajustan los resortes para que realicen mejor presión sobre el cabezal; se ajustan buses de datos y se engrasa rodamientos._x000d_
Se realizan nuevas pruebas locales de impresión con usuario; estas pruebas son efectivas impresión sale de manera adecuada; balanza colgante queda operativa y funcional</v>
      </c>
      <c r="M674">
        <v>44533</v>
      </c>
      <c r="N674">
        <v>44533</v>
      </c>
      <c r="O674" t="str">
        <v>J036 JUMBO POPAYAN CAMPANARIO</v>
      </c>
      <c r="P674" t="str">
        <v>POPAYAN</v>
      </c>
      <c r="Q674" t="str">
        <v>JHON ALEXANDER VASQUEZ REVELO</v>
      </c>
      <c r="R674">
        <v>10308105</v>
      </c>
      <c r="S674" t="str">
        <v>OCCIDENTE</v>
      </c>
    </row>
    <row r="675" xml:space="preserve">
      <c r="A675">
        <v>674</v>
      </c>
      <c r="B675">
        <v>12114357</v>
      </c>
      <c r="C675" t="str">
        <v>REQUEST</v>
      </c>
      <c r="D675" t="str">
        <v>CERRADO</v>
      </c>
      <c r="E675" t="str">
        <v>TIENDA</v>
      </c>
      <c r="F675" t="str">
        <v>BALANZA</v>
      </c>
      <c r="G675" t="str">
        <v>COLGANTE</v>
      </c>
      <c r="H675" t="str">
        <v>METTLER</v>
      </c>
      <c r="I675" t="str" xml:space="preserve">
        <v xml:space="preserve">Datos usuario_x000d_
Nombre: Jorge Armando Rivera Chicaiza_x000d_
Correo: jorgearmando.riverachicaiza@cencosud.com.co_x000d_
Usuario AD: JARiverC_x000d_
Pais: Colombia_x000d_
Ubicacion: J036 JUMBO POPAYAN CAMPANARIO_x000d_
Zona: Colombia Occidente_x000d_
Unidad de Negocio: Supermercados_x000d_
Servicio: Tiendas &amp; Centros de Distribucion_x000d_
Telefono: 3128983122_x000d_
Anexo: 3128983122_x000d_
Descripcion: La balanza colgante de pescaderia a la hora de imprimir la etiqueta imprime dos una en blanco y otra con la informacion; a veces imprime las dos en blanco._x000d_
Indica la ubicacion de tu balanza en la tienda: Pescaderia</v>
      </c>
      <c r="J675" t="str">
        <v>NO APLICA</v>
      </c>
      <c r="K675" t="str">
        <v>Jefe su autorizacion para visita tecnico remoto; revision balanza colgante del area de pescaderia que se encuentra sacando doble tiquete</v>
      </c>
      <c r="L675" t="str" xml:space="preserve">
        <v xml:space="preserve">Se procede a establecer contacto con el jefe del área de pescadería el señor Jorge Armando Rivera; se valida funcionamiento de balanza colgante MettLer Toledo 8442 de serie B644218763; la cual se encontró imprimiendo en blanco y arrojando doble ticket de impresión; por tanto se procede a desmontar la balanza y realizar desensamble de algunas piezas para posteriormente validar el estado del cabezal; se encontró cabezal sucio al igual que los sensores taponados con viruTas de papel; se ajustan los resortes para que realicen mejor presión sobre el cabezal; se ajustan buses de datos y se engrasa rodamientos._x000d_
Se realizan nuevas pruebas locales de impresión con usuario; estas pruebas son efectivas impresión sale de manera adecuada; balanza colgante queda operativa y funcional</v>
      </c>
      <c r="M675">
        <v>44533</v>
      </c>
      <c r="N675">
        <v>44533</v>
      </c>
      <c r="O675" t="str">
        <v>J036 JUMBO POPAYAN CAMPANARIO</v>
      </c>
      <c r="P675" t="str">
        <v>POPAYAN</v>
      </c>
      <c r="Q675" t="str">
        <v>JHON ALEXANDER VASQUEZ REVELO</v>
      </c>
      <c r="R675">
        <v>10308105</v>
      </c>
      <c r="S675" t="str">
        <v>OCCIDENTE</v>
      </c>
    </row>
    <row r="676" xml:space="preserve">
      <c r="A676">
        <v>675</v>
      </c>
      <c r="B676">
        <v>12114564</v>
      </c>
      <c r="C676" t="str">
        <v>REQUEST</v>
      </c>
      <c r="D676" t="str">
        <v>CERRADO</v>
      </c>
      <c r="E676" t="str">
        <v>TIENDA</v>
      </c>
      <c r="F676" t="str">
        <v>BALANZA</v>
      </c>
      <c r="G676" t="str">
        <v>SCANNER</v>
      </c>
      <c r="H676" t="str">
        <v>MAGELLAN</v>
      </c>
      <c r="I676"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saludo;_x000d_
_x000d_
agradecemos su colaboracion con el fin de solucionar la falla de la pos 11 ya que la balanza no lee codigos ni funciona la pesa_x000d_
Area en donde se encuentra la Balanza: cajas_x000d_
</v>
      </c>
      <c r="J676" t="str">
        <v>NO APLICA</v>
      </c>
      <c r="K676" t="str" xml:space="preserve">
        <v xml:space="preserve">Se realiza verificación del escáner balanza marca datalogic de la POS 11 y se confirma que el escáner no lee adecuadamente los códigos de barra; se realiza el envió del paquete de actualización del scanner y la novedad persiste; el diagnóstico del técnico de ISIT confirma que la falla se presenta por el modulo laser_x000d_
Por tal motivo se procede a solicitar un cambio completo del equipo por continuidad operativa_x000d_
Datos del Equipo con fallas_x000d_
Tipo: Scanner Balanza POS_x000d_
Marca: DATALOGIC_x000d_
Modelo: 9800_x000d_
Serial: F17I11117_x000d_
Datos del Equipo a Solicitar al CRH_x000d_
Tipo: Scanner Balanza POS_x000d_
Marca: DATALOGIC_x000d_
Modelo: 9800_x000d_
Serial: F16M03046_x000d_
Se escala al coordinador regional para su autorización</v>
      </c>
      <c r="L676" t="str">
        <v>Se realiza actualización de firmware en scanner balanza; con su respectiva actualización y validación. Al momento de realizar pruebas en cajas; se evidencia nuevamente el inconveniente que no lee los codigos EAN; se debe colocar en cierta posición y pasar en algunas ocasiones varias veces para que lo lea; aún así la lectura de codigo no es constante; en comunicación con personal de Cencosud Stiven Bedoya; indica el cambio de tapa para validación y no funciona.  Se requiere cambio de la pieza; por posible daño o descalibración en sensor. Se cambia scanner balanza de la pos 1 a pos 11 con autorización e indicación de jefe de sección; para dejar habilitada la caja mientras llega la parte.</v>
      </c>
      <c r="M676">
        <v>44533</v>
      </c>
      <c r="N676">
        <v>44533</v>
      </c>
      <c r="O676" t="str">
        <v>M042 METRO IBAGUE</v>
      </c>
      <c r="P676" t="str">
        <v>IBAGUE</v>
      </c>
      <c r="Q676" t="str">
        <v>SERGIO LEONARDO CLAVIJO CAMARGO</v>
      </c>
      <c r="R676">
        <v>1110471353</v>
      </c>
      <c r="S676" t="str">
        <v>OCCIDENTE</v>
      </c>
    </row>
    <row r="677" xml:space="preserve">
      <c r="A677">
        <v>676</v>
      </c>
      <c r="B677">
        <v>12114564</v>
      </c>
      <c r="C677" t="str">
        <v>REQUEST</v>
      </c>
      <c r="D677" t="str">
        <v>CERRADO</v>
      </c>
      <c r="E677" t="str">
        <v>TIENDA</v>
      </c>
      <c r="F677" t="str">
        <v>BALANZA</v>
      </c>
      <c r="G677" t="str">
        <v>SCANNER</v>
      </c>
      <c r="H677" t="str">
        <v>MAGELLAN</v>
      </c>
      <c r="I677"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saludo;_x000d_
_x000d_
agradecemos su colaboracion con el fin de solucionar la falla de la pos 11 ya que la balanza no lee codigos ni funciona la pesa_x000d_
Area en donde se encuentra la Balanza: cajas_x000d_
</v>
      </c>
      <c r="J677" t="str">
        <v>NO APLICA</v>
      </c>
      <c r="K677" t="str" xml:space="preserve">
        <v xml:space="preserve">Se realiza verificación del escáner balanza marca datalogic de la POS 11 y se confirma que el escáner no lee adecuadamente los códigos de barra; se realiza el envió del paquete de actualización del scanner y la novedad persiste; el diagnóstico del técnico de ISIT confirma que la falla se presenta por el modulo laser_x000d_
Por tal motivo se procede a solicitar un cambio completo del equipo por continuidad operativa_x000d_
Datos del Equipo con fallas_x000d_
Tipo: Scanner Balanza POS_x000d_
Marca: DATALOGIC_x000d_
Modelo: 9800_x000d_
Serial: F17I11117_x000d_
Datos del Equipo a Solicitar al CRH_x000d_
Tipo: Scanner Balanza POS_x000d_
Marca: DATALOGIC_x000d_
Modelo: 9800_x000d_
Serial: F16M03046_x000d_
Se escala al coordinador regional para su autorización</v>
      </c>
      <c r="L677" t="str">
        <v>Se realiza actualización de firmware en scanner balanza; con su respectiva actualización y validación. Al momento de realizar pruebas en cajas; se evidencia nuevamente el inconveniente que no lee los codigos EAN; se debe colocar en cierta posición y pasar en algunas ocasiones varias veces para que lo lea; aún así la lectura de codigo no es constante; en comunicación con personal de Cencosud Stiven Bedoya; indica el cambio de tapa para validación y no funciona.  Se requiere cambio de la pieza; por posible daño o descalibración en sensor. Se cambia scanner balanza de la pos 1 a pos 11 con autorización e indicación de jefe de sección; para dejar habilitada la caja mientras llega la parte.</v>
      </c>
      <c r="M677">
        <v>44533</v>
      </c>
      <c r="N677">
        <v>44533</v>
      </c>
      <c r="O677" t="str">
        <v>M042 METRO IBAGUE</v>
      </c>
      <c r="P677" t="str">
        <v>IBAGUE</v>
      </c>
      <c r="Q677" t="str">
        <v>SERGIO LEONARDO CLAVIJO CAMARGO</v>
      </c>
      <c r="R677">
        <v>1110471353</v>
      </c>
      <c r="S677" t="str">
        <v>OCCIDENTE</v>
      </c>
    </row>
    <row r="678" xml:space="preserve">
      <c r="A678">
        <v>677</v>
      </c>
      <c r="B678">
        <v>12117765</v>
      </c>
      <c r="C678" t="str">
        <v>REQUEST</v>
      </c>
      <c r="D678" t="str">
        <v>CERRADO</v>
      </c>
      <c r="E678" t="str">
        <v>TIENDA</v>
      </c>
      <c r="F678" t="str">
        <v>POS</v>
      </c>
      <c r="G678" t="str">
        <v>POS</v>
      </c>
      <c r="H678" t="str">
        <v>WINCOR</v>
      </c>
      <c r="I678"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Supermercados_x000d_
Servicio: Tiendas &amp; Centros de Distribucion_x000d_
Telefono: 3013402237_x000d_
Anexo: 8872700_x000d_
Descripcion: por favor me colabora para revisar la pos 28 (electro) ya que donde va el cable de red a la toma se encuentra suelto (hay que ponchar dse nuevo) y la caja se encuentra fuera de linea en estos momentos._x000d_
</v>
      </c>
      <c r="J678" t="str">
        <v>NO APLICA</v>
      </c>
      <c r="K678" t="str">
        <v xml:space="preserve">Jefe su autorizacion para envio del tecnico -gracias         </v>
      </c>
      <c r="L678" t="str">
        <v>Se verifica CPU pos 28 del área Electro; se encuentran problemas en el punto de red; se evidencia cables y pines deteriorados y que no hacen su debido contacto; se prosigue a ajustar los pines del punto de red uno a uno y se adecuan correctamente para su debido funcionamiento y se ajustan fijamente a la cuneta o pared. Se pone a pruebas la CPU pos; funciona correctamente. Estado OK</v>
      </c>
      <c r="M678">
        <v>44533</v>
      </c>
      <c r="N678">
        <v>44536</v>
      </c>
      <c r="O678" t="str">
        <v>J047 JUMBO GIRARDOT</v>
      </c>
      <c r="P678" t="str">
        <v>GIRARDOT</v>
      </c>
      <c r="Q678" t="str">
        <v>RAFAEL ARDILA PUENTES</v>
      </c>
      <c r="R678">
        <v>1018419858</v>
      </c>
      <c r="S678" t="str">
        <v>OCCIDENTE</v>
      </c>
    </row>
    <row r="679" xml:space="preserve">
      <c r="A679">
        <v>678</v>
      </c>
      <c r="B679">
        <v>12108493</v>
      </c>
      <c r="C679" t="str">
        <v>REQUEST</v>
      </c>
      <c r="D679" t="str">
        <v>CERRADO</v>
      </c>
      <c r="E679" t="str">
        <v>TIENDA</v>
      </c>
      <c r="F679" t="str">
        <v>PC</v>
      </c>
      <c r="G679" t="str">
        <v>PC</v>
      </c>
      <c r="H679" t="str">
        <v>LENOVO</v>
      </c>
      <c r="I679"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Los tres equipos de la oficina tardan mas de 15 minutos en imprimir un documento; esto genera mucho retraso en los procesos._x000d_
Indicar ubicacion del Equipo en tienda o oficinas: Recibo Mercancia</v>
      </c>
      <c r="J679" t="str">
        <v>NO APLICA</v>
      </c>
      <c r="K679" t="str" xml:space="preserve">
        <v xml:space="preserve">Jefe para su autorizacion._x000d_
para transferir a isit; el trabajo lo realiza el dia de Jhon vazquez perfilamiento de los usuarios de windows del area de recibo</v>
      </c>
      <c r="L679" t="str">
        <v>Se procede a establecer contacto con el usuario del área de recibo el Jefe de sección Fredy Antonio Arias quien solicita la verificación de los tres equipos de escritorio los cuales no pueden acceder por medio de la red a la impresora de recibo Lexmark MS622. Se validan que los tres equipos de marca lenovo M700 con series:MJ01MKN1; MJ01ML7S; MJ01MKX8 presentan bloqueos al ejecutar aplicaciones y tampoco no es posible imprimir archivos por medio de correo y de la plataforma web; se procede a realizar reperfilamiento a los tres equipos; se configuran y actualizan aplicaciones de todos los perfiles ; se activan núcleos del procesador; se eliminan temporales y cache de aplicaciones; se desfragmenta particiones de disco; se configura paginación de disco; se entrega equipos a usuarios quienes realizan pruebas estas son exitosas;  equipos quedan operativos y funcionales</v>
      </c>
      <c r="M679">
        <v>44536</v>
      </c>
      <c r="N679">
        <v>44536</v>
      </c>
      <c r="O679" t="str">
        <v>J036 JUMBO POPAYAN CAMPANARIO</v>
      </c>
      <c r="P679" t="str">
        <v>POPAYAN</v>
      </c>
      <c r="Q679" t="str">
        <v>JHON ALEXANDER VASQUEZ REVELO</v>
      </c>
      <c r="R679">
        <v>10308105</v>
      </c>
      <c r="S679" t="str">
        <v>OCCIDENTE</v>
      </c>
    </row>
    <row r="680" xml:space="preserve">
      <c r="A680">
        <v>679</v>
      </c>
      <c r="B680">
        <v>12108493</v>
      </c>
      <c r="C680" t="str">
        <v>REQUEST</v>
      </c>
      <c r="D680" t="str">
        <v>CERRADO</v>
      </c>
      <c r="E680" t="str">
        <v>TIENDA</v>
      </c>
      <c r="F680" t="str">
        <v>PC</v>
      </c>
      <c r="G680" t="str">
        <v>PC</v>
      </c>
      <c r="H680" t="str">
        <v>LENOVO</v>
      </c>
      <c r="I680"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Los tres equipos de la oficina tardan mas de 15 minutos en imprimir un documento; esto genera mucho retraso en los procesos._x000d_
Indicar ubicacion del Equipo en tienda o oficinas: Recibo Mercancia</v>
      </c>
      <c r="J680" t="str">
        <v>NO APLICA</v>
      </c>
      <c r="K680" t="str" xml:space="preserve">
        <v xml:space="preserve">Jefe para su autorizacion._x000d_
para transferir a isit; el trabajo lo realiza el dia de Jhon vazquez perfilamiento de los usuarios de windows del area de recibo</v>
      </c>
      <c r="L680" t="str">
        <v>Se procede a establecer contacto con el usuario del área de recibo el Jefe de sección Fredy Antonio Arias quien solicita la verificación de los tres equipos de escritorio los cuales no pueden acceder por medio de la red a la impresora de recibo Lexmark MS622. Se validan que los tres equipos de marca lenovo M700 con series:MJ01MKN1; MJ01ML7S; MJ01MKX8 presentan bloqueos al ejecutar aplicaciones y tampoco no es posible imprimir archivos por medio de correo y de la plataforma web; se procede a realizar reperfilamiento a los tres equipos; se configuran y actualizan aplicaciones de todos los perfiles ; se activan núcleos del procesador; se eliminan temporales y cache de aplicaciones; se desfragmenta particiones de disco; se configura paginación de disco; se entrega equipos a usuarios quienes realizan pruebas estas son exitosas;  equipos quedan operativos y funcionales</v>
      </c>
      <c r="M680">
        <v>44536</v>
      </c>
      <c r="N680">
        <v>44536</v>
      </c>
      <c r="O680" t="str">
        <v>J036 JUMBO POPAYAN CAMPANARIO</v>
      </c>
      <c r="P680" t="str">
        <v>POPAYAN</v>
      </c>
      <c r="Q680" t="str">
        <v>JHON ALEXANDER VASQUEZ REVELO</v>
      </c>
      <c r="R680">
        <v>10308105</v>
      </c>
      <c r="S680" t="str">
        <v>OCCIDENTE</v>
      </c>
    </row>
    <row r="681" xml:space="preserve">
      <c r="A681">
        <v>680</v>
      </c>
      <c r="B681">
        <v>12108493</v>
      </c>
      <c r="C681" t="str">
        <v>REQUEST</v>
      </c>
      <c r="D681" t="str">
        <v>CERRADO</v>
      </c>
      <c r="E681" t="str">
        <v>TIENDA</v>
      </c>
      <c r="F681" t="str">
        <v>PC</v>
      </c>
      <c r="G681" t="str">
        <v>PC</v>
      </c>
      <c r="H681" t="str">
        <v>LENOVO</v>
      </c>
      <c r="I681"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Los tres equipos de la oficina tardan mas de 15 minutos en imprimir un documento; esto genera mucho retraso en los procesos._x000d_
Indicar ubicacion del Equipo en tienda o oficinas: Recibo Mercancia</v>
      </c>
      <c r="J681" t="str">
        <v>NO APLICA</v>
      </c>
      <c r="K681" t="str" xml:space="preserve">
        <v xml:space="preserve">Jefe para su autorizacion._x000d_
para transferir a isit; el trabajo lo realiza el dia de Jhon vazquez perfilamiento de los usuarios de windows del area de recibo</v>
      </c>
      <c r="L681" t="str">
        <v>Se procede a establecer contacto con el usuario del área de recibo el Jefe de sección Fredy Antonio Arias quien solicita la verificación de los tres equipos de escritorio los cuales no pueden acceder por medio de la red a la impresora de recibo Lexmark MS622. Se validan que los tres equipos de marca lenovo M700 con series:MJ01MKN1; MJ01ML7S; MJ01MKX8 presentan bloqueos al ejecutar aplicaciones y tampoco no es posible imprimir archivos por medio de correo y de la plataforma web; se procede a realizar reperfilamiento a los tres equipos; se configuran y actualizan aplicaciones de todos los perfiles ; se activan núcleos del procesador; se eliminan temporales y cache de aplicaciones; se desfragmenta particiones de disco; se configura paginación de disco; se entrega equipos a usuarios quienes realizan pruebas estas son exitosas;  equipos quedan operativos y funcionales</v>
      </c>
      <c r="M681">
        <v>44536</v>
      </c>
      <c r="N681">
        <v>44536</v>
      </c>
      <c r="O681" t="str">
        <v>J036 JUMBO POPAYAN CAMPANARIO</v>
      </c>
      <c r="P681" t="str">
        <v>POPAYAN</v>
      </c>
      <c r="Q681" t="str">
        <v>JHON ALEXANDER VASQUEZ REVELO</v>
      </c>
      <c r="R681">
        <v>10308105</v>
      </c>
      <c r="S681" t="str">
        <v>OCCIDENTE</v>
      </c>
    </row>
    <row r="682" xml:space="preserve">
      <c r="A682">
        <v>681</v>
      </c>
      <c r="B682">
        <v>12109065</v>
      </c>
      <c r="C682" t="str">
        <v>REQUEST</v>
      </c>
      <c r="D682" t="str">
        <v>CERRADO</v>
      </c>
      <c r="E682" t="str">
        <v>TIENDA</v>
      </c>
      <c r="F682" t="str">
        <v>POS</v>
      </c>
      <c r="G682" t="str">
        <v>SCANNER</v>
      </c>
      <c r="H682" t="str">
        <v>DATALOGIC</v>
      </c>
      <c r="I682"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682" t="str">
        <v>NO APLICA</v>
      </c>
      <c r="K682" t="str" xml:space="preserve">
        <v xml:space="preserve">Solicitud pertenece a tienda remota._x000d_
datos del activo:_x000d_
SCANNER POS|BALANZA DATALOGIC 8300 | Nº SERIE: MH0038174_x000d_
Nº inventario: DI-014354_x000d_
  _x000d_
</v>
      </c>
      <c r="L682" t="str">
        <v>Se hace calibración de balanza pero en el momento de hacer pruebas se pierde conectividad con el scanner; se indica a Soporte Cencosud para que solicite el cambio de parte</v>
      </c>
      <c r="M682">
        <v>44536</v>
      </c>
      <c r="N682">
        <v>44536</v>
      </c>
      <c r="O682" t="str">
        <v>J126 JUMBO SAN SILVESTRE</v>
      </c>
      <c r="P682" t="str">
        <v>BARRANCABERMEJA</v>
      </c>
      <c r="Q682" t="str">
        <v>JULIAN ANDRES LOPEZ LIDUEÑA</v>
      </c>
      <c r="R682">
        <v>1096200743</v>
      </c>
      <c r="S682" t="str">
        <v>ORIENTE</v>
      </c>
    </row>
    <row r="683" xml:space="preserve">
      <c r="A683">
        <v>682</v>
      </c>
      <c r="B683">
        <v>12109065</v>
      </c>
      <c r="C683" t="str">
        <v>REQUEST</v>
      </c>
      <c r="D683" t="str">
        <v>CERRADO</v>
      </c>
      <c r="E683" t="str">
        <v>TIENDA</v>
      </c>
      <c r="F683" t="str">
        <v>POS</v>
      </c>
      <c r="G683" t="str">
        <v>SCANNER</v>
      </c>
      <c r="H683" t="str">
        <v>DATALOGIC</v>
      </c>
      <c r="I683"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683" t="str">
        <v>NO APLICA</v>
      </c>
      <c r="K683" t="str" xml:space="preserve">
        <v xml:space="preserve">Solicitud pertenece a tienda remota._x000d_
datos del activo:_x000d_
SCANNER POS|BALANZA DATALOGIC 8300 | Nº SERIE: MH0038174_x000d_
Nº inventario: DI-014354_x000d_
  _x000d_
</v>
      </c>
      <c r="L683" t="str">
        <v>Se hace calibración de balanza pero en el momento de hacer pruebas se pierde conectividad con el scanner; se indica a Soporte Cencosud para que solicite el cambio de parte</v>
      </c>
      <c r="M683">
        <v>44536</v>
      </c>
      <c r="N683">
        <v>44536</v>
      </c>
      <c r="O683" t="str">
        <v>J126 JUMBO SAN SILVESTRE</v>
      </c>
      <c r="P683" t="str">
        <v>BARRANCABERMEJA</v>
      </c>
      <c r="Q683" t="str">
        <v>JULIAN ANDRES LOPEZ LIDUEÑA</v>
      </c>
      <c r="R683">
        <v>1096200743</v>
      </c>
      <c r="S683" t="str">
        <v>ORIENTE</v>
      </c>
    </row>
    <row r="684" xml:space="preserve">
      <c r="A684">
        <v>683</v>
      </c>
      <c r="B684">
        <v>12051599</v>
      </c>
      <c r="C684" t="str">
        <v>REQUEST</v>
      </c>
      <c r="D684" t="str">
        <v>CERRADO</v>
      </c>
      <c r="E684" t="str">
        <v>TIENDA</v>
      </c>
      <c r="F684" t="str">
        <v>CPU</v>
      </c>
      <c r="G684" t="str">
        <v>CPU</v>
      </c>
      <c r="H684" t="str">
        <v>LENOVO</v>
      </c>
      <c r="I684"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No me permite abrir el programa Campus Cencosud._x000d_
Lugar en donde se encuentra el computador en la tienda: San Silvestre</v>
      </c>
      <c r="J684" t="str">
        <v>NO APLICA</v>
      </c>
      <c r="K684" t="str" xml:space="preserve">
        <v xml:space="preserve">Buen día_x000d_
Se requiere de su apoyo con esta solicitud._x000d_
Área: Oficinas_x000d_
Marca: DESKTOP|PC LENOVO_x000d_
Modelo: M73_x000d_
Serie/placa: MJ01MKRL_x000d_
Inventario: DI-014466_x000d_
Descripción de la falla: Se solicita revisión; diagnostico y reinstalación de Google Chrome en equipo de usuaria; no permite ingreso a Campus Cencosud._x000d_
Link de descarga; con la opción de multiusuario_x000d_
https://support.google.com/chrome/answer/6315198?hl=es-419_x000d_
Entregar operativo ingreso al campus; entregar equipo a usuaria_x000d_
NOTA: Usuaria solicita atención en horas de la tarde... es el único horario en el cual se encuentra en tienda._x000d_
Cordialmente;_x000d_
Ever Becerra</v>
      </c>
      <c r="L684" t="str">
        <v>Se realiza renstalación de Google Chrome y configuración de Campus Virtual. Se configura a petición de la usuaria. Se deja el equipo en perfecto estado y funcional</v>
      </c>
      <c r="M684">
        <v>44531</v>
      </c>
      <c r="N684">
        <v>44537</v>
      </c>
      <c r="O684" t="str">
        <v>J126 JUMBO SAN SILVESTRE</v>
      </c>
      <c r="P684" t="str">
        <v>BARRANCABERMEJA</v>
      </c>
      <c r="Q684" t="str">
        <v>JULIAN ANDRES LOPEZ LIDUEÑA</v>
      </c>
      <c r="R684">
        <v>1096200743</v>
      </c>
      <c r="S684" t="str">
        <v>ORIENTE</v>
      </c>
    </row>
    <row r="685" xml:space="preserve">
      <c r="A685">
        <v>684</v>
      </c>
      <c r="B685">
        <v>12051599</v>
      </c>
      <c r="C685" t="str">
        <v>REQUEST</v>
      </c>
      <c r="D685" t="str">
        <v>CERRADO</v>
      </c>
      <c r="E685" t="str">
        <v>TIENDA</v>
      </c>
      <c r="F685" t="str">
        <v>CPU</v>
      </c>
      <c r="G685" t="str">
        <v>CPU</v>
      </c>
      <c r="H685" t="str">
        <v>LENOVO</v>
      </c>
      <c r="I685"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No me permite abrir el programa Campus Cencosud._x000d_
Lugar en donde se encuentra el computador en la tienda: San Silvestre</v>
      </c>
      <c r="J685" t="str">
        <v>NO APLICA</v>
      </c>
      <c r="K685" t="str" xml:space="preserve">
        <v xml:space="preserve">Buen día_x000d_
Se requiere de su apoyo con esta solicitud._x000d_
Área: Oficinas_x000d_
Marca: DESKTOP|PC LENOVO_x000d_
Modelo: M73_x000d_
Serie/placa: MJ01MKRL_x000d_
Inventario: DI-014466_x000d_
Descripción de la falla: Se solicita revisión; diagnostico y reinstalación de Google Chrome en equipo de usuaria; no permite ingreso a Campus Cencosud._x000d_
Link de descarga; con la opción de multiusuario_x000d_
https://support.google.com/chrome/answer/6315198?hl=es-419_x000d_
Entregar operativo ingreso al campus; entregar equipo a usuaria_x000d_
NOTA: Usuaria solicita atención en horas de la tarde... es el único horario en el cual se encuentra en tienda._x000d_
Cordialmente;_x000d_
Ever Becerra</v>
      </c>
      <c r="L685" t="str">
        <v>Se realiza renstalación de Google Chrome y configuración de Campus Virtual. Se configura a petición de la usuaria. Se deja el equipo en perfecto estado y funcional</v>
      </c>
      <c r="M685">
        <v>44537</v>
      </c>
      <c r="N685">
        <v>44537</v>
      </c>
      <c r="O685" t="str">
        <v>J126 JUMBO SAN SILVESTRE</v>
      </c>
      <c r="P685" t="str">
        <v>BARRANCABERMEJA</v>
      </c>
      <c r="Q685" t="str">
        <v>JULIAN ANDRES LOPEZ LIDUEÑA</v>
      </c>
      <c r="R685">
        <v>1096200743</v>
      </c>
      <c r="S685" t="str">
        <v>ORIENTE</v>
      </c>
    </row>
    <row r="686" xml:space="preserve">
      <c r="A686">
        <v>685</v>
      </c>
      <c r="B686">
        <v>12101518</v>
      </c>
      <c r="C686" t="str">
        <v>REQUEST</v>
      </c>
      <c r="D686" t="str">
        <v>CERRADO</v>
      </c>
      <c r="E686" t="str">
        <v>TIENDA</v>
      </c>
      <c r="F686" t="str">
        <v>POS</v>
      </c>
      <c r="G686" t="str">
        <v>POS</v>
      </c>
      <c r="H686" t="str">
        <v>WINCOR</v>
      </c>
      <c r="I686" t="str" xml:space="preserve">
        <v xml:space="preserve">Datos usuario_x000d_
Nombre: Mayerly Sierra Mantilla_x000d_
Correo: mayerly.sierra@cencosud.com.co_x000d_
Usuario AD: MSierraM_x000d_
Pais: Colombia_x000d_
Ubicacion: J126 JUMBO SAN SILVESTRE_x000d_
Zona: Colombia Oriente_x000d_
Unidad de Negocio: Supermercados_x000d_
Servicio: Tiendas &amp; Centros de Distribucion_x000d_
Telefono: 3115817998_x000d_
Anexo: 3115817998_x000d_
Descripcion: Solicito que por favor me colaboren revisando la gaveta de la Pos # 9 debido a que se abre sola constantemente.</v>
      </c>
      <c r="J686" t="str">
        <v>NO APLICA</v>
      </c>
      <c r="K686" t="str" xml:space="preserve">
        <v xml:space="preserve">Buen día._x000d_
Se solicita revisión POS 9 Jumbo San Silvestre._x000d_
Con datos así:_x000d_
Línea de Cajas_x000d_
Datos del equipo:_x000d_
Equipo: POS_x000d_
Marca: WINCOR_x000d_
Modelo: BEETLE-M II_x000d_
Nº SERIE: 6498824428_x000d_
Inventario: DI-014348_x000d_
Actividad: Se solicita revisión; diagnostico y/o reparación si es el caso para la gaveta de POS 9; la cual presenta falla al cerrar._x000d_
Cordialmente;_x000d_
Ever Becerra</v>
      </c>
      <c r="L686" t="str">
        <v>Se revisa la caja y se encuentra que tiene problemas de chapa y de guaya. Se ajusta la guaya y se evita que se cierre la misma. Se envia video con evidencias a Ever Becerra; con prubas donde no se abre la gaveta. Se recomienda cambio de chapa</v>
      </c>
      <c r="M686">
        <v>44531</v>
      </c>
      <c r="N686">
        <v>44537</v>
      </c>
      <c r="O686" t="str">
        <v>J126 JUMBO SAN SILVESTRE</v>
      </c>
      <c r="P686" t="str">
        <v>BARRANCABERMEJA</v>
      </c>
      <c r="Q686" t="str">
        <v>JULIAN ANDRES LOPEZ LIDUEÑA</v>
      </c>
      <c r="R686">
        <v>1096200743</v>
      </c>
      <c r="S686" t="str">
        <v>ORIENTE</v>
      </c>
    </row>
    <row r="687" xml:space="preserve">
      <c r="A687">
        <v>686</v>
      </c>
      <c r="B687">
        <v>12126353</v>
      </c>
      <c r="C687" t="str">
        <v>REQUEST</v>
      </c>
      <c r="D687" t="str">
        <v>CERRADO</v>
      </c>
      <c r="E687" t="str">
        <v>TIENDA</v>
      </c>
      <c r="F687" t="str">
        <v>BALANZA</v>
      </c>
      <c r="G687" t="str">
        <v>MESA</v>
      </c>
      <c r="H687" t="str">
        <v>METTLER</v>
      </c>
      <c r="I687" t="str" xml:space="preserve">
        <v xml:space="preserve">Datos usuario_x000d_
Nombre: Jhon Jairo Sierra Guzman_x000d_
Correo: jhonjairo.sierra@cencosud.com.co_x000d_
Usuario AD: Jjsierra_x000d_
Pais: Colombia_x000d_
Ubicacion: J047 JUMBO GIRARDOT_x000d_
Zona: Colombia Occidente_x000d_
Unidad de Negocio: Supermercados_x000d_
Servicio: Tiendas &amp; Centros de Distribucion_x000d_
Telefono: 3046244847_x000d_
Anexo: 7470405_x000d_
Descripcion: atasco en la balanza de mesa a la hora de generar la etiqueta_x000d_
Area donde su ubica la balanza: panaderia_x000d_
</v>
      </c>
      <c r="J687" t="str">
        <v>NO APLICA</v>
      </c>
      <c r="K687" t="str">
        <v>Buenas tardes: Me ayudan con este requerimiento</v>
      </c>
      <c r="L687" t="str">
        <v>Se llega a sitio; se verifican dispositivo; el cual arrojaba los tiquets y llegaba al punto de desalinearse; lo que causaba que la impresión se detuviera y quedara en la mitad; se encuentra un trozo de cinta en el rodillo de salida; lo que hacia que no hubiera una constante presión de la cinta de los tiquetes; se hace limpieza del habitaculo del papel; se retira cinta del rodillo; se realizan pruebas de funcionamiento las cuales son satisfactorias</v>
      </c>
      <c r="M687">
        <v>44537</v>
      </c>
      <c r="N687">
        <v>44537</v>
      </c>
      <c r="O687" t="str">
        <v>J047 JUMBO GIRARDOT</v>
      </c>
      <c r="P687" t="str">
        <v>GIRARDOT</v>
      </c>
      <c r="Q687" t="str">
        <v>VICTOR ALFONSO TORRES CASTRILLON</v>
      </c>
      <c r="R687">
        <v>11207184</v>
      </c>
      <c r="S687" t="str">
        <v>OCCIDENTE</v>
      </c>
    </row>
    <row r="688" xml:space="preserve">
      <c r="A688">
        <v>687</v>
      </c>
      <c r="B688">
        <v>12126353</v>
      </c>
      <c r="C688" t="str">
        <v>REQUEST</v>
      </c>
      <c r="D688" t="str">
        <v>CERRADO</v>
      </c>
      <c r="E688" t="str">
        <v>TIENDA</v>
      </c>
      <c r="F688" t="str">
        <v>BALANZA</v>
      </c>
      <c r="G688" t="str">
        <v>MESA</v>
      </c>
      <c r="H688" t="str">
        <v>METTLER</v>
      </c>
      <c r="I688" t="str" xml:space="preserve">
        <v xml:space="preserve">Datos usuario_x000d_
Nombre: Jhon Jairo Sierra Guzman_x000d_
Correo: jhonjairo.sierra@cencosud.com.co_x000d_
Usuario AD: Jjsierra_x000d_
Pais: Colombia_x000d_
Ubicacion: J047 JUMBO GIRARDOT_x000d_
Zona: Colombia Occidente_x000d_
Unidad de Negocio: Supermercados_x000d_
Servicio: Tiendas &amp; Centros de Distribucion_x000d_
Telefono: 3046244847_x000d_
Anexo: 7470405_x000d_
Descripcion: atasco en la balanza de mesa a la hora de generar la etiqueta_x000d_
Area donde su ubica la balanza: panaderia_x000d_
</v>
      </c>
      <c r="J688" t="str">
        <v>NO APLICA</v>
      </c>
      <c r="K688" t="str">
        <v>Buenas tardes: Me ayudan con este requerimiento</v>
      </c>
      <c r="L688" t="str">
        <v>Se llega a sitio; se verifican dispositivo; el cual arrojaba los tiquets y llegaba al punto de desalinearse; lo que causaba que la impresión se detuviera y quedara en la mitad; se encuentra un trozo de cinta en el rodillo de salida; lo que hacia que no hubiera una constante presión de la cinta de los tiquetes; se hace limpieza del habitaculo del papel; se retira cinta del rodillo; se realizan pruebas de funcionamiento las cuales son satisfactorias</v>
      </c>
      <c r="M688">
        <v>44537</v>
      </c>
      <c r="N688">
        <v>44537</v>
      </c>
      <c r="O688" t="str">
        <v>J047 JUMBO GIRARDOT</v>
      </c>
      <c r="P688" t="str">
        <v>GIRARDOT</v>
      </c>
      <c r="Q688" t="str">
        <v>VICTOR ALFONSO TORRES CASTRILLON</v>
      </c>
      <c r="R688">
        <v>11207184</v>
      </c>
      <c r="S688" t="str">
        <v>OCCIDENTE</v>
      </c>
    </row>
    <row r="689" xml:space="preserve">
      <c r="A689">
        <v>688</v>
      </c>
      <c r="B689">
        <v>12026392</v>
      </c>
      <c r="C689" t="str">
        <v>PDA RENOVACION</v>
      </c>
      <c r="D689" t="str">
        <v>CERRADO</v>
      </c>
      <c r="E689" t="str">
        <v>TIENDA</v>
      </c>
      <c r="F689" t="str">
        <v>PDT</v>
      </c>
      <c r="G689" t="str">
        <v>PDT</v>
      </c>
      <c r="H689" t="str">
        <v>HONEYWELL</v>
      </c>
      <c r="I689" t="str" xml:space="preserve">
        <v xml:space="preserve">Buen día._x000d_
Se solicita envío de 8 PDTs a la tienda Jumbo San Silvestre. Motivo: DESPLIEGUE CAPEX BLINDAJE EPM 5343 JUMBO PDT´S EDA._x000d_
Gracias.</v>
      </c>
      <c r="J689" t="str">
        <v>NO APLICA</v>
      </c>
      <c r="K689" t="str">
        <v xml:space="preserve">Se solicita configuración; entrega y legalización de actas de entrega y retiro de 8 PDTs en Jumbo San Silvestre. Se adjunta el listado de seriales que deben ser renovados.         </v>
      </c>
      <c r="L689"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89">
        <v>44531</v>
      </c>
      <c r="N689">
        <v>44540</v>
      </c>
      <c r="O689" t="str">
        <v>J126 JUMBO SAN SILVESTRE</v>
      </c>
      <c r="P689" t="str">
        <v>BARRANCABERMEJA</v>
      </c>
      <c r="Q689" t="str">
        <v>JULIAN ANDRES LOPEZ LIDUEÑA</v>
      </c>
      <c r="R689">
        <v>1096200743</v>
      </c>
      <c r="S689" t="str">
        <v>ORIENTE</v>
      </c>
    </row>
    <row r="690" xml:space="preserve">
      <c r="A690">
        <v>689</v>
      </c>
      <c r="B690">
        <v>12026392</v>
      </c>
      <c r="C690" t="str">
        <v>PDA RENOVACION</v>
      </c>
      <c r="D690" t="str">
        <v>CERRADO</v>
      </c>
      <c r="E690" t="str">
        <v>TIENDA</v>
      </c>
      <c r="F690" t="str">
        <v>PDT</v>
      </c>
      <c r="G690" t="str">
        <v>PDT</v>
      </c>
      <c r="H690" t="str">
        <v>HONEYWELL</v>
      </c>
      <c r="I690" t="str" xml:space="preserve">
        <v xml:space="preserve">Buen día._x000d_
Se solicita envío de 8 PDTs a la tienda Jumbo San Silvestre. Motivo: DESPLIEGUE CAPEX BLINDAJE EPM 5343 JUMBO PDT´S EDA._x000d_
Gracias.</v>
      </c>
      <c r="J690" t="str">
        <v>NO APLICA</v>
      </c>
      <c r="K690" t="str">
        <v xml:space="preserve">Se solicita configuración; entrega y legalización de actas de entrega y retiro de 8 PDTs en Jumbo San Silvestre. Se adjunta el listado de seriales que deben ser renovados.         </v>
      </c>
      <c r="L690"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0">
        <v>44540</v>
      </c>
      <c r="N690">
        <v>44540</v>
      </c>
      <c r="O690" t="str">
        <v>J126 JUMBO SAN SILVESTRE</v>
      </c>
      <c r="P690" t="str">
        <v>BARRANCABERMEJA</v>
      </c>
      <c r="Q690" t="str">
        <v>JULIAN ANDRES LOPEZ LIDUEÑA</v>
      </c>
      <c r="R690">
        <v>1096200743</v>
      </c>
      <c r="S690" t="str">
        <v>ORIENTE</v>
      </c>
    </row>
    <row r="691" xml:space="preserve">
      <c r="A691">
        <v>690</v>
      </c>
      <c r="B691">
        <v>12026392</v>
      </c>
      <c r="C691" t="str">
        <v>PDA RENOVACION</v>
      </c>
      <c r="D691" t="str">
        <v>CERRADO</v>
      </c>
      <c r="E691" t="str">
        <v>TIENDA</v>
      </c>
      <c r="F691" t="str">
        <v>PDT</v>
      </c>
      <c r="G691" t="str">
        <v>PDT</v>
      </c>
      <c r="H691" t="str">
        <v>HONEYWELL</v>
      </c>
      <c r="I691" t="str" xml:space="preserve">
        <v xml:space="preserve">Buen día._x000d_
Se solicita envío de 8 PDTs a la tienda Jumbo San Silvestre. Motivo: DESPLIEGUE CAPEX BLINDAJE EPM 5343 JUMBO PDT´S EDA._x000d_
Gracias.</v>
      </c>
      <c r="J691" t="str">
        <v>NO APLICA</v>
      </c>
      <c r="K691" t="str">
        <v xml:space="preserve">Se solicita configuración; entrega y legalización de actas de entrega y retiro de 8 PDTs en Jumbo San Silvestre. Se adjunta el listado de seriales que deben ser renovados.         </v>
      </c>
      <c r="L691"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1">
        <v>44540</v>
      </c>
      <c r="N691">
        <v>44540</v>
      </c>
      <c r="O691" t="str">
        <v>J126 JUMBO SAN SILVESTRE</v>
      </c>
      <c r="P691" t="str">
        <v>BARRANCABERMEJA</v>
      </c>
      <c r="Q691" t="str">
        <v>JULIAN ANDRES LOPEZ LIDUEÑA</v>
      </c>
      <c r="R691">
        <v>1096200743</v>
      </c>
      <c r="S691" t="str">
        <v>ORIENTE</v>
      </c>
    </row>
    <row r="692" xml:space="preserve">
      <c r="A692">
        <v>691</v>
      </c>
      <c r="B692">
        <v>12026392</v>
      </c>
      <c r="C692" t="str">
        <v>PDA RENOVACION</v>
      </c>
      <c r="D692" t="str">
        <v>CERRADO</v>
      </c>
      <c r="E692" t="str">
        <v>TIENDA</v>
      </c>
      <c r="F692" t="str">
        <v>PDT</v>
      </c>
      <c r="G692" t="str">
        <v>PDT</v>
      </c>
      <c r="H692" t="str">
        <v>HONEYWELL</v>
      </c>
      <c r="I692" t="str" xml:space="preserve">
        <v xml:space="preserve">Buen día._x000d_
Se solicita envío de 8 PDTs a la tienda Jumbo San Silvestre. Motivo: DESPLIEGUE CAPEX BLINDAJE EPM 5343 JUMBO PDT´S EDA._x000d_
Gracias.</v>
      </c>
      <c r="J692" t="str">
        <v>NO APLICA</v>
      </c>
      <c r="K692" t="str">
        <v xml:space="preserve">Se solicita configuración; entrega y legalización de actas de entrega y retiro de 8 PDTs en Jumbo San Silvestre. Se adjunta el listado de seriales que deben ser renovados.         </v>
      </c>
      <c r="L692"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2">
        <v>44540</v>
      </c>
      <c r="N692">
        <v>44540</v>
      </c>
      <c r="O692" t="str">
        <v>J126 JUMBO SAN SILVESTRE</v>
      </c>
      <c r="P692" t="str">
        <v>BARRANCABERMEJA</v>
      </c>
      <c r="Q692" t="str">
        <v>JULIAN ANDRES LOPEZ LIDUEÑA</v>
      </c>
      <c r="R692">
        <v>1096200743</v>
      </c>
      <c r="S692" t="str">
        <v>ORIENTE</v>
      </c>
    </row>
    <row r="693" xml:space="preserve">
      <c r="A693">
        <v>692</v>
      </c>
      <c r="B693">
        <v>12026392</v>
      </c>
      <c r="C693" t="str">
        <v>PDA RENOVACION</v>
      </c>
      <c r="D693" t="str">
        <v>CERRADO</v>
      </c>
      <c r="E693" t="str">
        <v>TIENDA</v>
      </c>
      <c r="F693" t="str">
        <v>PDT</v>
      </c>
      <c r="G693" t="str">
        <v>PDT</v>
      </c>
      <c r="H693" t="str">
        <v>HONEYWELL</v>
      </c>
      <c r="I693" t="str" xml:space="preserve">
        <v xml:space="preserve">Buen día._x000d_
Se solicita envío de 8 PDTs a la tienda Jumbo San Silvestre. Motivo: DESPLIEGUE CAPEX BLINDAJE EPM 5343 JUMBO PDT´S EDA._x000d_
Gracias.</v>
      </c>
      <c r="J693" t="str">
        <v>NO APLICA</v>
      </c>
      <c r="K693" t="str">
        <v xml:space="preserve">Se solicita configuración; entrega y legalización de actas de entrega y retiro de 8 PDTs en Jumbo San Silvestre. Se adjunta el listado de seriales que deben ser renovados.         </v>
      </c>
      <c r="L693"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3">
        <v>44540</v>
      </c>
      <c r="N693">
        <v>44540</v>
      </c>
      <c r="O693" t="str">
        <v>J126 JUMBO SAN SILVESTRE</v>
      </c>
      <c r="P693" t="str">
        <v>BARRANCABERMEJA</v>
      </c>
      <c r="Q693" t="str">
        <v>JULIAN ANDRES LOPEZ LIDUEÑA</v>
      </c>
      <c r="R693">
        <v>1096200743</v>
      </c>
      <c r="S693" t="str">
        <v>ORIENTE</v>
      </c>
    </row>
    <row r="694" xml:space="preserve">
      <c r="A694">
        <v>693</v>
      </c>
      <c r="B694">
        <v>12026392</v>
      </c>
      <c r="C694" t="str">
        <v>PDA RENOVACION</v>
      </c>
      <c r="D694" t="str">
        <v>CERRADO</v>
      </c>
      <c r="E694" t="str">
        <v>TIENDA</v>
      </c>
      <c r="F694" t="str">
        <v>PDT</v>
      </c>
      <c r="G694" t="str">
        <v>PDT</v>
      </c>
      <c r="H694" t="str">
        <v>HONEYWELL</v>
      </c>
      <c r="I694" t="str" xml:space="preserve">
        <v xml:space="preserve">Buen día._x000d_
Se solicita envío de 8 PDTs a la tienda Jumbo San Silvestre. Motivo: DESPLIEGUE CAPEX BLINDAJE EPM 5343 JUMBO PDT´S EDA._x000d_
Gracias.</v>
      </c>
      <c r="J694" t="str">
        <v>NO APLICA</v>
      </c>
      <c r="K694" t="str">
        <v xml:space="preserve">Se solicita configuración; entrega y legalización de actas de entrega y retiro de 8 PDTs en Jumbo San Silvestre. Se adjunta el listado de seriales que deben ser renovados.         </v>
      </c>
      <c r="L694"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4">
        <v>44540</v>
      </c>
      <c r="N694">
        <v>44540</v>
      </c>
      <c r="O694" t="str">
        <v>J126 JUMBO SAN SILVESTRE</v>
      </c>
      <c r="P694" t="str">
        <v>BARRANCABERMEJA</v>
      </c>
      <c r="Q694" t="str">
        <v>JULIAN ANDRES LOPEZ LIDUEÑA</v>
      </c>
      <c r="R694">
        <v>1096200743</v>
      </c>
      <c r="S694" t="str">
        <v>ORIENTE</v>
      </c>
    </row>
    <row r="695" xml:space="preserve">
      <c r="A695">
        <v>694</v>
      </c>
      <c r="B695">
        <v>12026392</v>
      </c>
      <c r="C695" t="str">
        <v>PDA RENOVACION</v>
      </c>
      <c r="D695" t="str">
        <v>CERRADO</v>
      </c>
      <c r="E695" t="str">
        <v>TIENDA</v>
      </c>
      <c r="F695" t="str">
        <v>PDT</v>
      </c>
      <c r="G695" t="str">
        <v>PDT</v>
      </c>
      <c r="H695" t="str">
        <v>HONEYWELL</v>
      </c>
      <c r="I695" t="str" xml:space="preserve">
        <v xml:space="preserve">Buen día._x000d_
Se solicita envío de 8 PDTs a la tienda Jumbo San Silvestre. Motivo: DESPLIEGUE CAPEX BLINDAJE EPM 5343 JUMBO PDT´S EDA._x000d_
Gracias.</v>
      </c>
      <c r="J695" t="str">
        <v>NO APLICA</v>
      </c>
      <c r="K695" t="str">
        <v xml:space="preserve">Se solicita configuración; entrega y legalización de actas de entrega y retiro de 8 PDTs en Jumbo San Silvestre. Se adjunta el listado de seriales que deben ser renovados.         </v>
      </c>
      <c r="L695"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5">
        <v>44540</v>
      </c>
      <c r="N695">
        <v>44540</v>
      </c>
      <c r="O695" t="str">
        <v>J126 JUMBO SAN SILVESTRE</v>
      </c>
      <c r="P695" t="str">
        <v>BARRANCABERMEJA</v>
      </c>
      <c r="Q695" t="str">
        <v>JULIAN ANDRES LOPEZ LIDUEÑA</v>
      </c>
      <c r="R695">
        <v>1096200743</v>
      </c>
      <c r="S695" t="str">
        <v>ORIENTE</v>
      </c>
    </row>
    <row r="696" xml:space="preserve">
      <c r="A696">
        <v>695</v>
      </c>
      <c r="B696">
        <v>12026392</v>
      </c>
      <c r="C696" t="str">
        <v>PDA RENOVACION</v>
      </c>
      <c r="D696" t="str">
        <v>CERRADO</v>
      </c>
      <c r="E696" t="str">
        <v>TIENDA</v>
      </c>
      <c r="F696" t="str">
        <v>PDT</v>
      </c>
      <c r="G696" t="str">
        <v>PDT</v>
      </c>
      <c r="H696" t="str">
        <v>HONEYWELL</v>
      </c>
      <c r="I696" t="str" xml:space="preserve">
        <v xml:space="preserve">Buen día._x000d_
Se solicita envío de 8 PDTs a la tienda Jumbo San Silvestre. Motivo: DESPLIEGUE CAPEX BLINDAJE EPM 5343 JUMBO PDT´S EDA._x000d_
Gracias.</v>
      </c>
      <c r="J696" t="str">
        <v>NO APLICA</v>
      </c>
      <c r="K696" t="str">
        <v xml:space="preserve">Se solicita configuración; entrega y legalización de actas de entrega y retiro de 8 PDTs en Jumbo San Silvestre. Se adjunta el listado de seriales que deben ser renovados.         </v>
      </c>
      <c r="L696"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6">
        <v>44540</v>
      </c>
      <c r="N696">
        <v>44540</v>
      </c>
      <c r="O696" t="str">
        <v>J126 JUMBO SAN SILVESTRE</v>
      </c>
      <c r="P696" t="str">
        <v>BARRANCABERMEJA</v>
      </c>
      <c r="Q696" t="str">
        <v>JULIAN ANDRES LOPEZ LIDUEÑA</v>
      </c>
      <c r="R696">
        <v>1096200743</v>
      </c>
      <c r="S696" t="str">
        <v>ORIENTE</v>
      </c>
    </row>
    <row r="697" xml:space="preserve">
      <c r="A697">
        <v>696</v>
      </c>
      <c r="B697">
        <v>12026392</v>
      </c>
      <c r="C697" t="str">
        <v>PDA RENOVACION</v>
      </c>
      <c r="D697" t="str">
        <v>CERRADO</v>
      </c>
      <c r="E697" t="str">
        <v>TIENDA</v>
      </c>
      <c r="F697" t="str">
        <v>PDT</v>
      </c>
      <c r="G697" t="str">
        <v>PDT</v>
      </c>
      <c r="H697" t="str">
        <v>HONEYWELL</v>
      </c>
      <c r="I697" t="str" xml:space="preserve">
        <v xml:space="preserve">Buen día._x000d_
Se solicita envío de 8 PDTs a la tienda Jumbo San Silvestre. Motivo: DESPLIEGUE CAPEX BLINDAJE EPM 5343 JUMBO PDT´S EDA._x000d_
Gracias.</v>
      </c>
      <c r="J697" t="str">
        <v>NO APLICA</v>
      </c>
      <c r="K697" t="str">
        <v xml:space="preserve">Se solicita configuración; entrega y legalización de actas de entrega y retiro de 8 PDTs en Jumbo San Silvestre. Se adjunta el listado de seriales que deben ser renovados.         </v>
      </c>
      <c r="L697"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7">
        <v>44540</v>
      </c>
      <c r="N697">
        <v>44540</v>
      </c>
      <c r="O697" t="str">
        <v>J126 JUMBO SAN SILVESTRE</v>
      </c>
      <c r="P697" t="str">
        <v>BARRANCABERMEJA</v>
      </c>
      <c r="Q697" t="str">
        <v>JULIAN ANDRES LOPEZ LIDUEÑA</v>
      </c>
      <c r="R697">
        <v>1096200743</v>
      </c>
      <c r="S697" t="str">
        <v>ORIENTE</v>
      </c>
    </row>
    <row r="698" xml:space="preserve">
      <c r="A698">
        <v>697</v>
      </c>
      <c r="B698">
        <v>12026392</v>
      </c>
      <c r="C698" t="str">
        <v>PDA RENOVACION</v>
      </c>
      <c r="D698" t="str">
        <v>CERRADO</v>
      </c>
      <c r="E698" t="str">
        <v>TIENDA</v>
      </c>
      <c r="F698" t="str">
        <v>PDT</v>
      </c>
      <c r="G698" t="str">
        <v>PDT</v>
      </c>
      <c r="H698" t="str">
        <v>HONEYWELL</v>
      </c>
      <c r="I698" t="str" xml:space="preserve">
        <v xml:space="preserve">Buen día._x000d_
Se solicita envío de 8 PDTs a la tienda Jumbo San Silvestre. Motivo: DESPLIEGUE CAPEX BLINDAJE EPM 5343 JUMBO PDT´S EDA._x000d_
Gracias.</v>
      </c>
      <c r="J698" t="str">
        <v>NO APLICA</v>
      </c>
      <c r="K698" t="str">
        <v xml:space="preserve">Se solicita configuración; entrega y legalización de actas de entrega y retiro de 8 PDTs en Jumbo San Silvestre. Se adjunta el listado de seriales que deben ser renovados.         </v>
      </c>
      <c r="L698"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M698">
        <v>44540</v>
      </c>
      <c r="N698">
        <v>44540</v>
      </c>
      <c r="O698" t="str">
        <v>J126 JUMBO SAN SILVESTRE</v>
      </c>
      <c r="P698" t="str">
        <v>BARRANCABERMEJA</v>
      </c>
      <c r="Q698" t="str">
        <v>JULIAN ANDRES LOPEZ LIDUEÑA</v>
      </c>
      <c r="R698">
        <v>1096200743</v>
      </c>
      <c r="S698" t="str">
        <v>ORIENTE</v>
      </c>
    </row>
    <row r="699" xml:space="preserve">
      <c r="A699">
        <v>698</v>
      </c>
      <c r="B699">
        <v>12122533</v>
      </c>
      <c r="C699" t="str">
        <v>PDA RENOVACION</v>
      </c>
      <c r="D699" t="str">
        <v>CERRADO</v>
      </c>
      <c r="E699" t="str">
        <v>TIENDA</v>
      </c>
      <c r="F699" t="str">
        <v>PDA</v>
      </c>
      <c r="G699" t="str">
        <v>PDA</v>
      </c>
      <c r="H699" t="str">
        <v>HONEYWELL</v>
      </c>
      <c r="I699"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21178B00A3 G14F81850_x000d_
21178B011A G14F81913_x000d_
21178B0A7E G14F79618_x000d_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J699" t="str">
        <v>NO APLICA</v>
      </c>
      <c r="K699" t="str">
        <v xml:space="preserve">Me ayudan con esta solicitud	</v>
      </c>
      <c r="L699"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21178B00A3; 21178B011A; 21178B0A7E;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699">
        <v>44540</v>
      </c>
      <c r="N699">
        <v>44540</v>
      </c>
      <c r="O699" t="str">
        <v>M038 METRO NEIVA CENTRO DE CONVENCIONES</v>
      </c>
      <c r="P699" t="str">
        <v>NEIVA</v>
      </c>
      <c r="Q699" t="str">
        <v>JOHN ALEJANDRO LOZADA BABATIVA</v>
      </c>
      <c r="R699">
        <v>1075313382</v>
      </c>
      <c r="S699" t="str">
        <v>OCCIDENTE</v>
      </c>
    </row>
    <row r="700" xml:space="preserve">
      <c r="A700">
        <v>699</v>
      </c>
      <c r="B700">
        <v>12122533</v>
      </c>
      <c r="C700" t="str">
        <v>PDA RENOVACION</v>
      </c>
      <c r="D700" t="str">
        <v>CERRADO</v>
      </c>
      <c r="E700" t="str">
        <v>TIENDA</v>
      </c>
      <c r="F700" t="str">
        <v>PDA</v>
      </c>
      <c r="G700" t="str">
        <v>PDA</v>
      </c>
      <c r="H700" t="str">
        <v>HONEYWELL</v>
      </c>
      <c r="I700"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21178B00A3 G14F81850_x000d_
21178B011A G14F81913_x000d_
21178B0A7E G14F79618_x000d_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J700" t="str">
        <v>NO APLICA</v>
      </c>
      <c r="K700" t="str">
        <v xml:space="preserve">Me ayudan con esta solicitud	</v>
      </c>
      <c r="L700"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21178B00A3; 21178B011A; 21178B0A7E;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0">
        <v>44540</v>
      </c>
      <c r="N700">
        <v>44540</v>
      </c>
      <c r="O700" t="str">
        <v>M038 METRO NEIVA CENTRO DE CONVENCIONES</v>
      </c>
      <c r="P700" t="str">
        <v>NEIVA</v>
      </c>
      <c r="Q700" t="str">
        <v>JOHN ALEJANDRO LOZADA BABATIVA</v>
      </c>
      <c r="R700">
        <v>1075313382</v>
      </c>
      <c r="S700" t="str">
        <v>OCCIDENTE</v>
      </c>
    </row>
    <row r="701" xml:space="preserve">
      <c r="A701">
        <v>700</v>
      </c>
      <c r="B701">
        <v>12122533</v>
      </c>
      <c r="C701" t="str">
        <v>PDA RENOVACION</v>
      </c>
      <c r="D701" t="str">
        <v>CERRADO</v>
      </c>
      <c r="E701" t="str">
        <v>TIENDA</v>
      </c>
      <c r="F701" t="str">
        <v>PDA</v>
      </c>
      <c r="G701" t="str">
        <v>PDA</v>
      </c>
      <c r="H701" t="str">
        <v>HONEYWELL</v>
      </c>
      <c r="I701"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21178B00A3 G14F81850_x000d_
21178B011A G14F81913_x000d_
21178B0A7E G14F79618_x000d_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J701" t="str">
        <v>NO APLICA</v>
      </c>
      <c r="K701" t="str">
        <v xml:space="preserve">Me ayudan con esta solicitud	</v>
      </c>
      <c r="L701"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21178B00A3; 21178B011A; 21178B0A7E;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1">
        <v>44540</v>
      </c>
      <c r="N701">
        <v>44540</v>
      </c>
      <c r="O701" t="str">
        <v>M038 METRO NEIVA CENTRO DE CONVENCIONES</v>
      </c>
      <c r="P701" t="str">
        <v>NEIVA</v>
      </c>
      <c r="Q701" t="str">
        <v>JOHN ALEJANDRO LOZADA BABATIVA</v>
      </c>
      <c r="R701">
        <v>1075313382</v>
      </c>
      <c r="S701" t="str">
        <v>OCCIDENTE</v>
      </c>
    </row>
    <row r="702" xml:space="preserve">
      <c r="A702">
        <v>701</v>
      </c>
      <c r="B702">
        <v>12122533</v>
      </c>
      <c r="C702" t="str">
        <v>PDA RENOVACION</v>
      </c>
      <c r="D702" t="str">
        <v>CERRADO</v>
      </c>
      <c r="E702" t="str">
        <v>TIENDA</v>
      </c>
      <c r="F702" t="str">
        <v>PDA</v>
      </c>
      <c r="G702" t="str">
        <v>PDA</v>
      </c>
      <c r="H702" t="str">
        <v>HONEYWELL</v>
      </c>
      <c r="I702"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21178B00A3 G14F81850_x000d_
21178B011A G14F81913_x000d_
21178B0A7E G14F79618_x000d_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J702" t="str">
        <v>NO APLICA</v>
      </c>
      <c r="K702" t="str">
        <v xml:space="preserve">Me ayudan con esta solicitud	</v>
      </c>
      <c r="L702"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21178B00A3; 21178B011A; 21178B0A7E;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2">
        <v>44540</v>
      </c>
      <c r="N702">
        <v>44540</v>
      </c>
      <c r="O702" t="str">
        <v>M038 METRO NEIVA CENTRO DE CONVENCIONES</v>
      </c>
      <c r="P702" t="str">
        <v>NEIVA</v>
      </c>
      <c r="Q702" t="str">
        <v>JOHN ALEJANDRO LOZADA BABATIVA</v>
      </c>
      <c r="R702">
        <v>1075313382</v>
      </c>
      <c r="S702" t="str">
        <v>OCCIDENTE</v>
      </c>
    </row>
    <row r="703" xml:space="preserve">
      <c r="A703">
        <v>702</v>
      </c>
      <c r="B703">
        <v>12122523</v>
      </c>
      <c r="C703" t="str">
        <v>PDA RENOVACION</v>
      </c>
      <c r="D703" t="str">
        <v>CERRADO</v>
      </c>
      <c r="E703" t="str">
        <v>TIENDA</v>
      </c>
      <c r="F703" t="str">
        <v>PDA</v>
      </c>
      <c r="G703" t="str">
        <v>PDA</v>
      </c>
      <c r="H703" t="str">
        <v>HONEYWELL</v>
      </c>
      <c r="I703"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21178B02C4 G14F81823_x000d_
21178B02B1 G14F81832_x000d_
21178B02DD G14F81839_x000d_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J703" t="str">
        <v>NO APLICA</v>
      </c>
      <c r="K703" t="str">
        <v xml:space="preserve">Me ayudan con esta solicitud	</v>
      </c>
      <c r="L703"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21178B02C4; 21178B02B1; 21178B02DD;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3">
        <v>44540</v>
      </c>
      <c r="N703">
        <v>44540</v>
      </c>
      <c r="O703" t="str">
        <v>M038 METRO NEIVA CENTRO DE CONVENCIONES</v>
      </c>
      <c r="P703" t="str">
        <v>NEIVA</v>
      </c>
      <c r="Q703" t="str">
        <v>JOHN ALEJANDRO LOZADA BABATIVA</v>
      </c>
      <c r="R703">
        <v>1075313382</v>
      </c>
      <c r="S703" t="str">
        <v>OCCIDENTE</v>
      </c>
    </row>
    <row r="704" xml:space="preserve">
      <c r="A704">
        <v>703</v>
      </c>
      <c r="B704">
        <v>12122523</v>
      </c>
      <c r="C704" t="str">
        <v>PDA RENOVACION</v>
      </c>
      <c r="D704" t="str">
        <v>CERRADO</v>
      </c>
      <c r="E704" t="str">
        <v>TIENDA</v>
      </c>
      <c r="F704" t="str">
        <v>PDA</v>
      </c>
      <c r="G704" t="str">
        <v>PDA</v>
      </c>
      <c r="H704" t="str">
        <v>HONEYWELL</v>
      </c>
      <c r="I704"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21178B02C4 G14F81823_x000d_
21178B02B1 G14F81832_x000d_
21178B02DD G14F81839_x000d_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J704" t="str">
        <v>NO APLICA</v>
      </c>
      <c r="K704" t="str">
        <v xml:space="preserve">Me ayudan con esta solicitud	</v>
      </c>
      <c r="L704"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21178B02C4; 21178B02B1; 21178B02DD;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4">
        <v>44540</v>
      </c>
      <c r="N704">
        <v>44540</v>
      </c>
      <c r="O704" t="str">
        <v>M038 METRO NEIVA CENTRO DE CONVENCIONES</v>
      </c>
      <c r="P704" t="str">
        <v>NEIVA</v>
      </c>
      <c r="Q704" t="str">
        <v>JOHN ALEJANDRO LOZADA BABATIVA</v>
      </c>
      <c r="R704">
        <v>1075313382</v>
      </c>
      <c r="S704" t="str">
        <v>OCCIDENTE</v>
      </c>
    </row>
    <row r="705" xml:space="preserve">
      <c r="A705">
        <v>704</v>
      </c>
      <c r="B705">
        <v>12122523</v>
      </c>
      <c r="C705" t="str">
        <v>PDA RENOVACION</v>
      </c>
      <c r="D705" t="str">
        <v>CERRADO</v>
      </c>
      <c r="E705" t="str">
        <v>TIENDA</v>
      </c>
      <c r="F705" t="str">
        <v>PDA</v>
      </c>
      <c r="G705" t="str">
        <v>PDA</v>
      </c>
      <c r="H705" t="str">
        <v>HONEYWELL</v>
      </c>
      <c r="I705"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21178B02C4 G14F81823_x000d_
21178B02B1 G14F81832_x000d_
21178B02DD G14F81839_x000d_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J705" t="str">
        <v>NO APLICA</v>
      </c>
      <c r="K705" t="str">
        <v xml:space="preserve">Me ayudan con esta solicitud	</v>
      </c>
      <c r="L705"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21178B02C4; 21178B02B1; 21178B02DD;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5">
        <v>44540</v>
      </c>
      <c r="N705">
        <v>44540</v>
      </c>
      <c r="O705" t="str">
        <v>M038 METRO NEIVA CENTRO DE CONVENCIONES</v>
      </c>
      <c r="P705" t="str">
        <v>NEIVA</v>
      </c>
      <c r="Q705" t="str">
        <v>JOHN ALEJANDRO LOZADA BABATIVA</v>
      </c>
      <c r="R705">
        <v>1075313382</v>
      </c>
      <c r="S705" t="str">
        <v>OCCIDENTE</v>
      </c>
    </row>
    <row r="706" xml:space="preserve">
      <c r="A706">
        <v>705</v>
      </c>
      <c r="B706">
        <v>12122523</v>
      </c>
      <c r="C706" t="str">
        <v>PDA RENOVACION</v>
      </c>
      <c r="D706" t="str">
        <v>CERRADO</v>
      </c>
      <c r="E706" t="str">
        <v>TIENDA</v>
      </c>
      <c r="F706" t="str">
        <v>PDA</v>
      </c>
      <c r="G706" t="str">
        <v>PDA</v>
      </c>
      <c r="H706" t="str">
        <v>HONEYWELL</v>
      </c>
      <c r="I706"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21178B02C4 G14F81823_x000d_
21178B02B1 G14F81832_x000d_
21178B02DD G14F81839_x000d_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J706" t="str">
        <v>NO APLICA</v>
      </c>
      <c r="K706" t="str">
        <v xml:space="preserve">Me ayudan con esta solicitud	</v>
      </c>
      <c r="L706"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21178B02C4; 21178B02B1; 21178B02DD;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6">
        <v>44540</v>
      </c>
      <c r="N706">
        <v>44540</v>
      </c>
      <c r="O706" t="str">
        <v>M038 METRO NEIVA CENTRO DE CONVENCIONES</v>
      </c>
      <c r="P706" t="str">
        <v>NEIVA</v>
      </c>
      <c r="Q706" t="str">
        <v>JOHN ALEJANDRO LOZADA BABATIVA</v>
      </c>
      <c r="R706">
        <v>1075313382</v>
      </c>
      <c r="S706" t="str">
        <v>OCCIDENTE</v>
      </c>
    </row>
    <row r="707" xml:space="preserve">
      <c r="A707">
        <v>706</v>
      </c>
      <c r="B707">
        <v>12122511</v>
      </c>
      <c r="C707" t="str">
        <v>PDA RENOVACION</v>
      </c>
      <c r="D707" t="str">
        <v>CERRADO</v>
      </c>
      <c r="E707" t="str">
        <v>TIENDA</v>
      </c>
      <c r="F707" t="str">
        <v>PDA</v>
      </c>
      <c r="G707" t="str">
        <v>PDA</v>
      </c>
      <c r="H707" t="str">
        <v>HONEYWELL</v>
      </c>
      <c r="I707"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21178B02BA G13D21700_x000d_
21178B02E6 S13005521402523_x000d_
21178B02A6 G14F81726_x000d_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07" t="str">
        <v>NO APLICA</v>
      </c>
      <c r="K707" t="str">
        <v xml:space="preserve">Me ayudan con esta solicitud	</v>
      </c>
      <c r="L707"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21178B02BA; 21178B02E6; 21178B02A6 y la PDA 21178B00E6 que no se encontraba relacionada en ningún caso;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7">
        <v>44536</v>
      </c>
      <c r="N707">
        <v>44540</v>
      </c>
      <c r="O707" t="str">
        <v>M038 METRO NEIVA CENTRO DE CONVENCIONES</v>
      </c>
      <c r="P707" t="str">
        <v>NEIVA</v>
      </c>
      <c r="Q707" t="str">
        <v>JOHN ALEJANDRO LOZADA BABATIVA</v>
      </c>
      <c r="R707">
        <v>1075313382</v>
      </c>
      <c r="S707" t="str">
        <v>OCCIDENTE</v>
      </c>
    </row>
    <row r="708" xml:space="preserve">
      <c r="A708">
        <v>707</v>
      </c>
      <c r="B708">
        <v>12122511</v>
      </c>
      <c r="C708" t="str">
        <v>PDA RENOVACION</v>
      </c>
      <c r="D708" t="str">
        <v>CERRADO</v>
      </c>
      <c r="E708" t="str">
        <v>TIENDA</v>
      </c>
      <c r="F708" t="str">
        <v>PDA</v>
      </c>
      <c r="G708" t="str">
        <v>PDA</v>
      </c>
      <c r="H708" t="str">
        <v>HONEYWELL</v>
      </c>
      <c r="I708"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21178B02BA G13D21700_x000d_
21178B02E6 S13005521402523_x000d_
21178B02A6 G14F81726_x000d_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08" t="str">
        <v>NO APLICA</v>
      </c>
      <c r="K708" t="str">
        <v xml:space="preserve">Me ayudan con esta solicitud	</v>
      </c>
      <c r="L708"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21178B02BA; 21178B02E6; 21178B02A6 y la PDA 21178B00E6 que no se encontraba relacionada en ningún caso;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8">
        <v>44540</v>
      </c>
      <c r="N708">
        <v>44540</v>
      </c>
      <c r="O708" t="str">
        <v>M038 METRO NEIVA CENTRO DE CONVENCIONES</v>
      </c>
      <c r="P708" t="str">
        <v>NEIVA</v>
      </c>
      <c r="Q708" t="str">
        <v>JOHN ALEJANDRO LOZADA BABATIVA</v>
      </c>
      <c r="R708">
        <v>1075313382</v>
      </c>
      <c r="S708" t="str">
        <v>OCCIDENTE</v>
      </c>
    </row>
    <row r="709" xml:space="preserve">
      <c r="A709">
        <v>708</v>
      </c>
      <c r="B709">
        <v>12122511</v>
      </c>
      <c r="C709" t="str">
        <v>PDA RENOVACION</v>
      </c>
      <c r="D709" t="str">
        <v>CERRADO</v>
      </c>
      <c r="E709" t="str">
        <v>TIENDA</v>
      </c>
      <c r="F709" t="str">
        <v>PDA</v>
      </c>
      <c r="G709" t="str">
        <v>PDA</v>
      </c>
      <c r="H709" t="str">
        <v>HONEYWELL</v>
      </c>
      <c r="I709"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21178B02BA G13D21700_x000d_
21178B02E6 S13005521402523_x000d_
21178B02A6 G14F81726_x000d_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09" t="str">
        <v>NO APLICA</v>
      </c>
      <c r="K709" t="str">
        <v xml:space="preserve">Me ayudan con esta solicitud	</v>
      </c>
      <c r="L709"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21178B02BA; 21178B02E6; 21178B02A6 y la PDA 21178B00E6 que no se encontraba relacionada en ningún caso;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09">
        <v>44540</v>
      </c>
      <c r="N709">
        <v>44540</v>
      </c>
      <c r="O709" t="str">
        <v>M038 METRO NEIVA CENTRO DE CONVENCIONES</v>
      </c>
      <c r="P709" t="str">
        <v>NEIVA</v>
      </c>
      <c r="Q709" t="str">
        <v>JOHN ALEJANDRO LOZADA BABATIVA</v>
      </c>
      <c r="R709">
        <v>1075313382</v>
      </c>
      <c r="S709" t="str">
        <v>OCCIDENTE</v>
      </c>
    </row>
    <row r="710" xml:space="preserve">
      <c r="A710">
        <v>709</v>
      </c>
      <c r="B710">
        <v>12122511</v>
      </c>
      <c r="C710" t="str">
        <v>PDA RENOVACION</v>
      </c>
      <c r="D710" t="str">
        <v>CERRADO</v>
      </c>
      <c r="E710" t="str">
        <v>TIENDA</v>
      </c>
      <c r="F710" t="str">
        <v>PDA</v>
      </c>
      <c r="G710" t="str">
        <v>PDA</v>
      </c>
      <c r="H710" t="str">
        <v>HONEYWELL</v>
      </c>
      <c r="I710"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21178B02BA G13D21700_x000d_
21178B02E6 S13005521402523_x000d_
21178B02A6 G14F81726_x000d_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10" t="str">
        <v>NO APLICA</v>
      </c>
      <c r="K710" t="str">
        <v xml:space="preserve">Me ayudan con esta solicitud	</v>
      </c>
      <c r="L710" t="str">
        <v>Se llega a sitio y se espera confirmación de correo; se ingresa a oficina de sistema se ubica con jefe de seguridad para que me entreguen las PDA que tienen en custodia; se procede a revisar el estado de las PDA que se encuentren en buen estado y completas; las Pda venían totalmente descargadas haciendo que el trabajo de configuración se alargara. Se dejaron cargando en la mañana de 9:00 a 12 del día; en la tarde 13:30 se procede a configurar cada PDA cambiando el firmware ya que el que tenia estaba presentando problemas; se configuraron las PDA 21178B02BA; 21178B02E6; 21178B02A6 y la PDA 21178B00E6 que no se encontraba relacionada en ningún caso;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M710">
        <v>44540</v>
      </c>
      <c r="N710">
        <v>44540</v>
      </c>
      <c r="O710" t="str">
        <v>M038 METRO NEIVA CENTRO DE CONVENCIONES</v>
      </c>
      <c r="P710" t="str">
        <v>NEIVA</v>
      </c>
      <c r="Q710" t="str">
        <v>JOHN ALEJANDRO LOZADA BABATIVA</v>
      </c>
      <c r="R710">
        <v>1075313382</v>
      </c>
      <c r="S710" t="str">
        <v>OCCIDENTE</v>
      </c>
    </row>
    <row r="711" xml:space="preserve">
      <c r="A711">
        <v>710</v>
      </c>
      <c r="B711">
        <v>12129587</v>
      </c>
      <c r="C711" t="str">
        <v>INCIDENT</v>
      </c>
      <c r="D711" t="str">
        <v>CERRADO</v>
      </c>
      <c r="E711" t="str">
        <v>TIENDA</v>
      </c>
      <c r="F711" t="str">
        <v>POS</v>
      </c>
      <c r="G711" t="str">
        <v>POS</v>
      </c>
      <c r="H711" t="str">
        <v>WINCOR</v>
      </c>
      <c r="I711"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 dia me pueden colaborar con la Pos # 11 ya que esta totalmente apagada ; se acerco un auxiliar de sistemas con el anterior CAU; pero no asido posible ponerla en operacion; la requerimos con urgencia ya que afecta la operacion de la tienda</v>
      </c>
      <c r="J711" t="str">
        <v>NO APLICA</v>
      </c>
      <c r="K711" t="str">
        <v>Jefe Miguel; por favor me colabora con la autorizacion para la visita del tecnico de isit para la validacion de la pos 11 la cual no enciende; es importante: validar el cable de poder; la fuente de poder de la pos</v>
      </c>
      <c r="L711" t="str">
        <v>Se ingresa a sitio se procede a realizar la revisión de la pos 11 la cual presenta falla al encender tiene varios pitidos consecutivos sin parar y no carga el sistema; se procede a revisar la parte trasera de la pos para verificar las conexiones las cuales están correctas; se procede a desconectar  la pos y el disco duro; se deja por 5 minutos y se vuelve a conectar y a encender; equipo pos enciende y sube correctamente; se hacen las pruebas correctamente con jefe de cajas</v>
      </c>
      <c r="M711">
        <v>44539</v>
      </c>
      <c r="N711">
        <v>44540</v>
      </c>
      <c r="O711" t="str">
        <v>M195 METRO SANTA LUCIA</v>
      </c>
      <c r="P711" t="str">
        <v>NEIVA</v>
      </c>
      <c r="Q711" t="str">
        <v>JOHN ALEJANDRO LOZADA BABATIVA</v>
      </c>
      <c r="R711">
        <v>1075313382</v>
      </c>
      <c r="S711" t="str">
        <v>OCCIDENTE</v>
      </c>
    </row>
    <row r="712" xml:space="preserve">
      <c r="A712">
        <v>711</v>
      </c>
      <c r="B712">
        <v>12103040</v>
      </c>
      <c r="C712" t="str">
        <v>REQUEST</v>
      </c>
      <c r="D712" t="str">
        <v>CERRADO</v>
      </c>
      <c r="E712" t="str">
        <v>TIENDA</v>
      </c>
      <c r="F712" t="str">
        <v>PC</v>
      </c>
      <c r="G712" t="str">
        <v>PC</v>
      </c>
      <c r="H712" t="str">
        <v>LENOVO</v>
      </c>
      <c r="I712" t="str" xml:space="preserve">
        <v xml:space="preserve">Datos usuario_x000d_
Nombre: Juan Carlos Gutierrez Meneses_x000d_
Correo: JuanCarlos.Gutierrez@cencosud.com.co_x000d_
Usuario AD: JCGutieM_x000d_
Pais: Colombia_x000d_
Ubicacion: J036 JUMBO POPAYAN CAMPANARIO_x000d_
Zona: Colombia Occidente_x000d_
Unidad de Negocio: Supermercados_x000d_
Servicio: Tiendas &amp; Centros de Distribucion_x000d_
Telefono: 1061710954_x000d_
Anexo: 3147072423_x000d_
Descripcion: no permite descargar trabajos de archivo plano_x000d_
Indicar la ubicacion del computador en la tienda o sede: pc ubicado en la tienda</v>
      </c>
      <c r="J712" t="str">
        <v>NO APLICA</v>
      </c>
      <c r="K712" t="str" xml:space="preserve">
        <v xml:space="preserve">Jefe su autorizacion con el tecnico remoto para instalacion del descargas el equipo no permite bajar archivos plano. se intenta tomar remoto y no s etiene conexion validar tambien la conexion remora hosname del equipo J036900WS005_x000d_
Tienda: J036 POPAYAN_x000d_
TIPO: DESKTOP_x000d_
MARCA: LENOVO M73_x000d_
SERIAL: MJ01ML8A_x000d_
GRACIAS.</v>
      </c>
      <c r="L712" t="str">
        <v xml:space="preserve">Se procede a establecer contacto con el usuario del área comercial el señor Juan Carlos Gutiérrez Meneces. Se valida funcionamiento del equipo de escritorio de marca Lenovo de Serie: MJRTVXL el cual se encontró con inconvenientes para descargar trabajos de archivo plano; también se encontró equipo demasiado lento al ejecutar aplicaciones de usuario; se solicita credenciales administrador de dominio y se configura perfil de usuario adicionando archivos en la rutas indicadas de la unidad C ; se realiza optimización del sistema ; se activan núcleos del procesador; se eliminan temporales y cache de aplicaciones; se configura paginación de disco; equipo se deja operativo y funcional </v>
      </c>
      <c r="M712">
        <v>44536</v>
      </c>
      <c r="N712">
        <v>44543</v>
      </c>
      <c r="O712" t="str">
        <v>J036 JUMBO POPAYAN CAMPANARIO</v>
      </c>
      <c r="P712" t="str">
        <v>POPAYAN</v>
      </c>
      <c r="Q712" t="str">
        <v>JHON ALEXANDER VASQUEZ REVELO</v>
      </c>
      <c r="R712">
        <v>10308105</v>
      </c>
      <c r="S712" t="str">
        <v>OCCIDENTE</v>
      </c>
    </row>
    <row r="713" xml:space="preserve">
      <c r="A713">
        <v>712</v>
      </c>
      <c r="B713">
        <v>12114339</v>
      </c>
      <c r="C713" t="str">
        <v>REQUEST</v>
      </c>
      <c r="D713" t="str">
        <v>CERRADO</v>
      </c>
      <c r="E713" t="str">
        <v>TIENDA</v>
      </c>
      <c r="F713" t="str">
        <v>PC</v>
      </c>
      <c r="G713" t="str">
        <v>PC</v>
      </c>
      <c r="H713" t="str">
        <v>LENOVO</v>
      </c>
      <c r="I713" t="str" xml:space="preserve">
        <v xml:space="preserve">Datos usuario_x000d_
Nombre: Jorge Eliecer Lopez Manrique_x000d_
Correo: jorgeeliecer.lopezmanrique@cencosud.com.co_x000d_
Usuario AD: JELopezM_x000d_
Pais: Colombia_x000d_
Ubicacion: J036 JUMBO POPAYAN CAMPANARIO_x000d_
Zona: Colombia Occidente_x000d_
Unidad de Negocio: JUMBO_x000d_
Servicio: null_x000d_
Telefono: 3175025877_x000d_
Anexo: null_x000d_
Descripcion: Computador muy lento; no descarga archivos; excel se bloquea constantemente; demora inicio de seccion._x000d_
Lugar en donde se encuentra el computador en la tienda: oficina comercial numero inventario 023794</v>
      </c>
      <c r="J713" t="str">
        <v>NO APLICA</v>
      </c>
      <c r="K713" t="str" xml:space="preserve">
        <v xml:space="preserve">jefe para su autorizacion despacho tecnico remoto para revision de equipo subgerente tienda._x000d_
Tienda: 036 POPAYAN_x000d_
TIPO: DESKTOP_x000d_
MARCA: LENOVO M73_x000d_
SERIAL: MJ01ML5V_x000d_
Gracias</v>
      </c>
      <c r="L713" t="str">
        <v>Se procede a establecer contacto con el usuario del área comercial el señor Jorge Eliecer Lopez Manrique. Se valida funcionamiento del equipo de escritorio de marca Lenovo de Serie: MJ01ML5V el cual se encontró con bloqueos y lentitud al ejecutar herramientas ofimáticas y aplicaciones habituales que utiliza el usuario; Disco de almacenamiento con ocupación del 80% ; se procede a realizarse mantenimiento preventivo a la cpu se realiza desensamble de componentes para posterior limpieza; se realiza cambio de pasta térmica al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disco;se actualiza navegador web; se entrega equipo a usuario quien realiza pruebas estas son exitosas;  equipo queda operativo y funcional</v>
      </c>
      <c r="M713">
        <v>44536</v>
      </c>
      <c r="N713">
        <v>44543</v>
      </c>
      <c r="O713" t="str">
        <v>J036 JUMBO POPAYAN CAMPANARIO</v>
      </c>
      <c r="P713" t="str">
        <v>POPAYAN</v>
      </c>
      <c r="Q713" t="str">
        <v>JHON ALEXANDER VASQUEZ REVELO</v>
      </c>
      <c r="R713">
        <v>10308105</v>
      </c>
      <c r="S713" t="str">
        <v>OCCIDENTE</v>
      </c>
    </row>
    <row r="714" xml:space="preserve">
      <c r="A714">
        <v>713</v>
      </c>
      <c r="B714">
        <v>12114339</v>
      </c>
      <c r="C714" t="str">
        <v>REQUEST</v>
      </c>
      <c r="D714" t="str">
        <v>CERRADO</v>
      </c>
      <c r="E714" t="str">
        <v>TIENDA</v>
      </c>
      <c r="F714" t="str">
        <v>PC</v>
      </c>
      <c r="G714" t="str">
        <v>PC</v>
      </c>
      <c r="H714" t="str">
        <v>LENOVO</v>
      </c>
      <c r="I714" t="str" xml:space="preserve">
        <v xml:space="preserve">Datos usuario_x000d_
Nombre: Jorge Eliecer Lopez Manrique_x000d_
Correo: jorgeeliecer.lopezmanrique@cencosud.com.co_x000d_
Usuario AD: JELopezM_x000d_
Pais: Colombia_x000d_
Ubicacion: J036 JUMBO POPAYAN CAMPANARIO_x000d_
Zona: Colombia Occidente_x000d_
Unidad de Negocio: JUMBO_x000d_
Servicio: null_x000d_
Telefono: 3175025877_x000d_
Anexo: null_x000d_
Descripcion: Computador muy lento; no descarga archivos; excel se bloquea constantemente; demora inicio de seccion._x000d_
Lugar en donde se encuentra el computador en la tienda: oficina comercial numero inventario 023794</v>
      </c>
      <c r="J714" t="str">
        <v>NO APLICA</v>
      </c>
      <c r="K714" t="str" xml:space="preserve">
        <v xml:space="preserve">jefe para su autorizacion despacho tecnico remoto para revision de equipo subgerente tienda._x000d_
Tienda: 036 POPAYAN_x000d_
TIPO: DESKTOP_x000d_
MARCA: LENOVO M73_x000d_
SERIAL: MJ01ML5V_x000d_
Gracias</v>
      </c>
      <c r="L714" t="str">
        <v>Se procede a establecer contacto con el usuario del área comercial el señor Jorge Eliecer Lopez Manrique. Se valida funcionamiento del equipo de escritorio de marca Lenovo de Serie: MJ01ML5V el cual se encontró con bloqueos y lentitud al ejecutar herramientas ofimáticas y aplicaciones habituales que utiliza el usuario; Disco de almacenamiento con ocupación del 80% ; se procede a realizarse mantenimiento preventivo a la cpu se realiza desensamble de componentes para posterior limpieza; se realiza cambio de pasta térmica al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disco;se actualiza navegador web; se entrega equipo a usuario quien realiza pruebas estas son exitosas;  equipo queda operativo y funcional</v>
      </c>
      <c r="M714">
        <v>44543</v>
      </c>
      <c r="N714">
        <v>44543</v>
      </c>
      <c r="O714" t="str">
        <v>J036 JUMBO POPAYAN CAMPANARIO</v>
      </c>
      <c r="P714" t="str">
        <v>POPAYAN</v>
      </c>
      <c r="Q714" t="str">
        <v>JHON ALEXANDER VASQUEZ REVELO</v>
      </c>
      <c r="R714">
        <v>10308105</v>
      </c>
      <c r="S714" t="str">
        <v>OCCIDENTE</v>
      </c>
    </row>
    <row r="715" xml:space="preserve">
      <c r="A715">
        <v>714</v>
      </c>
      <c r="B715">
        <v>12114564</v>
      </c>
      <c r="C715" t="str">
        <v>REQUEST</v>
      </c>
      <c r="D715" t="str">
        <v>CERRADO</v>
      </c>
      <c r="E715" t="str">
        <v>TIENDA</v>
      </c>
      <c r="F715" t="str">
        <v>POS</v>
      </c>
      <c r="G715" t="str">
        <v>POS</v>
      </c>
      <c r="H715" t="str">
        <v>WINCOR</v>
      </c>
      <c r="I715"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saludo;_x000d_
_x000d_
agradecemos su colaboracion con el fin de solucionar la falla de la pos 11 ya que la balanza no lee codigos ni funciona la pesa_x000d_
Area en donde se encuentra la Balanza: cajas_x000d_
</v>
      </c>
      <c r="J715" t="str">
        <v>NO APLICA</v>
      </c>
      <c r="K715" t="str">
        <v xml:space="preserve">Buenos días: Favor gestionar la instalación del equipo. Ademas gestionar los precintos con el fin de requerir la reparación del equipo.	</v>
      </c>
      <c r="L715" t="str">
        <v>Se presenta demora al ingreso a sitio de labor ya que no se ha enviado correo de autorización por parte de personal de sistemas Cencosud a seguridad de la tienda lo que equivalió a la espera de 1:15:00 en área de contralor; después se realiza validación de equipo a instalar ya que no se encuentra en la oficina ni en la bodega de sistemas; se realiza comunicación con piloto sistemas Stiven Bedoya quien confirma que el equipo fue recibido por la asistente de dirección; se confirma con ella informando que se encuentra en la sección de recibo; donde se debe esperar que la coordinadora de seguridad Mariethe Varon ingrese para realizar el retiro; se realiza instalación en la caja 11 y presenta descalibración en los pesos; lo que se le informa a piloto sistemas Stiven Bedoya quien informa que en la tienda se encuentran las masas de calibración; las cuales también se le solicitan a la asistente ya que no se encontraban en la oficina de sistemas; se procede a realizar la calibración realizando pruebas con las diferentes masas sin ninguna novedad</v>
      </c>
      <c r="M715">
        <v>44540</v>
      </c>
      <c r="N715">
        <v>44543</v>
      </c>
      <c r="O715" t="str">
        <v>M042 METRO IBAGUE</v>
      </c>
      <c r="P715" t="str">
        <v>IBAGUE</v>
      </c>
      <c r="Q715" t="str">
        <v>NELSON EDUARDO TORRES ROJAS</v>
      </c>
      <c r="R715">
        <v>5821451</v>
      </c>
      <c r="S715" t="str">
        <v>OCCIDENTE</v>
      </c>
    </row>
    <row r="716" xml:space="preserve">
      <c r="A716">
        <v>715</v>
      </c>
      <c r="B716">
        <v>12114564</v>
      </c>
      <c r="C716" t="str">
        <v>REQUEST</v>
      </c>
      <c r="D716" t="str">
        <v>CERRADO</v>
      </c>
      <c r="E716" t="str">
        <v>TIENDA</v>
      </c>
      <c r="F716" t="str">
        <v>POS</v>
      </c>
      <c r="G716" t="str">
        <v>POS</v>
      </c>
      <c r="H716" t="str">
        <v>WINCOR</v>
      </c>
      <c r="I716"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saludo;_x000d_
_x000d_
agradecemos su colaboracion con el fin de solucionar la falla de la pos 11 ya que la balanza no lee codigos ni funciona la pesa_x000d_
Area en donde se encuentra la Balanza: cajas_x000d_
</v>
      </c>
      <c r="J716" t="str">
        <v>NO APLICA</v>
      </c>
      <c r="K716" t="str">
        <v xml:space="preserve">Buenos días: Favor gestionar la instalación del equipo. Ademas gestionar los precintos con el fin de requerir la reparación del equipo.	</v>
      </c>
      <c r="L716" t="str">
        <v>Se presenta demora al ingreso a sitio de labor ya que no se ha enviado correo de autorización por parte de personal de sistemas Cencosud a seguridad de la tienda lo que equivalió a la espera de 1:15:00 en área de contralor; después se realiza validación de equipo a instalar ya que no se encuentra en la oficina ni en la bodega de sistemas; se realiza comunicación con piloto sistemas Stiven Bedoya quien confirma que el equipo fue recibido por la asistente de dirección; se confirma con ella informando que se encuentra en la sección de recibo; donde se debe esperar que la coordinadora de seguridad Mariethe Varon ingrese para realizar el retiro; se realiza instalación en la caja 11 y presenta descalibración en los pesos; lo que se le informa a piloto sistemas Stiven Bedoya quien informa que en la tienda se encuentran las masas de calibración; las cuales también se le solicitan a la asistente ya que no se encontraban en la oficina de sistemas; se procede a realizar la calibración realizando pruebas con las diferentes masas sin ninguna novedad</v>
      </c>
      <c r="M716">
        <v>44540</v>
      </c>
      <c r="N716">
        <v>44543</v>
      </c>
      <c r="O716" t="str">
        <v>M042 METRO IBAGUE</v>
      </c>
      <c r="P716" t="str">
        <v>IBAGUE</v>
      </c>
      <c r="Q716" t="str">
        <v>NELSON EDUARDO TORRES ROJAS</v>
      </c>
      <c r="R716">
        <v>5821451</v>
      </c>
      <c r="S716" t="str">
        <v>OCCIDENTE</v>
      </c>
    </row>
    <row r="717" xml:space="preserve">
      <c r="A717">
        <v>716</v>
      </c>
      <c r="B717">
        <v>12114564</v>
      </c>
      <c r="C717" t="str">
        <v>REQUEST</v>
      </c>
      <c r="D717" t="str">
        <v>CERRADO</v>
      </c>
      <c r="E717" t="str">
        <v>TIENDA</v>
      </c>
      <c r="F717" t="str">
        <v>POS</v>
      </c>
      <c r="G717" t="str">
        <v>POS</v>
      </c>
      <c r="H717" t="str">
        <v>WINCOR</v>
      </c>
      <c r="I717"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saludo;_x000d_
_x000d_
agradecemos su colaboracion con el fin de solucionar la falla de la pos 11 ya que la balanza no lee codigos ni funciona la pesa_x000d_
Area en donde se encuentra la Balanza: cajas_x000d_
</v>
      </c>
      <c r="J717" t="str">
        <v>NO APLICA</v>
      </c>
      <c r="K717" t="str">
        <v xml:space="preserve">Buenos días: Favor gestionar la instalación del equipo. Ademas gestionar los precintos con el fin de requerir la reparación del equipo.	</v>
      </c>
      <c r="L717" t="str">
        <v>Se presenta demora al ingreso a sitio de labor ya que no se ha enviado correo de autorización por parte de personal de sistemas Cencosud a seguridad de la tienda lo que equivalió a la espera de 1:15:00 en área de contralor; después se realiza validación de equipo a instalar ya que no se encuentra en la oficina ni en la bodega de sistemas; se realiza comunicación con piloto sistemas Stiven Bedoya quien confirma que el equipo fue recibido por la asistente de dirección; se confirma con ella informando que se encuentra en la sección de recibo; donde se debe esperar que la coordinadora de seguridad Mariethe Varon ingrese para realizar el retiro; se realiza instalación en la caja 11 y presenta descalibración en los pesos; lo que se le informa a piloto sistemas Stiven Bedoya quien informa que en la tienda se encuentran las masas de calibración; las cuales también se le solicitan a la asistente ya que no se encontraban en la oficina de sistemas; se procede a realizar la calibración realizando pruebas con las diferentes masas sin ninguna novedad</v>
      </c>
      <c r="M717">
        <v>44540</v>
      </c>
      <c r="N717">
        <v>44543</v>
      </c>
      <c r="O717" t="str">
        <v>M042 METRO IBAGUE</v>
      </c>
      <c r="P717" t="str">
        <v>IBAGUE</v>
      </c>
      <c r="Q717" t="str">
        <v>NELSON EDUARDO TORRES ROJAS</v>
      </c>
      <c r="R717">
        <v>5821451</v>
      </c>
      <c r="S717" t="str">
        <v>OCCIDENTE</v>
      </c>
    </row>
    <row r="718" xml:space="preserve">
      <c r="A718">
        <v>717</v>
      </c>
      <c r="B718">
        <v>12114558</v>
      </c>
      <c r="C718" t="str">
        <v>REQUEST</v>
      </c>
      <c r="D718" t="str">
        <v>CERRADO</v>
      </c>
      <c r="E718" t="str">
        <v>TIENDA</v>
      </c>
      <c r="F718" t="str">
        <v>POS</v>
      </c>
      <c r="G718" t="str">
        <v>POS</v>
      </c>
      <c r="H718" t="str">
        <v>WINCOR</v>
      </c>
      <c r="I718"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revision de la red la caja 18 la cual no esta en red._x000d_
_x000d_
gracias por la atencion prestada_x000d_
Numero de caja con novedad y tienda: 18 tienda 45</v>
      </c>
      <c r="J718" t="str">
        <v>NO APLICA</v>
      </c>
      <c r="K718" t="str">
        <v>Por favor su ayuda con la validacion en sitio</v>
      </c>
      <c r="L718" t="str" xml:space="preserve">
        <v xml:space="preserve">Se procede a revisar pos de la línea de caja Serial 59CD001148 la cual se encuentra fuera de línea. Pos presenta falla de red; se informa al señor Alveiro Hoyos el cual solicita conectar un teléfono y enviar mac para validar punto de red; se revisa punto de red de datos el cual se encuentra en correcto funcionamiento se revisa cable de red de datos el cual está en correcto estado. Se revisa conexiones; todo en correcto estado. Se realiza cambio de tarjeta de red por indicaciones el señor Alveiro Hoyos el cual autoriza quitar a la tarjeta de red a otra pos que se encuentra en mal estado e instalarla en la pos que presenta falla de red para validar que la pos se conecte a la red; pero la falla persiste._x000d_
El señor Alveiro Hoyos informa que se va solicitar cambio de equipo pos para la línea de caja.</v>
      </c>
      <c r="M718">
        <v>44543</v>
      </c>
      <c r="N718">
        <v>44543</v>
      </c>
      <c r="O718" t="str">
        <v>J045 JUMBO AV.DEL FERROCARRIL SANTA MARTA</v>
      </c>
      <c r="P718" t="str">
        <v>SANTA MARTA</v>
      </c>
      <c r="Q718" t="str">
        <v>FABIAN ANDRES DIAZGRANADOS ORTEGA</v>
      </c>
      <c r="R718">
        <v>1082890172</v>
      </c>
      <c r="S718" t="str">
        <v>COSTA</v>
      </c>
    </row>
    <row r="719" xml:space="preserve">
      <c r="A719">
        <v>718</v>
      </c>
      <c r="B719">
        <v>12114558</v>
      </c>
      <c r="C719" t="str">
        <v>REQUEST</v>
      </c>
      <c r="D719" t="str">
        <v>CERRADO</v>
      </c>
      <c r="E719" t="str">
        <v>TIENDA</v>
      </c>
      <c r="F719" t="str">
        <v>POS</v>
      </c>
      <c r="G719" t="str">
        <v>POS</v>
      </c>
      <c r="H719" t="str">
        <v>WINCOR</v>
      </c>
      <c r="I719"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revision de la red la caja 18 la cual no esta en red._x000d_
_x000d_
gracias por la atencion prestada_x000d_
Numero de caja con novedad y tienda: 18 tienda 45</v>
      </c>
      <c r="J719" t="str">
        <v>NO APLICA</v>
      </c>
      <c r="K719" t="str">
        <v>Por favor su ayuda con la validacion en sitio</v>
      </c>
      <c r="L719" t="str" xml:space="preserve">
        <v xml:space="preserve">Se procede a revisar pos de la línea de caja Serial 59CD001148 la cual se encuentra fuera de línea. Pos presenta falla de red; se informa al señor Alveiro Hoyos el cual solicita conectar un teléfono y enviar mac para validar punto de red; se revisa punto de red de datos el cual se encuentra en correcto funcionamiento se revisa cable de red de datos el cual está en correcto estado. Se revisa conexiones; todo en correcto estado. Se realiza cambio de tarjeta de red por indicaciones el señor Alveiro Hoyos el cual autoriza quitar a la tarjeta de red a otra pos que se encuentra en mal estado e instalarla en la pos que presenta falla de red para validar que la pos se conecte a la red; pero la falla persiste._x000d_
El señor Alveiro Hoyos informa que se va solicitar cambio de equipo pos para la línea de caja.</v>
      </c>
      <c r="M719">
        <v>44543</v>
      </c>
      <c r="N719">
        <v>44543</v>
      </c>
      <c r="O719" t="str">
        <v>J045 JUMBO AV.DEL FERROCARRIL SANTA MARTA</v>
      </c>
      <c r="P719" t="str">
        <v>SANTA MARTA</v>
      </c>
      <c r="Q719" t="str">
        <v>FABIAN ANDRES DIAZGRANADOS ORTEGA</v>
      </c>
      <c r="R719">
        <v>1082890172</v>
      </c>
      <c r="S719" t="str">
        <v>COSTA</v>
      </c>
    </row>
    <row r="720" xml:space="preserve">
      <c r="A720">
        <v>719</v>
      </c>
      <c r="B720">
        <v>12108997</v>
      </c>
      <c r="C720" t="str">
        <v>REQUEST</v>
      </c>
      <c r="D720" t="str">
        <v>CERRADO</v>
      </c>
      <c r="E720" t="str">
        <v>TIENDA</v>
      </c>
      <c r="F720" t="str">
        <v>BIOMETRICO</v>
      </c>
      <c r="G720" t="str">
        <v>RELOJ</v>
      </c>
      <c r="H720" t="str">
        <v>SUPREMA</v>
      </c>
      <c r="I720" t="str" xml:space="preserve">
        <v xml:space="preserve">Datos usuario_x000d_
Nombre: Sindy Paola Gonzalez Diaz_x000d_
Correo: Sindy.Gonzalez@cencosud.com.co_x000d_
Usuario AD: SGonzaD_x000d_
Pais: Colombia_x000d_
Ubicacion: M085 METRO MONTERIA_x000d_
Zona: Colombia Costa_x000d_
Unidad de Negocio: Supermercados_x000d_
Servicio: Tiendas &amp; Centros de Distribucion_x000d_
Telefono: 3003755764_x000d_
Anexo: 7850401_x000d_
Descripcion: Se solicita revision de reloj ya que esta presentando un signo de admiracion que puede estar afectando la validacion de los marcajes de los colaboradores. Modelo: BST-OC; Serial: 52670; Ubicacion: Contralor</v>
      </c>
      <c r="J720" t="str">
        <v>NO APLICA</v>
      </c>
      <c r="K720" t="str" xml:space="preserve">
        <v xml:space="preserve">Tienda: M085 METRO MONTERIA_x000d_
Equipo: RELOJ BIOMETRICA_x000d_
Marca: SUPREMA_x000d_
Modelo: BST-OC_x000d_
Serial 52670_x000d_
No. Inventario:_x000d_
Ubicación : contralor_x000d_
se requiere validación del conector rj45 del cable de red .</v>
      </c>
      <c r="L720" t="str">
        <v>Se evidencia que el cable de red esta deteriorado; por lo que se procede a realizar el ponchado del mismo para su funcionamiento. Se hacen pruebas quedando operativo el reloj biometrico.</v>
      </c>
      <c r="M720">
        <v>44540</v>
      </c>
      <c r="N720">
        <v>44544</v>
      </c>
      <c r="O720" t="str">
        <v>M085 METRO MONTERIA</v>
      </c>
      <c r="P720" t="str">
        <v>MONTERIA</v>
      </c>
      <c r="Q720" t="str">
        <v>SHARON YANETH KERGUELEN WILCHES</v>
      </c>
      <c r="R720">
        <v>1067917448</v>
      </c>
      <c r="S720" t="str">
        <v>COSTA</v>
      </c>
    </row>
    <row r="721" xml:space="preserve">
      <c r="A721">
        <v>720</v>
      </c>
      <c r="B721">
        <v>12122677</v>
      </c>
      <c r="C721" t="str">
        <v>PDA RENOVACION</v>
      </c>
      <c r="D721" t="str">
        <v>CERRADO</v>
      </c>
      <c r="E721" t="str">
        <v>TIENDA</v>
      </c>
      <c r="F721" t="str">
        <v>PDA</v>
      </c>
      <c r="G721" t="str">
        <v>PDA</v>
      </c>
      <c r="H721" t="str">
        <v>HONEYWELL</v>
      </c>
      <c r="I721"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21178B0076 G15NF0714_x000d_
21178B006C G15NF0775_x000d_
21178B0081 G16GC6575_x000d_
21178B013D G16GC6578_x000d_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21" t="str">
        <v>NO APLICA</v>
      </c>
      <c r="K721" t="str">
        <v>Me ayudan con esta solicitud.</v>
      </c>
      <c r="L721"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M721">
        <v>44536</v>
      </c>
      <c r="N721">
        <v>44544</v>
      </c>
      <c r="O721" t="str">
        <v>M195 METRO SANTA LUCIA</v>
      </c>
      <c r="P721" t="str">
        <v>NEIVA</v>
      </c>
      <c r="Q721" t="str">
        <v>JOHN ALEJANDRO LOZADA BABATIVA</v>
      </c>
      <c r="R721">
        <v>1075313382</v>
      </c>
      <c r="S721" t="str">
        <v>OCCIDENTE</v>
      </c>
    </row>
    <row r="722" xml:space="preserve">
      <c r="A722">
        <v>721</v>
      </c>
      <c r="B722">
        <v>12122677</v>
      </c>
      <c r="C722" t="str">
        <v>PDA RENOVACION</v>
      </c>
      <c r="D722" t="str">
        <v>CERRADO</v>
      </c>
      <c r="E722" t="str">
        <v>TIENDA</v>
      </c>
      <c r="F722" t="str">
        <v>PDA</v>
      </c>
      <c r="G722" t="str">
        <v>PDA</v>
      </c>
      <c r="H722" t="str">
        <v>HONEYWELL</v>
      </c>
      <c r="I722"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21178B0076 G15NF0714_x000d_
21178B006C G15NF0775_x000d_
21178B0081 G16GC6575_x000d_
21178B013D G16GC6578_x000d_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22" t="str">
        <v>NO APLICA</v>
      </c>
      <c r="K722" t="str">
        <v>Me ayudan con esta solicitud.</v>
      </c>
      <c r="L722"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M722">
        <v>44544</v>
      </c>
      <c r="N722">
        <v>44544</v>
      </c>
      <c r="O722" t="str">
        <v>M195 METRO SANTA LUCIA</v>
      </c>
      <c r="P722" t="str">
        <v>NEIVA</v>
      </c>
      <c r="Q722" t="str">
        <v>JOHN ALEJANDRO LOZADA BABATIVA</v>
      </c>
      <c r="R722">
        <v>1075313382</v>
      </c>
      <c r="S722" t="str">
        <v>OCCIDENTE</v>
      </c>
    </row>
    <row r="723" xml:space="preserve">
      <c r="A723">
        <v>722</v>
      </c>
      <c r="B723">
        <v>12122674</v>
      </c>
      <c r="C723" t="str">
        <v>PDA RENOVACION</v>
      </c>
      <c r="D723" t="str">
        <v>CERRADO</v>
      </c>
      <c r="E723" t="str">
        <v>TIENDA</v>
      </c>
      <c r="F723" t="str">
        <v>PDA</v>
      </c>
      <c r="G723" t="str">
        <v>PDA</v>
      </c>
      <c r="H723" t="str">
        <v>HONEYWELL</v>
      </c>
      <c r="I723"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21178B0126 G14F81881_x000d_
21177B7626 G14F81885_x000d_
21178B0041 G14F81887_x000d_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23" t="str">
        <v>NO APLICA</v>
      </c>
      <c r="K723" t="str">
        <v>Me ayudan con esta solicitud.</v>
      </c>
      <c r="L723"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M723">
        <v>44536</v>
      </c>
      <c r="N723">
        <v>44544</v>
      </c>
      <c r="O723" t="str">
        <v>M195 METRO SANTA LUCIA</v>
      </c>
      <c r="P723" t="str">
        <v>NEIVA</v>
      </c>
      <c r="Q723" t="str">
        <v>JOHN ALEJANDRO LOZADA BABATIVA</v>
      </c>
      <c r="R723">
        <v>1075313382</v>
      </c>
      <c r="S723" t="str">
        <v>OCCIDENTE</v>
      </c>
    </row>
    <row r="724" xml:space="preserve">
      <c r="A724">
        <v>723</v>
      </c>
      <c r="B724">
        <v>12122674</v>
      </c>
      <c r="C724" t="str">
        <v>PDA RENOVACION</v>
      </c>
      <c r="D724" t="str">
        <v>CERRADO</v>
      </c>
      <c r="E724" t="str">
        <v>TIENDA</v>
      </c>
      <c r="F724" t="str">
        <v>PDA</v>
      </c>
      <c r="G724" t="str">
        <v>PDA</v>
      </c>
      <c r="H724" t="str">
        <v>HONEYWELL</v>
      </c>
      <c r="I724"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21178B0126 G14F81881_x000d_
21177B7626 G14F81885_x000d_
21178B0041 G14F81887_x000d_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24" t="str">
        <v>NO APLICA</v>
      </c>
      <c r="K724" t="str">
        <v>Me ayudan con esta solicitud.</v>
      </c>
      <c r="L724"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M724">
        <v>44544</v>
      </c>
      <c r="N724">
        <v>44544</v>
      </c>
      <c r="O724" t="str">
        <v>M195 METRO SANTA LUCIA</v>
      </c>
      <c r="P724" t="str">
        <v>NEIVA</v>
      </c>
      <c r="Q724" t="str">
        <v>JOHN ALEJANDRO LOZADA BABATIVA</v>
      </c>
      <c r="R724">
        <v>1075313382</v>
      </c>
      <c r="S724" t="str">
        <v>OCCIDENTE</v>
      </c>
    </row>
    <row r="725" xml:space="preserve">
      <c r="A725">
        <v>724</v>
      </c>
      <c r="B725">
        <v>12122674</v>
      </c>
      <c r="C725" t="str">
        <v>PDA RENOVACION</v>
      </c>
      <c r="D725" t="str">
        <v>CERRADO</v>
      </c>
      <c r="E725" t="str">
        <v>TIENDA</v>
      </c>
      <c r="F725" t="str">
        <v>PDA</v>
      </c>
      <c r="G725" t="str">
        <v>PDA</v>
      </c>
      <c r="H725" t="str">
        <v>HONEYWELL</v>
      </c>
      <c r="I725"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21178B0126 G14F81881_x000d_
21177B7626 G14F81885_x000d_
21178B0041 G14F81887_x000d_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25" t="str">
        <v>NO APLICA</v>
      </c>
      <c r="K725" t="str">
        <v>Me ayudan con esta solicitud.</v>
      </c>
      <c r="L725"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M725">
        <v>44544</v>
      </c>
      <c r="N725">
        <v>44544</v>
      </c>
      <c r="O725" t="str">
        <v>M195 METRO SANTA LUCIA</v>
      </c>
      <c r="P725" t="str">
        <v>NEIVA</v>
      </c>
      <c r="Q725" t="str">
        <v>JOHN ALEJANDRO LOZADA BABATIVA</v>
      </c>
      <c r="R725">
        <v>1075313382</v>
      </c>
      <c r="S725" t="str">
        <v>OCCIDENTE</v>
      </c>
    </row>
    <row r="726" xml:space="preserve">
      <c r="A726">
        <v>725</v>
      </c>
      <c r="B726">
        <v>12122668</v>
      </c>
      <c r="C726" t="str">
        <v>PDA RENOVACION</v>
      </c>
      <c r="D726" t="str">
        <v>CERRADO</v>
      </c>
      <c r="E726" t="str">
        <v>TIENDA</v>
      </c>
      <c r="F726" t="str">
        <v>PDA</v>
      </c>
      <c r="G726" t="str">
        <v>PDA</v>
      </c>
      <c r="H726" t="str">
        <v>HONEYWELL</v>
      </c>
      <c r="I726"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21178B0B08 G14F81844_x000d_
21178B0A52 G14F81879_x000d_
21177B76C6 G14F81880_x000d_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26" t="str">
        <v>NO APLICA</v>
      </c>
      <c r="K726" t="str">
        <v>Me ayudan con esta solicitud.</v>
      </c>
      <c r="L726"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M726">
        <v>44536</v>
      </c>
      <c r="N726">
        <v>44544</v>
      </c>
      <c r="O726" t="str">
        <v>M195 METRO SANTA LUCIA</v>
      </c>
      <c r="P726" t="str">
        <v>NEIVA</v>
      </c>
      <c r="Q726" t="str">
        <v>JOHN ALEJANDRO LOZADA BABATIVA</v>
      </c>
      <c r="R726">
        <v>1075313382</v>
      </c>
      <c r="S726" t="str">
        <v>OCCIDENTE</v>
      </c>
    </row>
    <row r="727" xml:space="preserve">
      <c r="A727">
        <v>726</v>
      </c>
      <c r="B727">
        <v>12122668</v>
      </c>
      <c r="C727" t="str">
        <v>PDA RENOVACION</v>
      </c>
      <c r="D727" t="str">
        <v>CERRADO</v>
      </c>
      <c r="E727" t="str">
        <v>TIENDA</v>
      </c>
      <c r="F727" t="str">
        <v>PDA</v>
      </c>
      <c r="G727" t="str">
        <v>PDA</v>
      </c>
      <c r="H727" t="str">
        <v>HONEYWELL</v>
      </c>
      <c r="I727"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21178B0B08 G14F81844_x000d_
21178B0A52 G14F81879_x000d_
21177B76C6 G14F81880_x000d_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27" t="str">
        <v>NO APLICA</v>
      </c>
      <c r="K727" t="str">
        <v>Me ayudan con esta solicitud.</v>
      </c>
      <c r="L727"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M727">
        <v>44544</v>
      </c>
      <c r="N727">
        <v>44544</v>
      </c>
      <c r="O727" t="str">
        <v>M195 METRO SANTA LUCIA</v>
      </c>
      <c r="P727" t="str">
        <v>NEIVA</v>
      </c>
      <c r="Q727" t="str">
        <v>JOHN ALEJANDRO LOZADA BABATIVA</v>
      </c>
      <c r="R727">
        <v>1075313382</v>
      </c>
      <c r="S727" t="str">
        <v>OCCIDENTE</v>
      </c>
    </row>
    <row r="728" xml:space="preserve">
      <c r="A728">
        <v>727</v>
      </c>
      <c r="B728">
        <v>12122668</v>
      </c>
      <c r="C728" t="str">
        <v>PDA RENOVACION</v>
      </c>
      <c r="D728" t="str">
        <v>CERRADO</v>
      </c>
      <c r="E728" t="str">
        <v>TIENDA</v>
      </c>
      <c r="F728" t="str">
        <v>PDA</v>
      </c>
      <c r="G728" t="str">
        <v>PDA</v>
      </c>
      <c r="H728" t="str">
        <v>HONEYWELL</v>
      </c>
      <c r="I728"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21178B0B08 G14F81844_x000d_
21178B0A52 G14F81879_x000d_
21177B76C6 G14F81880_x000d_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28" t="str">
        <v>NO APLICA</v>
      </c>
      <c r="K728" t="str">
        <v>Me ayudan con esta solicitud.</v>
      </c>
      <c r="L728"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M728">
        <v>44544</v>
      </c>
      <c r="N728">
        <v>44544</v>
      </c>
      <c r="O728" t="str">
        <v>M195 METRO SANTA LUCIA</v>
      </c>
      <c r="P728" t="str">
        <v>NEIVA</v>
      </c>
      <c r="Q728" t="str">
        <v>JOHN ALEJANDRO LOZADA BABATIVA</v>
      </c>
      <c r="R728">
        <v>1075313382</v>
      </c>
      <c r="S728" t="str">
        <v>OCCIDENTE</v>
      </c>
    </row>
    <row r="729" xml:space="preserve">
      <c r="A729">
        <v>728</v>
      </c>
      <c r="B729">
        <v>12128733</v>
      </c>
      <c r="C729" t="str">
        <v>INCIDENT</v>
      </c>
      <c r="D729" t="str">
        <v>CERRADO</v>
      </c>
      <c r="E729" t="str">
        <v>TIENDA</v>
      </c>
      <c r="F729" t="str">
        <v>POS</v>
      </c>
      <c r="G729" t="str">
        <v>POS</v>
      </c>
      <c r="H729" t="str">
        <v>WINCOR</v>
      </c>
      <c r="I729"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Buenas tardes!_x000d_
por favor me colaboran enviando un tecnico a la tienda Metro Neiva; ya que se necesita revision de todas las POS de la tienda porque no estan haciendo la conexion adecuada con los datafonos que se instalaron de redeban y credibanco; el proceso de conexion entre pos y datafono es muy lento; y se declinan las transacciones; en ocasiones se le hace hasta dos cobros a los clientes_x000d_
</v>
      </c>
      <c r="J729" t="str">
        <v>NO APLICA</v>
      </c>
      <c r="K729" t="str">
        <v xml:space="preserve">Po favor comunicarse con el grupo de redes cuando se haga pruebas ya que ellos pueden validar si ahí conexión entre el datafono y la pos.         </v>
      </c>
      <c r="L729" t="str">
        <v>se ingresa a tienda se procede a llegar a sección cajas las cuales se presentan problemas con los DATAFONOS ya que se cambiaron por renovación pero no están funcionando adecuadamente; se procede a revisar las conexiones de cable Eternet el cual se encuentra bien en cada pos y la conexión es estable tal cual como lo muestra el datafono en la parte superio izquierda en verde; se espero para pruebas en cajas con clientes que pagaran con tarjeta las cuales la transacción es efectiva sin problema; seguramente estaban presentando falla de red por la renovación pero ya se encuentra estable y en funcionamiento.</v>
      </c>
      <c r="M729">
        <v>44539</v>
      </c>
      <c r="N729">
        <v>44544</v>
      </c>
      <c r="O729" t="str">
        <v>M038 METRO NEIVA CENTRO DE CONVENCIONES</v>
      </c>
      <c r="P729" t="str">
        <v>NEIVA</v>
      </c>
      <c r="Q729" t="str">
        <v>JOHN ALEJANDRO LOZADA BABATIVA</v>
      </c>
      <c r="R729">
        <v>1075313382</v>
      </c>
      <c r="S729" t="str">
        <v>OCCIDENTE</v>
      </c>
    </row>
    <row r="730" xml:space="preserve">
      <c r="A730">
        <v>729</v>
      </c>
      <c r="B730">
        <v>12135363</v>
      </c>
      <c r="C730" t="str">
        <v>CAMBIO RED WIFI</v>
      </c>
      <c r="D730" t="str">
        <v>CERRADO</v>
      </c>
      <c r="E730" t="str">
        <v>TIENDA</v>
      </c>
      <c r="F730" t="str">
        <v>PDT</v>
      </c>
      <c r="G730" t="str">
        <v>PDT</v>
      </c>
      <c r="H730" t="str">
        <v>HONEYWELL</v>
      </c>
      <c r="I730"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13 equipos a intervenir y se crean dos CAU para esta actividad._x000d_
Una Vez culminada la actividad enviar el respectivo archivo que fue enviado_x000d_
_x000d_
Seriales:_x000d_
_x000d_
21178B044F_x000d_
21178B04E8_x000d_
19086B7B4A_x000d_
19086B8380_x000d_
20073B0490_x000d_
20073B0567_x000d_
20078B822B_x000d_
NQ2C8H000312_x000d_
G17F62313_x000d_
20073B0165_x000d_
20073B006C_x000d_
S16282522502616_x000d_
20073B0483</v>
      </c>
      <c r="J730" t="str">
        <v>NO APLICA</v>
      </c>
      <c r="K730" t="str">
        <v xml:space="preserve">AHD05439:Copied from Request 12135357        </v>
      </c>
      <c r="L730" t="str" xml:space="preserve">
        <v xml:space="preserve">Se realizo la configuración de las PDT y PDA con el cambio de la red Inalámbrica a los siguientes seriales:   _x000d_
G17F62313_x000d_
20073B0165_x000d_
20073B006C_x000d_
S16282522502616_x000d_
20073B0483_x000d_
H193026392_x000d_
H193026393</v>
      </c>
      <c r="M730">
        <v>44543</v>
      </c>
      <c r="N730">
        <v>44544</v>
      </c>
      <c r="O730" t="str">
        <v>M074 METRO FACATATIVA</v>
      </c>
      <c r="P730" t="str">
        <v>FACATATIVA</v>
      </c>
      <c r="Q730" t="str">
        <v>ALEXANDER CASTILLO SOTELO</v>
      </c>
      <c r="R730">
        <v>80216449</v>
      </c>
      <c r="S730" t="str">
        <v>BOGOTA</v>
      </c>
    </row>
    <row r="731" xml:space="preserve">
      <c r="A731">
        <v>730</v>
      </c>
      <c r="B731">
        <v>12135363</v>
      </c>
      <c r="C731" t="str">
        <v>CAMBIO RED WIFI</v>
      </c>
      <c r="D731" t="str">
        <v>CERRADO</v>
      </c>
      <c r="E731" t="str">
        <v>TIENDA</v>
      </c>
      <c r="F731" t="str">
        <v>PDT</v>
      </c>
      <c r="G731" t="str">
        <v>PDT</v>
      </c>
      <c r="H731" t="str">
        <v>HONEYWELL</v>
      </c>
      <c r="I731"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13 equipos a intervenir y se crean dos CAU para esta actividad._x000d_
Una Vez culminada la actividad enviar el respectivo archivo que fue enviado_x000d_
_x000d_
Seriales:_x000d_
_x000d_
21178B044F_x000d_
21178B04E8_x000d_
19086B7B4A_x000d_
19086B8380_x000d_
20073B0490_x000d_
20073B0567_x000d_
20078B822B_x000d_
NQ2C8H000312_x000d_
G17F62313_x000d_
20073B0165_x000d_
20073B006C_x000d_
S16282522502616_x000d_
20073B0483</v>
      </c>
      <c r="J731" t="str">
        <v>NO APLICA</v>
      </c>
      <c r="K731" t="str">
        <v xml:space="preserve">AHD05439:Copied from Request 12135357        </v>
      </c>
      <c r="L731" t="str" xml:space="preserve">
        <v xml:space="preserve">Se realizo la configuración de las PDT y PDA con el cambio de la red Inalámbrica a los siguientes seriales:   _x000d_
G17F62313_x000d_
20073B0165_x000d_
20073B006C_x000d_
S16282522502616_x000d_
20073B0483_x000d_
H193026392_x000d_
H193026393</v>
      </c>
      <c r="M731">
        <v>44543</v>
      </c>
      <c r="N731">
        <v>44544</v>
      </c>
      <c r="O731" t="str">
        <v>M074 METRO FACATATIVA</v>
      </c>
      <c r="P731" t="str">
        <v>FACATATIVA</v>
      </c>
      <c r="Q731" t="str">
        <v>ALEXANDER CASTILLO SOTELO</v>
      </c>
      <c r="R731">
        <v>80216449</v>
      </c>
      <c r="S731" t="str">
        <v>BOGOTA</v>
      </c>
    </row>
    <row r="732" xml:space="preserve">
      <c r="A732">
        <v>731</v>
      </c>
      <c r="B732">
        <v>12135357</v>
      </c>
      <c r="C732" t="str">
        <v>CAMBIO RED WIFI</v>
      </c>
      <c r="D732" t="str">
        <v>CERRADO</v>
      </c>
      <c r="E732" t="str">
        <v>TIENDA</v>
      </c>
      <c r="F732" t="str">
        <v>PDT</v>
      </c>
      <c r="G732" t="str">
        <v>PDT</v>
      </c>
      <c r="H732" t="str">
        <v>HONEYWELL</v>
      </c>
      <c r="I732"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13 equipos a intervenir y se crean dos CAU para esta actividad._x000d_
Una Vez culminada la actividad enviar el respectivo archivo que fue enviado_x000d_
_x000d_
Seriales:_x000d_
_x000d_
21178B044F_x000d_
21178B04E8_x000d_
19086B7B4A_x000d_
19086B8380_x000d_
20073B0490_x000d_
20073B0567_x000d_
20078B822B_x000d_
NQ2C8H000312_x000d_
G17F62313_x000d_
20073B0165_x000d_
20073B006C_x000d_
S16282522502616_x000d_
20073B0483</v>
      </c>
      <c r="J732" t="str">
        <v>NO APLICA</v>
      </c>
      <c r="K732" t="str">
        <v xml:space="preserve">AHD05439:Copied from Request 12135347	</v>
      </c>
      <c r="L732" t="str" xml:space="preserve">
        <v xml:space="preserve">Se realizo la configuración de las PDT y PDA con el cambio de la red Inalámbrica a los siguientes seriales:_x000d_
21178B044F_x000d_
21178B04E8_x000d_
19086B7B4A_x000d_
19086B8380_x000d_
20073B0490_x000d_
20073B0567_x000d_
20078B822B_x000d_
NQ2C8H000312</v>
      </c>
      <c r="M732">
        <v>44543</v>
      </c>
      <c r="N732">
        <v>44544</v>
      </c>
      <c r="O732" t="str">
        <v>M074 METRO FACATATIVA</v>
      </c>
      <c r="P732" t="str">
        <v>FACATATIVA</v>
      </c>
      <c r="Q732" t="str">
        <v>ALEXANDER CASTILLO SOTELO</v>
      </c>
      <c r="R732">
        <v>80216449</v>
      </c>
      <c r="S732" t="str">
        <v>BOGOTA</v>
      </c>
    </row>
    <row r="733" xml:space="preserve">
      <c r="A733">
        <v>732</v>
      </c>
      <c r="B733">
        <v>12135357</v>
      </c>
      <c r="C733" t="str">
        <v>CAMBIO RED WIFI</v>
      </c>
      <c r="D733" t="str">
        <v>CERRADO</v>
      </c>
      <c r="E733" t="str">
        <v>TIENDA</v>
      </c>
      <c r="F733" t="str">
        <v>PDT</v>
      </c>
      <c r="G733" t="str">
        <v>PDT</v>
      </c>
      <c r="H733" t="str">
        <v>HONEYWELL</v>
      </c>
      <c r="I733"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13 equipos a intervenir y se crean dos CAU para esta actividad._x000d_
Una Vez culminada la actividad enviar el respectivo archivo que fue enviado_x000d_
_x000d_
Seriales:_x000d_
_x000d_
21178B044F_x000d_
21178B04E8_x000d_
19086B7B4A_x000d_
19086B8380_x000d_
20073B0490_x000d_
20073B0567_x000d_
20078B822B_x000d_
NQ2C8H000312_x000d_
G17F62313_x000d_
20073B0165_x000d_
20073B006C_x000d_
S16282522502616_x000d_
20073B0483</v>
      </c>
      <c r="J733" t="str">
        <v>NO APLICA</v>
      </c>
      <c r="K733" t="str">
        <v xml:space="preserve">AHD05439:Copied from Request 12135347	</v>
      </c>
      <c r="L733" t="str" xml:space="preserve">
        <v xml:space="preserve">Se realizo la configuración de las PDT y PDA con el cambio de la red Inalámbrica a los siguientes seriales:_x000d_
21178B044F_x000d_
21178B04E8_x000d_
19086B7B4A_x000d_
19086B8380_x000d_
20073B0490_x000d_
20073B0567_x000d_
20078B822B_x000d_
NQ2C8H000312</v>
      </c>
      <c r="M733">
        <v>44543</v>
      </c>
      <c r="N733">
        <v>44544</v>
      </c>
      <c r="O733" t="str">
        <v>M074 METRO FACATATIVA</v>
      </c>
      <c r="P733" t="str">
        <v>FACATATIVA</v>
      </c>
      <c r="Q733" t="str">
        <v>ALEXANDER CASTILLO SOTELO</v>
      </c>
      <c r="R733">
        <v>80216449</v>
      </c>
      <c r="S733" t="str">
        <v>BOGOTA</v>
      </c>
    </row>
    <row r="734" xml:space="preserve">
      <c r="A734">
        <v>733</v>
      </c>
      <c r="B734">
        <v>12135354</v>
      </c>
      <c r="C734" t="str">
        <v>CAMBIO RED WIFI</v>
      </c>
      <c r="D734" t="str">
        <v>CERRADO</v>
      </c>
      <c r="E734" t="str">
        <v>TIENDA</v>
      </c>
      <c r="F734" t="str">
        <v>PDT</v>
      </c>
      <c r="G734" t="str">
        <v>PDT</v>
      </c>
      <c r="H734" t="str">
        <v>HONEYWELL</v>
      </c>
      <c r="I734"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17 equipos a intervenir y se crean dos CAU para esta actividad._x000d_
Una Vez culminada la actividad enviar el respectivo archivo que fue enviado_x000d_
_x000d_
Seriales:_x000d_
_x000d_
19086B2016_x000d_
19086B1A09_x000d_
19086B1E4E_x000d_
19086B1F52_x000d_
19086B7E4B_x000d_
19086B7782_x000d_
NQ2CAA000768_x000d_
G17F62286_x000d_
G17F62345_x000d_
20072B6983_x000d_
S16282522502477_x000d_
G14F81697_x000d_
G14F81684_x000d_
G13D21636_x000d_
G14F81741_x000d_
G14F81821_x000d_
S17051522502649</v>
      </c>
      <c r="J734" t="str">
        <v>NO APLICA</v>
      </c>
      <c r="K734" t="str">
        <v xml:space="preserve">AHD05439:Copied from Request 12135347	</v>
      </c>
      <c r="L734" t="str" xml:space="preserve">
        <v xml:space="preserve">Se realizo la configuración de las PDT y PDA con el cambio de la red Inalámbrica a los siguientes seriales:_x000d_
19086B2016_x000d_
19086B1A09_x000d_
19086B1E4E_x000d_
19086B1F52_x000d_
19086B7E4B_x000d_
19086B7782_x000d_
NQ2CAA000768_x000d_
G17F62286_x000d_
G17F62345_x000d_
20072B6983_x000d_
S16282522502477_x000d_
G14F81697</v>
      </c>
      <c r="M734">
        <v>44543</v>
      </c>
      <c r="N734">
        <v>44544</v>
      </c>
      <c r="O734" t="str">
        <v>M073 METRO MOSQUERA</v>
      </c>
      <c r="P734" t="str">
        <v>MOSQUERA</v>
      </c>
      <c r="Q734" t="str">
        <v>ALEXANDER CASTILLO SOTELO</v>
      </c>
      <c r="R734">
        <v>80216449</v>
      </c>
      <c r="S734" t="str">
        <v>BOGOTA</v>
      </c>
    </row>
    <row r="735" xml:space="preserve">
      <c r="A735">
        <v>734</v>
      </c>
      <c r="B735">
        <v>12135354</v>
      </c>
      <c r="C735" t="str">
        <v>CAMBIO RED WIFI</v>
      </c>
      <c r="D735" t="str">
        <v>CERRADO</v>
      </c>
      <c r="E735" t="str">
        <v>TIENDA</v>
      </c>
      <c r="F735" t="str">
        <v>PDT</v>
      </c>
      <c r="G735" t="str">
        <v>PDT</v>
      </c>
      <c r="H735" t="str">
        <v>HONEYWELL</v>
      </c>
      <c r="I735"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17 equipos a intervenir y se crean dos CAU para esta actividad._x000d_
Una Vez culminada la actividad enviar el respectivo archivo que fue enviado_x000d_
_x000d_
Seriales:_x000d_
_x000d_
19086B2016_x000d_
19086B1A09_x000d_
19086B1E4E_x000d_
19086B1F52_x000d_
19086B7E4B_x000d_
19086B7782_x000d_
NQ2CAA000768_x000d_
G17F62286_x000d_
G17F62345_x000d_
20072B6983_x000d_
S16282522502477_x000d_
G14F81697_x000d_
G14F81684_x000d_
G13D21636_x000d_
G14F81741_x000d_
G14F81821_x000d_
S17051522502649</v>
      </c>
      <c r="J735" t="str">
        <v>NO APLICA</v>
      </c>
      <c r="K735" t="str">
        <v xml:space="preserve">AHD05439:Copied from Request 12135347	</v>
      </c>
      <c r="L735" t="str" xml:space="preserve">
        <v xml:space="preserve">Se realizo la configuración de las PDT y PDA con el cambio de la red Inalámbrica a los siguientes seriales:_x000d_
19086B2016_x000d_
19086B1A09_x000d_
19086B1E4E_x000d_
19086B1F52_x000d_
19086B7E4B_x000d_
19086B7782_x000d_
NQ2CAA000768_x000d_
G17F62286_x000d_
G17F62345_x000d_
20072B6983_x000d_
S16282522502477_x000d_
G14F81697</v>
      </c>
      <c r="M735">
        <v>44543</v>
      </c>
      <c r="N735">
        <v>44544</v>
      </c>
      <c r="O735" t="str">
        <v>M073 METRO MOSQUERA</v>
      </c>
      <c r="P735" t="str">
        <v>MOSQUERA</v>
      </c>
      <c r="Q735" t="str">
        <v>ALEXANDER CASTILLO SOTELO</v>
      </c>
      <c r="R735">
        <v>80216449</v>
      </c>
      <c r="S735" t="str">
        <v>BOGOTA</v>
      </c>
    </row>
    <row r="736" xml:space="preserve">
      <c r="A736">
        <v>735</v>
      </c>
      <c r="B736">
        <v>12135347</v>
      </c>
      <c r="C736" t="str">
        <v>CAMBIO RED WIFI</v>
      </c>
      <c r="D736" t="str">
        <v>CERRADO</v>
      </c>
      <c r="E736" t="str">
        <v>TIENDA</v>
      </c>
      <c r="F736" t="str">
        <v>PDT</v>
      </c>
      <c r="G736" t="str">
        <v>PDT</v>
      </c>
      <c r="H736" t="str">
        <v>HONEYWELL</v>
      </c>
      <c r="I736"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17 equipos a intervenir y se crean dos CAU para esta actividad._x000d_
Una Vez culminada la actividad enviar el respectivo archivo que fue enviado_x000d_
_x000d_
Seriales:_x000d_
_x000d_
19086B2016_x000d_
19086B1A09_x000d_
19086B1E4E_x000d_
19086B1F52_x000d_
19086B7E4B_x000d_
19086B7782_x000d_
NQ2CAA000768_x000d_
G17F62286_x000d_
G17F62345_x000d_
20072B6983_x000d_
S16282522502477_x000d_
G14F81697_x000d_
G14F81684_x000d_
G13D21636_x000d_
G14F81741_x000d_
G14F81821_x000d_
S17051522502649</v>
      </c>
      <c r="J736" t="str">
        <v>NO APLICA</v>
      </c>
      <c r="K736" t="str">
        <v xml:space="preserve">AHD05439:Copied from Request 12135347	</v>
      </c>
      <c r="L736" t="str" xml:space="preserve">
        <v xml:space="preserve">Se realizo la configuración de las PDT y PDA con el cambio de la red Inalámbrica a los siguientes seriales:_x000d_
G14F81684_x000d_
G13D21636_x000d_
G14F81741_x000d_
G14F81821_x000d_
S17051522502649_x000d_
NQ2CAA000768_x000d_
21178B0359_x000d_
21178B039D_x000d_
21178B0396_x000d_
21178B0383_x000d_
21178B0361</v>
      </c>
      <c r="M736">
        <v>44543</v>
      </c>
      <c r="N736">
        <v>44544</v>
      </c>
      <c r="O736" t="str">
        <v>M073 METRO MOSQUERA</v>
      </c>
      <c r="P736" t="str">
        <v>MOSQUERA</v>
      </c>
      <c r="Q736" t="str">
        <v>ALEXANDER CASTILLO SOTELO</v>
      </c>
      <c r="R736">
        <v>80216449</v>
      </c>
      <c r="S736" t="str">
        <v>BOGOTA</v>
      </c>
    </row>
    <row r="737" xml:space="preserve">
      <c r="A737">
        <v>736</v>
      </c>
      <c r="B737">
        <v>12135347</v>
      </c>
      <c r="C737" t="str">
        <v>CAMBIO RED WIFI</v>
      </c>
      <c r="D737" t="str">
        <v>CERRADO</v>
      </c>
      <c r="E737" t="str">
        <v>TIENDA</v>
      </c>
      <c r="F737" t="str">
        <v>PDT</v>
      </c>
      <c r="G737" t="str">
        <v>PDT</v>
      </c>
      <c r="H737" t="str">
        <v>HONEYWELL</v>
      </c>
      <c r="I737"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17 equipos a intervenir y se crean dos CAU para esta actividad._x000d_
Una Vez culminada la actividad enviar el respectivo archivo que fue enviado_x000d_
_x000d_
Seriales:_x000d_
_x000d_
19086B2016_x000d_
19086B1A09_x000d_
19086B1E4E_x000d_
19086B1F52_x000d_
19086B7E4B_x000d_
19086B7782_x000d_
NQ2CAA000768_x000d_
G17F62286_x000d_
G17F62345_x000d_
20072B6983_x000d_
S16282522502477_x000d_
G14F81697_x000d_
G14F81684_x000d_
G13D21636_x000d_
G14F81741_x000d_
G14F81821_x000d_
S17051522502649</v>
      </c>
      <c r="J737" t="str">
        <v>NO APLICA</v>
      </c>
      <c r="K737" t="str">
        <v xml:space="preserve">AHD05439:Copied from Request 12135347	</v>
      </c>
      <c r="L737" t="str" xml:space="preserve">
        <v xml:space="preserve">Se realizo la configuración de las PDT y PDA con el cambio de la red Inalámbrica a los siguientes seriales:_x000d_
G14F81684_x000d_
G13D21636_x000d_
G14F81741_x000d_
G14F81821_x000d_
S17051522502649_x000d_
NQ2CAA000768_x000d_
21178B0359_x000d_
21178B039D_x000d_
21178B0396_x000d_
21178B0383_x000d_
21178B0361</v>
      </c>
      <c r="M737">
        <v>44543</v>
      </c>
      <c r="N737">
        <v>44544</v>
      </c>
      <c r="O737" t="str">
        <v>M073 METRO MOSQUERA</v>
      </c>
      <c r="P737" t="str">
        <v>MOSQUERA</v>
      </c>
      <c r="Q737" t="str">
        <v>ALEXANDER CASTILLO SOTELO</v>
      </c>
      <c r="R737">
        <v>80216449</v>
      </c>
      <c r="S737" t="str">
        <v>BOGOTA</v>
      </c>
    </row>
    <row r="738" xml:space="preserve">
      <c r="A738">
        <v>737</v>
      </c>
      <c r="B738">
        <v>12133592</v>
      </c>
      <c r="C738" t="str">
        <v>REQUEST</v>
      </c>
      <c r="D738" t="str">
        <v>CERRADO</v>
      </c>
      <c r="E738" t="str">
        <v>TIENDA</v>
      </c>
      <c r="F738" t="str">
        <v>CPU</v>
      </c>
      <c r="G738" t="str">
        <v>CPU</v>
      </c>
      <c r="H738" t="str">
        <v>LENOVO</v>
      </c>
      <c r="I738" t="str" xml:space="preserve">
        <v xml:space="preserve">Datos usuario_x000d_
Nombre: Nataly Jazmin Armas Pino_x000d_
Correo: natalyjazmin.armaspino@cencosud.com.co_x000d_
Usuario AD: NAArmasPi_x000d_
Pais: Colombia_x000d_
Ubicacion: J036 JUMBO POPAYAN CAMPANARIO_x000d_
Zona: Colombia Occidente_x000d_
Unidad de Negocio: Supermercados_x000d_
Servicio: Tiendas &amp; Centros de Distribucion_x000d_
Telefono: 3106404252_x000d_
Anexo: 8308000_x000d_
Descripcion: El equipo es demasiado lento; no permite abrir aplicaciones y se bloquea al iniciar sesion.</v>
      </c>
      <c r="J738" t="str">
        <v>NO APLICA</v>
      </c>
      <c r="K738" t="str" xml:space="preserve">
        <v xml:space="preserve">Jefe su autorizacion con el tecnico remoto para revision de equipo de jefe de perecederos se encuentra con mucha lentitud y no deja conectarse remoto._x000d_
Tienda: popayan_x000d_
tipo: desktop_x000d_
marca: lenovo m73_x000d_
serial: MJ01CWLJ_x000d_
Gracias</v>
      </c>
      <c r="L738" t="str">
        <v>Se procede a establecer contacto con el usuario del área de perecederos; la jefe de sección Nataly Jazmín. Se procede a validar equipo de escritorio de marca Lenovo de serie: MJ01CWLJ el cual se encontró con bloqueos y lentitud al ejecutar herramientas ofimáticas y aplicaciones habituales que utiliza el usuario; Disco de almacenamiento con ocupación del 50% ; se procede a realizarse mantenimiento preventivo a la cpu se realiza desensamble de componentes para posterior limpieza; se realiza cambio de pasta térmica a el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 se actualiza navegador web como las diferentes aplicaciones de usuario; se entrega equipo a usuario quien realiza pruebas estas son exitosas;  equipo queda operativo y funcional</v>
      </c>
      <c r="M738">
        <v>44543</v>
      </c>
      <c r="N738">
        <v>44544</v>
      </c>
      <c r="O738" t="str">
        <v>J036 JUMBO POPAYAN CAMPANARIO</v>
      </c>
      <c r="P738" t="str">
        <v>POPAYAN</v>
      </c>
      <c r="Q738" t="str">
        <v>JHON ALEXANDER VASQUEZ REVELO</v>
      </c>
      <c r="R738">
        <v>10308105</v>
      </c>
      <c r="S738" t="str">
        <v>OCCIDENTE</v>
      </c>
    </row>
    <row r="739" xml:space="preserve">
      <c r="A739">
        <v>738</v>
      </c>
      <c r="B739">
        <v>12133592</v>
      </c>
      <c r="C739" t="str">
        <v>REQUEST</v>
      </c>
      <c r="D739" t="str">
        <v>CERRADO</v>
      </c>
      <c r="E739" t="str">
        <v>TIENDA</v>
      </c>
      <c r="F739" t="str">
        <v>CPU</v>
      </c>
      <c r="G739" t="str">
        <v>CPU</v>
      </c>
      <c r="H739" t="str">
        <v>LENOVO</v>
      </c>
      <c r="I739" t="str" xml:space="preserve">
        <v xml:space="preserve">Datos usuario_x000d_
Nombre: Nataly Jazmin Armas Pino_x000d_
Correo: natalyjazmin.armaspino@cencosud.com.co_x000d_
Usuario AD: NAArmasPi_x000d_
Pais: Colombia_x000d_
Ubicacion: J036 JUMBO POPAYAN CAMPANARIO_x000d_
Zona: Colombia Occidente_x000d_
Unidad de Negocio: Supermercados_x000d_
Servicio: Tiendas &amp; Centros de Distribucion_x000d_
Telefono: 3106404252_x000d_
Anexo: 8308000_x000d_
Descripcion: El equipo es demasiado lento; no permite abrir aplicaciones y se bloquea al iniciar sesion.</v>
      </c>
      <c r="J739" t="str">
        <v>NO APLICA</v>
      </c>
      <c r="K739" t="str" xml:space="preserve">
        <v xml:space="preserve">Jefe su autorizacion con el tecnico remoto para revision de equipo de jefe de perecederos se encuentra con mucha lentitud y no deja conectarse remoto._x000d_
Tienda: popayan_x000d_
tipo: desktop_x000d_
marca: lenovo m73_x000d_
serial: MJ01CWLJ_x000d_
Gracias</v>
      </c>
      <c r="L739" t="str">
        <v>Se procede a establecer contacto con el usuario del área de perecederos; la jefe de sección Nataly Jazmín. Se procede a validar equipo de escritorio de marca Lenovo de serie: MJ01CWLJ el cual se encontró con bloqueos y lentitud al ejecutar herramientas ofimáticas y aplicaciones habituales que utiliza el usuario; Disco de almacenamiento con ocupación del 50% ; se procede a realizarse mantenimiento preventivo a la cpu se realiza desensamble de componentes para posterior limpieza; se realiza cambio de pasta térmica a el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 se actualiza navegador web como las diferentes aplicaciones de usuario; se entrega equipo a usuario quien realiza pruebas estas son exitosas;  equipo queda operativo y funcional</v>
      </c>
      <c r="M739">
        <v>44543</v>
      </c>
      <c r="N739">
        <v>44544</v>
      </c>
      <c r="O739" t="str">
        <v>J036 JUMBO POPAYAN CAMPANARIO</v>
      </c>
      <c r="P739" t="str">
        <v>POPAYAN</v>
      </c>
      <c r="Q739" t="str">
        <v>JHON ALEXANDER VASQUEZ REVELO</v>
      </c>
      <c r="R739">
        <v>10308105</v>
      </c>
      <c r="S739" t="str">
        <v>OCCIDENTE</v>
      </c>
    </row>
    <row r="740" xml:space="preserve">
      <c r="A740">
        <v>739</v>
      </c>
      <c r="B740">
        <v>12133459</v>
      </c>
      <c r="C740" t="str">
        <v>REQUEST</v>
      </c>
      <c r="D740" t="str">
        <v>CERRADO</v>
      </c>
      <c r="E740" t="str">
        <v>TIENDA</v>
      </c>
      <c r="F740" t="str">
        <v>POS</v>
      </c>
      <c r="G740" t="str">
        <v>SCANNER</v>
      </c>
      <c r="H740" t="str">
        <v>ZEBRA</v>
      </c>
      <c r="I740"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SE GENERA CAU PARA INGESO DE 2 SCANNER D EMANO POS CON SERIALES. 21281010557183 -21281010557229</v>
      </c>
      <c r="J740" t="str">
        <v>NO APLICA</v>
      </c>
      <c r="K740" t="str">
        <v xml:space="preserve">Jefe su autorizacion para despacho tecnico remoto para instalacion de scanner de mano pos que se encuentran en sistemas en pos de donnuts y platos preparados. -gracias         </v>
      </c>
      <c r="L740" t="str">
        <v xml:space="preserve">Se procede a establecer contacto con el usuario jefe de tienda el señor Bernardo Agredo Carvajal quien realizo la solicitud de instalacion de dos scanner para la linea de cajas. Se inicia instalación y configuración de dos scanner de mano de marca de marca Zebra instalándose de la siguiente manera; el scanner de serie:21281010557183 se instala en la pos de electro de marca Beetle de Serie: 64CD709474 Y de la misma forma se retira antiguo scanner de marca Metrologic de serie:3C10020079;se realiza el mismo proceso instalándose el scanner Zebra de serie: 21281010557229 se instala en pos de donnuts de marca Beetle de Serie: 59CD001217 y se retira antiguo scanner de marca Metrologic de serie:8607531680; se realizan pruebas locales con Scanner; se reconocen correctamente; se entregan equipos a jefe de línea de cajas; quien realiza verificación y funcionamiento de scanner; pruebas realizadas son positivas </v>
      </c>
      <c r="M740">
        <v>44543</v>
      </c>
      <c r="N740">
        <v>44544</v>
      </c>
      <c r="O740" t="str">
        <v>J036 JUMBO POPAYAN CAMPANARIO</v>
      </c>
      <c r="P740" t="str">
        <v>POPAYAN</v>
      </c>
      <c r="Q740" t="str">
        <v>JHON ALEXANDER VASQUEZ REVELO</v>
      </c>
      <c r="R740">
        <v>10308105</v>
      </c>
      <c r="S740" t="str">
        <v>OCCIDENTE</v>
      </c>
    </row>
    <row r="741" xml:space="preserve">
      <c r="A741">
        <v>740</v>
      </c>
      <c r="B741">
        <v>12122436</v>
      </c>
      <c r="C741" t="str">
        <v>PDA RENOVACION</v>
      </c>
      <c r="D741" t="str">
        <v>CERRADO</v>
      </c>
      <c r="E741" t="str">
        <v>TIENDA</v>
      </c>
      <c r="F741" t="str">
        <v>PDA</v>
      </c>
      <c r="G741" t="str">
        <v>PDA</v>
      </c>
      <c r="H741" t="str">
        <v>HONEYWELL</v>
      </c>
      <c r="I741"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21178B056F 16232522507963_x000d_
21178B05F8 G14F81785_x000d_
21178B0610 G14F81820_x000d_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1" t="str">
        <v>NO APLICA</v>
      </c>
      <c r="K741" t="str">
        <v xml:space="preserve">Me ayudan con esta solicitud	</v>
      </c>
      <c r="L741"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1">
        <v>44536</v>
      </c>
      <c r="N741">
        <v>44545</v>
      </c>
      <c r="O741" t="str">
        <v>J047 JUMBO GIRARDOT</v>
      </c>
      <c r="P741" t="str">
        <v>GIRARDOT</v>
      </c>
      <c r="Q741" t="str">
        <v>VICTOR ALFONSO TORRES CASTRILLON</v>
      </c>
      <c r="R741">
        <v>11207184</v>
      </c>
      <c r="S741" t="str">
        <v>OCCIDENTE</v>
      </c>
    </row>
    <row r="742" xml:space="preserve">
      <c r="A742">
        <v>741</v>
      </c>
      <c r="B742">
        <v>12122436</v>
      </c>
      <c r="C742" t="str">
        <v>PDA RENOVACION</v>
      </c>
      <c r="D742" t="str">
        <v>CERRADO</v>
      </c>
      <c r="E742" t="str">
        <v>TIENDA</v>
      </c>
      <c r="F742" t="str">
        <v>PDA</v>
      </c>
      <c r="G742" t="str">
        <v>PDA</v>
      </c>
      <c r="H742" t="str">
        <v>HONEYWELL</v>
      </c>
      <c r="I742"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21178B056F 16232522507963_x000d_
21178B05F8 G14F81785_x000d_
21178B0610 G14F81820_x000d_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2" t="str">
        <v>NO APLICA</v>
      </c>
      <c r="K742" t="str">
        <v xml:space="preserve">Me ayudan con esta solicitud	</v>
      </c>
      <c r="L742"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2">
        <v>44545</v>
      </c>
      <c r="N742">
        <v>44545</v>
      </c>
      <c r="O742" t="str">
        <v>J047 JUMBO GIRARDOT</v>
      </c>
      <c r="P742" t="str">
        <v>GIRARDOT</v>
      </c>
      <c r="Q742" t="str">
        <v>VICTOR ALFONSO TORRES CASTRILLON</v>
      </c>
      <c r="R742">
        <v>11207184</v>
      </c>
      <c r="S742" t="str">
        <v>OCCIDENTE</v>
      </c>
    </row>
    <row r="743" xml:space="preserve">
      <c r="A743">
        <v>742</v>
      </c>
      <c r="B743">
        <v>12122436</v>
      </c>
      <c r="C743" t="str">
        <v>PDA RENOVACION</v>
      </c>
      <c r="D743" t="str">
        <v>CERRADO</v>
      </c>
      <c r="E743" t="str">
        <v>TIENDA</v>
      </c>
      <c r="F743" t="str">
        <v>PDA</v>
      </c>
      <c r="G743" t="str">
        <v>PDA</v>
      </c>
      <c r="H743" t="str">
        <v>HONEYWELL</v>
      </c>
      <c r="I743"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21178B056F 16232522507963_x000d_
21178B05F8 G14F81785_x000d_
21178B0610 G14F81820_x000d_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3" t="str">
        <v>NO APLICA</v>
      </c>
      <c r="K743" t="str">
        <v xml:space="preserve">Me ayudan con esta solicitud	</v>
      </c>
      <c r="L743"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3">
        <v>44545</v>
      </c>
      <c r="N743">
        <v>44545</v>
      </c>
      <c r="O743" t="str">
        <v>J047 JUMBO GIRARDOT</v>
      </c>
      <c r="P743" t="str">
        <v>GIRARDOT</v>
      </c>
      <c r="Q743" t="str">
        <v>VICTOR ALFONSO TORRES CASTRILLON</v>
      </c>
      <c r="R743">
        <v>11207184</v>
      </c>
      <c r="S743" t="str">
        <v>OCCIDENTE</v>
      </c>
    </row>
    <row r="744" xml:space="preserve">
      <c r="A744">
        <v>743</v>
      </c>
      <c r="B744">
        <v>12122436</v>
      </c>
      <c r="C744" t="str">
        <v>PDA RENOVACION</v>
      </c>
      <c r="D744" t="str">
        <v>CERRADO</v>
      </c>
      <c r="E744" t="str">
        <v>TIENDA</v>
      </c>
      <c r="F744" t="str">
        <v>PDA</v>
      </c>
      <c r="G744" t="str">
        <v>PDA</v>
      </c>
      <c r="H744" t="str">
        <v>HONEYWELL</v>
      </c>
      <c r="I744"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21178B056F 16232522507963_x000d_
21178B05F8 G14F81785_x000d_
21178B0610 G14F81820_x000d_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4" t="str">
        <v>NO APLICA</v>
      </c>
      <c r="K744" t="str">
        <v xml:space="preserve">Me ayudan con esta solicitud	</v>
      </c>
      <c r="L744"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4">
        <v>44545</v>
      </c>
      <c r="N744">
        <v>44545</v>
      </c>
      <c r="O744" t="str">
        <v>J047 JUMBO GIRARDOT</v>
      </c>
      <c r="P744" t="str">
        <v>GIRARDOT</v>
      </c>
      <c r="Q744" t="str">
        <v>VICTOR ALFONSO TORRES CASTRILLON</v>
      </c>
      <c r="R744">
        <v>11207184</v>
      </c>
      <c r="S744" t="str">
        <v>OCCIDENTE</v>
      </c>
    </row>
    <row r="745" xml:space="preserve">
      <c r="A745">
        <v>744</v>
      </c>
      <c r="B745">
        <v>12122436</v>
      </c>
      <c r="C745" t="str">
        <v>PDA RENOVACION</v>
      </c>
      <c r="D745" t="str">
        <v>CERRADO</v>
      </c>
      <c r="E745" t="str">
        <v>TIENDA</v>
      </c>
      <c r="F745" t="str">
        <v>PDA</v>
      </c>
      <c r="G745" t="str">
        <v>PDA</v>
      </c>
      <c r="H745" t="str">
        <v>HONEYWELL</v>
      </c>
      <c r="I745"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21178B056F 16232522507963_x000d_
21178B05F8 G14F81785_x000d_
21178B0610 G14F81820_x000d_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5" t="str">
        <v>NO APLICA</v>
      </c>
      <c r="K745" t="str">
        <v xml:space="preserve">Me ayudan con esta solicitud	</v>
      </c>
      <c r="L745"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5">
        <v>44545</v>
      </c>
      <c r="N745">
        <v>44545</v>
      </c>
      <c r="O745" t="str">
        <v>J047 JUMBO GIRARDOT</v>
      </c>
      <c r="P745" t="str">
        <v>GIRARDOT</v>
      </c>
      <c r="Q745" t="str">
        <v>VICTOR ALFONSO TORRES CASTRILLON</v>
      </c>
      <c r="R745">
        <v>11207184</v>
      </c>
      <c r="S745" t="str">
        <v>OCCIDENTE</v>
      </c>
    </row>
    <row r="746" xml:space="preserve">
      <c r="A746">
        <v>745</v>
      </c>
      <c r="B746">
        <v>12122436</v>
      </c>
      <c r="C746" t="str">
        <v>PDA RENOVACION</v>
      </c>
      <c r="D746" t="str">
        <v>CERRADO</v>
      </c>
      <c r="E746" t="str">
        <v>TIENDA</v>
      </c>
      <c r="F746" t="str">
        <v>PDA</v>
      </c>
      <c r="G746" t="str">
        <v>PDA</v>
      </c>
      <c r="H746" t="str">
        <v>HONEYWELL</v>
      </c>
      <c r="I746"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21178B056F 16232522507963_x000d_
21178B05F8 G14F81785_x000d_
21178B0610 G14F81820_x000d_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6" t="str">
        <v>NO APLICA</v>
      </c>
      <c r="K746" t="str">
        <v xml:space="preserve">Me ayudan con esta solicitud	</v>
      </c>
      <c r="L746"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6">
        <v>44545</v>
      </c>
      <c r="N746">
        <v>44545</v>
      </c>
      <c r="O746" t="str">
        <v>J047 JUMBO GIRARDOT</v>
      </c>
      <c r="P746" t="str">
        <v>GIRARDOT</v>
      </c>
      <c r="Q746" t="str">
        <v>VICTOR ALFONSO TORRES CASTRILLON</v>
      </c>
      <c r="R746">
        <v>11207184</v>
      </c>
      <c r="S746" t="str">
        <v>OCCIDENTE</v>
      </c>
    </row>
    <row r="747" xml:space="preserve">
      <c r="A747">
        <v>746</v>
      </c>
      <c r="B747">
        <v>12122439</v>
      </c>
      <c r="C747" t="str">
        <v>PDA RENOVACION</v>
      </c>
      <c r="D747" t="str">
        <v>CERRADO</v>
      </c>
      <c r="E747" t="str">
        <v>TIENDA</v>
      </c>
      <c r="F747" t="str">
        <v>PDA</v>
      </c>
      <c r="G747" t="str">
        <v>PDA</v>
      </c>
      <c r="H747" t="str">
        <v>HONEYWELL</v>
      </c>
      <c r="I747"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21178B0566 16232522507976_x000d_
21178B079A 16307522502996_x000d_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7" t="str">
        <v>NO APLICA</v>
      </c>
      <c r="K747" t="str">
        <v>Me ayudan con esta solicitud.</v>
      </c>
      <c r="L747"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7">
        <v>44536</v>
      </c>
      <c r="N747">
        <v>44545</v>
      </c>
      <c r="O747" t="str">
        <v>J047 JUMBO GIRARDOT</v>
      </c>
      <c r="P747" t="str">
        <v>GIRARDOT</v>
      </c>
      <c r="Q747" t="str">
        <v>VICTOR ALFONSO TORRES CASTRILLON</v>
      </c>
      <c r="R747">
        <v>11207184</v>
      </c>
      <c r="S747" t="str">
        <v>OCCIDENTE</v>
      </c>
    </row>
    <row r="748" xml:space="preserve">
      <c r="A748">
        <v>747</v>
      </c>
      <c r="B748">
        <v>12122439</v>
      </c>
      <c r="C748" t="str">
        <v>PDA RENOVACION</v>
      </c>
      <c r="D748" t="str">
        <v>CERRADO</v>
      </c>
      <c r="E748" t="str">
        <v>TIENDA</v>
      </c>
      <c r="F748" t="str">
        <v>PDA</v>
      </c>
      <c r="G748" t="str">
        <v>PDA</v>
      </c>
      <c r="H748" t="str">
        <v>HONEYWELL</v>
      </c>
      <c r="I748"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21178B0566 16232522507976_x000d_
21178B079A 16307522502996_x000d_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8" t="str">
        <v>NO APLICA</v>
      </c>
      <c r="K748" t="str">
        <v>Me ayudan con esta solicitud.</v>
      </c>
      <c r="L748"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8">
        <v>44545</v>
      </c>
      <c r="N748">
        <v>44545</v>
      </c>
      <c r="O748" t="str">
        <v>J047 JUMBO GIRARDOT</v>
      </c>
      <c r="P748" t="str">
        <v>GIRARDOT</v>
      </c>
      <c r="Q748" t="str">
        <v>VICTOR ALFONSO TORRES CASTRILLON</v>
      </c>
      <c r="R748">
        <v>11207184</v>
      </c>
      <c r="S748" t="str">
        <v>OCCIDENTE</v>
      </c>
    </row>
    <row r="749" xml:space="preserve">
      <c r="A749">
        <v>748</v>
      </c>
      <c r="B749">
        <v>12122439</v>
      </c>
      <c r="C749" t="str">
        <v>PDA RENOVACION</v>
      </c>
      <c r="D749" t="str">
        <v>CERRADO</v>
      </c>
      <c r="E749" t="str">
        <v>TIENDA</v>
      </c>
      <c r="F749" t="str">
        <v>PDA</v>
      </c>
      <c r="G749" t="str">
        <v>PDA</v>
      </c>
      <c r="H749" t="str">
        <v>HONEYWELL</v>
      </c>
      <c r="I749"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21178B0566 16232522507976_x000d_
21178B079A 16307522502996_x000d_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49" t="str">
        <v>NO APLICA</v>
      </c>
      <c r="K749" t="str">
        <v>Me ayudan con esta solicitud.</v>
      </c>
      <c r="L749"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49">
        <v>44545</v>
      </c>
      <c r="N749">
        <v>44545</v>
      </c>
      <c r="O749" t="str">
        <v>J047 JUMBO GIRARDOT</v>
      </c>
      <c r="P749" t="str">
        <v>GIRARDOT</v>
      </c>
      <c r="Q749" t="str">
        <v>VICTOR ALFONSO TORRES CASTRILLON</v>
      </c>
      <c r="R749">
        <v>11207184</v>
      </c>
      <c r="S749" t="str">
        <v>OCCIDENTE</v>
      </c>
    </row>
    <row r="750" xml:space="preserve">
      <c r="A750">
        <v>749</v>
      </c>
      <c r="B750">
        <v>12122439</v>
      </c>
      <c r="C750" t="str">
        <v>PDA RENOVACION</v>
      </c>
      <c r="D750" t="str">
        <v>CERRADO</v>
      </c>
      <c r="E750" t="str">
        <v>TIENDA</v>
      </c>
      <c r="F750" t="str">
        <v>PDA</v>
      </c>
      <c r="G750" t="str">
        <v>PDA</v>
      </c>
      <c r="H750" t="str">
        <v>HONEYWELL</v>
      </c>
      <c r="I750"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21178B0566 16232522507976_x000d_
21178B079A 16307522502996_x000d_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50" t="str">
        <v>NO APLICA</v>
      </c>
      <c r="K750" t="str">
        <v>Me ayudan con esta solicitud.</v>
      </c>
      <c r="L750"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50">
        <v>44545</v>
      </c>
      <c r="N750">
        <v>44545</v>
      </c>
      <c r="O750" t="str">
        <v>J047 JUMBO GIRARDOT</v>
      </c>
      <c r="P750" t="str">
        <v>GIRARDOT</v>
      </c>
      <c r="Q750" t="str">
        <v>VICTOR ALFONSO TORRES CASTRILLON</v>
      </c>
      <c r="R750">
        <v>11207184</v>
      </c>
      <c r="S750" t="str">
        <v>OCCIDENTE</v>
      </c>
    </row>
    <row r="751" xml:space="preserve">
      <c r="A751">
        <v>750</v>
      </c>
      <c r="B751">
        <v>12122439</v>
      </c>
      <c r="C751" t="str">
        <v>PDA RENOVACION</v>
      </c>
      <c r="D751" t="str">
        <v>CERRADO</v>
      </c>
      <c r="E751" t="str">
        <v>TIENDA</v>
      </c>
      <c r="F751" t="str">
        <v>PDA</v>
      </c>
      <c r="G751" t="str">
        <v>PDA</v>
      </c>
      <c r="H751" t="str">
        <v>HONEYWELL</v>
      </c>
      <c r="I751"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21178B0566 16232522507976_x000d_
21178B079A 16307522502996_x000d_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51" t="str">
        <v>NO APLICA</v>
      </c>
      <c r="K751" t="str">
        <v>Me ayudan con esta solicitud.</v>
      </c>
      <c r="L751"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M751">
        <v>44545</v>
      </c>
      <c r="N751">
        <v>44545</v>
      </c>
      <c r="O751" t="str">
        <v>J047 JUMBO GIRARDOT</v>
      </c>
      <c r="P751" t="str">
        <v>GIRARDOT</v>
      </c>
      <c r="Q751" t="str">
        <v>VICTOR ALFONSO TORRES CASTRILLON</v>
      </c>
      <c r="R751">
        <v>11207184</v>
      </c>
      <c r="S751" t="str">
        <v>OCCIDENTE</v>
      </c>
    </row>
    <row r="752" xml:space="preserve">
      <c r="A752">
        <v>751</v>
      </c>
      <c r="B752">
        <v>12135337</v>
      </c>
      <c r="C752" t="str">
        <v>CAMBIO RED WIFI</v>
      </c>
      <c r="D752" t="str">
        <v>CERRADO</v>
      </c>
      <c r="E752" t="str">
        <v>TIENDA</v>
      </c>
      <c r="F752" t="str">
        <v>PDT</v>
      </c>
      <c r="G752" t="str">
        <v>PDT</v>
      </c>
      <c r="H752" t="str">
        <v>HONEYWELL</v>
      </c>
      <c r="I752"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Zipaquira tenemos 16 equipos a intervenir y se crean dos CAU para esta actividad._x000d_
Una Vez culminada la actividad enviar el respectivo archivo que fue enviado_x000d_
_x000d_
Seriales:_x000d_
_x000d_
21178B04FB_x000d_
21178B0482_x000d_
21178B0370_x000d_
19087B0790_x000d_
19087B0015_x000d_
19086B847C_x000d_
19086B8484_x000d_
19086B7D12_x000d_
19086B811F_x000d_
G17L04260_x000d_
G17F62288_x000d_
G14F81775_x000d_
G14F81765_x000d_
G14F81742_x000d_
NQ2C8H000400_x000d_
17283522509209</v>
      </c>
      <c r="J752" t="str">
        <v>NO APLICA</v>
      </c>
      <c r="K752" t="str">
        <v xml:space="preserve">AHD05439:Copied from Request 12135347	</v>
      </c>
      <c r="L752" t="str" xml:space="preserve">
        <v xml:space="preserve">Se realizo la configuracion de las PDT y PDA con el cambio de la red Inalambrica a los siguientes seriales:_x000d_
G17L04260_x000d_
G17F62288_x000d_
G14F81775_x000d_
G14F81765_x000d_
G14F81742_x000d_
NQ2C8H000400_x000d_
17283522509209_x000d_
H193026377_x000d_
H193029646_x000d_
                                                                                                                            </v>
      </c>
      <c r="M752">
        <v>44543</v>
      </c>
      <c r="N752">
        <v>44545</v>
      </c>
      <c r="O752" t="str">
        <v>M077 METRO ZIPAQUIRA</v>
      </c>
      <c r="P752" t="str">
        <v>ZIPAQUIRA</v>
      </c>
      <c r="Q752" t="str">
        <v>ALEXANDER CASTILLO SOTELO</v>
      </c>
      <c r="R752">
        <v>80216449</v>
      </c>
      <c r="S752" t="str">
        <v>BOGOTA</v>
      </c>
    </row>
    <row r="753" xml:space="preserve">
      <c r="A753">
        <v>752</v>
      </c>
      <c r="B753">
        <v>12135337</v>
      </c>
      <c r="C753" t="str">
        <v>CAMBIO RED WIFI</v>
      </c>
      <c r="D753" t="str">
        <v>CERRADO</v>
      </c>
      <c r="E753" t="str">
        <v>TIENDA</v>
      </c>
      <c r="F753" t="str">
        <v>PDT</v>
      </c>
      <c r="G753" t="str">
        <v>PDT</v>
      </c>
      <c r="H753" t="str">
        <v>HONEYWELL</v>
      </c>
      <c r="I753"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Zipaquira tenemos 16 equipos a intervenir y se crean dos CAU para esta actividad._x000d_
Una Vez culminada la actividad enviar el respectivo archivo que fue enviado_x000d_
_x000d_
Seriales:_x000d_
_x000d_
21178B04FB_x000d_
21178B0482_x000d_
21178B0370_x000d_
19087B0790_x000d_
19087B0015_x000d_
19086B847C_x000d_
19086B8484_x000d_
19086B7D12_x000d_
19086B811F_x000d_
G17L04260_x000d_
G17F62288_x000d_
G14F81775_x000d_
G14F81765_x000d_
G14F81742_x000d_
NQ2C8H000400_x000d_
17283522509209</v>
      </c>
      <c r="J753" t="str">
        <v>NO APLICA</v>
      </c>
      <c r="K753" t="str">
        <v xml:space="preserve">AHD05439:Copied from Request 12135347	</v>
      </c>
      <c r="L753" t="str" xml:space="preserve">
        <v xml:space="preserve">Se realizo la configuracion de las PDT y PDA con el cambio de la red Inalambrica a los siguientes seriales:_x000d_
G17L04260_x000d_
G17F62288_x000d_
G14F81775_x000d_
G14F81765_x000d_
G14F81742_x000d_
NQ2C8H000400_x000d_
17283522509209_x000d_
H193026377_x000d_
H193029646_x000d_
                                                                                                                            </v>
      </c>
      <c r="M753">
        <v>44543</v>
      </c>
      <c r="N753">
        <v>44545</v>
      </c>
      <c r="O753" t="str">
        <v>M077 METRO ZIPAQUIRA</v>
      </c>
      <c r="P753" t="str">
        <v>ZIPAQUIRA</v>
      </c>
      <c r="Q753" t="str">
        <v>ALEXANDER CASTILLO SOTELO</v>
      </c>
      <c r="R753">
        <v>80216449</v>
      </c>
      <c r="S753" t="str">
        <v>BOGOTA</v>
      </c>
    </row>
    <row r="754" xml:space="preserve">
      <c r="A754">
        <v>753</v>
      </c>
      <c r="B754">
        <v>12135328</v>
      </c>
      <c r="C754" t="str">
        <v>CAMBIO RED WIFI</v>
      </c>
      <c r="D754" t="str">
        <v>CERRADO</v>
      </c>
      <c r="E754" t="str">
        <v>TIENDA</v>
      </c>
      <c r="F754" t="str">
        <v>PDT</v>
      </c>
      <c r="G754" t="str">
        <v>PDT</v>
      </c>
      <c r="H754" t="str">
        <v>HONEYWELL</v>
      </c>
      <c r="I754"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Zipaquira tenemos 16 equipos a intervenir y se crean dos CAU para esta actividad._x000d_
Una Vez culminada la actividad enviar el respectivo archivo que fue enviado_x000d_
_x000d_
Seriales:_x000d_
_x000d_
21178B04FB_x000d_
21178B0482_x000d_
21178B0370_x000d_
19087B0790_x000d_
19087B0015_x000d_
19086B847C_x000d_
19086B8484_x000d_
19086B7D12_x000d_
19086B811F_x000d_
G17L04260_x000d_
G17F62288_x000d_
G14F81775_x000d_
G14F81765_x000d_
G14F81742_x000d_
NQ2C8H000400_x000d_
17283522509209</v>
      </c>
      <c r="J754" t="str">
        <v>NO APLICA</v>
      </c>
      <c r="K754" t="str">
        <v xml:space="preserve">AHD05439:Copied from Request 12135347	</v>
      </c>
      <c r="L754" t="str" xml:space="preserve">
        <v xml:space="preserve">Se realizo la configuración de las PDT y PDA con el cambio de la red Inalámbrica a los siguientes seriales:_x000d_
21178B04FB_x000d_
21178B0482_x000d_
21178B0370_x000d_
19087B0790_x000d_
19087B0015_x000d_
19086B847C_x000d_
19086B8484_x000d_
19086B7D12_x000d_
19086B811F</v>
      </c>
      <c r="M754">
        <v>44543</v>
      </c>
      <c r="N754">
        <v>44545</v>
      </c>
      <c r="O754" t="str">
        <v>M077 METRO ZIPAQUIRA</v>
      </c>
      <c r="P754" t="str">
        <v>ZIPAQUIRA</v>
      </c>
      <c r="Q754" t="str">
        <v>ALEXANDER CASTILLO SOTELO</v>
      </c>
      <c r="R754">
        <v>80216449</v>
      </c>
      <c r="S754" t="str">
        <v>BOGOTA</v>
      </c>
    </row>
    <row r="755" xml:space="preserve">
      <c r="A755">
        <v>754</v>
      </c>
      <c r="B755">
        <v>12135328</v>
      </c>
      <c r="C755" t="str">
        <v>CAMBIO RED WIFI</v>
      </c>
      <c r="D755" t="str">
        <v>CERRADO</v>
      </c>
      <c r="E755" t="str">
        <v>TIENDA</v>
      </c>
      <c r="F755" t="str">
        <v>PDT</v>
      </c>
      <c r="G755" t="str">
        <v>PDT</v>
      </c>
      <c r="H755" t="str">
        <v>HONEYWELL</v>
      </c>
      <c r="I755"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Zipaquira tenemos 16 equipos a intervenir y se crean dos CAU para esta actividad._x000d_
Una Vez culminada la actividad enviar el respectivo archivo que fue enviado_x000d_
_x000d_
Seriales:_x000d_
_x000d_
21178B04FB_x000d_
21178B0482_x000d_
21178B0370_x000d_
19087B0790_x000d_
19087B0015_x000d_
19086B847C_x000d_
19086B8484_x000d_
19086B7D12_x000d_
19086B811F_x000d_
G17L04260_x000d_
G17F62288_x000d_
G14F81775_x000d_
G14F81765_x000d_
G14F81742_x000d_
NQ2C8H000400_x000d_
17283522509209</v>
      </c>
      <c r="J755" t="str">
        <v>NO APLICA</v>
      </c>
      <c r="K755" t="str">
        <v xml:space="preserve">AHD05439:Copied from Request 12135347	</v>
      </c>
      <c r="L755" t="str" xml:space="preserve">
        <v xml:space="preserve">Se realizo la configuración de las PDT y PDA con el cambio de la red Inalámbrica a los siguientes seriales:_x000d_
21178B04FB_x000d_
21178B0482_x000d_
21178B0370_x000d_
19087B0790_x000d_
19087B0015_x000d_
19086B847C_x000d_
19086B8484_x000d_
19086B7D12_x000d_
19086B811F</v>
      </c>
      <c r="M755">
        <v>44545</v>
      </c>
      <c r="N755">
        <v>44545</v>
      </c>
      <c r="O755" t="str">
        <v>M077 METRO ZIPAQUIRA</v>
      </c>
      <c r="P755" t="str">
        <v>ZIPAQUIRA</v>
      </c>
      <c r="Q755" t="str">
        <v>ALEXANDER CASTILLO SOTELO</v>
      </c>
      <c r="R755">
        <v>80216449</v>
      </c>
      <c r="S755" t="str">
        <v>BOGOTA</v>
      </c>
    </row>
    <row r="756" xml:space="preserve">
      <c r="A756">
        <v>755</v>
      </c>
      <c r="B756">
        <v>12135328</v>
      </c>
      <c r="C756" t="str">
        <v>CAMBIO RED WIFI</v>
      </c>
      <c r="D756" t="str">
        <v>CERRADO</v>
      </c>
      <c r="E756" t="str">
        <v>TIENDA</v>
      </c>
      <c r="F756" t="str">
        <v>PDT</v>
      </c>
      <c r="G756" t="str">
        <v>PDT</v>
      </c>
      <c r="H756" t="str">
        <v>HONEYWELL</v>
      </c>
      <c r="I756"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Zipaquira tenemos 16 equipos a intervenir y se crean dos CAU para esta actividad._x000d_
Una Vez culminada la actividad enviar el respectivo archivo que fue enviado_x000d_
_x000d_
Seriales:_x000d_
_x000d_
21178B04FB_x000d_
21178B0482_x000d_
21178B0370_x000d_
19087B0790_x000d_
19087B0015_x000d_
19086B847C_x000d_
19086B8484_x000d_
19086B7D12_x000d_
19086B811F_x000d_
G17L04260_x000d_
G17F62288_x000d_
G14F81775_x000d_
G14F81765_x000d_
G14F81742_x000d_
NQ2C8H000400_x000d_
17283522509209</v>
      </c>
      <c r="J756" t="str">
        <v>NO APLICA</v>
      </c>
      <c r="K756" t="str">
        <v xml:space="preserve">AHD05439:Copied from Request 12135347	</v>
      </c>
      <c r="L756" t="str" xml:space="preserve">
        <v xml:space="preserve">Se realizo la configuración de las PDT y PDA con el cambio de la red Inalámbrica a los siguientes seriales:_x000d_
21178B04FB_x000d_
21178B0482_x000d_
21178B0370_x000d_
19087B0790_x000d_
19087B0015_x000d_
19086B847C_x000d_
19086B8484_x000d_
19086B7D12_x000d_
19086B811F</v>
      </c>
      <c r="M756">
        <v>44545</v>
      </c>
      <c r="N756">
        <v>44545</v>
      </c>
      <c r="O756" t="str">
        <v>M077 METRO ZIPAQUIRA</v>
      </c>
      <c r="P756" t="str">
        <v>ZIPAQUIRA</v>
      </c>
      <c r="Q756" t="str">
        <v>ALEXANDER CASTILLO SOTELO</v>
      </c>
      <c r="R756">
        <v>80216449</v>
      </c>
      <c r="S756" t="str">
        <v>BOGOTA</v>
      </c>
    </row>
    <row r="757" xml:space="preserve">
      <c r="A757">
        <v>756</v>
      </c>
      <c r="B757">
        <v>12126433</v>
      </c>
      <c r="C757" t="str">
        <v>REQUEST</v>
      </c>
      <c r="D757" t="str">
        <v>CERRADO</v>
      </c>
      <c r="E757" t="str">
        <v>TIENDA</v>
      </c>
      <c r="F757" t="str">
        <v>CPU</v>
      </c>
      <c r="G757" t="str">
        <v>CPU</v>
      </c>
      <c r="H757" t="str">
        <v>LENOVO</v>
      </c>
      <c r="I757"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Se solicita verificar el SAP ya que no me permite el ingreso a la plataforma_x000d_
Indicar la ubicacion del computador en la tienda o sede: metro Zipaquira</v>
      </c>
      <c r="J757" t="str">
        <v>NO APLICA</v>
      </c>
      <c r="K757" t="str" xml:space="preserve">
        <v xml:space="preserve">Buenas Tardes_x000d_
Por favor revisar el PC de la asistente; tiene novedad con el perfil; hay que crear un perfil nuevo o en su debido defecto; formatear el PC_x000d_
Tienda: Metro Zipaquira_x000d_
Equipo:Desktop_x000d_
Marca: Lenovo_x000d_
Modelo:M73_x000d_
Serial:MJ01CG8T</v>
      </c>
      <c r="L757" t="str">
        <v>Se realizo el Backup de toda la información del usuario y se procedió con el formateo; se instalan y configuran cada una de las aplicaciones; se configura el correo y se configura SAP. Se pasa nuevamente toda la información y se hacen las respectivas pruebas. Se deja operativo el equipo.</v>
      </c>
      <c r="M757">
        <v>44543</v>
      </c>
      <c r="N757">
        <v>44545</v>
      </c>
      <c r="O757" t="str">
        <v>M077 METRO ZIPAQUIRA</v>
      </c>
      <c r="P757" t="str">
        <v>ZIPAQUIRA</v>
      </c>
      <c r="Q757" t="str">
        <v>ALEXANDER CASTILLO SOTELO</v>
      </c>
      <c r="R757">
        <v>80216449</v>
      </c>
      <c r="S757" t="str">
        <v>BOGOTA</v>
      </c>
    </row>
    <row r="758" xml:space="preserve">
      <c r="A758">
        <v>757</v>
      </c>
      <c r="B758">
        <v>12126433</v>
      </c>
      <c r="C758" t="str">
        <v>REQUEST</v>
      </c>
      <c r="D758" t="str">
        <v>CERRADO</v>
      </c>
      <c r="E758" t="str">
        <v>TIENDA</v>
      </c>
      <c r="F758" t="str">
        <v>CPU</v>
      </c>
      <c r="G758" t="str">
        <v>CPU</v>
      </c>
      <c r="H758" t="str">
        <v>LENOVO</v>
      </c>
      <c r="I758"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Se solicita verificar el SAP ya que no me permite el ingreso a la plataforma_x000d_
Indicar la ubicacion del computador en la tienda o sede: metro Zipaquira</v>
      </c>
      <c r="J758" t="str">
        <v>NO APLICA</v>
      </c>
      <c r="K758" t="str" xml:space="preserve">
        <v xml:space="preserve">Buenas Tardes_x000d_
Por favor revisar el PC de la asistente; tiene novedad con el perfil; hay que crear un perfil nuevo o en su debido defecto; formatear el PC_x000d_
Tienda: Metro Zipaquira_x000d_
Equipo:Desktop_x000d_
Marca: Lenovo_x000d_
Modelo:M73_x000d_
Serial:MJ01CG8T</v>
      </c>
      <c r="L758" t="str">
        <v>Se realizo el Backup de toda la información del usuario y se procedió con el formateo; se instalan y configuran cada una de las aplicaciones; se configura el correo y se configura SAP. Se pasa nuevamente toda la información y se hacen las respectivas pruebas. Se deja operativo el equipo.</v>
      </c>
      <c r="M758">
        <v>44545</v>
      </c>
      <c r="N758">
        <v>44545</v>
      </c>
      <c r="O758" t="str">
        <v>M077 METRO ZIPAQUIRA</v>
      </c>
      <c r="P758" t="str">
        <v>ZIPAQUIRA</v>
      </c>
      <c r="Q758" t="str">
        <v>ALEXANDER CASTILLO SOTELO</v>
      </c>
      <c r="R758">
        <v>80216449</v>
      </c>
      <c r="S758" t="str">
        <v>BOGOTA</v>
      </c>
    </row>
    <row r="759" xml:space="preserve">
      <c r="A759">
        <v>758</v>
      </c>
      <c r="B759">
        <v>12126433</v>
      </c>
      <c r="C759" t="str">
        <v>REQUEST</v>
      </c>
      <c r="D759" t="str">
        <v>CERRADO</v>
      </c>
      <c r="E759" t="str">
        <v>TIENDA</v>
      </c>
      <c r="F759" t="str">
        <v>CPU</v>
      </c>
      <c r="G759" t="str">
        <v>CPU</v>
      </c>
      <c r="H759" t="str">
        <v>LENOVO</v>
      </c>
      <c r="I759"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Se solicita verificar el SAP ya que no me permite el ingreso a la plataforma_x000d_
Indicar la ubicacion del computador en la tienda o sede: metro Zipaquira</v>
      </c>
      <c r="J759" t="str">
        <v>NO APLICA</v>
      </c>
      <c r="K759" t="str" xml:space="preserve">
        <v xml:space="preserve">Buenas Tardes_x000d_
Por favor revisar el PC de la asistente; tiene novedad con el perfil; hay que crear un perfil nuevo o en su debido defecto; formatear el PC_x000d_
Tienda: Metro Zipaquira_x000d_
Equipo:Desktop_x000d_
Marca: Lenovo_x000d_
Modelo:M73_x000d_
Serial:MJ01CG8T</v>
      </c>
      <c r="L759" t="str">
        <v>Se realizo el Backup de toda la información del usuario y se procedió con el formateo; se instalan y configuran cada una de las aplicaciones; se configura el correo y se configura SAP. Se pasa nuevamente toda la información y se hacen las respectivas pruebas. Se deja operativo el equipo.</v>
      </c>
      <c r="M759">
        <v>44545</v>
      </c>
      <c r="N759">
        <v>44545</v>
      </c>
      <c r="O759" t="str">
        <v>M077 METRO ZIPAQUIRA</v>
      </c>
      <c r="P759" t="str">
        <v>ZIPAQUIRA</v>
      </c>
      <c r="Q759" t="str">
        <v>ALEXANDER CASTILLO SOTELO</v>
      </c>
      <c r="R759">
        <v>80216449</v>
      </c>
      <c r="S759" t="str">
        <v>BOGOTA</v>
      </c>
    </row>
    <row r="760">
      <c r="A760">
        <v>759</v>
      </c>
      <c r="B760">
        <v>12141085</v>
      </c>
      <c r="C760" t="str">
        <v>INCIDENT</v>
      </c>
      <c r="D760" t="str">
        <v>CERRADO</v>
      </c>
      <c r="E760" t="str">
        <v>TIENDA</v>
      </c>
      <c r="F760" t="str">
        <v>PDT</v>
      </c>
      <c r="G760" t="str">
        <v>PDT</v>
      </c>
      <c r="H760" t="str">
        <v>HONEYWELL</v>
      </c>
      <c r="I760" t="str">
        <v>por favor me colaboran con la isntalacion del aplicativo gapv en la siguiente pdt con serial :G17F62339.</v>
      </c>
      <c r="J760" t="str">
        <v>NO APLICA</v>
      </c>
      <c r="K760" t="str">
        <v>Jefe Miguel por favor me colabora con la autorizacion de esta llamada para visita del tecnico de isit para realizar la instalacion del aplicativo gapv en la pdt con serial: G17F62339; pdt disponible en sitio.</v>
      </c>
      <c r="L760" t="str">
        <v>Se llega a tienda se procede a ingresar; se procede a buscar la PDT la cual se encontraba en custodia ya que esa PDT no esta en funcionamiento por sus pines de carga dañados por lo cual no hace contacto con la batería; esa PDT era para instalar el aplicativo GAVP ya que las PDT en donde se encontraba el aplicativo se retiraron por la renovación de las PDA; se envía evidencia de la PDT averiada. se informa que deben poner la llamada para el cambio o envío de una PDT funcional para la instalación del aplicativo.</v>
      </c>
      <c r="M760">
        <v>44544</v>
      </c>
      <c r="N760">
        <v>44545</v>
      </c>
      <c r="O760" t="str">
        <v>M195 METRO SANTA LUCIA</v>
      </c>
      <c r="P760" t="str">
        <v>NEIVA</v>
      </c>
      <c r="Q760" t="str">
        <v>JOHN ALEJANDRO LOZADA BABATIVA</v>
      </c>
      <c r="R760">
        <v>1075313382</v>
      </c>
      <c r="S760" t="str">
        <v>OCCIDENTE</v>
      </c>
    </row>
    <row r="761" xml:space="preserve">
      <c r="A761">
        <v>760</v>
      </c>
      <c r="B761">
        <v>12138202</v>
      </c>
      <c r="C761" t="str">
        <v>REQUEST</v>
      </c>
      <c r="D761" t="str">
        <v>CERRADO</v>
      </c>
      <c r="E761" t="str">
        <v>TIENDA</v>
      </c>
      <c r="F761" t="str">
        <v>POS</v>
      </c>
      <c r="G761" t="str">
        <v>POS</v>
      </c>
      <c r="H761" t="str">
        <v>WINCOR</v>
      </c>
      <c r="I761"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Buen dia_x000d_
Por favor verificar cpu dela caja numero 02. La caja se encuentra apagada._x000d_
Gracias.</v>
      </c>
      <c r="J761" t="str">
        <v>NO APLICA</v>
      </c>
      <c r="K761" t="str">
        <v>Realizar la revision de la POS 2 de la tienda que no inicializa correctamente</v>
      </c>
      <c r="L761" t="str">
        <v>Se realizó la validación de la caja y se observa que tiene averiado el ventilador lateral de la fuente de poder y que le falta el ventilador frontal pequeño. Se solicita el envío de las partes para hacer la reparación. No queda operativa la caja.</v>
      </c>
      <c r="M761">
        <v>44545</v>
      </c>
      <c r="N761">
        <v>44545</v>
      </c>
      <c r="O761" t="str">
        <v>J044 JUMBO CHIA</v>
      </c>
      <c r="P761" t="str">
        <v>CHIA</v>
      </c>
      <c r="Q761" t="str">
        <v>ALEXANDER CASTILLO SOTELO</v>
      </c>
      <c r="R761">
        <v>80216449</v>
      </c>
      <c r="S761" t="str">
        <v>BOGOTA</v>
      </c>
    </row>
    <row r="762" xml:space="preserve">
      <c r="A762">
        <v>761</v>
      </c>
      <c r="B762">
        <v>12122386</v>
      </c>
      <c r="C762" t="str">
        <v>PDA RENOVACION</v>
      </c>
      <c r="D762" t="str">
        <v>CERRADO</v>
      </c>
      <c r="E762" t="str">
        <v>TIENDA</v>
      </c>
      <c r="F762" t="str">
        <v>PDA</v>
      </c>
      <c r="G762" t="str">
        <v>PDA</v>
      </c>
      <c r="H762" t="str">
        <v>HONEYWELL</v>
      </c>
      <c r="I762"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21178B0616 G15D31027_x000d_
21178B0591 G15D31033_x000d_
21178B059C 16005522501289_x000d_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J762" t="str">
        <v>NO APLICA</v>
      </c>
      <c r="K762" t="str">
        <v xml:space="preserve">Me ayudan con esta solicitud	</v>
      </c>
      <c r="L762" t="str" xml:space="preserve">
        <v xml:space="preserve">Se procede a establecer contacto con el usuario jefe de tienda el señor Bernardo Agredo Carvajal quien realizó la solicitud de instalación Y configuración de 3 PDTS de marca Honeywall modelo EDA51 CON series: 21178B0616; 21178B0591; 21178B059C.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G15D31027; G15D31033; 16005522501289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El día 17/12/2021 Soporte Cencosud solicita garantía sobre PDT de serie 21178B0591 que fue configurada para Chequeo de precios al no encontrase aplicativo Jannis y Gapv Técnico se acerca a el punto y habilita funcionamiento del aplicativo Jannis en todas la Pdts entregadas a líneas de caja; quienes realizan pruebas con aplicativo y estas toman códigos correctamente e ingresan cedulas de clientes; PDT asignada para chequeo de precios requiere para su funcionamiento el aplicativo Gapv se le informa novedad a soporte quien indica que PDT entregada no es compatible con la aplicación requerida; por lo que el señor Harol Gonzales solicita que sea cambiada Pdt EDA51 de serie 21178B0591 por Pdt  DATALOGIC SCORPION X3 de serie G17F62353 que está a nombre del jefe de área PCG el señor Jesús Córdoba. Se configura y actualiza el aplicativo Gapv en PDT SKORPIO que utilizara línea de cajas y a la vez se actualiza y configura el perfil de la pdt que utilizara el área de PGC. usuarios realizan pruebas en PDTS recibidas y firman actas de cambios realizados; estas son enviadas a el Señor Harold Gonzales quien da el visto bueno de labor terminada </v>
      </c>
      <c r="M762">
        <v>44546</v>
      </c>
      <c r="N762">
        <v>44546</v>
      </c>
      <c r="O762" t="str">
        <v>J036 JUMBO POPAYAN CAMPANARIO</v>
      </c>
      <c r="P762" t="str">
        <v>POPAYAN</v>
      </c>
      <c r="Q762" t="str">
        <v>JHON ALEXANDER VASQUEZ REVELO</v>
      </c>
      <c r="R762">
        <v>10308105</v>
      </c>
      <c r="S762" t="str">
        <v>OCCIDENTE</v>
      </c>
    </row>
    <row r="763" xml:space="preserve">
      <c r="A763">
        <v>762</v>
      </c>
      <c r="B763">
        <v>12122386</v>
      </c>
      <c r="C763" t="str">
        <v>PDA RENOVACION</v>
      </c>
      <c r="D763" t="str">
        <v>CERRADO</v>
      </c>
      <c r="E763" t="str">
        <v>TIENDA</v>
      </c>
      <c r="F763" t="str">
        <v>PDA</v>
      </c>
      <c r="G763" t="str">
        <v>PDA</v>
      </c>
      <c r="H763" t="str">
        <v>HONEYWELL</v>
      </c>
      <c r="I763"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21178B0616 G15D31027_x000d_
21178B0591 G15D31033_x000d_
21178B059C 16005522501289_x000d_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J763" t="str">
        <v>NO APLICA</v>
      </c>
      <c r="K763" t="str">
        <v xml:space="preserve">Me ayudan con esta solicitud	</v>
      </c>
      <c r="L763" t="str" xml:space="preserve">
        <v xml:space="preserve">Se procede a establecer contacto con el usuario jefe de tienda el señor Bernardo Agredo Carvajal quien realizó la solicitud de instalación Y configuración de 3 PDTS de marca Honeywall modelo EDA51 CON series: 21178B0616; 21178B0591; 21178B059C.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G15D31027; G15D31033; 16005522501289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El día 17/12/2021 Soporte Cencosud solicita garantía sobre PDT de serie 21178B0591 que fue configurada para Chequeo de precios al no encontrase aplicativo Jannis y Gapv Técnico se acerca a el punto y habilita funcionamiento del aplicativo Jannis en todas la Pdts entregadas a líneas de caja; quienes realizan pruebas con aplicativo y estas toman códigos correctamente e ingresan cedulas de clientes; PDT asignada para chequeo de precios requiere para su funcionamiento el aplicativo Gapv se le informa novedad a soporte quien indica que PDT entregada no es compatible con la aplicación requerida; por lo que el señor Harol Gonzales solicita que sea cambiada Pdt EDA51 de serie 21178B0591 por Pdt  DATALOGIC SCORPION X3 de serie G17F62353 que está a nombre del jefe de área PCG el señor Jesús Córdoba. Se configura y actualiza el aplicativo Gapv en PDT SKORPIO que utilizara línea de cajas y a la vez se actualiza y configura el perfil de la pdt que utilizara el área de PGC. usuarios realizan pruebas en PDTS recibidas y firman actas de cambios realizados; estas son enviadas a el Señor Harold Gonzales quien da el visto bueno de labor terminada </v>
      </c>
      <c r="M763">
        <v>44546</v>
      </c>
      <c r="N763">
        <v>44546</v>
      </c>
      <c r="O763" t="str">
        <v>J036 JUMBO POPAYAN CAMPANARIO</v>
      </c>
      <c r="P763" t="str">
        <v>POPAYAN</v>
      </c>
      <c r="Q763" t="str">
        <v>JHON ALEXANDER VASQUEZ REVELO</v>
      </c>
      <c r="R763">
        <v>10308105</v>
      </c>
      <c r="S763" t="str">
        <v>OCCIDENTE</v>
      </c>
    </row>
    <row r="764" xml:space="preserve">
      <c r="A764">
        <v>763</v>
      </c>
      <c r="B764">
        <v>12122386</v>
      </c>
      <c r="C764" t="str">
        <v>PDA RENOVACION</v>
      </c>
      <c r="D764" t="str">
        <v>CERRADO</v>
      </c>
      <c r="E764" t="str">
        <v>TIENDA</v>
      </c>
      <c r="F764" t="str">
        <v>PDA</v>
      </c>
      <c r="G764" t="str">
        <v>PDA</v>
      </c>
      <c r="H764" t="str">
        <v>HONEYWELL</v>
      </c>
      <c r="I764"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21178B0616 G15D31027_x000d_
21178B0591 G15D31033_x000d_
21178B059C 16005522501289_x000d_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J764" t="str">
        <v>NO APLICA</v>
      </c>
      <c r="K764" t="str">
        <v xml:space="preserve">Me ayudan con esta solicitud	</v>
      </c>
      <c r="L764" t="str" xml:space="preserve">
        <v xml:space="preserve">Se procede a establecer contacto con el usuario jefe de tienda el señor Bernardo Agredo Carvajal quien realizó la solicitud de instalación Y configuración de 3 PDTS de marca Honeywall modelo EDA51 CON series: 21178B0616; 21178B0591; 21178B059C.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G15D31027; G15D31033; 16005522501289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El día 17/12/2021 Soporte Cencosud solicita garantía sobre PDT de serie 21178B0591 que fue configurada para Chequeo de precios al no encontrase aplicativo Jannis y Gapv Técnico se acerca a el punto y habilita funcionamiento del aplicativo Jannis en todas la Pdts entregadas a líneas de caja; quienes realizan pruebas con aplicativo y estas toman códigos correctamente e ingresan cedulas de clientes; PDT asignada para chequeo de precios requiere para su funcionamiento el aplicativo Gapv se le informa novedad a soporte quien indica que PDT entregada no es compatible con la aplicación requerida; por lo que el señor Harol Gonzales solicita que sea cambiada Pdt EDA51 de serie 21178B0591 por Pdt  DATALOGIC SCORPION X3 de serie G17F62353 que está a nombre del jefe de área PCG el señor Jesús Córdoba. Se configura y actualiza el aplicativo Gapv en PDT SKORPIO que utilizara línea de cajas y a la vez se actualiza y configura el perfil de la pdt que utilizara el área de PGC. usuarios realizan pruebas en PDTS recibidas y firman actas de cambios realizados; estas son enviadas a el Señor Harold Gonzales quien da el visto bueno de labor terminada </v>
      </c>
      <c r="M764">
        <v>44546</v>
      </c>
      <c r="N764">
        <v>44546</v>
      </c>
      <c r="O764" t="str">
        <v>J036 JUMBO POPAYAN CAMPANARIO</v>
      </c>
      <c r="P764" t="str">
        <v>POPAYAN</v>
      </c>
      <c r="Q764" t="str">
        <v>JHON ALEXANDER VASQUEZ REVELO</v>
      </c>
      <c r="R764">
        <v>10308105</v>
      </c>
      <c r="S764" t="str">
        <v>OCCIDENTE</v>
      </c>
    </row>
    <row r="765" xml:space="preserve">
      <c r="A765">
        <v>764</v>
      </c>
      <c r="B765">
        <v>12122386</v>
      </c>
      <c r="C765" t="str">
        <v>PDA RENOVACION</v>
      </c>
      <c r="D765" t="str">
        <v>CERRADO</v>
      </c>
      <c r="E765" t="str">
        <v>TIENDA</v>
      </c>
      <c r="F765" t="str">
        <v>PDA</v>
      </c>
      <c r="G765" t="str">
        <v>PDA</v>
      </c>
      <c r="H765" t="str">
        <v>HONEYWELL</v>
      </c>
      <c r="I765"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21178B0616 G15D31027_x000d_
21178B0591 G15D31033_x000d_
21178B059C 16005522501289_x000d_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J765" t="str">
        <v>NO APLICA</v>
      </c>
      <c r="K765" t="str">
        <v xml:space="preserve">Me ayudan con esta solicitud	</v>
      </c>
      <c r="L765" t="str" xml:space="preserve">
        <v xml:space="preserve">Se procede a establecer contacto con el usuario jefe de tienda el señor Bernardo Agredo Carvajal quien realizó la solicitud de instalación Y configuración de 3 PDTS de marca Honeywall modelo EDA51 CON series: 21178B0616; 21178B0591; 21178B059C.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G15D31027; G15D31033; 16005522501289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El día 17/12/2021 Soporte Cencosud solicita garantía sobre PDT de serie 21178B0591 que fue configurada para Chequeo de precios al no encontrase aplicativo Jannis y Gapv Técnico se acerca a el punto y habilita funcionamiento del aplicativo Jannis en todas la Pdts entregadas a líneas de caja; quienes realizan pruebas con aplicativo y estas toman códigos correctamente e ingresan cedulas de clientes; PDT asignada para chequeo de precios requiere para su funcionamiento el aplicativo Gapv se le informa novedad a soporte quien indica que PDT entregada no es compatible con la aplicación requerida; por lo que el señor Harol Gonzales solicita que sea cambiada Pdt EDA51 de serie 21178B0591 por Pdt  DATALOGIC SCORPION X3 de serie G17F62353 que está a nombre del jefe de área PCG el señor Jesús Córdoba. Se configura y actualiza el aplicativo Gapv en PDT SKORPIO que utilizara línea de cajas y a la vez se actualiza y configura el perfil de la pdt que utilizara el área de PGC. usuarios realizan pruebas en PDTS recibidas y firman actas de cambios realizados; estas son enviadas a el Señor Harold Gonzales quien da el visto bueno de labor terminada </v>
      </c>
      <c r="M765">
        <v>44546</v>
      </c>
      <c r="N765">
        <v>44546</v>
      </c>
      <c r="O765" t="str">
        <v>J036 JUMBO POPAYAN CAMPANARIO</v>
      </c>
      <c r="P765" t="str">
        <v>POPAYAN</v>
      </c>
      <c r="Q765" t="str">
        <v>JHON ALEXANDER VASQUEZ REVELO</v>
      </c>
      <c r="R765">
        <v>10308105</v>
      </c>
      <c r="S765" t="str">
        <v>OCCIDENTE</v>
      </c>
    </row>
    <row r="766" xml:space="preserve">
      <c r="A766">
        <v>765</v>
      </c>
      <c r="B766">
        <v>12122380</v>
      </c>
      <c r="C766" t="str">
        <v>PDA RENOVACION</v>
      </c>
      <c r="D766" t="str">
        <v>CERRADO</v>
      </c>
      <c r="E766" t="str">
        <v>TIENDA</v>
      </c>
      <c r="F766" t="str">
        <v>PDA</v>
      </c>
      <c r="G766" t="str">
        <v>PDA</v>
      </c>
      <c r="H766" t="str">
        <v>HONEYWELL</v>
      </c>
      <c r="I766"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21178B05F3 S12134521120541_x000d_
21178B0611 S12107528125449_x000d_
21178B061E S12134521120701_x000d_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66" t="str">
        <v>NO APLICA</v>
      </c>
      <c r="K766" t="str">
        <v xml:space="preserve">Me ayudan con esta solicitud	</v>
      </c>
      <c r="L766" t="str">
        <v>Se procede a establecer contacto con el usuario jefe de tienda el señor Bernardo Agredo Carvajal quien realizo la solicitud de instalación Y configuración de 3 PDTS de marca Honeywall modelo EDA51 CON series: 21178B05F3; 21178B0611; 21178B061E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S12134521120541; S12107528125449; S12134521120701 que serán retiradas del inventario para dar cabida a el reemplazo de las nuevas PDTS; solo se logra encontrar la serie S12134521120541 y se trasladan PDTS a el director de la tienda el señor Bernardo Agredo Carvajal quien a la vez realiza entrega al jefe de sección para realizar verificación de su funcionamiento de PDT; pruebas ejecutadas son positivas. Se imprimen acta enviada por soporte y se hacen firmar del el señor Subgerente Jorge López y estas son remitidas a el señor Harold González quien queda al tanto de la novedad d las PDTS que no fue posible localizar en la tienda</v>
      </c>
      <c r="M766">
        <v>44536</v>
      </c>
      <c r="N766">
        <v>44546</v>
      </c>
      <c r="O766" t="str">
        <v>J036 JUMBO POPAYAN CAMPANARIO</v>
      </c>
      <c r="P766" t="str">
        <v>POPAYAN</v>
      </c>
      <c r="Q766" t="str">
        <v>JHON ALEXANDER VASQUEZ REVELO</v>
      </c>
      <c r="R766">
        <v>10308105</v>
      </c>
      <c r="S766" t="str">
        <v>OCCIDENTE</v>
      </c>
    </row>
    <row r="767" xml:space="preserve">
      <c r="A767">
        <v>766</v>
      </c>
      <c r="B767">
        <v>12122380</v>
      </c>
      <c r="C767" t="str">
        <v>PDA RENOVACION</v>
      </c>
      <c r="D767" t="str">
        <v>CERRADO</v>
      </c>
      <c r="E767" t="str">
        <v>TIENDA</v>
      </c>
      <c r="F767" t="str">
        <v>PDA</v>
      </c>
      <c r="G767" t="str">
        <v>PDA</v>
      </c>
      <c r="H767" t="str">
        <v>HONEYWELL</v>
      </c>
      <c r="I767"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21178B05F3 S12134521120541_x000d_
21178B0611 S12107528125449_x000d_
21178B061E S12134521120701_x000d_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67" t="str">
        <v>NO APLICA</v>
      </c>
      <c r="K767" t="str">
        <v xml:space="preserve">Me ayudan con esta solicitud	</v>
      </c>
      <c r="L767" t="str">
        <v>Se procede a establecer contacto con el usuario jefe de tienda el señor Bernardo Agredo Carvajal quien realizo la solicitud de instalación Y configuración de 3 PDTS de marca Honeywall modelo EDA51 CON series: 21178B05F3; 21178B0611; 21178B061E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S12134521120541; S12107528125449; S12134521120701 que serán retiradas del inventario para dar cabida a el reemplazo de las nuevas PDTS; solo se logra encontrar la serie S12134521120541 y se trasladan PDTS a el director de la tienda el señor Bernardo Agredo Carvajal quien a la vez realiza entrega al jefe de sección para realizar verificación de su funcionamiento de PDT; pruebas ejecutadas son positivas. Se imprimen acta enviada por soporte y se hacen firmar del el señor Subgerente Jorge López y estas son remitidas a el señor Harold González quien queda al tanto de la novedad d las PDTS que no fue posible localizar en la tienda</v>
      </c>
      <c r="M767">
        <v>44546</v>
      </c>
      <c r="N767">
        <v>44546</v>
      </c>
      <c r="O767" t="str">
        <v>J036 JUMBO POPAYAN CAMPANARIO</v>
      </c>
      <c r="P767" t="str">
        <v>POPAYAN</v>
      </c>
      <c r="Q767" t="str">
        <v>JHON ALEXANDER VASQUEZ REVELO</v>
      </c>
      <c r="R767">
        <v>10308105</v>
      </c>
      <c r="S767" t="str">
        <v>OCCIDENTE</v>
      </c>
    </row>
    <row r="768" xml:space="preserve">
      <c r="A768">
        <v>767</v>
      </c>
      <c r="B768">
        <v>12122380</v>
      </c>
      <c r="C768" t="str">
        <v>PDA RENOVACION</v>
      </c>
      <c r="D768" t="str">
        <v>CERRADO</v>
      </c>
      <c r="E768" t="str">
        <v>TIENDA</v>
      </c>
      <c r="F768" t="str">
        <v>PDA</v>
      </c>
      <c r="G768" t="str">
        <v>PDA</v>
      </c>
      <c r="H768" t="str">
        <v>HONEYWELL</v>
      </c>
      <c r="I768"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21178B05F3 S12134521120541_x000d_
21178B0611 S12107528125449_x000d_
21178B061E S12134521120701_x000d_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68" t="str">
        <v>NO APLICA</v>
      </c>
      <c r="K768" t="str">
        <v xml:space="preserve">Me ayudan con esta solicitud	</v>
      </c>
      <c r="L768" t="str">
        <v>Se procede a establecer contacto con el usuario jefe de tienda el señor Bernardo Agredo Carvajal quien realizo la solicitud de instalación Y configuración de 3 PDTS de marca Honeywall modelo EDA51 CON series: 21178B05F3; 21178B0611; 21178B061E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S12134521120541; S12107528125449; S12134521120701 que serán retiradas del inventario para dar cabida a el reemplazo de las nuevas PDTS; solo se logra encontrar la serie S12134521120541 y se trasladan PDTS a el director de la tienda el señor Bernardo Agredo Carvajal quien a la vez realiza entrega al jefe de sección para realizar verificación de su funcionamiento de PDT; pruebas ejecutadas son positivas. Se imprimen acta enviada por soporte y se hacen firmar del el señor Subgerente Jorge López y estas son remitidas a el señor Harold González quien queda al tanto de la novedad d las PDTS que no fue posible localizar en la tienda</v>
      </c>
      <c r="M768">
        <v>44546</v>
      </c>
      <c r="N768">
        <v>44546</v>
      </c>
      <c r="O768" t="str">
        <v>J036 JUMBO POPAYAN CAMPANARIO</v>
      </c>
      <c r="P768" t="str">
        <v>POPAYAN</v>
      </c>
      <c r="Q768" t="str">
        <v>JHON ALEXANDER VASQUEZ REVELO</v>
      </c>
      <c r="R768">
        <v>10308105</v>
      </c>
      <c r="S768" t="str">
        <v>OCCIDENTE</v>
      </c>
    </row>
    <row r="769" xml:space="preserve">
      <c r="A769">
        <v>768</v>
      </c>
      <c r="B769">
        <v>12122365</v>
      </c>
      <c r="C769" t="str">
        <v>PDA RENOVACION</v>
      </c>
      <c r="D769" t="str">
        <v>CERRADO</v>
      </c>
      <c r="E769" t="str">
        <v>TIENDA</v>
      </c>
      <c r="F769" t="str">
        <v>PDA</v>
      </c>
      <c r="G769" t="str">
        <v>PDA</v>
      </c>
      <c r="H769" t="str">
        <v>HONEYWELL</v>
      </c>
      <c r="I769"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21178B05F9 G16NC4656_x000d_
21178B05F5 G17F62355_x000d_
21178B05F1 S12134521120726_x000d_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J769" t="str">
        <v>NO APLICA</v>
      </c>
      <c r="K769" t="str">
        <v xml:space="preserve">Me ayudan con esta solicitud	</v>
      </c>
      <c r="L769" t="str">
        <v>Se procede a establecer contacto con el usuario jefe de tienda el señor Bernardo Agredo Carvajal quien realizo la solicitud de instalación Y configuración de 3 PDTS de marca Honeywall modelo EDA51 CON series: 21178B05F9;  21178B05F5;  21178B05F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G16NC4656; G17F62355; S12134521120726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v>
      </c>
      <c r="M769">
        <v>44536</v>
      </c>
      <c r="N769">
        <v>44546</v>
      </c>
      <c r="O769" t="str">
        <v>J036 JUMBO POPAYAN CAMPANARIO</v>
      </c>
      <c r="P769" t="str">
        <v>POPAYAN</v>
      </c>
      <c r="Q769" t="str">
        <v>JHON ALEXANDER VASQUEZ REVELO</v>
      </c>
      <c r="R769">
        <v>10308105</v>
      </c>
      <c r="S769" t="str">
        <v>OCCIDENTE</v>
      </c>
    </row>
    <row r="770" xml:space="preserve">
      <c r="A770">
        <v>769</v>
      </c>
      <c r="B770">
        <v>12122365</v>
      </c>
      <c r="C770" t="str">
        <v>PDA RENOVACION</v>
      </c>
      <c r="D770" t="str">
        <v>CERRADO</v>
      </c>
      <c r="E770" t="str">
        <v>TIENDA</v>
      </c>
      <c r="F770" t="str">
        <v>PDA</v>
      </c>
      <c r="G770" t="str">
        <v>PDA</v>
      </c>
      <c r="H770" t="str">
        <v>HONEYWELL</v>
      </c>
      <c r="I770"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21178B05F9 G16NC4656_x000d_
21178B05F5 G17F62355_x000d_
21178B05F1 S12134521120726_x000d_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J770" t="str">
        <v>NO APLICA</v>
      </c>
      <c r="K770" t="str">
        <v xml:space="preserve">Me ayudan con esta solicitud	</v>
      </c>
      <c r="L770" t="str">
        <v>Se procede a establecer contacto con el usuario jefe de tienda el señor Bernardo Agredo Carvajal quien realizo la solicitud de instalación Y configuración de 3 PDTS de marca Honeywall modelo EDA51 CON series: 21178B05F9;  21178B05F5;  21178B05F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G16NC4656; G17F62355; S12134521120726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v>
      </c>
      <c r="M770">
        <v>44546</v>
      </c>
      <c r="N770">
        <v>44546</v>
      </c>
      <c r="O770" t="str">
        <v>J036 JUMBO POPAYAN CAMPANARIO</v>
      </c>
      <c r="P770" t="str">
        <v>POPAYAN</v>
      </c>
      <c r="Q770" t="str">
        <v>JHON ALEXANDER VASQUEZ REVELO</v>
      </c>
      <c r="R770">
        <v>10308105</v>
      </c>
      <c r="S770" t="str">
        <v>OCCIDENTE</v>
      </c>
    </row>
    <row r="771" xml:space="preserve">
      <c r="A771">
        <v>770</v>
      </c>
      <c r="B771">
        <v>12122365</v>
      </c>
      <c r="C771" t="str">
        <v>PDA RENOVACION</v>
      </c>
      <c r="D771" t="str">
        <v>CERRADO</v>
      </c>
      <c r="E771" t="str">
        <v>TIENDA</v>
      </c>
      <c r="F771" t="str">
        <v>PDA</v>
      </c>
      <c r="G771" t="str">
        <v>PDA</v>
      </c>
      <c r="H771" t="str">
        <v>HONEYWELL</v>
      </c>
      <c r="I771"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21178B05F9 G16NC4656_x000d_
21178B05F5 G17F62355_x000d_
21178B05F1 S12134521120726_x000d_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J771" t="str">
        <v>NO APLICA</v>
      </c>
      <c r="K771" t="str">
        <v xml:space="preserve">Me ayudan con esta solicitud	</v>
      </c>
      <c r="L771" t="str">
        <v>Se procede a establecer contacto con el usuario jefe de tienda el señor Bernardo Agredo Carvajal quien realizo la solicitud de instalación Y configuración de 3 PDTS de marca Honeywall modelo EDA51 CON series: 21178B05F9;  21178B05F5;  21178B05F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G16NC4656; G17F62355; S12134521120726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v>
      </c>
      <c r="M771">
        <v>44546</v>
      </c>
      <c r="N771">
        <v>44546</v>
      </c>
      <c r="O771" t="str">
        <v>J036 JUMBO POPAYAN CAMPANARIO</v>
      </c>
      <c r="P771" t="str">
        <v>POPAYAN</v>
      </c>
      <c r="Q771" t="str">
        <v>JHON ALEXANDER VASQUEZ REVELO</v>
      </c>
      <c r="R771">
        <v>10308105</v>
      </c>
      <c r="S771" t="str">
        <v>OCCIDENTE</v>
      </c>
    </row>
    <row r="772" xml:space="preserve">
      <c r="A772">
        <v>771</v>
      </c>
      <c r="B772">
        <v>12122407</v>
      </c>
      <c r="C772" t="str">
        <v>PDA RENOVACION</v>
      </c>
      <c r="D772" t="str">
        <v>CERRADO</v>
      </c>
      <c r="E772" t="str">
        <v>TIENDA</v>
      </c>
      <c r="F772" t="str">
        <v>PDA</v>
      </c>
      <c r="G772" t="str">
        <v>PDA</v>
      </c>
      <c r="H772" t="str">
        <v>HONEYWELL</v>
      </c>
      <c r="I772"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21178B0505 16237522501906_x000d_
21178B057B 16237522501908_x000d_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72" t="str">
        <v>NO APLICA</v>
      </c>
      <c r="K772" t="str">
        <v>Me ayudan con esta solicitud.</v>
      </c>
      <c r="L772" t="str" xml:space="preserve">
        <v xml:space="preserve">Se procede a establecer contacto con el usuario jefe de tienda el señor Bernardo Agredo Carvajal quien realizo la solicitud de instalación Y configuración de 2 PDTS de marca Honeywall modelo EDA51 CON series: 21178B0505;  21178B057B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dos PDTS de series: 16237522501906; 16237522501908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v>
      </c>
      <c r="M772">
        <v>44536</v>
      </c>
      <c r="N772">
        <v>44546</v>
      </c>
      <c r="O772" t="str">
        <v>J036 JUMBO POPAYAN CAMPANARIO</v>
      </c>
      <c r="P772" t="str">
        <v>POPAYAN</v>
      </c>
      <c r="Q772" t="str">
        <v>JHON ALEXANDER VASQUEZ REVELO</v>
      </c>
      <c r="R772">
        <v>10308105</v>
      </c>
      <c r="S772" t="str">
        <v>OCCIDENTE</v>
      </c>
    </row>
    <row r="773" xml:space="preserve">
      <c r="A773">
        <v>772</v>
      </c>
      <c r="B773">
        <v>12122407</v>
      </c>
      <c r="C773" t="str">
        <v>PDA RENOVACION</v>
      </c>
      <c r="D773" t="str">
        <v>CERRADO</v>
      </c>
      <c r="E773" t="str">
        <v>TIENDA</v>
      </c>
      <c r="F773" t="str">
        <v>PDA</v>
      </c>
      <c r="G773" t="str">
        <v>PDA</v>
      </c>
      <c r="H773" t="str">
        <v>HONEYWELL</v>
      </c>
      <c r="I773"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21178B0505 16237522501906_x000d_
21178B057B 16237522501908_x000d_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73" t="str">
        <v>NO APLICA</v>
      </c>
      <c r="K773" t="str">
        <v>Me ayudan con esta solicitud.</v>
      </c>
      <c r="L773" t="str" xml:space="preserve">
        <v xml:space="preserve">Se procede a establecer contacto con el usuario jefe de tienda el señor Bernardo Agredo Carvajal quien realizo la solicitud de instalación Y configuración de 2 PDTS de marca Honeywall modelo EDA51 CON series: 21178B0505;  21178B057B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dos PDTS de series: 16237522501906; 16237522501908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v>
      </c>
      <c r="M773">
        <v>44546</v>
      </c>
      <c r="N773">
        <v>44546</v>
      </c>
      <c r="O773" t="str">
        <v>J036 JUMBO POPAYAN CAMPANARIO</v>
      </c>
      <c r="P773" t="str">
        <v>POPAYAN</v>
      </c>
      <c r="Q773" t="str">
        <v>JHON ALEXANDER VASQUEZ REVELO</v>
      </c>
      <c r="R773">
        <v>10308105</v>
      </c>
      <c r="S773" t="str">
        <v>OCCIDENTE</v>
      </c>
    </row>
    <row r="774" xml:space="preserve">
      <c r="A774">
        <v>773</v>
      </c>
      <c r="B774">
        <v>12122407</v>
      </c>
      <c r="C774" t="str">
        <v>PDA RENOVACION</v>
      </c>
      <c r="D774" t="str">
        <v>CERRADO</v>
      </c>
      <c r="E774" t="str">
        <v>TIENDA</v>
      </c>
      <c r="F774" t="str">
        <v>PDA</v>
      </c>
      <c r="G774" t="str">
        <v>PDA</v>
      </c>
      <c r="H774" t="str">
        <v>HONEYWELL</v>
      </c>
      <c r="I774"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21178B0505 16237522501906_x000d_
21178B057B 16237522501908_x000d_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74" t="str">
        <v>NO APLICA</v>
      </c>
      <c r="K774" t="str">
        <v>Me ayudan con esta solicitud.</v>
      </c>
      <c r="L774" t="str" xml:space="preserve">
        <v xml:space="preserve">Se procede a establecer contacto con el usuario jefe de tienda el señor Bernardo Agredo Carvajal quien realizo la solicitud de instalación Y configuración de 2 PDTS de marca Honeywall modelo EDA51 CON series: 21178B0505;  21178B057B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dos PDTS de series: 16237522501906; 16237522501908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v>
      </c>
      <c r="M774">
        <v>44546</v>
      </c>
      <c r="N774">
        <v>44546</v>
      </c>
      <c r="O774" t="str">
        <v>J036 JUMBO POPAYAN CAMPANARIO</v>
      </c>
      <c r="P774" t="str">
        <v>POPAYAN</v>
      </c>
      <c r="Q774" t="str">
        <v>JHON ALEXANDER VASQUEZ REVELO</v>
      </c>
      <c r="R774">
        <v>10308105</v>
      </c>
      <c r="S774" t="str">
        <v>OCCIDENTE</v>
      </c>
    </row>
    <row r="775" xml:space="preserve">
      <c r="A775">
        <v>774</v>
      </c>
      <c r="B775">
        <v>12140671</v>
      </c>
      <c r="C775" t="str">
        <v>REQUEST</v>
      </c>
      <c r="D775" t="str">
        <v>CERRADO</v>
      </c>
      <c r="E775" t="str">
        <v>TIENDA</v>
      </c>
      <c r="F775" t="str">
        <v>CPU</v>
      </c>
      <c r="G775" t="str">
        <v>CPU</v>
      </c>
      <c r="H775" t="str">
        <v>LENOVO</v>
      </c>
      <c r="I775"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Buenos dias; se requiere por favor formateo del PC de serial 1S10B7003RLSMJ01MKNS del area RRHH ya que presenta bloqueos constantes y durante tiempos muy prolongados._x000d_
Indicar la ubicacion del computador en la tienda o sede: GESTION HUMANA</v>
      </c>
      <c r="J775" t="str">
        <v>NO APLICA</v>
      </c>
      <c r="K775" t="str" xml:space="preserve">
        <v xml:space="preserve">Transfer Assignee from '' to 'Espinosa Rodriguez; Jamir Leandro '_x000d_
Transfer Group from 'Soporte_Onsite_REG_Costa_SM Colombia' to 'Soporte_Onsite_REG_Remoto_SM Colombia'</v>
      </c>
      <c r="L775" t="str">
        <v>Se llega al sitio y se realiza la revisión de equipo. Se borran archivos temporales; se desinstala teams; se le aumenta memoria RAM y se mejora el rendimiento del equipo. Se le indica a la usuaria que debe esperar el cambio del equipo según lo indicado por Rafael Acosta de soporte Cencosud.</v>
      </c>
      <c r="M775">
        <v>44545</v>
      </c>
      <c r="N775">
        <v>44546</v>
      </c>
      <c r="O775" t="str">
        <v>M085 METRO MONTERIA</v>
      </c>
      <c r="P775" t="str">
        <v>MONTERIA</v>
      </c>
      <c r="Q775" t="str">
        <v>YADER YAIR SANCHEZ DORIA</v>
      </c>
      <c r="R775">
        <v>1067864994</v>
      </c>
      <c r="S775" t="str">
        <v>COSTA</v>
      </c>
    </row>
    <row r="776" xml:space="preserve">
      <c r="A776">
        <v>775</v>
      </c>
      <c r="B776">
        <v>12140671</v>
      </c>
      <c r="C776" t="str">
        <v>REQUEST</v>
      </c>
      <c r="D776" t="str">
        <v>CERRADO</v>
      </c>
      <c r="E776" t="str">
        <v>TIENDA</v>
      </c>
      <c r="F776" t="str">
        <v>CPU</v>
      </c>
      <c r="G776" t="str">
        <v>CPU</v>
      </c>
      <c r="H776" t="str">
        <v>LENOVO</v>
      </c>
      <c r="I776"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Buenos dias; se requiere por favor formateo del PC de serial 1S10B7003RLSMJ01MKNS del area RRHH ya que presenta bloqueos constantes y durante tiempos muy prolongados._x000d_
Indicar la ubicacion del computador en la tienda o sede: GESTION HUMANA</v>
      </c>
      <c r="J776" t="str">
        <v>NO APLICA</v>
      </c>
      <c r="K776" t="str" xml:space="preserve">
        <v xml:space="preserve">Transfer Assignee from '' to 'Espinosa Rodriguez; Jamir Leandro '_x000d_
Transfer Group from 'Soporte_Onsite_REG_Costa_SM Colombia' to 'Soporte_Onsite_REG_Remoto_SM Colombia'</v>
      </c>
      <c r="L776" t="str">
        <v>Se llega al sitio y se realiza la revisión de equipo. Se borran archivos temporales; se desinstala teams; se le aumenta memoria RAM y se mejora el rendimiento del equipo. Se le indica a la usuaria que debe esperar el cambio del equipo según lo indicado por Rafael Acosta de soporte Cencosud.</v>
      </c>
      <c r="M776">
        <v>44545</v>
      </c>
      <c r="N776">
        <v>44546</v>
      </c>
      <c r="O776" t="str">
        <v>M085 METRO MONTERIA</v>
      </c>
      <c r="P776" t="str">
        <v>MONTERIA</v>
      </c>
      <c r="Q776" t="str">
        <v>YADER YAIR SANCHEZ DORIA</v>
      </c>
      <c r="R776">
        <v>1067864994</v>
      </c>
      <c r="S776" t="str">
        <v>COSTA</v>
      </c>
    </row>
    <row r="777" xml:space="preserve">
      <c r="A777">
        <v>776</v>
      </c>
      <c r="B777">
        <v>12145824</v>
      </c>
      <c r="C777" t="str">
        <v>PDA RENOVACION</v>
      </c>
      <c r="D777" t="str">
        <v>CERRADO</v>
      </c>
      <c r="E777" t="str">
        <v>TIENDA</v>
      </c>
      <c r="F777" t="str">
        <v>PDA</v>
      </c>
      <c r="G777" t="str">
        <v>PDA</v>
      </c>
      <c r="H777" t="str">
        <v>HONEYWELL</v>
      </c>
      <c r="I777"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Downgrade de la PDTs que se entregaron por renovacion tecnologica en la tienda Jumbo santa Marta y a su vez la conexion a la red CSwlan12 de los equipos. Se adjunta archivo con los seriales de los equipos a Impactar_x000d_
Seccion en la tienda o ubicacion del usuario: Todas las Areas_x000d_
Jefe de area asignacion de la PDT: Todas las Areas</v>
      </c>
      <c r="J777" t="str">
        <v>NO APLICA</v>
      </c>
      <c r="K777" t="str">
        <v>Su ayuda con esta solicitud. Gracias</v>
      </c>
      <c r="L777" t="str">
        <v>Se realiza configuración de las pdts entregadas por renovación de tecnología de la tienda Jumbo que presentan falla en las conexiones con la red wifi y aplicativos; se procede a restaurar pdts de fábrica; se instala nuevo firmware en todos los dispositivos pdts con seriales: 21175B467F; 21175B45F9; 21175B50EB; 21175B5116; 21175B478D; 21175B5151; 21175B47DC; 21175B505D; 21175B47B5; 21175B7567; 21175B707E; 21175B5E4A; 21175B7209; 21175B6AE2; 21175B6FFF; 21175B4521. Se instalan programas y aplicaciones necesarios para el correcto funcionamiento de los dispositivos pdts. Se realizan pruebas con los usuarios de manera exitosa. Se realiza cambio de red wifi en todos los dispositivos verificadores de precios de la tienda Jumbo y scanner Zebra portátil; conectándolos en la nueva red wifi cswlan12; se dejan dispositivos conectados en la nueva red wifi asignada en correcto funcionamiento.</v>
      </c>
      <c r="M777">
        <v>44546</v>
      </c>
      <c r="N777">
        <v>44546</v>
      </c>
      <c r="O777" t="str">
        <v>J045 JUMBO AV.DEL FERROCARRIL SANTA MARTA</v>
      </c>
      <c r="P777" t="str">
        <v>SANTA MARTA</v>
      </c>
      <c r="Q777" t="str">
        <v>FABIAN ANDRES DIAZGRANADOS ORTEGA</v>
      </c>
      <c r="R777">
        <v>1082890172</v>
      </c>
      <c r="S777" t="str">
        <v>COSTA</v>
      </c>
    </row>
    <row r="778" xml:space="preserve">
      <c r="A778">
        <v>777</v>
      </c>
      <c r="B778">
        <v>12145824</v>
      </c>
      <c r="C778" t="str">
        <v>PDA RENOVACION</v>
      </c>
      <c r="D778" t="str">
        <v>CERRADO</v>
      </c>
      <c r="E778" t="str">
        <v>TIENDA</v>
      </c>
      <c r="F778" t="str">
        <v>PDA</v>
      </c>
      <c r="G778" t="str">
        <v>PDA</v>
      </c>
      <c r="H778" t="str">
        <v>HONEYWELL</v>
      </c>
      <c r="I778"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Downgrade de la PDTs que se entregaron por renovacion tecnologica en la tienda Jumbo santa Marta y a su vez la conexion a la red CSwlan12 de los equipos. Se adjunta archivo con los seriales de los equipos a Impactar_x000d_
Seccion en la tienda o ubicacion del usuario: Todas las Areas_x000d_
Jefe de area asignacion de la PDT: Todas las Areas</v>
      </c>
      <c r="J778" t="str">
        <v>NO APLICA</v>
      </c>
      <c r="K778" t="str">
        <v>Su ayuda con esta solicitud. Gracias</v>
      </c>
      <c r="L778" t="str">
        <v>Se realiza configuración de las pdts entregadas por renovación de tecnología de la tienda Jumbo que presentan falla en las conexiones con la red wifi y aplicativos; se procede a restaurar pdts de fábrica; se instala nuevo firmware en todos los dispositivos pdts con seriales: 21175B467F; 21175B45F9; 21175B50EB; 21175B5116; 21175B478D; 21175B5151; 21175B47DC; 21175B505D; 21175B47B5; 21175B7567; 21175B707E; 21175B5E4A; 21175B7209; 21175B6AE2; 21175B6FFF; 21175B4521. Se instalan programas y aplicaciones necesarios para el correcto funcionamiento de los dispositivos pdts. Se realizan pruebas con los usuarios de manera exitosa. Se realiza cambio de red wifi en todos los dispositivos verificadores de precios de la tienda Jumbo y scanner Zebra portátil; conectándolos en la nueva red wifi cswlan12; se dejan dispositivos conectados en la nueva red wifi asignada en correcto funcionamiento.</v>
      </c>
      <c r="M778">
        <v>44546</v>
      </c>
      <c r="N778">
        <v>44546</v>
      </c>
      <c r="O778" t="str">
        <v>J045 JUMBO AV.DEL FERROCARRIL SANTA MARTA</v>
      </c>
      <c r="P778" t="str">
        <v>SANTA MARTA</v>
      </c>
      <c r="Q778" t="str">
        <v>FABIAN ANDRES DIAZGRANADOS ORTEGA</v>
      </c>
      <c r="R778">
        <v>1082890172</v>
      </c>
      <c r="S778" t="str">
        <v>COSTA</v>
      </c>
    </row>
    <row r="779" xml:space="preserve">
      <c r="A779">
        <v>778</v>
      </c>
      <c r="B779">
        <v>12145824</v>
      </c>
      <c r="C779" t="str">
        <v>PDA RENOVACION</v>
      </c>
      <c r="D779" t="str">
        <v>CERRADO</v>
      </c>
      <c r="E779" t="str">
        <v>TIENDA</v>
      </c>
      <c r="F779" t="str">
        <v>PDA</v>
      </c>
      <c r="G779" t="str">
        <v>PDA</v>
      </c>
      <c r="H779" t="str">
        <v>HONEYWELL</v>
      </c>
      <c r="I779"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Downgrade de la PDTs que se entregaron por renovacion tecnologica en la tienda Jumbo santa Marta y a su vez la conexion a la red CSwlan12 de los equipos. Se adjunta archivo con los seriales de los equipos a Impactar_x000d_
Seccion en la tienda o ubicacion del usuario: Todas las Areas_x000d_
Jefe de area asignacion de la PDT: Todas las Areas</v>
      </c>
      <c r="J779" t="str">
        <v>NO APLICA</v>
      </c>
      <c r="K779" t="str">
        <v>Su ayuda con esta solicitud. Gracias</v>
      </c>
      <c r="L779" t="str">
        <v>Se realiza configuración de las pdts entregadas por renovación de tecnología de la tienda Jumbo que presentan falla en las conexiones con la red wifi y aplicativos; se procede a restaurar pdts de fábrica; se instala nuevo firmware en todos los dispositivos pdts con seriales: 21175B467F; 21175B45F9; 21175B50EB; 21175B5116; 21175B478D; 21175B5151; 21175B47DC; 21175B505D; 21175B47B5; 21175B7567; 21175B707E; 21175B5E4A; 21175B7209; 21175B6AE2; 21175B6FFF; 21175B4521. Se instalan programas y aplicaciones necesarios para el correcto funcionamiento de los dispositivos pdts. Se realizan pruebas con los usuarios de manera exitosa. Se realiza cambio de red wifi en todos los dispositivos verificadores de precios de la tienda Jumbo y scanner Zebra portátil; conectándolos en la nueva red wifi cswlan12; se dejan dispositivos conectados en la nueva red wifi asignada en correcto funcionamiento.</v>
      </c>
      <c r="M779">
        <v>44546</v>
      </c>
      <c r="N779">
        <v>44546</v>
      </c>
      <c r="O779" t="str">
        <v>J045 JUMBO AV.DEL FERROCARRIL SANTA MARTA</v>
      </c>
      <c r="P779" t="str">
        <v>SANTA MARTA</v>
      </c>
      <c r="Q779" t="str">
        <v>FABIAN ANDRES DIAZGRANADOS ORTEGA</v>
      </c>
      <c r="R779">
        <v>1082890172</v>
      </c>
      <c r="S779" t="str">
        <v>COSTA</v>
      </c>
    </row>
    <row r="780" xml:space="preserve">
      <c r="A780">
        <v>779</v>
      </c>
      <c r="B780">
        <v>12145824</v>
      </c>
      <c r="C780" t="str">
        <v>PDA RENOVACION</v>
      </c>
      <c r="D780" t="str">
        <v>CERRADO</v>
      </c>
      <c r="E780" t="str">
        <v>TIENDA</v>
      </c>
      <c r="F780" t="str">
        <v>PDA</v>
      </c>
      <c r="G780" t="str">
        <v>PDA</v>
      </c>
      <c r="H780" t="str">
        <v>HONEYWELL</v>
      </c>
      <c r="I780"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Downgrade de la PDTs que se entregaron por renovacion tecnologica en la tienda Jumbo santa Marta y a su vez la conexion a la red CSwlan12 de los equipos. Se adjunta archivo con los seriales de los equipos a Impactar_x000d_
Seccion en la tienda o ubicacion del usuario: Todas las Areas_x000d_
Jefe de area asignacion de la PDT: Todas las Areas</v>
      </c>
      <c r="J780" t="str">
        <v>NO APLICA</v>
      </c>
      <c r="K780" t="str">
        <v>Su ayuda con esta solicitud. Gracias</v>
      </c>
      <c r="L780" t="str">
        <v>Se realiza configuración de las pdts entregadas por renovación de tecnología de la tienda Jumbo que presentan falla en las conexiones con la red wifi y aplicativos; se procede a restaurar pdts de fábrica; se instala nuevo firmware en todos los dispositivos pdts con seriales: 21175B467F; 21175B45F9; 21175B50EB; 21175B5116; 21175B478D; 21175B5151; 21175B47DC; 21175B505D; 21175B47B5; 21175B7567; 21175B707E; 21175B5E4A; 21175B7209; 21175B6AE2; 21175B6FFF; 21175B4521. Se instalan programas y aplicaciones necesarios para el correcto funcionamiento de los dispositivos pdts. Se realizan pruebas con los usuarios de manera exitosa. Se realiza cambio de red wifi en todos los dispositivos verificadores de precios de la tienda Jumbo y scanner Zebra portátil; conectándolos en la nueva red wifi cswlan12; se dejan dispositivos conectados en la nueva red wifi asignada en correcto funcionamiento.</v>
      </c>
      <c r="M780">
        <v>44546</v>
      </c>
      <c r="N780">
        <v>44546</v>
      </c>
      <c r="O780" t="str">
        <v>J045 JUMBO AV.DEL FERROCARRIL SANTA MARTA</v>
      </c>
      <c r="P780" t="str">
        <v>SANTA MARTA</v>
      </c>
      <c r="Q780" t="str">
        <v>FABIAN ANDRES DIAZGRANADOS ORTEGA</v>
      </c>
      <c r="R780">
        <v>1082890172</v>
      </c>
      <c r="S780" t="str">
        <v>COSTA</v>
      </c>
    </row>
    <row r="781" xml:space="preserve">
      <c r="A781">
        <v>780</v>
      </c>
      <c r="B781">
        <v>12145824</v>
      </c>
      <c r="C781" t="str">
        <v>PDA RENOVACION</v>
      </c>
      <c r="D781" t="str">
        <v>CERRADO</v>
      </c>
      <c r="E781" t="str">
        <v>TIENDA</v>
      </c>
      <c r="F781" t="str">
        <v>PDA</v>
      </c>
      <c r="G781" t="str">
        <v>PDA</v>
      </c>
      <c r="H781" t="str">
        <v>HONEYWELL</v>
      </c>
      <c r="I781"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Downgrade de la PDTs que se entregaron por renovacion tecnologica en la tienda Jumbo santa Marta y a su vez la conexion a la red CSwlan12 de los equipos. Se adjunta archivo con los seriales de los equipos a Impactar_x000d_
Seccion en la tienda o ubicacion del usuario: Todas las Areas_x000d_
Jefe de area asignacion de la PDT: Todas las Areas</v>
      </c>
      <c r="J781" t="str">
        <v>NO APLICA</v>
      </c>
      <c r="K781" t="str">
        <v>Su ayuda con esta solicitud. Gracias</v>
      </c>
      <c r="L781" t="str">
        <v>Se realiza configuración de las pdts entregadas por renovación de tecnología de la tienda Jumbo que presentan falla en las conexiones con la red wifi y aplicativos; se procede a restaurar pdts de fábrica; se instala nuevo firmware en todos los dispositivos pdts con seriales: 21175B467F; 21175B45F9; 21175B50EB; 21175B5116; 21175B478D; 21175B5151; 21175B47DC; 21175B505D; 21175B47B5; 21175B7567; 21175B707E; 21175B5E4A; 21175B7209; 21175B6AE2; 21175B6FFF; 21175B4521. Se instalan programas y aplicaciones necesarios para el correcto funcionamiento de los dispositivos pdts. Se realizan pruebas con los usuarios de manera exitosa. Se realiza cambio de red wifi en todos los dispositivos verificadores de precios de la tienda Jumbo y scanner Zebra portátil; conectándolos en la nueva red wifi cswlan12; se dejan dispositivos conectados en la nueva red wifi asignada en correcto funcionamiento.</v>
      </c>
      <c r="M781">
        <v>44546</v>
      </c>
      <c r="N781">
        <v>44546</v>
      </c>
      <c r="O781" t="str">
        <v>J045 JUMBO AV.DEL FERROCARRIL SANTA MARTA</v>
      </c>
      <c r="P781" t="str">
        <v>SANTA MARTA</v>
      </c>
      <c r="Q781" t="str">
        <v>FABIAN ANDRES DIAZGRANADOS ORTEGA</v>
      </c>
      <c r="R781">
        <v>1082890172</v>
      </c>
      <c r="S781" t="str">
        <v>COSTA</v>
      </c>
    </row>
    <row r="782" xml:space="preserve">
      <c r="A782">
        <v>781</v>
      </c>
      <c r="B782">
        <v>12145824</v>
      </c>
      <c r="C782" t="str">
        <v>PDA RENOVACION</v>
      </c>
      <c r="D782" t="str">
        <v>CERRADO</v>
      </c>
      <c r="E782" t="str">
        <v>TIENDA</v>
      </c>
      <c r="F782" t="str">
        <v>PDA</v>
      </c>
      <c r="G782" t="str">
        <v>PDA</v>
      </c>
      <c r="H782" t="str">
        <v>HONEYWELL</v>
      </c>
      <c r="I782"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Downgrade de la PDTs que se entregaron por renovacion tecnologica en la tienda Jumbo santa Marta y a su vez la conexion a la red CSwlan12 de los equipos. Se adjunta archivo con los seriales de los equipos a Impactar_x000d_
Seccion en la tienda o ubicacion del usuario: Todas las Areas_x000d_
Jefe de area asignacion de la PDT: Todas las Areas</v>
      </c>
      <c r="J782" t="str">
        <v>NO APLICA</v>
      </c>
      <c r="K782" t="str">
        <v>Su ayuda con esta solicitud. Gracias</v>
      </c>
      <c r="L782" t="str">
        <v>Se realiza configuración de las pdts entregadas por renovación de tecnología de la tienda Jumbo que presentan falla en las conexiones con la red wifi y aplicativos; se procede a restaurar pdts de fábrica; se instala nuevo firmware en todos los dispositivos pdts con seriales: 21175B467F; 21175B45F9; 21175B50EB; 21175B5116; 21175B478D; 21175B5151; 21175B47DC; 21175B505D; 21175B47B5; 21175B7567; 21175B707E; 21175B5E4A; 21175B7209; 21175B6AE2; 21175B6FFF; 21175B4521. Se instalan programas y aplicaciones necesarios para el correcto funcionamiento de los dispositivos pdts. Se realizan pruebas con los usuarios de manera exitosa. Se realiza cambio de red wifi en todos los dispositivos verificadores de precios de la tienda Jumbo y scanner Zebra portátil; conectándolos en la nueva red wifi cswlan12; se dejan dispositivos conectados en la nueva red wifi asignada en correcto funcionamiento.</v>
      </c>
      <c r="M782">
        <v>44546</v>
      </c>
      <c r="N782">
        <v>44546</v>
      </c>
      <c r="O782" t="str">
        <v>J045 JUMBO AV.DEL FERROCARRIL SANTA MARTA</v>
      </c>
      <c r="P782" t="str">
        <v>SANTA MARTA</v>
      </c>
      <c r="Q782" t="str">
        <v>FABIAN ANDRES DIAZGRANADOS ORTEGA</v>
      </c>
      <c r="R782">
        <v>1082890172</v>
      </c>
      <c r="S782" t="str">
        <v>COSTA</v>
      </c>
    </row>
    <row r="783" xml:space="preserve">
      <c r="A783">
        <v>782</v>
      </c>
      <c r="B783">
        <v>12101924</v>
      </c>
      <c r="C783" t="str">
        <v>PDA RENOVACION</v>
      </c>
      <c r="D783" t="str">
        <v>CERRADO</v>
      </c>
      <c r="E783" t="str">
        <v>TIENDA</v>
      </c>
      <c r="F783" t="str">
        <v>PDT</v>
      </c>
      <c r="G783" t="str">
        <v>PDT</v>
      </c>
      <c r="H783" t="str">
        <v>HONEYWELL</v>
      </c>
      <c r="I783"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83" t="str">
        <v>NO APLICA</v>
      </c>
      <c r="K783" t="str">
        <v>Favor nos ayudan con personal en sitio para la configuracion de las nueva PDT EDA 51 HONEY WELL.</v>
      </c>
      <c r="L783"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83">
        <v>44531</v>
      </c>
      <c r="N783">
        <v>44547</v>
      </c>
      <c r="O783" t="str">
        <v>M040 METRO RIOHACHA</v>
      </c>
      <c r="P783" t="str">
        <v>RIOHACHA</v>
      </c>
      <c r="Q783" t="str">
        <v>WILGER MELO PRADO</v>
      </c>
      <c r="R783">
        <v>1118852348</v>
      </c>
      <c r="S783" t="str">
        <v>COSTA</v>
      </c>
    </row>
    <row r="784" xml:space="preserve">
      <c r="A784">
        <v>783</v>
      </c>
      <c r="B784">
        <v>12101924</v>
      </c>
      <c r="C784" t="str">
        <v>PDA RENOVACION</v>
      </c>
      <c r="D784" t="str">
        <v>CERRADO</v>
      </c>
      <c r="E784" t="str">
        <v>TIENDA</v>
      </c>
      <c r="F784" t="str">
        <v>PDT</v>
      </c>
      <c r="G784" t="str">
        <v>PDT</v>
      </c>
      <c r="H784" t="str">
        <v>HONEYWELL</v>
      </c>
      <c r="I784"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84" t="str">
        <v>NO APLICA</v>
      </c>
      <c r="K784" t="str">
        <v>Favor nos ayudan con personal en sitio para la configuracion de las nueva PDT EDA 51 HONEY WELL.</v>
      </c>
      <c r="L784"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84">
        <v>44547</v>
      </c>
      <c r="N784">
        <v>44547</v>
      </c>
      <c r="O784" t="str">
        <v>M040 METRO RIOHACHA</v>
      </c>
      <c r="P784" t="str">
        <v>RIOHACHA</v>
      </c>
      <c r="Q784" t="str">
        <v>WILGER MELO PRADO</v>
      </c>
      <c r="R784">
        <v>1118852348</v>
      </c>
      <c r="S784" t="str">
        <v>COSTA</v>
      </c>
    </row>
    <row r="785" xml:space="preserve">
      <c r="A785">
        <v>784</v>
      </c>
      <c r="B785">
        <v>12101924</v>
      </c>
      <c r="C785" t="str">
        <v>PDA RENOVACION</v>
      </c>
      <c r="D785" t="str">
        <v>CERRADO</v>
      </c>
      <c r="E785" t="str">
        <v>TIENDA</v>
      </c>
      <c r="F785" t="str">
        <v>PDT</v>
      </c>
      <c r="G785" t="str">
        <v>PDT</v>
      </c>
      <c r="H785" t="str">
        <v>HONEYWELL</v>
      </c>
      <c r="I785"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85" t="str">
        <v>NO APLICA</v>
      </c>
      <c r="K785" t="str">
        <v>Favor nos ayudan con personal en sitio para la configuracion de las nueva PDT EDA 51 HONEY WELL.</v>
      </c>
      <c r="L785"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85">
        <v>44547</v>
      </c>
      <c r="N785">
        <v>44547</v>
      </c>
      <c r="O785" t="str">
        <v>M040 METRO RIOHACHA</v>
      </c>
      <c r="P785" t="str">
        <v>RIOHACHA</v>
      </c>
      <c r="Q785" t="str">
        <v>WILGER MELO PRADO</v>
      </c>
      <c r="R785">
        <v>1118852348</v>
      </c>
      <c r="S785" t="str">
        <v>COSTA</v>
      </c>
    </row>
    <row r="786" xml:space="preserve">
      <c r="A786">
        <v>785</v>
      </c>
      <c r="B786">
        <v>12101924</v>
      </c>
      <c r="C786" t="str">
        <v>PDA RENOVACION</v>
      </c>
      <c r="D786" t="str">
        <v>CERRADO</v>
      </c>
      <c r="E786" t="str">
        <v>TIENDA</v>
      </c>
      <c r="F786" t="str">
        <v>PDT</v>
      </c>
      <c r="G786" t="str">
        <v>PDT</v>
      </c>
      <c r="H786" t="str">
        <v>HONEYWELL</v>
      </c>
      <c r="I786"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86" t="str">
        <v>NO APLICA</v>
      </c>
      <c r="K786" t="str">
        <v>Favor nos ayudan con personal en sitio para la configuracion de las nueva PDT EDA 51 HONEY WELL.</v>
      </c>
      <c r="L786"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86">
        <v>44547</v>
      </c>
      <c r="N786">
        <v>44547</v>
      </c>
      <c r="O786" t="str">
        <v>M040 METRO RIOHACHA</v>
      </c>
      <c r="P786" t="str">
        <v>RIOHACHA</v>
      </c>
      <c r="Q786" t="str">
        <v>WILGER MELO PRADO</v>
      </c>
      <c r="R786">
        <v>1118852348</v>
      </c>
      <c r="S786" t="str">
        <v>COSTA</v>
      </c>
    </row>
    <row r="787" xml:space="preserve">
      <c r="A787">
        <v>786</v>
      </c>
      <c r="B787">
        <v>12101924</v>
      </c>
      <c r="C787" t="str">
        <v>PDA RENOVACION</v>
      </c>
      <c r="D787" t="str">
        <v>CERRADO</v>
      </c>
      <c r="E787" t="str">
        <v>TIENDA</v>
      </c>
      <c r="F787" t="str">
        <v>PDT</v>
      </c>
      <c r="G787" t="str">
        <v>PDT</v>
      </c>
      <c r="H787" t="str">
        <v>HONEYWELL</v>
      </c>
      <c r="I787"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87" t="str">
        <v>NO APLICA</v>
      </c>
      <c r="K787" t="str">
        <v>Favor nos ayudan con personal en sitio para la configuracion de las nueva PDT EDA 51 HONEY WELL.</v>
      </c>
      <c r="L787"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87">
        <v>44547</v>
      </c>
      <c r="N787">
        <v>44547</v>
      </c>
      <c r="O787" t="str">
        <v>M040 METRO RIOHACHA</v>
      </c>
      <c r="P787" t="str">
        <v>RIOHACHA</v>
      </c>
      <c r="Q787" t="str">
        <v>WILGER MELO PRADO</v>
      </c>
      <c r="R787">
        <v>1118852348</v>
      </c>
      <c r="S787" t="str">
        <v>COSTA</v>
      </c>
    </row>
    <row r="788" xml:space="preserve">
      <c r="A788">
        <v>787</v>
      </c>
      <c r="B788">
        <v>12101924</v>
      </c>
      <c r="C788" t="str">
        <v>PDA RENOVACION</v>
      </c>
      <c r="D788" t="str">
        <v>CERRADO</v>
      </c>
      <c r="E788" t="str">
        <v>TIENDA</v>
      </c>
      <c r="F788" t="str">
        <v>PDT</v>
      </c>
      <c r="G788" t="str">
        <v>PDT</v>
      </c>
      <c r="H788" t="str">
        <v>HONEYWELL</v>
      </c>
      <c r="I788"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88" t="str">
        <v>NO APLICA</v>
      </c>
      <c r="K788" t="str">
        <v>Favor nos ayudan con personal en sitio para la configuracion de las nueva PDT EDA 51 HONEY WELL.</v>
      </c>
      <c r="L788"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88">
        <v>44547</v>
      </c>
      <c r="N788">
        <v>44547</v>
      </c>
      <c r="O788" t="str">
        <v>M040 METRO RIOHACHA</v>
      </c>
      <c r="P788" t="str">
        <v>RIOHACHA</v>
      </c>
      <c r="Q788" t="str">
        <v>WILGER MELO PRADO</v>
      </c>
      <c r="R788">
        <v>1118852348</v>
      </c>
      <c r="S788" t="str">
        <v>COSTA</v>
      </c>
    </row>
    <row r="789" xml:space="preserve">
      <c r="A789">
        <v>788</v>
      </c>
      <c r="B789">
        <v>12101924</v>
      </c>
      <c r="C789" t="str">
        <v>PDA RENOVACION</v>
      </c>
      <c r="D789" t="str">
        <v>CERRADO</v>
      </c>
      <c r="E789" t="str">
        <v>TIENDA</v>
      </c>
      <c r="F789" t="str">
        <v>PDT</v>
      </c>
      <c r="G789" t="str">
        <v>PDT</v>
      </c>
      <c r="H789" t="str">
        <v>HONEYWELL</v>
      </c>
      <c r="I789"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89" t="str">
        <v>NO APLICA</v>
      </c>
      <c r="K789" t="str">
        <v>Favor nos ayudan con personal en sitio para la configuracion de las nueva PDT EDA 51 HONEY WELL.</v>
      </c>
      <c r="L789"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89">
        <v>44547</v>
      </c>
      <c r="N789">
        <v>44547</v>
      </c>
      <c r="O789" t="str">
        <v>M040 METRO RIOHACHA</v>
      </c>
      <c r="P789" t="str">
        <v>RIOHACHA</v>
      </c>
      <c r="Q789" t="str">
        <v>WILGER MELO PRADO</v>
      </c>
      <c r="R789">
        <v>1118852348</v>
      </c>
      <c r="S789" t="str">
        <v>COSTA</v>
      </c>
    </row>
    <row r="790" xml:space="preserve">
      <c r="A790">
        <v>789</v>
      </c>
      <c r="B790">
        <v>12101924</v>
      </c>
      <c r="C790" t="str">
        <v>PDA RENOVACION</v>
      </c>
      <c r="D790" t="str">
        <v>CERRADO</v>
      </c>
      <c r="E790" t="str">
        <v>TIENDA</v>
      </c>
      <c r="F790" t="str">
        <v>PDT</v>
      </c>
      <c r="G790" t="str">
        <v>PDT</v>
      </c>
      <c r="H790" t="str">
        <v>HONEYWELL</v>
      </c>
      <c r="I790"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90" t="str">
        <v>NO APLICA</v>
      </c>
      <c r="K790" t="str">
        <v>Favor nos ayudan con personal en sitio para la configuracion de las nueva PDT EDA 51 HONEY WELL.</v>
      </c>
      <c r="L790"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90">
        <v>44547</v>
      </c>
      <c r="N790">
        <v>44547</v>
      </c>
      <c r="O790" t="str">
        <v>M040 METRO RIOHACHA</v>
      </c>
      <c r="P790" t="str">
        <v>RIOHACHA</v>
      </c>
      <c r="Q790" t="str">
        <v>WILGER MELO PRADO</v>
      </c>
      <c r="R790">
        <v>1118852348</v>
      </c>
      <c r="S790" t="str">
        <v>COSTA</v>
      </c>
    </row>
    <row r="791" xml:space="preserve">
      <c r="A791">
        <v>790</v>
      </c>
      <c r="B791">
        <v>12101924</v>
      </c>
      <c r="C791" t="str">
        <v>PDA RENOVACION</v>
      </c>
      <c r="D791" t="str">
        <v>CERRADO</v>
      </c>
      <c r="E791" t="str">
        <v>TIENDA</v>
      </c>
      <c r="F791" t="str">
        <v>PDT</v>
      </c>
      <c r="G791" t="str">
        <v>PDT</v>
      </c>
      <c r="H791" t="str">
        <v>HONEYWELL</v>
      </c>
      <c r="I791"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91" t="str">
        <v>NO APLICA</v>
      </c>
      <c r="K791" t="str">
        <v>Favor nos ayudan con personal en sitio para la configuracion de las nueva PDT EDA 51 HONEY WELL.</v>
      </c>
      <c r="L791"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91">
        <v>44547</v>
      </c>
      <c r="N791">
        <v>44547</v>
      </c>
      <c r="O791" t="str">
        <v>M040 METRO RIOHACHA</v>
      </c>
      <c r="P791" t="str">
        <v>RIOHACHA</v>
      </c>
      <c r="Q791" t="str">
        <v>WILGER MELO PRADO</v>
      </c>
      <c r="R791">
        <v>1118852348</v>
      </c>
      <c r="S791" t="str">
        <v>COSTA</v>
      </c>
    </row>
    <row r="792" xml:space="preserve">
      <c r="A792">
        <v>791</v>
      </c>
      <c r="B792">
        <v>12101924</v>
      </c>
      <c r="C792" t="str">
        <v>PDA RENOVACION</v>
      </c>
      <c r="D792" t="str">
        <v>CERRADO</v>
      </c>
      <c r="E792" t="str">
        <v>TIENDA</v>
      </c>
      <c r="F792" t="str">
        <v>PDT</v>
      </c>
      <c r="G792" t="str">
        <v>PDT</v>
      </c>
      <c r="H792" t="str">
        <v>HONEYWELL</v>
      </c>
      <c r="I792"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92" t="str">
        <v>NO APLICA</v>
      </c>
      <c r="K792" t="str">
        <v>Favor nos ayudan con personal en sitio para la configuracion de las nueva PDT EDA 51 HONEY WELL.</v>
      </c>
      <c r="L792"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92">
        <v>44547</v>
      </c>
      <c r="N792">
        <v>44547</v>
      </c>
      <c r="O792" t="str">
        <v>M040 METRO RIOHACHA</v>
      </c>
      <c r="P792" t="str">
        <v>RIOHACHA</v>
      </c>
      <c r="Q792" t="str">
        <v>WILGER MELO PRADO</v>
      </c>
      <c r="R792">
        <v>1118852348</v>
      </c>
      <c r="S792" t="str">
        <v>COSTA</v>
      </c>
    </row>
    <row r="793" xml:space="preserve">
      <c r="A793">
        <v>792</v>
      </c>
      <c r="B793">
        <v>12101924</v>
      </c>
      <c r="C793" t="str">
        <v>PDA RENOVACION</v>
      </c>
      <c r="D793" t="str">
        <v>CERRADO</v>
      </c>
      <c r="E793" t="str">
        <v>TIENDA</v>
      </c>
      <c r="F793" t="str">
        <v>PDT</v>
      </c>
      <c r="G793" t="str">
        <v>PDT</v>
      </c>
      <c r="H793" t="str">
        <v>HONEYWELL</v>
      </c>
      <c r="I793"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J793" t="str">
        <v>NO APLICA</v>
      </c>
      <c r="K793" t="str">
        <v>Favor nos ayudan con personal en sitio para la configuracion de las nueva PDT EDA 51 HONEY WELL.</v>
      </c>
      <c r="L793"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M793">
        <v>44547</v>
      </c>
      <c r="N793">
        <v>44547</v>
      </c>
      <c r="O793" t="str">
        <v>M040 METRO RIOHACHA</v>
      </c>
      <c r="P793" t="str">
        <v>RIOHACHA</v>
      </c>
      <c r="Q793" t="str">
        <v>WILGER MELO PRADO</v>
      </c>
      <c r="R793">
        <v>1118852348</v>
      </c>
      <c r="S793" t="str">
        <v>COSTA</v>
      </c>
    </row>
    <row r="794" xml:space="preserve">
      <c r="A794">
        <v>793</v>
      </c>
      <c r="B794">
        <v>12122586</v>
      </c>
      <c r="C794" t="str">
        <v>PDA RENOVACION</v>
      </c>
      <c r="D794" t="str">
        <v>CERRADO</v>
      </c>
      <c r="E794" t="str">
        <v>TIENDA</v>
      </c>
      <c r="F794" t="str">
        <v>PDA</v>
      </c>
      <c r="G794" t="str">
        <v>PDA</v>
      </c>
      <c r="H794" t="str">
        <v>HONEYWELL</v>
      </c>
      <c r="I794"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21178B0423 G14F79736_x000d_
21178B04A9 G14F81757_x000d_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94" t="str">
        <v>NO APLICA</v>
      </c>
      <c r="K794" t="str">
        <v xml:space="preserve">Me ayudan con esta solicitud	</v>
      </c>
      <c r="L794"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794">
        <v>44536</v>
      </c>
      <c r="N794">
        <v>44547</v>
      </c>
      <c r="O794" t="str">
        <v>M042 METRO IBAGUE</v>
      </c>
      <c r="P794" t="str">
        <v>IBAGUE</v>
      </c>
      <c r="Q794" t="str">
        <v>NELSON EDUARDO TORRES ROJAS</v>
      </c>
      <c r="R794">
        <v>5821451</v>
      </c>
      <c r="S794" t="str">
        <v>OCCIDENTE</v>
      </c>
    </row>
    <row r="795" xml:space="preserve">
      <c r="A795">
        <v>794</v>
      </c>
      <c r="B795">
        <v>12122586</v>
      </c>
      <c r="C795" t="str">
        <v>PDA RENOVACION</v>
      </c>
      <c r="D795" t="str">
        <v>CERRADO</v>
      </c>
      <c r="E795" t="str">
        <v>TIENDA</v>
      </c>
      <c r="F795" t="str">
        <v>PDA</v>
      </c>
      <c r="G795" t="str">
        <v>PDA</v>
      </c>
      <c r="H795" t="str">
        <v>HONEYWELL</v>
      </c>
      <c r="I795"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21178B0423 G14F79736_x000d_
21178B04A9 G14F81757_x000d_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95" t="str">
        <v>NO APLICA</v>
      </c>
      <c r="K795" t="str">
        <v xml:space="preserve">Me ayudan con esta solicitud	</v>
      </c>
      <c r="L795"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795">
        <v>44547</v>
      </c>
      <c r="N795">
        <v>44547</v>
      </c>
      <c r="O795" t="str">
        <v>M042 METRO IBAGUE</v>
      </c>
      <c r="P795" t="str">
        <v>IBAGUE</v>
      </c>
      <c r="Q795" t="str">
        <v>NELSON EDUARDO TORRES ROJAS</v>
      </c>
      <c r="R795">
        <v>5821451</v>
      </c>
      <c r="S795" t="str">
        <v>OCCIDENTE</v>
      </c>
    </row>
    <row r="796" xml:space="preserve">
      <c r="A796">
        <v>795</v>
      </c>
      <c r="B796">
        <v>12122586</v>
      </c>
      <c r="C796" t="str">
        <v>PDA RENOVACION</v>
      </c>
      <c r="D796" t="str">
        <v>CERRADO</v>
      </c>
      <c r="E796" t="str">
        <v>TIENDA</v>
      </c>
      <c r="F796" t="str">
        <v>PDA</v>
      </c>
      <c r="G796" t="str">
        <v>PDA</v>
      </c>
      <c r="H796" t="str">
        <v>HONEYWELL</v>
      </c>
      <c r="I796"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21178B0423 G14F79736_x000d_
21178B04A9 G14F81757_x000d_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96" t="str">
        <v>NO APLICA</v>
      </c>
      <c r="K796" t="str">
        <v xml:space="preserve">Me ayudan con esta solicitud	</v>
      </c>
      <c r="L796"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796">
        <v>44547</v>
      </c>
      <c r="N796">
        <v>44547</v>
      </c>
      <c r="O796" t="str">
        <v>M042 METRO IBAGUE</v>
      </c>
      <c r="P796" t="str">
        <v>IBAGUE</v>
      </c>
      <c r="Q796" t="str">
        <v>NELSON EDUARDO TORRES ROJAS</v>
      </c>
      <c r="R796">
        <v>5821451</v>
      </c>
      <c r="S796" t="str">
        <v>OCCIDENTE</v>
      </c>
    </row>
    <row r="797" xml:space="preserve">
      <c r="A797">
        <v>796</v>
      </c>
      <c r="B797">
        <v>12122586</v>
      </c>
      <c r="C797" t="str">
        <v>PDA RENOVACION</v>
      </c>
      <c r="D797" t="str">
        <v>CERRADO</v>
      </c>
      <c r="E797" t="str">
        <v>TIENDA</v>
      </c>
      <c r="F797" t="str">
        <v>PDA</v>
      </c>
      <c r="G797" t="str">
        <v>PDA</v>
      </c>
      <c r="H797" t="str">
        <v>HONEYWELL</v>
      </c>
      <c r="I797"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21178B0423 G14F79736_x000d_
21178B04A9 G14F81757_x000d_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97" t="str">
        <v>NO APLICA</v>
      </c>
      <c r="K797" t="str">
        <v xml:space="preserve">Me ayudan con esta solicitud	</v>
      </c>
      <c r="L797"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797">
        <v>44547</v>
      </c>
      <c r="N797">
        <v>44547</v>
      </c>
      <c r="O797" t="str">
        <v>M042 METRO IBAGUE</v>
      </c>
      <c r="P797" t="str">
        <v>IBAGUE</v>
      </c>
      <c r="Q797" t="str">
        <v>NELSON EDUARDO TORRES ROJAS</v>
      </c>
      <c r="R797">
        <v>5821451</v>
      </c>
      <c r="S797" t="str">
        <v>OCCIDENTE</v>
      </c>
    </row>
    <row r="798" xml:space="preserve">
      <c r="A798">
        <v>797</v>
      </c>
      <c r="B798">
        <v>12122578</v>
      </c>
      <c r="C798" t="str">
        <v>PDA RENOVACION</v>
      </c>
      <c r="D798" t="str">
        <v>CERRADO</v>
      </c>
      <c r="E798" t="str">
        <v>TIENDA</v>
      </c>
      <c r="F798" t="str">
        <v>PDA</v>
      </c>
      <c r="G798" t="str">
        <v>PDA</v>
      </c>
      <c r="H798" t="str">
        <v>HONEYWELL</v>
      </c>
      <c r="I798"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21178B037C G14F79724_x000d_
21178B0334 G14F79725_x000d_
21178B0493 G14F79726_x000d_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98" t="str">
        <v>NO APLICA</v>
      </c>
      <c r="K798" t="str">
        <v xml:space="preserve">Me ayudan con esta solicitud	</v>
      </c>
      <c r="L798"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798">
        <v>44536</v>
      </c>
      <c r="N798">
        <v>44547</v>
      </c>
      <c r="O798" t="str">
        <v>M042 METRO IBAGUE</v>
      </c>
      <c r="P798" t="str">
        <v>IBAGUE</v>
      </c>
      <c r="Q798" t="str">
        <v>NELSON EDUARDO TORRES ROJAS</v>
      </c>
      <c r="R798">
        <v>5821451</v>
      </c>
      <c r="S798" t="str">
        <v>OCCIDENTE</v>
      </c>
    </row>
    <row r="799" xml:space="preserve">
      <c r="A799">
        <v>798</v>
      </c>
      <c r="B799">
        <v>12122578</v>
      </c>
      <c r="C799" t="str">
        <v>PDA RENOVACION</v>
      </c>
      <c r="D799" t="str">
        <v>CERRADO</v>
      </c>
      <c r="E799" t="str">
        <v>TIENDA</v>
      </c>
      <c r="F799" t="str">
        <v>PDA</v>
      </c>
      <c r="G799" t="str">
        <v>PDA</v>
      </c>
      <c r="H799" t="str">
        <v>HONEYWELL</v>
      </c>
      <c r="I799"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21178B037C G14F79724_x000d_
21178B0334 G14F79725_x000d_
21178B0493 G14F79726_x000d_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799" t="str">
        <v>NO APLICA</v>
      </c>
      <c r="K799" t="str">
        <v xml:space="preserve">Me ayudan con esta solicitud	</v>
      </c>
      <c r="L799"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799">
        <v>44547</v>
      </c>
      <c r="N799">
        <v>44547</v>
      </c>
      <c r="O799" t="str">
        <v>M042 METRO IBAGUE</v>
      </c>
      <c r="P799" t="str">
        <v>IBAGUE</v>
      </c>
      <c r="Q799" t="str">
        <v>NELSON EDUARDO TORRES ROJAS</v>
      </c>
      <c r="R799">
        <v>5821451</v>
      </c>
      <c r="S799" t="str">
        <v>OCCIDENTE</v>
      </c>
    </row>
    <row r="800" xml:space="preserve">
      <c r="A800">
        <v>799</v>
      </c>
      <c r="B800">
        <v>12122578</v>
      </c>
      <c r="C800" t="str">
        <v>PDA RENOVACION</v>
      </c>
      <c r="D800" t="str">
        <v>CERRADO</v>
      </c>
      <c r="E800" t="str">
        <v>TIENDA</v>
      </c>
      <c r="F800" t="str">
        <v>PDA</v>
      </c>
      <c r="G800" t="str">
        <v>PDA</v>
      </c>
      <c r="H800" t="str">
        <v>HONEYWELL</v>
      </c>
      <c r="I800"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21178B037C G14F79724_x000d_
21178B0334 G14F79725_x000d_
21178B0493 G14F79726_x000d_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0" t="str">
        <v>NO APLICA</v>
      </c>
      <c r="K800" t="str">
        <v xml:space="preserve">Me ayudan con esta solicitud	</v>
      </c>
      <c r="L800"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0">
        <v>44547</v>
      </c>
      <c r="N800">
        <v>44547</v>
      </c>
      <c r="O800" t="str">
        <v>M042 METRO IBAGUE</v>
      </c>
      <c r="P800" t="str">
        <v>IBAGUE</v>
      </c>
      <c r="Q800" t="str">
        <v>NELSON EDUARDO TORRES ROJAS</v>
      </c>
      <c r="R800">
        <v>5821451</v>
      </c>
      <c r="S800" t="str">
        <v>OCCIDENTE</v>
      </c>
    </row>
    <row r="801" xml:space="preserve">
      <c r="A801">
        <v>800</v>
      </c>
      <c r="B801">
        <v>12122578</v>
      </c>
      <c r="C801" t="str">
        <v>PDA RENOVACION</v>
      </c>
      <c r="D801" t="str">
        <v>CERRADO</v>
      </c>
      <c r="E801" t="str">
        <v>TIENDA</v>
      </c>
      <c r="F801" t="str">
        <v>PDA</v>
      </c>
      <c r="G801" t="str">
        <v>PDA</v>
      </c>
      <c r="H801" t="str">
        <v>HONEYWELL</v>
      </c>
      <c r="I801"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21178B037C G14F79724_x000d_
21178B0334 G14F79725_x000d_
21178B0493 G14F79726_x000d_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1" t="str">
        <v>NO APLICA</v>
      </c>
      <c r="K801" t="str">
        <v xml:space="preserve">Me ayudan con esta solicitud	</v>
      </c>
      <c r="L801"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1">
        <v>44547</v>
      </c>
      <c r="N801">
        <v>44547</v>
      </c>
      <c r="O801" t="str">
        <v>M042 METRO IBAGUE</v>
      </c>
      <c r="P801" t="str">
        <v>IBAGUE</v>
      </c>
      <c r="Q801" t="str">
        <v>NELSON EDUARDO TORRES ROJAS</v>
      </c>
      <c r="R801">
        <v>5821451</v>
      </c>
      <c r="S801" t="str">
        <v>OCCIDENTE</v>
      </c>
    </row>
    <row r="802" xml:space="preserve">
      <c r="A802">
        <v>801</v>
      </c>
      <c r="B802">
        <v>12122572</v>
      </c>
      <c r="C802" t="str">
        <v>PDA RENOVACION</v>
      </c>
      <c r="D802" t="str">
        <v>CERRADO</v>
      </c>
      <c r="E802" t="str">
        <v>TIENDA</v>
      </c>
      <c r="F802" t="str">
        <v>PDA</v>
      </c>
      <c r="G802" t="str">
        <v>PDA</v>
      </c>
      <c r="H802" t="str">
        <v>HONEYWELL</v>
      </c>
      <c r="I802"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21178B0445 G14F79718_x000d_
21178B04CD G14F79721_x000d_
21178B033F G14F79723_x000d_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2" t="str">
        <v>NO APLICA</v>
      </c>
      <c r="K802" t="str">
        <v xml:space="preserve">Me ayudan con esta solicitud	</v>
      </c>
      <c r="L802"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2">
        <v>44536</v>
      </c>
      <c r="N802">
        <v>44547</v>
      </c>
      <c r="O802" t="str">
        <v>M042 METRO IBAGUE</v>
      </c>
      <c r="P802" t="str">
        <v>IBAGUE</v>
      </c>
      <c r="Q802" t="str">
        <v>NELSON EDUARDO TORRES ROJAS</v>
      </c>
      <c r="R802">
        <v>5821451</v>
      </c>
      <c r="S802" t="str">
        <v>OCCIDENTE</v>
      </c>
    </row>
    <row r="803" xml:space="preserve">
      <c r="A803">
        <v>802</v>
      </c>
      <c r="B803">
        <v>12122572</v>
      </c>
      <c r="C803" t="str">
        <v>PDA RENOVACION</v>
      </c>
      <c r="D803" t="str">
        <v>CERRADO</v>
      </c>
      <c r="E803" t="str">
        <v>TIENDA</v>
      </c>
      <c r="F803" t="str">
        <v>PDA</v>
      </c>
      <c r="G803" t="str">
        <v>PDA</v>
      </c>
      <c r="H803" t="str">
        <v>HONEYWELL</v>
      </c>
      <c r="I803"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21178B0445 G14F79718_x000d_
21178B04CD G14F79721_x000d_
21178B033F G14F79723_x000d_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3" t="str">
        <v>NO APLICA</v>
      </c>
      <c r="K803" t="str">
        <v xml:space="preserve">Me ayudan con esta solicitud	</v>
      </c>
      <c r="L803"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3">
        <v>44547</v>
      </c>
      <c r="N803">
        <v>44547</v>
      </c>
      <c r="O803" t="str">
        <v>M042 METRO IBAGUE</v>
      </c>
      <c r="P803" t="str">
        <v>IBAGUE</v>
      </c>
      <c r="Q803" t="str">
        <v>NELSON EDUARDO TORRES ROJAS</v>
      </c>
      <c r="R803">
        <v>5821451</v>
      </c>
      <c r="S803" t="str">
        <v>OCCIDENTE</v>
      </c>
    </row>
    <row r="804" xml:space="preserve">
      <c r="A804">
        <v>803</v>
      </c>
      <c r="B804">
        <v>12122572</v>
      </c>
      <c r="C804" t="str">
        <v>PDA RENOVACION</v>
      </c>
      <c r="D804" t="str">
        <v>CERRADO</v>
      </c>
      <c r="E804" t="str">
        <v>TIENDA</v>
      </c>
      <c r="F804" t="str">
        <v>PDA</v>
      </c>
      <c r="G804" t="str">
        <v>PDA</v>
      </c>
      <c r="H804" t="str">
        <v>HONEYWELL</v>
      </c>
      <c r="I804"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21178B0445 G14F79718_x000d_
21178B04CD G14F79721_x000d_
21178B033F G14F79723_x000d_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4" t="str">
        <v>NO APLICA</v>
      </c>
      <c r="K804" t="str">
        <v xml:space="preserve">Me ayudan con esta solicitud	</v>
      </c>
      <c r="L804"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4">
        <v>44547</v>
      </c>
      <c r="N804">
        <v>44547</v>
      </c>
      <c r="O804" t="str">
        <v>M042 METRO IBAGUE</v>
      </c>
      <c r="P804" t="str">
        <v>IBAGUE</v>
      </c>
      <c r="Q804" t="str">
        <v>NELSON EDUARDO TORRES ROJAS</v>
      </c>
      <c r="R804">
        <v>5821451</v>
      </c>
      <c r="S804" t="str">
        <v>OCCIDENTE</v>
      </c>
    </row>
    <row r="805" xml:space="preserve">
      <c r="A805">
        <v>804</v>
      </c>
      <c r="B805">
        <v>12122572</v>
      </c>
      <c r="C805" t="str">
        <v>PDA RENOVACION</v>
      </c>
      <c r="D805" t="str">
        <v>CERRADO</v>
      </c>
      <c r="E805" t="str">
        <v>TIENDA</v>
      </c>
      <c r="F805" t="str">
        <v>PDA</v>
      </c>
      <c r="G805" t="str">
        <v>PDA</v>
      </c>
      <c r="H805" t="str">
        <v>HONEYWELL</v>
      </c>
      <c r="I805"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21178B0445 G14F79718_x000d_
21178B04CD G14F79721_x000d_
21178B033F G14F79723_x000d_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5" t="str">
        <v>NO APLICA</v>
      </c>
      <c r="K805" t="str">
        <v xml:space="preserve">Me ayudan con esta solicitud	</v>
      </c>
      <c r="L805"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5">
        <v>44547</v>
      </c>
      <c r="N805">
        <v>44547</v>
      </c>
      <c r="O805" t="str">
        <v>M042 METRO IBAGUE</v>
      </c>
      <c r="P805" t="str">
        <v>IBAGUE</v>
      </c>
      <c r="Q805" t="str">
        <v>NELSON EDUARDO TORRES ROJAS</v>
      </c>
      <c r="R805">
        <v>5821451</v>
      </c>
      <c r="S805" t="str">
        <v>OCCIDENTE</v>
      </c>
    </row>
    <row r="806" xml:space="preserve">
      <c r="A806">
        <v>805</v>
      </c>
      <c r="B806">
        <v>12122553</v>
      </c>
      <c r="C806" t="str">
        <v>PDA RENOVACION</v>
      </c>
      <c r="D806" t="str">
        <v>CERRADO</v>
      </c>
      <c r="E806" t="str">
        <v>TIENDA</v>
      </c>
      <c r="F806" t="str">
        <v>PDA</v>
      </c>
      <c r="G806" t="str">
        <v>PDA</v>
      </c>
      <c r="H806" t="str">
        <v>HONEYWELL</v>
      </c>
      <c r="I806"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21178B045A G13D21691_x000d_
21178B0472 G13D21692_x000d_
21178B0487 G13E12749_x000d_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6" t="str">
        <v>NO APLICA</v>
      </c>
      <c r="K806" t="str">
        <v xml:space="preserve">Me ayudan con esta solicitud	</v>
      </c>
      <c r="L806"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6">
        <v>44536</v>
      </c>
      <c r="N806">
        <v>44547</v>
      </c>
      <c r="O806" t="str">
        <v>M042 METRO IBAGUE</v>
      </c>
      <c r="P806" t="str">
        <v>IBAGUE</v>
      </c>
      <c r="Q806" t="str">
        <v>NELSON EDUARDO TORRES ROJAS</v>
      </c>
      <c r="R806">
        <v>5821451</v>
      </c>
      <c r="S806" t="str">
        <v>OCCIDENTE</v>
      </c>
    </row>
    <row r="807" xml:space="preserve">
      <c r="A807">
        <v>806</v>
      </c>
      <c r="B807">
        <v>12122553</v>
      </c>
      <c r="C807" t="str">
        <v>PDA RENOVACION</v>
      </c>
      <c r="D807" t="str">
        <v>CERRADO</v>
      </c>
      <c r="E807" t="str">
        <v>TIENDA</v>
      </c>
      <c r="F807" t="str">
        <v>PDA</v>
      </c>
      <c r="G807" t="str">
        <v>PDA</v>
      </c>
      <c r="H807" t="str">
        <v>HONEYWELL</v>
      </c>
      <c r="I807"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21178B045A G13D21691_x000d_
21178B0472 G13D21692_x000d_
21178B0487 G13E12749_x000d_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7" t="str">
        <v>NO APLICA</v>
      </c>
      <c r="K807" t="str">
        <v xml:space="preserve">Me ayudan con esta solicitud	</v>
      </c>
      <c r="L807"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7">
        <v>44547</v>
      </c>
      <c r="N807">
        <v>44547</v>
      </c>
      <c r="O807" t="str">
        <v>M042 METRO IBAGUE</v>
      </c>
      <c r="P807" t="str">
        <v>IBAGUE</v>
      </c>
      <c r="Q807" t="str">
        <v>NELSON EDUARDO TORRES ROJAS</v>
      </c>
      <c r="R807">
        <v>5821451</v>
      </c>
      <c r="S807" t="str">
        <v>OCCIDENTE</v>
      </c>
    </row>
    <row r="808" xml:space="preserve">
      <c r="A808">
        <v>807</v>
      </c>
      <c r="B808">
        <v>12122553</v>
      </c>
      <c r="C808" t="str">
        <v>PDA RENOVACION</v>
      </c>
      <c r="D808" t="str">
        <v>CERRADO</v>
      </c>
      <c r="E808" t="str">
        <v>TIENDA</v>
      </c>
      <c r="F808" t="str">
        <v>PDA</v>
      </c>
      <c r="G808" t="str">
        <v>PDA</v>
      </c>
      <c r="H808" t="str">
        <v>HONEYWELL</v>
      </c>
      <c r="I808"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21178B045A G13D21691_x000d_
21178B0472 G13D21692_x000d_
21178B0487 G13E12749_x000d_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8" t="str">
        <v>NO APLICA</v>
      </c>
      <c r="K808" t="str">
        <v xml:space="preserve">Me ayudan con esta solicitud	</v>
      </c>
      <c r="L808"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8">
        <v>44547</v>
      </c>
      <c r="N808">
        <v>44547</v>
      </c>
      <c r="O808" t="str">
        <v>M042 METRO IBAGUE</v>
      </c>
      <c r="P808" t="str">
        <v>IBAGUE</v>
      </c>
      <c r="Q808" t="str">
        <v>NELSON EDUARDO TORRES ROJAS</v>
      </c>
      <c r="R808">
        <v>5821451</v>
      </c>
      <c r="S808" t="str">
        <v>OCCIDENTE</v>
      </c>
    </row>
    <row r="809" xml:space="preserve">
      <c r="A809">
        <v>808</v>
      </c>
      <c r="B809">
        <v>12122553</v>
      </c>
      <c r="C809" t="str">
        <v>PDA RENOVACION</v>
      </c>
      <c r="D809" t="str">
        <v>CERRADO</v>
      </c>
      <c r="E809" t="str">
        <v>TIENDA</v>
      </c>
      <c r="F809" t="str">
        <v>PDA</v>
      </c>
      <c r="G809" t="str">
        <v>PDA</v>
      </c>
      <c r="H809" t="str">
        <v>HONEYWELL</v>
      </c>
      <c r="I809"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21178B045A G13D21691_x000d_
21178B0472 G13D21692_x000d_
21178B0487 G13E12749_x000d_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J809" t="str">
        <v>NO APLICA</v>
      </c>
      <c r="K809" t="str">
        <v xml:space="preserve">Me ayudan con esta solicitud	</v>
      </c>
      <c r="L809"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M809">
        <v>44547</v>
      </c>
      <c r="N809">
        <v>44547</v>
      </c>
      <c r="O809" t="str">
        <v>M042 METRO IBAGUE</v>
      </c>
      <c r="P809" t="str">
        <v>IBAGUE</v>
      </c>
      <c r="Q809" t="str">
        <v>NELSON EDUARDO TORRES ROJAS</v>
      </c>
      <c r="R809">
        <v>5821451</v>
      </c>
      <c r="S809" t="str">
        <v>OCCIDENTE</v>
      </c>
    </row>
    <row r="810" xml:space="preserve">
      <c r="A810">
        <v>809</v>
      </c>
      <c r="B810">
        <v>12132334</v>
      </c>
      <c r="C810" t="str">
        <v>PDA RENOVACION</v>
      </c>
      <c r="D810" t="str">
        <v>CERRADO</v>
      </c>
      <c r="E810" t="str">
        <v>TIENDA</v>
      </c>
      <c r="F810" t="str">
        <v>PDT</v>
      </c>
      <c r="G810" t="str">
        <v>PDT</v>
      </c>
      <c r="H810" t="str">
        <v>HONEYWELL</v>
      </c>
      <c r="I810" t="str" xml:space="preserve">
        <v xml:space="preserve">Se solicita realizar la instalación del S.O Android 8.1 en las PDT Honeywell de tienda Jumbo Yopal._x000d_
</v>
      </c>
      <c r="J810" t="str">
        <v>NO APLICA</v>
      </c>
      <c r="K810" t="str" xml:space="preserve">
        <v xml:space="preserve">Se requiere bajar la versión del Sistema Operativo a las 6 PDT Honeywell de tienda Jumbo Yopal._x000d_
Actividad: instalar la versión 8.1 de Android en cada una de las 6 PDT Honeywell de tienda Jumbo Yopal.</v>
      </c>
      <c r="L810" t="str">
        <v>Se llega sitio y se valida el requerimiento que es formateo e instalación del sistema operativo Android 8.1 de las PDA las cuales presentaban fallas en la operación. Se recogen las 6 PDA en la tienda; se restablecen de fábrica y se copia el sistema Andorid 8.1. Se realiza configuración inicial e instalación de APK. Se configuran con los usuarios correspondientes y las aplicaciones que se indicaron. Se hacen pruebas de funcionamiento las cuales son exitosas y se entregan las PDA en correcto funcionamiento. Se verifican los seriales de las PDT que se habían recogido en un principio ya que no correspondian a las relacionadas para cambio. Se realizan actas de entrega y retiro de los dispositivos.</v>
      </c>
      <c r="M810">
        <v>44540</v>
      </c>
      <c r="N810">
        <v>44547</v>
      </c>
      <c r="O810" t="str">
        <v>J185 JUMBO YOPAL</v>
      </c>
      <c r="P810" t="str">
        <v>YOPAL</v>
      </c>
      <c r="Q810" t="str">
        <v>GABRIEL EDISSON GARCES GUAVITA</v>
      </c>
      <c r="R810">
        <v>1121826158</v>
      </c>
      <c r="S810" t="str">
        <v>ORIENTE</v>
      </c>
    </row>
    <row r="811" xml:space="preserve">
      <c r="A811">
        <v>810</v>
      </c>
      <c r="B811">
        <v>12132334</v>
      </c>
      <c r="C811" t="str">
        <v>PDA RENOVACION</v>
      </c>
      <c r="D811" t="str">
        <v>CERRADO</v>
      </c>
      <c r="E811" t="str">
        <v>TIENDA</v>
      </c>
      <c r="F811" t="str">
        <v>PDT</v>
      </c>
      <c r="G811" t="str">
        <v>PDT</v>
      </c>
      <c r="H811" t="str">
        <v>HONEYWELL</v>
      </c>
      <c r="I811" t="str" xml:space="preserve">
        <v xml:space="preserve">Se solicita realizar la instalación del S.O Android 8.1 en las PDT Honeywell de tienda Jumbo Yopal._x000d_
</v>
      </c>
      <c r="J811" t="str">
        <v>NO APLICA</v>
      </c>
      <c r="K811" t="str" xml:space="preserve">
        <v xml:space="preserve">Se requiere bajar la versión del Sistema Operativo a las 6 PDT Honeywell de tienda Jumbo Yopal._x000d_
Actividad: instalar la versión 8.1 de Android en cada una de las 6 PDT Honeywell de tienda Jumbo Yopal.</v>
      </c>
      <c r="L811" t="str">
        <v>Se llega sitio y se valida el requerimiento que es formateo e instalación del sistema operativo Android 8.1 de las PDA las cuales presentaban fallas en la operación. Se recogen las 6 PDA en la tienda; se restablecen de fábrica y se copia el sistema Andorid 8.1. Se realiza configuración inicial e instalación de APK. Se configuran con los usuarios correspondientes y las aplicaciones que se indicaron. Se hacen pruebas de funcionamiento las cuales son exitosas y se entregan las PDA en correcto funcionamiento. Se verifican los seriales de las PDT que se habían recogido en un principio ya que no correspondian a las relacionadas para cambio. Se realizan actas de entrega y retiro de los dispositivos.</v>
      </c>
      <c r="M811">
        <v>44547</v>
      </c>
      <c r="N811">
        <v>44547</v>
      </c>
      <c r="O811" t="str">
        <v>J185 JUMBO YOPAL</v>
      </c>
      <c r="P811" t="str">
        <v>YOPAL</v>
      </c>
      <c r="Q811" t="str">
        <v>GABRIEL EDISSON GARCES GUAVITA</v>
      </c>
      <c r="R811">
        <v>1121826158</v>
      </c>
      <c r="S811" t="str">
        <v>ORIENTE</v>
      </c>
    </row>
    <row r="812" xml:space="preserve">
      <c r="A812">
        <v>811</v>
      </c>
      <c r="B812">
        <v>12132334</v>
      </c>
      <c r="C812" t="str">
        <v>PDA RENOVACION</v>
      </c>
      <c r="D812" t="str">
        <v>CERRADO</v>
      </c>
      <c r="E812" t="str">
        <v>TIENDA</v>
      </c>
      <c r="F812" t="str">
        <v>PDT</v>
      </c>
      <c r="G812" t="str">
        <v>PDT</v>
      </c>
      <c r="H812" t="str">
        <v>HONEYWELL</v>
      </c>
      <c r="I812" t="str" xml:space="preserve">
        <v xml:space="preserve">Se solicita realizar la instalación del S.O Android 8.1 en las PDT Honeywell de tienda Jumbo Yopal._x000d_
</v>
      </c>
      <c r="J812" t="str">
        <v>NO APLICA</v>
      </c>
      <c r="K812" t="str" xml:space="preserve">
        <v xml:space="preserve">Se requiere bajar la versión del Sistema Operativo a las 6 PDT Honeywell de tienda Jumbo Yopal._x000d_
Actividad: instalar la versión 8.1 de Android en cada una de las 6 PDT Honeywell de tienda Jumbo Yopal.</v>
      </c>
      <c r="L812" t="str">
        <v>Se llega sitio y se valida el requerimiento que es formateo e instalación del sistema operativo Android 8.1 de las PDA las cuales presentaban fallas en la operación. Se recogen las 6 PDA en la tienda; se restablecen de fábrica y se copia el sistema Andorid 8.1. Se realiza configuración inicial e instalación de APK. Se configuran con los usuarios correspondientes y las aplicaciones que se indicaron. Se hacen pruebas de funcionamiento las cuales son exitosas y se entregan las PDA en correcto funcionamiento. Se verifican los seriales de las PDT que se habían recogido en un principio ya que no correspondian a las relacionadas para cambio. Se realizan actas de entrega y retiro de los dispositivos.</v>
      </c>
      <c r="M812">
        <v>44547</v>
      </c>
      <c r="N812">
        <v>44547</v>
      </c>
      <c r="O812" t="str">
        <v>J185 JUMBO YOPAL</v>
      </c>
      <c r="P812" t="str">
        <v>YOPAL</v>
      </c>
      <c r="Q812" t="str">
        <v>GABRIEL EDISSON GARCES GUAVITA</v>
      </c>
      <c r="R812">
        <v>1121826158</v>
      </c>
      <c r="S812" t="str">
        <v>ORIENTE</v>
      </c>
    </row>
    <row r="813" xml:space="preserve">
      <c r="A813">
        <v>812</v>
      </c>
      <c r="B813">
        <v>12132334</v>
      </c>
      <c r="C813" t="str">
        <v>PDA RENOVACION</v>
      </c>
      <c r="D813" t="str">
        <v>CERRADO</v>
      </c>
      <c r="E813" t="str">
        <v>TIENDA</v>
      </c>
      <c r="F813" t="str">
        <v>PDT</v>
      </c>
      <c r="G813" t="str">
        <v>PDT</v>
      </c>
      <c r="H813" t="str">
        <v>HONEYWELL</v>
      </c>
      <c r="I813" t="str" xml:space="preserve">
        <v xml:space="preserve">Se solicita realizar la instalación del S.O Android 8.1 en las PDT Honeywell de tienda Jumbo Yopal._x000d_
</v>
      </c>
      <c r="J813" t="str">
        <v>NO APLICA</v>
      </c>
      <c r="K813" t="str" xml:space="preserve">
        <v xml:space="preserve">Se requiere bajar la versión del Sistema Operativo a las 6 PDT Honeywell de tienda Jumbo Yopal._x000d_
Actividad: instalar la versión 8.1 de Android en cada una de las 6 PDT Honeywell de tienda Jumbo Yopal.</v>
      </c>
      <c r="L813" t="str">
        <v>Se llega sitio y se valida el requerimiento que es formateo e instalación del sistema operativo Android 8.1 de las PDA las cuales presentaban fallas en la operación. Se recogen las 6 PDA en la tienda; se restablecen de fábrica y se copia el sistema Andorid 8.1. Se realiza configuración inicial e instalación de APK. Se configuran con los usuarios correspondientes y las aplicaciones que se indicaron. Se hacen pruebas de funcionamiento las cuales son exitosas y se entregan las PDA en correcto funcionamiento. Se verifican los seriales de las PDT que se habían recogido en un principio ya que no correspondian a las relacionadas para cambio. Se realizan actas de entrega y retiro de los dispositivos.</v>
      </c>
      <c r="M813">
        <v>44547</v>
      </c>
      <c r="N813">
        <v>44547</v>
      </c>
      <c r="O813" t="str">
        <v>J185 JUMBO YOPAL</v>
      </c>
      <c r="P813" t="str">
        <v>YOPAL</v>
      </c>
      <c r="Q813" t="str">
        <v>GABRIEL EDISSON GARCES GUAVITA</v>
      </c>
      <c r="R813">
        <v>1121826158</v>
      </c>
      <c r="S813" t="str">
        <v>ORIENTE</v>
      </c>
    </row>
    <row r="814" xml:space="preserve">
      <c r="A814">
        <v>813</v>
      </c>
      <c r="B814">
        <v>12138374</v>
      </c>
      <c r="C814" t="str">
        <v>INCIDENT</v>
      </c>
      <c r="D814" t="str">
        <v>CERRADO</v>
      </c>
      <c r="E814" t="str">
        <v>TIENDA</v>
      </c>
      <c r="F814" t="str">
        <v>CPU</v>
      </c>
      <c r="G814" t="str">
        <v>CPU</v>
      </c>
      <c r="H814" t="str">
        <v>LENOVO</v>
      </c>
      <c r="I814" t="str" xml:space="preserve">
        <v xml:space="preserve">Datos usuario_x000d_
Nombre: Isaelsegundo Olaya Rojano_x000d_
Correo: IsaelSegundo.Olaya@cencosud.com.co_x000d_
Usuario AD: Isorojan_x000d_
Pais: Colombia_x000d_
Ubicacion: J045 JUMBO AV.DEL FERROCARRIL SANTA MARTA_x000d_
Zona: Colombia Costa_x000d_
Unidad de Negocio: Supermercados_x000d_
Servicio: Tiendas &amp; Centros de Distribucion_x000d_
Telefono: 3007735429_x000d_
Anexo: null_x000d_
Descripcion: cordial saludo por favor su ayuda con este tema que menciono a continuacion: equipo de mantenimiento no enciende( computador)._x000d_
por lo que pido su ayuda para la solucion del mismo._x000d_
Gracias .</v>
      </c>
      <c r="J814" t="str">
        <v>NO APLICA</v>
      </c>
      <c r="K814" t="str">
        <v>Agradezco Su ayuda con la validación del equipo del área de mantenimiento</v>
      </c>
      <c r="L814" t="str">
        <v>Se revisa equipo de mantenimiento que no enciende. Se realizan pruebas con diferentes partes: memorias y fuente de poder; pero la falla persiste; equipo no enciende por falla en la tarjeta (board). Se informa al soporte de Cencosud el señor Alveiro Hoyos autorizando tomar equipo de la oficina administrativa para colocar en puesto de trabajo en el área de mantenimientos mientras envían un nuevo equipo para esa área. El equipo retirado dañado es marca Lenovo serial MJ01MKYF modelo M73. Se instala equipo marca Lenovo con serial MJ01MKYC. Se envían datos para habilitar puerto de red para la nueva máquina. Se confirma con el señor Alveiro Hoyos punto de red habilitado. Se realizan pruebas de manera exitosa. Se deja equipo conectado a la red en correcto funcionamiento. Y equipo retirado en mal estado se deja en la oficina de sistemas</v>
      </c>
      <c r="M814">
        <v>44546</v>
      </c>
      <c r="N814">
        <v>44547</v>
      </c>
      <c r="O814" t="str">
        <v>J045 JUMBO AV.DEL FERROCARRIL SANTA MARTA</v>
      </c>
      <c r="P814" t="str">
        <v>SANTA MARTA</v>
      </c>
      <c r="Q814" t="str">
        <v>FABIAN ANDRES DIAZGRANADOS ORTEGA</v>
      </c>
      <c r="R814">
        <v>1082890172</v>
      </c>
      <c r="S814" t="str">
        <v>COSTA</v>
      </c>
    </row>
    <row r="815" xml:space="preserve">
      <c r="A815">
        <v>814</v>
      </c>
      <c r="B815">
        <v>12138374</v>
      </c>
      <c r="C815" t="str">
        <v>INCIDENT</v>
      </c>
      <c r="D815" t="str">
        <v>CERRADO</v>
      </c>
      <c r="E815" t="str">
        <v>TIENDA</v>
      </c>
      <c r="F815" t="str">
        <v>CPU</v>
      </c>
      <c r="G815" t="str">
        <v>CPU</v>
      </c>
      <c r="H815" t="str">
        <v>LENOVO</v>
      </c>
      <c r="I815" t="str" xml:space="preserve">
        <v xml:space="preserve">Datos usuario_x000d_
Nombre: Isaelsegundo Olaya Rojano_x000d_
Correo: IsaelSegundo.Olaya@cencosud.com.co_x000d_
Usuario AD: Isorojan_x000d_
Pais: Colombia_x000d_
Ubicacion: J045 JUMBO AV.DEL FERROCARRIL SANTA MARTA_x000d_
Zona: Colombia Costa_x000d_
Unidad de Negocio: Supermercados_x000d_
Servicio: Tiendas &amp; Centros de Distribucion_x000d_
Telefono: 3007735429_x000d_
Anexo: null_x000d_
Descripcion: cordial saludo por favor su ayuda con este tema que menciono a continuacion: equipo de mantenimiento no enciende( computador)._x000d_
por lo que pido su ayuda para la solucion del mismo._x000d_
Gracias .</v>
      </c>
      <c r="J815" t="str">
        <v>NO APLICA</v>
      </c>
      <c r="K815" t="str">
        <v>Agradezco Su ayuda con la validación del equipo del área de mantenimiento</v>
      </c>
      <c r="L815" t="str">
        <v>Se revisa equipo de mantenimiento que no enciende. Se realizan pruebas con diferentes partes: memorias y fuente de poder; pero la falla persiste; equipo no enciende por falla en la tarjeta (board). Se informa al soporte de Cencosud el señor Alveiro Hoyos autorizando tomar equipo de la oficina administrativa para colocar en puesto de trabajo en el área de mantenimientos mientras envían un nuevo equipo para esa área. El equipo retirado dañado es marca Lenovo serial MJ01MKYF modelo M73. Se instala equipo marca Lenovo con serial MJ01MKYC. Se envían datos para habilitar puerto de red para la nueva máquina. Se confirma con el señor Alveiro Hoyos punto de red habilitado. Se realizan pruebas de manera exitosa. Se deja equipo conectado a la red en correcto funcionamiento. Y equipo retirado en mal estado se deja en la oficina de sistemas</v>
      </c>
      <c r="M815">
        <v>44546</v>
      </c>
      <c r="N815">
        <v>44547</v>
      </c>
      <c r="O815" t="str">
        <v>J045 JUMBO AV.DEL FERROCARRIL SANTA MARTA</v>
      </c>
      <c r="P815" t="str">
        <v>SANTA MARTA</v>
      </c>
      <c r="Q815" t="str">
        <v>FABIAN ANDRES DIAZGRANADOS ORTEGA</v>
      </c>
      <c r="R815">
        <v>1082890172</v>
      </c>
      <c r="S815" t="str">
        <v>COSTA</v>
      </c>
    </row>
    <row r="816" xml:space="preserve">
      <c r="A816">
        <v>815</v>
      </c>
      <c r="B816">
        <v>12138374</v>
      </c>
      <c r="C816" t="str">
        <v>INCIDENT</v>
      </c>
      <c r="D816" t="str">
        <v>CERRADO</v>
      </c>
      <c r="E816" t="str">
        <v>TIENDA</v>
      </c>
      <c r="F816" t="str">
        <v>CPU</v>
      </c>
      <c r="G816" t="str">
        <v>CPU</v>
      </c>
      <c r="H816" t="str">
        <v>LENOVO</v>
      </c>
      <c r="I816" t="str" xml:space="preserve">
        <v xml:space="preserve">Datos usuario_x000d_
Nombre: Isaelsegundo Olaya Rojano_x000d_
Correo: IsaelSegundo.Olaya@cencosud.com.co_x000d_
Usuario AD: Isorojan_x000d_
Pais: Colombia_x000d_
Ubicacion: J045 JUMBO AV.DEL FERROCARRIL SANTA MARTA_x000d_
Zona: Colombia Costa_x000d_
Unidad de Negocio: Supermercados_x000d_
Servicio: Tiendas &amp; Centros de Distribucion_x000d_
Telefono: 3007735429_x000d_
Anexo: null_x000d_
Descripcion: cordial saludo por favor su ayuda con este tema que menciono a continuacion: equipo de mantenimiento no enciende( computador)._x000d_
por lo que pido su ayuda para la solucion del mismo._x000d_
Gracias .</v>
      </c>
      <c r="J816" t="str">
        <v>NO APLICA</v>
      </c>
      <c r="K816" t="str">
        <v>Agradezco Su ayuda con la validación del equipo del área de mantenimiento</v>
      </c>
      <c r="L816" t="str">
        <v>Se revisa equipo de mantenimiento que no enciende. Se realizan pruebas con diferentes partes: memorias y fuente de poder; pero la falla persiste; equipo no enciende por falla en la tarjeta (board). Se informa al soporte de Cencosud el señor Alveiro Hoyos autorizando tomar equipo de la oficina administrativa para colocar en puesto de trabajo en el área de mantenimientos mientras envían un nuevo equipo para esa área. El equipo retirado dañado es marca Lenovo serial MJ01MKYF modelo M73. Se instala equipo marca Lenovo con serial MJ01MKYC. Se envían datos para habilitar puerto de red para la nueva máquina. Se confirma con el señor Alveiro Hoyos punto de red habilitado. Se realizan pruebas de manera exitosa. Se deja equipo conectado a la red en correcto funcionamiento. Y equipo retirado en mal estado se deja en la oficina de sistemas</v>
      </c>
      <c r="M816">
        <v>44546</v>
      </c>
      <c r="N816">
        <v>44547</v>
      </c>
      <c r="O816" t="str">
        <v>J045 JUMBO AV.DEL FERROCARRIL SANTA MARTA</v>
      </c>
      <c r="P816" t="str">
        <v>SANTA MARTA</v>
      </c>
      <c r="Q816" t="str">
        <v>FABIAN ANDRES DIAZGRANADOS ORTEGA</v>
      </c>
      <c r="R816">
        <v>1082890172</v>
      </c>
      <c r="S816" t="str">
        <v>COSTA</v>
      </c>
    </row>
    <row r="817" xml:space="preserve">
      <c r="A817">
        <v>816</v>
      </c>
      <c r="B817">
        <v>12146344</v>
      </c>
      <c r="C817" t="str">
        <v>REQUEST</v>
      </c>
      <c r="D817" t="str">
        <v>CERRADO</v>
      </c>
      <c r="E817" t="str">
        <v>TIENDA</v>
      </c>
      <c r="F817" t="str">
        <v>POS</v>
      </c>
      <c r="G817" t="str">
        <v>POS</v>
      </c>
      <c r="H817" t="str">
        <v>WINCOR</v>
      </c>
      <c r="I817"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me colaboran por favor con la revision de las pos 32 de la tienda 44 ya que se apaga constantemente es la caja de platos preparados.</v>
      </c>
      <c r="J817" t="str">
        <v>NO APLICA</v>
      </c>
      <c r="K817" t="str" xml:space="preserve">
        <v xml:space="preserve">Por favor validar estado de la Power Supply; validar los cable de POS que estan muy tensionados y la POS se apaga_x000d_
Gracias_x000d_
 </v>
      </c>
      <c r="L817" t="str">
        <v>Se realizo la revisión de la POS y se hizo la verificación de cada una de las conexiones. Se valida que estén funcionando bien y se suelta mas cable para que los dispositivos no queden tan tensionados. Se realizan pruebas y se deja operativa la caja.</v>
      </c>
      <c r="M817">
        <v>44546</v>
      </c>
      <c r="N817">
        <v>44547</v>
      </c>
      <c r="O817" t="str">
        <v>J044 JUMBO CHIA</v>
      </c>
      <c r="P817" t="str">
        <v>CHIA</v>
      </c>
      <c r="Q817" t="str">
        <v>ALEXANDER CASTILLO SOTELO</v>
      </c>
      <c r="R817">
        <v>80216449</v>
      </c>
      <c r="S817" t="str">
        <v>BOGOTA</v>
      </c>
    </row>
    <row r="818" xml:space="preserve">
      <c r="A818">
        <v>817</v>
      </c>
      <c r="B818">
        <v>12146352</v>
      </c>
      <c r="C818" t="str">
        <v>INCIDENT</v>
      </c>
      <c r="D818" t="str">
        <v>CERRADO</v>
      </c>
      <c r="E818" t="str">
        <v>TIENDA</v>
      </c>
      <c r="F818" t="str">
        <v>POS</v>
      </c>
      <c r="G818" t="str">
        <v>POS</v>
      </c>
      <c r="H818" t="str">
        <v>WINCOR</v>
      </c>
      <c r="I818"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Buenas tardes; me colaboran con revision pos # 18 ya que se apaga constantemente es caja de platos preparados tienda 44 gracias.</v>
      </c>
      <c r="J818" t="str">
        <v>NO APLICA</v>
      </c>
      <c r="K818" t="str" xml:space="preserve">
        <v xml:space="preserve">	_x000d_
Buenas Tardes_x000d_
Por favor validar estado de la Power Supply; validar los cable de POS 18 que estan muy tensionados_x000d_
Gracias_x000d_
Saludos</v>
      </c>
      <c r="L818" t="str">
        <v>Se realizo la revisión de la POS y se hizo la verificación de cada una de las conexiones. Se valida que estén funcionando bien y se suelta mas cable para que los dispositivos no queden tan tensionados. Se realizan pruebas y se deja operativa la caja.</v>
      </c>
      <c r="M818">
        <v>44546</v>
      </c>
      <c r="N818">
        <v>44547</v>
      </c>
      <c r="O818" t="str">
        <v>J044 JUMBO CHIA</v>
      </c>
      <c r="P818" t="str">
        <v>CHIA</v>
      </c>
      <c r="Q818" t="str">
        <v>ALEXANDER CASTILLO SOTELO</v>
      </c>
      <c r="R818">
        <v>80216449</v>
      </c>
      <c r="S818" t="str">
        <v>BOGOTA</v>
      </c>
    </row>
    <row r="819" xml:space="preserve">
      <c r="A819">
        <v>818</v>
      </c>
      <c r="B819">
        <v>12148774</v>
      </c>
      <c r="C819" t="str">
        <v>REQUEST</v>
      </c>
      <c r="D819" t="str">
        <v>CERRADO</v>
      </c>
      <c r="E819" t="str">
        <v>TIENDA</v>
      </c>
      <c r="F819" t="str">
        <v>POS</v>
      </c>
      <c r="G819" t="str">
        <v>TECLADO</v>
      </c>
      <c r="H819" t="str">
        <v>WINCOR</v>
      </c>
      <c r="I819" t="str" xml:space="preserve">
        <v xml:space="preserve">Buenas Tardes_x000d_
_x000d_
_x000d_
Por favor cambiar el teclado de la POS 2 con serial 6498501887_x000d_
_x000d_
_x000d_
Gracias</v>
      </c>
      <c r="J819" t="str">
        <v>NO APLICA</v>
      </c>
      <c r="K819" t="str">
        <v>Por favor cambiar el teclado de la POS 2 con serial 6498501887; la parte ya se encuentra en sitio</v>
      </c>
      <c r="L819" t="str">
        <v>Se hizo el alistamiento del teclado nuevo y se instalo en la POS pero no funciono correctamente; así que se reemplazo el cable tambien y se hicieron nuevamente las pruebas. El teclado funciona correctamente. Se deja la caja operativa.</v>
      </c>
      <c r="M819">
        <v>44547</v>
      </c>
      <c r="N819">
        <v>44547</v>
      </c>
      <c r="O819" t="str">
        <v>J044 JUMBO CHIA</v>
      </c>
      <c r="P819" t="str">
        <v>CHIA</v>
      </c>
      <c r="Q819" t="str">
        <v>ALEXANDER CASTILLO SOTELO</v>
      </c>
      <c r="R819">
        <v>80216449</v>
      </c>
      <c r="S819" t="str">
        <v>BOGOTA</v>
      </c>
    </row>
    <row r="820" xml:space="preserve">
      <c r="A820">
        <v>819</v>
      </c>
      <c r="B820">
        <v>12149008</v>
      </c>
      <c r="C820" t="str">
        <v>REQUEST</v>
      </c>
      <c r="D820" t="str">
        <v>CERRADO</v>
      </c>
      <c r="E820" t="str">
        <v>TIENDA</v>
      </c>
      <c r="F820" t="str">
        <v>POS</v>
      </c>
      <c r="G820" t="str">
        <v>SCANNER</v>
      </c>
      <c r="H820" t="str">
        <v>WINCOR</v>
      </c>
      <c r="I820" t="str" xml:space="preserve">
        <v xml:space="preserve">Buenas Tardes_x000d_
_x000d_
Por favor realizar la instalación y configuración de escaner de Mano para POS_x000d_
_x000d_
Serial Nuevo: 21281010557274_x000d_
Serial viejo: 0M14450039</v>
      </c>
      <c r="J820" t="str">
        <v>NO APLICA</v>
      </c>
      <c r="K820" t="str">
        <v xml:space="preserve">Por favor realizar la instalación y configuración de escaner de Mano para POS ; Serial Nuevo: 21281010557274 y Serial viejo: 0M14450039	</v>
      </c>
      <c r="L820" t="str">
        <v>Se retiro el escáner modelo MS9590 con serial 0M14450039; se hizo el alistamiento del escáner nuevo y se instalo. También se realizó la configuración con los códigos de barras y se deja operativo. Las pruebas son correctas.</v>
      </c>
      <c r="M820">
        <v>44547</v>
      </c>
      <c r="N820">
        <v>44547</v>
      </c>
      <c r="O820" t="str">
        <v>J191 JUMBO CHIA BAZAR</v>
      </c>
      <c r="P820" t="str">
        <v>CHIA</v>
      </c>
      <c r="Q820" t="str">
        <v>ALEXANDER CASTILLO SOTELO</v>
      </c>
      <c r="R820">
        <v>80216449</v>
      </c>
      <c r="S820" t="str">
        <v>BOGOTA</v>
      </c>
    </row>
    <row r="821" xml:space="preserve">
      <c r="A821">
        <v>820</v>
      </c>
      <c r="B821">
        <v>12149013</v>
      </c>
      <c r="C821" t="str">
        <v>REQUEST</v>
      </c>
      <c r="D821" t="str">
        <v>CERRADO</v>
      </c>
      <c r="E821" t="str">
        <v>TIENDA</v>
      </c>
      <c r="F821" t="str">
        <v>POS</v>
      </c>
      <c r="G821" t="str">
        <v>SCANNER</v>
      </c>
      <c r="H821" t="str">
        <v>WINCOR</v>
      </c>
      <c r="I821" t="str" xml:space="preserve">
        <v xml:space="preserve">Buenas Tardes_x000d_
_x000d_
Por favor realizar la instalación y configuración de escaner de Mano para POS_x000d_
_x000d_
Serial Nuevo: 21281010557281_x000d_
Serial viejo: 3CJ0S20138</v>
      </c>
      <c r="J821" t="str">
        <v>NO APLICA</v>
      </c>
      <c r="K821" t="str" xml:space="preserve">
        <v xml:space="preserve">Buenas tardes_x000d_
Por favor realizar la instalación y configuración de escaner de Mano para POS ;_x000d_
Serial Nuevo: 21281010557281 y Serial viejo: 3CJ0S20138</v>
      </c>
      <c r="L821" t="str">
        <v>Se retiro el escáner modelo MS9520 con serial 3CJ0S20138; se hizo el alistamiento del escáner nuevo y se instalo. También se realizo la configuración con los códigos de barras y se deja operativo. Las pruebas son correctas.</v>
      </c>
      <c r="M821">
        <v>44547</v>
      </c>
      <c r="N821">
        <v>44547</v>
      </c>
      <c r="O821" t="str">
        <v>J191 JUMBO CHIA BAZAR</v>
      </c>
      <c r="P821" t="str">
        <v>CHIA</v>
      </c>
      <c r="Q821" t="str">
        <v>ALEXANDER CASTILLO SOTELO</v>
      </c>
      <c r="R821">
        <v>80216449</v>
      </c>
      <c r="S821" t="str">
        <v>BOGOTA</v>
      </c>
    </row>
    <row r="822" xml:space="preserve">
      <c r="A822">
        <v>821</v>
      </c>
      <c r="B822">
        <v>12132771</v>
      </c>
      <c r="C822" t="str">
        <v>INCIDENT</v>
      </c>
      <c r="D822" t="str">
        <v>CERRADO</v>
      </c>
      <c r="E822" t="str">
        <v>TIENDA</v>
      </c>
      <c r="F822" t="str">
        <v>POS</v>
      </c>
      <c r="G822" t="str">
        <v>POS</v>
      </c>
      <c r="H822" t="str">
        <v>WINCOR</v>
      </c>
      <c r="I822"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 dia porfavor me colaboran para la revision del visor de la POS # 14 ya que se encuentra defectuosa;_x000d_
Numero de inventario: 42_x000d_
Numero de caja: 14</v>
      </c>
      <c r="J822" t="str">
        <v>NO APLICA</v>
      </c>
      <c r="K822" t="str">
        <v>Se solicita autorización para programar al técnico ISIT para que realice la verificación de la POS 14 en el lineal de cajas; que realice validación de operatividad; limpieza interna y externa.</v>
      </c>
      <c r="L822" t="str">
        <v>Se procede a verificar la pos #14 que en la documentacion de la llamada aparece ubicada en el lineal de cajas pero esta ubicada como caja periferica de donuts; pero debido al movimiento de la tienda por temporada se debe esperar a que la supervisora de cajas autorice el pago de los productos en una caja de línea de cajas; se realiza limpieza de los visores de cliente y cajero además de las carcasas y se realiza limpieza con la sopladora de la parte interna de la pos; después de la limpieza se vuelve a instalar en el puesto y se realizan pruebas de operatividad con el cajero de los dispositivos sin ninguna novedad.</v>
      </c>
      <c r="M822">
        <v>44546</v>
      </c>
      <c r="N822">
        <v>44551</v>
      </c>
      <c r="O822" t="str">
        <v>M042 METRO IBAGUE</v>
      </c>
      <c r="P822" t="str">
        <v>IBAGUE</v>
      </c>
      <c r="Q822" t="str">
        <v>NELSON EDUARDO TORRES ROJAS</v>
      </c>
      <c r="R822">
        <v>5821451</v>
      </c>
      <c r="S822" t="str">
        <v>OCCIDENTE</v>
      </c>
    </row>
    <row r="823" xml:space="preserve">
      <c r="A823">
        <v>822</v>
      </c>
      <c r="B823">
        <v>12132771</v>
      </c>
      <c r="C823" t="str">
        <v>INCIDENT</v>
      </c>
      <c r="D823" t="str">
        <v>CERRADO</v>
      </c>
      <c r="E823" t="str">
        <v>TIENDA</v>
      </c>
      <c r="F823" t="str">
        <v>POS</v>
      </c>
      <c r="G823" t="str">
        <v>POS</v>
      </c>
      <c r="H823" t="str">
        <v>WINCOR</v>
      </c>
      <c r="I823"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 dia porfavor me colaboran para la revision del visor de la POS # 14 ya que se encuentra defectuosa;_x000d_
Numero de inventario: 42_x000d_
Numero de caja: 14</v>
      </c>
      <c r="J823" t="str">
        <v>NO APLICA</v>
      </c>
      <c r="K823" t="str">
        <v>Se solicita autorización para programar al técnico ISIT para que realice la verificación de la POS 14 en el lineal de cajas; que realice validación de operatividad; limpieza interna y externa.</v>
      </c>
      <c r="L823" t="str">
        <v>Se procede a verificar la pos #14 que en la documentacion de la llamada aparece ubicada en el lineal de cajas pero esta ubicada como caja periferica de donuts; pero debido al movimiento de la tienda por temporada se debe esperar a que la supervisora de cajas autorice el pago de los productos en una caja de línea de cajas; se realiza limpieza de los visores de cliente y cajero además de las carcasas y se realiza limpieza con la sopladora de la parte interna de la pos; después de la limpieza se vuelve a instalar en el puesto y se realizan pruebas de operatividad con el cajero de los dispositivos sin ninguna novedad.</v>
      </c>
      <c r="M823">
        <v>44551</v>
      </c>
      <c r="N823">
        <v>44551</v>
      </c>
      <c r="O823" t="str">
        <v>M042 METRO IBAGUE</v>
      </c>
      <c r="P823" t="str">
        <v>IBAGUE</v>
      </c>
      <c r="Q823" t="str">
        <v>NELSON EDUARDO TORRES ROJAS</v>
      </c>
      <c r="R823">
        <v>5821451</v>
      </c>
      <c r="S823" t="str">
        <v>OCCIDENTE</v>
      </c>
    </row>
    <row r="824" xml:space="preserve">
      <c r="A824">
        <v>823</v>
      </c>
      <c r="B824">
        <v>12132771</v>
      </c>
      <c r="C824" t="str">
        <v>INCIDENT</v>
      </c>
      <c r="D824" t="str">
        <v>CERRADO</v>
      </c>
      <c r="E824" t="str">
        <v>TIENDA</v>
      </c>
      <c r="F824" t="str">
        <v>POS</v>
      </c>
      <c r="G824" t="str">
        <v>POS</v>
      </c>
      <c r="H824" t="str">
        <v>WINCOR</v>
      </c>
      <c r="I824"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 dia porfavor me colaboran para la revision del visor de la POS # 14 ya que se encuentra defectuosa;_x000d_
Numero de inventario: 42_x000d_
Numero de caja: 14</v>
      </c>
      <c r="J824" t="str">
        <v>NO APLICA</v>
      </c>
      <c r="K824" t="str">
        <v>Se solicita autorización para programar al técnico ISIT para que realice la verificación de la POS 14 en el lineal de cajas; que realice validación de operatividad; limpieza interna y externa.</v>
      </c>
      <c r="L824" t="str">
        <v>Se procede a verificar la pos #14 que en la documentacion de la llamada aparece ubicada en el lineal de cajas pero esta ubicada como caja periferica de donuts; pero debido al movimiento de la tienda por temporada se debe esperar a que la supervisora de cajas autorice el pago de los productos en una caja de línea de cajas; se realiza limpieza de los visores de cliente y cajero además de las carcasas y se realiza limpieza con la sopladora de la parte interna de la pos; después de la limpieza se vuelve a instalar en el puesto y se realizan pruebas de operatividad con el cajero de los dispositivos sin ninguna novedad.</v>
      </c>
      <c r="M824">
        <v>44551</v>
      </c>
      <c r="N824">
        <v>44551</v>
      </c>
      <c r="O824" t="str">
        <v>M042 METRO IBAGUE</v>
      </c>
      <c r="P824" t="str">
        <v>IBAGUE</v>
      </c>
      <c r="Q824" t="str">
        <v>NELSON EDUARDO TORRES ROJAS</v>
      </c>
      <c r="R824">
        <v>5821451</v>
      </c>
      <c r="S824" t="str">
        <v>OCCIDENTE</v>
      </c>
    </row>
    <row r="825" xml:space="preserve">
      <c r="A825">
        <v>824</v>
      </c>
      <c r="B825">
        <v>12143835</v>
      </c>
      <c r="C825" t="str">
        <v>REQUEST</v>
      </c>
      <c r="D825" t="str">
        <v>CERRADO</v>
      </c>
      <c r="E825" t="str">
        <v>TIENDA</v>
      </c>
      <c r="F825" t="str">
        <v>SCANNER</v>
      </c>
      <c r="G825" t="str">
        <v>MANO</v>
      </c>
      <c r="H825" t="str">
        <v>ZEBRA</v>
      </c>
      <c r="I825" t="str" xml:space="preserve">
        <v xml:space="preserve">Datos usuario_x000d_
Nombre: Harold Gonzalez Holguin_x000d_
Correo: Harold.Gonzalez@cencosud.com.co_x000d_
Usuario AD: HGonzaH_x000d_
Pais: Colombia_x000d_
Ubicacion: M042 METRO IBAGUE_x000d_
Zona: Colombia Occidente_x000d_
Unidad de Negocio: Supermercados_x000d_
Servicio: Tiendas &amp; Centros de Distribucion_x000d_
Telefono: 3046553535_x000d_
Anexo: 2885800_x000d_
Descripcion: se genera cau para asignacion y retiro de scanner de mano pos</v>
      </c>
      <c r="J825" t="str">
        <v>NO APLICA</v>
      </c>
      <c r="K825" t="str">
        <v>Se solicita autorización para que el técnico remoto de ISIT realice la visita en la tienda de Ibagué y realice la instalación de los 2 escáner de mano POS Zebra nuevos; Seriales: 21161010557369 y 21161010557370; y realice el retiro de los escáner de mano POS Seriales: 7707432738 y 0M14170210</v>
      </c>
      <c r="L825" t="str">
        <v>Se realiza llamada a soporte sistemas cencosud Harold Gonzalez quien realiza envio de los codigos QR de configuracion de los escanner de mano y se confirma que la instalacion se realizara en las cajas de electro y platos preparados posteriormente; se realiza impresion de los codigos y se le corren a los escanner para posteriormente ser instalados; se realizan pruebas de operatividad con supervisora de cajas sin novedad</v>
      </c>
      <c r="M825">
        <v>44546</v>
      </c>
      <c r="N825">
        <v>44551</v>
      </c>
      <c r="O825" t="str">
        <v>M042 METRO IBAGUE</v>
      </c>
      <c r="P825" t="str">
        <v>IBAGUE</v>
      </c>
      <c r="Q825" t="str">
        <v>NELSON EDUARDO TORRES ROJAS</v>
      </c>
      <c r="R825">
        <v>5821451</v>
      </c>
      <c r="S825" t="str">
        <v>OCCIDENTE</v>
      </c>
    </row>
    <row r="826" xml:space="preserve">
      <c r="A826">
        <v>825</v>
      </c>
      <c r="B826">
        <v>12143835</v>
      </c>
      <c r="C826" t="str">
        <v>REQUEST</v>
      </c>
      <c r="D826" t="str">
        <v>CERRADO</v>
      </c>
      <c r="E826" t="str">
        <v>TIENDA</v>
      </c>
      <c r="F826" t="str">
        <v>SCANNER</v>
      </c>
      <c r="G826" t="str">
        <v>MANO</v>
      </c>
      <c r="H826" t="str">
        <v>ZEBRA</v>
      </c>
      <c r="I826" t="str" xml:space="preserve">
        <v xml:space="preserve">Datos usuario_x000d_
Nombre: Harold Gonzalez Holguin_x000d_
Correo: Harold.Gonzalez@cencosud.com.co_x000d_
Usuario AD: HGonzaH_x000d_
Pais: Colombia_x000d_
Ubicacion: M042 METRO IBAGUE_x000d_
Zona: Colombia Occidente_x000d_
Unidad de Negocio: Supermercados_x000d_
Servicio: Tiendas &amp; Centros de Distribucion_x000d_
Telefono: 3046553535_x000d_
Anexo: 2885800_x000d_
Descripcion: se genera cau para asignacion y retiro de scanner de mano pos</v>
      </c>
      <c r="J826" t="str">
        <v>NO APLICA</v>
      </c>
      <c r="K826" t="str">
        <v>Se solicita autorización para que el técnico remoto de ISIT realice la visita en la tienda de Ibagué y realice la instalación de los 2 escáner de mano POS Zebra nuevos; Seriales: 21161010557369 y 21161010557370; y realice el retiro de los escáner de mano POS Seriales: 7707432738 y 0M14170210</v>
      </c>
      <c r="L826" t="str">
        <v>Se realiza llamada a soporte sistemas cencosud Harold Gonzalez quien realiza envio de los codigos QR de configuracion de los escanner de mano y se confirma que la instalacion se realizara en las cajas de electro y platos preparados posteriormente; se realiza impresion de los codigos y se le corren a los escanner para posteriormente ser instalados; se realizan pruebas de operatividad con supervisora de cajas sin novedad</v>
      </c>
      <c r="M826">
        <v>44551</v>
      </c>
      <c r="N826">
        <v>44551</v>
      </c>
      <c r="O826" t="str">
        <v>M042 METRO IBAGUE</v>
      </c>
      <c r="P826" t="str">
        <v>IBAGUE</v>
      </c>
      <c r="Q826" t="str">
        <v>NELSON EDUARDO TORRES ROJAS</v>
      </c>
      <c r="R826">
        <v>5821451</v>
      </c>
      <c r="S826" t="str">
        <v>OCCIDENTE</v>
      </c>
    </row>
    <row r="827" xml:space="preserve">
      <c r="A827">
        <v>826</v>
      </c>
      <c r="B827">
        <v>12143847</v>
      </c>
      <c r="C827" t="str">
        <v>REQUEST</v>
      </c>
      <c r="D827" t="str">
        <v>CERRADO</v>
      </c>
      <c r="E827" t="str">
        <v>TIENDA</v>
      </c>
      <c r="F827" t="str">
        <v>CPU</v>
      </c>
      <c r="G827" t="str">
        <v>CPU</v>
      </c>
      <c r="H827" t="str">
        <v>LENOVO</v>
      </c>
      <c r="I827"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solicito de su colaboracion con la reactivacion de la red de Internet que presenta el equipo del area de control y prevencion perdidas puesto a que se encuentra caido y el equipo no responde gracias.</v>
      </c>
      <c r="J827" t="str">
        <v>NO APLICA</v>
      </c>
      <c r="K827" t="str" xml:space="preserve">
        <v xml:space="preserve">	_x000d_
Buenas Tardes_x000d_
Validar el PC de seguridad que se salia del dominio	 </v>
      </c>
      <c r="L827" t="str">
        <v>Inicialmente se valida que el punto de RED esta funcional y que el equipo ingresa a perfiles diferentes; el único perfil que no carga es el del usuario Juan Velazco; así que se procede a reperfilar el usuario; luego se pasa toda la información y se deja operativo el equipo.</v>
      </c>
      <c r="M827">
        <v>44546</v>
      </c>
      <c r="N827">
        <v>44551</v>
      </c>
      <c r="O827" t="str">
        <v>M074 METRO FACATATIVA</v>
      </c>
      <c r="P827" t="str">
        <v>FACATATIVA</v>
      </c>
      <c r="Q827" t="str">
        <v>ALEXANDER CASTILLO SOTELO</v>
      </c>
      <c r="R827">
        <v>80216449</v>
      </c>
      <c r="S827" t="str">
        <v>BOGOTA</v>
      </c>
    </row>
    <row r="828" xml:space="preserve">
      <c r="A828">
        <v>827</v>
      </c>
      <c r="B828">
        <v>12143847</v>
      </c>
      <c r="C828" t="str">
        <v>REQUEST</v>
      </c>
      <c r="D828" t="str">
        <v>CERRADO</v>
      </c>
      <c r="E828" t="str">
        <v>TIENDA</v>
      </c>
      <c r="F828" t="str">
        <v>CPU</v>
      </c>
      <c r="G828" t="str">
        <v>CPU</v>
      </c>
      <c r="H828" t="str">
        <v>LENOVO</v>
      </c>
      <c r="I828"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solicito de su colaboracion con la reactivacion de la red de Internet que presenta el equipo del area de control y prevencion perdidas puesto a que se encuentra caido y el equipo no responde gracias.</v>
      </c>
      <c r="J828" t="str">
        <v>NO APLICA</v>
      </c>
      <c r="K828" t="str" xml:space="preserve">
        <v xml:space="preserve">	_x000d_
Buenas Tardes_x000d_
Validar el PC de seguridad que se salia del dominio	 </v>
      </c>
      <c r="L828" t="str">
        <v>Inicialmente se valida que el punto de RED esta funcional y que el equipo ingresa a perfiles diferentes; el único perfil que no carga es el del usuario Juan Velazco; así que se procede a reperfilar el usuario; luego se pasa toda la información y se deja operativo el equipo.</v>
      </c>
      <c r="M828">
        <v>44551</v>
      </c>
      <c r="N828">
        <v>44551</v>
      </c>
      <c r="O828" t="str">
        <v>M074 METRO FACATATIVA</v>
      </c>
      <c r="P828" t="str">
        <v>FACATATIVA</v>
      </c>
      <c r="Q828" t="str">
        <v>ALEXANDER CASTILLO SOTELO</v>
      </c>
      <c r="R828">
        <v>80216449</v>
      </c>
      <c r="S828" t="str">
        <v>BOGOTA</v>
      </c>
    </row>
    <row r="829" xml:space="preserve">
      <c r="A829">
        <v>828</v>
      </c>
      <c r="B829">
        <v>12146549</v>
      </c>
      <c r="C829" t="str">
        <v>REQUEST</v>
      </c>
      <c r="D829" t="str">
        <v>CERRADO</v>
      </c>
      <c r="E829" t="str">
        <v>TIENDA</v>
      </c>
      <c r="F829" t="str">
        <v>POS</v>
      </c>
      <c r="G829" t="str">
        <v>SCANNER</v>
      </c>
      <c r="H829" t="str">
        <v>ZEBRA</v>
      </c>
      <c r="I829"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Jefe Miguel; por favor me colabora con la autorizacion de esta llamada para la visita del tecnico de isit; para que realice la instalacion; configuracion y asignacion de estos activos que llegaron a la tienda por renovacion tecnologica._x000d_
Gracias_x000d_
SERIE CATEGORIA TIPO MARCA MODELO_x000d_
21281010557127 Dispositivos SCANNER POS MANO ZEBRA ds2208_x000d_
21281010557264 Dispositivos SCANNER POS MANO</v>
      </c>
      <c r="J829" t="str">
        <v>NO APLICA</v>
      </c>
      <c r="K829" t="str" xml:space="preserve">
        <v xml:space="preserve">or favor me colabora con la autorizacion de esta llamada para la visita del tecnico de isit; para que realice la instalacion; configuracion y asignacion de estos activos que llegaron a la tienda por renovacion tecnologica._x000d_
Gracias_x000d_
SERIE CATEGORIA TIPO MARCA MODELO_x000d_
21281010557127 Dispositivos SCANNER POS MANO ZEBRA ds2208_x000d_
21281010557264 Dispositivos SCANNER POS MANO</v>
      </c>
      <c r="L829" t="str">
        <v>Se llega a sitio; se verifica el correo de ingreso con 51 Y se procede a consultar la custodia de las pos de mano zebra; la cual estaba a nombre de Jenny Pichina; realiza la entrega de las dos pos mano zebra con número serial 21281010557264 - 2181010557127 modelo DS2208 Cantidad dos; se procede a validar en donde se encuentra las pos de mano para realizar el cambio por las nueva; en el electro se encuentra ya realizado el cambio con unas pos mano de zebra nueva con número serial 19336010563478 modelo ds2208; en la pos de platos preparados se encuentra una pos de mano antigua la cual presenta falla constantes; lo cual no tiene número de placa; ni serial. se realiza el cambio por las pos de mano zebra con serial 21281010557264; se realiza la instalación; se configura escaneando los codigos qr y se realizan pruebas correspondientes quedando funcional. son las unicas dos secciones que maneja pos de mano. la pos de mano zebra nueva con número serial 2181010557127 queda en custodia de jenny pichina de igual manera la antigua que se realizo el cambio. se procede a buscar un escanner de mano perdido y se encuentra los siguientes que estan para darle de baja con placa 019427 y 11-002159. se encuentra embalada la pos de mano modelo ms9590 con serial 14 17 0235; en el cuarto de sistemas.</v>
      </c>
      <c r="M829">
        <v>44546</v>
      </c>
      <c r="N829">
        <v>44551</v>
      </c>
      <c r="O829" t="str">
        <v>M038 METRO NEIVA CENTRO DE CONVENCIONES</v>
      </c>
      <c r="P829" t="str">
        <v>NEIVA</v>
      </c>
      <c r="Q829" t="str">
        <v>LUIS FERNANDO QUIROGA SANCHEZ</v>
      </c>
      <c r="R829">
        <v>1075267773</v>
      </c>
      <c r="S829" t="str">
        <v>OCCIDENTE</v>
      </c>
    </row>
    <row r="830" xml:space="preserve">
      <c r="A830">
        <v>829</v>
      </c>
      <c r="B830">
        <v>12138202</v>
      </c>
      <c r="C830" t="str">
        <v>REQUEST</v>
      </c>
      <c r="D830" t="str">
        <v>CERRADO</v>
      </c>
      <c r="E830" t="str">
        <v>TIENDA</v>
      </c>
      <c r="F830" t="str">
        <v>POS</v>
      </c>
      <c r="G830" t="str">
        <v>POS</v>
      </c>
      <c r="H830" t="str">
        <v>WINCOR</v>
      </c>
      <c r="I830"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Buen dia_x000d_
Por favor verificar cpu dela caja numero 02. La caja se encuentra apagada._x000d_
Gracias.</v>
      </c>
      <c r="J830" t="str">
        <v>NO APLICA</v>
      </c>
      <c r="K830" t="str" xml:space="preserve">
        <v xml:space="preserve">Buenas Tardes_x000d_
Realizar cambio de los dos ventiladores de la POS_x000d_
Equipo: POS_x000d_
Marca: Wincor_x000d_
Modelo:beetle-m_x000d_
Serial:6498501887_x000d_
SGP Parte:15500-15501-15502_x000d_
1. Parte:CABLE TECLADO MINI-DIN 3.0M 6POS. M/M_x000d_
N° Parte:la 105248_x000d_
2. Parte: VENTILADOR GRANDE_x000d_
N° Parte la 105611_x000d_
3. Parte: VENTILADOR PEQUENO_x000d_
N° Parte zz11144000</v>
      </c>
      <c r="L830" t="str">
        <v>Se realizo el cambio de los ventiladores frontal y lateral de la POS y se verificó que funcionaran correctamente. Se inicio la caja y se dejó en prueba por más de 3 horas y no presentó novedad. Se deja operativa la caja.</v>
      </c>
      <c r="M830">
        <v>44551</v>
      </c>
      <c r="N830">
        <v>44551</v>
      </c>
      <c r="O830" t="str">
        <v>J044 JUMBO CHIA</v>
      </c>
      <c r="P830" t="str">
        <v>CHIA</v>
      </c>
      <c r="Q830" t="str">
        <v>ALEXANDER CASTILLO SOTELO</v>
      </c>
      <c r="R830">
        <v>80216449</v>
      </c>
      <c r="S830" t="str">
        <v>BOGOTA</v>
      </c>
    </row>
    <row r="831" xml:space="preserve">
      <c r="A831">
        <v>830</v>
      </c>
      <c r="B831">
        <v>12109065</v>
      </c>
      <c r="C831" t="str">
        <v>REQUEST</v>
      </c>
      <c r="D831" t="str">
        <v>CERRADO</v>
      </c>
      <c r="E831" t="str">
        <v>TIENDA</v>
      </c>
      <c r="F831" t="str">
        <v>POS</v>
      </c>
      <c r="G831" t="str">
        <v>SCANNER</v>
      </c>
      <c r="H831" t="str">
        <v>WINCOR</v>
      </c>
      <c r="I831"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831" t="str">
        <v>NO APLICA</v>
      </c>
      <c r="K831" t="str" xml:space="preserve">
        <v xml:space="preserve">Llega parte solicitada; se necesita reemplazo por averiado y confirmación de operatividad en peso y escaneo._x000d_
NOTA: Favor entregar a Jefe de Cajas para que realice pruebas.</v>
      </c>
      <c r="L831" t="str">
        <v>Se procede a verificar la impresora pos; pero se encontró que la fuente de poder esta quemada. Se debe solicitar cambio de fuente de poder de pos</v>
      </c>
      <c r="M831">
        <v>44543</v>
      </c>
      <c r="N831">
        <v>44552</v>
      </c>
      <c r="O831" t="str">
        <v>J126 JUMBO SAN SILVESTRE</v>
      </c>
      <c r="P831" t="str">
        <v>BARRANCABERMEJA</v>
      </c>
      <c r="Q831" t="str">
        <v>JESUS ALBERTO ROJAS DAVILA</v>
      </c>
      <c r="R831">
        <v>1104132167</v>
      </c>
      <c r="S831" t="str">
        <v>ORIENTE</v>
      </c>
    </row>
    <row r="832" xml:space="preserve">
      <c r="A832">
        <v>831</v>
      </c>
      <c r="B832">
        <v>12143789</v>
      </c>
      <c r="C832" t="str">
        <v>REQUEST</v>
      </c>
      <c r="D832" t="str">
        <v>CERRADO</v>
      </c>
      <c r="E832" t="str">
        <v>TIENDA</v>
      </c>
      <c r="F832" t="str">
        <v>CPU</v>
      </c>
      <c r="G832" t="str">
        <v>CPU</v>
      </c>
      <c r="H832" t="str">
        <v>LENOVO</v>
      </c>
      <c r="I832" t="str" xml:space="preserve">
        <v xml:space="preserve">Datos usuario_x000d_
Nombre: Wilson Jose Romero Tellez_x000d_
Correo: Wilson.Romero@cencosud.com.co_x000d_
Usuario AD: Wjrtelle_x000d_
Pais: Colombia_x000d_
Ubicacion: J087 JUMBO GUATAPURI_x000d_
Zona: Colombia Centro_x000d_
Unidad de Negocio: Supermercados_x000d_
Servicio: Sistemas_x000d_
Telefono: 3176390738_x000d_
Anexo: 7870404_x000d_
Descripcion: Buenas Tardes_x000d_
Favor realizar la instalacion del Portatil Marca Lenovo Serial PF34WVHK; por renovacion proyecto Windows 10; y retirar el antiguo_x000d_
Gracias_x000d_
AREA EN DONDE SE UBICA EL EQUIPO : Recursos Humanos</v>
      </c>
      <c r="J832" t="str">
        <v>NO APLICA</v>
      </c>
      <c r="K832" t="str" xml:space="preserve">
        <v xml:space="preserve">Buenas tardes_x000d_
Favor realizar la instalación del Portátil Marca Lenovo Serial PF34WVHK; por renovación proyecto Windows 10; y retirar el antiguo_x000d_
Gracias_x000d_
AREA EN DONDE SE UBICA EL EQUIPO : Recursos Humanos</v>
      </c>
      <c r="L832" t="str">
        <v>Se hace backup de información de portátil Lenovo L470 serial PF0W06DD. Se configura nuevo Lenovo V14 G2 serial PF34WVHK. Se conecta a red cableada; se sube al dominio; se configuran aplicativos de la tienda; se realizan pruebas con aplicativos y funcionan correctamente. Se intenta conectar al wifi corporativo y no es posible; se prueba con datos externos y conexión si funciona debido a un inconveniente en la red wifi CSWLAN11; no se deja el equipo en servicio; hasta que lo revise el técnico de tienda Wilson Romero y de su díagnostico. Se deja equipo empacado nuevamente.</v>
      </c>
      <c r="M832">
        <v>44545</v>
      </c>
      <c r="N832">
        <v>44552</v>
      </c>
      <c r="O832" t="str">
        <v>J087 JUMBO GUATAPURI</v>
      </c>
      <c r="P832" t="str">
        <v>VALLEDUPAR</v>
      </c>
      <c r="Q832" t="str">
        <v>EDUAR ENRIQUE MARTELO SIERRA</v>
      </c>
      <c r="R832">
        <v>1065638485</v>
      </c>
      <c r="S832" t="str">
        <v>COSTA</v>
      </c>
    </row>
    <row r="833" xml:space="preserve">
      <c r="A833">
        <v>832</v>
      </c>
      <c r="B833">
        <v>12143789</v>
      </c>
      <c r="C833" t="str">
        <v>REQUEST</v>
      </c>
      <c r="D833" t="str">
        <v>CERRADO</v>
      </c>
      <c r="E833" t="str">
        <v>TIENDA</v>
      </c>
      <c r="F833" t="str">
        <v>CPU</v>
      </c>
      <c r="G833" t="str">
        <v>CPU</v>
      </c>
      <c r="H833" t="str">
        <v>LENOVO</v>
      </c>
      <c r="I833" t="str" xml:space="preserve">
        <v xml:space="preserve">Datos usuario_x000d_
Nombre: Wilson Jose Romero Tellez_x000d_
Correo: Wilson.Romero@cencosud.com.co_x000d_
Usuario AD: Wjrtelle_x000d_
Pais: Colombia_x000d_
Ubicacion: J087 JUMBO GUATAPURI_x000d_
Zona: Colombia Centro_x000d_
Unidad de Negocio: Supermercados_x000d_
Servicio: Sistemas_x000d_
Telefono: 3176390738_x000d_
Anexo: 7870404_x000d_
Descripcion: Buenas Tardes_x000d_
Favor realizar la instalacion del Portatil Marca Lenovo Serial PF34WVHK; por renovacion proyecto Windows 10; y retirar el antiguo_x000d_
Gracias_x000d_
AREA EN DONDE SE UBICA EL EQUIPO : Recursos Humanos</v>
      </c>
      <c r="J833" t="str">
        <v>NO APLICA</v>
      </c>
      <c r="K833" t="str" xml:space="preserve">
        <v xml:space="preserve">Buenas tardes_x000d_
Favor realizar la instalación del Portátil Marca Lenovo Serial PF34WVHK; por renovación proyecto Windows 10; y retirar el antiguo_x000d_
Gracias_x000d_
AREA EN DONDE SE UBICA EL EQUIPO : Recursos Humanos</v>
      </c>
      <c r="L833" t="str">
        <v>Se hace backup de información de portátil Lenovo L470 serial PF0W06DD. Se configura nuevo Lenovo V14 G2 serial PF34WVHK. Se conecta a red cableada; se sube al dominio; se configuran aplicativos de la tienda; se realizan pruebas con aplicativos y funcionan correctamente. Se intenta conectar al wifi corporativo y no es posible; se prueba con datos externos y conexión si funciona debido a un inconveniente en la red wifi CSWLAN11; no se deja el equipo en servicio; hasta que lo revise el técnico de tienda Wilson Romero y de su díagnostico. Se deja equipo empacado nuevamente.</v>
      </c>
      <c r="M833">
        <v>44552</v>
      </c>
      <c r="N833">
        <v>44552</v>
      </c>
      <c r="O833" t="str">
        <v>J087 JUMBO GUATAPURI</v>
      </c>
      <c r="P833" t="str">
        <v>VALLEDUPAR</v>
      </c>
      <c r="Q833" t="str">
        <v>EDUAR ENRIQUE MARTELO SIERRA</v>
      </c>
      <c r="R833">
        <v>1065638485</v>
      </c>
      <c r="S833" t="str">
        <v>COSTA</v>
      </c>
    </row>
    <row r="834" xml:space="preserve">
      <c r="A834">
        <v>833</v>
      </c>
      <c r="B834">
        <v>12154424</v>
      </c>
      <c r="C834" t="str">
        <v>REQUEST</v>
      </c>
      <c r="D834" t="str">
        <v>CERRADO</v>
      </c>
      <c r="E834" t="str">
        <v>TIENDA</v>
      </c>
      <c r="F834" t="str">
        <v>CPU</v>
      </c>
      <c r="G834" t="str">
        <v>CPU</v>
      </c>
      <c r="H834" t="str">
        <v>LENOVO</v>
      </c>
      <c r="I834"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Buenos dias; se requiere por favor cambio de disco duro del PC de serial 1S10B7003RLSMJ01MKNS del area RRHH ya que presenta bloqueos constantes y durante tiempos muy prolongados._x000d_
Indicar la ubicacion del computador en la tienda o sede: GESTION HUMANA_x000d_
</v>
      </c>
      <c r="J834" t="str">
        <v>NO APLICA</v>
      </c>
      <c r="K834" t="str" xml:space="preserve">
        <v xml:space="preserve">Transfer Assignee from '' to 'Espinosa Rodriguez; Jamir Leandro '_x000d_
Transfer Group from 'Soporte_Onsite_REG_Costa_SM Colombia' to 'Soporte_Onsite_REG_Remoto_SM Colombia'</v>
      </c>
      <c r="L834" t="str">
        <v>Equipo que se va a asignar a la usuaria no se puede a subir a dominio ya que no es posible realizar la instalación de parche de seguridad de Windows. El equipo que tiene la usuaria se evidencia que está lento y presenta muchos bloqueos. De acuerdo a indicación de soporte Cencosud se hace cambio de disco duro. Al empezar a formatear se identifica que presenta daño. Se formatea el equipo que se va a asignar a la usuaria; el cual se termina correctamente y se posible subirlo a dominio.</v>
      </c>
      <c r="M834">
        <v>44550</v>
      </c>
      <c r="N834">
        <v>44552</v>
      </c>
      <c r="O834" t="str">
        <v>M085 METRO MONTERIA</v>
      </c>
      <c r="P834" t="str">
        <v>MONTERIA</v>
      </c>
      <c r="Q834" t="str">
        <v>SHARON YANETH KERGUELEN WILCHES</v>
      </c>
      <c r="R834">
        <v>1067917448</v>
      </c>
      <c r="S834" t="str">
        <v>COSTA</v>
      </c>
    </row>
    <row r="835" xml:space="preserve">
      <c r="A835">
        <v>834</v>
      </c>
      <c r="B835">
        <v>12154424</v>
      </c>
      <c r="C835" t="str">
        <v>REQUEST</v>
      </c>
      <c r="D835" t="str">
        <v>CERRADO</v>
      </c>
      <c r="E835" t="str">
        <v>TIENDA</v>
      </c>
      <c r="F835" t="str">
        <v>CPU</v>
      </c>
      <c r="G835" t="str">
        <v>CPU</v>
      </c>
      <c r="H835" t="str">
        <v>LENOVO</v>
      </c>
      <c r="I835"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Buenos dias; se requiere por favor cambio de disco duro del PC de serial 1S10B7003RLSMJ01MKNS del area RRHH ya que presenta bloqueos constantes y durante tiempos muy prolongados._x000d_
Indicar la ubicacion del computador en la tienda o sede: GESTION HUMANA_x000d_
</v>
      </c>
      <c r="J835" t="str">
        <v>NO APLICA</v>
      </c>
      <c r="K835" t="str" xml:space="preserve">
        <v xml:space="preserve">Transfer Assignee from '' to 'Espinosa Rodriguez; Jamir Leandro '_x000d_
Transfer Group from 'Soporte_Onsite_REG_Costa_SM Colombia' to 'Soporte_Onsite_REG_Remoto_SM Colombia'</v>
      </c>
      <c r="L835" t="str">
        <v>Equipo que se va a asignar a la usuaria no se puede a subir a dominio ya que no es posible realizar la instalación de parche de seguridad de Windows. El equipo que tiene la usuaria se evidencia que está lento y presenta muchos bloqueos. De acuerdo a indicación de soporte Cencosud se hace cambio de disco duro. Al empezar a formatear se identifica que presenta daño. Se formatea el equipo que se va a asignar a la usuaria; el cual se termina correctamente y se posible subirlo a dominio.</v>
      </c>
      <c r="M835">
        <v>44552</v>
      </c>
      <c r="N835">
        <v>44552</v>
      </c>
      <c r="O835" t="str">
        <v>M085 METRO MONTERIA</v>
      </c>
      <c r="P835" t="str">
        <v>MONTERIA</v>
      </c>
      <c r="Q835" t="str">
        <v>SHARON YANETH KERGUELEN WILCHES</v>
      </c>
      <c r="R835">
        <v>1067917448</v>
      </c>
      <c r="S835" t="str">
        <v>COSTA</v>
      </c>
    </row>
    <row r="836" xml:space="preserve">
      <c r="A836">
        <v>835</v>
      </c>
      <c r="B836">
        <v>12154424</v>
      </c>
      <c r="C836" t="str">
        <v>REQUEST</v>
      </c>
      <c r="D836" t="str">
        <v>CERRADO</v>
      </c>
      <c r="E836" t="str">
        <v>TIENDA</v>
      </c>
      <c r="F836" t="str">
        <v>CPU</v>
      </c>
      <c r="G836" t="str">
        <v>CPU</v>
      </c>
      <c r="H836" t="str">
        <v>LENOVO</v>
      </c>
      <c r="I836"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Buenos dias; se requiere por favor cambio de disco duro del PC de serial 1S10B7003RLSMJ01MKNS del area RRHH ya que presenta bloqueos constantes y durante tiempos muy prolongados._x000d_
Indicar la ubicacion del computador en la tienda o sede: GESTION HUMANA_x000d_
</v>
      </c>
      <c r="J836" t="str">
        <v>NO APLICA</v>
      </c>
      <c r="K836" t="str" xml:space="preserve">
        <v xml:space="preserve">Transfer Assignee from '' to 'Espinosa Rodriguez; Jamir Leandro '_x000d_
Transfer Group from 'Soporte_Onsite_REG_Costa_SM Colombia' to 'Soporte_Onsite_REG_Remoto_SM Colombia'</v>
      </c>
      <c r="L836" t="str">
        <v>Equipo que se va a asignar a la usuaria no se puede a subir a dominio ya que no es posible realizar la instalación de parche de seguridad de Windows. El equipo que tiene la usuaria se evidencia que está lento y presenta muchos bloqueos. De acuerdo a indicación de soporte Cencosud se hace cambio de disco duro. Al empezar a formatear se identifica que presenta daño. Se formatea el equipo que se va a asignar a la usuaria; el cual se termina correctamente y se posible subirlo a dominio.</v>
      </c>
      <c r="M836">
        <v>44552</v>
      </c>
      <c r="N836">
        <v>44552</v>
      </c>
      <c r="O836" t="str">
        <v>M085 METRO MONTERIA</v>
      </c>
      <c r="P836" t="str">
        <v>MONTERIA</v>
      </c>
      <c r="Q836" t="str">
        <v>SHARON YANETH KERGUELEN WILCHES</v>
      </c>
      <c r="R836">
        <v>1067917448</v>
      </c>
      <c r="S836" t="str">
        <v>COSTA</v>
      </c>
    </row>
    <row r="837" xml:space="preserve">
      <c r="A837">
        <v>836</v>
      </c>
      <c r="B837">
        <v>12155460</v>
      </c>
      <c r="C837" t="str">
        <v>REQUEST</v>
      </c>
      <c r="D837" t="str">
        <v>CERRADO</v>
      </c>
      <c r="E837" t="str">
        <v>TIENDA</v>
      </c>
      <c r="F837" t="str">
        <v>POS</v>
      </c>
      <c r="G837" t="str">
        <v>POS</v>
      </c>
      <c r="H837" t="str">
        <v>WINCOR</v>
      </c>
      <c r="I837" t="str" xml:space="preserve">
        <v xml:space="preserve">Buen día._x000d_
Se solicita mantenimiento físico y operatividad POS 16._x000d_
Gracias.</v>
      </c>
      <c r="J837" t="str">
        <v>NO APLICA</v>
      </c>
      <c r="K837" t="str" xml:space="preserve">
        <v xml:space="preserve">Buen día._x000d_
Se solicita revisión POS 9 Jumbo San Silvestre._x000d_
Con datos así:_x000d_
Línea de Cajas_x000d_
Datos del equipo:_x000d_
Equipo: POS_x000d_
Marca: WINCOR_x000d_
Modelo: BEETLE-M_x000d_
Nº SERIE: 59CD001371_x000d_
Inventario: DI-024165_x000d_
Actividad: Se solicita mantenimiento preventivo a CPU POS 19; se debe entregar operativa a jefe de cajas._x000d_
Cordialmente;_x000d_
Ever Becerra</v>
      </c>
      <c r="L837" t="str">
        <v>Se procede a realizar mantenimiento de la impresora pos; ya que cuando la trabajaban se reiniciaba constantemente; se destapa y se hace limpieza de todas las partes; se limpia cooler y se pone pasta refrigerante en el procesador; se hacen pruebas con el cliente y pos queda trabajando correctamente</v>
      </c>
      <c r="M837">
        <v>44550</v>
      </c>
      <c r="N837">
        <v>44552</v>
      </c>
      <c r="O837" t="str">
        <v>J126 JUMBO SAN SILVESTRE</v>
      </c>
      <c r="P837" t="str">
        <v>BARRANCABERMEJA</v>
      </c>
      <c r="Q837" t="str">
        <v>JESUS ALBERTO ROJAS DAVILA</v>
      </c>
      <c r="R837">
        <v>1104132167</v>
      </c>
      <c r="S837" t="str">
        <v>ORIENTE</v>
      </c>
    </row>
    <row r="838" xml:space="preserve">
      <c r="A838">
        <v>837</v>
      </c>
      <c r="B838">
        <v>12142691</v>
      </c>
      <c r="C838" t="str">
        <v>REQUEST</v>
      </c>
      <c r="D838" t="str">
        <v>CERRADO</v>
      </c>
      <c r="E838" t="str">
        <v>TIENDA</v>
      </c>
      <c r="F838" t="str">
        <v>IMPRESORA</v>
      </c>
      <c r="G838" t="str">
        <v>IMPRESORA</v>
      </c>
      <c r="H838" t="str">
        <v>ZEBRA</v>
      </c>
      <c r="I838"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 dia; por favor me colabora con mantenimiento para la impresora 10.131.100.51 ya que la impresion no es legible. Gracias</v>
      </c>
      <c r="J838" t="str">
        <v>NO APLICA</v>
      </c>
      <c r="K838" t="str">
        <v>revision de zebra comercial con ip 10.131.100.51 que se encuentra con impresiones muy claras</v>
      </c>
      <c r="L838" t="str">
        <v>Se realiza revisión y configuración de la impresora Zebra ya que no es legible e imprime borroso. Se realiza limpieza de cabezal térmico y se realiza aumento de la intensidad del contraste. Se pone a pruebas con el usuario y se hacen varias impresiones. Se evidencia mejoria en su impresión y se deja funcionando correctamente. Estado OK</v>
      </c>
      <c r="M838">
        <v>44551</v>
      </c>
      <c r="N838">
        <v>44552</v>
      </c>
      <c r="O838" t="str">
        <v>J047 JUMBO GIRARDOT</v>
      </c>
      <c r="P838" t="str">
        <v>GIRARDOT</v>
      </c>
      <c r="Q838" t="str">
        <v>RAFAEL ARDILA PUENTES</v>
      </c>
      <c r="R838">
        <v>1018419858</v>
      </c>
      <c r="S838" t="str">
        <v>OCCIDENTE</v>
      </c>
    </row>
    <row r="839" xml:space="preserve">
      <c r="A839">
        <v>838</v>
      </c>
      <c r="B839">
        <v>12149621</v>
      </c>
      <c r="C839" t="str">
        <v>REQUEST</v>
      </c>
      <c r="D839" t="str">
        <v>CERRADO</v>
      </c>
      <c r="E839" t="str">
        <v>TIENDA</v>
      </c>
      <c r="F839" t="str">
        <v>CPU</v>
      </c>
      <c r="G839" t="str">
        <v>CPU</v>
      </c>
      <c r="H839" t="str">
        <v>LENOVO</v>
      </c>
      <c r="I839" t="str" xml:space="preserve">
        <v xml:space="preserve">Datos usuario_x000d_
Nombre: rramosri_x000d_
Correo: RubenDario.RamosRivera@cencosud.com.co_x000d_
Usuario AD: rramosri_x000d_
Pais: Colombia_x000d_
Ubicacion: J036 JUMBO POPAYAN CAMPANARIO_x000d_
Zona: Colombia Occidente_x000d_
Unidad de Negocio: JUMBO_x000d_
Servicio: null_x000d_
Telefono: 3004294029_x000d_
Anexo: null_x000d_
Descripcion: El computador presenta mucha demora en realizar procesos como abrir archivos;cambios de usuarios;abrir correos y demas. es demasiado lento haciendo que las tareas se retrasen y se pierda mucho tiempo._x000d_
Indicar ubicacion del Equipo en tienda o oficinas: CCTV Tienda jumbo popayan</v>
      </c>
      <c r="J839" t="str">
        <v>NO APLICA</v>
      </c>
      <c r="K839" t="str" xml:space="preserve">
        <v xml:space="preserve">revision de equipo de la era de seguridad se encuentra muy lento y no deja abrir archivos._x000d_
area donde se encuentra el equipo: cuarto de cctv</v>
      </c>
      <c r="L839" t="str">
        <v>Se procede a establecer contacto con el usuario del área comercial el señor Rubén Darío Ramos Rivera. Se valida funcionamiento del equipo de escritorio de marca Lenovo de Serie: MJ01MKP1 el cual se encontró ralentizado a la hora de ejecutar procesos; se evidencian bloqueos repentinos al ejecutar herramientas ofimáticas y aplicaciones que utiliza el usuario; Disco de almacenamiento con ocupación del 90%; memoria RAM de 4gb libre 500mb; se procede a realizarse mantenimiento preventivo a la CPU se realiza desensamble de componentes para posterior limpieza; se realiza cambio de pasta térmica a el procesador; se limpia pines de memoria RAM y sockets de la board; se limpia disipador de procesador al igual que el culer; se reconectan periféricos; se enciende pc ;se procede a optimizar sistema ; se activan núcleos del procesador y tamaño máximo de RAM; se eliminan temporales y cache de aplicaciones; se desfragmenta particiones de disco; se configura paginación de disco; se entrega equipo a usuario quien realiza con su perfil pruebas ingresando a portales web; al correo y a diferentes aplicativos; estas pruebas son exitosas;  equipo queda operativo y funcional</v>
      </c>
      <c r="M839">
        <v>44551</v>
      </c>
      <c r="N839">
        <v>44552</v>
      </c>
      <c r="O839" t="str">
        <v>J036 JUMBO POPAYAN CAMPANARIO</v>
      </c>
      <c r="P839" t="str">
        <v>POPAYAN</v>
      </c>
      <c r="Q839" t="str">
        <v>JHON ALEXANDER VASQUEZ REVELO</v>
      </c>
      <c r="R839">
        <v>10308105</v>
      </c>
      <c r="S839" t="str">
        <v>OCCIDENTE</v>
      </c>
    </row>
    <row r="840" xml:space="preserve">
      <c r="A840">
        <v>839</v>
      </c>
      <c r="B840">
        <v>12149621</v>
      </c>
      <c r="C840" t="str">
        <v>REQUEST</v>
      </c>
      <c r="D840" t="str">
        <v>CERRADO</v>
      </c>
      <c r="E840" t="str">
        <v>TIENDA</v>
      </c>
      <c r="F840" t="str">
        <v>CPU</v>
      </c>
      <c r="G840" t="str">
        <v>CPU</v>
      </c>
      <c r="H840" t="str">
        <v>LENOVO</v>
      </c>
      <c r="I840" t="str" xml:space="preserve">
        <v xml:space="preserve">Datos usuario_x000d_
Nombre: rramosri_x000d_
Correo: RubenDario.RamosRivera@cencosud.com.co_x000d_
Usuario AD: rramosri_x000d_
Pais: Colombia_x000d_
Ubicacion: J036 JUMBO POPAYAN CAMPANARIO_x000d_
Zona: Colombia Occidente_x000d_
Unidad de Negocio: JUMBO_x000d_
Servicio: null_x000d_
Telefono: 3004294029_x000d_
Anexo: null_x000d_
Descripcion: El computador presenta mucha demora en realizar procesos como abrir archivos;cambios de usuarios;abrir correos y demas. es demasiado lento haciendo que las tareas se retrasen y se pierda mucho tiempo._x000d_
Indicar ubicacion del Equipo en tienda o oficinas: CCTV Tienda jumbo popayan</v>
      </c>
      <c r="J840" t="str">
        <v>NO APLICA</v>
      </c>
      <c r="K840" t="str" xml:space="preserve">
        <v xml:space="preserve">revision de equipo de la era de seguridad se encuentra muy lento y no deja abrir archivos._x000d_
area donde se encuentra el equipo: cuarto de cctv</v>
      </c>
      <c r="L840" t="str">
        <v>Se procede a establecer contacto con el usuario del área comercial el señor Rubén Darío Ramos Rivera. Se valida funcionamiento del equipo de escritorio de marca Lenovo de Serie: MJ01MKP1 el cual se encontró ralentizado a la hora de ejecutar procesos; se evidencian bloqueos repentinos al ejecutar herramientas ofimáticas y aplicaciones que utiliza el usuario; Disco de almacenamiento con ocupación del 90%; memoria RAM de 4gb libre 500mb; se procede a realizarse mantenimiento preventivo a la CPU se realiza desensamble de componentes para posterior limpieza; se realiza cambio de pasta térmica a el procesador; se limpia pines de memoria RAM y sockets de la board; se limpia disipador de procesador al igual que el culer; se reconectan periféricos; se enciende pc ;se procede a optimizar sistema ; se activan núcleos del procesador y tamaño máximo de RAM; se eliminan temporales y cache de aplicaciones; se desfragmenta particiones de disco; se configura paginación de disco; se entrega equipo a usuario quien realiza con su perfil pruebas ingresando a portales web; al correo y a diferentes aplicativos; estas pruebas son exitosas;  equipo queda operativo y funcional</v>
      </c>
      <c r="M840">
        <v>44551</v>
      </c>
      <c r="N840">
        <v>44552</v>
      </c>
      <c r="O840" t="str">
        <v>J036 JUMBO POPAYAN CAMPANARIO</v>
      </c>
      <c r="P840" t="str">
        <v>POPAYAN</v>
      </c>
      <c r="Q840" t="str">
        <v>JHON ALEXANDER VASQUEZ REVELO</v>
      </c>
      <c r="R840">
        <v>10308105</v>
      </c>
      <c r="S840" t="str">
        <v>OCCIDENTE</v>
      </c>
    </row>
    <row r="841" xml:space="preserve">
      <c r="A841">
        <v>840</v>
      </c>
      <c r="B841">
        <v>12157526</v>
      </c>
      <c r="C841" t="str">
        <v>REQUEST</v>
      </c>
      <c r="D841" t="str">
        <v>CERRADO</v>
      </c>
      <c r="E841" t="str">
        <v>TIENDA</v>
      </c>
      <c r="F841" t="str">
        <v>POS</v>
      </c>
      <c r="G841" t="str">
        <v>POS</v>
      </c>
      <c r="H841" t="str">
        <v>WINCOR</v>
      </c>
      <c r="I84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despacho del tecnico remoto para revision de las pos 5; 7 y 8 que estan presentando fallas de funcionamiento-GRACIAS_x000d_
Numero de caja: 5; 7 Y 8</v>
      </c>
      <c r="J841" t="str">
        <v>NO APLICA</v>
      </c>
      <c r="K841" t="str">
        <v>buenas tardes: Me ayudas con esta solicitud.</v>
      </c>
      <c r="L841" t="str" xml:space="preserve">
        <v xml:space="preserve">Se procede a establecer contacto con el usuario del área de línea de cajas; la jefe Johana Andrea Orozco. se valida funcionamiento de la pos # 05 de marca Beetle de Serie: 6498720790 la cual se encontró fuera de servicio al presentar errores de apagado continuo. Se realiza validación física de la pos; se encuentra con demasiado polvo; por lo que se realiza una limpieza preventiva y se continua desmontado las memoria RAM que se encontró sulfatada; y se es cambiada por otra RAM de segunda que se encontró en el área de sistemas; se cambia la pasta térmica a el procesador y pos recupera su funcionamiento; se ajusta riel de gaveta y se realizó cambio de cable de alimentación a gaveta de pos que presento problemas; usuario realiza pruebas con pos estas son satisfactorias.   _x000d_
                                                                                                                                                                             _x000d_
Se valida funcionamiento de la pos # 07 de marca Beetle que presento problemas de apagado constante; al validar físicamente pos se encuentra con demasiado polvo en su interior; por lo que se realiza una limpieza preventiva y se continúa desmontado las memorias RAM para ser limpiadas; se limpian sockets de board; se cambia la pasta térmica a el procesador; fuente de poder no enciende culer ; por lo que se cambia fuente por fuente de poder usada que se encontró en el cuarto de sistemas; al encender pos; esta no queda en red; por lo que se llama a soporte de comunicaciones quien después de la hora y da solución quedando pos en línea y operativa. usuario realiza pruebas con pos estas son satisfactorias. _x000d_
                                                                                                                                                                                 _x000d_
Se valida funcionamiento de la pos # 08 de marca Beetle que presento problemas de apagado constante; al validar físicamente pos se encuentra con demasiado polvo en su interior; por lo que se realiza una limpieza preventiva y se continúa desmontado las memorias RAMS para ser limpiadas; se limpian sockets de board; se cambia la pasta térmica a el procesador; se limpia culer de fuente de poder y se realiza reconexión de periféricos; al encender pos; sistema no reconoce impresora; por lo que se realiza limpieza general a impresora al continuar sin reconocerla ;se monta esa misma impresora en otra pos y es reconocida; también se colocó otra impresora con sus respectivos cables que funciona en la pos # 8 y no la reconoció por lo que se comunico con el señor Harold González quien a la vez solicita por medio de correo a soporte el envió de una configuración a la pos; al no dar respuesta en el tiempo sugerido; solicita que se retire técnico y soporte se encarga de dejarla en línea reconociendo el driver de impresora y se cierra el servicio como pos operativa</v>
      </c>
      <c r="M841">
        <v>44551</v>
      </c>
      <c r="N841">
        <v>44552</v>
      </c>
      <c r="O841" t="str">
        <v>J036 JUMBO POPAYAN CAMPANARIO</v>
      </c>
      <c r="P841" t="str">
        <v>POPAYAN</v>
      </c>
      <c r="Q841" t="str">
        <v>JHON ALEXANDER VASQUEZ REVELO</v>
      </c>
      <c r="R841">
        <v>10308105</v>
      </c>
      <c r="S841" t="str">
        <v>OCCIDENTE</v>
      </c>
    </row>
    <row r="842" xml:space="preserve">
      <c r="A842">
        <v>841</v>
      </c>
      <c r="B842">
        <v>12157526</v>
      </c>
      <c r="C842" t="str">
        <v>REQUEST</v>
      </c>
      <c r="D842" t="str">
        <v>CERRADO</v>
      </c>
      <c r="E842" t="str">
        <v>TIENDA</v>
      </c>
      <c r="F842" t="str">
        <v>POS</v>
      </c>
      <c r="G842" t="str">
        <v>POS</v>
      </c>
      <c r="H842" t="str">
        <v>WINCOR</v>
      </c>
      <c r="I842"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despacho del tecnico remoto para revision de las pos 5; 7 y 8 que estan presentando fallas de funcionamiento-GRACIAS_x000d_
Numero de caja: 5; 7 Y 8</v>
      </c>
      <c r="J842" t="str">
        <v>NO APLICA</v>
      </c>
      <c r="K842" t="str">
        <v>buenas tardes: Me ayudas con esta solicitud.</v>
      </c>
      <c r="L842" t="str" xml:space="preserve">
        <v xml:space="preserve">Se procede a establecer contacto con el usuario del área de línea de cajas; la jefe Johana Andrea Orozco. se valida funcionamiento de la pos # 05 de marca Beetle de Serie: 6498720790 la cual se encontró fuera de servicio al presentar errores de apagado continuo. Se realiza validación física de la pos; se encuentra con demasiado polvo; por lo que se realiza una limpieza preventiva y se continua desmontado las memoria RAM que se encontró sulfatada; y se es cambiada por otra RAM de segunda que se encontró en el área de sistemas; se cambia la pasta térmica a el procesador y pos recupera su funcionamiento; se ajusta riel de gaveta y se realizó cambio de cable de alimentación a gaveta de pos que presento problemas; usuario realiza pruebas con pos estas son satisfactorias.   _x000d_
                                                                                                                                                                             _x000d_
Se valida funcionamiento de la pos # 07 de marca Beetle que presento problemas de apagado constante; al validar físicamente pos se encuentra con demasiado polvo en su interior; por lo que se realiza una limpieza preventiva y se continúa desmontado las memorias RAM para ser limpiadas; se limpian sockets de board; se cambia la pasta térmica a el procesador; fuente de poder no enciende culer ; por lo que se cambia fuente por fuente de poder usada que se encontró en el cuarto de sistemas; al encender pos; esta no queda en red; por lo que se llama a soporte de comunicaciones quien después de la hora y da solución quedando pos en línea y operativa. usuario realiza pruebas con pos estas son satisfactorias. _x000d_
                                                                                                                                                                                 _x000d_
Se valida funcionamiento de la pos # 08 de marca Beetle que presento problemas de apagado constante; al validar físicamente pos se encuentra con demasiado polvo en su interior; por lo que se realiza una limpieza preventiva y se continúa desmontado las memorias RAMS para ser limpiadas; se limpian sockets de board; se cambia la pasta térmica a el procesador; se limpia culer de fuente de poder y se realiza reconexión de periféricos; al encender pos; sistema no reconoce impresora; por lo que se realiza limpieza general a impresora al continuar sin reconocerla ;se monta esa misma impresora en otra pos y es reconocida; también se colocó otra impresora con sus respectivos cables que funciona en la pos # 8 y no la reconoció por lo que se comunico con el señor Harold González quien a la vez solicita por medio de correo a soporte el envió de una configuración a la pos; al no dar respuesta en el tiempo sugerido; solicita que se retire técnico y soporte se encarga de dejarla en línea reconociendo el driver de impresora y se cierra el servicio como pos operativa</v>
      </c>
      <c r="M842">
        <v>44551</v>
      </c>
      <c r="N842">
        <v>44552</v>
      </c>
      <c r="O842" t="str">
        <v>J036 JUMBO POPAYAN CAMPANARIO</v>
      </c>
      <c r="P842" t="str">
        <v>POPAYAN</v>
      </c>
      <c r="Q842" t="str">
        <v>JHON ALEXANDER VASQUEZ REVELO</v>
      </c>
      <c r="R842">
        <v>10308105</v>
      </c>
      <c r="S842" t="str">
        <v>OCCIDENTE</v>
      </c>
    </row>
    <row r="843" xml:space="preserve">
      <c r="A843">
        <v>842</v>
      </c>
      <c r="B843">
        <v>12157526</v>
      </c>
      <c r="C843" t="str">
        <v>REQUEST</v>
      </c>
      <c r="D843" t="str">
        <v>CERRADO</v>
      </c>
      <c r="E843" t="str">
        <v>TIENDA</v>
      </c>
      <c r="F843" t="str">
        <v>POS</v>
      </c>
      <c r="G843" t="str">
        <v>POS</v>
      </c>
      <c r="H843" t="str">
        <v>WINCOR</v>
      </c>
      <c r="I84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despacho del tecnico remoto para revision de las pos 5; 7 y 8 que estan presentando fallas de funcionamiento-GRACIAS_x000d_
Numero de caja: 5; 7 Y 8</v>
      </c>
      <c r="J843" t="str">
        <v>NO APLICA</v>
      </c>
      <c r="K843" t="str">
        <v>buenas tardes: Me ayudas con esta solicitud.</v>
      </c>
      <c r="L843" t="str" xml:space="preserve">
        <v xml:space="preserve">Se procede a establecer contacto con el usuario del área de línea de cajas; la jefe Johana Andrea Orozco. se valida funcionamiento de la pos # 05 de marca Beetle de Serie: 6498720790 la cual se encontró fuera de servicio al presentar errores de apagado continuo. Se realiza validación física de la pos; se encuentra con demasiado polvo; por lo que se realiza una limpieza preventiva y se continua desmontado las memoria RAM que se encontró sulfatada; y se es cambiada por otra RAM de segunda que se encontró en el área de sistemas; se cambia la pasta térmica a el procesador y pos recupera su funcionamiento; se ajusta riel de gaveta y se realizó cambio de cable de alimentación a gaveta de pos que presento problemas; usuario realiza pruebas con pos estas son satisfactorias.   _x000d_
                                                                                                                                                                             _x000d_
Se valida funcionamiento de la pos # 07 de marca Beetle que presento problemas de apagado constante; al validar físicamente pos se encuentra con demasiado polvo en su interior; por lo que se realiza una limpieza preventiva y se continúa desmontado las memorias RAM para ser limpiadas; se limpian sockets de board; se cambia la pasta térmica a el procesador; fuente de poder no enciende culer ; por lo que se cambia fuente por fuente de poder usada que se encontró en el cuarto de sistemas; al encender pos; esta no queda en red; por lo que se llama a soporte de comunicaciones quien después de la hora y da solución quedando pos en línea y operativa. usuario realiza pruebas con pos estas son satisfactorias. _x000d_
                                                                                                                                                                                 _x000d_
Se valida funcionamiento de la pos # 08 de marca Beetle que presento problemas de apagado constante; al validar físicamente pos se encuentra con demasiado polvo en su interior; por lo que se realiza una limpieza preventiva y se continúa desmontado las memorias RAMS para ser limpiadas; se limpian sockets de board; se cambia la pasta térmica a el procesador; se limpia culer de fuente de poder y se realiza reconexión de periféricos; al encender pos; sistema no reconoce impresora; por lo que se realiza limpieza general a impresora al continuar sin reconocerla ;se monta esa misma impresora en otra pos y es reconocida; también se colocó otra impresora con sus respectivos cables que funciona en la pos # 8 y no la reconoció por lo que se comunico con el señor Harold González quien a la vez solicita por medio de correo a soporte el envió de una configuración a la pos; al no dar respuesta en el tiempo sugerido; solicita que se retire técnico y soporte se encarga de dejarla en línea reconociendo el driver de impresora y se cierra el servicio como pos operativa</v>
      </c>
      <c r="M843">
        <v>44551</v>
      </c>
      <c r="N843">
        <v>44552</v>
      </c>
      <c r="O843" t="str">
        <v>J036 JUMBO POPAYAN CAMPANARIO</v>
      </c>
      <c r="P843" t="str">
        <v>POPAYAN</v>
      </c>
      <c r="Q843" t="str">
        <v>JHON ALEXANDER VASQUEZ REVELO</v>
      </c>
      <c r="R843">
        <v>10308105</v>
      </c>
      <c r="S843" t="str">
        <v>OCCIDENTE</v>
      </c>
    </row>
    <row r="844" xml:space="preserve">
      <c r="A844">
        <v>843</v>
      </c>
      <c r="B844">
        <v>12157526</v>
      </c>
      <c r="C844" t="str">
        <v>REQUEST</v>
      </c>
      <c r="D844" t="str">
        <v>CERRADO</v>
      </c>
      <c r="E844" t="str">
        <v>TIENDA</v>
      </c>
      <c r="F844" t="str">
        <v>POS</v>
      </c>
      <c r="G844" t="str">
        <v>POS</v>
      </c>
      <c r="H844" t="str">
        <v>WINCOR</v>
      </c>
      <c r="I84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despacho del tecnico remoto para revision de las pos 5; 7 y 8 que estan presentando fallas de funcionamiento-GRACIAS_x000d_
Numero de caja: 5; 7 Y 8</v>
      </c>
      <c r="J844" t="str">
        <v>NO APLICA</v>
      </c>
      <c r="K844" t="str">
        <v>buenas tardes: Me ayudas con esta solicitud.</v>
      </c>
      <c r="L844" t="str" xml:space="preserve">
        <v xml:space="preserve">Se procede a establecer contacto con el usuario del área de línea de cajas; la jefe Johana Andrea Orozco. se valida funcionamiento de la pos # 05 de marca Beetle de Serie: 6498720790 la cual se encontró fuera de servicio al presentar errores de apagado continuo. Se realiza validación física de la pos; se encuentra con demasiado polvo; por lo que se realiza una limpieza preventiva y se continua desmontado las memoria RAM que se encontró sulfatada; y se es cambiada por otra RAM de segunda que se encontró en el área de sistemas; se cambia la pasta térmica a el procesador y pos recupera su funcionamiento; se ajusta riel de gaveta y se realizó cambio de cable de alimentación a gaveta de pos que presento problemas; usuario realiza pruebas con pos estas son satisfactorias.   _x000d_
                                                                                                                                                                             _x000d_
Se valida funcionamiento de la pos # 07 de marca Beetle que presento problemas de apagado constante; al validar físicamente pos se encuentra con demasiado polvo en su interior; por lo que se realiza una limpieza preventiva y se continúa desmontado las memorias RAM para ser limpiadas; se limpian sockets de board; se cambia la pasta térmica a el procesador; fuente de poder no enciende culer ; por lo que se cambia fuente por fuente de poder usada que se encontró en el cuarto de sistemas; al encender pos; esta no queda en red; por lo que se llama a soporte de comunicaciones quien después de la hora y da solución quedando pos en línea y operativa. usuario realiza pruebas con pos estas son satisfactorias. _x000d_
                                                                                                                                                                                 _x000d_
Se valida funcionamiento de la pos # 08 de marca Beetle que presento problemas de apagado constante; al validar físicamente pos se encuentra con demasiado polvo en su interior; por lo que se realiza una limpieza preventiva y se continúa desmontado las memorias RAMS para ser limpiadas; se limpian sockets de board; se cambia la pasta térmica a el procesador; se limpia culer de fuente de poder y se realiza reconexión de periféricos; al encender pos; sistema no reconoce impresora; por lo que se realiza limpieza general a impresora al continuar sin reconocerla ;se monta esa misma impresora en otra pos y es reconocida; también se colocó otra impresora con sus respectivos cables que funciona en la pos # 8 y no la reconoció por lo que se comunico con el señor Harold González quien a la vez solicita por medio de correo a soporte el envió de una configuración a la pos; al no dar respuesta en el tiempo sugerido; solicita que se retire técnico y soporte se encarga de dejarla en línea reconociendo el driver de impresora y se cierra el servicio como pos operativa</v>
      </c>
      <c r="M844">
        <v>44551</v>
      </c>
      <c r="N844">
        <v>44552</v>
      </c>
      <c r="O844" t="str">
        <v>J036 JUMBO POPAYAN CAMPANARIO</v>
      </c>
      <c r="P844" t="str">
        <v>POPAYAN</v>
      </c>
      <c r="Q844" t="str">
        <v>JHON ALEXANDER VASQUEZ REVELO</v>
      </c>
      <c r="R844">
        <v>10308105</v>
      </c>
      <c r="S844" t="str">
        <v>OCCIDENTE</v>
      </c>
    </row>
    <row r="845" xml:space="preserve">
      <c r="A845">
        <v>844</v>
      </c>
      <c r="B845">
        <v>12157526</v>
      </c>
      <c r="C845" t="str">
        <v>REQUEST</v>
      </c>
      <c r="D845" t="str">
        <v>CERRADO</v>
      </c>
      <c r="E845" t="str">
        <v>TIENDA</v>
      </c>
      <c r="F845" t="str">
        <v>POS</v>
      </c>
      <c r="G845" t="str">
        <v>POS</v>
      </c>
      <c r="H845" t="str">
        <v>WINCOR</v>
      </c>
      <c r="I845"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despacho del tecnico remoto para revision de las pos 5; 7 y 8 que estan presentando fallas de funcionamiento-GRACIAS_x000d_
Numero de caja: 5; 7 Y 8</v>
      </c>
      <c r="J845" t="str">
        <v>NO APLICA</v>
      </c>
      <c r="K845" t="str">
        <v>buenas tardes: Me ayudas con esta solicitud.</v>
      </c>
      <c r="L845" t="str" xml:space="preserve">
        <v xml:space="preserve">Se procede a establecer contacto con el usuario del área de línea de cajas; la jefe Johana Andrea Orozco. se valida funcionamiento de la pos # 05 de marca Beetle de Serie: 6498720790 la cual se encontró fuera de servicio al presentar errores de apagado continuo. Se realiza validación física de la pos; se encuentra con demasiado polvo; por lo que se realiza una limpieza preventiva y se continua desmontado las memoria RAM que se encontró sulfatada; y se es cambiada por otra RAM de segunda que se encontró en el área de sistemas; se cambia la pasta térmica a el procesador y pos recupera su funcionamiento; se ajusta riel de gaveta y se realizó cambio de cable de alimentación a gaveta de pos que presento problemas; usuario realiza pruebas con pos estas son satisfactorias.   _x000d_
                                                                                                                                                                             _x000d_
Se valida funcionamiento de la pos # 07 de marca Beetle que presento problemas de apagado constante; al validar físicamente pos se encuentra con demasiado polvo en su interior; por lo que se realiza una limpieza preventiva y se continúa desmontado las memorias RAM para ser limpiadas; se limpian sockets de board; se cambia la pasta térmica a el procesador; fuente de poder no enciende culer ; por lo que se cambia fuente por fuente de poder usada que se encontró en el cuarto de sistemas; al encender pos; esta no queda en red; por lo que se llama a soporte de comunicaciones quien después de la hora y da solución quedando pos en línea y operativa. usuario realiza pruebas con pos estas son satisfactorias. _x000d_
                                                                                                                                                                                 _x000d_
Se valida funcionamiento de la pos # 08 de marca Beetle que presento problemas de apagado constante; al validar físicamente pos se encuentra con demasiado polvo en su interior; por lo que se realiza una limpieza preventiva y se continúa desmontado las memorias RAMS para ser limpiadas; se limpian sockets de board; se cambia la pasta térmica a el procesador; se limpia culer de fuente de poder y se realiza reconexión de periféricos; al encender pos; sistema no reconoce impresora; por lo que se realiza limpieza general a impresora al continuar sin reconocerla ;se monta esa misma impresora en otra pos y es reconocida; también se colocó otra impresora con sus respectivos cables que funciona en la pos # 8 y no la reconoció por lo que se comunico con el señor Harold González quien a la vez solicita por medio de correo a soporte el envió de una configuración a la pos; al no dar respuesta en el tiempo sugerido; solicita que se retire técnico y soporte se encarga de dejarla en línea reconociendo el driver de impresora y se cierra el servicio como pos operativa</v>
      </c>
      <c r="M845">
        <v>44551</v>
      </c>
      <c r="N845">
        <v>44552</v>
      </c>
      <c r="O845" t="str">
        <v>J036 JUMBO POPAYAN CAMPANARIO</v>
      </c>
      <c r="P845" t="str">
        <v>POPAYAN</v>
      </c>
      <c r="Q845" t="str">
        <v>JHON ALEXANDER VASQUEZ REVELO</v>
      </c>
      <c r="R845">
        <v>10308105</v>
      </c>
      <c r="S845" t="str">
        <v>OCCIDENTE</v>
      </c>
    </row>
    <row r="846" xml:space="preserve">
      <c r="A846">
        <v>845</v>
      </c>
      <c r="B846">
        <v>12157526</v>
      </c>
      <c r="C846" t="str">
        <v>REQUEST</v>
      </c>
      <c r="D846" t="str">
        <v>CERRADO</v>
      </c>
      <c r="E846" t="str">
        <v>TIENDA</v>
      </c>
      <c r="F846" t="str">
        <v>POS</v>
      </c>
      <c r="G846" t="str">
        <v>POS</v>
      </c>
      <c r="H846" t="str">
        <v>WINCOR</v>
      </c>
      <c r="I84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despacho del tecnico remoto para revision de las pos 5; 7 y 8 que estan presentando fallas de funcionamiento-GRACIAS_x000d_
Numero de caja: 5; 7 Y 8</v>
      </c>
      <c r="J846" t="str">
        <v>NO APLICA</v>
      </c>
      <c r="K846" t="str">
        <v>buenas tardes: Me ayudas con esta solicitud.</v>
      </c>
      <c r="L846" t="str" xml:space="preserve">
        <v xml:space="preserve">Se procede a establecer contacto con el usuario del área de línea de cajas; la jefe Johana Andrea Orozco. se valida funcionamiento de la pos # 05 de marca Beetle de Serie: 6498720790 la cual se encontró fuera de servicio al presentar errores de apagado continuo. Se realiza validación física de la pos; se encuentra con demasiado polvo; por lo que se realiza una limpieza preventiva y se continua desmontado las memoria RAM que se encontró sulfatada; y se es cambiada por otra RAM de segunda que se encontró en el área de sistemas; se cambia la pasta térmica a el procesador y pos recupera su funcionamiento; se ajusta riel de gaveta y se realizó cambio de cable de alimentación a gaveta de pos que presento problemas; usuario realiza pruebas con pos estas son satisfactorias.   _x000d_
                                                                                                                                                                             _x000d_
Se valida funcionamiento de la pos # 07 de marca Beetle que presento problemas de apagado constante; al validar físicamente pos se encuentra con demasiado polvo en su interior; por lo que se realiza una limpieza preventiva y se continúa desmontado las memorias RAM para ser limpiadas; se limpian sockets de board; se cambia la pasta térmica a el procesador; fuente de poder no enciende culer ; por lo que se cambia fuente por fuente de poder usada que se encontró en el cuarto de sistemas; al encender pos; esta no queda en red; por lo que se llama a soporte de comunicaciones quien después de la hora y da solución quedando pos en línea y operativa. usuario realiza pruebas con pos estas son satisfactorias. _x000d_
                                                                                                                                                                                 _x000d_
Se valida funcionamiento de la pos # 08 de marca Beetle que presento problemas de apagado constante; al validar físicamente pos se encuentra con demasiado polvo en su interior; por lo que se realiza una limpieza preventiva y se continúa desmontado las memorias RAMS para ser limpiadas; se limpian sockets de board; se cambia la pasta térmica a el procesador; se limpia culer de fuente de poder y se realiza reconexión de periféricos; al encender pos; sistema no reconoce impresora; por lo que se realiza limpieza general a impresora al continuar sin reconocerla ;se monta esa misma impresora en otra pos y es reconocida; también se colocó otra impresora con sus respectivos cables que funciona en la pos # 8 y no la reconoció por lo que se comunico con el señor Harold González quien a la vez solicita por medio de correo a soporte el envió de una configuración a la pos; al no dar respuesta en el tiempo sugerido; solicita que se retire técnico y soporte se encarga de dejarla en línea reconociendo el driver de impresora y se cierra el servicio como pos operativa</v>
      </c>
      <c r="M846">
        <v>44551</v>
      </c>
      <c r="N846">
        <v>44552</v>
      </c>
      <c r="O846" t="str">
        <v>J036 JUMBO POPAYAN CAMPANARIO</v>
      </c>
      <c r="P846" t="str">
        <v>POPAYAN</v>
      </c>
      <c r="Q846" t="str">
        <v>JHON ALEXANDER VASQUEZ REVELO</v>
      </c>
      <c r="R846">
        <v>10308105</v>
      </c>
      <c r="S846" t="str">
        <v>OCCIDENTE</v>
      </c>
    </row>
    <row r="847" xml:space="preserve">
      <c r="A847">
        <v>846</v>
      </c>
      <c r="B847">
        <v>12157539</v>
      </c>
      <c r="C847" t="str">
        <v>REQUEST</v>
      </c>
      <c r="D847" t="str">
        <v>CERRADO</v>
      </c>
      <c r="E847" t="str">
        <v>TIENDA</v>
      </c>
      <c r="F847" t="str">
        <v>SCANNER</v>
      </c>
      <c r="G847" t="str">
        <v>MANO</v>
      </c>
      <c r="H847" t="str">
        <v>ZEBRA</v>
      </c>
      <c r="I84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instalacion del scaner de mano pos con serial 21281010557245 zebra en la pos de platos preparados-Gracias.</v>
      </c>
      <c r="J847" t="str">
        <v>NO APLICA</v>
      </c>
      <c r="K847" t="str">
        <v>Jefe su autorizacion para la instalacion-Gracias</v>
      </c>
      <c r="L847" t="str">
        <v>Se realiza instalación de scanner de mano marca Zebra para la cpu de la pos de platos preparados. Se retira el anterior scanner de mano marca Datalogic; se realiza instalación y se pasan tags de configuración. Se pone a pruebas con el usuario y el scanner funciona correctamente. Estado OK</v>
      </c>
      <c r="M847">
        <v>44551</v>
      </c>
      <c r="N847">
        <v>44552</v>
      </c>
      <c r="O847" t="str">
        <v>J047 JUMBO GIRARDOT</v>
      </c>
      <c r="P847" t="str">
        <v>GIRARDOT</v>
      </c>
      <c r="Q847" t="str">
        <v>RAFAEL ARDILA PUENTES</v>
      </c>
      <c r="R847">
        <v>1018419858</v>
      </c>
      <c r="S847" t="str">
        <v>OCCIDENTE</v>
      </c>
    </row>
    <row r="848" xml:space="preserve">
      <c r="A848">
        <v>847</v>
      </c>
      <c r="B848">
        <v>12107774</v>
      </c>
      <c r="C848" t="str">
        <v>REQUEST</v>
      </c>
      <c r="D848" t="str">
        <v>CERRADO</v>
      </c>
      <c r="E848" t="str">
        <v>TIENDA</v>
      </c>
      <c r="F848" t="str">
        <v>BALANZA</v>
      </c>
      <c r="G848" t="str">
        <v>MESA</v>
      </c>
      <c r="H848" t="str">
        <v>METTLER</v>
      </c>
      <c r="I848" t="str" xml:space="preserve">
        <v xml:space="preserve">Datos usuario_x000d_
Nombre: Fabian Emilio Fonseca Enciso_x000d_
Correo: FabianEmilio.FonsecaEnciso@cencosud.com.co_x000d_
Usuario AD: FEFonsec_x000d_
Pais: Colombia_x000d_
Ubicacion: J044 JUMBO CHIA_x000d_
Zona: Colombia Bogota_x000d_
Unidad de Negocio: null_x000d_
Servicio: null_x000d_
Telefono: null_x000d_
Anexo: null_x000d_
Descripcion: revision puntos de red ya que la bascula de mesa del laboratorio de carnes no a aparece en linea al hacerle la full carga de datos_x000d_
Area donde su ubica la balanza: laboratorio de carnes</v>
      </c>
      <c r="J848" t="str">
        <v>NO APLICA</v>
      </c>
      <c r="K848" t="str">
        <v>Por favor validar el estado del punto de red; de la balanza de la Cava de Carnes o si es daño de la tarjeta de red de la balanza</v>
      </c>
      <c r="L848" t="str">
        <v>Se valido la balanza y el punto de red; se hace la prueba que el punto de red este funcionando correctamente con un teléfono; se observa que el pach Core se encuentra averiado; se realiza el cambio y se le hace ping a la direccion IP. Responde correctamente. Se deja operativa la balanza.</v>
      </c>
      <c r="M848">
        <v>44551</v>
      </c>
      <c r="N848">
        <v>44553</v>
      </c>
      <c r="O848" t="str">
        <v>J044 JUMBO CHIA</v>
      </c>
      <c r="P848" t="str">
        <v>CHIA</v>
      </c>
      <c r="Q848" t="str">
        <v>ALEXANDER CASTILLO SOTELO</v>
      </c>
      <c r="R848">
        <v>80216449</v>
      </c>
      <c r="S848" t="str">
        <v>BOGOTA</v>
      </c>
    </row>
    <row r="849" xml:space="preserve">
      <c r="A849">
        <v>848</v>
      </c>
      <c r="B849">
        <v>12158288</v>
      </c>
      <c r="C849" t="str">
        <v>CAMBIO RED WIFI</v>
      </c>
      <c r="D849" t="str">
        <v>CERRADO</v>
      </c>
      <c r="E849" t="str">
        <v>TIENDA</v>
      </c>
      <c r="F849" t="str">
        <v>PDA</v>
      </c>
      <c r="G849" t="str">
        <v>PDA</v>
      </c>
      <c r="H849" t="str">
        <v>HONEYWELL</v>
      </c>
      <c r="I849"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21175B720D_x000d_
21175B7951_x000d_
21175B45F7_x000d_
21175B7267_x000d_
21175B7728_x000d_
21175B7578_x000d_
21175B64C7_x000d_
21175B5BD8_x000d_
21175B6FD9</v>
      </c>
      <c r="J849" t="str">
        <v>NO APLICA</v>
      </c>
      <c r="K849" t="str">
        <v>AHD05439:Copied from Request 12135328</v>
      </c>
      <c r="L849" t="str" xml:space="preserve">
        <v xml:space="preserve">Inicialmente se hace el alistamiento de las PDA y se ponen a cargar las baterías; luego se hace la actualización del Firmaware a la versión .31 para dejarlas en la versión de Android 8. Luego se hace la instalación de cada una de las aplicaciones y la configuración de las mismas y la red inalámbrica. Se hacen las pruebas y funcionan correctamente. Se dejan Operativas._x000d_
21175B720D_x000d_
21175B7951_x000d_
21175B45F7_x000d_
21175B7267_x000d_
21175B7728_x000d_
21175B7578_x000d_
21175B64C7_x000d_
21175B5BD8_x000d_
21175B6FD9</v>
      </c>
      <c r="M849">
        <v>44551</v>
      </c>
      <c r="N849">
        <v>44553</v>
      </c>
      <c r="O849" t="str">
        <v>J044 JUMBO CHIA</v>
      </c>
      <c r="P849" t="str">
        <v>CHIA</v>
      </c>
      <c r="Q849" t="str">
        <v>ALEXANDER CASTILLO SOTELO</v>
      </c>
      <c r="R849">
        <v>80216449</v>
      </c>
      <c r="S849" t="str">
        <v>BOGOTA</v>
      </c>
    </row>
    <row r="850" xml:space="preserve">
      <c r="A850">
        <v>849</v>
      </c>
      <c r="B850">
        <v>12158288</v>
      </c>
      <c r="C850" t="str">
        <v>CAMBIO RED WIFI</v>
      </c>
      <c r="D850" t="str">
        <v>CERRADO</v>
      </c>
      <c r="E850" t="str">
        <v>TIENDA</v>
      </c>
      <c r="F850" t="str">
        <v>PDA</v>
      </c>
      <c r="G850" t="str">
        <v>PDA</v>
      </c>
      <c r="H850" t="str">
        <v>HONEYWELL</v>
      </c>
      <c r="I850"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21175B720D_x000d_
21175B7951_x000d_
21175B45F7_x000d_
21175B7267_x000d_
21175B7728_x000d_
21175B7578_x000d_
21175B64C7_x000d_
21175B5BD8_x000d_
21175B6FD9</v>
      </c>
      <c r="J850" t="str">
        <v>NO APLICA</v>
      </c>
      <c r="K850" t="str">
        <v>AHD05439:Copied from Request 12135328</v>
      </c>
      <c r="L850" t="str" xml:space="preserve">
        <v xml:space="preserve">Inicialmente se hace el alistamiento de las PDA y se ponen a cargar las baterías; luego se hace la actualización del Firmaware a la versión .31 para dejarlas en la versión de Android 8. Luego se hace la instalación de cada una de las aplicaciones y la configuración de las mismas y la red inalámbrica. Se hacen las pruebas y funcionan correctamente. Se dejan Operativas._x000d_
21175B720D_x000d_
21175B7951_x000d_
21175B45F7_x000d_
21175B7267_x000d_
21175B7728_x000d_
21175B7578_x000d_
21175B64C7_x000d_
21175B5BD8_x000d_
21175B6FD9</v>
      </c>
      <c r="M850">
        <v>44553</v>
      </c>
      <c r="N850">
        <v>44553</v>
      </c>
      <c r="O850" t="str">
        <v>J044 JUMBO CHIA</v>
      </c>
      <c r="P850" t="str">
        <v>CHIA</v>
      </c>
      <c r="Q850" t="str">
        <v>ALEXANDER CASTILLO SOTELO</v>
      </c>
      <c r="R850">
        <v>80216449</v>
      </c>
      <c r="S850" t="str">
        <v>BOGOTA</v>
      </c>
    </row>
    <row r="851" xml:space="preserve">
      <c r="A851">
        <v>850</v>
      </c>
      <c r="B851">
        <v>12158288</v>
      </c>
      <c r="C851" t="str">
        <v>CAMBIO RED WIFI</v>
      </c>
      <c r="D851" t="str">
        <v>CERRADO</v>
      </c>
      <c r="E851" t="str">
        <v>TIENDA</v>
      </c>
      <c r="F851" t="str">
        <v>PDA</v>
      </c>
      <c r="G851" t="str">
        <v>PDA</v>
      </c>
      <c r="H851" t="str">
        <v>HONEYWELL</v>
      </c>
      <c r="I851"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21175B720D_x000d_
21175B7951_x000d_
21175B45F7_x000d_
21175B7267_x000d_
21175B7728_x000d_
21175B7578_x000d_
21175B64C7_x000d_
21175B5BD8_x000d_
21175B6FD9</v>
      </c>
      <c r="J851" t="str">
        <v>NO APLICA</v>
      </c>
      <c r="K851" t="str">
        <v>AHD05439:Copied from Request 12135328</v>
      </c>
      <c r="L851" t="str" xml:space="preserve">
        <v xml:space="preserve">Inicialmente se hace el alistamiento de las PDA y se ponen a cargar las baterías; luego se hace la actualización del Firmaware a la versión .31 para dejarlas en la versión de Android 8. Luego se hace la instalación de cada una de las aplicaciones y la configuración de las mismas y la red inalámbrica. Se hacen las pruebas y funcionan correctamente. Se dejan Operativas._x000d_
21175B720D_x000d_
21175B7951_x000d_
21175B45F7_x000d_
21175B7267_x000d_
21175B7728_x000d_
21175B7578_x000d_
21175B64C7_x000d_
21175B5BD8_x000d_
21175B6FD9</v>
      </c>
      <c r="M851">
        <v>44553</v>
      </c>
      <c r="N851">
        <v>44553</v>
      </c>
      <c r="O851" t="str">
        <v>J044 JUMBO CHIA</v>
      </c>
      <c r="P851" t="str">
        <v>CHIA</v>
      </c>
      <c r="Q851" t="str">
        <v>ALEXANDER CASTILLO SOTELO</v>
      </c>
      <c r="R851">
        <v>80216449</v>
      </c>
      <c r="S851" t="str">
        <v>BOGOTA</v>
      </c>
    </row>
    <row r="852" xml:space="preserve">
      <c r="A852">
        <v>851</v>
      </c>
      <c r="B852">
        <v>12158295</v>
      </c>
      <c r="C852" t="str">
        <v>CAMBIO RED WIFI</v>
      </c>
      <c r="D852" t="str">
        <v>CERRADO</v>
      </c>
      <c r="E852" t="str">
        <v>TIENDA</v>
      </c>
      <c r="F852" t="str">
        <v>PDA</v>
      </c>
      <c r="G852" t="str">
        <v>PDA</v>
      </c>
      <c r="H852" t="str">
        <v>HONEYWELL</v>
      </c>
      <c r="I852"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19086B50AC_x000d_
20073B27D1_x000d_
20073B28F2_x000d_
20073B26EC_x000d_
162325522507922_x000d_
NQ2C8H000162_x000d_
NQ2C8H000367_x000d_
S16130522501039_x000d_
S17102522504225_x000d_
S17102522504220</v>
      </c>
      <c r="J852" t="str">
        <v>NO APLICA</v>
      </c>
      <c r="K852" t="str">
        <v>AHD05439:Copied from Request 12158288</v>
      </c>
      <c r="L852" t="str" xml:space="preserve">
        <v xml:space="preserve">Se realiza el alistamiento de las PDA y se realizan los cambios de la red inalámbrica a cada uno de los equipos; Se configuran los verificadores Newland y los Zebra; tan solo el verificador Zebra con Serial S17102522504220 no se pudo configurar ya que tiene averiada la pantalla táctil._x000d_
19086B50AC_x000d_
20073B27D1_x000d_
20073B28F2_x000d_
20073B26EC_x000d_
162325522507922_x000d_
NQ2C8H000162_x000d_
NQ2C8H000367_x000d_
S16130522501039_x000d_
S17102522504225_x000d_
S17102522504220</v>
      </c>
      <c r="M852">
        <v>44551</v>
      </c>
      <c r="N852">
        <v>44553</v>
      </c>
      <c r="O852" t="str">
        <v>J044 JUMBO CHIA</v>
      </c>
      <c r="P852" t="str">
        <v>CHIA</v>
      </c>
      <c r="Q852" t="str">
        <v>ALEXANDER CASTILLO SOTELO</v>
      </c>
      <c r="R852">
        <v>80216449</v>
      </c>
      <c r="S852" t="str">
        <v>BOGOTA</v>
      </c>
    </row>
    <row r="853" xml:space="preserve">
      <c r="A853">
        <v>852</v>
      </c>
      <c r="B853">
        <v>12158295</v>
      </c>
      <c r="C853" t="str">
        <v>CAMBIO RED WIFI</v>
      </c>
      <c r="D853" t="str">
        <v>CERRADO</v>
      </c>
      <c r="E853" t="str">
        <v>TIENDA</v>
      </c>
      <c r="F853" t="str">
        <v>PDA</v>
      </c>
      <c r="G853" t="str">
        <v>PDA</v>
      </c>
      <c r="H853" t="str">
        <v>HONEYWELL</v>
      </c>
      <c r="I853"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19086B50AC_x000d_
20073B27D1_x000d_
20073B28F2_x000d_
20073B26EC_x000d_
162325522507922_x000d_
NQ2C8H000162_x000d_
NQ2C8H000367_x000d_
S16130522501039_x000d_
S17102522504225_x000d_
S17102522504220</v>
      </c>
      <c r="J853" t="str">
        <v>NO APLICA</v>
      </c>
      <c r="K853" t="str">
        <v>AHD05439:Copied from Request 12158288</v>
      </c>
      <c r="L853" t="str" xml:space="preserve">
        <v xml:space="preserve">Se realiza el alistamiento de las PDA y se realizan los cambios de la red inalámbrica a cada uno de los equipos; Se configuran los verificadores Newland y los Zebra; tan solo el verificador Zebra con Serial S17102522504220 no se pudo configurar ya que tiene averiada la pantalla táctil._x000d_
19086B50AC_x000d_
20073B27D1_x000d_
20073B28F2_x000d_
20073B26EC_x000d_
162325522507922_x000d_
NQ2C8H000162_x000d_
NQ2C8H000367_x000d_
S16130522501039_x000d_
S17102522504225_x000d_
S17102522504220</v>
      </c>
      <c r="M853">
        <v>44553</v>
      </c>
      <c r="N853">
        <v>44553</v>
      </c>
      <c r="O853" t="str">
        <v>J044 JUMBO CHIA</v>
      </c>
      <c r="P853" t="str">
        <v>CHIA</v>
      </c>
      <c r="Q853" t="str">
        <v>ALEXANDER CASTILLO SOTELO</v>
      </c>
      <c r="R853">
        <v>80216449</v>
      </c>
      <c r="S853" t="str">
        <v>BOGOTA</v>
      </c>
    </row>
    <row r="854" xml:space="preserve">
      <c r="A854">
        <v>853</v>
      </c>
      <c r="B854">
        <v>12158298</v>
      </c>
      <c r="C854" t="str">
        <v>CAMBIO RED WIFI</v>
      </c>
      <c r="D854" t="str">
        <v>CERRADO</v>
      </c>
      <c r="E854" t="str">
        <v>TIENDA</v>
      </c>
      <c r="F854" t="str">
        <v>PDA</v>
      </c>
      <c r="G854" t="str">
        <v>PDA</v>
      </c>
      <c r="H854" t="str">
        <v>HONEYWELL</v>
      </c>
      <c r="I854"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Bazar tenemos 13 equipos a intervenir y se crean dos CAU para esta actividad._x000d_
Una Vez culminada la actividad enviar el respectivo archivo que fue enviado_x000d_
_x000d_
Seriales:_x000d_
_x000d_
21177B75EE_x000d_
21175B49D9_x000d_
21175B46B1_x000d_
21175B46D4_x000d_
21175B5387_x000d_
21175B728F_x000d_
21175B71E4_x000d_
21177B74C2_x000d_
21175B46A1</v>
      </c>
      <c r="J854" t="str">
        <v>NO APLICA</v>
      </c>
      <c r="K854" t="str">
        <v>AHD05439:Copied from Request 12158295</v>
      </c>
      <c r="L854" t="str" xml:space="preserve">
        <v xml:space="preserve">Inicialmente se hace el alistamiento de las PDA y se ponen a cargar las baterías; luego se hace la actualización del Firmaware a la versión .31 para dejarlas en la versión de Android 8. Luego se hace la instalación de cada una de las aplicaciones y la configuración de las mismas y la red inalámbrica. Se hacen las pruebas y funcionan correctamente. Se dejan Operativas_x000d_
21177B75EE_x000d_
21175B49D9_x000d_
21175B46B1_x000d_
21175B46D4_x000d_
21175B5387_x000d_
21175B728F_x000d_
21175B71E4_x000d_
21177B74C2_x000d_
21175B46A1</v>
      </c>
      <c r="M854">
        <v>44551</v>
      </c>
      <c r="N854">
        <v>44553</v>
      </c>
      <c r="O854" t="str">
        <v>J191 JUMBO CHIA BAZAR</v>
      </c>
      <c r="P854" t="str">
        <v>CHIA</v>
      </c>
      <c r="Q854" t="str">
        <v>ALEXANDER CASTILLO SOTELO</v>
      </c>
      <c r="R854">
        <v>80216449</v>
      </c>
      <c r="S854" t="str">
        <v>BOGOTA</v>
      </c>
    </row>
    <row r="855" xml:space="preserve">
      <c r="A855">
        <v>854</v>
      </c>
      <c r="B855">
        <v>12158298</v>
      </c>
      <c r="C855" t="str">
        <v>CAMBIO RED WIFI</v>
      </c>
      <c r="D855" t="str">
        <v>CERRADO</v>
      </c>
      <c r="E855" t="str">
        <v>TIENDA</v>
      </c>
      <c r="F855" t="str">
        <v>PDA</v>
      </c>
      <c r="G855" t="str">
        <v>PDA</v>
      </c>
      <c r="H855" t="str">
        <v>HONEYWELL</v>
      </c>
      <c r="I855"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Bazar tenemos 13 equipos a intervenir y se crean dos CAU para esta actividad._x000d_
Una Vez culminada la actividad enviar el respectivo archivo que fue enviado_x000d_
_x000d_
Seriales:_x000d_
_x000d_
21177B75EE_x000d_
21175B49D9_x000d_
21175B46B1_x000d_
21175B46D4_x000d_
21175B5387_x000d_
21175B728F_x000d_
21175B71E4_x000d_
21177B74C2_x000d_
21175B46A1</v>
      </c>
      <c r="J855" t="str">
        <v>NO APLICA</v>
      </c>
      <c r="K855" t="str">
        <v>AHD05439:Copied from Request 12158295</v>
      </c>
      <c r="L855" t="str" xml:space="preserve">
        <v xml:space="preserve">Inicialmente se hace el alistamiento de las PDA y se ponen a cargar las baterías; luego se hace la actualización del Firmaware a la versión .31 para dejarlas en la versión de Android 8. Luego se hace la instalación de cada una de las aplicaciones y la configuración de las mismas y la red inalámbrica. Se hacen las pruebas y funcionan correctamente. Se dejan Operativas_x000d_
21177B75EE_x000d_
21175B49D9_x000d_
21175B46B1_x000d_
21175B46D4_x000d_
21175B5387_x000d_
21175B728F_x000d_
21175B71E4_x000d_
21177B74C2_x000d_
21175B46A1</v>
      </c>
      <c r="M855">
        <v>44553</v>
      </c>
      <c r="N855">
        <v>44553</v>
      </c>
      <c r="O855" t="str">
        <v>J191 JUMBO CHIA BAZAR</v>
      </c>
      <c r="P855" t="str">
        <v>CHIA</v>
      </c>
      <c r="Q855" t="str">
        <v>ALEXANDER CASTILLO SOTELO</v>
      </c>
      <c r="R855">
        <v>80216449</v>
      </c>
      <c r="S855" t="str">
        <v>BOGOTA</v>
      </c>
    </row>
    <row r="856" xml:space="preserve">
      <c r="A856">
        <v>855</v>
      </c>
      <c r="B856">
        <v>12158301</v>
      </c>
      <c r="C856" t="str">
        <v>CAMBIO RED WIFI</v>
      </c>
      <c r="D856" t="str">
        <v>CERRADO</v>
      </c>
      <c r="E856" t="str">
        <v>TIENDA</v>
      </c>
      <c r="F856" t="str">
        <v>PDA</v>
      </c>
      <c r="G856" t="str">
        <v>PDA</v>
      </c>
      <c r="H856" t="str">
        <v>HONEYWELL</v>
      </c>
      <c r="I856"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Bazar tenemos 13 equipos a intervenir y se crean dos CAU para esta actividad._x000d_
Una Vez culminada la actividad enviar el respectivo archivo que fue enviado_x000d_
_x000d_
Seriales:_x000d_
_x000d_
NQ2CAA000693_x000d_
NQ2CAA000733_x000d_
NQ2CAA000779_x000d_
NQ2CAA000710</v>
      </c>
      <c r="J856" t="str">
        <v>NO APLICA</v>
      </c>
      <c r="K856" t="str">
        <v>AHD05439:Copied from Request 12158298</v>
      </c>
      <c r="L856" t="str" xml:space="preserve">
        <v xml:space="preserve">Se realizó la configuración de cada uno de los equipos y se dejaron operativos._x000d_
NQ2CAA000693_x000d_
NQ2CAA000733_x000d_
NQ2CAA000779_x000d_
NQ2CAA000710</v>
      </c>
      <c r="M856">
        <v>44551</v>
      </c>
      <c r="N856">
        <v>44553</v>
      </c>
      <c r="O856" t="str">
        <v>J191 JUMBO CHIA BAZAR</v>
      </c>
      <c r="P856" t="str">
        <v>CHIA</v>
      </c>
      <c r="Q856" t="str">
        <v>ALEXANDER CASTILLO SOTELO</v>
      </c>
      <c r="R856">
        <v>80216449</v>
      </c>
      <c r="S856" t="str">
        <v>BOGOTA</v>
      </c>
    </row>
    <row r="857" xml:space="preserve">
      <c r="A857">
        <v>856</v>
      </c>
      <c r="B857">
        <v>12158826</v>
      </c>
      <c r="C857" t="str">
        <v>REQUEST</v>
      </c>
      <c r="D857" t="str">
        <v>CERRADO</v>
      </c>
      <c r="E857" t="str">
        <v>TIENDA</v>
      </c>
      <c r="F857" t="str">
        <v>BALANZA</v>
      </c>
      <c r="G857" t="str">
        <v>IMPRESORA</v>
      </c>
      <c r="H857" t="str">
        <v>DATALOGIC</v>
      </c>
      <c r="I857"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las balanzas colgantes de carnes presentan problemas en la impresion y los codigos de la seccion no salen todos en la balanza_x000d_
Area en donde se encuentra la Balanza: carnes</v>
      </c>
      <c r="J857" t="str">
        <v>NO APLICA</v>
      </c>
      <c r="K857" t="str">
        <v>Favor nos ayudan con las validaciones de las balanzas del area de carnes.</v>
      </c>
      <c r="L857" t="str">
        <v>Los sensores de las balanzas estaban sucios con pegamento de tiketes atorados; también salian dos o más tiquetes por cada venta; se realizó el ajuste de los sensores quedando en optimas condiciones y botando un solo tiquete por venta.</v>
      </c>
      <c r="M857">
        <v>44552</v>
      </c>
      <c r="N857">
        <v>44553</v>
      </c>
      <c r="O857" t="str">
        <v>J045 JUMBO AV.DEL FERROCARRIL SANTA MARTA</v>
      </c>
      <c r="P857" t="str">
        <v>SANTA MARTA</v>
      </c>
      <c r="Q857" t="str">
        <v>ALDAHIR GUSTAVO HERNANDEZ CRATZ</v>
      </c>
      <c r="R857">
        <v>1083006482</v>
      </c>
      <c r="S857" t="str">
        <v>COSTA</v>
      </c>
    </row>
    <row r="858" xml:space="preserve">
      <c r="A858">
        <v>857</v>
      </c>
      <c r="B858">
        <v>12158826</v>
      </c>
      <c r="C858" t="str">
        <v>REQUEST</v>
      </c>
      <c r="D858" t="str">
        <v>CERRADO</v>
      </c>
      <c r="E858" t="str">
        <v>TIENDA</v>
      </c>
      <c r="F858" t="str">
        <v>BALANZA</v>
      </c>
      <c r="G858" t="str">
        <v>IMPRESORA</v>
      </c>
      <c r="H858" t="str">
        <v>DATALOGIC</v>
      </c>
      <c r="I858"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las balanzas colgantes de carnes presentan problemas en la impresion y los codigos de la seccion no salen todos en la balanza_x000d_
Area en donde se encuentra la Balanza: carnes</v>
      </c>
      <c r="J858" t="str">
        <v>NO APLICA</v>
      </c>
      <c r="K858" t="str">
        <v>Favor nos ayudan con las validaciones de las balanzas del area de carnes.</v>
      </c>
      <c r="L858" t="str">
        <v>Los sensores de las balanzas estaban sucios con pegamento de tiketes atorados; también salian dos o más tiquetes por cada venta; se realizó el ajuste de los sensores quedando en optimas condiciones y botando un solo tiquete por venta.</v>
      </c>
      <c r="M858">
        <v>44552</v>
      </c>
      <c r="N858">
        <v>44553</v>
      </c>
      <c r="O858" t="str">
        <v>J045 JUMBO AV.DEL FERROCARRIL SANTA MARTA</v>
      </c>
      <c r="P858" t="str">
        <v>SANTA MARTA</v>
      </c>
      <c r="Q858" t="str">
        <v>ALDAHIR GUSTAVO HERNANDEZ CRATZ</v>
      </c>
      <c r="R858">
        <v>1083006482</v>
      </c>
      <c r="S858" t="str">
        <v>COSTA</v>
      </c>
    </row>
    <row r="859" xml:space="preserve">
      <c r="A859">
        <v>858</v>
      </c>
      <c r="B859">
        <v>12162302</v>
      </c>
      <c r="C859" t="str">
        <v>REQUEST</v>
      </c>
      <c r="D859" t="str">
        <v>CERRADO</v>
      </c>
      <c r="E859" t="str">
        <v>TIENDA</v>
      </c>
      <c r="F859" t="str">
        <v>POS</v>
      </c>
      <c r="G859" t="str">
        <v>POS</v>
      </c>
      <c r="H859" t="str">
        <v>WINCOR</v>
      </c>
      <c r="I859"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Supermercados_x000d_
Servicio: Tiendas &amp; Centros de Distribucion_x000d_
Telefono: 3145413722_x000d_
Anexo: 7830101_x000d_
Descripcion: Buenos dias; solicito me colaboren con la pos # 4 que se apaga solo con una transaccion en proceso; dejando la jaca bloqueada; igual que al cajero. gracias de ante mano por su ayuda</v>
      </c>
      <c r="J859" t="str">
        <v>NO APLICA</v>
      </c>
      <c r="K859" t="str" xml:space="preserve">
        <v xml:space="preserve">Por favor se requiere diagnóstico para la pos numero 04 ubicada en el lineal de cajas con serial 6498503976 ;el equipo se apaga constantemente_x000d_
</v>
      </c>
      <c r="L859" t="str">
        <v>se realiza cambio de fuente de la caja numero 4 se realizan pruebas de inicio quedando operativa la caja  sin novedades.</v>
      </c>
      <c r="M859">
        <v>44553</v>
      </c>
      <c r="N859">
        <v>44553</v>
      </c>
      <c r="O859" t="str">
        <v>M085 METRO MONTERIA</v>
      </c>
      <c r="P859" t="str">
        <v>MONTERIA</v>
      </c>
      <c r="Q859" t="str">
        <v>SHARON YANETH KERGUELEN WILCHES</v>
      </c>
      <c r="R859">
        <v>1067917448</v>
      </c>
      <c r="S859" t="str">
        <v>COSTA</v>
      </c>
    </row>
    <row r="860" xml:space="preserve">
      <c r="A860">
        <v>859</v>
      </c>
      <c r="B860">
        <v>12162302</v>
      </c>
      <c r="C860" t="str">
        <v>REQUEST</v>
      </c>
      <c r="D860" t="str">
        <v>CERRADO</v>
      </c>
      <c r="E860" t="str">
        <v>TIENDA</v>
      </c>
      <c r="F860" t="str">
        <v>POS</v>
      </c>
      <c r="G860" t="str">
        <v>POS</v>
      </c>
      <c r="H860" t="str">
        <v>WINCOR</v>
      </c>
      <c r="I860"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Supermercados_x000d_
Servicio: Tiendas &amp; Centros de Distribucion_x000d_
Telefono: 3145413722_x000d_
Anexo: 7830101_x000d_
Descripcion: Buenos dias; solicito me colaboren con la pos # 4 que se apaga solo con una transaccion en proceso; dejando la jaca bloqueada; igual que al cajero. gracias de ante mano por su ayuda</v>
      </c>
      <c r="J860" t="str">
        <v>NO APLICA</v>
      </c>
      <c r="K860" t="str" xml:space="preserve">
        <v xml:space="preserve">Por favor se requiere diagnóstico para la pos numero 04 ubicada en el lineal de cajas con serial 6498503976 ;el equipo se apaga constantemente_x000d_
</v>
      </c>
      <c r="L860" t="str">
        <v>se realiza cambio de fuente de la caja numero 4 se realizan pruebas de inicio quedando operativa la caja  sin novedades.</v>
      </c>
      <c r="M860">
        <v>44553</v>
      </c>
      <c r="N860">
        <v>44553</v>
      </c>
      <c r="O860" t="str">
        <v>M085 METRO MONTERIA</v>
      </c>
      <c r="P860" t="str">
        <v>MONTERIA</v>
      </c>
      <c r="Q860" t="str">
        <v>SHARON YANETH KERGUELEN WILCHES</v>
      </c>
      <c r="R860">
        <v>1067917448</v>
      </c>
      <c r="S860" t="str">
        <v>COSTA</v>
      </c>
    </row>
    <row r="861" xml:space="preserve">
      <c r="A861">
        <v>860</v>
      </c>
      <c r="B861">
        <v>12162302</v>
      </c>
      <c r="C861" t="str">
        <v>REQUEST</v>
      </c>
      <c r="D861" t="str">
        <v>CERRADO</v>
      </c>
      <c r="E861" t="str">
        <v>TIENDA</v>
      </c>
      <c r="F861" t="str">
        <v>POS</v>
      </c>
      <c r="G861" t="str">
        <v>POS</v>
      </c>
      <c r="H861" t="str">
        <v>WINCOR</v>
      </c>
      <c r="I861"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Supermercados_x000d_
Servicio: Tiendas &amp; Centros de Distribucion_x000d_
Telefono: 3145413722_x000d_
Anexo: 7830101_x000d_
Descripcion: Buenos dias; solicito me colaboren con la pos # 4 que se apaga solo con una transaccion en proceso; dejando la jaca bloqueada; igual que al cajero. gracias de ante mano por su ayuda</v>
      </c>
      <c r="J861" t="str">
        <v>NO APLICA</v>
      </c>
      <c r="K861" t="str" xml:space="preserve">
        <v xml:space="preserve">Por favor se requiere diagnóstico para la pos numero 04 ubicada en el lineal de cajas con serial 6498503976 ;el equipo se apaga constantemente_x000d_
</v>
      </c>
      <c r="L861" t="str">
        <v>se realiza cambio de fuente de la caja numero 4 se realizan pruebas de inicio quedando operativa la caja  sin novedades.</v>
      </c>
      <c r="M861">
        <v>44553</v>
      </c>
      <c r="N861">
        <v>44553</v>
      </c>
      <c r="O861" t="str">
        <v>M085 METRO MONTERIA</v>
      </c>
      <c r="P861" t="str">
        <v>MONTERIA</v>
      </c>
      <c r="Q861" t="str">
        <v>SHARON YANETH KERGUELEN WILCHES</v>
      </c>
      <c r="R861">
        <v>1067917448</v>
      </c>
      <c r="S861" t="str">
        <v>COSTA</v>
      </c>
    </row>
    <row r="862" xml:space="preserve">
      <c r="A862">
        <v>861</v>
      </c>
      <c r="B862">
        <v>12154557</v>
      </c>
      <c r="C862" t="str">
        <v>INCIDENT</v>
      </c>
      <c r="D862" t="str">
        <v>CERRADO</v>
      </c>
      <c r="E862" t="str">
        <v>TIENDA</v>
      </c>
      <c r="F862" t="str">
        <v>POS</v>
      </c>
      <c r="G862" t="str">
        <v>TECLADO</v>
      </c>
      <c r="H862" t="str">
        <v>WINCOR</v>
      </c>
      <c r="I862"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solicito por favor cambio de teclado pos 33 tienda 44 ya que presenta falla con algunas teclas y se dificulta ingresar opciones en pos._x000d_
Tienda 44 pos #33 serial del teclado 60DM393369 Agradezco su ayuda</v>
      </c>
      <c r="J862" t="str">
        <v>NO APLICA</v>
      </c>
      <c r="K862" t="str" xml:space="preserve">
        <v xml:space="preserve">Buenas Tardes_x000d_
Por favor realizar instalación del teclado POS que ya esta en la tienda para su instalacion_x000d_
Tienda: Jumbo Chia Sabana_x000d_
Equipo: POS_x000d_
Marca: Wincor_x000d_
Modelo:beetle-m_x000d_
Serial:64277Z4933_x000d_
SGP Parte:15513_x000d_
Parte:KEYBOARD TA85/SCR CPL. LGY</v>
      </c>
      <c r="L862" t="str">
        <v>Se realizó el alistamiento del teclado y se instaló en la POS. Se realizan las pruebas y salen correctas. Se deja operativa la caja.</v>
      </c>
      <c r="M862">
        <v>44553</v>
      </c>
      <c r="N862">
        <v>44553</v>
      </c>
      <c r="O862" t="str">
        <v>J044 JUMBO CHIA</v>
      </c>
      <c r="P862" t="str">
        <v>CHIA</v>
      </c>
      <c r="Q862" t="str">
        <v>ALEXANDER CASTILLO SOTELO</v>
      </c>
      <c r="R862">
        <v>80216449</v>
      </c>
      <c r="S862" t="str">
        <v>BOGOTA</v>
      </c>
    </row>
    <row r="863" xml:space="preserve">
      <c r="A863">
        <v>862</v>
      </c>
      <c r="B863">
        <v>12109065</v>
      </c>
      <c r="C863" t="str">
        <v>REQUEST</v>
      </c>
      <c r="D863" t="str">
        <v>CERRADO</v>
      </c>
      <c r="E863" t="str">
        <v>TIENDA</v>
      </c>
      <c r="F863" t="str">
        <v>POS</v>
      </c>
      <c r="G863" t="str">
        <v>POS</v>
      </c>
      <c r="H863" t="str">
        <v>WINCOR</v>
      </c>
      <c r="I863"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863" t="str">
        <v>NO APLICA</v>
      </c>
      <c r="K863" t="str" xml:space="preserve">
        <v xml:space="preserve">Se solicita revisión de parte solicitada en stock tienda; se encuentra en oficina de sistemas._x000d_
</v>
      </c>
      <c r="L863" t="str">
        <v>Se realiza el cambio de fuente de poder y cable de balanza; se hacen pruebas con el cliente y la impresora queda operativa; pero no quedó funcionando la balanza; ya que se le cambió de cable; se hicieron pruebas con soporte POS y se sigue presentando el mismo error de conectividad entre la balanza y la POS</v>
      </c>
      <c r="M863">
        <v>44553</v>
      </c>
      <c r="N863">
        <v>44553</v>
      </c>
      <c r="O863" t="str">
        <v>J126 JUMBO SAN SILVESTRE</v>
      </c>
      <c r="P863" t="str">
        <v>BARRANCABERMEJA</v>
      </c>
      <c r="Q863" t="str">
        <v>JESÚS ALBERTO ROJAS DÁVILA</v>
      </c>
      <c r="R863">
        <v>1104132167</v>
      </c>
      <c r="S863" t="str">
        <v>ORIENTE</v>
      </c>
    </row>
    <row r="864" xml:space="preserve">
      <c r="A864">
        <v>863</v>
      </c>
      <c r="B864">
        <v>12109065</v>
      </c>
      <c r="C864" t="str">
        <v>REQUEST</v>
      </c>
      <c r="D864" t="str">
        <v>CERRADO</v>
      </c>
      <c r="E864" t="str">
        <v>TIENDA</v>
      </c>
      <c r="F864" t="str">
        <v>POS</v>
      </c>
      <c r="G864" t="str">
        <v>POS</v>
      </c>
      <c r="H864" t="str">
        <v>WINCOR</v>
      </c>
      <c r="I864"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864" t="str">
        <v>NO APLICA</v>
      </c>
      <c r="K864" t="str" xml:space="preserve">
        <v xml:space="preserve">Se solicita revisión de parte solicitada en stock tienda; se encuentra en oficina de sistemas._x000d_
</v>
      </c>
      <c r="L864" t="str">
        <v>Se realiza el cambio de fuente de poder y cable de balanza; se hacen pruebas con el cliente y la impresora queda operativa; pero no quedó funcionando la balanza; ya que se le cambió de cable; se hicieron pruebas con soporte POS y se sigue presentando el mismo error de conectividad entre la balanza y la POS</v>
      </c>
      <c r="M864">
        <v>44553</v>
      </c>
      <c r="N864">
        <v>44553</v>
      </c>
      <c r="O864" t="str">
        <v>J126 JUMBO SAN SILVESTRE</v>
      </c>
      <c r="P864" t="str">
        <v>BARRANCABERMEJA</v>
      </c>
      <c r="Q864" t="str">
        <v>JESÚS ALBERTO ROJAS DÁVILA</v>
      </c>
      <c r="R864">
        <v>1104132167</v>
      </c>
      <c r="S864" t="str">
        <v>ORIENTE</v>
      </c>
    </row>
    <row r="865" xml:space="preserve">
      <c r="A865">
        <v>864</v>
      </c>
      <c r="B865">
        <v>12109065</v>
      </c>
      <c r="C865" t="str">
        <v>REQUEST</v>
      </c>
      <c r="D865" t="str">
        <v>CERRADO</v>
      </c>
      <c r="E865" t="str">
        <v>TIENDA</v>
      </c>
      <c r="F865" t="str">
        <v>POS</v>
      </c>
      <c r="G865" t="str">
        <v>POS</v>
      </c>
      <c r="H865" t="str">
        <v>WINCOR</v>
      </c>
      <c r="I865"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865" t="str">
        <v>NO APLICA</v>
      </c>
      <c r="K865" t="str" xml:space="preserve">
        <v xml:space="preserve">Se solicita revisión de parte solicitada en stock tienda; se encuentra en oficina de sistemas._x000d_
</v>
      </c>
      <c r="L865" t="str">
        <v>Se realiza el cambio de fuente de poder y cable de balanza; se hacen pruebas con el cliente y la impresora queda operativa; pero no quedó funcionando la balanza; ya que se le cambió de cable; se hicieron pruebas con soporte POS y se sigue presentando el mismo error de conectividad entre la balanza y la POS</v>
      </c>
      <c r="M865">
        <v>44553</v>
      </c>
      <c r="N865">
        <v>44553</v>
      </c>
      <c r="O865" t="str">
        <v>J126 JUMBO SAN SILVESTRE</v>
      </c>
      <c r="P865" t="str">
        <v>BARRANCABERMEJA</v>
      </c>
      <c r="Q865" t="str">
        <v>JESÚS ALBERTO ROJAS DÁVILA</v>
      </c>
      <c r="R865">
        <v>1104132167</v>
      </c>
      <c r="S865" t="str">
        <v>ORIENTE</v>
      </c>
    </row>
    <row r="866" xml:space="preserve">
      <c r="A866">
        <v>865</v>
      </c>
      <c r="B866">
        <v>12109065</v>
      </c>
      <c r="C866" t="str">
        <v>REQUEST</v>
      </c>
      <c r="D866" t="str">
        <v>CERRADO</v>
      </c>
      <c r="E866" t="str">
        <v>TIENDA</v>
      </c>
      <c r="F866" t="str">
        <v>POS</v>
      </c>
      <c r="G866" t="str">
        <v>POS</v>
      </c>
      <c r="H866" t="str">
        <v>WINCOR</v>
      </c>
      <c r="I866"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866" t="str">
        <v>NO APLICA</v>
      </c>
      <c r="K866" t="str" xml:space="preserve">
        <v xml:space="preserve">Se solicita revisión de parte solicitada en stock tienda; se encuentra en oficina de sistemas._x000d_
</v>
      </c>
      <c r="L866" t="str">
        <v>Se realiza el cambio de fuente de poder y cable de balanza; se hacen pruebas con el cliente y la impresora queda operativa; pero no quedó funcionando la balanza; ya que se le cambió de cable; se hicieron pruebas con soporte POS y se sigue presentando el mismo error de conectividad entre la balanza y la POS</v>
      </c>
      <c r="M866">
        <v>44553</v>
      </c>
      <c r="N866">
        <v>44553</v>
      </c>
      <c r="O866" t="str">
        <v>J126 JUMBO SAN SILVESTRE</v>
      </c>
      <c r="P866" t="str">
        <v>BARRANCABERMEJA</v>
      </c>
      <c r="Q866" t="str">
        <v>JESÚS ALBERTO ROJAS DÁVILA</v>
      </c>
      <c r="R866">
        <v>1104132167</v>
      </c>
      <c r="S866" t="str">
        <v>ORIENTE</v>
      </c>
    </row>
    <row r="867" xml:space="preserve">
      <c r="A867">
        <v>866</v>
      </c>
      <c r="B867">
        <v>12109065</v>
      </c>
      <c r="C867" t="str">
        <v>REQUEST</v>
      </c>
      <c r="D867" t="str">
        <v>CERRADO</v>
      </c>
      <c r="E867" t="str">
        <v>TIENDA</v>
      </c>
      <c r="F867" t="str">
        <v>POS</v>
      </c>
      <c r="G867" t="str">
        <v>POS</v>
      </c>
      <c r="H867" t="str">
        <v>WINCOR</v>
      </c>
      <c r="I867"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867" t="str">
        <v>NO APLICA</v>
      </c>
      <c r="K867" t="str" xml:space="preserve">
        <v xml:space="preserve">Se solicita revisión de parte solicitada en stock tienda; se encuentra en oficina de sistemas._x000d_
</v>
      </c>
      <c r="L867" t="str">
        <v>Se realiza el cambio de fuente de poder y cable de balanza; se hacen pruebas con el cliente y la impresora queda operativa; pero no quedó funcionando la balanza; ya que se le cambió de cable; se hicieron pruebas con soporte POS y se sigue presentando el mismo error de conectividad entre la balanza y la POS</v>
      </c>
      <c r="M867">
        <v>44553</v>
      </c>
      <c r="N867">
        <v>44553</v>
      </c>
      <c r="O867" t="str">
        <v>J126 JUMBO SAN SILVESTRE</v>
      </c>
      <c r="P867" t="str">
        <v>BARRANCABERMEJA</v>
      </c>
      <c r="Q867" t="str">
        <v>JESÚS ALBERTO ROJAS DÁVILA</v>
      </c>
      <c r="R867">
        <v>1104132167</v>
      </c>
      <c r="S867" t="str">
        <v>ORIENTE</v>
      </c>
    </row>
    <row r="868" xml:space="preserve">
      <c r="A868">
        <v>867</v>
      </c>
      <c r="B868">
        <v>12142584</v>
      </c>
      <c r="C868" t="str">
        <v>REQUEST</v>
      </c>
      <c r="D868" t="str">
        <v>CERRADO</v>
      </c>
      <c r="E868" t="str">
        <v>TIENDA</v>
      </c>
      <c r="F868" t="str">
        <v>POS</v>
      </c>
      <c r="G868" t="str">
        <v>SCANNER</v>
      </c>
      <c r="H868" t="str">
        <v>WINCOR</v>
      </c>
      <c r="I868"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jefe su autorizacion para despacho tecnico de isit para validacion de peso scanner balanza del area de platos preparados con serial MH0007182 para solicitar certificacion-gracias</v>
      </c>
      <c r="J868" t="str">
        <v>NO APLICA</v>
      </c>
      <c r="K868" t="str">
        <v>Me ayudas con esta solicitud.</v>
      </c>
      <c r="L868" t="str" xml:space="preserve">
        <v xml:space="preserve">Se procede a establecer contacto con el usuario del área de línea de cajas la jefe Johana Andrea Orozco. Se procede a validar funcionamiento de la balanza de pos de marca MAGELLAN de serie: MH0007182 que se encontró funcionando de manera correcta ; se procede a realizar respectiva calibración de balanza utilizando las masas de peso entregadas por la señora Ruby Ledezma; se le solicita al jefe del líneas de caja que ingrese a el sistema de la pos y se procede a colocar diferentes pesos iniciando desde los 15kl Hasta el peso más bajo 1kl también se realiza pruebas con gramos y balanza reconoce correctamente los pesos. Se hacen pruebas locales con diferentes productos del almacén; estas pruebas son positivas._x000d_
Se entrega balanza a usuario de caja quien posteriormente realiza pruebas con clientes del almacén; balanza toma correctamente los productos de la tienda; pruebas realizadas son exitosas</v>
      </c>
      <c r="M868">
        <v>44546</v>
      </c>
      <c r="N868">
        <v>44554</v>
      </c>
      <c r="O868" t="str">
        <v>J036 JUMBO POPAYAN CAMPANARIO</v>
      </c>
      <c r="P868" t="str">
        <v>POPAYAN</v>
      </c>
      <c r="Q868" t="str">
        <v>JHON ALEXANDER VASQUEZ REVELO</v>
      </c>
      <c r="R868">
        <v>10308105</v>
      </c>
      <c r="S868" t="str">
        <v>OCCIDENTE</v>
      </c>
    </row>
    <row r="869" xml:space="preserve">
      <c r="A869">
        <v>868</v>
      </c>
      <c r="B869">
        <v>12142584</v>
      </c>
      <c r="C869" t="str">
        <v>REQUEST</v>
      </c>
      <c r="D869" t="str">
        <v>CERRADO</v>
      </c>
      <c r="E869" t="str">
        <v>TIENDA</v>
      </c>
      <c r="F869" t="str">
        <v>POS</v>
      </c>
      <c r="G869" t="str">
        <v>SCANNER</v>
      </c>
      <c r="H869" t="str">
        <v>WINCOR</v>
      </c>
      <c r="I869"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jefe su autorizacion para despacho tecnico de isit para validacion de peso scanner balanza del area de platos preparados con serial MH0007182 para solicitar certificacion-gracias</v>
      </c>
      <c r="J869" t="str">
        <v>NO APLICA</v>
      </c>
      <c r="K869" t="str">
        <v>Me ayudas con esta solicitud.</v>
      </c>
      <c r="L869" t="str" xml:space="preserve">
        <v xml:space="preserve">Se procede a establecer contacto con el usuario del área de línea de cajas la jefe Johana Andrea Orozco. Se procede a validar funcionamiento de la balanza de pos de marca MAGELLAN de serie: MH0007182 que se encontró funcionando de manera correcta ; se procede a realizar respectiva calibración de balanza utilizando las masas de peso entregadas por la señora Ruby Ledezma; se le solicita al jefe del líneas de caja que ingrese a el sistema de la pos y se procede a colocar diferentes pesos iniciando desde los 15kl Hasta el peso más bajo 1kl también se realiza pruebas con gramos y balanza reconoce correctamente los pesos. Se hacen pruebas locales con diferentes productos del almacén; estas pruebas son positivas._x000d_
Se entrega balanza a usuario de caja quien posteriormente realiza pruebas con clientes del almacén; balanza toma correctamente los productos de la tienda; pruebas realizadas son exitosas</v>
      </c>
      <c r="M869">
        <v>44554</v>
      </c>
      <c r="N869">
        <v>44554</v>
      </c>
      <c r="O869" t="str">
        <v>J036 JUMBO POPAYAN CAMPANARIO</v>
      </c>
      <c r="P869" t="str">
        <v>POPAYAN</v>
      </c>
      <c r="Q869" t="str">
        <v>JHON ALEXANDER VASQUEZ REVELO</v>
      </c>
      <c r="R869">
        <v>10308105</v>
      </c>
      <c r="S869" t="str">
        <v>OCCIDENTE</v>
      </c>
    </row>
    <row r="870" xml:space="preserve">
      <c r="A870">
        <v>869</v>
      </c>
      <c r="B870">
        <v>12140077</v>
      </c>
      <c r="C870" t="str">
        <v>REQUEST</v>
      </c>
      <c r="D870" t="str">
        <v>CERRADO</v>
      </c>
      <c r="E870" t="str">
        <v>TIENDA</v>
      </c>
      <c r="F870" t="str">
        <v>IMPRESORA</v>
      </c>
      <c r="G870" t="str">
        <v>IMPRESORA</v>
      </c>
      <c r="H870" t="str">
        <v>ZEBRA</v>
      </c>
      <c r="I870"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el Traslado de Una Impresora Zebra para la tienda Jumbo Santa Marta. de la orden de compra 5900010226 del pep LS-HJ995-21-AF-HW del epm 5423._x000d_
Para renovar la FLEJERA ESCRITORIO ZEBRA ZT410 N SERIE: 18J150200159._x000d_
Se adjunta correo con la autorizacion._x000d_
Adjuntos: Renovacion Flejeras de Escritorio Jumbo.msg</v>
      </c>
      <c r="J870" t="str">
        <v>NO APLICA</v>
      </c>
      <c r="K870" t="str">
        <v>Favor nos ayudan con personal para la instalacion y asignacion de la siguientes impresora zebra.</v>
      </c>
      <c r="L870" t="str">
        <v>Se realiza la instalación y configuración de la impresora Zebra serial 18J163002996 y la impresora que se retira se traslada a otra dependencia por instrucciones de los funcionarios Albeiro y Catalina. Se realizan pruebas y las dos impresoras quedan funcionando correctamente</v>
      </c>
      <c r="M870">
        <v>44547</v>
      </c>
      <c r="N870">
        <v>44554</v>
      </c>
      <c r="O870" t="str">
        <v>J045 JUMBO AV.DEL FERROCARRIL SANTA MARTA</v>
      </c>
      <c r="P870" t="str">
        <v>SANTA MARTA</v>
      </c>
      <c r="Q870" t="str">
        <v>ALDAHIR GUSTAVO HERNANDEZ CRATZ</v>
      </c>
      <c r="R870">
        <v>1083006482</v>
      </c>
      <c r="S870" t="str">
        <v>COSTA</v>
      </c>
    </row>
    <row r="871" xml:space="preserve">
      <c r="A871">
        <v>870</v>
      </c>
      <c r="B871">
        <v>12140077</v>
      </c>
      <c r="C871" t="str">
        <v>REQUEST</v>
      </c>
      <c r="D871" t="str">
        <v>CERRADO</v>
      </c>
      <c r="E871" t="str">
        <v>TIENDA</v>
      </c>
      <c r="F871" t="str">
        <v>IMPRESORA</v>
      </c>
      <c r="G871" t="str">
        <v>IMPRESORA</v>
      </c>
      <c r="H871" t="str">
        <v>ZEBRA</v>
      </c>
      <c r="I871"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el Traslado de Una Impresora Zebra para la tienda Jumbo Santa Marta. de la orden de compra 5900010226 del pep LS-HJ995-21-AF-HW del epm 5423._x000d_
Para renovar la FLEJERA ESCRITORIO ZEBRA ZT410 N SERIE: 18J150200159._x000d_
Se adjunta correo con la autorizacion._x000d_
Adjuntos: Renovacion Flejeras de Escritorio Jumbo.msg</v>
      </c>
      <c r="J871" t="str">
        <v>NO APLICA</v>
      </c>
      <c r="K871" t="str">
        <v>Favor nos ayudan con personal para la instalacion y asignacion de la siguientes impresora zebra.</v>
      </c>
      <c r="L871" t="str">
        <v>Se realiza la instalación y configuración de la impresora Zebra serial 18J163002996 y la impresora que se retira se traslada a otra dependencia por instrucciones de los funcionarios Albeiro y Catalina. Se realizan pruebas y las dos impresoras quedan funcionando correctamente</v>
      </c>
      <c r="M871">
        <v>44554</v>
      </c>
      <c r="N871">
        <v>44554</v>
      </c>
      <c r="O871" t="str">
        <v>J045 JUMBO AV.DEL FERROCARRIL SANTA MARTA</v>
      </c>
      <c r="P871" t="str">
        <v>SANTA MARTA</v>
      </c>
      <c r="Q871" t="str">
        <v>ALDAHIR GUSTAVO HERNANDEZ CRATZ</v>
      </c>
      <c r="R871">
        <v>1083006482</v>
      </c>
      <c r="S871" t="str">
        <v>COSTA</v>
      </c>
    </row>
    <row r="872" xml:space="preserve">
      <c r="A872">
        <v>871</v>
      </c>
      <c r="B872">
        <v>12143712</v>
      </c>
      <c r="C872" t="str">
        <v>REQUEST</v>
      </c>
      <c r="D872" t="str">
        <v>CERRADO</v>
      </c>
      <c r="E872" t="str">
        <v>TIENDA</v>
      </c>
      <c r="F872" t="str">
        <v>CPU</v>
      </c>
      <c r="G872" t="str">
        <v>CPU</v>
      </c>
      <c r="H872" t="str">
        <v>LENOVO</v>
      </c>
      <c r="I872"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revisando los puntos de red de servicio al cliente ya que en este momento no funciona la impresora y se desconecta el pc de la red constantemente.</v>
      </c>
      <c r="J872" t="str">
        <v>NO APLICA</v>
      </c>
      <c r="K872" t="str" xml:space="preserve">
        <v xml:space="preserve">Buen día._x000d_
Se solicita revisión toma de red Atención al cliente._x000d_
Con datos así:_x000d_
Datos del equipo_x000d_
Equipo: Toma de Red_x000d_
Area: ATC_x000d_
Actividad: Se solicita revisión; diagnostico y/o reemplazo toma de red._x000d_
Cualquier consulta comunicarse con Ever Becerra 3176594831_x000d_
Cordialmente;_x000d_
Ever Becerra</v>
      </c>
      <c r="L872" t="str">
        <v>Se realiza revisión del punto de red y se encuentra que la toma de red está rota y se debe hacer el cambio de la parte. Se devuelve caso para que hagan solicitud de la parte dañada; tapa de la caja y 2 conectores RJ45</v>
      </c>
      <c r="M872">
        <v>44550</v>
      </c>
      <c r="N872">
        <v>44554</v>
      </c>
      <c r="O872" t="str">
        <v>J126 JUMBO SAN SILVESTRE</v>
      </c>
      <c r="P872" t="str">
        <v>BARRANCABERMEJA</v>
      </c>
      <c r="Q872" t="str">
        <v>JESÚS ALBERTO ROJAS DÁVILA</v>
      </c>
      <c r="R872">
        <v>1104132167</v>
      </c>
      <c r="S872" t="str">
        <v>ORIENTE</v>
      </c>
    </row>
    <row r="873" xml:space="preserve">
      <c r="A873">
        <v>872</v>
      </c>
      <c r="B873">
        <v>12154659</v>
      </c>
      <c r="C873" t="str">
        <v>REQUEST</v>
      </c>
      <c r="D873" t="str">
        <v>CERRADO</v>
      </c>
      <c r="E873" t="str">
        <v>TIENDA</v>
      </c>
      <c r="F873" t="str">
        <v>PDA</v>
      </c>
      <c r="G873" t="str">
        <v>PDA</v>
      </c>
      <c r="H873" t="str">
        <v>HONEYWELL</v>
      </c>
      <c r="I873" t="str" xml:space="preserve">
        <v xml:space="preserve">Datos usuario_x000d_
Nombre: Roger Alvarez Cabanzo_x000d_
Correo: Roger.Alvarez@cencosud.com.co_x000d_
Usuario AD: RoAlvare_x000d_
Pais: Colombia_x000d_
Ubicacion: J126 JUMBO SAN SILVESTRE_x000d_
Zona: Colombia Oriente_x000d_
Unidad de Negocio: Supermercados_x000d_
Servicio: Tiendas &amp; Centros de Distribucion_x000d_
Telefono: 3132805772_x000d_
Anexo: 126413_x000d_
Descripcion: Solicita Clave de ingreso a la PDT_x000d_
Seccion en la tienda o ubicacion del usuario: PLS_x000d_
Jefe de area asignacion de la PDT: ROGER ALVAREZ_x000d_
</v>
      </c>
      <c r="J873" t="str">
        <v>NO APLICA</v>
      </c>
      <c r="K873" t="str" xml:space="preserve">
        <v xml:space="preserve">Buen día._x000d_
Se solicita configuración/actualización firewall PDA._x000d_
Con datos así:_x000d_
Área: oficina perecederos._x000d_
Datos del equipo_x000d_
Equipo: PDT/PDA|ESTANDAR_x000d_
Marca: HONEYWELL_x000d_
Modelo: EDA51_x000d_
Nº SERIE: 20051B41E5_x000d_
Inventario: DI-030805_x000d_
Actividad: Se solicita revisión; configuración y/o reparación si es el caso para PDA Honeywell Eda51-1_x000d_
Se debe actualizar Firewall; peso aproximado 1.05 Gb; contactar Ever Becerra 3176594831 para transferir archivo._x000d_
Cordialmente;_x000d_
Ever Becerra</v>
      </c>
      <c r="L873" t="str">
        <v>Se procede restaurar sistema y a instalar el sotfware a la PDA; se hace configuración inicial de aplicaciones. Se configura usuario de PDA y aplicaciones necesarias. Se hacen pruebas con el cliente y todo queda operativo.</v>
      </c>
      <c r="M873">
        <v>44550</v>
      </c>
      <c r="N873">
        <v>44554</v>
      </c>
      <c r="O873" t="str">
        <v>J126 JUMBO SAN SILVESTRE</v>
      </c>
      <c r="P873" t="str">
        <v>BARRANCABERMEJA</v>
      </c>
      <c r="Q873" t="str">
        <v>JESÚS ALBERTO ROJAS DÁVILA</v>
      </c>
      <c r="R873">
        <v>1104132167</v>
      </c>
      <c r="S873" t="str">
        <v>ORIENTE</v>
      </c>
    </row>
    <row r="874" xml:space="preserve">
      <c r="A874">
        <v>873</v>
      </c>
      <c r="B874">
        <v>12154659</v>
      </c>
      <c r="C874" t="str">
        <v>REQUEST</v>
      </c>
      <c r="D874" t="str">
        <v>CERRADO</v>
      </c>
      <c r="E874" t="str">
        <v>TIENDA</v>
      </c>
      <c r="F874" t="str">
        <v>PDA</v>
      </c>
      <c r="G874" t="str">
        <v>PDA</v>
      </c>
      <c r="H874" t="str">
        <v>HONEYWELL</v>
      </c>
      <c r="I874" t="str" xml:space="preserve">
        <v xml:space="preserve">Datos usuario_x000d_
Nombre: Roger Alvarez Cabanzo_x000d_
Correo: Roger.Alvarez@cencosud.com.co_x000d_
Usuario AD: RoAlvare_x000d_
Pais: Colombia_x000d_
Ubicacion: J126 JUMBO SAN SILVESTRE_x000d_
Zona: Colombia Oriente_x000d_
Unidad de Negocio: Supermercados_x000d_
Servicio: Tiendas &amp; Centros de Distribucion_x000d_
Telefono: 3132805772_x000d_
Anexo: 126413_x000d_
Descripcion: Solicita Clave de ingreso a la PDT_x000d_
Seccion en la tienda o ubicacion del usuario: PLS_x000d_
Jefe de area asignacion de la PDT: ROGER ALVAREZ_x000d_
</v>
      </c>
      <c r="J874" t="str">
        <v>NO APLICA</v>
      </c>
      <c r="K874" t="str" xml:space="preserve">
        <v xml:space="preserve">Buen día._x000d_
Se solicita configuración/actualización firewall PDA._x000d_
Con datos así:_x000d_
Área: oficina perecederos._x000d_
Datos del equipo_x000d_
Equipo: PDT/PDA|ESTANDAR_x000d_
Marca: HONEYWELL_x000d_
Modelo: EDA51_x000d_
Nº SERIE: 20051B41E5_x000d_
Inventario: DI-030805_x000d_
Actividad: Se solicita revisión; configuración y/o reparación si es el caso para PDA Honeywell Eda51-1_x000d_
Se debe actualizar Firewall; peso aproximado 1.05 Gb; contactar Ever Becerra 3176594831 para transferir archivo._x000d_
Cordialmente;_x000d_
Ever Becerra</v>
      </c>
      <c r="L874" t="str">
        <v>Se procede restaurar sistema y a instalar el sotfware a la PDA; se hace configuración inicial de aplicaciones. Se configura usuario de PDA y aplicaciones necesarias. Se hacen pruebas con el cliente y todo queda operativo.</v>
      </c>
      <c r="M874">
        <v>44554</v>
      </c>
      <c r="N874">
        <v>44554</v>
      </c>
      <c r="O874" t="str">
        <v>J126 JUMBO SAN SILVESTRE</v>
      </c>
      <c r="P874" t="str">
        <v>BARRANCABERMEJA</v>
      </c>
      <c r="Q874" t="str">
        <v>JESÚS ALBERTO ROJAS DÁVILA</v>
      </c>
      <c r="R874">
        <v>1104132167</v>
      </c>
      <c r="S874" t="str">
        <v>ORIENTE</v>
      </c>
    </row>
    <row r="875" xml:space="preserve">
      <c r="A875">
        <v>874</v>
      </c>
      <c r="B875">
        <v>12143660</v>
      </c>
      <c r="C875" t="str">
        <v>PDA RENOVACION</v>
      </c>
      <c r="D875" t="str">
        <v>CERRADO</v>
      </c>
      <c r="E875" t="str">
        <v>TIENDA</v>
      </c>
      <c r="F875" t="str">
        <v>PDA</v>
      </c>
      <c r="G875" t="str">
        <v>PDA</v>
      </c>
      <c r="H875" t="str">
        <v>HONEYWELL</v>
      </c>
      <c r="I875" t="str" xml:space="preserve">
        <v xml:space="preserve">Buen dia._x000d_
Se solicita renovación tecnologica de PDT/PDA|ESTANDAR DATALOGIC SKORPIO X3 | Nº SERIE: G16EA8706_x000d_
en reemplazo PDT/PDA|ESTANDAR HONEYWELL EDA51 | Nº SERIE: 21177B7637_x000d_
Gracias.</v>
      </c>
      <c r="J875" t="str">
        <v>NO APLICA</v>
      </c>
      <c r="K875" t="str" xml:space="preserve">
        <v xml:space="preserve">Buen día._x000d_
Se solicita renovación tecnológica PDA_x000d_
Con datos así:_x000d_
Datos del equipo_x000d_
Equipo: PDT/PDA|ESTANDAR_x000d_
Marca: HONEYWELL_x000d_
Modelo: EDA51_x000d_
Nº SERIE: 21177B7637_x000d_
Inventario: DI-034520_x000d_
Actividad: Se solicita configuración; instalación y/o reemplazo PDA; se anexa manual de configuración._x000d_
Entregar operativo a Gerente tienda._x000d_
Realizar acta de entrega y retiro de activos respectivamente._x000d_
Cordialmente;_x000d_
Ever Becerra</v>
      </c>
      <c r="L875" t="str">
        <v>Se realiza cambio de PDT por PDA se desinstala una Datalogic Skorpio serial G16EA8706 y se instala una Honeywell Eda51 serial 21177B7637; se realiza cambio de software a la Honeywell y se configura desde cero las aplicaciones. Finalizada la configuración; usuario Noe Forero realiza pruebas; certificando que la PDA nueva queda operativa y funcionando correctamente</v>
      </c>
      <c r="M875">
        <v>44545</v>
      </c>
      <c r="N875">
        <v>44557</v>
      </c>
      <c r="O875" t="str">
        <v>M183 METRO SAN GIL</v>
      </c>
      <c r="P875" t="str">
        <v>SAN GIL</v>
      </c>
      <c r="Q875" t="str">
        <v>GERMAN ARCINIEGAS CARREÑO</v>
      </c>
      <c r="R875">
        <v>1098743407</v>
      </c>
      <c r="S875" t="str">
        <v>ORIENTE</v>
      </c>
    </row>
    <row r="876" xml:space="preserve">
      <c r="A876">
        <v>875</v>
      </c>
      <c r="B876">
        <v>12143660</v>
      </c>
      <c r="C876" t="str">
        <v>PDA RENOVACION</v>
      </c>
      <c r="D876" t="str">
        <v>CERRADO</v>
      </c>
      <c r="E876" t="str">
        <v>TIENDA</v>
      </c>
      <c r="F876" t="str">
        <v>PDA</v>
      </c>
      <c r="G876" t="str">
        <v>PDA</v>
      </c>
      <c r="H876" t="str">
        <v>HONEYWELL</v>
      </c>
      <c r="I876" t="str" xml:space="preserve">
        <v xml:space="preserve">Buen dia._x000d_
Se solicita renovación tecnologica de PDT/PDA|ESTANDAR DATALOGIC SKORPIO X3 | Nº SERIE: G16EA8706_x000d_
en reemplazo PDT/PDA|ESTANDAR HONEYWELL EDA51 | Nº SERIE: 21177B7637_x000d_
Gracias.</v>
      </c>
      <c r="J876" t="str">
        <v>NO APLICA</v>
      </c>
      <c r="K876" t="str" xml:space="preserve">
        <v xml:space="preserve">Buen día._x000d_
Se solicita renovación tecnológica PDA_x000d_
Con datos así:_x000d_
Datos del equipo_x000d_
Equipo: PDT/PDA|ESTANDAR_x000d_
Marca: HONEYWELL_x000d_
Modelo: EDA51_x000d_
Nº SERIE: 21177B7637_x000d_
Inventario: DI-034520_x000d_
Actividad: Se solicita configuración; instalación y/o reemplazo PDA; se anexa manual de configuración._x000d_
Entregar operativo a Gerente tienda._x000d_
Realizar acta de entrega y retiro de activos respectivamente._x000d_
Cordialmente;_x000d_
Ever Becerra</v>
      </c>
      <c r="L876" t="str">
        <v>Se realiza cambio de PDT por PDA se desinstala una Datalogic Skorpio serial G16EA8706 y se instala una Honeywell Eda51 serial 21177B7637; se realiza cambio de software a la Honeywell y se configura desde cero las aplicaciones. Finalizada la configuración; usuario Noe Forero realiza pruebas; certificando que la PDA nueva queda operativa y funcionando correctamente</v>
      </c>
      <c r="M876">
        <v>44557</v>
      </c>
      <c r="N876">
        <v>44557</v>
      </c>
      <c r="O876" t="str">
        <v>M183 METRO SAN GIL</v>
      </c>
      <c r="P876" t="str">
        <v>SAN GIL</v>
      </c>
      <c r="Q876" t="str">
        <v>GERMAN ARCINIEGAS CARREÑO</v>
      </c>
      <c r="R876">
        <v>1098743407</v>
      </c>
      <c r="S876" t="str">
        <v>ORIENTE</v>
      </c>
    </row>
    <row r="877" xml:space="preserve">
      <c r="A877">
        <v>876</v>
      </c>
      <c r="B877">
        <v>12143660</v>
      </c>
      <c r="C877" t="str">
        <v>PDA RENOVACION</v>
      </c>
      <c r="D877" t="str">
        <v>CERRADO</v>
      </c>
      <c r="E877" t="str">
        <v>TIENDA</v>
      </c>
      <c r="F877" t="str">
        <v>PDA</v>
      </c>
      <c r="G877" t="str">
        <v>PDA</v>
      </c>
      <c r="H877" t="str">
        <v>HONEYWELL</v>
      </c>
      <c r="I877" t="str" xml:space="preserve">
        <v xml:space="preserve">Buen dia._x000d_
Se solicita renovación tecnologica de PDT/PDA|ESTANDAR DATALOGIC SKORPIO X3 | Nº SERIE: G16EA8706_x000d_
en reemplazo PDT/PDA|ESTANDAR HONEYWELL EDA51 | Nº SERIE: 21177B7637_x000d_
Gracias.</v>
      </c>
      <c r="J877" t="str">
        <v>NO APLICA</v>
      </c>
      <c r="K877" t="str" xml:space="preserve">
        <v xml:space="preserve">Buen día._x000d_
Se solicita renovación tecnológica PDA_x000d_
Con datos así:_x000d_
Datos del equipo_x000d_
Equipo: PDT/PDA|ESTANDAR_x000d_
Marca: HONEYWELL_x000d_
Modelo: EDA51_x000d_
Nº SERIE: 21177B7637_x000d_
Inventario: DI-034520_x000d_
Actividad: Se solicita configuración; instalación y/o reemplazo PDA; se anexa manual de configuración._x000d_
Entregar operativo a Gerente tienda._x000d_
Realizar acta de entrega y retiro de activos respectivamente._x000d_
Cordialmente;_x000d_
Ever Becerra</v>
      </c>
      <c r="L877" t="str">
        <v>Se realiza cambio de PDT por PDA se desinstala una Datalogic Skorpio serial G16EA8706 y se instala una Honeywell Eda51 serial 21177B7637; se realiza cambio de software a la Honeywell y se configura desde cero las aplicaciones. Finalizada la configuración; usuario Noe Forero realiza pruebas; certificando que la PDA nueva queda operativa y funcionando correctamente</v>
      </c>
      <c r="M877">
        <v>44557</v>
      </c>
      <c r="N877">
        <v>44557</v>
      </c>
      <c r="O877" t="str">
        <v>M183 METRO SAN GIL</v>
      </c>
      <c r="P877" t="str">
        <v>SAN GIL</v>
      </c>
      <c r="Q877" t="str">
        <v>GERMAN ARCINIEGAS CARREÑO</v>
      </c>
      <c r="R877">
        <v>1098743407</v>
      </c>
      <c r="S877" t="str">
        <v>ORIENTE</v>
      </c>
    </row>
    <row r="878" xml:space="preserve">
      <c r="A878">
        <v>877</v>
      </c>
      <c r="B878">
        <v>12143748</v>
      </c>
      <c r="C878" t="str">
        <v>REQUEST</v>
      </c>
      <c r="D878" t="str">
        <v>CERRADO</v>
      </c>
      <c r="E878" t="str">
        <v>TIENDA</v>
      </c>
      <c r="F878" t="str">
        <v>POS</v>
      </c>
      <c r="G878" t="str">
        <v>SCANNER</v>
      </c>
      <c r="H878" t="str">
        <v>ZEBRA</v>
      </c>
      <c r="I878" t="str" xml:space="preserve">
        <v xml:space="preserve">Buen dia._x000d_
Se solicita renovación tecnologica de: SCANNER POS|MANO METROLOGIC MS 9520 | Nº SERIE: 8606421824_x000d_
por :_x000d_
SCANNER DESKTOP|MANO ZEBRA DS2208 | Nº SERIE: 21188010550037_x000d_
Gracias.</v>
      </c>
      <c r="J878" t="str">
        <v>NO APLICA</v>
      </c>
      <c r="K878" t="str" xml:space="preserve">
        <v xml:space="preserve">Buen día._x000d_
Se solicita renovación tecnológica scanner de mano POS_x000d_
Con datos así:_x000d_
Area: platos preparados_x000d_
Datos del equipo_x000d_
Equipo: SCANNER DESKTOP|MANO_x000d_
Marca: ZEBRA_x000d_
Modelo: DS2208_x000d_
Nº SERIE: 21188010550037_x000d_
Actividad: Se solicita configuración; instalación y/o reemplazo de scanner de mano POS; se anexa manual de configuración._x000d_
Entregar operativo a Jefe de Cajas_x000d_
Realizar acta de entrega y retiro de activos respectivamente._x000d_
Cordialmente;_x000d_
Ever Becerra</v>
      </c>
      <c r="L878" t="str">
        <v>Se realiza cambio de scanner de mano; se retira METROLOGIC MS 9520 SERIE: 8606421824 y se instala ZEBRA DS2208 Nº SERIE: 21188010550037; se realiza configuración con códigos QR y se hacen pruebas de uso las cuales son exitosas. Se realizan las actas de entrega y retiro de los elementos.</v>
      </c>
      <c r="M878">
        <v>44545</v>
      </c>
      <c r="N878">
        <v>44557</v>
      </c>
      <c r="O878" t="str">
        <v>M183 METRO SAN GIL</v>
      </c>
      <c r="P878" t="str">
        <v>SAN GIL</v>
      </c>
      <c r="Q878" t="str">
        <v>GERMAN ARCINIEGAS CARREÑO</v>
      </c>
      <c r="R878">
        <v>1098743407</v>
      </c>
      <c r="S878" t="str">
        <v>ORIENTE</v>
      </c>
    </row>
    <row r="879" xml:space="preserve">
      <c r="A879">
        <v>878</v>
      </c>
      <c r="B879">
        <v>12152877</v>
      </c>
      <c r="C879" t="str">
        <v>INCIDENT</v>
      </c>
      <c r="D879" t="str">
        <v>CERRADO</v>
      </c>
      <c r="E879" t="str">
        <v>TIENDA</v>
      </c>
      <c r="F879" t="str">
        <v>POS</v>
      </c>
      <c r="G879" t="str">
        <v>POS</v>
      </c>
      <c r="H879" t="str">
        <v>WINCOR</v>
      </c>
      <c r="I879"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Buena tarde; el dia de hoy la pos #10 dejo de funcionar y al revisar el tema de las conexiones nos dimos cuenta que el cable que conecta el teclado con la caja se encuentra desconectado; pero al momento de intentarlo conectar encontramos que la entrada se encuentra undida y por consiguiente no se puede conectar._x000d_
espero me puedan ayudar; muchas gracias.</v>
      </c>
      <c r="J879" t="str">
        <v>NO APLICA</v>
      </c>
      <c r="K879" t="str">
        <v>Por favor pasar a Metro Mosquera y dejar empacada y lista la POS con Serial: 6498506415; una vez realizada esta labor devolverme el CAU para enviar esta POS a Metro Facatativa</v>
      </c>
      <c r="L879" t="str">
        <v>Se realizo el alistaiento de la POS y se valido con el area de seguridad para sellar la caja. Se hizo firmar el acta de salida y se deja en la oficina para que sea recogida la caja por la transportadora.</v>
      </c>
      <c r="M879">
        <v>44553</v>
      </c>
      <c r="N879">
        <v>44557</v>
      </c>
      <c r="O879" t="str">
        <v>M074 METRO FACATATIVA</v>
      </c>
      <c r="P879" t="str">
        <v>FACATATIVA</v>
      </c>
      <c r="Q879" t="str">
        <v>ALEXANDER CASTILLO SOTELO</v>
      </c>
      <c r="R879">
        <v>80216449</v>
      </c>
      <c r="S879" t="str">
        <v>BOGOTA</v>
      </c>
    </row>
    <row r="880" xml:space="preserve">
      <c r="A880">
        <v>879</v>
      </c>
      <c r="B880">
        <v>12152877</v>
      </c>
      <c r="C880" t="str">
        <v>INCIDENT</v>
      </c>
      <c r="D880" t="str">
        <v>CERRADO</v>
      </c>
      <c r="E880" t="str">
        <v>TIENDA</v>
      </c>
      <c r="F880" t="str">
        <v>POS</v>
      </c>
      <c r="G880" t="str">
        <v>POS</v>
      </c>
      <c r="H880" t="str">
        <v>WINCOR</v>
      </c>
      <c r="I880"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Buena tarde; el dia de hoy la pos #10 dejo de funcionar y al revisar el tema de las conexiones nos dimos cuenta que el cable que conecta el teclado con la caja se encuentra desconectado; pero al momento de intentarlo conectar encontramos que la entrada se encuentra undida y por consiguiente no se puede conectar._x000d_
espero me puedan ayudar; muchas gracias.</v>
      </c>
      <c r="J880" t="str">
        <v>NO APLICA</v>
      </c>
      <c r="K880" t="str">
        <v>Por favor pasar a Metro Mosquera y dejar empacada y lista la POS con Serial: 6498506415; una vez realizada esta labor devolverme el CAU para enviar esta POS a Metro Facatativa</v>
      </c>
      <c r="L880" t="str">
        <v>Se realizó el alistamiento de la POS y se valido con el área de seguridad para sellar la caja. Se hizo firmar el acta de salida y se deja en la oficina para que sea recogida la caja por la transportadora</v>
      </c>
      <c r="M880">
        <v>44557</v>
      </c>
      <c r="N880">
        <v>44557</v>
      </c>
      <c r="O880" t="str">
        <v>M074 METRO FACATATIVA</v>
      </c>
      <c r="P880" t="str">
        <v>FACATATIVA</v>
      </c>
      <c r="Q880" t="str">
        <v>ALEXANDER CASTILLO SOTELO</v>
      </c>
      <c r="R880">
        <v>80216449</v>
      </c>
      <c r="S880" t="str">
        <v>BOGOTA</v>
      </c>
    </row>
    <row r="881" xml:space="preserve">
      <c r="A881">
        <v>880</v>
      </c>
      <c r="B881">
        <v>12166097</v>
      </c>
      <c r="C881" t="str">
        <v>REQUEST</v>
      </c>
      <c r="D881" t="str">
        <v>CERRADO</v>
      </c>
      <c r="E881" t="str">
        <v>TIENDA</v>
      </c>
      <c r="F881" t="str">
        <v>POS</v>
      </c>
      <c r="G881" t="str">
        <v>POS</v>
      </c>
      <c r="H881" t="str">
        <v>WINCOR</v>
      </c>
      <c r="I881"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La pdt destinado para el registro de salia de electrodomesticos no permite escanear las facturas de la caja 17 ; cual es donde se registran la mayoria de electrodomesticos; como se evidencia el dia 24 quedo sin registro: parlantes; celulares; ventiladores y un tv 24 " caixun._x000d_
_x000d_
Seccion de la tienda en donde se ubica la PDT o usuario: Jumbo Yopal</v>
      </c>
      <c r="J881" t="str">
        <v>NO APLICA</v>
      </c>
      <c r="K881" t="str" xml:space="preserve">
        <v xml:space="preserve">Usuario reporta novedad al escanear tiquetes de la POS 17 de electro_x000d_
Se requiere personal en sitio para validar la falla ya sea a nivel de IMPRESORA POS 17 o de la PDT con la que se están escaneando los tiquetes.</v>
      </c>
      <c r="L881" t="str" xml:space="preserve">
        <v xml:space="preserve">Se realiza verificación del funcionamiento de la PDT HONEYWELL y esta funciona normalmente lee tikets de las demás cajas. Se revisa impresora de la pos 17 y se evidencia que esta imprimiendo entrecortado por esta razón no lee los tiques de electro. Se realiza limpieza del cabezal de impresión pero la falla continua. Se debe realizar cambio de la cabeza de impresión térmica o impresora completa._x000d_
Tipo: Impresora_x000d_
Marca: Wincor Nixdorf_x000d_
Modelo: TH320-620D-W000_x000d_
Serial: K110800094</v>
      </c>
      <c r="M881">
        <v>44557</v>
      </c>
      <c r="N881">
        <v>44557</v>
      </c>
      <c r="O881" t="str">
        <v>J185 JUMBO YOPAL</v>
      </c>
      <c r="P881" t="str">
        <v>YOPAL</v>
      </c>
      <c r="Q881" t="str">
        <v>RAFAEL BARRERA DIAZ</v>
      </c>
      <c r="R881">
        <v>6766862</v>
      </c>
      <c r="S881" t="str">
        <v>ORIENTE</v>
      </c>
    </row>
    <row r="882" xml:space="preserve">
      <c r="A882">
        <v>881</v>
      </c>
      <c r="B882">
        <v>12168668</v>
      </c>
      <c r="C882" t="str">
        <v>REQUEST</v>
      </c>
      <c r="D882" t="str">
        <v>CERRADO</v>
      </c>
      <c r="E882" t="str">
        <v>TIENDA</v>
      </c>
      <c r="F882" t="str">
        <v>SCANNER</v>
      </c>
      <c r="G882" t="str">
        <v>MANO</v>
      </c>
      <c r="H882" t="str">
        <v>ZEBRA</v>
      </c>
      <c r="I882" t="str">
        <v>Se solicita instalación de SCANNER POS|MANO ZEBRA DS2208 | Nº SERIE: 21281010557142; el cual llega por renovación para el área de panadería.</v>
      </c>
      <c r="J882" t="str">
        <v>NO APLICA</v>
      </c>
      <c r="K882" t="str" xml:space="preserve">
        <v xml:space="preserve">Por favor nos apoyan con personal en sitio para realizar la instalación de scanner de mano POS en PAnadería / Platos Preparados_x000d_
Área: Cajas / POS Panadería_x000d_
SCANNER POS|MANO ZEBRA DS2208 | Nº SERIE: 21281010557142_x000d_
Actividad: Se requiere personal en sitio para instalar scanner de mano nuevo y retirar el que se encuentra instalado._x000d_
POR FAVOR NO CERRAR EL TICKET. DEVOLVERLO A Soporte_Onsite_REG_Oriente_SM Colombia_x000d_
DOCUMENTAR Serial del activo retirado.</v>
      </c>
      <c r="L882" t="str">
        <v>Se realiza la instalación del scanner de mano serial 21281010557142 en el área de panadería; se solicita a la ingeniera Giovanna López la configuración y se implementa quedando en funcionamiento normal. Se le entrega a la jefe de cajas MILENA BELLON quien recibe a satisfacción. Se retira scanner serial 8607531708</v>
      </c>
      <c r="M882">
        <v>44557</v>
      </c>
      <c r="N882">
        <v>44557</v>
      </c>
      <c r="O882" t="str">
        <v>J185 JUMBO YOPAL</v>
      </c>
      <c r="P882" t="str">
        <v>YOPAL</v>
      </c>
      <c r="Q882" t="str">
        <v>RAFAEL BARRERA DIAZ</v>
      </c>
      <c r="R882">
        <v>6766862</v>
      </c>
      <c r="S882" t="str">
        <v>ORIENTE</v>
      </c>
    </row>
    <row r="883" xml:space="preserve">
      <c r="A883">
        <v>882</v>
      </c>
      <c r="B883">
        <v>12168776</v>
      </c>
      <c r="C883" t="str">
        <v>REQUEST</v>
      </c>
      <c r="D883" t="str">
        <v>CERRADO</v>
      </c>
      <c r="E883" t="str">
        <v>TIENDA</v>
      </c>
      <c r="F883" t="str">
        <v>CPU</v>
      </c>
      <c r="G883" t="str">
        <v>CPU</v>
      </c>
      <c r="H883" t="str">
        <v>LENOVO</v>
      </c>
      <c r="I883"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les confirmo que el computador de atc esta mostrando constantemente un aviso WINDOWS DETECTO UN PROBLEMA EN EL DISCO DURO._x000d_
Agradezco ayuda_x000d_
AREA EN DONDE SE UBICA EL EQUIPO : atc</v>
      </c>
      <c r="J883" t="str">
        <v>NO APLICA</v>
      </c>
      <c r="K883" t="str" xml:space="preserve">
        <v xml:space="preserve">Buen día;_x000d_
Por favor nos apoyan con personal en sitio para validar equipo de computo de ATC._x000d_
Área: ATC_x000d_
Marca: Lenovo_x000d_
Serie/placa: No lo reportan_x000d_
Descripción de la falla: Usuario reporta falla del PC de ATC; Equipo presenta mensajes de Falla en Disco Duro._x000d_
Actividad: Se requiere personal en sitio para validar la falla.</v>
      </c>
      <c r="L883" t="str">
        <v>Se realiza diagnóstico del equipo con la herramienta de Lenovo autorizada por cencosud; donde se evidencia daños en el disco y requiere el cambio lo más pronto posible ya que presenta fallas en varios sectores</v>
      </c>
      <c r="M883">
        <v>44557</v>
      </c>
      <c r="N883">
        <v>44557</v>
      </c>
      <c r="O883" t="str">
        <v>J185 JUMBO YOPAL</v>
      </c>
      <c r="P883" t="str">
        <v>YOPAL</v>
      </c>
      <c r="Q883" t="str">
        <v>RAFAEL BARRERA DIAZ</v>
      </c>
      <c r="R883">
        <v>6766862</v>
      </c>
      <c r="S883" t="str">
        <v>ORIENTE</v>
      </c>
    </row>
    <row r="884" xml:space="preserve">
      <c r="A884">
        <v>883</v>
      </c>
      <c r="B884">
        <v>12169401</v>
      </c>
      <c r="C884" t="str">
        <v>REQUEST</v>
      </c>
      <c r="D884" t="str">
        <v>CERRADO</v>
      </c>
      <c r="E884" t="str">
        <v>TIENDA</v>
      </c>
      <c r="F884" t="str">
        <v>CPU</v>
      </c>
      <c r="G884" t="str">
        <v>CPU</v>
      </c>
      <c r="H884" t="str">
        <v>LENOVO</v>
      </c>
      <c r="I884" t="str" xml:space="preserve">
        <v xml:space="preserve">Datos usuario_x000d_
Nombre: Miguel Caicedo_x000d_
Correo: Miguel.Caicedo@cencosud.com.co_x000d_
Usuario AD: MCaicedo_x000d_
Pais: Colombia_x000d_
Ubicacion: J036 JUMBO POPAYAN CAMPANARIO_x000d_
Zona: Colombia Occidente_x000d_
Unidad de Negocio: JUMBO_x000d_
Servicio: Tiendas &amp; Centros de Distribucion_x000d_
Telefono: 3174356868_x000d_
Anexo: 7130409_x000d_
Descripcion: Se solicita visita por parte del tecnico de ISIT a la tienda de Popayan; con el fin de realizar la verificacion de las conexiones de los PC ya que vienen presentando fallas con el direccion IP por el DHCP y se necesita apoyo en sitio_x000d_
AREA EN DONDE SE UBICA EL EQUIPO : Oficinas Administrativas</v>
      </c>
      <c r="J884" t="str">
        <v>NO APLICA</v>
      </c>
      <c r="K884" t="str">
        <v>Me ayudan con esta solicitud</v>
      </c>
      <c r="L884" t="str">
        <v>Se llega al lugar y se evidencia la falla que varios equipos no se pueden conectar a red y el envío y recibo de correos no es posible. Se solicita apoyo al Soporte de Redes quien realiza el proceso de verificación de programación. Se espera para seguir el paso a paso indicado por el soporte de redes. Me informa que debo desconectar el cable de red de algunos equipos y reiniciar cada uno de ellos para que actualice las nuevas políticas de red. Se realiza el proceso con cada uno de los equipos ubicados en el área administrativa; realizado el proceso se solicita a cada funcionario que se encuentra en sala que ingrese con su usuario y clave y se evidencia que el envío y recibo de correos y aplicativos que manejan funcionan correctamente. Se encuentra una máquina que no quiso subir y no reconocía la red; se realizan pruebas asignando DNS e IP por DCHP o fijas como indica soporte de redes y se limpia conexiones hasta que el equipo es reconocido y puesto en funcionalidad. Se evidencia una falla en la conexión wifi a causa de la misma anomalía de red y se realiza el acompañamiento de la misma; se realizan pruebas y se evidencia que parte de la red está suspendida y se deja en conocimiento del área de redes quienes terminarán de realizar configuraciones.</v>
      </c>
      <c r="M884">
        <v>44557</v>
      </c>
      <c r="N884">
        <v>44558</v>
      </c>
      <c r="O884" t="str">
        <v>J036 JUMBO POPAYAN CAMPANARIO</v>
      </c>
      <c r="P884" t="str">
        <v>POPAYAN</v>
      </c>
      <c r="Q884" t="str">
        <v>DANIEL FERNANDO PAREDES ARTEAGA</v>
      </c>
      <c r="R884">
        <v>10301691</v>
      </c>
      <c r="S884" t="str">
        <v>OCCIDENTE</v>
      </c>
    </row>
    <row r="885" xml:space="preserve">
      <c r="A885">
        <v>884</v>
      </c>
      <c r="B885">
        <v>12169401</v>
      </c>
      <c r="C885" t="str">
        <v>REQUEST</v>
      </c>
      <c r="D885" t="str">
        <v>CERRADO</v>
      </c>
      <c r="E885" t="str">
        <v>TIENDA</v>
      </c>
      <c r="F885" t="str">
        <v>CPU</v>
      </c>
      <c r="G885" t="str">
        <v>CPU</v>
      </c>
      <c r="H885" t="str">
        <v>LENOVO</v>
      </c>
      <c r="I885" t="str" xml:space="preserve">
        <v xml:space="preserve">Datos usuario_x000d_
Nombre: Miguel Caicedo_x000d_
Correo: Miguel.Caicedo@cencosud.com.co_x000d_
Usuario AD: MCaicedo_x000d_
Pais: Colombia_x000d_
Ubicacion: J036 JUMBO POPAYAN CAMPANARIO_x000d_
Zona: Colombia Occidente_x000d_
Unidad de Negocio: JUMBO_x000d_
Servicio: Tiendas &amp; Centros de Distribucion_x000d_
Telefono: 3174356868_x000d_
Anexo: 7130409_x000d_
Descripcion: Se solicita visita por parte del tecnico de ISIT a la tienda de Popayan; con el fin de realizar la verificacion de las conexiones de los PC ya que vienen presentando fallas con el direccion IP por el DHCP y se necesita apoyo en sitio_x000d_
AREA EN DONDE SE UBICA EL EQUIPO : Oficinas Administrativas</v>
      </c>
      <c r="J885" t="str">
        <v>NO APLICA</v>
      </c>
      <c r="K885" t="str">
        <v>Me ayudan con esta solicitud</v>
      </c>
      <c r="L885" t="str">
        <v>Se llega al lugar y se evidencia la falla que varios equipos no se pueden conectar a red y el envío y recibo de correos no es posible. Se solicita apoyo al Soporte de Redes quien realiza el proceso de verificación de programación. Se espera para seguir el paso a paso indicado por el soporte de redes. Me informa que debo desconectar el cable de red de algunos equipos y reiniciar cada uno de ellos para que actualice las nuevas políticas de red. Se realiza el proceso con cada uno de los equipos ubicados en el área administrativa; realizado el proceso se solicita a cada funcionario que se encuentra en sala que ingrese con su usuario y clave y se evidencia que el envío y recibo de correos y aplicativos que manejan funcionan correctamente. Se encuentra una máquina que no quiso subir y no reconocía la red; se realizan pruebas asignando DNS e IP por DCHP o fijas como indica soporte de redes y se limpia conexiones hasta que el equipo es reconocido y puesto en funcionalidad. Se evidencia una falla en la conexión wifi a causa de la misma anomalía de red y se realiza el acompañamiento de la misma; se realizan pruebas y se evidencia que parte de la red está suspendida y se deja en conocimiento del área de redes quienes terminarán de realizar configuraciones.</v>
      </c>
      <c r="M885">
        <v>44557</v>
      </c>
      <c r="N885">
        <v>44558</v>
      </c>
      <c r="O885" t="str">
        <v>J036 JUMBO POPAYAN CAMPANARIO</v>
      </c>
      <c r="P885" t="str">
        <v>POPAYAN</v>
      </c>
      <c r="Q885" t="str">
        <v>DANIEL FERNANDO PAREDES ARTEAGA</v>
      </c>
      <c r="R885">
        <v>10301691</v>
      </c>
      <c r="S885" t="str">
        <v>OCCIDENTE</v>
      </c>
    </row>
    <row r="886" xml:space="preserve">
      <c r="A886">
        <v>885</v>
      </c>
      <c r="B886">
        <v>12169401</v>
      </c>
      <c r="C886" t="str">
        <v>REQUEST</v>
      </c>
      <c r="D886" t="str">
        <v>CERRADO</v>
      </c>
      <c r="E886" t="str">
        <v>TIENDA</v>
      </c>
      <c r="F886" t="str">
        <v>CPU</v>
      </c>
      <c r="G886" t="str">
        <v>CPU</v>
      </c>
      <c r="H886" t="str">
        <v>LENOVO</v>
      </c>
      <c r="I886" t="str" xml:space="preserve">
        <v xml:space="preserve">Datos usuario_x000d_
Nombre: Miguel Caicedo_x000d_
Correo: Miguel.Caicedo@cencosud.com.co_x000d_
Usuario AD: MCaicedo_x000d_
Pais: Colombia_x000d_
Ubicacion: J036 JUMBO POPAYAN CAMPANARIO_x000d_
Zona: Colombia Occidente_x000d_
Unidad de Negocio: JUMBO_x000d_
Servicio: Tiendas &amp; Centros de Distribucion_x000d_
Telefono: 3174356868_x000d_
Anexo: 7130409_x000d_
Descripcion: Se solicita visita por parte del tecnico de ISIT a la tienda de Popayan; con el fin de realizar la verificacion de las conexiones de los PC ya que vienen presentando fallas con el direccion IP por el DHCP y se necesita apoyo en sitio_x000d_
AREA EN DONDE SE UBICA EL EQUIPO : Oficinas Administrativas</v>
      </c>
      <c r="J886" t="str">
        <v>NO APLICA</v>
      </c>
      <c r="K886" t="str">
        <v>Me ayudan con esta solicitud</v>
      </c>
      <c r="L886" t="str">
        <v>Se llega al lugar y se evidencia la falla que varios equipos no se pueden conectar a red y el envío y recibo de correos no es posible. Se solicita apoyo al Soporte de Redes quien realiza el proceso de verificación de programación. Se espera para seguir el paso a paso indicado por el soporte de redes. Me informa que debo desconectar el cable de red de algunos equipos y reiniciar cada uno de ellos para que actualice las nuevas políticas de red. Se realiza el proceso con cada uno de los equipos ubicados en el área administrativa; realizado el proceso se solicita a cada funcionario que se encuentra en sala que ingrese con su usuario y clave y se evidencia que el envío y recibo de correos y aplicativos que manejan funcionan correctamente. Se encuentra una máquina que no quiso subir y no reconocía la red; se realizan pruebas asignando DNS e IP por DCHP o fijas como indica soporte de redes y se limpia conexiones hasta que el equipo es reconocido y puesto en funcionalidad. Se evidencia una falla en la conexión wifi a causa de la misma anomalía de red y se realiza el acompañamiento de la misma; se realizan pruebas y se evidencia que parte de la red está suspendida y se deja en conocimiento del área de redes quienes terminarán de realizar configuraciones.</v>
      </c>
      <c r="M886">
        <v>44557</v>
      </c>
      <c r="N886">
        <v>44558</v>
      </c>
      <c r="O886" t="str">
        <v>J036 JUMBO POPAYAN CAMPANARIO</v>
      </c>
      <c r="P886" t="str">
        <v>POPAYAN</v>
      </c>
      <c r="Q886" t="str">
        <v>DANIEL FERNANDO PAREDES ARTEAGA</v>
      </c>
      <c r="R886">
        <v>10301691</v>
      </c>
      <c r="S886" t="str">
        <v>OCCIDENTE</v>
      </c>
    </row>
    <row r="887" xml:space="preserve">
      <c r="A887">
        <v>886</v>
      </c>
      <c r="B887">
        <v>12169401</v>
      </c>
      <c r="C887" t="str">
        <v>REQUEST</v>
      </c>
      <c r="D887" t="str">
        <v>CERRADO</v>
      </c>
      <c r="E887" t="str">
        <v>TIENDA</v>
      </c>
      <c r="F887" t="str">
        <v>CPU</v>
      </c>
      <c r="G887" t="str">
        <v>CPU</v>
      </c>
      <c r="H887" t="str">
        <v>LENOVO</v>
      </c>
      <c r="I887" t="str" xml:space="preserve">
        <v xml:space="preserve">Datos usuario_x000d_
Nombre: Miguel Caicedo_x000d_
Correo: Miguel.Caicedo@cencosud.com.co_x000d_
Usuario AD: MCaicedo_x000d_
Pais: Colombia_x000d_
Ubicacion: J036 JUMBO POPAYAN CAMPANARIO_x000d_
Zona: Colombia Occidente_x000d_
Unidad de Negocio: JUMBO_x000d_
Servicio: Tiendas &amp; Centros de Distribucion_x000d_
Telefono: 3174356868_x000d_
Anexo: 7130409_x000d_
Descripcion: Se solicita visita por parte del tecnico de ISIT a la tienda de Popayan; con el fin de realizar la verificacion de las conexiones de los PC ya que vienen presentando fallas con el direccion IP por el DHCP y se necesita apoyo en sitio_x000d_
AREA EN DONDE SE UBICA EL EQUIPO : Oficinas Administrativas</v>
      </c>
      <c r="J887" t="str">
        <v>NO APLICA</v>
      </c>
      <c r="K887" t="str">
        <v>Me ayudan con esta solicitud</v>
      </c>
      <c r="L887" t="str">
        <v>Se llega al lugar y se evidencia la falla que varios equipos no se pueden conectar a red y el envío y recibo de correos no es posible. Se solicita apoyo al Soporte de Redes quien realiza el proceso de verificación de programación. Se espera para seguir el paso a paso indicado por el soporte de redes. Me informa que debo desconectar el cable de red de algunos equipos y reiniciar cada uno de ellos para que actualice las nuevas políticas de red. Se realiza el proceso con cada uno de los equipos ubicados en el área administrativa; realizado el proceso se solicita a cada funcionario que se encuentra en sala que ingrese con su usuario y clave y se evidencia que el envío y recibo de correos y aplicativos que manejan funcionan correctamente. Se encuentra una máquina que no quiso subir y no reconocía la red; se realizan pruebas asignando DNS e IP por DCHP o fijas como indica soporte de redes y se limpia conexiones hasta que el equipo es reconocido y puesto en funcionalidad. Se evidencia una falla en la conexión wifi a causa de la misma anomalía de red y se realiza el acompañamiento de la misma; se realizan pruebas y se evidencia que parte de la red está suspendida y se deja en conocimiento del área de redes quienes terminarán de realizar configuraciones.</v>
      </c>
      <c r="M887">
        <v>44557</v>
      </c>
      <c r="N887">
        <v>44558</v>
      </c>
      <c r="O887" t="str">
        <v>J036 JUMBO POPAYAN CAMPANARIO</v>
      </c>
      <c r="P887" t="str">
        <v>POPAYAN</v>
      </c>
      <c r="Q887" t="str">
        <v>DANIEL FERNANDO PAREDES ARTEAGA</v>
      </c>
      <c r="R887">
        <v>10301691</v>
      </c>
      <c r="S887" t="str">
        <v>OCCIDENTE</v>
      </c>
    </row>
    <row r="888" xml:space="preserve">
      <c r="A888">
        <v>887</v>
      </c>
      <c r="B888">
        <v>12169401</v>
      </c>
      <c r="C888" t="str">
        <v>REQUEST</v>
      </c>
      <c r="D888" t="str">
        <v>CERRADO</v>
      </c>
      <c r="E888" t="str">
        <v>TIENDA</v>
      </c>
      <c r="F888" t="str">
        <v>CPU</v>
      </c>
      <c r="G888" t="str">
        <v>CPU</v>
      </c>
      <c r="H888" t="str">
        <v>LENOVO</v>
      </c>
      <c r="I888" t="str" xml:space="preserve">
        <v xml:space="preserve">Datos usuario_x000d_
Nombre: Miguel Caicedo_x000d_
Correo: Miguel.Caicedo@cencosud.com.co_x000d_
Usuario AD: MCaicedo_x000d_
Pais: Colombia_x000d_
Ubicacion: J036 JUMBO POPAYAN CAMPANARIO_x000d_
Zona: Colombia Occidente_x000d_
Unidad de Negocio: JUMBO_x000d_
Servicio: Tiendas &amp; Centros de Distribucion_x000d_
Telefono: 3174356868_x000d_
Anexo: 7130409_x000d_
Descripcion: Se solicita visita por parte del tecnico de ISIT a la tienda de Popayan; con el fin de realizar la verificacion de las conexiones de los PC ya que vienen presentando fallas con el direccion IP por el DHCP y se necesita apoyo en sitio_x000d_
AREA EN DONDE SE UBICA EL EQUIPO : Oficinas Administrativas</v>
      </c>
      <c r="J888" t="str">
        <v>NO APLICA</v>
      </c>
      <c r="K888" t="str">
        <v>Me ayudan con esta solicitud</v>
      </c>
      <c r="L888" t="str">
        <v>Se llega al lugar y se evidencia la falla que varios equipos no se pueden conectar a red y el envío y recibo de correos no es posible. Se solicita apoyo al Soporte de Redes quien realiza el proceso de verificación de programación. Se espera para seguir el paso a paso indicado por el soporte de redes. Me informa que debo desconectar el cable de red de algunos equipos y reiniciar cada uno de ellos para que actualice las nuevas políticas de red. Se realiza el proceso con cada uno de los equipos ubicados en el área administrativa; realizado el proceso se solicita a cada funcionario que se encuentra en sala que ingrese con su usuario y clave y se evidencia que el envío y recibo de correos y aplicativos que manejan funcionan correctamente. Se encuentra una máquina que no quiso subir y no reconocía la red; se realizan pruebas asignando DNS e IP por DCHP o fijas como indica soporte de redes y se limpia conexiones hasta que el equipo es reconocido y puesto en funcionalidad. Se evidencia una falla en la conexión wifi a causa de la misma anomalía de red y se realiza el acompañamiento de la misma; se realizan pruebas y se evidencia que parte de la red está suspendida y se deja en conocimiento del área de redes quienes terminarán de realizar configuraciones.</v>
      </c>
      <c r="M888">
        <v>44557</v>
      </c>
      <c r="N888">
        <v>44558</v>
      </c>
      <c r="O888" t="str">
        <v>J036 JUMBO POPAYAN CAMPANARIO</v>
      </c>
      <c r="P888" t="str">
        <v>POPAYAN</v>
      </c>
      <c r="Q888" t="str">
        <v>DANIEL FERNANDO PAREDES ARTEAGA</v>
      </c>
      <c r="R888">
        <v>10301691</v>
      </c>
      <c r="S888" t="str">
        <v>OCCIDENTE</v>
      </c>
    </row>
    <row r="889" xml:space="preserve">
      <c r="A889">
        <v>888</v>
      </c>
      <c r="B889">
        <v>12169401</v>
      </c>
      <c r="C889" t="str">
        <v>REQUEST</v>
      </c>
      <c r="D889" t="str">
        <v>CERRADO</v>
      </c>
      <c r="E889" t="str">
        <v>TIENDA</v>
      </c>
      <c r="F889" t="str">
        <v>CPU</v>
      </c>
      <c r="G889" t="str">
        <v>CPU</v>
      </c>
      <c r="H889" t="str">
        <v>LENOVO</v>
      </c>
      <c r="I889" t="str" xml:space="preserve">
        <v xml:space="preserve">Datos usuario_x000d_
Nombre: Miguel Caicedo_x000d_
Correo: Miguel.Caicedo@cencosud.com.co_x000d_
Usuario AD: MCaicedo_x000d_
Pais: Colombia_x000d_
Ubicacion: J036 JUMBO POPAYAN CAMPANARIO_x000d_
Zona: Colombia Occidente_x000d_
Unidad de Negocio: JUMBO_x000d_
Servicio: Tiendas &amp; Centros de Distribucion_x000d_
Telefono: 3174356868_x000d_
Anexo: 7130409_x000d_
Descripcion: Se solicita visita por parte del tecnico de ISIT a la tienda de Popayan; con el fin de realizar la verificacion de las conexiones de los PC ya que vienen presentando fallas con el direccion IP por el DHCP y se necesita apoyo en sitio_x000d_
AREA EN DONDE SE UBICA EL EQUIPO : Oficinas Administrativas</v>
      </c>
      <c r="J889" t="str">
        <v>NO APLICA</v>
      </c>
      <c r="K889" t="str">
        <v>Me ayudan con esta solicitud</v>
      </c>
      <c r="L889" t="str">
        <v>Se llega al lugar y se evidencia la falla que varios equipos no se pueden conectar a red y el envío y recibo de correos no es posible. Se solicita apoyo al Soporte de Redes quien realiza el proceso de verificación de programación. Se espera para seguir el paso a paso indicado por el soporte de redes. Me informa que debo desconectar el cable de red de algunos equipos y reiniciar cada uno de ellos para que actualice las nuevas políticas de red. Se realiza el proceso con cada uno de los equipos ubicados en el área administrativa; realizado el proceso se solicita a cada funcionario que se encuentra en sala que ingrese con su usuario y clave y se evidencia que el envío y recibo de correos y aplicativos que manejan funcionan correctamente. Se encuentra una máquina que no quiso subir y no reconocía la red; se realizan pruebas asignando DNS e IP por DCHP o fijas como indica soporte de redes y se limpia conexiones hasta que el equipo es reconocido y puesto en funcionalidad. Se evidencia una falla en la conexión wifi a causa de la misma anomalía de red y se realiza el acompañamiento de la misma; se realizan pruebas y se evidencia que parte de la red está suspendida y se deja en conocimiento del área de redes quienes terminarán de realizar configuraciones.</v>
      </c>
      <c r="M889">
        <v>44557</v>
      </c>
      <c r="N889">
        <v>44558</v>
      </c>
      <c r="O889" t="str">
        <v>J036 JUMBO POPAYAN CAMPANARIO</v>
      </c>
      <c r="P889" t="str">
        <v>POPAYAN</v>
      </c>
      <c r="Q889" t="str">
        <v>DANIEL FERNANDO PAREDES ARTEAGA</v>
      </c>
      <c r="R889">
        <v>10301691</v>
      </c>
      <c r="S889" t="str">
        <v>OCCIDENTE</v>
      </c>
    </row>
    <row r="890" xml:space="preserve">
      <c r="A890">
        <v>889</v>
      </c>
      <c r="B890">
        <v>12169471</v>
      </c>
      <c r="C890" t="str">
        <v>REQUEST</v>
      </c>
      <c r="D890" t="str">
        <v>CERRADO</v>
      </c>
      <c r="E890" t="str">
        <v>TIENDA</v>
      </c>
      <c r="F890" t="str">
        <v>PDA</v>
      </c>
      <c r="G890" t="str">
        <v>PDA</v>
      </c>
      <c r="H890" t="str">
        <v>HONEYWELL</v>
      </c>
      <c r="I890"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la configuracion de la PDT Honeywell: Serial: 211788037C; que sea asignado y se necesita realizar el retiro de la PDT skorpio X3 G14F79724_x000d_
Seccion en la tienda o ubicacion del usuario: Sistemas_x000d_
Jefe de area asignacion de la PDT: Sistemas</v>
      </c>
      <c r="J890" t="str">
        <v>NO APLICA</v>
      </c>
      <c r="K890" t="str">
        <v>Me ayudan con esta solicitud</v>
      </c>
      <c r="L890" t="str">
        <v>Se realiza configuración y entrega de PDA HoneyWell por renovación tecnológica a área de control perdidas según la referencia dada por coordinador sistemas Stiven Bedoya; se realiza configuración con perfil de seguridad y se realizan pruebas de operatividad con coordinador de seguridad Juan Cabezas sin ninguna novedad; se realiza el envío del serial tanto recogido como entregado junto con el usuario de Windows ( MEVARONR ) a coordinador sistemas Stiven Bedoya para la realización de las actas tanto de recogida como de entrega quedando pendientes la firma de la persona responsable y del gerente de tienda los cuales no se encontraban en el momento de la entrega en la tienda</v>
      </c>
      <c r="M890">
        <v>44557</v>
      </c>
      <c r="N890">
        <v>44558</v>
      </c>
      <c r="O890" t="str">
        <v>M042 METRO IBAGUE</v>
      </c>
      <c r="P890" t="str">
        <v>IBAGUE</v>
      </c>
      <c r="Q890" t="str">
        <v xml:space="preserve"> NELSON EDUARDO TORRES ROJAS</v>
      </c>
      <c r="R890">
        <v>5821451</v>
      </c>
      <c r="S890" t="str">
        <v>OCCIDENTE</v>
      </c>
    </row>
    <row r="891" xml:space="preserve">
      <c r="A891">
        <v>890</v>
      </c>
      <c r="B891">
        <v>12169471</v>
      </c>
      <c r="C891" t="str">
        <v>REQUEST</v>
      </c>
      <c r="D891" t="str">
        <v>CERRADO</v>
      </c>
      <c r="E891" t="str">
        <v>TIENDA</v>
      </c>
      <c r="F891" t="str">
        <v>PDA</v>
      </c>
      <c r="G891" t="str">
        <v>PDA</v>
      </c>
      <c r="H891" t="str">
        <v>HONEYWELL</v>
      </c>
      <c r="I891"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la configuracion de la PDT Honeywell: Serial: 211788037C; que sea asignado y se necesita realizar el retiro de la PDT skorpio X3 G14F79724_x000d_
Seccion en la tienda o ubicacion del usuario: Sistemas_x000d_
Jefe de area asignacion de la PDT: Sistemas</v>
      </c>
      <c r="J891" t="str">
        <v>NO APLICA</v>
      </c>
      <c r="K891" t="str">
        <v>Me ayudan con esta solicitud</v>
      </c>
      <c r="L891" t="str">
        <v>Se realiza configuración y entrega de PDA HoneyWell por renovación tecnológica a área de control perdidas según la referencia dada por coordinador sistemas Stiven Bedoya; se realiza configuración con perfil de seguridad y se realizan pruebas de operatividad con coordinador de seguridad Juan Cabezas sin ninguna novedad; se realiza el envío del serial tanto recogido como entregado junto con el usuario de Windows ( MEVARONR ) a coordinador sistemas Stiven Bedoya para la realización de las actas tanto de recogida como de entrega quedando pendientes la firma de la persona responsable y del gerente de tienda los cuales no se encontraban en el momento de la entrega en la tienda</v>
      </c>
      <c r="M891">
        <v>44557</v>
      </c>
      <c r="N891">
        <v>44558</v>
      </c>
      <c r="O891" t="str">
        <v>M042 METRO IBAGUE</v>
      </c>
      <c r="P891" t="str">
        <v>IBAGUE</v>
      </c>
      <c r="Q891" t="str">
        <v xml:space="preserve"> NELSON EDUARDO TORRES ROJAS</v>
      </c>
      <c r="R891">
        <v>5821451</v>
      </c>
      <c r="S891" t="str">
        <v>OCCIDENTE</v>
      </c>
    </row>
    <row r="892" xml:space="preserve">
      <c r="A892">
        <v>891</v>
      </c>
      <c r="B892">
        <v>12169471</v>
      </c>
      <c r="C892" t="str">
        <v>REQUEST</v>
      </c>
      <c r="D892" t="str">
        <v>CERRADO</v>
      </c>
      <c r="E892" t="str">
        <v>TIENDA</v>
      </c>
      <c r="F892" t="str">
        <v>PDA</v>
      </c>
      <c r="G892" t="str">
        <v>PDA</v>
      </c>
      <c r="H892" t="str">
        <v>HONEYWELL</v>
      </c>
      <c r="I892"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la configuracion de la PDT Honeywell: Serial: 211788037C; que sea asignado y se necesita realizar el retiro de la PDT skorpio X3 G14F79724_x000d_
Seccion en la tienda o ubicacion del usuario: Sistemas_x000d_
Jefe de area asignacion de la PDT: Sistemas</v>
      </c>
      <c r="J892" t="str">
        <v>NO APLICA</v>
      </c>
      <c r="K892" t="str">
        <v>Me ayudan con esta solicitud</v>
      </c>
      <c r="L892" t="str">
        <v>Se realiza configuración y entrega de PDA HoneyWell por renovación tecnológica a área de control perdidas según la referencia dada por coordinador sistemas Stiven Bedoya; se realiza configuración con perfil de seguridad y se realizan pruebas de operatividad con coordinador de seguridad Juan Cabezas sin ninguna novedad; se realiza el envío del serial tanto recogido como entregado junto con el usuario de Windows ( MEVARONR ) a coordinador sistemas Stiven Bedoya para la realización de las actas tanto de recogida como de entrega quedando pendientes la firma de la persona responsable y del gerente de tienda los cuales no se encontraban en el momento de la entrega en la tienda</v>
      </c>
      <c r="M892">
        <v>44557</v>
      </c>
      <c r="N892">
        <v>44558</v>
      </c>
      <c r="O892" t="str">
        <v>M042 METRO IBAGUE</v>
      </c>
      <c r="P892" t="str">
        <v>IBAGUE</v>
      </c>
      <c r="Q892" t="str">
        <v xml:space="preserve"> NELSON EDUARDO TORRES ROJAS</v>
      </c>
      <c r="R892">
        <v>5821451</v>
      </c>
      <c r="S892" t="str">
        <v>OCCIDENTE</v>
      </c>
    </row>
    <row r="893" xml:space="preserve">
      <c r="A893">
        <v>892</v>
      </c>
      <c r="B893">
        <v>12141549</v>
      </c>
      <c r="C893" t="str">
        <v>INCIDENT</v>
      </c>
      <c r="D893" t="str">
        <v>CERRADO</v>
      </c>
      <c r="E893" t="str">
        <v>TIENDA</v>
      </c>
      <c r="F893" t="str">
        <v>POS</v>
      </c>
      <c r="G893" t="str">
        <v>POS</v>
      </c>
      <c r="H893" t="str">
        <v>WINCOR</v>
      </c>
      <c r="I893"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Buenas tardes; me colaboran por favor con revision de la pos #4 tienda 44; caja se reinicia el ventilador no esta funcionando correctamente; se recalienta trabaja por 5 minutos y vuleve y se apaga agradezo su colaboracion._x000d_
Serial CPU 6422492845_x000d_
Invetario sistemas 010345</v>
      </c>
      <c r="J893" t="str">
        <v>NO APLICA</v>
      </c>
      <c r="K893" t="str">
        <v xml:space="preserve">Validar el ruido de la POS 4 ; genera ruidos	</v>
      </c>
      <c r="L893" t="str">
        <v>Se realiza la validación de la POS y se hace limpieza interna de las misma; tambien se hacen ajustes de los ventiladores y se valida que funcionen correctamente. Se deja operativa la caja.</v>
      </c>
      <c r="M893">
        <v>44558</v>
      </c>
      <c r="N893">
        <v>44558</v>
      </c>
      <c r="O893" t="str">
        <v>J044 JUMBO CHIA</v>
      </c>
      <c r="P893" t="str">
        <v>CHIA</v>
      </c>
      <c r="Q893" t="str">
        <v>ALEXANDER CASTILLO SOTELO</v>
      </c>
      <c r="R893">
        <v>80216449</v>
      </c>
      <c r="S893" t="str">
        <v>BOGOTA</v>
      </c>
    </row>
    <row r="894" xml:space="preserve">
      <c r="A894">
        <v>893</v>
      </c>
      <c r="B894">
        <v>12154574</v>
      </c>
      <c r="C894" t="str">
        <v>INCIDENT</v>
      </c>
      <c r="D894" t="str">
        <v>CERRADO</v>
      </c>
      <c r="E894" t="str">
        <v>TIENDA</v>
      </c>
      <c r="F894" t="str">
        <v>POS</v>
      </c>
      <c r="G894" t="str">
        <v>TECLADO</v>
      </c>
      <c r="H894" t="str">
        <v>WINCOR</v>
      </c>
      <c r="I894"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solicito por favor cambio teclado pos #26 ya que presenta falla en punto llave coordinador y algunas teclas estan fallando tienda 44 pos #26 Serial del teclado 60DM401399</v>
      </c>
      <c r="J894" t="str">
        <v>NO APLICA</v>
      </c>
      <c r="K894" t="str">
        <v xml:space="preserve">Validar el teclado de la POS 26; informar si toca pedir teclado	</v>
      </c>
      <c r="L894" t="str">
        <v>Se realizo la validación del teclado y se observa que tiene varias teclas averiadas y tambien el mecanismo que gira la llave se atasca y no funciona correctamente; se debe cambiar el teclado y el cable del mismo. La caja no queda operativa.</v>
      </c>
      <c r="M894">
        <v>44558</v>
      </c>
      <c r="N894">
        <v>44558</v>
      </c>
      <c r="O894" t="str">
        <v>J044 JUMBO CHIA</v>
      </c>
      <c r="P894" t="str">
        <v>CHIA</v>
      </c>
      <c r="Q894" t="str">
        <v>ALEXANDER CASTILLO SOTELO</v>
      </c>
      <c r="R894">
        <v>80216449</v>
      </c>
      <c r="S894" t="str">
        <v>BOGOTA</v>
      </c>
    </row>
    <row r="895" xml:space="preserve">
      <c r="A895">
        <v>894</v>
      </c>
      <c r="B895">
        <v>12162793</v>
      </c>
      <c r="C895" t="str">
        <v>INCIDENT</v>
      </c>
      <c r="D895" t="str">
        <v>CERRADO</v>
      </c>
      <c r="E895" t="str">
        <v>TIENDA</v>
      </c>
      <c r="F895" t="str">
        <v>CPU</v>
      </c>
      <c r="G895" t="str">
        <v>CPU</v>
      </c>
      <c r="H895" t="str">
        <v>LENOVO</v>
      </c>
      <c r="I895" t="str" xml:space="preserve">
        <v xml:space="preserve">Datos usuario_x000d_
Nombre: Fabio Sambrano Acevedo_x000d_
Correo: Fabio.Sambrano@cencosud.com.co_x000d_
Usuario AD: FSambran_x000d_
Pais: Colombia_x000d_
Ubicacion: J044 JUMBO CHIA_x000d_
Zona: Colombia Bogota_x000d_
Unidad de Negocio: Supermercados_x000d_
Servicio: Tiendas &amp; Centros de Distribucion_x000d_
Telefono: 3138149099_x000d_
Anexo: null_x000d_
Descripcion: el aplicativo portal de workflows no da acceso</v>
      </c>
      <c r="J895" t="str">
        <v>NO APLICA</v>
      </c>
      <c r="K895" t="str">
        <v>El PC de electro no tiene navegacion por internet y presenta lentitud</v>
      </c>
      <c r="L895" t="str">
        <v xml:space="preserve">Se realiza la validación del equipo; se verifica que el DD se encuentra en buen estado; se hace la limpieza lógica de los temporales y se hace la verificación de errores del SO. El equipo se deja funcionando correctamente y se deja operativo. </v>
      </c>
      <c r="M895">
        <v>44558</v>
      </c>
      <c r="N895">
        <v>44558</v>
      </c>
      <c r="O895" t="str">
        <v>J044 JUMBO CHIA</v>
      </c>
      <c r="P895" t="str">
        <v>CHIA</v>
      </c>
      <c r="Q895" t="str">
        <v>ALEXANDER CASTILLO SOTELO</v>
      </c>
      <c r="R895">
        <v>80216449</v>
      </c>
      <c r="S895" t="str">
        <v>BOGOTA</v>
      </c>
    </row>
    <row r="896" xml:space="preserve">
      <c r="A896">
        <v>895</v>
      </c>
      <c r="B896">
        <v>12165467</v>
      </c>
      <c r="C896" t="str">
        <v>REQUEST</v>
      </c>
      <c r="D896" t="str">
        <v>CERRADO</v>
      </c>
      <c r="E896" t="str">
        <v>TIENDA</v>
      </c>
      <c r="F896" t="str">
        <v>BALANZA</v>
      </c>
      <c r="G896" t="str">
        <v>BALANZA</v>
      </c>
      <c r="H896" t="str">
        <v>METTLER</v>
      </c>
      <c r="I896" t="str" xml:space="preserve">
        <v xml:space="preserve">Buenas Tardes_x000d_
_x000d_
Por favor realizar instalación y configuración de la balanza nueva_x000d_
_x000d_
Serial Nuevo: C107172048_x000d_
_x000d_
serial a cambiar: B507623468</v>
      </c>
      <c r="J896" t="str">
        <v>NO APLICA</v>
      </c>
      <c r="K896" t="str" xml:space="preserve">
        <v xml:space="preserve">Por favor realizar instalación y configuración de la balanza nueva_x000d_
Serial Nuevo: C107172048_x000d_
serial a cambiar: B507623468'</v>
      </c>
      <c r="L896" t="str">
        <v>Se realizo el alistamiento de la balanza; se ensambla la bandeja y se deja lista para instalar. Luego se retira la balanza modelo 8442 con serial B507623468. Ahora se hace hace la instalación de la balanza nueva y se configura la tarjeta de red; sin embargo no responde ping; se valida con seguridad de redes por si la MAC esta bloqueada. La falla se corrige cambiando la puerta de enlace de la balanza. Se deja operativo el equipo.</v>
      </c>
      <c r="M896">
        <v>44558</v>
      </c>
      <c r="N896">
        <v>44558</v>
      </c>
      <c r="O896" t="str">
        <v>J044 JUMBO CHIA</v>
      </c>
      <c r="P896" t="str">
        <v>CHIA</v>
      </c>
      <c r="Q896" t="str">
        <v>ALEXANDER CASTILLO SOTELO</v>
      </c>
      <c r="R896">
        <v>80216449</v>
      </c>
      <c r="S896" t="str">
        <v>BOGOTA</v>
      </c>
    </row>
    <row r="897" xml:space="preserve">
      <c r="A897">
        <v>896</v>
      </c>
      <c r="B897">
        <v>12165467</v>
      </c>
      <c r="C897" t="str">
        <v>REQUEST</v>
      </c>
      <c r="D897" t="str">
        <v>CERRADO</v>
      </c>
      <c r="E897" t="str">
        <v>TIENDA</v>
      </c>
      <c r="F897" t="str">
        <v>BALANZA</v>
      </c>
      <c r="G897" t="str">
        <v>BALANZA</v>
      </c>
      <c r="H897" t="str">
        <v>METTLER</v>
      </c>
      <c r="I897" t="str" xml:space="preserve">
        <v xml:space="preserve">Buenas Tardes_x000d_
_x000d_
Por favor realizar instalación y configuración de la balanza nueva_x000d_
_x000d_
Serial Nuevo: C107172048_x000d_
_x000d_
serial a cambiar: B507623468</v>
      </c>
      <c r="J897" t="str">
        <v>NO APLICA</v>
      </c>
      <c r="K897" t="str" xml:space="preserve">
        <v xml:space="preserve">Por favor realizar instalación y configuración de la balanza nueva_x000d_
Serial Nuevo: C107172048_x000d_
serial a cambiar: B507623468'</v>
      </c>
      <c r="L897" t="str">
        <v>Se realizo el alistamiento de la balanza; se ensambla la bandeja y se deja lista para instalar. Luego se retira la balanza modelo 8442 con serial B507623468. Ahora se hace hace la instalación de la balanza nueva y se configura la tarjeta de red; sin embargo no responde ping; se valida con seguridad de redes por si la MAC esta bloqueada. La falla se corrige cambiando la puerta de enlace de la balanza. Se deja operativo el equipo.</v>
      </c>
      <c r="M897">
        <v>44558</v>
      </c>
      <c r="N897">
        <v>44558</v>
      </c>
      <c r="O897" t="str">
        <v>J044 JUMBO CHIA</v>
      </c>
      <c r="P897" t="str">
        <v>CHIA</v>
      </c>
      <c r="Q897" t="str">
        <v>ALEXANDER CASTILLO SOTELO</v>
      </c>
      <c r="R897">
        <v>80216449</v>
      </c>
      <c r="S897" t="str">
        <v>BOGOTA</v>
      </c>
    </row>
    <row r="898">
      <c r="A898">
        <v>897</v>
      </c>
      <c r="B898">
        <v>12026392</v>
      </c>
      <c r="C898" t="str">
        <v>REQUEST</v>
      </c>
      <c r="D898" t="str">
        <v>CERRADO</v>
      </c>
      <c r="E898" t="str">
        <v>TIENDA</v>
      </c>
      <c r="F898" t="str">
        <v>PDA</v>
      </c>
      <c r="G898" t="str">
        <v>PDA</v>
      </c>
      <c r="H898" t="str">
        <v>HONEYWELL</v>
      </c>
      <c r="I898" t="str">
        <v>Se solicita envío de 8 PDTs a la tienda Jumbo San Silvestre. Motivo: DESPLIEGUE CAPEX BLINDAJE EPM 5343 JUMBO PDT´S EDA</v>
      </c>
      <c r="J898" t="str">
        <v>NO APLICA</v>
      </c>
      <c r="K898" t="str">
        <v>Se reabre ticket por garantía. Se requiere revisar la configuración de las PDTs por reporte de fallas posterior a la entrega. Contactar a Ever Becerra para la revisión.</v>
      </c>
      <c r="L898" t="str">
        <v>Se realiza visita para validar la configuración de las PDA. Por indicación de soporte Cencosud Ever Becerra se procede a reinstalar el software de configuración a 7 PDA's de la tienda ya que se encontraba fallando. Se hacen pruebas con el cliente; las cuales son satisfactorias y todo queda operativo</v>
      </c>
      <c r="M898">
        <v>44557</v>
      </c>
      <c r="N898">
        <v>44559</v>
      </c>
      <c r="O898" t="str">
        <v>J126 JUMBO SAN SILVESTRE</v>
      </c>
      <c r="P898" t="str">
        <v>BARRANCABERMEJA</v>
      </c>
      <c r="Q898" t="str">
        <v>ERICK FRANCISCO RUEDA JIMÉNEZ</v>
      </c>
      <c r="R898">
        <v>13568686</v>
      </c>
      <c r="S898" t="str">
        <v>ORIENTE</v>
      </c>
    </row>
    <row r="899">
      <c r="A899">
        <v>898</v>
      </c>
      <c r="B899">
        <v>12026392</v>
      </c>
      <c r="C899" t="str">
        <v>REQUEST</v>
      </c>
      <c r="D899" t="str">
        <v>CERRADO</v>
      </c>
      <c r="E899" t="str">
        <v>TIENDA</v>
      </c>
      <c r="F899" t="str">
        <v>PDA</v>
      </c>
      <c r="G899" t="str">
        <v>PDA</v>
      </c>
      <c r="H899" t="str">
        <v>HONEYWELL</v>
      </c>
      <c r="I899" t="str">
        <v>Se solicita envío de 8 PDTs a la tienda Jumbo San Silvestre. Motivo: DESPLIEGUE CAPEX BLINDAJE EPM 5343 JUMBO PDT´S EDA</v>
      </c>
      <c r="J899" t="str">
        <v>NO APLICA</v>
      </c>
      <c r="K899" t="str">
        <v>Se reabre ticket por garantía. Se requiere revisar la configuración de las PDTs por reporte de fallas posterior a la entrega. Contactar a Ever Becerra para la revisión.</v>
      </c>
      <c r="L899" t="str">
        <v>Se realiza visita para validar la configuración de las PDA. Por indicación de soporte Cencosud Ever Becerra se procede a reinstalar el software de configuración a 7 PDA's de la tienda ya que se encontraba fallando. Se hacen pruebas con el cliente; las cuales son satisfactorias y todo queda operativo</v>
      </c>
      <c r="M899">
        <v>44559</v>
      </c>
      <c r="N899">
        <v>44559</v>
      </c>
      <c r="O899" t="str">
        <v>J126 JUMBO SAN SILVESTRE</v>
      </c>
      <c r="P899" t="str">
        <v>BARRANCABERMEJA</v>
      </c>
      <c r="Q899" t="str">
        <v>ERICK FRANCISCO RUEDA JIMÉNEZ</v>
      </c>
      <c r="R899">
        <v>13568686</v>
      </c>
      <c r="S899" t="str">
        <v>ORIENTE</v>
      </c>
    </row>
    <row r="900">
      <c r="A900">
        <v>899</v>
      </c>
      <c r="B900">
        <v>12026392</v>
      </c>
      <c r="C900" t="str">
        <v>REQUEST</v>
      </c>
      <c r="D900" t="str">
        <v>CERRADO</v>
      </c>
      <c r="E900" t="str">
        <v>TIENDA</v>
      </c>
      <c r="F900" t="str">
        <v>PDA</v>
      </c>
      <c r="G900" t="str">
        <v>PDA</v>
      </c>
      <c r="H900" t="str">
        <v>HONEYWELL</v>
      </c>
      <c r="I900" t="str">
        <v>Se solicita envío de 8 PDTs a la tienda Jumbo San Silvestre. Motivo: DESPLIEGUE CAPEX BLINDAJE EPM 5343 JUMBO PDT´S EDA</v>
      </c>
      <c r="J900" t="str">
        <v>NO APLICA</v>
      </c>
      <c r="K900" t="str">
        <v>Se reabre ticket por garantía. Se requiere revisar la configuración de las PDTs por reporte de fallas posterior a la entrega. Contactar a Ever Becerra para la revisión.</v>
      </c>
      <c r="L900" t="str">
        <v>Se realiza visita para validar la configuración de las PDA. Por indicación de soporte Cencosud Ever Becerra se procede a reinstalar el software de configuración a 7 PDA's de la tienda ya que se encontraba fallando. Se hacen pruebas con el cliente; las cuales son satisfactorias y todo queda operativo</v>
      </c>
      <c r="M900">
        <v>44559</v>
      </c>
      <c r="N900">
        <v>44559</v>
      </c>
      <c r="O900" t="str">
        <v>J126 JUMBO SAN SILVESTRE</v>
      </c>
      <c r="P900" t="str">
        <v>BARRANCABERMEJA</v>
      </c>
      <c r="Q900" t="str">
        <v>ERICK FRANCISCO RUEDA JIMÉNEZ</v>
      </c>
      <c r="R900">
        <v>13568686</v>
      </c>
      <c r="S900" t="str">
        <v>ORIENTE</v>
      </c>
    </row>
    <row r="901" xml:space="preserve">
      <c r="A901">
        <v>900</v>
      </c>
      <c r="B901">
        <v>12169100</v>
      </c>
      <c r="C901" t="str">
        <v>REQUEST</v>
      </c>
      <c r="D901" t="str">
        <v>CERRADO</v>
      </c>
      <c r="E901" t="str">
        <v>TIENDA</v>
      </c>
      <c r="F901" t="str">
        <v>PDA</v>
      </c>
      <c r="G901" t="str">
        <v>PDA</v>
      </c>
      <c r="H901" t="str">
        <v>HONEYWELL</v>
      </c>
      <c r="I901"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solicita soporte de configuracion para pda nueva asignada a textil_x000d_
AREA EN DONDE SE UBICA EL EQUIPO : M040</v>
      </c>
      <c r="J901" t="str">
        <v>NO APLICA</v>
      </c>
      <c r="K901" t="str">
        <v>Solicitamos Tecnico de Isit para realizar la actualizacion de de firmware de la PDT de textil.</v>
      </c>
      <c r="L901" t="str">
        <v>Se llega a sitio a las 7:00am; Se establece comunicación con el usuario; quien indica que la PDA encendía pero no realizaba el proceso de arranque; al establecer comunicación con personal técnico indican que se debe a un error del Firmware por lo cual se reinstala el firmware; se formateó la PDA y se realizó la configuración pertinente para el usuario. Al terminar proceso de configuración se hace entrega del equipo para realizar pruebas; donde el usuario indica estar funcionando correctamente.</v>
      </c>
      <c r="M901">
        <v>44557</v>
      </c>
      <c r="N901">
        <v>44559</v>
      </c>
      <c r="O901" t="str">
        <v>M040 METRO RIOHACHA</v>
      </c>
      <c r="P901" t="str">
        <v>RIOHACHA</v>
      </c>
      <c r="Q901" t="str">
        <v>WILGER MELO PRADO</v>
      </c>
      <c r="R901">
        <v>1118852348</v>
      </c>
      <c r="S901" t="str">
        <v>COSTA</v>
      </c>
    </row>
    <row r="902" xml:space="preserve">
      <c r="A902">
        <v>901</v>
      </c>
      <c r="B902">
        <v>12169100</v>
      </c>
      <c r="C902" t="str">
        <v>REQUEST</v>
      </c>
      <c r="D902" t="str">
        <v>CERRADO</v>
      </c>
      <c r="E902" t="str">
        <v>TIENDA</v>
      </c>
      <c r="F902" t="str">
        <v>PDA</v>
      </c>
      <c r="G902" t="str">
        <v>PDA</v>
      </c>
      <c r="H902" t="str">
        <v>HONEYWELL</v>
      </c>
      <c r="I902"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solicita soporte de configuracion para pda nueva asignada a textil_x000d_
AREA EN DONDE SE UBICA EL EQUIPO : M040</v>
      </c>
      <c r="J902" t="str">
        <v>NO APLICA</v>
      </c>
      <c r="K902" t="str">
        <v>Solicitamos Tecnico de Isit para realizar la actualizacion de de firmware de la PDT de textil.</v>
      </c>
      <c r="L902" t="str">
        <v>Se llega a sitio a las 7:00am; Se establece comunicación con el usuario; quien indica que la PDA encendía pero no realizaba el proceso de arranque; al establecer comunicación con personal técnico indican que se debe a un error del Firmware por lo cual se reinstala el firmware; se formateó la PDA y se realizó la configuración pertinente para el usuario. Al terminar proceso de configuración se hace entrega del equipo para realizar pruebas; donde el usuario indica estar funcionando correctamente.</v>
      </c>
      <c r="M902">
        <v>44559</v>
      </c>
      <c r="N902">
        <v>44559</v>
      </c>
      <c r="O902" t="str">
        <v>M040 METRO RIOHACHA</v>
      </c>
      <c r="P902" t="str">
        <v>RIOHACHA</v>
      </c>
      <c r="Q902" t="str">
        <v>WILGER MELO PRADO</v>
      </c>
      <c r="R902">
        <v>1118852348</v>
      </c>
      <c r="S902" t="str">
        <v>COSTA</v>
      </c>
    </row>
    <row r="903" xml:space="preserve">
      <c r="A903">
        <v>902</v>
      </c>
      <c r="B903">
        <v>12169100</v>
      </c>
      <c r="C903" t="str">
        <v>REQUEST</v>
      </c>
      <c r="D903" t="str">
        <v>CERRADO</v>
      </c>
      <c r="E903" t="str">
        <v>TIENDA</v>
      </c>
      <c r="F903" t="str">
        <v>PDA</v>
      </c>
      <c r="G903" t="str">
        <v>PDA</v>
      </c>
      <c r="H903" t="str">
        <v>HONEYWELL</v>
      </c>
      <c r="I903"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solicita soporte de configuracion para pda nueva asignada a textil_x000d_
AREA EN DONDE SE UBICA EL EQUIPO : M040</v>
      </c>
      <c r="J903" t="str">
        <v>NO APLICA</v>
      </c>
      <c r="K903" t="str">
        <v>Solicitamos Tecnico de Isit para realizar la actualizacion de de firmware de la PDT de textil.</v>
      </c>
      <c r="L903" t="str">
        <v>Se llega a sitio a las 7:00am; Se establece comunicación con el usuario; quien indica que la PDA encendía pero no realizaba el proceso de arranque; al establecer comunicación con personal técnico indican que se debe a un error del Firmware por lo cual se reinstala el firmware; se formateó la PDA y se realizó la configuración pertinente para el usuario. Al terminar proceso de configuración se hace entrega del equipo para realizar pruebas; donde el usuario indica estar funcionando correctamente.</v>
      </c>
      <c r="M903">
        <v>44559</v>
      </c>
      <c r="N903">
        <v>44559</v>
      </c>
      <c r="O903" t="str">
        <v>M040 METRO RIOHACHA</v>
      </c>
      <c r="P903" t="str">
        <v>RIOHACHA</v>
      </c>
      <c r="Q903" t="str">
        <v>WILGER MELO PRADO</v>
      </c>
      <c r="R903">
        <v>1118852348</v>
      </c>
      <c r="S903" t="str">
        <v>COSTA</v>
      </c>
    </row>
    <row r="904" xml:space="preserve">
      <c r="A904">
        <v>903</v>
      </c>
      <c r="B904">
        <v>12169100</v>
      </c>
      <c r="C904" t="str">
        <v>REQUEST</v>
      </c>
      <c r="D904" t="str">
        <v>CERRADO</v>
      </c>
      <c r="E904" t="str">
        <v>TIENDA</v>
      </c>
      <c r="F904" t="str">
        <v>PDA</v>
      </c>
      <c r="G904" t="str">
        <v>PDA</v>
      </c>
      <c r="H904" t="str">
        <v>HONEYWELL</v>
      </c>
      <c r="I904"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solicita soporte de configuracion para pda nueva asignada a textil_x000d_
AREA EN DONDE SE UBICA EL EQUIPO : M040</v>
      </c>
      <c r="J904" t="str">
        <v>NO APLICA</v>
      </c>
      <c r="K904" t="str">
        <v>Solicitamos Tecnico de Isit para realizar la actualizacion de de firmware de la PDT de textil.</v>
      </c>
      <c r="L904" t="str">
        <v>Se llega a sitio a las 7:00am; Se establece comunicación con el usuario; quien indica que la PDA encendía pero no realizaba el proceso de arranque; al establecer comunicación con personal técnico indican que se debe a un error del Firmware por lo cual se reinstala el firmware; se formateó la PDA y se realizó la configuración pertinente para el usuario. Al terminar proceso de configuración se hace entrega del equipo para realizar pruebas; donde el usuario indica estar funcionando correctamente.</v>
      </c>
      <c r="M904">
        <v>44559</v>
      </c>
      <c r="N904">
        <v>44559</v>
      </c>
      <c r="O904" t="str">
        <v>M040 METRO RIOHACHA</v>
      </c>
      <c r="P904" t="str">
        <v>RIOHACHA</v>
      </c>
      <c r="Q904" t="str">
        <v>WILGER MELO PRADO</v>
      </c>
      <c r="R904">
        <v>1118852348</v>
      </c>
      <c r="S904" t="str">
        <v>COSTA</v>
      </c>
    </row>
    <row r="905" xml:space="preserve">
      <c r="A905">
        <v>904</v>
      </c>
      <c r="B905">
        <v>12109065</v>
      </c>
      <c r="C905" t="str">
        <v>REQUEST</v>
      </c>
      <c r="D905" t="str">
        <v>CERRADO</v>
      </c>
      <c r="E905" t="str">
        <v>TIENDA</v>
      </c>
      <c r="F905" t="str">
        <v>POS</v>
      </c>
      <c r="G905" t="str">
        <v>POS</v>
      </c>
      <c r="H905" t="str">
        <v>WINCOR</v>
      </c>
      <c r="I905"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J905" t="str">
        <v>NO APLICA</v>
      </c>
      <c r="K905" t="str" xml:space="preserve">
        <v xml:space="preserve">Se solicita prueba de escáner balanza en falla; en otra POS operativa y viceversa. Para descartar falla en POS._x000d_
NOTA: Esta prueba no se pudo realizar el día en visita de técnico debido a que se atendió después de las 5 p.m. y todas las POS se encontraban registrando</v>
      </c>
      <c r="L905" t="str">
        <v>Se procede a realizar diagnostico de balanza; se intercambia con otro POS para pruebas y se determina que la Balanza presenta daño. Soporte Cencosud indica que se debe solicitar cambio</v>
      </c>
      <c r="M905">
        <v>44558</v>
      </c>
      <c r="N905">
        <v>44559</v>
      </c>
      <c r="O905" t="str">
        <v>J126 JUMBO SAN SILVESTRE</v>
      </c>
      <c r="P905" t="str">
        <v>BARRANCABERMEJA</v>
      </c>
      <c r="Q905" t="str">
        <v>ERICK FRANCISCO RUEDA JIMÉNEZ</v>
      </c>
      <c r="R905">
        <v>13568686</v>
      </c>
      <c r="S905" t="str">
        <v>ORIENTE</v>
      </c>
    </row>
    <row r="906" xml:space="preserve">
      <c r="A906">
        <v>905</v>
      </c>
      <c r="B906">
        <v>12169825</v>
      </c>
      <c r="C906" t="str">
        <v>INCIDENT</v>
      </c>
      <c r="D906" t="str">
        <v>CERRADO</v>
      </c>
      <c r="E906" t="str">
        <v>TIENDA</v>
      </c>
      <c r="F906" t="str">
        <v>POS</v>
      </c>
      <c r="G906" t="str">
        <v>POS</v>
      </c>
      <c r="H906" t="str">
        <v>WINCOR</v>
      </c>
      <c r="I906"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Buenas noche por favor me pueden colaborar con la POS 5 se encuentra fuera de linea;_x000d_
gracias</v>
      </c>
      <c r="J906" t="str">
        <v>NO APLICA</v>
      </c>
      <c r="K906" t="str">
        <v>Se solicita por favor autorización para que sea enviado un técnico a sitio para la validación de la POS 05 de la tienda; la cual presenta novedad de conexión a la RED</v>
      </c>
      <c r="L906" t="str">
        <v>Se llega a sitio; se realizan los parámetros de bioseguridad y se valida ingreso. Se procede con la ubicación del equipo Sé procede con la validación del mismo. El equipo presenta off line. Se procede con el apagado y reinicio de la pos. Se procede con la verificación de cableado realizando el respectivo seguimiento; se validan los parámetros de red y se encuentran a normalidad. Se revisan y se ajustan conexiones las cuales se encuentran a normalidad. Se procede a descablear la pos en su parte eléctrica y lógica. Se realiza cambio de patchcord. Se inicia la pos la cual sube a normalidad. Procedemos a realizar la respectiva recogida de cableado se le indica al usuario realizar pruebas. La usuaria recibe a satisfacción quedando el puesto de pago completamente operativo. Se toman evidencias y se da por finalizada la actividad.</v>
      </c>
      <c r="M906">
        <v>44558</v>
      </c>
      <c r="N906">
        <v>44559</v>
      </c>
      <c r="O906" t="str">
        <v>M179 METRO PITALITO</v>
      </c>
      <c r="P906" t="str">
        <v>PITALITO</v>
      </c>
      <c r="Q906" t="str">
        <v>EMERSON PALACIOS MARTINEZ</v>
      </c>
      <c r="R906">
        <v>13723524</v>
      </c>
      <c r="S906" t="str">
        <v>OCCIDENTE</v>
      </c>
    </row>
    <row r="907" xml:space="preserve">
      <c r="A907">
        <v>906</v>
      </c>
      <c r="B907">
        <v>12169825</v>
      </c>
      <c r="C907" t="str">
        <v>INCIDENT</v>
      </c>
      <c r="D907" t="str">
        <v>CERRADO</v>
      </c>
      <c r="E907" t="str">
        <v>TIENDA</v>
      </c>
      <c r="F907" t="str">
        <v>POS</v>
      </c>
      <c r="G907" t="str">
        <v>POS</v>
      </c>
      <c r="H907" t="str">
        <v>WINCOR</v>
      </c>
      <c r="I907"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Buenas noche por favor me pueden colaborar con la POS 5 se encuentra fuera de linea;_x000d_
gracias</v>
      </c>
      <c r="J907" t="str">
        <v>NO APLICA</v>
      </c>
      <c r="K907" t="str">
        <v>Se solicita por favor autorización para que sea enviado un técnico a sitio para la validación de la POS 05 de la tienda; la cual presenta novedad de conexión a la RED</v>
      </c>
      <c r="L907" t="str">
        <v>Se llega a sitio; se realizan los parámetros de bioseguridad y se valida ingreso. Se procede con la ubicación del equipo Sé procede con la validación del mismo. El equipo presenta off line. Se procede con el apagado y reinicio de la pos. Se procede con la verificación de cableado realizando el respectivo seguimiento; se validan los parámetros de red y se encuentran a normalidad. Se revisan y se ajustan conexiones las cuales se encuentran a normalidad. Se procede a descablear la pos en su parte eléctrica y lógica. Se realiza cambio de patchcord. Se inicia la pos la cual sube a normalidad. Procedemos a realizar la respectiva recogida de cableado se le indica al usuario realizar pruebas. La usuaria recibe a satisfacción quedando el puesto de pago completamente operativo. Se toman evidencias y se da por finalizada la actividad.</v>
      </c>
      <c r="M907">
        <v>44558</v>
      </c>
      <c r="N907">
        <v>44559</v>
      </c>
      <c r="O907" t="str">
        <v>M179 METRO PITALITO</v>
      </c>
      <c r="P907" t="str">
        <v>PITALITO</v>
      </c>
      <c r="Q907" t="str">
        <v>EMERSON PALACIOS MARTINEZ</v>
      </c>
      <c r="R907">
        <v>13723524</v>
      </c>
      <c r="S907" t="str">
        <v>OCCIDENTE</v>
      </c>
    </row>
    <row r="908" xml:space="preserve">
      <c r="A908">
        <v>907</v>
      </c>
      <c r="B908">
        <v>12172045</v>
      </c>
      <c r="C908" t="str">
        <v>REQUEST</v>
      </c>
      <c r="D908" t="str">
        <v>CERRADO</v>
      </c>
      <c r="E908" t="str">
        <v>TIENDA</v>
      </c>
      <c r="F908" t="str">
        <v>SCANNER</v>
      </c>
      <c r="G908" t="str">
        <v>MANO</v>
      </c>
      <c r="H908" t="str">
        <v>ZEBRA</v>
      </c>
      <c r="I908" t="str" xml:space="preserve">
        <v xml:space="preserve">Buenas Tardes_x000d_
_x000d_
Por favor realizar la instalación y configuración de escaner de Mano para POS_x000d_
_x000d_
Serial Nuevo: 21281010557295_x000d_
Serial viejo: 8607531628</v>
      </c>
      <c r="J908" t="str">
        <v>NO APLICA</v>
      </c>
      <c r="K908" t="str" xml:space="preserve">
        <v xml:space="preserve">Por favor realizar la instalación y configuración de escaner de Mano para POS ;_x000d_
Serial Nuevo: 21281010557295_x000d_
Serial viejo: 8607531628</v>
      </c>
      <c r="L908" t="str">
        <v>Se retira el escaner de marca Metrologic modelo MS9520 serial 8607531628 y se instala el escaner nuevo; se configura con los codigos del manual. Se realizan las pruebas y se deja operativa la caja.</v>
      </c>
      <c r="M908">
        <v>44558</v>
      </c>
      <c r="N908">
        <v>44559</v>
      </c>
      <c r="O908" t="str">
        <v>M073 METRO MOSQUERA</v>
      </c>
      <c r="P908" t="str">
        <v>MOSQUERA</v>
      </c>
      <c r="Q908" t="str">
        <v>ALEXANDER CASTILLO SOTELO</v>
      </c>
      <c r="R908">
        <v>80216449</v>
      </c>
      <c r="S908" t="str">
        <v>BOGOTA</v>
      </c>
    </row>
    <row r="909" xml:space="preserve">
      <c r="A909">
        <v>908</v>
      </c>
      <c r="B909">
        <v>12172089</v>
      </c>
      <c r="C909" t="str">
        <v>REQUEST</v>
      </c>
      <c r="D909" t="str">
        <v>CERRADO</v>
      </c>
      <c r="E909" t="str">
        <v>TIENDA</v>
      </c>
      <c r="F909" t="str">
        <v>SCANNER</v>
      </c>
      <c r="G909" t="str">
        <v>MANO</v>
      </c>
      <c r="H909" t="str">
        <v>ZEBRA</v>
      </c>
      <c r="I909" t="str" xml:space="preserve">
        <v xml:space="preserve">Buenas Tardes_x000d_
_x000d_
Por favor realizar la instalación y configuración de escaner de Mano para POS_x000d_
_x000d_
Serial Nuevo: 21281010557279_x000d_
Serial viejo: 3505370999</v>
      </c>
      <c r="J909" t="str">
        <v>NO APLICA</v>
      </c>
      <c r="K909" t="str" xml:space="preserve">
        <v xml:space="preserve">Por favor realizar la instalación y configuración de escaner de Mano para POS ;_x000d_
Serial Nuevo: 21281010557279_x000d_
Serial viejo: 3505370999</v>
      </c>
      <c r="L909" t="str">
        <v>Se retira el escaner de marca Metrologic modelo MS9520 serial 3505370999 y se instala el escaner nuevo; se configura con los codigos del manual. Sin embargo no tiene comunicación con la POS; se pide a la mesa de ayuda para que haga la configuración del puerto. Se deja operativo el equipo.</v>
      </c>
      <c r="M909">
        <v>44559</v>
      </c>
      <c r="N909">
        <v>44559</v>
      </c>
      <c r="O909" t="str">
        <v>M074 METRO FACATATIVA</v>
      </c>
      <c r="P909" t="str">
        <v>FACATATIVA</v>
      </c>
      <c r="Q909" t="str">
        <v>ALEXANDER CASTILLO SOTELO</v>
      </c>
      <c r="R909">
        <v>80216449</v>
      </c>
      <c r="S909" t="str">
        <v>BOGOTA</v>
      </c>
    </row>
    <row r="910" xml:space="preserve">
      <c r="A910">
        <v>909</v>
      </c>
      <c r="B910">
        <v>12172089</v>
      </c>
      <c r="C910" t="str">
        <v>REQUEST</v>
      </c>
      <c r="D910" t="str">
        <v>CERRADO</v>
      </c>
      <c r="E910" t="str">
        <v>TIENDA</v>
      </c>
      <c r="F910" t="str">
        <v>SCANNER</v>
      </c>
      <c r="G910" t="str">
        <v>MANO</v>
      </c>
      <c r="H910" t="str">
        <v>ZEBRA</v>
      </c>
      <c r="I910" t="str" xml:space="preserve">
        <v xml:space="preserve">Buenas Tardes_x000d_
_x000d_
Por favor realizar la instalación y configuración de escaner de Mano para POS_x000d_
_x000d_
Serial Nuevo: 21281010557279_x000d_
Serial viejo: 3505370999</v>
      </c>
      <c r="J910" t="str">
        <v>NO APLICA</v>
      </c>
      <c r="K910" t="str" xml:space="preserve">
        <v xml:space="preserve">Por favor realizar la instalación y configuración de escaner de Mano para POS ;_x000d_
Serial Nuevo: 21281010557279_x000d_
Serial viejo: 3505370999</v>
      </c>
      <c r="L910" t="str">
        <v>Se retira el escaner de marca Metrologic modelo MS9520 serial 3505370999 y se instala el escaner nuevo; se configura con los codigos del manual. Sin embargo no tiene comunicación con la POS; se pide a la mesa de ayuda para que haga la configuración del puerto. Se deja operativo el equipo.</v>
      </c>
      <c r="M910">
        <v>44559</v>
      </c>
      <c r="N910">
        <v>44559</v>
      </c>
      <c r="O910" t="str">
        <v>M074 METRO FACATATIVA</v>
      </c>
      <c r="P910" t="str">
        <v>FACATATIVA</v>
      </c>
      <c r="Q910" t="str">
        <v>EMERSON PALACIOS MARTINEZ</v>
      </c>
      <c r="R910">
        <v>13723524</v>
      </c>
      <c r="S910" t="str">
        <v>BOGOTA</v>
      </c>
    </row>
    <row r="911">
      <c r="A911">
        <v>910</v>
      </c>
      <c r="B911" t="str">
        <v>ACOMPAÑAMIENTO</v>
      </c>
      <c r="C911" t="str">
        <v>ACOMPAÑAMIENTO</v>
      </c>
      <c r="D911" t="str">
        <v>CERRADO</v>
      </c>
      <c r="E911" t="str">
        <v>TIENDA</v>
      </c>
      <c r="F911" t="str">
        <v>ACOMPAÑAMIENTO</v>
      </c>
      <c r="G911" t="str">
        <v>ACOMPAÑAMIENTO</v>
      </c>
      <c r="H911" t="str">
        <v>ACOMPAÑAMIENTO</v>
      </c>
      <c r="I911" t="str">
        <v>solicitamos un recurso para un apoyo para el cierre de una tienda en Pasto el recurso seria para el día martes 28 y miércoles 29 para trabajar con Edwin</v>
      </c>
      <c r="J911" t="str">
        <v>NO APLICA</v>
      </c>
      <c r="K911" t="str">
        <v>Recurso Cierre Parque infantil Pasto</v>
      </c>
      <c r="L911" t="str">
        <v>Se realiza acompañamiento para el cierre de tienda</v>
      </c>
      <c r="M911">
        <v>44559</v>
      </c>
      <c r="N911">
        <v>44559</v>
      </c>
      <c r="O911" t="str">
        <v>M331 PARQUE INFANTIL</v>
      </c>
      <c r="P911" t="str">
        <v>PASTO</v>
      </c>
      <c r="Q911" t="str">
        <v>JESSIE ORIEL ALBUS CELEDON</v>
      </c>
      <c r="R911">
        <v>85155111</v>
      </c>
      <c r="S911" t="str">
        <v>OCCIDENTE</v>
      </c>
    </row>
    <row r="912">
      <c r="A912">
        <v>911</v>
      </c>
      <c r="B912" t="str">
        <v>ACOMPAÑAMIENTO</v>
      </c>
      <c r="C912" t="str">
        <v>ACOMPAÑAMIENTO</v>
      </c>
      <c r="D912" t="str">
        <v>CERRADO</v>
      </c>
      <c r="E912" t="str">
        <v>TIENDA</v>
      </c>
      <c r="F912" t="str">
        <v>ACOMPAÑAMIENTO</v>
      </c>
      <c r="G912" t="str">
        <v>ACOMPAÑAMIENTO</v>
      </c>
      <c r="H912" t="str">
        <v>ACOMPAÑAMIENTO</v>
      </c>
      <c r="I912" t="str">
        <v>solicitamos un recurso para un apoyo para el cierre de una tienda en Pasto el recurso seria para el día martes 28 y miércoles 29 para trabajar con Edwin</v>
      </c>
      <c r="J912" t="str">
        <v>NO APLICA</v>
      </c>
      <c r="K912" t="str">
        <v>Recurso Cierre Parque infantil Pasto</v>
      </c>
      <c r="L912" t="str">
        <v>Se realiza acompañamiento para el cierre de tienda</v>
      </c>
      <c r="M912">
        <v>44559</v>
      </c>
      <c r="N912">
        <v>44559</v>
      </c>
      <c r="O912" t="str">
        <v>M331 PARQUE INFANTIL</v>
      </c>
      <c r="P912" t="str">
        <v>PASTO</v>
      </c>
      <c r="Q912" t="str">
        <v>JESSIE ORIEL ALBUS CELEDON</v>
      </c>
      <c r="R912">
        <v>85155111</v>
      </c>
      <c r="S912" t="str">
        <v>OCCIDENTE</v>
      </c>
    </row>
    <row r="913">
      <c r="A913">
        <v>912</v>
      </c>
      <c r="B913" t="str">
        <v>ACOMPAÑAMIENTO</v>
      </c>
      <c r="C913" t="str">
        <v>ACOMPAÑAMIENTO</v>
      </c>
      <c r="D913" t="str">
        <v>CERRADO</v>
      </c>
      <c r="E913" t="str">
        <v>TIENDA</v>
      </c>
      <c r="F913" t="str">
        <v>ACOMPAÑAMIENTO</v>
      </c>
      <c r="G913" t="str">
        <v>ACOMPAÑAMIENTO</v>
      </c>
      <c r="H913" t="str">
        <v>ACOMPAÑAMIENTO</v>
      </c>
      <c r="I913" t="str">
        <v>solicitamos un recurso para un apoyo para el cierre de una tienda en Pasto el recurso seria para el día martes 28 y miércoles 29 para trabajar con Edwin</v>
      </c>
      <c r="J913" t="str">
        <v>NO APLICA</v>
      </c>
      <c r="K913" t="str">
        <v>Recurso Cierre Parque infantil Pasto</v>
      </c>
      <c r="L913" t="str">
        <v>Se realiza acompañamiento para el cierre de tienda</v>
      </c>
      <c r="M913">
        <v>44559</v>
      </c>
      <c r="N913">
        <v>44559</v>
      </c>
      <c r="O913" t="str">
        <v>M331 PARQUE INFANTIL</v>
      </c>
      <c r="P913" t="str">
        <v>PASTO</v>
      </c>
      <c r="Q913" t="str">
        <v>JESSIE ORIEL ALBUS CELEDON</v>
      </c>
      <c r="R913">
        <v>85155111</v>
      </c>
      <c r="S913" t="str">
        <v>OCCIDENTE</v>
      </c>
    </row>
    <row r="914">
      <c r="A914">
        <v>913</v>
      </c>
      <c r="B914" t="str">
        <v>ACOMPAÑAMIENTO</v>
      </c>
      <c r="C914" t="str">
        <v>ACOMPAÑAMIENTO</v>
      </c>
      <c r="D914" t="str">
        <v>CERRADO</v>
      </c>
      <c r="E914" t="str">
        <v>TIENDA</v>
      </c>
      <c r="F914" t="str">
        <v>ACOMPAÑAMIENTO</v>
      </c>
      <c r="G914" t="str">
        <v>ACOMPAÑAMIENTO</v>
      </c>
      <c r="H914" t="str">
        <v>ACOMPAÑAMIENTO</v>
      </c>
      <c r="I914" t="str">
        <v>solicitamos un recurso para un apoyo para el cierre de una tienda en Pasto el recurso seria para el día martes 28 y miércoles 29 para trabajar con Edwin</v>
      </c>
      <c r="J914" t="str">
        <v>NO APLICA</v>
      </c>
      <c r="K914" t="str">
        <v>Recurso Cierre Parque infantil Pasto</v>
      </c>
      <c r="L914" t="str">
        <v>Se realiza acompañamiento para el cierre de tienda</v>
      </c>
      <c r="M914">
        <v>44559</v>
      </c>
      <c r="N914">
        <v>44559</v>
      </c>
      <c r="O914" t="str">
        <v>M331 PARQUE INFANTIL</v>
      </c>
      <c r="P914" t="str">
        <v>PASTO</v>
      </c>
      <c r="Q914" t="str">
        <v>JESSIE ORIEL ALBUS CELEDON</v>
      </c>
      <c r="R914">
        <v>85155111</v>
      </c>
      <c r="S914" t="str">
        <v>OCCIDENTE</v>
      </c>
    </row>
    <row r="915">
      <c r="A915">
        <v>914</v>
      </c>
      <c r="B915" t="str">
        <v>ACOMPAÑAMIENTO</v>
      </c>
      <c r="C915" t="str">
        <v>ACOMPAÑAMIENTO</v>
      </c>
      <c r="D915" t="str">
        <v>CERRADO</v>
      </c>
      <c r="E915" t="str">
        <v>TIENDA</v>
      </c>
      <c r="F915" t="str">
        <v>ACOMPAÑAMIENTO</v>
      </c>
      <c r="G915" t="str">
        <v>ACOMPAÑAMIENTO</v>
      </c>
      <c r="H915" t="str">
        <v>ACOMPAÑAMIENTO</v>
      </c>
      <c r="I915" t="str">
        <v>solicitamos un recurso para un apoyo para el cierre de una tienda en Pasto el recurso seria para el día martes 28 y miércoles 29 para trabajar con Edwin</v>
      </c>
      <c r="J915" t="str">
        <v>NO APLICA</v>
      </c>
      <c r="K915" t="str">
        <v>Recurso Cierre Parque infantil Pasto</v>
      </c>
      <c r="L915" t="str">
        <v>Se realiza acompañamiento para el cierre de tienda</v>
      </c>
      <c r="M915">
        <v>44559</v>
      </c>
      <c r="N915">
        <v>44559</v>
      </c>
      <c r="O915" t="str">
        <v>M331 PARQUE INFANTIL</v>
      </c>
      <c r="P915" t="str">
        <v>PASTO</v>
      </c>
      <c r="Q915" t="str">
        <v>JESSIE ORIEL ALBUS CELEDON</v>
      </c>
      <c r="R915">
        <v>85155111</v>
      </c>
      <c r="S915" t="str">
        <v>OCCIDENTE</v>
      </c>
    </row>
    <row r="916" xml:space="preserve">
      <c r="A916">
        <v>915</v>
      </c>
      <c r="B916">
        <v>12037712</v>
      </c>
      <c r="C916" t="str">
        <v>REQUEST</v>
      </c>
      <c r="D916" t="str">
        <v>CERRADO</v>
      </c>
      <c r="E916" t="str">
        <v>TIENDA</v>
      </c>
      <c r="F916" t="str">
        <v>POS</v>
      </c>
      <c r="G916" t="str">
        <v>POS</v>
      </c>
      <c r="H916" t="str">
        <v>WINCOR</v>
      </c>
      <c r="I91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J916" t="str">
        <v>NO APLICA</v>
      </c>
      <c r="K916" t="str">
        <v>Se realiza envio de POS WINCOR BEETLE-M serial 59CD001305 con Guía No. 2071793093 el 23/12/2021. Se transfiere para su gestión.Confirmar si el equipo ya fue entregado y proceder con la instalación</v>
      </c>
      <c r="L916" t="str">
        <v>Se verifica CPU POS enviada del CRC para la instalación y remplazo de la POS 11 de Domicilios. Se cambia disco duro y tarjeta de red. Se configura BIOS y se instala el 29 de diciembre; la CPU POS queda funcionando correctamente pero el 30 de diciembre la CPU POS se apaga y no vuelve a encender. Se verifica y se revisa y se encuentra la CPU POS en muy mal estado físico y electrónico; se envían fotos a soporte Harold González. Se recomienda enviar otra CPU POS en buen estado; ya que la que enviaron salió deteriorada. El día 30 se prosigue y se deja por el momento funcionando la POS 2 en la ubicación de la POS 11; esto se hace con autorización de Coordinadora de Cajas Angela Zabala; mientras envían una CPU POS en buen estado. Estado pendiente por equipo</v>
      </c>
      <c r="M916">
        <v>44559</v>
      </c>
      <c r="N916">
        <v>44560</v>
      </c>
      <c r="O916" t="str">
        <v>J047 JUMBO GIRARDOT</v>
      </c>
      <c r="P916" t="str">
        <v>GIRARDOT</v>
      </c>
      <c r="Q916" t="str">
        <v>RAFAEL ARDILA PUENTES</v>
      </c>
      <c r="R916">
        <v>1018419858</v>
      </c>
      <c r="S916" t="str">
        <v>OCCIDENTE</v>
      </c>
    </row>
    <row r="917" xml:space="preserve">
      <c r="A917">
        <v>916</v>
      </c>
      <c r="B917">
        <v>12037712</v>
      </c>
      <c r="C917" t="str">
        <v>REQUEST</v>
      </c>
      <c r="D917" t="str">
        <v>CERRADO</v>
      </c>
      <c r="E917" t="str">
        <v>TIENDA</v>
      </c>
      <c r="F917" t="str">
        <v>POS</v>
      </c>
      <c r="G917" t="str">
        <v>POS</v>
      </c>
      <c r="H917" t="str">
        <v>WINCOR</v>
      </c>
      <c r="I91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J917" t="str">
        <v>NO APLICA</v>
      </c>
      <c r="K917" t="str">
        <v>Se realiza envio de POS WINCOR BEETLE-M serial 59CD001305 con Guía No. 2071793093 el 23/12/2021. Se transfiere para su gestión.Confirmar si el equipo ya fue entregado y proceder con la instalación</v>
      </c>
      <c r="L917" t="str">
        <v>Se verifica CPU POS enviada del CRC para la instalación y remplazo de la POS 11 de Domicilios. Se cambia disco duro y tarjeta de red. Se configura BIOS y se instala el 29 de diciembre; la CPU POS queda funcionando correctamente pero el 30 de diciembre la CPU POS se apaga y no vuelve a encender. Se verifica y se revisa y se encuentra la CPU POS en muy mal estado físico y electrónico; se envían fotos a soporte Harold González. Se recomienda enviar otra CPU POS en buen estado; ya que la que enviaron salió deteriorada. El día 30 se prosigue y se deja por el momento funcionando la POS 2 en la ubicación de la POS 11; esto se hace con autorización de Coordinadora de Cajas Angela Zabala; mientras envían una CPU POS en buen estado. Estado pendiente por equipo</v>
      </c>
      <c r="M917">
        <v>44559</v>
      </c>
      <c r="N917">
        <v>44560</v>
      </c>
      <c r="O917" t="str">
        <v>J047 JUMBO GIRARDOT</v>
      </c>
      <c r="P917" t="str">
        <v>GIRARDOT</v>
      </c>
      <c r="Q917" t="str">
        <v>RAFAEL ARDILA PUENTES</v>
      </c>
      <c r="R917">
        <v>1018419858</v>
      </c>
      <c r="S917" t="str">
        <v>OCCIDENTE</v>
      </c>
    </row>
    <row r="918" xml:space="preserve">
      <c r="A918">
        <v>917</v>
      </c>
      <c r="B918">
        <v>12037712</v>
      </c>
      <c r="C918" t="str">
        <v>REQUEST</v>
      </c>
      <c r="D918" t="str">
        <v>CERRADO</v>
      </c>
      <c r="E918" t="str">
        <v>TIENDA</v>
      </c>
      <c r="F918" t="str">
        <v>POS</v>
      </c>
      <c r="G918" t="str">
        <v>POS</v>
      </c>
      <c r="H918" t="str">
        <v>WINCOR</v>
      </c>
      <c r="I91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J918" t="str">
        <v>NO APLICA</v>
      </c>
      <c r="K918" t="str">
        <v>Se realiza envio de POS WINCOR BEETLE-M serial 59CD001305 con Guía No. 2071793093 el 23/12/2021. Se transfiere para su gestión.Confirmar si el equipo ya fue entregado y proceder con la instalación</v>
      </c>
      <c r="L918" t="str">
        <v>Se verifica CPU POS enviada del CRC para la instalación y remplazo de la POS 11 de Domicilios. Se cambia disco duro y tarjeta de red. Se configura BIOS y se instala el 29 de diciembre; la CPU POS queda funcionando correctamente pero el 30 de diciembre la CPU POS se apaga y no vuelve a encender. Se verifica y se revisa y se encuentra la CPU POS en muy mal estado físico y electrónico; se envían fotos a soporte Harold González. Se recomienda enviar otra CPU POS en buen estado; ya que la que enviaron salió deteriorada. El día 30 se prosigue y se deja por el momento funcionando la POS 2 en la ubicación de la POS 11; esto se hace con autorización de Coordinadora de Cajas Angela Zabala; mientras envían una CPU POS en buen estado. Estado pendiente por equipo</v>
      </c>
      <c r="M918">
        <v>44559</v>
      </c>
      <c r="N918">
        <v>44560</v>
      </c>
      <c r="O918" t="str">
        <v>J047 JUMBO GIRARDOT</v>
      </c>
      <c r="P918" t="str">
        <v>GIRARDOT</v>
      </c>
      <c r="Q918" t="str">
        <v>RAFAEL ARDILA PUENTES</v>
      </c>
      <c r="R918">
        <v>1018419858</v>
      </c>
      <c r="S918" t="str">
        <v>OCCIDENTE</v>
      </c>
    </row>
    <row r="919" xml:space="preserve">
      <c r="A919">
        <v>918</v>
      </c>
      <c r="B919">
        <v>12037712</v>
      </c>
      <c r="C919" t="str">
        <v>REQUEST</v>
      </c>
      <c r="D919" t="str">
        <v>CERRADO</v>
      </c>
      <c r="E919" t="str">
        <v>TIENDA</v>
      </c>
      <c r="F919" t="str">
        <v>POS</v>
      </c>
      <c r="G919" t="str">
        <v>POS</v>
      </c>
      <c r="H919" t="str">
        <v>WINCOR</v>
      </c>
      <c r="I91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J919" t="str">
        <v>NO APLICA</v>
      </c>
      <c r="K919" t="str">
        <v>Se realiza envio de POS WINCOR BEETLE-M serial 59CD001305 con Guía No. 2071793093 el 23/12/2021. Se transfiere para su gestión.Confirmar si el equipo ya fue entregado y proceder con la instalación</v>
      </c>
      <c r="L919" t="str">
        <v>Se verifica CPU POS enviada del CRC para la instalación y remplazo de la POS 11 de Domicilios. Se cambia disco duro y tarjeta de red. Se configura BIOS y se instala el 29 de diciembre; la CPU POS queda funcionando correctamente pero el 30 de diciembre la CPU POS se apaga y no vuelve a encender. Se verifica y se revisa y se encuentra la CPU POS en muy mal estado físico y electrónico; se envían fotos a soporte Harold González. Se recomienda enviar otra CPU POS en buen estado; ya que la que enviaron salió deteriorada. El día 30 se prosigue y se deja por el momento funcionando la POS 2 en la ubicación de la POS 11; esto se hace con autorización de Coordinadora de Cajas Angela Zabala; mientras envían una CPU POS en buen estado. Estado pendiente por equipo</v>
      </c>
      <c r="M919">
        <v>44559</v>
      </c>
      <c r="N919">
        <v>44560</v>
      </c>
      <c r="O919" t="str">
        <v>J047 JUMBO GIRARDOT</v>
      </c>
      <c r="P919" t="str">
        <v>GIRARDOT</v>
      </c>
      <c r="Q919" t="str">
        <v>RAFAEL ARDILA PUENTES</v>
      </c>
      <c r="R919">
        <v>1018419858</v>
      </c>
      <c r="S919" t="str">
        <v>OCCIDENTE</v>
      </c>
    </row>
    <row r="920" xml:space="preserve">
      <c r="A920">
        <v>919</v>
      </c>
      <c r="B920">
        <v>12173315</v>
      </c>
      <c r="C920" t="str">
        <v>REQUEST</v>
      </c>
      <c r="D920" t="str">
        <v>CERRADO</v>
      </c>
      <c r="E920" t="str">
        <v>TIENDA</v>
      </c>
      <c r="F920" t="str">
        <v>PDA</v>
      </c>
      <c r="G920" t="str">
        <v>PDA</v>
      </c>
      <c r="H920" t="str">
        <v>HONEYWELL</v>
      </c>
      <c r="I920"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LA PDT CON SERIAL # 21145B5103 NO CONECTA A LA APLICACION DEL GENESIX Y NO AVANSA PARA REALIZAR OREFRACION_x000d_
Indicar la ubicacion del computador en la tienda o sede: OFINA</v>
      </c>
      <c r="J920" t="str">
        <v>NO APLICA</v>
      </c>
      <c r="K920" t="str">
        <v>Se escala ticket a soporte remoto para que el Tecnico de isit en sitio revise este caso</v>
      </c>
      <c r="L920" t="str">
        <v>Se inicia la actividad a las 12:10pm; Se establece comunicación con el usuario; quien indica que la PDA enciende con normalidad pero al acceder a la app MOCHA TELNET no le era posible iniciar sesión debido a un error de configuración; se realiza lectura de los códigos de configuración y el problema persistía; luego se reinstala la app y el problema continua; al no haber solución se realiza reinstalación del FIRMWARE y se formatea la PDA; se realizó la configuración pertinente para el usuario. Al terminar proceso de configuración se confirma el acceso a esta y se hace entrega del equipo para realizar pruebas; donde el usuario indica estar funcionando correctamente.</v>
      </c>
      <c r="M920">
        <v>44559</v>
      </c>
      <c r="N920">
        <v>44560</v>
      </c>
      <c r="O920" t="str">
        <v>M040 METRO RIOHACHA</v>
      </c>
      <c r="P920" t="str">
        <v>RIOHACHA</v>
      </c>
      <c r="Q920" t="str">
        <v>WILGER MELO PRADO</v>
      </c>
      <c r="R920">
        <v>1118852348</v>
      </c>
      <c r="S920" t="str">
        <v>COSTA</v>
      </c>
    </row>
    <row r="921" xml:space="preserve">
      <c r="A921">
        <v>920</v>
      </c>
      <c r="B921">
        <v>12173315</v>
      </c>
      <c r="C921" t="str">
        <v>REQUEST</v>
      </c>
      <c r="D921" t="str">
        <v>CERRADO</v>
      </c>
      <c r="E921" t="str">
        <v>TIENDA</v>
      </c>
      <c r="F921" t="str">
        <v>PDA</v>
      </c>
      <c r="G921" t="str">
        <v>PDA</v>
      </c>
      <c r="H921" t="str">
        <v>HONEYWELL</v>
      </c>
      <c r="I921"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LA PDT CON SERIAL # 21145B5103 NO CONECTA A LA APLICACION DEL GENESIX Y NO AVANSA PARA REALIZAR OREFRACION_x000d_
Indicar la ubicacion del computador en la tienda o sede: OFINA</v>
      </c>
      <c r="J921" t="str">
        <v>NO APLICA</v>
      </c>
      <c r="K921" t="str">
        <v>Se escala ticket a soporte remoto para que el Tecnico de isit en sitio revise este caso</v>
      </c>
      <c r="L921" t="str">
        <v>Se inicia la actividad a las 12:10pm; Se establece comunicación con el usuario; quien indica que la PDA enciende con normalidad pero al acceder a la app MOCHA TELNET no le era posible iniciar sesión debido a un error de configuración; se realiza lectura de los códigos de configuración y el problema persistía; luego se reinstala la app y el problema continua; al no haber solución se realiza reinstalación del FIRMWARE y se formatea la PDA; se realizó la configuración pertinente para el usuario. Al terminar proceso de configuración se confirma el acceso a esta y se hace entrega del equipo para realizar pruebas; donde el usuario indica estar funcionando correctamente.</v>
      </c>
      <c r="M921">
        <v>44559</v>
      </c>
      <c r="N921">
        <v>44560</v>
      </c>
      <c r="O921" t="str">
        <v>M040 METRO RIOHACHA</v>
      </c>
      <c r="P921" t="str">
        <v>RIOHACHA</v>
      </c>
      <c r="Q921" t="str">
        <v>WILGER MELO PRADO</v>
      </c>
      <c r="R921">
        <v>1118852348</v>
      </c>
      <c r="S921" t="str">
        <v>COSTA</v>
      </c>
    </row>
    <row r="922" xml:space="preserve">
      <c r="A922">
        <v>921</v>
      </c>
      <c r="B922">
        <v>12173315</v>
      </c>
      <c r="C922" t="str">
        <v>REQUEST</v>
      </c>
      <c r="D922" t="str">
        <v>CERRADO</v>
      </c>
      <c r="E922" t="str">
        <v>TIENDA</v>
      </c>
      <c r="F922" t="str">
        <v>PDA</v>
      </c>
      <c r="G922" t="str">
        <v>PDA</v>
      </c>
      <c r="H922" t="str">
        <v>HONEYWELL</v>
      </c>
      <c r="I922"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LA PDT CON SERIAL # 21145B5103 NO CONECTA A LA APLICACION DEL GENESIX Y NO AVANSA PARA REALIZAR OREFRACION_x000d_
Indicar la ubicacion del computador en la tienda o sede: OFINA</v>
      </c>
      <c r="J922" t="str">
        <v>NO APLICA</v>
      </c>
      <c r="K922" t="str">
        <v>Se escala ticket a soporte remoto para que el Tecnico de isit en sitio revise este caso</v>
      </c>
      <c r="L922" t="str">
        <v>Se inicia la actividad a las 12:10pm; Se establece comunicación con el usuario; quien indica que la PDA enciende con normalidad pero al acceder a la app MOCHA TELNET no le era posible iniciar sesión debido a un error de configuración; se realiza lectura de los códigos de configuración y el problema persistía; luego se reinstala la app y el problema continua; al no haber solución se realiza reinstalación del FIRMWARE y se formatea la PDA; se realizó la configuración pertinente para el usuario. Al terminar proceso de configuración se confirma el acceso a esta y se hace entrega del equipo para realizar pruebas; donde el usuario indica estar funcionando correctamente.</v>
      </c>
      <c r="M922">
        <v>44559</v>
      </c>
      <c r="N922">
        <v>44560</v>
      </c>
      <c r="O922" t="str">
        <v>M040 METRO RIOHACHA</v>
      </c>
      <c r="P922" t="str">
        <v>RIOHACHA</v>
      </c>
      <c r="Q922" t="str">
        <v>WILGER MELO PRADO</v>
      </c>
      <c r="R922">
        <v>1118852348</v>
      </c>
      <c r="S922" t="str">
        <v>COSTA</v>
      </c>
    </row>
    <row r="923" xml:space="preserve">
      <c r="A923">
        <v>922</v>
      </c>
      <c r="B923">
        <v>12173315</v>
      </c>
      <c r="C923" t="str">
        <v>REQUEST</v>
      </c>
      <c r="D923" t="str">
        <v>CERRADO</v>
      </c>
      <c r="E923" t="str">
        <v>TIENDA</v>
      </c>
      <c r="F923" t="str">
        <v>PDA</v>
      </c>
      <c r="G923" t="str">
        <v>PDA</v>
      </c>
      <c r="H923" t="str">
        <v>HONEYWELL</v>
      </c>
      <c r="I923"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LA PDT CON SERIAL # 21145B5103 NO CONECTA A LA APLICACION DEL GENESIX Y NO AVANSA PARA REALIZAR OREFRACION_x000d_
Indicar la ubicacion del computador en la tienda o sede: OFINA</v>
      </c>
      <c r="J923" t="str">
        <v>NO APLICA</v>
      </c>
      <c r="K923" t="str">
        <v>Se escala ticket a soporte remoto para que el Tecnico de isit en sitio revise este caso</v>
      </c>
      <c r="L923" t="str">
        <v>Se inicia la actividad a las 12:10pm; Se establece comunicación con el usuario; quien indica que la PDA enciende con normalidad pero al acceder a la app MOCHA TELNET no le era posible iniciar sesión debido a un error de configuración; se realiza lectura de los códigos de configuración y el problema persistía; luego se reinstala la app y el problema continua; al no haber solución se realiza reinstalación del FIRMWARE y se formatea la PDA; se realizó la configuración pertinente para el usuario. Al terminar proceso de configuración se confirma el acceso a esta y se hace entrega del equipo para realizar pruebas; donde el usuario indica estar funcionando correctamente.</v>
      </c>
      <c r="M923">
        <v>44559</v>
      </c>
      <c r="N923">
        <v>44560</v>
      </c>
      <c r="O923" t="str">
        <v>M040 METRO RIOHACHA</v>
      </c>
      <c r="P923" t="str">
        <v>RIOHACHA</v>
      </c>
      <c r="Q923" t="str">
        <v>WILGER MELO PRADO</v>
      </c>
      <c r="R923">
        <v>1118852348</v>
      </c>
      <c r="S923" t="str">
        <v>COSTA</v>
      </c>
    </row>
    <row r="924" xml:space="preserve">
      <c r="A924">
        <v>923</v>
      </c>
      <c r="B924">
        <v>12173315</v>
      </c>
      <c r="C924" t="str">
        <v>REQUEST</v>
      </c>
      <c r="D924" t="str">
        <v>CERRADO</v>
      </c>
      <c r="E924" t="str">
        <v>TIENDA</v>
      </c>
      <c r="F924" t="str">
        <v>PDA</v>
      </c>
      <c r="G924" t="str">
        <v>PDA</v>
      </c>
      <c r="H924" t="str">
        <v>HONEYWELL</v>
      </c>
      <c r="I924"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LA PDT CON SERIAL # 21145B5103 NO CONECTA A LA APLICACION DEL GENESIX Y NO AVANSA PARA REALIZAR OREFRACION_x000d_
Indicar la ubicacion del computador en la tienda o sede: OFINA</v>
      </c>
      <c r="J924" t="str">
        <v>NO APLICA</v>
      </c>
      <c r="K924" t="str">
        <v>Se escala ticket a soporte remoto para que el Tecnico de isit en sitio revise este caso</v>
      </c>
      <c r="L924" t="str">
        <v>Se inicia la actividad a las 12:10pm; Se establece comunicación con el usuario; quien indica que la PDA enciende con normalidad pero al acceder a la app MOCHA TELNET no le era posible iniciar sesión debido a un error de configuración; se realiza lectura de los códigos de configuración y el problema persistía; luego se reinstala la app y el problema continua; al no haber solución se realiza reinstalación del FIRMWARE y se formatea la PDA; se realizó la configuración pertinente para el usuario. Al terminar proceso de configuración se confirma el acceso a esta y se hace entrega del equipo para realizar pruebas; donde el usuario indica estar funcionando correctamente.</v>
      </c>
      <c r="M924">
        <v>44559</v>
      </c>
      <c r="N924">
        <v>44560</v>
      </c>
      <c r="O924" t="str">
        <v>M040 METRO RIOHACHA</v>
      </c>
      <c r="P924" t="str">
        <v>RIOHACHA</v>
      </c>
      <c r="Q924" t="str">
        <v>WILGER MELO PRADO</v>
      </c>
      <c r="R924">
        <v>1118852348</v>
      </c>
      <c r="S924" t="str">
        <v>COSTA</v>
      </c>
    </row>
    <row r="925" xml:space="preserve">
      <c r="A925">
        <v>924</v>
      </c>
      <c r="B925">
        <v>12141224</v>
      </c>
      <c r="C925" t="str">
        <v>REQUEST</v>
      </c>
      <c r="D925" t="str">
        <v>CERRADO</v>
      </c>
      <c r="E925" t="str">
        <v>TIENDA</v>
      </c>
      <c r="F925" t="str">
        <v>INVENTARIO</v>
      </c>
      <c r="G925" t="str">
        <v>INVENTARIO</v>
      </c>
      <c r="H925" t="str">
        <v>INVENTARIO</v>
      </c>
      <c r="I925" t="str" xml:space="preserve">
        <v xml:space="preserve">Buen día._x000d_
Se solicita acompañamiento a personal de seguridad para realiza proceso de baja activos Jumbo San Silvestre._x000d_
Gracias.</v>
      </c>
      <c r="J925" t="str">
        <v>NO APLICA</v>
      </c>
      <c r="K925" t="str" xml:space="preserve">
        <v xml:space="preserve">Buen día._x000d_
Se solicita acompañamiento a personal de seguridad baja activos._x000d_
Con datos así:_x000d_
Oficina sistemas_x000d_
Datos del equipo:_x000d_
Activos inactivos ya embalados en cajas y verificados por seguridad tienda._x000d_
Actividad: Se solicita acompañamiento en proceso baja de activos en tienda; se debe realizar registro fotográfico y envío de evidencias._x000d_
Se anexa archivo de activos a dar de baja._x000d_
Cordialmente;_x000d_
Ever Becerra</v>
      </c>
      <c r="L925" t="str">
        <v>Se realiza el acompañamiento al personal de seguridad de Cencosud para la destrucción de activos relacionados; se realiza envío de evidencia fotográfica</v>
      </c>
      <c r="M925">
        <v>44564</v>
      </c>
      <c r="N925">
        <v>44564</v>
      </c>
      <c r="O925" t="str">
        <v>J126 JUMBO SAN SILVESTRE</v>
      </c>
      <c r="P925" t="str">
        <v>BARRANCABERMEJA</v>
      </c>
      <c r="Q925" t="str">
        <v>ERICK FRANCISCO RUEDA JIMÉNEZ</v>
      </c>
      <c r="R925">
        <v>13568686</v>
      </c>
      <c r="S925" t="str">
        <v>ORIENTE</v>
      </c>
    </row>
    <row r="926" xml:space="preserve">
      <c r="A926">
        <v>925</v>
      </c>
      <c r="B926">
        <v>12141224</v>
      </c>
      <c r="C926" t="str">
        <v>REQUEST</v>
      </c>
      <c r="D926" t="str">
        <v>CERRADO</v>
      </c>
      <c r="E926" t="str">
        <v>TIENDA</v>
      </c>
      <c r="F926" t="str">
        <v>INVENTARIO</v>
      </c>
      <c r="G926" t="str">
        <v>INVENTARIO</v>
      </c>
      <c r="H926" t="str">
        <v>INVENTARIO</v>
      </c>
      <c r="I926" t="str" xml:space="preserve">
        <v xml:space="preserve">Buen día._x000d_
Se solicita acompañamiento a personal de seguridad para realiza proceso de baja activos Jumbo San Silvestre._x000d_
Gracias.</v>
      </c>
      <c r="J926" t="str">
        <v>NO APLICA</v>
      </c>
      <c r="K926" t="str" xml:space="preserve">
        <v xml:space="preserve">Buen día._x000d_
Se solicita acompañamiento a personal de seguridad baja activos._x000d_
Con datos así:_x000d_
Oficina sistemas_x000d_
Datos del equipo:_x000d_
Activos inactivos ya embalados en cajas y verificados por seguridad tienda._x000d_
Actividad: Se solicita acompañamiento en proceso baja de activos en tienda; se debe realizar registro fotográfico y envío de evidencias._x000d_
Se anexa archivo de activos a dar de baja._x000d_
Cordialmente;_x000d_
Ever Becerra</v>
      </c>
      <c r="L926" t="str">
        <v>Se realiza el acompañamiento al personal de seguridad de Cencosud para la destrucción de activos relacionados; se realiza envío de evidencia fotográfica</v>
      </c>
      <c r="M926">
        <v>44564</v>
      </c>
      <c r="N926">
        <v>44564</v>
      </c>
      <c r="O926" t="str">
        <v>J126 JUMBO SAN SILVESTRE</v>
      </c>
      <c r="P926" t="str">
        <v>BARRANCABERMEJA</v>
      </c>
      <c r="Q926" t="str">
        <v>ERICK FRANCISCO RUEDA JIMÉNEZ</v>
      </c>
      <c r="R926">
        <v>13568686</v>
      </c>
      <c r="S926" t="str">
        <v>ORIENTE</v>
      </c>
    </row>
    <row r="927" xml:space="preserve">
      <c r="A927">
        <v>926</v>
      </c>
      <c r="B927">
        <v>12141224</v>
      </c>
      <c r="C927" t="str">
        <v>REQUEST</v>
      </c>
      <c r="D927" t="str">
        <v>CERRADO</v>
      </c>
      <c r="E927" t="str">
        <v>TIENDA</v>
      </c>
      <c r="F927" t="str">
        <v>INVENTARIO</v>
      </c>
      <c r="G927" t="str">
        <v>INVENTARIO</v>
      </c>
      <c r="H927" t="str">
        <v>INVENTARIO</v>
      </c>
      <c r="I927" t="str" xml:space="preserve">
        <v xml:space="preserve">Buen día._x000d_
Se solicita acompañamiento a personal de seguridad para realiza proceso de baja activos Jumbo San Silvestre._x000d_
Gracias.</v>
      </c>
      <c r="J927" t="str">
        <v>NO APLICA</v>
      </c>
      <c r="K927" t="str" xml:space="preserve">
        <v xml:space="preserve">Buen día._x000d_
Se solicita acompañamiento a personal de seguridad baja activos._x000d_
Con datos así:_x000d_
Oficina sistemas_x000d_
Datos del equipo:_x000d_
Activos inactivos ya embalados en cajas y verificados por seguridad tienda._x000d_
Actividad: Se solicita acompañamiento en proceso baja de activos en tienda; se debe realizar registro fotográfico y envío de evidencias._x000d_
Se anexa archivo de activos a dar de baja._x000d_
Cordialmente;_x000d_
Ever Becerra</v>
      </c>
      <c r="L927" t="str">
        <v>Se realiza el acompañamiento al personal de seguridad de Cencosud para la destrucción de activos relacionados; se realiza envío de evidencia fotográfica</v>
      </c>
      <c r="M927">
        <v>44564</v>
      </c>
      <c r="N927">
        <v>44564</v>
      </c>
      <c r="O927" t="str">
        <v>J126 JUMBO SAN SILVESTRE</v>
      </c>
      <c r="P927" t="str">
        <v>BARRANCABERMEJA</v>
      </c>
      <c r="Q927" t="str">
        <v>ERICK FRANCISCO RUEDA JIMÉNEZ</v>
      </c>
      <c r="R927">
        <v>13568686</v>
      </c>
      <c r="S927" t="str">
        <v>ORIENTE</v>
      </c>
    </row>
    <row r="928" xml:space="preserve">
      <c r="A928">
        <v>927</v>
      </c>
      <c r="B928">
        <v>12168964</v>
      </c>
      <c r="C928" t="str">
        <v>INCIDENT</v>
      </c>
      <c r="D928" t="str">
        <v>CERRADO</v>
      </c>
      <c r="E928" t="str">
        <v>TIENDA</v>
      </c>
      <c r="F928" t="str">
        <v>POS</v>
      </c>
      <c r="G928" t="str">
        <v>POS</v>
      </c>
      <c r="H928" t="str">
        <v>WINCOR</v>
      </c>
      <c r="I928" t="str" xml:space="preserve">
        <v xml:space="preserve">Datos usuario_x000d_
Nombre: Joana Sanchez Rodriguez_x000d_
Correo: Joana.sanchez@cencosud.com.co_x000d_
Usuario AD: jsrodrig_x000d_
Pais: Colombia_x000d_
Ubicacion: J191 JUMBO CHIA BAZAR_x000d_
Zona: Colombia Bogota_x000d_
Unidad de Negocio: Supermercados_x000d_
Servicio: Tiendas &amp; Centros de Distribucion_x000d_
Telefono: 3213122177_x000d_
Anexo: 8706691_x000d_
Descripcion: SE REQUIERE CERTIFICACION PUNTO DE RED DE LA POS 02-03 YA QUE EL DATAFONO NO TOMA CONEXION.</v>
      </c>
      <c r="J928" t="str">
        <v>NO APLICA</v>
      </c>
      <c r="K928" t="str">
        <v>Por favor validar el estado del Microsens con IP 10.131.142.67-10.131.142.66; ya que no responde ping y por tal motivo no funciona los datafonos; Desconectar el adaptador de corriente y validar</v>
      </c>
      <c r="L928" t="str">
        <v>Se realizó la verificación y reinicio cada uno  de los equipos de red y los datafonos en las cajas # 1; # 2 y # 3; Se verifica que los equipos enciendan correctamente y que funcionen de igual forma. Se realizan pruebas de pagos con las tarjetas y todos salen correctos. Se dejan todas las cajas habilitadas correctamente.</v>
      </c>
      <c r="M928">
        <v>44559</v>
      </c>
      <c r="N928">
        <v>44564</v>
      </c>
      <c r="O928" t="str">
        <v>J191 JUMBO CHIA BAZAR</v>
      </c>
      <c r="P928" t="str">
        <v>CHIA</v>
      </c>
      <c r="Q928" t="str">
        <v>ALEXANDER CASTILLO SOTELO</v>
      </c>
      <c r="R928">
        <v>80216449</v>
      </c>
      <c r="S928" t="str">
        <v>BOGOTA</v>
      </c>
    </row>
    <row r="929" xml:space="preserve">
      <c r="A929">
        <v>928</v>
      </c>
      <c r="B929">
        <v>12176492</v>
      </c>
      <c r="C929" t="str">
        <v>REQUEST</v>
      </c>
      <c r="D929" t="str">
        <v>CERRADO</v>
      </c>
      <c r="E929" t="str">
        <v>TIENDA</v>
      </c>
      <c r="F929" t="str">
        <v>SCANNER</v>
      </c>
      <c r="G929" t="str">
        <v>BALANZA</v>
      </c>
      <c r="H929" t="str">
        <v>ZEBRA</v>
      </c>
      <c r="I929" t="str" xml:space="preserve">
        <v xml:space="preserve">Buenas Tardes_x000d_
_x000d_
Por favor realizar la instalación y configuración de escaner de Mano para POS_x000d_
_x000d_
Serial Nuevo: 21281010557315_x000d_
Serial viejo: 5907201936</v>
      </c>
      <c r="J929" t="str">
        <v>NO APLICA</v>
      </c>
      <c r="K929" t="str" xml:space="preserve">
        <v xml:space="preserve">Por favor realizar la instalación y configuración de scanner de Mano para POS_x000d_
Serial Nuevo: 21281010557315_x000d_
Serial viejo: 5907201936</v>
      </c>
      <c r="L929" t="str">
        <v>No se pudo realizar la actividad ya que no se encontró el equipo en la tienda; esta información fue validada con Andrea la asistente de dirección y se confirmo con Fernando Castro; visita fallida.</v>
      </c>
      <c r="M929">
        <v>44560</v>
      </c>
      <c r="N929">
        <v>44564</v>
      </c>
      <c r="O929" t="str">
        <v>J044 JUMBO CHIA</v>
      </c>
      <c r="P929" t="str">
        <v>CHIA</v>
      </c>
      <c r="Q929" t="str">
        <v>ALEXANDER CASTILLO SOTELO</v>
      </c>
      <c r="R929">
        <v>80216449</v>
      </c>
      <c r="S929" t="str">
        <v>BOGOTA</v>
      </c>
    </row>
    <row r="930" xml:space="preserve">
      <c r="A930">
        <v>929</v>
      </c>
      <c r="B930">
        <v>12177102</v>
      </c>
      <c r="C930" t="str">
        <v>REQUEST</v>
      </c>
      <c r="D930" t="str">
        <v>CERRADO</v>
      </c>
      <c r="E930" t="str">
        <v>TIENDA</v>
      </c>
      <c r="F930" t="str">
        <v>PDA</v>
      </c>
      <c r="G930" t="str">
        <v>PDA</v>
      </c>
      <c r="H930" t="str">
        <v>HONEYWELL</v>
      </c>
      <c r="I930"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21175B720D_x000d_
21175B7951_x000d_
21175B45F7_x000d_
21175B7267_x000d_
21175B7728_x000d_
21175B7578_x000d_
21175B64C7_x000d_
21175B5BD8_x000d_
21175B6FD9</v>
      </c>
      <c r="J930" t="str">
        <v>NO APLICA</v>
      </c>
      <c r="K930" t="str" xml:space="preserve">
        <v xml:space="preserve">	_x000d_
AHD05439:Copied from Request 12158288	</v>
      </c>
      <c r="L930" t="str" xml:space="preserve">
        <v xml:space="preserve">Inicialmente se restablecen de fábrica todas las PDA; luego se instala el firmware versión .31 y nuevamente se restablecen con los parámetros de fábrica. Ahora se instalan y se configuran todas las aplicaciones. Se establece la red inalámbrica y se configuran las paginas del explorador en el perfil. Se dejan operativas las PDA._x000d_
21175B720D_x000d_
21175B7951_x000d_
21175B45F7_x000d_
21175B7267_x000d_
21175B7728</v>
      </c>
      <c r="M930">
        <v>44561</v>
      </c>
      <c r="N930">
        <v>44564</v>
      </c>
      <c r="O930" t="str">
        <v>J044 JUMBO CHIA</v>
      </c>
      <c r="P930" t="str">
        <v>CHIA</v>
      </c>
      <c r="Q930" t="str">
        <v>ALEXANDER CASTILLO SOTELO</v>
      </c>
      <c r="R930">
        <v>80216449</v>
      </c>
      <c r="S930" t="str">
        <v>BOGOTA</v>
      </c>
    </row>
    <row r="931" xml:space="preserve">
      <c r="A931">
        <v>930</v>
      </c>
      <c r="B931">
        <v>12177102</v>
      </c>
      <c r="C931" t="str">
        <v>REQUEST</v>
      </c>
      <c r="D931" t="str">
        <v>CERRADO</v>
      </c>
      <c r="E931" t="str">
        <v>TIENDA</v>
      </c>
      <c r="F931" t="str">
        <v>PDA</v>
      </c>
      <c r="G931" t="str">
        <v>PDA</v>
      </c>
      <c r="H931" t="str">
        <v>HONEYWELL</v>
      </c>
      <c r="I931"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21175B720D_x000d_
21175B7951_x000d_
21175B45F7_x000d_
21175B7267_x000d_
21175B7728_x000d_
21175B7578_x000d_
21175B64C7_x000d_
21175B5BD8_x000d_
21175B6FD9</v>
      </c>
      <c r="J931" t="str">
        <v>NO APLICA</v>
      </c>
      <c r="K931" t="str" xml:space="preserve">
        <v xml:space="preserve">	_x000d_
AHD05439:Copied from Request 12158288	</v>
      </c>
      <c r="L931" t="str" xml:space="preserve">
        <v xml:space="preserve">Inicialmente se restablecen de fábrica todas las PDA; luego se instala el firmware versión .31 y nuevamente se restablecen con los parámetros de fábrica. Ahora se instalan y se configuran todas las aplicaciones. Se establece la red inalámbrica y se configuran las paginas del explorador en el perfil. Se dejan operativas las PDA._x000d_
21175B720D_x000d_
21175B7951_x000d_
21175B45F7_x000d_
21175B7267_x000d_
21175B7728</v>
      </c>
      <c r="M931">
        <v>44561</v>
      </c>
      <c r="N931">
        <v>44564</v>
      </c>
      <c r="O931" t="str">
        <v>J044 JUMBO CHIA</v>
      </c>
      <c r="P931" t="str">
        <v>CHIA</v>
      </c>
      <c r="Q931" t="str">
        <v>ALEXANDER CASTILLO SOTELO</v>
      </c>
      <c r="R931">
        <v>80216449</v>
      </c>
      <c r="S931" t="str">
        <v>BOGOTA</v>
      </c>
    </row>
    <row r="932" xml:space="preserve">
      <c r="A932">
        <v>931</v>
      </c>
      <c r="B932">
        <v>12177113</v>
      </c>
      <c r="C932" t="str">
        <v>REQUEST</v>
      </c>
      <c r="D932" t="str">
        <v>CERRADO</v>
      </c>
      <c r="E932" t="str">
        <v>TIENDA</v>
      </c>
      <c r="F932" t="str">
        <v>PDA</v>
      </c>
      <c r="G932" t="str">
        <v>PDA</v>
      </c>
      <c r="H932" t="str">
        <v>HONEYWELL</v>
      </c>
      <c r="I932"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19086B50AC_x000d_
20073B27D1_x000d_
20073B28F2_x000d_
20073B26EC_x000d_
162325522507922_x000d_
NQ2C8H000162_x000d_
NQ2C8H000367_x000d_
S16130522501039_x000d_
S17102522504225_x000d_
S17102522504220</v>
      </c>
      <c r="J932" t="str">
        <v>NO APLICA</v>
      </c>
      <c r="K932" t="str">
        <v>AHD05439:Copied from Request 12158295</v>
      </c>
      <c r="L932" t="str" xml:space="preserve">
        <v xml:space="preserve">Inicialmente se restablecen de fábrica todas las PDA; luego se instala el firmware versión .31 y nuevamente se restablecen con los parámetros de fábrica. Ahora se instalan y se configuran todas las aplicaciones. Se establece la red inalámbrica y se configuran las paginas del explorador en el perfil. Se dejan operativas las PDA._x000d_
21175B7578_x000d_
21175B64C7_x000d_
21175B5BD8_x000d_
21175B6FD9</v>
      </c>
      <c r="M932">
        <v>44561</v>
      </c>
      <c r="N932">
        <v>44564</v>
      </c>
      <c r="O932" t="str">
        <v>J044 JUMBO CHIA</v>
      </c>
      <c r="P932" t="str">
        <v>CHIA</v>
      </c>
      <c r="Q932" t="str">
        <v>ALEXANDER CASTILLO SOTELO</v>
      </c>
      <c r="R932">
        <v>80216449</v>
      </c>
      <c r="S932" t="str">
        <v>BOGOTA</v>
      </c>
    </row>
    <row r="933" xml:space="preserve">
      <c r="A933">
        <v>932</v>
      </c>
      <c r="B933">
        <v>12177113</v>
      </c>
      <c r="C933" t="str">
        <v>REQUEST</v>
      </c>
      <c r="D933" t="str">
        <v>CERRADO</v>
      </c>
      <c r="E933" t="str">
        <v>TIENDA</v>
      </c>
      <c r="F933" t="str">
        <v>PDA</v>
      </c>
      <c r="G933" t="str">
        <v>PDA</v>
      </c>
      <c r="H933" t="str">
        <v>HONEYWELL</v>
      </c>
      <c r="I933"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19086B50AC_x000d_
20073B27D1_x000d_
20073B28F2_x000d_
20073B26EC_x000d_
162325522507922_x000d_
NQ2C8H000162_x000d_
NQ2C8H000367_x000d_
S16130522501039_x000d_
S17102522504225_x000d_
S17102522504220</v>
      </c>
      <c r="J933" t="str">
        <v>NO APLICA</v>
      </c>
      <c r="K933" t="str">
        <v>AHD05439:Copied from Request 12158295</v>
      </c>
      <c r="L933" t="str" xml:space="preserve">
        <v xml:space="preserve">Inicialmente se restablecen de fábrica todas las PDA; luego se instala el firmware versión .31 y nuevamente se restablecen con los parámetros de fábrica. Ahora se instalan y se configuran todas las aplicaciones. Se establece la red inalámbrica y se configuran las paginas del explorador en el perfil. Se dejan operativas las PDA._x000d_
21175B7578_x000d_
21175B64C7_x000d_
21175B5BD8_x000d_
21175B6FD9</v>
      </c>
      <c r="M933">
        <v>44561</v>
      </c>
      <c r="N933">
        <v>44564</v>
      </c>
      <c r="O933" t="str">
        <v>J044 JUMBO CHIA</v>
      </c>
      <c r="P933" t="str">
        <v>CHIA</v>
      </c>
      <c r="Q933" t="str">
        <v>ALEXANDER CASTILLO SOTELO</v>
      </c>
      <c r="R933">
        <v>80216449</v>
      </c>
      <c r="S933" t="str">
        <v>BOGOTA</v>
      </c>
    </row>
    <row r="934">
      <c r="A934">
        <v>933</v>
      </c>
      <c r="B934" t="str">
        <v>ACOMPAÑAMIENTO</v>
      </c>
      <c r="C934" t="str">
        <v>ACOMPAÑAMIENTO</v>
      </c>
      <c r="D934" t="str">
        <v>CERRADO</v>
      </c>
      <c r="E934" t="str">
        <v>TIENDA</v>
      </c>
      <c r="F934" t="str">
        <v>ACOMPAÑAMIENTO</v>
      </c>
      <c r="G934" t="str">
        <v>ACOMPAÑAMIENTO</v>
      </c>
      <c r="H934" t="str">
        <v>ACOMPAÑAMIENTO</v>
      </c>
      <c r="I934" t="str">
        <v>solicitamos un recurso para un apoyo para el cierre de una tienda en Pasto el recurso seria para el día lunes 3 de enero para trabajar con Edwin</v>
      </c>
      <c r="J934" t="str">
        <v>NO APLICA</v>
      </c>
      <c r="K934" t="str">
        <v>Recurso Cierre Parque infantil Pasto</v>
      </c>
      <c r="L934" t="str">
        <v>Se realiza acompañamiento para el cierre de tienda</v>
      </c>
      <c r="M934">
        <v>44564</v>
      </c>
      <c r="N934">
        <v>44564</v>
      </c>
      <c r="O934" t="str">
        <v>M331 PARQUE INFANTIL</v>
      </c>
      <c r="P934" t="str">
        <v>PASTO</v>
      </c>
      <c r="Q934" t="str">
        <v>JESSIE ORIEL ALBUS CELEDON</v>
      </c>
      <c r="R934">
        <v>85155111</v>
      </c>
      <c r="S934" t="str">
        <v>OCCIDENTE</v>
      </c>
    </row>
    <row r="935">
      <c r="A935">
        <v>934</v>
      </c>
      <c r="B935" t="str">
        <v>ACOMPAÑAMIENTO</v>
      </c>
      <c r="C935" t="str">
        <v>ACOMPAÑAMIENTO</v>
      </c>
      <c r="D935" t="str">
        <v>CERRADO</v>
      </c>
      <c r="E935" t="str">
        <v>TIENDA</v>
      </c>
      <c r="F935" t="str">
        <v>ACOMPAÑAMIENTO</v>
      </c>
      <c r="G935" t="str">
        <v>ACOMPAÑAMIENTO</v>
      </c>
      <c r="H935" t="str">
        <v>ACOMPAÑAMIENTO</v>
      </c>
      <c r="I935" t="str">
        <v>solicitamos un recurso para un apoyo para el cierre de una tienda en Pasto el recurso seria para el día lunes 3 de enero para trabajar con Edwin</v>
      </c>
      <c r="J935" t="str">
        <v>NO APLICA</v>
      </c>
      <c r="K935" t="str">
        <v>Recurso Cierre Parque infantil Pasto</v>
      </c>
      <c r="L935" t="str">
        <v>Se realiza acompañamiento para el cierre de tienda</v>
      </c>
      <c r="M935">
        <v>44564</v>
      </c>
      <c r="N935">
        <v>44564</v>
      </c>
      <c r="O935" t="str">
        <v>M331 PARQUE INFANTIL</v>
      </c>
      <c r="P935" t="str">
        <v>PASTO</v>
      </c>
      <c r="Q935" t="str">
        <v>JESSIE ORIEL ALBUS CELEDON</v>
      </c>
      <c r="R935">
        <v>85155111</v>
      </c>
      <c r="S935" t="str">
        <v>OCCIDENTE</v>
      </c>
    </row>
    <row r="936" xml:space="preserve">
      <c r="A936">
        <v>935</v>
      </c>
      <c r="B936">
        <v>12184160</v>
      </c>
      <c r="C936" t="str">
        <v>INCIDENT</v>
      </c>
      <c r="D936" t="str">
        <v>CERRADO</v>
      </c>
      <c r="E936" t="str">
        <v>TIENDA</v>
      </c>
      <c r="F936" t="str">
        <v>CPU</v>
      </c>
      <c r="G936" t="str">
        <v>CPU</v>
      </c>
      <c r="H936" t="str">
        <v>LENOVO</v>
      </c>
      <c r="I936" t="str" xml:space="preserve">
        <v xml:space="preserve">Datos usuario_x000d_
Nombre: strodrig_x000d_
Correo: Stefania.RodriguezGonzalez@cencosud.com.co_x000d_
Usuario AD: strodrig_x000d_
Pais: Colombia_x000d_
Ubicacion: M073 METRO MOSQUERA_x000d_
Zona: Colombia Bogota_x000d_
Unidad de Negocio: METRO_x000d_
Servicio: null_x000d_
Telefono: 3153036443_x000d_
Anexo: 3153036443_x000d_
Descripcion: desde el usuario Windows que tengo el SAP no funciona ya que sale un mensaje de error diciendo que se ha cerrado el canal de comunicacion y que consulte con la nota SAP 520688_x000d_
_x000d_
</v>
      </c>
      <c r="J936" t="str">
        <v>NO APLICA</v>
      </c>
      <c r="K936" t="str">
        <v>Estimados; por favor reinstalar cliente SAP Logon 760 o SAP Business Client; gracias.</v>
      </c>
      <c r="L936" t="str">
        <v>Se instalaron todas las aplicaciones y se corrieron los archivos necesarios; esto se hizo tanto en el perfil del administrador como en el del usuario. Pero la falla continua; Se corren los comandos en Powershell pero también generan error. Se intenta varias formas de instalación e inicio del programa pero sigue la falla. Se hace la prueba desde el perfil del administrador y el programa inicia correctamente; pero desde el perfil del usuario no lo permite. Así que se determina que la falla corresponde a que el perfil del usuario no tiene los permisos necesarios para usar la aplicación SAP. El usuario debe colocar una AGP para solucionar el error.</v>
      </c>
      <c r="M936">
        <v>44565</v>
      </c>
      <c r="N936">
        <v>44567</v>
      </c>
      <c r="O936" t="str">
        <v>M073 METRO MOSQUERA</v>
      </c>
      <c r="P936" t="str">
        <v>MOSQUERA</v>
      </c>
      <c r="Q936" t="str">
        <v>ALEXANDER CASTILLO SOTELO</v>
      </c>
      <c r="R936">
        <v>80216449</v>
      </c>
      <c r="S936" t="str">
        <v>BOGOTA</v>
      </c>
    </row>
    <row r="937" xml:space="preserve">
      <c r="A937">
        <v>936</v>
      </c>
      <c r="B937">
        <v>12184160</v>
      </c>
      <c r="C937" t="str">
        <v>INCIDENT</v>
      </c>
      <c r="D937" t="str">
        <v>CERRADO</v>
      </c>
      <c r="E937" t="str">
        <v>TIENDA</v>
      </c>
      <c r="F937" t="str">
        <v>CPU</v>
      </c>
      <c r="G937" t="str">
        <v>CPU</v>
      </c>
      <c r="H937" t="str">
        <v>LENOVO</v>
      </c>
      <c r="I937" t="str" xml:space="preserve">
        <v xml:space="preserve">Datos usuario_x000d_
Nombre: strodrig_x000d_
Correo: Stefania.RodriguezGonzalez@cencosud.com.co_x000d_
Usuario AD: strodrig_x000d_
Pais: Colombia_x000d_
Ubicacion: M073 METRO MOSQUERA_x000d_
Zona: Colombia Bogota_x000d_
Unidad de Negocio: METRO_x000d_
Servicio: null_x000d_
Telefono: 3153036443_x000d_
Anexo: 3153036443_x000d_
Descripcion: desde el usuario Windows que tengo el SAP no funciona ya que sale un mensaje de error diciendo que se ha cerrado el canal de comunicacion y que consulte con la nota SAP 520688_x000d_
_x000d_
</v>
      </c>
      <c r="J937" t="str">
        <v>NO APLICA</v>
      </c>
      <c r="K937" t="str">
        <v>Estimados; por favor reinstalar cliente SAP Logon 760 o SAP Business Client; gracias.</v>
      </c>
      <c r="L937" t="str">
        <v>Se instalaron todas las aplicaciones y se corrieron los archivos necesarios; esto se hizo tanto en el perfil del administrador como en el del usuario. Pero la falla continua; Se corren los comandos en Powershell pero también generan error. Se intenta varias formas de instalación e inicio del programa pero sigue la falla. Se hace la prueba desde el perfil del administrador y el programa inicia correctamente; pero desde el perfil del usuario no lo permite. Así que se determina que la falla corresponde a que el perfil del usuario no tiene los permisos necesarios para usar la aplicación SAP. El usuario debe colocar una AGP para solucionar el error.</v>
      </c>
      <c r="M937">
        <v>44565</v>
      </c>
      <c r="N937">
        <v>44567</v>
      </c>
      <c r="O937" t="str">
        <v>M073 METRO MOSQUERA</v>
      </c>
      <c r="P937" t="str">
        <v>MOSQUERA</v>
      </c>
      <c r="Q937" t="str">
        <v>ALEXANDER CASTILLO SOTELO</v>
      </c>
      <c r="R937">
        <v>80216449</v>
      </c>
      <c r="S937" t="str">
        <v>BOGOTA</v>
      </c>
    </row>
    <row r="938" xml:space="preserve">
      <c r="A938">
        <v>937</v>
      </c>
      <c r="B938">
        <v>12184635</v>
      </c>
      <c r="C938" t="str">
        <v>INCIDENT</v>
      </c>
      <c r="D938" t="str">
        <v>CERRADO</v>
      </c>
      <c r="E938" t="str">
        <v>TIENDA</v>
      </c>
      <c r="F938" t="str">
        <v>CPU</v>
      </c>
      <c r="G938" t="str">
        <v>CPU</v>
      </c>
      <c r="H938" t="str">
        <v>LENOVO</v>
      </c>
      <c r="I938"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revision del equipo desktop del area de electro debido a que hoy presenta falla la pantalla negra con error 1962 no operating system found. Los datos del equipo son marca lenovo serial mjphtaw. Este pc es necesario para el area de electro</v>
      </c>
      <c r="J938" t="str">
        <v>NO APLICA</v>
      </c>
      <c r="K938" t="str">
        <v>por favor me colabora con la autorizacion para la visita del tecnico de isit a la tienda; trabajo a realizar verificacion falla con el sistema operativo del computador error: 1962.</v>
      </c>
      <c r="L938" t="str">
        <v>Se llega a sitio y se procede con los parámetros de bioseguridad. Se ubica el equipo el cual no sube sistema operativo. Se intenta formatear pero no es posible. Se ingresa a la Board y el equipo no reconoce el disco. Se procede a instalarlo como Slave pero presenta pitidos de alarma. No es posible rescatar información. Se le informa a Soporte Remoto el cual indica solicitar el disco para requerir la parte y finiquitar el incidente. Parte solicitada: Disco Duro 500 Gb Conexión ata FRU 45K062G. Se traslada la llamada al grupo correspondiente para solicitud de la parte.</v>
      </c>
      <c r="M938">
        <v>44566</v>
      </c>
      <c r="N938">
        <v>44567</v>
      </c>
      <c r="O938" t="str">
        <v>M179 METRO PITALITO</v>
      </c>
      <c r="P938" t="str">
        <v>PITALITO</v>
      </c>
      <c r="Q938" t="str">
        <v>EMERSON PALACIOS MARTINEZ</v>
      </c>
      <c r="R938">
        <v>13723524</v>
      </c>
      <c r="S938" t="str">
        <v>OCCIDENTE</v>
      </c>
    </row>
    <row r="939" xml:space="preserve">
      <c r="A939">
        <v>938</v>
      </c>
      <c r="B939">
        <v>12184821</v>
      </c>
      <c r="C939" t="str">
        <v>REQUEST</v>
      </c>
      <c r="D939" t="str">
        <v>CERRADO</v>
      </c>
      <c r="E939" t="str">
        <v>TIENDA</v>
      </c>
      <c r="F939" t="str">
        <v>CPU</v>
      </c>
      <c r="G939" t="str">
        <v>CPU</v>
      </c>
      <c r="H939" t="str">
        <v>LENOVO</v>
      </c>
      <c r="I939"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Buenos dias; solicito de su colaboracion para realizar la revision y mantenimiento de los siguientes computadores; pues estan generado lentitud en sus funciones._x000d_
_x000d_
Serial: MJPHTCC_x000d_
Serial: MJPHTAW</v>
      </c>
      <c r="J939" t="str">
        <v>NO APLICA</v>
      </c>
      <c r="K939" t="str">
        <v>por favor me colabora con la autorizacion e la visita del tecnico de isit para que realice mantenimiento preventivo a estos computadores MJPHTCC - MJPHTAW; presentan mucha lentitud.</v>
      </c>
      <c r="L939" t="str">
        <v>Se llega a sitio y se realizan parámetro de ingreso de bioseguridad. Se ubican los equipos en el módulo de ATC. Se procede con desconexiones eléctricas y de datos. Se trasladan a laboratorio de mantenimiento y se realiza desensamble de los mismo. Se realiza sopleteo y limpieza con brocha. Se aplica limpia contactos electrónicos y se aplica solucion para pastas. Se limpia monitor y demás periféricos. Se arregla cableado y se enciende. Se realiza pruebas con la usuaria de ATC a satisfacción en el equipo correspondiente a atención al Cliente. El equipo de Electro se le realiza la misma limpieza pero presenta daño en su disco duro el cual se está atendiendo mediante llamada 12184635. Se da por finalizada la actividad y se procede con el cierre del ticket.</v>
      </c>
      <c r="M939">
        <v>44566</v>
      </c>
      <c r="N939">
        <v>44567</v>
      </c>
      <c r="O939" t="str">
        <v>M179 METRO PITALITO</v>
      </c>
      <c r="P939" t="str">
        <v>PITALITO</v>
      </c>
      <c r="Q939" t="str">
        <v>EMERSON PALACIOS MARTINEZ</v>
      </c>
      <c r="R939">
        <v>13723524</v>
      </c>
      <c r="S939" t="str">
        <v>OCCIDENTE</v>
      </c>
    </row>
    <row r="940" xml:space="preserve">
      <c r="A940">
        <v>939</v>
      </c>
      <c r="B940">
        <v>12152877</v>
      </c>
      <c r="C940" t="str">
        <v>REQUEST</v>
      </c>
      <c r="D940" t="str">
        <v>CERRADO</v>
      </c>
      <c r="E940" t="str">
        <v>TIENDA</v>
      </c>
      <c r="F940" t="str">
        <v>POS</v>
      </c>
      <c r="G940" t="str">
        <v>POS</v>
      </c>
      <c r="H940" t="str">
        <v>WINCOR</v>
      </c>
      <c r="I940"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Buena tarde; el dia de hoy la pos #10 dejo de funcionar y al revisar el tema de las conexiones nos dimos cuenta que el cable que conecta el teclado con la caja se encuentra desconectado; pero al momento de intentarlo conectar encontramos que la entrada se encuentra undida y por consiguiente no se puede conectar._x000d_
espero me puedan ayudar; muchas gracias.</v>
      </c>
      <c r="J940" t="str">
        <v>NO APLICA</v>
      </c>
      <c r="K940" t="str">
        <v>La transportadora ya recogió la caja con la POS. Se transfiere para su recepción en ITAM; formateo e instalación en sitio.</v>
      </c>
      <c r="L940" t="str">
        <v>Inicialmente se presenta problema; porque no enciende la POS; se verifican todas las conexiones; se valida que la memoria RAM funcione correctamente; el DD este bien conectado. Se identifica que la falla corresponde a que el cable de la gaveta se encuentra en corto; se realiza el cambio y la POS ya arranca correctamente. Luego se ingresa a la BIOS y se configura el arranque desde la memoria USB y se configuran los puertos COM para que se habiliten los visores. Se inicia la instalación del sistema operativo pero se bloquea porque el puerta de RED esta bloqueado y no se conecta al servidor. Asi que se pide al área de redes que lo desbloqueen. Luego se inicia nuevamente la instalación y pasa correctamente. Se deja pendiente la configuración por parte de la mesa de ayuda para que configuren la facturación; los datafonos y la POS en general.</v>
      </c>
      <c r="M940">
        <v>44566</v>
      </c>
      <c r="N940">
        <v>44567</v>
      </c>
      <c r="O940" t="str">
        <v>M074 METRO FACATATIVA</v>
      </c>
      <c r="P940" t="str">
        <v>FACATATIVA</v>
      </c>
      <c r="Q940" t="str">
        <v>ALEXANDER CASTILLO SOTELO</v>
      </c>
      <c r="R940">
        <v>80216449</v>
      </c>
      <c r="S940" t="str">
        <v>BOGOTA</v>
      </c>
    </row>
    <row r="941" xml:space="preserve">
      <c r="A941">
        <v>940</v>
      </c>
      <c r="B941">
        <v>12152877</v>
      </c>
      <c r="C941" t="str">
        <v>REQUEST</v>
      </c>
      <c r="D941" t="str">
        <v>CERRADO</v>
      </c>
      <c r="E941" t="str">
        <v>TIENDA</v>
      </c>
      <c r="F941" t="str">
        <v>POS</v>
      </c>
      <c r="G941" t="str">
        <v>POS</v>
      </c>
      <c r="H941" t="str">
        <v>WINCOR</v>
      </c>
      <c r="I941"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Buena tarde; el dia de hoy la pos #10 dejo de funcionar y al revisar el tema de las conexiones nos dimos cuenta que el cable que conecta el teclado con la caja se encuentra desconectado; pero al momento de intentarlo conectar encontramos que la entrada se encuentra undida y por consiguiente no se puede conectar._x000d_
espero me puedan ayudar; muchas gracias.</v>
      </c>
      <c r="J941" t="str">
        <v>NO APLICA</v>
      </c>
      <c r="K941" t="str">
        <v>La transportadora ya recogió la caja con la POS. Se transfiere para su recepción en ITAM; formateo e instalación en sitio.</v>
      </c>
      <c r="L941" t="str">
        <v>Inicialmente se presenta problema; porque no enciende la POS; se verifican todas las conexiones; se valida que la memoria RAM funcione correctamente; el DD este bien conectado. Se identifica que la falla corresponde a que el cable de la gaveta se encuentra en corto; se realiza el cambio y la POS ya arranca correctamente. Luego se ingresa a la BIOS y se configura el arranque desde la memoria USB y se configuran los puertos COM para que se habiliten los visores. Se inicia la instalación del sistema operativo pero se bloquea porque el puerta de RED esta bloqueado y no se conecta al servidor. Asi que se pide al área de redes que lo desbloqueen. Luego se inicia nuevamente la instalación y pasa correctamente. Se deja pendiente la configuración por parte de la mesa de ayuda para que configuren la facturación; los datafonos y la POS en general.</v>
      </c>
      <c r="M941">
        <v>44566</v>
      </c>
      <c r="N941">
        <v>44567</v>
      </c>
      <c r="O941" t="str">
        <v>M074 METRO FACATATIVA</v>
      </c>
      <c r="P941" t="str">
        <v>FACATATIVA</v>
      </c>
      <c r="Q941" t="str">
        <v>ALEXANDER CASTILLO SOTELO</v>
      </c>
      <c r="R941">
        <v>80216449</v>
      </c>
      <c r="S941" t="str">
        <v>BOGOTA</v>
      </c>
    </row>
    <row r="942" xml:space="preserve">
      <c r="A942">
        <v>941</v>
      </c>
      <c r="B942">
        <v>12152877</v>
      </c>
      <c r="C942" t="str">
        <v>REQUEST</v>
      </c>
      <c r="D942" t="str">
        <v>CERRADO</v>
      </c>
      <c r="E942" t="str">
        <v>TIENDA</v>
      </c>
      <c r="F942" t="str">
        <v>POS</v>
      </c>
      <c r="G942" t="str">
        <v>POS</v>
      </c>
      <c r="H942" t="str">
        <v>WINCOR</v>
      </c>
      <c r="I942"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Buena tarde; el dia de hoy la pos #10 dejo de funcionar y al revisar el tema de las conexiones nos dimos cuenta que el cable que conecta el teclado con la caja se encuentra desconectado; pero al momento de intentarlo conectar encontramos que la entrada se encuentra undida y por consiguiente no se puede conectar._x000d_
espero me puedan ayudar; muchas gracias.</v>
      </c>
      <c r="J942" t="str">
        <v>NO APLICA</v>
      </c>
      <c r="K942" t="str">
        <v>La transportadora ya recogió la caja con la POS. Se transfiere para su recepción en ITAM; formateo e instalación en sitio.</v>
      </c>
      <c r="L942" t="str">
        <v>Inicialmente se presenta problema; porque no enciende la POS; se verifican todas las conexiones; se valida que la memoria RAM funcione correctamente; el DD este bien conectado. Se identifica que la falla corresponde a que el cable de la gaveta se encuentra en corto; se realiza el cambio y la POS ya arranca correctamente. Luego se ingresa a la BIOS y se configura el arranque desde la memoria USB y se configuran los puertos COM para que se habiliten los visores. Se inicia la instalación del sistema operativo pero se bloquea porque el puerta de RED esta bloqueado y no se conecta al servidor. Asi que se pide al área de redes que lo desbloqueen. Luego se inicia nuevamente la instalación y pasa correctamente. Se deja pendiente la configuración por parte de la mesa de ayuda para que configuren la facturación; los datafonos y la POS en general.</v>
      </c>
      <c r="M942">
        <v>44566</v>
      </c>
      <c r="N942">
        <v>44567</v>
      </c>
      <c r="O942" t="str">
        <v>M074 METRO FACATATIVA</v>
      </c>
      <c r="P942" t="str">
        <v>FACATATIVA</v>
      </c>
      <c r="Q942" t="str">
        <v>ALEXANDER CASTILLO SOTELO</v>
      </c>
      <c r="R942">
        <v>80216449</v>
      </c>
      <c r="S942" t="str">
        <v>BOGOTA</v>
      </c>
    </row>
    <row r="943" xml:space="preserve">
      <c r="A943">
        <v>942</v>
      </c>
      <c r="B943">
        <v>12189257</v>
      </c>
      <c r="C943" t="str">
        <v>INCIDENT</v>
      </c>
      <c r="D943" t="str">
        <v>CERRADO</v>
      </c>
      <c r="E943" t="str">
        <v>TIENDA</v>
      </c>
      <c r="F943" t="str">
        <v>POS</v>
      </c>
      <c r="G943" t="str">
        <v>POS</v>
      </c>
      <c r="H943" t="str">
        <v>WINCOR</v>
      </c>
      <c r="I94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colaboran con la pos 10 de plaos preparados ya qeu no funcion ase reinicia y se reinicia; y no funciona_x000d_
Numero de inventario: 123456_x000d_
Numero de caja: 10</v>
      </c>
      <c r="J943" t="str">
        <v>NO APLICA</v>
      </c>
      <c r="K943" t="str">
        <v>Me ayudas con esta solicitud URGENTE</v>
      </c>
      <c r="L943" t="str">
        <v>Se verifica la CPU POS 10 y se evidencia que se apaga muy seguido; se prosigue a revisar la CPU POS y se encuentra falla en el sistema operativo; o sea en el disco duro. Se remplaza disco duro; se configura la bios y queda lista para realizar su instalación mediante la USB de booteo. Se autoriza al NOC para que retiren la seguridad del puerto y así continuar con el procedimiento. Se instala su sistema operativo con sus IP; Mask; Gateway; IP Server y la CPU queda instalada correctamente. Se procede a avisar a la jefe de cajas para que haga su proceso de última facturación. Estado OK</v>
      </c>
      <c r="M943">
        <v>44567</v>
      </c>
      <c r="N943">
        <v>44567</v>
      </c>
      <c r="O943" t="str">
        <v>J047 JUMBO GIRARDOT</v>
      </c>
      <c r="P943" t="str">
        <v>GIRARDOT</v>
      </c>
      <c r="Q943" t="str">
        <v>RAFAEL ARDILA PUENTES</v>
      </c>
      <c r="R943">
        <v>1018419858</v>
      </c>
      <c r="S943" t="str">
        <v>OCCIDENTE</v>
      </c>
    </row>
    <row r="944" xml:space="preserve">
      <c r="A944">
        <v>943</v>
      </c>
      <c r="B944">
        <v>12189257</v>
      </c>
      <c r="C944" t="str">
        <v>INCIDENT</v>
      </c>
      <c r="D944" t="str">
        <v>CERRADO</v>
      </c>
      <c r="E944" t="str">
        <v>TIENDA</v>
      </c>
      <c r="F944" t="str">
        <v>POS</v>
      </c>
      <c r="G944" t="str">
        <v>POS</v>
      </c>
      <c r="H944" t="str">
        <v>WINCOR</v>
      </c>
      <c r="I94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colaboran con la pos 10 de plaos preparados ya qeu no funcion ase reinicia y se reinicia; y no funciona_x000d_
Numero de inventario: 123456_x000d_
Numero de caja: 10</v>
      </c>
      <c r="J944" t="str">
        <v>NO APLICA</v>
      </c>
      <c r="K944" t="str">
        <v>Me ayudas con esta solicitud URGENTE</v>
      </c>
      <c r="L944" t="str">
        <v>Se verifica la CPU POS 10 y se evidencia que se apaga muy seguido; se prosigue a revisar la CPU POS y se encuentra falla en el sistema operativo; o sea en el disco duro. Se remplaza disco duro; se configura la bios y queda lista para realizar su instalación mediante la USB de booteo. Se autoriza al NOC para que retiren la seguridad del puerto y así continuar con el procedimiento. Se instala su sistema operativo con sus IP; Mask; Gateway; IP Server y la CPU queda instalada correctamente. Se procede a avisar a la jefe de cajas para que haga su proceso de última facturación. Estado OK</v>
      </c>
      <c r="M944">
        <v>44567</v>
      </c>
      <c r="N944">
        <v>44567</v>
      </c>
      <c r="O944" t="str">
        <v>J047 JUMBO GIRARDOT</v>
      </c>
      <c r="P944" t="str">
        <v>GIRARDOT</v>
      </c>
      <c r="Q944" t="str">
        <v>RAFAEL ARDILA PUENTES</v>
      </c>
      <c r="R944">
        <v>1018419858</v>
      </c>
      <c r="S944" t="str">
        <v>OCCIDENTE</v>
      </c>
    </row>
    <row r="945" xml:space="preserve">
      <c r="A945">
        <v>944</v>
      </c>
      <c r="B945">
        <v>12189257</v>
      </c>
      <c r="C945" t="str">
        <v>INCIDENT</v>
      </c>
      <c r="D945" t="str">
        <v>CERRADO</v>
      </c>
      <c r="E945" t="str">
        <v>TIENDA</v>
      </c>
      <c r="F945" t="str">
        <v>POS</v>
      </c>
      <c r="G945" t="str">
        <v>POS</v>
      </c>
      <c r="H945" t="str">
        <v>WINCOR</v>
      </c>
      <c r="I94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colaboran con la pos 10 de plaos preparados ya qeu no funcion ase reinicia y se reinicia; y no funciona_x000d_
Numero de inventario: 123456_x000d_
Numero de caja: 10</v>
      </c>
      <c r="J945" t="str">
        <v>NO APLICA</v>
      </c>
      <c r="K945" t="str">
        <v>Me ayudas con esta solicitud URGENTE</v>
      </c>
      <c r="L945" t="str">
        <v>Se verifica la CPU POS 10 y se evidencia que se apaga muy seguido; se prosigue a revisar la CPU POS y se encuentra falla en el sistema operativo; o sea en el disco duro. Se remplaza disco duro; se configura la bios y queda lista para realizar su instalación mediante la USB de booteo. Se autoriza al NOC para que retiren la seguridad del puerto y así continuar con el procedimiento. Se instala su sistema operativo con sus IP; Mask; Gateway; IP Server y la CPU queda instalada correctamente. Se procede a avisar a la jefe de cajas para que haga su proceso de última facturación. Estado OK</v>
      </c>
      <c r="M945">
        <v>44567</v>
      </c>
      <c r="N945">
        <v>44567</v>
      </c>
      <c r="O945" t="str">
        <v>J047 JUMBO GIRARDOT</v>
      </c>
      <c r="P945" t="str">
        <v>GIRARDOT</v>
      </c>
      <c r="Q945" t="str">
        <v>RAFAEL ARDILA PUENTES</v>
      </c>
      <c r="R945">
        <v>1018419858</v>
      </c>
      <c r="S945" t="str">
        <v>OCCIDENTE</v>
      </c>
    </row>
    <row r="946" xml:space="preserve">
      <c r="A946">
        <v>945</v>
      </c>
      <c r="B946">
        <v>12189257</v>
      </c>
      <c r="C946" t="str">
        <v>INCIDENT</v>
      </c>
      <c r="D946" t="str">
        <v>CERRADO</v>
      </c>
      <c r="E946" t="str">
        <v>TIENDA</v>
      </c>
      <c r="F946" t="str">
        <v>POS</v>
      </c>
      <c r="G946" t="str">
        <v>POS</v>
      </c>
      <c r="H946" t="str">
        <v>WINCOR</v>
      </c>
      <c r="I94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colaboran con la pos 10 de plaos preparados ya qeu no funcion ase reinicia y se reinicia; y no funciona_x000d_
Numero de inventario: 123456_x000d_
Numero de caja: 10</v>
      </c>
      <c r="J946" t="str">
        <v>NO APLICA</v>
      </c>
      <c r="K946" t="str">
        <v>Me ayudas con esta solicitud URGENTE</v>
      </c>
      <c r="L946" t="str">
        <v>Se verifica la CPU POS 10 y se evidencia que se apaga muy seguido; se prosigue a revisar la CPU POS y se encuentra falla en el sistema operativo; o sea en el disco duro. Se remplaza disco duro; se configura la bios y queda lista para realizar su instalación mediante la USB de booteo. Se autoriza al NOC para que retiren la seguridad del puerto y así continuar con el procedimiento. Se instala su sistema operativo con sus IP; Mask; Gateway; IP Server y la CPU queda instalada correctamente. Se procede a avisar a la jefe de cajas para que haga su proceso de última facturación. Estado OK</v>
      </c>
      <c r="M946">
        <v>44567</v>
      </c>
      <c r="N946">
        <v>44567</v>
      </c>
      <c r="O946" t="str">
        <v>J047 JUMBO GIRARDOT</v>
      </c>
      <c r="P946" t="str">
        <v>GIRARDOT</v>
      </c>
      <c r="Q946" t="str">
        <v>RAFAEL ARDILA PUENTES</v>
      </c>
      <c r="R946">
        <v>1018419858</v>
      </c>
      <c r="S946" t="str">
        <v>OCCIDENTE</v>
      </c>
    </row>
    <row r="947" xml:space="preserve">
      <c r="A947">
        <v>946</v>
      </c>
      <c r="B947">
        <v>12183416</v>
      </c>
      <c r="C947" t="str">
        <v>INCIDENT</v>
      </c>
      <c r="D947" t="str">
        <v>CERRADO</v>
      </c>
      <c r="E947" t="str">
        <v>TIENDA</v>
      </c>
      <c r="F947" t="str">
        <v>POS</v>
      </c>
      <c r="G947" t="str">
        <v>POS</v>
      </c>
      <c r="H947" t="str">
        <v>WINCOR</v>
      </c>
      <c r="I947"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noches_x000d_
solicito de su colaboracion para la revision de la pos #5 la cual esta presentando fallas ya que despues de llevar un tiempo en proceso de registro se apaga o genera la factura se apaga y no cargan las ventas generando descuadres para los cajeros._x000d_
agradezco de su ayuda; quedo atenta</v>
      </c>
      <c r="J947" t="str">
        <v>NO APLICA</v>
      </c>
      <c r="K947" t="str">
        <v>Se requiere revisión física de la pos ya que puede ser que se esta calentando la fuente y por eso se apague generando novedad con las transacciones de los cajeros</v>
      </c>
      <c r="L947" t="str" xml:space="preserve">
        <v xml:space="preserve">Se hace la revisión de la POS y se observa que el ventilador de la fuente de poder no funciona correctamente y tampoco el ventilador de la parte frontal. Se deben cambiar las partes para que la POS no se apague._x000d_
Marca Wincor_x000d_
Modelo Beetle/M_x000d_
Serial 6498506400</v>
      </c>
      <c r="M947">
        <v>44567</v>
      </c>
      <c r="N947">
        <v>44567</v>
      </c>
      <c r="O947" t="str">
        <v>M073 METRO MOSQUERA</v>
      </c>
      <c r="P947" t="str">
        <v>MOSQUERA</v>
      </c>
      <c r="Q947" t="str">
        <v>ALEXANDER CASTILLO SOTELO</v>
      </c>
      <c r="R947">
        <v>80216449</v>
      </c>
      <c r="S947" t="str">
        <v>BOGOTA</v>
      </c>
    </row>
    <row r="948" xml:space="preserve">
      <c r="A948">
        <v>947</v>
      </c>
      <c r="B948">
        <v>12190329</v>
      </c>
      <c r="C948" t="str">
        <v>INCIDENT</v>
      </c>
      <c r="D948" t="str">
        <v>CERRADO</v>
      </c>
      <c r="E948" t="str">
        <v>TIENDA</v>
      </c>
      <c r="F948" t="str">
        <v>VERIFICADOR</v>
      </c>
      <c r="G948" t="str">
        <v>VERIFICADOR</v>
      </c>
      <c r="H948" t="str">
        <v>NEWLAND</v>
      </c>
      <c r="I948" t="str" xml:space="preserve">
        <v xml:space="preserve">Datos usuario_x000d_
Nombre: Jahir Andres Mayorquin Diaz_x000d_
Correo: JahirAndres.MayorquinDiaz@cencosud.com.co_x000d_
Usuario AD: JAMayorqu_x000d_
Pais: Colombia_x000d_
Ubicacion: J047 JUMBO GIRARDOT_x000d_
Zona: Colombia Occidente_x000d_
Unidad de Negocio: JUMBO_x000d_
Servicio: null_x000d_
Telefono: 3228858820_x000d_
Anexo: null_x000d_
Descripcion: El verificador no enciende_x000d_
AD-128505_x000d_
S/N :N02CAA000634_x000d_
</v>
      </c>
      <c r="J948" t="str">
        <v>NO APLICA</v>
      </c>
      <c r="K948" t="str">
        <v>Me ayudas con este requerimiento</v>
      </c>
      <c r="L948" t="str" xml:space="preserve">
        <v xml:space="preserve">Se verifica Verificador de precios y se evidencia que no enciende. Se realizan pruebas con otros cargadores originales y en otros puntos de otros verificadores y el verificador sigue con la misma falla. Se documentan datos del verificador para su respectivo proceso de despacho. Estado Pendiente_x000d_
Tipo Verificador de Precios_x000d_
Marca Newland_x000d_
Modelo NQ1000_x000d_
Serial NQ2CAA000634</v>
      </c>
      <c r="M948">
        <v>44567</v>
      </c>
      <c r="N948">
        <v>44567</v>
      </c>
      <c r="O948" t="str">
        <v>J047 JUMBO GIRARDOT</v>
      </c>
      <c r="P948" t="str">
        <v>GIRARDOT</v>
      </c>
      <c r="Q948" t="str">
        <v>RAFAEL ARDILA PUENTES</v>
      </c>
      <c r="R948">
        <v>1018419858</v>
      </c>
      <c r="S948" t="str">
        <v>OCCIDENTE</v>
      </c>
    </row>
    <row r="949" xml:space="preserve">
      <c r="A949">
        <v>948</v>
      </c>
      <c r="B949">
        <v>12187868</v>
      </c>
      <c r="C949" t="str">
        <v>INCIDENT</v>
      </c>
      <c r="D949" t="str">
        <v>CERRADO</v>
      </c>
      <c r="E949" t="str">
        <v>TIENDA</v>
      </c>
      <c r="F949" t="str">
        <v>IMPRESORA</v>
      </c>
      <c r="G949" t="str">
        <v>IMPRESORA</v>
      </c>
      <c r="H949" t="str">
        <v>ZEBRA</v>
      </c>
      <c r="I949" t="str" xml:space="preserve">
        <v xml:space="preserve">Datos usuario_x000d_
Nombre: Edison Ferney Navarrete Ramirez_x000d_
Correo: EdisonFerney.NavarreteRamirez@cencosud.com.co_x000d_
Usuario AD: EDNavarre_x000d_
Pais: Colombia_x000d_
Ubicacion: J044 JUMBO CHIA_x000d_
Zona: Colombia Bogota_x000d_
Unidad de Negocio: Supermercados_x000d_
Servicio: Tiendas &amp; Centros de Distribucion_x000d_
Telefono: 3102879957_x000d_
Anexo: 7440408_x000d_
Descripcion: las pdts antiguas no tiene conexion y las pdts nuevas funcionan por momentos y se salen del sistema lo mismo pasa con impresora portatil no tiene conexion._x000d_
Seccion de la tienda en donde se ubica la PDT o usuario: pgc_x000d_
</v>
      </c>
      <c r="J949" t="str">
        <v>NO APLICA</v>
      </c>
      <c r="K949" t="str" xml:space="preserve">
        <v xml:space="preserve">ransfer Assignee from '' to 'Espinosa Rodriguez; Jamir Leandro '_x000d_
Transfer Group from 'Soporte_Onsite_BOGOTA' to 'Soporte_Onsite_REG_Remoto_SM Colombia</v>
      </c>
      <c r="L949" t="str">
        <v>Se configura toda la conexión inalámbrica de la impresora; se establecen todos los parámetros de direccionamiento y seguridad. Se realizan las pruebas y salen correctas. También se verifica el estado de la red inalámbrica y se valida que las PDA estén funcionando correctamente. Se habla con el personal de redes para que haga una reconfiguración de los AP. Se hacen prueba nuevamente y todos los equipos funcionan correctamente.</v>
      </c>
      <c r="M949">
        <v>44566</v>
      </c>
      <c r="N949">
        <v>44568</v>
      </c>
      <c r="O949" t="str">
        <v>J044 JUMBO CHIA</v>
      </c>
      <c r="P949" t="str">
        <v>CHIA</v>
      </c>
      <c r="Q949" t="str">
        <v>ALEXANDER CASTILLO SOTELO</v>
      </c>
      <c r="R949">
        <v>80216449</v>
      </c>
      <c r="S949" t="str">
        <v>BOGOTA</v>
      </c>
    </row>
    <row r="950" xml:space="preserve">
      <c r="A950">
        <v>949</v>
      </c>
      <c r="B950">
        <v>12187868</v>
      </c>
      <c r="C950" t="str">
        <v>INCIDENT</v>
      </c>
      <c r="D950" t="str">
        <v>CERRADO</v>
      </c>
      <c r="E950" t="str">
        <v>TIENDA</v>
      </c>
      <c r="F950" t="str">
        <v>IMPRESORA</v>
      </c>
      <c r="G950" t="str">
        <v>IMPRESORA</v>
      </c>
      <c r="H950" t="str">
        <v>ZEBRA</v>
      </c>
      <c r="I950" t="str" xml:space="preserve">
        <v xml:space="preserve">Datos usuario_x000d_
Nombre: Edison Ferney Navarrete Ramirez_x000d_
Correo: EdisonFerney.NavarreteRamirez@cencosud.com.co_x000d_
Usuario AD: EDNavarre_x000d_
Pais: Colombia_x000d_
Ubicacion: J044 JUMBO CHIA_x000d_
Zona: Colombia Bogota_x000d_
Unidad de Negocio: Supermercados_x000d_
Servicio: Tiendas &amp; Centros de Distribucion_x000d_
Telefono: 3102879957_x000d_
Anexo: 7440408_x000d_
Descripcion: las pdts antiguas no tiene conexion y las pdts nuevas funcionan por momentos y se salen del sistema lo mismo pasa con impresora portatil no tiene conexion._x000d_
Seccion de la tienda en donde se ubica la PDT o usuario: pgc_x000d_
</v>
      </c>
      <c r="J950" t="str">
        <v>NO APLICA</v>
      </c>
      <c r="K950" t="str" xml:space="preserve">
        <v xml:space="preserve">ransfer Assignee from '' to 'Espinosa Rodriguez; Jamir Leandro '_x000d_
Transfer Group from 'Soporte_Onsite_BOGOTA' to 'Soporte_Onsite_REG_Remoto_SM Colombia</v>
      </c>
      <c r="L950" t="str">
        <v>Se configura toda la conexión inalámbrica de la impresora; se establecen todos los parámetros de direccionamiento y seguridad. Se realizan las pruebas y salen correctas. También se verifica el estado de la red inalámbrica y se valida que las PDA estén funcionando correctamente. Se habla con el personal de redes para que haga una reconfiguración de los AP. Se hacen prueba nuevamente y todos los equipos funcionan correctamente.</v>
      </c>
      <c r="M950">
        <v>44566</v>
      </c>
      <c r="N950">
        <v>44568</v>
      </c>
      <c r="O950" t="str">
        <v>J044 JUMBO CHIA</v>
      </c>
      <c r="P950" t="str">
        <v>CHIA</v>
      </c>
      <c r="Q950" t="str">
        <v>ALEXANDER CASTILLO SOTELO</v>
      </c>
      <c r="R950">
        <v>80216449</v>
      </c>
      <c r="S950" t="str">
        <v>BOGOTA</v>
      </c>
    </row>
    <row r="951" xml:space="preserve">
      <c r="A951">
        <v>950</v>
      </c>
      <c r="B951">
        <v>12187868</v>
      </c>
      <c r="C951" t="str">
        <v>INCIDENT</v>
      </c>
      <c r="D951" t="str">
        <v>CERRADO</v>
      </c>
      <c r="E951" t="str">
        <v>TIENDA</v>
      </c>
      <c r="F951" t="str">
        <v>IMPRESORA</v>
      </c>
      <c r="G951" t="str">
        <v>IMPRESORA</v>
      </c>
      <c r="H951" t="str">
        <v>ZEBRA</v>
      </c>
      <c r="I951" t="str" xml:space="preserve">
        <v xml:space="preserve">Datos usuario_x000d_
Nombre: Edison Ferney Navarrete Ramirez_x000d_
Correo: EdisonFerney.NavarreteRamirez@cencosud.com.co_x000d_
Usuario AD: EDNavarre_x000d_
Pais: Colombia_x000d_
Ubicacion: J044 JUMBO CHIA_x000d_
Zona: Colombia Bogota_x000d_
Unidad de Negocio: Supermercados_x000d_
Servicio: Tiendas &amp; Centros de Distribucion_x000d_
Telefono: 3102879957_x000d_
Anexo: 7440408_x000d_
Descripcion: las pdts antiguas no tiene conexion y las pdts nuevas funcionan por momentos y se salen del sistema lo mismo pasa con impresora portatil no tiene conexion._x000d_
Seccion de la tienda en donde se ubica la PDT o usuario: pgc_x000d_
</v>
      </c>
      <c r="J951" t="str">
        <v>NO APLICA</v>
      </c>
      <c r="K951" t="str" xml:space="preserve">
        <v xml:space="preserve">ransfer Assignee from '' to 'Espinosa Rodriguez; Jamir Leandro '_x000d_
Transfer Group from 'Soporte_Onsite_BOGOTA' to 'Soporte_Onsite_REG_Remoto_SM Colombia</v>
      </c>
      <c r="L951" t="str">
        <v>Se configura toda la conexión inalámbrica de la impresora; se establecen todos los parámetros de direccionamiento y seguridad. Se realizan las pruebas y salen correctas. También se verifica el estado de la red inalámbrica y se valida que las PDA estén funcionando correctamente. Se habla con el personal de redes para que haga una reconfiguración de los AP. Se hacen prueba nuevamente y todos los equipos funcionan correctamente.</v>
      </c>
      <c r="M951">
        <v>44566</v>
      </c>
      <c r="N951">
        <v>44568</v>
      </c>
      <c r="O951" t="str">
        <v>J044 JUMBO CHIA</v>
      </c>
      <c r="P951" t="str">
        <v>CHIA</v>
      </c>
      <c r="Q951" t="str">
        <v>ALEXANDER CASTILLO SOTELO</v>
      </c>
      <c r="R951">
        <v>80216449</v>
      </c>
      <c r="S951" t="str">
        <v>BOGOTA</v>
      </c>
    </row>
    <row r="952" xml:space="preserve">
      <c r="A952">
        <v>951</v>
      </c>
      <c r="B952">
        <v>12190517</v>
      </c>
      <c r="C952" t="str">
        <v>REQUEST</v>
      </c>
      <c r="D952" t="str">
        <v>CERRADO</v>
      </c>
      <c r="E952" t="str">
        <v>TIENDA</v>
      </c>
      <c r="F952" t="str">
        <v>PDA</v>
      </c>
      <c r="G952" t="str">
        <v>PDA</v>
      </c>
      <c r="H952" t="str">
        <v>HONEYWELL</v>
      </c>
      <c r="I952"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Buenas noches me podrian colaborar con una pda de seguridad ya que se encuentra bloqueada gracias por su ayuda_x000d_
</v>
      </c>
      <c r="J952" t="str">
        <v>NO APLICA</v>
      </c>
      <c r="K952" t="str" xml:space="preserve">
        <v xml:space="preserve">Transfer Assignee from '' to 'Espinosa Rodriguez; Jamir Leandro '_x000d_
Transfer Group from 'Mesas Especializadas Colombia' to 'Soporte_Onsite_REG_Remoto_SM Colombia'</v>
      </c>
      <c r="L952" t="str">
        <v>Se valida que la PDA se encuentra bloqueada (se queda en el logo del fabricante). Se procede con el reinicio de fabrica del equipo; se instala el Firmware .31 y luego se vuelve a  restablecer a los parámetros de fabrica. Ahora se instalan todas las aplicaciones y se configuran; se conecta a la red inalámbrica y se configura el navegador. Se realizan las pruebas correspondiente y se deja operativo el equipo.</v>
      </c>
      <c r="M952">
        <v>44568</v>
      </c>
      <c r="N952">
        <v>44568</v>
      </c>
      <c r="O952" t="str">
        <v>M074 METRO FACATATIVA</v>
      </c>
      <c r="P952" t="str">
        <v>FACATATIVA</v>
      </c>
      <c r="Q952" t="str">
        <v>ALEXANDER CASTILLO SOTELO</v>
      </c>
      <c r="R952">
        <v>80216449</v>
      </c>
      <c r="S952" t="str">
        <v>BOGOTA</v>
      </c>
    </row>
    <row r="953" xml:space="preserve">
      <c r="A953">
        <v>952</v>
      </c>
      <c r="B953">
        <v>12191691</v>
      </c>
      <c r="C953" t="str">
        <v>REQUEST</v>
      </c>
      <c r="D953" t="str">
        <v>CERRADO</v>
      </c>
      <c r="E953" t="str">
        <v>TIENDA</v>
      </c>
      <c r="F953" t="str">
        <v>POS</v>
      </c>
      <c r="G953" t="str">
        <v>POS</v>
      </c>
      <c r="H953" t="str">
        <v>WINCOR</v>
      </c>
      <c r="I95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10 nuevemante ya que el dia de hoy ; no funciona_x000d_
Numero de inventario: 12458_x000d_
Numero de caja: 10</v>
      </c>
      <c r="J953" t="str">
        <v>NO APLICA</v>
      </c>
      <c r="K953" t="str">
        <v>Jefe para su autorizacion; esta es la llamada que atendio isit esta manana de la pos de platos preparados su ayuda para que la documenten y seguir con el tramite-Gracias</v>
      </c>
      <c r="L953" t="str">
        <v>Se verifica CPU POS instalada el día 06/01/22 con Serial 6498503999 y CAU 12189257 instalada y configurada correctamente quedando funcional; la cual indican que estaban trabajando en la CPU POS y está se apagó y no volvió a encender. Se verifica que la fuente se quemó; se prosigue a remplazar la CPU POS por una del lineal de cajas cambiando tarjeta de red y el disco duro. Se configura la BIOS y se deja la POS de Platos Preparados funcional. Estado OK.</v>
      </c>
      <c r="M953">
        <v>44572</v>
      </c>
      <c r="N953">
        <v>44572</v>
      </c>
      <c r="O953" t="str">
        <v>J047 JUMBO GIRARDOT</v>
      </c>
      <c r="P953" t="str">
        <v>GIRARDOT</v>
      </c>
      <c r="Q953" t="str">
        <v>RAFAEL ARDILA PUENTES</v>
      </c>
      <c r="R953">
        <v>1018419858</v>
      </c>
      <c r="S953" t="str">
        <v>OCCIDENTE</v>
      </c>
    </row>
    <row r="954" xml:space="preserve">
      <c r="A954">
        <v>953</v>
      </c>
      <c r="B954">
        <v>12166097</v>
      </c>
      <c r="C954" t="str">
        <v>REQUEST</v>
      </c>
      <c r="D954" t="str">
        <v>CERRADO</v>
      </c>
      <c r="E954" t="str">
        <v>TIENDA</v>
      </c>
      <c r="F954" t="str">
        <v>POS</v>
      </c>
      <c r="G954" t="str">
        <v>IMPRESORA</v>
      </c>
      <c r="H954" t="str">
        <v>WINCOR</v>
      </c>
      <c r="I954"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La pdt destinado para el registro de salia de electrodomesticos no permite escanear las facturas de la caja 17 ; cual es donde se registran la mayoria de electrodomesticos; como se evidencia el dia 24 quedo sin registro: parlantes; celulares; ventiladores y un tv 24 " caixun._x000d_
_x000d_
Seccion de la tienda en donde se ubica la PDT o usuario: Jumbo Yopal</v>
      </c>
      <c r="J954" t="str">
        <v>NO APLICA</v>
      </c>
      <c r="K954" t="str" xml:space="preserve">
        <v xml:space="preserve">Buen día;_x000d_
Por favor nos apoyan con personal en sitio para realizar la instalación de la parte que ya se encuentra en tienda._x000d_
Área: Electro_x000d_
Marca: Wincor Nixdorf_x000d_
Modelo: TH320-620D-W000_x000d_
Submodelo: 0175010106988_x000d_
Serial: K110800094_x000d_
Descripción de la falla: Impresora de Electro presenta daño en cabezal de impresión_x000d_
Actividad: Se requiere personal en sitio para instalar la parte recibida; dejar operativa la impresora; realizar pruebas con personal de control pérdidas y PDT de las antenas</v>
      </c>
      <c r="L954" t="str">
        <v>Se realiza verificación del funcionamiento de la PDT HONNEYWELL y esta funciona normalmente lee tikes de las demás cajas. Se revisa impresora de la pos 17 y se evidencia que esta imprimiendo entrecortado por esta razón no lee los tiques de electro. Se realiza cambio de la cabeza de impresion termica enviada del laboratorio de Cencosud; se instala y se realizan pruebs de impresion y de lectura por parte de seguridad y Antenas y lee bien la factura.</v>
      </c>
      <c r="M954">
        <v>44572</v>
      </c>
      <c r="N954">
        <v>44573</v>
      </c>
      <c r="O954" t="str">
        <v>J185 JUMBO YOPAL</v>
      </c>
      <c r="P954" t="str">
        <v>YOPAL</v>
      </c>
      <c r="Q954" t="str">
        <v>RAFAEL BARRERA DIAZ</v>
      </c>
      <c r="R954">
        <v>6766862</v>
      </c>
      <c r="S954" t="str">
        <v>ORIENTE</v>
      </c>
    </row>
    <row r="955" xml:space="preserve">
      <c r="A955">
        <v>954</v>
      </c>
      <c r="B955">
        <v>12168776</v>
      </c>
      <c r="C955" t="str">
        <v>REQUEST</v>
      </c>
      <c r="D955" t="str">
        <v>CERRADO</v>
      </c>
      <c r="E955" t="str">
        <v>TIENDA</v>
      </c>
      <c r="F955" t="str">
        <v>CPU</v>
      </c>
      <c r="G955" t="str">
        <v>CPU</v>
      </c>
      <c r="H955" t="str">
        <v>LENOVO</v>
      </c>
      <c r="I955"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les confirmo que el computador de atc esta mostrando constantemente un aviso WINDOWS DETECTO UN PROBLEMA EN EL DISCO DURO._x000d_
Agradezco ayuda_x000d_
AREA EN DONDE SE UBICA EL EQUIPO : atc</v>
      </c>
      <c r="J955" t="str">
        <v>NO APLICA</v>
      </c>
      <c r="K955" t="str" xml:space="preserve">
        <v xml:space="preserve">Buen día;_x000d_
Por favor nos apoyan con personal en sitio para realizar la instalación del Disco Duro en equipo de computo de ATC._x000d_
Área: ATC_x000d_
Marca: Lenovo_x000d_
Serie/placa: MJ05DVZ_x000d_
Descripción de la falla: Equipo presenta Falla en Disco Duro. La parte se solicitó y ya se encuentra en tienda_x000d_
Actividad: Se requiere personal en sitio para instalar la parte y dejar operativo PC de ATC._x000d_
Tener en cuenta antes de formatear; tomar los datos de configuración de red; IP Fija; páginas a las cuales acceden._x000d_
Los instaladores se encuentran en la carpeta Operaciones TI en el PC de Sistemas._x000d_
Debe quedar con Mozilla FireFox 15.0 y Java 6.0_x000d_
Con Bloqueo de reimpresiones en cada uno de los usuarios que tienen acceso a ATC.</v>
      </c>
      <c r="L955" t="str" xml:space="preserve">
        <v xml:space="preserve">Se realiza cambio del disco duro se retira el disco dañado de 500 GB y se instala el que enviaron de 1TB; se instala la imagen de cencosud; se instalan antivirus; FIX; SCCM requeridos para subirlo al dominio; se instalan aplicativos requeridos; se configuran los usuarios PEMAYRAA (MAYRA PEREZ); DCAMPOSC (DIANA CAMPO); JCASTRO (JUAN CASTRO); LELUENGA (LEYDIS LUENGAS) y JBELLONR (MILENA BELON.  se entrega a la usuaria Mayra Perez; quien recibe a satisfacción._x000d_
</v>
      </c>
      <c r="M955">
        <v>44572</v>
      </c>
      <c r="N955">
        <v>44573</v>
      </c>
      <c r="O955" t="str">
        <v>J185 JUMBO YOPAL</v>
      </c>
      <c r="P955" t="str">
        <v>YOPAL</v>
      </c>
      <c r="Q955" t="str">
        <v>RAFAEL BARRERA DIAZ</v>
      </c>
      <c r="R955">
        <v>6766862</v>
      </c>
      <c r="S955" t="str">
        <v>ORIENTE</v>
      </c>
    </row>
    <row r="956" xml:space="preserve">
      <c r="A956">
        <v>955</v>
      </c>
      <c r="B956">
        <v>12168776</v>
      </c>
      <c r="C956" t="str">
        <v>REQUEST</v>
      </c>
      <c r="D956" t="str">
        <v>CERRADO</v>
      </c>
      <c r="E956" t="str">
        <v>TIENDA</v>
      </c>
      <c r="F956" t="str">
        <v>CPU</v>
      </c>
      <c r="G956" t="str">
        <v>CPU</v>
      </c>
      <c r="H956" t="str">
        <v>LENOVO</v>
      </c>
      <c r="I956"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les confirmo que el computador de atc esta mostrando constantemente un aviso WINDOWS DETECTO UN PROBLEMA EN EL DISCO DURO._x000d_
Agradezco ayuda_x000d_
AREA EN DONDE SE UBICA EL EQUIPO : atc</v>
      </c>
      <c r="J956" t="str">
        <v>NO APLICA</v>
      </c>
      <c r="K956" t="str" xml:space="preserve">
        <v xml:space="preserve">Buen día;_x000d_
Por favor nos apoyan con personal en sitio para realizar la instalación del Disco Duro en equipo de computo de ATC._x000d_
Área: ATC_x000d_
Marca: Lenovo_x000d_
Serie/placa: MJ05DVZ_x000d_
Descripción de la falla: Equipo presenta Falla en Disco Duro. La parte se solicitó y ya se encuentra en tienda_x000d_
Actividad: Se requiere personal en sitio para instalar la parte y dejar operativo PC de ATC._x000d_
Tener en cuenta antes de formatear; tomar los datos de configuración de red; IP Fija; páginas a las cuales acceden._x000d_
Los instaladores se encuentran en la carpeta Operaciones TI en el PC de Sistemas._x000d_
Debe quedar con Mozilla FireFox 15.0 y Java 6.0_x000d_
Con Bloqueo de reimpresiones en cada uno de los usuarios que tienen acceso a ATC.</v>
      </c>
      <c r="L956" t="str" xml:space="preserve">
        <v xml:space="preserve">Se realiza cambio del disco duro se retira el disco dañado de 500 GB y se instala el que enviaron de 1TB; se instala la imagen de cencosud; se instalan antivirus; FIX; SCCM requeridos para subirlo al dominio; se instalan aplicativos requeridos; se configuran los usuarios PEMAYRAA (MAYRA PEREZ); DCAMPOSC (DIANA CAMPO); JCASTRO (JUAN CASTRO); LELUENGA (LEYDIS LUENGAS) y JBELLONR (MILENA BELON.  se entrega a la usuaria Mayra Perez; quien recibe a satisfacción._x000d_
</v>
      </c>
      <c r="M956">
        <v>44572</v>
      </c>
      <c r="N956">
        <v>44573</v>
      </c>
      <c r="O956" t="str">
        <v>J185 JUMBO YOPAL</v>
      </c>
      <c r="P956" t="str">
        <v>YOPAL</v>
      </c>
      <c r="Q956" t="str">
        <v>RAFAEL BARRERA DIAZ</v>
      </c>
      <c r="R956">
        <v>6766862</v>
      </c>
      <c r="S956" t="str">
        <v>ORIENTE</v>
      </c>
    </row>
    <row r="957" xml:space="preserve">
      <c r="A957">
        <v>956</v>
      </c>
      <c r="B957">
        <v>12168776</v>
      </c>
      <c r="C957" t="str">
        <v>REQUEST</v>
      </c>
      <c r="D957" t="str">
        <v>CERRADO</v>
      </c>
      <c r="E957" t="str">
        <v>TIENDA</v>
      </c>
      <c r="F957" t="str">
        <v>CPU</v>
      </c>
      <c r="G957" t="str">
        <v>CPU</v>
      </c>
      <c r="H957" t="str">
        <v>LENOVO</v>
      </c>
      <c r="I957"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les confirmo que el computador de atc esta mostrando constantemente un aviso WINDOWS DETECTO UN PROBLEMA EN EL DISCO DURO._x000d_
Agradezco ayuda_x000d_
AREA EN DONDE SE UBICA EL EQUIPO : atc</v>
      </c>
      <c r="J957" t="str">
        <v>NO APLICA</v>
      </c>
      <c r="K957" t="str" xml:space="preserve">
        <v xml:space="preserve">Buen día;_x000d_
Por favor nos apoyan con personal en sitio para realizar la instalación del Disco Duro en equipo de computo de ATC._x000d_
Área: ATC_x000d_
Marca: Lenovo_x000d_
Serie/placa: MJ05DVZ_x000d_
Descripción de la falla: Equipo presenta Falla en Disco Duro. La parte se solicitó y ya se encuentra en tienda_x000d_
Actividad: Se requiere personal en sitio para instalar la parte y dejar operativo PC de ATC._x000d_
Tener en cuenta antes de formatear; tomar los datos de configuración de red; IP Fija; páginas a las cuales acceden._x000d_
Los instaladores se encuentran en la carpeta Operaciones TI en el PC de Sistemas._x000d_
Debe quedar con Mozilla FireFox 15.0 y Java 6.0_x000d_
Con Bloqueo de reimpresiones en cada uno de los usuarios que tienen acceso a ATC.</v>
      </c>
      <c r="L957" t="str" xml:space="preserve">
        <v xml:space="preserve">Se realiza cambio del disco duro se retira el disco dañado de 500 GB y se instala el que enviaron de 1TB; se instala la imagen de cencosud; se instalan antivirus; FIX; SCCM requeridos para subirlo al dominio; se instalan aplicativos requeridos; se configuran los usuarios PEMAYRAA (MAYRA PEREZ); DCAMPOSC (DIANA CAMPO); JCASTRO (JUAN CASTRO); LELUENGA (LEYDIS LUENGAS) y JBELLONR (MILENA BELON.  se entrega a la usuaria Mayra Perez; quien recibe a satisfacción._x000d_
</v>
      </c>
      <c r="M957">
        <v>44572</v>
      </c>
      <c r="N957">
        <v>44573</v>
      </c>
      <c r="O957" t="str">
        <v>J185 JUMBO YOPAL</v>
      </c>
      <c r="P957" t="str">
        <v>YOPAL</v>
      </c>
      <c r="Q957" t="str">
        <v>RAFAEL BARRERA DIAZ</v>
      </c>
      <c r="R957">
        <v>6766862</v>
      </c>
      <c r="S957" t="str">
        <v>ORIENTE</v>
      </c>
    </row>
    <row r="958" xml:space="preserve">
      <c r="A958">
        <v>957</v>
      </c>
      <c r="B958">
        <v>12168776</v>
      </c>
      <c r="C958" t="str">
        <v>REQUEST</v>
      </c>
      <c r="D958" t="str">
        <v>CERRADO</v>
      </c>
      <c r="E958" t="str">
        <v>TIENDA</v>
      </c>
      <c r="F958" t="str">
        <v>CPU</v>
      </c>
      <c r="G958" t="str">
        <v>CPU</v>
      </c>
      <c r="H958" t="str">
        <v>LENOVO</v>
      </c>
      <c r="I958"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les confirmo que el computador de atc esta mostrando constantemente un aviso WINDOWS DETECTO UN PROBLEMA EN EL DISCO DURO._x000d_
Agradezco ayuda_x000d_
AREA EN DONDE SE UBICA EL EQUIPO : atc</v>
      </c>
      <c r="J958" t="str">
        <v>NO APLICA</v>
      </c>
      <c r="K958" t="str" xml:space="preserve">
        <v xml:space="preserve">Buen día;_x000d_
Por favor nos apoyan con personal en sitio para realizar la instalación del Disco Duro en equipo de computo de ATC._x000d_
Área: ATC_x000d_
Marca: Lenovo_x000d_
Serie/placa: MJ05DVZ_x000d_
Descripción de la falla: Equipo presenta Falla en Disco Duro. La parte se solicitó y ya se encuentra en tienda_x000d_
Actividad: Se requiere personal en sitio para instalar la parte y dejar operativo PC de ATC._x000d_
Tener en cuenta antes de formatear; tomar los datos de configuración de red; IP Fija; páginas a las cuales acceden._x000d_
Los instaladores se encuentran en la carpeta Operaciones TI en el PC de Sistemas._x000d_
Debe quedar con Mozilla FireFox 15.0 y Java 6.0_x000d_
Con Bloqueo de reimpresiones en cada uno de los usuarios que tienen acceso a ATC.</v>
      </c>
      <c r="L958" t="str" xml:space="preserve">
        <v xml:space="preserve">Se realiza cambio del disco duro se retira el disco dañado de 500 GB y se instala el que enviaron de 1TB; se instala la imagen de cencosud; se instalan antivirus; FIX; SCCM requeridos para subirlo al dominio; se instalan aplicativos requeridos; se configuran los usuarios PEMAYRAA (MAYRA PEREZ); DCAMPOSC (DIANA CAMPO); JCASTRO (JUAN CASTRO); LELUENGA (LEYDIS LUENGAS) y JBELLONR (MILENA BELON.  se entrega a la usuaria Mayra Perez; quien recibe a satisfacción._x000d_
</v>
      </c>
      <c r="M958">
        <v>44572</v>
      </c>
      <c r="N958">
        <v>44573</v>
      </c>
      <c r="O958" t="str">
        <v>J185 JUMBO YOPAL</v>
      </c>
      <c r="P958" t="str">
        <v>YOPAL</v>
      </c>
      <c r="Q958" t="str">
        <v>RAFAEL BARRERA DIAZ</v>
      </c>
      <c r="R958">
        <v>6766862</v>
      </c>
      <c r="S958" t="str">
        <v>ORIENTE</v>
      </c>
    </row>
    <row r="959" xml:space="preserve">
      <c r="A959">
        <v>958</v>
      </c>
      <c r="B959">
        <v>12168776</v>
      </c>
      <c r="C959" t="str">
        <v>REQUEST</v>
      </c>
      <c r="D959" t="str">
        <v>CERRADO</v>
      </c>
      <c r="E959" t="str">
        <v>TIENDA</v>
      </c>
      <c r="F959" t="str">
        <v>CPU</v>
      </c>
      <c r="G959" t="str">
        <v>CPU</v>
      </c>
      <c r="H959" t="str">
        <v>LENOVO</v>
      </c>
      <c r="I959"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les confirmo que el computador de atc esta mostrando constantemente un aviso WINDOWS DETECTO UN PROBLEMA EN EL DISCO DURO._x000d_
Agradezco ayuda_x000d_
AREA EN DONDE SE UBICA EL EQUIPO : atc</v>
      </c>
      <c r="J959" t="str">
        <v>NO APLICA</v>
      </c>
      <c r="K959" t="str" xml:space="preserve">
        <v xml:space="preserve">Buen día;_x000d_
Por favor nos apoyan con personal en sitio para realizar la instalación del Disco Duro en equipo de computo de ATC._x000d_
Área: ATC_x000d_
Marca: Lenovo_x000d_
Serie/placa: MJ05DVZ_x000d_
Descripción de la falla: Equipo presenta Falla en Disco Duro. La parte se solicitó y ya se encuentra en tienda_x000d_
Actividad: Se requiere personal en sitio para instalar la parte y dejar operativo PC de ATC._x000d_
Tener en cuenta antes de formatear; tomar los datos de configuración de red; IP Fija; páginas a las cuales acceden._x000d_
Los instaladores se encuentran en la carpeta Operaciones TI en el PC de Sistemas._x000d_
Debe quedar con Mozilla FireFox 15.0 y Java 6.0_x000d_
Con Bloqueo de reimpresiones en cada uno de los usuarios que tienen acceso a ATC.</v>
      </c>
      <c r="L959" t="str" xml:space="preserve">
        <v xml:space="preserve">Se realiza cambio del disco duro se retira el disco dañado de 500 GB y se instala el que enviaron de 1TB; se instala la imagen de cencosud; se instalan antivirus; FIX; SCCM requeridos para subirlo al dominio; se instalan aplicativos requeridos; se configuran los usuarios PEMAYRAA (MAYRA PEREZ); DCAMPOSC (DIANA CAMPO); JCASTRO (JUAN CASTRO); LELUENGA (LEYDIS LUENGAS) y JBELLONR (MILENA BELON.  se entrega a la usuaria Mayra Perez; quien recibe a satisfacción._x000d_
</v>
      </c>
      <c r="M959">
        <v>44572</v>
      </c>
      <c r="N959">
        <v>44573</v>
      </c>
      <c r="O959" t="str">
        <v>J185 JUMBO YOPAL</v>
      </c>
      <c r="P959" t="str">
        <v>YOPAL</v>
      </c>
      <c r="Q959" t="str">
        <v>RAFAEL BARRERA DIAZ</v>
      </c>
      <c r="R959">
        <v>6766862</v>
      </c>
      <c r="S959" t="str">
        <v>ORIENTE</v>
      </c>
    </row>
    <row r="960" xml:space="preserve">
      <c r="A960">
        <v>959</v>
      </c>
      <c r="B960">
        <v>12186552</v>
      </c>
      <c r="C960" t="str">
        <v>REQUEST</v>
      </c>
      <c r="D960" t="str">
        <v>CERRADO</v>
      </c>
      <c r="E960" t="str">
        <v>TIENDA</v>
      </c>
      <c r="F960" t="str">
        <v>IMPRESORA</v>
      </c>
      <c r="G960" t="str">
        <v>MANO</v>
      </c>
      <c r="H960" t="str">
        <v>ZEBRA</v>
      </c>
      <c r="I960" t="str" xml:space="preserve">
        <v xml:space="preserve">Datos usuario_x000d_
Nombre: Sandra Liliana Rivera Henao_x000d_
Correo: sandraliliana.riverahenao@cencosud.com.co_x000d_
Usuario AD: SARiveraH_x000d_
Pais: Colombia_x000d_
Ubicacion: J047 JUMBO GIRARDOT_x000d_
Zona: Colombia Occidente_x000d_
Unidad de Negocio: Supermercados_x000d_
Servicio: Tiendas &amp; Centros de Distribucion_x000d_
Telefono: 3006689978_x000d_
Anexo: 8872700_x000d_
Descripcion: al imprimir los peroques salen en blanco</v>
      </c>
      <c r="J960" t="str">
        <v>NO APLICA</v>
      </c>
      <c r="K960" t="str">
        <v>Jefe su autorizacion para envio de tecnico para revision de zebra del area de administracion que esta presentando fallas de impresion; me comunico con la tienda y le acomodan la cinta y el problema persiste; imprime en blanco y a veces con impresiones muy claras</v>
      </c>
      <c r="L960" t="str">
        <v>Se revisa impresora Zebra y se encuentra sin red. Se restablece la conexión de la red y se verifica funcionamiento. La impresora presenta problemas de impresión ya que no imprime algunos tickets e imprime borroso; se procede a realizar calibración de los sensores con la opción interna que trae la impresora para calibrar; se auto calibra. Siguiente a esto; se limpian los sensores y el cabezal térmico; se aumenta el contraste de impresión; se pone a pruebas con el usuario y la impresora responde e imprime correctamente. Se deja a prueba media hora. Estado OK</v>
      </c>
      <c r="M960">
        <v>44572</v>
      </c>
      <c r="N960">
        <v>44573</v>
      </c>
      <c r="O960" t="str">
        <v>J047 JUMBO GIRARDOT</v>
      </c>
      <c r="P960" t="str">
        <v>GIRARDOT</v>
      </c>
      <c r="Q960" t="str">
        <v>RAFAEL ARDILA PUENTES</v>
      </c>
      <c r="R960">
        <v>1018419858</v>
      </c>
      <c r="S960" t="str">
        <v>OCCIDENTE</v>
      </c>
    </row>
    <row r="961" xml:space="preserve">
      <c r="A961">
        <v>960</v>
      </c>
      <c r="B961">
        <v>12190415</v>
      </c>
      <c r="C961" t="str">
        <v>REQUEST</v>
      </c>
      <c r="D961" t="str">
        <v>CERRADO</v>
      </c>
      <c r="E961" t="str">
        <v>TIENDA</v>
      </c>
      <c r="F961" t="str">
        <v>POS</v>
      </c>
      <c r="G961" t="str">
        <v>IMPRESORA</v>
      </c>
      <c r="H961" t="str">
        <v>EPSON</v>
      </c>
      <c r="I961"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Jefe Miguel Por favor me colabora con la autorizacion de la visita del de tecnico de isit a la tienda para que realice un diagnostico a los siguientes activos._x000d_
_x000d_
Tipo Fabricante Modelo Numero de serie_x000d_
IMPRESORA POS EPSON TM-H6000IV P5TF145926_x000d_
IMPRESORA POS EPSON TM-H6000IV P5TF146112_x000d_
SCANNER POS BALANZA DATALOGIC 9800 F16C10596</v>
      </c>
      <c r="J961" t="str">
        <v>NO APLICA</v>
      </c>
      <c r="K961" t="str" xml:space="preserve">
        <v xml:space="preserve">Jefe Miguel Por favor me colabora con la autorizacion de la visita del de tecnico de isit a la tienda para que realice un diagnostico a los siguientes activos._x000d_
Tipo Fabricante Modelo Numero de serie_x000d_
IMPRESORA POS EPSON TM-H6000IV P5TF145926_x000d_
IMPRESORA POS EPSON TM-H6000IV P5TF146112_x000d_
SCANNER POS BALANZA DATALOGIC 9800 F16C10596</v>
      </c>
      <c r="L961" t="str" xml:space="preserve">
        <v xml:space="preserve">Se ingresa a tienda se procede a realizar la búsqueda de dos impresoras pos marca Epson TM-H60000Iv la cual sólo se encontró la de serial P5TF146112; Se le realizó pruebas de funcionamiento en cajas para la validación de su estado; la cual está en perfecto estado; se probó también el scanner Balanza Datalogic 9800 F16C10596; al cual se le realizaron pruebas de funcionamiento y se encuentra en buen estado y funcional. Se tuvo que esperar un tiempo ya que en el lugar de búsqueda en sistemas estaban reparando los aires acondicionados; por tal motivo se demoró un poco mas la búsqueda de la impresora pos faltante; la Epson P5TF145926; se busca después del tiempo esperado pero no se encuentra en sala de sistemas. Se pregunta a seguridad y me informan que si no se encuentra en la oficina de sistema no se encuentra en la tienda; además de que solicité una búsqueda en toda la tienda; se encontraban ocupados para dicha colaboración. Se escala está novedad con soporte Edwin Bolaños quien indica que solicitará la revisión por parte del área de seguridad de la impresora faltante_x000d_
IMPRESORA POS EPSON TM-H6000IV P5TF145926 No se encontró_x000d_
IMPRESORA POS EPSON TM-H6000IV P5TF146112 Estado OK_x000d_
SCANNER POS BALANZA DATALOGIC 9800 F16C10596 Estado OK</v>
      </c>
      <c r="M961">
        <v>44572</v>
      </c>
      <c r="N961">
        <v>44574</v>
      </c>
      <c r="O961" t="str">
        <v>M038 METRO NEIVA CENTRO DE CONVENCIONES</v>
      </c>
      <c r="P961" t="str">
        <v>NEIVA</v>
      </c>
      <c r="Q961" t="str">
        <v>JOHN ALEJANDRO LOZADA BABATIVA</v>
      </c>
      <c r="R961">
        <v>1075313382</v>
      </c>
      <c r="S961" t="str">
        <v>OCCIDENTE</v>
      </c>
    </row>
    <row r="962" xml:space="preserve">
      <c r="A962">
        <v>961</v>
      </c>
      <c r="B962">
        <v>12190415</v>
      </c>
      <c r="C962" t="str">
        <v>REQUEST</v>
      </c>
      <c r="D962" t="str">
        <v>CERRADO</v>
      </c>
      <c r="E962" t="str">
        <v>TIENDA</v>
      </c>
      <c r="F962" t="str">
        <v>POS</v>
      </c>
      <c r="G962" t="str">
        <v>IMPRESORA</v>
      </c>
      <c r="H962" t="str">
        <v>EPSON</v>
      </c>
      <c r="I962"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Jefe Miguel Por favor me colabora con la autorizacion de la visita del de tecnico de isit a la tienda para que realice un diagnostico a los siguientes activos._x000d_
_x000d_
Tipo Fabricante Modelo Numero de serie_x000d_
IMPRESORA POS EPSON TM-H6000IV P5TF145926_x000d_
IMPRESORA POS EPSON TM-H6000IV P5TF146112_x000d_
SCANNER POS BALANZA DATALOGIC 9800 F16C10596</v>
      </c>
      <c r="J962" t="str">
        <v>NO APLICA</v>
      </c>
      <c r="K962" t="str" xml:space="preserve">
        <v xml:space="preserve">Jefe Miguel Por favor me colabora con la autorizacion de la visita del de tecnico de isit a la tienda para que realice un diagnostico a los siguientes activos._x000d_
Tipo Fabricante Modelo Numero de serie_x000d_
IMPRESORA POS EPSON TM-H6000IV P5TF145926_x000d_
IMPRESORA POS EPSON TM-H6000IV P5TF146112_x000d_
SCANNER POS BALANZA DATALOGIC 9800 F16C10596</v>
      </c>
      <c r="L962" t="str" xml:space="preserve">
        <v xml:space="preserve">Se ingresa a tienda se procede a realizar la búsqueda de dos impresoras pos marca Epson TM-H60000Iv la cual sólo se encontró la de serial P5TF146112; Se le realizó pruebas de funcionamiento en cajas para la validación de su estado; la cual está en perfecto estado; se probó también el scanner Balanza Datalogic 9800 F16C10596; al cual se le realizaron pruebas de funcionamiento y se encuentra en buen estado y funcional. Se tuvo que esperar un tiempo ya que en el lugar de búsqueda en sistemas estaban reparando los aires acondicionados; por tal motivo se demoró un poco mas la búsqueda de la impresora pos faltante; la Epson P5TF145926; se busca después del tiempo esperado pero no se encuentra en sala de sistemas. Se pregunta a seguridad y me informan que si no se encuentra en la oficina de sistema no se encuentra en la tienda; además de que solicité una búsqueda en toda la tienda; se encontraban ocupados para dicha colaboración. Se escala está novedad con soporte Edwin Bolaños quien indica que solicitará la revisión por parte del área de seguridad de la impresora faltante_x000d_
IMPRESORA POS EPSON TM-H6000IV P5TF145926 No se encontró_x000d_
IMPRESORA POS EPSON TM-H6000IV P5TF146112 Estado OK_x000d_
SCANNER POS BALANZA DATALOGIC 9800 F16C10596 Estado OK</v>
      </c>
      <c r="M962">
        <v>44572</v>
      </c>
      <c r="N962">
        <v>44574</v>
      </c>
      <c r="O962" t="str">
        <v>M038 METRO NEIVA CENTRO DE CONVENCIONES</v>
      </c>
      <c r="P962" t="str">
        <v>NEIVA</v>
      </c>
      <c r="Q962" t="str">
        <v>JOHN ALEJANDRO LOZADA BABATIVA</v>
      </c>
      <c r="R962">
        <v>1075313382</v>
      </c>
      <c r="S962" t="str">
        <v>OCCIDENTE</v>
      </c>
    </row>
    <row r="963" xml:space="preserve">
      <c r="A963">
        <v>962</v>
      </c>
      <c r="B963">
        <v>12190415</v>
      </c>
      <c r="C963" t="str">
        <v>REQUEST</v>
      </c>
      <c r="D963" t="str">
        <v>CERRADO</v>
      </c>
      <c r="E963" t="str">
        <v>TIENDA</v>
      </c>
      <c r="F963" t="str">
        <v>POS</v>
      </c>
      <c r="G963" t="str">
        <v>IMPRESORA</v>
      </c>
      <c r="H963" t="str">
        <v>EPSON</v>
      </c>
      <c r="I963"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Jefe Miguel Por favor me colabora con la autorizacion de la visita del de tecnico de isit a la tienda para que realice un diagnostico a los siguientes activos._x000d_
_x000d_
Tipo Fabricante Modelo Numero de serie_x000d_
IMPRESORA POS EPSON TM-H6000IV P5TF145926_x000d_
IMPRESORA POS EPSON TM-H6000IV P5TF146112_x000d_
SCANNER POS BALANZA DATALOGIC 9800 F16C10596</v>
      </c>
      <c r="J963" t="str">
        <v>NO APLICA</v>
      </c>
      <c r="K963" t="str" xml:space="preserve">
        <v xml:space="preserve">Jefe Miguel Por favor me colabora con la autorizacion de la visita del de tecnico de isit a la tienda para que realice un diagnostico a los siguientes activos._x000d_
Tipo Fabricante Modelo Numero de serie_x000d_
IMPRESORA POS EPSON TM-H6000IV P5TF145926_x000d_
IMPRESORA POS EPSON TM-H6000IV P5TF146112_x000d_
SCANNER POS BALANZA DATALOGIC 9800 F16C10596</v>
      </c>
      <c r="L963" t="str" xml:space="preserve">
        <v xml:space="preserve">Se ingresa a tienda se procede a realizar la búsqueda de dos impresoras pos marca Epson TM-H60000Iv la cual sólo se encontró la de serial P5TF146112; Se le realizó pruebas de funcionamiento en cajas para la validación de su estado; la cual está en perfecto estado; se probó también el scanner Balanza Datalogic 9800 F16C10596; al cual se le realizaron pruebas de funcionamiento y se encuentra en buen estado y funcional. Se tuvo que esperar un tiempo ya que en el lugar de búsqueda en sistemas estaban reparando los aires acondicionados; por tal motivo se demoró un poco mas la búsqueda de la impresora pos faltante; la Epson P5TF145926; se busca después del tiempo esperado pero no se encuentra en sala de sistemas. Se pregunta a seguridad y me informan que si no se encuentra en la oficina de sistema no se encuentra en la tienda; además de que solicité una búsqueda en toda la tienda; se encontraban ocupados para dicha colaboración. Se escala está novedad con soporte Edwin Bolaños quien indica que solicitará la revisión por parte del área de seguridad de la impresora faltante_x000d_
IMPRESORA POS EPSON TM-H6000IV P5TF145926 No se encontró_x000d_
IMPRESORA POS EPSON TM-H6000IV P5TF146112 Estado OK_x000d_
SCANNER POS BALANZA DATALOGIC 9800 F16C10596 Estado OK</v>
      </c>
      <c r="M963">
        <v>44572</v>
      </c>
      <c r="N963">
        <v>44574</v>
      </c>
      <c r="O963" t="str">
        <v>M038 METRO NEIVA CENTRO DE CONVENCIONES</v>
      </c>
      <c r="P963" t="str">
        <v>NEIVA</v>
      </c>
      <c r="Q963" t="str">
        <v>JOHN ALEJANDRO LOZADA BABATIVA</v>
      </c>
      <c r="R963">
        <v>1075313382</v>
      </c>
      <c r="S963" t="str">
        <v>OCCIDENTE</v>
      </c>
    </row>
    <row r="964" xml:space="preserve">
      <c r="A964">
        <v>963</v>
      </c>
      <c r="B964">
        <v>12059474</v>
      </c>
      <c r="C964" t="str">
        <v>REQUEST</v>
      </c>
      <c r="D964" t="str">
        <v>CERRADO</v>
      </c>
      <c r="E964" t="str">
        <v>TIENDA</v>
      </c>
      <c r="F964" t="str">
        <v>POS</v>
      </c>
      <c r="G964" t="str">
        <v>POS</v>
      </c>
      <c r="H964" t="str">
        <v>WINCOR</v>
      </c>
      <c r="I964"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por medio de la presente solicito revision tecnica de la pos 32 ya que no le funciona scaner balanza ; cpu ; teclado pos</v>
      </c>
      <c r="J964" t="str">
        <v>NO APLICA</v>
      </c>
      <c r="K964" t="str">
        <v xml:space="preserve"> Favor nos ayudan con personal en sitio para la instalación de la pos en panaderia adicional llevar USB para el formarteo de la POS</v>
      </c>
      <c r="L964" t="str">
        <v>Se realiza el alistamiento de la POS nueva que llegó a la tienda para cambio pero queda pendiente la instalación en el mueble y formateo de la POS ya que en el momento no se tiene adecuado el lugar donde va a quedar instalada la POS. Por favor asignar nuevamente cuando ya se cuente con el sitio listo</v>
      </c>
      <c r="M964">
        <v>44573</v>
      </c>
      <c r="N964">
        <v>44574</v>
      </c>
      <c r="O964" t="str">
        <v>J045 JUMBO AV.DEL FERROCARRIL SANTA MARTA</v>
      </c>
      <c r="P964" t="str">
        <v>SANTA MARTA</v>
      </c>
      <c r="Q964" t="str">
        <v>ALDAHIR GUSTAVO HERNANDEZ CRATZ</v>
      </c>
      <c r="R964">
        <v>1083006482</v>
      </c>
      <c r="S964" t="str">
        <v>COSTA</v>
      </c>
    </row>
    <row r="965" xml:space="preserve">
      <c r="A965">
        <v>964</v>
      </c>
      <c r="B965">
        <v>12059474</v>
      </c>
      <c r="C965" t="str">
        <v>REQUEST</v>
      </c>
      <c r="D965" t="str">
        <v>CERRADO</v>
      </c>
      <c r="E965" t="str">
        <v>TIENDA</v>
      </c>
      <c r="F965" t="str">
        <v>POS</v>
      </c>
      <c r="G965" t="str">
        <v>POS</v>
      </c>
      <c r="H965" t="str">
        <v>WINCOR</v>
      </c>
      <c r="I965"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por medio de la presente solicito revision tecnica de la pos 32 ya que no le funciona scaner balanza ; cpu ; teclado pos</v>
      </c>
      <c r="J965" t="str">
        <v>NO APLICA</v>
      </c>
      <c r="K965" t="str">
        <v xml:space="preserve"> Favor nos ayudan con personal en sitio para la instalación de la pos en panaderia adicional llevar USB para el formarteo de la POS</v>
      </c>
      <c r="L965" t="str">
        <v>Se realiza el alistamiento de la POS nueva que llegó a la tienda para cambio pero queda pendiente la instalación en el mueble y formateo de la POS ya que en el momento no se tiene adecuado el lugar donde va a quedar instalada la POS. Por favor asignar nuevamente cuando ya se cuente con el sitio listo</v>
      </c>
      <c r="M965">
        <v>44573</v>
      </c>
      <c r="N965">
        <v>44574</v>
      </c>
      <c r="O965" t="str">
        <v>J045 JUMBO AV.DEL FERROCARRIL SANTA MARTA</v>
      </c>
      <c r="P965" t="str">
        <v>SANTA MARTA</v>
      </c>
      <c r="Q965" t="str">
        <v>ALDAHIR GUSTAVO HERNANDEZ CRATZ</v>
      </c>
      <c r="R965">
        <v>1083006482</v>
      </c>
      <c r="S965" t="str">
        <v>COSTA</v>
      </c>
    </row>
    <row r="966" xml:space="preserve">
      <c r="A966">
        <v>965</v>
      </c>
      <c r="B966">
        <v>12201754</v>
      </c>
      <c r="C966" t="str">
        <v>INCIDENT</v>
      </c>
      <c r="D966" t="str">
        <v>CERRADO</v>
      </c>
      <c r="E966" t="str">
        <v>TIENDA</v>
      </c>
      <c r="F966" t="str">
        <v>PDT</v>
      </c>
      <c r="G966" t="str">
        <v>PDT</v>
      </c>
      <c r="H966" t="str">
        <v>DATALOGIC</v>
      </c>
      <c r="I966"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Sistemas_x000d_
Telefono: 3174355320_x000d_
Anexo: null_x000d_
Descripcion: Buenos dias._x000d_
_x000d_
por favor me colaboran con la autorizacion de la visita del tecnico de isit para la reparacion de la pdt de pgc la cual presenta falla fallas con los pines de carga; la parte a cambiar ya esta en sitio._x000d_
serial de la pdt: G17F62339 inventario No.DI-019437.</v>
      </c>
      <c r="J966" t="str">
        <v>NO APLICA</v>
      </c>
      <c r="K966" t="str" xml:space="preserve">
        <v xml:space="preserve"> por favor me colaboran con la autorizacion de la visita del tecnico de isit para la reparacion de la pdt de pgc la cual presenta falla fallas con los pines de carga; la parte a cambiar ya esta en sitio._x000d_
serial de la pdt: G17F62339 inventario No.DI-019437.</v>
      </c>
      <c r="L966" t="str">
        <v>Se ingresa a tienda  se procede a solicitar la board que enviaron a tienda para el cambio a la Pdt G17F62339; la cual se procede con el desarme e instalación de la board en la pdt; se hace proceso de instalación de board al momento de probarla; la pantalla enciende de color blanco con líneas de colores muy mínimas la cual no inicia la pdt; se verifica el ensamble y se vuelve a repetir el proceso pero persiste la falla; se prueba con otro display pero no es la falla; la board que enviaron posiblemente esté en fallo; aclarar que se tuvo la delicadeza al instalar la nueva board. Los de seguridad se encargan de enviar la board para revisión desde donde se envío para que puedan enviar otra</v>
      </c>
      <c r="M966">
        <v>44574</v>
      </c>
      <c r="N966">
        <v>44574</v>
      </c>
      <c r="O966" t="str">
        <v>M195 METRO SANTA LUCIA</v>
      </c>
      <c r="P966" t="str">
        <v>NEIVA</v>
      </c>
      <c r="Q966" t="str">
        <v>JOHN ALEJANDRO LOZADA BABATIVA</v>
      </c>
      <c r="R966">
        <v>1075313382</v>
      </c>
      <c r="S966" t="str">
        <v>OCCIDENTE</v>
      </c>
    </row>
    <row r="967" xml:space="preserve">
      <c r="A967">
        <v>966</v>
      </c>
      <c r="B967">
        <v>12184635</v>
      </c>
      <c r="C967" t="str">
        <v>REQUEST</v>
      </c>
      <c r="D967" t="str">
        <v>CERRADO</v>
      </c>
      <c r="E967" t="str">
        <v>TIENDA</v>
      </c>
      <c r="F967" t="str">
        <v>CPU</v>
      </c>
      <c r="G967" t="str">
        <v>CPU</v>
      </c>
      <c r="H967" t="str">
        <v>LENOVO</v>
      </c>
      <c r="I967"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revision del equipo desktop del area de electro debido a que hoy presenta falla la pantalla negra con error 1962 no operating system found. Los datos del equipo son marca lenovo serial mjphtaw. Este pc es necesario para el area de electro</v>
      </c>
      <c r="J967" t="str">
        <v>NO APLICA</v>
      </c>
      <c r="K967" t="str">
        <v>Se realiza envio de DISCO DURO SSD SATA 500 GB 2.5PULG</v>
      </c>
      <c r="L967" t="str">
        <v>Se llega a sitio y se procede con los parámetros de bioseguridad. Se ubica el equipo el cual no sube sistema operativo. Se solicita la parte y se procede con el des-ensamble del equipo. Se coloca la parte y se ensambla nuevamente. Se pasa imagen corporativa; se desinstala antivirus y se instala el trend. Se instala actualización y agente. Se procede a subir el equipo al dominio con la herramienta corporativa cencojoin. El equipo sube normalmente y se reinicia. Se instala ofice; putty y se procede a perfilar los usuarios que utilizan la máquina. Se realizan pruebas de rigor el equipo queda completamente funcional con todos sus periféricos. Se da por finalizado el caso y se cierra el ticket</v>
      </c>
      <c r="M967">
        <v>44574</v>
      </c>
      <c r="N967">
        <v>44575</v>
      </c>
      <c r="O967" t="str">
        <v>M179 METRO PITALITO</v>
      </c>
      <c r="P967" t="str">
        <v>PITALITO</v>
      </c>
      <c r="Q967" t="str">
        <v>EMERSON PALACIOS MARTINEZ</v>
      </c>
      <c r="R967">
        <v>13723524</v>
      </c>
      <c r="S967" t="str">
        <v>OCCIDENTE</v>
      </c>
    </row>
    <row r="968" xml:space="preserve">
      <c r="A968">
        <v>967</v>
      </c>
      <c r="B968">
        <v>12184635</v>
      </c>
      <c r="C968" t="str">
        <v>REQUEST</v>
      </c>
      <c r="D968" t="str">
        <v>CERRADO</v>
      </c>
      <c r="E968" t="str">
        <v>TIENDA</v>
      </c>
      <c r="F968" t="str">
        <v>CPU</v>
      </c>
      <c r="G968" t="str">
        <v>CPU</v>
      </c>
      <c r="H968" t="str">
        <v>LENOVO</v>
      </c>
      <c r="I968"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revision del equipo desktop del area de electro debido a que hoy presenta falla la pantalla negra con error 1962 no operating system found. Los datos del equipo son marca lenovo serial mjphtaw. Este pc es necesario para el area de electro</v>
      </c>
      <c r="J968" t="str">
        <v>NO APLICA</v>
      </c>
      <c r="K968" t="str">
        <v>Se realiza envio de DISCO DURO SSD SATA 500 GB 2.5PULG</v>
      </c>
      <c r="L968" t="str">
        <v>Se llega a sitio y se procede con los parámetros de bioseguridad. Se ubica el equipo el cual no sube sistema operativo. Se solicita la parte y se procede con el des-ensamble del equipo. Se coloca la parte y se ensambla nuevamente. Se pasa imagen corporativa; se desinstala antivirus y se instala el trend. Se instala actualización y agente. Se procede a subir el equipo al dominio con la herramienta corporativa cencojoin. El equipo sube normalmente y se reinicia. Se instala ofice; putty y se procede a perfilar los usuarios que utilizan la máquina. Se realizan pruebas de rigor el equipo queda completamente funcional con todos sus periféricos. Se da por finalizado el caso y se cierra el ticket</v>
      </c>
      <c r="M968">
        <v>44574</v>
      </c>
      <c r="N968">
        <v>44575</v>
      </c>
      <c r="O968" t="str">
        <v>M179 METRO PITALITO</v>
      </c>
      <c r="P968" t="str">
        <v>PITALITO</v>
      </c>
      <c r="Q968" t="str">
        <v>EMERSON PALACIOS MARTINEZ</v>
      </c>
      <c r="R968">
        <v>13723524</v>
      </c>
      <c r="S968" t="str">
        <v>OCCIDENTE</v>
      </c>
    </row>
    <row r="969" xml:space="preserve">
      <c r="A969">
        <v>968</v>
      </c>
      <c r="B969">
        <v>12184635</v>
      </c>
      <c r="C969" t="str">
        <v>REQUEST</v>
      </c>
      <c r="D969" t="str">
        <v>CERRADO</v>
      </c>
      <c r="E969" t="str">
        <v>TIENDA</v>
      </c>
      <c r="F969" t="str">
        <v>CPU</v>
      </c>
      <c r="G969" t="str">
        <v>CPU</v>
      </c>
      <c r="H969" t="str">
        <v>LENOVO</v>
      </c>
      <c r="I969"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revision del equipo desktop del area de electro debido a que hoy presenta falla la pantalla negra con error 1962 no operating system found. Los datos del equipo son marca lenovo serial mjphtaw. Este pc es necesario para el area de electro</v>
      </c>
      <c r="J969" t="str">
        <v>NO APLICA</v>
      </c>
      <c r="K969" t="str">
        <v>Se realiza envio de DISCO DURO SSD SATA 500 GB 2.5PULG</v>
      </c>
      <c r="L969" t="str">
        <v>Se llega a sitio y se procede con los parámetros de bioseguridad. Se ubica el equipo el cual no sube sistema operativo. Se solicita la parte y se procede con el des-ensamble del equipo. Se coloca la parte y se ensambla nuevamente. Se pasa imagen corporativa; se desinstala antivirus y se instala el trend. Se instala actualización y agente. Se procede a subir el equipo al dominio con la herramienta corporativa cencojoin. El equipo sube normalmente y se reinicia. Se instala ofice; putty y se procede a perfilar los usuarios que utilizan la máquina. Se realizan pruebas de rigor el equipo queda completamente funcional con todos sus periféricos. Se da por finalizado el caso y se cierra el ticket</v>
      </c>
      <c r="M969">
        <v>44574</v>
      </c>
      <c r="N969">
        <v>44575</v>
      </c>
      <c r="O969" t="str">
        <v>M179 METRO PITALITO</v>
      </c>
      <c r="P969" t="str">
        <v>PITALITO</v>
      </c>
      <c r="Q969" t="str">
        <v>EMERSON PALACIOS MARTINEZ</v>
      </c>
      <c r="R969">
        <v>13723524</v>
      </c>
      <c r="S969" t="str">
        <v>OCCIDENTE</v>
      </c>
    </row>
    <row r="970" xml:space="preserve">
      <c r="A970">
        <v>969</v>
      </c>
      <c r="B970">
        <v>12184635</v>
      </c>
      <c r="C970" t="str">
        <v>REQUEST</v>
      </c>
      <c r="D970" t="str">
        <v>CERRADO</v>
      </c>
      <c r="E970" t="str">
        <v>TIENDA</v>
      </c>
      <c r="F970" t="str">
        <v>CPU</v>
      </c>
      <c r="G970" t="str">
        <v>CPU</v>
      </c>
      <c r="H970" t="str">
        <v>LENOVO</v>
      </c>
      <c r="I970"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revision del equipo desktop del area de electro debido a que hoy presenta falla la pantalla negra con error 1962 no operating system found. Los datos del equipo son marca lenovo serial mjphtaw. Este pc es necesario para el area de electro</v>
      </c>
      <c r="J970" t="str">
        <v>NO APLICA</v>
      </c>
      <c r="K970" t="str">
        <v>Se realiza envio de DISCO DURO SSD SATA 500 GB 2.5PULG</v>
      </c>
      <c r="L970" t="str">
        <v>Se llega a sitio y se procede con los parámetros de bioseguridad. Se ubica el equipo el cual no sube sistema operativo. Se solicita la parte y se procede con el des-ensamble del equipo. Se coloca la parte y se ensambla nuevamente. Se pasa imagen corporativa; se desinstala antivirus y se instala el trend. Se instala actualización y agente. Se procede a subir el equipo al dominio con la herramienta corporativa cencojoin. El equipo sube normalmente y se reinicia. Se instala ofice; putty y se procede a perfilar los usuarios que utilizan la máquina. Se realizan pruebas de rigor el equipo queda completamente funcional con todos sus periféricos. Se da por finalizado el caso y se cierra el ticket</v>
      </c>
      <c r="M970">
        <v>44574</v>
      </c>
      <c r="N970">
        <v>44575</v>
      </c>
      <c r="O970" t="str">
        <v>M179 METRO PITALITO</v>
      </c>
      <c r="P970" t="str">
        <v>PITALITO</v>
      </c>
      <c r="Q970" t="str">
        <v>EMERSON PALACIOS MARTINEZ</v>
      </c>
      <c r="R970">
        <v>13723524</v>
      </c>
      <c r="S970" t="str">
        <v>OCCIDENTE</v>
      </c>
    </row>
    <row r="971" xml:space="preserve">
      <c r="A971">
        <v>970</v>
      </c>
      <c r="B971">
        <v>12199480</v>
      </c>
      <c r="C971" t="str">
        <v>REQUEST</v>
      </c>
      <c r="D971" t="str">
        <v>CERRADO</v>
      </c>
      <c r="E971" t="str">
        <v>TIENDA</v>
      </c>
      <c r="F971" t="str">
        <v>BALANZA</v>
      </c>
      <c r="G971" t="str">
        <v>BALANZA</v>
      </c>
      <c r="H971" t="str">
        <v>METTLER</v>
      </c>
      <c r="I971"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La balanza de Platos Preparados se encuentra desconectada en conector no esta Ponchado.</v>
      </c>
      <c r="J971" t="str">
        <v>NO APLICA</v>
      </c>
      <c r="K971" t="str">
        <v>Solicitamos Tecnico de Isit para realizar la Validacion de esta novedad; al parecer el punto de red presenta novedad</v>
      </c>
      <c r="L971" t="str">
        <v>Se reporta la báscula de platos preparados desconectada; se encuentra el cable de red partido y en mal estado para ser ponchado; se procede a buscar cable de red para realizar cambio de este; luego se solicita hacer ping y enviar actualización a la báscula dando solución al problema; usuario realiza pruebas e indica que se encuentra bien.</v>
      </c>
      <c r="M971">
        <v>44574</v>
      </c>
      <c r="N971">
        <v>44575</v>
      </c>
      <c r="O971" t="str">
        <v>M040 METRO RIOHACHA</v>
      </c>
      <c r="P971" t="str">
        <v>RIOHACHA</v>
      </c>
      <c r="Q971" t="str">
        <v>WILGER MELO PRADO</v>
      </c>
      <c r="R971">
        <v>1118852348</v>
      </c>
      <c r="S971" t="str">
        <v>COSTA</v>
      </c>
    </row>
    <row r="972" xml:space="preserve">
      <c r="A972">
        <v>971</v>
      </c>
      <c r="B972">
        <v>12199480</v>
      </c>
      <c r="C972" t="str">
        <v>REQUEST</v>
      </c>
      <c r="D972" t="str">
        <v>CERRADO</v>
      </c>
      <c r="E972" t="str">
        <v>TIENDA</v>
      </c>
      <c r="F972" t="str">
        <v>BALANZA</v>
      </c>
      <c r="G972" t="str">
        <v>BALANZA</v>
      </c>
      <c r="H972" t="str">
        <v>METTLER</v>
      </c>
      <c r="I972"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La balanza de Platos Preparados se encuentra desconectada en conector no esta Ponchado.</v>
      </c>
      <c r="J972" t="str">
        <v>NO APLICA</v>
      </c>
      <c r="K972" t="str">
        <v>Solicitamos Tecnico de Isit para realizar la Validacion de esta novedad; al parecer el punto de red presenta novedad</v>
      </c>
      <c r="L972" t="str">
        <v>Se reporta la báscula de platos preparados desconectada; se encuentra el cable de red partido y en mal estado para ser ponchado; se procede a buscar cable de red para realizar cambio de este; luego se solicita hacer ping y enviar actualización a la báscula dando solución al problema; usuario realiza pruebas e indica que se encuentra bien.</v>
      </c>
      <c r="M972">
        <v>44574</v>
      </c>
      <c r="N972">
        <v>44575</v>
      </c>
      <c r="O972" t="str">
        <v>M040 METRO RIOHACHA</v>
      </c>
      <c r="P972" t="str">
        <v>RIOHACHA</v>
      </c>
      <c r="Q972" t="str">
        <v>WILGER MELO PRADO</v>
      </c>
      <c r="R972">
        <v>1118852348</v>
      </c>
      <c r="S972" t="str">
        <v>COSTA</v>
      </c>
    </row>
    <row r="973" xml:space="preserve">
      <c r="A973">
        <v>972</v>
      </c>
      <c r="B973">
        <v>12202279</v>
      </c>
      <c r="C973" t="str">
        <v>REQUEST</v>
      </c>
      <c r="D973" t="str">
        <v>CERRADO</v>
      </c>
      <c r="E973" t="str">
        <v>TIENDA</v>
      </c>
      <c r="F973" t="str">
        <v>POS</v>
      </c>
      <c r="G973" t="str">
        <v>POS</v>
      </c>
      <c r="H973" t="str">
        <v>WINCOR</v>
      </c>
      <c r="I973"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Buenas tardes por favor me colaboran con la pos 11 caja periferica; esta presentado un ruido aturdidor que no es normal en la pos.</v>
      </c>
      <c r="J973" t="str">
        <v>NO APLICA</v>
      </c>
      <c r="K973" t="str">
        <v>visita del tecnico de isit para la validacion en sitio de la novedad reportada en la pos 11 de la tienda remota Pitalito</v>
      </c>
      <c r="L973" t="str">
        <v>Se llega a sitio y se realizan parámetros de ingreso de bioseguridad. Se ubica la cpu pos en el módulo de ATC. Se procede con desconexiones eléctricas y de datos. Se realiza ajuste del cooler pero sigue presentando ruido anormal. Se procede a buscar otro cooler de cpu retirada; se instala en la pos; se realiza ajuste del mismo en la pos y se procede a ensamblar la pos. Se enciende y sube a normalidad. Se realizan pruebas con los usuarios a plena satisfacción. El puesto de pago queda completamente operativo con todos sus periféricos. Se da por finalizado el caso y se procede con el cierre del ticket.</v>
      </c>
      <c r="M973">
        <v>44574</v>
      </c>
      <c r="N973">
        <v>44575</v>
      </c>
      <c r="O973" t="str">
        <v>M179 METRO PITALITO</v>
      </c>
      <c r="P973" t="str">
        <v>PITALITO</v>
      </c>
      <c r="Q973" t="str">
        <v>EMERSON PALACIOS MARTINEZ</v>
      </c>
      <c r="R973">
        <v>13723524</v>
      </c>
      <c r="S973" t="str">
        <v>OCCIDENTE</v>
      </c>
    </row>
    <row r="974" xml:space="preserve">
      <c r="A974">
        <v>973</v>
      </c>
      <c r="B974">
        <v>12202279</v>
      </c>
      <c r="C974" t="str">
        <v>REQUEST</v>
      </c>
      <c r="D974" t="str">
        <v>CERRADO</v>
      </c>
      <c r="E974" t="str">
        <v>TIENDA</v>
      </c>
      <c r="F974" t="str">
        <v>POS</v>
      </c>
      <c r="G974" t="str">
        <v>POS</v>
      </c>
      <c r="H974" t="str">
        <v>WINCOR</v>
      </c>
      <c r="I974"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Buenas tardes por favor me colaboran con la pos 11 caja periferica; esta presentado un ruido aturdidor que no es normal en la pos.</v>
      </c>
      <c r="J974" t="str">
        <v>NO APLICA</v>
      </c>
      <c r="K974" t="str">
        <v>visita del tecnico de isit para la validacion en sitio de la novedad reportada en la pos 11 de la tienda remota Pitalito</v>
      </c>
      <c r="L974" t="str">
        <v>Se llega a sitio y se realizan parámetros de ingreso de bioseguridad. Se ubica la cpu pos en el módulo de ATC. Se procede con desconexiones eléctricas y de datos. Se realiza ajuste del cooler pero sigue presentando ruido anormal. Se procede a buscar otro cooler de cpu retirada; se instala en la pos; se realiza ajuste del mismo en la pos y se procede a ensamblar la pos. Se enciende y sube a normalidad. Se realizan pruebas con los usuarios a plena satisfacción. El puesto de pago queda completamente operativo con todos sus periféricos. Se da por finalizado el caso y se procede con el cierre del ticket.</v>
      </c>
      <c r="M974">
        <v>44574</v>
      </c>
      <c r="N974">
        <v>44575</v>
      </c>
      <c r="O974" t="str">
        <v>M179 METRO PITALITO</v>
      </c>
      <c r="P974" t="str">
        <v>PITALITO</v>
      </c>
      <c r="Q974" t="str">
        <v>EMERSON PALACIOS MARTINEZ</v>
      </c>
      <c r="R974">
        <v>13723524</v>
      </c>
      <c r="S974" t="str">
        <v>OCCIDENTE</v>
      </c>
    </row>
    <row r="975" xml:space="preserve">
      <c r="A975">
        <v>974</v>
      </c>
      <c r="B975">
        <v>12037712</v>
      </c>
      <c r="C975" t="str">
        <v>REQUEST</v>
      </c>
      <c r="D975" t="str">
        <v>CERRADO</v>
      </c>
      <c r="E975" t="str">
        <v>TIENDA</v>
      </c>
      <c r="F975" t="str">
        <v>POS</v>
      </c>
      <c r="G975" t="str">
        <v>POS</v>
      </c>
      <c r="H975" t="str">
        <v>WINCOR</v>
      </c>
      <c r="I97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J975" t="str">
        <v>NO APLICA</v>
      </c>
      <c r="K975" t="str">
        <v>Se realiza envio de POS WINCOR BEETLE-M serial 6422263200</v>
      </c>
      <c r="L975" t="str">
        <v>Se verifica CPU POS enviada para el remplazo de la CPU averiada que enviaron anteriormente; se revisa CPU POS; se revisa la BiOS; se procede a realizar la instalación del disco duro y la tarjeta de red a la nueva CPU; se instala en su punto de red y el equipo responde y sube correctamente sin novedad. Estado OK</v>
      </c>
      <c r="M975">
        <v>44574</v>
      </c>
      <c r="N975">
        <v>44578</v>
      </c>
      <c r="O975" t="str">
        <v>J047 JUMBO GIRARDOT</v>
      </c>
      <c r="P975" t="str">
        <v>GIRARDOT</v>
      </c>
      <c r="Q975" t="str">
        <v>RAFAEL ARDILA PUENTES</v>
      </c>
      <c r="R975">
        <v>1018419858</v>
      </c>
      <c r="S975" t="str">
        <v>OCCIDENTE</v>
      </c>
    </row>
    <row r="976" xml:space="preserve">
      <c r="A976">
        <v>975</v>
      </c>
      <c r="B976">
        <v>12202592</v>
      </c>
      <c r="C976" t="str">
        <v>CAMBIO RED WIFI</v>
      </c>
      <c r="D976" t="str">
        <v>CERRADO</v>
      </c>
      <c r="E976" t="str">
        <v>TIENDA</v>
      </c>
      <c r="F976" t="str">
        <v>PDA</v>
      </c>
      <c r="G976" t="str">
        <v>PDA</v>
      </c>
      <c r="H976" t="str">
        <v>HONEYWELL</v>
      </c>
      <c r="I976"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de personal de isit para configuracion de pdts; verificadores de precios y zebras portables en la cswlan12._x000d_
Seccion en la tienda o ubicacion del usuario: sistemas_x000d_
Jefe de area asignacion de la PDT: direccion</v>
      </c>
      <c r="J976" t="str">
        <v>NO APLICA</v>
      </c>
      <c r="K976" t="str">
        <v xml:space="preserve">Me ayudas con esta solicitud	</v>
      </c>
      <c r="L976" t="str">
        <v>Se llega al sitio y se solicita  la información para realizar el procedimiento de cambio de red wifi ya que los dispositivos van a ser migrados de la misma. Se procede a solicitar las claves de administrador para dicho proceso. Se inicia labores el día viernes a las 8:30 am  y se procede con cada uno de los dispositivos vinculado a la red para desactivar y migrar a la red con la cual van a continuar manejando. Se realizan pruebas con cada usuario que ingrese y realice su labor; todo funcionando correctamente; se me envía un listado de los dispositivos con el cual se trabaja  se trabaja de corrido hasta las 4:10 de la tarde y se dejan pendiente 4 dispositivos que no se encontraron en el momento.                                                                                                                                                                                                                                                                Se retorna el día lunes en horas de la tarde 2:00pm para terminar con los dispositivos pendientes  de configurar se realizan las modificaciones pertinentes y se  llena documentación al soporte Cencosud Harold se le envió el listado de verificación de los dispositivos migrados exitosamente. Se realizan pruebas con cada dispositivo y funcionario; todo correcto.</v>
      </c>
      <c r="M976">
        <v>44574</v>
      </c>
      <c r="N976">
        <v>44578</v>
      </c>
      <c r="O976" t="str">
        <v>J036 JUMBO POPAYAN CAMPANARIO</v>
      </c>
      <c r="P976" t="str">
        <v>POPAYAN</v>
      </c>
      <c r="Q976" t="str">
        <v>DANIEL FERNANDO PAREDES ARTEAGA</v>
      </c>
      <c r="R976">
        <v>10301691</v>
      </c>
      <c r="S976" t="str">
        <v>OCCIDENTE</v>
      </c>
    </row>
    <row r="977" xml:space="preserve">
      <c r="A977">
        <v>976</v>
      </c>
      <c r="B977">
        <v>12202592</v>
      </c>
      <c r="C977" t="str">
        <v>CAMBIO RED WIFI</v>
      </c>
      <c r="D977" t="str">
        <v>CERRADO</v>
      </c>
      <c r="E977" t="str">
        <v>TIENDA</v>
      </c>
      <c r="F977" t="str">
        <v>PDA</v>
      </c>
      <c r="G977" t="str">
        <v>PDA</v>
      </c>
      <c r="H977" t="str">
        <v>HONEYWELL</v>
      </c>
      <c r="I977"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de personal de isit para configuracion de pdts; verificadores de precios y zebras portables en la cswlan12._x000d_
Seccion en la tienda o ubicacion del usuario: sistemas_x000d_
Jefe de area asignacion de la PDT: direccion</v>
      </c>
      <c r="J977" t="str">
        <v>NO APLICA</v>
      </c>
      <c r="K977" t="str">
        <v xml:space="preserve">Me ayudas con esta solicitud	</v>
      </c>
      <c r="L977" t="str">
        <v>Se llega al sitio y se solicita  la información para realizar el procedimiento de cambio de red wifi ya que los dispositivos van a ser migrados de la misma. Se procede a solicitar las claves de administrador para dicho proceso. Se inicia labores el día viernes a las 8:30 am  y se procede con cada uno de los dispositivos vinculado a la red para desactivar y migrar a la red con la cual van a continuar manejando. Se realizan pruebas con cada usuario que ingrese y realice su labor; todo funcionando correctamente; se me envía un listado de los dispositivos con el cual se trabaja  se trabaja de corrido hasta las 4:10 de la tarde y se dejan pendiente 4 dispositivos que no se encontraron en el momento.                                                                                                                                                                                                                                                                Se retorna el día lunes en horas de la tarde 2:00pm para terminar con los dispositivos pendientes  de configurar se realizan las modificaciones pertinentes y se  llena documentación al soporte Cencosud Harold se le envió el listado de verificación de los dispositivos migrados exitosamente. Se realizan pruebas con cada dispositivo y funcionario; todo correcto.</v>
      </c>
      <c r="M977">
        <v>44574</v>
      </c>
      <c r="N977">
        <v>44578</v>
      </c>
      <c r="O977" t="str">
        <v>J036 JUMBO POPAYAN CAMPANARIO</v>
      </c>
      <c r="P977" t="str">
        <v>POPAYAN</v>
      </c>
      <c r="Q977" t="str">
        <v>DANIEL FERNANDO PAREDES ARTEAGA</v>
      </c>
      <c r="R977">
        <v>10301691</v>
      </c>
      <c r="S977" t="str">
        <v>OCCIDENTE</v>
      </c>
    </row>
    <row r="978" xml:space="preserve">
      <c r="A978">
        <v>977</v>
      </c>
      <c r="B978">
        <v>12202592</v>
      </c>
      <c r="C978" t="str">
        <v>CAMBIO RED WIFI</v>
      </c>
      <c r="D978" t="str">
        <v>CERRADO</v>
      </c>
      <c r="E978" t="str">
        <v>TIENDA</v>
      </c>
      <c r="F978" t="str">
        <v>PDA</v>
      </c>
      <c r="G978" t="str">
        <v>PDA</v>
      </c>
      <c r="H978" t="str">
        <v>HONEYWELL</v>
      </c>
      <c r="I978"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de personal de isit para configuracion de pdts; verificadores de precios y zebras portables en la cswlan12._x000d_
Seccion en la tienda o ubicacion del usuario: sistemas_x000d_
Jefe de area asignacion de la PDT: direccion</v>
      </c>
      <c r="J978" t="str">
        <v>NO APLICA</v>
      </c>
      <c r="K978" t="str">
        <v xml:space="preserve">Me ayudas con esta solicitud	</v>
      </c>
      <c r="L978" t="str">
        <v>Se llega al sitio y se solicita  la información para realizar el procedimiento de cambio de red wifi ya que los dispositivos van a ser migrados de la misma. Se procede a solicitar las claves de administrador para dicho proceso. Se inicia labores el día viernes a las 8:30 am  y se procede con cada uno de los dispositivos vinculado a la red para desactivar y migrar a la red con la cual van a continuar manejando. Se realizan pruebas con cada usuario que ingrese y realice su labor; todo funcionando correctamente; se me envía un listado de los dispositivos con el cual se trabaja  se trabaja de corrido hasta las 4:10 de la tarde y se dejan pendiente 4 dispositivos que no se encontraron en el momento.                                                                                                                                                                                                                                                                Se retorna el día lunes en horas de la tarde 2:00pm para terminar con los dispositivos pendientes  de configurar se realizan las modificaciones pertinentes y se  llena documentación al soporte Cencosud Harold se le envió el listado de verificación de los dispositivos migrados exitosamente. Se realizan pruebas con cada dispositivo y funcionario; todo correcto.</v>
      </c>
      <c r="M978">
        <v>44574</v>
      </c>
      <c r="N978">
        <v>44578</v>
      </c>
      <c r="O978" t="str">
        <v>J036 JUMBO POPAYAN CAMPANARIO</v>
      </c>
      <c r="P978" t="str">
        <v>POPAYAN</v>
      </c>
      <c r="Q978" t="str">
        <v>DANIEL FERNANDO PAREDES ARTEAGA</v>
      </c>
      <c r="R978">
        <v>10301691</v>
      </c>
      <c r="S978" t="str">
        <v>OCCIDENTE</v>
      </c>
    </row>
    <row r="979" xml:space="preserve">
      <c r="A979">
        <v>978</v>
      </c>
      <c r="B979">
        <v>12202592</v>
      </c>
      <c r="C979" t="str">
        <v>CAMBIO RED WIFI</v>
      </c>
      <c r="D979" t="str">
        <v>CERRADO</v>
      </c>
      <c r="E979" t="str">
        <v>TIENDA</v>
      </c>
      <c r="F979" t="str">
        <v>PDA</v>
      </c>
      <c r="G979" t="str">
        <v>PDA</v>
      </c>
      <c r="H979" t="str">
        <v>HONEYWELL</v>
      </c>
      <c r="I979"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de personal de isit para configuracion de pdts; verificadores de precios y zebras portables en la cswlan12._x000d_
Seccion en la tienda o ubicacion del usuario: sistemas_x000d_
Jefe de area asignacion de la PDT: direccion</v>
      </c>
      <c r="J979" t="str">
        <v>NO APLICA</v>
      </c>
      <c r="K979" t="str">
        <v xml:space="preserve">Me ayudas con esta solicitud	</v>
      </c>
      <c r="L979" t="str">
        <v>Se llega al sitio y se solicita  la información para realizar el procedimiento de cambio de red wifi ya que los dispositivos van a ser migrados de la misma. Se procede a solicitar las claves de administrador para dicho proceso. Se inicia labores el día viernes a las 8:30 am  y se procede con cada uno de los dispositivos vinculado a la red para desactivar y migrar a la red con la cual van a continuar manejando. Se realizan pruebas con cada usuario que ingrese y realice su labor; todo funcionando correctamente; se me envía un listado de los dispositivos con el cual se trabaja  se trabaja de corrido hasta las 4:10 de la tarde y se dejan pendiente 4 dispositivos que no se encontraron en el momento.                                                                                                                                                                                                                                                                Se retorna el día lunes en horas de la tarde 2:00pm para terminar con los dispositivos pendientes  de configurar se realizan las modificaciones pertinentes y se  llena documentación al soporte Cencosud Harold se le envió el listado de verificación de los dispositivos migrados exitosamente. Se realizan pruebas con cada dispositivo y funcionario; todo correcto.</v>
      </c>
      <c r="M979">
        <v>44574</v>
      </c>
      <c r="N979">
        <v>44578</v>
      </c>
      <c r="O979" t="str">
        <v>J036 JUMBO POPAYAN CAMPANARIO</v>
      </c>
      <c r="P979" t="str">
        <v>POPAYAN</v>
      </c>
      <c r="Q979" t="str">
        <v>DANIEL FERNANDO PAREDES ARTEAGA</v>
      </c>
      <c r="R979">
        <v>10301691</v>
      </c>
      <c r="S979" t="str">
        <v>OCCIDENTE</v>
      </c>
    </row>
    <row r="980" xml:space="preserve">
      <c r="A980">
        <v>979</v>
      </c>
      <c r="B980">
        <v>12202592</v>
      </c>
      <c r="C980" t="str">
        <v>CAMBIO RED WIFI</v>
      </c>
      <c r="D980" t="str">
        <v>CERRADO</v>
      </c>
      <c r="E980" t="str">
        <v>TIENDA</v>
      </c>
      <c r="F980" t="str">
        <v>PDA</v>
      </c>
      <c r="G980" t="str">
        <v>PDA</v>
      </c>
      <c r="H980" t="str">
        <v>HONEYWELL</v>
      </c>
      <c r="I980"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de personal de isit para configuracion de pdts; verificadores de precios y zebras portables en la cswlan12._x000d_
Seccion en la tienda o ubicacion del usuario: sistemas_x000d_
Jefe de area asignacion de la PDT: direccion</v>
      </c>
      <c r="J980" t="str">
        <v>NO APLICA</v>
      </c>
      <c r="K980" t="str">
        <v xml:space="preserve">Me ayudas con esta solicitud	</v>
      </c>
      <c r="L980" t="str">
        <v>Se llega al sitio y se solicita  la información para realizar el procedimiento de cambio de red wifi ya que los dispositivos van a ser migrados de la misma. Se procede a solicitar las claves de administrador para dicho proceso. Se inicia labores el día viernes a las 8:30 am  y se procede con cada uno de los dispositivos vinculado a la red para desactivar y migrar a la red con la cual van a continuar manejando. Se realizan pruebas con cada usuario que ingrese y realice su labor; todo funcionando correctamente; se me envía un listado de los dispositivos con el cual se trabaja  se trabaja de corrido hasta las 4:10 de la tarde y se dejan pendiente 4 dispositivos que no se encontraron en el momento.                                                                                                                                                                                                                                                                Se retorna el día lunes en horas de la tarde 2:00pm para terminar con los dispositivos pendientes  de configurar se realizan las modificaciones pertinentes y se  llena documentación al soporte Cencosud Harold se le envió el listado de verificación de los dispositivos migrados exitosamente. Se realizan pruebas con cada dispositivo y funcionario; todo correcto.</v>
      </c>
      <c r="M980">
        <v>44574</v>
      </c>
      <c r="N980">
        <v>44578</v>
      </c>
      <c r="O980" t="str">
        <v>J036 JUMBO POPAYAN CAMPANARIO</v>
      </c>
      <c r="P980" t="str">
        <v>POPAYAN</v>
      </c>
      <c r="Q980" t="str">
        <v>DANIEL FERNANDO PAREDES ARTEAGA</v>
      </c>
      <c r="R980">
        <v>10301691</v>
      </c>
      <c r="S980" t="str">
        <v>OCCIDENTE</v>
      </c>
    </row>
    <row r="981" xml:space="preserve">
      <c r="A981">
        <v>980</v>
      </c>
      <c r="B981">
        <v>12207053</v>
      </c>
      <c r="C981" t="str">
        <v>INCIDENT</v>
      </c>
      <c r="D981" t="str">
        <v>CERRADO</v>
      </c>
      <c r="E981" t="str">
        <v>TIENDA</v>
      </c>
      <c r="F981" t="str">
        <v>PDT</v>
      </c>
      <c r="G981" t="str">
        <v>PDT</v>
      </c>
      <c r="H981" t="str">
        <v>HONEYWELL</v>
      </c>
      <c r="I981"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Tiendas &amp; Centros de Distribucion_x000d_
Telefono: 3003587354_x000d_
Anexo: 3046383743_x000d_
Descripcion: la PDT de pgc presenta fallas en el sistema operativo_x000d_
Indicar ubicacion del Equipo en tienda o oficinas: tienda</v>
      </c>
      <c r="J981" t="str">
        <v>NO APLICA</v>
      </c>
      <c r="K981" t="str">
        <v>Se solicita Tecnico se Isit para realizar Configuracion en la PDT reportada</v>
      </c>
      <c r="L981" t="str">
        <v xml:space="preserve">Se reporta falla en el sistema operativo del dispositivo; el cual se encuentra que enciende pero el sistema no arranca; dado lo anterior y según indicaciones de soporte técnico se realiza reinstalación del FIRMWARE; luego se restablece el sistema de fábrica y se realiza configuraciones e instalaciones del sistema y APP; dando solución a la falla. Se le solicita al usuario hacer pruebas indicando que está funcionando bien. </v>
      </c>
      <c r="M981">
        <v>44578</v>
      </c>
      <c r="N981">
        <v>44578</v>
      </c>
      <c r="O981" t="str">
        <v>M040 METRO RIOHACHA</v>
      </c>
      <c r="P981" t="str">
        <v>RIOHACHA</v>
      </c>
      <c r="Q981" t="str">
        <v>WILGER MELO PRADO</v>
      </c>
      <c r="R981">
        <v>1118852348</v>
      </c>
      <c r="S981" t="str">
        <v>COSTA</v>
      </c>
    </row>
    <row r="982" xml:space="preserve">
      <c r="A982">
        <v>981</v>
      </c>
      <c r="B982">
        <v>12207053</v>
      </c>
      <c r="C982" t="str">
        <v>INCIDENT</v>
      </c>
      <c r="D982" t="str">
        <v>CERRADO</v>
      </c>
      <c r="E982" t="str">
        <v>TIENDA</v>
      </c>
      <c r="F982" t="str">
        <v>PDT</v>
      </c>
      <c r="G982" t="str">
        <v>PDT</v>
      </c>
      <c r="H982" t="str">
        <v>HONEYWELL</v>
      </c>
      <c r="I982"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Tiendas &amp; Centros de Distribucion_x000d_
Telefono: 3003587354_x000d_
Anexo: 3046383743_x000d_
Descripcion: la PDT de pgc presenta fallas en el sistema operativo_x000d_
Indicar ubicacion del Equipo en tienda o oficinas: tienda</v>
      </c>
      <c r="J982" t="str">
        <v>NO APLICA</v>
      </c>
      <c r="K982" t="str">
        <v>Se solicita Tecnico se Isit para realizar Configuracion en la PDT reportada</v>
      </c>
      <c r="L982" t="str">
        <v xml:space="preserve">Se reporta falla en el sistema operativo del dispositivo; el cual se encuentra que enciende pero el sistema no arranca; dado lo anterior y según indicaciones de soporte técnico se realiza reinstalación del FIRMWARE; luego se restablece el sistema de fábrica y se realiza configuraciones e instalaciones del sistema y APP; dando solución a la falla. Se le solicita al usuario hacer pruebas indicando que está funcionando bien. </v>
      </c>
      <c r="M982">
        <v>44578</v>
      </c>
      <c r="N982">
        <v>44578</v>
      </c>
      <c r="O982" t="str">
        <v>M040 METRO RIOHACHA</v>
      </c>
      <c r="P982" t="str">
        <v>RIOHACHA</v>
      </c>
      <c r="Q982" t="str">
        <v>WILGER MELO PRADO</v>
      </c>
      <c r="R982">
        <v>1118852348</v>
      </c>
      <c r="S982" t="str">
        <v>COSTA</v>
      </c>
    </row>
    <row r="983" xml:space="preserve">
      <c r="A983">
        <v>982</v>
      </c>
      <c r="B983">
        <v>12207053</v>
      </c>
      <c r="C983" t="str">
        <v>INCIDENT</v>
      </c>
      <c r="D983" t="str">
        <v>CERRADO</v>
      </c>
      <c r="E983" t="str">
        <v>TIENDA</v>
      </c>
      <c r="F983" t="str">
        <v>PDT</v>
      </c>
      <c r="G983" t="str">
        <v>PDT</v>
      </c>
      <c r="H983" t="str">
        <v>HONEYWELL</v>
      </c>
      <c r="I983"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Tiendas &amp; Centros de Distribucion_x000d_
Telefono: 3003587354_x000d_
Anexo: 3046383743_x000d_
Descripcion: la PDT de pgc presenta fallas en el sistema operativo_x000d_
Indicar ubicacion del Equipo en tienda o oficinas: tienda</v>
      </c>
      <c r="J983" t="str">
        <v>NO APLICA</v>
      </c>
      <c r="K983" t="str">
        <v>Se solicita Tecnico se Isit para realizar Configuracion en la PDT reportada</v>
      </c>
      <c r="L983" t="str">
        <v xml:space="preserve">Se reporta falla en el sistema operativo del dispositivo; el cual se encuentra que enciende pero el sistema no arranca; dado lo anterior y según indicaciones de soporte técnico se realiza reinstalación del FIRMWARE; luego se restablece el sistema de fábrica y se realiza configuraciones e instalaciones del sistema y APP; dando solución a la falla. Se le solicita al usuario hacer pruebas indicando que está funcionando bien. </v>
      </c>
      <c r="M983">
        <v>44578</v>
      </c>
      <c r="N983">
        <v>44578</v>
      </c>
      <c r="O983" t="str">
        <v>M040 METRO RIOHACHA</v>
      </c>
      <c r="P983" t="str">
        <v>RIOHACHA</v>
      </c>
      <c r="Q983" t="str">
        <v>WILGER MELO PRADO</v>
      </c>
      <c r="R983">
        <v>1118852348</v>
      </c>
      <c r="S983" t="str">
        <v>COSTA</v>
      </c>
    </row>
    <row r="984" xml:space="preserve">
      <c r="A984">
        <v>983</v>
      </c>
      <c r="B984">
        <v>12207053</v>
      </c>
      <c r="C984" t="str">
        <v>INCIDENT</v>
      </c>
      <c r="D984" t="str">
        <v>CERRADO</v>
      </c>
      <c r="E984" t="str">
        <v>TIENDA</v>
      </c>
      <c r="F984" t="str">
        <v>PDT</v>
      </c>
      <c r="G984" t="str">
        <v>PDT</v>
      </c>
      <c r="H984" t="str">
        <v>HONEYWELL</v>
      </c>
      <c r="I984"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Tiendas &amp; Centros de Distribucion_x000d_
Telefono: 3003587354_x000d_
Anexo: 3046383743_x000d_
Descripcion: la PDT de pgc presenta fallas en el sistema operativo_x000d_
Indicar ubicacion del Equipo en tienda o oficinas: tienda</v>
      </c>
      <c r="J984" t="str">
        <v>NO APLICA</v>
      </c>
      <c r="K984" t="str">
        <v>Se solicita Tecnico se Isit para realizar Configuracion en la PDT reportada</v>
      </c>
      <c r="L984" t="str">
        <v xml:space="preserve">Se reporta falla en el sistema operativo del dispositivo; el cual se encuentra que enciende pero el sistema no arranca; dado lo anterior y según indicaciones de soporte técnico se realiza reinstalación del FIRMWARE; luego se restablece el sistema de fábrica y se realiza configuraciones e instalaciones del sistema y APP; dando solución a la falla. Se le solicita al usuario hacer pruebas indicando que está funcionando bien. </v>
      </c>
      <c r="M984">
        <v>44578</v>
      </c>
      <c r="N984">
        <v>44578</v>
      </c>
      <c r="O984" t="str">
        <v>M040 METRO RIOHACHA</v>
      </c>
      <c r="P984" t="str">
        <v>RIOHACHA</v>
      </c>
      <c r="Q984" t="str">
        <v>WILGER MELO PRADO</v>
      </c>
      <c r="R984">
        <v>1118852348</v>
      </c>
      <c r="S984" t="str">
        <v>COSTA</v>
      </c>
    </row>
    <row r="985" xml:space="preserve">
      <c r="A985">
        <v>984</v>
      </c>
      <c r="B985">
        <v>12208088</v>
      </c>
      <c r="C985" t="str">
        <v>REQUEST</v>
      </c>
      <c r="D985" t="str">
        <v>CERRADO</v>
      </c>
      <c r="E985" t="str">
        <v>TIENDA</v>
      </c>
      <c r="F985" t="str">
        <v>PDT</v>
      </c>
      <c r="G985" t="str">
        <v>PDT</v>
      </c>
      <c r="H985" t="str">
        <v>HONEYWELL</v>
      </c>
      <c r="I985" t="str" xml:space="preserve">
        <v xml:space="preserve">Datos usuario_x000d_
Nombre: Oscar Ramon Torres Hernandez_x000d_
Correo: oscarramon.torreshernandez@cencosud.com.co_x000d_
Usuario AD: OSTorresH_x000d_
Pais: Colombia_x000d_
Ubicacion: M040 METRO RIOHACHA_x000d_
Zona: Colombia Costa_x000d_
Unidad de Negocio: METRO_x000d_
Servicio: null_x000d_
Telefono: 3013057230_x000d_
Anexo: 3017738125_x000d_
Descripcion: LA PDT 1882 PRECENTA PROBLEMA DE CONECCION AL SISTEMA DE GENEXIS_x000d_
Indicar la ubicacion del computador en la tienda o sede: TIENDA 40 METRO RIOHACHA</v>
      </c>
      <c r="J985" t="str">
        <v>NO APLICA</v>
      </c>
      <c r="K985" t="str">
        <v>Se solicita Tecnico se Isit para realizar Configuracion en la PDT reportada.</v>
      </c>
      <c r="L985" t="str">
        <v>Se reporta falla de conexión al sistema de Genesix; se encuentra problemas de encendido y falla de conexión; se soluciona problema de encendido con ajuste de batería; se realiza configuración indicada por soporte técnico; luego migración a una nueva red; se realizan pruebas teniendo conexión. Usuario realiza múltiples pruebas indicando que el equipo está operativo y en red</v>
      </c>
      <c r="M985">
        <v>44578</v>
      </c>
      <c r="N985">
        <v>44578</v>
      </c>
      <c r="O985" t="str">
        <v>M040 METRO RIOHACHA</v>
      </c>
      <c r="P985" t="str">
        <v>RIOHACHA</v>
      </c>
      <c r="Q985" t="str">
        <v>WILGER MELO PRADO</v>
      </c>
      <c r="R985">
        <v>1118852348</v>
      </c>
      <c r="S985" t="str">
        <v>COSTA</v>
      </c>
    </row>
    <row r="986" xml:space="preserve">
      <c r="A986">
        <v>985</v>
      </c>
      <c r="B986">
        <v>12208088</v>
      </c>
      <c r="C986" t="str">
        <v>REQUEST</v>
      </c>
      <c r="D986" t="str">
        <v>CERRADO</v>
      </c>
      <c r="E986" t="str">
        <v>TIENDA</v>
      </c>
      <c r="F986" t="str">
        <v>PDT</v>
      </c>
      <c r="G986" t="str">
        <v>PDT</v>
      </c>
      <c r="H986" t="str">
        <v>HONEYWELL</v>
      </c>
      <c r="I986" t="str" xml:space="preserve">
        <v xml:space="preserve">Datos usuario_x000d_
Nombre: Oscar Ramon Torres Hernandez_x000d_
Correo: oscarramon.torreshernandez@cencosud.com.co_x000d_
Usuario AD: OSTorresH_x000d_
Pais: Colombia_x000d_
Ubicacion: M040 METRO RIOHACHA_x000d_
Zona: Colombia Costa_x000d_
Unidad de Negocio: METRO_x000d_
Servicio: null_x000d_
Telefono: 3013057230_x000d_
Anexo: 3017738125_x000d_
Descripcion: LA PDT 1882 PRECENTA PROBLEMA DE CONECCION AL SISTEMA DE GENEXIS_x000d_
Indicar la ubicacion del computador en la tienda o sede: TIENDA 40 METRO RIOHACHA</v>
      </c>
      <c r="J986" t="str">
        <v>NO APLICA</v>
      </c>
      <c r="K986" t="str">
        <v>Se solicita Tecnico se Isit para realizar Configuracion en la PDT reportada.</v>
      </c>
      <c r="L986" t="str">
        <v>Se reporta falla de conexión al sistema de Genesix; se encuentra problemas de encendido y falla de conexión; se soluciona problema de encendido con ajuste de batería; se realiza configuración indicada por soporte técnico; luego migración a una nueva red; se realizan pruebas teniendo conexión. Usuario realiza múltiples pruebas indicando que el equipo está operativo y en red</v>
      </c>
      <c r="M986">
        <v>44578</v>
      </c>
      <c r="N986">
        <v>44578</v>
      </c>
      <c r="O986" t="str">
        <v>M040 METRO RIOHACHA</v>
      </c>
      <c r="P986" t="str">
        <v>RIOHACHA</v>
      </c>
      <c r="Q986" t="str">
        <v>WILGER MELO PRADO</v>
      </c>
      <c r="R986">
        <v>1118852348</v>
      </c>
      <c r="S986" t="str">
        <v>COSTA</v>
      </c>
    </row>
    <row r="987" xml:space="preserve">
      <c r="A987">
        <v>986</v>
      </c>
      <c r="B987">
        <v>12208088</v>
      </c>
      <c r="C987" t="str">
        <v>REQUEST</v>
      </c>
      <c r="D987" t="str">
        <v>CERRADO</v>
      </c>
      <c r="E987" t="str">
        <v>TIENDA</v>
      </c>
      <c r="F987" t="str">
        <v>PDT</v>
      </c>
      <c r="G987" t="str">
        <v>PDT</v>
      </c>
      <c r="H987" t="str">
        <v>HONEYWELL</v>
      </c>
      <c r="I987" t="str" xml:space="preserve">
        <v xml:space="preserve">Datos usuario_x000d_
Nombre: Oscar Ramon Torres Hernandez_x000d_
Correo: oscarramon.torreshernandez@cencosud.com.co_x000d_
Usuario AD: OSTorresH_x000d_
Pais: Colombia_x000d_
Ubicacion: M040 METRO RIOHACHA_x000d_
Zona: Colombia Costa_x000d_
Unidad de Negocio: METRO_x000d_
Servicio: null_x000d_
Telefono: 3013057230_x000d_
Anexo: 3017738125_x000d_
Descripcion: LA PDT 1882 PRECENTA PROBLEMA DE CONECCION AL SISTEMA DE GENEXIS_x000d_
Indicar la ubicacion del computador en la tienda o sede: TIENDA 40 METRO RIOHACHA</v>
      </c>
      <c r="J987" t="str">
        <v>NO APLICA</v>
      </c>
      <c r="K987" t="str">
        <v>Se solicita Tecnico se Isit para realizar Configuracion en la PDT reportada.</v>
      </c>
      <c r="L987" t="str">
        <v>Se reporta falla de conexión al sistema de Genesix; se encuentra problemas de encendido y falla de conexión; se soluciona problema de encendido con ajuste de batería; se realiza configuración indicada por soporte técnico; luego migración a una nueva red; se realizan pruebas teniendo conexión. Usuario realiza múltiples pruebas indicando que el equipo está operativo y en red</v>
      </c>
      <c r="M987">
        <v>44578</v>
      </c>
      <c r="N987">
        <v>44578</v>
      </c>
      <c r="O987" t="str">
        <v>M040 METRO RIOHACHA</v>
      </c>
      <c r="P987" t="str">
        <v>RIOHACHA</v>
      </c>
      <c r="Q987" t="str">
        <v>WILGER MELO PRADO</v>
      </c>
      <c r="R987">
        <v>1118852348</v>
      </c>
      <c r="S987" t="str">
        <v>COSTA</v>
      </c>
    </row>
    <row r="988" xml:space="preserve">
      <c r="A988">
        <v>987</v>
      </c>
      <c r="B988">
        <v>12208088</v>
      </c>
      <c r="C988" t="str">
        <v>REQUEST</v>
      </c>
      <c r="D988" t="str">
        <v>CERRADO</v>
      </c>
      <c r="E988" t="str">
        <v>TIENDA</v>
      </c>
      <c r="F988" t="str">
        <v>PDT</v>
      </c>
      <c r="G988" t="str">
        <v>PDT</v>
      </c>
      <c r="H988" t="str">
        <v>HONEYWELL</v>
      </c>
      <c r="I988" t="str" xml:space="preserve">
        <v xml:space="preserve">Datos usuario_x000d_
Nombre: Oscar Ramon Torres Hernandez_x000d_
Correo: oscarramon.torreshernandez@cencosud.com.co_x000d_
Usuario AD: OSTorresH_x000d_
Pais: Colombia_x000d_
Ubicacion: M040 METRO RIOHACHA_x000d_
Zona: Colombia Costa_x000d_
Unidad de Negocio: METRO_x000d_
Servicio: null_x000d_
Telefono: 3013057230_x000d_
Anexo: 3017738125_x000d_
Descripcion: LA PDT 1882 PRECENTA PROBLEMA DE CONECCION AL SISTEMA DE GENEXIS_x000d_
Indicar la ubicacion del computador en la tienda o sede: TIENDA 40 METRO RIOHACHA</v>
      </c>
      <c r="J988" t="str">
        <v>NO APLICA</v>
      </c>
      <c r="K988" t="str">
        <v>Se solicita Tecnico se Isit para realizar Configuracion en la PDT reportada.</v>
      </c>
      <c r="L988" t="str">
        <v>Se reporta falla de conexión al sistema de Genesix; se encuentra problemas de encendido y falla de conexión; se soluciona problema de encendido con ajuste de batería; se realiza configuración indicada por soporte técnico; luego migración a una nueva red; se realizan pruebas teniendo conexión. Usuario realiza múltiples pruebas indicando que el equipo está operativo y en red</v>
      </c>
      <c r="M988">
        <v>44578</v>
      </c>
      <c r="N988">
        <v>44578</v>
      </c>
      <c r="O988" t="str">
        <v>M040 METRO RIOHACHA</v>
      </c>
      <c r="P988" t="str">
        <v>RIOHACHA</v>
      </c>
      <c r="Q988" t="str">
        <v>WILGER MELO PRADO</v>
      </c>
      <c r="R988">
        <v>1118852348</v>
      </c>
      <c r="S988" t="str">
        <v>COSTA</v>
      </c>
    </row>
    <row r="989" xml:space="preserve">
      <c r="A989">
        <v>988</v>
      </c>
      <c r="B989">
        <v>12188303</v>
      </c>
      <c r="C989" t="str">
        <v>REQUEST</v>
      </c>
      <c r="D989" t="str">
        <v>CERRADO</v>
      </c>
      <c r="E989" t="str">
        <v>TIENDA</v>
      </c>
      <c r="F989" t="str">
        <v>BALANZA</v>
      </c>
      <c r="G989" t="str">
        <v>MESA</v>
      </c>
      <c r="H989" t="str">
        <v>METTLER</v>
      </c>
      <c r="I989" t="str" xml:space="preserve">
        <v xml:space="preserve">Buen dia._x000d_
Se solicita renovación tecnológica._x000d_
Retiro:_x000d_
BALANZA|COLGANTE METTLER TOLEDO 8442 PLUS | Nº SERIE: B811538203_x000d_
Instalación:_x000d_
BALANZA|MESA METTLER TOLEDO BPLUS | Nº SERIE: C052770945</v>
      </c>
      <c r="J989" t="str">
        <v>NO APLICA</v>
      </c>
      <c r="K989" t="str" xml:space="preserve">
        <v xml:space="preserve">Buen día._x000d_
Se solicita revisión PDA._x000d_
Área: Charcutería_x000d_
Datos del equipo_x000d_
Equipo: BALANZA|MESA_x000d_
Marca: METTLER TOLEDO_x000d_
Modelo: BPLUS_x000d_
Nº SERIE: C052770945_x000d_
Actividad: Se solicita instalación; configuración y operatividad balanza del área de Charcutería; entregar a usuario operativa._x000d_
Cordialmente;_x000d_
Ever Becerra</v>
      </c>
      <c r="L989" t="str">
        <v>Se retira balanza/colgante METTLER TOLEDO 8442 PLUS S/N: B811538203 Se procede con la instalación de la Balanza colgante METTLER TOLEDO BPLUS S/N: C052770945 se tiene como nota que los huecos a la base se perforaron con un diámetro mas grande ya que venia de fabrica con un diámetro pequeño y no encajaba se instala y se verifica la estabilidad y el peso estuvieran nivelados (0) se procede a la configuración de IP; Mascara de red y puerto de enlace el usuario hace pruebas en sitio y recibe a satisfacción</v>
      </c>
      <c r="M989">
        <v>44567</v>
      </c>
      <c r="N989">
        <v>44579</v>
      </c>
      <c r="O989" t="str">
        <v>J126 JUMBO SAN SILVESTRE</v>
      </c>
      <c r="P989" t="str">
        <v>BARRANCABERMEJA</v>
      </c>
      <c r="Q989" t="str">
        <v>JOHNNY HOYOS MARTINEZ</v>
      </c>
      <c r="R989">
        <v>1096218213</v>
      </c>
      <c r="S989" t="str">
        <v>ORIENTE</v>
      </c>
    </row>
    <row r="990" xml:space="preserve">
      <c r="A990">
        <v>989</v>
      </c>
      <c r="B990">
        <v>12188303</v>
      </c>
      <c r="C990" t="str">
        <v>REQUEST</v>
      </c>
      <c r="D990" t="str">
        <v>CERRADO</v>
      </c>
      <c r="E990" t="str">
        <v>TIENDA</v>
      </c>
      <c r="F990" t="str">
        <v>BALANZA</v>
      </c>
      <c r="G990" t="str">
        <v>MESA</v>
      </c>
      <c r="H990" t="str">
        <v>METTLER</v>
      </c>
      <c r="I990" t="str" xml:space="preserve">
        <v xml:space="preserve">Buen dia._x000d_
Se solicita renovación tecnológica._x000d_
Retiro:_x000d_
BALANZA|COLGANTE METTLER TOLEDO 8442 PLUS | Nº SERIE: B811538203_x000d_
Instalación:_x000d_
BALANZA|MESA METTLER TOLEDO BPLUS | Nº SERIE: C052770945</v>
      </c>
      <c r="J990" t="str">
        <v>NO APLICA</v>
      </c>
      <c r="K990" t="str" xml:space="preserve">
        <v xml:space="preserve">Buen día._x000d_
Se solicita revisión PDA._x000d_
Área: Charcutería_x000d_
Datos del equipo_x000d_
Equipo: BALANZA|MESA_x000d_
Marca: METTLER TOLEDO_x000d_
Modelo: BPLUS_x000d_
Nº SERIE: C052770945_x000d_
Actividad: Se solicita instalación; configuración y operatividad balanza del área de Charcutería; entregar a usuario operativa._x000d_
Cordialmente;_x000d_
Ever Becerra</v>
      </c>
      <c r="L990" t="str">
        <v>Se retira balanza/colgante METTLER TOLEDO 8442 PLUS S/N: B811538203 Se procede con la instalación de la Balanza colgante METTLER TOLEDO BPLUS S/N: C052770945 se tiene como nota que los huecos a la base se perforaron con un diámetro mas grande ya que venia de fabrica con un diámetro pequeño y no encajaba se instala y se verifica la estabilidad y el peso estuvieran nivelados (0) se procede a la configuración de IP; Mascara de red y puerto de enlace el usuario hace pruebas en sitio y recibe a satisfacción</v>
      </c>
      <c r="M990">
        <v>44567</v>
      </c>
      <c r="N990">
        <v>44579</v>
      </c>
      <c r="O990" t="str">
        <v>J126 JUMBO SAN SILVESTRE</v>
      </c>
      <c r="P990" t="str">
        <v>BARRANCABERMEJA</v>
      </c>
      <c r="Q990" t="str">
        <v>JOHNNY HOYOS MARTINEZ</v>
      </c>
      <c r="R990">
        <v>1096218213</v>
      </c>
      <c r="S990" t="str">
        <v>ORIENTE</v>
      </c>
    </row>
    <row r="991" xml:space="preserve">
      <c r="A991">
        <v>990</v>
      </c>
      <c r="B991">
        <v>12188303</v>
      </c>
      <c r="C991" t="str">
        <v>REQUEST</v>
      </c>
      <c r="D991" t="str">
        <v>CERRADO</v>
      </c>
      <c r="E991" t="str">
        <v>TIENDA</v>
      </c>
      <c r="F991" t="str">
        <v>BALANZA</v>
      </c>
      <c r="G991" t="str">
        <v>MESA</v>
      </c>
      <c r="H991" t="str">
        <v>METTLER</v>
      </c>
      <c r="I991" t="str" xml:space="preserve">
        <v xml:space="preserve">Buen dia._x000d_
Se solicita renovación tecnológica._x000d_
Retiro:_x000d_
BALANZA|COLGANTE METTLER TOLEDO 8442 PLUS | Nº SERIE: B811538203_x000d_
Instalación:_x000d_
BALANZA|MESA METTLER TOLEDO BPLUS | Nº SERIE: C052770945</v>
      </c>
      <c r="J991" t="str">
        <v>NO APLICA</v>
      </c>
      <c r="K991" t="str" xml:space="preserve">
        <v xml:space="preserve">Buen día._x000d_
Se solicita revisión PDA._x000d_
Área: Charcutería_x000d_
Datos del equipo_x000d_
Equipo: BALANZA|MESA_x000d_
Marca: METTLER TOLEDO_x000d_
Modelo: BPLUS_x000d_
Nº SERIE: C052770945_x000d_
Actividad: Se solicita instalación; configuración y operatividad balanza del área de Charcutería; entregar a usuario operativa._x000d_
Cordialmente;_x000d_
Ever Becerra</v>
      </c>
      <c r="L991" t="str">
        <v>Se retira balanza/colgante METTLER TOLEDO 8442 PLUS S/N: B811538203 Se procede con la instalación de la Balanza colgante METTLER TOLEDO BPLUS S/N: C052770945 se tiene como nota que los huecos a la base se perforaron con un diámetro mas grande ya que venia de fabrica con un diámetro pequeño y no encajaba se instala y se verifica la estabilidad y el peso estuvieran nivelados (0) se procede a la configuración de IP; Mascara de red y puerto de enlace el usuario hace pruebas en sitio y recibe a satisfacción</v>
      </c>
      <c r="M991">
        <v>44567</v>
      </c>
      <c r="N991">
        <v>44579</v>
      </c>
      <c r="O991" t="str">
        <v>J126 JUMBO SAN SILVESTRE</v>
      </c>
      <c r="P991" t="str">
        <v>BARRANCABERMEJA</v>
      </c>
      <c r="Q991" t="str">
        <v>JOHNNY HOYOS MARTINEZ</v>
      </c>
      <c r="R991">
        <v>1096218213</v>
      </c>
      <c r="S991" t="str">
        <v>ORIENTE</v>
      </c>
    </row>
    <row r="992" xml:space="preserve">
      <c r="A992">
        <v>991</v>
      </c>
      <c r="B992">
        <v>12189707</v>
      </c>
      <c r="C992" t="str">
        <v>INCIDENT</v>
      </c>
      <c r="D992" t="str">
        <v>CERRADO</v>
      </c>
      <c r="E992" t="str">
        <v>TIENDA</v>
      </c>
      <c r="F992" t="str">
        <v>BALANZA</v>
      </c>
      <c r="G992" t="str">
        <v>MESA</v>
      </c>
      <c r="H992" t="str">
        <v>METTLER</v>
      </c>
      <c r="I992" t="str" xml:space="preserve">
        <v xml:space="preserve">Datos usuario_x000d_
Nombre: Yenny Cerley Castiblanco_x000d_
Correo: Yenni.Castiblanco@cencosud.com.co_x000d_
Usuario AD: YCCastib_x000d_
Pais: Colombia_x000d_
Ubicacion: M042 METRO IBAGUE_x000d_
Zona: Colombia Occidente_x000d_
Unidad de Negocio: Supermercados_x000d_
Servicio: Tiendas &amp; Centros de Distribucion_x000d_
Telefono: 3214494190_x000d_
Anexo: 7420404_x000d_
Descripcion: La bascula de mesa en la seccion de panaderia; muestra un error_x000d_
Indicar ubicacion del Equipo en tienda o oficinas: Seccion Panaderia</v>
      </c>
      <c r="J992" t="str">
        <v>NO APLICA</v>
      </c>
      <c r="K992" t="str">
        <v>Se solicita autorización para programar la visita del técnico remoto; para que realice un diagnóstico completo de la balanza de mesa Serial: B932069621; del área de panadería; la cual genera error en keyboard</v>
      </c>
      <c r="L992" t="str">
        <v>La bascula de mesa en la sección de panaderia al momento de la revisión no presenta error de keyboard. Se realiza pruebas al teclado; validando cada una de las teclas; funciones del mismo; se tiene en pruebas por un periodo de 2 horas mientras se valida configuración de la balanza; en ningun momento se observa error en keyboard; se indica procedimiento realizado a Soporte Cencosud de la zona Stiven Bedoya; adicional que se realiza inspección fisica y estado de teclado de balanza.</v>
      </c>
      <c r="M992">
        <v>44572</v>
      </c>
      <c r="N992">
        <v>44579</v>
      </c>
      <c r="O992" t="str">
        <v>M042 METRO IBAGUE</v>
      </c>
      <c r="P992" t="str">
        <v>IBAGUE</v>
      </c>
      <c r="Q992" t="str">
        <v>SERGIO LEONARDO CLAVIJO CAMARGO</v>
      </c>
      <c r="R992">
        <v>1110471353</v>
      </c>
      <c r="S992" t="str">
        <v>OCCIDENTE</v>
      </c>
    </row>
    <row r="993" xml:space="preserve">
      <c r="A993">
        <v>992</v>
      </c>
      <c r="B993">
        <v>12206787</v>
      </c>
      <c r="C993" t="str">
        <v>REQUEST</v>
      </c>
      <c r="D993" t="str">
        <v>CERRADO</v>
      </c>
      <c r="E993" t="str">
        <v>TIENDA</v>
      </c>
      <c r="F993" t="str">
        <v>BALANZA</v>
      </c>
      <c r="G993" t="str">
        <v>BALANZA</v>
      </c>
      <c r="H993" t="str">
        <v>METTLER</v>
      </c>
      <c r="I993"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solicita visita del tecnico remoto para validacion de la conexion de RED de la Balanza Bplus 8442 del area de panaderia y charcuteria. las cuales no esta en RED y se necesita actualizar la Etiquetas con al descripcion de Gramos_x000d_
_x000d_
seriales: B644218750 y B644221251_x000d_
Area donde su ubica la balanza: Panaderia y Charcuteria</v>
      </c>
      <c r="J993" t="str">
        <v>NO APLICA</v>
      </c>
      <c r="K993" t="str">
        <v>Se solicita asistencia en la tienda Ibague para la validacion de las balanzas Bplus 8442 del area de Panaderia y Charcuteria las cuales no estan en RED y no se logra realizar la actualizacion de las etiquetas</v>
      </c>
      <c r="L993" t="str">
        <v>Se realiza verificación de balanza en área de charcutería y panadería; validando conexión de red y punto cableado de cada una de las balanzas. Entre ella se encuentra balanza de panadería cuyo serial es B932069621 e ip 10.132.74.50; esta balanza al momento de envío de actualización y cargue de precios no lo estaba tomando; por otra parte B644218750 ip 10.132.74.47 balanza de charcutería; al validar conexión de red y ping de la misma; se encontró activa y con carga satisfactoria de precios. Balanza de panadería antigua B644221251 ip 10.132.74.52; no tenía conexión al punto se procede a validar en toma de red; y esta al estar dañada se procede arreglar; cambiar jack e instalar cable lan para validar conexión con soporte Cencosud; una vez realizado esto y no tener respuesta se conecta teléfono ip; para validar funcionamiento. Una vez realizado en comunicación con área de telecomunicaciones se procede al desbloqueo de punto de red; registro de Mac de validadora B644221251; al tener habilitado el punto se procede a realizar carga de precios en balanza. Posteriormente se realiza verificación en balanza de pescadería; la cuál no tenia conexión de red; una vez conectado se valida y realiza carga remota de precios. Balanzas intervenidas quedan con conexión de red lan; respuesta por ping a ip asignada a las mismas y validación por parte de soporte Cencosud. Equipos operativos y en funcionamiento.</v>
      </c>
      <c r="M993">
        <v>44578</v>
      </c>
      <c r="N993">
        <v>44579</v>
      </c>
      <c r="O993" t="str">
        <v>M042 METRO IBAGUE</v>
      </c>
      <c r="P993" t="str">
        <v>IBAGUE</v>
      </c>
      <c r="Q993" t="str">
        <v>SERGIO LEONARDO CLAVIJO CAMARGO</v>
      </c>
      <c r="R993">
        <v>1110471353</v>
      </c>
      <c r="S993" t="str">
        <v>OCCIDENTE</v>
      </c>
    </row>
    <row r="994" xml:space="preserve">
      <c r="A994">
        <v>993</v>
      </c>
      <c r="B994">
        <v>12206787</v>
      </c>
      <c r="C994" t="str">
        <v>REQUEST</v>
      </c>
      <c r="D994" t="str">
        <v>CERRADO</v>
      </c>
      <c r="E994" t="str">
        <v>TIENDA</v>
      </c>
      <c r="F994" t="str">
        <v>BALANZA</v>
      </c>
      <c r="G994" t="str">
        <v>BALANZA</v>
      </c>
      <c r="H994" t="str">
        <v>METTLER</v>
      </c>
      <c r="I994"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solicita visita del tecnico remoto para validacion de la conexion de RED de la Balanza Bplus 8442 del area de panaderia y charcuteria. las cuales no esta en RED y se necesita actualizar la Etiquetas con al descripcion de Gramos_x000d_
_x000d_
seriales: B644218750 y B644221251_x000d_
Area donde su ubica la balanza: Panaderia y Charcuteria</v>
      </c>
      <c r="J994" t="str">
        <v>NO APLICA</v>
      </c>
      <c r="K994" t="str">
        <v>Se solicita asistencia en la tienda Ibague para la validacion de las balanzas Bplus 8442 del area de Panaderia y Charcuteria las cuales no estan en RED y no se logra realizar la actualizacion de las etiquetas</v>
      </c>
      <c r="L994" t="str">
        <v>Se realiza verificación de balanza en área de charcutería y panadería; validando conexión de red y punto cableado de cada una de las balanzas. Entre ella se encuentra balanza de panadería cuyo serial es B932069621 e ip 10.132.74.50; esta balanza al momento de envío de actualización y cargue de precios no lo estaba tomando; por otra parte B644218750 ip 10.132.74.47 balanza de charcutería; al validar conexión de red y ping de la misma; se encontró activa y con carga satisfactoria de precios. Balanza de panadería antigua B644221251 ip 10.132.74.52; no tenía conexión al punto se procede a validar en toma de red; y esta al estar dañada se procede arreglar; cambiar jack e instalar cable lan para validar conexión con soporte Cencosud; una vez realizado esto y no tener respuesta se conecta teléfono ip; para validar funcionamiento. Una vez realizado en comunicación con área de telecomunicaciones se procede al desbloqueo de punto de red; registro de Mac de validadora B644221251; al tener habilitado el punto se procede a realizar carga de precios en balanza. Posteriormente se realiza verificación en balanza de pescadería; la cuál no tenia conexión de red; una vez conectado se valida y realiza carga remota de precios. Balanzas intervenidas quedan con conexión de red lan; respuesta por ping a ip asignada a las mismas y validación por parte de soporte Cencosud. Equipos operativos y en funcionamiento.</v>
      </c>
      <c r="M994">
        <v>44578</v>
      </c>
      <c r="N994">
        <v>44579</v>
      </c>
      <c r="O994" t="str">
        <v>M042 METRO IBAGUE</v>
      </c>
      <c r="P994" t="str">
        <v>IBAGUE</v>
      </c>
      <c r="Q994" t="str">
        <v>SERGIO LEONARDO CLAVIJO CAMARGO</v>
      </c>
      <c r="R994">
        <v>1110471353</v>
      </c>
      <c r="S994" t="str">
        <v>OCCIDENTE</v>
      </c>
    </row>
    <row r="995" xml:space="preserve">
      <c r="A995">
        <v>994</v>
      </c>
      <c r="B995">
        <v>12206787</v>
      </c>
      <c r="C995" t="str">
        <v>REQUEST</v>
      </c>
      <c r="D995" t="str">
        <v>CERRADO</v>
      </c>
      <c r="E995" t="str">
        <v>TIENDA</v>
      </c>
      <c r="F995" t="str">
        <v>BALANZA</v>
      </c>
      <c r="G995" t="str">
        <v>BALANZA</v>
      </c>
      <c r="H995" t="str">
        <v>METTLER</v>
      </c>
      <c r="I995"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solicita visita del tecnico remoto para validacion de la conexion de RED de la Balanza Bplus 8442 del area de panaderia y charcuteria. las cuales no esta en RED y se necesita actualizar la Etiquetas con al descripcion de Gramos_x000d_
_x000d_
seriales: B644218750 y B644221251_x000d_
Area donde su ubica la balanza: Panaderia y Charcuteria</v>
      </c>
      <c r="J995" t="str">
        <v>NO APLICA</v>
      </c>
      <c r="K995" t="str">
        <v>Se solicita asistencia en la tienda Ibague para la validacion de las balanzas Bplus 8442 del area de Panaderia y Charcuteria las cuales no estan en RED y no se logra realizar la actualizacion de las etiquetas</v>
      </c>
      <c r="L995" t="str">
        <v>Se realiza verificación de balanza en área de charcutería y panadería; validando conexión de red y punto cableado de cada una de las balanzas. Entre ella se encuentra balanza de panadería cuyo serial es B932069621 e ip 10.132.74.50; esta balanza al momento de envío de actualización y cargue de precios no lo estaba tomando; por otra parte B644218750 ip 10.132.74.47 balanza de charcutería; al validar conexión de red y ping de la misma; se encontró activa y con carga satisfactoria de precios. Balanza de panadería antigua B644221251 ip 10.132.74.52; no tenía conexión al punto se procede a validar en toma de red; y esta al estar dañada se procede arreglar; cambiar jack e instalar cable lan para validar conexión con soporte Cencosud; una vez realizado esto y no tener respuesta se conecta teléfono ip; para validar funcionamiento. Una vez realizado en comunicación con área de telecomunicaciones se procede al desbloqueo de punto de red; registro de Mac de validadora B644221251; al tener habilitado el punto se procede a realizar carga de precios en balanza. Posteriormente se realiza verificación en balanza de pescadería; la cuál no tenia conexión de red; una vez conectado se valida y realiza carga remota de precios. Balanzas intervenidas quedan con conexión de red lan; respuesta por ping a ip asignada a las mismas y validación por parte de soporte Cencosud. Equipos operativos y en funcionamiento.</v>
      </c>
      <c r="M995">
        <v>44578</v>
      </c>
      <c r="N995">
        <v>44579</v>
      </c>
      <c r="O995" t="str">
        <v>M042 METRO IBAGUE</v>
      </c>
      <c r="P995" t="str">
        <v>IBAGUE</v>
      </c>
      <c r="Q995" t="str">
        <v>SERGIO LEONARDO CLAVIJO CAMARGO</v>
      </c>
      <c r="R995">
        <v>1110471353</v>
      </c>
      <c r="S995" t="str">
        <v>OCCIDENTE</v>
      </c>
    </row>
    <row r="996" xml:space="preserve">
      <c r="A996">
        <v>995</v>
      </c>
      <c r="B996">
        <v>12207344</v>
      </c>
      <c r="C996" t="str">
        <v>CAMBIO RED WIFI</v>
      </c>
      <c r="D996" t="str">
        <v>CERRADO</v>
      </c>
      <c r="E996" t="str">
        <v>TIENDA</v>
      </c>
      <c r="F996" t="str">
        <v>PDT</v>
      </c>
      <c r="G996" t="str">
        <v>PDT</v>
      </c>
      <c r="H996" t="str">
        <v>HONEYWELL</v>
      </c>
      <c r="I996"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metro Pitalito m179;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Portable_x000d_
</v>
      </c>
      <c r="J996" t="str">
        <v>NO APLICA</v>
      </c>
      <c r="K996" t="str">
        <v xml:space="preserve">Me ayudas con esta solicitud. Aplica el modelo de trabajo por dia completo el cial corresponde a 2;5 ticket. La autorización del trabajo de le envio en Copia holma y Jamir	</v>
      </c>
      <c r="L996" t="str">
        <v>Se realiza verificación y validación de 11 pdts; 4 verificadores de precio y una zebra Portable. Se realiza migración a la cswlan12 de 6 PDT Honeywell; 2 verificadores zebra los cuales no tomaron código de barras y se realizó vía Windows Mobile y 2 verificadores Newland. Se realiza migración a la cswlan15 por instrucción de soporte remoto de 4 pdts datalogic scorpio x3. La zebra Portable no es posible realizar la migración ya que no cogió carga estando conectada todo el día al sistema eléctrico. Se le indico al señor gerente colocar la respectiva llamada para revisión. Todos los equipos migrados se realizaron pruebas de rigor y fue necesario habilitar la cswlan15 por redes CENCOSUD ya que no estaba habilitada para la Tienda 179. Todos los equipos quedan completamente operativos con pruebas realizadas por los usuarios. Se le da información a gerente en Tienda de la actividad realizada y sé indica se eliminará la red a la que se conectaban. Se cierra el ticket sin ninguna novedad.</v>
      </c>
      <c r="M996">
        <v>44578</v>
      </c>
      <c r="N996">
        <v>44579</v>
      </c>
      <c r="O996" t="str">
        <v>M179 METRO PITALITO</v>
      </c>
      <c r="P996" t="str">
        <v>PITALITO</v>
      </c>
      <c r="Q996" t="str">
        <v>EMERSON PALACIOS MARTINEZ</v>
      </c>
      <c r="R996">
        <v>13723524</v>
      </c>
      <c r="S996" t="str">
        <v>OCCIDENTE</v>
      </c>
    </row>
    <row r="997" xml:space="preserve">
      <c r="A997">
        <v>996</v>
      </c>
      <c r="B997">
        <v>12207344</v>
      </c>
      <c r="C997" t="str">
        <v>CAMBIO RED WIFI</v>
      </c>
      <c r="D997" t="str">
        <v>CERRADO</v>
      </c>
      <c r="E997" t="str">
        <v>TIENDA</v>
      </c>
      <c r="F997" t="str">
        <v>PDT</v>
      </c>
      <c r="G997" t="str">
        <v>PDT</v>
      </c>
      <c r="H997" t="str">
        <v>HONEYWELL</v>
      </c>
      <c r="I997"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metro Pitalito m179;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Portable_x000d_
</v>
      </c>
      <c r="J997" t="str">
        <v>NO APLICA</v>
      </c>
      <c r="K997" t="str">
        <v xml:space="preserve">Me ayudas con esta solicitud. Aplica el modelo de trabajo por dia completo el cial corresponde a 2;5 ticket. La autorización del trabajo de le envio en Copia holma y Jamir	</v>
      </c>
      <c r="L997" t="str">
        <v>Se realiza verificación y validación de 11 pdts; 4 verificadores de precio y una zebra Portable. Se realiza migración a la cswlan12 de 6 PDT Honeywell; 2 verificadores zebra los cuales no tomaron código de barras y se realizó vía Windows Mobile y 2 verificadores Newland. Se realiza migración a la cswlan15 por instrucción de soporte remoto de 4 pdts datalogic scorpio x3. La zebra Portable no es posible realizar la migración ya que no cogió carga estando conectada todo el día al sistema eléctrico. Se le indico al señor gerente colocar la respectiva llamada para revisión. Todos los equipos migrados se realizaron pruebas de rigor y fue necesario habilitar la cswlan15 por redes CENCOSUD ya que no estaba habilitada para la Tienda 179. Todos los equipos quedan completamente operativos con pruebas realizadas por los usuarios. Se le da información a gerente en Tienda de la actividad realizada y sé indica se eliminará la red a la que se conectaban. Se cierra el ticket sin ninguna novedad.</v>
      </c>
      <c r="M997">
        <v>44578</v>
      </c>
      <c r="N997">
        <v>44579</v>
      </c>
      <c r="O997" t="str">
        <v>M179 METRO PITALITO</v>
      </c>
      <c r="P997" t="str">
        <v>PITALITO</v>
      </c>
      <c r="Q997" t="str">
        <v>EMERSON PALACIOS MARTINEZ</v>
      </c>
      <c r="R997">
        <v>13723524</v>
      </c>
      <c r="S997" t="str">
        <v>OCCIDENTE</v>
      </c>
    </row>
    <row r="998" xml:space="preserve">
      <c r="A998">
        <v>997</v>
      </c>
      <c r="B998">
        <v>12208662</v>
      </c>
      <c r="C998" t="str">
        <v>REQUEST</v>
      </c>
      <c r="D998" t="str">
        <v>CERRADO</v>
      </c>
      <c r="E998" t="str">
        <v>TIENDA</v>
      </c>
      <c r="F998" t="str">
        <v>BALANZA</v>
      </c>
      <c r="G998" t="str">
        <v>MESA</v>
      </c>
      <c r="H998" t="str">
        <v>METTLER</v>
      </c>
      <c r="I998"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balanza de mesa se encuentra con fallas al generar impresiones ya que imprime de manera continua desperdiciando papel de etiquetas_x000d_
Area donde su ubica la balanza: panaderia</v>
      </c>
      <c r="J998" t="str">
        <v>NO APLICA</v>
      </c>
      <c r="K998" t="str">
        <v>Favor nos ayudan con personal en sitio para la limpieza de la balanza ubicada en el area de panaderia</v>
      </c>
      <c r="L998" t="str">
        <v>Los sensores de las balanzas estaban sucios con pegamento de tiketes mucho mugre y desechos de alimentos (chocolate y restos de distintos tipos de insumos que se manejan en el área); también se corría la impresión por tiquetes de cada venta; se realizó el ajuste y limpieza de los sensores quedando en optimas condiciones; imprimiendo con normalidad. Se desarrollan las pruebas pertinentes y queda a satisfacción del usuario.</v>
      </c>
      <c r="M998">
        <v>44578</v>
      </c>
      <c r="N998">
        <v>44579</v>
      </c>
      <c r="O998" t="str">
        <v>J045 JUMBO AV.DEL FERROCARRIL SANTA MARTA</v>
      </c>
      <c r="P998" t="str">
        <v>SANTA MARTA</v>
      </c>
      <c r="Q998" t="str">
        <v>ALDAHIR GUSTAVO HERNANDEZ CRATZ</v>
      </c>
      <c r="R998">
        <v>1083006482</v>
      </c>
      <c r="S998" t="str">
        <v>COSTA</v>
      </c>
    </row>
    <row r="999" xml:space="preserve">
      <c r="A999">
        <v>998</v>
      </c>
      <c r="B999">
        <v>12208662</v>
      </c>
      <c r="C999" t="str">
        <v>REQUEST</v>
      </c>
      <c r="D999" t="str">
        <v>CERRADO</v>
      </c>
      <c r="E999" t="str">
        <v>TIENDA</v>
      </c>
      <c r="F999" t="str">
        <v>BALANZA</v>
      </c>
      <c r="G999" t="str">
        <v>MESA</v>
      </c>
      <c r="H999" t="str">
        <v>METTLER</v>
      </c>
      <c r="I999"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balanza de mesa se encuentra con fallas al generar impresiones ya que imprime de manera continua desperdiciando papel de etiquetas_x000d_
Area donde su ubica la balanza: panaderia</v>
      </c>
      <c r="J999" t="str">
        <v>NO APLICA</v>
      </c>
      <c r="K999" t="str">
        <v>Favor nos ayudan con personal en sitio para la limpieza de la balanza ubicada en el area de panaderia</v>
      </c>
      <c r="L999" t="str">
        <v>Los sensores de las balanzas estaban sucios con pegamento de tiketes mucho mugre y desechos de alimentos (chocolate y restos de distintos tipos de insumos que se manejan en el área); también se corría la impresión por tiquetes de cada venta; se realizó el ajuste y limpieza de los sensores quedando en optimas condiciones; imprimiendo con normalidad. Se desarrollan las pruebas pertinentes y queda a satisfacción del usuario.</v>
      </c>
      <c r="M999">
        <v>44578</v>
      </c>
      <c r="N999">
        <v>44579</v>
      </c>
      <c r="O999" t="str">
        <v>J045 JUMBO AV.DEL FERROCARRIL SANTA MARTA</v>
      </c>
      <c r="P999" t="str">
        <v>SANTA MARTA</v>
      </c>
      <c r="Q999" t="str">
        <v>ALDAHIR GUSTAVO HERNANDEZ CRATZ</v>
      </c>
      <c r="R999">
        <v>1083006482</v>
      </c>
      <c r="S999" t="str">
        <v>COSTA</v>
      </c>
    </row>
    <row r="1000" xml:space="preserve">
      <c r="A1000">
        <v>999</v>
      </c>
      <c r="B1000">
        <v>12211002</v>
      </c>
      <c r="C1000" t="str">
        <v>CAMBIO RED WIFI</v>
      </c>
      <c r="D1000" t="str">
        <v>CERRADO</v>
      </c>
      <c r="E1000" t="str">
        <v>TIENDA</v>
      </c>
      <c r="F1000" t="str">
        <v>PDT</v>
      </c>
      <c r="G1000" t="str">
        <v>PDT</v>
      </c>
      <c r="H1000" t="str">
        <v>HONEYWELL</v>
      </c>
      <c r="I1000" t="str" xml:space="preserve">
        <v xml:space="preserve">Buen día;_x000d_
_x000d_
Por favor nos colaboran con el cambio de la configuración de red inalámbrica de la WLAN12_ZBuc a la cswlan12 o cswlan 15 de acuerdo con el tipo de equipo._x000d_
_x000d_
Esta configuración se debe realizar en todas las PDT; Verificadores de Precio e impresoras portables que se conecten inalámbricamente.</v>
      </c>
      <c r="J1000" t="str">
        <v>NO APLICA</v>
      </c>
      <c r="K1000" t="str" xml:space="preserve">
        <v xml:space="preserve">Por favor nos apoyan con personal en sitio para realizar configuración solicitada._x000d_
Área: Tienda Jumbo Yopal_x000d_
Descripción de la falla: la Red WLAN12_ZBuc va a ser eliminada; por lo cual; los equipos que están conectados a esta red; se deben migrar a la cswlan12 o cswlan15_x000d_
Actividad: 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L1000" t="str">
        <v xml:space="preserve">Se realiza verificación de la conexión a red de las PDT de la tienda y de los Verificadores de Precio; se cambian a la red cswlan12 las 6 PDT; 2 PDA y los 4 Verificadores de Precio Honeywell; la PDT Skorpio a la cswlan15; la impresora no se configura porque esta fuera de servicio; se le informa a la Ingeniera Giovanna López y ella confirma con Redes que no hay equipos conectados a la red vieja. </v>
      </c>
      <c r="M1000">
        <v>44578</v>
      </c>
      <c r="N1000">
        <v>44579</v>
      </c>
      <c r="O1000" t="str">
        <v>J185 JUMBO YOPAL</v>
      </c>
      <c r="P1000" t="str">
        <v>YOPAL</v>
      </c>
      <c r="Q1000" t="str">
        <v>RAFAEL BARRERA DIAZ</v>
      </c>
      <c r="R1000">
        <v>6766862</v>
      </c>
      <c r="S1000" t="str">
        <v>ORIENTE</v>
      </c>
    </row>
    <row r="1001" xml:space="preserve">
      <c r="A1001">
        <v>1000</v>
      </c>
      <c r="B1001">
        <v>12211002</v>
      </c>
      <c r="C1001" t="str">
        <v>CAMBIO RED WIFI</v>
      </c>
      <c r="D1001" t="str">
        <v>CERRADO</v>
      </c>
      <c r="E1001" t="str">
        <v>TIENDA</v>
      </c>
      <c r="F1001" t="str">
        <v>PDT</v>
      </c>
      <c r="G1001" t="str">
        <v>PDT</v>
      </c>
      <c r="H1001" t="str">
        <v>HONEYWELL</v>
      </c>
      <c r="I1001" t="str" xml:space="preserve">
        <v xml:space="preserve">Buen día;_x000d_
_x000d_
Por favor nos colaboran con el cambio de la configuración de red inalámbrica de la WLAN12_ZBuc a la cswlan12 o cswlan 15 de acuerdo con el tipo de equipo._x000d_
_x000d_
Esta configuración se debe realizar en todas las PDT; Verificadores de Precio e impresoras portables que se conecten inalámbricamente.</v>
      </c>
      <c r="J1001" t="str">
        <v>NO APLICA</v>
      </c>
      <c r="K1001" t="str" xml:space="preserve">
        <v xml:space="preserve">Por favor nos apoyan con personal en sitio para realizar configuración solicitada._x000d_
Área: Tienda Jumbo Yopal_x000d_
Descripción de la falla: la Red WLAN12_ZBuc va a ser eliminada; por lo cual; los equipos que están conectados a esta red; se deben migrar a la cswlan12 o cswlan15_x000d_
Actividad: 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L1001" t="str">
        <v xml:space="preserve">Se realiza verificación de la conexión a red de las PDT de la tienda y de los Verificadores de Precio; se cambian a la red cswlan12 las 6 PDT; 2 PDA y los 4 Verificadores de Precio Honeywell; la PDT Skorpio a la cswlan15; la impresora no se configura porque esta fuera de servicio; se le informa a la Ingeniera Giovanna López y ella confirma con Redes que no hay equipos conectados a la red vieja. </v>
      </c>
      <c r="M1001">
        <v>44578</v>
      </c>
      <c r="N1001">
        <v>44579</v>
      </c>
      <c r="O1001" t="str">
        <v>J185 JUMBO YOPAL</v>
      </c>
      <c r="P1001" t="str">
        <v>YOPAL</v>
      </c>
      <c r="Q1001" t="str">
        <v>RAFAEL BARRERA DIAZ</v>
      </c>
      <c r="R1001">
        <v>6766862</v>
      </c>
      <c r="S1001" t="str">
        <v>ORIENTE</v>
      </c>
    </row>
    <row r="1002" xml:space="preserve">
      <c r="A1002">
        <v>1001</v>
      </c>
      <c r="B1002">
        <v>12211002</v>
      </c>
      <c r="C1002" t="str">
        <v>CAMBIO RED WIFI</v>
      </c>
      <c r="D1002" t="str">
        <v>CERRADO</v>
      </c>
      <c r="E1002" t="str">
        <v>TIENDA</v>
      </c>
      <c r="F1002" t="str">
        <v>PDT</v>
      </c>
      <c r="G1002" t="str">
        <v>PDT</v>
      </c>
      <c r="H1002" t="str">
        <v>HONEYWELL</v>
      </c>
      <c r="I1002" t="str" xml:space="preserve">
        <v xml:space="preserve">Buen día;_x000d_
_x000d_
Por favor nos colaboran con el cambio de la configuración de red inalámbrica de la WLAN12_ZBuc a la cswlan12 o cswlan 15 de acuerdo con el tipo de equipo._x000d_
_x000d_
Esta configuración se debe realizar en todas las PDT; Verificadores de Precio e impresoras portables que se conecten inalámbricamente.</v>
      </c>
      <c r="J1002" t="str">
        <v>NO APLICA</v>
      </c>
      <c r="K1002" t="str" xml:space="preserve">
        <v xml:space="preserve">Por favor nos apoyan con personal en sitio para realizar configuración solicitada._x000d_
Área: Tienda Jumbo Yopal_x000d_
Descripción de la falla: la Red WLAN12_ZBuc va a ser eliminada; por lo cual; los equipos que están conectados a esta red; se deben migrar a la cswlan12 o cswlan15_x000d_
Actividad: 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L1002" t="str">
        <v xml:space="preserve">Se realiza verificación de la conexión a red de las PDT de la tienda y de los Verificadores de Precio; se cambian a la red cswlan12 las 6 PDT; 2 PDA y los 4 Verificadores de Precio Honeywell; la PDT Skorpio a la cswlan15; la impresora no se configura porque esta fuera de servicio; se le informa a la Ingeniera Giovanna López y ella confirma con Redes que no hay equipos conectados a la red vieja. </v>
      </c>
      <c r="M1002">
        <v>44578</v>
      </c>
      <c r="N1002">
        <v>44579</v>
      </c>
      <c r="O1002" t="str">
        <v>J185 JUMBO YOPAL</v>
      </c>
      <c r="P1002" t="str">
        <v>YOPAL</v>
      </c>
      <c r="Q1002" t="str">
        <v>RAFAEL BARRERA DIAZ</v>
      </c>
      <c r="R1002">
        <v>6766862</v>
      </c>
      <c r="S1002" t="str">
        <v>ORIENTE</v>
      </c>
    </row>
    <row r="1003" xml:space="preserve">
      <c r="A1003">
        <v>1002</v>
      </c>
      <c r="B1003">
        <v>12211120</v>
      </c>
      <c r="C1003" t="str">
        <v>INCIDENT</v>
      </c>
      <c r="D1003" t="str">
        <v>CERRADO</v>
      </c>
      <c r="E1003" t="str">
        <v>TIENDA</v>
      </c>
      <c r="F1003" t="str">
        <v>BALANZA</v>
      </c>
      <c r="G1003" t="str">
        <v>BALANZA</v>
      </c>
      <c r="H1003" t="str">
        <v>METTLER</v>
      </c>
      <c r="I1003" t="str" xml:space="preserve">
        <v xml:space="preserve">Datos usuario_x000d_
Nombre: Guio Arleidy Cristancho_x000d_
Correo: GuioArleidy.Cristancho@cencosud.com.co_x000d_
Usuario AD: GACrista_x000d_
Pais: Colombia_x000d_
Ubicacion: M179 METRO PITALITO_x000d_
Zona: Colombia Occidente_x000d_
Unidad de Negocio: Supermercados_x000d_
Servicio: Tiendas &amp; Centros de Distribucion_x000d_
Telefono: 3133946031_x000d_
Anexo: null_x000d_
Descripcion: Buenos dias; me colaboran con la balanza colgante serial: b242434050; el visor se esta apagando y a veces no imprime; cuando imprime arroja bastantes sticker en blanco._x000d_
Indica la ubicacion de tu balanza en la tienda: CARNES</v>
      </c>
      <c r="J1003" t="str">
        <v>NO APLICA</v>
      </c>
      <c r="K1003" t="str">
        <v>realice la validacion y nos de un diagnostico de esta de la balanza colgante que presenta novedad; muy importante realizar mantenimiento preventivo y limpieza de sensores.</v>
      </c>
      <c r="L1003" t="str">
        <v>Se llega a sitio y se ubica la balanza colgante. Se procede con la validación y sé le realiza limpieza al cabezal y se ajusta el sensor mecánica y sistemáticamente. Se ajusta el bus de datos del display. Se realizan pruebas con la usuaria quedando a conformidad. Se da por finalizada la actividad quedando la balanza completamente operativa y funcional.</v>
      </c>
      <c r="M1003">
        <v>44579</v>
      </c>
      <c r="N1003">
        <v>44579</v>
      </c>
      <c r="O1003" t="str">
        <v>M179 METRO PITALITO</v>
      </c>
      <c r="P1003" t="str">
        <v>PITALITO</v>
      </c>
      <c r="Q1003" t="str">
        <v>EMERSON PALACIOS MARTINEZ</v>
      </c>
      <c r="R1003">
        <v>13723524</v>
      </c>
      <c r="S1003" t="str">
        <v>OCCIDENTE</v>
      </c>
    </row>
    <row r="1004" xml:space="preserve">
      <c r="A1004">
        <v>1003</v>
      </c>
      <c r="B1004">
        <v>12188290</v>
      </c>
      <c r="C1004" t="str">
        <v>REQUEST</v>
      </c>
      <c r="D1004" t="str">
        <v>CERRADO</v>
      </c>
      <c r="E1004" t="str">
        <v>TIENDA</v>
      </c>
      <c r="F1004" t="str">
        <v>SCANNER</v>
      </c>
      <c r="G1004" t="str">
        <v>MANO</v>
      </c>
      <c r="H1004" t="str">
        <v>ZEBRA</v>
      </c>
      <c r="I1004" t="str" xml:space="preserve">
        <v xml:space="preserve">Buen día._x000d_
Se solicita renovación tecnológica_x000d_
Retiro:_x000d_
SCANNER POS|MANO METROLOGIC MS 9520 | Nº SERIE: 8607531572_x000d_
Instalación:_x000d_
SCANNER POS|MANO ZEBRA DS2208 | Nº SERIE: 21281010557218_x000d_
Gracias.</v>
      </c>
      <c r="J1004" t="str">
        <v>NO APLICA</v>
      </c>
      <c r="K1004" t="str" xml:space="preserve">
        <v xml:space="preserve">Buen día._x000d_
Se solicita instalación y reemplazo de scanner POS de mano._x000d_
Área: POS Platos preparados_x000d_
Datos del equipo_x000d_
Equipo: SCANNER POS|MANO_x000d_
Marca: ZEBRA_x000d_
Modelo: DS2208_x000d_
Nº SERIE: 21281010557218_x000d_
Actividad: Se solicita instalación; configuración y operatividad de activo en POS de platos preparados._x000d_
NOTA: realizar acta de entrega y retiro respectivamente; se anexa manual de configuración._x000d_
Cordialmente;_x000d_
Ever Becerra</v>
      </c>
      <c r="L1004" t="str">
        <v>Se retira SCANNER POSIMANO METROLOGIC MS 9520 S/N 8607531572 y se procede a instalar el SCANNER POSIMANO ZEBRA DS2208 S/N 21281010557218 en el cual no recibe configuración en la caja RG #10 se procede a configurar en otra caja RG19 se realizan pruebas y se valida el SCANNER se lleva nuevamente al pos de platos se realiza la configuración generando un cau para esa caja configurando y habilitando el puerto COM 1 se realizan pruebas con el usuario y recibe a satisfacción</v>
      </c>
      <c r="M1004">
        <v>44567</v>
      </c>
      <c r="N1004">
        <v>44580</v>
      </c>
      <c r="O1004" t="str">
        <v>J126 JUMBO SAN SILVESTRE</v>
      </c>
      <c r="P1004" t="str">
        <v>BARRANCABERMEJA</v>
      </c>
      <c r="Q1004" t="str">
        <v>JOHNNY HOYOS MARTINEZ</v>
      </c>
      <c r="R1004">
        <v>1096218213</v>
      </c>
      <c r="S1004" t="str">
        <v>ORIENTE</v>
      </c>
    </row>
    <row r="1005" xml:space="preserve">
      <c r="A1005">
        <v>1004</v>
      </c>
      <c r="B1005">
        <v>12188290</v>
      </c>
      <c r="C1005" t="str">
        <v>REQUEST</v>
      </c>
      <c r="D1005" t="str">
        <v>CERRADO</v>
      </c>
      <c r="E1005" t="str">
        <v>TIENDA</v>
      </c>
      <c r="F1005" t="str">
        <v>SCANNER</v>
      </c>
      <c r="G1005" t="str">
        <v>MANO</v>
      </c>
      <c r="H1005" t="str">
        <v>ZEBRA</v>
      </c>
      <c r="I1005" t="str" xml:space="preserve">
        <v xml:space="preserve">Buen día._x000d_
Se solicita renovación tecnológica_x000d_
Retiro:_x000d_
SCANNER POS|MANO METROLOGIC MS 9520 | Nº SERIE: 8607531572_x000d_
Instalación:_x000d_
SCANNER POS|MANO ZEBRA DS2208 | Nº SERIE: 21281010557218_x000d_
Gracias.</v>
      </c>
      <c r="J1005" t="str">
        <v>NO APLICA</v>
      </c>
      <c r="K1005" t="str" xml:space="preserve">
        <v xml:space="preserve">Buen día._x000d_
Se solicita instalación y reemplazo de scanner POS de mano._x000d_
Área: POS Platos preparados_x000d_
Datos del equipo_x000d_
Equipo: SCANNER POS|MANO_x000d_
Marca: ZEBRA_x000d_
Modelo: DS2208_x000d_
Nº SERIE: 21281010557218_x000d_
Actividad: Se solicita instalación; configuración y operatividad de activo en POS de platos preparados._x000d_
NOTA: realizar acta de entrega y retiro respectivamente; se anexa manual de configuración._x000d_
Cordialmente;_x000d_
Ever Becerra</v>
      </c>
      <c r="L1005" t="str">
        <v>Se retira SCANNER POSIMANO METROLOGIC MS 9520 S/N 8607531572 y se procede a instalar el SCANNER POSIMANO ZEBRA DS2208 S/N 21281010557218 en el cual no recibe configuración en la caja RG #10 se procede a configurar en otra caja RG19 se realizan pruebas y se valida el SCANNER se lleva nuevamente al pos de platos se realiza la configuración generando un cau para esa caja configurando y habilitando el puerto COM 1 se realizan pruebas con el usuario y recibe a satisfacción</v>
      </c>
      <c r="M1005">
        <v>44567</v>
      </c>
      <c r="N1005">
        <v>44580</v>
      </c>
      <c r="O1005" t="str">
        <v>J126 JUMBO SAN SILVESTRE</v>
      </c>
      <c r="P1005" t="str">
        <v>BARRANCABERMEJA</v>
      </c>
      <c r="Q1005" t="str">
        <v>JOHNNY HOYOS MARTINEZ</v>
      </c>
      <c r="R1005">
        <v>1096218213</v>
      </c>
      <c r="S1005" t="str">
        <v>ORIENTE</v>
      </c>
    </row>
    <row r="1006" xml:space="preserve">
      <c r="A1006">
        <v>1005</v>
      </c>
      <c r="B1006">
        <v>12188290</v>
      </c>
      <c r="C1006" t="str">
        <v>REQUEST</v>
      </c>
      <c r="D1006" t="str">
        <v>CERRADO</v>
      </c>
      <c r="E1006" t="str">
        <v>TIENDA</v>
      </c>
      <c r="F1006" t="str">
        <v>SCANNER</v>
      </c>
      <c r="G1006" t="str">
        <v>MANO</v>
      </c>
      <c r="H1006" t="str">
        <v>ZEBRA</v>
      </c>
      <c r="I1006" t="str" xml:space="preserve">
        <v xml:space="preserve">Buen día._x000d_
Se solicita renovación tecnológica_x000d_
Retiro:_x000d_
SCANNER POS|MANO METROLOGIC MS 9520 | Nº SERIE: 8607531572_x000d_
Instalación:_x000d_
SCANNER POS|MANO ZEBRA DS2208 | Nº SERIE: 21281010557218_x000d_
Gracias.</v>
      </c>
      <c r="J1006" t="str">
        <v>NO APLICA</v>
      </c>
      <c r="K1006" t="str" xml:space="preserve">
        <v xml:space="preserve">Buen día._x000d_
Se solicita instalación y reemplazo de scanner POS de mano._x000d_
Área: POS Platos preparados_x000d_
Datos del equipo_x000d_
Equipo: SCANNER POS|MANO_x000d_
Marca: ZEBRA_x000d_
Modelo: DS2208_x000d_
Nº SERIE: 21281010557218_x000d_
Actividad: Se solicita instalación; configuración y operatividad de activo en POS de platos preparados._x000d_
NOTA: realizar acta de entrega y retiro respectivamente; se anexa manual de configuración._x000d_
Cordialmente;_x000d_
Ever Becerra</v>
      </c>
      <c r="L1006" t="str">
        <v>Se retira SCANNER POSIMANO METROLOGIC MS 9520 S/N 8607531572 y se procede a instalar el SCANNER POSIMANO ZEBRA DS2208 S/N 21281010557218 en el cual no recibe configuración en la caja RG #10 se procede a configurar en otra caja RG19 se realizan pruebas y se valida el SCANNER se lleva nuevamente al pos de platos se realiza la configuración generando un cau para esa caja configurando y habilitando el puerto COM 1 se realizan pruebas con el usuario y recibe a satisfacción</v>
      </c>
      <c r="M1006">
        <v>44567</v>
      </c>
      <c r="N1006">
        <v>44580</v>
      </c>
      <c r="O1006" t="str">
        <v>J126 JUMBO SAN SILVESTRE</v>
      </c>
      <c r="P1006" t="str">
        <v>BARRANCABERMEJA</v>
      </c>
      <c r="Q1006" t="str">
        <v>JOHNNY HOYOS MARTINEZ</v>
      </c>
      <c r="R1006">
        <v>1096218213</v>
      </c>
      <c r="S1006" t="str">
        <v>ORIENTE</v>
      </c>
    </row>
    <row r="1007" xml:space="preserve">
      <c r="A1007">
        <v>1006</v>
      </c>
      <c r="B1007">
        <v>12206528</v>
      </c>
      <c r="C1007" t="str">
        <v>CAMBIO RED WIFI</v>
      </c>
      <c r="D1007" t="str">
        <v>CERRADO</v>
      </c>
      <c r="E1007" t="str">
        <v>TIENDA</v>
      </c>
      <c r="F1007" t="str">
        <v>PDT</v>
      </c>
      <c r="G1007" t="str">
        <v>PDT</v>
      </c>
      <c r="H1007" t="str">
        <v>DATALOGIC</v>
      </c>
      <c r="I1007"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migracion de RED Wifi de las PDT; Verificadores y Zebra portables de la tienda Ibague; ya que estas deben ir conectadas a al Nueva RED cswaln12_x000d_
Por favor contactar con el Tecnico Stiven Bedoya Cel 3174356868 para instrucciones de las migracion_x000d_
Seccion en la tienda o ubicacion del usuario: Tienda_x000d_
Jefe de area asignacion de la PDT: PDT; Verificadores y Zebra Portable</v>
      </c>
      <c r="J1007" t="str">
        <v>NO APLICA</v>
      </c>
      <c r="K1007" t="str">
        <v xml:space="preserve"> con aprobacion de Yorlady y en copia del correo a Holman; se autoriza el trabajo de dia completo bajo la cantidad de ticket de 2;5 por dia para la configuración de la Wifi de los dispositivos PDT´s; Zebras portables y Verificadores.</v>
      </c>
      <c r="L1007" t="str">
        <v>Se procede a realizar configuración y actualización de red o migración en dispositivos PDT; zebra portable y verificadores de la tienda Metro Ibagué; en total se realiza migración de 15 PDT; 3 verificadores y 1 zebra portable; las cuales se encuentran activos y en funcionamiento en tienda. Dichos dispositivos se les configura red WIFI CSWLAN12 y elimina la anterior. Equipos verificadores NEWLAND NQ2CAA000576 Y ZEBRA S13269522500776; ZEBRA PORTABLE XXQVJ174600374 no se realiza cambio debido a que se encuentran retirados de tienda. PDT 17268522504420 no se realiza configuración debido a que es usada por encargado de PRICING; escaneo de precios en la competencia y usa red por datos de simcard. Demás PDT; verificadores y zebra portable quedan configuradas y en correcto funcionamiento.</v>
      </c>
      <c r="M1007">
        <v>44575</v>
      </c>
      <c r="N1007">
        <v>44580</v>
      </c>
      <c r="O1007" t="str">
        <v>M042 METRO IBAGUE</v>
      </c>
      <c r="P1007" t="str">
        <v>IBAGUE</v>
      </c>
      <c r="Q1007" t="str">
        <v>SERGIO LEONARDO CLAVIJO CAMARGO</v>
      </c>
      <c r="R1007">
        <v>1110471353</v>
      </c>
      <c r="S1007" t="str">
        <v>OCCIDENTE</v>
      </c>
    </row>
    <row r="1008" xml:space="preserve">
      <c r="A1008">
        <v>1007</v>
      </c>
      <c r="B1008">
        <v>12206528</v>
      </c>
      <c r="C1008" t="str">
        <v>CAMBIO RED WIFI</v>
      </c>
      <c r="D1008" t="str">
        <v>CERRADO</v>
      </c>
      <c r="E1008" t="str">
        <v>TIENDA</v>
      </c>
      <c r="F1008" t="str">
        <v>PDT</v>
      </c>
      <c r="G1008" t="str">
        <v>PDT</v>
      </c>
      <c r="H1008" t="str">
        <v>DATALOGIC</v>
      </c>
      <c r="I1008"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migracion de RED Wifi de las PDT; Verificadores y Zebra portables de la tienda Ibague; ya que estas deben ir conectadas a al Nueva RED cswaln12_x000d_
Por favor contactar con el Tecnico Stiven Bedoya Cel 3174356868 para instrucciones de las migracion_x000d_
Seccion en la tienda o ubicacion del usuario: Tienda_x000d_
Jefe de area asignacion de la PDT: PDT; Verificadores y Zebra Portable</v>
      </c>
      <c r="J1008" t="str">
        <v>NO APLICA</v>
      </c>
      <c r="K1008" t="str">
        <v xml:space="preserve"> con aprobacion de Yorlady y en copia del correo a Holman; se autoriza el trabajo de dia completo bajo la cantidad de ticket de 2;5 por dia para la configuración de la Wifi de los dispositivos PDT´s; Zebras portables y Verificadores.</v>
      </c>
      <c r="L1008" t="str">
        <v>Se procede a realizar configuración y actualización de red o migración en dispositivos PDT; zebra portable y verificadores de la tienda Metro Ibagué; en total se realiza migración de 15 PDT; 3 verificadores y 1 zebra portable; las cuales se encuentran activos y en funcionamiento en tienda. Dichos dispositivos se les configura red WIFI CSWLAN12 y elimina la anterior. Equipos verificadores NEWLAND NQ2CAA000576 Y ZEBRA S13269522500776; ZEBRA PORTABLE XXQVJ174600374 no se realiza cambio debido a que se encuentran retirados de tienda. PDT 17268522504420 no se realiza configuración debido a que es usada por encargado de PRICING; escaneo de precios en la competencia y usa red por datos de simcard. Demás PDT; verificadores y zebra portable quedan configuradas y en correcto funcionamiento.</v>
      </c>
      <c r="M1008">
        <v>44575</v>
      </c>
      <c r="N1008">
        <v>44580</v>
      </c>
      <c r="O1008" t="str">
        <v>M042 METRO IBAGUE</v>
      </c>
      <c r="P1008" t="str">
        <v>IBAGUE</v>
      </c>
      <c r="Q1008" t="str">
        <v>SERGIO LEONARDO CLAVIJO CAMARGO</v>
      </c>
      <c r="R1008">
        <v>1110471353</v>
      </c>
      <c r="S1008" t="str">
        <v>OCCIDENTE</v>
      </c>
    </row>
    <row r="1009" xml:space="preserve">
      <c r="A1009">
        <v>1008</v>
      </c>
      <c r="B1009">
        <v>12213059</v>
      </c>
      <c r="C1009" t="str">
        <v>REQUEST</v>
      </c>
      <c r="D1009" t="str">
        <v>CERRADO</v>
      </c>
      <c r="E1009" t="str">
        <v>TIENDA</v>
      </c>
      <c r="F1009" t="str">
        <v>POS</v>
      </c>
      <c r="G1009" t="str">
        <v>POS</v>
      </c>
      <c r="H1009" t="str">
        <v>WINCOR</v>
      </c>
      <c r="I1009"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impresora de la caja 23 que es la de ecomerce no esta imprimiendo los pedidos de la tienda 45_x000d_
</v>
      </c>
      <c r="J1009" t="str">
        <v>NO APLICA</v>
      </c>
      <c r="K1009" t="str">
        <v>Agradezco su apoyo con la validación de la POS de Ecommerce</v>
      </c>
      <c r="L1009" t="str">
        <v>Se procede a realizar validación del equipo tipo pos del lineal de cajas; caja de domicilios presenta falla en el arranque de pos; equipo enciende al momento de realizar proceso de iniciar el sistema muestra los caracteres del proceso de inicio y al finalizar el display quedas en negro. Se realiza validación de pos; conexión de los periféricos; se realiza mantenimiento a los componentes internos de la pos; slot y memorias RAM. Se realiza pruebas cambiando teclado y display el fallo persiste. Se realiza formateo de pos; al momento del formateo se queda en parte del proceso y no logra avanzar el equipo. Se hace cambio de disco duro. Donde nos genera error de arranque se procede a instalar una pos que se encuentra en el área de sistemas; se le pasa a instalar la tarjeta de red y memoria RAM; la pos presenta falla al momento del formateo; se escala al personal de sistemas de Cencosud donde se establece solicitar una pos para el área de caja.</v>
      </c>
      <c r="M1009">
        <v>44579</v>
      </c>
      <c r="N1009">
        <v>44580</v>
      </c>
      <c r="O1009" t="str">
        <v>J045 JUMBO AV.DEL FERROCARRIL SANTA MARTA</v>
      </c>
      <c r="P1009" t="str">
        <v>SANTA MARTA</v>
      </c>
      <c r="Q1009" t="str">
        <v>ENRIQUE RAFAEL PONZON ORTEGA</v>
      </c>
      <c r="R1009">
        <v>1082888515</v>
      </c>
      <c r="S1009" t="str">
        <v>COSTA</v>
      </c>
    </row>
    <row r="1010" xml:space="preserve">
      <c r="A1010">
        <v>1009</v>
      </c>
      <c r="B1010">
        <v>12213059</v>
      </c>
      <c r="C1010" t="str">
        <v>REQUEST</v>
      </c>
      <c r="D1010" t="str">
        <v>CERRADO</v>
      </c>
      <c r="E1010" t="str">
        <v>TIENDA</v>
      </c>
      <c r="F1010" t="str">
        <v>POS</v>
      </c>
      <c r="G1010" t="str">
        <v>POS</v>
      </c>
      <c r="H1010" t="str">
        <v>WINCOR</v>
      </c>
      <c r="I1010"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impresora de la caja 23 que es la de ecomerce no esta imprimiendo los pedidos de la tienda 45_x000d_
</v>
      </c>
      <c r="J1010" t="str">
        <v>NO APLICA</v>
      </c>
      <c r="K1010" t="str">
        <v>Agradezco su apoyo con la validación de la POS de Ecommerce</v>
      </c>
      <c r="L1010" t="str">
        <v>Se procede a realizar validación del equipo tipo pos del lineal de cajas; caja de domicilios presenta falla en el arranque de pos; equipo enciende al momento de realizar proceso de iniciar el sistema muestra los caracteres del proceso de inicio y al finalizar el display quedas en negro. Se realiza validación de pos; conexión de los periféricos; se realiza mantenimiento a los componentes internos de la pos; slot y memorias RAM. Se realiza pruebas cambiando teclado y display el fallo persiste. Se realiza formateo de pos; al momento del formateo se queda en parte del proceso y no logra avanzar el equipo. Se hace cambio de disco duro. Donde nos genera error de arranque se procede a instalar una pos que se encuentra en el área de sistemas; se le pasa a instalar la tarjeta de red y memoria RAM; la pos presenta falla al momento del formateo; se escala al personal de sistemas de Cencosud donde se establece solicitar una pos para el área de caja.</v>
      </c>
      <c r="M1010">
        <v>44579</v>
      </c>
      <c r="N1010">
        <v>44580</v>
      </c>
      <c r="O1010" t="str">
        <v>J045 JUMBO AV.DEL FERROCARRIL SANTA MARTA</v>
      </c>
      <c r="P1010" t="str">
        <v>SANTA MARTA</v>
      </c>
      <c r="Q1010" t="str">
        <v>ENRIQUE RAFAEL PONZON ORTEGA</v>
      </c>
      <c r="R1010">
        <v>1082888515</v>
      </c>
      <c r="S1010" t="str">
        <v>COSTA</v>
      </c>
    </row>
    <row r="1011" xml:space="preserve">
      <c r="A1011">
        <v>1010</v>
      </c>
      <c r="B1011">
        <v>12213059</v>
      </c>
      <c r="C1011" t="str">
        <v>REQUEST</v>
      </c>
      <c r="D1011" t="str">
        <v>CERRADO</v>
      </c>
      <c r="E1011" t="str">
        <v>TIENDA</v>
      </c>
      <c r="F1011" t="str">
        <v>POS</v>
      </c>
      <c r="G1011" t="str">
        <v>POS</v>
      </c>
      <c r="H1011" t="str">
        <v>WINCOR</v>
      </c>
      <c r="I1011"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impresora de la caja 23 que es la de ecomerce no esta imprimiendo los pedidos de la tienda 45_x000d_
</v>
      </c>
      <c r="J1011" t="str">
        <v>NO APLICA</v>
      </c>
      <c r="K1011" t="str">
        <v>Agradezco su apoyo con la validación de la POS de Ecommerce</v>
      </c>
      <c r="L1011" t="str">
        <v>Se procede a realizar validación del equipo tipo pos del lineal de cajas; caja de domicilios presenta falla en el arranque de pos; equipo enciende al momento de realizar proceso de iniciar el sistema muestra los caracteres del proceso de inicio y al finalizar el display quedas en negro. Se realiza validación de pos; conexión de los periféricos; se realiza mantenimiento a los componentes internos de la pos; slot y memorias RAM. Se realiza pruebas cambiando teclado y display el fallo persiste. Se realiza formateo de pos; al momento del formateo se queda en parte del proceso y no logra avanzar el equipo. Se hace cambio de disco duro. Donde nos genera error de arranque se procede a instalar una pos que se encuentra en el área de sistemas; se le pasa a instalar la tarjeta de red y memoria RAM; la pos presenta falla al momento del formateo; se escala al personal de sistemas de Cencosud donde se establece solicitar una pos para el área de caja.</v>
      </c>
      <c r="M1011">
        <v>44579</v>
      </c>
      <c r="N1011">
        <v>44580</v>
      </c>
      <c r="O1011" t="str">
        <v>J045 JUMBO AV.DEL FERROCARRIL SANTA MARTA</v>
      </c>
      <c r="P1011" t="str">
        <v>SANTA MARTA</v>
      </c>
      <c r="Q1011" t="str">
        <v>ENRIQUE RAFAEL PONZON ORTEGA</v>
      </c>
      <c r="R1011">
        <v>1082888515</v>
      </c>
      <c r="S1011" t="str">
        <v>COSTA</v>
      </c>
    </row>
    <row r="1012" xml:space="preserve">
      <c r="A1012">
        <v>1011</v>
      </c>
      <c r="B1012">
        <v>12213059</v>
      </c>
      <c r="C1012" t="str">
        <v>REQUEST</v>
      </c>
      <c r="D1012" t="str">
        <v>CERRADO</v>
      </c>
      <c r="E1012" t="str">
        <v>TIENDA</v>
      </c>
      <c r="F1012" t="str">
        <v>POS</v>
      </c>
      <c r="G1012" t="str">
        <v>POS</v>
      </c>
      <c r="H1012" t="str">
        <v>WINCOR</v>
      </c>
      <c r="I1012"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impresora de la caja 23 que es la de ecomerce no esta imprimiendo los pedidos de la tienda 45_x000d_
</v>
      </c>
      <c r="J1012" t="str">
        <v>NO APLICA</v>
      </c>
      <c r="K1012" t="str">
        <v>Agradezco su apoyo con la validación de la POS de Ecommerce</v>
      </c>
      <c r="L1012" t="str">
        <v>Se procede a realizar validación del equipo tipo pos del lineal de cajas; caja de domicilios presenta falla en el arranque de pos; equipo enciende al momento de realizar proceso de iniciar el sistema muestra los caracteres del proceso de inicio y al finalizar el display quedas en negro. Se realiza validación de pos; conexión de los periféricos; se realiza mantenimiento a los componentes internos de la pos; slot y memorias RAM. Se realiza pruebas cambiando teclado y display el fallo persiste. Se realiza formateo de pos; al momento del formateo se queda en parte del proceso y no logra avanzar el equipo. Se hace cambio de disco duro. Donde nos genera error de arranque se procede a instalar una pos que se encuentra en el área de sistemas; se le pasa a instalar la tarjeta de red y memoria RAM; la pos presenta falla al momento del formateo; se escala al personal de sistemas de Cencosud donde se establece solicitar una pos para el área de caja.</v>
      </c>
      <c r="M1012">
        <v>44579</v>
      </c>
      <c r="N1012">
        <v>44580</v>
      </c>
      <c r="O1012" t="str">
        <v>J045 JUMBO AV.DEL FERROCARRIL SANTA MARTA</v>
      </c>
      <c r="P1012" t="str">
        <v>SANTA MARTA</v>
      </c>
      <c r="Q1012" t="str">
        <v>ENRIQUE RAFAEL PONZON ORTEGA</v>
      </c>
      <c r="R1012">
        <v>1082888515</v>
      </c>
      <c r="S1012" t="str">
        <v>COSTA</v>
      </c>
    </row>
    <row r="1013" xml:space="preserve">
      <c r="A1013">
        <v>1012</v>
      </c>
      <c r="B1013">
        <v>12206570</v>
      </c>
      <c r="C1013" t="str">
        <v>CAMBIO RED WIFI</v>
      </c>
      <c r="D1013" t="str">
        <v>CERRADO</v>
      </c>
      <c r="E1013" t="str">
        <v>TIENDA</v>
      </c>
      <c r="F1013" t="str">
        <v>PDT</v>
      </c>
      <c r="G1013" t="str">
        <v>PDT</v>
      </c>
      <c r="H1013" t="str">
        <v>HONEYWELL</v>
      </c>
      <c r="I1013"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migracion de RED Wifi de las PDT; Verificadores y Zebra portables de la tienda Ibague; ya que estas deben ir conectadas a al Nueva RED cswaln12_x000d_
Por favor contactar con el Tecnico Stiven Bedoya Cel 3174356868 para instrucciones de las migracion_x000d_
Seccion en la tienda o ubicacion del usuario: Tienda_x000d_
Jefe de area asignacion de la PDT: Todas las PDT y Verificadores</v>
      </c>
      <c r="J1013" t="str">
        <v>NO APLICA</v>
      </c>
      <c r="K1013" t="str">
        <v>Corresponde a la configuración de los equipos WiFi de la tiendas. Favor aplicar el modelo de atención por dia que corresponde a 2;5 llamadas por día</v>
      </c>
      <c r="L1013" t="str">
        <v>Se procede a realizar configuración y actualización de red o migración en dispositivos PDT; zebra portable y verificadores de la tienda Metro Ibagué; en total se realiza migración de 15 PDT; 3 verificadores y 1 zebra portable; las cuales se encuentran activos y en funcionamiento en tienda. Dichos dispositivos se les configura red WIFI CSWLAN12 y elimina la anterior. Equipos verificadores NEWLAND NQ2CAA000576 Y ZEBRA S13269522500776; ZEBRA PORTABLE XXQVJ174600374 no se realiza cambio debido a que se encuentran retirados de tienda. PDT 17268522504420 no se realiza configuración debido a que es usada por encargado de PRICING; escaneo de precios en la competencia y usa red por datos de simcard. Demás PDT; verificadores y zebra portable quedan configuradas y en correcto funcionamiento.</v>
      </c>
      <c r="M1013">
        <v>44579</v>
      </c>
      <c r="N1013">
        <v>44580</v>
      </c>
      <c r="O1013" t="str">
        <v>M042 METRO IBAGUE</v>
      </c>
      <c r="P1013" t="str">
        <v>IBAGUE</v>
      </c>
      <c r="Q1013" t="str">
        <v>SERGIO LEONARDO CLAVIJO CAMARGO</v>
      </c>
      <c r="R1013">
        <v>1110471353</v>
      </c>
      <c r="S1013" t="str">
        <v>OCCIDENTE</v>
      </c>
    </row>
    <row r="1014" xml:space="preserve">
      <c r="A1014">
        <v>1013</v>
      </c>
      <c r="B1014">
        <v>12213293</v>
      </c>
      <c r="C1014" t="str">
        <v>CAMBIO RED WIFI</v>
      </c>
      <c r="D1014" t="str">
        <v>CERRADO</v>
      </c>
      <c r="E1014" t="str">
        <v>TIENDA</v>
      </c>
      <c r="F1014" t="str">
        <v>PDT</v>
      </c>
      <c r="G1014" t="str">
        <v>PDT</v>
      </c>
      <c r="H1014" t="str">
        <v>FALCON</v>
      </c>
      <c r="I1014" t="str" xml:space="preserve">
        <v xml:space="preserve">Datos usuario_x000d_
Nombre: Cristhian Vidaul Castro Velasquez_x000d_
Correo: Cristhian.Castro@cencosud.com.co_x000d_
Usuario AD: CVCastrV_x000d_
Pais: Colombia_x000d_
Ubicacion: J044 JUMBO CHIA_x000d_
Zona: Colombia Bogota_x000d_
Unidad de Negocio: Areas Corp. y De Apoyo_x000d_
Servicio: Administracion Central_x000d_
Telefono: 3143302432_x000d_
Anexo: null_x000d_
Descripcion: Buen Dia. Solicito de su apoyo para la configuracion de las pdts relacionadas a continuacion. actualmente se encuentran en Chia Sabana._x000d_
_x000d_
Motorola 12034521120xxx_x000d_
Motorola 10075521xx1219_x000d_
Motorola 12xx7521125514_x000d_
Motorola 11327521120235_x000d_
Falcon G17E91266_x000d_
Falcon G14F79795_x000d_
Falcon G17E91272_x000d_
_x000d_
_x000d_
Agradezco de su apoyo_x000d_
_x000d_
Cordialmente._x000d_
AREA EN DONDE SE UBICA EL EQUIPO : Inventarios Centralizado</v>
      </c>
      <c r="J1014" t="str">
        <v>NO APLICA</v>
      </c>
      <c r="K1014" t="str">
        <v>Me colaborar con la atención de esta solicitud</v>
      </c>
      <c r="L1014" t="str" xml:space="preserve">
        <v xml:space="preserve">Se procede a realizar la configuración de red de las pdts en relación al final; se procede a formatear y reconfigurar las dos pdts Falcón.Motorola 12034521120xxx_x000d_
Motorola 10075521xx1219_x000d_
Motorola 12xx7521125514_x000d_
Motorola 11327521120235_x000d_
Falcon G17E91266_x000d_
Falcon G14F79795_x000d_
Falcon G17E91272</v>
      </c>
      <c r="M1014">
        <v>44580</v>
      </c>
      <c r="N1014">
        <v>44580</v>
      </c>
      <c r="O1014" t="str">
        <v>J044 JUMBO CHIA</v>
      </c>
      <c r="P1014" t="str">
        <v>CHIA</v>
      </c>
      <c r="Q1014" t="str">
        <v>ESTEBAN DAVID BELTRÁN BEJARANO</v>
      </c>
      <c r="R1014">
        <v>1007415002</v>
      </c>
      <c r="S1014" t="str">
        <v>BOGOTA</v>
      </c>
    </row>
    <row r="1015" xml:space="preserve">
      <c r="A1015">
        <v>1014</v>
      </c>
      <c r="B1015">
        <v>12213293</v>
      </c>
      <c r="C1015" t="str">
        <v>CAMBIO RED WIFI</v>
      </c>
      <c r="D1015" t="str">
        <v>CERRADO</v>
      </c>
      <c r="E1015" t="str">
        <v>TIENDA</v>
      </c>
      <c r="F1015" t="str">
        <v>PDT</v>
      </c>
      <c r="G1015" t="str">
        <v>PDT</v>
      </c>
      <c r="H1015" t="str">
        <v>FALCON</v>
      </c>
      <c r="I1015" t="str" xml:space="preserve">
        <v xml:space="preserve">Datos usuario_x000d_
Nombre: Cristhian Vidaul Castro Velasquez_x000d_
Correo: Cristhian.Castro@cencosud.com.co_x000d_
Usuario AD: CVCastrV_x000d_
Pais: Colombia_x000d_
Ubicacion: J044 JUMBO CHIA_x000d_
Zona: Colombia Bogota_x000d_
Unidad de Negocio: Areas Corp. y De Apoyo_x000d_
Servicio: Administracion Central_x000d_
Telefono: 3143302432_x000d_
Anexo: null_x000d_
Descripcion: Buen Dia. Solicito de su apoyo para la configuracion de las pdts relacionadas a continuacion. actualmente se encuentran en Chia Sabana._x000d_
_x000d_
Motorola 12034521120xxx_x000d_
Motorola 10075521xx1219_x000d_
Motorola 12xx7521125514_x000d_
Motorola 11327521120235_x000d_
Falcon G17E91266_x000d_
Falcon G14F79795_x000d_
Falcon G17E91272_x000d_
_x000d_
_x000d_
Agradezco de su apoyo_x000d_
_x000d_
Cordialmente._x000d_
AREA EN DONDE SE UBICA EL EQUIPO : Inventarios Centralizado</v>
      </c>
      <c r="J1015" t="str">
        <v>NO APLICA</v>
      </c>
      <c r="K1015" t="str">
        <v>Me colaborar con la atención de esta solicitud</v>
      </c>
      <c r="L1015" t="str" xml:space="preserve">
        <v xml:space="preserve">Se procede a realizar la configuración de red de las pdts en relación al final; se procede a formatear y reconfigurar las dos pdts Falcón.Motorola 12034521120xxx_x000d_
Motorola 10075521xx1219_x000d_
Motorola 12xx7521125514_x000d_
Motorola 11327521120235_x000d_
Falcon G17E91266_x000d_
Falcon G14F79795_x000d_
Falcon G17E91272</v>
      </c>
      <c r="M1015">
        <v>44580</v>
      </c>
      <c r="N1015">
        <v>44580</v>
      </c>
      <c r="O1015" t="str">
        <v>J044 JUMBO CHIA</v>
      </c>
      <c r="P1015" t="str">
        <v>CHIA</v>
      </c>
      <c r="Q1015" t="str">
        <v>ESTEBAN DAVID BELTRÁN BEJARANO</v>
      </c>
      <c r="R1015">
        <v>1007415002</v>
      </c>
      <c r="S1015" t="str">
        <v>BOGOTA</v>
      </c>
    </row>
    <row r="1016" xml:space="preserve">
      <c r="A1016">
        <v>1015</v>
      </c>
      <c r="B1016">
        <v>12216779</v>
      </c>
      <c r="C1016" t="str">
        <v>REQUEST</v>
      </c>
      <c r="D1016" t="str">
        <v>CERRADO</v>
      </c>
      <c r="E1016" t="str">
        <v>TIENDA</v>
      </c>
      <c r="F1016" t="str">
        <v>BALANZA</v>
      </c>
      <c r="G1016" t="str">
        <v>BALANZA</v>
      </c>
      <c r="H1016" t="str">
        <v>METTLER</v>
      </c>
      <c r="I1016" t="str" xml:space="preserve">
        <v xml:space="preserve">Actualizacion PUM_x000d_
_x000d_
santa marta balanzas 8442</v>
      </c>
      <c r="J1016" t="str">
        <v>NO APLICA</v>
      </c>
      <c r="K1016" t="str" xml:space="preserve">
        <v xml:space="preserve">Transfer Assignee from '' to 'Espinosa Rodriguez; Jamir Leandro '_x000d_
Transfer Group from 'Soporte_Onsite_REG_Costa_SM Colombia' to 'Soporte_Onsite_REG_Remoto_SM Colombia'</v>
      </c>
      <c r="L1016" t="str">
        <v>Se procede a realizar validación de 4 equipos tipo balanzas; se realiza configuración y actualización de PUM</v>
      </c>
      <c r="M1016">
        <v>44580</v>
      </c>
      <c r="N1016">
        <v>44581</v>
      </c>
      <c r="O1016" t="str">
        <v>J045 JUMBO AV.DEL FERROCARRIL SANTA MARTA</v>
      </c>
      <c r="P1016" t="str">
        <v>SANTA MARTA</v>
      </c>
      <c r="Q1016" t="str">
        <v>ENRIQUE RAFAEL PONZON ORTEGA</v>
      </c>
      <c r="R1016">
        <v>1082888515</v>
      </c>
      <c r="S1016" t="str">
        <v>COSTA</v>
      </c>
    </row>
    <row r="1017" xml:space="preserve">
      <c r="A1017">
        <v>1016</v>
      </c>
      <c r="B1017">
        <v>12216779</v>
      </c>
      <c r="C1017" t="str">
        <v>REQUEST</v>
      </c>
      <c r="D1017" t="str">
        <v>CERRADO</v>
      </c>
      <c r="E1017" t="str">
        <v>TIENDA</v>
      </c>
      <c r="F1017" t="str">
        <v>BALANZA</v>
      </c>
      <c r="G1017" t="str">
        <v>BALANZA</v>
      </c>
      <c r="H1017" t="str">
        <v>METTLER</v>
      </c>
      <c r="I1017" t="str" xml:space="preserve">
        <v xml:space="preserve">Actualizacion PUM_x000d_
_x000d_
santa marta balanzas 8442</v>
      </c>
      <c r="J1017" t="str">
        <v>NO APLICA</v>
      </c>
      <c r="K1017" t="str" xml:space="preserve">
        <v xml:space="preserve">Transfer Assignee from '' to 'Espinosa Rodriguez; Jamir Leandro '_x000d_
Transfer Group from 'Soporte_Onsite_REG_Costa_SM Colombia' to 'Soporte_Onsite_REG_Remoto_SM Colombia'</v>
      </c>
      <c r="L1017" t="str">
        <v>Se procede a realizar validación de 4 equipos tipo balanzas; se realiza configuración y actualización de PUM</v>
      </c>
      <c r="M1017">
        <v>44580</v>
      </c>
      <c r="N1017">
        <v>44581</v>
      </c>
      <c r="O1017" t="str">
        <v>J045 JUMBO AV.DEL FERROCARRIL SANTA MARTA</v>
      </c>
      <c r="P1017" t="str">
        <v>SANTA MARTA</v>
      </c>
      <c r="Q1017" t="str">
        <v>ENRIQUE RAFAEL PONZON ORTEGA</v>
      </c>
      <c r="R1017">
        <v>1082888515</v>
      </c>
      <c r="S1017" t="str">
        <v>COSTA</v>
      </c>
    </row>
    <row r="1018" xml:space="preserve">
      <c r="A1018">
        <v>1017</v>
      </c>
      <c r="B1018">
        <v>12204550</v>
      </c>
      <c r="C1018" t="str">
        <v>REQUEST</v>
      </c>
      <c r="D1018" t="str">
        <v>CERRADO</v>
      </c>
      <c r="E1018" t="str">
        <v>TIENDA</v>
      </c>
      <c r="F1018" t="str">
        <v>CPU</v>
      </c>
      <c r="G1018" t="str">
        <v>CPU</v>
      </c>
      <c r="H1018" t="str">
        <v>LENOVO</v>
      </c>
      <c r="I1018" t="str" xml:space="preserve">
        <v xml:space="preserve">Buen día._x000d_
Se da continuidad a ticket 12143712._x000d_
Solicito su ayuda; revisando los puntos de red de servicio al cliente ya que en este momento no funciona la impresora y se desconecta el pc de la red constantemente_x000d_
Gracias.</v>
      </c>
      <c r="J1018" t="str">
        <v>NO APLICA</v>
      </c>
      <c r="K1018" t="str" xml:space="preserve">
        <v xml:space="preserve">Buen día._x000d_
Se reemplazo toma de red Atención al cliente._x000d_
Con datos así:_x000d_
Datos del equipo_x000d_
Equipo: Toma de Red_x000d_
Área: ATC_x000d_
Actividad: llegan accesorios solicitados para el cambio toma de red en ATC; se encuentran en poder de Carlos Suarez Jefe de Cajas._x000d_
Cualquier consulta comunicarse con Ever Becerra 3176594831_x000d_
Cordialmente;_x000d_
Ever Becerra</v>
      </c>
      <c r="L1018" t="str">
        <v>Se retira tapa partida y jacks vencidos y cristalizados se procede a ponchar jacks nuevos con ponchadora impactadora se instala tapa nueva y se realizan pruebas de conexión ala red y se verifica que este operativo los puntos de conexión.</v>
      </c>
      <c r="M1018">
        <v>44574</v>
      </c>
      <c r="N1018">
        <v>44582</v>
      </c>
      <c r="O1018" t="str">
        <v>J126 JUMBO SAN SILVESTRE</v>
      </c>
      <c r="P1018" t="str">
        <v>BARRANCABERMEJA</v>
      </c>
      <c r="Q1018" t="str">
        <v>JOHNNY HOYOS MARTINEZ</v>
      </c>
      <c r="R1018">
        <v>1096218213</v>
      </c>
      <c r="S1018" t="str">
        <v>ORIENTE</v>
      </c>
    </row>
    <row r="1019" xml:space="preserve">
      <c r="A1019">
        <v>1018</v>
      </c>
      <c r="B1019">
        <v>12216674</v>
      </c>
      <c r="C1019" t="str">
        <v>REQUEST</v>
      </c>
      <c r="D1019" t="str">
        <v>CERRADO</v>
      </c>
      <c r="E1019" t="str">
        <v>TIENDA</v>
      </c>
      <c r="F1019" t="str">
        <v>POS</v>
      </c>
      <c r="G1019" t="str">
        <v>POS</v>
      </c>
      <c r="H1019" t="str">
        <v>WINCOR</v>
      </c>
      <c r="I1019" t="str" xml:space="preserve">
        <v xml:space="preserve">Datos usuario_x000d_
Nombre: Juan David Castro Buitrago_x000d_
Correo: juandavid.castrobuitrago@cencosud.com.co_x000d_
Usuario AD: JCastroB_x000d_
Pais: Colombia_x000d_
Ubicacion: J185 JUMBO YOPAL_x000d_
Zona: Colombia Oriente_x000d_
Unidad de Negocio: JUMBO_x000d_
Servicio: Tiendas &amp; Centros de Distribucion_x000d_
Telefono: 3144271263_x000d_
Anexo: null_x000d_
Descripcion: Buenas tardes me pueden ayudar la gaveta de la pos 02 no esta abriendo; solicito un mantenimiento o revision del equipo puesto que no contamos con mas gavetas para hacer un cambio</v>
      </c>
      <c r="J1019" t="str">
        <v>NO APLICA</v>
      </c>
      <c r="K1019" t="str" xml:space="preserve">
        <v xml:space="preserve">Por favor nos apoyan con personal en sitio para validar caso reportado._x000d_
Área: Línea de Cajas_x000d_
Marca: Wincord_x000d_
Serie/placa: N/A_x000d_
Descripción de la falla: Usuario reporta falla en gaveta de puesto de pago 2._x000d_
Actividad: Se requiere personal en sitio para validar falla y corregirla; validar si el daño es en el cable de gaveta o es directamente de la gaveta. Documentar lo hallado; corregir y/o solicitar la parte que se requiera.	</v>
      </c>
      <c r="L1019" t="str">
        <v>Se realiza revisión de la gaveta; se desarma y se hace mantenimiento a las partes mecánicas; limpieza generaL; se conecta y se realizan pruebas de funcionamiento y presenta falla; se revisa el cable de datos y se evidencia que no hay continuidad en dos de los cables; se REQUIERE CAMBIO DEL CABLE DE DATOS DE CONEXIÓN A LA GAVETA; para solucionar temporalmente y dejarla en funcionamiento se toma el de la POS 8 ya que esta no está en servicio.</v>
      </c>
      <c r="M1019">
        <v>44582</v>
      </c>
      <c r="N1019">
        <v>44582</v>
      </c>
      <c r="O1019" t="str">
        <v>J185 JUMBO YOPAL</v>
      </c>
      <c r="P1019" t="str">
        <v>YOPAL</v>
      </c>
      <c r="Q1019" t="str">
        <v>RAFAEL BARRERA DIAZ</v>
      </c>
      <c r="R1019">
        <v>6766862</v>
      </c>
      <c r="S1019" t="str">
        <v>ORIENTE</v>
      </c>
    </row>
    <row r="1020" xml:space="preserve">
      <c r="A1020">
        <v>1019</v>
      </c>
      <c r="B1020">
        <v>12173234</v>
      </c>
      <c r="C1020" t="str">
        <v>REQUEST</v>
      </c>
      <c r="D1020" t="str">
        <v>CERRADO</v>
      </c>
      <c r="E1020" t="str">
        <v>TIENDA</v>
      </c>
      <c r="F1020" t="str">
        <v>PDA</v>
      </c>
      <c r="G1020" t="str">
        <v>PDA</v>
      </c>
      <c r="H1020" t="str">
        <v>HONEYWELL</v>
      </c>
      <c r="I1020" t="str" xml:space="preserve">
        <v xml:space="preserve">Datos usuario_x000d_
Nombre: Roger Alvarez Cabanzo_x000d_
Correo: Roger.Alvarez@cencosud.com.co_x000d_
Usuario AD: RoAlvare_x000d_
Pais: Colombia_x000d_
Ubicacion: J126 JUMBO SAN SILVESTRE_x000d_
Zona: Colombia Oriente_x000d_
Unidad de Negocio: Supermercados_x000d_
Servicio: Tiendas &amp; Centros de Distribucion_x000d_
Telefono: 3132805772_x000d_
Anexo: 126413_x000d_
Descripcion: PDT al iniciar solicita clave_x000d_
Seccion en la tienda o ubicacion del usuario: Rancho_x000d_
Jefe de area asignacion de la PDT: ROGER ALVAREZ</v>
      </c>
      <c r="J1020" t="str">
        <v>NO APLICA</v>
      </c>
      <c r="K1020" t="str" xml:space="preserve">
        <v xml:space="preserve">Buen día._x000d_
Se solicita revisión PDA._x000d_
Área: Rancho_x000d_
Datos del equipo_x000d_
Equipo: PDT/PDA|ESTANDAR_x000d_
Marca: HONEYWELL_x000d_
Modelo: EDA51_x000d_
Nº SERIE: 21177B750F_x000d_
Inventario: DI-034270_x000d_
Actividad: Se solicita instalación; configuración y operatividad de PDA reportada con falla; actualizar firewall y entregar funcionando a usuario._x000d_
Cordialmente;_x000d_
Ever Becerra</v>
      </c>
      <c r="L1020" t="str">
        <v>Se procede a restaurar de fabrica PDA; se instala sistema Android 8.1; se realiza cobfiguracion inicial y se instalan aplicaciones. Se realizan pruebas con el usuario las cuales son exitosas</v>
      </c>
      <c r="M1020">
        <v>44564</v>
      </c>
      <c r="N1020">
        <v>44585</v>
      </c>
      <c r="O1020" t="str">
        <v>J126 JUMBO SAN SILVESTRE</v>
      </c>
      <c r="P1020" t="str">
        <v>BARRANCABERMEJA</v>
      </c>
      <c r="Q1020" t="str">
        <v>JOHNNY HOYOS MARTINEZ</v>
      </c>
      <c r="R1020">
        <v>1096218213</v>
      </c>
      <c r="S1020" t="str">
        <v>ORIENTE</v>
      </c>
    </row>
    <row r="1021" xml:space="preserve">
      <c r="A1021">
        <v>1020</v>
      </c>
      <c r="B1021">
        <v>12173234</v>
      </c>
      <c r="C1021" t="str">
        <v>REQUEST</v>
      </c>
      <c r="D1021" t="str">
        <v>CERRADO</v>
      </c>
      <c r="E1021" t="str">
        <v>TIENDA</v>
      </c>
      <c r="F1021" t="str">
        <v>PDA</v>
      </c>
      <c r="G1021" t="str">
        <v>PDA</v>
      </c>
      <c r="H1021" t="str">
        <v>HONEYWELL</v>
      </c>
      <c r="I1021" t="str" xml:space="preserve">
        <v xml:space="preserve">Datos usuario_x000d_
Nombre: Roger Alvarez Cabanzo_x000d_
Correo: Roger.Alvarez@cencosud.com.co_x000d_
Usuario AD: RoAlvare_x000d_
Pais: Colombia_x000d_
Ubicacion: J126 JUMBO SAN SILVESTRE_x000d_
Zona: Colombia Oriente_x000d_
Unidad de Negocio: Supermercados_x000d_
Servicio: Tiendas &amp; Centros de Distribucion_x000d_
Telefono: 3132805772_x000d_
Anexo: 126413_x000d_
Descripcion: PDT al iniciar solicita clave_x000d_
Seccion en la tienda o ubicacion del usuario: Rancho_x000d_
Jefe de area asignacion de la PDT: ROGER ALVAREZ</v>
      </c>
      <c r="J1021" t="str">
        <v>NO APLICA</v>
      </c>
      <c r="K1021" t="str" xml:space="preserve">
        <v xml:space="preserve">Buen día._x000d_
Se solicita revisión PDA._x000d_
Área: Rancho_x000d_
Datos del equipo_x000d_
Equipo: PDT/PDA|ESTANDAR_x000d_
Marca: HONEYWELL_x000d_
Modelo: EDA51_x000d_
Nº SERIE: 21177B750F_x000d_
Inventario: DI-034270_x000d_
Actividad: Se solicita instalación; configuración y operatividad de PDA reportada con falla; actualizar firewall y entregar funcionando a usuario._x000d_
Cordialmente;_x000d_
Ever Becerra</v>
      </c>
      <c r="L1021" t="str">
        <v>Se procede a restaurar de fabrica PDA; se instala sistema Android 8.1; se realiza cobfiguracion inicial y se instalan aplicaciones. Se realizan pruebas con el usuario las cuales son exitosas</v>
      </c>
      <c r="M1021">
        <v>44564</v>
      </c>
      <c r="N1021">
        <v>44585</v>
      </c>
      <c r="O1021" t="str">
        <v>J126 JUMBO SAN SILVESTRE</v>
      </c>
      <c r="P1021" t="str">
        <v>BARRANCABERMEJA</v>
      </c>
      <c r="Q1021" t="str">
        <v>JOHNNY HOYOS MARTINEZ</v>
      </c>
      <c r="R1021">
        <v>1096218213</v>
      </c>
      <c r="S1021" t="str">
        <v>ORIENTE</v>
      </c>
    </row>
    <row r="1022" xml:space="preserve">
      <c r="A1022">
        <v>1021</v>
      </c>
      <c r="B1022">
        <v>12173234</v>
      </c>
      <c r="C1022" t="str">
        <v>REQUEST</v>
      </c>
      <c r="D1022" t="str">
        <v>CERRADO</v>
      </c>
      <c r="E1022" t="str">
        <v>TIENDA</v>
      </c>
      <c r="F1022" t="str">
        <v>PDA</v>
      </c>
      <c r="G1022" t="str">
        <v>PDA</v>
      </c>
      <c r="H1022" t="str">
        <v>HONEYWELL</v>
      </c>
      <c r="I1022" t="str" xml:space="preserve">
        <v xml:space="preserve">Datos usuario_x000d_
Nombre: Roger Alvarez Cabanzo_x000d_
Correo: Roger.Alvarez@cencosud.com.co_x000d_
Usuario AD: RoAlvare_x000d_
Pais: Colombia_x000d_
Ubicacion: J126 JUMBO SAN SILVESTRE_x000d_
Zona: Colombia Oriente_x000d_
Unidad de Negocio: Supermercados_x000d_
Servicio: Tiendas &amp; Centros de Distribucion_x000d_
Telefono: 3132805772_x000d_
Anexo: 126413_x000d_
Descripcion: PDT al iniciar solicita clave_x000d_
Seccion en la tienda o ubicacion del usuario: Rancho_x000d_
Jefe de area asignacion de la PDT: ROGER ALVAREZ</v>
      </c>
      <c r="J1022" t="str">
        <v>NO APLICA</v>
      </c>
      <c r="K1022" t="str" xml:space="preserve">
        <v xml:space="preserve">Buen día._x000d_
Se solicita revisión PDA._x000d_
Área: Rancho_x000d_
Datos del equipo_x000d_
Equipo: PDT/PDA|ESTANDAR_x000d_
Marca: HONEYWELL_x000d_
Modelo: EDA51_x000d_
Nº SERIE: 21177B750F_x000d_
Inventario: DI-034270_x000d_
Actividad: Se solicita instalación; configuración y operatividad de PDA reportada con falla; actualizar firewall y entregar funcionando a usuario._x000d_
Cordialmente;_x000d_
Ever Becerra</v>
      </c>
      <c r="L1022" t="str">
        <v>Se procede a restaurar de fabrica PDA; se instala sistema Android 8.1; se realiza cobfiguracion inicial y se instalan aplicaciones. Se realizan pruebas con el usuario las cuales son exitosas</v>
      </c>
      <c r="M1022">
        <v>44564</v>
      </c>
      <c r="N1022">
        <v>44585</v>
      </c>
      <c r="O1022" t="str">
        <v>J126 JUMBO SAN SILVESTRE</v>
      </c>
      <c r="P1022" t="str">
        <v>BARRANCABERMEJA</v>
      </c>
      <c r="Q1022" t="str">
        <v>JOHNNY HOYOS MARTINEZ</v>
      </c>
      <c r="R1022">
        <v>1096218213</v>
      </c>
      <c r="S1022" t="str">
        <v>ORIENTE</v>
      </c>
    </row>
    <row r="1023" xml:space="preserve">
      <c r="A1023">
        <v>1022</v>
      </c>
      <c r="B1023">
        <v>12211194</v>
      </c>
      <c r="C1023" t="str">
        <v>CAMBIO RED WIFI</v>
      </c>
      <c r="D1023" t="str">
        <v>CERRADO</v>
      </c>
      <c r="E1023" t="str">
        <v>TIENDA</v>
      </c>
      <c r="F1023" t="str">
        <v>PDT</v>
      </c>
      <c r="G1023" t="str">
        <v>PDT</v>
      </c>
      <c r="H1023" t="str">
        <v>HONEYWELL</v>
      </c>
      <c r="I1023" t="str" xml:space="preserve">
        <v xml:space="preserve">Buen día._x000d_
Se solicita configuración equipos inalámbricos a Cswlan12 de tienda Metro San Gil._x000d_
Gracias.</v>
      </c>
      <c r="J1023" t="str">
        <v>NO APLICA</v>
      </c>
      <c r="K1023" t="str" xml:space="preserve">
        <v xml:space="preserve">se solicita configuración de equipos._x000d_
Con datos así:_x000d_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L1023" t="str">
        <v>Se realiza configuración de conexión WIFI en 10 PDA; 5 verificadores de precio y 1 Zebra portátil; las cuales se encuentran en tienda. Pruebas ejecutadas de conexión exitosas. Se reporta novedad en dos PDA; la primera presenta daño en pantalla SN: 19086B4816 y la segunda tiene inconvenientes de firmware SN: 19086B3F4E.</v>
      </c>
      <c r="M1023">
        <v>44578</v>
      </c>
      <c r="N1023">
        <v>44586</v>
      </c>
      <c r="O1023" t="str">
        <v>M183 METRO SAN GIL</v>
      </c>
      <c r="P1023" t="str">
        <v>SAN GIL</v>
      </c>
      <c r="Q1023" t="str">
        <v>MIGUEL ANGEL CARREÑO JAIMES</v>
      </c>
      <c r="R1023">
        <v>1098773906</v>
      </c>
      <c r="S1023" t="str">
        <v>ORIENTE</v>
      </c>
    </row>
    <row r="1024" xml:space="preserve">
      <c r="A1024">
        <v>1023</v>
      </c>
      <c r="B1024">
        <v>12211194</v>
      </c>
      <c r="C1024" t="str">
        <v>CAMBIO RED WIFI</v>
      </c>
      <c r="D1024" t="str">
        <v>CERRADO</v>
      </c>
      <c r="E1024" t="str">
        <v>TIENDA</v>
      </c>
      <c r="F1024" t="str">
        <v>PDT</v>
      </c>
      <c r="G1024" t="str">
        <v>PDT</v>
      </c>
      <c r="H1024" t="str">
        <v>HONEYWELL</v>
      </c>
      <c r="I1024" t="str" xml:space="preserve">
        <v xml:space="preserve">Buen día._x000d_
Se solicita configuración equipos inalámbricos a Cswlan12 de tienda Metro San Gil._x000d_
Gracias.</v>
      </c>
      <c r="J1024" t="str">
        <v>NO APLICA</v>
      </c>
      <c r="K1024" t="str" xml:space="preserve">
        <v xml:space="preserve">se solicita configuración de equipos._x000d_
Con datos así:_x000d_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L1024" t="str">
        <v>Se realiza configuración de conexión WIFI en 10 PDA; 5 verificadores de precio y 1 Zebra portátil; las cuales se encuentran en tienda. Pruebas ejecutadas de conexión exitosas. Se reporta novedad en dos PDA; la primera presenta daño en pantalla SN: 19086B4816 y la segunda tiene inconvenientes de firmware SN: 19086B3F4E.</v>
      </c>
      <c r="M1024">
        <v>44578</v>
      </c>
      <c r="N1024">
        <v>44586</v>
      </c>
      <c r="O1024" t="str">
        <v>M183 METRO SAN GIL</v>
      </c>
      <c r="P1024" t="str">
        <v>SAN GIL</v>
      </c>
      <c r="Q1024" t="str">
        <v>MIGUEL ANGEL CARREÑO JAIMES</v>
      </c>
      <c r="R1024">
        <v>1098773906</v>
      </c>
      <c r="S1024" t="str">
        <v>ORIENTE</v>
      </c>
    </row>
    <row r="1025" xml:space="preserve">
      <c r="A1025">
        <v>1024</v>
      </c>
      <c r="B1025">
        <v>12211194</v>
      </c>
      <c r="C1025" t="str">
        <v>CAMBIO RED WIFI</v>
      </c>
      <c r="D1025" t="str">
        <v>CERRADO</v>
      </c>
      <c r="E1025" t="str">
        <v>TIENDA</v>
      </c>
      <c r="F1025" t="str">
        <v>PDT</v>
      </c>
      <c r="G1025" t="str">
        <v>PDT</v>
      </c>
      <c r="H1025" t="str">
        <v>HONEYWELL</v>
      </c>
      <c r="I1025" t="str" xml:space="preserve">
        <v xml:space="preserve">Buen día._x000d_
Se solicita configuración equipos inalámbricos a Cswlan12 de tienda Metro San Gil._x000d_
Gracias.</v>
      </c>
      <c r="J1025" t="str">
        <v>NO APLICA</v>
      </c>
      <c r="K1025" t="str" xml:space="preserve">
        <v xml:space="preserve">se solicita configuración de equipos._x000d_
Con datos así:_x000d_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L1025" t="str">
        <v>Se realiza configuración de conexión WIFI en 10 PDA; 5 verificadores de precio y 1 Zebra portátil; las cuales se encuentran en tienda. Pruebas ejecutadas de conexión exitosas. Se reporta novedad en dos PDA; la primera presenta daño en pantalla SN: 19086B4816 y la segunda tiene inconvenientes de firmware SN: 19086B3F4E.</v>
      </c>
      <c r="M1025">
        <v>44578</v>
      </c>
      <c r="N1025">
        <v>44586</v>
      </c>
      <c r="O1025" t="str">
        <v>M183 METRO SAN GIL</v>
      </c>
      <c r="P1025" t="str">
        <v>SAN GIL</v>
      </c>
      <c r="Q1025" t="str">
        <v>MIGUEL ANGEL CARREÑO JAIMES</v>
      </c>
      <c r="R1025">
        <v>1098773906</v>
      </c>
      <c r="S1025" t="str">
        <v>ORIENTE</v>
      </c>
    </row>
    <row r="1026" xml:space="preserve">
      <c r="A1026">
        <v>1025</v>
      </c>
      <c r="B1026">
        <v>12227064</v>
      </c>
      <c r="C1026" t="str">
        <v>REQUEST</v>
      </c>
      <c r="D1026" t="str">
        <v>CERRADO</v>
      </c>
      <c r="E1026" t="str">
        <v>TIENDA</v>
      </c>
      <c r="F1026" t="str">
        <v>CPU</v>
      </c>
      <c r="G1026" t="str">
        <v>CPU</v>
      </c>
      <c r="H1026" t="str">
        <v>LENOVO</v>
      </c>
      <c r="I1026"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El programa Corel al momento de abrirlo se oculta y no aparece; no es la primera vez q presenta este problema. Tambien la calculadora no se deja abrir y presenta la misma falla; como saben esta herramienta es indispensable para mi trabajo. Agradezco su colaboracion._x000d_
Indicar la ubicacion del computador en la tienda o sede: DECORACION</v>
      </c>
      <c r="J1026" t="str">
        <v>NO APLICA</v>
      </c>
      <c r="K1026" t="str" xml:space="preserve">
        <v xml:space="preserve">Por favor nos apoyan con personal en sitio para validar equipo de computo de Publicidad._x000d_
Área: Publicidad_x000d_
Marca: No reportan_x000d_
Serie/placa: No lo reportan. Equipo es de Ecoprint_x000d_
Descripción de la falla: Usuario reporta falla del PC de Electro; Equipo no carga Sistema Operativo._x000d_
Actividad: Se requiere personal en sitio para validar si la falla y corregirla.</v>
      </c>
      <c r="L1026" t="str">
        <v xml:space="preserve">Se realiza verificación del problema; se procede a realizar un re perfilamiento del usuario para restablecerle las funciones que requiere; se copian los archivos del usuario para cuando se restablezca el perfil del usuario nuevo se le copien todos los archivos que tiene; se reinicia el equipo y se copian archivos de respaldo y así el usuario puede ingresar a la aplicación que maneja COREL DRAWN </v>
      </c>
      <c r="M1026">
        <v>44586</v>
      </c>
      <c r="N1026">
        <v>44586</v>
      </c>
      <c r="O1026" t="str">
        <v>J185 JUMBO YOPAL</v>
      </c>
      <c r="P1026" t="str">
        <v>YOPAL</v>
      </c>
      <c r="Q1026" t="str">
        <v>RAFAEL BARRERA DIAZ</v>
      </c>
      <c r="R1026">
        <v>6766862</v>
      </c>
      <c r="S1026" t="str">
        <v>ORIENTE</v>
      </c>
    </row>
    <row r="1027" xml:space="preserve">
      <c r="A1027">
        <v>1026</v>
      </c>
      <c r="B1027">
        <v>12227064</v>
      </c>
      <c r="C1027" t="str">
        <v>REQUEST</v>
      </c>
      <c r="D1027" t="str">
        <v>CERRADO</v>
      </c>
      <c r="E1027" t="str">
        <v>TIENDA</v>
      </c>
      <c r="F1027" t="str">
        <v>CPU</v>
      </c>
      <c r="G1027" t="str">
        <v>CPU</v>
      </c>
      <c r="H1027" t="str">
        <v>LENOVO</v>
      </c>
      <c r="I1027"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El programa Corel al momento de abrirlo se oculta y no aparece; no es la primera vez q presenta este problema. Tambien la calculadora no se deja abrir y presenta la misma falla; como saben esta herramienta es indispensable para mi trabajo. Agradezco su colaboracion._x000d_
Indicar la ubicacion del computador en la tienda o sede: DECORACION</v>
      </c>
      <c r="J1027" t="str">
        <v>NO APLICA</v>
      </c>
      <c r="K1027" t="str" xml:space="preserve">
        <v xml:space="preserve">Por favor nos apoyan con personal en sitio para validar equipo de computo de Publicidad._x000d_
Área: Publicidad_x000d_
Marca: No reportan_x000d_
Serie/placa: No lo reportan. Equipo es de Ecoprint_x000d_
Descripción de la falla: Usuario reporta falla del PC de Electro; Equipo no carga Sistema Operativo._x000d_
Actividad: Se requiere personal en sitio para validar si la falla y corregirla.</v>
      </c>
      <c r="L1027" t="str">
        <v xml:space="preserve">Se realiza verificación del problema; se procede a realizar un re perfilamiento del usuario para restablecerle las funciones que requiere; se copian los archivos del usuario para cuando se restablezca el perfil del usuario nuevo se le copien todos los archivos que tiene; se reinicia el equipo y se copian archivos de respaldo y así el usuario puede ingresar a la aplicación que maneja COREL DRAWN </v>
      </c>
      <c r="M1027">
        <v>44586</v>
      </c>
      <c r="N1027">
        <v>44586</v>
      </c>
      <c r="O1027" t="str">
        <v>J185 JUMBO YOPAL</v>
      </c>
      <c r="P1027" t="str">
        <v>YOPAL</v>
      </c>
      <c r="Q1027" t="str">
        <v>RAFAEL BARRERA DIAZ</v>
      </c>
      <c r="R1027">
        <v>6766862</v>
      </c>
      <c r="S1027" t="str">
        <v>ORIENTE</v>
      </c>
    </row>
    <row r="1028" xml:space="preserve">
      <c r="A1028">
        <v>1027</v>
      </c>
      <c r="B1028">
        <v>12227064</v>
      </c>
      <c r="C1028" t="str">
        <v>REQUEST</v>
      </c>
      <c r="D1028" t="str">
        <v>CERRADO</v>
      </c>
      <c r="E1028" t="str">
        <v>TIENDA</v>
      </c>
      <c r="F1028" t="str">
        <v>CPU</v>
      </c>
      <c r="G1028" t="str">
        <v>CPU</v>
      </c>
      <c r="H1028" t="str">
        <v>LENOVO</v>
      </c>
      <c r="I1028"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El programa Corel al momento de abrirlo se oculta y no aparece; no es la primera vez q presenta este problema. Tambien la calculadora no se deja abrir y presenta la misma falla; como saben esta herramienta es indispensable para mi trabajo. Agradezco su colaboracion._x000d_
Indicar la ubicacion del computador en la tienda o sede: DECORACION</v>
      </c>
      <c r="J1028" t="str">
        <v>NO APLICA</v>
      </c>
      <c r="K1028" t="str" xml:space="preserve">
        <v xml:space="preserve">Por favor nos apoyan con personal en sitio para validar equipo de computo de Publicidad._x000d_
Área: Publicidad_x000d_
Marca: No reportan_x000d_
Serie/placa: No lo reportan. Equipo es de Ecoprint_x000d_
Descripción de la falla: Usuario reporta falla del PC de Electro; Equipo no carga Sistema Operativo._x000d_
Actividad: Se requiere personal en sitio para validar si la falla y corregirla.</v>
      </c>
      <c r="L1028" t="str">
        <v xml:space="preserve">Se realiza verificación del problema; se procede a realizar un re perfilamiento del usuario para restablecerle las funciones que requiere; se copian los archivos del usuario para cuando se restablezca el perfil del usuario nuevo se le copien todos los archivos que tiene; se reinicia el equipo y se copian archivos de respaldo y así el usuario puede ingresar a la aplicación que maneja COREL DRAWN </v>
      </c>
      <c r="M1028">
        <v>44586</v>
      </c>
      <c r="N1028">
        <v>44586</v>
      </c>
      <c r="O1028" t="str">
        <v>J185 JUMBO YOPAL</v>
      </c>
      <c r="P1028" t="str">
        <v>YOPAL</v>
      </c>
      <c r="Q1028" t="str">
        <v>RAFAEL BARRERA DIAZ</v>
      </c>
      <c r="R1028">
        <v>6766862</v>
      </c>
      <c r="S1028" t="str">
        <v>ORIENTE</v>
      </c>
    </row>
    <row r="1029" xml:space="preserve">
      <c r="A1029">
        <v>1028</v>
      </c>
      <c r="B1029">
        <v>12208731</v>
      </c>
      <c r="C1029" t="str">
        <v>REQUEST</v>
      </c>
      <c r="D1029" t="str">
        <v>CERRADO</v>
      </c>
      <c r="E1029" t="str">
        <v>TIENDA</v>
      </c>
      <c r="F1029" t="str">
        <v>SCANNER</v>
      </c>
      <c r="G1029" t="str">
        <v>BALANZA</v>
      </c>
      <c r="H1029" t="str">
        <v>DATALOGIC</v>
      </c>
      <c r="I1029" t="str" xml:space="preserve">
        <v xml:space="preserve">Datos usuario_x000d_
Nombre: Paula Andrea Cossio_x000d_
Correo: Paula.Cossio@cencosud.com.co_x000d_
Usuario AD: Pacossio_x000d_
Pais: Colombia_x000d_
Ubicacion: M025 METRO BELLO_x000d_
Zona: Colombia Centro_x000d_
Unidad de Negocio: Supermercados_x000d_
Servicio: Tiendas &amp; Centros de Distribucion_x000d_
Telefono: 3108449220_x000d_
Anexo: 5609760_x000d_
Descripcion: Buenas tardes_x000d_
_x000d_
Me colaboran por favor con la pos 8 la balanza ya que esta descalibrada pesas muchisimo menos de el peso real ._x000d_
Gracias</v>
      </c>
      <c r="J1029" t="str">
        <v>NO APLICA</v>
      </c>
      <c r="K1029" t="str" xml:space="preserve">
        <v xml:space="preserve">Tienda: Metro Bello_x000d_
Equipo: cpu pos_x000d_
Marca: SCANNER POS|BALANZA_x000d_
Modelo: DATALOGIC_x000d_
Serial: F16C10565_x000d_
Placa Inv: DI-011887_x000d_
Numero de NIT:B12563_x000d_
Numero de Pos: pos8_x000d_
Descripción: se valida y se encuentra que la balanza se encuentra descalibrada; se hace pruebas de peso y en los 5 puntos de calibración da peso diferentes; se solicita el apoyo de isit para el retiro de precintos o etiquetas y hace el proceso de calibración y luego volver a colocar el precinto para su uso.</v>
      </c>
      <c r="L1029" t="str">
        <v>Se realiza la revisión de la balanza POS caja 8 se realiza calibración con las pesas indicadas. No se le cambia precinto ya que el precinto quedó en perfecto estado; se realizaron pruebas queda funcionando de forma correcta.</v>
      </c>
      <c r="M1029">
        <v>44585</v>
      </c>
      <c r="N1029">
        <v>44586</v>
      </c>
      <c r="O1029" t="str">
        <v>M025 METRO BELLO</v>
      </c>
      <c r="P1029" t="str">
        <v>BELLO</v>
      </c>
      <c r="Q1029" t="str">
        <v>YURIMAR MARQUEZ MUÑOZ</v>
      </c>
      <c r="R1029">
        <v>1045025746</v>
      </c>
      <c r="S1029" t="str">
        <v>CENTRO</v>
      </c>
    </row>
    <row r="1030" xml:space="preserve">
      <c r="A1030">
        <v>1029</v>
      </c>
      <c r="B1030">
        <v>12207338</v>
      </c>
      <c r="C1030" t="str">
        <v>CAMBIO RED WIFI</v>
      </c>
      <c r="D1030" t="str">
        <v>CERRADO</v>
      </c>
      <c r="E1030" t="str">
        <v>TIENDA</v>
      </c>
      <c r="F1030" t="str">
        <v>PDT</v>
      </c>
      <c r="G1030" t="str">
        <v>PDT</v>
      </c>
      <c r="H1030" t="str">
        <v>HONEYWELL</v>
      </c>
      <c r="I1030"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Neiva Sevilla M038;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v>
      </c>
      <c r="J1030" t="str">
        <v>NO APLICA</v>
      </c>
      <c r="K1030" t="str">
        <v xml:space="preserve">Me ayudas con esta solicitud. Aplica el modelo de trabajo por dia completo el cial corresponde a 2;5 ticket. La autorización del trabajo de le envio en Copia holma y Jamir	</v>
      </c>
      <c r="L1030"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DI-034379; DI-034377; DI-034367; DI-034286; DI-034381; DI-034281; DI-034280; DI-034279; DI-034278; DI-034275. Se inicia con las PDT marca DATALOGIC; modelo SKORPIO X3; para ingresar con usuario admin se oprimen las siguientes teclas AZUL + E + 6; se ingresa la respectiva contraseña; nos dirigimos a panel de control; scu; profile; scan; seleccionamos la red CSWLAN15; ingresamos los parámetros; contraseña; nuevamente nos dirigimos a panel de control a la aplicación PERSISTEN REGISTRY; se configura; se reinicia la PDT y se verifica en SCU y MAIN que se encuentra la red CSWLAN15. Se realizan pruebas y quedan a satisfacción del usuario; las PDT configuradas correctamente con placa DI-019413; DI-019423._x000d_
se realiza la instalación de zebra install para iniciar la configuración de la FLEJERA PORTABLE marca ZEBRA; modelo QLN420; se conecta el cable a la flejera a la cpu; se_x000d_
configura para que sea detectada la impresora/flejera; se inicia a configurar en tipo de conectividad “Inalambrica”; dirección ip “estática; Nombre de host: cswlan12; dirección ip:10.132.22.251; mascara de subred: 255.255.255.192; de enlace predeterminada: 10.132.22.254; configuración de radio inalámbrica: banda: 802.11; damos siguientes en_x000d_
configuración inalámbrica “ESSID: cswlan12; Seguridad: WPA-PEAP; usuario de seguridad: pre_inalam; contraseña asignada por sistemas; certificado: No” siguiente y_x000d_
finish. Se realiza pruebas de impresión correctamente y queda a satisfacción del usuario; flejera con placa de inventario DI-004889._x000d_
Se procede a configurar los verificadores; se colocó el código QR en la NEWLAN. Modelo NQ100 identificado con serial NQ2CAA000674 y lo toma correctamente se procede a_x000d_
configura la red wifi CSWLAN12; se conecta correctamente; se reinicia y se verifica su funcionalidad en perfecto estado. se coloca el código de barra en las verificadoras marca_x000d_
ZEBRA; modelo MK3190 con placa DI-024984; DI-024985; se procede a retirar las verificadoras y llevarlas a la sala de sistemas para realizar la respectiva configuración de la_x000d_
red; se instala el aplicativo Windows Mobile Device; se configura Windows 10 para que sea detectada el verificador; se reinica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DI-019415 no se pudo realizar la activad; teniendo en cuenta que el táctil se_x000d_
encuentra averiado; se intento con las respectivas teclas y no deja pasar profile por lo cual la activa no fue ejecutada en esta PDT._x000d_
El verificador marca ZEBRA; modelo MK3190 identificado con placa DI-021908; se encuentra en la sala de sistemas y esta para dar de baja; porque no enciende y se_x000d_
encuentra averiado._x000d_
La flejera Zebra identificada con placa DI-004889 el display se encuentra averiado se realizaron pruebas reiniciándola; y la pantalla persiste en no dar imagen; Edwim Bolaños_x000d_
informa que ya solicito la parte para realizar el respectivo cambio y se queda a la espera de nuevo CAU.</v>
      </c>
      <c r="M1030">
        <v>44578</v>
      </c>
      <c r="N1030">
        <v>44587</v>
      </c>
      <c r="O1030" t="str">
        <v>M038 METRO NEIVA CENTRO DE CONVENCIONES</v>
      </c>
      <c r="P1030" t="str">
        <v>NEIVA</v>
      </c>
      <c r="Q1030" t="str">
        <v>LUIS FERNANDO QUIROGA SANCHEZ</v>
      </c>
      <c r="R1030">
        <v>1075267773</v>
      </c>
      <c r="S1030" t="str">
        <v>OCCIDENTE</v>
      </c>
    </row>
    <row r="1031" xml:space="preserve">
      <c r="A1031">
        <v>1030</v>
      </c>
      <c r="B1031">
        <v>12207338</v>
      </c>
      <c r="C1031" t="str">
        <v>CAMBIO RED WIFI</v>
      </c>
      <c r="D1031" t="str">
        <v>CERRADO</v>
      </c>
      <c r="E1031" t="str">
        <v>TIENDA</v>
      </c>
      <c r="F1031" t="str">
        <v>PDT</v>
      </c>
      <c r="G1031" t="str">
        <v>PDT</v>
      </c>
      <c r="H1031" t="str">
        <v>HONEYWELL</v>
      </c>
      <c r="I1031"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Neiva Sevilla M038;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v>
      </c>
      <c r="J1031" t="str">
        <v>NO APLICA</v>
      </c>
      <c r="K1031" t="str">
        <v xml:space="preserve">Me ayudas con esta solicitud. Aplica el modelo de trabajo por dia completo el cial corresponde a 2;5 ticket. La autorización del trabajo de le envio en Copia holma y Jamir	</v>
      </c>
      <c r="L1031"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DI-034379; DI-034377; DI-034367; DI-034286; DI-034381; DI-034281; DI-034280; DI-034279; DI-034278; DI-034275. Se inicia con las PDT marca DATALOGIC; modelo SKORPIO X3; para ingresar con usuario admin se oprimen las siguientes teclas AZUL + E + 6; se ingresa la respectiva contraseña; nos dirigimos a panel de control; scu; profile; scan; seleccionamos la red CSWLAN15; ingresamos los parámetros; contraseña; nuevamente nos dirigimos a panel de control a la aplicación PERSISTEN REGISTRY; se configura; se reinicia la PDT y se verifica en SCU y MAIN que se encuentra la red CSWLAN15. Se realizan pruebas y quedan a satisfacción del usuario; las PDT configuradas correctamente con placa DI-019413; DI-019423._x000d_
se realiza la instalación de zebra install para iniciar la configuración de la FLEJERA PORTABLE marca ZEBRA; modelo QLN420; se conecta el cable a la flejera a la cpu; se_x000d_
configura para que sea detectada la impresora/flejera; se inicia a configurar en tipo de conectividad “Inalambrica”; dirección ip “estática; Nombre de host: cswlan12; dirección ip:10.132.22.251; mascara de subred: 255.255.255.192; de enlace predeterminada: 10.132.22.254; configuración de radio inalámbrica: banda: 802.11; damos siguientes en_x000d_
configuración inalámbrica “ESSID: cswlan12; Seguridad: WPA-PEAP; usuario de seguridad: pre_inalam; contraseña asignada por sistemas; certificado: No” siguiente y_x000d_
finish. Se realiza pruebas de impresión correctamente y queda a satisfacción del usuario; flejera con placa de inventario DI-004889._x000d_
Se procede a configurar los verificadores; se colocó el código QR en la NEWLAN. Modelo NQ100 identificado con serial NQ2CAA000674 y lo toma correctamente se procede a_x000d_
configura la red wifi CSWLAN12; se conecta correctamente; se reinicia y se verifica su funcionalidad en perfecto estado. se coloca el código de barra en las verificadoras marca_x000d_
ZEBRA; modelo MK3190 con placa DI-024984; DI-024985; se procede a retirar las verificadoras y llevarlas a la sala de sistemas para realizar la respectiva configuración de la_x000d_
red; se instala el aplicativo Windows Mobile Device; se configura Windows 10 para que sea detectada el verificador; se reinica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DI-019415 no se pudo realizar la activad; teniendo en cuenta que el táctil se_x000d_
encuentra averiado; se intento con las respectivas teclas y no deja pasar profile por lo cual la activa no fue ejecutada en esta PDT._x000d_
El verificador marca ZEBRA; modelo MK3190 identificado con placa DI-021908; se encuentra en la sala de sistemas y esta para dar de baja; porque no enciende y se_x000d_
encuentra averiado._x000d_
La flejera Zebra identificada con placa DI-004889 el display se encuentra averiado se realizaron pruebas reiniciándola; y la pantalla persiste en no dar imagen; Edwim Bolaños_x000d_
informa que ya solicito la parte para realizar el respectivo cambio y se queda a la espera de nuevo CAU.</v>
      </c>
      <c r="M1031">
        <v>44578</v>
      </c>
      <c r="N1031">
        <v>44587</v>
      </c>
      <c r="O1031" t="str">
        <v>M038 METRO NEIVA CENTRO DE CONVENCIONES</v>
      </c>
      <c r="P1031" t="str">
        <v>NEIVA</v>
      </c>
      <c r="Q1031" t="str">
        <v>LUIS FERNANDO QUIROGA SANCHEZ</v>
      </c>
      <c r="R1031">
        <v>1075267773</v>
      </c>
      <c r="S1031" t="str">
        <v>OCCIDENTE</v>
      </c>
    </row>
    <row r="1032" xml:space="preserve">
      <c r="A1032">
        <v>1031</v>
      </c>
      <c r="B1032">
        <v>12207338</v>
      </c>
      <c r="C1032" t="str">
        <v>CAMBIO RED WIFI</v>
      </c>
      <c r="D1032" t="str">
        <v>CERRADO</v>
      </c>
      <c r="E1032" t="str">
        <v>TIENDA</v>
      </c>
      <c r="F1032" t="str">
        <v>PDT</v>
      </c>
      <c r="G1032" t="str">
        <v>PDT</v>
      </c>
      <c r="H1032" t="str">
        <v>HONEYWELL</v>
      </c>
      <c r="I1032"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Neiva Sevilla M038;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v>
      </c>
      <c r="J1032" t="str">
        <v>NO APLICA</v>
      </c>
      <c r="K1032" t="str">
        <v xml:space="preserve">Me ayudas con esta solicitud. Aplica el modelo de trabajo por dia completo el cial corresponde a 2;5 ticket. La autorización del trabajo de le envio en Copia holma y Jamir	</v>
      </c>
      <c r="L1032"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DI-034379; DI-034377; DI-034367; DI-034286; DI-034381; DI-034281; DI-034280; DI-034279; DI-034278; DI-034275. Se inicia con las PDT marca DATALOGIC; modelo SKORPIO X3; para ingresar con usuario admin se oprimen las siguientes teclas AZUL + E + 6; se ingresa la respectiva contraseña; nos dirigimos a panel de control; scu; profile; scan; seleccionamos la red CSWLAN15; ingresamos los parámetros; contraseña; nuevamente nos dirigimos a panel de control a la aplicación PERSISTEN REGISTRY; se configura; se reinicia la PDT y se verifica en SCU y MAIN que se encuentra la red CSWLAN15. Se realizan pruebas y quedan a satisfacción del usuario; las PDT configuradas correctamente con placa DI-019413; DI-019423._x000d_
se realiza la instalación de zebra install para iniciar la configuración de la FLEJERA PORTABLE marca ZEBRA; modelo QLN420; se conecta el cable a la flejera a la cpu; se_x000d_
configura para que sea detectada la impresora/flejera; se inicia a configurar en tipo de conectividad “Inalambrica”; dirección ip “estática; Nombre de host: cswlan12; dirección ip:10.132.22.251; mascara de subred: 255.255.255.192; de enlace predeterminada: 10.132.22.254; configuración de radio inalámbrica: banda: 802.11; damos siguientes en_x000d_
configuración inalámbrica “ESSID: cswlan12; Seguridad: WPA-PEAP; usuario de seguridad: pre_inalam; contraseña asignada por sistemas; certificado: No” siguiente y_x000d_
finish. Se realiza pruebas de impresión correctamente y queda a satisfacción del usuario; flejera con placa de inventario DI-004889._x000d_
Se procede a configurar los verificadores; se colocó el código QR en la NEWLAN. Modelo NQ100 identificado con serial NQ2CAA000674 y lo toma correctamente se procede a_x000d_
configura la red wifi CSWLAN12; se conecta correctamente; se reinicia y se verifica su funcionalidad en perfecto estado. se coloca el código de barra en las verificadoras marca_x000d_
ZEBRA; modelo MK3190 con placa DI-024984; DI-024985; se procede a retirar las verificadoras y llevarlas a la sala de sistemas para realizar la respectiva configuración de la_x000d_
red; se instala el aplicativo Windows Mobile Device; se configura Windows 10 para que sea detectada el verificador; se reinica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DI-019415 no se pudo realizar la activad; teniendo en cuenta que el táctil se_x000d_
encuentra averiado; se intento con las respectivas teclas y no deja pasar profile por lo cual la activa no fue ejecutada en esta PDT._x000d_
El verificador marca ZEBRA; modelo MK3190 identificado con placa DI-021908; se encuentra en la sala de sistemas y esta para dar de baja; porque no enciende y se_x000d_
encuentra averiado._x000d_
La flejera Zebra identificada con placa DI-004889 el display se encuentra averiado se realizaron pruebas reiniciándola; y la pantalla persiste en no dar imagen; Edwim Bolaños_x000d_
informa que ya solicito la parte para realizar el respectivo cambio y se queda a la espera de nuevo CAU.</v>
      </c>
      <c r="M1032">
        <v>44578</v>
      </c>
      <c r="N1032">
        <v>44587</v>
      </c>
      <c r="O1032" t="str">
        <v>M038 METRO NEIVA CENTRO DE CONVENCIONES</v>
      </c>
      <c r="P1032" t="str">
        <v>NEIVA</v>
      </c>
      <c r="Q1032" t="str">
        <v>LUIS FERNANDO QUIROGA SANCHEZ</v>
      </c>
      <c r="R1032">
        <v>1075267773</v>
      </c>
      <c r="S1032" t="str">
        <v>OCCIDENTE</v>
      </c>
    </row>
    <row r="1033" xml:space="preserve">
      <c r="A1033">
        <v>1032</v>
      </c>
      <c r="B1033">
        <v>12207338</v>
      </c>
      <c r="C1033" t="str">
        <v>CAMBIO RED WIFI</v>
      </c>
      <c r="D1033" t="str">
        <v>CERRADO</v>
      </c>
      <c r="E1033" t="str">
        <v>TIENDA</v>
      </c>
      <c r="F1033" t="str">
        <v>PDT</v>
      </c>
      <c r="G1033" t="str">
        <v>PDT</v>
      </c>
      <c r="H1033" t="str">
        <v>HONEYWELL</v>
      </c>
      <c r="I1033"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Neiva Sevilla M038;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v>
      </c>
      <c r="J1033" t="str">
        <v>NO APLICA</v>
      </c>
      <c r="K1033" t="str">
        <v xml:space="preserve">Me ayudas con esta solicitud. Aplica el modelo de trabajo por dia completo el cial corresponde a 2;5 ticket. La autorización del trabajo de le envio en Copia holma y Jamir	</v>
      </c>
      <c r="L1033"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DI-034379; DI-034377; DI-034367; DI-034286; DI-034381; DI-034281; DI-034280; DI-034279; DI-034278; DI-034275. Se inicia con las PDT marca DATALOGIC; modelo SKORPIO X3; para ingresar con usuario admin se oprimen las siguientes teclas AZUL + E + 6; se ingresa la respectiva contraseña; nos dirigimos a panel de control; scu; profile; scan; seleccionamos la red CSWLAN15; ingresamos los parámetros; contraseña; nuevamente nos dirigimos a panel de control a la aplicación PERSISTEN REGISTRY; se configura; se reinicia la PDT y se verifica en SCU y MAIN que se encuentra la red CSWLAN15. Se realizan pruebas y quedan a satisfacción del usuario; las PDT configuradas correctamente con placa DI-019413; DI-019423._x000d_
se realiza la instalación de zebra install para iniciar la configuración de la FLEJERA PORTABLE marca ZEBRA; modelo QLN420; se conecta el cable a la flejera a la cpu; se_x000d_
configura para que sea detectada la impresora/flejera; se inicia a configurar en tipo de conectividad “Inalambrica”; dirección ip “estática; Nombre de host: cswlan12; dirección ip:10.132.22.251; mascara de subred: 255.255.255.192; de enlace predeterminada: 10.132.22.254; configuración de radio inalámbrica: banda: 802.11; damos siguientes en_x000d_
configuración inalámbrica “ESSID: cswlan12; Seguridad: WPA-PEAP; usuario de seguridad: pre_inalam; contraseña asignada por sistemas; certificado: No” siguiente y_x000d_
finish. Se realiza pruebas de impresión correctamente y queda a satisfacción del usuario; flejera con placa de inventario DI-004889._x000d_
Se procede a configurar los verificadores; se colocó el código QR en la NEWLAN. Modelo NQ100 identificado con serial NQ2CAA000674 y lo toma correctamente se procede a_x000d_
configura la red wifi CSWLAN12; se conecta correctamente; se reinicia y se verifica su funcionalidad en perfecto estado. se coloca el código de barra en las verificadoras marca_x000d_
ZEBRA; modelo MK3190 con placa DI-024984; DI-024985; se procede a retirar las verificadoras y llevarlas a la sala de sistemas para realizar la respectiva configuración de la_x000d_
red; se instala el aplicativo Windows Mobile Device; se configura Windows 10 para que sea detectada el verificador; se reinica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DI-019415 no se pudo realizar la activad; teniendo en cuenta que el táctil se_x000d_
encuentra averiado; se intento con las respectivas teclas y no deja pasar profile por lo cual la activa no fue ejecutada en esta PDT._x000d_
El verificador marca ZEBRA; modelo MK3190 identificado con placa DI-021908; se encuentra en la sala de sistemas y esta para dar de baja; porque no enciende y se_x000d_
encuentra averiado._x000d_
La flejera Zebra identificada con placa DI-004889 el display se encuentra averiado se realizaron pruebas reiniciándola; y la pantalla persiste en no dar imagen; Edwim Bolaños_x000d_
informa que ya solicito la parte para realizar el respectivo cambio y se queda a la espera de nuevo CAU.</v>
      </c>
      <c r="M1033">
        <v>44578</v>
      </c>
      <c r="N1033">
        <v>44587</v>
      </c>
      <c r="O1033" t="str">
        <v>M038 METRO NEIVA CENTRO DE CONVENCIONES</v>
      </c>
      <c r="P1033" t="str">
        <v>NEIVA</v>
      </c>
      <c r="Q1033" t="str">
        <v>LUIS FERNANDO QUIROGA SANCHEZ</v>
      </c>
      <c r="R1033">
        <v>1075267773</v>
      </c>
      <c r="S1033" t="str">
        <v>OCCIDENTE</v>
      </c>
    </row>
    <row r="1034" xml:space="preserve">
      <c r="A1034">
        <v>1033</v>
      </c>
      <c r="B1034">
        <v>12207338</v>
      </c>
      <c r="C1034" t="str">
        <v>CAMBIO RED WIFI</v>
      </c>
      <c r="D1034" t="str">
        <v>CERRADO</v>
      </c>
      <c r="E1034" t="str">
        <v>TIENDA</v>
      </c>
      <c r="F1034" t="str">
        <v>PDT</v>
      </c>
      <c r="G1034" t="str">
        <v>PDT</v>
      </c>
      <c r="H1034" t="str">
        <v>HONEYWELL</v>
      </c>
      <c r="I1034"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Neiva Sevilla M038;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v>
      </c>
      <c r="J1034" t="str">
        <v>NO APLICA</v>
      </c>
      <c r="K1034" t="str">
        <v xml:space="preserve">Me ayudas con esta solicitud. Aplica el modelo de trabajo por dia completo el cial corresponde a 2;5 ticket. La autorización del trabajo de le envio en Copia holma y Jamir	</v>
      </c>
      <c r="L1034"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DI-034379; DI-034377; DI-034367; DI-034286; DI-034381; DI-034281; DI-034280; DI-034279; DI-034278; DI-034275. Se inicia con las PDT marca DATALOGIC; modelo SKORPIO X3; para ingresar con usuario admin se oprimen las siguientes teclas AZUL + E + 6; se ingresa la respectiva contraseña; nos dirigimos a panel de control; scu; profile; scan; seleccionamos la red CSWLAN15; ingresamos los parámetros; contraseña; nuevamente nos dirigimos a panel de control a la aplicación PERSISTEN REGISTRY; se configura; se reinicia la PDT y se verifica en SCU y MAIN que se encuentra la red CSWLAN15. Se realizan pruebas y quedan a satisfacción del usuario; las PDT configuradas correctamente con placa DI-019413; DI-019423._x000d_
se realiza la instalación de zebra install para iniciar la configuración de la FLEJERA PORTABLE marca ZEBRA; modelo QLN420; se conecta el cable a la flejera a la cpu; se_x000d_
configura para que sea detectada la impresora/flejera; se inicia a configurar en tipo de conectividad “Inalambrica”; dirección ip “estática; Nombre de host: cswlan12; dirección ip:10.132.22.251; mascara de subred: 255.255.255.192; de enlace predeterminada: 10.132.22.254; configuración de radio inalámbrica: banda: 802.11; damos siguientes en_x000d_
configuración inalámbrica “ESSID: cswlan12; Seguridad: WPA-PEAP; usuario de seguridad: pre_inalam; contraseña asignada por sistemas; certificado: No” siguiente y_x000d_
finish. Se realiza pruebas de impresión correctamente y queda a satisfacción del usuario; flejera con placa de inventario DI-004889._x000d_
Se procede a configurar los verificadores; se colocó el código QR en la NEWLAN. Modelo NQ100 identificado con serial NQ2CAA000674 y lo toma correctamente se procede a_x000d_
configura la red wifi CSWLAN12; se conecta correctamente; se reinicia y se verifica su funcionalidad en perfecto estado. se coloca el código de barra en las verificadoras marca_x000d_
ZEBRA; modelo MK3190 con placa DI-024984; DI-024985; se procede a retirar las verificadoras y llevarlas a la sala de sistemas para realizar la respectiva configuración de la_x000d_
red; se instala el aplicativo Windows Mobile Device; se configura Windows 10 para que sea detectada el verificador; se reinica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DI-019415 no se pudo realizar la activad; teniendo en cuenta que el táctil se_x000d_
encuentra averiado; se intento con las respectivas teclas y no deja pasar profile por lo cual la activa no fue ejecutada en esta PDT._x000d_
El verificador marca ZEBRA; modelo MK3190 identificado con placa DI-021908; se encuentra en la sala de sistemas y esta para dar de baja; porque no enciende y se_x000d_
encuentra averiado._x000d_
La flejera Zebra identificada con placa DI-004889 el display se encuentra averiado se realizaron pruebas reiniciándola; y la pantalla persiste en no dar imagen; Edwim Bolaños_x000d_
informa que ya solicito la parte para realizar el respectivo cambio y se queda a la espera de nuevo CAU.</v>
      </c>
      <c r="M1034">
        <v>44578</v>
      </c>
      <c r="N1034">
        <v>44587</v>
      </c>
      <c r="O1034" t="str">
        <v>M038 METRO NEIVA CENTRO DE CONVENCIONES</v>
      </c>
      <c r="P1034" t="str">
        <v>NEIVA</v>
      </c>
      <c r="Q1034" t="str">
        <v>LUIS FERNANDO QUIROGA SANCHEZ</v>
      </c>
      <c r="R1034">
        <v>1075267773</v>
      </c>
      <c r="S1034" t="str">
        <v>OCCIDENTE</v>
      </c>
    </row>
    <row r="1035" xml:space="preserve">
      <c r="A1035">
        <v>1034</v>
      </c>
      <c r="B1035">
        <v>12206716</v>
      </c>
      <c r="C1035" t="str">
        <v>REQUEST</v>
      </c>
      <c r="D1035" t="str">
        <v>CERRADO</v>
      </c>
      <c r="E1035" t="str">
        <v>TIENDA</v>
      </c>
      <c r="F1035" t="str">
        <v>POS</v>
      </c>
      <c r="G1035" t="str">
        <v>IMPRESORA</v>
      </c>
      <c r="H1035" t="str">
        <v>WINCOR</v>
      </c>
      <c r="I1035"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podrian colaborar con la pos # 7 con serial 59CD001420 falla en la impresora_x000d_
Numero de inventario: X5G5012555</v>
      </c>
      <c r="J1035" t="str">
        <v>NO APLICA</v>
      </c>
      <c r="K1035" t="str">
        <v>Jefe su autorizacion para instalacion de repuestos que se encuentran en direccion para pos</v>
      </c>
      <c r="L1035" t="str">
        <v xml:space="preserve">Se llega al sitio y se solicita  la información para realizar  el procedimiento. Se realiza cambio de cable usb de una caja operativa con impresora normal;  al colocarlo en la caja 7 sigue presentando la falla. Se apagó y se inició el dispositivo para ver si se reconocia desde el incio y se informo que la falla no dio resultados acertados. Se informa que la solucion era formatear la caja. Se informa que las cajas estan troncadas entre  la caja 8 y la caja 7 se procede a realiza el traslado del dispositivo de la caja 8 a la 7 y de la caja 7 a la 8  para que cada dispositivo quede en su respectivo puesto programado. Inicio la actividad con la pantalla normal y con el paso a paso  del manual pero llegaba a una parte y queda bloqueado y no continuaba  el proceso de formateo. Se instala con la pantalla del cajero; la realizo con el paso a paso y siguiendo algunas indicaciones y se termina el proceso de formateo y carga en pantalla  con las indicaciones de que termina proceso. Se reinicia maquina  y se informa que se debe enviar un correo para solicitar una información de cuenta y valores de cargue para que trabaje bien y sin complicaciones. Se informa a la jefe de zona para el envio del correo </v>
      </c>
      <c r="M1035">
        <v>44579</v>
      </c>
      <c r="N1035">
        <v>44587</v>
      </c>
      <c r="O1035" t="str">
        <v>J036 JUMBO POPAYAN CAMPANARIO</v>
      </c>
      <c r="P1035" t="str">
        <v>POPAYAN</v>
      </c>
      <c r="Q1035" t="str">
        <v>DANIEL FERNANDO PAREDES ARTEAGA</v>
      </c>
      <c r="R1035">
        <v>10301691</v>
      </c>
      <c r="S1035" t="str">
        <v>OCCIDENTE</v>
      </c>
    </row>
    <row r="1036" xml:space="preserve">
      <c r="A1036">
        <v>1035</v>
      </c>
      <c r="B1036">
        <v>12206716</v>
      </c>
      <c r="C1036" t="str">
        <v>REQUEST</v>
      </c>
      <c r="D1036" t="str">
        <v>CERRADO</v>
      </c>
      <c r="E1036" t="str">
        <v>TIENDA</v>
      </c>
      <c r="F1036" t="str">
        <v>POS</v>
      </c>
      <c r="G1036" t="str">
        <v>IMPRESORA</v>
      </c>
      <c r="H1036" t="str">
        <v>WINCOR</v>
      </c>
      <c r="I1036"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podrian colaborar con la pos # 7 con serial 59CD001420 falla en la impresora_x000d_
Numero de inventario: X5G5012555</v>
      </c>
      <c r="J1036" t="str">
        <v>NO APLICA</v>
      </c>
      <c r="K1036" t="str">
        <v>Jefe su autorizacion para instalacion de repuestos que se encuentran en direccion para pos</v>
      </c>
      <c r="L1036" t="str">
        <v xml:space="preserve">Se llega al sitio y se solicita  la información para realizar  el procedimiento. Se realiza cambio de cable usb de una caja operativa con impresora normal;  al colocarlo en la caja 7 sigue presentando la falla. Se apagó y se inició el dispositivo para ver si se reconocia desde el incio y se informo que la falla no dio resultados acertados. Se informa que la solucion era formatear la caja. Se informa que las cajas estan troncadas entre  la caja 8 y la caja 7 se procede a realiza el traslado del dispositivo de la caja 8 a la 7 y de la caja 7 a la 8  para que cada dispositivo quede en su respectivo puesto programado. Inicio la actividad con la pantalla normal y con el paso a paso  del manual pero llegaba a una parte y queda bloqueado y no continuaba  el proceso de formateo. Se instala con la pantalla del cajero; la realizo con el paso a paso y siguiendo algunas indicaciones y se termina el proceso de formateo y carga en pantalla  con las indicaciones de que termina proceso. Se reinicia maquina  y se informa que se debe enviar un correo para solicitar una información de cuenta y valores de cargue para que trabaje bien y sin complicaciones. Se informa a la jefe de zona para el envio del correo </v>
      </c>
      <c r="M1036">
        <v>44579</v>
      </c>
      <c r="N1036">
        <v>44587</v>
      </c>
      <c r="O1036" t="str">
        <v>J036 JUMBO POPAYAN CAMPANARIO</v>
      </c>
      <c r="P1036" t="str">
        <v>POPAYAN</v>
      </c>
      <c r="Q1036" t="str">
        <v>DANIEL FERNANDO PAREDES ARTEAGA</v>
      </c>
      <c r="R1036">
        <v>10301691</v>
      </c>
      <c r="S1036" t="str">
        <v>OCCIDENTE</v>
      </c>
    </row>
    <row r="1037" xml:space="preserve">
      <c r="A1037">
        <v>1036</v>
      </c>
      <c r="B1037">
        <v>12206716</v>
      </c>
      <c r="C1037" t="str">
        <v>REQUEST</v>
      </c>
      <c r="D1037" t="str">
        <v>CERRADO</v>
      </c>
      <c r="E1037" t="str">
        <v>TIENDA</v>
      </c>
      <c r="F1037" t="str">
        <v>POS</v>
      </c>
      <c r="G1037" t="str">
        <v>IMPRESORA</v>
      </c>
      <c r="H1037" t="str">
        <v>WINCOR</v>
      </c>
      <c r="I1037"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podrian colaborar con la pos # 7 con serial 59CD001420 falla en la impresora_x000d_
Numero de inventario: X5G5012555</v>
      </c>
      <c r="J1037" t="str">
        <v>NO APLICA</v>
      </c>
      <c r="K1037" t="str">
        <v>Jefe su autorizacion para instalacion de repuestos que se encuentran en direccion para pos</v>
      </c>
      <c r="L1037" t="str">
        <v xml:space="preserve">Se llega al sitio y se solicita  la información para realizar  el procedimiento. Se realiza cambio de cable usb de una caja operativa con impresora normal;  al colocarlo en la caja 7 sigue presentando la falla. Se apagó y se inició el dispositivo para ver si se reconocia desde el incio y se informo que la falla no dio resultados acertados. Se informa que la solucion era formatear la caja. Se informa que las cajas estan troncadas entre  la caja 8 y la caja 7 se procede a realiza el traslado del dispositivo de la caja 8 a la 7 y de la caja 7 a la 8  para que cada dispositivo quede en su respectivo puesto programado. Inicio la actividad con la pantalla normal y con el paso a paso  del manual pero llegaba a una parte y queda bloqueado y no continuaba  el proceso de formateo. Se instala con la pantalla del cajero; la realizo con el paso a paso y siguiendo algunas indicaciones y se termina el proceso de formateo y carga en pantalla  con las indicaciones de que termina proceso. Se reinicia maquina  y se informa que se debe enviar un correo para solicitar una información de cuenta y valores de cargue para que trabaje bien y sin complicaciones. Se informa a la jefe de zona para el envio del correo </v>
      </c>
      <c r="M1037">
        <v>44579</v>
      </c>
      <c r="N1037">
        <v>44587</v>
      </c>
      <c r="O1037" t="str">
        <v>J036 JUMBO POPAYAN CAMPANARIO</v>
      </c>
      <c r="P1037" t="str">
        <v>POPAYAN</v>
      </c>
      <c r="Q1037" t="str">
        <v>DANIEL FERNANDO PAREDES ARTEAGA</v>
      </c>
      <c r="R1037">
        <v>10301691</v>
      </c>
      <c r="S1037" t="str">
        <v>OCCIDENTE</v>
      </c>
    </row>
    <row r="1038" xml:space="preserve">
      <c r="A1038">
        <v>1037</v>
      </c>
      <c r="B1038">
        <v>12225828</v>
      </c>
      <c r="C1038" t="str">
        <v>CAMBIO RED WIFI</v>
      </c>
      <c r="D1038" t="str">
        <v>CERRADO</v>
      </c>
      <c r="E1038" t="str">
        <v>TIENDA</v>
      </c>
      <c r="F1038" t="str">
        <v>PDT</v>
      </c>
      <c r="G1038" t="str">
        <v>PDT</v>
      </c>
      <c r="H1038" t="str">
        <v>HONEYWELL</v>
      </c>
      <c r="I1038" t="str">
        <v>la Red WLAN12_ZBuc va a ser eliminada; por lo cual; los equipos que están conectados a esta red; se deben migrar a la cswlan12 o cswlan15</v>
      </c>
      <c r="J1038" t="str">
        <v>NO APLICA</v>
      </c>
      <c r="K1038" t="str" xml:space="preserve">
        <v xml:space="preserve">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L1038" t="str">
        <v>Se llega a sitio donde se realiza configuración de nueva red WIFI: CSWLAN12 a dispositivos tales como lo fueron 9 PDT HONEYWELL con seriales: 21178B03A0; 21178B03EB; 21178B024F; 21178B01F8; 21178B0178; 21178B03BB; 21178B02FD; 21178B03D5; 21178B0A01; 4 verificadores en piso de ventas y 1 Verificador almacenado en la oficina de sistemas; adicional 1 Impresora portable Zebra. Donde se valida correcta configuración según instructivo y se solicitan pruebas de funcionamiento; equipos se entregan operativos; Giovanna Lopez confirma con área de redes que ningún dispositivo se encuentra ya conectado a la anterior red WLAN12_ZBuc y da por finalizada la migración.      NOTA: PDT SKORPIO no encendió; usuario Eduardo Peña reporta que hace varios días no enciende; se prueba con otra batería y falla persiste.</v>
      </c>
      <c r="M1038">
        <v>44585</v>
      </c>
      <c r="N1038">
        <v>44587</v>
      </c>
      <c r="O1038" t="str">
        <v>M097 METRO SOGAMOSO</v>
      </c>
      <c r="P1038" t="str">
        <v>SOGAMOSO</v>
      </c>
      <c r="Q1038" t="str">
        <v>JHONATAN RICARDO VARGAS ZAMBRANO</v>
      </c>
      <c r="R1038">
        <v>1057583301</v>
      </c>
      <c r="S1038" t="str">
        <v>ORIENTE</v>
      </c>
    </row>
    <row r="1039" xml:space="preserve">
      <c r="A1039">
        <v>1038</v>
      </c>
      <c r="B1039">
        <v>12225828</v>
      </c>
      <c r="C1039" t="str">
        <v>CAMBIO RED WIFI</v>
      </c>
      <c r="D1039" t="str">
        <v>CERRADO</v>
      </c>
      <c r="E1039" t="str">
        <v>TIENDA</v>
      </c>
      <c r="F1039" t="str">
        <v>PDT</v>
      </c>
      <c r="G1039" t="str">
        <v>PDT</v>
      </c>
      <c r="H1039" t="str">
        <v>HONEYWELL</v>
      </c>
      <c r="I1039" t="str">
        <v>la Red WLAN12_ZBuc va a ser eliminada; por lo cual; los equipos que están conectados a esta red; se deben migrar a la cswlan12 o cswlan15</v>
      </c>
      <c r="J1039" t="str">
        <v>NO APLICA</v>
      </c>
      <c r="K1039" t="str" xml:space="preserve">
        <v xml:space="preserve">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L1039" t="str">
        <v>Se llega a sitio donde se realiza configuración de nueva red WIFI: CSWLAN12 a dispositivos tales como lo fueron 9 PDT HONEYWELL con seriales: 21178B03A0; 21178B03EB; 21178B024F; 21178B01F8; 21178B0178; 21178B03BB; 21178B02FD; 21178B03D5; 21178B0A01; 4 verificadores en piso de ventas y 1 Verificador almacenado en la oficina de sistemas; adicional 1 Impresora portable Zebra. Donde se valida correcta configuración según instructivo y se solicitan pruebas de funcionamiento; equipos se entregan operativos; Giovanna Lopez confirma con área de redes que ningún dispositivo se encuentra ya conectado a la anterior red WLAN12_ZBuc y da por finalizada la migración.      NOTA: PDT SKORPIO no encendió; usuario Eduardo Peña reporta que hace varios días no enciende; se prueba con otra batería y falla persiste.</v>
      </c>
      <c r="M1039">
        <v>44585</v>
      </c>
      <c r="N1039">
        <v>44587</v>
      </c>
      <c r="O1039" t="str">
        <v>M097 METRO SOGAMOSO</v>
      </c>
      <c r="P1039" t="str">
        <v>SOGAMOSO</v>
      </c>
      <c r="Q1039" t="str">
        <v>JHONATAN RICARDO VARGAS ZAMBRANO</v>
      </c>
      <c r="R1039">
        <v>1057583301</v>
      </c>
      <c r="S1039" t="str">
        <v>ORIENTE</v>
      </c>
    </row>
    <row r="1040" xml:space="preserve">
      <c r="A1040">
        <v>1039</v>
      </c>
      <c r="B1040">
        <v>12225828</v>
      </c>
      <c r="C1040" t="str">
        <v>CAMBIO RED WIFI</v>
      </c>
      <c r="D1040" t="str">
        <v>CERRADO</v>
      </c>
      <c r="E1040" t="str">
        <v>TIENDA</v>
      </c>
      <c r="F1040" t="str">
        <v>PDT</v>
      </c>
      <c r="G1040" t="str">
        <v>PDT</v>
      </c>
      <c r="H1040" t="str">
        <v>HONEYWELL</v>
      </c>
      <c r="I1040" t="str">
        <v>la Red WLAN12_ZBuc va a ser eliminada; por lo cual; los equipos que están conectados a esta red; se deben migrar a la cswlan12 o cswlan15</v>
      </c>
      <c r="J1040" t="str">
        <v>NO APLICA</v>
      </c>
      <c r="K1040" t="str" xml:space="preserve">
        <v xml:space="preserve">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L1040" t="str">
        <v>Se llega a sitio donde se realiza configuración de nueva red WIFI: CSWLAN12 a dispositivos tales como lo fueron 9 PDT HONEYWELL con seriales: 21178B03A0; 21178B03EB; 21178B024F; 21178B01F8; 21178B0178; 21178B03BB; 21178B02FD; 21178B03D5; 21178B0A01; 4 verificadores en piso de ventas y 1 Verificador almacenado en la oficina de sistemas; adicional 1 Impresora portable Zebra. Donde se valida correcta configuración según instructivo y se solicitan pruebas de funcionamiento; equipos se entregan operativos; Giovanna Lopez confirma con área de redes que ningún dispositivo se encuentra ya conectado a la anterior red WLAN12_ZBuc y da por finalizada la migración.      NOTA: PDT SKORPIO no encendió; usuario Eduardo Peña reporta que hace varios días no enciende; se prueba con otra batería y falla persiste.</v>
      </c>
      <c r="M1040">
        <v>44585</v>
      </c>
      <c r="N1040">
        <v>44587</v>
      </c>
      <c r="O1040" t="str">
        <v>M097 METRO SOGAMOSO</v>
      </c>
      <c r="P1040" t="str">
        <v>SOGAMOSO</v>
      </c>
      <c r="Q1040" t="str">
        <v>JHONATAN RICARDO VARGAS ZAMBRANO</v>
      </c>
      <c r="R1040">
        <v>1057583301</v>
      </c>
      <c r="S1040" t="str">
        <v>ORIENTE</v>
      </c>
    </row>
    <row r="1041" xml:space="preserve">
      <c r="A1041">
        <v>1040</v>
      </c>
      <c r="B1041">
        <v>12220254</v>
      </c>
      <c r="C1041" t="str">
        <v>INCIDENT</v>
      </c>
      <c r="D1041" t="str">
        <v>CERRADO</v>
      </c>
      <c r="E1041" t="str">
        <v>TIENDA</v>
      </c>
      <c r="F1041" t="str">
        <v>BALANZA</v>
      </c>
      <c r="G1041" t="str">
        <v>BALANZA</v>
      </c>
      <c r="H1041" t="str">
        <v>METTLER</v>
      </c>
      <c r="I1041" t="str" xml:space="preserve">
        <v xml:space="preserve">Datos usuario_x000d_
Nombre: Jorge Armando Rivera Chicaiza_x000d_
Correo: jorgearmando.riverachicaiza@cencosud.com.co_x000d_
Usuario AD: JARiverC_x000d_
Pais: Colombia_x000d_
Ubicacion: J036 JUMBO POPAYAN CAMPANARIO_x000d_
Zona: Colombia Occidente_x000d_
Unidad de Negocio: Supermercados_x000d_
Servicio: Tiendas &amp; Centros de Distribucion_x000d_
Telefono: 3128983122_x000d_
Anexo: 3128983122_x000d_
Descripcion: La balanza tiene de pescaderia tiene dos problemas; uno las etiquetas salen dobles y a veces no salen; el segundo problema necesita un full cargue ya que hay una referencias activa que no esta pasando por la balanza._x000d_
Indica la ubicacion de tu balanza en la tienda: Pescaderia_x000d_
</v>
      </c>
      <c r="J1041" t="str">
        <v>NO APLICA</v>
      </c>
      <c r="K1041" t="str">
        <v>envio del tecnico para revision de balanza del area de pescaderia ya que esta sacando muchos tiquetes y la impresion esta muy clara</v>
      </c>
      <c r="L1041" t="str">
        <v>Se llega al sitio y se solicita la información para realizar  el procedimiento y solicito la clave para entrar a la información de programación y validar  la longitud de impresión y códigos de pesos; me comparten la clave ingreso al menú de mantenimiento verifico y modifico parámetros de longitud queden de acuerdo a lo que se requiere en el ticket. Realizo la configuración; realizo pruebas con el funcionario y queda a satisfacción y sin fallas.</v>
      </c>
      <c r="M1041">
        <v>44586</v>
      </c>
      <c r="N1041">
        <v>44587</v>
      </c>
      <c r="O1041" t="str">
        <v>J036 JUMBO POPAYAN CAMPANARIO</v>
      </c>
      <c r="P1041" t="str">
        <v>POPAYAN</v>
      </c>
      <c r="Q1041" t="str">
        <v>DANIEL FERNANDO PAREDES ARTEAGA</v>
      </c>
      <c r="R1041">
        <v>10301691</v>
      </c>
      <c r="S1041" t="str">
        <v>OCCIDENTE</v>
      </c>
    </row>
    <row r="1042" xml:space="preserve">
      <c r="A1042">
        <v>1041</v>
      </c>
      <c r="B1042">
        <v>12220254</v>
      </c>
      <c r="C1042" t="str">
        <v>INCIDENT</v>
      </c>
      <c r="D1042" t="str">
        <v>CERRADO</v>
      </c>
      <c r="E1042" t="str">
        <v>TIENDA</v>
      </c>
      <c r="F1042" t="str">
        <v>BALANZA</v>
      </c>
      <c r="G1042" t="str">
        <v>BALANZA</v>
      </c>
      <c r="H1042" t="str">
        <v>METTLER</v>
      </c>
      <c r="I1042" t="str" xml:space="preserve">
        <v xml:space="preserve">Datos usuario_x000d_
Nombre: Jorge Armando Rivera Chicaiza_x000d_
Correo: jorgearmando.riverachicaiza@cencosud.com.co_x000d_
Usuario AD: JARiverC_x000d_
Pais: Colombia_x000d_
Ubicacion: J036 JUMBO POPAYAN CAMPANARIO_x000d_
Zona: Colombia Occidente_x000d_
Unidad de Negocio: Supermercados_x000d_
Servicio: Tiendas &amp; Centros de Distribucion_x000d_
Telefono: 3128983122_x000d_
Anexo: 3128983122_x000d_
Descripcion: La balanza tiene de pescaderia tiene dos problemas; uno las etiquetas salen dobles y a veces no salen; el segundo problema necesita un full cargue ya que hay una referencias activa que no esta pasando por la balanza._x000d_
Indica la ubicacion de tu balanza en la tienda: Pescaderia_x000d_
</v>
      </c>
      <c r="J1042" t="str">
        <v>NO APLICA</v>
      </c>
      <c r="K1042" t="str">
        <v>envio del tecnico para revision de balanza del area de pescaderia ya que esta sacando muchos tiquetes y la impresion esta muy clara</v>
      </c>
      <c r="L1042" t="str">
        <v>Se llega al sitio y se solicita la información para realizar  el procedimiento y solicito la clave para entrar a la información de programación y validar  la longitud de impresión y códigos de pesos; me comparten la clave ingreso al menú de mantenimiento verifico y modifico parámetros de longitud queden de acuerdo a lo que se requiere en el ticket. Realizo la configuración; realizo pruebas con el funcionario y queda a satisfacción y sin fallas.</v>
      </c>
      <c r="M1042">
        <v>44586</v>
      </c>
      <c r="N1042">
        <v>44587</v>
      </c>
      <c r="O1042" t="str">
        <v>J036 JUMBO POPAYAN CAMPANARIO</v>
      </c>
      <c r="P1042" t="str">
        <v>POPAYAN</v>
      </c>
      <c r="Q1042" t="str">
        <v>DANIEL FERNANDO PAREDES ARTEAGA</v>
      </c>
      <c r="R1042">
        <v>10301691</v>
      </c>
      <c r="S1042" t="str">
        <v>OCCIDENTE</v>
      </c>
    </row>
    <row r="1043" xml:space="preserve">
      <c r="A1043">
        <v>1042</v>
      </c>
      <c r="B1043">
        <v>12224982</v>
      </c>
      <c r="C1043" t="str">
        <v>REQUEST</v>
      </c>
      <c r="D1043" t="str">
        <v>CERRADO</v>
      </c>
      <c r="E1043" t="str">
        <v>TIENDA</v>
      </c>
      <c r="F1043" t="str">
        <v>IMPRESORA</v>
      </c>
      <c r="G1043" t="str">
        <v>POS</v>
      </c>
      <c r="H1043" t="str">
        <v>WINCOR</v>
      </c>
      <c r="I1043" t="str" xml:space="preserve">
        <v xml:space="preserve">Buen dia;_x000d_
_x000d_
Se solicita la entrega y instalacion de 11 impresoras POS por renovacion tecnologica en la tienda Jumbo Yopal:_x000d_
_x000d_
Modelo: TM-T88IV_x000d_
Seriales:_x000d_
X6WY254777_x000d_
X6WY254781_x000d_
X6WY254782_x000d_
X6WY254833_x000d_
X6WY254840_x000d_
X6WY254842_x000d_
X6WY254869_x000d_
X6WY254877_x000d_
X6WY254885_x000d_
X6WY254838_x000d_
X6WY254881</v>
      </c>
      <c r="J1043" t="str">
        <v>NO APLICA</v>
      </c>
      <c r="K1043" t="str" xml:space="preserve">
        <v xml:space="preserve">Por favor nos apoyan con personal en sitio para instalar las impresoras POS en Línea de cajas._x000d_
Área: Línea de Cajas_x000d_
Marca: Epson_x000d_
Serie/placa: Varios_x000d_
Descripción de la falla: Se solicita la entrega y instalación de 11 impresoras Modelo TM-T88IV POS por renovación tecnológica en la tienda Jumbo Yopal._x000d_
Para la instalación de cada impresora; se debe ir contactando a 7x24 para la configuración. Por favor estar en contacto durante la instalación de cada una de las impresoras.</v>
      </c>
      <c r="L1043" t="str" xml:space="preserve">
        <v xml:space="preserve">Se revisan las impresoras que llegaron; se arman y se dejan listas para la instalación según informe de la ingeniera Giovanna López; se debe instalar una por una ya que se requiere llamar a 7/24 para que las registren y activen en la POS._x000d_
A las 15:40 se comienza con lapos 5; se llama a 7/24 y no contesta se envió mensaje por wasap solicitando la colaboración para la actividad a las 16:48 nos contestaron y nos activaron la impresora de la pos 5 se realizan pruebas de funcionamiento y funcionan bien; se imprime una factura de prueba para verificar que las PDT de antenas la lea y funciona sin novedad._x000d_
A las 17:06 se instala la impresora de la POS 1 y se solicita colaboración y a las 17:17 nos contestan que el procedimiento estaba acordado para realizarlo en horas de la mañana para las migraciones; se suspende la instalación y se procede para el día 26012022 en las horas de la mañana._x000d_
26-01-22 08:00 se comienza el procedimiento de instalación de las demás impresoras se termina de instalar a las 11:10; se realizaron las instalaciones de las siguientes impresoras.  en total tiempo dia 250122 desde las 14:00 hasta las 18:00  dia 260122 08:00 a 11:10_x000d_
 _x000d_
IMPRESORAS_x000d_
POS 1 INSTALA. X6WY254833 RETIRO. K060701724 POS 2 INSTALA. X6WY254885 RETIRO. K103600414 POS 3 INSTALA.  X6WY254842 RETIRO. K051601156; POS 4 INSTALA. X6WY254782 RETIRO.  K152200483; POS 5 INSTALA. X6WY254777 RETIRO. K133900454 POS 6 INSTALA.   X6WY254840 RETIRO. K060701741 POS 7 INSTALA. X6WY254869 RETIRO. K070700665 POS 8 INSTALA.  X6WY254838 RETIRO. K133900364 POS ELECTRO INSTALA. X6WY254881 RETIRO. K110800094 POS PANADERÍA INSTALA. X6WY254781 RETIRO. K072100672</v>
      </c>
      <c r="M1043">
        <v>44586</v>
      </c>
      <c r="N1043">
        <v>44587</v>
      </c>
      <c r="O1043" t="str">
        <v>J185 JUMBO YOPAL</v>
      </c>
      <c r="P1043" t="str">
        <v>YOPAL</v>
      </c>
      <c r="Q1043" t="str">
        <v>RAFAEL BARRERA DIAZ</v>
      </c>
      <c r="R1043">
        <v>6766862</v>
      </c>
      <c r="S1043" t="str">
        <v>ORIENTE</v>
      </c>
    </row>
    <row r="1044" xml:space="preserve">
      <c r="A1044">
        <v>1043</v>
      </c>
      <c r="B1044">
        <v>12224982</v>
      </c>
      <c r="C1044" t="str">
        <v>REQUEST</v>
      </c>
      <c r="D1044" t="str">
        <v>CERRADO</v>
      </c>
      <c r="E1044" t="str">
        <v>TIENDA</v>
      </c>
      <c r="F1044" t="str">
        <v>IMPRESORA</v>
      </c>
      <c r="G1044" t="str">
        <v>POS</v>
      </c>
      <c r="H1044" t="str">
        <v>WINCOR</v>
      </c>
      <c r="I1044" t="str" xml:space="preserve">
        <v xml:space="preserve">Buen dia;_x000d_
_x000d_
Se solicita la entrega y instalacion de 11 impresoras POS por renovacion tecnologica en la tienda Jumbo Yopal:_x000d_
_x000d_
Modelo: TM-T88IV_x000d_
Seriales:_x000d_
X6WY254777_x000d_
X6WY254781_x000d_
X6WY254782_x000d_
X6WY254833_x000d_
X6WY254840_x000d_
X6WY254842_x000d_
X6WY254869_x000d_
X6WY254877_x000d_
X6WY254885_x000d_
X6WY254838_x000d_
X6WY254881</v>
      </c>
      <c r="J1044" t="str">
        <v>NO APLICA</v>
      </c>
      <c r="K1044" t="str" xml:space="preserve">
        <v xml:space="preserve">Por favor nos apoyan con personal en sitio para instalar las impresoras POS en Línea de cajas._x000d_
Área: Línea de Cajas_x000d_
Marca: Epson_x000d_
Serie/placa: Varios_x000d_
Descripción de la falla: Se solicita la entrega y instalación de 11 impresoras Modelo TM-T88IV POS por renovación tecnológica en la tienda Jumbo Yopal._x000d_
Para la instalación de cada impresora; se debe ir contactando a 7x24 para la configuración. Por favor estar en contacto durante la instalación de cada una de las impresoras.</v>
      </c>
      <c r="L1044" t="str" xml:space="preserve">
        <v xml:space="preserve">Se revisan las impresoras que llegaron; se arman y se dejan listas para la instalación según informe de la ingeniera Giovanna López; se debe instalar una por una ya que se requiere llamar a 7/24 para que las registren y activen en la POS._x000d_
A las 15:40 se comienza con lapos 5; se llama a 7/24 y no contesta se envió mensaje por wasap solicitando la colaboración para la actividad a las 16:48 nos contestaron y nos activaron la impresora de la pos 5 se realizan pruebas de funcionamiento y funcionan bien; se imprime una factura de prueba para verificar que las PDT de antenas la lea y funciona sin novedad._x000d_
A las 17:06 se instala la impresora de la POS 1 y se solicita colaboración y a las 17:17 nos contestan que el procedimiento estaba acordado para realizarlo en horas de la mañana para las migraciones; se suspende la instalación y se procede para el día 26012022 en las horas de la mañana._x000d_
26-01-22 08:00 se comienza el procedimiento de instalación de las demás impresoras se termina de instalar a las 11:10; se realizaron las instalaciones de las siguientes impresoras.  en total tiempo dia 250122 desde las 14:00 hasta las 18:00  dia 260122 08:00 a 11:10_x000d_
 _x000d_
IMPRESORAS_x000d_
POS 1 INSTALA. X6WY254833 RETIRO. K060701724 POS 2 INSTALA. X6WY254885 RETIRO. K103600414 POS 3 INSTALA.  X6WY254842 RETIRO. K051601156; POS 4 INSTALA. X6WY254782 RETIRO.  K152200483; POS 5 INSTALA. X6WY254777 RETIRO. K133900454 POS 6 INSTALA.   X6WY254840 RETIRO. K060701741 POS 7 INSTALA. X6WY254869 RETIRO. K070700665 POS 8 INSTALA.  X6WY254838 RETIRO. K133900364 POS ELECTRO INSTALA. X6WY254881 RETIRO. K110800094 POS PANADERÍA INSTALA. X6WY254781 RETIRO. K072100672</v>
      </c>
      <c r="M1044">
        <v>44586</v>
      </c>
      <c r="N1044">
        <v>44587</v>
      </c>
      <c r="O1044" t="str">
        <v>J185 JUMBO YOPAL</v>
      </c>
      <c r="P1044" t="str">
        <v>YOPAL</v>
      </c>
      <c r="Q1044" t="str">
        <v>RAFAEL BARRERA DIAZ</v>
      </c>
      <c r="R1044">
        <v>6766862</v>
      </c>
      <c r="S1044" t="str">
        <v>ORIENTE</v>
      </c>
    </row>
    <row r="1045" xml:space="preserve">
      <c r="A1045">
        <v>1044</v>
      </c>
      <c r="B1045">
        <v>12224982</v>
      </c>
      <c r="C1045" t="str">
        <v>REQUEST</v>
      </c>
      <c r="D1045" t="str">
        <v>CERRADO</v>
      </c>
      <c r="E1045" t="str">
        <v>TIENDA</v>
      </c>
      <c r="F1045" t="str">
        <v>IMPRESORA</v>
      </c>
      <c r="G1045" t="str">
        <v>POS</v>
      </c>
      <c r="H1045" t="str">
        <v>WINCOR</v>
      </c>
      <c r="I1045" t="str" xml:space="preserve">
        <v xml:space="preserve">Buen dia;_x000d_
_x000d_
Se solicita la entrega y instalacion de 11 impresoras POS por renovacion tecnologica en la tienda Jumbo Yopal:_x000d_
_x000d_
Modelo: TM-T88IV_x000d_
Seriales:_x000d_
X6WY254777_x000d_
X6WY254781_x000d_
X6WY254782_x000d_
X6WY254833_x000d_
X6WY254840_x000d_
X6WY254842_x000d_
X6WY254869_x000d_
X6WY254877_x000d_
X6WY254885_x000d_
X6WY254838_x000d_
X6WY254881</v>
      </c>
      <c r="J1045" t="str">
        <v>NO APLICA</v>
      </c>
      <c r="K1045" t="str" xml:space="preserve">
        <v xml:space="preserve">Por favor nos apoyan con personal en sitio para instalar las impresoras POS en Línea de cajas._x000d_
Área: Línea de Cajas_x000d_
Marca: Epson_x000d_
Serie/placa: Varios_x000d_
Descripción de la falla: Se solicita la entrega y instalación de 11 impresoras Modelo TM-T88IV POS por renovación tecnológica en la tienda Jumbo Yopal._x000d_
Para la instalación de cada impresora; se debe ir contactando a 7x24 para la configuración. Por favor estar en contacto durante la instalación de cada una de las impresoras.</v>
      </c>
      <c r="L1045" t="str" xml:space="preserve">
        <v xml:space="preserve">Se revisan las impresoras que llegaron; se arman y se dejan listas para la instalación según informe de la ingeniera Giovanna López; se debe instalar una por una ya que se requiere llamar a 7/24 para que las registren y activen en la POS._x000d_
A las 15:40 se comienza con lapos 5; se llama a 7/24 y no contesta se envió mensaje por wasap solicitando la colaboración para la actividad a las 16:48 nos contestaron y nos activaron la impresora de la pos 5 se realizan pruebas de funcionamiento y funcionan bien; se imprime una factura de prueba para verificar que las PDT de antenas la lea y funciona sin novedad._x000d_
A las 17:06 se instala la impresora de la POS 1 y se solicita colaboración y a las 17:17 nos contestan que el procedimiento estaba acordado para realizarlo en horas de la mañana para las migraciones; se suspende la instalación y se procede para el día 26012022 en las horas de la mañana._x000d_
26-01-22 08:00 se comienza el procedimiento de instalación de las demás impresoras se termina de instalar a las 11:10; se realizaron las instalaciones de las siguientes impresoras.  en total tiempo dia 250122 desde las 14:00 hasta las 18:00  dia 260122 08:00 a 11:10_x000d_
 _x000d_
IMPRESORAS_x000d_
POS 1 INSTALA. X6WY254833 RETIRO. K060701724 POS 2 INSTALA. X6WY254885 RETIRO. K103600414 POS 3 INSTALA.  X6WY254842 RETIRO. K051601156; POS 4 INSTALA. X6WY254782 RETIRO.  K152200483; POS 5 INSTALA. X6WY254777 RETIRO. K133900454 POS 6 INSTALA.   X6WY254840 RETIRO. K060701741 POS 7 INSTALA. X6WY254869 RETIRO. K070700665 POS 8 INSTALA.  X6WY254838 RETIRO. K133900364 POS ELECTRO INSTALA. X6WY254881 RETIRO. K110800094 POS PANADERÍA INSTALA. X6WY254781 RETIRO. K072100672</v>
      </c>
      <c r="M1045">
        <v>44586</v>
      </c>
      <c r="N1045">
        <v>44587</v>
      </c>
      <c r="O1045" t="str">
        <v>J185 JUMBO YOPAL</v>
      </c>
      <c r="P1045" t="str">
        <v>YOPAL</v>
      </c>
      <c r="Q1045" t="str">
        <v>RAFAEL BARRERA DIAZ</v>
      </c>
      <c r="R1045">
        <v>6766862</v>
      </c>
      <c r="S1045" t="str">
        <v>ORIENTE</v>
      </c>
    </row>
    <row r="1046" xml:space="preserve">
      <c r="A1046">
        <v>1045</v>
      </c>
      <c r="B1046">
        <v>12224982</v>
      </c>
      <c r="C1046" t="str">
        <v>REQUEST</v>
      </c>
      <c r="D1046" t="str">
        <v>CERRADO</v>
      </c>
      <c r="E1046" t="str">
        <v>TIENDA</v>
      </c>
      <c r="F1046" t="str">
        <v>IMPRESORA</v>
      </c>
      <c r="G1046" t="str">
        <v>POS</v>
      </c>
      <c r="H1046" t="str">
        <v>WINCOR</v>
      </c>
      <c r="I1046" t="str" xml:space="preserve">
        <v xml:space="preserve">Buen dia;_x000d_
_x000d_
Se solicita la entrega y instalacion de 11 impresoras POS por renovacion tecnologica en la tienda Jumbo Yopal:_x000d_
_x000d_
Modelo: TM-T88IV_x000d_
Seriales:_x000d_
X6WY254777_x000d_
X6WY254781_x000d_
X6WY254782_x000d_
X6WY254833_x000d_
X6WY254840_x000d_
X6WY254842_x000d_
X6WY254869_x000d_
X6WY254877_x000d_
X6WY254885_x000d_
X6WY254838_x000d_
X6WY254881</v>
      </c>
      <c r="J1046" t="str">
        <v>NO APLICA</v>
      </c>
      <c r="K1046" t="str" xml:space="preserve">
        <v xml:space="preserve">Por favor nos apoyan con personal en sitio para instalar las impresoras POS en Línea de cajas._x000d_
Área: Línea de Cajas_x000d_
Marca: Epson_x000d_
Serie/placa: Varios_x000d_
Descripción de la falla: Se solicita la entrega y instalación de 11 impresoras Modelo TM-T88IV POS por renovación tecnológica en la tienda Jumbo Yopal._x000d_
Para la instalación de cada impresora; se debe ir contactando a 7x24 para la configuración. Por favor estar en contacto durante la instalación de cada una de las impresoras.</v>
      </c>
      <c r="L1046" t="str" xml:space="preserve">
        <v xml:space="preserve">Se revisan las impresoras que llegaron; se arman y se dejan listas para la instalación según informe de la ingeniera Giovanna López; se debe instalar una por una ya que se requiere llamar a 7/24 para que las registren y activen en la POS._x000d_
A las 15:40 se comienza con lapos 5; se llama a 7/24 y no contesta se envió mensaje por wasap solicitando la colaboración para la actividad a las 16:48 nos contestaron y nos activaron la impresora de la pos 5 se realizan pruebas de funcionamiento y funcionan bien; se imprime una factura de prueba para verificar que las PDT de antenas la lea y funciona sin novedad._x000d_
A las 17:06 se instala la impresora de la POS 1 y se solicita colaboración y a las 17:17 nos contestan que el procedimiento estaba acordado para realizarlo en horas de la mañana para las migraciones; se suspende la instalación y se procede para el día 26012022 en las horas de la mañana._x000d_
26-01-22 08:00 se comienza el procedimiento de instalación de las demás impresoras se termina de instalar a las 11:10; se realizaron las instalaciones de las siguientes impresoras.  en total tiempo dia 250122 desde las 14:00 hasta las 18:00  dia 260122 08:00 a 11:10_x000d_
 _x000d_
IMPRESORAS_x000d_
POS 1 INSTALA. X6WY254833 RETIRO. K060701724 POS 2 INSTALA. X6WY254885 RETIRO. K103600414 POS 3 INSTALA.  X6WY254842 RETIRO. K051601156; POS 4 INSTALA. X6WY254782 RETIRO.  K152200483; POS 5 INSTALA. X6WY254777 RETIRO. K133900454 POS 6 INSTALA.   X6WY254840 RETIRO. K060701741 POS 7 INSTALA. X6WY254869 RETIRO. K070700665 POS 8 INSTALA.  X6WY254838 RETIRO. K133900364 POS ELECTRO INSTALA. X6WY254881 RETIRO. K110800094 POS PANADERÍA INSTALA. X6WY254781 RETIRO. K072100672</v>
      </c>
      <c r="M1046">
        <v>44586</v>
      </c>
      <c r="N1046">
        <v>44587</v>
      </c>
      <c r="O1046" t="str">
        <v>J185 JUMBO YOPAL</v>
      </c>
      <c r="P1046" t="str">
        <v>YOPAL</v>
      </c>
      <c r="Q1046" t="str">
        <v>RAFAEL BARRERA DIAZ</v>
      </c>
      <c r="R1046">
        <v>6766862</v>
      </c>
      <c r="S1046" t="str">
        <v>ORIENTE</v>
      </c>
    </row>
    <row r="1047" xml:space="preserve">
      <c r="A1047">
        <v>1046</v>
      </c>
      <c r="B1047">
        <v>12224982</v>
      </c>
      <c r="C1047" t="str">
        <v>REQUEST</v>
      </c>
      <c r="D1047" t="str">
        <v>CERRADO</v>
      </c>
      <c r="E1047" t="str">
        <v>TIENDA</v>
      </c>
      <c r="F1047" t="str">
        <v>IMPRESORA</v>
      </c>
      <c r="G1047" t="str">
        <v>POS</v>
      </c>
      <c r="H1047" t="str">
        <v>WINCOR</v>
      </c>
      <c r="I1047" t="str" xml:space="preserve">
        <v xml:space="preserve">Buen dia;_x000d_
_x000d_
Se solicita la entrega y instalacion de 11 impresoras POS por renovacion tecnologica en la tienda Jumbo Yopal:_x000d_
_x000d_
Modelo: TM-T88IV_x000d_
Seriales:_x000d_
X6WY254777_x000d_
X6WY254781_x000d_
X6WY254782_x000d_
X6WY254833_x000d_
X6WY254840_x000d_
X6WY254842_x000d_
X6WY254869_x000d_
X6WY254877_x000d_
X6WY254885_x000d_
X6WY254838_x000d_
X6WY254881</v>
      </c>
      <c r="J1047" t="str">
        <v>NO APLICA</v>
      </c>
      <c r="K1047" t="str" xml:space="preserve">
        <v xml:space="preserve">Por favor nos apoyan con personal en sitio para instalar las impresoras POS en Línea de cajas._x000d_
Área: Línea de Cajas_x000d_
Marca: Epson_x000d_
Serie/placa: Varios_x000d_
Descripción de la falla: Se solicita la entrega y instalación de 11 impresoras Modelo TM-T88IV POS por renovación tecnológica en la tienda Jumbo Yopal._x000d_
Para la instalación de cada impresora; se debe ir contactando a 7x24 para la configuración. Por favor estar en contacto durante la instalación de cada una de las impresoras.</v>
      </c>
      <c r="L1047" t="str" xml:space="preserve">
        <v xml:space="preserve">Se revisan las impresoras que llegaron; se arman y se dejan listas para la instalación según informe de la ingeniera Giovanna López; se debe instalar una por una ya que se requiere llamar a 7/24 para que las registren y activen en la POS._x000d_
A las 15:40 se comienza con lapos 5; se llama a 7/24 y no contesta se envió mensaje por wasap solicitando la colaboración para la actividad a las 16:48 nos contestaron y nos activaron la impresora de la pos 5 se realizan pruebas de funcionamiento y funcionan bien; se imprime una factura de prueba para verificar que las PDT de antenas la lea y funciona sin novedad._x000d_
A las 17:06 se instala la impresora de la POS 1 y se solicita colaboración y a las 17:17 nos contestan que el procedimiento estaba acordado para realizarlo en horas de la mañana para las migraciones; se suspende la instalación y se procede para el día 26012022 en las horas de la mañana._x000d_
26-01-22 08:00 se comienza el procedimiento de instalación de las demás impresoras se termina de instalar a las 11:10; se realizaron las instalaciones de las siguientes impresoras.  en total tiempo dia 250122 desde las 14:00 hasta las 18:00  dia 260122 08:00 a 11:10_x000d_
 _x000d_
IMPRESORAS_x000d_
POS 1 INSTALA. X6WY254833 RETIRO. K060701724 POS 2 INSTALA. X6WY254885 RETIRO. K103600414 POS 3 INSTALA.  X6WY254842 RETIRO. K051601156; POS 4 INSTALA. X6WY254782 RETIRO.  K152200483; POS 5 INSTALA. X6WY254777 RETIRO. K133900454 POS 6 INSTALA.   X6WY254840 RETIRO. K060701741 POS 7 INSTALA. X6WY254869 RETIRO. K070700665 POS 8 INSTALA.  X6WY254838 RETIRO. K133900364 POS ELECTRO INSTALA. X6WY254881 RETIRO. K110800094 POS PANADERÍA INSTALA. X6WY254781 RETIRO. K072100672</v>
      </c>
      <c r="M1047">
        <v>44586</v>
      </c>
      <c r="N1047">
        <v>44587</v>
      </c>
      <c r="O1047" t="str">
        <v>J185 JUMBO YOPAL</v>
      </c>
      <c r="P1047" t="str">
        <v>YOPAL</v>
      </c>
      <c r="Q1047" t="str">
        <v>RAFAEL BARRERA DIAZ</v>
      </c>
      <c r="R1047">
        <v>6766862</v>
      </c>
      <c r="S1047" t="str">
        <v>ORIENTE</v>
      </c>
    </row>
    <row r="1048" xml:space="preserve">
      <c r="A1048">
        <v>1047</v>
      </c>
      <c r="B1048">
        <v>12225848</v>
      </c>
      <c r="C1048" t="str">
        <v>INCIDENT</v>
      </c>
      <c r="D1048" t="str">
        <v>CERRADO</v>
      </c>
      <c r="E1048" t="str">
        <v>TIENDA</v>
      </c>
      <c r="F1048" t="str">
        <v>VERIFICADOR</v>
      </c>
      <c r="G1048" t="str">
        <v>VERIFICADOR</v>
      </c>
      <c r="H1048" t="str">
        <v>NEWLAND</v>
      </c>
      <c r="I1048"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solicito de su colaboracion; con los verificadores de precio; debido a que constantemente se salen de la red.</v>
      </c>
      <c r="J1048" t="str">
        <v>NO APLICA</v>
      </c>
      <c r="K1048" t="str" xml:space="preserve">
        <v xml:space="preserve"> validart la novedad reportada de los dos verificadores_x000d_
newland los cuales se salieron del sistema y se quedaron en la pagina de google y no permiten ingresar al menu del android para validar la version del kiosco</v>
      </c>
      <c r="L1048" t="str">
        <v>Se llega a sitio y se procede con los parámetros de bioseguridad. Se realiza validación de los verificadores de precios ubicados en piso de venta los cuales se encuentran en página de google. Se procede con el reinicio de los mismos y se pasa código qr suministrado. Entramos a configuración y procedemos a validar la versión de kiosko. Se valida igualmente la conexión a la cswlan12 la cual se encuentra con baja potencia. Se ingresa con código qr y se configura nuevamente kiosko en el mismo. Se cierra el verificador y se reinicia; ingresamos con normalidad a kiosko y se realizan pruebas con el señor gerente de tienda. Se le da al mismo parte de lo realizado y se da por finalizada la actividad procediendo con el cierre de la llamada.</v>
      </c>
      <c r="M1048">
        <v>44587</v>
      </c>
      <c r="N1048">
        <v>44587</v>
      </c>
      <c r="O1048" t="str">
        <v>M179 METRO PITALITO</v>
      </c>
      <c r="P1048" t="str">
        <v>PITALITO</v>
      </c>
      <c r="Q1048" t="str">
        <v>EMERSON PALACIOS MARTINEZ</v>
      </c>
      <c r="R1048">
        <v>13723524</v>
      </c>
      <c r="S1048" t="str">
        <v>OCCIDENTE</v>
      </c>
    </row>
    <row r="1049" xml:space="preserve">
      <c r="A1049">
        <v>1048</v>
      </c>
      <c r="B1049">
        <v>12225848</v>
      </c>
      <c r="C1049" t="str">
        <v>INCIDENT</v>
      </c>
      <c r="D1049" t="str">
        <v>CERRADO</v>
      </c>
      <c r="E1049" t="str">
        <v>TIENDA</v>
      </c>
      <c r="F1049" t="str">
        <v>VERIFICADOR</v>
      </c>
      <c r="G1049" t="str">
        <v>VERIFICADOR</v>
      </c>
      <c r="H1049" t="str">
        <v>NEWLAND</v>
      </c>
      <c r="I1049"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solicito de su colaboracion; con los verificadores de precio; debido a que constantemente se salen de la red.</v>
      </c>
      <c r="J1049" t="str">
        <v>NO APLICA</v>
      </c>
      <c r="K1049" t="str" xml:space="preserve">
        <v xml:space="preserve"> validart la novedad reportada de los dos verificadores_x000d_
newland los cuales se salieron del sistema y se quedaron en la pagina de google y no permiten ingresar al menu del android para validar la version del kiosco</v>
      </c>
      <c r="L1049" t="str">
        <v>Se llega a sitio y se procede con los parámetros de bioseguridad. Se realiza validación de los verificadores de precios ubicados en piso de venta los cuales se encuentran en página de google. Se procede con el reinicio de los mismos y se pasa código qr suministrado. Entramos a configuración y procedemos a validar la versión de kiosko. Se valida igualmente la conexión a la cswlan12 la cual se encuentra con baja potencia. Se ingresa con código qr y se configura nuevamente kiosko en el mismo. Se cierra el verificador y se reinicia; ingresamos con normalidad a kiosko y se realizan pruebas con el señor gerente de tienda. Se le da al mismo parte de lo realizado y se da por finalizada la actividad procediendo con el cierre de la llamada.</v>
      </c>
      <c r="M1049">
        <v>44587</v>
      </c>
      <c r="N1049">
        <v>44587</v>
      </c>
      <c r="O1049" t="str">
        <v>M179 METRO PITALITO</v>
      </c>
      <c r="P1049" t="str">
        <v>PITALITO</v>
      </c>
      <c r="Q1049" t="str">
        <v>EMERSON PALACIOS MARTINEZ</v>
      </c>
      <c r="R1049">
        <v>13723524</v>
      </c>
      <c r="S1049" t="str">
        <v>OCCIDENTE</v>
      </c>
    </row>
    <row r="1050" xml:space="preserve">
      <c r="A1050">
        <v>1049</v>
      </c>
      <c r="B1050">
        <v>12229823</v>
      </c>
      <c r="C1050" t="str">
        <v>REQUEST</v>
      </c>
      <c r="D1050" t="str">
        <v>CERRADO</v>
      </c>
      <c r="E1050" t="str">
        <v>TIENDA</v>
      </c>
      <c r="F1050" t="str">
        <v>POS</v>
      </c>
      <c r="G1050" t="str">
        <v>POS</v>
      </c>
      <c r="H1050" t="str">
        <v>WINCOR</v>
      </c>
      <c r="I1050"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tengo una novedad con el visor de la pos numero 16 caja de panaderia el cual no funciona no da imagen numero interno de la pos_x000d_
ad-032493 el serial esta borrado.agradezco ayuda</v>
      </c>
      <c r="J1050" t="str">
        <v>NO APLICA</v>
      </c>
      <c r="K1050" t="str" xml:space="preserve">
        <v xml:space="preserve">Por favor nos apoyan con personal en sitio para validar Display cliente de POS de Panadería._x000d_
Área: Panadería_x000d_
Marca: Wincor_x000d_
Serie/placa: No reportan_x000d_
Descripción de la falla: Usuario reporta falla con display de cliente de pos de panadería. No da imagen._x000d_
Actividad: Se requiere personal en sitio para validar la falla y corregirla</v>
      </c>
      <c r="L1050" t="str" xml:space="preserve">
        <v xml:space="preserve">Se revisa visor en el sitio se encuentra conectado y no presenta ninguna información en pantalla; se revisa físicamente y este se encuentra recalentado; se desconecta; se revisa en otro punto y presenta la misma falla se recalienta; al parecer tiene corto circuito; se deja desconectado y se solicita parte para cambio._x000d_
Marca Wincor_x000d_
Modelo BETTLEM_x000d_
Serial No tiene_x000d_
Inventario AD032493</v>
      </c>
      <c r="M1050">
        <v>44587</v>
      </c>
      <c r="N1050">
        <v>44587</v>
      </c>
      <c r="O1050" t="str">
        <v>J185 JUMBO YOPAL</v>
      </c>
      <c r="P1050" t="str">
        <v>YOPAL</v>
      </c>
      <c r="Q1050" t="str">
        <v>RAFAEL BARRERA DIAZ</v>
      </c>
      <c r="R1050">
        <v>6766862</v>
      </c>
      <c r="S1050" t="str">
        <v>ORIENTE</v>
      </c>
    </row>
    <row r="1051" xml:space="preserve">
      <c r="A1051">
        <v>1050</v>
      </c>
      <c r="B1051">
        <v>12205260</v>
      </c>
      <c r="C1051" t="str">
        <v>INCIDENT</v>
      </c>
      <c r="D1051" t="str">
        <v>CERRADO</v>
      </c>
      <c r="E1051" t="str">
        <v>TIENDA</v>
      </c>
      <c r="F1051" t="str">
        <v>BALANZA</v>
      </c>
      <c r="G1051" t="str">
        <v>BALANZA</v>
      </c>
      <c r="H1051" t="str">
        <v>METTLER</v>
      </c>
      <c r="I1051"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pueden colaboran con el tecnico en la tienda santa lucia ya que tenemos 2 balanzas por fuera de red las ip son: 10.132.92.49 y 10.132.92.52 quedo atento_x000d_
</v>
      </c>
      <c r="J1051" t="str">
        <v>NO APLICA</v>
      </c>
      <c r="K1051" t="str">
        <v>visita del tecnico de isit a la tienda para que valide; los puntos de red y y los cables de red de la balanzas que presentan novedad</v>
      </c>
      <c r="L1051" t="str">
        <v>Se llega a sitio y se procede a verificar el correo de ingreso; se localiza al encargado de perecederos y se le consulta la falla de las balanzas identificadas con ip 10.132.92.49 y 10.132.92.52. e indica que la falla es por red y que no actualiza los precios. Se procede a verificar y se localiza que la falla se encuentra en la que tiene la ip 10.132.92.52. se procede a realizar pruebas de red; verificado el cable utp; se cambia por otro tres que ya están confirmados que están en buen estado ya que se probaron en otra balanza y el ping responde correctamente; se continua verificando la configuración de red; la ip; los dns y se encuentra en perfecto estado; se reinicia la maquina varias veces para probar y la falla persiste. procedemos a destapar el jack y se encuentra averiado y un cable azul desconectado porque el jack esta dañado. se le indica al encargado y se espera que compren el jack para realizar el cambio y continuar con las pruebas. se realiza el cambio; se valida la categoría correspondiente del ponchado que es tipo A; se hace el cambio del jack correctamente. se realizan pruebas y la falla persiste; se conecta la balanza en un punto de red funcional y la falla persiste; se prueba el punto de red conectado un telefono con ip y sube correctamente; se confirma que el punto de red esta en funcionamiento y se concluye que la tarjeta de red de la balanza con número serial B631841457 se encuentra dañado. se le indica al encargado la respectivas novedades y se queda a la espera del envío de la parte correspondiente.</v>
      </c>
      <c r="M1051">
        <v>44578</v>
      </c>
      <c r="N1051">
        <v>44588</v>
      </c>
      <c r="O1051" t="str">
        <v>M195 METRO SANTA LUCIA</v>
      </c>
      <c r="P1051" t="str">
        <v>NEIVA</v>
      </c>
      <c r="Q1051" t="str">
        <v>LUIS FERNANDO QUIROGA SANCHEZ</v>
      </c>
      <c r="R1051">
        <v>1075267773</v>
      </c>
      <c r="S1051" t="str">
        <v>OCCIDENTE</v>
      </c>
    </row>
    <row r="1052" xml:space="preserve">
      <c r="A1052">
        <v>1051</v>
      </c>
      <c r="B1052">
        <v>12205260</v>
      </c>
      <c r="C1052" t="str">
        <v>INCIDENT</v>
      </c>
      <c r="D1052" t="str">
        <v>CERRADO</v>
      </c>
      <c r="E1052" t="str">
        <v>TIENDA</v>
      </c>
      <c r="F1052" t="str">
        <v>BALANZA</v>
      </c>
      <c r="G1052" t="str">
        <v>BALANZA</v>
      </c>
      <c r="H1052" t="str">
        <v>METTLER</v>
      </c>
      <c r="I1052"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pueden colaboran con el tecnico en la tienda santa lucia ya que tenemos 2 balanzas por fuera de red las ip son: 10.132.92.49 y 10.132.92.52 quedo atento_x000d_
</v>
      </c>
      <c r="J1052" t="str">
        <v>NO APLICA</v>
      </c>
      <c r="K1052" t="str">
        <v>visita del tecnico de isit a la tienda para que valide; los puntos de red y y los cables de red de la balanzas que presentan novedad</v>
      </c>
      <c r="L1052" t="str">
        <v>Se llega a sitio y se procede a verificar el correo de ingreso; se localiza al encargado de perecederos y se le consulta la falla de las balanzas identificadas con ip 10.132.92.49 y 10.132.92.52. e indica que la falla es por red y que no actualiza los precios. Se procede a verificar y se localiza que la falla se encuentra en la que tiene la ip 10.132.92.52. se procede a realizar pruebas de red; verificado el cable utp; se cambia por otro tres que ya están confirmados que están en buen estado ya que se probaron en otra balanza y el ping responde correctamente; se continua verificando la configuración de red; la ip; los dns y se encuentra en perfecto estado; se reinicia la maquina varias veces para probar y la falla persiste. procedemos a destapar el jack y se encuentra averiado y un cable azul desconectado porque el jack esta dañado. se le indica al encargado y se espera que compren el jack para realizar el cambio y continuar con las pruebas. se realiza el cambio; se valida la categoría correspondiente del ponchado que es tipo A; se hace el cambio del jack correctamente. se realizan pruebas y la falla persiste; se conecta la balanza en un punto de red funcional y la falla persiste; se prueba el punto de red conectado un telefono con ip y sube correctamente; se confirma que el punto de red esta en funcionamiento y se concluye que la tarjeta de red de la balanza con número serial B631841457 se encuentra dañado. se le indica al encargado la respectivas novedades y se queda a la espera del envío de la parte correspondiente.</v>
      </c>
      <c r="M1052">
        <v>44578</v>
      </c>
      <c r="N1052">
        <v>44588</v>
      </c>
      <c r="O1052" t="str">
        <v>M195 METRO SANTA LUCIA</v>
      </c>
      <c r="P1052" t="str">
        <v>NEIVA</v>
      </c>
      <c r="Q1052" t="str">
        <v>LUIS FERNANDO QUIROGA SANCHEZ</v>
      </c>
      <c r="R1052">
        <v>1075267773</v>
      </c>
      <c r="S1052" t="str">
        <v>OCCIDENTE</v>
      </c>
    </row>
    <row r="1053" xml:space="preserve">
      <c r="A1053">
        <v>1052</v>
      </c>
      <c r="B1053">
        <v>12207332</v>
      </c>
      <c r="C1053" t="str">
        <v>CAMBIO RED WIFI</v>
      </c>
      <c r="D1053" t="str">
        <v>CERRADO</v>
      </c>
      <c r="E1053" t="str">
        <v>TIENDA</v>
      </c>
      <c r="F1053" t="str">
        <v>PDT</v>
      </c>
      <c r="G1053" t="str">
        <v>PDT</v>
      </c>
      <c r="H1053" t="str">
        <v>HONEYWELL</v>
      </c>
      <c r="I1053"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Supermercados_x000d_
Servicio: Sistemas_x000d_
Telefono: 3174355320_x000d_
Anexo: null_x000d_
Descripcion: Buenas tardes._x000d_
_x000d_
Se crea requerimiento para la migracion de Red Wifi de las PDT; Verificadores y Zebra portables de la tienda Metro santa lucia m195; ya que estas deben ir conectadas a la Nueva Red cswlan12 y cswlan15_x000d_
Por favor contactar con el Tecnico Edwin Bolaños Cel. 3174355320 para instrucciones de la migracion.</v>
      </c>
      <c r="J1053" t="str">
        <v>NO APLICA</v>
      </c>
      <c r="K1053" t="str">
        <v>Me ayudas con esta solicitud. aplica modelo de trabajo por dia completo que correpsonde a 2;5 ticket. Se copio el correo de autorización a Holman y Jamir.</v>
      </c>
      <c r="L1053"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DI-034374; DI-034373; DI-034371; DI-034370; DI-034368; DI-034366; DI-034365; DI-034347; DI-034334; DI-034380 (Nota: al día siguiente día las PDT se encuentra sin conexión; se realiza de nuevo la configuración y la falla persiste; se le indica a Edwin Bolaños y comenta que es problema de redes; realiza el reporte y se hacen 3 pruebas fallidas; en la jornada de la tarde reportan que ya están conectadas; se verifican quedan correctamente)._x000d_
Se realiza la instalación de zebra install para iniciar la configuración de la FLEJERA PORTABLE marca ZEBRA; modelo QLN420 identificada con placa DI-025172; se conecta_x000d_
el cable a la flejera a la cpu; se configura para que sea detectada la impresora/flejera; seinicia a configurar en tipo de conectividad “Inalámbrica”; dirección ip “estática; Nombre de host: cswlan12; dirección ip: 10.132.92.251; mascara de subred: 255.255.255.192; de enlace predeterminada: 10.132.92.254; configuración de radio inalámbrica: banda: 802.11; damos siguientes en configuración inalámbrica “ESSID: cswlan12; Seguridad: WPA-PEAP; usuario de seguridad: pre_inalam; contraseña asignada por sistemas; certificado: No” siguiente y finish. Se realiza pruebas de impresión correctamente y queda a satisfacción del usuario; de igual manera la ZEBRA modelo ZQ520 identificada con placa de inventario DI-028616 asignada con dirección ip: 10.132.92.252; mascara de subred: 255.255.255.192; de enlace predeterminada: 10.132.92.254._x000d_
Se procede a configurar los verificadores; se coloca el código de barra en las verificadoras marca ZEBRA; modelo MK3190 con placa DI-025112; DI-025113; DI-025111; DI-025114; se procede a retirar las verificadoras y llevarlas a la sala de sistemas para realizar la respectiva configuración de la red; se instala el aplicativo Windows Mobile Device; se configura Windows 10 para que sea detectada el verificador; se reinicia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DI-019437 no se pudo realizar la activad; teniendo en cuenta que se encuentra_x000d_
averiada; no enciende; se cambia de batería y se realizan pruebas y la falla persiste; Edwin Bolaños indica que debe de ser enviada a su departamento para su respectiva reparación. Se entrega a Yenni Pichina para que realiza él envió.</v>
      </c>
      <c r="M1053">
        <v>44578</v>
      </c>
      <c r="N1053">
        <v>44588</v>
      </c>
      <c r="O1053" t="str">
        <v>M195 METRO SANTA LUCIA</v>
      </c>
      <c r="P1053" t="str">
        <v>NEIVA</v>
      </c>
      <c r="Q1053" t="str">
        <v>LUIS FERNANDO QUIROGA SANCHEZ</v>
      </c>
      <c r="R1053">
        <v>1075267773</v>
      </c>
      <c r="S1053" t="str">
        <v>OCCIDENTE</v>
      </c>
    </row>
    <row r="1054" xml:space="preserve">
      <c r="A1054">
        <v>1053</v>
      </c>
      <c r="B1054">
        <v>12207332</v>
      </c>
      <c r="C1054" t="str">
        <v>CAMBIO RED WIFI</v>
      </c>
      <c r="D1054" t="str">
        <v>CERRADO</v>
      </c>
      <c r="E1054" t="str">
        <v>TIENDA</v>
      </c>
      <c r="F1054" t="str">
        <v>PDT</v>
      </c>
      <c r="G1054" t="str">
        <v>PDT</v>
      </c>
      <c r="H1054" t="str">
        <v>HONEYWELL</v>
      </c>
      <c r="I1054"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Supermercados_x000d_
Servicio: Sistemas_x000d_
Telefono: 3174355320_x000d_
Anexo: null_x000d_
Descripcion: Buenas tardes._x000d_
_x000d_
Se crea requerimiento para la migracion de Red Wifi de las PDT; Verificadores y Zebra portables de la tienda Metro santa lucia m195; ya que estas deben ir conectadas a la Nueva Red cswlan12 y cswlan15_x000d_
Por favor contactar con el Tecnico Edwin Bolaños Cel. 3174355320 para instrucciones de la migracion.</v>
      </c>
      <c r="J1054" t="str">
        <v>NO APLICA</v>
      </c>
      <c r="K1054" t="str">
        <v>Me ayudas con esta solicitud. aplica modelo de trabajo por dia completo que correpsonde a 2;5 ticket. Se copio el correo de autorización a Holman y Jamir.</v>
      </c>
      <c r="L1054"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DI-034374; DI-034373; DI-034371; DI-034370; DI-034368; DI-034366; DI-034365; DI-034347; DI-034334; DI-034380 (Nota: al día siguiente día las PDT se encuentra sin conexión; se realiza de nuevo la configuración y la falla persiste; se le indica a Edwin Bolaños y comenta que es problema de redes; realiza el reporte y se hacen 3 pruebas fallidas; en la jornada de la tarde reportan que ya están conectadas; se verifican quedan correctamente)._x000d_
Se realiza la instalación de zebra install para iniciar la configuración de la FLEJERA PORTABLE marca ZEBRA; modelo QLN420 identificada con placa DI-025172; se conecta_x000d_
el cable a la flejera a la cpu; se configura para que sea detectada la impresora/flejera; seinicia a configurar en tipo de conectividad “Inalámbrica”; dirección ip “estática; Nombre de host: cswlan12; dirección ip: 10.132.92.251; mascara de subred: 255.255.255.192; de enlace predeterminada: 10.132.92.254; configuración de radio inalámbrica: banda: 802.11; damos siguientes en configuración inalámbrica “ESSID: cswlan12; Seguridad: WPA-PEAP; usuario de seguridad: pre_inalam; contraseña asignada por sistemas; certificado: No” siguiente y finish. Se realiza pruebas de impresión correctamente y queda a satisfacción del usuario; de igual manera la ZEBRA modelo ZQ520 identificada con placa de inventario DI-028616 asignada con dirección ip: 10.132.92.252; mascara de subred: 255.255.255.192; de enlace predeterminada: 10.132.92.254._x000d_
Se procede a configurar los verificadores; se coloca el código de barra en las verificadoras marca ZEBRA; modelo MK3190 con placa DI-025112; DI-025113; DI-025111; DI-025114; se procede a retirar las verificadoras y llevarlas a la sala de sistemas para realizar la respectiva configuración de la red; se instala el aplicativo Windows Mobile Device; se configura Windows 10 para que sea detectada el verificador; se reinicia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DI-019437 no se pudo realizar la activad; teniendo en cuenta que se encuentra_x000d_
averiada; no enciende; se cambia de batería y se realizan pruebas y la falla persiste; Edwin Bolaños indica que debe de ser enviada a su departamento para su respectiva reparación. Se entrega a Yenni Pichina para que realiza él envió.</v>
      </c>
      <c r="M1054">
        <v>44578</v>
      </c>
      <c r="N1054">
        <v>44588</v>
      </c>
      <c r="O1054" t="str">
        <v>M195 METRO SANTA LUCIA</v>
      </c>
      <c r="P1054" t="str">
        <v>NEIVA</v>
      </c>
      <c r="Q1054" t="str">
        <v>LUIS FERNANDO QUIROGA SANCHEZ</v>
      </c>
      <c r="R1054">
        <v>1075267773</v>
      </c>
      <c r="S1054" t="str">
        <v>OCCIDENTE</v>
      </c>
    </row>
    <row r="1055" xml:space="preserve">
      <c r="A1055">
        <v>1054</v>
      </c>
      <c r="B1055">
        <v>12206720</v>
      </c>
      <c r="C1055" t="str">
        <v>REQUEST</v>
      </c>
      <c r="D1055" t="str">
        <v>CERRADO</v>
      </c>
      <c r="E1055" t="str">
        <v>TIENDA</v>
      </c>
      <c r="F1055" t="str">
        <v>POS</v>
      </c>
      <c r="G1055" t="str">
        <v>POS</v>
      </c>
      <c r="H1055" t="str">
        <v>WINCOR</v>
      </c>
      <c r="I1055"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J1055" t="str">
        <v>NO APLICA</v>
      </c>
      <c r="K1055" t="str">
        <v>revision de pos 17 que no quiere subir el sistemas operativo</v>
      </c>
      <c r="L1055" t="str" xml:space="preserve">
        <v xml:space="preserve">Se procede a establecer contacto con el usuario del área de línea de cajas la jefe Johana Andrea Orozco. se valida funcionamiento de la pos # 17 de marca Beetle de Serie: 6498720781 la cual se encontró fuera de servicio al no cargar correctamente su sistema operativo. Se procede a validar punto de red el cual se encontró funcionando correctamente; se realiza limpieza de sockets y de memorias RAM; pero pos continua sin iniciar correctamente; Por orden del señor Harold Martinez Se procede a realizar cambio de disco duro de la pos; por disco duro usado de marca Seagate que se encontró en el cuarto de sistemas ; luego de ser reemplazado el disco duro; se configura la BIOS para bootear memoria USB con sistema Linux de pos; Al realizar reinstalación de sistema operativo con su respectiva configuración pos no detecta el disco duro de manera correcta; por lo que se realiza nuevamente el montaje de la imagen en USB para descartar errores de booteo o de imagen mal montada; también se instala otro disco duro; usado del cuarto de sistemas; disco duro es reconocido y se inicia instalación de sistema operativo pero este sistema no logra reconocer la tarjeta de red y se queda a mitad de la instalación sin lograr culminar correctamente la instalación; se realiza limpieza de tarjeta de red y se reconecta periféricos; más pos continua sin culminar instalación correctamente_x000d_
Observaciones: Se evidencio que impresora de pos no tiene sus respectivos cables correspondientes; se requiere Disco duro con sectores funcionales.</v>
      </c>
      <c r="M1055">
        <v>44579</v>
      </c>
      <c r="N1055">
        <v>44588</v>
      </c>
      <c r="O1055" t="str">
        <v>J036 JUMBO POPAYAN CAMPANARIO</v>
      </c>
      <c r="P1055" t="str">
        <v>POPAYAN</v>
      </c>
      <c r="Q1055" t="str">
        <v>JHON ALEXANDER VASQUEZ REVELO</v>
      </c>
      <c r="R1055">
        <v>10308105</v>
      </c>
      <c r="S1055" t="str">
        <v>OCCIDENTE</v>
      </c>
    </row>
    <row r="1056" xml:space="preserve">
      <c r="A1056">
        <v>1055</v>
      </c>
      <c r="B1056">
        <v>12206720</v>
      </c>
      <c r="C1056" t="str">
        <v>REQUEST</v>
      </c>
      <c r="D1056" t="str">
        <v>CERRADO</v>
      </c>
      <c r="E1056" t="str">
        <v>TIENDA</v>
      </c>
      <c r="F1056" t="str">
        <v>POS</v>
      </c>
      <c r="G1056" t="str">
        <v>POS</v>
      </c>
      <c r="H1056" t="str">
        <v>WINCOR</v>
      </c>
      <c r="I1056"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J1056" t="str">
        <v>NO APLICA</v>
      </c>
      <c r="K1056" t="str">
        <v>revision de pos 17 que no quiere subir el sistemas operativo</v>
      </c>
      <c r="L1056" t="str" xml:space="preserve">
        <v xml:space="preserve">Se procede a establecer contacto con el usuario del área de línea de cajas la jefe Johana Andrea Orozco. se valida funcionamiento de la pos # 17 de marca Beetle de Serie: 6498720781 la cual se encontró fuera de servicio al no cargar correctamente su sistema operativo. Se procede a validar punto de red el cual se encontró funcionando correctamente; se realiza limpieza de sockets y de memorias RAM; pero pos continua sin iniciar correctamente; Por orden del señor Harold Martinez Se procede a realizar cambio de disco duro de la pos; por disco duro usado de marca Seagate que se encontró en el cuarto de sistemas ; luego de ser reemplazado el disco duro; se configura la BIOS para bootear memoria USB con sistema Linux de pos; Al realizar reinstalación de sistema operativo con su respectiva configuración pos no detecta el disco duro de manera correcta; por lo que se realiza nuevamente el montaje de la imagen en USB para descartar errores de booteo o de imagen mal montada; también se instala otro disco duro; usado del cuarto de sistemas; disco duro es reconocido y se inicia instalación de sistema operativo pero este sistema no logra reconocer la tarjeta de red y se queda a mitad de la instalación sin lograr culminar correctamente la instalación; se realiza limpieza de tarjeta de red y se reconecta periféricos; más pos continua sin culminar instalación correctamente_x000d_
Observaciones: Se evidencio que impresora de pos no tiene sus respectivos cables correspondientes; se requiere Disco duro con sectores funcionales.</v>
      </c>
      <c r="M1056">
        <v>44579</v>
      </c>
      <c r="N1056">
        <v>44588</v>
      </c>
      <c r="O1056" t="str">
        <v>J036 JUMBO POPAYAN CAMPANARIO</v>
      </c>
      <c r="P1056" t="str">
        <v>POPAYAN</v>
      </c>
      <c r="Q1056" t="str">
        <v>JHON ALEXANDER VASQUEZ REVELO</v>
      </c>
      <c r="R1056">
        <v>10308105</v>
      </c>
      <c r="S1056" t="str">
        <v>OCCIDENTE</v>
      </c>
    </row>
    <row r="1057" xml:space="preserve">
      <c r="A1057">
        <v>1056</v>
      </c>
      <c r="B1057">
        <v>12206720</v>
      </c>
      <c r="C1057" t="str">
        <v>REQUEST</v>
      </c>
      <c r="D1057" t="str">
        <v>CERRADO</v>
      </c>
      <c r="E1057" t="str">
        <v>TIENDA</v>
      </c>
      <c r="F1057" t="str">
        <v>POS</v>
      </c>
      <c r="G1057" t="str">
        <v>POS</v>
      </c>
      <c r="H1057" t="str">
        <v>WINCOR</v>
      </c>
      <c r="I1057"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J1057" t="str">
        <v>NO APLICA</v>
      </c>
      <c r="K1057" t="str">
        <v>revision de pos 17 que no quiere subir el sistemas operativo</v>
      </c>
      <c r="L1057" t="str" xml:space="preserve">
        <v xml:space="preserve">Se procede a establecer contacto con el usuario del área de línea de cajas la jefe Johana Andrea Orozco. se valida funcionamiento de la pos # 17 de marca Beetle de Serie: 6498720781 la cual se encontró fuera de servicio al no cargar correctamente su sistema operativo. Se procede a validar punto de red el cual se encontró funcionando correctamente; se realiza limpieza de sockets y de memorias RAM; pero pos continua sin iniciar correctamente; Por orden del señor Harold Martinez Se procede a realizar cambio de disco duro de la pos; por disco duro usado de marca Seagate que se encontró en el cuarto de sistemas ; luego de ser reemplazado el disco duro; se configura la BIOS para bootear memoria USB con sistema Linux de pos; Al realizar reinstalación de sistema operativo con su respectiva configuración pos no detecta el disco duro de manera correcta; por lo que se realiza nuevamente el montaje de la imagen en USB para descartar errores de booteo o de imagen mal montada; también se instala otro disco duro; usado del cuarto de sistemas; disco duro es reconocido y se inicia instalación de sistema operativo pero este sistema no logra reconocer la tarjeta de red y se queda a mitad de la instalación sin lograr culminar correctamente la instalación; se realiza limpieza de tarjeta de red y se reconecta periféricos; más pos continua sin culminar instalación correctamente_x000d_
Observaciones: Se evidencio que impresora de pos no tiene sus respectivos cables correspondientes; se requiere Disco duro con sectores funcionales.</v>
      </c>
      <c r="M1057">
        <v>44579</v>
      </c>
      <c r="N1057">
        <v>44588</v>
      </c>
      <c r="O1057" t="str">
        <v>J036 JUMBO POPAYAN CAMPANARIO</v>
      </c>
      <c r="P1057" t="str">
        <v>POPAYAN</v>
      </c>
      <c r="Q1057" t="str">
        <v>JHON ALEXANDER VASQUEZ REVELO</v>
      </c>
      <c r="R1057">
        <v>10308105</v>
      </c>
      <c r="S1057" t="str">
        <v>OCCIDENTE</v>
      </c>
    </row>
    <row r="1058" xml:space="preserve">
      <c r="A1058">
        <v>1057</v>
      </c>
      <c r="B1058">
        <v>12219231</v>
      </c>
      <c r="C1058" t="str">
        <v>REQUEST</v>
      </c>
      <c r="D1058" t="str">
        <v>CERRADO</v>
      </c>
      <c r="E1058" t="str">
        <v>TIENDA</v>
      </c>
      <c r="F1058" t="str">
        <v>BALANZA</v>
      </c>
      <c r="G1058" t="str">
        <v>BALANZA</v>
      </c>
      <c r="H1058" t="str">
        <v>METTLER</v>
      </c>
      <c r="I1058"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tecnico remoto para arreglo punto de red de la balanza del area de charcuteria y revision punto de red balanza de fruver._x000d_
Gracias_x000d_
Area donde su ubica la balanza: perecederos_x000d_
</v>
      </c>
      <c r="J1058" t="str">
        <v>NO APLICA</v>
      </c>
      <c r="K1058" t="str">
        <v>Me ayudan con esta solicitud</v>
      </c>
      <c r="L1058" t="str" xml:space="preserve">
        <v xml:space="preserve">Se procede a establecer contacto con el usuario del área de perecederos la jefe Nataly Armas; se valida funcionamiento de balanza de mesa  de charcutería Metter Toledo 8442 de serie B644221286; la cual se encontró fuera de comunicación; por tanto se procede a validar los parámetros de la tarjeta de red y se realiza un reseteo a la configuración para continuar ingresando las ips correspondientes; al realizar los diferentes pings a la puerta de enlace como a la ip de la balanza no se obtiene respuesta de paquetes; se procede a retirar el cable de red que tiene la balanza para ser cambiado por un cable que se encuentra en correcto estado; pero balanza continua sin recibir conexión de red; por sugerencia del señor Harold Gonzalez Holguin _x000d_
Se realiza el proceso de reponcheo de los puntos del Jack; al validar conexión de punto de red con soporte; este indica que sigue desconectado; para descartar que las tarjetas de red de las balanzas se encuentren en buen estado se prueban en otros puntos de red. Y se concluye que se debe ratificar o cambiar el cableado ya que este presenta problemas de funcionamiento_x000d_
Se realiza el mismo proceso con la balanza de Fruvers; donde se encontró que la balanza no tiene comunicación y que los dos puntos de red que se encuentran en el sitio no funcionan; al validar cada punto; se concluye que los Jack tienen sus pines doblados y adicional a esto; tienen humedad en su interior lo cual imposibilita su correcto funcionamiento. Por tanto; se deberá cambiar los jacks y si no se obtiene respuesta positiva se cambiará el cable interno de red que lleva a esos dos puntos_x000d_
se envían evidencias de los estados de los puntos de red a el señor Harold González quien queda al tanto y solicitara certificación de los puntos de red.</v>
      </c>
      <c r="M1058">
        <v>44582</v>
      </c>
      <c r="N1058">
        <v>44588</v>
      </c>
      <c r="O1058" t="str">
        <v>J036 JUMBO POPAYAN CAMPANARIO</v>
      </c>
      <c r="P1058" t="str">
        <v>POPAYAN</v>
      </c>
      <c r="Q1058" t="str">
        <v>JHON ALEXANDER VASQUEZ REVELO</v>
      </c>
      <c r="R1058">
        <v>10308105</v>
      </c>
      <c r="S1058" t="str">
        <v>OCCIDENTE</v>
      </c>
    </row>
    <row r="1059" xml:space="preserve">
      <c r="A1059">
        <v>1058</v>
      </c>
      <c r="B1059">
        <v>12219231</v>
      </c>
      <c r="C1059" t="str">
        <v>REQUEST</v>
      </c>
      <c r="D1059" t="str">
        <v>CERRADO</v>
      </c>
      <c r="E1059" t="str">
        <v>TIENDA</v>
      </c>
      <c r="F1059" t="str">
        <v>BALANZA</v>
      </c>
      <c r="G1059" t="str">
        <v>BALANZA</v>
      </c>
      <c r="H1059" t="str">
        <v>METTLER</v>
      </c>
      <c r="I1059"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tecnico remoto para arreglo punto de red de la balanza del area de charcuteria y revision punto de red balanza de fruver._x000d_
Gracias_x000d_
Area donde su ubica la balanza: perecederos_x000d_
</v>
      </c>
      <c r="J1059" t="str">
        <v>NO APLICA</v>
      </c>
      <c r="K1059" t="str">
        <v>Me ayudan con esta solicitud</v>
      </c>
      <c r="L1059" t="str" xml:space="preserve">
        <v xml:space="preserve">Se procede a establecer contacto con el usuario del área de perecederos la jefe Nataly Armas; se valida funcionamiento de balanza de mesa  de charcutería Metter Toledo 8442 de serie B644221286; la cual se encontró fuera de comunicación; por tanto se procede a validar los parámetros de la tarjeta de red y se realiza un reseteo a la configuración para continuar ingresando las ips correspondientes; al realizar los diferentes pings a la puerta de enlace como a la ip de la balanza no se obtiene respuesta de paquetes; se procede a retirar el cable de red que tiene la balanza para ser cambiado por un cable que se encuentra en correcto estado; pero balanza continua sin recibir conexión de red; por sugerencia del señor Harold Gonzalez Holguin _x000d_
Se realiza el proceso de reponcheo de los puntos del Jack; al validar conexión de punto de red con soporte; este indica que sigue desconectado; para descartar que las tarjetas de red de las balanzas se encuentren en buen estado se prueban en otros puntos de red. Y se concluye que se debe ratificar o cambiar el cableado ya que este presenta problemas de funcionamiento_x000d_
Se realiza el mismo proceso con la balanza de Fruvers; donde se encontró que la balanza no tiene comunicación y que los dos puntos de red que se encuentran en el sitio no funcionan; al validar cada punto; se concluye que los Jack tienen sus pines doblados y adicional a esto; tienen humedad en su interior lo cual imposibilita su correcto funcionamiento. Por tanto; se deberá cambiar los jacks y si no se obtiene respuesta positiva se cambiará el cable interno de red que lleva a esos dos puntos_x000d_
se envían evidencias de los estados de los puntos de red a el señor Harold González quien queda al tanto y solicitara certificación de los puntos de red.</v>
      </c>
      <c r="M1059">
        <v>44582</v>
      </c>
      <c r="N1059">
        <v>44588</v>
      </c>
      <c r="O1059" t="str">
        <v>J036 JUMBO POPAYAN CAMPANARIO</v>
      </c>
      <c r="P1059" t="str">
        <v>POPAYAN</v>
      </c>
      <c r="Q1059" t="str">
        <v>JHON ALEXANDER VASQUEZ REVELO</v>
      </c>
      <c r="R1059">
        <v>10308105</v>
      </c>
      <c r="S1059" t="str">
        <v>OCCIDENTE</v>
      </c>
    </row>
    <row r="1060" xml:space="preserve">
      <c r="A1060">
        <v>1059</v>
      </c>
      <c r="B1060">
        <v>12219231</v>
      </c>
      <c r="C1060" t="str">
        <v>REQUEST</v>
      </c>
      <c r="D1060" t="str">
        <v>CERRADO</v>
      </c>
      <c r="E1060" t="str">
        <v>TIENDA</v>
      </c>
      <c r="F1060" t="str">
        <v>BALANZA</v>
      </c>
      <c r="G1060" t="str">
        <v>BALANZA</v>
      </c>
      <c r="H1060" t="str">
        <v>METTLER</v>
      </c>
      <c r="I1060"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tecnico remoto para arreglo punto de red de la balanza del area de charcuteria y revision punto de red balanza de fruver._x000d_
Gracias_x000d_
Area donde su ubica la balanza: perecederos_x000d_
</v>
      </c>
      <c r="J1060" t="str">
        <v>NO APLICA</v>
      </c>
      <c r="K1060" t="str">
        <v>Me ayudan con esta solicitud</v>
      </c>
      <c r="L1060" t="str" xml:space="preserve">
        <v xml:space="preserve">Se procede a establecer contacto con el usuario del área de perecederos la jefe Nataly Armas; se valida funcionamiento de balanza de mesa  de charcutería Metter Toledo 8442 de serie B644221286; la cual se encontró fuera de comunicación; por tanto se procede a validar los parámetros de la tarjeta de red y se realiza un reseteo a la configuración para continuar ingresando las ips correspondientes; al realizar los diferentes pings a la puerta de enlace como a la ip de la balanza no se obtiene respuesta de paquetes; se procede a retirar el cable de red que tiene la balanza para ser cambiado por un cable que se encuentra en correcto estado; pero balanza continua sin recibir conexión de red; por sugerencia del señor Harold Gonzalez Holguin _x000d_
Se realiza el proceso de reponcheo de los puntos del Jack; al validar conexión de punto de red con soporte; este indica que sigue desconectado; para descartar que las tarjetas de red de las balanzas se encuentren en buen estado se prueban en otros puntos de red. Y se concluye que se debe ratificar o cambiar el cableado ya que este presenta problemas de funcionamiento_x000d_
Se realiza el mismo proceso con la balanza de Fruvers; donde se encontró que la balanza no tiene comunicación y que los dos puntos de red que se encuentran en el sitio no funcionan; al validar cada punto; se concluye que los Jack tienen sus pines doblados y adicional a esto; tienen humedad en su interior lo cual imposibilita su correcto funcionamiento. Por tanto; se deberá cambiar los jacks y si no se obtiene respuesta positiva se cambiará el cable interno de red que lleva a esos dos puntos_x000d_
se envían evidencias de los estados de los puntos de red a el señor Harold González quien queda al tanto y solicitara certificación de los puntos de red.</v>
      </c>
      <c r="M1060">
        <v>44582</v>
      </c>
      <c r="N1060">
        <v>44588</v>
      </c>
      <c r="O1060" t="str">
        <v>J036 JUMBO POPAYAN CAMPANARIO</v>
      </c>
      <c r="P1060" t="str">
        <v>POPAYAN</v>
      </c>
      <c r="Q1060" t="str">
        <v>JHON ALEXANDER VASQUEZ REVELO</v>
      </c>
      <c r="R1060">
        <v>10308105</v>
      </c>
      <c r="S1060" t="str">
        <v>OCCIDENTE</v>
      </c>
    </row>
    <row r="1061" xml:space="preserve">
      <c r="A1061">
        <v>1060</v>
      </c>
      <c r="B1061">
        <v>12219212</v>
      </c>
      <c r="C1061" t="str">
        <v>CAMBIO RED WIFI</v>
      </c>
      <c r="D1061" t="str">
        <v>CERRADO</v>
      </c>
      <c r="E1061" t="str">
        <v>TIENDA</v>
      </c>
      <c r="F1061" t="str">
        <v>PDT</v>
      </c>
      <c r="G1061" t="str">
        <v>PDT</v>
      </c>
      <c r="H1061" t="str">
        <v>HONEYWELL</v>
      </c>
      <c r="I1061"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jefe su autorizacion para envio del tecnico remoto para cambio de vlan de las pdts; verificadores de precios y zebras portable hacia la scwlan12-Gracias_x000d_
</v>
      </c>
      <c r="J1061" t="str">
        <v>NO APLICA</v>
      </c>
      <c r="K1061" t="str">
        <v>Jefe su autorizacion para despacho tecnico para cambio de la vlan12</v>
      </c>
      <c r="L1061" t="str" xml:space="preserve">
        <v xml:space="preserve">Se realiza validación de equipos los cuales deben ser migrados de la WLAN12_VAL a la red cswlan12 donde se configuran 5(Cinco) verificadores de precios de los cuales habían 4 instalados y se presentaron demoras con el 5 el cual no se encontraba instalado y debió ser buscado en la bodega de sistemas generando retraso; se realiza migración de 8(Ocho) PDA Honeywell y 1(uno) PDT Skorpio con retrasos en la labor debido a disponibilidad de tiempo por parte de los usuarios se realiza reconfiguración de 2(DOS) PDA Honeywell pertenecientes al área de seguridad reportadas por coordinador de sistemas Cencosud Harold Gonzalez; labor también se vio afectada por la búsqueda de impresora portable zebra la cual no fue encontrada con numero de serie XXRBJ184204303 informándosele de esta novedad a coordinador sistemas Harold Gonzalez quien indico que este activo iba a ser reportado a tienda para su búsqueda y quedaba pendiente de realizar labor de migración; por tanto se realiza configuración de 2(Dos) impresoras portables ZEBRA quedando todos los equipos operativos y funcionales en la red cswlan12 informando de esto a coordinador sistemas Cencosud Harold Gonzalez._x000d_
Labor se realiza en dos visitas descritas de la siguiente manera 1era visita 26-01-2022 de 08:00 a 18:02; 2da visita 27-01-2022 de 08:00 a 12:00 pm</v>
      </c>
      <c r="M1061">
        <v>44585</v>
      </c>
      <c r="N1061">
        <v>44588</v>
      </c>
      <c r="O1061" t="str">
        <v>J047 JUMBO GIRARDOT</v>
      </c>
      <c r="P1061" t="str">
        <v>GIRARDOT</v>
      </c>
      <c r="Q1061" t="str">
        <v>NELSON EDUARDO TORRES ROJAS</v>
      </c>
      <c r="R1061">
        <v>5821451</v>
      </c>
      <c r="S1061" t="str">
        <v>OCCIDENTE</v>
      </c>
    </row>
    <row r="1062" xml:space="preserve">
      <c r="A1062">
        <v>1061</v>
      </c>
      <c r="B1062">
        <v>12219212</v>
      </c>
      <c r="C1062" t="str">
        <v>CAMBIO RED WIFI</v>
      </c>
      <c r="D1062" t="str">
        <v>CERRADO</v>
      </c>
      <c r="E1062" t="str">
        <v>TIENDA</v>
      </c>
      <c r="F1062" t="str">
        <v>PDT</v>
      </c>
      <c r="G1062" t="str">
        <v>PDT</v>
      </c>
      <c r="H1062" t="str">
        <v>HONEYWELL</v>
      </c>
      <c r="I1062"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jefe su autorizacion para envio del tecnico remoto para cambio de vlan de las pdts; verificadores de precios y zebras portable hacia la scwlan12-Gracias_x000d_
</v>
      </c>
      <c r="J1062" t="str">
        <v>NO APLICA</v>
      </c>
      <c r="K1062" t="str">
        <v>Jefe su autorizacion para despacho tecnico para cambio de la vlan12</v>
      </c>
      <c r="L1062" t="str" xml:space="preserve">
        <v xml:space="preserve">Se realiza validación de equipos los cuales deben ser migrados de la WLAN12_VAL a la red cswlan12 donde se configuran 5(Cinco) verificadores de precios de los cuales habían 4 instalados y se presentaron demoras con el 5 el cual no se encontraba instalado y debió ser buscado en la bodega de sistemas generando retraso; se realiza migración de 8(Ocho) PDA Honeywell y 1(uno) PDT Skorpio con retrasos en la labor debido a disponibilidad de tiempo por parte de los usuarios se realiza reconfiguración de 2(DOS) PDA Honeywell pertenecientes al área de seguridad reportadas por coordinador de sistemas Cencosud Harold Gonzalez; labor también se vio afectada por la búsqueda de impresora portable zebra la cual no fue encontrada con numero de serie XXRBJ184204303 informándosele de esta novedad a coordinador sistemas Harold Gonzalez quien indico que este activo iba a ser reportado a tienda para su búsqueda y quedaba pendiente de realizar labor de migración; por tanto se realiza configuración de 2(Dos) impresoras portables ZEBRA quedando todos los equipos operativos y funcionales en la red cswlan12 informando de esto a coordinador sistemas Cencosud Harold Gonzalez._x000d_
Labor se realiza en dos visitas descritas de la siguiente manera 1era visita 26-01-2022 de 08:00 a 18:02; 2da visita 27-01-2022 de 08:00 a 12:00 pm</v>
      </c>
      <c r="M1062">
        <v>44585</v>
      </c>
      <c r="N1062">
        <v>44588</v>
      </c>
      <c r="O1062" t="str">
        <v>J047 JUMBO GIRARDOT</v>
      </c>
      <c r="P1062" t="str">
        <v>GIRARDOT</v>
      </c>
      <c r="Q1062" t="str">
        <v>NELSON EDUARDO TORRES ROJAS</v>
      </c>
      <c r="R1062">
        <v>5821451</v>
      </c>
      <c r="S1062" t="str">
        <v>OCCIDENTE</v>
      </c>
    </row>
    <row r="1063" xml:space="preserve">
      <c r="A1063">
        <v>1062</v>
      </c>
      <c r="B1063">
        <v>12219212</v>
      </c>
      <c r="C1063" t="str">
        <v>CAMBIO RED WIFI</v>
      </c>
      <c r="D1063" t="str">
        <v>CERRADO</v>
      </c>
      <c r="E1063" t="str">
        <v>TIENDA</v>
      </c>
      <c r="F1063" t="str">
        <v>PDT</v>
      </c>
      <c r="G1063" t="str">
        <v>PDT</v>
      </c>
      <c r="H1063" t="str">
        <v>HONEYWELL</v>
      </c>
      <c r="I1063"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jefe su autorizacion para envio del tecnico remoto para cambio de vlan de las pdts; verificadores de precios y zebras portable hacia la scwlan12-Gracias_x000d_
</v>
      </c>
      <c r="J1063" t="str">
        <v>NO APLICA</v>
      </c>
      <c r="K1063" t="str">
        <v>Jefe su autorizacion para despacho tecnico para cambio de la vlan12</v>
      </c>
      <c r="L1063" t="str" xml:space="preserve">
        <v xml:space="preserve">Se realiza validación de equipos los cuales deben ser migrados de la WLAN12_VAL a la red cswlan12 donde se configuran 5(Cinco) verificadores de precios de los cuales habían 4 instalados y se presentaron demoras con el 5 el cual no se encontraba instalado y debió ser buscado en la bodega de sistemas generando retraso; se realiza migración de 8(Ocho) PDA Honeywell y 1(uno) PDT Skorpio con retrasos en la labor debido a disponibilidad de tiempo por parte de los usuarios se realiza reconfiguración de 2(DOS) PDA Honeywell pertenecientes al área de seguridad reportadas por coordinador de sistemas Cencosud Harold Gonzalez; labor también se vio afectada por la búsqueda de impresora portable zebra la cual no fue encontrada con numero de serie XXRBJ184204303 informándosele de esta novedad a coordinador sistemas Harold Gonzalez quien indico que este activo iba a ser reportado a tienda para su búsqueda y quedaba pendiente de realizar labor de migración; por tanto se realiza configuración de 2(Dos) impresoras portables ZEBRA quedando todos los equipos operativos y funcionales en la red cswlan12 informando de esto a coordinador sistemas Cencosud Harold Gonzalez._x000d_
Labor se realiza en dos visitas descritas de la siguiente manera 1era visita 26-01-2022 de 08:00 a 18:02; 2da visita 27-01-2022 de 08:00 a 12:00 pm</v>
      </c>
      <c r="M1063">
        <v>44585</v>
      </c>
      <c r="N1063">
        <v>44588</v>
      </c>
      <c r="O1063" t="str">
        <v>J047 JUMBO GIRARDOT</v>
      </c>
      <c r="P1063" t="str">
        <v>GIRARDOT</v>
      </c>
      <c r="Q1063" t="str">
        <v>NELSON EDUARDO TORRES ROJAS</v>
      </c>
      <c r="R1063">
        <v>5821451</v>
      </c>
      <c r="S1063" t="str">
        <v>OCCIDENTE</v>
      </c>
    </row>
    <row r="1064" xml:space="preserve">
      <c r="A1064">
        <v>1063</v>
      </c>
      <c r="B1064">
        <v>12219212</v>
      </c>
      <c r="C1064" t="str">
        <v>CAMBIO RED WIFI</v>
      </c>
      <c r="D1064" t="str">
        <v>CERRADO</v>
      </c>
      <c r="E1064" t="str">
        <v>TIENDA</v>
      </c>
      <c r="F1064" t="str">
        <v>PDT</v>
      </c>
      <c r="G1064" t="str">
        <v>PDT</v>
      </c>
      <c r="H1064" t="str">
        <v>HONEYWELL</v>
      </c>
      <c r="I1064"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jefe su autorizacion para envio del tecnico remoto para cambio de vlan de las pdts; verificadores de precios y zebras portable hacia la scwlan12-Gracias_x000d_
</v>
      </c>
      <c r="J1064" t="str">
        <v>NO APLICA</v>
      </c>
      <c r="K1064" t="str">
        <v>Jefe su autorizacion para despacho tecnico para cambio de la vlan12</v>
      </c>
      <c r="L1064" t="str" xml:space="preserve">
        <v xml:space="preserve">Se realiza validación de equipos los cuales deben ser migrados de la WLAN12_VAL a la red cswlan12 donde se configuran 5(Cinco) verificadores de precios de los cuales habían 4 instalados y se presentaron demoras con el 5 el cual no se encontraba instalado y debió ser buscado en la bodega de sistemas generando retraso; se realiza migración de 8(Ocho) PDA Honeywell y 1(uno) PDT Skorpio con retrasos en la labor debido a disponibilidad de tiempo por parte de los usuarios se realiza reconfiguración de 2(DOS) PDA Honeywell pertenecientes al área de seguridad reportadas por coordinador de sistemas Cencosud Harold Gonzalez; labor también se vio afectada por la búsqueda de impresora portable zebra la cual no fue encontrada con numero de serie XXRBJ184204303 informándosele de esta novedad a coordinador sistemas Harold Gonzalez quien indico que este activo iba a ser reportado a tienda para su búsqueda y quedaba pendiente de realizar labor de migración; por tanto se realiza configuración de 2(Dos) impresoras portables ZEBRA quedando todos los equipos operativos y funcionales en la red cswlan12 informando de esto a coordinador sistemas Cencosud Harold Gonzalez._x000d_
Labor se realiza en dos visitas descritas de la siguiente manera 1era visita 26-01-2022 de 08:00 a 18:02; 2da visita 27-01-2022 de 08:00 a 12:00 pm</v>
      </c>
      <c r="M1064">
        <v>44585</v>
      </c>
      <c r="N1064">
        <v>44588</v>
      </c>
      <c r="O1064" t="str">
        <v>J047 JUMBO GIRARDOT</v>
      </c>
      <c r="P1064" t="str">
        <v>GIRARDOT</v>
      </c>
      <c r="Q1064" t="str">
        <v>NELSON EDUARDO TORRES ROJAS</v>
      </c>
      <c r="R1064">
        <v>5821451</v>
      </c>
      <c r="S1064" t="str">
        <v>OCCIDENTE</v>
      </c>
    </row>
    <row r="1065" xml:space="preserve">
      <c r="A1065">
        <v>1064</v>
      </c>
      <c r="B1065">
        <v>12219212</v>
      </c>
      <c r="C1065" t="str">
        <v>CAMBIO RED WIFI</v>
      </c>
      <c r="D1065" t="str">
        <v>CERRADO</v>
      </c>
      <c r="E1065" t="str">
        <v>TIENDA</v>
      </c>
      <c r="F1065" t="str">
        <v>PDT</v>
      </c>
      <c r="G1065" t="str">
        <v>PDT</v>
      </c>
      <c r="H1065" t="str">
        <v>HONEYWELL</v>
      </c>
      <c r="I1065"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jefe su autorizacion para envio del tecnico remoto para cambio de vlan de las pdts; verificadores de precios y zebras portable hacia la scwlan12-Gracias_x000d_
</v>
      </c>
      <c r="J1065" t="str">
        <v>NO APLICA</v>
      </c>
      <c r="K1065" t="str">
        <v>Jefe su autorizacion para despacho tecnico para cambio de la vlan12</v>
      </c>
      <c r="L1065" t="str" xml:space="preserve">
        <v xml:space="preserve">Se realiza validación de equipos los cuales deben ser migrados de la WLAN12_VAL a la red cswlan12 donde se configuran 5(Cinco) verificadores de precios de los cuales habían 4 instalados y se presentaron demoras con el 5 el cual no se encontraba instalado y debió ser buscado en la bodega de sistemas generando retraso; se realiza migración de 8(Ocho) PDA Honeywell y 1(uno) PDT Skorpio con retrasos en la labor debido a disponibilidad de tiempo por parte de los usuarios se realiza reconfiguración de 2(DOS) PDA Honeywell pertenecientes al área de seguridad reportadas por coordinador de sistemas Cencosud Harold Gonzalez; labor también se vio afectada por la búsqueda de impresora portable zebra la cual no fue encontrada con numero de serie XXRBJ184204303 informándosele de esta novedad a coordinador sistemas Harold Gonzalez quien indico que este activo iba a ser reportado a tienda para su búsqueda y quedaba pendiente de realizar labor de migración; por tanto se realiza configuración de 2(Dos) impresoras portables ZEBRA quedando todos los equipos operativos y funcionales en la red cswlan12 informando de esto a coordinador sistemas Cencosud Harold Gonzalez._x000d_
Labor se realiza en dos visitas descritas de la siguiente manera 1era visita 26-01-2022 de 08:00 a 18:02; 2da visita 27-01-2022 de 08:00 a 12:00 pm</v>
      </c>
      <c r="M1065">
        <v>44585</v>
      </c>
      <c r="N1065">
        <v>44588</v>
      </c>
      <c r="O1065" t="str">
        <v>J047 JUMBO GIRARDOT</v>
      </c>
      <c r="P1065" t="str">
        <v>GIRARDOT</v>
      </c>
      <c r="Q1065" t="str">
        <v>NELSON EDUARDO TORRES ROJAS</v>
      </c>
      <c r="R1065">
        <v>5821451</v>
      </c>
      <c r="S1065" t="str">
        <v>OCCIDENTE</v>
      </c>
    </row>
    <row r="1066" xml:space="preserve">
      <c r="A1066">
        <v>1065</v>
      </c>
      <c r="B1066">
        <v>12220895</v>
      </c>
      <c r="C1066" t="str">
        <v>INCIDENT</v>
      </c>
      <c r="D1066" t="str">
        <v>CERRADO</v>
      </c>
      <c r="E1066" t="str">
        <v>TIENDA</v>
      </c>
      <c r="F1066" t="str">
        <v>CPU</v>
      </c>
      <c r="G1066" t="str">
        <v>CPU</v>
      </c>
      <c r="H1066" t="str">
        <v>LENOVO</v>
      </c>
      <c r="I1066"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buenas tardes._x000d_
_x000d_
por favor me colaboran la validacion de outlook en la computador portatil asignado; el cual presenta novedad con la capacitada de almacenamiento el cual llego al limite y no me permite enviar y recibir correos._x000d_
_x000d_
gracias ._x000d_
Indicar ubicacion del Equipo en tienda o oficinas: direccion</v>
      </c>
      <c r="J1066" t="str">
        <v>NO APLICA</v>
      </c>
      <c r="K1066" t="str">
        <v>isit visite la tienda para la validación con el correo del gerente de la tienda el cual tiene la capacidad al limite ya que se trata de realizar comunicación con el gerente pero por varias actividades que el tiene el día de hoy fue imposible la comunicación para la verificación de la novedad.</v>
      </c>
      <c r="L1066" t="str">
        <v>Se llega a sitio y se procede a verificar el correo de ingreso; se localiza al Gerente Andres Diaz para iniciar con la actividad. Se habla con el usuario e informa que no ha podido recibir correo por que se encuentra saturado el almacenamiento de la nube; se le indica que se debe de realizar un backup de la información; el cual por la cantidad de correo almacenados e importante para lo entidad el proceso es un poco demorado. se procede a crear un archivo .pst para su almacenamiento y se procede ir pasando correos de la bandeja de entrada que son mas 8.000; en archivos cuenta con una cantidad de 1.800; en eliminados mas de 2.000 correos; en la jornada se alcanza a realizar el backup de los archivos y una gran cantidad de correos de bandeja de entrada; se le indica al encargado Edwin Bolaños y comenta que deje el equipo conectado a un punto de red; el cual se le indica que en el cuarto de sistemas el punto no se encuentra funcional. Ordena que busque un punto y se deja a custodia de los encargados de la tienda; el cual queda ubicado en cafetería; punto de red del kiosco; asegurado con la guaya y conectado remotamente. se le indica al Gerente donde queda ubicado y de igual forma a los de seguridad.</v>
      </c>
      <c r="M1066">
        <v>44585</v>
      </c>
      <c r="N1066">
        <v>44588</v>
      </c>
      <c r="O1066" t="str">
        <v>M195 METRO SANTA LUCIA</v>
      </c>
      <c r="P1066" t="str">
        <v>NEIVA</v>
      </c>
      <c r="Q1066" t="str">
        <v>LUIS FERNANDO QUIROGA SANCHEZ</v>
      </c>
      <c r="R1066">
        <v>1075267773</v>
      </c>
      <c r="S1066" t="str">
        <v>OCCIDENTE</v>
      </c>
    </row>
    <row r="1067" xml:space="preserve">
      <c r="A1067">
        <v>1066</v>
      </c>
      <c r="B1067">
        <v>12220895</v>
      </c>
      <c r="C1067" t="str">
        <v>INCIDENT</v>
      </c>
      <c r="D1067" t="str">
        <v>CERRADO</v>
      </c>
      <c r="E1067" t="str">
        <v>TIENDA</v>
      </c>
      <c r="F1067" t="str">
        <v>CPU</v>
      </c>
      <c r="G1067" t="str">
        <v>CPU</v>
      </c>
      <c r="H1067" t="str">
        <v>LENOVO</v>
      </c>
      <c r="I1067"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buenas tardes._x000d_
_x000d_
por favor me colaboran la validacion de outlook en la computador portatil asignado; el cual presenta novedad con la capacitada de almacenamiento el cual llego al limite y no me permite enviar y recibir correos._x000d_
_x000d_
gracias ._x000d_
Indicar ubicacion del Equipo en tienda o oficinas: direccion</v>
      </c>
      <c r="J1067" t="str">
        <v>NO APLICA</v>
      </c>
      <c r="K1067" t="str">
        <v>isit visite la tienda para la validación con el correo del gerente de la tienda el cual tiene la capacidad al limite ya que se trata de realizar comunicación con el gerente pero por varias actividades que el tiene el día de hoy fue imposible la comunicación para la verificación de la novedad.</v>
      </c>
      <c r="L1067" t="str">
        <v>Se llega a sitio y se procede a verificar el correo de ingreso; se localiza al Gerente Andres Diaz para iniciar con la actividad. Se habla con el usuario e informa que no ha podido recibir correo por que se encuentra saturado el almacenamiento de la nube; se le indica que se debe de realizar un backup de la información; el cual por la cantidad de correo almacenados e importante para lo entidad el proceso es un poco demorado. se procede a crear un archivo .pst para su almacenamiento y se procede ir pasando correos de la bandeja de entrada que son mas 8.000; en archivos cuenta con una cantidad de 1.800; en eliminados mas de 2.000 correos; en la jornada se alcanza a realizar el backup de los archivos y una gran cantidad de correos de bandeja de entrada; se le indica al encargado Edwin Bolaños y comenta que deje el equipo conectado a un punto de red; el cual se le indica que en el cuarto de sistemas el punto no se encuentra funcional. Ordena que busque un punto y se deja a custodia de los encargados de la tienda; el cual queda ubicado en cafetería; punto de red del kiosco; asegurado con la guaya y conectado remotamente. se le indica al Gerente donde queda ubicado y de igual forma a los de seguridad.</v>
      </c>
      <c r="M1067">
        <v>44585</v>
      </c>
      <c r="N1067">
        <v>44588</v>
      </c>
      <c r="O1067" t="str">
        <v>M195 METRO SANTA LUCIA</v>
      </c>
      <c r="P1067" t="str">
        <v>NEIVA</v>
      </c>
      <c r="Q1067" t="str">
        <v>LUIS FERNANDO QUIROGA SANCHEZ</v>
      </c>
      <c r="R1067">
        <v>1075267773</v>
      </c>
      <c r="S1067" t="str">
        <v>OCCIDENTE</v>
      </c>
    </row>
    <row r="1068" xml:space="preserve">
      <c r="A1068">
        <v>1067</v>
      </c>
      <c r="B1068">
        <v>12220680</v>
      </c>
      <c r="C1068" t="str">
        <v>INCIDENT</v>
      </c>
      <c r="D1068" t="str">
        <v>CERRADO</v>
      </c>
      <c r="E1068" t="str">
        <v>TIENDA</v>
      </c>
      <c r="F1068" t="str">
        <v>PDT</v>
      </c>
      <c r="G1068" t="str">
        <v>PDT</v>
      </c>
      <c r="H1068" t="str">
        <v>SKORPIO</v>
      </c>
      <c r="I1068" t="str" xml:space="preserve">
        <v xml:space="preserve">Datos usuario_x000d_
Nombre: Martha Paola Gordillo Moreno_x000d_
Correo: Martha.Gordillo@cencosud.com.co_x000d_
Usuario AD: MPGordil_x000d_
Pais: Colombia_x000d_
Ubicacion: M042 METRO IBAGUE_x000d_
Zona: Colombia Occidente_x000d_
Unidad de Negocio: METRO_x000d_
Servicio: null_x000d_
Telefono: 3212936912_x000d_
Anexo: null_x000d_
Descripcion: la pdt de bazar G17F62296 no tiene señal; no tiene red; no le sirve el genesix; no sirve para generar precios_x000d_
Seccion de la tienda en donde se ubica la PDT o usuario: ibague</v>
      </c>
      <c r="J1068" t="str">
        <v>NO APLICA</v>
      </c>
      <c r="K1068" t="str">
        <v>Solicitamos por favor programar visita por parte de ISIT para que realicen la verificación de la PDT Skorpio X3 Serial: G17F62296; el cual no se conecta a la RED cswlan12; validar si la novedad se presenta por la PDT o por RED en la sección en piso de venta</v>
      </c>
      <c r="L1068" t="str">
        <v>Se efectúa revisión de pdt las cuales estan presentando desconexión de la cswlan12 a las cuales fueron migrados recientemente; se confirma con los funcionarios quienes indican que la señal se pierde sobre todo en la sección de bazar; se confirma con coordinador sistemas Cencosud Stiven Bedoya informándole procedimiento realizado de eliminación de la WLAN12_ZVAL las cuales aún estaban presentes en la pdt; pero falla persiste por esta situación se realiza comunicación en conferencia con personal de NOC indicándose la novedad; por lo que se opta por realizar cambio a los Access Point efectuando repotenciación de la señal; se realizan pruebas de conexión en diferentes puntos de la tienda como Electro y Bazar que fueron en principio las zonas donde se estaba presentando la novedad de forma continua observando que las pdt's ya no presentan desconexiones reiteradas y la intensidad de la señal es mas estable informando del estado de las pruebas a los funcionarios y a coordinador sistemas Cencosud Stiven Bedoya</v>
      </c>
      <c r="M1068">
        <v>44587</v>
      </c>
      <c r="N1068">
        <v>44588</v>
      </c>
      <c r="O1068" t="str">
        <v>M042 METRO IBAGUE</v>
      </c>
      <c r="P1068" t="str">
        <v>IBAGUE</v>
      </c>
      <c r="Q1068" t="str">
        <v>NELSON EDUARDO TORRES ROJAS</v>
      </c>
      <c r="R1068">
        <v>5821451</v>
      </c>
      <c r="S1068" t="str">
        <v>OCCIDENTE</v>
      </c>
    </row>
    <row r="1069" xml:space="preserve">
      <c r="A1069">
        <v>1068</v>
      </c>
      <c r="B1069">
        <v>12220683</v>
      </c>
      <c r="C1069" t="str">
        <v>INCIDENT</v>
      </c>
      <c r="D1069" t="str">
        <v>CERRADO</v>
      </c>
      <c r="E1069" t="str">
        <v>TIENDA</v>
      </c>
      <c r="F1069" t="str">
        <v>PDT</v>
      </c>
      <c r="G1069" t="str">
        <v>PDT</v>
      </c>
      <c r="H1069" t="str">
        <v>SKORPIO</v>
      </c>
      <c r="I1069" t="str" xml:space="preserve">
        <v xml:space="preserve">Datos usuario_x000d_
Nombre: Martha Paola Gordillo Moreno_x000d_
Correo: Martha.Gordillo@cencosud.com.co_x000d_
Usuario AD: MPGordil_x000d_
Pais: Colombia_x000d_
Ubicacion: M042 METRO IBAGUE_x000d_
Zona: Colombia Occidente_x000d_
Unidad de Negocio: METRO_x000d_
Servicio: null_x000d_
Telefono: 3212936912_x000d_
Anexo: null_x000d_
Descripcion: la PDT de bazar identificada con el serial G17F62296 no tiene señal; no conecta a la red; no sirve para sacar precios;_x000d_
Seccion de la tienda en donde se ubica la PDT o usuario: Metro Ibague Av Jordan 42_x000d_
</v>
      </c>
      <c r="J1069" t="str">
        <v>NO APLICA</v>
      </c>
      <c r="K1069" t="str">
        <v>Solicitamos por favor programar visita por parte de ISIT para que realicen la verificación de la PDT Skorpio X3 Serial: G17F62334; el cual no se conecta a la RED cswlan12; validar si la novedad se presenta por la PDT o por RED en la sección en piso de venta</v>
      </c>
      <c r="L1069" t="str">
        <v>Se efectúa revisión de pdt las cuales estan presentando desconexión de la cswlan12 a las cuales fueron migrados recientemente; se confirma con los funcionarios quienes indican que la señal se pierde sobre todo en la sección de bazar; se confirma con coordinador sistemas Cencosud Stiven Bedoya informándole procedimiento realizado de eliminación de la WLAN12_ZVAL las cuales aún estaban presentes en la pdt; pero falla persiste por esta situación se realiza comunicación en conferencia con personal de NOC indicándose la novedad; por lo que se opta por realizar cambio a los Access Point efectuando repotenciación de la señal; se realizan pruebas de conexión en diferentes puntos de la tienda como Electro y Bazar que fueron en principio las zonas donde se estaba presentando la novedad de forma continua observando que las pdt's ya no presentan desconexiones reiteradas y la intensidad de la señal es mas estable informando del estado de las pruebas a los funcionarios y a coordinador sistemas Cencosud Stiven Bedoya</v>
      </c>
      <c r="M1069">
        <v>44587</v>
      </c>
      <c r="N1069">
        <v>44588</v>
      </c>
      <c r="O1069" t="str">
        <v>M042 METRO IBAGUE</v>
      </c>
      <c r="P1069" t="str">
        <v>IBAGUE</v>
      </c>
      <c r="Q1069" t="str">
        <v>NELSON EDUARDO TORRES ROJAS</v>
      </c>
      <c r="R1069">
        <v>5821451</v>
      </c>
      <c r="S1069" t="str">
        <v>OCCIDENTE</v>
      </c>
    </row>
    <row r="1070" xml:space="preserve">
      <c r="A1070">
        <v>1069</v>
      </c>
      <c r="B1070">
        <v>12228260</v>
      </c>
      <c r="C1070" t="str">
        <v>REQUEST</v>
      </c>
      <c r="D1070" t="str">
        <v>CERRADO</v>
      </c>
      <c r="E1070" t="str">
        <v>TIENDA</v>
      </c>
      <c r="F1070" t="str">
        <v>IMPRESORA</v>
      </c>
      <c r="G1070" t="str">
        <v>IMPRESORA</v>
      </c>
      <c r="H1070" t="str">
        <v>EPSON</v>
      </c>
      <c r="I1070"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3176386768_x000d_
Anexo: 7430404_x000d_
Descripcion: buen dia;_x000d_
Favor nos ayudan con la instalacion y asignacion de 3 impresoras epson._x000d_
_x000d_
gracias por la atencion prestada_x000d_
Indicar la ubicacion del computador en la tienda o sede: J045 IMPRESORA POS</v>
      </c>
      <c r="J1070" t="str">
        <v>NO APLICA</v>
      </c>
      <c r="K1070" t="str">
        <v>Favor nos ayudan con la instalacion de 3 impresoras en la linea de cajas</v>
      </c>
      <c r="L1070" t="str">
        <v>Se procede a realizar validación de equipos tipo impresoras de pos; se realiza la instalación de las 3 impresoras en el área del lineal de cajas. Se valida la configuración con apoyo del soporte de sistemas de Cencosud. Se realiza pruebas con el jefe del área de cajas a satisfacción; se dejan equipos operativos</v>
      </c>
      <c r="M1070">
        <v>44587</v>
      </c>
      <c r="N1070">
        <v>44588</v>
      </c>
      <c r="O1070" t="str">
        <v>J045 JUMBO AV.DEL FERROCARRIL SANTA MARTA</v>
      </c>
      <c r="P1070" t="str">
        <v>SANTA MARTA</v>
      </c>
      <c r="Q1070" t="str">
        <v>ENRIQUE RAFAEL PONZON ORTEGA</v>
      </c>
      <c r="R1070">
        <v>1082888515</v>
      </c>
      <c r="S1070" t="str">
        <v>COSTA</v>
      </c>
    </row>
    <row r="1071" xml:space="preserve">
      <c r="A1071">
        <v>1070</v>
      </c>
      <c r="B1071">
        <v>12228260</v>
      </c>
      <c r="C1071" t="str">
        <v>REQUEST</v>
      </c>
      <c r="D1071" t="str">
        <v>CERRADO</v>
      </c>
      <c r="E1071" t="str">
        <v>TIENDA</v>
      </c>
      <c r="F1071" t="str">
        <v>IMPRESORA</v>
      </c>
      <c r="G1071" t="str">
        <v>IMPRESORA</v>
      </c>
      <c r="H1071" t="str">
        <v>EPSON</v>
      </c>
      <c r="I1071"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3176386768_x000d_
Anexo: 7430404_x000d_
Descripcion: buen dia;_x000d_
Favor nos ayudan con la instalacion y asignacion de 3 impresoras epson._x000d_
_x000d_
gracias por la atencion prestada_x000d_
Indicar la ubicacion del computador en la tienda o sede: J045 IMPRESORA POS</v>
      </c>
      <c r="J1071" t="str">
        <v>NO APLICA</v>
      </c>
      <c r="K1071" t="str">
        <v>Favor nos ayudan con la instalacion de 3 impresoras en la linea de cajas</v>
      </c>
      <c r="L1071" t="str">
        <v>Se procede a realizar validación de equipos tipo impresoras de pos; se realiza la instalación de las 3 impresoras en el área del lineal de cajas. Se valida la configuración con apoyo del soporte de sistemas de Cencosud. Se realiza pruebas con el jefe del área de cajas a satisfacción; se dejan equipos operativos</v>
      </c>
      <c r="M1071">
        <v>44587</v>
      </c>
      <c r="N1071">
        <v>44588</v>
      </c>
      <c r="O1071" t="str">
        <v>J045 JUMBO AV.DEL FERROCARRIL SANTA MARTA</v>
      </c>
      <c r="P1071" t="str">
        <v>SANTA MARTA</v>
      </c>
      <c r="Q1071" t="str">
        <v>ENRIQUE RAFAEL PONZON ORTEGA</v>
      </c>
      <c r="R1071">
        <v>1082888515</v>
      </c>
      <c r="S1071" t="str">
        <v>COSTA</v>
      </c>
    </row>
    <row r="1072" xml:space="preserve">
      <c r="A1072">
        <v>1071</v>
      </c>
      <c r="B1072">
        <v>12230266</v>
      </c>
      <c r="C1072" t="str">
        <v>CAMBIO RED WIFI</v>
      </c>
      <c r="D1072" t="str">
        <v>CERRADO</v>
      </c>
      <c r="E1072" t="str">
        <v>TIENDA</v>
      </c>
      <c r="F1072" t="str">
        <v>PDT</v>
      </c>
      <c r="G1072" t="str">
        <v>PDT</v>
      </c>
      <c r="H1072" t="str">
        <v>DATALOGIC</v>
      </c>
      <c r="I1072" t="str" xml:space="preserve">
        <v xml:space="preserve">Buenas tarde_x000d_
cordial saludo_x000d_
se requiere migrar los siguientes equipos a la SSID: cswlan12 para mañana 27/01/2022._x000d_
G17L04236 PDT/PDA|ESTANDAR DATALOGIC_x000d_
21145B0567 PDT/PDA|ESTANDAR HONEYWELL_x000d_
21145B0362 PDT/PDA|ESTANDAR HONEYWELL_x000d_
21145B04CB PDT/PDA|ESTANDAR HONEYWELL_x000d_
21145B045D PDT/PDA|ESTANDAR HONEYWELL_x000d_
G17F62307 PDT/PDA|ESTANDAR DATALOGIC_x000d_
G14F81945 PDT/PDA|ESTANDAR DATALOGIC_x000d_
20073B2709 PDT/PDA|ESTANDAR HONEYWELL_x000d_
19086B8340 PDT/PDA|ESTANDAR HONEYWELL_x000d_
19086B8277 PDT/PDA|ESTANDAR HONEYWELL_x000d_
19086B8304 PDT/PDA|ESTANDAR HONEYWELL_x000d_
19086B8331 PDT/PDA|ESTANDAR HONEYWELL_x000d_
20073B021E PDT/PDA|ESTANDAR HONEYWELL_x000d_
20073B25A2 PDT/PDA|ESTANDAR HONEYWELL_x000d_
20073B287C PDT/PDA|ESTANDAR HONEYWELL</v>
      </c>
      <c r="J1072" t="str">
        <v>NO APLICA</v>
      </c>
      <c r="K1072" t="str" xml:space="preserve">
        <v xml:space="preserve">Buenas tarde_x000d_
se requiere migras los siguiente equipo para mañana 27/01/2022_x000d_
anexo datos de para conectarla_x000d_
SI SOPORTA 802.1X_x000d_
Método EAP seleccionamos: PEAP._x000d_
Autenticación de fase 2 seleccionamos: MSCHAPV2_x000d_
Usuarios de AD_x000d_
SSID: cswlan12_x000d_
ID:pre_inalam_x000d_
PW:gafas614_x000d_
SI NO SOPORTA 802.1X_x000d_
SSID: cswlan15_x000d_
PW:S3gur1d@d750</v>
      </c>
      <c r="L1072" t="str">
        <v>Se realiza migracion de la red WIFI de las PDA; VERIFICADORES e impresoras ZEBRAS; los cuales quedan conectados a la nueva red y operativos.</v>
      </c>
      <c r="M1072">
        <v>44587</v>
      </c>
      <c r="N1072">
        <v>44588</v>
      </c>
      <c r="O1072" t="str">
        <v>M085 METRO MONTERIA</v>
      </c>
      <c r="P1072" t="str">
        <v>MONTERIA</v>
      </c>
      <c r="Q1072" t="str">
        <v>SHARON YANETH KERGUELEN WILCHES</v>
      </c>
      <c r="R1072">
        <v>1067917448</v>
      </c>
      <c r="S1072" t="str">
        <v>COSTA</v>
      </c>
    </row>
    <row r="1073" xml:space="preserve">
      <c r="A1073">
        <v>1072</v>
      </c>
      <c r="B1073">
        <v>12230266</v>
      </c>
      <c r="C1073" t="str">
        <v>CAMBIO RED WIFI</v>
      </c>
      <c r="D1073" t="str">
        <v>CERRADO</v>
      </c>
      <c r="E1073" t="str">
        <v>TIENDA</v>
      </c>
      <c r="F1073" t="str">
        <v>PDT</v>
      </c>
      <c r="G1073" t="str">
        <v>PDT</v>
      </c>
      <c r="H1073" t="str">
        <v>DATALOGIC</v>
      </c>
      <c r="I1073" t="str" xml:space="preserve">
        <v xml:space="preserve">Buenas tarde_x000d_
cordial saludo_x000d_
se requiere migrar los siguientes equipos a la SSID: cswlan12 para mañana 27/01/2022._x000d_
G17L04236 PDT/PDA|ESTANDAR DATALOGIC_x000d_
21145B0567 PDT/PDA|ESTANDAR HONEYWELL_x000d_
21145B0362 PDT/PDA|ESTANDAR HONEYWELL_x000d_
21145B04CB PDT/PDA|ESTANDAR HONEYWELL_x000d_
21145B045D PDT/PDA|ESTANDAR HONEYWELL_x000d_
G17F62307 PDT/PDA|ESTANDAR DATALOGIC_x000d_
G14F81945 PDT/PDA|ESTANDAR DATALOGIC_x000d_
20073B2709 PDT/PDA|ESTANDAR HONEYWELL_x000d_
19086B8340 PDT/PDA|ESTANDAR HONEYWELL_x000d_
19086B8277 PDT/PDA|ESTANDAR HONEYWELL_x000d_
19086B8304 PDT/PDA|ESTANDAR HONEYWELL_x000d_
19086B8331 PDT/PDA|ESTANDAR HONEYWELL_x000d_
20073B021E PDT/PDA|ESTANDAR HONEYWELL_x000d_
20073B25A2 PDT/PDA|ESTANDAR HONEYWELL_x000d_
20073B287C PDT/PDA|ESTANDAR HONEYWELL</v>
      </c>
      <c r="J1073" t="str">
        <v>NO APLICA</v>
      </c>
      <c r="K1073" t="str" xml:space="preserve">
        <v xml:space="preserve">Buenas tarde_x000d_
se requiere migras los siguiente equipo para mañana 27/01/2022_x000d_
anexo datos de para conectarla_x000d_
SI SOPORTA 802.1X_x000d_
Método EAP seleccionamos: PEAP._x000d_
Autenticación de fase 2 seleccionamos: MSCHAPV2_x000d_
Usuarios de AD_x000d_
SSID: cswlan12_x000d_
ID:pre_inalam_x000d_
PW:gafas614_x000d_
SI NO SOPORTA 802.1X_x000d_
SSID: cswlan15_x000d_
PW:S3gur1d@d750</v>
      </c>
      <c r="L1073" t="str">
        <v>Se realiza migracion de la red WIFI de las PDA; VERIFICADORES e impresoras ZEBRAS; los cuales quedan conectados a la nueva red y operativos.</v>
      </c>
      <c r="M1073">
        <v>44587</v>
      </c>
      <c r="N1073">
        <v>44588</v>
      </c>
      <c r="O1073" t="str">
        <v>M085 METRO MONTERIA</v>
      </c>
      <c r="P1073" t="str">
        <v>MONTERIA</v>
      </c>
      <c r="Q1073" t="str">
        <v>SHARON YANETH KERGUELEN WILCHES</v>
      </c>
      <c r="R1073">
        <v>1067917448</v>
      </c>
      <c r="S1073" t="str">
        <v>COSTA</v>
      </c>
    </row>
    <row r="1074" xml:space="preserve">
      <c r="A1074">
        <v>1073</v>
      </c>
      <c r="B1074">
        <v>12230266</v>
      </c>
      <c r="C1074" t="str">
        <v>CAMBIO RED WIFI</v>
      </c>
      <c r="D1074" t="str">
        <v>CERRADO</v>
      </c>
      <c r="E1074" t="str">
        <v>TIENDA</v>
      </c>
      <c r="F1074" t="str">
        <v>PDT</v>
      </c>
      <c r="G1074" t="str">
        <v>PDT</v>
      </c>
      <c r="H1074" t="str">
        <v>DATALOGIC</v>
      </c>
      <c r="I1074" t="str" xml:space="preserve">
        <v xml:space="preserve">Buenas tarde_x000d_
cordial saludo_x000d_
se requiere migrar los siguientes equipos a la SSID: cswlan12 para mañana 27/01/2022._x000d_
G17L04236 PDT/PDA|ESTANDAR DATALOGIC_x000d_
21145B0567 PDT/PDA|ESTANDAR HONEYWELL_x000d_
21145B0362 PDT/PDA|ESTANDAR HONEYWELL_x000d_
21145B04CB PDT/PDA|ESTANDAR HONEYWELL_x000d_
21145B045D PDT/PDA|ESTANDAR HONEYWELL_x000d_
G17F62307 PDT/PDA|ESTANDAR DATALOGIC_x000d_
G14F81945 PDT/PDA|ESTANDAR DATALOGIC_x000d_
20073B2709 PDT/PDA|ESTANDAR HONEYWELL_x000d_
19086B8340 PDT/PDA|ESTANDAR HONEYWELL_x000d_
19086B8277 PDT/PDA|ESTANDAR HONEYWELL_x000d_
19086B8304 PDT/PDA|ESTANDAR HONEYWELL_x000d_
19086B8331 PDT/PDA|ESTANDAR HONEYWELL_x000d_
20073B021E PDT/PDA|ESTANDAR HONEYWELL_x000d_
20073B25A2 PDT/PDA|ESTANDAR HONEYWELL_x000d_
20073B287C PDT/PDA|ESTANDAR HONEYWELL</v>
      </c>
      <c r="J1074" t="str">
        <v>NO APLICA</v>
      </c>
      <c r="K1074" t="str" xml:space="preserve">
        <v xml:space="preserve">Buenas tarde_x000d_
se requiere migras los siguiente equipo para mañana 27/01/2022_x000d_
anexo datos de para conectarla_x000d_
SI SOPORTA 802.1X_x000d_
Método EAP seleccionamos: PEAP._x000d_
Autenticación de fase 2 seleccionamos: MSCHAPV2_x000d_
Usuarios de AD_x000d_
SSID: cswlan12_x000d_
ID:pre_inalam_x000d_
PW:gafas614_x000d_
SI NO SOPORTA 802.1X_x000d_
SSID: cswlan15_x000d_
PW:S3gur1d@d750</v>
      </c>
      <c r="L1074" t="str">
        <v>Se realiza migracion de la red WIFI de las PDA; VERIFICADORES e impresoras ZEBRAS; los cuales quedan conectados a la nueva red y operativos.</v>
      </c>
      <c r="M1074">
        <v>44587</v>
      </c>
      <c r="N1074">
        <v>44588</v>
      </c>
      <c r="O1074" t="str">
        <v>M085 METRO MONTERIA</v>
      </c>
      <c r="P1074" t="str">
        <v>MONTERIA</v>
      </c>
      <c r="Q1074" t="str">
        <v>SHARON YANETH KERGUELEN WILCHES</v>
      </c>
      <c r="R1074">
        <v>1067917448</v>
      </c>
      <c r="S1074" t="str">
        <v>COSTA</v>
      </c>
    </row>
    <row r="1075" xml:space="preserve">
      <c r="A1075">
        <v>1074</v>
      </c>
      <c r="B1075">
        <v>12211171</v>
      </c>
      <c r="C1075" t="str">
        <v>CAMBIO RED WIFI</v>
      </c>
      <c r="D1075" t="str">
        <v>CERRADO</v>
      </c>
      <c r="E1075" t="str">
        <v>TIENDA</v>
      </c>
      <c r="F1075" t="str">
        <v>PDT</v>
      </c>
      <c r="G1075" t="str">
        <v>PDT</v>
      </c>
      <c r="H1075" t="str">
        <v>HONEYWELL</v>
      </c>
      <c r="I1075" t="str" xml:space="preserve">
        <v xml:space="preserve">Buen día._x000d_
Se solicita configuración equipos inalámbricos a Cswlan12 de tienda Jumbo San Silvestre._x000d_
Gracias.</v>
      </c>
      <c r="J1075" t="str">
        <v>NO APLICA</v>
      </c>
      <c r="K1075" t="str" xml:space="preserve">
        <v xml:space="preserve">Configuración equipos._x000d_
Con datos así:_x000d_
Datos del equipo_x000d_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L1075" t="str">
        <v>Se realiza cambio de red wifi CSWLAN15 a los equipos PDT y PDA y la red CSWLAN 12 para los verificadores e impresora en el cual se encontraron novedades y se dejan observaciones los equipos PDT/PDA de seriales G17F62279 modelo SKOSPIOX3 y 21177B74AB modelo EDA51 no se encontraron en la tienda se revisó con los jefes de sección y seguridad. El equipo verificador zebra modelo MK3190 S/N S1705152250 no se le realizo el cambio de WIFI ya que presenta falla en el táctil en el cual se deja constancia con el Soporte Cencosud mediante un video que no recibe comando a la hora de manipular el táctil. El equipo impresora zebra plejera modelo ZQ520 S/N XXRBC19529 se realiza el cambio de red pero se deja como observación que el equipo está en contralor sin uso ya que presenta fallas al imprimir.</v>
      </c>
      <c r="M1075">
        <v>44578</v>
      </c>
      <c r="N1075">
        <v>44589</v>
      </c>
      <c r="O1075" t="str">
        <v>J126 JUMBO SAN SILVESTRE</v>
      </c>
      <c r="P1075" t="str">
        <v>BARRANCABERMEJA</v>
      </c>
      <c r="Q1075" t="str">
        <v>JOHNNY HOYOS MARTINEZ</v>
      </c>
      <c r="R1075">
        <v>1096218213</v>
      </c>
      <c r="S1075" t="str">
        <v>ORIENTE</v>
      </c>
    </row>
    <row r="1076" xml:space="preserve">
      <c r="A1076">
        <v>1075</v>
      </c>
      <c r="B1076">
        <v>12211171</v>
      </c>
      <c r="C1076" t="str">
        <v>CAMBIO RED WIFI</v>
      </c>
      <c r="D1076" t="str">
        <v>CERRADO</v>
      </c>
      <c r="E1076" t="str">
        <v>TIENDA</v>
      </c>
      <c r="F1076" t="str">
        <v>PDT</v>
      </c>
      <c r="G1076" t="str">
        <v>PDT</v>
      </c>
      <c r="H1076" t="str">
        <v>HONEYWELL</v>
      </c>
      <c r="I1076" t="str" xml:space="preserve">
        <v xml:space="preserve">Buen día._x000d_
Se solicita configuración equipos inalámbricos a Cswlan12 de tienda Jumbo San Silvestre._x000d_
Gracias.</v>
      </c>
      <c r="J1076" t="str">
        <v>NO APLICA</v>
      </c>
      <c r="K1076" t="str" xml:space="preserve">
        <v xml:space="preserve">Configuración equipos._x000d_
Con datos así:_x000d_
Datos del equipo_x000d_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L1076" t="str">
        <v>Se realiza cambio de red wifi CSWLAN15 a los equipos PDT y PDA y la red CSWLAN 12 para los verificadores e impresora en el cual se encontraron novedades y se dejan observaciones los equipos PDT/PDA de seriales G17F62279 modelo SKOSPIOX3 y 21177B74AB modelo EDA51 no se encontraron en la tienda se revisó con los jefes de sección y seguridad. El equipo verificador zebra modelo MK3190 S/N S1705152250 no se le realizo el cambio de WIFI ya que presenta falla en el táctil en el cual se deja constancia con el Soporte Cencosud mediante un video que no recibe comando a la hora de manipular el táctil. El equipo impresora zebra plejera modelo ZQ520 S/N XXRBC19529 se realiza el cambio de red pero se deja como observación que el equipo está en contralor sin uso ya que presenta fallas al imprimir.</v>
      </c>
      <c r="M1076">
        <v>44578</v>
      </c>
      <c r="N1076">
        <v>44589</v>
      </c>
      <c r="O1076" t="str">
        <v>J126 JUMBO SAN SILVESTRE</v>
      </c>
      <c r="P1076" t="str">
        <v>BARRANCABERMEJA</v>
      </c>
      <c r="Q1076" t="str">
        <v>JOHNNY HOYOS MARTINEZ</v>
      </c>
      <c r="R1076">
        <v>1096218213</v>
      </c>
      <c r="S1076" t="str">
        <v>ORIENTE</v>
      </c>
    </row>
    <row r="1077" xml:space="preserve">
      <c r="A1077">
        <v>1076</v>
      </c>
      <c r="B1077">
        <v>12211171</v>
      </c>
      <c r="C1077" t="str">
        <v>CAMBIO RED WIFI</v>
      </c>
      <c r="D1077" t="str">
        <v>CERRADO</v>
      </c>
      <c r="E1077" t="str">
        <v>TIENDA</v>
      </c>
      <c r="F1077" t="str">
        <v>PDT</v>
      </c>
      <c r="G1077" t="str">
        <v>PDT</v>
      </c>
      <c r="H1077" t="str">
        <v>HONEYWELL</v>
      </c>
      <c r="I1077" t="str" xml:space="preserve">
        <v xml:space="preserve">Buen día._x000d_
Se solicita configuración equipos inalámbricos a Cswlan12 de tienda Jumbo San Silvestre._x000d_
Gracias.</v>
      </c>
      <c r="J1077" t="str">
        <v>NO APLICA</v>
      </c>
      <c r="K1077" t="str" xml:space="preserve">
        <v xml:space="preserve">Configuración equipos._x000d_
Con datos así:_x000d_
Datos del equipo_x000d_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L1077" t="str">
        <v>Se realiza cambio de red wifi CSWLAN15 a los equipos PDT y PDA y la red CSWLAN 12 para los verificadores e impresora en el cual se encontraron novedades y se dejan observaciones los equipos PDT/PDA de seriales G17F62279 modelo SKOSPIOX3 y 21177B74AB modelo EDA51 no se encontraron en la tienda se revisó con los jefes de sección y seguridad. El equipo verificador zebra modelo MK3190 S/N S1705152250 no se le realizo el cambio de WIFI ya que presenta falla en el táctil en el cual se deja constancia con el Soporte Cencosud mediante un video que no recibe comando a la hora de manipular el táctil. El equipo impresora zebra plejera modelo ZQ520 S/N XXRBC19529 se realiza el cambio de red pero se deja como observación que el equipo está en contralor sin uso ya que presenta fallas al imprimir.</v>
      </c>
      <c r="M1077">
        <v>44578</v>
      </c>
      <c r="N1077">
        <v>44589</v>
      </c>
      <c r="O1077" t="str">
        <v>J126 JUMBO SAN SILVESTRE</v>
      </c>
      <c r="P1077" t="str">
        <v>BARRANCABERMEJA</v>
      </c>
      <c r="Q1077" t="str">
        <v>JOHNNY HOYOS MARTINEZ</v>
      </c>
      <c r="R1077">
        <v>1096218213</v>
      </c>
      <c r="S1077" t="str">
        <v>ORIENTE</v>
      </c>
    </row>
    <row r="1078" xml:space="preserve">
      <c r="A1078">
        <v>1077</v>
      </c>
      <c r="B1078">
        <v>12211171</v>
      </c>
      <c r="C1078" t="str">
        <v>CAMBIO RED WIFI</v>
      </c>
      <c r="D1078" t="str">
        <v>CERRADO</v>
      </c>
      <c r="E1078" t="str">
        <v>TIENDA</v>
      </c>
      <c r="F1078" t="str">
        <v>PDT</v>
      </c>
      <c r="G1078" t="str">
        <v>PDT</v>
      </c>
      <c r="H1078" t="str">
        <v>HONEYWELL</v>
      </c>
      <c r="I1078" t="str" xml:space="preserve">
        <v xml:space="preserve">Buen día._x000d_
Se solicita configuración equipos inalámbricos a Cswlan12 de tienda Jumbo San Silvestre._x000d_
Gracias.</v>
      </c>
      <c r="J1078" t="str">
        <v>NO APLICA</v>
      </c>
      <c r="K1078" t="str" xml:space="preserve">
        <v xml:space="preserve">Configuración equipos._x000d_
Con datos así:_x000d_
Datos del equipo_x000d_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L1078" t="str">
        <v>Se realiza cambio de red wifi CSWLAN15 a los equipos PDT y PDA y la red CSWLAN 12 para los verificadores e impresora en el cual se encontraron novedades y se dejan observaciones los equipos PDT/PDA de seriales G17F62279 modelo SKOSPIOX3 y 21177B74AB modelo EDA51 no se encontraron en la tienda se revisó con los jefes de sección y seguridad. El equipo verificador zebra modelo MK3190 S/N S1705152250 no se le realizo el cambio de WIFI ya que presenta falla en el táctil en el cual se deja constancia con el Soporte Cencosud mediante un video que no recibe comando a la hora de manipular el táctil. El equipo impresora zebra plejera modelo ZQ520 S/N XXRBC19529 se realiza el cambio de red pero se deja como observación que el equipo está en contralor sin uso ya que presenta fallas al imprimir.</v>
      </c>
      <c r="M1078">
        <v>44578</v>
      </c>
      <c r="N1078">
        <v>44589</v>
      </c>
      <c r="O1078" t="str">
        <v>J126 JUMBO SAN SILVESTRE</v>
      </c>
      <c r="P1078" t="str">
        <v>BARRANCABERMEJA</v>
      </c>
      <c r="Q1078" t="str">
        <v>JOHNNY HOYOS MARTINEZ</v>
      </c>
      <c r="R1078">
        <v>1096218213</v>
      </c>
      <c r="S1078" t="str">
        <v>ORIENTE</v>
      </c>
    </row>
    <row r="1079" xml:space="preserve">
      <c r="A1079">
        <v>1078</v>
      </c>
      <c r="B1079">
        <v>12211171</v>
      </c>
      <c r="C1079" t="str">
        <v>CAMBIO RED WIFI</v>
      </c>
      <c r="D1079" t="str">
        <v>CERRADO</v>
      </c>
      <c r="E1079" t="str">
        <v>TIENDA</v>
      </c>
      <c r="F1079" t="str">
        <v>PDT</v>
      </c>
      <c r="G1079" t="str">
        <v>PDT</v>
      </c>
      <c r="H1079" t="str">
        <v>HONEYWELL</v>
      </c>
      <c r="I1079" t="str" xml:space="preserve">
        <v xml:space="preserve">Buen día._x000d_
Se solicita configuración equipos inalámbricos a Cswlan12 de tienda Jumbo San Silvestre._x000d_
Gracias.</v>
      </c>
      <c r="J1079" t="str">
        <v>NO APLICA</v>
      </c>
      <c r="K1079" t="str" xml:space="preserve">
        <v xml:space="preserve">Configuración equipos._x000d_
Con datos así:_x000d_
Datos del equipo_x000d_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L1079" t="str">
        <v>Se realiza cambio de red wifi CSWLAN15 a los equipos PDT y PDA y la red CSWLAN 12 para los verificadores e impresora en el cual se encontraron novedades y se dejan observaciones los equipos PDT/PDA de seriales G17F62279 modelo SKOSPIOX3 y 21177B74AB modelo EDA51 no se encontraron en la tienda se revisó con los jefes de sección y seguridad. El equipo verificador zebra modelo MK3190 S/N S1705152250 no se le realizo el cambio de WIFI ya que presenta falla en el táctil en el cual se deja constancia con el Soporte Cencosud mediante un video que no recibe comando a la hora de manipular el táctil. El equipo impresora zebra plejera modelo ZQ520 S/N XXRBC19529 se realiza el cambio de red pero se deja como observación que el equipo está en contralor sin uso ya que presenta fallas al imprimir.</v>
      </c>
      <c r="M1079">
        <v>44578</v>
      </c>
      <c r="N1079">
        <v>44589</v>
      </c>
      <c r="O1079" t="str">
        <v>J126 JUMBO SAN SILVESTRE</v>
      </c>
      <c r="P1079" t="str">
        <v>BARRANCABERMEJA</v>
      </c>
      <c r="Q1079" t="str">
        <v>JOHNNY HOYOS MARTINEZ</v>
      </c>
      <c r="R1079">
        <v>1096218213</v>
      </c>
      <c r="S1079" t="str">
        <v>ORIENTE</v>
      </c>
    </row>
    <row r="1080" xml:space="preserve">
      <c r="A1080">
        <v>1079</v>
      </c>
      <c r="B1080">
        <v>12189277</v>
      </c>
      <c r="C1080" t="str">
        <v>REQUEST</v>
      </c>
      <c r="D1080" t="str">
        <v>CERRADO</v>
      </c>
      <c r="E1080" t="str">
        <v>TIENDA</v>
      </c>
      <c r="F1080" t="str">
        <v>BALANZA</v>
      </c>
      <c r="G1080" t="str">
        <v>BALANZA</v>
      </c>
      <c r="H1080" t="str">
        <v>METTLER</v>
      </c>
      <c r="I1080"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intervencion de bascula de pescaderia ya que no sale el precio ni el peso del producto; adicional la informacion sale corrida no esta bien distribuida en la etiqueta._x000d_
Indica la ubicacion de tu balanza en la tienda: pescaderia</v>
      </c>
      <c r="J1080" t="str">
        <v>NO APLICA</v>
      </c>
      <c r="K1080" t="str" xml:space="preserve">
        <v xml:space="preserve">Llega cabezal de impresión solicitado._x000d_
Tienda: Jumbo San Silvestre_x000d_
Equipo: Balanza_x000d_
Marca: Mettler Toledo_x000d_
Modelo: 8442 Plus_x000d_
Serial: B616359652_x000d_
Inventario: DI-012600_x000d_
Se solicita reemplazo cabezal de impresión; entregar Balanza operativa a usuaria.</v>
      </c>
      <c r="L1080" t="str">
        <v>Se realiza cambio de cabezal a balanza mettler toledo y se corrige falla; de peso y precio del producto se realizan pruebas y verifica que queda operativa</v>
      </c>
      <c r="M1080">
        <v>44582</v>
      </c>
      <c r="N1080">
        <v>44589</v>
      </c>
      <c r="O1080" t="str">
        <v>J126 JUMBO SAN SILVESTRE</v>
      </c>
      <c r="P1080" t="str">
        <v>BARRANCABERMEJA</v>
      </c>
      <c r="Q1080" t="str">
        <v>JOHNNY HOYOS MARTINEZ</v>
      </c>
      <c r="R1080">
        <v>1096218213</v>
      </c>
      <c r="S1080" t="str">
        <v>ORIENTE</v>
      </c>
    </row>
    <row r="1081" xml:space="preserve">
      <c r="A1081">
        <v>1080</v>
      </c>
      <c r="B1081">
        <v>12225775</v>
      </c>
      <c r="C1081" t="str">
        <v>CAMBIO RED WIFI</v>
      </c>
      <c r="D1081" t="str">
        <v>CERRADO</v>
      </c>
      <c r="E1081" t="str">
        <v>TIENDA</v>
      </c>
      <c r="F1081" t="str">
        <v>PDT</v>
      </c>
      <c r="G1081" t="str">
        <v>PDT</v>
      </c>
      <c r="H1081" t="str">
        <v>HONEYWELL</v>
      </c>
      <c r="I1081" t="str">
        <v>la Red WLAN12_ZBuc va a ser eliminada; por lo cual; los equipos que están conectados a esta red; se deben migrar a la cswlan12 o cswlan15</v>
      </c>
      <c r="J1081" t="str">
        <v>NO APLICA</v>
      </c>
      <c r="K1081" t="str" xml:space="preserve">
        <v xml:space="preserve">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L1081" t="str">
        <v>Se llega a sitio donde se realiza configuración de nueva red WIFI: CSWLAN12 a dispositivos tales como lo fueron ; 11 pdt honeywell;1 pdt skorpio; 3 verificadores; 2 impresoras zebra; donde se valida correcto funcionamiento; equipos se entregan operativos; Giovanna López confirma con área de redes que ningún dispositivo se encuentra ya conectado a la anterior red WLAN12_ZBuc y da por finalizada la actividad.</v>
      </c>
      <c r="M1081">
        <v>44585</v>
      </c>
      <c r="N1081">
        <v>44589</v>
      </c>
      <c r="O1081" t="str">
        <v>M028 METRO DUITAMA INNOVO</v>
      </c>
      <c r="P1081" t="str">
        <v>DUITAMA</v>
      </c>
      <c r="Q1081" t="str">
        <v>JHONATAN RICARDO VARGAS ZAMBRANO</v>
      </c>
      <c r="R1081">
        <v>1057583301</v>
      </c>
      <c r="S1081" t="str">
        <v>ORIENTE</v>
      </c>
    </row>
    <row r="1082" xml:space="preserve">
      <c r="A1082">
        <v>1081</v>
      </c>
      <c r="B1082">
        <v>12225775</v>
      </c>
      <c r="C1082" t="str">
        <v>CAMBIO RED WIFI</v>
      </c>
      <c r="D1082" t="str">
        <v>CERRADO</v>
      </c>
      <c r="E1082" t="str">
        <v>TIENDA</v>
      </c>
      <c r="F1082" t="str">
        <v>PDT</v>
      </c>
      <c r="G1082" t="str">
        <v>PDT</v>
      </c>
      <c r="H1082" t="str">
        <v>HONEYWELL</v>
      </c>
      <c r="I1082" t="str">
        <v>la Red WLAN12_ZBuc va a ser eliminada; por lo cual; los equipos que están conectados a esta red; se deben migrar a la cswlan12 o cswlan15</v>
      </c>
      <c r="J1082" t="str">
        <v>NO APLICA</v>
      </c>
      <c r="K1082" t="str" xml:space="preserve">
        <v xml:space="preserve">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L1082" t="str">
        <v>Se llega a sitio donde se realiza configuración de nueva red WIFI: CSWLAN12 a dispositivos tales como lo fueron ; 11 pdt honeywell;1 pdt skorpio; 3 verificadores; 2 impresoras zebra; donde se valida correcto funcionamiento; equipos se entregan operativos; Giovanna López confirma con área de redes que ningún dispositivo se encuentra ya conectado a la anterior red WLAN12_ZBuc y da por finalizada la actividad.</v>
      </c>
      <c r="M1082">
        <v>44585</v>
      </c>
      <c r="N1082">
        <v>44589</v>
      </c>
      <c r="O1082" t="str">
        <v>M028 METRO DUITAMA INNOVO</v>
      </c>
      <c r="P1082" t="str">
        <v>DUITAMA</v>
      </c>
      <c r="Q1082" t="str">
        <v>JHONATAN RICARDO VARGAS ZAMBRANO</v>
      </c>
      <c r="R1082">
        <v>1057583301</v>
      </c>
      <c r="S1082" t="str">
        <v>ORIENTE</v>
      </c>
    </row>
    <row r="1083" xml:space="preserve">
      <c r="A1083">
        <v>1082</v>
      </c>
      <c r="B1083">
        <v>12232393</v>
      </c>
      <c r="C1083" t="str">
        <v>REQUEST</v>
      </c>
      <c r="D1083" t="str">
        <v>CERRADO</v>
      </c>
      <c r="E1083" t="str">
        <v>TIENDA</v>
      </c>
      <c r="F1083" t="str">
        <v>POS</v>
      </c>
      <c r="G1083" t="str">
        <v>POS</v>
      </c>
      <c r="H1083" t="str">
        <v>WINCOR</v>
      </c>
      <c r="I1083"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Buenos dias; me colaboran por favor con la pos 16 la cual corresponde a panaderia la cual se apago el dia de ayer luego de realizar el cambio de la impresora</v>
      </c>
      <c r="J1083" t="str">
        <v>NO APLICA</v>
      </c>
      <c r="K1083" t="str">
        <v>Por favor nos colaboran con la validación de POS de Panadería de Jumbo Yopal; Jefe de Cajas refiere que desde que se realizó el cambio de la impresora pos epson; la POS se bloqueó; se apagó y no volvió a encender.</v>
      </c>
      <c r="L1083" t="str">
        <v>se realiza revisión de la pos la cual prende pero no termina de subir todos los servicios requeridos y quedan los visores en negro; reviso cada uno de los cables y conectores por separado realizando cambio con otros pero en cada intento sigue lo mismo; después de varias horas realizando esta actividad se le comunica a la ingeniera Giovanna López; quien manifiesta llamar a 7/24 para que por favor realicen revisión desde el centro de control de POS pero no contesta; se le informa a la ingeniera y ella realiza la llamada y en triangulación ellos suben a servicio la pos se realizan pruebas de funcionamiento y se le entrega a la jefe de caja Milena Bellon en funcionamiento.</v>
      </c>
      <c r="M1083">
        <v>44588</v>
      </c>
      <c r="N1083">
        <v>44589</v>
      </c>
      <c r="O1083" t="str">
        <v>J185 JUMBO YOPAL</v>
      </c>
      <c r="P1083" t="str">
        <v>YOPAL</v>
      </c>
      <c r="Q1083" t="str">
        <v>RAFAEL BARRERA DIAZ</v>
      </c>
      <c r="R1083">
        <v>6766862</v>
      </c>
      <c r="S1083" t="str">
        <v>ORIENTE</v>
      </c>
    </row>
    <row r="1084" xml:space="preserve">
      <c r="A1084">
        <v>1083</v>
      </c>
      <c r="B1084">
        <v>12232393</v>
      </c>
      <c r="C1084" t="str">
        <v>REQUEST</v>
      </c>
      <c r="D1084" t="str">
        <v>CERRADO</v>
      </c>
      <c r="E1084" t="str">
        <v>TIENDA</v>
      </c>
      <c r="F1084" t="str">
        <v>POS</v>
      </c>
      <c r="G1084" t="str">
        <v>POS</v>
      </c>
      <c r="H1084" t="str">
        <v>WINCOR</v>
      </c>
      <c r="I1084"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Buenos dias; me colaboran por favor con la pos 16 la cual corresponde a panaderia la cual se apago el dia de ayer luego de realizar el cambio de la impresora</v>
      </c>
      <c r="J1084" t="str">
        <v>NO APLICA</v>
      </c>
      <c r="K1084" t="str">
        <v>Por favor nos colaboran con la validación de POS de Panadería de Jumbo Yopal; Jefe de Cajas refiere que desde que se realizó el cambio de la impresora pos epson; la POS se bloqueó; se apagó y no volvió a encender.</v>
      </c>
      <c r="L1084" t="str">
        <v>se realiza revisión de la pos la cual prende pero no termina de subir todos los servicios requeridos y quedan los visores en negro; reviso cada uno de los cables y conectores por separado realizando cambio con otros pero en cada intento sigue lo mismo; después de varias horas realizando esta actividad se le comunica a la ingeniera Giovanna López; quien manifiesta llamar a 7/24 para que por favor realicen revisión desde el centro de control de POS pero no contesta; se le informa a la ingeniera y ella realiza la llamada y en triangulación ellos suben a servicio la pos se realizan pruebas de funcionamiento y se le entrega a la jefe de caja Milena Bellon en funcionamiento.</v>
      </c>
      <c r="M1084">
        <v>44588</v>
      </c>
      <c r="N1084">
        <v>44589</v>
      </c>
      <c r="O1084" t="str">
        <v>J185 JUMBO YOPAL</v>
      </c>
      <c r="P1084" t="str">
        <v>YOPAL</v>
      </c>
      <c r="Q1084" t="str">
        <v>RAFAEL BARRERA DIAZ</v>
      </c>
      <c r="R1084">
        <v>6766862</v>
      </c>
      <c r="S1084" t="str">
        <v>ORIENTE</v>
      </c>
    </row>
    <row r="1085" xml:space="preserve">
      <c r="A1085">
        <v>1084</v>
      </c>
      <c r="B1085">
        <v>12232393</v>
      </c>
      <c r="C1085" t="str">
        <v>REQUEST</v>
      </c>
      <c r="D1085" t="str">
        <v>CERRADO</v>
      </c>
      <c r="E1085" t="str">
        <v>TIENDA</v>
      </c>
      <c r="F1085" t="str">
        <v>POS</v>
      </c>
      <c r="G1085" t="str">
        <v>POS</v>
      </c>
      <c r="H1085" t="str">
        <v>WINCOR</v>
      </c>
      <c r="I1085"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Buenos dias; me colaboran por favor con la pos 16 la cual corresponde a panaderia la cual se apago el dia de ayer luego de realizar el cambio de la impresora</v>
      </c>
      <c r="J1085" t="str">
        <v>NO APLICA</v>
      </c>
      <c r="K1085" t="str">
        <v>Por favor nos colaboran con la validación de POS de Panadería de Jumbo Yopal; Jefe de Cajas refiere que desde que se realizó el cambio de la impresora pos epson; la POS se bloqueó; se apagó y no volvió a encender.</v>
      </c>
      <c r="L1085" t="str">
        <v>se realiza revisión de la pos la cual prende pero no termina de subir todos los servicios requeridos y quedan los visores en negro; reviso cada uno de los cables y conectores por separado realizando cambio con otros pero en cada intento sigue lo mismo; después de varias horas realizando esta actividad se le comunica a la ingeniera Giovanna López; quien manifiesta llamar a 7/24 para que por favor realicen revisión desde el centro de control de POS pero no contesta; se le informa a la ingeniera y ella realiza la llamada y en triangulación ellos suben a servicio la pos se realizan pruebas de funcionamiento y se le entrega a la jefe de caja Milena Bellon en funcionamiento.</v>
      </c>
      <c r="M1085">
        <v>44588</v>
      </c>
      <c r="N1085">
        <v>44589</v>
      </c>
      <c r="O1085" t="str">
        <v>J185 JUMBO YOPAL</v>
      </c>
      <c r="P1085" t="str">
        <v>YOPAL</v>
      </c>
      <c r="Q1085" t="str">
        <v>RAFAEL BARRERA DIAZ</v>
      </c>
      <c r="R1085">
        <v>6766862</v>
      </c>
      <c r="S1085" t="str">
        <v>ORIENTE</v>
      </c>
    </row>
    <row r="1086" xml:space="preserve">
      <c r="A1086">
        <v>1085</v>
      </c>
      <c r="B1086">
        <v>12232020</v>
      </c>
      <c r="C1086" t="str">
        <v>REQUEST</v>
      </c>
      <c r="D1086" t="str">
        <v>CERRADO</v>
      </c>
      <c r="E1086" t="str">
        <v>TIENDA</v>
      </c>
      <c r="F1086" t="str">
        <v>IMPRESORA</v>
      </c>
      <c r="G1086" t="str">
        <v>MANO</v>
      </c>
      <c r="H1086" t="str">
        <v>ZEBRA</v>
      </c>
      <c r="I1086"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portable para peroques debido a que no enciende y no toma carga. Serial XXQVJ171500047._x000d_
Agradezco su colaboracion_x000d_
</v>
      </c>
      <c r="J1086" t="str">
        <v>NO APLICA</v>
      </c>
      <c r="K1086" t="str">
        <v>visita del tecnico de isit a la tienda para que realice la validacion de la novedad reportada con la zebra portable la cual no enciende</v>
      </c>
      <c r="L1086" t="str">
        <v>Se llega a sitio y se procede con los parámetros de bioseguridad. Se realiza validación de la zebra portable; se solicita cargador y se coloca a cargar; la zebra no da ninguna señal de carga. Se revisa el pin de carga y se ve a normal. Se procede a validar el cargador y no energiza. Se le indica a Soporte Remoto y se llega a conveniencia solicitar el cargador. Características del cargador: Marca Hipro - P/N: PWRS - 14000-148R; Modelo: HP-A0502r3D; INPUT: 100 - 240 V - 50 - 60 Hz 2;4 A; OUTPUT: 12 V - 4;16 A</v>
      </c>
      <c r="M1086">
        <v>44589</v>
      </c>
      <c r="N1086">
        <v>44589</v>
      </c>
      <c r="O1086" t="str">
        <v>M179 METRO PITALITO</v>
      </c>
      <c r="P1086" t="str">
        <v>PITALITO</v>
      </c>
      <c r="Q1086" t="str">
        <v>EMERSON PALACIOS MARTINEZ</v>
      </c>
      <c r="R1086">
        <v>13723524</v>
      </c>
      <c r="S1086" t="str">
        <v>OCCIDENTE</v>
      </c>
    </row>
    <row r="1087" xml:space="preserve">
      <c r="A1087">
        <v>1086</v>
      </c>
      <c r="B1087">
        <v>12232019</v>
      </c>
      <c r="C1087" t="str">
        <v>CAMBIO RED WIFI</v>
      </c>
      <c r="D1087" t="str">
        <v>CERRADO</v>
      </c>
      <c r="E1087" t="str">
        <v>TIENDA</v>
      </c>
      <c r="F1087" t="str">
        <v>PDT</v>
      </c>
      <c r="G1087" t="str">
        <v>PDT</v>
      </c>
      <c r="H1087" t="str">
        <v>DATALOGIC</v>
      </c>
      <c r="I1087"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Buenos dias; solicito amablemente configuracion de las PDA de la tienda Mosquera por cambio en RED._x000d_
AREA EN DONDE SE UBICA EL EQUIPO : tienda</v>
      </c>
      <c r="J1087" t="str">
        <v>NO APLICA</v>
      </c>
      <c r="K1087" t="str" xml:space="preserve">
        <v xml:space="preserve">Por favor su ayuda realizando el proceso de reseteo y configuración de las PDA Honeywell de la tienda._x000d_
Por favor validar su funcionamiento con el personal en tienda; puesto que el 28 de Enero se da de baja a la red antigua y las PDT´s datalogic que actualmente están en uso dejarán de funciona</v>
      </c>
      <c r="L1087" t="str" xml:space="preserve">
        <v xml:space="preserve">Inicialmente se hizo un reset de fabrica de cada una de las PDA; luego se cargo el firmware y se ejecuto. Después de iniciar se restableció nuevamente con los parámetros de fabrica. Después de esto ya se configuraron cada una de las aplicaciones y los parámetros de red. Se dejan operativas las PDA._x000d_
21178B0359_x000d_
21178B039D_x000d_
21178B0396_x000d_
21178B0383_x000d_
21178B0361</v>
      </c>
      <c r="M1087">
        <v>44592</v>
      </c>
      <c r="N1087">
        <v>44592</v>
      </c>
      <c r="O1087" t="str">
        <v>M073 METRO MOSQUERA</v>
      </c>
      <c r="P1087" t="str">
        <v>MOSQUERA</v>
      </c>
      <c r="Q1087" t="str">
        <v>ALEXANDER CASTILLO SOTELO</v>
      </c>
      <c r="R1087">
        <v>80216449</v>
      </c>
      <c r="S1087" t="str">
        <v>BOGOTA</v>
      </c>
    </row>
    <row r="1088" xml:space="preserve">
      <c r="A1088">
        <v>1087</v>
      </c>
      <c r="B1088">
        <v>12232019</v>
      </c>
      <c r="C1088" t="str">
        <v>CAMBIO RED WIFI</v>
      </c>
      <c r="D1088" t="str">
        <v>CERRADO</v>
      </c>
      <c r="E1088" t="str">
        <v>TIENDA</v>
      </c>
      <c r="F1088" t="str">
        <v>PDT</v>
      </c>
      <c r="G1088" t="str">
        <v>PDT</v>
      </c>
      <c r="H1088" t="str">
        <v>DATALOGIC</v>
      </c>
      <c r="I1088"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Buenos dias; solicito amablemente configuracion de las PDA de la tienda Mosquera por cambio en RED._x000d_
AREA EN DONDE SE UBICA EL EQUIPO : tienda</v>
      </c>
      <c r="J1088" t="str">
        <v>NO APLICA</v>
      </c>
      <c r="K1088" t="str" xml:space="preserve">
        <v xml:space="preserve">Por favor su ayuda realizando el proceso de reseteo y configuración de las PDA Honeywell de la tienda._x000d_
Por favor validar su funcionamiento con el personal en tienda; puesto que el 28 de Enero se da de baja a la red antigua y las PDT´s datalogic que actualmente están en uso dejarán de funciona</v>
      </c>
      <c r="L1088" t="str" xml:space="preserve">
        <v xml:space="preserve">Inicialmente se hizo un reset de fabrica de cada una de las PDA; luego se cargo el firmware y se ejecuto. Después de iniciar se restableció nuevamente con los parámetros de fabrica. Después de esto ya se configuraron cada una de las aplicaciones y los parámetros de red. Se dejan operativas las PDA._x000d_
21178B0359_x000d_
21178B039D_x000d_
21178B0396_x000d_
21178B0383_x000d_
21178B0361</v>
      </c>
      <c r="M1088">
        <v>44592</v>
      </c>
      <c r="N1088">
        <v>44592</v>
      </c>
      <c r="O1088" t="str">
        <v>M073 METRO MOSQUERA</v>
      </c>
      <c r="P1088" t="str">
        <v>MOSQUERA</v>
      </c>
      <c r="Q1088" t="str">
        <v>ALEXANDER CASTILLO SOTELO</v>
      </c>
      <c r="R1088">
        <v>80216449</v>
      </c>
      <c r="S1088" t="str">
        <v>BOGOTA</v>
      </c>
    </row>
    <row r="1089" xml:space="preserve">
      <c r="A1089">
        <v>1088</v>
      </c>
      <c r="B1089">
        <v>12232019</v>
      </c>
      <c r="C1089" t="str">
        <v>CAMBIO RED WIFI</v>
      </c>
      <c r="D1089" t="str">
        <v>CERRADO</v>
      </c>
      <c r="E1089" t="str">
        <v>TIENDA</v>
      </c>
      <c r="F1089" t="str">
        <v>PDT</v>
      </c>
      <c r="G1089" t="str">
        <v>PDT</v>
      </c>
      <c r="H1089" t="str">
        <v>DATALOGIC</v>
      </c>
      <c r="I1089"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Buenos dias; solicito amablemente configuracion de las PDA de la tienda Mosquera por cambio en RED._x000d_
AREA EN DONDE SE UBICA EL EQUIPO : tienda</v>
      </c>
      <c r="J1089" t="str">
        <v>NO APLICA</v>
      </c>
      <c r="K1089" t="str" xml:space="preserve">
        <v xml:space="preserve">Por favor su ayuda realizando el proceso de reseteo y configuración de las PDA Honeywell de la tienda._x000d_
Por favor validar su funcionamiento con el personal en tienda; puesto que el 28 de Enero se da de baja a la red antigua y las PDT´s datalogic que actualmente están en uso dejarán de funciona</v>
      </c>
      <c r="L1089" t="str" xml:space="preserve">
        <v xml:space="preserve">Inicialmente se hizo un reset de fabrica de cada una de las PDA; luego se cargo el firmware y se ejecuto. Después de iniciar se restableció nuevamente con los parámetros de fabrica. Después de esto ya se configuraron cada una de las aplicaciones y los parámetros de red. Se dejan operativas las PDA._x000d_
21178B0359_x000d_
21178B039D_x000d_
21178B0396_x000d_
21178B0383_x000d_
21178B0361</v>
      </c>
      <c r="M1089">
        <v>44592</v>
      </c>
      <c r="N1089">
        <v>44592</v>
      </c>
      <c r="O1089" t="str">
        <v>M073 METRO MOSQUERA</v>
      </c>
      <c r="P1089" t="str">
        <v>MOSQUERA</v>
      </c>
      <c r="Q1089" t="str">
        <v>ALEXANDER CASTILLO SOTELO</v>
      </c>
      <c r="R1089">
        <v>80216449</v>
      </c>
      <c r="S1089" t="str">
        <v>BOGOTA</v>
      </c>
    </row>
    <row r="1090" xml:space="preserve">
      <c r="A1090">
        <v>1089</v>
      </c>
      <c r="B1090">
        <v>12236746</v>
      </c>
      <c r="C1090" t="str">
        <v>INCIDENT</v>
      </c>
      <c r="D1090" t="str">
        <v>CERRADO</v>
      </c>
      <c r="E1090" t="str">
        <v>TIENDA</v>
      </c>
      <c r="F1090" t="str">
        <v>POS</v>
      </c>
      <c r="G1090" t="str">
        <v>POS</v>
      </c>
      <c r="H1090" t="str">
        <v>WINCOR</v>
      </c>
      <c r="I1090"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necesito de su colaboracion la pos numero 1 me aparece fuera de linea se revisa el punto de red al que esta conectada y no tiene red._x000d_
este puerto tiene la siguiente nomenclatura G2 V12_x000d_
_x000d_
Punto Operacional Afectada: CAJA PERIFERICA PUNTO DE DONAS POS NUMERO 1</v>
      </c>
      <c r="J1090" t="str">
        <v>NO APLICA</v>
      </c>
      <c r="K1090" t="str" xml:space="preserve">
        <v xml:space="preserve">Se valida con usuaria Luz Dary; de cajas Metro San Gil; con quien se verifica la conexión física a la red en el Punto etiquetado como G2 V12; punto al cual manifiesta es el que se ha tenido conectado el POS 1; pero POS 1 continúa quedando en fuera de línea._x000d_
Se requiere validación de la conexión de red a POS 1 para descartar fallas en tarjeta de red. y verificación física del punto. En caso de continuar con la falla; se requiere validar con la guardia de Redes si el punto presenta bloqueo. Contactar a Ever Becerra en caso de alguna novedad presentada.</v>
      </c>
      <c r="L1090" t="str">
        <v>Se llega a sitio y se procede a revisión de POS 1 que se encuentra fuera de líena ya que está sin red. Se identifica puerto de la pos en el swicth y se realizan validaciones con la Guardia de Redes para determinar porque no toma red. Solicitan que se haga prueba con un teléfono; que se conecta al punto de la POS y sube correctamente. Por indicación de Soporte Cencosud se realiza cambio de tarjeta de red de otra pos que se encontraba en oficina de sistemas. Se hace el cambio pero la pos sigue sin dar link. Se cambia de posición pos con otra caja y en ella si tomó red por lo que se descarta daño de pos o tarjeta de red. Se realiza una última prueba; se conecta la pos a red en puente con télefono y de esta manera la pos toma red. La POS queda en línea y operativa. Se debe realizar revisión por parte del área de redes para certificar el punto y dejar la pos conectada directamente al punto de red</v>
      </c>
      <c r="M1090">
        <v>44592</v>
      </c>
      <c r="N1090">
        <v>44593</v>
      </c>
      <c r="O1090" t="str">
        <v>M183 METRO SAN GIL</v>
      </c>
      <c r="P1090" t="str">
        <v>SAN GIL</v>
      </c>
      <c r="Q1090" t="str">
        <v>JOHNNY HOYOS MARTINEZ</v>
      </c>
      <c r="R1090">
        <v>1096218213</v>
      </c>
      <c r="S1090" t="str">
        <v>ORIENTE</v>
      </c>
    </row>
    <row r="1091" xml:space="preserve">
      <c r="A1091">
        <v>1090</v>
      </c>
      <c r="B1091">
        <v>12236746</v>
      </c>
      <c r="C1091" t="str">
        <v>INCIDENT</v>
      </c>
      <c r="D1091" t="str">
        <v>CERRADO</v>
      </c>
      <c r="E1091" t="str">
        <v>TIENDA</v>
      </c>
      <c r="F1091" t="str">
        <v>POS</v>
      </c>
      <c r="G1091" t="str">
        <v>POS</v>
      </c>
      <c r="H1091" t="str">
        <v>WINCOR</v>
      </c>
      <c r="I1091"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necesito de su colaboracion la pos numero 1 me aparece fuera de linea se revisa el punto de red al que esta conectada y no tiene red._x000d_
este puerto tiene la siguiente nomenclatura G2 V12_x000d_
_x000d_
Punto Operacional Afectada: CAJA PERIFERICA PUNTO DE DONAS POS NUMERO 1</v>
      </c>
      <c r="J1091" t="str">
        <v>NO APLICA</v>
      </c>
      <c r="K1091" t="str" xml:space="preserve">
        <v xml:space="preserve">Se valida con usuaria Luz Dary; de cajas Metro San Gil; con quien se verifica la conexión física a la red en el Punto etiquetado como G2 V12; punto al cual manifiesta es el que se ha tenido conectado el POS 1; pero POS 1 continúa quedando en fuera de línea._x000d_
Se requiere validación de la conexión de red a POS 1 para descartar fallas en tarjeta de red. y verificación física del punto. En caso de continuar con la falla; se requiere validar con la guardia de Redes si el punto presenta bloqueo. Contactar a Ever Becerra en caso de alguna novedad presentada.</v>
      </c>
      <c r="L1091" t="str">
        <v>Se llega a sitio y se procede a revisión de POS 1 que se encuentra fuera de líena ya que está sin red. Se identifica puerto de la pos en el swicth y se realizan validaciones con la Guardia de Redes para determinar porque no toma red. Solicitan que se haga prueba con un teléfono; que se conecta al punto de la POS y sube correctamente. Por indicación de Soporte Cencosud se realiza cambio de tarjeta de red de otra pos que se encontraba en oficina de sistemas. Se hace el cambio pero la pos sigue sin dar link. Se cambia de posición pos con otra caja y en ella si tomó red por lo que se descarta daño de pos o tarjeta de red. Se realiza una última prueba; se conecta la pos a red en puente con télefono y de esta manera la pos toma red. La POS queda en línea y operativa. Se debe realizar revisión por parte del área de redes para certificar el punto y dejar la pos conectada directamente al punto de red</v>
      </c>
      <c r="M1091">
        <v>44592</v>
      </c>
      <c r="N1091">
        <v>44593</v>
      </c>
      <c r="O1091" t="str">
        <v>M183 METRO SAN GIL</v>
      </c>
      <c r="P1091" t="str">
        <v>SAN GIL</v>
      </c>
      <c r="Q1091" t="str">
        <v>JOHNNY HOYOS MARTINEZ</v>
      </c>
      <c r="R1091">
        <v>1096218213</v>
      </c>
      <c r="S1091" t="str">
        <v>ORIENTE</v>
      </c>
    </row>
    <row r="1092" xml:space="preserve">
      <c r="A1092">
        <v>1091</v>
      </c>
      <c r="B1092">
        <v>12236746</v>
      </c>
      <c r="C1092" t="str">
        <v>INCIDENT</v>
      </c>
      <c r="D1092" t="str">
        <v>CERRADO</v>
      </c>
      <c r="E1092" t="str">
        <v>TIENDA</v>
      </c>
      <c r="F1092" t="str">
        <v>POS</v>
      </c>
      <c r="G1092" t="str">
        <v>POS</v>
      </c>
      <c r="H1092" t="str">
        <v>WINCOR</v>
      </c>
      <c r="I1092"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necesito de su colaboracion la pos numero 1 me aparece fuera de linea se revisa el punto de red al que esta conectada y no tiene red._x000d_
este puerto tiene la siguiente nomenclatura G2 V12_x000d_
_x000d_
Punto Operacional Afectada: CAJA PERIFERICA PUNTO DE DONAS POS NUMERO 1</v>
      </c>
      <c r="J1092" t="str">
        <v>NO APLICA</v>
      </c>
      <c r="K1092" t="str" xml:space="preserve">
        <v xml:space="preserve">Se valida con usuaria Luz Dary; de cajas Metro San Gil; con quien se verifica la conexión física a la red en el Punto etiquetado como G2 V12; punto al cual manifiesta es el que se ha tenido conectado el POS 1; pero POS 1 continúa quedando en fuera de línea._x000d_
Se requiere validación de la conexión de red a POS 1 para descartar fallas en tarjeta de red. y verificación física del punto. En caso de continuar con la falla; se requiere validar con la guardia de Redes si el punto presenta bloqueo. Contactar a Ever Becerra en caso de alguna novedad presentada.</v>
      </c>
      <c r="L1092" t="str">
        <v>Se llega a sitio y se procede a revisión de POS 1 que se encuentra fuera de líena ya que está sin red. Se identifica puerto de la pos en el swicth y se realizan validaciones con la Guardia de Redes para determinar porque no toma red. Solicitan que se haga prueba con un teléfono; que se conecta al punto de la POS y sube correctamente. Por indicación de Soporte Cencosud se realiza cambio de tarjeta de red de otra pos que se encontraba en oficina de sistemas. Se hace el cambio pero la pos sigue sin dar link. Se cambia de posición pos con otra caja y en ella si tomó red por lo que se descarta daño de pos o tarjeta de red. Se realiza una última prueba; se conecta la pos a red en puente con télefono y de esta manera la pos toma red. La POS queda en línea y operativa. Se debe realizar revisión por parte del área de redes para certificar el punto y dejar la pos conectada directamente al punto de red</v>
      </c>
      <c r="M1092">
        <v>44592</v>
      </c>
      <c r="N1092">
        <v>44593</v>
      </c>
      <c r="O1092" t="str">
        <v>M183 METRO SAN GIL</v>
      </c>
      <c r="P1092" t="str">
        <v>SAN GIL</v>
      </c>
      <c r="Q1092" t="str">
        <v>JOHNNY HOYOS MARTINEZ</v>
      </c>
      <c r="R1092">
        <v>1096218213</v>
      </c>
      <c r="S1092" t="str">
        <v>ORIENTE</v>
      </c>
    </row>
    <row r="1093" xml:space="preserve">
      <c r="A1093">
        <v>1092</v>
      </c>
      <c r="B1093">
        <v>12236746</v>
      </c>
      <c r="C1093" t="str">
        <v>INCIDENT</v>
      </c>
      <c r="D1093" t="str">
        <v>CERRADO</v>
      </c>
      <c r="E1093" t="str">
        <v>TIENDA</v>
      </c>
      <c r="F1093" t="str">
        <v>POS</v>
      </c>
      <c r="G1093" t="str">
        <v>POS</v>
      </c>
      <c r="H1093" t="str">
        <v>WINCOR</v>
      </c>
      <c r="I1093"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necesito de su colaboracion la pos numero 1 me aparece fuera de linea se revisa el punto de red al que esta conectada y no tiene red._x000d_
este puerto tiene la siguiente nomenclatura G2 V12_x000d_
_x000d_
Punto Operacional Afectada: CAJA PERIFERICA PUNTO DE DONAS POS NUMERO 1</v>
      </c>
      <c r="J1093" t="str">
        <v>NO APLICA</v>
      </c>
      <c r="K1093" t="str" xml:space="preserve">
        <v xml:space="preserve">Se valida con usuaria Luz Dary; de cajas Metro San Gil; con quien se verifica la conexión física a la red en el Punto etiquetado como G2 V12; punto al cual manifiesta es el que se ha tenido conectado el POS 1; pero POS 1 continúa quedando en fuera de línea._x000d_
Se requiere validación de la conexión de red a POS 1 para descartar fallas en tarjeta de red. y verificación física del punto. En caso de continuar con la falla; se requiere validar con la guardia de Redes si el punto presenta bloqueo. Contactar a Ever Becerra en caso de alguna novedad presentada.</v>
      </c>
      <c r="L1093" t="str">
        <v>Se llega a sitio y se procede a revisión de POS 1 que se encuentra fuera de líena ya que está sin red. Se identifica puerto de la pos en el swicth y se realizan validaciones con la Guardia de Redes para determinar porque no toma red. Solicitan que se haga prueba con un teléfono; que se conecta al punto de la POS y sube correctamente. Por indicación de Soporte Cencosud se realiza cambio de tarjeta de red de otra pos que se encontraba en oficina de sistemas. Se hace el cambio pero la pos sigue sin dar link. Se cambia de posición pos con otra caja y en ella si tomó red por lo que se descarta daño de pos o tarjeta de red. Se realiza una última prueba; se conecta la pos a red en puente con télefono y de esta manera la pos toma red. La POS queda en línea y operativa. Se debe realizar revisión por parte del área de redes para certificar el punto y dejar la pos conectada directamente al punto de red</v>
      </c>
      <c r="M1093">
        <v>44592</v>
      </c>
      <c r="N1093">
        <v>44593</v>
      </c>
      <c r="O1093" t="str">
        <v>M183 METRO SAN GIL</v>
      </c>
      <c r="P1093" t="str">
        <v>SAN GIL</v>
      </c>
      <c r="Q1093" t="str">
        <v>JOHNNY HOYOS MARTINEZ</v>
      </c>
      <c r="R1093">
        <v>1096218213</v>
      </c>
      <c r="S1093" t="str">
        <v>ORIENTE</v>
      </c>
    </row>
    <row r="1094" xml:space="preserve">
      <c r="A1094">
        <v>1093</v>
      </c>
      <c r="B1094">
        <v>12089599</v>
      </c>
      <c r="C1094" t="str">
        <v>REQUEST</v>
      </c>
      <c r="D1094" t="str">
        <v>CERRADO</v>
      </c>
      <c r="E1094" t="str">
        <v>TIENDA</v>
      </c>
      <c r="F1094" t="str">
        <v>BALANZA</v>
      </c>
      <c r="G1094" t="str">
        <v>TECLADO</v>
      </c>
      <c r="H1094" t="str">
        <v>METTLER</v>
      </c>
      <c r="I1094" t="str" xml:space="preserve">
        <v xml:space="preserve">Datos usuario_x000d_
Nombre: Omar Andres Carvajal Leon_x000d_
Correo: omarandres.carvajalleon@cencosud.com.co_x000d_
Usuario AD: OCarvajL_x000d_
Pais: Colombia_x000d_
Ubicacion: M183 METRO SAN GIL_x000d_
Zona: Colombia Oriente_x000d_
Unidad de Negocio: Supermercados_x000d_
Servicio: Retail Financiero_x000d_
Telefono: 3008289978_x000d_
Anexo: null_x000d_
Descripcion: La bascula no funciona el teclado correctamente_x000d_
Area donde su ubica la balanza: Carnes</v>
      </c>
      <c r="J1094" t="str">
        <v>NO APLICA</v>
      </c>
      <c r="K1094" t="str" xml:space="preserve">
        <v xml:space="preserve">Buen día._x000d_
Llega teclado solicitado._x000d_
Tienda: Metro San Gil_x000d_
Equipo: BALANZA|MESA_x000d_
Marca: METTLER TOLEDO_x000d_
Modelo: BPLUS_x000d_
Serial: B942440820_x000d_
Inventario: DI-029514_x000d_
Se solicita reemplazo teclado balanza; entregar Balanza operativa a usuario</v>
      </c>
      <c r="L1094" t="str">
        <v>Se realiza cambio de teclado de balanza. Se realizan preubas de funcionamiento las cuales son exitosas. Balanza queda operativa</v>
      </c>
      <c r="M1094">
        <v>44592</v>
      </c>
      <c r="N1094">
        <v>44593</v>
      </c>
      <c r="O1094" t="str">
        <v>M183 METRO SAN GIL</v>
      </c>
      <c r="P1094" t="str">
        <v>SAN GIL</v>
      </c>
      <c r="Q1094" t="str">
        <v>JOHNNY HOYOS MARTINEZ</v>
      </c>
      <c r="R1094">
        <v>1096218213</v>
      </c>
      <c r="S1094" t="str">
        <v>ORIENTE</v>
      </c>
    </row>
    <row r="1095" xml:space="preserve">
      <c r="A1095">
        <v>1094</v>
      </c>
      <c r="B1095">
        <v>12236539</v>
      </c>
      <c r="C1095" t="str">
        <v>INCIDENT</v>
      </c>
      <c r="D1095" t="str">
        <v>CERRADO</v>
      </c>
      <c r="E1095" t="str">
        <v>TIENDA</v>
      </c>
      <c r="F1095" t="str">
        <v>VERIFICADOR</v>
      </c>
      <c r="G1095" t="str">
        <v>VERIFICADOR</v>
      </c>
      <c r="H1095" t="str">
        <v>NEWLAND</v>
      </c>
      <c r="I1095"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Por favor verificar con urgencia lectores de precios de la tienda; ya que no estan en funcionamiento. Ademas quitar los videos con contenido de Cristopher Carpentier quien ya no es imagen publicitaria de Jumbo._x000d_
_x000d_
Gracia por su pronta ayuda._x000d_
Seccion de la tienda en donde se ubica la PDT o usuario: Tienda Chia Sabana. Tienda 44</v>
      </c>
      <c r="J1095" t="str">
        <v>NO APLICA</v>
      </c>
      <c r="K1095" t="str">
        <v>Buenas Tardes me colaboran con una visita y revisión de verificadores se autoriza</v>
      </c>
      <c r="L1095" t="str" xml:space="preserve">
        <v xml:space="preserve">Inicialmente se valida el estado de los 5 equipos; ya que no se conectan a la red y no funcionan correctamente. Se configuran y se reinician para que tomen los cambios. Funcionan bien 4 verificadores; pero el verificador Marca Zebra; Modelo MK3190; Serial 17102522504220 no se puede configurar ya que la pantalla esta dañada y no permite cambiar la configuración. Se debe reemplazar el equipo. También se hace el cambio de los videos institucionales en los verificadores de marca Newland. Se dejan operativos los equipos._x000d_
_x000d_
Se debe solicitar cambio de verificador Marca Zebra; Modelo MK3190; Serial 17102522504220 por daño en pantalla</v>
      </c>
      <c r="M1095">
        <v>44592</v>
      </c>
      <c r="N1095">
        <v>44593</v>
      </c>
      <c r="O1095" t="str">
        <v>J044 JUMBO CHIA</v>
      </c>
      <c r="P1095" t="str">
        <v>CHIA</v>
      </c>
      <c r="Q1095" t="str">
        <v>ALEXANDER CASTILLO SOTELO</v>
      </c>
      <c r="R1095">
        <v>80216449</v>
      </c>
      <c r="S1095" t="str">
        <v>BOGOTA</v>
      </c>
    </row>
    <row r="1096" xml:space="preserve">
      <c r="A1096">
        <v>1095</v>
      </c>
      <c r="B1096">
        <v>12236539</v>
      </c>
      <c r="C1096" t="str">
        <v>INCIDENT</v>
      </c>
      <c r="D1096" t="str">
        <v>CERRADO</v>
      </c>
      <c r="E1096" t="str">
        <v>TIENDA</v>
      </c>
      <c r="F1096" t="str">
        <v>VERIFICADOR</v>
      </c>
      <c r="G1096" t="str">
        <v>VERIFICADOR</v>
      </c>
      <c r="H1096" t="str">
        <v>NEWLAND</v>
      </c>
      <c r="I1096"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Por favor verificar con urgencia lectores de precios de la tienda; ya que no estan en funcionamiento. Ademas quitar los videos con contenido de Cristopher Carpentier quien ya no es imagen publicitaria de Jumbo._x000d_
_x000d_
Gracia por su pronta ayuda._x000d_
Seccion de la tienda en donde se ubica la PDT o usuario: Tienda Chia Sabana. Tienda 44</v>
      </c>
      <c r="J1096" t="str">
        <v>NO APLICA</v>
      </c>
      <c r="K1096" t="str">
        <v>Buenas Tardes me colaboran con una visita y revisión de verificadores se autoriza</v>
      </c>
      <c r="L1096" t="str" xml:space="preserve">
        <v xml:space="preserve">Inicialmente se valida el estado de los 5 equipos; ya que no se conectan a la red y no funcionan correctamente. Se configuran y se reinician para que tomen los cambios. Funcionan bien 4 verificadores; pero el verificador Marca Zebra; Modelo MK3190; Serial 17102522504220 no se puede configurar ya que la pantalla esta dañada y no permite cambiar la configuración. Se debe reemplazar el equipo. También se hace el cambio de los videos institucionales en los verificadores de marca Newland. Se dejan operativos los equipos._x000d_
_x000d_
Se debe solicitar cambio de verificador Marca Zebra; Modelo MK3190; Serial 17102522504220 por daño en pantalla</v>
      </c>
      <c r="M1096">
        <v>44592</v>
      </c>
      <c r="N1096">
        <v>44593</v>
      </c>
      <c r="O1096" t="str">
        <v>J044 JUMBO CHIA</v>
      </c>
      <c r="P1096" t="str">
        <v>CHIA</v>
      </c>
      <c r="Q1096" t="str">
        <v>ALEXANDER CASTILLO SOTELO</v>
      </c>
      <c r="R1096">
        <v>80216449</v>
      </c>
      <c r="S1096" t="str">
        <v>BOGOTA</v>
      </c>
    </row>
    <row r="1097" xml:space="preserve">
      <c r="A1097">
        <v>1096</v>
      </c>
      <c r="B1097">
        <v>12236539</v>
      </c>
      <c r="C1097" t="str">
        <v>INCIDENT</v>
      </c>
      <c r="D1097" t="str">
        <v>CERRADO</v>
      </c>
      <c r="E1097" t="str">
        <v>TIENDA</v>
      </c>
      <c r="F1097" t="str">
        <v>VERIFICADOR</v>
      </c>
      <c r="G1097" t="str">
        <v>VERIFICADOR</v>
      </c>
      <c r="H1097" t="str">
        <v>NEWLAND</v>
      </c>
      <c r="I1097"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Por favor verificar con urgencia lectores de precios de la tienda; ya que no estan en funcionamiento. Ademas quitar los videos con contenido de Cristopher Carpentier quien ya no es imagen publicitaria de Jumbo._x000d_
_x000d_
Gracia por su pronta ayuda._x000d_
Seccion de la tienda en donde se ubica la PDT o usuario: Tienda Chia Sabana. Tienda 44</v>
      </c>
      <c r="J1097" t="str">
        <v>NO APLICA</v>
      </c>
      <c r="K1097" t="str">
        <v>Buenas Tardes me colaboran con una visita y revisión de verificadores se autoriza</v>
      </c>
      <c r="L1097" t="str" xml:space="preserve">
        <v xml:space="preserve">Inicialmente se valida el estado de los 5 equipos; ya que no se conectan a la red y no funcionan correctamente. Se configuran y se reinician para que tomen los cambios. Funcionan bien 4 verificadores; pero el verificador Marca Zebra; Modelo MK3190; Serial 17102522504220 no se puede configurar ya que la pantalla esta dañada y no permite cambiar la configuración. Se debe reemplazar el equipo. También se hace el cambio de los videos institucionales en los verificadores de marca Newland. Se dejan operativos los equipos._x000d_
_x000d_
Se debe solicitar cambio de verificador Marca Zebra; Modelo MK3190; Serial 17102522504220 por daño en pantalla</v>
      </c>
      <c r="M1097">
        <v>44592</v>
      </c>
      <c r="N1097">
        <v>44593</v>
      </c>
      <c r="O1097" t="str">
        <v>J044 JUMBO CHIA</v>
      </c>
      <c r="P1097" t="str">
        <v>CHIA</v>
      </c>
      <c r="Q1097" t="str">
        <v>ALEXANDER CASTILLO SOTELO</v>
      </c>
      <c r="R1097">
        <v>80216449</v>
      </c>
      <c r="S1097" t="str">
        <v>BOGOTA</v>
      </c>
    </row>
    <row r="1098" xml:space="preserve">
      <c r="A1098">
        <v>1097</v>
      </c>
      <c r="B1098">
        <v>12176492</v>
      </c>
      <c r="C1098" t="str">
        <v>REQUEST</v>
      </c>
      <c r="D1098" t="str">
        <v>CERRADO</v>
      </c>
      <c r="E1098" t="str">
        <v>TIENDA</v>
      </c>
      <c r="F1098" t="str">
        <v>SCANNER</v>
      </c>
      <c r="G1098" t="str">
        <v>MANO</v>
      </c>
      <c r="H1098" t="str">
        <v>ZEBRA</v>
      </c>
      <c r="I1098" t="str" xml:space="preserve">
        <v xml:space="preserve">Por favor realizar la instalación y configuración de escaner de Mano para POS_x000d_
_x000d_
Serial Nuevo: 21281010557315_x000d_
Serial viejo: 5907201936</v>
      </c>
      <c r="J1098" t="str">
        <v>NO APLICA</v>
      </c>
      <c r="K1098" t="str">
        <v xml:space="preserve">Ya se tiene el escaner de mano en la tienda	</v>
      </c>
      <c r="L1098" t="str">
        <v>Se retira el escáner de mano modelo MS9520 S/N: 5907201936 y se instala el equipo nuevo; se configura y se realizan las pruebas. Se deja operativa la POS # 26.</v>
      </c>
      <c r="M1098">
        <v>44592</v>
      </c>
      <c r="N1098">
        <v>44593</v>
      </c>
      <c r="O1098" t="str">
        <v>J044 JUMBO CHIA</v>
      </c>
      <c r="P1098" t="str">
        <v>CHIA</v>
      </c>
      <c r="Q1098" t="str">
        <v>ALEXANDER CASTILLO SOTELO</v>
      </c>
      <c r="R1098">
        <v>80216449</v>
      </c>
      <c r="S1098" t="str">
        <v>BOGOTA</v>
      </c>
    </row>
    <row r="1099" xml:space="preserve">
      <c r="A1099">
        <v>1098</v>
      </c>
      <c r="B1099">
        <v>12116938</v>
      </c>
      <c r="C1099" t="str">
        <v>REQUEST</v>
      </c>
      <c r="D1099" t="str">
        <v>CERRADO</v>
      </c>
      <c r="E1099" t="str">
        <v>TIENDA</v>
      </c>
      <c r="F1099" t="str">
        <v>BALANZA</v>
      </c>
      <c r="G1099" t="str">
        <v>TECLADO</v>
      </c>
      <c r="H1099" t="str">
        <v>METTLER</v>
      </c>
      <c r="I1099"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un revision en la balanza de mesa de carnes ya que el panel no le funciona; no se permite digitar ningun codigo_x000d_
Indica la ubicacion de tu balanza en la tienda: laboratorio de carnes numero de balanza: 51</v>
      </c>
      <c r="J1099" t="str">
        <v>NO APLICA</v>
      </c>
      <c r="K1099" t="str" xml:space="preserve">
        <v xml:space="preserve">Buen día._x000d_
Llega teclado solicitado._x000d_
Tienda: Jumbo San Silvestre._x000d_
Equipo: BALANZA|MESA_x000d_
Marca: METTLER TOLEDO_x000d_
Modelo: BPLUS_x000d_
Serial: B924787158_x000d_
Inventario: DI-028550_x000d_
Se solicita reemplazo teclado balanza; entregar Balanza operativa a usuario._x000d_
Cordialmente;</v>
      </c>
      <c r="L1099" t="str">
        <v>Se realiza el cambio de teclado de la balanza ; se realizan algunas pruebas con los auxiliares del área y el teclado funciona. Al realizar pruebas con la jefe de sección Yolanda; el teclado vuelve a presentar falla de funcionamento y se identifica que el cable de datos está reparado con cinta y que al moverse se activan teclas de la balanza sin presionarlas; se intenta realizar ajuste pero no es posible. Las condiciones de humedad donde está instalada la balanza afectan su funcionamiento. Se debe solicitar cambio de cable de datos</v>
      </c>
      <c r="M1099">
        <v>44592</v>
      </c>
      <c r="N1099">
        <v>44594</v>
      </c>
      <c r="O1099" t="str">
        <v>J126 JUMBO SAN SILVESTRE</v>
      </c>
      <c r="P1099" t="str">
        <v>BARRANCABERMEJA</v>
      </c>
      <c r="Q1099" t="str">
        <v>JOHNNY HOYOS MARTINEZ</v>
      </c>
      <c r="R1099">
        <v>1096218213</v>
      </c>
      <c r="S1099" t="str">
        <v>ORIENTE</v>
      </c>
    </row>
    <row r="1100" xml:space="preserve">
      <c r="A1100">
        <v>1099</v>
      </c>
      <c r="B1100">
        <v>12116938</v>
      </c>
      <c r="C1100" t="str">
        <v>REQUEST</v>
      </c>
      <c r="D1100" t="str">
        <v>CERRADO</v>
      </c>
      <c r="E1100" t="str">
        <v>TIENDA</v>
      </c>
      <c r="F1100" t="str">
        <v>BALANZA</v>
      </c>
      <c r="G1100" t="str">
        <v>TECLADO</v>
      </c>
      <c r="H1100" t="str">
        <v>METTLER</v>
      </c>
      <c r="I1100"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un revision en la balanza de mesa de carnes ya que el panel no le funciona; no se permite digitar ningun codigo_x000d_
Indica la ubicacion de tu balanza en la tienda: laboratorio de carnes numero de balanza: 51</v>
      </c>
      <c r="J1100" t="str">
        <v>NO APLICA</v>
      </c>
      <c r="K1100" t="str" xml:space="preserve">
        <v xml:space="preserve">Buen día._x000d_
Llega teclado solicitado._x000d_
Tienda: Jumbo San Silvestre._x000d_
Equipo: BALANZA|MESA_x000d_
Marca: METTLER TOLEDO_x000d_
Modelo: BPLUS_x000d_
Serial: B924787158_x000d_
Inventario: DI-028550_x000d_
Se solicita reemplazo teclado balanza; entregar Balanza operativa a usuario._x000d_
Cordialmente;</v>
      </c>
      <c r="L1100" t="str">
        <v>Se realiza el cambio de teclado de la balanza ; se realizan algunas pruebas con los auxiliares del área y el teclado funciona. Al realizar pruebas con la jefe de sección Yolanda; el teclado vuelve a presentar falla de funcionamento y se identifica que el cable de datos está reparado con cinta y que al moverse se activan teclas de la balanza sin presionarlas; se intenta realizar ajuste pero no es posible. Las condiciones de humedad donde está instalada la balanza afectan su funcionamiento. Se debe solicitar cambio de cable de datos</v>
      </c>
      <c r="M1100">
        <v>44594</v>
      </c>
      <c r="N1100">
        <v>44594</v>
      </c>
      <c r="O1100" t="str">
        <v>J126 JUMBO SAN SILVESTRE</v>
      </c>
      <c r="P1100" t="str">
        <v>BARRANCABERMEJA</v>
      </c>
      <c r="Q1100" t="str">
        <v>JOHNNY HOYOS MARTINEZ</v>
      </c>
      <c r="R1100">
        <v>1096218213</v>
      </c>
      <c r="S1100" t="str">
        <v>ORIENTE</v>
      </c>
    </row>
    <row r="1101" xml:space="preserve">
      <c r="A1101">
        <v>1100</v>
      </c>
      <c r="B1101">
        <v>12240358</v>
      </c>
      <c r="C1101" t="str">
        <v>REQUEST</v>
      </c>
      <c r="D1101" t="str">
        <v>CERRADO</v>
      </c>
      <c r="E1101" t="str">
        <v>TIENDA</v>
      </c>
      <c r="F1101" t="str">
        <v>VERIFICADOR</v>
      </c>
      <c r="G1101" t="str">
        <v>VERIFICADOR</v>
      </c>
      <c r="H1101" t="str">
        <v>NEWLAND</v>
      </c>
      <c r="I1101" t="str" xml:space="preserve">
        <v xml:space="preserve">Buen dia._x000d_
Se solicita revisión; presenta falla en tactil._x000d_
VERIFICADOR DE PRECIOS ZEBRA MK 3190 | Nº SERIE: S17051522502651_x000d_
Gracias.</v>
      </c>
      <c r="J1101" t="str">
        <v>NO APLICA</v>
      </c>
      <c r="K1101" t="str" xml:space="preserve">
        <v xml:space="preserve">Se solicita revisión de Verificador._x000d_
Tienda: Jumbo San Silvestre._x000d_
Equipo: VERIFICADOR DE PRECIOS_x000d_
Marca: ZEBRA_x000d_
Modelo: MK 3190_x000d_
Serial: S17051522502651_x000d_
Inventario: DI-014413_x000d_
Se solicita revisión; diagnostico y/o reparación si es el caso; para verificador Zebra; presenta falla en tactil; entregar operativo a gerente tienda</v>
      </c>
      <c r="L1101" t="str">
        <v>Se realiza revisión de verificador Zebra el cual presenta falla de pantalla táctil ya que no responde de manera correcta antes las pulsaciones. Se consigue manipular la pantalla con elemento de punta fina; con lo cual se procede a realizar la configuración de red wifi CSWLAN12. Finalizado el cambio de red se realizan pruebas de funcionamiento las cuales son exitosas</v>
      </c>
      <c r="M1101">
        <v>44593</v>
      </c>
      <c r="N1101">
        <v>44595</v>
      </c>
      <c r="O1101" t="str">
        <v>J126 JUMBO SAN SILVESTRE</v>
      </c>
      <c r="P1101" t="str">
        <v>BARRANCABERMEJA</v>
      </c>
      <c r="Q1101" t="str">
        <v>JOHNNY HOYOS MARTINEZ</v>
      </c>
      <c r="R1101">
        <v>1096218213</v>
      </c>
      <c r="S1101" t="str">
        <v>ORIENTE</v>
      </c>
    </row>
    <row r="1102" xml:space="preserve">
      <c r="A1102">
        <v>1101</v>
      </c>
      <c r="B1102">
        <v>12241723</v>
      </c>
      <c r="C1102" t="str">
        <v>REQUEST</v>
      </c>
      <c r="D1102" t="str">
        <v>CERRADO</v>
      </c>
      <c r="E1102" t="str">
        <v>TIENDA</v>
      </c>
      <c r="F1102" t="str">
        <v>CPU</v>
      </c>
      <c r="G1102" t="str">
        <v>CPU</v>
      </c>
      <c r="H1102" t="str">
        <v>LENOVO</v>
      </c>
      <c r="I1102"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Solicita Tecnico de Isit Para Realiza la validacion de un Punto de Red en Caja Central._x000d_
Indicar la ubicacion del computador en la tienda o sede: Caja Central</v>
      </c>
      <c r="J1102" t="str">
        <v>NO APLICA</v>
      </c>
      <c r="K1102" t="str">
        <v xml:space="preserve">Transfer Group from 'Soporte_Onsite_REG_Costa_SM Colombia' to 'Soporte_Onsite_REG_Remoto_SM Colombia'  </v>
      </c>
      <c r="L1102" t="str">
        <v>Se encuentra equipo sin conexión de red; de valida punto de red y se encuentre en buen estado; se procede hacer seguimiento al cable hasta el Rack encontrando que dicho puerto no estaba cableado al Router; se realiza solicitud de liberación y configuración de un puerto ya que todos estaban ocupados; luego que se confirmó disponibilidad se realizó la conexión del cable quedando el punto operativo</v>
      </c>
      <c r="M1102">
        <v>44593</v>
      </c>
      <c r="N1102">
        <v>44595</v>
      </c>
      <c r="O1102" t="str">
        <v>M040 METRO RIOHACHA</v>
      </c>
      <c r="P1102" t="str">
        <v>RIOHACHA</v>
      </c>
      <c r="Q1102" t="str">
        <v>WILGER MELO PRADO</v>
      </c>
      <c r="R1102">
        <v>1118852348</v>
      </c>
      <c r="S1102" t="str">
        <v>COSTA</v>
      </c>
    </row>
    <row r="1103" xml:space="preserve">
      <c r="A1103">
        <v>1102</v>
      </c>
      <c r="B1103">
        <v>12241723</v>
      </c>
      <c r="C1103" t="str">
        <v>REQUEST</v>
      </c>
      <c r="D1103" t="str">
        <v>CERRADO</v>
      </c>
      <c r="E1103" t="str">
        <v>TIENDA</v>
      </c>
      <c r="F1103" t="str">
        <v>CPU</v>
      </c>
      <c r="G1103" t="str">
        <v>CPU</v>
      </c>
      <c r="H1103" t="str">
        <v>LENOVO</v>
      </c>
      <c r="I1103"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Solicita Tecnico de Isit Para Realiza la validacion de un Punto de Red en Caja Central._x000d_
Indicar la ubicacion del computador en la tienda o sede: Caja Central</v>
      </c>
      <c r="J1103" t="str">
        <v>NO APLICA</v>
      </c>
      <c r="K1103" t="str">
        <v xml:space="preserve">Transfer Group from 'Soporte_Onsite_REG_Costa_SM Colombia' to 'Soporte_Onsite_REG_Remoto_SM Colombia'  </v>
      </c>
      <c r="L1103" t="str">
        <v>Se encuentra equipo sin conexión de red; de valida punto de red y se encuentre en buen estado; se procede hacer seguimiento al cable hasta el Rack encontrando que dicho puerto no estaba cableado al Router; se realiza solicitud de liberación y configuración de un puerto ya que todos estaban ocupados; luego que se confirmó disponibilidad se realizó la conexión del cable quedando el punto operativo</v>
      </c>
      <c r="M1103">
        <v>44595</v>
      </c>
      <c r="N1103">
        <v>44595</v>
      </c>
      <c r="O1103" t="str">
        <v>M040 METRO RIOHACHA</v>
      </c>
      <c r="P1103" t="str">
        <v>RIOHACHA</v>
      </c>
      <c r="Q1103" t="str">
        <v>WILGER MELO PRADO</v>
      </c>
      <c r="R1103">
        <v>1118852348</v>
      </c>
      <c r="S1103" t="str">
        <v>COSTA</v>
      </c>
    </row>
    <row r="1104" xml:space="preserve">
      <c r="A1104">
        <v>1103</v>
      </c>
      <c r="B1104">
        <v>12241723</v>
      </c>
      <c r="C1104" t="str">
        <v>REQUEST</v>
      </c>
      <c r="D1104" t="str">
        <v>CERRADO</v>
      </c>
      <c r="E1104" t="str">
        <v>TIENDA</v>
      </c>
      <c r="F1104" t="str">
        <v>CPU</v>
      </c>
      <c r="G1104" t="str">
        <v>CPU</v>
      </c>
      <c r="H1104" t="str">
        <v>LENOVO</v>
      </c>
      <c r="I1104"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Solicita Tecnico de Isit Para Realiza la validacion de un Punto de Red en Caja Central._x000d_
Indicar la ubicacion del computador en la tienda o sede: Caja Central</v>
      </c>
      <c r="J1104" t="str">
        <v>NO APLICA</v>
      </c>
      <c r="K1104" t="str">
        <v xml:space="preserve">Transfer Group from 'Soporte_Onsite_REG_Costa_SM Colombia' to 'Soporte_Onsite_REG_Remoto_SM Colombia'  </v>
      </c>
      <c r="L1104" t="str">
        <v>Se encuentra equipo sin conexión de red; de valida punto de red y se encuentre en buen estado; se procede hacer seguimiento al cable hasta el Rack encontrando que dicho puerto no estaba cableado al Router; se realiza solicitud de liberación y configuración de un puerto ya que todos estaban ocupados; luego que se confirmó disponibilidad se realizó la conexión del cable quedando el punto operativo</v>
      </c>
      <c r="M1104">
        <v>44595</v>
      </c>
      <c r="N1104">
        <v>44595</v>
      </c>
      <c r="O1104" t="str">
        <v>M040 METRO RIOHACHA</v>
      </c>
      <c r="P1104" t="str">
        <v>RIOHACHA</v>
      </c>
      <c r="Q1104" t="str">
        <v>WILGER MELO PRADO</v>
      </c>
      <c r="R1104">
        <v>1118852348</v>
      </c>
      <c r="S1104" t="str">
        <v>COSTA</v>
      </c>
    </row>
    <row r="1105" xml:space="preserve">
      <c r="A1105">
        <v>1104</v>
      </c>
      <c r="B1105">
        <v>12232804</v>
      </c>
      <c r="C1105" t="str">
        <v>REQUEST</v>
      </c>
      <c r="D1105" t="str">
        <v>CERRADO</v>
      </c>
      <c r="E1105" t="str">
        <v>TIENDA</v>
      </c>
      <c r="F1105" t="str">
        <v>PDT</v>
      </c>
      <c r="G1105" t="str">
        <v>PDT</v>
      </c>
      <c r="H1105" t="str">
        <v>DATALOGIC</v>
      </c>
      <c r="I1105"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Pdt no captura codigos_x000d_
Seccion de la tienda en donde se ubica la PDT o usuario: DPH</v>
      </c>
      <c r="J1105" t="str">
        <v>NO APLICA</v>
      </c>
      <c r="K1105" t="str" xml:space="preserve">
        <v xml:space="preserve">Se solicita revisión PDA._x000d_
Tienda: Jumbo San Silvestre._x000d_
Equipo: PDT/PDA|ESTANDAR_x000d_
Marca: HONEYWELL_x000d_
Modelo: EDA51_x000d_
Serial: 21178B0771_x000d_
Inventario: DI-034501_x000d_
Se solicita revisión; diagnostico y solución con PDA que no emite laser</v>
      </c>
      <c r="L1105" t="str">
        <v>Se realiza revisión de PDA marca Honeywell serial 21178B0771 la cual reportan que no está escaneando los códigos ya que el lector no los está tomando. Se restablece la configuración de Mocha pero la falla persiste. Se restablece de fábrica el dispositivo y se instala la versión de Android 8.1; se realiza el proceso de configuración pero al llegar al paso de lectura de códigos QR la PDA tampoco los reconoce por lo que se dictamina falla en el lector de códigos. Se solicitará revisión del dispositivo por garantía.</v>
      </c>
      <c r="M1105">
        <v>44593</v>
      </c>
      <c r="N1105">
        <v>44595</v>
      </c>
      <c r="O1105" t="str">
        <v>J126 JUMBO SAN SILVESTRE</v>
      </c>
      <c r="P1105" t="str">
        <v>BARRANCABERMEJA</v>
      </c>
      <c r="Q1105" t="str">
        <v>JOHNNY HOYOS MARTINEZ</v>
      </c>
      <c r="R1105">
        <v>1096218213</v>
      </c>
      <c r="S1105" t="str">
        <v>ORIENTE</v>
      </c>
    </row>
    <row r="1106" xml:space="preserve">
      <c r="A1106">
        <v>1105</v>
      </c>
      <c r="B1106">
        <v>12232804</v>
      </c>
      <c r="C1106" t="str">
        <v>REQUEST</v>
      </c>
      <c r="D1106" t="str">
        <v>CERRADO</v>
      </c>
      <c r="E1106" t="str">
        <v>TIENDA</v>
      </c>
      <c r="F1106" t="str">
        <v>PDT</v>
      </c>
      <c r="G1106" t="str">
        <v>PDT</v>
      </c>
      <c r="H1106" t="str">
        <v>DATALOGIC</v>
      </c>
      <c r="I1106"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Pdt no captura codigos_x000d_
Seccion de la tienda en donde se ubica la PDT o usuario: DPH</v>
      </c>
      <c r="J1106" t="str">
        <v>NO APLICA</v>
      </c>
      <c r="K1106" t="str" xml:space="preserve">
        <v xml:space="preserve">Se solicita revisión PDA._x000d_
Tienda: Jumbo San Silvestre._x000d_
Equipo: PDT/PDA|ESTANDAR_x000d_
Marca: HONEYWELL_x000d_
Modelo: EDA51_x000d_
Serial: 21178B0771_x000d_
Inventario: DI-034501_x000d_
Se solicita revisión; diagnostico y solución con PDA que no emite laser</v>
      </c>
      <c r="L1106" t="str">
        <v>Se realiza revisión de PDA marca Honeywell serial 21178B0771 la cual reportan que no está escaneando los códigos ya que el lector no los está tomando. Se restablece la configuración de Mocha pero la falla persiste. Se restablece de fábrica el dispositivo y se instala la versión de Android 8.1; se realiza el proceso de configuración pero al llegar al paso de lectura de códigos QR la PDA tampoco los reconoce por lo que se dictamina falla en el lector de códigos. Se solicitará revisión del dispositivo por garantía.</v>
      </c>
      <c r="M1106">
        <v>44595</v>
      </c>
      <c r="N1106">
        <v>44595</v>
      </c>
      <c r="O1106" t="str">
        <v>J126 JUMBO SAN SILVESTRE</v>
      </c>
      <c r="P1106" t="str">
        <v>BARRANCABERMEJA</v>
      </c>
      <c r="Q1106" t="str">
        <v>JOHNNY HOYOS MARTINEZ</v>
      </c>
      <c r="R1106">
        <v>1096218213</v>
      </c>
      <c r="S1106" t="str">
        <v>ORIENTE</v>
      </c>
    </row>
    <row r="1107" xml:space="preserve">
      <c r="A1107">
        <v>1106</v>
      </c>
      <c r="B1107">
        <v>12233108</v>
      </c>
      <c r="C1107" t="str">
        <v>INCIDENT</v>
      </c>
      <c r="D1107" t="str">
        <v>CERRADO</v>
      </c>
      <c r="E1107" t="str">
        <v>TIENDA</v>
      </c>
      <c r="F1107" t="str">
        <v>PDT</v>
      </c>
      <c r="G1107" t="str">
        <v>PDT</v>
      </c>
      <c r="H1107" t="str">
        <v>SKORPIO</v>
      </c>
      <c r="I1107" t="str" xml:space="preserve">
        <v xml:space="preserve">Datos usuario_x000d_
Nombre: Helena Lozano Florez_x000d_
Correo: Helena.Lozano@cencosud.com.co_x000d_
Usuario AD: HLFlorez_x000d_
Pais: Colombia_x000d_
Ubicacion: M038 METRO NEIVA CENTRO DE CONVENCIONES_x000d_
Zona: Colombia Occidente_x000d_
Unidad de Negocio: Supermercados_x000d_
Servicio: Tiendas &amp; Centros de Distribucion_x000d_
Telefono: 3229141443_x000d_
Anexo: null_x000d_
Descripcion: pdt datalogic skorpio x3 con serial: G17C75952; presenta falla con el touch por lo tanto se pide el favor de solicitar la parte afectada._x000d_
Seccion de la tienda en donde se ubica la PDT o usuario: Comercial</v>
      </c>
      <c r="J1107" t="str">
        <v>NO APLICA</v>
      </c>
      <c r="K1107" t="str">
        <v>realizar el cambio de la parte afectada de pdt con una parte existente de otra pdt cambiada por renovacion tecnologica existente en tienda; se solicita escoger la mejor pdt para realizar el cambio de la parte.</v>
      </c>
      <c r="L1107" t="str">
        <v>Se procede a verificar la falla de la PDT skorpio y se observa que la pantalla se encuentra como con un pegante internamente y no funciona el táctil; se procede a buscar las PDT que se dieron de baja y se busca la mejor que tenga el táctil para realizar el respectivo cambio la cual esta identificada con número de placa 019418 del departamento de seguridad. se inicia retirando la pantalla dañada de la PDT 019415 y se retira la buena y se procede a realizar el intercambio; se realiza pruebas con el departamento de Contralor y PDT se deja funcional y en perfecto estado; se configura la red correspondiente y queda a satisfacción del usuario. se realiza nota a la que se utilizó para el cambio.</v>
      </c>
      <c r="M1107">
        <v>44595</v>
      </c>
      <c r="N1107">
        <v>44595</v>
      </c>
      <c r="O1107" t="str">
        <v>M038 METRO NEIVA CENTRO DE CONVENCIONES</v>
      </c>
      <c r="P1107" t="str">
        <v>NEIVA</v>
      </c>
      <c r="Q1107" t="str">
        <v>LUIS FERNANDO QUIROGA SANCHEZ</v>
      </c>
      <c r="R1107">
        <v>1075267773</v>
      </c>
      <c r="S1107" t="str">
        <v>OCCIDENTE</v>
      </c>
    </row>
    <row r="1108" xml:space="preserve">
      <c r="A1108">
        <v>1107</v>
      </c>
      <c r="B1108">
        <v>12233108</v>
      </c>
      <c r="C1108" t="str">
        <v>INCIDENT</v>
      </c>
      <c r="D1108" t="str">
        <v>CERRADO</v>
      </c>
      <c r="E1108" t="str">
        <v>TIENDA</v>
      </c>
      <c r="F1108" t="str">
        <v>PDT</v>
      </c>
      <c r="G1108" t="str">
        <v>PDT</v>
      </c>
      <c r="H1108" t="str">
        <v>SKORPIO</v>
      </c>
      <c r="I1108" t="str" xml:space="preserve">
        <v xml:space="preserve">Datos usuario_x000d_
Nombre: Helena Lozano Florez_x000d_
Correo: Helena.Lozano@cencosud.com.co_x000d_
Usuario AD: HLFlorez_x000d_
Pais: Colombia_x000d_
Ubicacion: M038 METRO NEIVA CENTRO DE CONVENCIONES_x000d_
Zona: Colombia Occidente_x000d_
Unidad de Negocio: Supermercados_x000d_
Servicio: Tiendas &amp; Centros de Distribucion_x000d_
Telefono: 3229141443_x000d_
Anexo: null_x000d_
Descripcion: pdt datalogic skorpio x3 con serial: G17C75952; presenta falla con el touch por lo tanto se pide el favor de solicitar la parte afectada._x000d_
Seccion de la tienda en donde se ubica la PDT o usuario: Comercial</v>
      </c>
      <c r="J1108" t="str">
        <v>NO APLICA</v>
      </c>
      <c r="K1108" t="str">
        <v>realizar el cambio de la parte afectada de pdt con una parte existente de otra pdt cambiada por renovacion tecnologica existente en tienda; se solicita escoger la mejor pdt para realizar el cambio de la parte.</v>
      </c>
      <c r="L1108" t="str">
        <v>Se procede a verificar la falla de la PDT skorpio y se observa que la pantalla se encuentra como con un pegante internamente y no funciona el táctil; se procede a buscar las PDT que se dieron de baja y se busca la mejor que tenga el táctil para realizar el respectivo cambio la cual esta identificada con número de placa 019418 del departamento de seguridad. se inicia retirando la pantalla dañada de la PDT 019415 y se retira la buena y se procede a realizar el intercambio; se realiza pruebas con el departamento de Contralor y PDT se deja funcional y en perfecto estado; se configura la red correspondiente y queda a satisfacción del usuario. se realiza nota a la que se utilizó para el cambio.</v>
      </c>
      <c r="M1108">
        <v>44595</v>
      </c>
      <c r="N1108">
        <v>44595</v>
      </c>
      <c r="O1108" t="str">
        <v>M038 METRO NEIVA CENTRO DE CONVENCIONES</v>
      </c>
      <c r="P1108" t="str">
        <v>NEIVA</v>
      </c>
      <c r="Q1108" t="str">
        <v>LUIS FERNANDO QUIROGA SANCHEZ</v>
      </c>
      <c r="R1108">
        <v>1075267773</v>
      </c>
      <c r="S1108" t="str">
        <v>OCCIDENTE</v>
      </c>
    </row>
    <row r="1109" xml:space="preserve">
      <c r="A1109">
        <v>1108</v>
      </c>
      <c r="B1109">
        <v>12246570</v>
      </c>
      <c r="C1109" t="str">
        <v>REQUEST</v>
      </c>
      <c r="D1109" t="str">
        <v>CERRADO</v>
      </c>
      <c r="E1109" t="str">
        <v>TIENDA</v>
      </c>
      <c r="F1109" t="str">
        <v>POS</v>
      </c>
      <c r="G1109" t="str">
        <v>BALANZA</v>
      </c>
      <c r="H1109" t="str">
        <v>WINCOR</v>
      </c>
      <c r="I1109"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 Dios les bendiga;espero quec se encuentren muy bien ._x000d_
Lo siguiente es para manifestarles que la balanza de la pos#7 no quiere pesar y mas si son productos pequeños._x000d_
Agradeciendo su colaboracion . Sin mas. Blanca Sarmiento._x000d_
Area en donde se encuentra la Balanza: cajas</v>
      </c>
      <c r="J1109" t="str">
        <v>NO APLICA</v>
      </c>
      <c r="K1109" t="str">
        <v>Se Solicita Tecnico de Isit para realizar la validacion de la POS 7 del lineal de cajas la cual presenta novedad con el Scanner Balanza</v>
      </c>
      <c r="L1109" t="str">
        <v>Usuario reporta error en el peso de la caja; se realizan pruebas confirmando error al intentar pesar cualquier artículo; se realizan pruebas intercambiando las bases  de los pesos arrojando como resultado que la causante del error es esta; ya que al hacer múltiples pruebas en la caja operativa esta se alarmaba; se intercambias las bases nuevamente y se procede a realizar mantenimiento y limpieza; luego de esto se realizaron pruebas con resultados de buena operación; se le solicita al usuario realizar las pruebas pertinentes indicando que queda funcionando correctamente</v>
      </c>
      <c r="M1109">
        <v>44595</v>
      </c>
      <c r="N1109">
        <v>44595</v>
      </c>
      <c r="O1109" t="str">
        <v>M040 METRO RIOHACHA</v>
      </c>
      <c r="P1109" t="str">
        <v>RIOHACHA</v>
      </c>
      <c r="Q1109" t="str">
        <v>WILGER MELO PRADO</v>
      </c>
      <c r="R1109">
        <v>1118852348</v>
      </c>
      <c r="S1109" t="str">
        <v>COSTA</v>
      </c>
    </row>
    <row r="1110" xml:space="preserve">
      <c r="A1110">
        <v>1109</v>
      </c>
      <c r="B1110">
        <v>12246570</v>
      </c>
      <c r="C1110" t="str">
        <v>REQUEST</v>
      </c>
      <c r="D1110" t="str">
        <v>CERRADO</v>
      </c>
      <c r="E1110" t="str">
        <v>TIENDA</v>
      </c>
      <c r="F1110" t="str">
        <v>POS</v>
      </c>
      <c r="G1110" t="str">
        <v>BALANZA</v>
      </c>
      <c r="H1110" t="str">
        <v>WINCOR</v>
      </c>
      <c r="I1110"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 Dios les bendiga;espero quec se encuentren muy bien ._x000d_
Lo siguiente es para manifestarles que la balanza de la pos#7 no quiere pesar y mas si son productos pequeños._x000d_
Agradeciendo su colaboracion . Sin mas. Blanca Sarmiento._x000d_
Area en donde se encuentra la Balanza: cajas</v>
      </c>
      <c r="J1110" t="str">
        <v>NO APLICA</v>
      </c>
      <c r="K1110" t="str">
        <v>Se Solicita Tecnico de Isit para realizar la validacion de la POS 7 del lineal de cajas la cual presenta novedad con el Scanner Balanza</v>
      </c>
      <c r="L1110" t="str">
        <v>Usuario reporta error en el peso de la caja; se realizan pruebas confirmando error al intentar pesar cualquier artículo; se realizan pruebas intercambiando las bases  de los pesos arrojando como resultado que la causante del error es esta; ya que al hacer múltiples pruebas en la caja operativa esta se alarmaba; se intercambias las bases nuevamente y se procede a realizar mantenimiento y limpieza; luego de esto se realizaron pruebas con resultados de buena operación; se le solicita al usuario realizar las pruebas pertinentes indicando que queda funcionando correctamente</v>
      </c>
      <c r="M1110">
        <v>44595</v>
      </c>
      <c r="N1110">
        <v>44595</v>
      </c>
      <c r="O1110" t="str">
        <v>M040 METRO RIOHACHA</v>
      </c>
      <c r="P1110" t="str">
        <v>RIOHACHA</v>
      </c>
      <c r="Q1110" t="str">
        <v>WILGER MELO PRADO</v>
      </c>
      <c r="R1110">
        <v>1118852348</v>
      </c>
      <c r="S1110" t="str">
        <v>COSTA</v>
      </c>
    </row>
    <row r="1111" xml:space="preserve">
      <c r="A1111">
        <v>1110</v>
      </c>
      <c r="B1111">
        <v>12246570</v>
      </c>
      <c r="C1111" t="str">
        <v>REQUEST</v>
      </c>
      <c r="D1111" t="str">
        <v>CERRADO</v>
      </c>
      <c r="E1111" t="str">
        <v>TIENDA</v>
      </c>
      <c r="F1111" t="str">
        <v>POS</v>
      </c>
      <c r="G1111" t="str">
        <v>BALANZA</v>
      </c>
      <c r="H1111" t="str">
        <v>WINCOR</v>
      </c>
      <c r="I1111"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 Dios les bendiga;espero quec se encuentren muy bien ._x000d_
Lo siguiente es para manifestarles que la balanza de la pos#7 no quiere pesar y mas si son productos pequeños._x000d_
Agradeciendo su colaboracion . Sin mas. Blanca Sarmiento._x000d_
Area en donde se encuentra la Balanza: cajas</v>
      </c>
      <c r="J1111" t="str">
        <v>NO APLICA</v>
      </c>
      <c r="K1111" t="str">
        <v>Se Solicita Tecnico de Isit para realizar la validacion de la POS 7 del lineal de cajas la cual presenta novedad con el Scanner Balanza</v>
      </c>
      <c r="L1111" t="str">
        <v>Usuario reporta error en el peso de la caja; se realizan pruebas confirmando error al intentar pesar cualquier artículo; se realizan pruebas intercambiando las bases  de los pesos arrojando como resultado que la causante del error es esta; ya que al hacer múltiples pruebas en la caja operativa esta se alarmaba; se intercambias las bases nuevamente y se procede a realizar mantenimiento y limpieza; luego de esto se realizaron pruebas con resultados de buena operación; se le solicita al usuario realizar las pruebas pertinentes indicando que queda funcionando correctamente</v>
      </c>
      <c r="M1111">
        <v>44595</v>
      </c>
      <c r="N1111">
        <v>44595</v>
      </c>
      <c r="O1111" t="str">
        <v>M040 METRO RIOHACHA</v>
      </c>
      <c r="P1111" t="str">
        <v>RIOHACHA</v>
      </c>
      <c r="Q1111" t="str">
        <v>WILGER MELO PRADO</v>
      </c>
      <c r="R1111">
        <v>1118852348</v>
      </c>
      <c r="S1111" t="str">
        <v>COSTA</v>
      </c>
    </row>
    <row r="1112" xml:space="preserve">
      <c r="A1112">
        <v>1111</v>
      </c>
      <c r="B1112">
        <v>12223555</v>
      </c>
      <c r="C1112" t="str">
        <v>REQUEST</v>
      </c>
      <c r="D1112" t="str">
        <v>CERRADO</v>
      </c>
      <c r="E1112" t="str">
        <v>TIENDA</v>
      </c>
      <c r="F1112" t="str">
        <v>POS</v>
      </c>
      <c r="G1112" t="str">
        <v>IMPRESORA</v>
      </c>
      <c r="H1112" t="str">
        <v>WINCOR</v>
      </c>
      <c r="I111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impresora de la pos 02 ; ya que esta no prende; se le valida el cableado y no funciona. INV 123539</v>
      </c>
      <c r="J1112" t="str">
        <v>NO APLICA</v>
      </c>
      <c r="K1112" t="str">
        <v>Jefe su autorizacion para revision de la impresoras de las pos 2 y 12 que no encienden</v>
      </c>
      <c r="L1112" t="str">
        <v>Se verifica impresora Epson y se encuentra que la impresora no enciende; se porsigue a realizar su reparación. Se verifican tarjeta tarjeta de poder y board y se encuentra que la board está en corto. Se procede a cambiar la board por una de repuesto que se encuentra en la oficina de sistemas. Se realiza reparación y se pone a pruebas; impresora queda funcionando correctamente. Estado OK</v>
      </c>
      <c r="M1112">
        <v>44595</v>
      </c>
      <c r="N1112">
        <v>44596</v>
      </c>
      <c r="O1112" t="str">
        <v>J047 JUMBO GIRARDOT</v>
      </c>
      <c r="P1112" t="str">
        <v>GIRARDOT</v>
      </c>
      <c r="Q1112" t="str">
        <v>RAFAEL ARDILA PUENTES</v>
      </c>
      <c r="R1112">
        <v>1018419858</v>
      </c>
      <c r="S1112" t="str">
        <v>OCCIDENTE</v>
      </c>
    </row>
    <row r="1113" xml:space="preserve">
      <c r="A1113">
        <v>1112</v>
      </c>
      <c r="B1113">
        <v>12024484</v>
      </c>
      <c r="C1113" t="str">
        <v>INCIDENT</v>
      </c>
      <c r="D1113" t="str">
        <v>CERRADO</v>
      </c>
      <c r="E1113" t="str">
        <v>TIENDA</v>
      </c>
      <c r="F1113" t="str">
        <v>BALANZA</v>
      </c>
      <c r="G1113" t="str">
        <v>BALANZA</v>
      </c>
      <c r="H1113" t="str">
        <v>METTLER</v>
      </c>
      <c r="I1113"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colaboran para cambiar el cabezote de la balanza ip: 010.132.092.049 ya que tenemos problemas que al momento de imprimir las etiquetas no se evidencia las fechas por lo cual los clientes se ven afectados al revisar el productos y ademas por calidad se solicita mejorar la evidencias de la fecha de vencimiento._x000d_
quedo atento_x000d_
_x000d_
Gracias_x000d_
_x000d_
Indica la ubicacion de tu balanza en la tienda: panaderia</v>
      </c>
      <c r="J1113" t="str">
        <v>NO APLICA</v>
      </c>
      <c r="K1113" t="str">
        <v>cambio del cabezal en la balanza de mesa de la carnes la parte ya esta en sitio</v>
      </c>
      <c r="L1113" t="str">
        <v>Se procede a verificar la falla de la de la balanza de mesa marca mettler toledo identificada con la ip 010.132.092.049 ubicada en la sección de panaderia; se revisa la balanza y las impresiones de las etiquetas no son legibles por lo tanto no los lee en los verificadores de precio; por ende se procede a realizar el cambio del cabezal de impresión; se destapa al lado de la balanza; se retira el rollo de etiquetas; los tornillos correspondientes para tener una mayor movilidad y comodidad. se inicia a cambiar el cabezal; para ello retiramos las partes con mucho cuidado para poder sacar el cabezal de impresión averiado; se procede a realizar el cambio del cabezal; se instala correctamente; se vuelve a armar la balanza; se coloca de nuevo las etiquetas; se realiza calibración de tiquetes y se hace la prueba de impresión; saliendo legible y quedando a satisfacción el usuario.</v>
      </c>
      <c r="M1113">
        <v>44596</v>
      </c>
      <c r="N1113">
        <v>44596</v>
      </c>
      <c r="O1113" t="str">
        <v>M195 METRO SANTA LUCIA</v>
      </c>
      <c r="P1113" t="str">
        <v>NEIVA</v>
      </c>
      <c r="Q1113" t="str">
        <v>LUIS FERNANDO QUIROGA SANCHEZ</v>
      </c>
      <c r="R1113">
        <v>1075267773</v>
      </c>
      <c r="S1113" t="str">
        <v>OCCIDENTE</v>
      </c>
    </row>
    <row r="1114" xml:space="preserve">
      <c r="A1114">
        <v>1113</v>
      </c>
      <c r="B1114">
        <v>12024484</v>
      </c>
      <c r="C1114" t="str">
        <v>INCIDENT</v>
      </c>
      <c r="D1114" t="str">
        <v>CERRADO</v>
      </c>
      <c r="E1114" t="str">
        <v>TIENDA</v>
      </c>
      <c r="F1114" t="str">
        <v>BALANZA</v>
      </c>
      <c r="G1114" t="str">
        <v>BALANZA</v>
      </c>
      <c r="H1114" t="str">
        <v>METTLER</v>
      </c>
      <c r="I1114"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colaboran para cambiar el cabezote de la balanza ip: 010.132.092.049 ya que tenemos problemas que al momento de imprimir las etiquetas no se evidencia las fechas por lo cual los clientes se ven afectados al revisar el productos y ademas por calidad se solicita mejorar la evidencias de la fecha de vencimiento._x000d_
quedo atento_x000d_
_x000d_
Gracias_x000d_
_x000d_
Indica la ubicacion de tu balanza en la tienda: panaderia</v>
      </c>
      <c r="J1114" t="str">
        <v>NO APLICA</v>
      </c>
      <c r="K1114" t="str">
        <v>cambio del cabezal en la balanza de mesa de la carnes la parte ya esta en sitio</v>
      </c>
      <c r="L1114" t="str">
        <v>Se procede a verificar la falla de la de la balanza de mesa marca mettler toledo identificada con la ip 010.132.092.049 ubicada en la sección de panaderia; se revisa la balanza y las impresiones de las etiquetas no son legibles por lo tanto no los lee en los verificadores de precio; por ende se procede a realizar el cambio del cabezal de impresión; se destapa al lado de la balanza; se retira el rollo de etiquetas; los tornillos correspondientes para tener una mayor movilidad y comodidad. se inicia a cambiar el cabezal; para ello retiramos las partes con mucho cuidado para poder sacar el cabezal de impresión averiado; se procede a realizar el cambio del cabezal; se instala correctamente; se vuelve a armar la balanza; se coloca de nuevo las etiquetas; se realiza calibración de tiquetes y se hace la prueba de impresión; saliendo legible y quedando a satisfacción el usuario.</v>
      </c>
      <c r="M1114">
        <v>44596</v>
      </c>
      <c r="N1114">
        <v>44596</v>
      </c>
      <c r="O1114" t="str">
        <v>M195 METRO SANTA LUCIA</v>
      </c>
      <c r="P1114" t="str">
        <v>NEIVA</v>
      </c>
      <c r="Q1114" t="str">
        <v>LUIS FERNANDO QUIROGA SANCHEZ</v>
      </c>
      <c r="R1114">
        <v>1075267773</v>
      </c>
      <c r="S1114" t="str">
        <v>OCCIDENTE</v>
      </c>
    </row>
    <row r="1115" xml:space="preserve">
      <c r="A1115">
        <v>1114</v>
      </c>
      <c r="B1115">
        <v>12244802</v>
      </c>
      <c r="C1115" t="str">
        <v>INCIDENT</v>
      </c>
      <c r="D1115" t="str">
        <v>CERRADO</v>
      </c>
      <c r="E1115" t="str">
        <v>TIENDA</v>
      </c>
      <c r="F1115" t="str">
        <v>CPU</v>
      </c>
      <c r="G1115" t="str">
        <v>CPU</v>
      </c>
      <c r="H1115" t="str">
        <v>LENOVO</v>
      </c>
      <c r="I1115" t="str" xml:space="preserve">
        <v xml:space="preserve">Datos usuario_x000d_
Nombre: Carlos Alberto Medina Calderon_x000d_
Correo: Carlos.Medina@cencosud.com.co_x000d_
Usuario AD: CMedinaC_x000d_
Pais: Colombia_x000d_
Ubicacion: M085 METRO MONTERIA_x000d_
Zona: Colombia Costa_x000d_
Unidad de Negocio: Supermercados_x000d_
Servicio: Tiendas &amp; Centros de Distribucion_x000d_
Telefono: 3042088955_x000d_
Anexo: 7850402_x000d_
Descripcion: SE SOLICITA REVISAR COMPUTADOR SERIAL:MJDFNNS8 DEL DIRECTOR TIENDA; DEBIDO AQ UE NO TINENE AUDIO. ESTO SE HABIA REVISADO PREVIAMENTE Y CONTINUA CON LA NOVEDAD_x000d_
Lugar en donde se encuentra el computador en la tienda: OFICINA DIRECCION_x000d_
</v>
      </c>
      <c r="J1115" t="str">
        <v>NO APLICA</v>
      </c>
      <c r="K1115" t="str" xml:space="preserve">
        <v xml:space="preserve">Transfer Assignee from '' to 'Espinosa Rodriguez; Jamir Leandro '_x000d_
Transfer Group from 'Soporte_Onsite_REG_Costa_SM Colombia' to 'Soporte_Onsite_REG_Remoto_SM Colombia'</v>
      </c>
      <c r="L1115" t="str">
        <v>Se realiza revisión y actualización de drivers de sonido. Se realizan pruebas de sonido exitosas. Equipo queda funcional con sonido</v>
      </c>
      <c r="M1115">
        <v>44599</v>
      </c>
      <c r="N1115">
        <v>44600</v>
      </c>
      <c r="O1115" t="str">
        <v>M085 METRO MONTERIA</v>
      </c>
      <c r="P1115" t="str">
        <v>MONTERIA</v>
      </c>
      <c r="Q1115" t="str">
        <v>YADER YAIR SANCHEZ DORIA</v>
      </c>
      <c r="R1115">
        <v>1067864994</v>
      </c>
      <c r="S1115" t="str">
        <v>COSTA</v>
      </c>
    </row>
    <row r="1116" xml:space="preserve">
      <c r="A1116">
        <v>1115</v>
      </c>
      <c r="B1116">
        <v>12205260</v>
      </c>
      <c r="C1116" t="str">
        <v>INCIDENT</v>
      </c>
      <c r="D1116" t="str">
        <v>CERRADO</v>
      </c>
      <c r="E1116" t="str">
        <v>TIENDA</v>
      </c>
      <c r="F1116" t="str">
        <v>BALANZA</v>
      </c>
      <c r="G1116" t="str">
        <v>BALANZA</v>
      </c>
      <c r="H1116" t="str">
        <v>METTLER</v>
      </c>
      <c r="I1116"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pueden colaboran con el tecnico en la tienda santa lucia ya que tenemos 2 balanzas por fuera de red las ip son: 10.132.92.49 y 10.132.92.52 quedo atento_x000d_
</v>
      </c>
      <c r="J1116" t="str">
        <v>NO APLICA</v>
      </c>
      <c r="K1116" t="str">
        <v>tecnico de isit visite la tienda y realice le cambio de la parte la cual ya esta en sitio</v>
      </c>
      <c r="L1116" t="str">
        <v>Se procede a verificar la falla de la de la balanza de mesa marca metter toledo identificada con la ip 010.132.092.052 el cual llega el repuesto de la tarjeta de red; y se procede a realizar el cambio. Se realiza un mantenimiento preventivo a la maquina; se desensambla y se limpia cuidadosamente con una brocha y trapo; el cual se encuentra polvos e insectos en la balanza de mesa. Se procede a localizar la tarjeta de red y retirarla para poder realizar el cambio. Se coloca la nueva tarjeta de red; se ensambla nuevamente y se procede a realizar pruebas con el punto de red; se realiza un ping a la ip 10.132.92.52 lo cual responde satisfactoriamente; se le indica al encargado que haga pruebas de localización de la ip de la balanza y es correcta; se le recomienda que se debe realizar la actualización de los precios en la balanza de mesa.</v>
      </c>
      <c r="M1116">
        <v>44601</v>
      </c>
      <c r="N1116">
        <v>44602</v>
      </c>
      <c r="O1116" t="str">
        <v>M195 METRO SANTA LUCIA</v>
      </c>
      <c r="P1116" t="str">
        <v>NEIVA</v>
      </c>
      <c r="Q1116" t="str">
        <v>LUIS FERNANDO QUIROGA SANCHEZ</v>
      </c>
      <c r="R1116">
        <v>1075267773</v>
      </c>
      <c r="S1116" t="str">
        <v>OCCIDENTE</v>
      </c>
    </row>
    <row r="1117" xml:space="preserve">
      <c r="A1117">
        <v>1116</v>
      </c>
      <c r="B1117">
        <v>12220842</v>
      </c>
      <c r="C1117" t="str">
        <v>INCIDENT</v>
      </c>
      <c r="D1117" t="str">
        <v>CERRADO</v>
      </c>
      <c r="E1117" t="str">
        <v>TIENDA</v>
      </c>
      <c r="F1117" t="str">
        <v>CELULAR</v>
      </c>
      <c r="G1117" t="str">
        <v>CELULAR</v>
      </c>
      <c r="H1117" t="str">
        <v>CELULAR</v>
      </c>
      <c r="I1117"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buenas tardes._x000d_
_x000d_
por favor me colaboran con la verificacion de la red cswlan11 la cual al momento de descargar una imagen en el celular no permite se queda cargando y no permite ver la imagen.</v>
      </c>
      <c r="J1117" t="str">
        <v>NO APLICA</v>
      </c>
      <c r="K1117" t="str">
        <v>tecnico de isit realice la validacion del correcto funcionamiento de la red Cencosud_Treceros segun solicitud de Diego Rey</v>
      </c>
      <c r="L1117" t="str">
        <v>Se llega a sitio se procede a verificar el correo de ingreso y se localiza al usuario Andres Diaz Gerente de la tienda; se le consulta sobre la falla y comenta que no le cargan los audios e imágenes; se habla con el encargado de sistemas y comenta que debe de estar conectado a la red Terceros de Cencosud; se verifica y esta conectado a la cswlan11 lo cual no es la permitida para la navegación del whatsapp por ende no descargan las imagenes ni audio. se conecta a la red de terceros y se proceden a realizar pruebas de descargas de la aplicación de whatsapp con el usuario por toda la tienda y descarga correctamente en todas las secciones. se le informa al usuario que si llega tener alguna novedad reportar el cau. el usuario verifica correctamente las pruebas y queda a satisfacción.</v>
      </c>
      <c r="M1117">
        <v>44601</v>
      </c>
      <c r="N1117">
        <v>44602</v>
      </c>
      <c r="O1117" t="str">
        <v>M195 METRO SANTA LUCIA</v>
      </c>
      <c r="P1117" t="str">
        <v>NEIVA</v>
      </c>
      <c r="Q1117" t="str">
        <v>LUIS FERNANDO QUIROGA SANCHEZ</v>
      </c>
      <c r="R1117">
        <v>1075267773</v>
      </c>
      <c r="S1117" t="str">
        <v>OCCIDENTE</v>
      </c>
    </row>
    <row r="1118" xml:space="preserve">
      <c r="A1118">
        <v>1117</v>
      </c>
      <c r="B1118">
        <v>12239035</v>
      </c>
      <c r="C1118" t="str">
        <v>REQUEST</v>
      </c>
      <c r="D1118" t="str">
        <v>CERRADO</v>
      </c>
      <c r="E1118" t="str">
        <v>TIENDA</v>
      </c>
      <c r="F1118" t="str">
        <v>POS</v>
      </c>
      <c r="G1118" t="str">
        <v>POS</v>
      </c>
      <c r="H1118" t="str">
        <v>WINCOR</v>
      </c>
      <c r="I1118"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podrian colaborar con la pos # 7 falla en el sistema operativo_x000d_
Muchas gracias_x000d_
Numero de inventario si se tiene: 001933_x000d_
Numero de caja: 7</v>
      </c>
      <c r="J1118" t="str">
        <v>NO APLICA</v>
      </c>
      <c r="K1118" t="str">
        <v>Jefe su autorizacion para envio de tecnico remoto para revision pos 7 que no enciende</v>
      </c>
      <c r="L1118" t="str">
        <v xml:space="preserve">Se llega al sitio para realizar  el procedimiento y se reinicia maquina  y se realizan pruebas locales de la impresora; se realiza prueba de comunicación de caja y se cambia teclado con uno de una caja operativa al terminar y evidenciar que todos dispositivos funcionan bien; se informa que se debe enviar un correo para solicitar la información de cargue de facturación y valores para que trabaje bien y sin complicaciones la POS. Se le informa a la jefe de zona para el envio del correo y se le indica que la máquina requiere dicha información </v>
      </c>
      <c r="M1118">
        <v>44601</v>
      </c>
      <c r="N1118">
        <v>44602</v>
      </c>
      <c r="O1118" t="str">
        <v>J036 JUMBO POPAYAN CAMPANARIO</v>
      </c>
      <c r="P1118" t="str">
        <v>POPAYAN</v>
      </c>
      <c r="Q1118" t="str">
        <v>DANIEL FERNANDO PAREDES ARTEAGA</v>
      </c>
      <c r="R1118">
        <v>10301691</v>
      </c>
      <c r="S1118" t="str">
        <v>OCCIDENTE</v>
      </c>
    </row>
    <row r="1119" xml:space="preserve">
      <c r="A1119">
        <v>1118</v>
      </c>
      <c r="B1119">
        <v>12254050</v>
      </c>
      <c r="C1119" t="str">
        <v>REQUEST</v>
      </c>
      <c r="D1119" t="str">
        <v>CERRADO</v>
      </c>
      <c r="E1119" t="str">
        <v>TIENDA</v>
      </c>
      <c r="F1119" t="str">
        <v>IMPRESORA</v>
      </c>
      <c r="G1119" t="str">
        <v>IMPRESORA</v>
      </c>
      <c r="H1119" t="str">
        <v>ZEBRA</v>
      </c>
      <c r="I1119"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por favor su ayuda con la revision de la zebra de stiker que se encuentra ubicada en direccion que se encuentra con las impresiones muy claras; realizar pruebas con a jefe de recibo margoth orjuela.</v>
      </c>
      <c r="J1119" t="str">
        <v>NO APLICA</v>
      </c>
      <c r="K1119" t="str">
        <v>Jefe su autorizacion para envio de tecnico remoto para revision de zebra del area de direccion que no esta imprimiendo bien</v>
      </c>
      <c r="L1119" t="str">
        <v>Se verifica zebra con ip 10.131.100.51 y se encuentra con fallas de impresión desde el computador del usuario Margoth Orjuela; se revisa impresora zebra durante 2 horas y se encuentra impresora zebra en buen estado; ya que se imprimen stickers desde otros usuarios y funcionan correctamente. Se revisa pc de la usuaria Margoth Orjuela y se encuentra que el computador se le reinicia muy seguido al momento de utilizar Zebra Designer; para solución de este caso es necesario hacerle una configuración a la aplicación Zebra Designer para que imprima en mejor calidad; pero no se logra hacer ya que el pc se reinicia muy seguido. La usuaria informa que este PC quedó con esa falla desde el primer día de su instalación. Se recomienda crear CAU para revisión de equipo. La impresora zebra está funcionando correctamente por lo que se da cierre del caso</v>
      </c>
      <c r="M1119">
        <v>44601</v>
      </c>
      <c r="N1119">
        <v>44602</v>
      </c>
      <c r="O1119" t="str">
        <v>J047 JUMBO GIRARDOT</v>
      </c>
      <c r="P1119" t="str">
        <v>GIRARDOT</v>
      </c>
      <c r="Q1119" t="str">
        <v>RAFAEL ARDILA PUENTES</v>
      </c>
      <c r="R1119">
        <v>1018419858</v>
      </c>
      <c r="S1119" t="str">
        <v>OCCIDENTE</v>
      </c>
    </row>
    <row r="1120" xml:space="preserve">
      <c r="A1120">
        <v>1119</v>
      </c>
      <c r="B1120">
        <v>12232020</v>
      </c>
      <c r="C1120" t="str">
        <v>REQUEST</v>
      </c>
      <c r="D1120" t="str">
        <v>CERRADO</v>
      </c>
      <c r="E1120" t="str">
        <v>TIENDA</v>
      </c>
      <c r="F1120" t="str">
        <v>IMPRESORA</v>
      </c>
      <c r="G1120" t="str">
        <v>IMPRESORA</v>
      </c>
      <c r="H1120" t="str">
        <v>ZEBRA</v>
      </c>
      <c r="I1120"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portable para peroques debido a que no enciende y no toma carga. Serial XXQVJ171500047._x000d_
Agradezco su colaboracion_x000d_
</v>
      </c>
      <c r="J1120" t="str">
        <v>NO APLICA</v>
      </c>
      <c r="K1120" t="str">
        <v>realice el cambio de parte la cual ya esta en sitio y realice la configuracion de la cswlan12 en el dispositivo</v>
      </c>
      <c r="L1120" t="str" xml:space="preserve">
        <v xml:space="preserve">Se llega a sitio y se procede a realizar validaciones de bioseguridad. Se ubica el equipo y la parte solicitada. La zebra Portable enciende con el cargador nuevo pero no coge carga. Se desensambla y el pin de carga se muestra a normalidad. Se le comunica a soporte remoto y se llega a conclusión de solicitar la respectiva bateria. Se transfiere la llamada al área encargada solicitando la siguiente parte:_x000d_
Se solicita bateria de la zebra portátil QLn420</v>
      </c>
      <c r="M1120">
        <v>44601</v>
      </c>
      <c r="N1120">
        <v>44602</v>
      </c>
      <c r="O1120" t="str">
        <v>M179 METRO PITALITO</v>
      </c>
      <c r="P1120" t="str">
        <v>PITALITO</v>
      </c>
      <c r="Q1120" t="str">
        <v>EMERSON PALACIOS MARTINEZ</v>
      </c>
      <c r="R1120">
        <v>13723524</v>
      </c>
      <c r="S1120" t="str">
        <v>OCCIDENTE</v>
      </c>
    </row>
    <row r="1121" xml:space="preserve">
      <c r="A1121">
        <v>1120</v>
      </c>
      <c r="B1121">
        <v>12241278</v>
      </c>
      <c r="C1121" t="str">
        <v>REQUEST</v>
      </c>
      <c r="D1121" t="str">
        <v>CERRADO</v>
      </c>
      <c r="E1121" t="str">
        <v>TIENDA</v>
      </c>
      <c r="F1121" t="str">
        <v>POS</v>
      </c>
      <c r="G1121" t="str">
        <v>MICROSENSE</v>
      </c>
      <c r="H1121" t="str">
        <v>MICROSENSE</v>
      </c>
      <c r="I1121"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para validar la conexion de red del MICROSENS de los datafonos de la pos 3 ip 10.131.101.7 ; ya que no funciona; se colocaron los datafonos de redeban y credibanco y ninguno de los dos dio conexion_x000d_
Numero de inventario si se tiene: 10.131.101.7_x000d_
Numero de caja: 3</v>
      </c>
      <c r="J1121" t="str">
        <v>NO APLICA</v>
      </c>
      <c r="K1121" t="str">
        <v>tecnico para revision del microsens de la pos 3 ; la revision se va a realizar en conjunto con Guillermo Gutierrez</v>
      </c>
      <c r="L1121" t="str" xml:space="preserve">
        <v xml:space="preserve">Se realiza revisión de los datafonos de la pos 3; ya que se encuentran sin señal; con asesoramiento de Guillermo Gutierrez de Redes  se verifican conexiones de los cables de red; fibra y conexiones generales. Se verifica el switch y se reinicia el microsense pero la falla persiste. Se comunica y se informa que esos datafonos nunca han funcionado desde la primera la instalación. Se recomienda realizar formateo del microsense para verificar si funciona o si toca enviarlo por garantía._x000d_
Según lo indicado por Javier Sandoval; se debe hablar primero con Yorlady Tovar ya que a la fecha no se cuenta con una entrega formal del soporte de esos equipos; así que antes de realizar cualquier intervención de formateo por parte de soporte de ISIT; se debe validar con la Coordinadora de Supermercados Yorlady para contar con su autorización</v>
      </c>
      <c r="M1121">
        <v>44601</v>
      </c>
      <c r="N1121">
        <v>44603</v>
      </c>
      <c r="O1121" t="str">
        <v>J047 JUMBO GIRARDOT</v>
      </c>
      <c r="P1121" t="str">
        <v>GIRARDOT</v>
      </c>
      <c r="Q1121" t="str">
        <v>RAFAEL ARDILA PUENTES</v>
      </c>
      <c r="R1121">
        <v>1018419858</v>
      </c>
      <c r="S1121" t="str">
        <v>OCCIDENTE</v>
      </c>
    </row>
    <row r="1122" xml:space="preserve">
      <c r="A1122">
        <v>1121</v>
      </c>
      <c r="B1122">
        <v>12247558</v>
      </c>
      <c r="C1122" t="str">
        <v>INCIDENT</v>
      </c>
      <c r="D1122" t="str">
        <v>CERRADO</v>
      </c>
      <c r="E1122" t="str">
        <v>TIENDA</v>
      </c>
      <c r="F1122" t="str">
        <v>IMPRESORA</v>
      </c>
      <c r="G1122" t="str">
        <v>IMPRESORA</v>
      </c>
      <c r="H1122" t="str">
        <v>ZEBRA</v>
      </c>
      <c r="I1122" t="str" xml:space="preserve">
        <v xml:space="preserve">Datos usuario_x000d_
Nombre: Angelica Maria Lara Charry_x000d_
Correo: Angelica.Lara@cencosud.com.co_x000d_
Usuario AD: AMLaraC_x000d_
Pais: Colombia_x000d_
Ubicacion: M042 METRO IBAGUE_x000d_
Zona: Colombia Occidente_x000d_
Unidad de Negocio: Supermercados_x000d_
Servicio: Tiendas &amp; Centros de Distribucion_x000d_
Telefono: 3183129102_x000d_
Anexo: 7420402_x000d_
Descripcion: La impresora de peroque no imprimen ; no toma el rollo y la impresora de stiker no sirve</v>
      </c>
      <c r="J1122" t="str">
        <v>NO APLICA</v>
      </c>
      <c r="K1122" t="str" xml:space="preserve">
        <v xml:space="preserve">Se solicita por favor autorización para programar la visita de un técnico de ISIT; para que realice la revisión de la impresora térmica Zebra de oficina administrativas serial: 02C06160383_x000d_
Se requiere limpieza de sensores y cabezal; se solicita verificación completa de la impresora ya que no realiza el censo del papel y la correcta impresión de las etiquetas</v>
      </c>
      <c r="L1122" t="str">
        <v>Impresora presenta falla con sensores de cabezal; se hace ajuste del mismo; teniendo fallas por momentos de cambiar el papel o abrir el cabezal; la solución que se encontró fue apagar la impresora y encenderla para que no presente la falla; se realiza limpieza de sensores; validación de red y punto; ip de la misma; debido a que por momentos se pierde la comunicación; en contacto con soporte Cencosud indica que la ip es la correcta; en caso de fallar nuevamente se debe realizar cau 7x24 para validar ip de impresora con el Genesix; se realiza prueba de impresión desde pc por medio del zebra designer teniendo resultado satisfactorio; desde scanner al enviar muchos peroques no sale; si se envían pocos si imprime; y desde impresión de Genesix salieron correctas las impresiones. Equipo operativo y en funcionamiento.</v>
      </c>
      <c r="M1122">
        <v>44603</v>
      </c>
      <c r="N1122">
        <v>44603</v>
      </c>
      <c r="O1122" t="str">
        <v>M042 METRO IBAGUE</v>
      </c>
      <c r="P1122" t="str">
        <v>IBAGUE</v>
      </c>
      <c r="Q1122" t="str">
        <v>SERGIO LEONARDO CLAVIJO CAMARGO</v>
      </c>
      <c r="R1122">
        <v>1110471353</v>
      </c>
      <c r="S1122" t="str">
        <v>OCCIDENTE</v>
      </c>
    </row>
    <row r="1123" xml:space="preserve">
      <c r="A1123">
        <v>1122</v>
      </c>
      <c r="B1123">
        <v>12247558</v>
      </c>
      <c r="C1123" t="str">
        <v>INCIDENT</v>
      </c>
      <c r="D1123" t="str">
        <v>CERRADO</v>
      </c>
      <c r="E1123" t="str">
        <v>TIENDA</v>
      </c>
      <c r="F1123" t="str">
        <v>IMPRESORA</v>
      </c>
      <c r="G1123" t="str">
        <v>IMPRESORA</v>
      </c>
      <c r="H1123" t="str">
        <v>ZEBRA</v>
      </c>
      <c r="I1123" t="str" xml:space="preserve">
        <v xml:space="preserve">Datos usuario_x000d_
Nombre: Angelica Maria Lara Charry_x000d_
Correo: Angelica.Lara@cencosud.com.co_x000d_
Usuario AD: AMLaraC_x000d_
Pais: Colombia_x000d_
Ubicacion: M042 METRO IBAGUE_x000d_
Zona: Colombia Occidente_x000d_
Unidad de Negocio: Supermercados_x000d_
Servicio: Tiendas &amp; Centros de Distribucion_x000d_
Telefono: 3183129102_x000d_
Anexo: 7420402_x000d_
Descripcion: La impresora de peroque no imprimen ; no toma el rollo y la impresora de stiker no sirve</v>
      </c>
      <c r="J1123" t="str">
        <v>NO APLICA</v>
      </c>
      <c r="K1123" t="str" xml:space="preserve">
        <v xml:space="preserve">Se solicita por favor autorización para programar la visita de un técnico de ISIT; para que realice la revisión de la impresora térmica Zebra de oficina administrativas serial: 02C06160383_x000d_
Se requiere limpieza de sensores y cabezal; se solicita verificación completa de la impresora ya que no realiza el censo del papel y la correcta impresión de las etiquetas</v>
      </c>
      <c r="L1123" t="str">
        <v>Impresora presenta falla con sensores de cabezal; se hace ajuste del mismo; teniendo fallas por momentos de cambiar el papel o abrir el cabezal; la solución que se encontró fue apagar la impresora y encenderla para que no presente la falla; se realiza limpieza de sensores; validación de red y punto; ip de la misma; debido a que por momentos se pierde la comunicación; en contacto con soporte Cencosud indica que la ip es la correcta; en caso de fallar nuevamente se debe realizar cau 7x24 para validar ip de impresora con el Genesix; se realiza prueba de impresión desde pc por medio del zebra designer teniendo resultado satisfactorio; desde scanner al enviar muchos peroques no sale; si se envían pocos si imprime; y desde impresión de Genesix salieron correctas las impresiones. Equipo operativo y en funcionamiento.</v>
      </c>
      <c r="M1123">
        <v>44603</v>
      </c>
      <c r="N1123">
        <v>44603</v>
      </c>
      <c r="O1123" t="str">
        <v>M042 METRO IBAGUE</v>
      </c>
      <c r="P1123" t="str">
        <v>IBAGUE</v>
      </c>
      <c r="Q1123" t="str">
        <v>SERGIO LEONARDO CLAVIJO CAMARGO</v>
      </c>
      <c r="R1123">
        <v>1110471353</v>
      </c>
      <c r="S1123" t="str">
        <v>OCCIDENTE</v>
      </c>
    </row>
    <row r="1124" xml:space="preserve">
      <c r="A1124">
        <v>1123</v>
      </c>
      <c r="B1124">
        <v>12248954</v>
      </c>
      <c r="C1124" t="str">
        <v>INCIDENT</v>
      </c>
      <c r="D1124" t="str">
        <v>CERRADO</v>
      </c>
      <c r="E1124" t="str">
        <v>TIENDA</v>
      </c>
      <c r="F1124" t="str">
        <v>IMPRESORA</v>
      </c>
      <c r="G1124" t="str">
        <v>IMPRESORA</v>
      </c>
      <c r="H1124" t="str">
        <v>ZEBRA</v>
      </c>
      <c r="I1124" t="str" xml:space="preserve">
        <v xml:space="preserve">Datos usuario_x000d_
Nombre: Angelica Maria Lara Charry_x000d_
Correo: Angelica.Lara@cencosud.com.co_x000d_
Usuario AD: AMLaraC_x000d_
Pais: Colombia_x000d_
Ubicacion: M042 METRO IBAGUE_x000d_
Zona: Colombia Occidente_x000d_
Unidad de Negocio: Supermercados_x000d_
Servicio: Tiendas &amp; Centros de Distribucion_x000d_
Telefono: 3183129102_x000d_
Anexo: 7420402_x000d_
Descripcion: Buen dia Por favor solicito revision de impresora de stiker ya que no imprime serial 5931557_x000d_
gracias</v>
      </c>
      <c r="J1124" t="str">
        <v>NO APLICA</v>
      </c>
      <c r="K1124" t="str" xml:space="preserve">
        <v xml:space="preserve">Se solicita por favor autorización para programar la visita de un técnico de ISIT; para que realice la revisión de la impresora térmica Zebra de oficina administrativas serial: 5931557_x000d_
Se requiere limpieza de sensores y cabezal; se solicita verificación completa de la impresora ya que no realiza el censo del papel y la correcta impresión de las etiquetas</v>
      </c>
      <c r="L1124" t="str">
        <v>Impresora zebra sticker; presenta problema al momento de imprimir; en algunas ocasiones toma el papel y otras no; adicional que cuando imprime; solo imprime cierta cantidad. Se procede a realizar una limpieza de impresora zebra; en especial sobre los sensores que detectan el papel; ajuste de cabezal; se procede a validar con usuario; el cual realiza prueba con gran cantidad de impresiones; y cambio de rollo sticker. Equipo queda operativo y en funcionamiento.</v>
      </c>
      <c r="M1124">
        <v>44603</v>
      </c>
      <c r="N1124">
        <v>44603</v>
      </c>
      <c r="O1124" t="str">
        <v>M042 METRO IBAGUE</v>
      </c>
      <c r="P1124" t="str">
        <v>IBAGUE</v>
      </c>
      <c r="Q1124" t="str">
        <v>SERGIO LEONARDO CLAVIJO CAMARGO</v>
      </c>
      <c r="R1124">
        <v>1110471353</v>
      </c>
      <c r="S1124" t="str">
        <v>OCCIDENTE</v>
      </c>
    </row>
    <row r="1125" xml:space="preserve">
      <c r="A1125">
        <v>1124</v>
      </c>
      <c r="B1125">
        <v>12260512</v>
      </c>
      <c r="C1125" t="str">
        <v>REQUEST</v>
      </c>
      <c r="D1125" t="str">
        <v>CERRADO</v>
      </c>
      <c r="E1125" t="str">
        <v>TIENDA</v>
      </c>
      <c r="F1125" t="str">
        <v>PDA</v>
      </c>
      <c r="G1125" t="str">
        <v>PDA</v>
      </c>
      <c r="H1125" t="str">
        <v>HONEYWELL</v>
      </c>
      <c r="I1125" t="str" xml:space="preserve">
        <v xml:space="preserve">Buenas tarde se requiere instalar apk gapv y telnet en las siguietns pdt_x000d_
MARCA HONEYWELL; modelo EDA 51-1 y seriales 21145B0362; 21145B04CB y 21145B045D; se anexa apk y manuales</v>
      </c>
      <c r="J1125" t="str">
        <v>NO APLICA</v>
      </c>
      <c r="K1125" t="str" xml:space="preserve">
        <v xml:space="preserve">Transfer Assignee from '' to 'Espinosa Rodriguez; Jamir Leandro '_x000d_
Transfer Group from 'Soporte_Onsite_REG_Costa_SM Colombia' to 'Soporte_Onsite_REG_Remoto_SM Colombia'</v>
      </c>
      <c r="L1125" t="str">
        <v>Se realiza instalacipon del los siguientes APK GAPV y Telnet; así mismo la confuracion de los antes mencioando; quedando operativo en las 3 PDA con serial 21145B0362; 21145B04CB y 21145B045D</v>
      </c>
      <c r="M1125">
        <v>44602</v>
      </c>
      <c r="N1125">
        <v>44603</v>
      </c>
      <c r="O1125" t="str">
        <v>M085 METRO MONTERIA</v>
      </c>
      <c r="P1125" t="str">
        <v>MONTERIA</v>
      </c>
      <c r="Q1125" t="str">
        <v>SHARON YANETH KERGUELEN WILCHES</v>
      </c>
      <c r="R1125">
        <v>1067917448</v>
      </c>
      <c r="S1125" t="str">
        <v>COSTA</v>
      </c>
    </row>
    <row r="1126" xml:space="preserve">
      <c r="A1126">
        <v>1125</v>
      </c>
      <c r="B1126">
        <v>12241398</v>
      </c>
      <c r="C1126" t="str">
        <v>REQUEST</v>
      </c>
      <c r="D1126" t="str">
        <v>CERRADO</v>
      </c>
      <c r="E1126" t="str">
        <v>TIENDA</v>
      </c>
      <c r="F1126" t="str">
        <v>CPU</v>
      </c>
      <c r="G1126" t="str">
        <v>CPU</v>
      </c>
      <c r="H1126" t="str">
        <v>LENOVO</v>
      </c>
      <c r="I1126" t="str" xml:space="preserve">
        <v xml:space="preserve">Datos usuario_x000d_
Nombre: Luis Carlos Espitia Suarez_x000d_
Correo: LuisCarlos.Espitia@cencosud.com.co_x000d_
Usuario AD: LCEspiti_x000d_
Pais: Colombia_x000d_
Ubicacion: J047 JUMBO GIRARDOT_x000d_
Zona: Colombia Occidente_x000d_
Unidad de Negocio: Supermercados_x000d_
Servicio: Tiendas &amp; Centros de Distribucion_x000d_
Telefono: 3215518720_x000d_
Anexo: 7470405_x000d_
Descripcion: Buen dia._x000d_
_x000d_
Solicito de su colaboracion ya que el que el equipo se encuentra demasiado lento; ya le hice limpieza de la papelera y reinicie pero sigue demasiado lento y se bloquea al ejecutar algunos archivos</v>
      </c>
      <c r="J1126" t="str">
        <v>NO APLICA</v>
      </c>
      <c r="K1126" t="str">
        <v>Jefe su autorizacion para revision de equipo de auxiliar de boucle que se encuentra con demasiada lentitud; se queda congelado en los procesos de excel; el equipo ya no tiene garantia por migracion</v>
      </c>
      <c r="L1126" t="str">
        <v>Se realiza revisión del pc del usuario y se encuentra equipo muy lento; se prosigue a realizar revisión de temporales; ejecutar el equipo a modo de mayor rendimiento; se realiza revisión general y desfragmentación y liberación de espacio del disco y el equipo responde correctamente... Estado OK</v>
      </c>
      <c r="M1126">
        <v>44603</v>
      </c>
      <c r="N1126">
        <v>44603</v>
      </c>
      <c r="O1126" t="str">
        <v>J047 JUMBO GIRARDOT</v>
      </c>
      <c r="P1126" t="str">
        <v>GIRARDOT</v>
      </c>
      <c r="Q1126" t="str">
        <v>RAFAEL ARDILA PUENTES</v>
      </c>
      <c r="R1126">
        <v>1018419858</v>
      </c>
      <c r="S1126" t="str">
        <v>OCCIDENTE</v>
      </c>
    </row>
    <row r="1127" xml:space="preserve">
      <c r="A1127">
        <v>1126</v>
      </c>
      <c r="B1127">
        <v>12249389</v>
      </c>
      <c r="C1127" t="str">
        <v>REQUEST</v>
      </c>
      <c r="D1127" t="str">
        <v>CERRADO</v>
      </c>
      <c r="E1127" t="str">
        <v>TIENDA</v>
      </c>
      <c r="F1127" t="str">
        <v>IMPRESORA</v>
      </c>
      <c r="G1127" t="str">
        <v>IMPRESORA</v>
      </c>
      <c r="H1127" t="str">
        <v>ZEBRA</v>
      </c>
      <c r="I1127"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solicito de su colaboracion con la impreso zabra pereques numero de IP 10.131.100.50 ya que no tiene red u se borra la IP._x000d_
Area Afectada: Perecederos_x000d_
Dispositivo Afectado: IP 10.131.100.50 impresora de provoques</v>
      </c>
      <c r="J1127" t="str">
        <v>NO APLICA</v>
      </c>
      <c r="K1127" t="str">
        <v>Jefe su autorizacion con el tecnico remoto para revision de la impresora zebra peroques que se encuentra desconfigurada</v>
      </c>
      <c r="L1127" t="str">
        <v>Se verifica zebra con ip 10.131.100.50 y se encuentra con problemas de impresión ya que no recibe los datos enviados desde Genesix por parte de los usuarios; se verifica y se encuentra diferente dirección ip a la original; se prosigue a realizar configuración paso a paso de su dirección ip; mask; gateway; se configura correctamente se guarda trabajo realizado en la memoria; y la impresora se deja en pruebas durante 1 hora y funciona e imprime correctamente...Estado ok</v>
      </c>
      <c r="M1127">
        <v>44603</v>
      </c>
      <c r="N1127">
        <v>44603</v>
      </c>
      <c r="O1127" t="str">
        <v>J047 JUMBO GIRARDOT</v>
      </c>
      <c r="P1127" t="str">
        <v>GIRARDOT</v>
      </c>
      <c r="Q1127" t="str">
        <v>RAFAEL ARDILA PUENTES</v>
      </c>
      <c r="R1127">
        <v>1018419858</v>
      </c>
      <c r="S1127" t="str">
        <v>OCCIDENTE</v>
      </c>
    </row>
    <row r="1128" xml:space="preserve">
      <c r="A1128">
        <v>1127</v>
      </c>
      <c r="B1128">
        <v>12248524</v>
      </c>
      <c r="C1128" t="str">
        <v>REQUEST</v>
      </c>
      <c r="D1128" t="str">
        <v>CERRADO</v>
      </c>
      <c r="E1128" t="str">
        <v>TIENDA</v>
      </c>
      <c r="F1128" t="str">
        <v>BALANZA</v>
      </c>
      <c r="G1128" t="str">
        <v>COLGANTE</v>
      </c>
      <c r="H1128" t="str">
        <v>METTLER</v>
      </c>
      <c r="I1128"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validando balanza de pescaderia ya que presenta fallas al momento de girar el rollo de papel._x000d_
inventario:012600 Model 8442 fact No: 8442-2610HPLUS-088 S/N B616359652_x000d_
_x000d_
Indica la ubicacion de tu balanza en la tienda: PESCADERIA_x000d_
</v>
      </c>
      <c r="J1128" t="str">
        <v>NO APLICA</v>
      </c>
      <c r="K1128" t="str" xml:space="preserve">
        <v xml:space="preserve">Se solicita atención área pescadería._x000d_
Tienda: Jumbo San Silvestre._x000d_
Equipo: BALANZA|COLGANTE_x000d_
Marca: METTLER TOLEDO_x000d_
Modelo: 8442 PLUS_x000d_
Serial: B616359652_x000d_
Inventario: DI-012600_x000d_
Se solicita revisión; diagnostico y/o reparación si es el caso; para activo en falla; presenta novedad:_x000d_
base giratoria donde enrolla el residuo de papel luego de imprimir; no gira.</v>
      </c>
      <c r="L1128" t="str">
        <v>Se procede ajustando el cabezal de impresión ya que generaba traba o atascamiento y sigue con la misma falla.  Se verifica y se confirma con el soporte de cencosud la disponibilidad de una balanza que esta en bodega en fuera de servicio y se procede a cambiar la base de motores. Se instala y se realizan pruebas y queda la balanza operativa</v>
      </c>
      <c r="M1128">
        <v>44599</v>
      </c>
      <c r="N1128">
        <v>44606</v>
      </c>
      <c r="O1128" t="str">
        <v>J126 JUMBO SAN SILVESTRE</v>
      </c>
      <c r="P1128" t="str">
        <v>BARRANCABERMEJA</v>
      </c>
      <c r="Q1128" t="str">
        <v>JOHNNY HOYOS MARTINEZ</v>
      </c>
      <c r="R1128">
        <v>1096218213</v>
      </c>
      <c r="S1128" t="str">
        <v>ORIENTE</v>
      </c>
    </row>
    <row r="1129" xml:space="preserve">
      <c r="A1129">
        <v>1128</v>
      </c>
      <c r="B1129">
        <v>12248524</v>
      </c>
      <c r="C1129" t="str">
        <v>REQUEST</v>
      </c>
      <c r="D1129" t="str">
        <v>CERRADO</v>
      </c>
      <c r="E1129" t="str">
        <v>TIENDA</v>
      </c>
      <c r="F1129" t="str">
        <v>BALANZA</v>
      </c>
      <c r="G1129" t="str">
        <v>COLGANTE</v>
      </c>
      <c r="H1129" t="str">
        <v>METTLER</v>
      </c>
      <c r="I1129"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validando balanza de pescaderia ya que presenta fallas al momento de girar el rollo de papel._x000d_
inventario:012600 Model 8442 fact No: 8442-2610HPLUS-088 S/N B616359652_x000d_
_x000d_
Indica la ubicacion de tu balanza en la tienda: PESCADERIA_x000d_
</v>
      </c>
      <c r="J1129" t="str">
        <v>NO APLICA</v>
      </c>
      <c r="K1129" t="str" xml:space="preserve">
        <v xml:space="preserve">Se solicita atención área pescadería._x000d_
Tienda: Jumbo San Silvestre._x000d_
Equipo: BALANZA|COLGANTE_x000d_
Marca: METTLER TOLEDO_x000d_
Modelo: 8442 PLUS_x000d_
Serial: B616359652_x000d_
Inventario: DI-012600_x000d_
Se solicita revisión; diagnostico y/o reparación si es el caso; para activo en falla; presenta novedad:_x000d_
base giratoria donde enrolla el residuo de papel luego de imprimir; no gira.</v>
      </c>
      <c r="L1129" t="str">
        <v>Se procede ajustando el cabezal de impresión ya que generaba traba o atascamiento y sigue con la misma falla.  Se verifica y se confirma con el soporte de cencosud la disponibilidad de una balanza que esta en bodega en fuera de servicio y se procede a cambiar la base de motores. Se instala y se realizan pruebas y queda la balanza operativa</v>
      </c>
      <c r="M1129">
        <v>44599</v>
      </c>
      <c r="N1129">
        <v>44606</v>
      </c>
      <c r="O1129" t="str">
        <v>J126 JUMBO SAN SILVESTRE</v>
      </c>
      <c r="P1129" t="str">
        <v>BARRANCABERMEJA</v>
      </c>
      <c r="Q1129" t="str">
        <v>JOHNNY HOYOS MARTINEZ</v>
      </c>
      <c r="R1129">
        <v>1096218213</v>
      </c>
      <c r="S1129" t="str">
        <v>ORIENTE</v>
      </c>
    </row>
    <row r="1130" xml:space="preserve">
      <c r="A1130">
        <v>1129</v>
      </c>
      <c r="B1130">
        <v>12260546</v>
      </c>
      <c r="C1130" t="str">
        <v>REQUEST</v>
      </c>
      <c r="D1130" t="str">
        <v>CERRADO</v>
      </c>
      <c r="E1130" t="str">
        <v>TIENDA</v>
      </c>
      <c r="F1130" t="str">
        <v>PDA</v>
      </c>
      <c r="G1130" t="str">
        <v>PDA</v>
      </c>
      <c r="H1130" t="str">
        <v>HONEYWELL</v>
      </c>
      <c r="I1130" t="str" xml:space="preserve">
        <v xml:space="preserve">Buenas tarde se requiere instalar apk gapv y telnet en las siguietns pdt_x000d_
21175B7209 Dispositivos PDT/PDA|ESTANDAR HONEYWELL_x000d_
21175B50EB Dispositivos PDT/PDA|ESTANDAR HONEYWELL_x000d_
21175B45F9 Dispositivos PDT/PDA|ESTANDAR HONEYWELL</v>
      </c>
      <c r="J1130" t="str">
        <v>NO APLICA</v>
      </c>
      <c r="K1130" t="str" xml:space="preserve">
        <v xml:space="preserve">Transfer Assignee from '' to 'Espinosa Rodriguez; Jamir Leandro '_x000d_
Transfer Group from 'Soporte_Onsite_REG_Costa_SM Colombia' to 'Soporte_Onsite_REG_Remoto_SM Colombia</v>
      </c>
      <c r="L1130" t="str">
        <v>Se realiza instalación de las apk de GAPV y Telnet en las PDA con serial 21175B7209; 21175B50EB y 21175B45F9. Se verifica configuración y se entregan operativas</v>
      </c>
      <c r="M1130">
        <v>44602</v>
      </c>
      <c r="N1130">
        <v>44606</v>
      </c>
      <c r="O1130" t="str">
        <v>J045 JUMBO AV.DEL FERROCARRIL SANTA MARTA</v>
      </c>
      <c r="P1130" t="str">
        <v>SANTA MARTA</v>
      </c>
      <c r="Q1130" t="str">
        <v>ALDAHIR GUSTAVO HERNANDEZ CRATZ</v>
      </c>
      <c r="R1130">
        <v>1083006482</v>
      </c>
      <c r="S1130" t="str">
        <v>COSTA</v>
      </c>
    </row>
    <row r="1131" xml:space="preserve">
      <c r="A1131">
        <v>1130</v>
      </c>
      <c r="B1131">
        <v>12232020</v>
      </c>
      <c r="C1131" t="str">
        <v>REQUEST</v>
      </c>
      <c r="D1131" t="str">
        <v>CERRADO</v>
      </c>
      <c r="E1131" t="str">
        <v>TIENDA</v>
      </c>
      <c r="F1131" t="str">
        <v>IMPRESORA</v>
      </c>
      <c r="G1131" t="str">
        <v>IMPRESORA</v>
      </c>
      <c r="H1131" t="str">
        <v>ZEBRA</v>
      </c>
      <c r="I1131"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portable para peroques debido a que no enciende y no toma carga. Serial XXQVJ171500047._x000d_
Agradezco su colaboracion_x000d_
</v>
      </c>
      <c r="J1131" t="str">
        <v>NO APLICA</v>
      </c>
      <c r="K1131" t="str">
        <v>visita del tecnico de isit quien realizara la instalacion de la parte solicitada para la zebra por table de la tienda</v>
      </c>
      <c r="L1131" t="str">
        <v>Se llega a sitio y se procede con los parámetros de bioseguridad. Se realiza validación de la parte solicitada. Se cambia la parte y se ubica la zebra portable. Se coloca a cargar en un lapso de 1 hora. La zebra empieza a cargar normalmente hasta que el led en verde indica carga completa. Se enciende sin cargador y la zebra sube. Se procede con la configuración de parámetros de red y los parámetros adecuados para su correcto funcionamiento de impresión. Se realizan pruebas y la zebra carga a normalidad. Soporte remoto indica el correcto funcionamiento y carga de parámetros. No es posible realizarse pruebas de impresión a normalidad por falta de rollo peroque para zebra portable. Sin embargo; la zebra calibra correctamente el papel ya que se encontró un pequeño trazo. Se da por finalizada la llamada quedando la zebra funcional y con la carga propicia. Se entrega en contralor para el respectivo blindaje de la misma.</v>
      </c>
      <c r="M1131">
        <v>44606</v>
      </c>
      <c r="N1131">
        <v>44606</v>
      </c>
      <c r="O1131" t="str">
        <v>M179 METRO PITALITO</v>
      </c>
      <c r="P1131" t="str">
        <v>PITALITO</v>
      </c>
      <c r="Q1131" t="str">
        <v>EMERSON PALACIOS MARTINEZ</v>
      </c>
      <c r="R1131">
        <v>13723524</v>
      </c>
      <c r="S1131" t="str">
        <v>OCCIDENTE</v>
      </c>
    </row>
    <row r="1132" xml:space="preserve">
      <c r="A1132">
        <v>1131</v>
      </c>
      <c r="B1132">
        <v>12232020</v>
      </c>
      <c r="C1132" t="str">
        <v>REQUEST</v>
      </c>
      <c r="D1132" t="str">
        <v>CERRADO</v>
      </c>
      <c r="E1132" t="str">
        <v>TIENDA</v>
      </c>
      <c r="F1132" t="str">
        <v>IMPRESORA</v>
      </c>
      <c r="G1132" t="str">
        <v>IMPRESORA</v>
      </c>
      <c r="H1132" t="str">
        <v>ZEBRA</v>
      </c>
      <c r="I1132"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portable para peroques debido a que no enciende y no toma carga. Serial XXQVJ171500047._x000d_
Agradezco su colaboracion_x000d_
</v>
      </c>
      <c r="J1132" t="str">
        <v>NO APLICA</v>
      </c>
      <c r="K1132" t="str">
        <v>visita del tecnico de isit quien realizara la instalacion de la parte solicitada para la zebra por table de la tienda</v>
      </c>
      <c r="L1132" t="str">
        <v>Se llega a sitio y se procede con los parámetros de bioseguridad. Se realiza validación de la parte solicitada. Se cambia la parte y se ubica la zebra portable. Se coloca a cargar en un lapso de 1 hora. La zebra empieza a cargar normalmente hasta que el led en verde indica carga completa. Se enciende sin cargador y la zebra sube. Se procede con la configuración de parámetros de red y los parámetros adecuados para su correcto funcionamiento de impresión. Se realizan pruebas y la zebra carga a normalidad. Soporte remoto indica el correcto funcionamiento y carga de parámetros. No es posible realizarse pruebas de impresión a normalidad por falta de rollo peroque para zebra portable. Sin embargo; la zebra calibra correctamente el papel ya que se encontró un pequeño trazo. Se da por finalizada la llamada quedando la zebra funcional y con la carga propicia. Se entrega en contralor para el respectivo blindaje de la misma.</v>
      </c>
      <c r="M1132">
        <v>44606</v>
      </c>
      <c r="N1132">
        <v>44606</v>
      </c>
      <c r="O1132" t="str">
        <v>M179 METRO PITALITO</v>
      </c>
      <c r="P1132" t="str">
        <v>PITALITO</v>
      </c>
      <c r="Q1132" t="str">
        <v>EMERSON PALACIOS MARTINEZ</v>
      </c>
      <c r="R1132">
        <v>13723524</v>
      </c>
      <c r="S1132" t="str">
        <v>OCCIDENTE</v>
      </c>
    </row>
    <row r="1133" xml:space="preserve">
      <c r="A1133">
        <v>1132</v>
      </c>
      <c r="B1133">
        <v>12266887</v>
      </c>
      <c r="C1133" t="str">
        <v>REQUEST</v>
      </c>
      <c r="D1133" t="str">
        <v>CERRADO</v>
      </c>
      <c r="E1133" t="str">
        <v>TIENDA</v>
      </c>
      <c r="F1133" t="str">
        <v>CPU</v>
      </c>
      <c r="G1133" t="str">
        <v>CPU</v>
      </c>
      <c r="H1133" t="str">
        <v>LENOVO</v>
      </c>
      <c r="I1133" t="str" xml:space="preserve">
        <v xml:space="preserve">Buen día._x000d_
Se solicita migración a W10 PC gerente Carlos Pacheco._x000d_
gracias.</v>
      </c>
      <c r="J1133" t="str">
        <v>NO APLICA</v>
      </c>
      <c r="K1133" t="str" xml:space="preserve">
        <v xml:space="preserve">Buen día._x000d_
Se solicita atención área Gerente tienda._x000d_
Tienda: Jumbo San Silvestre._x000d_
Se solicita Migración PC de gerente Carlos Pacheco a W10; se solicita como continuidad del proceso de Migración anterior._x000d_
Ever Becerra</v>
      </c>
      <c r="L1133" t="str">
        <v>Se procede a cambio de equipo e instalación de computador migración Windows 7 a Windows 10. Se hace backup; configuración de correo; impresora y genesix al director Carlos Pacheco</v>
      </c>
      <c r="M1133">
        <v>44606</v>
      </c>
      <c r="N1133">
        <v>44606</v>
      </c>
      <c r="O1133" t="str">
        <v>J126 JUMBO SAN SILVESTRE</v>
      </c>
      <c r="P1133" t="str">
        <v>BARRANCABERMEJA</v>
      </c>
      <c r="Q1133" t="str">
        <v>JOHNNY HOYOS MARTINEZ</v>
      </c>
      <c r="R1133">
        <v>1096218213</v>
      </c>
      <c r="S1133" t="str">
        <v>ORIENTE</v>
      </c>
    </row>
    <row r="1134" xml:space="preserve">
      <c r="A1134">
        <v>1133</v>
      </c>
      <c r="B1134">
        <v>12266887</v>
      </c>
      <c r="C1134" t="str">
        <v>REQUEST</v>
      </c>
      <c r="D1134" t="str">
        <v>CERRADO</v>
      </c>
      <c r="E1134" t="str">
        <v>TIENDA</v>
      </c>
      <c r="F1134" t="str">
        <v>CPU</v>
      </c>
      <c r="G1134" t="str">
        <v>CPU</v>
      </c>
      <c r="H1134" t="str">
        <v>LENOVO</v>
      </c>
      <c r="I1134" t="str" xml:space="preserve">
        <v xml:space="preserve">Buen día._x000d_
Se solicita migración a W10 PC gerente Carlos Pacheco._x000d_
gracias.</v>
      </c>
      <c r="J1134" t="str">
        <v>NO APLICA</v>
      </c>
      <c r="K1134" t="str" xml:space="preserve">
        <v xml:space="preserve">Buen día._x000d_
Se solicita atención área Gerente tienda._x000d_
Tienda: Jumbo San Silvestre._x000d_
Se solicita Migración PC de gerente Carlos Pacheco a W10; se solicita como continuidad del proceso de Migración anterior._x000d_
Ever Becerra</v>
      </c>
      <c r="L1134" t="str">
        <v>Se procede a cambio de equipo e instalación de computador migración Windows 7 a Windows 10. Se hace backup; configuración de correo; impresora y genesix al director Carlos Pacheco</v>
      </c>
      <c r="M1134">
        <v>44606</v>
      </c>
      <c r="N1134">
        <v>44606</v>
      </c>
      <c r="O1134" t="str">
        <v>J126 JUMBO SAN SILVESTRE</v>
      </c>
      <c r="P1134" t="str">
        <v>BARRANCABERMEJA</v>
      </c>
      <c r="Q1134" t="str">
        <v>JOHNNY HOYOS MARTINEZ</v>
      </c>
      <c r="R1134">
        <v>1096218213</v>
      </c>
      <c r="S1134" t="str">
        <v>ORIENTE</v>
      </c>
    </row>
    <row r="1135" xml:space="preserve">
      <c r="A1135">
        <v>1134</v>
      </c>
      <c r="B1135">
        <v>12267200</v>
      </c>
      <c r="C1135" t="str">
        <v>REQUEST</v>
      </c>
      <c r="D1135" t="str">
        <v>CERRADO</v>
      </c>
      <c r="E1135" t="str">
        <v>TIENDA</v>
      </c>
      <c r="F1135" t="str">
        <v>CPU</v>
      </c>
      <c r="G1135" t="str">
        <v>CPU</v>
      </c>
      <c r="H1135" t="str">
        <v>LENOVO</v>
      </c>
      <c r="I1135" t="str" xml:space="preserve">
        <v xml:space="preserve">Datos usuario_x000d_
Nombre: Erwin Manuel Artunduaga Cruz_x000d_
Correo: ErwinManuel.ArtunduagaCruz@cencosud.com.co_x000d_
Usuario AD: ERArtundu_x000d_
Pais: Colombia_x000d_
Ubicacion: M179 METRO PITALITO_x000d_
Zona: Colombia Occidente_x000d_
Unidad de Negocio: Supermercados_x000d_
Servicio: Tiendas &amp; Centros de Distribucion_x000d_
Telefono: 3188798392_x000d_
Anexo: 8366005_x000d_
Descripcion: Buen dia; solicito su colaboracion para la instalacion de programa de diseño corel draw; paquete office y dominio del mismo._x000d_
Indicar la ubicacion del computador en la tienda o sede: Decoracion</v>
      </c>
      <c r="J1135" t="str">
        <v>NO APLICA</v>
      </c>
      <c r="K1135" t="str">
        <v>Jefe por favor me colabora con la autorizacion de esta llamada; es para la visita del tecnico de isit quien debera subir el computador al dominio y la instalacion del Corel X7 en el computador de ecoprints el cual fue remplazado ya que el anterior presenta falla con el sistema operativo.</v>
      </c>
      <c r="L1135" t="str">
        <v>Se llega a sitio y se procede con los parámetros de bioseguridad. Se procede con la validación de la SPU que llega en reemplazo; se desembala y se extrae el disco para realizar el respectivo backup. Se realiza la copia adecuada y se procede a cambiar hostname e instalar las respectivas actualizaciones; se desinstala antivirus y se instala el trend. Se ejecuta la herramienta cencojoin y se sube al dominio. Se instala paquete de Office y así mismo el Corel 2017 con la respectiva activación. Se perfila usuario junto con cola de impresión Genesix al igual que archivo plano. Se realizan pruebas a satisfacción del mismo. El equipo queda completamente operativo junto con el plotter y todos sus demás periféricos. Se da por finalizada la llamada.</v>
      </c>
      <c r="M1135">
        <v>44606</v>
      </c>
      <c r="N1135">
        <v>44606</v>
      </c>
      <c r="O1135" t="str">
        <v>M179 METRO PITALITO</v>
      </c>
      <c r="P1135" t="str">
        <v>PITALITO</v>
      </c>
      <c r="Q1135" t="str">
        <v>EMERSON PALACIOS MARTINEZ</v>
      </c>
      <c r="R1135">
        <v>13723524</v>
      </c>
      <c r="S1135" t="str">
        <v>OCCIDENTE</v>
      </c>
    </row>
    <row r="1136" xml:space="preserve">
      <c r="A1136">
        <v>1135</v>
      </c>
      <c r="B1136">
        <v>12267200</v>
      </c>
      <c r="C1136" t="str">
        <v>REQUEST</v>
      </c>
      <c r="D1136" t="str">
        <v>CERRADO</v>
      </c>
      <c r="E1136" t="str">
        <v>TIENDA</v>
      </c>
      <c r="F1136" t="str">
        <v>CPU</v>
      </c>
      <c r="G1136" t="str">
        <v>CPU</v>
      </c>
      <c r="H1136" t="str">
        <v>LENOVO</v>
      </c>
      <c r="I1136" t="str" xml:space="preserve">
        <v xml:space="preserve">Datos usuario_x000d_
Nombre: Erwin Manuel Artunduaga Cruz_x000d_
Correo: ErwinManuel.ArtunduagaCruz@cencosud.com.co_x000d_
Usuario AD: ERArtundu_x000d_
Pais: Colombia_x000d_
Ubicacion: M179 METRO PITALITO_x000d_
Zona: Colombia Occidente_x000d_
Unidad de Negocio: Supermercados_x000d_
Servicio: Tiendas &amp; Centros de Distribucion_x000d_
Telefono: 3188798392_x000d_
Anexo: 8366005_x000d_
Descripcion: Buen dia; solicito su colaboracion para la instalacion de programa de diseño corel draw; paquete office y dominio del mismo._x000d_
Indicar la ubicacion del computador en la tienda o sede: Decoracion</v>
      </c>
      <c r="J1136" t="str">
        <v>NO APLICA</v>
      </c>
      <c r="K1136" t="str">
        <v>Jefe por favor me colabora con la autorizacion de esta llamada; es para la visita del tecnico de isit quien debera subir el computador al dominio y la instalacion del Corel X7 en el computador de ecoprints el cual fue remplazado ya que el anterior presenta falla con el sistema operativo.</v>
      </c>
      <c r="L1136" t="str">
        <v>Se llega a sitio y se procede con los parámetros de bioseguridad. Se procede con la validación de la SPU que llega en reemplazo; se desembala y se extrae el disco para realizar el respectivo backup. Se realiza la copia adecuada y se procede a cambiar hostname e instalar las respectivas actualizaciones; se desinstala antivirus y se instala el trend. Se ejecuta la herramienta cencojoin y se sube al dominio. Se instala paquete de Office y así mismo el Corel 2017 con la respectiva activación. Se perfila usuario junto con cola de impresión Genesix al igual que archivo plano. Se realizan pruebas a satisfacción del mismo. El equipo queda completamente operativo junto con el plotter y todos sus demás periféricos. Se da por finalizada la llamada.</v>
      </c>
      <c r="M1136">
        <v>44606</v>
      </c>
      <c r="N1136">
        <v>44606</v>
      </c>
      <c r="O1136" t="str">
        <v>M179 METRO PITALITO</v>
      </c>
      <c r="P1136" t="str">
        <v>PITALITO</v>
      </c>
      <c r="Q1136" t="str">
        <v>EMERSON PALACIOS MARTINEZ</v>
      </c>
      <c r="R1136">
        <v>13723524</v>
      </c>
      <c r="S1136" t="str">
        <v>OCCIDENTE</v>
      </c>
    </row>
    <row r="1137" xml:space="preserve">
      <c r="A1137">
        <v>1136</v>
      </c>
      <c r="B1137">
        <v>12267200</v>
      </c>
      <c r="C1137" t="str">
        <v>REQUEST</v>
      </c>
      <c r="D1137" t="str">
        <v>CERRADO</v>
      </c>
      <c r="E1137" t="str">
        <v>TIENDA</v>
      </c>
      <c r="F1137" t="str">
        <v>CPU</v>
      </c>
      <c r="G1137" t="str">
        <v>CPU</v>
      </c>
      <c r="H1137" t="str">
        <v>LENOVO</v>
      </c>
      <c r="I1137" t="str" xml:space="preserve">
        <v xml:space="preserve">Datos usuario_x000d_
Nombre: Erwin Manuel Artunduaga Cruz_x000d_
Correo: ErwinManuel.ArtunduagaCruz@cencosud.com.co_x000d_
Usuario AD: ERArtundu_x000d_
Pais: Colombia_x000d_
Ubicacion: M179 METRO PITALITO_x000d_
Zona: Colombia Occidente_x000d_
Unidad de Negocio: Supermercados_x000d_
Servicio: Tiendas &amp; Centros de Distribucion_x000d_
Telefono: 3188798392_x000d_
Anexo: 8366005_x000d_
Descripcion: Buen dia; solicito su colaboracion para la instalacion de programa de diseño corel draw; paquete office y dominio del mismo._x000d_
Indicar la ubicacion del computador en la tienda o sede: Decoracion</v>
      </c>
      <c r="J1137" t="str">
        <v>NO APLICA</v>
      </c>
      <c r="K1137" t="str">
        <v>Jefe por favor me colabora con la autorizacion de esta llamada; es para la visita del tecnico de isit quien debera subir el computador al dominio y la instalacion del Corel X7 en el computador de ecoprints el cual fue remplazado ya que el anterior presenta falla con el sistema operativo.</v>
      </c>
      <c r="L1137" t="str">
        <v>Se llega a sitio y se procede con los parámetros de bioseguridad. Se procede con la validación de la SPU que llega en reemplazo; se desembala y se extrae el disco para realizar el respectivo backup. Se realiza la copia adecuada y se procede a cambiar hostname e instalar las respectivas actualizaciones; se desinstala antivirus y se instala el trend. Se ejecuta la herramienta cencojoin y se sube al dominio. Se instala paquete de Office y así mismo el Corel 2017 con la respectiva activación. Se perfila usuario junto con cola de impresión Genesix al igual que archivo plano. Se realizan pruebas a satisfacción del mismo. El equipo queda completamente operativo junto con el plotter y todos sus demás periféricos. Se da por finalizada la llamada.</v>
      </c>
      <c r="M1137">
        <v>44606</v>
      </c>
      <c r="N1137">
        <v>44606</v>
      </c>
      <c r="O1137" t="str">
        <v>M179 METRO PITALITO</v>
      </c>
      <c r="P1137" t="str">
        <v>PITALITO</v>
      </c>
      <c r="Q1137" t="str">
        <v>EMERSON PALACIOS MARTINEZ</v>
      </c>
      <c r="R1137">
        <v>13723524</v>
      </c>
      <c r="S1137" t="str">
        <v>OCCIDENTE</v>
      </c>
    </row>
    <row r="1138" xml:space="preserve">
      <c r="A1138">
        <v>1137</v>
      </c>
      <c r="B1138">
        <v>12267121</v>
      </c>
      <c r="C1138" t="str">
        <v>REQUEST</v>
      </c>
      <c r="D1138" t="str">
        <v>CERRADO</v>
      </c>
      <c r="E1138" t="str">
        <v>TIENDA</v>
      </c>
      <c r="F1138" t="str">
        <v>POS</v>
      </c>
      <c r="G1138" t="str">
        <v>POS</v>
      </c>
      <c r="H1138" t="str">
        <v>WINCOR</v>
      </c>
      <c r="I1138" t="str" xml:space="preserve">
        <v xml:space="preserve">Datos usuario_x000d_
Nombre: Alejandra Delgado Palmera_x000d_
Correo: Alejandra.DelgadoPalmera@cencosud.com.co_x000d_
Usuario AD: ADelgadP_x000d_
Pais: Colombia_x000d_
Ubicacion: J126 JUMBO SAN SILVESTRE_x000d_
Zona: Colombia Oriente_x000d_
Unidad de Negocio: JUMBO_x000d_
Servicio: null_x000d_
Telefono: 3173818663_x000d_
Anexo: null_x000d_
Descripcion: Se reporta falla nuevamente con la POS 16; la caja parece sobre calentarse y cuando lleva un tiempo prolongado de trabajo no permite el proceso de registro; teniendo que sacar al cajero de forma forzada del sistema; estando totalmente fuera de servicio. desde el 21 de enero se esta solicitando respuesta y no hemos obtenido solucion.</v>
      </c>
      <c r="J1138" t="str">
        <v>NO APLICA</v>
      </c>
      <c r="K1138" t="str" xml:space="preserve">
        <v xml:space="preserve">Se solicita atención área pescadería._x000d_
Tienda: Jumbo San Silvestre._x000d_
Se solicita revisión; diagnostico y/o reparación si es el caso; para la POS 16; se bloquea constantemente</v>
      </c>
      <c r="L1138" t="str">
        <v>Se procede a realizar revisión de la POS 16 la cual reportan por bloqueo y recalentamiento. Se revisan los ventiladores de la POS los cuales se evidencian que están funcionando correctamente. Se compara la temperatura que tiene la POS con otras POS y se determina que el nivel de calentamiento es similar por lo que se descarta fallas a nivel de refrigeración. Al revisar la POS; la pantalla presenta el mensaje "CLEAN UP y=1/n=any: TIQUETE INVALIDO PRESIONE CLEAR M1". De acuerdo a indicación de Soporte Cencosud Ever Becerra; la revisión de este error la debe continuar Soporte POS. Se transfiere caso para su validación.</v>
      </c>
      <c r="M1138">
        <v>44606</v>
      </c>
      <c r="N1138">
        <v>44607</v>
      </c>
      <c r="O1138" t="str">
        <v>J126 JUMBO SAN SILVESTRE</v>
      </c>
      <c r="P1138" t="str">
        <v>BARRANCABERMEJA</v>
      </c>
      <c r="Q1138" t="str">
        <v>JOHNNY HOYOS MARTINEZ</v>
      </c>
      <c r="R1138">
        <v>1096218213</v>
      </c>
      <c r="S1138" t="str">
        <v>ORIENTE</v>
      </c>
    </row>
    <row r="1139" xml:space="preserve">
      <c r="A1139">
        <v>1138</v>
      </c>
      <c r="B1139">
        <v>12269052</v>
      </c>
      <c r="C1139" t="str">
        <v>REQUEST</v>
      </c>
      <c r="D1139" t="str">
        <v>CERRADO</v>
      </c>
      <c r="E1139" t="str">
        <v>TIENDA</v>
      </c>
      <c r="F1139" t="str">
        <v>AP</v>
      </c>
      <c r="G1139" t="str">
        <v>AP</v>
      </c>
      <c r="H1139" t="str">
        <v>AP</v>
      </c>
      <c r="I1139" t="str" xml:space="preserve">
        <v xml:space="preserve">Datos usuario_x000d_
Nombre: Ana Leonor Pena Silva_x000d_
Correo: AnaLeonor.PenaSilva@cencosud.com.co_x000d_
Usuario AD: ANPenaSil_x000d_
Pais: Colombia_x000d_
Ubicacion: J126 JUMBO SAN SILVESTRE_x000d_
Zona: Colombia Oriente_x000d_
Unidad de Negocio: Supermercados_x000d_
Servicio: Tiendas &amp; Centros de Distribucion_x000d_
Telefono: 28338830_x000d_
Anexo: 3134480259_x000d_
Descripcion: buenos dias desde la semana pasada se esta presentando inconvenientes o novedades con la señal y del segundo nivel para realizar las auditorias de surtido; en el primer nivel de la tienda funciona perfectamente el sistema._x000d_
Seccion de la tienda en donde se ubica la PDT o usuario: Rancho_x000d_
</v>
      </c>
      <c r="J1139" t="str">
        <v>NO APLICA</v>
      </c>
      <c r="K1139" t="str" xml:space="preserve">
        <v xml:space="preserve">Buen día._x000d_
Se solicita atención área segundo piso (piso de venta) tienda._x000d_
Tienda: Jumbo San Silvestre._x000d_
Se solicita revisión de AP que emite señal WIFI para conexión de equipos en segundo piso de tienda._x000d_
Personal de mantenimiento realizara desinstalación y entrega de AP a Técnico ISIT._x000d_
Cordialmente;_x000d_
Ever Becerra</v>
      </c>
      <c r="L1139" t="str">
        <v>Se procede a bajar el A.P para llevarlo a la oficina de sistemas y poder conectar el A.P por medio del cable de consola y realizarle la configuracion pertinente con la ayuda del soporte de redes. Se realizan pruebas de conexión con un pdt y se verifica que queda operativo el ACCES POINT se entrega el A.P al director Carlos Pacheco para que mantenimiento lo vuelva a colocar en su sitio</v>
      </c>
      <c r="M1139">
        <v>44607</v>
      </c>
      <c r="N1139">
        <v>44607</v>
      </c>
      <c r="O1139" t="str">
        <v>J126 JUMBO SAN SILVESTRE</v>
      </c>
      <c r="P1139" t="str">
        <v>BARRANCABERMEJA</v>
      </c>
      <c r="Q1139" t="str">
        <v>JOHNNY HOYOS MARTINEZ</v>
      </c>
      <c r="R1139">
        <v>1096218213</v>
      </c>
      <c r="S1139" t="str">
        <v>ORIENTE</v>
      </c>
    </row>
    <row r="1140" xml:space="preserve">
      <c r="A1140">
        <v>1139</v>
      </c>
      <c r="B1140">
        <v>12272372</v>
      </c>
      <c r="C1140" t="str">
        <v>INCIDENT</v>
      </c>
      <c r="D1140" t="str">
        <v>CERRADO</v>
      </c>
      <c r="E1140" t="str">
        <v>TIENDA</v>
      </c>
      <c r="F1140" t="str">
        <v>ACOMPAÑAMIENTO</v>
      </c>
      <c r="G1140" t="str">
        <v>ACOMPAÑAMIENTO</v>
      </c>
      <c r="H1140" t="str">
        <v>ACOMPAÑAMIENTO</v>
      </c>
      <c r="I1140" t="str" xml:space="preserve">
        <v xml:space="preserve">Datos usuario_x000d_
Nombre: Ubaldo Valdelamar Gulfo_x000d_
Correo: Ubaldo.ValdelamarGulfo@cencosud.com.co_x000d_
Usuario AD: GValdela_x000d_
Pais: Colombia_x000d_
Ubicacion: J185 JUMBO YOPAL_x000d_
Zona: Colombia Oriente_x000d_
Unidad de Negocio: Supermercados_x000d_
Servicio: Sistemas_x000d_
Telefono: 3174311316_x000d_
Anexo: null_x000d_
Descripcion: Se solicita acompañamiento tecnico para revision de microsens en J185 Yopal; solicitado por el equipo de Redes._x000d_
</v>
      </c>
      <c r="J1140" t="str">
        <v>NO APLICA</v>
      </c>
      <c r="K1140" t="str">
        <v>Se transfiere para su gestión</v>
      </c>
      <c r="L1140" t="str">
        <v>Se realiza acompañamiento a Soporte de Redes para realizar revisión de incidencia presentada con los microsense del líneal de cajas. Se validan conexiones y estado de los equipos. Se hacen pruebas con las fuentes de poder de los microsense determinando el daño de las mismas. Se realiza intercambio de fuentes de poder de acuerdo a indicaciones de Soporte</v>
      </c>
      <c r="M1140">
        <v>44608</v>
      </c>
      <c r="N1140">
        <v>44608</v>
      </c>
      <c r="O1140" t="str">
        <v>J185 JUMBO YOPAL</v>
      </c>
      <c r="P1140" t="str">
        <v>YOPAL</v>
      </c>
      <c r="Q1140" t="str">
        <v>GABRIEL EDISSON GARCES GUAVITA</v>
      </c>
      <c r="R1140">
        <v>1121826158</v>
      </c>
      <c r="S1140" t="str">
        <v>ORIENTE</v>
      </c>
    </row>
    <row r="1141" xml:space="preserve">
      <c r="A1141">
        <v>1140</v>
      </c>
      <c r="B1141">
        <v>12272372</v>
      </c>
      <c r="C1141" t="str">
        <v>INCIDENT</v>
      </c>
      <c r="D1141" t="str">
        <v>CERRADO</v>
      </c>
      <c r="E1141" t="str">
        <v>TIENDA</v>
      </c>
      <c r="F1141" t="str">
        <v>ACOMPAÑAMIENTO</v>
      </c>
      <c r="G1141" t="str">
        <v>ACOMPAÑAMIENTO</v>
      </c>
      <c r="H1141" t="str">
        <v>ACOMPAÑAMIENTO</v>
      </c>
      <c r="I1141" t="str" xml:space="preserve">
        <v xml:space="preserve">Datos usuario_x000d_
Nombre: Ubaldo Valdelamar Gulfo_x000d_
Correo: Ubaldo.ValdelamarGulfo@cencosud.com.co_x000d_
Usuario AD: GValdela_x000d_
Pais: Colombia_x000d_
Ubicacion: J185 JUMBO YOPAL_x000d_
Zona: Colombia Oriente_x000d_
Unidad de Negocio: Supermercados_x000d_
Servicio: Sistemas_x000d_
Telefono: 3174311316_x000d_
Anexo: null_x000d_
Descripcion: Se solicita acompañamiento tecnico para revision de microsens en J185 Yopal; solicitado por el equipo de Redes._x000d_
</v>
      </c>
      <c r="J1141" t="str">
        <v>NO APLICA</v>
      </c>
      <c r="K1141" t="str">
        <v>Se transfiere para su gestión</v>
      </c>
      <c r="L1141" t="str">
        <v>Se realiza acompañamiento a Soporte de Redes para realizar revisión de incidencia presentada con los microsense del líneal de cajas. Se validan conexiones y estado de los equipos. Se hacen pruebas con las fuentes de poder de los microsense determinando el daño de las mismas. Se realiza intercambio de fuentes de poder de acuerdo a indicaciones de Soporte</v>
      </c>
      <c r="M1141">
        <v>44608</v>
      </c>
      <c r="N1141">
        <v>44608</v>
      </c>
      <c r="O1141" t="str">
        <v>J185 JUMBO YOPAL</v>
      </c>
      <c r="P1141" t="str">
        <v>YOPAL</v>
      </c>
      <c r="Q1141" t="str">
        <v>GABRIEL EDISSON GARCES GUAVITA</v>
      </c>
      <c r="R1141">
        <v>1121826158</v>
      </c>
      <c r="S1141" t="str">
        <v>ORIENTE</v>
      </c>
    </row>
    <row r="1142" xml:space="preserve">
      <c r="A1142">
        <v>1141</v>
      </c>
      <c r="B1142">
        <v>12206720</v>
      </c>
      <c r="C1142" t="str">
        <v>REQUEST</v>
      </c>
      <c r="D1142" t="str">
        <v>CERRADO</v>
      </c>
      <c r="E1142" t="str">
        <v>TIENDA</v>
      </c>
      <c r="F1142" t="str">
        <v>POS</v>
      </c>
      <c r="G1142" t="str">
        <v>POS</v>
      </c>
      <c r="H1142" t="str">
        <v>WINCOR</v>
      </c>
      <c r="I1142"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J1142" t="str">
        <v>NO APLICA</v>
      </c>
      <c r="K1142" t="str">
        <v>ya la parte se encuentra en sitio; Jefe su autorizacion para envio del tecnico para la instalacion-Gracias</v>
      </c>
      <c r="L1142" t="str">
        <v>Se realizó visita para realizar cambio del disco duro que llegó para la POS 17 pero no se puede realizar por problemas de incompatibilidad de tecnología; el disco de la POS es IDE  y el que llegó es  SATA. Se transfiere llamada para que se solicite adaptador</v>
      </c>
      <c r="M1142">
        <v>44603</v>
      </c>
      <c r="N1142">
        <v>44609</v>
      </c>
      <c r="O1142" t="str">
        <v>J036 JUMBO POPAYAN CAMPANARIO</v>
      </c>
      <c r="P1142" t="str">
        <v>POPAYAN</v>
      </c>
      <c r="Q1142" t="str">
        <v>DANIEL FERNANDO PAREDES ARTEAGA</v>
      </c>
      <c r="R1142">
        <v>10301691</v>
      </c>
      <c r="S1142" t="str">
        <v>OCCIDENTE</v>
      </c>
    </row>
    <row r="1143" xml:space="preserve">
      <c r="A1143">
        <v>1142</v>
      </c>
      <c r="B1143">
        <v>12266590</v>
      </c>
      <c r="C1143" t="str">
        <v>REQUEST</v>
      </c>
      <c r="D1143" t="str">
        <v>CERRADO</v>
      </c>
      <c r="E1143" t="str">
        <v>TIENDA</v>
      </c>
      <c r="F1143" t="str">
        <v>POS</v>
      </c>
      <c r="G1143" t="str">
        <v>POS</v>
      </c>
      <c r="H1143" t="str">
        <v>WINCOR</v>
      </c>
      <c r="I114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14 ; ya que el dia de hoy no da video; se le valida el cableado y no funciona ;_x000d_
_x000d_
Numero de inventario si se tiene: AD- 123469_x000d_
Numero de caja: 14</v>
      </c>
      <c r="J1143" t="str">
        <v>NO APLICA</v>
      </c>
      <c r="K1143" t="str">
        <v>Jefe su autorizacion con el despacho del tecnico ; revision pos 14 no da video; posible dano en disco duro</v>
      </c>
      <c r="L1143" t="str">
        <v>Se verifica cpu pos 14 y se encuentra falla en la board; se revisa en sistemas y no se encuentra repuesto para remplazar y reparar la pos. Se procede a armar una cpu pos de sistemas; se revisa board; fuente; disco duro y se configura la BIOS para proceder a la instalación mediante memoria USB de booteo. Se instala correctamente con su IP; Mask; Gateway e IP Server. Se pone a pruebas y la pos sube correctamente. A la espera de actualización de última facturación por parte de redes. Estado OK</v>
      </c>
      <c r="M1143">
        <v>44608</v>
      </c>
      <c r="N1143">
        <v>44609</v>
      </c>
      <c r="O1143" t="str">
        <v>J047 JUMBO GIRARDOT</v>
      </c>
      <c r="P1143" t="str">
        <v>GIRARDOT</v>
      </c>
      <c r="Q1143" t="str">
        <v>RAFAEL ARDILA PUENTES</v>
      </c>
      <c r="R1143">
        <v>1018419858</v>
      </c>
      <c r="S1143" t="str">
        <v>OCCIDENTE</v>
      </c>
    </row>
    <row r="1144" xml:space="preserve">
      <c r="A1144">
        <v>1143</v>
      </c>
      <c r="B1144">
        <v>12266590</v>
      </c>
      <c r="C1144" t="str">
        <v>REQUEST</v>
      </c>
      <c r="D1144" t="str">
        <v>CERRADO</v>
      </c>
      <c r="E1144" t="str">
        <v>TIENDA</v>
      </c>
      <c r="F1144" t="str">
        <v>POS</v>
      </c>
      <c r="G1144" t="str">
        <v>POS</v>
      </c>
      <c r="H1144" t="str">
        <v>WINCOR</v>
      </c>
      <c r="I114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14 ; ya que el dia de hoy no da video; se le valida el cableado y no funciona ;_x000d_
_x000d_
Numero de inventario si se tiene: AD- 123469_x000d_
Numero de caja: 14</v>
      </c>
      <c r="J1144" t="str">
        <v>NO APLICA</v>
      </c>
      <c r="K1144" t="str">
        <v>Jefe su autorizacion con el despacho del tecnico ; revision pos 14 no da video; posible dano en disco duro</v>
      </c>
      <c r="L1144" t="str">
        <v>Se verifica cpu pos 14 y se encuentra falla en la board; se revisa en sistemas y no se encuentra repuesto para remplazar y reparar la pos. Se procede a armar una cpu pos de sistemas; se revisa board; fuente; disco duro y se configura la BIOS para proceder a la instalación mediante memoria USB de booteo. Se instala correctamente con su IP; Mask; Gateway e IP Server. Se pone a pruebas y la pos sube correctamente. A la espera de actualización de última facturación por parte de redes. Estado OK</v>
      </c>
      <c r="M1144">
        <v>44608</v>
      </c>
      <c r="N1144">
        <v>44609</v>
      </c>
      <c r="O1144" t="str">
        <v>J047 JUMBO GIRARDOT</v>
      </c>
      <c r="P1144" t="str">
        <v>GIRARDOT</v>
      </c>
      <c r="Q1144" t="str">
        <v>RAFAEL ARDILA PUENTES</v>
      </c>
      <c r="R1144">
        <v>1018419858</v>
      </c>
      <c r="S1144" t="str">
        <v>OCCIDENTE</v>
      </c>
    </row>
    <row r="1145" xml:space="preserve">
      <c r="A1145">
        <v>1144</v>
      </c>
      <c r="B1145">
        <v>12266590</v>
      </c>
      <c r="C1145" t="str">
        <v>REQUEST</v>
      </c>
      <c r="D1145" t="str">
        <v>CERRADO</v>
      </c>
      <c r="E1145" t="str">
        <v>TIENDA</v>
      </c>
      <c r="F1145" t="str">
        <v>POS</v>
      </c>
      <c r="G1145" t="str">
        <v>POS</v>
      </c>
      <c r="H1145" t="str">
        <v>WINCOR</v>
      </c>
      <c r="I114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14 ; ya que el dia de hoy no da video; se le valida el cableado y no funciona ;_x000d_
_x000d_
Numero de inventario si se tiene: AD- 123469_x000d_
Numero de caja: 14</v>
      </c>
      <c r="J1145" t="str">
        <v>NO APLICA</v>
      </c>
      <c r="K1145" t="str">
        <v>Jefe su autorizacion con el despacho del tecnico ; revision pos 14 no da video; posible dano en disco duro</v>
      </c>
      <c r="L1145" t="str">
        <v>Se verifica cpu pos 14 y se encuentra falla en la board; se revisa en sistemas y no se encuentra repuesto para remplazar y reparar la pos. Se procede a armar una cpu pos de sistemas; se revisa board; fuente; disco duro y se configura la BIOS para proceder a la instalación mediante memoria USB de booteo. Se instala correctamente con su IP; Mask; Gateway e IP Server. Se pone a pruebas y la pos sube correctamente. A la espera de actualización de última facturación por parte de redes. Estado OK</v>
      </c>
      <c r="M1145">
        <v>44608</v>
      </c>
      <c r="N1145">
        <v>44609</v>
      </c>
      <c r="O1145" t="str">
        <v>J047 JUMBO GIRARDOT</v>
      </c>
      <c r="P1145" t="str">
        <v>GIRARDOT</v>
      </c>
      <c r="Q1145" t="str">
        <v>RAFAEL ARDILA PUENTES</v>
      </c>
      <c r="R1145">
        <v>1018419858</v>
      </c>
      <c r="S1145" t="str">
        <v>OCCIDENTE</v>
      </c>
    </row>
    <row r="1146" xml:space="preserve">
      <c r="A1146">
        <v>1145</v>
      </c>
      <c r="B1146">
        <v>12266710</v>
      </c>
      <c r="C1146" t="str">
        <v>REQUEST</v>
      </c>
      <c r="D1146" t="str">
        <v>CERRADO</v>
      </c>
      <c r="E1146" t="str">
        <v>TIENDA</v>
      </c>
      <c r="F1146" t="str">
        <v>VERIFICADOR</v>
      </c>
      <c r="G1146" t="str">
        <v>VERIFICADOR</v>
      </c>
      <c r="H1146" t="str">
        <v>ZEBRA</v>
      </c>
      <c r="I114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la validacion del verificador de precios de bazar; ya que no prende; serial N02CAA000634</v>
      </c>
      <c r="J1146" t="str">
        <v>NO APLICA</v>
      </c>
      <c r="K1146" t="str">
        <v>serial de verificador a instalar NQ2CAA000777</v>
      </c>
      <c r="L1146" t="str">
        <v>Se revisa verificador Newland ubicado en Bazar y se encuentra que este no enciende; se trata de configurar el otro Newland pero presenta problemas en el firmware. Se verifica y se autoriza remplazarlo por un verificador Zebra MK3190. Se procede a realizar la configuración del verificador Zebra; se pasan los archivos de configuración al verificador; se registra la IP del server; se conecta a la cswlan12 de la tienda y el verificador funciona y sube correctamente. Se instala en el sitio correspondiente</v>
      </c>
      <c r="M1146">
        <v>44608</v>
      </c>
      <c r="N1146">
        <v>44609</v>
      </c>
      <c r="O1146" t="str">
        <v>J047 JUMBO GIRARDOT</v>
      </c>
      <c r="P1146" t="str">
        <v>GIRARDOT</v>
      </c>
      <c r="Q1146" t="str">
        <v>RAFAEL ARDILA PUENTES</v>
      </c>
      <c r="R1146">
        <v>1018419858</v>
      </c>
      <c r="S1146" t="str">
        <v>OCCIDENTE</v>
      </c>
    </row>
    <row r="1147" xml:space="preserve">
      <c r="A1147">
        <v>1146</v>
      </c>
      <c r="B1147">
        <v>12266710</v>
      </c>
      <c r="C1147" t="str">
        <v>REQUEST</v>
      </c>
      <c r="D1147" t="str">
        <v>CERRADO</v>
      </c>
      <c r="E1147" t="str">
        <v>TIENDA</v>
      </c>
      <c r="F1147" t="str">
        <v>VERIFICADOR</v>
      </c>
      <c r="G1147" t="str">
        <v>VERIFICADOR</v>
      </c>
      <c r="H1147" t="str">
        <v>ZEBRA</v>
      </c>
      <c r="I114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la validacion del verificador de precios de bazar; ya que no prende; serial N02CAA000634</v>
      </c>
      <c r="J1147" t="str">
        <v>NO APLICA</v>
      </c>
      <c r="K1147" t="str">
        <v>serial de verificador a instalar NQ2CAA000777</v>
      </c>
      <c r="L1147" t="str">
        <v>Se revisa verificador Newland ubicado en Bazar y se encuentra que este no enciende; se trata de configurar el otro Newland pero presenta problemas en el firmware. Se verifica y se autoriza remplazarlo por un verificador Zebra MK3190. Se procede a realizar la configuración del verificador Zebra; se pasan los archivos de configuración al verificador; se registra la IP del server; se conecta a la cswlan12 de la tienda y el verificador funciona y sube correctamente. Se instala en el sitio correspondiente</v>
      </c>
      <c r="M1147">
        <v>44608</v>
      </c>
      <c r="N1147">
        <v>44609</v>
      </c>
      <c r="O1147" t="str">
        <v>J047 JUMBO GIRARDOT</v>
      </c>
      <c r="P1147" t="str">
        <v>GIRARDOT</v>
      </c>
      <c r="Q1147" t="str">
        <v>RAFAEL ARDILA PUENTES</v>
      </c>
      <c r="R1147">
        <v>1018419858</v>
      </c>
      <c r="S1147" t="str">
        <v>OCCIDENTE</v>
      </c>
    </row>
    <row r="1148" xml:space="preserve">
      <c r="A1148">
        <v>1147</v>
      </c>
      <c r="B1148">
        <v>12274283</v>
      </c>
      <c r="C1148" t="str">
        <v>INCIDENT</v>
      </c>
      <c r="D1148" t="str">
        <v>CERRADO</v>
      </c>
      <c r="E1148" t="str">
        <v>TIENDA</v>
      </c>
      <c r="F1148" t="str">
        <v>CPU</v>
      </c>
      <c r="G1148" t="str">
        <v>CPU</v>
      </c>
      <c r="H1148" t="str">
        <v>LENOVO</v>
      </c>
      <c r="I1148"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Supermercados_x000d_
Servicio: Sistemas_x000d_
Telefono: 3174363709_x000d_
Anexo: null_x000d_
Descripcion: Se solicita validacion de equipo con hostname M028900WS009 ubicado en tienda Metro Duitama.</v>
      </c>
      <c r="J1148" t="str">
        <v>NO APLICA</v>
      </c>
      <c r="K1148" t="str">
        <v>Se transfiere para su gestión</v>
      </c>
      <c r="L1148" t="str">
        <v xml:space="preserve">Se llega a sitio donde se procede a identicar un Hostname (M028900WS009) de los equipos anteriormente migrados o cambiados el cual respondía a ping; inicialmente se identifica switch y puerto donde esta conectado; validando que es el Pc de Sandra Torres; se envía evidencia fotográfica a Giovanna López personal de sistemas Cencosud; se deja constancia que de los pcs retirados en proyecto migracion win 10 ninguno ha sido manipulado ni extraído de su caja. luego de dichas validaciones Giovanna López autoriza retiro de sitio. </v>
      </c>
      <c r="M1148">
        <v>44609</v>
      </c>
      <c r="N1148">
        <v>44609</v>
      </c>
      <c r="O1148" t="str">
        <v>M028 METRO DUITAMA INNOVO</v>
      </c>
      <c r="P1148" t="str">
        <v>DUITAMA</v>
      </c>
      <c r="Q1148" t="str">
        <v>JHONATAN RICARDO VARGAS ZAMBRANO</v>
      </c>
      <c r="R1148">
        <v>1057583301</v>
      </c>
      <c r="S1148" t="str">
        <v>ORIENTE</v>
      </c>
    </row>
    <row r="1149" xml:space="preserve">
      <c r="A1149">
        <v>1148</v>
      </c>
      <c r="B1149">
        <v>12274283</v>
      </c>
      <c r="C1149" t="str">
        <v>INCIDENT</v>
      </c>
      <c r="D1149" t="str">
        <v>CERRADO</v>
      </c>
      <c r="E1149" t="str">
        <v>TIENDA</v>
      </c>
      <c r="F1149" t="str">
        <v>CPU</v>
      </c>
      <c r="G1149" t="str">
        <v>CPU</v>
      </c>
      <c r="H1149" t="str">
        <v>LENOVO</v>
      </c>
      <c r="I1149"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Supermercados_x000d_
Servicio: Sistemas_x000d_
Telefono: 3174363709_x000d_
Anexo: null_x000d_
Descripcion: Se solicita validacion de equipo con hostname M028900WS009 ubicado en tienda Metro Duitama.</v>
      </c>
      <c r="J1149" t="str">
        <v>NO APLICA</v>
      </c>
      <c r="K1149" t="str">
        <v>Se transfiere para su gestión</v>
      </c>
      <c r="L1149" t="str">
        <v xml:space="preserve">Se llega a sitio donde se procede a identicar un Hostname (M028900WS009) de los equipos anteriormente migrados o cambiados el cual respondía a ping; inicialmente se identifica switch y puerto donde esta conectado; validando que es el Pc de Sandra Torres; se envía evidencia fotográfica a Giovanna López personal de sistemas Cencosud; se deja constancia que de los pcs retirados en proyecto migracion win 10 ninguno ha sido manipulado ni extraído de su caja. luego de dichas validaciones Giovanna López autoriza retiro de sitio. </v>
      </c>
      <c r="M1149">
        <v>44609</v>
      </c>
      <c r="N1149">
        <v>44609</v>
      </c>
      <c r="O1149" t="str">
        <v>M028 METRO DUITAMA INNOVO</v>
      </c>
      <c r="P1149" t="str">
        <v>DUITAMA</v>
      </c>
      <c r="Q1149" t="str">
        <v>JHONATAN RICARDO VARGAS ZAMBRANO</v>
      </c>
      <c r="R1149">
        <v>1057583301</v>
      </c>
      <c r="S1149" t="str">
        <v>ORIENTE</v>
      </c>
    </row>
    <row r="1150" xml:space="preserve">
      <c r="A1150">
        <v>1149</v>
      </c>
      <c r="B1150">
        <v>12268713</v>
      </c>
      <c r="C1150" t="str">
        <v>INCIDENT</v>
      </c>
      <c r="D1150" t="str">
        <v>CERRADO</v>
      </c>
      <c r="E1150" t="str">
        <v>TIENDA</v>
      </c>
      <c r="F1150" t="str">
        <v>PDA</v>
      </c>
      <c r="G1150" t="str">
        <v>PDA</v>
      </c>
      <c r="H1150" t="str">
        <v>HONEYWELL</v>
      </c>
      <c r="I1150" t="str" xml:space="preserve">
        <v xml:space="preserve">Datos usuario_x000d_
Nombre: Jorge Armando Ramos Monroy_x000d_
Correo: jorgearmando.ramosmonroy@cencosud.com.co_x000d_
Usuario AD: JORamosMo_x000d_
Pais: Colombia_x000d_
Ubicacion: J045 JUMBO AV.DEL FERROCARRIL SANTA MARTA_x000d_
Zona: Colombia Costa_x000d_
Unidad de Negocio: Supermercados_x000d_
Servicio: Retail Financiero_x000d_
Telefono: 3186253002_x000d_
Anexo: 4329000_x000d_
Descripcion: No enciende la PDA. Problema de configuracion. Serial N. 21175B6AE2_x000d_
Indicar ubicacion del Equipo en tienda o oficinas: PLS</v>
      </c>
      <c r="J1150" t="str">
        <v>NO APLICA</v>
      </c>
      <c r="K1150" t="str">
        <v>Favor nos ayudan con la actualizacion del firmware de la PDA</v>
      </c>
      <c r="L1150" t="str">
        <v>La pda se quedaba en un boucle cuando encendía. Se procede a hacer las pruebas y se encuentra que estaba con falta de bateria; se realiza un puente a tierra para que se descargara totalmente y se dejó conectada al equipo durante 40 min aproximadamente y la pda encendió sin problema y con carga en 16%. El pin de carga está presentando fallas y por ese motivo probablemente la bateria se descargó completamente. La pda queda cargando de una forma particular dejando el cable que caiga por su peso y solo de esa manera toma la carga; de resto quedó completamente funcional y a conformidad con el jefe Jorge Ramos</v>
      </c>
      <c r="M1150">
        <v>44607</v>
      </c>
      <c r="N1150">
        <v>44610</v>
      </c>
      <c r="O1150" t="str">
        <v>J045 JUMBO AV.DEL FERROCARRIL SANTA MARTA</v>
      </c>
      <c r="P1150" t="str">
        <v>SANTA MARTA</v>
      </c>
      <c r="Q1150" t="str">
        <v>ALDAHIR GUSTAVO HERNANDEZ CRATZ</v>
      </c>
      <c r="R1150">
        <v>1083006482</v>
      </c>
      <c r="S1150" t="str">
        <v>COSTA</v>
      </c>
    </row>
    <row r="1151" xml:space="preserve">
      <c r="A1151">
        <v>1150</v>
      </c>
      <c r="B1151">
        <v>12274397</v>
      </c>
      <c r="C1151" t="str">
        <v>REQUEST</v>
      </c>
      <c r="D1151" t="str">
        <v>CERRADO</v>
      </c>
      <c r="E1151" t="str">
        <v>TIENDA</v>
      </c>
      <c r="F1151" t="str">
        <v>PDA</v>
      </c>
      <c r="G1151" t="str">
        <v>PDA</v>
      </c>
      <c r="H1151" t="str">
        <v>HONEYWELL</v>
      </c>
      <c r="I1151"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se solicita instalacion de gapv para 3 pdts eda 51 de la tienda_x000d_
Seccion en la tienda o ubicacion del usuario: piso de venta_x000d_
Jefe de area asignacion de la PDT: tienda_x000d_
</v>
      </c>
      <c r="J1151" t="str">
        <v>NO APLICA</v>
      </c>
      <c r="K1151" t="str">
        <v>jefe su autorizacion para instalacion del gapv-gracias</v>
      </c>
      <c r="L1151" t="str">
        <v>Se llega a sitio y se ubican los equipos y sus respectivos usuarios. Se realiza instalación y configuración del aplicativo gavp y se realizan pruebas con los usuarios a conformidad de los mismos. Los equipos quedan completamente funcionales y se da por finalizada la actividad.</v>
      </c>
      <c r="M1151">
        <v>44610</v>
      </c>
      <c r="N1151">
        <v>44610</v>
      </c>
      <c r="O1151" t="str">
        <v>J036 JUMBO POPAYAN CAMPANARIO</v>
      </c>
      <c r="P1151" t="str">
        <v>POPAYAN</v>
      </c>
      <c r="Q1151" t="str">
        <v>DANIEL FERNANDO PAREDES ARTEAGA</v>
      </c>
      <c r="R1151">
        <v>10301691</v>
      </c>
      <c r="S1151" t="str">
        <v>OCCIDENTE</v>
      </c>
    </row>
    <row r="1152" xml:space="preserve">
      <c r="A1152">
        <v>1151</v>
      </c>
      <c r="B1152">
        <v>12274456</v>
      </c>
      <c r="C1152" t="str">
        <v>REQUEST</v>
      </c>
      <c r="D1152" t="str">
        <v>CERRADO</v>
      </c>
      <c r="E1152" t="str">
        <v>TIENDA</v>
      </c>
      <c r="F1152" t="str">
        <v>IMPRESORA</v>
      </c>
      <c r="G1152" t="str">
        <v>POS</v>
      </c>
      <c r="H1152" t="str">
        <v>EPSON</v>
      </c>
      <c r="I1152"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realizar la instalacion de la siguiente impresora en el computador de atc de la tienda._x000d_
SERIE CATEGORIA TIPO MARCA MODELO_x000d_
X6WY242744 Impresoras IMPRESORA POS EPSON TM-T88VI_x000d_
</v>
      </c>
      <c r="J1152" t="str">
        <v>NO APLICA</v>
      </c>
      <c r="K1152" t="str" xml:space="preserve">
        <v xml:space="preserve">por favor me colaboran con la autorizacion para la visita del tecnico de isit el debe realizar la instalacion de la siguiente impresora en el computador de atc de la tienda._x000d_
SERIE CATEGORIA TIPO MARCA MODELO_x000d_
X6WY242744 Impresoras IMPRESORA POS EPSON TM-T88VI</v>
      </c>
      <c r="L1152" t="str">
        <v>Se procede con validación de parámetros de bioseguridad. Se ubica el equipo. Se procede con la respectiva configuración para la impresora pos epson que será ubicada en ATC. Se realizan pruebas y validaciones en el equipo de sistemas. Se procede con la instalación de la misma en el módulo de ATC y se retira la impresora antigua. Se configuran 5 usuarios realizando validaciones en su respectivo módulo. Las pruebas salen a conformidad. Se deja como predeterminada. El módulo de ATC queda completamente operativo y físicamente funcional junto con todos sus periféricos. Se le indica al señor gerente la actividad realizada. Se da por finalizado el ticket.</v>
      </c>
      <c r="M1152">
        <v>44610</v>
      </c>
      <c r="N1152">
        <v>44610</v>
      </c>
      <c r="O1152" t="str">
        <v>M179 METRO PITALITO</v>
      </c>
      <c r="P1152" t="str">
        <v>PITALITO</v>
      </c>
      <c r="Q1152" t="str">
        <v>EMERSON PALACIOS MARTINEZ</v>
      </c>
      <c r="R1152">
        <v>13723524</v>
      </c>
      <c r="S1152" t="str">
        <v>OCCIDENTE</v>
      </c>
    </row>
    <row r="1153" xml:space="preserve">
      <c r="A1153">
        <v>1152</v>
      </c>
      <c r="B1153">
        <v>12274456</v>
      </c>
      <c r="C1153" t="str">
        <v>REQUEST</v>
      </c>
      <c r="D1153" t="str">
        <v>CERRADO</v>
      </c>
      <c r="E1153" t="str">
        <v>TIENDA</v>
      </c>
      <c r="F1153" t="str">
        <v>IMPRESORA</v>
      </c>
      <c r="G1153" t="str">
        <v>POS</v>
      </c>
      <c r="H1153" t="str">
        <v>EPSON</v>
      </c>
      <c r="I1153"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realizar la instalacion de la siguiente impresora en el computador de atc de la tienda._x000d_
SERIE CATEGORIA TIPO MARCA MODELO_x000d_
X6WY242744 Impresoras IMPRESORA POS EPSON TM-T88VI_x000d_
</v>
      </c>
      <c r="J1153" t="str">
        <v>NO APLICA</v>
      </c>
      <c r="K1153" t="str" xml:space="preserve">
        <v xml:space="preserve">por favor me colaboran con la autorizacion para la visita del tecnico de isit el debe realizar la instalacion de la siguiente impresora en el computador de atc de la tienda._x000d_
SERIE CATEGORIA TIPO MARCA MODELO_x000d_
X6WY242744 Impresoras IMPRESORA POS EPSON TM-T88VI</v>
      </c>
      <c r="L1153" t="str">
        <v>Se procede con validación de parámetros de bioseguridad. Se ubica el equipo. Se procede con la respectiva configuración para la impresora pos epson que será ubicada en ATC. Se realizan pruebas y validaciones en el equipo de sistemas. Se procede con la instalación de la misma en el módulo de ATC y se retira la impresora antigua. Se configuran 5 usuarios realizando validaciones en su respectivo módulo. Las pruebas salen a conformidad. Se deja como predeterminada. El módulo de ATC queda completamente operativo y físicamente funcional junto con todos sus periféricos. Se le indica al señor gerente la actividad realizada. Se da por finalizado el ticket.</v>
      </c>
      <c r="M1153">
        <v>44610</v>
      </c>
      <c r="N1153">
        <v>44610</v>
      </c>
      <c r="O1153" t="str">
        <v>M179 METRO PITALITO</v>
      </c>
      <c r="P1153" t="str">
        <v>PITALITO</v>
      </c>
      <c r="Q1153" t="str">
        <v>EMERSON PALACIOS MARTINEZ</v>
      </c>
      <c r="R1153">
        <v>13723524</v>
      </c>
      <c r="S1153" t="str">
        <v>OCCIDENTE</v>
      </c>
    </row>
    <row r="1154" xml:space="preserve">
      <c r="A1154">
        <v>1153</v>
      </c>
      <c r="B1154">
        <v>12274042</v>
      </c>
      <c r="C1154" t="str">
        <v>REQUEST</v>
      </c>
      <c r="D1154" t="str">
        <v>CERRADO</v>
      </c>
      <c r="E1154" t="str">
        <v>TIENDA</v>
      </c>
      <c r="F1154" t="str">
        <v>PDA</v>
      </c>
      <c r="G1154" t="str">
        <v>PDA</v>
      </c>
      <c r="H1154" t="str">
        <v>HONEYWELL</v>
      </c>
      <c r="I1154"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buenos dias. por favor me colabora con la autorizacion para la visita del tecnico de isit quien debe realizar la instalacion del apk gavp en 3 pdts._x000d_
_x000d_
21145B0480_x000d_
20073B0718_x000d_
20073B06A9.</v>
      </c>
      <c r="J1154" t="str">
        <v>NO APLICA</v>
      </c>
      <c r="K1154" t="str" xml:space="preserve">
        <v xml:space="preserve">buenos dias. por favor me colabora con la autorizacion para la visita del tecnico de isit quien debe realizar la instalacion del apk gavp en 3 pdts._x000d_
21145B0480_x000d_
20073B0718_x000d_
20073B06A9.</v>
      </c>
      <c r="L1154" t="str">
        <v>Se procede con las validaciones en sitio de los parámetros de bioseguridad. Se ubican los equipos y sus respectivos usuarios. Se realiza instalación y configuración del aplicativo gavp y se realizan pruebas con los usuarios a conformidad de los mismos. Los equipos quedan completamente funcionales y se da por finalizada la actividad.</v>
      </c>
      <c r="M1154">
        <v>44610</v>
      </c>
      <c r="N1154">
        <v>44610</v>
      </c>
      <c r="O1154" t="str">
        <v>M179 METRO PITALITO</v>
      </c>
      <c r="P1154" t="str">
        <v>PITALITO</v>
      </c>
      <c r="Q1154" t="str">
        <v>EMERSON PALACIOS MARTINEZ</v>
      </c>
      <c r="R1154">
        <v>13723524</v>
      </c>
      <c r="S1154" t="str">
        <v>OCCIDENTE</v>
      </c>
    </row>
    <row r="1155" xml:space="preserve">
      <c r="A1155">
        <v>1154</v>
      </c>
      <c r="B1155">
        <v>12274754</v>
      </c>
      <c r="C1155" t="str">
        <v>REQUEST</v>
      </c>
      <c r="D1155" t="str">
        <v>CERRADO</v>
      </c>
      <c r="E1155" t="str">
        <v>TIENDA</v>
      </c>
      <c r="F1155" t="str">
        <v>PDA</v>
      </c>
      <c r="G1155" t="str">
        <v>PDA</v>
      </c>
      <c r="H1155" t="str">
        <v>HONEYWELL</v>
      </c>
      <c r="I1155" t="str" xml:space="preserve">
        <v xml:space="preserve">Buen día._x000d_
Se solicita instalación MOCHA y GAPV en PDA de tienda._x000d_
HONEYWELL EDA51 19086B1F4F_x000d_
HONEYWELL EDA51 19086B1F45_x000d_
HONEYWELL EDA51 19086B200E_x000d_
HONEYWELL EDA51 21178B01F8_x000d_
HONEYWELL EDA51 21178B0178_x000d_
HONEYWELL EDA51 21178B03D5_x000d_
HONEYWELL EDA51 21178B03EB_x000d_
HONEYWELL EDA51 21178B03BB_x000d_
HONEYWELL EDA51 21178B03A0_x000d_
HONEYWELL EDA51 21178B024F_x000d_
HONEYWELL EDA51 21178B02FD_x000d_
HONEYWELL EDA51 21178B0A01</v>
      </c>
      <c r="J1155" t="str">
        <v>NO APLICA</v>
      </c>
      <c r="K1155" t="str" xml:space="preserve">
        <v xml:space="preserve">Transfer Assignee from '' to 'Espinosa Rodriguez; Jamir Leandro '_x000d_
Transfer Group from 'CAT Peru' to 'Soporte_Onsite_REG_Remoto_SM Colombia'</v>
      </c>
      <c r="L1155" t="str" xml:space="preserve">
        <v xml:space="preserve">Se llega a sitio donde se realiza instalación y configuración de aplicativos MOCHA Y GAVP en 3 PDA del área comercial; donde se envía evidencia fotográfica a Giovanna López y se parametrizan aplicativos según instructivo; PDA se entregan operativas.  3 PDA intervenidas con los siguientes seriales: _x000d_
1. 21178B02FD_x000d_
2. 21178B03EB_x000d_
3. 21178B0178</v>
      </c>
      <c r="M1155">
        <v>44609</v>
      </c>
      <c r="N1155">
        <v>44613</v>
      </c>
      <c r="O1155" t="str">
        <v>M097 METRO SOGAMOSO</v>
      </c>
      <c r="P1155" t="str">
        <v>SOGAMOSO</v>
      </c>
      <c r="Q1155" t="str">
        <v>JHONATAN RICARDO VARGAS ZAMBRANO</v>
      </c>
      <c r="R1155">
        <v>1057583301</v>
      </c>
      <c r="S1155" t="str">
        <v>ORIENTE</v>
      </c>
    </row>
    <row r="1156" xml:space="preserve">
      <c r="A1156">
        <v>1155</v>
      </c>
      <c r="B1156">
        <v>12274059</v>
      </c>
      <c r="C1156" t="str">
        <v>REQUEST</v>
      </c>
      <c r="D1156" t="str">
        <v>CERRADO</v>
      </c>
      <c r="E1156" t="str">
        <v>TIENDA</v>
      </c>
      <c r="F1156" t="str">
        <v>PDA</v>
      </c>
      <c r="G1156" t="str">
        <v>PDA</v>
      </c>
      <c r="H1156" t="str">
        <v>HONEYWELL</v>
      </c>
      <c r="I1156"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buenos dias. por favor me colabora con la autorizacion para la visita del tecnico de isit quien debe realizar la instalacion del apk gavp en 3 pdts._x000d_
_x000d_
21178B02A6_x000d_
21178B00A3_x000d_
21178B011A_x000d_
_x000d_
Gracias_x000d_
_x000d_
Seccion en la tienda o ubicacion del usuario: M038_x000d_
Jefe de area asignacion de la PDT: TIENDA</v>
      </c>
      <c r="J1156" t="str">
        <v>NO APLICA</v>
      </c>
      <c r="K1156" t="str" xml:space="preserve">
        <v xml:space="preserve">buenos dias. por favor me colabora con la autorizacion para la visita del tecnico de isit quien debe realizar la instalacion del apk gavp en 3 pdts._x000d_
21178B02A6_x000d_
21178B00A3_x000d_
21178B011A</v>
      </c>
      <c r="L1156" t="str">
        <v>Se ingresa a sitio se procede a buscar PDA y esperar a que las traigan ya que estaban prestadas a usuarios de la tienda; después de la espera ya teniendo las 3 PDA se procede a realizar la actualización e instalación del aplicativo GAPV; se procede a realizar el procedimiento del manual de scanner de códigos los cuales hacen el proceso de instalar el aplicativo; se reinicia cada PDA para validar si queda en el contenedor correspondiente; verificacion exitosa el aplicativo queda instalado correctamente. NOTA: aún no está autorizado el ingreso de usuarios en el aplicativo.</v>
      </c>
      <c r="M1156">
        <v>44610</v>
      </c>
      <c r="N1156">
        <v>44613</v>
      </c>
      <c r="O1156" t="str">
        <v>M038 METRO NEIVA CENTRO DE CONVENCIONES</v>
      </c>
      <c r="P1156" t="str">
        <v>NEIVA</v>
      </c>
      <c r="Q1156" t="str">
        <v>JOHN ALEJANDRO LOZADA BABATIVA</v>
      </c>
      <c r="R1156">
        <v>1075313382</v>
      </c>
      <c r="S1156" t="str">
        <v>OCCIDENTE</v>
      </c>
    </row>
    <row r="1157" xml:space="preserve">
      <c r="A1157">
        <v>1156</v>
      </c>
      <c r="B1157">
        <v>12274065</v>
      </c>
      <c r="C1157" t="str">
        <v>REQUEST</v>
      </c>
      <c r="D1157" t="str">
        <v>CERRADO</v>
      </c>
      <c r="E1157" t="str">
        <v>TIENDA</v>
      </c>
      <c r="F1157" t="str">
        <v>PDA</v>
      </c>
      <c r="G1157" t="str">
        <v>PDA</v>
      </c>
      <c r="H1157" t="str">
        <v>HONEYWELL</v>
      </c>
      <c r="I1157"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buenos dias. por favor me colabora con la autorizacion para la visita del tecnico de isit quien debe realizar la instalacion del apk gavp en 3 pdts._x000d_
_x000d_
21178B0126_x000d_
21177B76C6_x000d_
21178B0A52_x000d_
_x000d_
Gracias_x000d_
_x000d_
Seccion en la tienda o ubicacion del usuario: M195_x000d_
Jefe de area asignacion de la PDT: TIENDA</v>
      </c>
      <c r="J1157" t="str">
        <v>NO APLICA</v>
      </c>
      <c r="K1157" t="str" xml:space="preserve">
        <v xml:space="preserve">buenos dias. por favor me colabora con la autorizacion para la visita del tecnico de isit quien debe realizar la instalacion del apk gavp en 3 pdts._x000d_
21178B0126_x000d_
21177B76C6_x000d_
21178B0A52</v>
      </c>
      <c r="L1157" t="str">
        <v>Se realiza visita el dia 21 de febero de 2021 desde las 2 pm en tienda para la configuración PDA para instalación del aplicativo GAPV el cual no se pudo instalar. Se estuvo validadndo ya que ocurria error de que no instalaba el aplicativo por medio de los codigos QR los cuales la PDA quedaba en bucle de instalación y no permitía hacer nada; por tal motivo se enviaron evidencias a soporte el cual nos informó que debiamos formatear e instalar todo manualmente en las PDA. Se siguio con proceso el dia 22 de febrero; el cual se reinstaló todo el sistema desde fabrica manualmente se hizo el proceso con cada una de las PDA a configurar el proceso fue exitoso ya que todas quedaron funcionando y con el aplicativo GAPV</v>
      </c>
      <c r="M1157">
        <v>44610</v>
      </c>
      <c r="N1157">
        <v>44613</v>
      </c>
      <c r="O1157" t="str">
        <v>M195 METRO SANTA LUCIA</v>
      </c>
      <c r="P1157" t="str">
        <v>NEIVA</v>
      </c>
      <c r="Q1157" t="str">
        <v>JOHN ALEJANDRO LOZADA BABATIVA</v>
      </c>
      <c r="R1157">
        <v>1075313382</v>
      </c>
      <c r="S1157" t="str">
        <v>OCCIDENTE</v>
      </c>
    </row>
    <row r="1158" xml:space="preserve">
      <c r="A1158">
        <v>1157</v>
      </c>
      <c r="B1158">
        <v>12274065</v>
      </c>
      <c r="C1158" t="str">
        <v>REQUEST</v>
      </c>
      <c r="D1158" t="str">
        <v>CERRADO</v>
      </c>
      <c r="E1158" t="str">
        <v>TIENDA</v>
      </c>
      <c r="F1158" t="str">
        <v>PDA</v>
      </c>
      <c r="G1158" t="str">
        <v>PDA</v>
      </c>
      <c r="H1158" t="str">
        <v>HONEYWELL</v>
      </c>
      <c r="I1158"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buenos dias. por favor me colabora con la autorizacion para la visita del tecnico de isit quien debe realizar la instalacion del apk gavp en 3 pdts._x000d_
_x000d_
21178B0126_x000d_
21177B76C6_x000d_
21178B0A52_x000d_
_x000d_
Gracias_x000d_
_x000d_
Seccion en la tienda o ubicacion del usuario: M195_x000d_
Jefe de area asignacion de la PDT: TIENDA</v>
      </c>
      <c r="J1158" t="str">
        <v>NO APLICA</v>
      </c>
      <c r="K1158" t="str" xml:space="preserve">
        <v xml:space="preserve">buenos dias. por favor me colabora con la autorizacion para la visita del tecnico de isit quien debe realizar la instalacion del apk gavp en 3 pdts._x000d_
21178B0126_x000d_
21177B76C6_x000d_
21178B0A52</v>
      </c>
      <c r="L1158" t="str">
        <v>Se realiza visita el dia 21 de febero de 2021 desde las 2 pm en tienda para la configuración PDA para instalación del aplicativo GAPV el cual no se pudo instalar. Se estuvo validadndo ya que ocurria error de que no instalaba el aplicativo por medio de los codigos QR los cuales la PDA quedaba en bucle de instalación y no permitía hacer nada; por tal motivo se enviaron evidencias a soporte el cual nos informó que debiamos formatear e instalar todo manualmente en las PDA. Se siguio con proceso el dia 22 de febrero; el cual se reinstaló todo el sistema desde fabrica manualmente se hizo el proceso con cada una de las PDA a configurar el proceso fue exitoso ya que todas quedaron funcionando y con el aplicativo GAPV</v>
      </c>
      <c r="M1158">
        <v>44610</v>
      </c>
      <c r="N1158">
        <v>44613</v>
      </c>
      <c r="O1158" t="str">
        <v>M195 METRO SANTA LUCIA</v>
      </c>
      <c r="P1158" t="str">
        <v>NEIVA</v>
      </c>
      <c r="Q1158" t="str">
        <v>JOHN ALEJANDRO LOZADA BABATIVA</v>
      </c>
      <c r="R1158">
        <v>1075313382</v>
      </c>
      <c r="S1158" t="str">
        <v>OCCIDENTE</v>
      </c>
    </row>
    <row r="1159" xml:space="preserve">
      <c r="A1159">
        <v>1158</v>
      </c>
      <c r="B1159">
        <v>12274065</v>
      </c>
      <c r="C1159" t="str">
        <v>REQUEST</v>
      </c>
      <c r="D1159" t="str">
        <v>CERRADO</v>
      </c>
      <c r="E1159" t="str">
        <v>TIENDA</v>
      </c>
      <c r="F1159" t="str">
        <v>PDA</v>
      </c>
      <c r="G1159" t="str">
        <v>PDA</v>
      </c>
      <c r="H1159" t="str">
        <v>HONEYWELL</v>
      </c>
      <c r="I1159"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buenos dias. por favor me colabora con la autorizacion para la visita del tecnico de isit quien debe realizar la instalacion del apk gavp en 3 pdts._x000d_
_x000d_
21178B0126_x000d_
21177B76C6_x000d_
21178B0A52_x000d_
_x000d_
Gracias_x000d_
_x000d_
Seccion en la tienda o ubicacion del usuario: M195_x000d_
Jefe de area asignacion de la PDT: TIENDA</v>
      </c>
      <c r="J1159" t="str">
        <v>NO APLICA</v>
      </c>
      <c r="K1159" t="str" xml:space="preserve">
        <v xml:space="preserve">buenos dias. por favor me colabora con la autorizacion para la visita del tecnico de isit quien debe realizar la instalacion del apk gavp en 3 pdts._x000d_
21178B0126_x000d_
21177B76C6_x000d_
21178B0A52</v>
      </c>
      <c r="L1159" t="str">
        <v>Se realiza visita el dia 21 de febero de 2021 desde las 2 pm en tienda para la configuración PDA para instalación del aplicativo GAPV el cual no se pudo instalar. Se estuvo validadndo ya que ocurria error de que no instalaba el aplicativo por medio de los codigos QR los cuales la PDA quedaba en bucle de instalación y no permitía hacer nada; por tal motivo se enviaron evidencias a soporte el cual nos informó que debiamos formatear e instalar todo manualmente en las PDA. Se siguio con proceso el dia 22 de febrero; el cual se reinstaló todo el sistema desde fabrica manualmente se hizo el proceso con cada una de las PDA a configurar el proceso fue exitoso ya que todas quedaron funcionando y con el aplicativo GAPV</v>
      </c>
      <c r="M1159">
        <v>44610</v>
      </c>
      <c r="N1159">
        <v>44613</v>
      </c>
      <c r="O1159" t="str">
        <v>M195 METRO SANTA LUCIA</v>
      </c>
      <c r="P1159" t="str">
        <v>NEIVA</v>
      </c>
      <c r="Q1159" t="str">
        <v>JOHN ALEJANDRO LOZADA BABATIVA</v>
      </c>
      <c r="R1159">
        <v>1075313382</v>
      </c>
      <c r="S1159" t="str">
        <v>OCCIDENTE</v>
      </c>
    </row>
    <row r="1160" xml:space="preserve">
      <c r="A1160">
        <v>1159</v>
      </c>
      <c r="B1160">
        <v>12274390</v>
      </c>
      <c r="C1160" t="str">
        <v>REQUEST</v>
      </c>
      <c r="D1160" t="str">
        <v>CERRADO</v>
      </c>
      <c r="E1160" t="str">
        <v>TIENDA</v>
      </c>
      <c r="F1160" t="str">
        <v>PDA</v>
      </c>
      <c r="G1160" t="str">
        <v>PDA</v>
      </c>
      <c r="H1160" t="str">
        <v>HONEYWELL</v>
      </c>
      <c r="I1160"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se solicita la instalacion del gapv en 3 pdts eda51;_x000d_
Seccion en la tienda o ubicacion del usuario: tienda_x000d_
Jefe de area asignacion de la PDT: pgc</v>
      </c>
      <c r="J1160" t="str">
        <v>NO APLICA</v>
      </c>
      <c r="K1160" t="str">
        <v>jefe su autorizacion para instalacion del gapv-gracias</v>
      </c>
      <c r="L1160" t="str">
        <v>Se verifican las 3 PDA relacionadas; se realiza configuración mediante los 2 QR respectivos para este proceso y se configura parametros y el GAPV. Se ponen a pruebas y funcionan correctamente</v>
      </c>
      <c r="M1160">
        <v>44610</v>
      </c>
      <c r="N1160">
        <v>44613</v>
      </c>
      <c r="O1160" t="str">
        <v>J047 JUMBO GIRARDOT</v>
      </c>
      <c r="P1160" t="str">
        <v>GIRARDOT</v>
      </c>
      <c r="Q1160" t="str">
        <v>RAFAEL ARDILA PUENTES</v>
      </c>
      <c r="R1160">
        <v>1018419858</v>
      </c>
      <c r="S1160" t="str">
        <v>OCCIDENTE</v>
      </c>
    </row>
    <row r="1161" xml:space="preserve">
      <c r="A1161">
        <v>1160</v>
      </c>
      <c r="B1161">
        <v>12280809</v>
      </c>
      <c r="C1161" t="str">
        <v>INCIDENT</v>
      </c>
      <c r="D1161" t="str">
        <v>CERRADO</v>
      </c>
      <c r="E1161" t="str">
        <v>TIENDA</v>
      </c>
      <c r="F1161" t="str">
        <v>IMPRESORA</v>
      </c>
      <c r="G1161" t="str">
        <v>MANO</v>
      </c>
      <c r="H1161" t="str">
        <v>ZEBRA</v>
      </c>
      <c r="I1161"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 dia_x000d_
_x000d_
Solcito se valide la configuracion de la zebra; ya que no se estan imprimiendo correctamente las etiquetas de rotulos.</v>
      </c>
      <c r="J1161" t="str">
        <v>NO APLICA</v>
      </c>
      <c r="K1161" t="str">
        <v>Transfer Group from 'Soporte_Onsite_REG_Centro_SM Colombia' to 'Soporte_Onsite_REG_Remoto_SM Colombia'</v>
      </c>
      <c r="L1161" t="str">
        <v>Se realiza la revision en el puesto de la usuaria; se evidencia que al momento de imprimir la plantilla sale alterada. Se reinstala la aplicación Zebra; se realizan pruebas y aún sale alterada la plantilla. Se verifica con otras plantillas de stiker y funcionan sin ningún problema. Se le indica a la usuaria que debe validar cambiando la plantilla ya que está defectuosa. Impresora Zebra está operativa</v>
      </c>
      <c r="M1161">
        <v>44613</v>
      </c>
      <c r="N1161">
        <v>44613</v>
      </c>
      <c r="O1161" t="str">
        <v>J027 JUMBO RIONEGRO</v>
      </c>
      <c r="P1161" t="str">
        <v>RIONEGRO</v>
      </c>
      <c r="Q1161" t="str">
        <v>YURIMAR MARQUEZ MUÑOZ</v>
      </c>
      <c r="R1161">
        <v>1045025746</v>
      </c>
      <c r="S1161" t="str">
        <v>CENTRO</v>
      </c>
    </row>
    <row r="1162" xml:space="preserve">
      <c r="A1162">
        <v>1161</v>
      </c>
      <c r="B1162">
        <v>12280793</v>
      </c>
      <c r="C1162" t="str">
        <v>INCIDENT</v>
      </c>
      <c r="D1162" t="str">
        <v>CERRADO</v>
      </c>
      <c r="E1162" t="str">
        <v>TIENDA</v>
      </c>
      <c r="F1162" t="str">
        <v>SCANNER</v>
      </c>
      <c r="G1162" t="str">
        <v>BALANZA</v>
      </c>
      <c r="H1162" t="str">
        <v>DATALOGIC</v>
      </c>
      <c r="I1162"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Buenos dias_x000d_
_x000d_
solicito para la bascula de platos 010.131.0.16.054 nuevamente se revise ya que la tara no esta funcionando y sola se pasa a 20 gramos o mas ._x000d_
</v>
      </c>
      <c r="J1162" t="str">
        <v>NO APLICA</v>
      </c>
      <c r="K1162" t="str">
        <v>Transfer Group from 'Soporte_Onsite_REG_Centro_SM Colombia' to 'Soporte_Onsite_REG_Remoto_SM Colombia'</v>
      </c>
      <c r="L1162" t="str">
        <v>Se realiza la revisión con los usuarios que utilizan la balanza y no se evidenció error en temas de manipulación; es un tema que tal vez no todos los usuarios de la balanza están haciendo el proceso de forma correcta y por eso se les presenta el error; pero la bascula está funcionando de forma correcta. Se realizo seguimiento  30 minutos más y funciona bien.</v>
      </c>
      <c r="M1162">
        <v>44613</v>
      </c>
      <c r="N1162">
        <v>44613</v>
      </c>
      <c r="O1162" t="str">
        <v>J027 JUMBO RIONEGRO</v>
      </c>
      <c r="P1162" t="str">
        <v>RIONEGRO</v>
      </c>
      <c r="Q1162" t="str">
        <v>YURIMAR MARQUEZ MUÑOZ</v>
      </c>
      <c r="R1162">
        <v>1045025746</v>
      </c>
      <c r="S1162" t="str">
        <v>CENTRO</v>
      </c>
    </row>
    <row r="1163" xml:space="preserve">
      <c r="A1163">
        <v>1162</v>
      </c>
      <c r="B1163">
        <v>12278937</v>
      </c>
      <c r="C1163" t="str">
        <v>INCIDENT</v>
      </c>
      <c r="D1163" t="str">
        <v>CERRADO</v>
      </c>
      <c r="E1163" t="str">
        <v>TIENDA</v>
      </c>
      <c r="F1163" t="str">
        <v>POS</v>
      </c>
      <c r="G1163" t="str">
        <v>POS</v>
      </c>
      <c r="H1163" t="str">
        <v>WINCOR</v>
      </c>
      <c r="I1163" t="str" xml:space="preserve">
        <v xml:space="preserve">Datos usuario_x000d_
Nombre: Diana Aricapa_x000d_
Correo: Diana.Aricapa@cencosud.com.co_x000d_
Usuario AD: Diaaraca_x000d_
Pais: Colombia_x000d_
Ubicacion: M166 METRO DOSQUEBRADAS_x000d_
Zona: Colombia Bogota_x000d_
Unidad de Negocio: Supermercados_x000d_
Servicio: Tiendas &amp; Centros de Distribucion_x000d_
Telefono: 56940125595_x000d_
Anexo: 514410_x000d_
Descripcion: Buenos dias ; me pueden ayudar por favor revisando la pos 5 ya que se apago y no quiere encender y es la caja principal ya que es preferencial._x000d_
Numero de inventario si se tiene: 5_x000d_
Numero de caja: 5</v>
      </c>
      <c r="J1163" t="str">
        <v>NO APLICA</v>
      </c>
      <c r="K1163" t="str">
        <v>Urgency is changed from '' to '2 Muy Importante' by the System Impact is manually changed from '' to '4 Usuario'</v>
      </c>
      <c r="L1163" t="str">
        <v>Equipo POS caja 1 no enciende; se revisa en sitio; se encuentra una moneda de $50 de aluminio; la cual cayó sobre la board y produjo el corto de varios componentes de la board. Se toma el equipo POS de la zona electro; se le instala disco y tarjeta de red de la POS averiada; se conecta; se enciende; equipo sube a red; se hacen pruebas. Caja operativa. La POS averiada se deja en el punto de electro; en espera de reemplazo de board.</v>
      </c>
      <c r="M1163">
        <v>44613</v>
      </c>
      <c r="N1163">
        <v>44613</v>
      </c>
      <c r="O1163" t="str">
        <v>M166 METRO DOSQUEBRADAS</v>
      </c>
      <c r="P1163" t="str">
        <v>DOSQUEBRADAS</v>
      </c>
      <c r="Q1163" t="str">
        <v>IVAN CAMILO JARAMILLO NICHOLAS</v>
      </c>
      <c r="R1163">
        <v>4514487</v>
      </c>
      <c r="S1163" t="str">
        <v>CENTRO</v>
      </c>
    </row>
    <row r="1164" xml:space="preserve">
      <c r="A1164">
        <v>1163</v>
      </c>
      <c r="B1164">
        <v>12269431</v>
      </c>
      <c r="C1164" t="str">
        <v>REQUEST</v>
      </c>
      <c r="D1164" t="str">
        <v>CERRADO</v>
      </c>
      <c r="E1164" t="str">
        <v>TIENDA</v>
      </c>
      <c r="F1164" t="str">
        <v>PDA</v>
      </c>
      <c r="G1164" t="str">
        <v>PDA</v>
      </c>
      <c r="H1164" t="str">
        <v>HONEYWELL</v>
      </c>
      <c r="I1164" t="str" xml:space="preserve">
        <v xml:space="preserve">Datos usuario_x000d_
Nombre: lardilap_x000d_
Correo: LauraCarolina.ArdilaPerez@cencosud.com.co_x000d_
Usuario AD: lardilap_x000d_
Pais: Colombia_x000d_
Ubicacion: J126 JUMBO SAN SILVESTRE_x000d_
Zona: Colombia Oriente_x000d_
Unidad de Negocio: Supermercados_x000d_
Servicio: Tiendas &amp; Centros de Distribucion_x000d_
Telefono: 3016502143_x000d_
Anexo: null_x000d_
Descripcion: Buen dia reporto fallas en la PDT de Textil y Electro. La PDT de Electro se encuentra bloqueada y la de Textil se encuentra sin señal por lo que se necesita nuevamente una instalacion. Se solicita revision de estas._x000d_
Seccion de la tienda en donde se ubica la PDT o usuario: ELECTRO-TEXTIL</v>
      </c>
      <c r="J1164" t="str">
        <v>NO APLICA</v>
      </c>
      <c r="K1164" t="str" xml:space="preserve">
        <v xml:space="preserve">Buen día._x000d_
Se solicita revisión PDA._x000d_
Tienda: Jumbo San Silvestre._x000d_
Equipo: PDT/PDA|ESTANDAR_x000d_
Marca: HONEYWELL_x000d_
Modelo: EDA51_x000d_
Serial: 21178B0540_x000d_
Inventario: DI-034506_x000d_
Se solicita revisión; diagnostico y solución con PDA esta desconfigurada; favor entregar operativa a usuario._x000d_
Cordialmente;_x000d_
Ever Becerra</v>
      </c>
      <c r="L1164" t="str">
        <v>Se realiza revisión de PDA de Textil la cual no conectaba a la red. Se ingresa con usuario admin; se valida configuración de red wifi cswlan12; conecta correctamente a la red. Se ingresa con el usuario y se realizan pruebas y queda conectando al wifi. La PDA de electro presenta error de inicio; pide password de android. Se restablece sistema; se instalan aplicaciones y se hacen configuraciones de usuario. Se hacen pruebas con el usuario asignado y queda operativa. Pruebas realizadas por Laura Ardila</v>
      </c>
      <c r="M1164">
        <v>44609</v>
      </c>
      <c r="N1164">
        <v>44614</v>
      </c>
      <c r="O1164" t="str">
        <v>J126 JUMBO SAN SILVESTRE</v>
      </c>
      <c r="P1164" t="str">
        <v>BARRANCABERMEJA</v>
      </c>
      <c r="Q1164" t="str">
        <v>JOHNNY HOYOS MARTINEZ</v>
      </c>
      <c r="R1164">
        <v>1096218213</v>
      </c>
      <c r="S1164" t="str">
        <v>ORIENTE</v>
      </c>
    </row>
    <row r="1165" xml:space="preserve">
      <c r="A1165">
        <v>1164</v>
      </c>
      <c r="B1165">
        <v>12271349</v>
      </c>
      <c r="C1165" t="str">
        <v>REQUEST</v>
      </c>
      <c r="D1165" t="str">
        <v>CERRADO</v>
      </c>
      <c r="E1165" t="str">
        <v>TIENDA</v>
      </c>
      <c r="F1165" t="str">
        <v>PDT</v>
      </c>
      <c r="G1165" t="str">
        <v>PDT</v>
      </c>
      <c r="H1165" t="str">
        <v>SKORPIO</v>
      </c>
      <c r="I1165" t="str" xml:space="preserve">
        <v xml:space="preserve">Datos usuario_x000d_
Nombre: Jesus David Cadenas Sarmiento_x000d_
Correo: jesusdavid.cadenas@cencosud.com.co_x000d_
Usuario AD: JesCadeS_x000d_
Pais: Colombia_x000d_
Ubicacion: J126 JUMBO SAN SILVESTRE_x000d_
Zona: Colombia Oriente_x000d_
Unidad de Negocio: Supermercados_x000d_
Servicio: Tiendas &amp; Centros de Distribucion_x000d_
Telefono: 3006428063_x000d_
Anexo: 3167476016_x000d_
Descripcion: el aplicativo de antena de la pdt para el nivel 2 no carga_x000d_
Seccion de la tienda en donde se ubica la PDT o usuario: Control perdidas</v>
      </c>
      <c r="J1165" t="str">
        <v>NO APLICA</v>
      </c>
      <c r="K1165" t="str" xml:space="preserve">
        <v xml:space="preserve">Buen día._x000d_
Se solicita revisión PDA._x000d_
Tienda: Jumbo San Silvestre._x000d_
Equipo: PDT/PDA|ESTANDAR_x000d_
Marca: DATALOGIC_x000d_
Modelo: SKORPIO X3_x000d_
Serial: G17F62275_x000d_
Inventario: DI-015462_x000d_
Se solicita revisión; diagnostico y solución con PDA esta desconfigurada; favor entregar operativa a usuario.</v>
      </c>
      <c r="L1165" t="str">
        <v>Se recibe PDT del usuario Jesús Cadena la cual se evidencia que no está tomando conexión de red. Se procede a validar la configuración de red wifi; ajustando la configuración de la red cswlan15 y confirmando que toma conexión de red correctamente. Se realizan pruebas por parte de usuario quien confirma su buen funcionamiento</v>
      </c>
      <c r="M1165">
        <v>44609</v>
      </c>
      <c r="N1165">
        <v>44614</v>
      </c>
      <c r="O1165" t="str">
        <v>J126 JUMBO SAN SILVESTRE</v>
      </c>
      <c r="P1165" t="str">
        <v>BARRANCABERMEJA</v>
      </c>
      <c r="Q1165" t="str">
        <v>JOHNNY HOYOS MARTINEZ</v>
      </c>
      <c r="R1165">
        <v>1096218213</v>
      </c>
      <c r="S1165" t="str">
        <v>ORIENTE</v>
      </c>
    </row>
    <row r="1166" xml:space="preserve">
      <c r="A1166">
        <v>1165</v>
      </c>
      <c r="B1166">
        <v>12273985</v>
      </c>
      <c r="C1166" t="str">
        <v>REQUEST</v>
      </c>
      <c r="D1166" t="str">
        <v>CERRADO</v>
      </c>
      <c r="E1166" t="str">
        <v>TIENDA</v>
      </c>
      <c r="F1166" t="str">
        <v>PDA</v>
      </c>
      <c r="G1166" t="str">
        <v>PDA</v>
      </c>
      <c r="H1166" t="str">
        <v>HONEYWELL</v>
      </c>
      <c r="I1166" t="str" xml:space="preserve">
        <v xml:space="preserve">Buen día._x000d_
Se solicita instalación MOCHA y GAPV en 3 PDA de tienda._x000d_
Gracias.</v>
      </c>
      <c r="J1166" t="str">
        <v>NO APLICA</v>
      </c>
      <c r="K1166" t="str" xml:space="preserve">
        <v xml:space="preserve">Buen día._x000d_
Se solicita atención._x000d_
Tienda: Jumbo San Silvestre._x000d_
Se solicita configuración de 3 PDA HONEYWELL EDA51; instalación de MOCHA y GAPV; entregar operativas a usuarios.</v>
      </c>
      <c r="L1166" t="str">
        <v>Se realiza proceso de instalación de GAPV y Mocha en las PDA con serial 21177B750F; 21175B7463 y 21178B054E. Se realizan pruebas con usuarios y quedan funcionales.</v>
      </c>
      <c r="M1166">
        <v>44609</v>
      </c>
      <c r="N1166">
        <v>44614</v>
      </c>
      <c r="O1166" t="str">
        <v>J126 JUMBO SAN SILVESTRE</v>
      </c>
      <c r="P1166" t="str">
        <v>BARRANCABERMEJA</v>
      </c>
      <c r="Q1166" t="str">
        <v>JOHNNY HOYOS MARTINEZ</v>
      </c>
      <c r="R1166">
        <v>1096218213</v>
      </c>
      <c r="S1166" t="str">
        <v>ORIENTE</v>
      </c>
    </row>
    <row r="1167" xml:space="preserve">
      <c r="A1167">
        <v>1166</v>
      </c>
      <c r="B1167">
        <v>12274469</v>
      </c>
      <c r="C1167" t="str">
        <v>REQUEST</v>
      </c>
      <c r="D1167" t="str">
        <v>CERRADO</v>
      </c>
      <c r="E1167" t="str">
        <v>TIENDA</v>
      </c>
      <c r="F1167" t="str">
        <v>IMPRESORA</v>
      </c>
      <c r="G1167" t="str">
        <v>POS</v>
      </c>
      <c r="H1167" t="str">
        <v>EPSON</v>
      </c>
      <c r="I1167"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por favor me colaboran con la autorizacion para la visita del tecnico de isit;el debe realizar la instalacion de la siguiente impresora en el computador de atc de la tienda._x000d_
_x000d_
SERIE CATEGORIA TIPO MARCA MODELO_x000d_
X6WY219324 Impresoras IMPRESORA POS EPSON TM-T88VI_x000d_
</v>
      </c>
      <c r="J1167" t="str">
        <v>NO APLICA</v>
      </c>
      <c r="K1167" t="str" xml:space="preserve">
        <v xml:space="preserve">por favor me colaboran con la autorizacion para la visita del tecnico de isit; el debe realizar la instalacion de la siguiente impresora en el computador de atc de la tienda._x000d_
SERIE CATEGORIA TIPO MARCA MODELO_x000d_
X6WY219324 Impresoras IMPRESORA POS EPSON TM-T88VI</v>
      </c>
      <c r="L1167" t="str">
        <v>Se procedio a realizar la configuracion e instalación de impresora Epson para ATC; se valida el manual para la configuración el cual se debe resetear y modular la impresora a printer class para que sea reconocida en el punto de ATC; se hace prueba de impresión el cual significa que la impresora quedo iuen configurada; se procede a realizar la instalación en atc; se configura; se deja predeterminado; se procede a probar una devolución la cual sale exitosa; se hace comprobante de retiro y asignación firmada por gerente usuario y soporte sistema</v>
      </c>
      <c r="M1167">
        <v>44613</v>
      </c>
      <c r="N1167">
        <v>44614</v>
      </c>
      <c r="O1167" t="str">
        <v>M038 METRO NEIVA CENTRO DE CONVENCIONES</v>
      </c>
      <c r="P1167" t="str">
        <v>NEIVA</v>
      </c>
      <c r="Q1167" t="str">
        <v>JOHN ALEJANDRO LOZADA BABATIVA</v>
      </c>
      <c r="R1167">
        <v>1075313382</v>
      </c>
      <c r="S1167" t="str">
        <v>OCCIDENTE</v>
      </c>
    </row>
    <row r="1168" xml:space="preserve">
      <c r="A1168">
        <v>1167</v>
      </c>
      <c r="B1168">
        <v>12274469</v>
      </c>
      <c r="C1168" t="str">
        <v>REQUEST</v>
      </c>
      <c r="D1168" t="str">
        <v>CERRADO</v>
      </c>
      <c r="E1168" t="str">
        <v>TIENDA</v>
      </c>
      <c r="F1168" t="str">
        <v>IMPRESORA</v>
      </c>
      <c r="G1168" t="str">
        <v>POS</v>
      </c>
      <c r="H1168" t="str">
        <v>EPSON</v>
      </c>
      <c r="I1168"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por favor me colaboran con la autorizacion para la visita del tecnico de isit;el debe realizar la instalacion de la siguiente impresora en el computador de atc de la tienda._x000d_
_x000d_
SERIE CATEGORIA TIPO MARCA MODELO_x000d_
X6WY219324 Impresoras IMPRESORA POS EPSON TM-T88VI_x000d_
</v>
      </c>
      <c r="J1168" t="str">
        <v>NO APLICA</v>
      </c>
      <c r="K1168" t="str" xml:space="preserve">
        <v xml:space="preserve">por favor me colaboran con la autorizacion para la visita del tecnico de isit; el debe realizar la instalacion de la siguiente impresora en el computador de atc de la tienda._x000d_
SERIE CATEGORIA TIPO MARCA MODELO_x000d_
X6WY219324 Impresoras IMPRESORA POS EPSON TM-T88VI</v>
      </c>
      <c r="L1168" t="str">
        <v>Se procedio a realizar la configuracion e instalación de impresora Epson para ATC; se valida el manual para la configuración el cual se debe resetear y modular la impresora a printer class para que sea reconocida en el punto de ATC; se hace prueba de impresión el cual significa que la impresora quedo iuen configurada; se procede a realizar la instalación en atc; se configura; se deja predeterminado; se procede a probar una devolución la cual sale exitosa; se hace comprobante de retiro y asignación firmada por gerente usuario y soporte sistema</v>
      </c>
      <c r="M1168">
        <v>44613</v>
      </c>
      <c r="N1168">
        <v>44614</v>
      </c>
      <c r="O1168" t="str">
        <v>M038 METRO NEIVA CENTRO DE CONVENCIONES</v>
      </c>
      <c r="P1168" t="str">
        <v>NEIVA</v>
      </c>
      <c r="Q1168" t="str">
        <v>JOHN ALEJANDRO LOZADA BABATIVA</v>
      </c>
      <c r="R1168">
        <v>1075313382</v>
      </c>
      <c r="S1168" t="str">
        <v>OCCIDENTE</v>
      </c>
    </row>
    <row r="1169" xml:space="preserve">
      <c r="A1169">
        <v>1168</v>
      </c>
      <c r="B1169">
        <v>12263959</v>
      </c>
      <c r="C1169" t="str">
        <v>INCIDENT</v>
      </c>
      <c r="D1169" t="str">
        <v>CERRADO</v>
      </c>
      <c r="E1169" t="str">
        <v>TIENDA</v>
      </c>
      <c r="F1169" t="str">
        <v>VERIFICADOR</v>
      </c>
      <c r="G1169" t="str">
        <v>VERIFICADOR</v>
      </c>
      <c r="H1169" t="str">
        <v>NEWLAND</v>
      </c>
      <c r="I1169"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Verificador de PGC no funciona; arroja fuera de linea_x000d_
Indicar ubicacion del Equipo en tienda o oficinas: PGC</v>
      </c>
      <c r="J1169" t="str">
        <v>NO APLICA</v>
      </c>
      <c r="K1169" t="str" xml:space="preserve">
        <v xml:space="preserve">Se llevó a cabo la validación remota del verificador con el apoyo de Marco Ramos. El verificador no está conectando efectivamente a la red inalámbrica y es necesaria la intervención técnica para su puesta en funcionamiento._x000d_
Por favor Fernando tu aprobación para la visita del técnico de apoyo.</v>
      </c>
      <c r="L1169" t="str">
        <v>Se valida autorización de ingreso; se ingresa a la tienda; se evidencia que el verificador de precios genera error de conexión a la red WiFi; con código QR de la red WiFi para sincronizar con el Verificador de precios; se escanea el codigo QR y el verificador de precios queda en línea; se realizan pruebas con productos del área de fruver; se realiza pruebas con clientes en la tienda; la funcionaria explica que siempre lo solucionan y después de un tiempo se vuelve a dañar; solicita acompañamiento para verificar que no vuelva a fallar el verificador; se realiza seguimiento al verificador de precios y no volvió a presentar fallas.</v>
      </c>
      <c r="M1169">
        <v>44613</v>
      </c>
      <c r="N1169">
        <v>44614</v>
      </c>
      <c r="O1169" t="str">
        <v>M077 METRO ZIPAQUIRA</v>
      </c>
      <c r="P1169" t="str">
        <v>ZIPAQUIRA</v>
      </c>
      <c r="Q1169" t="str">
        <v>JHON CARLOS ARTEAGA QUINTERO</v>
      </c>
      <c r="R1169">
        <v>1061753116</v>
      </c>
      <c r="S1169" t="str">
        <v>BOGOTA</v>
      </c>
    </row>
    <row r="1170" xml:space="preserve">
      <c r="A1170">
        <v>1169</v>
      </c>
      <c r="B1170">
        <v>12267785</v>
      </c>
      <c r="C1170" t="str">
        <v>REQUEST</v>
      </c>
      <c r="D1170" t="str">
        <v>CERRADO</v>
      </c>
      <c r="E1170" t="str">
        <v>TIENDA</v>
      </c>
      <c r="F1170" t="str">
        <v>PDA</v>
      </c>
      <c r="G1170" t="str">
        <v>PDA</v>
      </c>
      <c r="H1170" t="str">
        <v>HONEYWELL</v>
      </c>
      <c r="I1170" t="str" xml:space="preserve">
        <v xml:space="preserve">Buenas Tardes_x000d_
_x000d_
_x000d_
Por favor validar en tienda las siguientes PDA e instalar el aplicativo GAPV; según el manual enviado por correo_x000d_
_x000d_
21178B044F_x000d_
21178B04E8</v>
      </c>
      <c r="J1170" t="str">
        <v>NO APLICA</v>
      </c>
      <c r="K1170" t="str">
        <v>me colaboran con visita a tienda para realizar actividad el dia lunes</v>
      </c>
      <c r="L1170" t="str">
        <v>Se valida autorización de ingreso; el Funcionario de seguridad realiza la entrega de las dos PDAs; Marca HoneyWell con seriales 21178B044F / 21178B04E8; el funcionario confirma autorización de ingreso a la Oficina de Sistemas; se conectan vií USB las PDA; se copian los archivos y se instalan; al reiniciar las PDA e ingresar a la aplicación GAPV solicita actualizar; se descarga la ultima versión del GAPV en cada PDA y se deja instalado; se realiza prueba pero no permite ingresar al programa; se confirma que los usuarios aun no tienen permisos; se deja configuradas las PDAs con usuario de seguridad.</v>
      </c>
      <c r="M1170">
        <v>44613</v>
      </c>
      <c r="N1170">
        <v>44614</v>
      </c>
      <c r="O1170" t="str">
        <v>M074 METRO FACATATIVA</v>
      </c>
      <c r="P1170" t="str">
        <v>FACATATIVA</v>
      </c>
      <c r="Q1170" t="str">
        <v>JHON CARLOS ARTEAGA QUINTERO</v>
      </c>
      <c r="R1170">
        <v>1061753116</v>
      </c>
      <c r="S1170" t="str">
        <v>BOGOTA</v>
      </c>
    </row>
    <row r="1171" xml:space="preserve">
      <c r="A1171">
        <v>1170</v>
      </c>
      <c r="B1171">
        <v>12277625</v>
      </c>
      <c r="C1171" t="str">
        <v>REQUEST</v>
      </c>
      <c r="D1171" t="str">
        <v>CERRADO</v>
      </c>
      <c r="E1171" t="str">
        <v>TIENDA</v>
      </c>
      <c r="F1171" t="str">
        <v>BALANZA</v>
      </c>
      <c r="G1171" t="str">
        <v>MANO</v>
      </c>
      <c r="H1171" t="str">
        <v>DATALOGIC</v>
      </c>
      <c r="I1171"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dias ;Dios les bendiga. Espero que se encuentren muy bien._x000d_
Lo siguiente es para informarles que la balanza de la pos# 5 no quiere pesar y ya hemos hecho lo humanamente posible; sin tener respuesta positiva._x000d_
les agradezco de antemano toda la ayuda que nos puedan brindar ;ya que es una herramienta muy importante en nuestra labor diaria._x000d_
Area donde su ubica la balanza: Lineal de cajas pos #5</v>
      </c>
      <c r="J1171" t="str">
        <v>NO APLICA</v>
      </c>
      <c r="K1171" t="str" xml:space="preserve">
        <v xml:space="preserve">Se Solicita Tencnico de Isit para validar el Scanner Balanza de la POS #5 del Lineal de Cajas._x000d_
La cual no quiere pesar.</v>
      </c>
      <c r="L1171" t="str">
        <v>Se encuentra la caja alarmada por error al momento de pesar; se retira la tapa de esta la cual es la causante del problema; se destapa y se le realiza limpieza en general según especificaciones de soporte. Caja operativa y probada por el usuario.</v>
      </c>
      <c r="M1171">
        <v>44613</v>
      </c>
      <c r="N1171">
        <v>44614</v>
      </c>
      <c r="O1171" t="str">
        <v>M040 METRO RIOHACHA</v>
      </c>
      <c r="P1171" t="str">
        <v>RIOHACHA</v>
      </c>
      <c r="Q1171" t="str">
        <v>WILGER MELO PRADO</v>
      </c>
      <c r="R1171">
        <v>1118852348</v>
      </c>
      <c r="S1171" t="str">
        <v>COSTA</v>
      </c>
    </row>
    <row r="1172" xml:space="preserve">
      <c r="A1172">
        <v>1171</v>
      </c>
      <c r="B1172">
        <v>12277625</v>
      </c>
      <c r="C1172" t="str">
        <v>REQUEST</v>
      </c>
      <c r="D1172" t="str">
        <v>CERRADO</v>
      </c>
      <c r="E1172" t="str">
        <v>TIENDA</v>
      </c>
      <c r="F1172" t="str">
        <v>BALANZA</v>
      </c>
      <c r="G1172" t="str">
        <v>MANO</v>
      </c>
      <c r="H1172" t="str">
        <v>DATALOGIC</v>
      </c>
      <c r="I1172"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dias ;Dios les bendiga. Espero que se encuentren muy bien._x000d_
Lo siguiente es para informarles que la balanza de la pos# 5 no quiere pesar y ya hemos hecho lo humanamente posible; sin tener respuesta positiva._x000d_
les agradezco de antemano toda la ayuda que nos puedan brindar ;ya que es una herramienta muy importante en nuestra labor diaria._x000d_
Area donde su ubica la balanza: Lineal de cajas pos #5</v>
      </c>
      <c r="J1172" t="str">
        <v>NO APLICA</v>
      </c>
      <c r="K1172" t="str" xml:space="preserve">
        <v xml:space="preserve">Se Solicita Tencnico de Isit para validar el Scanner Balanza de la POS #5 del Lineal de Cajas._x000d_
La cual no quiere pesar.</v>
      </c>
      <c r="L1172" t="str">
        <v>Se encuentra la caja alarmada por error al momento de pesar; se retira la tapa de esta la cual es la causante del problema; se destapa y se le realiza limpieza en general según especificaciones de soporte. Caja operativa y probada por el usuario.</v>
      </c>
      <c r="M1172">
        <v>44613</v>
      </c>
      <c r="N1172">
        <v>44614</v>
      </c>
      <c r="O1172" t="str">
        <v>M040 METRO RIOHACHA</v>
      </c>
      <c r="P1172" t="str">
        <v>RIOHACHA</v>
      </c>
      <c r="Q1172" t="str">
        <v>WILGER MELO PRADO</v>
      </c>
      <c r="R1172">
        <v>1118852348</v>
      </c>
      <c r="S1172" t="str">
        <v>COSTA</v>
      </c>
    </row>
    <row r="1173" xml:space="preserve">
      <c r="A1173">
        <v>1172</v>
      </c>
      <c r="B1173">
        <v>12277638</v>
      </c>
      <c r="C1173" t="str">
        <v>REQUEST</v>
      </c>
      <c r="D1173" t="str">
        <v>CERRADO</v>
      </c>
      <c r="E1173" t="str">
        <v>TIENDA</v>
      </c>
      <c r="F1173" t="str">
        <v>BALANZA</v>
      </c>
      <c r="G1173" t="str">
        <v>MANO</v>
      </c>
      <c r="H1173" t="str">
        <v>DATALOGIC</v>
      </c>
      <c r="I1173"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dias ;Dios les bendiga. Espero que se encuentren muy bien._x000d_
Lo siguiente es para informarles que la balanza de la pos# 7 no quiere pesar y ya hemos hecho lo humanamente posible; sin tener respuesta positiva._x000d_
les agradezco de antemano toda la ayuda que nos puedan brindar ;ya que es una herramienta muy importante en nuestra labor diaria._x000d_
Area en donde se encuentra la Balanza: Lineal de cajas ;pos#7_x000d_
</v>
      </c>
      <c r="J1173" t="str">
        <v>NO APLICA</v>
      </c>
      <c r="K1173" t="str" xml:space="preserve">
        <v xml:space="preserve">Se Solicita Tencnico de Isit para validar el Scanner Balanza de la POS #7 del Lineal de Cajas._x000d_
La cual no quiere pesar.</v>
      </c>
      <c r="L1173" t="str">
        <v xml:space="preserve">Se encuentra la caja alarmada por error al momento de pesar; se retira la tapa de esta la cual es la causante del problema; se destapa y se le realiza limpieza en general según especificaciones de soporte. Caja operativa y probada por el usuario.  </v>
      </c>
      <c r="M1173">
        <v>44613</v>
      </c>
      <c r="N1173">
        <v>44614</v>
      </c>
      <c r="O1173" t="str">
        <v>M040 METRO RIOHACHA</v>
      </c>
      <c r="P1173" t="str">
        <v>RIOHACHA</v>
      </c>
      <c r="Q1173" t="str">
        <v>WILGER MELO PRADO</v>
      </c>
      <c r="R1173">
        <v>1118852348</v>
      </c>
      <c r="S1173" t="str">
        <v>COSTA</v>
      </c>
    </row>
    <row r="1174" xml:space="preserve">
      <c r="A1174">
        <v>1173</v>
      </c>
      <c r="B1174">
        <v>12280791</v>
      </c>
      <c r="C1174" t="str">
        <v>INCIDENT</v>
      </c>
      <c r="D1174" t="str">
        <v>CERRADO</v>
      </c>
      <c r="E1174" t="str">
        <v>TIENDA</v>
      </c>
      <c r="F1174" t="str">
        <v>PDA</v>
      </c>
      <c r="G1174" t="str">
        <v>PDA</v>
      </c>
      <c r="H1174" t="str">
        <v>HONEYWELL</v>
      </c>
      <c r="I1174" t="str" xml:space="preserve">
        <v xml:space="preserve">Datos usuario_x000d_
Nombre: Emir Jacob Jimenez Subiria_x000d_
Correo: EmirJacob.Jimenez@cencosud.com.co_x000d_
Usuario AD: EJJimene_x000d_
Pais: Colombia_x000d_
Ubicacion: M040 METRO RIOHACHA_x000d_
Zona: Colombia Costa_x000d_
Unidad de Negocio: Supermercados_x000d_
Servicio: Tiendas &amp; Centros de Distribucion_x000d_
Telefono: 3003587354_x000d_
Anexo: 3046383743_x000d_
Descripcion: La PDT de control perdidas de la antena # 2 no tiene configuracion del programa para escanear las facturas; la PDT de PFT presenta bloqueo en la clave de ingreso; la PDT de bazar no enciende_x000d_
Indicar ubicacion del Equipo en tienda o oficinas: tienda</v>
      </c>
      <c r="J1174" t="str">
        <v>NO APLICA</v>
      </c>
      <c r="K1174" t="str">
        <v>Se Solicita Tencnico de Isit para validar 2 PTDs la cual presentan novedad</v>
      </c>
      <c r="L1174" t="str" xml:space="preserve">
        <v xml:space="preserve">Se reporta PDA de Antena #2 sin acceso al enlace para el escaneo de factura; se procede a configurar el acceso y dejarlo como favorito y anclado al iniciar el navegador para un fácil acceso._x000d_
La PDA de perecederos presenta bloqueo en clave de acceso y solo permitía borrar todos los datos; para lo cual se procedió a reinstalar el firmware; restablecer a valores de fábrica; y posteriormente a realizar toda la configuración e instalación de APP pertinentes dando solución al problema._x000d_
La PDA de Bazar no enciende debido a un error en el inicio; para lo cual se procedió a reinstalar el firmware; restablecer a valores de fábrica; y posteriormente a realizar toda la configuración e instalación de APP pertinentes donde soluciona el problema._x000d_
Usuarios realizan pruebas indicando que se encuentran funcionando bien.</v>
      </c>
      <c r="M1174">
        <v>44613</v>
      </c>
      <c r="N1174">
        <v>44614</v>
      </c>
      <c r="O1174" t="str">
        <v>M040 METRO RIOHACHA</v>
      </c>
      <c r="P1174" t="str">
        <v>RIOHACHA</v>
      </c>
      <c r="Q1174" t="str">
        <v>WILGER MELO PRADO</v>
      </c>
      <c r="R1174">
        <v>1118852348</v>
      </c>
      <c r="S1174" t="str">
        <v>COSTA</v>
      </c>
    </row>
    <row r="1175" xml:space="preserve">
      <c r="A1175">
        <v>1174</v>
      </c>
      <c r="B1175">
        <v>12280791</v>
      </c>
      <c r="C1175" t="str">
        <v>INCIDENT</v>
      </c>
      <c r="D1175" t="str">
        <v>CERRADO</v>
      </c>
      <c r="E1175" t="str">
        <v>TIENDA</v>
      </c>
      <c r="F1175" t="str">
        <v>PDA</v>
      </c>
      <c r="G1175" t="str">
        <v>PDA</v>
      </c>
      <c r="H1175" t="str">
        <v>HONEYWELL</v>
      </c>
      <c r="I1175" t="str" xml:space="preserve">
        <v xml:space="preserve">Datos usuario_x000d_
Nombre: Emir Jacob Jimenez Subiria_x000d_
Correo: EmirJacob.Jimenez@cencosud.com.co_x000d_
Usuario AD: EJJimene_x000d_
Pais: Colombia_x000d_
Ubicacion: M040 METRO RIOHACHA_x000d_
Zona: Colombia Costa_x000d_
Unidad de Negocio: Supermercados_x000d_
Servicio: Tiendas &amp; Centros de Distribucion_x000d_
Telefono: 3003587354_x000d_
Anexo: 3046383743_x000d_
Descripcion: La PDT de control perdidas de la antena # 2 no tiene configuracion del programa para escanear las facturas; la PDT de PFT presenta bloqueo en la clave de ingreso; la PDT de bazar no enciende_x000d_
Indicar ubicacion del Equipo en tienda o oficinas: tienda</v>
      </c>
      <c r="J1175" t="str">
        <v>NO APLICA</v>
      </c>
      <c r="K1175" t="str">
        <v>Se Solicita Tencnico de Isit para validar 2 PTDs la cual presentan novedad</v>
      </c>
      <c r="L1175" t="str" xml:space="preserve">
        <v xml:space="preserve">Se reporta PDA de Antena #2 sin acceso al enlace para el escaneo de factura; se procede a configurar el acceso y dejarlo como favorito y anclado al iniciar el navegador para un fácil acceso._x000d_
La PDA de perecederos presenta bloqueo en clave de acceso y solo permitía borrar todos los datos; para lo cual se procedió a reinstalar el firmware; restablecer a valores de fábrica; y posteriormente a realizar toda la configuración e instalación de APP pertinentes dando solución al problema._x000d_
La PDA de Bazar no enciende debido a un error en el inicio; para lo cual se procedió a reinstalar el firmware; restablecer a valores de fábrica; y posteriormente a realizar toda la configuración e instalación de APP pertinentes donde soluciona el problema._x000d_
Usuarios realizan pruebas indicando que se encuentran funcionando bien.</v>
      </c>
      <c r="M1175">
        <v>44613</v>
      </c>
      <c r="N1175">
        <v>44614</v>
      </c>
      <c r="O1175" t="str">
        <v>M040 METRO RIOHACHA</v>
      </c>
      <c r="P1175" t="str">
        <v>RIOHACHA</v>
      </c>
      <c r="Q1175" t="str">
        <v>WILGER MELO PRADO</v>
      </c>
      <c r="R1175">
        <v>1118852348</v>
      </c>
      <c r="S1175" t="str">
        <v>COSTA</v>
      </c>
    </row>
    <row r="1176" xml:space="preserve">
      <c r="A1176">
        <v>1175</v>
      </c>
      <c r="B1176">
        <v>12280877</v>
      </c>
      <c r="C1176" t="str">
        <v>REQUEST</v>
      </c>
      <c r="D1176" t="str">
        <v>CERRADO</v>
      </c>
      <c r="E1176" t="str">
        <v>TIENDA</v>
      </c>
      <c r="F1176" t="str">
        <v>PDA</v>
      </c>
      <c r="G1176" t="str">
        <v>PDA</v>
      </c>
      <c r="H1176" t="str">
        <v>HONEYWELL</v>
      </c>
      <c r="I1176" t="str" xml:space="preserve">
        <v xml:space="preserve">Datos usuario_x000d_
Nombre: Wilson Jose Romero Tellez_x000d_
Correo: Wilson.Romero@cencosud.com.co_x000d_
Usuario AD: Wjrtelle_x000d_
Pais: Colombia_x000d_
Ubicacion: M184 METRO MAYALES_x000d_
Zona: Colombia Costa_x000d_
Unidad de Negocio: Supermercados_x000d_
Servicio: Sistemas_x000d_
Telefono: 3176390738_x000d_
Anexo: 7870404_x000d_
Descripcion: Buen dia_x000d_
se crea CAU para instalacion de la nueva configuracion de la PDT de la tienda Metro Riohacha_x000d_
PDT/PDA ESTANDAR HONEYWELL EDA 51-1 21145B2D8E RECIBO_x000d_
PDT/PDA ESTANDAR HONEYWELL EDA 51-1 21145B3652 BAZAR_x000d_
PDT/PDA ESTANDAR HONEYWELL EDA 51-1 21145B321C PERECEDEROS_x000d_
PDT/PDA ESTANDAR HONEYWELL EDA 51-1 21145B46D1 SEGURIDAD_x000d_
PDT/PDA ESTANDAR HONEYWELL EDA 51-1 21145B3E31 PGC_x000d_
PDT/PDA ESTANDAR HONEYWE_x000d_
Seccion en la tienda o ubicacion del usuario: Todas las Ubicaciones de PDT de la tienda_x000d_
Jefe de area asignacion de la PDT: Todas las Ubicaciones de PDT de la tienda</v>
      </c>
      <c r="J1176" t="str">
        <v>NO APLICA</v>
      </c>
      <c r="K1176" t="str" xml:space="preserve">
        <v xml:space="preserve">se requiere instalación de la nueva configuración de la PDT de la tienda Metro Riohacha_x000d_
Todas las PDT_x000d_
adjunto encontrara procedimiento y archivo de seriales de la tienda</v>
      </c>
      <c r="L1176" t="str">
        <v>Se realiza el proceso de instalación de apk de GAPV y Mocha en las PDA de Bazar; Perecederos y PGC. Se entregan operativas a los usuarios</v>
      </c>
      <c r="M1176">
        <v>44613</v>
      </c>
      <c r="N1176">
        <v>44614</v>
      </c>
      <c r="O1176" t="str">
        <v>M040 METRO RIOHACHA</v>
      </c>
      <c r="P1176" t="str">
        <v>RIOHACHA</v>
      </c>
      <c r="Q1176" t="str">
        <v>WILGER MELO PRADO</v>
      </c>
      <c r="R1176">
        <v>1118852348</v>
      </c>
      <c r="S1176" t="str">
        <v>COSTA</v>
      </c>
    </row>
    <row r="1177" xml:space="preserve">
      <c r="A1177">
        <v>1176</v>
      </c>
      <c r="B1177">
        <v>12274013</v>
      </c>
      <c r="C1177" t="str">
        <v>REQUEST</v>
      </c>
      <c r="D1177" t="str">
        <v>CERRADO</v>
      </c>
      <c r="E1177" t="str">
        <v>TIENDA</v>
      </c>
      <c r="F1177" t="str">
        <v>PDA</v>
      </c>
      <c r="G1177" t="str">
        <v>PDA</v>
      </c>
      <c r="H1177" t="str">
        <v>HONEYWELL</v>
      </c>
      <c r="I1177" t="str" xml:space="preserve">
        <v xml:space="preserve">Buen día._x000d_
Se solicita instalación MOCHA y GAPV en 3 PDA de tienda._x000d_
Gracias.</v>
      </c>
      <c r="J1177" t="str">
        <v>NO APLICA</v>
      </c>
      <c r="K1177" t="str" xml:space="preserve">
        <v xml:space="preserve">Se solicita atención._x000d_
Tienda: Metro San Gil_x000d_
Se solicita configuración de 3 PDA HONEYWELL EDA51; instalación de MOCHA y GAPV; entregar operativas a usuarios</v>
      </c>
      <c r="L1177" t="str">
        <v>Se recogen 3 PDA; se copia las apk y configuración de telnet; se realiza la instalación de apk GAPV y Mocha. Se ingresa con el perfil de usuario de la PDA y realizan pruebas de funcionamiento. PDA operativas</v>
      </c>
      <c r="M1177">
        <v>44609</v>
      </c>
      <c r="N1177">
        <v>44615</v>
      </c>
      <c r="O1177" t="str">
        <v>M183 METRO SAN GIL</v>
      </c>
      <c r="P1177" t="str">
        <v>SAN GIL</v>
      </c>
      <c r="Q1177" t="str">
        <v>JHONATAN RICARDO VARGAS ZAMBRANO</v>
      </c>
      <c r="R1177">
        <v>1057583301</v>
      </c>
      <c r="S1177" t="str">
        <v>ORIENTE</v>
      </c>
    </row>
    <row r="1178" xml:space="preserve">
      <c r="A1178">
        <v>1177</v>
      </c>
      <c r="B1178">
        <v>12280861</v>
      </c>
      <c r="C1178" t="str">
        <v>REQUEST</v>
      </c>
      <c r="D1178" t="str">
        <v>CERRADO</v>
      </c>
      <c r="E1178" t="str">
        <v>TIENDA</v>
      </c>
      <c r="F1178" t="str">
        <v>PDA</v>
      </c>
      <c r="G1178" t="str">
        <v>PDA</v>
      </c>
      <c r="H1178" t="str">
        <v>HONEYWELL</v>
      </c>
      <c r="I1178" t="str" xml:space="preserve">
        <v xml:space="preserve">Datos usuario_x000d_
Nombre: Wbeimar Augusto Mendez Munoz_x000d_
Correo: Wbeimar.Mendez@cencosud.com.co_x000d_
Usuario AD: WAMendez_x000d_
Pais: Colombia_x000d_
Ubicacion: M183 METRO SAN GIL_x000d_
Zona: Colombia Oriente_x000d_
Unidad de Negocio: Supermercados_x000d_
Servicio: Tiendas &amp; Centros de Distribucion_x000d_
Telefono: 3004086228_x000d_
Anexo: null_x000d_
Descripcion: la pantalla de mi PDT no enciende; se cambio la bateria y tampoco encendio._x000d_
_x000d_
ID de la PDT 028324_x000d_
AREA EN DONDE SE UBICA EL EQUIPO : Recibo</v>
      </c>
      <c r="J1178" t="str">
        <v>NO APLICA</v>
      </c>
      <c r="K1178" t="str" xml:space="preserve">
        <v xml:space="preserve">Buen día._x000d_
Se solicita revisión PDA._x000d_
Tienda: Metro San Gil_x000d_
Equipo: PDT/PDA|ESTANDAR_x000d_
Marca: HONEYWELL_x000d_
Modelo: EDA51_x000d_
Serial: 19086B4816_x000d_
Inventario: DI-028324_x000d_
Se solicita revisión; diagnostico y solución con PDA no enciende; favor entregar operativa a usuario.</v>
      </c>
      <c r="L1178" t="str">
        <v>PDA presenta falla de pantalla prende pero no da video; al revisarla físicamente se observa evidencia de un golpe; siendo este la causa probable del daño. Se envía evidencia en video y fotográfica a Soporte Ever Becerra. Se devuelve caso ya que no se cuenta con autorización para destapar PDA</v>
      </c>
      <c r="M1178">
        <v>44614</v>
      </c>
      <c r="N1178">
        <v>44615</v>
      </c>
      <c r="O1178" t="str">
        <v>M183 METRO SAN GIL</v>
      </c>
      <c r="P1178" t="str">
        <v>SAN GIL</v>
      </c>
      <c r="Q1178" t="str">
        <v>JHONATAN RICARDO VARGAS ZAMBRANO</v>
      </c>
      <c r="R1178">
        <v>1057583301</v>
      </c>
      <c r="S1178" t="str">
        <v>ORIENTE</v>
      </c>
    </row>
    <row r="1179" xml:space="preserve">
      <c r="A1179">
        <v>1178</v>
      </c>
      <c r="B1179">
        <v>12283889</v>
      </c>
      <c r="C1179" t="str">
        <v>REQUEST</v>
      </c>
      <c r="D1179" t="str">
        <v>CERRADO</v>
      </c>
      <c r="E1179" t="str">
        <v>TIENDA</v>
      </c>
      <c r="F1179" t="str">
        <v>POS</v>
      </c>
      <c r="G1179" t="str">
        <v>TECLADO</v>
      </c>
      <c r="H1179" t="str">
        <v>WINCOR</v>
      </c>
      <c r="I1179" t="str" xml:space="preserve">
        <v xml:space="preserve">Buen dia._x000d_
Su ayuda con la revisión de la pos 16 no funciona el teclado; no esta operativa._x000d_
Gracias.</v>
      </c>
      <c r="J1179" t="str">
        <v>NO APLICA</v>
      </c>
      <c r="K1179" t="str" xml:space="preserve">
        <v xml:space="preserve">Buen día._x000d_
Se solicita revisión POS_x000d_
Área: Linea de cajas_x000d_
Datos del equipo_x000d_
Equipo: POS_x000d_
Marca: WINCOR_x000d_
Modelo: BEETLE-M_x000d_
Nº SERIE: 59CD001371_x000d_
Inventario: DI-024165_x000d_
Actividad: Se solicita revisión; diagnostico y/o reparación si es el caso; para POS 16 según usuario presenta falla de teclado; entregar operativa._x000d_
Cordialmente;_x000d_
Ever Becerra</v>
      </c>
      <c r="L1179" t="str">
        <v>Se realiza revisión de teclado de POS 16 que no está funcionando. Se realiza limpieza de conectores y reinicio de POS y teclado queda operativo. Se realizan pruebas y funciona correctamente</v>
      </c>
      <c r="M1179">
        <v>44614</v>
      </c>
      <c r="N1179">
        <v>44615</v>
      </c>
      <c r="O1179" t="str">
        <v>J126 JUMBO SAN SILVESTRE</v>
      </c>
      <c r="P1179" t="str">
        <v>BARRANCABERMEJA</v>
      </c>
      <c r="Q1179" t="str">
        <v>JOHNNY HOYOS MARTINEZ</v>
      </c>
      <c r="R1179">
        <v>1096218213</v>
      </c>
      <c r="S1179" t="str">
        <v>ORIENTE</v>
      </c>
    </row>
    <row r="1180" xml:space="preserve">
      <c r="A1180">
        <v>1179</v>
      </c>
      <c r="B1180">
        <v>12285687</v>
      </c>
      <c r="C1180" t="str">
        <v>INCIDENT</v>
      </c>
      <c r="D1180" t="str">
        <v>CERRADO</v>
      </c>
      <c r="E1180" t="str">
        <v>TIENDA</v>
      </c>
      <c r="F1180" t="str">
        <v>PDT</v>
      </c>
      <c r="G1180" t="str">
        <v>PDT</v>
      </c>
      <c r="H1180" t="str">
        <v>SKORPIO</v>
      </c>
      <c r="I1180"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el favor me ayuden con la revision de la pdt scorpio x3 ya que no refleja o proyecta el laser de escaneo para el codigo de barras. Se ha reiniciado varias veces pero aun asi no es posible proyectar el laser. Agradezco su atenta colaboracion. La pdt no se visualiza el serias. Gracias._x000d_
Seccion de la tienda en donde se ubica la PDT o usuario: Toda la tienda.</v>
      </c>
      <c r="J1180" t="str">
        <v>NO APLICA</v>
      </c>
      <c r="K1180" t="str">
        <v>visita del tecnico de isit quien debera validar la no vedad reportada con el laser de la pdt</v>
      </c>
      <c r="L1180" t="str">
        <v>Se realiza requisitos de bioseguridad. Se ubica la PDT y se procede con validaciones de red. Se reinicia el equipo y el equipo sigue sin dar lasser. Se procede con validaciones de hardware y se procede a desensamblar la PDT. Se detecta falla en bus de dato. Se procede con la solicitud indicándole a Soporte Remoto. Para finalizar el incidente es necesario solicitar bus de datos que va del cabezal a la Board. Se traslada la llamada al grupo encargado para la respectiva solicitud de la parte</v>
      </c>
      <c r="M1180">
        <v>44615</v>
      </c>
      <c r="N1180">
        <v>44615</v>
      </c>
      <c r="O1180" t="str">
        <v>M179 METRO PITALITO</v>
      </c>
      <c r="P1180" t="str">
        <v>PITALITO</v>
      </c>
      <c r="Q1180" t="str">
        <v>EMERSON PALACIOS MARTINEZ</v>
      </c>
      <c r="R1180">
        <v>13723524</v>
      </c>
      <c r="S1180" t="str">
        <v>OCCIDENTE</v>
      </c>
    </row>
    <row r="1181" xml:space="preserve">
      <c r="A1181">
        <v>1180</v>
      </c>
      <c r="B1181">
        <v>12274402</v>
      </c>
      <c r="C1181" t="str">
        <v>REQUEST</v>
      </c>
      <c r="D1181" t="str">
        <v>CERRADO</v>
      </c>
      <c r="E1181" t="str">
        <v>TIENDA</v>
      </c>
      <c r="F1181" t="str">
        <v>PDA</v>
      </c>
      <c r="G1181" t="str">
        <v>PDA</v>
      </c>
      <c r="H1181" t="str">
        <v>HONEYWELL</v>
      </c>
      <c r="I1181" t="str" xml:space="preserve">
        <v xml:space="preserve">Datos usuario_x000d_
Nombre: Harold Gonzalez Holguin_x000d_
Correo: Harold.Gonzalez@cencosud.com.co_x000d_
Usuario AD: HGonzaH_x000d_
Pais: Colombia_x000d_
Ubicacion: M042 METRO IBAGUE_x000d_
Zona: Colombia Occidente_x000d_
Unidad de Negocio: Supermercados_x000d_
Servicio: Tiendas &amp; Centros de Distribucion_x000d_
Telefono: 3046553535_x000d_
Anexo: 2885800_x000d_
Descripcion: se solicta instalcion del gapv en 3 pdts eda51 de la tienda_x000d_
Seccion en la tienda o ubicacion del usuario: piso de venta_x000d_
Jefe de area asignacion de la PDT: tienda</v>
      </c>
      <c r="J1181" t="str">
        <v>NO APLICA</v>
      </c>
      <c r="K1181" t="str">
        <v>jefe su autorizacion para instalacion del gapv-gracias</v>
      </c>
      <c r="L1181" t="str">
        <v>Se le solicita APK a coordinador de sistemas Stiven Bedoya quien realiza envio de los archivos; se procede a realizar copia de los archivos a las PDA's y a ejecutar la apk y adicion del perfil de GAPV a cada una de las PDA pero al tratar de ingresar con las credenciales autorizadas de los usuarios salen credenciales errados; se le informa a coordinador sistemas Stiven Bedoya sobre la novedad presentada quien indica que el acceso al portal aun no se encuentra habilitado para las PDA que de momento solo se debe dejar instalada la aplicacion; se le reporta lo comentado por coordinador de sistemas a JSC Yenny Cerley Castiblanco quien es la encargada de la seccion que maneja el GAPV en tienda</v>
      </c>
      <c r="M1181">
        <v>44610</v>
      </c>
      <c r="N1181">
        <v>44616</v>
      </c>
      <c r="O1181" t="str">
        <v>M042 METRO IBAGUE</v>
      </c>
      <c r="P1181" t="str">
        <v>IBAGUE</v>
      </c>
      <c r="Q1181" t="str">
        <v>NELSON EDUARDO TORRES ROJAS</v>
      </c>
      <c r="R1181">
        <v>5821451</v>
      </c>
      <c r="S1181" t="str">
        <v>OCCIDENTE</v>
      </c>
    </row>
    <row r="1182" xml:space="preserve">
      <c r="A1182">
        <v>1181</v>
      </c>
      <c r="B1182">
        <v>12284094</v>
      </c>
      <c r="C1182" t="str">
        <v>REQUEST</v>
      </c>
      <c r="D1182" t="str">
        <v>CERRADO</v>
      </c>
      <c r="E1182" t="str">
        <v>TIENDA</v>
      </c>
      <c r="F1182" t="str">
        <v>CPU</v>
      </c>
      <c r="G1182" t="str">
        <v>CPU</v>
      </c>
      <c r="H1182" t="str">
        <v>LENOVO</v>
      </c>
      <c r="I118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2 ; ya que esta no funciona ; no prende_x000d_
ya se valido_x000d_
Numero de inventario si se tiene: 2_x000d_
Numero de caja: 2_x000d_
</v>
      </c>
      <c r="J1182" t="str">
        <v>NO APLICA</v>
      </c>
      <c r="K1182" t="str">
        <v>envio tecnico remoto; revision pos 2 que no prende</v>
      </c>
      <c r="L1182" t="str">
        <v>Se verifica cpu pos mencionada y se evidencia cpu con fallas en la board; se trata de solucionar la falla; se configura la BIOS; se verifica inicio pero al momento de bootear la cpu pos se reinicia constantemente; se descarta fuente y disco duro por lo que se solicita cambio de board o CPU POS BETTLE-M completa para solucionar la falla.</v>
      </c>
      <c r="M1182">
        <v>44615</v>
      </c>
      <c r="N1182">
        <v>44616</v>
      </c>
      <c r="O1182" t="str">
        <v>J047 JUMBO GIRARDOT</v>
      </c>
      <c r="P1182" t="str">
        <v>GIRARDOT</v>
      </c>
      <c r="Q1182" t="str">
        <v>RAFAEL ARDILA PUENTES</v>
      </c>
      <c r="R1182">
        <v>1018419858</v>
      </c>
      <c r="S1182" t="str">
        <v>OCCIDENTE</v>
      </c>
    </row>
    <row r="1183" xml:space="preserve">
      <c r="A1183">
        <v>1182</v>
      </c>
      <c r="B1183">
        <v>12284229</v>
      </c>
      <c r="C1183" t="str">
        <v>REQUEST</v>
      </c>
      <c r="D1183" t="str">
        <v>CERRADO</v>
      </c>
      <c r="E1183" t="str">
        <v>TIENDA</v>
      </c>
      <c r="F1183" t="str">
        <v>ROTULO</v>
      </c>
      <c r="G1183" t="str">
        <v>CPU</v>
      </c>
      <c r="H1183" t="str">
        <v>LENOVO</v>
      </c>
      <c r="I1183"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Supermercados_x000d_
Servicio: Sistemas_x000d_
Telefono: 3174355320_x000d_
Anexo: null_x000d_
Descripcion: Buenas tardes._x000d_
_x000d_
Jefe Miguel por favor me colabora con l autorizacion para la visita del tecnico de isit; quien debera ubicar los siguientes seriales de desktop con su monitor correspondiente; tambien de be colocar un rotulo y llevar a la oficina de sistemas de la tienda; ya que estos equipos son solicitados para la apertura de la tiendas easy; se anexan los formatos para la actividad._x000d_
_x000d_
Adjuntos: ROTULO EQUIPOS EASY.docx</v>
      </c>
      <c r="J1183" t="str">
        <v>NO APLICA</v>
      </c>
      <c r="K1183" t="str">
        <v>visita del tecnico de isit; quien debera ubicar los siguientes seriales de desktop con su monitor correspondiente; tambien de be colocar un rotulo y llevar a la oficina de sistemas de la tienda; ya que estos equipos son solicitados para la apertura de la tiendas easy; se anexan los formatos para la actividad.</v>
      </c>
      <c r="L1183" t="str">
        <v>Se procede a realizar procedimiento de impresión de rótulos de once equipos; se procede a realizar el retiro de los equipos que estaban bajo custodia en la JAULA; ya retirados se procede a realizar la identificación de los equipos y la rotulación de los mismos para dejar listo para envío y que no los manipulen; se organizan en sistemas y se dejan bajo llave para ser trasladados.</v>
      </c>
      <c r="M1183">
        <v>44615</v>
      </c>
      <c r="N1183">
        <v>44616</v>
      </c>
      <c r="O1183" t="str">
        <v>M195 METRO SANTA LUCIA</v>
      </c>
      <c r="P1183" t="str">
        <v>NEIVA</v>
      </c>
      <c r="Q1183" t="str">
        <v>JOHN ALEJANDRO LOZADA BABATIVA</v>
      </c>
      <c r="R1183">
        <v>1075313382</v>
      </c>
      <c r="S1183" t="str">
        <v>OCCIDENTE</v>
      </c>
    </row>
    <row r="1184" xml:space="preserve">
      <c r="A1184">
        <v>1183</v>
      </c>
      <c r="B1184">
        <v>12284229</v>
      </c>
      <c r="C1184" t="str">
        <v>REQUEST</v>
      </c>
      <c r="D1184" t="str">
        <v>CERRADO</v>
      </c>
      <c r="E1184" t="str">
        <v>TIENDA</v>
      </c>
      <c r="F1184" t="str">
        <v>ROTULO</v>
      </c>
      <c r="G1184" t="str">
        <v>CPU</v>
      </c>
      <c r="H1184" t="str">
        <v>LENOVO</v>
      </c>
      <c r="I1184"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Supermercados_x000d_
Servicio: Sistemas_x000d_
Telefono: 3174355320_x000d_
Anexo: null_x000d_
Descripcion: Buenas tardes._x000d_
_x000d_
Jefe Miguel por favor me colabora con l autorizacion para la visita del tecnico de isit; quien debera ubicar los siguientes seriales de desktop con su monitor correspondiente; tambien de be colocar un rotulo y llevar a la oficina de sistemas de la tienda; ya que estos equipos son solicitados para la apertura de la tiendas easy; se anexan los formatos para la actividad._x000d_
_x000d_
Adjuntos: ROTULO EQUIPOS EASY.docx</v>
      </c>
      <c r="J1184" t="str">
        <v>NO APLICA</v>
      </c>
      <c r="K1184" t="str">
        <v>visita del tecnico de isit; quien debera ubicar los siguientes seriales de desktop con su monitor correspondiente; tambien de be colocar un rotulo y llevar a la oficina de sistemas de la tienda; ya que estos equipos son solicitados para la apertura de la tiendas easy; se anexan los formatos para la actividad.</v>
      </c>
      <c r="L1184" t="str">
        <v>Se procede a realizar procedimiento de impresión de rótulos de once equipos; se procede a realizar el retiro de los equipos que estaban bajo custodia en la JAULA; ya retirados se procede a realizar la identificación de los equipos y la rotulación de los mismos para dejar listo para envío y que no los manipulen; se organizan en sistemas y se dejan bajo llave para ser trasladados.</v>
      </c>
      <c r="M1184">
        <v>44615</v>
      </c>
      <c r="N1184">
        <v>44616</v>
      </c>
      <c r="O1184" t="str">
        <v>M195 METRO SANTA LUCIA</v>
      </c>
      <c r="P1184" t="str">
        <v>NEIVA</v>
      </c>
      <c r="Q1184" t="str">
        <v>JOHN ALEJANDRO LOZADA BABATIVA</v>
      </c>
      <c r="R1184">
        <v>1075313382</v>
      </c>
      <c r="S1184" t="str">
        <v>OCCIDENTE</v>
      </c>
    </row>
    <row r="1185" xml:space="preserve">
      <c r="A1185">
        <v>1184</v>
      </c>
      <c r="B1185">
        <v>12284685</v>
      </c>
      <c r="C1185" t="str">
        <v>REQUEST</v>
      </c>
      <c r="D1185" t="str">
        <v>CERRADO</v>
      </c>
      <c r="E1185" t="str">
        <v>TIENDA</v>
      </c>
      <c r="F1185" t="str">
        <v>SCANNER</v>
      </c>
      <c r="G1185" t="str">
        <v>BALANZA</v>
      </c>
      <c r="H1185" t="str">
        <v>DATALOGIC</v>
      </c>
      <c r="I1185"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tardes ;Dios les bendiga. Espero que se encuentren muy bien._x000d_
_x000d_
Lo siguiente es para informarles que la balanzas y escaner de las pos no quiere pesar y escanear; ya hemos hecho lo humanamente posible; sin tener respuesta positiva._x000d_
_x000d_
les agradezco de antemano toda la ayuda que nos puedan brindar ;ya que es una herramienta muy importante en nuestra labor diaria._x000d_
Area donde su ubica la balanza: 3;4;21;2;1;8;9;6 y 12.</v>
      </c>
      <c r="J1185" t="str">
        <v>NO APLICA</v>
      </c>
      <c r="K1185" t="str" xml:space="preserve">
        <v xml:space="preserve">se solicita atención para la tienda metro Riohacha para realizar mantenimiento a los scanner balanzas de las POS del lineal de caja y periféricas_x000d_
</v>
      </c>
      <c r="L1185" t="str">
        <v>Se realiza limpieza profunda a todas las tapas de las 9 cajas indicadas para prevenir futuras fallas; se quitan tapas; se limpian en su totalidad retirando residuos pegados y se vuelven a colocar las tapas. Ssuario realiza pruebas en cada una de ellas para validar funcionamiento expresando estar trabajando con normalidad.</v>
      </c>
      <c r="M1185">
        <v>44615</v>
      </c>
      <c r="N1185">
        <v>44616</v>
      </c>
      <c r="O1185" t="str">
        <v>M040 METRO RIOHACHA</v>
      </c>
      <c r="P1185" t="str">
        <v>RIOHACHA</v>
      </c>
      <c r="Q1185" t="str">
        <v>WILGER MELO PRADO</v>
      </c>
      <c r="R1185">
        <v>1118852348</v>
      </c>
      <c r="S1185" t="str">
        <v>COSTA</v>
      </c>
    </row>
    <row r="1186" xml:space="preserve">
      <c r="A1186">
        <v>1185</v>
      </c>
      <c r="B1186">
        <v>12284685</v>
      </c>
      <c r="C1186" t="str">
        <v>REQUEST</v>
      </c>
      <c r="D1186" t="str">
        <v>CERRADO</v>
      </c>
      <c r="E1186" t="str">
        <v>TIENDA</v>
      </c>
      <c r="F1186" t="str">
        <v>SCANNER</v>
      </c>
      <c r="G1186" t="str">
        <v>BALANZA</v>
      </c>
      <c r="H1186" t="str">
        <v>DATALOGIC</v>
      </c>
      <c r="I1186"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tardes ;Dios les bendiga. Espero que se encuentren muy bien._x000d_
_x000d_
Lo siguiente es para informarles que la balanzas y escaner de las pos no quiere pesar y escanear; ya hemos hecho lo humanamente posible; sin tener respuesta positiva._x000d_
_x000d_
les agradezco de antemano toda la ayuda que nos puedan brindar ;ya que es una herramienta muy importante en nuestra labor diaria._x000d_
Area donde su ubica la balanza: 3;4;21;2;1;8;9;6 y 12.</v>
      </c>
      <c r="J1186" t="str">
        <v>NO APLICA</v>
      </c>
      <c r="K1186" t="str" xml:space="preserve">
        <v xml:space="preserve">se solicita atención para la tienda metro Riohacha para realizar mantenimiento a los scanner balanzas de las POS del lineal de caja y periféricas_x000d_
</v>
      </c>
      <c r="L1186" t="str">
        <v>Se realiza limpieza profunda a todas las tapas de las 9 cajas indicadas para prevenir futuras fallas; se quitan tapas; se limpian en su totalidad retirando residuos pegados y se vuelven a colocar las tapas. Ssuario realiza pruebas en cada una de ellas para validar funcionamiento expresando estar trabajando con normalidad.</v>
      </c>
      <c r="M1186">
        <v>44615</v>
      </c>
      <c r="N1186">
        <v>44616</v>
      </c>
      <c r="O1186" t="str">
        <v>M040 METRO RIOHACHA</v>
      </c>
      <c r="P1186" t="str">
        <v>RIOHACHA</v>
      </c>
      <c r="Q1186" t="str">
        <v>WILGER MELO PRADO</v>
      </c>
      <c r="R1186">
        <v>1118852348</v>
      </c>
      <c r="S1186" t="str">
        <v>COSTA</v>
      </c>
    </row>
    <row r="1187" xml:space="preserve">
      <c r="A1187">
        <v>1186</v>
      </c>
      <c r="B1187">
        <v>12284685</v>
      </c>
      <c r="C1187" t="str">
        <v>REQUEST</v>
      </c>
      <c r="D1187" t="str">
        <v>CERRADO</v>
      </c>
      <c r="E1187" t="str">
        <v>TIENDA</v>
      </c>
      <c r="F1187" t="str">
        <v>SCANNER</v>
      </c>
      <c r="G1187" t="str">
        <v>BALANZA</v>
      </c>
      <c r="H1187" t="str">
        <v>DATALOGIC</v>
      </c>
      <c r="I1187"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tardes ;Dios les bendiga. Espero que se encuentren muy bien._x000d_
_x000d_
Lo siguiente es para informarles que la balanzas y escaner de las pos no quiere pesar y escanear; ya hemos hecho lo humanamente posible; sin tener respuesta positiva._x000d_
_x000d_
les agradezco de antemano toda la ayuda que nos puedan brindar ;ya que es una herramienta muy importante en nuestra labor diaria._x000d_
Area donde su ubica la balanza: 3;4;21;2;1;8;9;6 y 12.</v>
      </c>
      <c r="J1187" t="str">
        <v>NO APLICA</v>
      </c>
      <c r="K1187" t="str" xml:space="preserve">
        <v xml:space="preserve">se solicita atención para la tienda metro Riohacha para realizar mantenimiento a los scanner balanzas de las POS del lineal de caja y periféricas_x000d_
</v>
      </c>
      <c r="L1187" t="str">
        <v>Se realiza limpieza profunda a todas las tapas de las 9 cajas indicadas para prevenir futuras fallas; se quitan tapas; se limpian en su totalidad retirando residuos pegados y se vuelven a colocar las tapas. Ssuario realiza pruebas en cada una de ellas para validar funcionamiento expresando estar trabajando con normalidad.</v>
      </c>
      <c r="M1187">
        <v>44615</v>
      </c>
      <c r="N1187">
        <v>44616</v>
      </c>
      <c r="O1187" t="str">
        <v>M040 METRO RIOHACHA</v>
      </c>
      <c r="P1187" t="str">
        <v>RIOHACHA</v>
      </c>
      <c r="Q1187" t="str">
        <v>WILGER MELO PRADO</v>
      </c>
      <c r="R1187">
        <v>1118852348</v>
      </c>
      <c r="S1187" t="str">
        <v>COSTA</v>
      </c>
    </row>
    <row r="1188" xml:space="preserve">
      <c r="A1188">
        <v>1187</v>
      </c>
      <c r="B1188">
        <v>12284685</v>
      </c>
      <c r="C1188" t="str">
        <v>REQUEST</v>
      </c>
      <c r="D1188" t="str">
        <v>CERRADO</v>
      </c>
      <c r="E1188" t="str">
        <v>TIENDA</v>
      </c>
      <c r="F1188" t="str">
        <v>SCANNER</v>
      </c>
      <c r="G1188" t="str">
        <v>BALANZA</v>
      </c>
      <c r="H1188" t="str">
        <v>DATALOGIC</v>
      </c>
      <c r="I1188"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tardes ;Dios les bendiga. Espero que se encuentren muy bien._x000d_
_x000d_
Lo siguiente es para informarles que la balanzas y escaner de las pos no quiere pesar y escanear; ya hemos hecho lo humanamente posible; sin tener respuesta positiva._x000d_
_x000d_
les agradezco de antemano toda la ayuda que nos puedan brindar ;ya que es una herramienta muy importante en nuestra labor diaria._x000d_
Area donde su ubica la balanza: 3;4;21;2;1;8;9;6 y 12.</v>
      </c>
      <c r="J1188" t="str">
        <v>NO APLICA</v>
      </c>
      <c r="K1188" t="str" xml:space="preserve">
        <v xml:space="preserve">se solicita atención para la tienda metro Riohacha para realizar mantenimiento a los scanner balanzas de las POS del lineal de caja y periféricas_x000d_
</v>
      </c>
      <c r="L1188" t="str">
        <v>Se realiza limpieza profunda a todas las tapas de las 9 cajas indicadas para prevenir futuras fallas; se quitan tapas; se limpian en su totalidad retirando residuos pegados y se vuelven a colocar las tapas. Ssuario realiza pruebas en cada una de ellas para validar funcionamiento expresando estar trabajando con normalidad.</v>
      </c>
      <c r="M1188">
        <v>44615</v>
      </c>
      <c r="N1188">
        <v>44616</v>
      </c>
      <c r="O1188" t="str">
        <v>M040 METRO RIOHACHA</v>
      </c>
      <c r="P1188" t="str">
        <v>RIOHACHA</v>
      </c>
      <c r="Q1188" t="str">
        <v>WILGER MELO PRADO</v>
      </c>
      <c r="R1188">
        <v>1118852348</v>
      </c>
      <c r="S1188" t="str">
        <v>COSTA</v>
      </c>
    </row>
    <row r="1189" xml:space="preserve">
      <c r="A1189">
        <v>1188</v>
      </c>
      <c r="B1189">
        <v>12285773</v>
      </c>
      <c r="C1189" t="str">
        <v>INCIDENT</v>
      </c>
      <c r="D1189" t="str">
        <v>CERRADO</v>
      </c>
      <c r="E1189" t="str">
        <v>TIENDA</v>
      </c>
      <c r="F1189" t="str">
        <v>IMPRESORA</v>
      </c>
      <c r="G1189" t="str">
        <v>MANO</v>
      </c>
      <c r="H1189" t="str">
        <v>ZEBRA</v>
      </c>
      <c r="I1189"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de flejes direccion ip: 10.132.24.43 serial 52N210800180 MODELO ZT230 presenta error al momento de imprimir flejes. Gracias</v>
      </c>
      <c r="J1189" t="str">
        <v>NO APLICA</v>
      </c>
      <c r="K1189" t="str">
        <v>visita del tecnico de isit quine debera realizar la revision de la impresora zebra la cual arroja un error de cabezal abierto ya se realizaron varias maniobra para solucionar esta novedad pero la falla continua.</v>
      </c>
      <c r="L1189" t="str">
        <v>Se realizan parámetros de bioseguridad. Se procede con la ubicación del equipo y de la usuaria. Se procede con la validación de la impresora la cual no está permitiendo imprimir. Se procede con ajuste de cabezal y limpieza del mismo junto con el sensor. Se ejecuta reset de la misma y se validan parámetros de red. Se inserta papel y cinta se baja la tapa y se realizan pruebas con la usuaria la cual recibe a satisfacción. Se da por finalizada la actividad. La zebra queda completamente operativa.</v>
      </c>
      <c r="M1189">
        <v>44615</v>
      </c>
      <c r="N1189">
        <v>44616</v>
      </c>
      <c r="O1189" t="str">
        <v>M179 METRO PITALITO</v>
      </c>
      <c r="P1189" t="str">
        <v>PITALITO</v>
      </c>
      <c r="Q1189" t="str">
        <v>EMERSON PALACIOS MARTINEZ</v>
      </c>
      <c r="R1189">
        <v>13723524</v>
      </c>
      <c r="S1189" t="str">
        <v>OCCIDENTE</v>
      </c>
    </row>
    <row r="1190" xml:space="preserve">
      <c r="A1190">
        <v>1189</v>
      </c>
      <c r="B1190">
        <v>12285851</v>
      </c>
      <c r="C1190" t="str">
        <v>REQUEST</v>
      </c>
      <c r="D1190" t="str">
        <v>CERRADO</v>
      </c>
      <c r="E1190" t="str">
        <v>TIENDA</v>
      </c>
      <c r="F1190" t="str">
        <v>CPU</v>
      </c>
      <c r="G1190" t="str">
        <v>CPU</v>
      </c>
      <c r="H1190" t="str">
        <v>LENOVO</v>
      </c>
      <c r="I1190"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 dia se solicita formateo de equipo del area de recibo con serial VNA6KGD1 que desde la instalacion quedo con fallas; se reinicia al realizar las impresiones por el zebra desing y presenta problemas con el controlador de red; caso viene de la llamada 12254050_x000d_
Indicar la ubicacion del computador en la tienda o sede: recibo</v>
      </c>
      <c r="J1190" t="str">
        <v>NO APLICA</v>
      </c>
      <c r="K1190" t="str">
        <v>Jefe su autorizacion para que realicen el formateo-Gracias</v>
      </c>
      <c r="L1190" t="str">
        <v xml:space="preserve">Se revisa CPU desktop; descartando totalmente falla en la Zebra ZT230 y en el PC. Se verifica el problema de red y fallas al imprimir etiquetas en el software Zebra Designer ya que imprime muy borroso y reinicia el PC al momento de ajustar algún parámetro. Se encuentra que el error de pantalla azul a la hora de modificar los parametors de la aplicación se debe a problemas de compatibilidad con el FIX KB4601050 de Marzo de 2021 del Windows 10 que trae la imagen de Cencosud el cual no se puede modificar. Se realiza nuevamente configuración de los parámetros del Zebra Designer; dejando impresiones de etiquetas en mayor intensidad de impresión; se ajusta correctamente y se indica a los usuario que deben imprimir directamente sin modificar ningún parámetro de la aplicación. Se entrega a satisfacción del usuario; descartando problemas en el PC o en la imagen de Cencosud; si no por problemas de compatibilidad con el fix mencionado y la aplicación Zebra Designer 2. Se soluciona problemas de red. Estado OK </v>
      </c>
      <c r="M1190">
        <v>44615</v>
      </c>
      <c r="N1190">
        <v>44616</v>
      </c>
      <c r="O1190" t="str">
        <v>J047 JUMBO GIRARDOT</v>
      </c>
      <c r="P1190" t="str">
        <v>GIRARDOT</v>
      </c>
      <c r="Q1190" t="str">
        <v>RAFAEL ARDILA PUENTES</v>
      </c>
      <c r="R1190">
        <v>1018419858</v>
      </c>
      <c r="S1190" t="str">
        <v>OCCIDENTE</v>
      </c>
    </row>
    <row r="1191" xml:space="preserve">
      <c r="A1191">
        <v>1190</v>
      </c>
      <c r="B1191">
        <v>12286585</v>
      </c>
      <c r="C1191" t="str">
        <v>INCIDENT</v>
      </c>
      <c r="D1191" t="str">
        <v>CERRADO</v>
      </c>
      <c r="E1191" t="str">
        <v>TIENDA</v>
      </c>
      <c r="F1191" t="str">
        <v>POS</v>
      </c>
      <c r="G1191" t="str">
        <v>POS</v>
      </c>
      <c r="H1191" t="str">
        <v>WINCOR</v>
      </c>
      <c r="I1191" t="str" xml:space="preserve">
        <v xml:space="preserve">Datos usuario_x000d_
Nombre: Diego Andres Villada Vargas_x000d_
Correo: diegoandres.villadavargas@cencosud.com.co_x000d_
Usuario AD: DIVillada_x000d_
Pais: Colombia_x000d_
Ubicacion: M179 METRO PITALITO_x000d_
Zona: Colombia Occidente_x000d_
Unidad de Negocio: Supermercados_x000d_
Servicio: Tiendas &amp; Centros de Distribucion_x000d_
Telefono: 3228598765_x000d_
Anexo: 3185573964_x000d_
Descripcion: buen dia_x000d_
reporto la siguiente novedad_x000d_
pos numero 11 presenta ruido en el ventilador ;presenta ruido en el disco duro ; presenta rotura en la tapa frontal ; aparece fuera de linea frecuentemente y lentitud en el sistema ;_x000d_
# serial 59CD001408._x000d_
gracias</v>
      </c>
      <c r="J1191" t="str">
        <v>NO APLICA</v>
      </c>
      <c r="K1191" t="str">
        <v>visita del tecnico de isit para validacion con la novedad en la pos 11 de la tienda</v>
      </c>
      <c r="L1191" t="str">
        <v>Se realizan parámetros de bioseguridad. Se procede con la ubicación del equipo. Se realiza validación y presenta ruido. Se desensambla la pos y el ruido procedente del cooler. Se procede con el ajuste del cooler pero sigue presentando ruido por deterioro. Para finiquitar el incidente es necesario cambiar el cooler. Se procede con la solicitud de la parte: *Ventilador POS - Modelo de la pos: Bettle M. Se traslada la llamada al grupo correspondiente.</v>
      </c>
      <c r="M1191">
        <v>44615</v>
      </c>
      <c r="N1191">
        <v>44616</v>
      </c>
      <c r="O1191" t="str">
        <v>M179 METRO PITALITO</v>
      </c>
      <c r="P1191" t="str">
        <v>PITALITO</v>
      </c>
      <c r="Q1191" t="str">
        <v>EMERSON PALACIOS MARTINEZ</v>
      </c>
      <c r="R1191">
        <v>13723524</v>
      </c>
      <c r="S1191" t="str">
        <v>OCCIDENTE</v>
      </c>
    </row>
    <row r="1192" xml:space="preserve">
      <c r="A1192">
        <v>1191</v>
      </c>
      <c r="B1192">
        <v>12286628</v>
      </c>
      <c r="C1192" t="str">
        <v>REQUEST</v>
      </c>
      <c r="D1192" t="str">
        <v>CERRADO</v>
      </c>
      <c r="E1192" t="str">
        <v>TIENDA</v>
      </c>
      <c r="F1192" t="str">
        <v>POS</v>
      </c>
      <c r="G1192" t="str">
        <v>TECLADO</v>
      </c>
      <c r="H1192" t="str">
        <v>WINCOR</v>
      </c>
      <c r="I1192"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Buenas tardes; por favor me colaboran con el cambio del teclado de las pos 8; ya que no le estan funcionando las teclas CLEAR Y ENTER; se agradece lo mas pronto posible.</v>
      </c>
      <c r="J1192" t="str">
        <v>NO APLICA</v>
      </c>
      <c r="K1192" t="str">
        <v>visita del tecnico de isit para que realice el cambio del teclado de la pos 8 ya que tenemos disponible la unidad en sitio.</v>
      </c>
      <c r="L1192" t="str">
        <v>Se realiza la búsqueda de teclados funcionales en oficina de sistemas; se encuentran 3 teclados los cuales se llevan a sitio de cajas para ser probadas en la caja POS #8 la cual su teclado tiene falla de teclas CLEAR y ENTER. Se procede a probar los teclados los cuales dos de ellos no están funcionando correctamente; el faltante funciona correctamente; se procede a realizar el montaje y realizar pruebas con caja abierta con coordinadora las cuales son exitosas.</v>
      </c>
      <c r="M1192">
        <v>44615</v>
      </c>
      <c r="N1192">
        <v>44616</v>
      </c>
      <c r="O1192" t="str">
        <v>M038 METRO NEIVA CENTRO DE CONVENCIONES</v>
      </c>
      <c r="P1192" t="str">
        <v>NEIVA</v>
      </c>
      <c r="Q1192" t="str">
        <v>JOHN ALEJANDRO LOZADA BABATIVA</v>
      </c>
      <c r="R1192">
        <v>1075313382</v>
      </c>
      <c r="S1192" t="str">
        <v>OCCIDENTE</v>
      </c>
    </row>
    <row r="1193" xml:space="preserve">
      <c r="A1193">
        <v>1192</v>
      </c>
      <c r="B1193">
        <v>12286848</v>
      </c>
      <c r="C1193" t="str">
        <v>REQUEST</v>
      </c>
      <c r="D1193" t="str">
        <v>CERRADO</v>
      </c>
      <c r="E1193" t="str">
        <v>TIENDA</v>
      </c>
      <c r="F1193" t="str">
        <v>CPU</v>
      </c>
      <c r="G1193" t="str">
        <v>CPU</v>
      </c>
      <c r="H1193" t="str">
        <v>LENOVO</v>
      </c>
      <c r="I1193" t="str" xml:space="preserve">
        <v xml:space="preserve">Datos usuario_x000d_
Nombre: Harold Gonzalez Holguin_x000d_
Correo: Harold.Gonzalez@cencosud.com.co_x000d_
Usuario AD: HGonzaH_x000d_
Pais: Colombia_x000d_
Ubicacion: M042 METRO IBAGUE_x000d_
Zona: Colombia Occidente_x000d_
Unidad de Negocio: Supermercados_x000d_
Servicio: Tiendas &amp; Centros de Distribucion_x000d_
Telefono: 3046553535_x000d_
Anexo: 2885800_x000d_
Descripcion: Buena tarde por favor su yuda con la instalacion del office 365 en los comoutadores con seriales ._x000d_
_x000d_
MJ0ERWE4 seguridad_x000d_
MJ0ERWG7 capacitacion_x000d_
Gracias_x000d_
Indicar la ubicacion del computador en la tienda o sede: piso de venta</v>
      </c>
      <c r="J1193" t="str">
        <v>NO APLICA</v>
      </c>
      <c r="K1193" t="str">
        <v xml:space="preserve"> visite en tienda el técnico de ISIT y realice la instalación del Office 365 en los PC MJ0ERWE4 seguridad CCTV y MJ0ERWG7 capacitación oficina de sistemas; ya que no se tiene acceso remoto al equipo</v>
      </c>
      <c r="L1193" t="str">
        <v>Se procede a realizar busqueda de equipos a los cuales se les debe realizar instalación de paquete office 365 ya que en la documentación la ubicación era en piso de venta; por lo que se pregunta a coordinador sistemas Stiven Bedoya quien indica que uno se encuentra en sistemas y el otro se encuentra ubicado en CCTV por lo que se solicita su retiro momentaneo del CCTV a coordinador de seguridad Mariethe Varon; se informa a coordinador de sistemas Stiven Bedoya los hostname de los equipos M042900WS104 y M042900WS120; donde en la partición C se ubicara el instalador del paquete office 365; procediendo a ejecutar en modo administrador el script M042 y posteriormente realizar gpupdate / force para que quede instalada la licencia del mismo; se realiza apertura de aplicación del office y se observa que queda correctamente licenciado el paquete office en los dos equipos.</v>
      </c>
      <c r="M1193">
        <v>44616</v>
      </c>
      <c r="N1193">
        <v>44616</v>
      </c>
      <c r="O1193" t="str">
        <v>M042 METRO IBAGUE</v>
      </c>
      <c r="P1193" t="str">
        <v>IBAGUE</v>
      </c>
      <c r="Q1193" t="str">
        <v>NELSON EDUARDO TORRES ROJAS</v>
      </c>
      <c r="R1193">
        <v>5821451</v>
      </c>
      <c r="S1193" t="str">
        <v>OCCIDENTE</v>
      </c>
    </row>
    <row r="1194" xml:space="preserve">
      <c r="A1194">
        <v>1193</v>
      </c>
      <c r="B1194">
        <v>12286848</v>
      </c>
      <c r="C1194" t="str">
        <v>REQUEST</v>
      </c>
      <c r="D1194" t="str">
        <v>CERRADO</v>
      </c>
      <c r="E1194" t="str">
        <v>TIENDA</v>
      </c>
      <c r="F1194" t="str">
        <v>CPU</v>
      </c>
      <c r="G1194" t="str">
        <v>CPU</v>
      </c>
      <c r="H1194" t="str">
        <v>LENOVO</v>
      </c>
      <c r="I1194" t="str" xml:space="preserve">
        <v xml:space="preserve">Datos usuario_x000d_
Nombre: Harold Gonzalez Holguin_x000d_
Correo: Harold.Gonzalez@cencosud.com.co_x000d_
Usuario AD: HGonzaH_x000d_
Pais: Colombia_x000d_
Ubicacion: M042 METRO IBAGUE_x000d_
Zona: Colombia Occidente_x000d_
Unidad de Negocio: Supermercados_x000d_
Servicio: Tiendas &amp; Centros de Distribucion_x000d_
Telefono: 3046553535_x000d_
Anexo: 2885800_x000d_
Descripcion: Buena tarde por favor su yuda con la instalacion del office 365 en los comoutadores con seriales ._x000d_
_x000d_
MJ0ERWE4 seguridad_x000d_
MJ0ERWG7 capacitacion_x000d_
Gracias_x000d_
Indicar la ubicacion del computador en la tienda o sede: piso de venta</v>
      </c>
      <c r="J1194" t="str">
        <v>NO APLICA</v>
      </c>
      <c r="K1194" t="str">
        <v xml:space="preserve"> visite en tienda el técnico de ISIT y realice la instalación del Office 365 en los PC MJ0ERWE4 seguridad CCTV y MJ0ERWG7 capacitación oficina de sistemas; ya que no se tiene acceso remoto al equipo</v>
      </c>
      <c r="L1194" t="str">
        <v>Se procede a realizar busqueda de equipos a los cuales se les debe realizar instalación de paquete office 365 ya que en la documentación la ubicación era en piso de venta; por lo que se pregunta a coordinador sistemas Stiven Bedoya quien indica que uno se encuentra en sistemas y el otro se encuentra ubicado en CCTV por lo que se solicita su retiro momentaneo del CCTV a coordinador de seguridad Mariethe Varon; se informa a coordinador de sistemas Stiven Bedoya los hostname de los equipos M042900WS104 y M042900WS120; donde en la partición C se ubicara el instalador del paquete office 365; procediendo a ejecutar en modo administrador el script M042 y posteriormente realizar gpupdate / force para que quede instalada la licencia del mismo; se realiza apertura de aplicación del office y se observa que queda correctamente licenciado el paquete office en los dos equipos.</v>
      </c>
      <c r="M1194">
        <v>44616</v>
      </c>
      <c r="N1194">
        <v>44616</v>
      </c>
      <c r="O1194" t="str">
        <v>M042 METRO IBAGUE</v>
      </c>
      <c r="P1194" t="str">
        <v>IBAGUE</v>
      </c>
      <c r="Q1194" t="str">
        <v>NELSON EDUARDO TORRES ROJAS</v>
      </c>
      <c r="R1194">
        <v>5821451</v>
      </c>
      <c r="S1194" t="str">
        <v>OCCIDENTE</v>
      </c>
    </row>
    <row r="1195" xml:space="preserve">
      <c r="A1195">
        <v>1194</v>
      </c>
      <c r="B1195">
        <v>12285687</v>
      </c>
      <c r="C1195" t="str">
        <v>INCIDENT</v>
      </c>
      <c r="D1195" t="str">
        <v>CERRADO</v>
      </c>
      <c r="E1195" t="str">
        <v>TIENDA</v>
      </c>
      <c r="F1195" t="str">
        <v>PDT</v>
      </c>
      <c r="G1195" t="str">
        <v>PDT</v>
      </c>
      <c r="H1195" t="str">
        <v>SKORPIO</v>
      </c>
      <c r="I1195"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el favor me ayuden con la revision de la pdt scorpio x3 ya que no refleja o proyecta el laser de escaneo para el codigo de barras. Se ha reiniciado varias veces pero aun asi no es posible proyectar el laser. Agradezco su atenta colaboracion. La pdt no se visualiza el serias. Gracias._x000d_
Seccion de la tienda en donde se ubica la PDT o usuario: Toda la tienda.</v>
      </c>
      <c r="J1195" t="str">
        <v>NO APLICA</v>
      </c>
      <c r="K1195" t="str">
        <v>vista del tecnico de isit para que realice la instalacion del bus de datos del modulo de laser parte la cual esta disponible en tienda para realizar el cambio</v>
      </c>
      <c r="L1195" t="str">
        <v>Se llega a la tienda con todos los implementos necesarios para realizar el formateo del computador de publicidad; imagen booteable y disco para backup. Se realiza el Backup del usuario; se procede a realizar la instalación del sistema operativo; el cual no se puede culminar debido a un error que se presentó al momento de hacer la instalación y que detenía el montaje de la imagen. Se realizan múltiples intentos por solucionarlo; descargando de nuevo la imagen; creando un nuevo medio booteable desde otra memoria y no se culmina la instalación del sistema operativo; y ya no se podía ingresar por el Windows anterior dado a que se había borrado. Al no poder resolver dicho problema y para darle solución al usuario se procedió a ubicar y configurar el equipo de sistemas provisionalmente en el puesto de publicidad; se realiza la configuración de todos los programas e impresoras requeridas por el área dejando el equipo operativo</v>
      </c>
      <c r="M1195">
        <v>44617</v>
      </c>
      <c r="N1195">
        <v>44617</v>
      </c>
      <c r="O1195" t="str">
        <v>M179 METRO PITALITO</v>
      </c>
      <c r="P1195" t="str">
        <v>PITALITO</v>
      </c>
      <c r="Q1195" t="str">
        <v>EMERSON PALACIOS MARTINEZ</v>
      </c>
      <c r="R1195">
        <v>13723524</v>
      </c>
      <c r="S1195" t="str">
        <v>OCCIDENTE</v>
      </c>
    </row>
    <row r="1196" xml:space="preserve">
      <c r="A1196">
        <v>1195</v>
      </c>
      <c r="B1196">
        <v>12290904</v>
      </c>
      <c r="C1196" t="str">
        <v>REQUEST</v>
      </c>
      <c r="D1196" t="str">
        <v>CERRADO</v>
      </c>
      <c r="E1196" t="str">
        <v>TIENDA</v>
      </c>
      <c r="F1196" t="str">
        <v>CPU</v>
      </c>
      <c r="G1196" t="str">
        <v>CPU</v>
      </c>
      <c r="H1196" t="str">
        <v>LENOVO</v>
      </c>
      <c r="I1196"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Instalacion de W10 en el PC de Publicidad._x000d_
Saludes_x000d_
AREA EN DONDE SE UBICA EL EQUIPO : Publicidad</v>
      </c>
      <c r="J1196" t="str">
        <v>NO APLICA</v>
      </c>
      <c r="K1196" t="str" xml:space="preserve">
        <v xml:space="preserve">Favor me ayudan con el envio del Tecnico de Isit para realizar lo dicho en la Solicitud._x000d_
se requiere una Memoria o unidad de 32 gigas o mas para realizar esta operacion</v>
      </c>
      <c r="L1196" t="str">
        <v>Se llega a la tienda con todos los implementos necesarios para realizar el formateo del computador de publicidad; imagen booteable y disco para backup. Se realiza el Backup del usuario; se procede a realizar la instalación del sistema operativo; el cual no se puede culminar debido a un error que se presentó al momento de hacer la instalación y que detenía el montaje de la imagen. Se realizan múltiples intentos por solucionarlo; descargando de nuevo la imagen; creando un nuevo medio booteable desde otra memoria y no se culmina la instalación del sistema operativo; y ya no se podía ingresar por el Windows anterior dado a que se había borrado. Al no poder resolver dicho problema y para darle solución al usuario se procedió a ubicar y configurar el equipo de sistemas provisionalmente en el puesto de publicidad; se realiza la configuración de todos los programas e impresoras requeridas por el área dejando el equipo operativo</v>
      </c>
      <c r="M1196">
        <v>44617</v>
      </c>
      <c r="N1196">
        <v>44620</v>
      </c>
      <c r="O1196" t="str">
        <v>M040 METRO RIOHACHA</v>
      </c>
      <c r="P1196" t="str">
        <v>RIOHACHA</v>
      </c>
      <c r="Q1196" t="str">
        <v xml:space="preserve">WILGER MELO PRADO </v>
      </c>
      <c r="R1196">
        <v>1118852348</v>
      </c>
      <c r="S1196" t="str">
        <v>COSTA</v>
      </c>
    </row>
    <row r="1197" xml:space="preserve">
      <c r="A1197">
        <v>1196</v>
      </c>
      <c r="B1197">
        <v>12290904</v>
      </c>
      <c r="C1197" t="str">
        <v>REQUEST</v>
      </c>
      <c r="D1197" t="str">
        <v>CERRADO</v>
      </c>
      <c r="E1197" t="str">
        <v>TIENDA</v>
      </c>
      <c r="F1197" t="str">
        <v>CPU</v>
      </c>
      <c r="G1197" t="str">
        <v>CPU</v>
      </c>
      <c r="H1197" t="str">
        <v>LENOVO</v>
      </c>
      <c r="I1197"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Instalacion de W10 en el PC de Publicidad._x000d_
Saludes_x000d_
AREA EN DONDE SE UBICA EL EQUIPO : Publicidad</v>
      </c>
      <c r="J1197" t="str">
        <v>NO APLICA</v>
      </c>
      <c r="K1197" t="str" xml:space="preserve">
        <v xml:space="preserve">Favor me ayudan con el envio del Tecnico de Isit para realizar lo dicho en la Solicitud._x000d_
se requiere una Memoria o unidad de 32 gigas o mas para realizar esta operacion</v>
      </c>
      <c r="L1197" t="str">
        <v>Se llega a la tienda con todos los implementos necesarios para realizar el formateo del computador de publicidad; imagen booteable y disco para backup. Se realiza el Backup del usuario; se procede a realizar la instalación del sistema operativo; el cual no se puede culminar debido a un error que se presentó al momento de hacer la instalación y que detenía el montaje de la imagen. Se realizan múltiples intentos por solucionarlo; descargando de nuevo la imagen; creando un nuevo medio booteable desde otra memoria y no se culmina la instalación del sistema operativo; y ya no se podía ingresar por el Windows anterior dado a que se había borrado. Al no poder resolver dicho problema y para darle solución al usuario se procedió a ubicar y configurar el equipo de sistemas provisionalmente en el puesto de publicidad; se realiza la configuración de todos los programas e impresoras requeridas por el área dejando el equipo operativo</v>
      </c>
      <c r="M1197">
        <v>44617</v>
      </c>
      <c r="N1197">
        <v>44620</v>
      </c>
      <c r="O1197" t="str">
        <v>M040 METRO RIOHACHA</v>
      </c>
      <c r="P1197" t="str">
        <v>RIOHACHA</v>
      </c>
      <c r="Q1197" t="str">
        <v xml:space="preserve">WILGER MELO PRADO </v>
      </c>
      <c r="R1197">
        <v>1118852348</v>
      </c>
      <c r="S1197" t="str">
        <v>COSTA</v>
      </c>
    </row>
    <row r="1198" xml:space="preserve">
      <c r="A1198">
        <v>1197</v>
      </c>
      <c r="B1198">
        <v>12290904</v>
      </c>
      <c r="C1198" t="str">
        <v>REQUEST</v>
      </c>
      <c r="D1198" t="str">
        <v>CERRADO</v>
      </c>
      <c r="E1198" t="str">
        <v>TIENDA</v>
      </c>
      <c r="F1198" t="str">
        <v>CPU</v>
      </c>
      <c r="G1198" t="str">
        <v>CPU</v>
      </c>
      <c r="H1198" t="str">
        <v>LENOVO</v>
      </c>
      <c r="I1198"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Instalacion de W10 en el PC de Publicidad._x000d_
Saludes_x000d_
AREA EN DONDE SE UBICA EL EQUIPO : Publicidad</v>
      </c>
      <c r="J1198" t="str">
        <v>NO APLICA</v>
      </c>
      <c r="K1198" t="str" xml:space="preserve">
        <v xml:space="preserve">Favor me ayudan con el envio del Tecnico de Isit para realizar lo dicho en la Solicitud._x000d_
se requiere una Memoria o unidad de 32 gigas o mas para realizar esta operacion</v>
      </c>
      <c r="L1198" t="str">
        <v>Se llega a la tienda con todos los implementos necesarios para realizar el formateo del computador de publicidad; imagen booteable y disco para backup. Se realiza el Backup del usuario; se procede a realizar la instalación del sistema operativo; el cual no se puede culminar debido a un error que se presentó al momento de hacer la instalación y que detenía el montaje de la imagen. Se realizan múltiples intentos por solucionarlo; descargando de nuevo la imagen; creando un nuevo medio booteable desde otra memoria y no se culmina la instalación del sistema operativo; y ya no se podía ingresar por el Windows anterior dado a que se había borrado. Al no poder resolver dicho problema y para darle solución al usuario se procedió a ubicar y configurar el equipo de sistemas provisionalmente en el puesto de publicidad; se realiza la configuración de todos los programas e impresoras requeridas por el área dejando el equipo operativo</v>
      </c>
      <c r="M1198">
        <v>44617</v>
      </c>
      <c r="N1198">
        <v>44620</v>
      </c>
      <c r="O1198" t="str">
        <v>M040 METRO RIOHACHA</v>
      </c>
      <c r="P1198" t="str">
        <v>RIOHACHA</v>
      </c>
      <c r="Q1198" t="str">
        <v xml:space="preserve">WILGER MELO PRADO </v>
      </c>
      <c r="R1198">
        <v>1118852348</v>
      </c>
      <c r="S1198" t="str">
        <v>COSTA</v>
      </c>
    </row>
    <row r="1199" xml:space="preserve">
      <c r="A1199">
        <v>1198</v>
      </c>
      <c r="B1199">
        <v>12290904</v>
      </c>
      <c r="C1199" t="str">
        <v>REQUEST</v>
      </c>
      <c r="D1199" t="str">
        <v>CERRADO</v>
      </c>
      <c r="E1199" t="str">
        <v>TIENDA</v>
      </c>
      <c r="F1199" t="str">
        <v>CPU</v>
      </c>
      <c r="G1199" t="str">
        <v>CPU</v>
      </c>
      <c r="H1199" t="str">
        <v>LENOVO</v>
      </c>
      <c r="I1199"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Instalacion de W10 en el PC de Publicidad._x000d_
Saludes_x000d_
AREA EN DONDE SE UBICA EL EQUIPO : Publicidad</v>
      </c>
      <c r="J1199" t="str">
        <v>NO APLICA</v>
      </c>
      <c r="K1199" t="str" xml:space="preserve">
        <v xml:space="preserve">Favor me ayudan con el envio del Tecnico de Isit para realizar lo dicho en la Solicitud._x000d_
se requiere una Memoria o unidad de 32 gigas o mas para realizar esta operacion</v>
      </c>
      <c r="L1199" t="str">
        <v>Se llega a la tienda con todos los implementos necesarios para realizar el formateo del computador de publicidad; imagen booteable y disco para backup. Se realiza el Backup del usuario; se procede a realizar la instalación del sistema operativo; el cual no se puede culminar debido a un error que se presentó al momento de hacer la instalación y que detenía el montaje de la imagen. Se realizan múltiples intentos por solucionarlo; descargando de nuevo la imagen; creando un nuevo medio booteable desde otra memoria y no se culmina la instalación del sistema operativo; y ya no se podía ingresar por el Windows anterior dado a que se había borrado. Al no poder resolver dicho problema y para darle solución al usuario se procedió a ubicar y configurar el equipo de sistemas provisionalmente en el puesto de publicidad; se realiza la configuración de todos los programas e impresoras requeridas por el área dejando el equipo operativo</v>
      </c>
      <c r="M1199">
        <v>44617</v>
      </c>
      <c r="N1199">
        <v>44620</v>
      </c>
      <c r="O1199" t="str">
        <v>M040 METRO RIOHACHA</v>
      </c>
      <c r="P1199" t="str">
        <v>RIOHACHA</v>
      </c>
      <c r="Q1199" t="str">
        <v xml:space="preserve">WILGER MELO PRADO </v>
      </c>
      <c r="R1199">
        <v>1118852348</v>
      </c>
      <c r="S1199" t="str">
        <v>COSTA</v>
      </c>
    </row>
    <row r="1200" xml:space="preserve">
      <c r="A1200">
        <v>1199</v>
      </c>
      <c r="B1200">
        <v>12290904</v>
      </c>
      <c r="C1200" t="str">
        <v>REQUEST</v>
      </c>
      <c r="D1200" t="str">
        <v>CERRADO</v>
      </c>
      <c r="E1200" t="str">
        <v>TIENDA</v>
      </c>
      <c r="F1200" t="str">
        <v>CPU</v>
      </c>
      <c r="G1200" t="str">
        <v>CPU</v>
      </c>
      <c r="H1200" t="str">
        <v>LENOVO</v>
      </c>
      <c r="I1200"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Instalacion de W10 en el PC de Publicidad._x000d_
Saludes_x000d_
AREA EN DONDE SE UBICA EL EQUIPO : Publicidad</v>
      </c>
      <c r="J1200" t="str">
        <v>NO APLICA</v>
      </c>
      <c r="K1200" t="str" xml:space="preserve">
        <v xml:space="preserve">Favor me ayudan con el envio del Tecnico de Isit para realizar lo dicho en la Solicitud._x000d_
se requiere una Memoria o unidad de 32 gigas o mas para realizar esta operacion</v>
      </c>
      <c r="L1200" t="str">
        <v>Se llega a la tienda con todos los implementos necesarios para realizar el formateo del computador de publicidad; imagen booteable y disco para backup. Se realiza el Backup del usuario; se procede a realizar la instalación del sistema operativo; el cual no se puede culminar debido a un error que se presentó al momento de hacer la instalación y que detenía el montaje de la imagen. Se realizan múltiples intentos por solucionarlo; descargando de nuevo la imagen; creando un nuevo medio booteable desde otra memoria y no se culmina la instalación del sistema operativo; y ya no se podía ingresar por el Windows anterior dado a que se había borrado. Al no poder resolver dicho problema y para darle solución al usuario se procedió a ubicar y configurar el equipo de sistemas provisionalmente en el puesto de publicidad; se realiza la configuración de todos los programas e impresoras requeridas por el área dejando el equipo operativo</v>
      </c>
      <c r="M1200">
        <v>44617</v>
      </c>
      <c r="N1200">
        <v>44620</v>
      </c>
      <c r="O1200" t="str">
        <v>M040 METRO RIOHACHA</v>
      </c>
      <c r="P1200" t="str">
        <v>RIOHACHA</v>
      </c>
      <c r="Q1200" t="str">
        <v xml:space="preserve">WILGER MELO PRADO </v>
      </c>
      <c r="R1200">
        <v>1118852348</v>
      </c>
      <c r="S1200" t="str">
        <v>COSTA</v>
      </c>
    </row>
    <row r="1201" xml:space="preserve">
      <c r="A1201">
        <v>1200</v>
      </c>
      <c r="B1201">
        <v>12274671</v>
      </c>
      <c r="C1201" t="str">
        <v>REQUEST</v>
      </c>
      <c r="D1201" t="str">
        <v>CERRADO</v>
      </c>
      <c r="E1201" t="str">
        <v>TIENDA</v>
      </c>
      <c r="F1201" t="str">
        <v>PDA</v>
      </c>
      <c r="G1201" t="str">
        <v>PDA</v>
      </c>
      <c r="H1201" t="str">
        <v>HONEYWELL</v>
      </c>
      <c r="I1201" t="str" xml:space="preserve">
        <v xml:space="preserve">Buen día._x000d_
Se solicita instalación MOCHA y GAPV en 8 PDA de tienda._x000d_
HONEYWELL EDA51 19086B46A8_x000d_
HONEYWELL EDA51 19086B3BF9_x000d_
HONEYWELL EDA51 21177B7529_x000d_
HONEYWELL EDA51 21177B7537_x000d_
HONEYWELL EDA51 21177B7574_x000d_
HONEYWELL EDA51 21177B75CD_x000d_
HONEYWELL EDA51 21177B737B_x000d_
HONEYWELL EDA51 21175B4919</v>
      </c>
      <c r="J1201" t="str">
        <v>NO APLICA</v>
      </c>
      <c r="K1201" t="str" xml:space="preserve">
        <v xml:space="preserve">Transfer Assignee from '' to 'Espinosa Rodriguez; Jamir Leandro '_x000d_
Transfer Group from 'CAT Peru' to 'Soporte_Onsite_REG_Remoto_SM Colombia'</v>
      </c>
      <c r="L1201" t="str">
        <v>Se realiza instalación de aplicación GAPV y Telnet en 3 PDA. Se realizan configuraciones y se entregan a los usuarios quienes confirman que se encuentran operando corretamente</v>
      </c>
      <c r="M1201">
        <v>44609</v>
      </c>
      <c r="N1201">
        <v>44621</v>
      </c>
      <c r="O1201" t="str">
        <v>J185 JUMBO YOPAL</v>
      </c>
      <c r="P1201" t="str">
        <v>YOPAL</v>
      </c>
      <c r="Q1201" t="str">
        <v>RAFAEL BARRERA DIAZ</v>
      </c>
      <c r="R1201">
        <v>6766862</v>
      </c>
      <c r="S1201" t="str">
        <v>ORIENTE</v>
      </c>
    </row>
    <row r="1202" xml:space="preserve">
      <c r="A1202">
        <v>1201</v>
      </c>
      <c r="B1202">
        <v>12276566</v>
      </c>
      <c r="C1202" t="str">
        <v>REQUEST</v>
      </c>
      <c r="D1202" t="str">
        <v>CERRADO</v>
      </c>
      <c r="E1202" t="str">
        <v>TIENDA</v>
      </c>
      <c r="F1202" t="str">
        <v>CPU</v>
      </c>
      <c r="G1202" t="str">
        <v>CPU</v>
      </c>
      <c r="H1202" t="str">
        <v>LENOVO</v>
      </c>
      <c r="I1202" t="str" xml:space="preserve">
        <v xml:space="preserve">se solicita migración área CAJAS en ATC._x000d_
NOTEBOOK|STANDARD LENOVO E495 | Nº SERIE: PF149SBH</v>
      </c>
      <c r="J1202" t="str">
        <v>NO APLICA</v>
      </c>
      <c r="K1202" t="str" xml:space="preserve">
        <v xml:space="preserve">Buen día._x000d_
Se solicita atención._x000d_
Tienda: Jumbo San Silvestre._x000d_
Migración a Windows 10 y Office 365_x000d_
Equipo: NOTEBOOK|STANDARD_x000d_
Marca: LENOVO_x000d_
Modelo: E495_x000d_
Serial: PF149SBH_x000d_
Inventario: DI-028811_x000d_
Cordialmente;_x000d_
Ever Becerra</v>
      </c>
      <c r="L1202" t="str">
        <v>28-02 14:00. Se valida equipo que tiene Windows 10 y por indicación de Soporte Cencosud;se procede a desinstalar el sotfware Office 2016 y se procede a instalar Office 365. Solicitan cambiar el hostname; con la novedad de unir al dominio con cencojoin genera error. Se instalan parches de windows pero al estar terminando el proceso; se revierte y no permite la instalación por lo que el equipo queda fuera de dominio. Se hace la observación de que la versión del Windows 10 es 1809 por lo que se debe formatear el equipo. 01-03 08:00 Se procede a formatear equipo; las ISOs implementadas todas tenían errores (tanto del link de descarga como la del pc de sistemas). Se consigue una desde otra ruta para descargar de nuevo. Se instala la ISO y se instala todos los programas requeridos por el usuario; configuración de impresora y unido al dominio. Queda todo operativo.</v>
      </c>
      <c r="M1202">
        <v>44610</v>
      </c>
      <c r="N1202">
        <v>44621</v>
      </c>
      <c r="O1202" t="str">
        <v>J126 JUMBO SAN SILVESTRE</v>
      </c>
      <c r="P1202" t="str">
        <v>BARRANCABERMEJA</v>
      </c>
      <c r="Q1202" t="str">
        <v>ERICK FRANCISCO RUEDA JIMENEZ</v>
      </c>
      <c r="R1202">
        <v>13568686</v>
      </c>
      <c r="S1202" t="str">
        <v>ORIENTE</v>
      </c>
    </row>
    <row r="1203" xml:space="preserve">
      <c r="A1203">
        <v>1202</v>
      </c>
      <c r="B1203">
        <v>12276566</v>
      </c>
      <c r="C1203" t="str">
        <v>REQUEST</v>
      </c>
      <c r="D1203" t="str">
        <v>CERRADO</v>
      </c>
      <c r="E1203" t="str">
        <v>TIENDA</v>
      </c>
      <c r="F1203" t="str">
        <v>CPU</v>
      </c>
      <c r="G1203" t="str">
        <v>CPU</v>
      </c>
      <c r="H1203" t="str">
        <v>LENOVO</v>
      </c>
      <c r="I1203" t="str" xml:space="preserve">
        <v xml:space="preserve">se solicita migración área CAJAS en ATC._x000d_
NOTEBOOK|STANDARD LENOVO E495 | Nº SERIE: PF149SBH</v>
      </c>
      <c r="J1203" t="str">
        <v>NO APLICA</v>
      </c>
      <c r="K1203" t="str" xml:space="preserve">
        <v xml:space="preserve">Buen día._x000d_
Se solicita atención._x000d_
Tienda: Jumbo San Silvestre._x000d_
Migración a Windows 10 y Office 365_x000d_
Equipo: NOTEBOOK|STANDARD_x000d_
Marca: LENOVO_x000d_
Modelo: E495_x000d_
Serial: PF149SBH_x000d_
Inventario: DI-028811_x000d_
Cordialmente;_x000d_
Ever Becerra</v>
      </c>
      <c r="L1203" t="str">
        <v>28-02 14:00. Se valida equipo que tiene Windows 10 y por indicación de Soporte Cencosud;se procede a desinstalar el sotfware Office 2016 y se procede a instalar Office 365. Solicitan cambiar el hostname; con la novedad de unir al dominio con cencojoin genera error. Se instalan parches de windows pero al estar terminando el proceso; se revierte y no permite la instalación por lo que el equipo queda fuera de dominio. Se hace la observación de que la versión del Windows 10 es 1809 por lo que se debe formatear el equipo. 01-03 08:00 Se procede a formatear equipo; las ISOs implementadas todas tenían errores (tanto del link de descarga como la del pc de sistemas). Se consigue una desde otra ruta para descargar de nuevo. Se instala la ISO y se instala todos los programas requeridos por el usuario; configuración de impresora y unido al dominio. Queda todo operativo.</v>
      </c>
      <c r="M1203">
        <v>44610</v>
      </c>
      <c r="N1203">
        <v>44621</v>
      </c>
      <c r="O1203" t="str">
        <v>J126 JUMBO SAN SILVESTRE</v>
      </c>
      <c r="P1203" t="str">
        <v>BARRANCABERMEJA</v>
      </c>
      <c r="Q1203" t="str">
        <v>ERICK FRANCISCO RUEDA JIMENEZ</v>
      </c>
      <c r="R1203">
        <v>13568686</v>
      </c>
      <c r="S1203" t="str">
        <v>ORIENTE</v>
      </c>
    </row>
    <row r="1204" xml:space="preserve">
      <c r="A1204">
        <v>1203</v>
      </c>
      <c r="B1204">
        <v>12276566</v>
      </c>
      <c r="C1204" t="str">
        <v>REQUEST</v>
      </c>
      <c r="D1204" t="str">
        <v>CERRADO</v>
      </c>
      <c r="E1204" t="str">
        <v>TIENDA</v>
      </c>
      <c r="F1204" t="str">
        <v>CPU</v>
      </c>
      <c r="G1204" t="str">
        <v>CPU</v>
      </c>
      <c r="H1204" t="str">
        <v>LENOVO</v>
      </c>
      <c r="I1204" t="str" xml:space="preserve">
        <v xml:space="preserve">se solicita migración área CAJAS en ATC._x000d_
NOTEBOOK|STANDARD LENOVO E495 | Nº SERIE: PF149SBH</v>
      </c>
      <c r="J1204" t="str">
        <v>NO APLICA</v>
      </c>
      <c r="K1204" t="str" xml:space="preserve">
        <v xml:space="preserve">Buen día._x000d_
Se solicita atención._x000d_
Tienda: Jumbo San Silvestre._x000d_
Migración a Windows 10 y Office 365_x000d_
Equipo: NOTEBOOK|STANDARD_x000d_
Marca: LENOVO_x000d_
Modelo: E495_x000d_
Serial: PF149SBH_x000d_
Inventario: DI-028811_x000d_
Cordialmente;_x000d_
Ever Becerra</v>
      </c>
      <c r="L1204" t="str">
        <v>28-02 14:00. Se valida equipo que tiene Windows 10 y por indicación de Soporte Cencosud;se procede a desinstalar el sotfware Office 2016 y se procede a instalar Office 365. Solicitan cambiar el hostname; con la novedad de unir al dominio con cencojoin genera error. Se instalan parches de windows pero al estar terminando el proceso; se revierte y no permite la instalación por lo que el equipo queda fuera de dominio. Se hace la observación de que la versión del Windows 10 es 1809 por lo que se debe formatear el equipo. 01-03 08:00 Se procede a formatear equipo; las ISOs implementadas todas tenían errores (tanto del link de descarga como la del pc de sistemas). Se consigue una desde otra ruta para descargar de nuevo. Se instala la ISO y se instala todos los programas requeridos por el usuario; configuración de impresora y unido al dominio. Queda todo operativo.</v>
      </c>
      <c r="M1204">
        <v>44610</v>
      </c>
      <c r="N1204">
        <v>44621</v>
      </c>
      <c r="O1204" t="str">
        <v>J126 JUMBO SAN SILVESTRE</v>
      </c>
      <c r="P1204" t="str">
        <v>BARRANCABERMEJA</v>
      </c>
      <c r="Q1204" t="str">
        <v>ERICK FRANCISCO RUEDA JIMENEZ</v>
      </c>
      <c r="R1204">
        <v>13568686</v>
      </c>
      <c r="S1204" t="str">
        <v>ORIENTE</v>
      </c>
    </row>
    <row r="1205" xml:space="preserve">
      <c r="A1205">
        <v>1204</v>
      </c>
      <c r="B1205">
        <v>12276566</v>
      </c>
      <c r="C1205" t="str">
        <v>REQUEST</v>
      </c>
      <c r="D1205" t="str">
        <v>CERRADO</v>
      </c>
      <c r="E1205" t="str">
        <v>TIENDA</v>
      </c>
      <c r="F1205" t="str">
        <v>CPU</v>
      </c>
      <c r="G1205" t="str">
        <v>CPU</v>
      </c>
      <c r="H1205" t="str">
        <v>LENOVO</v>
      </c>
      <c r="I1205" t="str" xml:space="preserve">
        <v xml:space="preserve">se solicita migración área CAJAS en ATC._x000d_
NOTEBOOK|STANDARD LENOVO E495 | Nº SERIE: PF149SBH</v>
      </c>
      <c r="J1205" t="str">
        <v>NO APLICA</v>
      </c>
      <c r="K1205" t="str" xml:space="preserve">
        <v xml:space="preserve">Buen día._x000d_
Se solicita atención._x000d_
Tienda: Jumbo San Silvestre._x000d_
Migración a Windows 10 y Office 365_x000d_
Equipo: NOTEBOOK|STANDARD_x000d_
Marca: LENOVO_x000d_
Modelo: E495_x000d_
Serial: PF149SBH_x000d_
Inventario: DI-028811_x000d_
Cordialmente;_x000d_
Ever Becerra</v>
      </c>
      <c r="L1205" t="str">
        <v>28-02 14:00. Se valida equipo que tiene Windows 10 y por indicación de Soporte Cencosud;se procede a desinstalar el sotfware Office 2016 y se procede a instalar Office 365. Solicitan cambiar el hostname; con la novedad de unir al dominio con cencojoin genera error. Se instalan parches de windows pero al estar terminando el proceso; se revierte y no permite la instalación por lo que el equipo queda fuera de dominio. Se hace la observación de que la versión del Windows 10 es 1809 por lo que se debe formatear el equipo. 01-03 08:00 Se procede a formatear equipo; las ISOs implementadas todas tenían errores (tanto del link de descarga como la del pc de sistemas). Se consigue una desde otra ruta para descargar de nuevo. Se instala la ISO y se instala todos los programas requeridos por el usuario; configuración de impresora y unido al dominio. Queda todo operativo.</v>
      </c>
      <c r="M1205">
        <v>44610</v>
      </c>
      <c r="N1205">
        <v>44621</v>
      </c>
      <c r="O1205" t="str">
        <v>J126 JUMBO SAN SILVESTRE</v>
      </c>
      <c r="P1205" t="str">
        <v>BARRANCABERMEJA</v>
      </c>
      <c r="Q1205" t="str">
        <v>ERICK FRANCISCO RUEDA JIMENEZ</v>
      </c>
      <c r="R1205">
        <v>13568686</v>
      </c>
      <c r="S1205" t="str">
        <v>ORIENTE</v>
      </c>
    </row>
    <row r="1206" xml:space="preserve">
      <c r="A1206">
        <v>1205</v>
      </c>
      <c r="B1206">
        <v>12291232</v>
      </c>
      <c r="C1206" t="str">
        <v>REQUEST</v>
      </c>
      <c r="D1206" t="str">
        <v>CERRADO</v>
      </c>
      <c r="E1206" t="str">
        <v>TIENDA</v>
      </c>
      <c r="F1206" t="str">
        <v>CPU</v>
      </c>
      <c r="G1206" t="str">
        <v>CPU</v>
      </c>
      <c r="H1206" t="str">
        <v>LENOVO</v>
      </c>
      <c r="I1206" t="str" xml:space="preserve">
        <v xml:space="preserve">Datos usuario_x000d_
Nombre: Juan David Carvajal Calderon_x000d_
Correo: JuanDavid.CarvajalCalderon@cencosud.com.co_x000d_
Usuario AD: JUCarvaja_x000d_
Pais: Colombia_x000d_
Ubicacion: J027 JUMBO RIONEGRO_x000d_
Zona: Colombia Centro_x000d_
Unidad de Negocio: Supermercados_x000d_
Servicio: Tiendas &amp; Centros de Distribucion_x000d_
Telefono: 3137990347_x000d_
Anexo: null_x000d_
Descripcion: al ingresar a mi correo me sale anuncio que no es posible conectar con servidor.</v>
      </c>
      <c r="J1206" t="str">
        <v>NO APLICA</v>
      </c>
      <c r="K1206" t="str" xml:space="preserve">
        <v xml:space="preserve">se requiere apoyo de isit para validar la novedad que presenta el jefe de seguridad con el correo._x000d_
validar si tiene contraseñas guardas en panel de control administrador de credencias y borrarla o validar que otra causa puede estar afectado la operatividad del correo	 </v>
      </c>
      <c r="L1206" t="str">
        <v>Se valida y el equipo no estaba tomando la red; se valida cable de red; este está bien conectado; se hacen las diferentes validaciones físicas se desconecta y se vuelve a conectar el cable de red; se deshabilita y se vuelve a habilitar el cable de red y el problema se soluciona; el equipo queda funcional; el correo funciona con normalidad.</v>
      </c>
      <c r="M1206">
        <v>44620</v>
      </c>
      <c r="N1206">
        <v>44621</v>
      </c>
      <c r="O1206" t="str">
        <v>J027 JUMBO RIONEGRO</v>
      </c>
      <c r="P1206" t="str">
        <v>RIONEGRO</v>
      </c>
      <c r="Q1206" t="str">
        <v>JUAN CARLOS PINEDA ALCARAZ</v>
      </c>
      <c r="R1206">
        <v>1023830773</v>
      </c>
      <c r="S1206" t="str">
        <v>CENTRO</v>
      </c>
    </row>
    <row r="1207" xml:space="preserve">
      <c r="A1207">
        <v>1206</v>
      </c>
      <c r="B1207">
        <v>12291653</v>
      </c>
      <c r="C1207" t="str">
        <v>REQUEST</v>
      </c>
      <c r="D1207" t="str">
        <v>CERRADO</v>
      </c>
      <c r="E1207" t="str">
        <v>TIENDA</v>
      </c>
      <c r="F1207" t="str">
        <v>BALANZA</v>
      </c>
      <c r="G1207" t="str">
        <v>MESA</v>
      </c>
      <c r="H1207" t="str">
        <v>METTLER</v>
      </c>
      <c r="I1207"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Buenas tardes_x000d_
_x000d_
solicito revision para la bascula 10.131.16.55_x000d_
serial AD-090462 y/o 028688_x000d_
_x000d_
No esta pesando los productos_x000d_
_x000d_
Esta descalibrada_x000d_
_x000d_
Gracias_x000d_
_x000d_
Cordial saludo_x000d_
Indica la ubicacion de tu balanza en la tienda: Rionegro</v>
      </c>
      <c r="J1207" t="str">
        <v>NO APLICA</v>
      </c>
      <c r="K1207" t="str">
        <v>se requiere apoyo de isit para la validación del pc de la balanza del área de panadería; tener en cuenta que la tienda tiene kit de pesas certificado para poder realizar la validación.</v>
      </c>
      <c r="L1207" t="str">
        <v>Indica que balanza no está pesando los productos; está descalibrada. Se procede a revisar; se hacen las validaciones físicas; se configura desde el teclado; la balanza queda funcional; cliente realiza pruebas e indica que el problema ya esta solucionado.</v>
      </c>
      <c r="M1207">
        <v>44620</v>
      </c>
      <c r="N1207">
        <v>44621</v>
      </c>
      <c r="O1207" t="str">
        <v>J027 JUMBO RIONEGRO</v>
      </c>
      <c r="P1207" t="str">
        <v>RIONEGRO</v>
      </c>
      <c r="Q1207" t="str">
        <v>JUAN CARLOS PINEDA ALCARAZ</v>
      </c>
      <c r="R1207">
        <v>1023830773</v>
      </c>
      <c r="S1207" t="str">
        <v>CENTRO</v>
      </c>
    </row>
    <row r="1208" xml:space="preserve">
      <c r="A1208">
        <v>1207</v>
      </c>
      <c r="B1208">
        <v>12295528</v>
      </c>
      <c r="C1208" t="str">
        <v>REQUEST</v>
      </c>
      <c r="D1208" t="str">
        <v>CERRADO</v>
      </c>
      <c r="E1208" t="str">
        <v>TIENDA</v>
      </c>
      <c r="F1208" t="str">
        <v>BALANZA</v>
      </c>
      <c r="G1208" t="str">
        <v>MESA</v>
      </c>
      <c r="H1208" t="str">
        <v>METTLER</v>
      </c>
      <c r="I1208" t="str" xml:space="preserve">
        <v xml:space="preserve">Datos usuario_x000d_
Nombre: Edison Arley Ortiz Grisales_x000d_
Correo: EdisonArley.OrtizGrisales@cencosud.com.co_x000d_
Usuario AD: EDOrtizGr_x000d_
Pais: Colombia_x000d_
Ubicacion: J027 JUMBO RIONEGRO_x000d_
Zona: Colombia Centro_x000d_
Unidad de Negocio: Supermercados_x000d_
Servicio: Tiendas &amp; Centros de Distribucion_x000d_
Telefono: 3146171666_x000d_
Anexo: 5352400_x000d_
Descripcion: Bascula de etiquetado de pollo no imprime y aparte de eso saca mas tiquetes de los necesarios al darle la tecla "imprimir"._x000d_
_x000d_
Este problema se presenta en la bascula AD-090463 con numero de inventario de sistemas 028680._x000d_
_x000d_
Gracias._x000d_
Area donde su ubica la balanza: Seccion carniceria - laboratorio._x000d_
</v>
      </c>
      <c r="J1208" t="str">
        <v>NO APLICA</v>
      </c>
      <c r="K1208" t="str">
        <v>se requiere apoyo de isit para la validación de la balanza del área de carnes; del laboratorio donde se pesa los productos de pollo</v>
      </c>
      <c r="L1208" t="str">
        <v>Balanza está descalibrada; se procede a validar; se hacen las validaciones físicas de sensores y se configura desde el teclado; la balanza sigue sin imprimir; se vuelve a configurar y se resetea de fábrica; se pide al área encargada que le carguen nuevamente la base de datos; se hacen pruebas pero el inconveniente persiste; el área encargada toma la decisión de mandar la balanza a garantía.</v>
      </c>
      <c r="M1208">
        <v>44620</v>
      </c>
      <c r="N1208">
        <v>44621</v>
      </c>
      <c r="O1208" t="str">
        <v>J027 JUMBO RIONEGRO</v>
      </c>
      <c r="P1208" t="str">
        <v>RIONEGRO</v>
      </c>
      <c r="Q1208" t="str">
        <v>JUAN CARLOS PINEDA ALCARAZ</v>
      </c>
      <c r="R1208">
        <v>1023830773</v>
      </c>
      <c r="S1208" t="str">
        <v>CENTRO</v>
      </c>
    </row>
    <row r="1209" xml:space="preserve">
      <c r="A1209">
        <v>1208</v>
      </c>
      <c r="B1209">
        <v>12295528</v>
      </c>
      <c r="C1209" t="str">
        <v>REQUEST</v>
      </c>
      <c r="D1209" t="str">
        <v>CERRADO</v>
      </c>
      <c r="E1209" t="str">
        <v>TIENDA</v>
      </c>
      <c r="F1209" t="str">
        <v>BALANZA</v>
      </c>
      <c r="G1209" t="str">
        <v>MESA</v>
      </c>
      <c r="H1209" t="str">
        <v>METTLER</v>
      </c>
      <c r="I1209" t="str" xml:space="preserve">
        <v xml:space="preserve">Datos usuario_x000d_
Nombre: Edison Arley Ortiz Grisales_x000d_
Correo: EdisonArley.OrtizGrisales@cencosud.com.co_x000d_
Usuario AD: EDOrtizGr_x000d_
Pais: Colombia_x000d_
Ubicacion: J027 JUMBO RIONEGRO_x000d_
Zona: Colombia Centro_x000d_
Unidad de Negocio: Supermercados_x000d_
Servicio: Tiendas &amp; Centros de Distribucion_x000d_
Telefono: 3146171666_x000d_
Anexo: 5352400_x000d_
Descripcion: Bascula de etiquetado de pollo no imprime y aparte de eso saca mas tiquetes de los necesarios al darle la tecla "imprimir"._x000d_
_x000d_
Este problema se presenta en la bascula AD-090463 con numero de inventario de sistemas 028680._x000d_
_x000d_
Gracias._x000d_
Area donde su ubica la balanza: Seccion carniceria - laboratorio._x000d_
</v>
      </c>
      <c r="J1209" t="str">
        <v>NO APLICA</v>
      </c>
      <c r="K1209" t="str">
        <v>se requiere apoyo de isit para la validación de la balanza del área de carnes; del laboratorio donde se pesa los productos de pollo</v>
      </c>
      <c r="L1209" t="str">
        <v>Balanza está descalibrada; se procede a validar; se hacen las validaciones físicas y se configura desde el teclado; la balanza sigue sin imprimir; se vuelve a configurar y se resetea de fábrica; se pide al área encargada que le carguen nuevamente la base de datos; se hacen pruebas pero el inconveniente persiste; el área encargada toma la decisión de mandar la balanza a garantía.</v>
      </c>
      <c r="M1209">
        <v>44620</v>
      </c>
      <c r="N1209">
        <v>44621</v>
      </c>
      <c r="O1209" t="str">
        <v>J027 JUMBO RIONEGRO</v>
      </c>
      <c r="P1209" t="str">
        <v>RIONEGRO</v>
      </c>
      <c r="Q1209" t="str">
        <v>JUAN CARLOS PINEDA ALCARAZ</v>
      </c>
      <c r="R1209">
        <v>1023830773</v>
      </c>
      <c r="S1209" t="str">
        <v>CENTRO</v>
      </c>
    </row>
    <row r="1210" xml:space="preserve">
      <c r="A1210">
        <v>1209</v>
      </c>
      <c r="B1210">
        <v>12295671</v>
      </c>
      <c r="C1210" t="str">
        <v>INCIDENT</v>
      </c>
      <c r="D1210" t="str">
        <v>CERRADO</v>
      </c>
      <c r="E1210" t="str">
        <v>TIENDA</v>
      </c>
      <c r="F1210" t="str">
        <v>CPU</v>
      </c>
      <c r="G1210" t="str">
        <v>CPU</v>
      </c>
      <c r="H1210" t="str">
        <v>LENOVO</v>
      </c>
      <c r="I1210" t="str" xml:space="preserve">
        <v xml:space="preserve">Datos usuario_x000d_
Nombre: Luis Santiago Serrano Canas_x000d_
Correo: luissantiago.serranocanas@cencosud.com.co_x000d_
Usuario AD: LUSerrano_x000d_
Pais: Colombia_x000d_
Ubicacion: J027 JUMBO RIONEGRO_x000d_
Zona: Colombia Centro_x000d_
Unidad de Negocio: Supermercados_x000d_
Servicio: Tiendas &amp; Centros de Distribucion_x000d_
Telefono: 3136760105_x000d_
Anexo: null_x000d_
Descripcion: buenos dias; mi correo outlook no funciona</v>
      </c>
      <c r="J1210" t="str">
        <v>NO APLICA</v>
      </c>
      <c r="K1210" t="str">
        <v>se solicita apoyo de isit para la revisión del correo del jefe del área de fruver</v>
      </c>
      <c r="L1210" t="str">
        <v>Equipo con problemas para entrar al correo de outlook; se valida y el equipo no estaba tomando la red; se valida cable de red; este está bien conectado; se hacen las diferentes validaciones físicas se desconecta y se vuelve a conectar el cable de red; se deshabilita y se vuelve a habilitar el cable de red y el problema se soluciona; el equipo queda funcional; el correo funciona con normalidad.</v>
      </c>
      <c r="M1210">
        <v>44620</v>
      </c>
      <c r="N1210">
        <v>44621</v>
      </c>
      <c r="O1210" t="str">
        <v>J027 JUMBO RIONEGRO</v>
      </c>
      <c r="P1210" t="str">
        <v>RIONEGRO</v>
      </c>
      <c r="Q1210" t="str">
        <v>JUAN CARLOS PINEDA ALCARAZ</v>
      </c>
      <c r="R1210">
        <v>1023830773</v>
      </c>
      <c r="S1210" t="str">
        <v>CENTRO</v>
      </c>
    </row>
    <row r="1211" xml:space="preserve">
      <c r="A1211">
        <v>1210</v>
      </c>
      <c r="B1211">
        <v>12295747</v>
      </c>
      <c r="C1211" t="str">
        <v>REQUEST</v>
      </c>
      <c r="D1211" t="str">
        <v>CERRADO</v>
      </c>
      <c r="E1211" t="str">
        <v>TIENDA</v>
      </c>
      <c r="F1211" t="str">
        <v>POS</v>
      </c>
      <c r="G1211" t="str">
        <v>MICROSENSE</v>
      </c>
      <c r="H1211" t="str">
        <v>WINCOR</v>
      </c>
      <c r="I1211"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buenos dias_x000d_
_x000d_
se requiere apoyo de isit para actividad de migracion de los microsens de la linea de cajas con el area de redes; por favor cuando este en tienda llamar a la persona de redes guillermo gutierrez 317 6361174</v>
      </c>
      <c r="J1211" t="str">
        <v>NO APLICA</v>
      </c>
      <c r="K1211" t="str">
        <v>se requiere apoyo de isit para la actividad de la migración de los microsens en tienda; llamar a la persona de redes para hacer la actividad.</v>
      </c>
      <c r="L1211" t="str">
        <v>Actividad de migración de los microsens de la línea de cajas con el área de redes; se procede a hacer el acompañamiento; se siguen las recomendaciones que se hacían por parte del área de Redes pero después de un rato de trabajo se decide postergar la actividad ya que se encontró perdida de paquetería en los puntos 1; 2; 12; se indic que antes de realizar el proceso se debe validar el tema del cableado para descartar averías en este.</v>
      </c>
      <c r="M1211">
        <v>44620</v>
      </c>
      <c r="N1211">
        <v>44621</v>
      </c>
      <c r="O1211" t="str">
        <v>J027 JUMBO RIONEGRO</v>
      </c>
      <c r="P1211" t="str">
        <v>RIONEGRO</v>
      </c>
      <c r="Q1211" t="str">
        <v>JUAN CARLOS PINEDA ALCARAZ</v>
      </c>
      <c r="R1211">
        <v>1023830773</v>
      </c>
      <c r="S1211" t="str">
        <v>CENTRO</v>
      </c>
    </row>
    <row r="1212" xml:space="preserve">
      <c r="A1212">
        <v>1211</v>
      </c>
      <c r="B1212">
        <v>12295747</v>
      </c>
      <c r="C1212" t="str">
        <v>REQUEST</v>
      </c>
      <c r="D1212" t="str">
        <v>CERRADO</v>
      </c>
      <c r="E1212" t="str">
        <v>TIENDA</v>
      </c>
      <c r="F1212" t="str">
        <v>POS</v>
      </c>
      <c r="G1212" t="str">
        <v>MICROSENSE</v>
      </c>
      <c r="H1212" t="str">
        <v>WINCOR</v>
      </c>
      <c r="I1212"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buenos dias_x000d_
_x000d_
se requiere apoyo de isit para actividad de migracion de los microsens de la linea de cajas con el area de redes; por favor cuando este en tienda llamar a la persona de redes guillermo gutierrez 317 6361174</v>
      </c>
      <c r="J1212" t="str">
        <v>NO APLICA</v>
      </c>
      <c r="K1212" t="str">
        <v>se requiere apoyo de isit para la actividad de la migración de los microsens en tienda; llamar a la persona de redes para hacer la actividad.</v>
      </c>
      <c r="L1212" t="str">
        <v>Actividad de migración de los microsens de la línea de cajas con el área de redes; se procede a hacer el acompañamiento; se siguen las recomendaciones que se hacían por parte del área de Redes pero después de un rato de trabajo se decide postergar la actividad ya que se encontró perdida de paquetería en los puntos 1; 2; 12; se indic que antes de realizar el proceso se debe validar el tema del cableado para descartar averías en este.</v>
      </c>
      <c r="M1212">
        <v>44620</v>
      </c>
      <c r="N1212">
        <v>44621</v>
      </c>
      <c r="O1212" t="str">
        <v>J027 JUMBO RIONEGRO</v>
      </c>
      <c r="P1212" t="str">
        <v>RIONEGRO</v>
      </c>
      <c r="Q1212" t="str">
        <v>JUAN CARLOS PINEDA ALCARAZ</v>
      </c>
      <c r="R1212">
        <v>1023830773</v>
      </c>
      <c r="S1212" t="str">
        <v>CENTRO</v>
      </c>
    </row>
    <row r="1213" xml:space="preserve">
      <c r="A1213">
        <v>1212</v>
      </c>
      <c r="B1213">
        <v>12274810</v>
      </c>
      <c r="C1213" t="str">
        <v>REQUEST</v>
      </c>
      <c r="D1213" t="str">
        <v>CERRADO</v>
      </c>
      <c r="E1213" t="str">
        <v>TIENDA</v>
      </c>
      <c r="F1213" t="str">
        <v>PDA</v>
      </c>
      <c r="G1213" t="str">
        <v>PDA</v>
      </c>
      <c r="H1213" t="str">
        <v>HONEYWELL</v>
      </c>
      <c r="I1213" t="str" xml:space="preserve">
        <v xml:space="preserve">Datos usuario_x000d_
Nombre: rramosri_x000d_
Correo: RubenDario.RamosRivera@cencosud.com.co_x000d_
Usuario AD: rramosri_x000d_
Pais: Colombia_x000d_
Ubicacion: J036 JUMBO POPAYAN CAMPANARIO_x000d_
Zona: Colombia Occidente_x000d_
Unidad de Negocio: JUMBO_x000d_
Servicio: null_x000d_
Telefono: 3004294029_x000d_
Anexo: null_x000d_
Descripcion: pdt software desactualizado en zona horaria lo cual hace que al llegar al medio dia se reinicie y desconfigure y deja de funcionar_x000d_
Seccion de la tienda en donde se ubica la PDT o usuario: tienda jumbo Popayan</v>
      </c>
      <c r="J1213" t="str">
        <v>NO APLICA</v>
      </c>
      <c r="K1213" t="str">
        <v>BUEN DIA jefe su autorizacion para realizar reinstalacion de pda eda 51 con perfil de seguridad la pda se esta reiniciando cuando realiza el escaneo.</v>
      </c>
      <c r="L1213" t="str">
        <v>Se llega al sitio y se solicita  la informacioó para realizar  el procedimiento del dispositivos del área de seguridad . Se solicita el dispositivos al área y  se inicia el procedimiento; informa que el dispositivo cambia de día muy rápido y ellos lo apagan  y reset pero la falla es recurrente  se realiza el formateo del dispositivo dejando el horario definido com Colombia y se le indica al área q no lo deben desvincular de la red. Se realizan pruebas y todo queda funcional</v>
      </c>
      <c r="M1213">
        <v>44617</v>
      </c>
      <c r="N1213">
        <v>44622</v>
      </c>
      <c r="O1213" t="str">
        <v>J036 JUMBO POPAYAN CAMPANARIO</v>
      </c>
      <c r="P1213" t="str">
        <v>POPAYAN</v>
      </c>
      <c r="Q1213" t="str">
        <v>DANIEL FERNANDO PAREDES ARTEAGA</v>
      </c>
      <c r="R1213">
        <v>10301691</v>
      </c>
      <c r="S1213" t="str">
        <v>OCCIDENTE</v>
      </c>
    </row>
    <row r="1214" xml:space="preserve">
      <c r="A1214">
        <v>1213</v>
      </c>
      <c r="B1214">
        <v>12290933</v>
      </c>
      <c r="C1214" t="str">
        <v>REQUEST</v>
      </c>
      <c r="D1214" t="str">
        <v>CERRADO</v>
      </c>
      <c r="E1214" t="str">
        <v>TIENDA</v>
      </c>
      <c r="F1214" t="str">
        <v>POS</v>
      </c>
      <c r="G1214" t="str">
        <v>MICROSENSE</v>
      </c>
      <c r="H1214" t="str">
        <v>WINCOR</v>
      </c>
      <c r="I1214"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en la tienda de Metro Facatativa para revision de equipos microsens en lineal de cajas._x000d_
</v>
      </c>
      <c r="J1214" t="str">
        <v>NO APLICA</v>
      </c>
      <c r="K1214" t="str">
        <v>Por favor pasar a Metro facatativa a las 7:30am y comunicarse conmigo para indicarles que actividad tenemos que realizar con los Microsens de la tienda</v>
      </c>
      <c r="L1214" t="str">
        <v>Se presta servicio de apoyo para la configuracion y migracion de red en el dispositivo Microsens</v>
      </c>
      <c r="M1214">
        <v>44622</v>
      </c>
      <c r="N1214">
        <v>44622</v>
      </c>
      <c r="O1214" t="str">
        <v>M074 METRO FACATATIVA</v>
      </c>
      <c r="P1214" t="str">
        <v>FACATATIVA</v>
      </c>
      <c r="Q1214" t="str">
        <v>DIEGO FERNANDO GARCIA LEGUIZAMON</v>
      </c>
      <c r="R1214">
        <v>1022935606</v>
      </c>
      <c r="S1214" t="str">
        <v>BOGOTA</v>
      </c>
    </row>
    <row r="1215" xml:space="preserve">
      <c r="A1215">
        <v>1214</v>
      </c>
      <c r="B1215">
        <v>12295949</v>
      </c>
      <c r="C1215" t="str">
        <v>REQUEST</v>
      </c>
      <c r="D1215" t="str">
        <v>CERRADO</v>
      </c>
      <c r="E1215" t="str">
        <v>TIENDA</v>
      </c>
      <c r="F1215" t="str">
        <v>PDA</v>
      </c>
      <c r="G1215" t="str">
        <v>PDA</v>
      </c>
      <c r="H1215" t="str">
        <v>HONEYWELL</v>
      </c>
      <c r="I1215"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buenas tardes_x000d_
_x000d_
se requiere apoyo de isit para la actualizacion de tres codigos QR en las pda con el fin de mejorar la configuracion de la conectividad de la red inalambrica. se adjunta los QR para su scaneo._x000d_
Seccion en la tienda o ubicacion del usuario: jumbo rionegro_x000d_
Jefe de area asignacion de la PDT: jumbo rionegro</v>
      </c>
      <c r="J1215" t="str">
        <v>NO APLICA</v>
      </c>
      <c r="K1215" t="str">
        <v xml:space="preserve">se requiere apoyo de isit para el scaneo de los tres QR en la pda de la tienda; para ajustes de configuración en la conectividad inalámbrica	</v>
      </c>
      <c r="L1215" t="str" xml:space="preserve">
        <v xml:space="preserve">Usuario requiere apoyo para la actualización de  códigos QR en las pda con el fin de mejorar la configuración de la conectividad de la red inalámbrica. Se adjunta los QR para su escaneo._x000d_
Se procede a escanear códigos; en total se escanean 15 pda_x000d_
SERIAL         AREA        ESTADO        ESTADO_x000d_
PGC        21178B061B        ENTREGADO        N/A_x000d_
TEXTIL        21178B06B3        ENTREGADO        N/A_x000d_
BAZAR        21178B075E        ENTREGADO        N/A_x000d_
SEGURIDAD        21178B0691        ENTREGADO        N/A_x000d_
RECIBO        21178B091D        ENTREGADO        N/A_x000d_
FRUVER        21178B0949        ENTREGADO        N/A_x000d_
RECIBO        21178B0872        ENTREGADO        N/A_x000d_
PGC        21178B0613        ENTREGADO        N/A_x000d_
PGC        21178B050A        ENTREGADO        N/A_x000d_
RECIBO        21178B082D        ENTREGADO        N/A_x000d_
PERECEDEROS        21178B0552        ENTREGADO        N/A_x000d_
SEGURIDAD        21178B0604        ENTREGADO        N/A_x000d_
SEGURIDAD        20073B0591        ENTREGADO        N/A_x000d_
CAJAS        21178B05FF        ENTREGADO        N/A_x000d_
CAJAS        21178B0615        ENTREGADO        N/A </v>
      </c>
      <c r="M1215">
        <v>44621</v>
      </c>
      <c r="N1215">
        <v>44622</v>
      </c>
      <c r="O1215" t="str">
        <v>J027 JUMBO RIONEGRO</v>
      </c>
      <c r="P1215" t="str">
        <v>RIONEGRO</v>
      </c>
      <c r="Q1215" t="str">
        <v>JUAN CARLOS PINEDA ALCARAZ</v>
      </c>
      <c r="R1215">
        <v>1023830773</v>
      </c>
      <c r="S1215" t="str">
        <v>CENTRO</v>
      </c>
    </row>
    <row r="1216" xml:space="preserve">
      <c r="A1216">
        <v>1215</v>
      </c>
      <c r="B1216">
        <v>12295949</v>
      </c>
      <c r="C1216" t="str">
        <v>REQUEST</v>
      </c>
      <c r="D1216" t="str">
        <v>CERRADO</v>
      </c>
      <c r="E1216" t="str">
        <v>TIENDA</v>
      </c>
      <c r="F1216" t="str">
        <v>PDA</v>
      </c>
      <c r="G1216" t="str">
        <v>PDA</v>
      </c>
      <c r="H1216" t="str">
        <v>HONEYWELL</v>
      </c>
      <c r="I1216"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buenas tardes_x000d_
_x000d_
se requiere apoyo de isit para la actualizacion de tres codigos QR en las pda con el fin de mejorar la configuracion de la conectividad de la red inalambrica. se adjunta los QR para su scaneo._x000d_
Seccion en la tienda o ubicacion del usuario: jumbo rionegro_x000d_
Jefe de area asignacion de la PDT: jumbo rionegro</v>
      </c>
      <c r="J1216" t="str">
        <v>NO APLICA</v>
      </c>
      <c r="K1216" t="str">
        <v xml:space="preserve">se requiere apoyo de isit para el scaneo de los tres QR en la pda de la tienda; para ajustes de configuración en la conectividad inalámbrica	</v>
      </c>
      <c r="L1216" t="str" xml:space="preserve">
        <v xml:space="preserve">Usuario requiere apoyo para la actualización de  códigos QR en las pda con el fin de mejorar la configuración de la conectividad de la red inalámbrica. Se adjunta los QR para su escaneo._x000d_
Se procede a escanear códigos; en total se escanean 15 pda_x000d_
SERIAL         AREA        ESTADO        ESTADO_x000d_
PGC        21178B061B        ENTREGADO        N/A_x000d_
TEXTIL        21178B06B3        ENTREGADO        N/A_x000d_
BAZAR        21178B075E        ENTREGADO        N/A_x000d_
SEGURIDAD        21178B0691        ENTREGADO        N/A_x000d_
RECIBO        21178B091D        ENTREGADO        N/A_x000d_
FRUVER        21178B0949        ENTREGADO        N/A_x000d_
RECIBO        21178B0872        ENTREGADO        N/A_x000d_
PGC        21178B0613        ENTREGADO        N/A_x000d_
PGC        21178B050A        ENTREGADO        N/A_x000d_
RECIBO        21178B082D        ENTREGADO        N/A_x000d_
PERECEDEROS        21178B0552        ENTREGADO        N/A_x000d_
SEGURIDAD        21178B0604        ENTREGADO        N/A_x000d_
SEGURIDAD        20073B0591        ENTREGADO        N/A_x000d_
CAJAS        21178B05FF        ENTREGADO        N/A_x000d_
CAJAS        21178B0615        ENTREGADO        N/A </v>
      </c>
      <c r="M1216">
        <v>44621</v>
      </c>
      <c r="N1216">
        <v>44622</v>
      </c>
      <c r="O1216" t="str">
        <v>J027 JUMBO RIONEGRO</v>
      </c>
      <c r="P1216" t="str">
        <v>RIONEGRO</v>
      </c>
      <c r="Q1216" t="str">
        <v>JUAN CARLOS PINEDA ALCARAZ</v>
      </c>
      <c r="R1216">
        <v>1023830773</v>
      </c>
      <c r="S1216" t="str">
        <v>CENTRO</v>
      </c>
    </row>
    <row r="1217" xml:space="preserve">
      <c r="A1217">
        <v>1216</v>
      </c>
      <c r="B1217">
        <v>12295949</v>
      </c>
      <c r="C1217" t="str">
        <v>REQUEST</v>
      </c>
      <c r="D1217" t="str">
        <v>CERRADO</v>
      </c>
      <c r="E1217" t="str">
        <v>TIENDA</v>
      </c>
      <c r="F1217" t="str">
        <v>PDA</v>
      </c>
      <c r="G1217" t="str">
        <v>PDA</v>
      </c>
      <c r="H1217" t="str">
        <v>HONEYWELL</v>
      </c>
      <c r="I1217"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buenas tardes_x000d_
_x000d_
se requiere apoyo de isit para la actualizacion de tres codigos QR en las pda con el fin de mejorar la configuracion de la conectividad de la red inalambrica. se adjunta los QR para su scaneo._x000d_
Seccion en la tienda o ubicacion del usuario: jumbo rionegro_x000d_
Jefe de area asignacion de la PDT: jumbo rionegro</v>
      </c>
      <c r="J1217" t="str">
        <v>NO APLICA</v>
      </c>
      <c r="K1217" t="str">
        <v xml:space="preserve">se requiere apoyo de isit para el scaneo de los tres QR en la pda de la tienda; para ajustes de configuración en la conectividad inalámbrica	</v>
      </c>
      <c r="L1217" t="str" xml:space="preserve">
        <v xml:space="preserve">Usuario requiere apoyo para la actualización de  códigos QR en las pda con el fin de mejorar la configuración de la conectividad de la red inalámbrica. Se adjunta los QR para su escaneo._x000d_
Se procede a escanear códigos; en total se escanean 15 pda_x000d_
SERIAL         AREA        ESTADO        ESTADO_x000d_
PGC        21178B061B        ENTREGADO        N/A_x000d_
TEXTIL        21178B06B3        ENTREGADO        N/A_x000d_
BAZAR        21178B075E        ENTREGADO        N/A_x000d_
SEGURIDAD        21178B0691        ENTREGADO        N/A_x000d_
RECIBO        21178B091D        ENTREGADO        N/A_x000d_
FRUVER        21178B0949        ENTREGADO        N/A_x000d_
RECIBO        21178B0872        ENTREGADO        N/A_x000d_
PGC        21178B0613        ENTREGADO        N/A_x000d_
PGC        21178B050A        ENTREGADO        N/A_x000d_
RECIBO        21178B082D        ENTREGADO        N/A_x000d_
PERECEDEROS        21178B0552        ENTREGADO        N/A_x000d_
SEGURIDAD        21178B0604        ENTREGADO        N/A_x000d_
SEGURIDAD        20073B0591        ENTREGADO        N/A_x000d_
CAJAS        21178B05FF        ENTREGADO        N/A_x000d_
CAJAS        21178B0615        ENTREGADO        N/A </v>
      </c>
      <c r="M1217">
        <v>44621</v>
      </c>
      <c r="N1217">
        <v>44622</v>
      </c>
      <c r="O1217" t="str">
        <v>J027 JUMBO RIONEGRO</v>
      </c>
      <c r="P1217" t="str">
        <v>RIONEGRO</v>
      </c>
      <c r="Q1217" t="str">
        <v>JUAN CARLOS PINEDA ALCARAZ</v>
      </c>
      <c r="R1217">
        <v>1023830773</v>
      </c>
      <c r="S1217" t="str">
        <v>CENTRO</v>
      </c>
    </row>
    <row r="1218" xml:space="preserve">
      <c r="A1218">
        <v>1217</v>
      </c>
      <c r="B1218">
        <v>12298442</v>
      </c>
      <c r="C1218" t="str">
        <v>REQUEST</v>
      </c>
      <c r="D1218" t="str">
        <v>CERRADO</v>
      </c>
      <c r="E1218" t="str">
        <v>TIENDA</v>
      </c>
      <c r="F1218" t="str">
        <v>CPU</v>
      </c>
      <c r="G1218" t="str">
        <v>CPU</v>
      </c>
      <c r="H1218" t="str">
        <v>LENOVO</v>
      </c>
      <c r="I1218" t="str" xml:space="preserve">
        <v xml:space="preserve">Buen Dia_x000d_
Solicitamos Técnico de Isit para darle solución a la novedad presentada con el PC de Publicidad que se encuentra guardado en la oficina de sistemas._x000d_
Saludes</v>
      </c>
      <c r="J1218" t="str">
        <v>NO APLICA</v>
      </c>
      <c r="K1218" t="str" xml:space="preserve">
        <v xml:space="preserve">Buen Dia_x000d_
Favor me ayudan con el Tecnico de Isit en la tienda Metro Riohacha para realizar la instalacion del sistema operativo en el PC de Publicidad._x000d_
Saludes</v>
      </c>
      <c r="L1218" t="str" xml:space="preserve">
        <v xml:space="preserve">Se realiza formateo a computador de publicidad; se instalan todas los programas requeridos para las actividades del usuario y configuraciones pertinentes; se transfieren todos los archivos del usuario antes copiados; se ubica este en su respectivo lugar donde se encontraba el computador de sistemas de manera provisional; se solicitó configuración de puerto de red y posteriormente instalación de la impresora de publicidad; quedando equipo operativo._x000d_
El equipo de sistemas fue ubicado donde corresponde. </v>
      </c>
      <c r="M1218">
        <v>44621</v>
      </c>
      <c r="N1218">
        <v>44622</v>
      </c>
      <c r="O1218" t="str">
        <v>M040 METRO RIOHACHA</v>
      </c>
      <c r="P1218" t="str">
        <v>RIOHACHA</v>
      </c>
      <c r="Q1218" t="str">
        <v xml:space="preserve">WILGER MELO PRADO </v>
      </c>
      <c r="R1218">
        <v>1118852348</v>
      </c>
      <c r="S1218" t="str">
        <v>COSTA</v>
      </c>
    </row>
    <row r="1219" xml:space="preserve">
      <c r="A1219">
        <v>1218</v>
      </c>
      <c r="B1219">
        <v>12298442</v>
      </c>
      <c r="C1219" t="str">
        <v>REQUEST</v>
      </c>
      <c r="D1219" t="str">
        <v>CERRADO</v>
      </c>
      <c r="E1219" t="str">
        <v>TIENDA</v>
      </c>
      <c r="F1219" t="str">
        <v>CPU</v>
      </c>
      <c r="G1219" t="str">
        <v>CPU</v>
      </c>
      <c r="H1219" t="str">
        <v>LENOVO</v>
      </c>
      <c r="I1219" t="str" xml:space="preserve">
        <v xml:space="preserve">Buen Dia_x000d_
Solicitamos Técnico de Isit para darle solución a la novedad presentada con el PC de Publicidad que se encuentra guardado en la oficina de sistemas._x000d_
Saludes</v>
      </c>
      <c r="J1219" t="str">
        <v>NO APLICA</v>
      </c>
      <c r="K1219" t="str" xml:space="preserve">
        <v xml:space="preserve">Buen Dia_x000d_
Favor me ayudan con el Tecnico de Isit en la tienda Metro Riohacha para realizar la instalacion del sistema operativo en el PC de Publicidad._x000d_
Saludes</v>
      </c>
      <c r="L1219" t="str" xml:space="preserve">
        <v xml:space="preserve">Se realiza formateo a computador de publicidad; se instalan todas los programas requeridos para las actividades del usuario y configuraciones pertinentes; se transfieren todos los archivos del usuario antes copiados; se ubica este en su respectivo lugar donde se encontraba el computador de sistemas de manera provisional; se solicitó configuración de puerto de red y posteriormente instalación de la impresora de publicidad; quedando equipo operativo._x000d_
El equipo de sistemas fue ubicado donde corresponde. </v>
      </c>
      <c r="M1219">
        <v>44621</v>
      </c>
      <c r="N1219">
        <v>44622</v>
      </c>
      <c r="O1219" t="str">
        <v>M040 METRO RIOHACHA</v>
      </c>
      <c r="P1219" t="str">
        <v>RIOHACHA</v>
      </c>
      <c r="Q1219" t="str">
        <v xml:space="preserve">WILGER MELO PRADO </v>
      </c>
      <c r="R1219">
        <v>1118852348</v>
      </c>
      <c r="S1219" t="str">
        <v>COSTA</v>
      </c>
    </row>
    <row r="1220" xml:space="preserve">
      <c r="A1220">
        <v>1219</v>
      </c>
      <c r="B1220">
        <v>12298442</v>
      </c>
      <c r="C1220" t="str">
        <v>REQUEST</v>
      </c>
      <c r="D1220" t="str">
        <v>CERRADO</v>
      </c>
      <c r="E1220" t="str">
        <v>TIENDA</v>
      </c>
      <c r="F1220" t="str">
        <v>CPU</v>
      </c>
      <c r="G1220" t="str">
        <v>CPU</v>
      </c>
      <c r="H1220" t="str">
        <v>LENOVO</v>
      </c>
      <c r="I1220" t="str" xml:space="preserve">
        <v xml:space="preserve">Buen Dia_x000d_
Solicitamos Técnico de Isit para darle solución a la novedad presentada con el PC de Publicidad que se encuentra guardado en la oficina de sistemas._x000d_
Saludes</v>
      </c>
      <c r="J1220" t="str">
        <v>NO APLICA</v>
      </c>
      <c r="K1220" t="str" xml:space="preserve">
        <v xml:space="preserve">Buen Dia_x000d_
Favor me ayudan con el Tecnico de Isit en la tienda Metro Riohacha para realizar la instalacion del sistema operativo en el PC de Publicidad._x000d_
Saludes</v>
      </c>
      <c r="L1220" t="str" xml:space="preserve">
        <v xml:space="preserve">Se realiza formateo a computador de publicidad; se instalan todas los programas requeridos para las actividades del usuario y configuraciones pertinentes; se transfieren todos los archivos del usuario antes copiados; se ubica este en su respectivo lugar donde se encontraba el computador de sistemas de manera provisional; se solicitó configuración de puerto de red y posteriormente instalación de la impresora de publicidad; quedando equipo operativo._x000d_
El equipo de sistemas fue ubicado donde corresponde. </v>
      </c>
      <c r="M1220">
        <v>44621</v>
      </c>
      <c r="N1220">
        <v>44622</v>
      </c>
      <c r="O1220" t="str">
        <v>M040 METRO RIOHACHA</v>
      </c>
      <c r="P1220" t="str">
        <v>RIOHACHA</v>
      </c>
      <c r="Q1220" t="str">
        <v xml:space="preserve">WILGER MELO PRADO </v>
      </c>
      <c r="R1220">
        <v>1118852348</v>
      </c>
      <c r="S1220" t="str">
        <v>COSTA</v>
      </c>
    </row>
    <row r="1221" xml:space="preserve">
      <c r="A1221">
        <v>1220</v>
      </c>
      <c r="B1221">
        <v>12298442</v>
      </c>
      <c r="C1221" t="str">
        <v>REQUEST</v>
      </c>
      <c r="D1221" t="str">
        <v>CERRADO</v>
      </c>
      <c r="E1221" t="str">
        <v>TIENDA</v>
      </c>
      <c r="F1221" t="str">
        <v>CPU</v>
      </c>
      <c r="G1221" t="str">
        <v>CPU</v>
      </c>
      <c r="H1221" t="str">
        <v>LENOVO</v>
      </c>
      <c r="I1221" t="str" xml:space="preserve">
        <v xml:space="preserve">Buen Dia_x000d_
Solicitamos Técnico de Isit para darle solución a la novedad presentada con el PC de Publicidad que se encuentra guardado en la oficina de sistemas._x000d_
Saludes</v>
      </c>
      <c r="J1221" t="str">
        <v>NO APLICA</v>
      </c>
      <c r="K1221" t="str" xml:space="preserve">
        <v xml:space="preserve">Buen Dia_x000d_
Favor me ayudan con el Tecnico de Isit en la tienda Metro Riohacha para realizar la instalacion del sistema operativo en el PC de Publicidad._x000d_
Saludes</v>
      </c>
      <c r="L1221" t="str" xml:space="preserve">
        <v xml:space="preserve">Se realiza formateo a computador de publicidad; se instalan todas los programas requeridos para las actividades del usuario y configuraciones pertinentes; se transfieren todos los archivos del usuario antes copiados; se ubica este en su respectivo lugar donde se encontraba el computador de sistemas de manera provisional; se solicitó configuración de puerto de red y posteriormente instalación de la impresora de publicidad; quedando equipo operativo._x000d_
El equipo de sistemas fue ubicado donde corresponde. </v>
      </c>
      <c r="M1221">
        <v>44621</v>
      </c>
      <c r="N1221">
        <v>44622</v>
      </c>
      <c r="O1221" t="str">
        <v>M040 METRO RIOHACHA</v>
      </c>
      <c r="P1221" t="str">
        <v>RIOHACHA</v>
      </c>
      <c r="Q1221" t="str">
        <v xml:space="preserve">WILGER MELO PRADO </v>
      </c>
      <c r="R1221">
        <v>1118852348</v>
      </c>
      <c r="S1221" t="str">
        <v>COSTA</v>
      </c>
    </row>
    <row r="1222" xml:space="preserve">
      <c r="A1222">
        <v>1221</v>
      </c>
      <c r="B1222">
        <v>12298581</v>
      </c>
      <c r="C1222" t="str">
        <v>REQUEST</v>
      </c>
      <c r="D1222" t="str">
        <v>CERRADO</v>
      </c>
      <c r="E1222" t="str">
        <v>TIENDA</v>
      </c>
      <c r="F1222" t="str">
        <v>CPU</v>
      </c>
      <c r="G1222" t="str">
        <v>CPU</v>
      </c>
      <c r="H1222" t="str">
        <v>LENOVO</v>
      </c>
      <c r="I1222"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Estoy presentando fallas con el usuario de Windows; me cambio completamente el entorno del escritorio y la ejecucion de aplicaciones; algunos archivos se ejecutan bien en ocasiones y luego ya no funcionan; al igual que cuando se envia a imprimir el documento se imprime en desorden y en ocasiones se imprime correcto._x000d_
</v>
      </c>
      <c r="J1222" t="str">
        <v>NO APLICA</v>
      </c>
      <c r="K1222" t="str">
        <v>se requiere apoyo de isit para validación de la novedad que reporta la usuaria con el pc del área de caja central</v>
      </c>
      <c r="L1222" t="str">
        <v>Equipo de escritorio con problemas en el usuario; se valida y el fondo de pantalla tomo otro valor y además se desconfiguró la barra de tareas se intentó reconfigurar borrando el usuario y creándolo nuevamente pero no fue posible; se realizaron validaciones desde el usuario de Windows pero las restricciones de tipo de usuario lo impidieron; se tomo la decisión de hacer un intercambio de equipos quedando con el equipo que estaba ubicado en elearning y de esta manera se solucionó el inconveniente.</v>
      </c>
      <c r="M1222">
        <v>44622</v>
      </c>
      <c r="N1222">
        <v>44622</v>
      </c>
      <c r="O1222" t="str">
        <v>J027 JUMBO RIONEGRO</v>
      </c>
      <c r="P1222" t="str">
        <v>RIONEGRO</v>
      </c>
      <c r="Q1222" t="str">
        <v>JUAN CARLOS PINEDA ALCARAZ</v>
      </c>
      <c r="R1222">
        <v>1023830773</v>
      </c>
      <c r="S1222" t="str">
        <v>CENTRO</v>
      </c>
    </row>
    <row r="1223" xml:space="preserve">
      <c r="A1223">
        <v>1222</v>
      </c>
      <c r="B1223">
        <v>12298581</v>
      </c>
      <c r="C1223" t="str">
        <v>REQUEST</v>
      </c>
      <c r="D1223" t="str">
        <v>CERRADO</v>
      </c>
      <c r="E1223" t="str">
        <v>TIENDA</v>
      </c>
      <c r="F1223" t="str">
        <v>CPU</v>
      </c>
      <c r="G1223" t="str">
        <v>CPU</v>
      </c>
      <c r="H1223" t="str">
        <v>LENOVO</v>
      </c>
      <c r="I1223"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Estoy presentando fallas con el usuario de Windows; me cambio completamente el entorno del escritorio y la ejecucion de aplicaciones; algunos archivos se ejecutan bien en ocasiones y luego ya no funcionan; al igual que cuando se envia a imprimir el documento se imprime en desorden y en ocasiones se imprime correcto._x000d_
</v>
      </c>
      <c r="J1223" t="str">
        <v>NO APLICA</v>
      </c>
      <c r="K1223" t="str">
        <v>se requiere apoyo de isit para validación de la novedad que reporta la usuaria con el pc del área de caja central</v>
      </c>
      <c r="L1223" t="str">
        <v>Equipo de escritorio con problemas en el usuario; se valida y el fondo de pantalla tomo otro valor y además se desconfiguró la barra de tareas se intentó reconfigurar borrando el usuario y creándolo nuevamente pero no fue posible; se realizaron validaciones desde el usuario de Windows pero las restricciones de tipo de usuario lo impidieron; se tomo la decisión de hacer un intercambio de equipos quedando con el equipo que estaba ubicado en elearning y de esta manera se solucionó el inconveniente.</v>
      </c>
      <c r="M1223">
        <v>44622</v>
      </c>
      <c r="N1223">
        <v>44622</v>
      </c>
      <c r="O1223" t="str">
        <v>J027 JUMBO RIONEGRO</v>
      </c>
      <c r="P1223" t="str">
        <v>RIONEGRO</v>
      </c>
      <c r="Q1223" t="str">
        <v>JUAN CARLOS PINEDA ALCARAZ</v>
      </c>
      <c r="R1223">
        <v>1023830773</v>
      </c>
      <c r="S1223" t="str">
        <v>CENTRO</v>
      </c>
    </row>
    <row r="1224" xml:space="preserve">
      <c r="A1224">
        <v>1223</v>
      </c>
      <c r="B1224">
        <v>12267009</v>
      </c>
      <c r="C1224" t="str">
        <v>REQUEST</v>
      </c>
      <c r="D1224" t="str">
        <v>CERRADO</v>
      </c>
      <c r="E1224" t="str">
        <v>TIENDA</v>
      </c>
      <c r="F1224" t="str">
        <v>BALANZA</v>
      </c>
      <c r="G1224" t="str">
        <v>BALANZA</v>
      </c>
      <c r="H1224" t="str">
        <v>DATALOGIC</v>
      </c>
      <c r="I1224" t="str" xml:space="preserve">
        <v xml:space="preserve">Buen día._x000d_
Se solicita traslado kit de pesas certificadas desde Jumbo Cabecera hacia Jumbo San Silvestre._x000d_
Gracias._x000d_
continuidad ticket 12109065...</v>
      </c>
      <c r="J1224" t="str">
        <v>NO APLICA</v>
      </c>
      <c r="K1224" t="str" xml:space="preserve">
        <v xml:space="preserve">Buen día._x000d_
Se solicita calibración._x000d_
Área: Línea de Cajas_x000d_
Tienda: Jumbo San Silvestre_x000d_
Equipo: SCANNER POS|BALANZA_x000d_
Marca: DATALOGIC_x000d_
Modelo: 8300_x000d_
SERIE: MH0038174_x000d_
Inventario: DI-014354_x000d_
Descripción: Llega kit de pesas a tienda para calibración de escaner balanza. Favor entregar operativo a jefe de cajas</v>
      </c>
      <c r="L1224" t="str">
        <v>Se recibe pesas para servicio de calibración de balanza; se llega a sitio y se evidencia que la falla no es esa sino error de scaner (Falla de comunicación con la balanza o defectuosa) Se hacen todas las pruebas en coordinación con Ever Becerra; se prueba balanza en otra caja y se diagnóstica falla a nivel general para cambio. Se envía video de evidencia.</v>
      </c>
      <c r="M1224">
        <v>44621</v>
      </c>
      <c r="N1224">
        <v>44622</v>
      </c>
      <c r="O1224" t="str">
        <v>J126 JUMBO SAN SILVESTRE</v>
      </c>
      <c r="P1224" t="str">
        <v>BARRANCABERMEJA</v>
      </c>
      <c r="Q1224" t="str">
        <v>ERICK FRANCISCO RUEDA JIMENEZ</v>
      </c>
      <c r="R1224">
        <v>13568686</v>
      </c>
      <c r="S1224" t="str">
        <v>ORIENTE</v>
      </c>
    </row>
    <row r="1225" xml:space="preserve">
      <c r="A1225">
        <v>1224</v>
      </c>
      <c r="B1225">
        <v>12297910</v>
      </c>
      <c r="C1225" t="str">
        <v>REQUEST</v>
      </c>
      <c r="D1225" t="str">
        <v>CERRADO</v>
      </c>
      <c r="E1225" t="str">
        <v>TIENDA</v>
      </c>
      <c r="F1225" t="str">
        <v>PDA</v>
      </c>
      <c r="G1225" t="str">
        <v>PDA</v>
      </c>
      <c r="H1225" t="str">
        <v>HONEYWELL</v>
      </c>
      <c r="I1225" t="str" xml:space="preserve">
        <v xml:space="preserve">Datos usuario_x000d_
Nombre: egarzons_x000d_
Correo: ErikaXiomara.GarzonSoler@cencosud.com.co_x000d_
Usuario AD: egarzons_x000d_
Pais: Colombia_x000d_
Ubicacion: M074 METRO FACATATIVA_x000d_
Zona: Colombia Bogota_x000d_
Unidad de Negocio: Supermercados_x000d_
Servicio: Tiendas &amp; Centros de Distribucion_x000d_
Telefono: 3222834792_x000d_
Anexo: null_x000d_
Descripcion: Las PDT antiguas de la tienda estan presentado fallas y sacan del sistema al usuario; de manera constante._x000d_
Nombre del programa en falla en el menu: EQUIPOS PDT ANTIGUAS</v>
      </c>
      <c r="J1225" t="str">
        <v>NO APLICA</v>
      </c>
      <c r="K1225" t="str">
        <v xml:space="preserve">Se trasfiere CAU para la revision de las PDA Datalogic que no conectan a la red WIFI        </v>
      </c>
      <c r="L1225" t="str">
        <v>Se valida el estado de la pdt datalogic Scorpio y al no tener respuesta intermitente de conexión y otras fallas de velocidad de respuesta se realiza formateo y restauración de los disposivos; se realiza la reinstalación de las aplicaciones; se entrega al usuario y se realizan pruebas.</v>
      </c>
      <c r="M1225">
        <v>44622</v>
      </c>
      <c r="N1225">
        <v>44622</v>
      </c>
      <c r="O1225" t="str">
        <v>M074 METRO FACATATIVA</v>
      </c>
      <c r="P1225" t="str">
        <v>FACATATIVA</v>
      </c>
      <c r="Q1225" t="str">
        <v>DIEGO FERNANDO GARCIA LEGUIZAMON</v>
      </c>
      <c r="R1225">
        <v>1022935606</v>
      </c>
      <c r="S1225" t="str">
        <v>BOGOTA</v>
      </c>
    </row>
    <row r="1226" xml:space="preserve">
      <c r="A1226">
        <v>1225</v>
      </c>
      <c r="B1226">
        <v>12297910</v>
      </c>
      <c r="C1226" t="str">
        <v>REQUEST</v>
      </c>
      <c r="D1226" t="str">
        <v>CERRADO</v>
      </c>
      <c r="E1226" t="str">
        <v>TIENDA</v>
      </c>
      <c r="F1226" t="str">
        <v>PDA</v>
      </c>
      <c r="G1226" t="str">
        <v>PDA</v>
      </c>
      <c r="H1226" t="str">
        <v>HONEYWELL</v>
      </c>
      <c r="I1226" t="str" xml:space="preserve">
        <v xml:space="preserve">Datos usuario_x000d_
Nombre: egarzons_x000d_
Correo: ErikaXiomara.GarzonSoler@cencosud.com.co_x000d_
Usuario AD: egarzons_x000d_
Pais: Colombia_x000d_
Ubicacion: M074 METRO FACATATIVA_x000d_
Zona: Colombia Bogota_x000d_
Unidad de Negocio: Supermercados_x000d_
Servicio: Tiendas &amp; Centros de Distribucion_x000d_
Telefono: 3222834792_x000d_
Anexo: null_x000d_
Descripcion: Las PDT antiguas de la tienda estan presentado fallas y sacan del sistema al usuario; de manera constante._x000d_
Nombre del programa en falla en el menu: EQUIPOS PDT ANTIGUAS</v>
      </c>
      <c r="J1226" t="str">
        <v>NO APLICA</v>
      </c>
      <c r="K1226" t="str">
        <v xml:space="preserve">Se trasfiere CAU para la revision de las PDA Datalogic que no conectan a la red WIFI        </v>
      </c>
      <c r="L1226" t="str">
        <v>Se valida el estado de la pdt datalogic Scorpio y al no tener respuesta intermitente de conexión y otras fallas de velocidad de respuesta se realiza formateo y restauración de los disposivos; se realiza la reinstalación de las aplicaciones; se entrega al usuario y se realizan pruebas.</v>
      </c>
      <c r="M1226">
        <v>44622</v>
      </c>
      <c r="N1226">
        <v>44622</v>
      </c>
      <c r="O1226" t="str">
        <v>M074 METRO FACATATIVA</v>
      </c>
      <c r="P1226" t="str">
        <v>FACATATIVA</v>
      </c>
      <c r="Q1226" t="str">
        <v>DIEGO FERNANDO GARCIA LEGUIZAMON</v>
      </c>
      <c r="R1226">
        <v>1022935606</v>
      </c>
      <c r="S1226" t="str">
        <v>BOGOTA</v>
      </c>
    </row>
    <row r="1227" xml:space="preserve">
      <c r="A1227">
        <v>1226</v>
      </c>
      <c r="B1227">
        <v>12292402</v>
      </c>
      <c r="C1227" t="str">
        <v>REQUEST</v>
      </c>
      <c r="D1227" t="str">
        <v>CERRADO</v>
      </c>
      <c r="E1227" t="str">
        <v>TIENDA</v>
      </c>
      <c r="F1227" t="str">
        <v>BALANZA</v>
      </c>
      <c r="G1227" t="str">
        <v>MESA</v>
      </c>
      <c r="H1227" t="str">
        <v>METTLER</v>
      </c>
      <c r="I1227" t="str" xml:space="preserve">
        <v xml:space="preserve">Datos usuario_x000d_
Nombre: mararena_x000d_
Correo: MariaIsabel.ArenasMunoz@cencosud.com.co_x000d_
Usuario AD: mararena_x000d_
Pais: Colombia_x000d_
Ubicacion: M085 METRO MONTERIA_x000d_
Zona: Colombia Costa_x000d_
Unidad de Negocio: METRO_x000d_
Servicio: null_x000d_
Telefono: 3116924884_x000d_
Anexo: null_x000d_
Descripcion: Solicito me colaboren con la balanza de panaderia; la cual tiene el cable de conexion en mal estado y al momento de pasar los precios por la lineal de caja no son reconocidos y se deben digitar; generando atrasados en la facturacion a los clientes y esto trae consigo molestias en dichos clientes_x000d_
Area donde su ubica la balanza: Seccion de panaderia</v>
      </c>
      <c r="J1227" t="str">
        <v>NO APLICA</v>
      </c>
      <c r="K1227" t="str" xml:space="preserve">
        <v xml:space="preserve">Transfer Assignee from '' to 'Espinosa Rodriguez; Jamir Leandro '_x000d_
Transfer Group from 'Soporte_Onsite_REG_Costa_SM Colombia' to 'Soporte_Onsite_REG_Remoto_SM Colombia'</v>
      </c>
      <c r="L1227" t="str" xml:space="preserve">
        <v xml:space="preserve">Se procede a realizar el cambio de jack de conexión y toma yaque estaban en mal estado y se realizan pruebas pero la falla esta en la balanza se presenta en el cabezal de impresión ya que este arroja los codigos borrosos. Por conexiones de red la balanza se encuentra operativa. _x000d_
_x000d_
Se recomienda solicitar cambio de cabezal de impresión.</v>
      </c>
      <c r="M1227">
        <v>44620</v>
      </c>
      <c r="N1227">
        <v>44623</v>
      </c>
      <c r="O1227" t="str">
        <v>M085 METRO MONTERIA</v>
      </c>
      <c r="P1227" t="str">
        <v>MONTERIA</v>
      </c>
      <c r="Q1227" t="str">
        <v xml:space="preserve">SHARON YANETH KERGUELEN WILCHES </v>
      </c>
      <c r="R1227">
        <v>1067917448</v>
      </c>
      <c r="S1227" t="str">
        <v>COSTA</v>
      </c>
    </row>
    <row r="1228" xml:space="preserve">
      <c r="A1228">
        <v>1227</v>
      </c>
      <c r="B1228">
        <v>12292402</v>
      </c>
      <c r="C1228" t="str">
        <v>REQUEST</v>
      </c>
      <c r="D1228" t="str">
        <v>CERRADO</v>
      </c>
      <c r="E1228" t="str">
        <v>TIENDA</v>
      </c>
      <c r="F1228" t="str">
        <v>BALANZA</v>
      </c>
      <c r="G1228" t="str">
        <v>MESA</v>
      </c>
      <c r="H1228" t="str">
        <v>METTLER</v>
      </c>
      <c r="I1228" t="str" xml:space="preserve">
        <v xml:space="preserve">Datos usuario_x000d_
Nombre: mararena_x000d_
Correo: MariaIsabel.ArenasMunoz@cencosud.com.co_x000d_
Usuario AD: mararena_x000d_
Pais: Colombia_x000d_
Ubicacion: M085 METRO MONTERIA_x000d_
Zona: Colombia Costa_x000d_
Unidad de Negocio: METRO_x000d_
Servicio: null_x000d_
Telefono: 3116924884_x000d_
Anexo: null_x000d_
Descripcion: Solicito me colaboren con la balanza de panaderia; la cual tiene el cable de conexion en mal estado y al momento de pasar los precios por la lineal de caja no son reconocidos y se deben digitar; generando atrasados en la facturacion a los clientes y esto trae consigo molestias en dichos clientes_x000d_
Area donde su ubica la balanza: Seccion de panaderia</v>
      </c>
      <c r="J1228" t="str">
        <v>NO APLICA</v>
      </c>
      <c r="K1228" t="str" xml:space="preserve">
        <v xml:space="preserve">Transfer Assignee from '' to 'Espinosa Rodriguez; Jamir Leandro '_x000d_
Transfer Group from 'Soporte_Onsite_REG_Costa_SM Colombia' to 'Soporte_Onsite_REG_Remoto_SM Colombia'</v>
      </c>
      <c r="L1228" t="str" xml:space="preserve">
        <v xml:space="preserve">Se procede a realizar el cambio de jack de conexión y toma yaque estaban en mal estado y se realizan pruebas pero la falla esta en la balanza se presenta en el cabezal de impresión ya que este arroja los codigos borrosos. Por conexiones de red la balanza se encuentra operativa. _x000d_
_x000d_
Se recomienda solicitar cambio de cabezal de impresión.</v>
      </c>
      <c r="M1228">
        <v>44620</v>
      </c>
      <c r="N1228">
        <v>44623</v>
      </c>
      <c r="O1228" t="str">
        <v>M085 METRO MONTERIA</v>
      </c>
      <c r="P1228" t="str">
        <v>MONTERIA</v>
      </c>
      <c r="Q1228" t="str">
        <v xml:space="preserve">SHARON YANETH KERGUELEN WILCHES </v>
      </c>
      <c r="R1228">
        <v>1067917448</v>
      </c>
      <c r="S1228" t="str">
        <v>COSTA</v>
      </c>
    </row>
    <row r="1229" xml:space="preserve">
      <c r="A1229">
        <v>1228</v>
      </c>
      <c r="B1229">
        <v>12281999</v>
      </c>
      <c r="C1229" t="str">
        <v>REQUEST</v>
      </c>
      <c r="D1229" t="str">
        <v>CERRADO</v>
      </c>
      <c r="E1229" t="str">
        <v>TIENDA</v>
      </c>
      <c r="F1229" t="str">
        <v>CPU</v>
      </c>
      <c r="G1229" t="str">
        <v>CPU</v>
      </c>
      <c r="H1229" t="str">
        <v>LENOVO</v>
      </c>
      <c r="I1229"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Supermercados_x000d_
Servicio: Tiendas &amp; Centros de Distribucion_x000d_
Telefono: 3118214729_x000d_
Anexo: 3176435870_x000d_
Descripcion: Buen dia_x000d_
Solicitamos de su colaboracion con el cambio de portatil de la operacion E-commerce._x000d_
Muchas gracias !!_x000d_
Indicar la ubicacion del computador en la tienda o sede: Tienda</v>
      </c>
      <c r="J1229" t="str">
        <v>NO APLICA</v>
      </c>
      <c r="K1229" t="str">
        <v xml:space="preserve">Por favor su ayuda con la instalacion y configuracion del portatil con serial PF35L7QZ y retiro del R9YK27D	</v>
      </c>
      <c r="L1229" t="str">
        <v>Se realiza la entrega de portátil Lenovo V14 G2-ITL  y se retira equipo Lenovo L430 que se deja en la oficina de sistema. Se hace la firma de acta de entrega y recibo de equipos. No es posible configurar el acceso a la red wifi de e-commerce ya que el usuario no tiene permisos para acceder a la red. Se le indica crear AGP solicitando la  autorización</v>
      </c>
      <c r="M1229">
        <v>44622</v>
      </c>
      <c r="N1229">
        <v>44623</v>
      </c>
      <c r="O1229" t="str">
        <v>M074 METRO FACATATIVA</v>
      </c>
      <c r="P1229" t="str">
        <v>FACATATIVA</v>
      </c>
      <c r="Q1229" t="str">
        <v>DIEGO FERNANDO GARCIA LEGUIZAMON</v>
      </c>
      <c r="R1229">
        <v>1022935606</v>
      </c>
      <c r="S1229" t="str">
        <v>BOGOTA</v>
      </c>
    </row>
    <row r="1230" xml:space="preserve">
      <c r="A1230">
        <v>1229</v>
      </c>
      <c r="B1230">
        <v>12300797</v>
      </c>
      <c r="C1230" t="str">
        <v>REQUEST</v>
      </c>
      <c r="D1230" t="str">
        <v>CERRADO</v>
      </c>
      <c r="E1230" t="str">
        <v>TIENDA</v>
      </c>
      <c r="F1230" t="str">
        <v>CPU</v>
      </c>
      <c r="G1230" t="str">
        <v>CPU</v>
      </c>
      <c r="H1230" t="str">
        <v>LENOVO</v>
      </c>
      <c r="I1230" t="str" xml:space="preserve">
        <v xml:space="preserve">Datos usuario_x000d_
Nombre: Fabiola Diaz Marin_x000d_
Correo: fabiola.diazmarin@cencosud.com.co_x000d_
Usuario AD: FDiazMar_x000d_
Pais: Colombia_x000d_
Ubicacion: M195 METRO SANTA LUCIA_x000d_
Zona: Colombia Bogota_x000d_
Unidad de Negocio: Supermercados_x000d_
Servicio: Sistemas_x000d_
Telefono: 3174355320_x000d_
Anexo: null_x000d_
Descripcion: Buenas tardes._x000d_
_x000d_
jefe Miguel por favor me colabora con la autorizacion de esta llamada; para que el tecnico de isit realice el retiro de este computador y monitor; anexo acta para firmas_x000d_
_x000d_
SERIE CATEGORIA TIPO MARCA MODELO ESTADO SUB-ESTADO_x000d_
VK347634 Monitores MONITOR PLANO LENOVO E2054 Asignado / ativo SIN NOVEDAD_x000d_
MJ045NB2 Dispositivos DESKTOP PC LENOVO M58 Asignado / ativo SIN NOVEDAD_x000d_
_x000d_
Gracias_x000d_
Adjuntos: RETIRO EQUIPO DESKTOP SANTA LUCIA.xlsx_x000d_
</v>
      </c>
      <c r="J1230" t="str">
        <v>NO APLICA</v>
      </c>
      <c r="K1230" t="str" xml:space="preserve">
        <v xml:space="preserve">tecnico de isit realice el retiro de este computador y monitor; anexo acta para firmas_x000d_
SERIE CATEGORIA TIPO MARCA MODELO ESTADO SUB-ESTADO_x000d_
VK347634 Monitores MONITOR PLANO LENOVO E2054 Asignado / ativo SIN NOVEDAD_x000d_
MJ045NB2 Dispositivos DESKTOP PC LENOVO M58 Asignado / ativo SIN NOVEDAD</v>
      </c>
      <c r="L1230" t="str">
        <v>Se hace búsqueda de equipo que se encuentra ubicado en administración; pero esta en funcionamiento; el equipo lo maneja mantenimiento y aux de gestión humana ya que la jefe de gestión humana varia de tienda en la semana. se procede a enviar validaciones ya que el equipo no se puede retirar; se determina que el equipo se queda en sitio asignándolo a Mantenimiento. Se hacen las actas de entrega del equipo</v>
      </c>
      <c r="M1230">
        <v>44622</v>
      </c>
      <c r="N1230">
        <v>44623</v>
      </c>
      <c r="O1230" t="str">
        <v>M195 METRO SANTA LUCIA</v>
      </c>
      <c r="P1230" t="str">
        <v>NEIVA</v>
      </c>
      <c r="Q1230" t="str">
        <v>JOHN ALEJANDRO LOZADA BABATIVA</v>
      </c>
      <c r="R1230">
        <v>1075313382</v>
      </c>
      <c r="S1230" t="str">
        <v>OCCIDENTE</v>
      </c>
    </row>
    <row r="1231" xml:space="preserve">
      <c r="A1231">
        <v>1230</v>
      </c>
      <c r="B1231">
        <v>12286585</v>
      </c>
      <c r="C1231" t="str">
        <v>REQUEST</v>
      </c>
      <c r="D1231" t="str">
        <v>CERRADO</v>
      </c>
      <c r="E1231" t="str">
        <v>TIENDA</v>
      </c>
      <c r="F1231" t="str">
        <v>POS</v>
      </c>
      <c r="G1231" t="str">
        <v>POS</v>
      </c>
      <c r="H1231" t="str">
        <v>WINCOR</v>
      </c>
      <c r="I1231" t="str" xml:space="preserve">
        <v xml:space="preserve">Datos usuario_x000d_
Nombre: Diego Andres Villada Vargas_x000d_
Correo: diegoandres.villadavargas@cencosud.com.co_x000d_
Usuario AD: DIVillada_x000d_
Pais: Colombia_x000d_
Ubicacion: M179 METRO PITALITO_x000d_
Zona: Colombia Occidente_x000d_
Unidad de Negocio: Supermercados_x000d_
Servicio: Tiendas &amp; Centros de Distribucion_x000d_
Telefono: 3228598765_x000d_
Anexo: 3185573964_x000d_
Descripcion: buen dia_x000d_
reporto la siguiente novedad_x000d_
pos numero 11 presenta ruido en el ventilador ;presenta ruido en el disco duro ; presenta rotura en la tapa frontal ; aparece fuera de linea frecuentemente y lentitud en el sistema ;_x000d_
# serial 59CD001408._x000d_
gracias</v>
      </c>
      <c r="J1231" t="str">
        <v>NO APLICA</v>
      </c>
      <c r="K1231" t="str">
        <v>visita del tecnico de isit quien de be cambiar una parte de pos solicitada la cual ya esta en sitio</v>
      </c>
      <c r="L1231" t="str">
        <v>Se realizan parámetros de bioseguridad. Se recibe parte en sitio. Se procede con la ubicación del equipo. Se apaga la cpu pos y nos desenergizamos y desconectamos cable de poder. Procedemos a desensamblar la cpu pos y retiramos la parte afectada. Insertamos la parte de repuesto y ensamblamos nuevamente la cpu pos. Procedemos a energizarla y reiniciamos la misma. La cpu pos sube a normalidad. El ruido de la misma disminuye y se le indica al usuario que el ruido generado enel momento es debido a la vida útil y deterioro de la misma tanto en su pasta frontal como en su carcasa metálica. Se le manifiesta a soporte remoto y al señor gerente en tienda. Se da por finalizada la actividad quedando el puesto de pago completamente operativo con todos sus periféricos.</v>
      </c>
      <c r="M1231">
        <v>44623</v>
      </c>
      <c r="N1231">
        <v>44623</v>
      </c>
      <c r="O1231" t="str">
        <v>M179 METRO PITALITO</v>
      </c>
      <c r="P1231" t="str">
        <v>PITALITO</v>
      </c>
      <c r="Q1231" t="str">
        <v>EMERSON PALACIOS MARTINEZ</v>
      </c>
      <c r="R1231">
        <v>13723524</v>
      </c>
      <c r="S1231" t="str">
        <v>OCCIDENTE</v>
      </c>
    </row>
    <row r="1232" xml:space="preserve">
      <c r="A1232">
        <v>1231</v>
      </c>
      <c r="B1232">
        <v>12298445</v>
      </c>
      <c r="C1232" t="str">
        <v>REQUEST</v>
      </c>
      <c r="D1232" t="str">
        <v>CERRADO</v>
      </c>
      <c r="E1232" t="str">
        <v>TIENDA</v>
      </c>
      <c r="F1232" t="str">
        <v>PDA</v>
      </c>
      <c r="G1232" t="str">
        <v>PDA</v>
      </c>
      <c r="H1232" t="str">
        <v>HONEYWELL</v>
      </c>
      <c r="I1232" t="str" xml:space="preserve">
        <v xml:space="preserve">Datos usuario_x000d_
Nombre: Noe Forero Sierra_x000d_
Correo: Noe.ForeroSierra@cencosud.com.co_x000d_
Usuario AD: NOForeroS_x000d_
Pais: Colombia_x000d_
Ubicacion: M183 METRO SAN GIL_x000d_
Zona: Colombia Oriente_x000d_
Unidad de Negocio: Supermercados_x000d_
Servicio: Tiendas &amp; Centros de Distribucion_x000d_
Telefono: 3143538327_x000d_
Anexo: 3143538327_x000d_
Descripcion: Buenas tardes se solicita el desbloqueo de la pda a cargo al equipo de seguridad ; la cual pide una contraseña para iniciar; la serie de la pda es 21177B7637_x000d_
Seccion de la tienda en donde se ubica la PDT o usuario: Control perdidas</v>
      </c>
      <c r="J1232" t="str">
        <v>NO APLICA</v>
      </c>
      <c r="K1232" t="str" xml:space="preserve">
        <v xml:space="preserve">Buen día._x000d_
Se solicita revisión PDA._x000d_
Tienda: Metro San Gil_x000d_
Equipo: PDT/PDA|ESTANDAR_x000d_
Marca: HONEYWELL_x000d_
Modelo: EDA51_x000d_
Serial: 21177B7637_x000d_
Inventario: DI-034520_x000d_
Se solicita revisión; diagnostico y solución con PDA esta desconfigurada; favor entregar operativa a usuario._x000d_
Cordialmente;_x000d_
Ever Becerra</v>
      </c>
      <c r="L1232" t="str">
        <v>Se hace reconfiguración de la PDA. Se baja sistema operativo; se hace instalación de las aplicaciones de usuario. Pruebas OK en el momento de la entrega</v>
      </c>
      <c r="M1232">
        <v>44623</v>
      </c>
      <c r="N1232">
        <v>44623</v>
      </c>
      <c r="O1232" t="str">
        <v>M183 METRO SAN GIL</v>
      </c>
      <c r="P1232" t="str">
        <v>SAN GIL</v>
      </c>
      <c r="Q1232" t="str">
        <v>JOHNATHAN OSWALDO RINCON TIQUE</v>
      </c>
      <c r="R1232">
        <v>1098709584</v>
      </c>
      <c r="S1232" t="str">
        <v>ORIENTE</v>
      </c>
    </row>
    <row r="1233" xml:space="preserve">
      <c r="A1233">
        <v>1232</v>
      </c>
      <c r="B1233">
        <v>12302236</v>
      </c>
      <c r="C1233" t="str">
        <v>INCIDENT</v>
      </c>
      <c r="D1233" t="str">
        <v>CERRADO</v>
      </c>
      <c r="E1233" t="str">
        <v>TIENDA</v>
      </c>
      <c r="F1233" t="str">
        <v>PDA</v>
      </c>
      <c r="G1233" t="str">
        <v>PDA</v>
      </c>
      <c r="H1233" t="str">
        <v>HONEYWELL</v>
      </c>
      <c r="I1233"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Desconfiguracion_x000d_
serial 20073B021E_x000d_
Seccion de la tienda en donde se ubica la PDT o usuario: seguridad_x000d_
</v>
      </c>
      <c r="J1233" t="str">
        <v>NO APLICA</v>
      </c>
      <c r="K1233" t="str" xml:space="preserve">
        <v xml:space="preserve">Transfer Assignee from '' to 'Espinosa Rodriguez; Jamir Leandro '_x000d_
Transfer Group from 'Soporte_Onsite_REG_Costa_SM Colombia' to 'Soporte_Onsite_REG_Remoto_SM Colombia'</v>
      </c>
      <c r="L1233" t="str">
        <v>Se revisan 2 PDA que tienen inconveniente al momneto de ingresar a la platamoma de Genesix por lo que se procede a ejecutar una url para que cargue las configuraciones de la página. La usuaria realiza pruebas quedando operativo.</v>
      </c>
      <c r="M1233">
        <v>44623</v>
      </c>
      <c r="N1233">
        <v>44623</v>
      </c>
      <c r="O1233" t="str">
        <v>M085 METRO MONTERIA</v>
      </c>
      <c r="P1233" t="str">
        <v>MONTERIA</v>
      </c>
      <c r="Q1233" t="str">
        <v xml:space="preserve">SHARON YANETH KERGUELEN WILCHES </v>
      </c>
      <c r="R1233">
        <v>1067917448</v>
      </c>
      <c r="S1233" t="str">
        <v>COSTA</v>
      </c>
    </row>
    <row r="1234" xml:space="preserve">
      <c r="A1234">
        <v>1233</v>
      </c>
      <c r="B1234">
        <v>12206720</v>
      </c>
      <c r="C1234" t="str">
        <v>REQUEST</v>
      </c>
      <c r="D1234" t="str">
        <v>CERRADO</v>
      </c>
      <c r="E1234" t="str">
        <v>TIENDA</v>
      </c>
      <c r="F1234" t="str">
        <v>POS</v>
      </c>
      <c r="G1234" t="str">
        <v>POS</v>
      </c>
      <c r="H1234" t="str">
        <v>WINCOR</v>
      </c>
      <c r="I1234"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J1234" t="str">
        <v>NO APLICA</v>
      </c>
      <c r="K1234" t="str">
        <v>Buen dia jefe su autorizacion para instalacion de la parte Gracias</v>
      </c>
      <c r="L1234" t="str">
        <v>Se llega a sitio para hacer el cambio de disco; pero la POS 17 ya no tiene cable de teclado; el cual ya se había dejado instalado y no tienen información donde se encuentra. Jefe de cajas indica que va a crear CAU para solicitar cable de teclado. Se devuelve caso para que confirmen cuando se encuentre el cable en sitio para hacer el proceso de cambio de disco</v>
      </c>
      <c r="M1234">
        <v>44623</v>
      </c>
      <c r="N1234">
        <v>44623</v>
      </c>
      <c r="O1234" t="str">
        <v>J036 JUMBO POPAYAN CAMPANARIO</v>
      </c>
      <c r="P1234" t="str">
        <v>POPAYAN</v>
      </c>
      <c r="Q1234" t="str">
        <v>DANIEL FERNANDO PAREDES ARTEAGA</v>
      </c>
      <c r="R1234">
        <v>10301691</v>
      </c>
      <c r="S1234" t="str">
        <v>OCCIDENTE</v>
      </c>
    </row>
    <row r="1235" xml:space="preserve">
      <c r="A1235">
        <v>1234</v>
      </c>
      <c r="B1235">
        <v>12285142</v>
      </c>
      <c r="C1235" t="str">
        <v>INCIDENT</v>
      </c>
      <c r="D1235" t="str">
        <v>CERRADO</v>
      </c>
      <c r="E1235" t="str">
        <v>TIENDA</v>
      </c>
      <c r="F1235" t="str">
        <v>POS</v>
      </c>
      <c r="G1235" t="str">
        <v>MICROSENSE</v>
      </c>
      <c r="H1235" t="str">
        <v>MICROSENSE</v>
      </c>
      <c r="I1235"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Riohacha; llegada 6am-9am</v>
      </c>
      <c r="J1235" t="str">
        <v>NO APLICA</v>
      </c>
      <c r="K1235" t="str">
        <v xml:space="preserve">Se solicita Apoyo a el area de Redes; en la tienda Metro Riohacha para la Migrción de los Microsens Apartir de las 6:00AM	</v>
      </c>
      <c r="L1235" t="str">
        <v xml:space="preserve">Se llega a sitio a la hora programada; se establece comunicación con la persona encargado de la actividad; se realizan todas las indicaciones expresadas o sugeridas por soporte de Redes; una vez finalizada la migración y configuración se realiza cambio de marquilla de IP física. </v>
      </c>
      <c r="M1235">
        <v>44623</v>
      </c>
      <c r="N1235">
        <v>44624</v>
      </c>
      <c r="O1235" t="str">
        <v>M040 METRO RIOHACHA</v>
      </c>
      <c r="P1235" t="str">
        <v>RIOHACHA</v>
      </c>
      <c r="Q1235" t="str">
        <v xml:space="preserve">WILGER MELO PRADO </v>
      </c>
      <c r="R1235">
        <v>1118852348</v>
      </c>
      <c r="S1235" t="str">
        <v>COSTA</v>
      </c>
    </row>
    <row r="1236" xml:space="preserve">
      <c r="A1236">
        <v>1235</v>
      </c>
      <c r="B1236">
        <v>12285142</v>
      </c>
      <c r="C1236" t="str">
        <v>INCIDENT</v>
      </c>
      <c r="D1236" t="str">
        <v>CERRADO</v>
      </c>
      <c r="E1236" t="str">
        <v>TIENDA</v>
      </c>
      <c r="F1236" t="str">
        <v>POS</v>
      </c>
      <c r="G1236" t="str">
        <v>MICROSENSE</v>
      </c>
      <c r="H1236" t="str">
        <v>MICROSENSE</v>
      </c>
      <c r="I1236"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Riohacha; llegada 6am-9am</v>
      </c>
      <c r="J1236" t="str">
        <v>NO APLICA</v>
      </c>
      <c r="K1236" t="str">
        <v xml:space="preserve">Se solicita Apoyo a el area de Redes; en la tienda Metro Riohacha para la Migrción de los Microsens Apartir de las 6:00AM	</v>
      </c>
      <c r="L1236" t="str">
        <v xml:space="preserve">Se llega a sitio a la hora programada; se establece comunicación con la persona encargado de la actividad; se realizan todas las indicaciones expresadas o sugeridas por soporte de Redes; una vez finalizada la migración y configuración se realiza cambio de marquilla de IP física. </v>
      </c>
      <c r="M1236">
        <v>44623</v>
      </c>
      <c r="N1236">
        <v>44624</v>
      </c>
      <c r="O1236" t="str">
        <v>M040 METRO RIOHACHA</v>
      </c>
      <c r="P1236" t="str">
        <v>RIOHACHA</v>
      </c>
      <c r="Q1236" t="str">
        <v xml:space="preserve">WILGER MELO PRADO </v>
      </c>
      <c r="R1236">
        <v>1118852348</v>
      </c>
      <c r="S1236" t="str">
        <v>COSTA</v>
      </c>
    </row>
    <row r="1237">
      <c r="A1237">
        <v>1236</v>
      </c>
      <c r="B1237">
        <v>12302943</v>
      </c>
      <c r="C1237" t="str">
        <v>INCIDENT</v>
      </c>
      <c r="D1237" t="str">
        <v>CERRADO</v>
      </c>
      <c r="E1237" t="str">
        <v>TIENDA</v>
      </c>
      <c r="F1237" t="str">
        <v>POS</v>
      </c>
      <c r="G1237" t="str">
        <v>MICROSENSE</v>
      </c>
      <c r="H1237" t="str">
        <v>MICROSENSE</v>
      </c>
      <c r="I1237" t="str">
        <v>Se necesita manos remotas para migración de microsens en la tienda de Jumbo San Silvestre. IMPORTANTE llegar a las 6am y contactarse con Guillermo Gutierrez al 317 6361174.</v>
      </c>
      <c r="J1237" t="str">
        <v>NO APLICA</v>
      </c>
      <c r="K1237" t="str">
        <v xml:space="preserve">AHD05439:Copied from Incident 12285122	 </v>
      </c>
      <c r="L1237" t="str">
        <v xml:space="preserve">Se llega a sitio a la hora programada; se establece comunicación con la persona encargado de la actividad; se realizan todas las indicaciones dadas por soporte de Redes; una vez finalizada la migración y configuración se realiza cambio de marquilla de IP física. </v>
      </c>
      <c r="M1237">
        <v>44623</v>
      </c>
      <c r="N1237">
        <v>44624</v>
      </c>
      <c r="O1237" t="str">
        <v>J126 JUMBO SAN SILVESTRE</v>
      </c>
      <c r="P1237" t="str">
        <v>BARRANCABERMEJA</v>
      </c>
      <c r="Q1237" t="str">
        <v>ERICK FRANCISCO RUEDA JIMENEZ</v>
      </c>
      <c r="R1237">
        <v>13568686</v>
      </c>
      <c r="S1237" t="str">
        <v>ORIENTE</v>
      </c>
    </row>
    <row r="1238">
      <c r="A1238">
        <v>1237</v>
      </c>
      <c r="B1238">
        <v>12302943</v>
      </c>
      <c r="C1238" t="str">
        <v>INCIDENT</v>
      </c>
      <c r="D1238" t="str">
        <v>CERRADO</v>
      </c>
      <c r="E1238" t="str">
        <v>TIENDA</v>
      </c>
      <c r="F1238" t="str">
        <v>POS</v>
      </c>
      <c r="G1238" t="str">
        <v>MICROSENSE</v>
      </c>
      <c r="H1238" t="str">
        <v>MICROSENSE</v>
      </c>
      <c r="I1238" t="str">
        <v>Se necesita manos remotas para migración de microsens en la tienda de Jumbo San Silvestre. IMPORTANTE llegar a las 6am y contactarse con Guillermo Gutierrez al 317 6361174.</v>
      </c>
      <c r="J1238" t="str">
        <v>NO APLICA</v>
      </c>
      <c r="K1238" t="str">
        <v xml:space="preserve">AHD05439:Copied from Incident 12285122	 </v>
      </c>
      <c r="L1238" t="str">
        <v xml:space="preserve">Se llega a sitio a la hora programada; se establece comunicación con la persona encargado de la actividad; se realizan todas las indicaciones dadas por soporte de Redes; una vez finalizada la migración y configuración se realiza cambio de marquilla de IP física. </v>
      </c>
      <c r="M1238">
        <v>44623</v>
      </c>
      <c r="N1238">
        <v>44624</v>
      </c>
      <c r="O1238" t="str">
        <v>J126 JUMBO SAN SILVESTRE</v>
      </c>
      <c r="P1238" t="str">
        <v>BARRANCABERMEJA</v>
      </c>
      <c r="Q1238" t="str">
        <v>ERICK FRANCISCO RUEDA JIMENEZ</v>
      </c>
      <c r="R1238">
        <v>13568686</v>
      </c>
      <c r="S1238" t="str">
        <v>ORIENTE</v>
      </c>
    </row>
    <row r="1239">
      <c r="A1239">
        <v>1238</v>
      </c>
      <c r="B1239">
        <v>12302954</v>
      </c>
      <c r="C1239" t="str">
        <v>INCIDENT</v>
      </c>
      <c r="D1239" t="str">
        <v>CERRADO</v>
      </c>
      <c r="E1239" t="str">
        <v>TIENDA</v>
      </c>
      <c r="F1239" t="str">
        <v>POS</v>
      </c>
      <c r="G1239" t="str">
        <v>MICROSENSE</v>
      </c>
      <c r="H1239" t="str">
        <v>MICROSENSE</v>
      </c>
      <c r="I1239" t="str">
        <v>Se necesita manos remotas para migración de microsens en la tienda de Jumbo Yopal. IMPORTANTE llegar a las 6am y contactarse con Guillermo Gutierrez al 317 6361174.</v>
      </c>
      <c r="J1239" t="str">
        <v>NO APLICA</v>
      </c>
      <c r="K1239" t="str">
        <v>AHD05439:Copied from Incident 12302943</v>
      </c>
      <c r="L1239" t="str">
        <v xml:space="preserve">Se llega a sitio a la hora programada; se establece comunicación con la persona encargado de la actividad; se realizan todas las indicaciones dadas por soporte de Redes; una vez finalizada la migración y configuración se realiza cambio de marquilla de IP física. </v>
      </c>
      <c r="M1239">
        <v>44623</v>
      </c>
      <c r="N1239">
        <v>44624</v>
      </c>
      <c r="O1239" t="str">
        <v>J185 JUMBO YOPAL</v>
      </c>
      <c r="P1239" t="str">
        <v>YOPAL</v>
      </c>
      <c r="Q1239" t="str">
        <v>JHONATAN RICARDO VARGAS ZAMBRANO</v>
      </c>
      <c r="R1239">
        <v>1057583301</v>
      </c>
      <c r="S1239" t="str">
        <v>ORIENTE</v>
      </c>
    </row>
    <row r="1240">
      <c r="A1240">
        <v>1239</v>
      </c>
      <c r="B1240">
        <v>12302954</v>
      </c>
      <c r="C1240" t="str">
        <v>INCIDENT</v>
      </c>
      <c r="D1240" t="str">
        <v>CERRADO</v>
      </c>
      <c r="E1240" t="str">
        <v>TIENDA</v>
      </c>
      <c r="F1240" t="str">
        <v>POS</v>
      </c>
      <c r="G1240" t="str">
        <v>MICROSENSE</v>
      </c>
      <c r="H1240" t="str">
        <v>MICROSENSE</v>
      </c>
      <c r="I1240" t="str">
        <v>Se necesita manos remotas para migración de microsens en la tienda de Jumbo Yopal. IMPORTANTE llegar a las 6am y contactarse con Guillermo Gutierrez al 317 6361174.</v>
      </c>
      <c r="J1240" t="str">
        <v>NO APLICA</v>
      </c>
      <c r="K1240" t="str">
        <v>AHD05439:Copied from Incident 12302943</v>
      </c>
      <c r="L1240" t="str">
        <v xml:space="preserve">Se llega a sitio a la hora programada; se establece comunicación con la persona encargado de la actividad; se realizan todas las indicaciones dadas por soporte de Redes; una vez finalizada la migración y configuración se realiza cambio de marquilla de IP física. </v>
      </c>
      <c r="M1240">
        <v>44623</v>
      </c>
      <c r="N1240">
        <v>44624</v>
      </c>
      <c r="O1240" t="str">
        <v>J185 JUMBO YOPAL</v>
      </c>
      <c r="P1240" t="str">
        <v>YOPAL</v>
      </c>
      <c r="Q1240" t="str">
        <v>JHONATAN RICARDO VARGAS ZAMBRANO</v>
      </c>
      <c r="R1240">
        <v>1057583301</v>
      </c>
      <c r="S1240" t="str">
        <v>ORIENTE</v>
      </c>
    </row>
    <row r="1241" xml:space="preserve">
      <c r="A1241">
        <v>1240</v>
      </c>
      <c r="B1241">
        <v>12281677</v>
      </c>
      <c r="C1241" t="str">
        <v>REQUEST</v>
      </c>
      <c r="D1241" t="str">
        <v>CERRADO</v>
      </c>
      <c r="E1241" t="str">
        <v>ESTACION DE SERVICIO</v>
      </c>
      <c r="F1241" t="str">
        <v>POS</v>
      </c>
      <c r="G1241" t="str">
        <v>IMPRESORA</v>
      </c>
      <c r="H1241" t="str">
        <v>EPSON</v>
      </c>
      <c r="I1241" t="str" xml:space="preserve">
        <v xml:space="preserve">Buenas Tardes_x000d_
_x000d_
Por favor realizar la instalación de la Impresora POS EPSON y retirar la WINCOR; realizar respectivo proceso en ITAM_x000d_
_x000d_
Serial Viejo:K074601810_x000d_
Serial Nuevo:X6WY254752_x000d_
_x000d_
Gracias</v>
      </c>
      <c r="J1241" t="str">
        <v>NO APLICA</v>
      </c>
      <c r="K1241" t="str">
        <v>Por favor realizar la instalacion de la impresora con serial X6WY254752 y retirar la impresora con serial K074601810</v>
      </c>
      <c r="L1241" t="str">
        <v>Se conecta la impresora se coordina con Mesa para la configuración y se realizan pruebas de impresión y conexión; Se entrega a satisfacción del usuario. Se firma acta de entrega</v>
      </c>
      <c r="M1241">
        <v>44624</v>
      </c>
      <c r="N1241">
        <v>44624</v>
      </c>
      <c r="O1241" t="str">
        <v>Z073 EDS MOSQUERA</v>
      </c>
      <c r="P1241" t="str">
        <v>MOSQUERA</v>
      </c>
      <c r="Q1241" t="str">
        <v>DIEGO FERNANDO GARCIA LEGUIZAMON</v>
      </c>
      <c r="R1241">
        <v>1022935606</v>
      </c>
      <c r="S1241" t="str">
        <v>BOGOTA</v>
      </c>
    </row>
    <row r="1242" xml:space="preserve">
      <c r="A1242">
        <v>1241</v>
      </c>
      <c r="B1242">
        <v>12281682</v>
      </c>
      <c r="C1242" t="str">
        <v>REQUEST</v>
      </c>
      <c r="D1242" t="str">
        <v>CERRADO</v>
      </c>
      <c r="E1242" t="str">
        <v>ESTACION DE SERVICIO</v>
      </c>
      <c r="F1242" t="str">
        <v>POS</v>
      </c>
      <c r="G1242" t="str">
        <v>IMPRESORA</v>
      </c>
      <c r="H1242" t="str">
        <v>EPSON</v>
      </c>
      <c r="I1242" t="str" xml:space="preserve">
        <v xml:space="preserve">Buenas Tardes_x000d_
_x000d_
Por favor realizar la instalación de la Impresora POS EPSON y retirar la WINCOR; realizar respectivo proceso en ITAM_x000d_
_x000d_
Serial Viejo:K074601810_x000d_
Serial Nuevo:X6WY254724</v>
      </c>
      <c r="J1242" t="str">
        <v>NO APLICA</v>
      </c>
      <c r="K1242" t="str" xml:space="preserve">
        <v xml:space="preserve">Por favor realizar la instalacion de la impresora con serial X6WY254724 y retirar la impresora con serial K074601810_x000d_
</v>
      </c>
      <c r="L1242" t="str">
        <v>Se conecta la impresora se coordina con Mesa para la configuración y se realizan pruebas de impresión y conexión; Se entrega a satisfacción del usuario. Se firma acta de entrega</v>
      </c>
      <c r="M1242">
        <v>44624</v>
      </c>
      <c r="N1242">
        <v>44624</v>
      </c>
      <c r="O1242" t="str">
        <v>Z073 EDS MOSQUERA</v>
      </c>
      <c r="P1242" t="str">
        <v>MOSQUERA</v>
      </c>
      <c r="Q1242" t="str">
        <v>DIEGO FERNANDO GARCIA LEGUIZAMON</v>
      </c>
      <c r="R1242">
        <v>1022935606</v>
      </c>
      <c r="S1242" t="str">
        <v>BOGOTA</v>
      </c>
    </row>
    <row r="1243" xml:space="preserve">
      <c r="A1243">
        <v>1242</v>
      </c>
      <c r="B1243">
        <v>12290981</v>
      </c>
      <c r="C1243" t="str">
        <v>REQUEST</v>
      </c>
      <c r="D1243" t="str">
        <v>CERRADO</v>
      </c>
      <c r="E1243" t="str">
        <v>TIENDA</v>
      </c>
      <c r="F1243" t="str">
        <v>PDA</v>
      </c>
      <c r="G1243" t="str">
        <v>PDA</v>
      </c>
      <c r="H1243" t="str">
        <v>HONEYWELL</v>
      </c>
      <c r="I1243"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Buenas Dias_x000d_
_x000d_
me colaboran configurando una PDA portatil de la area de recibo ya que se encuentra desactualizada_x000d_
</v>
      </c>
      <c r="J1243" t="str">
        <v>NO APLICA</v>
      </c>
      <c r="K1243" t="str">
        <v>Validar las PDA de recibo que no conectan al a WIFI</v>
      </c>
      <c r="L1243" t="str">
        <v>Se realiza la verificación del estado de las PDA; el usuario manifiesta que no es posible conectarse a Genesix Telnet; se verifica la conexión a la red y se encuentra conectada con normalidad. Las dos PDA asignadas a recibo se encuentran con la aplicación Genesix Telnet desactualizada y una presenta fallas en el escaner ya que no toma el último digito de los códigos que escanea lo cual no permite su efectivo y correcto funcionamiento. Se realiza la actualización de la aplicación Genesix Telnet y se verifica la configuración del escaner; fue necesario reinstalar las aplicaciones y la configuración desde cero del escaner; después de varias pruebas se entrega el dispositivo a satisfacción del usuario</v>
      </c>
      <c r="M1243">
        <v>44624</v>
      </c>
      <c r="N1243">
        <v>44624</v>
      </c>
      <c r="O1243" t="str">
        <v>M073 METRO MOSQUERA</v>
      </c>
      <c r="P1243" t="str">
        <v>MOSQUERA</v>
      </c>
      <c r="Q1243" t="str">
        <v>DIEGO FERNANDO GARCIA LEGUIZAMON</v>
      </c>
      <c r="R1243">
        <v>1022935606</v>
      </c>
      <c r="S1243" t="str">
        <v>BOGOTA</v>
      </c>
    </row>
    <row r="1244" xml:space="preserve">
      <c r="A1244">
        <v>1243</v>
      </c>
      <c r="B1244">
        <v>12290981</v>
      </c>
      <c r="C1244" t="str">
        <v>REQUEST</v>
      </c>
      <c r="D1244" t="str">
        <v>CERRADO</v>
      </c>
      <c r="E1244" t="str">
        <v>TIENDA</v>
      </c>
      <c r="F1244" t="str">
        <v>PDA</v>
      </c>
      <c r="G1244" t="str">
        <v>PDA</v>
      </c>
      <c r="H1244" t="str">
        <v>HONEYWELL</v>
      </c>
      <c r="I1244"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Buenas Dias_x000d_
_x000d_
me colaboran configurando una PDA portatil de la area de recibo ya que se encuentra desactualizada_x000d_
</v>
      </c>
      <c r="J1244" t="str">
        <v>NO APLICA</v>
      </c>
      <c r="K1244" t="str">
        <v>Validar las PDA de recibo que no conectan al a WIFI</v>
      </c>
      <c r="L1244" t="str">
        <v>Se realiza la verificación del estado de las PDA; el usuario manifiesta que no es posible conectarse a Genesix Telnet; se verifica la conexión a la red y se encuentra conectada con normalidad. Las dos PDA asignadas a recibo se encuentran con la aplicación Genesix Telnet desactualizada y una presenta fallas en el escaner ya que no toma el último digito de los códigos que escanea lo cual no permite su efectivo y correcto funcionamiento. Se realiza la actualización de la aplicación Genesix Telnet y se verifica la configuración del escaner; fue necesario reinstalar las aplicaciones y la configuración desde cero del escaner; después de varias pruebas se entrega el dispositivo a satisfacción del usuario</v>
      </c>
      <c r="M1244">
        <v>44624</v>
      </c>
      <c r="N1244">
        <v>44624</v>
      </c>
      <c r="O1244" t="str">
        <v>M073 METRO MOSQUERA</v>
      </c>
      <c r="P1244" t="str">
        <v>MOSQUERA</v>
      </c>
      <c r="Q1244" t="str">
        <v>DIEGO FERNANDO GARCIA LEGUIZAMON</v>
      </c>
      <c r="R1244">
        <v>1022935606</v>
      </c>
      <c r="S1244" t="str">
        <v>BOGOTA</v>
      </c>
    </row>
    <row r="1245" xml:space="preserve">
      <c r="A1245">
        <v>1244</v>
      </c>
      <c r="B1245">
        <v>12303520</v>
      </c>
      <c r="C1245" t="str">
        <v>REQUEST</v>
      </c>
      <c r="D1245" t="str">
        <v>CERRADO</v>
      </c>
      <c r="E1245" t="str">
        <v>TIENDA</v>
      </c>
      <c r="F1245" t="str">
        <v>POS</v>
      </c>
      <c r="G1245" t="str">
        <v>MICROSENSE</v>
      </c>
      <c r="H1245" t="str">
        <v>MICROSENSE</v>
      </c>
      <c r="I1245"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Mosquera; llegada 6am-9am.</v>
      </c>
      <c r="J1245" t="str">
        <v>NO APLICA</v>
      </c>
      <c r="K1245" t="str">
        <v>Por favor pasar a Metro facatativa a las 7:30am y comunicarse conmigo para indicarles que actividad tenemos que realizar con los Microsens de la tienda</v>
      </c>
      <c r="L1245" t="str" xml:space="preserve">
        <v xml:space="preserve">Se realiza acompañamiento y asistencia para migración de microsens en la tienda metro de Mosquera_x000d_
Direccion IP _x000d_
Antigua:  10.132.62.136_x000d_
Nueva:     10.132.63.50</v>
      </c>
      <c r="M1245">
        <v>44624</v>
      </c>
      <c r="N1245">
        <v>44624</v>
      </c>
      <c r="O1245" t="str">
        <v>M073 METRO MOSQUERA</v>
      </c>
      <c r="P1245" t="str">
        <v>MOSQUERA</v>
      </c>
      <c r="Q1245" t="str">
        <v>DIEGO FERNANDO GARCIA LEGUIZAMON</v>
      </c>
      <c r="R1245">
        <v>1022935606</v>
      </c>
      <c r="S1245" t="str">
        <v>BOGOTA</v>
      </c>
    </row>
    <row r="1246" xml:space="preserve">
      <c r="A1246">
        <v>1245</v>
      </c>
      <c r="B1246">
        <v>12303520</v>
      </c>
      <c r="C1246" t="str">
        <v>REQUEST</v>
      </c>
      <c r="D1246" t="str">
        <v>CERRADO</v>
      </c>
      <c r="E1246" t="str">
        <v>TIENDA</v>
      </c>
      <c r="F1246" t="str">
        <v>POS</v>
      </c>
      <c r="G1246" t="str">
        <v>MICROSENSE</v>
      </c>
      <c r="H1246" t="str">
        <v>MICROSENSE</v>
      </c>
      <c r="I1246"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Mosquera; llegada 6am-9am.</v>
      </c>
      <c r="J1246" t="str">
        <v>NO APLICA</v>
      </c>
      <c r="K1246" t="str">
        <v>Por favor pasar a Metro facatativa a las 7:30am y comunicarse conmigo para indicarles que actividad tenemos que realizar con los Microsens de la tienda</v>
      </c>
      <c r="L1246" t="str" xml:space="preserve">
        <v xml:space="preserve">Se realiza acompañamiento y asistencia para migración de microsens en la tienda metro de Mosquera_x000d_
Direccion IP _x000d_
Antigua:  10.132.62.136_x000d_
Nueva:     10.132.63.50</v>
      </c>
      <c r="M1246">
        <v>44624</v>
      </c>
      <c r="N1246">
        <v>44624</v>
      </c>
      <c r="O1246" t="str">
        <v>M073 METRO MOSQUERA</v>
      </c>
      <c r="P1246" t="str">
        <v>MOSQUERA</v>
      </c>
      <c r="Q1246" t="str">
        <v>DIEGO FERNANDO GARCIA LEGUIZAMON</v>
      </c>
      <c r="R1246">
        <v>1022935606</v>
      </c>
      <c r="S1246" t="str">
        <v>BOGOTA</v>
      </c>
    </row>
    <row r="1247" xml:space="preserve">
      <c r="A1247">
        <v>1246</v>
      </c>
      <c r="B1247">
        <v>12304889</v>
      </c>
      <c r="C1247" t="str">
        <v>REQUEST</v>
      </c>
      <c r="D1247" t="str">
        <v>CERRADO</v>
      </c>
      <c r="E1247" t="str">
        <v>TIENDA</v>
      </c>
      <c r="F1247" t="str">
        <v>BALANZA</v>
      </c>
      <c r="G1247" t="str">
        <v>BALANZA</v>
      </c>
      <c r="H1247" t="str">
        <v>METTLER</v>
      </c>
      <c r="I1247" t="str" xml:space="preserve">
        <v xml:space="preserve">Datos usuario_x000d_
Nombre: Dumas Rodrigo Lopez Paredes_x000d_
Correo: dumasrodrigo.lopez@cencosud.com.co_x000d_
Usuario AD: Drlopezp_x000d_
Pais: Colombia_x000d_
Ubicacion: M040 METRO RIOHACHA_x000d_
Zona: Colombia Costa_x000d_
Unidad de Negocio: Supermercados_x000d_
Servicio: Sistemas_x000d_
Telefono: 3176592835_x000d_
Anexo: 7860403_x000d_
Descripcion: Buen Dia_x000d_
Favor me ayuda revisando la Balanza del Lab de Carnes la cual no esta actualizando._x000d_
Saludes._x000d_
Area en donde se encuentra la Balanza: Laboratorio de Carnes</v>
      </c>
      <c r="J1247" t="str">
        <v>NO APLICA</v>
      </c>
      <c r="K1247" t="str">
        <v>Se Solicita Tecnico de Isit para revision a la Balanza de Lab de Carnes de la Tienda Metro RiohachA</v>
      </c>
      <c r="L1247" t="str">
        <v>Se reporta Balanza sin conexión; se realiza validación y se cambia cable de red restableciendo la conexión; se realiza limpieza interna y externa del equipo y se solicita envió de actualización de productos y precios; luego que termino dicho proceso se le solicita al usuario realizar pruebas las cuales confirman ser exitosas.</v>
      </c>
      <c r="M1247">
        <v>44624</v>
      </c>
      <c r="N1247">
        <v>44624</v>
      </c>
      <c r="O1247" t="str">
        <v>M040 METRO RIOHACHA</v>
      </c>
      <c r="P1247" t="str">
        <v>RIOHACHA</v>
      </c>
      <c r="Q1247" t="str">
        <v xml:space="preserve">WILGER MELO PRADO </v>
      </c>
      <c r="R1247">
        <v>1118852348</v>
      </c>
      <c r="S1247" t="str">
        <v>COSTA</v>
      </c>
    </row>
    <row r="1248" xml:space="preserve">
      <c r="A1248">
        <v>1247</v>
      </c>
      <c r="B1248">
        <v>12304889</v>
      </c>
      <c r="C1248" t="str">
        <v>REQUEST</v>
      </c>
      <c r="D1248" t="str">
        <v>CERRADO</v>
      </c>
      <c r="E1248" t="str">
        <v>TIENDA</v>
      </c>
      <c r="F1248" t="str">
        <v>BALANZA</v>
      </c>
      <c r="G1248" t="str">
        <v>BALANZA</v>
      </c>
      <c r="H1248" t="str">
        <v>METTLER</v>
      </c>
      <c r="I1248" t="str" xml:space="preserve">
        <v xml:space="preserve">Datos usuario_x000d_
Nombre: Dumas Rodrigo Lopez Paredes_x000d_
Correo: dumasrodrigo.lopez@cencosud.com.co_x000d_
Usuario AD: Drlopezp_x000d_
Pais: Colombia_x000d_
Ubicacion: M040 METRO RIOHACHA_x000d_
Zona: Colombia Costa_x000d_
Unidad de Negocio: Supermercados_x000d_
Servicio: Sistemas_x000d_
Telefono: 3176592835_x000d_
Anexo: 7860403_x000d_
Descripcion: Buen Dia_x000d_
Favor me ayuda revisando la Balanza del Lab de Carnes la cual no esta actualizando._x000d_
Saludes._x000d_
Area en donde se encuentra la Balanza: Laboratorio de Carnes</v>
      </c>
      <c r="J1248" t="str">
        <v>NO APLICA</v>
      </c>
      <c r="K1248" t="str">
        <v>Se Solicita Tecnico de Isit para revision a la Balanza de Lab de Carnes de la Tienda Metro RiohachA</v>
      </c>
      <c r="L1248" t="str">
        <v>Se reporta Balanza sin conexión; se realiza validación y se cambia cable de red restableciendo la conexión; se realiza limpieza interna y externa del equipo y se solicita envió de actualización de productos y precios; luego que termino dicho proceso se le solicita al usuario realizar pruebas las cuales confirman ser exitosas.</v>
      </c>
      <c r="M1248">
        <v>44624</v>
      </c>
      <c r="N1248">
        <v>44624</v>
      </c>
      <c r="O1248" t="str">
        <v>M040 METRO RIOHACHA</v>
      </c>
      <c r="P1248" t="str">
        <v>RIOHACHA</v>
      </c>
      <c r="Q1248" t="str">
        <v xml:space="preserve">WILGER MELO PRADO </v>
      </c>
      <c r="R1248">
        <v>1118852348</v>
      </c>
      <c r="S1248" t="str">
        <v>COSTA</v>
      </c>
    </row>
    <row r="1249" xml:space="preserve">
      <c r="A1249">
        <v>1248</v>
      </c>
      <c r="B1249">
        <v>12271813</v>
      </c>
      <c r="C1249" t="str">
        <v>INCIDENT</v>
      </c>
      <c r="D1249" t="str">
        <v>CERRADO</v>
      </c>
      <c r="E1249" t="str">
        <v>TIENDA</v>
      </c>
      <c r="F1249" t="str">
        <v>POS</v>
      </c>
      <c r="G1249" t="str">
        <v>POS</v>
      </c>
      <c r="H1249" t="str">
        <v>WINCOR</v>
      </c>
      <c r="I1249" t="str" xml:space="preserve">
        <v xml:space="preserve">Datos usuario_x000d_
Nombre: Sandra Milena Avila Varela_x000d_
Correo: SandraMilena.AvilaVarela@cencosud.com.co_x000d_
Usuario AD: SAAvilaVa_x000d_
Pais: Colombia_x000d_
Ubicacion: M073 METRO MOSQUERA_x000d_
Zona: Colombia Bogota_x000d_
Unidad de Negocio: METRO_x000d_
Servicio: null_x000d_
Telefono: 3112580526_x000d_
Anexo: 3112580526_x000d_
Descripcion: Buenos dias_x000d_
Me ayuda por favor con la revision de la pos numero dos y numero cuatro ya que presenta lentitud</v>
      </c>
      <c r="J1249" t="str">
        <v>NO APLICA</v>
      </c>
      <c r="K1249" t="str" xml:space="preserve">
        <v xml:space="preserve">Buenas Tardes_x000d_
Favor instalar memoria RAM para la POS 8 de Metro Mosquera_x000d_
Tienda: Metro Mosquera_x000d_
Equipo: POS_x000d_
Marca:wincor_x000d_
Modelo: beetle-m_x000d_
Serial:59CD001385-6498506422_x000d_
SGP Parte:15663-15664-15665_x000d_
1.Parte:MEMORIA RAM DIMM SDRAM 256 MB PC 133</v>
      </c>
      <c r="L1249" t="str">
        <v>Se realiza el montaje de una memoria ram en la POS 08. Se realizan pruebas de funcionamiento y todo queda operativo</v>
      </c>
      <c r="M1249">
        <v>44624</v>
      </c>
      <c r="N1249">
        <v>44624</v>
      </c>
      <c r="O1249" t="str">
        <v>M073 METRO MOSQUERA</v>
      </c>
      <c r="P1249" t="str">
        <v>MOSQUERA</v>
      </c>
      <c r="Q1249" t="str">
        <v>DIEGO FERNANDO GARCIA LEGUIZAMON</v>
      </c>
      <c r="R1249">
        <v>1022935606</v>
      </c>
      <c r="S1249" t="str">
        <v>BOGOTA</v>
      </c>
    </row>
    <row r="1250" xml:space="preserve">
      <c r="A1250">
        <v>1249</v>
      </c>
      <c r="B1250">
        <v>12285141</v>
      </c>
      <c r="C1250" t="str">
        <v>INCIDENT</v>
      </c>
      <c r="D1250" t="str">
        <v>CERRADO</v>
      </c>
      <c r="E1250" t="str">
        <v>TIENDA</v>
      </c>
      <c r="F1250" t="str">
        <v>POS</v>
      </c>
      <c r="G1250" t="str">
        <v>MICROSENSE</v>
      </c>
      <c r="H1250" t="str">
        <v>MICROSENSE</v>
      </c>
      <c r="I1250"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Monteria; llegada 6am-9am.</v>
      </c>
      <c r="J1250" t="str">
        <v>NO APLICA</v>
      </c>
      <c r="K1250" t="str">
        <v>Se solicita Apoyo para la Migración de los equipos Microsens de a tienda Metro Monteria Apartir de las 6:00AM</v>
      </c>
      <c r="L1250" t="str">
        <v>se realiza migracion del lineal de caja a mano remotas lo toman el señor Guillermo Gutierrez; el da indicaciones del proceso que se realiza en el cual se hizo desconectar y conectar cables.</v>
      </c>
      <c r="M1250">
        <v>44627</v>
      </c>
      <c r="N1250">
        <v>44627</v>
      </c>
      <c r="O1250" t="str">
        <v>M085 METRO MONTERIA</v>
      </c>
      <c r="P1250" t="str">
        <v>MONTERIA</v>
      </c>
      <c r="Q1250" t="str">
        <v>SHARON YANETH KERGUELEN WILCHES</v>
      </c>
      <c r="R1250">
        <v>1067917448</v>
      </c>
      <c r="S1250" t="str">
        <v>COSTA</v>
      </c>
    </row>
    <row r="1251" xml:space="preserve">
      <c r="A1251">
        <v>1250</v>
      </c>
      <c r="B1251">
        <v>12285141</v>
      </c>
      <c r="C1251" t="str">
        <v>INCIDENT</v>
      </c>
      <c r="D1251" t="str">
        <v>CERRADO</v>
      </c>
      <c r="E1251" t="str">
        <v>TIENDA</v>
      </c>
      <c r="F1251" t="str">
        <v>POS</v>
      </c>
      <c r="G1251" t="str">
        <v>MICROSENSE</v>
      </c>
      <c r="H1251" t="str">
        <v>MICROSENSE</v>
      </c>
      <c r="I1251"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Monteria; llegada 6am-9am.</v>
      </c>
      <c r="J1251" t="str">
        <v>NO APLICA</v>
      </c>
      <c r="K1251" t="str">
        <v>Se solicita Apoyo para la Migración de los equipos Microsens de a tienda Metro Monteria Apartir de las 6:00AM</v>
      </c>
      <c r="L1251" t="str">
        <v>se realiza migracion del lineal de caja a mano remotas lo toman el señor Guillermo Gutierrez; el da indicaciones del proceso que se realiza en el cual se hizo desconectar y conectar cables.</v>
      </c>
      <c r="M1251">
        <v>44627</v>
      </c>
      <c r="N1251">
        <v>44627</v>
      </c>
      <c r="O1251" t="str">
        <v>M085 METRO MONTERIA</v>
      </c>
      <c r="P1251" t="str">
        <v>MONTERIA</v>
      </c>
      <c r="Q1251" t="str">
        <v>SHARON YANETH KERGUELEN WILCHES</v>
      </c>
      <c r="R1251">
        <v>1067917448</v>
      </c>
      <c r="S1251" t="str">
        <v>COSTA</v>
      </c>
    </row>
    <row r="1252" xml:space="preserve">
      <c r="A1252">
        <v>1251</v>
      </c>
      <c r="B1252">
        <v>12302446</v>
      </c>
      <c r="C1252" t="str">
        <v>REQUEST</v>
      </c>
      <c r="D1252" t="str">
        <v>CERRADO</v>
      </c>
      <c r="E1252" t="str">
        <v>TIENDA</v>
      </c>
      <c r="F1252" t="str">
        <v>POS</v>
      </c>
      <c r="G1252" t="str">
        <v>POS</v>
      </c>
      <c r="H1252" t="str">
        <v>WINCOR</v>
      </c>
      <c r="I1252" t="str" xml:space="preserve">
        <v xml:space="preserve">Datos usuario_x000d_
Nombre: Yelis Elena Salina Alvarez_x000d_
Correo: YelisElena.SalinaAlvarez@cencosud.com.co_x000d_
Usuario AD: YESalinA_x000d_
Pais: Colombia_x000d_
Ubicacion: M085 METRO MONTERIA_x000d_
Zona: Colombia Costa_x000d_
Unidad de Negocio: Supermercados_x000d_
Servicio: Tiendas &amp; Centros de Distribucion_x000d_
Telefono: 3122224509_x000d_
Anexo: 7830101_x000d_
Descripcion: Buen dia por favor colaboreme con la pos #4 la cual hace rato viene presentando problemas y se le ha montado diferentes Cau. actualmente esta bastante lenta; no recibe recaudos; no deja realizar avances y no arroja la Z..._x000d_
_x000d_
agradezco mucho su acostumbrada colaboracion._x000d_
_x000d_
Bendiciones._x000d_
Numero de caja: 4</v>
      </c>
      <c r="J1252" t="str">
        <v>NO APLICA</v>
      </c>
      <c r="K1252" t="str" xml:space="preserve">
        <v xml:space="preserve">Buenas tarde_x000d_
se transfiere para su validacion	</v>
      </c>
      <c r="L1252" t="str">
        <v>Se realiza mantenimiento preventivo a la pos numero 4 ya que presenta lentitud. Se evidencia que tiene lentitud la gaveta al momento de abrir Se procede a cambiar el cable de la gaveta con lo cual queda operativa.</v>
      </c>
      <c r="M1252">
        <v>44623</v>
      </c>
      <c r="N1252">
        <v>44627</v>
      </c>
      <c r="O1252" t="str">
        <v>M085 METRO MONTERIA</v>
      </c>
      <c r="P1252" t="str">
        <v>MONTERIA</v>
      </c>
      <c r="Q1252" t="str">
        <v>SHARON YANETH KERGUELEN WILCHES</v>
      </c>
      <c r="R1252">
        <v>1067917448</v>
      </c>
      <c r="S1252" t="str">
        <v>COSTA</v>
      </c>
    </row>
    <row r="1253" xml:space="preserve">
      <c r="A1253">
        <v>1252</v>
      </c>
      <c r="B1253">
        <v>12302446</v>
      </c>
      <c r="C1253" t="str">
        <v>REQUEST</v>
      </c>
      <c r="D1253" t="str">
        <v>CERRADO</v>
      </c>
      <c r="E1253" t="str">
        <v>TIENDA</v>
      </c>
      <c r="F1253" t="str">
        <v>POS</v>
      </c>
      <c r="G1253" t="str">
        <v>POS</v>
      </c>
      <c r="H1253" t="str">
        <v>WINCOR</v>
      </c>
      <c r="I1253" t="str" xml:space="preserve">
        <v xml:space="preserve">Datos usuario_x000d_
Nombre: Yelis Elena Salina Alvarez_x000d_
Correo: YelisElena.SalinaAlvarez@cencosud.com.co_x000d_
Usuario AD: YESalinA_x000d_
Pais: Colombia_x000d_
Ubicacion: M085 METRO MONTERIA_x000d_
Zona: Colombia Costa_x000d_
Unidad de Negocio: Supermercados_x000d_
Servicio: Tiendas &amp; Centros de Distribucion_x000d_
Telefono: 3122224509_x000d_
Anexo: 7830101_x000d_
Descripcion: Buen dia por favor colaboreme con la pos #4 la cual hace rato viene presentando problemas y se le ha montado diferentes Cau. actualmente esta bastante lenta; no recibe recaudos; no deja realizar avances y no arroja la Z..._x000d_
_x000d_
agradezco mucho su acostumbrada colaboracion._x000d_
_x000d_
Bendiciones._x000d_
Numero de caja: 4</v>
      </c>
      <c r="J1253" t="str">
        <v>NO APLICA</v>
      </c>
      <c r="K1253" t="str" xml:space="preserve">
        <v xml:space="preserve">Buenas tarde_x000d_
se transfiere para su validacion	</v>
      </c>
      <c r="L1253" t="str">
        <v>Se realiza mantenimiento preventivo a la pos numero 4 ya que presenta lentitud. Se evidencia que tiene lentitud la gaveta al momento de abrir Se procede a cambiar el cable de la gaveta con lo cual queda operativa.</v>
      </c>
      <c r="M1253">
        <v>44623</v>
      </c>
      <c r="N1253">
        <v>44627</v>
      </c>
      <c r="O1253" t="str">
        <v>M085 METRO MONTERIA</v>
      </c>
      <c r="P1253" t="str">
        <v>MONTERIA</v>
      </c>
      <c r="Q1253" t="str">
        <v>SHARON YANETH KERGUELEN WILCHES</v>
      </c>
      <c r="R1253">
        <v>1067917448</v>
      </c>
      <c r="S1253" t="str">
        <v>COSTA</v>
      </c>
    </row>
    <row r="1254" xml:space="preserve">
      <c r="A1254">
        <v>1253</v>
      </c>
      <c r="B1254">
        <v>12298938</v>
      </c>
      <c r="C1254" t="str">
        <v>INCIDENT</v>
      </c>
      <c r="D1254" t="str">
        <v>CERRADO</v>
      </c>
      <c r="E1254" t="str">
        <v>TIENDA</v>
      </c>
      <c r="F1254" t="str">
        <v>POS</v>
      </c>
      <c r="G1254" t="str">
        <v>POS</v>
      </c>
      <c r="H1254" t="str">
        <v>WINCOR</v>
      </c>
      <c r="I1254"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se solicita revision pos numero 2 debido a que los visores cliente y cajero no prenden; se revisa los cables de conexion y no se encuentra ninguna novedad._x000d_
</v>
      </c>
      <c r="J1254" t="str">
        <v>NO APLICA</v>
      </c>
      <c r="K1254" t="str" xml:space="preserve">
        <v xml:space="preserve">Por favor validar las conexiones de la POS 2 de la tienda; no da video_x000d_
Llevar USB de POS para formatear las POS de Jumbo o Metro</v>
      </c>
      <c r="L1254" t="str">
        <v>Se realiza diagnostico caja POS; el sistema presenta falla al iniciar el sistema operativo;  se procede a reinstalar  SO pero el disco duro no responde. Se verifica el estado del disco duro con la herramienta de diagnostico Cristal Disk Info; dando como resultado el mal estado de sectores de este. Se solicita cambio de disco.</v>
      </c>
      <c r="M1254">
        <v>44624</v>
      </c>
      <c r="N1254">
        <v>44627</v>
      </c>
      <c r="O1254" t="str">
        <v>M077 METRO ZIPAQUIRA</v>
      </c>
      <c r="P1254" t="str">
        <v>ZIPAQUIRA</v>
      </c>
      <c r="Q1254" t="str">
        <v>RODOLFO MARIO BOYERO LOPEZ</v>
      </c>
      <c r="R1254">
        <v>79961862</v>
      </c>
      <c r="S1254" t="str">
        <v>BOGOTA</v>
      </c>
    </row>
    <row r="1255" xml:space="preserve">
      <c r="A1255">
        <v>1254</v>
      </c>
      <c r="B1255">
        <v>12285119</v>
      </c>
      <c r="C1255" t="str">
        <v>INCIDENT</v>
      </c>
      <c r="D1255" t="str">
        <v>CERRADO</v>
      </c>
      <c r="E1255" t="str">
        <v>TIENDA</v>
      </c>
      <c r="F1255" t="str">
        <v>POS</v>
      </c>
      <c r="G1255" t="str">
        <v>MICROSENSE</v>
      </c>
      <c r="H1255" t="str">
        <v>MICROSENSE</v>
      </c>
      <c r="I1255"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Metro Santa Lucia Neiva; llegada 6am-9am.</v>
      </c>
      <c r="J1255" t="str">
        <v>NO APLICA</v>
      </c>
      <c r="K1255" t="str">
        <v>Me ayudas con esta solicitud.</v>
      </c>
      <c r="L1255" t="str">
        <v>Se procede a realizar acompañamiento de migración de red; en la cual se procede a realizar y ubicar el modulo 1 de cajas para realizar la desconexión del puerto 6 para realizar la configuración de red; ya finalizado se debe cambiar en el switch de linea de cajas la ip la cual cambia por una nueva</v>
      </c>
      <c r="M1255">
        <v>44627</v>
      </c>
      <c r="N1255">
        <v>44627</v>
      </c>
      <c r="O1255" t="str">
        <v>M195 METRO SANTA LUCIA</v>
      </c>
      <c r="P1255" t="str">
        <v>NEIVA</v>
      </c>
      <c r="Q1255" t="str">
        <v>JOHN ALEJANDRO LOZADA BABATIVA</v>
      </c>
      <c r="R1255">
        <v>1075313382</v>
      </c>
      <c r="S1255" t="str">
        <v>OCCIDENTE</v>
      </c>
    </row>
    <row r="1256" xml:space="preserve">
      <c r="A1256">
        <v>1255</v>
      </c>
      <c r="B1256">
        <v>12285119</v>
      </c>
      <c r="C1256" t="str">
        <v>INCIDENT</v>
      </c>
      <c r="D1256" t="str">
        <v>CERRADO</v>
      </c>
      <c r="E1256" t="str">
        <v>TIENDA</v>
      </c>
      <c r="F1256" t="str">
        <v>POS</v>
      </c>
      <c r="G1256" t="str">
        <v>MICROSENSE</v>
      </c>
      <c r="H1256" t="str">
        <v>MICROSENSE</v>
      </c>
      <c r="I1256"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Metro Santa Lucia Neiva; llegada 6am-9am.</v>
      </c>
      <c r="J1256" t="str">
        <v>NO APLICA</v>
      </c>
      <c r="K1256" t="str">
        <v>Me ayudas con esta solicitud.</v>
      </c>
      <c r="L1256" t="str">
        <v>Se procede a realizar acompañamiento de migración de red; en la cual se procede a realizar y ubicar el modulo 1 de cajas para realizar la desconexión del puerto 6 para realizar la configuración de red; ya finalizado se debe cambiar en el switch de linea de cajas la ip la cual cambia por una nueva</v>
      </c>
      <c r="M1256">
        <v>44627</v>
      </c>
      <c r="N1256">
        <v>44627</v>
      </c>
      <c r="O1256" t="str">
        <v>M195 METRO SANTA LUCIA</v>
      </c>
      <c r="P1256" t="str">
        <v>NEIVA</v>
      </c>
      <c r="Q1256" t="str">
        <v>JOHN ALEJANDRO LOZADA BABATIVA</v>
      </c>
      <c r="R1256">
        <v>1075313382</v>
      </c>
      <c r="S1256" t="str">
        <v>OCCIDENTE</v>
      </c>
    </row>
    <row r="1257" xml:space="preserve">
      <c r="A1257">
        <v>1256</v>
      </c>
      <c r="B1257">
        <v>12295569</v>
      </c>
      <c r="C1257" t="str">
        <v>REQUEST</v>
      </c>
      <c r="D1257" t="str">
        <v>CERRADO</v>
      </c>
      <c r="E1257" t="str">
        <v>TIENDA</v>
      </c>
      <c r="F1257" t="str">
        <v>CPU</v>
      </c>
      <c r="G1257" t="str">
        <v>CPU</v>
      </c>
      <c r="H1257" t="str">
        <v>LENOVO</v>
      </c>
      <c r="I1257"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El computador de S/N MJ0FNPR6 asignado al Jefe Marco Ramos Y El computador de S/N MJ0FNN07 asignado al Jefe Herminda Torres tienen problemas con el sonido de alta vos ni audifonos solicito sea activado el sonido para poder realizar cursos._x000d_
Indicar la ubicacion del computador en la tienda o sede: tienda</v>
      </c>
      <c r="J1257" t="str">
        <v>NO APLICA</v>
      </c>
      <c r="K1257" t="str">
        <v>Por favor revisar todos los PC de la tienda y validar que tengan Audio</v>
      </c>
      <c r="L1257" t="str">
        <v>Se valida la configuración del driver de audio; encontrando que está desactualizado. Se realiza la respectiva actualización y se valida con el usuario su correcto funcionamiento.   Se advierte al usuario que estos equipos no cuentan con dispositivos de audio externo y siempre tiene que ser utilizados audífonos  externos y seleccionar la entrada correcta para su funcionamiento.</v>
      </c>
      <c r="M1257">
        <v>44627</v>
      </c>
      <c r="N1257">
        <v>44627</v>
      </c>
      <c r="O1257" t="str">
        <v>M077 METRO ZIPAQUIRA</v>
      </c>
      <c r="P1257" t="str">
        <v>ZIPAQUIRA</v>
      </c>
      <c r="Q1257" t="str">
        <v>RODOLFO MARIO BOYERO LOPEZ</v>
      </c>
      <c r="R1257">
        <v>79961862</v>
      </c>
      <c r="S1257" t="str">
        <v>BOGOTA</v>
      </c>
    </row>
    <row r="1258" xml:space="preserve">
      <c r="A1258">
        <v>1257</v>
      </c>
      <c r="B1258">
        <v>12295698</v>
      </c>
      <c r="C1258" t="str">
        <v>REQUEST</v>
      </c>
      <c r="D1258" t="str">
        <v>CERRADO</v>
      </c>
      <c r="E1258" t="str">
        <v>TIENDA</v>
      </c>
      <c r="F1258" t="str">
        <v>CPU</v>
      </c>
      <c r="G1258" t="str">
        <v>CPU</v>
      </c>
      <c r="H1258" t="str">
        <v>LENOVO</v>
      </c>
      <c r="I1258"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El computador de S/N MJ0FNPDX y el computador de S/N MJ0FNMWX asignados a la seccion de recibo tienen problemas con el sonido de alta vos ni audifonos solicito sea activado el sonido para poder realizar cursos._x000d_
Indicar la ubicacion del computador en la tienda o sede: tienda</v>
      </c>
      <c r="J1258" t="str">
        <v>NO APLICA</v>
      </c>
      <c r="K1258" t="str">
        <v>Por favor revisar todos los PC de la tienda y validar que tengan Audio</v>
      </c>
      <c r="L1258" t="str">
        <v>Se valida la configuración del driver de audio; encontrando que está desactualizado. Se realiza la respectiva actualización y se valida con el usuario su correcto funcionamiento.   Se advierte al usuario que estos equipos no cuentan con dispositivos de audio externo y siempre tiene que ser utilizados audífonos  externos y seleccionar la entrada correcta para su funcionamiento.</v>
      </c>
      <c r="M1258">
        <v>44627</v>
      </c>
      <c r="N1258">
        <v>44627</v>
      </c>
      <c r="O1258" t="str">
        <v>M077 METRO ZIPAQUIRA</v>
      </c>
      <c r="P1258" t="str">
        <v>ZIPAQUIRA</v>
      </c>
      <c r="Q1258" t="str">
        <v>RODOLFO MARIO BOYERO LOPEZ</v>
      </c>
      <c r="R1258">
        <v>79961862</v>
      </c>
      <c r="S1258" t="str">
        <v>BOGOTA</v>
      </c>
    </row>
    <row r="1259" xml:space="preserve">
      <c r="A1259">
        <v>1258</v>
      </c>
      <c r="B1259">
        <v>12301292</v>
      </c>
      <c r="C1259" t="str">
        <v>REQUEST</v>
      </c>
      <c r="D1259" t="str">
        <v>CERRADO</v>
      </c>
      <c r="E1259" t="str">
        <v>TIENDA</v>
      </c>
      <c r="F1259" t="str">
        <v>CPU</v>
      </c>
      <c r="G1259" t="str">
        <v>CPU</v>
      </c>
      <c r="H1259" t="str">
        <v>LENOVO</v>
      </c>
      <c r="I1259" t="str" xml:space="preserve">
        <v xml:space="preserve">Datos usuario_x000d_
Nombre: Fabiola Diaz Marin_x000d_
Correo: fabiola.diazmarin@cencosud.com.co_x000d_
Usuario AD: FDiazMar_x000d_
Pais: Colombia_x000d_
Ubicacion: M195 METRO SANTA LUCIA_x000d_
Zona: Colombia Bogota_x000d_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Garcia celular 320 4380653_x000d_
_x000d_
AREA EN DONDE SE UBICA EL EQUIPO : decoracion</v>
      </c>
      <c r="J1259" t="str">
        <v>NO APLICA</v>
      </c>
      <c r="K1259" t="str">
        <v>Me ayudas con esta solicitud.</v>
      </c>
      <c r="L1259" t="str">
        <v>Equipo de ecoprints se debe configurar y subir a dominio; el equipo se ubica se procede a realizar la subida de dominio por cencojoin el cual no funciona; se procede a subir equipo manualmente a dominio; se procede a colocar e instalar office 365 ya que tenia office 2013; el equipo queda configurado y en el dominio funcionando correctamente</v>
      </c>
      <c r="M1259">
        <v>44627</v>
      </c>
      <c r="N1259">
        <v>44627</v>
      </c>
      <c r="O1259" t="str">
        <v>M195 METRO SANTA LUCIA</v>
      </c>
      <c r="P1259" t="str">
        <v>NEIVA</v>
      </c>
      <c r="Q1259" t="str">
        <v>JOHN ALEJANDRO LOZADA BABATIVA</v>
      </c>
      <c r="R1259">
        <v>1075313382</v>
      </c>
      <c r="S1259" t="str">
        <v>OCCIDENTE</v>
      </c>
    </row>
    <row r="1260" xml:space="preserve">
      <c r="A1260">
        <v>1259</v>
      </c>
      <c r="B1260">
        <v>12301292</v>
      </c>
      <c r="C1260" t="str">
        <v>REQUEST</v>
      </c>
      <c r="D1260" t="str">
        <v>CERRADO</v>
      </c>
      <c r="E1260" t="str">
        <v>TIENDA</v>
      </c>
      <c r="F1260" t="str">
        <v>CPU</v>
      </c>
      <c r="G1260" t="str">
        <v>CPU</v>
      </c>
      <c r="H1260" t="str">
        <v>LENOVO</v>
      </c>
      <c r="I1260" t="str" xml:space="preserve">
        <v xml:space="preserve">Datos usuario_x000d_
Nombre: Fabiola Diaz Marin_x000d_
Correo: fabiola.diazmarin@cencosud.com.co_x000d_
Usuario AD: FDiazMar_x000d_
Pais: Colombia_x000d_
Ubicacion: M195 METRO SANTA LUCIA_x000d_
Zona: Colombia Bogota_x000d_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Garcia celular 320 4380653_x000d_
_x000d_
AREA EN DONDE SE UBICA EL EQUIPO : decoracion</v>
      </c>
      <c r="J1260" t="str">
        <v>NO APLICA</v>
      </c>
      <c r="K1260" t="str">
        <v>Me ayudas con esta solicitud.</v>
      </c>
      <c r="L1260" t="str">
        <v>Equipo de ecoprints se debe configurar y subir a dominio; el equipo se ubica se procede a realizar la subida de dominio por cencojoin el cual no funciona; se procede a subir equipo manualmente a dominio; se procede a colocar e instalar office 365 ya que tenia office 2013; el equipo queda configurado y en el dominio funcionando correctamente</v>
      </c>
      <c r="M1260">
        <v>44627</v>
      </c>
      <c r="N1260">
        <v>44627</v>
      </c>
      <c r="O1260" t="str">
        <v>M195 METRO SANTA LUCIA</v>
      </c>
      <c r="P1260" t="str">
        <v>NEIVA</v>
      </c>
      <c r="Q1260" t="str">
        <v>JOHN ALEJANDRO LOZADA BABATIVA</v>
      </c>
      <c r="R1260">
        <v>1075313382</v>
      </c>
      <c r="S1260" t="str">
        <v>OCCIDENTE</v>
      </c>
    </row>
    <row r="1261" xml:space="preserve">
      <c r="A1261">
        <v>1260</v>
      </c>
      <c r="B1261">
        <v>12309358</v>
      </c>
      <c r="C1261" t="str">
        <v>INCIDENT</v>
      </c>
      <c r="D1261" t="str">
        <v>CERRADO</v>
      </c>
      <c r="E1261" t="str">
        <v>TIENDA</v>
      </c>
      <c r="F1261" t="str">
        <v>SCANNER</v>
      </c>
      <c r="G1261" t="str">
        <v>MANO</v>
      </c>
      <c r="H1261" t="str">
        <v>DATALOGIC</v>
      </c>
      <c r="I1261"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Buenos dias; por favor me colaboran revisando el escaner de mano de la caja 18 debido a que prende con luz blanca pero no escanea el codigo de barras. Gracias</v>
      </c>
      <c r="J1261" t="str">
        <v>NO APLICA</v>
      </c>
      <c r="K1261" t="str">
        <v>Validar el escaner de Mano de la POS 18; que no lo reconoce la POS</v>
      </c>
      <c r="L1261" t="str">
        <v>Al realizar el diagnóstico se evidencia que la lectora de barras tenia encendido continuamente la luz led;   se procede a desactivar su fuente de energía y reiniciar el sistema P.O.S.   Se valida nuevamente y queda funcionado correctamente.</v>
      </c>
      <c r="M1261">
        <v>44627</v>
      </c>
      <c r="N1261">
        <v>44627</v>
      </c>
      <c r="O1261" t="str">
        <v>M077 METRO ZIPAQUIRA</v>
      </c>
      <c r="P1261" t="str">
        <v>ZIPAQUIRA</v>
      </c>
      <c r="Q1261" t="str">
        <v>RODOLFO MARIO BOYERO LOPEZ</v>
      </c>
      <c r="R1261">
        <v>79961862</v>
      </c>
      <c r="S1261" t="str">
        <v>BOGOTA</v>
      </c>
    </row>
    <row r="1262" xml:space="preserve">
      <c r="A1262">
        <v>1261</v>
      </c>
      <c r="B1262">
        <v>12285111</v>
      </c>
      <c r="C1262" t="str">
        <v>INCIDENT</v>
      </c>
      <c r="D1262" t="str">
        <v>CERRADO</v>
      </c>
      <c r="E1262" t="str">
        <v>TIENDA</v>
      </c>
      <c r="F1262" t="str">
        <v>POS</v>
      </c>
      <c r="G1262" t="str">
        <v>MICROSENSE</v>
      </c>
      <c r="H1262" t="str">
        <v>MICROSENSE</v>
      </c>
      <c r="I1262"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Neiva Centro de convenciones; llegada 6am-9am.</v>
      </c>
      <c r="J1262" t="str">
        <v>NO APLICA</v>
      </c>
      <c r="K1262" t="str">
        <v>Me ayudas con esta solicitud.</v>
      </c>
      <c r="L1262" t="str">
        <v>Se procede a hacer acompañamiento con soporte de migración de red; se procede a ubicar punto de modulo uno y se desconecta el puerto 6 para proceder con la migración; hay algunos problemas con el cableado ya que se deben verificar con otro proveedor; pero la migración se finalizó y los puertos ip cambiaron</v>
      </c>
      <c r="M1262">
        <v>44627</v>
      </c>
      <c r="N1262">
        <v>44628</v>
      </c>
      <c r="O1262" t="str">
        <v>M038 METRO NEIVA CENTRO DE CONVENCIONES</v>
      </c>
      <c r="P1262" t="str">
        <v>NEIVA</v>
      </c>
      <c r="Q1262" t="str">
        <v>JOHN ALEJANDRO LOZADA BABATIVA</v>
      </c>
      <c r="R1262">
        <v>1075313382</v>
      </c>
      <c r="S1262" t="str">
        <v>OCCIDENTE</v>
      </c>
    </row>
    <row r="1263" xml:space="preserve">
      <c r="A1263">
        <v>1262</v>
      </c>
      <c r="B1263">
        <v>12285111</v>
      </c>
      <c r="C1263" t="str">
        <v>INCIDENT</v>
      </c>
      <c r="D1263" t="str">
        <v>CERRADO</v>
      </c>
      <c r="E1263" t="str">
        <v>TIENDA</v>
      </c>
      <c r="F1263" t="str">
        <v>POS</v>
      </c>
      <c r="G1263" t="str">
        <v>MICROSENSE</v>
      </c>
      <c r="H1263" t="str">
        <v>MICROSENSE</v>
      </c>
      <c r="I1263"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Neiva Centro de convenciones; llegada 6am-9am.</v>
      </c>
      <c r="J1263" t="str">
        <v>NO APLICA</v>
      </c>
      <c r="K1263" t="str">
        <v>Me ayudas con esta solicitud.</v>
      </c>
      <c r="L1263" t="str">
        <v>Se procede a hacer acompañamiento con soporte de migración de red; se procede a ubicar punto de modulo uno y se desconecta el puerto 6 para proceder con la migración; hay algunos problemas con el cableado ya que se deben verificar con otro proveedor; pero la migración se finalizó y los puertos ip cambiaron</v>
      </c>
      <c r="M1263">
        <v>44627</v>
      </c>
      <c r="N1263">
        <v>44628</v>
      </c>
      <c r="O1263" t="str">
        <v>M038 METRO NEIVA CENTRO DE CONVENCIONES</v>
      </c>
      <c r="P1263" t="str">
        <v>NEIVA</v>
      </c>
      <c r="Q1263" t="str">
        <v>JOHN ALEJANDRO LOZADA BABATIVA</v>
      </c>
      <c r="R1263">
        <v>1075313382</v>
      </c>
      <c r="S1263" t="str">
        <v>OCCIDENTE</v>
      </c>
    </row>
    <row r="1264" xml:space="preserve">
      <c r="A1264">
        <v>1263</v>
      </c>
      <c r="B1264">
        <v>12285120</v>
      </c>
      <c r="C1264" t="str">
        <v>REQUEST</v>
      </c>
      <c r="D1264" t="str">
        <v>CERRADO</v>
      </c>
      <c r="E1264" t="str">
        <v>TIENDA</v>
      </c>
      <c r="F1264" t="str">
        <v>POS</v>
      </c>
      <c r="G1264" t="str">
        <v>MICROSENSE</v>
      </c>
      <c r="H1264" t="str">
        <v>MICROSENSE</v>
      </c>
      <c r="I1264"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Jumbo Popayan; llegada 6am-9am.</v>
      </c>
      <c r="J1264" t="str">
        <v>NO APLICA</v>
      </c>
      <c r="K1264" t="str">
        <v>Me ayudas con esta solicitud.</v>
      </c>
      <c r="L1264" t="str">
        <v>Se realiza  el desplazamiento hasta el área de cajas donde se ejecutará la actividad. Se retira la tapa base que cubre el panel de conexiones y puertos  de las cajas  y se identifica ip de trabajo. Se desconecta un punto de red según indicaciones del ingeniero Guillermo y se espera en sitio el siguiente instructivo y se procede con la indicación de  marcar el  cambio de ip en las cajas 09 y 10. Se espera a mas instrucciones y se realiza prueba de comunicación de los datafonos y todos marcan conexión  exitosa.</v>
      </c>
      <c r="M1264">
        <v>44627</v>
      </c>
      <c r="N1264">
        <v>44628</v>
      </c>
      <c r="O1264" t="str">
        <v>J036 JUMBO POPAYAN CAMPANARIO</v>
      </c>
      <c r="P1264" t="str">
        <v>POPAYAN</v>
      </c>
      <c r="Q1264" t="str">
        <v>DANIEL FERNANDO PAREDES ARTEAGA</v>
      </c>
      <c r="R1264">
        <v>10301691</v>
      </c>
      <c r="S1264" t="str">
        <v>OCCIDENTE</v>
      </c>
    </row>
    <row r="1265" xml:space="preserve">
      <c r="A1265">
        <v>1264</v>
      </c>
      <c r="B1265">
        <v>12285120</v>
      </c>
      <c r="C1265" t="str">
        <v>REQUEST</v>
      </c>
      <c r="D1265" t="str">
        <v>CERRADO</v>
      </c>
      <c r="E1265" t="str">
        <v>TIENDA</v>
      </c>
      <c r="F1265" t="str">
        <v>POS</v>
      </c>
      <c r="G1265" t="str">
        <v>MICROSENSE</v>
      </c>
      <c r="H1265" t="str">
        <v>MICROSENSE</v>
      </c>
      <c r="I1265"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Jumbo Popayan; llegada 6am-9am.</v>
      </c>
      <c r="J1265" t="str">
        <v>NO APLICA</v>
      </c>
      <c r="K1265" t="str">
        <v>Me ayudas con esta solicitud.</v>
      </c>
      <c r="L1265" t="str">
        <v>Se realiza  el desplazamiento hasta el área de cajas donde se ejecutará la actividad. Se retira la tapa base que cubre el panel de conexiones y puertos  de las cajas  y se identifica ip de trabajo. Se desconecta un punto de red según indicaciones del ingeniero Guillermo y se espera en sitio el siguiente instructivo y se procede con la indicación de  marcar el  cambio de ip en las cajas 09 y 10. Se espera a mas instrucciones y se realiza prueba de comunicación de los datafonos y todos marcan conexión  exitosa.</v>
      </c>
      <c r="M1265">
        <v>44627</v>
      </c>
      <c r="N1265">
        <v>44628</v>
      </c>
      <c r="O1265" t="str">
        <v>J036 JUMBO POPAYAN CAMPANARIO</v>
      </c>
      <c r="P1265" t="str">
        <v>POPAYAN</v>
      </c>
      <c r="Q1265" t="str">
        <v>DANIEL FERNANDO PAREDES ARTEAGA</v>
      </c>
      <c r="R1265">
        <v>10301691</v>
      </c>
      <c r="S1265" t="str">
        <v>OCCIDENTE</v>
      </c>
    </row>
    <row r="1266" xml:space="preserve">
      <c r="A1266">
        <v>1265</v>
      </c>
      <c r="B1266">
        <v>12302927</v>
      </c>
      <c r="C1266" t="str">
        <v>REQUEST</v>
      </c>
      <c r="D1266" t="str">
        <v>CERRADO</v>
      </c>
      <c r="E1266" t="str">
        <v>TIENDA</v>
      </c>
      <c r="F1266" t="str">
        <v>CPU</v>
      </c>
      <c r="G1266" t="str">
        <v>CPU</v>
      </c>
      <c r="H1266" t="str">
        <v>LENOVO</v>
      </c>
      <c r="I1266"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instalacion del office 365en el equipo de ecoprint del area de publicidad-Gracias_x000d_
Indicar la ubicacion del computador en la tienda o sede: decoracion</v>
      </c>
      <c r="J1266" t="str">
        <v>NO APLICA</v>
      </c>
      <c r="K1266" t="str">
        <v>Buenos días: me ayudas con esta solicitud</v>
      </c>
      <c r="L1266" t="str">
        <v>Se procede a ubicar el equipo de ecoprinter y a verificar puerto de red. Se informa al soporte de sistemas Harold quien indica que el pc se debe colocar en unos de los puertos de de los equipos en dominio y se debe vincular para la instalación de office 365. Se realiza la prueba de vinculación al dominio y genera que le falta ciertos recursos para su vinculación; entonces se realiza la instalación de forma externa con el programa remoto. Se espera que termine la instalación y se informa a usuario que ya queda equipo con el office 365 instalado; se le muestra aplicativos y se envía evidencia</v>
      </c>
      <c r="M1266">
        <v>44627</v>
      </c>
      <c r="N1266">
        <v>44628</v>
      </c>
      <c r="O1266" t="str">
        <v>J036 JUMBO POPAYAN CAMPANARIO</v>
      </c>
      <c r="P1266" t="str">
        <v>POPAYAN</v>
      </c>
      <c r="Q1266" t="str">
        <v>DANIEL FERNANDO PAREDES ARTEAGA</v>
      </c>
      <c r="R1266">
        <v>10301691</v>
      </c>
      <c r="S1266" t="str">
        <v>OCCIDENTE</v>
      </c>
    </row>
    <row r="1267" xml:space="preserve">
      <c r="A1267">
        <v>1266</v>
      </c>
      <c r="B1267">
        <v>12302927</v>
      </c>
      <c r="C1267" t="str">
        <v>REQUEST</v>
      </c>
      <c r="D1267" t="str">
        <v>CERRADO</v>
      </c>
      <c r="E1267" t="str">
        <v>TIENDA</v>
      </c>
      <c r="F1267" t="str">
        <v>CPU</v>
      </c>
      <c r="G1267" t="str">
        <v>CPU</v>
      </c>
      <c r="H1267" t="str">
        <v>LENOVO</v>
      </c>
      <c r="I1267"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instalacion del office 365en el equipo de ecoprint del area de publicidad-Gracias_x000d_
Indicar la ubicacion del computador en la tienda o sede: decoracion</v>
      </c>
      <c r="J1267" t="str">
        <v>NO APLICA</v>
      </c>
      <c r="K1267" t="str">
        <v>Buenos días: me ayudas con esta solicitud</v>
      </c>
      <c r="L1267" t="str">
        <v>Se procede a ubicar el equipo de ecoprinter y a verificar puerto de red. Se informa al soporte de sistemas Harold quien indica que el pc se debe colocar en unos de los puertos de de los equipos en dominio y se debe vincular para la instalación de office 365. Se realiza la prueba de vinculación al dominio y genera que le falta ciertos recursos para su vinculación; entonces se realiza la instalación de forma externa con el programa remoto. Se espera que termine la instalación y se informa a usuario que ya queda equipo con el office 365 instalado; se le muestra aplicativos y se envía evidencia</v>
      </c>
      <c r="M1267">
        <v>44627</v>
      </c>
      <c r="N1267">
        <v>44628</v>
      </c>
      <c r="O1267" t="str">
        <v>J036 JUMBO POPAYAN CAMPANARIO</v>
      </c>
      <c r="P1267" t="str">
        <v>POPAYAN</v>
      </c>
      <c r="Q1267" t="str">
        <v>DANIEL FERNANDO PAREDES ARTEAGA</v>
      </c>
      <c r="R1267">
        <v>10301691</v>
      </c>
      <c r="S1267" t="str">
        <v>OCCIDENTE</v>
      </c>
    </row>
    <row r="1268" xml:space="preserve">
      <c r="A1268">
        <v>1267</v>
      </c>
      <c r="B1268">
        <v>12303140</v>
      </c>
      <c r="C1268" t="str">
        <v>REQUEST</v>
      </c>
      <c r="D1268" t="str">
        <v>CERRADO</v>
      </c>
      <c r="E1268" t="str">
        <v>TIENDA</v>
      </c>
      <c r="F1268" t="str">
        <v>IMPRESORA</v>
      </c>
      <c r="G1268" t="str">
        <v>MANO</v>
      </c>
      <c r="H1268" t="str">
        <v>ZEBRA</v>
      </c>
      <c r="I1268" t="str" xml:space="preserve">
        <v xml:space="preserve">Datos usuario_x000d_
Nombre: Herney Romero Mur_x000d_
Correo: herney.romeromur@cencosud.com.co_x000d_
Usuario AD: HERomeroM_x000d_
Pais: Colombia_x000d_
Ubicacion: J047 JUMBO GIRARDOT_x000d_
Zona: Colombia Occidente_x000d_
Unidad de Negocio: Supermercados_x000d_
Servicio: Tiendas &amp; Centros de Distribucion_x000d_
Telefono: 3006689978_x000d_
Anexo: 8872700_x000d_
Descripcion: aparece alerta falta cinta; se cmabia y continua saliendo dicha alerta y no imprime.</v>
      </c>
      <c r="J1268" t="str">
        <v>NO APLICA</v>
      </c>
      <c r="K1268" t="str">
        <v>revision de zebra de peroques; que no esta imprimiendo</v>
      </c>
      <c r="L1268" t="str">
        <v>Se verifica impresora Zebra y se encuentra con bloqueo de impresión y muestra la alerta de cinta faltante; se procede a revisar los sensores y se encuentra que estos no están detectando la cinta ni el sticker o etiqueta. Se procede a realizar la configuración y recalibración de los sensores. Se soluciona falla y se pone a prueba con el usuario. La impresora Zebra funciona correctamente</v>
      </c>
      <c r="M1268">
        <v>44627</v>
      </c>
      <c r="N1268">
        <v>44628</v>
      </c>
      <c r="O1268" t="str">
        <v>J047 JUMBO GIRARDOT</v>
      </c>
      <c r="P1268" t="str">
        <v>GIRARDOT</v>
      </c>
      <c r="Q1268" t="str">
        <v>RAFAEL ARDILA PUENTES</v>
      </c>
      <c r="R1268">
        <v>1018419858</v>
      </c>
      <c r="S1268" t="str">
        <v>OCCIDENTE</v>
      </c>
    </row>
    <row r="1269" xml:space="preserve">
      <c r="A1269">
        <v>1268</v>
      </c>
      <c r="B1269">
        <v>12310095</v>
      </c>
      <c r="C1269" t="str">
        <v>REQUEST</v>
      </c>
      <c r="D1269" t="str">
        <v>CERRADO</v>
      </c>
      <c r="E1269" t="str">
        <v>TIENDA</v>
      </c>
      <c r="F1269" t="str">
        <v>CPU</v>
      </c>
      <c r="G1269" t="str">
        <v>CPU</v>
      </c>
      <c r="H1269" t="str">
        <v>LENOVO</v>
      </c>
      <c r="I1269" t="str" xml:space="preserve">
        <v xml:space="preserve">Datos usuario_x000d_
Nombre: Merilyn Ramos Santos_x000d_
Correo: Merilyn.Ramos@cencosud.com.co_x000d_
Usuario AD: MRamosS_x000d_
Pais: Colombia_x000d_
Ubicacion: SEDE ADMINISTRATIVA BOGOTA_x000d_
Zona: Colombia Sede Admin_x000d_
Unidad de Negocio: Supermercados_x000d_
Servicio: Sistemas_x000d_
Telefono: 999635678_x000d_
Anexo: 7018417_x000d_
Descripcion: Configuracion e instalacion de equipo portatil. a Cedula Sandra Mireya Garzon Sarmiento Cedula 65770842; en la ciudad de Neiva_x000d_
con VPN_x000d_
_x000d_
Quedo atenta_x000d_
Indicar la ubicacion del computador en la tienda o sede: neiva</v>
      </c>
      <c r="J1269" t="str">
        <v>NO APLICA</v>
      </c>
      <c r="K1269" t="str">
        <v xml:space="preserve"> visita del tecnico de isit; para que realice la configuracion del portatil a Sandra Garzon; el equipo se encuentra en la oficina de sistemas de la tienda</v>
      </c>
      <c r="L1269" t="str">
        <v>se procede a realizar configuración de equipo a usuario que estará en teletrabajo; se procede a ingresar con credenciales del usuario para poder configurar el equipo; se pone la vpn; se procede a habilitar Teams y Outllook; se verifica que funcionen correctamente; todo funcional; la parte de la VPN aun la usuaria no tiene permisos ya que no se han creado; pero la configuración ya quedo lista para cuando le den permisos; la entrega del equipo se ve afectada ya que el gerente no firma ya que la usuaria no pertenece a la tienda. Quedó en manos de Recursos Humanos solucionar esa parte para que la usuaria pueda sacar el equipo de tienda.</v>
      </c>
      <c r="M1269">
        <v>44627</v>
      </c>
      <c r="N1269">
        <v>44628</v>
      </c>
      <c r="O1269" t="str">
        <v>M038 METRO NEIVA CENTRO DE CONVENCIONES</v>
      </c>
      <c r="P1269" t="str">
        <v>NEIVA</v>
      </c>
      <c r="Q1269" t="str">
        <v>JOHN ALEJANDRO LOZADA BABATIVA</v>
      </c>
      <c r="R1269">
        <v>1075313382</v>
      </c>
      <c r="S1269" t="str">
        <v>OCCIDENTE</v>
      </c>
    </row>
    <row r="1270" xml:space="preserve">
      <c r="A1270">
        <v>1269</v>
      </c>
      <c r="B1270">
        <v>12303140</v>
      </c>
      <c r="C1270" t="str">
        <v>REQUEST</v>
      </c>
      <c r="D1270" t="str">
        <v>CERRADO</v>
      </c>
      <c r="E1270" t="str">
        <v>TIENDA</v>
      </c>
      <c r="F1270" t="str">
        <v>IMPRESORA</v>
      </c>
      <c r="G1270" t="str">
        <v>MANO</v>
      </c>
      <c r="H1270" t="str">
        <v>ZEBRA</v>
      </c>
      <c r="I1270" t="str" xml:space="preserve">
        <v xml:space="preserve">Datos usuario_x000d_
Nombre: Herney Romero Mur_x000d_
Correo: herney.romeromur@cencosud.com.co_x000d_
Usuario AD: HERomeroM_x000d_
Pais: Colombia_x000d_
Ubicacion: J047 JUMBO GIRARDOT_x000d_
Zona: Colombia Occidente_x000d_
Unidad de Negocio: Supermercados_x000d_
Servicio: Tiendas &amp; Centros de Distribucion_x000d_
Telefono: 3006689978_x000d_
Anexo: 8872700_x000d_
Descripcion: aparece alerta falta cinta; se cmabia y continua saliendo dicha alerta y no imprime.</v>
      </c>
      <c r="J1270" t="str">
        <v>NO APLICA</v>
      </c>
      <c r="K1270" t="str">
        <v>revision de zebra de peroques; que no esta imprimiendo</v>
      </c>
      <c r="L1270" t="str">
        <v>Se verifica impresora Zebra y se encuentra con bloqueo de impresión y muestra la alerta de cinta faltante; se procede a revisar los sensores y se encuentra que estos no están detectando la cinta ni el sticker o etiqueta. Se procede a realizar la configuración y recalibración de los sensores. Se soluciona falla y se pone a prueba con el usuario. La impresora Zebra funciona correctamente</v>
      </c>
      <c r="M1270">
        <v>44627</v>
      </c>
      <c r="N1270">
        <v>44628</v>
      </c>
      <c r="O1270" t="str">
        <v>J047 JUMBO GIRARDOT</v>
      </c>
      <c r="P1270" t="str">
        <v>GIRARDOT</v>
      </c>
      <c r="Q1270" t="str">
        <v>RAFAEL ARDILA PUENTES</v>
      </c>
      <c r="R1270">
        <v>1018419858</v>
      </c>
      <c r="S1270" t="str">
        <v>OCCIDENTE</v>
      </c>
    </row>
    <row r="1271" xml:space="preserve">
      <c r="A1271">
        <v>1270</v>
      </c>
      <c r="B1271">
        <v>12302814</v>
      </c>
      <c r="C1271" t="str">
        <v>REQUEST</v>
      </c>
      <c r="D1271" t="str">
        <v>CERRADO</v>
      </c>
      <c r="E1271" t="str">
        <v>TIENDA</v>
      </c>
      <c r="F1271" t="str">
        <v>CPU</v>
      </c>
      <c r="G1271" t="str">
        <v>CPU</v>
      </c>
      <c r="H1271" t="str">
        <v>LENOVO</v>
      </c>
      <c r="I1271"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 dia se solcita instalacion de office 365 en equipo de ecoprint del area de publicidad-Gracias_x000d_
Indicar la ubicacion del computador en la tienda o sede: decoracion</v>
      </c>
      <c r="J1271" t="str">
        <v>NO APLICA</v>
      </c>
      <c r="K1271" t="str">
        <v>Me ayudas con esta solicitud.</v>
      </c>
      <c r="L1271" t="str">
        <v>Se realiza instalación de antivirus y del System Configuration Manager; queda pendiente la instalación del Fix KB4500641. Se continua con la instalación del Office 365 mediante el proceso indicado; se termina instalación y se verifica funcionamiento del software. Estado OK</v>
      </c>
      <c r="M1271">
        <v>44628</v>
      </c>
      <c r="N1271">
        <v>44629</v>
      </c>
      <c r="O1271" t="str">
        <v>J047 JUMBO GIRARDOT</v>
      </c>
      <c r="P1271" t="str">
        <v>GIRARDOT</v>
      </c>
      <c r="Q1271" t="str">
        <v>RAFAEL ARDILA PUENTES</v>
      </c>
      <c r="R1271">
        <v>1018419858</v>
      </c>
      <c r="S1271" t="str">
        <v>OCCIDENTE</v>
      </c>
    </row>
    <row r="1272" xml:space="preserve">
      <c r="A1272">
        <v>1271</v>
      </c>
      <c r="B1272">
        <v>12302814</v>
      </c>
      <c r="C1272" t="str">
        <v>REQUEST</v>
      </c>
      <c r="D1272" t="str">
        <v>CERRADO</v>
      </c>
      <c r="E1272" t="str">
        <v>TIENDA</v>
      </c>
      <c r="F1272" t="str">
        <v>CPU</v>
      </c>
      <c r="G1272" t="str">
        <v>CPU</v>
      </c>
      <c r="H1272" t="str">
        <v>LENOVO</v>
      </c>
      <c r="I1272"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 dia se solcita instalacion de office 365 en equipo de ecoprint del area de publicidad-Gracias_x000d_
Indicar la ubicacion del computador en la tienda o sede: decoracion</v>
      </c>
      <c r="J1272" t="str">
        <v>NO APLICA</v>
      </c>
      <c r="K1272" t="str">
        <v>Me ayudas con esta solicitud.</v>
      </c>
      <c r="L1272" t="str">
        <v>Se realiza instalación de antivirus y del System Configuration Manager; queda pendiente la instalación del Fix KB4500641. Se continua con la instalación del Office 365 mediante el proceso indicado; se termina instalación y se verifica funcionamiento del software. Estado OK</v>
      </c>
      <c r="M1272">
        <v>44628</v>
      </c>
      <c r="N1272">
        <v>44629</v>
      </c>
      <c r="O1272" t="str">
        <v>J047 JUMBO GIRARDOT</v>
      </c>
      <c r="P1272" t="str">
        <v>GIRARDOT</v>
      </c>
      <c r="Q1272" t="str">
        <v>RAFAEL ARDILA PUENTES</v>
      </c>
      <c r="R1272">
        <v>1018419858</v>
      </c>
      <c r="S1272" t="str">
        <v>OCCIDENTE</v>
      </c>
    </row>
    <row r="1273" xml:space="preserve">
      <c r="A1273">
        <v>1272</v>
      </c>
      <c r="B1273">
        <v>12302814</v>
      </c>
      <c r="C1273" t="str">
        <v>REQUEST</v>
      </c>
      <c r="D1273" t="str">
        <v>CERRADO</v>
      </c>
      <c r="E1273" t="str">
        <v>TIENDA</v>
      </c>
      <c r="F1273" t="str">
        <v>CPU</v>
      </c>
      <c r="G1273" t="str">
        <v>CPU</v>
      </c>
      <c r="H1273" t="str">
        <v>LENOVO</v>
      </c>
      <c r="I1273"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 dia se solcita instalacion de office 365 en equipo de ecoprint del area de publicidad-Gracias_x000d_
Indicar la ubicacion del computador en la tienda o sede: decoracion</v>
      </c>
      <c r="J1273" t="str">
        <v>NO APLICA</v>
      </c>
      <c r="K1273" t="str">
        <v>Me ayudas con esta solicitud.</v>
      </c>
      <c r="L1273" t="str">
        <v>Se realiza instalación de antivirus y del System Configuration Manager; queda pendiente la instalación del Fix KB4500641. Se continua con la instalación del Office 365 mediante el proceso indicado; se termina instalación y se verifica funcionamiento del software. Estado OK</v>
      </c>
      <c r="M1273">
        <v>44628</v>
      </c>
      <c r="N1273">
        <v>44629</v>
      </c>
      <c r="O1273" t="str">
        <v>J047 JUMBO GIRARDOT</v>
      </c>
      <c r="P1273" t="str">
        <v>GIRARDOT</v>
      </c>
      <c r="Q1273" t="str">
        <v>RAFAEL ARDILA PUENTES</v>
      </c>
      <c r="R1273">
        <v>1018419858</v>
      </c>
      <c r="S1273" t="str">
        <v>OCCIDENTE</v>
      </c>
    </row>
    <row r="1274" xml:space="preserve">
      <c r="A1274">
        <v>1273</v>
      </c>
      <c r="B1274">
        <v>12281806</v>
      </c>
      <c r="C1274" t="str">
        <v>REQUEST</v>
      </c>
      <c r="D1274" t="str">
        <v>CERRADO</v>
      </c>
      <c r="E1274" t="str">
        <v>TIENDA</v>
      </c>
      <c r="F1274" t="str">
        <v>POS</v>
      </c>
      <c r="G1274" t="str">
        <v>POS</v>
      </c>
      <c r="H1274" t="str">
        <v>WINCOR</v>
      </c>
      <c r="I1274"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Sistemas_x000d_
Telefono: 3174311316_x000d_
Anexo: null_x000d_
Descripcion: Se solicita revision de caja RG 16 que presenta multiples fallas de ticket invalido y bloqueos constantes._x000d_
Numero de caja pos: 16</v>
      </c>
      <c r="J1274" t="str">
        <v>NO APLICA</v>
      </c>
      <c r="K1274" t="str" xml:space="preserve">
        <v xml:space="preserve">Se solicita reemplazo POS_x000d_
Área: Línea de cajas_x000d_
Datos del equipo_x000d_
Equipo: POS_x000d_
Marca: WINCOR_x000d_
Modelo: BEETLE-M_x000d_
Nº SERIE: 59CD001371_x000d_
Inventario: DI-024165_x000d_
Actividad: Se solicita instalación; configuración._x000d_
POS WINCOR BEETLE-M II | Nº SERIE: 5300730107_x000d_
Equipo a impactar:_x000d_
POS WINCOR BEETLE-M | Nº SERIE: 59CD001371_x000d_
entregar operativa._x000d_
NOTA: Realizar acta de entrega y retiro de activo respectivamente</v>
      </c>
      <c r="L1274" t="str">
        <v>Se inicia la labor el 09-03 a las 8:00 a.m. en la cual se inicia el proceso de instalación de la PPOS WINCOR BEETLE-M II | Nº SERIE: 5300730107 que se llegó a la tienda para cambiar la POS WINCOR BEETLE-M | Nº SERIE: 59CD001371. Se ingresa a la BIOS para ajustar opciones de hora y configuración de booteo pero al guardar cambios y salir no quedaban guardados los cambios; lo que generaba error al iniciar el proceso de booteo. Se revisan configuración de la BIOS y se determina cambiar pila de la board y con esto se logra que se guarden cambios e iniciar proceso de montaje de imagen. Se realiza el proceso en conjunto de Soporte Cencosud Ever Becerra y de Soporte POS; ya que en el proceso de configuración no tomaba todas las características y quedaba en un bucle de configuración que no permitia avanzar. Se reinicio el proceso varias veces y se creo de nuevo el medio booteable con otra imagen pero falla persiste. A las 18:30 se finaliza labor para continuar el siguiente día por indicación de Coordinador de Soporte Ubaldo. 10-03 8:00  a.m. se inicia el proceso nuevamente con apoyo de Ever; se determina que hay un error de comunicación con el servidor para la descarga de archivos de configuración; se cambia el servidor de descarga y el proceso de configuración finaliza con exito. Se realizan configuraciones de la POS en remoto y una vez finalizadas; se procede a realizar pruebas con usuario de caja y clientes. Se reporta operando correctamente por lo que se finaliza el servicio a las 12:30</v>
      </c>
      <c r="M1274">
        <v>44629</v>
      </c>
      <c r="N1274">
        <v>44630</v>
      </c>
      <c r="O1274" t="str">
        <v>J126 JUMBO SAN SILVESTRE</v>
      </c>
      <c r="P1274" t="str">
        <v>BARRANCABERMEJA</v>
      </c>
      <c r="Q1274" t="str">
        <v>ERICK FRANCISCO RUEDA JIMENEZ</v>
      </c>
      <c r="R1274">
        <v>13568686</v>
      </c>
      <c r="S1274" t="str">
        <v>ORIENTE</v>
      </c>
    </row>
    <row r="1275" xml:space="preserve">
      <c r="A1275">
        <v>1274</v>
      </c>
      <c r="B1275">
        <v>12281806</v>
      </c>
      <c r="C1275" t="str">
        <v>REQUEST</v>
      </c>
      <c r="D1275" t="str">
        <v>CERRADO</v>
      </c>
      <c r="E1275" t="str">
        <v>TIENDA</v>
      </c>
      <c r="F1275" t="str">
        <v>POS</v>
      </c>
      <c r="G1275" t="str">
        <v>POS</v>
      </c>
      <c r="H1275" t="str">
        <v>WINCOR</v>
      </c>
      <c r="I1275"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Sistemas_x000d_
Telefono: 3174311316_x000d_
Anexo: null_x000d_
Descripcion: Se solicita revision de caja RG 16 que presenta multiples fallas de ticket invalido y bloqueos constantes._x000d_
Numero de caja pos: 16</v>
      </c>
      <c r="J1275" t="str">
        <v>NO APLICA</v>
      </c>
      <c r="K1275" t="str" xml:space="preserve">
        <v xml:space="preserve">Se solicita reemplazo POS_x000d_
Área: Línea de cajas_x000d_
Datos del equipo_x000d_
Equipo: POS_x000d_
Marca: WINCOR_x000d_
Modelo: BEETLE-M_x000d_
Nº SERIE: 59CD001371_x000d_
Inventario: DI-024165_x000d_
Actividad: Se solicita instalación; configuración._x000d_
POS WINCOR BEETLE-M II | Nº SERIE: 5300730107_x000d_
Equipo a impactar:_x000d_
POS WINCOR BEETLE-M | Nº SERIE: 59CD001371_x000d_
entregar operativa._x000d_
NOTA: Realizar acta de entrega y retiro de activo respectivamente</v>
      </c>
      <c r="L1275" t="str">
        <v>Se inicia la labor el 09-03 a las 8:00 a.m. en la cual se inicia el proceso de instalación de la PPOS WINCOR BEETLE-M II | Nº SERIE: 5300730107 que se llegó a la tienda para cambiar la POS WINCOR BEETLE-M | Nº SERIE: 59CD001371. Se ingresa a la BIOS para ajustar opciones de hora y configuración de booteo pero al guardar cambios y salir no quedaban guardados los cambios; lo que generaba error al iniciar el proceso de booteo. Se revisan configuración de la BIOS y se determina cambiar pila de la board y con esto se logra que se guarden cambios e iniciar proceso de montaje de imagen. Se realiza el proceso en conjunto de Soporte Cencosud Ever Becerra y de Soporte POS; ya que en el proceso de configuración no tomaba todas las características y quedaba en un bucle de configuración que no permitia avanzar. Se reinicio el proceso varias veces y se creo de nuevo el medio booteable con otra imagen pero falla persiste. A las 18:30 se finaliza labor para continuar el siguiente día por indicación de Coordinador de Soporte Ubaldo. 10-03 8:00  a.m. se inicia el proceso nuevamente con apoyo de Ever; se determina que hay un error de comunicación con el servidor para la descarga de archivos de configuración; se cambia el servidor de descarga y el proceso de configuración finaliza con exito. Se realizan configuraciones de la POS en remoto y una vez finalizadas; se procede a realizar pruebas con usuario de caja y clientes. Se reporta operando correctamente por lo que se finaliza el servicio a las 12:30</v>
      </c>
      <c r="M1275">
        <v>44629</v>
      </c>
      <c r="N1275">
        <v>44630</v>
      </c>
      <c r="O1275" t="str">
        <v>J126 JUMBO SAN SILVESTRE</v>
      </c>
      <c r="P1275" t="str">
        <v>BARRANCABERMEJA</v>
      </c>
      <c r="Q1275" t="str">
        <v>ERICK FRANCISCO RUEDA JIMENEZ</v>
      </c>
      <c r="R1275">
        <v>13568686</v>
      </c>
      <c r="S1275" t="str">
        <v>ORIENTE</v>
      </c>
    </row>
    <row r="1276" xml:space="preserve">
      <c r="A1276">
        <v>1275</v>
      </c>
      <c r="B1276">
        <v>12281806</v>
      </c>
      <c r="C1276" t="str">
        <v>REQUEST</v>
      </c>
      <c r="D1276" t="str">
        <v>CERRADO</v>
      </c>
      <c r="E1276" t="str">
        <v>TIENDA</v>
      </c>
      <c r="F1276" t="str">
        <v>POS</v>
      </c>
      <c r="G1276" t="str">
        <v>POS</v>
      </c>
      <c r="H1276" t="str">
        <v>WINCOR</v>
      </c>
      <c r="I1276"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Sistemas_x000d_
Telefono: 3174311316_x000d_
Anexo: null_x000d_
Descripcion: Se solicita revision de caja RG 16 que presenta multiples fallas de ticket invalido y bloqueos constantes._x000d_
Numero de caja pos: 16</v>
      </c>
      <c r="J1276" t="str">
        <v>NO APLICA</v>
      </c>
      <c r="K1276" t="str" xml:space="preserve">
        <v xml:space="preserve">Se solicita reemplazo POS_x000d_
Área: Línea de cajas_x000d_
Datos del equipo_x000d_
Equipo: POS_x000d_
Marca: WINCOR_x000d_
Modelo: BEETLE-M_x000d_
Nº SERIE: 59CD001371_x000d_
Inventario: DI-024165_x000d_
Actividad: Se solicita instalación; configuración._x000d_
POS WINCOR BEETLE-M II | Nº SERIE: 5300730107_x000d_
Equipo a impactar:_x000d_
POS WINCOR BEETLE-M | Nº SERIE: 59CD001371_x000d_
entregar operativa._x000d_
NOTA: Realizar acta de entrega y retiro de activo respectivamente</v>
      </c>
      <c r="L1276" t="str">
        <v>Se inicia la labor el 09-03 a las 8:00 a.m. en la cual se inicia el proceso de instalación de la PPOS WINCOR BEETLE-M II | Nº SERIE: 5300730107 que se llegó a la tienda para cambiar la POS WINCOR BEETLE-M | Nº SERIE: 59CD001371. Se ingresa a la BIOS para ajustar opciones de hora y configuración de booteo pero al guardar cambios y salir no quedaban guardados los cambios; lo que generaba error al iniciar el proceso de booteo. Se revisan configuración de la BIOS y se determina cambiar pila de la board y con esto se logra que se guarden cambios e iniciar proceso de montaje de imagen. Se realiza el proceso en conjunto de Soporte Cencosud Ever Becerra y de Soporte POS; ya que en el proceso de configuración no tomaba todas las características y quedaba en un bucle de configuración que no permitia avanzar. Se reinicio el proceso varias veces y se creo de nuevo el medio booteable con otra imagen pero falla persiste. A las 18:30 se finaliza labor para continuar el siguiente día por indicación de Coordinador de Soporte Ubaldo. 10-03 8:00  a.m. se inicia el proceso nuevamente con apoyo de Ever; se determina que hay un error de comunicación con el servidor para la descarga de archivos de configuración; se cambia el servidor de descarga y el proceso de configuración finaliza con exito. Se realizan configuraciones de la POS en remoto y una vez finalizadas; se procede a realizar pruebas con usuario de caja y clientes. Se reporta operando correctamente por lo que se finaliza el servicio a las 12:30</v>
      </c>
      <c r="M1276">
        <v>44629</v>
      </c>
      <c r="N1276">
        <v>44630</v>
      </c>
      <c r="O1276" t="str">
        <v>J126 JUMBO SAN SILVESTRE</v>
      </c>
      <c r="P1276" t="str">
        <v>BARRANCABERMEJA</v>
      </c>
      <c r="Q1276" t="str">
        <v>ERICK FRANCISCO RUEDA JIMENEZ</v>
      </c>
      <c r="R1276">
        <v>13568686</v>
      </c>
      <c r="S1276" t="str">
        <v>ORIENTE</v>
      </c>
    </row>
    <row r="1277" xml:space="preserve">
      <c r="A1277">
        <v>1276</v>
      </c>
      <c r="B1277">
        <v>12281806</v>
      </c>
      <c r="C1277" t="str">
        <v>REQUEST</v>
      </c>
      <c r="D1277" t="str">
        <v>CERRADO</v>
      </c>
      <c r="E1277" t="str">
        <v>TIENDA</v>
      </c>
      <c r="F1277" t="str">
        <v>POS</v>
      </c>
      <c r="G1277" t="str">
        <v>POS</v>
      </c>
      <c r="H1277" t="str">
        <v>WINCOR</v>
      </c>
      <c r="I1277"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Sistemas_x000d_
Telefono: 3174311316_x000d_
Anexo: null_x000d_
Descripcion: Se solicita revision de caja RG 16 que presenta multiples fallas de ticket invalido y bloqueos constantes._x000d_
Numero de caja pos: 16</v>
      </c>
      <c r="J1277" t="str">
        <v>NO APLICA</v>
      </c>
      <c r="K1277" t="str" xml:space="preserve">
        <v xml:space="preserve">Se solicita reemplazo POS_x000d_
Área: Línea de cajas_x000d_
Datos del equipo_x000d_
Equipo: POS_x000d_
Marca: WINCOR_x000d_
Modelo: BEETLE-M_x000d_
Nº SERIE: 59CD001371_x000d_
Inventario: DI-024165_x000d_
Actividad: Se solicita instalación; configuración._x000d_
POS WINCOR BEETLE-M II | Nº SERIE: 5300730107_x000d_
Equipo a impactar:_x000d_
POS WINCOR BEETLE-M | Nº SERIE: 59CD001371_x000d_
entregar operativa._x000d_
NOTA: Realizar acta de entrega y retiro de activo respectivamente</v>
      </c>
      <c r="L1277" t="str">
        <v>Se inicia la labor el 09-03 a las 8:00 a.m. en la cual se inicia el proceso de instalación de la PPOS WINCOR BEETLE-M II | Nº SERIE: 5300730107 que se llegó a la tienda para cambiar la POS WINCOR BEETLE-M | Nº SERIE: 59CD001371. Se ingresa a la BIOS para ajustar opciones de hora y configuración de booteo pero al guardar cambios y salir no quedaban guardados los cambios; lo que generaba error al iniciar el proceso de booteo. Se revisan configuración de la BIOS y se determina cambiar pila de la board y con esto se logra que se guarden cambios e iniciar proceso de montaje de imagen. Se realiza el proceso en conjunto de Soporte Cencosud Ever Becerra y de Soporte POS; ya que en el proceso de configuración no tomaba todas las características y quedaba en un bucle de configuración que no permitia avanzar. Se reinicio el proceso varias veces y se creo de nuevo el medio booteable con otra imagen pero falla persiste. A las 18:30 se finaliza labor para continuar el siguiente día por indicación de Coordinador de Soporte Ubaldo. 10-03 8:00  a.m. se inicia el proceso nuevamente con apoyo de Ever; se determina que hay un error de comunicación con el servidor para la descarga de archivos de configuración; se cambia el servidor de descarga y el proceso de configuración finaliza con exito. Se realizan configuraciones de la POS en remoto y una vez finalizadas; se procede a realizar pruebas con usuario de caja y clientes. Se reporta operando correctamente por lo que se finaliza el servicio a las 12:30</v>
      </c>
      <c r="M1277">
        <v>44629</v>
      </c>
      <c r="N1277">
        <v>44630</v>
      </c>
      <c r="O1277" t="str">
        <v>J126 JUMBO SAN SILVESTRE</v>
      </c>
      <c r="P1277" t="str">
        <v>BARRANCABERMEJA</v>
      </c>
      <c r="Q1277" t="str">
        <v>ERICK FRANCISCO RUEDA JIMENEZ</v>
      </c>
      <c r="R1277">
        <v>13568686</v>
      </c>
      <c r="S1277" t="str">
        <v>ORIENTE</v>
      </c>
    </row>
    <row r="1278" xml:space="preserve">
      <c r="A1278">
        <v>1277</v>
      </c>
      <c r="B1278">
        <v>12281806</v>
      </c>
      <c r="C1278" t="str">
        <v>REQUEST</v>
      </c>
      <c r="D1278" t="str">
        <v>CERRADO</v>
      </c>
      <c r="E1278" t="str">
        <v>TIENDA</v>
      </c>
      <c r="F1278" t="str">
        <v>POS</v>
      </c>
      <c r="G1278" t="str">
        <v>POS</v>
      </c>
      <c r="H1278" t="str">
        <v>WINCOR</v>
      </c>
      <c r="I1278"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Sistemas_x000d_
Telefono: 3174311316_x000d_
Anexo: null_x000d_
Descripcion: Se solicita revision de caja RG 16 que presenta multiples fallas de ticket invalido y bloqueos constantes._x000d_
Numero de caja pos: 16</v>
      </c>
      <c r="J1278" t="str">
        <v>NO APLICA</v>
      </c>
      <c r="K1278" t="str" xml:space="preserve">
        <v xml:space="preserve">Se solicita reemplazo POS_x000d_
Área: Línea de cajas_x000d_
Datos del equipo_x000d_
Equipo: POS_x000d_
Marca: WINCOR_x000d_
Modelo: BEETLE-M_x000d_
Nº SERIE: 59CD001371_x000d_
Inventario: DI-024165_x000d_
Actividad: Se solicita instalación; configuración._x000d_
POS WINCOR BEETLE-M II | Nº SERIE: 5300730107_x000d_
Equipo a impactar:_x000d_
POS WINCOR BEETLE-M | Nº SERIE: 59CD001371_x000d_
entregar operativa._x000d_
NOTA: Realizar acta de entrega y retiro de activo respectivamente</v>
      </c>
      <c r="L1278" t="str">
        <v>Se inicia la labor el 09-03 a las 8:00 a.m. en la cual se inicia el proceso de instalación de la PPOS WINCOR BEETLE-M II | Nº SERIE: 5300730107 que se llegó a la tienda para cambiar la POS WINCOR BEETLE-M | Nº SERIE: 59CD001371. Se ingresa a la BIOS para ajustar opciones de hora y configuración de booteo pero al guardar cambios y salir no quedaban guardados los cambios; lo que generaba error al iniciar el proceso de booteo. Se revisan configuración de la BIOS y se determina cambiar pila de la board y con esto se logra que se guarden cambios e iniciar proceso de montaje de imagen. Se realiza el proceso en conjunto de Soporte Cencosud Ever Becerra y de Soporte POS; ya que en el proceso de configuración no tomaba todas las características y quedaba en un bucle de configuración que no permitia avanzar. Se reinicio el proceso varias veces y se creo de nuevo el medio booteable con otra imagen pero falla persiste. A las 18:30 se finaliza labor para continuar el siguiente día por indicación de Coordinador de Soporte Ubaldo. 10-03 8:00  a.m. se inicia el proceso nuevamente con apoyo de Ever; se determina que hay un error de comunicación con el servidor para la descarga de archivos de configuración; se cambia el servidor de descarga y el proceso de configuración finaliza con exito. Se realizan configuraciones de la POS en remoto y una vez finalizadas; se procede a realizar pruebas con usuario de caja y clientes. Se reporta operando correctamente por lo que se finaliza el servicio a las 12:30</v>
      </c>
      <c r="M1278">
        <v>44629</v>
      </c>
      <c r="N1278">
        <v>44630</v>
      </c>
      <c r="O1278" t="str">
        <v>J126 JUMBO SAN SILVESTRE</v>
      </c>
      <c r="P1278" t="str">
        <v>BARRANCABERMEJA</v>
      </c>
      <c r="Q1278" t="str">
        <v>ERICK FRANCISCO RUEDA JIMENEZ</v>
      </c>
      <c r="R1278">
        <v>13568686</v>
      </c>
      <c r="S1278" t="str">
        <v>ORIENTE</v>
      </c>
    </row>
    <row r="1279" xml:space="preserve">
      <c r="A1279">
        <v>1278</v>
      </c>
      <c r="B1279">
        <v>12281806</v>
      </c>
      <c r="C1279" t="str">
        <v>REQUEST</v>
      </c>
      <c r="D1279" t="str">
        <v>CERRADO</v>
      </c>
      <c r="E1279" t="str">
        <v>TIENDA</v>
      </c>
      <c r="F1279" t="str">
        <v>POS</v>
      </c>
      <c r="G1279" t="str">
        <v>POS</v>
      </c>
      <c r="H1279" t="str">
        <v>WINCOR</v>
      </c>
      <c r="I1279"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Sistemas_x000d_
Telefono: 3174311316_x000d_
Anexo: null_x000d_
Descripcion: Se solicita revision de caja RG 16 que presenta multiples fallas de ticket invalido y bloqueos constantes._x000d_
Numero de caja pos: 16</v>
      </c>
      <c r="J1279" t="str">
        <v>NO APLICA</v>
      </c>
      <c r="K1279" t="str" xml:space="preserve">
        <v xml:space="preserve">Se solicita reemplazo POS_x000d_
Área: Línea de cajas_x000d_
Datos del equipo_x000d_
Equipo: POS_x000d_
Marca: WINCOR_x000d_
Modelo: BEETLE-M_x000d_
Nº SERIE: 59CD001371_x000d_
Inventario: DI-024165_x000d_
Actividad: Se solicita instalación; configuración._x000d_
POS WINCOR BEETLE-M II | Nº SERIE: 5300730107_x000d_
Equipo a impactar:_x000d_
POS WINCOR BEETLE-M | Nº SERIE: 59CD001371_x000d_
entregar operativa._x000d_
NOTA: Realizar acta de entrega y retiro de activo respectivamente</v>
      </c>
      <c r="L1279" t="str">
        <v>Se inicia la labor el 09-03 a las 8:00 a.m. en la cual se inicia el proceso de instalación de la PPOS WINCOR BEETLE-M II | Nº SERIE: 5300730107 que se llegó a la tienda para cambiar la POS WINCOR BEETLE-M | Nº SERIE: 59CD001371. Se ingresa a la BIOS para ajustar opciones de hora y configuración de booteo pero al guardar cambios y salir no quedaban guardados los cambios; lo que generaba error al iniciar el proceso de booteo. Se revisan configuración de la BIOS y se determina cambiar pila de la board y con esto se logra que se guarden cambios e iniciar proceso de montaje de imagen. Se realiza el proceso en conjunto de Soporte Cencosud Ever Becerra y de Soporte POS; ya que en el proceso de configuración no tomaba todas las características y quedaba en un bucle de configuración que no permitia avanzar. Se reinicio el proceso varias veces y se creo de nuevo el medio booteable con otra imagen pero falla persiste. A las 18:30 se finaliza labor para continuar el siguiente día por indicación de Coordinador de Soporte Ubaldo. 10-03 8:00  a.m. se inicia el proceso nuevamente con apoyo de Ever; se determina que hay un error de comunicación con el servidor para la descarga de archivos de configuración; se cambia el servidor de descarga y el proceso de configuración finaliza con exito. Se realizan configuraciones de la POS en remoto y una vez finalizadas; se procede a realizar pruebas con usuario de caja y clientes. Se reporta operando correctamente por lo que se finaliza el servicio a las 12:30</v>
      </c>
      <c r="M1279">
        <v>44629</v>
      </c>
      <c r="N1279">
        <v>44630</v>
      </c>
      <c r="O1279" t="str">
        <v>J126 JUMBO SAN SILVESTRE</v>
      </c>
      <c r="P1279" t="str">
        <v>BARRANCABERMEJA</v>
      </c>
      <c r="Q1279" t="str">
        <v>ERICK FRANCISCO RUEDA JIMENEZ</v>
      </c>
      <c r="R1279">
        <v>13568686</v>
      </c>
      <c r="S1279" t="str">
        <v>ORIENTE</v>
      </c>
    </row>
    <row r="1280" xml:space="preserve">
      <c r="A1280">
        <v>1279</v>
      </c>
      <c r="B1280">
        <v>12314304</v>
      </c>
      <c r="C1280" t="str">
        <v>INCIDENT</v>
      </c>
      <c r="D1280" t="str">
        <v>CERRADO</v>
      </c>
      <c r="E1280" t="str">
        <v>TIENDA</v>
      </c>
      <c r="F1280" t="str">
        <v>POS</v>
      </c>
      <c r="G1280" t="str">
        <v>POS</v>
      </c>
      <c r="H1280" t="str">
        <v>WINCOR</v>
      </c>
      <c r="I1280"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Se solicita por favor la verificacion URGENTE de la POS No 3 la cual se encuentra bloqueada y refleja chequear impresora se ha revisado cableado y realmente no se encuentra la falla; ya se habia generado CAU por la falla de la POS pero el caso fue cerrado y la novedad con la caja continua_x000d_
_x000d_
Quedo atenta_x000d_
Numero de caja: 3_x000d_
</v>
      </c>
      <c r="J1280" t="str">
        <v>NO APLICA</v>
      </c>
      <c r="K1280" t="str" xml:space="preserve">
        <v xml:space="preserve">Solicito de su ayuda para revisar la pos 3 lineal de cajas ya que presenta novedad chequear impresora; revisar cableado y puertos de la impresora y puerto de pos revisar hacer pruebas con adaptador de corriente de impresora;_x000d_
Nota se reviso la falla con Jennifer luna pero la novedad continua</v>
      </c>
      <c r="L1280" t="str">
        <v>Se realiza la verificación de error de la pos #3 ya que se bloquea cuando van a realizar algún registro. Se procede a realizar apagado y desconexión por 10 minutos se reinicia pero la falla continua; al revisar las conexiones del cableado se encuentra en buen estado; se encuentra que el teclado de la pos es lo que ocasiona el bloqueo de la pos; se hace la prueba con otro teclado de otra caja pos y se valida que efectivamente el error es el teclado viejo el cual bloqueaba la pos; se busca un teclado de repuesto el cual se encuentra pero esta en mal estado y tiene una tecla sin funcionar pero resuelve al máximo el problema de la caja; se recomienda el cambio pronto del teclado por uno nuevo.</v>
      </c>
      <c r="M1280">
        <v>44629</v>
      </c>
      <c r="N1280">
        <v>44630</v>
      </c>
      <c r="O1280" t="str">
        <v>M195 METRO SANTA LUCIA</v>
      </c>
      <c r="P1280" t="str">
        <v>NEIVA</v>
      </c>
      <c r="Q1280" t="str">
        <v>JOHN ALEJANDRO LOZADA BABATIVA</v>
      </c>
      <c r="R1280">
        <v>1075313382</v>
      </c>
      <c r="S1280" t="str">
        <v>OCCIDENTE</v>
      </c>
    </row>
    <row r="1281" xml:space="preserve">
      <c r="A1281">
        <v>1280</v>
      </c>
      <c r="B1281">
        <v>12312483</v>
      </c>
      <c r="C1281" t="str">
        <v>REQUEST</v>
      </c>
      <c r="D1281" t="str">
        <v>CERRADO</v>
      </c>
      <c r="E1281" t="str">
        <v>TIENDA</v>
      </c>
      <c r="F1281" t="str">
        <v>POS</v>
      </c>
      <c r="G1281" t="str">
        <v>IMPRESORA</v>
      </c>
      <c r="H1281" t="str">
        <v>WINCOR</v>
      </c>
      <c r="I1281" t="str" xml:space="preserve">
        <v xml:space="preserve">Datos usuario_x000d_
Nombre: Alejandra Delgado Palmera_x000d_
Correo: Alejandra.DelgadoPalmera@cencosud.com.co_x000d_
Usuario AD: ADelgadP_x000d_
Pais: Colombia_x000d_
Ubicacion: J126 JUMBO SAN SILVESTRE_x000d_
Zona: Colombia Oriente_x000d_
Unidad de Negocio: JUMBO_x000d_
Servicio: null_x000d_
Telefono: 3173818663_x000d_
Anexo: null_x000d_
Descripcion: buen dia_x000d_
_x000d_
me colaboras con la pos 8 no esta funcionando error en la impresora</v>
      </c>
      <c r="J1281" t="str">
        <v>NO APLICA</v>
      </c>
      <c r="K1281" t="str" xml:space="preserve">
        <v xml:space="preserve">Se solicita revisión Impresora POS_x000d_
Área: Línea de cajas_x000d_
Datos del equipo_x000d_
Equipo: IMPRESORA_x000d_
Marca: EPSON_x000d_
Modelo: TM-H6000IV_x000d_
Nº SERIE: P5TF148889_x000d_
Inventario: DI-027623_x000d_
Actividad: Se solicita revisión; diagnostico y/o reparación si es el caso; impresora POS; entregar operativa</v>
      </c>
      <c r="L1281" t="str">
        <v>Se procede a revisar estado impresora en error POS8; se revisa si se presenta atasco y no hay; se revisa si presenta objetos o particulas y no hay; se hacen pruebas con otra impresora y trabaja bien descartando que sea drivers y/o cola de impresion; se diagnostica que el error es a nivel de hardware de la maquina y se debe solicitar cambio</v>
      </c>
      <c r="M1281">
        <v>44630</v>
      </c>
      <c r="N1281">
        <v>44630</v>
      </c>
      <c r="O1281" t="str">
        <v>J126 JUMBO SAN SILVESTRE</v>
      </c>
      <c r="P1281" t="str">
        <v>BARRANCABERMEJA</v>
      </c>
      <c r="Q1281" t="str">
        <v>ERICK FRANCISCO RUEDA JIMENEZ</v>
      </c>
      <c r="R1281">
        <v>13568686</v>
      </c>
      <c r="S1281" t="str">
        <v>ORIENTE</v>
      </c>
    </row>
    <row r="1282" xml:space="preserve">
      <c r="A1282">
        <v>1281</v>
      </c>
      <c r="B1282">
        <v>12315758</v>
      </c>
      <c r="C1282" t="str">
        <v>REQUEST</v>
      </c>
      <c r="D1282" t="str">
        <v>CERRADO</v>
      </c>
      <c r="E1282" t="str">
        <v>TIENDA</v>
      </c>
      <c r="F1282" t="str">
        <v>CPU</v>
      </c>
      <c r="G1282" t="str">
        <v>CPU</v>
      </c>
      <c r="H1282" t="str">
        <v>LENOVO</v>
      </c>
      <c r="I1282" t="str" xml:space="preserve">
        <v xml:space="preserve">Buen día_x000d_
Solicito de su ayuda para instalación y asignación de este equipo quedara como KIO en la tienda santa lucia 195 ; serial CPU / MJ0EM5MK / MONITOR /VKCP2735/contacto en tienda Adriana Silva jefe recursos humanos móvil 311 4635651_x000d_
Mil gracias</v>
      </c>
      <c r="J1282" t="str">
        <v>NO APLICA</v>
      </c>
      <c r="K1282" t="str">
        <v>Solicito de su ayuda para instalacion y asignacion de este equipo quedara como KIO en la tienda santa lucia 195 ; serial CPU / MJ0EM5MK / MONITOR /VKCP2735/contacto en tienda Adriana Silva jefe recursos humanos movil 311 4635651</v>
      </c>
      <c r="L1282" t="str">
        <v>Se procede a realizar el cambio de equipo de kio el cual se verifica y se encuentra ubicado en ATC; se procede a realizar el formateo del equipo nuevo ya que venia sin imagen de Cencosud; se monta toda la imagen y se procede a realizar configuración de dominio y AD; se procede a instalar en Kio y se reemplaza el equipo se deja ubicado y en correcto funcionamiento.</v>
      </c>
      <c r="M1282">
        <v>44630</v>
      </c>
      <c r="N1282">
        <v>44631</v>
      </c>
      <c r="O1282" t="str">
        <v>M195 METRO SANTA LUCIA</v>
      </c>
      <c r="P1282" t="str">
        <v>NEIVA</v>
      </c>
      <c r="Q1282" t="str">
        <v>JOHN ALEJANDRO LOZADA BABATIVA</v>
      </c>
      <c r="R1282">
        <v>1075313382</v>
      </c>
      <c r="S1282" t="str">
        <v>OCCIDENTE</v>
      </c>
    </row>
    <row r="1283" xml:space="preserve">
      <c r="A1283">
        <v>1282</v>
      </c>
      <c r="B1283">
        <v>12315758</v>
      </c>
      <c r="C1283" t="str">
        <v>REQUEST</v>
      </c>
      <c r="D1283" t="str">
        <v>CERRADO</v>
      </c>
      <c r="E1283" t="str">
        <v>TIENDA</v>
      </c>
      <c r="F1283" t="str">
        <v>CPU</v>
      </c>
      <c r="G1283" t="str">
        <v>CPU</v>
      </c>
      <c r="H1283" t="str">
        <v>LENOVO</v>
      </c>
      <c r="I1283" t="str" xml:space="preserve">
        <v xml:space="preserve">Buen día_x000d_
Solicito de su ayuda para instalación y asignación de este equipo quedara como KIO en la tienda santa lucia 195 ; serial CPU / MJ0EM5MK / MONITOR /VKCP2735/contacto en tienda Adriana Silva jefe recursos humanos móvil 311 4635651_x000d_
Mil gracias</v>
      </c>
      <c r="J1283" t="str">
        <v>NO APLICA</v>
      </c>
      <c r="K1283" t="str">
        <v>Solicito de su ayuda para instalacion y asignacion de este equipo quedara como KIO en la tienda santa lucia 195 ; serial CPU / MJ0EM5MK / MONITOR /VKCP2735/contacto en tienda Adriana Silva jefe recursos humanos movil 311 4635651</v>
      </c>
      <c r="L1283" t="str">
        <v>Se procede a realizar el cambio de equipo de kio el cual se verifica y se encuentra ubicado en ATC; se procede a realizar el formateo del equipo nuevo ya que venia sin imagen de Cencosud; se monta toda la imagen y se procede a realizar configuración de dominio y AD; se procede a instalar en Kio y se reemplaza el equipo se deja ubicado y en correcto funcionamiento.</v>
      </c>
      <c r="M1283">
        <v>44630</v>
      </c>
      <c r="N1283">
        <v>44631</v>
      </c>
      <c r="O1283" t="str">
        <v>M195 METRO SANTA LUCIA</v>
      </c>
      <c r="P1283" t="str">
        <v>NEIVA</v>
      </c>
      <c r="Q1283" t="str">
        <v>JOHN ALEJANDRO LOZADA BABATIVA</v>
      </c>
      <c r="R1283">
        <v>1075313382</v>
      </c>
      <c r="S1283" t="str">
        <v>OCCIDENTE</v>
      </c>
    </row>
    <row r="1284" xml:space="preserve">
      <c r="A1284">
        <v>1283</v>
      </c>
      <c r="B1284">
        <v>12315758</v>
      </c>
      <c r="C1284" t="str">
        <v>REQUEST</v>
      </c>
      <c r="D1284" t="str">
        <v>CERRADO</v>
      </c>
      <c r="E1284" t="str">
        <v>TIENDA</v>
      </c>
      <c r="F1284" t="str">
        <v>CPU</v>
      </c>
      <c r="G1284" t="str">
        <v>CPU</v>
      </c>
      <c r="H1284" t="str">
        <v>LENOVO</v>
      </c>
      <c r="I1284" t="str" xml:space="preserve">
        <v xml:space="preserve">Buen día_x000d_
Solicito de su ayuda para instalación y asignación de este equipo quedara como KIO en la tienda santa lucia 195 ; serial CPU / MJ0EM5MK / MONITOR /VKCP2735/contacto en tienda Adriana Silva jefe recursos humanos móvil 311 4635651_x000d_
Mil gracias</v>
      </c>
      <c r="J1284" t="str">
        <v>NO APLICA</v>
      </c>
      <c r="K1284" t="str">
        <v>Solicito de su ayuda para instalacion y asignacion de este equipo quedara como KIO en la tienda santa lucia 195 ; serial CPU / MJ0EM5MK / MONITOR /VKCP2735/contacto en tienda Adriana Silva jefe recursos humanos movil 311 4635651</v>
      </c>
      <c r="L1284" t="str">
        <v>Se procede a realizar el cambio de equipo de kio el cual se verifica y se encuentra ubicado en ATC; se procede a realizar el formateo del equipo nuevo ya que venia sin imagen de Cencosud; se monta toda la imagen y se procede a realizar configuración de dominio y AD; se procede a instalar en Kio y se reemplaza el equipo se deja ubicado y en correcto funcionamiento.</v>
      </c>
      <c r="M1284">
        <v>44630</v>
      </c>
      <c r="N1284">
        <v>44631</v>
      </c>
      <c r="O1284" t="str">
        <v>M195 METRO SANTA LUCIA</v>
      </c>
      <c r="P1284" t="str">
        <v>NEIVA</v>
      </c>
      <c r="Q1284" t="str">
        <v>JOHN ALEJANDRO LOZADA BABATIVA</v>
      </c>
      <c r="R1284">
        <v>1075313382</v>
      </c>
      <c r="S1284" t="str">
        <v>OCCIDENTE</v>
      </c>
    </row>
    <row r="1285" xml:space="preserve">
      <c r="A1285">
        <v>1284</v>
      </c>
      <c r="B1285">
        <v>12317863</v>
      </c>
      <c r="C1285" t="str">
        <v>ACOMPAÑAMIENTO</v>
      </c>
      <c r="D1285" t="str">
        <v>CERRADO</v>
      </c>
      <c r="E1285" t="str">
        <v>TIENDA</v>
      </c>
      <c r="F1285" t="str">
        <v>ACOMPAÑAMIENTO</v>
      </c>
      <c r="G1285" t="str">
        <v>ACOMPAÑAMIENTO</v>
      </c>
      <c r="H1285" t="str">
        <v>ACOMPAÑAMIENTO</v>
      </c>
      <c r="I1285" t="str" xml:space="preserve">
        <v xml:space="preserve">Datos usuario_x000d_
Nombre: Stiven Emilio Bedoya Triana_x000d_
Correo: Stiven.Bedoya@cencosud.com.co_x000d_
Usuario AD: SEBTrian_x000d_
Pais: Colombia_x000d_
Ubicacion: J031 JUMBO CALI CHIPICHAPE_x000d_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Indicar la ubicacion del computador en la tienda o sede: Jumbo Chipichape</v>
      </c>
      <c r="J1285" t="str">
        <v>NO APLICA</v>
      </c>
      <c r="K1285" t="str">
        <v>Se solicitar presencia de soporte técnico de ISIT; para el día de mañana viernes 11 de Marzo 2022; Dia sin IVA; con el fin de contar con un soporte técnico en esta tienda; el cual cubriría de 8:00 AM a 6:00 PM; este recurso abarcaría 2.5 tickets</v>
      </c>
      <c r="L1285" t="str">
        <v>Se realiza acompañamiento en sitio durante la jornada del día sin IVA desde las 8:00 a.m. hasta las 6:00 p.m.</v>
      </c>
      <c r="M1285">
        <v>44630</v>
      </c>
      <c r="N1285">
        <v>44631</v>
      </c>
      <c r="O1285" t="str">
        <v>J031 JUMBO CALI CHIPICHAPE</v>
      </c>
      <c r="P1285" t="str">
        <v>CALI</v>
      </c>
      <c r="Q1285" t="str">
        <v>LINA FERNANDA ARBOLEDA PRECIADO</v>
      </c>
      <c r="R1285">
        <v>1143832224</v>
      </c>
      <c r="S1285" t="str">
        <v>OCCIDENTE</v>
      </c>
    </row>
    <row r="1286" xml:space="preserve">
      <c r="A1286">
        <v>1285</v>
      </c>
      <c r="B1286">
        <v>12317863</v>
      </c>
      <c r="C1286" t="str">
        <v>ACOMPAÑAMIENTO</v>
      </c>
      <c r="D1286" t="str">
        <v>CERRADO</v>
      </c>
      <c r="E1286" t="str">
        <v>TIENDA</v>
      </c>
      <c r="F1286" t="str">
        <v>ACOMPAÑAMIENTO</v>
      </c>
      <c r="G1286" t="str">
        <v>ACOMPAÑAMIENTO</v>
      </c>
      <c r="H1286" t="str">
        <v>ACOMPAÑAMIENTO</v>
      </c>
      <c r="I1286" t="str" xml:space="preserve">
        <v xml:space="preserve">Datos usuario_x000d_
Nombre: Stiven Emilio Bedoya Triana_x000d_
Correo: Stiven.Bedoya@cencosud.com.co_x000d_
Usuario AD: SEBTrian_x000d_
Pais: Colombia_x000d_
Ubicacion: J031 JUMBO CALI CHIPICHAPE_x000d_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Indicar la ubicacion del computador en la tienda o sede: Jumbo Chipichape</v>
      </c>
      <c r="J1286" t="str">
        <v>NO APLICA</v>
      </c>
      <c r="K1286" t="str">
        <v>Se solicitar presencia de soporte técnico de ISIT; para el día de mañana viernes 11 de Marzo 2022; Dia sin IVA; con el fin de contar con un soporte técnico en esta tienda; el cual cubriría de 8:00 AM a 6:00 PM; este recurso abarcaría 2.5 tickets</v>
      </c>
      <c r="L1286" t="str">
        <v>Se realiza acompañamiento en sitio durante la jornada del día sin IVA desde las 8:00 a.m. hasta las 6:00 p.m.</v>
      </c>
      <c r="M1286">
        <v>44630</v>
      </c>
      <c r="N1286">
        <v>44631</v>
      </c>
      <c r="O1286" t="str">
        <v>J031 JUMBO CALI CHIPICHAPE</v>
      </c>
      <c r="P1286" t="str">
        <v>CALI</v>
      </c>
      <c r="Q1286" t="str">
        <v>LINA FERNANDA ARBOLEDA PRECIADO</v>
      </c>
      <c r="R1286">
        <v>1143832224</v>
      </c>
      <c r="S1286" t="str">
        <v>OCCIDENTE</v>
      </c>
    </row>
    <row r="1287" xml:space="preserve">
      <c r="A1287">
        <v>1286</v>
      </c>
      <c r="B1287">
        <v>12317865</v>
      </c>
      <c r="C1287" t="str">
        <v>ACOMPAÑAMIENTO</v>
      </c>
      <c r="D1287" t="str">
        <v>CERRADO</v>
      </c>
      <c r="E1287" t="str">
        <v>TIENDA</v>
      </c>
      <c r="F1287" t="str">
        <v>ACOMPAÑAMIENTO</v>
      </c>
      <c r="G1287" t="str">
        <v>ACOMPAÑAMIENTO</v>
      </c>
      <c r="H1287" t="str">
        <v>ACOMPAÑAMIENTO</v>
      </c>
      <c r="I1287" t="str" xml:space="preserve">
        <v xml:space="preserve">Datos usuario_x000d_
Nombre: Stiven Emilio Bedoya Triana_x000d_
Correo: Stiven.Bedoya@cencosud.com.co_x000d_
Usuario AD: SEBTrian_x000d_
Pais: Colombia_x000d_
Ubicacion: J047 JUMBO GIRARDOT_x000d_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AREA EN DONDE SE UBICA EL EQUIPO : Jumbo Girardot_x000d_
</v>
      </c>
      <c r="J1287" t="str">
        <v>NO APLICA</v>
      </c>
      <c r="K1287" t="str">
        <v>Se solicitar presencia de soporte técnico de ISIT; para el día de mañana viernes 11 de Marzo 2022; Dia sin IVA; con el fin de contar con un soporte técnico en esta tienda; el cual cubriría de 8:00 AM a 6:00 PM; este recurso abarcaría 2.5 tickets.</v>
      </c>
      <c r="L1287" t="str">
        <v>Se realiza acompañamiento en sitio durante la jornada del día sin IVA desde las 8:00 a.m. hasta las 6:00 p.m.</v>
      </c>
      <c r="M1287">
        <v>44630</v>
      </c>
      <c r="N1287">
        <v>44631</v>
      </c>
      <c r="O1287" t="str">
        <v>J047 JUMBO GIRARDOT</v>
      </c>
      <c r="P1287" t="str">
        <v>GIRARDOT</v>
      </c>
      <c r="Q1287" t="str">
        <v>SEBASTIÁN ARANGO PEREZ</v>
      </c>
      <c r="R1287">
        <v>1070609206</v>
      </c>
      <c r="S1287" t="str">
        <v>OCCIDENTE</v>
      </c>
    </row>
    <row r="1288" xml:space="preserve">
      <c r="A1288">
        <v>1287</v>
      </c>
      <c r="B1288">
        <v>12317865</v>
      </c>
      <c r="C1288" t="str">
        <v>ACOMPAÑAMIENTO</v>
      </c>
      <c r="D1288" t="str">
        <v>CERRADO</v>
      </c>
      <c r="E1288" t="str">
        <v>TIENDA</v>
      </c>
      <c r="F1288" t="str">
        <v>ACOMPAÑAMIENTO</v>
      </c>
      <c r="G1288" t="str">
        <v>ACOMPAÑAMIENTO</v>
      </c>
      <c r="H1288" t="str">
        <v>ACOMPAÑAMIENTO</v>
      </c>
      <c r="I1288" t="str" xml:space="preserve">
        <v xml:space="preserve">Datos usuario_x000d_
Nombre: Stiven Emilio Bedoya Triana_x000d_
Correo: Stiven.Bedoya@cencosud.com.co_x000d_
Usuario AD: SEBTrian_x000d_
Pais: Colombia_x000d_
Ubicacion: J047 JUMBO GIRARDOT_x000d_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AREA EN DONDE SE UBICA EL EQUIPO : Jumbo Girardot_x000d_
</v>
      </c>
      <c r="J1288" t="str">
        <v>NO APLICA</v>
      </c>
      <c r="K1288" t="str">
        <v>Se solicitar presencia de soporte técnico de ISIT; para el día de mañana viernes 11 de Marzo 2022; Dia sin IVA; con el fin de contar con un soporte técnico en esta tienda; el cual cubriría de 8:00 AM a 6:00 PM; este recurso abarcaría 2.5 tickets.</v>
      </c>
      <c r="L1288" t="str">
        <v>Se realiza acompañamiento en sitio durante la jornada del día sin IVA desde las 8:00 a.m. hasta las 6:00 p.m.</v>
      </c>
      <c r="M1288">
        <v>44630</v>
      </c>
      <c r="N1288">
        <v>44631</v>
      </c>
      <c r="O1288" t="str">
        <v>J047 JUMBO GIRARDOT</v>
      </c>
      <c r="P1288" t="str">
        <v>GIRARDOT</v>
      </c>
      <c r="Q1288" t="str">
        <v>SEBASTIÁN ARANGO PEREZ</v>
      </c>
      <c r="R1288">
        <v>1070609206</v>
      </c>
      <c r="S1288" t="str">
        <v>OCCIDENTE</v>
      </c>
    </row>
    <row r="1289" xml:space="preserve">
      <c r="A1289">
        <v>1288</v>
      </c>
      <c r="B1289">
        <v>12317865</v>
      </c>
      <c r="C1289" t="str">
        <v>ACOMPAÑAMIENTO</v>
      </c>
      <c r="D1289" t="str">
        <v>CERRADO</v>
      </c>
      <c r="E1289" t="str">
        <v>TIENDA</v>
      </c>
      <c r="F1289" t="str">
        <v>ACOMPAÑAMIENTO</v>
      </c>
      <c r="G1289" t="str">
        <v>ACOMPAÑAMIENTO</v>
      </c>
      <c r="H1289" t="str">
        <v>ACOMPAÑAMIENTO</v>
      </c>
      <c r="I1289" t="str" xml:space="preserve">
        <v xml:space="preserve">Datos usuario_x000d_
Nombre: Stiven Emilio Bedoya Triana_x000d_
Correo: Stiven.Bedoya@cencosud.com.co_x000d_
Usuario AD: SEBTrian_x000d_
Pais: Colombia_x000d_
Ubicacion: J047 JUMBO GIRARDOT_x000d_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AREA EN DONDE SE UBICA EL EQUIPO : Jumbo Girardot_x000d_
</v>
      </c>
      <c r="J1289" t="str">
        <v>NO APLICA</v>
      </c>
      <c r="K1289" t="str">
        <v>Se solicitar presencia de soporte técnico de ISIT; para el día de mañana viernes 11 de Marzo 2022; Dia sin IVA; con el fin de contar con un soporte técnico en esta tienda; el cual cubriría de 8:00 AM a 6:00 PM; este recurso abarcaría 2.5 tickets.</v>
      </c>
      <c r="L1289" t="str">
        <v>Se realiza acompañamiento en sitio durante la jornada del día sin IVA desde las 8:00 a.m. hasta las 6:00 p.m.</v>
      </c>
      <c r="M1289">
        <v>44630</v>
      </c>
      <c r="N1289">
        <v>44631</v>
      </c>
      <c r="O1289" t="str">
        <v>J047 JUMBO GIRARDOT</v>
      </c>
      <c r="P1289" t="str">
        <v>GIRARDOT</v>
      </c>
      <c r="Q1289" t="str">
        <v>SEBASTIÁN ARANGO PEREZ</v>
      </c>
      <c r="R1289">
        <v>1070609206</v>
      </c>
      <c r="S1289" t="str">
        <v>OCCIDENTE</v>
      </c>
    </row>
    <row r="1290" xml:space="preserve">
      <c r="A1290">
        <v>1289</v>
      </c>
      <c r="B1290">
        <v>12317870</v>
      </c>
      <c r="C1290" t="str">
        <v>ACOMPAÑAMIENTO</v>
      </c>
      <c r="D1290" t="str">
        <v>CERRADO</v>
      </c>
      <c r="E1290" t="str">
        <v>TIENDA</v>
      </c>
      <c r="F1290" t="str">
        <v>ACOMPAÑAMIENTO</v>
      </c>
      <c r="G1290" t="str">
        <v>ACOMPAÑAMIENTO</v>
      </c>
      <c r="H1290" t="str">
        <v>ACOMPAÑAMIENTO</v>
      </c>
      <c r="I1290" t="str" xml:space="preserve">
        <v xml:space="preserve">Datos usuario_x000d_
Nombre: Stiven Emilio Bedoya Triana_x000d_
Correo: Stiven.Bedoya@cencosud.com.co_x000d_
Usuario AD: SEBTrian_x000d_
Pais: Colombia_x000d_
Ubicacion: J036 JUMBO POPAYAN CAMPANARIO_x000d_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AREA EN DONDE SE UBICA EL EQUIPO : Jumbo Popayan</v>
      </c>
      <c r="J1290" t="str">
        <v>NO APLICA</v>
      </c>
      <c r="K1290" t="str">
        <v>Se solicitar presencia de soporte técnico de ISIT; para el día de mañana viernes 11 de Marzo 2022; Dia sin IVA; con el fin de contar con un soporte técnico en esta tienda; el cual cubriría de 8:00 AM a 6:00 PM; este recurso abarcaría 2.5 tickets.</v>
      </c>
      <c r="L1290" t="str">
        <v>Se realiza acompañamiento en sitio durante la jornada del día sin IVA desde las 8:00 a.m. hasta las 6:00 p.m.</v>
      </c>
      <c r="M1290">
        <v>44630</v>
      </c>
      <c r="N1290">
        <v>44631</v>
      </c>
      <c r="O1290" t="str">
        <v>J036 JUMBO POPAYAN CAMPANARIO</v>
      </c>
      <c r="P1290" t="str">
        <v>POPAYAN</v>
      </c>
      <c r="Q1290" t="str">
        <v>DANIEL FERNANDO PAREDES ARTEAGA</v>
      </c>
      <c r="R1290">
        <v>10301691</v>
      </c>
      <c r="S1290" t="str">
        <v>OCCIDENTE</v>
      </c>
    </row>
    <row r="1291" xml:space="preserve">
      <c r="A1291">
        <v>1290</v>
      </c>
      <c r="B1291">
        <v>12317870</v>
      </c>
      <c r="C1291" t="str">
        <v>ACOMPAÑAMIENTO</v>
      </c>
      <c r="D1291" t="str">
        <v>CERRADO</v>
      </c>
      <c r="E1291" t="str">
        <v>TIENDA</v>
      </c>
      <c r="F1291" t="str">
        <v>ACOMPAÑAMIENTO</v>
      </c>
      <c r="G1291" t="str">
        <v>ACOMPAÑAMIENTO</v>
      </c>
      <c r="H1291" t="str">
        <v>ACOMPAÑAMIENTO</v>
      </c>
      <c r="I1291" t="str" xml:space="preserve">
        <v xml:space="preserve">Datos usuario_x000d_
Nombre: Stiven Emilio Bedoya Triana_x000d_
Correo: Stiven.Bedoya@cencosud.com.co_x000d_
Usuario AD: SEBTrian_x000d_
Pais: Colombia_x000d_
Ubicacion: J036 JUMBO POPAYAN CAMPANARIO_x000d_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AREA EN DONDE SE UBICA EL EQUIPO : Jumbo Popayan</v>
      </c>
      <c r="J1291" t="str">
        <v>NO APLICA</v>
      </c>
      <c r="K1291" t="str">
        <v>Se solicitar presencia de soporte técnico de ISIT; para el día de mañana viernes 11 de Marzo 2022; Dia sin IVA; con el fin de contar con un soporte técnico en esta tienda; el cual cubriría de 8:00 AM a 6:00 PM; este recurso abarcaría 2.5 tickets.</v>
      </c>
      <c r="L1291" t="str">
        <v>Se realiza acompañamiento en sitio durante la jornada del día sin IVA desde las 8:00 a.m. hasta las 6:00 p.m.</v>
      </c>
      <c r="M1291">
        <v>44630</v>
      </c>
      <c r="N1291">
        <v>44631</v>
      </c>
      <c r="O1291" t="str">
        <v>J036 JUMBO POPAYAN CAMPANARIO</v>
      </c>
      <c r="P1291" t="str">
        <v>POPAYAN</v>
      </c>
      <c r="Q1291" t="str">
        <v>DANIEL FERNANDO PAREDES ARTEAGA</v>
      </c>
      <c r="R1291">
        <v>10301691</v>
      </c>
      <c r="S1291" t="str">
        <v>OCCIDENTE</v>
      </c>
    </row>
    <row r="1292" xml:space="preserve">
      <c r="A1292">
        <v>1291</v>
      </c>
      <c r="B1292">
        <v>12317983</v>
      </c>
      <c r="C1292" t="str">
        <v>ACOMPAÑAMIENTO</v>
      </c>
      <c r="D1292" t="str">
        <v>CERRADO</v>
      </c>
      <c r="E1292" t="str">
        <v>TIENDA</v>
      </c>
      <c r="F1292" t="str">
        <v>ACOMPAÑAMIENTO</v>
      </c>
      <c r="G1292" t="str">
        <v>ACOMPAÑAMIENTO</v>
      </c>
      <c r="H1292" t="str">
        <v>ACOMPAÑAMIENTO</v>
      </c>
      <c r="I1292" t="str" xml:space="preserve">
        <v xml:space="preserve">Datos usuario_x000d_
Nombre: David Higuita_x000d_
Correo: David.Higuita@cencosud.com.co_x000d_
Usuario AD: DHiguita_x000d_
Pais: Colombia_x000d_
Ubicacion: M806 METRO PRADO_x000d_
Zona: Colombia Centro_x000d_
Unidad de Negocio: Areas Corp. y De Apoyo_x000d_
Servicio: Sistemas_x000d_
Telefono: 3174298883_x000d_
Anexo: null_x000d_
Descripcion: Buenas tardes_x000d_
_x000d_
Se requiere apoyo de la tienda para el dia sin iva de 8 am a 12</v>
      </c>
      <c r="J1292" t="str">
        <v>NO APLICA</v>
      </c>
      <c r="K1292" t="str">
        <v>Se solicitar presencia de soporte técnico de ISIT; para el día de mañana viernes 11 de Marzo 2022; Dia sin IVA; con el fin de contar con un soporte técnico en esta tienda; el cual cubriría de 8:00 AM a 6:00 PM; este recurso abarcaría 2.5 tickets.</v>
      </c>
      <c r="L1292" t="str">
        <v>Se realiza acompañamiento en sitio durante la jornada del día sin IVA desde las 8:00 a.m. hasta las 6:00 p.m.</v>
      </c>
      <c r="M1292">
        <v>44630</v>
      </c>
      <c r="N1292">
        <v>44631</v>
      </c>
      <c r="O1292" t="str">
        <v>M806 METRO PRADO</v>
      </c>
      <c r="P1292" t="str">
        <v>MEDELLIN</v>
      </c>
      <c r="Q1292" t="str">
        <v>JUAN CARLOS PINEDA ALCARAZ</v>
      </c>
      <c r="R1292">
        <v>1023830773</v>
      </c>
      <c r="S1292" t="str">
        <v>CENTRO</v>
      </c>
    </row>
    <row r="1293" xml:space="preserve">
      <c r="A1293">
        <v>1292</v>
      </c>
      <c r="B1293">
        <v>12317983</v>
      </c>
      <c r="C1293" t="str">
        <v>ACOMPAÑAMIENTO</v>
      </c>
      <c r="D1293" t="str">
        <v>CERRADO</v>
      </c>
      <c r="E1293" t="str">
        <v>TIENDA</v>
      </c>
      <c r="F1293" t="str">
        <v>ACOMPAÑAMIENTO</v>
      </c>
      <c r="G1293" t="str">
        <v>ACOMPAÑAMIENTO</v>
      </c>
      <c r="H1293" t="str">
        <v>ACOMPAÑAMIENTO</v>
      </c>
      <c r="I1293" t="str" xml:space="preserve">
        <v xml:space="preserve">Datos usuario_x000d_
Nombre: David Higuita_x000d_
Correo: David.Higuita@cencosud.com.co_x000d_
Usuario AD: DHiguita_x000d_
Pais: Colombia_x000d_
Ubicacion: M806 METRO PRADO_x000d_
Zona: Colombia Centro_x000d_
Unidad de Negocio: Areas Corp. y De Apoyo_x000d_
Servicio: Sistemas_x000d_
Telefono: 3174298883_x000d_
Anexo: null_x000d_
Descripcion: Buenas tardes_x000d_
_x000d_
Se requiere apoyo de la tienda para el dia sin iva de 8 am a 12</v>
      </c>
      <c r="J1293" t="str">
        <v>NO APLICA</v>
      </c>
      <c r="K1293" t="str">
        <v>Se solicitar presencia de soporte técnico de ISIT; para el día de mañana viernes 11 de Marzo 2022; Dia sin IVA; con el fin de contar con un soporte técnico en esta tienda; el cual cubriría de 8:00 AM a 6:00 PM; este recurso abarcaría 2.5 tickets.</v>
      </c>
      <c r="L1293" t="str">
        <v>Se realiza acompañamiento en sitio durante la jornada del día sin IVA desde las 8:00 a.m. hasta las 6:00 p.m.</v>
      </c>
      <c r="M1293">
        <v>44630</v>
      </c>
      <c r="N1293">
        <v>44631</v>
      </c>
      <c r="O1293" t="str">
        <v>M806 METRO PRADO</v>
      </c>
      <c r="P1293" t="str">
        <v>MEDELLIN</v>
      </c>
      <c r="Q1293" t="str">
        <v>JUAN CARLOS PINEDA ALCARAZ</v>
      </c>
      <c r="R1293">
        <v>1023830773</v>
      </c>
      <c r="S1293" t="str">
        <v>CENTRO</v>
      </c>
    </row>
    <row r="1294" xml:space="preserve">
      <c r="A1294">
        <v>1293</v>
      </c>
      <c r="B1294">
        <v>12317983</v>
      </c>
      <c r="C1294" t="str">
        <v>ACOMPAÑAMIENTO</v>
      </c>
      <c r="D1294" t="str">
        <v>CERRADO</v>
      </c>
      <c r="E1294" t="str">
        <v>TIENDA</v>
      </c>
      <c r="F1294" t="str">
        <v>ACOMPAÑAMIENTO</v>
      </c>
      <c r="G1294" t="str">
        <v>ACOMPAÑAMIENTO</v>
      </c>
      <c r="H1294" t="str">
        <v>ACOMPAÑAMIENTO</v>
      </c>
      <c r="I1294" t="str" xml:space="preserve">
        <v xml:space="preserve">Datos usuario_x000d_
Nombre: David Higuita_x000d_
Correo: David.Higuita@cencosud.com.co_x000d_
Usuario AD: DHiguita_x000d_
Pais: Colombia_x000d_
Ubicacion: M806 METRO PRADO_x000d_
Zona: Colombia Centro_x000d_
Unidad de Negocio: Areas Corp. y De Apoyo_x000d_
Servicio: Sistemas_x000d_
Telefono: 3174298883_x000d_
Anexo: null_x000d_
Descripcion: Buenas tardes_x000d_
_x000d_
Se requiere apoyo de la tienda para el dia sin iva de 8 am a 12</v>
      </c>
      <c r="J1294" t="str">
        <v>NO APLICA</v>
      </c>
      <c r="K1294" t="str">
        <v>Se solicitar presencia de soporte técnico de ISIT; para el día de mañana viernes 11 de Marzo 2022; Dia sin IVA; con el fin de contar con un soporte técnico en esta tienda; el cual cubriría de 8:00 AM a 6:00 PM; este recurso abarcaría 2.5 tickets.</v>
      </c>
      <c r="L1294" t="str">
        <v>Se realiza acompañamiento en sitio durante la jornada del día sin IVA desde las 8:00 a.m. hasta las 6:00 p.m.</v>
      </c>
      <c r="M1294">
        <v>44630</v>
      </c>
      <c r="N1294">
        <v>44631</v>
      </c>
      <c r="O1294" t="str">
        <v>M806 METRO PRADO</v>
      </c>
      <c r="P1294" t="str">
        <v>MEDELLIN</v>
      </c>
      <c r="Q1294" t="str">
        <v>JUAN CARLOS PINEDA ALCARAZ</v>
      </c>
      <c r="R1294">
        <v>1023830773</v>
      </c>
      <c r="S1294" t="str">
        <v>CENTRO</v>
      </c>
    </row>
    <row r="1295" xml:space="preserve">
      <c r="A1295">
        <v>1294</v>
      </c>
      <c r="B1295">
        <v>12298445</v>
      </c>
      <c r="C1295" t="str">
        <v>REQUEST</v>
      </c>
      <c r="D1295" t="str">
        <v>CERRADO</v>
      </c>
      <c r="E1295" t="str">
        <v>TIENDA</v>
      </c>
      <c r="F1295" t="str">
        <v>PDA</v>
      </c>
      <c r="G1295" t="str">
        <v>PDA</v>
      </c>
      <c r="H1295" t="str">
        <v>HONEYWELL</v>
      </c>
      <c r="I1295" t="str" xml:space="preserve">
        <v xml:space="preserve">Datos usuario_x000d_
Nombre: Noe Forero Sierra_x000d_
Correo: Noe.ForeroSierra@cencosud.com.co_x000d_
Usuario AD: NOForeroS_x000d_
Pais: Colombia_x000d_
Ubicacion: M183 METRO SAN GIL_x000d_
Zona: Colombia Oriente_x000d_
Unidad de Negocio: Supermercados_x000d_
Servicio: Tiendas &amp; Centros de Distribucion_x000d_
Telefono: 3143538327_x000d_
Anexo: 3143538327_x000d_
Descripcion: Buenas tardes se solicita el desbloqueo de la pda a cargo al equipo de seguridad ; la cual pide una contraseña para iniciar; la serie de la pda es 21177B7637_x000d_
Seccion de la tienda en donde se ubica la PDT o usuario: Control perdidas</v>
      </c>
      <c r="J1295" t="str">
        <v>NO APLICA</v>
      </c>
      <c r="K1295" t="str">
        <v>De nuevo la PDA de antena asignada a control perdidas presenta fallas se volvió a bloquear pide usuario y clave</v>
      </c>
      <c r="L1295" t="str">
        <v>Se realiza revisión de PDA y se encuentra en pantalla de usuario y contraseña; se ingresa con usuario admin y carga perfil correctamente. Se cierra sesión y se ingresa con el usuario de Seguridad y perfil carga correctamente; no se evidencia ningún problema con el software de la PDA. Se entrega operativa.</v>
      </c>
      <c r="M1295">
        <v>44634</v>
      </c>
      <c r="N1295">
        <v>44634</v>
      </c>
      <c r="O1295" t="str">
        <v>M183 METRO SAN GIL</v>
      </c>
      <c r="P1295" t="str">
        <v>SAN GIL</v>
      </c>
      <c r="Q1295" t="str">
        <v>CARLOS REINERIO ROJAS COY</v>
      </c>
      <c r="R1295">
        <v>7320304</v>
      </c>
      <c r="S1295" t="str">
        <v>ORIENTE</v>
      </c>
    </row>
    <row r="1296" xml:space="preserve">
      <c r="A1296">
        <v>1295</v>
      </c>
      <c r="B1296">
        <v>12281776</v>
      </c>
      <c r="C1296" t="str">
        <v>REQUEST</v>
      </c>
      <c r="D1296" t="str">
        <v>CERRADO</v>
      </c>
      <c r="E1296" t="str">
        <v>TIENDA</v>
      </c>
      <c r="F1296" t="str">
        <v>CPU</v>
      </c>
      <c r="G1296" t="str">
        <v>CPU</v>
      </c>
      <c r="H1296" t="str">
        <v>LENOVO</v>
      </c>
      <c r="I1296" t="str" xml:space="preserve">
        <v xml:space="preserve">Datos usuario_x000d_
Nombre: Ever Edwin Becerra Angarita_x000d_
Correo: Ever.Becerra@cencosud.com.co_x000d_
Usuario AD: EEBecerr_x000d_
Pais: Colombia_x000d_
Ubicacion: M183 METRO SAN GIL_x000d_
Zona: Colombia Oriente_x000d_
Unidad de Negocio: Supermercados_x000d_
Servicio: Sistemas_x000d_
Telefono: 3174311316_x000d_
Anexo: null_x000d_
Descripcion: Como parte de la migracion de modelos de PCs; se solicita cambio de equipo por CO. Datos del equipo a impactar: DESKTOP PC LENOVO M72E N SERIE: MJRRVRX_x000d_
_x000d_
M183 PREZUNIC SAN GIL</v>
      </c>
      <c r="J1296" t="str">
        <v>NO APLICA</v>
      </c>
      <c r="K1296" t="str" xml:space="preserve">
        <v xml:space="preserve">Buen día._x000d_
llega activo DESKTOP|PC LENOVO M720Q/MONITOR|PLANOLENOVO seriales MJ0EM5MS_x000d_
se solicita instalación._x000d_
Se encuentra en área de seguridad._x000d_
Favor realizar migración de equipo._x000d_
Equipo a reemplazar: DESKTOP|PC LENOVO M720Q/MONITOR|PLANOLENOVO seriales MJ0EM5MS_x000d_
Cordialmente;_x000d_
Ever Becerra</v>
      </c>
      <c r="L1296" t="str">
        <v>Se realiza backup de equipo anterior; se instala y configura equipo nuevo; se une a dominio y se instalan aplicaciones; se configura Genesix; Corel y demás software que utiliza el usuario. Se configura perfil de usuario;se realizan pruebas de manera exitosa. Se firma acta de entrega y retiro.</v>
      </c>
      <c r="M1296">
        <v>44623</v>
      </c>
      <c r="N1296">
        <v>44635</v>
      </c>
      <c r="O1296" t="str">
        <v>M183 METRO SAN GIL</v>
      </c>
      <c r="P1296" t="str">
        <v>SAN GIL</v>
      </c>
      <c r="Q1296" t="str">
        <v>CARLOS REINERIO ROJAS COY</v>
      </c>
      <c r="R1296">
        <v>7320304</v>
      </c>
      <c r="S1296" t="str">
        <v>ORIENTE</v>
      </c>
    </row>
    <row r="1297" xml:space="preserve">
      <c r="A1297">
        <v>1296</v>
      </c>
      <c r="B1297">
        <v>12281776</v>
      </c>
      <c r="C1297" t="str">
        <v>REQUEST</v>
      </c>
      <c r="D1297" t="str">
        <v>CERRADO</v>
      </c>
      <c r="E1297" t="str">
        <v>TIENDA</v>
      </c>
      <c r="F1297" t="str">
        <v>CPU</v>
      </c>
      <c r="G1297" t="str">
        <v>CPU</v>
      </c>
      <c r="H1297" t="str">
        <v>LENOVO</v>
      </c>
      <c r="I1297" t="str" xml:space="preserve">
        <v xml:space="preserve">Datos usuario_x000d_
Nombre: Ever Edwin Becerra Angarita_x000d_
Correo: Ever.Becerra@cencosud.com.co_x000d_
Usuario AD: EEBecerr_x000d_
Pais: Colombia_x000d_
Ubicacion: M183 METRO SAN GIL_x000d_
Zona: Colombia Oriente_x000d_
Unidad de Negocio: Supermercados_x000d_
Servicio: Sistemas_x000d_
Telefono: 3174311316_x000d_
Anexo: null_x000d_
Descripcion: Como parte de la migracion de modelos de PCs; se solicita cambio de equipo por CO. Datos del equipo a impactar: DESKTOP PC LENOVO M72E N SERIE: MJRRVRX_x000d_
_x000d_
M183 PREZUNIC SAN GIL</v>
      </c>
      <c r="J1297" t="str">
        <v>NO APLICA</v>
      </c>
      <c r="K1297" t="str" xml:space="preserve">
        <v xml:space="preserve">Buen día._x000d_
llega activo DESKTOP|PC LENOVO M720Q/MONITOR|PLANOLENOVO seriales MJ0EM5MS_x000d_
se solicita instalación._x000d_
Se encuentra en área de seguridad._x000d_
Favor realizar migración de equipo._x000d_
Equipo a reemplazar: DESKTOP|PC LENOVO M720Q/MONITOR|PLANOLENOVO seriales MJ0EM5MS_x000d_
Cordialmente;_x000d_
Ever Becerra</v>
      </c>
      <c r="L1297" t="str">
        <v>Se realiza backup de equipo anterior; se instala y configura equipo nuevo; se une a dominio y se instalan aplicaciones; se configura Genesix; Corel y demás software que utiliza el usuario. Se configura perfil de usuario;se realizan pruebas de manera exitosa. Se firma acta de entrega y retiro.</v>
      </c>
      <c r="M1297">
        <v>44635</v>
      </c>
      <c r="N1297">
        <v>44635</v>
      </c>
      <c r="O1297" t="str">
        <v>M183 METRO SAN GIL</v>
      </c>
      <c r="P1297" t="str">
        <v>SAN GIL</v>
      </c>
      <c r="Q1297" t="str">
        <v>CARLOS REINERIO ROJAS COY</v>
      </c>
      <c r="R1297">
        <v>7320304</v>
      </c>
      <c r="S1297" t="str">
        <v>ORIENTE</v>
      </c>
    </row>
    <row r="1298" xml:space="preserve">
      <c r="A1298">
        <v>1297</v>
      </c>
      <c r="B1298">
        <v>12281776</v>
      </c>
      <c r="C1298" t="str">
        <v>REQUEST</v>
      </c>
      <c r="D1298" t="str">
        <v>CERRADO</v>
      </c>
      <c r="E1298" t="str">
        <v>TIENDA</v>
      </c>
      <c r="F1298" t="str">
        <v>CPU</v>
      </c>
      <c r="G1298" t="str">
        <v>CPU</v>
      </c>
      <c r="H1298" t="str">
        <v>LENOVO</v>
      </c>
      <c r="I1298" t="str" xml:space="preserve">
        <v xml:space="preserve">Datos usuario_x000d_
Nombre: Ever Edwin Becerra Angarita_x000d_
Correo: Ever.Becerra@cencosud.com.co_x000d_
Usuario AD: EEBecerr_x000d_
Pais: Colombia_x000d_
Ubicacion: M183 METRO SAN GIL_x000d_
Zona: Colombia Oriente_x000d_
Unidad de Negocio: Supermercados_x000d_
Servicio: Sistemas_x000d_
Telefono: 3174311316_x000d_
Anexo: null_x000d_
Descripcion: Como parte de la migracion de modelos de PCs; se solicita cambio de equipo por CO. Datos del equipo a impactar: DESKTOP PC LENOVO M72E N SERIE: MJRRVRX_x000d_
_x000d_
M183 PREZUNIC SAN GIL</v>
      </c>
      <c r="J1298" t="str">
        <v>NO APLICA</v>
      </c>
      <c r="K1298" t="str" xml:space="preserve">
        <v xml:space="preserve">Buen día._x000d_
llega activo DESKTOP|PC LENOVO M720Q/MONITOR|PLANOLENOVO seriales MJ0EM5MS_x000d_
se solicita instalación._x000d_
Se encuentra en área de seguridad._x000d_
Favor realizar migración de equipo._x000d_
Equipo a reemplazar: DESKTOP|PC LENOVO M720Q/MONITOR|PLANOLENOVO seriales MJ0EM5MS_x000d_
Cordialmente;_x000d_
Ever Becerra</v>
      </c>
      <c r="L1298" t="str">
        <v>Se realiza backup de equipo anterior; se instala y configura equipo nuevo; se une a dominio y se instalan aplicaciones; se configura Genesix; Corel y demás software que utiliza el usuario. Se configura perfil de usuario;se realizan pruebas de manera exitosa. Se firma acta de entrega y retiro.</v>
      </c>
      <c r="M1298">
        <v>44635</v>
      </c>
      <c r="N1298">
        <v>44635</v>
      </c>
      <c r="O1298" t="str">
        <v>M183 METRO SAN GIL</v>
      </c>
      <c r="P1298" t="str">
        <v>SAN GIL</v>
      </c>
      <c r="Q1298" t="str">
        <v>CARLOS REINERIO ROJAS COY</v>
      </c>
      <c r="R1298">
        <v>7320304</v>
      </c>
      <c r="S1298" t="str">
        <v>ORIENTE</v>
      </c>
    </row>
    <row r="1299" xml:space="preserve">
      <c r="A1299">
        <v>1298</v>
      </c>
      <c r="B1299">
        <v>12318740</v>
      </c>
      <c r="C1299" t="str">
        <v>REQUEST</v>
      </c>
      <c r="D1299" t="str">
        <v>CERRADO</v>
      </c>
      <c r="E1299" t="str">
        <v>TIENDA</v>
      </c>
      <c r="F1299" t="str">
        <v>CPU</v>
      </c>
      <c r="G1299" t="str">
        <v>CPU</v>
      </c>
      <c r="H1299" t="str">
        <v>LENOVO</v>
      </c>
      <c r="I1299" t="str" xml:space="preserve">
        <v xml:space="preserve">Datos usuario_x000d_
Nombre: Cindy Pamela Cordero Garcia_x000d_
Correo: cindypamela.cordero@cencosud.com.co_x000d_
Usuario AD: CPCorder_x000d_
Pais: Colombia_x000d_
Ubicacion: J126 JUMBO SAN SILVESTRE_x000d_
Zona: Colombia Oriente_x000d_
Unidad de Negocio: Supermercados_x000d_
Servicio: Tiendas &amp; Centros de Distribucion_x000d_
Telefono: 3143632108_x000d_
Anexo: 6032050_x000d_
Descripcion: El dia de hoy; cuando mi compañera intento encender su computador la CPU empezo emitir un sonido extraño; tipo musical y no enciende._x000d_
Lugar en donde se encuentra el computador en la tienda: Direccion</v>
      </c>
      <c r="J1299" t="str">
        <v>NO APLICA</v>
      </c>
      <c r="K1299" t="str" xml:space="preserve">
        <v xml:space="preserve">Se solicita revisión PC_x000d_
Área: Inventarios tienda._x000d_
Datos del equipo_x000d_
Equipo: DESKTOP|PC_x000d_
Marca: LENOVO_x000d_
Modelo: M75Q_x000d_
Nº SERIE: MJ0FNN4B_x000d_
Inventario: DI-035504_x000d_
Actividad: Se solicita revisión; diagnostico y/o reparación si es el caso; entregar operativo.</v>
      </c>
      <c r="L1299" t="str">
        <v>Se recibe equipo haciendo sonido al encender; se procede a hacer pruebas; se evidencia que el sonido lo hace igual sin memoria ram; se diagnóstica y se verifica que ninguno de los sockets detecta la memoria y se pone otra para comprobar; la memoria del equipo esta buena se prueba en otro equipo; se debe proceder a entrarlo a garantía; ya que se verifica el codigo de sonido que es por memoria ram (en este caso no la lee; sea por socket o Bios corrupta). Se deja equipo antiguo del usuario instalado y funcionando mientras se tramita la garantía.</v>
      </c>
      <c r="M1299">
        <v>44631</v>
      </c>
      <c r="N1299">
        <v>44635</v>
      </c>
      <c r="O1299" t="str">
        <v>J126 JUMBO SAN SILVESTRE</v>
      </c>
      <c r="P1299" t="str">
        <v>BARRANCABERMEJA</v>
      </c>
      <c r="Q1299" t="str">
        <v>ERICK FRANCISCO RUEDA JIMENEZ</v>
      </c>
      <c r="R1299">
        <v>13568686</v>
      </c>
      <c r="S1299" t="str">
        <v>ORIENTE</v>
      </c>
    </row>
    <row r="1300" xml:space="preserve">
      <c r="A1300">
        <v>1299</v>
      </c>
      <c r="B1300">
        <v>12318740</v>
      </c>
      <c r="C1300" t="str">
        <v>REQUEST</v>
      </c>
      <c r="D1300" t="str">
        <v>CERRADO</v>
      </c>
      <c r="E1300" t="str">
        <v>TIENDA</v>
      </c>
      <c r="F1300" t="str">
        <v>CPU</v>
      </c>
      <c r="G1300" t="str">
        <v>CPU</v>
      </c>
      <c r="H1300" t="str">
        <v>LENOVO</v>
      </c>
      <c r="I1300" t="str" xml:space="preserve">
        <v xml:space="preserve">Datos usuario_x000d_
Nombre: Cindy Pamela Cordero Garcia_x000d_
Correo: cindypamela.cordero@cencosud.com.co_x000d_
Usuario AD: CPCorder_x000d_
Pais: Colombia_x000d_
Ubicacion: J126 JUMBO SAN SILVESTRE_x000d_
Zona: Colombia Oriente_x000d_
Unidad de Negocio: Supermercados_x000d_
Servicio: Tiendas &amp; Centros de Distribucion_x000d_
Telefono: 3143632108_x000d_
Anexo: 6032050_x000d_
Descripcion: El dia de hoy; cuando mi compañera intento encender su computador la CPU empezo emitir un sonido extraño; tipo musical y no enciende._x000d_
Lugar en donde se encuentra el computador en la tienda: Direccion</v>
      </c>
      <c r="J1300" t="str">
        <v>NO APLICA</v>
      </c>
      <c r="K1300" t="str" xml:space="preserve">
        <v xml:space="preserve">Se solicita revisión PC_x000d_
Área: Inventarios tienda._x000d_
Datos del equipo_x000d_
Equipo: DESKTOP|PC_x000d_
Marca: LENOVO_x000d_
Modelo: M75Q_x000d_
Nº SERIE: MJ0FNN4B_x000d_
Inventario: DI-035504_x000d_
Actividad: Se solicita revisión; diagnostico y/o reparación si es el caso; entregar operativo.</v>
      </c>
      <c r="L1300" t="str">
        <v>Se recibe equipo haciendo sonido al encender; se procede a hacer pruebas; se evidencia que el sonido lo hace igual sin memoria ram; se diagnóstica y se verifica que ninguno de los sockets detecta la memoria y se pone otra para comprobar; la memoria del equipo esta buena se prueba en otro equipo; se debe proceder a entrarlo a garantía; ya que se verifica el codigo de sonido que es por memoria ram (en este caso no la lee; sea por socket o Bios corrupta). Se deja equipo antiguo del usuario instalado y funcionando mientras se tramita la garantía.</v>
      </c>
      <c r="M1300">
        <v>44635</v>
      </c>
      <c r="N1300">
        <v>44635</v>
      </c>
      <c r="O1300" t="str">
        <v>J126 JUMBO SAN SILVESTRE</v>
      </c>
      <c r="P1300" t="str">
        <v>BARRANCABERMEJA</v>
      </c>
      <c r="Q1300" t="str">
        <v>ERICK FRANCISCO RUEDA JIMENEZ</v>
      </c>
      <c r="R1300">
        <v>13568686</v>
      </c>
      <c r="S1300" t="str">
        <v>ORIENTE</v>
      </c>
    </row>
    <row r="1301" xml:space="preserve">
      <c r="A1301">
        <v>1300</v>
      </c>
      <c r="B1301">
        <v>12318740</v>
      </c>
      <c r="C1301" t="str">
        <v>REQUEST</v>
      </c>
      <c r="D1301" t="str">
        <v>CERRADO</v>
      </c>
      <c r="E1301" t="str">
        <v>TIENDA</v>
      </c>
      <c r="F1301" t="str">
        <v>CPU</v>
      </c>
      <c r="G1301" t="str">
        <v>CPU</v>
      </c>
      <c r="H1301" t="str">
        <v>LENOVO</v>
      </c>
      <c r="I1301" t="str" xml:space="preserve">
        <v xml:space="preserve">Datos usuario_x000d_
Nombre: Cindy Pamela Cordero Garcia_x000d_
Correo: cindypamela.cordero@cencosud.com.co_x000d_
Usuario AD: CPCorder_x000d_
Pais: Colombia_x000d_
Ubicacion: J126 JUMBO SAN SILVESTRE_x000d_
Zona: Colombia Oriente_x000d_
Unidad de Negocio: Supermercados_x000d_
Servicio: Tiendas &amp; Centros de Distribucion_x000d_
Telefono: 3143632108_x000d_
Anexo: 6032050_x000d_
Descripcion: El dia de hoy; cuando mi compañera intento encender su computador la CPU empezo emitir un sonido extraño; tipo musical y no enciende._x000d_
Lugar en donde se encuentra el computador en la tienda: Direccion</v>
      </c>
      <c r="J1301" t="str">
        <v>NO APLICA</v>
      </c>
      <c r="K1301" t="str" xml:space="preserve">
        <v xml:space="preserve">Se solicita revisión PC_x000d_
Área: Inventarios tienda._x000d_
Datos del equipo_x000d_
Equipo: DESKTOP|PC_x000d_
Marca: LENOVO_x000d_
Modelo: M75Q_x000d_
Nº SERIE: MJ0FNN4B_x000d_
Inventario: DI-035504_x000d_
Actividad: Se solicita revisión; diagnostico y/o reparación si es el caso; entregar operativo.</v>
      </c>
      <c r="L1301" t="str">
        <v>Se recibe equipo haciendo sonido al encender; se procede a hacer pruebas; se evidencia que el sonido lo hace igual sin memoria ram; se diagnóstica y se verifica que ninguno de los sockets detecta la memoria y se pone otra para comprobar; la memoria del equipo esta buena se prueba en otro equipo; se debe proceder a entrarlo a garantía; ya que se verifica el codigo de sonido que es por memoria ram (en este caso no la lee; sea por socket o Bios corrupta). Se deja equipo antiguo del usuario instalado y funcionando mientras se tramita la garantía.</v>
      </c>
      <c r="M1301">
        <v>44635</v>
      </c>
      <c r="N1301">
        <v>44635</v>
      </c>
      <c r="O1301" t="str">
        <v>J126 JUMBO SAN SILVESTRE</v>
      </c>
      <c r="P1301" t="str">
        <v>BARRANCABERMEJA</v>
      </c>
      <c r="Q1301" t="str">
        <v>ERICK FRANCISCO RUEDA JIMENEZ</v>
      </c>
      <c r="R1301">
        <v>13568686</v>
      </c>
      <c r="S1301" t="str">
        <v>ORIENTE</v>
      </c>
    </row>
    <row r="1302" xml:space="preserve">
      <c r="A1302">
        <v>1301</v>
      </c>
      <c r="B1302">
        <v>12298938</v>
      </c>
      <c r="C1302" t="str">
        <v>INCIDENT</v>
      </c>
      <c r="D1302" t="str">
        <v>CERRADO</v>
      </c>
      <c r="E1302" t="str">
        <v>TIENDA</v>
      </c>
      <c r="F1302" t="str">
        <v>POS</v>
      </c>
      <c r="G1302" t="str">
        <v>POS</v>
      </c>
      <c r="H1302" t="str">
        <v>WINCOR</v>
      </c>
      <c r="I1302"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se solicita revision pos numero 2 debido a que los visores cliente y cajero no prenden; se revisa los cables de conexion y no se encuentra ninguna novedad._x000d_
</v>
      </c>
      <c r="J1302" t="str">
        <v>NO APLICA</v>
      </c>
      <c r="K1302" t="str" xml:space="preserve">
        <v xml:space="preserve">El Disco duro ya se encuentra en la tienda para su reparacion y formateo de la POS; Llevar USB POS y Convertidos DVI a VGA_x000d_
Tienda: M077 METRO ZIPAQUIRA_x000d_
Equipo: POS_x000d_
Marca: WINCOR_x000d_
Modelo: BEETLE-M II_x000d_
Serial: 53R0126470_x000d_
Activo: DI-010767_x000d_
SGP Parte: 15725_x000d_
Parte: DISCO DURO SATA 320 GB 3.5PULG_x000d_
N° Parte: 16-003890</v>
      </c>
      <c r="L1302" t="str" xml:space="preserve">
        <v xml:space="preserve">Se procede a realizar el cambio del disco duro del POS número 2 que tenía sectores defectuosos. Se realiza la instalación de la imagen la cual tarda en procesar y al finalizar queda en pantalla negra sin terminar la carga de la POS. Se ejecuta nuevamente la instalación de la imagen la cual carga y finaliza sin errores.  El usuario hace pruebas y autoriza el cierre del caso; se le informa que debe de generar el CAU para que Soporte 7x24 realice la configuración de factura y la configuración de la impresora_x000d_
</v>
      </c>
      <c r="M1302">
        <v>44634</v>
      </c>
      <c r="N1302">
        <v>44635</v>
      </c>
      <c r="O1302" t="str">
        <v>M077 METRO ZIPAQUIRA</v>
      </c>
      <c r="P1302" t="str">
        <v>ZIPAQUIRA</v>
      </c>
      <c r="Q1302" t="str">
        <v>ESTEBAN DAVID BELTRAN BEJARANO</v>
      </c>
      <c r="R1302">
        <v>1007415002</v>
      </c>
      <c r="S1302" t="str">
        <v>BOGOTA</v>
      </c>
    </row>
    <row r="1303" xml:space="preserve">
      <c r="A1303">
        <v>1302</v>
      </c>
      <c r="B1303">
        <v>12298938</v>
      </c>
      <c r="C1303" t="str">
        <v>INCIDENT</v>
      </c>
      <c r="D1303" t="str">
        <v>CERRADO</v>
      </c>
      <c r="E1303" t="str">
        <v>TIENDA</v>
      </c>
      <c r="F1303" t="str">
        <v>POS</v>
      </c>
      <c r="G1303" t="str">
        <v>POS</v>
      </c>
      <c r="H1303" t="str">
        <v>WINCOR</v>
      </c>
      <c r="I1303"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se solicita revision pos numero 2 debido a que los visores cliente y cajero no prenden; se revisa los cables de conexion y no se encuentra ninguna novedad._x000d_
</v>
      </c>
      <c r="J1303" t="str">
        <v>NO APLICA</v>
      </c>
      <c r="K1303" t="str" xml:space="preserve">
        <v xml:space="preserve">El Disco duro ya se encuentra en la tienda para su reparacion y formateo de la POS; Llevar USB POS y Convertidos DVI a VGA_x000d_
Tienda: M077 METRO ZIPAQUIRA_x000d_
Equipo: POS_x000d_
Marca: WINCOR_x000d_
Modelo: BEETLE-M II_x000d_
Serial: 53R0126470_x000d_
Activo: DI-010767_x000d_
SGP Parte: 15725_x000d_
Parte: DISCO DURO SATA 320 GB 3.5PULG_x000d_
N° Parte: 16-003890</v>
      </c>
      <c r="L1303" t="str" xml:space="preserve">
        <v xml:space="preserve">Se procede a realizar el cambio del disco duro del POS número 2 que tenía sectores defectuosos. Se realiza la instalación de la imagen la cual tarda en procesar y al finalizar queda en pantalla negra sin terminar la carga de la POS. Se ejecuta nuevamente la instalación de la imagen la cual carga y finaliza sin errores.  El usuario hace pruebas y autoriza el cierre del caso; se le informa que debe de generar el CAU para que Soporte 7x24 realice la configuración de factura y la configuración de la impresora_x000d_
</v>
      </c>
      <c r="M1303">
        <v>44634</v>
      </c>
      <c r="N1303">
        <v>44635</v>
      </c>
      <c r="O1303" t="str">
        <v>M077 METRO ZIPAQUIRA</v>
      </c>
      <c r="P1303" t="str">
        <v>ZIPAQUIRA</v>
      </c>
      <c r="Q1303" t="str">
        <v>ESTEBAN DAVID BELTRAN BEJARANO</v>
      </c>
      <c r="R1303">
        <v>1007415002</v>
      </c>
      <c r="S1303" t="str">
        <v>BOGOTA</v>
      </c>
    </row>
    <row r="1304" xml:space="preserve">
      <c r="A1304">
        <v>1303</v>
      </c>
      <c r="B1304">
        <v>12325663</v>
      </c>
      <c r="C1304" t="str">
        <v>REQUEST</v>
      </c>
      <c r="D1304" t="str">
        <v>CERRADO</v>
      </c>
      <c r="E1304" t="str">
        <v>TIENDA</v>
      </c>
      <c r="F1304" t="str">
        <v>CPU</v>
      </c>
      <c r="G1304" t="str">
        <v>CPU</v>
      </c>
      <c r="H1304" t="str">
        <v>LENOVO</v>
      </c>
      <c r="I1304"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del tecnico de isit para la instalacion y configuracion del computador de ecoprints el cual fue solicitado ya que el anterior presentaba fallas con el sistema operativo._x000d_
_x000d_
gracias._x000d_
AREA EN DONDE SE UBICA EL EQUIPO : decoracion</v>
      </c>
      <c r="J1304" t="str">
        <v>NO APLICA</v>
      </c>
      <c r="K1304" t="str">
        <v>instalacion y configuracion del computador de ecoprints el cual fue solicitado ya que el anterior presentaba fallas con el sistema operativo</v>
      </c>
      <c r="L1304" t="str">
        <v>Se realizan parámetros de bioseguridad. Se recibe el equipo en sitio. Se procede con la ubicación del equipo a cambiar. Procedemos a realizar backup del usuario y desconectamos el equipo. Procedemos a montar la cpu que llega y realizamos el respectivo encendido. La máquina presenta lentitud y se estipula un tiempo de 2 horas para que la misma realice los procesos de desinstalar el antivirus; instalar trend e instalar sus respectivos KB. La maquina se queda reiniciando y presenta lentitud al pasar de bios a windows y se reinicia indicando no ha sido posible realizar las instalaciones; el proceso es muy demorado. Se le indica a soporte remoto cencosud y se realiza conferencia con técnico y encargado de ecoprint los cuales indican cambiar el disco de la maquina antigua a la nueva. Se realiza el respectivo cambio y el sistema operativo sube normalmente. Ecoprint indica dejar el equipo a prueba e indicarle al usuario si se vuelve a presentar el inconveniente anterior reportar el respectivo cau y ellos mandaran otro equipo. El equipo se encuentra fuera de red por bloqueo de punto y cambio de máquina. Se establece conferencia con Guillermo en redes para el respectivo desbloqueo del punto. La máquina quena en red; con todos sus periféricos operando y completamente funcional.</v>
      </c>
      <c r="M1304">
        <v>44635</v>
      </c>
      <c r="N1304">
        <v>44635</v>
      </c>
      <c r="O1304" t="str">
        <v>M179 METRO PITALITO</v>
      </c>
      <c r="P1304" t="str">
        <v>PITALITO</v>
      </c>
      <c r="Q1304" t="str">
        <v>EMERSON PALACIOS MARTINEZ</v>
      </c>
      <c r="R1304">
        <v>13723524</v>
      </c>
      <c r="S1304" t="str">
        <v>OCCIDENTE</v>
      </c>
    </row>
    <row r="1305" xml:space="preserve">
      <c r="A1305">
        <v>1304</v>
      </c>
      <c r="B1305">
        <v>12325663</v>
      </c>
      <c r="C1305" t="str">
        <v>REQUEST</v>
      </c>
      <c r="D1305" t="str">
        <v>CERRADO</v>
      </c>
      <c r="E1305" t="str">
        <v>TIENDA</v>
      </c>
      <c r="F1305" t="str">
        <v>CPU</v>
      </c>
      <c r="G1305" t="str">
        <v>CPU</v>
      </c>
      <c r="H1305" t="str">
        <v>LENOVO</v>
      </c>
      <c r="I1305"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del tecnico de isit para la instalacion y configuracion del computador de ecoprints el cual fue solicitado ya que el anterior presentaba fallas con el sistema operativo._x000d_
_x000d_
gracias._x000d_
AREA EN DONDE SE UBICA EL EQUIPO : decoracion</v>
      </c>
      <c r="J1305" t="str">
        <v>NO APLICA</v>
      </c>
      <c r="K1305" t="str">
        <v>instalacion y configuracion del computador de ecoprints el cual fue solicitado ya que el anterior presentaba fallas con el sistema operativo</v>
      </c>
      <c r="L1305" t="str">
        <v>Se realizan parámetros de bioseguridad. Se recibe el equipo en sitio. Se procede con la ubicación del equipo a cambiar. Procedemos a realizar backup del usuario y desconectamos el equipo. Procedemos a montar la cpu que llega y realizamos el respectivo encendido. La máquina presenta lentitud y se estipula un tiempo de 2 horas para que la misma realice los procesos de desinstalar el antivirus; instalar trend e instalar sus respectivos KB. La maquina se queda reiniciando y presenta lentitud al pasar de bios a windows y se reinicia indicando no ha sido posible realizar las instalaciones; el proceso es muy demorado. Se le indica a soporte remoto cencosud y se realiza conferencia con técnico y encargado de ecoprint los cuales indican cambiar el disco de la maquina antigua a la nueva. Se realiza el respectivo cambio y el sistema operativo sube normalmente. Ecoprint indica dejar el equipo a prueba e indicarle al usuario si se vuelve a presentar el inconveniente anterior reportar el respectivo cau y ellos mandaran otro equipo. El equipo se encuentra fuera de red por bloqueo de punto y cambio de máquina. Se establece conferencia con Guillermo en redes para el respectivo desbloqueo del punto. La máquina quena en red; con todos sus periféricos operando y completamente funcional.</v>
      </c>
      <c r="M1305">
        <v>44635</v>
      </c>
      <c r="N1305">
        <v>44635</v>
      </c>
      <c r="O1305" t="str">
        <v>M179 METRO PITALITO</v>
      </c>
      <c r="P1305" t="str">
        <v>PITALITO</v>
      </c>
      <c r="Q1305" t="str">
        <v>EMERSON PALACIOS MARTINEZ</v>
      </c>
      <c r="R1305">
        <v>13723524</v>
      </c>
      <c r="S1305" t="str">
        <v>OCCIDENTE</v>
      </c>
    </row>
    <row r="1306" xml:space="preserve">
      <c r="A1306">
        <v>1305</v>
      </c>
      <c r="B1306">
        <v>12325663</v>
      </c>
      <c r="C1306" t="str">
        <v>REQUEST</v>
      </c>
      <c r="D1306" t="str">
        <v>CERRADO</v>
      </c>
      <c r="E1306" t="str">
        <v>TIENDA</v>
      </c>
      <c r="F1306" t="str">
        <v>CPU</v>
      </c>
      <c r="G1306" t="str">
        <v>CPU</v>
      </c>
      <c r="H1306" t="str">
        <v>LENOVO</v>
      </c>
      <c r="I1306"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del tecnico de isit para la instalacion y configuracion del computador de ecoprints el cual fue solicitado ya que el anterior presentaba fallas con el sistema operativo._x000d_
_x000d_
gracias._x000d_
AREA EN DONDE SE UBICA EL EQUIPO : decoracion</v>
      </c>
      <c r="J1306" t="str">
        <v>NO APLICA</v>
      </c>
      <c r="K1306" t="str">
        <v>instalacion y configuracion del computador de ecoprints el cual fue solicitado ya que el anterior presentaba fallas con el sistema operativo</v>
      </c>
      <c r="L1306" t="str">
        <v>Se realizan parámetros de bioseguridad. Se recibe el equipo en sitio. Se procede con la ubicación del equipo a cambiar. Procedemos a realizar backup del usuario y desconectamos el equipo. Procedemos a montar la cpu que llega y realizamos el respectivo encendido. La máquina presenta lentitud y se estipula un tiempo de 2 horas para que la misma realice los procesos de desinstalar el antivirus; instalar trend e instalar sus respectivos KB. La maquina se queda reiniciando y presenta lentitud al pasar de bios a windows y se reinicia indicando no ha sido posible realizar las instalaciones; el proceso es muy demorado. Se le indica a soporte remoto cencosud y se realiza conferencia con técnico y encargado de ecoprint los cuales indican cambiar el disco de la maquina antigua a la nueva. Se realiza el respectivo cambio y el sistema operativo sube normalmente. Ecoprint indica dejar el equipo a prueba e indicarle al usuario si se vuelve a presentar el inconveniente anterior reportar el respectivo cau y ellos mandaran otro equipo. El equipo se encuentra fuera de red por bloqueo de punto y cambio de máquina. Se establece conferencia con Guillermo en redes para el respectivo desbloqueo del punto. La máquina quena en red; con todos sus periféricos operando y completamente funcional.</v>
      </c>
      <c r="M1306">
        <v>44635</v>
      </c>
      <c r="N1306">
        <v>44635</v>
      </c>
      <c r="O1306" t="str">
        <v>M179 METRO PITALITO</v>
      </c>
      <c r="P1306" t="str">
        <v>PITALITO</v>
      </c>
      <c r="Q1306" t="str">
        <v>EMERSON PALACIOS MARTINEZ</v>
      </c>
      <c r="R1306">
        <v>13723524</v>
      </c>
      <c r="S1306" t="str">
        <v>OCCIDENTE</v>
      </c>
    </row>
    <row r="1307" xml:space="preserve">
      <c r="A1307">
        <v>1306</v>
      </c>
      <c r="B1307">
        <v>12316593</v>
      </c>
      <c r="C1307" t="str">
        <v>REQUEST</v>
      </c>
      <c r="D1307" t="str">
        <v>CERRADO</v>
      </c>
      <c r="E1307" t="str">
        <v>TIENDA</v>
      </c>
      <c r="F1307" t="str">
        <v>IMPRESORA</v>
      </c>
      <c r="G1307" t="str">
        <v>IMPRESORA</v>
      </c>
      <c r="H1307" t="str">
        <v>EPSON</v>
      </c>
      <c r="I1307" t="str" xml:space="preserve">
        <v xml:space="preserve">Datos usuario_x000d_
Nombre: Nadia Milena Benitez Diaz_x000d_
Correo: Nadia.Benitez@cencosud.com.co_x000d_
Usuario AD: NMBenite_x000d_
Pais: Colombia_x000d_
Ubicacion: M195 METRO SANTA LUCIA_x000d_
Zona: Colombia Bogota_x000d_
Unidad de Negocio: METRO_x000d_
Servicio: null_x000d_
Telefono: 3112381391_x000d_
Anexo: 3103288032_x000d_
Descripcion: buen dia se solicita la instalacion de la impresora de publicidad para electro; esta al instalar pide permisos del administrador y no deja instalarla; se requiere de manera urgente_x000d_
Indicar la ubicacion del computador en la tienda o sede: METRO SANTA LUCIA</v>
      </c>
      <c r="J1307" t="str">
        <v>NO APLICA</v>
      </c>
      <c r="K1307" t="str">
        <v>se trasfiere para su validacion</v>
      </c>
      <c r="L1307" t="str">
        <v>Se procede a realizar la instalación de la impresora en el equipo solicitado. Se ingresa por usuario admin se obtine el driver de impresora y se realiza la instalación. Se prueba impresión la cual sale correctamente</v>
      </c>
      <c r="M1307">
        <v>44635</v>
      </c>
      <c r="N1307">
        <v>44635</v>
      </c>
      <c r="O1307" t="str">
        <v>M195 METRO SANTA LUCIA</v>
      </c>
      <c r="P1307" t="str">
        <v>NEIVA</v>
      </c>
      <c r="Q1307" t="str">
        <v>JOHN ALEJANDRO LOZADA BABATIVA</v>
      </c>
      <c r="R1307">
        <v>1075313382</v>
      </c>
      <c r="S1307" t="str">
        <v>OCCIDENTE</v>
      </c>
    </row>
    <row r="1308" xml:space="preserve">
      <c r="A1308">
        <v>1307</v>
      </c>
      <c r="B1308">
        <v>12324592</v>
      </c>
      <c r="C1308" t="str">
        <v>REQUEST</v>
      </c>
      <c r="D1308" t="str">
        <v>CERRADO</v>
      </c>
      <c r="E1308" t="str">
        <v>TIENDA</v>
      </c>
      <c r="F1308" t="str">
        <v>BALANZA</v>
      </c>
      <c r="G1308" t="str">
        <v>MESA</v>
      </c>
      <c r="H1308" t="str">
        <v>METTLER</v>
      </c>
      <c r="I1308" t="str" xml:space="preserve">
        <v xml:space="preserve">Datos usuario_x000d_
Nombre: Luis Patarroyo Mesa_x000d_
Correo: Luis.Patarroyo@cencosud.com.co_x000d_
Usuario AD: LPatarro_x000d_
Pais: Colombia_x000d_
Ubicacion: J185 JUMBO YOPAL_x000d_
Zona: Colombia Oriente_x000d_
Unidad de Negocio: Supermercados_x000d_
Servicio: Tiendas &amp; Centros de Distribucion_x000d_
Telefono: 3138307569_x000d_
Anexo: null_x000d_
Descripcion: Al imprimir la etiqueta de las basculas de carne no se nota la informacion referente al peso; agradezco poder cuadrar el formato._x000d_
Area en donde se encuentra la Balanza: Carnes Jumbo Yopal</v>
      </c>
      <c r="J1308" t="str">
        <v>NO APLICA</v>
      </c>
      <c r="K1308" t="str">
        <v>Se requiere validar físicamente la máquina para ingresar a la configuración de la balanza para realizar el ajuste de la impresora.</v>
      </c>
      <c r="L1308" t="str">
        <v>Se solicitó manual de configuración y se reconfiguró la opción 941 - 07 retroceder desviación estaba en 25 y se deja en 80; se calibran sensores; se realizan pruebas y recibe a satisfacción el jefe de sección.</v>
      </c>
      <c r="M1308">
        <v>44635</v>
      </c>
      <c r="N1308">
        <v>44636</v>
      </c>
      <c r="O1308" t="str">
        <v>J185 JUMBO YOPAL</v>
      </c>
      <c r="P1308" t="str">
        <v>YOPAL</v>
      </c>
      <c r="Q1308" t="str">
        <v>RAFAEL BARRERA DIAZ</v>
      </c>
      <c r="R1308">
        <v>6766862</v>
      </c>
      <c r="S1308" t="str">
        <v>ORIENTE</v>
      </c>
    </row>
    <row r="1309" xml:space="preserve">
      <c r="A1309">
        <v>1308</v>
      </c>
      <c r="B1309">
        <v>12326505</v>
      </c>
      <c r="C1309" t="str">
        <v>REQUEST</v>
      </c>
      <c r="D1309" t="str">
        <v>CERRADO</v>
      </c>
      <c r="E1309" t="str">
        <v>TIENDA</v>
      </c>
      <c r="F1309" t="str">
        <v>BALANZA</v>
      </c>
      <c r="G1309" t="str">
        <v>MESA</v>
      </c>
      <c r="H1309" t="str">
        <v>METTLER</v>
      </c>
      <c r="I1309" t="str" xml:space="preserve">
        <v xml:space="preserve">Datos usuario_x000d_
Nombre: Luis Patarroyo Mesa_x000d_
Correo: Luis.Patarroyo@cencosud.com.co_x000d_
Usuario AD: LPatarro_x000d_
Pais: Colombia_x000d_
Ubicacion: J185 JUMBO YOPAL_x000d_
Zona: Colombia Oriente_x000d_
Unidad de Negocio: Supermercados_x000d_
Servicio: Tiendas &amp; Centros de Distribucion_x000d_
Telefono: 3138307569_x000d_
Anexo: null_x000d_
Descripcion: La bascula de platos preparados desperdicia papel al imprimir una etiqueta salen 3 en blanco y luego si una etiqueta con precio._x000d_
Area en donde se encuentra la Balanza: platos preparados y charcuteria</v>
      </c>
      <c r="J1309" t="str">
        <v>NO APLICA</v>
      </c>
      <c r="K1309" t="str">
        <v>Se requiere validar físicamente la máquina para ingresar a la configuración de la balanza para realizar el ajuste de la impresora.</v>
      </c>
      <c r="L1309" t="str">
        <v>Se solicitó manual de configuración y se reconfiguró la opción 941 - 07 retroceder desviación estaba en 25 y se deja en 80; se calibran sensores; se realizan pruebas y recibe a satisfacción el jefe de sección.</v>
      </c>
      <c r="M1309">
        <v>44635</v>
      </c>
      <c r="N1309">
        <v>44636</v>
      </c>
      <c r="O1309" t="str">
        <v>J185 JUMBO YOPAL</v>
      </c>
      <c r="P1309" t="str">
        <v>YOPAL</v>
      </c>
      <c r="Q1309" t="str">
        <v>RAFAEL BARRERA DIAZ</v>
      </c>
      <c r="R1309">
        <v>6766862</v>
      </c>
      <c r="S1309" t="str">
        <v>ORIENTE</v>
      </c>
    </row>
    <row r="1310" xml:space="preserve">
      <c r="A1310">
        <v>1309</v>
      </c>
      <c r="B1310">
        <v>12325102</v>
      </c>
      <c r="C1310" t="str">
        <v>REQUEST</v>
      </c>
      <c r="D1310" t="str">
        <v>CERRADO</v>
      </c>
      <c r="E1310" t="str">
        <v>TIENDA</v>
      </c>
      <c r="F1310" t="str">
        <v>PDT</v>
      </c>
      <c r="G1310" t="str">
        <v>PDT</v>
      </c>
      <c r="H1310" t="str">
        <v>DATALOGIC</v>
      </c>
      <c r="I1310" t="str" xml:space="preserve">
        <v xml:space="preserve">Datos usuario_x000d_
Nombre: Luz Esteiler Mendez Meneses_x000d_
Correo: luzesteiler.mendez@cencosud.com.co_x000d_
Usuario AD: LEMendez_x000d_
Pais: Colombia_x000d_
Ubicacion: J036 JUMBO POPAYAN CAMPANARIO_x000d_
Zona: Colombia Occidente_x000d_
Unidad de Negocio: Supermercados_x000d_
Servicio: Tiendas &amp; Centros de Distribucion_x000d_
Telefono: 3165769830_x000d_
Anexo: 8308000_x000d_
Descripcion: el dia 11 de marzo de 2022 se presento falla y aparece imposible establecer comunicacion con el servidor verifique su configuracion a la red. Se verifica el reporte por GAV y aparece pero no finalizado._x000d_
Seccion de la tienda en donde se ubica la PDT o usuario: Jumbo Popayan.</v>
      </c>
      <c r="J1310" t="str">
        <v>NO APLICA</v>
      </c>
      <c r="K1310" t="str">
        <v xml:space="preserve">Buena tarde por favor su ayuda con el técnico para revisión de pdt gracias.	</v>
      </c>
      <c r="L1310" t="str">
        <v xml:space="preserve">Se solicita  la información para realizar el procedimiento; se verifica configuración y perfil de conexión de red. Se verifica información de conexión y se elimina perfil de conexión anexo y reperfiló conexión para dejar un solo perfil de conexión. Se realizan pruebas con funcionario de conexión y todo normal y funcional </v>
      </c>
      <c r="M1310">
        <v>44635</v>
      </c>
      <c r="N1310">
        <v>44636</v>
      </c>
      <c r="O1310" t="str">
        <v>J036 JUMBO POPAYAN CAMPANARIO</v>
      </c>
      <c r="P1310" t="str">
        <v>POPAYAN</v>
      </c>
      <c r="Q1310" t="str">
        <v>DANIEL FERNANDO PAREDES ARTEAGA</v>
      </c>
      <c r="R1310">
        <v>10301691</v>
      </c>
      <c r="S1310" t="str">
        <v>OCCIDENTE</v>
      </c>
    </row>
    <row r="1311" xml:space="preserve">
      <c r="A1311">
        <v>1310</v>
      </c>
      <c r="B1311">
        <v>12325554</v>
      </c>
      <c r="C1311" t="str">
        <v>INCIDENT</v>
      </c>
      <c r="D1311" t="str">
        <v>CERRADO</v>
      </c>
      <c r="E1311" t="str">
        <v>TIENDA</v>
      </c>
      <c r="F1311" t="str">
        <v>POS</v>
      </c>
      <c r="G1311" t="str">
        <v>POS</v>
      </c>
      <c r="H1311" t="str">
        <v>WINCOR</v>
      </c>
      <c r="I1311"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revisar la pos 18 ; ya que esta se recalienta y se apaga; uno de los ventiladores no esta funcionando_x000d_
Agradezco su colaboracion_x000d_
Numero de caja: 18</v>
      </c>
      <c r="J1311" t="str">
        <v>NO APLICA</v>
      </c>
      <c r="K1311" t="str">
        <v>Buena tarde por favor su ayuda enviando el técnico para revisión de pos</v>
      </c>
      <c r="L1311" t="str">
        <v>Se verifica cpu POS 18 y se encuentra fuente de poder recaentada y esta se reinicia a cada momento; se prosigue a verificar fuente de poder de backup en sitemas para cambio de parte; se verifica funcionamiento y se instala en la POS. Se pone a pruebas y se revisa la temperatura de la POS en la BIOS y se pone a pruebas en el lineal de cajas sin novedad. Estado OK</v>
      </c>
      <c r="M1311">
        <v>44635</v>
      </c>
      <c r="N1311">
        <v>44636</v>
      </c>
      <c r="O1311" t="str">
        <v>J047 JUMBO GIRARDOT</v>
      </c>
      <c r="P1311" t="str">
        <v>GIRARDOT</v>
      </c>
      <c r="Q1311" t="str">
        <v>RAFAEL ARDILA PUENTES</v>
      </c>
      <c r="R1311">
        <v>1018419858</v>
      </c>
      <c r="S1311" t="str">
        <v>OCCIDENTE</v>
      </c>
    </row>
    <row r="1312" xml:space="preserve">
      <c r="A1312">
        <v>1311</v>
      </c>
      <c r="B1312">
        <v>12325554</v>
      </c>
      <c r="C1312" t="str">
        <v>INCIDENT</v>
      </c>
      <c r="D1312" t="str">
        <v>CERRADO</v>
      </c>
      <c r="E1312" t="str">
        <v>TIENDA</v>
      </c>
      <c r="F1312" t="str">
        <v>POS</v>
      </c>
      <c r="G1312" t="str">
        <v>POS</v>
      </c>
      <c r="H1312" t="str">
        <v>WINCOR</v>
      </c>
      <c r="I131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revisar la pos 18 ; ya que esta se recalienta y se apaga; uno de los ventiladores no esta funcionando_x000d_
Agradezco su colaboracion_x000d_
Numero de caja: 18</v>
      </c>
      <c r="J1312" t="str">
        <v>NO APLICA</v>
      </c>
      <c r="K1312" t="str">
        <v>Buena tarde por favor su ayuda enviando el técnico para revisión de pos</v>
      </c>
      <c r="L1312" t="str">
        <v>Se verifica cpu POS 18 y se encuentra fuente de poder recalentada y esta se reinicia a cada momento; se prosigue a verificar fuente de poder de backup en sistemas para cambio de parte; se verifica funcionamiento y se instala en la POS. Se pone a pruebas y se revisa la temperatura de la POS en la BIOS y se pone a pruebas en el lineal de cajas sin novedad. Estado OK</v>
      </c>
      <c r="M1312">
        <v>44635</v>
      </c>
      <c r="N1312">
        <v>44636</v>
      </c>
      <c r="O1312" t="str">
        <v>J047 JUMBO GIRARDOT</v>
      </c>
      <c r="P1312" t="str">
        <v>GIRARDOT</v>
      </c>
      <c r="Q1312" t="str">
        <v>RAFAEL ARDILA PUENTES</v>
      </c>
      <c r="R1312">
        <v>1018419858</v>
      </c>
      <c r="S1312" t="str">
        <v>OCCIDENTE</v>
      </c>
    </row>
    <row r="1313" xml:space="preserve">
      <c r="A1313">
        <v>1312</v>
      </c>
      <c r="B1313">
        <v>12327962</v>
      </c>
      <c r="C1313" t="str">
        <v>REQUEST</v>
      </c>
      <c r="D1313" t="str">
        <v>CERRADO</v>
      </c>
      <c r="E1313" t="str">
        <v>TIENDA</v>
      </c>
      <c r="F1313" t="str">
        <v>BALANZA</v>
      </c>
      <c r="G1313" t="str">
        <v>MESA</v>
      </c>
      <c r="H1313" t="str">
        <v>METTLER</v>
      </c>
      <c r="I1313"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noches. solicito amablemente su colaboracion me ayude con la revision y configuracion de la balanza colgante de carnes marca mettler toledo 8442 plus serial b519908641 la cual no imprime y cuando imprime no para de sacar estikers. Agradezco su atencion a esta solicitud._x000d_
Area donde su ubica la balanza: Seccion carnes venta asistida</v>
      </c>
      <c r="J1313" t="str">
        <v>NO APLICA</v>
      </c>
      <c r="K1313" t="str">
        <v>visita del tecnico de isit a la tienda; quien debe realizar un mantenimiento preventivo a la balanza colgante con serial B519908641 ya que esta imprimiendo muchas etiquetas</v>
      </c>
      <c r="L1313" t="str">
        <v>Se realiza revisión de la balanza y se encuentra que el cabezal de impresión necesita mantenimiento. Se procede a realizar la respectiva actividad de mantenimiento. Se realizan pruebas con el usuario a conformidad. La balanza queda completamente operativa.</v>
      </c>
      <c r="M1313">
        <v>44636</v>
      </c>
      <c r="N1313">
        <v>44636</v>
      </c>
      <c r="O1313" t="str">
        <v>M179 METRO PITALITO</v>
      </c>
      <c r="P1313" t="str">
        <v>PITALITO</v>
      </c>
      <c r="Q1313" t="str">
        <v>EMERSON PALACIOS MARTINEZ</v>
      </c>
      <c r="R1313">
        <v>13723524</v>
      </c>
      <c r="S1313" t="str">
        <v>OCCIDENTE</v>
      </c>
    </row>
    <row r="1314" xml:space="preserve">
      <c r="A1314">
        <v>1313</v>
      </c>
      <c r="B1314">
        <v>12327962</v>
      </c>
      <c r="C1314" t="str">
        <v>REQUEST</v>
      </c>
      <c r="D1314" t="str">
        <v>CERRADO</v>
      </c>
      <c r="E1314" t="str">
        <v>TIENDA</v>
      </c>
      <c r="F1314" t="str">
        <v>BALANZA</v>
      </c>
      <c r="G1314" t="str">
        <v>MESA</v>
      </c>
      <c r="H1314" t="str">
        <v>METTLER</v>
      </c>
      <c r="I1314"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noches. solicito amablemente su colaboracion me ayude con la revision y configuracion de la balanza colgante de carnes marca mettler toledo 8442 plus serial b519908641 la cual no imprime y cuando imprime no para de sacar estikers. Agradezco su atencion a esta solicitud._x000d_
Area donde su ubica la balanza: Seccion carnes venta asistida</v>
      </c>
      <c r="J1314" t="str">
        <v>NO APLICA</v>
      </c>
      <c r="K1314" t="str">
        <v>visita del tecnico de isit a la tienda; quien debe realizar un mantenimiento preventivo a la balanza colgante con serial B519908641 ya que esta imprimiendo muchas etiquetas</v>
      </c>
      <c r="L1314" t="str">
        <v>Se realiza revisión de la balanza y se encuentra que el cabezal de impresión necesita mantenimiento. Se procede a realizar la respectiva actividad de mantenimiento. Se realizan pruebas con el usuario a conformidad. La balanza queda completamente operativa.</v>
      </c>
      <c r="M1314">
        <v>44636</v>
      </c>
      <c r="N1314">
        <v>44636</v>
      </c>
      <c r="O1314" t="str">
        <v>M179 METRO PITALITO</v>
      </c>
      <c r="P1314" t="str">
        <v>PITALITO</v>
      </c>
      <c r="Q1314" t="str">
        <v>EMERSON PALACIOS MARTINEZ</v>
      </c>
      <c r="R1314">
        <v>13723524</v>
      </c>
      <c r="S1314" t="str">
        <v>OCCIDENTE</v>
      </c>
    </row>
    <row r="1315" xml:space="preserve">
      <c r="A1315">
        <v>1314</v>
      </c>
      <c r="B1315">
        <v>12206720</v>
      </c>
      <c r="C1315" t="str">
        <v>REQUEST</v>
      </c>
      <c r="D1315" t="str">
        <v>CERRADO</v>
      </c>
      <c r="E1315" t="str">
        <v>TIENDA</v>
      </c>
      <c r="F1315" t="str">
        <v>POS</v>
      </c>
      <c r="G1315" t="str">
        <v>POS</v>
      </c>
      <c r="H1315" t="str">
        <v>WINCOR</v>
      </c>
      <c r="I1315"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J1315" t="str">
        <v>NO APLICA</v>
      </c>
      <c r="K1315" t="str">
        <v>Buena tarde el cable de teclado ya se encuentra en sitio por favor enviar tecnico para realizar el formateo</v>
      </c>
      <c r="L1315" t="str">
        <v>Se llega al sitio y se solicita  la información para realizar el procedimiento. Se verifica  cableado del teclado y se procede a su instalación en la caja pos 17 ubicada en la línea de cajas 16;  se adecúa  cableado y se verifica encendido de maquina. Se utiliza la usb de instalación pero no hay proyección adecuada en la pantalla; se realiza cambio de pantalla del usuario y se verifica cableado del disk nuevo que llegó al almacén con el serial 9QZDD29X. Se adecúa la pantalla para configurar el boot de la usb y se realiza configuración y se retira pantalla y se deja pantalla de usuario; se deja usb y se arranca por usb para la instalación. Se genera una falla y se informa a soporte Cencosud Harold Gonzalez quien  indica como proceder con la instalación y en comunicación con el área de Soporte POS verificando la configuración y adecuación de la pos. Se informan las IP correspondientes al caso y se configuran pero instalación se queda en medio de la escritura del disk. Se realiza desmonte del disk y se intenta la instalación en una pos diferente para descartar que el daño sea a nivel de las pos o comunicación con la misma  y al realizar la instalación esta vuelve a general el daño en disk de escritura. Se determina que el daño es el disk que llego con el serial 9QZDD29X se deja el disk que tenia con serial 5JZGYZZE y se procede a tapar y organizar puesto de línea 16. Se informa a jefe de área de cajas y a soporte Cencosud Harold Gonzalez</v>
      </c>
      <c r="M1315">
        <v>44636</v>
      </c>
      <c r="N1315">
        <v>44637</v>
      </c>
      <c r="O1315" t="str">
        <v>J036 JUMBO POPAYAN CAMPANARIO</v>
      </c>
      <c r="P1315" t="str">
        <v>POPAYAN</v>
      </c>
      <c r="Q1315" t="str">
        <v>DANIEL FERNANDO PAREDES ARTEAGA</v>
      </c>
      <c r="R1315">
        <v>10301691</v>
      </c>
      <c r="S1315" t="str">
        <v>OCCIDENTE</v>
      </c>
    </row>
    <row r="1316" xml:space="preserve">
      <c r="A1316">
        <v>1315</v>
      </c>
      <c r="B1316">
        <v>12206720</v>
      </c>
      <c r="C1316" t="str">
        <v>REQUEST</v>
      </c>
      <c r="D1316" t="str">
        <v>CERRADO</v>
      </c>
      <c r="E1316" t="str">
        <v>TIENDA</v>
      </c>
      <c r="F1316" t="str">
        <v>POS</v>
      </c>
      <c r="G1316" t="str">
        <v>POS</v>
      </c>
      <c r="H1316" t="str">
        <v>WINCOR</v>
      </c>
      <c r="I1316"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J1316" t="str">
        <v>NO APLICA</v>
      </c>
      <c r="K1316" t="str">
        <v>Buena tarde el cable de teclado ya se encuentra en sitio por favor enviar tecnico para realizar el formateo</v>
      </c>
      <c r="L1316" t="str">
        <v>Se llega al sitio y se solicita  la información para realizar el procedimiento. Se verifica  cableado del teclado y se procede a su instalación en la caja pos 17 ubicada en la línea de cajas 16;  se adecúa  cableado y se verifica encendido de maquina. Se utiliza la usb de instalación pero no hay proyección adecuada en la pantalla; se realiza cambio de pantalla del usuario y se verifica cableado del disk nuevo que llegó al almacén con el serial 9QZDD29X. Se adecúa la pantalla para configurar el boot de la usb y se realiza configuración y se retira pantalla y se deja pantalla de usuario; se deja usb y se arranca por usb para la instalación. Se genera una falla y se informa a soporte Cencosud Harold Gonzalez quien  indica como proceder con la instalación y en comunicación con el área de Soporte POS verificando la configuración y adecuación de la pos. Se informan las IP correspondientes al caso y se configuran pero instalación se queda en medio de la escritura del disk. Se realiza desmonte del disk y se intenta la instalación en una pos diferente para descartar que el daño sea a nivel de las pos o comunicación con la misma  y al realizar la instalación esta vuelve a general el daño en disk de escritura. Se determina que el daño es el disk que llego con el serial 9QZDD29X se deja el disk que tenia con serial 5JZGYZZE y se procede a tapar y organizar puesto de línea 16. Se informa a jefe de área de cajas y a soporte Cencosud Harold Gonzalez</v>
      </c>
      <c r="M1316">
        <v>44636</v>
      </c>
      <c r="N1316">
        <v>44637</v>
      </c>
      <c r="O1316" t="str">
        <v>J036 JUMBO POPAYAN CAMPANARIO</v>
      </c>
      <c r="P1316" t="str">
        <v>POPAYAN</v>
      </c>
      <c r="Q1316" t="str">
        <v>DANIEL FERNANDO PAREDES ARTEAGA</v>
      </c>
      <c r="R1316">
        <v>10301691</v>
      </c>
      <c r="S1316" t="str">
        <v>OCCIDENTE</v>
      </c>
    </row>
    <row r="1317" xml:space="preserve">
      <c r="A1317">
        <v>1316</v>
      </c>
      <c r="B1317">
        <v>12206720</v>
      </c>
      <c r="C1317" t="str">
        <v>REQUEST</v>
      </c>
      <c r="D1317" t="str">
        <v>CERRADO</v>
      </c>
      <c r="E1317" t="str">
        <v>TIENDA</v>
      </c>
      <c r="F1317" t="str">
        <v>POS</v>
      </c>
      <c r="G1317" t="str">
        <v>POS</v>
      </c>
      <c r="H1317" t="str">
        <v>WINCOR</v>
      </c>
      <c r="I1317"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J1317" t="str">
        <v>NO APLICA</v>
      </c>
      <c r="K1317" t="str">
        <v>Buena tarde el cable de teclado ya se encuentra en sitio por favor enviar tecnico para realizar el formateo</v>
      </c>
      <c r="L1317" t="str">
        <v>Se llega al sitio y se solicita  la información para realizar el procedimiento. Se verifica  cableado del teclado y se procede a su instalación en la caja pos 17 ubicada en la línea de cajas 16;  se adecúa  cableado y se verifica encendido de maquina. Se utiliza la usb de instalación pero no hay proyección adecuada en la pantalla; se realiza cambio de pantalla del usuario y se verifica cableado del disk nuevo que llegó al almacén con el serial 9QZDD29X. Se adecúa la pantalla para configurar el boot de la usb y se realiza configuración y se retira pantalla y se deja pantalla de usuario; se deja usb y se arranca por usb para la instalación. Se genera una falla y se informa a soporte Cencosud Harold Gonzalez quien  indica como proceder con la instalación y en comunicación con el área de Soporte POS verificando la configuración y adecuación de la pos. Se informan las IP correspondientes al caso y se configuran pero instalación se queda en medio de la escritura del disk. Se realiza desmonte del disk y se intenta la instalación en una pos diferente para descartar que el daño sea a nivel de las pos o comunicación con la misma  y al realizar la instalación esta vuelve a general el daño en disk de escritura. Se determina que el daño es el disk que llego con el serial 9QZDD29X se deja el disk que tenia con serial 5JZGYZZE y se procede a tapar y organizar puesto de línea 16. Se informa a jefe de área de cajas y a soporte Cencosud Harold Gonzalez</v>
      </c>
      <c r="M1317">
        <v>44636</v>
      </c>
      <c r="N1317">
        <v>44637</v>
      </c>
      <c r="O1317" t="str">
        <v>J036 JUMBO POPAYAN CAMPANARIO</v>
      </c>
      <c r="P1317" t="str">
        <v>POPAYAN</v>
      </c>
      <c r="Q1317" t="str">
        <v>DANIEL FERNANDO PAREDES ARTEAGA</v>
      </c>
      <c r="R1317">
        <v>10301691</v>
      </c>
      <c r="S1317" t="str">
        <v>OCCIDENTE</v>
      </c>
    </row>
    <row r="1318" xml:space="preserve">
      <c r="A1318">
        <v>1317</v>
      </c>
      <c r="B1318">
        <v>12328887</v>
      </c>
      <c r="C1318" t="str">
        <v>REQUEST</v>
      </c>
      <c r="D1318" t="str">
        <v>CERRADO</v>
      </c>
      <c r="E1318" t="str">
        <v>TIENDA</v>
      </c>
      <c r="F1318" t="str">
        <v>CPU</v>
      </c>
      <c r="G1318" t="str">
        <v>CPU</v>
      </c>
      <c r="H1318" t="str">
        <v>LENOVO</v>
      </c>
      <c r="I1318"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el movimiento del pc de Adriana Nuñez para oficinas administrativas._x000d_
_x000d_
gracias por la atencion prestada._x000d_
_x000d_
Indicar la ubicacion del computador en la tienda o sede: ADMINISTRACION</v>
      </c>
      <c r="J1318" t="str">
        <v>NO APLICA</v>
      </c>
      <c r="K1318" t="str">
        <v>Favor nos ayudan con personal en sitio</v>
      </c>
      <c r="L1318" t="str">
        <v>Se realiza traslado del equipo del área de Atención al cliente hacia el puesto de la señorita Adriana Nuñez en las oficinas Administrativas. Según indicaciones se conecta el hardware del equipo y todos sus componentes. El nuevo punto de red es tomado correctamente. Posteriormente se realizan pruebas exitosas con el usuario y se le configura la impresora de la red del puesto de trabajo actual.</v>
      </c>
      <c r="M1318">
        <v>44636</v>
      </c>
      <c r="N1318">
        <v>44637</v>
      </c>
      <c r="O1318" t="str">
        <v>J045 JUMBO AV.DEL FERROCARRIL SANTA MARTA</v>
      </c>
      <c r="P1318" t="str">
        <v>SANTA MARTA</v>
      </c>
      <c r="Q1318" t="str">
        <v>ELLIOTT TORRES CRATZ</v>
      </c>
      <c r="R1318">
        <v>1004346173</v>
      </c>
      <c r="S1318" t="str">
        <v>COSTA</v>
      </c>
    </row>
    <row r="1319" xml:space="preserve">
      <c r="A1319">
        <v>1318</v>
      </c>
      <c r="B1319">
        <v>12332543</v>
      </c>
      <c r="C1319" t="str">
        <v>REQUEST</v>
      </c>
      <c r="D1319" t="str">
        <v>CERRADO</v>
      </c>
      <c r="E1319" t="str">
        <v>TIENDA</v>
      </c>
      <c r="F1319" t="str">
        <v>BALANZA</v>
      </c>
      <c r="G1319" t="str">
        <v>MESA</v>
      </c>
      <c r="H1319" t="str">
        <v>METTLER</v>
      </c>
      <c r="I1319" t="str" xml:space="preserve">
        <v xml:space="preserve">Datos usuario_x000d_
Nombre: Leidy Viviana Ortiz Rosada_x000d_
Correo: Leidy.Ortiz@cencosud.com.co_x000d_
Usuario AD: LVOrtizR_x000d_
Pais: Colombia_x000d_
Ubicacion: J036 JUMBO POPAYAN CAMPANARIO_x000d_
Zona: Colombia Occidente_x000d_
Unidad de Negocio: null_x000d_
Servicio: null_x000d_
Telefono: null_x000d_
Anexo: null_x000d_
Descripcion: Buenas tardes;_x000d_
Solicito de su amable colaboracion para que por favor me ayuden con la balanza de pescaderia que se apago y no prende esta fallando mucho._x000d_
_x000d_
Gracias_x000d_
Area donde su ubica la balanza: pescaderia_x000d_
</v>
      </c>
      <c r="J1319" t="str">
        <v>NO APLICA</v>
      </c>
      <c r="K1319" t="str">
        <v xml:space="preserve">Buena tarde por favor su ayuda con el tecnico gracias	</v>
      </c>
      <c r="L1319" t="str">
        <v xml:space="preserve">Se solicita información para realizar el procedimiento se verifica el estado del VOLTAJE de la balanza por medio de una extensión y realizando la conexión desde un puerto de voltaje diferente  dando como resultado la funcionalidad y operación de la balanza sin problema. Se verifica que la falla es de la toma regulada en la cual se encontraba conectada. Se informa al personal de mantenimiento quien indica que va a verificar en unos 15 min y se realiza el reset del breaker y se realiza la  conexión en la toma regulada. Se verifica que ya tenga voltaje se enciende y  todo funciona con normalidad  </v>
      </c>
      <c r="M1319">
        <v>44637</v>
      </c>
      <c r="N1319">
        <v>44637</v>
      </c>
      <c r="O1319" t="str">
        <v>J036 JUMBO POPAYAN CAMPANARIO</v>
      </c>
      <c r="P1319" t="str">
        <v>POPAYAN</v>
      </c>
      <c r="Q1319" t="str">
        <v>DANIEL FERNANDO PAREDES ARTEAGA</v>
      </c>
      <c r="R1319">
        <v>10301691</v>
      </c>
      <c r="S1319" t="str">
        <v>OCCIDENTE</v>
      </c>
    </row>
    <row r="1320" xml:space="preserve">
      <c r="A1320">
        <v>1319</v>
      </c>
      <c r="B1320">
        <v>12330299</v>
      </c>
      <c r="C1320" t="str">
        <v>REQUEST</v>
      </c>
      <c r="D1320" t="str">
        <v>CERRADO</v>
      </c>
      <c r="E1320" t="str">
        <v>TIENDA</v>
      </c>
      <c r="F1320" t="str">
        <v>POS</v>
      </c>
      <c r="G1320" t="str">
        <v>POS</v>
      </c>
      <c r="H1320" t="str">
        <v>WINCOR</v>
      </c>
      <c r="I1320"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Descripcion:_x000d_
Buen dia_x000d_
_x000d_
Se requiere Validación de la pos 21 ya que presenta novedad con el cableado de Red._x000d_
</v>
      </c>
      <c r="J1320" t="str">
        <v>NO APLICA</v>
      </c>
      <c r="K1320" t="str">
        <v xml:space="preserve">Se requiere Validación de la novedad que presenta el usuario; donde se requiere validación de la pos 21 aprobado visita David Higuita	</v>
      </c>
      <c r="L1320" t="str">
        <v xml:space="preserve">Se localiza la POS 21 que está ubicada en la sección de panadería y platos preparados. El caso informa que es el cableado de red de la POS 21. Se hacen las validaciones y la POS esta funcional y en correcto estado. se valida con Fabiola el caso e informa que son los datafonos que no toman la red. Los datafonos que se encuentra en caja son los siguientes Marca INGENICO referencia LANE/5000 y número serial 201507393031147115073796 – Marca INGENICO referencia LANE/3000 Y número de referencia 211157313031070220581859; se encuentra desconecta-dos del cable de red y el LANE/5000 se encuentra apagado. Se verifican las conexiones y se logra encender el LANE/5000 el cual queda cargando durante varios minutos con logo de una carpeta y no inicia o da respuesta alguna. El LANE/3000 aparece con el siguiente mensaje “CONEXIÓN TCP/IP CABLE DE RED DESCONECTADO”. Se verifican los cables de poder y los de redes y se encuentran desconectados del MICROSENS identificado con número de serial 00748576 e IP 10.132.23.9. Se conectan los cables de red en los puertos de MICROSENS 1 – 2 – 3 – 4 y no linkean en ninguno de estos puertos y persiste el error de “conexión TCP/IP cable de red desconectado” para esto se procede a validar si el MICROSENS Está conectado algún punto de red y se verifica que el cable va directo al switch Gabinete 2 con número de placa AD-009018 Y switch con número de placa 021639 IP 10.132.22.129; Punto de Red número 15. Se confirma que esta linkeando y que toma red correctamente; para ello se hacen las respectivas validaciones. Se validad que los cables de red están en buen estado y se le comunica a Fabiola el cual comparte el contacto de Guillermo Gutiérrez encargado de redes de MICROSENS Y se procede hacer pruebas correspondientes conectando un portátil externo al MICROSENS Y linkea de una vez el puerto 4 el cual se habilita el punto de red; se valida la IP configurada para que tome el acceso a la red que es la IP 10.132.22.13 Y se hace ping a la IP de genexis 172.20.116.63 y la respuesta es correcta. Se concluye que el MI-CROSENS da red correctamente y que los adaptadores de red de los datafonos no toman la red y no linkean para ello se sugiere la respectiva visita de Credibanco en conjunto con Soporte; sí es necesario; para realizar valida-ciones </v>
      </c>
      <c r="M1320">
        <v>44638</v>
      </c>
      <c r="N1320">
        <v>44642</v>
      </c>
      <c r="O1320" t="str">
        <v>M038 METRO NEIVA CENTRO DE CONVENCIONES</v>
      </c>
      <c r="P1320" t="str">
        <v>NEIVA</v>
      </c>
      <c r="Q1320" t="str">
        <v>LUIS FERNANDO QUIROGA SANCHEZ</v>
      </c>
      <c r="R1320">
        <v>1075267773</v>
      </c>
      <c r="S1320" t="str">
        <v>OCCIDENTE</v>
      </c>
    </row>
    <row r="1321" xml:space="preserve">
      <c r="A1321">
        <v>1320</v>
      </c>
      <c r="B1321">
        <v>12330299</v>
      </c>
      <c r="C1321" t="str">
        <v>REQUEST</v>
      </c>
      <c r="D1321" t="str">
        <v>CERRADO</v>
      </c>
      <c r="E1321" t="str">
        <v>TIENDA</v>
      </c>
      <c r="F1321" t="str">
        <v>POS</v>
      </c>
      <c r="G1321" t="str">
        <v>POS</v>
      </c>
      <c r="H1321" t="str">
        <v>WINCOR</v>
      </c>
      <c r="I1321"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Descripcion:_x000d_
Buen dia_x000d_
_x000d_
Se requiere Validación de la pos 21 ya que presenta novedad con el cableado de Red._x000d_
</v>
      </c>
      <c r="J1321" t="str">
        <v>NO APLICA</v>
      </c>
      <c r="K1321" t="str">
        <v xml:space="preserve">Se requiere Validación de la novedad que presenta el usuario; donde se requiere validación de la pos 21 aprobado visita David Higuita	</v>
      </c>
      <c r="L1321" t="str">
        <v xml:space="preserve">Se localiza la POS 21 que está ubicada en la sección de panadería y platos preparados. El caso informa que es el cableado de red de la POS 21. Se hacen las validaciones y la POS esta funcional y en correcto estado. se valida con Fabiola el caso e informa que son los datafonos que no toman la red. Los datafonos que se encuentra en caja son los siguientes Marca INGENICO referencia LANE/5000 y número serial 201507393031147115073796 – Marca INGENICO referencia LANE/3000 Y número de referencia 211157313031070220581859; se encuentra desconecta-dos del cable de red y el LANE/5000 se encuentra apagado. Se verifican las conexiones y se logra encender el LANE/5000 el cual queda cargando durante varios minutos con logo de una carpeta y no inicia o da respuesta alguna. El LANE/3000 aparece con el siguiente mensaje “CONEXIÓN TCP/IP CABLE DE RED DESCONECTADO”. Se verifican los cables de poder y los de redes y se encuentran desconectados del MICROSENS identificado con número de serial 00748576 e IP 10.132.23.9. Se conectan los cables de red en los puertos de MICROSENS 1 – 2 – 3 – 4 y no linkean en ninguno de estos puertos y persiste el error de “conexión TCP/IP cable de red desconectado” para esto se procede a validar si el MICROSENS Está conectado algún punto de red y se verifica que el cable va directo al switch Gabinete 2 con número de placa AD-009018 Y switch con número de placa 021639 IP 10.132.22.129; Punto de Red número 15. Se confirma que esta linkeando y que toma red correctamente; para ello se hacen las respectivas validaciones. Se validad que los cables de red están en buen estado y se le comunica a Fabiola el cual comparte el contacto de Guillermo Gutiérrez encargado de redes de MICROSENS Y se procede hacer pruebas correspondientes conectando un portátil externo al MICROSENS Y linkea de una vez el puerto 4 el cual se habilita el punto de red; se valida la IP configurada para que tome el acceso a la red que es la IP 10.132.22.13 Y se hace ping a la IP de genexis 172.20.116.63 y la respuesta es correcta. Se concluye que el MI-CROSENS da red correctamente y que los adaptadores de red de los datafonos no toman la red y no linkean para ello se sugiere la respectiva visita de Credibanco en conjunto con Soporte; sí es necesario; para realizar valida-ciones </v>
      </c>
      <c r="M1321">
        <v>44638</v>
      </c>
      <c r="N1321">
        <v>44642</v>
      </c>
      <c r="O1321" t="str">
        <v>M038 METRO NEIVA CENTRO DE CONVENCIONES</v>
      </c>
      <c r="P1321" t="str">
        <v>NEIVA</v>
      </c>
      <c r="Q1321" t="str">
        <v>LUIS FERNANDO QUIROGA SANCHEZ</v>
      </c>
      <c r="R1321">
        <v>1075267773</v>
      </c>
      <c r="S1321" t="str">
        <v>OCCIDENTE</v>
      </c>
    </row>
    <row r="1322" xml:space="preserve">
      <c r="A1322">
        <v>1321</v>
      </c>
      <c r="B1322">
        <v>12331821</v>
      </c>
      <c r="C1322" t="str">
        <v>REQUEST</v>
      </c>
      <c r="D1322" t="str">
        <v>CERRADO</v>
      </c>
      <c r="E1322" t="str">
        <v>TIENDA</v>
      </c>
      <c r="F1322" t="str">
        <v>BALANZA</v>
      </c>
      <c r="G1322" t="str">
        <v>MESA</v>
      </c>
      <c r="H1322" t="str">
        <v>METTLER</v>
      </c>
      <c r="I1322"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Limpieza a cabezal; no registra bien la tinta; sale borroso; adicional el puerto se encuentra partido; una mantenimiento GENERAL_x000d_
Area en donde se encuentra la Balanza: platos preparados</v>
      </c>
      <c r="J1322" t="str">
        <v>NO APLICA</v>
      </c>
      <c r="K1322" t="str" xml:space="preserve">
        <v xml:space="preserve">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novedad al imprimir; falla en cable de red y mantenimiento general._x000d_
Entregar operativa a Jefe de sección.</v>
      </c>
      <c r="L1322" t="str">
        <v>Se procede a revisar cabezal y problemas de impresión; tanto en configuración de software como física (resortes; cabezal; se evidencia rasgos de papel; motor de paso y motor de rebobinado en deterioro); se diagnostica y se debe realizar cambio Motores de paso y rebobinado y cabezal de impresión.</v>
      </c>
      <c r="M1322">
        <v>44638</v>
      </c>
      <c r="N1322">
        <v>44642</v>
      </c>
      <c r="O1322" t="str">
        <v>J126 JUMBO SAN SILVESTRE</v>
      </c>
      <c r="P1322" t="str">
        <v>BARRANCABERMEJA</v>
      </c>
      <c r="Q1322" t="str">
        <v>ERICK FRANCISCO RUEDA JIMENEZ</v>
      </c>
      <c r="R1322">
        <v>13568686</v>
      </c>
      <c r="S1322" t="str">
        <v>ORIENTE</v>
      </c>
    </row>
    <row r="1323" xml:space="preserve">
      <c r="A1323">
        <v>1322</v>
      </c>
      <c r="B1323">
        <v>12331821</v>
      </c>
      <c r="C1323" t="str">
        <v>REQUEST</v>
      </c>
      <c r="D1323" t="str">
        <v>CERRADO</v>
      </c>
      <c r="E1323" t="str">
        <v>TIENDA</v>
      </c>
      <c r="F1323" t="str">
        <v>BALANZA</v>
      </c>
      <c r="G1323" t="str">
        <v>MESA</v>
      </c>
      <c r="H1323" t="str">
        <v>METTLER</v>
      </c>
      <c r="I1323"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Limpieza a cabezal; no registra bien la tinta; sale borroso; adicional el puerto se encuentra partido; una mantenimiento GENERAL_x000d_
Area en donde se encuentra la Balanza: platos preparados</v>
      </c>
      <c r="J1323" t="str">
        <v>NO APLICA</v>
      </c>
      <c r="K1323" t="str" xml:space="preserve">
        <v xml:space="preserve">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novedad al imprimir; falla en cable de red y mantenimiento general._x000d_
Entregar operativa a Jefe de sección.</v>
      </c>
      <c r="L1323" t="str">
        <v>Se procede a revisar cabezal y problemas de impresión; tanto en configuración de software como física (resortes; cabezal; se evidencia rasgos de papel; motor de paso y motor de rebobinado en deterioro); se diagnostica y se debe realizar cambio Motores de paso y rebobinado y cabezal de impresión.</v>
      </c>
      <c r="M1323">
        <v>44638</v>
      </c>
      <c r="N1323">
        <v>44642</v>
      </c>
      <c r="O1323" t="str">
        <v>J126 JUMBO SAN SILVESTRE</v>
      </c>
      <c r="P1323" t="str">
        <v>BARRANCABERMEJA</v>
      </c>
      <c r="Q1323" t="str">
        <v>ERICK FRANCISCO RUEDA JIMENEZ</v>
      </c>
      <c r="R1323">
        <v>13568686</v>
      </c>
      <c r="S1323" t="str">
        <v>ORIENTE</v>
      </c>
    </row>
    <row r="1324" xml:space="preserve">
      <c r="A1324">
        <v>1323</v>
      </c>
      <c r="B1324">
        <v>12332034</v>
      </c>
      <c r="C1324" t="str">
        <v>REQUEST</v>
      </c>
      <c r="D1324" t="str">
        <v>CERRADO</v>
      </c>
      <c r="E1324" t="str">
        <v>TIENDA</v>
      </c>
      <c r="F1324" t="str">
        <v>TELEFONO</v>
      </c>
      <c r="G1324" t="str">
        <v>TELEFONO</v>
      </c>
      <c r="H1324" t="str">
        <v>AVANTEL</v>
      </c>
      <c r="I1324"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en la tienda tenemos un telefono Avantel pero me esta presentando falla dice localizando red . esta conectado a la red cswlan50_x000d_
necesito de su colaboracion realizando la configuracion_x000d_
_x000d_
quedo atenta a sus comentarios_x000d_
Punto Operacional Afectada: cajas_x000d_
Area Afectada: cajas</v>
      </c>
      <c r="J1324" t="str">
        <v>NO APLICA</v>
      </c>
      <c r="K1324" t="str" xml:space="preserve">
        <v xml:space="preserve">Se solicita configuración PDA._x000d_
Tienda: Metro San Gil_x000d_
Equipo: TELEFONO|INALAMBRICO_x000d_
Marca: CISCO_x000d_
Modelo: 7925_x000d_
Serial: IAC7938A0DZ_x000d_
Inventario: DI-015431_x000d_
Se solicita revisión; diagnostico y configuración de activo. Conectar por la Wlan12._x000d_
Favor entregar operativo a usuaria.</v>
      </c>
      <c r="L1324" t="str" xml:space="preserve">
        <v xml:space="preserve">Se hace visita en sitio; se confirma ingreso con gerente de tienda y se procede a validar Avantel; se ingresa a la configuración pero se encuentran bloqueadas las funciones; adicional el equipo está sin carga y el cargador presenta fallas; después de varios intentos se logra desbloquear y colocar a cargar; se ingresa a la configuración y se hace cambio de vlan a la 12; el equipo toma señal y toma IP; pero al momento de realizar pruebas se corta la llamada a los 3 segundos de contestar; se llama a redes y se hacen varias validaciones pero la falla persiste; después de varias pruebas realizadas no es posible solucionar la falla. El equipo se entrega configurado y conectado a la red de la tienda solicitada._x000d_
Se debe validar con redes porqué la caída de las llamadas</v>
      </c>
      <c r="M1324">
        <v>44638</v>
      </c>
      <c r="N1324">
        <v>44642</v>
      </c>
      <c r="O1324" t="str">
        <v>M183 METRO SAN GIL</v>
      </c>
      <c r="P1324" t="str">
        <v>SAN GIL</v>
      </c>
      <c r="Q1324" t="str">
        <v>JAIRO CAÑAS ACEVEDO</v>
      </c>
      <c r="R1324">
        <v>1098707802</v>
      </c>
      <c r="S1324" t="str">
        <v>ORIENTE</v>
      </c>
    </row>
    <row r="1325" xml:space="preserve">
      <c r="A1325">
        <v>1324</v>
      </c>
      <c r="B1325">
        <v>12332034</v>
      </c>
      <c r="C1325" t="str">
        <v>REQUEST</v>
      </c>
      <c r="D1325" t="str">
        <v>CERRADO</v>
      </c>
      <c r="E1325" t="str">
        <v>TIENDA</v>
      </c>
      <c r="F1325" t="str">
        <v>TELEFONO</v>
      </c>
      <c r="G1325" t="str">
        <v>TELEFONO</v>
      </c>
      <c r="H1325" t="str">
        <v>AVANTEL</v>
      </c>
      <c r="I1325"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en la tienda tenemos un telefono Avantel pero me esta presentando falla dice localizando red . esta conectado a la red cswlan50_x000d_
necesito de su colaboracion realizando la configuracion_x000d_
_x000d_
quedo atenta a sus comentarios_x000d_
Punto Operacional Afectada: cajas_x000d_
Area Afectada: cajas</v>
      </c>
      <c r="J1325" t="str">
        <v>NO APLICA</v>
      </c>
      <c r="K1325" t="str" xml:space="preserve">
        <v xml:space="preserve">Se solicita configuración PDA._x000d_
Tienda: Metro San Gil_x000d_
Equipo: TELEFONO|INALAMBRICO_x000d_
Marca: CISCO_x000d_
Modelo: 7925_x000d_
Serial: IAC7938A0DZ_x000d_
Inventario: DI-015431_x000d_
Se solicita revisión; diagnostico y configuración de activo. Conectar por la Wlan12._x000d_
Favor entregar operativo a usuaria.</v>
      </c>
      <c r="L1325" t="str" xml:space="preserve">
        <v xml:space="preserve">Se hace visita en sitio; se confirma ingreso con gerente de tienda y se procede a validar Avantel; se ingresa a la configuración pero se encuentran bloqueadas las funciones; adicional el equipo está sin carga y el cargador presenta fallas; después de varios intentos se logra desbloquear y colocar a cargar; se ingresa a la configuración y se hace cambio de vlan a la 12; el equipo toma señal y toma IP; pero al momento de realizar pruebas se corta la llamada a los 3 segundos de contestar; se llama a redes y se hacen varias validaciones pero la falla persiste; después de varias pruebas realizadas no es posible solucionar la falla. El equipo se entrega configurado y conectado a la red de la tienda solicitada._x000d_
Se debe validar con redes porqué la caída de las llamadas</v>
      </c>
      <c r="M1325">
        <v>44638</v>
      </c>
      <c r="N1325">
        <v>44642</v>
      </c>
      <c r="O1325" t="str">
        <v>M183 METRO SAN GIL</v>
      </c>
      <c r="P1325" t="str">
        <v>SAN GIL</v>
      </c>
      <c r="Q1325" t="str">
        <v>JAIRO CAÑAS ACEVEDO</v>
      </c>
      <c r="R1325">
        <v>1098707802</v>
      </c>
      <c r="S1325" t="str">
        <v>ORIENTE</v>
      </c>
    </row>
    <row r="1326" xml:space="preserve">
      <c r="A1326">
        <v>1325</v>
      </c>
      <c r="B1326">
        <v>12329839</v>
      </c>
      <c r="C1326" t="str">
        <v>REQUEST</v>
      </c>
      <c r="D1326" t="str">
        <v>CERRADO</v>
      </c>
      <c r="E1326" t="str">
        <v>TIENDA</v>
      </c>
      <c r="F1326" t="str">
        <v>PDA</v>
      </c>
      <c r="G1326" t="str">
        <v>PDA</v>
      </c>
      <c r="H1326" t="str">
        <v>HONEYWELL</v>
      </c>
      <c r="I1326" t="str" xml:space="preserve">
        <v xml:space="preserve">Datos usuario_x000d_
Nombre: Emir Jacob Jimenez Subiria_x000d_
Correo: EmirJacob.Jimenez@cencosud.com.co_x000d_
Usuario AD: EJJimene_x000d_
Pais: Colombia_x000d_
Ubicacion: M040 METRO RIOHACHA_x000d_
Zona: Colombia Costa_x000d_
Unidad de Negocio: Supermercados_x000d_
Servicio: Tiendas &amp; Centros de Distribucion_x000d_
Telefono: 3003587354_x000d_
Anexo: 3046383743_x000d_
Descripcion: LAS PDT DE LA ANTENAS # 1 Y 2 PRESENTAN FALLAS DE CONEXION; NO PERMITEN QUE SE LEA LA INFORMACION DE LAS FACTURAS._x000d_
Indicar ubicacion del Equipo en tienda o oficinas: tienda</v>
      </c>
      <c r="J1326" t="str">
        <v>NO APLICA</v>
      </c>
      <c r="K1326" t="str">
        <v>Se Requiere Tecnico de Isit para realizar la Validacion de las PDT la cual presentan Problemas problemas de conexcion y de configuracion de Genesix</v>
      </c>
      <c r="L1326" t="str">
        <v>Usuario reporta error en la conexión y no permite que se lea la información de facturas. Se realiza validación encontrando problemas de conexión a la red; para lo cual se olvida la red a la cual se encontraban conectadas y se realiza la conexión nuevamente con los parámetros correctos; dando solución a la falla.</v>
      </c>
      <c r="M1326">
        <v>44642</v>
      </c>
      <c r="N1326">
        <v>44642</v>
      </c>
      <c r="O1326" t="str">
        <v>M040 METRO RIOHACHA</v>
      </c>
      <c r="P1326" t="str">
        <v>RIOHACHA</v>
      </c>
      <c r="Q1326" t="str">
        <v xml:space="preserve">WILGER MELO PRADO </v>
      </c>
      <c r="R1326">
        <v>1118852348</v>
      </c>
      <c r="S1326" t="str">
        <v>COSTA</v>
      </c>
    </row>
    <row r="1327" xml:space="preserve">
      <c r="A1327">
        <v>1326</v>
      </c>
      <c r="B1327">
        <v>12334940</v>
      </c>
      <c r="C1327" t="str">
        <v>REQUEST</v>
      </c>
      <c r="D1327" t="str">
        <v>CERRADO</v>
      </c>
      <c r="E1327" t="str">
        <v>TIENDA</v>
      </c>
      <c r="F1327" t="str">
        <v>CPU</v>
      </c>
      <c r="G1327" t="str">
        <v>CPU</v>
      </c>
      <c r="H1327" t="str">
        <v>LENOVO</v>
      </c>
      <c r="I1327" t="str" xml:space="preserve">
        <v xml:space="preserve">Datos usuario_x000d_
Nombre: Emiro Jose Brito Blanco_x000d_
Correo: Emiro.Brito@cencosud.com.co_x000d_
Usuario AD: Ejbblanc_x000d_
Pais: Colombia_x000d_
Ubicacion: M040 METRO RIOHACHA_x000d_
Zona: Colombia Costa_x000d_
Unidad de Negocio: METRO_x000d_
Servicio: null_x000d_
Telefono: 3003506105_x000d_
Anexo: 7289670_x000d_
Descripcion: El programa de impresion Photo Print; se desinstalo y dejo de funcionar</v>
      </c>
      <c r="J1327" t="str">
        <v>NO APLICA</v>
      </c>
      <c r="K1327" t="str">
        <v>Se requiere Tecnico de isit a la Tienda Metro Riohacha para realizar la Reinstalacion del PhotoPrint ya que tras una validacion se detecto que no se encuentra instalado correctamente y el activirus detecta un app como virus y lo elimina</v>
      </c>
      <c r="L1327" t="str">
        <v xml:space="preserve">Se reporta que el programa de Photo Print se desinstaló; se realiza validación encontrando que este fue detectado y borrado por el antivirus. Se establece comunicación con el área de soporte realizando la respectiva reinstalación en una ruta distinta para evitar este problema nuevamente; dando solución al problema.  </v>
      </c>
      <c r="M1327">
        <v>44642</v>
      </c>
      <c r="N1327">
        <v>44642</v>
      </c>
      <c r="O1327" t="str">
        <v>M040 METRO RIOHACHA</v>
      </c>
      <c r="P1327" t="str">
        <v>RIOHACHA</v>
      </c>
      <c r="Q1327" t="str">
        <v xml:space="preserve">WILGER MELO PRADO </v>
      </c>
      <c r="R1327">
        <v>1118852348</v>
      </c>
      <c r="S1327" t="str">
        <v>COSTA</v>
      </c>
    </row>
    <row r="1328" xml:space="preserve">
      <c r="A1328">
        <v>1327</v>
      </c>
      <c r="B1328">
        <v>12334940</v>
      </c>
      <c r="C1328" t="str">
        <v>REQUEST</v>
      </c>
      <c r="D1328" t="str">
        <v>CERRADO</v>
      </c>
      <c r="E1328" t="str">
        <v>TIENDA</v>
      </c>
      <c r="F1328" t="str">
        <v>CPU</v>
      </c>
      <c r="G1328" t="str">
        <v>CPU</v>
      </c>
      <c r="H1328" t="str">
        <v>LENOVO</v>
      </c>
      <c r="I1328" t="str" xml:space="preserve">
        <v xml:space="preserve">Datos usuario_x000d_
Nombre: Emiro Jose Brito Blanco_x000d_
Correo: Emiro.Brito@cencosud.com.co_x000d_
Usuario AD: Ejbblanc_x000d_
Pais: Colombia_x000d_
Ubicacion: M040 METRO RIOHACHA_x000d_
Zona: Colombia Costa_x000d_
Unidad de Negocio: METRO_x000d_
Servicio: null_x000d_
Telefono: 3003506105_x000d_
Anexo: 7289670_x000d_
Descripcion: El programa de impresion Photo Print; se desinstalo y dejo de funcionar</v>
      </c>
      <c r="J1328" t="str">
        <v>NO APLICA</v>
      </c>
      <c r="K1328" t="str">
        <v>Se requiere Tecnico de isit a la Tienda Metro Riohacha para realizar la Reinstalacion del PhotoPrint ya que tras una validacion se detecto que no se encuentra instalado correctamente y el activirus detecta un app como virus y lo elimina</v>
      </c>
      <c r="L1328" t="str">
        <v xml:space="preserve">Se reporta que el programa de Photo Print se desinstaló; se realiza validación encontrando que este fue detectado y borrado por el antivirus. Se establece comunicación con el área de soporte realizando la respectiva reinstalación en una ruta distinta para evitar este problema nuevamente; dando solución al problema.  </v>
      </c>
      <c r="M1328">
        <v>44642</v>
      </c>
      <c r="N1328">
        <v>44642</v>
      </c>
      <c r="O1328" t="str">
        <v>M040 METRO RIOHACHA</v>
      </c>
      <c r="P1328" t="str">
        <v>RIOHACHA</v>
      </c>
      <c r="Q1328" t="str">
        <v xml:space="preserve">WILGER MELO PRADO </v>
      </c>
      <c r="R1328">
        <v>1118852348</v>
      </c>
      <c r="S1328" t="str">
        <v>COSTA</v>
      </c>
    </row>
    <row r="1329" xml:space="preserve">
      <c r="A1329">
        <v>1328</v>
      </c>
      <c r="B1329">
        <v>12341536</v>
      </c>
      <c r="C1329" t="str">
        <v>REQUEST</v>
      </c>
      <c r="D1329" t="str">
        <v>CERRADO</v>
      </c>
      <c r="E1329" t="str">
        <v>TIENDA</v>
      </c>
      <c r="F1329" t="str">
        <v>INVENTARIO</v>
      </c>
      <c r="G1329" t="str">
        <v>IMPRESORA</v>
      </c>
      <c r="H1329" t="str">
        <v>INVENTARIO</v>
      </c>
      <c r="I1329"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Solicita Tecnico de Isit para realizar inventario de Impresoras POS._x000d_
Adjuntos: n.txt</v>
      </c>
      <c r="J1329" t="str">
        <v>NO APLICA</v>
      </c>
      <c r="K1329" t="str">
        <v>Se Solicita Tecnico de Isit para Realizar Inventario de Impresoras POS</v>
      </c>
      <c r="L1329" t="str">
        <v xml:space="preserve">Se realiza validación; inventario y ubicación de las impresoras indicadas en toda la tienda como fue solicitado.  </v>
      </c>
      <c r="M1329">
        <v>44642</v>
      </c>
      <c r="N1329">
        <v>44642</v>
      </c>
      <c r="O1329" t="str">
        <v>M040 METRO RIOHACHA</v>
      </c>
      <c r="P1329" t="str">
        <v>RIOHACHA</v>
      </c>
      <c r="Q1329" t="str">
        <v xml:space="preserve">WILGER MELO PRADO </v>
      </c>
      <c r="R1329">
        <v>1118852348</v>
      </c>
      <c r="S1329" t="str">
        <v>COSTA</v>
      </c>
    </row>
    <row r="1330" xml:space="preserve">
      <c r="A1330">
        <v>1329</v>
      </c>
      <c r="B1330">
        <v>12341536</v>
      </c>
      <c r="C1330" t="str">
        <v>REQUEST</v>
      </c>
      <c r="D1330" t="str">
        <v>CERRADO</v>
      </c>
      <c r="E1330" t="str">
        <v>TIENDA</v>
      </c>
      <c r="F1330" t="str">
        <v>INVENTARIO</v>
      </c>
      <c r="G1330" t="str">
        <v>IMPRESORA</v>
      </c>
      <c r="H1330" t="str">
        <v>INVENTARIO</v>
      </c>
      <c r="I1330"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Solicita Tecnico de Isit para realizar inventario de Impresoras POS._x000d_
Adjuntos: n.txt</v>
      </c>
      <c r="J1330" t="str">
        <v>NO APLICA</v>
      </c>
      <c r="K1330" t="str">
        <v>Se Solicita Tecnico de Isit para Realizar Inventario de Impresoras POS</v>
      </c>
      <c r="L1330" t="str">
        <v xml:space="preserve">Se realiza validación; inventario y ubicación de las impresoras indicadas en toda la tienda como fue solicitado.  </v>
      </c>
      <c r="M1330">
        <v>44642</v>
      </c>
      <c r="N1330">
        <v>44642</v>
      </c>
      <c r="O1330" t="str">
        <v>M040 METRO RIOHACHA</v>
      </c>
      <c r="P1330" t="str">
        <v>RIOHACHA</v>
      </c>
      <c r="Q1330" t="str">
        <v xml:space="preserve">WILGER MELO PRADO </v>
      </c>
      <c r="R1330">
        <v>1118852348</v>
      </c>
      <c r="S1330" t="str">
        <v>COSTA</v>
      </c>
    </row>
    <row r="1331" xml:space="preserve">
      <c r="A1331">
        <v>1330</v>
      </c>
      <c r="B1331">
        <v>12325693</v>
      </c>
      <c r="C1331" t="str">
        <v>REQUEST</v>
      </c>
      <c r="D1331" t="str">
        <v>CERRADO</v>
      </c>
      <c r="E1331" t="str">
        <v>TIENDA</v>
      </c>
      <c r="F1331" t="str">
        <v>CPU</v>
      </c>
      <c r="G1331" t="str">
        <v>CPU</v>
      </c>
      <c r="H1331" t="str">
        <v>LENOVO</v>
      </c>
      <c r="I1331" t="str" xml:space="preserve">
        <v xml:space="preserve">Datos usuario_x000d_
Nombre: Omar Andres Carvajal Leon_x000d_
Correo: omarandres.carvajalleon@cencosud.com.co_x000d_
Usuario AD: OCarvajL_x000d_
Pais: Colombia_x000d_
Ubicacion: M183 METRO SAN GIL_x000d_
Zona: Colombia Oriente_x000d_
Unidad de Negocio: METRO_x000d_
Servicio: Retail Financiero_x000d_
Telefono: 3016878926_x000d_
Anexo: null_x000d_
Descripcion: solicito instalacion de punto de red; para la oficina de publicidad; dado que hay un equipo que no tiene conexion a la red._x000d_
AREA EN DONDE SE UBICA EL EQUIPO : publicidad</v>
      </c>
      <c r="J1331" t="str">
        <v>NO APLICA</v>
      </c>
      <c r="K1331" t="str" xml:space="preserve">
        <v xml:space="preserve">Buen día._x000d_
Se solicita realizar formato instalación cableado lógico._x000d_
Se encuentra en área de publicidad._x000d_
Equipo a impactar: DESKTOP|PC LENOVO M720Q/MONITOR|PLANOLENOVO seriales MJ0EM5MS_x000d_
Se anexa formato y ejemplo de cómo realizarlo.</v>
      </c>
      <c r="L1331" t="str">
        <v>Se hace visita en sitio; se confirma ingreso con gerente de la tienda quien informa y autoriza la instalación del punto de red del equipo de publicidad. Se procede a tomar evidencias de donde se encuentra ubicado el equipo y del cuarto de comunicaciones para la instalación del punto; se toman evidencias fotográficas y se diligencia formato de la solicitud.</v>
      </c>
      <c r="M1331">
        <v>44638</v>
      </c>
      <c r="N1331">
        <v>44643</v>
      </c>
      <c r="O1331" t="str">
        <v>M183 METRO SAN GIL</v>
      </c>
      <c r="P1331" t="str">
        <v>SAN GIL</v>
      </c>
      <c r="Q1331" t="str">
        <v>JAIRO CAÑAS ACEVEDO</v>
      </c>
      <c r="R1331">
        <v>1098707802</v>
      </c>
      <c r="S1331" t="str">
        <v>ORIENTE</v>
      </c>
    </row>
    <row r="1332" xml:space="preserve">
      <c r="A1332">
        <v>1331</v>
      </c>
      <c r="B1332">
        <v>12340115</v>
      </c>
      <c r="C1332" t="str">
        <v>REQUEST</v>
      </c>
      <c r="D1332" t="str">
        <v>CERRADO</v>
      </c>
      <c r="E1332" t="str">
        <v>TIENDA</v>
      </c>
      <c r="F1332" t="str">
        <v>CPU</v>
      </c>
      <c r="G1332" t="str">
        <v>CPU</v>
      </c>
      <c r="H1332" t="str">
        <v>LENOVO</v>
      </c>
      <c r="I1332"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Buen dia; al abrir el programa Corel Draw no inicia y me sale una ventana reinicie el sistema y vuelva a abrir el programa para intentar solucionar el programa. Si el programa persiste; por favor desinstale el programa y vuelve a instalarlo (error 1)_x000d_
Indicar la ubicacion del computador en la tienda o sede: decoracion</v>
      </c>
      <c r="J1332" t="str">
        <v>NO APLICA</v>
      </c>
      <c r="K1332" t="str" xml:space="preserve">
        <v xml:space="preserve">Mediante conexión remota; se valida la novedad presentada con el acceso a corel; pero no es posible dar solución. Corel no se ejecuta._x000d_
Se requiere apoyo remoto.</v>
      </c>
      <c r="L1332" t="str">
        <v>se realiza verificación de la falla y se determina desinstalar Corel y realizar reinstalación; hacer re perfilamiento de usuario para comenzar un perfil nuevo; se realizan pruebas por el usuario y se reinstalan las fuentes requeridas; y recibe a satisfacción LEIDY usuario de decoración.</v>
      </c>
      <c r="M1332">
        <v>44642</v>
      </c>
      <c r="N1332">
        <v>44643</v>
      </c>
      <c r="O1332" t="str">
        <v>J185 JUMBO YOPAL</v>
      </c>
      <c r="P1332" t="str">
        <v>YOPAL</v>
      </c>
      <c r="Q1332" t="str">
        <v>RAFAEL BARRERA DIAZ</v>
      </c>
      <c r="R1332">
        <v>6766862</v>
      </c>
      <c r="S1332" t="str">
        <v>ORIENTE</v>
      </c>
    </row>
    <row r="1333" xml:space="preserve">
      <c r="A1333">
        <v>1332</v>
      </c>
      <c r="B1333">
        <v>12340115</v>
      </c>
      <c r="C1333" t="str">
        <v>REQUEST</v>
      </c>
      <c r="D1333" t="str">
        <v>CERRADO</v>
      </c>
      <c r="E1333" t="str">
        <v>TIENDA</v>
      </c>
      <c r="F1333" t="str">
        <v>CPU</v>
      </c>
      <c r="G1333" t="str">
        <v>CPU</v>
      </c>
      <c r="H1333" t="str">
        <v>LENOVO</v>
      </c>
      <c r="I1333"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Buen dia; al abrir el programa Corel Draw no inicia y me sale una ventana reinicie el sistema y vuelva a abrir el programa para intentar solucionar el programa. Si el programa persiste; por favor desinstale el programa y vuelve a instalarlo (error 1)_x000d_
Indicar la ubicacion del computador en la tienda o sede: decoracion</v>
      </c>
      <c r="J1333" t="str">
        <v>NO APLICA</v>
      </c>
      <c r="K1333" t="str" xml:space="preserve">
        <v xml:space="preserve">Mediante conexión remota; se valida la novedad presentada con el acceso a corel; pero no es posible dar solución. Corel no se ejecuta._x000d_
Se requiere apoyo remoto.</v>
      </c>
      <c r="L1333" t="str">
        <v>se realiza verificación de la falla y se determina desinstalar Corel y realizar reinstalación; hacer re perfilamiento de usuario para comenzar un perfil nuevo; se realizan pruebas por el usuario y se reinstalan las fuentes requeridas; y recibe a satisfacción LEIDY usuario de decoración.</v>
      </c>
      <c r="M1333">
        <v>44642</v>
      </c>
      <c r="N1333">
        <v>44643</v>
      </c>
      <c r="O1333" t="str">
        <v>J185 JUMBO YOPAL</v>
      </c>
      <c r="P1333" t="str">
        <v>YOPAL</v>
      </c>
      <c r="Q1333" t="str">
        <v>RAFAEL BARRERA DIAZ</v>
      </c>
      <c r="R1333">
        <v>6766862</v>
      </c>
      <c r="S1333" t="str">
        <v>ORIENTE</v>
      </c>
    </row>
    <row r="1334" xml:space="preserve">
      <c r="A1334">
        <v>1333</v>
      </c>
      <c r="B1334">
        <v>12328758</v>
      </c>
      <c r="C1334" t="str">
        <v>REQUEST</v>
      </c>
      <c r="D1334" t="str">
        <v>CERRADO</v>
      </c>
      <c r="E1334" t="str">
        <v>TIENDA</v>
      </c>
      <c r="F1334" t="str">
        <v>PDA</v>
      </c>
      <c r="G1334" t="str">
        <v>PDA</v>
      </c>
      <c r="H1334" t="str">
        <v>HONEYWELL</v>
      </c>
      <c r="I1334"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21145B045D_x000d_
DESCOFIGURACION IP_x000d_
Seccion de la tienda en donde se ubica la PDT o usuario: seguridad</v>
      </c>
      <c r="J1334" t="str">
        <v>NO APLICA</v>
      </c>
      <c r="K1334" t="str">
        <v xml:space="preserve">se requiere su colaboracion	</v>
      </c>
      <c r="L1334" t="str">
        <v>Se evidencia que la aplicación genexis no ingresa por lo que se realiza lo siguiente: se procede a ingresar con usuario administrador; se toma un archivo PDF con la configuración de Genesix; se ejecuta ese link y se procede a realizar pruebas quedando operativa y a satisfacción del cliente.</v>
      </c>
      <c r="M1334">
        <v>44615</v>
      </c>
      <c r="N1334">
        <v>44643</v>
      </c>
      <c r="O1334" t="str">
        <v>M085 METRO MONTERIA</v>
      </c>
      <c r="P1334" t="str">
        <v>MONTERIA</v>
      </c>
      <c r="Q1334" t="str">
        <v>SHARON YANETH KERGUELEN WILCHES</v>
      </c>
      <c r="R1334">
        <v>1067917448</v>
      </c>
      <c r="S1334" t="str">
        <v>COSTA</v>
      </c>
    </row>
    <row r="1335" xml:space="preserve">
      <c r="A1335">
        <v>1334</v>
      </c>
      <c r="B1335">
        <v>12337484</v>
      </c>
      <c r="C1335" t="str">
        <v>REQUEST</v>
      </c>
      <c r="D1335" t="str">
        <v>CERRADO</v>
      </c>
      <c r="E1335" t="str">
        <v>TIENDA</v>
      </c>
      <c r="F1335" t="str">
        <v>PDA</v>
      </c>
      <c r="G1335" t="str">
        <v>PDA</v>
      </c>
      <c r="H1335" t="str">
        <v>HONEYWELL</v>
      </c>
      <c r="I1335"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Falla en la señal para el registro de control antenas de electrodomesticos_x000d_
Seccion de la tienda en donde se ubica la PDT o usuario: Tienda Jumbo Yopal; Control Perdidas Antena 1 y Antena 2_x000d_
</v>
      </c>
      <c r="J1335" t="str">
        <v>NO APLICA</v>
      </c>
      <c r="K1335" t="str" xml:space="preserve">
        <v xml:space="preserve">Por favor nos apoyan a validar la novedad._x000d_
</v>
      </c>
      <c r="L1335" t="str" xml:space="preserve">
        <v xml:space="preserve">se realiza revisión de las pdt y estas están en funcionamiento normal se realizaron pruebas de funcionamiento y sin novedad este problema se presenta rara vez a la semana y es problemas de conectividad. Hacia el servidor.    SERIAL 21177B75CD  SERIAL 21175B491_x000d_
</v>
      </c>
      <c r="M1335">
        <v>44643</v>
      </c>
      <c r="N1335">
        <v>44643</v>
      </c>
      <c r="O1335" t="str">
        <v>J185 JUMBO YOPAL</v>
      </c>
      <c r="P1335" t="str">
        <v>YOPAL</v>
      </c>
      <c r="Q1335" t="str">
        <v>RAFAEL BARRERA DIAZ</v>
      </c>
      <c r="R1335">
        <v>6766862</v>
      </c>
      <c r="S1335" t="str">
        <v>ORIENTE</v>
      </c>
    </row>
    <row r="1336" xml:space="preserve">
      <c r="A1336">
        <v>1335</v>
      </c>
      <c r="B1336">
        <v>12341373</v>
      </c>
      <c r="C1336" t="str">
        <v>REQUEST</v>
      </c>
      <c r="D1336" t="str">
        <v>CERRADO</v>
      </c>
      <c r="E1336" t="str">
        <v>TIENDA</v>
      </c>
      <c r="F1336" t="str">
        <v>PDA</v>
      </c>
      <c r="G1336" t="str">
        <v>PDA</v>
      </c>
      <c r="H1336" t="str">
        <v>HONEYWELL</v>
      </c>
      <c r="I1336"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PDT PIDE CLAVE PARA INGRESO_x000d_
S/N 2114B0362_x000d_
Seccion de la tienda en donde se ubica la PDT o usuario: seguridad</v>
      </c>
      <c r="J1336" t="str">
        <v>NO APLICA</v>
      </c>
      <c r="K1336" t="str">
        <v xml:space="preserve">se requiere su colaboracion	</v>
      </c>
      <c r="L1336" t="str">
        <v>La pda tiene una pantalla donde requiere clave la cual no permite el ingreso por lo que se procede a resetear la pda; luego de restablecer de fábrica; se copia el el firmware a la pda y luego de instalar el programa se procede a instalar los apks corporativos; así mismo se procede a realizar la ejecución del pdf para que se conecte la aplicación genesix. Luego de realizar la configuración se procede a realizar pruebas quedando operativo y a satisfacción del cliente.</v>
      </c>
      <c r="M1336">
        <v>44615</v>
      </c>
      <c r="N1336">
        <v>44643</v>
      </c>
      <c r="O1336" t="str">
        <v>M085 METRO MONTERIA</v>
      </c>
      <c r="P1336" t="str">
        <v>MONTERIA</v>
      </c>
      <c r="Q1336" t="str">
        <v>SHARON YANETH KERGUELEN WILCHES</v>
      </c>
      <c r="R1336">
        <v>1067917448</v>
      </c>
      <c r="S1336" t="str">
        <v>COSTA</v>
      </c>
    </row>
    <row r="1337" xml:space="preserve">
      <c r="A1337">
        <v>1336</v>
      </c>
      <c r="B1337">
        <v>12341373</v>
      </c>
      <c r="C1337" t="str">
        <v>REQUEST</v>
      </c>
      <c r="D1337" t="str">
        <v>CERRADO</v>
      </c>
      <c r="E1337" t="str">
        <v>TIENDA</v>
      </c>
      <c r="F1337" t="str">
        <v>PDA</v>
      </c>
      <c r="G1337" t="str">
        <v>PDA</v>
      </c>
      <c r="H1337" t="str">
        <v>HONEYWELL</v>
      </c>
      <c r="I1337"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PDT PIDE CLAVE PARA INGRESO_x000d_
S/N 2114B0362_x000d_
Seccion de la tienda en donde se ubica la PDT o usuario: seguridad</v>
      </c>
      <c r="J1337" t="str">
        <v>NO APLICA</v>
      </c>
      <c r="K1337" t="str">
        <v xml:space="preserve">se requiere su colaboracion	</v>
      </c>
      <c r="L1337" t="str">
        <v>La pda tiene una pantalla donde requiere clave la cual no permite el ingreso por lo que se procede a resetear la pda; luego de restablecer de fábrica; se copia el el firmware a la pda y luego de instalar el programa se procede a instalar los apks corporativos; así mismo se procede a realizar la ejecución del pdf para que se conecte la aplicación genesix. Luego de realizar la configuración se procede a realizar pruebas quedando operativo y a satisfacción del cliente.</v>
      </c>
      <c r="M1337">
        <v>44615</v>
      </c>
      <c r="N1337">
        <v>44643</v>
      </c>
      <c r="O1337" t="str">
        <v>M085 METRO MONTERIA</v>
      </c>
      <c r="P1337" t="str">
        <v>MONTERIA</v>
      </c>
      <c r="Q1337" t="str">
        <v>SHARON YANETH KERGUELEN WILCHES</v>
      </c>
      <c r="R1337">
        <v>1067917448</v>
      </c>
      <c r="S1337" t="str">
        <v>COSTA</v>
      </c>
    </row>
    <row r="1338" xml:space="preserve">
      <c r="A1338">
        <v>1337</v>
      </c>
      <c r="B1338">
        <v>12341378</v>
      </c>
      <c r="C1338" t="str">
        <v>REQUEST</v>
      </c>
      <c r="D1338" t="str">
        <v>CERRADO</v>
      </c>
      <c r="E1338" t="str">
        <v>TIENDA</v>
      </c>
      <c r="F1338" t="str">
        <v>PDA</v>
      </c>
      <c r="G1338" t="str">
        <v>PDA</v>
      </c>
      <c r="H1338" t="str">
        <v>HONEYWELL</v>
      </c>
      <c r="I1338"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PDT EL GENESIX PIDE RECONEXION AL SERVIDOR_x000d_
S/N 20073B2709_x000d_
Seccion de la tienda en donde se ubica la PDT o usuario: seguridad</v>
      </c>
      <c r="J1338" t="str">
        <v>NO APLICA</v>
      </c>
      <c r="K1338" t="str">
        <v xml:space="preserve">se requiere su colaboracion	</v>
      </c>
      <c r="L1338" t="str">
        <v>Se evidencia que la aplicación genexis no ingresa por lo que se realiza lo siguiente: se procede a ingresar con usuario administrador; se toma un archivo PDF con la configuración de Genesix; se ejecuta ese link y se procede a realizar pruebas quedando operativa y a satisfacción del cliente.</v>
      </c>
      <c r="M1338">
        <v>44615</v>
      </c>
      <c r="N1338">
        <v>44643</v>
      </c>
      <c r="O1338" t="str">
        <v>M085 METRO MONTERIA</v>
      </c>
      <c r="P1338" t="str">
        <v>MONTERIA</v>
      </c>
      <c r="Q1338" t="str">
        <v>SHARON YANETH KERGUELEN WILCHES</v>
      </c>
      <c r="R1338">
        <v>1067917448</v>
      </c>
      <c r="S1338" t="str">
        <v>COSTA</v>
      </c>
    </row>
    <row r="1339" xml:space="preserve">
      <c r="A1339">
        <v>1338</v>
      </c>
      <c r="B1339">
        <v>12341360</v>
      </c>
      <c r="C1339" t="str">
        <v>ACOMPAÑAMIENTO</v>
      </c>
      <c r="D1339" t="str">
        <v>CERRADO</v>
      </c>
      <c r="E1339" t="str">
        <v>TIENDA</v>
      </c>
      <c r="F1339" t="str">
        <v>ACOMPAÑAMIENTO</v>
      </c>
      <c r="G1339" t="str">
        <v>ACOMPAÑAMIENTO</v>
      </c>
      <c r="H1339" t="str">
        <v>ACOMPAÑAMIENTO</v>
      </c>
      <c r="I1339" t="str" xml:space="preserve">
        <v xml:space="preserve">Datos usuario_x000d_
Nombre: David Higuita_x000d_
Correo: David.Higuita@cencosud.com.co_x000d_
Usuario AD: DHiguita_x000d_
Pais: Colombia_x000d_
Ubicacion: J022 JUMBO LAS VEGAS_x000d_
Zona: Colombia Centro_x000d_
Unidad de Negocio: Areas Corp. y De Apoyo_x000d_
Servicio: Sistemas_x000d_
Telefono: 3174298883_x000d_
Anexo: null_x000d_
Descripcion: Buenas tardes_x000d_
_x000d_
se requiere acompañamiento del trabajo de redes en al tienda las Vegas</v>
      </c>
      <c r="J1339" t="str">
        <v>NO APLICA</v>
      </c>
      <c r="K1339" t="str" xml:space="preserve">
        <v xml:space="preserve">Transfer Assignee from '' to 'Espinosa Rodriguez; Jamir Leandro '_x000d_
Transfer Group from 'Redes y Comunicaciones - Nivel 2 - COL' to 'Soporte_Onsite_REG_Remoto_SM Colombia'</v>
      </c>
      <c r="L1339" t="str" xml:space="preserve">
        <v xml:space="preserve">23/03/2022 Se ingresa a sitio a las 08:00 se presentan inconvenientes para el ingreso ya que el personal de seguridad no valido correctamente el correo de ingreso; se permitió el ingreso a las 08:40 am. Se inicio la labor siguiendo las indicaciones de Deisy Aricapa líder de sistemas de la tienda y según sus indicaciones se debía hacer acompañamiento al personal de redes de Cencosud para la configuración y posteriores pruebas funcionales de las pdt ya que están presentando fallas de conexión; se me entregaron los contactos de las personas encargadas de redes y con las cuales se debía hacer el proceso. Me intente comunicar con el encargado de la guardia de redes el señor Oscar García y no me respondió entonces me comunique con el señor Fabián también encargado de redes y me respondió que el no estaba enterado del trabajo que se debía realizar le pedí que por favor validara y después de un rato me respondió que el encargado para el trabajo era el señor Henry; con el comencé el proceso de configuración y pruebas; se cambió la cswlan de una de las pdt para mirara si mejoraba la conexión;  se cambió el usuario de ingreso a red del dispositivo; adicionalmente desde el área de redes se hicieron cambios internos del sistema para mejorar la conectividad de las pda pero el inconveniente persistió por lo que el señor Henrry  me indico que ellos validarían internamente para tomar una decisión sobre el paso a seguir para resolver el problema de conexión.       _x000d_
24/03/2022 a las 08:00 am   se reanudaron las actividades de acompañamiento en la tienda JUMBO de las Vegas Medellin; con el compañero Henrry encargado de la guardia de redes en Cencosud; se verifico la señal de los AP; se valido la señal de las pdts dentro de la tienda y se encontró que las pdt marca Motorola solo se estaban conectando por la red 2;4 g; adicionalmente se encontró que en un sector de la tienda la red tenía muy poca intensidad de señal; se verificaron varias de las conexiones en el centro de computo y se encontró que varios de los puertos de fibra estaban apagados; no se pudieron encender porque los compañeros de redes no pudieron identificar la causa de porque estaban apagados; se configuró la red 5g en una de las pdt marca motorola y se procedió a hacer pruebas de conectividad; se hicieron varios pings extendidos y se verifico que la perdida de paquetería era casi nula por lo que se decidió dar por solucionado el inconveniente siendo las 18:00 horas del 24/03/2022</v>
      </c>
      <c r="M1339">
        <v>44642</v>
      </c>
      <c r="N1339">
        <v>44644</v>
      </c>
      <c r="O1339" t="str">
        <v>J022 JUMBO LAS VEGAS</v>
      </c>
      <c r="P1339" t="str">
        <v>MEDELLIN</v>
      </c>
      <c r="Q1339" t="str">
        <v>JUAN CARLOS PINEDA ALCARAZ</v>
      </c>
      <c r="R1339">
        <v>1023830773</v>
      </c>
      <c r="S1339" t="str">
        <v>CENTRO</v>
      </c>
    </row>
    <row r="1340" xml:space="preserve">
      <c r="A1340">
        <v>1339</v>
      </c>
      <c r="B1340">
        <v>12341360</v>
      </c>
      <c r="C1340" t="str">
        <v>ACOMPAÑAMIENTO</v>
      </c>
      <c r="D1340" t="str">
        <v>CERRADO</v>
      </c>
      <c r="E1340" t="str">
        <v>TIENDA</v>
      </c>
      <c r="F1340" t="str">
        <v>ACOMPAÑAMIENTO</v>
      </c>
      <c r="G1340" t="str">
        <v>ACOMPAÑAMIENTO</v>
      </c>
      <c r="H1340" t="str">
        <v>ACOMPAÑAMIENTO</v>
      </c>
      <c r="I1340" t="str" xml:space="preserve">
        <v xml:space="preserve">Datos usuario_x000d_
Nombre: David Higuita_x000d_
Correo: David.Higuita@cencosud.com.co_x000d_
Usuario AD: DHiguita_x000d_
Pais: Colombia_x000d_
Ubicacion: J022 JUMBO LAS VEGAS_x000d_
Zona: Colombia Centro_x000d_
Unidad de Negocio: Areas Corp. y De Apoyo_x000d_
Servicio: Sistemas_x000d_
Telefono: 3174298883_x000d_
Anexo: null_x000d_
Descripcion: Buenas tardes_x000d_
_x000d_
se requiere acompañamiento del trabajo de redes en al tienda las Vegas</v>
      </c>
      <c r="J1340" t="str">
        <v>NO APLICA</v>
      </c>
      <c r="K1340" t="str" xml:space="preserve">
        <v xml:space="preserve">Transfer Assignee from '' to 'Espinosa Rodriguez; Jamir Leandro '_x000d_
Transfer Group from 'Redes y Comunicaciones - Nivel 2 - COL' to 'Soporte_Onsite_REG_Remoto_SM Colombia'</v>
      </c>
      <c r="L1340" t="str" xml:space="preserve">
        <v xml:space="preserve">23/03/2022 Se ingresa a sitio a las 08:00 se presentan inconvenientes para el ingreso ya que el personal de seguridad no valido correctamente el correo de ingreso; se permitió el ingreso a las 08:40 am. Se inicio la labor siguiendo las indicaciones de Deisy Aricapa líder de sistemas de la tienda y según sus indicaciones se debía hacer acompañamiento al personal de redes de Cencosud para la configuración y posteriores pruebas funcionales de las pdt ya que están presentando fallas de conexión; se me entregaron los contactos de las personas encargadas de redes y con las cuales se debía hacer el proceso. Me intente comunicar con el encargado de la guardia de redes el señor Oscar García y no me respondió entonces me comunique con el señor Fabián también encargado de redes y me respondió que el no estaba enterado del trabajo que se debía realizar le pedí que por favor validara y después de un rato me respondió que el encargado para el trabajo era el señor Henry; con el comencé el proceso de configuración y pruebas; se cambió la cswlan de una de las pdt para mirara si mejoraba la conexión;  se cambió el usuario de ingreso a red del dispositivo; adicionalmente desde el área de redes se hicieron cambios internos del sistema para mejorar la conectividad de las pda pero el inconveniente persistió por lo que el señor Henrry  me indico que ellos validarían internamente para tomar una decisión sobre el paso a seguir para resolver el problema de conexión.       _x000d_
24/03/2022 a las 08:00 am   se reanudaron las actividades de acompañamiento en la tienda JUMBO de las Vegas Medellin; con el compañero Henrry encargado de la guardia de redes en Cencosud; se verifico la señal de los AP; se valido la señal de las pdts dentro de la tienda y se encontró que las pdt marca Motorola solo se estaban conectando por la red 2;4 g; adicionalmente se encontró que en un sector de la tienda la red tenía muy poca intensidad de señal; se verificaron varias de las conexiones en el centro de computo y se encontró que varios de los puertos de fibra estaban apagados; no se pudieron encender porque los compañeros de redes no pudieron identificar la causa de porque estaban apagados; se configuró la red 5g en una de las pdt marca motorola y se procedió a hacer pruebas de conectividad; se hicieron varios pings extendidos y se verifico que la perdida de paquetería era casi nula por lo que se decidió dar por solucionado el inconveniente siendo las 18:00 horas del 24/03/2022</v>
      </c>
      <c r="M1340">
        <v>44642</v>
      </c>
      <c r="N1340">
        <v>44644</v>
      </c>
      <c r="O1340" t="str">
        <v>J022 JUMBO LAS VEGAS</v>
      </c>
      <c r="P1340" t="str">
        <v>MEDELLIN</v>
      </c>
      <c r="Q1340" t="str">
        <v>JUAN CARLOS PINEDA ALCARAZ</v>
      </c>
      <c r="R1340">
        <v>1023830773</v>
      </c>
      <c r="S1340" t="str">
        <v>CENTRO</v>
      </c>
    </row>
    <row r="1341" xml:space="preserve">
      <c r="A1341">
        <v>1340</v>
      </c>
      <c r="B1341">
        <v>12341360</v>
      </c>
      <c r="C1341" t="str">
        <v>ACOMPAÑAMIENTO</v>
      </c>
      <c r="D1341" t="str">
        <v>CERRADO</v>
      </c>
      <c r="E1341" t="str">
        <v>TIENDA</v>
      </c>
      <c r="F1341" t="str">
        <v>ACOMPAÑAMIENTO</v>
      </c>
      <c r="G1341" t="str">
        <v>ACOMPAÑAMIENTO</v>
      </c>
      <c r="H1341" t="str">
        <v>ACOMPAÑAMIENTO</v>
      </c>
      <c r="I1341" t="str" xml:space="preserve">
        <v xml:space="preserve">Datos usuario_x000d_
Nombre: David Higuita_x000d_
Correo: David.Higuita@cencosud.com.co_x000d_
Usuario AD: DHiguita_x000d_
Pais: Colombia_x000d_
Ubicacion: J022 JUMBO LAS VEGAS_x000d_
Zona: Colombia Centro_x000d_
Unidad de Negocio: Areas Corp. y De Apoyo_x000d_
Servicio: Sistemas_x000d_
Telefono: 3174298883_x000d_
Anexo: null_x000d_
Descripcion: Buenas tardes_x000d_
_x000d_
se requiere acompañamiento del trabajo de redes en al tienda las Vegas</v>
      </c>
      <c r="J1341" t="str">
        <v>NO APLICA</v>
      </c>
      <c r="K1341" t="str" xml:space="preserve">
        <v xml:space="preserve">Transfer Assignee from '' to 'Espinosa Rodriguez; Jamir Leandro '_x000d_
Transfer Group from 'Redes y Comunicaciones - Nivel 2 - COL' to 'Soporte_Onsite_REG_Remoto_SM Colombia'</v>
      </c>
      <c r="L1341" t="str" xml:space="preserve">
        <v xml:space="preserve">23/03/2022 Se ingresa a sitio a las 08:00 se presentan inconvenientes para el ingreso ya que el personal de seguridad no valido correctamente el correo de ingreso; se permitió el ingreso a las 08:40 am. Se inicio la labor siguiendo las indicaciones de Deisy Aricapa líder de sistemas de la tienda y según sus indicaciones se debía hacer acompañamiento al personal de redes de Cencosud para la configuración y posteriores pruebas funcionales de las pdt ya que están presentando fallas de conexión; se me entregaron los contactos de las personas encargadas de redes y con las cuales se debía hacer el proceso. Me intente comunicar con el encargado de la guardia de redes el señor Oscar García y no me respondió entonces me comunique con el señor Fabián también encargado de redes y me respondió que el no estaba enterado del trabajo que se debía realizar le pedí que por favor validara y después de un rato me respondió que el encargado para el trabajo era el señor Henry; con el comencé el proceso de configuración y pruebas; se cambió la cswlan de una de las pdt para mirara si mejoraba la conexión;  se cambió el usuario de ingreso a red del dispositivo; adicionalmente desde el área de redes se hicieron cambios internos del sistema para mejorar la conectividad de las pda pero el inconveniente persistió por lo que el señor Henrry  me indico que ellos validarían internamente para tomar una decisión sobre el paso a seguir para resolver el problema de conexión.       _x000d_
24/03/2022 a las 08:00 am   se reanudaron las actividades de acompañamiento en la tienda JUMBO de las Vegas Medellin; con el compañero Henrry encargado de la guardia de redes en Cencosud; se verifico la señal de los AP; se valido la señal de las pdts dentro de la tienda y se encontró que las pdt marca Motorola solo se estaban conectando por la red 2;4 g; adicionalmente se encontró que en un sector de la tienda la red tenía muy poca intensidad de señal; se verificaron varias de las conexiones en el centro de computo y se encontró que varios de los puertos de fibra estaban apagados; no se pudieron encender porque los compañeros de redes no pudieron identificar la causa de porque estaban apagados; se configuró la red 5g en una de las pdt marca motorola y se procedió a hacer pruebas de conectividad; se hicieron varios pings extendidos y se verifico que la perdida de paquetería era casi nula por lo que se decidió dar por solucionado el inconveniente siendo las 18:00 horas del 24/03/2022</v>
      </c>
      <c r="M1341">
        <v>44642</v>
      </c>
      <c r="N1341">
        <v>44644</v>
      </c>
      <c r="O1341" t="str">
        <v>J022 JUMBO LAS VEGAS</v>
      </c>
      <c r="P1341" t="str">
        <v>MEDELLIN</v>
      </c>
      <c r="Q1341" t="str">
        <v>JUAN CARLOS PINEDA ALCARAZ</v>
      </c>
      <c r="R1341">
        <v>1023830773</v>
      </c>
      <c r="S1341" t="str">
        <v>CENTRO</v>
      </c>
    </row>
    <row r="1342" xml:space="preserve">
      <c r="A1342">
        <v>1341</v>
      </c>
      <c r="B1342">
        <v>12341360</v>
      </c>
      <c r="C1342" t="str">
        <v>ACOMPAÑAMIENTO</v>
      </c>
      <c r="D1342" t="str">
        <v>CERRADO</v>
      </c>
      <c r="E1342" t="str">
        <v>TIENDA</v>
      </c>
      <c r="F1342" t="str">
        <v>ACOMPAÑAMIENTO</v>
      </c>
      <c r="G1342" t="str">
        <v>ACOMPAÑAMIENTO</v>
      </c>
      <c r="H1342" t="str">
        <v>ACOMPAÑAMIENTO</v>
      </c>
      <c r="I1342" t="str" xml:space="preserve">
        <v xml:space="preserve">Datos usuario_x000d_
Nombre: David Higuita_x000d_
Correo: David.Higuita@cencosud.com.co_x000d_
Usuario AD: DHiguita_x000d_
Pais: Colombia_x000d_
Ubicacion: J022 JUMBO LAS VEGAS_x000d_
Zona: Colombia Centro_x000d_
Unidad de Negocio: Areas Corp. y De Apoyo_x000d_
Servicio: Sistemas_x000d_
Telefono: 3174298883_x000d_
Anexo: null_x000d_
Descripcion: Buenas tardes_x000d_
_x000d_
se requiere acompañamiento del trabajo de redes en al tienda las Vegas</v>
      </c>
      <c r="J1342" t="str">
        <v>NO APLICA</v>
      </c>
      <c r="K1342" t="str" xml:space="preserve">
        <v xml:space="preserve">Transfer Assignee from '' to 'Espinosa Rodriguez; Jamir Leandro '_x000d_
Transfer Group from 'Redes y Comunicaciones - Nivel 2 - COL' to 'Soporte_Onsite_REG_Remoto_SM Colombia'</v>
      </c>
      <c r="L1342" t="str" xml:space="preserve">
        <v xml:space="preserve">23/03/2022 Se ingresa a sitio a las 08:00 se presentan inconvenientes para el ingreso ya que el personal de seguridad no valido correctamente el correo de ingreso; se permitió el ingreso a las 08:40 am. Se inicio la labor siguiendo las indicaciones de Deisy Aricapa líder de sistemas de la tienda y según sus indicaciones se debía hacer acompañamiento al personal de redes de Cencosud para la configuración y posteriores pruebas funcionales de las pdt ya que están presentando fallas de conexión; se me entregaron los contactos de las personas encargadas de redes y con las cuales se debía hacer el proceso. Me intente comunicar con el encargado de la guardia de redes el señor Oscar García y no me respondió entonces me comunique con el señor Fabián también encargado de redes y me respondió que el no estaba enterado del trabajo que se debía realizar le pedí que por favor validara y después de un rato me respondió que el encargado para el trabajo era el señor Henry; con el comencé el proceso de configuración y pruebas; se cambió la cswlan de una de las pdt para mirara si mejoraba la conexión;  se cambió el usuario de ingreso a red del dispositivo; adicionalmente desde el área de redes se hicieron cambios internos del sistema para mejorar la conectividad de las pda pero el inconveniente persistió por lo que el señor Henrry  me indico que ellos validarían internamente para tomar una decisión sobre el paso a seguir para resolver el problema de conexión.       _x000d_
24/03/2022 a las 08:00 am   se reanudaron las actividades de acompañamiento en la tienda JUMBO de las Vegas Medellin; con el compañero Henrry encargado de la guardia de redes en Cencosud; se verifico la señal de los AP; se valido la señal de las pdts dentro de la tienda y se encontró que las pdt marca Motorola solo se estaban conectando por la red 2;4 g; adicionalmente se encontró que en un sector de la tienda la red tenía muy poca intensidad de señal; se verificaron varias de las conexiones en el centro de computo y se encontró que varios de los puertos de fibra estaban apagados; no se pudieron encender porque los compañeros de redes no pudieron identificar la causa de porque estaban apagados; se configuró la red 5g en una de las pdt marca motorola y se procedió a hacer pruebas de conectividad; se hicieron varios pings extendidos y se verifico que la perdida de paquetería era casi nula por lo que se decidió dar por solucionado el inconveniente siendo las 18:00 horas del 24/03/2022</v>
      </c>
      <c r="M1342">
        <v>44642</v>
      </c>
      <c r="N1342">
        <v>44644</v>
      </c>
      <c r="O1342" t="str">
        <v>J022 JUMBO LAS VEGAS</v>
      </c>
      <c r="P1342" t="str">
        <v>MEDELLIN</v>
      </c>
      <c r="Q1342" t="str">
        <v>JUAN CARLOS PINEDA ALCARAZ</v>
      </c>
      <c r="R1342">
        <v>1023830773</v>
      </c>
      <c r="S1342" t="str">
        <v>CENTRO</v>
      </c>
    </row>
    <row r="1343" xml:space="preserve">
      <c r="A1343">
        <v>1342</v>
      </c>
      <c r="B1343">
        <v>12341360</v>
      </c>
      <c r="C1343" t="str">
        <v>ACOMPAÑAMIENTO</v>
      </c>
      <c r="D1343" t="str">
        <v>CERRADO</v>
      </c>
      <c r="E1343" t="str">
        <v>TIENDA</v>
      </c>
      <c r="F1343" t="str">
        <v>ACOMPAÑAMIENTO</v>
      </c>
      <c r="G1343" t="str">
        <v>ACOMPAÑAMIENTO</v>
      </c>
      <c r="H1343" t="str">
        <v>ACOMPAÑAMIENTO</v>
      </c>
      <c r="I1343" t="str" xml:space="preserve">
        <v xml:space="preserve">Datos usuario_x000d_
Nombre: David Higuita_x000d_
Correo: David.Higuita@cencosud.com.co_x000d_
Usuario AD: DHiguita_x000d_
Pais: Colombia_x000d_
Ubicacion: J022 JUMBO LAS VEGAS_x000d_
Zona: Colombia Centro_x000d_
Unidad de Negocio: Areas Corp. y De Apoyo_x000d_
Servicio: Sistemas_x000d_
Telefono: 3174298883_x000d_
Anexo: null_x000d_
Descripcion: Buenas tardes_x000d_
_x000d_
se requiere acompañamiento del trabajo de redes en al tienda las Vegas</v>
      </c>
      <c r="J1343" t="str">
        <v>NO APLICA</v>
      </c>
      <c r="K1343" t="str" xml:space="preserve">
        <v xml:space="preserve">Transfer Assignee from '' to 'Espinosa Rodriguez; Jamir Leandro '_x000d_
Transfer Group from 'Redes y Comunicaciones - Nivel 2 - COL' to 'Soporte_Onsite_REG_Remoto_SM Colombia'</v>
      </c>
      <c r="L1343" t="str" xml:space="preserve">
        <v xml:space="preserve">23/03/2022 Se ingresa a sitio a las 08:00 se presentan inconvenientes para el ingreso ya que el personal de seguridad no valido correctamente el correo de ingreso; se permitió el ingreso a las 08:40 am. Se inicio la labor siguiendo las indicaciones de Deisy Aricapa líder de sistemas de la tienda y según sus indicaciones se debía hacer acompañamiento al personal de redes de Cencosud para la configuración y posteriores pruebas funcionales de las pdt ya que están presentando fallas de conexión; se me entregaron los contactos de las personas encargadas de redes y con las cuales se debía hacer el proceso. Me intente comunicar con el encargado de la guardia de redes el señor Oscar García y no me respondió entonces me comunique con el señor Fabián también encargado de redes y me respondió que el no estaba enterado del trabajo que se debía realizar le pedí que por favor validara y después de un rato me respondió que el encargado para el trabajo era el señor Henry; con el comencé el proceso de configuración y pruebas; se cambió la cswlan de una de las pdt para mirara si mejoraba la conexión;  se cambió el usuario de ingreso a red del dispositivo; adicionalmente desde el área de redes se hicieron cambios internos del sistema para mejorar la conectividad de las pda pero el inconveniente persistió por lo que el señor Henrry  me indico que ellos validarían internamente para tomar una decisión sobre el paso a seguir para resolver el problema de conexión.       _x000d_
24/03/2022 a las 08:00 am   se reanudaron las actividades de acompañamiento en la tienda JUMBO de las Vegas Medellin; con el compañero Henrry encargado de la guardia de redes en Cencosud; se verifico la señal de los AP; se valido la señal de las pdts dentro de la tienda y se encontró que las pdt marca Motorola solo se estaban conectando por la red 2;4 g; adicionalmente se encontró que en un sector de la tienda la red tenía muy poca intensidad de señal; se verificaron varias de las conexiones en el centro de computo y se encontró que varios de los puertos de fibra estaban apagados; no se pudieron encender porque los compañeros de redes no pudieron identificar la causa de porque estaban apagados; se configuró la red 5g en una de las pdt marca motorola y se procedió a hacer pruebas de conectividad; se hicieron varios pings extendidos y se verifico que la perdida de paquetería era casi nula por lo que se decidió dar por solucionado el inconveniente siendo las 18:00 horas del 24/03/2022</v>
      </c>
      <c r="M1343">
        <v>44642</v>
      </c>
      <c r="N1343">
        <v>44644</v>
      </c>
      <c r="O1343" t="str">
        <v>J022 JUMBO LAS VEGAS</v>
      </c>
      <c r="P1343" t="str">
        <v>MEDELLIN</v>
      </c>
      <c r="Q1343" t="str">
        <v>JUAN CARLOS PINEDA ALCARAZ</v>
      </c>
      <c r="R1343">
        <v>1023830773</v>
      </c>
      <c r="S1343" t="str">
        <v>CENTRO</v>
      </c>
    </row>
    <row r="1344" xml:space="preserve">
      <c r="A1344">
        <v>1343</v>
      </c>
      <c r="B1344">
        <v>12332514</v>
      </c>
      <c r="C1344" t="str">
        <v>REQUEST</v>
      </c>
      <c r="D1344" t="str">
        <v>CERRADO</v>
      </c>
      <c r="E1344" t="str">
        <v>TIENDA</v>
      </c>
      <c r="F1344" t="str">
        <v>BALANZA</v>
      </c>
      <c r="G1344" t="str">
        <v>MESA</v>
      </c>
      <c r="H1344" t="str">
        <v>METTLER</v>
      </c>
      <c r="I1344"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La bascula B-932069611 de la seccion de Carnes se daño y no fue posible arreglarla en la tienda; se requiere envio al laboratorio tecnico del proveedor._x000d_
_x000d_
Muchas gracias por su ayuda_x000d_
_x000d_
Cordial saludo_x000d_
Indica la ubicacion de tu balanza en la tienda: Rionegro</v>
      </c>
      <c r="J1344" t="str">
        <v>NO APLICA</v>
      </c>
      <c r="K1344" t="str" xml:space="preserve">
        <v xml:space="preserve">se requiere apoyo de isit para empacar en una caja y sellarla la balanza del área de la cava de pollos y enviarla al laboratorio del proveedor para su validación y reparación._x000d_
cuidad bogota_x000d_
dirección calle96 # 13 - 19</v>
      </c>
      <c r="L1344" t="str">
        <v>Solicitan empacar una balanza ya que en sitio no se pudo solucionar el inconveniente o la falla. Se procede a realizar el embalaje tal como lo indican en el caso; del área de Cencosud solicitan que este CAU  se devuelva al área de Soporte en campo para ellos realizar el respectivo procedimiento para  enviarla con el proveedor.</v>
      </c>
      <c r="M1344">
        <v>44615</v>
      </c>
      <c r="N1344">
        <v>44644</v>
      </c>
      <c r="O1344" t="str">
        <v>J027 JUMBO RIONEGRO</v>
      </c>
      <c r="P1344" t="str">
        <v>RIONEGRO</v>
      </c>
      <c r="Q1344" t="str">
        <v>YURIMAR MARQUEZ MUÑOZ</v>
      </c>
      <c r="R1344">
        <v>1045025746</v>
      </c>
      <c r="S1344" t="str">
        <v>CENTRO</v>
      </c>
    </row>
    <row r="1345" xml:space="preserve">
      <c r="A1345">
        <v>1344</v>
      </c>
      <c r="B1345">
        <v>12332824</v>
      </c>
      <c r="C1345" t="str">
        <v>REQUEST</v>
      </c>
      <c r="D1345" t="str">
        <v>CERRADO</v>
      </c>
      <c r="E1345" t="str">
        <v>TIENDA</v>
      </c>
      <c r="F1345" t="str">
        <v>BALANZA</v>
      </c>
      <c r="G1345" t="str">
        <v>MESA</v>
      </c>
      <c r="H1345" t="str">
        <v>METTLER</v>
      </c>
      <c r="I1345" t="str" xml:space="preserve">
        <v xml:space="preserve">Datos usuario_x000d_
Nombre: Pablo Enrique Roa Granados_x000d_
Correo: pabloenrique.roa@cencosud.com.co_x000d_
Usuario AD: Pabroagr_x000d_
Pais: Colombia_x000d_
Ubicacion: J185 JUMBO YOPAL_x000d_
Zona: Colombia Oriente_x000d_
Unidad de Negocio: Supermercados_x000d_
Servicio: Tiendas &amp; Centros de Distribucion_x000d_
Telefono: 3132235964_x000d_
Anexo: null_x000d_
Descripcion: bascula de pasteleria no prendio mas._x000d_
Area donde su ubica la balanza: pasteleria laboratorio_x000d_
</v>
      </c>
      <c r="J1345" t="str">
        <v>NO APLICA</v>
      </c>
      <c r="K1345" t="str">
        <v>Por favor nos colaboran con apoyo en sitio para validar Balanza de Mesa BPlus ubicada en laboratorio de pastelería la cual no enciende</v>
      </c>
      <c r="L1345" t="str">
        <v>se realiza revisión del la balanza y se verifica que está en buen estado posible. Falla presentada porque la desconectaron de la toma sin tener en cuenta que para esta actividad tienen que presionar el botón de encendido por 6 segundos y desconectar para que cuando la vuelvan a conector prenda sin problemas. Se le informa al jefe de sección para que tengan en cuenta esta actividad.</v>
      </c>
      <c r="M1345">
        <v>44644</v>
      </c>
      <c r="N1345">
        <v>44645</v>
      </c>
      <c r="O1345" t="str">
        <v>J185 JUMBO YOPAL</v>
      </c>
      <c r="P1345" t="str">
        <v>YOPAL</v>
      </c>
      <c r="Q1345" t="str">
        <v>RAFAEL BARRERA DIAZ</v>
      </c>
      <c r="R1345">
        <v>6766862</v>
      </c>
      <c r="S1345" t="str">
        <v>ORIENTE</v>
      </c>
    </row>
    <row r="1346" xml:space="preserve">
      <c r="A1346">
        <v>1345</v>
      </c>
      <c r="B1346">
        <v>12345469</v>
      </c>
      <c r="C1346" t="str">
        <v>REQUEST</v>
      </c>
      <c r="D1346" t="str">
        <v>CERRADO</v>
      </c>
      <c r="E1346" t="str">
        <v>TIENDA</v>
      </c>
      <c r="F1346" t="str">
        <v>CPU</v>
      </c>
      <c r="G1346" t="str">
        <v>CPU</v>
      </c>
      <c r="H1346" t="str">
        <v>LENOVO</v>
      </c>
      <c r="I1346"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J1346" t="str">
        <v>NO APLICA</v>
      </c>
      <c r="K1346" t="str">
        <v>Buena tarde me pueden ayudar con el recurso gracias</v>
      </c>
      <c r="L1346" t="str">
        <v>Equipo de decoracion externo para subir a dominio; se procede a realizar el procedimiento y se valida si cumple los requerimientos; se ejecuta cencojoin para poder subir el cual nos arroja que le hacen falta los fix; y el antivirus; se procede a realizar la instalación de antivirus; la cual instala correctamente; luego se procede a realizar la instalación de los fix los cuales no los recibe el equipo muestran falla de los tres fix; se procede a cambiar de nombre y subir el equipo al dominio manualmente el cual nos arroja falla del sistema cuando se reinicia; el equipo repara y vuelve al estado en el que se encontraba; el proceso no se realiza mas por motivo de que el equipo se dañe en su sistema S.O. Equipo tiene versión de Windows 1902</v>
      </c>
      <c r="M1346">
        <v>44644</v>
      </c>
      <c r="N1346">
        <v>44645</v>
      </c>
      <c r="O1346" t="str">
        <v>M038 METRO NEIVA CENTRO DE CONVENCIONES</v>
      </c>
      <c r="P1346" t="str">
        <v>NEIVA</v>
      </c>
      <c r="Q1346" t="str">
        <v>JOHN ALEJANDRO LOZADA BABATIVA</v>
      </c>
      <c r="R1346">
        <v>1075313382</v>
      </c>
      <c r="S1346" t="str">
        <v>OCCIDENTE</v>
      </c>
    </row>
    <row r="1347" xml:space="preserve">
      <c r="A1347">
        <v>1346</v>
      </c>
      <c r="B1347">
        <v>12345469</v>
      </c>
      <c r="C1347" t="str">
        <v>REQUEST</v>
      </c>
      <c r="D1347" t="str">
        <v>CERRADO</v>
      </c>
      <c r="E1347" t="str">
        <v>TIENDA</v>
      </c>
      <c r="F1347" t="str">
        <v>CPU</v>
      </c>
      <c r="G1347" t="str">
        <v>CPU</v>
      </c>
      <c r="H1347" t="str">
        <v>LENOVO</v>
      </c>
      <c r="I1347"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J1347" t="str">
        <v>NO APLICA</v>
      </c>
      <c r="K1347" t="str">
        <v>Buena tarde me pueden ayudar con el recurso gracias</v>
      </c>
      <c r="L1347" t="str">
        <v>Equipo de decoracion externo para subir a dominio; se procede a realizar el procedimiento y se valida si cumple los requerimientos; se ejecuta cencojoin para poder subir el cual nos arroja que le hacen falta los fix; y el antivirus; se procede a realizar la instalación de antivirus; la cual instala correctamente; luego se procede a realizar la instalación de los fix los cuales no los recibe el equipo muestran falla de los tres fix; se procede a cambiar de nombre y subir el equipo al dominio manualmente el cual nos arroja falla del sistema cuando se reinicia; el equipo repara y vuelve al estado en el que se encontraba; el proceso no se realiza mas por motivo de que el equipo se dañe en su sistema S.O. Equipo tiene versión de Windows 1902</v>
      </c>
      <c r="M1347">
        <v>44644</v>
      </c>
      <c r="N1347">
        <v>44645</v>
      </c>
      <c r="O1347" t="str">
        <v>M038 METRO NEIVA CENTRO DE CONVENCIONES</v>
      </c>
      <c r="P1347" t="str">
        <v>NEIVA</v>
      </c>
      <c r="Q1347" t="str">
        <v>JOHN ALEJANDRO LOZADA BABATIVA</v>
      </c>
      <c r="R1347">
        <v>1075313382</v>
      </c>
      <c r="S1347" t="str">
        <v>OCCIDENTE</v>
      </c>
    </row>
    <row r="1348">
      <c r="A1348">
        <v>1347</v>
      </c>
      <c r="B1348" t="str">
        <v>ACOMPAÑAMIENTO</v>
      </c>
      <c r="C1348" t="str">
        <v>ACOMPAÑAMIENTO</v>
      </c>
      <c r="D1348" t="str">
        <v>CERRADO</v>
      </c>
      <c r="E1348" t="str">
        <v>SEDE ADMINISTRATIVA</v>
      </c>
      <c r="F1348" t="str">
        <v>ACOMPAÑAMIENTO</v>
      </c>
      <c r="G1348" t="str">
        <v>ACOMPAÑAMIENTO</v>
      </c>
      <c r="H1348" t="str">
        <v>ACOMPAÑAMIENTO</v>
      </c>
      <c r="I1348" t="str">
        <v>Personal  dedicado para apoyo en sede administrativa</v>
      </c>
      <c r="J1348" t="str">
        <v>NO APLICA</v>
      </c>
      <c r="K1348" t="str">
        <v>Personal  dedicado para apoyo en sede administrativa</v>
      </c>
      <c r="L1348" t="str">
        <v>Se realiza asignación de recurso para apoyo en sede administrativa Bogotá el 14-03-22</v>
      </c>
      <c r="M1348">
        <v>44645</v>
      </c>
      <c r="N1348">
        <v>44645</v>
      </c>
      <c r="O1348" t="str">
        <v>SEDE ADMINISTRATIVA</v>
      </c>
      <c r="P1348" t="str">
        <v>BOGOTA</v>
      </c>
      <c r="Q1348" t="str">
        <v>RUBEN ACEVEDO GOMEZ</v>
      </c>
      <c r="R1348">
        <v>1012453475</v>
      </c>
      <c r="S1348" t="str">
        <v>BOGOTA</v>
      </c>
    </row>
    <row r="1349">
      <c r="A1349">
        <v>1348</v>
      </c>
      <c r="B1349" t="str">
        <v>ACOMPAÑAMIENTO</v>
      </c>
      <c r="C1349" t="str">
        <v>ACOMPAÑAMIENTO</v>
      </c>
      <c r="D1349" t="str">
        <v>CERRADO</v>
      </c>
      <c r="E1349" t="str">
        <v>SEDE ADMINISTRATIVA</v>
      </c>
      <c r="F1349" t="str">
        <v>ACOMPAÑAMIENTO</v>
      </c>
      <c r="G1349" t="str">
        <v>ACOMPAÑAMIENTO</v>
      </c>
      <c r="H1349" t="str">
        <v>ACOMPAÑAMIENTO</v>
      </c>
      <c r="I1349" t="str">
        <v>Personal  dedicado para apoyo en sede administrativa</v>
      </c>
      <c r="J1349" t="str">
        <v>NO APLICA</v>
      </c>
      <c r="K1349" t="str">
        <v>Personal  dedicado para apoyo en sede administrativa</v>
      </c>
      <c r="L1349" t="str">
        <v>Se realiza asignación de recurso para apoyo en sede administrativa Bogotá el 14-03-22</v>
      </c>
      <c r="M1349">
        <v>44645</v>
      </c>
      <c r="N1349">
        <v>44645</v>
      </c>
      <c r="O1349" t="str">
        <v>SEDE ADMINISTRATIVA</v>
      </c>
      <c r="P1349" t="str">
        <v>BOGOTA</v>
      </c>
      <c r="Q1349" t="str">
        <v>RUBEN ACEVEDO GOMEZ</v>
      </c>
      <c r="R1349">
        <v>1012453475</v>
      </c>
      <c r="S1349" t="str">
        <v>BOGOTA</v>
      </c>
    </row>
    <row r="1350">
      <c r="A1350">
        <v>1349</v>
      </c>
      <c r="B1350" t="str">
        <v>ACOMPAÑAMIENTO</v>
      </c>
      <c r="C1350" t="str">
        <v>ACOMPAÑAMIENTO</v>
      </c>
      <c r="D1350" t="str">
        <v>CERRADO</v>
      </c>
      <c r="E1350" t="str">
        <v>SEDE ADMINISTRATIVA</v>
      </c>
      <c r="F1350" t="str">
        <v>ACOMPAÑAMIENTO</v>
      </c>
      <c r="G1350" t="str">
        <v>ACOMPAÑAMIENTO</v>
      </c>
      <c r="H1350" t="str">
        <v>ACOMPAÑAMIENTO</v>
      </c>
      <c r="I1350" t="str">
        <v>Personal  dedicado para apoyo en sede administrativa</v>
      </c>
      <c r="J1350" t="str">
        <v>NO APLICA</v>
      </c>
      <c r="K1350" t="str">
        <v>Personal  dedicado para apoyo en sede administrativa</v>
      </c>
      <c r="L1350" t="str">
        <v>Se realiza asignación de recurso para apoyo en sede administrativa Bogotá el 14-03-22</v>
      </c>
      <c r="M1350">
        <v>44645</v>
      </c>
      <c r="N1350">
        <v>44645</v>
      </c>
      <c r="O1350" t="str">
        <v>SEDE ADMINISTRATIVA</v>
      </c>
      <c r="P1350" t="str">
        <v>BOGOTA</v>
      </c>
      <c r="Q1350" t="str">
        <v>RUBEN ACEVEDO GOMEZ</v>
      </c>
      <c r="R1350">
        <v>1012453475</v>
      </c>
      <c r="S1350" t="str">
        <v>BOGOTA</v>
      </c>
    </row>
    <row r="1351">
      <c r="A1351">
        <v>1350</v>
      </c>
      <c r="B1351" t="str">
        <v>ACOMPAÑAMIENTO</v>
      </c>
      <c r="C1351" t="str">
        <v>ACOMPAÑAMIENTO</v>
      </c>
      <c r="D1351" t="str">
        <v>CERRADO</v>
      </c>
      <c r="E1351" t="str">
        <v>SEDE ADMINISTRATIVA</v>
      </c>
      <c r="F1351" t="str">
        <v>ACOMPAÑAMIENTO</v>
      </c>
      <c r="G1351" t="str">
        <v>ACOMPAÑAMIENTO</v>
      </c>
      <c r="H1351" t="str">
        <v>ACOMPAÑAMIENTO</v>
      </c>
      <c r="I1351" t="str">
        <v>Personal  dedicado para apoyo en sede administrativa</v>
      </c>
      <c r="J1351" t="str">
        <v>NO APLICA</v>
      </c>
      <c r="K1351" t="str">
        <v>Personal  dedicado para apoyo en sede administrativa</v>
      </c>
      <c r="L1351" t="str">
        <v>Se realiza asignación de recurso para apoyo en sede administrativa Bogotá el 15-03-22</v>
      </c>
      <c r="M1351">
        <v>44645</v>
      </c>
      <c r="N1351">
        <v>44645</v>
      </c>
      <c r="O1351" t="str">
        <v>SEDE ADMINISTRATIVA</v>
      </c>
      <c r="P1351" t="str">
        <v>BOGOTA</v>
      </c>
      <c r="Q1351" t="str">
        <v>RUBEN ACEVEDO GOMEZ</v>
      </c>
      <c r="R1351">
        <v>1012453475</v>
      </c>
      <c r="S1351" t="str">
        <v>BOGOTA</v>
      </c>
    </row>
    <row r="1352">
      <c r="A1352">
        <v>1351</v>
      </c>
      <c r="B1352" t="str">
        <v>ACOMPAÑAMIENTO</v>
      </c>
      <c r="C1352" t="str">
        <v>ACOMPAÑAMIENTO</v>
      </c>
      <c r="D1352" t="str">
        <v>CERRADO</v>
      </c>
      <c r="E1352" t="str">
        <v>SEDE ADMINISTRATIVA</v>
      </c>
      <c r="F1352" t="str">
        <v>ACOMPAÑAMIENTO</v>
      </c>
      <c r="G1352" t="str">
        <v>ACOMPAÑAMIENTO</v>
      </c>
      <c r="H1352" t="str">
        <v>ACOMPAÑAMIENTO</v>
      </c>
      <c r="I1352" t="str">
        <v>Personal  dedicado para apoyo en sede administrativa</v>
      </c>
      <c r="J1352" t="str">
        <v>NO APLICA</v>
      </c>
      <c r="K1352" t="str">
        <v>Personal  dedicado para apoyo en sede administrativa</v>
      </c>
      <c r="L1352" t="str">
        <v>Se realiza asignación de recurso para apoyo en sede administrativa Bogotá el 15-03-22</v>
      </c>
      <c r="M1352">
        <v>44645</v>
      </c>
      <c r="N1352">
        <v>44645</v>
      </c>
      <c r="O1352" t="str">
        <v>SEDE ADMINISTRATIVA</v>
      </c>
      <c r="P1352" t="str">
        <v>BOGOTA</v>
      </c>
      <c r="Q1352" t="str">
        <v>RUBEN ACEVEDO GOMEZ</v>
      </c>
      <c r="R1352">
        <v>1012453475</v>
      </c>
      <c r="S1352" t="str">
        <v>BOGOTA</v>
      </c>
    </row>
    <row r="1353">
      <c r="A1353">
        <v>1352</v>
      </c>
      <c r="B1353" t="str">
        <v>ACOMPAÑAMIENTO</v>
      </c>
      <c r="C1353" t="str">
        <v>ACOMPAÑAMIENTO</v>
      </c>
      <c r="D1353" t="str">
        <v>CERRADO</v>
      </c>
      <c r="E1353" t="str">
        <v>SEDE ADMINISTRATIVA</v>
      </c>
      <c r="F1353" t="str">
        <v>ACOMPAÑAMIENTO</v>
      </c>
      <c r="G1353" t="str">
        <v>ACOMPAÑAMIENTO</v>
      </c>
      <c r="H1353" t="str">
        <v>ACOMPAÑAMIENTO</v>
      </c>
      <c r="I1353" t="str">
        <v>Personal  dedicado para apoyo en sede administrativa</v>
      </c>
      <c r="J1353" t="str">
        <v>NO APLICA</v>
      </c>
      <c r="K1353" t="str">
        <v>Personal  dedicado para apoyo en sede administrativa</v>
      </c>
      <c r="L1353" t="str">
        <v>Se realiza asignación de recurso para apoyo en sede administrativa Bogotá el 16-03-22</v>
      </c>
      <c r="M1353">
        <v>44645</v>
      </c>
      <c r="N1353">
        <v>44645</v>
      </c>
      <c r="O1353" t="str">
        <v>SEDE ADMINISTRATIVA</v>
      </c>
      <c r="P1353" t="str">
        <v>BOGOTA</v>
      </c>
      <c r="Q1353" t="str">
        <v>RUBEN ACEVEDO GOMEZ</v>
      </c>
      <c r="R1353">
        <v>1012453475</v>
      </c>
      <c r="S1353" t="str">
        <v>BOGOTA</v>
      </c>
    </row>
    <row r="1354">
      <c r="A1354">
        <v>1353</v>
      </c>
      <c r="B1354" t="str">
        <v>ACOMPAÑAMIENTO</v>
      </c>
      <c r="C1354" t="str">
        <v>ACOMPAÑAMIENTO</v>
      </c>
      <c r="D1354" t="str">
        <v>CERRADO</v>
      </c>
      <c r="E1354" t="str">
        <v>SEDE ADMINISTRATIVA</v>
      </c>
      <c r="F1354" t="str">
        <v>ACOMPAÑAMIENTO</v>
      </c>
      <c r="G1354" t="str">
        <v>ACOMPAÑAMIENTO</v>
      </c>
      <c r="H1354" t="str">
        <v>ACOMPAÑAMIENTO</v>
      </c>
      <c r="I1354" t="str">
        <v>Personal  dedicado para apoyo en sede administrativa</v>
      </c>
      <c r="J1354" t="str">
        <v>NO APLICA</v>
      </c>
      <c r="K1354" t="str">
        <v>Personal  dedicado para apoyo en sede administrativa</v>
      </c>
      <c r="L1354" t="str">
        <v>Se realiza asignación de recurso para apoyo en sede administrativa Bogotá el 16-03-22</v>
      </c>
      <c r="M1354">
        <v>44645</v>
      </c>
      <c r="N1354">
        <v>44645</v>
      </c>
      <c r="O1354" t="str">
        <v>SEDE ADMINISTRATIVA</v>
      </c>
      <c r="P1354" t="str">
        <v>BOGOTA</v>
      </c>
      <c r="Q1354" t="str">
        <v>RUBEN ACEVEDO GOMEZ</v>
      </c>
      <c r="R1354">
        <v>1012453475</v>
      </c>
      <c r="S1354" t="str">
        <v>BOGOTA</v>
      </c>
    </row>
    <row r="1355">
      <c r="A1355">
        <v>1354</v>
      </c>
      <c r="B1355" t="str">
        <v>ACOMPAÑAMIENTO</v>
      </c>
      <c r="C1355" t="str">
        <v>ACOMPAÑAMIENTO</v>
      </c>
      <c r="D1355" t="str">
        <v>CERRADO</v>
      </c>
      <c r="E1355" t="str">
        <v>SEDE ADMINISTRATIVA</v>
      </c>
      <c r="F1355" t="str">
        <v>ACOMPAÑAMIENTO</v>
      </c>
      <c r="G1355" t="str">
        <v>ACOMPAÑAMIENTO</v>
      </c>
      <c r="H1355" t="str">
        <v>ACOMPAÑAMIENTO</v>
      </c>
      <c r="I1355" t="str">
        <v>Personal  dedicado para apoyo en sede administrativa</v>
      </c>
      <c r="J1355" t="str">
        <v>NO APLICA</v>
      </c>
      <c r="K1355" t="str">
        <v>Personal  dedicado para apoyo en sede administrativa</v>
      </c>
      <c r="L1355" t="str">
        <v>Se realiza asignación de recurso para apoyo en sede administrativa Bogotá el 16-03-22</v>
      </c>
      <c r="M1355">
        <v>44645</v>
      </c>
      <c r="N1355">
        <v>44645</v>
      </c>
      <c r="O1355" t="str">
        <v>SEDE ADMINISTRATIVA</v>
      </c>
      <c r="P1355" t="str">
        <v>BOGOTA</v>
      </c>
      <c r="Q1355" t="str">
        <v>RUBEN ACEVEDO GOMEZ</v>
      </c>
      <c r="R1355">
        <v>1012453475</v>
      </c>
      <c r="S1355" t="str">
        <v>BOGOTA</v>
      </c>
    </row>
    <row r="1356">
      <c r="A1356">
        <v>1355</v>
      </c>
      <c r="B1356" t="str">
        <v>ACOMPAÑAMIENTO</v>
      </c>
      <c r="C1356" t="str">
        <v>ACOMPAÑAMIENTO</v>
      </c>
      <c r="D1356" t="str">
        <v>CERRADO</v>
      </c>
      <c r="E1356" t="str">
        <v>SEDE ADMINISTRATIVA</v>
      </c>
      <c r="F1356" t="str">
        <v>ACOMPAÑAMIENTO</v>
      </c>
      <c r="G1356" t="str">
        <v>ACOMPAÑAMIENTO</v>
      </c>
      <c r="H1356" t="str">
        <v>ACOMPAÑAMIENTO</v>
      </c>
      <c r="I1356" t="str">
        <v>Personal  dedicado para apoyo en sede administrativa</v>
      </c>
      <c r="J1356" t="str">
        <v>NO APLICA</v>
      </c>
      <c r="K1356" t="str">
        <v>Personal  dedicado para apoyo en sede administrativa</v>
      </c>
      <c r="L1356" t="str">
        <v>Se realiza asignación de recurso para apoyo en sede administrativa Bogotá el 17-03-22</v>
      </c>
      <c r="M1356">
        <v>44645</v>
      </c>
      <c r="N1356">
        <v>44645</v>
      </c>
      <c r="O1356" t="str">
        <v>SEDE ADMINISTRATIVA</v>
      </c>
      <c r="P1356" t="str">
        <v>BOGOTA</v>
      </c>
      <c r="Q1356" t="str">
        <v>RUBEN ACEVEDO GOMEZ</v>
      </c>
      <c r="R1356">
        <v>1012453475</v>
      </c>
      <c r="S1356" t="str">
        <v>BOGOTA</v>
      </c>
    </row>
    <row r="1357">
      <c r="A1357">
        <v>1356</v>
      </c>
      <c r="B1357" t="str">
        <v>ACOMPAÑAMIENTO</v>
      </c>
      <c r="C1357" t="str">
        <v>ACOMPAÑAMIENTO</v>
      </c>
      <c r="D1357" t="str">
        <v>CERRADO</v>
      </c>
      <c r="E1357" t="str">
        <v>SEDE ADMINISTRATIVA</v>
      </c>
      <c r="F1357" t="str">
        <v>ACOMPAÑAMIENTO</v>
      </c>
      <c r="G1357" t="str">
        <v>ACOMPAÑAMIENTO</v>
      </c>
      <c r="H1357" t="str">
        <v>ACOMPAÑAMIENTO</v>
      </c>
      <c r="I1357" t="str">
        <v>Personal  dedicado para apoyo en sede administrativa</v>
      </c>
      <c r="J1357" t="str">
        <v>NO APLICA</v>
      </c>
      <c r="K1357" t="str">
        <v>Personal  dedicado para apoyo en sede administrativa</v>
      </c>
      <c r="L1357" t="str">
        <v>Se realiza asignación de recurso para apoyo en sede administrativa Bogotá el 17-03-22</v>
      </c>
      <c r="M1357">
        <v>44645</v>
      </c>
      <c r="N1357">
        <v>44645</v>
      </c>
      <c r="O1357" t="str">
        <v>SEDE ADMINISTRATIVA</v>
      </c>
      <c r="P1357" t="str">
        <v>BOGOTA</v>
      </c>
      <c r="Q1357" t="str">
        <v>RUBEN ACEVEDO GOMEZ</v>
      </c>
      <c r="R1357">
        <v>1012453475</v>
      </c>
      <c r="S1357" t="str">
        <v>BOGOTA</v>
      </c>
    </row>
    <row r="1358">
      <c r="A1358">
        <v>1357</v>
      </c>
      <c r="B1358" t="str">
        <v>ACOMPAÑAMIENTO</v>
      </c>
      <c r="C1358" t="str">
        <v>ACOMPAÑAMIENTO</v>
      </c>
      <c r="D1358" t="str">
        <v>CERRADO</v>
      </c>
      <c r="E1358" t="str">
        <v>SEDE ADMINISTRATIVA</v>
      </c>
      <c r="F1358" t="str">
        <v>ACOMPAÑAMIENTO</v>
      </c>
      <c r="G1358" t="str">
        <v>ACOMPAÑAMIENTO</v>
      </c>
      <c r="H1358" t="str">
        <v>ACOMPAÑAMIENTO</v>
      </c>
      <c r="I1358" t="str">
        <v>Personal  dedicado para apoyo en sede administrativa</v>
      </c>
      <c r="J1358" t="str">
        <v>NO APLICA</v>
      </c>
      <c r="K1358" t="str">
        <v>Personal  dedicado para apoyo en sede administrativa</v>
      </c>
      <c r="L1358" t="str">
        <v>Se realiza asignación de recurso para apoyo en sede administrativa Bogotá el 18-03-22</v>
      </c>
      <c r="M1358">
        <v>44645</v>
      </c>
      <c r="N1358">
        <v>44645</v>
      </c>
      <c r="O1358" t="str">
        <v>SEDE ADMINISTRATIVA</v>
      </c>
      <c r="P1358" t="str">
        <v>BOGOTA</v>
      </c>
      <c r="Q1358" t="str">
        <v>RUBEN ACEVEDO GOMEZ</v>
      </c>
      <c r="R1358">
        <v>1012453475</v>
      </c>
      <c r="S1358" t="str">
        <v>BOGOTA</v>
      </c>
    </row>
    <row r="1359">
      <c r="A1359">
        <v>1358</v>
      </c>
      <c r="B1359" t="str">
        <v>ACOMPAÑAMIENTO</v>
      </c>
      <c r="C1359" t="str">
        <v>ACOMPAÑAMIENTO</v>
      </c>
      <c r="D1359" t="str">
        <v>CERRADO</v>
      </c>
      <c r="E1359" t="str">
        <v>SEDE ADMINISTRATIVA</v>
      </c>
      <c r="F1359" t="str">
        <v>ACOMPAÑAMIENTO</v>
      </c>
      <c r="G1359" t="str">
        <v>ACOMPAÑAMIENTO</v>
      </c>
      <c r="H1359" t="str">
        <v>ACOMPAÑAMIENTO</v>
      </c>
      <c r="I1359" t="str">
        <v>Personal  dedicado para apoyo en sede administrativa</v>
      </c>
      <c r="J1359" t="str">
        <v>NO APLICA</v>
      </c>
      <c r="K1359" t="str">
        <v>Personal  dedicado para apoyo en sede administrativa</v>
      </c>
      <c r="L1359" t="str">
        <v>Se realiza asignación de recurso para apoyo en sede administrativa Bogotá el 18-03-22</v>
      </c>
      <c r="M1359">
        <v>44645</v>
      </c>
      <c r="N1359">
        <v>44645</v>
      </c>
      <c r="O1359" t="str">
        <v>SEDE ADMINISTRATIVA</v>
      </c>
      <c r="P1359" t="str">
        <v>BOGOTA</v>
      </c>
      <c r="Q1359" t="str">
        <v>RUBEN ACEVEDO GOMEZ</v>
      </c>
      <c r="R1359">
        <v>1012453475</v>
      </c>
      <c r="S1359" t="str">
        <v>BOGOTA</v>
      </c>
    </row>
    <row r="1360">
      <c r="A1360">
        <v>1359</v>
      </c>
      <c r="B1360" t="str">
        <v>ACOMPAÑAMIENTO</v>
      </c>
      <c r="C1360" t="str">
        <v>ACOMPAÑAMIENTO</v>
      </c>
      <c r="D1360" t="str">
        <v>CERRADO</v>
      </c>
      <c r="E1360" t="str">
        <v>SEDE ADMINISTRATIVA</v>
      </c>
      <c r="F1360" t="str">
        <v>ACOMPAÑAMIENTO</v>
      </c>
      <c r="G1360" t="str">
        <v>ACOMPAÑAMIENTO</v>
      </c>
      <c r="H1360" t="str">
        <v>ACOMPAÑAMIENTO</v>
      </c>
      <c r="I1360" t="str">
        <v>Personal  dedicado para apoyo en sede administrativa</v>
      </c>
      <c r="J1360" t="str">
        <v>NO APLICA</v>
      </c>
      <c r="K1360" t="str">
        <v>Personal  dedicado para apoyo en sede administrativa</v>
      </c>
      <c r="L1360" t="str">
        <v>Se realiza asignación de recurso para apoyo en sede administrativa Bogotá el 18-03-22</v>
      </c>
      <c r="M1360">
        <v>44645</v>
      </c>
      <c r="N1360">
        <v>44645</v>
      </c>
      <c r="O1360" t="str">
        <v>SEDE ADMINISTRATIVA</v>
      </c>
      <c r="P1360" t="str">
        <v>BOGOTA</v>
      </c>
      <c r="Q1360" t="str">
        <v>RUBEN ACEVEDO GOMEZ</v>
      </c>
      <c r="R1360">
        <v>1012453475</v>
      </c>
      <c r="S1360" t="str">
        <v>BOGOTA</v>
      </c>
    </row>
    <row r="1361">
      <c r="A1361">
        <v>1360</v>
      </c>
      <c r="B1361" t="str">
        <v>ACOMPAÑAMIENTO</v>
      </c>
      <c r="C1361" t="str">
        <v>ACOMPAÑAMIENTO</v>
      </c>
      <c r="D1361" t="str">
        <v>CERRADO</v>
      </c>
      <c r="E1361" t="str">
        <v>SEDE ADMINISTRATIVA</v>
      </c>
      <c r="F1361" t="str">
        <v>ACOMPAÑAMIENTO</v>
      </c>
      <c r="G1361" t="str">
        <v>ACOMPAÑAMIENTO</v>
      </c>
      <c r="H1361" t="str">
        <v>ACOMPAÑAMIENTO</v>
      </c>
      <c r="I1361" t="str">
        <v>Personal  dedicado para apoyo en sede administrativa</v>
      </c>
      <c r="J1361" t="str">
        <v>NO APLICA</v>
      </c>
      <c r="K1361" t="str">
        <v>Personal  dedicado para apoyo en sede administrativa</v>
      </c>
      <c r="L1361" t="str">
        <v>Se realiza asignación de recurso para apoyo en sede administrativa Bogotá el 22-03-22</v>
      </c>
      <c r="M1361">
        <v>44645</v>
      </c>
      <c r="N1361">
        <v>44645</v>
      </c>
      <c r="O1361" t="str">
        <v>SEDE ADMINISTRATIVA</v>
      </c>
      <c r="P1361" t="str">
        <v>BOGOTA</v>
      </c>
      <c r="Q1361" t="str">
        <v>RUBEN ACEVEDO GOMEZ</v>
      </c>
      <c r="R1361">
        <v>1012453475</v>
      </c>
      <c r="S1361" t="str">
        <v>BOGOTA</v>
      </c>
    </row>
    <row r="1362">
      <c r="A1362">
        <v>1361</v>
      </c>
      <c r="B1362" t="str">
        <v>ACOMPAÑAMIENTO</v>
      </c>
      <c r="C1362" t="str">
        <v>ACOMPAÑAMIENTO</v>
      </c>
      <c r="D1362" t="str">
        <v>CERRADO</v>
      </c>
      <c r="E1362" t="str">
        <v>SEDE ADMINISTRATIVA</v>
      </c>
      <c r="F1362" t="str">
        <v>ACOMPAÑAMIENTO</v>
      </c>
      <c r="G1362" t="str">
        <v>ACOMPAÑAMIENTO</v>
      </c>
      <c r="H1362" t="str">
        <v>ACOMPAÑAMIENTO</v>
      </c>
      <c r="I1362" t="str">
        <v>Personal  dedicado para apoyo en sede administrativa</v>
      </c>
      <c r="J1362" t="str">
        <v>NO APLICA</v>
      </c>
      <c r="K1362" t="str">
        <v>Personal  dedicado para apoyo en sede administrativa</v>
      </c>
      <c r="L1362" t="str">
        <v>Se realiza asignación de recurso para apoyo en sede administrativa Bogotá el 22-03-22</v>
      </c>
      <c r="M1362">
        <v>44645</v>
      </c>
      <c r="N1362">
        <v>44645</v>
      </c>
      <c r="O1362" t="str">
        <v>SEDE ADMINISTRATIVA</v>
      </c>
      <c r="P1362" t="str">
        <v>BOGOTA</v>
      </c>
      <c r="Q1362" t="str">
        <v>RUBEN ACEVEDO GOMEZ</v>
      </c>
      <c r="R1362">
        <v>1012453475</v>
      </c>
      <c r="S1362" t="str">
        <v>BOGOTA</v>
      </c>
    </row>
    <row r="1363">
      <c r="A1363">
        <v>1362</v>
      </c>
      <c r="B1363" t="str">
        <v>ACOMPAÑAMIENTO</v>
      </c>
      <c r="C1363" t="str">
        <v>ACOMPAÑAMIENTO</v>
      </c>
      <c r="D1363" t="str">
        <v>CERRADO</v>
      </c>
      <c r="E1363" t="str">
        <v>SEDE ADMINISTRATIVA</v>
      </c>
      <c r="F1363" t="str">
        <v>ACOMPAÑAMIENTO</v>
      </c>
      <c r="G1363" t="str">
        <v>ACOMPAÑAMIENTO</v>
      </c>
      <c r="H1363" t="str">
        <v>ACOMPAÑAMIENTO</v>
      </c>
      <c r="I1363" t="str">
        <v>Personal  dedicado para apoyo en sede administrativa</v>
      </c>
      <c r="J1363" t="str">
        <v>NO APLICA</v>
      </c>
      <c r="K1363" t="str">
        <v>Personal  dedicado para apoyo en sede administrativa</v>
      </c>
      <c r="L1363" t="str">
        <v>Se realiza asignación de recurso para apoyo en sede administrativa Bogotá el 23-03-22</v>
      </c>
      <c r="M1363">
        <v>44645</v>
      </c>
      <c r="N1363">
        <v>44645</v>
      </c>
      <c r="O1363" t="str">
        <v>SEDE ADMINISTRATIVA</v>
      </c>
      <c r="P1363" t="str">
        <v>BOGOTA</v>
      </c>
      <c r="Q1363" t="str">
        <v>RUBEN ACEVEDO GOMEZ</v>
      </c>
      <c r="R1363">
        <v>1012453475</v>
      </c>
      <c r="S1363" t="str">
        <v>BOGOTA</v>
      </c>
    </row>
    <row r="1364">
      <c r="A1364">
        <v>1363</v>
      </c>
      <c r="B1364" t="str">
        <v>ACOMPAÑAMIENTO</v>
      </c>
      <c r="C1364" t="str">
        <v>ACOMPAÑAMIENTO</v>
      </c>
      <c r="D1364" t="str">
        <v>CERRADO</v>
      </c>
      <c r="E1364" t="str">
        <v>SEDE ADMINISTRATIVA</v>
      </c>
      <c r="F1364" t="str">
        <v>ACOMPAÑAMIENTO</v>
      </c>
      <c r="G1364" t="str">
        <v>ACOMPAÑAMIENTO</v>
      </c>
      <c r="H1364" t="str">
        <v>ACOMPAÑAMIENTO</v>
      </c>
      <c r="I1364" t="str">
        <v>Personal  dedicado para apoyo en sede administrativa</v>
      </c>
      <c r="J1364" t="str">
        <v>NO APLICA</v>
      </c>
      <c r="K1364" t="str">
        <v>Personal  dedicado para apoyo en sede administrativa</v>
      </c>
      <c r="L1364" t="str">
        <v>Se realiza asignación de recurso para apoyo en sede administrativa Bogotá el 23-03-22</v>
      </c>
      <c r="M1364">
        <v>44645</v>
      </c>
      <c r="N1364">
        <v>44645</v>
      </c>
      <c r="O1364" t="str">
        <v>SEDE ADMINISTRATIVA</v>
      </c>
      <c r="P1364" t="str">
        <v>BOGOTA</v>
      </c>
      <c r="Q1364" t="str">
        <v>RUBEN ACEVEDO GOMEZ</v>
      </c>
      <c r="R1364">
        <v>1012453475</v>
      </c>
      <c r="S1364" t="str">
        <v>BOGOTA</v>
      </c>
    </row>
    <row r="1365">
      <c r="A1365">
        <v>1364</v>
      </c>
      <c r="B1365" t="str">
        <v>ACOMPAÑAMIENTO</v>
      </c>
      <c r="C1365" t="str">
        <v>ACOMPAÑAMIENTO</v>
      </c>
      <c r="D1365" t="str">
        <v>CERRADO</v>
      </c>
      <c r="E1365" t="str">
        <v>SEDE ADMINISTRATIVA</v>
      </c>
      <c r="F1365" t="str">
        <v>ACOMPAÑAMIENTO</v>
      </c>
      <c r="G1365" t="str">
        <v>ACOMPAÑAMIENTO</v>
      </c>
      <c r="H1365" t="str">
        <v>ACOMPAÑAMIENTO</v>
      </c>
      <c r="I1365" t="str">
        <v>Personal  dedicado para apoyo en sede administrativa</v>
      </c>
      <c r="J1365" t="str">
        <v>NO APLICA</v>
      </c>
      <c r="K1365" t="str">
        <v>Personal  dedicado para apoyo en sede administrativa</v>
      </c>
      <c r="L1365" t="str">
        <v>Se realiza asignación de recurso para apoyo en sede administrativa Bogotá el 23-03-22</v>
      </c>
      <c r="M1365">
        <v>44645</v>
      </c>
      <c r="N1365">
        <v>44645</v>
      </c>
      <c r="O1365" t="str">
        <v>SEDE ADMINISTRATIVA</v>
      </c>
      <c r="P1365" t="str">
        <v>BOGOTA</v>
      </c>
      <c r="Q1365" t="str">
        <v>RUBEN ACEVEDO GOMEZ</v>
      </c>
      <c r="R1365">
        <v>1012453475</v>
      </c>
      <c r="S1365" t="str">
        <v>BOGOTA</v>
      </c>
    </row>
    <row r="1366">
      <c r="A1366">
        <v>1365</v>
      </c>
      <c r="B1366" t="str">
        <v>ACOMPAÑAMIENTO</v>
      </c>
      <c r="C1366" t="str">
        <v>ACOMPAÑAMIENTO</v>
      </c>
      <c r="D1366" t="str">
        <v>CERRADO</v>
      </c>
      <c r="E1366" t="str">
        <v>SEDE ADMINISTRATIVA</v>
      </c>
      <c r="F1366" t="str">
        <v>ACOMPAÑAMIENTO</v>
      </c>
      <c r="G1366" t="str">
        <v>ACOMPAÑAMIENTO</v>
      </c>
      <c r="H1366" t="str">
        <v>ACOMPAÑAMIENTO</v>
      </c>
      <c r="I1366" t="str">
        <v>Personal  dedicado para apoyo en sede administrativa</v>
      </c>
      <c r="J1366" t="str">
        <v>NO APLICA</v>
      </c>
      <c r="K1366" t="str">
        <v>Personal  dedicado para apoyo en sede administrativa</v>
      </c>
      <c r="L1366" t="str">
        <v>Se realiza asignación de recurso para apoyo en sede administrativa Bogotá el 24-03-22</v>
      </c>
      <c r="M1366">
        <v>44645</v>
      </c>
      <c r="N1366">
        <v>44645</v>
      </c>
      <c r="O1366" t="str">
        <v>SEDE ADMINISTRATIVA</v>
      </c>
      <c r="P1366" t="str">
        <v>BOGOTA</v>
      </c>
      <c r="Q1366" t="str">
        <v>RUBEN ACEVEDO GOMEZ</v>
      </c>
      <c r="R1366">
        <v>1012453475</v>
      </c>
      <c r="S1366" t="str">
        <v>BOGOTA</v>
      </c>
    </row>
    <row r="1367">
      <c r="A1367">
        <v>1366</v>
      </c>
      <c r="B1367" t="str">
        <v>ACOMPAÑAMIENTO</v>
      </c>
      <c r="C1367" t="str">
        <v>ACOMPAÑAMIENTO</v>
      </c>
      <c r="D1367" t="str">
        <v>CERRADO</v>
      </c>
      <c r="E1367" t="str">
        <v>SEDE ADMINISTRATIVA</v>
      </c>
      <c r="F1367" t="str">
        <v>ACOMPAÑAMIENTO</v>
      </c>
      <c r="G1367" t="str">
        <v>ACOMPAÑAMIENTO</v>
      </c>
      <c r="H1367" t="str">
        <v>ACOMPAÑAMIENTO</v>
      </c>
      <c r="I1367" t="str">
        <v>Personal  dedicado para apoyo en sede administrativa</v>
      </c>
      <c r="J1367" t="str">
        <v>NO APLICA</v>
      </c>
      <c r="K1367" t="str">
        <v>Personal  dedicado para apoyo en sede administrativa</v>
      </c>
      <c r="L1367" t="str">
        <v>Se realiza asignación de recurso para apoyo en sede administrativa Bogotá el 24-03-22</v>
      </c>
      <c r="M1367">
        <v>44645</v>
      </c>
      <c r="N1367">
        <v>44645</v>
      </c>
      <c r="O1367" t="str">
        <v>SEDE ADMINISTRATIVA</v>
      </c>
      <c r="P1367" t="str">
        <v>BOGOTA</v>
      </c>
      <c r="Q1367" t="str">
        <v>RUBEN ACEVEDO GOMEZ</v>
      </c>
      <c r="R1367">
        <v>1012453475</v>
      </c>
      <c r="S1367" t="str">
        <v>BOGOTA</v>
      </c>
    </row>
    <row r="1368">
      <c r="A1368">
        <v>1367</v>
      </c>
      <c r="B1368" t="str">
        <v>ACOMPAÑAMIENTO</v>
      </c>
      <c r="C1368" t="str">
        <v>ACOMPAÑAMIENTO</v>
      </c>
      <c r="D1368" t="str">
        <v>CERRADO</v>
      </c>
      <c r="E1368" t="str">
        <v>SEDE ADMINISTRATIVA</v>
      </c>
      <c r="F1368" t="str">
        <v>ACOMPAÑAMIENTO</v>
      </c>
      <c r="G1368" t="str">
        <v>ACOMPAÑAMIENTO</v>
      </c>
      <c r="H1368" t="str">
        <v>ACOMPAÑAMIENTO</v>
      </c>
      <c r="I1368" t="str">
        <v>Personal  dedicado para apoyo en sede administrativa</v>
      </c>
      <c r="J1368" t="str">
        <v>NO APLICA</v>
      </c>
      <c r="K1368" t="str">
        <v>Personal  dedicado para apoyo en sede administrativa</v>
      </c>
      <c r="L1368" t="str">
        <v>Se realiza asignación de recurso para apoyo en sede administrativa Bogotá el 25-03-22</v>
      </c>
      <c r="M1368">
        <v>44645</v>
      </c>
      <c r="N1368">
        <v>44645</v>
      </c>
      <c r="O1368" t="str">
        <v>SEDE ADMINISTRATIVA</v>
      </c>
      <c r="P1368" t="str">
        <v>BOGOTA</v>
      </c>
      <c r="Q1368" t="str">
        <v>RUBEN ACEVEDO GOMEZ</v>
      </c>
      <c r="R1368">
        <v>1012453475</v>
      </c>
      <c r="S1368" t="str">
        <v>BOGOTA</v>
      </c>
    </row>
    <row r="1369">
      <c r="A1369">
        <v>1368</v>
      </c>
      <c r="B1369" t="str">
        <v>ACOMPAÑAMIENTO</v>
      </c>
      <c r="C1369" t="str">
        <v>ACOMPAÑAMIENTO</v>
      </c>
      <c r="D1369" t="str">
        <v>CERRADO</v>
      </c>
      <c r="E1369" t="str">
        <v>SEDE ADMINISTRATIVA</v>
      </c>
      <c r="F1369" t="str">
        <v>ACOMPAÑAMIENTO</v>
      </c>
      <c r="G1369" t="str">
        <v>ACOMPAÑAMIENTO</v>
      </c>
      <c r="H1369" t="str">
        <v>ACOMPAÑAMIENTO</v>
      </c>
      <c r="I1369" t="str">
        <v>Personal  dedicado para apoyo en sede administrativa</v>
      </c>
      <c r="J1369" t="str">
        <v>NO APLICA</v>
      </c>
      <c r="K1369" t="str">
        <v>Personal  dedicado para apoyo en sede administrativa</v>
      </c>
      <c r="L1369" t="str">
        <v>Se realiza asignación de recurso para apoyo en sede administrativa Bogotá el 25-03-22</v>
      </c>
      <c r="M1369">
        <v>44645</v>
      </c>
      <c r="N1369">
        <v>44645</v>
      </c>
      <c r="O1369" t="str">
        <v>SEDE ADMINISTRATIVA</v>
      </c>
      <c r="P1369" t="str">
        <v>BOGOTA</v>
      </c>
      <c r="Q1369" t="str">
        <v>RUBEN ACEVEDO GOMEZ</v>
      </c>
      <c r="R1369">
        <v>1012453475</v>
      </c>
      <c r="S1369" t="str">
        <v>BOGOTA</v>
      </c>
    </row>
    <row r="1370">
      <c r="A1370">
        <v>1369</v>
      </c>
      <c r="B1370" t="str">
        <v>ACOMPAÑAMIENTO</v>
      </c>
      <c r="C1370" t="str">
        <v>ACOMPAÑAMIENTO</v>
      </c>
      <c r="D1370" t="str">
        <v>CERRADO</v>
      </c>
      <c r="E1370" t="str">
        <v>SEDE ADMINISTRATIVA</v>
      </c>
      <c r="F1370" t="str">
        <v>ACOMPAÑAMIENTO</v>
      </c>
      <c r="G1370" t="str">
        <v>ACOMPAÑAMIENTO</v>
      </c>
      <c r="H1370" t="str">
        <v>ACOMPAÑAMIENTO</v>
      </c>
      <c r="I1370" t="str">
        <v>Personal  dedicado para apoyo en sede administrativa</v>
      </c>
      <c r="J1370" t="str">
        <v>NO APLICA</v>
      </c>
      <c r="K1370" t="str">
        <v>Personal  dedicado para apoyo en sede administrativa</v>
      </c>
      <c r="L1370" t="str">
        <v>Se realiza asignación de recurso para apoyo en sede administrativa Bogotá el 25-03-22</v>
      </c>
      <c r="M1370">
        <v>44645</v>
      </c>
      <c r="N1370">
        <v>44645</v>
      </c>
      <c r="O1370" t="str">
        <v>SEDE ADMINISTRATIVA</v>
      </c>
      <c r="P1370" t="str">
        <v>BOGOTA</v>
      </c>
      <c r="Q1370" t="str">
        <v>RUBEN ACEVEDO GOMEZ</v>
      </c>
      <c r="R1370">
        <v>1012453475</v>
      </c>
      <c r="S1370" t="str">
        <v>BOGOTA</v>
      </c>
    </row>
    <row r="1371" xml:space="preserve">
      <c r="A1371">
        <v>1370</v>
      </c>
      <c r="B1371">
        <v>12344673</v>
      </c>
      <c r="C1371" t="str">
        <v>REQUEST</v>
      </c>
      <c r="D1371" t="str">
        <v>CERRADO</v>
      </c>
      <c r="E1371" t="str">
        <v>TIENDA</v>
      </c>
      <c r="F1371" t="str">
        <v>SCANNER</v>
      </c>
      <c r="G1371" t="str">
        <v>BALANZA</v>
      </c>
      <c r="H1371" t="str">
        <v>DATALOGIC</v>
      </c>
      <c r="I1371" t="str" xml:space="preserve">
        <v xml:space="preserve">Buen dia._x000d_
Se solicita renovación operativa de 8 escáner balanza._x000d_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v>
      </c>
      <c r="J1371" t="str">
        <v>NO APLICA</v>
      </c>
      <c r="K1371" t="str" xml:space="preserve">
        <v xml:space="preserve">Buen día_x000d_
Se requiere de su apoyo con esta solicitud._x000d_
Área: Línea de cajas_x000d_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8300_x000d_
Descripción de la falla: Reemplazo e instalación de escáner balanza en línea de cajas</v>
      </c>
      <c r="L1371" t="str">
        <v>28-03 9:00 a.m.Se llega a sitio y se ubican los equipos que se van a cambiar. Se quita escaner viejo; se remplazan cables de conexión; se instala nuevo scanner y se espera a que se realice la configuración por Soporte POS. Se realizan pruebas de funcionamiento con la Coordinadora de Cajas. Se realiza el mismo proceso en las 8 cajas a renovar; uno por uno para impactar lo menos posible la tienda. Todos los scanner balanza quedan instaladas y operando correctamente. Se termina actividad a las 19:20 quedando pendiente la firma de las actas ya que los usuarios ya no se encuentran. 29-03 14:00 Se realizan las actas de entrega y retiro las cuales se envían a Soporte Cencosud Ever Becerra el cual las recibe a conformidad sin ninguna novedad. Se finaliza tarea a las 16:00</v>
      </c>
      <c r="M1371">
        <v>44644</v>
      </c>
      <c r="N1371">
        <v>44648</v>
      </c>
      <c r="O1371" t="str">
        <v>J126 JUMBO SAN SILVESTRE</v>
      </c>
      <c r="P1371" t="str">
        <v>BARRANCABERMEJA</v>
      </c>
      <c r="Q1371" t="str">
        <v>ERICK FRANCISCO RUEDA JIMENEZ</v>
      </c>
      <c r="R1371">
        <v>13568686</v>
      </c>
      <c r="S1371" t="str">
        <v>ORIENTE</v>
      </c>
    </row>
    <row r="1372" xml:space="preserve">
      <c r="A1372">
        <v>1371</v>
      </c>
      <c r="B1372">
        <v>12344673</v>
      </c>
      <c r="C1372" t="str">
        <v>REQUEST</v>
      </c>
      <c r="D1372" t="str">
        <v>CERRADO</v>
      </c>
      <c r="E1372" t="str">
        <v>TIENDA</v>
      </c>
      <c r="F1372" t="str">
        <v>SCANNER</v>
      </c>
      <c r="G1372" t="str">
        <v>BALANZA</v>
      </c>
      <c r="H1372" t="str">
        <v>DATALOGIC</v>
      </c>
      <c r="I1372" t="str" xml:space="preserve">
        <v xml:space="preserve">Buen dia._x000d_
Se solicita renovación operativa de 8 escáner balanza._x000d_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v>
      </c>
      <c r="J1372" t="str">
        <v>NO APLICA</v>
      </c>
      <c r="K1372" t="str" xml:space="preserve">
        <v xml:space="preserve">Buen día_x000d_
Se requiere de su apoyo con esta solicitud._x000d_
Área: Línea de cajas_x000d_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8300_x000d_
Descripción de la falla: Reemplazo e instalación de escáner balanza en línea de cajas</v>
      </c>
      <c r="L1372" t="str">
        <v>28-03 9:00 a.m.Se llega a sitio y se ubican los equipos que se van a cambiar. Se quita escaner viejo; se remplazan cables de conexión; se instala nuevo scanner y se espera a que se realice la configuración por Soporte POS. Se realizan pruebas de funcionamiento con la Coordinadora de Cajas. Se realiza el mismo proceso en las 8 cajas a renovar; uno por uno para impactar lo menos posible la tienda. Todos los scanner balanza quedan instaladas y operando correctamente. Se termina actividad a las 19:20 quedando pendiente la firma de las actas ya que los usuarios ya no se encuentran. 29-03 14:00 Se realizan las actas de entrega y retiro las cuales se envían a Soporte Cencosud Ever Becerra el cual las recibe a conformidad sin ninguna novedad. Se finaliza tarea a las 16:00</v>
      </c>
      <c r="M1372">
        <v>44648</v>
      </c>
      <c r="N1372">
        <v>44648</v>
      </c>
      <c r="O1372" t="str">
        <v>J126 JUMBO SAN SILVESTRE</v>
      </c>
      <c r="P1372" t="str">
        <v>BARRANCABERMEJA</v>
      </c>
      <c r="Q1372" t="str">
        <v>ERICK FRANCISCO RUEDA JIMENEZ</v>
      </c>
      <c r="R1372">
        <v>13568686</v>
      </c>
      <c r="S1372" t="str">
        <v>ORIENTE</v>
      </c>
    </row>
    <row r="1373" xml:space="preserve">
      <c r="A1373">
        <v>1372</v>
      </c>
      <c r="B1373">
        <v>12344673</v>
      </c>
      <c r="C1373" t="str">
        <v>REQUEST</v>
      </c>
      <c r="D1373" t="str">
        <v>CERRADO</v>
      </c>
      <c r="E1373" t="str">
        <v>TIENDA</v>
      </c>
      <c r="F1373" t="str">
        <v>SCANNER</v>
      </c>
      <c r="G1373" t="str">
        <v>BALANZA</v>
      </c>
      <c r="H1373" t="str">
        <v>DATALOGIC</v>
      </c>
      <c r="I1373" t="str" xml:space="preserve">
        <v xml:space="preserve">Buen dia._x000d_
Se solicita renovación operativa de 8 escáner balanza._x000d_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v>
      </c>
      <c r="J1373" t="str">
        <v>NO APLICA</v>
      </c>
      <c r="K1373" t="str" xml:space="preserve">
        <v xml:space="preserve">Buen día_x000d_
Se requiere de su apoyo con esta solicitud._x000d_
Área: Línea de cajas_x000d_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8300_x000d_
Descripción de la falla: Reemplazo e instalación de escáner balanza en línea de cajas</v>
      </c>
      <c r="L1373" t="str">
        <v>28-03 9:00 a.m.Se llega a sitio y se ubican los equipos que se van a cambiar. Se quita escaner viejo; se remplazan cables de conexión; se instala nuevo scanner y se espera a que se realice la configuración por Soporte POS. Se realizan pruebas de funcionamiento con la Coordinadora de Cajas. Se realiza el mismo proceso en las 8 cajas a renovar; uno por uno para impactar lo menos posible la tienda. Todos los scanner balanza quedan instaladas y operando correctamente. Se termina actividad a las 19:20 quedando pendiente la firma de las actas ya que los usuarios ya no se encuentran. 29-03 14:00 Se realizan las actas de entrega y retiro las cuales se envían a Soporte Cencosud Ever Becerra el cual las recibe a conformidad sin ninguna novedad. Se finaliza tarea a las 16:00</v>
      </c>
      <c r="M1373">
        <v>44648</v>
      </c>
      <c r="N1373">
        <v>44648</v>
      </c>
      <c r="O1373" t="str">
        <v>J126 JUMBO SAN SILVESTRE</v>
      </c>
      <c r="P1373" t="str">
        <v>BARRANCABERMEJA</v>
      </c>
      <c r="Q1373" t="str">
        <v>ERICK FRANCISCO RUEDA JIMENEZ</v>
      </c>
      <c r="R1373">
        <v>13568686</v>
      </c>
      <c r="S1373" t="str">
        <v>ORIENTE</v>
      </c>
    </row>
    <row r="1374" xml:space="preserve">
      <c r="A1374">
        <v>1373</v>
      </c>
      <c r="B1374">
        <v>12344673</v>
      </c>
      <c r="C1374" t="str">
        <v>REQUEST</v>
      </c>
      <c r="D1374" t="str">
        <v>CERRADO</v>
      </c>
      <c r="E1374" t="str">
        <v>TIENDA</v>
      </c>
      <c r="F1374" t="str">
        <v>SCANNER</v>
      </c>
      <c r="G1374" t="str">
        <v>BALANZA</v>
      </c>
      <c r="H1374" t="str">
        <v>DATALOGIC</v>
      </c>
      <c r="I1374" t="str" xml:space="preserve">
        <v xml:space="preserve">Buen dia._x000d_
Se solicita renovación operativa de 8 escáner balanza._x000d_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v>
      </c>
      <c r="J1374" t="str">
        <v>NO APLICA</v>
      </c>
      <c r="K1374" t="str" xml:space="preserve">
        <v xml:space="preserve">Buen día_x000d_
Se requiere de su apoyo con esta solicitud._x000d_
Área: Línea de cajas_x000d_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8300_x000d_
Descripción de la falla: Reemplazo e instalación de escáner balanza en línea de cajas</v>
      </c>
      <c r="L1374" t="str">
        <v>28-03 9:00 a.m.Se llega a sitio y se ubican los equipos que se van a cambiar. Se quita escaner viejo; se remplazan cables de conexión; se instala nuevo scanner y se espera a que se realice la configuración por Soporte POS. Se realizan pruebas de funcionamiento con la Coordinadora de Cajas. Se realiza el mismo proceso en las 8 cajas a renovar; uno por uno para impactar lo menos posible la tienda. Todos los scanner balanza quedan instaladas y operando correctamente. Se termina actividad a las 19:20 quedando pendiente la firma de las actas ya que los usuarios ya no se encuentran. 29-03 14:00 Se realizan las actas de entrega y retiro las cuales se envían a Soporte Cencosud Ever Becerra el cual las recibe a conformidad sin ninguna novedad. Se finaliza tarea a las 16:00</v>
      </c>
      <c r="M1374">
        <v>44648</v>
      </c>
      <c r="N1374">
        <v>44648</v>
      </c>
      <c r="O1374" t="str">
        <v>J126 JUMBO SAN SILVESTRE</v>
      </c>
      <c r="P1374" t="str">
        <v>BARRANCABERMEJA</v>
      </c>
      <c r="Q1374" t="str">
        <v>ERICK FRANCISCO RUEDA JIMENEZ</v>
      </c>
      <c r="R1374">
        <v>13568686</v>
      </c>
      <c r="S1374" t="str">
        <v>ORIENTE</v>
      </c>
    </row>
    <row r="1375" xml:space="preserve">
      <c r="A1375">
        <v>1374</v>
      </c>
      <c r="B1375">
        <v>12227401</v>
      </c>
      <c r="C1375" t="str">
        <v>INCIDENT</v>
      </c>
      <c r="D1375" t="str">
        <v>CERRADO</v>
      </c>
      <c r="E1375" t="str">
        <v>TIENDA</v>
      </c>
      <c r="F1375" t="str">
        <v>POS</v>
      </c>
      <c r="G1375" t="str">
        <v>POS</v>
      </c>
      <c r="H1375" t="str">
        <v>WINCOR</v>
      </c>
      <c r="I1375" t="str" xml:space="preserve">
        <v xml:space="preserve">Datos usuario_x000d_
Nombre: Fahir Conde Moya_x000d_
Correo: fahir.conde@cencosud.com.co_x000d_
Usuario AD: FCondeM_x000d_
Pais: Colombia_x000d_
Ubicacion: M038 METRO NEIVA CENTRO DE CONVENCIONES_x000d_
Zona: Colombia Occidente_x000d_
Unidad de Negocio: Supermercados_x000d_
Servicio: Tiendas &amp; Centros de Distribucion_x000d_
Telefono: 3229141443_x000d_
Anexo: null_x000d_
Descripcion: Impresora portable Zebra Qln420 con serial numero XXQVJ163500561 no enciende el display.</v>
      </c>
      <c r="J1375" t="str">
        <v>NO APLICA</v>
      </c>
      <c r="K1375" t="str">
        <v>La parte ya se encuentra en sitio jefe su autorizacion para envio del tecnico</v>
      </c>
      <c r="L1375" t="str">
        <v>Se realiza visita para cambio de display pero al llegar a sitio indican que la parte no ha llegado a la tienda. Se valida con Yenny Pichina la orden de guía y se evidencia que no ha sido entregada por mensajería. Asignar  nuevamente la llamada cuando se confirme con la tienda la entrega de la parte</v>
      </c>
      <c r="M1375">
        <v>44648</v>
      </c>
      <c r="N1375">
        <v>44648</v>
      </c>
      <c r="O1375" t="str">
        <v>M038 METRO NEIVA CENTRO DE CONVENCIONES</v>
      </c>
      <c r="P1375" t="str">
        <v>NEIVA</v>
      </c>
      <c r="Q1375" t="str">
        <v>JOHN ALEJANDRO LOZADA BABATIVA</v>
      </c>
      <c r="R1375">
        <v>1075313382</v>
      </c>
      <c r="S1375" t="str">
        <v>OCCIDENTE</v>
      </c>
    </row>
    <row r="1376" xml:space="preserve">
      <c r="A1376">
        <v>1375</v>
      </c>
      <c r="B1376">
        <v>12346642</v>
      </c>
      <c r="C1376" t="str">
        <v>ACOMPAÑAMIENTO</v>
      </c>
      <c r="D1376" t="str">
        <v>CERRADO</v>
      </c>
      <c r="E1376" t="str">
        <v>TIENDA</v>
      </c>
      <c r="F1376" t="str">
        <v>CPU</v>
      </c>
      <c r="G1376" t="str">
        <v>CPU</v>
      </c>
      <c r="H1376" t="str">
        <v>LENOVO</v>
      </c>
      <c r="I1376" t="str" xml:space="preserve">
        <v xml:space="preserve">Datos usuario_x000d_
Nombre: Juan Fernando Castro Rodriguez_x000d_
Correo: fernando.castrorodriguez@cencosud.com.co_x000d_
Usuario AD: jfcrodri_x000d_
Pais: Colombia_x000d_
Ubicacion: M303 METRO EXPRESS CALLE 95_x000d_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28 de marzo_x000d_
_x000d_
se debe iniciar por_x000d_
spid de calle 95 8:00 Am a 11:00 Pm_x000d_
spid de calle 93 11:30 Am a 2:00 PM_x000d_
spid de calle 85 2:30 Am a 6:00 Pm_x000d_
_x000d_
contacto de cencosud: Jhon Narvaez cel:3176595902_x000d_
_x000d_
AREA EN DONDE SE UBICA EL EQUIPO : spid</v>
      </c>
      <c r="J1376" t="str">
        <v>NO APLICA</v>
      </c>
      <c r="K1376" t="str" xml:space="preserve">
        <v xml:space="preserve">Transfer Assignee from 'Narvaez Garcia; Jhon Alexander ' to ''_x000d_
Transfer Group from 'Soporte_Onsite_BOGOTA' to 'Soporte_Onsite_REG_Remoto_SM Colombia'</v>
      </c>
      <c r="L1376"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M1376">
        <v>44648</v>
      </c>
      <c r="N1376">
        <v>44648</v>
      </c>
      <c r="O1376" t="str">
        <v>M303 METRO EXPRESS CALLE 95</v>
      </c>
      <c r="P1376" t="str">
        <v>BOGOTA</v>
      </c>
      <c r="Q1376" t="str">
        <v>BRAYAN DANIEL SOLANO RODRIGUEZ</v>
      </c>
      <c r="R1376">
        <v>1000792317</v>
      </c>
      <c r="S1376" t="str">
        <v>BOGOTA</v>
      </c>
    </row>
    <row r="1377" xml:space="preserve">
      <c r="A1377">
        <v>1376</v>
      </c>
      <c r="B1377">
        <v>12346644</v>
      </c>
      <c r="C1377" t="str">
        <v>ACOMPAÑAMIENTO</v>
      </c>
      <c r="D1377" t="str">
        <v>CERRADO</v>
      </c>
      <c r="E1377" t="str">
        <v>TIENDA</v>
      </c>
      <c r="F1377" t="str">
        <v>CPU</v>
      </c>
      <c r="G1377" t="str">
        <v>CPU</v>
      </c>
      <c r="H1377" t="str">
        <v>LENOVO</v>
      </c>
      <c r="I1377" t="str" xml:space="preserve">
        <v xml:space="preserve">Datos usuario_x000d_
Nombre: Juan Fernando Castro Rodriguez_x000d_
Correo: fernando.castrorodriguez@cencosud.com.co_x000d_
Usuario AD: jfcrodri_x000d_
Pais: Colombia_x000d_
Ubicacion: M303 METRO EXPRESS CALLE 95_x000d_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28 de marzo_x000d_
_x000d_
se debe iniciar por_x000d_
spid de calle 95 8:00 Am a 11:00 Pm_x000d_
spid de calle 93 11:30 Am a 2:00 PM_x000d_
spid de calle 85 2:30 Am a 6:00 Pm_x000d_
_x000d_
contacto de cencosud: Jhon Narvaez cel:3176595902_x000d_
_x000d_
AREA EN DONDE SE UBICA EL EQUIPO : spid</v>
      </c>
      <c r="J1377" t="str">
        <v>NO APLICA</v>
      </c>
      <c r="K1377" t="str" xml:space="preserve">
        <v xml:space="preserve">Transfer Assignee from 'Narvaez Garcia; Jhon Alexander ' to ''_x000d_
Transfer Group from 'Soporte_Onsite_BOGOTA' to 'Soporte_Onsite_REG_Remoto_SM Colombia'</v>
      </c>
      <c r="L1377"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M1377">
        <v>44648</v>
      </c>
      <c r="N1377">
        <v>44648</v>
      </c>
      <c r="O1377" t="str">
        <v>M324 METRO EXPRESS CALLE 93</v>
      </c>
      <c r="P1377" t="str">
        <v>BOGOTA</v>
      </c>
      <c r="Q1377" t="str">
        <v>BRAYAN DANIEL SOLANO RODRIGUEZ</v>
      </c>
      <c r="R1377">
        <v>1000792317</v>
      </c>
      <c r="S1377" t="str">
        <v>BOGOTA</v>
      </c>
    </row>
    <row r="1378" xml:space="preserve">
      <c r="A1378">
        <v>1377</v>
      </c>
      <c r="B1378">
        <v>12346651</v>
      </c>
      <c r="C1378" t="str">
        <v>ACOMPAÑAMIENTO</v>
      </c>
      <c r="D1378" t="str">
        <v>CERRADO</v>
      </c>
      <c r="E1378" t="str">
        <v>TIENDA</v>
      </c>
      <c r="F1378" t="str">
        <v>CPU</v>
      </c>
      <c r="G1378" t="str">
        <v>CPU</v>
      </c>
      <c r="H1378" t="str">
        <v>LENOVO</v>
      </c>
      <c r="I1378" t="str" xml:space="preserve">
        <v xml:space="preserve">Datos usuario_x000d_
Nombre: Juan Fernando Castro Rodriguez_x000d_
Correo: fernando.castrorodriguez@cencosud.com.co_x000d_
Usuario AD: jfcrodri_x000d_
Pais: Colombia_x000d_
Ubicacion: M303 METRO EXPRESS CALLE 95_x000d_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28 de marzo_x000d_
_x000d_
se debe iniciar por_x000d_
spid de calle 95 8:00 Am a 11:00 Pm_x000d_
spid de calle 93 11:30 Am a 2:00 PM_x000d_
spid de calle 85 2:30 Am a 6:00 Pm_x000d_
_x000d_
contacto de cencosud: Jhon Narvaez cel:3176595902_x000d_
_x000d_
AREA EN DONDE SE UBICA EL EQUIPO : spid</v>
      </c>
      <c r="J1378" t="str">
        <v>NO APLICA</v>
      </c>
      <c r="K1378" t="str" xml:space="preserve">
        <v xml:space="preserve">Transfer Assignee from 'Narvaez Garcia; Jhon Alexander ' to ''_x000d_
Transfer Group from 'Soporte_Onsite_BOGOTA' to 'Soporte_Onsite_REG_Remoto_SM Colombia'</v>
      </c>
      <c r="L1378"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M1378">
        <v>44648</v>
      </c>
      <c r="N1378">
        <v>44648</v>
      </c>
      <c r="O1378" t="str">
        <v>M305 METRO EXPRESS ANTIGUO COUNTRY CALLE 85</v>
      </c>
      <c r="P1378" t="str">
        <v>BOGOTA</v>
      </c>
      <c r="Q1378" t="str">
        <v>BRAYAN DANIEL SOLANO RODRIGUEZ</v>
      </c>
      <c r="R1378">
        <v>1000792317</v>
      </c>
      <c r="S1378" t="str">
        <v>BOGOTA</v>
      </c>
    </row>
    <row r="1379" xml:space="preserve">
      <c r="A1379">
        <v>1378</v>
      </c>
      <c r="B1379">
        <v>12344758</v>
      </c>
      <c r="C1379" t="str">
        <v>INCIDENT</v>
      </c>
      <c r="D1379" t="str">
        <v>CERRADO</v>
      </c>
      <c r="E1379" t="str">
        <v>TIENDA</v>
      </c>
      <c r="F1379" t="str">
        <v>CPU</v>
      </c>
      <c r="G1379" t="str">
        <v>CPU</v>
      </c>
      <c r="H1379" t="str">
        <v>LENOVO</v>
      </c>
      <c r="I1379"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SE SOLICITA REVISION DE COMPUTADOR S/N MJ0FNN3L SE ENCUENTRA FUERA DE RED_x000d_
Lugar en donde se encuentra el computador en la tienda: OFICINA DIRECCION</v>
      </c>
      <c r="J1379" t="str">
        <v>NO APLICA</v>
      </c>
      <c r="K1379" t="str" xml:space="preserve">
        <v xml:space="preserve">Transfer Assignee from '' to 'Espinosa Rodriguez; Jamir Leandro '_x000d_
Transfer Group from 'Soporte_Onsite_REG_Costa_SM Colombia' to 'Soporte_Onsite_REG_Remoto_SM Colombia'</v>
      </c>
      <c r="L1379" t="str">
        <v>Se evidencia que el equipo se encuentra sin red por lo que se procede a validar conexiones físicas como el cable que va desde la pared hasta el computador  en el equipo; así mismo se realiza pruebas ingresando con diferentes usuarios; quedando operativo y a satisfacción del cliente.</v>
      </c>
      <c r="M1379">
        <v>44644</v>
      </c>
      <c r="N1379">
        <v>44649</v>
      </c>
      <c r="O1379" t="str">
        <v>M085 METRO MONTERIA</v>
      </c>
      <c r="P1379" t="str">
        <v>MONTERIA</v>
      </c>
      <c r="Q1379" t="str">
        <v>SHARON YANETH KERGUELEN WILCHES</v>
      </c>
      <c r="R1379">
        <v>1067917448</v>
      </c>
      <c r="S1379" t="str">
        <v>COSTA</v>
      </c>
    </row>
    <row r="1380" xml:space="preserve">
      <c r="A1380">
        <v>1379</v>
      </c>
      <c r="B1380">
        <v>12346667</v>
      </c>
      <c r="C1380" t="str">
        <v>ACOMPAÑAMIENTO</v>
      </c>
      <c r="D1380" t="str">
        <v>CERRADO</v>
      </c>
      <c r="E1380" t="str">
        <v>TIENDA</v>
      </c>
      <c r="F1380" t="str">
        <v>CPU</v>
      </c>
      <c r="G1380" t="str">
        <v>CPU</v>
      </c>
      <c r="H1380" t="str">
        <v>LENOVO</v>
      </c>
      <c r="I1380" t="str" xml:space="preserve">
        <v xml:space="preserve">Datos usuario_x000d_
Nombre: Juan Fernando Castro Rodriguez_x000d_
Correo: fernando.castrorodriguez@cencosud.com.co_x000d_
Usuario AD: jfcrodri_x000d_
Pais: Colombia_x000d_
Ubicacion: M335 METRO EXPRESS JAVERIANA 45_x000d_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29 de marzo_x000d_
_x000d_
se debe iniciar por_x000d_
spid de calle 45 8:00 Am a 11:00 Pm_x000d_
spid de calle javeriana 45 11:30 Am a 2:00 PM_x000d_
spid de caracas con 49 2:30 Am a 6:00 Pm_x000d_
_x000d_
contacto de cencosud: Camilo Henao cel:3174311321_x000d_
AREA EN DONDE SE UBICA EL EQUIPO : spid</v>
      </c>
      <c r="J1380" t="str">
        <v>NO APLICA</v>
      </c>
      <c r="K1380" t="str" xml:space="preserve">
        <v xml:space="preserve">Transfer Assignee from 'Henao Amaya; Cristian Camilo ' to ''_x000d_
Transfer Group from 'Soporte_Onsite_BOGOTA' to 'Soporte_Onsite_REG_Remoto_SM Colombia'</v>
      </c>
      <c r="L1380"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M1380">
        <v>44648</v>
      </c>
      <c r="N1380">
        <v>44649</v>
      </c>
      <c r="O1380" t="str">
        <v>M335 METRO EXPRESS JAVERIANA 45</v>
      </c>
      <c r="P1380" t="str">
        <v>BOGOTA</v>
      </c>
      <c r="Q1380" t="str">
        <v>BRAYAN DANIEL SOLANO RODRIGUEZ</v>
      </c>
      <c r="R1380">
        <v>1000792317</v>
      </c>
      <c r="S1380" t="str">
        <v>BOGOTA</v>
      </c>
    </row>
    <row r="1381" xml:space="preserve">
      <c r="A1381">
        <v>1380</v>
      </c>
      <c r="B1381">
        <v>12346672</v>
      </c>
      <c r="C1381" t="str">
        <v>ACOMPAÑAMIENTO</v>
      </c>
      <c r="D1381" t="str">
        <v>CERRADO</v>
      </c>
      <c r="E1381" t="str">
        <v>TIENDA</v>
      </c>
      <c r="F1381" t="str">
        <v>CPU</v>
      </c>
      <c r="G1381" t="str">
        <v>CPU</v>
      </c>
      <c r="H1381" t="str">
        <v>LENOVO</v>
      </c>
      <c r="I1381" t="str" xml:space="preserve">
        <v xml:space="preserve">Datos usuario_x000d_
Nombre: Juan Fernando Castro Rodriguez_x000d_
Correo: fernando.castrorodriguez@cencosud.com.co_x000d_
Usuario AD: jfcrodri_x000d_
Pais: Colombia_x000d_
Ubicacion: M335 METRO EXPRESS JAVERIANA 45_x000d_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29 de marzo_x000d_
_x000d_
se debe iniciar por_x000d_
spid de calle 45 8:00 Am a 11:00 Pm_x000d_
spid de calle javeriana 45 11:30 Am a 2:00 PM_x000d_
spid de caracas con 49 2:30 Am a 6:00 Pm_x000d_
_x000d_
contacto de cencosud: Camilo Henao cel:3174311321_x000d_
AREA EN DONDE SE UBICA EL EQUIPO : spid</v>
      </c>
      <c r="J1381" t="str">
        <v>NO APLICA</v>
      </c>
      <c r="K1381" t="str" xml:space="preserve">
        <v xml:space="preserve">Transfer Assignee from 'Henao Amaya; Cristian Camilo ' to ''_x000d_
Transfer Group from 'Soporte_Onsite_BOGOTA' to 'Soporte_Onsite_REG_Remoto_SM Colombia'</v>
      </c>
      <c r="L1381"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M1381">
        <v>44648</v>
      </c>
      <c r="N1381">
        <v>44649</v>
      </c>
      <c r="O1381" t="str">
        <v>M304 METRO EXPRESS CARACAS CON 49</v>
      </c>
      <c r="P1381" t="str">
        <v>BOGOTA</v>
      </c>
      <c r="Q1381" t="str">
        <v>BRAYAN DANIEL SOLANO RODRIGUEZ</v>
      </c>
      <c r="R1381">
        <v>1000792317</v>
      </c>
      <c r="S1381" t="str">
        <v>BOGOTA</v>
      </c>
    </row>
    <row r="1382" xml:space="preserve">
      <c r="A1382">
        <v>1381</v>
      </c>
      <c r="B1382">
        <v>12324593</v>
      </c>
      <c r="C1382" t="str">
        <v>REQUEST</v>
      </c>
      <c r="D1382" t="str">
        <v>CERRADO</v>
      </c>
      <c r="E1382" t="str">
        <v>TIENDA</v>
      </c>
      <c r="F1382" t="str">
        <v>BALANZA</v>
      </c>
      <c r="G1382" t="str">
        <v>MESA</v>
      </c>
      <c r="H1382" t="str">
        <v>METTLER</v>
      </c>
      <c r="I1382" t="str" xml:space="preserve">
        <v xml:space="preserve">Datos usuario_x000d_
Nombre: mararena_x000d_
Correo: MariaIsabel.ArenasMunoz@cencosud.com.co_x000d_
Usuario AD: mararena_x000d_
Pais: Colombia_x000d_
Ubicacion: M085 METRO MONTERIA_x000d_
Zona: Colombia Costa_x000d_
Unidad de Negocio: METRO_x000d_
Servicio: null_x000d_
Telefono: 3116924884_x000d_
Anexo: null_x000d_
Descripcion: Las etiquetas que salen de la impresora de panaderia no son leidas en el lineal de cajas; por lo cual las cajeras deben digitar numero por numero; lo cual ocasiona retrasos al momento de facturar. He tenido quejas de los clientes por este inconveniente._x000d_
_x000d_
_x000d_
Vino un tecnico y manifesto que se debia cambiar un repuesto pero hasta el momento no han traido dicho repuesto</v>
      </c>
      <c r="J1382" t="str">
        <v>NO APLICA</v>
      </c>
      <c r="K1382" t="str">
        <v>Se envió parte para su instalación a la balanza de panadería con serial B644221299</v>
      </c>
      <c r="L1382" t="str">
        <v>Se envidencia que la balanza no está arrojando el código de barras bien. Envían cabezal de impresión para cambio por lo que se procede a realizar el cambio de la parte. Así mismo se realizan pruebas ya que presentaba fallas al momento de pasar la tirilla a caja; las pruebas salen exitosas quedando operativo y a satisfacción del cliente.</v>
      </c>
      <c r="M1382">
        <v>44645</v>
      </c>
      <c r="N1382">
        <v>44650</v>
      </c>
      <c r="O1382" t="str">
        <v>M085 METRO MONTERIA</v>
      </c>
      <c r="P1382" t="str">
        <v>MONTERIA</v>
      </c>
      <c r="Q1382" t="str">
        <v>SHARON YANETH KERGUELEN WILCHES</v>
      </c>
      <c r="R1382">
        <v>1067917448</v>
      </c>
      <c r="S1382" t="str">
        <v>COSTA</v>
      </c>
    </row>
    <row r="1383" xml:space="preserve">
      <c r="A1383">
        <v>1382</v>
      </c>
      <c r="B1383">
        <v>12324593</v>
      </c>
      <c r="C1383" t="str">
        <v>REQUEST</v>
      </c>
      <c r="D1383" t="str">
        <v>CERRADO</v>
      </c>
      <c r="E1383" t="str">
        <v>TIENDA</v>
      </c>
      <c r="F1383" t="str">
        <v>BALANZA</v>
      </c>
      <c r="G1383" t="str">
        <v>MESA</v>
      </c>
      <c r="H1383" t="str">
        <v>METTLER</v>
      </c>
      <c r="I1383" t="str" xml:space="preserve">
        <v xml:space="preserve">Datos usuario_x000d_
Nombre: mararena_x000d_
Correo: MariaIsabel.ArenasMunoz@cencosud.com.co_x000d_
Usuario AD: mararena_x000d_
Pais: Colombia_x000d_
Ubicacion: M085 METRO MONTERIA_x000d_
Zona: Colombia Costa_x000d_
Unidad de Negocio: METRO_x000d_
Servicio: null_x000d_
Telefono: 3116924884_x000d_
Anexo: null_x000d_
Descripcion: Las etiquetas que salen de la impresora de panaderia no son leidas en el lineal de cajas; por lo cual las cajeras deben digitar numero por numero; lo cual ocasiona retrasos al momento de facturar. He tenido quejas de los clientes por este inconveniente._x000d_
_x000d_
_x000d_
Vino un tecnico y manifesto que se debia cambiar un repuesto pero hasta el momento no han traido dicho repuesto</v>
      </c>
      <c r="J1383" t="str">
        <v>NO APLICA</v>
      </c>
      <c r="K1383" t="str">
        <v>Se envió parte para su instalación a la balanza de panadería con serial B644221299</v>
      </c>
      <c r="L1383" t="str">
        <v>Se envidencia que la balanza no está arrojando el código de barras bien. Envían cabezal de impresión para cambio por lo que se procede a realizar el cambio de la parte. Así mismo se realizan pruebas ya que presentaba fallas al momento de pasar la tirilla a caja; las pruebas salen exitosas quedando operativo y a satisfacción del cliente.</v>
      </c>
      <c r="M1383">
        <v>44645</v>
      </c>
      <c r="N1383">
        <v>44650</v>
      </c>
      <c r="O1383" t="str">
        <v>M085 METRO MONTERIA</v>
      </c>
      <c r="P1383" t="str">
        <v>MONTERIA</v>
      </c>
      <c r="Q1383" t="str">
        <v>SHARON YANETH KERGUELEN WILCHES</v>
      </c>
      <c r="R1383">
        <v>1067917448</v>
      </c>
      <c r="S1383" t="str">
        <v>COSTA</v>
      </c>
    </row>
    <row r="1384" xml:space="preserve">
      <c r="A1384">
        <v>1383</v>
      </c>
      <c r="B1384">
        <v>12351967</v>
      </c>
      <c r="C1384" t="str">
        <v>REQUEST</v>
      </c>
      <c r="D1384" t="str">
        <v>CERRADO</v>
      </c>
      <c r="E1384" t="str">
        <v>TIENDA</v>
      </c>
      <c r="F1384" t="str">
        <v>POS</v>
      </c>
      <c r="G1384" t="str">
        <v>MICROSENSE</v>
      </c>
      <c r="H1384" t="str">
        <v>MICROSENSE</v>
      </c>
      <c r="I1384"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 tardes me podrian colaborar para la revision de los datafonos de credibanco ya que no recibe las tarjetas ya se realizo visita de credibanco y me dice el tecnico que ya es con cencosud. Gracias por su ayuda</v>
      </c>
      <c r="J1384" t="str">
        <v>NO APLICA</v>
      </c>
      <c r="K1384" t="str">
        <v>Por favor validar todos los microsens de la tienda Metro Facatativa; tenemos un microsens bloqueado y este afecta los demas</v>
      </c>
      <c r="L1384" t="str">
        <v>Se realiza acompañamiento técnico para los datafonos de Credibanco y se validan los siguientes puntos: que los puntos de red esten linkeando; la conexión de corriente este bien; al igual que en todas las cajas solo esté fallando el datafono de Credibanco; se validan las IP de las POS junto con las IP de los datafonos que realmente coincidan con el listado que se otorgó por parte de telecomunicaciones sin embargo ya habiendo realizado todas las validaciones no se pudo dar solución a la falla.  Se finaliza acompañamiento y se cierra caso ya que se determina que no hay fallas a nivel de microsens y las siguientes revisiones se deben dar por parte de Credibanco</v>
      </c>
      <c r="M1384">
        <v>44649</v>
      </c>
      <c r="N1384">
        <v>44650</v>
      </c>
      <c r="O1384" t="str">
        <v>M074 METRO FACATATIVA</v>
      </c>
      <c r="P1384" t="str">
        <v>FACATATIVA</v>
      </c>
      <c r="Q1384" t="str">
        <v>JUAN PABLO AYALA VARGAS</v>
      </c>
      <c r="R1384">
        <v>1000949444</v>
      </c>
      <c r="S1384" t="str">
        <v>BOGOTA</v>
      </c>
    </row>
    <row r="1385" xml:space="preserve">
      <c r="A1385">
        <v>1384</v>
      </c>
      <c r="B1385">
        <v>12351967</v>
      </c>
      <c r="C1385" t="str">
        <v>REQUEST</v>
      </c>
      <c r="D1385" t="str">
        <v>CERRADO</v>
      </c>
      <c r="E1385" t="str">
        <v>TIENDA</v>
      </c>
      <c r="F1385" t="str">
        <v>POS</v>
      </c>
      <c r="G1385" t="str">
        <v>MICROSENSE</v>
      </c>
      <c r="H1385" t="str">
        <v>MICROSENSE</v>
      </c>
      <c r="I1385"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 tardes me podrian colaborar para la revision de los datafonos de credibanco ya que no recibe las tarjetas ya se realizo visita de credibanco y me dice el tecnico que ya es con cencosud. Gracias por su ayuda</v>
      </c>
      <c r="J1385" t="str">
        <v>NO APLICA</v>
      </c>
      <c r="K1385" t="str">
        <v>Por favor validar todos los microsens de la tienda Metro Facatativa; tenemos un microsens bloqueado y este afecta los demas</v>
      </c>
      <c r="L1385" t="str">
        <v>Se realiza acompañamiento técnico para los datafonos de Credibanco y se validan los siguientes puntos: que los puntos de red esten linkeando; la conexión de corriente este bien; al igual que en todas las cajas solo esté fallando el datafono de Credibanco; se validan las IP de las POS junto con las IP de los datafonos que realmente coincidan con el listado que se otorgó por parte de telecomunicaciones sin embargo ya habiendo realizado todas las validaciones no se pudo dar solución a la falla.  Se finaliza acompañamiento y se cierra caso ya que se determina que no hay fallas a nivel de microsens y las siguientes revisiones se deben dar por parte de Credibanco</v>
      </c>
      <c r="M1385">
        <v>44649</v>
      </c>
      <c r="N1385">
        <v>44650</v>
      </c>
      <c r="O1385" t="str">
        <v>M074 METRO FACATATIVA</v>
      </c>
      <c r="P1385" t="str">
        <v>FACATATIVA</v>
      </c>
      <c r="Q1385" t="str">
        <v>JUAN PABLO AYALA VARGAS</v>
      </c>
      <c r="R1385">
        <v>1000949444</v>
      </c>
      <c r="S1385" t="str">
        <v>BOGOTA</v>
      </c>
    </row>
    <row r="1386" xml:space="preserve">
      <c r="A1386">
        <v>1385</v>
      </c>
      <c r="B1386">
        <v>12351967</v>
      </c>
      <c r="C1386" t="str">
        <v>REQUEST</v>
      </c>
      <c r="D1386" t="str">
        <v>CERRADO</v>
      </c>
      <c r="E1386" t="str">
        <v>TIENDA</v>
      </c>
      <c r="F1386" t="str">
        <v>POS</v>
      </c>
      <c r="G1386" t="str">
        <v>MICROSENSE</v>
      </c>
      <c r="H1386" t="str">
        <v>MICROSENSE</v>
      </c>
      <c r="I1386"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 tardes me podrian colaborar para la revision de los datafonos de credibanco ya que no recibe las tarjetas ya se realizo visita de credibanco y me dice el tecnico que ya es con cencosud. Gracias por su ayuda</v>
      </c>
      <c r="J1386" t="str">
        <v>NO APLICA</v>
      </c>
      <c r="K1386" t="str">
        <v>Por favor validar todos los microsens de la tienda Metro Facatativa; tenemos un microsens bloqueado y este afecta los demas</v>
      </c>
      <c r="L1386" t="str">
        <v>Se realiza acompañamiento técnico para los datafonos de Credibanco y se validan los siguientes puntos: que los puntos de red esten linkeando; la conexión de corriente este bien; al igual que en todas las cajas solo esté fallando el datafono de Credibanco; se validan las IP de las POS junto con las IP de los datafonos que realmente coincidan con el listado que se otorgó por parte de telecomunicaciones sin embargo ya habiendo realizado todas las validaciones no se pudo dar solución a la falla.  Se finaliza acompañamiento y se cierra caso ya que se determina que no hay fallas a nivel de microsens y las siguientes revisiones se deben dar por parte de Credibanco</v>
      </c>
      <c r="M1386">
        <v>44649</v>
      </c>
      <c r="N1386">
        <v>44650</v>
      </c>
      <c r="O1386" t="str">
        <v>M074 METRO FACATATIVA</v>
      </c>
      <c r="P1386" t="str">
        <v>FACATATIVA</v>
      </c>
      <c r="Q1386" t="str">
        <v>JUAN PABLO AYALA VARGAS</v>
      </c>
      <c r="R1386">
        <v>1000949444</v>
      </c>
      <c r="S1386" t="str">
        <v>BOGOTA</v>
      </c>
    </row>
    <row r="1387" xml:space="preserve">
      <c r="A1387">
        <v>1386</v>
      </c>
      <c r="B1387">
        <v>12331821</v>
      </c>
      <c r="C1387" t="str">
        <v>REQUEST</v>
      </c>
      <c r="D1387" t="str">
        <v>CERRADO</v>
      </c>
      <c r="E1387" t="str">
        <v>TIENDA</v>
      </c>
      <c r="F1387" t="str">
        <v>BALANZA</v>
      </c>
      <c r="G1387" t="str">
        <v>MESA</v>
      </c>
      <c r="H1387" t="str">
        <v>METTLER</v>
      </c>
      <c r="I138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Limpieza a cabezal; no registra bien la tinta; sale borroso; adicional el puerto se encuentra partido; una mantenimiento GENERAL_x000d_
Area en donde se encuentra la Balanza: platos preparados</v>
      </c>
      <c r="J1387" t="str">
        <v>NO APLICA</v>
      </c>
      <c r="K1387" t="str" xml:space="preserve">
        <v xml:space="preserve">Se requiere de su apoyo con esta solicitud._x000d_
Área: Panadería_x000d_
Marca: BALANZA|MESA_x000d_
Modelo: METTLER TOLEDO BPLUS_x000d_
Serie/placa: B924787158_x000d_
Inventario: DI-028550_x000d_
Descripción de la falla: Llegan partes solicitadas; favor realizar reemplazo y entregar balanza operativa._x000d_
NOTA: recordar que es balanza de platos preparados; preferiblemente atención en sitio despues de las 2 P.m.</v>
      </c>
      <c r="L1387" t="str">
        <v>Se procede a recibir partes en seguridad; nos dirigimos a la balanza para cambio de motores (no llega cabezal); se procede a realizar cambio; se instalan las piezas y no hubo necesidad de quitar precinto. Se entrega con prueba de impresión y prueba de peso.</v>
      </c>
      <c r="M1387">
        <v>44649</v>
      </c>
      <c r="N1387">
        <v>44650</v>
      </c>
      <c r="O1387" t="str">
        <v>J126 JUMBO SAN SILVESTRE</v>
      </c>
      <c r="P1387" t="str">
        <v>BARRANCABERMEJA</v>
      </c>
      <c r="Q1387" t="str">
        <v>ERICK FRANCISCO RUEDA JIMENEZ</v>
      </c>
      <c r="R1387">
        <v>13568686</v>
      </c>
      <c r="S1387" t="str">
        <v>ORIENTE</v>
      </c>
    </row>
    <row r="1388" xml:space="preserve">
      <c r="A1388">
        <v>1387</v>
      </c>
      <c r="B1388">
        <v>12331821</v>
      </c>
      <c r="C1388" t="str">
        <v>REQUEST</v>
      </c>
      <c r="D1388" t="str">
        <v>CERRADO</v>
      </c>
      <c r="E1388" t="str">
        <v>TIENDA</v>
      </c>
      <c r="F1388" t="str">
        <v>BALANZA</v>
      </c>
      <c r="G1388" t="str">
        <v>MESA</v>
      </c>
      <c r="H1388" t="str">
        <v>METTLER</v>
      </c>
      <c r="I1388"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Limpieza a cabezal; no registra bien la tinta; sale borroso; adicional el puerto se encuentra partido; una mantenimiento GENERAL_x000d_
Area en donde se encuentra la Balanza: platos preparados</v>
      </c>
      <c r="J1388" t="str">
        <v>NO APLICA</v>
      </c>
      <c r="K1388" t="str" xml:space="preserve">
        <v xml:space="preserve">Se requiere de su apoyo con esta solicitud._x000d_
Área: Panadería_x000d_
Marca: BALANZA|MESA_x000d_
Modelo: METTLER TOLEDO BPLUS_x000d_
Serie/placa: B924787158_x000d_
Inventario: DI-028550_x000d_
Descripción de la falla: Llegan partes solicitadas; favor realizar reemplazo y entregar balanza operativa._x000d_
NOTA: recordar que es balanza de platos preparados; preferiblemente atención en sitio despues de las 2 P.m.</v>
      </c>
      <c r="L1388" t="str">
        <v>Se procede a recibir partes en seguridad; nos dirigimos a la balanza para cambio de motores (no llega cabezal); se procede a realizar cambio; se instalan las piezas y no hubo necesidad de quitar precinto. Se entrega con prueba de impresión y prueba de peso.</v>
      </c>
      <c r="M1388">
        <v>44649</v>
      </c>
      <c r="N1388">
        <v>44650</v>
      </c>
      <c r="O1388" t="str">
        <v>J126 JUMBO SAN SILVESTRE</v>
      </c>
      <c r="P1388" t="str">
        <v>BARRANCABERMEJA</v>
      </c>
      <c r="Q1388" t="str">
        <v>ERICK FRANCISCO RUEDA JIMENEZ</v>
      </c>
      <c r="R1388">
        <v>13568686</v>
      </c>
      <c r="S1388" t="str">
        <v>ORIENTE</v>
      </c>
    </row>
    <row r="1389" xml:space="preserve">
      <c r="A1389">
        <v>1388</v>
      </c>
      <c r="B1389">
        <v>12332518</v>
      </c>
      <c r="C1389" t="str">
        <v>REQUEST</v>
      </c>
      <c r="D1389" t="str">
        <v>CERRADO</v>
      </c>
      <c r="E1389" t="str">
        <v>TIENDA</v>
      </c>
      <c r="F1389" t="str">
        <v>BALANZA</v>
      </c>
      <c r="G1389" t="str">
        <v>MESA</v>
      </c>
      <c r="H1389" t="str">
        <v>METTLER</v>
      </c>
      <c r="I1389"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solicita una bascula para la seccion de carnes; para el area de pollo fresco; ya que la que se tiene en la seccion se daño y no es posible arreglarla en la tienda._x000d_
_x000d_
Cordial saludo;_x000d_
Indica la ubicacion de tu balanza en la tienda: Rionegro</v>
      </c>
      <c r="J1389" t="str">
        <v>NO APLICA</v>
      </c>
      <c r="K1389" t="str" xml:space="preserve">
        <v xml:space="preserve">se requiere apoyo de isit para la instalación de la balanza de mesa para el área de la cava de pollo área de carnes; esta balanza se debe instalar en sitio y configurar el direccionamiento de red y resto de la balanza según el manual adjunto y cuando este en red llamar a Deyssy Aricapa para realizar la configuración por parte del aplicativo de la balanza y el cargue de precios._x000d_
direccionamiento de red_x000d_
ip 10.131.4.54_x000d_
mas 255.255.255.128_x000d_
wate 10.131.4.126_x000d_
numero de balanza 120</v>
      </c>
      <c r="L1389" t="str">
        <v>Se hace instalación de balanza de mesa; se hace configuración de direccionamiento IP para su funcionamiento. Se deja balanza operativa.</v>
      </c>
      <c r="M1389">
        <v>44649</v>
      </c>
      <c r="N1389">
        <v>44650</v>
      </c>
      <c r="O1389" t="str">
        <v>J027 JUMBO RIONEGRO</v>
      </c>
      <c r="P1389" t="str">
        <v>RIONEGRO</v>
      </c>
      <c r="Q1389" t="str">
        <v>RICHARD LUNA QUINTERO</v>
      </c>
      <c r="R1389">
        <v>1152698990</v>
      </c>
      <c r="S1389" t="str">
        <v>CENTRO</v>
      </c>
    </row>
    <row r="1390" xml:space="preserve">
      <c r="A1390">
        <v>1389</v>
      </c>
      <c r="B1390">
        <v>12332518</v>
      </c>
      <c r="C1390" t="str">
        <v>REQUEST</v>
      </c>
      <c r="D1390" t="str">
        <v>CERRADO</v>
      </c>
      <c r="E1390" t="str">
        <v>TIENDA</v>
      </c>
      <c r="F1390" t="str">
        <v>BALANZA</v>
      </c>
      <c r="G1390" t="str">
        <v>MESA</v>
      </c>
      <c r="H1390" t="str">
        <v>METTLER</v>
      </c>
      <c r="I1390"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solicita una bascula para la seccion de carnes; para el area de pollo fresco; ya que la que se tiene en la seccion se daño y no es posible arreglarla en la tienda._x000d_
_x000d_
Cordial saludo;_x000d_
Indica la ubicacion de tu balanza en la tienda: Rionegro</v>
      </c>
      <c r="J1390" t="str">
        <v>NO APLICA</v>
      </c>
      <c r="K1390" t="str" xml:space="preserve">
        <v xml:space="preserve">se requiere apoyo de isit para la instalación de la balanza de mesa para el área de la cava de pollo área de carnes; esta balanza se debe instalar en sitio y configurar el direccionamiento de red y resto de la balanza según el manual adjunto y cuando este en red llamar a Deyssy Aricapa para realizar la configuración por parte del aplicativo de la balanza y el cargue de precios._x000d_
direccionamiento de red_x000d_
ip 10.131.4.54_x000d_
mas 255.255.255.128_x000d_
wate 10.131.4.126_x000d_
numero de balanza 120</v>
      </c>
      <c r="L1390" t="str">
        <v>Se hace instalación de balanza de mesa y se conecta en el cuarto de sistemas para hacer configuración de direccionamiento IP y cargue por parte de Soporte Cencousd. Balanza se deja instalada en sección de carnes. Punto de red no está operativo. Se deja reporte ante Soporte para que soliciten revisión con el proveedor. Balanza queda operativa.</v>
      </c>
      <c r="M1390">
        <v>44649</v>
      </c>
      <c r="N1390">
        <v>44650</v>
      </c>
      <c r="O1390" t="str">
        <v>J027 JUMBO RIONEGRO</v>
      </c>
      <c r="P1390" t="str">
        <v>RIONEGRO</v>
      </c>
      <c r="Q1390" t="str">
        <v>RICHARD LUNA QUINTERO</v>
      </c>
      <c r="R1390">
        <v>1152698990</v>
      </c>
      <c r="S1390" t="str">
        <v>CENTRO</v>
      </c>
    </row>
    <row r="1391" xml:space="preserve">
      <c r="A1391">
        <v>1390</v>
      </c>
      <c r="B1391">
        <v>12355801</v>
      </c>
      <c r="C1391" t="str">
        <v>INCIDENT</v>
      </c>
      <c r="D1391" t="str">
        <v>CERRADO</v>
      </c>
      <c r="E1391" t="str">
        <v>TIENDA</v>
      </c>
      <c r="F1391" t="str">
        <v>CPU</v>
      </c>
      <c r="G1391" t="str">
        <v>CPU</v>
      </c>
      <c r="H1391" t="str">
        <v>LENOVO</v>
      </c>
      <c r="I1391" t="str" xml:space="preserve">
        <v xml:space="preserve">Datos usuario_x000d_
Nombre: Luis Santiago Serrano Canas_x000d_
Correo: luissantiago.serranocanas@cencosud.com.co_x000d_
Usuario AD: LUSerrano_x000d_
Pais: Colombia_x000d_
Ubicacion: J027 JUMBO RIONEGRO_x000d_
Zona: Colombia Centro_x000d_
Unidad de Negocio: Supermercados_x000d_
Servicio: Tiendas &amp; Centros de Distribucion_x000d_
Telefono: 3136760105_x000d_
Anexo: null_x000d_
Descripcion: buenas tardes; mi pc cada vez que lo bloqueo y al volver ingresar dice que esta bloquiado. aparte de esto el genexis es muy lento. muchas gracias</v>
      </c>
      <c r="J1391" t="str">
        <v>NO APLICA</v>
      </c>
      <c r="K1391" t="str">
        <v xml:space="preserve">se requiere validación de los hostname j027900ws126 y j027900ws120 la cual es presentado bloqueo del usuario LUSerrano y se requiere borrar contraseñas guardas en esos dos pcs	</v>
      </c>
      <c r="L1391" t="str">
        <v>Se hace revisión de equipos. Se realiza un borrado desde el panel de control de contraseñas guardadas en el equipo. Se abre navegador donde se está quedando el programa bloqueado; se borran cookies; historial de navegación y contraseñas y queda funcionando correctamente</v>
      </c>
      <c r="M1391">
        <v>44650</v>
      </c>
      <c r="N1391">
        <v>44650</v>
      </c>
      <c r="O1391" t="str">
        <v>J027 JUMBO RIONEGRO</v>
      </c>
      <c r="P1391" t="str">
        <v>RIONEGRO</v>
      </c>
      <c r="Q1391" t="str">
        <v>RICHARD LUNA QUINTERO</v>
      </c>
      <c r="R1391">
        <v>1152698990</v>
      </c>
      <c r="S1391" t="str">
        <v>CENTRO</v>
      </c>
    </row>
    <row r="1392" xml:space="preserve">
      <c r="A1392">
        <v>1391</v>
      </c>
      <c r="B1392">
        <v>12356008</v>
      </c>
      <c r="C1392" t="str">
        <v>REQUEST</v>
      </c>
      <c r="D1392" t="str">
        <v>CERRADO</v>
      </c>
      <c r="E1392" t="str">
        <v>TIENDA</v>
      </c>
      <c r="F1392" t="str">
        <v>SCANNER</v>
      </c>
      <c r="G1392" t="str">
        <v>BALANZA</v>
      </c>
      <c r="H1392" t="str">
        <v>DATALOGIC</v>
      </c>
      <c r="I1392"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Mejoramiento del Hogar_x000d_
Servicio: Administracion Central_x000d_
Telefono: 3102091245_x000d_
Anexo: null_x000d_
Descripcion: Por favor su ayuda con la instalacion de la escaner balanza zebra en el lineal de cajas de metro facatativa</v>
      </c>
      <c r="J1392" t="str">
        <v>NO APLICA</v>
      </c>
      <c r="K1392" t="str">
        <v>Por favor su ayuda con la instalacion de escaner balanza nuevo en el lineal de cajas</v>
      </c>
      <c r="L1392" t="str">
        <v>Se realiza instalación de escaner de balanza (Zebra) en una de las cajas de la sucursal; se hace el cambio; pero sin embargo no fue posible dejarlo operativo ya que al conectarlo a la POS no detecta el escaner; se revisaron puertos COM que estuvieran bien conectados; cable de conexión que estuviera en buen estado pero nada de esto dio solución alguna. Soporte Cencosud Alejandra continúa con  el jefe de cajas brindando información para la configuración. Se dejá escaner antiguo en el cuarto de sistemas.</v>
      </c>
      <c r="M1392">
        <v>44650</v>
      </c>
      <c r="N1392">
        <v>44650</v>
      </c>
      <c r="O1392" t="str">
        <v>M074 METRO FACATATIVA</v>
      </c>
      <c r="P1392" t="str">
        <v>FACATATIVA</v>
      </c>
      <c r="Q1392" t="str">
        <v>JUAN PABLO AYALA VARGAS</v>
      </c>
      <c r="R1392">
        <v>1000949444</v>
      </c>
      <c r="S1392" t="str">
        <v>BOGOTA</v>
      </c>
    </row>
    <row r="1393">
      <c r="A1393">
        <v>1392</v>
      </c>
      <c r="B1393" t="str">
        <v>ACOMPAÑAMIENTO</v>
      </c>
      <c r="C1393" t="str">
        <v>ACOMPAÑAMIENTO</v>
      </c>
      <c r="D1393" t="str">
        <v>CERRADO</v>
      </c>
      <c r="E1393" t="str">
        <v>TIENDA</v>
      </c>
      <c r="F1393" t="str">
        <v>ACOMPAÑAMIENTO</v>
      </c>
      <c r="G1393" t="str">
        <v>ACOMPAÑAMIENTO</v>
      </c>
      <c r="H1393" t="str">
        <v>ACOMPAÑAMIENTO</v>
      </c>
      <c r="I1393" t="str">
        <v>Se solicita acompañamiento para la tienda M028 DUITAMA INNOVO ya que se va a ejecutar mantenimiento de subestación eléctrica en M028 Duitama bajo el SPP 12726 y se requiere validar operatividad de todos los dispositivos de la tienda</v>
      </c>
      <c r="J1393" t="str">
        <v>NO APLICA</v>
      </c>
      <c r="K1393" t="str">
        <v>Solicitud de acompañamiento</v>
      </c>
      <c r="L1393" t="str">
        <v>Se llega a sitio segun la hora programada donde luego de haberse realizado el mantenimiento a la subestación eléctrica se procede a verificar el correcto funcionamiento de línea de cajas; haciendo pruebas con el coordinador en turno Ximena Cequera; en piso de ventas; pasando también por oficina administrativa donde reportan normalidad en los equipos de computo; pasando por Antena para validar funcionamiento de PDT; recibo y demás areas de la tienda donde todo opera  con notmalidad; se reporta a Giovanna López quien autoriza el retiro de la tienda.</v>
      </c>
      <c r="M1393">
        <v>44650</v>
      </c>
      <c r="N1393">
        <v>44650</v>
      </c>
      <c r="O1393" t="str">
        <v>M028 DUITAMA INNOVO</v>
      </c>
      <c r="P1393" t="str">
        <v>DUITAMA</v>
      </c>
      <c r="Q1393" t="str">
        <v>JHONATAN RICARDO VARGAS ZAMBRANO</v>
      </c>
      <c r="R1393">
        <v>1057583301</v>
      </c>
      <c r="S1393" t="str">
        <v>ORIENTE</v>
      </c>
    </row>
    <row r="1394" xml:space="preserve">
      <c r="A1394">
        <v>1393</v>
      </c>
      <c r="B1394">
        <v>12355374</v>
      </c>
      <c r="C1394" t="str">
        <v>REQUEST</v>
      </c>
      <c r="D1394" t="str">
        <v>CERRADO</v>
      </c>
      <c r="E1394" t="str">
        <v>TIENDA</v>
      </c>
      <c r="F1394" t="str">
        <v>CPU</v>
      </c>
      <c r="G1394" t="str">
        <v>CPU</v>
      </c>
      <c r="H1394" t="str">
        <v>LENOVO</v>
      </c>
      <c r="I1394"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No tengo acceso al correo outlook ; no puedo imprimir desde mi PC no me llegan los correos; me solicita verificar la red_x000d_
</v>
      </c>
      <c r="J1394" t="str">
        <v>NO APLICA</v>
      </c>
      <c r="K1394" t="str" xml:space="preserve">
        <v xml:space="preserve">Se solicita revisión PC_x000d_
Área: Recibo tienda_x000d_
Datos del equipo_x000d_
Equipo: DESKTOP|PC_x000d_
Marca: LENOVO_x000d_
Modelo: M75Q_x000d_
Nº SERIE: MJ0FNPGZ_x000d_
Inventario: DI-036841_x000d_
Actividad: Se solicita revisión; diagnostico y/o reparación si es el caso; subir equipo al dominio. entregar operativo.</v>
      </c>
      <c r="L1394" t="str">
        <v>Se procede a configurar y diagnosticar el estado de red; se establece que no hay red y se le da solución desbloqueando puertos; se deja observación que se bloquean los puertos por manipulación por parte de los usuarios.</v>
      </c>
      <c r="M1394">
        <v>44650</v>
      </c>
      <c r="N1394">
        <v>44651</v>
      </c>
      <c r="O1394" t="str">
        <v>J126 JUMBO SAN SILVESTRE</v>
      </c>
      <c r="P1394" t="str">
        <v>BARRANCABERMEJA</v>
      </c>
      <c r="Q1394" t="str">
        <v>ERICK FRANCISCO RUEDA JIMENEZ</v>
      </c>
      <c r="R1394">
        <v>13568686</v>
      </c>
      <c r="S1394" t="str">
        <v>ORIENTE</v>
      </c>
    </row>
    <row r="1395" xml:space="preserve">
      <c r="A1395">
        <v>1394</v>
      </c>
      <c r="B1395">
        <v>12355374</v>
      </c>
      <c r="C1395" t="str">
        <v>REQUEST</v>
      </c>
      <c r="D1395" t="str">
        <v>CERRADO</v>
      </c>
      <c r="E1395" t="str">
        <v>TIENDA</v>
      </c>
      <c r="F1395" t="str">
        <v>CPU</v>
      </c>
      <c r="G1395" t="str">
        <v>CPU</v>
      </c>
      <c r="H1395" t="str">
        <v>LENOVO</v>
      </c>
      <c r="I1395"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No tengo acceso al correo outlook ; no puedo imprimir desde mi PC no me llegan los correos; me solicita verificar la red_x000d_
</v>
      </c>
      <c r="J1395" t="str">
        <v>NO APLICA</v>
      </c>
      <c r="K1395" t="str" xml:space="preserve">
        <v xml:space="preserve">Se solicita revisión PC_x000d_
Área: Recibo tienda_x000d_
Datos del equipo_x000d_
Equipo: DESKTOP|PC_x000d_
Marca: LENOVO_x000d_
Modelo: M75Q_x000d_
Nº SERIE: MJ0FNPGZ_x000d_
Inventario: DI-036841_x000d_
Actividad: Se solicita revisión; diagnostico y/o reparación si es el caso; subir equipo al dominio. entregar operativo.</v>
      </c>
      <c r="L1395" t="str">
        <v>Se procede a configurar y diagnosticar el estado de red; se establece que no hay red y se le da solución desbloqueando puertos; se deja observación que se bloquean los puertos por manipulación por parte de los usuarios.</v>
      </c>
      <c r="M1395">
        <v>44650</v>
      </c>
      <c r="N1395">
        <v>44651</v>
      </c>
      <c r="O1395" t="str">
        <v>J126 JUMBO SAN SILVESTRE</v>
      </c>
      <c r="P1395" t="str">
        <v>BARRANCABERMEJA</v>
      </c>
      <c r="Q1395" t="str">
        <v>ERICK FRANCISCO RUEDA JIMENEZ</v>
      </c>
      <c r="R1395">
        <v>13568686</v>
      </c>
      <c r="S1395" t="str">
        <v>ORIENTE</v>
      </c>
    </row>
    <row r="1396" xml:space="preserve">
      <c r="A1396">
        <v>1395</v>
      </c>
      <c r="B1396">
        <v>12355836</v>
      </c>
      <c r="C1396" t="str">
        <v>REQUEST</v>
      </c>
      <c r="D1396" t="str">
        <v>CERRADO</v>
      </c>
      <c r="E1396" t="str">
        <v>TIENDA</v>
      </c>
      <c r="F1396" t="str">
        <v>PDA</v>
      </c>
      <c r="G1396" t="str">
        <v>PDA</v>
      </c>
      <c r="H1396" t="str">
        <v>HONEYWELL</v>
      </c>
      <c r="I1396"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Se solicita la renovacion de la pdt SKORPIO X3 con serial G14F81846_x000d_
Gracias_x000d_
Seccion en la tienda o ubicacion del usuario: Direccion_x000d_
Jefe de area asignacion de la PDT: DIRECCION</v>
      </c>
      <c r="J1396" t="str">
        <v>NO APLICA</v>
      </c>
      <c r="K1396" t="str" xml:space="preserve">
        <v xml:space="preserve">Jefe Buena tarde la pdt ya se encuentra en sitio; su autorizacion con el tecnico remoto para la entrega ; configuracion y retiro de la antigua._x000d_
Pdt a entregar PDT/PDA ESTANDAR HONEYWELL EDA51 serial 21175B72B6_x000d_
pdt a retirar SKORPIO X3 con serial G14F81846</v>
      </c>
      <c r="L1396" t="str">
        <v>Se realiza configuración paso a paso de la PDA recibida; configurando red y aplicativos mediante el manual respectivo. Se verifica su funcionamiento y se pone a pruebas. Se deja PDA funcionando correctamente</v>
      </c>
      <c r="M1396">
        <v>44650</v>
      </c>
      <c r="N1396">
        <v>44651</v>
      </c>
      <c r="O1396" t="str">
        <v>J047 JUMBO GIRARDOT</v>
      </c>
      <c r="P1396" t="str">
        <v>GIRARDOT</v>
      </c>
      <c r="Q1396" t="str">
        <v>RAFAEL ARDILA PUENTES</v>
      </c>
      <c r="R1396">
        <v>1018419858</v>
      </c>
      <c r="S1396" t="str">
        <v>OCCIDENTE</v>
      </c>
    </row>
    <row r="1397" xml:space="preserve">
      <c r="A1397">
        <v>1396</v>
      </c>
      <c r="B1397">
        <v>12355836</v>
      </c>
      <c r="C1397" t="str">
        <v>REQUEST</v>
      </c>
      <c r="D1397" t="str">
        <v>CERRADO</v>
      </c>
      <c r="E1397" t="str">
        <v>TIENDA</v>
      </c>
      <c r="F1397" t="str">
        <v>PDA</v>
      </c>
      <c r="G1397" t="str">
        <v>PDA</v>
      </c>
      <c r="H1397" t="str">
        <v>HONEYWELL</v>
      </c>
      <c r="I1397"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Se solicita la renovacion de la pdt SKORPIO X3 con serial G14F81846_x000d_
Gracias_x000d_
Seccion en la tienda o ubicacion del usuario: Direccion_x000d_
Jefe de area asignacion de la PDT: DIRECCION</v>
      </c>
      <c r="J1397" t="str">
        <v>NO APLICA</v>
      </c>
      <c r="K1397" t="str" xml:space="preserve">
        <v xml:space="preserve">Jefe Buena tarde la pdt ya se encuentra en sitio; su autorizacion con el tecnico remoto para la entrega ; configuracion y retiro de la antigua._x000d_
Pdt a entregar PDT/PDA ESTANDAR HONEYWELL EDA51 serial 21175B72B6_x000d_
pdt a retirar SKORPIO X3 con serial G14F81846</v>
      </c>
      <c r="L1397" t="str">
        <v>Se realiza configuración paso a paso de la PDA recibida; configurando red y aplicativos mediante el manual respectivo. Se verifica su funcionamiento y se pone a pruebas. Se deja PDA funcionando correctamente</v>
      </c>
      <c r="M1397">
        <v>44650</v>
      </c>
      <c r="N1397">
        <v>44651</v>
      </c>
      <c r="O1397" t="str">
        <v>J047 JUMBO GIRARDOT</v>
      </c>
      <c r="P1397" t="str">
        <v>GIRARDOT</v>
      </c>
      <c r="Q1397" t="str">
        <v>RAFAEL ARDILA PUENTES</v>
      </c>
      <c r="R1397">
        <v>1018419858</v>
      </c>
      <c r="S1397" t="str">
        <v>OCCIDENTE</v>
      </c>
    </row>
    <row r="1398" xml:space="preserve">
      <c r="A1398">
        <v>1397</v>
      </c>
      <c r="B1398">
        <v>12280861</v>
      </c>
      <c r="C1398" t="str">
        <v>REQUEST</v>
      </c>
      <c r="D1398" t="str">
        <v>CERRADO</v>
      </c>
      <c r="E1398" t="str">
        <v>TIENDA</v>
      </c>
      <c r="F1398" t="str">
        <v>PDA</v>
      </c>
      <c r="G1398" t="str">
        <v>PDA</v>
      </c>
      <c r="H1398" t="str">
        <v>HONEYWELL</v>
      </c>
      <c r="I1398" t="str" xml:space="preserve">
        <v xml:space="preserve">Datos usuario_x000d_
Nombre: Wbeimar Augusto Mendez Munoz_x000d_
Correo: Wbeimar.Mendez@cencosud.com.co_x000d_
Usuario AD: WAMendez_x000d_
Pais: Colombia_x000d_
Ubicacion: M183 METRO SAN GIL_x000d_
Zona: Colombia Oriente_x000d_
Unidad de Negocio: Supermercados_x000d_
Servicio: Tiendas &amp; Centros de Distribucion_x000d_
Telefono: 3004086228_x000d_
Anexo: null_x000d_
Descripcion: la pantalla de mi PDT no enciende; se cambio la bateria y tampoco encendio._x000d_
_x000d_
ID de la PDT 028324_x000d_
AREA EN DONDE SE UBICA EL EQUIPO : Recibo_x000d_
</v>
      </c>
      <c r="J1398" t="str">
        <v>NO APLICA</v>
      </c>
      <c r="K1398" t="str" xml:space="preserve">
        <v xml:space="preserve">Llega PDT solicitada._x000d_
Se solicita reemplazo y configuración de activo._x000d_
PDT/PDA|ESTANDAR HONEYWELL EDA51 | Nº SERIE: 19086B8337_x000d_
Equipo a impactar:_x000d_
Equipo: PDT/PDA|ESTANDAR_x000d_
Marca: HONEYWELL_x000d_
Modelo: EDA51_x000d_
Serial: 19086B4816_x000d_
Inventario: DI-028324_x000d_
NOTA: Para cambio de activo se deben realizar actas de entrega y retiro respectivamente._x000d_
Cordialmente;</v>
      </c>
      <c r="L1398" t="str">
        <v>Se realiza cambio de dispositivo que tiene fallas en el display; se realiza configuración de nueva PDA; de aplicaciones y accesos. Es validado por el usuario quien confirma correcto funcionamiento. Se realizan actas de entrega y retiro de los equipos</v>
      </c>
      <c r="M1398">
        <v>44645</v>
      </c>
      <c r="N1398">
        <v>44652</v>
      </c>
      <c r="O1398" t="str">
        <v>M183 METRO SAN GIL</v>
      </c>
      <c r="P1398" t="str">
        <v>SAN GIL</v>
      </c>
      <c r="Q1398" t="str">
        <v>MICHAEL ESNEIDER PINZON CASALLAS</v>
      </c>
      <c r="R1398">
        <v>1018438821</v>
      </c>
      <c r="S1398" t="str">
        <v>ORIENTE</v>
      </c>
    </row>
    <row r="1399" xml:space="preserve">
      <c r="A1399">
        <v>1398</v>
      </c>
      <c r="B1399">
        <v>12280861</v>
      </c>
      <c r="C1399" t="str">
        <v>REQUEST</v>
      </c>
      <c r="D1399" t="str">
        <v>CERRADO</v>
      </c>
      <c r="E1399" t="str">
        <v>TIENDA</v>
      </c>
      <c r="F1399" t="str">
        <v>PDA</v>
      </c>
      <c r="G1399" t="str">
        <v>PDA</v>
      </c>
      <c r="H1399" t="str">
        <v>HONEYWELL</v>
      </c>
      <c r="I1399" t="str" xml:space="preserve">
        <v xml:space="preserve">Datos usuario_x000d_
Nombre: Wbeimar Augusto Mendez Munoz_x000d_
Correo: Wbeimar.Mendez@cencosud.com.co_x000d_
Usuario AD: WAMendez_x000d_
Pais: Colombia_x000d_
Ubicacion: M183 METRO SAN GIL_x000d_
Zona: Colombia Oriente_x000d_
Unidad de Negocio: Supermercados_x000d_
Servicio: Tiendas &amp; Centros de Distribucion_x000d_
Telefono: 3004086228_x000d_
Anexo: null_x000d_
Descripcion: la pantalla de mi PDT no enciende; se cambio la bateria y tampoco encendio._x000d_
_x000d_
ID de la PDT 028324_x000d_
AREA EN DONDE SE UBICA EL EQUIPO : Recibo_x000d_
</v>
      </c>
      <c r="J1399" t="str">
        <v>NO APLICA</v>
      </c>
      <c r="K1399" t="str" xml:space="preserve">
        <v xml:space="preserve">Llega PDT solicitada._x000d_
Se solicita reemplazo y configuración de activo._x000d_
PDT/PDA|ESTANDAR HONEYWELL EDA51 | Nº SERIE: 19086B8337_x000d_
Equipo a impactar:_x000d_
Equipo: PDT/PDA|ESTANDAR_x000d_
Marca: HONEYWELL_x000d_
Modelo: EDA51_x000d_
Serial: 19086B4816_x000d_
Inventario: DI-028324_x000d_
NOTA: Para cambio de activo se deben realizar actas de entrega y retiro respectivamente._x000d_
Cordialmente;</v>
      </c>
      <c r="L1399" t="str">
        <v>Se realiza cambio de dispositivo que tiene fallas en el display; se realiza configuración de nueva PDA; de aplicaciones y accesos. Es validado por el usuario quien confirma correcto funcionamiento. Se realizan actas de entrega y retiro de los equipos</v>
      </c>
      <c r="M1399">
        <v>44645</v>
      </c>
      <c r="N1399">
        <v>44652</v>
      </c>
      <c r="O1399" t="str">
        <v>M183 METRO SAN GIL</v>
      </c>
      <c r="P1399" t="str">
        <v>SAN GIL</v>
      </c>
      <c r="Q1399" t="str">
        <v>MICHAEL ESNEIDER PINZON CASALLAS</v>
      </c>
      <c r="R1399">
        <v>1018438821</v>
      </c>
      <c r="S1399" t="str">
        <v>ORIENTE</v>
      </c>
    </row>
    <row r="1400" xml:space="preserve">
      <c r="A1400">
        <v>1399</v>
      </c>
      <c r="B1400">
        <v>12350834</v>
      </c>
      <c r="C1400" t="str">
        <v>REQUEST</v>
      </c>
      <c r="D1400" t="str">
        <v>CERRADO</v>
      </c>
      <c r="E1400" t="str">
        <v>TIENDA</v>
      </c>
      <c r="F1400" t="str">
        <v>PDA</v>
      </c>
      <c r="G1400" t="str">
        <v>PDA</v>
      </c>
      <c r="H1400" t="str">
        <v>HONEYWELL</v>
      </c>
      <c r="I1400"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Dia:_x000d_
Se presenta falla en la PDA serie:19086B3F4E la cual no tiene acceso a la aplicacion genesis._x000d_
Seccion de la tienda en donde se ubica la PDT o usuario: PGC</v>
      </c>
      <c r="J1400" t="str">
        <v>NO APLICA</v>
      </c>
      <c r="K1400" t="str" xml:space="preserve">
        <v xml:space="preserve">Se solicita revisión PDA._x000d_
Tienda: Metro San Gil_x000d_
Equipo: PDT/PDA|ESTANDAR_x000d_
Marca: HONEYWELL_x000d_
Modelo: EDA51_x000d_
Serial: 19086B3F4E_x000d_
Inventario: DI-028320_x000d_
Se solicita revisión; diagnostico y solución con PDA esta desconfigurada; favor entregar operativa a usuario</v>
      </c>
      <c r="L1400" t="str">
        <v>El dispositivo PDA se encuentra restablecido de fabrica por lo que se procede a realizar una configuracion completa. Se instalan aplicaciones y se realizan configuraciones de red y aplicativos. Se realizan pruebas con usuario quien recibe a satisfacción</v>
      </c>
      <c r="M1400">
        <v>44648</v>
      </c>
      <c r="N1400">
        <v>44652</v>
      </c>
      <c r="O1400" t="str">
        <v>M183 METRO SAN GIL</v>
      </c>
      <c r="P1400" t="str">
        <v>SAN GIL</v>
      </c>
      <c r="Q1400" t="str">
        <v>MICHAEL ESNEIDER PINZON CASALLAS</v>
      </c>
      <c r="R1400">
        <v>1018438821</v>
      </c>
      <c r="S1400" t="str">
        <v>ORIENTE</v>
      </c>
    </row>
    <row r="1401" xml:space="preserve">
      <c r="A1401">
        <v>1400</v>
      </c>
      <c r="B1401">
        <v>12227401</v>
      </c>
      <c r="C1401" t="str">
        <v>REQUEST</v>
      </c>
      <c r="D1401" t="str">
        <v>CERRADO</v>
      </c>
      <c r="E1401" t="str">
        <v>TIENDA</v>
      </c>
      <c r="F1401" t="str">
        <v>POS</v>
      </c>
      <c r="G1401" t="str">
        <v>POS</v>
      </c>
      <c r="H1401" t="str">
        <v>WINCOR</v>
      </c>
      <c r="I1401" t="str" xml:space="preserve">
        <v xml:space="preserve">Datos usuario_x000d_
Nombre: Fahir Conde Moya_x000d_
Correo: fahir.conde@cencosud.com.co_x000d_
Usuario AD: FCondeM_x000d_
Pais: Colombia_x000d_
Ubicacion: M038 METRO NEIVA CENTRO DE CONVENCIONES_x000d_
Zona: Colombia Occidente_x000d_
Unidad de Negocio: Supermercados_x000d_
Servicio: Tiendas &amp; Centros de Distribucion_x000d_
Telefono: 3229141443_x000d_
Anexo: null_x000d_
Descripcion: Impresora portable Zebra Qln420 con serial numero XXQVJ163500561 no enciende el display._x000d_
</v>
      </c>
      <c r="J1401" t="str">
        <v>NO APLICA</v>
      </c>
      <c r="K1401" t="str">
        <v>Solicito de su autorizacion para esta llamada la parte ya se encuentra en sitio</v>
      </c>
      <c r="L1401" t="str">
        <v>Se confirma que la parte ya se encuentra en sitio y se procede a realizar la visita. Al revisar impresora Zebra se evidencia que el display está funcionando correctamente; el usuario indica que hace un mes empezó a trabajar con normalidad y no se ha vuelto a tener falla. Se valida con Soporte Cencosud Fabiola y se determina no realizar el cambio de la parte. Se entrega para custodio de Yenny Pichina. Impresora Zebra funcionando correctamente</v>
      </c>
      <c r="M1401">
        <v>44651</v>
      </c>
      <c r="N1401">
        <v>44652</v>
      </c>
      <c r="O1401" t="str">
        <v>M195 METRO SANTA LUCIA</v>
      </c>
      <c r="P1401" t="str">
        <v>NEIVA</v>
      </c>
      <c r="Q1401" t="str">
        <v>JOHN ALEJANDRO LOZADA BABATIVA</v>
      </c>
      <c r="R1401">
        <v>1075313382</v>
      </c>
      <c r="S1401" t="str">
        <v>OCCIDENTE</v>
      </c>
    </row>
    <row r="1402" xml:space="preserve">
      <c r="A1402">
        <v>1401</v>
      </c>
      <c r="B1402">
        <v>12345469</v>
      </c>
      <c r="C1402" t="str">
        <v>REQUEST</v>
      </c>
      <c r="D1402" t="str">
        <v>CERRADO</v>
      </c>
      <c r="E1402" t="str">
        <v>TIENDA</v>
      </c>
      <c r="F1402" t="str">
        <v>CPU</v>
      </c>
      <c r="G1402" t="str">
        <v>CPU</v>
      </c>
      <c r="H1402" t="str">
        <v>LENOVO</v>
      </c>
      <c r="I1402"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J1402" t="str">
        <v>NO APLICA</v>
      </c>
      <c r="K1402" t="str" xml:space="preserve">
        <v xml:space="preserve">Se solicito de su ayuda para formateo del equipo de Ecoprints; del area de decoracion con la imagen nueva de Cencosud; luego de reinstalado realizar diagnostico con la herramienta cencojoin e instalar las actualizaciones que les pide el diagnostico._x000d_
Anexo link de la herramienta cencojoin https://gdi.cencosud.corp/soporte/cencojoin.php_x000d_
Importante: asegurar la informacion del usuario</v>
      </c>
      <c r="L1402" t="str">
        <v>Se llega a sitio y se procede a verificar el correo de ingreso; se valida la actividad a realizar el cual es el formateo del equipo de ECOPRINT con Hostname M038900WS005; se valida con la usuaria el inicio de actividad y confirma que se debe de esperar una hora que termine de imprimir publicidad que requiere la tienda; se espera y se inicia a realizar el Backup de la usuario a las 8:00 am el cual la capacidad de la información es de 90 gb; se espera que pase toda la información que termina a las 12:00 pm y se inicia el formateo; se instala la imagen correspondiente de Windows 10; y se sube al dominio con el mismo nombre asignado; se instala el office; los drivers correspondientes; CorelDraw 2017 licenciado; se configura correo y se perfila usuario. Se pasa toda la información de la usuaria y se le indica que valide las aplicaciones que utiliza y queda funcional. Se le informa a Fabiola a las 16:13 que se termina la actividad del formateo dejando las aplicaciones funcionales y que falta la instalación del plotter el cual indica comunicar con el técnico en cargo; el cual se recibe la llamada a las 17:00 e informa que está en otra actividad y que la instalación la realiza el 05/04/2022. Se le consulta que se debe de realizar e indica que el solo da instrucciones y se debe apoyar. Se llega a sitio el día indicado a las 7:00 am. se realiza la comunicación con el técnico e informa que lo espere unos minutos mientras envía en manual de la instalación del plotter. A las 7:30 am envía el instructivo y se procede a realizar como se indica en el manual; después de realizar lo que dice el manual se le informa y se realizan otra configuraciones correspondiente a la búsqueda del modelo de la máquina; formato y tamaños que utiliza el departamento de publicidad; se configura como indicó y se procede a realizar pruebas; aparece un error que falta un archivo de gx5c6dh.dll; el cual se encuentra en el backup y se coloca en la carpeta de c en photoprint no borrar; se ensaya y sale el error de usb; el cual se valida que si detecta el cable usb de la impresora; se observa que en administrador no está instalado el driver el cual se encuentra en la carpeta C/PS/USBinf; el cual no lo deja instalar por conflictos de controladores firmados; el cual indica el técnico de ecoprint que se debe de deshabilitar esa opción y se realiza como indica y se vuelve a instalar el driver sin generar conflicto; se hace test de impresión y se realiza limpieza de cabezales para mejorar el test. Cuando mejora el test se procede a realizar pruebas impresión quedando funcional la instalación del plotter y a satisfacción de la usuaria. Nota: La actividad del Formateo; e instalación de aplicaciones y paso de la información de 90gb fue del siguiente horario 04-04-22 desde 7:00 am hasta 16:10 y de las 16:10 a 17:30 se esperó respuesta para iniciar la actividad de plotter el cual el técnico informó que se realizaría el día siguiente. La instalación del plotter desde las 7:00 am hasta 12:00 pm. del 05-04-22</v>
      </c>
      <c r="M1402">
        <v>44655</v>
      </c>
      <c r="N1402">
        <v>44656</v>
      </c>
      <c r="O1402" t="str">
        <v>M038 METRO NEIVA CENTRO DE CONVENCIONES</v>
      </c>
      <c r="P1402" t="str">
        <v>NEIVA</v>
      </c>
      <c r="Q1402" t="str">
        <v>LUIS FERNANDO QUIROGA SANCHEZ</v>
      </c>
      <c r="R1402">
        <v>1075267773</v>
      </c>
      <c r="S1402" t="str">
        <v>OCCIDENTE</v>
      </c>
    </row>
    <row r="1403" xml:space="preserve">
      <c r="A1403">
        <v>1402</v>
      </c>
      <c r="B1403">
        <v>12345469</v>
      </c>
      <c r="C1403" t="str">
        <v>REQUEST</v>
      </c>
      <c r="D1403" t="str">
        <v>CERRADO</v>
      </c>
      <c r="E1403" t="str">
        <v>TIENDA</v>
      </c>
      <c r="F1403" t="str">
        <v>CPU</v>
      </c>
      <c r="G1403" t="str">
        <v>CPU</v>
      </c>
      <c r="H1403" t="str">
        <v>LENOVO</v>
      </c>
      <c r="I1403"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J1403" t="str">
        <v>NO APLICA</v>
      </c>
      <c r="K1403" t="str" xml:space="preserve">
        <v xml:space="preserve">Se solicito de su ayuda para formateo del equipo de Ecoprints; del area de decoracion con la imagen nueva de Cencosud; luego de reinstalado realizar diagnostico con la herramienta cencojoin e instalar las actualizaciones que les pide el diagnostico._x000d_
Anexo link de la herramienta cencojoin https://gdi.cencosud.corp/soporte/cencojoin.php_x000d_
Importante: asegurar la informacion del usuario</v>
      </c>
      <c r="L1403" t="str">
        <v>Se llega a sitio y se procede a verificar el correo de ingreso; se valida la actividad a realizar el cual es el formateo del equipo de ECOPRINT con Hostname M038900WS005; se valida con la usuaria el inicio de actividad y confirma que se debe de esperar una hora que termine de imprimir publicidad que requiere la tienda; se espera y se inicia a realizar el Backup de la usuario a las 8:00 am el cual la capacidad de la información es de 90 gb; se espera que pase toda la información que termina a las 12:00 pm y se inicia el formateo; se instala la imagen correspondiente de Windows 10; y se sube al dominio con el mismo nombre asignado; se instala el office; los drivers correspondientes; CorelDraw 2017 licenciado; se configura correo y se perfila usuario. Se pasa toda la información de la usuaria y se le indica que valide las aplicaciones que utiliza y queda funcional. Se le informa a Fabiola a las 16:13 que se termina la actividad del formateo dejando las aplicaciones funcionales y que falta la instalación del plotter el cual indica comunicar con el técnico en cargo; el cual se recibe la llamada a las 17:00 e informa que está en otra actividad y que la instalación la realiza el 05/04/2022. Se le consulta que se debe de realizar e indica que el solo da instrucciones y se debe apoyar. Se llega a sitio el día indicado a las 7:00 am. se realiza la comunicación con el técnico e informa que lo espere unos minutos mientras envía en manual de la instalación del plotter. A las 7:30 am envía el instructivo y se procede a realizar como se indica en el manual; después de realizar lo que dice el manual se le informa y se realizan otra configuraciones correspondiente a la búsqueda del modelo de la máquina; formato y tamaños que utiliza el departamento de publicidad; se configura como indicó y se procede a realizar pruebas; aparece un error que falta un archivo de gx5c6dh.dll; el cual se encuentra en el backup y se coloca en la carpeta de c en photoprint no borrar; se ensaya y sale el error de usb; el cual se valida que si detecta el cable usb de la impresora; se observa que en administrador no está instalado el driver el cual se encuentra en la carpeta C/PS/USBinf; el cual no lo deja instalar por conflictos de controladores firmados; el cual indica el técnico de ecoprint que se debe de deshabilitar esa opción y se realiza como indica y se vuelve a instalar el driver sin generar conflicto; se hace test de impresión y se realiza limpieza de cabezales para mejorar el test. Cuando mejora el test se procede a realizar pruebas impresión quedando funcional la instalación del plotter y a satisfacción de la usuaria. Nota: La actividad del Formateo; e instalación de aplicaciones y paso de la información de 90gb fue del siguiente horario 04-04-22 desde 7:00 am hasta 16:10 y de las 16:10 a 17:30 se esperó respuesta para iniciar la actividad de plotter el cual el técnico informó que se realizaría el día siguiente. La instalación del plotter desde las 7:00 am hasta 12:00 pm. del 05-04-22</v>
      </c>
      <c r="M1403">
        <v>44655</v>
      </c>
      <c r="N1403">
        <v>44656</v>
      </c>
      <c r="O1403" t="str">
        <v>M038 METRO NEIVA CENTRO DE CONVENCIONES</v>
      </c>
      <c r="P1403" t="str">
        <v>NEIVA</v>
      </c>
      <c r="Q1403" t="str">
        <v>LUIS FERNANDO QUIROGA SANCHEZ</v>
      </c>
      <c r="R1403">
        <v>1075267773</v>
      </c>
      <c r="S1403" t="str">
        <v>OCCIDENTE</v>
      </c>
    </row>
    <row r="1404" xml:space="preserve">
      <c r="A1404">
        <v>1403</v>
      </c>
      <c r="B1404">
        <v>12345469</v>
      </c>
      <c r="C1404" t="str">
        <v>REQUEST</v>
      </c>
      <c r="D1404" t="str">
        <v>CERRADO</v>
      </c>
      <c r="E1404" t="str">
        <v>TIENDA</v>
      </c>
      <c r="F1404" t="str">
        <v>CPU</v>
      </c>
      <c r="G1404" t="str">
        <v>CPU</v>
      </c>
      <c r="H1404" t="str">
        <v>LENOVO</v>
      </c>
      <c r="I1404"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J1404" t="str">
        <v>NO APLICA</v>
      </c>
      <c r="K1404" t="str" xml:space="preserve">
        <v xml:space="preserve">Se solicito de su ayuda para formateo del equipo de Ecoprints; del area de decoracion con la imagen nueva de Cencosud; luego de reinstalado realizar diagnostico con la herramienta cencojoin e instalar las actualizaciones que les pide el diagnostico._x000d_
Anexo link de la herramienta cencojoin https://gdi.cencosud.corp/soporte/cencojoin.php_x000d_
Importante: asegurar la informacion del usuario</v>
      </c>
      <c r="L1404" t="str">
        <v>Se llega a sitio y se procede a verificar el correo de ingreso; se valida la actividad a realizar el cual es el formateo del equipo de ECOPRINT con Hostname M038900WS005; se valida con la usuaria el inicio de actividad y confirma que se debe de esperar una hora que termine de imprimir publicidad que requiere la tienda; se espera y se inicia a realizar el Backup de la usuario a las 8:00 am el cual la capacidad de la información es de 90 gb; se espera que pase toda la información que termina a las 12:00 pm y se inicia el formateo; se instala la imagen correspondiente de Windows 10; y se sube al dominio con el mismo nombre asignado; se instala el office; los drivers correspondientes; CorelDraw 2017 licenciado; se configura correo y se perfila usuario. Se pasa toda la información de la usuaria y se le indica que valide las aplicaciones que utiliza y queda funcional. Se le informa a Fabiola a las 16:13 que se termina la actividad del formateo dejando las aplicaciones funcionales y que falta la instalación del plotter el cual indica comunicar con el técnico en cargo; el cual se recibe la llamada a las 17:00 e informa que está en otra actividad y que la instalación la realiza el 05/04/2022. Se le consulta que se debe de realizar e indica que el solo da instrucciones y se debe apoyar. Se llega a sitio el día indicado a las 7:00 am. se realiza la comunicación con el técnico e informa que lo espere unos minutos mientras envía en manual de la instalación del plotter. A las 7:30 am envía el instructivo y se procede a realizar como se indica en el manual; después de realizar lo que dice el manual se le informa y se realizan otra configuraciones correspondiente a la búsqueda del modelo de la máquina; formato y tamaños que utiliza el departamento de publicidad; se configura como indicó y se procede a realizar pruebas; aparece un error que falta un archivo de gx5c6dh.dll; el cual se encuentra en el backup y se coloca en la carpeta de c en photoprint no borrar; se ensaya y sale el error de usb; el cual se valida que si detecta el cable usb de la impresora; se observa que en administrador no está instalado el driver el cual se encuentra en la carpeta C/PS/USBinf; el cual no lo deja instalar por conflictos de controladores firmados; el cual indica el técnico de ecoprint que se debe de deshabilitar esa opción y se realiza como indica y se vuelve a instalar el driver sin generar conflicto; se hace test de impresión y se realiza limpieza de cabezales para mejorar el test. Cuando mejora el test se procede a realizar pruebas impresión quedando funcional la instalación del plotter y a satisfacción de la usuaria. Nota: La actividad del Formateo; e instalación de aplicaciones y paso de la información de 90gb fue del siguiente horario 04-04-22 desde 7:00 am hasta 16:10 y de las 16:10 a 17:30 se esperó respuesta para iniciar la actividad de plotter el cual el técnico informó que se realizaría el día siguiente. La instalación del plotter desde las 7:00 am hasta 12:00 pm. del 05-04-22</v>
      </c>
      <c r="M1404">
        <v>44655</v>
      </c>
      <c r="N1404">
        <v>44656</v>
      </c>
      <c r="O1404" t="str">
        <v>M038 METRO NEIVA CENTRO DE CONVENCIONES</v>
      </c>
      <c r="P1404" t="str">
        <v>NEIVA</v>
      </c>
      <c r="Q1404" t="str">
        <v>LUIS FERNANDO QUIROGA SANCHEZ</v>
      </c>
      <c r="R1404">
        <v>1075267773</v>
      </c>
      <c r="S1404" t="str">
        <v>OCCIDENTE</v>
      </c>
    </row>
    <row r="1405" xml:space="preserve">
      <c r="A1405">
        <v>1404</v>
      </c>
      <c r="B1405">
        <v>12345469</v>
      </c>
      <c r="C1405" t="str">
        <v>REQUEST</v>
      </c>
      <c r="D1405" t="str">
        <v>CERRADO</v>
      </c>
      <c r="E1405" t="str">
        <v>TIENDA</v>
      </c>
      <c r="F1405" t="str">
        <v>CPU</v>
      </c>
      <c r="G1405" t="str">
        <v>CPU</v>
      </c>
      <c r="H1405" t="str">
        <v>LENOVO</v>
      </c>
      <c r="I1405"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J1405" t="str">
        <v>NO APLICA</v>
      </c>
      <c r="K1405" t="str" xml:space="preserve">
        <v xml:space="preserve">Se solicito de su ayuda para formateo del equipo de Ecoprints; del area de decoracion con la imagen nueva de Cencosud; luego de reinstalado realizar diagnostico con la herramienta cencojoin e instalar las actualizaciones que les pide el diagnostico._x000d_
Anexo link de la herramienta cencojoin https://gdi.cencosud.corp/soporte/cencojoin.php_x000d_
Importante: asegurar la informacion del usuario</v>
      </c>
      <c r="L1405" t="str">
        <v>Se llega a sitio y se procede a verificar el correo de ingreso; se valida la actividad a realizar el cual es el formateo del equipo de ECOPRINT con Hostname M038900WS005; se valida con la usuaria el inicio de actividad y confirma que se debe de esperar una hora que termine de imprimir publicidad que requiere la tienda; se espera y se inicia a realizar el Backup de la usuario a las 8:00 am el cual la capacidad de la información es de 90 gb; se espera que pase toda la información que termina a las 12:00 pm y se inicia el formateo; se instala la imagen correspondiente de Windows 10; y se sube al dominio con el mismo nombre asignado; se instala el office; los drivers correspondientes; CorelDraw 2017 licenciado; se configura correo y se perfila usuario. Se pasa toda la información de la usuaria y se le indica que valide las aplicaciones que utiliza y queda funcional. Se le informa a Fabiola a las 16:13 que se termina la actividad del formateo dejando las aplicaciones funcionales y que falta la instalación del plotter el cual indica comunicar con el técnico en cargo; el cual se recibe la llamada a las 17:00 e informa que está en otra actividad y que la instalación la realiza el 05/04/2022. Se le consulta que se debe de realizar e indica que el solo da instrucciones y se debe apoyar. Se llega a sitio el día indicado a las 7:00 am. se realiza la comunicación con el técnico e informa que lo espere unos minutos mientras envía en manual de la instalación del plotter. A las 7:30 am envía el instructivo y se procede a realizar como se indica en el manual; después de realizar lo que dice el manual se le informa y se realizan otra configuraciones correspondiente a la búsqueda del modelo de la máquina; formato y tamaños que utiliza el departamento de publicidad; se configura como indicó y se procede a realizar pruebas; aparece un error que falta un archivo de gx5c6dh.dll; el cual se encuentra en el backup y se coloca en la carpeta de c en photoprint no borrar; se ensaya y sale el error de usb; el cual se valida que si detecta el cable usb de la impresora; se observa que en administrador no está instalado el driver el cual se encuentra en la carpeta C/PS/USBinf; el cual no lo deja instalar por conflictos de controladores firmados; el cual indica el técnico de ecoprint que se debe de deshabilitar esa opción y se realiza como indica y se vuelve a instalar el driver sin generar conflicto; se hace test de impresión y se realiza limpieza de cabezales para mejorar el test. Cuando mejora el test se procede a realizar pruebas impresión quedando funcional la instalación del plotter y a satisfacción de la usuaria. Nota: La actividad del Formateo; e instalación de aplicaciones y paso de la información de 90gb fue del siguiente horario 04-04-22 desde 7:00 am hasta 16:10 y de las 16:10 a 17:30 se esperó respuesta para iniciar la actividad de plotter el cual el técnico informó que se realizaría el día siguiente. La instalación del plotter desde las 7:00 am hasta 12:00 pm. del 05-04-22</v>
      </c>
      <c r="M1405">
        <v>44655</v>
      </c>
      <c r="N1405">
        <v>44656</v>
      </c>
      <c r="O1405" t="str">
        <v>M038 METRO NEIVA CENTRO DE CONVENCIONES</v>
      </c>
      <c r="P1405" t="str">
        <v>NEIVA</v>
      </c>
      <c r="Q1405" t="str">
        <v>LUIS FERNANDO QUIROGA SANCHEZ</v>
      </c>
      <c r="R1405">
        <v>1075267773</v>
      </c>
      <c r="S1405" t="str">
        <v>OCCIDENTE</v>
      </c>
    </row>
    <row r="1406" xml:space="preserve">
      <c r="A1406">
        <v>1405</v>
      </c>
      <c r="B1406">
        <v>12345469</v>
      </c>
      <c r="C1406" t="str">
        <v>REQUEST</v>
      </c>
      <c r="D1406" t="str">
        <v>CERRADO</v>
      </c>
      <c r="E1406" t="str">
        <v>TIENDA</v>
      </c>
      <c r="F1406" t="str">
        <v>CPU</v>
      </c>
      <c r="G1406" t="str">
        <v>CPU</v>
      </c>
      <c r="H1406" t="str">
        <v>LENOVO</v>
      </c>
      <c r="I1406"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J1406" t="str">
        <v>NO APLICA</v>
      </c>
      <c r="K1406" t="str" xml:space="preserve">
        <v xml:space="preserve">Se solicito de su ayuda para formateo del equipo de Ecoprints; del area de decoracion con la imagen nueva de Cencosud; luego de reinstalado realizar diagnostico con la herramienta cencojoin e instalar las actualizaciones que les pide el diagnostico._x000d_
Anexo link de la herramienta cencojoin https://gdi.cencosud.corp/soporte/cencojoin.php_x000d_
Importante: asegurar la informacion del usuario</v>
      </c>
      <c r="L1406" t="str">
        <v>Se llega a sitio y se procede a verificar el correo de ingreso; se valida la actividad a realizar el cual es el formateo del equipo de ECOPRINT con Hostname M038900WS005; se valida con la usuaria el inicio de actividad y confirma que se debe de esperar una hora que termine de imprimir publicidad que requiere la tienda; se espera y se inicia a realizar el Backup de la usuario a las 8:00 am el cual la capacidad de la información es de 90 gb; se espera que pase toda la información que termina a las 12:00 pm y se inicia el formateo; se instala la imagen correspondiente de Windows 10; y se sube al dominio con el mismo nombre asignado; se instala el office; los drivers correspondientes; CorelDraw 2017 licenciado; se configura correo y se perfila usuario. Se pasa toda la información de la usuaria y se le indica que valide las aplicaciones que utiliza y queda funcional. Se le informa a Fabiola a las 16:13 que se termina la actividad del formateo dejando las aplicaciones funcionales y que falta la instalación del plotter el cual indica comunicar con el técnico en cargo; el cual se recibe la llamada a las 17:00 e informa que está en otra actividad y que la instalación la realiza el 05/04/2022. Se le consulta que se debe de realizar e indica que el solo da instrucciones y se debe apoyar. Se llega a sitio el día indicado a las 7:00 am. se realiza la comunicación con el técnico e informa que lo espere unos minutos mientras envía en manual de la instalación del plotter. A las 7:30 am envía el instructivo y se procede a realizar como se indica en el manual; después de realizar lo que dice el manual se le informa y se realizan otra configuraciones correspondiente a la búsqueda del modelo de la máquina; formato y tamaños que utiliza el departamento de publicidad; se configura como indicó y se procede a realizar pruebas; aparece un error que falta un archivo de gx5c6dh.dll; el cual se encuentra en el backup y se coloca en la carpeta de c en photoprint no borrar; se ensaya y sale el error de usb; el cual se valida que si detecta el cable usb de la impresora; se observa que en administrador no está instalado el driver el cual se encuentra en la carpeta C/PS/USBinf; el cual no lo deja instalar por conflictos de controladores firmados; el cual indica el técnico de ecoprint que se debe de deshabilitar esa opción y se realiza como indica y se vuelve a instalar el driver sin generar conflicto; se hace test de impresión y se realiza limpieza de cabezales para mejorar el test. Cuando mejora el test se procede a realizar pruebas impresión quedando funcional la instalación del plotter y a satisfacción de la usuaria. Nota: La actividad del Formateo; e instalación de aplicaciones y paso de la información de 90gb fue del siguiente horario 04-04-22 desde 7:00 am hasta 16:10 y de las 16:10 a 17:30 se esperó respuesta para iniciar la actividad de plotter el cual el técnico informó que se realizaría el día siguiente. La instalación del plotter desde las 7:00 am hasta 12:00 pm. del 05-04-22</v>
      </c>
      <c r="M1406">
        <v>44655</v>
      </c>
      <c r="N1406">
        <v>44656</v>
      </c>
      <c r="O1406" t="str">
        <v>M038 METRO NEIVA CENTRO DE CONVENCIONES</v>
      </c>
      <c r="P1406" t="str">
        <v>NEIVA</v>
      </c>
      <c r="Q1406" t="str">
        <v>LUIS FERNANDO QUIROGA SANCHEZ</v>
      </c>
      <c r="R1406">
        <v>1075267773</v>
      </c>
      <c r="S1406" t="str">
        <v>OCCIDENTE</v>
      </c>
    </row>
    <row r="1407" xml:space="preserve">
      <c r="A1407">
        <v>1406</v>
      </c>
      <c r="B1407">
        <v>12360222</v>
      </c>
      <c r="C1407" t="str">
        <v>REQUEST</v>
      </c>
      <c r="D1407" t="str">
        <v>CERRADO</v>
      </c>
      <c r="E1407" t="str">
        <v>TIENDA</v>
      </c>
      <c r="F1407" t="str">
        <v>SCANNER</v>
      </c>
      <c r="G1407" t="str">
        <v>BALANZA</v>
      </c>
      <c r="H1407" t="str">
        <v>DATALOGIC</v>
      </c>
      <c r="I1407" t="str" xml:space="preserve">
        <v xml:space="preserve">Buenas Tardes_x000d_
_x000d_
Por favor realizar instalación del Escaner Balanza por renovación tecnológica_x000d_
_x000d_
Serial Nuevo: 22032010556664</v>
      </c>
      <c r="J1407" t="str">
        <v>NO APLICA</v>
      </c>
      <c r="K1407" t="str" xml:space="preserve">
        <v xml:space="preserve">Buenas Tardes_x000d_
Por favor realizar instalación del Escaner Balanza por renovación tecnológica_x000d_
Serial Nuevo: 22032010556664</v>
      </c>
      <c r="L1407" t="str">
        <v>Se retiró la balanza Datalogic 8300 con serial MH0007208 y se procedió con el alistamiento; instalación y configuración de la balanza nueva. Se reinicia toda la POS y se hacen las pruebas de escaneo y peso con varios productos. Se deja operativa la caja.</v>
      </c>
      <c r="M1407">
        <v>44655</v>
      </c>
      <c r="N1407">
        <v>44656</v>
      </c>
      <c r="O1407" t="str">
        <v>M077 METRO ZIPAQUIRA</v>
      </c>
      <c r="P1407" t="str">
        <v>ZIPAQUIRA</v>
      </c>
      <c r="Q1407" t="str">
        <v>ALEXANDER CASTILLO SOTELO</v>
      </c>
      <c r="R1407">
        <v>80216449</v>
      </c>
      <c r="S1407" t="str">
        <v>BOGOTA</v>
      </c>
    </row>
    <row r="1408" xml:space="preserve">
      <c r="A1408">
        <v>1407</v>
      </c>
      <c r="B1408">
        <v>12350667</v>
      </c>
      <c r="C1408" t="str">
        <v>INCIDENT</v>
      </c>
      <c r="D1408" t="str">
        <v>CERRADO</v>
      </c>
      <c r="E1408" t="str">
        <v>TIENDA</v>
      </c>
      <c r="F1408" t="str">
        <v>PDA</v>
      </c>
      <c r="G1408" t="str">
        <v>PDA</v>
      </c>
      <c r="H1408" t="str">
        <v>HONEYWELL</v>
      </c>
      <c r="I1408" t="str" xml:space="preserve">
        <v xml:space="preserve">Datos usuario_x000d_
Nombre: Yonier Alexander Piedrahita Carmona_x000d_
Correo: YonierAlexander.PiedrahitaCarmona@cencosud.com.co_x000d_
Usuario AD: YAPiedra_x000d_
Pais: Colombia_x000d_
Ubicacion: M077 METRO ZIPAQUIRA_x000d_
Zona: Colombia Bogota_x000d_
Unidad de Negocio: Supermercados_x000d_
Servicio: Tiendas &amp; Centros de Distribucion_x000d_
Telefono: 3102247174_x000d_
Anexo: 3102247174_x000d_
Descripcion: buen dia_x000d_
_x000d_
la PDT no funciona; entra al sistema normal y solo dura 2 minutos en el sistema y se sale le hemos cambiado la pila por una nueva con carga del 100 % y pasa igual 2 minutos y se sale; solicito de su colaboracion para realizar el cambio de la PDT o la revision ya que es de la cesion de recibo y no contamos con mas PDT por lo cual se necesita urgente_x000d_
_x000d_
gracias_x000d_
_x000d_
Seccion de la tienda en donde se ubica la PDT o usuario: recibo</v>
      </c>
      <c r="J1408" t="str">
        <v>NO APLICA</v>
      </c>
      <c r="K1408" t="str">
        <v>Se solicita pasar a tienda y realizar el formateo de la PDA del area de Seguridad</v>
      </c>
      <c r="L1408" t="str">
        <v>Inicialmente se validó el estado de la PDA y se verificó que no estaba funcionando correctamente; se procede a hacer el formateo total del equipo; se realizó la configuración de la red y seguridad y se instalaron las aplicaciones. Se verifica que las aplicaciones funcionen correctamente. Se deja operativa la PDT.</v>
      </c>
      <c r="M1408">
        <v>44655</v>
      </c>
      <c r="N1408">
        <v>44656</v>
      </c>
      <c r="O1408" t="str">
        <v>M077 METRO ZIPAQUIRA</v>
      </c>
      <c r="P1408" t="str">
        <v>ZIPAQUIRA</v>
      </c>
      <c r="Q1408" t="str">
        <v>ALEXANDER CASTILLO SOTELO</v>
      </c>
      <c r="R1408">
        <v>80216449</v>
      </c>
      <c r="S1408" t="str">
        <v>BOGOTA</v>
      </c>
    </row>
    <row r="1409" xml:space="preserve">
      <c r="A1409">
        <v>1408</v>
      </c>
      <c r="B1409">
        <v>12358039</v>
      </c>
      <c r="C1409" t="str">
        <v>REQUEST</v>
      </c>
      <c r="D1409" t="str">
        <v>CERRADO</v>
      </c>
      <c r="E1409" t="str">
        <v>TIENDA</v>
      </c>
      <c r="F1409" t="str">
        <v>CPU</v>
      </c>
      <c r="G1409" t="str">
        <v>CPU</v>
      </c>
      <c r="H1409" t="str">
        <v>LENOVO</v>
      </c>
      <c r="I1409"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Buena tarde_x000d_
por favor me colaboran con el envio de un computador y monitor por renovacion tecnologica en remplazo del siguiente serial: desktop: MJ01MKV4: monitor: V900GXDZ. el cual no fue enviado para migracion a Windows 10._x000d_
Agradezco su ayuda</v>
      </c>
      <c r="J1409" t="str">
        <v>NO APLICA</v>
      </c>
      <c r="K1409" t="str" xml:space="preserve">
        <v xml:space="preserve">Solicito de su ayuda para instalacion de esta maquina en el area KIO; realizar diagnostico con la herramienta cencojoin e instalar las actualizaciones correspondientes_x000d_
Anexo informacion de la maquina_x000d_
DESKTOP|PC LENOVO M720Q/ MJ0EM5MD_x000d_
MONITOR|PLANOLENOVO / VKCP2746_x000d_
Contacto en tienda_x000d_
Adriana Silva Jefe RRHH</v>
      </c>
      <c r="L1409" t="str">
        <v>Se procede a realizar la revisión del equipo que llegó a sistemas para la instalación en KIO; se quita el equipo de KIO antiguo; se verifica información para backup la cual no tiene; se toma evidencia de la configuración de red; el equipo nuevo viene sin imagen la cual se debe montar. Se procedió con el formateo el cual duró 2 horas; se procede a colocar equipo en kio y se configura para el trabajo de la misma; ya configurado se prueba y se entrega equipo funcional</v>
      </c>
      <c r="M1409">
        <v>44656</v>
      </c>
      <c r="N1409">
        <v>44656</v>
      </c>
      <c r="O1409" t="str">
        <v>M038 METRO NEIVA CENTRO DE CONVENCIONES</v>
      </c>
      <c r="P1409" t="str">
        <v>NEIVA</v>
      </c>
      <c r="Q1409" t="str">
        <v>JOHN ALEJANDRO LOZADA BABATIVA</v>
      </c>
      <c r="R1409">
        <v>1075313382</v>
      </c>
      <c r="S1409" t="str">
        <v>OCCIDENTE</v>
      </c>
    </row>
    <row r="1410" xml:space="preserve">
      <c r="A1410">
        <v>1409</v>
      </c>
      <c r="B1410">
        <v>12358039</v>
      </c>
      <c r="C1410" t="str">
        <v>REQUEST</v>
      </c>
      <c r="D1410" t="str">
        <v>CERRADO</v>
      </c>
      <c r="E1410" t="str">
        <v>TIENDA</v>
      </c>
      <c r="F1410" t="str">
        <v>CPU</v>
      </c>
      <c r="G1410" t="str">
        <v>CPU</v>
      </c>
      <c r="H1410" t="str">
        <v>LENOVO</v>
      </c>
      <c r="I1410"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Buena tarde_x000d_
por favor me colaboran con el envio de un computador y monitor por renovacion tecnologica en remplazo del siguiente serial: desktop: MJ01MKV4: monitor: V900GXDZ. el cual no fue enviado para migracion a Windows 10._x000d_
Agradezco su ayuda</v>
      </c>
      <c r="J1410" t="str">
        <v>NO APLICA</v>
      </c>
      <c r="K1410" t="str" xml:space="preserve">
        <v xml:space="preserve">Solicito de su ayuda para instalacion de esta maquina en el area KIO; realizar diagnostico con la herramienta cencojoin e instalar las actualizaciones correspondientes_x000d_
Anexo informacion de la maquina_x000d_
DESKTOP|PC LENOVO M720Q/ MJ0EM5MD_x000d_
MONITOR|PLANOLENOVO / VKCP2746_x000d_
Contacto en tienda_x000d_
Adriana Silva Jefe RRHH</v>
      </c>
      <c r="L1410" t="str">
        <v>Se procede a realizar la revisión del equipo que llegó a sistemas para la instalación en KIO; se quita el equipo de KIO antiguo; se verifica información para backup la cual no tiene; se toma evidencia de la configuración de red; el equipo nuevo viene sin imagen la cual se debe montar. Se procedió con el formateo el cual duró 2 horas; se procede a colocar equipo en kio y se configura para el trabajo de la misma; ya configurado se prueba y se entrega equipo funcional</v>
      </c>
      <c r="M1410">
        <v>44656</v>
      </c>
      <c r="N1410">
        <v>44656</v>
      </c>
      <c r="O1410" t="str">
        <v>M038 METRO NEIVA CENTRO DE CONVENCIONES</v>
      </c>
      <c r="P1410" t="str">
        <v>NEIVA</v>
      </c>
      <c r="Q1410" t="str">
        <v>JOHN ALEJANDRO LOZADA BABATIVA</v>
      </c>
      <c r="R1410">
        <v>1075313382</v>
      </c>
      <c r="S1410" t="str">
        <v>OCCIDENTE</v>
      </c>
    </row>
    <row r="1411" xml:space="preserve">
      <c r="A1411">
        <v>1410</v>
      </c>
      <c r="B1411">
        <v>12358039</v>
      </c>
      <c r="C1411" t="str">
        <v>REQUEST</v>
      </c>
      <c r="D1411" t="str">
        <v>CERRADO</v>
      </c>
      <c r="E1411" t="str">
        <v>TIENDA</v>
      </c>
      <c r="F1411" t="str">
        <v>CPU</v>
      </c>
      <c r="G1411" t="str">
        <v>CPU</v>
      </c>
      <c r="H1411" t="str">
        <v>LENOVO</v>
      </c>
      <c r="I1411"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Buena tarde_x000d_
por favor me colaboran con el envio de un computador y monitor por renovacion tecnologica en remplazo del siguiente serial: desktop: MJ01MKV4: monitor: V900GXDZ. el cual no fue enviado para migracion a Windows 10._x000d_
Agradezco su ayuda</v>
      </c>
      <c r="J1411" t="str">
        <v>NO APLICA</v>
      </c>
      <c r="K1411" t="str" xml:space="preserve">
        <v xml:space="preserve">Solicito de su ayuda para instalacion de esta maquina en el area KIO; realizar diagnostico con la herramienta cencojoin e instalar las actualizaciones correspondientes_x000d_
Anexo informacion de la maquina_x000d_
DESKTOP|PC LENOVO M720Q/ MJ0EM5MD_x000d_
MONITOR|PLANOLENOVO / VKCP2746_x000d_
Contacto en tienda_x000d_
Adriana Silva Jefe RRHH</v>
      </c>
      <c r="L1411" t="str">
        <v>Se procede a realizar la revisión del equipo que llegó a sistemas para la instalación en KIO; se quita el equipo de KIO antiguo; se verifica información para backup la cual no tiene; se toma evidencia de la configuración de red; el equipo nuevo viene sin imagen la cual se debe montar. Se procedió con el formateo el cual duró 2 horas; se procede a colocar equipo en kio y se configura para el trabajo de la misma; ya configurado se prueba y se entrega equipo funcional</v>
      </c>
      <c r="M1411">
        <v>44656</v>
      </c>
      <c r="N1411">
        <v>44656</v>
      </c>
      <c r="O1411" t="str">
        <v>M038 METRO NEIVA CENTRO DE CONVENCIONES</v>
      </c>
      <c r="P1411" t="str">
        <v>NEIVA</v>
      </c>
      <c r="Q1411" t="str">
        <v>JOHN ALEJANDRO LOZADA BABATIVA</v>
      </c>
      <c r="R1411">
        <v>1075313382</v>
      </c>
      <c r="S1411" t="str">
        <v>OCCIDENTE</v>
      </c>
    </row>
    <row r="1412" xml:space="preserve">
      <c r="A1412">
        <v>1411</v>
      </c>
      <c r="B1412">
        <v>12358017</v>
      </c>
      <c r="C1412" t="str">
        <v>REQUEST</v>
      </c>
      <c r="D1412" t="str">
        <v>CERRADO</v>
      </c>
      <c r="E1412" t="str">
        <v>TIENDA</v>
      </c>
      <c r="F1412" t="str">
        <v>CPU</v>
      </c>
      <c r="G1412" t="str">
        <v>CPU</v>
      </c>
      <c r="H1412" t="str">
        <v>LENOVO</v>
      </c>
      <c r="I1412"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Buenos dias._x000d_
_x000d_
Por favor me colaboran con el envio de un desktop por crecimiento para la tienda ya que la persona de mantenimiento no tiene donde realizar sus actividades diarias.</v>
      </c>
      <c r="J1412" t="str">
        <v>NO APLICA</v>
      </c>
      <c r="K1412" t="str" xml:space="preserve">
        <v xml:space="preserve">Solicito de su ayuda para instalacion de esta maquina en el area de mantenimiento; realizar diagnostico con la herramienta cencojoin e instalar las actualizaciones correspondientes_x000d_
Anexo informacion de la maquina_x000d_
DESKTOP|PC LENOVO M720Q/ MJ0EM5MH_x000d_
MONITOR|PLANOLENOVO / VKCP2736;_x000d_
Contacto en tienda_x000d_
Andres Diaz gerente tienda</v>
      </c>
      <c r="L1412" t="str">
        <v>Se llega a sitio y se procede a verificar el correo de ingreso; se valida el caso del cambio de equipo para el Auxiliar de Mantenimiento para realizar la respectiva revisión. Se confirman los datos del equipo nuevo a instalar que es el siguiente: MONITOR LENOVO: SERIAL: VKCP2736 - PLACA DE INVENTARIO SISTEMAS: 033378 - PLACA CENCOSUD: AD-101195. CPU: SERIAL: MJ0EM5MH - PLACA DE CENCOSUD: AD-101177 - PLACA INVENTARIO SISTEMAS: 033428 - PROCESADOR INTEL PENTIUM GOLD. Y se confirma el equipo que hay que realizar el cambio; equipo antiguo: MONITOR LENOVO: SERIAL: VK347634 - PLACA CENCOSUD: AD-018864 - PLACA INVENTARIO SISTEMAS: 025152. CPU: SERIAL: MJ045NB2 - PLACA CENCOSUD: AD-018865 - PLACA INVENTARIO SISTEMAS: 025153 - PROCESADOR INTEL CORE i3 "INSIDE". El cual se confirma que se debe realizar Backup de la información de los usuarios laosorio y esandrad con una capacidad de 19gb. Se realiza el backup y se procede a realizar el formateo del equipo nuevo; se instala el driver de red el cual no viene instalado; se espera que Fabiola habilite el punto de red. Se logra tener acceso y se instala NET Framework 3.5 que no se logro descarga por que no se tenia acceso a red; se pasa el backup a disco c y se sube al dominio con cencojoin el cual hace las validaciones correspondientes del antivirus; fix; imagen y nombre del equipo correcto el cual quedo el mismo nombre del anterior M195900WS001. Se instala office; drivers correspondientes; se perfila usuarios; se configura correos; se instala la impresora M195900pr001; se validan plataformas de la entidad y se instala genexis. Se hacen la prueba con los dos encargados del equipo quedando funcional y a satisfacción de los usuarios. Se imprime acta de entrega que Fabiola envia; se imprime y se firma con usuario; gerente y técnico el cual ya fue enviada a ella para su respectiva validación. Nota: el equipo antiguo se empaca y se deja en sala de sistema para su recogida.</v>
      </c>
      <c r="M1412">
        <v>44657</v>
      </c>
      <c r="N1412">
        <v>44657</v>
      </c>
      <c r="O1412" t="str">
        <v>M195 METRO SANTA LUCIA</v>
      </c>
      <c r="P1412" t="str">
        <v>NEIVA</v>
      </c>
      <c r="Q1412" t="str">
        <v>LUIS FERNANDO QUIROGA SANCHEZ</v>
      </c>
      <c r="R1412">
        <v>1075267773</v>
      </c>
      <c r="S1412" t="str">
        <v>OCCIDENTE</v>
      </c>
    </row>
    <row r="1413" xml:space="preserve">
      <c r="A1413">
        <v>1412</v>
      </c>
      <c r="B1413">
        <v>12358017</v>
      </c>
      <c r="C1413" t="str">
        <v>REQUEST</v>
      </c>
      <c r="D1413" t="str">
        <v>CERRADO</v>
      </c>
      <c r="E1413" t="str">
        <v>TIENDA</v>
      </c>
      <c r="F1413" t="str">
        <v>CPU</v>
      </c>
      <c r="G1413" t="str">
        <v>CPU</v>
      </c>
      <c r="H1413" t="str">
        <v>LENOVO</v>
      </c>
      <c r="I1413"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Buenos dias._x000d_
_x000d_
Por favor me colaboran con el envio de un desktop por crecimiento para la tienda ya que la persona de mantenimiento no tiene donde realizar sus actividades diarias.</v>
      </c>
      <c r="J1413" t="str">
        <v>NO APLICA</v>
      </c>
      <c r="K1413" t="str" xml:space="preserve">
        <v xml:space="preserve">Solicito de su ayuda para instalacion de esta maquina en el area de mantenimiento; realizar diagnostico con la herramienta cencojoin e instalar las actualizaciones correspondientes_x000d_
Anexo informacion de la maquina_x000d_
DESKTOP|PC LENOVO M720Q/ MJ0EM5MH_x000d_
MONITOR|PLANOLENOVO / VKCP2736;_x000d_
Contacto en tienda_x000d_
Andres Diaz gerente tienda</v>
      </c>
      <c r="L1413" t="str">
        <v>Se llega a sitio y se procede a verificar el correo de ingreso; se valida el caso del cambio de equipo para el Auxiliar de Mantenimiento para realizar la respectiva revisión. Se confirman los datos del equipo nuevo a instalar que es el siguiente: MONITOR LENOVO: SERIAL: VKCP2736 - PLACA DE INVENTARIO SISTEMAS: 033378 - PLACA CENCOSUD: AD-101195. CPU: SERIAL: MJ0EM5MH - PLACA DE CENCOSUD: AD-101177 - PLACA INVENTARIO SISTEMAS: 033428 - PROCESADOR INTEL PENTIUM GOLD. Y se confirma el equipo que hay que realizar el cambio; equipo antiguo: MONITOR LENOVO: SERIAL: VK347634 - PLACA CENCOSUD: AD-018864 - PLACA INVENTARIO SISTEMAS: 025152. CPU: SERIAL: MJ045NB2 - PLACA CENCOSUD: AD-018865 - PLACA INVENTARIO SISTEMAS: 025153 - PROCESADOR INTEL CORE i3 "INSIDE". El cual se confirma que se debe realizar Backup de la información de los usuarios laosorio y esandrad con una capacidad de 19gb. Se realiza el backup y se procede a realizar el formateo del equipo nuevo; se instala el driver de red el cual no viene instalado; se espera que Fabiola habilite el punto de red. Se logra tener acceso y se instala NET Framework 3.5 que no se logro descarga por que no se tenia acceso a red; se pasa el backup a disco c y se sube al dominio con cencojoin el cual hace las validaciones correspondientes del antivirus; fix; imagen y nombre del equipo correcto el cual quedo el mismo nombre del anterior M195900WS001. Se instala office; drivers correspondientes; se perfila usuarios; se configura correos; se instala la impresora M195900pr001; se validan plataformas de la entidad y se instala genexis. Se hacen la prueba con los dos encargados del equipo quedando funcional y a satisfacción de los usuarios. Se imprime acta de entrega que Fabiola envia; se imprime y se firma con usuario; gerente y técnico el cual ya fue enviada a ella para su respectiva validación. Nota: el equipo antiguo se empaca y se deja en sala de sistema para su recogida.</v>
      </c>
      <c r="M1413">
        <v>44657</v>
      </c>
      <c r="N1413">
        <v>44657</v>
      </c>
      <c r="O1413" t="str">
        <v>M195 METRO SANTA LUCIA</v>
      </c>
      <c r="P1413" t="str">
        <v>NEIVA</v>
      </c>
      <c r="Q1413" t="str">
        <v>LUIS FERNANDO QUIROGA SANCHEZ</v>
      </c>
      <c r="R1413">
        <v>1075267773</v>
      </c>
      <c r="S1413" t="str">
        <v>OCCIDENTE</v>
      </c>
    </row>
    <row r="1414" xml:space="preserve">
      <c r="A1414">
        <v>1413</v>
      </c>
      <c r="B1414">
        <v>12358017</v>
      </c>
      <c r="C1414" t="str">
        <v>REQUEST</v>
      </c>
      <c r="D1414" t="str">
        <v>CERRADO</v>
      </c>
      <c r="E1414" t="str">
        <v>TIENDA</v>
      </c>
      <c r="F1414" t="str">
        <v>CPU</v>
      </c>
      <c r="G1414" t="str">
        <v>CPU</v>
      </c>
      <c r="H1414" t="str">
        <v>LENOVO</v>
      </c>
      <c r="I1414"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Buenos dias._x000d_
_x000d_
Por favor me colaboran con el envio de un desktop por crecimiento para la tienda ya que la persona de mantenimiento no tiene donde realizar sus actividades diarias.</v>
      </c>
      <c r="J1414" t="str">
        <v>NO APLICA</v>
      </c>
      <c r="K1414" t="str" xml:space="preserve">
        <v xml:space="preserve">Solicito de su ayuda para instalacion de esta maquina en el area de mantenimiento; realizar diagnostico con la herramienta cencojoin e instalar las actualizaciones correspondientes_x000d_
Anexo informacion de la maquina_x000d_
DESKTOP|PC LENOVO M720Q/ MJ0EM5MH_x000d_
MONITOR|PLANOLENOVO / VKCP2736;_x000d_
Contacto en tienda_x000d_
Andres Diaz gerente tienda</v>
      </c>
      <c r="L1414" t="str">
        <v>Se llega a sitio y se procede a verificar el correo de ingreso; se valida el caso del cambio de equipo para el Auxiliar de Mantenimiento para realizar la respectiva revisión. Se confirman los datos del equipo nuevo a instalar que es el siguiente: MONITOR LENOVO: SERIAL: VKCP2736 - PLACA DE INVENTARIO SISTEMAS: 033378 - PLACA CENCOSUD: AD-101195. CPU: SERIAL: MJ0EM5MH - PLACA DE CENCOSUD: AD-101177 - PLACA INVENTARIO SISTEMAS: 033428 - PROCESADOR INTEL PENTIUM GOLD. Y se confirma el equipo que hay que realizar el cambio; equipo antiguo: MONITOR LENOVO: SERIAL: VK347634 - PLACA CENCOSUD: AD-018864 - PLACA INVENTARIO SISTEMAS: 025152. CPU: SERIAL: MJ045NB2 - PLACA CENCOSUD: AD-018865 - PLACA INVENTARIO SISTEMAS: 025153 - PROCESADOR INTEL CORE i3 "INSIDE". El cual se confirma que se debe realizar Backup de la información de los usuarios laosorio y esandrad con una capacidad de 19gb. Se realiza el backup y se procede a realizar el formateo del equipo nuevo; se instala el driver de red el cual no viene instalado; se espera que Fabiola habilite el punto de red. Se logra tener acceso y se instala NET Framework 3.5 que no se logro descarga por que no se tenia acceso a red; se pasa el backup a disco c y se sube al dominio con cencojoin el cual hace las validaciones correspondientes del antivirus; fix; imagen y nombre del equipo correcto el cual quedo el mismo nombre del anterior M195900WS001. Se instala office; drivers correspondientes; se perfila usuarios; se configura correos; se instala la impresora M195900pr001; se validan plataformas de la entidad y se instala genexis. Se hacen la prueba con los dos encargados del equipo quedando funcional y a satisfacción de los usuarios. Se imprime acta de entrega que Fabiola envia; se imprime y se firma con usuario; gerente y técnico el cual ya fue enviada a ella para su respectiva validación. Nota: el equipo antiguo se empaca y se deja en sala de sistema para su recogida.</v>
      </c>
      <c r="M1414">
        <v>44657</v>
      </c>
      <c r="N1414">
        <v>44657</v>
      </c>
      <c r="O1414" t="str">
        <v>M195 METRO SANTA LUCIA</v>
      </c>
      <c r="P1414" t="str">
        <v>NEIVA</v>
      </c>
      <c r="Q1414" t="str">
        <v>LUIS FERNANDO QUIROGA SANCHEZ</v>
      </c>
      <c r="R1414">
        <v>1075267773</v>
      </c>
      <c r="S1414" t="str">
        <v>OCCIDENTE</v>
      </c>
    </row>
    <row r="1415" xml:space="preserve">
      <c r="A1415">
        <v>1414</v>
      </c>
      <c r="B1415">
        <v>12348443</v>
      </c>
      <c r="C1415" t="str">
        <v>REQUEST</v>
      </c>
      <c r="D1415" t="str">
        <v>CERRADO</v>
      </c>
      <c r="E1415" t="str">
        <v>TIENDA</v>
      </c>
      <c r="F1415" t="str">
        <v>BALANZA</v>
      </c>
      <c r="G1415" t="str">
        <v>MESA</v>
      </c>
      <c r="H1415" t="str">
        <v>METTLER</v>
      </c>
      <c r="I1415"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balanza de mesa del area de panaderia se encuentra para revision y/ o cambio por su mal funcionamiento; generando traumas con las impresiones de los stiker_x000d_
Area donde su ubica la balanza: panaderia</v>
      </c>
      <c r="J1415" t="str">
        <v>NO APLICA</v>
      </c>
      <c r="K1415" t="str" xml:space="preserve">
        <v xml:space="preserve">Buenos días_x000d_
cordial saludo_x000d_
por favor me colaboras con la revisión_x000d_
</v>
      </c>
      <c r="L1415" t="str">
        <v>Se procede a realizar validación del equipo tipo balanza de mesa área de panadería; equipo presenta problema al momento de las impresiones de los tickets. Se realiza limpieza de sensores en cabezal y se realiza configuración de ajuste de impresión. Se valida realizando pruebas con el usuario a satisfacción; equipo se deja operativo.</v>
      </c>
      <c r="M1415">
        <v>44656</v>
      </c>
      <c r="N1415">
        <v>44657</v>
      </c>
      <c r="O1415" t="str">
        <v>J045 JUMBO AV.DEL FERROCARRIL SANTA MARTA</v>
      </c>
      <c r="P1415" t="str">
        <v>SANTA MARTA</v>
      </c>
      <c r="Q1415" t="str">
        <v>ENRIQUE RAFAEL PONZON ORTEGA</v>
      </c>
      <c r="R1415">
        <v>1082888515</v>
      </c>
      <c r="S1415" t="str">
        <v>COSTA</v>
      </c>
    </row>
    <row r="1416" xml:space="preserve">
      <c r="A1416">
        <v>1415</v>
      </c>
      <c r="B1416">
        <v>12350493</v>
      </c>
      <c r="C1416" t="str">
        <v>INCIDENT</v>
      </c>
      <c r="D1416" t="str">
        <v>CERRADO</v>
      </c>
      <c r="E1416" t="str">
        <v>TIENDA</v>
      </c>
      <c r="F1416" t="str">
        <v>POS</v>
      </c>
      <c r="G1416" t="str">
        <v>POS</v>
      </c>
      <c r="H1416" t="str">
        <v>WINCOR</v>
      </c>
      <c r="I1416"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la pos 19 presenta problemas de conexion se le han revisado la conexion electrica y se le remueve con llave supervisor solo se queda en el mensaje CLEAN UP. no cual no permite utilizarla_x000d_
Numero de caja: 19</v>
      </c>
      <c r="J1416" t="str">
        <v>NO APLICA</v>
      </c>
      <c r="K1416" t="str">
        <v>Se requiere validación física de la pos en las conexiones de teclado e impresora que no permite subir el sistema operativo adecuadamente</v>
      </c>
      <c r="L1416" t="str">
        <v>Se procede a realizar validación del equipo tipo POS en el área de lineal de cajas; equipo se queda en proceso clean up y no termina de quedar en línea. Se valida realizando cambio de teclado de otra POS; se realiza pruebas y continua el fallo. Se realiza cambio de cableado del teclado y se ejecutan nuevas pruebas donde el equipo comienza a cargar las librerías que tenía pausadas. Se valida con el señor Rafael Acosta Soporte de sistemas de Cencosud donde se determina la solicitud de un cable para teclado para las pos19.</v>
      </c>
      <c r="M1416">
        <v>44656</v>
      </c>
      <c r="N1416">
        <v>44657</v>
      </c>
      <c r="O1416" t="str">
        <v>J045 JUMBO AV.DEL FERROCARRIL SANTA MARTA</v>
      </c>
      <c r="P1416" t="str">
        <v>SANTA MARTA</v>
      </c>
      <c r="Q1416" t="str">
        <v>ENRIQUE RAFAEL PONZON ORTEGA</v>
      </c>
      <c r="R1416">
        <v>1082888515</v>
      </c>
      <c r="S1416" t="str">
        <v>COSTA</v>
      </c>
    </row>
    <row r="1417" xml:space="preserve">
      <c r="A1417">
        <v>1416</v>
      </c>
      <c r="B1417">
        <v>12350893</v>
      </c>
      <c r="C1417" t="str">
        <v>REQUEST</v>
      </c>
      <c r="D1417" t="str">
        <v>CERRADO</v>
      </c>
      <c r="E1417" t="str">
        <v>TIENDA</v>
      </c>
      <c r="F1417" t="str">
        <v>POS</v>
      </c>
      <c r="G1417" t="str">
        <v>POS</v>
      </c>
      <c r="H1417" t="str">
        <v>WINCOR</v>
      </c>
      <c r="I1417"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Supermercados_x000d_
Servicio: Tiendas &amp; Centros de Distribucion_x000d_
Telefono: 3207647357_x000d_
Anexo: 8308000_x000d_
Descripcion: Buenos dias; me colabora con la pos numero 6 no quiere iniciar caja; aparecen varias letras y es como si se estuviera reiniciando cada 5 minutos; aparecen letras y desaparecen y vuelven a cargar y asi sucesivamente.</v>
      </c>
      <c r="J1417" t="str">
        <v>NO APLICA</v>
      </c>
      <c r="K1417" t="str" xml:space="preserve">
        <v xml:space="preserve">Jefe para su autorizacion y envio tecnico remoto; se revisa pos 6 y esta se reinicia constantemente. soporte pos no tiene comunicacion con ella ; dano em el sistemas operativo se solicita formateo._x000d_
pos 6_x000d_
dir ip: 10.131.44.142_x000d_
mascara: 255.255.255.128_x000d_
puerta: 10.131.44.254_x000d_
server: 10.131.44.129</v>
      </c>
      <c r="L1417" t="str">
        <v>se llega al sitio y se solicita  la informacion para realizar  el procedimiento del dispositivos del area de cajas  me presento con el jefe de zonas y me dirigo a la caja numero 6 instalo usb e inicio el proceso de formateo de pos; se siguen los pasos pero unidad se reinicia sin completar procedimiento  y vuelve al inicio de instalación. Se repite procedimiento con la información de la pos pero sigue presentando falla. Se verifica un disk que  llego para cambio y realizar su instalacion pero este es tecnologia diferente y no puede ser usado. Se informa al soporte de sistemas y se indica que se va a solicitar un adaptador. Se deja informado al jefe de zona  y se suspende operación por daño en disk. A espera del adaptador SATA a IDE</v>
      </c>
      <c r="M1417">
        <v>44656</v>
      </c>
      <c r="N1417">
        <v>44657</v>
      </c>
      <c r="O1417" t="str">
        <v>J036 JUMBO POPAYAN CAMPANARIO</v>
      </c>
      <c r="P1417" t="str">
        <v>POPAYAN</v>
      </c>
      <c r="Q1417" t="str" xml:space="preserve">
        <v xml:space="preserve">DANIEL FERNANDO PAREDES ARTEAGA_x000d_
</v>
      </c>
      <c r="R1417">
        <v>10301691</v>
      </c>
      <c r="S1417" t="str">
        <v>OCCIDENTE</v>
      </c>
    </row>
    <row r="1418" xml:space="preserve">
      <c r="A1418">
        <v>1417</v>
      </c>
      <c r="B1418">
        <v>12356749</v>
      </c>
      <c r="C1418" t="str">
        <v>REQUEST</v>
      </c>
      <c r="D1418" t="str">
        <v>CERRADO</v>
      </c>
      <c r="E1418" t="str">
        <v>TIENDA</v>
      </c>
      <c r="F1418" t="str">
        <v>CPU</v>
      </c>
      <c r="G1418" t="str">
        <v>CPU</v>
      </c>
      <c r="H1418" t="str">
        <v>LENOVO</v>
      </c>
      <c r="I1418" t="str" xml:space="preserve">
        <v xml:space="preserve">Datos usuario_x000d_
Nombre: Sandra Liliana Rivera Henao_x000d_
Correo: sandraliliana.riverahenao@cencosud.com.co_x000d_
Usuario AD: SARiveraH_x000d_
Pais: Colombia_x000d_
Ubicacion: J047 JUMBO GIRARDOT_x000d_
Zona: Colombia Occidente_x000d_
Unidad de Negocio: Supermercados_x000d_
Servicio: Tiendas &amp; Centros de Distribucion_x000d_
Telefono: 3213228049_x000d_
Anexo: 7470406_x000d_
Descripcion: Buen dia._x000d_
por favor; solicito de su colaboracion para la instalacion de programa zebra para poder generar los sticker PEPS._x000d_
_x000d_
Gracias._x000d_
Indicar la ubicacion del computador en la tienda o sede: J047</v>
      </c>
      <c r="J1418" t="str">
        <v>NO APLICA</v>
      </c>
      <c r="K1418" t="str">
        <v>Jefe su autorizacion para instalacion de zebra desing en equipo de la usuaria; se ha estado llamando para realizar la instalacion remota pero no ha sido posible contactarla</v>
      </c>
      <c r="L1418" t="str">
        <v>Se solicita ejecutable para la instalación del software Zebra Designer 2; para poder generar los stickers PEPS; se realiza paso a paso su configuración e instalación del programa. Se realiza revisión desde la usuaria indicada y se logra comunicar con la Zebra ZT230. Se instala correctamente. Estado OK</v>
      </c>
      <c r="M1418">
        <v>44656</v>
      </c>
      <c r="N1418">
        <v>44657</v>
      </c>
      <c r="O1418" t="str">
        <v>J047 JUMBO GIRARDOT</v>
      </c>
      <c r="P1418" t="str">
        <v>GIRARDOT</v>
      </c>
      <c r="Q1418" t="str">
        <v>RAFAEL ARDILA PUENTES</v>
      </c>
      <c r="R1418">
        <v>1018419858</v>
      </c>
      <c r="S1418" t="str">
        <v>OCCIDENTE</v>
      </c>
    </row>
    <row r="1419" xml:space="preserve">
      <c r="A1419">
        <v>1418</v>
      </c>
      <c r="B1419">
        <v>12357327</v>
      </c>
      <c r="C1419" t="str">
        <v>REQUEST</v>
      </c>
      <c r="D1419" t="str">
        <v>CERRADO</v>
      </c>
      <c r="E1419" t="str">
        <v>TIENDA</v>
      </c>
      <c r="F1419" t="str">
        <v>CPU</v>
      </c>
      <c r="G1419" t="str">
        <v>CPU</v>
      </c>
      <c r="H1419" t="str">
        <v>LENOVO</v>
      </c>
      <c r="I1419"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Se solicita por favor revisar el Pc del Sr. Gerente Bernardo Agredo este PC no actualiza; se bloquean las paginas y aplicaciones arroja error " no responde"</v>
      </c>
      <c r="J1419" t="str">
        <v>NO APLICA</v>
      </c>
      <c r="K1419" t="str">
        <v xml:space="preserve">Jefe su autorizacion para revision del equipo del director que se encuentra muy lento ; en conexion remota se le realiza creacion de archivo OST que se encontraba lleno; pero en general el computador se encuentra muy lento. </v>
      </c>
      <c r="L1419" t="str">
        <v xml:space="preserve">Se llega al sitio y se solicita  la informacion para realizar  el procedimiento del dispositivo del área de administración o gerencia. Se verifica lentitud al iniciar perfil del usuario o acceder a algún aplicativo se queda pegado o no responde. Se procede a solicitar user administrador; se limpian archivos basura de la carpeta temp y %temp% y prefetch  para liberar memoria cache y potencializan núcleos de procesador y se organiza memoria virtual. Se le cambia apariencia y se le deja mejor rendimiento y se reinicia para que tome nuevos parámetros y se observa una mejora en los time de inicio y ejecución. Se da por terminada la tarea </v>
      </c>
      <c r="M1419">
        <v>44656</v>
      </c>
      <c r="N1419">
        <v>44657</v>
      </c>
      <c r="O1419" t="str">
        <v>J036 JUMBO POPAYAN CAMPANARIO</v>
      </c>
      <c r="P1419" t="str">
        <v>POPAYAN</v>
      </c>
      <c r="Q1419" t="str" xml:space="preserve">
        <v xml:space="preserve">DANIEL FERNANDO PAREDES ARTEAGA_x000d_
</v>
      </c>
      <c r="R1419">
        <v>10301691</v>
      </c>
      <c r="S1419" t="str">
        <v>OCCIDENTE</v>
      </c>
    </row>
    <row r="1420" xml:space="preserve">
      <c r="A1420">
        <v>1419</v>
      </c>
      <c r="B1420">
        <v>12358111</v>
      </c>
      <c r="C1420" t="str">
        <v>REQUEST</v>
      </c>
      <c r="D1420" t="str">
        <v>CERRADO</v>
      </c>
      <c r="E1420" t="str">
        <v>TIENDA</v>
      </c>
      <c r="F1420" t="str">
        <v>POS</v>
      </c>
      <c r="G1420" t="str">
        <v>DATAFONO</v>
      </c>
      <c r="H1420" t="str">
        <v>REDEBAN</v>
      </c>
      <c r="I1420"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Buenas tardes_x000d_
En el dia de hoy nos visito el personal de Redeban; realizando la verificacion de datafonos y nos reporta; problemas de red en la pos 10_x000d_
Area Afectada: Cajas_x000d_
Dispositivo Afectado: Datafono placa 907807</v>
      </c>
      <c r="J1420" t="str">
        <v>NO APLICA</v>
      </c>
      <c r="K1420" t="str">
        <v xml:space="preserve">por favor me colaboran con la siguiente novedad </v>
      </c>
      <c r="L1420" t="str">
        <v>Se procede a realizar validación del equipo tipo pos en el área de lineal de cajas; la caja 10 presenta falla en el dispositivo tipo datafono por temas de red. Se procede a validar conexión en los puertos del microsens; se muestra que el dispositivo que está conectado al puerto n°1 no está linkeando. Se realiza cambio de cableado indicado por el soporte de sistemas de Cencosud para descartar fallas en sus cables hdmi. Luego de las pruebas realizadas; se hace cambio de puerto en microsens donde se designa el puerto n°3 y se encuentra linkeando. Se valida el dispositivo datafono y se encuentra con red; se le informa al jefe de cajas que realice pruebas con usuarios a satisfacción.</v>
      </c>
      <c r="M1420">
        <v>44656</v>
      </c>
      <c r="N1420">
        <v>44657</v>
      </c>
      <c r="O1420" t="str">
        <v>J045 JUMBO AV.DEL FERROCARRIL SANTA MARTA</v>
      </c>
      <c r="P1420" t="str">
        <v>SANTA MARTA</v>
      </c>
      <c r="Q1420" t="str">
        <v>ENRIQUE RAFAEL PONZON ORTEGA</v>
      </c>
      <c r="R1420">
        <v>1082888515</v>
      </c>
      <c r="S1420" t="str">
        <v>COSTA</v>
      </c>
    </row>
    <row r="1421" xml:space="preserve">
      <c r="A1421">
        <v>1420</v>
      </c>
      <c r="B1421">
        <v>12364176</v>
      </c>
      <c r="C1421" t="str">
        <v>REQUEST</v>
      </c>
      <c r="D1421" t="str">
        <v>CERRADO</v>
      </c>
      <c r="E1421" t="str">
        <v>TIENDA</v>
      </c>
      <c r="F1421" t="str">
        <v>SCANNER</v>
      </c>
      <c r="G1421" t="str">
        <v>BALANZA</v>
      </c>
      <c r="H1421" t="str">
        <v>DATALOGIC</v>
      </c>
      <c r="I1421"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Se solicita el cambio de 3 scanner balanzas que llegaron a las tiendas seriales S22032010553002; S22032010550044; S22032010556693 scanner a retirar MH0007182; F15L08585_x000d_
MH0007086-Gracias</v>
      </c>
      <c r="J1421" t="str">
        <v>NO APLICA</v>
      </c>
      <c r="K1421" t="str">
        <v>Me ayudas con esta solicitud.</v>
      </c>
      <c r="L1421" t="str">
        <v>Se llega al sitio y se solicita la información para realizar el procedimiento de dispositivos del área de rincón y línea de caja. Se ubican las unidades a cambiar y se llega con la unidad de cambio a la pos de rincón; se inicia a retirar y desconectar cable de poder de la balanza y cable de comunicación de la pos; se verifica y desmonta del puesto pos. Se procede a desempacar la unidad nueva y ubicar y adecuar el cableado de la unidad nueva y se realiza la instalación de la balanza en el punto donde va a quedar instalada y se enciende. Se solicitan y ubican las pesas para realizar pruebas de peso con la balanza. Se solicita ayuda de la auxiliar de cajas para realizar las pruebas e imprimir los resultados de las pruebas. Se repiten los procesos en la pos siguiente de rincón y una de la línea de cajas y se imprimen pruebas y todo funciona con normalidad. Se realiza la impresión de las actas y se procede a hacerlas firmar. Se envían en formato pdf al soporte Cencosud</v>
      </c>
      <c r="M1421">
        <v>44656</v>
      </c>
      <c r="N1421">
        <v>44657</v>
      </c>
      <c r="O1421" t="str">
        <v>J036 JUMBO POPAYAN CAMPANARIO</v>
      </c>
      <c r="P1421" t="str">
        <v>POPAYAN</v>
      </c>
      <c r="Q1421" t="str">
        <v>DANIEL FERNANDO PAREDES ARTEAGA</v>
      </c>
      <c r="R1421">
        <v>10301691</v>
      </c>
      <c r="S1421" t="str">
        <v>OCCIDENTE</v>
      </c>
    </row>
    <row r="1422" xml:space="preserve">
      <c r="A1422">
        <v>1421</v>
      </c>
      <c r="B1422">
        <v>12364176</v>
      </c>
      <c r="C1422" t="str">
        <v>REQUEST</v>
      </c>
      <c r="D1422" t="str">
        <v>CERRADO</v>
      </c>
      <c r="E1422" t="str">
        <v>TIENDA</v>
      </c>
      <c r="F1422" t="str">
        <v>SCANNER</v>
      </c>
      <c r="G1422" t="str">
        <v>BALANZA</v>
      </c>
      <c r="H1422" t="str">
        <v>DATALOGIC</v>
      </c>
      <c r="I1422"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Se solicita el cambio de 3 scanner balanzas que llegaron a las tiendas seriales S22032010553002; S22032010550044; S22032010556693 scanner a retirar MH0007182; F15L08585_x000d_
MH0007086-Gracias</v>
      </c>
      <c r="J1422" t="str">
        <v>NO APLICA</v>
      </c>
      <c r="K1422" t="str">
        <v>Me ayudas con esta solicitud.</v>
      </c>
      <c r="L1422" t="str">
        <v>Se llega al sitio y se solicita la información para realizar el procedimiento de dispositivos del área de rincón y línea de caja. Se ubican las unidades a cambiar y se llega con la unidad de cambio a la pos de rincón; se inicia a retirar y desconectar cable de poder de la balanza y cable de comunicación de la pos; se verifica y desmonta del puesto pos. Se procede a desempacar la unidad nueva y ubicar y adecuar el cableado de la unidad nueva y se realiza la instalación de la balanza en el punto donde va a quedar instalada y se enciende. Se solicitan y ubican las pesas para realizar pruebas de peso con la balanza. Se solicita ayuda de la auxiliar de cajas para realizar las pruebas e imprimir los resultados de las pruebas. Se repiten los procesos en la pos siguiente de rincón y una de la línea de cajas y se imprimen pruebas y todo funciona con normalidad. Se realiza la impresión de las actas y se procede a hacerlas firmar. Se envían en formato pdf al soporte Cencosud</v>
      </c>
      <c r="M1422">
        <v>44656</v>
      </c>
      <c r="N1422">
        <v>44657</v>
      </c>
      <c r="O1422" t="str">
        <v>J036 JUMBO POPAYAN CAMPANARIO</v>
      </c>
      <c r="P1422" t="str">
        <v>POPAYAN</v>
      </c>
      <c r="Q1422" t="str" xml:space="preserve">
        <v xml:space="preserve">DANIEL FERNANDO PAREDES ARTEAGA_x000d_
</v>
      </c>
      <c r="R1422">
        <v>10301691</v>
      </c>
      <c r="S1422" t="str">
        <v>OCCIDENTE</v>
      </c>
    </row>
    <row r="1423" xml:space="preserve">
      <c r="A1423">
        <v>1422</v>
      </c>
      <c r="B1423">
        <v>12364176</v>
      </c>
      <c r="C1423" t="str">
        <v>REQUEST</v>
      </c>
      <c r="D1423" t="str">
        <v>CERRADO</v>
      </c>
      <c r="E1423" t="str">
        <v>TIENDA</v>
      </c>
      <c r="F1423" t="str">
        <v>SCANNER</v>
      </c>
      <c r="G1423" t="str">
        <v>BALANZA</v>
      </c>
      <c r="H1423" t="str">
        <v>DATALOGIC</v>
      </c>
      <c r="I1423"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Se solicita el cambio de 3 scanner balanzas que llegaron a las tiendas seriales S22032010553002; S22032010550044; S22032010556693 scanner a retirar MH0007182; F15L08585_x000d_
MH0007086-Gracias</v>
      </c>
      <c r="J1423" t="str">
        <v>NO APLICA</v>
      </c>
      <c r="K1423" t="str">
        <v>Me ayudas con esta solicitud.</v>
      </c>
      <c r="L1423" t="str">
        <v>Se llega al sitio y se solicita la información para realizar el procedimiento de dispositivos del área de rincón y línea de caja. Se ubican las unidades a cambiar y se llega con la unidad de cambio a la pos de rincón; se inicia a retirar y desconectar cable de poder de la balanza y cable de comunicación de la pos; se verifica y desmonta del puesto pos. Se procede a desempacar la unidad nueva y ubicar y adecuar el cableado de la unidad nueva y se realiza la instalación de la balanza en el punto donde va a quedar instalada y se enciende. Se solicitan y ubican las pesas para realizar pruebas de peso con la balanza. Se solicita ayuda de la auxiliar de cajas para realizar las pruebas e imprimir los resultados de las pruebas. Se repiten los procesos en la pos siguiente de rincón y una de la línea de cajas y se imprimen pruebas y todo funciona con normalidad. Se realiza la impresión de las actas y se procede a hacerlas firmar. Se envían en formato pdf al soporte Cencosud</v>
      </c>
      <c r="M1423">
        <v>44656</v>
      </c>
      <c r="N1423">
        <v>44657</v>
      </c>
      <c r="O1423" t="str">
        <v>J036 JUMBO POPAYAN CAMPANARIO</v>
      </c>
      <c r="P1423" t="str">
        <v>POPAYAN</v>
      </c>
      <c r="Q1423" t="str" xml:space="preserve">
        <v xml:space="preserve">DANIEL FERNANDO PAREDES ARTEAGA_x000d_
</v>
      </c>
      <c r="R1423">
        <v>10301691</v>
      </c>
      <c r="S1423" t="str">
        <v>OCCIDENTE</v>
      </c>
    </row>
    <row r="1424" xml:space="preserve">
      <c r="A1424">
        <v>1423</v>
      </c>
      <c r="B1424">
        <v>12367257</v>
      </c>
      <c r="C1424" t="str">
        <v>REQUEST</v>
      </c>
      <c r="D1424" t="str">
        <v>CERRADO</v>
      </c>
      <c r="E1424" t="str">
        <v>TIENDA</v>
      </c>
      <c r="F1424" t="str">
        <v>INVENTARIO</v>
      </c>
      <c r="G1424" t="str">
        <v>INVENTARIO</v>
      </c>
      <c r="H1424" t="str">
        <v>INVENTARIO</v>
      </c>
      <c r="I1424"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Se solicita el alistamiento para despacho de los verificadores con marca y seriales._x000d_
MARCA MODELO SERIE_x000d_
ZEBRA MK 3190 S17307522503364_x000d_
ZEBRA MK 3190 S16282522502437_x000d_
ZEBRA MK 3190 S17102522504164_x000d_
NEWLAND NQ1000 NQ2CAA000634_x000d_
NEWLAND NQ1000 NQ2CAA000777</v>
      </c>
      <c r="J1424" t="str">
        <v>NO APLICA</v>
      </c>
      <c r="K1424" t="str">
        <v>Jefe su autorizacion para envio de tecnico para alistamiento de verificadores</v>
      </c>
      <c r="L1424" t="str">
        <v>Se realiza alistamiento paso a paso de los verificadores mencionados 3 Zebras MK3190 y 2 Newland NQ1000 con seriales Zebra MK3190(S17307522503364; S16282522502437 y S17102522504164) y Newlan NQ1000(NQ2CAA000634 y NQ2CAA000777); se alistan y se empacan debidamente; se hace firmar formularios para bajas y traslados de activos</v>
      </c>
      <c r="M1424">
        <v>44656</v>
      </c>
      <c r="N1424">
        <v>44657</v>
      </c>
      <c r="O1424" t="str">
        <v>J047 JUMBO GIRARDOT</v>
      </c>
      <c r="P1424" t="str">
        <v>GIRARDOT</v>
      </c>
      <c r="Q1424" t="str">
        <v>RAFAEL ARDILA PUENTES</v>
      </c>
      <c r="R1424">
        <v>1018419858</v>
      </c>
      <c r="S1424" t="str">
        <v>OCCIDENTE</v>
      </c>
    </row>
    <row r="1425" xml:space="preserve">
      <c r="A1425">
        <v>1424</v>
      </c>
      <c r="B1425">
        <v>12367257</v>
      </c>
      <c r="C1425" t="str">
        <v>REQUEST</v>
      </c>
      <c r="D1425" t="str">
        <v>CERRADO</v>
      </c>
      <c r="E1425" t="str">
        <v>TIENDA</v>
      </c>
      <c r="F1425" t="str">
        <v>INVENTARIO</v>
      </c>
      <c r="G1425" t="str">
        <v>INVENTARIO</v>
      </c>
      <c r="H1425" t="str">
        <v>INVENTARIO</v>
      </c>
      <c r="I1425"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Se solicita el alistamiento para despacho de los verificadores con marca y seriales._x000d_
MARCA MODELO SERIE_x000d_
ZEBRA MK 3190 S17307522503364_x000d_
ZEBRA MK 3190 S16282522502437_x000d_
ZEBRA MK 3190 S17102522504164_x000d_
NEWLAND NQ1000 NQ2CAA000634_x000d_
NEWLAND NQ1000 NQ2CAA000777</v>
      </c>
      <c r="J1425" t="str">
        <v>NO APLICA</v>
      </c>
      <c r="K1425" t="str">
        <v>Jefe su autorizacion para envio de tecnico para alistamiento de verificadores</v>
      </c>
      <c r="L1425" t="str">
        <v>Se realiza alistamiento paso a paso de los verificadores mencionados 3 Zebras MK3190 y 2 Newland NQ1000 con seriales Zebra MK3190(S17307522503364; S16282522502437 y S17102522504164) y Newlan NQ1000(NQ2CAA000634 y NQ2CAA000777); se alistan y se empacan debidamente; se hace firmar formularios para bajas y traslados de activos</v>
      </c>
      <c r="M1425">
        <v>44656</v>
      </c>
      <c r="N1425">
        <v>44657</v>
      </c>
      <c r="O1425" t="str">
        <v>J047 JUMBO GIRARDOT</v>
      </c>
      <c r="P1425" t="str">
        <v>GIRARDOT</v>
      </c>
      <c r="Q1425" t="str">
        <v>RAFAEL ARDILA PUENTES</v>
      </c>
      <c r="R1425">
        <v>1018419858</v>
      </c>
      <c r="S1425" t="str">
        <v>OCCIDENTE</v>
      </c>
    </row>
    <row r="1426" xml:space="preserve">
      <c r="A1426">
        <v>1425</v>
      </c>
      <c r="B1426">
        <v>12367093</v>
      </c>
      <c r="C1426" t="str">
        <v>REQUEST</v>
      </c>
      <c r="D1426" t="str">
        <v>CERRADO</v>
      </c>
      <c r="E1426" t="str">
        <v>TIENDA</v>
      </c>
      <c r="F1426" t="str">
        <v>CPU</v>
      </c>
      <c r="G1426" t="str">
        <v>TECLADO</v>
      </c>
      <c r="H1426" t="str">
        <v>LENOVO</v>
      </c>
      <c r="I1426" t="str" xml:space="preserve">
        <v xml:space="preserve">Datos usuario_x000d_
Nombre: Yonier Alexander Piedrahita Carmona_x000d_
Correo: YonierAlexander.PiedrahitaCarmona@cencosud.com.co_x000d_
Usuario AD: YAPiedra_x000d_
Pais: Colombia_x000d_
Ubicacion: M077 METRO ZIPAQUIRA_x000d_
Zona: Colombia Bogota_x000d_
Unidad de Negocio: Supermercados_x000d_
Servicio: Tiendas &amp; Centros de Distribucion_x000d_
Telefono: 3102247174_x000d_
Anexo: 3102247174_x000d_
Descripcion: buen dia_x000d_
haber si me pueden colaborar revisando la CPU del computador; lo que sucede es que esta mañana al entrar a turno el teclado no funcionaba lo desconectamos y lo volvimos a encender pero sigue igual no funciona; aparte de esto conectamos el teclado a otro pc y hay si funciona_x000d_
_x000d_
Indicar la ubicacion del computador en la tienda o sede: recibo_x000d_
</v>
      </c>
      <c r="J1426" t="str">
        <v>NO APLICA</v>
      </c>
      <c r="K1426" t="str">
        <v>Por favor validar los puertos USB del desktop de recibo</v>
      </c>
      <c r="L1426" t="str">
        <v>Se valida que el teclado no está funcionando; se hace la prueba del teclado en otro equipo y funciona correctamente; así que se procede a verificar los driver de los puertos USB. Se reinstalan los drivers que están en error y se reinicia el equipo. El eqipo funciona correctamente; se deja operativo.</v>
      </c>
      <c r="M1426">
        <v>44657</v>
      </c>
      <c r="N1426">
        <v>44657</v>
      </c>
      <c r="O1426" t="str">
        <v>M077 METRO ZIPAQUIRA</v>
      </c>
      <c r="P1426" t="str">
        <v>ZIPAQUIRA</v>
      </c>
      <c r="Q1426" t="str">
        <v>ALEXANDER CASTILLO SOTELO</v>
      </c>
      <c r="R1426">
        <v>80216449</v>
      </c>
      <c r="S1426" t="str">
        <v>BOGOTA</v>
      </c>
    </row>
    <row r="1427" xml:space="preserve">
      <c r="A1427">
        <v>1426</v>
      </c>
      <c r="B1427">
        <v>12368342</v>
      </c>
      <c r="C1427" t="str">
        <v>INCIDENT</v>
      </c>
      <c r="D1427" t="str">
        <v>CERRADO</v>
      </c>
      <c r="E1427" t="str">
        <v>TIENDA</v>
      </c>
      <c r="F1427" t="str">
        <v>PDA</v>
      </c>
      <c r="G1427" t="str">
        <v>PDA</v>
      </c>
      <c r="H1427" t="str">
        <v>HONEYWELL</v>
      </c>
      <c r="I1427" t="str" xml:space="preserve">
        <v xml:space="preserve">Datos usuario_x000d_
Nombre: Ana Isabel Alfonso Barrera_x000d_
Correo: anaisabel.alfonsobarrera@cencosud.com.co_x000d_
Usuario AD: analfonb_x000d_
Pais: Colombia_x000d_
Ubicacion: M077 METRO ZIPAQUIRA_x000d_
Zona: Colombia Bogota_x000d_
Unidad de Negocio: Supermercados_x000d_
Servicio: Tiendas &amp; Centros de Distribucion_x000d_
Telefono: 3214354626_x000d_
Anexo: 3017920430_x000d_
Descripcion: El equipo presenta un aviso en la pantalla cuando se esta usando cualquier aplicacion; al parecer es una actualizacion pendiente._x000d_
Seccion de la tienda en donde se ubica la PDT o usuario: control perdidas</v>
      </c>
      <c r="J1427" t="str">
        <v>NO APLICA</v>
      </c>
      <c r="K1427" t="str">
        <v>Por favor realizar formateo de la PDA de Seguridad ; segun manual enviado a Alexander Castillo que esta en tienda</v>
      </c>
      <c r="L1427" t="str">
        <v>Se verifica que la PDA genera error en el momento en que se está usando; se procede a formatear el equipo y a hacer toda la configuración e instalar las aplicaciones. Se deja operativa la PDA.</v>
      </c>
      <c r="M1427">
        <v>44657</v>
      </c>
      <c r="N1427">
        <v>44657</v>
      </c>
      <c r="O1427" t="str">
        <v>M077 METRO ZIPAQUIRA</v>
      </c>
      <c r="P1427" t="str">
        <v>ZIPAQUIRA</v>
      </c>
      <c r="Q1427" t="str">
        <v>ALEXANDER CASTILLO SOTELO</v>
      </c>
      <c r="R1427">
        <v>80216449</v>
      </c>
      <c r="S1427" t="str">
        <v>BOGOTA</v>
      </c>
    </row>
    <row r="1428" xml:space="preserve">
      <c r="A1428">
        <v>1427</v>
      </c>
      <c r="B1428">
        <v>12367462</v>
      </c>
      <c r="C1428" t="str">
        <v>REQUEST</v>
      </c>
      <c r="D1428" t="str">
        <v>CERRADO</v>
      </c>
      <c r="E1428" t="str">
        <v>TIENDA</v>
      </c>
      <c r="F1428" t="str">
        <v>CPU</v>
      </c>
      <c r="G1428" t="str">
        <v>CPU</v>
      </c>
      <c r="H1428" t="str">
        <v>LENOVO</v>
      </c>
      <c r="I1428" t="str" xml:space="preserve">
        <v xml:space="preserve">Datos usuario_x000d_
Nombre: Dalia Patricia Cortes Lucumi_x000d_
Correo: Dalia.Cortes@cencosud.com.co_x000d_
Usuario AD: dpclucum_x000d_
Pais: Colombia_x000d_
Ubicacion: J045 JUMBO AV.DEL FERROCARRIL SANTA MARTA_x000d_
Zona: Colombia Costa_x000d_
Unidad de Negocio: Supermercados_x000d_
Servicio: Tiendas &amp; Centros de Distribucion_x000d_
Telefono: 3163107065_x000d_
Anexo: 411_x000d_
Descripcion: Buenos dias:_x000d_
Por favor me colabora con reparacion de punto de red computador_x000d_
de pool recibo numero de inventario AD-144835 que esta averiado_x000d_
Area Afectada: pool recibo_x000d_
Dispositivo Afectado: computador</v>
      </c>
      <c r="J1428" t="str">
        <v>NO APLICA</v>
      </c>
      <c r="K1428" t="str" xml:space="preserve">
        <v xml:space="preserve">Transfer Assignee from '' to 'Espinosa Rodriguez; Jamir Leandro '_x000d_
Transfer Group from 'Redes y Comunicaciones - Nivel 2 - COL' to 'Soporte_Onsite_REG_Remoto_SM Colombia'</v>
      </c>
      <c r="L1428" t="str">
        <v>Se procede a realizar validación del equipo tipo desktop; se valida conexiones de red; se procede a realizar cambio en el cableado de red. Y se realiza pruebas con el usuario a satisfacción; equipo queda operativo.</v>
      </c>
      <c r="M1428">
        <v>44657</v>
      </c>
      <c r="N1428">
        <v>44657</v>
      </c>
      <c r="O1428" t="str">
        <v>J045 JUMBO AV.DEL FERROCARRIL SANTA MARTA</v>
      </c>
      <c r="P1428" t="str">
        <v>SANTA MARTA</v>
      </c>
      <c r="Q1428" t="str">
        <v>ENRIQUE RAFAEL PONZON ORTEGA</v>
      </c>
      <c r="R1428">
        <v>1082888515</v>
      </c>
      <c r="S1428" t="str">
        <v>COSTA</v>
      </c>
    </row>
    <row r="1429" xml:space="preserve">
      <c r="A1429">
        <v>1428</v>
      </c>
      <c r="B1429">
        <v>12368512</v>
      </c>
      <c r="C1429" t="str">
        <v>REQUEST</v>
      </c>
      <c r="D1429" t="str">
        <v>CERRADO</v>
      </c>
      <c r="E1429" t="str">
        <v>TIENDA</v>
      </c>
      <c r="F1429" t="str">
        <v>PDA</v>
      </c>
      <c r="G1429" t="str">
        <v>PDA</v>
      </c>
      <c r="H1429" t="str">
        <v>HONEYWELL</v>
      </c>
      <c r="I1429"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Buena tarde me colabora por favor para formatear la PDA de e-ccomerce para poder actualizarla._x000d_
</v>
      </c>
      <c r="J1429" t="str">
        <v>NO APLICA</v>
      </c>
      <c r="K1429" t="str">
        <v>Por favor realizar formateo de la PDA; segun manual enviado a Alexander Castillo que esta en tienda</v>
      </c>
      <c r="L1429" t="str">
        <v>Inicialmente se intentó hacer la actualización de la aplicación Janis pero generó error; no hacia las descargas; se intentó conectarla a otras redes wifi pero no las instalaba. Después ya no iniciaba la aplicación. Se procede con el formateo de la PDA y la actualización del firmware pero no permitió hacerlo como lo dice el manual; así que se hace manualmente y se carga la versión de firmware .0038 con la SD. Se hace la instalación de las aplicaciones y las configuraciones para el área de Ecommerce. Se realizan las pruebas necesarias y funciona correctamente.</v>
      </c>
      <c r="M1429">
        <v>44657</v>
      </c>
      <c r="N1429">
        <v>44657</v>
      </c>
      <c r="O1429" t="str">
        <v>M077 METRO ZIPAQUIRA</v>
      </c>
      <c r="P1429" t="str">
        <v>ZIPAQUIRA</v>
      </c>
      <c r="Q1429" t="str">
        <v>ALEXANDER CASTILLO SOTELO</v>
      </c>
      <c r="R1429">
        <v>80216449</v>
      </c>
      <c r="S1429" t="str">
        <v>BOGOTA</v>
      </c>
    </row>
    <row r="1430" xml:space="preserve">
      <c r="A1430">
        <v>1429</v>
      </c>
      <c r="B1430">
        <v>12368512</v>
      </c>
      <c r="C1430" t="str">
        <v>REQUEST</v>
      </c>
      <c r="D1430" t="str">
        <v>CERRADO</v>
      </c>
      <c r="E1430" t="str">
        <v>TIENDA</v>
      </c>
      <c r="F1430" t="str">
        <v>PDA</v>
      </c>
      <c r="G1430" t="str">
        <v>PDA</v>
      </c>
      <c r="H1430" t="str">
        <v>HONEYWELL</v>
      </c>
      <c r="I1430"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Buena tarde me colabora por favor para formatear la PDA de e-ccomerce para poder actualizarla._x000d_
</v>
      </c>
      <c r="J1430" t="str">
        <v>NO APLICA</v>
      </c>
      <c r="K1430" t="str">
        <v>Por favor realizar formateo de la PDA; segun manual enviado a Alexander Castillo que esta en tienda</v>
      </c>
      <c r="L1430" t="str">
        <v>Inicialmente se intentó hacer la actualización de la aplicación Janis pero generó error; no hacia las descargas; se intentó conectarla a otras redes wifi pero no las instalaba. Después ya no iniciaba la aplicación. Se procede con el formateo de la PDA y la actualización del firmware pero no permitió hacerlo como lo dice el manual; así que se hace manualmente y se carga la versión de firmware .0038 con la SD. Se hace la instalación de las aplicaciones y las configuraciones para el área de Ecommerce. Se realizan las pruebas necesarias y funciona correctamente.</v>
      </c>
      <c r="M1430">
        <v>44657</v>
      </c>
      <c r="N1430">
        <v>44657</v>
      </c>
      <c r="O1430" t="str">
        <v>M077 METRO ZIPAQUIRA</v>
      </c>
      <c r="P1430" t="str">
        <v>ZIPAQUIRA</v>
      </c>
      <c r="Q1430" t="str">
        <v>ALEXANDER CASTILLO SOTELO</v>
      </c>
      <c r="R1430">
        <v>80216449</v>
      </c>
      <c r="S1430" t="str">
        <v>BOGOTA</v>
      </c>
    </row>
    <row r="1431" xml:space="preserve">
      <c r="A1431">
        <v>1430</v>
      </c>
      <c r="B1431">
        <v>12348449</v>
      </c>
      <c r="C1431" t="str">
        <v>REQUEST</v>
      </c>
      <c r="D1431" t="str">
        <v>CERRADO</v>
      </c>
      <c r="E1431" t="str">
        <v>TIENDA</v>
      </c>
      <c r="F1431" t="str">
        <v>IMPRESORA</v>
      </c>
      <c r="G1431" t="str">
        <v>IMPRESORA</v>
      </c>
      <c r="H1431" t="str">
        <v>ZEBRA</v>
      </c>
      <c r="I1431"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por favor revisar equipo de impresora de zebra designer ya que al imprimir las etiquetas complementarias salen borrosa lo cual genera fallas en la produccion del area panaderia por incumplimiento (compromiso de calidad )_x000d_
</v>
      </c>
      <c r="J1431" t="str">
        <v>NO APLICA</v>
      </c>
      <c r="K1431"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por favor revisar equipo de impresora de zebra designer ya que al imprimir las etiquetas complementarias salen borrosa lo cual genera fallas en la produccion del area panaderia por incumplimiento (compromiso de calidad )_x000d_
</v>
      </c>
      <c r="L1431" t="str">
        <v>Se procede a realizar validación del equipo tipo impresora Zebra; usuario presenta inconvenientes al momento de realizar impresión con los caracteres en los tickets. Se valida configuración y se realiza ajuste de contraste en impresora tipo zebra con apoyo del soporte de sistemas de Cencosud. Se hace prueba de impresión mejora levemente; pero se presenta detalles en los caracteres debido a que el papel de los tickets son demasiados pequeños para la cantidad de contenido de caracteres. Se valida con el soporte de sistemas de Cencosud; donde se le explica al usuario que solicite un papel de tickets más grande acorde al contenido para su impresion.</v>
      </c>
      <c r="M1431">
        <v>44657</v>
      </c>
      <c r="N1431">
        <v>44657</v>
      </c>
      <c r="O1431" t="str">
        <v>J045 JUMBO AV.DEL FERROCARRIL SANTA MARTA</v>
      </c>
      <c r="P1431" t="str">
        <v>SANTA MARTA</v>
      </c>
      <c r="Q1431" t="str">
        <v>ENRIQUE RAFAEL PONZON ORTEGA</v>
      </c>
      <c r="R1431">
        <v>1082888515</v>
      </c>
      <c r="S1431" t="str">
        <v>COSTA</v>
      </c>
    </row>
    <row r="1432" xml:space="preserve">
      <c r="A1432">
        <v>1431</v>
      </c>
      <c r="B1432">
        <v>12364432</v>
      </c>
      <c r="C1432" t="str">
        <v>REQUEST</v>
      </c>
      <c r="D1432" t="str">
        <v>CERRADO</v>
      </c>
      <c r="E1432" t="str">
        <v>TIENDA</v>
      </c>
      <c r="F1432" t="str">
        <v>CPU</v>
      </c>
      <c r="G1432" t="str">
        <v>CPU</v>
      </c>
      <c r="H1432" t="str">
        <v>LENOVO</v>
      </c>
      <c r="I1432" t="str" xml:space="preserve">
        <v xml:space="preserve">Datos usuario_x000d_
Nombre: Luz Angelica Apache Medina_x000d_
Correo: Luz.Apache@cencosud.com.co_x000d_
Usuario AD: LAApache_x000d_
Pais: Colombia_x000d_
Ubicacion: M195 METRO SANTA LUCIA_x000d_
Zona: Colombia Bogota_x000d_
Unidad de Negocio: METRO_x000d_
Servicio: null_x000d_
Telefono: 3134361936_x000d_
Anexo: 7195405_x000d_
Descripcion: Cordial saludo._x000d_
Mi pc no tiene audio activado; el cual es necesario para el desarrollo de los cursos solicitados por la compañia._x000d_
Indicar ubicacion del Equipo en tienda o oficinas: Oficina de recibo</v>
      </c>
      <c r="J1432" t="str">
        <v>NO APLICA</v>
      </c>
      <c r="K1432" t="str">
        <v>se realizara validación para dar solución al usuario</v>
      </c>
      <c r="L1432" t="str">
        <v>Se llega a sitio y se procede a verificar el correo de ingreso; Se valida donde se encuentra el equipo el cual esta ubicado en recibo a cargo de la usuaria Luz Angelica Apache Medina; la cual reporta falla con el audio del equipo que es necesario para realizar unos cursos asignados por la entidad. se procede a verificar la falla y efectivamente no reproduce audio de igual manera se prueba con unos audifonos y la falla persiste. se validad los drivers el cual se valida que el Driver "AMD High Definition Audio Device" presenta conflito con el Driver "Realtek High Definition Audio"; se inicia deshabilitando el driver de AMD y se instala el Driver Realtek. el cual se descarga desde la plataforma de lenovo; se realizan pruebas con la usuario del audio y queda en funcionamiento y en perfecto estado.</v>
      </c>
      <c r="M1432">
        <v>44657</v>
      </c>
      <c r="N1432">
        <v>44657</v>
      </c>
      <c r="O1432" t="str">
        <v>M195 METRO SANTA LUCIA</v>
      </c>
      <c r="P1432" t="str">
        <v>NEIVA</v>
      </c>
      <c r="Q1432" t="str">
        <v>LUIS FERNANDO QUIROGA SANCHEZ</v>
      </c>
      <c r="R1432">
        <v>1075267773</v>
      </c>
      <c r="S1432" t="str">
        <v>OCCIDENTE</v>
      </c>
    </row>
    <row r="1433" xml:space="preserve">
      <c r="A1433">
        <v>1432</v>
      </c>
      <c r="B1433">
        <v>12354951</v>
      </c>
      <c r="C1433" t="str">
        <v>REQUEST</v>
      </c>
      <c r="D1433" t="str">
        <v>CERRADO</v>
      </c>
      <c r="E1433" t="str">
        <v>TIENDA</v>
      </c>
      <c r="F1433" t="str">
        <v>POS</v>
      </c>
      <c r="G1433" t="str">
        <v>POS</v>
      </c>
      <c r="H1433" t="str">
        <v>WINCOR</v>
      </c>
      <c r="I143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por favor la validacion de la pos 03 esta presentando recalentamiento al lado de la fuente de poder y se bloquea constantemente; y se apaga_x000d_
Numero de caja: 03</v>
      </c>
      <c r="J1433" t="str">
        <v>NO APLICA</v>
      </c>
      <c r="K1433" t="str">
        <v xml:space="preserve">Jefe Buen dia por favor su autorizacion con el tecnico remoto para revision pos 3 Gracias	</v>
      </c>
      <c r="L1433" t="str">
        <v>Se realiza revisión y se encuentra la fuente de poder recalentada y en mal estado eléctrico. Se prosigue a realizar el remplazo por una fuente de backup de sistemas. Se hace el cambio; se revisa su funcionamiento y se pone a pruebas. La CPU POS responde correctamente sin novedad. Estado OK</v>
      </c>
      <c r="M1433">
        <v>44657</v>
      </c>
      <c r="N1433">
        <v>44658</v>
      </c>
      <c r="O1433" t="str">
        <v>J047 JUMBO GIRARDOT</v>
      </c>
      <c r="P1433" t="str">
        <v>GIRARDOT</v>
      </c>
      <c r="Q1433" t="str">
        <v>RAFAEL ARDILA PUENTES</v>
      </c>
      <c r="R1433">
        <v>1018419858</v>
      </c>
      <c r="S1433" t="str">
        <v>OCCIDENTE</v>
      </c>
    </row>
    <row r="1434" xml:space="preserve">
      <c r="A1434">
        <v>1433</v>
      </c>
      <c r="B1434">
        <v>12354951</v>
      </c>
      <c r="C1434" t="str">
        <v>REQUEST</v>
      </c>
      <c r="D1434" t="str">
        <v>CERRADO</v>
      </c>
      <c r="E1434" t="str">
        <v>TIENDA</v>
      </c>
      <c r="F1434" t="str">
        <v>POS</v>
      </c>
      <c r="G1434" t="str">
        <v>POS</v>
      </c>
      <c r="H1434" t="str">
        <v>WINCOR</v>
      </c>
      <c r="I143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por favor la validacion de la pos 03 esta presentando recalentamiento al lado de la fuente de poder y se bloquea constantemente; y se apaga_x000d_
Numero de caja: 03</v>
      </c>
      <c r="J1434" t="str">
        <v>NO APLICA</v>
      </c>
      <c r="K1434" t="str">
        <v xml:space="preserve">Jefe Buen dia por favor su autorizacion con el tecnico remoto para revision pos 3 Gracias	</v>
      </c>
      <c r="L1434" t="str">
        <v>Se realiza revisión y se encuentra la fuente de poder recalentada y en mal estado eléctrico. Se prosigue a realizar el remplazo por una fuente de backup de sistemas. Se hace el cambio; se revisa su funcionamiento y se pone a pruebas. La CPU POS responde correctamente sin novedad. Estado OK</v>
      </c>
      <c r="M1434">
        <v>44657</v>
      </c>
      <c r="N1434">
        <v>44658</v>
      </c>
      <c r="O1434" t="str">
        <v>J047 JUMBO GIRARDOT</v>
      </c>
      <c r="P1434" t="str">
        <v>GIRARDOT</v>
      </c>
      <c r="Q1434" t="str">
        <v>RAFAEL ARDILA PUENTES</v>
      </c>
      <c r="R1434">
        <v>1018419858</v>
      </c>
      <c r="S1434" t="str">
        <v>OCCIDENTE</v>
      </c>
    </row>
    <row r="1435" xml:space="preserve">
      <c r="A1435">
        <v>1434</v>
      </c>
      <c r="B1435">
        <v>12370464</v>
      </c>
      <c r="C1435" t="str">
        <v>INCIDENT</v>
      </c>
      <c r="D1435" t="str">
        <v>CERRADO</v>
      </c>
      <c r="E1435" t="str">
        <v>TIENDA</v>
      </c>
      <c r="F1435" t="str">
        <v>PDA</v>
      </c>
      <c r="G1435" t="str">
        <v>PDA</v>
      </c>
      <c r="H1435" t="str">
        <v>HONEYWELL</v>
      </c>
      <c r="I1435"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Supermercados_x000d_
Servicio: Tiendas &amp; Centros de Distribucion_x000d_
Telefono: 3118214729_x000d_
Anexo: 3176435870_x000d_
Descripcion: Buen dia_x000d_
Solcito de su colaboracion para la revision de la PDA Ecommerce ya que no cuenta con la nueva actualizacion de Janis ._x000d_
Muchas gracias !!</v>
      </c>
      <c r="J1435" t="str">
        <v>NO APLICA</v>
      </c>
      <c r="K1435" t="str">
        <v xml:space="preserve">Por favor realizar formateo de la PDA de ecommerce segun manual enviado	</v>
      </c>
      <c r="L1435" t="str">
        <v>Inicialmente se actualizó la versión del firmware a la 31; luego se realizó la configuración de fabrica y se hizo la instalación de aplicativos y redes. Pero al iniciar con el usuario no permitía el ingreso a Janis. Se intento con diferentes redes wifi; con otro usuario y se formateo varias veces pero la falla persistía. Final mente se hizo el formateo manual y se configuro todas las aplicaciones. Se realizaron las pruebas y funciona correctamente. Se deja operativa la PDA.</v>
      </c>
      <c r="M1435">
        <v>44657</v>
      </c>
      <c r="N1435">
        <v>44658</v>
      </c>
      <c r="O1435" t="str">
        <v>M074 METRO FACATATIVA</v>
      </c>
      <c r="P1435" t="str">
        <v>FACATATIVA</v>
      </c>
      <c r="Q1435" t="str">
        <v>ALEXANDER CASTILLO SOTELO</v>
      </c>
      <c r="R1435">
        <v>80216449</v>
      </c>
      <c r="S1435" t="str">
        <v>BOGOTA</v>
      </c>
    </row>
    <row r="1436" xml:space="preserve">
      <c r="A1436">
        <v>1435</v>
      </c>
      <c r="B1436">
        <v>12370464</v>
      </c>
      <c r="C1436" t="str">
        <v>INCIDENT</v>
      </c>
      <c r="D1436" t="str">
        <v>CERRADO</v>
      </c>
      <c r="E1436" t="str">
        <v>TIENDA</v>
      </c>
      <c r="F1436" t="str">
        <v>PDA</v>
      </c>
      <c r="G1436" t="str">
        <v>PDA</v>
      </c>
      <c r="H1436" t="str">
        <v>HONEYWELL</v>
      </c>
      <c r="I1436"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Supermercados_x000d_
Servicio: Tiendas &amp; Centros de Distribucion_x000d_
Telefono: 3118214729_x000d_
Anexo: 3176435870_x000d_
Descripcion: Buen dia_x000d_
Solcito de su colaboracion para la revision de la PDA Ecommerce ya que no cuenta con la nueva actualizacion de Janis ._x000d_
Muchas gracias !!</v>
      </c>
      <c r="J1436" t="str">
        <v>NO APLICA</v>
      </c>
      <c r="K1436" t="str">
        <v xml:space="preserve">Por favor realizar formateo de la PDA de ecommerce segun manual enviado	</v>
      </c>
      <c r="L1436" t="str">
        <v>Inicialmente se actualizó la versión del firmware a la 31; luego se realizó la configuración de fabrica y se hizo la instalación de aplicativos y redes. Pero al iniciar con el usuario no permitía el ingreso a Janis. Se intento con diferentes redes wifi; con otro usuario y se formateo varias veces pero la falla persistía. Final mente se hizo el formateo manual y se configuro todas las aplicaciones. Se realizaron las pruebas y funciona correctamente. Se deja operativa la PDA.</v>
      </c>
      <c r="M1436">
        <v>44657</v>
      </c>
      <c r="N1436">
        <v>44658</v>
      </c>
      <c r="O1436" t="str">
        <v>M074 METRO FACATATIVA</v>
      </c>
      <c r="P1436" t="str">
        <v>FACATATIVA</v>
      </c>
      <c r="Q1436" t="str">
        <v>ALEXANDER CASTILLO SOTELO</v>
      </c>
      <c r="R1436">
        <v>80216449</v>
      </c>
      <c r="S1436" t="str">
        <v>BOGOTA</v>
      </c>
    </row>
    <row r="1437" xml:space="preserve">
      <c r="A1437">
        <v>1436</v>
      </c>
      <c r="B1437">
        <v>12371747</v>
      </c>
      <c r="C1437" t="str">
        <v>INCIDENT</v>
      </c>
      <c r="D1437" t="str">
        <v>CERRADO</v>
      </c>
      <c r="E1437" t="str">
        <v>TIENDA</v>
      </c>
      <c r="F1437" t="str">
        <v>BALANZA</v>
      </c>
      <c r="G1437" t="str">
        <v>MESA</v>
      </c>
      <c r="H1437" t="str">
        <v>METTLER</v>
      </c>
      <c r="I1437" t="str" xml:space="preserve">
        <v xml:space="preserve">Datos usuario_x000d_
Nombre: mararena_x000d_
Correo: MariaIsabel.ArenasMunoz@cencosud.com.co_x000d_
Usuario AD: mararena_x000d_
Pais: Colombia_x000d_
Ubicacion: M085 METRO MONTERIA_x000d_
Zona: Colombia Costa_x000d_
Unidad de Negocio: METRO_x000d_
Servicio: null_x000d_
Telefono: 3116924884_x000d_
Anexo: null_x000d_
Descripcion: Los precios de la bascula de platos preparados no estan actualizados; al parecer esta fuera de linea</v>
      </c>
      <c r="J1437" t="str">
        <v>NO APLICA</v>
      </c>
      <c r="K1437" t="str">
        <v>Me colabora con la revisión de la bascula de platos preparados no están actualizados; al parecer esta fuera de linea</v>
      </c>
      <c r="L1437" t="str">
        <v>Se realiza validación de punto de red ya que al momento de llegar se encuentran cruzados los cables de red; el de balanza estaba donde estaba las pos y la pos donde estaba la balanza. Así mismo se le informa al soporte de sistemas para que validara si la balanza está en línea; se confirma que si e informa que va a reiniciar la balanza y que está en línea; por lo que se procede a realizar pruebas quedando operativa y a satisfacción del cliente.</v>
      </c>
      <c r="M1437">
        <v>44658</v>
      </c>
      <c r="N1437">
        <v>44658</v>
      </c>
      <c r="O1437" t="str">
        <v>M085 METRO MONTERIA</v>
      </c>
      <c r="P1437" t="str">
        <v>MONTERIA</v>
      </c>
      <c r="Q1437" t="str">
        <v>SHARON YANETH KERGUELEN WILCHES</v>
      </c>
      <c r="R1437">
        <v>1067917448</v>
      </c>
      <c r="S1437" t="str">
        <v>COSTA</v>
      </c>
    </row>
    <row r="1438" xml:space="preserve">
      <c r="A1438">
        <v>1437</v>
      </c>
      <c r="B1438">
        <v>12371928</v>
      </c>
      <c r="C1438" t="str">
        <v>INCIDENT</v>
      </c>
      <c r="D1438" t="str">
        <v>CERRADO</v>
      </c>
      <c r="E1438" t="str">
        <v>TIENDA</v>
      </c>
      <c r="F1438" t="str">
        <v>POS</v>
      </c>
      <c r="G1438" t="str">
        <v>POS</v>
      </c>
      <c r="H1438" t="str">
        <v>WINCOR</v>
      </c>
      <c r="I1438" t="str" xml:space="preserve">
        <v xml:space="preserve">Datos usuario_x000d_
Nombre: Luis Eduardo Mercado Ospina_x000d_
Correo: LEMercad@cencosud.com.co_x000d_
Usuario AD: LEMercad_x000d_
Pais: Colombia_x000d_
Ubicacion: M085 METRO MONTERIA_x000d_
Zona: Colombia Costa_x000d_
Unidad de Negocio: Supermercados_x000d_
Servicio: Tiendas &amp; Centros de Distribucion_x000d_
Telefono: 3223395687_x000d_
Anexo: 7830101_x000d_
Descripcion: buenos dias; por favor me colaboran con la pos 20 ya que el dia de hoy amanecio fuera de linea ya se revisaron las conexiones y aun sigue igual.</v>
      </c>
      <c r="J1438" t="str">
        <v>NO APLICA</v>
      </c>
      <c r="K1438" t="str">
        <v>por favor me colaboran con la pos 20 ya que el día de hoy amaneció fuera de linea ya se revisaron las conexiones y aun sigue igual</v>
      </c>
      <c r="L1438" t="str">
        <v>Se realiza validación de punto de red ya que al momento de llegar se encuentran cruzados los cables de red; el de balanza estaba donde estaba las pos y la pos donde estaba la balanza. Así mismo se le informa al soporte de sistemas para que validara si la pos esta en línea; informando que la envía a reiniciar; cuando esta termina de reiniciar se procede a pasar las llaves y se realizan pruebas quedando operativa la pos.</v>
      </c>
      <c r="M1438">
        <v>44658</v>
      </c>
      <c r="N1438">
        <v>44658</v>
      </c>
      <c r="O1438" t="str">
        <v>M085 METRO MONTERIA</v>
      </c>
      <c r="P1438" t="str">
        <v>MONTERIA</v>
      </c>
      <c r="Q1438" t="str">
        <v>SHARON YANETH KERGUELEN WILCHES</v>
      </c>
      <c r="R1438">
        <v>1067917448</v>
      </c>
      <c r="S1438" t="str">
        <v>COSTA</v>
      </c>
    </row>
    <row r="1439" xml:space="preserve">
      <c r="A1439">
        <v>1438</v>
      </c>
      <c r="B1439">
        <v>12370817</v>
      </c>
      <c r="C1439" t="str">
        <v>REQUEST</v>
      </c>
      <c r="D1439" t="str">
        <v>CERRADO</v>
      </c>
      <c r="E1439" t="str">
        <v>TIENDA</v>
      </c>
      <c r="F1439" t="str">
        <v>POS</v>
      </c>
      <c r="G1439" t="str">
        <v>POS</v>
      </c>
      <c r="H1439" t="str">
        <v>WINCOR</v>
      </c>
      <c r="I1439"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Supermercados_x000d_
Servicio: Tiendas &amp; Centros de Distribucion_x000d_
Telefono: 3013402237_x000d_
Anexo: 8872700_x000d_
Descripcion: por favor me colabora para validar la pos 10 ya que se encuentra fuera de linea; se reviso conexiones pero aun la falla persiste._x000d_
tienda 47 pos 10_x000d_
Numero de caja pos: 10</v>
      </c>
      <c r="J1439" t="str">
        <v>NO APLICA</v>
      </c>
      <c r="K1439" t="str">
        <v>revision de la pos 10 que se encuentra en fuera de lineal ya se verifico el puerto y se encuentra sin seguridad.</v>
      </c>
      <c r="L1439" t="str">
        <v>Se realiza revisión y se encuentra cpu pos 10 de platos preparados fuera de línea; se prosigue a hacerle revisión general; se instala cpu en el líneal de cajas y esta funciona correctamente pero al momento de colocarla en el punto original de platos preparados queda fuera de línea. Se pide soporte a Redes con ayuda de Harold Martinez pero indican que la cpu pos se ve sin novedad y el puerto responde normalmente. Se hacen pruebas con otras cpu Bettle-M pero continua la novedad. Se prosigue a colocar una Mettle M Plus para dejar operacional la pos de platos preparados; indica la jefe de cajas Angela Zabala que se generó un corto en las multitomas de energía. Se determinó dejar la pos M2 Plus en platos preparados y la Bettle M pos antigua en el linela de cajas; las dos con operación normal. Esperando respuesta de Credibanco para hacer el cambio de los datafonos ya que la pos de platos preparados quedó funcionando con datafono inalámbrico</v>
      </c>
      <c r="M1439">
        <v>44658</v>
      </c>
      <c r="N1439">
        <v>44658</v>
      </c>
      <c r="O1439" t="str">
        <v>J047 JUMBO GIRARDOT</v>
      </c>
      <c r="P1439" t="str">
        <v>GIRARDOT</v>
      </c>
      <c r="Q1439" t="str">
        <v>RAFAEL ARDILA PUENTES</v>
      </c>
      <c r="R1439">
        <v>1018419858</v>
      </c>
      <c r="S1439" t="str">
        <v>OCCIDENTE</v>
      </c>
    </row>
    <row r="1440" xml:space="preserve">
      <c r="A1440">
        <v>1439</v>
      </c>
      <c r="B1440">
        <v>12370817</v>
      </c>
      <c r="C1440" t="str">
        <v>REQUEST</v>
      </c>
      <c r="D1440" t="str">
        <v>CERRADO</v>
      </c>
      <c r="E1440" t="str">
        <v>TIENDA</v>
      </c>
      <c r="F1440" t="str">
        <v>POS</v>
      </c>
      <c r="G1440" t="str">
        <v>POS</v>
      </c>
      <c r="H1440" t="str">
        <v>WINCOR</v>
      </c>
      <c r="I1440"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Supermercados_x000d_
Servicio: Tiendas &amp; Centros de Distribucion_x000d_
Telefono: 3013402237_x000d_
Anexo: 8872700_x000d_
Descripcion: por favor me colabora para validar la pos 10 ya que se encuentra fuera de linea; se reviso conexiones pero aun la falla persiste._x000d_
tienda 47 pos 10_x000d_
Numero de caja pos: 10</v>
      </c>
      <c r="J1440" t="str">
        <v>NO APLICA</v>
      </c>
      <c r="K1440" t="str">
        <v>revision de la pos 10 que se encuentra en fuera de lineal ya se verifico el puerto y se encuentra sin seguridad.</v>
      </c>
      <c r="L1440" t="str">
        <v>Se realiza revisión y se encuentra cpu pos 10 de platos preparados fuera de línea; se prosigue a hacerle revisión general; se instala cpu en el líneal de cajas y esta funciona correctamente pero al momento de colocarla en el punto original de platos preparados queda fuera de línea. Se pide soporte a Redes con ayuda de Harold Martinez pero indican que la cpu pos se ve sin novedad y el puerto responde normalmente. Se hacen pruebas con otras cpu Bettle-M pero continua la novedad. Se prosigue a colocar una Mettle M Plus para dejar operacional la pos de platos preparados; indica la jefe de cajas Angela Zabala que se generó un corto en las multitomas de energía. Se determinó dejar la pos M2 Plus en platos preparados y la Bettle M pos antigua en el linela de cajas; las dos con operación normal. Esperando respuesta de Credibanco para hacer el cambio de los datafonos ya que la pos de platos preparados quedó funcionando con datafono inalámbrico</v>
      </c>
      <c r="M1440">
        <v>44658</v>
      </c>
      <c r="N1440">
        <v>44658</v>
      </c>
      <c r="O1440" t="str">
        <v>J047 JUMBO GIRARDOT</v>
      </c>
      <c r="P1440" t="str">
        <v>GIRARDOT</v>
      </c>
      <c r="Q1440" t="str">
        <v>RAFAEL ARDILA PUENTES</v>
      </c>
      <c r="R1440">
        <v>1018419858</v>
      </c>
      <c r="S1440" t="str">
        <v>OCCIDENTE</v>
      </c>
    </row>
    <row r="1441" xml:space="preserve">
      <c r="A1441">
        <v>1440</v>
      </c>
      <c r="B1441">
        <v>12365834</v>
      </c>
      <c r="C1441" t="str">
        <v>REQUEST</v>
      </c>
      <c r="D1441" t="str">
        <v>CERRADO</v>
      </c>
      <c r="E1441" t="str">
        <v>TIENDA</v>
      </c>
      <c r="F1441" t="str">
        <v>SCANNER</v>
      </c>
      <c r="G1441" t="str">
        <v>BALANZA</v>
      </c>
      <c r="H1441" t="str">
        <v>DATALOGIC</v>
      </c>
      <c r="I1441"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necesito de su colaboracion la balanza de la pos numero 6 no me funciona; no escanea; ni pesa me sale error conex escaner agradezco su pronta colaboracion._x000d_
Indica la ubicacion de tu balanza en la tienda: balanza mesa pos numero 6</v>
      </c>
      <c r="J1441" t="str">
        <v>NO APLICA</v>
      </c>
      <c r="K1441" t="str" xml:space="preserve">
        <v xml:space="preserve">Buen dia._x000d_
Se solicita revisión de scanner balanza._x000d_
Equipo a impactar:_x000d_
Equipo: SCANNER POS|BALANZA_x000d_
Marca: DATALOGIC MAGELLAN_x000d_
Modelo: 9800I_x000d_
Serial: F19G08569_x000d_
Inventario: DI-029146_x000d_
NOTA: Se solicita revisión; diagnostico y/o reparación si es el caso; entregar operativo a usuaria.</v>
      </c>
      <c r="L1441" t="str">
        <v xml:space="preserve">Se llega a sitio donde se procede a validar balanza reportada; inicialmente se intercambia con la de otro puesto para descartar conexión a POS y falla persiste; adicional balanza buena usada para pruebas funciona de manera correcta en puesto reportado; se realiza limpieza de sensores y puertos y falla persiste. Ever Becerra solicita hacer actualización de firmware la cual se realiza según instructivo y falla persiste. Se reporta a Humberto Figueroa quien gestionará cambio de la balanza ya que según manual este error se debe a celdas de carga y main board; así mismo autoriza el retiro de la tienda. Se notifica al coordinador de cajas en turno sobre la labor hecha y que la Balanza sera reemplazada. </v>
      </c>
      <c r="M1441">
        <v>44656</v>
      </c>
      <c r="N1441">
        <v>44659</v>
      </c>
      <c r="O1441" t="str">
        <v>M183 METRO SAN GIL</v>
      </c>
      <c r="P1441" t="str">
        <v>SAN GIL</v>
      </c>
      <c r="Q1441" t="str">
        <v>JHONATAN RICARDO VARGAS ZAMBRANO</v>
      </c>
      <c r="R1441">
        <v>1057583301</v>
      </c>
      <c r="S1441" t="str">
        <v>ORIENTE</v>
      </c>
    </row>
    <row r="1442" xml:space="preserve">
      <c r="A1442">
        <v>1441</v>
      </c>
      <c r="B1442">
        <v>12365834</v>
      </c>
      <c r="C1442" t="str">
        <v>REQUEST</v>
      </c>
      <c r="D1442" t="str">
        <v>CERRADO</v>
      </c>
      <c r="E1442" t="str">
        <v>TIENDA</v>
      </c>
      <c r="F1442" t="str">
        <v>SCANNER</v>
      </c>
      <c r="G1442" t="str">
        <v>BALANZA</v>
      </c>
      <c r="H1442" t="str">
        <v>DATALOGIC</v>
      </c>
      <c r="I1442"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necesito de su colaboracion la balanza de la pos numero 6 no me funciona; no escanea; ni pesa me sale error conex escaner agradezco su pronta colaboracion._x000d_
Indica la ubicacion de tu balanza en la tienda: balanza mesa pos numero 6</v>
      </c>
      <c r="J1442" t="str">
        <v>NO APLICA</v>
      </c>
      <c r="K1442" t="str" xml:space="preserve">
        <v xml:space="preserve">Buen dia._x000d_
Se solicita revisión de scanner balanza._x000d_
Equipo a impactar:_x000d_
Equipo: SCANNER POS|BALANZA_x000d_
Marca: DATALOGIC MAGELLAN_x000d_
Modelo: 9800I_x000d_
Serial: F19G08569_x000d_
Inventario: DI-029146_x000d_
NOTA: Se solicita revisión; diagnostico y/o reparación si es el caso; entregar operativo a usuaria.</v>
      </c>
      <c r="L1442" t="str">
        <v xml:space="preserve">Se llega a sitio donde se procede a validar balanza reportada; inicialmente se intercambia con la de otro puesto para descartar conexión a POS y falla persiste; adicional balanza buena usada para pruebas funciona de manera correcta en puesto reportado; se realiza limpieza de sensores y puertos y falla persiste. Ever Becerra solicita hacer actualización de firmware la cual se realiza según instructivo y falla persiste. Se reporta a Humberto Figueroa quien gestionará cambio de la balanza ya que según manual este error se debe a celdas de carga y main board; así mismo autoriza el retiro de la tienda. Se notifica al coordinador de cajas en turno sobre la labor hecha y que la Balanza sera reemplazada. </v>
      </c>
      <c r="M1442">
        <v>44656</v>
      </c>
      <c r="N1442">
        <v>44659</v>
      </c>
      <c r="O1442" t="str">
        <v>M183 METRO SAN GIL</v>
      </c>
      <c r="P1442" t="str">
        <v>SAN GIL</v>
      </c>
      <c r="Q1442" t="str">
        <v>JHONATAN RICARDO VARGAS ZAMBRANO</v>
      </c>
      <c r="R1442">
        <v>1057583301</v>
      </c>
      <c r="S1442" t="str">
        <v>ORIENTE</v>
      </c>
    </row>
    <row r="1443" xml:space="preserve">
      <c r="A1443">
        <v>1442</v>
      </c>
      <c r="B1443">
        <v>12368640</v>
      </c>
      <c r="C1443" t="str">
        <v>REQUEST</v>
      </c>
      <c r="D1443" t="str">
        <v>CERRADO</v>
      </c>
      <c r="E1443" t="str">
        <v>TIENDA</v>
      </c>
      <c r="F1443" t="str">
        <v>VERIFICADOR</v>
      </c>
      <c r="G1443" t="str">
        <v>VERIFICADOR</v>
      </c>
      <c r="H1443" t="str">
        <v>NEWLAND</v>
      </c>
      <c r="I1443" t="str" xml:space="preserve">
        <v xml:space="preserve">Datos usuario_x000d_
Nombre: Alexander Romero Florian_x000d_
Correo: alexander.romero.florian@cencosud.com.co_x000d_
Usuario AD: Arfloria_x000d_
Pais: Colombia_x000d_
Ubicacion: M040 METRO RIOHACHA_x000d_
Zona: Colombia Costa_x000d_
Unidad de Negocio: Supermercados_x000d_
Servicio: Tiendas &amp; Centros de Distribucion_x000d_
Telefono: 3154129982_x000d_
Anexo: null_x000d_
Descripcion: Su ayuda por favor; los dos verificadores de precios de la tienda esta fallando; en ocasiones se bloquean y no leen las barras._x000d_
Indicar ubicacion del Equipo en tienda o oficinas: TIENDA</v>
      </c>
      <c r="J1443" t="str">
        <v>NO APLICA</v>
      </c>
      <c r="K1443" t="str">
        <v>Se Solicita Tecnico de Isit para realizar la validacion de los Verificadores del precios ya que estos no estan funcionando correctamente.</v>
      </c>
      <c r="L1443" t="str">
        <v>Usuario reporta mal funcionamiento de los verificadores de precios; se llega a sitio se realizan múltiples pruebas con distintos productos encontrando que algunos no son leídos pero por temas de actualizaciones en los dispositivos; y uno de los verificadores se encontró con lentitud y errores por lo cual se reinició y se solicitó enviar una actualización para los verificadores dando solución al problema.</v>
      </c>
      <c r="M1443">
        <v>44658</v>
      </c>
      <c r="N1443">
        <v>44659</v>
      </c>
      <c r="O1443" t="str">
        <v>M040 METRO RIOHACHA</v>
      </c>
      <c r="P1443" t="str">
        <v>RIOHACHA</v>
      </c>
      <c r="Q1443" t="str">
        <v>WILGER MELO PRADO</v>
      </c>
      <c r="R1443">
        <v>1118852348</v>
      </c>
      <c r="S1443" t="str">
        <v>COSTA</v>
      </c>
    </row>
    <row r="1444" xml:space="preserve">
      <c r="A1444">
        <v>1443</v>
      </c>
      <c r="B1444">
        <v>12368640</v>
      </c>
      <c r="C1444" t="str">
        <v>REQUEST</v>
      </c>
      <c r="D1444" t="str">
        <v>CERRADO</v>
      </c>
      <c r="E1444" t="str">
        <v>TIENDA</v>
      </c>
      <c r="F1444" t="str">
        <v>VERIFICADOR</v>
      </c>
      <c r="G1444" t="str">
        <v>VERIFICADOR</v>
      </c>
      <c r="H1444" t="str">
        <v>NEWLAND</v>
      </c>
      <c r="I1444" t="str" xml:space="preserve">
        <v xml:space="preserve">Datos usuario_x000d_
Nombre: Alexander Romero Florian_x000d_
Correo: alexander.romero.florian@cencosud.com.co_x000d_
Usuario AD: Arfloria_x000d_
Pais: Colombia_x000d_
Ubicacion: M040 METRO RIOHACHA_x000d_
Zona: Colombia Costa_x000d_
Unidad de Negocio: Supermercados_x000d_
Servicio: Tiendas &amp; Centros de Distribucion_x000d_
Telefono: 3154129982_x000d_
Anexo: null_x000d_
Descripcion: Su ayuda por favor; los dos verificadores de precios de la tienda esta fallando; en ocasiones se bloquean y no leen las barras._x000d_
Indicar ubicacion del Equipo en tienda o oficinas: TIENDA</v>
      </c>
      <c r="J1444" t="str">
        <v>NO APLICA</v>
      </c>
      <c r="K1444" t="str">
        <v>Se Solicita Tecnico de Isit para realizar la validacion de los Verificadores del precios ya que estos no estan funcionando correctamente.</v>
      </c>
      <c r="L1444" t="str">
        <v>Usuario reporta mal funcionamiento de los verificadores de precios; se llega a sitio se realizan múltiples pruebas con distintos productos encontrando que algunos no son leídos pero por temas de actualizaciones en los dispositivos; y uno de los verificadores se encontró con lentitud y errores por lo cual se reinició y se solicitó enviar una actualización para los verificadores dando solución al problema.</v>
      </c>
      <c r="M1444">
        <v>44658</v>
      </c>
      <c r="N1444">
        <v>44659</v>
      </c>
      <c r="O1444" t="str">
        <v>M040 METRO RIOHACHA</v>
      </c>
      <c r="P1444" t="str">
        <v>RIOHACHA</v>
      </c>
      <c r="Q1444" t="str">
        <v>WILGER MELO PRADO</v>
      </c>
      <c r="R1444">
        <v>1118852348</v>
      </c>
      <c r="S1444" t="str">
        <v>COSTA</v>
      </c>
    </row>
    <row r="1445" xml:space="preserve">
      <c r="A1445">
        <v>1444</v>
      </c>
      <c r="B1445">
        <v>12371183</v>
      </c>
      <c r="C1445" t="str">
        <v>REQUEST</v>
      </c>
      <c r="D1445" t="str">
        <v>CERRADO</v>
      </c>
      <c r="E1445" t="str">
        <v>TIENDA</v>
      </c>
      <c r="F1445" t="str">
        <v>POS</v>
      </c>
      <c r="G1445" t="str">
        <v>POS</v>
      </c>
      <c r="H1445" t="str">
        <v>WINCOR</v>
      </c>
      <c r="I1445"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buenas tardes ;Dios les bendiga. Espero que se encuentren muy bien ._x000d_
Lo siguiente es para que nos hagan el favor de ayudarnos con las pos#8 la necesitamos para nuestra operacion ;y cada vez que se ingresa un auxiliar queda atrapado y toca sacarlo del sistema._x000d_
Le agradecemos de antemano su colaboracion._x000d_
Sin mas. Blanca Sarmiento._x000d_
Numero de caja pos: pos#8</v>
      </c>
      <c r="J1445" t="str">
        <v>NO APLICA</v>
      </c>
      <c r="K1445" t="str">
        <v>Se Solicita al Tecnico de Isit para realizar la validaicon fisica de la POS</v>
      </c>
      <c r="L1445" t="str">
        <v>Usuario reporta que la caja se bloquea al poco tiempo de ponerla en uso; se realizan pruebas y se procede a realizar limpieza y mantenimiento de la maquina la cual se encontraba muy sucia; luego de esto se enciende y se le pide al usuario que use la caja para validar funcionamiento. Luego de 30 minutos de uso la caja no presento ningún problema dando solución a la falla.</v>
      </c>
      <c r="M1445">
        <v>44659</v>
      </c>
      <c r="N1445">
        <v>44659</v>
      </c>
      <c r="O1445" t="str">
        <v>M040 METRO RIOHACHA</v>
      </c>
      <c r="P1445" t="str">
        <v>RIOHACHA</v>
      </c>
      <c r="Q1445" t="str">
        <v>WILGER MELO PRADO</v>
      </c>
      <c r="R1445">
        <v>1118852348</v>
      </c>
      <c r="S1445" t="str">
        <v>COSTA</v>
      </c>
    </row>
    <row r="1446" xml:space="preserve">
      <c r="A1446">
        <v>1445</v>
      </c>
      <c r="B1446">
        <v>12371183</v>
      </c>
      <c r="C1446" t="str">
        <v>REQUEST</v>
      </c>
      <c r="D1446" t="str">
        <v>CERRADO</v>
      </c>
      <c r="E1446" t="str">
        <v>TIENDA</v>
      </c>
      <c r="F1446" t="str">
        <v>POS</v>
      </c>
      <c r="G1446" t="str">
        <v>POS</v>
      </c>
      <c r="H1446" t="str">
        <v>WINCOR</v>
      </c>
      <c r="I1446"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buenas tardes ;Dios les bendiga. Espero que se encuentren muy bien ._x000d_
Lo siguiente es para que nos hagan el favor de ayudarnos con las pos#8 la necesitamos para nuestra operacion ;y cada vez que se ingresa un auxiliar queda atrapado y toca sacarlo del sistema._x000d_
Le agradecemos de antemano su colaboracion._x000d_
Sin mas. Blanca Sarmiento._x000d_
Numero de caja pos: pos#8</v>
      </c>
      <c r="J1446" t="str">
        <v>NO APLICA</v>
      </c>
      <c r="K1446" t="str">
        <v>Se Solicita al Tecnico de Isit para realizar la validaicon fisica de la POS</v>
      </c>
      <c r="L1446" t="str">
        <v>Usuario reporta que la caja se bloquea al poco tiempo de ponerla en uso; se realizan pruebas y se procede a realizar limpieza y mantenimiento de la maquina la cual se encontraba muy sucia; luego de esto se enciende y se le pide al usuario que use la caja para validar funcionamiento. Luego de 30 minutos de uso la caja no presento ningún problema dando solución a la falla.</v>
      </c>
      <c r="M1446">
        <v>44659</v>
      </c>
      <c r="N1446">
        <v>44659</v>
      </c>
      <c r="O1446" t="str">
        <v>M040 METRO RIOHACHA</v>
      </c>
      <c r="P1446" t="str">
        <v>RIOHACHA</v>
      </c>
      <c r="Q1446" t="str">
        <v>WILGER MELO PRADO</v>
      </c>
      <c r="R1446">
        <v>1118852348</v>
      </c>
      <c r="S1446" t="str">
        <v>COSTA</v>
      </c>
    </row>
    <row r="1447" xml:space="preserve">
      <c r="A1447">
        <v>1446</v>
      </c>
      <c r="B1447">
        <v>12373362</v>
      </c>
      <c r="C1447" t="str">
        <v>INCIDENT</v>
      </c>
      <c r="D1447" t="str">
        <v>CERRADO</v>
      </c>
      <c r="E1447" t="str">
        <v>TIENDA</v>
      </c>
      <c r="F1447" t="str">
        <v>PDA</v>
      </c>
      <c r="G1447" t="str">
        <v>PDA</v>
      </c>
      <c r="H1447" t="str">
        <v>HONEYWELL</v>
      </c>
      <c r="I1447" t="str" xml:space="preserve">
        <v xml:space="preserve">Datos usuario_x000d_
Nombre: Yuli Paola Garcia Enciso_x000d_
Correo: YuliPaola.GarciaEnciso@cencosud.com.co_x000d_
Usuario AD: ypgencis_x000d_
Pais: Colombia_x000d_
Ubicacion: M074 METRO FACATATIVA_x000d_
Zona: Colombia Bogota_x000d_
Unidad de Negocio: Supermercados_x000d_
Servicio: Tiendas &amp; Centros de Distribucion_x000d_
Telefono: 3206349687_x000d_
Anexo: 3185519213_x000d_
Descripcion: Buen dia_x000d_
Solicito de su colaboracion para la actualizacion de la PDA de E-Commerce._x000d_
Muchas gracias.</v>
      </c>
      <c r="J1447" t="str">
        <v>NO APLICA</v>
      </c>
      <c r="K1447" t="str">
        <v>Por favor realizar formateo de la PDA de Ecommerce ; segun manual enviado a Alexander Castillo que esta en tienda</v>
      </c>
      <c r="L1447" t="str">
        <v>Inicialmente se actualizó la versión del firmware a la 31; luego se realizó la configuración de fabrica y se hizo la instalación de aplicativos y redes. Se realizaron las pruebas y funciona correctamente. Se deja operativa la PDA.</v>
      </c>
      <c r="M1447">
        <v>44659</v>
      </c>
      <c r="N1447">
        <v>44659</v>
      </c>
      <c r="O1447" t="str">
        <v>M074 METRO FACATATIVA</v>
      </c>
      <c r="P1447" t="str">
        <v>FACATATIVA</v>
      </c>
      <c r="Q1447" t="str">
        <v>ALEXANDER CASTILLO SOTELO</v>
      </c>
      <c r="R1447">
        <v>80216449</v>
      </c>
      <c r="S1447" t="str">
        <v>BOGOTA</v>
      </c>
    </row>
    <row r="1448">
      <c r="A1448">
        <v>1447</v>
      </c>
      <c r="B1448" t="str">
        <v>ACOMPAÑAMIENTO</v>
      </c>
      <c r="C1448" t="str">
        <v>ACOMPAÑAMIENTO</v>
      </c>
      <c r="D1448" t="str">
        <v>CERRADO</v>
      </c>
      <c r="E1448" t="str">
        <v>CRC</v>
      </c>
      <c r="F1448" t="str">
        <v>ACOMPAÑAMIENTO</v>
      </c>
      <c r="G1448" t="str">
        <v>ACOMPAÑAMIENTO</v>
      </c>
      <c r="H1448" t="str">
        <v>ACOMPAÑAMIENTO</v>
      </c>
      <c r="I1448" t="str">
        <v>Apoyo de configuraciones de pdt</v>
      </c>
      <c r="J1448" t="str">
        <v>NO APLICA</v>
      </c>
      <c r="K1448" t="str">
        <v>Apoyo de configuraciones de pdt</v>
      </c>
      <c r="L1448" t="str">
        <v>Se asigna técnico y se realiza acompañamiento para la configuración de PDT</v>
      </c>
      <c r="M1448">
        <v>44659</v>
      </c>
      <c r="N1448">
        <v>44659</v>
      </c>
      <c r="O1448" t="str">
        <v>CENTRO DE REPARACIÓN</v>
      </c>
      <c r="P1448" t="str">
        <v>BOGOTA</v>
      </c>
      <c r="Q1448" t="str">
        <v>FREDY STIVEN GARCIA CARVAJAL</v>
      </c>
      <c r="R1448">
        <v>1007846861</v>
      </c>
      <c r="S1448" t="str">
        <v>BOGOTA</v>
      </c>
    </row>
    <row r="1449">
      <c r="A1449">
        <v>1448</v>
      </c>
      <c r="B1449" t="str">
        <v>ACOMPAÑAMIENTO</v>
      </c>
      <c r="C1449" t="str">
        <v>ACOMPAÑAMIENTO</v>
      </c>
      <c r="D1449" t="str">
        <v>CERRADO</v>
      </c>
      <c r="E1449" t="str">
        <v>CRC</v>
      </c>
      <c r="F1449" t="str">
        <v>ACOMPAÑAMIENTO</v>
      </c>
      <c r="G1449" t="str">
        <v>ACOMPAÑAMIENTO</v>
      </c>
      <c r="H1449" t="str">
        <v>ACOMPAÑAMIENTO</v>
      </c>
      <c r="I1449" t="str">
        <v>Apoyo de configuraciones de pdt</v>
      </c>
      <c r="J1449" t="str">
        <v>NO APLICA</v>
      </c>
      <c r="K1449" t="str">
        <v>Apoyo de configuraciones de pdt</v>
      </c>
      <c r="L1449" t="str">
        <v>Se asigna técnico y se realiza acompañamiento para la configuración de PDT</v>
      </c>
      <c r="M1449">
        <v>44659</v>
      </c>
      <c r="N1449">
        <v>44659</v>
      </c>
      <c r="O1449" t="str">
        <v>CENTRO DE REPARACIÓN</v>
      </c>
      <c r="P1449" t="str">
        <v>BOGOTA</v>
      </c>
      <c r="Q1449" t="str">
        <v>FREDY STIVEN GARCIA CARVAJAL</v>
      </c>
      <c r="R1449">
        <v>1007846861</v>
      </c>
      <c r="S1449" t="str">
        <v>BOGOTA</v>
      </c>
    </row>
    <row r="1450" xml:space="preserve">
      <c r="A1450">
        <v>1449</v>
      </c>
      <c r="B1450">
        <v>12314304</v>
      </c>
      <c r="C1450" t="str">
        <v>INCIDENT</v>
      </c>
      <c r="D1450" t="str">
        <v>CERRADO</v>
      </c>
      <c r="E1450" t="str">
        <v>TIENDA</v>
      </c>
      <c r="F1450" t="str">
        <v>POS</v>
      </c>
      <c r="G1450" t="str">
        <v>POS</v>
      </c>
      <c r="H1450" t="str">
        <v>WINCOR</v>
      </c>
      <c r="I1450"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Se solicita por favor la verificacion URGENTE de la POS No 3 la cual se encuentra bloqueada y refleja chequear impresora se ha revisado cableado y realmente no se encuentra la falla; ya se habia generado CAU por la falla de la POS pero el caso fue cerrado y la novedad con la caja continua_x000d_
_x000d_
Quedo atenta_x000d_
Numero de caja: 3_x000d_
</v>
      </c>
      <c r="J1450" t="str">
        <v>NO APLICA</v>
      </c>
      <c r="K1450" t="str">
        <v xml:space="preserve">Se solicita de nuevo validación de la POS 3 ya que se apago el visor frontal y no enciende igualmente se solicita el cambio del teclado en revision pasada colocaron un teclado deteriorad	</v>
      </c>
      <c r="L1450" t="str" xml:space="preserve">
        <v xml:space="preserve">Se procede a realizar revisión de la caja pos 3 la cual su falla es el visor de clientes el cual no da imagen; estaba intercabiado el cable de caja que maneja usuario; lo tenía el de clientes. Se cambio pero aún así el de clientes no da imagen. Se cambio cable; se probó con otro visor pero no da imagen. Se revisaron los puertos COM si estaban habilitados en la BIOS confirmando que si lo están. Se deja habilitado el visor de caja usuario para que la caja pueda ser utilizada._x000d_
_x000d_
Se debe solicitar cambio de teclado</v>
      </c>
      <c r="M1450">
        <v>44662</v>
      </c>
      <c r="N1450">
        <v>44662</v>
      </c>
      <c r="O1450" t="str">
        <v>M195 METRO SANTA LUCIA</v>
      </c>
      <c r="P1450" t="str">
        <v>NEIVA</v>
      </c>
      <c r="Q1450" t="str">
        <v>JOHN ALEJANDRO LOZADA BABATIVA</v>
      </c>
      <c r="R1450">
        <v>1075313382</v>
      </c>
      <c r="S1450" t="str">
        <v>OCCIDENTE</v>
      </c>
    </row>
    <row r="1451" xml:space="preserve">
      <c r="A1451">
        <v>1450</v>
      </c>
      <c r="B1451">
        <v>12370314</v>
      </c>
      <c r="C1451" t="str">
        <v>REQUEST</v>
      </c>
      <c r="D1451" t="str">
        <v>CERRADO</v>
      </c>
      <c r="E1451" t="str">
        <v>TIENDA</v>
      </c>
      <c r="F1451" t="str">
        <v>BALANZA</v>
      </c>
      <c r="G1451" t="str">
        <v>MESA</v>
      </c>
      <c r="H1451" t="str">
        <v>METTLER</v>
      </c>
      <c r="I1451"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balanza de panaderia no esta haciendo la actualizacion de precios aparentemente el punto de red no funciona._x000d_
Area donde su ubica la balanza: Perecederos</v>
      </c>
      <c r="J1451" t="str">
        <v>NO APLICA</v>
      </c>
      <c r="K1451" t="str">
        <v>Jefe su autorizacion para envio de tecnico para revision del jack del punto de red ; ya que la balanza de panaderia no responde ping; y esta bien las conexiones</v>
      </c>
      <c r="L1451" t="str">
        <v>Se realiza revisión de la balanza Mettler Toledo de panaderia y se encuentra sin red; se verifica ping mediante el cmd y no responde. Se prosigue a verificar el punto de red y se encuentran algunos pines con mala conexión; se realiza ajustes de pines y dejandolos en adecuada posición. Se verifica que la IP Mask y Gateway están registradas correctamente en la balanza (IP 10.131.100.54); (MASK 255.255.255.128); (Gateway 10.131.100.126). Se procede a verificar conexión de red y la balanza responde correctamente</v>
      </c>
      <c r="M1451">
        <v>44662</v>
      </c>
      <c r="N1451">
        <v>44663</v>
      </c>
      <c r="O1451" t="str">
        <v>J047 JUMBO GIRARDOT</v>
      </c>
      <c r="P1451" t="str">
        <v>GIRARDOT</v>
      </c>
      <c r="Q1451" t="str">
        <v>RAFAEL ARDILA PUENTES</v>
      </c>
      <c r="R1451">
        <v>1018419858</v>
      </c>
      <c r="S1451" t="str">
        <v>OCCIDENTE</v>
      </c>
    </row>
    <row r="1452" xml:space="preserve">
      <c r="A1452">
        <v>1451</v>
      </c>
      <c r="B1452">
        <v>12377557</v>
      </c>
      <c r="C1452" t="str">
        <v>REQUEST</v>
      </c>
      <c r="D1452" t="str">
        <v>CERRADO</v>
      </c>
      <c r="E1452" t="str">
        <v>TIENDA</v>
      </c>
      <c r="F1452" t="str">
        <v>BALANZA</v>
      </c>
      <c r="G1452" t="str">
        <v>MESA</v>
      </c>
      <c r="H1452" t="str">
        <v>METTLER</v>
      </c>
      <c r="I1452"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Problemas con el cabezal en la balanza de panaderia.</v>
      </c>
      <c r="J1452" t="str">
        <v>NO APLICA</v>
      </c>
      <c r="K1452" t="str">
        <v>Se solicita Tecnico de Isit para reailizar la validacion de la Balanza de mesa del area de Panaderia.</v>
      </c>
      <c r="L1452" t="str">
        <v xml:space="preserve">Usuario reporta problema en el cabezal de la balanza; se realizan pruebas confirmando lo dicho por el usuario; se realiza limpieza simple en el cabezal y al usarla persistía el problema por lo cual se procedió a desarmar y retirar el cabezal para una limpieza más profunda; encontrando que el sensor tenía la base donde va atornillada partida; se acomodó lo posible para dar solución al usuario mientras envían el repuesto el cual fue solicitado a soporte. </v>
      </c>
      <c r="M1452">
        <v>44662</v>
      </c>
      <c r="N1452">
        <v>44663</v>
      </c>
      <c r="O1452" t="str">
        <v>M040 METRO RIOHACHA</v>
      </c>
      <c r="P1452" t="str">
        <v>RIOHACHA</v>
      </c>
      <c r="Q1452" t="str">
        <v>WILGER MELO PRADO</v>
      </c>
      <c r="R1452">
        <v>1118852348</v>
      </c>
      <c r="S1452" t="str">
        <v>COSTA</v>
      </c>
    </row>
    <row r="1453" xml:space="preserve">
      <c r="A1453">
        <v>1452</v>
      </c>
      <c r="B1453">
        <v>12377557</v>
      </c>
      <c r="C1453" t="str">
        <v>REQUEST</v>
      </c>
      <c r="D1453" t="str">
        <v>CERRADO</v>
      </c>
      <c r="E1453" t="str">
        <v>TIENDA</v>
      </c>
      <c r="F1453" t="str">
        <v>BALANZA</v>
      </c>
      <c r="G1453" t="str">
        <v>MESA</v>
      </c>
      <c r="H1453" t="str">
        <v>METTLER</v>
      </c>
      <c r="I1453"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Problemas con el cabezal en la balanza de panaderia.</v>
      </c>
      <c r="J1453" t="str">
        <v>NO APLICA</v>
      </c>
      <c r="K1453" t="str">
        <v>Se solicita Tecnico de Isit para reailizar la validacion de la Balanza de mesa del area de Panaderia.</v>
      </c>
      <c r="L1453" t="str">
        <v xml:space="preserve">Usuario reporta problema en el cabezal de la balanza; se realizan pruebas confirmando lo dicho por el usuario; se realiza limpieza simple en el cabezal y al usarla persistía el problema por lo cual se procedió a desarmar y retirar el cabezal para una limpieza más profunda; encontrando que el sensor tenía la base donde va atornillada partida; se acomodó lo posible para dar solución al usuario mientras envían el repuesto el cual fue solicitado a soporte. </v>
      </c>
      <c r="M1453">
        <v>44662</v>
      </c>
      <c r="N1453">
        <v>44663</v>
      </c>
      <c r="O1453" t="str">
        <v>M040 METRO RIOHACHA</v>
      </c>
      <c r="P1453" t="str">
        <v>RIOHACHA</v>
      </c>
      <c r="Q1453" t="str">
        <v>WILGER MELO PRADO</v>
      </c>
      <c r="R1453">
        <v>1118852348</v>
      </c>
      <c r="S1453" t="str">
        <v>COSTA</v>
      </c>
    </row>
    <row r="1454" xml:space="preserve">
      <c r="A1454">
        <v>1453</v>
      </c>
      <c r="B1454">
        <v>12380016</v>
      </c>
      <c r="C1454" t="str">
        <v>REQUEST</v>
      </c>
      <c r="D1454" t="str">
        <v>CERRADO</v>
      </c>
      <c r="E1454" t="str">
        <v>TIENDA</v>
      </c>
      <c r="F1454" t="str">
        <v>INVENTARIO</v>
      </c>
      <c r="G1454" t="str">
        <v>INVENTARIO</v>
      </c>
      <c r="H1454" t="str">
        <v>INVENTARIO</v>
      </c>
      <c r="I1454"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al Tecnico de Isit para localizar unos activos a la cual se le van a dar de baja; la idea es destruir los activos mencionados con el acompañamiento de el personal de seguridad._x000d_
Saludes_x000d_
Adjuntos: bajas.txt</v>
      </c>
      <c r="J1454" t="str">
        <v>NO APLICA</v>
      </c>
      <c r="K1454" t="str" xml:space="preserve">
        <v xml:space="preserve">Solicitamos Tecnico de Isit para dar debaja a los Activos mencionados._x000d_
Saludes_x000d_
PDT/PDA|ESTANDAR M040 RIOHACHA DATALOGIC SKORPIO X3 G14F81847_x000d_
PDT/PDA|ESTANDAR M040 RIOHACHA DATALOGIC SKORPIO X3 G17F62329_x000d_
PDT/PDA|ESTANDAR M040 RIOHACHA DATALOGIC SKORPIO X3 G14F81925_x000d_
PDT/PDA|ESTANDAR M040 RIOHACHA DATALOGIC SKORPIO X3 G14F81709_x000d_
PDT/PDA|ESTANDAR M040 RIOHACHA DATALOGIC SKORPIO X3 G14F81877_x000d_
PDT/PDA|ESTANDAR M040 RIOHACHA DATALOGIC SKORPIO X3 G14F81749_x000d_
PDT/PDA|ESTANDAR M040 RIOHACHA DATALOGIC SKORPIO X3 G13D21663_x000d_
PDT/PDA|ESTANDAR M040 RIOHACHA DATALOGIC SKORPIO X3 G13D21664_x000d_
PDT/PDA|ESTANDAR M040 RIOHACHA DATALOGIC SKORPIO X3 G14F81825_x000d_
PDT/PDA|ESTANDAR M040 RIOHACHA DATALOGIC SKORPIO X3 G14F81955_x000d_
POS M040 RIOHACHA WINCOR BEETLE-M 64CD702193_x000d_
SCANNER DESKTOP|MANO M040 RIOHACHA METROLOGIC MS 9520 2R12322547_x000d_
POS M040 RIOHACHA WINCOR BEETLE-M 59CD001225_x000d_
FLEJERA|ESCRITORIO M040 RIOHACHA ZEBRA ZT410 18J150200142</v>
      </c>
      <c r="L1454" t="str" xml:space="preserve">
        <v xml:space="preserve">Se solicita la ubicación y destrucción de activos; por lo cual se realizó el inventario hasta ubicar todos los activos indicados; luego se solicitó a seguridad el acompañamiento para realizar la destrucción de estos lo cual se realizó de acuerdo a lo indicado y siguiendo los protocolos de la tienda. Se le hizo entrega del acta a la persona que realizo el acompañamiento._x000d_
Los activos indicados fueron los siguientes: _x000d_
PDT/PDA|ESTANDAR    M040 RIOHACHA                            DATALOGIC        SKORPIO X3       G14F81847_x000d_
PDT/PDA|ESTANDAR    M040 RIOHACHA                            DATALOGIC        SKORPIO X3       G17F62329_x000d_
PDT/PDA|ESTANDAR    M040 RIOHACHA                            DATALOGIC        SKORPIO X3       G14F81925_x000d_
PDT/PDA|ESTANDAR    M040 RIOHACHA                            DATALOGIC        SKORPIO X3       G14F81709_x000d_
PDT/PDA|ESTANDAR    M040 RIOHACHA                            DATALOGIC        SKORPIO X3       G14F81877_x000d_
PDT/PDA|ESTANDAR    M040 RIOHACHA                            DATALOGIC        SKORPIO X3       G14F81749_x000d_
PDT/PDA|ESTANDAR    M040 RIOHACHA                            DATALOGIC        SKORPIO X3       G13D21663_x000d_
PDT/PDA|ESTANDAR    M040 RIOHACHA                            DATALOGIC        SKORPIO X3       G13D21664_x000d_
PDT/PDA|ESTANDAR    M040 RIOHACHA                            DATALOGIC        SKORPIO X3       G14F81825_x000d_
PDT/PDA|ESTANDAR    M040 RIOHACHA                            DATALOGIC        SKORPIO X3       G14F81955_x000d_
POS                                   M040 RIOHACHA                            WINCOR             BEETLE-M           64CD702193_x000d_
SCANNER DESKTOP|MANO  M040 RIOHACHA                    METROLOGIC    MS 9520            2R12322547_x000d_
POS                                   M040 RIOHACHA                            WINCOR             BEETLE-M           59CD001225_x000d_
FLEJERA|ESCRITORIO     M040 RIOHACHA                            ZEBRA                  ZT410                 18J150200142</v>
      </c>
      <c r="M1454">
        <v>44662</v>
      </c>
      <c r="N1454">
        <v>44663</v>
      </c>
      <c r="O1454" t="str">
        <v>M040 METRO RIOHACHA</v>
      </c>
      <c r="P1454" t="str">
        <v>RIOHACHA</v>
      </c>
      <c r="Q1454" t="str">
        <v>WILGER MELO PRADO</v>
      </c>
      <c r="R1454">
        <v>1118852348</v>
      </c>
      <c r="S1454" t="str">
        <v>COSTA</v>
      </c>
    </row>
    <row r="1455" xml:space="preserve">
      <c r="A1455">
        <v>1454</v>
      </c>
      <c r="B1455">
        <v>12380016</v>
      </c>
      <c r="C1455" t="str">
        <v>REQUEST</v>
      </c>
      <c r="D1455" t="str">
        <v>CERRADO</v>
      </c>
      <c r="E1455" t="str">
        <v>TIENDA</v>
      </c>
      <c r="F1455" t="str">
        <v>INVENTARIO</v>
      </c>
      <c r="G1455" t="str">
        <v>INVENTARIO</v>
      </c>
      <c r="H1455" t="str">
        <v>INVENTARIO</v>
      </c>
      <c r="I1455"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al Tecnico de Isit para localizar unos activos a la cual se le van a dar de baja; la idea es destruir los activos mencionados con el acompañamiento de el personal de seguridad._x000d_
Saludes_x000d_
Adjuntos: bajas.txt</v>
      </c>
      <c r="J1455" t="str">
        <v>NO APLICA</v>
      </c>
      <c r="K1455" t="str" xml:space="preserve">
        <v xml:space="preserve">Solicitamos Tecnico de Isit para dar debaja a los Activos mencionados._x000d_
Saludes_x000d_
PDT/PDA|ESTANDAR M040 RIOHACHA DATALOGIC SKORPIO X3 G14F81847_x000d_
PDT/PDA|ESTANDAR M040 RIOHACHA DATALOGIC SKORPIO X3 G17F62329_x000d_
PDT/PDA|ESTANDAR M040 RIOHACHA DATALOGIC SKORPIO X3 G14F81925_x000d_
PDT/PDA|ESTANDAR M040 RIOHACHA DATALOGIC SKORPIO X3 G14F81709_x000d_
PDT/PDA|ESTANDAR M040 RIOHACHA DATALOGIC SKORPIO X3 G14F81877_x000d_
PDT/PDA|ESTANDAR M040 RIOHACHA DATALOGIC SKORPIO X3 G14F81749_x000d_
PDT/PDA|ESTANDAR M040 RIOHACHA DATALOGIC SKORPIO X3 G13D21663_x000d_
PDT/PDA|ESTANDAR M040 RIOHACHA DATALOGIC SKORPIO X3 G13D21664_x000d_
PDT/PDA|ESTANDAR M040 RIOHACHA DATALOGIC SKORPIO X3 G14F81825_x000d_
PDT/PDA|ESTANDAR M040 RIOHACHA DATALOGIC SKORPIO X3 G14F81955_x000d_
POS M040 RIOHACHA WINCOR BEETLE-M 64CD702193_x000d_
SCANNER DESKTOP|MANO M040 RIOHACHA METROLOGIC MS 9520 2R12322547_x000d_
POS M040 RIOHACHA WINCOR BEETLE-M 59CD001225_x000d_
FLEJERA|ESCRITORIO M040 RIOHACHA ZEBRA ZT410 18J150200142</v>
      </c>
      <c r="L1455" t="str" xml:space="preserve">
        <v xml:space="preserve">Se solicita la ubicación y destrucción de activos; por lo cual se realizó el inventario hasta ubicar todos los activos indicados; luego se solicitó a seguridad el acompañamiento para realizar la destrucción de estos lo cual se realizó de acuerdo a lo indicado y siguiendo los protocolos de la tienda. Se le hizo entrega del acta a la persona que realizo el acompañamiento._x000d_
Los activos indicados fueron los siguientes: _x000d_
PDT/PDA|ESTANDAR    M040 RIOHACHA                            DATALOGIC        SKORPIO X3       G14F81847_x000d_
PDT/PDA|ESTANDAR    M040 RIOHACHA                            DATALOGIC        SKORPIO X3       G17F62329_x000d_
PDT/PDA|ESTANDAR    M040 RIOHACHA                            DATALOGIC        SKORPIO X3       G14F81925_x000d_
PDT/PDA|ESTANDAR    M040 RIOHACHA                            DATALOGIC        SKORPIO X3       G14F81709_x000d_
PDT/PDA|ESTANDAR    M040 RIOHACHA                            DATALOGIC        SKORPIO X3       G14F81877_x000d_
PDT/PDA|ESTANDAR    M040 RIOHACHA                            DATALOGIC        SKORPIO X3       G14F81749_x000d_
PDT/PDA|ESTANDAR    M040 RIOHACHA                            DATALOGIC        SKORPIO X3       G13D21663_x000d_
PDT/PDA|ESTANDAR    M040 RIOHACHA                            DATALOGIC        SKORPIO X3       G13D21664_x000d_
PDT/PDA|ESTANDAR    M040 RIOHACHA                            DATALOGIC        SKORPIO X3       G14F81825_x000d_
PDT/PDA|ESTANDAR    M040 RIOHACHA                            DATALOGIC        SKORPIO X3       G14F81955_x000d_
POS                                   M040 RIOHACHA                            WINCOR             BEETLE-M           64CD702193_x000d_
SCANNER DESKTOP|MANO  M040 RIOHACHA                    METROLOGIC    MS 9520            2R12322547_x000d_
POS                                   M040 RIOHACHA                            WINCOR             BEETLE-M           59CD001225_x000d_
FLEJERA|ESCRITORIO     M040 RIOHACHA                            ZEBRA                  ZT410                 18J150200142</v>
      </c>
      <c r="M1455">
        <v>44662</v>
      </c>
      <c r="N1455">
        <v>44663</v>
      </c>
      <c r="O1455" t="str">
        <v>M040 METRO RIOHACHA</v>
      </c>
      <c r="P1455" t="str">
        <v>RIOHACHA</v>
      </c>
      <c r="Q1455" t="str">
        <v>WILGER MELO PRADO</v>
      </c>
      <c r="R1455">
        <v>1118852348</v>
      </c>
      <c r="S1455" t="str">
        <v>COSTA</v>
      </c>
    </row>
    <row r="1456" xml:space="preserve">
      <c r="A1456">
        <v>1455</v>
      </c>
      <c r="B1456">
        <v>12365834</v>
      </c>
      <c r="C1456" t="str">
        <v>REQUEST</v>
      </c>
      <c r="D1456" t="str">
        <v>CERRADO</v>
      </c>
      <c r="E1456" t="str">
        <v>TIENDA</v>
      </c>
      <c r="F1456" t="str">
        <v>SCANNER</v>
      </c>
      <c r="G1456" t="str">
        <v>BALANZA</v>
      </c>
      <c r="H1456" t="str">
        <v>DATALOGIC</v>
      </c>
      <c r="I1456"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necesito de su colaboracion la balanza de la pos numero 6 no me funciona; no escanea; ni pesa me sale error conex escaner agradezco su pronta colaboracion._x000d_
Indica la ubicacion de tu balanza en la tienda: balanza mesa pos numero 6_x000d_
</v>
      </c>
      <c r="J1456" t="str">
        <v>NO APLICA</v>
      </c>
      <c r="K1456" t="str" xml:space="preserve">
        <v xml:space="preserve">Se solicita reemplazo de activo_x000d_
SCANNER POS|BALANZA ZEBRA 7001 | Nº SERIE: 20218010558092_x000d_
CENTRO DE REPARACION_x000d_
Equipo a impactar:_x000d_
SCANNER POS|BALANZA DATALOGIC MAGELLAN 9800I | Nº SERIE: F19G08569_x000d_
M183 PREZUNIC SAN GIL_x000d_
NOTA: Se solicita reemplazo de activo; configuración y entregar operativo a usuaria.</v>
      </c>
      <c r="L1456" t="str">
        <v>Se revisa en sitio y se realiza cambio de scanner balanza que tenía daño. Se retira modelo Magellan 9800 serial F19G08569 y se instala balanza marca Zebra serial  20218010558092. Se realizan pruebas de funcionamiento con jefe de cajas las cuales son exitosas. Se procede a firmar actas de entrega y retiro. Balanza queda operativa</v>
      </c>
      <c r="M1456">
        <v>44663</v>
      </c>
      <c r="N1456">
        <v>44664</v>
      </c>
      <c r="O1456" t="str">
        <v>M183 METRO SAN GIL</v>
      </c>
      <c r="P1456" t="str">
        <v>SAN GIL</v>
      </c>
      <c r="Q1456" t="str">
        <v>MICHAEL ESNEIDER PINZON CASALLAS</v>
      </c>
      <c r="R1456">
        <v>1018438821</v>
      </c>
      <c r="S1456" t="str">
        <v>ORIENTE</v>
      </c>
    </row>
    <row r="1457" xml:space="preserve">
      <c r="A1457">
        <v>1456</v>
      </c>
      <c r="B1457">
        <v>12366947</v>
      </c>
      <c r="C1457" t="str">
        <v>REQUEST</v>
      </c>
      <c r="D1457" t="str">
        <v>CERRADO</v>
      </c>
      <c r="E1457" t="str">
        <v>TIENDA</v>
      </c>
      <c r="F1457" t="str">
        <v>CPU</v>
      </c>
      <c r="G1457" t="str">
        <v>CPU</v>
      </c>
      <c r="H1457" t="str">
        <v>LENOVO</v>
      </c>
      <c r="I1457" t="str" xml:space="preserve">
        <v xml:space="preserve">Datos usuario_x000d_
Nombre: Aldineber Prieto_x000d_
Correo: Aldineber.Prieto@cencosud.com.co_x000d_
Usuario AD: APrieto_x000d_
Pais: Colombia_x000d_
Ubicacion: J027 JUMBO RIONEGRO_x000d_
Zona: Colombia Centro_x000d_
Unidad de Negocio: Mejoramiento del Hogar_x000d_
Servicio: Tiendas &amp; Centros de Distribucion_x000d_
Telefono: 1562699550_x000d_
Anexo: 7117324_x000d_
Descripcion: ingreso a mi correo corporativo y no me esta dejando ingresar</v>
      </c>
      <c r="J1457" t="str">
        <v>NO APLICA</v>
      </c>
      <c r="K1457" t="str" xml:space="preserve">
        <v xml:space="preserve">se habla con el usuario el cual indica que no tiene red en su usuario; sin embargo me indica que el perfil del compañero le funciona sin novedad en el mismo equipo._x000d_
se requiere apoyo de isit y validar si el perfil del usuario se daño y se requiere respaldar la información y borrar el perfil y volver a cargar y configurar correo y pasar de nuevo la información del usuario.</v>
      </c>
      <c r="L1457" t="str">
        <v>Se realizó la revisión del equipo; efectivamente el perfil del usuario se queda sin conexión a internet; se restaura la conexión; se le indica que cambie la clave de red; se realiza limpieza lógica se forzaron políticas y dejo conectar el correo sin problema. Se realizan pruebas y se deja funcionando el perfil del usuario sin problemas.</v>
      </c>
      <c r="M1457">
        <v>44669</v>
      </c>
      <c r="N1457">
        <v>44669</v>
      </c>
      <c r="O1457" t="str">
        <v>J027 JUMBO RIONEGRO</v>
      </c>
      <c r="P1457" t="str">
        <v>RIONEGRO</v>
      </c>
      <c r="Q1457" t="str">
        <v>YURIMAR MARQUEZ MUÑOZ</v>
      </c>
      <c r="R1457">
        <v>1045025746</v>
      </c>
      <c r="S1457" t="str">
        <v>CENTRO</v>
      </c>
    </row>
    <row r="1458" xml:space="preserve">
      <c r="A1458">
        <v>1457</v>
      </c>
      <c r="B1458">
        <v>12371254</v>
      </c>
      <c r="C1458" t="str">
        <v>REQUEST</v>
      </c>
      <c r="D1458" t="str">
        <v>CERRADO</v>
      </c>
      <c r="E1458" t="str">
        <v>TIENDA</v>
      </c>
      <c r="F1458" t="str">
        <v>POS</v>
      </c>
      <c r="G1458" t="str">
        <v>POS</v>
      </c>
      <c r="H1458" t="str">
        <v>WINCOR</v>
      </c>
      <c r="I1458"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noches para reportar la pos #9 en la parte de la cpu en el ventilador tiene un ruido</v>
      </c>
      <c r="J1458" t="str">
        <v>NO APLICA</v>
      </c>
      <c r="K1458" t="str">
        <v>se requiere apoyo de isist para validar la novedad que reporta la usuaria y verificar si el cooler ya que presenta un ruido; se requiere limpiarlo.</v>
      </c>
      <c r="L1458" t="str">
        <v>Se realiza la verificación de la pos # 9 se evidencia que el cooler está sin grasa y por eso suena la pos; como no hay grasa se realiza el cambio del culer que había de repuesto y estaba en buenas condiciones y engrasado. Se realizan pruebas se deja funcionando la pos correctamente.</v>
      </c>
      <c r="M1458">
        <v>44669</v>
      </c>
      <c r="N1458">
        <v>44669</v>
      </c>
      <c r="O1458" t="str">
        <v>J027 JUMBO RIONEGRO</v>
      </c>
      <c r="P1458" t="str">
        <v>RIONEGRO</v>
      </c>
      <c r="Q1458" t="str">
        <v>YURIMAR MARQUEZ MUÑOZ</v>
      </c>
      <c r="R1458">
        <v>1045025746</v>
      </c>
      <c r="S1458" t="str">
        <v>CENTRO</v>
      </c>
    </row>
    <row r="1459" xml:space="preserve">
      <c r="A1459">
        <v>1458</v>
      </c>
      <c r="B1459">
        <v>12379047</v>
      </c>
      <c r="C1459" t="str">
        <v>REQUEST</v>
      </c>
      <c r="D1459" t="str">
        <v>CERRADO</v>
      </c>
      <c r="E1459" t="str">
        <v>TIENDA</v>
      </c>
      <c r="F1459" t="str">
        <v>VERIFICADOR</v>
      </c>
      <c r="G1459" t="str">
        <v>VERIFICADOR</v>
      </c>
      <c r="H1459" t="str">
        <v>NEWLAND</v>
      </c>
      <c r="I1459"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Buenos dias_x000d_
_x000d_
Me ayudan con el cambio de la ubicacion de verificador de precio de la tienda Jumbo Rionegro._x000d_
</v>
      </c>
      <c r="J1459" t="str">
        <v>NO APLICA</v>
      </c>
      <c r="K1459" t="str">
        <v>se requiere apoyo de isit para mover el verificador que se encuentra en la zona de bazar; para la nueva ubicación que indique el gerente de tienda</v>
      </c>
      <c r="L1459" t="str">
        <v>Se realiza el  traslado del verificador para el sitio que indican. Se deja configurado y funcionando correctamente; se configura la red ya que el verificador no ingresaba a kiosko.</v>
      </c>
      <c r="M1459">
        <v>44669</v>
      </c>
      <c r="N1459">
        <v>44669</v>
      </c>
      <c r="O1459" t="str">
        <v>J027 JUMBO RIONEGRO</v>
      </c>
      <c r="P1459" t="str">
        <v>RIONEGRO</v>
      </c>
      <c r="Q1459" t="str">
        <v>YURIMAR MARQUEZ MUÑOZ</v>
      </c>
      <c r="R1459">
        <v>1045025746</v>
      </c>
      <c r="S1459" t="str">
        <v>CENTRO</v>
      </c>
    </row>
    <row r="1460" xml:space="preserve">
      <c r="A1460">
        <v>1459</v>
      </c>
      <c r="B1460">
        <v>12380943</v>
      </c>
      <c r="C1460" t="str">
        <v>REQUEST</v>
      </c>
      <c r="D1460" t="str">
        <v>CERRADO</v>
      </c>
      <c r="E1460" t="str">
        <v>TIENDA</v>
      </c>
      <c r="F1460" t="str">
        <v>VERIFICADOR</v>
      </c>
      <c r="G1460" t="str">
        <v>VERIFICADOR</v>
      </c>
      <c r="H1460" t="str">
        <v>NEWLAND</v>
      </c>
      <c r="I1460"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Buenos dias_x000d_
_x000d_
Me colaboran por favor con el cambio de ubicacion del verificador.</v>
      </c>
      <c r="J1460" t="str">
        <v>NO APLICA</v>
      </c>
      <c r="K1460" t="str">
        <v xml:space="preserve">se requiere apoyo de isit para mover el verificador de autos en la nueva ubicación que indique el gerente de tienda	</v>
      </c>
      <c r="L1460" t="str">
        <v>Se realiza el  traslado del verificador para el sitio que indican. Se deja configurado y funcionando correctamente; se configura la red ya que el verificador no ingresaba a kiosko.</v>
      </c>
      <c r="M1460">
        <v>44669</v>
      </c>
      <c r="N1460">
        <v>44669</v>
      </c>
      <c r="O1460" t="str">
        <v>J027 JUMBO RIONEGRO</v>
      </c>
      <c r="P1460" t="str">
        <v>RIONEGRO</v>
      </c>
      <c r="Q1460" t="str">
        <v>YURIMAR MARQUEZ MUÑOZ</v>
      </c>
      <c r="R1460">
        <v>1045025746</v>
      </c>
      <c r="S1460" t="str">
        <v>CENTRO</v>
      </c>
    </row>
    <row r="1461" xml:space="preserve">
      <c r="A1461">
        <v>1460</v>
      </c>
      <c r="B1461">
        <v>12381818</v>
      </c>
      <c r="C1461" t="str">
        <v>INCIDENT</v>
      </c>
      <c r="D1461" t="str">
        <v>CERRADO</v>
      </c>
      <c r="E1461" t="str">
        <v>TIENDA</v>
      </c>
      <c r="F1461" t="str">
        <v>PDA</v>
      </c>
      <c r="G1461" t="str">
        <v>PDA</v>
      </c>
      <c r="H1461" t="str">
        <v>HONEYWELL</v>
      </c>
      <c r="I1461"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pda de ecommerce al registrarse con usuario a picking no deja ingresar_x000d_
Seccion de la tienda en donde se ubica la PDT o usuario: Ecommerce_x000d_
</v>
      </c>
      <c r="J1461" t="str">
        <v>NO APLICA</v>
      </c>
      <c r="K1461" t="str">
        <v xml:space="preserve">se requiere apoyo de isit para la validación y configuración de la pda del área de e-commerce. se adjunta el manual de configuración	</v>
      </c>
      <c r="L1461" t="str">
        <v>Se realiza la revisión de la PDA 21178B0615  Se evidencia la falla se procede a configurar se realizan pruebas y se deja funcionando correctamente.</v>
      </c>
      <c r="M1461">
        <v>44669</v>
      </c>
      <c r="N1461">
        <v>44669</v>
      </c>
      <c r="O1461" t="str">
        <v>J027 JUMBO RIONEGRO</v>
      </c>
      <c r="P1461" t="str">
        <v>RIONEGRO</v>
      </c>
      <c r="Q1461" t="str">
        <v>YURIMAR MARQUEZ MUÑOZ</v>
      </c>
      <c r="R1461">
        <v>1045025746</v>
      </c>
      <c r="S1461" t="str">
        <v>CENTRO</v>
      </c>
    </row>
    <row r="1462" xml:space="preserve">
      <c r="A1462">
        <v>1461</v>
      </c>
      <c r="B1462">
        <v>12381828</v>
      </c>
      <c r="C1462" t="str">
        <v>INCIDENT</v>
      </c>
      <c r="D1462" t="str">
        <v>CERRADO</v>
      </c>
      <c r="E1462" t="str">
        <v>TIENDA</v>
      </c>
      <c r="F1462" t="str">
        <v>PDA</v>
      </c>
      <c r="G1462" t="str">
        <v>PDA</v>
      </c>
      <c r="H1462" t="str">
        <v>HONEYWELL</v>
      </c>
      <c r="I1462"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 dia para reportar pda de ecommerce aparece este en pantalla para iniciar el dispositivo android ingrese la contraseña_x000d_
Seccion de la tienda en donde se ubica la PDT o usuario: Ecommerce</v>
      </c>
      <c r="J1462" t="str">
        <v>NO APLICA</v>
      </c>
      <c r="K1462" t="str">
        <v xml:space="preserve">se requiere apoyo de isit para la validación y configuración de la pda del área de e-commerce. se adjunta el manual de configuración	</v>
      </c>
      <c r="L1462" t="str">
        <v>Se realiza  el formateo de la pda ya que estaba pidiendo contraseña. Se realiza la configuración desde cero de la pda; se realizan pruebas todo se deja funcionando correctamente.</v>
      </c>
      <c r="M1462">
        <v>44669</v>
      </c>
      <c r="N1462">
        <v>44669</v>
      </c>
      <c r="O1462" t="str">
        <v>J027 JUMBO RIONEGRO</v>
      </c>
      <c r="P1462" t="str">
        <v>RIONEGRO</v>
      </c>
      <c r="Q1462" t="str">
        <v>YURIMAR MARQUEZ MUÑOZ</v>
      </c>
      <c r="R1462">
        <v>1045025746</v>
      </c>
      <c r="S1462" t="str">
        <v>CENTRO</v>
      </c>
    </row>
    <row r="1463" xml:space="preserve">
      <c r="A1463">
        <v>1462</v>
      </c>
      <c r="B1463">
        <v>12381834</v>
      </c>
      <c r="C1463" t="str">
        <v>INCIDENT</v>
      </c>
      <c r="D1463" t="str">
        <v>CERRADO</v>
      </c>
      <c r="E1463" t="str">
        <v>TIENDA</v>
      </c>
      <c r="F1463" t="str">
        <v>PDA</v>
      </c>
      <c r="G1463" t="str">
        <v>PDA</v>
      </c>
      <c r="H1463" t="str">
        <v>HONEYWELL</v>
      </c>
      <c r="I1463"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 dia pda de ecommerce esta solicitando actualizacion_x000d_
</v>
      </c>
      <c r="J1463" t="str">
        <v>NO APLICA</v>
      </c>
      <c r="K1463" t="str">
        <v xml:space="preserve">se requiere apoyo de isit para la validación y configuración de la pda del área de e-commerce. se adjunta el manual de configuración	</v>
      </c>
      <c r="L1463" t="str">
        <v>Se realiza la revisión de la PDA 20073B0618 Se evidencia la falla se procede a configurar se realizan pruebas y se deja funcionando correctamente.</v>
      </c>
      <c r="M1463">
        <v>44669</v>
      </c>
      <c r="N1463">
        <v>44669</v>
      </c>
      <c r="O1463" t="str">
        <v>J027 JUMBO RIONEGRO</v>
      </c>
      <c r="P1463" t="str">
        <v>RIONEGRO</v>
      </c>
      <c r="Q1463" t="str">
        <v>YURIMAR MARQUEZ MUÑOZ</v>
      </c>
      <c r="R1463">
        <v>1045025746</v>
      </c>
      <c r="S1463" t="str">
        <v>CENTRO</v>
      </c>
    </row>
    <row r="1464" xml:space="preserve">
      <c r="A1464">
        <v>1463</v>
      </c>
      <c r="B1464">
        <v>12379507</v>
      </c>
      <c r="C1464" t="str">
        <v>INCIDENT</v>
      </c>
      <c r="D1464" t="str">
        <v>CERRADO</v>
      </c>
      <c r="E1464" t="str">
        <v>TIENDA</v>
      </c>
      <c r="F1464" t="str">
        <v>POS</v>
      </c>
      <c r="G1464" t="str">
        <v>POS</v>
      </c>
      <c r="H1464" t="str">
        <v>WINCOR</v>
      </c>
      <c r="I1464"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para reportar el visor clientes de la pos #1 no muestra informacion</v>
      </c>
      <c r="J1464" t="str">
        <v>NO APLICA</v>
      </c>
      <c r="K1464" t="str">
        <v>se requiere del apoyo de isit para la validar del visor cliente de la pos 1 se requiere cambio del visor o del cable de datos y validar de nuevo con el área de soporte con apoyo de la supervisora de cajas que este en el momento</v>
      </c>
      <c r="L1464" t="str">
        <v>Se realiza el cambio del visor ya que presentaba fallas; se habla con el area de soporte para que ayudaran con la configuración del puerto com2 de la pos para que el visor funcionara. Se deja funcionando correctamente el visor.</v>
      </c>
      <c r="M1464">
        <v>44669</v>
      </c>
      <c r="N1464">
        <v>44669</v>
      </c>
      <c r="O1464" t="str">
        <v>J027 JUMBO RIONEGRO</v>
      </c>
      <c r="P1464" t="str">
        <v>RIONEGRO</v>
      </c>
      <c r="Q1464" t="str">
        <v>YURIMAR MARQUEZ MUÑOZ</v>
      </c>
      <c r="R1464">
        <v>1045025746</v>
      </c>
      <c r="S1464" t="str">
        <v>CENTRO</v>
      </c>
    </row>
    <row r="1465" xml:space="preserve">
      <c r="A1465">
        <v>1464</v>
      </c>
      <c r="B1465">
        <v>12383386</v>
      </c>
      <c r="C1465" t="str">
        <v>REQUEST</v>
      </c>
      <c r="D1465" t="str">
        <v>CERRADO</v>
      </c>
      <c r="E1465" t="str">
        <v>TIENDA</v>
      </c>
      <c r="F1465" t="str">
        <v>INVENTARIO</v>
      </c>
      <c r="G1465" t="str">
        <v>INVENTARIO</v>
      </c>
      <c r="H1465" t="str">
        <v>INVENTARIO</v>
      </c>
      <c r="I1465"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buenos dias_x000d_
_x000d_
se requiere apoyo de isit para la destruccion de dos pcs completos (monitor; cpu; teclado y mouse) de la migracion de los equipos que se encuentran con novedad de encendido._x000d_
_x000d_
DESKTOP MJ01MKQ2 EQUIPO NO ENCIENDE C-19_x000d_
MONITOR V900G412 0_x000d_
TECLADO N/A_x000d_
MOUSE N/A_x000d_
_x000d_
DESKTOP MJ01MKNQ EQUIPO NO ENCIENDE C-24_x000d_
MONITOR V900G42H 0_x000d_
TECLADO N/A_x000d_
MOUSE N/A_x000d_
_x000d_
Indicar la ubicacion del computador en la tienda o sede: Jumbo Rionegro_x000d_
</v>
      </c>
      <c r="J1465" t="str">
        <v>NO APLICA</v>
      </c>
      <c r="K1465" t="str" xml:space="preserve">
        <v xml:space="preserve">se requiere apoyo de isit para realizar la actividad de destrucción de activos de los seriales de los equipos relacionado; tener presente que esta destrucción se debe hacer en presencia de seguridad ya que ellos debe validar los seriales de los equipos a destruir; adicional se debe hacer firmar el documento o acta de la destrucción que adjunto en el ticker con la firma del área de seguridad; del director de la tienda y del técnico que realice la labor; se debe tomar fotos de antes y después de la destrucción de los equipos._x000d_
después de ejecutar la actividad se debe devolver el cau al grupo de la region centro con el formato firmado; evidencia de la destrucción (fotos); para continuar con el proceso de baja de estos activos.</v>
      </c>
      <c r="L1465" t="str">
        <v>Se solicitó destrucción de dos equipos con sus respectivos monitores y perifericos. Se realizó la verificación de los seriales. Cuando se procedia a destruir indicaron desde el área de Sistemas de Cencosud que no se destruyeran porque en el área de Bogotá se estaba validando y que se dejaran las cajas separadas para poderlas identificar más rapido.</v>
      </c>
      <c r="M1465">
        <v>44669</v>
      </c>
      <c r="N1465">
        <v>44669</v>
      </c>
      <c r="O1465" t="str">
        <v>J027 JUMBO RIONEGRO</v>
      </c>
      <c r="P1465" t="str">
        <v>RIONEGRO</v>
      </c>
      <c r="Q1465" t="str">
        <v>YURIMAR MARQUEZ MUÑOZ</v>
      </c>
      <c r="R1465">
        <v>1045025746</v>
      </c>
      <c r="S1465" t="str">
        <v>CENTRO</v>
      </c>
    </row>
    <row r="1466" xml:space="preserve">
      <c r="A1466">
        <v>1465</v>
      </c>
      <c r="B1466">
        <v>12384354</v>
      </c>
      <c r="C1466" t="str">
        <v>INCIDENT</v>
      </c>
      <c r="D1466" t="str">
        <v>CERRADO</v>
      </c>
      <c r="E1466" t="str">
        <v>TIENDA</v>
      </c>
      <c r="F1466" t="str">
        <v>VERIFICADOR</v>
      </c>
      <c r="G1466" t="str">
        <v>VERIFICADOR</v>
      </c>
      <c r="H1466" t="str">
        <v>NEWLAND</v>
      </c>
      <c r="I1466"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Buenas tardes_x000d_
_x000d_
Me colaboran por favor con la revision del verificador de precios de cerales._x000d_
</v>
      </c>
      <c r="J1466" t="str">
        <v>NO APLICA</v>
      </c>
      <c r="K1466" t="str">
        <v xml:space="preserve">se requiere apoyo de isit para la validación de la configuración de los verificadores	</v>
      </c>
      <c r="L1466" t="str">
        <v>Se realiza la revisión del verificador de perfumeria; en sitio se procede a configurar la red ya que no tenia internet el verificador; se reinicia porque sigue sin funcionar; después se realizan pruebas y se deja funcionando  correctamente.</v>
      </c>
      <c r="M1466">
        <v>44669</v>
      </c>
      <c r="N1466">
        <v>44669</v>
      </c>
      <c r="O1466" t="str">
        <v>J027 JUMBO RIONEGRO</v>
      </c>
      <c r="P1466" t="str">
        <v>RIONEGRO</v>
      </c>
      <c r="Q1466" t="str">
        <v>YURIMAR MARQUEZ MUÑOZ</v>
      </c>
      <c r="R1466">
        <v>1045025746</v>
      </c>
      <c r="S1466" t="str">
        <v>CENTRO</v>
      </c>
    </row>
    <row r="1467" xml:space="preserve">
      <c r="A1467">
        <v>1466</v>
      </c>
      <c r="B1467">
        <v>12384372</v>
      </c>
      <c r="C1467" t="str">
        <v>REQUEST</v>
      </c>
      <c r="D1467" t="str">
        <v>CERRADO</v>
      </c>
      <c r="E1467" t="str">
        <v>TIENDA</v>
      </c>
      <c r="F1467" t="str">
        <v>VERIFICADOR</v>
      </c>
      <c r="G1467" t="str">
        <v>VERIFICADOR</v>
      </c>
      <c r="H1467" t="str">
        <v>NEWLAND</v>
      </c>
      <c r="I1467"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Buenas tardes_x000d_
_x000d_
Me colaboran por favor con la revision de verificador de perfumeria el cau presenta falla.</v>
      </c>
      <c r="J1467" t="str">
        <v>NO APLICA</v>
      </c>
      <c r="K1467" t="str">
        <v xml:space="preserve">se requiere apoyo de isit para la validación de la configuración del verificador de precios; se anexa el manual	</v>
      </c>
      <c r="L1467" t="str">
        <v>Se realiza la verificación en sitio; se procede a configurar la red ya que no tenia internet el verificador; se realizan pruebas y se deja funcionando  correctamente.</v>
      </c>
      <c r="M1467">
        <v>44669</v>
      </c>
      <c r="N1467">
        <v>44669</v>
      </c>
      <c r="O1467" t="str">
        <v>J027 JUMBO RIONEGRO</v>
      </c>
      <c r="P1467" t="str">
        <v>RIONEGRO</v>
      </c>
      <c r="Q1467" t="str">
        <v>YURIMAR MARQUEZ MUÑOZ</v>
      </c>
      <c r="R1467">
        <v>1045025746</v>
      </c>
      <c r="S1467" t="str">
        <v>CENTRO</v>
      </c>
    </row>
    <row r="1468" xml:space="preserve">
      <c r="A1468">
        <v>1467</v>
      </c>
      <c r="B1468">
        <v>12389907</v>
      </c>
      <c r="C1468" t="str">
        <v>REQUEST</v>
      </c>
      <c r="D1468" t="str">
        <v>CERRADO</v>
      </c>
      <c r="E1468" t="str">
        <v>TIENDA</v>
      </c>
      <c r="F1468" t="str">
        <v>MICROSENS</v>
      </c>
      <c r="G1468" t="str">
        <v>MICROSENSE</v>
      </c>
      <c r="H1468" t="str">
        <v>MICROSENSE</v>
      </c>
      <c r="I1468" t="str" xml:space="preserve">
        <v xml:space="preserve">Estimados;_x000d_
Se presenta caida de switch microsense IP 10.131.18.73_x000d_
_x000d_
Por favor su apoyo con validacion electrica.</v>
      </c>
      <c r="J1468" t="str">
        <v>NO APLICA</v>
      </c>
      <c r="K1468" t="str">
        <v>se requiere apoyo de isit para validar y buscra en la linea de cajas el microsens con ip 10.131.18.73 y cuando se encuentra validar si esta encendido y reiniciarlo desconectarlo de la energía y volviendo a conectar y validar con el datafono de redeban la conectividad de red</v>
      </c>
      <c r="L1468" t="str">
        <v>Se realizó la verificación del microsens ya que indicaban desde el área de redes que estaba bloqueado; se localiza el microsens; se realiza reinicio se espera que suba para que realicen pruebas. Deysy soporte Cencosud realiza ping e indica que ya esta funcionando correctamente.</v>
      </c>
      <c r="M1468">
        <v>44669</v>
      </c>
      <c r="N1468">
        <v>44669</v>
      </c>
      <c r="O1468" t="str">
        <v>J027 JUMBO RIONEGRO</v>
      </c>
      <c r="P1468" t="str">
        <v>RIONEGRO</v>
      </c>
      <c r="Q1468" t="str">
        <v>YURIMAR MARQUEZ MUÑOZ</v>
      </c>
      <c r="R1468">
        <v>1045025746</v>
      </c>
      <c r="S1468" t="str">
        <v>CENTRO</v>
      </c>
    </row>
    <row r="1469" xml:space="preserve">
      <c r="A1469">
        <v>1468</v>
      </c>
      <c r="B1469">
        <v>12391569</v>
      </c>
      <c r="C1469" t="str">
        <v>REQUEST</v>
      </c>
      <c r="D1469" t="str">
        <v>CERRADO</v>
      </c>
      <c r="E1469" t="str">
        <v>TIENDA</v>
      </c>
      <c r="F1469" t="str">
        <v>PDA</v>
      </c>
      <c r="G1469" t="str">
        <v>PDA</v>
      </c>
      <c r="H1469" t="str">
        <v>HONEYWELL</v>
      </c>
      <c r="I1469" t="str" xml:space="preserve">
        <v xml:space="preserve">Datos usuario_x000d_
Nombre: Juan David Escobar Arbelaez_x000d_
Correo: juandavid.escobar@cencosud.com.co_x000d_
Usuario AD: Jdescoba_x000d_
Pais: Colombia_x000d_
Ubicacion: J027 JUMBO RIONEGRO_x000d_
Zona: Colombia Centro_x000d_
Unidad de Negocio: Supermercados_x000d_
Servicio: Tiendas &amp; Centros de Distribucion_x000d_
Telefono: 3145649017_x000d_
Anexo: 3137531840_x000d_
Descripcion: pendiente actualizacion pda_x000d_
Seccion de la tienda en donde se ubica la PDT o usuario: recibo</v>
      </c>
      <c r="J1469" t="str">
        <v>NO APLICA</v>
      </c>
      <c r="K1469" t="str">
        <v>se requiere apoyo de isit para revisar la configurar de la pda para la vlan12 del área de recibo ya que solo quedo faltado esa de la ultima jordana de las actualizaciones que se habían realizado</v>
      </c>
      <c r="L1469" t="str">
        <v>Se realiza la configuracion de la red CSWLAN12; se realizan pruebas y se deja funcionando correctamente.</v>
      </c>
      <c r="M1469">
        <v>44669</v>
      </c>
      <c r="N1469">
        <v>44669</v>
      </c>
      <c r="O1469" t="str">
        <v>J027 JUMBO RIONEGRO</v>
      </c>
      <c r="P1469" t="str">
        <v>RIONEGRO</v>
      </c>
      <c r="Q1469" t="str">
        <v>YURIMAR MARQUEZ MUÑOZ</v>
      </c>
      <c r="R1469">
        <v>1045025746</v>
      </c>
      <c r="S1469" t="str">
        <v>CENTRO</v>
      </c>
    </row>
    <row r="1470" xml:space="preserve">
      <c r="A1470">
        <v>1469</v>
      </c>
      <c r="B1470">
        <v>12389108</v>
      </c>
      <c r="C1470" t="str">
        <v>REQUEST</v>
      </c>
      <c r="D1470" t="str">
        <v>CERRADO</v>
      </c>
      <c r="E1470" t="str">
        <v>TIENDA</v>
      </c>
      <c r="F1470" t="str">
        <v>POS</v>
      </c>
      <c r="G1470" t="str">
        <v>POS</v>
      </c>
      <c r="H1470" t="str">
        <v>WINCOR</v>
      </c>
      <c r="I1470"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buenas tardes para reportar q los visores de la pos #7 y # 1 se encuentran apagados ya se habia reportado el daño pero nada q le dan solucion. para q me colaboren muchas . Gracias._x000d_
Numero de caja: caja 7 y caja 1</v>
      </c>
      <c r="J1470" t="str">
        <v>NO APLICA</v>
      </c>
      <c r="K1470" t="str" xml:space="preserve">
        <v xml:space="preserve">Se solicita revisión POS_x000d_
Área: Linea de cajas_x000d_
Datos del equipo_x000d_
Equipo: POS_x000d_
Marca: WINCOR_x000d_
Modelo: BEETLE-M_x000d_
Nº SERIE: 5300730190_x000d_
Inventario: DI-026083_x000d_
Actividad: Se solicita revisión; diagnostico y/o reparación si es el caso; para POS 1 entregar operativa.</v>
      </c>
      <c r="L1470" t="str" xml:space="preserve">
        <v xml:space="preserve">Se realiza revisión de visor de cliente de la pos 1 el cual no está dando imagen. Al hacer chequeo se identifica deterioro en las pastas y tambien que el cable de conexión estaba suelto ya que estaba haciendo mal contacto por un problema en su puerto tipo hembra que no logra que el otro conector funcione adecuadamente ; además al hacer movimientos de limpieza o ubicación de la pastas del visor o de su cable se apaga. Se ajustan tornillos para que no rodara el cable. Se debe cambiar visor por falla que presenta en el socket de conexión_x000d_
_x000d_
Datos del equipo_x000d_
Equipo: POS_x000d_
Marca: WINCOR_x000d_
Modelo: BEETLE-M_x000d_
Nº SERIE: 5300730190_x000d_
Inventario: DI-026083</v>
      </c>
      <c r="M1470">
        <v>44669</v>
      </c>
      <c r="N1470">
        <v>44670</v>
      </c>
      <c r="O1470" t="str">
        <v>J126 JUMBO SAN SILVESTRE</v>
      </c>
      <c r="P1470" t="str">
        <v>BARRANCABERMEJA</v>
      </c>
      <c r="Q1470" t="str">
        <v>CARLOS ANDRES NIETO</v>
      </c>
      <c r="R1470">
        <v>13566640</v>
      </c>
      <c r="S1470" t="str">
        <v>ORIENTE</v>
      </c>
    </row>
    <row r="1471" xml:space="preserve">
      <c r="A1471">
        <v>1470</v>
      </c>
      <c r="B1471">
        <v>12389827</v>
      </c>
      <c r="C1471" t="str">
        <v>REQUEST</v>
      </c>
      <c r="D1471" t="str">
        <v>CERRADO</v>
      </c>
      <c r="E1471" t="str">
        <v>TIENDA</v>
      </c>
      <c r="F1471" t="str">
        <v>BALANZA</v>
      </c>
      <c r="G1471" t="str">
        <v>MESA</v>
      </c>
      <c r="H1471" t="str">
        <v>METTLER</v>
      </c>
      <c r="I1471"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Buen dia; por favor intervenir en bascula de mesa del area de panaderia es desgastante para ustedes y para la tienda siempre se revisa y dia siguiente continua con la falla en las etiquetas; se debe gestionar cambio o revisar otra area que no use al 100% las basculas de mesa_x000d_
_x000d_
atento_x000d_
Area donde su ubica la balanza: panaderia</v>
      </c>
      <c r="J1471" t="str">
        <v>NO APLICA</v>
      </c>
      <c r="K1471" t="str">
        <v>se requiere de su valiosa colaboracion</v>
      </c>
      <c r="L1471" t="str">
        <v>Se procede a realizar validación del equipo tipo balanza de mesa en el área de panadería. La balanza sigue presentando problemas en las impresiones de tickets; se valida con el personal de sistemas de Cencosud para realizar intercambio con la balanza del área de carnes. Se logra realizar el intercambio; al momento de realizar pruebas con la balanza se genera problemas para enrollar el papel; se escala con el personal de sistemas señor Rafael Acosta; donde informa solicitar partes del área de impresión de tickets; se le explica al usuario de la novedad y queda en observación el equipo mientras se envían las partes.</v>
      </c>
      <c r="M1471">
        <v>44669</v>
      </c>
      <c r="N1471">
        <v>44670</v>
      </c>
      <c r="O1471" t="str">
        <v>J045 JUMBO AV.DEL FERROCARRIL SANTA MARTA</v>
      </c>
      <c r="P1471" t="str">
        <v>SANTA MARTA</v>
      </c>
      <c r="Q1471" t="str">
        <v>ENRIQUE RAFAEL PONZON ORTEGA</v>
      </c>
      <c r="R1471">
        <v>1082888515</v>
      </c>
      <c r="S1471" t="str">
        <v>COSTA</v>
      </c>
    </row>
    <row r="1472" xml:space="preserve">
      <c r="A1472">
        <v>1471</v>
      </c>
      <c r="B1472">
        <v>12391071</v>
      </c>
      <c r="C1472" t="str">
        <v>REQUEST</v>
      </c>
      <c r="D1472" t="str">
        <v>CERRADO</v>
      </c>
      <c r="E1472" t="str">
        <v>TIENDA</v>
      </c>
      <c r="F1472" t="str">
        <v>POS</v>
      </c>
      <c r="G1472" t="str">
        <v>POS</v>
      </c>
      <c r="H1472" t="str">
        <v>WINCOR</v>
      </c>
      <c r="I1472"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con la pos 7; serial 6498824547 a la cual no le enciende el visor cliente. No funciona; ya se revisaron conexiones.</v>
      </c>
      <c r="J1472" t="str">
        <v>NO APLICA</v>
      </c>
      <c r="K1472" t="str" xml:space="preserve">
        <v xml:space="preserve">Se solicita revisión POS_x000d_
Área: Linea de cajas_x000d_
Datos del equipo_x000d_
Equipo: POS_x000d_
Marca: WINCOR_x000d_
Modelo: BEETLE-M_x000d_
Nº SERIE: 6498824547_x000d_
Inventario: DI-014353_x000d_
Actividad: Se solicita revisión; diagnostico y/o reparación si es el caso; para POS 7 entregar operativa</v>
      </c>
      <c r="L1472" t="str">
        <v>Se realiza revisión de visor de cliente de la pos 7 el cual no da imagen. Se hacen pruebas conectando el visor en otra pos y da imagen correctamente por lo que se descarta daño del mismo; se realiza cambio de cable de conexión. Se realiza prueba conectando el visor de otra pos y da imagen. Se instala nuevamente el visor de la pos 7 y ya toma video. Se realizan pruebas y queda funcionando correctamente</v>
      </c>
      <c r="M1472">
        <v>44669</v>
      </c>
      <c r="N1472">
        <v>44670</v>
      </c>
      <c r="O1472" t="str">
        <v>J126 JUMBO SAN SILVESTRE</v>
      </c>
      <c r="P1472" t="str">
        <v>BARRANCABERMEJA</v>
      </c>
      <c r="Q1472" t="str">
        <v>CARLOS ANDRES NIETO</v>
      </c>
      <c r="R1472">
        <v>13566640</v>
      </c>
      <c r="S1472" t="str">
        <v>ORIENTE</v>
      </c>
    </row>
    <row r="1473" xml:space="preserve">
      <c r="A1473">
        <v>1472</v>
      </c>
      <c r="B1473">
        <v>12391468</v>
      </c>
      <c r="C1473" t="str">
        <v>REQUEST</v>
      </c>
      <c r="D1473" t="str">
        <v>CERRADO</v>
      </c>
      <c r="E1473" t="str">
        <v>TIENDA</v>
      </c>
      <c r="F1473" t="str">
        <v>INVENTARIO</v>
      </c>
      <c r="G1473" t="str">
        <v>INVENTARIO</v>
      </c>
      <c r="H1473" t="str">
        <v>INVENTARIO</v>
      </c>
      <c r="I1473" t="str" xml:space="preserve">
        <v xml:space="preserve">Buenas dias_x000d_
se requiere su presencia para destruir varios activos; contactar a Rafael Acosta Mercado celular 3174372365 para mayor indicaciones .</v>
      </c>
      <c r="J1473" t="str">
        <v>NO APLICA</v>
      </c>
      <c r="K1473" t="str" xml:space="preserve">
        <v xml:space="preserve">Transfer Assignee from '' to 'Espinosa Rodriguez; Jamir Leandro '_x000d_
Transfer Group from 'Soporte_Onsite_REG_Costa_SM Colombia' to 'Soporte_Onsite_REG_Remoto_SM Colombia</v>
      </c>
      <c r="L1473" t="str">
        <v>Se procede a realizar validación equipos y dispositivos para realizar la baja de los activos y se procede con la destrucción. Se toma evidencias de lo validado y se le envía el soporte al señor Rafael Acosta y al señor Celso Niebles; personal de sistemas de Cencosud; se le informa a la asistente del director de la tienda y al personal de seguridad para que realicen los protocolos de baja de los equipos.</v>
      </c>
      <c r="M1473">
        <v>44669</v>
      </c>
      <c r="N1473">
        <v>44670</v>
      </c>
      <c r="O1473" t="str">
        <v>J045 JUMBO AV.DEL FERROCARRIL SANTA MARTA</v>
      </c>
      <c r="P1473" t="str">
        <v>SANTA MARTA</v>
      </c>
      <c r="Q1473" t="str">
        <v>ENRIQUE RAFAEL PONZON ORTEGA</v>
      </c>
      <c r="R1473">
        <v>1082888515</v>
      </c>
      <c r="S1473" t="str">
        <v>COSTA</v>
      </c>
    </row>
    <row r="1474" xml:space="preserve">
      <c r="A1474">
        <v>1473</v>
      </c>
      <c r="B1474">
        <v>12350493</v>
      </c>
      <c r="C1474" t="str">
        <v>REQUEST</v>
      </c>
      <c r="D1474" t="str">
        <v>CERRADO</v>
      </c>
      <c r="E1474" t="str">
        <v>TIENDA</v>
      </c>
      <c r="F1474" t="str">
        <v>POS</v>
      </c>
      <c r="G1474" t="str">
        <v>POS</v>
      </c>
      <c r="H1474" t="str">
        <v>WINCOR</v>
      </c>
      <c r="I1474"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la pos 19 presenta problemas de conexion se le han revisado la conexion electrica y se le remueve con llave supervisor solo se queda en el mensaje CLEAN UP. no cual no permite utilizarla_x000d_
Numero de caja: 19</v>
      </c>
      <c r="J1474" t="str">
        <v>NO APLICA</v>
      </c>
      <c r="K1474" t="str">
        <v>Se realiza envio de CABLE TECLADO MINI-DIN 3.0M 6POS. M/M con Guía No. 2071793661 el 11/04/2022</v>
      </c>
      <c r="L1474" t="str">
        <v>Se procede a validar parte que llega para su instalación; se realiza el desmonte de los equipos para luego realizar la instalación de cableado que llega para el teclado; se realiza la instalación y se valida pruebas con el jefe del área de caja a satisfacción.</v>
      </c>
      <c r="M1474">
        <v>44670</v>
      </c>
      <c r="N1474">
        <v>44670</v>
      </c>
      <c r="O1474" t="str">
        <v>J045 JUMBO AV.DEL FERROCARRIL SANTA MARTA</v>
      </c>
      <c r="P1474" t="str">
        <v>SANTA MARTA</v>
      </c>
      <c r="Q1474" t="str">
        <v>ENRIQUE RAFAEL PONZON ORTEGA</v>
      </c>
      <c r="R1474">
        <v>1082888515</v>
      </c>
      <c r="S1474" t="str">
        <v>COSTA</v>
      </c>
    </row>
    <row r="1475" xml:space="preserve">
      <c r="A1475">
        <v>1474</v>
      </c>
      <c r="B1475">
        <v>12391060</v>
      </c>
      <c r="C1475" t="str">
        <v>REQUEST</v>
      </c>
      <c r="D1475" t="str">
        <v>CERRADO</v>
      </c>
      <c r="E1475" t="str">
        <v>TIENDA</v>
      </c>
      <c r="F1475" t="str">
        <v>POS</v>
      </c>
      <c r="G1475" t="str">
        <v>IMPRESORA</v>
      </c>
      <c r="H1475" t="str">
        <v>WINCOR</v>
      </c>
      <c r="I1475"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con la POS numero 7 serial 6498824547; a la cual no le funciona la impresora; no enciende al parecer es la conexion de la parte trasera de la CPU</v>
      </c>
      <c r="J1475" t="str">
        <v>NO APLICA</v>
      </c>
      <c r="K1475" t="str" xml:space="preserve">
        <v xml:space="preserve">Se solicita revisión POS_x000d_
Área: Linea de cajas_x000d_
Datos del equipo_x000d_
Equipo: POS_x000d_
Marca: WINCOR_x000d_
Modelo: BEETLE-M_x000d_
Nº SERIE: 6498824547_x000d_
Inventario: DI-014353_x000d_
Actividad: Se solicita revisión; diagnostico y/o reparación si es el caso; para POS 7 entregar operativa</v>
      </c>
      <c r="L1475" t="str" xml:space="preserve">
        <v xml:space="preserve">Se realiza revisión de la impresora la cual se encuentra alarmada con mensaje de error; se verifica estado físico de la impresora y conexiones. Se realiza prueba conectando la impresora a otra pos pero falla persiste. Se procede a realizar limpieza interna y de sensores; se evidencia que a la impresora le derramaron un líquido que puede estar afectando la board. Se realiza prueba después de la limpieza pero la impresora continua con alarma de error. Se procede a realizar embalaje por indiciación de Ever Becerra para que sea enviada a revisión con el proveedor. _x000d_
_x000d_
Datos equipo_x000d_
Marca: EPSON TM-H6000IV_x000d_
Modelo: M253A_x000d_
Serial: P5TF148915</v>
      </c>
      <c r="M1475">
        <v>44670</v>
      </c>
      <c r="N1475">
        <v>44671</v>
      </c>
      <c r="O1475" t="str">
        <v>J126 JUMBO SAN SILVESTRE</v>
      </c>
      <c r="P1475" t="str">
        <v>BARRANCABERMEJA</v>
      </c>
      <c r="Q1475" t="str">
        <v>CARLOS ANDRES NIETO</v>
      </c>
      <c r="R1475">
        <v>13566640</v>
      </c>
      <c r="S1475" t="str">
        <v>ORIENTE</v>
      </c>
    </row>
    <row r="1476" xml:space="preserve">
      <c r="A1476">
        <v>1475</v>
      </c>
      <c r="B1476">
        <v>12391060</v>
      </c>
      <c r="C1476" t="str">
        <v>REQUEST</v>
      </c>
      <c r="D1476" t="str">
        <v>CERRADO</v>
      </c>
      <c r="E1476" t="str">
        <v>TIENDA</v>
      </c>
      <c r="F1476" t="str">
        <v>POS</v>
      </c>
      <c r="G1476" t="str">
        <v>IMPRESORA</v>
      </c>
      <c r="H1476" t="str">
        <v>WINCOR</v>
      </c>
      <c r="I1476"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con la POS numero 7 serial 6498824547; a la cual no le funciona la impresora; no enciende al parecer es la conexion de la parte trasera de la CPU</v>
      </c>
      <c r="J1476" t="str">
        <v>NO APLICA</v>
      </c>
      <c r="K1476" t="str" xml:space="preserve">
        <v xml:space="preserve">Se solicita revisión POS_x000d_
Área: Linea de cajas_x000d_
Datos del equipo_x000d_
Equipo: POS_x000d_
Marca: WINCOR_x000d_
Modelo: BEETLE-M_x000d_
Nº SERIE: 6498824547_x000d_
Inventario: DI-014353_x000d_
Actividad: Se solicita revisión; diagnostico y/o reparación si es el caso; para POS 7 entregar operativa</v>
      </c>
      <c r="L1476" t="str" xml:space="preserve">
        <v xml:space="preserve">Se realiza revisión de la impresora la cual se encuentra alarmada con mensaje de error; se verifica estado físico de la impresora y conexiones. Se realiza prueba conectando la impresora a otra pos pero falla persiste. Se procede a realizar limpieza interna y de sensores; se evidencia que a la impresora le derramaron un líquido que puede estar afectando la board. Se realiza prueba después de la limpieza pero la impresora continua con alarma de error. Se procede a realizar embalaje por indiciación de Ever Becerra para que sea enviada a revisión con el proveedor. _x000d_
_x000d_
Datos equipo_x000d_
Marca: EPSON TM-H6000IV_x000d_
Modelo: M253A_x000d_
Serial: P5TF148915</v>
      </c>
      <c r="M1476">
        <v>44670</v>
      </c>
      <c r="N1476">
        <v>44671</v>
      </c>
      <c r="O1476" t="str">
        <v>J126 JUMBO SAN SILVESTRE</v>
      </c>
      <c r="P1476" t="str">
        <v>BARRANCABERMEJA</v>
      </c>
      <c r="Q1476" t="str">
        <v>CARLOS ANDRES NIETO</v>
      </c>
      <c r="R1476">
        <v>13566640</v>
      </c>
      <c r="S1476" t="str">
        <v>ORIENTE</v>
      </c>
    </row>
    <row r="1477" xml:space="preserve">
      <c r="A1477">
        <v>1476</v>
      </c>
      <c r="B1477">
        <v>12370341</v>
      </c>
      <c r="C1477" t="str">
        <v>REQUEST</v>
      </c>
      <c r="D1477" t="str">
        <v>CERRADO</v>
      </c>
      <c r="E1477" t="str">
        <v>TIENDA</v>
      </c>
      <c r="F1477" t="str">
        <v>CPU</v>
      </c>
      <c r="G1477" t="str">
        <v>CPU</v>
      </c>
      <c r="H1477" t="str">
        <v>LENOVO</v>
      </c>
      <c r="I1477"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instalacion con el programa cebra designer peps en el pc de perecederos._x000d_
</v>
      </c>
      <c r="J1477" t="str">
        <v>NO APLICA</v>
      </c>
      <c r="K1477" t="str">
        <v>Buen dia por favor su ayuda con el tecnico para instalacion de programa zebra desing</v>
      </c>
      <c r="L1477" t="str">
        <v>Se realiza instalación y configuración del Zebra Designer 2 al PC mencionado para la impresión de los PEPS; se configura paso a paso corrctamente y se agrega con la impresora Zebra ZT230 con IP 10.131.100.51. Se pone a prueba y funciona correctamente</v>
      </c>
      <c r="M1477">
        <v>44670</v>
      </c>
      <c r="N1477">
        <v>44672</v>
      </c>
      <c r="O1477" t="str">
        <v>J047 JUMBO GIRARDOT</v>
      </c>
      <c r="P1477" t="str">
        <v>GIRARDOT</v>
      </c>
      <c r="Q1477" t="str">
        <v>RAFAEL ARDILA PUENTES</v>
      </c>
      <c r="R1477">
        <v>1018419858</v>
      </c>
      <c r="S1477" t="str">
        <v>OCCIDENTE</v>
      </c>
    </row>
    <row r="1478" xml:space="preserve">
      <c r="A1478">
        <v>1477</v>
      </c>
      <c r="B1478">
        <v>12379369</v>
      </c>
      <c r="C1478" t="str">
        <v>REQUEST</v>
      </c>
      <c r="D1478" t="str">
        <v>CERRADO</v>
      </c>
      <c r="E1478" t="str">
        <v>TIENDA</v>
      </c>
      <c r="F1478" t="str">
        <v>POS</v>
      </c>
      <c r="G1478" t="str">
        <v>POS</v>
      </c>
      <c r="H1478" t="str">
        <v>WINCOR</v>
      </c>
      <c r="I1478"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17_x000d_
</v>
      </c>
      <c r="J1478" t="str">
        <v>NO APLICA</v>
      </c>
      <c r="K1478" t="str">
        <v>Buen dia la parte ya se encuentra en sitio. por Favor su ayuda con el tecnico</v>
      </c>
      <c r="L1478" t="str">
        <v>Se llega al sitio y se solicita  la informacion para realizar el procedimiento del dispositivo del área de cajas. Me dirigo a la caja número 17 instalo usb e inicio el proceso de formateo de pos; se siguen los pasos para  su instalación; se cambia el disk duro y se coloca el IDE que enviaron. Se prueba el formateo según manual y se generan unos mensajes y se envia evidenvia al ingeniero Harold quien envia una imagen de pos  para probar que no sea la imagen; se realiza proceso de quemado y se repite procedimento de formateo; se indica paso a paso enviando la informacion pertinente al ingeniero de los mensajes generados. Envian una imagen nueva de pos y es preparada en otra usb diferente para descartar daños en la unidad o dispositivo usb incompatible; se observa que el ventilador de la fuente de pos esta quieto y esta se recalienta de forma exagerada; se procede al desarme y limpieza para evitar daños posteriores y que esta permita mantener la pos mucho más tiempo encendida. Terminada de limpiar; se realiza el proceso de formateo desde el inicio pero siempre llega al mismo mensaje de bloqueo. Se informa al ingeniero Harold quien  indica que ya informo al área de Soporte POS; quienes indican que es un proceso de verificación de disco y que lleva un tiempo y se debe dejar terminar automáticamente. Se deja correr durante la noche según indicación de Harold Gonzalez; al siguiente día se revisa y la pos se había apagado. Se monta nuevamente la memoria con la imagen y la falla persiste; no es problema de imagen ya que esta se instaló en otra pos. Se informa al ingeniero Harold; quien escalará el caso con Soporte POS para validar el por qué no permite la instalación de la imagen</v>
      </c>
      <c r="M1478">
        <v>44671</v>
      </c>
      <c r="N1478">
        <v>44672</v>
      </c>
      <c r="O1478" t="str">
        <v>J036 JUMBO POPAYAN CAMPANARIO</v>
      </c>
      <c r="P1478" t="str">
        <v>POPAYAN</v>
      </c>
      <c r="Q1478" t="str">
        <v>DANIEL FERNANDO PAREDES ARTEAGA</v>
      </c>
      <c r="R1478">
        <v>10301691</v>
      </c>
      <c r="S1478" t="str">
        <v>OCCIDENTE</v>
      </c>
    </row>
    <row r="1479" xml:space="preserve">
      <c r="A1479">
        <v>1478</v>
      </c>
      <c r="B1479">
        <v>12379369</v>
      </c>
      <c r="C1479" t="str">
        <v>REQUEST</v>
      </c>
      <c r="D1479" t="str">
        <v>CERRADO</v>
      </c>
      <c r="E1479" t="str">
        <v>TIENDA</v>
      </c>
      <c r="F1479" t="str">
        <v>POS</v>
      </c>
      <c r="G1479" t="str">
        <v>POS</v>
      </c>
      <c r="H1479" t="str">
        <v>WINCOR</v>
      </c>
      <c r="I1479"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17_x000d_
</v>
      </c>
      <c r="J1479" t="str">
        <v>NO APLICA</v>
      </c>
      <c r="K1479" t="str">
        <v>Buen dia la parte ya se encuentra en sitio. por Favor su ayuda con el tecnico</v>
      </c>
      <c r="L1479" t="str">
        <v>Se llega al sitio y se solicita  la informacion para realizar el procedimiento del dispositivo del área de cajas. Me dirigo a la caja número 17 instalo usb e inicio el proceso de formateo de pos; se siguen los pasos para  su instalación; se cambia el disk duro y se coloca el IDE que enviaron. Se prueba el formateo según manual y se generan unos mensajes y se envia evidenvia al ingeniero Harold quien envia una imagen de pos  para probar que no sea la imagen; se realiza proceso de quemado y se repite procedimento de formateo; se indica paso a paso enviando la informacion pertinente al ingeniero de los mensajes generados. Envian una imagen nueva de pos y es preparada en otra usb diferente para descartar daños en la unidad o dispositivo usb incompatible; se observa que el ventilador de la fuente de pos esta quieto y esta se recalienta de forma exagerada; se procede al desarme y limpieza para evitar daños posteriores y que esta permita mantener la pos mucho más tiempo encendida. Terminada de limpiar; se realiza el proceso de formateo desde el inicio pero siempre llega al mismo mensaje de bloqueo. Se informa al ingeniero Harold quien  indica que ya informo al área de Soporte POS; quienes indican que es un proceso de verificación de disco y que lleva un tiempo y se debe dejar terminar automáticamente. Se deja correr durante la noche según indicación de Harold Gonzalez; al siguiente día se revisa y la pos se había apagado. Se monta nuevamente la memoria con la imagen y la falla persiste; no es problema de imagen ya que esta se instaló en otra pos. Se informa al ingeniero Harold; quien escalará el caso con Soporte POS para validar el por qué no permite la instalación de la imagen</v>
      </c>
      <c r="M1479">
        <v>44671</v>
      </c>
      <c r="N1479">
        <v>44672</v>
      </c>
      <c r="O1479" t="str">
        <v>J036 JUMBO POPAYAN CAMPANARIO</v>
      </c>
      <c r="P1479" t="str">
        <v>POPAYAN</v>
      </c>
      <c r="Q1479" t="str">
        <v>DANIEL FERNANDO PAREDES ARTEAGA</v>
      </c>
      <c r="R1479">
        <v>10301691</v>
      </c>
      <c r="S1479" t="str">
        <v>OCCIDENTE</v>
      </c>
    </row>
    <row r="1480" xml:space="preserve">
      <c r="A1480">
        <v>1479</v>
      </c>
      <c r="B1480">
        <v>12379369</v>
      </c>
      <c r="C1480" t="str">
        <v>REQUEST</v>
      </c>
      <c r="D1480" t="str">
        <v>CERRADO</v>
      </c>
      <c r="E1480" t="str">
        <v>TIENDA</v>
      </c>
      <c r="F1480" t="str">
        <v>POS</v>
      </c>
      <c r="G1480" t="str">
        <v>POS</v>
      </c>
      <c r="H1480" t="str">
        <v>WINCOR</v>
      </c>
      <c r="I1480"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17_x000d_
</v>
      </c>
      <c r="J1480" t="str">
        <v>NO APLICA</v>
      </c>
      <c r="K1480" t="str">
        <v>Buen dia la parte ya se encuentra en sitio. por Favor su ayuda con el tecnico</v>
      </c>
      <c r="L1480" t="str">
        <v>Se llega al sitio y se solicita  la informacion para realizar el procedimiento del dispositivo del área de cajas. Me dirigo a la caja número 17 instalo usb e inicio el proceso de formateo de pos; se siguen los pasos para  su instalación; se cambia el disk duro y se coloca el IDE que enviaron. Se prueba el formateo según manual y se generan unos mensajes y se envia evidenvia al ingeniero Harold quien envia una imagen de pos  para probar que no sea la imagen; se realiza proceso de quemado y se repite procedimento de formateo; se indica paso a paso enviando la informacion pertinente al ingeniero de los mensajes generados. Envian una imagen nueva de pos y es preparada en otra usb diferente para descartar daños en la unidad o dispositivo usb incompatible; se observa que el ventilador de la fuente de pos esta quieto y esta se recalienta de forma exagerada; se procede al desarme y limpieza para evitar daños posteriores y que esta permita mantener la pos mucho más tiempo encendida. Terminada de limpiar; se realiza el proceso de formateo desde el inicio pero siempre llega al mismo mensaje de bloqueo. Se informa al ingeniero Harold quien  indica que ya informo al área de Soporte POS; quienes indican que es un proceso de verificación de disco y que lleva un tiempo y se debe dejar terminar automáticamente. Se deja correr durante la noche según indicación de Harold Gonzalez; al siguiente día se revisa y la pos se había apagado. Se monta nuevamente la memoria con la imagen y la falla persiste; no es problema de imagen ya que esta se instaló en otra pos. Se informa al ingeniero Harold; quien escalará el caso con Soporte POS para validar el por qué no permite la instalación de la imagen</v>
      </c>
      <c r="M1480">
        <v>44671</v>
      </c>
      <c r="N1480">
        <v>44672</v>
      </c>
      <c r="O1480" t="str">
        <v>J036 JUMBO POPAYAN CAMPANARIO</v>
      </c>
      <c r="P1480" t="str">
        <v>POPAYAN</v>
      </c>
      <c r="Q1480" t="str">
        <v>DANIEL FERNANDO PAREDES ARTEAGA</v>
      </c>
      <c r="R1480">
        <v>10301691</v>
      </c>
      <c r="S1480" t="str">
        <v>OCCIDENTE</v>
      </c>
    </row>
    <row r="1481" xml:space="preserve">
      <c r="A1481">
        <v>1480</v>
      </c>
      <c r="B1481">
        <v>12379983</v>
      </c>
      <c r="C1481" t="str">
        <v>REQUEST</v>
      </c>
      <c r="D1481" t="str">
        <v>CERRADO</v>
      </c>
      <c r="E1481" t="str">
        <v>TIENDA</v>
      </c>
      <c r="F1481" t="str">
        <v>POS</v>
      </c>
      <c r="G1481" t="str">
        <v>POS</v>
      </c>
      <c r="H1481" t="str">
        <v>WINCOR</v>
      </c>
      <c r="I1481"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Supermercados_x000d_
Servicio: Tiendas &amp; Centros de Distribucion_x000d_
Telefono: 3207647357_x000d_
Anexo: 8308000_x000d_
Descripcion: Buenos dias; me colabora con la pos numero 6 no quiere iniciar caja; aparecen varias letras y es como si se estuviera reiniciando cada 5 minutos; aparecen letras y desaparecen y vuelven a cargar y asi sucesivamente.</v>
      </c>
      <c r="J1481" t="str">
        <v>NO APLICA</v>
      </c>
      <c r="K1481" t="str">
        <v>la parte ya se encuentra en sitio; por favor su ayuda con el tecnico</v>
      </c>
      <c r="L1481" t="str">
        <v>Se llega al sitio y se solicita  la información para realizar el procedimiento del dispositivos del área de cajas. Me dirijo a la caja número 6; instalo usb e inicio el proceso de formateo de pos; se siguen los pasos para  su instalación; se cambia el disk duro y se coloca el conversor de IDE a SATA y se prueba el formateo; este se reinicia  y deja de reconocer los puertos usb. Se realiza el procedimiento de cambio de unidad  por la pos de donas intercambiando las tarjetas LAN y se repite procedimiento de formateo siguiendo el manual con la  información de la pos y dejando el adaptador y el disco nuevo para la pos 6. Se termina procedimiento de formateo y se reinicia maquina y todo funciona. Se informa a jefe de zona que se debe solicitar el canje por correo y se deja por terminado el caso.</v>
      </c>
      <c r="M1481">
        <v>44671</v>
      </c>
      <c r="N1481">
        <v>44672</v>
      </c>
      <c r="O1481" t="str">
        <v>J036 JUMBO POPAYAN CAMPANARIO</v>
      </c>
      <c r="P1481" t="str">
        <v>POPAYAN</v>
      </c>
      <c r="Q1481" t="str">
        <v>DANIEL FERNANDO PAREDES ARTEAGA</v>
      </c>
      <c r="R1481">
        <v>10301691</v>
      </c>
      <c r="S1481" t="str">
        <v>OCCIDENTE</v>
      </c>
    </row>
    <row r="1482" xml:space="preserve">
      <c r="A1482">
        <v>1481</v>
      </c>
      <c r="B1482">
        <v>12379983</v>
      </c>
      <c r="C1482" t="str">
        <v>REQUEST</v>
      </c>
      <c r="D1482" t="str">
        <v>CERRADO</v>
      </c>
      <c r="E1482" t="str">
        <v>TIENDA</v>
      </c>
      <c r="F1482" t="str">
        <v>POS</v>
      </c>
      <c r="G1482" t="str">
        <v>POS</v>
      </c>
      <c r="H1482" t="str">
        <v>WINCOR</v>
      </c>
      <c r="I1482"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Supermercados_x000d_
Servicio: Tiendas &amp; Centros de Distribucion_x000d_
Telefono: 3207647357_x000d_
Anexo: 8308000_x000d_
Descripcion: Buenos dias; me colabora con la pos numero 6 no quiere iniciar caja; aparecen varias letras y es como si se estuviera reiniciando cada 5 minutos; aparecen letras y desaparecen y vuelven a cargar y asi sucesivamente.</v>
      </c>
      <c r="J1482" t="str">
        <v>NO APLICA</v>
      </c>
      <c r="K1482" t="str">
        <v>la parte ya se encuentra en sitio; por favor su ayuda con el tecnico</v>
      </c>
      <c r="L1482" t="str">
        <v>Se llega al sitio y se solicita  la información para realizar el procedimiento del dispositivos del área de cajas. Me dirijo a la caja número 6; instalo usb e inicio el proceso de formateo de pos; se siguen los pasos para  su instalación; se cambia el disk duro y se coloca el conversor de IDE a SATA y se prueba el formateo; este se reinicia  y deja de reconocer los puertos usb. Se realiza el procedimiento de cambio de unidad  por la pos de donas intercambiando las tarjetas LAN y se repite procedimiento de formateo siguiendo el manual con la  información de la pos y dejando el adaptador y el disco nuevo para la pos 6. Se termina procedimiento de formateo y se reinicia maquina y todo funciona. Se informa a jefe de zona que se debe solicitar el canje por correo y se deja por terminado el caso.</v>
      </c>
      <c r="M1482">
        <v>44671</v>
      </c>
      <c r="N1482">
        <v>44672</v>
      </c>
      <c r="O1482" t="str">
        <v>J036 JUMBO POPAYAN CAMPANARIO</v>
      </c>
      <c r="P1482" t="str">
        <v>POPAYAN</v>
      </c>
      <c r="Q1482" t="str">
        <v>DANIEL FERNANDO PAREDES ARTEAGA</v>
      </c>
      <c r="R1482">
        <v>10301691</v>
      </c>
      <c r="S1482" t="str">
        <v>OCCIDENTE</v>
      </c>
    </row>
    <row r="1483" xml:space="preserve">
      <c r="A1483">
        <v>1482</v>
      </c>
      <c r="B1483">
        <v>12379983</v>
      </c>
      <c r="C1483" t="str">
        <v>REQUEST</v>
      </c>
      <c r="D1483" t="str">
        <v>CERRADO</v>
      </c>
      <c r="E1483" t="str">
        <v>TIENDA</v>
      </c>
      <c r="F1483" t="str">
        <v>POS</v>
      </c>
      <c r="G1483" t="str">
        <v>POS</v>
      </c>
      <c r="H1483" t="str">
        <v>WINCOR</v>
      </c>
      <c r="I1483"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Supermercados_x000d_
Servicio: Tiendas &amp; Centros de Distribucion_x000d_
Telefono: 3207647357_x000d_
Anexo: 8308000_x000d_
Descripcion: Buenos dias; me colabora con la pos numero 6 no quiere iniciar caja; aparecen varias letras y es como si se estuviera reiniciando cada 5 minutos; aparecen letras y desaparecen y vuelven a cargar y asi sucesivamente.</v>
      </c>
      <c r="J1483" t="str">
        <v>NO APLICA</v>
      </c>
      <c r="K1483" t="str">
        <v>la parte ya se encuentra en sitio; por favor su ayuda con el tecnico</v>
      </c>
      <c r="L1483" t="str">
        <v>Se llega al sitio y se solicita  la información para realizar el procedimiento del dispositivos del área de cajas. Me dirijo a la caja número 6; instalo usb e inicio el proceso de formateo de pos; se siguen los pasos para  su instalación; se cambia el disk duro y se coloca el conversor de IDE a SATA y se prueba el formateo; este se reinicia  y deja de reconocer los puertos usb. Se realiza el procedimiento de cambio de unidad  por la pos de donas intercambiando las tarjetas LAN y se repite procedimiento de formateo siguiendo el manual con la  información de la pos y dejando el adaptador y el disco nuevo para la pos 6. Se termina procedimiento de formateo y se reinicia maquina y todo funciona. Se informa a jefe de zona que se debe solicitar el canje por correo y se deja por terminado el caso.</v>
      </c>
      <c r="M1483">
        <v>44671</v>
      </c>
      <c r="N1483">
        <v>44672</v>
      </c>
      <c r="O1483" t="str">
        <v>J036 JUMBO POPAYAN CAMPANARIO</v>
      </c>
      <c r="P1483" t="str">
        <v>POPAYAN</v>
      </c>
      <c r="Q1483" t="str">
        <v>DANIEL FERNANDO PAREDES ARTEAGA</v>
      </c>
      <c r="R1483">
        <v>10301691</v>
      </c>
      <c r="S1483" t="str">
        <v>OCCIDENTE</v>
      </c>
    </row>
    <row r="1484" xml:space="preserve">
      <c r="A1484">
        <v>1483</v>
      </c>
      <c r="B1484">
        <v>12388493</v>
      </c>
      <c r="C1484" t="str">
        <v>REQUEST</v>
      </c>
      <c r="D1484" t="str">
        <v>CERRADO</v>
      </c>
      <c r="E1484" t="str">
        <v>TIENDA</v>
      </c>
      <c r="F1484" t="str">
        <v>VERIFICADOR</v>
      </c>
      <c r="G1484" t="str">
        <v>VERIFICADOR</v>
      </c>
      <c r="H1484" t="str">
        <v>NEWLAND</v>
      </c>
      <c r="I148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colabora para la validacion del verificador del area de licores; y perecederos ya que no funciona; serial 128533</v>
      </c>
      <c r="J1484" t="str">
        <v>NO APLICA</v>
      </c>
      <c r="K1484" t="str">
        <v>Buena tarde por favor su ayuda con el tecnico para revision de verificador</v>
      </c>
      <c r="L1484" t="str">
        <v>Se realiza revisión del verificador de precios mencionado; se evidencia que el lector o laser no toma los códigos; se procede a verificar la configuración y está correcta. Se verifican archivos config y license; conexión de red cswlan12 e IP server; pero se evidencia correctamente configurado. Se vuelve a pasar nuevamente los archivos de configuración de un verificador funcional comparando su configuración pero persiste la falla; el modulo laser no toma los productos. Está novedad había ocurrido anteriormente con 2 verificadores del mismo modelo; se recomienda enviar a garantía o hacer cambio del equipo</v>
      </c>
      <c r="M1484">
        <v>44670</v>
      </c>
      <c r="N1484">
        <v>44672</v>
      </c>
      <c r="O1484" t="str">
        <v>J047 JUMBO GIRARDOT</v>
      </c>
      <c r="P1484" t="str">
        <v>GIRARDOT</v>
      </c>
      <c r="Q1484" t="str">
        <v>RAFAEL ARDILA PUENTES</v>
      </c>
      <c r="R1484">
        <v>1018419858</v>
      </c>
      <c r="S1484" t="str">
        <v>OCCIDENTE</v>
      </c>
    </row>
    <row r="1485" xml:space="preserve">
      <c r="A1485">
        <v>1484</v>
      </c>
      <c r="B1485">
        <v>12388493</v>
      </c>
      <c r="C1485" t="str">
        <v>REQUEST</v>
      </c>
      <c r="D1485" t="str">
        <v>CERRADO</v>
      </c>
      <c r="E1485" t="str">
        <v>TIENDA</v>
      </c>
      <c r="F1485" t="str">
        <v>VERIFICADOR</v>
      </c>
      <c r="G1485" t="str">
        <v>VERIFICADOR</v>
      </c>
      <c r="H1485" t="str">
        <v>NEWLAND</v>
      </c>
      <c r="I148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colabora para la validacion del verificador del area de licores; y perecederos ya que no funciona; serial 128533</v>
      </c>
      <c r="J1485" t="str">
        <v>NO APLICA</v>
      </c>
      <c r="K1485" t="str">
        <v>Buena tarde por favor su ayuda con el tecnico para revision de verificador</v>
      </c>
      <c r="L1485" t="str">
        <v>Se realiza revisión del verificador de precios mencionado; se evidencia que el lector o laser no toma los códigos; se procede a verificar la configuración y está correcta. Se verifican archivos config y license; conexión de red cswlan12 e IP server; pero se evidencia correctamente configurado. Se vuelve a pasar nuevamente los archivos de configuración de un verificador funcional comparando su configuración pero persiste la falla; el modulo laser no toma los productos. Está novedad había ocurrido anteriormente con 2 verificadores del mismo modelo; se recomienda enviar a garantía o hacer cambio del equipo</v>
      </c>
      <c r="M1485">
        <v>44670</v>
      </c>
      <c r="N1485">
        <v>44672</v>
      </c>
      <c r="O1485" t="str">
        <v>J047 JUMBO GIRARDOT</v>
      </c>
      <c r="P1485" t="str">
        <v>GIRARDOT</v>
      </c>
      <c r="Q1485" t="str">
        <v>RAFAEL ARDILA PUENTES</v>
      </c>
      <c r="R1485">
        <v>1018419858</v>
      </c>
      <c r="S1485" t="str">
        <v>OCCIDENTE</v>
      </c>
    </row>
    <row r="1486" xml:space="preserve">
      <c r="A1486">
        <v>1485</v>
      </c>
      <c r="B1486">
        <v>12396206</v>
      </c>
      <c r="C1486" t="str">
        <v>REQUEST</v>
      </c>
      <c r="D1486" t="str">
        <v>CERRADO</v>
      </c>
      <c r="E1486" t="str">
        <v>TIENDA</v>
      </c>
      <c r="F1486" t="str">
        <v>CPU</v>
      </c>
      <c r="G1486" t="str">
        <v>CPU</v>
      </c>
      <c r="H1486" t="str">
        <v>LENOVO</v>
      </c>
      <c r="I1486" t="str" xml:space="preserve">
        <v xml:space="preserve">Datos usuario_x000d_
Nombre: adsilvam_x000d_
Correo: AdrianaMilena.SilvaMontes@cencosud.com.co_x000d_
Usuario AD: adsilvam_x000d_
Pais: Colombia_x000d_
Ubicacion: M038 METRO NEIVA CENTRO DE CONVENCIONES_x000d_
Zona: Colombia Occidente_x000d_
Unidad de Negocio: METRO_x000d_
Servicio: null_x000d_
Telefono: 3114635651_x000d_
Anexo: null_x000d_
Descripcion: Solicito revision portatil no funciona el microfono interno para comunicarme en las videollamadas._x000d_
Indicar ubicacion del Equipo en tienda o oficinas: oficinas</v>
      </c>
      <c r="J1486" t="str">
        <v>NO APLICA</v>
      </c>
      <c r="K1486" t="str">
        <v>Me ayudas con esta solicitud.</v>
      </c>
      <c r="L1486" t="str">
        <v>Se procede a localizar la jefe de recursos humanos y a validar el error; el cual comenta que no la escuchan cuando se conecta a reuniones virtuales. Se procede a validar para ello se solicita clave administrador. Se procede a validar los driver y se encuentran dos driver que no estan instalados; se busca en la plataforma de Lenovo la actualización de los driver y se realiza correctamente. Se hace pruebas con la cámara de video local y no es posible obtener audio; se busca un probador de audio online y de igual manera no es posible obtener audio de micrófono del equipo. Se desinstala uno de los dos driver de audio para validar que no haya conflicto y de igual forma con el otro driver dejándose uno de los dos activados; pero se realizan pruebas y la falla persiste. Se verifica localmente el audio y se procede a buscar solución con el solucionador de problemas local; y el reporte da que no se encuentra micrófono conectado. Se valida la garantia del equipo y está activa actualmente por 36 meses por ende se le informa a Soporte Cencosud Fabiola Diaz que no se puede intervenir por la garantia del equipo. Se confirma que por medio de auriculares funciona y se le indica a la usuaria que por el momento debe de utilizarlo de esa manera; hasta que hagan el reporte de garantía por parte de sistemas.</v>
      </c>
      <c r="M1486">
        <v>44672</v>
      </c>
      <c r="N1486">
        <v>44673</v>
      </c>
      <c r="O1486" t="str">
        <v>M038 METRO NEIVA CENTRO DE CONVENCIONES</v>
      </c>
      <c r="P1486" t="str">
        <v>NEIVA</v>
      </c>
      <c r="Q1486" t="str">
        <v>LUIS FERNANDO QUIROGA SANCHEZ</v>
      </c>
      <c r="R1486">
        <v>1075267773</v>
      </c>
      <c r="S1486" t="str">
        <v>OCCIDENTE</v>
      </c>
    </row>
    <row r="1487" xml:space="preserve">
      <c r="A1487">
        <v>1486</v>
      </c>
      <c r="B1487">
        <v>12389108</v>
      </c>
      <c r="C1487" t="str">
        <v>REQUEST</v>
      </c>
      <c r="D1487" t="str">
        <v>CERRADO</v>
      </c>
      <c r="E1487" t="str">
        <v>TIENDA</v>
      </c>
      <c r="F1487" t="str">
        <v>POS</v>
      </c>
      <c r="G1487" t="str">
        <v>POS</v>
      </c>
      <c r="H1487" t="str">
        <v>WINCOR</v>
      </c>
      <c r="I1487"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buenas tardes para reportar q los visores de la pos #7 y # 1 se encuentran apagados ya se habia reportado el daño pero nada q le dan solucion. para q me colaboren muchas . Gracias._x000d_
Numero de caja: caja 7 y caja 1</v>
      </c>
      <c r="J1487" t="str">
        <v>NO APLICA</v>
      </c>
      <c r="K1487" t="str" xml:space="preserve">
        <v xml:space="preserve">Llega visor cliente solicitado._x000d_
Área: Linea de cajas_x000d_
Datos del equipo_x000d_
Equipo: POS_x000d_
Marca: WINCOR_x000d_
Modelo: BEETLE-M_x000d_
Nº SERIE: 5300730190_x000d_
Inventario: DI-026083_x000d_
Actividad: Se solicita reemplazo de visor cliente; entregar operativo a Jefe de cajas</v>
      </c>
      <c r="L1487" t="str">
        <v>Se procede a realizar el cambio del visor de la caja 1; ciente realiza pruebas y funcionan perfectamente. Visor operativo.</v>
      </c>
      <c r="M1487">
        <v>44673</v>
      </c>
      <c r="N1487">
        <v>44673</v>
      </c>
      <c r="O1487" t="str">
        <v>J126 JUMBO SAN SILVESTRE</v>
      </c>
      <c r="P1487" t="str">
        <v>BARRANCABERMEJA</v>
      </c>
      <c r="Q1487" t="str">
        <v>JESÚS ALBERTO ROJAS DÁVILA</v>
      </c>
      <c r="R1487">
        <v>1104132167</v>
      </c>
      <c r="S1487" t="str">
        <v>ORIENTE</v>
      </c>
    </row>
    <row r="1488" xml:space="preserve">
      <c r="A1488">
        <v>1487</v>
      </c>
      <c r="B1488">
        <v>12399777</v>
      </c>
      <c r="C1488" t="str">
        <v>REQUEST</v>
      </c>
      <c r="D1488" t="str">
        <v>CERRADO</v>
      </c>
      <c r="E1488" t="str">
        <v>TIENDA</v>
      </c>
      <c r="F1488" t="str">
        <v>CPU</v>
      </c>
      <c r="G1488" t="str">
        <v>CPU</v>
      </c>
      <c r="H1488" t="str">
        <v>LENOVO</v>
      </c>
      <c r="I1488"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reporta PC asistente de direccion mojado por lluvia. No se ha encendido. Se encontro en ese estado en horas de la mañana. Se solicita revision por parte de servicio tecnico lo mas pronto posible.</v>
      </c>
      <c r="J1488" t="str">
        <v>NO APLICA</v>
      </c>
      <c r="K1488" t="str">
        <v>Se Solicita Tecnico de Isit de manera Urgente para realiza la validaicon del Desktop; la idea es destaparlo y secarlo; igual revisar el monitor.</v>
      </c>
      <c r="L1488" t="str">
        <v>Se reporta equipo mojado debido a lluvias presentadas; se encuentra el equipo con todos los cables desconectados y el usuario informa que no trato de encenderlo; se procede a destapar el equipo encontrando agua en el interior; se realiza el desarme completo para una limpieza y secado más profundo. Se realiza secado de este con secador de cabello por varios minutos hasta verificar que no quedara ningún punto húmedo; luego se realiza el armado; conexión y encendido del equipo el cual enciende sin presentar ninguna anomalía; se utiliza por varios minutos y se entrega al usuario.</v>
      </c>
      <c r="M1488">
        <v>44673</v>
      </c>
      <c r="N1488">
        <v>44673</v>
      </c>
      <c r="O1488" t="str">
        <v>M040 METRO RIOHACHA</v>
      </c>
      <c r="P1488" t="str">
        <v>RIOHACHA</v>
      </c>
      <c r="Q1488" t="str">
        <v>WILGER MELO PRADO</v>
      </c>
      <c r="R1488">
        <v>1118852348</v>
      </c>
      <c r="S1488" t="str">
        <v>COSTA</v>
      </c>
    </row>
    <row r="1489" xml:space="preserve">
      <c r="A1489">
        <v>1488</v>
      </c>
      <c r="B1489">
        <v>12399777</v>
      </c>
      <c r="C1489" t="str">
        <v>REQUEST</v>
      </c>
      <c r="D1489" t="str">
        <v>CERRADO</v>
      </c>
      <c r="E1489" t="str">
        <v>TIENDA</v>
      </c>
      <c r="F1489" t="str">
        <v>CPU</v>
      </c>
      <c r="G1489" t="str">
        <v>CPU</v>
      </c>
      <c r="H1489" t="str">
        <v>LENOVO</v>
      </c>
      <c r="I1489"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reporta PC asistente de direccion mojado por lluvia. No se ha encendido. Se encontro en ese estado en horas de la mañana. Se solicita revision por parte de servicio tecnico lo mas pronto posible.</v>
      </c>
      <c r="J1489" t="str">
        <v>NO APLICA</v>
      </c>
      <c r="K1489" t="str">
        <v>Se Solicita Tecnico de Isit de manera Urgente para realiza la validaicon del Desktop; la idea es destaparlo y secarlo; igual revisar el monitor.</v>
      </c>
      <c r="L1489" t="str">
        <v>Se reporta equipo mojado debido a lluvias presentadas; se encuentra el equipo con todos los cables desconectados y el usuario informa que no trato de encenderlo; se procede a destapar el equipo encontrando agua en el interior; se realiza el desarme completo para una limpieza y secado más profundo. Se realiza secado de este con secador de cabello por varios minutos hasta verificar que no quedara ningún punto húmedo; luego se realiza el armado; conexión y encendido del equipo el cual enciende sin presentar ninguna anomalía; se utiliza por varios minutos y se entrega al usuario.</v>
      </c>
      <c r="M1489">
        <v>44673</v>
      </c>
      <c r="N1489">
        <v>44673</v>
      </c>
      <c r="O1489" t="str">
        <v>M040 METRO RIOHACHA</v>
      </c>
      <c r="P1489" t="str">
        <v>RIOHACHA</v>
      </c>
      <c r="Q1489" t="str">
        <v>WILGER MELO PRADO</v>
      </c>
      <c r="R1489">
        <v>1118852348</v>
      </c>
      <c r="S1489" t="str">
        <v>COSTA</v>
      </c>
    </row>
    <row r="1490" xml:space="preserve">
      <c r="A1490">
        <v>1489</v>
      </c>
      <c r="B1490">
        <v>12400217</v>
      </c>
      <c r="C1490" t="str">
        <v>REQUEST</v>
      </c>
      <c r="D1490" t="str">
        <v>CERRADO</v>
      </c>
      <c r="E1490" t="str">
        <v>TIENDA</v>
      </c>
      <c r="F1490" t="str">
        <v>POS</v>
      </c>
      <c r="G1490" t="str">
        <v>POS</v>
      </c>
      <c r="H1490" t="str">
        <v>WINCOR</v>
      </c>
      <c r="I1490"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Solicito su ayuda con la pos 15; a la cual le falla el teclado en la parte donde se ingresa la llave para desbloquear; al girarla no reconoce el comando y no permite cancelar transacciones ni ninguna otra funcion que requiera llaves.</v>
      </c>
      <c r="J1490" t="str">
        <v>NO APLICA</v>
      </c>
      <c r="K1490" t="str" xml:space="preserve">
        <v xml:space="preserve">Se solicita revisión POS_x000d_
Área: Linea de cajas_x000d_
Datos del equipo_x000d_
Equipo: POS_x000d_
Marca: WINCOR_x000d_
Modelo: BEETLE-M_x000d_
Nº SERIE: 6498824560_x000d_
Inventario: DI-014411_x000d_
Actividad: Se solicita revisión; diagnostico y/o reparación si es el caso; para POS 15 chapa-llave de teclado en falla; entregar operativa.</v>
      </c>
      <c r="L1490" t="str">
        <v>Se revisa la pos 15 con la funcionaria Mayerly Sierra; pero la pos no presenta falla con la llave; se envia video al ingeniero Ever Becerra para que comprobara que la caja no está presentando falla. Caja operativa y transacciones que requieren llave funcionando correctamente</v>
      </c>
      <c r="M1490">
        <v>44673</v>
      </c>
      <c r="N1490">
        <v>44673</v>
      </c>
      <c r="O1490" t="str">
        <v>J126 JUMBO SAN SILVESTRE</v>
      </c>
      <c r="P1490" t="str">
        <v>BARRANCABERMEJA</v>
      </c>
      <c r="Q1490" t="str">
        <v>JESÚS ALBERTO ROJAS DÁVILA</v>
      </c>
      <c r="R1490">
        <v>1104132167</v>
      </c>
      <c r="S1490" t="str">
        <v>ORIENTE</v>
      </c>
    </row>
    <row r="1491" xml:space="preserve">
      <c r="A1491">
        <v>1490</v>
      </c>
      <c r="B1491">
        <v>12383644</v>
      </c>
      <c r="C1491" t="str">
        <v>REQUEST</v>
      </c>
      <c r="D1491" t="str">
        <v>CERRADO</v>
      </c>
      <c r="E1491" t="str">
        <v>TIENDA</v>
      </c>
      <c r="F1491" t="str">
        <v>CPU</v>
      </c>
      <c r="G1491" t="str">
        <v>CPU</v>
      </c>
      <c r="H1491" t="str">
        <v>LENOVO</v>
      </c>
      <c r="I1491"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Reubicacion de instalacion de Computador Control Perdidas de area de enfermeria hacia el area de Oficina comercial; computador marca lenovo AD-146061 inventario sistema 036189; M75G MT - 11JK - S1U900 S/N MJOFNQGN._x000d_
_x000d_
Indicar la ubicacion del computador en la tienda o sede: Tienda Jumbo Yopal; Control Perdidas.</v>
      </c>
      <c r="J1491" t="str">
        <v>NO APLICA</v>
      </c>
      <c r="K1491" t="str" xml:space="preserve">
        <v xml:space="preserve">Se requiere reubicar el PC que se encuentra en el área de enfermería y subirlo a oficina administrativa._x000d_
Validar puerto para habilitarlo y dejar el PC en red</v>
      </c>
      <c r="L1491" t="str">
        <v>Se realizó el traslado del equipo se solicitó la habilitación del puerto; se hicieron las pruebas de funcionamiento sin novedad.</v>
      </c>
      <c r="M1491">
        <v>44676</v>
      </c>
      <c r="N1491">
        <v>44676</v>
      </c>
      <c r="O1491" t="str">
        <v>J185 JUMBO YOPAL</v>
      </c>
      <c r="P1491" t="str">
        <v>YOPAL</v>
      </c>
      <c r="Q1491" t="str">
        <v>RAFAEL BARRERA DIAZ</v>
      </c>
      <c r="R1491">
        <v>6766862</v>
      </c>
      <c r="S1491" t="str">
        <v>ORIENTE</v>
      </c>
    </row>
    <row r="1492">
      <c r="A1492">
        <v>1491</v>
      </c>
      <c r="B1492">
        <v>12404180</v>
      </c>
      <c r="C1492" t="str">
        <v>REQUEST</v>
      </c>
      <c r="D1492" t="str">
        <v>CERRADO</v>
      </c>
      <c r="E1492" t="str">
        <v>TIENDA</v>
      </c>
      <c r="F1492" t="str">
        <v>SERVIDOR</v>
      </c>
      <c r="G1492" t="str">
        <v>SERVIDOR</v>
      </c>
      <c r="H1492" t="str">
        <v>SERVIDOR</v>
      </c>
      <c r="I1492" t="str">
        <v>Acompañamiento para revisar daño que se presentó en el servidor; el cual se generó bajo Incidente Mayor 12404180</v>
      </c>
      <c r="J1492" t="str">
        <v>NO APLICA</v>
      </c>
      <c r="K1492" t="str">
        <v>Acompañamiento para revisar daño que se presentó en el servidor; el cual se generó bajo Incidente Mayor 12404180</v>
      </c>
      <c r="L1492" t="str">
        <v>Revisión del servidor porque no estaba funcionando si estaba prendido; se detecta de inicio que al gabinete le había caído agua; se revisa el servidor y este estaba con agua; se procede tomar evidencias; se desconecta inmediatamente; se le informa a la ingeniera Giovanna; ella informa a Ubaldo y solicitan que destape el servidor para verificar el estado; se destapa y se evidencia que tiene agua en la tarjeta principal. Esta ya estaba produciendo espuma; se informa y solicitan que lo seque; se procede a realizar el soplado con la sopladora pero después de terminar se evidencia nuevamente espuma en la parte afectada; s informa; autorizan que solicite un secador de cabello para pasarlo por la parte afectada; después de dos horas se evidencia daño en los microchips y se toman evidencias y se sugiere no prender el equipo para que no dañe las otras tarjetas. Solicitan retirar el servidor del gabinete para empacarlo. Se realiza el retiro y empaque del servidor; se le informa a seguridad donde queda el equipo. Servicio de apoyo para la configuración y subida de las 10 POS al servidor virtual para que estén operativas nuevamente</v>
      </c>
      <c r="M1492">
        <v>44676</v>
      </c>
      <c r="N1492">
        <v>44676</v>
      </c>
      <c r="O1492" t="str">
        <v>J185 JUMBO YOPAL</v>
      </c>
      <c r="P1492" t="str">
        <v>YOPAL</v>
      </c>
      <c r="Q1492" t="str">
        <v>RAFAEL BARRERA DIAZ</v>
      </c>
      <c r="R1492">
        <v>6766862</v>
      </c>
      <c r="S1492" t="str">
        <v>ORIENTE</v>
      </c>
    </row>
    <row r="1493">
      <c r="A1493">
        <v>1492</v>
      </c>
      <c r="B1493">
        <v>12404180</v>
      </c>
      <c r="C1493" t="str">
        <v>REQUEST</v>
      </c>
      <c r="D1493" t="str">
        <v>CERRADO</v>
      </c>
      <c r="E1493" t="str">
        <v>TIENDA</v>
      </c>
      <c r="F1493" t="str">
        <v>SERVIDOR</v>
      </c>
      <c r="G1493" t="str">
        <v>SERVIDOR</v>
      </c>
      <c r="H1493" t="str">
        <v>SERVIDOR</v>
      </c>
      <c r="I1493" t="str">
        <v>Acompañamiento para revisar daño que se presentó en el servidor; el cual se generó bajo Incidente Mayor 12404180</v>
      </c>
      <c r="J1493" t="str">
        <v>NO APLICA</v>
      </c>
      <c r="K1493" t="str">
        <v>Acompañamiento para revisar daño que se presentó en el servidor; el cual se generó bajo Incidente Mayor 12404180</v>
      </c>
      <c r="L1493" t="str">
        <v>Revisión del servidor porque no estaba funcionando si estaba prendido; se detecta de inicio que al gabinete le había caído agua; se revisa el servidor y este estaba con agua; se procede tomar evidencias; se desconecta inmediatamente; se le informa a la ingeniera Giovanna; ella informa a Ubaldo y solicitan que destape el servidor para verificar el estado; se destapa y se evidencia que tiene agua en la tarjeta principal. Esta ya estaba produciendo espuma; se informa y solicitan que lo seque; se procede a realizar el soplado con la sopladora pero después de terminar se evidencia nuevamente espuma en la parte afectada; s informa; autorizan que solicite un secador de cabello para pasarlo por la parte afectada; después de dos horas se evidencia daño en los microchips y se toman evidencias y se sugiere no prender el equipo para que no dañe las otras tarjetas. Solicitan retirar el servidor del gabinete para empacarlo. Se realiza el retiro y empaque del servidor; se le informa a seguridad donde queda el equipo. Servicio de apoyo para la configuración y subida de las 10 POS al servidor virtual para que estén operativas nuevamente</v>
      </c>
      <c r="M1493">
        <v>44676</v>
      </c>
      <c r="N1493">
        <v>44676</v>
      </c>
      <c r="O1493" t="str">
        <v>J185 JUMBO YOPAL</v>
      </c>
      <c r="P1493" t="str">
        <v>YOPAL</v>
      </c>
      <c r="Q1493" t="str">
        <v>RAFAEL BARRERA DIAZ</v>
      </c>
      <c r="R1493">
        <v>6766862</v>
      </c>
      <c r="S1493" t="str">
        <v>ORIENTE</v>
      </c>
    </row>
    <row r="1494">
      <c r="A1494">
        <v>1493</v>
      </c>
      <c r="B1494">
        <v>12404180</v>
      </c>
      <c r="C1494" t="str">
        <v>REQUEST</v>
      </c>
      <c r="D1494" t="str">
        <v>CERRADO</v>
      </c>
      <c r="E1494" t="str">
        <v>TIENDA</v>
      </c>
      <c r="F1494" t="str">
        <v>SERVIDOR</v>
      </c>
      <c r="G1494" t="str">
        <v>SERVIDOR</v>
      </c>
      <c r="H1494" t="str">
        <v>SERVIDOR</v>
      </c>
      <c r="I1494" t="str">
        <v>Acompañamiento para revisar daño que se presentó en el servidor; el cual se generó bajo Incidente Mayor 12404180</v>
      </c>
      <c r="J1494" t="str">
        <v>NO APLICA</v>
      </c>
      <c r="K1494" t="str">
        <v>Acompañamiento para revisar daño que se presentó en el servidor; el cual se generó bajo Incidente Mayor 12404180</v>
      </c>
      <c r="L1494" t="str">
        <v>Revisión del servidor porque no estaba funcionando si estaba prendido; se detecta de inicio que al gabinete le había caído agua; se revisa el servidor y este estaba con agua; se procede tomar evidencias; se desconecta inmediatamente; se le informa a la ingeniera Giovanna; ella informa a Ubaldo y solicitan que destape el servidor para verificar el estado; se destapa y se evidencia que tiene agua en la tarjeta principal. Esta ya estaba produciendo espuma; se informa y solicitan que lo seque; se procede a realizar el soplado con la sopladora pero después de terminar se evidencia nuevamente espuma en la parte afectada; s informa; autorizan que solicite un secador de cabello para pasarlo por la parte afectada; después de dos horas se evidencia daño en los microchips y se toman evidencias y se sugiere no prender el equipo para que no dañe las otras tarjetas. Solicitan retirar el servidor del gabinete para empacarlo. Se realiza el retiro y empaque del servidor; se le informa a seguridad donde queda el equipo. Servicio de apoyo para la configuración y subida de las 10 POS al servidor virtual para que estén operativas nuevamente</v>
      </c>
      <c r="M1494">
        <v>44676</v>
      </c>
      <c r="N1494">
        <v>44676</v>
      </c>
      <c r="O1494" t="str">
        <v>J185 JUMBO YOPAL</v>
      </c>
      <c r="P1494" t="str">
        <v>YOPAL</v>
      </c>
      <c r="Q1494" t="str">
        <v>RAFAEL BARRERA DIAZ</v>
      </c>
      <c r="R1494">
        <v>6766862</v>
      </c>
      <c r="S1494" t="str">
        <v>ORIENTE</v>
      </c>
    </row>
    <row r="1495">
      <c r="A1495">
        <v>1494</v>
      </c>
      <c r="B1495">
        <v>12404180</v>
      </c>
      <c r="C1495" t="str">
        <v>REQUEST</v>
      </c>
      <c r="D1495" t="str">
        <v>CERRADO</v>
      </c>
      <c r="E1495" t="str">
        <v>TIENDA</v>
      </c>
      <c r="F1495" t="str">
        <v>SERVIDOR</v>
      </c>
      <c r="G1495" t="str">
        <v>SERVIDOR</v>
      </c>
      <c r="H1495" t="str">
        <v>SERVIDOR</v>
      </c>
      <c r="I1495" t="str">
        <v>Acompañamiento para revisar daño que se presentó en el servidor; el cual se generó bajo Incidente Mayor 12404180</v>
      </c>
      <c r="J1495" t="str">
        <v>NO APLICA</v>
      </c>
      <c r="K1495" t="str">
        <v>Acompañamiento para revisar daño que se presentó en el servidor; el cual se generó bajo Incidente Mayor 12404180</v>
      </c>
      <c r="L1495" t="str">
        <v>Configuración de los verificadores de precio con la nueva dirección IP.</v>
      </c>
      <c r="M1495">
        <v>44676</v>
      </c>
      <c r="N1495">
        <v>44677</v>
      </c>
      <c r="O1495" t="str">
        <v>J185 JUMBO YOPAL</v>
      </c>
      <c r="P1495" t="str">
        <v>YOPAL</v>
      </c>
      <c r="Q1495" t="str">
        <v>RAFAEL BARRERA DIAZ</v>
      </c>
      <c r="R1495">
        <v>6766862</v>
      </c>
      <c r="S1495" t="str">
        <v>ORIENTE</v>
      </c>
    </row>
    <row r="1496" xml:space="preserve">
      <c r="A1496">
        <v>1495</v>
      </c>
      <c r="B1496">
        <v>12394512</v>
      </c>
      <c r="C1496" t="str">
        <v>REQUEST</v>
      </c>
      <c r="D1496" t="str">
        <v>CERRADO</v>
      </c>
      <c r="E1496" t="str">
        <v>TIENDA</v>
      </c>
      <c r="F1496" t="str">
        <v>POS</v>
      </c>
      <c r="G1496" t="str">
        <v>POS</v>
      </c>
      <c r="H1496" t="str">
        <v>WINCOR</v>
      </c>
      <c r="I1496"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Buena tarde solicita el retiro de la pos N 16 de la tienda metro Zipaquira por autorizacion del Director de la tienda._x000d_
Numero de caja pos: 16</v>
      </c>
      <c r="J1496" t="str">
        <v>NO APLICA</v>
      </c>
      <c r="K1496" t="str">
        <v>Me colaboran con un recurso para realizar el retiro; empaque; regularización de activos en ITAM con ayuda de Jonathan Maldonado y dejar listo para envío al centro de reparación</v>
      </c>
      <c r="L1496" t="str">
        <v>Se realizó la desconexión completa de la POS y se empacó toda en una caja. Se deja lista para que programen la trasportadora y la recoja. Los seriales de los equipos se le entregaron a Jonathan Maldonado para que realizara las actas de retiro de la tienda. El área de seguridad validó todo el alistamiento.</v>
      </c>
      <c r="M1496">
        <v>44676</v>
      </c>
      <c r="N1496">
        <v>44677</v>
      </c>
      <c r="O1496" t="str">
        <v>M077 METRO ZIPAQUIRA</v>
      </c>
      <c r="P1496" t="str">
        <v>ZIPAQUIRA</v>
      </c>
      <c r="Q1496" t="str">
        <v>ALEXANDER CASTILLO SOTELO</v>
      </c>
      <c r="R1496">
        <v>80216449</v>
      </c>
      <c r="S1496" t="str">
        <v>BOGOTA</v>
      </c>
    </row>
    <row r="1497" xml:space="preserve">
      <c r="A1497">
        <v>1496</v>
      </c>
      <c r="B1497">
        <v>12398513</v>
      </c>
      <c r="C1497" t="str">
        <v>REQUEST</v>
      </c>
      <c r="D1497" t="str">
        <v>CERRADO</v>
      </c>
      <c r="E1497" t="str">
        <v>TIENDA</v>
      </c>
      <c r="F1497" t="str">
        <v>INVENTARIO</v>
      </c>
      <c r="G1497" t="str">
        <v>INVENTARIO</v>
      </c>
      <c r="H1497" t="str">
        <v>INVENTARIO</v>
      </c>
      <c r="I1497"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Se solicita diligenciamiento del FORMATO_SOLICITUD_MOVIMIENTOS_INSTALACIONES_CABLEADO_LOGICO-ELECTRICO con lo que se requiere para dejar operativos los puntos de datos de: Laboratorio de Fruver; Laboratorio de Pasteleria; Charcuteria y Panaderia de la zona de empaque._x000d_
Area Afectada: charcuteria_x000d_
Dispositivo Afectado: punto de red_x000d_
</v>
      </c>
      <c r="J1497" t="str">
        <v>NO APLICA</v>
      </c>
      <c r="K1497" t="str" xml:space="preserve">
        <v xml:space="preserve">Descripcion: Se solicita diligenciamiento del FORMATO_SOLICITUD_MOVIMIENTOS_INSTALACIONES_CABLEADO_LOGICO-ELECTRICO con lo que se requiere para dejar operativos los puntos de datos de: Laboratorio de Fruver; Laboratorio de Pastelería; Charcutería y Panadería de la zona de empaque._x000d_
Se deben diligenciar las 3 primeras hojas del libro:_x000d_
En la primera; el detallado de lo que se requiere con el registro fotográfico. datos de la tienda en la parte superior_x000d_
En la segunda; hacer el mapa de cómo está actualmente la instalación_x000d_
En la tercera el mapa de lo propuesto._x000d_
Se hace entrega del formato en excel a Rafael Barrera vía whats app</v>
      </c>
      <c r="L1497" t="str">
        <v>Se realiza la inspección a los puntos requeridos; se toma medida de cuanto cable se requiere para cada punto se anexa evidencia y se le envía formato a la ingeniera Giovanna López para revisión; quien indica que está bien diligenciado.</v>
      </c>
      <c r="M1497">
        <v>44676</v>
      </c>
      <c r="N1497">
        <v>44677</v>
      </c>
      <c r="O1497" t="str">
        <v>J185 JUMBO YOPAL</v>
      </c>
      <c r="P1497" t="str">
        <v>YOPAL</v>
      </c>
      <c r="Q1497" t="str">
        <v>RAFAEL BARRERA DIAZ</v>
      </c>
      <c r="R1497">
        <v>6766862</v>
      </c>
      <c r="S1497" t="str">
        <v>ORIENTE</v>
      </c>
    </row>
    <row r="1498" xml:space="preserve">
      <c r="A1498">
        <v>1497</v>
      </c>
      <c r="B1498">
        <v>12400149</v>
      </c>
      <c r="C1498" t="str">
        <v>REQUEST</v>
      </c>
      <c r="D1498" t="str">
        <v>CERRADO</v>
      </c>
      <c r="E1498" t="str">
        <v>TIENDA</v>
      </c>
      <c r="F1498" t="str">
        <v>POS</v>
      </c>
      <c r="G1498" t="str">
        <v>POS</v>
      </c>
      <c r="H1498" t="str">
        <v>WINCOR</v>
      </c>
      <c r="I1498"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_x000d_
Solicito de su colaboracion con la validacion de la POS No 10 la cual presenta falla ya que la gabeta no abre; ya se reviso cableado y al parecer es el cable el que esta fallando._x000d_
_x000d_
Cordialmente_x000d_
_x000d_
Numero de caja: 10</v>
      </c>
      <c r="J1498" t="str">
        <v>NO APLICA</v>
      </c>
      <c r="K1498" t="str">
        <v>Me ayudas con esta solicitud.</v>
      </c>
      <c r="L1498" t="str" xml:space="preserve">
        <v xml:space="preserve">Se procede a localizar al jefe de sección de cajas el cual informa que tiene falla con la gaveta de la pos 10 de platos preparados; se localiza la caja y se procede a realizar pruebas con usuaria y efectivamente no sale la gaveta automáticamente; se procede a realizar pruebas a mover el cable de la Gaveta y se realizan pruebas y sale la gaveta; se procede a_x000d_
buscar un cable cbl printer mini din /rj12 5m para cambiarlo; el cual se encuentra uno nuevo en la sala de sistemas. Se realiza el cambio y se hacen pruebas y funciona correctamente. Se procede a organizar el cable y sacar el averiado; se organiza correctamente y se hacen pruebas nuevamente quedando funcional y a satisfacción del usuario. Nota: se deja el cable averiado marcado en sala de sistemas.</v>
      </c>
      <c r="M1498">
        <v>44676</v>
      </c>
      <c r="N1498">
        <v>44677</v>
      </c>
      <c r="O1498" t="str">
        <v>M195 METRO SANTA LUCIA</v>
      </c>
      <c r="P1498" t="str">
        <v>NEIVA</v>
      </c>
      <c r="Q1498" t="str">
        <v>LUIS FERNANDO QUIROGA SANCHEZ</v>
      </c>
      <c r="R1498">
        <v>1075267773</v>
      </c>
      <c r="S1498" t="str">
        <v>OCCIDENTE</v>
      </c>
    </row>
    <row r="1499" xml:space="preserve">
      <c r="A1499">
        <v>1498</v>
      </c>
      <c r="B1499">
        <v>12389827</v>
      </c>
      <c r="C1499" t="str">
        <v>REQUEST</v>
      </c>
      <c r="D1499" t="str">
        <v>CERRADO</v>
      </c>
      <c r="E1499" t="str">
        <v>TIENDA</v>
      </c>
      <c r="F1499" t="str">
        <v>BALANZA</v>
      </c>
      <c r="G1499" t="str">
        <v>MESA</v>
      </c>
      <c r="H1499" t="str">
        <v>METTLER</v>
      </c>
      <c r="I1499"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Buen dia; por favor intervenir en bascula de mesa del area de panaderia es desgastante para ustedes y para la tienda siempre se revisa y dia siguiente continua con la falla en las etiquetas; se debe gestionar cambio o revisar otra area que no use al 100% las basculas de mesa_x000d_
_x000d_
atento_x000d_
Area donde su ubica la balanza: panaderia</v>
      </c>
      <c r="J1499" t="str">
        <v>NO APLICA</v>
      </c>
      <c r="K1499" t="str" xml:space="preserve">
        <v xml:space="preserve">cordial saludo_x000d_
la parte se encuentra en sitio ; por favor proceda con su instalacion</v>
      </c>
      <c r="L1499" t="str">
        <v>Se procede a realizar validación del equipo tipo balanza de mesa para instalación de parte; específicamente la base completa donde se encuentra el cabezal de impresión y donde descansa el papel (mecanismo completo). Se procede a realizar pruebas con el usuario a satisfacción; se deja maquina operativa.</v>
      </c>
      <c r="M1499">
        <v>44677</v>
      </c>
      <c r="N1499">
        <v>44677</v>
      </c>
      <c r="O1499" t="str">
        <v>J045 JUMBO AV.DEL FERROCARRIL SANTA MARTA</v>
      </c>
      <c r="P1499" t="str">
        <v>SANTA MARTA</v>
      </c>
      <c r="Q1499" t="str">
        <v>ENRIQUE RAFAEL PONZON ORTEGA</v>
      </c>
      <c r="R1499">
        <v>1082888515</v>
      </c>
      <c r="S1499" t="str">
        <v>COSTA</v>
      </c>
    </row>
    <row r="1500">
      <c r="A1500">
        <v>1499</v>
      </c>
      <c r="B1500" t="str">
        <v>ACOMPAÑAMIENTO</v>
      </c>
      <c r="C1500" t="str">
        <v>ACOMPAÑAMIENTO</v>
      </c>
      <c r="D1500" t="str">
        <v>CERRADO</v>
      </c>
      <c r="E1500" t="str">
        <v>TIENDA</v>
      </c>
      <c r="F1500" t="str">
        <v>ACOMPAÑAMIENTO</v>
      </c>
      <c r="G1500" t="str">
        <v>ACOMPAÑAMIENTO</v>
      </c>
      <c r="H1500" t="str">
        <v>ACOMPAÑAMIENTO</v>
      </c>
      <c r="I1500" t="str">
        <v>Solicitud de técnico para apoyar atención de casos en tienda</v>
      </c>
      <c r="J1500" t="str">
        <v>NO APLICA</v>
      </c>
      <c r="K1500" t="str">
        <v>Acompañamiento</v>
      </c>
      <c r="L1500" t="str">
        <v>Se realiza actividad de acompañamiento en tienda</v>
      </c>
      <c r="M1500">
        <v>44677</v>
      </c>
      <c r="N1500">
        <v>44677</v>
      </c>
      <c r="O1500" t="str">
        <v>M032 LA 70</v>
      </c>
      <c r="P1500" t="str">
        <v>CALI</v>
      </c>
      <c r="Q1500" t="str">
        <v>LINA FERNANDA ARBOLEDA PRECIADO</v>
      </c>
      <c r="R1500">
        <v>1143832224</v>
      </c>
      <c r="S1500" t="str">
        <v>OCCIDENTE</v>
      </c>
    </row>
    <row r="1501">
      <c r="A1501">
        <v>1500</v>
      </c>
      <c r="B1501" t="str">
        <v>ACOMPAÑAMIENTO</v>
      </c>
      <c r="C1501" t="str">
        <v>ACOMPAÑAMIENTO</v>
      </c>
      <c r="D1501" t="str">
        <v>CERRADO</v>
      </c>
      <c r="E1501" t="str">
        <v>TIENDA</v>
      </c>
      <c r="F1501" t="str">
        <v>ACOMPAÑAMIENTO</v>
      </c>
      <c r="G1501" t="str">
        <v>ACOMPAÑAMIENTO</v>
      </c>
      <c r="H1501" t="str">
        <v>ACOMPAÑAMIENTO</v>
      </c>
      <c r="I1501" t="str">
        <v>Solicitud de técnico para apoyar atención de casos en tienda</v>
      </c>
      <c r="J1501" t="str">
        <v>NO APLICA</v>
      </c>
      <c r="K1501" t="str">
        <v>Acompañamiento</v>
      </c>
      <c r="L1501" t="str">
        <v>Se realiza actividad de acompañamiento en tienda</v>
      </c>
      <c r="M1501">
        <v>44677</v>
      </c>
      <c r="N1501">
        <v>44677</v>
      </c>
      <c r="O1501" t="str">
        <v>M032 LA 70</v>
      </c>
      <c r="P1501" t="str">
        <v>CALI</v>
      </c>
      <c r="Q1501" t="str">
        <v>LINA FERNANDA ARBOLEDA PRECIADO</v>
      </c>
      <c r="R1501">
        <v>1143832224</v>
      </c>
      <c r="S1501" t="str">
        <v>OCCIDENTE</v>
      </c>
    </row>
    <row r="1502">
      <c r="A1502">
        <v>1501</v>
      </c>
      <c r="B1502" t="str">
        <v>ACOMPAÑAMIENTO</v>
      </c>
      <c r="C1502" t="str">
        <v>ACOMPAÑAMIENTO</v>
      </c>
      <c r="D1502" t="str">
        <v>CERRADO</v>
      </c>
      <c r="E1502" t="str">
        <v>TIENDA</v>
      </c>
      <c r="F1502" t="str">
        <v>ACOMPAÑAMIENTO</v>
      </c>
      <c r="G1502" t="str">
        <v>ACOMPAÑAMIENTO</v>
      </c>
      <c r="H1502" t="str">
        <v>ACOMPAÑAMIENTO</v>
      </c>
      <c r="I1502" t="str">
        <v>Solicitud de técnico para apoyar atención de casos en tienda</v>
      </c>
      <c r="J1502" t="str">
        <v>NO APLICA</v>
      </c>
      <c r="K1502" t="str">
        <v>Acompañamiento</v>
      </c>
      <c r="L1502" t="str">
        <v>Se realiza actividad de acompañamiento en tienda</v>
      </c>
      <c r="M1502">
        <v>44677</v>
      </c>
      <c r="N1502">
        <v>44677</v>
      </c>
      <c r="O1502" t="str">
        <v>M032 LA 70</v>
      </c>
      <c r="P1502" t="str">
        <v>CALI</v>
      </c>
      <c r="Q1502" t="str">
        <v>LINA FERNANDA ARBOLEDA PRECIADO</v>
      </c>
      <c r="R1502">
        <v>1143832224</v>
      </c>
      <c r="S1502" t="str">
        <v>OCCIDENTE</v>
      </c>
    </row>
    <row r="1503" xml:space="preserve">
      <c r="A1503">
        <v>1502</v>
      </c>
      <c r="B1503">
        <v>12407384</v>
      </c>
      <c r="C1503" t="str">
        <v>REQUEST</v>
      </c>
      <c r="D1503" t="str">
        <v>CERRADO</v>
      </c>
      <c r="E1503" t="str">
        <v>TIENDA</v>
      </c>
      <c r="F1503" t="str">
        <v>PDA</v>
      </c>
      <c r="G1503" t="str">
        <v>PDA</v>
      </c>
      <c r="H1503" t="str">
        <v>HONEYWELL</v>
      </c>
      <c r="I1503"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Buena tarde me colabora para configurar la PDA DE ICOMMERCE</v>
      </c>
      <c r="J1503" t="str">
        <v>NO APLICA</v>
      </c>
      <c r="K1503" t="str">
        <v xml:space="preserve">Realizar el formateo de la PDA segun manual enviado para las Honeywal EDA51	</v>
      </c>
      <c r="L1503" t="str">
        <v>Inicialmente se intento hacer la actualización de la aplicación Janis pero generó error; no hacia las descargas; se intentó conectarla a otras redes wifi pero no las instalaba. Después ya no iniciaba la aplicación. Se procede con el formateo de la PDA y la actualización del firmware pero no permitió hacerlo como lo dice el manual; así que se hace manualmente y se carga la versión de firmware .38 con la SD. Se hace la instalación de las aplicaciones y las configuraciones para el área de Ecommerce. Se realizan las pruebas necesarias y funciona correctamente.</v>
      </c>
      <c r="M1503">
        <v>44678</v>
      </c>
      <c r="N1503">
        <v>44678</v>
      </c>
      <c r="O1503" t="str">
        <v>M077 METRO ZIPAQUIRA</v>
      </c>
      <c r="P1503" t="str">
        <v>ZIPAQUIRA</v>
      </c>
      <c r="Q1503" t="str">
        <v>ALEXANDER CASTILLO SOTELO</v>
      </c>
      <c r="R1503">
        <v>80216449</v>
      </c>
      <c r="S1503" t="str">
        <v>BOGOTA</v>
      </c>
    </row>
    <row r="1504" xml:space="preserve">
      <c r="A1504">
        <v>1503</v>
      </c>
      <c r="B1504">
        <v>12407384</v>
      </c>
      <c r="C1504" t="str">
        <v>REQUEST</v>
      </c>
      <c r="D1504" t="str">
        <v>CERRADO</v>
      </c>
      <c r="E1504" t="str">
        <v>TIENDA</v>
      </c>
      <c r="F1504" t="str">
        <v>PDA</v>
      </c>
      <c r="G1504" t="str">
        <v>PDA</v>
      </c>
      <c r="H1504" t="str">
        <v>HONEYWELL</v>
      </c>
      <c r="I1504"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Buena tarde me colabora para configurar la PDA DE ICOMMERCE</v>
      </c>
      <c r="J1504" t="str">
        <v>NO APLICA</v>
      </c>
      <c r="K1504" t="str">
        <v xml:space="preserve">Realizar el formateo de la PDA segun manual enviado para las Honeywal EDA51	</v>
      </c>
      <c r="L1504" t="str">
        <v>Inicialmente se intento hacer la actualización de la aplicación Janis pero generó error; no hacia las descargas; se intentó conectarla a otras redes wifi pero no las instalaba. Después ya no iniciaba la aplicación. Se procede con el formateo de la PDA y la actualización del firmware pero no permitió hacerlo como lo dice el manual; así que se hace manualmente y se carga la versión de firmware .38 con la SD. Se hace la instalación de las aplicaciones y las configuraciones para el área de Ecommerce. Se realizan las pruebas necesarias y funciona correctamente.</v>
      </c>
      <c r="M1504">
        <v>44678</v>
      </c>
      <c r="N1504">
        <v>44678</v>
      </c>
      <c r="O1504" t="str">
        <v>M077 METRO ZIPAQUIRA</v>
      </c>
      <c r="P1504" t="str">
        <v>ZIPAQUIRA</v>
      </c>
      <c r="Q1504" t="str">
        <v>ALEXANDER CASTILLO SOTELO</v>
      </c>
      <c r="R1504">
        <v>80216449</v>
      </c>
      <c r="S1504" t="str">
        <v>BOGOTA</v>
      </c>
    </row>
    <row r="1505" xml:space="preserve">
      <c r="A1505">
        <v>1504</v>
      </c>
      <c r="B1505">
        <v>12332514</v>
      </c>
      <c r="C1505" t="str">
        <v>REQUEST</v>
      </c>
      <c r="D1505" t="str">
        <v>CERRADO</v>
      </c>
      <c r="E1505" t="str">
        <v>TIENDA</v>
      </c>
      <c r="F1505" t="str">
        <v>BALANZA</v>
      </c>
      <c r="G1505" t="str">
        <v>MESA</v>
      </c>
      <c r="H1505" t="str">
        <v>METTLER</v>
      </c>
      <c r="I1505"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La bascula B-932069611 de la seccion de Carnes se daño y no fue posible arreglarla en la tienda; se requiere envio al laboratorio tecnico del proveedor._x000d_
_x000d_
Muchas gracias por su ayuda_x000d_
_x000d_
Cordial saludo_x000d_
Indica la ubicacion de tu balanza en la tienda: Rionegro</v>
      </c>
      <c r="J1505" t="str">
        <v>NO APLICA</v>
      </c>
      <c r="K1505" t="str" xml:space="preserve">
        <v xml:space="preserve">se requiere apoyo de isit para la configuración de ip de la balanza con serial B932069611 y su actualización de precios con el servidor de balanzas (para la actualización de los precios llamada a Deyssy aricapa) e instalación en el sitio de la cava de carnes._x000d_
apoyar con las actas de entrega con su firma y devolver el cau al grupo de la region centro para pasar el caso al grupo de inventario por la asignación.</v>
      </c>
      <c r="L1505" t="str">
        <v>Se revisa y se encuentra que la balanza nueva estaba averiada por lo cual no funcionaba correctamente; se revisa y se programa desde cero la balanza pero sigue sin funcionar; se habla con usuario Deysy de sistemas e indica que la balanza llegó mala de garantia por lo cual el error iba a persistir; se revisa y piden conectar la vieja balanza y volver a programarla para actualizarla lo cual no nos funciona la ip; se llama a sistemas pero el fallo persiste; se intenta programar otra vez la balanza pero persiste fallo y nos indica que mejor la dejemos armada que ya ellos verifican el punto de red con sistema y solicitar un nuevo servicio para montar otra balanza</v>
      </c>
      <c r="M1505">
        <v>44678</v>
      </c>
      <c r="N1505">
        <v>44679</v>
      </c>
      <c r="O1505" t="str">
        <v>J027 JUMBO RIONEGRO</v>
      </c>
      <c r="P1505" t="str">
        <v>RIONEGRO</v>
      </c>
      <c r="Q1505" t="str">
        <v>RICHARD LUNA QUINTERO</v>
      </c>
      <c r="R1505">
        <v>1152698990</v>
      </c>
      <c r="S1505" t="str">
        <v>CENTRO</v>
      </c>
    </row>
    <row r="1506" xml:space="preserve">
      <c r="A1506">
        <v>1505</v>
      </c>
      <c r="B1506">
        <v>12332514</v>
      </c>
      <c r="C1506" t="str">
        <v>REQUEST</v>
      </c>
      <c r="D1506" t="str">
        <v>CERRADO</v>
      </c>
      <c r="E1506" t="str">
        <v>TIENDA</v>
      </c>
      <c r="F1506" t="str">
        <v>BALANZA</v>
      </c>
      <c r="G1506" t="str">
        <v>MESA</v>
      </c>
      <c r="H1506" t="str">
        <v>METTLER</v>
      </c>
      <c r="I1506"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La bascula B-932069611 de la seccion de Carnes se daño y no fue posible arreglarla en la tienda; se requiere envio al laboratorio tecnico del proveedor._x000d_
_x000d_
Muchas gracias por su ayuda_x000d_
_x000d_
Cordial saludo_x000d_
Indica la ubicacion de tu balanza en la tienda: Rionegro</v>
      </c>
      <c r="J1506" t="str">
        <v>NO APLICA</v>
      </c>
      <c r="K1506" t="str" xml:space="preserve">
        <v xml:space="preserve">se requiere apoyo de isit para la configuración de ip de la balanza con serial B932069611 y su actualización de precios con el servidor de balanzas (para la actualización de los precios llamada a Deyssy aricapa) e instalación en el sitio de la cava de carnes._x000d_
apoyar con las actas de entrega con su firma y devolver el cau al grupo de la region centro para pasar el caso al grupo de inventario por la asignación.</v>
      </c>
      <c r="L1506" t="str">
        <v>Se revisa y se encuentra que la balanza nueva estaba averiada por lo cual no funcionaba correctamente; se revisa y se programa desde cero la balanza pero sigue sin funcionar; se habla con usuario Deysy de sistemas e indica que la balanza llegó mala de garantia por lo cual el error iba a persistir; se revisa y piden conectar la vieja balanza y volver a programarla para actualizarla lo cual no nos funciona la ip; se llama a sistemas pero el fallo persiste; se intenta programar otra vez la balanza pero persiste fallo y nos indica que mejor la dejemos armada que ya ellos verifican el punto de red con sistema y solicitar un nuevo servicio para montar otra balanza</v>
      </c>
      <c r="M1506">
        <v>44678</v>
      </c>
      <c r="N1506">
        <v>44679</v>
      </c>
      <c r="O1506" t="str">
        <v>J027 JUMBO RIONEGRO</v>
      </c>
      <c r="P1506" t="str">
        <v>RIONEGRO</v>
      </c>
      <c r="Q1506" t="str">
        <v>RICHARD LUNA QUINTERO</v>
      </c>
      <c r="R1506">
        <v>1152698990</v>
      </c>
      <c r="S1506" t="str">
        <v>CENTRO</v>
      </c>
    </row>
    <row r="1507" xml:space="preserve">
      <c r="A1507">
        <v>1506</v>
      </c>
      <c r="B1507">
        <v>12332514</v>
      </c>
      <c r="C1507" t="str">
        <v>REQUEST</v>
      </c>
      <c r="D1507" t="str">
        <v>CERRADO</v>
      </c>
      <c r="E1507" t="str">
        <v>TIENDA</v>
      </c>
      <c r="F1507" t="str">
        <v>BALANZA</v>
      </c>
      <c r="G1507" t="str">
        <v>MESA</v>
      </c>
      <c r="H1507" t="str">
        <v>METTLER</v>
      </c>
      <c r="I1507"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La bascula B-932069611 de la seccion de Carnes se daño y no fue posible arreglarla en la tienda; se requiere envio al laboratorio tecnico del proveedor._x000d_
_x000d_
Muchas gracias por su ayuda_x000d_
_x000d_
Cordial saludo_x000d_
Indica la ubicacion de tu balanza en la tienda: Rionegro</v>
      </c>
      <c r="J1507" t="str">
        <v>NO APLICA</v>
      </c>
      <c r="K1507" t="str" xml:space="preserve">
        <v xml:space="preserve">se requiere apoyo de isit para la configuración de ip de la balanza con serial B932069611 y su actualización de precios con el servidor de balanzas (para la actualización de los precios llamada a Deyssy aricapa) e instalación en el sitio de la cava de carnes._x000d_
apoyar con las actas de entrega con su firma y devolver el cau al grupo de la region centro para pasar el caso al grupo de inventario por la asignación.</v>
      </c>
      <c r="L1507" t="str">
        <v>Se revisa y se encuentra que la balanza nueva estaba averiada por lo cual no funcionaba correctamente; se revisa y se programa desde cero la balanza pero sigue sin funcionar; se habla con usuario Deysy de sistemas e indica que la balanza llegó mala de garantia por lo cual el error iba a persistir; se revisa y piden conectar la vieja balanza y volver a programarla para actualizarla lo cual no nos funciona la ip; se llama a sistemas pero el fallo persiste; se intenta programar otra vez la balanza pero persiste fallo y nos indica que mejor la dejemos armada que ya ellos verifican el punto de red con sistema y solicitar un nuevo servicio para montar otra balanza</v>
      </c>
      <c r="M1507">
        <v>44678</v>
      </c>
      <c r="N1507">
        <v>44679</v>
      </c>
      <c r="O1507" t="str">
        <v>J027 JUMBO RIONEGRO</v>
      </c>
      <c r="P1507" t="str">
        <v>RIONEGRO</v>
      </c>
      <c r="Q1507" t="str">
        <v>RICHARD LUNA QUINTERO</v>
      </c>
      <c r="R1507">
        <v>1152698990</v>
      </c>
      <c r="S1507" t="str">
        <v>CENTRO</v>
      </c>
    </row>
    <row r="1508" xml:space="preserve">
      <c r="A1508">
        <v>1507</v>
      </c>
      <c r="B1508">
        <v>12397625</v>
      </c>
      <c r="C1508" t="str">
        <v>INCIDENT</v>
      </c>
      <c r="D1508" t="str">
        <v>CERRADO</v>
      </c>
      <c r="E1508" t="str">
        <v>TIENDA</v>
      </c>
      <c r="F1508" t="str">
        <v>POS</v>
      </c>
      <c r="G1508" t="str">
        <v>POS</v>
      </c>
      <c r="H1508" t="str">
        <v>WINCOR</v>
      </c>
      <c r="I1508"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para reportar el visor clientes de la pos #1 no muestra informacion_x000d_
</v>
      </c>
      <c r="J1508" t="str">
        <v>NO APLICA</v>
      </c>
      <c r="K1508" t="str" xml:space="preserve">
        <v xml:space="preserve">se requiere apoyo de isit para la instalación y formateo de la pos 1 (la pos se encuentra en la oficina de sistemas) con el siguiente direccionamiento_x000d_
ip 10.131.16.137_x000d_
mascara 255.255.225.128_x000d_
Gateway 10.131.16.254_x000d_
ip server 10.131.16.129_x000d_
se adjunta el manual de formateo de pos en el cau y después de realizar la actividad avisar a soporte campo Cencosud para el tema de cargue de facturación y realizar actas de entrega y devolverr el cau a soporte centro para pasarlo al grupo de inventario.</v>
      </c>
      <c r="L1508" t="str">
        <v>se instala nueva pos pero se encuenta que estaba averiada por lo cual no sube y genera error; se cambia el disco duro y la tarjeta de red nuevas y se configura desde cero la POS antigua sólo que con partes de la nueva POS y queda funcionanado correctamente; se da información a Deysy quien indica  que la nueva POS SE VUELVE A GUARDAR EN LA CAJA QUE LLEGO</v>
      </c>
      <c r="M1508">
        <v>44678</v>
      </c>
      <c r="N1508">
        <v>44679</v>
      </c>
      <c r="O1508" t="str">
        <v>J027 JUMBO RIONEGRO</v>
      </c>
      <c r="P1508" t="str">
        <v>RIONEGRO</v>
      </c>
      <c r="Q1508" t="str">
        <v>RICHARD LUNA QUINTERO</v>
      </c>
      <c r="R1508">
        <v>1152698990</v>
      </c>
      <c r="S1508" t="str">
        <v>CENTRO</v>
      </c>
    </row>
    <row r="1509" xml:space="preserve">
      <c r="A1509">
        <v>1508</v>
      </c>
      <c r="B1509">
        <v>12397625</v>
      </c>
      <c r="C1509" t="str">
        <v>INCIDENT</v>
      </c>
      <c r="D1509" t="str">
        <v>CERRADO</v>
      </c>
      <c r="E1509" t="str">
        <v>TIENDA</v>
      </c>
      <c r="F1509" t="str">
        <v>POS</v>
      </c>
      <c r="G1509" t="str">
        <v>POS</v>
      </c>
      <c r="H1509" t="str">
        <v>WINCOR</v>
      </c>
      <c r="I1509"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para reportar el visor clientes de la pos #1 no muestra informacion_x000d_
</v>
      </c>
      <c r="J1509" t="str">
        <v>NO APLICA</v>
      </c>
      <c r="K1509" t="str" xml:space="preserve">
        <v xml:space="preserve">se requiere apoyo de isit para la instalación y formateo de la pos 1 (la pos se encuentra en la oficina de sistemas) con el siguiente direccionamiento_x000d_
ip 10.131.16.137_x000d_
mascara 255.255.225.128_x000d_
Gateway 10.131.16.254_x000d_
ip server 10.131.16.129_x000d_
se adjunta el manual de formateo de pos en el cau y después de realizar la actividad avisar a soporte campo Cencosud para el tema de cargue de facturación y realizar actas de entrega y devolverr el cau a soporte centro para pasarlo al grupo de inventario.</v>
      </c>
      <c r="L1509" t="str">
        <v>se instala nueva pos pero se encuenta que estaba averiada por lo cual no sube y genera error; se cambia el disco duro y la tarjeta de red nuevas y se configura desde cero la POS antigua sólo que con partes de la nueva POS y queda funcionanado correctamente; se da información a Deysy quien indica  que la nueva POS SE VUELVE A GUARDAR EN LA CAJA QUE LLEGO</v>
      </c>
      <c r="M1509">
        <v>44678</v>
      </c>
      <c r="N1509">
        <v>44679</v>
      </c>
      <c r="O1509" t="str">
        <v>J027 JUMBO RIONEGRO</v>
      </c>
      <c r="P1509" t="str">
        <v>RIONEGRO</v>
      </c>
      <c r="Q1509" t="str">
        <v>RICHARD LUNA QUINTERO</v>
      </c>
      <c r="R1509">
        <v>1152698990</v>
      </c>
      <c r="S1509" t="str">
        <v>CENTRO</v>
      </c>
    </row>
    <row r="1510" xml:space="preserve">
      <c r="A1510">
        <v>1509</v>
      </c>
      <c r="B1510">
        <v>12398420</v>
      </c>
      <c r="C1510" t="str">
        <v>REQUEST</v>
      </c>
      <c r="D1510" t="str">
        <v>CERRADO</v>
      </c>
      <c r="E1510" t="str">
        <v>TIENDA</v>
      </c>
      <c r="F1510" t="str">
        <v>VERIFICADOR</v>
      </c>
      <c r="G1510" t="str">
        <v>VERIFICADOR</v>
      </c>
      <c r="H1510" t="str">
        <v>NEWLAND</v>
      </c>
      <c r="I1510"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Buenas tardes_x000d_
_x000d_
Me colaboran por favor con la revision del verificador DE BEBES.</v>
      </c>
      <c r="J1510" t="str">
        <v>NO APLICA</v>
      </c>
      <c r="K1510" t="str" xml:space="preserve">
        <v xml:space="preserve">se requiere apoyo de isit para validación de configuración del verificador que se encuentra en el área de bebes en pisos de venta._x000d_
se debe dejar en el kiosco para que funcione la validación y consulta de precios; ya que la usuaria indica que el verificador esta en el menú de administrador_x000d_
</v>
      </c>
      <c r="L1510" t="str">
        <v>Se hace revision fisica del verificador; se resetea varias veces de la energia lo cual no funciona lo cual se revisa configuracion del scaner en settings y se encuentra desactivado; se reactiva se reinica se hacen pruebas y queda ok</v>
      </c>
      <c r="M1510">
        <v>44678</v>
      </c>
      <c r="N1510">
        <v>44679</v>
      </c>
      <c r="O1510" t="str">
        <v>J027 JUMBO RIONEGRO</v>
      </c>
      <c r="P1510" t="str">
        <v>RIONEGRO</v>
      </c>
      <c r="Q1510" t="str">
        <v>RICHARD LUNA QUINTERO</v>
      </c>
      <c r="R1510">
        <v>1152698990</v>
      </c>
      <c r="S1510" t="str">
        <v>CENTRO</v>
      </c>
    </row>
    <row r="1511" xml:space="preserve">
      <c r="A1511">
        <v>1510</v>
      </c>
      <c r="B1511">
        <v>12403750</v>
      </c>
      <c r="C1511" t="str">
        <v>INCIDENT</v>
      </c>
      <c r="D1511" t="str">
        <v>CERRADO</v>
      </c>
      <c r="E1511" t="str">
        <v>TIENDA</v>
      </c>
      <c r="F1511" t="str">
        <v>PDA</v>
      </c>
      <c r="G1511" t="str">
        <v>PDA</v>
      </c>
      <c r="H1511" t="str">
        <v>HONEYWELL</v>
      </c>
      <c r="I1511" t="str" xml:space="preserve">
        <v xml:space="preserve">Datos usuario_x000d_
Nombre: Paula Andrea Carmona Toro_x000d_
Correo: PaulaAndrea.Carmona@cencosud.com.co_x000d_
Usuario AD: PACarmon_x000d_
Pais: Colombia_x000d_
Ubicacion: J027 JUMBO RIONEGRO_x000d_
Zona: Colombia Centro_x000d_
Unidad de Negocio: Supermercados_x000d_
Servicio: Tiendas &amp; Centros de Distribucion_x000d_
Telefono: 3146272884_x000d_
Anexo: 3146272884_x000d_
Descripcion: buenos dias_x000d_
el dia de hoy al prender la pda me pide una contraseña por favor me colaboran con la pronta solucion y muchas gracias._x000d_
Seccion de la tienda en donde se ubica la PDT o usuario: pgc</v>
      </c>
      <c r="J1511" t="str">
        <v>NO APLICA</v>
      </c>
      <c r="K1511" t="str">
        <v>se requiere apoyo de isit para el formateo de la pda del área de pgc; se adjunta el manual de configuración y en el perfil de administrador del pc de sistemas se encuentra la actualización de firmware del equipo; dejarle el perfil de piso de venta de supermercado</v>
      </c>
      <c r="L1511" t="str">
        <v>6:30 a.m. se revisa la PDA y encontrando que la PDA aparece con una contraseña por lo cual se procede con el formateo 7:30 am se hace configuración con manual lo cual se hace paso a paso; 8:30 a.m. se termina de descargar y se pasa la PDA a usuario para probar y queda funcionando</v>
      </c>
      <c r="M1511">
        <v>44678</v>
      </c>
      <c r="N1511">
        <v>44679</v>
      </c>
      <c r="O1511" t="str">
        <v>J027 JUMBO RIONEGRO</v>
      </c>
      <c r="P1511" t="str">
        <v>RIONEGRO</v>
      </c>
      <c r="Q1511" t="str">
        <v>RICHARD LUNA QUINTERO</v>
      </c>
      <c r="R1511">
        <v>1152698990</v>
      </c>
      <c r="S1511" t="str">
        <v>CENTRO</v>
      </c>
    </row>
    <row r="1512">
      <c r="A1512">
        <v>1511</v>
      </c>
      <c r="B1512" t="str">
        <v>ACOMPAÑAMIENTO</v>
      </c>
      <c r="C1512" t="str">
        <v>ACOMPAÑAMIENTO</v>
      </c>
      <c r="D1512" t="str">
        <v>CERRADO</v>
      </c>
      <c r="E1512" t="str">
        <v>TIENDA</v>
      </c>
      <c r="F1512" t="str">
        <v>ACOMPAÑAMIENTO</v>
      </c>
      <c r="G1512" t="str">
        <v>ACOMPAÑAMIENTO</v>
      </c>
      <c r="H1512" t="str">
        <v>ACOMPAÑAMIENTO</v>
      </c>
      <c r="I1512" t="str">
        <v>Solicitud de técnico para apoyar atención de casos en tienda</v>
      </c>
      <c r="J1512" t="str">
        <v>NO APLICA</v>
      </c>
      <c r="K1512" t="str">
        <v>Acompañamiento</v>
      </c>
      <c r="L1512" t="str">
        <v>Se realiza actividad de acompañamiento en tienda</v>
      </c>
      <c r="M1512">
        <v>44677</v>
      </c>
      <c r="N1512">
        <v>44679</v>
      </c>
      <c r="O1512" t="str">
        <v>J031 CALI CHIPICHAPE</v>
      </c>
      <c r="P1512" t="str">
        <v>CALI</v>
      </c>
      <c r="Q1512" t="str">
        <v>LINA FERNANDA ARBOLEDA PRECIADO</v>
      </c>
      <c r="R1512">
        <v>1143832224</v>
      </c>
      <c r="S1512" t="str">
        <v>OCCIDENTE</v>
      </c>
    </row>
    <row r="1513">
      <c r="A1513">
        <v>1512</v>
      </c>
      <c r="B1513" t="str">
        <v>ACOMPAÑAMIENTO</v>
      </c>
      <c r="C1513" t="str">
        <v>ACOMPAÑAMIENTO</v>
      </c>
      <c r="D1513" t="str">
        <v>CERRADO</v>
      </c>
      <c r="E1513" t="str">
        <v>TIENDA</v>
      </c>
      <c r="F1513" t="str">
        <v>ACOMPAÑAMIENTO</v>
      </c>
      <c r="G1513" t="str">
        <v>ACOMPAÑAMIENTO</v>
      </c>
      <c r="H1513" t="str">
        <v>ACOMPAÑAMIENTO</v>
      </c>
      <c r="I1513" t="str">
        <v>Solicitud de técnico para apoyar atención de casos en tienda</v>
      </c>
      <c r="J1513" t="str">
        <v>NO APLICA</v>
      </c>
      <c r="K1513" t="str">
        <v>Acompañamiento</v>
      </c>
      <c r="L1513" t="str">
        <v>Se realiza actividad de acompañamiento en tienda</v>
      </c>
      <c r="M1513">
        <v>44677</v>
      </c>
      <c r="N1513">
        <v>44679</v>
      </c>
      <c r="O1513" t="str">
        <v>J031 CALI CHIPICHAPE</v>
      </c>
      <c r="P1513" t="str">
        <v>CALI</v>
      </c>
      <c r="Q1513" t="str">
        <v>LINA FERNANDA ARBOLEDA PRECIADO</v>
      </c>
      <c r="R1513">
        <v>1143832224</v>
      </c>
      <c r="S1513" t="str">
        <v>OCCIDENTE</v>
      </c>
    </row>
    <row r="1514">
      <c r="A1514">
        <v>1513</v>
      </c>
      <c r="B1514" t="str">
        <v>ACOMPAÑAMIENTO</v>
      </c>
      <c r="C1514" t="str">
        <v>ACOMPAÑAMIENTO</v>
      </c>
      <c r="D1514" t="str">
        <v>CERRADO</v>
      </c>
      <c r="E1514" t="str">
        <v>TIENDA</v>
      </c>
      <c r="F1514" t="str">
        <v>ACOMPAÑAMIENTO</v>
      </c>
      <c r="G1514" t="str">
        <v>ACOMPAÑAMIENTO</v>
      </c>
      <c r="H1514" t="str">
        <v>ACOMPAÑAMIENTO</v>
      </c>
      <c r="I1514" t="str">
        <v>Solicitud de técnico para apoyar atención de casos en tienda</v>
      </c>
      <c r="J1514" t="str">
        <v>NO APLICA</v>
      </c>
      <c r="K1514" t="str">
        <v>Acompañamiento</v>
      </c>
      <c r="L1514" t="str">
        <v>Se realiza actividad de acompañamiento en tienda</v>
      </c>
      <c r="M1514">
        <v>44677</v>
      </c>
      <c r="N1514">
        <v>44679</v>
      </c>
      <c r="O1514" t="str">
        <v>J031 CALI CHIPICHAPE</v>
      </c>
      <c r="P1514" t="str">
        <v>CALI</v>
      </c>
      <c r="Q1514" t="str">
        <v>LINA FERNANDA ARBOLEDA PRECIADO</v>
      </c>
      <c r="R1514">
        <v>1143832224</v>
      </c>
      <c r="S1514" t="str">
        <v>OCCIDENTE</v>
      </c>
    </row>
    <row r="1515" xml:space="preserve">
      <c r="A1515">
        <v>1514</v>
      </c>
      <c r="B1515">
        <v>12403750</v>
      </c>
      <c r="C1515" t="str">
        <v>INCIDENT</v>
      </c>
      <c r="D1515" t="str">
        <v>CERRADO</v>
      </c>
      <c r="E1515" t="str">
        <v>TIENDA</v>
      </c>
      <c r="F1515" t="str">
        <v>PDA</v>
      </c>
      <c r="G1515" t="str">
        <v>PDA</v>
      </c>
      <c r="H1515" t="str">
        <v>HONEYWELL</v>
      </c>
      <c r="I1515" t="str" xml:space="preserve">
        <v xml:space="preserve">Datos usuario_x000d_
Nombre: Paula Andrea Carmona Toro_x000d_
Correo: PaulaAndrea.Carmona@cencosud.com.co_x000d_
Usuario AD: PACarmon_x000d_
Pais: Colombia_x000d_
Ubicacion: J027 JUMBO RIONEGRO_x000d_
Zona: Colombia Centro_x000d_
Unidad de Negocio: Supermercados_x000d_
Servicio: Tiendas &amp; Centros de Distribucion_x000d_
Telefono: 3146272884_x000d_
Anexo: 3146272884_x000d_
Descripcion: buenos dias_x000d_
el dia de hoy al prender la pda me pide una contraseña por favor me colaboran con la pronta solucion y muchas gracias._x000d_
Seccion de la tienda en donde se ubica la PDT o usuario: pgc</v>
      </c>
      <c r="J1515" t="str">
        <v>NO APLICA</v>
      </c>
      <c r="K1515" t="str">
        <v>se requiere apoyo de isit para el formateo de la pda del área de pgc; se adjunta el manual de configuración y en el perfil de administrador del pc de sistemas se encuentra la actualización de firmware del equipo; dejarle el perfil de piso de venta de supermercado</v>
      </c>
      <c r="L1515" t="str">
        <v>6:30 a.m. se revisa la PDA y encontrando que la PDA aparece con una contraseña por lo cual se procede con el formateo 7:30 am se hace configuración con manual lo cual se hace paso a paso; 8:30 a.m. se termina de descargar y se pasa la PDA a usuario para probar y queda funcionando</v>
      </c>
      <c r="M1515">
        <v>44678</v>
      </c>
      <c r="N1515">
        <v>44679</v>
      </c>
      <c r="O1515" t="str">
        <v>J027 JUMBO RIONEGRO</v>
      </c>
      <c r="P1515" t="str">
        <v>RIONEGRO</v>
      </c>
      <c r="Q1515" t="str">
        <v>RICHARD LUNA QUINTERO</v>
      </c>
      <c r="R1515">
        <v>1152698990</v>
      </c>
      <c r="S1515" t="str">
        <v>CENTRO</v>
      </c>
    </row>
    <row r="1516" xml:space="preserve">
      <c r="A1516">
        <v>1515</v>
      </c>
      <c r="B1516">
        <v>12396371</v>
      </c>
      <c r="C1516" t="str">
        <v>INCIDENT</v>
      </c>
      <c r="D1516" t="str">
        <v>CERRADO</v>
      </c>
      <c r="E1516" t="str">
        <v>TIENDA</v>
      </c>
      <c r="F1516" t="str">
        <v>POS</v>
      </c>
      <c r="G1516" t="str">
        <v>POS</v>
      </c>
      <c r="H1516" t="str">
        <v>WINCOR</v>
      </c>
      <c r="I1516"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la pos de electro #14 se calienta y se apaga.</v>
      </c>
      <c r="J1516" t="str">
        <v>NO APLICA</v>
      </c>
      <c r="K1516" t="str" xml:space="preserve">
        <v xml:space="preserve">Se solicita visita para el cambio de los ventiladores de la POS de electro_x000d_
1. Parte:VENTILADOR PEQUENO_x000d_
N° Parte:zz11144000_x000d_
2. Parte:VENTILADOR GRANDE_x000d_
N° Parte:la 105611</v>
      </c>
      <c r="L1516" t="str">
        <v>Se realizó el cambio de los dos Fan (Ventiladores); se inicio la POS y se verificó que funcionaran bien; se deja operativa la caja.</v>
      </c>
      <c r="M1516">
        <v>44679</v>
      </c>
      <c r="N1516">
        <v>44680</v>
      </c>
      <c r="O1516" t="str">
        <v>M074 METRO FACATATIVA</v>
      </c>
      <c r="P1516" t="str">
        <v>FACATATIVA</v>
      </c>
      <c r="Q1516" t="str">
        <v>ALEXANDER CASTILLO SOTELO</v>
      </c>
      <c r="R1516">
        <v>80216449</v>
      </c>
      <c r="S1516" t="str">
        <v>BOGOTA</v>
      </c>
    </row>
    <row r="1517" xml:space="preserve">
      <c r="A1517">
        <v>1516</v>
      </c>
      <c r="B1517">
        <v>12399786</v>
      </c>
      <c r="C1517" t="str">
        <v>REQUEST</v>
      </c>
      <c r="D1517" t="str">
        <v>CERRADO</v>
      </c>
      <c r="E1517" t="str">
        <v>TIENDA</v>
      </c>
      <c r="F1517" t="str">
        <v>PDA</v>
      </c>
      <c r="G1517" t="str">
        <v>PDA</v>
      </c>
      <c r="H1517" t="str">
        <v>HONEYWELL</v>
      </c>
      <c r="I1517"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PDA:EDA51-1-B623SOGA CON EL IMEI: 990011941289034 SE ESTA REINICIANDO Y SE APAGA CONSTANTEMENTE; SISTEMA LENTO._x000d_
Seccion de la tienda en donde se ubica la PDT o usuario: JUMBO GIRARDOT PFT_x000d_
</v>
      </c>
      <c r="J1517" t="str">
        <v>NO APLICA</v>
      </c>
      <c r="K1517" t="str">
        <v>revision de pda del jefe de perecederos ya que se esta reiniciando se anexa manual de configuracion</v>
      </c>
      <c r="L1517" t="str">
        <v>Se realiza revisión de la PDA con serial 20072B69AC y se encuentra con el display averiado pero funcional; se revisa y se encuentra que la PDA se reinicia constantemente y se queda en pantalla negra al momento de hacerle reinico o al momento de pasar algun QR de configuración. Se prosigue a realizar la actualización de firmware para formatear pero tampoco responde la PDA; enciende pero queda en pantalla negra. En comunicación con Harold Gonzalez soporte cencosud y se decide enviar la PDA por garantía; se alista la PDA para poder realizar el envío</v>
      </c>
      <c r="M1517">
        <v>44679</v>
      </c>
      <c r="N1517">
        <v>44680</v>
      </c>
      <c r="O1517" t="str">
        <v>J047 JUMBO GIRARDOT</v>
      </c>
      <c r="P1517" t="str">
        <v>GIRARDOT</v>
      </c>
      <c r="Q1517" t="str">
        <v>RAFAEL ARDILA PUENTES</v>
      </c>
      <c r="R1517">
        <v>1018419858</v>
      </c>
      <c r="S1517" t="str">
        <v>OCCIDENTE</v>
      </c>
    </row>
    <row r="1518" xml:space="preserve">
      <c r="A1518">
        <v>1517</v>
      </c>
      <c r="B1518">
        <v>12399786</v>
      </c>
      <c r="C1518" t="str">
        <v>REQUEST</v>
      </c>
      <c r="D1518" t="str">
        <v>CERRADO</v>
      </c>
      <c r="E1518" t="str">
        <v>TIENDA</v>
      </c>
      <c r="F1518" t="str">
        <v>PDA</v>
      </c>
      <c r="G1518" t="str">
        <v>PDA</v>
      </c>
      <c r="H1518" t="str">
        <v>HONEYWELL</v>
      </c>
      <c r="I1518"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PDA:EDA51-1-B623SOGA CON EL IMEI: 990011941289034 SE ESTA REINICIANDO Y SE APAGA CONSTANTEMENTE; SISTEMA LENTO._x000d_
Seccion de la tienda en donde se ubica la PDT o usuario: JUMBO GIRARDOT PFT_x000d_
</v>
      </c>
      <c r="J1518" t="str">
        <v>NO APLICA</v>
      </c>
      <c r="K1518" t="str">
        <v>revision de pda del jefe de perecederos ya que se esta reiniciando se anexa manual de configuracion</v>
      </c>
      <c r="L1518" t="str">
        <v>Se realiza revisión de la PDA con serial 20072B69AC y se encuentra con el display averiado pero funcional; se revisa y se encuentra que la PDA se reinicia constantemente y se queda en pantalla negra al momento de hacerle reinico o al momento de pasar algun QR de configuración. Se prosigue a realizar la actualización de firmware para formatear pero tampoco responde la PDA; enciende pero queda en pantalla negra. En comunicación con Harold Gonzalez soporte cencosud y se decide enviar la PDA por garantía; se alista la PDA para poder realizar el envío</v>
      </c>
      <c r="M1518">
        <v>44679</v>
      </c>
      <c r="N1518">
        <v>44680</v>
      </c>
      <c r="O1518" t="str">
        <v>J047 JUMBO GIRARDOT</v>
      </c>
      <c r="P1518" t="str">
        <v>GIRARDOT</v>
      </c>
      <c r="Q1518" t="str">
        <v>RAFAEL ARDILA PUENTES</v>
      </c>
      <c r="R1518">
        <v>1018419858</v>
      </c>
      <c r="S1518" t="str">
        <v>OCCIDENTE</v>
      </c>
    </row>
    <row r="1519" xml:space="preserve">
      <c r="A1519">
        <v>1518</v>
      </c>
      <c r="B1519">
        <v>12413701</v>
      </c>
      <c r="C1519" t="str">
        <v>REQUEST</v>
      </c>
      <c r="D1519" t="str">
        <v>CERRADO</v>
      </c>
      <c r="E1519" t="str">
        <v>TIENDA</v>
      </c>
      <c r="F1519" t="str">
        <v>BALANZA</v>
      </c>
      <c r="G1519" t="str">
        <v>MESA</v>
      </c>
      <c r="H1519" t="str">
        <v>METTLER</v>
      </c>
      <c r="I1519" t="str" xml:space="preserve">
        <v xml:space="preserve">Datos usuario_x000d_
Nombre: Edison Arley Ortiz Grisales_x000d_
Correo: EdisonArley.OrtizGrisales@cencosud.com.co_x000d_
Usuario AD: EDOrtizGr_x000d_
Pais: Colombia_x000d_
Ubicacion: J027 JUMBO RIONEGRO_x000d_
Zona: Colombia Centro_x000d_
Unidad de Negocio: Supermercados_x000d_
Servicio: Tiendas &amp; Centros de Distribucion_x000d_
Telefono: 3146171666_x000d_
Anexo: 5352400_x000d_
Descripcion: Actualizacion y cambio de bascula._x000d_
Area donde su ubica la balanza: Laboratorio carniceria.</v>
      </c>
      <c r="J1519" t="str">
        <v>NO APLICA</v>
      </c>
      <c r="K1519" t="str">
        <v>se requiere apoyo de isit para validar de balanza del área de carnes la cual no conecta a la red para la actualización de precios</v>
      </c>
      <c r="L1519" t="str">
        <v>Se conecta el computador de sistemas y sacamos la mac deL pc para encontrar el puerto al cual está conectado; se verifica y se habla con soporte DEYSY de sistemas y encuentra que el puerto no estaba bien configurado; revisamos y se conecta balanza y reconoce el puerto con la balanza se carga actualización; se prueba y queda correctamente actualizada. Equipo operativo</v>
      </c>
      <c r="M1519">
        <v>44680</v>
      </c>
      <c r="N1519">
        <v>44680</v>
      </c>
      <c r="O1519" t="str">
        <v>J027 JUMBO RIONEGRO</v>
      </c>
      <c r="P1519" t="str">
        <v>RIONEGRO</v>
      </c>
      <c r="Q1519" t="str">
        <v>RICHARD LUNA QUINTERO</v>
      </c>
      <c r="R1519">
        <v>1152698990</v>
      </c>
      <c r="S1519" t="str">
        <v>CENTRO</v>
      </c>
    </row>
    <row r="1520" xml:space="preserve">
      <c r="A1520">
        <v>1519</v>
      </c>
      <c r="B1520">
        <v>12414434</v>
      </c>
      <c r="C1520" t="str">
        <v>REQUEST</v>
      </c>
      <c r="D1520" t="str">
        <v>CERRADO</v>
      </c>
      <c r="E1520" t="str">
        <v>TIENDA</v>
      </c>
      <c r="F1520" t="str">
        <v>EQUIPAMIENTO</v>
      </c>
      <c r="G1520" t="str">
        <v>EQUIPAMIENTO</v>
      </c>
      <c r="H1520" t="str">
        <v>EQUIPAMIENTO</v>
      </c>
      <c r="I1520"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JUMBO_x000d_
Servicio: Sistemas_x000d_
Telefono: 3174373287_x000d_
Anexo: 3174373287_x000d_
Descripcion: Buenas Tardes_x000d_
_x000d_
Por favor dejar los activos de sistemas empacados y listos para devolver al Centro De Reparacion_x000d_
Indicar la ubicacion del computador en la tienda o sede: Sistemas</v>
      </c>
      <c r="J1520" t="str">
        <v>NO APLICA</v>
      </c>
      <c r="K1520" t="str">
        <v xml:space="preserve">Segun indicaciones que se dio a Alexander Castillo se deja listos los equipos para devolver al CRC; por favor devolver el CAU con el respectivo formato con las firmas para continuar con el proceso	</v>
      </c>
      <c r="L1520" t="str">
        <v>Se realizó la verificación de los seriales de cada uno de los equipos; se hizo el alistamiento; se dejaron empacados en cajas y marcados para hacer la devolución. Todo se realizó con la validación del area de seguridad.</v>
      </c>
      <c r="M1520">
        <v>44680</v>
      </c>
      <c r="N1520">
        <v>44680</v>
      </c>
      <c r="O1520" t="str">
        <v>M074 METRO FACATATIVA</v>
      </c>
      <c r="P1520" t="str">
        <v>FACATATIVA</v>
      </c>
      <c r="Q1520" t="str">
        <v>ALEXANDER CASTILLO SOTELO</v>
      </c>
      <c r="R1520">
        <v>80216449</v>
      </c>
      <c r="S1520" t="str">
        <v>BOGOTA</v>
      </c>
    </row>
    <row r="1521" xml:space="preserve">
      <c r="A1521">
        <v>1520</v>
      </c>
      <c r="B1521">
        <v>12414439</v>
      </c>
      <c r="C1521" t="str">
        <v>REQUEST</v>
      </c>
      <c r="D1521" t="str">
        <v>CERRADO</v>
      </c>
      <c r="E1521" t="str">
        <v>TIENDA</v>
      </c>
      <c r="F1521" t="str">
        <v>EQUIPAMIENTO</v>
      </c>
      <c r="G1521" t="str">
        <v>EQUIPAMIENTO</v>
      </c>
      <c r="H1521" t="str">
        <v>EQUIPAMIENTO</v>
      </c>
      <c r="I1521"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JUMBO_x000d_
Servicio: Sistemas_x000d_
Telefono: 3174373287_x000d_
Anexo: 3174373287_x000d_
Descripcion: Buenas Tardes_x000d_
_x000d_
Por favor dejar los equipos listos para dar de BAJA en la tienda_x000d_
Indicar la ubicacion del computador en la tienda o sede: Sistemas_x000d_
</v>
      </c>
      <c r="J1521" t="str">
        <v>NO APLICA</v>
      </c>
      <c r="K1521" t="str">
        <v>Según indicaciones que se dio a Alexander Castillo se deja listos los equipos para dar de BAJA; por favor devolver el CAU con el respectivo formato con las firmas para continuar con el proceso</v>
      </c>
      <c r="L1521" t="str">
        <v>Se realizo la verificación de los seriales de cada uno de los equipos; se hizo el alistamiento; se dejaron empacados en cajas y marcados para hacer la destrucción. Todo se realizó con la validación del área de seguridad.</v>
      </c>
      <c r="M1521">
        <v>44680</v>
      </c>
      <c r="N1521">
        <v>44680</v>
      </c>
      <c r="O1521" t="str">
        <v>M074 METRO FACATATIVA</v>
      </c>
      <c r="P1521" t="str">
        <v>FACATATIVA</v>
      </c>
      <c r="Q1521" t="str">
        <v>ALEXANDER CASTILLO SOTELO</v>
      </c>
      <c r="R1521">
        <v>80216449</v>
      </c>
      <c r="S1521" t="str">
        <v>BOGOTA</v>
      </c>
    </row>
    <row r="1522" xml:space="preserve">
      <c r="A1522">
        <v>1521</v>
      </c>
      <c r="B1522">
        <v>12400317</v>
      </c>
      <c r="C1522" t="str">
        <v>REQUEST</v>
      </c>
      <c r="D1522" t="str">
        <v>CERRADO</v>
      </c>
      <c r="E1522" t="str">
        <v>TIENDA</v>
      </c>
      <c r="F1522" t="str">
        <v>POS</v>
      </c>
      <c r="G1522" t="str">
        <v>POS</v>
      </c>
      <c r="H1522" t="str">
        <v>WINCOR</v>
      </c>
      <c r="I1522"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Supermercados_x000d_
Servicio: Tiendas &amp; Centros de Distribucion_x000d_
Telefono: 3207647357_x000d_
Anexo: 8308000_x000d_
Descripcion: Buenas tardes; me colabora con la pos #12 la caja se apago a la hora de ingresar un cajero y ya no prende. gracias_x000d_
</v>
      </c>
      <c r="J1522" t="str">
        <v>NO APLICA</v>
      </c>
      <c r="K1522" t="str">
        <v>revision de pos 12 con serial 6498720779 que no esta prendiendo; se validaron conexiones y energia en la pos y se encuentra bien</v>
      </c>
      <c r="L1522" t="str">
        <v xml:space="preserve">Se llega al sitio y se solicita  la información para realizar el procedimiento en el dispositivo del área de cajas; revisión de la línea pos #12; se verifican conexiones y voltajes  de  la unidad; todo funcionando correctamente. Se realizan pruebas con funcionario y enrolamiento de cajero en turno  pruebas con cliente y todo ok </v>
      </c>
      <c r="M1522">
        <v>44680</v>
      </c>
      <c r="N1522">
        <v>44683</v>
      </c>
      <c r="O1522" t="str">
        <v>J036 JUMBO POPAYAN CAMPANARIO</v>
      </c>
      <c r="P1522" t="str">
        <v>POPAYAN</v>
      </c>
      <c r="Q1522" t="str">
        <v>DANIEL FERNANDO PAREDES ARTEAGA</v>
      </c>
      <c r="R1522">
        <v>10301691</v>
      </c>
      <c r="S1522" t="str">
        <v>OCCIDENTE</v>
      </c>
    </row>
    <row r="1523" xml:space="preserve">
      <c r="A1523">
        <v>1522</v>
      </c>
      <c r="B1523">
        <v>12402077</v>
      </c>
      <c r="C1523" t="str">
        <v>REQUEST</v>
      </c>
      <c r="D1523" t="str">
        <v>CERRADO</v>
      </c>
      <c r="E1523" t="str">
        <v>TIENDA</v>
      </c>
      <c r="F1523" t="str">
        <v>PDA</v>
      </c>
      <c r="G1523" t="str">
        <v>PDA</v>
      </c>
      <c r="H1523" t="str">
        <v>HONEYWELL</v>
      </c>
      <c r="I1523"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La PDA "19086B5D96" AD -134107 se encuentra fuera de servicio ; el equipo no permite escanear no reconoce el sistema; hace tiempo quedo pendiente de solucion y hasta el momento no hemos tenido respuesta de su reparacion._x000d_
_x000d_
_x000d_
Seccion de la tienda en donde se ubica la PDT o usuario: JUMBO</v>
      </c>
      <c r="J1523" t="str">
        <v>NO APLICA</v>
      </c>
      <c r="K1523" t="str" xml:space="preserve">
        <v xml:space="preserve"> configuracion de pdas del area de recibo que no estan leyendo el ultimo digito del ean y toca ingresarlo manual; se anexan seriales y ultimo manual de las pdas._x000d_
21178B061E; 21178B0611;19086B5D96</v>
      </c>
      <c r="L1523" t="str">
        <v>Se solicita  la información para realizar  el procedimiento los dispositivos del área recibo. Las pdt  a reconfigurar  son 3 con los siguientes seriales  21178B061E; 21178B0611; 19086B5D96  en las cuales estaban sin acceso. Los dispositivos se encontraban descargados y se conectan para que carguen mientras se imprimen los códigos QR. Se inicia la configuración una por una para ir cargando. Terminada la configuración se inician pruebas con el usuario y todo ok con dos de las 3 pdt. Después de realizar el formateo de la pdt con serial 19086B5D96 se observa que el dispositivo muestra falla en el lector de códigos y no permite reconfigurar manualmente dejándola fuera de servicio. Se informa al ing Harold de la anomalía y se marca dispositivo con sticker indicando la falla. Se le informa al usuario y se entregan dos dispositivos funcionales uno con falla y un cargador con cable.</v>
      </c>
      <c r="M1523">
        <v>44680</v>
      </c>
      <c r="N1523">
        <v>44683</v>
      </c>
      <c r="O1523" t="str">
        <v>J036 JUMBO POPAYAN CAMPANARIO</v>
      </c>
      <c r="P1523" t="str">
        <v>POPAYAN</v>
      </c>
      <c r="Q1523" t="str">
        <v>DANIEL FERNANDO PAREDES ARTEAGA</v>
      </c>
      <c r="R1523">
        <v>10301691</v>
      </c>
      <c r="S1523" t="str">
        <v>OCCIDENTE</v>
      </c>
    </row>
    <row r="1524" xml:space="preserve">
      <c r="A1524">
        <v>1523</v>
      </c>
      <c r="B1524">
        <v>12402077</v>
      </c>
      <c r="C1524" t="str">
        <v>REQUEST</v>
      </c>
      <c r="D1524" t="str">
        <v>CERRADO</v>
      </c>
      <c r="E1524" t="str">
        <v>TIENDA</v>
      </c>
      <c r="F1524" t="str">
        <v>PDA</v>
      </c>
      <c r="G1524" t="str">
        <v>PDA</v>
      </c>
      <c r="H1524" t="str">
        <v>HONEYWELL</v>
      </c>
      <c r="I1524"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La PDA "19086B5D96" AD -134107 se encuentra fuera de servicio ; el equipo no permite escanear no reconoce el sistema; hace tiempo quedo pendiente de solucion y hasta el momento no hemos tenido respuesta de su reparacion._x000d_
_x000d_
_x000d_
Seccion de la tienda en donde se ubica la PDT o usuario: JUMBO</v>
      </c>
      <c r="J1524" t="str">
        <v>NO APLICA</v>
      </c>
      <c r="K1524" t="str" xml:space="preserve">
        <v xml:space="preserve"> configuracion de pdas del area de recibo que no estan leyendo el ultimo digito del ean y toca ingresarlo manual; se anexan seriales y ultimo manual de las pdas._x000d_
21178B061E; 21178B0611;19086B5D96</v>
      </c>
      <c r="L1524" t="str">
        <v>Se solicita  la información para realizar  el procedimiento los dispositivos del área recibo. Las pdt  a reconfigurar  son 3 con los siguientes seriales  21178B061E; 21178B0611; 19086B5D96  en las cuales estaban sin acceso. Los dispositivos se encontraban descargados y se conectan para que carguen mientras se imprimen los códigos QR. Se inicia la configuración una por una para ir cargando. Terminada la configuración se inician pruebas con el usuario y todo ok con dos de las 3 pdt. Después de realizar el formateo de la pdt con serial 19086B5D96 se observa que el dispositivo muestra falla en el lector de códigos y no permite reconfigurar manualmente dejándola fuera de servicio. Se informa al ing Harold de la anomalía y se marca dispositivo con sticker indicando la falla. Se le informa al usuario y se entregan dos dispositivos funcionales uno con falla y un cargador con cable.</v>
      </c>
      <c r="M1524">
        <v>44680</v>
      </c>
      <c r="N1524">
        <v>44683</v>
      </c>
      <c r="O1524" t="str">
        <v>J036 JUMBO POPAYAN CAMPANARIO</v>
      </c>
      <c r="P1524" t="str">
        <v>POPAYAN</v>
      </c>
      <c r="Q1524" t="str">
        <v>DANIEL FERNANDO PAREDES ARTEAGA</v>
      </c>
      <c r="R1524">
        <v>10301691</v>
      </c>
      <c r="S1524" t="str">
        <v>OCCIDENTE</v>
      </c>
    </row>
    <row r="1525" xml:space="preserve">
      <c r="A1525">
        <v>1524</v>
      </c>
      <c r="B1525">
        <v>12402088</v>
      </c>
      <c r="C1525" t="str">
        <v>REQUEST</v>
      </c>
      <c r="D1525" t="str">
        <v>CERRADO</v>
      </c>
      <c r="E1525" t="str">
        <v>TIENDA</v>
      </c>
      <c r="F1525" t="str">
        <v>PDA</v>
      </c>
      <c r="G1525" t="str">
        <v>PDA</v>
      </c>
      <c r="H1525" t="str">
        <v>HONEYWELL</v>
      </c>
      <c r="I1525" t="str" xml:space="preserve">
        <v xml:space="preserve">Datos usuario_x000d_
Nombre: Juan Carlos Gutierrez Meneses_x000d_
Correo: JuanCarlos.Gutierrez@cencosud.com.co_x000d_
Usuario AD: JCGutieM_x000d_
Pais: Colombia_x000d_
Ubicacion: J036 JUMBO POPAYAN CAMPANARIO_x000d_
Zona: Colombia Occidente_x000d_
Unidad de Negocio: Supermercados_x000d_
Servicio: Tiendas &amp; Centros de Distribucion_x000d_
Telefono: 1061710954_x000d_
Anexo: 3147072423_x000d_
Descripcion: configuracion de pdt_x000d_
Seccion de la tienda en donde se ubica la PDT o usuario: bazar tienda jumbo popayan_x000d_
</v>
      </c>
      <c r="J1525" t="str">
        <v>NO APLICA</v>
      </c>
      <c r="K1525" t="str">
        <v>revision de pda con serial 21178B05F5 que no esta leyendo ningun codigo se anexa ultimo manual del activo</v>
      </c>
      <c r="L1525" t="str">
        <v>Se solicita  la informacion para realizar  el procedimiento en el dispositivo del área recibo; se indica  que la pdt  a renconfigurar es  21178B05F5 en la cual estaba sin acceso. Se realiza configuración del dispositivo según manual y terminada la configuración se hacen pruebas con el usuario y todo ok  se entrega dispositivo funcional y cargado</v>
      </c>
      <c r="M1525">
        <v>44680</v>
      </c>
      <c r="N1525">
        <v>44683</v>
      </c>
      <c r="O1525" t="str">
        <v>J036 JUMBO POPAYAN CAMPANARIO</v>
      </c>
      <c r="P1525" t="str">
        <v>POPAYAN</v>
      </c>
      <c r="Q1525" t="str">
        <v>DANIEL FERNANDO PAREDES ARTEAGA</v>
      </c>
      <c r="R1525">
        <v>10301691</v>
      </c>
      <c r="S1525" t="str">
        <v>OCCIDENTE</v>
      </c>
    </row>
    <row r="1526" xml:space="preserve">
      <c r="A1526">
        <v>1525</v>
      </c>
      <c r="B1526">
        <v>12402092</v>
      </c>
      <c r="C1526" t="str">
        <v>REQUEST</v>
      </c>
      <c r="D1526" t="str">
        <v>CERRADO</v>
      </c>
      <c r="E1526" t="str">
        <v>TIENDA</v>
      </c>
      <c r="F1526" t="str">
        <v>CPU</v>
      </c>
      <c r="G1526" t="str">
        <v>CPU</v>
      </c>
      <c r="H1526" t="str">
        <v>LENOVO</v>
      </c>
      <c r="I1526" t="str" xml:space="preserve">
        <v xml:space="preserve">Datos usuario_x000d_
Nombre: Juan Carlos Gutierrez Meneses_x000d_
Correo: JuanCarlos.Gutierrez@cencosud.com.co_x000d_
Usuario AD: JCGutieM_x000d_
Pais: Colombia_x000d_
Ubicacion: J036 JUMBO POPAYAN CAMPANARIO_x000d_
Zona: Colombia Occidente_x000d_
Unidad de Negocio: Supermercados_x000d_
Servicio: Tiendas &amp; Centros de Distribucion_x000d_
Telefono: 1061710954_x000d_
Anexo: 3147072423_x000d_
Descripcion: no tiene instalado el programa para imprimir stickers_x000d_
no deja ingresar a la memoria compartida_x000d_
_x000d_
Indicar la ubicacion del computador en la tienda o sede: bazar jumbo popayan</v>
      </c>
      <c r="J1526" t="str">
        <v>NO APLICA</v>
      </c>
      <c r="K1526" t="str">
        <v xml:space="preserve"> instalacion del zebra desing los instaladores se encuentran en el equipo; mo fue posible la instalacion ya que no se pudo realizar la conexion remota en el host J036900WS109</v>
      </c>
      <c r="L1526" t="str">
        <v xml:space="preserve">Solicitan instalación y verificación del programa para uso de la impresora de ticket Zebra. No permite la instalación con el usuairo de soporte de Isit. Se solicita la clave del administrador local del pc y se hace la instalación pero al realizar la prueba con el  funcionario esta genera  un error. Indican que se debe bajar la versión del programa  de 3 a 2 ya que la versión superior presenta muchas fallas; se realiza la desintalación e instalación de la versión dada. Se realizan pruebas con funcionario y todo ok </v>
      </c>
      <c r="M1526">
        <v>44680</v>
      </c>
      <c r="N1526">
        <v>44683</v>
      </c>
      <c r="O1526" t="str">
        <v>J036 JUMBO POPAYAN CAMPANARIO</v>
      </c>
      <c r="P1526" t="str">
        <v>POPAYAN</v>
      </c>
      <c r="Q1526" t="str">
        <v>DANIEL FERNANDO PAREDES ARTEAGA</v>
      </c>
      <c r="R1526">
        <v>10301691</v>
      </c>
      <c r="S1526" t="str">
        <v>OCCIDENTE</v>
      </c>
    </row>
    <row r="1527" xml:space="preserve">
      <c r="A1527">
        <v>1526</v>
      </c>
      <c r="B1527">
        <v>12413747</v>
      </c>
      <c r="C1527" t="str">
        <v>REQUEST</v>
      </c>
      <c r="D1527" t="str">
        <v>CERRADO</v>
      </c>
      <c r="E1527" t="str">
        <v>TIENDA</v>
      </c>
      <c r="F1527" t="str">
        <v>PDA</v>
      </c>
      <c r="G1527" t="str">
        <v>PDA</v>
      </c>
      <c r="H1527" t="str">
        <v>HONEYWELL</v>
      </c>
      <c r="I1527" t="str" xml:space="preserve">
        <v xml:space="preserve">Datos usuario_x000d_
Nombre: Dalia Patricia Cortes Lucumi_x000d_
Correo: Dalia.Cortes@cencosud.com.co_x000d_
Usuario AD: dpclucum_x000d_
Pais: Colombia_x000d_
Ubicacion: J045 JUMBO AV.DEL FERROCARRIL SANTA MARTA_x000d_
Zona: Colombia Costa_x000d_
Unidad de Negocio: Supermercados_x000d_
Servicio: Tiendas &amp; Centros de Distribucion_x000d_
Telefono: 3163107065_x000d_
Anexo: 411_x000d_
Descripcion:_x000d_
Creacion de ticket rapido_x000d_
_x000d_
Marca: HONEYWELL_x000d_
_x000d_
Modelo: EDA51_x000d_
_x000d_
Serie: 21175B707E</v>
      </c>
      <c r="J1527" t="str">
        <v>NO APLICA</v>
      </c>
      <c r="K1527" t="str" xml:space="preserve">
        <v xml:space="preserve">Favor nos ayudan con personal en sitio para la configuracion horaria de las PDTs del area de recibo._x000d_
Las 03 PDTs presentan la hora equivocada</v>
      </c>
      <c r="L1527" t="str">
        <v>Se procede a realizar validación de los dispositivos tipo PDA; presentan falla en la zona horaria; se valida realizando configuración con escaneo de código QR para la parametrización correcta; se reinicia dispositivo la hora queda actualizada correctamente; se realizan pruebas con usuario a satisfacción se entregan dispositivos operativos.</v>
      </c>
      <c r="M1527">
        <v>44680</v>
      </c>
      <c r="N1527">
        <v>44683</v>
      </c>
      <c r="O1527" t="str">
        <v>J045 JUMBO AV.DEL FERROCARRIL SANTA MARTA</v>
      </c>
      <c r="P1527" t="str">
        <v>SANTA MARTA</v>
      </c>
      <c r="Q1527" t="str">
        <v>ENRIQUE RAFAEL PONZON ORTEGA</v>
      </c>
      <c r="R1527">
        <v>1082888515</v>
      </c>
      <c r="S1527" t="str">
        <v>COSTA</v>
      </c>
    </row>
    <row r="1528" xml:space="preserve">
      <c r="A1528">
        <v>1527</v>
      </c>
      <c r="B1528">
        <v>12219231</v>
      </c>
      <c r="C1528" t="str">
        <v>REQUEST</v>
      </c>
      <c r="D1528" t="str">
        <v>CERRADO</v>
      </c>
      <c r="E1528" t="str">
        <v>TIENDA</v>
      </c>
      <c r="F1528" t="str">
        <v>INVENTARIO</v>
      </c>
      <c r="G1528" t="str">
        <v>INVENTARIO</v>
      </c>
      <c r="H1528" t="str">
        <v>inVENTARIO</v>
      </c>
      <c r="I1528"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tecnico remoto para arreglo punto de red de la balanza del area de charcuteria y revision punto de red balanza de fruver._x000d_
Gracias_x000d_
Area donde su ubica la balanza: perecederos</v>
      </c>
      <c r="J1528" t="str">
        <v>NO APLICA</v>
      </c>
      <c r="K1528" t="str">
        <v xml:space="preserve"> realizar mapa de puntos de red para las balanzas del area de charcuteria y fruver. se anexa archivo.</v>
      </c>
      <c r="L1528" t="str">
        <v>Se solicita la informacion para realizar el procedimiento de ubicación del punto de fruver y la ubicación del punto de red y punto de voltaje. Se toman evidencias de los puntos y verifico distancia para el informe rastreando el cable hasta el punto de rack y tomo evidencia de los canales o soportes donde se encuentran los cables  hasta el rack. Se diligencia formato de Solicitud de instalación de puntos</v>
      </c>
      <c r="M1528">
        <v>44680</v>
      </c>
      <c r="N1528">
        <v>44683</v>
      </c>
      <c r="O1528" t="str">
        <v>J036 JUMBO POPAYAN CAMPANARIO</v>
      </c>
      <c r="P1528" t="str">
        <v>POPAYAN</v>
      </c>
      <c r="Q1528" t="str">
        <v>DANIEL FERNANDO PAREDES ARTEAGA</v>
      </c>
      <c r="R1528">
        <v>10301691</v>
      </c>
      <c r="S1528" t="str">
        <v>OCCIDENTE</v>
      </c>
    </row>
    <row r="1529" xml:space="preserve">
      <c r="A1529">
        <v>1528</v>
      </c>
      <c r="B1529">
        <v>12418924</v>
      </c>
      <c r="C1529" t="str">
        <v>REQUEST</v>
      </c>
      <c r="D1529" t="str">
        <v>CERRADO</v>
      </c>
      <c r="E1529" t="str">
        <v>TIENDA</v>
      </c>
      <c r="F1529" t="str">
        <v>POS</v>
      </c>
      <c r="G1529" t="str">
        <v>POS</v>
      </c>
      <c r="H1529" t="str">
        <v>WINCOR</v>
      </c>
      <c r="I1529"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caja 21 se esta apagando y no se ha podido colocar a trabajar_x000d_
Numero de caja pos: 21</v>
      </c>
      <c r="J1529" t="str">
        <v>NO APLICA</v>
      </c>
      <c r="K1529" t="str">
        <v>Favor nos ayudan con la validacion del equipo</v>
      </c>
      <c r="L1529" t="str">
        <v>Se procede a realizar validación del equipo tipo pos en el área de lineal de cajas; caja 21 de domicilio presenta apagados repentinos. Se valida la pos físicamente equipo no enciende; se realiza validación en toma eléctrica regulada y se procede a cambiar el cable de poder donde persiste falla. Se valida cambiando la conexión del equipo a otra toma regulada de corriente y el equipo enciende y sube de forma correcta; se realiza pruebas con impresora de tickets se conecta a la toma regulada que tiene problema y se logra constatar que la toma se encuentra presentando falla; se escala al soporte Cencosud Alveiro Hoyos y se le informa de la novedad. De igual manera se le informa al jefe del área de caja de turno la señora Irina donde se le dice de la novedad y se valida con la asistente del director para notificarle al personal de mantenimiento que se proceda con la revisión de la toma que presenta la falla en la caja 21. Se establece que para dejar activa la caja 21 de domicilio se le conecte una multitoma para dejar operativa la caja. Se valida con la jefa de caja dejando la caja operativa a satisfacción.</v>
      </c>
      <c r="M1529">
        <v>44683</v>
      </c>
      <c r="N1529">
        <v>44683</v>
      </c>
      <c r="O1529" t="str">
        <v>J045 JUMBO AV.DEL FERROCARRIL SANTA MARTA</v>
      </c>
      <c r="P1529" t="str">
        <v>SANTA MARTA</v>
      </c>
      <c r="Q1529" t="str">
        <v>ENRIQUE RAFAEL PONZON ORTEGA</v>
      </c>
      <c r="R1529">
        <v>1082888515</v>
      </c>
      <c r="S1529" t="str">
        <v>COSTA</v>
      </c>
    </row>
    <row r="1530" xml:space="preserve">
      <c r="A1530">
        <v>1529</v>
      </c>
      <c r="B1530">
        <v>12418924</v>
      </c>
      <c r="C1530" t="str">
        <v>REQUEST</v>
      </c>
      <c r="D1530" t="str">
        <v>CERRADO</v>
      </c>
      <c r="E1530" t="str">
        <v>TIENDA</v>
      </c>
      <c r="F1530" t="str">
        <v>POS</v>
      </c>
      <c r="G1530" t="str">
        <v>POS</v>
      </c>
      <c r="H1530" t="str">
        <v>WINCOR</v>
      </c>
      <c r="I1530"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caja 21 se esta apagando y no se ha podido colocar a trabajar_x000d_
Numero de caja pos: 21</v>
      </c>
      <c r="J1530" t="str">
        <v>NO APLICA</v>
      </c>
      <c r="K1530" t="str">
        <v>Favor nos ayudan con la validacion del equipo</v>
      </c>
      <c r="L1530" t="str">
        <v>Se procede a realizar validación del equipo tipo pos en el área de lineal de cajas; caja 21 de domicilio presenta apagados repentinos. Se valida la pos físicamente equipo no enciende; se realiza validación en toma eléctrica regulada y se procede a cambiar el cable de poder donde persiste falla. Se valida cambiando la conexión del equipo a otra toma regulada de corriente y el equipo enciende y sube de forma correcta; se realiza pruebas con impresora de tickets se conecta a la toma regulada que tiene problema y se logra constatar que la toma se encuentra presentando falla; se escala al soporte Cencosud Alveiro Hoyos y se le informa de la novedad. De igual manera se le informa al jefe del área de caja de turno la señora Irina donde se le dice de la novedad y se valida con la asistente del director para notificarle al personal de mantenimiento que se proceda con la revisión de la toma que presenta la falla en la caja 21. Se establece que para dejar activa la caja 21 de domicilio se le conecte una multitoma para dejar operativa la caja. Se valida con la jefa de caja dejando la caja operativa a satisfacción.</v>
      </c>
      <c r="M1530">
        <v>44683</v>
      </c>
      <c r="N1530">
        <v>44683</v>
      </c>
      <c r="O1530" t="str">
        <v>J045 JUMBO AV.DEL FERROCARRIL SANTA MARTA</v>
      </c>
      <c r="P1530" t="str">
        <v>SANTA MARTA</v>
      </c>
      <c r="Q1530" t="str">
        <v>ENRIQUE RAFAEL PONZON ORTEGA</v>
      </c>
      <c r="R1530">
        <v>1082888515</v>
      </c>
      <c r="S1530" t="str">
        <v>COSTA</v>
      </c>
    </row>
    <row r="1531">
      <c r="A1531">
        <v>1530</v>
      </c>
      <c r="B1531">
        <v>12404180</v>
      </c>
      <c r="C1531" t="str">
        <v>INCIDENT</v>
      </c>
      <c r="D1531" t="str">
        <v>CERRADO</v>
      </c>
      <c r="E1531" t="str">
        <v>TIENDA</v>
      </c>
      <c r="F1531" t="str">
        <v>SERVIDOR</v>
      </c>
      <c r="G1531" t="str">
        <v>SERVIDOR</v>
      </c>
      <c r="H1531" t="str">
        <v>SERVIDOR</v>
      </c>
      <c r="I1531" t="str">
        <v>Acompañamiento montaje de servidor que llegó a sitio para remplazar equipo que presentó daño</v>
      </c>
      <c r="J1531" t="str">
        <v>NO APLICA</v>
      </c>
      <c r="K1531" t="str">
        <v>Acompañamiento montaje de servidor que llegó a sitio para remplazar equipo que presentó daño</v>
      </c>
      <c r="L1531" t="str">
        <v>Se procede a recibir el servidor nuevo que llegó a sitio y a realizar el montaje del mismo en el rack. Se solicitó que se instalara en el rack auxiliar ya que la falla de filtrado de agua aún persiste en sitio. Se realiza montaje; identificación y ajuste de cableado. Durante el proceso se evidencia que el servidor presenta alarmas de corriente. Se inicia el proceso de configuración en conjunto con el equipo de Soporte POS en el que se siguen evidenciando las alarmas. Se presentan retrasos en la configuración ya que el servidor no tomaba red. Se pide dejar servidor para que en la noche el equipo de soporte POS realice la copia de seguridad. Se llega a sitio al siguiente día pero infoman que no se va a continuar con la actividad por los constantes bloqueos que presentó el servidor y que se está validando el proceso a seguir</v>
      </c>
      <c r="M1531">
        <v>44683</v>
      </c>
      <c r="N1531">
        <v>44683</v>
      </c>
      <c r="O1531" t="str">
        <v>J185 JUMBO YOPAL</v>
      </c>
      <c r="P1531" t="str">
        <v>YOPAL</v>
      </c>
      <c r="Q1531" t="str">
        <v>GABRIEL EDISSON GARCES GUAVITA</v>
      </c>
      <c r="R1531">
        <v>1121826158</v>
      </c>
      <c r="S1531" t="str">
        <v>ORIENTE</v>
      </c>
    </row>
    <row r="1532">
      <c r="A1532">
        <v>1531</v>
      </c>
      <c r="B1532">
        <v>12404180</v>
      </c>
      <c r="C1532" t="str">
        <v>INCIDENT</v>
      </c>
      <c r="D1532" t="str">
        <v>CERRADO</v>
      </c>
      <c r="E1532" t="str">
        <v>TIENDA</v>
      </c>
      <c r="F1532" t="str">
        <v>SERVIDOR</v>
      </c>
      <c r="G1532" t="str">
        <v>SERVIDOR</v>
      </c>
      <c r="H1532" t="str">
        <v>SERVIDOR</v>
      </c>
      <c r="I1532" t="str">
        <v>Acompañamiento montaje de servidor que llegó a sitio para remplazar equipo que presentó daño</v>
      </c>
      <c r="J1532" t="str">
        <v>NO APLICA</v>
      </c>
      <c r="K1532" t="str">
        <v>Acompañamiento montaje de servidor que llegó a sitio para remplazar equipo que presentó daño</v>
      </c>
      <c r="L1532" t="str">
        <v>Se procede a recibir el servidor nuevo que llegó a sitio y a realizar el montaje del mismo en el rack. Se solicitó que se instalara en el rack auxiliar ya que la falla de filtrado de agua aún persiste en sitio. Se realiza montaje; identificación y ajuste de cableado. Durante el proceso se evidencia que el servidor presenta alarmas de corriente. Se inicia el proceso de configuración en conjunto con el equipo de Soporte POS en el que se siguen evidenciando las alarmas. Se presentan retrasos en la configuración ya que el servidor no tomaba red. Se pide dejar servidor para que en la noche el equipo de soporte POS realice la copia de seguridad. Se llega a sitio al siguiente día pero infoman que no se va a continuar con la actividad por los constantes bloqueos que presentó el servidor y que se está validando el proceso a seguir</v>
      </c>
      <c r="M1532">
        <v>44683</v>
      </c>
      <c r="N1532">
        <v>44683</v>
      </c>
      <c r="O1532" t="str">
        <v>J185 JUMBO YOPAL</v>
      </c>
      <c r="P1532" t="str">
        <v>YOPAL</v>
      </c>
      <c r="Q1532" t="str">
        <v>GABRIEL EDISSON GARCES GUAVITA</v>
      </c>
      <c r="R1532">
        <v>1121826158</v>
      </c>
      <c r="S1532" t="str">
        <v>ORIENTE</v>
      </c>
    </row>
    <row r="1533">
      <c r="A1533">
        <v>1532</v>
      </c>
      <c r="B1533">
        <v>12404180</v>
      </c>
      <c r="C1533" t="str">
        <v>INCIDENT</v>
      </c>
      <c r="D1533" t="str">
        <v>CERRADO</v>
      </c>
      <c r="E1533" t="str">
        <v>TIENDA</v>
      </c>
      <c r="F1533" t="str">
        <v>SERVIDOR</v>
      </c>
      <c r="G1533" t="str">
        <v>SERVIDOR</v>
      </c>
      <c r="H1533" t="str">
        <v>SERVIDOR</v>
      </c>
      <c r="I1533" t="str">
        <v>Acompañamiento montaje de servidor que llegó a sitio para remplazar equipo que presentó daño</v>
      </c>
      <c r="J1533" t="str">
        <v>NO APLICA</v>
      </c>
      <c r="K1533" t="str">
        <v>Acompañamiento montaje de servidor que llegó a sitio para remplazar equipo que presentó daño</v>
      </c>
      <c r="L1533" t="str">
        <v>Se procede a recibir el servidor nuevo que llegó a sitio y a realizar el montaje del mismo en el rack. Se solicitó que se instalara en el rack auxiliar ya que la falla de filtrado de agua aún persiste en sitio. Se realiza montaje; identificación y ajuste de cableado. Durante el proceso se evidencia que el servidor presenta alarmas de corriente. Se inicia el proceso de configuración en conjunto con el equipo de Soporte POS en el que se siguen evidenciando las alarmas. Se presentan retrasos en la configuración ya que el servidor no tomaba red. Se pide dejar servidor para que en la noche el equipo de soporte POS realice la copia de seguridad. Se llega a sitio al siguiente día pero infoman que no se va a continuar con la actividad por los constantes bloqueos que presentó el servidor y que se está validando el proceso a seguir</v>
      </c>
      <c r="M1533">
        <v>44683</v>
      </c>
      <c r="N1533">
        <v>44683</v>
      </c>
      <c r="O1533" t="str">
        <v>J185 JUMBO YOPAL</v>
      </c>
      <c r="P1533" t="str">
        <v>YOPAL</v>
      </c>
      <c r="Q1533" t="str">
        <v>GABRIEL EDISSON GARCES GUAVITA</v>
      </c>
      <c r="R1533">
        <v>1121826158</v>
      </c>
      <c r="S1533" t="str">
        <v>ORIENTE</v>
      </c>
    </row>
    <row r="1534" xml:space="preserve">
      <c r="A1534">
        <v>1533</v>
      </c>
      <c r="B1534">
        <v>12116938</v>
      </c>
      <c r="C1534" t="str">
        <v>REQUEST</v>
      </c>
      <c r="D1534" t="str">
        <v>CERRADO</v>
      </c>
      <c r="E1534" t="str">
        <v>TIENDA</v>
      </c>
      <c r="F1534" t="str">
        <v>BALANZA</v>
      </c>
      <c r="G1534" t="str">
        <v>MESA</v>
      </c>
      <c r="H1534" t="str">
        <v>METTLER</v>
      </c>
      <c r="I1534"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un revision en la balanza de mesa de carnes ya que el panel no le funciona; no se permite digitar ningun codigo_x000d_
Indica la ubicacion de tu balanza en la tienda: laboratorio de carnes numero de balanza: 51</v>
      </c>
      <c r="J1534" t="str">
        <v>NO APLICA</v>
      </c>
      <c r="K1534" t="str" xml:space="preserve">
        <v xml:space="preserve">Buen día._x000d_
Llega parte solicitado._x000d_
Tienda: Jumbo San Silvestre._x000d_
Equipo: BALANZA|MESA_x000d_
Marca: METTLER TOLEDO_x000d_
Modelo: BPLUS_x000d_
Serial: B924787158_x000d_
Inventario: DI-028550_x000d_
Se solicita reemplazo Harness Keypad bPlusH2 T2 balanza; entregar Balanza operativa a usuaria</v>
      </c>
      <c r="L1534" t="str">
        <v>Se realiza el cambio de bus de datos; se encuentra que la balanza no reconocia en su totalidad el teclado. Después de realizado el cambio del bus de datos del teclado; se hacen las respectivas pruebas de pesaje e impresión de ticket de precios establecido con el jefe de área encargado. Funcionamiento OK.</v>
      </c>
      <c r="M1534">
        <v>44683</v>
      </c>
      <c r="N1534">
        <v>44684</v>
      </c>
      <c r="O1534" t="str">
        <v>J126 JUMBO SAN SILVESTRE</v>
      </c>
      <c r="P1534" t="str">
        <v>BARRANCABERMEJA</v>
      </c>
      <c r="Q1534" t="str">
        <v>LUIS CARLOS ROJAS ACOSTA</v>
      </c>
      <c r="R1534">
        <v>1096188137</v>
      </c>
      <c r="S1534" t="str">
        <v>ORIENTE</v>
      </c>
    </row>
    <row r="1535" xml:space="preserve">
      <c r="A1535">
        <v>1534</v>
      </c>
      <c r="B1535">
        <v>12312483</v>
      </c>
      <c r="C1535" t="str">
        <v>REQUEST</v>
      </c>
      <c r="D1535" t="str">
        <v>CERRADO</v>
      </c>
      <c r="E1535" t="str">
        <v>TIENDA</v>
      </c>
      <c r="F1535" t="str">
        <v>IMPRESORA</v>
      </c>
      <c r="G1535" t="str">
        <v>POS</v>
      </c>
      <c r="H1535" t="str">
        <v>EPSON</v>
      </c>
      <c r="I1535" t="str" xml:space="preserve">
        <v xml:space="preserve">Datos usuario_x000d_
Nombre: Alejandra Delgado Palmera_x000d_
Correo: Alejandra.DelgadoPalmera@cencosud.com.co_x000d_
Usuario AD: ADelgadP_x000d_
Pais: Colombia_x000d_
Ubicacion: J126 JUMBO SAN SILVESTRE_x000d_
Zona: Colombia Oriente_x000d_
Unidad de Negocio: JUMBO_x000d_
Servicio: null_x000d_
Telefono: 3173818663_x000d_
Anexo: null_x000d_
Descripcion: buen dia_x000d_
_x000d_
me colaboras con la pos 8 no esta funcionando error en la impresora</v>
      </c>
      <c r="J1535" t="str">
        <v>NO APLICA</v>
      </c>
      <c r="K1535" t="str" xml:space="preserve">
        <v xml:space="preserve">Se solicita reemplazo Impresora POS_x000d_
Área: Línea de cajas_x000d_
Datos del equipo_x000d_
IMPRESORA|POS EPSON TM-H6000V | Nº SERIE: X5G5013854_x000d_
Equipo a impactar:_x000d_
IMPRESORA|POS EPSON TM-H6000IV | Nº SERIE: P5TF148889_x000d_
Actividad: Se solicita instalación; reemplazo impresora POS afectada. entregar operativa a jefe de cajas._x000d_
NOTA: Se debe realizar acta de entrega y retiro de activos respectivamente; devolver escaneados; no se permite cam scanner; debe ser escaner normal.</v>
      </c>
      <c r="L1535" t="str">
        <v>Se atiende el requerimiento de reemplazar impresora Epson TM-88VI en caja POS 7. Se realiza el cambio de impresora y se crea un CAU 12422105 para solicitar a soporte de Cencosud instalación de drivers para impresora nueva. Finalizada la configuración de drivers; se realizan las respectivas pruebas de funcionamiento en compañía de la persona encargada en caja; con un resultado satisfactorio. Funcionamiento OK. Se firman actas de entrega y retiro y se envían a soporte Cencosud Ever Becerra</v>
      </c>
      <c r="M1535">
        <v>44683</v>
      </c>
      <c r="N1535">
        <v>44684</v>
      </c>
      <c r="O1535" t="str">
        <v>J126 JUMBO SAN SILVESTRE</v>
      </c>
      <c r="P1535" t="str">
        <v>BARRANCABERMEJA</v>
      </c>
      <c r="Q1535" t="str">
        <v>LUIS CARLOS ROJAS ACOSTA</v>
      </c>
      <c r="R1535">
        <v>1096188137</v>
      </c>
      <c r="S1535" t="str">
        <v>ORIENTE</v>
      </c>
    </row>
    <row r="1536" xml:space="preserve">
      <c r="A1536">
        <v>1535</v>
      </c>
      <c r="B1536">
        <v>12312483</v>
      </c>
      <c r="C1536" t="str">
        <v>REQUEST</v>
      </c>
      <c r="D1536" t="str">
        <v>CERRADO</v>
      </c>
      <c r="E1536" t="str">
        <v>TIENDA</v>
      </c>
      <c r="F1536" t="str">
        <v>IMPRESORA</v>
      </c>
      <c r="G1536" t="str">
        <v>POS</v>
      </c>
      <c r="H1536" t="str">
        <v>EPSON</v>
      </c>
      <c r="I1536" t="str" xml:space="preserve">
        <v xml:space="preserve">Datos usuario_x000d_
Nombre: Alejandra Delgado Palmera_x000d_
Correo: Alejandra.DelgadoPalmera@cencosud.com.co_x000d_
Usuario AD: ADelgadP_x000d_
Pais: Colombia_x000d_
Ubicacion: J126 JUMBO SAN SILVESTRE_x000d_
Zona: Colombia Oriente_x000d_
Unidad de Negocio: JUMBO_x000d_
Servicio: null_x000d_
Telefono: 3173818663_x000d_
Anexo: null_x000d_
Descripcion: buen dia_x000d_
_x000d_
me colaboras con la pos 8 no esta funcionando error en la impresora</v>
      </c>
      <c r="J1536" t="str">
        <v>NO APLICA</v>
      </c>
      <c r="K1536" t="str" xml:space="preserve">
        <v xml:space="preserve">Se solicita reemplazo Impresora POS_x000d_
Área: Línea de cajas_x000d_
Datos del equipo_x000d_
IMPRESORA|POS EPSON TM-H6000V | Nº SERIE: X5G5013854_x000d_
Equipo a impactar:_x000d_
IMPRESORA|POS EPSON TM-H6000IV | Nº SERIE: P5TF148889_x000d_
Actividad: Se solicita instalación; reemplazo impresora POS afectada. entregar operativa a jefe de cajas._x000d_
NOTA: Se debe realizar acta de entrega y retiro de activos respectivamente; devolver escaneados; no se permite cam scanner; debe ser escaner normal.</v>
      </c>
      <c r="L1536" t="str">
        <v>Se atiende el requerimiento de reemplazar impresora Epson TM-88VI en caja POS 7. Se realiza el cambio de impresora y se crea un CAU 12422105 para solicitar a soporte de Cencosud instalación de drivers para impresora nueva. Finalizada la configuración de drivers; se realizan las respectivas pruebas de funcionamiento en compañía de la persona encargada en caja; con un resultado satisfactorio. Funcionamiento OK. Se firman actas de entrega y retiro y se envían a soporte Cencosud Ever Becerra</v>
      </c>
      <c r="M1536">
        <v>44683</v>
      </c>
      <c r="N1536">
        <v>44684</v>
      </c>
      <c r="O1536" t="str">
        <v>J126 JUMBO SAN SILVESTRE</v>
      </c>
      <c r="P1536" t="str">
        <v>BARRANCABERMEJA</v>
      </c>
      <c r="Q1536" t="str">
        <v>LUIS CARLOS ROJAS ACOSTA</v>
      </c>
      <c r="R1536">
        <v>1096188137</v>
      </c>
      <c r="S1536" t="str">
        <v>ORIENTE</v>
      </c>
    </row>
    <row r="1537" xml:space="preserve">
      <c r="A1537">
        <v>1536</v>
      </c>
      <c r="B1537">
        <v>12344563</v>
      </c>
      <c r="C1537" t="str">
        <v>REQUEST</v>
      </c>
      <c r="D1537" t="str">
        <v>CERRADO</v>
      </c>
      <c r="E1537" t="str">
        <v>TIENDA</v>
      </c>
      <c r="F1537" t="str">
        <v>SCANNER</v>
      </c>
      <c r="G1537" t="str">
        <v>BALANZA</v>
      </c>
      <c r="H1537" t="str">
        <v>DATALOGIC</v>
      </c>
      <c r="I1537" t="str" xml:space="preserve">
        <v xml:space="preserve">Zona: Colombia Costa_x000d_
Unidad de Negocio: Supermercados_x000d_
Servicio: Sistemas_x000d_
Telefono: 3176592835_x000d_
Anexo: 7860403_x000d_
Descripcion: Se Crea Ticket para Ingresar en Itam escanner balanza_x000d_
Seriales: S22032010553018_x000d_
Adjuntos: Remision.pdf</v>
      </c>
      <c r="J1537" t="str">
        <v>NO APLICA</v>
      </c>
      <c r="K1537" t="str" xml:space="preserve">
        <v xml:space="preserve">Favor nos ayudan con la instalacion del nuevo escanner balanza_x000d_
tener presente la calibracion del equipo con el pesaje._x000d_
SCANNER POS|BALANZA DATALOGIC 9800 | Nº SERIE: F16M02209</v>
      </c>
      <c r="L1537" t="str">
        <v>Se procede a validar equipo tipo scanner balanza marca Datalogic; se debe realizar cambio e instalación del equipo en el área lineal de cajas (caja12). Se valida configuración del equipo. Se realiza pruebas con jefe del área de caja a satisfacción. Se deja equipo operativo.</v>
      </c>
      <c r="M1537">
        <v>44683</v>
      </c>
      <c r="N1537">
        <v>44684</v>
      </c>
      <c r="O1537" t="str">
        <v>J045 JUMBO AV.DEL FERROCARRIL SANTA MARTA</v>
      </c>
      <c r="P1537" t="str">
        <v>SANTA MARTA</v>
      </c>
      <c r="Q1537" t="str">
        <v>ENRIQUE RAFAEL PONZON ORTEGA</v>
      </c>
      <c r="R1537">
        <v>1082888515</v>
      </c>
      <c r="S1537" t="str">
        <v>COSTA</v>
      </c>
    </row>
    <row r="1538" xml:space="preserve">
      <c r="A1538">
        <v>1537</v>
      </c>
      <c r="B1538">
        <v>12419028</v>
      </c>
      <c r="C1538" t="str">
        <v>REQUEST</v>
      </c>
      <c r="D1538" t="str">
        <v>CERRADO</v>
      </c>
      <c r="E1538" t="str">
        <v>TIENDA</v>
      </c>
      <c r="F1538" t="str">
        <v>SCANNER</v>
      </c>
      <c r="G1538" t="str">
        <v>BALANZA</v>
      </c>
      <c r="H1538" t="str">
        <v>DATALOGIC</v>
      </c>
      <c r="I153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Buen dia se solicita la instalacion de 4 scanner balanzas zebra con seriales._x000d_
S22032010556688_x000d_
S22032010550089_x000d_
S22032010552996_x000d_
S22032010553003_x000d_
retirar lo scanner balanzas datalogic 9800 con seriales:_x000d_
F15C19459_x000d_
F15C19468_x000d_
F15C19456_x000d_
F15C19464</v>
      </c>
      <c r="J1538" t="str">
        <v>NO APLICA</v>
      </c>
      <c r="K1538" t="str">
        <v>instalacion de scanner balanzas ; las masas de calibracion ya se encuentran en tienda</v>
      </c>
      <c r="L1538" t="str">
        <v>Se procede a hacer el cambio de 4 scanner balanza; retirando los equipos marca Datalogic con seriales F15C19459; F15C19468; F15C19456 y F15C19464 e instalando los scaner balanza marca Zebra con seriales S22032010556688; S22032010550089; S22032010552996 y S22032010553003. Se realiza configuración y calibración; se hacen pruebas con usuarios y quedan todos operativos. Finalizado el cambio se procede a hacer firmar actas de entrega y retiro de los equipos</v>
      </c>
      <c r="M1538">
        <v>44683</v>
      </c>
      <c r="N1538">
        <v>44684</v>
      </c>
      <c r="O1538" t="str">
        <v>J047 JUMBO GIRARDOT</v>
      </c>
      <c r="P1538" t="str">
        <v>GIRARDOT</v>
      </c>
      <c r="Q1538" t="str">
        <v>NELSON EDUARDO TORRES ROJAS</v>
      </c>
      <c r="R1538">
        <v>5821451</v>
      </c>
      <c r="S1538" t="str">
        <v>OCCIDENTE</v>
      </c>
    </row>
    <row r="1539" xml:space="preserve">
      <c r="A1539">
        <v>1538</v>
      </c>
      <c r="B1539">
        <v>12419028</v>
      </c>
      <c r="C1539" t="str">
        <v>REQUEST</v>
      </c>
      <c r="D1539" t="str">
        <v>CERRADO</v>
      </c>
      <c r="E1539" t="str">
        <v>TIENDA</v>
      </c>
      <c r="F1539" t="str">
        <v>SCANNER</v>
      </c>
      <c r="G1539" t="str">
        <v>BALANZA</v>
      </c>
      <c r="H1539" t="str">
        <v>DATALOGIC</v>
      </c>
      <c r="I153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Buen dia se solicita la instalacion de 4 scanner balanzas zebra con seriales._x000d_
S22032010556688_x000d_
S22032010550089_x000d_
S22032010552996_x000d_
S22032010553003_x000d_
retirar lo scanner balanzas datalogic 9800 con seriales:_x000d_
F15C19459_x000d_
F15C19468_x000d_
F15C19456_x000d_
F15C19464</v>
      </c>
      <c r="J1539" t="str">
        <v>NO APLICA</v>
      </c>
      <c r="K1539" t="str">
        <v>instalacion de scanner balanzas ; las masas de calibracion ya se encuentran en tienda</v>
      </c>
      <c r="L1539" t="str">
        <v>Se procede a hacer el cambio de 4 scanner balanza; retirando los equipos marca Datalogic con seriales F15C19459; F15C19468; F15C19456 y F15C19464 e instalando los scaner balanza marca Zebra con seriales S22032010556688; S22032010550089; S22032010552996 y S22032010553003. Se realiza configuración y calibración; se hacen pruebas con usuarios y quedan todos operativos. Finalizado el cambio se procede a hacer firmar actas de entrega y retiro de los equipos</v>
      </c>
      <c r="M1539">
        <v>44683</v>
      </c>
      <c r="N1539">
        <v>44684</v>
      </c>
      <c r="O1539" t="str">
        <v>J047 JUMBO GIRARDOT</v>
      </c>
      <c r="P1539" t="str">
        <v>GIRARDOT</v>
      </c>
      <c r="Q1539" t="str">
        <v>NELSON EDUARDO TORRES ROJAS</v>
      </c>
      <c r="R1539">
        <v>5821451</v>
      </c>
      <c r="S1539" t="str">
        <v>OCCIDENTE</v>
      </c>
    </row>
    <row r="1540" xml:space="preserve">
      <c r="A1540">
        <v>1539</v>
      </c>
      <c r="B1540">
        <v>12419028</v>
      </c>
      <c r="C1540" t="str">
        <v>REQUEST</v>
      </c>
      <c r="D1540" t="str">
        <v>CERRADO</v>
      </c>
      <c r="E1540" t="str">
        <v>TIENDA</v>
      </c>
      <c r="F1540" t="str">
        <v>SCANNER</v>
      </c>
      <c r="G1540" t="str">
        <v>BALANZA</v>
      </c>
      <c r="H1540" t="str">
        <v>DATALOGIC</v>
      </c>
      <c r="I1540"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Buen dia se solicita la instalacion de 4 scanner balanzas zebra con seriales._x000d_
S22032010556688_x000d_
S22032010550089_x000d_
S22032010552996_x000d_
S22032010553003_x000d_
retirar lo scanner balanzas datalogic 9800 con seriales:_x000d_
F15C19459_x000d_
F15C19468_x000d_
F15C19456_x000d_
F15C19464</v>
      </c>
      <c r="J1540" t="str">
        <v>NO APLICA</v>
      </c>
      <c r="K1540" t="str">
        <v>instalacion de scanner balanzas ; las masas de calibracion ya se encuentran en tienda</v>
      </c>
      <c r="L1540" t="str">
        <v>Se procede a hacer el cambio de 4 scanner balanza; retirando los equipos marca Datalogic con seriales F15C19459; F15C19468; F15C19456 y F15C19464 e instalando los scaner balanza marca Zebra con seriales S22032010556688; S22032010550089; S22032010552996 y S22032010553003. Se realiza configuración y calibración; se hacen pruebas con usuarios y quedan todos operativos. Finalizado el cambio se procede a hacer firmar actas de entrega y retiro de los equipos</v>
      </c>
      <c r="M1540">
        <v>44683</v>
      </c>
      <c r="N1540">
        <v>44684</v>
      </c>
      <c r="O1540" t="str">
        <v>J047 JUMBO GIRARDOT</v>
      </c>
      <c r="P1540" t="str">
        <v>GIRARDOT</v>
      </c>
      <c r="Q1540" t="str">
        <v>NELSON EDUARDO TORRES ROJAS</v>
      </c>
      <c r="R1540">
        <v>5821451</v>
      </c>
      <c r="S1540" t="str">
        <v>OCCIDENTE</v>
      </c>
    </row>
    <row r="1541" xml:space="preserve">
      <c r="A1541">
        <v>1540</v>
      </c>
      <c r="B1541">
        <v>12419255</v>
      </c>
      <c r="C1541" t="str">
        <v>REQUEST</v>
      </c>
      <c r="D1541" t="str">
        <v>CERRADO</v>
      </c>
      <c r="E1541" t="str">
        <v>TIENDA</v>
      </c>
      <c r="F1541" t="str">
        <v>POS</v>
      </c>
      <c r="G1541" t="str">
        <v>IMPRESORA</v>
      </c>
      <c r="H1541" t="str">
        <v>EPSON</v>
      </c>
      <c r="I1541"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impresora de la caja 19 no timbra todos los productos que se escanean y se deconecta_x000d_
</v>
      </c>
      <c r="J1541" t="str">
        <v>NO APLICA</v>
      </c>
      <c r="K1541" t="str">
        <v>Favor nos ayudan con personal en sitio para la validacion del POS</v>
      </c>
      <c r="L1541" t="str">
        <v>Se procede a validar equipo pos de área de lineal de cajas; caja 19; presenta problema en los procesos al momento de ejecutar el escaneo se demora el procedimiento de mostrar los productos en el monitor; se realizan diversas pruebas en la pos que presenta la falla. Se valida como se encuentran físicamente cada cableado de los periféricos de la pos; se prueba con cambio de cables de monitor e impresora; se realiza mantenimiento en el equipo. Se detecta que el equipo se recalienta de forma considerable; se escala con el soporte de Cencosud sobre la novedad. Se valida que el equipo se le debe instalar ventilador para poder estabilizar la temperatura de la máquina; se autoriza quitar ventiladores de equipos que se encuentran en el área de sistemas y se procede con la instalación; luego se efectúan pruebas con jefe de cajas donde el equipo logra trabajar de forma correcta y se recibe a satisfacción del usuario. Equipo queda operativo.</v>
      </c>
      <c r="M1541">
        <v>44683</v>
      </c>
      <c r="N1541">
        <v>44684</v>
      </c>
      <c r="O1541" t="str">
        <v>J045 JUMBO AV.DEL FERROCARRIL SANTA MARTA</v>
      </c>
      <c r="P1541" t="str">
        <v>SANTA MARTA</v>
      </c>
      <c r="Q1541" t="str">
        <v>ENRIQUE RAFAEL PONZON ORTEGA</v>
      </c>
      <c r="R1541">
        <v>1082888515</v>
      </c>
      <c r="S1541" t="str">
        <v>COSTA</v>
      </c>
    </row>
    <row r="1542" xml:space="preserve">
      <c r="A1542">
        <v>1541</v>
      </c>
      <c r="B1542">
        <v>12419255</v>
      </c>
      <c r="C1542" t="str">
        <v>REQUEST</v>
      </c>
      <c r="D1542" t="str">
        <v>CERRADO</v>
      </c>
      <c r="E1542" t="str">
        <v>TIENDA</v>
      </c>
      <c r="F1542" t="str">
        <v>POS</v>
      </c>
      <c r="G1542" t="str">
        <v>IMPRESORA</v>
      </c>
      <c r="H1542" t="str">
        <v>EPSON</v>
      </c>
      <c r="I1542"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impresora de la caja 19 no timbra todos los productos que se escanean y se deconecta_x000d_
</v>
      </c>
      <c r="J1542" t="str">
        <v>NO APLICA</v>
      </c>
      <c r="K1542" t="str">
        <v>Favor nos ayudan con personal en sitio para la validacion del POS</v>
      </c>
      <c r="L1542" t="str">
        <v>Se procede a validar equipo pos de área de lineal de cajas; caja 19; presenta problema en los procesos al momento de ejecutar el escaneo se demora el procedimiento de mostrar los productos en el monitor; se realizan diversas pruebas en la pos que presenta la falla. Se valida como se encuentran físicamente cada cableado de los periféricos de la pos; se prueba con cambio de cables de monitor e impresora; se realiza mantenimiento en el equipo. Se detecta que el equipo se recalienta de forma considerable; se escala con el soporte de Cencosud sobre la novedad. Se valida que el equipo se le debe instalar ventilador para poder estabilizar la temperatura de la máquina; se autoriza quitar ventiladores de equipos que se encuentran en el área de sistemas y se procede con la instalación; luego se efectúan pruebas con jefe de cajas donde el equipo logra trabajar de forma correcta y se recibe a satisfacción del usuario. Equipo queda operativo.</v>
      </c>
      <c r="M1542">
        <v>44683</v>
      </c>
      <c r="N1542">
        <v>44684</v>
      </c>
      <c r="O1542" t="str">
        <v>J045 JUMBO AV.DEL FERROCARRIL SANTA MARTA</v>
      </c>
      <c r="P1542" t="str">
        <v>SANTA MARTA</v>
      </c>
      <c r="Q1542" t="str">
        <v>ENRIQUE RAFAEL PONZON ORTEGA</v>
      </c>
      <c r="R1542">
        <v>1082888515</v>
      </c>
      <c r="S1542" t="str">
        <v>COSTA</v>
      </c>
    </row>
    <row r="1543" xml:space="preserve">
      <c r="A1543">
        <v>1542</v>
      </c>
      <c r="B1543">
        <v>12419265</v>
      </c>
      <c r="C1543" t="str">
        <v>REQUEST</v>
      </c>
      <c r="D1543" t="str">
        <v>CERRADO</v>
      </c>
      <c r="E1543" t="str">
        <v>TIENDA</v>
      </c>
      <c r="F1543" t="str">
        <v>POS</v>
      </c>
      <c r="G1543" t="str">
        <v>IMPRESORA</v>
      </c>
      <c r="H1543" t="str">
        <v>EPSON</v>
      </c>
      <c r="I1543"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esta caja se escanean los productos y la impresora no los imprime todos se deconecta se apaga no se puede montar cajero_x000d_
Numero de caja pos: 12</v>
      </c>
      <c r="J1543" t="str">
        <v>NO APLICA</v>
      </c>
      <c r="K1543" t="str">
        <v>Favor nos ayudan con personal en sitio para la validacion del POS</v>
      </c>
      <c r="L1543" t="str">
        <v>Equipo de lineal de cajas generaba problemas con el scanner balanza marca Datalogic; se realiza cambio de equipo scanner balanza y se instala equipo marca Zebra. Se configura el equipo luego de la instalación; se valida pruebas con el usuario a satisfacción; equipo queda operativo.</v>
      </c>
      <c r="M1543">
        <v>44683</v>
      </c>
      <c r="N1543">
        <v>44684</v>
      </c>
      <c r="O1543" t="str">
        <v>J045 JUMBO AV.DEL FERROCARRIL SANTA MARTA</v>
      </c>
      <c r="P1543" t="str">
        <v>SANTA MARTA</v>
      </c>
      <c r="Q1543" t="str">
        <v>ENRIQUE RAFAEL PONZON ORTEGA</v>
      </c>
      <c r="R1543">
        <v>1082888515</v>
      </c>
      <c r="S1543" t="str">
        <v>COSTA</v>
      </c>
    </row>
    <row r="1544">
      <c r="A1544">
        <v>1543</v>
      </c>
      <c r="B1544" t="str">
        <v>ACOMPAÑAMIENTO</v>
      </c>
      <c r="C1544" t="str">
        <v>ACOMPAÑAMIENTO</v>
      </c>
      <c r="D1544" t="str">
        <v>CERRADO</v>
      </c>
      <c r="E1544" t="str">
        <v>TIENDA</v>
      </c>
      <c r="F1544" t="str">
        <v>ACOMPAÑAMIENTO</v>
      </c>
      <c r="G1544" t="str">
        <v>ACOMPAÑAMIENTO</v>
      </c>
      <c r="H1544" t="str">
        <v>ACOMPAÑAMIENTO</v>
      </c>
      <c r="I1544" t="str">
        <v>Solicitud de técnico para apoyar atención de casos en tienda</v>
      </c>
      <c r="J1544" t="str">
        <v>NO APLICA</v>
      </c>
      <c r="K1544" t="str">
        <v>Acompañamiento</v>
      </c>
      <c r="L1544" t="str">
        <v>Se realiza actividad de acompañamiento en tienda</v>
      </c>
      <c r="M1544">
        <v>44684</v>
      </c>
      <c r="N1544">
        <v>44684</v>
      </c>
      <c r="O1544" t="str">
        <v>M075 SIMON BOLIVAR</v>
      </c>
      <c r="P1544" t="str">
        <v>CALI</v>
      </c>
      <c r="Q1544" t="str">
        <v>LINA FERNANDA ARBOLEDA PRECIADO</v>
      </c>
      <c r="R1544">
        <v>1143832224</v>
      </c>
      <c r="S1544" t="str">
        <v>OCCIDENTE</v>
      </c>
    </row>
    <row r="1545">
      <c r="A1545">
        <v>1544</v>
      </c>
      <c r="B1545" t="str">
        <v>ACOMPAÑAMIENTO</v>
      </c>
      <c r="C1545" t="str">
        <v>ACOMPAÑAMIENTO</v>
      </c>
      <c r="D1545" t="str">
        <v>CERRADO</v>
      </c>
      <c r="E1545" t="str">
        <v>TIENDA</v>
      </c>
      <c r="F1545" t="str">
        <v>ACOMPAÑAMIENTO</v>
      </c>
      <c r="G1545" t="str">
        <v>ACOMPAÑAMIENTO</v>
      </c>
      <c r="H1545" t="str">
        <v>ACOMPAÑAMIENTO</v>
      </c>
      <c r="I1545" t="str">
        <v>Solicitud de técnico para apoyar atención de casos en tienda</v>
      </c>
      <c r="J1545" t="str">
        <v>NO APLICA</v>
      </c>
      <c r="K1545" t="str">
        <v>Acompañamiento</v>
      </c>
      <c r="L1545" t="str">
        <v>Se realiza actividad de acompañamiento en tienda</v>
      </c>
      <c r="M1545">
        <v>44684</v>
      </c>
      <c r="N1545">
        <v>44684</v>
      </c>
      <c r="O1545" t="str">
        <v>M075 SIMON BOLIVAR</v>
      </c>
      <c r="P1545" t="str">
        <v>CALI</v>
      </c>
      <c r="Q1545" t="str">
        <v>LINA FERNANDA ARBOLEDA PRECIADO</v>
      </c>
      <c r="R1545">
        <v>1143832224</v>
      </c>
      <c r="S1545" t="str">
        <v>OCCIDENTE</v>
      </c>
    </row>
    <row r="1546">
      <c r="A1546">
        <v>1545</v>
      </c>
      <c r="B1546" t="str">
        <v>ACOMPAÑAMIENTO</v>
      </c>
      <c r="C1546" t="str">
        <v>ACOMPAÑAMIENTO</v>
      </c>
      <c r="D1546" t="str">
        <v>CERRADO</v>
      </c>
      <c r="E1546" t="str">
        <v>TIENDA</v>
      </c>
      <c r="F1546" t="str">
        <v>ACOMPAÑAMIENTO</v>
      </c>
      <c r="G1546" t="str">
        <v>ACOMPAÑAMIENTO</v>
      </c>
      <c r="H1546" t="str">
        <v>ACOMPAÑAMIENTO</v>
      </c>
      <c r="I1546" t="str">
        <v>Solicitud de técnico para apoyar atención de casos en tienda</v>
      </c>
      <c r="J1546" t="str">
        <v>NO APLICA</v>
      </c>
      <c r="K1546" t="str">
        <v>Acompañamiento</v>
      </c>
      <c r="L1546" t="str">
        <v>Se realiza actividad de acompañamiento en tienda</v>
      </c>
      <c r="M1546">
        <v>44686</v>
      </c>
      <c r="N1546">
        <v>44684</v>
      </c>
      <c r="O1546" t="str">
        <v>J031 CALI CHIPICHAPE</v>
      </c>
      <c r="P1546" t="str">
        <v>CALI</v>
      </c>
      <c r="Q1546" t="str">
        <v>LINA FERNANDA ARBOLEDA PRECIADO</v>
      </c>
      <c r="R1546">
        <v>1143832224</v>
      </c>
      <c r="S1546" t="str">
        <v>OCCIDENTE</v>
      </c>
    </row>
    <row r="1547" xml:space="preserve">
      <c r="A1547">
        <v>1546</v>
      </c>
      <c r="B1547">
        <v>12232804</v>
      </c>
      <c r="C1547" t="str">
        <v>REQUEST</v>
      </c>
      <c r="D1547" t="str">
        <v>CERRADO</v>
      </c>
      <c r="E1547" t="str">
        <v>TIENDA</v>
      </c>
      <c r="F1547" t="str">
        <v>PDA</v>
      </c>
      <c r="G1547" t="str">
        <v>PDA</v>
      </c>
      <c r="H1547" t="str">
        <v>HONEYWELL</v>
      </c>
      <c r="I1547"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Pdt no captura codigos_x000d_
Seccion de la tienda en donde se ubica la PDT o usuario: DPH</v>
      </c>
      <c r="J1547" t="str">
        <v>NO APLICA</v>
      </c>
      <c r="K1547" t="str" xml:space="preserve">
        <v xml:space="preserve">Se transfiere solicitud para continuar revisión; envían PDA para configuración_x000d_
Tienda: Jumbo San Silvestre._x000d_
Equipo: PDT/PDA|ESTANDAR_x000d_
Marca: HONEYWELL_x000d_
Modelo: EDA51_x000d_
Serial: 21178B0771_x000d_
Inventario: DI-034501_x000d_
NOTA: se solicita configuración y entrega de PDA operativa a usuaria.</v>
      </c>
      <c r="L1547" t="str">
        <v>Se reporta falla en PDA donde la usuaria indica que no escanea; no ejecutan algunas funciones (F3; F2) y tiene un temporizador de 5 minutos el inicio de sesión. Se realiza reconfiguración de la PDA; restableciendo el aplicativo de telnet por la version original (v3.6) y los valores establecidos de configuración servidor genesix; keys values. Se realizan pruebas de funcionamiento donde queda solucionado el error. El lector continúa generando error; por tanto se restablece la versión de fábrica de android de la PDA; pero el problema persiste con el lector de código sin funcionamiento. Se informa al personal de soporte de cencosud sobre la novedad de la falla y se anexan videos y fotos como evidencia del error.</v>
      </c>
      <c r="M1547">
        <v>44684</v>
      </c>
      <c r="N1547">
        <v>44685</v>
      </c>
      <c r="O1547" t="str">
        <v>J126 JUMBO SAN SILVESTRE</v>
      </c>
      <c r="P1547" t="str">
        <v>BARRANCABERMEJA</v>
      </c>
      <c r="Q1547" t="str">
        <v>LUIS CARLOS ROJAS ACOSTA</v>
      </c>
      <c r="R1547">
        <v>1096188137</v>
      </c>
      <c r="S1547" t="str">
        <v>ORIENTE</v>
      </c>
    </row>
    <row r="1548" xml:space="preserve">
      <c r="A1548">
        <v>1547</v>
      </c>
      <c r="B1548">
        <v>12232804</v>
      </c>
      <c r="C1548" t="str">
        <v>REQUEST</v>
      </c>
      <c r="D1548" t="str">
        <v>CERRADO</v>
      </c>
      <c r="E1548" t="str">
        <v>TIENDA</v>
      </c>
      <c r="F1548" t="str">
        <v>PDA</v>
      </c>
      <c r="G1548" t="str">
        <v>PDA</v>
      </c>
      <c r="H1548" t="str">
        <v>HONEYWELL</v>
      </c>
      <c r="I1548"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Pdt no captura codigos_x000d_
Seccion de la tienda en donde se ubica la PDT o usuario: DPH</v>
      </c>
      <c r="J1548" t="str">
        <v>NO APLICA</v>
      </c>
      <c r="K1548" t="str" xml:space="preserve">
        <v xml:space="preserve">Se transfiere solicitud para continuar revisión; envían PDA para configuración_x000d_
Tienda: Jumbo San Silvestre._x000d_
Equipo: PDT/PDA|ESTANDAR_x000d_
Marca: HONEYWELL_x000d_
Modelo: EDA51_x000d_
Serial: 21178B0771_x000d_
Inventario: DI-034501_x000d_
NOTA: se solicita configuración y entrega de PDA operativa a usuaria.</v>
      </c>
      <c r="L1548" t="str">
        <v>Se reporta falla en PDA donde la usuaria indica que no escanea; no ejecutan algunas funciones (F3; F2) y tiene un temporizador de 5 minutos el inicio de sesión. Se realiza reconfiguración de la PDA; restableciendo el aplicativo de telnet por la version original (v3.6) y los valores establecidos de configuración servidor genesix; keys values. Se realizan pruebas de funcionamiento donde queda solucionado el error. El lector continúa generando error; por tanto se restablece la versión de fábrica de android de la PDA; pero el problema persiste con el lector de código sin funcionamiento. Se informa al personal de soporte de cencosud sobre la novedad de la falla y se anexan videos y fotos como evidencia del error.</v>
      </c>
      <c r="M1548">
        <v>44684</v>
      </c>
      <c r="N1548">
        <v>44685</v>
      </c>
      <c r="O1548" t="str">
        <v>J126 JUMBO SAN SILVESTRE</v>
      </c>
      <c r="P1548" t="str">
        <v>BARRANCABERMEJA</v>
      </c>
      <c r="Q1548" t="str">
        <v>LUIS CARLOS ROJAS ACOSTA</v>
      </c>
      <c r="R1548">
        <v>1096188137</v>
      </c>
      <c r="S1548" t="str">
        <v>ORIENTE</v>
      </c>
    </row>
    <row r="1549" xml:space="preserve">
      <c r="A1549">
        <v>1548</v>
      </c>
      <c r="B1549">
        <v>11878343</v>
      </c>
      <c r="C1549" t="str">
        <v>REQUEST</v>
      </c>
      <c r="D1549" t="str">
        <v>CERRADO</v>
      </c>
      <c r="E1549" t="str">
        <v>TIENDA</v>
      </c>
      <c r="F1549" t="str">
        <v>POS</v>
      </c>
      <c r="G1549" t="str">
        <v>POS</v>
      </c>
      <c r="H1549" t="str">
        <v>WINCOR</v>
      </c>
      <c r="I1549"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Supermercados_x000d_
Servicio: Tiendas &amp; Centros de Distribucion_x000d_
Telefono: 3102335320_x000d_
Anexo: null_x000d_
Descripcion: Hola buenas tardes nos pueden ayudar la pos #18 presenta fallas con el encendido; de un momento a otro se apaga y toca reiniciarla nuevamente; presenta un olor a caucho quemado.</v>
      </c>
      <c r="J1549" t="str">
        <v>NO APLICA</v>
      </c>
      <c r="K1549" t="str">
        <v>Por favor nos apoyan con la instalación de la fuente de poder que se encuentra en custodia de asistente de dirección.</v>
      </c>
      <c r="L1549" t="str">
        <v>Se llega sitio se valida el requerimiento el cual es realizar el cambio de una fuente de poder de una pos; el cual se realiza y se procede a realizar la respectiva instalación de todos los accesorios de la caja ya que se encontraba totalmente desconectada. Se procedió a encender caja la cual cargó el inicio del sistema pero después de unos momentos no vuelve a dar imagen en el visor. El indicador de la torre muestra que esta prendida. Se realiza varias pruebas con otros visores y cables pero aún asi persiste; que después de que empieza a cargar se apaga el visor y no vuelve a dar ninguna imagen. Se debe validar el cambio de visor o revisión de la configuración de puertos de la pos</v>
      </c>
      <c r="M1549">
        <v>44685</v>
      </c>
      <c r="N1549">
        <v>44685</v>
      </c>
      <c r="O1549" t="str">
        <v>J185 JUMBO YOPAL</v>
      </c>
      <c r="P1549" t="str">
        <v>YOPAL</v>
      </c>
      <c r="Q1549" t="str">
        <v>GABRIEL EDISSON GARCES GUAVITA</v>
      </c>
      <c r="R1549">
        <v>1121826158</v>
      </c>
      <c r="S1549" t="str">
        <v>ORIENTE</v>
      </c>
    </row>
    <row r="1550" xml:space="preserve">
      <c r="A1550">
        <v>1549</v>
      </c>
      <c r="B1550">
        <v>11878343</v>
      </c>
      <c r="C1550" t="str">
        <v>REQUEST</v>
      </c>
      <c r="D1550" t="str">
        <v>CERRADO</v>
      </c>
      <c r="E1550" t="str">
        <v>TIENDA</v>
      </c>
      <c r="F1550" t="str">
        <v>POS</v>
      </c>
      <c r="G1550" t="str">
        <v>POS</v>
      </c>
      <c r="H1550" t="str">
        <v>WINCOR</v>
      </c>
      <c r="I1550"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Supermercados_x000d_
Servicio: Tiendas &amp; Centros de Distribucion_x000d_
Telefono: 3102335320_x000d_
Anexo: null_x000d_
Descripcion: Hola buenas tardes nos pueden ayudar la pos #18 presenta fallas con el encendido; de un momento a otro se apaga y toca reiniciarla nuevamente; presenta un olor a caucho quemado.</v>
      </c>
      <c r="J1550" t="str">
        <v>NO APLICA</v>
      </c>
      <c r="K1550" t="str">
        <v>Por favor nos apoyan con la instalación de la fuente de poder que se encuentra en custodia de asistente de dirección.</v>
      </c>
      <c r="L1550" t="str">
        <v>Se llega sitio se valida el requerimiento el cual es realizar el cambio de una fuente de poder de una pos; el cual se realiza y se procede a realizar la respectiva instalación de todos los accesorios de la caja ya que se encontraba totalmente desconectada. Se procedió a encender caja la cual cargó el inicio del sistema pero después de unos momentos no vuelve a dar imagen en el visor. El indicador de la torre muestra que esta prendida. Se realiza varias pruebas con otros visores y cables pero aún asi persiste; que después de que empieza a cargar se apaga el visor y no vuelve a dar ninguna imagen. Se debe validar el cambio de visor o revisión de la configuración de puertos de la pos</v>
      </c>
      <c r="M1550">
        <v>44685</v>
      </c>
      <c r="N1550">
        <v>44685</v>
      </c>
      <c r="O1550" t="str">
        <v>J185 JUMBO YOPAL</v>
      </c>
      <c r="P1550" t="str">
        <v>YOPAL</v>
      </c>
      <c r="Q1550" t="str">
        <v>GABRIEL EDISSON GARCES GUAVITA</v>
      </c>
      <c r="R1550">
        <v>1121826158</v>
      </c>
      <c r="S1550" t="str">
        <v>ORIENTE</v>
      </c>
    </row>
    <row r="1551" xml:space="preserve">
      <c r="A1551">
        <v>1550</v>
      </c>
      <c r="B1551">
        <v>12401016</v>
      </c>
      <c r="C1551" t="str">
        <v>REQUEST</v>
      </c>
      <c r="D1551" t="str">
        <v>CERRADO</v>
      </c>
      <c r="E1551" t="str">
        <v>TIENDA</v>
      </c>
      <c r="F1551" t="str">
        <v>CPU</v>
      </c>
      <c r="G1551" t="str">
        <v>CPU</v>
      </c>
      <c r="H1551" t="str">
        <v>LENOVO</v>
      </c>
      <c r="I1551" t="str" xml:space="preserve">
        <v xml:space="preserve">Datos usuario_x000d_
Nombre: Lindy Yurany Coronado Herrera_x000d_
Correo: LindyYurany.CoronadoHerrera@cencosud.com.co_x000d_
Usuario AD: LYCorona_x000d_
Pais: Colombia_x000d_
Ubicacion: M195 METRO SANTA LUCIA_x000d_
Zona: Colombia Bogota_x000d_
Unidad de Negocio: Areas Corp. y De Apoyo_x000d_
Servicio: Administracion Central_x000d_
Telefono: 3114495455_x000d_
Anexo: 7195402_x000d_
Descripcion: tenemos un pc en la seccion de seguridad que no nos deja ingresar al sistema no recibe ningun usuario para ingresar.</v>
      </c>
      <c r="J1551" t="str">
        <v>NO APLICA</v>
      </c>
      <c r="K1551" t="str" xml:space="preserve">
        <v xml:space="preserve">Por favor autorizar atencion por parte de Isit para esta llamada_x000d_
Solicito de su ayuda para verificar punto de red del pc ubicado en el area de control perdidas ya que no tiene red; se valido cableado con la usuaria; pero no se corrigio la validacion debe de ser en sitio_x000d_
Equipo: PC_x000d_
Marca: Lenovo_x000d_
Modelo M75Q_x000d_
Serial: MJ0ERL4C_x000d_
Area : Control perdidas_x000d_
Contacto en tienda Lindy Coronado movil</v>
      </c>
      <c r="L1551" t="str">
        <v>se ingresa a tienda se procede a verificar equipo el cual se encuentra sin red; se procede a revisar el punto de red ya que habian cambiado de puesto el equipo; se revisa que el flex play está en mal estado y estaba mal conectado el cable; estaba conectado en en punto telefonico ya que el punto de datos no estaba; estaba al fondo y no se veia; se quitó la tapa y se volvió a traer el punto de red y se conectó al punto de datos; se recomienda cambiar el flex play por uno nuevo ya que el viejo esta en malas condiciones; el equipo toma red nuevamente.</v>
      </c>
      <c r="M1551">
        <v>44685</v>
      </c>
      <c r="N1551">
        <v>44686</v>
      </c>
      <c r="O1551" t="str">
        <v>M038 METRO NEIVA CENTRO DE CONVENCIONES</v>
      </c>
      <c r="P1551" t="str">
        <v>NEIVA</v>
      </c>
      <c r="Q1551" t="str">
        <v>JOHN ALEJANDRO LOZADA BABATIVA</v>
      </c>
      <c r="R1551">
        <v>1075313382</v>
      </c>
      <c r="S1551" t="str">
        <v>OCCIDENTE</v>
      </c>
    </row>
    <row r="1552" xml:space="preserve">
      <c r="A1552">
        <v>1551</v>
      </c>
      <c r="B1552">
        <v>12424414</v>
      </c>
      <c r="C1552" t="str">
        <v>REQUEST</v>
      </c>
      <c r="D1552" t="str">
        <v>CERRADO</v>
      </c>
      <c r="E1552" t="str">
        <v>TIENDA</v>
      </c>
      <c r="F1552" t="str">
        <v>PDA</v>
      </c>
      <c r="G1552" t="str">
        <v>PDA</v>
      </c>
      <c r="H1552" t="str">
        <v>HONEYWELL</v>
      </c>
      <c r="I1552"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Buenos dias para que por favor me colaboren con la PDA numero: 21145B3E31 la cual presenta falla en el sistema y muestra solo una pantalla que dice la marca nada mas. agradezco sea lo mas pronto posible por favor que la estamos necesitando con suma urgencia. que tengan buen dia.</v>
      </c>
      <c r="J1552" t="str">
        <v>NO APLICA</v>
      </c>
      <c r="K1552" t="str">
        <v>Se Solicita al Tecnico de Isit para realiza la validacion de una PDT Serial: 21145B3E31; la cual presenta fallas con el Sistema</v>
      </c>
      <c r="L1552" t="str">
        <v>Se valida falla; PDA se queda en logo de Honeywell; se procede a resetear dispositivo; se actualiza software; se reinicia PDA; se escanean códigos QR ; se reinicia PDA; se valida que esté conectando a red cswlan12 y se configuran aplicaciones de acuerdo a manual. Se realizan pruebas y son exitosas. Se entrega PDA operativa</v>
      </c>
      <c r="M1552">
        <v>44685</v>
      </c>
      <c r="N1552">
        <v>44686</v>
      </c>
      <c r="O1552" t="str">
        <v>M040 METRO RIOHACHA</v>
      </c>
      <c r="P1552" t="str">
        <v>RIOHACHA</v>
      </c>
      <c r="Q1552" t="str">
        <v>EDUAR ENRIQUE MARTELO SIERRA</v>
      </c>
      <c r="R1552">
        <v>1065631435</v>
      </c>
      <c r="S1552" t="str">
        <v>COSTA</v>
      </c>
    </row>
    <row r="1553" xml:space="preserve">
      <c r="A1553">
        <v>1552</v>
      </c>
      <c r="B1553">
        <v>12424414</v>
      </c>
      <c r="C1553" t="str">
        <v>REQUEST</v>
      </c>
      <c r="D1553" t="str">
        <v>CERRADO</v>
      </c>
      <c r="E1553" t="str">
        <v>TIENDA</v>
      </c>
      <c r="F1553" t="str">
        <v>PDA</v>
      </c>
      <c r="G1553" t="str">
        <v>PDA</v>
      </c>
      <c r="H1553" t="str">
        <v>HONEYWELL</v>
      </c>
      <c r="I1553"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Buenos dias para que por favor me colaboren con la PDA numero: 21145B3E31 la cual presenta falla en el sistema y muestra solo una pantalla que dice la marca nada mas. agradezco sea lo mas pronto posible por favor que la estamos necesitando con suma urgencia. que tengan buen dia.</v>
      </c>
      <c r="J1553" t="str">
        <v>NO APLICA</v>
      </c>
      <c r="K1553" t="str">
        <v>Se Solicita al Tecnico de Isit para realiza la validacion de una PDT Serial: 21145B3E31; la cual presenta fallas con el Sistema</v>
      </c>
      <c r="L1553" t="str">
        <v>Se valida falla; PDA se queda en logo de Honeywell; se procede a resetear dispositivo; se actualiza software; se reinicia PDA; se escanean códigos QR ; se reinicia PDA; se valida que esté conectando a red cswlan12 y se configuran aplicaciones de acuerdo a manual. Se realizan pruebas y son exitosas. Se entrega PDA operativa</v>
      </c>
      <c r="M1553">
        <v>44685</v>
      </c>
      <c r="N1553">
        <v>44686</v>
      </c>
      <c r="O1553" t="str">
        <v>M040 METRO RIOHACHA</v>
      </c>
      <c r="P1553" t="str">
        <v>RIOHACHA</v>
      </c>
      <c r="Q1553" t="str">
        <v>EDUAR ENRIQUE MARTELO SIERRA</v>
      </c>
      <c r="R1553">
        <v>1065631435</v>
      </c>
      <c r="S1553" t="str">
        <v>COSTA</v>
      </c>
    </row>
    <row r="1554" xml:space="preserve">
      <c r="A1554">
        <v>1553</v>
      </c>
      <c r="B1554">
        <v>12427192</v>
      </c>
      <c r="C1554" t="str">
        <v>REQUEST</v>
      </c>
      <c r="D1554" t="str">
        <v>CERRADO</v>
      </c>
      <c r="E1554" t="str">
        <v>TIENDA</v>
      </c>
      <c r="F1554" t="str">
        <v>POS</v>
      </c>
      <c r="G1554" t="str">
        <v>POS</v>
      </c>
      <c r="H1554" t="str">
        <v>WINCOR</v>
      </c>
      <c r="I1554" t="str" xml:space="preserve">
        <v xml:space="preserve">Buenos dias_x000d_
se requiere formatear la pos 21 ubicada en la seccion de electro</v>
      </c>
      <c r="J1554" t="str">
        <v>NO APLICA</v>
      </c>
      <c r="K1554" t="str" xml:space="preserve">
        <v xml:space="preserve">Transfer Assignee from '' to 'Espinosa Rodriguez; Jamir Leandro '_x000d_
Transfer Group from 'Soporte_Onsite_REG_Costa_SM Colombia' to 'Soporte_Onsite_REG_Remoto_SM Colombia</v>
      </c>
      <c r="L1554" t="str">
        <v>Se procede a realizar la instalación y configuración de la pos 21 ya que esta presentaba fallas de lentitud. Se procede a realizar cambio  y a configurar el equipo. Usuario realiza pruebas quedando operativo y a satisfacción del cliente.</v>
      </c>
      <c r="M1554">
        <v>44686</v>
      </c>
      <c r="N1554">
        <v>44686</v>
      </c>
      <c r="O1554" t="str">
        <v>M085 METRO MONTERIA</v>
      </c>
      <c r="P1554" t="str">
        <v>MONTERIA</v>
      </c>
      <c r="Q1554" t="str">
        <v>SHARON YANETH KERGUELEN WILCHES</v>
      </c>
      <c r="R1554">
        <v>1067917448</v>
      </c>
      <c r="S1554" t="str">
        <v>COSTA</v>
      </c>
    </row>
    <row r="1555" xml:space="preserve">
      <c r="A1555">
        <v>1554</v>
      </c>
      <c r="B1555">
        <v>12427192</v>
      </c>
      <c r="C1555" t="str">
        <v>REQUEST</v>
      </c>
      <c r="D1555" t="str">
        <v>CERRADO</v>
      </c>
      <c r="E1555" t="str">
        <v>TIENDA</v>
      </c>
      <c r="F1555" t="str">
        <v>POS</v>
      </c>
      <c r="G1555" t="str">
        <v>POS</v>
      </c>
      <c r="H1555" t="str">
        <v>WINCOR</v>
      </c>
      <c r="I1555" t="str" xml:space="preserve">
        <v xml:space="preserve">Buenos dias_x000d_
se requiere formatear la pos 21 ubicada en la seccion de electro</v>
      </c>
      <c r="J1555" t="str">
        <v>NO APLICA</v>
      </c>
      <c r="K1555" t="str" xml:space="preserve">
        <v xml:space="preserve">Transfer Assignee from '' to 'Espinosa Rodriguez; Jamir Leandro '_x000d_
Transfer Group from 'Soporte_Onsite_REG_Costa_SM Colombia' to 'Soporte_Onsite_REG_Remoto_SM Colombia</v>
      </c>
      <c r="L1555" t="str">
        <v>Se procede a realizar la instalación y configuración de la pos 21 ya que esta presentaba fallas de lentitud. Se procede a realizar cambio  y a configurar el equipo. Usuario realiza pruebas quedando operativo y a satisfacción del cliente.</v>
      </c>
      <c r="M1555">
        <v>44686</v>
      </c>
      <c r="N1555">
        <v>44686</v>
      </c>
      <c r="O1555" t="str">
        <v>M085 METRO MONTERIA</v>
      </c>
      <c r="P1555" t="str">
        <v>MONTERIA</v>
      </c>
      <c r="Q1555" t="str">
        <v>SHARON YANETH KERGUELEN WILCHES</v>
      </c>
      <c r="R1555">
        <v>1067917448</v>
      </c>
      <c r="S1555" t="str">
        <v>COSTA</v>
      </c>
    </row>
    <row r="1556" xml:space="preserve">
      <c r="A1556">
        <v>1555</v>
      </c>
      <c r="B1556">
        <v>12427384</v>
      </c>
      <c r="C1556" t="str">
        <v>REQUEST</v>
      </c>
      <c r="D1556" t="str">
        <v>CERRADO</v>
      </c>
      <c r="E1556" t="str">
        <v>TIENDA</v>
      </c>
      <c r="F1556" t="str">
        <v>EQUIPAMIENTO</v>
      </c>
      <c r="G1556" t="str">
        <v>EQUIPAMIENTO</v>
      </c>
      <c r="H1556" t="str">
        <v>EQUIPAMIENTO</v>
      </c>
      <c r="I1556"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Favor me ayudan con la visita del Tecnico de Isit para organizacion de los activos inactivos que se encuentran en el Centro de Computo y oficina de sistemas; la idea es identificar lo que tenemos y dejarlo empacado para enviar al centro de reparacion lo que no sirva destruirlo._x000d_
AREA EN DONDE SE UBICA EL EQUIPO : Sistemas</v>
      </c>
      <c r="J1556" t="str">
        <v>NO APLICA</v>
      </c>
      <c r="K1556" t="str">
        <v>Transfer Group from 'Soporte_Onsite_REG_Costa_SM Colombia' to 'Soporte_Onsite_REG_Remoto_SM Colombia'</v>
      </c>
      <c r="L1556" t="str">
        <v>Se realiza inventario de equipos con activo; se embalan para su respectivo traslado; partes de Lexmark se embalan para recogida; se calsifican equipos dañados y se realiza la destrucción. Se toman evidencias fotográficas y se le envían a soporte Cencosud Alvaro Martínez</v>
      </c>
      <c r="M1556">
        <v>44686</v>
      </c>
      <c r="N1556">
        <v>44686</v>
      </c>
      <c r="O1556" t="str">
        <v>M040 METRO RIOHACHA</v>
      </c>
      <c r="P1556" t="str">
        <v>RIOHACHA</v>
      </c>
      <c r="Q1556" t="str">
        <v>EDUAR ENRIQUE MARTELO SIERRA</v>
      </c>
      <c r="R1556">
        <v>1065631435</v>
      </c>
      <c r="S1556" t="str">
        <v>COSTA</v>
      </c>
    </row>
    <row r="1557" xml:space="preserve">
      <c r="A1557">
        <v>1556</v>
      </c>
      <c r="B1557">
        <v>12427384</v>
      </c>
      <c r="C1557" t="str">
        <v>REQUEST</v>
      </c>
      <c r="D1557" t="str">
        <v>CERRADO</v>
      </c>
      <c r="E1557" t="str">
        <v>TIENDA</v>
      </c>
      <c r="F1557" t="str">
        <v>EQUIPAMIENTO</v>
      </c>
      <c r="G1557" t="str">
        <v>EQUIPAMIENTO</v>
      </c>
      <c r="H1557" t="str">
        <v>EQUIPAMIENTO</v>
      </c>
      <c r="I1557"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Favor me ayudan con la visita del Tecnico de Isit para organizacion de los activos inactivos que se encuentran en el Centro de Computo y oficina de sistemas; la idea es identificar lo que tenemos y dejarlo empacado para enviar al centro de reparacion lo que no sirva destruirlo._x000d_
AREA EN DONDE SE UBICA EL EQUIPO : Sistemas</v>
      </c>
      <c r="J1557" t="str">
        <v>NO APLICA</v>
      </c>
      <c r="K1557" t="str">
        <v>Transfer Group from 'Soporte_Onsite_REG_Costa_SM Colombia' to 'Soporte_Onsite_REG_Remoto_SM Colombia'</v>
      </c>
      <c r="L1557" t="str">
        <v>Se realiza inventario de equipos con activo; se embalan para su respectivo traslado; partes de Lexmark se embalan para recogida; se calsifican equipos dañados y se realiza la destrucción. Se toman evidencias fotográficas y se le envían a soporte Cencosud Alvaro Martínez</v>
      </c>
      <c r="M1557">
        <v>44686</v>
      </c>
      <c r="N1557">
        <v>44686</v>
      </c>
      <c r="O1557" t="str">
        <v>M040 METRO RIOHACHA</v>
      </c>
      <c r="P1557" t="str">
        <v>RIOHACHA</v>
      </c>
      <c r="Q1557" t="str">
        <v>EDUAR ENRIQUE MARTELO SIERRA</v>
      </c>
      <c r="R1557">
        <v>1065631435</v>
      </c>
      <c r="S1557" t="str">
        <v>COSTA</v>
      </c>
    </row>
    <row r="1558" xml:space="preserve">
      <c r="A1558">
        <v>1557</v>
      </c>
      <c r="B1558">
        <v>12427384</v>
      </c>
      <c r="C1558" t="str">
        <v>REQUEST</v>
      </c>
      <c r="D1558" t="str">
        <v>CERRADO</v>
      </c>
      <c r="E1558" t="str">
        <v>TIENDA</v>
      </c>
      <c r="F1558" t="str">
        <v>EQUIPAMIENTO</v>
      </c>
      <c r="G1558" t="str">
        <v>EQUIPAMIENTO</v>
      </c>
      <c r="H1558" t="str">
        <v>EQUIPAMIENTO</v>
      </c>
      <c r="I1558"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Favor me ayudan con la visita del Tecnico de Isit para organizacion de los activos inactivos que se encuentran en el Centro de Computo y oficina de sistemas; la idea es identificar lo que tenemos y dejarlo empacado para enviar al centro de reparacion lo que no sirva destruirlo._x000d_
AREA EN DONDE SE UBICA EL EQUIPO : Sistemas</v>
      </c>
      <c r="J1558" t="str">
        <v>NO APLICA</v>
      </c>
      <c r="K1558" t="str">
        <v>Transfer Group from 'Soporte_Onsite_REG_Costa_SM Colombia' to 'Soporte_Onsite_REG_Remoto_SM Colombia'</v>
      </c>
      <c r="L1558" t="str">
        <v>Se realiza inventario de equipos con activo; se embalan para su respectivo traslado; partes de Lexmark se embalan para recogida; se calsifican equipos dañados y se realiza la destrucción. Se toman evidencias fotográficas y se le envían a soporte Cencosud Alvaro Martínez</v>
      </c>
      <c r="M1558">
        <v>44686</v>
      </c>
      <c r="N1558">
        <v>44686</v>
      </c>
      <c r="O1558" t="str">
        <v>M040 METRO RIOHACHA</v>
      </c>
      <c r="P1558" t="str">
        <v>RIOHACHA</v>
      </c>
      <c r="Q1558" t="str">
        <v>EDUAR ENRIQUE MARTELO SIERRA</v>
      </c>
      <c r="R1558">
        <v>1065631435</v>
      </c>
      <c r="S1558" t="str">
        <v>COSTA</v>
      </c>
    </row>
    <row r="1559" xml:space="preserve">
      <c r="A1559">
        <v>1558</v>
      </c>
      <c r="B1559">
        <v>12427623</v>
      </c>
      <c r="C1559" t="str">
        <v>INCIDENT</v>
      </c>
      <c r="D1559" t="str">
        <v>CERRADO</v>
      </c>
      <c r="E1559" t="str">
        <v>TIENDA</v>
      </c>
      <c r="F1559" t="str">
        <v>MICROSENS</v>
      </c>
      <c r="G1559" t="str">
        <v>MICROSENSE</v>
      </c>
      <c r="H1559" t="str">
        <v>MICROSENSE</v>
      </c>
      <c r="I1559"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Buenos dias me podrian colaborar ya que las pos 5 no se a podido conectar el datafono con la pos por tal motivo hemos tenido inconvenientes con los clientes gracias_x000d_
</v>
      </c>
      <c r="J1559" t="str">
        <v>NO APLICA</v>
      </c>
      <c r="K1559" t="str" xml:space="preserve">
        <v xml:space="preserve">Buen día_x000d_
Por favor autorizar esta llamada para que sea atendida por el remoto_x000d_
Solicito de su ayuda para validación del punto de red de la pos donde esta conectado el sw microsens con ip 10.132.93.37 ya que está presentando fallas y no permite el funcionamiento del datafono de credibanco el proveedor está en sitio realizando validación general e indica que el punto tiene fallas de comunicación_x000d_
Contacto en tienda Tania Barreiro Montoya coordinadora de cajas celular 318 8729956</v>
      </c>
      <c r="L1559" t="str">
        <v>Se ingresa a tienda; se procede a hacer acompañamiento con los técnicos de datafonos; me comunican que el técnico de datafonos ya habia salido de tienda; sin embargo se realiza la inspección en la pos 5 la cual el datafono no conecta a red; se revisa el microsens pero está funcionando correctamente; se validó con soporte de red; se valida que la conexión del cable hdmi al datafono esté funcionando; se hace prueba con otro cable del datafono de credibanco para descartar posible daño; se procede a realizar el cambio y efectivamente el daño está en el cable de hdmi al datafono; el técnico de Redeban debe hacer el cambio de ese cable para su funcionalidad. Se informa a soporte Cencosud Fabiola Díaz y se finaliza acompañamiento.</v>
      </c>
      <c r="M1559">
        <v>44686</v>
      </c>
      <c r="N1559">
        <v>44686</v>
      </c>
      <c r="O1559" t="str">
        <v>M195 METRO SANTA LUCIA</v>
      </c>
      <c r="P1559" t="str">
        <v>NEIVA</v>
      </c>
      <c r="Q1559" t="str">
        <v>JOHN ALEJANDRO LOZADA BABATIVA</v>
      </c>
      <c r="R1559">
        <v>1075313382</v>
      </c>
      <c r="S1559" t="str">
        <v>OCCIDENTE</v>
      </c>
    </row>
    <row r="1560">
      <c r="A1560">
        <v>1559</v>
      </c>
      <c r="B1560" t="str">
        <v>ACOMPAÑAMIENTO</v>
      </c>
      <c r="C1560" t="str">
        <v>ACOMPAÑAMIENTO</v>
      </c>
      <c r="D1560" t="str">
        <v>CERRADO</v>
      </c>
      <c r="E1560" t="str">
        <v>TIENDA</v>
      </c>
      <c r="F1560" t="str">
        <v>ACOMPAÑAMIENTO</v>
      </c>
      <c r="G1560" t="str">
        <v>ACOMPAÑAMIENTO</v>
      </c>
      <c r="H1560" t="str">
        <v>ACOMPAÑAMIENTO</v>
      </c>
      <c r="I1560" t="str">
        <v>Solicitud de técnico para apoyar atención de casos en tienda</v>
      </c>
      <c r="J1560" t="str">
        <v>NO APLICA</v>
      </c>
      <c r="K1560" t="str">
        <v>Acompañamiento</v>
      </c>
      <c r="L1560" t="str">
        <v>Se realiza actividad de acompañamiento en tienda</v>
      </c>
      <c r="M1560">
        <v>44686</v>
      </c>
      <c r="N1560">
        <v>44686</v>
      </c>
      <c r="O1560" t="str">
        <v>J031 CALI CHIPICHAPE</v>
      </c>
      <c r="P1560" t="str">
        <v>CALI</v>
      </c>
      <c r="Q1560" t="str">
        <v>LINA FERNANDA ARBOLEDA PRECIADO</v>
      </c>
      <c r="R1560">
        <v>1143832224</v>
      </c>
      <c r="S1560" t="str">
        <v>OCCIDENTE</v>
      </c>
    </row>
    <row r="1561">
      <c r="A1561">
        <v>1560</v>
      </c>
      <c r="B1561" t="str">
        <v>ACOMPAÑAMIENTO</v>
      </c>
      <c r="C1561" t="str">
        <v>ACOMPAÑAMIENTO</v>
      </c>
      <c r="D1561" t="str">
        <v>CERRADO</v>
      </c>
      <c r="E1561" t="str">
        <v>TIENDA</v>
      </c>
      <c r="F1561" t="str">
        <v>ACOMPAÑAMIENTO</v>
      </c>
      <c r="G1561" t="str">
        <v>ACOMPAÑAMIENTO</v>
      </c>
      <c r="H1561" t="str">
        <v>ACOMPAÑAMIENTO</v>
      </c>
      <c r="I1561" t="str">
        <v>Solicitud de técnico para apoyar atención de casos en tienda</v>
      </c>
      <c r="J1561" t="str">
        <v>NO APLICA</v>
      </c>
      <c r="K1561" t="str">
        <v>Acompañamiento</v>
      </c>
      <c r="L1561" t="str">
        <v>Se realiza actividad de acompañamiento en tienda</v>
      </c>
      <c r="M1561">
        <v>44686</v>
      </c>
      <c r="N1561">
        <v>44686</v>
      </c>
      <c r="O1561" t="str">
        <v>J031 CALI CHIPICHAPE</v>
      </c>
      <c r="P1561" t="str">
        <v>CALI</v>
      </c>
      <c r="Q1561" t="str">
        <v>LINA FERNANDA ARBOLEDA PRECIADO</v>
      </c>
      <c r="R1561">
        <v>1143832224</v>
      </c>
      <c r="S1561" t="str">
        <v>OCCIDENTE</v>
      </c>
    </row>
    <row r="1562" xml:space="preserve">
      <c r="A1562">
        <v>1561</v>
      </c>
      <c r="B1562">
        <v>12379369</v>
      </c>
      <c r="C1562" t="str">
        <v>REQUEST</v>
      </c>
      <c r="D1562" t="str">
        <v>CERRADO</v>
      </c>
      <c r="E1562" t="str">
        <v>TIENDA</v>
      </c>
      <c r="F1562" t="str">
        <v>POS</v>
      </c>
      <c r="G1562" t="str">
        <v>POS</v>
      </c>
      <c r="H1562" t="str">
        <v>WINCOR</v>
      </c>
      <c r="I1562"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17_x000d_
</v>
      </c>
      <c r="J1562" t="str">
        <v>NO APLICA</v>
      </c>
      <c r="K1562" t="str">
        <v>Por favor me ayudan con el formateo del disco en bajo nivel e instalacion en otra pos</v>
      </c>
      <c r="L1562" t="str">
        <v>Se solicita la información para realizar el procedimiento de instalación de sistema pos en una caja diferente. Me indican que ya me permiten acceder a la caja 06 para apagar y retirar el disk para instalar el de la pos 17 e iniciar el proceso de instalación en ese disk;  realizo los pasos con la información suministrada en casos anteriores de ip y submascara y  espero a que proceso termine y desmonto disk  y me dirijo a la pos 17 para su instalación en su respectiva pos; mientras carga me regreso ala pos 06  para instalar y adecuar puesto para dejarlo funcional. Al retornar a la pos 17 observo en pantalla que  arrancó el sistema. Se informa a Harold Gonzalez quien se comunicará con la tienda para que soliciten el proceso de cargue de información de la pos</v>
      </c>
      <c r="M1562">
        <v>44686</v>
      </c>
      <c r="N1562">
        <v>44687</v>
      </c>
      <c r="O1562" t="str">
        <v>J036 JUMBO POPAYAN CAMPANARIO</v>
      </c>
      <c r="P1562" t="str">
        <v>POPAYAN</v>
      </c>
      <c r="Q1562" t="str">
        <v>DANIEL FERNANDO PAREDES ARTEAGA</v>
      </c>
      <c r="R1562">
        <v>10301691</v>
      </c>
      <c r="S1562" t="str">
        <v>OCCIDENTE</v>
      </c>
    </row>
    <row r="1563">
      <c r="A1563">
        <v>1562</v>
      </c>
      <c r="B1563">
        <v>12376353</v>
      </c>
      <c r="C1563" t="str">
        <v>REQUEST</v>
      </c>
      <c r="D1563" t="str">
        <v>CERRADO</v>
      </c>
      <c r="E1563" t="str">
        <v>TIENDA</v>
      </c>
      <c r="F1563" t="str">
        <v>POS</v>
      </c>
      <c r="G1563" t="str">
        <v>TECLADO</v>
      </c>
      <c r="H1563" t="str">
        <v>WINCOR</v>
      </c>
      <c r="I1563" t="str">
        <v>Se realiza inventario de equipos con activo; se embalan para su respectivo traslado; partes de Lexmark se embalan para recogida; se calsifican equipos dañados y se realiza la destrucción. Se toman evidencias fotográficas y se le envían a soporte Cencosud Alvaro Martínez</v>
      </c>
      <c r="J1563" t="str">
        <v>NO APLICA</v>
      </c>
      <c r="K1563" t="str">
        <v xml:space="preserve"> instalacion de la parte ya se encuentra en sitio</v>
      </c>
      <c r="L1563" t="str">
        <v>Se realiza instalación del teclado enviado a la tienda; se realiza el cambio normalmente y se pone a prueba con la usuaria; sin novedad teclado y cpu pos de electro; funcionando correctamente</v>
      </c>
      <c r="M1563">
        <v>44686</v>
      </c>
      <c r="N1563">
        <v>44687</v>
      </c>
      <c r="O1563" t="str">
        <v>J047 JUMBO GIRARDOT</v>
      </c>
      <c r="P1563" t="str">
        <v>GIRARDOT</v>
      </c>
      <c r="Q1563" t="str">
        <v>RAFAEL ARDILA PUENTES</v>
      </c>
      <c r="R1563">
        <v>1018419858</v>
      </c>
      <c r="S1563" t="str">
        <v>OCCIDENTE</v>
      </c>
    </row>
    <row r="1564" xml:space="preserve">
      <c r="A1564">
        <v>1563</v>
      </c>
      <c r="B1564">
        <v>12425450</v>
      </c>
      <c r="C1564" t="str">
        <v>REQUEST</v>
      </c>
      <c r="D1564" t="str">
        <v>CERRADO</v>
      </c>
      <c r="E1564" t="str">
        <v>TIENDA</v>
      </c>
      <c r="F1564" t="str">
        <v>EQUIPAMIENTO</v>
      </c>
      <c r="G1564" t="str">
        <v>EQUIPAMIENTO</v>
      </c>
      <c r="H1564" t="str">
        <v>EQUIPAMIENTO</v>
      </c>
      <c r="I1564"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a los activos que se van a dar de baja ; ya se coordino con seguridad para la destruccion anexo listado_x000d_
Adjuntos: 11789812 - Formato Baja PDF Firmado.pdf</v>
      </c>
      <c r="J1564" t="str">
        <v>NO APLICA</v>
      </c>
      <c r="K1564" t="str">
        <v>envio de tecnico para destruccion de activos que ya fueron dados de baja</v>
      </c>
      <c r="L1564" t="str">
        <v>Se ubican las cajas donde se encuentran los diferentes dispositivos a clasificar. Se inicia procedimiento de clasificación por medio de seriales y placas de seguridad; terminada la clasificación se desplazan al patio todos los equipos para su destrucción en acompañamiento con el jefe de seguridad Ruben; quien realiza la actividad con los medios de seguridad para tal fin. Terminada la actividad se entrega  el formato de baja firmado y con anexo de algunos activos no encontrados  o seriales incompatibles. Se escanea para enviar por correo al soporte de sistemas Harold Gonzalez</v>
      </c>
      <c r="M1564">
        <v>44686</v>
      </c>
      <c r="N1564">
        <v>44687</v>
      </c>
      <c r="O1564" t="str">
        <v>J036 JUMBO POPAYAN CAMPANARIO</v>
      </c>
      <c r="P1564" t="str">
        <v>POPAYAN</v>
      </c>
      <c r="Q1564" t="str">
        <v>DANIEL FERNANDO PAREDES ARTEAGA</v>
      </c>
      <c r="R1564">
        <v>10301691</v>
      </c>
      <c r="S1564" t="str">
        <v>OCCIDENTE</v>
      </c>
    </row>
    <row r="1565" xml:space="preserve">
      <c r="A1565">
        <v>1564</v>
      </c>
      <c r="B1565">
        <v>12425450</v>
      </c>
      <c r="C1565" t="str">
        <v>REQUEST</v>
      </c>
      <c r="D1565" t="str">
        <v>CERRADO</v>
      </c>
      <c r="E1565" t="str">
        <v>TIENDA</v>
      </c>
      <c r="F1565" t="str">
        <v>EQUIPAMIENTO</v>
      </c>
      <c r="G1565" t="str">
        <v>EQUIPAMIENTO</v>
      </c>
      <c r="H1565" t="str">
        <v>EQUIPAMIENTO</v>
      </c>
      <c r="I1565"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a los activos que se van a dar de baja ; ya se coordino con seguridad para la destruccion anexo listado_x000d_
Adjuntos: 11789812 - Formato Baja PDF Firmado.pdf</v>
      </c>
      <c r="J1565" t="str">
        <v>NO APLICA</v>
      </c>
      <c r="K1565" t="str">
        <v>envio de tecnico para destruccion de activos que ya fueron dados de baja</v>
      </c>
      <c r="L1565" t="str">
        <v>Se ubican las cajas donde se encuentran los diferentes dispositivos a clasificar. Se inicia procedimiento de clasificación por medio de seriales y placas de seguridad; terminada la clasificación se desplazan al patio todos los equipos para su destrucción en acompañamiento con el jefe de seguridad Ruben; quien realiza la actividad con los medios de seguridad para tal fin. Terminada la actividad se entrega  el formato de baja firmado y con anexo de algunos activos no encontrados  o seriales incompatibles. Se escanea para enviar por correo al soporte de sistemas Harold Gonzalez</v>
      </c>
      <c r="M1565">
        <v>44686</v>
      </c>
      <c r="N1565">
        <v>44687</v>
      </c>
      <c r="O1565" t="str">
        <v>J036 JUMBO POPAYAN CAMPANARIO</v>
      </c>
      <c r="P1565" t="str">
        <v>POPAYAN</v>
      </c>
      <c r="Q1565" t="str">
        <v>DANIEL FERNANDO PAREDES ARTEAGA</v>
      </c>
      <c r="R1565">
        <v>10301691</v>
      </c>
      <c r="S1565" t="str">
        <v>OCCIDENTE</v>
      </c>
    </row>
    <row r="1566" xml:space="preserve">
      <c r="A1566">
        <v>1565</v>
      </c>
      <c r="B1566">
        <v>12425450</v>
      </c>
      <c r="C1566" t="str">
        <v>REQUEST</v>
      </c>
      <c r="D1566" t="str">
        <v>CERRADO</v>
      </c>
      <c r="E1566" t="str">
        <v>TIENDA</v>
      </c>
      <c r="F1566" t="str">
        <v>EQUIPAMIENTO</v>
      </c>
      <c r="G1566" t="str">
        <v>EQUIPAMIENTO</v>
      </c>
      <c r="H1566" t="str">
        <v>EQUIPAMIENTO</v>
      </c>
      <c r="I1566"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a los activos que se van a dar de baja ; ya se coordino con seguridad para la destruccion anexo listado_x000d_
Adjuntos: 11789812 - Formato Baja PDF Firmado.pdf</v>
      </c>
      <c r="J1566" t="str">
        <v>NO APLICA</v>
      </c>
      <c r="K1566" t="str">
        <v>envio de tecnico para destruccion de activos que ya fueron dados de baja</v>
      </c>
      <c r="L1566" t="str">
        <v>Se ubican las cajas donde se encuentran los diferentes dispositivos a clasificar. Se inicia procedimiento de clasificación por medio de seriales y placas de seguridad; terminada la clasificación se desplazan al patio todos los equipos para su destrucción en acompañamiento con el jefe de seguridad Ruben; quien realiza la actividad con los medios de seguridad para tal fin. Terminada la actividad se entrega  el formato de baja firmado y con anexo de algunos activos no encontrados  o seriales incompatibles. Se escanea para enviar por correo al soporte de sistemas Harold Gonzalez</v>
      </c>
      <c r="M1566">
        <v>44686</v>
      </c>
      <c r="N1566">
        <v>44687</v>
      </c>
      <c r="O1566" t="str">
        <v>J036 JUMBO POPAYAN CAMPANARIO</v>
      </c>
      <c r="P1566" t="str">
        <v>POPAYAN</v>
      </c>
      <c r="Q1566" t="str">
        <v>DANIEL FERNANDO PAREDES ARTEAGA</v>
      </c>
      <c r="R1566">
        <v>10301691</v>
      </c>
      <c r="S1566" t="str">
        <v>OCCIDENTE</v>
      </c>
    </row>
    <row r="1567" xml:space="preserve">
      <c r="A1567">
        <v>1566</v>
      </c>
      <c r="B1567">
        <v>12096590</v>
      </c>
      <c r="C1567" t="str">
        <v>REQUEST</v>
      </c>
      <c r="D1567" t="str">
        <v>CERRADO</v>
      </c>
      <c r="E1567" t="str">
        <v>TIENDA</v>
      </c>
      <c r="F1567" t="str">
        <v>POS</v>
      </c>
      <c r="G1567" t="str">
        <v>TECLADO</v>
      </c>
      <c r="H1567" t="str">
        <v>WINCOR</v>
      </c>
      <c r="I1567"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Buenas tardes_x000d_
Pos # 18 con teclado sin funcionamiento. se solicita teclado_x000d_
Numero de inventario: 001921_x000d_
Numero de caja: 18_x000d_
</v>
      </c>
      <c r="J1567" t="str">
        <v>NO APLICA</v>
      </c>
      <c r="K1567" t="str">
        <v>la parte ya se encentra en sitio para su instalacion</v>
      </c>
      <c r="L1567" t="str">
        <v>Se revisa en pos 17; se desconecta el teclado que tiene; se desatornilla la base de la pantalla y se cambia el teclado por el nuevo y se vuelve a ajustar la base al teclado nuevo y se realiza pruebas con el funcionario y todo ok</v>
      </c>
      <c r="M1567">
        <v>44686</v>
      </c>
      <c r="N1567">
        <v>44687</v>
      </c>
      <c r="O1567" t="str">
        <v>J036 JUMBO POPAYAN CAMPANARIO</v>
      </c>
      <c r="P1567" t="str">
        <v>POPAYAN</v>
      </c>
      <c r="Q1567" t="str">
        <v>DANIEL FERNANDO PAREDES ARTEAGA</v>
      </c>
      <c r="R1567">
        <v>10301691</v>
      </c>
      <c r="S1567" t="str">
        <v>OCCIDENTE</v>
      </c>
    </row>
    <row r="1568" xml:space="preserve">
      <c r="A1568">
        <v>1567</v>
      </c>
      <c r="B1568">
        <v>12424592</v>
      </c>
      <c r="C1568" t="str">
        <v>INCIDENT</v>
      </c>
      <c r="D1568" t="str">
        <v>CERRADO</v>
      </c>
      <c r="E1568" t="str">
        <v>TIENDA</v>
      </c>
      <c r="F1568" t="str">
        <v>PDA</v>
      </c>
      <c r="G1568" t="str">
        <v>PDA</v>
      </c>
      <c r="H1568" t="str">
        <v>HONEYWELL</v>
      </c>
      <c r="I1568" t="str" xml:space="preserve">
        <v xml:space="preserve">Datos usuario_x000d_
Nombre: Nidia Constanza Contreras Palacios_x000d_
Correo: nidiaconstanza.contreras@cencosud.com.co_x000d_
Usuario AD: Nccontre_x000d_
Pais: Colombia_x000d_
Ubicacion: M077 METRO ZIPAQUIRA_x000d_
Zona: Colombia Bogota_x000d_
Unidad de Negocio: null_x000d_
Servicio: null_x000d_
Telefono: null_x000d_
Anexo: null_x000d_
Descripcion: mi PDA no escanea; toca todo digitado_x000d_
Seccion de la tienda en donde se ubica la PDT o usuario: recibo zipaquira_x000d_
</v>
      </c>
      <c r="J1568" t="str">
        <v>NO APLICA</v>
      </c>
      <c r="K1568" t="str">
        <v>Se procede a realizar con la usuaria el ultimo manual que envió García; pero la PDA queda sin bloqueo; funciona genesix pero no se bloquea; por favor su apoyo para validarla; si es necesario actualizar firmware y configurar nuevamente.</v>
      </c>
      <c r="L1568" t="str">
        <v>Se realiza formateo del equipo ; se hace configuración completa del equipo siguiendo pasos de manual entregado. Se realizan pruebas con resultados satisfactorios. Equipo operativo</v>
      </c>
      <c r="M1568">
        <v>44687</v>
      </c>
      <c r="N1568">
        <v>44690</v>
      </c>
      <c r="O1568" t="str">
        <v>M077 METRO ZIPAQUIRA</v>
      </c>
      <c r="P1568" t="str">
        <v>ZIPAQUIRA</v>
      </c>
      <c r="Q1568" t="str">
        <v>LUIS FERNANDO YATI</v>
      </c>
      <c r="R1568">
        <v>1079033561</v>
      </c>
      <c r="S1568" t="str">
        <v>BOGOTA</v>
      </c>
    </row>
    <row r="1569" xml:space="preserve">
      <c r="A1569">
        <v>1568</v>
      </c>
      <c r="B1569">
        <v>12427555</v>
      </c>
      <c r="C1569" t="str">
        <v>INCIDENT</v>
      </c>
      <c r="D1569" t="str">
        <v>CERRADO</v>
      </c>
      <c r="E1569" t="str">
        <v>TIENDA</v>
      </c>
      <c r="F1569" t="str">
        <v>PDA</v>
      </c>
      <c r="G1569" t="str">
        <v>PDA</v>
      </c>
      <c r="H1569" t="str">
        <v>HONEYWELL</v>
      </c>
      <c r="I1569" t="str" xml:space="preserve">
        <v xml:space="preserve">Datos usuario_x000d_
Nombre: Yonier Alexander Piedrahita Carmona_x000d_
Correo: YonierAlexander.PiedrahitaCarmona@cencosud.com.co_x000d_
Usuario AD: YAPiedra_x000d_
Pais: Colombia_x000d_
Ubicacion: M077 METRO ZIPAQUIRA_x000d_
Zona: Colombia Bogota_x000d_
Unidad de Negocio: Supermercados_x000d_
Servicio: Tiendas &amp; Centros de Distribucion_x000d_
Telefono: 3102247174_x000d_
Anexo: 3102247174_x000d_
Descripcion: buen dia_x000d_
la PDA no responde al prenderla aparece ingresar contraseña para android; escribimos a sistemas y dijo que toca configurarla_x000d_
Seccion de la tienda en donde se ubica la PDT o usuario: recibo_x000d_
</v>
      </c>
      <c r="J1569" t="str">
        <v>NO APLICA</v>
      </c>
      <c r="K1569" t="str">
        <v xml:space="preserve">Me ayudan con uno recurso para la revisión de dos pdt; favor enviar a Alexander Castillo ya que tiene el procedimiento claro de esta labor.	</v>
      </c>
      <c r="L1569" t="str">
        <v xml:space="preserve">Se realiza formateo del equipo ; se hace configuración completa del equipo siguiendo pasos de manual entregado pero se presenta novedad en la configuración del Telnet ya que no toma correctamente la configuración de lectura de códigos y se debe realizar el formateo y configuración de la PDA varias veces hasta que toma la configuración de manera correcta. Se realizan pruebas con resultados satisfactorios </v>
      </c>
      <c r="M1569">
        <v>44687</v>
      </c>
      <c r="N1569">
        <v>44690</v>
      </c>
      <c r="O1569" t="str">
        <v>M077 METRO ZIPAQUIRA</v>
      </c>
      <c r="P1569" t="str">
        <v>ZIPAQUIRA</v>
      </c>
      <c r="Q1569" t="str">
        <v>LUIS FERNANDO YATI</v>
      </c>
      <c r="R1569">
        <v>1079033561</v>
      </c>
      <c r="S1569" t="str">
        <v>BOGOTA</v>
      </c>
    </row>
    <row r="1570" xml:space="preserve">
      <c r="A1570">
        <v>1569</v>
      </c>
      <c r="B1570">
        <v>12427555</v>
      </c>
      <c r="C1570" t="str">
        <v>INCIDENT</v>
      </c>
      <c r="D1570" t="str">
        <v>CERRADO</v>
      </c>
      <c r="E1570" t="str">
        <v>TIENDA</v>
      </c>
      <c r="F1570" t="str">
        <v>PDA</v>
      </c>
      <c r="G1570" t="str">
        <v>PDA</v>
      </c>
      <c r="H1570" t="str">
        <v>HONEYWELL</v>
      </c>
      <c r="I1570" t="str" xml:space="preserve">
        <v xml:space="preserve">Datos usuario_x000d_
Nombre: Yonier Alexander Piedrahita Carmona_x000d_
Correo: YonierAlexander.PiedrahitaCarmona@cencosud.com.co_x000d_
Usuario AD: YAPiedra_x000d_
Pais: Colombia_x000d_
Ubicacion: M077 METRO ZIPAQUIRA_x000d_
Zona: Colombia Bogota_x000d_
Unidad de Negocio: Supermercados_x000d_
Servicio: Tiendas &amp; Centros de Distribucion_x000d_
Telefono: 3102247174_x000d_
Anexo: 3102247174_x000d_
Descripcion: buen dia_x000d_
la PDA no responde al prenderla aparece ingresar contraseña para android; escribimos a sistemas y dijo que toca configurarla_x000d_
Seccion de la tienda en donde se ubica la PDT o usuario: recibo_x000d_
</v>
      </c>
      <c r="J1570" t="str">
        <v>NO APLICA</v>
      </c>
      <c r="K1570" t="str">
        <v xml:space="preserve">Me ayudan con uno recurso para la revisión de dos pdt; favor enviar a Alexander Castillo ya que tiene el procedimiento claro de esta labor.	</v>
      </c>
      <c r="L1570" t="str">
        <v xml:space="preserve">Se realiza formateo del equipo ; se hace configuración completa del equipo siguiendo pasos de manual entregado pero se presenta novedad en la configuración del Telnet ya que no toma correctamente la configuración de lectura de códigos y se debe realizar el formateo y configuración de la PDA varias veces hasta que toma la configuración de manera correcta. Se realizan pruebas con resultados satisfactorios </v>
      </c>
      <c r="M1570">
        <v>44687</v>
      </c>
      <c r="N1570">
        <v>44690</v>
      </c>
      <c r="O1570" t="str">
        <v>M077 METRO ZIPAQUIRA</v>
      </c>
      <c r="P1570" t="str">
        <v>ZIPAQUIRA</v>
      </c>
      <c r="Q1570" t="str">
        <v>LUIS FERNANDO YATI</v>
      </c>
      <c r="R1570">
        <v>1079033561</v>
      </c>
      <c r="S1570" t="str">
        <v>BOGOTA</v>
      </c>
    </row>
    <row r="1571" xml:space="preserve">
      <c r="A1571">
        <v>1570</v>
      </c>
      <c r="B1571">
        <v>12430998</v>
      </c>
      <c r="C1571" t="str">
        <v>REQUEST</v>
      </c>
      <c r="D1571" t="str">
        <v>CERRADO</v>
      </c>
      <c r="E1571" t="str">
        <v>TIENDA</v>
      </c>
      <c r="F1571" t="str">
        <v>VERIFICADOR</v>
      </c>
      <c r="G1571" t="str">
        <v>VERIFICADOR</v>
      </c>
      <c r="H1571" t="str">
        <v>ELO</v>
      </c>
      <c r="I1571" t="str" xml:space="preserve">
        <v xml:space="preserve">Datos usuario_x000d_
Nombre: Diego Alejandro Cortes Rozo_x000d_
Correo: DiegoAlejandro.CortesRozo@cencosud.com.co_x000d_
Usuario AD: DAcorteR_x000d_
Pais: Colombia_x000d_
Ubicacion: M077 METRO ZIPAQUIRA_x000d_
Zona: Colombia Bogota_x000d_
Unidad de Negocio: JUMBO_x000d_
Servicio: Sistemas_x000d_
Telefono: 3174373287_x000d_
Anexo: 3174373287_x000d_
Descripcion: Buenas Tardes_x000d_
_x000d_
Por favor realizar la revision del verificador de precios ELO de la tienda Metro Zipaquira</v>
      </c>
      <c r="J1571" t="str">
        <v>NO APLICA</v>
      </c>
      <c r="K1571" t="str">
        <v xml:space="preserve">Por favor validar el verificador ELO de textil que no esta conectado a la red WIFI	</v>
      </c>
      <c r="L1571" t="str">
        <v>Se realiza validación del equipo y muestra que está sin red; se hace configuración de red y el equipo sigue presentando el error. Se hacen pruebas de conectividad con otros dispositivos y se logran conectar; se valida con Diego Cortés y se llega a la conclusión de que el Verificador presenta un daño y se requiere un cambio. Se deja equipo desconectado en la oficina de sistemas</v>
      </c>
      <c r="M1571">
        <v>44690</v>
      </c>
      <c r="N1571">
        <v>44691</v>
      </c>
      <c r="O1571" t="str">
        <v>M077 METRO ZIPAQUIRA</v>
      </c>
      <c r="P1571" t="str">
        <v>ZIPAQUIRA</v>
      </c>
      <c r="Q1571" t="str">
        <v>LUIS FERNANDO YATI</v>
      </c>
      <c r="R1571">
        <v>1079033561</v>
      </c>
      <c r="S1571" t="str">
        <v>BOGOTA</v>
      </c>
    </row>
    <row r="1572" xml:space="preserve">
      <c r="A1572">
        <v>1571</v>
      </c>
      <c r="B1572">
        <v>12397625</v>
      </c>
      <c r="C1572" t="str">
        <v>REQUEST</v>
      </c>
      <c r="D1572" t="str">
        <v>CERRADO</v>
      </c>
      <c r="E1572" t="str">
        <v>TIENDA</v>
      </c>
      <c r="F1572" t="str">
        <v>POS</v>
      </c>
      <c r="G1572" t="str">
        <v>POS</v>
      </c>
      <c r="H1572" t="str">
        <v>WINCOR</v>
      </c>
      <c r="I1572"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para reportar el visor clientes de la pos #1 no muestra informacion_x000d_
</v>
      </c>
      <c r="J1572" t="str">
        <v>NO APLICA</v>
      </c>
      <c r="K1572" t="str" xml:space="preserve">
        <v xml:space="preserve">se requiere apoyo de isit para realizar el cambio de la pos 1 que esta actualmente por la cpu pos que llego a tienda y se encuentra en la oficina de seguridad._x000d_
por favor antes de hacer el cambio llamar a Deyssy Aricapa. 3176683697</v>
      </c>
      <c r="L1572" t="str">
        <v>Se realiza el cambio de la pos 1 como indica Deysi Aricapa de Sistemas Cencosud; se procede a intercambiar los discos duros y tarjetas de red. Se envian datos a soporte remoto para que configuraran los visores; se cambio el cable de visor ya que el visor de cliente no funcionaba correctamente; se realizaron pruebas y se deja funcionando todo correctamente.</v>
      </c>
      <c r="M1572">
        <v>44690</v>
      </c>
      <c r="N1572">
        <v>44691</v>
      </c>
      <c r="O1572" t="str">
        <v>J027 JUMBO RIONEGRO</v>
      </c>
      <c r="P1572" t="str">
        <v>RIONEGRO</v>
      </c>
      <c r="Q1572" t="str">
        <v>YURIMAR MARQUEZ MUÑOZ</v>
      </c>
      <c r="R1572">
        <v>1045025746</v>
      </c>
      <c r="S1572" t="str">
        <v>CENTRO</v>
      </c>
    </row>
    <row r="1573" xml:space="preserve">
      <c r="A1573">
        <v>1572</v>
      </c>
      <c r="B1573">
        <v>12397625</v>
      </c>
      <c r="C1573" t="str">
        <v>REQUEST</v>
      </c>
      <c r="D1573" t="str">
        <v>CERRADO</v>
      </c>
      <c r="E1573" t="str">
        <v>TIENDA</v>
      </c>
      <c r="F1573" t="str">
        <v>POS</v>
      </c>
      <c r="G1573" t="str">
        <v>POS</v>
      </c>
      <c r="H1573" t="str">
        <v>WINCOR</v>
      </c>
      <c r="I1573"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para reportar el visor clientes de la pos #1 no muestra informacion_x000d_
</v>
      </c>
      <c r="J1573" t="str">
        <v>NO APLICA</v>
      </c>
      <c r="K1573" t="str" xml:space="preserve">
        <v xml:space="preserve">se requiere apoyo de isit para realizar el cambio de la pos 1 que esta actualmente por la cpu pos que llego a tienda y se encuentra en la oficina de seguridad._x000d_
por favor antes de hacer el cambio llamar a Deyssy Aricapa. 3176683697</v>
      </c>
      <c r="L1573" t="str">
        <v>Se realiza el cambio de la pos 1 como indica Deysi Aricapa de Sistemas Cencosud; se procede a intercambiar los discos duros y tarjetas de red. Se envian datos a soporte remoto para que configuraran los visores; se cambio el cable de visor ya que el visor de cliente no funcionaba correctamente; se realizaron pruebas y se deja funcionando todo correctamente.</v>
      </c>
      <c r="M1573">
        <v>44690</v>
      </c>
      <c r="N1573">
        <v>44691</v>
      </c>
      <c r="O1573" t="str">
        <v>J027 JUMBO RIONEGRO</v>
      </c>
      <c r="P1573" t="str">
        <v>RIONEGRO</v>
      </c>
      <c r="Q1573" t="str">
        <v>YURIMAR MARQUEZ MUÑOZ</v>
      </c>
      <c r="R1573">
        <v>1045025746</v>
      </c>
      <c r="S1573" t="str">
        <v>CENTRO</v>
      </c>
    </row>
    <row r="1574" xml:space="preserve">
      <c r="A1574">
        <v>1573</v>
      </c>
      <c r="B1574">
        <v>12430627</v>
      </c>
      <c r="C1574" t="str">
        <v>INCIDENT</v>
      </c>
      <c r="D1574" t="str">
        <v>CERRADO</v>
      </c>
      <c r="E1574" t="str">
        <v>TIENDA</v>
      </c>
      <c r="F1574" t="str">
        <v>MICROSENS</v>
      </c>
      <c r="G1574" t="str">
        <v>MICROSENSE</v>
      </c>
      <c r="H1574" t="str">
        <v>MICROSENSE</v>
      </c>
      <c r="I1574" t="str" xml:space="preserve">
        <v xml:space="preserve">J027 - SW microsense IP 10.131.18.77 caído._x000d_
Validaremos energía con responsable de tienda. @David Higuita</v>
      </c>
      <c r="J1574" t="str">
        <v>NO APLICA</v>
      </c>
      <c r="K1574" t="str">
        <v>se requiere el apoyo de isit para la validación del sw microsens con ip 10.131.18.77 el cual esta ubicado en la pos de plato; validar el tema con el área de redes; por favor cuando este en tienda indicarme para compartir el contacto de la persona de redes que este de guardia en el momento.</v>
      </c>
      <c r="L1574" t="str">
        <v>Se realiza la revisión en sitio del microsens y se evidencia que el microsens estaba desconectado; se procede a conectar en su toma regulada; se espera que todo quede funcionando corerectamente. Microsens queda con red y funcionando correctamente.</v>
      </c>
      <c r="M1574">
        <v>44690</v>
      </c>
      <c r="N1574">
        <v>44691</v>
      </c>
      <c r="O1574" t="str">
        <v>J027 JUMBO RIONEGRO</v>
      </c>
      <c r="P1574" t="str">
        <v>RIONEGRO</v>
      </c>
      <c r="Q1574" t="str">
        <v>YURIMAR MARQUEZ MUÑOZ</v>
      </c>
      <c r="R1574">
        <v>1045025746</v>
      </c>
      <c r="S1574" t="str">
        <v>CENTRO</v>
      </c>
    </row>
    <row r="1575" xml:space="preserve">
      <c r="A1575">
        <v>1574</v>
      </c>
      <c r="B1575">
        <v>12436318</v>
      </c>
      <c r="C1575" t="str">
        <v>INCIDENT</v>
      </c>
      <c r="D1575" t="str">
        <v>CERRADO</v>
      </c>
      <c r="E1575" t="str">
        <v>TIENDA</v>
      </c>
      <c r="F1575" t="str">
        <v>CPU</v>
      </c>
      <c r="G1575" t="str">
        <v>CPU</v>
      </c>
      <c r="H1575" t="str">
        <v>LENOVO</v>
      </c>
      <c r="I1575" t="str" xml:space="preserve">
        <v xml:space="preserve">Datos usuario_x000d_
Nombre: Juan David Carvajal Calderon_x000d_
Correo: JuanDavid.CarvajalCalderon@cencosud.com.co_x000d_
Usuario AD: JUCarvaja_x000d_
Pais: Colombia_x000d_
Ubicacion: J027 JUMBO RIONEGRO_x000d_
Zona: Colombia Centro_x000d_
Unidad de Negocio: Supermercados_x000d_
Servicio: Tiendas &amp; Centros de Distribucion_x000d_
Telefono: 3137990347_x000d_
Anexo: null_x000d_
Descripcion: Pc no tiene acceso a la red.</v>
      </c>
      <c r="J1575" t="str">
        <v>NO APLICA</v>
      </c>
      <c r="K1575" t="str">
        <v>se requiere apoyo de isit para validación de pc del área de seguridad ya que indica que presenta novedad con la conexión de red</v>
      </c>
      <c r="L1575" t="str">
        <v>Se realiza la revisión del equipo del funcionario; se evidencia que el equipo efectivamente está sin red; se actualiza y se forzan políticas. Se reinicia el PC y se realizan pruebas y se deja funcionando correctamente.</v>
      </c>
      <c r="M1575">
        <v>44690</v>
      </c>
      <c r="N1575">
        <v>44691</v>
      </c>
      <c r="O1575" t="str">
        <v>J027 JUMBO RIONEGRO</v>
      </c>
      <c r="P1575" t="str">
        <v>RIONEGRO</v>
      </c>
      <c r="Q1575" t="str">
        <v>YURIMAR MARQUEZ MUÑOZ</v>
      </c>
      <c r="R1575">
        <v>1045025746</v>
      </c>
      <c r="S1575" t="str">
        <v>CENTRO</v>
      </c>
    </row>
    <row r="1576" xml:space="preserve">
      <c r="A1576">
        <v>1575</v>
      </c>
      <c r="B1576">
        <v>12437591</v>
      </c>
      <c r="C1576" t="str">
        <v>INCIDENT</v>
      </c>
      <c r="D1576" t="str">
        <v>CERRADO</v>
      </c>
      <c r="E1576" t="str">
        <v>TIENDA</v>
      </c>
      <c r="F1576" t="str">
        <v>BALANZA</v>
      </c>
      <c r="G1576" t="str">
        <v>MESA</v>
      </c>
      <c r="H1576" t="str">
        <v>METTLER</v>
      </c>
      <c r="I1576"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Buenas tardes_x000d_
se solicita mantenimiento para la bascula 10.131.16.66 de Panaderia_x000d_
AD-090462_x000d_
Inv. Sistemas 028688_x000d_
_x000d_
la bascula no esta imprimiendo completa la informacion y adicional no esta mostrando peso del producto._x000d_
_x000d_
Muchas gracias_x000d_
_x000d_
Cordial saludo;_x000d_
Indica la ubicacion de tu balanza en la tienda: Rionegro_x000d_
</v>
      </c>
      <c r="J1576" t="str">
        <v>NO APLICA</v>
      </c>
      <c r="K1576" t="str">
        <v xml:space="preserve">se requiere apoyo de isit para su validacion de la balanza ya que esta presenta novedad para imprimir etiqueta.	</v>
      </c>
      <c r="L1576" t="str">
        <v>Se reliza la revisión de la bascula en sitio se evidencia la falla; se procede a calibrar y se realiza limpieza de cabezal y se procede a sopletear para limpiar todo residuo de papel; se procede a reiniciar. Se realizan pruebas con usuario en sitio se deja funcionando correctamente.</v>
      </c>
      <c r="M1576">
        <v>44690</v>
      </c>
      <c r="N1576">
        <v>44691</v>
      </c>
      <c r="O1576" t="str">
        <v>J027 JUMBO RIONEGRO</v>
      </c>
      <c r="P1576" t="str">
        <v>RIONEGRO</v>
      </c>
      <c r="Q1576" t="str">
        <v>YURIMAR MARQUEZ MUÑOZ</v>
      </c>
      <c r="R1576">
        <v>1045025746</v>
      </c>
      <c r="S1576" t="str">
        <v>CENTRO</v>
      </c>
    </row>
    <row r="1577" xml:space="preserve">
      <c r="A1577">
        <v>1576</v>
      </c>
      <c r="B1577">
        <v>12430037</v>
      </c>
      <c r="C1577" t="str">
        <v>REQUEST</v>
      </c>
      <c r="D1577" t="str">
        <v>CERRADO</v>
      </c>
      <c r="E1577" t="str">
        <v>TIENDA</v>
      </c>
      <c r="F1577" t="str">
        <v>PDT</v>
      </c>
      <c r="G1577" t="str">
        <v>PDT</v>
      </c>
      <c r="H1577" t="str">
        <v>DATALOGIC</v>
      </c>
      <c r="I1577" t="str" xml:space="preserve">
        <v xml:space="preserve">Datos usuario_x000d_
Nombre: Deivi Willian Imbachi Urbano_x000d_
Correo: deiviwillian.imbachiurbano@cencosud.com.co_x000d_
Usuario AD: DEImbachi_x000d_
Pais: Colombia_x000d_
Ubicacion: J036 JUMBO POPAYAN CAMPANARIO_x000d_
Zona: Colombia Occidente_x000d_
Unidad de Negocio: Supermercados_x000d_
Servicio: Tiendas &amp; Centros de Distribucion_x000d_
Telefono: 3113219966_x000d_
Anexo: 3137924693_x000d_
Descripcion: Las PDT skorpio asignadas al area de PGC se encuentran en mal estado ya no sostienen las configuraciones previamente instaladas la pdt 2356 se des configura muy rapido funciona un tiempo y media hora despues pide configuraciones de programas; la pdt 62311 ya no esta funcional no recibe ningun comando y las dos no cuentan con baterias; se solicita combio ya que se requieren para las taresas_x000d_
Seccion de la tienda en donde se ubica la PDT o usuario: PGC RANCHO_x000d_
</v>
      </c>
      <c r="J1577" t="str">
        <v>NO APLICA</v>
      </c>
      <c r="K1577" t="str">
        <v>configuracion de la pdt con serial G17F62356 ; y por favor retirar y destruir la pdt con serial G17F62311 se encontraba en el listado para dar de baja y aun la tiene el usuario</v>
      </c>
      <c r="L1577" t="str">
        <v>Se solicita la información para realizar  el procedimiento de configuración de wifi  de la pdt que presenta intermitencia de conexión; se solicita el paso a paso al ingeniero Harold  quien facilita la información por medio  de whatsaap; se solicita en portería los dispositivos a intervenir; se realizó el proceso teniendo en cuenta el paso a paso  dado por el ingeniero Harold  se indica la configuración de la pdt  con serial G17F62356 para su reconfiguración de Wifi; se realizan pruebas con seguridad  y el ingreso a plataforma Genesyx sin inconveniente. Se entrega dispositivo configurado a portería y se indica que la  pdt con serial  G17f62311 se entregue a seguridad para su destrucción y acta de la misma</v>
      </c>
      <c r="M1577">
        <v>44691</v>
      </c>
      <c r="N1577">
        <v>44691</v>
      </c>
      <c r="O1577" t="str">
        <v>J036 JUMBO POPAYAN CAMPANARIO</v>
      </c>
      <c r="P1577" t="str">
        <v>POPAYAN</v>
      </c>
      <c r="Q1577" t="str">
        <v>DANIEL FERNANDO PAREDES ARTEAGA</v>
      </c>
      <c r="R1577">
        <v>10301691</v>
      </c>
      <c r="S1577" t="str">
        <v>OCCIDENTE</v>
      </c>
    </row>
    <row r="1578" xml:space="preserve">
      <c r="A1578">
        <v>1577</v>
      </c>
      <c r="B1578">
        <v>12430037</v>
      </c>
      <c r="C1578" t="str">
        <v>REQUEST</v>
      </c>
      <c r="D1578" t="str">
        <v>CERRADO</v>
      </c>
      <c r="E1578" t="str">
        <v>TIENDA</v>
      </c>
      <c r="F1578" t="str">
        <v>PDT</v>
      </c>
      <c r="G1578" t="str">
        <v>PDT</v>
      </c>
      <c r="H1578" t="str">
        <v>DATALOGIC</v>
      </c>
      <c r="I1578" t="str" xml:space="preserve">
        <v xml:space="preserve">Datos usuario_x000d_
Nombre: Deivi Willian Imbachi Urbano_x000d_
Correo: deiviwillian.imbachiurbano@cencosud.com.co_x000d_
Usuario AD: DEImbachi_x000d_
Pais: Colombia_x000d_
Ubicacion: J036 JUMBO POPAYAN CAMPANARIO_x000d_
Zona: Colombia Occidente_x000d_
Unidad de Negocio: Supermercados_x000d_
Servicio: Tiendas &amp; Centros de Distribucion_x000d_
Telefono: 3113219966_x000d_
Anexo: 3137924693_x000d_
Descripcion: Las PDT skorpio asignadas al area de PGC se encuentran en mal estado ya no sostienen las configuraciones previamente instaladas la pdt 2356 se des configura muy rapido funciona un tiempo y media hora despues pide configuraciones de programas; la pdt 62311 ya no esta funcional no recibe ningun comando y las dos no cuentan con baterias; se solicita combio ya que se requieren para las taresas_x000d_
Seccion de la tienda en donde se ubica la PDT o usuario: PGC RANCHO_x000d_
</v>
      </c>
      <c r="J1578" t="str">
        <v>NO APLICA</v>
      </c>
      <c r="K1578" t="str">
        <v>configuracion de la pdt con serial G17F62356 ; y por favor retirar y destruir la pdt con serial G17F62311 se encontraba en el listado para dar de baja y aun la tiene el usuario</v>
      </c>
      <c r="L1578" t="str">
        <v>Se solicita la información para realizar  el procedimiento de configuración de wifi  de la pdt que presenta intermitencia de conexión; se solicita el paso a paso al ingeneiro Harold  quien facilita la información por medio  de whatsaap; se solicita en porteria los dispositivos a intervenir; se realizó el proceso teniendo en cuenta el paso a paso  dado por el ingeniero Harold  se indica la configuracion de la pdt  con serial G17F62356 para su reconfiguración de Wifi; se realizan pruebas con seguridad  y el ingreso a plataforma Genesyx sin inconveniente. Se entrega dispositivo configurado a porteria y se indica que la  pdt con serial  G17f62311 se entregue a seguridad para su destrucción y acta de la misma</v>
      </c>
      <c r="M1578">
        <v>44691</v>
      </c>
      <c r="N1578">
        <v>44691</v>
      </c>
      <c r="O1578" t="str">
        <v>J036 JUMBO POPAYAN CAMPANARIO</v>
      </c>
      <c r="P1578" t="str">
        <v>POPAYAN</v>
      </c>
      <c r="Q1578" t="str">
        <v>DANIEL FERNANDO PAREDES ARTEAGA</v>
      </c>
      <c r="R1578">
        <v>10301691</v>
      </c>
      <c r="S1578" t="str">
        <v>OCCIDENTE</v>
      </c>
    </row>
    <row r="1579" xml:space="preserve">
      <c r="A1579">
        <v>1578</v>
      </c>
      <c r="B1579">
        <v>12440658</v>
      </c>
      <c r="C1579" t="str">
        <v>REQUEST</v>
      </c>
      <c r="D1579" t="str">
        <v>CERRADO</v>
      </c>
      <c r="E1579" t="str">
        <v>TIENDA</v>
      </c>
      <c r="F1579" t="str">
        <v>PDA</v>
      </c>
      <c r="G1579" t="str">
        <v>PDA</v>
      </c>
      <c r="H1579" t="str">
        <v>HONEYWELL</v>
      </c>
      <c r="I1579"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nos pueden colaborar con las PDA de Ecommerce ya que al momento de ingresarnos para pickear nos sale que no hay ordenes pendientes de picking ; ya se verifico con los de Ecomerce y nos indican que es con sistemas...gracias_x000d_
Seccion en la tienda o ubicacion del usuario: Jumbo Rionegro Ecommerce</v>
      </c>
      <c r="J1579" t="str">
        <v>NO APLICA</v>
      </c>
      <c r="K1579" t="str">
        <v xml:space="preserve">se requiere apoyo de isit para validar y configurar las pda para el aplicativo de ecommerce	</v>
      </c>
      <c r="L1579" t="str">
        <v>Se realiza revisión de aplicación de Janis en PDA de Ecommerce; se realiza configuración y se hacen pruebas con usuario; queda funcionando correctamente</v>
      </c>
      <c r="M1579">
        <v>44691</v>
      </c>
      <c r="N1579">
        <v>44691</v>
      </c>
      <c r="O1579" t="str">
        <v>J027 JUMBO RIONEGRO</v>
      </c>
      <c r="P1579" t="str">
        <v>RIONEGRO</v>
      </c>
      <c r="Q1579" t="str">
        <v>YURIMAR MARQUEZ MUÑOZ</v>
      </c>
      <c r="R1579">
        <v>1045025746</v>
      </c>
      <c r="S1579" t="str">
        <v>CENTRO</v>
      </c>
    </row>
    <row r="1580" xml:space="preserve">
      <c r="A1580">
        <v>1579</v>
      </c>
      <c r="B1580">
        <v>12440705</v>
      </c>
      <c r="C1580" t="str">
        <v>REQUEST</v>
      </c>
      <c r="D1580" t="str">
        <v>CERRADO</v>
      </c>
      <c r="E1580" t="str">
        <v>TIENDA</v>
      </c>
      <c r="F1580" t="str">
        <v>PDA</v>
      </c>
      <c r="G1580" t="str">
        <v>PDA</v>
      </c>
      <c r="H1580" t="str">
        <v>HONEYWELL</v>
      </c>
      <c r="I1580"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me pueden colaboran por favor para revisar las PDA de Ecommerce ya que al momento de ingresar a hacer el picken nos sale que no hay ordenes pendientes de picking_x000d_
Gracias</v>
      </c>
      <c r="J1580" t="str">
        <v>NO APLICA</v>
      </c>
      <c r="K1580" t="str">
        <v xml:space="preserve">se requiere apoyo de isit para validar y configurar las pda para el aplicativo de ecommerce	</v>
      </c>
      <c r="L1580" t="str">
        <v>Se realiza revisión de aplicación de Janis en PDA de Ecommerce; se realiza configuración y se hacen pruebas con usuario; queda funcionando correctamente</v>
      </c>
      <c r="M1580">
        <v>44691</v>
      </c>
      <c r="N1580">
        <v>44691</v>
      </c>
      <c r="O1580" t="str">
        <v>J027 JUMBO RIONEGRO</v>
      </c>
      <c r="P1580" t="str">
        <v>RIONEGRO</v>
      </c>
      <c r="Q1580" t="str">
        <v>YURIMAR MARQUEZ MUÑOZ</v>
      </c>
      <c r="R1580">
        <v>1045025746</v>
      </c>
      <c r="S1580" t="str">
        <v>CENTRO</v>
      </c>
    </row>
    <row r="1581" xml:space="preserve">
      <c r="A1581">
        <v>1580</v>
      </c>
      <c r="B1581">
        <v>12440711</v>
      </c>
      <c r="C1581" t="str">
        <v>REQUEST</v>
      </c>
      <c r="D1581" t="str">
        <v>CERRADO</v>
      </c>
      <c r="E1581" t="str">
        <v>TIENDA</v>
      </c>
      <c r="F1581" t="str">
        <v>PDA</v>
      </c>
      <c r="G1581" t="str">
        <v>PDA</v>
      </c>
      <c r="H1581" t="str">
        <v>HONEYWELL</v>
      </c>
      <c r="I1581"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me pueden colaborar por favor para revisar las PDA de Ecommerce ya al momento de ingresar nos sale que no hay ordenes de picking pendientes..gracias_x000d_
</v>
      </c>
      <c r="J1581" t="str">
        <v>NO APLICA</v>
      </c>
      <c r="K1581" t="str">
        <v xml:space="preserve">se requiere apoyo de isit para validar y configurar las pda para el aplicativo de ecommerce	</v>
      </c>
      <c r="L1581" t="str">
        <v>Se realiza revisión de aplicación de Janis en PDA de Ecommerce; se realiza configuración y se hacen pruebas con usuario; queda funcionando correctamente</v>
      </c>
      <c r="M1581">
        <v>44691</v>
      </c>
      <c r="N1581">
        <v>44691</v>
      </c>
      <c r="O1581" t="str">
        <v>J027 JUMBO RIONEGRO</v>
      </c>
      <c r="P1581" t="str">
        <v>RIONEGRO</v>
      </c>
      <c r="Q1581" t="str">
        <v>YURIMAR MARQUEZ MUÑOZ</v>
      </c>
      <c r="R1581">
        <v>1045025746</v>
      </c>
      <c r="S1581" t="str">
        <v>CENTRO</v>
      </c>
    </row>
    <row r="1582">
      <c r="A1582">
        <v>1581</v>
      </c>
      <c r="B1582" t="str">
        <v>PROACTIVA</v>
      </c>
      <c r="C1582" t="str">
        <v>PROACTIVA</v>
      </c>
      <c r="D1582" t="str">
        <v>CERRADO</v>
      </c>
      <c r="E1582" t="str">
        <v>TIENDA</v>
      </c>
      <c r="F1582" t="str">
        <v>PROACTIVA</v>
      </c>
      <c r="G1582" t="str">
        <v>PROACTIVA</v>
      </c>
      <c r="H1582" t="str">
        <v>PROACTIVA</v>
      </c>
      <c r="I1582" t="str">
        <v>Se realiza visita proactiva a tienda para validar servicios que se necesiten atender</v>
      </c>
      <c r="J1582" t="str">
        <v>NO APLICA</v>
      </c>
      <c r="K1582" t="str">
        <v>Se realiza visita proactiva a tienda para validar servicios que se necesiten atender</v>
      </c>
      <c r="L1582" t="str">
        <v>Se llega a sitio donde se realiza una visita proactiva para validar incidencias que se tengan por parte de las diferentes áreas; encontrando fallo en scanner balanza de área de cajas piso de ventas donde se pasan códigos de configuración; se solicita hacer pruebas por un tiempo determinado y se evidencia normalidad en su funcionamiento. Se visitan las demás áreas de la tienda y no reportan novedad alguna; se visita cuato eléctrico y de rack donde se evidencia una mala adecuación de los cables que van a las 2 UPS y a un PC del area de publicidad; se anexa evidencia fotográfica y se reporta a Ever Becerra encargado de sistemas; se autoriza el retiro de la tienda.</v>
      </c>
      <c r="M1582">
        <v>44691</v>
      </c>
      <c r="N1582">
        <v>44691</v>
      </c>
      <c r="O1582" t="str">
        <v>M183 METRO SAN GIL</v>
      </c>
      <c r="P1582" t="str">
        <v>SAN GIL</v>
      </c>
      <c r="Q1582" t="str">
        <v>JHONATAN RICARDO VARGAS ZAMBRANO</v>
      </c>
      <c r="R1582">
        <v>1057583301</v>
      </c>
      <c r="S1582" t="str">
        <v>ORIENTE</v>
      </c>
    </row>
    <row r="1583">
      <c r="A1583">
        <v>1582</v>
      </c>
      <c r="B1583" t="str">
        <v>PROACTIVA</v>
      </c>
      <c r="C1583" t="str">
        <v>PROACTIVA</v>
      </c>
      <c r="D1583" t="str">
        <v>CERRADO</v>
      </c>
      <c r="E1583" t="str">
        <v>TIENDA</v>
      </c>
      <c r="F1583" t="str">
        <v>PROACTIVA</v>
      </c>
      <c r="G1583" t="str">
        <v>PROACTIVA</v>
      </c>
      <c r="H1583" t="str">
        <v>PROACTIVA</v>
      </c>
      <c r="I1583" t="str">
        <v>Se realiza visita proactiva a tienda para validar servicios que se necesiten atender</v>
      </c>
      <c r="J1583" t="str">
        <v>NO APLICA</v>
      </c>
      <c r="K1583" t="str">
        <v>Se realiza visita proactiva a tienda para validar servicios que se necesiten atender</v>
      </c>
      <c r="L1583" t="str">
        <v>Se llega a sitio donde se realiza una visita proactiva para validar incidencias que se tengan por parte de las diferentes áreas; encontrando fallo en scanner balanza de área de cajas piso de ventas donde se pasan códigos de configuración; se solicita hacer pruebas por un tiempo determinado y se evidencia normalidad en su funcionamiento. Se visitan las demás áreas de la tienda y no reportan novedad alguna; se visita cuato eléctrico y de rack donde se evidencia una mala adecuación de los cables que van a las 2 UPS y a un PC del area de publicidad; se anexa evidencia fotográfica y se reporta a Ever Becerra encargado de sistemas; se autoriza el retiro de la tienda.</v>
      </c>
      <c r="M1583">
        <v>44691</v>
      </c>
      <c r="N1583">
        <v>44691</v>
      </c>
      <c r="O1583" t="str">
        <v>M183 METRO SAN GIL</v>
      </c>
      <c r="P1583" t="str">
        <v>SAN GIL</v>
      </c>
      <c r="Q1583" t="str">
        <v>JHONATAN RICARDO VARGAS ZAMBRANO</v>
      </c>
      <c r="R1583">
        <v>1057583301</v>
      </c>
      <c r="S1583" t="str">
        <v>ORIENTE</v>
      </c>
    </row>
    <row r="1584">
      <c r="A1584">
        <v>1583</v>
      </c>
      <c r="B1584" t="str">
        <v>ACOMPAÑAMIENTO</v>
      </c>
      <c r="C1584" t="str">
        <v>ACOMPAÑAMIENTO</v>
      </c>
      <c r="D1584" t="str">
        <v>CERRADO</v>
      </c>
      <c r="E1584" t="str">
        <v>TIENDA</v>
      </c>
      <c r="F1584" t="str">
        <v>ACOMPAÑAMIENTO</v>
      </c>
      <c r="G1584" t="str">
        <v>ACOMPAÑAMIENTO</v>
      </c>
      <c r="H1584" t="str">
        <v>ACOMPAÑAMIENTO</v>
      </c>
      <c r="I1584" t="str">
        <v>Solicitud de técnico para apoyar atención de casos en tienda</v>
      </c>
      <c r="J1584" t="str">
        <v>NO APLICA</v>
      </c>
      <c r="K1584" t="str">
        <v>Acompañamiento</v>
      </c>
      <c r="L1584" t="str">
        <v>Se realiza actividad de acompañamiento en tienda</v>
      </c>
      <c r="M1584">
        <v>44691</v>
      </c>
      <c r="N1584">
        <v>44691</v>
      </c>
      <c r="O1584" t="str">
        <v>M032 LA 70</v>
      </c>
      <c r="P1584" t="str">
        <v>CALI</v>
      </c>
      <c r="Q1584" t="str">
        <v>LINA FERNANDA ARBOLEDA PRECIADO</v>
      </c>
      <c r="R1584">
        <v>1143832224</v>
      </c>
      <c r="S1584" t="str">
        <v>OCCIDENTE</v>
      </c>
    </row>
    <row r="1585">
      <c r="A1585">
        <v>1584</v>
      </c>
      <c r="B1585" t="str">
        <v>ACOMPAÑAMIENTO</v>
      </c>
      <c r="C1585" t="str">
        <v>ACOMPAÑAMIENTO</v>
      </c>
      <c r="D1585" t="str">
        <v>CERRADO</v>
      </c>
      <c r="E1585" t="str">
        <v>TIENDA</v>
      </c>
      <c r="F1585" t="str">
        <v>ACOMPAÑAMIENTO</v>
      </c>
      <c r="G1585" t="str">
        <v>ACOMPAÑAMIENTO</v>
      </c>
      <c r="H1585" t="str">
        <v>ACOMPAÑAMIENTO</v>
      </c>
      <c r="I1585" t="str">
        <v>Solicitud de técnico para apoyar atención de casos en tienda</v>
      </c>
      <c r="J1585" t="str">
        <v>NO APLICA</v>
      </c>
      <c r="K1585" t="str">
        <v>Acompañamiento</v>
      </c>
      <c r="L1585" t="str">
        <v>Se realiza actividad de acompañamiento en tienda</v>
      </c>
      <c r="M1585">
        <v>44691</v>
      </c>
      <c r="N1585">
        <v>44691</v>
      </c>
      <c r="O1585" t="str">
        <v>M032 LA 70</v>
      </c>
      <c r="P1585" t="str">
        <v>CALI</v>
      </c>
      <c r="Q1585" t="str">
        <v>LINA FERNANDA ARBOLEDA PRECIADO</v>
      </c>
      <c r="R1585">
        <v>1143832224</v>
      </c>
      <c r="S1585" t="str">
        <v>OCCIDENTE</v>
      </c>
    </row>
    <row r="1586">
      <c r="A1586">
        <v>1585</v>
      </c>
      <c r="B1586" t="str">
        <v>ACOMPAÑAMIENTO</v>
      </c>
      <c r="C1586" t="str">
        <v>ACOMPAÑAMIENTO</v>
      </c>
      <c r="D1586" t="str">
        <v>CERRADO</v>
      </c>
      <c r="E1586" t="str">
        <v>CRC</v>
      </c>
      <c r="F1586" t="str">
        <v>ACOMPAÑAMIENTO</v>
      </c>
      <c r="G1586" t="str">
        <v>ACOMPAÑAMIENTO</v>
      </c>
      <c r="H1586" t="str">
        <v>ACOMPAÑAMIENTO</v>
      </c>
      <c r="I1586" t="str">
        <v>Gestión de soporte técnico en el Centro de Reparación</v>
      </c>
      <c r="J1586" t="str">
        <v>NO APLICA</v>
      </c>
      <c r="K1586" t="str">
        <v>Gestión de soporte técnico en el Centro de Reparación</v>
      </c>
      <c r="L1586" t="str">
        <v>Se realiza actividad de acompañamiento en CRC</v>
      </c>
      <c r="M1586">
        <v>44692</v>
      </c>
      <c r="N1586">
        <v>44692</v>
      </c>
      <c r="O1586" t="str">
        <v>CENTRO DE REPARACIÓN</v>
      </c>
      <c r="P1586" t="str">
        <v>BOGOTA</v>
      </c>
      <c r="Q1586" t="str">
        <v>DIEGO ALBERTO TORRES CRUZ</v>
      </c>
      <c r="R1586">
        <v>1000466791</v>
      </c>
      <c r="S1586" t="str">
        <v>BOGOTA</v>
      </c>
    </row>
    <row r="1587">
      <c r="A1587">
        <v>1586</v>
      </c>
      <c r="B1587" t="str">
        <v>ACOMPAÑAMIENTO</v>
      </c>
      <c r="C1587" t="str">
        <v>ACOMPAÑAMIENTO</v>
      </c>
      <c r="D1587" t="str">
        <v>CERRADO</v>
      </c>
      <c r="E1587" t="str">
        <v>CRC</v>
      </c>
      <c r="F1587" t="str">
        <v>ACOMPAÑAMIENTO</v>
      </c>
      <c r="G1587" t="str">
        <v>ACOMPAÑAMIENTO</v>
      </c>
      <c r="H1587" t="str">
        <v>ACOMPAÑAMIENTO</v>
      </c>
      <c r="I1587" t="str">
        <v>Gestión de soporte técnico en el Centro de Reparación</v>
      </c>
      <c r="J1587" t="str">
        <v>NO APLICA</v>
      </c>
      <c r="K1587" t="str">
        <v>Gestión de soporte técnico en el Centro de Reparación</v>
      </c>
      <c r="L1587" t="str">
        <v>Se realiza actividad de acompañamiento en CRC</v>
      </c>
      <c r="M1587">
        <v>44692</v>
      </c>
      <c r="N1587">
        <v>44692</v>
      </c>
      <c r="O1587" t="str">
        <v>CENTRO DE REPARACIÓN</v>
      </c>
      <c r="P1587" t="str">
        <v>BOGOTA</v>
      </c>
      <c r="Q1587" t="str">
        <v>DIEGO ALBERTO TORRES CRUZ</v>
      </c>
      <c r="R1587">
        <v>1000466791</v>
      </c>
      <c r="S1587" t="str">
        <v>BOGOTA</v>
      </c>
    </row>
    <row r="1588">
      <c r="A1588">
        <v>1587</v>
      </c>
      <c r="B1588" t="str">
        <v>ACOMPAÑAMIENTO</v>
      </c>
      <c r="C1588" t="str">
        <v>ACOMPAÑAMIENTO</v>
      </c>
      <c r="D1588" t="str">
        <v>CERRADO</v>
      </c>
      <c r="E1588" t="str">
        <v>CRC</v>
      </c>
      <c r="F1588" t="str">
        <v>ACOMPAÑAMIENTO</v>
      </c>
      <c r="G1588" t="str">
        <v>ACOMPAÑAMIENTO</v>
      </c>
      <c r="H1588" t="str">
        <v>ACOMPAÑAMIENTO</v>
      </c>
      <c r="I1588" t="str">
        <v>Gestión de soporte técnico en el Centro de Reparación</v>
      </c>
      <c r="J1588" t="str">
        <v>NO APLICA</v>
      </c>
      <c r="K1588" t="str">
        <v>Gestión de soporte técnico en el Centro de Reparación</v>
      </c>
      <c r="L1588" t="str">
        <v>Se realiza actividad de acompañamiento en CRC</v>
      </c>
      <c r="M1588">
        <v>44692</v>
      </c>
      <c r="N1588">
        <v>44692</v>
      </c>
      <c r="O1588" t="str">
        <v>CENTRO DE REPARACIÓN</v>
      </c>
      <c r="P1588" t="str">
        <v>BOGOTA</v>
      </c>
      <c r="Q1588" t="str">
        <v>DIEGO ALBERTO TORRES CRUZ</v>
      </c>
      <c r="R1588">
        <v>1000466791</v>
      </c>
      <c r="S1588" t="str">
        <v>BOGOTA</v>
      </c>
    </row>
    <row r="1589" xml:space="preserve">
      <c r="A1589">
        <v>1588</v>
      </c>
      <c r="B1589">
        <v>12442561</v>
      </c>
      <c r="C1589" t="str">
        <v>REQUEST</v>
      </c>
      <c r="D1589" t="str">
        <v>CERRADO</v>
      </c>
      <c r="E1589" t="str">
        <v>TIENDA</v>
      </c>
      <c r="F1589" t="str">
        <v>BALANZA</v>
      </c>
      <c r="G1589" t="str">
        <v>MESA</v>
      </c>
      <c r="H1589" t="str">
        <v>METTLER</v>
      </c>
      <c r="I1589"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Buenos dias; por favor no colabora con la configuracion y parametros; ya que; no reconoce el papel. IP 10.131.10.51 Por favor solicito con urgencia Gracias</v>
      </c>
      <c r="J1589" t="str">
        <v>NO APLICA</v>
      </c>
      <c r="K1589" t="str">
        <v xml:space="preserve"> revision de zebra de stikers ya que estan saliendo mal las impresiones y la necesitan con mucha urgencia</v>
      </c>
      <c r="L1589" t="str">
        <v>Se procede a realizar revisión de impresora termica ZEBRA con direccion IP 10.131.100.51 la cual estaba presentando error en el sensor de la cinta ya que mostraba "Falta Cinta". Se procede a realizar limpieza de los sensores y ajuste de los mismos continuando con la falla; por lo que se procede a realizar cambio de papel y de las cintas pero al momento de enviar impresiones desde el software zebra designer presenta nuevamente el mismo error. Se efectua reinicio de la impresora a estado de fabrica configurando el direccionamiento IP y realizando nuevamente pruebas continuando con la misma novedad; se solicita soporte a sistemas cencosud Edwin Bolaños quien realiza revisión de los parametros de la impresora y corrige parametros de sensores desde software. Se realizan pruebas de impresión nuevamente con asistente sin ninguna novedad quedando el dispositivo operativo</v>
      </c>
      <c r="M1589">
        <v>44692</v>
      </c>
      <c r="N1589">
        <v>44693</v>
      </c>
      <c r="O1589" t="str">
        <v>J047 JUMBO GIRARDOT</v>
      </c>
      <c r="P1589" t="str">
        <v>GIRARDOT</v>
      </c>
      <c r="Q1589" t="str">
        <v>NELSON EDUARDO TORRES ROJAS</v>
      </c>
      <c r="R1589">
        <v>5821451</v>
      </c>
      <c r="S1589" t="str">
        <v>OCCIDENTE</v>
      </c>
    </row>
    <row r="1590" xml:space="preserve">
      <c r="A1590">
        <v>1589</v>
      </c>
      <c r="B1590">
        <v>12442561</v>
      </c>
      <c r="C1590" t="str">
        <v>REQUEST</v>
      </c>
      <c r="D1590" t="str">
        <v>CERRADO</v>
      </c>
      <c r="E1590" t="str">
        <v>TIENDA</v>
      </c>
      <c r="F1590" t="str">
        <v>BALANZA</v>
      </c>
      <c r="G1590" t="str">
        <v>MESA</v>
      </c>
      <c r="H1590" t="str">
        <v>METTLER</v>
      </c>
      <c r="I1590"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Buenos dias; por favor no colabora con la configuracion y parametros; ya que; no reconoce el papel. IP 10.131.10.51 Por favor solicito con urgencia Gracias</v>
      </c>
      <c r="J1590" t="str">
        <v>NO APLICA</v>
      </c>
      <c r="K1590" t="str">
        <v xml:space="preserve"> revision de zebra de stikers ya que estan saliendo mal las impresiones y la necesitan con mucha urgencia</v>
      </c>
      <c r="L1590" t="str">
        <v>Se procede a realizar revisión de impresora termica ZEBRA con direccion IP 10.131.100.51 la cual estaba presentando error en el sensor de la cinta ya que mostraba "Falta Cinta". Se procede a realizar limpieza de los sensores y ajuste de los mismos continuando con la falla; por lo que se procede a realizar cambio de papel y de las cintas pero al momento de enviar impresiones desde el software zebra designer presenta nuevamente el mismo error. Se efectua reinicio de la impresora a estado de fabrica configurando el direccionamiento IP y realizando nuevamente pruebas continuando con la misma novedad; se solicita soporte a sistemas cencosud Edwin Bolaños quien realiza revisión de los parametros de la impresora y corrige parametros de sensores desde software. Se realizan pruebas de impresión nuevamente con asistente sin ninguna novedad quedando el dispositivo operativo</v>
      </c>
      <c r="M1590">
        <v>44692</v>
      </c>
      <c r="N1590">
        <v>44693</v>
      </c>
      <c r="O1590" t="str">
        <v>J047 JUMBO GIRARDOT</v>
      </c>
      <c r="P1590" t="str">
        <v>GIRARDOT</v>
      </c>
      <c r="Q1590" t="str">
        <v>NELSON EDUARDO TORRES ROJAS</v>
      </c>
      <c r="R1590">
        <v>5821451</v>
      </c>
      <c r="S1590" t="str">
        <v>OCCIDENTE</v>
      </c>
    </row>
    <row r="1591">
      <c r="A1591">
        <v>1590</v>
      </c>
      <c r="B1591" t="str">
        <v>ACOMPAÑAMIENTO</v>
      </c>
      <c r="C1591" t="str">
        <v>ACOMPAÑAMIENTO</v>
      </c>
      <c r="D1591" t="str">
        <v>CERRADO</v>
      </c>
      <c r="E1591" t="str">
        <v>TIENDA</v>
      </c>
      <c r="F1591" t="str">
        <v>ACOMPAÑAMIENTO</v>
      </c>
      <c r="G1591" t="str">
        <v>ACOMPAÑAMIENTO</v>
      </c>
      <c r="H1591" t="str">
        <v>ACOMPAÑAMIENTO</v>
      </c>
      <c r="I1591" t="str">
        <v>Solicitud de técnico para apoyar atención de casos en tienda</v>
      </c>
      <c r="J1591" t="str">
        <v>NO APLICA</v>
      </c>
      <c r="K1591" t="str">
        <v>Acompañamiento</v>
      </c>
      <c r="L1591" t="str">
        <v>Se realiza actividad de acompañamiento en tienda</v>
      </c>
      <c r="M1591">
        <v>44693</v>
      </c>
      <c r="N1591">
        <v>44693</v>
      </c>
      <c r="O1591" t="str">
        <v>J031 CALI CHIPICHAPE</v>
      </c>
      <c r="P1591" t="str">
        <v>CALI</v>
      </c>
      <c r="Q1591" t="str">
        <v>LINA FERNANDA ARBOLEDA PRECIADO</v>
      </c>
      <c r="R1591">
        <v>1143832224</v>
      </c>
      <c r="S1591" t="str">
        <v>OCCIDENTE</v>
      </c>
    </row>
    <row r="1592">
      <c r="A1592">
        <v>1591</v>
      </c>
      <c r="B1592" t="str">
        <v>ACOMPAÑAMIENTO</v>
      </c>
      <c r="C1592" t="str">
        <v>ACOMPAÑAMIENTO</v>
      </c>
      <c r="D1592" t="str">
        <v>CERRADO</v>
      </c>
      <c r="E1592" t="str">
        <v>TIENDA</v>
      </c>
      <c r="F1592" t="str">
        <v>ACOMPAÑAMIENTO</v>
      </c>
      <c r="G1592" t="str">
        <v>ACOMPAÑAMIENTO</v>
      </c>
      <c r="H1592" t="str">
        <v>ACOMPAÑAMIENTO</v>
      </c>
      <c r="I1592" t="str">
        <v>Solicitud de técnico para apoyar atención de casos en tienda</v>
      </c>
      <c r="J1592" t="str">
        <v>NO APLICA</v>
      </c>
      <c r="K1592" t="str">
        <v>Acompañamiento</v>
      </c>
      <c r="L1592" t="str">
        <v>Se realiza actividad de acompañamiento en tienda</v>
      </c>
      <c r="M1592">
        <v>44693</v>
      </c>
      <c r="N1592">
        <v>44693</v>
      </c>
      <c r="O1592" t="str">
        <v>J031 CALI CHIPICHAPE</v>
      </c>
      <c r="P1592" t="str">
        <v>CALI</v>
      </c>
      <c r="Q1592" t="str">
        <v>LINA FERNANDA ARBOLEDA PRECIADO</v>
      </c>
      <c r="R1592">
        <v>1143832224</v>
      </c>
      <c r="S1592" t="str">
        <v>OCCIDENTE</v>
      </c>
    </row>
    <row r="1593" xml:space="preserve">
      <c r="A1593">
        <v>1592</v>
      </c>
      <c r="B1593">
        <v>12441881</v>
      </c>
      <c r="C1593" t="str">
        <v>INCIDENT</v>
      </c>
      <c r="D1593" t="str">
        <v>CERRADO</v>
      </c>
      <c r="E1593" t="str">
        <v>TIENDA</v>
      </c>
      <c r="F1593" t="str">
        <v>CPU</v>
      </c>
      <c r="G1593" t="str">
        <v>CPU</v>
      </c>
      <c r="H1593" t="str">
        <v>LENOVO</v>
      </c>
      <c r="I1593" t="str" xml:space="preserve">
        <v xml:space="preserve">Datos usuario_x000d_
Nombre: yfierrod_x000d_
Correo: YenniferDayana.FierroDiaz@cencosud.com.co_x000d_
Usuario AD: yfierrod_x000d_
Pais: Colombia_x000d_
Ubicacion: M038 METRO NEIVA CENTRO DE CONVENCIONES_x000d_
Zona: Colombia Occidente_x000d_
Unidad de Negocio: METRO_x000d_
Servicio: null_x000d_
Telefono: 3133509082_x000d_
Anexo: null_x000d_
Descripcion: El computador no tiene red y no deja ingresar con el usuario; al parecer esta fuera del dominio.</v>
      </c>
      <c r="J1593" t="str">
        <v>NO APLICA</v>
      </c>
      <c r="K1593" t="str">
        <v>Solicito de su ayuda para revision del pc de decoracion ya que la maquina esta sin red; por favor realizar la validacion fisica; es decir validar el punto de red que este funcional; al igual validar que la maquina este en el dominio y con direccion IP por DHCP</v>
      </c>
      <c r="L1593" t="str">
        <v>Se ubica la usuaria de sección de decoración para validar el reporte de la falla; lo cual indica que no puede ingresar al usuario de red al equipo con hostname M038900WS109; aparece no se puede iniciar sesión usuario o clave incorrecta. se valida que equipo no tiene acceso a red y se valida el cable de red con el dexter y el cable esta en buen estado; se valida si se puede obtener respuesta del punto de red donde esta conectado pero no hay respuesta alguna. se observa que faceplate se encuentra tres jack rj45 y uno de esos se encuentra suelto. Se procede a desensamblar el faceplate para validar los jack; se logra ubicar correctamente el jack suelto y se conecta el cable de red y toma la red correctamente; se procede a realizar pruebas con la usuaria e ingresa correctamente; se procede a validar la conexión de red y funciona correctamente y queda a satisfacción de la usuaria.</v>
      </c>
      <c r="M1593">
        <v>44693</v>
      </c>
      <c r="N1593">
        <v>44693</v>
      </c>
      <c r="O1593" t="str">
        <v>M038 METRO NEIVA CENTRO DE CONVENCIONES</v>
      </c>
      <c r="P1593" t="str">
        <v>NEIVA</v>
      </c>
      <c r="Q1593" t="str">
        <v>LUIS FERNANDO QUIROGA SANCHEZ</v>
      </c>
      <c r="R1593">
        <v>1075267773</v>
      </c>
      <c r="S1593" t="str">
        <v>OCCIDENTE</v>
      </c>
    </row>
    <row r="1594">
      <c r="A1594">
        <v>1593</v>
      </c>
      <c r="B1594" t="str">
        <v>ACOMPAÑAMIENTO</v>
      </c>
      <c r="C1594" t="str">
        <v>ACOMPAÑAMIENTO</v>
      </c>
      <c r="D1594" t="str">
        <v>CERRADO</v>
      </c>
      <c r="E1594" t="str">
        <v>TIENDA</v>
      </c>
      <c r="F1594" t="str">
        <v>ACOMPAÑAMIENTO</v>
      </c>
      <c r="G1594" t="str">
        <v>ACOMPAÑAMIENTO</v>
      </c>
      <c r="H1594" t="str">
        <v>ACOMPAÑAMIENTO</v>
      </c>
      <c r="I1594" t="str">
        <v>Solicitud de técnico para apoyar atención de casos en tienda</v>
      </c>
      <c r="J1594" t="str">
        <v>NO APLICA</v>
      </c>
      <c r="K1594" t="str">
        <v>Acompañamiento</v>
      </c>
      <c r="L1594" t="str">
        <v>Se realiza actividad de acompañamiento en tienda</v>
      </c>
      <c r="M1594">
        <v>44693</v>
      </c>
      <c r="N1594">
        <v>44693</v>
      </c>
      <c r="O1594" t="str">
        <v>J031 CALI CHIPICHAPE</v>
      </c>
      <c r="P1594" t="str">
        <v>CALI</v>
      </c>
      <c r="Q1594" t="str">
        <v>LINA FERNANDA ARBOLEDA PRECIADO</v>
      </c>
      <c r="R1594">
        <v>1143832224</v>
      </c>
      <c r="S1594" t="str">
        <v>OCCIDENTE</v>
      </c>
    </row>
    <row r="1595" xml:space="preserve">
      <c r="A1595">
        <v>1594</v>
      </c>
      <c r="B1595">
        <v>12422421</v>
      </c>
      <c r="C1595" t="str">
        <v>REQUEST</v>
      </c>
      <c r="D1595" t="str">
        <v>CERRADO</v>
      </c>
      <c r="E1595" t="str">
        <v>TIENDA</v>
      </c>
      <c r="F1595" t="str">
        <v>POS</v>
      </c>
      <c r="G1595" t="str">
        <v>POS</v>
      </c>
      <c r="H1595" t="str">
        <v>WINCOR</v>
      </c>
      <c r="I1595"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el visor del cajero de la caja 11 esta partido y cuando se mueve o toca se deconecta la caja y no pueden seguir trabajando</v>
      </c>
      <c r="J1595" t="str">
        <v>NO APLICA</v>
      </c>
      <c r="K1595" t="str">
        <v>Favor nos ayudan con personal en sitio para el cambio del visor</v>
      </c>
      <c r="L1595" t="str">
        <v>Usuario reporta fallas en visor de caja; se realizan validaciones en sitio y se encuentra daño del cableado de pines del visor de Customers (Tiene una cinta aislante para sujetarlo). Se remplaza el cable por uno de remplazo proporcionado por Jefa de Cajas; se realizan pruebas y muestra datos correctamente. Se remplaza visor ya que muestra ciertos puntos atenuados; se asegura correctamente la carcaza para evitar movimiento. Adicionalmente se validan conexiones VGA en la caja y se encuentra que la falla de punto de inoperable por el cajero es debido a que el puerto del teclado se encontraba desconectado (Haciendo imposible la entrada de datos); se realiza la conexión del cableado y funciona correctamente. Finalmente; se realizan pruebas con Jefa de Caja con diferentes procesos de validación y se cumplen con éxito.</v>
      </c>
      <c r="M1595">
        <v>44693</v>
      </c>
      <c r="N1595">
        <v>44694</v>
      </c>
      <c r="O1595" t="str">
        <v>J045 JUMBO AV.DEL FERROCARRIL SANTA MARTA</v>
      </c>
      <c r="P1595" t="str">
        <v>SANTA MARTA</v>
      </c>
      <c r="Q1595" t="str">
        <v>ELLIOTT TORRES CRATZ</v>
      </c>
      <c r="R1595">
        <v>1004346173</v>
      </c>
      <c r="S1595" t="str">
        <v>COSTA</v>
      </c>
    </row>
    <row r="1596" xml:space="preserve">
      <c r="A1596">
        <v>1595</v>
      </c>
      <c r="B1596">
        <v>12440339</v>
      </c>
      <c r="C1596" t="str">
        <v>REQUEST</v>
      </c>
      <c r="D1596" t="str">
        <v>CERRADO</v>
      </c>
      <c r="E1596" t="str">
        <v>TIENDA</v>
      </c>
      <c r="F1596" t="str">
        <v>POS</v>
      </c>
      <c r="G1596" t="str">
        <v>POS</v>
      </c>
      <c r="H1596" t="str">
        <v>WINCOR</v>
      </c>
      <c r="I1596"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Para reporta el daño del visor de la pos # 19 ya q no esta funcionando._x000d_
</v>
      </c>
      <c r="J1596" t="str">
        <v>NO APLICA</v>
      </c>
      <c r="K1596" t="str" xml:space="preserve">
        <v xml:space="preserve">Se solicita revisión POS_x000d_
Área: Electro_x000d_
Datos del equipo_x000d_
Equipo: POS_x000d_
Marca: WINCOR_x000d_
Modelo: BEETLE-M_x000d_
Nº SERIE: 6498824324_x000d_
Inventario: DI-014382_x000d_
Actividad: Se solicita revisión; diagnostico y/o reparación si es el caso; para POS 19 presenta falla visor cliente; entregar operativa</v>
      </c>
      <c r="L1596" t="str">
        <v>Se realiza la revisión del visor de la POS#19; donde se evidencia que el visor no da imagen. Se realizan pruebas de funcionamiento con otra POS de otra caja en operación y el visor muestra imagen tenue; no muy clara para el cliente; se nota claramente que tiene algunos leds quemados; se sugiere cambio de visor. Otra de las fallas encontrada en el diagnóstico; es que el cable de comunicación está en buen estado; luego de probar con otro cable e incluso en otra POS; pero se muestra que al parecer hay falla en el puerto de comunicación de la POS#19 (COM2; COM5) o este se encuentra desconfigurado. Se remite esta falla al soporte de Cenconsud Ever Becerra para revisión de la CPU.</v>
      </c>
      <c r="M1596">
        <v>44693</v>
      </c>
      <c r="N1596">
        <v>44694</v>
      </c>
      <c r="O1596" t="str">
        <v>J126 JUMBO SAN SILVESTRE</v>
      </c>
      <c r="P1596" t="str">
        <v>BARRANCABERMEJA</v>
      </c>
      <c r="Q1596" t="str">
        <v>LUIS CARLOS ROJAS ACOSTA</v>
      </c>
      <c r="R1596">
        <v>1096188137</v>
      </c>
      <c r="S1596" t="str">
        <v>ORIENTE</v>
      </c>
    </row>
    <row r="1597" xml:space="preserve">
      <c r="A1597">
        <v>1596</v>
      </c>
      <c r="B1597">
        <v>12440511</v>
      </c>
      <c r="C1597" t="str">
        <v>REQUEST</v>
      </c>
      <c r="D1597" t="str">
        <v>CERRADO</v>
      </c>
      <c r="E1597" t="str">
        <v>TIENDA</v>
      </c>
      <c r="F1597" t="str">
        <v>PDT</v>
      </c>
      <c r="G1597" t="str">
        <v>PDT</v>
      </c>
      <c r="H1597" t="str">
        <v>DATALOGIC</v>
      </c>
      <c r="I1597" t="str" xml:space="preserve">
        <v xml:space="preserve">Datos usuario_x000d_
Nombre: Jesus David Cadenas Sarmiento_x000d_
Correo: jesusdavid.cadenas@cencosud.com.co_x000d_
Usuario AD: JesCadeS_x000d_
Pais: Colombia_x000d_
Ubicacion: J126 JUMBO SAN SILVESTRE_x000d_
Zona: Colombia Oriente_x000d_
Unidad de Negocio: Supermercados_x000d_
Servicio: Tiendas &amp; Centros de Distribucion_x000d_
Telefono: 3006428063_x000d_
Anexo: 3167476016_x000d_
Descripcion: Solicitud cambio PDT datalogic skorpio numero de activo 015450 por una que tenga compatibilidad con el aplicativo control salida ecommerce control perdias en local san silvestre_x000d_
</v>
      </c>
      <c r="J1597" t="str">
        <v>NO APLICA</v>
      </c>
      <c r="K1597" t="str" xml:space="preserve">
        <v xml:space="preserve">Se transfiere solicitud para configuración PDT_x000d_
Tienda: Jumbo San Silvestre._x000d_
Equipo: PDT/PDA|ESTANDAR_x000d_
Marca: DATALOGIC_x000d_
Modelo: SKORPIO X3_x000d_
Serial: G17F62279_x000d_
Inventario: DI-029515_x000d_
NOTA: se solicita configuración Para escaneo E-commerce y entrega de PDA operativa a usuaria</v>
      </c>
      <c r="L1597" t="str" xml:space="preserve">
        <v xml:space="preserve">Se realiza revision del caso por PDT con error de compatibilidad. Recibo por parte del jefe de seguridad la PDT; se evidencia que tiene desgaste por uso; sin cargador y se solicitó un cargador para hacer pruebas; indicando que no se tenía; se recibió una bateria la cual notificaron se encontraba cargada. Se hacen las pruebas de funcionamiento pero la PDT no enciende; se verifica la conexión de la batería incluso con el personal de seguridad pero sigue sin encender; sumado a esto se encuentra que en los pines de carga de la batería hace falta uno; posiblemente una mala conexión de la batería generó que se reventara. Otro dato a tener en cuenta es que la PDT se encontraba guardada en un cajon hace tiempo; del área informan que la última vez que fue revisada por garantia regresó y no funcionaba._x000d_
Se transfiere caso para solicitar el cambio de la parte que presenta el daño. Se envía evidencia fotográfica a Ever Becerra; soporte Cencosud; del estado de los pines de carga.</v>
      </c>
      <c r="M1597">
        <v>44693</v>
      </c>
      <c r="N1597">
        <v>44694</v>
      </c>
      <c r="O1597" t="str">
        <v>J126 JUMBO SAN SILVESTRE</v>
      </c>
      <c r="P1597" t="str">
        <v>BARRANCABERMEJA</v>
      </c>
      <c r="Q1597" t="str">
        <v>LUIS CARLOS ROJAS ACOSTA</v>
      </c>
      <c r="R1597">
        <v>1096188137</v>
      </c>
      <c r="S1597" t="str">
        <v>ORIENTE</v>
      </c>
    </row>
    <row r="1598">
      <c r="A1598">
        <v>1597</v>
      </c>
      <c r="B1598" t="str">
        <v>ACOMPAÑAMIENTO</v>
      </c>
      <c r="C1598" t="str">
        <v>ACOMPAÑAMIENTO</v>
      </c>
      <c r="D1598" t="str">
        <v>CERRADO</v>
      </c>
      <c r="E1598" t="str">
        <v>CRC</v>
      </c>
      <c r="F1598" t="str">
        <v>ACOMPAÑAMIENTO</v>
      </c>
      <c r="G1598" t="str">
        <v>ACOMPAÑAMIENTO</v>
      </c>
      <c r="H1598" t="str">
        <v>ACOMPAÑAMIENTO</v>
      </c>
      <c r="I1598" t="str">
        <v>Gestión de soporte técnico en el Centro de Reparación</v>
      </c>
      <c r="J1598" t="str">
        <v>NO APLICA</v>
      </c>
      <c r="K1598" t="str">
        <v>Gestión de soporte técnico en el Centro de Reparación</v>
      </c>
      <c r="L1598" t="str">
        <v>Se realiza actividad de acompañamiento en CRC</v>
      </c>
      <c r="M1598">
        <v>44694</v>
      </c>
      <c r="N1598">
        <v>44694</v>
      </c>
      <c r="O1598" t="str">
        <v>CENTRO DE REPARACIÓN</v>
      </c>
      <c r="P1598" t="str">
        <v>BOGOTA</v>
      </c>
      <c r="Q1598" t="str">
        <v>DIEGO ALBERTO TORRES CRUZ</v>
      </c>
      <c r="R1598">
        <v>1000466791</v>
      </c>
      <c r="S1598" t="str">
        <v>BOGOTA</v>
      </c>
    </row>
    <row r="1599">
      <c r="A1599">
        <v>1598</v>
      </c>
      <c r="B1599" t="str">
        <v>ACOMPAÑAMIENTO</v>
      </c>
      <c r="C1599" t="str">
        <v>ACOMPAÑAMIENTO</v>
      </c>
      <c r="D1599" t="str">
        <v>CERRADO</v>
      </c>
      <c r="E1599" t="str">
        <v>CRC</v>
      </c>
      <c r="F1599" t="str">
        <v>ACOMPAÑAMIENTO</v>
      </c>
      <c r="G1599" t="str">
        <v>ACOMPAÑAMIENTO</v>
      </c>
      <c r="H1599" t="str">
        <v>ACOMPAÑAMIENTO</v>
      </c>
      <c r="I1599" t="str">
        <v>Gestión de soporte técnico en el Centro de Reparación</v>
      </c>
      <c r="J1599" t="str">
        <v>NO APLICA</v>
      </c>
      <c r="K1599" t="str">
        <v>Gestión de soporte técnico en el Centro de Reparación</v>
      </c>
      <c r="L1599" t="str">
        <v>Se realiza actividad de acompañamiento en CRC</v>
      </c>
      <c r="M1599">
        <v>44694</v>
      </c>
      <c r="N1599">
        <v>44694</v>
      </c>
      <c r="O1599" t="str">
        <v>CENTRO DE REPARACIÓN</v>
      </c>
      <c r="P1599" t="str">
        <v>BOGOTA</v>
      </c>
      <c r="Q1599" t="str">
        <v>DIEGO ALBERTO TORRES CRUZ</v>
      </c>
      <c r="R1599">
        <v>1000466791</v>
      </c>
      <c r="S1599" t="str">
        <v>BOGOTA</v>
      </c>
    </row>
    <row r="1600">
      <c r="A1600">
        <v>1599</v>
      </c>
      <c r="B1600" t="str">
        <v>ACOMPAÑAMIENTO</v>
      </c>
      <c r="C1600" t="str">
        <v>ACOMPAÑAMIENTO</v>
      </c>
      <c r="D1600" t="str">
        <v>CERRADO</v>
      </c>
      <c r="E1600" t="str">
        <v>CRC</v>
      </c>
      <c r="F1600" t="str">
        <v>ACOMPAÑAMIENTO</v>
      </c>
      <c r="G1600" t="str">
        <v>ACOMPAÑAMIENTO</v>
      </c>
      <c r="H1600" t="str">
        <v>ACOMPAÑAMIENTO</v>
      </c>
      <c r="I1600" t="str">
        <v>Gestión de soporte técnico en el Centro de Reparación</v>
      </c>
      <c r="J1600" t="str">
        <v>NO APLICA</v>
      </c>
      <c r="K1600" t="str">
        <v>Gestión de soporte técnico en el Centro de Reparación</v>
      </c>
      <c r="L1600" t="str">
        <v>Se realiza actividad de acompañamiento en CRC</v>
      </c>
      <c r="M1600">
        <v>44697</v>
      </c>
      <c r="N1600">
        <v>44697</v>
      </c>
      <c r="O1600" t="str">
        <v>CENTRO DE REPARACIÓN</v>
      </c>
      <c r="P1600" t="str">
        <v>BOGOTA</v>
      </c>
      <c r="Q1600" t="str">
        <v>DIEGO ALBERTO TORRES CRUZ</v>
      </c>
      <c r="R1600">
        <v>1000466791</v>
      </c>
      <c r="S1600" t="str">
        <v>BOGOTA</v>
      </c>
    </row>
    <row r="1601" xml:space="preserve">
      <c r="A1601">
        <v>1600</v>
      </c>
      <c r="B1601">
        <v>12445215</v>
      </c>
      <c r="C1601" t="str">
        <v>REQUEST</v>
      </c>
      <c r="D1601" t="str">
        <v>CERRADO</v>
      </c>
      <c r="E1601" t="str">
        <v>TIENDA</v>
      </c>
      <c r="F1601" t="str">
        <v>PDA</v>
      </c>
      <c r="G1601" t="str">
        <v>PDA</v>
      </c>
      <c r="H1601" t="str">
        <v>HONEYWELL</v>
      </c>
      <c r="I1601" t="str" xml:space="preserve">
        <v xml:space="preserve">Datos usuario_x000d_
Nombre: Jhonatan Correa Giraldo_x000d_
Correo: Jhonatan.CorreaGiraldo@cencosud.com.co_x000d_
Usuario AD: jcorreag_x000d_
Pais: Colombia_x000d_
Ubicacion: J027 JUMBO RIONEGRO_x000d_
Zona: Colombia Centro_x000d_
Unidad de Negocio: JUMBO_x000d_
Servicio: null_x000d_
Telefono: 3046073928_x000d_
Anexo: null_x000d_
Descripcion: Se tilda el tactil_x000d_
Seccion de la tienda en donde se ubica la PDT o usuario: Jumbo Rionegro_x000d_
</v>
      </c>
      <c r="J1601" t="str">
        <v>NO APLICA</v>
      </c>
      <c r="K1601" t="str">
        <v xml:space="preserve">se requiere apoyo de isit para la validación de la pda	 </v>
      </c>
      <c r="L1601" t="str">
        <v>Se revisa la PDA y se encuentra que le fallan en la pantalla las teclas 9 y 0; las cuales se presionan y no se digita el número en el Genesix; se hacen varios intentos y falla por momentos. Deisy Aricapa de sistemas indica que se debe formatear ya que este error algunas veces se arregla de esta manera y descarta la opción que sea algo físico. Se hace formateo de la PDA para descartar el error; se realiza instalación y configuración de aplicativos de acuerdo a manual; y funciona sin problemas. Equipo se entrega operativo</v>
      </c>
      <c r="M1601">
        <v>44694</v>
      </c>
      <c r="N1601">
        <v>44697</v>
      </c>
      <c r="O1601" t="str">
        <v>J027 JUMBO RIONEGRO</v>
      </c>
      <c r="P1601" t="str">
        <v>RIONEGRO</v>
      </c>
      <c r="Q1601" t="str">
        <v>RICHARD LUNA QUINTERO</v>
      </c>
      <c r="R1601">
        <v>1152698990</v>
      </c>
      <c r="S1601" t="str">
        <v>CENTRO</v>
      </c>
    </row>
    <row r="1602" xml:space="preserve">
      <c r="A1602">
        <v>1601</v>
      </c>
      <c r="B1602">
        <v>12445215</v>
      </c>
      <c r="C1602" t="str">
        <v>REQUEST</v>
      </c>
      <c r="D1602" t="str">
        <v>CERRADO</v>
      </c>
      <c r="E1602" t="str">
        <v>TIENDA</v>
      </c>
      <c r="F1602" t="str">
        <v>PDA</v>
      </c>
      <c r="G1602" t="str">
        <v>PDA</v>
      </c>
      <c r="H1602" t="str">
        <v>HONEYWELL</v>
      </c>
      <c r="I1602" t="str" xml:space="preserve">
        <v xml:space="preserve">Datos usuario_x000d_
Nombre: Jhonatan Correa Giraldo_x000d_
Correo: Jhonatan.CorreaGiraldo@cencosud.com.co_x000d_
Usuario AD: jcorreag_x000d_
Pais: Colombia_x000d_
Ubicacion: J027 JUMBO RIONEGRO_x000d_
Zona: Colombia Centro_x000d_
Unidad de Negocio: JUMBO_x000d_
Servicio: null_x000d_
Telefono: 3046073928_x000d_
Anexo: null_x000d_
Descripcion: Se tilda el tactil_x000d_
Seccion de la tienda en donde se ubica la PDT o usuario: Jumbo Rionegro_x000d_
</v>
      </c>
      <c r="J1602" t="str">
        <v>NO APLICA</v>
      </c>
      <c r="K1602" t="str">
        <v xml:space="preserve">se requiere apoyo de isit para la validación de la pda	 </v>
      </c>
      <c r="L1602" t="str">
        <v>Se revisa la PDA y se encuentra que le fallan en la pantalla las teclas 9 y 0; las cuales se presionan y no se digita el número en el Genesix; se hacen varios intentos y falla por momentos. Deisy Aricapa de sistemas indica que se debe formatear ya que este error algunas veces se arregla de esta manera y descarta la opción que sea algo físico. Se hace formateo de la PDA para descartar el error; se realiza instalación y configuración de aplicativos de acuerdo a manual; y funciona sin problemas. Equipo se entrega operativo</v>
      </c>
      <c r="M1602">
        <v>44694</v>
      </c>
      <c r="N1602">
        <v>44697</v>
      </c>
      <c r="O1602" t="str">
        <v>J027 JUMBO RIONEGRO</v>
      </c>
      <c r="P1602" t="str">
        <v>RIONEGRO</v>
      </c>
      <c r="Q1602" t="str">
        <v>RICHARD LUNA QUINTERO</v>
      </c>
      <c r="R1602">
        <v>1152698990</v>
      </c>
      <c r="S1602" t="str">
        <v>CENTRO</v>
      </c>
    </row>
    <row r="1603">
      <c r="A1603">
        <v>1602</v>
      </c>
      <c r="B1603" t="str">
        <v>ACOMPAÑAMIENTO</v>
      </c>
      <c r="C1603" t="str">
        <v>ACOMPAÑAMIENTO</v>
      </c>
      <c r="D1603" t="str">
        <v>CERRADO</v>
      </c>
      <c r="E1603" t="str">
        <v>CRC</v>
      </c>
      <c r="F1603" t="str">
        <v>ACOMPAÑAMIENTO</v>
      </c>
      <c r="G1603" t="str">
        <v>ACOMPAÑAMIENTO</v>
      </c>
      <c r="H1603" t="str">
        <v>ACOMPAÑAMIENTO</v>
      </c>
      <c r="I1603" t="str">
        <v>Gestión de soporte técnico en el Centro de Reparación</v>
      </c>
      <c r="J1603" t="str">
        <v>NO APLICA</v>
      </c>
      <c r="K1603" t="str">
        <v>Gestión de soporte técnico en el Centro de Reparación</v>
      </c>
      <c r="L1603" t="str">
        <v>Se realiza actividad de acompañamiento en CRC</v>
      </c>
      <c r="M1603">
        <v>44697</v>
      </c>
      <c r="N1603">
        <v>44697</v>
      </c>
      <c r="O1603" t="str">
        <v>CENTRO DE REPARACIÓN</v>
      </c>
      <c r="P1603" t="str">
        <v>BOGOTA</v>
      </c>
      <c r="Q1603" t="str">
        <v>DIEGO ALBERTO TORRES CRUZ</v>
      </c>
      <c r="R1603">
        <v>1000466791</v>
      </c>
      <c r="S1603" t="str">
        <v>BOGOTA</v>
      </c>
    </row>
    <row r="1604" xml:space="preserve">
      <c r="A1604">
        <v>1603</v>
      </c>
      <c r="B1604">
        <v>12446334</v>
      </c>
      <c r="C1604" t="str">
        <v>INCIDENT</v>
      </c>
      <c r="D1604" t="str">
        <v>CERRADO</v>
      </c>
      <c r="E1604" t="str">
        <v>TIENDA</v>
      </c>
      <c r="F1604" t="str">
        <v>IMPRESORA</v>
      </c>
      <c r="G1604" t="str">
        <v>IMPRESORA</v>
      </c>
      <c r="H1604" t="str">
        <v>ZEBRA</v>
      </c>
      <c r="I1604"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impresora zebra de precios al momento de enviar los precios desde la pdt no salen en la impresora realiza el proceso de alineacion de papel pero se queda sacando el papel por largo tiempo luego se detiene y queda en pausa ip 10.132.92.17 en la tienda se cuenta con dos zebras portables tambien al encenderlas no toman señal y tampoco sacan precios ._x000d_
</v>
      </c>
      <c r="J1604" t="str">
        <v>NO APLICA</v>
      </c>
      <c r="K1604" t="str">
        <v>validacion de la impresora zebra de escritorio</v>
      </c>
      <c r="L1604" t="str">
        <v xml:space="preserve">Se ingresa a sitio; se procede a revisar las zebras portatiles y la zebra de precios; se validan y se da informe que las zebras están sin red. La zebra de precios principal se determina que su dirección ip no es la correcta; se configura y se prueba exitosamente queda imprimiendo correctamente los precios. Las zebras portatiles se encuentran sin red se procede a configurarlas por medio de zebra utility; solo se pudo configurar la zebra ZQ520 ya que esa contaba con el medio de comunicación usb correcto; se dejo activa y probada para su funcionalidad. La zebra QLn420 no se pudo configurar ya que no se encuentra cable de conexión adecuado; se debe solicitar el cable o la búsqueda </v>
      </c>
      <c r="M1604">
        <v>44697</v>
      </c>
      <c r="N1604">
        <v>44697</v>
      </c>
      <c r="O1604" t="str">
        <v>M195 METRO SANTA LUCIA</v>
      </c>
      <c r="P1604" t="str">
        <v>NEIVA</v>
      </c>
      <c r="Q1604" t="str">
        <v>JOHN ALEJANDRO LOZADA BABATIVA</v>
      </c>
      <c r="R1604">
        <v>1075313382</v>
      </c>
      <c r="S1604" t="str">
        <v>OCCIDENTE</v>
      </c>
    </row>
    <row r="1605" xml:space="preserve">
      <c r="A1605">
        <v>1604</v>
      </c>
      <c r="B1605">
        <v>12446334</v>
      </c>
      <c r="C1605" t="str">
        <v>INCIDENT</v>
      </c>
      <c r="D1605" t="str">
        <v>CERRADO</v>
      </c>
      <c r="E1605" t="str">
        <v>TIENDA</v>
      </c>
      <c r="F1605" t="str">
        <v>IMPRESORA</v>
      </c>
      <c r="G1605" t="str">
        <v>IMPRESORA</v>
      </c>
      <c r="H1605" t="str">
        <v>ZEBRA</v>
      </c>
      <c r="I1605"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impresora zebra de precios al momento de enviar los precios desde la pdt no salen en la impresora realiza el proceso de alineacion de papel pero se queda sacando el papel por largo tiempo luego se detiene y queda en pausa ip 10.132.92.17 en la tienda se cuenta con dos zebras portables tambien al encenderlas no toman señal y tampoco sacan precios ._x000d_
</v>
      </c>
      <c r="J1605" t="str">
        <v>NO APLICA</v>
      </c>
      <c r="K1605" t="str">
        <v>validacion de la impresora zebra de escritorio</v>
      </c>
      <c r="L1605" t="str">
        <v xml:space="preserve">Se ingresa a sitio; se procede a revisar las zebras portatiles y la zebra de precios; se validan y se da informe que las zebras están sin red. La zebra de precios principal se determina que su dirección ip no es la correcta; se configura y se prueba exitosamente queda imprimiendo correctamente los precios. Las zebras portatiles se encuentran sin red se procede a configurarlas por medio de zebra utility; solo se pudo configurar la zebra ZQ520 ya que esa contaba con el medio de comunicación usb correcto; se dejo activa y probada para su funcionalidad. La zebra QLn420 no se pudo configurar ya que no se encuentra cable de conexión adecuado; se debe solicitar el cable o la búsqueda </v>
      </c>
      <c r="M1605">
        <v>44697</v>
      </c>
      <c r="N1605">
        <v>44697</v>
      </c>
      <c r="O1605" t="str">
        <v>M195 METRO SANTA LUCIA</v>
      </c>
      <c r="P1605" t="str">
        <v>NEIVA</v>
      </c>
      <c r="Q1605" t="str">
        <v>JOHN ALEJANDRO LOZADA BABATIVA</v>
      </c>
      <c r="R1605">
        <v>1075313382</v>
      </c>
      <c r="S1605" t="str">
        <v>OCCIDENTE</v>
      </c>
    </row>
    <row r="1606" xml:space="preserve">
      <c r="A1606">
        <v>1605</v>
      </c>
      <c r="B1606">
        <v>12446334</v>
      </c>
      <c r="C1606" t="str">
        <v>INCIDENT</v>
      </c>
      <c r="D1606" t="str">
        <v>CERRADO</v>
      </c>
      <c r="E1606" t="str">
        <v>TIENDA</v>
      </c>
      <c r="F1606" t="str">
        <v>IMPRESORA</v>
      </c>
      <c r="G1606" t="str">
        <v>IMPRESORA</v>
      </c>
      <c r="H1606" t="str">
        <v>ZEBRA</v>
      </c>
      <c r="I1606"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impresora zebra de precios al momento de enviar los precios desde la pdt no salen en la impresora realiza el proceso de alineacion de papel pero se queda sacando el papel por largo tiempo luego se detiene y queda en pausa ip 10.132.92.17 en la tienda se cuenta con dos zebras portables tambien al encenderlas no toman señal y tampoco sacan precios ._x000d_
</v>
      </c>
      <c r="J1606" t="str">
        <v>NO APLICA</v>
      </c>
      <c r="K1606" t="str">
        <v>validacion de la impresora zebra de escritorio</v>
      </c>
      <c r="L1606" t="str">
        <v xml:space="preserve">Se ingresa a sitio; se procede a revisar las zebras portatiles y la zebra de precios; se validan y se da informe que las zebras están sin red. La zebra de precios principal se determina que su dirección ip no es la correcta; se configura y se prueba exitosamente queda imprimiendo correctamente los precios. Las zebras portatiles se encuentran sin red se procede a configurarlas por medio de zebra utility; solo se pudo configurar la zebra ZQ520 ya que esa contaba con el medio de comunicación usb correcto; se dejo activa y probada para su funcionalidad. La zebra QLn420 no se pudo configurar ya que no se encuentra cable de conexión adecuado; se debe solicitar el cable o la búsqueda </v>
      </c>
      <c r="M1606">
        <v>44697</v>
      </c>
      <c r="N1606">
        <v>44697</v>
      </c>
      <c r="O1606" t="str">
        <v>M195 METRO SANTA LUCIA</v>
      </c>
      <c r="P1606" t="str">
        <v>NEIVA</v>
      </c>
      <c r="Q1606" t="str">
        <v>JOHN ALEJANDRO LOZADA BABATIVA</v>
      </c>
      <c r="R1606">
        <v>1075313382</v>
      </c>
      <c r="S1606" t="str">
        <v>OCCIDENTE</v>
      </c>
    </row>
    <row r="1607" xml:space="preserve">
      <c r="A1607">
        <v>1606</v>
      </c>
      <c r="B1607">
        <v>12429745</v>
      </c>
      <c r="C1607" t="str">
        <v>REQUEST</v>
      </c>
      <c r="D1607" t="str">
        <v>CERRADO</v>
      </c>
      <c r="E1607" t="str">
        <v>TIENDA</v>
      </c>
      <c r="F1607" t="str">
        <v>BALANZA</v>
      </c>
      <c r="G1607" t="str">
        <v>MESA</v>
      </c>
      <c r="H1607" t="str">
        <v>METTLER</v>
      </c>
      <c r="I1607"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LA BALANZA DE LA SECCION DE PLATOS SE ENCUENTRA DESCONFIGURADA.</v>
      </c>
      <c r="J1607" t="str">
        <v>NO APLICA</v>
      </c>
      <c r="K1607" t="str">
        <v>Favor me ayudan con la visita de un Tecnico de Isit a la tienda Metro Riohacha para validacion del punto de red de la Balanza de platos preparados</v>
      </c>
      <c r="L1607" t="str">
        <v xml:space="preserve">Se llega a sitio; se valida información del reporte; se le pide al usuario que realice pruebas encontrando que la balanza esta fuera de línea; se realiza revisión de conectores y seguimiento de cable encontrando que este estaba desconectado por lo cual se presentaba la falla; se realiza conexión y se solicita actualización; se demora la atencion al servicio debido  a un error de informacion en sitio ya que se estaba revisando una balanza que no correspondia; luego de esto se solicita al usuario realizar pruebas indicando que estaba todo bien. </v>
      </c>
      <c r="M1607">
        <v>44691</v>
      </c>
      <c r="N1607">
        <v>44698</v>
      </c>
      <c r="O1607" t="str">
        <v>M040 METRO RIOHACHA</v>
      </c>
      <c r="P1607" t="str">
        <v>RIOHACHA</v>
      </c>
      <c r="Q1607" t="str">
        <v>WILGER MELO PRADO</v>
      </c>
      <c r="R1607">
        <v>1118852348</v>
      </c>
      <c r="S1607" t="str">
        <v>COSTA</v>
      </c>
    </row>
    <row r="1608" xml:space="preserve">
      <c r="A1608">
        <v>1607</v>
      </c>
      <c r="B1608">
        <v>12429745</v>
      </c>
      <c r="C1608" t="str">
        <v>REQUEST</v>
      </c>
      <c r="D1608" t="str">
        <v>CERRADO</v>
      </c>
      <c r="E1608" t="str">
        <v>TIENDA</v>
      </c>
      <c r="F1608" t="str">
        <v>BALANZA</v>
      </c>
      <c r="G1608" t="str">
        <v>MESA</v>
      </c>
      <c r="H1608" t="str">
        <v>METTLER</v>
      </c>
      <c r="I1608"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LA BALANZA DE LA SECCION DE PLATOS SE ENCUENTRA DESCONFIGURADA.</v>
      </c>
      <c r="J1608" t="str">
        <v>NO APLICA</v>
      </c>
      <c r="K1608" t="str">
        <v>Favor me ayudan con la visita de un Tecnico de Isit a la tienda Metro Riohacha para validacion del punto de red de la Balanza de platos preparados</v>
      </c>
      <c r="L1608" t="str">
        <v xml:space="preserve">Se llega a sitio; se valida información del reporte; se le pide al usuario que realice pruebas encontrando que la balanza esta fuera de línea; se realiza revisión de conectores y seguimiento de cable encontrando que este estaba desconectado por lo cual se presentaba la falla; se realiza conexión y se solicita actualización; se demora la atencion al servicio debido  a un error de informacion en sitio ya que se estaba revisando una balanza que no correspondia; luego de esto se solicita al usuario realizar pruebas indicando que estaba todo bien. </v>
      </c>
      <c r="M1608">
        <v>44691</v>
      </c>
      <c r="N1608">
        <v>44698</v>
      </c>
      <c r="O1608" t="str">
        <v>M040 METRO RIOHACHA</v>
      </c>
      <c r="P1608" t="str">
        <v>RIOHACHA</v>
      </c>
      <c r="Q1608" t="str">
        <v>WILGER MELO PRADO</v>
      </c>
      <c r="R1608">
        <v>1118852348</v>
      </c>
      <c r="S1608" t="str">
        <v>COSTA</v>
      </c>
    </row>
    <row r="1609" xml:space="preserve">
      <c r="A1609">
        <v>1608</v>
      </c>
      <c r="B1609">
        <v>12425514</v>
      </c>
      <c r="C1609" t="str">
        <v>REQUEST</v>
      </c>
      <c r="D1609" t="str">
        <v>CERRADO</v>
      </c>
      <c r="E1609" t="str">
        <v>TIENDA</v>
      </c>
      <c r="F1609" t="str">
        <v>ROUTER</v>
      </c>
      <c r="G1609" t="str">
        <v>ROUTER</v>
      </c>
      <c r="H1609" t="str">
        <v>CISCO</v>
      </c>
      <c r="I1609" t="str" xml:space="preserve">
        <v xml:space="preserve">Datos usuario_x000d_
Nombre: Diego Fernando Rey_x000d_
Correo: DiegoFernando.Rey@cencosud.com.co_x000d_
Usuario AD: DFRey_x000d_
Pais: Colombia_x000d_
Ubicacion: SEDE ADMINISTRATIVA BOGOTA_x000d_
Zona: Colombia Sede Admin_x000d_
Unidad de Negocio: Areas Corp. y De Apoyo_x000d_
Servicio: Sistemas_x000d_
Telefono: 3108018857_x000d_
Anexo: 62513_x000d_
Descripcion: Se solicita enviar el equipo ISR FLM250310DZ a la tienda Easy Mayales</v>
      </c>
      <c r="J1609" t="str">
        <v>NO APLICA</v>
      </c>
      <c r="K1609" t="str" xml:space="preserve">
        <v xml:space="preserve">Buen día; se solicita visita a la tienda Easy Mayales en Valledupar para la Instalación del Equipo Router Envíado por el area de redes_x000d_
Fecha: 17-05-2022_x000d_
Hora: 10:00 AM</v>
      </c>
      <c r="L1609" t="str">
        <v>Se retira router Cisco 2911 dañado y se instala router nuevo marca Cisco 4331; se realizan conexiones y con el soporte Cencosud Rafael Acosta se hace comunicación con el área de Redes que confirma que ya tiene acceso al router para su configuración. Equipo queda operativo y el retirado se deja empacado para recogida</v>
      </c>
      <c r="M1609">
        <v>44698</v>
      </c>
      <c r="N1609">
        <v>44698</v>
      </c>
      <c r="O1609" t="str">
        <v>E809 MAYALES</v>
      </c>
      <c r="P1609" t="str">
        <v>VALLEDUPAR</v>
      </c>
      <c r="Q1609" t="str">
        <v>EDUAR ENRIQUE MARTELO SIERRA</v>
      </c>
      <c r="R1609">
        <v>1065631435</v>
      </c>
      <c r="S1609" t="str">
        <v>COSTA</v>
      </c>
    </row>
    <row r="1610" xml:space="preserve">
      <c r="A1610">
        <v>1609</v>
      </c>
      <c r="B1610">
        <v>12425514</v>
      </c>
      <c r="C1610" t="str">
        <v>REQUEST</v>
      </c>
      <c r="D1610" t="str">
        <v>CERRADO</v>
      </c>
      <c r="E1610" t="str">
        <v>TIENDA</v>
      </c>
      <c r="F1610" t="str">
        <v>ROUTER</v>
      </c>
      <c r="G1610" t="str">
        <v>ROUTER</v>
      </c>
      <c r="H1610" t="str">
        <v>CISCO</v>
      </c>
      <c r="I1610" t="str" xml:space="preserve">
        <v xml:space="preserve">Datos usuario_x000d_
Nombre: Diego Fernando Rey_x000d_
Correo: DiegoFernando.Rey@cencosud.com.co_x000d_
Usuario AD: DFRey_x000d_
Pais: Colombia_x000d_
Ubicacion: SEDE ADMINISTRATIVA BOGOTA_x000d_
Zona: Colombia Sede Admin_x000d_
Unidad de Negocio: Areas Corp. y De Apoyo_x000d_
Servicio: Sistemas_x000d_
Telefono: 3108018857_x000d_
Anexo: 62513_x000d_
Descripcion: Se solicita enviar el equipo ISR FLM250310DZ a la tienda Easy Mayales</v>
      </c>
      <c r="J1610" t="str">
        <v>NO APLICA</v>
      </c>
      <c r="K1610" t="str" xml:space="preserve">
        <v xml:space="preserve">Buen día; se solicita visita a la tienda Easy Mayales en Valledupar para la Instalación del Equipo Router Envíado por el area de redes_x000d_
Fecha: 17-05-2022_x000d_
Hora: 10:00 AM</v>
      </c>
      <c r="L1610" t="str">
        <v>Se retira router Cisco 2911 dañado y se instala router nuevo marca Cisco 4331; se realizan conexiones y con el soporte Cencosud Rafael Acosta se hace comunicación con el área de Redes que confirma que ya tiene acceso al router para su configuración. Equipo queda operativo y el retirado se deja empacado para recogida</v>
      </c>
      <c r="M1610">
        <v>44698</v>
      </c>
      <c r="N1610">
        <v>44698</v>
      </c>
      <c r="O1610" t="str">
        <v>E809 MAYALES</v>
      </c>
      <c r="P1610" t="str">
        <v>VALLEDUPAR</v>
      </c>
      <c r="Q1610" t="str">
        <v>EDUAR ENRIQUE MARTELO SIERRA</v>
      </c>
      <c r="R1610">
        <v>1065631435</v>
      </c>
      <c r="S1610" t="str">
        <v>COSTA</v>
      </c>
    </row>
    <row r="1611" xml:space="preserve">
      <c r="A1611">
        <v>1610</v>
      </c>
      <c r="B1611">
        <v>12446395</v>
      </c>
      <c r="C1611" t="str">
        <v>INCIDENT</v>
      </c>
      <c r="D1611" t="str">
        <v>CERRADO</v>
      </c>
      <c r="E1611" t="str">
        <v>TIENDA</v>
      </c>
      <c r="F1611" t="str">
        <v>ACOMPAÑAMIENTO</v>
      </c>
      <c r="G1611" t="str">
        <v>ACOMPAÑAMIENTO</v>
      </c>
      <c r="H1611" t="str">
        <v>ACOMPAÑAMIENTO</v>
      </c>
      <c r="I1611"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el mantenimiento preventivo para las 6 pos de la tienda; mantenimiento a los 4 gabinetes de sistemas; y a las 5 balanzas de mesa y colgantes de la tienda; actividad que se realizara en dos dias utilizando los 2.5 ticket por dia; por favor programar para los dias 16-17- de mayo. 2022._x000d_
_x000d_
Gracias._x000d_
Numero de caja: 1-2-3-4-5-11</v>
      </c>
      <c r="J1611" t="str">
        <v>NO APLICA</v>
      </c>
      <c r="K1611" t="str">
        <v>visita del tecnico de isit quien realizara el mantenimiento de los activos de la tienda</v>
      </c>
      <c r="L1611" t="str">
        <v>Se realizan parámetros de bioseguridad. Se revisa ubicación de los equipos y disponibilidad de los mismos con los usuario. Se realiza mantenimiento de cada una de las pos (6) y se realiza el siguiente procedimiento con cada una de las mismas: Se realiza descableado eléctrico y de datos. Se procede a trasladar cpu pos y se procede con el sopleteo; se limpia memoria ram y board con limpia contactos electrónico; se procede a limpiar cooler y pastas en su parte interior con liquido desengrasante; se realiza ensamblado nuevamente de la pos y se traslada a su lugar de origen. Se realiza limpieza de cashdrawer; visores y escaner balanza junto con la impresora pos en sus partes exteriores. Se procede con las conexiones de cada uno de los periféricos y sus partes eléctricas. Se enciende la pos y sube a normalidad. Se le indica a coordinador de cajas realizar las respectivas pruebas de peso; escaneo; impresión y visores junto con la validación de los pinpad o datáfonos y con la validación del mantenimiento y la pos queda completamente operativa a conformidad del usuario. Se procede con el mantenimiento de las balanzas de mesa y colgantes (5) y se realiza el siguiente procedimiento con cada una de ellas: Se procede con la desconexión eléctrica y se retira rollo de impresión adhesivo. Se procede con la limpieza de cabezal con limpia contactos electrónico; se realiza limpieza de sensores; se realiza limpieza de viruta; se realiza limpieza en sus partes exteriores e interiores de sus respectivas carcasas; se limpia teclado; se realiza conexión eléctrica y se inserta rollo de impresión. El usuario relaliza pruebas totalmente a conformidad y la balanza queda completamente operativa. Se realiza el siguiente procedimiento con cada uno de los (4) gabinetes en tienda: Se procede con la solicitud de llaves y se limpia a brocha y trapo los equipos de comunicación y se realiza orden de cableado. Se asegura el gabinete y se entregan las llaves a persona encargada de seguridad.</v>
      </c>
      <c r="M1611">
        <v>44697</v>
      </c>
      <c r="N1611">
        <v>44698</v>
      </c>
      <c r="O1611" t="str">
        <v>M179 METRO PITALITO</v>
      </c>
      <c r="P1611" t="str">
        <v>PITALITO</v>
      </c>
      <c r="Q1611" t="str">
        <v>EMERSON PALACIOS MARTINEZ</v>
      </c>
      <c r="R1611">
        <v>13723524</v>
      </c>
      <c r="S1611" t="str">
        <v>OCCIDENTE</v>
      </c>
    </row>
    <row r="1612" xml:space="preserve">
      <c r="A1612">
        <v>1611</v>
      </c>
      <c r="B1612">
        <v>12446395</v>
      </c>
      <c r="C1612" t="str">
        <v>INCIDENT</v>
      </c>
      <c r="D1612" t="str">
        <v>CERRADO</v>
      </c>
      <c r="E1612" t="str">
        <v>TIENDA</v>
      </c>
      <c r="F1612" t="str">
        <v>ACOMPAÑAMIENTO</v>
      </c>
      <c r="G1612" t="str">
        <v>ACOMPAÑAMIENTO</v>
      </c>
      <c r="H1612" t="str">
        <v>ACOMPAÑAMIENTO</v>
      </c>
      <c r="I1612"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el mantenimiento preventivo para las 6 pos de la tienda; mantenimiento a los 4 gabinetes de sistemas; y a las 5 balanzas de mesa y colgantes de la tienda; actividad que se realizara en dos dias utilizando los 2.5 ticket por dia; por favor programar para los dias 16-17- de mayo. 2022._x000d_
_x000d_
Gracias._x000d_
Numero de caja: 1-2-3-4-5-11</v>
      </c>
      <c r="J1612" t="str">
        <v>NO APLICA</v>
      </c>
      <c r="K1612" t="str">
        <v>visita del tecnico de isit quien realizara el mantenimiento de los activos de la tienda</v>
      </c>
      <c r="L1612" t="str">
        <v>Se realizan parámetros de bioseguridad. Se revisa ubicación de los equipos y disponibilidad de los mismos con los usuario. Se realiza mantenimiento de cada una de las pos (6) y se realiza el siguiente procedimiento con cada una de las mismas: Se realiza descableado eléctrico y de datos. Se procede a trasladar cpu pos y se procede con el sopleteo; se limpia memoria ram y board con limpia contactos electrónico; se procede a limpiar cooler y pastas en su parte interior con liquido desengrasante; se realiza ensamblado nuevamente de la pos y se traslada a su lugar de origen. Se realiza limpieza de cashdrawer; visores y escaner balanza junto con la impresora pos en sus partes exteriores. Se procede con las conexiones de cada uno de los periféricos y sus partes eléctricas. Se enciende la pos y sube a normalidad. Se le indica a coordinador de cajas realizar las respectivas pruebas de peso; escaneo; impresión y visores junto con la validación de los pinpad o datáfonos y con la validación del mantenimiento y la pos queda completamente operativa a conformidad del usuario. Se procede con el mantenimiento de las balanzas de mesa y colgantes (5) y se realiza el siguiente procedimiento con cada una de ellas: Se procede con la desconexión eléctrica y se retira rollo de impresión adhesivo. Se procede con la limpieza de cabezal con limpia contactos electrónico; se realiza limpieza de sensores; se realiza limpieza de viruta; se realiza limpieza en sus partes exteriores e interiores de sus respectivas carcasas; se limpia teclado; se realiza conexión eléctrica y se inserta rollo de impresión. El usuario relaliza pruebas totalmente a conformidad y la balanza queda completamente operativa. Se realiza el siguiente procedimiento con cada uno de los (4) gabinetes en tienda: Se procede con la solicitud de llaves y se limpia a brocha y trapo los equipos de comunicación y se realiza orden de cableado. Se asegura el gabinete y se entregan las llaves a persona encargada de seguridad.</v>
      </c>
      <c r="M1612">
        <v>44697</v>
      </c>
      <c r="N1612">
        <v>44698</v>
      </c>
      <c r="O1612" t="str">
        <v>M179 METRO PITALITO</v>
      </c>
      <c r="P1612" t="str">
        <v>PITALITO</v>
      </c>
      <c r="Q1612" t="str">
        <v>EMERSON PALACIOS MARTINEZ</v>
      </c>
      <c r="R1612">
        <v>13723524</v>
      </c>
      <c r="S1612" t="str">
        <v>OCCIDENTE</v>
      </c>
    </row>
    <row r="1613" xml:space="preserve">
      <c r="A1613">
        <v>1612</v>
      </c>
      <c r="B1613">
        <v>12446395</v>
      </c>
      <c r="C1613" t="str">
        <v>INCIDENT</v>
      </c>
      <c r="D1613" t="str">
        <v>CERRADO</v>
      </c>
      <c r="E1613" t="str">
        <v>TIENDA</v>
      </c>
      <c r="F1613" t="str">
        <v>ACOMPAÑAMIENTO</v>
      </c>
      <c r="G1613" t="str">
        <v>ACOMPAÑAMIENTO</v>
      </c>
      <c r="H1613" t="str">
        <v>ACOMPAÑAMIENTO</v>
      </c>
      <c r="I1613"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el mantenimiento preventivo para las 6 pos de la tienda; mantenimiento a los 4 gabinetes de sistemas; y a las 5 balanzas de mesa y colgantes de la tienda; actividad que se realizara en dos dias utilizando los 2.5 ticket por dia; por favor programar para los dias 16-17- de mayo. 2022._x000d_
_x000d_
Gracias._x000d_
Numero de caja: 1-2-3-4-5-11</v>
      </c>
      <c r="J1613" t="str">
        <v>NO APLICA</v>
      </c>
      <c r="K1613" t="str">
        <v>visita del tecnico de isit quien realizara el mantenimiento de los activos de la tienda</v>
      </c>
      <c r="L1613" t="str">
        <v>Se realizan parámetros de bioseguridad. Se revisa ubicación de los equipos y disponibilidad de los mismos con los usuario. Se realiza mantenimiento de cada una de las pos (6) y se realiza el siguiente procedimiento con cada una de las mismas: Se realiza descableado eléctrico y de datos. Se procede a trasladar cpu pos y se procede con el sopleteo; se limpia memoria ram y board con limpia contactos electrónico; se procede a limpiar cooler y pastas en su parte interior con liquido desengrasante; se realiza ensamblado nuevamente de la pos y se traslada a su lugar de origen. Se realiza limpieza de cashdrawer; visores y escaner balanza junto con la impresora pos en sus partes exteriores. Se procede con las conexiones de cada uno de los periféricos y sus partes eléctricas. Se enciende la pos y sube a normalidad. Se le indica a coordinador de cajas realizar las respectivas pruebas de peso; escaneo; impresión y visores junto con la validación de los pinpad o datáfonos y con la validación del mantenimiento y la pos queda completamente operativa a conformidad del usuario. Se procede con el mantenimiento de las balanzas de mesa y colgantes (5) y se realiza el siguiente procedimiento con cada una de ellas: Se procede con la desconexión eléctrica y se retira rollo de impresión adhesivo. Se procede con la limpieza de cabezal con limpia contactos electrónico; se realiza limpieza de sensores; se realiza limpieza de viruta; se realiza limpieza en sus partes exteriores e interiores de sus respectivas carcasas; se limpia teclado; se realiza conexión eléctrica y se inserta rollo de impresión. El usuario relaliza pruebas totalmente a conformidad y la balanza queda completamente operativa. Se realiza el siguiente procedimiento con cada uno de los (4) gabinetes en tienda: Se procede con la solicitud de llaves y se limpia a brocha y trapo los equipos de comunicación y se realiza orden de cableado. Se asegura el gabinete y se entregan las llaves a persona encargada de seguridad.</v>
      </c>
      <c r="M1613">
        <v>44697</v>
      </c>
      <c r="N1613">
        <v>44698</v>
      </c>
      <c r="O1613" t="str">
        <v>M179 METRO PITALITO</v>
      </c>
      <c r="P1613" t="str">
        <v>PITALITO</v>
      </c>
      <c r="Q1613" t="str">
        <v>EMERSON PALACIOS MARTINEZ</v>
      </c>
      <c r="R1613">
        <v>13723524</v>
      </c>
      <c r="S1613" t="str">
        <v>OCCIDENTE</v>
      </c>
    </row>
    <row r="1614" xml:space="preserve">
      <c r="A1614">
        <v>1613</v>
      </c>
      <c r="B1614">
        <v>12446395</v>
      </c>
      <c r="C1614" t="str">
        <v>INCIDENT</v>
      </c>
      <c r="D1614" t="str">
        <v>CERRADO</v>
      </c>
      <c r="E1614" t="str">
        <v>TIENDA</v>
      </c>
      <c r="F1614" t="str">
        <v>ACOMPAÑAMIENTO</v>
      </c>
      <c r="G1614" t="str">
        <v>ACOMPAÑAMIENTO</v>
      </c>
      <c r="H1614" t="str">
        <v>ACOMPAÑAMIENTO</v>
      </c>
      <c r="I1614"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el mantenimiento preventivo para las 6 pos de la tienda; mantenimiento a los 4 gabinetes de sistemas; y a las 5 balanzas de mesa y colgantes de la tienda; actividad que se realizara en dos dias utilizando los 2.5 ticket por dia; por favor programar para los dias 16-17- de mayo. 2022._x000d_
_x000d_
Gracias._x000d_
Numero de caja: 1-2-3-4-5-11</v>
      </c>
      <c r="J1614" t="str">
        <v>NO APLICA</v>
      </c>
      <c r="K1614" t="str">
        <v>visita del tecnico de isit quien realizara el mantenimiento de los activos de la tienda</v>
      </c>
      <c r="L1614" t="str">
        <v>Se realizan parámetros de bioseguridad. Se revisa ubicación de los equipos y disponibilidad de los mismos con los usuario. Se realiza mantenimiento de cada una de las pos (6) y se realiza el siguiente procedimiento con cada una de las mismas: Se realiza descableado eléctrico y de datos. Se procede a trasladar cpu pos y se procede con el sopleteo; se limpia memoria ram y board con limpia contactos electrónico; se procede a limpiar cooler y pastas en su parte interior con liquido desengrasante; se realiza ensamblado nuevamente de la pos y se traslada a su lugar de origen. Se realiza limpieza de cashdrawer; visores y escaner balanza junto con la impresora pos en sus partes exteriores. Se procede con las conexiones de cada uno de los periféricos y sus partes eléctricas. Se enciende la pos y sube a normalidad. Se le indica a coordinador de cajas realizar las respectivas pruebas de peso; escaneo; impresión y visores junto con la validación de los pinpad o datáfonos y con la validación del mantenimiento y la pos queda completamente operativa a conformidad del usuario. Se procede con el mantenimiento de las balanzas de mesa y colgantes (5) y se realiza el siguiente procedimiento con cada una de ellas: Se procede con la desconexión eléctrica y se retira rollo de impresión adhesivo. Se procede con la limpieza de cabezal con limpia contactos electrónico; se realiza limpieza de sensores; se realiza limpieza de viruta; se realiza limpieza en sus partes exteriores e interiores de sus respectivas carcasas; se limpia teclado; se realiza conexión eléctrica y se inserta rollo de impresión. El usuario relaliza pruebas totalmente a conformidad y la balanza queda completamente operativa. Se realiza el siguiente procedimiento con cada uno de los (4) gabinetes en tienda: Se procede con la solicitud de llaves y se limpia a brocha y trapo los equipos de comunicación y se realiza orden de cableado. Se asegura el gabinete y se entregan las llaves a persona encargada de seguridad.</v>
      </c>
      <c r="M1614">
        <v>44697</v>
      </c>
      <c r="N1614">
        <v>44698</v>
      </c>
      <c r="O1614" t="str">
        <v>M179 METRO PITALITO</v>
      </c>
      <c r="P1614" t="str">
        <v>PITALITO</v>
      </c>
      <c r="Q1614" t="str">
        <v>EMERSON PALACIOS MARTINEZ</v>
      </c>
      <c r="R1614">
        <v>13723524</v>
      </c>
      <c r="S1614" t="str">
        <v>OCCIDENTE</v>
      </c>
    </row>
    <row r="1615" xml:space="preserve">
      <c r="A1615">
        <v>1614</v>
      </c>
      <c r="B1615">
        <v>12446395</v>
      </c>
      <c r="C1615" t="str">
        <v>INCIDENT</v>
      </c>
      <c r="D1615" t="str">
        <v>CERRADO</v>
      </c>
      <c r="E1615" t="str">
        <v>TIENDA</v>
      </c>
      <c r="F1615" t="str">
        <v>ACOMPAÑAMIENTO</v>
      </c>
      <c r="G1615" t="str">
        <v>ACOMPAÑAMIENTO</v>
      </c>
      <c r="H1615" t="str">
        <v>ACOMPAÑAMIENTO</v>
      </c>
      <c r="I1615"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el mantenimiento preventivo para las 6 pos de la tienda; mantenimiento a los 4 gabinetes de sistemas; y a las 5 balanzas de mesa y colgantes de la tienda; actividad que se realizara en dos dias utilizando los 2.5 ticket por dia; por favor programar para los dias 16-17- de mayo. 2022._x000d_
_x000d_
Gracias._x000d_
Numero de caja: 1-2-3-4-5-11</v>
      </c>
      <c r="J1615" t="str">
        <v>NO APLICA</v>
      </c>
      <c r="K1615" t="str">
        <v>visita del tecnico de isit quien realizara el mantenimiento de los activos de la tienda</v>
      </c>
      <c r="L1615" t="str">
        <v>Se realizan parámetros de bioseguridad. Se revisa ubicación de los equipos y disponibilidad de los mismos con los usuario. Se realiza mantenimiento de cada una de las pos (6) y se realiza el siguiente procedimiento con cada una de las mismas: Se realiza descableado eléctrico y de datos. Se procede a trasladar cpu pos y se procede con el sopleteo; se limpia memoria ram y board con limpia contactos electrónico; se procede a limpiar cooler y pastas en su parte interior con liquido desengrasante; se realiza ensamblado nuevamente de la pos y se traslada a su lugar de origen. Se realiza limpieza de cashdrawer; visores y escaner balanza junto con la impresora pos en sus partes exteriores. Se procede con las conexiones de cada uno de los periféricos y sus partes eléctricas. Se enciende la pos y sube a normalidad. Se le indica a coordinador de cajas realizar las respectivas pruebas de peso; escaneo; impresión y visores junto con la validación de los pinpad o datáfonos y con la validación del mantenimiento y la pos queda completamente operativa a conformidad del usuario. Se procede con el mantenimiento de las balanzas de mesa y colgantes (5) y se realiza el siguiente procedimiento con cada una de ellas: Se procede con la desconexión eléctrica y se retira rollo de impresión adhesivo. Se procede con la limpieza de cabezal con limpia contactos electrónico; se realiza limpieza de sensores; se realiza limpieza de viruta; se realiza limpieza en sus partes exteriores e interiores de sus respectivas carcasas; se limpia teclado; se realiza conexión eléctrica y se inserta rollo de impresión. El usuario relaliza pruebas totalmente a conformidad y la balanza queda completamente operativa. Se realiza el siguiente procedimiento con cada uno de los (4) gabinetes en tienda: Se procede con la solicitud de llaves y se limpia a brocha y trapo los equipos de comunicación y se realiza orden de cableado. Se asegura el gabinete y se entregan las llaves a persona encargada de seguridad.</v>
      </c>
      <c r="M1615">
        <v>44697</v>
      </c>
      <c r="N1615">
        <v>44698</v>
      </c>
      <c r="O1615" t="str">
        <v>M179 METRO PITALITO</v>
      </c>
      <c r="P1615" t="str">
        <v>PITALITO</v>
      </c>
      <c r="Q1615" t="str">
        <v>EMERSON PALACIOS MARTINEZ</v>
      </c>
      <c r="R1615">
        <v>13723524</v>
      </c>
      <c r="S1615" t="str">
        <v>OCCIDENTE</v>
      </c>
    </row>
    <row r="1616" xml:space="preserve">
      <c r="A1616">
        <v>1615</v>
      </c>
      <c r="B1616">
        <v>12443126</v>
      </c>
      <c r="C1616" t="str">
        <v>REQUEST</v>
      </c>
      <c r="D1616" t="str">
        <v>CERRADO</v>
      </c>
      <c r="E1616" t="str">
        <v>TIENDA</v>
      </c>
      <c r="F1616" t="str">
        <v>CPU</v>
      </c>
      <c r="G1616" t="str">
        <v>CPU</v>
      </c>
      <c r="H1616" t="str">
        <v>LENOVO</v>
      </c>
      <c r="I1616" t="str" xml:space="preserve">
        <v xml:space="preserve">Datos usuario_x000d_
Nombre: Milagro Del Carmen Suarez Torres_x000d_
Correo: MilagroDelCarmen.SuarezTorres@cencosud.com.co_x000d_
Usuario AD: MSuarezT_x000d_
Pais: Colombia_x000d_
Ubicacion: M040 METRO RIOHACHA_x000d_
Zona: Colombia Costa_x000d_
Unidad de Negocio: Supermercados_x000d_
Servicio: Tiendas &amp; Centros de Distribucion_x000d_
Telefono: 3117694879_x000d_
Anexo: 7289670_x000d_
Descripcion: Buenas tardes; no puedo colocar las CPU en sala de juntas para capacitaciones y proyectar ya que los puertos estan como bloqueados_x000d_
AREA EN DONDE SE UBICA EL EQUIPO : SALA DE JUNTAS</v>
      </c>
      <c r="J1616" t="str">
        <v>NO APLICA</v>
      </c>
      <c r="K1616" t="str">
        <v>Se Solicita al Técnico de Isit para realiza la validación e identificar el puerto de red en el SW para poder realizar la configuración correspondiente</v>
      </c>
      <c r="L1616" t="str">
        <v xml:space="preserve">Se llega a sitio; se valida información del reporte; se valida estado de punto de red; tendido y conexión del cableado encontrado todo bien; se solicita revisión de configuración de seguridad del puerto de red encontrando que este no se encuentra abierto para permitir la conexión de cualquier equipo por tanto se validan los demás puntos de red en la sala identificando el que está sin restricción y al cual se deben conectar los usuarios. Se le informa al usuario en permanencia lo anterior. </v>
      </c>
      <c r="M1616">
        <v>44697</v>
      </c>
      <c r="N1616">
        <v>44698</v>
      </c>
      <c r="O1616" t="str">
        <v>M040 METRO RIOHACHA</v>
      </c>
      <c r="P1616" t="str">
        <v>RIOHACHA</v>
      </c>
      <c r="Q1616" t="str">
        <v>WILGER MELO PRADO</v>
      </c>
      <c r="R1616">
        <v>1118852348</v>
      </c>
      <c r="S1616" t="str">
        <v>COSTA</v>
      </c>
    </row>
    <row r="1617" xml:space="preserve">
      <c r="A1617">
        <v>1616</v>
      </c>
      <c r="B1617">
        <v>12443126</v>
      </c>
      <c r="C1617" t="str">
        <v>REQUEST</v>
      </c>
      <c r="D1617" t="str">
        <v>CERRADO</v>
      </c>
      <c r="E1617" t="str">
        <v>TIENDA</v>
      </c>
      <c r="F1617" t="str">
        <v>CPU</v>
      </c>
      <c r="G1617" t="str">
        <v>CPU</v>
      </c>
      <c r="H1617" t="str">
        <v>LENOVO</v>
      </c>
      <c r="I1617" t="str" xml:space="preserve">
        <v xml:space="preserve">Datos usuario_x000d_
Nombre: Milagro Del Carmen Suarez Torres_x000d_
Correo: MilagroDelCarmen.SuarezTorres@cencosud.com.co_x000d_
Usuario AD: MSuarezT_x000d_
Pais: Colombia_x000d_
Ubicacion: M040 METRO RIOHACHA_x000d_
Zona: Colombia Costa_x000d_
Unidad de Negocio: Supermercados_x000d_
Servicio: Tiendas &amp; Centros de Distribucion_x000d_
Telefono: 3117694879_x000d_
Anexo: 7289670_x000d_
Descripcion: Buenas tardes; no puedo colocar las CPU en sala de juntas para capacitaciones y proyectar ya que los puertos estan como bloqueados_x000d_
AREA EN DONDE SE UBICA EL EQUIPO : SALA DE JUNTAS</v>
      </c>
      <c r="J1617" t="str">
        <v>NO APLICA</v>
      </c>
      <c r="K1617" t="str">
        <v>Se Solicita al Técnico de Isit para realiza la validación e identificar el puerto de red en el SW para poder realizar la configuración correspondiente</v>
      </c>
      <c r="L1617" t="str">
        <v xml:space="preserve">Se llega a sitio; se valida información del reporte; se valida estado de punto de red; tendido y conexión del cableado encontrado todo bien; se solicita revisión de configuración de seguridad del puerto de red encontrando que este no se encuentra abierto para permitir la conexión de cualquier equipo por tanto se validan los demás puntos de red en la sala identificando el que está sin restricción y al cual se deben conectar los usuarios. Se le informa al usuario en permanencia lo anterior. </v>
      </c>
      <c r="M1617">
        <v>44697</v>
      </c>
      <c r="N1617">
        <v>44698</v>
      </c>
      <c r="O1617" t="str">
        <v>M040 METRO RIOHACHA</v>
      </c>
      <c r="P1617" t="str">
        <v>RIOHACHA</v>
      </c>
      <c r="Q1617" t="str">
        <v>WILGER MELO PRADO</v>
      </c>
      <c r="R1617">
        <v>1118852348</v>
      </c>
      <c r="S1617" t="str">
        <v>COSTA</v>
      </c>
    </row>
    <row r="1618" xml:space="preserve">
      <c r="A1618">
        <v>1617</v>
      </c>
      <c r="B1618">
        <v>12449234</v>
      </c>
      <c r="C1618" t="str">
        <v>REQUEST</v>
      </c>
      <c r="D1618" t="str">
        <v>CERRADO</v>
      </c>
      <c r="E1618" t="str">
        <v>TIENDA</v>
      </c>
      <c r="F1618" t="str">
        <v>BALANZA</v>
      </c>
      <c r="G1618" t="str">
        <v>MESA</v>
      </c>
      <c r="H1618" t="str">
        <v>METTLER</v>
      </c>
      <c r="I1618"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una validacion de la balanza #51 de la seccion de carnes la cual no tiene red por tal motivo los precios no estan actualizados . Agradezco su colaboracion_x000d_
Indica la ubicacion de tu balanza en la tienda: laboratorio de carnes_x000d_
</v>
      </c>
      <c r="J1618" t="str">
        <v>NO APLICA</v>
      </c>
      <c r="K1618" t="str" xml:space="preserve">
        <v xml:space="preserve">se solicita revisión balanza no toma red._x000d_
Tienda: Jumbo San Silvestre._x000d_
Equipo: BALANZA|MESA_x000d_
Marca: METTLER TOLEDO_x000d_
Modelo: BPLUS_x000d_
Serial: B924787158_x000d_
Inventario: DI-028550_x000d_
Se solicita ingresar equipo en red._x000d_
IP 10.131.68.51_x000d_
Area Laboratorio Carnes</v>
      </c>
      <c r="L1618" t="str">
        <v>Se realizan pruebas de conexión del punto de red de área de carnes (cuarto frio) y no hay resultado. Se prueba con otros dispositivos y el resultado es el mismo; sin conexión. Se conecta la balanza a otro punto de red y se hace ping a la IP y muestra efectiva conexión. Se realiza el cambio de jack rj45 para probar punto de conexión; ya que el conector actual se encuentra en estado sufaltado y con residuos de agua debido a la zona donde se encuentra (cuarto frio); se genera demasiada humedad; pero el resultado es el mismo sin conexión con dispositivo. Se sugiere en concenso con área de sistemas de cencosud la revisión por parte de personal de redes; el certificar o cambiar el cableado físico del punto. Se realiza formato solicitud de movimientos instalaciones cableado lógico y se entrega a personal de sistemas cencosud (Ever Becerra)</v>
      </c>
      <c r="M1618">
        <v>44697</v>
      </c>
      <c r="N1618">
        <v>44698</v>
      </c>
      <c r="O1618" t="str">
        <v>J126 JUMBO SAN SILVESTRE</v>
      </c>
      <c r="P1618" t="str">
        <v>BARRANCABERMEJA</v>
      </c>
      <c r="Q1618" t="str">
        <v>LUIS CARLOS ROJAS ACOSTA</v>
      </c>
      <c r="R1618">
        <v>1096188137</v>
      </c>
      <c r="S1618" t="str">
        <v>ORIENTE</v>
      </c>
    </row>
    <row r="1619" xml:space="preserve">
      <c r="A1619">
        <v>1618</v>
      </c>
      <c r="B1619">
        <v>12449234</v>
      </c>
      <c r="C1619" t="str">
        <v>REQUEST</v>
      </c>
      <c r="D1619" t="str">
        <v>CERRADO</v>
      </c>
      <c r="E1619" t="str">
        <v>TIENDA</v>
      </c>
      <c r="F1619" t="str">
        <v>BALANZA</v>
      </c>
      <c r="G1619" t="str">
        <v>MESA</v>
      </c>
      <c r="H1619" t="str">
        <v>METTLER</v>
      </c>
      <c r="I1619"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una validacion de la balanza #51 de la seccion de carnes la cual no tiene red por tal motivo los precios no estan actualizados . Agradezco su colaboracion_x000d_
Indica la ubicacion de tu balanza en la tienda: laboratorio de carnes_x000d_
</v>
      </c>
      <c r="J1619" t="str">
        <v>NO APLICA</v>
      </c>
      <c r="K1619" t="str" xml:space="preserve">
        <v xml:space="preserve">se solicita revisión balanza no toma red._x000d_
Tienda: Jumbo San Silvestre._x000d_
Equipo: BALANZA|MESA_x000d_
Marca: METTLER TOLEDO_x000d_
Modelo: BPLUS_x000d_
Serial: B924787158_x000d_
Inventario: DI-028550_x000d_
Se solicita ingresar equipo en red._x000d_
IP 10.131.68.51_x000d_
Area Laboratorio Carnes</v>
      </c>
      <c r="L1619" t="str">
        <v>Se realizan pruebas de conexión del punto de red de área de carnes (cuarto frio) y no hay resultado. Se prueba con otros dispositivos y el resultado es el mismo; sin conexión. Se conecta la balanza a otro punto de red y se hace ping a la IP y muestra efectiva conexión. Se realiza el cambio de jack rj45 para probar punto de conexión; ya que el conector actual se encuentra en estado sufaltado y con residuos de agua debido a la zona donde se encuentra (cuarto frio); se genera demasiada humedad; pero el resultado es el mismo sin conexión con dispositivo. Se sugiere en concenso con área de sistemas de cencosud la revisión por parte de personal de redes; el certificar o cambiar el cableado físico del punto. Se realiza formato solicitud de movimientos instalaciones cableado lógico y se entrega a personal de sistemas cencosud (Ever Becerra)</v>
      </c>
      <c r="M1619">
        <v>44697</v>
      </c>
      <c r="N1619">
        <v>44698</v>
      </c>
      <c r="O1619" t="str">
        <v>J126 JUMBO SAN SILVESTRE</v>
      </c>
      <c r="P1619" t="str">
        <v>BARRANCABERMEJA</v>
      </c>
      <c r="Q1619" t="str">
        <v>LUIS CARLOS ROJAS ACOSTA</v>
      </c>
      <c r="R1619">
        <v>1096188137</v>
      </c>
      <c r="S1619" t="str">
        <v>ORIENTE</v>
      </c>
    </row>
    <row r="1620" xml:space="preserve">
      <c r="A1620">
        <v>1619</v>
      </c>
      <c r="B1620">
        <v>12449342</v>
      </c>
      <c r="C1620" t="str">
        <v>INCIDENT</v>
      </c>
      <c r="D1620" t="str">
        <v>CERRADO</v>
      </c>
      <c r="E1620" t="str">
        <v>TIENDA</v>
      </c>
      <c r="F1620" t="str">
        <v>CPU</v>
      </c>
      <c r="G1620" t="str">
        <v>CPU</v>
      </c>
      <c r="H1620" t="str">
        <v>LENOVO</v>
      </c>
      <c r="I1620"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Supermercados_x000d_
Servicio: Sistemas_x000d_
Telefono: 3174355320_x000d_
Anexo: null_x000d_
Descripcion: buenas tardes._x000d_
_x000d_
por favor me colaboran con la autorizacion de la visita del tecnico de isit a la tienda para que realice la validacion de fusion inventory en el siguiente desktop M038900WS113._x000d_
_x000d_
Gracias._x000d_
Indicar ubicacion del Equipo en tienda o oficinas: kio</v>
      </c>
      <c r="J1620" t="str">
        <v>NO APLICA</v>
      </c>
      <c r="K1620" t="str">
        <v>validacion de fusion inventory en el siguiente desktop M038900WS113</v>
      </c>
      <c r="L1620" t="str">
        <v>Se procede a validar el correo de ingreso y se localiza la sección del kio para proceder a validar si se encuentra instalado el aplicativo fusión inventory; el cual se verifica ingresando con administrador y no se encuentra instalado en el equipo. Se solicita que por favor compartan el aplicativo y no es posible obtener conexión con el equipo con hostname M038900WS113 Y con ip 10.132.22.13; se realizan pruebas y se encuentra conectado a internet y con el dominio cencosud.corp. se procede a pasar el aplicativo al equipo de sistema para luego sacarlo y pasarlo al equipo de kio. se valida si se encuentra el equipo en dominio y confirma que si. se verifica con el cencojoin para subirlo al dominio y no es posible porque ya se encuentra. se elimina del dominio y se sube nuevamente y la falla persiste. se espera que hagan las validaciones correspondiente para poder instalar el aplicativo fusión inventory. se confirma que el nombre actual que tiene no es el correspondiente lo cual indican que el hostname valido es M038900WS013; se elimina nuevamente del dominio y se cambia el hostname por el indicado. se sube nuevamente al dominio se instala la impresora con ip 10.132.22.39 lexmark mx610; y se procede a solicitar que lo muevan de contenedor correspondiente y validen las políticas. se instala el fusión inventory y se configura; se reinicia varias veces para que tome politicas y aparece correctamente con el nombre de kiosco_colombia. se valida que ingrese a la plataforma de consulta de los usuarios y se realizan pruebas y queda imprimiendo y generando los comprobantes de pago quedando a satisfacción de los usuarios.</v>
      </c>
      <c r="M1620">
        <v>44697</v>
      </c>
      <c r="N1620">
        <v>44698</v>
      </c>
      <c r="O1620" t="str">
        <v>M038 METRO NEIVA CENTRO DE CONVENCIONES</v>
      </c>
      <c r="P1620" t="str">
        <v>NEIVA</v>
      </c>
      <c r="Q1620" t="str">
        <v>JOHN ALEJANDRO LOZADA BABATIVA</v>
      </c>
      <c r="R1620">
        <v>1075313382</v>
      </c>
      <c r="S1620" t="str">
        <v>OCCIDENTE</v>
      </c>
    </row>
    <row r="1621" xml:space="preserve">
      <c r="A1621">
        <v>1620</v>
      </c>
      <c r="B1621">
        <v>12449342</v>
      </c>
      <c r="C1621" t="str">
        <v>INCIDENT</v>
      </c>
      <c r="D1621" t="str">
        <v>CERRADO</v>
      </c>
      <c r="E1621" t="str">
        <v>TIENDA</v>
      </c>
      <c r="F1621" t="str">
        <v>CPU</v>
      </c>
      <c r="G1621" t="str">
        <v>CPU</v>
      </c>
      <c r="H1621" t="str">
        <v>LENOVO</v>
      </c>
      <c r="I1621"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Supermercados_x000d_
Servicio: Sistemas_x000d_
Telefono: 3174355320_x000d_
Anexo: null_x000d_
Descripcion: buenas tardes._x000d_
_x000d_
por favor me colaboran con la autorizacion de la visita del tecnico de isit a la tienda para que realice la validacion de fusion inventory en el siguiente desktop M038900WS113._x000d_
_x000d_
Gracias._x000d_
Indicar ubicacion del Equipo en tienda o oficinas: kio</v>
      </c>
      <c r="J1621" t="str">
        <v>NO APLICA</v>
      </c>
      <c r="K1621" t="str">
        <v>validacion de fusion inventory en el siguiente desktop M038900WS113</v>
      </c>
      <c r="L1621" t="str">
        <v>Se procede a validar el correo de ingreso y se localiza la sección del kio para proceder a validar si se encuentra instalado el aplicativo fusión inventory; el cual se verifica ingresando con administrador y no se encuentra instalado en el equipo. Se solicita que por favor compartan el aplicativo y no es posible obtener conexión con el equipo con hostname M038900WS113 Y con ip 10.132.22.13; se realizan pruebas y se encuentra conectado a internet y con el dominio cencosud.corp. se procede a pasar el aplicativo al equipo de sistema para luego sacarlo y pasarlo al equipo de kio. se valida si se encuentra el equipo en dominio y confirma que si. se verifica con el cencojoin para subirlo al dominio y no es posible porque ya se encuentra. se elimina del dominio y se sube nuevamente y la falla persiste. se espera que hagan las validaciones correspondiente para poder instalar el aplicativo fusión inventory. se confirma que el nombre actual que tiene no es el correspondiente lo cual indican que el hostname valido es M038900WS013; se elimina nuevamente del dominio y se cambia el hostname por el indicado. se sube nuevamente al dominio se instala la impresora con ip 10.132.22.39 lexmark mx610; y se procede a solicitar que lo muevan de contenedor correspondiente y validen las políticas. se instala el fusión inventory y se configura; se reinicia varias veces para que tome politicas y aparece correctamente con el nombre de kiosco_colombia. se valida que ingrese a la plataforma de consulta de los usuarios y se realizan pruebas y queda imprimiendo y generando los comprobantes de pago quedando a satisfacción de los usuarios.</v>
      </c>
      <c r="M1621">
        <v>44697</v>
      </c>
      <c r="N1621">
        <v>44698</v>
      </c>
      <c r="O1621" t="str">
        <v>M038 METRO NEIVA CENTRO DE CONVENCIONES</v>
      </c>
      <c r="P1621" t="str">
        <v>NEIVA</v>
      </c>
      <c r="Q1621" t="str">
        <v>JOHN ALEJANDRO LOZADA BABATIVA</v>
      </c>
      <c r="R1621">
        <v>1075313382</v>
      </c>
      <c r="S1621" t="str">
        <v>OCCIDENTE</v>
      </c>
    </row>
    <row r="1622" xml:space="preserve">
      <c r="A1622">
        <v>1621</v>
      </c>
      <c r="B1622">
        <v>12450615</v>
      </c>
      <c r="C1622" t="str">
        <v>INCIDENT</v>
      </c>
      <c r="D1622" t="str">
        <v>CERRADO</v>
      </c>
      <c r="E1622" t="str">
        <v>TIENDA</v>
      </c>
      <c r="F1622" t="str">
        <v>BALANZA</v>
      </c>
      <c r="G1622" t="str">
        <v>MESA</v>
      </c>
      <c r="H1622" t="str">
        <v>METTLER</v>
      </c>
      <c r="I1622"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Buenos dias_x000d_
_x000d_
Se solicita mantenimiento y limpieza (recomendado SEPPSA) los asesores de control plagas a la bascula de la seccion de platos._x000d_
I.P. 010.131.016.054_x000d_
AD-070849_x000d_
I. Sistemas 012777_x000d_
_x000d_
Muchas gracias_x000d_
_x000d_
Cordial Saludo;_x000d_
Indica la ubicacion de tu balanza en la tienda: Platos - Rionegro</v>
      </c>
      <c r="J1622" t="str">
        <v>NO APLICA</v>
      </c>
      <c r="K1622" t="str" xml:space="preserve">
        <v xml:space="preserve">Se solicita mantenimiento y limpieza (recomendado SEPPSA) los asesores de control plagas a la bascula de la seccion de platos._x000d_
I.P. 010.131.016.054_x000d_
AD-070849_x000d_
I. Sistemas 012777_x000d_
Muchas gracias_x000d_
Cordial Saludo;_x000d_
Indica la ubicacion de tu balanza en la tienda: Platos - Rionegro</v>
      </c>
      <c r="L1622" t="str">
        <v>Se realiza la revisión de la balanza; no se evidencia fallas ni mal olor a insectos; se realiza la limpieza y se deja funcioando correctamente.</v>
      </c>
      <c r="M1622">
        <v>44698</v>
      </c>
      <c r="N1622">
        <v>44698</v>
      </c>
      <c r="O1622" t="str">
        <v>J027 JUMBO RIONEGRO</v>
      </c>
      <c r="P1622" t="str">
        <v>RIONEGRO</v>
      </c>
      <c r="Q1622" t="str">
        <v>YURIMAR MARQUEZ MUÑOZ</v>
      </c>
      <c r="R1622">
        <v>1045025746</v>
      </c>
      <c r="S1622" t="str">
        <v>CENTRO</v>
      </c>
    </row>
    <row r="1623" xml:space="preserve">
      <c r="A1623">
        <v>1622</v>
      </c>
      <c r="B1623">
        <v>12456294</v>
      </c>
      <c r="C1623" t="str">
        <v>INCIDENT</v>
      </c>
      <c r="D1623" t="str">
        <v>CERRADO</v>
      </c>
      <c r="E1623" t="str">
        <v>TIENDA</v>
      </c>
      <c r="F1623" t="str">
        <v>BALANZA</v>
      </c>
      <c r="G1623" t="str">
        <v>MESA</v>
      </c>
      <c r="H1623" t="str">
        <v>METTLER</v>
      </c>
      <c r="I1623"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solicita mantenimiento para la bascula 10.131.16.5_x000d_
AD-090462_x000d_
I.S 028688_x000d_
No esta imprimiendo la informacion completa._x000d_
_x000d_
Muchas gracias_x000d_
Indica la ubicacion de tu balanza en la tienda: Rionegro</v>
      </c>
      <c r="J1623" t="str">
        <v>NO APLICA</v>
      </c>
      <c r="K1623" t="str" xml:space="preserve">
        <v xml:space="preserve">Se solicita mantenimiento para la bascula 10.131.16.5_x000d_
AD-090462_x000d_
I.S 028688_x000d_
No esta imprimiendo la informacion completa.</v>
      </c>
      <c r="L1623" t="str">
        <v>Se realiza la revisión de la balanza; se evidencia que el papel está mal puesto y el cabezal esta mal ajustado. Se realizan las correcciones y ya les funciona sin problemas se realiza limpieza ya que tenia residuos de papel y por eso el cabezal no ajustaba de forma correcta; se realizan pruebas frente a el usuario se deja funcionando todo correctamente.</v>
      </c>
      <c r="M1623">
        <v>44698</v>
      </c>
      <c r="N1623">
        <v>44698</v>
      </c>
      <c r="O1623" t="str">
        <v>J027 JUMBO RIONEGRO</v>
      </c>
      <c r="P1623" t="str">
        <v>RIONEGRO</v>
      </c>
      <c r="Q1623" t="str">
        <v>YURIMAR MARQUEZ MUÑOZ</v>
      </c>
      <c r="R1623">
        <v>1045025746</v>
      </c>
      <c r="S1623" t="str">
        <v>CENTRO</v>
      </c>
    </row>
    <row r="1624">
      <c r="A1624">
        <v>1623</v>
      </c>
      <c r="B1624" t="str">
        <v>ACOMPAÑAMIENTO</v>
      </c>
      <c r="C1624" t="str">
        <v>ACOMPAÑAMIENTO</v>
      </c>
      <c r="D1624" t="str">
        <v>CERRADO</v>
      </c>
      <c r="E1624" t="str">
        <v>TIENDA</v>
      </c>
      <c r="F1624" t="str">
        <v>ACOMPAÑAMIENTO</v>
      </c>
      <c r="G1624" t="str">
        <v>ACOMPAÑAMIENTO</v>
      </c>
      <c r="H1624" t="str">
        <v>ACOMPAÑAMIENTO</v>
      </c>
      <c r="I1624" t="str">
        <v>Solicitud de técnico para apoyar atención de casos en tienda</v>
      </c>
      <c r="J1624" t="str">
        <v>NO APLICA</v>
      </c>
      <c r="K1624" t="str">
        <v>Acompañamiento</v>
      </c>
      <c r="L1624" t="str">
        <v>Se realiza actividad de acompañamiento en tienda</v>
      </c>
      <c r="M1624">
        <v>44698</v>
      </c>
      <c r="N1624">
        <v>44698</v>
      </c>
      <c r="O1624" t="str">
        <v>M075 SIMON BOLIVAR</v>
      </c>
      <c r="P1624" t="str">
        <v>CALI</v>
      </c>
      <c r="Q1624" t="str">
        <v>LINA FERNANDA ARBOLEDA PRECIADO</v>
      </c>
      <c r="R1624">
        <v>1143832224</v>
      </c>
      <c r="S1624" t="str">
        <v>OCCIDENTE</v>
      </c>
    </row>
    <row r="1625">
      <c r="A1625">
        <v>1624</v>
      </c>
      <c r="B1625" t="str">
        <v>ACOMPAÑAMIENTO</v>
      </c>
      <c r="C1625" t="str">
        <v>ACOMPAÑAMIENTO</v>
      </c>
      <c r="D1625" t="str">
        <v>CERRADO</v>
      </c>
      <c r="E1625" t="str">
        <v>TIENDA</v>
      </c>
      <c r="F1625" t="str">
        <v>ACOMPAÑAMIENTO</v>
      </c>
      <c r="G1625" t="str">
        <v>ACOMPAÑAMIENTO</v>
      </c>
      <c r="H1625" t="str">
        <v>ACOMPAÑAMIENTO</v>
      </c>
      <c r="I1625" t="str">
        <v>Solicitud de técnico para apoyar atención de casos en tienda</v>
      </c>
      <c r="J1625" t="str">
        <v>NO APLICA</v>
      </c>
      <c r="K1625" t="str">
        <v>Acompañamiento</v>
      </c>
      <c r="L1625" t="str">
        <v>Se realiza actividad de acompañamiento en tienda</v>
      </c>
      <c r="M1625">
        <v>44698</v>
      </c>
      <c r="N1625">
        <v>44698</v>
      </c>
      <c r="O1625" t="str">
        <v>M075 SIMON BOLIVAR</v>
      </c>
      <c r="P1625" t="str">
        <v>CALI</v>
      </c>
      <c r="Q1625" t="str">
        <v>LINA FERNANDA ARBOLEDA PRECIADO</v>
      </c>
      <c r="R1625">
        <v>1143832224</v>
      </c>
      <c r="S1625" t="str">
        <v>OCCIDENTE</v>
      </c>
    </row>
    <row r="1626">
      <c r="A1626">
        <v>1625</v>
      </c>
      <c r="B1626" t="str">
        <v>ACOMPAÑAMIENTO</v>
      </c>
      <c r="C1626" t="str">
        <v>ACOMPAÑAMIENTO</v>
      </c>
      <c r="D1626" t="str">
        <v>CERRADO</v>
      </c>
      <c r="E1626" t="str">
        <v>TIENDA</v>
      </c>
      <c r="F1626" t="str">
        <v>ACOMPAÑAMIENTO</v>
      </c>
      <c r="G1626" t="str">
        <v>ACOMPAÑAMIENTO</v>
      </c>
      <c r="H1626" t="str">
        <v>ACOMPAÑAMIENTO</v>
      </c>
      <c r="I1626" t="str">
        <v>Solicitud de técnico para apoyar atención de casos en tienda</v>
      </c>
      <c r="J1626" t="str">
        <v>NO APLICA</v>
      </c>
      <c r="K1626" t="str">
        <v>Acompañamiento</v>
      </c>
      <c r="L1626" t="str">
        <v>Se realiza actividad de acompañamiento en tienda</v>
      </c>
      <c r="M1626">
        <v>44698</v>
      </c>
      <c r="N1626">
        <v>44698</v>
      </c>
      <c r="O1626" t="str">
        <v>M075 SIMON BOLIVAR</v>
      </c>
      <c r="P1626" t="str">
        <v>CALI</v>
      </c>
      <c r="Q1626" t="str">
        <v>LINA FERNANDA ARBOLEDA PRECIADO</v>
      </c>
      <c r="R1626">
        <v>1143832224</v>
      </c>
      <c r="S1626" t="str">
        <v>OCCIDENTE</v>
      </c>
    </row>
    <row r="1627" xml:space="preserve">
      <c r="A1627">
        <v>1626</v>
      </c>
      <c r="B1627">
        <v>12448628</v>
      </c>
      <c r="C1627" t="str">
        <v>INCIDENT</v>
      </c>
      <c r="D1627" t="str">
        <v>CERRADO</v>
      </c>
      <c r="E1627" t="str">
        <v>TIENDA</v>
      </c>
      <c r="F1627" t="str">
        <v>POS</v>
      </c>
      <c r="G1627" t="str">
        <v>POS</v>
      </c>
      <c r="H1627" t="str">
        <v>WINCOR</v>
      </c>
      <c r="I1627" t="str" xml:space="preserve">
        <v xml:space="preserve">Datos usuario_x000d_
Nombre: Libia Milena Perez Cuervo_x000d_
Correo: Milena.Perez@cencosud.com.co_x000d_
Usuario AD: LMPerezC_x000d_
Pais: Colombia_x000d_
Ubicacion: J076 JUMBO UNICENTRO TUNJA_x000d_
Zona: Colombia Bogota_x000d_
Unidad de Negocio: Supermercados_x000d_
Servicio: Tiendas &amp; Centros de Distribucion_x000d_
Telefono: 3202328368_x000d_
Anexo: 7438200_x000d_
Descripcion: Por favor me pueden colaborar con la caja No 7 presenta falla la caja prende pero no sube y se apaga nuevamente._x000d_
Numero de caja: caja No 7</v>
      </c>
      <c r="J1627" t="str">
        <v>NO APLICA</v>
      </c>
      <c r="K1627" t="str" xml:space="preserve">
        <v xml:space="preserve">	_x000d_
Buenos dias._x000d_
El dia de ayer el personal de isit intervino el equipo dando a conocer las novedades presentadas._x000d_
Anexo documento de isit.</v>
      </c>
      <c r="L1627" t="str">
        <v xml:space="preserve">Se llega a sitio donde se contacta a la Coordiandora De cajas Milena Perez quien comenta que la POS ENCIENDE pero sus visores no muestran nada; se procede a revisar realizando las siguientes pruebas:   1. Se ubica en lineal de cajas una pos del mismo modelo que este operativa; la cual se traslada al PP7. 2. se conecta dicha POS con todos los perifericos y cables de la POS reportada sin conectar el cable de red y esta sube de manera normal. 3. Se conecta Disco duro de POS reportada en POS buena y esta no sube. 4. Se conecta Disco duro de POS buena en POS reportada y no sube. 5. se intercambian Memoria ram y falla persiste; adicional se evidencia que los cables que van a los puertos de la pos estan bastante tensionados generando así un evidente desajuste en el puerto del teclado (Keyboard) Se concluye que la POS completa debe ser cambiada. POS USADA PARA PRUEBAS QUEDA EN SU SITIO EN OPERATIVIDAD NORMAL. </v>
      </c>
      <c r="M1627">
        <v>44698</v>
      </c>
      <c r="N1627">
        <v>44698</v>
      </c>
      <c r="O1627" t="str">
        <v>J076 JUMBO UNICENTRO TUNJA</v>
      </c>
      <c r="P1627" t="str">
        <v>TUNJA</v>
      </c>
      <c r="Q1627" t="str">
        <v>JHONATAN RICARDO VARGAS ZAMBRANO</v>
      </c>
      <c r="R1627">
        <v>1057583301</v>
      </c>
      <c r="S1627" t="str">
        <v>ORIENTE</v>
      </c>
    </row>
    <row r="1628" xml:space="preserve">
      <c r="A1628">
        <v>1627</v>
      </c>
      <c r="B1628">
        <v>12448628</v>
      </c>
      <c r="C1628" t="str">
        <v>INCIDENT</v>
      </c>
      <c r="D1628" t="str">
        <v>CERRADO</v>
      </c>
      <c r="E1628" t="str">
        <v>TIENDA</v>
      </c>
      <c r="F1628" t="str">
        <v>POS</v>
      </c>
      <c r="G1628" t="str">
        <v>POS</v>
      </c>
      <c r="H1628" t="str">
        <v>WINCOR</v>
      </c>
      <c r="I1628" t="str" xml:space="preserve">
        <v xml:space="preserve">Datos usuario_x000d_
Nombre: Libia Milena Perez Cuervo_x000d_
Correo: Milena.Perez@cencosud.com.co_x000d_
Usuario AD: LMPerezC_x000d_
Pais: Colombia_x000d_
Ubicacion: J076 JUMBO UNICENTRO TUNJA_x000d_
Zona: Colombia Bogota_x000d_
Unidad de Negocio: Supermercados_x000d_
Servicio: Tiendas &amp; Centros de Distribucion_x000d_
Telefono: 3202328368_x000d_
Anexo: 7438200_x000d_
Descripcion: Por favor me pueden colaborar con la caja No 7 presenta falla la caja prende pero no sube y se apaga nuevamente._x000d_
Numero de caja: caja No 7</v>
      </c>
      <c r="J1628" t="str">
        <v>NO APLICA</v>
      </c>
      <c r="K1628" t="str" xml:space="preserve">
        <v xml:space="preserve">	_x000d_
Buenos dias._x000d_
El dia de ayer el personal de isit intervino el equipo dando a conocer las novedades presentadas._x000d_
Anexo documento de isit.</v>
      </c>
      <c r="L1628" t="str">
        <v xml:space="preserve">Se llega a sitio donde se contacta a la Coordiandora De cajas Milena Perez quien comenta que la POS ENCIENDE pero sus visores no muestran nada; se procede a revisar realizando las siguientes pruebas:   1. Se ubica en lineal de cajas una pos del mismo modelo que este operativa; la cual se traslada al PP7. 2. se conecta dicha POS con todos los perifericos y cables de la POS reportada sin conectar el cable de red y esta sube de manera normal. 3. Se conecta Disco duro de POS reportada en POS buena y esta no sube. 4. Se conecta Disco duro de POS buena en POS reportada y no sube. 5. se intercambian Memoria ram y falla persiste; adicional se evidencia que los cables que van a los puertos de la pos estan bastante tensionados generando así un evidente desajuste en el puerto del teclado (Keyboard) Se concluye que la POS completa debe ser cambiada. POS USADA PARA PRUEBAS QUEDA EN SU SITIO EN OPERATIVIDAD NORMAL. </v>
      </c>
      <c r="M1628">
        <v>44698</v>
      </c>
      <c r="N1628">
        <v>44698</v>
      </c>
      <c r="O1628" t="str">
        <v>J076 JUMBO UNICENTRO TUNJA</v>
      </c>
      <c r="P1628" t="str">
        <v>TUNJA</v>
      </c>
      <c r="Q1628" t="str">
        <v>JHONATAN RICARDO VARGAS ZAMBRANO</v>
      </c>
      <c r="R1628">
        <v>1057583301</v>
      </c>
      <c r="S1628" t="str">
        <v>ORIENTE</v>
      </c>
    </row>
    <row r="1629" xml:space="preserve">
      <c r="A1629">
        <v>1628</v>
      </c>
      <c r="B1629">
        <v>12439349</v>
      </c>
      <c r="C1629" t="str">
        <v>INCIDENT</v>
      </c>
      <c r="D1629" t="str">
        <v>CERRADO</v>
      </c>
      <c r="E1629" t="str">
        <v>TIENDA</v>
      </c>
      <c r="F1629" t="str">
        <v>MICROSENS</v>
      </c>
      <c r="G1629" t="str">
        <v>MICROSENS</v>
      </c>
      <c r="H1629" t="str">
        <v>MICROSENS</v>
      </c>
      <c r="I1629" t="str" xml:space="preserve">
        <v xml:space="preserve">IP del Equipo:_x000d_
_x000d_
- SW: 10.131.50.66_x000d_
_x000d_
Favor de tu apoyo y validar status del equipo._x000d_
Gracias.</v>
      </c>
      <c r="J1629" t="str">
        <v>NO APLICA</v>
      </c>
      <c r="K1629" t="str">
        <v>Verificar el Microsens fisicamente y dado el caso realizar reinicio; este microsens corresponde segun la asignación a la POS de Electro</v>
      </c>
      <c r="L1629" t="str">
        <v>Se suspende la revisión del dispositivio por soporte cencosud Rafael Acosta; debido a que se logrio identificar la falla.</v>
      </c>
      <c r="M1629">
        <v>44699</v>
      </c>
      <c r="N1629">
        <v>44699</v>
      </c>
      <c r="O1629" t="str">
        <v>J087 JUMBO GUATAPURI</v>
      </c>
      <c r="P1629" t="str">
        <v>VALLEDUPAR</v>
      </c>
      <c r="Q1629" t="str">
        <v>EDUAR ENRIQUE MARTELO SIERRA</v>
      </c>
      <c r="R1629">
        <v>1065631435</v>
      </c>
      <c r="S1629" t="str">
        <v>COSTA</v>
      </c>
    </row>
    <row r="1630" xml:space="preserve">
      <c r="A1630">
        <v>1629</v>
      </c>
      <c r="B1630">
        <v>12458282</v>
      </c>
      <c r="C1630" t="str">
        <v>INCIDENT</v>
      </c>
      <c r="D1630" t="str">
        <v>CERRADO</v>
      </c>
      <c r="E1630" t="str">
        <v>TIENDA</v>
      </c>
      <c r="F1630" t="str">
        <v>VALANZA</v>
      </c>
      <c r="G1630" t="str">
        <v>MESA</v>
      </c>
      <c r="H1630" t="str">
        <v>METTLER</v>
      </c>
      <c r="I1630" t="str" xml:space="preserve">
        <v xml:space="preserve">Datos usuario_x000d_
Nombre: lbaronan_x000d_
Correo: LauraJudith.BaronAngarita@cencosud.com.co_x000d_
Usuario AD: lbaronan_x000d_
Pais: Colombia_x000d_
Ubicacion: J087 JUMBO GUATAPURI_x000d_
Zona: Colombia Centro_x000d_
Unidad de Negocio: Supermercados_x000d_
Servicio: Administracion Central_x000d_
Telefono: 3104195777_x000d_
Anexo: null_x000d_
Descripcion: La bascula arroja cuatro ticketes y el quinto lo arroja por la mitad; luego se paraliza_x000d_
Area donde su ubica la balanza: carnes</v>
      </c>
      <c r="J1630" t="str">
        <v>NO APLICA</v>
      </c>
      <c r="K1630" t="str" xml:space="preserve">
        <v xml:space="preserve">Transfer Assignee from '' to 'Espinosa Rodriguez; Jamir Leandro '_x000d_
Transfer Group from 'Soporte_Onsite_REG_Centro_SM Colombia' to 'Soporte_Onsite_REG_Remoto_SM Colombia'_x000d_
</v>
      </c>
      <c r="L1630" t="str">
        <v>Se revisa balanza marca metter Toledo serial B320696623; se realiza mantenimiento preventivo; se realiza limpieza del cabezal de impresion; se limpian sensores; se realizan varias pruebas y la falla persiste; se valida con el señor Rafael acosta y nos informa que se van a enviar los repuestos para esta balanza; se dejabalanza en el area de carnes hasta que llegue repuesto.</v>
      </c>
      <c r="M1630">
        <v>44699</v>
      </c>
      <c r="N1630">
        <v>44699</v>
      </c>
      <c r="O1630" t="str">
        <v>J087 JUMBO GUATAPURI</v>
      </c>
      <c r="P1630" t="str">
        <v>VALLEDUPAR</v>
      </c>
      <c r="Q1630" t="str">
        <v>EDUAR ENRIQUE MARTELO SIERRA</v>
      </c>
      <c r="R1630">
        <v>1065631435</v>
      </c>
      <c r="S1630" t="str">
        <v>COSTA</v>
      </c>
    </row>
    <row r="1631" xml:space="preserve">
      <c r="A1631">
        <v>1630</v>
      </c>
      <c r="B1631">
        <v>12458282</v>
      </c>
      <c r="C1631" t="str">
        <v>INCIDENT</v>
      </c>
      <c r="D1631" t="str">
        <v>CERRADO</v>
      </c>
      <c r="E1631" t="str">
        <v>TIENDA</v>
      </c>
      <c r="F1631" t="str">
        <v>VALANZA</v>
      </c>
      <c r="G1631" t="str">
        <v>MESA</v>
      </c>
      <c r="H1631" t="str">
        <v>METTLER</v>
      </c>
      <c r="I1631" t="str" xml:space="preserve">
        <v xml:space="preserve">Datos usuario_x000d_
Nombre: lbaronan_x000d_
Correo: LauraJudith.BaronAngarita@cencosud.com.co_x000d_
Usuario AD: lbaronan_x000d_
Pais: Colombia_x000d_
Ubicacion: J087 JUMBO GUATAPURI_x000d_
Zona: Colombia Centro_x000d_
Unidad de Negocio: Supermercados_x000d_
Servicio: Administracion Central_x000d_
Telefono: 3104195777_x000d_
Anexo: null_x000d_
Descripcion: La bascula arroja cuatro ticketes y el quinto lo arroja por la mitad; luego se paraliza_x000d_
Area donde su ubica la balanza: carnes</v>
      </c>
      <c r="J1631" t="str">
        <v>NO APLICA</v>
      </c>
      <c r="K1631" t="str" xml:space="preserve">
        <v xml:space="preserve">Transfer Assignee from '' to 'Espinosa Rodriguez; Jamir Leandro '_x000d_
Transfer Group from 'Soporte_Onsite_REG_Centro_SM Colombia' to 'Soporte_Onsite_REG_Remoto_SM Colombia'_x000d_
</v>
      </c>
      <c r="L1631" t="str">
        <v>Se revisa balanza marca metter Toledo serial B320696623; se realiza mantenimiento preventivo; se realiza limpieza del cabezal de impresion; se limpian sensores; se realizan varias pruebas y la falla persiste; se valida con el señor Rafael acosta y nos informa que se van a enviar los repuestos para esta balanza; se dejabalanza en el area de carnes hasta que llegue repuesto.</v>
      </c>
      <c r="M1631">
        <v>44699</v>
      </c>
      <c r="N1631">
        <v>44699</v>
      </c>
      <c r="O1631" t="str">
        <v>J087 JUMBO GUATAPURI</v>
      </c>
      <c r="P1631" t="str">
        <v>VALLEDUPAR</v>
      </c>
      <c r="Q1631" t="str">
        <v>EDUAR ENRIQUE MARTELO SIERRA</v>
      </c>
      <c r="R1631">
        <v>1065631435</v>
      </c>
      <c r="S1631" t="str">
        <v>COSTA</v>
      </c>
    </row>
    <row r="1632" xml:space="preserve">
      <c r="A1632">
        <v>1631</v>
      </c>
      <c r="B1632">
        <v>12440339</v>
      </c>
      <c r="C1632" t="str">
        <v>REQUEST</v>
      </c>
      <c r="D1632" t="str">
        <v>CERRADO</v>
      </c>
      <c r="E1632" t="str">
        <v>TIENDA</v>
      </c>
      <c r="F1632" t="str">
        <v>POS</v>
      </c>
      <c r="G1632" t="str">
        <v>VISOR</v>
      </c>
      <c r="H1632" t="str">
        <v>WINCOR</v>
      </c>
      <c r="I1632"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Para reporta el daño del visor de la pos # 19 ya q no esta funcionando._x000d_
</v>
      </c>
      <c r="J1632" t="str">
        <v>NO APLICA</v>
      </c>
      <c r="K1632" t="str" xml:space="preserve">
        <v xml:space="preserve">Buen día._x000d_
Llega visor solicitado_x000d_
Área: Electro_x000d_
Datos del equipo_x000d_
Equipo: POS_x000d_
Marca: WINCOR_x000d_
Modelo: BEETLE-M_x000d_
Nº SERIE: 6498824324_x000d_
Inventario: DI-014382_x000d_
Actividad: Favor remplazar visor y entregar POS operativa._x000d_
Cordialmente;_x000d_
Ever Becerra</v>
      </c>
      <c r="L1632" t="str">
        <v>Se instala el visor de reemplazo que fue enviado; al conectar no muestra ninguna imagen; se hace cambio de puerto; cambio de cable de comunicación Y se prueba con otro Pos; donde el visor y el cable están en perfecto funcionamiento. Se procede a conversar con el área de soporte de Cencosud para la revision del equipo; especificamente los puertos de comunicación (COM2; COM5); para reconfigurar los puertos. Se realiza la configuración y se deja operativo el visor; haciendo pruebas de apagado y encendido varias veces donde mostraba la información correspondiente; las pruebas realizadas se hicieron delante de la persona encargada de la caja y la supervisora de piso de ventas.</v>
      </c>
      <c r="M1632">
        <v>44699</v>
      </c>
      <c r="N1632">
        <v>44699</v>
      </c>
      <c r="O1632" t="str">
        <v>J126 JUMBO SAN SILVESTRE</v>
      </c>
      <c r="P1632" t="str">
        <v>BARRANCABERMEJA</v>
      </c>
      <c r="Q1632" t="str">
        <v>LUIS CARLOS ROJAS ACOSTA</v>
      </c>
      <c r="R1632">
        <v>1096188137</v>
      </c>
      <c r="S1632" t="str">
        <v>ORIENTE</v>
      </c>
    </row>
    <row r="1633" xml:space="preserve">
      <c r="A1633">
        <v>1632</v>
      </c>
      <c r="B1633">
        <v>12440339</v>
      </c>
      <c r="C1633" t="str">
        <v>REQUEST</v>
      </c>
      <c r="D1633" t="str">
        <v>CERRADO</v>
      </c>
      <c r="E1633" t="str">
        <v>TIENDA</v>
      </c>
      <c r="F1633" t="str">
        <v>POS</v>
      </c>
      <c r="G1633" t="str">
        <v>VISOR</v>
      </c>
      <c r="H1633" t="str">
        <v>WINCOR</v>
      </c>
      <c r="I1633"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Para reporta el daño del visor de la pos # 19 ya q no esta funcionando._x000d_
</v>
      </c>
      <c r="J1633" t="str">
        <v>NO APLICA</v>
      </c>
      <c r="K1633" t="str" xml:space="preserve">
        <v xml:space="preserve">Buen día._x000d_
Llega visor solicitado_x000d_
Área: Electro_x000d_
Datos del equipo_x000d_
Equipo: POS_x000d_
Marca: WINCOR_x000d_
Modelo: BEETLE-M_x000d_
Nº SERIE: 6498824324_x000d_
Inventario: DI-014382_x000d_
Actividad: Favor remplazar visor y entregar POS operativa._x000d_
Cordialmente;_x000d_
Ever Becerra</v>
      </c>
      <c r="L1633" t="str">
        <v>Se instala el visor de reemplazo que fue enviado; al conectar no muestra ninguna imagen; se hace cambio de puerto; cambio de cable de comunicación Y se prueba con otro Pos; donde el visor y el cable están en perfecto funcionamiento. Se procede a conversar con el área de soporte de Cencosud para la revision del equipo; especificamente los puertos de comunicación (COM2; COM5); para reconfigurar los puertos. Se realiza la configuración y se deja operativo el visor; haciendo pruebas de apagado y encendido varias veces donde mostraba la información correspondiente; las pruebas realizadas se hicieron delante de la persona encargada de la caja y la supervisora de piso de ventas.</v>
      </c>
      <c r="M1633">
        <v>44699</v>
      </c>
      <c r="N1633">
        <v>44699</v>
      </c>
      <c r="O1633" t="str">
        <v>J126 JUMBO SAN SILVESTRE</v>
      </c>
      <c r="P1633" t="str">
        <v>BARRANCABERMEJA</v>
      </c>
      <c r="Q1633" t="str">
        <v>LUIS CARLOS ROJAS ACOSTA</v>
      </c>
      <c r="R1633">
        <v>1096188137</v>
      </c>
      <c r="S1633" t="str">
        <v>ORIENTE</v>
      </c>
    </row>
    <row r="1634">
      <c r="A1634">
        <v>1633</v>
      </c>
      <c r="B1634" t="str">
        <v>ACOMPAÑAMIENTO</v>
      </c>
      <c r="C1634" t="str">
        <v>ACOMPAÑAMIENTO</v>
      </c>
      <c r="D1634" t="str">
        <v>CERRADO</v>
      </c>
      <c r="E1634" t="str">
        <v>CRC</v>
      </c>
      <c r="F1634" t="str">
        <v>ACOMPAÑAMIENTO</v>
      </c>
      <c r="G1634" t="str">
        <v>ACOMPAÑAMIENTO</v>
      </c>
      <c r="H1634" t="str">
        <v>ACOMPAÑAMIENTO</v>
      </c>
      <c r="I1634" t="str">
        <v>Gestión de soporte técnico en el Centro de Reparación</v>
      </c>
      <c r="J1634" t="str">
        <v>NO APLICA</v>
      </c>
      <c r="K1634" t="str">
        <v>Gestión de soporte técnico en el Centro de Reparación</v>
      </c>
      <c r="L1634" t="str">
        <v>Se realiza actividad de acompañamiento en CRC</v>
      </c>
      <c r="M1634">
        <v>44699</v>
      </c>
      <c r="N1634">
        <v>44699</v>
      </c>
      <c r="O1634" t="str">
        <v>CENTRO DE REPARACIÓN</v>
      </c>
      <c r="P1634" t="str">
        <v>BOGOTA</v>
      </c>
      <c r="Q1634" t="str">
        <v>DIEGO ALBERTO TORRES CRUZ</v>
      </c>
      <c r="R1634">
        <v>1000466791</v>
      </c>
      <c r="S1634" t="str">
        <v>BOGOTA</v>
      </c>
    </row>
    <row r="1635">
      <c r="A1635">
        <v>1634</v>
      </c>
      <c r="B1635" t="str">
        <v>ACOMPAÑAMIENTO</v>
      </c>
      <c r="C1635" t="str">
        <v>ACOMPAÑAMIENTO</v>
      </c>
      <c r="D1635" t="str">
        <v>CERRADO</v>
      </c>
      <c r="E1635" t="str">
        <v>CRC</v>
      </c>
      <c r="F1635" t="str">
        <v>ACOMPAÑAMIENTO</v>
      </c>
      <c r="G1635" t="str">
        <v>ACOMPAÑAMIENTO</v>
      </c>
      <c r="H1635" t="str">
        <v>ACOMPAÑAMIENTO</v>
      </c>
      <c r="I1635" t="str">
        <v>Gestión de soporte técnico en el Centro de Reparación</v>
      </c>
      <c r="J1635" t="str">
        <v>NO APLICA</v>
      </c>
      <c r="K1635" t="str">
        <v>Gestión de soporte técnico en el Centro de Reparación</v>
      </c>
      <c r="L1635" t="str">
        <v>Se realiza actividad de acompañamiento en CRC</v>
      </c>
      <c r="M1635">
        <v>44699</v>
      </c>
      <c r="N1635">
        <v>44699</v>
      </c>
      <c r="O1635" t="str">
        <v>CENTRO DE REPARACIÓN</v>
      </c>
      <c r="P1635" t="str">
        <v>BOGOTA</v>
      </c>
      <c r="Q1635" t="str">
        <v>DIEGO ALBERTO TORRES CRUZ</v>
      </c>
      <c r="R1635">
        <v>1000466791</v>
      </c>
      <c r="S1635" t="str">
        <v>BOGOTA</v>
      </c>
    </row>
    <row r="1636" xml:space="preserve">
      <c r="A1636">
        <v>1635</v>
      </c>
      <c r="B1636">
        <v>12458764</v>
      </c>
      <c r="C1636" t="str">
        <v>INCIDENT</v>
      </c>
      <c r="D1636" t="str">
        <v>CERRADO</v>
      </c>
      <c r="E1636" t="str">
        <v>TIENDA</v>
      </c>
      <c r="F1636" t="str">
        <v>CPU</v>
      </c>
      <c r="G1636" t="str">
        <v>CPU</v>
      </c>
      <c r="H1636" t="str">
        <v>LENOVO</v>
      </c>
      <c r="I1636" t="str" xml:space="preserve">
        <v xml:space="preserve">Datos usuario_x000d_
Nombre: Juan David Carvajal Calderon_x000d_
Correo: JuanDavid.CarvajalCalderon@cencosud.com.co_x000d_
Usuario AD: JUCarvaja_x000d_
Pais: Colombia_x000d_
Ubicacion: J027 JUMBO RIONEGRO_x000d_
Zona: Colombia Centro_x000d_
Unidad de Negocio: Supermercados_x000d_
Servicio: Tiendas &amp; Centros de Distribucion_x000d_
Telefono: 3137990347_x000d_
Anexo: null_x000d_
Descripcion: PC no se puede conectar a la red; esta novedad es muy recurrente</v>
      </c>
      <c r="J1636" t="str">
        <v>NO APLICA</v>
      </c>
      <c r="K1636" t="str">
        <v>se escala para su gestion y atencion para el dia 19 de mayo 2022</v>
      </c>
      <c r="L1636" t="str">
        <v>Se revisa la conexión de red y se prueba cambiando el cable lo cual el fallo persiste; se revisa el Rack en cual lugar esta conectado el usuario y se encuentra en el puesto 19 de la caja de conexiones y se valida puerto con redes; despues de validar se identifica que no es el internet si no el perfil del usuario que no funciona todo office 365 ni outlook; se habla con Zuleta del area de sistemas y se reperfila al cliente funcionando correctamente su correo y el internet del cliente.</v>
      </c>
      <c r="M1636">
        <v>44699</v>
      </c>
      <c r="N1636">
        <v>44700</v>
      </c>
      <c r="O1636" t="str">
        <v>J027 JUMBO RIONEGRO</v>
      </c>
      <c r="P1636" t="str">
        <v>RIONEGRO</v>
      </c>
      <c r="Q1636" t="str">
        <v>RICHARD LUNA QUINTERO</v>
      </c>
      <c r="R1636">
        <v>1152698990</v>
      </c>
      <c r="S1636" t="str">
        <v>CENTRO</v>
      </c>
    </row>
    <row r="1637" xml:space="preserve">
      <c r="A1637">
        <v>1636</v>
      </c>
      <c r="B1637">
        <v>12458764</v>
      </c>
      <c r="C1637" t="str">
        <v>INCIDENT</v>
      </c>
      <c r="D1637" t="str">
        <v>CERRADO</v>
      </c>
      <c r="E1637" t="str">
        <v>TIENDA</v>
      </c>
      <c r="F1637" t="str">
        <v>CPU</v>
      </c>
      <c r="G1637" t="str">
        <v>CPU</v>
      </c>
      <c r="H1637" t="str">
        <v>LENOVO</v>
      </c>
      <c r="I1637" t="str" xml:space="preserve">
        <v xml:space="preserve">Datos usuario_x000d_
Nombre: Juan David Carvajal Calderon_x000d_
Correo: JuanDavid.CarvajalCalderon@cencosud.com.co_x000d_
Usuario AD: JUCarvaja_x000d_
Pais: Colombia_x000d_
Ubicacion: J027 JUMBO RIONEGRO_x000d_
Zona: Colombia Centro_x000d_
Unidad de Negocio: Supermercados_x000d_
Servicio: Tiendas &amp; Centros de Distribucion_x000d_
Telefono: 3137990347_x000d_
Anexo: null_x000d_
Descripcion: PC no se puede conectar a la red; esta novedad es muy recurrente</v>
      </c>
      <c r="J1637" t="str">
        <v>NO APLICA</v>
      </c>
      <c r="K1637" t="str">
        <v>se escala para su gestion y atencion para el dia 19 de mayo 2022</v>
      </c>
      <c r="L1637" t="str">
        <v>Se revisa la conexión de red y se prueba cambiando el cable lo cual el fallo persiste; se revisa el Rack en cual lugar esta conectado el usuario y se encuentra en el puesto 19 de la caja de conexiones y se valida puerto con redes; despues de validar se identifica que no es el internet si no el perfil del usuario que no funciona todo office 365 ni outlook; se habla con Zuleta del area de sistemas y se reperfila al cliente funcionando correctamente su correo y el internet del cliente.</v>
      </c>
      <c r="M1637">
        <v>44699</v>
      </c>
      <c r="N1637">
        <v>44700</v>
      </c>
      <c r="O1637" t="str">
        <v>J027 JUMBO RIONEGRO</v>
      </c>
      <c r="P1637" t="str">
        <v>RIONEGRO</v>
      </c>
      <c r="Q1637" t="str">
        <v>RICHARD LUNA QUINTERO</v>
      </c>
      <c r="R1637">
        <v>1152698990</v>
      </c>
      <c r="S1637" t="str">
        <v>CENTRO</v>
      </c>
    </row>
    <row r="1638" xml:space="preserve">
      <c r="A1638">
        <v>1637</v>
      </c>
      <c r="B1638">
        <v>12457213</v>
      </c>
      <c r="C1638" t="str">
        <v>REQUEST</v>
      </c>
      <c r="D1638" t="str">
        <v>CERRADO</v>
      </c>
      <c r="E1638" t="str">
        <v>TIENDA</v>
      </c>
      <c r="F1638" t="str">
        <v>CPU</v>
      </c>
      <c r="G1638" t="str">
        <v>CPU</v>
      </c>
      <c r="H1638" t="str">
        <v>CISCO</v>
      </c>
      <c r="I1638" t="str" xml:space="preserve">
        <v xml:space="preserve">Datos usuario_x000d_
Nombre: Luis Santiago Serrano Canas_x000d_
Correo: luissantiago.serranocanas@cencosud.com.co_x000d_
Usuario AD: LUSerrano_x000d_
Pais: Colombia_x000d_
Ubicacion: J027 JUMBO RIONEGRO_x000d_
Zona: Colombia Centro_x000d_
Unidad de Negocio: Supermercados_x000d_
Servicio: Tiendas &amp; Centros de Distribucion_x000d_
Telefono: 3136760105_x000d_
Anexo: null_x000d_
Descripcion: buenas tardes. por favor con su ayuda el usuario window se bloquea cada vez que se apaga el equipo</v>
      </c>
      <c r="J1638" t="str">
        <v>NO APLICA</v>
      </c>
      <c r="K1638" t="str">
        <v>buenas tardes. por favor con su ayuda el usuario window se bloquea cada vez que se apaga el equipo</v>
      </c>
      <c r="L1638" t="str">
        <v>Se revisa usuario y aparece en dos lugares coenctado con contraseña guardad en chrome lo cual genera el error; se busca ordenador donde estaba coenctado con numero J027900WS126 se borra contraseñas se configura y ya el usuario queda sin novedad.</v>
      </c>
      <c r="M1638">
        <v>44700</v>
      </c>
      <c r="N1638">
        <v>44700</v>
      </c>
      <c r="O1638" t="str">
        <v>J027 JUMBO RIONEGRO</v>
      </c>
      <c r="P1638" t="str">
        <v>RIONEGRO</v>
      </c>
      <c r="Q1638" t="str">
        <v>RICHARD LUNA QUINTERO</v>
      </c>
      <c r="R1638">
        <v>1152698990</v>
      </c>
      <c r="S1638" t="str">
        <v>CENTRO</v>
      </c>
    </row>
    <row r="1639" xml:space="preserve">
      <c r="A1639">
        <v>1638</v>
      </c>
      <c r="B1639">
        <v>12453288</v>
      </c>
      <c r="C1639" t="str">
        <v>REQUEST</v>
      </c>
      <c r="D1639" t="str">
        <v>CERRADO</v>
      </c>
      <c r="E1639" t="str">
        <v>TIENDA</v>
      </c>
      <c r="F1639" t="str">
        <v>POS</v>
      </c>
      <c r="G1639" t="str">
        <v>POS</v>
      </c>
      <c r="H1639" t="str">
        <v>WINCOR</v>
      </c>
      <c r="I1639"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me podrian colaborar con la pos 11 ya que desde sistemas verificaron y me informan que la caja les aparece fuera de lineal y por tal motivo no nos pudieron ayudar espero nos colabore ya que es de suma importancia ya que solo contamos con 6 cajas en el lineal</v>
      </c>
      <c r="J1639" t="str">
        <v>NO APLICA</v>
      </c>
      <c r="K1639" t="str">
        <v xml:space="preserve">	Jefe su autorizacion para envio del tecnico remoto para revision de pos 11 que se encuentra en fuera de linea; mesa especializada no se ...</v>
      </c>
      <c r="L1639" t="str" xml:space="preserve">
        <v xml:space="preserve">Se procede a validar el correo de ingreso y se localiza la sección de lineas de caja para revisar la pos 11 identificada con número serial 6422492769 y con número de placa de inventario 005675; la cual indica que no sube al sistema. Para ello se procede a realizar las validaciones y se encuentra que no_x000d_
sube al sistemas; para ello se proceden a reiniciar 3 veces y se espera que intente subir; se valida que el visor de precios no esta funcional; se revisa el cable; se conecta y se desconecta y no da luz verde en el visor; se procede a ensayar el visor en otra caja y no funciona; se valida que con el visor de_x000d_
otra caja funciona correctamente el cual sube al sistema. se busca en sala de sistema repuesto del visor; se encuentra uno y esta dañado por lo cual se le informa a la cordinadora de caja que la maquina ya subio y que el visor se encuentra dañado. se le indica que haga pruebas correspondientes y_x000d_
funciona correctamente pero sin el visor; el cual se solicita para la caja pos 11. Nota: la usuaria indica que en la caja 3 tampoco sirve el visor el cual solicita los visores para estas dos pos 11 y 3.</v>
      </c>
      <c r="M1639">
        <v>44700</v>
      </c>
      <c r="N1639">
        <v>44700</v>
      </c>
      <c r="O1639" t="str">
        <v>M195 METRO SANTA LUCIA</v>
      </c>
      <c r="P1639" t="str">
        <v>NEIVA</v>
      </c>
      <c r="Q1639" t="str">
        <v>LUIS FERNANDO QUIROGA SANCHEZ</v>
      </c>
      <c r="R1639">
        <v>1075267773</v>
      </c>
      <c r="S1639" t="str">
        <v>OCCIDENTE</v>
      </c>
    </row>
    <row r="1640" xml:space="preserve">
      <c r="A1640">
        <v>1639</v>
      </c>
      <c r="B1640">
        <v>12459268</v>
      </c>
      <c r="C1640" t="str">
        <v>REQUEST</v>
      </c>
      <c r="D1640" t="str">
        <v>CERRADO</v>
      </c>
      <c r="E1640" t="str">
        <v>TIENDA</v>
      </c>
      <c r="F1640" t="str">
        <v>PDA</v>
      </c>
      <c r="G1640" t="str">
        <v>PDA</v>
      </c>
      <c r="H1640" t="str">
        <v>HONEYWELL</v>
      </c>
      <c r="I1640"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la visita del tecnico de isit a la tienda para que realice la actualizacion segun manual enviado por Oscar Garcia a las siguientes pdt._x000d_
_x000d_
SERIE CATEGORIA TIPO MARCA MODELO_x000d_
20073B0429 Dispositivos PDT/PDA ESTANDAR HONEYWELL EDA51_x000d_
21145B0480 Dispositivos PDT/PDA ESTANDAR HONEYWELL EDA51_x000d_
_x000d_
Gracias._x000d_
_x000d_
Seccion en la tienda o ubicacion del usuario: pitalito_x000d_
Jefe de area asignacion de la PDT: tienda_x000d_
</v>
      </c>
      <c r="J1640" t="str">
        <v>NO APLICA</v>
      </c>
      <c r="K1640" t="str" xml:space="preserve">
        <v xml:space="preserve">Buenas tardes._x000d_
Por favor me colaboran coa autorizacion para a visita do tecnico de aqui na tenda para que realice a actualizacion segundo o manual enviado por Oscar Garcia as seguintes pdt._x000d_
SERIE CATEGORIA TIPO MARCA MODELO_x000d_
20073B0429 Dispositivos PDT/PDA ESTANDAR HONEYWELL EDA51_x000d_
21145B0480 Dispositivos PDT/PDA ESTANDAR HONEYWELL EDA51_x000d_
Grazas.</v>
      </c>
      <c r="L1640" t="str">
        <v>Sé realizan parámetros de bioseguridad. Se revisa ubicación de los equipos y disponibilidad de los mismos con los ususarios. Se procede a aplicar reset de fabrica; configuraciones y descargas según instructivo. Se procede con la actualización del firmware aplicando codigo QR pero la descarga; instalación y actualización  de este tarda alrededor de 3 horas y media. Se le da reporte de lo mismo y los tiempos a Soporte Remoto. Soporte Remoto facilita firmware y se procede a copiar el mismo a un pendriver tipo micro sd. Una vez listo el copiado del firmware se observa que las dos pdts hacen terminación del proceso quedando completamente actualizadas y se realiza configuración de mochasofts según manual al igual que kiosko y se realizan configuraciones de usuario aplicando el mismo instructivo. Se realizan validaciones con los usuarios y pruebas de rigor y el equipo queda completamente operativo. Al igual se hace la anotación que quedan dos pdts cumpliendo el ciclo de descarga e instalación de el firmware para proseguir con lospasos de configuración según manual. Se retomará actividad de las llamadas 12459263 y 12459261 el día 20 de mayo del año en curso. De no ser posile la actualización del firmware se procederá como contingencia a actualizarlo con el pendrive ya preparado. Se procede con el cierre del ticket.</v>
      </c>
      <c r="M1640">
        <v>44700</v>
      </c>
      <c r="N1640">
        <v>44700</v>
      </c>
      <c r="O1640" t="str">
        <v>M179 METRO PITALITO</v>
      </c>
      <c r="P1640" t="str">
        <v>PITALITO</v>
      </c>
      <c r="Q1640" t="str">
        <v>JHONATAN VILLAMIL</v>
      </c>
      <c r="R1640">
        <v>1015392100</v>
      </c>
      <c r="S1640" t="str">
        <v>OCCIDENTE</v>
      </c>
    </row>
    <row r="1641" xml:space="preserve">
      <c r="A1641">
        <v>1640</v>
      </c>
      <c r="B1641">
        <v>12459268</v>
      </c>
      <c r="C1641" t="str">
        <v>REQUEST</v>
      </c>
      <c r="D1641" t="str">
        <v>CERRADO</v>
      </c>
      <c r="E1641" t="str">
        <v>TIENDA</v>
      </c>
      <c r="F1641" t="str">
        <v>PDA</v>
      </c>
      <c r="G1641" t="str">
        <v>PDA</v>
      </c>
      <c r="H1641" t="str">
        <v>HONEYWELL</v>
      </c>
      <c r="I1641"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la visita del tecnico de isit a la tienda para que realice la actualizacion segun manual enviado por Oscar Garcia a las siguientes pdt._x000d_
_x000d_
SERIE CATEGORIA TIPO MARCA MODELO_x000d_
20073B0429 Dispositivos PDT/PDA ESTANDAR HONEYWELL EDA51_x000d_
21145B0480 Dispositivos PDT/PDA ESTANDAR HONEYWELL EDA51_x000d_
_x000d_
Gracias._x000d_
_x000d_
Seccion en la tienda o ubicacion del usuario: pitalito_x000d_
Jefe de area asignacion de la PDT: tienda_x000d_
</v>
      </c>
      <c r="J1641" t="str">
        <v>NO APLICA</v>
      </c>
      <c r="K1641" t="str" xml:space="preserve">
        <v xml:space="preserve">Buenas tardes._x000d_
Por favor me colaboran coa autorizacion para a visita do tecnico de aqui na tenda para que realice a actualizacion segundo o manual enviado por Oscar Garcia as seguintes pdt._x000d_
SERIE CATEGORIA TIPO MARCA MODELO_x000d_
20073B0429 Dispositivos PDT/PDA ESTANDAR HONEYWELL EDA51_x000d_
21145B0480 Dispositivos PDT/PDA ESTANDAR HONEYWELL EDA51_x000d_
Grazas.</v>
      </c>
      <c r="L1641" t="str">
        <v>Sé realizan parámetros de bioseguridad. Se revisa ubicación de los equipos y disponibilidad de los mismos con los ususarios. Se procede a aplicar reset de fabrica; configuraciones y descargas según instructivo. Se procede con la actualización del firmware aplicando codigo QR pero la descarga; instalación y actualización  de este tarda alrededor de 3 horas y media. Se le da reporte de lo mismo y los tiempos a Soporte Remoto. Soporte Remoto facilita firmware y se procede a copiar el mismo a un pendriver tipo micro sd. Una vez listo el copiado del firmware se observa que las dos pdts hacen terminación del proceso quedando completamente actualizadas y se realiza configuración de mochasofts según manual al igual que kiosko y se realizan configuraciones de usuario aplicando el mismo instructivo. Se realizan validaciones con los usuarios y pruebas de rigor y el equipo queda completamente operativo. Al igual se hace la anotación que quedan dos pdts cumpliendo el ciclo de descarga e instalación de el firmware para proseguir con lospasos de configuración según manual. Se retomará actividad de las llamadas 12459263 y 12459261 el día 20 de mayo del año en curso. De no ser posile la actualización del firmware se procederá como contingencia a actualizarlo con el pendrive ya preparado. Se procede con el cierre del ticket.</v>
      </c>
      <c r="M1641">
        <v>44700</v>
      </c>
      <c r="N1641">
        <v>44700</v>
      </c>
      <c r="O1641" t="str">
        <v>M179 METRO PITALITO</v>
      </c>
      <c r="P1641" t="str">
        <v>PITALITO</v>
      </c>
      <c r="Q1641" t="str">
        <v>JHONATAN VILLAMIL</v>
      </c>
      <c r="R1641">
        <v>1015392100</v>
      </c>
      <c r="S1641" t="str">
        <v>OCCIDENTE</v>
      </c>
    </row>
    <row r="1642" xml:space="preserve">
      <c r="A1642">
        <v>1641</v>
      </c>
      <c r="B1642">
        <v>12460994</v>
      </c>
      <c r="C1642" t="str">
        <v>INCIDENT</v>
      </c>
      <c r="D1642" t="str">
        <v>CERRADO</v>
      </c>
      <c r="E1642" t="str">
        <v>TIENDA</v>
      </c>
      <c r="F1642" t="str">
        <v>PDA</v>
      </c>
      <c r="G1642" t="str">
        <v>PDA</v>
      </c>
      <c r="H1642" t="str">
        <v>HONEYWELL</v>
      </c>
      <c r="I1642"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hacer configuracion a pda ecommerce; cambiar la red wifi a la indicada para inicie janis con normalidad._x000d_
serial: 21178B05FF_x000d_
Seccion de la tienda en donde se ubica la PDT o usuario: PDA ECOMMERCE</v>
      </c>
      <c r="J1642" t="str">
        <v>NO APLICA</v>
      </c>
      <c r="K1642" t="str" xml:space="preserve">
        <v xml:space="preserve">Transfer Assignee from 'Higuita; David ' to 'Espinosa Rodriguez; Jamir Leandro '_x000d_
Transfer Group from 'Soporte_Onsite_REG_Centro_SM Colombia' to 'Soporte_Onsite_REG_Remoto_SM Colombia'_x000d_
  _x000d_
</v>
      </c>
      <c r="L1642" t="str">
        <v>Se revisa la conexión y se solciita cambiar a red ecommerce lo cual se ingresa a modo admin y luego se modifica la red se agrega usuarios y funciona</v>
      </c>
      <c r="M1642">
        <v>44700</v>
      </c>
      <c r="N1642">
        <v>44700</v>
      </c>
      <c r="O1642" t="str">
        <v>J027 JUMBO RIONEGRO</v>
      </c>
      <c r="P1642" t="str">
        <v>RIONEGRO</v>
      </c>
      <c r="Q1642" t="str">
        <v>RICHARD LUNA QUINTERO</v>
      </c>
      <c r="R1642">
        <v>1152698990</v>
      </c>
      <c r="S1642" t="str">
        <v>CENTRO</v>
      </c>
    </row>
    <row r="1643">
      <c r="A1643">
        <v>1642</v>
      </c>
      <c r="B1643" t="str">
        <v>ACOMPAÑAMIENTO</v>
      </c>
      <c r="C1643" t="str">
        <v>ACOMPAÑAMIENTO</v>
      </c>
      <c r="D1643" t="str">
        <v>CERRADO</v>
      </c>
      <c r="E1643" t="str">
        <v>TIENDA</v>
      </c>
      <c r="F1643" t="str">
        <v>ACOMPAÑAMIENTO</v>
      </c>
      <c r="G1643" t="str">
        <v>ACOMPAÑAMIENTO</v>
      </c>
      <c r="H1643" t="str">
        <v>ACOMPAÑAMIENTO</v>
      </c>
      <c r="I1643" t="str">
        <v>Solicitud de técnico para apoyar atención de casos en tienda</v>
      </c>
      <c r="J1643" t="str">
        <v>NO APLICA</v>
      </c>
      <c r="K1643" t="str">
        <v>Acompañamiento</v>
      </c>
      <c r="L1643" t="str">
        <v>Se realiza actividad de acompañamiento en tienda</v>
      </c>
      <c r="M1643">
        <v>44700</v>
      </c>
      <c r="N1643">
        <v>44700</v>
      </c>
      <c r="O1643" t="str">
        <v>M032 LA 70</v>
      </c>
      <c r="P1643" t="str">
        <v>CALI</v>
      </c>
      <c r="Q1643" t="str">
        <v>LINA FERNANDA ARBOLEDA PRECIADO</v>
      </c>
      <c r="R1643">
        <v>1143832224</v>
      </c>
      <c r="S1643" t="str">
        <v>OCCIDENTE</v>
      </c>
    </row>
    <row r="1644">
      <c r="A1644">
        <v>1643</v>
      </c>
      <c r="B1644" t="str">
        <v>ACOMPAÑAMIENTO</v>
      </c>
      <c r="C1644" t="str">
        <v>ACOMPAÑAMIENTO</v>
      </c>
      <c r="D1644" t="str">
        <v>CERRADO</v>
      </c>
      <c r="E1644" t="str">
        <v>TIENDA</v>
      </c>
      <c r="F1644" t="str">
        <v>ACOMPAÑAMIENTO</v>
      </c>
      <c r="G1644" t="str">
        <v>ACOMPAÑAMIENTO</v>
      </c>
      <c r="H1644" t="str">
        <v>ACOMPAÑAMIENTO</v>
      </c>
      <c r="I1644" t="str">
        <v>Solicitud de técnico para apoyar atención de casos en tienda</v>
      </c>
      <c r="J1644" t="str">
        <v>NO APLICA</v>
      </c>
      <c r="K1644" t="str">
        <v>Acompañamiento</v>
      </c>
      <c r="L1644" t="str">
        <v>Se realiza actividad de acompañamiento en tienda</v>
      </c>
      <c r="M1644">
        <v>44700</v>
      </c>
      <c r="N1644">
        <v>44700</v>
      </c>
      <c r="O1644" t="str">
        <v>M032 LA 70</v>
      </c>
      <c r="P1644" t="str">
        <v>CALI</v>
      </c>
      <c r="Q1644" t="str">
        <v>LINA FERNANDA ARBOLEDA PRECIADO</v>
      </c>
      <c r="R1644">
        <v>1143832224</v>
      </c>
      <c r="S1644" t="str">
        <v>OCCIDENTE</v>
      </c>
    </row>
    <row r="1645" xml:space="preserve">
      <c r="A1645">
        <v>1644</v>
      </c>
      <c r="B1645">
        <v>12437379</v>
      </c>
      <c r="C1645" t="str">
        <v>REQUEST</v>
      </c>
      <c r="D1645" t="str">
        <v>CERRADO</v>
      </c>
      <c r="E1645" t="str">
        <v>TIENDA</v>
      </c>
      <c r="F1645" t="str">
        <v>RED</v>
      </c>
      <c r="G1645" t="str">
        <v>RED</v>
      </c>
      <c r="H1645" t="str">
        <v>RED</v>
      </c>
      <c r="I1645" t="str" xml:space="preserve">
        <v xml:space="preserve">Datos usuario_x000d_
Nombre: Mayurly Andrea Sanchez Valderrama_x000d_
Correo: mayurlyandrea.sanchez@cencosud.com.co_x000d_
Usuario AD: MASanchV_x000d_
Pais: Colombia_x000d_
Ubicacion: M038 METRO NEIVA CENTRO DE CONVENCIONES_x000d_
Zona: Colombia Occidente_x000d_
Unidad de Negocio: Supermercados_x000d_
Servicio: Tiendas &amp; Centros de Distribucion_x000d_
Telefono: 3222919008_x000d_
Anexo: 3222919008_x000d_
Descripcion: Buenas tardes solicito de su ayuda para verificacion del punto de red de la pos de platos preparados</v>
      </c>
      <c r="J1645" t="str">
        <v>NO APLICA</v>
      </c>
      <c r="K1645" t="str" xml:space="preserve">
        <v xml:space="preserve">Buen día_x000d_
por favor documentar la llamada con la gestión realizada en punto de red de platos preparados_x000d_
Mil gracias_x000d_
  _x000d_
</v>
      </c>
      <c r="L1645" t="str" xml:space="preserve">
        <v xml:space="preserve">Se localiza la sección de platos preparados para validar la falla que reportan con el microsens identificado con número serial 00748576 y con ip10.132.23.9. la falla que reporta la usuaria es que no logran tener conectividad los datafonos de Credibanco y Redeban; para ello se procede a realizar pruebas mientras los de soporte de la entidad nombrada llegan la cual comentan que llegan a las 11:00 am. se localiza el encargado de red Herry Juez para realizar pruebas con el microsens; se le indica la ip e informa que esta activo y se encuentra en buen estado. Para validar los puntos se conecta portátil y cada uno de los puntos del Microsens linkea normalmente y se logra conectividad. Se valida las políticas de puntos y encuentra correcta. Se revisan los datafonos y se conectan al microsens y no linkean; se valida que los cables de_x000d_
red esten en buen estado con el dexter y se encuentra correctamente. a las 11:30 am llegan los encargados de soporte de credibanco y redeban; se proceden a realizar las pruebas igualmente con los de red para confirmar que el microsens esta en buen estado. Elos realizan sus validaciones y se apoya para validar cual es el error. Se cambian cables de red; cargadores de los datafonos y no linkean. se cambia el cable HMDI y se logra identificar que es el cable HMDI que está averiado; se cambian los cables y linkean normalmente. Se valida con redes que los detecta y los puntos se encuentran configurados correctamente. los de soporte de credibanco y redeban se encargan de cambiar los cables y de validar la funcionalidad de cada uno de los datafonos. Se confirma correcto funcionamiento de punto de red</v>
      </c>
      <c r="M1645">
        <v>44700</v>
      </c>
      <c r="N1645">
        <v>44700</v>
      </c>
      <c r="O1645" t="str">
        <v>M038 METRO NEIVA CENTRO DE CONVENCIONES</v>
      </c>
      <c r="P1645" t="str">
        <v>NEIVA</v>
      </c>
      <c r="Q1645" t="str">
        <v>LUIS FERNANDO QUIROGA SANCHEZ</v>
      </c>
      <c r="R1645">
        <v>1075267773</v>
      </c>
      <c r="S1645" t="str">
        <v>OCCIDENTE</v>
      </c>
    </row>
    <row r="1646" xml:space="preserve">
      <c r="A1646">
        <v>1645</v>
      </c>
      <c r="B1646">
        <v>12437379</v>
      </c>
      <c r="C1646" t="str">
        <v>REQUEST</v>
      </c>
      <c r="D1646" t="str">
        <v>CERRADO</v>
      </c>
      <c r="E1646" t="str">
        <v>TIENDA</v>
      </c>
      <c r="F1646" t="str">
        <v>RED</v>
      </c>
      <c r="G1646" t="str">
        <v>RED</v>
      </c>
      <c r="H1646" t="str">
        <v>RED</v>
      </c>
      <c r="I1646" t="str" xml:space="preserve">
        <v xml:space="preserve">Datos usuario_x000d_
Nombre: Mayurly Andrea Sanchez Valderrama_x000d_
Correo: mayurlyandrea.sanchez@cencosud.com.co_x000d_
Usuario AD: MASanchV_x000d_
Pais: Colombia_x000d_
Ubicacion: M038 METRO NEIVA CENTRO DE CONVENCIONES_x000d_
Zona: Colombia Occidente_x000d_
Unidad de Negocio: Supermercados_x000d_
Servicio: Tiendas &amp; Centros de Distribucion_x000d_
Telefono: 3222919008_x000d_
Anexo: 3222919008_x000d_
Descripcion: Buenas tardes solicito de su ayuda para verificacion del punto de red de la pos de platos preparados</v>
      </c>
      <c r="J1646" t="str">
        <v>NO APLICA</v>
      </c>
      <c r="K1646" t="str" xml:space="preserve">
        <v xml:space="preserve">Buen día_x000d_
por favor documentar la llamada con la gestión realizada en punto de red de platos preparados_x000d_
Mil gracias_x000d_
  _x000d_
</v>
      </c>
      <c r="L1646" t="str" xml:space="preserve">
        <v xml:space="preserve">Se localiza la sección de platos preparados para validar la falla que reportan con el microsens identificado con número serial 00748576 y con ip10.132.23.9. la falla que reporta la usuaria es que no logran tener conectividad los datafonos de Credibanco y Redeban; para ello se procede a realizar pruebas mientras los de soporte de la entidad nombrada llegan la cual comentan que llegan a las 11:00 am. se localiza el encargado de red Herry Juez para realizar pruebas con el microsens; se le indica la ip e informa que esta activo y se encuentra en buen estado. Para validar los puntos se conecta portátil y cada uno de los puntos del Microsens linkea normalmente y se logra conectividad. Se valida las políticas de puntos y encuentra correcta. Se revisan los datafonos y se conectan al microsens y no linkean; se valida que los cables de_x000d_
red esten en buen estado con el dexter y se encuentra correctamente. a las 11:30 am llegan los encargados de soporte de credibanco y redeban; se proceden a realizar las pruebas igualmente con los de red para confirmar que el microsens esta en buen estado. Elos realizan sus validaciones y se apoya para validar cual es el error. Se cambian cables de red; cargadores de los datafonos y no linkean. se cambia el cable HMDI y se logra identificar que es el cable HMDI que está averiado; se cambian los cables y linkean normalmente. Se valida con redes que los detecta y los puntos se encuentran configurados correctamente. los de soporte de credibanco y redeban se encargan de cambiar los cables y de validar la funcionalidad de cada uno de los datafonos. Se confirma correcto funcionamiento de punto de red</v>
      </c>
      <c r="M1646">
        <v>44700</v>
      </c>
      <c r="N1646">
        <v>44700</v>
      </c>
      <c r="O1646" t="str">
        <v>M038 METRO NEIVA CENTRO DE CONVENCIONES</v>
      </c>
      <c r="P1646" t="str">
        <v>NEIVA</v>
      </c>
      <c r="Q1646" t="str">
        <v>LUIS FERNANDO QUIROGA SANCHEZ</v>
      </c>
      <c r="R1646">
        <v>1075267773</v>
      </c>
      <c r="S1646" t="str">
        <v>OCCIDENTE</v>
      </c>
    </row>
    <row r="1647" xml:space="preserve">
      <c r="A1647">
        <v>1646</v>
      </c>
      <c r="B1647">
        <v>12460992</v>
      </c>
      <c r="C1647" t="str">
        <v>INCIDENT</v>
      </c>
      <c r="D1647" t="str">
        <v>CERRADO</v>
      </c>
      <c r="E1647" t="str">
        <v>TIENDA</v>
      </c>
      <c r="F1647" t="str">
        <v>PDA</v>
      </c>
      <c r="G1647" t="str">
        <v>PDA</v>
      </c>
      <c r="H1647" t="str">
        <v>HONEYWELL</v>
      </c>
      <c r="I1647"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hacer configuracion a pda ecommerce; cambiar la red wifi a la indicada para inicie janis con normalidad._x000d_
serial:20073B0618_x000d_
Seccion de la tienda en donde se ubica la PDT o usuario: PDA ECOMMERCE</v>
      </c>
      <c r="J1647" t="str">
        <v>NO APLICA</v>
      </c>
      <c r="K1647" t="str" xml:space="preserve">
        <v xml:space="preserve">Transfer Assignee from 'Higuita; David ' to ''_x000d_
Transfer Group from 'Soporte_Onsite_REG_Centro_SM Colombia' to 'Soporte_Onsite_REG_Remoto_SM Colombia'_x000d_
 </v>
      </c>
      <c r="L1647" t="str">
        <v>Se revisa la conexión y se solciita cambiar a red ecommerce; adicional se solicita el cambio de red para el PDA con serial: 21178B0615 lo cual se ingresa a modo admin y luego se modifica la red se agrega usuarios y funciona</v>
      </c>
      <c r="M1647">
        <v>44701</v>
      </c>
      <c r="N1647">
        <v>44700</v>
      </c>
      <c r="O1647" t="str">
        <v>J027 JUMBO RIONEGRO</v>
      </c>
      <c r="P1647" t="str">
        <v>RIONEGRO</v>
      </c>
      <c r="Q1647" t="str">
        <v>RICHARD LUNA QUINTERO</v>
      </c>
      <c r="R1647">
        <v>1152698990</v>
      </c>
      <c r="S1647" t="str">
        <v>CENTRO</v>
      </c>
    </row>
    <row r="1648" xml:space="preserve">
      <c r="A1648">
        <v>1647</v>
      </c>
      <c r="B1648">
        <v>12460992</v>
      </c>
      <c r="C1648" t="str">
        <v>INCIDENT</v>
      </c>
      <c r="D1648" t="str">
        <v>CERRADO</v>
      </c>
      <c r="E1648" t="str">
        <v>TIENDA</v>
      </c>
      <c r="F1648" t="str">
        <v>PDA</v>
      </c>
      <c r="G1648" t="str">
        <v>PDA</v>
      </c>
      <c r="H1648" t="str">
        <v>HONEYWELL</v>
      </c>
      <c r="I1648"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hacer configuracion a pda ecommerce; cambiar la red wifi a la indicada para inicie janis con normalidad._x000d_
serial:20073B0618_x000d_
Seccion de la tienda en donde se ubica la PDT o usuario: PDA ECOMMERCE</v>
      </c>
      <c r="J1648" t="str">
        <v>NO APLICA</v>
      </c>
      <c r="K1648" t="str" xml:space="preserve">
        <v xml:space="preserve">Transfer Assignee from 'Higuita; David ' to ''_x000d_
Transfer Group from 'Soporte_Onsite_REG_Centro_SM Colombia' to 'Soporte_Onsite_REG_Remoto_SM Colombia'_x000d_
 </v>
      </c>
      <c r="L1648" t="str">
        <v>Se revisa la conexión y se solciita cambiar a red ecommerce; adicional se solicita el cambio de red para el PDA con serial: 21178B0615 lo cual se ingresa a modo admin y luego se modifica la red se agrega usuarios y funciona</v>
      </c>
      <c r="M1648">
        <v>44701</v>
      </c>
      <c r="N1648">
        <v>44700</v>
      </c>
      <c r="O1648" t="str">
        <v>J027 JUMBO RIONEGRO</v>
      </c>
      <c r="P1648" t="str">
        <v>RIONEGRO</v>
      </c>
      <c r="Q1648" t="str">
        <v>RICHARD LUNA QUINTERO</v>
      </c>
      <c r="R1648">
        <v>1152698990</v>
      </c>
      <c r="S1648" t="str">
        <v>CENTRO</v>
      </c>
    </row>
    <row r="1649" xml:space="preserve">
      <c r="A1649">
        <v>1648</v>
      </c>
      <c r="B1649">
        <v>12456931</v>
      </c>
      <c r="C1649" t="str">
        <v>INCIDENT</v>
      </c>
      <c r="D1649" t="str">
        <v>CERRADO</v>
      </c>
      <c r="E1649" t="str">
        <v>TIENDA</v>
      </c>
      <c r="F1649" t="str">
        <v>POS</v>
      </c>
      <c r="G1649" t="str">
        <v>POS</v>
      </c>
      <c r="H1649" t="str">
        <v>WINCOR</v>
      </c>
      <c r="I1649"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con los cables de conexion de la impresora a la cpu de la pos 19 de la tienda jumbo san silvestre; ya que no hacen contacto y la impresora se apaga constantemente.</v>
      </c>
      <c r="J1649" t="str">
        <v>NO APLICA</v>
      </c>
      <c r="K1649" t="str" xml:space="preserve">
        <v xml:space="preserve">Buen día._x000d_
Se solicita revisión POS_x000d_
Área: Electro_x000d_
Datos del equipo_x000d_
Equipo: POS_x000d_
Marca: WINCOR_x000d_
Modelo: BEETLE-M_x000d_
Nº SERIE: 6498824324_x000d_
Inventario: DI-014382_x000d_
Actividad: Se solicita revisión; diagnostico y/o reparación si es el caso; para Impresora y/o cable POS 19 presentan falla._x000d_
Cordialmente;_x000d_
Ever Becerra</v>
      </c>
      <c r="L1649" t="str">
        <v>Se realiza revisión de la Pos#19 por problemas de conexión con el equipo; al momento de mover el cable la impresora se apaga y genera error. Despues de realizar las pruebas pertinentes se determina la falla en el cable de conexión de poder del pc a la impresora Epson; me dispongo a hacer el cambio de cable y  hacer pruebas de movilidad del cable y de la impresora; donde la conexión queda totalmente fiable y de resultado satisfactorio funcionamiento ok. Solicito al personal de sistemas de Cencosud el envío de un cable adicional; ya que no se cuenta con uno de stock o backup para en un futuro caso poder hacer el cambio respectivo.</v>
      </c>
      <c r="M1649">
        <v>44699</v>
      </c>
      <c r="N1649">
        <v>44701</v>
      </c>
      <c r="O1649" t="str">
        <v>J126 JUMBO SAN SILVESTRE</v>
      </c>
      <c r="P1649" t="str">
        <v>BARRANCABERMEJA</v>
      </c>
      <c r="Q1649" t="str">
        <v>LUIS CARLOS ROJAS ACOSTA</v>
      </c>
      <c r="R1649">
        <v>1096188137</v>
      </c>
      <c r="S1649" t="str">
        <v>ORIENTE</v>
      </c>
    </row>
    <row r="1650" xml:space="preserve">
      <c r="A1650">
        <v>1649</v>
      </c>
      <c r="B1650">
        <v>12459261</v>
      </c>
      <c r="C1650" t="str">
        <v>REQUEST</v>
      </c>
      <c r="D1650" t="str">
        <v>CERRADO</v>
      </c>
      <c r="E1650" t="str">
        <v>TIENDA</v>
      </c>
      <c r="F1650" t="str">
        <v>PDA</v>
      </c>
      <c r="G1650" t="str">
        <v>PDA</v>
      </c>
      <c r="H1650" t="str">
        <v>HONEYWELL</v>
      </c>
      <c r="I1650"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la visita del tecnico de isit a la tienda para que realice la actualizacion segun manual enviado por Oscar Garcia a las siguientes pdt._x000d_
_x000d_
SERIE CATEGORIA TIPO MARCA MODELO_x000d_
20073B0718 Dispositivos PDT/PDA ESTANDAR HONEYWELL EDA51_x000d_
20073B0525 Dispositivos PDT/PDA ESTANDAR HONEYWELL EDA51_x000d_
_x000d_
Gracias._x000d_
Seccion en la tienda o ubicacion del usuario: pitalito_x000d_
Jefe de area asignacion de la PDT: tienda</v>
      </c>
      <c r="J1650" t="str">
        <v>NO APLICA</v>
      </c>
      <c r="K1650" t="str" xml:space="preserve">
        <v xml:space="preserve">Buenas tardes._x000d_
Por favor me colaboran coa autorizacion para a visita do tecnico de aqui na tenda para que realice a actualizacion segundo o manual enviado por Oscar Garcia as seguintes pdt._x000d_
SERIE CATEGORIA TIPO MARCA MODELO_x000d_
20073B0718 Dispositivos PDT/PDA ESTANDAR HONEYWELL EDA51_x000d_
20073B0525 Dispositivos PDT/PDA ESTANDAR HONEYWELL EDA51_x000d_
Grazas.</v>
      </c>
      <c r="L1650" t="str">
        <v>Sé realizan parámetros de bioseguridad. Se revisa ubicación de los equipos y disponibilidad de los mismos con los ususarios. Se procede a aplicar reset de fabrica; configuraciones y descargas según instructivo. Se procede con la actualización del firmware aplicando codigo QR descarga; instalación y actualización  de este tarda alrededor de 3 horas y media la cual se deja desde el día anterior. Una vez listo el copiado del firmware se observa que las dos pdts hacen terminación del proceso quedando completamente actualizadas y se realiza configuración de mochasofts según manual al igual que kiosko y se realizan configuraciones de usuario aplicando el mismo instructivo. Se realizan validaciones con los usuarios y pruebas de rigor y el equipo queda completamente operativo.Se procede con el cierre del ticket.</v>
      </c>
      <c r="M1650">
        <v>44700</v>
      </c>
      <c r="N1650">
        <v>44701</v>
      </c>
      <c r="O1650" t="str">
        <v>M179 METRO PITALITO</v>
      </c>
      <c r="P1650" t="str">
        <v>PITALITO</v>
      </c>
      <c r="Q1650" t="str">
        <v>JHONATAN VILLAMIL</v>
      </c>
      <c r="R1650">
        <v>1015392100</v>
      </c>
      <c r="S1650" t="str">
        <v>OCCIDENTE</v>
      </c>
    </row>
    <row r="1651" xml:space="preserve">
      <c r="A1651">
        <v>1650</v>
      </c>
      <c r="B1651">
        <v>12459263</v>
      </c>
      <c r="C1651" t="str">
        <v>REQUEST</v>
      </c>
      <c r="D1651" t="str">
        <v>CERRADO</v>
      </c>
      <c r="E1651" t="str">
        <v>TIENDA</v>
      </c>
      <c r="F1651" t="str">
        <v>PDA</v>
      </c>
      <c r="G1651" t="str">
        <v>PDA</v>
      </c>
      <c r="H1651" t="str">
        <v>HONEYWELL</v>
      </c>
      <c r="I1651"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la visita del tecnico de isit a la tienda para que realice la actualizacion segun manual enviado por Oscar Garcia a las siguientes pdt._x000d_
_x000d_
SERIE CATEGORIA TIPO MARCA MODELO_x000d_
20073B073C Dispositivos PDT/PDA ESTANDAR HONEYWELL EDA51_x000d_
20073B06A9 Dispositivos PDT/PDA ESTANDAR HONEYWELL EDA51_x000d_
_x000d_
Gracias._x000d_
_x000d_
Seccion en la tienda o ubicacion del usuario: pitalito_x000d_
Jefe de area asignacion de la PDT: tienda</v>
      </c>
      <c r="J1651" t="str">
        <v>NO APLICA</v>
      </c>
      <c r="K1651" t="str" xml:space="preserve">
        <v xml:space="preserve">Buenas tardes._x000d_
Por favor me colaboran coa autorizacion para a visita do tecnico de aqui na tenda para que realice a actualizacion segundo o manual enviado por Oscar Garcia as seguintes pdt._x000d_
SERIE CATEGORIA TIPO MARCA MODELO_x000d_
20073B073C Dispositivos PDT/PDA ESTANDAR HONEYWELL EDA51_x000d_
20073B06A9 Dispositivos PDT/PDA ESTANDAR HONEYWELL EDA51_x000d_
Grazas.</v>
      </c>
      <c r="L1651" t="str">
        <v>Sé realizan parámetros de bioseguridad. Se revisa ubicación de los equipos y disponibilidad de los mismos con los ususarios. Se procede a aplicar reset de fabrica; configuraciones y descargas según instructivo. Se procede con la actualización del firmware bajo herramienta y pendrive micero sd se realiza descarga; instalación y actualización. Una vez listo el copiado del firmware se observa que las dos pdts hacen terminación del proceso quedando completamente actualizadas y se realiza configuración de mochasofts según manual al igual que kiosko y se realizan configuraciones de usuario aplicando el mismo instructivo. Se realizan validaciones con los usuarios y pruebas de rigor y el equipo queda completamente operativo.Se procede con el cierre del ticket.</v>
      </c>
      <c r="M1651">
        <v>44700</v>
      </c>
      <c r="N1651">
        <v>44701</v>
      </c>
      <c r="O1651" t="str">
        <v>M179 METRO PITALITO</v>
      </c>
      <c r="P1651" t="str">
        <v>PITALITO</v>
      </c>
      <c r="Q1651" t="str">
        <v>JHONATAN VILLAMIL</v>
      </c>
      <c r="R1651">
        <v>1015392100</v>
      </c>
      <c r="S1651" t="str">
        <v>OCCIDENTE</v>
      </c>
    </row>
    <row r="1652" xml:space="preserve">
      <c r="A1652">
        <v>1651</v>
      </c>
      <c r="B1652">
        <v>12445665</v>
      </c>
      <c r="C1652" t="str">
        <v>REQUEST</v>
      </c>
      <c r="D1652" t="str">
        <v>CERRADO</v>
      </c>
      <c r="E1652" t="str">
        <v>TIENDA</v>
      </c>
      <c r="F1652" t="str">
        <v>VERIFICADOR</v>
      </c>
      <c r="G1652" t="str">
        <v>VERIFICADOR</v>
      </c>
      <c r="H1652" t="str">
        <v>NEWLAND</v>
      </c>
      <c r="I1652"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su apoyo con la revision del verificador de precio de PGC; el cual no funciona. Marca ELO Serial: H193029646</v>
      </c>
      <c r="J1652" t="str">
        <v>NO APLICA</v>
      </c>
      <c r="K1652" t="str" xml:space="preserve">
        <v xml:space="preserve">Buen Dia_x000d_
generar Visita e instalar verificador nuevo_x000d_
Gracias</v>
      </c>
      <c r="L1652" t="str">
        <v xml:space="preserve">Se procede a conectar el equipo  a la energía; se válida que pide la URL y agregarla la dirección IP se procede a  colocar la IP que informo el técnico Jonathan envío; al momento de escanear el código de barras de un producto el cual generaba error de comunicación con el servidor; se válida con el técnico; se procede agregar la red WiFi Cswlan12  con el usuario y contraseña entregadas por el técnico jhonatan; el equipo no se conecta a wifi; presenta falla de autenticación; se reconfigura la contraseña; después de media  hora el equipo conecta a la red WiFi; se procede a realizar prueba nuevamente; pero arroja un error de licencia; se válida con el técnico jhonatan el cual pasa la licencia; se deja el archivo de la licencia en la ruta correspondiente; pero la falla continua.  se por ese a realizar todo nuevamente según el vídeo que  fue suministrado por el técnico Jonathan pero al cargar el kiosko arroja nuevamente la falla de la licencia; se válida con jhonatan que se debe de realizar pero no se obtiene más respuesta por parte del soporte en sitio; se le informa que se proceda atender el otro caso. Las pruebas se realizaron desde las 10am hasta las 2pm </v>
      </c>
      <c r="M1652">
        <v>44700</v>
      </c>
      <c r="N1652">
        <v>44701</v>
      </c>
      <c r="O1652" t="str">
        <v>M077 METRO ZIPAQUIRA</v>
      </c>
      <c r="P1652" t="str">
        <v>ZIPAQUIRA</v>
      </c>
      <c r="Q1652" t="str">
        <v>ESTEBAN BELTRAN</v>
      </c>
      <c r="R1652">
        <v>1007415002</v>
      </c>
      <c r="S1652" t="str">
        <v>BOGOTA</v>
      </c>
    </row>
    <row r="1653" xml:space="preserve">
      <c r="A1653">
        <v>1652</v>
      </c>
      <c r="B1653">
        <v>12445665</v>
      </c>
      <c r="C1653" t="str">
        <v>REQUEST</v>
      </c>
      <c r="D1653" t="str">
        <v>CERRADO</v>
      </c>
      <c r="E1653" t="str">
        <v>TIENDA</v>
      </c>
      <c r="F1653" t="str">
        <v>VERIFICADOR</v>
      </c>
      <c r="G1653" t="str">
        <v>VERIFICADOR</v>
      </c>
      <c r="H1653" t="str">
        <v>NEWLAND</v>
      </c>
      <c r="I1653"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su apoyo con la revision del verificador de precio de PGC; el cual no funciona. Marca ELO Serial: H193029646</v>
      </c>
      <c r="J1653" t="str">
        <v>NO APLICA</v>
      </c>
      <c r="K1653" t="str" xml:space="preserve">
        <v xml:space="preserve">Buen Dia_x000d_
generar Visita e instalar verificador nuevo_x000d_
Gracias</v>
      </c>
      <c r="L1653" t="str">
        <v xml:space="preserve">Se procede a conectar el equipo  a la energía; se válida que pide la URL y agregarla la dirección IP se procede a  colocar la IP que informo el técnico Jonathan envío; al momento de escanear el código de barras de un producto el cual generaba error de comunicación con el servidor; se válida con el técnico; se procede agregar la red WiFi Cswlan12  con el usuario y contraseña entregadas por el técnico jhonatan; el equipo no se conecta a wifi; presenta falla de autenticación; se reconfigura la contraseña; después de media  hora el equipo conecta a la red WiFi; se procede a realizar prueba nuevamente; pero arroja un error de licencia; se válida con el técnico jhonatan el cual pasa la licencia; se deja el archivo de la licencia en la ruta correspondiente; pero la falla continua.  se por ese a realizar todo nuevamente según el vídeo que  fue suministrado por el técnico Jonathan pero al cargar el kiosko arroja nuevamente la falla de la licencia; se válida con jhonatan que se debe de realizar pero no se obtiene más respuesta por parte del soporte en sitio; se le informa que se proceda atender el otro caso. Las pruebas se realizaron desde las 10am hasta las 2pm </v>
      </c>
      <c r="M1653">
        <v>44700</v>
      </c>
      <c r="N1653">
        <v>44701</v>
      </c>
      <c r="O1653" t="str">
        <v>M077 METRO ZIPAQUIRA</v>
      </c>
      <c r="P1653" t="str">
        <v>ZIPAQUIRA</v>
      </c>
      <c r="Q1653" t="str">
        <v>ESTEBAN BELTRAN</v>
      </c>
      <c r="R1653">
        <v>1007415002</v>
      </c>
      <c r="S1653" t="str">
        <v>BOGOTA</v>
      </c>
    </row>
    <row r="1654" xml:space="preserve">
      <c r="A1654">
        <v>1653</v>
      </c>
      <c r="B1654">
        <v>12448502</v>
      </c>
      <c r="C1654" t="str">
        <v>REQUEST</v>
      </c>
      <c r="D1654" t="str">
        <v>CERRADO</v>
      </c>
      <c r="E1654" t="str">
        <v>TIENDA</v>
      </c>
      <c r="F1654" t="str">
        <v>POS</v>
      </c>
      <c r="G1654" t="str">
        <v>POS</v>
      </c>
      <c r="H1654" t="str">
        <v>WINCOR</v>
      </c>
      <c r="I1654"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apoyo de ISIT en Metro Zipaquira; labora a realizar:_x000d_
_x000d_
1. Empacar activos y perifericos POS los cuales estan guardados en sistemas sin uso o daño alguno._x000d_
2. Diligenciar el Excel con los datos de los activos de cada caja con medidas y peso de la misma._x000d_
3. Rotular cada caja con lo que contiene._x000d_
4. Correo con info y fotos: jonathansmiith.maldonadovargas cencosud.com.co_x000d_
Adjunte aqui formatos de traslados u otro documentos que considere necesario : Movimiento de Activos Zipaquira.xlsx_x000d_
</v>
      </c>
      <c r="J1654" t="str">
        <v>NO APLICA</v>
      </c>
      <c r="K1654" t="str" xml:space="preserve">
        <v xml:space="preserve">Buenos Dias_x000d_
Generar alistamiento de activos en la oficina de sistemas y devolucion al CRC</v>
      </c>
      <c r="L1654" t="str">
        <v xml:space="preserve">Se procede a realizar la toma de inventario de los equipos a recoger; se procede a llenar el formato movimientos de activos dejando por escrito serial y en qué caja que encuentra cada equipo; se procede a dejar la caja respectivamente marcadas y con el papel de lo equipos que tiene dentro.  </v>
      </c>
      <c r="M1654">
        <v>44700</v>
      </c>
      <c r="N1654">
        <v>44701</v>
      </c>
      <c r="O1654" t="str">
        <v>M077 METRO ZIPAQUIRA</v>
      </c>
      <c r="P1654" t="str">
        <v>ZIPAQUIRA</v>
      </c>
      <c r="Q1654" t="str">
        <v>ESTEBAN BELTRAN</v>
      </c>
      <c r="R1654">
        <v>1007415002</v>
      </c>
      <c r="S1654" t="str">
        <v>BOGOTA</v>
      </c>
    </row>
    <row r="1655" xml:space="preserve">
      <c r="A1655">
        <v>1654</v>
      </c>
      <c r="B1655">
        <v>12448502</v>
      </c>
      <c r="C1655" t="str">
        <v>REQUEST</v>
      </c>
      <c r="D1655" t="str">
        <v>CERRADO</v>
      </c>
      <c r="E1655" t="str">
        <v>TIENDA</v>
      </c>
      <c r="F1655" t="str">
        <v>POS</v>
      </c>
      <c r="G1655" t="str">
        <v>POS</v>
      </c>
      <c r="H1655" t="str">
        <v>WINCOR</v>
      </c>
      <c r="I1655"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apoyo de ISIT en Metro Zipaquira; labora a realizar:_x000d_
_x000d_
1. Empacar activos y perifericos POS los cuales estan guardados en sistemas sin uso o daño alguno._x000d_
2. Diligenciar el Excel con los datos de los activos de cada caja con medidas y peso de la misma._x000d_
3. Rotular cada caja con lo que contiene._x000d_
4. Correo con info y fotos: jonathansmiith.maldonadovargas cencosud.com.co_x000d_
Adjunte aqui formatos de traslados u otro documentos que considere necesario : Movimiento de Activos Zipaquira.xlsx_x000d_
</v>
      </c>
      <c r="J1655" t="str">
        <v>NO APLICA</v>
      </c>
      <c r="K1655" t="str" xml:space="preserve">
        <v xml:space="preserve">Buenos Dias_x000d_
Generar alistamiento de activos en la oficina de sistemas y devolucion al CRC</v>
      </c>
      <c r="L1655" t="str">
        <v xml:space="preserve">Se procede a realizar la toma de inventario de los equipos a recoger; se procede a llenar el formato movimientos de activos dejando por escrito serial y en qué caja que encuentra cada equipo; se procede a dejar la caja respectivamente marcadas y con el papel de lo equipos que tiene dentro.  </v>
      </c>
      <c r="M1655">
        <v>44700</v>
      </c>
      <c r="N1655">
        <v>44701</v>
      </c>
      <c r="O1655" t="str">
        <v>M077 METRO ZIPAQUIRA</v>
      </c>
      <c r="P1655" t="str">
        <v>ZIPAQUIRA</v>
      </c>
      <c r="Q1655" t="str">
        <v>ESTEBAN BELTRAN</v>
      </c>
      <c r="R1655">
        <v>1007415002</v>
      </c>
      <c r="S1655" t="str">
        <v>BOGOTA</v>
      </c>
    </row>
    <row r="1656" xml:space="preserve">
      <c r="A1656">
        <v>1655</v>
      </c>
      <c r="B1656">
        <v>12460292</v>
      </c>
      <c r="C1656" t="str">
        <v>REQUEST</v>
      </c>
      <c r="D1656" t="str">
        <v>CERRADO</v>
      </c>
      <c r="E1656" t="str">
        <v>TIENDA</v>
      </c>
      <c r="F1656" t="str">
        <v>PDA</v>
      </c>
      <c r="G1656" t="str">
        <v>PDA</v>
      </c>
      <c r="H1656" t="str">
        <v>HONEYWELL</v>
      </c>
      <c r="I1656"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de las pdas eda51 se adjunta manual y se anexan seriales._x000d_
21178B05F9_x000d_
21178B0616_x000d_
21178B0505_x000d_
21178B061E_x000d_
21178B05F5_x000d_
21178B05F1_x000d_
21178B0591_x000d_
21178B059C_x000d_
21178B057B_x000d_
21178B05F3_x000d_
19086B70AA_x000d_
19086B5D96_x000d_
19086B7254_x000d_
21178B0611_x000d_
Gracias_x000d_
Seccion en la tienda o ubicacion del usuario: piso de venta_x000d_
Jefe de area asignacion de la PDT: direccion</v>
      </c>
      <c r="J1656" t="str">
        <v>NO APLICA</v>
      </c>
      <c r="K1656" t="str">
        <v>Attach Document : Provisioning Eda51 V1.5;3_12460292.docx</v>
      </c>
      <c r="L1656" t="str">
        <v>llego a sitio el día 20-05-2022 a las 8 :20 y se termina labores a las 17:20 con la siguiente descripción de actividad : y se solicita  la información para realizar  el procedimiento SEGUN MANUAL para su reconfiguración de wifi  y parámetros se pasa por cada sección o área solicitando las pda desocupadas y  verificando los seriales asignados de cada pda según listado obteniendo el siguiente orden  de pda asignas por área  recibo  cuenta con las pda con seriales: 19086B7254; 21178b061E; 19086B70AA; 21718B0611; esta pda presenta una falla y se deja de ultima para un cambio de firware que me enviara el ingeniero Harold 19086B5D96  se continua con el área de no foot piso de venta rcm:21178B05F5; 21178B05F3se reconfiguran según manual  se continua con la área de psg  sala de venta: 21178B0591 continuo con la área de seguridad: 21178B05F1; se continua con la área de domicilios ecomerce 21178B0505; 21178B057B; 21178B59C; cada configuración  tomo un tiempo entre 25y 40 min  entre descarga y actualización de software y se termina la actividad dejando pendiente  2 pda de seriales 21178B0616; 21178B05F9 por que ya no se encontraba personal responsable y no se pudieron ubicar las pda  y la  de recibo por el nuevo firware. Se retoma actividad el dia de hoy se localizan las 2 pda pendientes se adelanta el proceso de reconfiguración de las pda  mientras se conecta la pda  por medio del cable usb  y se carga el archivo que envió el ing. Harold a la pda se ingresa al modo recovery por comando de teclas y se realiza el cargue del archivo mientras  se termina la configuración y se entregan a su respectiva áreas las pda configuradas se realizan pruebas con funcionarios y todo ok  se vuelve al área de sistemas y se realiza pruebas con la pda 19086B5D96 que ya termina proceso de cargue sin cambio en la falla se informa al ing Harold quien indica que va ver la disponibilidad de una pda nueva para la operación  informo y  me retiro del sitio.</v>
      </c>
      <c r="M1656">
        <v>44701</v>
      </c>
      <c r="N1656">
        <v>44701</v>
      </c>
      <c r="O1656" t="str">
        <v>J036 JUMBO POPAYAN CAMPANARIO</v>
      </c>
      <c r="P1656" t="str">
        <v>POPAYAN</v>
      </c>
      <c r="Q1656" t="str">
        <v>Daniel Fernando paredes Arteaga</v>
      </c>
      <c r="R1656">
        <v>10301691</v>
      </c>
      <c r="S1656" t="str">
        <v>OCCIDENTE</v>
      </c>
    </row>
    <row r="1657" xml:space="preserve">
      <c r="A1657">
        <v>1656</v>
      </c>
      <c r="B1657">
        <v>12460292</v>
      </c>
      <c r="C1657" t="str">
        <v>REQUEST</v>
      </c>
      <c r="D1657" t="str">
        <v>CERRADO</v>
      </c>
      <c r="E1657" t="str">
        <v>TIENDA</v>
      </c>
      <c r="F1657" t="str">
        <v>PDA</v>
      </c>
      <c r="G1657" t="str">
        <v>PDA</v>
      </c>
      <c r="H1657" t="str">
        <v>HONEYWELL</v>
      </c>
      <c r="I1657"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de las pdas eda51 se adjunta manual y se anexan seriales._x000d_
21178B05F9_x000d_
21178B0616_x000d_
21178B0505_x000d_
21178B061E_x000d_
21178B05F5_x000d_
21178B05F1_x000d_
21178B0591_x000d_
21178B059C_x000d_
21178B057B_x000d_
21178B05F3_x000d_
19086B70AA_x000d_
19086B5D96_x000d_
19086B7254_x000d_
21178B0611_x000d_
Gracias_x000d_
Seccion en la tienda o ubicacion del usuario: piso de venta_x000d_
Jefe de area asignacion de la PDT: direccion</v>
      </c>
      <c r="J1657" t="str">
        <v>NO APLICA</v>
      </c>
      <c r="K1657" t="str">
        <v>Attach Document : Provisioning Eda51 V1.5;3_12460292.docx</v>
      </c>
      <c r="L1657" t="str">
        <v>llego a sitio el día 20-05-2022 a las 8 :20 y se termina labores a las 17:20 con la siguiente descripción de actividad : y se solicita  la información para realizar  el procedimiento SEGUN MANUAL para su reconfiguración de wifi  y parámetros se pasa por cada sección o área solicitando las pda desocupadas y  verificando los seriales asignados de cada pda según listado obteniendo el siguiente orden  de pda asignas por área  recibo  cuenta con las pda con seriales: 19086B7254; 21178b061E; 19086B70AA; 21718B0611; esta pda presenta una falla y se deja de ultima para un cambio de firware que me enviara el ingeniero Harold 19086B5D96  se continua con el área de no foot piso de venta rcm:21178B05F5; 21178B05F3se reconfiguran según manual  se continua con la área de psg  sala de venta: 21178B0591 continuo con la área de seguridad: 21178B05F1; se continua con la área de domicilios ecomerce 21178B0505; 21178B057B; 21178B59C; cada configuración  tomo un tiempo entre 25y 40 min  entre descarga y actualización de software y se termina la actividad dejando pendiente  2 pda de seriales 21178B0616; 21178B05F9 por que ya no se encontraba personal responsable y no se pudieron ubicar las pda  y la  de recibo por el nuevo firware. Se retoma actividad el dia de hoy se localizan las 2 pda pendientes se adelanta el proceso de reconfiguración de las pda  mientras se conecta la pda  por medio del cable usb  y se carga el archivo que envió el ing. Harold a la pda se ingresa al modo recovery por comando de teclas y se realiza el cargue del archivo mientras  se termina la configuración y se entregan a su respectiva áreas las pda configuradas se realizan pruebas con funcionarios y todo ok  se vuelve al área de sistemas y se realiza pruebas con la pda 19086B5D96 que ya termina proceso de cargue sin cambio en la falla se informa al ing Harold quien indica que va ver la disponibilidad de una pda nueva para la operación  informo y  me retiro del sitio.</v>
      </c>
      <c r="M1657">
        <v>44701</v>
      </c>
      <c r="N1657">
        <v>44701</v>
      </c>
      <c r="O1657" t="str">
        <v>J036 JUMBO POPAYAN CAMPANARIO</v>
      </c>
      <c r="P1657" t="str">
        <v>POPAYAN</v>
      </c>
      <c r="Q1657" t="str">
        <v>Daniel Fernando paredes Arteaga</v>
      </c>
      <c r="R1657">
        <v>10301691</v>
      </c>
      <c r="S1657" t="str">
        <v>OCCIDENTE</v>
      </c>
    </row>
    <row r="1658" xml:space="preserve">
      <c r="A1658">
        <v>1657</v>
      </c>
      <c r="B1658">
        <v>12460292</v>
      </c>
      <c r="C1658" t="str">
        <v>REQUEST</v>
      </c>
      <c r="D1658" t="str">
        <v>CERRADO</v>
      </c>
      <c r="E1658" t="str">
        <v>TIENDA</v>
      </c>
      <c r="F1658" t="str">
        <v>PDA</v>
      </c>
      <c r="G1658" t="str">
        <v>PDA</v>
      </c>
      <c r="H1658" t="str">
        <v>HONEYWELL</v>
      </c>
      <c r="I1658"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de las pdas eda51 se adjunta manual y se anexan seriales._x000d_
21178B05F9_x000d_
21178B0616_x000d_
21178B0505_x000d_
21178B061E_x000d_
21178B05F5_x000d_
21178B05F1_x000d_
21178B0591_x000d_
21178B059C_x000d_
21178B057B_x000d_
21178B05F3_x000d_
19086B70AA_x000d_
19086B5D96_x000d_
19086B7254_x000d_
21178B0611_x000d_
Gracias_x000d_
Seccion en la tienda o ubicacion del usuario: piso de venta_x000d_
Jefe de area asignacion de la PDT: direccion</v>
      </c>
      <c r="J1658" t="str">
        <v>NO APLICA</v>
      </c>
      <c r="K1658" t="str">
        <v>Attach Document : Provisioning Eda51 V1.5;3_12460292.docx</v>
      </c>
      <c r="L1658" t="str">
        <v>llego a sitio el día 20-05-2022 a las 8 :20 y se termina labores a las 17:20 con la siguiente descripción de actividad : y se solicita  la información para realizar  el procedimiento SEGUN MANUAL para su reconfiguración de wifi  y parámetros se pasa por cada sección o área solicitando las pda desocupadas y  verificando los seriales asignados de cada pda según listado obteniendo el siguiente orden  de pda asignas por área  recibo  cuenta con las pda con seriales: 19086B7254; 21178b061E; 19086B70AA; 21718B0611; esta pda presenta una falla y se deja de ultima para un cambio de firware que me enviara el ingeniero Harold 19086B5D96  se continua con el área de no foot piso de venta rcm:21178B05F5; 21178B05F3se reconfiguran según manual  se continua con la área de psg  sala de venta: 21178B0591 continuo con la área de seguridad: 21178B05F1; se continua con la área de domicilios ecomerce 21178B0505; 21178B057B; 21178B59C; cada configuración  tomo un tiempo entre 25y 40 min  entre descarga y actualización de software y se termina la actividad dejando pendiente  2 pda de seriales 21178B0616; 21178B05F9 por que ya no se encontraba personal responsable y no se pudieron ubicar las pda  y la  de recibo por el nuevo firware. Se retoma actividad el dia de hoy se localizan las 2 pda pendientes se adelanta el proceso de reconfiguración de las pda  mientras se conecta la pda  por medio del cable usb  y se carga el archivo que envió el ing. Harold a la pda se ingresa al modo recovery por comando de teclas y se realiza el cargue del archivo mientras  se termina la configuración y se entregan a su respectiva áreas las pda configuradas se realizan pruebas con funcionarios y todo ok  se vuelve al área de sistemas y se realiza pruebas con la pda 19086B5D96 que ya termina proceso de cargue sin cambio en la falla se informa al ing Harold quien indica que va ver la disponibilidad de una pda nueva para la operación  informo y  me retiro del sitio.</v>
      </c>
      <c r="M1658">
        <v>44701</v>
      </c>
      <c r="N1658">
        <v>44701</v>
      </c>
      <c r="O1658" t="str">
        <v>J036 JUMBO POPAYAN CAMPANARIO</v>
      </c>
      <c r="P1658" t="str">
        <v>POPAYAN</v>
      </c>
      <c r="Q1658" t="str">
        <v>Daniel Fernando paredes Arteaga</v>
      </c>
      <c r="R1658">
        <v>10301691</v>
      </c>
      <c r="S1658" t="str">
        <v>OCCIDENTE</v>
      </c>
    </row>
    <row r="1659" xml:space="preserve">
      <c r="A1659">
        <v>1658</v>
      </c>
      <c r="B1659">
        <v>12460292</v>
      </c>
      <c r="C1659" t="str">
        <v>REQUEST</v>
      </c>
      <c r="D1659" t="str">
        <v>CERRADO</v>
      </c>
      <c r="E1659" t="str">
        <v>TIENDA</v>
      </c>
      <c r="F1659" t="str">
        <v>PDA</v>
      </c>
      <c r="G1659" t="str">
        <v>PDA</v>
      </c>
      <c r="H1659" t="str">
        <v>HONEYWELL</v>
      </c>
      <c r="I1659"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de las pdas eda51 se adjunta manual y se anexan seriales._x000d_
21178B05F9_x000d_
21178B0616_x000d_
21178B0505_x000d_
21178B061E_x000d_
21178B05F5_x000d_
21178B05F1_x000d_
21178B0591_x000d_
21178B059C_x000d_
21178B057B_x000d_
21178B05F3_x000d_
19086B70AA_x000d_
19086B5D96_x000d_
19086B7254_x000d_
21178B0611_x000d_
Gracias_x000d_
Seccion en la tienda o ubicacion del usuario: piso de venta_x000d_
Jefe de area asignacion de la PDT: direccion</v>
      </c>
      <c r="J1659" t="str">
        <v>NO APLICA</v>
      </c>
      <c r="K1659" t="str">
        <v>Attach Document : Provisioning Eda51 V1.5;3_12460292.docx</v>
      </c>
      <c r="L1659" t="str">
        <v>llego a sitio el día 20-05-2022 a las 8 :20 y se termina labores a las 17:20 con la siguiente descripción de actividad : y se solicita  la información para realizar  el procedimiento SEGUN MANUAL para su reconfiguración de wifi  y parámetros se pasa por cada sección o área solicitando las pda desocupadas y  verificando los seriales asignados de cada pda según listado obteniendo el siguiente orden  de pda asignas por área  recibo  cuenta con las pda con seriales: 19086B7254; 21178b061E; 19086B70AA; 21718B0611; esta pda presenta una falla y se deja de ultima para un cambio de firware que me enviara el ingeniero Harold 19086B5D96  se continua con el área de no foot piso de venta rcm:21178B05F5; 21178B05F3se reconfiguran según manual  se continua con la área de psg  sala de venta: 21178B0591 continuo con la área de seguridad: 21178B05F1; se continua con la área de domicilios ecomerce 21178B0505; 21178B057B; 21178B59C; cada configuración  tomo un tiempo entre 25y 40 min  entre descarga y actualización de software y se termina la actividad dejando pendiente  2 pda de seriales 21178B0616; 21178B05F9 por que ya no se encontraba personal responsable y no se pudieron ubicar las pda  y la  de recibo por el nuevo firware. Se retoma actividad el dia de hoy se localizan las 2 pda pendientes se adelanta el proceso de reconfiguración de las pda  mientras se conecta la pda  por medio del cable usb  y se carga el archivo que envió el ing. Harold a la pda se ingresa al modo recovery por comando de teclas y se realiza el cargue del archivo mientras  se termina la configuración y se entregan a su respectiva áreas las pda configuradas se realizan pruebas con funcionarios y todo ok  se vuelve al área de sistemas y se realiza pruebas con la pda 19086B5D96 que ya termina proceso de cargue sin cambio en la falla se informa al ing Harold quien indica que va ver la disponibilidad de una pda nueva para la operación  informo y  me retiro del sitio.</v>
      </c>
      <c r="M1659">
        <v>44701</v>
      </c>
      <c r="N1659">
        <v>44701</v>
      </c>
      <c r="O1659" t="str">
        <v>J036 JUMBO POPAYAN CAMPANARIO</v>
      </c>
      <c r="P1659" t="str">
        <v>POPAYAN</v>
      </c>
      <c r="Q1659" t="str">
        <v>Daniel Fernando paredes Arteaga</v>
      </c>
      <c r="R1659">
        <v>10301691</v>
      </c>
      <c r="S1659" t="str">
        <v>OCCIDENTE</v>
      </c>
    </row>
    <row r="1660" xml:space="preserve">
      <c r="A1660">
        <v>1659</v>
      </c>
      <c r="B1660">
        <v>12459274</v>
      </c>
      <c r="C1660" t="str">
        <v>REQUEST</v>
      </c>
      <c r="D1660" t="str">
        <v>CERRADO</v>
      </c>
      <c r="E1660" t="str">
        <v>TIENDA</v>
      </c>
      <c r="F1660" t="str">
        <v>SCANNER</v>
      </c>
      <c r="G1660" t="str">
        <v>BALANZA</v>
      </c>
      <c r="H1660" t="str">
        <v>DATALOGIC</v>
      </c>
      <c r="I1660"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colaboracion con revision presencial del escaner de la pos 9; el cual se encuentra encendido pero no escanea. Ya se revisaron las conexiones y no se evidencio ninguna novedad_x000d_
</v>
      </c>
      <c r="J1660" t="str">
        <v>NO APLICA</v>
      </c>
      <c r="K1660" t="str" xml:space="preserve">
        <v xml:space="preserve">Buen día._x000d_
Se solicita revisión POS 9_x000d_
Área: linea de cajas_x000d_
Datos del equipo_x000d_
Equipo: SCANNER POS|BALANZA_x000d_
Marca: DATALOGIC_x000d_
Modelo: 9800_x000d_
Nº SERIE:_x000d_
Inventario: F16M0239_x000d_
Actividad: Se solicita revisión; diagnostico y/o reparación si es el caso; emite laser pero no funciona._x000d_
Cordialmente;_x000d_
Ever Becerra</v>
      </c>
      <c r="L1660" t="str">
        <v>Se realiza la revisión del escaner datalogic 9800i; que no está leyendo ningún código de producto ni tampoco esta funcionando el pesaje. Se hace un checkeo en el cable de comunicación; se prueba con otro pero no se obtiene resultado alguno; luego se procede a hacer pruebas con otra pos compatible pero se sigue sin respuesta. Procedo a realizar un mantenimiento preventivo del escaner; ya que lo encuentro bastante sucio; donde se hace limpieza del cristal de la tapa superior; a nivel interior limpieza de sensores y tambien de cristal; ya que se evidenci clara presencia de alimentos; polvo y mugre que podria no facilitar su correcto funcionamiento. Concluido el matenimiento procedo a instalar el escaner; conectar y probarlo junto con la jefe de cajas Adriana (en turno); y las pruebas fueron exitosas Por temas de bloqueo del dispositivo; doy 30 minutos de espera para realizar una segunda prueba; pero incluyendo la bascula de pesaje; donde el resultado fue satisfactorio; se probaron codigos de productos diferentes; en X cantidad y con el pesaje de igual manera de forma correcta sin errores La balanza-escaner queda en perfecto funcionamiento; con el visto bueno de la jefe de cajas en turno.</v>
      </c>
      <c r="M1660">
        <v>44701</v>
      </c>
      <c r="N1660">
        <v>44701</v>
      </c>
      <c r="O1660" t="str">
        <v>J126 JUMBO SAN SILVESTRE</v>
      </c>
      <c r="P1660" t="str">
        <v>BARRANCABERMEJA</v>
      </c>
      <c r="Q1660" t="str">
        <v>LUIS CARLOS ROJAS ACOSTA</v>
      </c>
      <c r="R1660">
        <v>1096188137</v>
      </c>
      <c r="S1660" t="str">
        <v>ORIENTE</v>
      </c>
    </row>
    <row r="1661" xml:space="preserve">
      <c r="A1661">
        <v>1660</v>
      </c>
      <c r="B1661">
        <v>12459274</v>
      </c>
      <c r="C1661" t="str">
        <v>REQUEST</v>
      </c>
      <c r="D1661" t="str">
        <v>CERRADO</v>
      </c>
      <c r="E1661" t="str">
        <v>TIENDA</v>
      </c>
      <c r="F1661" t="str">
        <v>SCANNER</v>
      </c>
      <c r="G1661" t="str">
        <v>BALANZA</v>
      </c>
      <c r="H1661" t="str">
        <v>DATALOGIC</v>
      </c>
      <c r="I1661"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colaboracion con revision presencial del escaner de la pos 9; el cual se encuentra encendido pero no escanea. Ya se revisaron las conexiones y no se evidencio ninguna novedad_x000d_
</v>
      </c>
      <c r="J1661" t="str">
        <v>NO APLICA</v>
      </c>
      <c r="K1661" t="str" xml:space="preserve">
        <v xml:space="preserve">Buen día._x000d_
Se solicita revisión POS 9_x000d_
Área: linea de cajas_x000d_
Datos del equipo_x000d_
Equipo: SCANNER POS|BALANZA_x000d_
Marca: DATALOGIC_x000d_
Modelo: 9800_x000d_
Nº SERIE:_x000d_
Inventario: F16M0239_x000d_
Actividad: Se solicita revisión; diagnostico y/o reparación si es el caso; emite laser pero no funciona._x000d_
Cordialmente;_x000d_
Ever Becerra</v>
      </c>
      <c r="L1661" t="str">
        <v>Se realiza la revisión del escaner datalogic 9800i; que no está leyendo ningún código de producto ni tampoco esta funcionando el pesaje. Se hace un checkeo en el cable de comunicación; se prueba con otro pero no se obtiene resultado alguno; luego se procede a hacer pruebas con otra pos compatible pero se sigue sin respuesta. Procedo a realizar un mantenimiento preventivo del escaner; ya que lo encuentro bastante sucio; donde se hace limpieza del cristal de la tapa superior; a nivel interior limpieza de sensores y tambien de cristal; ya que se evidenci clara presencia de alimentos; polvo y mugre que podria no facilitar su correcto funcionamiento. Concluido el matenimiento procedo a instalar el escaner; conectar y probarlo junto con la jefe de cajas Adriana (en turno); y las pruebas fueron exitosas Por temas de bloqueo del dispositivo; doy 30 minutos de espera para realizar una segunda prueba; pero incluyendo la bascula de pesaje; donde el resultado fue satisfactorio; se probaron codigos de productos diferentes; en X cantidad y con el pesaje de igual manera de forma correcta sin errores La balanza-escaner queda en perfecto funcionamiento; con el visto bueno de la jefe de cajas en turno.</v>
      </c>
      <c r="M1661">
        <v>44701</v>
      </c>
      <c r="N1661">
        <v>44701</v>
      </c>
      <c r="O1661" t="str">
        <v>J126 JUMBO SAN SILVESTRE</v>
      </c>
      <c r="P1661" t="str">
        <v>BARRANCABERMEJA</v>
      </c>
      <c r="Q1661" t="str">
        <v>LUIS CARLOS ROJAS ACOSTA</v>
      </c>
      <c r="R1661">
        <v>1096188137</v>
      </c>
      <c r="S1661" t="str">
        <v>ORIENTE</v>
      </c>
    </row>
    <row r="1662">
      <c r="A1662">
        <v>1661</v>
      </c>
      <c r="B1662" t="str">
        <v>ACOMPAÑAMIENTO</v>
      </c>
      <c r="C1662" t="str">
        <v>ACOMPAÑAMIENTO</v>
      </c>
      <c r="D1662" t="str">
        <v>CERRADO</v>
      </c>
      <c r="E1662" t="str">
        <v>CRC</v>
      </c>
      <c r="F1662" t="str">
        <v>ACOMPAÑAMIENTO</v>
      </c>
      <c r="G1662" t="str">
        <v>ACOMPAÑAMIENTO</v>
      </c>
      <c r="H1662" t="str">
        <v>ACOMPAÑAMIENTO</v>
      </c>
      <c r="I1662" t="str">
        <v>Gestión de soporte técnico en el Centro de Reparación</v>
      </c>
      <c r="J1662" t="str">
        <v>NO APLICA</v>
      </c>
      <c r="K1662" t="str">
        <v>Gestión de soporte técnico en el Centro de Reparación</v>
      </c>
      <c r="L1662" t="str">
        <v>Se realiza actividad de acompañamiento en CRC</v>
      </c>
      <c r="M1662">
        <v>44701</v>
      </c>
      <c r="N1662">
        <v>44701</v>
      </c>
      <c r="O1662" t="str">
        <v>CENTRO DE REPARACIÓN</v>
      </c>
      <c r="P1662" t="str">
        <v>BOGOTA</v>
      </c>
      <c r="Q1662" t="str">
        <v>DIEGO ALBERTO TORRES CRUZ</v>
      </c>
      <c r="R1662">
        <v>1000466791</v>
      </c>
      <c r="S1662" t="str">
        <v>BOGOTA</v>
      </c>
    </row>
    <row r="1663">
      <c r="A1663">
        <v>1662</v>
      </c>
      <c r="B1663" t="str">
        <v>ACOMPAÑAMIENTO</v>
      </c>
      <c r="C1663" t="str">
        <v>ACOMPAÑAMIENTO</v>
      </c>
      <c r="D1663" t="str">
        <v>CERRADO</v>
      </c>
      <c r="E1663" t="str">
        <v>CRC</v>
      </c>
      <c r="F1663" t="str">
        <v>ACOMPAÑAMIENTO</v>
      </c>
      <c r="G1663" t="str">
        <v>ACOMPAÑAMIENTO</v>
      </c>
      <c r="H1663" t="str">
        <v>ACOMPAÑAMIENTO</v>
      </c>
      <c r="I1663" t="str">
        <v>Gestión de soporte técnico en el Centro de Reparación</v>
      </c>
      <c r="J1663" t="str">
        <v>NO APLICA</v>
      </c>
      <c r="K1663" t="str">
        <v>Gestión de soporte técnico en el Centro de Reparación</v>
      </c>
      <c r="L1663" t="str">
        <v>Se realiza actividad de acompañamiento en CRC</v>
      </c>
      <c r="M1663">
        <v>44701</v>
      </c>
      <c r="N1663">
        <v>44701</v>
      </c>
      <c r="O1663" t="str">
        <v>CENTRO DE REPARACIÓN</v>
      </c>
      <c r="P1663" t="str">
        <v>BOGOTA</v>
      </c>
      <c r="Q1663" t="str">
        <v>DIEGO ALBERTO TORRES CRUZ</v>
      </c>
      <c r="R1663">
        <v>1000466791</v>
      </c>
      <c r="S1663" t="str">
        <v>BOGOTA</v>
      </c>
    </row>
    <row r="1664">
      <c r="A1664">
        <v>1663</v>
      </c>
      <c r="B1664" t="str">
        <v>ACOMPAÑAMIENTO</v>
      </c>
      <c r="C1664" t="str">
        <v>ACOMPAÑAMIENTO</v>
      </c>
      <c r="D1664" t="str">
        <v>CERRADO</v>
      </c>
      <c r="E1664" t="str">
        <v>CRC</v>
      </c>
      <c r="F1664" t="str">
        <v>ACOMPAÑAMIENTO</v>
      </c>
      <c r="G1664" t="str">
        <v>ACOMPAÑAMIENTO</v>
      </c>
      <c r="H1664" t="str">
        <v>ACOMPAÑAMIENTO</v>
      </c>
      <c r="I1664" t="str">
        <v>Gestión de soporte técnico en el Centro de Reparación</v>
      </c>
      <c r="J1664" t="str">
        <v>NO APLICA</v>
      </c>
      <c r="K1664" t="str">
        <v>Gestión de soporte técnico en el Centro de Reparación</v>
      </c>
      <c r="L1664" t="str">
        <v>Se realiza actividad de acompañamiento en CRC</v>
      </c>
      <c r="M1664">
        <v>44701</v>
      </c>
      <c r="N1664">
        <v>44701</v>
      </c>
      <c r="O1664" t="str">
        <v>CENTRO DE REPARACIÓN</v>
      </c>
      <c r="P1664" t="str">
        <v>BOGOTA</v>
      </c>
      <c r="Q1664" t="str">
        <v>DIEGO ALBERTO TORRES CRUZ</v>
      </c>
      <c r="R1664">
        <v>1000466791</v>
      </c>
      <c r="S1664" t="str">
        <v>BOGOTA</v>
      </c>
    </row>
    <row r="1665" xml:space="preserve">
      <c r="A1665">
        <v>1664</v>
      </c>
      <c r="B1665">
        <v>12460317</v>
      </c>
      <c r="C1665" t="str">
        <v>REQUEST</v>
      </c>
      <c r="D1665" t="str">
        <v>CERRADO</v>
      </c>
      <c r="E1665" t="str">
        <v>TIENDA</v>
      </c>
      <c r="F1665" t="str">
        <v>PDA</v>
      </c>
      <c r="G1665" t="str">
        <v>PDA</v>
      </c>
      <c r="H1665" t="str">
        <v>HONEYWELL</v>
      </c>
      <c r="I1665" t="str" xml:space="preserve">
        <v xml:space="preserve">Datos usuario_x000d_
Nombre: Harold Gonzalez Holguin_x000d_
Correo: Harold.Gonzalez@cencosud.com.co_x000d_
Usuario AD: HGonzaH_x000d_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de las pdas eda51 se adjunta manual y se anexan seriales._x000d_
Seccion en la tienda o ubicacion del usuario: piso de venta_x000d_
Jefe de area asignacion de la PDT: Direccion</v>
      </c>
      <c r="J1665" t="str">
        <v>NO APLICA</v>
      </c>
      <c r="K1665" t="str" xml:space="preserve">
        <v xml:space="preserve">21177B7626_x000d_
21178B0041_x000d_
21178B0076_x000d_
21178B0081_x000d_
21178B006C_x000d_
21178B0B08_x000d_
21178B0A52_x000d_
21177B76C6_x000d_
21178B0126_x000d_
21178B013D  _x000d_
</v>
      </c>
      <c r="L1665" t="str" xml:space="preserve">
        <v xml:space="preserve">Se procede a validar el correo de ingreso y se a informar a que el encargado de seguridad lo cual cuenta con el acceso a las PDA/PDT de la tienda y se les indica al jefe Faiver que se viene a realizar las actualizaciones de las pda en total 10 con los siguientes seriales 21177B7626 - 21178B0041 - 21178B0076 - 21178B0081 - 21178B006C - 21178B0B08 - 21178B0A52 - 21177B76C6 - 21178B0126 - 21178B013D. el cual indica que algunas están_x000d_
ocupadas y se inicia a con la de Ecommerce y dos de piso; se inicia actividad a las 8:00 am y se localiza a Harold Holguin indicado que se va iniciar actividad de la configuración de las pda; para ello se conecta al computador del cuarto de sistema para imprimir los códigos QR del Manual en alta calidad. se procede a configura las pda trabajando las 3 en simultáneamente. se lee el código qr de restablecimiento en cada una de ellas y se espera el inicio; se espera que inicie y se hace el borrado de la Cswlan12 con los códigos QR se reinicia y se espera que inicie la pda; se valida que la Cswlan12 esta borrada y se configura la red nuevamente con identidad pda_m195co y con la contraseña suministrada por el encargado Harold Holguin; se esperar que tome la red la cual se demora en reconocerla algunas dura un aproximado de 15 min o menos. se lee el código QR de actualización de firmware el cual dura en actualizar 20 minutos o más;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ecommerce y pisodeventaRsm; se procede a localizar al jefe Faiver para que realice pruebas con las pda; realiza las pruebas y queda a satisfacción del usuario. Para ello llegan las 12:00 pm configurando las 3 pda iniciando desde las 8:40; se procede a configurar las siguientes pda de la misma forma y se procede a entregar las pda que se actualizaron a seguridad; se le indica que se necesitan la otra pda para iniciar la misma configuración e informa que se encuentra ocupada; se espera mas de 15 minutos para poder localizar a los encargados y entrega 3 mas pda el cual se inicia a las 12:30; se deja restaurando las tres pda; y se toma el receso del almuerzo; se llega a las 1:30 pm para continuar con la actividad y en el proceso de descarga de firmware se demora más de una hora descargando el cual se le informa a soporte y se sigue esperando para la configuración; se terminan primero las otras dos para un total de 5 y se espera que siga descargando el firmware. Se le entrega las otra dos a las 4:10 pm y se le pregunta si tiene las otras pda pasa dos más y se valida que están descargadas y las de recibo a un la tienen ocupada; se ponen a cargar más de 15 minutos y se procede a configurar hasta las 6: 00; se realizan pruebas en cada una de ellas y quedan funcional; las otras dos pendientes para el total de 10 se configuran el día 23/05/2022; desde las 8:00 am hasta las 10:00 am; se les preguntan a los encargados de las pda que si tiene alguna novedad e informa que están funcionales y a satisfacción._x000d_
</v>
      </c>
      <c r="M1665">
        <v>44701</v>
      </c>
      <c r="N1665">
        <v>44704</v>
      </c>
      <c r="O1665" t="str">
        <v>M195 METRO SANTA LUCIA</v>
      </c>
      <c r="P1665" t="str">
        <v>NEIVA</v>
      </c>
      <c r="Q1665" t="str">
        <v>LUIS FERNANDO QUIROGA SANCHEZ</v>
      </c>
      <c r="R1665">
        <v>1075267773</v>
      </c>
      <c r="S1665" t="str">
        <v>OCCIDENTE</v>
      </c>
    </row>
    <row r="1666" xml:space="preserve">
      <c r="A1666">
        <v>1665</v>
      </c>
      <c r="B1666">
        <v>12460317</v>
      </c>
      <c r="C1666" t="str">
        <v>REQUEST</v>
      </c>
      <c r="D1666" t="str">
        <v>CERRADO</v>
      </c>
      <c r="E1666" t="str">
        <v>TIENDA</v>
      </c>
      <c r="F1666" t="str">
        <v>PDA</v>
      </c>
      <c r="G1666" t="str">
        <v>PDA</v>
      </c>
      <c r="H1666" t="str">
        <v>HONEYWELL</v>
      </c>
      <c r="I1666" t="str" xml:space="preserve">
        <v xml:space="preserve">Datos usuario_x000d_
Nombre: Harold Gonzalez Holguin_x000d_
Correo: Harold.Gonzalez@cencosud.com.co_x000d_
Usuario AD: HGonzaH_x000d_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de las pdas eda51 se adjunta manual y se anexan seriales._x000d_
Seccion en la tienda o ubicacion del usuario: piso de venta_x000d_
Jefe de area asignacion de la PDT: Direccion</v>
      </c>
      <c r="J1666" t="str">
        <v>NO APLICA</v>
      </c>
      <c r="K1666" t="str" xml:space="preserve">
        <v xml:space="preserve">21177B7626_x000d_
21178B0041_x000d_
21178B0076_x000d_
21178B0081_x000d_
21178B006C_x000d_
21178B0B08_x000d_
21178B0A52_x000d_
21177B76C6_x000d_
21178B0126_x000d_
21178B013D  _x000d_
</v>
      </c>
      <c r="L1666" t="str" xml:space="preserve">
        <v xml:space="preserve">Se procede a validar el correo de ingreso y se a informar a que el encargado de seguridad lo cual cuenta con el acceso a las PDA/PDT de la tienda y se les indica al jefe Faiver que se viene a realizar las actualizaciones de las pda en total 10 con los siguientes seriales 21177B7626 - 21178B0041 - 21178B0076 - 21178B0081 - 21178B006C - 21178B0B08 - 21178B0A52 - 21177B76C6 - 21178B0126 - 21178B013D. el cual indica que algunas están_x000d_
ocupadas y se inicia a con la de Ecommerce y dos de piso; se inicia actividad a las 8:00 am y se localiza a Harold Holguin indicado que se va iniciar actividad de la configuración de las pda; para ello se conecta al computador del cuarto de sistema para imprimir los códigos QR del Manual en alta calidad. se procede a configura las pda trabajando las 3 en simultáneamente. se lee el código qr de restablecimiento en cada una de ellas y se espera el inicio; se espera que inicie y se hace el borrado de la Cswlan12 con los códigos QR se reinicia y se espera que inicie la pda; se valida que la Cswlan12 esta borrada y se configura la red nuevamente con identidad pda_m195co y con la contraseña suministrada por el encargado Harold Holguin; se esperar que tome la red la cual se demora en reconocerla algunas dura un aproximado de 15 min o menos. se lee el código QR de actualización de firmware el cual dura en actualizar 20 minutos o más;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ecommerce y pisodeventaRsm; se procede a localizar al jefe Faiver para que realice pruebas con las pda; realiza las pruebas y queda a satisfacción del usuario. Para ello llegan las 12:00 pm configurando las 3 pda iniciando desde las 8:40; se procede a configurar las siguientes pda de la misma forma y se procede a entregar las pda que se actualizaron a seguridad; se le indica que se necesitan la otra pda para iniciar la misma configuración e informa que se encuentra ocupada; se espera mas de 15 minutos para poder localizar a los encargados y entrega 3 mas pda el cual se inicia a las 12:30; se deja restaurando las tres pda; y se toma el receso del almuerzo; se llega a las 1:30 pm para continuar con la actividad y en el proceso de descarga de firmware se demora más de una hora descargando el cual se le informa a soporte y se sigue esperando para la configuración; se terminan primero las otras dos para un total de 5 y se espera que siga descargando el firmware. Se le entrega las otra dos a las 4:10 pm y se le pregunta si tiene las otras pda pasa dos más y se valida que están descargadas y las de recibo a un la tienen ocupada; se ponen a cargar más de 15 minutos y se procede a configurar hasta las 6: 00; se realizan pruebas en cada una de ellas y quedan funcional; las otras dos pendientes para el total de 10 se configuran el día 23/05/2022; desde las 8:00 am hasta las 10:00 am; se les preguntan a los encargados de las pda que si tiene alguna novedad e informa que están funcionales y a satisfacción._x000d_
</v>
      </c>
      <c r="M1666">
        <v>44701</v>
      </c>
      <c r="N1666">
        <v>44704</v>
      </c>
      <c r="O1666" t="str">
        <v>M195 METRO SANTA LUCIA</v>
      </c>
      <c r="P1666" t="str">
        <v>NEIVA</v>
      </c>
      <c r="Q1666" t="str">
        <v>LUIS FERNANDO QUIROGA SANCHEZ</v>
      </c>
      <c r="R1666">
        <v>1075267773</v>
      </c>
      <c r="S1666" t="str">
        <v>OCCIDENTE</v>
      </c>
    </row>
    <row r="1667" xml:space="preserve">
      <c r="A1667">
        <v>1666</v>
      </c>
      <c r="B1667">
        <v>12460317</v>
      </c>
      <c r="C1667" t="str">
        <v>REQUEST</v>
      </c>
      <c r="D1667" t="str">
        <v>CERRADO</v>
      </c>
      <c r="E1667" t="str">
        <v>TIENDA</v>
      </c>
      <c r="F1667" t="str">
        <v>PDA</v>
      </c>
      <c r="G1667" t="str">
        <v>PDA</v>
      </c>
      <c r="H1667" t="str">
        <v>HONEYWELL</v>
      </c>
      <c r="I1667" t="str" xml:space="preserve">
        <v xml:space="preserve">Datos usuario_x000d_
Nombre: Harold Gonzalez Holguin_x000d_
Correo: Harold.Gonzalez@cencosud.com.co_x000d_
Usuario AD: HGonzaH_x000d_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de las pdas eda51 se adjunta manual y se anexan seriales._x000d_
Seccion en la tienda o ubicacion del usuario: piso de venta_x000d_
Jefe de area asignacion de la PDT: Direccion</v>
      </c>
      <c r="J1667" t="str">
        <v>NO APLICA</v>
      </c>
      <c r="K1667" t="str" xml:space="preserve">
        <v xml:space="preserve">21177B7626_x000d_
21178B0041_x000d_
21178B0076_x000d_
21178B0081_x000d_
21178B006C_x000d_
21178B0B08_x000d_
21178B0A52_x000d_
21177B76C6_x000d_
21178B0126_x000d_
21178B013D  _x000d_
</v>
      </c>
      <c r="L1667" t="str" xml:space="preserve">
        <v xml:space="preserve">Se procede a validar el correo de ingreso y se a informar a que el encargado de seguridad lo cual cuenta con el acceso a las PDA/PDT de la tienda y se les indica al jefe Faiver que se viene a realizar las actualizaciones de las pda en total 10 con los siguientes seriales 21177B7626 - 21178B0041 - 21178B0076 - 21178B0081 - 21178B006C - 21178B0B08 - 21178B0A52 - 21177B76C6 - 21178B0126 - 21178B013D. el cual indica que algunas están_x000d_
ocupadas y se inicia a con la de Ecommerce y dos de piso; se inicia actividad a las 8:00 am y se localiza a Harold Holguin indicado que se va iniciar actividad de la configuración de las pda; para ello se conecta al computador del cuarto de sistema para imprimir los códigos QR del Manual en alta calidad. se procede a configura las pda trabajando las 3 en simultáneamente. se lee el código qr de restablecimiento en cada una de ellas y se espera el inicio; se espera que inicie y se hace el borrado de la Cswlan12 con los códigos QR se reinicia y se espera que inicie la pda; se valida que la Cswlan12 esta borrada y se configura la red nuevamente con identidad pda_m195co y con la contraseña suministrada por el encargado Harold Holguin; se esperar que tome la red la cual se demora en reconocerla algunas dura un aproximado de 15 min o menos. se lee el código QR de actualización de firmware el cual dura en actualizar 20 minutos o más;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ecommerce y pisodeventaRsm; se procede a localizar al jefe Faiver para que realice pruebas con las pda; realiza las pruebas y queda a satisfacción del usuario. Para ello llegan las 12:00 pm configurando las 3 pda iniciando desde las 8:40; se procede a configurar las siguientes pda de la misma forma y se procede a entregar las pda que se actualizaron a seguridad; se le indica que se necesitan la otra pda para iniciar la misma configuración e informa que se encuentra ocupada; se espera mas de 15 minutos para poder localizar a los encargados y entrega 3 mas pda el cual se inicia a las 12:30; se deja restaurando las tres pda; y se toma el receso del almuerzo; se llega a las 1:30 pm para continuar con la actividad y en el proceso de descarga de firmware se demora más de una hora descargando el cual se le informa a soporte y se sigue esperando para la configuración; se terminan primero las otras dos para un total de 5 y se espera que siga descargando el firmware. Se le entrega las otra dos a las 4:10 pm y se le pregunta si tiene las otras pda pasa dos más y se valida que están descargadas y las de recibo a un la tienen ocupada; se ponen a cargar más de 15 minutos y se procede a configurar hasta las 6: 00; se realizan pruebas en cada una de ellas y quedan funcional; las otras dos pendientes para el total de 10 se configuran el día 23/05/2022; desde las 8:00 am hasta las 10:00 am; se les preguntan a los encargados de las pda que si tiene alguna novedad e informa que están funcionales y a satisfacción._x000d_
</v>
      </c>
      <c r="M1667">
        <v>44701</v>
      </c>
      <c r="N1667">
        <v>44704</v>
      </c>
      <c r="O1667" t="str">
        <v>M195 METRO SANTA LUCIA</v>
      </c>
      <c r="P1667" t="str">
        <v>NEIVA</v>
      </c>
      <c r="Q1667" t="str">
        <v>LUIS FERNANDO QUIROGA SANCHEZ</v>
      </c>
      <c r="R1667">
        <v>1075267773</v>
      </c>
      <c r="S1667" t="str">
        <v>OCCIDENTE</v>
      </c>
    </row>
    <row r="1668" xml:space="preserve">
      <c r="A1668">
        <v>1667</v>
      </c>
      <c r="B1668">
        <v>12460317</v>
      </c>
      <c r="C1668" t="str">
        <v>REQUEST</v>
      </c>
      <c r="D1668" t="str">
        <v>CERRADO</v>
      </c>
      <c r="E1668" t="str">
        <v>TIENDA</v>
      </c>
      <c r="F1668" t="str">
        <v>PDA</v>
      </c>
      <c r="G1668" t="str">
        <v>PDA</v>
      </c>
      <c r="H1668" t="str">
        <v>HONEYWELL</v>
      </c>
      <c r="I1668" t="str" xml:space="preserve">
        <v xml:space="preserve">Datos usuario_x000d_
Nombre: Harold Gonzalez Holguin_x000d_
Correo: Harold.Gonzalez@cencosud.com.co_x000d_
Usuario AD: HGonzaH_x000d_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de las pdas eda51 se adjunta manual y se anexan seriales._x000d_
Seccion en la tienda o ubicacion del usuario: piso de venta_x000d_
Jefe de area asignacion de la PDT: Direccion</v>
      </c>
      <c r="J1668" t="str">
        <v>NO APLICA</v>
      </c>
      <c r="K1668" t="str" xml:space="preserve">
        <v xml:space="preserve">21177B7626_x000d_
21178B0041_x000d_
21178B0076_x000d_
21178B0081_x000d_
21178B006C_x000d_
21178B0B08_x000d_
21178B0A52_x000d_
21177B76C6_x000d_
21178B0126_x000d_
21178B013D  _x000d_
</v>
      </c>
      <c r="L1668" t="str" xml:space="preserve">
        <v xml:space="preserve">Se procede a validar el correo de ingreso y se a informar a que el encargado de seguridad lo cual cuenta con el acceso a las PDA/PDT de la tienda y se les indica al jefe Faiver que se viene a realizar las actualizaciones de las pda en total 10 con los siguientes seriales 21177B7626 - 21178B0041 - 21178B0076 - 21178B0081 - 21178B006C - 21178B0B08 - 21178B0A52 - 21177B76C6 - 21178B0126 - 21178B013D. el cual indica que algunas están_x000d_
ocupadas y se inicia a con la de Ecommerce y dos de piso; se inicia actividad a las 8:00 am y se localiza a Harold Holguin indicado que se va iniciar actividad de la configuración de las pda; para ello se conecta al computador del cuarto de sistema para imprimir los códigos QR del Manual en alta calidad. se procede a configura las pda trabajando las 3 en simultáneamente. se lee el código qr de restablecimiento en cada una de ellas y se espera el inicio; se espera que inicie y se hace el borrado de la Cswlan12 con los códigos QR se reinicia y se espera que inicie la pda; se valida que la Cswlan12 esta borrada y se configura la red nuevamente con identidad pda_m195co y con la contraseña suministrada por el encargado Harold Holguin; se esperar que tome la red la cual se demora en reconocerla algunas dura un aproximado de 15 min o menos. se lee el código QR de actualización de firmware el cual dura en actualizar 20 minutos o más;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ecommerce y pisodeventaRsm; se procede a localizar al jefe Faiver para que realice pruebas con las pda; realiza las pruebas y queda a satisfacción del usuario. Para ello llegan las 12:00 pm configurando las 3 pda iniciando desde las 8:40; se procede a configurar las siguientes pda de la misma forma y se procede a entregar las pda que se actualizaron a seguridad; se le indica que se necesitan la otra pda para iniciar la misma configuración e informa que se encuentra ocupada; se espera mas de 15 minutos para poder localizar a los encargados y entrega 3 mas pda el cual se inicia a las 12:30; se deja restaurando las tres pda; y se toma el receso del almuerzo; se llega a las 1:30 pm para continuar con la actividad y en el proceso de descarga de firmware se demora más de una hora descargando el cual se le informa a soporte y se sigue esperando para la configuración; se terminan primero las otras dos para un total de 5 y se espera que siga descargando el firmware. Se le entrega las otra dos a las 4:10 pm y se le pregunta si tiene las otras pda pasa dos más y se valida que están descargadas y las de recibo a un la tienen ocupada; se ponen a cargar más de 15 minutos y se procede a configurar hasta las 6: 00; se realizan pruebas en cada una de ellas y quedan funcional; las otras dos pendientes para el total de 10 se configuran el día 23/05/2022; desde las 8:00 am hasta las 10:00 am; se les preguntan a los encargados de las pda que si tiene alguna novedad e informa que están funcionales y a satisfacción._x000d_
</v>
      </c>
      <c r="M1668">
        <v>44701</v>
      </c>
      <c r="N1668">
        <v>44704</v>
      </c>
      <c r="O1668" t="str">
        <v>M195 METRO SANTA LUCIA</v>
      </c>
      <c r="P1668" t="str">
        <v>NEIVA</v>
      </c>
      <c r="Q1668" t="str">
        <v>LUIS FERNANDO QUIROGA SANCHEZ</v>
      </c>
      <c r="R1668">
        <v>1075267773</v>
      </c>
      <c r="S1668" t="str">
        <v>OCCIDENTE</v>
      </c>
    </row>
    <row r="1669">
      <c r="A1669">
        <v>1668</v>
      </c>
      <c r="B1669" t="str">
        <v>ACOMPAÑAMIENTO</v>
      </c>
      <c r="C1669" t="str">
        <v>ACOMPAÑAMIENTO</v>
      </c>
      <c r="D1669" t="str">
        <v>CERRADO</v>
      </c>
      <c r="E1669" t="str">
        <v>CRC</v>
      </c>
      <c r="F1669" t="str">
        <v>ACOMPAÑAMIENTO</v>
      </c>
      <c r="G1669" t="str">
        <v>ACOMPAÑAMIENTO</v>
      </c>
      <c r="H1669" t="str">
        <v>ACOMPAÑAMIENTO</v>
      </c>
      <c r="I1669" t="str">
        <v>Gestión de soporte técnico en el Centro de Reparación</v>
      </c>
      <c r="J1669" t="str">
        <v>NO APLICA</v>
      </c>
      <c r="K1669" t="str">
        <v>Gestión de soporte técnico en el Centro de Reparación</v>
      </c>
      <c r="L1669" t="str">
        <v>Se realiza actividad de acompañamiento en CRC</v>
      </c>
      <c r="M1669">
        <v>44704</v>
      </c>
      <c r="N1669">
        <v>44704</v>
      </c>
      <c r="O1669" t="str">
        <v>CENTRO DE REPARACIÓN</v>
      </c>
      <c r="P1669" t="str">
        <v>BOGOTA</v>
      </c>
      <c r="Q1669" t="str">
        <v>DIEGO ALBERTO TORRES CRUZ</v>
      </c>
      <c r="R1669">
        <v>1000466791</v>
      </c>
      <c r="S1669" t="str">
        <v>BOGOTA</v>
      </c>
    </row>
    <row r="1670">
      <c r="A1670">
        <v>1669</v>
      </c>
      <c r="B1670" t="str">
        <v>ACOMPAÑAMIENTO</v>
      </c>
      <c r="C1670" t="str">
        <v>ACOMPAÑAMIENTO</v>
      </c>
      <c r="D1670" t="str">
        <v>CERRADO</v>
      </c>
      <c r="E1670" t="str">
        <v>CRC</v>
      </c>
      <c r="F1670" t="str">
        <v>ACOMPAÑAMIENTO</v>
      </c>
      <c r="G1670" t="str">
        <v>ACOMPAÑAMIENTO</v>
      </c>
      <c r="H1670" t="str">
        <v>ACOMPAÑAMIENTO</v>
      </c>
      <c r="I1670" t="str">
        <v>Gestión de soporte técnico en el Centro de Reparación</v>
      </c>
      <c r="J1670" t="str">
        <v>NO APLICA</v>
      </c>
      <c r="K1670" t="str">
        <v>Gestión de soporte técnico en el Centro de Reparación</v>
      </c>
      <c r="L1670" t="str">
        <v>Se realiza actividad de acompañamiento en CRC</v>
      </c>
      <c r="M1670">
        <v>44704</v>
      </c>
      <c r="N1670">
        <v>44704</v>
      </c>
      <c r="O1670" t="str">
        <v>CENTRO DE REPARACIÓN</v>
      </c>
      <c r="P1670" t="str">
        <v>BOGOTA</v>
      </c>
      <c r="Q1670" t="str">
        <v>DIEGO ALBERTO TORRES CRUZ</v>
      </c>
      <c r="R1670">
        <v>1000466791</v>
      </c>
      <c r="S1670" t="str">
        <v>BOGOTA</v>
      </c>
    </row>
    <row r="1671">
      <c r="A1671">
        <v>1670</v>
      </c>
      <c r="B1671" t="str">
        <v>ACOMPAÑAMIENTO</v>
      </c>
      <c r="C1671" t="str">
        <v>ACOMPAÑAMIENTO</v>
      </c>
      <c r="D1671" t="str">
        <v>CERRADO</v>
      </c>
      <c r="E1671" t="str">
        <v>CRC</v>
      </c>
      <c r="F1671" t="str">
        <v>ACOMPAÑAMIENTO</v>
      </c>
      <c r="G1671" t="str">
        <v>ACOMPAÑAMIENTO</v>
      </c>
      <c r="H1671" t="str">
        <v>ACOMPAÑAMIENTO</v>
      </c>
      <c r="I1671" t="str">
        <v>Gestión de soporte técnico en el Centro de Reparación</v>
      </c>
      <c r="J1671" t="str">
        <v>NO APLICA</v>
      </c>
      <c r="K1671" t="str">
        <v>Gestión de soporte técnico en el Centro de Reparación</v>
      </c>
      <c r="L1671" t="str">
        <v>Se realiza actividad de acompañamiento en CRC</v>
      </c>
      <c r="M1671">
        <v>44704</v>
      </c>
      <c r="N1671">
        <v>44704</v>
      </c>
      <c r="O1671" t="str">
        <v>CENTRO DE REPARACIÓN</v>
      </c>
      <c r="P1671" t="str">
        <v>BOGOTA</v>
      </c>
      <c r="Q1671" t="str">
        <v>DIEGO ALBERTO TORRES CRUZ</v>
      </c>
      <c r="R1671">
        <v>1000466791</v>
      </c>
      <c r="S1671" t="str">
        <v>BOGOTA</v>
      </c>
    </row>
    <row r="1672" xml:space="preserve">
      <c r="A1672">
        <v>1671</v>
      </c>
      <c r="B1672">
        <v>12467154</v>
      </c>
      <c r="C1672" t="str">
        <v>REQUEST</v>
      </c>
      <c r="D1672" t="str">
        <v>CERRADO</v>
      </c>
      <c r="E1672" t="str">
        <v>TIENDA</v>
      </c>
      <c r="F1672" t="str">
        <v>CPU</v>
      </c>
      <c r="G1672" t="str">
        <v>CPU</v>
      </c>
      <c r="H1672" t="str">
        <v>GENERICO</v>
      </c>
      <c r="I1672"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buenas la caja 17 se recalienta la cpu se pone caliente y luego la caja se apaga y no podemos colocar cajero a trabajar en esta caja_x000d_
Numero de caja pos: 17</v>
      </c>
      <c r="J1672" t="str">
        <v>NO APLICA</v>
      </c>
      <c r="K1672" t="str">
        <v>Create a new request/incident/problem/change/issue</v>
      </c>
      <c r="L1672" t="str">
        <v>Se recibe equipo con fallas de sobrecalentamiento; por lo tanto; se procede a realizar mantenimiento y limpieza de los componentes internos con el respectivo kit de limpieza. El equipo presentaba obstrucción por polvo y suciedad en los circuitos de la placa madre; conexiones; los dos ventiladores; fuente de poder y disco duro. Una vez finalizado el proceso de mantenimiento y retirar la suciedad se realiza verificación de fuente de poder y la misma responde correctamente. Se realizan pruebas con el jefe de Sección de Línea de Cajas; sin embargo; no es posible debido a que el cable de pines del teclado presentó fallas. Se informó al encargado de sistemas y se validó si el daño fue producto del mantenimiento utilizando otra caja ya que no había cables de pines para remplazar; pero el teclado seguía sin dar respuesta. La Caja únicamente queda a la espera de cable de remplazo para quedar operativo.</v>
      </c>
      <c r="M1672">
        <v>44705</v>
      </c>
      <c r="N1672">
        <v>44705</v>
      </c>
      <c r="O1672" t="str">
        <v>J045 JUMBO AV.DEL FERROCARRIL SANTA MARTA</v>
      </c>
      <c r="P1672" t="str">
        <v>SANTA MARTA</v>
      </c>
      <c r="Q1672" t="str">
        <v>Elliot Torre Cratz</v>
      </c>
      <c r="R1672">
        <v>1004346173</v>
      </c>
      <c r="S1672" t="str">
        <v>COSTA</v>
      </c>
    </row>
    <row r="1673" xml:space="preserve">
      <c r="A1673">
        <v>1672</v>
      </c>
      <c r="B1673">
        <v>12466840</v>
      </c>
      <c r="C1673" t="str">
        <v>REQUEST</v>
      </c>
      <c r="D1673" t="str">
        <v>CERRADO</v>
      </c>
      <c r="E1673" t="str">
        <v>TIENDA</v>
      </c>
      <c r="F1673" t="str">
        <v>VERIFICADOR</v>
      </c>
      <c r="G1673" t="str">
        <v>VERIFICADOR</v>
      </c>
      <c r="H1673" t="str">
        <v>NEWLAND</v>
      </c>
      <c r="I1673"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S16282522502477 VERIFICADOR DE PRECIOS ZEBRA MK 3190_x000d_
S17051522502649 VERIFICADOR DE PRECIOS ZEBRA MK 3190_x000d_
NQ2CAA000768 VERIFICADOR DE PRECIOS NEWLAND NQ1000</v>
      </c>
      <c r="J1673" t="str">
        <v>NO APLICA</v>
      </c>
      <c r="K1673" t="str" xml:space="preserve">
        <v xml:space="preserve">Buenos Días_x000d_
Cordial Saludo_x000d_
Agradezco de tu aprobación para la migración del SSID para las PDA-PDT y Verificadores de las tiendas remotas :_x000d_
Actividades a realizar:_x000d_
1. Configuración PDA-PDT según manual adjunto en el correo_x000d_
2. Configurar las PDA con el usuario y contraseña enviado_x000d_
3. PDA que estén aun con SOTI migrar a la nueva versión (Manual Adjunto)_x000d_
4. Las PDA SKOPIO X3 van por la red CSWLAN 15 ; con la siguiente contraseña (PW:S3gur1d@d750)_x000d_
5. Diligenciar SharePoint con la actividad realizada</v>
      </c>
      <c r="L1673" t="str">
        <v>Se realizo la configuracion de los equipos en la red según la información del manual:S16282522502477 - S17051522502649 - NQ2CAA000768</v>
      </c>
      <c r="M1673">
        <v>44705</v>
      </c>
      <c r="N1673">
        <v>44705</v>
      </c>
      <c r="O1673" t="str">
        <v>M073 METRO MOSQUERA</v>
      </c>
      <c r="P1673" t="str">
        <v>MOSQUERA</v>
      </c>
      <c r="Q1673" t="str">
        <v>ALEXANDER CASTILLO</v>
      </c>
      <c r="R1673">
        <v>80216449</v>
      </c>
      <c r="S1673" t="str">
        <v>BOGOTA</v>
      </c>
    </row>
    <row r="1674" xml:space="preserve">
      <c r="A1674">
        <v>1673</v>
      </c>
      <c r="B1674">
        <v>12466837</v>
      </c>
      <c r="C1674" t="str">
        <v>REQUEST</v>
      </c>
      <c r="D1674" t="str">
        <v>CERRADO</v>
      </c>
      <c r="E1674" t="str">
        <v>TIENDA</v>
      </c>
      <c r="F1674" t="str">
        <v>PDA</v>
      </c>
      <c r="G1674" t="str">
        <v>PDA</v>
      </c>
      <c r="H1674" t="str">
        <v>HONEYWELL</v>
      </c>
      <c r="I1674"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19086B7E4B PDT/PDA|ESTANDAR HONEYWELL EDA51_x000d_
20072B6983 PDT/PDA|ESTANDAR HONEYWELL EDA51_x000d_
19086B2016 PDT/PDA|ESTANDAR HONEYWELL EDA51_x000d_
21178B0361 PDT/PDA|ESTANDAR HONEYWELL EDA51_x000d_
21178B039D PDT/PDA|ESTANDAR HONEYWELL EDA51_x000d_
21178B0359 PDT/PDA|ESTANDAR HONEYWELL EDA51_x000d_
21178B0383 PDT/PDA|ESTANDAR HONEYWELL EDA51_x000d_
19086B1A09 PDT/PDA|ESTANDAR HONEYWELL EDA51_x000d_
19086B1E4E PDT/PDA|ESTANDAR HONEYWELL EDA51_x000d_
19086B1F52 PDT/PDA|ESTANDAR HONEYWELL EDA51_x000d_
21178B0396 PDT/PDA|ESTANDAR HONEYWELL EDA51_x000d_
G17F62286 PDT/PDA|ESTANDAR DATALOGIC SKORPIO X3_x000d_
G14F81741 PDT/PDA|ESTANDAR DATALOGIC SKORPIO X3</v>
      </c>
      <c r="J1674" t="str">
        <v>NO APLICA</v>
      </c>
      <c r="K1674" t="str">
        <v>AHD05439:Copied from Request 12466812</v>
      </c>
      <c r="L1674" t="str">
        <v>Se realizo la configuracion de los equipos en la red según la información del manual; pero habian problemas de red y se tuvo que formatear varios equipos. Se dejaron todos operativos: 19086B7E4B - 20072B6983 - 19086B2016 - 21178B0361 - 21178B039D - 21178B0359 - 21178B0383 - 19086B1A09 - 19086B1E4E - 19086B1F52 - 21178B0396 - G17F62286 - G14F81741</v>
      </c>
      <c r="M1674">
        <v>44705</v>
      </c>
      <c r="N1674">
        <v>44705</v>
      </c>
      <c r="O1674" t="str">
        <v>M073 METRO MOSQUERA</v>
      </c>
      <c r="P1674" t="str">
        <v>MOSQUERA</v>
      </c>
      <c r="Q1674" t="str">
        <v>ALEXANDER CASTILLO</v>
      </c>
      <c r="R1674">
        <v>80216449</v>
      </c>
      <c r="S1674" t="str">
        <v>BOGOTA</v>
      </c>
    </row>
    <row r="1675" xml:space="preserve">
      <c r="A1675">
        <v>1674</v>
      </c>
      <c r="B1675">
        <v>12466837</v>
      </c>
      <c r="C1675" t="str">
        <v>REQUEST</v>
      </c>
      <c r="D1675" t="str">
        <v>CERRADO</v>
      </c>
      <c r="E1675" t="str">
        <v>TIENDA</v>
      </c>
      <c r="F1675" t="str">
        <v>PDA</v>
      </c>
      <c r="G1675" t="str">
        <v>PDA</v>
      </c>
      <c r="H1675" t="str">
        <v>HONEYWELL</v>
      </c>
      <c r="I1675"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19086B7E4B PDT/PDA|ESTANDAR HONEYWELL EDA51_x000d_
20072B6983 PDT/PDA|ESTANDAR HONEYWELL EDA51_x000d_
19086B2016 PDT/PDA|ESTANDAR HONEYWELL EDA51_x000d_
21178B0361 PDT/PDA|ESTANDAR HONEYWELL EDA51_x000d_
21178B039D PDT/PDA|ESTANDAR HONEYWELL EDA51_x000d_
21178B0359 PDT/PDA|ESTANDAR HONEYWELL EDA51_x000d_
21178B0383 PDT/PDA|ESTANDAR HONEYWELL EDA51_x000d_
19086B1A09 PDT/PDA|ESTANDAR HONEYWELL EDA51_x000d_
19086B1E4E PDT/PDA|ESTANDAR HONEYWELL EDA51_x000d_
19086B1F52 PDT/PDA|ESTANDAR HONEYWELL EDA51_x000d_
21178B0396 PDT/PDA|ESTANDAR HONEYWELL EDA51_x000d_
G17F62286 PDT/PDA|ESTANDAR DATALOGIC SKORPIO X3_x000d_
G14F81741 PDT/PDA|ESTANDAR DATALOGIC SKORPIO X3</v>
      </c>
      <c r="J1675" t="str">
        <v>NO APLICA</v>
      </c>
      <c r="K1675" t="str">
        <v>AHD05439:Copied from Request 12466812</v>
      </c>
      <c r="L1675" t="str">
        <v>Se realizo la configuracion de los equipos en la red según la información del manual; pero habian problemas de red y se tuvo que formatear varios equipos. Se dejaron todos operativos: 19086B7E4B - 20072B6983 - 19086B2016 - 21178B0361 - 21178B039D - 21178B0359 - 21178B0383 - 19086B1A09 - 19086B1E4E - 19086B1F52 - 21178B0396 - G17F62286 - G14F81741</v>
      </c>
      <c r="M1675">
        <v>44705</v>
      </c>
      <c r="N1675">
        <v>44705</v>
      </c>
      <c r="O1675" t="str">
        <v>M073 METRO MOSQUERA</v>
      </c>
      <c r="P1675" t="str">
        <v>MOSQUERA</v>
      </c>
      <c r="Q1675" t="str">
        <v>ALEXANDER CASTILLO</v>
      </c>
      <c r="R1675">
        <v>80216449</v>
      </c>
      <c r="S1675" t="str">
        <v>BOGOTA</v>
      </c>
    </row>
    <row r="1676" xml:space="preserve">
      <c r="A1676">
        <v>1675</v>
      </c>
      <c r="B1676">
        <v>12466837</v>
      </c>
      <c r="C1676" t="str">
        <v>REQUEST</v>
      </c>
      <c r="D1676" t="str">
        <v>CERRADO</v>
      </c>
      <c r="E1676" t="str">
        <v>TIENDA</v>
      </c>
      <c r="F1676" t="str">
        <v>PDA</v>
      </c>
      <c r="G1676" t="str">
        <v>PDA</v>
      </c>
      <c r="H1676" t="str">
        <v>HONEYWELL</v>
      </c>
      <c r="I1676"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19086B7E4B PDT/PDA|ESTANDAR HONEYWELL EDA51_x000d_
20072B6983 PDT/PDA|ESTANDAR HONEYWELL EDA51_x000d_
19086B2016 PDT/PDA|ESTANDAR HONEYWELL EDA51_x000d_
21178B0361 PDT/PDA|ESTANDAR HONEYWELL EDA51_x000d_
21178B039D PDT/PDA|ESTANDAR HONEYWELL EDA51_x000d_
21178B0359 PDT/PDA|ESTANDAR HONEYWELL EDA51_x000d_
21178B0383 PDT/PDA|ESTANDAR HONEYWELL EDA51_x000d_
19086B1A09 PDT/PDA|ESTANDAR HONEYWELL EDA51_x000d_
19086B1E4E PDT/PDA|ESTANDAR HONEYWELL EDA51_x000d_
19086B1F52 PDT/PDA|ESTANDAR HONEYWELL EDA51_x000d_
21178B0396 PDT/PDA|ESTANDAR HONEYWELL EDA51_x000d_
G17F62286 PDT/PDA|ESTANDAR DATALOGIC SKORPIO X3_x000d_
G14F81741 PDT/PDA|ESTANDAR DATALOGIC SKORPIO X3</v>
      </c>
      <c r="J1676" t="str">
        <v>NO APLICA</v>
      </c>
      <c r="K1676" t="str">
        <v>AHD05439:Copied from Request 12466812</v>
      </c>
      <c r="L1676" t="str">
        <v>Se realizo la configuracion de los equipos en la red según la información del manual; pero habian problemas de red y se tuvo que formatear varios equipos. Se dejaron todos operativos: 19086B7E4B - 20072B6983 - 19086B2016 - 21178B0361 - 21178B039D - 21178B0359 - 21178B0383 - 19086B1A09 - 19086B1E4E - 19086B1F52 - 21178B0396 - G17F62286 - G14F81741</v>
      </c>
      <c r="M1676">
        <v>44705</v>
      </c>
      <c r="N1676">
        <v>44705</v>
      </c>
      <c r="O1676" t="str">
        <v>M073 METRO MOSQUERA</v>
      </c>
      <c r="P1676" t="str">
        <v>MOSQUERA</v>
      </c>
      <c r="Q1676" t="str">
        <v>ALEXANDER CASTILLO</v>
      </c>
      <c r="R1676">
        <v>80216449</v>
      </c>
      <c r="S1676" t="str">
        <v>BOGOTA</v>
      </c>
    </row>
    <row r="1677" xml:space="preserve">
      <c r="A1677">
        <v>1676</v>
      </c>
      <c r="B1677">
        <v>12466837</v>
      </c>
      <c r="C1677" t="str">
        <v>REQUEST</v>
      </c>
      <c r="D1677" t="str">
        <v>CERRADO</v>
      </c>
      <c r="E1677" t="str">
        <v>TIENDA</v>
      </c>
      <c r="F1677" t="str">
        <v>PDA</v>
      </c>
      <c r="G1677" t="str">
        <v>PDA</v>
      </c>
      <c r="H1677" t="str">
        <v>HONEYWELL</v>
      </c>
      <c r="I1677"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19086B7E4B PDT/PDA|ESTANDAR HONEYWELL EDA51_x000d_
20072B6983 PDT/PDA|ESTANDAR HONEYWELL EDA51_x000d_
19086B2016 PDT/PDA|ESTANDAR HONEYWELL EDA51_x000d_
21178B0361 PDT/PDA|ESTANDAR HONEYWELL EDA51_x000d_
21178B039D PDT/PDA|ESTANDAR HONEYWELL EDA51_x000d_
21178B0359 PDT/PDA|ESTANDAR HONEYWELL EDA51_x000d_
21178B0383 PDT/PDA|ESTANDAR HONEYWELL EDA51_x000d_
19086B1A09 PDT/PDA|ESTANDAR HONEYWELL EDA51_x000d_
19086B1E4E PDT/PDA|ESTANDAR HONEYWELL EDA51_x000d_
19086B1F52 PDT/PDA|ESTANDAR HONEYWELL EDA51_x000d_
21178B0396 PDT/PDA|ESTANDAR HONEYWELL EDA51_x000d_
G17F62286 PDT/PDA|ESTANDAR DATALOGIC SKORPIO X3_x000d_
G14F81741 PDT/PDA|ESTANDAR DATALOGIC SKORPIO X3</v>
      </c>
      <c r="J1677" t="str">
        <v>NO APLICA</v>
      </c>
      <c r="K1677" t="str">
        <v>AHD05439:Copied from Request 12466812</v>
      </c>
      <c r="L1677" t="str">
        <v>Se realizo la configuracion de los equipos en la red según la información del manual; pero habian problemas de red y se tuvo que formatear varios equipos. Se dejaron todos operativos: 19086B7E4B - 20072B6983 - 19086B2016 - 21178B0361 - 21178B039D - 21178B0359 - 21178B0383 - 19086B1A09 - 19086B1E4E - 19086B1F52 - 21178B0396 - G17F62286 - G14F81741</v>
      </c>
      <c r="M1677">
        <v>44705</v>
      </c>
      <c r="N1677">
        <v>44705</v>
      </c>
      <c r="O1677" t="str">
        <v>M073 METRO MOSQUERA</v>
      </c>
      <c r="P1677" t="str">
        <v>MOSQUERA</v>
      </c>
      <c r="Q1677" t="str">
        <v>ALEXANDER CASTILLO</v>
      </c>
      <c r="R1677">
        <v>80216449</v>
      </c>
      <c r="S1677" t="str">
        <v>BOGOTA</v>
      </c>
    </row>
    <row r="1678" xml:space="preserve">
      <c r="A1678">
        <v>1677</v>
      </c>
      <c r="B1678">
        <v>12469425</v>
      </c>
      <c r="C1678" t="str">
        <v>REQUEST</v>
      </c>
      <c r="D1678" t="str">
        <v>CERRADO</v>
      </c>
      <c r="E1678" t="str">
        <v>TIENDA</v>
      </c>
      <c r="F1678" t="str">
        <v>PDA</v>
      </c>
      <c r="G1678" t="str">
        <v>PDA</v>
      </c>
      <c r="H1678" t="str">
        <v>HONEYWELL</v>
      </c>
      <c r="I1678" t="str" xml:space="preserve">
        <v xml:space="preserve">Buenas tarde_x000d_
cordial saludo_x000d_
se requiere cambio de usuario en la red de wifi se anexa equipo a impactar_x000d_
SERIE CATEGORIA TIPO MARCA MODELO_x000d_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v>
      </c>
      <c r="J1678" t="str">
        <v>NO APLICA</v>
      </c>
      <c r="K1678" t="str">
        <v>Se transfiere para su ejecución se anexa manual</v>
      </c>
      <c r="L1678" t="str" xml:space="preserve">
        <v xml:space="preserve">se procede a realizar la configuración de la red wifi a las pdts se llega a sitio a las 8:00 am pero el ingreso se da 40 minutos después ya que no habia correo de ingreso. Luego se procede a realizar la migración de la wifi de los siguientes psts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                                                                                                                                                                       OBSERVACION: luego de las migración de la red wifi hay 2 pdts que se deben formatear ya que una tiene falla con el aplicativo de escaneo y la otra por temas de usuario administrador a continuación las relaciono 20073B287C Dispositivos PDT/PDA|ESTANDAR HONEYWELL EDA51 esta no dejaba escanear los códigos y 21145B0362 Dispositivos PDT/PDA|ESTANDAR HONEYWELL EDA 51-1esta no me ingresa con el usuario administrador cabe aclarar que se formatearon y quedaron migrada todas las pdts relacionadas.                                                                                                                                                                       se hace migración de wifi a el verificador marca NEWLAN con serial NQ2CAH000919 quedando operativo._x000d_
</v>
      </c>
      <c r="M1678">
        <v>44705</v>
      </c>
      <c r="N1678">
        <v>44706</v>
      </c>
      <c r="O1678" t="str">
        <v>M085 METRO MONTERIA</v>
      </c>
      <c r="P1678" t="str">
        <v>MONTERIA</v>
      </c>
      <c r="Q1678" t="str">
        <v xml:space="preserve">Sharon Yaneth Kerguelen Wilches </v>
      </c>
      <c r="R1678">
        <v>1067917448</v>
      </c>
      <c r="S1678" t="str">
        <v>COSTA</v>
      </c>
    </row>
    <row r="1679" xml:space="preserve">
      <c r="A1679">
        <v>1678</v>
      </c>
      <c r="B1679">
        <v>12469425</v>
      </c>
      <c r="C1679" t="str">
        <v>REQUEST</v>
      </c>
      <c r="D1679" t="str">
        <v>CERRADO</v>
      </c>
      <c r="E1679" t="str">
        <v>TIENDA</v>
      </c>
      <c r="F1679" t="str">
        <v>PDA</v>
      </c>
      <c r="G1679" t="str">
        <v>PDA</v>
      </c>
      <c r="H1679" t="str">
        <v>HONEYWELL</v>
      </c>
      <c r="I1679" t="str" xml:space="preserve">
        <v xml:space="preserve">Buenas tarde_x000d_
cordial saludo_x000d_
se requiere cambio de usuario en la red de wifi se anexa equipo a impactar_x000d_
SERIE CATEGORIA TIPO MARCA MODELO_x000d_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v>
      </c>
      <c r="J1679" t="str">
        <v>NO APLICA</v>
      </c>
      <c r="K1679" t="str">
        <v>Se transfiere para su ejecución se anexa manual</v>
      </c>
      <c r="L1679" t="str" xml:space="preserve">
        <v xml:space="preserve">se procede a realizar la configuración de la red wifi a las pdts se llega a sitio a las 8:00 am pero el ingreso se da 40 minutos después ya que no habia correo de ingreso. Luego se procede a realizar la migración de la wifi de los siguientes psts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                                                                                                                                                                       OBSERVACION: luego de las migración de la red wifi hay 2 pdts que se deben formatear ya que una tiene falla con el aplicativo de escaneo y la otra por temas de usuario administrador a continuación las relaciono 20073B287C Dispositivos PDT/PDA|ESTANDAR HONEYWELL EDA51 esta no dejaba escanear los códigos y 21145B0362 Dispositivos PDT/PDA|ESTANDAR HONEYWELL EDA 51-1esta no me ingresa con el usuario administrador cabe aclarar que se formatearon y quedaron migrada todas las pdts relacionadas.                                                                                                                                                                       se hace migración de wifi a el verificador marca NEWLAN con serial NQ2CAH000919 quedando operativo._x000d_
</v>
      </c>
      <c r="M1679">
        <v>44705</v>
      </c>
      <c r="N1679">
        <v>44706</v>
      </c>
      <c r="O1679" t="str">
        <v>M085 METRO MONTERIA</v>
      </c>
      <c r="P1679" t="str">
        <v>MONTERIA</v>
      </c>
      <c r="Q1679" t="str">
        <v xml:space="preserve">Sharon Yaneth Kerguelen Wilches </v>
      </c>
      <c r="R1679">
        <v>1067917448</v>
      </c>
      <c r="S1679" t="str">
        <v>COSTA</v>
      </c>
    </row>
    <row r="1680" xml:space="preserve">
      <c r="A1680">
        <v>1679</v>
      </c>
      <c r="B1680">
        <v>12469425</v>
      </c>
      <c r="C1680" t="str">
        <v>REQUEST</v>
      </c>
      <c r="D1680" t="str">
        <v>CERRADO</v>
      </c>
      <c r="E1680" t="str">
        <v>TIENDA</v>
      </c>
      <c r="F1680" t="str">
        <v>PDA</v>
      </c>
      <c r="G1680" t="str">
        <v>PDA</v>
      </c>
      <c r="H1680" t="str">
        <v>HONEYWELL</v>
      </c>
      <c r="I1680" t="str" xml:space="preserve">
        <v xml:space="preserve">Buenas tarde_x000d_
cordial saludo_x000d_
se requiere cambio de usuario en la red de wifi se anexa equipo a impactar_x000d_
SERIE CATEGORIA TIPO MARCA MODELO_x000d_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v>
      </c>
      <c r="J1680" t="str">
        <v>NO APLICA</v>
      </c>
      <c r="K1680" t="str">
        <v>Se transfiere para su ejecución se anexa manual</v>
      </c>
      <c r="L1680" t="str" xml:space="preserve">
        <v xml:space="preserve">se procede a realizar la configuración de la red wifi a las pdts se llega a sitio a las 8:00 am pero el ingreso se da 40 minutos después ya que no habia correo de ingreso. Luego se procede a realizar la migración de la wifi de los siguientes psts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                                                                                                                                                                       OBSERVACION: luego de las migración de la red wifi hay 2 pdts que se deben formatear ya que una tiene falla con el aplicativo de escaneo y la otra por temas de usuario administrador a continuación las relaciono 20073B287C Dispositivos PDT/PDA|ESTANDAR HONEYWELL EDA51 esta no dejaba escanear los códigos y 21145B0362 Dispositivos PDT/PDA|ESTANDAR HONEYWELL EDA 51-1esta no me ingresa con el usuario administrador cabe aclarar que se formatearon y quedaron migrada todas las pdts relacionadas.                                                                                                                                                                       se hace migración de wifi a el verificador marca NEWLAN con serial NQ2CAH000919 quedando operativo._x000d_
</v>
      </c>
      <c r="M1680">
        <v>44705</v>
      </c>
      <c r="N1680">
        <v>44706</v>
      </c>
      <c r="O1680" t="str">
        <v>M085 METRO MONTERIA</v>
      </c>
      <c r="P1680" t="str">
        <v>MONTERIA</v>
      </c>
      <c r="Q1680" t="str">
        <v xml:space="preserve">Sharon Yaneth Kerguelen Wilches </v>
      </c>
      <c r="R1680">
        <v>1067917448</v>
      </c>
      <c r="S1680" t="str">
        <v>COSTA</v>
      </c>
    </row>
    <row r="1681" xml:space="preserve">
      <c r="A1681">
        <v>1680</v>
      </c>
      <c r="B1681">
        <v>12469425</v>
      </c>
      <c r="C1681" t="str">
        <v>REQUEST</v>
      </c>
      <c r="D1681" t="str">
        <v>CERRADO</v>
      </c>
      <c r="E1681" t="str">
        <v>TIENDA</v>
      </c>
      <c r="F1681" t="str">
        <v>PDA</v>
      </c>
      <c r="G1681" t="str">
        <v>PDA</v>
      </c>
      <c r="H1681" t="str">
        <v>HONEYWELL</v>
      </c>
      <c r="I1681" t="str" xml:space="preserve">
        <v xml:space="preserve">Buenas tarde_x000d_
cordial saludo_x000d_
se requiere cambio de usuario en la red de wifi se anexa equipo a impactar_x000d_
SERIE CATEGORIA TIPO MARCA MODELO_x000d_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v>
      </c>
      <c r="J1681" t="str">
        <v>NO APLICA</v>
      </c>
      <c r="K1681" t="str">
        <v>Se transfiere para su ejecución se anexa manual</v>
      </c>
      <c r="L1681" t="str" xml:space="preserve">
        <v xml:space="preserve">se procede a realizar la configuración de la red wifi a las pdts se llega a sitio a las 8:00 am pero el ingreso se da 40 minutos después ya que no habia correo de ingreso. Luego se procede a realizar la migración de la wifi de los siguientes psts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                                                                                                                                                                       OBSERVACION: luego de las migración de la red wifi hay 2 pdts que se deben formatear ya que una tiene falla con el aplicativo de escaneo y la otra por temas de usuario administrador a continuación las relaciono 20073B287C Dispositivos PDT/PDA|ESTANDAR HONEYWELL EDA51 esta no dejaba escanear los códigos y 21145B0362 Dispositivos PDT/PDA|ESTANDAR HONEYWELL EDA 51-1esta no me ingresa con el usuario administrador cabe aclarar que se formatearon y quedaron migrada todas las pdts relacionadas.                                                                                                                                                                       se hace migración de wifi a el verificador marca NEWLAN con serial NQ2CAH000919 quedando operativo._x000d_
</v>
      </c>
      <c r="M1681">
        <v>44705</v>
      </c>
      <c r="N1681">
        <v>44706</v>
      </c>
      <c r="O1681" t="str">
        <v>M085 METRO MONTERIA</v>
      </c>
      <c r="P1681" t="str">
        <v>MONTERIA</v>
      </c>
      <c r="Q1681" t="str">
        <v xml:space="preserve">Sharon Yaneth Kerguelen Wilches </v>
      </c>
      <c r="R1681">
        <v>1067917448</v>
      </c>
      <c r="S1681" t="str">
        <v>COSTA</v>
      </c>
    </row>
    <row r="1682" xml:space="preserve">
      <c r="A1682">
        <v>1681</v>
      </c>
      <c r="B1682">
        <v>12469248</v>
      </c>
      <c r="C1682" t="str">
        <v>INCIDENT</v>
      </c>
      <c r="D1682" t="str">
        <v>CERRADO</v>
      </c>
      <c r="E1682" t="str">
        <v>TIENDA</v>
      </c>
      <c r="F1682" t="str">
        <v>VERIFICADOR</v>
      </c>
      <c r="G1682" t="str">
        <v>VERIFICADOR</v>
      </c>
      <c r="H1682" t="str">
        <v>NEWLAND</v>
      </c>
      <c r="I1682" t="str" xml:space="preserve">
        <v xml:space="preserve">Datos usuario_x000d_
Nombre: Marisol Saenz Medina_x000d_
Correo: Marisol.SaenzMedina@cencosud.com.co_x000d_
Usuario AD: msaenzme_x000d_
Pais: Colombia_x000d_
Ubicacion: J027 JUMBO RIONEGRO_x000d_
Zona: Colombia Centro_x000d_
Unidad de Negocio: null_x000d_
Servicio: null_x000d_
Telefono: null_x000d_
Anexo: null_x000d_
Descripcion: Buenas tardes_x000d_
Me ayudan por favor revisando el verificador de precios ya que se quedan sin señal._x000d_
ubicacion: pasillo de cereales y leches_x000d_
_x000d_
Muchas gracias</v>
      </c>
      <c r="J1682" t="str">
        <v>NO APLICA</v>
      </c>
      <c r="K1682" t="str" xml:space="preserve">
        <v xml:space="preserve">Buenas tardes_x000d_
Me ayudan por favor revisando el verificador de precios ya que se quedan sin señal._x000d_
ubicacion: pasillo de cereales y leches</v>
      </c>
      <c r="L1682" t="str">
        <v>Se reliza la revision del verificador se evidencia que estan conectados  ala red; pero aparece que tiene la red como bloqueado; puede ser que las AP se este bloquedo y por en de el verificador muestra conexiona la red pero no funciona. Se realiza un reincio se desactiva la red wifi y se vuelve a activar se deja funcioando todo correctaemente.</v>
      </c>
      <c r="M1682">
        <v>44705</v>
      </c>
      <c r="N1682">
        <v>44706</v>
      </c>
      <c r="O1682" t="str">
        <v>J027 JUMBO RIONEGRO</v>
      </c>
      <c r="P1682" t="str">
        <v>RIONEGRO</v>
      </c>
      <c r="Q1682" t="str">
        <v>YURIMAR MARQUEZ MUÑOZ</v>
      </c>
      <c r="R1682">
        <v>1045025746</v>
      </c>
      <c r="S1682" t="str">
        <v>CENTRO</v>
      </c>
    </row>
    <row r="1683" xml:space="preserve">
      <c r="A1683">
        <v>1682</v>
      </c>
      <c r="B1683">
        <v>12469235</v>
      </c>
      <c r="C1683" t="str">
        <v>INCIDENT</v>
      </c>
      <c r="D1683" t="str">
        <v>CERRADO</v>
      </c>
      <c r="E1683" t="str">
        <v>TIENDA</v>
      </c>
      <c r="F1683" t="str">
        <v>VERIFICADOR</v>
      </c>
      <c r="G1683" t="str">
        <v>VERIFICADOR</v>
      </c>
      <c r="H1683" t="str">
        <v>NEWLAND</v>
      </c>
      <c r="I1683" t="str" xml:space="preserve">
        <v xml:space="preserve">Datos usuario_x000d_
Nombre: Marisol Saenz Medina_x000d_
Correo: Marisol.SaenzMedina@cencosud.com.co_x000d_
Usuario AD: msaenzme_x000d_
Pais: Colombia_x000d_
Ubicacion: J027 JUMBO RIONEGRO_x000d_
Zona: Colombia Centro_x000d_
Unidad de Negocio: null_x000d_
Servicio: null_x000d_
Telefono: null_x000d_
Anexo: null_x000d_
Descripcion: Buenas tardes_x000d_
Me ayudan por favor revisando los verificadores de precios ya que se quedan sin señal._x000d_
Ubicacion inicio pasillo perfumeria_x000d_
_x000d_
Muchas gracias</v>
      </c>
      <c r="J1683" t="str">
        <v>NO APLICA</v>
      </c>
      <c r="K1683" t="str" xml:space="preserve">
        <v xml:space="preserve">Buenas tardes_x000d_
Me ayudan por favor revisando los verificadores de precios ya que se quedan sin señal._x000d_
Ubicacion inicio pasillo perfumeria</v>
      </c>
      <c r="L1683" t="str">
        <v>Se reliza la revision del verificador se evidencia que estan conectados  ala red; pero aparece que tiene la red como bloqueado; puede ser que las AP se este bloquedo y por en de el verificador muestra conexiona la red pero no funciona. Se realiza un reincio se desactiva la red wifi y se vuelve a activar se deja funcioando todo correctaemente.</v>
      </c>
      <c r="M1683">
        <v>44705</v>
      </c>
      <c r="N1683">
        <v>44706</v>
      </c>
      <c r="O1683" t="str">
        <v>J027 JUMBO RIONEGRO</v>
      </c>
      <c r="P1683" t="str">
        <v>RIONEGRO</v>
      </c>
      <c r="Q1683" t="str">
        <v>YURIMAR MARQUEZ MUÑOZ</v>
      </c>
      <c r="R1683">
        <v>1045025746</v>
      </c>
      <c r="S1683" t="str">
        <v>CENTRO</v>
      </c>
    </row>
    <row r="1684" xml:space="preserve">
      <c r="A1684">
        <v>1683</v>
      </c>
      <c r="B1684">
        <v>12468865</v>
      </c>
      <c r="C1684" t="str">
        <v>REQUEST</v>
      </c>
      <c r="D1684" t="str">
        <v>CERRADO</v>
      </c>
      <c r="E1684" t="str">
        <v>TIENDA</v>
      </c>
      <c r="F1684" t="str">
        <v>PDA</v>
      </c>
      <c r="G1684" t="str">
        <v>PDA</v>
      </c>
      <c r="H1684" t="str">
        <v>HONEYWELL</v>
      </c>
      <c r="I1684"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de estas PDA HONEYWELL EDA51 de la tienda; de acuerdo con el manual Version: 1.5.3;_x000d_
el manual se le envio por correo al coordinador Mauricio Chacon para que realicen la actividad_x000d_
Anexo seriales_x000d_
HONEYWELL EDA51 21178B0A7E_x000d_
HONEYWELL EDA51 21178B00A3_x000d_
HONEYWELL EDA51 21178B00E6_x000d_
Mil gracias</v>
      </c>
      <c r="J1684" t="str">
        <v>NO APLICA</v>
      </c>
      <c r="K1684" t="str">
        <v>Buenas tardes: Me ayudas con esta solicitud</v>
      </c>
      <c r="L1684" t="str">
        <v>Se procede a validar el correo de ingreso y se a informar a que este encargado de seguridad lo cual cuenta con el acceso a las PDA/PDT de la tienda y se les indica al jefe Andrés Lozano que se viene a realizar las actualizaciones de las pda con los siguientes seriales EDA51 21178B02C4 - EDA51 21178B02B1 - EDA51 21178B011A - EDA51 21178B02A6. Se continua con la actividad de la configuración de las pda y se procede a localizar las pda y se le indica a Fabiola que se va iniciar la actividad de la configuración de las pda; ya se tiene las impresiones de los QR y se procede a configura las pda trabajando las 3 en simultáneamente. se le el código qr de restablecimiento en cada una de ella y se espera que inicia; se configura el idioma y se lee el código para iniciar la pda; después de iniciar se leen los códigos pares 1 - 2 y los codigos que reinician la pda; se espera que inicie y se hace el borrador de la Cswlan12 con los códigos QR se reinicia y se espera que inicie la pda; se valida que la Cswlan12 esta borrada y se configura la red nuevamente con identidad pda_m038co y con la contraseña suministrada por la encargada Fabiola Muñoz; se esperar que tome la red la cual se demora en reconocerla algunas dura un aproximado de 15 min o menos. Se valida con la encargada Fabiola que las PDA ya se encuentran actualizado el Firmware y se continua con el siguiente código QR;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recibo y pisodeventaRsm; se procede a localizar al jefe Andrés Lozano e indica que realice pruebas con las pda con los usuarios de la tienda; se realiza las pruebas y queda a satisfacción del usuario. Nota: Se inicio con dos de venta el cual la de seguridad los localizo para que llevaran las pda a configurarlas; y se finaliza con una de recibo y de venta el cual el de recibo toco esperar que la desocupara para continuar con la actividad; se validad las pruebas con las cuatro pda y quedan funcionales y a satisfacción de los usuarios.</v>
      </c>
      <c r="M1684">
        <v>44705</v>
      </c>
      <c r="N1684">
        <v>44706</v>
      </c>
      <c r="O1684" t="str">
        <v>M038 METRO NEIVA CENTRO DE CONVENCIONES</v>
      </c>
      <c r="P1684" t="str">
        <v>NEIVA</v>
      </c>
      <c r="Q1684" t="str">
        <v>LUIS FERNANDO QUIROGA SANCHEZ</v>
      </c>
      <c r="R1684">
        <v>1075267773</v>
      </c>
      <c r="S1684" t="str">
        <v>OCCIDENTE</v>
      </c>
    </row>
    <row r="1685" xml:space="preserve">
      <c r="A1685">
        <v>1684</v>
      </c>
      <c r="B1685">
        <v>12468793</v>
      </c>
      <c r="C1685" t="str">
        <v>REQUEST</v>
      </c>
      <c r="D1685" t="str">
        <v>CERRADO</v>
      </c>
      <c r="E1685" t="str">
        <v>TIENDA</v>
      </c>
      <c r="F1685" t="str">
        <v>PDA</v>
      </c>
      <c r="G1685" t="str">
        <v>PDA</v>
      </c>
      <c r="H1685" t="str">
        <v>HONEYWELL</v>
      </c>
      <c r="I1685"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de estas PDA HONEYWELL EDA51 de la tienda; de acuerdo con el manual Version: 1.5.3;_x000d_
el manual se le envio por correo al coordinador Mauricio Chacon para que realicen la actividad_x000d_
Anexo seriales_x000d_
HONEYWELL EDA51 21178B02DD_x000d_
HONEYWELL EDA51 21178B02BA_x000d_
HONEYWELL EDA51 21178B02E6_x000d_
Mil gracias</v>
      </c>
      <c r="J1685" t="str">
        <v>NO APLICA</v>
      </c>
      <c r="K1685" t="str">
        <v>Create a new request/incident/problem/change/issue</v>
      </c>
      <c r="L1685" t="str">
        <v>Se procede a validar el correo de ingreso y se a informar a que está encargado de seguridad lo cual cuenta con el acceso a las PDA/PDT de la tienda y se les indica al jefe Andres Lozano que se viene a realizar las actualizaciones de las pda con los siguientes seriales EDA51 21178B02DD - EDA51 21178B02BA - EDA51 21178B02E6. el cual indica que algunas están ocupadas que toca revisarlas que usuario y sección las tiene. se procede a identificar cada una de las pda con su serial; se inicia la actividad después de reunir las pda a las 14:30 y se le indica a Fabiola que se va iniciar la actividad de la configuración de las pda; para ello se conecta al computador del cuarto de sistema para imprimir los códigos QR del Manual en alta calidad. se procede a configura las pda trabajando las 3 en simultáneamente. se le el código qr de restablecimiento en cada una de ella y se espera que inicia; se configura el idioma y se lee el código para iniciar la pda; después de iniciar se leen los códigos pares 1 - 2 y los codigos que reinician la pda; se espera que inicie y se hace el borrado de la Cswlan12 con los códigos QR se reinicia y se espera que inicie la pda; se valida que la Cswlan12 esta borrada y se configura la red nuevamente con identidad pda_m038co y con la contraseña suministrada por la encargada Fabiola Muñoz; se esperar que tome la red la cual se demora en reconocerla algunas dura un aproximado de 15 min o menos. Se valida con la encargada Fabiola que las PDA ya se encuentran actualizado el Firmware y se continua con el siguiente código QR;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de seguridad se conecta a la wifi servicio_ecommerce;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ecommerce y pisodeventaRsm; se procede a localizar al jefe Andrés Lozano e inidca que realice pruebas con las pda con los usuarios de la tienda; las de piso de venta se realiza las pruebas y queda a satisfacción del usuario. La pda EDA51 21178B02E6 de seguridad se realiza pruebas y arroja error al leer los códigos de barras de las facturas "la transacción que consulta no pertenece a un cliente Ecommerce; para ello se le informa a la encarga de Fabiola e indica que va realizar la gestión. Se localiza e informa que consulte si la tienda tiene Ecommerce y se le pregunta a la de seguridad e informa que no es Ecommerce y se le consulta a la coordinadora de caja e informa lo mismo. Entonces confirma que no es Ecommerce se debe de conectar a la cswlan12; se validad las pruebas con las tres pda y quedan funcionales y a satisfacción de los usuarios.</v>
      </c>
      <c r="M1685">
        <v>44705</v>
      </c>
      <c r="N1685">
        <v>44706</v>
      </c>
      <c r="O1685" t="str">
        <v>M038 METRO NEIVA CENTRO DE CONVENCIONES</v>
      </c>
      <c r="P1685" t="str">
        <v>NEIVA</v>
      </c>
      <c r="Q1685" t="str">
        <v>LUIS FERNANDO QUIROGA SANCHEZ</v>
      </c>
      <c r="R1685">
        <v>1075267773</v>
      </c>
      <c r="S1685" t="str">
        <v>OCCIDENTE</v>
      </c>
    </row>
    <row r="1686" xml:space="preserve">
      <c r="A1686">
        <v>1685</v>
      </c>
      <c r="B1686">
        <v>12468793</v>
      </c>
      <c r="C1686" t="str">
        <v>REQUEST</v>
      </c>
      <c r="D1686" t="str">
        <v>CERRADO</v>
      </c>
      <c r="E1686" t="str">
        <v>TIENDA</v>
      </c>
      <c r="F1686" t="str">
        <v>PDA</v>
      </c>
      <c r="G1686" t="str">
        <v>PDA</v>
      </c>
      <c r="H1686" t="str">
        <v>HONEYWELL</v>
      </c>
      <c r="I1686"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de estas PDA HONEYWELL EDA51 de la tienda; de acuerdo con el manual Version: 1.5.3;_x000d_
el manual se le envio por correo al coordinador Mauricio Chacon para que realicen la actividad_x000d_
Anexo seriales_x000d_
HONEYWELL EDA51 21178B02DD_x000d_
HONEYWELL EDA51 21178B02BA_x000d_
HONEYWELL EDA51 21178B02E6_x000d_
Mil gracias</v>
      </c>
      <c r="J1686" t="str">
        <v>NO APLICA</v>
      </c>
      <c r="K1686" t="str">
        <v>Create a new request/incident/problem/change/issue</v>
      </c>
      <c r="L1686" t="str">
        <v>Se procede a validar el correo de ingreso y se a informar a que está encargado de seguridad lo cual cuenta con el acceso a las PDA/PDT de la tienda y se les indica al jefe Andres Lozano que se viene a realizar las actualizaciones de las pda con los siguientes seriales EDA51 21178B02DD - EDA51 21178B02BA - EDA51 21178B02E6. el cual indica que algunas están ocupadas que toca revisarlas que usuario y sección las tiene. se procede a identificar cada una de las pda con su serial; se inicia la actividad después de reunir las pda a las 14:30 y se le indica a Fabiola que se va iniciar la actividad de la configuración de las pda; para ello se conecta al computador del cuarto de sistema para imprimir los códigos QR del Manual en alta calidad. se procede a configura las pda trabajando las 3 en simultáneamente. se le el código qr de restablecimiento en cada una de ella y se espera que inicia; se configura el idioma y se lee el código para iniciar la pda; después de iniciar se leen los códigos pares 1 - 2 y los codigos que reinician la pda; se espera que inicie y se hace el borrado de la Cswlan12 con los códigos QR se reinicia y se espera que inicie la pda; se valida que la Cswlan12 esta borrada y se configura la red nuevamente con identidad pda_m038co y con la contraseña suministrada por la encargada Fabiola Muñoz; se esperar que tome la red la cual se demora en reconocerla algunas dura un aproximado de 15 min o menos. Se valida con la encargada Fabiola que las PDA ya se encuentran actualizado el Firmware y se continua con el siguiente código QR;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de seguridad se conecta a la wifi servicio_ecommerce;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ecommerce y pisodeventaRsm; se procede a localizar al jefe Andrés Lozano e inidca que realice pruebas con las pda con los usuarios de la tienda; las de piso de venta se realiza las pruebas y queda a satisfacción del usuario. La pda EDA51 21178B02E6 de seguridad se realiza pruebas y arroja error al leer los códigos de barras de las facturas "la transacción que consulta no pertenece a un cliente Ecommerce; para ello se le informa a la encarga de Fabiola e indica que va realizar la gestión. Se localiza e informa que consulte si la tienda tiene Ecommerce y se le pregunta a la de seguridad e informa que no es Ecommerce y se le consulta a la coordinadora de caja e informa lo mismo. Entonces confirma que no es Ecommerce se debe de conectar a la cswlan12; se validad las pruebas con las tres pda y quedan funcionales y a satisfacción de los usuarios.</v>
      </c>
      <c r="M1686">
        <v>44705</v>
      </c>
      <c r="N1686">
        <v>44706</v>
      </c>
      <c r="O1686" t="str">
        <v>M038 METRO NEIVA CENTRO DE CONVENCIONES</v>
      </c>
      <c r="P1686" t="str">
        <v>NEIVA</v>
      </c>
      <c r="Q1686" t="str">
        <v>LUIS FERNANDO QUIROGA SANCHEZ</v>
      </c>
      <c r="R1686">
        <v>1075267773</v>
      </c>
      <c r="S1686" t="str">
        <v>OCCIDENTE</v>
      </c>
    </row>
    <row r="1687" xml:space="preserve">
      <c r="A1687">
        <v>1686</v>
      </c>
      <c r="B1687">
        <v>12468830</v>
      </c>
      <c r="C1687" t="str">
        <v>REQUEST</v>
      </c>
      <c r="D1687" t="str">
        <v>CERRADO</v>
      </c>
      <c r="E1687" t="str">
        <v>TIENDA</v>
      </c>
      <c r="F1687" t="str">
        <v>PDA</v>
      </c>
      <c r="G1687" t="str">
        <v>PDA</v>
      </c>
      <c r="H1687" t="str">
        <v>HONEYWELL</v>
      </c>
      <c r="I1687"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de estas PDA HONEYWELL EDA51 de la tienda; de acuerdo con el manual Version: 1.5.3;_x000d_
el manual se le envio por correo al coordinador Mauricio Chacon para que realicen la actividad_x000d_
HONEYWELL EDA51 21178B02A6_x000d_
HONEYWELL EDA51 21178B02C4_x000d_
HONEYWELL EDA51 21178B02B1_x000d_
HONEYWELL ED 21178B011A</v>
      </c>
      <c r="J1687" t="str">
        <v>NO APLICA</v>
      </c>
      <c r="K1687" t="str">
        <v>Create a new request/incident/problem/change/issue</v>
      </c>
      <c r="L1687" t="str">
        <v>Se procede a validar el correo de ingreso y se a informar a que está encargado de seguridad lo cual cuenta con el acceso a las PDA/PDT de la tienda y se le indica al jefe Andrés Lozano que se viene a realizar las actualizaciones de las pda con los siguientes seriales EDA51 21178B0A7E - EDA51 21178B00A3 - EDA51 21178B00E6. Se continua con la actividad de la configuración de las pda y se procede a localizarlas; se le indica a Fabiola que se va iniciar la actividad de la configuración de las pda; ya se tiene las impresiones de los QR y se procede a configura las pda trabajando las 3 en simultáneamente. se le el código qr de restablecimiento en cada una de ella y se espera que inicia; se configura el idioma y se lee el código para iniciar la pda; después de iniciar se leen los códigos pares 1 - 2 y los códigos que reinician la pda; se espera que inicie y se hace el borrador de la Cswlan12 con los códigos QR se reinicia y se espera que inicie la pda; se valida que la Cswlan12 esta borrada y se configura la red nuevamente con identidad pda_m038co y con la contraseña suministrada por la encargada Fabiola Muñoz; se esperar que tome la red la cual se demora en reconocerla algunas dura un aproximado de 15 min o menos. Se valida con la encargada Fabiola que las PDA ya se encuentran actualizado el Firmware y se continua con el siguiente código QR;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de seguridad se conecta a la wifi servicio_ecommerce;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recibo y pisodeventaRsm; se procede a localizar al jefe Andrés Lozano e indica que realice pruebas con las pda con los usuarios de la tienda; se realiza las pruebas y queda a satisfacción del usuario. Nota: La pda identificada con serial 21178B00A3 se demora en descargar las aplicaciones y no instala las aplicaciones indicadas en el manual el cual se restablece y a la tercera vez sube correctamente; se validad las pruebas con las tres pda y quedan funcionales y a satisfacción de los usuarios.</v>
      </c>
      <c r="M1687">
        <v>44706</v>
      </c>
      <c r="N1687">
        <v>44706</v>
      </c>
      <c r="O1687" t="str">
        <v>M038 METRO NEIVA CENTRO DE CONVENCIONES</v>
      </c>
      <c r="P1687" t="str">
        <v>NEIVA</v>
      </c>
      <c r="Q1687" t="str">
        <v>LUIS FERNANDO QUIROGA SANCHEZ</v>
      </c>
      <c r="R1687">
        <v>1075267773</v>
      </c>
      <c r="S1687" t="str">
        <v>OCCIDENTE</v>
      </c>
    </row>
    <row r="1688" xml:space="preserve">
      <c r="A1688">
        <v>1687</v>
      </c>
      <c r="B1688">
        <v>12468830</v>
      </c>
      <c r="C1688" t="str">
        <v>REQUEST</v>
      </c>
      <c r="D1688" t="str">
        <v>CERRADO</v>
      </c>
      <c r="E1688" t="str">
        <v>TIENDA</v>
      </c>
      <c r="F1688" t="str">
        <v>PDA</v>
      </c>
      <c r="G1688" t="str">
        <v>PDA</v>
      </c>
      <c r="H1688" t="str">
        <v>HONEYWELL</v>
      </c>
      <c r="I1688"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de estas PDA HONEYWELL EDA51 de la tienda; de acuerdo con el manual Version: 1.5.3;_x000d_
el manual se le envio por correo al coordinador Mauricio Chacon para que realicen la actividad_x000d_
HONEYWELL EDA51 21178B02A6_x000d_
HONEYWELL EDA51 21178B02C4_x000d_
HONEYWELL EDA51 21178B02B1_x000d_
HONEYWELL ED 21178B011A</v>
      </c>
      <c r="J1688" t="str">
        <v>NO APLICA</v>
      </c>
      <c r="K1688" t="str">
        <v>Create a new request/incident/problem/change/issue</v>
      </c>
      <c r="L1688" t="str">
        <v>Se procede a validar el correo de ingreso y se a informar a que está encargado de seguridad lo cual cuenta con el acceso a las PDA/PDT de la tienda y se le indica al jefe Andrés Lozano que se viene a realizar las actualizaciones de las pda con los siguientes seriales EDA51 21178B0A7E - EDA51 21178B00A3 - EDA51 21178B00E6. Se continua con la actividad de la configuración de las pda y se procede a localizarlas; se le indica a Fabiola que se va iniciar la actividad de la configuración de las pda; ya se tiene las impresiones de los QR y se procede a configura las pda trabajando las 3 en simultáneamente. se le el código qr de restablecimiento en cada una de ella y se espera que inicia; se configura el idioma y se lee el código para iniciar la pda; después de iniciar se leen los códigos pares 1 - 2 y los códigos que reinician la pda; se espera que inicie y se hace el borrador de la Cswlan12 con los códigos QR se reinicia y se espera que inicie la pda; se valida que la Cswlan12 esta borrada y se configura la red nuevamente con identidad pda_m038co y con la contraseña suministrada por la encargada Fabiola Muñoz; se esperar que tome la red la cual se demora en reconocerla algunas dura un aproximado de 15 min o menos. Se valida con la encargada Fabiola que las PDA ya se encuentran actualizado el Firmware y se continua con el siguiente código QR;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de seguridad se conecta a la wifi servicio_ecommerce;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recibo y pisodeventaRsm; se procede a localizar al jefe Andrés Lozano e indica que realice pruebas con las pda con los usuarios de la tienda; se realiza las pruebas y queda a satisfacción del usuario. Nota: La pda identificada con serial 21178B00A3 se demora en descargar las aplicaciones y no instala las aplicaciones indicadas en el manual el cual se restablece y a la tercera vez sube correctamente; se validad las pruebas con las tres pda y quedan funcionales y a satisfacción de los usuarios.</v>
      </c>
      <c r="M1688">
        <v>44706</v>
      </c>
      <c r="N1688">
        <v>44706</v>
      </c>
      <c r="O1688" t="str">
        <v>M038 METRO NEIVA CENTRO DE CONVENCIONES</v>
      </c>
      <c r="P1688" t="str">
        <v>NEIVA</v>
      </c>
      <c r="Q1688" t="str">
        <v>LUIS FERNANDO QUIROGA SANCHEZ</v>
      </c>
      <c r="R1688">
        <v>1075267773</v>
      </c>
      <c r="S1688" t="str">
        <v>OCCIDENTE</v>
      </c>
    </row>
    <row r="1689" xml:space="preserve">
      <c r="A1689">
        <v>1688</v>
      </c>
      <c r="B1689">
        <v>12468762</v>
      </c>
      <c r="C1689" t="str">
        <v>REQUEST</v>
      </c>
      <c r="D1689" t="str">
        <v>CERRADO</v>
      </c>
      <c r="E1689" t="str">
        <v>TIENDA</v>
      </c>
      <c r="F1689" t="str">
        <v>PDA</v>
      </c>
      <c r="G1689" t="str">
        <v>PDA</v>
      </c>
      <c r="H1689" t="str">
        <v>HONEYWELL</v>
      </c>
      <c r="I1689"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a todas las PDA HONEYWELL EDA51 de la tienda; de acuerdo con el manual Version: 1.5.3;_x000d_
el manual se le envio por correo al coordinador Mauricio Chacon para que realicen la actividad_x000d_
Anexo seriales_x000d_
HONEYWELL EDA51 20073B0141_x000d_
HONEYWELL EDA51 21178B0610_x000d_
HONEYWELL EDA51 21178B05F8</v>
      </c>
      <c r="J1689" t="str">
        <v>NO APLICA</v>
      </c>
      <c r="K1689" t="str">
        <v>Create a new request/incident/problem/change/issue</v>
      </c>
      <c r="L1689" t="str">
        <v>Se procede a realizar configuración de PDA´S por enterprise provisioning pero se presentaron demoras en la atención del requerimiento debido a que el usuario pda_J047co presentaba bloqueos ya que no era reconocido por la controladora cuando se ingresaba la contraseña; se validó novedad con personal de NOC cencosud quienes realizaron verificación liberando el usuario se realizó upgrade de firmware a PDA con serial 21178B05F8 la cual se encontraba en la versión 25 se debido restablecer por root y pasar el firmware por microsd para dejarlo en version 31</v>
      </c>
      <c r="M1689">
        <v>44705</v>
      </c>
      <c r="N1689">
        <v>44706</v>
      </c>
      <c r="O1689" t="str">
        <v>J047 JUMBO GIRARDOT</v>
      </c>
      <c r="P1689" t="str">
        <v>GIRARDOT</v>
      </c>
      <c r="Q1689" t="str">
        <v xml:space="preserve">Nelson Eduardo Torres Rojas </v>
      </c>
      <c r="R1689">
        <v>5821451</v>
      </c>
      <c r="S1689" t="str">
        <v>OCCIDENTE</v>
      </c>
    </row>
    <row r="1690" xml:space="preserve">
      <c r="A1690">
        <v>1689</v>
      </c>
      <c r="B1690">
        <v>12468762</v>
      </c>
      <c r="C1690" t="str">
        <v>REQUEST</v>
      </c>
      <c r="D1690" t="str">
        <v>CERRADO</v>
      </c>
      <c r="E1690" t="str">
        <v>TIENDA</v>
      </c>
      <c r="F1690" t="str">
        <v>PDA</v>
      </c>
      <c r="G1690" t="str">
        <v>PDA</v>
      </c>
      <c r="H1690" t="str">
        <v>HONEYWELL</v>
      </c>
      <c r="I1690"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a todas las PDA HONEYWELL EDA51 de la tienda; de acuerdo con el manual Version: 1.5.3;_x000d_
el manual se le envio por correo al coordinador Mauricio Chacon para que realicen la actividad_x000d_
Anexo seriales_x000d_
HONEYWELL EDA51 20073B0141_x000d_
HONEYWELL EDA51 21178B0610_x000d_
HONEYWELL EDA51 21178B05F8</v>
      </c>
      <c r="J1690" t="str">
        <v>NO APLICA</v>
      </c>
      <c r="K1690" t="str">
        <v>Create a new request/incident/problem/change/issue</v>
      </c>
      <c r="L1690" t="str">
        <v>Se procede a realizar configuración de PDA´S por enterprise provisioning pero se presentaron demoras en la atención del requerimiento debido a que el usuario pda_J047co presentaba bloqueos ya que no era reconocido por la controladora cuando se ingresaba la contraseña; se validó novedad con personal de NOC cencosud quienes realizaron verificación liberando el usuario se realizó upgrade de firmware a PDA con serial 21178B05F8 la cual se encontraba en la versión 25 se debido restablecer por root y pasar el firmware por microsd para dejarlo en version 31</v>
      </c>
      <c r="M1690">
        <v>44705</v>
      </c>
      <c r="N1690">
        <v>44706</v>
      </c>
      <c r="O1690" t="str">
        <v>J047 JUMBO GIRARDOT</v>
      </c>
      <c r="P1690" t="str">
        <v>GIRARDOT</v>
      </c>
      <c r="Q1690" t="str">
        <v xml:space="preserve">Nelson Eduardo Torres Rojas </v>
      </c>
      <c r="R1690">
        <v>5821451</v>
      </c>
      <c r="S1690" t="str">
        <v>OCCIDENTE</v>
      </c>
    </row>
    <row r="1691" xml:space="preserve">
      <c r="A1691">
        <v>1690</v>
      </c>
      <c r="B1691">
        <v>12468762</v>
      </c>
      <c r="C1691" t="str">
        <v>REQUEST</v>
      </c>
      <c r="D1691" t="str">
        <v>CERRADO</v>
      </c>
      <c r="E1691" t="str">
        <v>TIENDA</v>
      </c>
      <c r="F1691" t="str">
        <v>PDA</v>
      </c>
      <c r="G1691" t="str">
        <v>PDA</v>
      </c>
      <c r="H1691" t="str">
        <v>HONEYWELL</v>
      </c>
      <c r="I1691"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a todas las PDA HONEYWELL EDA51 de la tienda; de acuerdo con el manual Version: 1.5.3;_x000d_
el manual se le envio por correo al coordinador Mauricio Chacon para que realicen la actividad_x000d_
Anexo seriales_x000d_
HONEYWELL EDA51 20073B0141_x000d_
HONEYWELL EDA51 21178B0610_x000d_
HONEYWELL EDA51 21178B05F8</v>
      </c>
      <c r="J1691" t="str">
        <v>NO APLICA</v>
      </c>
      <c r="K1691" t="str">
        <v>Create a new request/incident/problem/change/issue</v>
      </c>
      <c r="L1691" t="str">
        <v>Se procede a realizar configuración de PDA´S por enterprise provisioning pero se presentaron demoras en la atención del requerimiento debido a que el usuario pda_J047co presentaba bloqueos ya que no era reconocido por la controladora cuando se ingresaba la contraseña; se validó novedad con personal de NOC cencosud quienes realizaron verificación liberando el usuario se realizó upgrade de firmware a PDA con serial 21178B05F8 la cual se encontraba en la versión 25 se debido restablecer por root y pasar el firmware por microsd para dejarlo en version 31</v>
      </c>
      <c r="M1691">
        <v>44705</v>
      </c>
      <c r="N1691">
        <v>44706</v>
      </c>
      <c r="O1691" t="str">
        <v>J047 JUMBO GIRARDOT</v>
      </c>
      <c r="P1691" t="str">
        <v>GIRARDOT</v>
      </c>
      <c r="Q1691" t="str">
        <v xml:space="preserve">Nelson Eduardo Torres Rojas </v>
      </c>
      <c r="R1691">
        <v>5821451</v>
      </c>
      <c r="S1691" t="str">
        <v>OCCIDENTE</v>
      </c>
    </row>
    <row r="1692" xml:space="preserve">
      <c r="A1692">
        <v>1691</v>
      </c>
      <c r="B1692">
        <v>12466780</v>
      </c>
      <c r="C1692" t="str">
        <v>REQUEST</v>
      </c>
      <c r="D1692" t="str">
        <v>CERRADO</v>
      </c>
      <c r="E1692" t="str">
        <v>TIENDA</v>
      </c>
      <c r="F1692" t="str">
        <v>PDA</v>
      </c>
      <c r="G1692" t="str">
        <v>PDA</v>
      </c>
      <c r="H1692" t="str">
        <v>HONEYWELL</v>
      </c>
      <c r="I1692"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PDA:EDA51-1-B623SOGA CON EL IMEI: 990011941289034 SE ESTA REINICIANDO Y SE APAGA CONSTANTEMENTE; SISTEMA LENTO._x000d_
Seccion de la tienda en donde se ubica la PDT o usuario: JUMBO GIRARDOT PFT</v>
      </c>
      <c r="J1692" t="str">
        <v>NO APLICA</v>
      </c>
      <c r="K1692" t="str" xml:space="preserve">
        <v xml:space="preserve">Buen dia_x000d_
Solicito de su ayuda para configurar y asignar la PDA con serial 21145B5135;que llego por continuidad operativa tener en cuenta que a esta PDA tambien hay que realizarle la configuracion con el usuario de la tienda tal como esta en el manual que se le envio a Isit_x000d_
Por favor dejar embalada y rotulada la PDA con serial 20072B69AC_x000d_
Mil gracias</v>
      </c>
      <c r="L1692" t="str">
        <v>Se procede a realizar configuración de PDA´S por enterprise provisioning pero se presentaron demoras en la atención del requerimiento debido a que el usuario pda_J047co presentaba bloqueos ya que no era reconocido por la controladora cuando se ingresaba la contraseña; se validó novedad con personal de NOC cencosud quienes realizaron verificación liberando el usuario se realizó upgrade de firmware a PDA la cual se encontraba en la versión 25 se debió restablecer por root y pasar el firmware por microsd para dejarlo en versión 31 ya que se encontraba protegida; se realiza configuración con nuevo usuario pda_J047co realizando pruebas de operatividad sin novedad; se realiza empaque y rotulado de PDA defectuosa con serial 20072b69AC quedando en oficina de sistemas</v>
      </c>
      <c r="M1692">
        <v>44705</v>
      </c>
      <c r="N1692">
        <v>44706</v>
      </c>
      <c r="O1692" t="str">
        <v>J047 JUMBO GIRARDOT</v>
      </c>
      <c r="P1692" t="str">
        <v>GIRARDOT</v>
      </c>
      <c r="Q1692" t="str">
        <v xml:space="preserve">Nelson Eduardo Torres Rojas </v>
      </c>
      <c r="R1692">
        <v>5821451</v>
      </c>
      <c r="S1692" t="str">
        <v>OCCIDENTE</v>
      </c>
    </row>
    <row r="1693" xml:space="preserve">
      <c r="A1693">
        <v>1692</v>
      </c>
      <c r="B1693">
        <v>12466561</v>
      </c>
      <c r="C1693" t="str">
        <v>REQUEST</v>
      </c>
      <c r="D1693" t="str">
        <v>CERRADO</v>
      </c>
      <c r="E1693" t="str">
        <v>TIENDA</v>
      </c>
      <c r="F1693" t="str">
        <v>CPU</v>
      </c>
      <c r="G1693" t="str">
        <v>CPU</v>
      </c>
      <c r="H1693" t="str">
        <v>GENERICO</v>
      </c>
      <c r="I1693" t="str" xml:space="preserve">
        <v xml:space="preserve">Datos usuario_x000d_
Nombre: Andres David Serna Alvarez_x000d_
Correo: AndresDavid.SernaAlvarez@cencosud.com.co_x000d_
Usuario AD: ANSernaAl_x000d_
Pais: Colombia_x000d_
Ubicacion: J027 JUMBO RIONEGRO_x000d_
Zona: Colombia Centro_x000d_
Unidad de Negocio: JUMBO_x000d_
Servicio: null_x000d_
Telefono: 3226428862_x000d_
Anexo: 5352400_x000d_
Descripcion: Sin conexion a red</v>
      </c>
      <c r="J1693" t="str">
        <v>NO APLICA</v>
      </c>
      <c r="K1693" t="str" xml:space="preserve">
        <v xml:space="preserve">Datos usuario_x000d_
Nombre: Andres David Serna Alvarez_x000d_
Correo: AndresDavid.SernaAlvarez@cencosud.com.co_x000d_
Usuario AD: ANSernaAl_x000d_
Pais: Colombia_x000d_
Ubicacion: J027 JUMBO RIONEGRO_x000d_
Zona: Colombia Centro_x000d_
Unidad de Negocio: JUMBO_x000d_
Servicio: null_x000d_
Telefono: 3226428862_x000d_
Anexo: 5352400_x000d_
Descripcion: Sin conexion a red; se verifica con el usuario y hay daño en el cableado; se requiere verificacion por parte del tecnico de isit.	</v>
      </c>
      <c r="L1693" t="str">
        <v>Se reliza la revision del punto de red del equipo se evidencia que el punto fisico esta  ewn mal estado se deja provisionalmente funcionado el equipo; pero se le indica a el usuario y a el area de sistemas de censud qe ese punto debe ser cambiado e instalado en la oficina de devoluciones ya que el que esta actualmente esta en el area de muelle y por ende todo los colaboradores lo tropiezan con las estibas y los carritos de carga.  se deja equipo conectado a la red se le pide ayuda a mantenimeinto para que nos colabore haciendo una caja para proteger mientras deciden que hacer con el punto</v>
      </c>
      <c r="M1693">
        <v>44705</v>
      </c>
      <c r="N1693">
        <v>44706</v>
      </c>
      <c r="O1693" t="str">
        <v>J027 JUMBO RIONEGRO</v>
      </c>
      <c r="P1693" t="str">
        <v>RIONEGRO</v>
      </c>
      <c r="Q1693" t="str">
        <v>YURIMAR MARQUEZ MUÑOZ</v>
      </c>
      <c r="R1693">
        <v>1045025746</v>
      </c>
      <c r="S1693" t="str">
        <v>OCCIDENTE</v>
      </c>
    </row>
    <row r="1694" xml:space="preserve">
      <c r="A1694">
        <v>1693</v>
      </c>
      <c r="B1694">
        <v>12466560</v>
      </c>
      <c r="C1694" t="str">
        <v>REQUEST</v>
      </c>
      <c r="D1694" t="str">
        <v>CERRADO</v>
      </c>
      <c r="E1694" t="str">
        <v>TIENDA</v>
      </c>
      <c r="F1694" t="str">
        <v>IMPRESORA</v>
      </c>
      <c r="G1694" t="str">
        <v>IMPRESORA</v>
      </c>
      <c r="H1694" t="str">
        <v>ZEBRA</v>
      </c>
      <c r="I1694"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Buenos dias; por favor no colabora con la configuracion y parametros; ya que; no reconoce el papel. IP 10.131.10.51 Por favor solicito con urgencia Gracias</v>
      </c>
      <c r="J1694" t="str">
        <v>NO APLICA</v>
      </c>
      <c r="K1694" t="str" xml:space="preserve">
        <v xml:space="preserve">Buen dia_x000d_
Solicito de su ayuda con la validacion de la flejera stikers de escritorio con serial 52J192702877_x000d_
del area comercial; que esta presenta fallas al momento de imprimir; esta saliendo mas de un metro de papel y no esta calibrando correctamente y cuando calibra imprime 4 peroques y se alarma; y deja de funcionar</v>
      </c>
      <c r="L1694" t="str">
        <v>Se procede a realizar revisión de impresora termica ZEBRA con direccion IP 10.131.100.51 la cual estaba presentando error en el sensor de la cinta ya que mostraba "Falta Cinta"; Se procede a realizar limpieza de los sensores y ajuste de los mismos continuando con la falla; por lo que se procede a realizar cambio de papel y de las cintas pero al momento de enviar impresiones desde el software zebra designer presenta nuevamente el mismo error. Se efectúa reinicio de la impresora a estado de fabrica configurando el direccionamiento IP y realizando nuevamente pruebas continuando con la misma novedad; se solicita soporte a sistemas cencosud Fabiola Diaz quien realiza revisión de los parámetros de la impresora y corrige parámetros de sensores desde software pero al momento de enviar impresiones presenta intermitencia en el error debiendo reiniciar el dispositivo constantemente; se observa que el sensor laser de papel se encuentra operativo por lo que se determina falla del mismo ya que no esta calibrando correctamente lo cual se informa a soporte sistemas cencosud Fabiola Diaz</v>
      </c>
      <c r="M1694">
        <v>44705</v>
      </c>
      <c r="N1694">
        <v>44706</v>
      </c>
      <c r="O1694" t="str">
        <v>J047 JUMBO GIRARDOT</v>
      </c>
      <c r="P1694" t="str">
        <v>GIRARDOT</v>
      </c>
      <c r="Q1694" t="str">
        <v xml:space="preserve">Nelson Eduardo Torres Rojas </v>
      </c>
      <c r="R1694">
        <v>5821451</v>
      </c>
      <c r="S1694" t="str">
        <v>OCCIDENTE</v>
      </c>
    </row>
    <row r="1695" xml:space="preserve">
      <c r="A1695">
        <v>1694</v>
      </c>
      <c r="B1695">
        <v>12468676</v>
      </c>
      <c r="C1695" t="str">
        <v>REQUEST</v>
      </c>
      <c r="D1695" t="str">
        <v>CERRADO</v>
      </c>
      <c r="E1695" t="str">
        <v>TIENDA</v>
      </c>
      <c r="F1695" t="str">
        <v>PDA</v>
      </c>
      <c r="G1695" t="str">
        <v>PDA</v>
      </c>
      <c r="H1695" t="str">
        <v>HONEYWELL</v>
      </c>
      <c r="I1695"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a todas las PDA HONEYWELL EDA51 de la tienda J047; de acuerdo con el manual Version: 1.5.3;_x000d_
el manual se le envio por correo al coordinador Mauricio Chacon para que realicen la actividad_x000d_
Anexo seriales_x000d_
HONEYWELL EDA51 21175B72B6_x000d_
HONEYWELL EDA51 20072B69AC_x000d_
HONEYWELL EDA51 20073B055E</v>
      </c>
      <c r="J1695" t="str">
        <v>NO APLICA</v>
      </c>
      <c r="K1695" t="str">
        <v>Create a new request/incident/problem/change/issue</v>
      </c>
      <c r="L1695" t="str">
        <v>Se presenta demoras en atención del servicio debido a que se debe esperar a que usuario desocupe el dispositivo para proceder a realizar configuración de PDA´S por enterprise provisioning se realizó upgrade de firmware a PDA´S las cuales se encontraban en la versión 25 se debió restablecer por root y pasar el firmware por microsd para dejarlo en versión 31; se agregan las URL para aplicativo de seguridad de las antenas debido a que también cumplen este servicio; dispositivos quedan en estado operativo; la PDA con serial 20072B69AC no se realiza proceso debido a que esta se encuentra en proceso de garantía</v>
      </c>
      <c r="M1695">
        <v>44705</v>
      </c>
      <c r="N1695">
        <v>44706</v>
      </c>
      <c r="O1695" t="str">
        <v>J047 JUMBO GIRARDOT</v>
      </c>
      <c r="P1695" t="str">
        <v>GIRARDOT</v>
      </c>
      <c r="Q1695" t="str">
        <v xml:space="preserve">Nelson Eduardo Torres Rojas </v>
      </c>
      <c r="R1695">
        <v>5821451</v>
      </c>
      <c r="S1695" t="str">
        <v>OCCIDENTE</v>
      </c>
    </row>
    <row r="1696" xml:space="preserve">
      <c r="A1696">
        <v>1695</v>
      </c>
      <c r="B1696">
        <v>12468736</v>
      </c>
      <c r="C1696" t="str">
        <v>REQUEST</v>
      </c>
      <c r="D1696" t="str">
        <v>CERRADO</v>
      </c>
      <c r="E1696" t="str">
        <v>TIENDA</v>
      </c>
      <c r="F1696" t="str">
        <v>PDA</v>
      </c>
      <c r="G1696" t="str">
        <v>PDA</v>
      </c>
      <c r="H1696" t="str">
        <v>HONEYWELL</v>
      </c>
      <c r="I1696"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a todas las PDA HONEYWELL EDA51 de la tienda; de acuerdo con el manual Version: 1.5.3;_x000d_
el manual se le envio por correo al coordinador Mauricio Chacon para que realicen la actividad_x000d_
Anexo seriales_x000d_
HONEYWELL EDA51 21178B079A_x000d_
HONEYWELL EDA51 21178B0566_x000d_
HONEYWELL EDA51 21178B056F</v>
      </c>
      <c r="J1696" t="str">
        <v>NO APLICA</v>
      </c>
      <c r="K1696" t="str">
        <v>Create a new request/incident/problem/change/issue</v>
      </c>
      <c r="L1696" t="str">
        <v>Se presenta demoras en atención del servicio debido a que se debe esperar a que usuario desocupe el dispositivo para proceder a realizar configuración de PDA´S por enterprise provisioning se realizó upgrade de firmware a PDA´S las cuales se encontraban en la versión 25 se debió restablecer por root y pasar el firmware por microsd para dejarlo en version 31; se agregan las URL para aplicativo de seguridad de las antenas debido a que tambien cumplen este servicio; dispositivos quedan en estado operativo</v>
      </c>
      <c r="M1696">
        <v>44705</v>
      </c>
      <c r="N1696">
        <v>44706</v>
      </c>
      <c r="O1696" t="str">
        <v>J047 JUMBO GIRARDOT</v>
      </c>
      <c r="P1696" t="str">
        <v>GIRARDOT</v>
      </c>
      <c r="Q1696" t="str">
        <v xml:space="preserve">Nelson Eduardo Torres Rojas </v>
      </c>
      <c r="R1696">
        <v>5821451</v>
      </c>
      <c r="S1696" t="str">
        <v>OCCIDENTE</v>
      </c>
    </row>
    <row r="1697" xml:space="preserve">
      <c r="A1697">
        <v>1696</v>
      </c>
      <c r="B1697">
        <v>12466827</v>
      </c>
      <c r="C1697" t="str">
        <v>REQUEST</v>
      </c>
      <c r="D1697" t="str">
        <v>CERRADO</v>
      </c>
      <c r="E1697" t="str">
        <v>TIENDA</v>
      </c>
      <c r="F1697" t="str">
        <v>VERIFICADOR</v>
      </c>
      <c r="G1697" t="str">
        <v>VERIFICADOR</v>
      </c>
      <c r="H1697" t="str">
        <v>NEWLAND</v>
      </c>
      <c r="I1697"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S16282522502616 VERIFICADOR DE PRECIOS ZEBRA MK 3190_x000d_
S16282522502450 VERIFICADOR DE PRECIOS ZEBRA MK 3190_x000d_
NQ2C8H000312 VERIFICADOR DE PRECIOS NEWLAND NQ1000_x000d_
_x000d_
Gracias</v>
      </c>
      <c r="J1697" t="str">
        <v>NO APLICA</v>
      </c>
      <c r="K1697" t="str">
        <v>AHD05439:Copied from Request 12466820</v>
      </c>
      <c r="L1697" t="str">
        <v>Se realizo la configuracion en la red de cada uno de los equipos; No se encuentran 2 de los equipos que estan relacionados en el archivo. Se dejan operativos los equipos.</v>
      </c>
      <c r="M1697">
        <v>44705</v>
      </c>
      <c r="N1697">
        <v>44706</v>
      </c>
      <c r="O1697" t="str">
        <v>M074 METRO FACATATIVA</v>
      </c>
      <c r="P1697" t="str">
        <v>FACATATIVA</v>
      </c>
      <c r="Q1697" t="str">
        <v>Alexander Castillo Sotelo</v>
      </c>
      <c r="R1697">
        <v>80216449</v>
      </c>
      <c r="S1697" t="str">
        <v>BOGOTA</v>
      </c>
    </row>
    <row r="1698" xml:space="preserve">
      <c r="A1698">
        <v>1697</v>
      </c>
      <c r="B1698">
        <v>12466825</v>
      </c>
      <c r="C1698" t="str">
        <v>REQUEST</v>
      </c>
      <c r="D1698" t="str">
        <v>CERRADO</v>
      </c>
      <c r="E1698" t="str">
        <v>TIENDA</v>
      </c>
      <c r="F1698" t="str">
        <v>PDA</v>
      </c>
      <c r="G1698" t="str">
        <v>PDA</v>
      </c>
      <c r="H1698" t="str">
        <v>HONEYWELL</v>
      </c>
      <c r="I1698"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19086B7B4A PDT/PDA|ESTANDAR HONEYWELL EDA51_x000d_
19086B8380 PDT/PDA|ESTANDAR HONEYWELL EDA51_x000d_
20073B0165 PDT/PDA|ESTANDAR HONEYWELL EDA51_x000d_
20073B006C PDT/PDA|ESTANDAR HONEYWELL EDA51_x000d_
20073B0490 PDT/PDA|ESTANDAR HONEYWELL EDA51_x000d_
21178B044F PDT/PDA|ESTANDAR HONEYWELL EDA51_x000d_
20073B0567 PDT/PDA|ESTANDAR HONEYWELL EDA51_x000d_
20078B822B PDT/PDA|ESTANDAR HONEYWELL EDA51_x000d_
21178B04E8 PDT/PDA|ESTANDAR HONEYWELL EDA51_x000d_
20073B0483 PDT/PDA|ESTANDAR HONEYWELL EDA51</v>
      </c>
      <c r="J1698" t="str">
        <v>NO APLICA</v>
      </c>
      <c r="K1698" t="str">
        <v>AHD05439:Copied from Request 12466812</v>
      </c>
      <c r="L1698" t="str">
        <v>Se realizo la configuracion en la red de cada uno de los equipos; se formatearon 6 PDA porque estaban desactualizadas; tambien se les actualizo el Firmware. Se dejan todas operativas.</v>
      </c>
      <c r="M1698">
        <v>44705</v>
      </c>
      <c r="N1698">
        <v>44706</v>
      </c>
      <c r="O1698" t="str">
        <v>M074 METRO FACATATIVA</v>
      </c>
      <c r="P1698" t="str">
        <v>FACATATIVA</v>
      </c>
      <c r="Q1698" t="str">
        <v>ALEXANDER CASTILLO</v>
      </c>
      <c r="R1698">
        <v>80216449</v>
      </c>
      <c r="S1698" t="str">
        <v>BOGOTA</v>
      </c>
    </row>
    <row r="1699" xml:space="preserve">
      <c r="A1699">
        <v>1698</v>
      </c>
      <c r="B1699">
        <v>12466825</v>
      </c>
      <c r="C1699" t="str">
        <v>REQUEST</v>
      </c>
      <c r="D1699" t="str">
        <v>CERRADO</v>
      </c>
      <c r="E1699" t="str">
        <v>TIENDA</v>
      </c>
      <c r="F1699" t="str">
        <v>PDA</v>
      </c>
      <c r="G1699" t="str">
        <v>PDA</v>
      </c>
      <c r="H1699" t="str">
        <v>HONEYWELL</v>
      </c>
      <c r="I1699"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19086B7B4A PDT/PDA|ESTANDAR HONEYWELL EDA51_x000d_
19086B8380 PDT/PDA|ESTANDAR HONEYWELL EDA51_x000d_
20073B0165 PDT/PDA|ESTANDAR HONEYWELL EDA51_x000d_
20073B006C PDT/PDA|ESTANDAR HONEYWELL EDA51_x000d_
20073B0490 PDT/PDA|ESTANDAR HONEYWELL EDA51_x000d_
21178B044F PDT/PDA|ESTANDAR HONEYWELL EDA51_x000d_
20073B0567 PDT/PDA|ESTANDAR HONEYWELL EDA51_x000d_
20078B822B PDT/PDA|ESTANDAR HONEYWELL EDA51_x000d_
21178B04E8 PDT/PDA|ESTANDAR HONEYWELL EDA51_x000d_
20073B0483 PDT/PDA|ESTANDAR HONEYWELL EDA51</v>
      </c>
      <c r="J1699" t="str">
        <v>NO APLICA</v>
      </c>
      <c r="K1699" t="str">
        <v>AHD05439:Copied from Request 12466812</v>
      </c>
      <c r="L1699" t="str">
        <v>Se realizo la configuracion en la red de cada uno de los equipos; se formatearon 6 PDA porque estaban desactualizadas; tambien se les actualizo el Firmware. Se dejan todas operativas.</v>
      </c>
      <c r="M1699">
        <v>44705</v>
      </c>
      <c r="N1699">
        <v>44706</v>
      </c>
      <c r="O1699" t="str">
        <v>M074 METRO FACATATIVA</v>
      </c>
      <c r="P1699" t="str">
        <v>FACATATIVA</v>
      </c>
      <c r="Q1699" t="str">
        <v>ALEXANDER CASTILLO</v>
      </c>
      <c r="R1699">
        <v>80216449</v>
      </c>
      <c r="S1699" t="str">
        <v>BOGOTA</v>
      </c>
    </row>
    <row r="1700" xml:space="preserve">
      <c r="A1700">
        <v>1699</v>
      </c>
      <c r="B1700">
        <v>12466825</v>
      </c>
      <c r="C1700" t="str">
        <v>REQUEST</v>
      </c>
      <c r="D1700" t="str">
        <v>CERRADO</v>
      </c>
      <c r="E1700" t="str">
        <v>TIENDA</v>
      </c>
      <c r="F1700" t="str">
        <v>PDA</v>
      </c>
      <c r="G1700" t="str">
        <v>PDA</v>
      </c>
      <c r="H1700" t="str">
        <v>HONEYWELL</v>
      </c>
      <c r="I1700"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19086B7B4A PDT/PDA|ESTANDAR HONEYWELL EDA51_x000d_
19086B8380 PDT/PDA|ESTANDAR HONEYWELL EDA51_x000d_
20073B0165 PDT/PDA|ESTANDAR HONEYWELL EDA51_x000d_
20073B006C PDT/PDA|ESTANDAR HONEYWELL EDA51_x000d_
20073B0490 PDT/PDA|ESTANDAR HONEYWELL EDA51_x000d_
21178B044F PDT/PDA|ESTANDAR HONEYWELL EDA51_x000d_
20073B0567 PDT/PDA|ESTANDAR HONEYWELL EDA51_x000d_
20078B822B PDT/PDA|ESTANDAR HONEYWELL EDA51_x000d_
21178B04E8 PDT/PDA|ESTANDAR HONEYWELL EDA51_x000d_
20073B0483 PDT/PDA|ESTANDAR HONEYWELL EDA51</v>
      </c>
      <c r="J1700" t="str">
        <v>NO APLICA</v>
      </c>
      <c r="K1700" t="str">
        <v>AHD05439:Copied from Request 12466812</v>
      </c>
      <c r="L1700" t="str">
        <v>Se realizo la configuracion en la red de cada uno de los equipos; se formatearon 6 PDA porque estaban desactualizadas; tambien se les actualizo el Firmware. Se dejan todas operativas.</v>
      </c>
      <c r="M1700">
        <v>44705</v>
      </c>
      <c r="N1700">
        <v>44706</v>
      </c>
      <c r="O1700" t="str">
        <v>M074 METRO FACATATIVA</v>
      </c>
      <c r="P1700" t="str">
        <v>FACATATIVA</v>
      </c>
      <c r="Q1700" t="str">
        <v>ALEXANDER CASTILLO</v>
      </c>
      <c r="R1700">
        <v>80216449</v>
      </c>
      <c r="S1700" t="str">
        <v>BOGOTA</v>
      </c>
    </row>
    <row r="1701" xml:space="preserve">
      <c r="A1701">
        <v>1700</v>
      </c>
      <c r="B1701">
        <v>12462623</v>
      </c>
      <c r="C1701" t="str">
        <v>INCIDENT</v>
      </c>
      <c r="D1701" t="str">
        <v>CERRADO</v>
      </c>
      <c r="E1701" t="str">
        <v>TIENDA</v>
      </c>
      <c r="F1701" t="str">
        <v>POS</v>
      </c>
      <c r="G1701" t="str">
        <v>POS</v>
      </c>
      <c r="H1701" t="str">
        <v>WINCOR</v>
      </c>
      <c r="I1701"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 dia; el visor de la caja #25 no funciona debido a que el cable que conecta con la caja esta desgastado.</v>
      </c>
      <c r="J1701" t="str">
        <v>NO APLICA</v>
      </c>
      <c r="K1701" t="str">
        <v>Se realiza envio de 2 partes DISPLAY CLIENTE y CABLE BA63/BA66 6M LGY con Guía No. 2071793884 el 20/05/2022. Se transfiere para su gestión. Confirmar si las partes ya fueron entregadas y proceder con la instalación; gestion del ticket y las partes en SGP.</v>
      </c>
      <c r="L1701" t="str">
        <v>Se relizo el cambio del cable y el visor; pero el visor no funciono bien; asi que se instaló el visor anterior y se deja funcionando correctamente. Se deja operativa la caja.</v>
      </c>
      <c r="M1701">
        <v>44705</v>
      </c>
      <c r="N1701">
        <v>44706</v>
      </c>
      <c r="O1701" t="str">
        <v>M074 METRO FACATATIVA</v>
      </c>
      <c r="P1701" t="str">
        <v>FACATATIVA</v>
      </c>
      <c r="Q1701" t="str">
        <v>Alexander Castillo Sotelo</v>
      </c>
      <c r="R1701">
        <v>80216449</v>
      </c>
      <c r="S1701" t="str">
        <v>BOGOTA</v>
      </c>
    </row>
    <row r="1702">
      <c r="A1702">
        <v>1701</v>
      </c>
      <c r="B1702" t="str">
        <v>ACOMPAÑAMIENTO</v>
      </c>
      <c r="C1702" t="str">
        <v>ACOMPAÑAMIENTO</v>
      </c>
      <c r="D1702" t="str">
        <v>CERRADO</v>
      </c>
      <c r="E1702" t="str">
        <v>CRC</v>
      </c>
      <c r="F1702" t="str">
        <v>ACOMPAÑAMIENTO</v>
      </c>
      <c r="G1702" t="str">
        <v>ACOMPAÑAMIENTO</v>
      </c>
      <c r="H1702" t="str">
        <v>ACOMPAÑAMIENTO</v>
      </c>
      <c r="I1702" t="str">
        <v>Gestión de soporte técnico en el Centro de Reparación</v>
      </c>
      <c r="J1702" t="str">
        <v>NO APLICA</v>
      </c>
      <c r="K1702" t="str">
        <v>Gestión de soporte técnico en el Centro de Reparación</v>
      </c>
      <c r="L1702" t="str">
        <v>Se realiza actividad de acompañamiento en CRC</v>
      </c>
      <c r="M1702">
        <v>44706</v>
      </c>
      <c r="N1702">
        <v>44706</v>
      </c>
      <c r="O1702" t="str">
        <v>CENTRO DE REPARACIÓN</v>
      </c>
      <c r="P1702" t="str">
        <v>BOGOTA</v>
      </c>
      <c r="Q1702" t="str">
        <v>DIEGO ALBERTO TORRES CRUZ</v>
      </c>
      <c r="R1702">
        <v>1000466791</v>
      </c>
      <c r="S1702" t="str">
        <v>BOGOTA</v>
      </c>
    </row>
    <row r="1703">
      <c r="A1703">
        <v>1702</v>
      </c>
      <c r="B1703" t="str">
        <v>ACOMPAÑAMIENTO</v>
      </c>
      <c r="C1703" t="str">
        <v>ACOMPAÑAMIENTO</v>
      </c>
      <c r="D1703" t="str">
        <v>CERRADO</v>
      </c>
      <c r="E1703" t="str">
        <v>CRC</v>
      </c>
      <c r="F1703" t="str">
        <v>ACOMPAÑAMIENTO</v>
      </c>
      <c r="G1703" t="str">
        <v>ACOMPAÑAMIENTO</v>
      </c>
      <c r="H1703" t="str">
        <v>ACOMPAÑAMIENTO</v>
      </c>
      <c r="I1703" t="str">
        <v>Gestión de soporte técnico en el Centro de Reparación</v>
      </c>
      <c r="J1703" t="str">
        <v>NO APLICA</v>
      </c>
      <c r="K1703" t="str">
        <v>Gestión de soporte técnico en el Centro de Reparación</v>
      </c>
      <c r="L1703" t="str">
        <v>Se realiza actividad de acompañamiento en CRC</v>
      </c>
      <c r="M1703">
        <v>44706</v>
      </c>
      <c r="N1703">
        <v>44706</v>
      </c>
      <c r="O1703" t="str">
        <v>CENTRO DE REPARACIÓN</v>
      </c>
      <c r="P1703" t="str">
        <v>BOGOTA</v>
      </c>
      <c r="Q1703" t="str">
        <v>DIEGO ALBERTO TORRES CRUZ</v>
      </c>
      <c r="R1703">
        <v>1000466791</v>
      </c>
      <c r="S1703" t="str">
        <v>BOGOTA</v>
      </c>
    </row>
    <row r="1704" xml:space="preserve">
      <c r="A1704">
        <v>1703</v>
      </c>
      <c r="B1704">
        <v>12471405</v>
      </c>
      <c r="C1704" t="str">
        <v>REQUEST</v>
      </c>
      <c r="D1704" t="str">
        <v>CERRADO</v>
      </c>
      <c r="E1704" t="str">
        <v>TIENDA</v>
      </c>
      <c r="F1704" t="str">
        <v>PDA</v>
      </c>
      <c r="G1704" t="str">
        <v>PDA</v>
      </c>
      <c r="H1704" t="str">
        <v>HONEYWELL</v>
      </c>
      <c r="I1704"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Jumbo Av del Ferrocarril._x000d_
Saludes_x000d_
Indicar la ubicacion del computador en la tienda o sede: Sistemas</v>
      </c>
      <c r="J1704" t="str">
        <v>NO APLICA</v>
      </c>
      <c r="K1704" t="str">
        <v>AHD05439:Copied from Request 12469400</v>
      </c>
      <c r="L1704" t="str">
        <v>Se realiza actualización de PDT's de todo el almacén según solicitud de proyecto realizando validación con encargada de Sistemas. Se realiza búsqueda de todas las PDT's del almacén en diferentes áreas y se realiza procedimiento del Manual de "Solución de Contenidos: Configuración Eda 51 por medio de Enterprice Provising" proporcionado por gerencia de tecnología a cargo del Soporte Rafael Acosta; en cada una de estas se asigna el usuario correspondiente al área de servicio; se desvinculan de la red cswlan12 ; se anexan a SSID de "Servicios_Ecommerce" y finalmente se realizan pruebas con el responsable de funcionamiento. En una PDT de Cartera y en una de uso externo por parte del funcionario no fue posible realizar su actualización ya que los responsables no se encontraban en las instalaciones con el dispositivo y no entregaron las PDT's.</v>
      </c>
      <c r="M1704">
        <v>44706</v>
      </c>
      <c r="N1704">
        <v>44707</v>
      </c>
      <c r="O1704" t="str">
        <v>J045 JUMBO AV.DEL FERROCARRIL SANTA MARTA</v>
      </c>
      <c r="P1704" t="str">
        <v>SANTA MARTA</v>
      </c>
      <c r="Q1704" t="str">
        <v>Elliot Torre Cratz</v>
      </c>
      <c r="R1704">
        <v>1004346173</v>
      </c>
      <c r="S1704" t="str">
        <v>COSTA</v>
      </c>
    </row>
    <row r="1705" xml:space="preserve">
      <c r="A1705">
        <v>1704</v>
      </c>
      <c r="B1705">
        <v>12471405</v>
      </c>
      <c r="C1705" t="str">
        <v>REQUEST</v>
      </c>
      <c r="D1705" t="str">
        <v>CERRADO</v>
      </c>
      <c r="E1705" t="str">
        <v>TIENDA</v>
      </c>
      <c r="F1705" t="str">
        <v>PDA</v>
      </c>
      <c r="G1705" t="str">
        <v>PDA</v>
      </c>
      <c r="H1705" t="str">
        <v>HONEYWELL</v>
      </c>
      <c r="I1705"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Jumbo Av del Ferrocarril._x000d_
Saludes_x000d_
Indicar la ubicacion del computador en la tienda o sede: Sistemas</v>
      </c>
      <c r="J1705" t="str">
        <v>NO APLICA</v>
      </c>
      <c r="K1705" t="str">
        <v>AHD05439:Copied from Request 12469400</v>
      </c>
      <c r="L1705" t="str">
        <v>Se realiza actualización de PDT's de todo el almacén según solicitud de proyecto realizando validación con encargada de Sistemas. Se realiza búsqueda de todas las PDT's del almacén en diferentes áreas y se realiza procedimiento del Manual de "Solución de Contenidos: Configuración Eda 51 por medio de Enterprice Provising" proporcionado por gerencia de tecnología a cargo del Soporte Rafael Acosta; en cada una de estas se asigna el usuario correspondiente al área de servicio; se desvinculan de la red cswlan12 ; se anexan a SSID de "Servicios_Ecommerce" y finalmente se realizan pruebas con el responsable de funcionamiento. En una PDT de Cartera y en una de uso externo por parte del funcionario no fue posible realizar su actualización ya que los responsables no se encontraban en las instalaciones con el dispositivo y no entregaron las PDT's.</v>
      </c>
      <c r="M1705">
        <v>44706</v>
      </c>
      <c r="N1705">
        <v>44707</v>
      </c>
      <c r="O1705" t="str">
        <v>J045 JUMBO AV.DEL FERROCARRIL SANTA MARTA</v>
      </c>
      <c r="P1705" t="str">
        <v>SANTA MARTA</v>
      </c>
      <c r="Q1705" t="str">
        <v>Elliot Torre Cratz</v>
      </c>
      <c r="R1705">
        <v>1004346173</v>
      </c>
      <c r="S1705" t="str">
        <v>COSTA</v>
      </c>
    </row>
    <row r="1706" xml:space="preserve">
      <c r="A1706">
        <v>1705</v>
      </c>
      <c r="B1706">
        <v>12471405</v>
      </c>
      <c r="C1706" t="str">
        <v>REQUEST</v>
      </c>
      <c r="D1706" t="str">
        <v>CERRADO</v>
      </c>
      <c r="E1706" t="str">
        <v>TIENDA</v>
      </c>
      <c r="F1706" t="str">
        <v>PDA</v>
      </c>
      <c r="G1706" t="str">
        <v>PDA</v>
      </c>
      <c r="H1706" t="str">
        <v>HONEYWELL</v>
      </c>
      <c r="I1706"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Jumbo Av del Ferrocarril._x000d_
Saludes_x000d_
Indicar la ubicacion del computador en la tienda o sede: Sistemas</v>
      </c>
      <c r="J1706" t="str">
        <v>NO APLICA</v>
      </c>
      <c r="K1706" t="str">
        <v>AHD05439:Copied from Request 12469400</v>
      </c>
      <c r="L1706" t="str">
        <v>Se realiza actualización de PDT's de todo el almacén según solicitud de proyecto realizando validación con encargada de Sistemas. Se realiza búsqueda de todas las PDT's del almacén en diferentes áreas y se realiza procedimiento del Manual de "Solución de Contenidos: Configuración Eda 51 por medio de Enterprice Provising" proporcionado por gerencia de tecnología a cargo del Soporte Rafael Acosta; en cada una de estas se asigna el usuario correspondiente al área de servicio; se desvinculan de la red cswlan12 ; se anexan a SSID de "Servicios_Ecommerce" y finalmente se realizan pruebas con el responsable de funcionamiento. En una PDT de Cartera y en una de uso externo por parte del funcionario no fue posible realizar su actualización ya que los responsables no se encontraban en las instalaciones con el dispositivo y no entregaron las PDT's.</v>
      </c>
      <c r="M1706">
        <v>44706</v>
      </c>
      <c r="N1706">
        <v>44707</v>
      </c>
      <c r="O1706" t="str">
        <v>J045 JUMBO AV.DEL FERROCARRIL SANTA MARTA</v>
      </c>
      <c r="P1706" t="str">
        <v>SANTA MARTA</v>
      </c>
      <c r="Q1706" t="str">
        <v>Elliot Torre Cratz</v>
      </c>
      <c r="R1706">
        <v>1004346173</v>
      </c>
      <c r="S1706" t="str">
        <v>COSTA</v>
      </c>
    </row>
    <row r="1707" xml:space="preserve">
      <c r="A1707">
        <v>1706</v>
      </c>
      <c r="B1707">
        <v>12471458</v>
      </c>
      <c r="C1707" t="str">
        <v>REQUEST</v>
      </c>
      <c r="D1707" t="str">
        <v>CERRADO</v>
      </c>
      <c r="E1707" t="str">
        <v>TIENDA</v>
      </c>
      <c r="F1707" t="str">
        <v>CPU</v>
      </c>
      <c r="G1707" t="str">
        <v>CPU</v>
      </c>
      <c r="H1707" t="str">
        <v>LENOVO</v>
      </c>
      <c r="I1707"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configuracion del computador de la practicante de RRHH;_x000d_
_x000d_
Gracias por la atencion prestada._x000d_
AREA EN DONDE SE UBICA EL EQUIPO : AUX RRHH</v>
      </c>
      <c r="J1707" t="str">
        <v>NO APLICA</v>
      </c>
      <c r="K1707" t="str" xml:space="preserve">
        <v xml:space="preserve">Favor nos ayudan con configacion del pc de auxiliar rrhh._x000d_
gracias por la atencion prestada.</v>
      </c>
      <c r="L1707" t="str">
        <v>Se notifica por parte del usuario la instalación en sala de Recursos Humanos un equipo para practicantes. La misma hace entrega de un equipo y se valida el funcionamiento. Se encuentra que el equipo presenta un sistema operativo que no corresponde; se notifica a el Soporte de la zona Alveiro Hoyos y se envía datos del equipo entregado; este notifica que dicho equipo no es el correspondiente a la instalación; ya que debe ser un Mini PC Lenovo ThinkCentre. Se le notificó a la usuaria y se buscó el equipo en las instalaciones pero no se encontró por ende no fue posible hacer el reemplazo.</v>
      </c>
      <c r="M1707">
        <v>44706</v>
      </c>
      <c r="N1707">
        <v>44707</v>
      </c>
      <c r="O1707" t="str">
        <v>J045 JUMBO AV.DEL FERROCARRIL SANTA MARTA</v>
      </c>
      <c r="P1707" t="str">
        <v>SANTA MARTA</v>
      </c>
      <c r="Q1707" t="str">
        <v>Elliot Torre Cratz</v>
      </c>
      <c r="R1707">
        <v>1004346173</v>
      </c>
      <c r="S1707" t="str">
        <v>COSTA</v>
      </c>
    </row>
    <row r="1708" xml:space="preserve">
      <c r="A1708">
        <v>1707</v>
      </c>
      <c r="B1708">
        <v>12466820</v>
      </c>
      <c r="C1708" t="str">
        <v>REQUEST</v>
      </c>
      <c r="D1708" t="str">
        <v>CERRADO</v>
      </c>
      <c r="E1708" t="str">
        <v>TIENDA</v>
      </c>
      <c r="F1708" t="str">
        <v>VERIFICADOR</v>
      </c>
      <c r="G1708" t="str">
        <v>VERIFICADOR</v>
      </c>
      <c r="H1708" t="str">
        <v>NEWLAND</v>
      </c>
      <c r="I1708"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H193026377 VERIFICADOR DE PRECIOS ELO ESY10I1B_x000d_
NQ2C8H000400 VERIFICADOR DE PRECIOS NEWLAND NQ1000_x000d_
NQ2CAH000815 VERIFICADOR DE PRECIOS NEWLAND NQ1000_x000d_
_x000d_
Gracias</v>
      </c>
      <c r="J1708" t="str">
        <v>NO APLICA</v>
      </c>
      <c r="K1708" t="str">
        <v>AHD05439:Copied from Request 12461454</v>
      </c>
      <c r="L1708" t="str">
        <v>Se realizó la configuración en la red de cada uno de los equuipos; se dejan operativos</v>
      </c>
      <c r="M1708">
        <v>44706</v>
      </c>
      <c r="N1708">
        <v>44707</v>
      </c>
      <c r="O1708" t="str">
        <v>M077 METRO ZIPAQUIRA</v>
      </c>
      <c r="P1708" t="str">
        <v>ZIPAQUIRA</v>
      </c>
      <c r="Q1708" t="str">
        <v>Alexander Castillo Sotelo</v>
      </c>
      <c r="R1708">
        <v>80216449</v>
      </c>
      <c r="S1708" t="str">
        <v>BOGOTA</v>
      </c>
    </row>
    <row r="1709" xml:space="preserve">
      <c r="A1709">
        <v>1708</v>
      </c>
      <c r="B1709">
        <v>12466812</v>
      </c>
      <c r="C1709" t="str">
        <v>REQUEST</v>
      </c>
      <c r="D1709" t="str">
        <v>CERRADO</v>
      </c>
      <c r="E1709" t="str">
        <v>TIENDA</v>
      </c>
      <c r="F1709" t="str">
        <v>PDA</v>
      </c>
      <c r="G1709" t="str">
        <v>PDA</v>
      </c>
      <c r="H1709" t="str">
        <v>HONEYWELL</v>
      </c>
      <c r="I1709"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19086B7D12 PDT/PDA|ESTANDAR HONEYWELL EDA51_x000d_
19086B811F PDT/PDA|ESTANDAR HONEYWELL EDA51_x000d_
19086B847C PDT/PDA|ESTANDAR HONEYWELL EDA51_x000d_
19087B0790 PDT/PDA|ESTANDAR HONEYWELL EDA51_x000d_
19086B8484 PDT/PDA|ESTANDAR HONEYWELL EDA51_x000d_
19087B0015 PDT/PDA|ESTANDAR HONEYWELL EDA51_x000d_
21178B0370 PDT/PDA|ESTANDAR HONEYWELL EDA51_x000d_
21178B0482 PDT/PDA|ESTANDAR HONEYWELL EDA51_x000d_
21178B04FB PDT/PDA|ESTANDAR HONEYWELL EDA51_x000d_
17283522509209 PDT/PDA|ESTANDAR ZEBRA TC56CJ_x000d_
G17F62288 PDT/PDA|ESTANDAR DATALOGIC SKORPIO X3_x000d_
G17L04260 PDT/PDA|ESTANDAR DATALOGIC SKORPIO X3_x000d_
H193026377 VERIFICADOR DE PRECIOS ELO ESY10I1B</v>
      </c>
      <c r="J1709" t="str">
        <v>NO APLICA</v>
      </c>
      <c r="K1709" t="str">
        <v>AHD05439:Copied from Request 12461461</v>
      </c>
      <c r="L1709" t="str">
        <v>Se realizó la configuración en la red de cada uno de los equuipos; se dejan operativos</v>
      </c>
      <c r="M1709">
        <v>44706</v>
      </c>
      <c r="N1709">
        <v>44707</v>
      </c>
      <c r="O1709" t="str">
        <v>M077 METRO ZIPAQUIRA</v>
      </c>
      <c r="P1709" t="str">
        <v>ZIPAQUIRA</v>
      </c>
      <c r="Q1709" t="str">
        <v>ALEXANDER CASTILLO</v>
      </c>
      <c r="R1709">
        <v>80216449</v>
      </c>
      <c r="S1709" t="str">
        <v>BOGOTA</v>
      </c>
    </row>
    <row r="1710" xml:space="preserve">
      <c r="A1710">
        <v>1709</v>
      </c>
      <c r="B1710">
        <v>12466812</v>
      </c>
      <c r="C1710" t="str">
        <v>REQUEST</v>
      </c>
      <c r="D1710" t="str">
        <v>CERRADO</v>
      </c>
      <c r="E1710" t="str">
        <v>TIENDA</v>
      </c>
      <c r="F1710" t="str">
        <v>PDA</v>
      </c>
      <c r="G1710" t="str">
        <v>PDA</v>
      </c>
      <c r="H1710" t="str">
        <v>HONEYWELL</v>
      </c>
      <c r="I1710"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19086B7D12 PDT/PDA|ESTANDAR HONEYWELL EDA51_x000d_
19086B811F PDT/PDA|ESTANDAR HONEYWELL EDA51_x000d_
19086B847C PDT/PDA|ESTANDAR HONEYWELL EDA51_x000d_
19087B0790 PDT/PDA|ESTANDAR HONEYWELL EDA51_x000d_
19086B8484 PDT/PDA|ESTANDAR HONEYWELL EDA51_x000d_
19087B0015 PDT/PDA|ESTANDAR HONEYWELL EDA51_x000d_
21178B0370 PDT/PDA|ESTANDAR HONEYWELL EDA51_x000d_
21178B0482 PDT/PDA|ESTANDAR HONEYWELL EDA51_x000d_
21178B04FB PDT/PDA|ESTANDAR HONEYWELL EDA51_x000d_
17283522509209 PDT/PDA|ESTANDAR ZEBRA TC56CJ_x000d_
G17F62288 PDT/PDA|ESTANDAR DATALOGIC SKORPIO X3_x000d_
G17L04260 PDT/PDA|ESTANDAR DATALOGIC SKORPIO X3_x000d_
H193026377 VERIFICADOR DE PRECIOS ELO ESY10I1B</v>
      </c>
      <c r="J1710" t="str">
        <v>NO APLICA</v>
      </c>
      <c r="K1710" t="str">
        <v>AHD05439:Copied from Request 12461461</v>
      </c>
      <c r="L1710" t="str">
        <v>Se realizó la configuración en la red de cada uno de los equuipos; se dejan operativos</v>
      </c>
      <c r="M1710">
        <v>44706</v>
      </c>
      <c r="N1710">
        <v>44707</v>
      </c>
      <c r="O1710" t="str">
        <v>M077 METRO ZIPAQUIRA</v>
      </c>
      <c r="P1710" t="str">
        <v>ZIPAQUIRA</v>
      </c>
      <c r="Q1710" t="str">
        <v>ALEXANDER CASTILLO</v>
      </c>
      <c r="R1710">
        <v>80216449</v>
      </c>
      <c r="S1710" t="str">
        <v>BOGOTA</v>
      </c>
    </row>
    <row r="1711" xml:space="preserve">
      <c r="A1711">
        <v>1710</v>
      </c>
      <c r="B1711">
        <v>12466812</v>
      </c>
      <c r="C1711" t="str">
        <v>REQUEST</v>
      </c>
      <c r="D1711" t="str">
        <v>CERRADO</v>
      </c>
      <c r="E1711" t="str">
        <v>TIENDA</v>
      </c>
      <c r="F1711" t="str">
        <v>PDA</v>
      </c>
      <c r="G1711" t="str">
        <v>PDA</v>
      </c>
      <c r="H1711" t="str">
        <v>HONEYWELL</v>
      </c>
      <c r="I1711"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19086B7D12 PDT/PDA|ESTANDAR HONEYWELL EDA51_x000d_
19086B811F PDT/PDA|ESTANDAR HONEYWELL EDA51_x000d_
19086B847C PDT/PDA|ESTANDAR HONEYWELL EDA51_x000d_
19087B0790 PDT/PDA|ESTANDAR HONEYWELL EDA51_x000d_
19086B8484 PDT/PDA|ESTANDAR HONEYWELL EDA51_x000d_
19087B0015 PDT/PDA|ESTANDAR HONEYWELL EDA51_x000d_
21178B0370 PDT/PDA|ESTANDAR HONEYWELL EDA51_x000d_
21178B0482 PDT/PDA|ESTANDAR HONEYWELL EDA51_x000d_
21178B04FB PDT/PDA|ESTANDAR HONEYWELL EDA51_x000d_
17283522509209 PDT/PDA|ESTANDAR ZEBRA TC56CJ_x000d_
G17F62288 PDT/PDA|ESTANDAR DATALOGIC SKORPIO X3_x000d_
G17L04260 PDT/PDA|ESTANDAR DATALOGIC SKORPIO X3_x000d_
H193026377 VERIFICADOR DE PRECIOS ELO ESY10I1B</v>
      </c>
      <c r="J1711" t="str">
        <v>NO APLICA</v>
      </c>
      <c r="K1711" t="str">
        <v>AHD05439:Copied from Request 12461461</v>
      </c>
      <c r="L1711" t="str">
        <v>Se realizó la configuración en la red de cada uno de los equuipos; se dejan operativos</v>
      </c>
      <c r="M1711">
        <v>44706</v>
      </c>
      <c r="N1711">
        <v>44707</v>
      </c>
      <c r="O1711" t="str">
        <v>M077 METRO ZIPAQUIRA</v>
      </c>
      <c r="P1711" t="str">
        <v>ZIPAQUIRA</v>
      </c>
      <c r="Q1711" t="str">
        <v>ALEXANDER CASTILLO</v>
      </c>
      <c r="R1711">
        <v>80216449</v>
      </c>
      <c r="S1711" t="str">
        <v>BOGOTA</v>
      </c>
    </row>
    <row r="1712" xml:space="preserve">
      <c r="A1712">
        <v>1711</v>
      </c>
      <c r="B1712">
        <v>12445665</v>
      </c>
      <c r="C1712" t="str">
        <v>REQUEST</v>
      </c>
      <c r="D1712" t="str">
        <v>CERRADO</v>
      </c>
      <c r="E1712" t="str">
        <v>TIENDA</v>
      </c>
      <c r="F1712" t="str">
        <v>VERIFICADOR</v>
      </c>
      <c r="G1712" t="str">
        <v>VERIFICADOR</v>
      </c>
      <c r="H1712" t="str">
        <v>NEWLAND</v>
      </c>
      <c r="I1712"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su apoyo con la revision del verificador de precio de PGC; el cual no funciona. Marca ELO Serial: H193029646</v>
      </c>
      <c r="J1712" t="str">
        <v>NO APLICA</v>
      </c>
      <c r="K1712" t="str">
        <v>AHD05439:Copied from Request 12461365</v>
      </c>
      <c r="L1712" t="str">
        <v>Se restablece el equipo a los parametros de fabrica y se le actualiza el Firmware; se hace la configuracion y se instalan los archivos en la memoria interna; tambien se instalan los APK. Sin embargo no inicia el equipo porque presenta falla con la licencia del aplicativo. Se realiza todo el proceso de configuración nuevamente pero la falla continia. A lo que se comprueba que la falla corresponde a que la licencia no funciona. Se deja pendiente que el proveedor suministre la licencia correspondiente. El equipo no queda operativo.</v>
      </c>
      <c r="M1712">
        <v>44706</v>
      </c>
      <c r="N1712">
        <v>44707</v>
      </c>
      <c r="O1712" t="str">
        <v>M077 METRO ZIPAQUIRA</v>
      </c>
      <c r="P1712" t="str">
        <v>ZIPAQUIRA</v>
      </c>
      <c r="Q1712" t="str">
        <v>ALEXANDER CASTILLO</v>
      </c>
      <c r="R1712">
        <v>80216449</v>
      </c>
      <c r="S1712" t="str">
        <v>BOGOTA</v>
      </c>
    </row>
    <row r="1713" xml:space="preserve">
      <c r="A1713">
        <v>1712</v>
      </c>
      <c r="B1713">
        <v>12469400</v>
      </c>
      <c r="C1713" t="str">
        <v>REQUEST</v>
      </c>
      <c r="D1713" t="str">
        <v>CERRADO</v>
      </c>
      <c r="E1713" t="str">
        <v>TIENDA</v>
      </c>
      <c r="F1713" t="str">
        <v>PDA</v>
      </c>
      <c r="G1713" t="str">
        <v>PDA</v>
      </c>
      <c r="H1713" t="str">
        <v>HONEYWELL</v>
      </c>
      <c r="I1713"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Metro Riohacha._x000d_
Saludes_x000d_
Indicar la ubicacion del computador en la tienda o sede: Sistemas</v>
      </c>
      <c r="J1713" t="str">
        <v>NO APLICA</v>
      </c>
      <c r="K1713" t="str">
        <v>Create a new request/incident/problem/change/issue</v>
      </c>
      <c r="L1713" t="str">
        <v xml:space="preserve">Se llega a sitio; se solicita la entrega de las PDT; luego que fueron entregadas se establece comunicación con soporte para validar proceso a realizar con supervisión de este dependiendo el área de ubicación; con las PDT de  Antena y Ecommerce el proceso fue más demorado por qué se debieron configurar 2 usuarios y se presentó un problema con la red lo cual demoro el proceso alrededor de 2 horas más mientras el personal de soporte solucionó el inconveniente; luego de terminar se procede a la entrega y explicación a jefes y usuarios. </v>
      </c>
      <c r="M1713">
        <v>44706</v>
      </c>
      <c r="N1713">
        <v>44707</v>
      </c>
      <c r="O1713" t="str">
        <v>M040 METRO RIOHACHA</v>
      </c>
      <c r="P1713" t="str">
        <v>RIOHACHA</v>
      </c>
      <c r="Q1713" t="str">
        <v>Wilger Melo Prado</v>
      </c>
      <c r="R1713">
        <v>1118852348</v>
      </c>
      <c r="S1713" t="str">
        <v>COSTA</v>
      </c>
    </row>
    <row r="1714" xml:space="preserve">
      <c r="A1714">
        <v>1713</v>
      </c>
      <c r="B1714">
        <v>12469400</v>
      </c>
      <c r="C1714" t="str">
        <v>REQUEST</v>
      </c>
      <c r="D1714" t="str">
        <v>CERRADO</v>
      </c>
      <c r="E1714" t="str">
        <v>TIENDA</v>
      </c>
      <c r="F1714" t="str">
        <v>PDA</v>
      </c>
      <c r="G1714" t="str">
        <v>PDA</v>
      </c>
      <c r="H1714" t="str">
        <v>HONEYWELL</v>
      </c>
      <c r="I1714"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Metro Riohacha._x000d_
Saludes_x000d_
Indicar la ubicacion del computador en la tienda o sede: Sistemas</v>
      </c>
      <c r="J1714" t="str">
        <v>NO APLICA</v>
      </c>
      <c r="K1714" t="str">
        <v>Create a new request/incident/problem/change/issue</v>
      </c>
      <c r="L1714" t="str">
        <v xml:space="preserve">Se llega a sitio; se solicita la entrega de las PDT; luego que fueron entregadas se establece comunicación con soporte para validar proceso a realizar con supervisión de este dependiendo el área de ubicación; con las PDT de  Antena y Ecommerce el proceso fue más demorado por qué se debieron configurar 2 usuarios y se presentó un problema con la red lo cual demoro el proceso alrededor de 2 horas más mientras el personal de soporte solucionó el inconveniente; luego de terminar se procede a la entrega y explicación a jefes y usuarios. </v>
      </c>
      <c r="M1714">
        <v>44706</v>
      </c>
      <c r="N1714">
        <v>44707</v>
      </c>
      <c r="O1714" t="str">
        <v>M040 METRO RIOHACHA</v>
      </c>
      <c r="P1714" t="str">
        <v>RIOHACHA</v>
      </c>
      <c r="Q1714" t="str">
        <v>Wilger Melo Prado</v>
      </c>
      <c r="R1714">
        <v>1118852348</v>
      </c>
      <c r="S1714" t="str">
        <v>COSTA</v>
      </c>
    </row>
    <row r="1715" xml:space="preserve">
      <c r="A1715">
        <v>1714</v>
      </c>
      <c r="B1715">
        <v>12469400</v>
      </c>
      <c r="C1715" t="str">
        <v>REQUEST</v>
      </c>
      <c r="D1715" t="str">
        <v>CERRADO</v>
      </c>
      <c r="E1715" t="str">
        <v>TIENDA</v>
      </c>
      <c r="F1715" t="str">
        <v>PDA</v>
      </c>
      <c r="G1715" t="str">
        <v>PDA</v>
      </c>
      <c r="H1715" t="str">
        <v>HONEYWELL</v>
      </c>
      <c r="I1715"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Metro Riohacha._x000d_
Saludes_x000d_
Indicar la ubicacion del computador en la tienda o sede: Sistemas</v>
      </c>
      <c r="J1715" t="str">
        <v>NO APLICA</v>
      </c>
      <c r="K1715" t="str">
        <v>Create a new request/incident/problem/change/issue</v>
      </c>
      <c r="L1715" t="str">
        <v xml:space="preserve">Se llega a sitio; se solicita la entrega de las PDT; luego que fueron entregadas se establece comunicación con soporte para validar proceso a realizar con supervisión de este dependiendo el área de ubicación; con las PDT de  Antena y Ecommerce el proceso fue más demorado por qué se debieron configurar 2 usuarios y se presentó un problema con la red lo cual demoro el proceso alrededor de 2 horas más mientras el personal de soporte solucionó el inconveniente; luego de terminar se procede a la entrega y explicación a jefes y usuarios. </v>
      </c>
      <c r="M1715">
        <v>44706</v>
      </c>
      <c r="N1715">
        <v>44707</v>
      </c>
      <c r="O1715" t="str">
        <v>M040 METRO RIOHACHA</v>
      </c>
      <c r="P1715" t="str">
        <v>RIOHACHA</v>
      </c>
      <c r="Q1715" t="str">
        <v>Wilger Melo Prado</v>
      </c>
      <c r="R1715">
        <v>1118852348</v>
      </c>
      <c r="S1715" t="str">
        <v>COSTA</v>
      </c>
    </row>
    <row r="1716" xml:space="preserve">
      <c r="A1716">
        <v>1715</v>
      </c>
      <c r="B1716">
        <v>12469400</v>
      </c>
      <c r="C1716" t="str">
        <v>REQUEST</v>
      </c>
      <c r="D1716" t="str">
        <v>CERRADO</v>
      </c>
      <c r="E1716" t="str">
        <v>TIENDA</v>
      </c>
      <c r="F1716" t="str">
        <v>PDA</v>
      </c>
      <c r="G1716" t="str">
        <v>PDA</v>
      </c>
      <c r="H1716" t="str">
        <v>HONEYWELL</v>
      </c>
      <c r="I1716"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Metro Riohacha._x000d_
Saludes_x000d_
Indicar la ubicacion del computador en la tienda o sede: Sistemas</v>
      </c>
      <c r="J1716" t="str">
        <v>NO APLICA</v>
      </c>
      <c r="K1716" t="str">
        <v>Create a new request/incident/problem/change/issue</v>
      </c>
      <c r="L1716" t="str">
        <v xml:space="preserve">Se llega a sitio; se solicita la entrega de las PDT; luego que fueron entregadas se establece comunicación con soporte para validar proceso a realizar con supervisión de este dependiendo el área de ubicación; con las PDT de  Antena y Ecommerce el proceso fue más demorado por qué se debieron configurar 2 usuarios y se presentó un problema con la red lo cual demoro el proceso alrededor de 2 horas más mientras el personal de soporte solucionó el inconveniente; luego de terminar se procede a la entrega y explicación a jefes y usuarios. </v>
      </c>
      <c r="M1716">
        <v>44706</v>
      </c>
      <c r="N1716">
        <v>44707</v>
      </c>
      <c r="O1716" t="str">
        <v>M040 METRO RIOHACHA</v>
      </c>
      <c r="P1716" t="str">
        <v>RIOHACHA</v>
      </c>
      <c r="Q1716" t="str">
        <v>Wilger Melo Prado</v>
      </c>
      <c r="R1716">
        <v>1118852348</v>
      </c>
      <c r="S1716" t="str">
        <v>COSTA</v>
      </c>
    </row>
    <row r="1717">
      <c r="A1717">
        <v>1716</v>
      </c>
      <c r="B1717" t="str">
        <v>ACOMPAÑAMIENTO</v>
      </c>
      <c r="C1717" t="str">
        <v>ACOMPAÑAMIENTO</v>
      </c>
      <c r="D1717" t="str">
        <v>CERRADO</v>
      </c>
      <c r="E1717" t="str">
        <v>TIENDA</v>
      </c>
      <c r="F1717" t="str">
        <v>ACOMPAÑAMIENTO</v>
      </c>
      <c r="G1717" t="str">
        <v>ACOMPAÑAMIENTO</v>
      </c>
      <c r="H1717" t="str">
        <v>ACOMPAÑAMIENTO</v>
      </c>
      <c r="I1717" t="str">
        <v>Gestión de acompañamiento en tioenda Cencosud</v>
      </c>
      <c r="J1717" t="str">
        <v>NO APLICA</v>
      </c>
      <c r="K1717" t="str">
        <v>Gestión de acompañamiento en tioenda Cencosud</v>
      </c>
      <c r="L1717" t="str">
        <v>Se realiza desmonte de 8 cajas ; de las 8 cajas 2 son reubicadas en la línea de caja principal y una tercera en el área de pescadería; las restantes se embalaron y se ubicaron en la salade juntas; lugar asignado por el jefe de cajas para tal fin; de la mima manera se envío informe a Andrés Bornachera; con la información respectiva de el movimiento de cajas y los movimientos realizados. Las cajas quedaron rotuladas según instrucción de Andrés Bornachera.</v>
      </c>
      <c r="M1717">
        <v>44706</v>
      </c>
      <c r="N1717">
        <v>44707</v>
      </c>
      <c r="O1717" t="str">
        <v>J076 UNICENTRO TUNJA</v>
      </c>
      <c r="P1717" t="str">
        <v>TUNJA</v>
      </c>
      <c r="Q1717" t="str">
        <v>Carlos Reinero Rojas Coy</v>
      </c>
      <c r="R1717">
        <v>7320304</v>
      </c>
      <c r="S1717" t="str">
        <v>ORIENTE</v>
      </c>
    </row>
    <row r="1718">
      <c r="A1718">
        <v>1717</v>
      </c>
      <c r="B1718" t="str">
        <v>ACOMPAÑAMIENTO</v>
      </c>
      <c r="C1718" t="str">
        <v>ACOMPAÑAMIENTO</v>
      </c>
      <c r="D1718" t="str">
        <v>CERRADO</v>
      </c>
      <c r="E1718" t="str">
        <v>TIENDA</v>
      </c>
      <c r="F1718" t="str">
        <v>ACOMPAÑAMIENTO</v>
      </c>
      <c r="G1718" t="str">
        <v>ACOMPAÑAMIENTO</v>
      </c>
      <c r="H1718" t="str">
        <v>ACOMPAÑAMIENTO</v>
      </c>
      <c r="I1718" t="str">
        <v>Gestión de acompañamiento en tioenda Cencosud</v>
      </c>
      <c r="J1718" t="str">
        <v>NO APLICA</v>
      </c>
      <c r="K1718" t="str">
        <v>Gestión de acompañamiento en tioenda Cencosud</v>
      </c>
      <c r="L1718" t="str">
        <v>Se realiza desmonte de 8 cajas ; de las 8 cajas 2 son reubicadas en la línea de caja principal y una tercera en el área de pescadería; las restantes se embalaron y se ubicaron en la salade juntas; lugar asignado por el jefe de cajas para tal fin; de la mima manera se envío informe a Andrés Bornachera; con la información respectiva de el movimiento de cajas y los movimientos realizados. Las cajas quedaron rotuladas según instrucción de Andrés Bornachera.</v>
      </c>
      <c r="M1718">
        <v>44706</v>
      </c>
      <c r="N1718">
        <v>44707</v>
      </c>
      <c r="O1718" t="str">
        <v>J076 UNICENTRO TUNJA</v>
      </c>
      <c r="P1718" t="str">
        <v>TUNJA</v>
      </c>
      <c r="Q1718" t="str">
        <v>Carlos Reinero Rojas Coy</v>
      </c>
      <c r="R1718">
        <v>7320304</v>
      </c>
      <c r="S1718" t="str">
        <v>ORIENTE</v>
      </c>
    </row>
    <row r="1719">
      <c r="A1719">
        <v>1718</v>
      </c>
      <c r="B1719" t="str">
        <v>ACOMPAÑAMIENTO</v>
      </c>
      <c r="C1719" t="str">
        <v>ACOMPAÑAMIENTO</v>
      </c>
      <c r="D1719" t="str">
        <v>CERRADO</v>
      </c>
      <c r="E1719" t="str">
        <v>TIENDA</v>
      </c>
      <c r="F1719" t="str">
        <v>ACOMPAÑAMIENTO</v>
      </c>
      <c r="G1719" t="str">
        <v>ACOMPAÑAMIENTO</v>
      </c>
      <c r="H1719" t="str">
        <v>ACOMPAÑAMIENTO</v>
      </c>
      <c r="I1719" t="str">
        <v>Gestión de acompañamiento en tioenda Cencosud</v>
      </c>
      <c r="J1719" t="str">
        <v>NO APLICA</v>
      </c>
      <c r="K1719" t="str">
        <v>Gestión de acompañamiento en tioenda Cencosud</v>
      </c>
      <c r="L1719" t="str">
        <v>Se realiza desmonte de 8 cajas ; de las 8 cajas 2 son reubicadas en la línea de caja principal y una tercera en el área de pescadería; las restantes se embalaron y se ubicaron en la salade juntas; lugar asignado por el jefe de cajas para tal fin; de la mima manera se envío informe a Andrés Bornachera; con la información respectiva de el movimiento de cajas y los movimientos realizados. Las cajas quedaron rotuladas según instrucción de Andrés Bornachera.</v>
      </c>
      <c r="M1719">
        <v>44706</v>
      </c>
      <c r="N1719">
        <v>44707</v>
      </c>
      <c r="O1719" t="str">
        <v>J076 UNICENTRO TUNJA</v>
      </c>
      <c r="P1719" t="str">
        <v>TUNJA</v>
      </c>
      <c r="Q1719" t="str">
        <v>Carlos Reinero Rojas Coy</v>
      </c>
      <c r="R1719">
        <v>7320304</v>
      </c>
      <c r="S1719" t="str">
        <v>ORIENTE</v>
      </c>
    </row>
    <row r="1720" xml:space="preserve">
      <c r="A1720">
        <v>1719</v>
      </c>
      <c r="B1720">
        <v>12445665</v>
      </c>
      <c r="C1720" t="str">
        <v>REQUEST</v>
      </c>
      <c r="D1720" t="str">
        <v>CERRADO</v>
      </c>
      <c r="E1720" t="str">
        <v>TIENDA</v>
      </c>
      <c r="F1720" t="str">
        <v>VERIFICADOR</v>
      </c>
      <c r="G1720" t="str">
        <v>VERIFICADOR</v>
      </c>
      <c r="H1720" t="str">
        <v>NEWLAND</v>
      </c>
      <c r="I1720"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su apoyo con la revision del verificador de precio de PGC; el cual no funciona. Marca ELO Serial: H193029646</v>
      </c>
      <c r="J1720" t="str">
        <v>NO APLICA</v>
      </c>
      <c r="K1720" t="str">
        <v>AHD05439:Copied from Request 12461365</v>
      </c>
      <c r="L1720" t="str">
        <v>Se restablece el equipo a los parametros de fabrica y se le actualiza el Firmware; se hace la configuracion y se instalan los archivos en la memoria interna; tambien se instalan los APK. Sin embargo no inicia el equipo porque presenta falla con la licencia del aplicativo. Se realiza todo el proceso de configuración nuevamente pero la falla continia. A lo que se comprueba que la falla corresponde a que la licencia no funciona. Se deja pendiente que el proveedor suministre la licencia correspondiente. El equipo no queda operativo.</v>
      </c>
      <c r="M1720">
        <v>44706</v>
      </c>
      <c r="N1720">
        <v>44707</v>
      </c>
      <c r="O1720" t="str">
        <v>M077 METRO ZIPAQUIRA</v>
      </c>
      <c r="P1720" t="str">
        <v>ZIPAQUIRA</v>
      </c>
      <c r="Q1720" t="str">
        <v>ALEXANDER CASTILLO</v>
      </c>
      <c r="R1720">
        <v>80216449</v>
      </c>
      <c r="S1720" t="str">
        <v>BOGOTA</v>
      </c>
    </row>
    <row r="1721" xml:space="preserve">
      <c r="A1721">
        <v>1720</v>
      </c>
      <c r="B1721">
        <v>12461388</v>
      </c>
      <c r="C1721" t="str">
        <v>REQUEST</v>
      </c>
      <c r="D1721" t="str">
        <v>CERRADO</v>
      </c>
      <c r="E1721" t="str">
        <v>TIENDA</v>
      </c>
      <c r="F1721" t="str">
        <v>VERIFICADOR</v>
      </c>
      <c r="G1721" t="str">
        <v>VERIFICADOR</v>
      </c>
      <c r="H1721" t="str">
        <v>NEWLAND</v>
      </c>
      <c r="I1721"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NQ2C8H000162 VERIFICADOR DE PRECIOS NEWLAND NQ1000_x000d_
NQ2C8H000367 VERIFICADOR DE PRECIOS NEWLAND NQ1000_x000d_
S16130522501039 VERIFICADOR DE PRECIOS ZEBRA MK 3190_x000d_
S17102522504225 VERIFICADOR DE PRECIOS ZEBRA MK 3190_x000d_
S17102522504220 VERIFICADOR DE PRECIOS ZEBRA MK 3190_x000d_
</v>
      </c>
      <c r="J1721" t="str">
        <v>NO APLICA</v>
      </c>
      <c r="K1721" t="str">
        <v>AHD05439:Copied from Request 12461366</v>
      </c>
      <c r="L1721" t="str">
        <v>Se realizó la configuración de red en cada uno de los equipos. Se dejan operativos todos los equipos.</v>
      </c>
      <c r="M1721">
        <v>44707</v>
      </c>
      <c r="N1721">
        <v>44708</v>
      </c>
      <c r="O1721" t="str">
        <v>J044 JUMBO CHIA</v>
      </c>
      <c r="P1721" t="str">
        <v>CHIA</v>
      </c>
      <c r="Q1721" t="str">
        <v>Alexander Castillo Sotelo</v>
      </c>
      <c r="R1721">
        <v>80216449</v>
      </c>
      <c r="S1721" t="str">
        <v>BOGOTA</v>
      </c>
    </row>
    <row r="1722" xml:space="preserve">
      <c r="A1722">
        <v>1721</v>
      </c>
      <c r="B1722">
        <v>12461387</v>
      </c>
      <c r="C1722" t="str">
        <v>REQUEST</v>
      </c>
      <c r="D1722" t="str">
        <v>CERRADO</v>
      </c>
      <c r="E1722" t="str">
        <v>TIENDA</v>
      </c>
      <c r="F1722" t="str">
        <v>PDA</v>
      </c>
      <c r="G1722" t="str">
        <v>PDA</v>
      </c>
      <c r="H1722" t="str">
        <v>HONEYWELL</v>
      </c>
      <c r="I1722" t="str" xml:space="preserve">
        <v xml:space="preserve">Buenas Tardes_x000d_
_x000d_
Por favor realizar la configuración según el manual enviado y diligenciar el Sharepoint Compartido por correo para las siguientes PDA; Conectarlas a la red con el usuario y contraseña enviado_x000d_
_x000d_
21175B720D PDT/PDA|ESTANDAR HONEYWELL EDA51_x000d_
21175B7951 PDT/PDA|ESTANDAR HONEYWELL EDA51_x000d_
21175B45F7 PDT/PDA|ESTANDAR HONEYWELL EDA51_x000d_
21175B7267 PDT/PDA|ESTANDAR HONEYWELL EDA51_x000d_
21175B7728 PDT/PDA|ESTANDAR HONEYWELL EDA51_x000d_
21175B7578 PDT/PDA|ESTANDAR HONEYWELL EDA51_x000d_
21175B64C7 PDT/PDA|ESTANDAR HONEYWELL EDA51_x000d_
21175B5BD8 PDT/PDA|ESTANDAR HONEYWELL EDA51_x000d_
21175B6FD9 PDT/PDA|ESTANDAR HONEYWELL EDA51_x000d_
19086B50AC PDT/PDA|ESTANDAR HONEYWELL EDA51_x000d_
20073B27D1 PDT/PDA|ESTANDAR HONEYWELL EDA51_x000d_
20073B28F2 PDT/PDA|ESTANDAR HONEYWELL EDA51_x000d_
20073B26EC PDT/PDA|ESTANDAR HONEYWELL EDA51_x000d_
Gracias_x000d_
</v>
      </c>
      <c r="J1722" t="str">
        <v>NO APLICA</v>
      </c>
      <c r="K1722" t="str">
        <v>AHD05439:Copied from Request 12461365</v>
      </c>
      <c r="L1722" t="str">
        <v>Se realizó la configuración de red en cada uno de los equipos y se actualizo el Firmware de 3 PDA además de hacer la configuración completa de estas mismas. Se dejan operativos todos los equipos.</v>
      </c>
      <c r="M1722">
        <v>44707</v>
      </c>
      <c r="N1722">
        <v>44708</v>
      </c>
      <c r="O1722" t="str">
        <v>J044 JUMBO CHIA</v>
      </c>
      <c r="P1722" t="str">
        <v>CHIA</v>
      </c>
      <c r="Q1722" t="str">
        <v>Alexander Castillo Sotelo</v>
      </c>
      <c r="R1722">
        <v>80216449</v>
      </c>
      <c r="S1722" t="str">
        <v>BOGOTA</v>
      </c>
    </row>
    <row r="1723" xml:space="preserve">
      <c r="A1723">
        <v>1722</v>
      </c>
      <c r="B1723">
        <v>12461387</v>
      </c>
      <c r="C1723" t="str">
        <v>REQUEST</v>
      </c>
      <c r="D1723" t="str">
        <v>CERRADO</v>
      </c>
      <c r="E1723" t="str">
        <v>TIENDA</v>
      </c>
      <c r="F1723" t="str">
        <v>PDA</v>
      </c>
      <c r="G1723" t="str">
        <v>PDA</v>
      </c>
      <c r="H1723" t="str">
        <v>HONEYWELL</v>
      </c>
      <c r="I1723" t="str" xml:space="preserve">
        <v xml:space="preserve">Buenas Tardes_x000d_
_x000d_
Por favor realizar la configuración según el manual enviado y diligenciar el Sharepoint Compartido por correo para las siguientes PDA; Conectarlas a la red con el usuario y contraseña enviado_x000d_
_x000d_
21175B720D PDT/PDA|ESTANDAR HONEYWELL EDA51_x000d_
21175B7951 PDT/PDA|ESTANDAR HONEYWELL EDA51_x000d_
21175B45F7 PDT/PDA|ESTANDAR HONEYWELL EDA51_x000d_
21175B7267 PDT/PDA|ESTANDAR HONEYWELL EDA51_x000d_
21175B7728 PDT/PDA|ESTANDAR HONEYWELL EDA51_x000d_
21175B7578 PDT/PDA|ESTANDAR HONEYWELL EDA51_x000d_
21175B64C7 PDT/PDA|ESTANDAR HONEYWELL EDA51_x000d_
21175B5BD8 PDT/PDA|ESTANDAR HONEYWELL EDA51_x000d_
21175B6FD9 PDT/PDA|ESTANDAR HONEYWELL EDA51_x000d_
19086B50AC PDT/PDA|ESTANDAR HONEYWELL EDA51_x000d_
20073B27D1 PDT/PDA|ESTANDAR HONEYWELL EDA51_x000d_
20073B28F2 PDT/PDA|ESTANDAR HONEYWELL EDA51_x000d_
20073B26EC PDT/PDA|ESTANDAR HONEYWELL EDA51_x000d_
Gracias_x000d_
</v>
      </c>
      <c r="J1723" t="str">
        <v>NO APLICA</v>
      </c>
      <c r="K1723" t="str">
        <v>AHD05439:Copied from Request 12461365</v>
      </c>
      <c r="L1723" t="str">
        <v>Se realizó la configuración de red en cada uno de los equipos y se actualizo el Firmware de 3 PDA además de hacer la configuración completa de estas mismas. Se dejan operativos todos los equipos.</v>
      </c>
      <c r="M1723">
        <v>44707</v>
      </c>
      <c r="N1723">
        <v>44708</v>
      </c>
      <c r="O1723" t="str">
        <v>J044 JUMBO CHIA</v>
      </c>
      <c r="P1723" t="str">
        <v>CHIA</v>
      </c>
      <c r="Q1723" t="str">
        <v>Alexander Castillo Sotelo</v>
      </c>
      <c r="R1723">
        <v>80216449</v>
      </c>
      <c r="S1723" t="str">
        <v>BOGOTA</v>
      </c>
    </row>
    <row r="1724" xml:space="preserve">
      <c r="A1724">
        <v>1723</v>
      </c>
      <c r="B1724">
        <v>12466614</v>
      </c>
      <c r="C1724" t="str">
        <v>REQUEST</v>
      </c>
      <c r="D1724" t="str">
        <v>CERRADO</v>
      </c>
      <c r="E1724" t="str">
        <v>TIENDA</v>
      </c>
      <c r="F1724" t="str">
        <v>VERIFICADOR</v>
      </c>
      <c r="G1724" t="str">
        <v>VERIFICADOR</v>
      </c>
      <c r="H1724" t="str">
        <v>NEWLAND</v>
      </c>
      <c r="I1724"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Buenas tardes; porfavor me colaboran; el verificador de la seccion de PGC no funciona. Gracias.</v>
      </c>
      <c r="J1724" t="str">
        <v>NO APLICA</v>
      </c>
      <c r="K1724" t="str">
        <v>AHD05439:Copied from Request 12455265</v>
      </c>
      <c r="L1724" t="str" xml:space="preserve">
        <v xml:space="preserve">Se realiza revisión del verificador mencionado y se encuentra problemas al momento de scanear ya que no toma el producto; se revisa su registro de IP del servidor; se configuran nuevamente los archivos de config y license y se conecta a la cswlan12; se pone a prueba y la falla continua; el verificador sube a la plataforma de Jumbo pero no scanea ningún código; se realiza la configuración paso a paso con el manual de servicio y comprando su configuración con un verificador operativo; pero la novedad persiste. Se comunica con Fabiola Díaz y se trata de solucionar el servicio con un código de diagnóstico sin resultado alguno._x000d_
Este verificado ya se había revisado con apoyo de Harold Gonzales en un servicio anterior con el CAU 12388493 y se dedujo que se requería Board o un verificador de reemplazo ya que el modulo laser si toma los códigos solamente en la opción de TEST; pero en la plataforma de Jumbo no scanea ningún producto; se descarta que sea modulo laser y se solicita Board o un equipo como tal; por favor devolver la llamada a Fabiola Diaz para solicitud de Board o equipo completo._x000d_
</v>
      </c>
      <c r="M1724">
        <v>44707</v>
      </c>
      <c r="N1724">
        <v>44708</v>
      </c>
      <c r="O1724" t="str">
        <v>J047 JUMBO GIRARDOT</v>
      </c>
      <c r="P1724" t="str">
        <v>GIRARDOT</v>
      </c>
      <c r="Q1724" t="str">
        <v>Rafael Ricardo ardila puentes</v>
      </c>
      <c r="R1724">
        <v>1018419858</v>
      </c>
      <c r="S1724" t="str">
        <v>OCCIDENTE</v>
      </c>
    </row>
    <row r="1725" xml:space="preserve">
      <c r="A1725">
        <v>1724</v>
      </c>
      <c r="B1725">
        <v>12466614</v>
      </c>
      <c r="C1725" t="str">
        <v>REQUEST</v>
      </c>
      <c r="D1725" t="str">
        <v>CERRADO</v>
      </c>
      <c r="E1725" t="str">
        <v>TIENDA</v>
      </c>
      <c r="F1725" t="str">
        <v>VERIFICADOR</v>
      </c>
      <c r="G1725" t="str">
        <v>VERIFICADOR</v>
      </c>
      <c r="H1725" t="str">
        <v>NEWLAND</v>
      </c>
      <c r="I1725"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Buenas tardes; porfavor me colaboran; el verificador de la seccion de PGC no funciona. Gracias.</v>
      </c>
      <c r="J1725" t="str">
        <v>NO APLICA</v>
      </c>
      <c r="K1725" t="str">
        <v>AHD05439:Copied from Request 12455265</v>
      </c>
      <c r="L1725" t="str" xml:space="preserve">
        <v xml:space="preserve">Se realiza revisión del verificador mencionado y se encuentra problemas al momento de scanear ya que no toma el producto; se revisa su registro de IP del servidor; se configuran nuevamente los archivos de config y license y se conecta a la cswlan12; se pone a prueba y la falla continua; el verificador sube a la plataforma de Jumbo pero no scanea ningún código; se realiza la configuración paso a paso con el manual de servicio y comprando su configuración con un verificador operativo; pero la novedad persiste. Se comunica con Fabiola Díaz y se trata de solucionar el servicio con un código de diagnóstico sin resultado alguno._x000d_
Este verificado ya se había revisado con apoyo de Harold Gonzales en un servicio anterior con el CAU 12388493 y se dedujo que se requería Board o un verificador de reemplazo ya que el modulo laser si toma los códigos solamente en la opción de TEST; pero en la plataforma de Jumbo no scanea ningún producto; se descarta que sea modulo laser y se solicita Board o un equipo como tal; por favor devolver la llamada a Fabiola Diaz para solicitud de Board o equipo completo._x000d_
</v>
      </c>
      <c r="M1725">
        <v>44707</v>
      </c>
      <c r="N1725">
        <v>44708</v>
      </c>
      <c r="O1725" t="str">
        <v>J047 JUMBO GIRARDOT</v>
      </c>
      <c r="P1725" t="str">
        <v>GIRARDOT</v>
      </c>
      <c r="Q1725" t="str">
        <v>Rafael Ricardo ardila puentes</v>
      </c>
      <c r="R1725">
        <v>1018419858</v>
      </c>
      <c r="S1725" t="str">
        <v>OCCIDENTE</v>
      </c>
    </row>
    <row r="1726" xml:space="preserve">
      <c r="A1726">
        <v>1725</v>
      </c>
      <c r="B1726">
        <v>12473796</v>
      </c>
      <c r="C1726" t="str">
        <v>INCIDENT</v>
      </c>
      <c r="D1726" t="str">
        <v>CERRADO</v>
      </c>
      <c r="E1726" t="str">
        <v>TIENDA</v>
      </c>
      <c r="F1726" t="str">
        <v>POS</v>
      </c>
      <c r="G1726" t="str">
        <v>POS</v>
      </c>
      <c r="H1726" t="str">
        <v>WINCOR</v>
      </c>
      <c r="I1726" t="str" xml:space="preserve">
        <v xml:space="preserve">Datos usuario_x000d_
Nombre: Yudis Gallego Florez_x000d_
Correo: Yudis.Gallego@cencosud.com.co_x000d_
Usuario AD: YGallegF_x000d_
Pais: Colombia_x000d_
Ubicacion: M085 METRO MONTERIA_x000d_
Zona: Colombia Costa_x000d_
Unidad de Negocio: Supermercados_x000d_
Servicio: Tiendas &amp; Centros de Distribucion_x000d_
Telefono: 3105365977_x000d_
Anexo: 7830101_x000d_
Descripcion: Buenas tardes para que me hagan el favor de colaborarme con la pos 11 ya que no funciona la impresora gracias por la atencion prestada</v>
      </c>
      <c r="J1726" t="str">
        <v>NO APLICA</v>
      </c>
      <c r="K1726" t="str">
        <v>Create a new request/incident/problem/change/issue</v>
      </c>
      <c r="L1726" t="str">
        <v xml:space="preserve">Usuario informa falla en la pos 11 ya que no funciona la impresora se procede a realizar mantenimiento preventivo a la pos y se procede a realizar pruebas; pero esta sigue con el mismo problema lo que se evidencia que la impresora tiene el led del slip parpadeando por lo que genera un bloque al sistema operativo de la pos. Por lo que se procede a realizar mantenimiento y desarme de la impresora térmica esta se encontró con 'papel por lo que se retira luego de eso se realiza pruebas por lo que esta sigue con el problema por lo que informo a la persona remota de la tienda que el problema persiste en las pos N° 11; lo que el me indica que realice un cambio de la impresora para dejar operativa la caja.     ONSERVACIONES: por autorización de la persona remota encargada de la tienda se procede a realizar el cambio de la impresora que está en el puesto de DONA para dejar la pos 11 operativa ya que él va a requerir la impresora para que quede en la pos de dona. </v>
      </c>
      <c r="M1726">
        <v>44708</v>
      </c>
      <c r="N1726">
        <v>44708</v>
      </c>
      <c r="O1726" t="str">
        <v>M085 METRO MONTERIA</v>
      </c>
      <c r="P1726" t="str">
        <v>MONTERIA</v>
      </c>
      <c r="Q1726" t="str">
        <v xml:space="preserve">Sharon Yaneth Kerguelen Wilches </v>
      </c>
      <c r="R1726">
        <v>1067917448</v>
      </c>
      <c r="S1726" t="str">
        <v>COSTA</v>
      </c>
    </row>
    <row r="1727" xml:space="preserve">
      <c r="A1727">
        <v>1726</v>
      </c>
      <c r="B1727">
        <v>12473798</v>
      </c>
      <c r="C1727" t="str">
        <v>INCIDENT</v>
      </c>
      <c r="D1727" t="str">
        <v>CERRADO</v>
      </c>
      <c r="E1727" t="str">
        <v>TIENDA</v>
      </c>
      <c r="F1727" t="str">
        <v>POS</v>
      </c>
      <c r="G1727" t="str">
        <v>POS</v>
      </c>
      <c r="H1727" t="str">
        <v>WINCOR</v>
      </c>
      <c r="I1727" t="str" xml:space="preserve">
        <v xml:space="preserve">Datos usuario_x000d_
Nombre: Yudis Gallego Florez_x000d_
Correo: Yudis.Gallego@cencosud.com.co_x000d_
Usuario AD: YGallegF_x000d_
Pais: Colombia_x000d_
Ubicacion: M085 METRO MONTERIA_x000d_
Zona: Colombia Costa_x000d_
Unidad de Negocio: Supermercados_x000d_
Servicio: Tiendas &amp; Centros de Distribucion_x000d_
Telefono: 3105365977_x000d_
Anexo: 7830101_x000d_
Descripcion: Buenas tardes para que me hagan el favor de colaborarme con la pos 5 ya que no funciona gracias por la atencion prestada</v>
      </c>
      <c r="J1727" t="str">
        <v>NO APLICA</v>
      </c>
      <c r="K1727" t="str">
        <v>Create a new request/incident/problem/change/issue</v>
      </c>
      <c r="L1727" t="str">
        <v xml:space="preserve">Usuario reporta falla en las pos N° 5 ya que esta estaba apagada y no funcionaba por lo que se procede a realizar mantenimiento preventivo a la pos quedando operativa y funcional.                                                                                                                                                                                                                           OBSERVACIONES: la pos queda operativa. </v>
      </c>
      <c r="M1727">
        <v>44707</v>
      </c>
      <c r="N1727">
        <v>44708</v>
      </c>
      <c r="O1727" t="str">
        <v>M085 METRO MONTERIA</v>
      </c>
      <c r="P1727" t="str">
        <v>MONTERIA</v>
      </c>
      <c r="Q1727" t="str">
        <v xml:space="preserve">Sharon Yaneth Kerguelen Wilches </v>
      </c>
      <c r="R1727">
        <v>1067917448</v>
      </c>
      <c r="S1727" t="str">
        <v>COSTA</v>
      </c>
    </row>
    <row r="1728" xml:space="preserve">
      <c r="A1728">
        <v>1727</v>
      </c>
      <c r="B1728">
        <v>12453288</v>
      </c>
      <c r="C1728" t="str">
        <v>REQUEST</v>
      </c>
      <c r="D1728" t="str">
        <v>CERRADO</v>
      </c>
      <c r="E1728" t="str">
        <v>TIENDA</v>
      </c>
      <c r="F1728" t="str">
        <v>POS</v>
      </c>
      <c r="G1728" t="str">
        <v>POS</v>
      </c>
      <c r="H1728" t="str">
        <v>WINCOR</v>
      </c>
      <c r="I1728"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me podrian colaborar con la pos 11 ya que desde sistemas verificaron y me informan que la caja les aparece fuera de lineal y por tal motivo no nos pudieron ayudar espero nos colabore ya que es de suma importancia ya que solo contamos con 6 cajas en el lineal</v>
      </c>
      <c r="J1728" t="str">
        <v>NO APLICA</v>
      </c>
      <c r="K1728" t="str">
        <v>Se realiza envio de DISPLAY USUARIO con Guía No. 2071793894 el 25/05/2022. Se transfiere para su gestión.Confirmar si la parte ya fue entregada y proceder con la instalación; gestion del ticket y la parte en SGP.</v>
      </c>
      <c r="L1728" t="str">
        <v>Se procede a validar el correo de ingreso y se localiza la sección de líneas de caja para revisar la pos 11 identificada con número serial 6422492769 y con número de placa de inventario 005675; la cual indica que no sube al sistema. Teniendo en cuenta que no sube; se procede a validar que la pos aun continue en línea; para ello se enciende la pos y se espera que suba; se valida que el error es por el visor el cual se procede a confirma que halla llegado el repuesto; se dirige a seguridad y confirman que está en sala de sistema; se busca en sala de sistema y se procede a instalar en la pos 11; se instala y se apaga la caja y se espera que suba en línea. se confirma que la pos sube correctamente y se espera que la usuaria haga pruebas de ingreso de usuario y registro o cancelación de productos. se realizan las pruebas a satisfacción quedan funcional la pos.</v>
      </c>
      <c r="M1728">
        <v>44708</v>
      </c>
      <c r="N1728">
        <v>44708</v>
      </c>
      <c r="O1728" t="str">
        <v>M195 METRO SANTA LUCIA</v>
      </c>
      <c r="P1728" t="str">
        <v>SANTA LUCIA</v>
      </c>
      <c r="Q1728" t="str">
        <v>LUIS FERNANDO QUIROGA SANCHEZ</v>
      </c>
      <c r="R1728">
        <v>1075267773</v>
      </c>
      <c r="S1728" t="str">
        <v>OCCIDENTE</v>
      </c>
    </row>
    <row r="1729" xml:space="preserve">
      <c r="A1729">
        <v>1728</v>
      </c>
      <c r="B1729">
        <v>12466560</v>
      </c>
      <c r="C1729" t="str">
        <v>REQUEST</v>
      </c>
      <c r="D1729" t="str">
        <v>CERRADO</v>
      </c>
      <c r="E1729" t="str">
        <v>TIENDA</v>
      </c>
      <c r="F1729" t="str">
        <v>IMPRESORA</v>
      </c>
      <c r="G1729" t="str">
        <v>IMPRESORA</v>
      </c>
      <c r="H1729" t="str">
        <v>ZEBRA</v>
      </c>
      <c r="I1729"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Buenos dias; por favor no colabora con la configuracion y parametros; ya que; no reconoce el papel. IP 10.131.10.51 Por favor solicito con urgencia Gracias</v>
      </c>
      <c r="J1729" t="str">
        <v>NO APLICA</v>
      </c>
      <c r="K1729" t="str" xml:space="preserve">
        <v xml:space="preserve">Buen dia_x000d_
Solicito de su ayuda con la validacion de la flejera stikers de escritorio con serial 52J192702877_x000d_
del area comercial; que esta presenta fallas al momento de imprimir; esta saliendo mas de un metro de papel y no esta calibrando correctamente y cuando calibra imprime 4 peroques y se alarma; y deja de funcionar</v>
      </c>
      <c r="L1729" t="str">
        <v>Se realiza revisión de la impresora Zebra ya que no reconoce cinta ni papel y se encuentra con error de sensores; se prosigue a dar solución a la falla; ingresando a la opción de sensores de la impresora y realizando una calibración manual de los sensores ajustando primero el sticker; se espera aproximadamente 5minutos mientras la impresora realiza su reajuste y calibración; al terminar se evidencia que se da solución a la falla; se pone a prueba solicitándole a varios usuarios que realicen pruebas de impresión; se corrige la falla y queda sin novedad</v>
      </c>
      <c r="M1729">
        <v>44707</v>
      </c>
      <c r="N1729">
        <v>44708</v>
      </c>
      <c r="O1729" t="str">
        <v>J047 JUMBO GIRARDOT</v>
      </c>
      <c r="P1729" t="str">
        <v>GIRARDOT</v>
      </c>
      <c r="Q1729" t="str">
        <v>Rafael Ricardo ardila puentes</v>
      </c>
      <c r="R1729">
        <v>1018419858</v>
      </c>
      <c r="S1729" t="str">
        <v>OCCIDENTE</v>
      </c>
    </row>
    <row r="1730" xml:space="preserve">
      <c r="A1730">
        <v>1729</v>
      </c>
      <c r="B1730">
        <v>12470459</v>
      </c>
      <c r="C1730" t="str">
        <v>REQUEST</v>
      </c>
      <c r="D1730" t="str">
        <v>CERRADO</v>
      </c>
      <c r="E1730" t="str">
        <v>TIENDA</v>
      </c>
      <c r="F1730" t="str">
        <v>IMPRESORA</v>
      </c>
      <c r="G1730" t="str">
        <v>IMPRESORA</v>
      </c>
      <c r="H1730" t="str">
        <v>ZEBRA</v>
      </c>
      <c r="I1730"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solicito de su colaboracion configurando mi computador a la impresora de flejes que se encuentra funcionando mientras se tiene solucion a la que esta fuera de servicio ya que es de vital importancia para generar los PEPS del area de bodega la IP es 10.131.100.50 y el pc es 10.131.100.71</v>
      </c>
      <c r="J1730" t="str">
        <v>NO APLICA</v>
      </c>
      <c r="K1730" t="str">
        <v>Create a new request/incident/problem/change/issue</v>
      </c>
      <c r="L1730" t="str">
        <v xml:space="preserve">Este servicio no tuvo novedad ya que se logró reparar la impresora que estaba averiada con IP 10.131.100.51; por lo que no hubo necesidad de configurar el PC a la otra impresora con IP 10.131.100.50; por tal motivo se deja el equipo tal como estaba y configurada a la misma impresora con IP 10.131.100.51; ya que se logró reparar su error de censores que en estado funcional </v>
      </c>
      <c r="M1730">
        <v>44708</v>
      </c>
      <c r="N1730">
        <v>44708</v>
      </c>
      <c r="O1730" t="str">
        <v>J047 JUMBO GIRARDOT</v>
      </c>
      <c r="P1730" t="str">
        <v>GIRARDOT</v>
      </c>
      <c r="Q1730" t="str">
        <v>Rafael Ricardo ardila puentes</v>
      </c>
      <c r="R1730">
        <v>1018419858</v>
      </c>
      <c r="S1730" t="str">
        <v>OCCIDENTE</v>
      </c>
    </row>
    <row r="1731" xml:space="preserve">
      <c r="A1731">
        <v>1730</v>
      </c>
      <c r="B1731">
        <v>12475797</v>
      </c>
      <c r="C1731" t="str">
        <v>INCIDENT</v>
      </c>
      <c r="D1731" t="str">
        <v>CERRADO</v>
      </c>
      <c r="E1731" t="str">
        <v>TIENDA</v>
      </c>
      <c r="F1731" t="str">
        <v>POS</v>
      </c>
      <c r="G1731" t="str">
        <v>POS</v>
      </c>
      <c r="H1731" t="str">
        <v>WINCOR</v>
      </c>
      <c r="I1731" t="str" xml:space="preserve">
        <v xml:space="preserve">Datos usuario_x000d_
Nombre: Luis Fernando Narvaez_x000d_
Correo: LuisFernando.Narvaez@cencosud.com.co_x000d_
Usuario AD: LuNarvae_x000d_
Pais: Colombia_x000d_
Ubicacion: M085 METRO MONTERIA_x000d_
Zona: Colombia Costa_x000d_
Unidad de Negocio: Supermercados_x000d_
Servicio: Tiendas &amp; Centros de Distribucion_x000d_
Telefono: 3133553785_x000d_
Anexo: 7830101_x000d_
Descripcion: buenas tardes me colaboran sacando el cajero que se encuentra ingresado en la pos numero 13 la caja se encuentra reiniciando</v>
      </c>
      <c r="J1731" t="str">
        <v>NO APLICA</v>
      </c>
      <c r="K1731" t="str">
        <v>Create a new request/incident/problem/change/issue</v>
      </c>
      <c r="L1731" t="str">
        <v>Usuario reporta falla en las pos N° 13  la caja se encuentra reiniciando y no inicia el sistema operativo se realiza las siguientes pruebas realizando mantenimiento preventivo por lo que esta queda igual. Se procede a realizar a iniciar la pos con una memora RAM pero esta sigue igual; se procede realizar el cambio de board pero esta sigue igual por lo que se le informa a la persona encargada de la tienda que se debe cambiar la pos ya que esta no inicia.                                                                                                                                                                                                                                                                        OBSERCACIONES: la pos no queda operativa ya que se requiere cambio.</v>
      </c>
      <c r="M1731">
        <v>44708</v>
      </c>
      <c r="N1731">
        <v>44708</v>
      </c>
      <c r="O1731" t="str">
        <v>M085 METRO MONTERIA</v>
      </c>
      <c r="P1731" t="str">
        <v>MONTERIA</v>
      </c>
      <c r="Q1731" t="str">
        <v xml:space="preserve">Sharon Yaneth Kerguelen Wilches </v>
      </c>
      <c r="R1731">
        <v>1067917448</v>
      </c>
      <c r="S1731" t="str">
        <v>COSTA</v>
      </c>
    </row>
    <row r="1732">
      <c r="A1732">
        <v>1731</v>
      </c>
      <c r="B1732" t="str">
        <v>ACOMPAÑAMIENTO</v>
      </c>
      <c r="C1732" t="str">
        <v>ACOMPAÑAMIENTO</v>
      </c>
      <c r="D1732" t="str">
        <v>CERRADO</v>
      </c>
      <c r="E1732" t="str">
        <v>CRC</v>
      </c>
      <c r="F1732" t="str">
        <v>ACOMPAÑAMIENTO</v>
      </c>
      <c r="G1732" t="str">
        <v>ACOMPAÑAMIENTO</v>
      </c>
      <c r="H1732" t="str">
        <v>ACOMPAÑAMIENTO</v>
      </c>
      <c r="I1732" t="str">
        <v>Gestión de soporte técnico en el Centro de Reparación</v>
      </c>
      <c r="J1732" t="str">
        <v>NO APLICA</v>
      </c>
      <c r="K1732" t="str">
        <v>Gestión de soporte técnico en el Centro de Reparación</v>
      </c>
      <c r="L1732" t="str">
        <v>Se realiza actividad de acompañamiento en CRC</v>
      </c>
      <c r="M1732">
        <v>44708</v>
      </c>
      <c r="N1732">
        <v>44708</v>
      </c>
      <c r="O1732" t="str">
        <v>CENTRO DE REPARACIÓN</v>
      </c>
      <c r="P1732" t="str">
        <v>BOGOTA</v>
      </c>
      <c r="Q1732" t="str">
        <v>DIEGO ALBERTO TORRES CRUZ</v>
      </c>
      <c r="R1732">
        <v>1000466791</v>
      </c>
      <c r="S1732" t="str">
        <v>BOGOTA</v>
      </c>
    </row>
    <row r="1733">
      <c r="A1733">
        <v>1732</v>
      </c>
      <c r="B1733" t="str">
        <v>ACOMPAÑAMIENTO</v>
      </c>
      <c r="C1733" t="str">
        <v>ACOMPAÑAMIENTO</v>
      </c>
      <c r="D1733" t="str">
        <v>CERRADO</v>
      </c>
      <c r="E1733" t="str">
        <v>CRC</v>
      </c>
      <c r="F1733" t="str">
        <v>ACOMPAÑAMIENTO</v>
      </c>
      <c r="G1733" t="str">
        <v>ACOMPAÑAMIENTO</v>
      </c>
      <c r="H1733" t="str">
        <v>ACOMPAÑAMIENTO</v>
      </c>
      <c r="I1733" t="str">
        <v>Gestión de soporte técnico en el Centro de Reparación</v>
      </c>
      <c r="J1733" t="str">
        <v>NO APLICA</v>
      </c>
      <c r="K1733" t="str">
        <v>Gestión de soporte técnico en el Centro de Reparación</v>
      </c>
      <c r="L1733" t="str">
        <v>Se realiza actividad de acompañamiento en CRC</v>
      </c>
      <c r="M1733">
        <v>44708</v>
      </c>
      <c r="N1733">
        <v>44708</v>
      </c>
      <c r="O1733" t="str">
        <v>CENTRO DE REPARACIÓN</v>
      </c>
      <c r="P1733" t="str">
        <v>BOGOTA</v>
      </c>
      <c r="Q1733" t="str">
        <v>DIEGO ALBERTO TORRES CRUZ</v>
      </c>
      <c r="R1733">
        <v>1000466791</v>
      </c>
      <c r="S1733" t="str">
        <v>BOGOTA</v>
      </c>
    </row>
    <row r="1734">
      <c r="A1734">
        <v>1733</v>
      </c>
      <c r="B1734" t="str">
        <v>ACOMPAÑAMIENTO</v>
      </c>
      <c r="C1734" t="str">
        <v>ACOMPAÑAMIENTO</v>
      </c>
      <c r="D1734" t="str">
        <v>CERRADO</v>
      </c>
      <c r="E1734" t="str">
        <v>CRC</v>
      </c>
      <c r="F1734" t="str">
        <v>ACOMPAÑAMIENTO</v>
      </c>
      <c r="G1734" t="str">
        <v>ACOMPAÑAMIENTO</v>
      </c>
      <c r="H1734" t="str">
        <v>ACOMPAÑAMIENTO</v>
      </c>
      <c r="I1734" t="str">
        <v>Gestión de soporte técnico en el Centro de Reparación</v>
      </c>
      <c r="J1734" t="str">
        <v>NO APLICA</v>
      </c>
      <c r="K1734" t="str">
        <v>Gestión de soporte técnico en el Centro de Reparación</v>
      </c>
      <c r="L1734" t="str">
        <v>Se realiza actividad de acompañamiento en CRC</v>
      </c>
      <c r="M1734">
        <v>44708</v>
      </c>
      <c r="N1734">
        <v>44708</v>
      </c>
      <c r="O1734" t="str">
        <v>CENTRO DE REPARACIÓN</v>
      </c>
      <c r="P1734" t="str">
        <v>BOGOTA</v>
      </c>
      <c r="Q1734" t="str">
        <v>DIEGO ALBERTO TORRES CRUZ</v>
      </c>
      <c r="R1734">
        <v>1000466791</v>
      </c>
      <c r="S1734" t="str">
        <v>BOGOTA</v>
      </c>
    </row>
    <row r="1735" xml:space="preserve">
      <c r="A1735">
        <v>1734</v>
      </c>
      <c r="B1735">
        <v>12470663</v>
      </c>
      <c r="C1735" t="str">
        <v>INCIDENT</v>
      </c>
      <c r="D1735" t="str">
        <v>CERRADO</v>
      </c>
      <c r="E1735" t="str">
        <v>TIENDA</v>
      </c>
      <c r="F1735" t="str">
        <v>PC</v>
      </c>
      <c r="G1735" t="str">
        <v>PC</v>
      </c>
      <c r="H1735" t="str">
        <v>LENOVO</v>
      </c>
      <c r="I1735"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SE SOLICITA REVISION DE LOS COMPUTADORES DEL E-LEARNIN Y COMPUTADOR DE USO DE RRHH; NO TIENEN SALIDA DE AUDIO; SE AGRADECE SOLUCION DEFINITIVA; DEBIDO A QUE DAN SOLUCION TEMPORAL A LA NOVEDAD Y A LOS DOS DIAS YA EL AUDIO NO FUNCIONA. SERIAL 1: MJ0FNN3L SERIAL 2:MJ0FNN6D SERIAL 3: MJ0FNPRQ_x000d_
Lugar en donde se encuentra el computador en la tienda: OFICINA DIRECCION_x000d_
</v>
      </c>
      <c r="J1735" t="str">
        <v>NO APLICA</v>
      </c>
      <c r="K1735" t="str">
        <v>Create a new request/incident/problem/change/issue</v>
      </c>
      <c r="L1735" t="str">
        <v>Usuario reporta falla en las cpu de e-lernig y de recursos humanos con el tema del sonido pues este no se escucha al momento de conectarle los audífonos por lo que se evidencia que los equipos tiene cable VGA; se procede a cambiar el cable vga por el displey port por lo que se realiza pruebas conectado los audífonos en la salida del monitor quedando operativo y a satisfacción del cliente.                                                                                                                                                                                                                                                            OBSERCACIONES: la cpu quedan con sonido.</v>
      </c>
      <c r="M1735">
        <v>44708</v>
      </c>
      <c r="N1735">
        <v>44712</v>
      </c>
      <c r="O1735" t="str">
        <v>M085 METRO MONTERIA</v>
      </c>
      <c r="P1735" t="str">
        <v>MONTERIA</v>
      </c>
      <c r="Q1735" t="str">
        <v xml:space="preserve">Sharon Yaneth Kerguelen Wilches </v>
      </c>
      <c r="R1735">
        <v>1067917448</v>
      </c>
      <c r="S1735" t="str">
        <v>COSTA</v>
      </c>
    </row>
    <row r="1736" xml:space="preserve">
      <c r="A1736">
        <v>1735</v>
      </c>
      <c r="B1736">
        <v>12470679</v>
      </c>
      <c r="C1736" t="str">
        <v>REQUEST</v>
      </c>
      <c r="D1736" t="str">
        <v>CERRADO</v>
      </c>
      <c r="E1736" t="str">
        <v>TIENDA</v>
      </c>
      <c r="F1736" t="str">
        <v>PC</v>
      </c>
      <c r="G1736" t="str">
        <v>PC</v>
      </c>
      <c r="H1736" t="str">
        <v>LENOVO</v>
      </c>
      <c r="I1736"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Supermercados_x000d_
Servicio: Tiendas &amp; Centros de Distribucion_x000d_
Telefono: 3145413722_x000d_
Anexo: 7830101_x000d_
Descripcion: Buenos dias; solicito me colaboren con el arreglo del sonido de pc con el laboro; ya que recurrentemente queda sin sonido; en multiples ocasiones lo han arreglado; y vuelve a quedar al poco tiempo sin sonido; agradezco de ante mano su colaboracion._x000d_
Indicar la ubicacion del computador en la tienda o sede: TIENDA METRO MONTERIA-DIRECCION</v>
      </c>
      <c r="J1736" t="str">
        <v>NO APLICA</v>
      </c>
      <c r="K1736" t="str">
        <v>Create a new request/incident/problem/change/issue</v>
      </c>
      <c r="L1736" t="str">
        <v>Usuario reporta falla en el equipo de computo con el sonido ya que no se escucha  por lo que se procede a realizar cambio del cable vga por el displey port por lo que se realiza pruebas conectando los audífonos en la salida del monitor quedando operativo y a satisfacción del cliente.                                                                                                                                                                                                                                                                     OBSERCACIONES: la cpu queda operativa con salida de sonido desde el monitor y queda operativo.</v>
      </c>
      <c r="M1736">
        <v>44708</v>
      </c>
      <c r="N1736">
        <v>44712</v>
      </c>
      <c r="O1736" t="str">
        <v>M085 METRO MONTERIA</v>
      </c>
      <c r="P1736" t="str">
        <v>MONTERIA</v>
      </c>
      <c r="Q1736" t="str">
        <v xml:space="preserve">Sharon Yaneth Kerguelen Wilches </v>
      </c>
      <c r="R1736">
        <v>1067917448</v>
      </c>
      <c r="S1736" t="str">
        <v>COSTA</v>
      </c>
    </row>
    <row r="1737" xml:space="preserve">
      <c r="A1737">
        <v>1736</v>
      </c>
      <c r="B1737">
        <v>12473621</v>
      </c>
      <c r="C1737" t="str">
        <v>REQUEST</v>
      </c>
      <c r="D1737" t="str">
        <v>CERRADO</v>
      </c>
      <c r="E1737" t="str">
        <v>TIENDA</v>
      </c>
      <c r="F1737" t="str">
        <v>PDA</v>
      </c>
      <c r="G1737" t="str">
        <v>PDA</v>
      </c>
      <c r="H1737" t="str">
        <v>HONEYWELL</v>
      </c>
      <c r="I1737" t="str" xml:space="preserve">
        <v xml:space="preserve">Buen dia._x000d_
Se solicita revisión; configuración y actualización Firmware y CSWLAN12 para las PDA HONEYWELL que se encuentran en tienda._x000d_
Gracias</v>
      </c>
      <c r="J1737" t="str">
        <v>NO APLICA</v>
      </c>
      <c r="K1737" t="str">
        <v>Create a new request/incident/problem/change/issue</v>
      </c>
      <c r="L1737" t="str">
        <v>Se realiza revisión; restablecimiento; configuración; actualización de firmware y wlan de las PDA Honeywell EDA51 de los diferentes piso de ventas. Relaciono los seriales de las PDA revisadas y tiempos de configuración: 21178B0771; 21177B750F y 21177B74AB 9:50am a 12:15Pm Con pruebas de funcionamiento OK. La PDA de serial 21178B0771; no se pudo realizar el procedimiento ya que ésta fue reportada por daño en el lector de código; en anterior ocasión. 21178B0540; 21178B054E; 2117B060D; 2:00pm a 3:50pm. Con pruebas de funcionamiento OK. 21178B0543; 21175B7463 y 20051B41E5.  3:55pm a 4:30pm Con pruebas de funcionamiento OK. 19086B174F y 19086B2470 4:35pm a 6:00pm. Con pruebas de funcionamiento OK.</v>
      </c>
      <c r="M1737">
        <v>44712</v>
      </c>
      <c r="N1737">
        <v>44712</v>
      </c>
      <c r="O1737" t="str">
        <v>J126 JUMBO SAN SILVESTRE</v>
      </c>
      <c r="P1737" t="str">
        <v>BARRANCABERMEJA</v>
      </c>
      <c r="Q1737" t="str">
        <v>Luis Carlos Rojas Acosta</v>
      </c>
      <c r="R1737">
        <v>1096188137</v>
      </c>
      <c r="S1737" t="str">
        <v>ORIENTE</v>
      </c>
    </row>
    <row r="1738" xml:space="preserve">
      <c r="A1738">
        <v>1737</v>
      </c>
      <c r="B1738">
        <v>12473621</v>
      </c>
      <c r="C1738" t="str">
        <v>REQUEST</v>
      </c>
      <c r="D1738" t="str">
        <v>CERRADO</v>
      </c>
      <c r="E1738" t="str">
        <v>TIENDA</v>
      </c>
      <c r="F1738" t="str">
        <v>PDA</v>
      </c>
      <c r="G1738" t="str">
        <v>PDA</v>
      </c>
      <c r="H1738" t="str">
        <v>HONEYWELL</v>
      </c>
      <c r="I1738" t="str" xml:space="preserve">
        <v xml:space="preserve">Buen dia._x000d_
Se solicita revisión; configuración y actualización Firmware y CSWLAN12 para las PDA HONEYWELL que se encuentran en tienda._x000d_
Gracias</v>
      </c>
      <c r="J1738" t="str">
        <v>NO APLICA</v>
      </c>
      <c r="K1738" t="str">
        <v>Create a new request/incident/problem/change/issue</v>
      </c>
      <c r="L1738" t="str">
        <v>Se realiza revisión; restablecimiento; configuración; actualización de firmware y wlan de las PDA Honeywell EDA51 de los diferentes piso de ventas. Relaciono los seriales de las PDA revisadas y tiempos de configuración: 21178B0771; 21177B750F y 21177B74AB 9:50am a 12:15Pm Con pruebas de funcionamiento OK. La PDA de serial 21178B0771; no se pudo realizar el procedimiento ya que ésta fue reportada por daño en el lector de código; en anterior ocasión. 21178B0540; 21178B054E; 2117B060D; 2:00pm a 3:50pm. Con pruebas de funcionamiento OK. 21178B0543; 21175B7463 y 20051B41E5.  3:55pm a 4:30pm Con pruebas de funcionamiento OK. 19086B174F y 19086B2470 4:35pm a 6:00pm. Con pruebas de funcionamiento OK.</v>
      </c>
      <c r="M1738">
        <v>44712</v>
      </c>
      <c r="N1738">
        <v>44712</v>
      </c>
      <c r="O1738" t="str">
        <v>J126 JUMBO SAN SILVESTRE</v>
      </c>
      <c r="P1738" t="str">
        <v>BARRANCABERMEJA</v>
      </c>
      <c r="Q1738" t="str">
        <v>Luis Carlos Rojas Acosta</v>
      </c>
      <c r="R1738">
        <v>1096188137</v>
      </c>
      <c r="S1738" t="str">
        <v>ORIENTE</v>
      </c>
    </row>
    <row r="1739" xml:space="preserve">
      <c r="A1739">
        <v>1738</v>
      </c>
      <c r="B1739">
        <v>12473621</v>
      </c>
      <c r="C1739" t="str">
        <v>REQUEST</v>
      </c>
      <c r="D1739" t="str">
        <v>CERRADO</v>
      </c>
      <c r="E1739" t="str">
        <v>TIENDA</v>
      </c>
      <c r="F1739" t="str">
        <v>PDA</v>
      </c>
      <c r="G1739" t="str">
        <v>PDA</v>
      </c>
      <c r="H1739" t="str">
        <v>HONEYWELL</v>
      </c>
      <c r="I1739" t="str" xml:space="preserve">
        <v xml:space="preserve">Buen dia._x000d_
Se solicita revisión; configuración y actualización Firmware y CSWLAN12 para las PDA HONEYWELL que se encuentran en tienda._x000d_
Gracias</v>
      </c>
      <c r="J1739" t="str">
        <v>NO APLICA</v>
      </c>
      <c r="K1739" t="str">
        <v>Create a new request/incident/problem/change/issue</v>
      </c>
      <c r="L1739" t="str">
        <v>Se realiza revisión; restablecimiento; configuración; actualización de firmware y wlan de las PDA Honeywell EDA51 de los diferentes piso de ventas. Relaciono los seriales de las PDA revisadas y tiempos de configuración: 21178B0771; 21177B750F y 21177B74AB 9:50am a 12:15Pm Con pruebas de funcionamiento OK. La PDA de serial 21178B0771; no se pudo realizar el procedimiento ya que ésta fue reportada por daño en el lector de código; en anterior ocasión. 21178B0540; 21178B054E; 2117B060D; 2:00pm a 3:50pm. Con pruebas de funcionamiento OK. 21178B0543; 21175B7463 y 20051B41E5.  3:55pm a 4:30pm Con pruebas de funcionamiento OK. 19086B174F y 19086B2470 4:35pm a 6:00pm. Con pruebas de funcionamiento OK.</v>
      </c>
      <c r="M1739">
        <v>44712</v>
      </c>
      <c r="N1739">
        <v>44712</v>
      </c>
      <c r="O1739" t="str">
        <v>J126 JUMBO SAN SILVESTRE</v>
      </c>
      <c r="P1739" t="str">
        <v>BARRANCABERMEJA</v>
      </c>
      <c r="Q1739" t="str">
        <v>Luis Carlos Rojas Acosta</v>
      </c>
      <c r="R1739">
        <v>1096188137</v>
      </c>
      <c r="S1739" t="str">
        <v>ORIENTE</v>
      </c>
    </row>
    <row r="1740" xml:space="preserve">
      <c r="A1740">
        <v>1739</v>
      </c>
      <c r="B1740">
        <v>12473621</v>
      </c>
      <c r="C1740" t="str">
        <v>REQUEST</v>
      </c>
      <c r="D1740" t="str">
        <v>CERRADO</v>
      </c>
      <c r="E1740" t="str">
        <v>TIENDA</v>
      </c>
      <c r="F1740" t="str">
        <v>PDA</v>
      </c>
      <c r="G1740" t="str">
        <v>PDA</v>
      </c>
      <c r="H1740" t="str">
        <v>HONEYWELL</v>
      </c>
      <c r="I1740" t="str" xml:space="preserve">
        <v xml:space="preserve">Buen dia._x000d_
Se solicita revisión; configuración y actualización Firmware y CSWLAN12 para las PDA HONEYWELL que se encuentran en tienda._x000d_
Gracias</v>
      </c>
      <c r="J1740" t="str">
        <v>NO APLICA</v>
      </c>
      <c r="K1740" t="str">
        <v>Create a new request/incident/problem/change/issue</v>
      </c>
      <c r="L1740" t="str">
        <v>Se realiza revisión; restablecimiento; configuración; actualización de firmware y wlan de las PDA Honeywell EDA51 de los diferentes piso de ventas. Relaciono los seriales de las PDA revisadas y tiempos de configuración: 21178B0771; 21177B750F y 21177B74AB 9:50am a 12:15Pm Con pruebas de funcionamiento OK. La PDA de serial 21178B0771; no se pudo realizar el procedimiento ya que ésta fue reportada por daño en el lector de código; en anterior ocasión. 21178B0540; 21178B054E; 2117B060D; 2:00pm a 3:50pm. Con pruebas de funcionamiento OK. 21178B0543; 21175B7463 y 20051B41E5.  3:55pm a 4:30pm Con pruebas de funcionamiento OK. 19086B174F y 19086B2470 4:35pm a 6:00pm. Con pruebas de funcionamiento OK.</v>
      </c>
      <c r="M1740">
        <v>44712</v>
      </c>
      <c r="N1740">
        <v>44712</v>
      </c>
      <c r="O1740" t="str">
        <v>J126 JUMBO SAN SILVESTRE</v>
      </c>
      <c r="P1740" t="str">
        <v>BARRANCABERMEJA</v>
      </c>
      <c r="Q1740" t="str">
        <v>Luis Carlos Rojas Acosta</v>
      </c>
      <c r="R1740">
        <v>1096188137</v>
      </c>
      <c r="S1740" t="str">
        <v>ORIENTE</v>
      </c>
    </row>
    <row r="1741" xml:space="preserve">
      <c r="A1741">
        <v>1740</v>
      </c>
      <c r="B1741">
        <v>12464737</v>
      </c>
      <c r="C1741" t="str">
        <v>REQUEST</v>
      </c>
      <c r="D1741" t="str">
        <v>CERRADO</v>
      </c>
      <c r="E1741" t="str">
        <v>TIENDA</v>
      </c>
      <c r="F1741" t="str">
        <v>BALANZA</v>
      </c>
      <c r="G1741" t="str">
        <v>COLGANTE</v>
      </c>
      <c r="H1741" t="str">
        <v>METLER TOLEDO</v>
      </c>
      <c r="I1741"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balanza colgantes de carnes presenta la tecla 1 presionada no deja funcionar otras funciones_x000d_
Area en donde se encuentra la Balanza: carnes</v>
      </c>
      <c r="J1741" t="str">
        <v>NO APLICA</v>
      </c>
      <c r="K1741" t="str">
        <v>Create a new request/incident/problem/change/issue</v>
      </c>
      <c r="L1741" t="str">
        <v>se procede a realizar instalación de balanza colgante en el área de carnes con apoyo del personal de mantenimiento; se valida configuración del equipo se toma evidencias le realizado y se le envía al señor Albeiro hoyos de sistemas de Cencosud. queda por cargar la parametrización y plus por parte del personal de sistemas de Cencosud donde informa el señor Albeiro hoyos que realizaran el proceso de forma remota. se deja equipo activo e instalado a satisfacción.</v>
      </c>
      <c r="M1741">
        <v>44712</v>
      </c>
      <c r="N1741">
        <v>44712</v>
      </c>
      <c r="O1741" t="str">
        <v>J045 JUMBO AV.DEL FERROCARRIL SANTA MARTA</v>
      </c>
      <c r="P1741" t="str">
        <v>SANTA MARTA</v>
      </c>
      <c r="Q1741" t="str">
        <v>Enrique Rafael Ponzon Ortega</v>
      </c>
      <c r="R1741">
        <v>1082888515</v>
      </c>
      <c r="S1741" t="str">
        <v>COSTA</v>
      </c>
    </row>
    <row r="1742">
      <c r="A1742">
        <v>1741</v>
      </c>
      <c r="B1742" t="str">
        <v>ACOMPAÑAMIENTO</v>
      </c>
      <c r="C1742" t="str">
        <v>ACOMPAÑAMIENTO</v>
      </c>
      <c r="D1742" t="str">
        <v>CERRADO</v>
      </c>
      <c r="E1742" t="str">
        <v>CRC</v>
      </c>
      <c r="F1742" t="str">
        <v>ACOMPAÑAMIENTO</v>
      </c>
      <c r="G1742" t="str">
        <v>ACOMPAÑAMIENTO</v>
      </c>
      <c r="H1742" t="str">
        <v>ACOMPAÑAMIENTO</v>
      </c>
      <c r="I1742" t="str">
        <v>Gestión de soporte técnico en el Centro de Reparación</v>
      </c>
      <c r="J1742" t="str">
        <v>NO APLICA</v>
      </c>
      <c r="K1742" t="str">
        <v>Gestión de soporte técnico en el Centro de Reparación</v>
      </c>
      <c r="L1742" t="str">
        <v>Se realiza actividad de acompañamiento en CRC</v>
      </c>
      <c r="M1742">
        <v>44712</v>
      </c>
      <c r="N1742">
        <v>44712</v>
      </c>
      <c r="O1742" t="str">
        <v>CENTRO DE REPARACIÓN</v>
      </c>
      <c r="P1742" t="str">
        <v>BOGOTA</v>
      </c>
      <c r="Q1742" t="str">
        <v>DIEGO ALBERTO TORRES CRUZ</v>
      </c>
      <c r="R1742">
        <v>1000466791</v>
      </c>
      <c r="S1742" t="str">
        <v>BOGOTA</v>
      </c>
    </row>
    <row r="1743">
      <c r="A1743">
        <v>1742</v>
      </c>
      <c r="B1743" t="str">
        <v>ACOMPAÑAMIENTO</v>
      </c>
      <c r="C1743" t="str">
        <v>ACOMPAÑAMIENTO</v>
      </c>
      <c r="D1743" t="str">
        <v>CERRADO</v>
      </c>
      <c r="E1743" t="str">
        <v>CRC</v>
      </c>
      <c r="F1743" t="str">
        <v>ACOMPAÑAMIENTO</v>
      </c>
      <c r="G1743" t="str">
        <v>ACOMPAÑAMIENTO</v>
      </c>
      <c r="H1743" t="str">
        <v>ACOMPAÑAMIENTO</v>
      </c>
      <c r="I1743" t="str">
        <v>Gestión de soporte técnico en el Centro de Reparación</v>
      </c>
      <c r="J1743" t="str">
        <v>NO APLICA</v>
      </c>
      <c r="K1743" t="str">
        <v>Gestión de soporte técnico en el Centro de Reparación</v>
      </c>
      <c r="L1743" t="str">
        <v>Se realiza actividad de acompañamiento en CRC</v>
      </c>
      <c r="M1743">
        <v>44712</v>
      </c>
      <c r="N1743">
        <v>44712</v>
      </c>
      <c r="O1743" t="str">
        <v>CENTRO DE REPARACIÓN</v>
      </c>
      <c r="P1743" t="str">
        <v>BOGOTA</v>
      </c>
      <c r="Q1743" t="str">
        <v>DIEGO ALBERTO TORRES CRUZ</v>
      </c>
      <c r="R1743">
        <v>1000466791</v>
      </c>
      <c r="S1743" t="str">
        <v>BOGOTA</v>
      </c>
    </row>
    <row r="1744" xml:space="preserve">
      <c r="A1744">
        <v>1743</v>
      </c>
      <c r="B1744">
        <v>12461366</v>
      </c>
      <c r="C1744" t="str">
        <v>REQUEST</v>
      </c>
      <c r="D1744" t="str">
        <v>CERRADO</v>
      </c>
      <c r="E1744" t="str">
        <v>TIENDA</v>
      </c>
      <c r="F1744" t="str">
        <v>VERIFICADOR</v>
      </c>
      <c r="G1744" t="str">
        <v>VERIFICADOR</v>
      </c>
      <c r="H1744" t="str">
        <v>NEWLAND</v>
      </c>
      <c r="I1744"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NQ2CAA000693 VERIFICADOR DE PRECIOS NEWLAND NQ1000_x000d_
NQ2CAA000733 VERIFICADOR DE PRECIOS NEWLAND NQ1000_x000d_
NQ2CAA000779 VERIFICADOR DE PRECIOS NEWLAND NQ1000_x000d_
NQ2CAA000710 VERIFICADOR DE PRECIOS NEWLAND NQ1000_x000d_
_x000d_
Gracias</v>
      </c>
      <c r="J1744" t="str">
        <v>NO APLICA</v>
      </c>
      <c r="K1744" t="str">
        <v>AHD05439:Copied from Request 12461354</v>
      </c>
      <c r="L1744" t="str">
        <v>Se realizo la configuración de red en cada un de los verificadores; Se dejan operativos los equipos.</v>
      </c>
      <c r="M1744">
        <v>44712</v>
      </c>
      <c r="N1744">
        <v>44713</v>
      </c>
      <c r="O1744" t="str">
        <v>J191 JUMBO CHIA BAZAR</v>
      </c>
      <c r="P1744" t="str">
        <v>CHIA</v>
      </c>
      <c r="Q1744" t="str">
        <v>Alexander Castillo Sotelo</v>
      </c>
      <c r="R1744">
        <v>80216449</v>
      </c>
      <c r="S1744" t="str">
        <v>BOGOTA</v>
      </c>
    </row>
    <row r="1745" xml:space="preserve">
      <c r="A1745">
        <v>1744</v>
      </c>
      <c r="B1745">
        <v>12461365</v>
      </c>
      <c r="C1745" t="str">
        <v>REQUEST</v>
      </c>
      <c r="D1745" t="str">
        <v>CERRADO</v>
      </c>
      <c r="E1745" t="str">
        <v>TIENDA</v>
      </c>
      <c r="F1745" t="str">
        <v>PDA</v>
      </c>
      <c r="G1745" t="str">
        <v>PDA</v>
      </c>
      <c r="H1745" t="str">
        <v>HONEYWELL</v>
      </c>
      <c r="I1745" t="str" xml:space="preserve">
        <v xml:space="preserve">Buenas Tardes_x000d_
_x000d_
Por favor realizar la configuración según el manual enviado y diligenciar el Sharepoint Compartido por correo para las siguientes PDA; Conectarlas a la red con el usuario y contraseña enviado_x000d_
_x000d_
21177B75EE PDT/PDA|ESTANDAR HONEYWELL EDA51_x000d_
21175B49D9 PDT/PDA|ESTANDAR HONEYWELL EDA51_x000d_
21175B46B1 PDT/PDA|ESTANDAR HONEYWELL EDA51_x000d_
21175B46D4 PDT/PDA|ESTANDAR HONEYWELL EDA51_x000d_
21175B5387 PDT/PDA|ESTANDAR HONEYWELL EDA51_x000d_
21175B728F PDT/PDA|ESTANDAR HONEYWELL EDA51_x000d_
21175B71E4 PDT/PDA|ESTANDAR HONEYWELL EDA51_x000d_
21177B74C2 PDT/PDA|ESTANDAR HONEYWELL EDA51_x000d_
21175B46A1 PDT/PDA|ESTANDAR HONEYWELL EDA51_x000d_
_x000d_
Gracias</v>
      </c>
      <c r="J1745" t="str">
        <v>NO APLICA</v>
      </c>
      <c r="K1745" t="str">
        <v>AHD05439:Copied from Request 12461352</v>
      </c>
      <c r="L1745" t="str">
        <v>Se realizo la configuración de red en cada una de las PDA; Se dejan operativos los equipos.</v>
      </c>
      <c r="M1745">
        <v>44712</v>
      </c>
      <c r="N1745">
        <v>44713</v>
      </c>
      <c r="O1745" t="str">
        <v>J191 JUMBO CHIA BAZAR</v>
      </c>
      <c r="P1745" t="str">
        <v>CHIA</v>
      </c>
      <c r="Q1745" t="str">
        <v>Alexander Castillo Sotelo</v>
      </c>
      <c r="R1745">
        <v>80216449</v>
      </c>
      <c r="S1745" t="str">
        <v>BOGOTA</v>
      </c>
    </row>
    <row r="1746" xml:space="preserve">
      <c r="A1746">
        <v>1745</v>
      </c>
      <c r="B1746">
        <v>12473659</v>
      </c>
      <c r="C1746" t="str">
        <v>REQUEST</v>
      </c>
      <c r="D1746" t="str">
        <v>CERRADO</v>
      </c>
      <c r="E1746" t="str">
        <v>TIENDA</v>
      </c>
      <c r="F1746" t="str">
        <v>PDA</v>
      </c>
      <c r="G1746" t="str">
        <v>PDA</v>
      </c>
      <c r="H1746" t="str">
        <v>HONEYWELL</v>
      </c>
      <c r="I1746" t="str" xml:space="preserve">
        <v xml:space="preserve">Buen dia._x000d_
Se solicita revisión; configuración y actualización Firmware y CSWLAN12 para las PDA HONEYWELL que se encuentran en tienda._x000d_
Gracias</v>
      </c>
      <c r="J1746" t="str">
        <v>NO APLICA</v>
      </c>
      <c r="K1746" t="str">
        <v>Create a new request/incident/problem/change/issue</v>
      </c>
      <c r="L1746" t="str">
        <v xml:space="preserve"> Se llega a sitio donde se procede a realizar proceso de configuración EDA51 por medio de enterprise Provising; donde se formatean PDA a estado de Fabrica y mediante manual se realiza actualización de Firmware y reconfiguración de aplicativos; wifi; usuarios. se valida que todas hayan quedado actualizadas a la versión 31 en su Firmware; se entregan a las áreas correspondientes y se solicita validar su funcionamiento; PDA quedan operativas. A continuación; se relacionan seriales de equipos intervenidos: 1. 19086B28CE - 2. 19086B46FE - 3. 19086B3827 - 4. 19086B258E - 5. 21178B01E4 - 6. 19086B4695 - 7. 19086B2E08 - 8. 19086B2C43 - 9.19086B3F4E -10. 19086B3317. Se reporta a Ever Beccera que de las once PDA asignadas para la labor una no se encontró en la tienda la cual se relaciona con el SN. 21177B7637.  NOTA: para agilizar el proceso de actualización del firmware en las PDA este realiza manualmente mediante actualización APPLY UPDATE FROM IPSM; donde se conectaron las PDA al Pc y se copió el archivo de la actualización el cual pesaba 1.06 GB y que la conexión wifi presentaba lentitud.  </v>
      </c>
      <c r="M1746">
        <v>44712</v>
      </c>
      <c r="N1746">
        <v>44713</v>
      </c>
      <c r="O1746" t="str">
        <v>M183 METRO SAN GIL</v>
      </c>
      <c r="P1746" t="str">
        <v>SAN GIL</v>
      </c>
      <c r="Q1746" t="str">
        <v>Jhonatan Ricardo Vargas Zambrano</v>
      </c>
      <c r="R1746">
        <v>1057583301</v>
      </c>
      <c r="S1746" t="str">
        <v>ORIENTE</v>
      </c>
    </row>
    <row r="1747" xml:space="preserve">
      <c r="A1747">
        <v>1746</v>
      </c>
      <c r="B1747">
        <v>12473659</v>
      </c>
      <c r="C1747" t="str">
        <v>REQUEST</v>
      </c>
      <c r="D1747" t="str">
        <v>CERRADO</v>
      </c>
      <c r="E1747" t="str">
        <v>TIENDA</v>
      </c>
      <c r="F1747" t="str">
        <v>PDA</v>
      </c>
      <c r="G1747" t="str">
        <v>PDA</v>
      </c>
      <c r="H1747" t="str">
        <v>HONEYWELL</v>
      </c>
      <c r="I1747" t="str" xml:space="preserve">
        <v xml:space="preserve">Buen dia._x000d_
Se solicita revisión; configuración y actualización Firmware y CSWLAN12 para las PDA HONEYWELL que se encuentran en tienda._x000d_
Gracias</v>
      </c>
      <c r="J1747" t="str">
        <v>NO APLICA</v>
      </c>
      <c r="K1747" t="str">
        <v>Create a new request/incident/problem/change/issue</v>
      </c>
      <c r="L1747" t="str">
        <v xml:space="preserve"> Se llega a sitio donde se procede a realizar proceso de configuración EDA51 por medio de enterprise Provising; donde se formatean PDA a estado de Fabrica y mediante manual se realiza actualización de Firmware y reconfiguración de aplicativos; wifi; usuarios. se valida que todas hayan quedado actualizadas a la versión 31 en su Firmware; se entregan a las áreas correspondientes y se solicita validar su funcionamiento; PDA quedan operativas. A continuación; se relacionan seriales de equipos intervenidos: 1. 19086B28CE - 2. 19086B46FE - 3. 19086B3827 - 4. 19086B258E - 5. 21178B01E4 - 6. 19086B4695 - 7. 19086B2E08 - 8. 19086B2C43 - 9.19086B3F4E -10. 19086B3317. Se reporta a Ever Beccera que de las once PDA asignadas para la labor una no se encontró en la tienda la cual se relaciona con el SN. 21177B7637.  NOTA: para agilizar el proceso de actualización del firmware en las PDA este realiza manualmente mediante actualización APPLY UPDATE FROM IPSM; donde se conectaron las PDA al Pc y se copió el archivo de la actualización el cual pesaba 1.06 GB y que la conexión wifi presentaba lentitud.  </v>
      </c>
      <c r="M1747">
        <v>44712</v>
      </c>
      <c r="N1747">
        <v>44713</v>
      </c>
      <c r="O1747" t="str">
        <v>M183 METRO SAN GIL</v>
      </c>
      <c r="P1747" t="str">
        <v>SAN GIL</v>
      </c>
      <c r="Q1747" t="str">
        <v>Jhonatan Ricardo Vargas Zambrano</v>
      </c>
      <c r="R1747">
        <v>1057583301</v>
      </c>
      <c r="S1747" t="str">
        <v>ORIENTE</v>
      </c>
    </row>
    <row r="1748" xml:space="preserve">
      <c r="A1748">
        <v>1747</v>
      </c>
      <c r="B1748">
        <v>12473659</v>
      </c>
      <c r="C1748" t="str">
        <v>REQUEST</v>
      </c>
      <c r="D1748" t="str">
        <v>CERRADO</v>
      </c>
      <c r="E1748" t="str">
        <v>TIENDA</v>
      </c>
      <c r="F1748" t="str">
        <v>PDA</v>
      </c>
      <c r="G1748" t="str">
        <v>PDA</v>
      </c>
      <c r="H1748" t="str">
        <v>HONEYWELL</v>
      </c>
      <c r="I1748" t="str" xml:space="preserve">
        <v xml:space="preserve">Buen dia._x000d_
Se solicita revisión; configuración y actualización Firmware y CSWLAN12 para las PDA HONEYWELL que se encuentran en tienda._x000d_
Gracias</v>
      </c>
      <c r="J1748" t="str">
        <v>NO APLICA</v>
      </c>
      <c r="K1748" t="str">
        <v>Create a new request/incident/problem/change/issue</v>
      </c>
      <c r="L1748" t="str">
        <v xml:space="preserve"> Se llega a sitio donde se procede a realizar proceso de configuración EDA51 por medio de enterprise Provising; donde se formatean PDA a estado de Fabrica y mediante manual se realiza actualización de Firmware y reconfiguración de aplicativos; wifi; usuarios. se valida que todas hayan quedado actualizadas a la versión 31 en su Firmware; se entregan a las áreas correspondientes y se solicita validar su funcionamiento; PDA quedan operativas. A continuación; se relacionan seriales de equipos intervenidos: 1. 19086B28CE - 2. 19086B46FE - 3. 19086B3827 - 4. 19086B258E - 5. 21178B01E4 - 6. 19086B4695 - 7. 19086B2E08 - 8. 19086B2C43 - 9.19086B3F4E -10. 19086B3317. Se reporta a Ever Beccera que de las once PDA asignadas para la labor una no se encontró en la tienda la cual se relaciona con el SN. 21177B7637.  NOTA: para agilizar el proceso de actualización del firmware en las PDA este realiza manualmente mediante actualización APPLY UPDATE FROM IPSM; donde se conectaron las PDA al Pc y se copió el archivo de la actualización el cual pesaba 1.06 GB y que la conexión wifi presentaba lentitud.  </v>
      </c>
      <c r="M1748">
        <v>44712</v>
      </c>
      <c r="N1748">
        <v>44713</v>
      </c>
      <c r="O1748" t="str">
        <v>M183 METRO SAN GIL</v>
      </c>
      <c r="P1748" t="str">
        <v>SAN GIL</v>
      </c>
      <c r="Q1748" t="str">
        <v>Jhonatan Ricardo Vargas Zambrano</v>
      </c>
      <c r="R1748">
        <v>1057583301</v>
      </c>
      <c r="S1748" t="str">
        <v>ORIENTE</v>
      </c>
    </row>
    <row r="1749" xml:space="preserve">
      <c r="A1749">
        <v>1748</v>
      </c>
      <c r="B1749">
        <v>12473659</v>
      </c>
      <c r="C1749" t="str">
        <v>REQUEST</v>
      </c>
      <c r="D1749" t="str">
        <v>CERRADO</v>
      </c>
      <c r="E1749" t="str">
        <v>TIENDA</v>
      </c>
      <c r="F1749" t="str">
        <v>PDA</v>
      </c>
      <c r="G1749" t="str">
        <v>PDA</v>
      </c>
      <c r="H1749" t="str">
        <v>HONEYWELL</v>
      </c>
      <c r="I1749" t="str" xml:space="preserve">
        <v xml:space="preserve">Buen dia._x000d_
Se solicita revisión; configuración y actualización Firmware y CSWLAN12 para las PDA HONEYWELL que se encuentran en tienda._x000d_
Gracias</v>
      </c>
      <c r="J1749" t="str">
        <v>NO APLICA</v>
      </c>
      <c r="K1749" t="str">
        <v>Create a new request/incident/problem/change/issue</v>
      </c>
      <c r="L1749" t="str">
        <v xml:space="preserve"> Se llega a sitio donde se procede a realizar proceso de configuración EDA51 por medio de enterprise Provising; donde se formatean PDA a estado de Fabrica y mediante manual se realiza actualización de Firmware y reconfiguración de aplicativos; wifi; usuarios. se valida que todas hayan quedado actualizadas a la versión 31 en su Firmware; se entregan a las áreas correspondientes y se solicita validar su funcionamiento; PDA quedan operativas. A continuación; se relacionan seriales de equipos intervenidos: 1. 19086B28CE - 2. 19086B46FE - 3. 19086B3827 - 4. 19086B258E - 5. 21178B01E4 - 6. 19086B4695 - 7. 19086B2E08 - 8. 19086B2C43 - 9.19086B3F4E -10. 19086B3317. Se reporta a Ever Beccera que de las once PDA asignadas para la labor una no se encontró en la tienda la cual se relaciona con el SN. 21177B7637.  NOTA: para agilizar el proceso de actualización del firmware en las PDA este realiza manualmente mediante actualización APPLY UPDATE FROM IPSM; donde se conectaron las PDA al Pc y se copió el archivo de la actualización el cual pesaba 1.06 GB y que la conexión wifi presentaba lentitud.  </v>
      </c>
      <c r="M1749">
        <v>44712</v>
      </c>
      <c r="N1749">
        <v>44713</v>
      </c>
      <c r="O1749" t="str">
        <v>M183 METRO SAN GIL</v>
      </c>
      <c r="P1749" t="str">
        <v>SAN GIL</v>
      </c>
      <c r="Q1749" t="str">
        <v>Jhonatan Ricardo Vargas Zambrano</v>
      </c>
      <c r="R1749">
        <v>1057583301</v>
      </c>
      <c r="S1749" t="str">
        <v>ORIENTE</v>
      </c>
    </row>
    <row r="1750" xml:space="preserve">
      <c r="A1750">
        <v>1749</v>
      </c>
      <c r="B1750">
        <v>12483232</v>
      </c>
      <c r="C1750" t="str">
        <v>REQUEST</v>
      </c>
      <c r="D1750" t="str">
        <v>CERRADO</v>
      </c>
      <c r="E1750" t="str">
        <v>TIENDA</v>
      </c>
      <c r="F1750" t="str">
        <v>BALANZA</v>
      </c>
      <c r="G1750" t="str">
        <v>MESA</v>
      </c>
      <c r="H1750" t="str">
        <v>METTLER</v>
      </c>
      <c r="I1750" t="str" xml:space="preserve">
        <v xml:space="preserve">Buenos Dias_x000d_
_x000d_
Su ayuda con la instalación de la balanza de mesa nueva a la tienda Jumbo Chia Sabana_x000d_
_x000d_
Serial: c151225960_x000d_
Area: Fruver</v>
      </c>
      <c r="J1750" t="str">
        <v>NO APLICA</v>
      </c>
      <c r="K1750" t="str">
        <v>Create a new request/incident/problem/change/issue</v>
      </c>
      <c r="L1750" t="str">
        <v>Se realizó el alistamiento de la balanza nueva; se configuro el puerto de red y se parametrizo la impresión de las etiquetas. El área de sistemas realizo el cargue de toda la información Se hicieron las respectivas prueba y se deja operativa. Se retiro la balanza con serial B519908637.</v>
      </c>
      <c r="M1750">
        <v>44712</v>
      </c>
      <c r="N1750">
        <v>44713</v>
      </c>
      <c r="O1750" t="str">
        <v xml:space="preserve">        J044 JUMBO CHIA</v>
      </c>
      <c r="P1750" t="str">
        <v>CHIA</v>
      </c>
      <c r="Q1750" t="str">
        <v>Alexander Castillo Sotelo</v>
      </c>
      <c r="R1750">
        <v>80216449</v>
      </c>
      <c r="S1750" t="str">
        <v>BOGOTA</v>
      </c>
    </row>
    <row r="1751" xml:space="preserve">
      <c r="A1751">
        <v>1750</v>
      </c>
      <c r="B1751">
        <v>12483250</v>
      </c>
      <c r="C1751" t="str">
        <v>REQUEST</v>
      </c>
      <c r="D1751" t="str">
        <v>CERRADO</v>
      </c>
      <c r="E1751" t="str">
        <v>TIENDA</v>
      </c>
      <c r="F1751" t="str">
        <v>BALANZA</v>
      </c>
      <c r="G1751" t="str">
        <v>MESA</v>
      </c>
      <c r="H1751" t="str">
        <v>METTLER</v>
      </c>
      <c r="I1751" t="str" xml:space="preserve">
        <v xml:space="preserve">Buenos Dias_x000d_
_x000d_
Su ayuda con la instalación de la balanza de mesa nueva a la tienda Jumbo Chia Sabana_x000d_
_x000d_
Serial: c151225962_x000d_
Area: Carnes</v>
      </c>
      <c r="J1751" t="str">
        <v>NO APLICA</v>
      </c>
      <c r="K1751" t="str">
        <v>AHD05439:Copied from Request 12483232</v>
      </c>
      <c r="L1751" t="str">
        <v>Se realizó el alistamiento de la balanza nueva; se configuro el puerto de red y se parametrizo la impresión de las etiquetas. El área de sistemas realizo el cargue de toda la información Se hicieron las respectivas pruebas y se deja operativa. Se retiro la balanza con serial B507627791.</v>
      </c>
      <c r="M1751">
        <v>44712</v>
      </c>
      <c r="N1751">
        <v>44713</v>
      </c>
      <c r="O1751" t="str">
        <v xml:space="preserve">        J044 JUMBO CHIA</v>
      </c>
      <c r="P1751" t="str">
        <v>CHIA</v>
      </c>
      <c r="Q1751" t="str">
        <v>Alexander Castillo Sotelo</v>
      </c>
      <c r="R1751">
        <v>80216449</v>
      </c>
      <c r="S1751" t="str">
        <v>BOGOTA</v>
      </c>
    </row>
    <row r="1752" xml:space="preserve">
      <c r="A1752">
        <v>1751</v>
      </c>
      <c r="B1752">
        <v>12483253</v>
      </c>
      <c r="C1752" t="str">
        <v>REQUEST</v>
      </c>
      <c r="D1752" t="str">
        <v>CERRADO</v>
      </c>
      <c r="E1752" t="str">
        <v>TIENDA</v>
      </c>
      <c r="F1752" t="str">
        <v>BALANZA</v>
      </c>
      <c r="G1752" t="str">
        <v>MESA</v>
      </c>
      <c r="H1752" t="str">
        <v>METTLER</v>
      </c>
      <c r="I1752" t="str" xml:space="preserve">
        <v xml:space="preserve">Buenos Dias_x000d_
_x000d_
Su ayuda con la instalación de la balanza de mesa nueva a la tienda Jumbo Chia Sabana_x000d_
_x000d_
Serial: c128128094_x000d_
Area: Panaderia</v>
      </c>
      <c r="J1752" t="str">
        <v>NO APLICA</v>
      </c>
      <c r="K1752" t="str">
        <v>AHD05439:Copied from Request 12483250</v>
      </c>
      <c r="L1752" t="str">
        <v>Se realizó el alistamiento de la balanza nueva; se configuro el puerto de red y se parametrizo la impresión de las etiquetas. El área de sistemas realizo el cargue de toda la información Se hicieron las respectivas prueba y se deja operativa. Se retiro la balanza con serial B644221302.</v>
      </c>
      <c r="M1752">
        <v>44712</v>
      </c>
      <c r="N1752">
        <v>44713</v>
      </c>
      <c r="O1752" t="str">
        <v xml:space="preserve">        J044 JUMBO CHIA</v>
      </c>
      <c r="P1752" t="str">
        <v>CHIA</v>
      </c>
      <c r="Q1752" t="str">
        <v>Alexander Castillo Sotelo</v>
      </c>
      <c r="R1752">
        <v>80216449</v>
      </c>
      <c r="S1752" t="str">
        <v>BOGOTA</v>
      </c>
    </row>
    <row r="1753" xml:space="preserve">
      <c r="A1753">
        <v>1752</v>
      </c>
      <c r="B1753">
        <v>12483274</v>
      </c>
      <c r="C1753" t="str">
        <v>REQUEST</v>
      </c>
      <c r="D1753" t="str">
        <v>CERRADO</v>
      </c>
      <c r="E1753" t="str">
        <v>TIENDA</v>
      </c>
      <c r="F1753" t="str">
        <v>BALANZA</v>
      </c>
      <c r="G1753" t="str">
        <v>MESA</v>
      </c>
      <c r="H1753" t="str">
        <v>METTLER</v>
      </c>
      <c r="I1753" t="str" xml:space="preserve">
        <v xml:space="preserve">Buenos Dias_x000d_
_x000d_
Su ayuda con la instalación de la balanza de mesa nueva a la tienda Jumbo Chía Bazar_x000d_
_x000d_
Serial:C151225949_x000d_
Area: Charcutería</v>
      </c>
      <c r="J1753" t="str">
        <v>NO APLICA</v>
      </c>
      <c r="K1753" t="str">
        <v>AHD05439:Copied from Request 12483253</v>
      </c>
      <c r="L1753" t="str">
        <v>Se realizó el alistamiento de la balanza nueva; se configuro el puerto de red y se parametrizo la impresión de las etiquetas. El área de sistemas realizo el cargue de toda la información Se hicieron las respectivas prueba y se deja operativa. Se retiro la balanza con serial B346977878.</v>
      </c>
      <c r="M1753">
        <v>44712</v>
      </c>
      <c r="N1753">
        <v>44713</v>
      </c>
      <c r="O1753" t="str">
        <v>J191 JUMBO CHIA BAZAR</v>
      </c>
      <c r="P1753" t="str">
        <v>CHIA</v>
      </c>
      <c r="Q1753" t="str">
        <v>Alexander Castillo Sotelo</v>
      </c>
      <c r="R1753">
        <v>80216449</v>
      </c>
      <c r="S1753" t="str">
        <v>BOGOTA</v>
      </c>
    </row>
    <row r="1754" xml:space="preserve">
      <c r="A1754">
        <v>1753</v>
      </c>
      <c r="B1754">
        <v>12483294</v>
      </c>
      <c r="C1754" t="str">
        <v>REQUEST</v>
      </c>
      <c r="D1754" t="str">
        <v>CERRADO</v>
      </c>
      <c r="E1754" t="str">
        <v>TIENDA</v>
      </c>
      <c r="F1754" t="str">
        <v>BALANZA</v>
      </c>
      <c r="G1754" t="str">
        <v>MESA</v>
      </c>
      <c r="H1754" t="str">
        <v>METTLER</v>
      </c>
      <c r="I1754" t="str" xml:space="preserve">
        <v xml:space="preserve">Buenos Dias_x000d_
_x000d_
Su ayuda con la instalación de la balanza de mesa nueva a la tienda Jumbo Chía Bazar_x000d_
_x000d_
Serial:C201305206_x000d_
Area: Pescaderia</v>
      </c>
      <c r="J1754" t="str">
        <v>NO APLICA</v>
      </c>
      <c r="K1754" t="str">
        <v>AHD05439:Copied from Request 12483274</v>
      </c>
      <c r="L1754" t="str">
        <v>Se realizó el alistamiento de la balanza nueva; se configuro el puerto de red y se parametrizo la impresión de las etiquetas. El área de sistemas realizo el cargue de toda la información Se hicieron las respectivas prueba y se deja operativa. Se retiro la balanza con serial B346977880.</v>
      </c>
      <c r="M1754">
        <v>44712</v>
      </c>
      <c r="N1754">
        <v>44713</v>
      </c>
      <c r="O1754" t="str">
        <v>J191 JUMBO CHIA BAZAR</v>
      </c>
      <c r="P1754" t="str">
        <v>CHIA</v>
      </c>
      <c r="Q1754" t="str">
        <v>Alexander Castillo Sotelo</v>
      </c>
      <c r="R1754">
        <v>80216449</v>
      </c>
      <c r="S1754" t="str">
        <v>BOGOTA</v>
      </c>
    </row>
    <row r="1755" xml:space="preserve">
      <c r="A1755">
        <v>1754</v>
      </c>
      <c r="B1755">
        <v>12484183</v>
      </c>
      <c r="C1755" t="str">
        <v>REQUEST</v>
      </c>
      <c r="D1755" t="str">
        <v>CERRADO</v>
      </c>
      <c r="E1755" t="str">
        <v>TIENDA</v>
      </c>
      <c r="F1755" t="str">
        <v>BALANZA</v>
      </c>
      <c r="G1755" t="str">
        <v>COLGANTE</v>
      </c>
      <c r="H1755" t="str">
        <v>METLER TOLEDO</v>
      </c>
      <c r="I1755"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instalacion de la balanza colgante en el area de carnes._x000d_
_x000d_
gracias por la atencion prestada._x000d_
Area donde su ubica la balanza: CARNES</v>
      </c>
      <c r="J1755" t="str">
        <v>NO APLICA</v>
      </c>
      <c r="K1755" t="str">
        <v>Create a new request/incident/problem/change/issue</v>
      </c>
      <c r="L1755" t="str">
        <v>Se procede a realizar validación para instalación de balanza colgante en el área de carnes; por temas de promoción en el área de carnicería y cantidad de clientes; el jefe de sección y el director de la tienda indican que no es recomendable realizar el cambio de la balanza colgante en el área de carnes. se valida con el personal de sistemas de Cencosud sobre novedad; donde se autoriza realizar cambio de balanza de mesa en el área de panadería indicado por el señor Albeiro hoyos; el soporte de sistemas de Cencosud señor Albeiro hoyos informa que se valide el mismo número de cau para la instalación de la balanza de mesa en remplazo a la no instalación de la balanza colgante en el área de carnes. se procede a el armado e instalación de balanza de mesa; se traslada al área de panadería. se realiza configuración requerida en la maquina se deja con red y se valida con el soporte de sistemas de Cencosud para el cargue de plu; label y demás parametrización correspondiente. se realiza pruebas con el usuario a satisfacción se deja equipo operativo. (nota; cabe resaltar que se obtuvo algo de retraso por la autorización de la instalación de la balanza colgante en el área de carnes)</v>
      </c>
      <c r="M1755">
        <v>44713</v>
      </c>
      <c r="N1755">
        <v>44713</v>
      </c>
      <c r="O1755" t="str">
        <v>J045 JUMBO AV.DEL FERROCARRIL SANTA MARTA</v>
      </c>
      <c r="P1755" t="str">
        <v>SANTA MARTA</v>
      </c>
      <c r="Q1755" t="str">
        <v>Enrique Rafael Ponzon Ortega</v>
      </c>
      <c r="R1755">
        <v>1082888515</v>
      </c>
      <c r="S1755" t="str">
        <v>COSTA</v>
      </c>
    </row>
    <row r="1756" xml:space="preserve">
      <c r="A1756">
        <v>1755</v>
      </c>
      <c r="B1756">
        <v>12484153</v>
      </c>
      <c r="C1756" t="str">
        <v>INCIDENT</v>
      </c>
      <c r="D1756" t="str">
        <v>CERRADO</v>
      </c>
      <c r="E1756" t="str">
        <v>TIENDA</v>
      </c>
      <c r="F1756" t="str">
        <v>BALANZA</v>
      </c>
      <c r="G1756" t="str">
        <v>MESA</v>
      </c>
      <c r="H1756" t="str">
        <v>METTLER</v>
      </c>
      <c r="I1756" t="str" xml:space="preserve">
        <v xml:space="preserve">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 dia_x000d_
solicito de su colaboracion con la revision del balanza de mesa de fruver; debido a que presenta falla en el teclado._x000d_
Marca mettler toledo 8442_x000d_
serial b644221275_x000d_
agradezco su ayuda.</v>
      </c>
      <c r="J1756" t="str">
        <v>NO APLICA</v>
      </c>
      <c r="K1756" t="str">
        <v>Create a new request/incident/problem/change/issue</v>
      </c>
      <c r="L1756" t="str">
        <v>Sé realizan parámetros de bioseguridad. Se revisa ubicación de la balanza y se valida con el usuario. Procedemos a trasladarla hasta el laboratorio de sistemas; la balanza enciende y sube normal; pero presenta el problema en el funcionamiento en su teclado presentando anomalías en las tecla #7; #3 y VI. Procedemos a desensamblarla; se realiza limpieza de humedad y se utiliza limpia contactos electrónicos para limpiar pines de slot y pines de conexión del bus de datos. Se realiza nuevamente el ensamble de la misma; se enciende y sigue presentando la misma novedad. Se requiere la siguiente parte para finiquitar el incidente: #:10 ; P/N: 147756 ; Descripción: Teclado y estructura de cubierta; 8442-sea ; Cantidad: 1. Según despiece del modelo de la balanza. Se procede con el traslado de la llamada al grupo correspondiente para estudio de la parte y envío de la solicitud.</v>
      </c>
      <c r="M1756">
        <v>44713</v>
      </c>
      <c r="N1756">
        <v>44713</v>
      </c>
      <c r="O1756" t="str">
        <v>M179 METRO PITALITO</v>
      </c>
      <c r="P1756" t="str">
        <v>PITALITO</v>
      </c>
      <c r="Q1756" t="str">
        <v>emerson Palacios sanchez</v>
      </c>
      <c r="R1756">
        <v>13723524</v>
      </c>
      <c r="S1756" t="str">
        <v>OCCIDENTE</v>
      </c>
    </row>
    <row r="1757" xml:space="preserve">
      <c r="A1757">
        <v>1756</v>
      </c>
      <c r="B1757">
        <v>12477603</v>
      </c>
      <c r="C1757" t="str">
        <v>REQUEST</v>
      </c>
      <c r="D1757" t="str">
        <v>CERRADO</v>
      </c>
      <c r="E1757" t="str">
        <v>TIENDA</v>
      </c>
      <c r="F1757" t="str">
        <v>POS</v>
      </c>
      <c r="G1757" t="str">
        <v>POS</v>
      </c>
      <c r="H1757" t="str">
        <v>WINCOR</v>
      </c>
      <c r="I1757" t="str" xml:space="preserve">
        <v xml:space="preserve">Datos usuario_x000d_
Nombre: Maricela Lopez Forero_x000d_
Correo: maricela.lopez@cencosud.com.co_x000d_
Usuario AD: MLForero_x000d_
Pais: Colombia_x000d_
Ubicacion: J044 JUMBO CHIA_x000d_
Zona: Colombia Bogota_x000d_
Unidad de Negocio: Supermercados_x000d_
Servicio: Tiendas &amp; Centros de Distribucion_x000d_
Telefono: 3108519891_x000d_
Anexo: 8611000_x000d_
Descripcion: Buenas Tardes:_x000d_
pido su colaboracion para revisar la pos 13 ya que no quiere funcionar y parece bloqueada_x000d_
</v>
      </c>
      <c r="J1757" t="str">
        <v>NO APLICA</v>
      </c>
      <c r="K1757" t="str">
        <v>Create a new request/incident/problem/change/issue</v>
      </c>
      <c r="L1757" t="str">
        <v>Se realizo la verificación de la Caja; se ajustaron todas las conexiones de los perisfericos y se reinicio la POS. Inicia correctamente; se hacen diferentes prueba y queda funcionando correctamente. Se deja operativa la caja.</v>
      </c>
      <c r="M1757">
        <v>44713</v>
      </c>
      <c r="N1757">
        <v>44713</v>
      </c>
      <c r="O1757" t="str">
        <v>J044 JUMBO CHIA</v>
      </c>
      <c r="P1757" t="str">
        <v>CHIA</v>
      </c>
      <c r="Q1757" t="str">
        <v>Alexander Castillo Sotelo</v>
      </c>
      <c r="R1757">
        <v>80216449</v>
      </c>
      <c r="S1757" t="str">
        <v>BOGOTA</v>
      </c>
    </row>
    <row r="1758" xml:space="preserve">
      <c r="A1758">
        <v>1757</v>
      </c>
      <c r="B1758">
        <v>12472660</v>
      </c>
      <c r="C1758" t="str">
        <v>REQUEST</v>
      </c>
      <c r="D1758" t="str">
        <v>CERRADO</v>
      </c>
      <c r="E1758" t="str">
        <v>TIENDA</v>
      </c>
      <c r="F1758" t="str">
        <v>PDA</v>
      </c>
      <c r="G1758" t="str">
        <v>PDA</v>
      </c>
      <c r="H1758" t="str">
        <v>HONEYWELL</v>
      </c>
      <c r="I1758"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se presenta des configuracion en PDA 034380 asignada a la seccion de PGC no permite ingresar y realizar las tareas diarias ._x000d_
Seccion de la tienda en donde se ubica la PDT o usuario: PGC</v>
      </c>
      <c r="J1758" t="str">
        <v>NO APLICA</v>
      </c>
      <c r="K1758" t="str">
        <v>Create a new request/incident/problem/change/issue</v>
      </c>
      <c r="L1758" t="str">
        <v>Se procede a validar el correo de ingreso y se localiza la sección de seguridad donde se encuentra las PDA; se le indica a la usuaria que se viene a validar el error de la PDA de PGC; obtenemos la PDA y nos dirigimos a la sala de sistema a verificar el error. el cual se encuentra que no tienen acceso a Genesix MochaSoft; para ello se verifica y se configura de nuevo la red de acceso de la cswlan12; se verifica la conexión exitosa; luego se reinicia y la falla persiste; se procede a configurar de nuevo el Genesix y con los comandos de las teclas F1=\033OP; F2=\033OQ; F3=\033OR; F4=\033OS; DEL=\010. Y se le asigna contraseña suministrada por administrador de sistemas. se valida el ingreso a Genesix y se localiza el jefe Faiver para que realice pruebas; el cual esta funcional y con el usuario asignado de tienda. el usuario queda a satisfacción con las validaciones que realizo.</v>
      </c>
      <c r="M1758">
        <v>44713</v>
      </c>
      <c r="N1758">
        <v>44713</v>
      </c>
      <c r="O1758" t="str">
        <v>M195 METRO SANTA LUCIA</v>
      </c>
      <c r="P1758" t="str">
        <v>NEIVA</v>
      </c>
      <c r="Q1758" t="str">
        <v>Luis Fernando Quiroga Sanche</v>
      </c>
      <c r="R1758">
        <v>1075267773</v>
      </c>
      <c r="S1758" t="str">
        <v>COSTA</v>
      </c>
    </row>
    <row r="1759" xml:space="preserve">
      <c r="A1759">
        <v>1758</v>
      </c>
      <c r="B1759">
        <v>12430813</v>
      </c>
      <c r="C1759" t="str">
        <v>REQUEST</v>
      </c>
      <c r="D1759" t="str">
        <v>CERRADO</v>
      </c>
      <c r="E1759" t="str">
        <v>TIENDA</v>
      </c>
      <c r="F1759" t="str">
        <v>POS</v>
      </c>
      <c r="G1759" t="str">
        <v>POS</v>
      </c>
      <c r="H1759" t="str">
        <v>WINCOR</v>
      </c>
      <c r="I1759" t="str" xml:space="preserve">
        <v xml:space="preserve">Datos usuario_x000d_
Nombre: Caterine Alexandra Parra Forero_x000d_
Correo: caterinealexandra.parraforero@cencosud.com.co_x000d_
Usuario AD: capforer_x000d_
Pais: Colombia_x000d_
Ubicacion: J044 JUMBO CHIA_x000d_
Zona: Colombia Bogota_x000d_
Unidad de Negocio: Supermercados_x000d_
Servicio: Tiendas &amp; Centros de Distribucion_x000d_
Telefono: 3223596314_x000d_
Anexo: 8611000_x000d_
Descripcion: Buenas tardes por favor solicito revision del visor de la caja numero 9; por motivo que la informacion se ve opaca_x000d_
</v>
      </c>
      <c r="J1759" t="str">
        <v>NO APLICA</v>
      </c>
      <c r="K1759" t="str" xml:space="preserve">
        <v xml:space="preserve">	_x000d_
Se realiza envio de DISPLAY CLIENTE con Guía No. 2071793909 el 31/05/2022. Se transfiere para su gestión.Confirmar si la parte ya fue entregada y proceder con la instalación; gestion del ticket y la parte en SGP.</v>
      </c>
      <c r="L1759" t="str">
        <v>Se realizo el cambio del visor de cliente; se valida que quede funcionando correctamente. Se deja operativa la POS.</v>
      </c>
      <c r="M1759">
        <v>44713</v>
      </c>
      <c r="N1759">
        <v>44713</v>
      </c>
      <c r="O1759" t="str">
        <v>J044 JUMBO CHIA</v>
      </c>
      <c r="P1759" t="str">
        <v>NEIVA</v>
      </c>
      <c r="Q1759" t="str">
        <v>Alexander Castillo Sotelo</v>
      </c>
      <c r="R1759">
        <v>80216449</v>
      </c>
      <c r="S1759" t="str">
        <v>BOGOTA</v>
      </c>
    </row>
    <row r="1760" xml:space="preserve">
      <c r="A1760">
        <v>1759</v>
      </c>
      <c r="B1760">
        <v>12467138</v>
      </c>
      <c r="C1760" t="str">
        <v>REQUEST</v>
      </c>
      <c r="D1760" t="str">
        <v>CERRADO</v>
      </c>
      <c r="E1760" t="str">
        <v>TIENDA</v>
      </c>
      <c r="F1760" t="str">
        <v>POS</v>
      </c>
      <c r="G1760" t="str">
        <v>POS</v>
      </c>
      <c r="H1760" t="str">
        <v>WINCOR</v>
      </c>
      <c r="I1760"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Buenos dias</v>
      </c>
      <c r="J1760" t="str">
        <v>NO APLICA</v>
      </c>
      <c r="K1760" t="str" xml:space="preserve">
        <v xml:space="preserve">Se realiza envio de_x000d_
KEYBOARD TA85/SCR CPL. LGY_x000d_
DISPLAY USUARIO BA64-G_x000d_
BASE DISPLAY USUARIO BA64-G_x000d_
CABLE DISPLAY USUARIO BA64-G RS232 TO RJ45_x000d_
CABLE TECLADO MINI-DIN 3.0M 6POS. M/M_x000d_
con Guía No. 2071793893 el 25/05/2022. Se transfiere para su gestión.Confirmar si la parte ya fue entregada y proceder con la instalación; gestion del ticket y la parte en SGP.</v>
      </c>
      <c r="L1760" t="str">
        <v>Se presenta demora en la atención del servicio debido a que se debieron retirar los cables de teclado anterior cables de video y cables de teclado; se reinstala nuevamente cables nuevos RS232 TO RJ45 y cable MINI DIM 3.0 para teclado BA64G-G el cual se ensamblo; se realizan pruebas de operatividad con la pos pero no reconoce el teclado lo cual se le informa a soporte sistemas Fabiola Diaz quien se comunica con soporte a tiendas 7x24 quienes efectúan validación de la pos; se reinicia pero presenta nuevamente falla ya que en ningún puerto com el teclado es reconocido; soporte tiendas 7x24 realiza nuevamente revisión de la pos y después de varios reinicios el dispositivo queda en estado operativo</v>
      </c>
      <c r="M1760">
        <v>44714</v>
      </c>
      <c r="N1760">
        <v>44714</v>
      </c>
      <c r="O1760" t="str">
        <v>J047 JUMBO GIRARDOT</v>
      </c>
      <c r="P1760" t="str">
        <v>GIRARDOT</v>
      </c>
      <c r="Q1760" t="str">
        <v xml:space="preserve">Nelson Eduardo Torres Rojas </v>
      </c>
      <c r="R1760">
        <v>5821451</v>
      </c>
      <c r="S1760" t="str">
        <v>OCCIDENTE</v>
      </c>
    </row>
    <row r="1761" xml:space="preserve">
      <c r="A1761">
        <v>1760</v>
      </c>
      <c r="B1761">
        <v>12485405</v>
      </c>
      <c r="C1761" t="str">
        <v>REQUEST</v>
      </c>
      <c r="D1761" t="str">
        <v>CERRADO</v>
      </c>
      <c r="E1761" t="str">
        <v>TIENDA</v>
      </c>
      <c r="F1761" t="str">
        <v>PDA</v>
      </c>
      <c r="G1761" t="str">
        <v>PDA</v>
      </c>
      <c r="H1761" t="str">
        <v>HONEYWELL</v>
      </c>
      <c r="I1761" t="str" xml:space="preserve">
        <v xml:space="preserve">Datos usuario_x000d_
Nombre: Herney Romero Mur_x000d_
Correo: herney.romeromur@cencosud.com.co_x000d_
Usuario AD: HERomeroM_x000d_
Pais: Colombia_x000d_
Ubicacion: J047 JUMBO GIRARDOT_x000d_
Zona: Colombia Occidente_x000d_
Unidad de Negocio: Supermercados_x000d_
Servicio: Tiendas &amp; Centros de Distribucion_x000d_
Telefono: 3006689978_x000d_
Anexo: 8872700_x000d_
Descripcion: buenos dias; la PDA 20073b055e solicita usuario y password para poder acceder a las funciones._x000d_
Seccion en la tienda o ubicacion del usuario: PGC Y PLS_x000d_
Jefe de area asignacion de la PDT: HERNY HERNANDEZ</v>
      </c>
      <c r="J1761" t="str">
        <v>NO APLICA</v>
      </c>
      <c r="K1761" t="str">
        <v>Create a new request/incident/problem/change/issue</v>
      </c>
      <c r="L1761" t="str">
        <v>Se efectúa revisión de PDA la cual se encontraba desbloqueada de la sesión del usuario PisodeventaRSM; por lo que se procede a revisión también de PDA con serial 21145B5135 la cual también presentaba la misma novedad; se revisan las configuraciones a la cswlan12 y se vuelve a loguear en la sesion PisodeventaRSM realizando pruebas de operatividad sin novedad</v>
      </c>
      <c r="M1761">
        <v>44715</v>
      </c>
      <c r="N1761">
        <v>44715</v>
      </c>
      <c r="O1761" t="str">
        <v>J047 JUMBO GIRARDOT</v>
      </c>
      <c r="P1761" t="str">
        <v>GIRARDOT</v>
      </c>
      <c r="Q1761" t="str">
        <v xml:space="preserve">Nelson Eduardo Torres Rojas </v>
      </c>
      <c r="R1761">
        <v>5821451</v>
      </c>
      <c r="S1761" t="str">
        <v>OCCIDENTE</v>
      </c>
    </row>
    <row r="1762" xml:space="preserve">
      <c r="A1762">
        <v>1761</v>
      </c>
      <c r="B1762">
        <v>12490625</v>
      </c>
      <c r="C1762" t="str">
        <v>INCIDENT</v>
      </c>
      <c r="D1762" t="str">
        <v>CERRADO</v>
      </c>
      <c r="E1762" t="str">
        <v>TIENDA</v>
      </c>
      <c r="F1762" t="str">
        <v>POS</v>
      </c>
      <c r="G1762" t="str">
        <v>POS</v>
      </c>
      <c r="H1762" t="str">
        <v>WINCOR</v>
      </c>
      <c r="I1762" t="str" xml:space="preserve">
        <v xml:space="preserve">Datos usuario_x000d_
Nombre: Leidy Patricia Arrieta Alarcon_x000d_
Correo: LeidyPatricia.ArrietaAlarcon@cencosud.com.co_x000d_
Usuario AD: LEArrieta_x000d_
Pais: Colombia_x000d_
Ubicacion: M085 METRO MONTERIA_x000d_
Zona: Colombia Costa_x000d_
Unidad de Negocio: Supermercados_x000d_
Servicio: Tiendas &amp; Centros de Distribucion_x000d_
Telefono: 3142845875_x000d_
Anexo: 7830101_x000d_
Descripcion: Buenas noches para que me haga el favor de colaborarme con la pos 10 ya que se apago y la cajera quedo ingresada gracias por su colaboracion</v>
      </c>
      <c r="J1762" t="str">
        <v>NO APLICA</v>
      </c>
      <c r="K1762" t="str">
        <v>Create a new request/incident/problem/change/issue</v>
      </c>
      <c r="L1762" t="str">
        <v xml:space="preserve">Usuario reporta falla en las pos N° 10 ya que esta estaba apagada y no funcionaba por lo que se procede a realizar mantenimiento preventivo luego de eso se espera al que sistema operativo suba para poder visualizar el pedido de las llave para luego realizar pruebas en la pos quedando operativa y funcional.                                                                                                                                                                                                                                      OBSERVACIONES: la pos queda operativa. </v>
      </c>
      <c r="M1762">
        <v>44715</v>
      </c>
      <c r="N1762">
        <v>44715</v>
      </c>
      <c r="O1762" t="str">
        <v>M085 METRO MONTERIA</v>
      </c>
      <c r="P1762" t="str">
        <v>MONTERIA</v>
      </c>
      <c r="Q1762" t="str">
        <v xml:space="preserve">Sharon Yaneth Kerguelen Wilches </v>
      </c>
      <c r="R1762">
        <v>1067917448</v>
      </c>
      <c r="S1762" t="str">
        <v>COSTA</v>
      </c>
    </row>
    <row r="1763" xml:space="preserve">
      <c r="A1763">
        <v>1762</v>
      </c>
      <c r="B1763">
        <v>12490057</v>
      </c>
      <c r="C1763" t="str">
        <v>INCIDENT</v>
      </c>
      <c r="D1763" t="str">
        <v>CERRADO</v>
      </c>
      <c r="E1763" t="str">
        <v>TIENDA</v>
      </c>
      <c r="F1763" t="str">
        <v>POS</v>
      </c>
      <c r="G1763" t="str">
        <v>POS</v>
      </c>
      <c r="H1763" t="str">
        <v>WINCOR</v>
      </c>
      <c r="I1763" t="str" xml:space="preserve">
        <v xml:space="preserve">Datos usuario_x000d_
Nombre: Yudis Gallego Florez_x000d_
Correo: Yudis.Gallego@cencosud.com.co_x000d_
Usuario AD: YGallegF_x000d_
Pais: Colombia_x000d_
Ubicacion: M085 METRO MONTERIA_x000d_
Zona: Colombia Costa_x000d_
Unidad de Negocio: Supermercados_x000d_
Servicio: Tiendas &amp; Centros de Distribucion_x000d_
Telefono: 3105365977_x000d_
Anexo: 7830101_x000d_
Descripcion: Buenas tardes. agradezco su colaboracion con la pos # 13; ya que esta apagada y no prende. esta caja es la utilizada en la tienda para ventas institucionales y se necesita realizar unas ventas._x000d_
_x000d_
agradezco si es posible realizar el cambio por otra._x000d_
_x000d_
gracias</v>
      </c>
      <c r="J1763" t="str">
        <v>NO APLICA</v>
      </c>
      <c r="K1763" t="str">
        <v>Create a new request/incident/problem/change/issue</v>
      </c>
      <c r="L1763" t="str">
        <v xml:space="preserve">Usuario informa falla con la pos # 13; ya que esta apagada y no prende. esta caja es la utilizada en la tienda para ventas institucionales y se necesita realizar unas ventas. se procede a realizar un cambio de pos y este consiste en tomar la pos de donas que es la que poco usan y instalar la tarjeta de red y el disco duro; luego de realizar ese proceso se procede a en ceder la pos pero esta no da imagen por lo que se le informa a la persona remota que no da imagen tome un visor para validar si era el visor pero es el disco que no da imagen se procede a decirle a la persona encargada remota por lo que la solución es colocar la venta institucional en la POS # 12 hasta que llegue la pos que se requirió para este caso adjunto evidencia del cambio que se hicieron. La pos no queda operativa ya que se debe esperar a que le envié la otra. </v>
      </c>
      <c r="M1763">
        <v>44715</v>
      </c>
      <c r="N1763">
        <v>44715</v>
      </c>
      <c r="O1763" t="str">
        <v>M085 METRO MONTERIA</v>
      </c>
      <c r="P1763" t="str">
        <v>MONTERIA</v>
      </c>
      <c r="Q1763" t="str">
        <v xml:space="preserve">Sharon Yaneth Kerguelen Wilches </v>
      </c>
      <c r="R1763">
        <v>1067917448</v>
      </c>
      <c r="S1763" t="str">
        <v>COSTA</v>
      </c>
    </row>
    <row r="1764" xml:space="preserve">
      <c r="A1764">
        <v>1763</v>
      </c>
      <c r="B1764">
        <v>12489464</v>
      </c>
      <c r="C1764" t="str">
        <v>REQUEST</v>
      </c>
      <c r="D1764" t="str">
        <v>CERRADO</v>
      </c>
      <c r="E1764" t="str">
        <v>TIENDA</v>
      </c>
      <c r="F1764" t="str">
        <v>ACTIVOS</v>
      </c>
      <c r="I1764" t="str" xml:space="preserve">
        <v xml:space="preserve">Buen Dia_x000d_
El Ticket es para realizar la desctrucion de 2 Activos en la tienda Metro Riohacha._x000d_
Saludes</v>
      </c>
      <c r="J1764" t="str">
        <v>NO APLICA</v>
      </c>
      <c r="K1764" t="str">
        <v>Create a new request/incident/problem/change/issue</v>
      </c>
      <c r="L1764" t="str">
        <v>Se llega a sitio; se buscan los activos indicados en el acta para la destrucción; una vez fueron localizados se solicita el permiso para ingresar al área de Recibo y el acompañamiento de personal de seguridad; una vez fueron aprobadas se realizó dicha destrucción y luego depositadas en la basura. Se le entrego el acta al área de seguridad.</v>
      </c>
      <c r="M1764">
        <v>44715</v>
      </c>
      <c r="N1764">
        <v>44715</v>
      </c>
      <c r="O1764" t="str">
        <v>M040 METRO RIOHACHA</v>
      </c>
      <c r="P1764" t="str">
        <v>RIOHACHA</v>
      </c>
      <c r="Q1764" t="str">
        <v>Wilger Melo Prado</v>
      </c>
      <c r="R1764">
        <v>1118852348</v>
      </c>
      <c r="S1764" t="str">
        <v>COSTA</v>
      </c>
    </row>
    <row r="1765" xml:space="preserve">
      <c r="A1765">
        <v>1764</v>
      </c>
      <c r="B1765">
        <v>12478902</v>
      </c>
      <c r="C1765" t="str">
        <v>INCIDENT</v>
      </c>
      <c r="D1765" t="str">
        <v>CERRADO</v>
      </c>
      <c r="E1765" t="str">
        <v>TIENDA</v>
      </c>
      <c r="F1765" t="str">
        <v>POS</v>
      </c>
      <c r="G1765" t="str">
        <v>POS</v>
      </c>
      <c r="H1765" t="str">
        <v>WINCOR</v>
      </c>
      <c r="I1765"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buenas tardes para que por favor me colaboren revisando a ver que pasa con la pos 6 que esta demasiado lenta y enviar respuesta al correo electronico yeiris.atencia cencosud.com.co_x000d_
Numero de inventario si se tiene: no lo tengo_x000d_
Numero de caja: 6</v>
      </c>
      <c r="J1765" t="str">
        <v>NO APLICA</v>
      </c>
      <c r="K1765"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buenas tardes para que por favor me colaboren revisando a ver que pasa con la pos 6 que esta demasiado lenta y enviar respuesta al correo electronico yeiris.atencia cencosud.com.co_x000d_
Numero de inventario si se tiene: no lo tengo_x000d_
Numero de caja: 6</v>
      </c>
      <c r="L1765" t="str" xml:space="preserve">
        <v xml:space="preserve">Se reporta lentitud en caja 6; se llega a sitio y se solicita la entrega del procesador que se envió para ser remplazado; se le solicita al usuario hacer pruebas antes de realizar la actividad para comprobar el funcionamiento de la caja; luego se procede a realizar el cambio del procesador; pero al destapar la CPU de evidencia que esta contiene demasiado sucio por lo cual primero se procede a realizar primero un mantenimiento preventivo profundo y luego la instalación del procesador._x000d_
Se solicita al usuario realizar pruebas indicando este que la caja se encuentra perfectamente. </v>
      </c>
      <c r="M1765">
        <v>44715</v>
      </c>
      <c r="N1765">
        <v>44715</v>
      </c>
      <c r="O1765" t="str">
        <v>M040 METRO RIOHACHA</v>
      </c>
      <c r="P1765" t="str">
        <v>RIOHACHA</v>
      </c>
      <c r="Q1765" t="str">
        <v>Wilger Melo Prado</v>
      </c>
      <c r="R1765">
        <v>1118852348</v>
      </c>
      <c r="S1765" t="str">
        <v>COSTA</v>
      </c>
    </row>
    <row r="1766" xml:space="preserve">
      <c r="A1766">
        <v>1765</v>
      </c>
      <c r="B1766">
        <v>12492409</v>
      </c>
      <c r="C1766" t="str">
        <v>REQUEST</v>
      </c>
      <c r="D1766" t="str">
        <v>CERRADO</v>
      </c>
      <c r="E1766" t="str">
        <v>TIENDA</v>
      </c>
      <c r="F1766" t="str">
        <v>BALANZA</v>
      </c>
      <c r="G1766" t="str">
        <v>COLGANTE</v>
      </c>
      <c r="H1766" t="str">
        <v>METLER TOLEDO</v>
      </c>
      <c r="I1766"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instalacion de balanza nueva mesa._x000d_
_x000d_
gracias por la atencion prestada._x000d_
Area donde su ubica la balanza: SANTA MARTA</v>
      </c>
      <c r="J1766" t="str">
        <v>NO APLICA</v>
      </c>
      <c r="K1766" t="str">
        <v>Create a new request/incident/problem/change/issue</v>
      </c>
      <c r="L1766" t="str">
        <v>Se procede a realizar  validación para instalación de balanza de mesa en el área de carnes; se realiza instalación y configuración de la balanza de mesa se solicita al soporte de sistemas de Cencosud cargar parametrización de plu y actualizaciones  para el funcionamiento correcto de la máquina; el soporte de sistemas de Cencosud queda atento para cargar el proceso de parametrización y actualizaciones requeridas en la máquina de forma remota señor Albeiro hoyos; se deja equipo con red y operativo en proceso de actualizaciones solicitadas; se entrega maquina operando.</v>
      </c>
      <c r="M1766">
        <v>44715</v>
      </c>
      <c r="N1766">
        <v>44718</v>
      </c>
      <c r="O1766" t="str">
        <v>J045 JUMBO AV.DEL FERROCARRIL SANTA MARTA</v>
      </c>
      <c r="P1766" t="str">
        <v>SANTA MARTA</v>
      </c>
      <c r="Q1766" t="str">
        <v>Enrique Rafael Ponzon Ortega</v>
      </c>
      <c r="R1766">
        <v>1082888515</v>
      </c>
      <c r="S1766" t="str">
        <v>COSTA</v>
      </c>
    </row>
    <row r="1767" xml:space="preserve">
      <c r="A1767">
        <v>1766</v>
      </c>
      <c r="B1767">
        <v>12492409</v>
      </c>
      <c r="C1767" t="str">
        <v>REQUEST</v>
      </c>
      <c r="D1767" t="str">
        <v>CERRADO</v>
      </c>
      <c r="E1767" t="str">
        <v>TIENDA</v>
      </c>
      <c r="F1767" t="str">
        <v>BALANZA</v>
      </c>
      <c r="G1767" t="str">
        <v>COLGANTE</v>
      </c>
      <c r="H1767" t="str">
        <v>METLER TOLEDO</v>
      </c>
      <c r="I1767"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instalacion de balanza nueva mesa._x000d_
_x000d_
gracias por la atencion prestada._x000d_
Area donde su ubica la balanza: SANTA MARTA</v>
      </c>
      <c r="J1767" t="str">
        <v>NO APLICA</v>
      </c>
      <c r="K1767" t="str">
        <v>Create a new request/incident/problem/change/issue</v>
      </c>
      <c r="L1767" t="str">
        <v>Se procede a realizar  validación para instalación de balanza de mesa en el área de carnes; se realiza instalación y configuración de la balanza de mesa se solicita al soporte de sistemas de Cencosud cargar parametrización de plu y actualizaciones  para el funcionamiento correcto de la máquina; el soporte de sistemas de Cencosud queda atento para cargar el proceso de parametrización y actualizaciones requeridas en la máquina de forma remota señor Albeiro hoyos; se deja equipo con red y operativo en proceso de actualizaciones solicitadas; se entrega maquina operando.</v>
      </c>
      <c r="M1767">
        <v>44715</v>
      </c>
      <c r="N1767">
        <v>44718</v>
      </c>
      <c r="O1767" t="str">
        <v>J045 JUMBO AV.DEL FERROCARRIL SANTA MARTA</v>
      </c>
      <c r="P1767" t="str">
        <v>SANTA MARTA</v>
      </c>
      <c r="Q1767" t="str">
        <v>Enrique Rafael Ponzon Ortega</v>
      </c>
      <c r="R1767">
        <v>1082888515</v>
      </c>
      <c r="S1767" t="str">
        <v>COSTA</v>
      </c>
    </row>
    <row r="1768" xml:space="preserve">
      <c r="A1768">
        <v>1767</v>
      </c>
      <c r="B1768">
        <v>12492406</v>
      </c>
      <c r="C1768" t="str">
        <v>REQUEST</v>
      </c>
      <c r="D1768" t="str">
        <v>CERRADO</v>
      </c>
      <c r="E1768" t="str">
        <v>TIENDA</v>
      </c>
      <c r="F1768" t="str">
        <v>BALANZA</v>
      </c>
      <c r="G1768" t="str">
        <v>COLGANTE</v>
      </c>
      <c r="H1768" t="str">
        <v>METLER TOLEDO</v>
      </c>
      <c r="I1768"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instalacion de nueva balanza colgante_x000d_
_x000d_
gracias por la atencion prestada._x000d_
Area donde su ubica la balanza: SANTA MARTA</v>
      </c>
      <c r="J1768" t="str">
        <v>NO APLICA</v>
      </c>
      <c r="K1768" t="str">
        <v>Create a new request/incident/problem/change/issue</v>
      </c>
      <c r="L1768" t="str">
        <v xml:space="preserve">Se procede a realizar validación para instalación de balanza colgante en el área de carnes; se realiza instalación y configuración de la balanza colgante se solicita al soporte de sistemas de Cencosud cargar parametrización de plu y actualizaciones  para el funcionamiento correcto de la maquina se valida realizando pruebas en el equipo a satisfacción se deja equipo operativo. </v>
      </c>
      <c r="M1768">
        <v>44715</v>
      </c>
      <c r="N1768">
        <v>44718</v>
      </c>
      <c r="O1768" t="str">
        <v>J045 JUMBO AV.DEL FERROCARRIL SANTA MARTA</v>
      </c>
      <c r="P1768" t="str">
        <v>SANTA MARTA</v>
      </c>
      <c r="Q1768" t="str">
        <v>Enrique Rafael Ponzon Ortega</v>
      </c>
      <c r="R1768">
        <v>1082888515</v>
      </c>
      <c r="S1768" t="str">
        <v>COSTA</v>
      </c>
    </row>
    <row r="1769" xml:space="preserve">
      <c r="A1769">
        <v>1768</v>
      </c>
      <c r="B1769">
        <v>12492406</v>
      </c>
      <c r="C1769" t="str">
        <v>REQUEST</v>
      </c>
      <c r="D1769" t="str">
        <v>CERRADO</v>
      </c>
      <c r="E1769" t="str">
        <v>TIENDA</v>
      </c>
      <c r="F1769" t="str">
        <v>BALANZA</v>
      </c>
      <c r="G1769" t="str">
        <v>COLGANTE</v>
      </c>
      <c r="H1769" t="str">
        <v>METLER TOLEDO</v>
      </c>
      <c r="I1769"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instalacion de nueva balanza colgante_x000d_
_x000d_
gracias por la atencion prestada._x000d_
Area donde su ubica la balanza: SANTA MARTA</v>
      </c>
      <c r="J1769" t="str">
        <v>NO APLICA</v>
      </c>
      <c r="K1769" t="str">
        <v>Create a new request/incident/problem/change/issue</v>
      </c>
      <c r="L1769" t="str">
        <v xml:space="preserve">Se procede a realizar validación para instalación de balanza colgante en el área de carnes; se realiza instalación y configuración de la balanza colgante se solicita al soporte de sistemas de Cencosud cargar parametrización de plu y actualizaciones  para el funcionamiento correcto de la maquina se valida realizando pruebas en el equipo a satisfacción se deja equipo operativo. </v>
      </c>
      <c r="M1769">
        <v>44715</v>
      </c>
      <c r="N1769">
        <v>44718</v>
      </c>
      <c r="O1769" t="str">
        <v>J045 JUMBO AV.DEL FERROCARRIL SANTA MARTA</v>
      </c>
      <c r="P1769" t="str">
        <v>SANTA MARTA</v>
      </c>
      <c r="Q1769" t="str">
        <v>Enrique Rafael Ponzon Ortega</v>
      </c>
      <c r="R1769">
        <v>1082888515</v>
      </c>
      <c r="S1769" t="str">
        <v>COSTA</v>
      </c>
    </row>
    <row r="1770" xml:space="preserve">
      <c r="A1770">
        <v>1769</v>
      </c>
      <c r="B1770">
        <v>12490032</v>
      </c>
      <c r="C1770" t="str">
        <v>REQUEST</v>
      </c>
      <c r="D1770" t="str">
        <v>CERRADO</v>
      </c>
      <c r="E1770" t="str">
        <v>TIENDA</v>
      </c>
      <c r="F1770" t="str">
        <v>BALANZA</v>
      </c>
      <c r="G1770" t="str">
        <v>MESA</v>
      </c>
      <c r="H1770" t="str">
        <v>METTLER</v>
      </c>
      <c r="I1770" t="str" xml:space="preserve">
        <v xml:space="preserve">Buen dia._x000d_
Se solicita reemplazo balanza colgante de Pescaderia y balanza mesa de Platos preparados._x000d_
Gracias.</v>
      </c>
      <c r="J1770" t="str">
        <v>NO APLICA</v>
      </c>
      <c r="K1770" t="str" xml:space="preserve">
        <v xml:space="preserve">Buen día._x000d_
Se solicita reemplazo configuración y entrega de balanzas operativas de activos así:_x000d_
Balanza colgante para el área de pescadería_x000d_
Balanzas mesa para el área de Platos preparados_x000d_
Recordar realizar actas de asignación y retiro respectivamente._x000d_
Activos se encuentran en la oficina de sistemas._x000d_
Cordialmente;_x000d_
Ever Becerra</v>
      </c>
      <c r="L1770" t="str">
        <v xml:space="preserve">Se realiza cambio de Balanza colgante del área de carnes; armado; configuración y pruebas de funcionamiento con jefe de área. Funcionamiento OK. Serial balanza antigua B507623464 y Serial balanza nueva C151212236 También se hace cambio en horas de la tarde (2:30pm) por temas de horario de cafetería en atención a clientes; de balanza de mesa en platos preparados. Se cambia balanza de mesa de área platos preparados; armado; configuración y pruebas de funcionamiento con personal auxiliar y jefe de área. Serial balanza antigua B519914069 y Serial balanza nueva C151225930. Todas las pruebas fueron satisfactorias y se dejan totalmente operativas. Nota: Las balanzas antiguas fueron empacadas y guardadas en el cuarto de comunicaciones de la oficina de sistemas. </v>
      </c>
      <c r="M1770">
        <v>44715</v>
      </c>
      <c r="N1770">
        <v>44718</v>
      </c>
      <c r="O1770" t="str">
        <v>J126 JUMBO SAN SILVESTRE</v>
      </c>
      <c r="P1770" t="str">
        <v>BARRANCABERMEJA</v>
      </c>
      <c r="Q1770" t="str">
        <v>Luis Carlos Rojas Acosta</v>
      </c>
      <c r="R1770">
        <v>1096188137</v>
      </c>
      <c r="S1770" t="str">
        <v>ORIENTE</v>
      </c>
    </row>
    <row r="1771" xml:space="preserve">
      <c r="A1771">
        <v>1770</v>
      </c>
      <c r="B1771">
        <v>12490032</v>
      </c>
      <c r="C1771" t="str">
        <v>REQUEST</v>
      </c>
      <c r="D1771" t="str">
        <v>CERRADO</v>
      </c>
      <c r="E1771" t="str">
        <v>TIENDA</v>
      </c>
      <c r="F1771" t="str">
        <v>BALANZA</v>
      </c>
      <c r="G1771" t="str">
        <v>MESA</v>
      </c>
      <c r="H1771" t="str">
        <v>METTLER</v>
      </c>
      <c r="I1771" t="str" xml:space="preserve">
        <v xml:space="preserve">Buen dia._x000d_
Se solicita reemplazo balanza colgante de Pescaderia y balanza mesa de Platos preparados._x000d_
Gracias.</v>
      </c>
      <c r="J1771" t="str">
        <v>NO APLICA</v>
      </c>
      <c r="K1771" t="str" xml:space="preserve">
        <v xml:space="preserve">Buen día._x000d_
Se solicita reemplazo configuración y entrega de balanzas operativas de activos así:_x000d_
Balanza colgante para el área de pescadería_x000d_
Balanzas mesa para el área de Platos preparados_x000d_
Recordar realizar actas de asignación y retiro respectivamente._x000d_
Activos se encuentran en la oficina de sistemas._x000d_
Cordialmente;_x000d_
Ever Becerra</v>
      </c>
      <c r="L1771" t="str">
        <v xml:space="preserve">Se realiza cambio de Balanza colgante del área de carnes; armado; configuración y pruebas de funcionamiento con jefe de área. Funcionamiento OK. Serial balanza antigua B507623464 y Serial balanza nueva C151212236 También se hace cambio en horas de la tarde (2:30pm) por temas de horario de cafetería en atención a clientes; de balanza de mesa en platos preparados. Se cambia balanza de mesa de área platos preparados; armado; configuración y pruebas de funcionamiento con personal auxiliar y jefe de área. Serial balanza antigua B519914069 y Serial balanza nueva C151225930. Todas las pruebas fueron satisfactorias y se dejan totalmente operativas. Nota: Las balanzas antiguas fueron empacadas y guardadas en el cuarto de comunicaciones de la oficina de sistemas. </v>
      </c>
      <c r="M1771">
        <v>44715</v>
      </c>
      <c r="N1771">
        <v>44718</v>
      </c>
      <c r="O1771" t="str">
        <v>J126 JUMBO SAN SILVESTRE</v>
      </c>
      <c r="P1771" t="str">
        <v>BARRANCABERMEJA</v>
      </c>
      <c r="Q1771" t="str">
        <v>Luis Carlos Rojas Acosta</v>
      </c>
      <c r="R1771">
        <v>1096188137</v>
      </c>
      <c r="S1771" t="str">
        <v>ORIENTE</v>
      </c>
    </row>
    <row r="1772" xml:space="preserve">
      <c r="A1772">
        <v>1771</v>
      </c>
      <c r="B1772">
        <v>12484778</v>
      </c>
      <c r="C1772" t="str">
        <v>REQUEST</v>
      </c>
      <c r="D1772" t="str">
        <v>CERRADO</v>
      </c>
      <c r="E1772" t="str">
        <v>TIENDA</v>
      </c>
      <c r="F1772" t="str">
        <v>PDA</v>
      </c>
      <c r="G1772" t="str">
        <v>PDA</v>
      </c>
      <c r="H1772" t="str">
        <v>HONEYWELL</v>
      </c>
      <c r="I1772"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pdt scorpio presenta falla para el ingreso al gapv no funciona al momento de ingresar indica que se debe actualizar al dar actualizar indica falla pdt g17f62339 / AD-135534_x000d_
Seccion de la tienda en donde se ubica la PDT o usuario: pgc para chequeo de precios y gapv</v>
      </c>
      <c r="J1772" t="str">
        <v>NO APLICA</v>
      </c>
      <c r="K1772" t="str">
        <v>Create a new request/incident/problem/change/issue</v>
      </c>
      <c r="L1772" t="str">
        <v>se ingresa a sitio; se procede a realizar la revisión de la pdt la cual se llama al Usui encargado para que por favor la traiga para revisión; una vez traída se procede a realizar la inspección del error que les arroja el cual es que la pdt al generar el usuario y contraseña pide actualizar; se actualiza pero la actualización no es ejecutada por lo tanto no la toma el dispositivo; se procede a realizar las pruebas y configuración desde la parte interna donde instalo el gapvs para realizar la instalación directamente desde la carpeta original del gapvs; se hace prueba pero el error persiste; se cambia la red de conexión; por la cwlan12 se intenta de nuevo pero la pdt no hace efectiva la instalación; se habla con soporte para el paso de un archivo .cab de actualización; el cual no se puede efectuar ya que la unidad de sd del dispositivo esta averiado y el cable de datos no hay en la tienda. se toma la evidencia</v>
      </c>
      <c r="M1772">
        <v>44718</v>
      </c>
      <c r="N1772">
        <v>44719</v>
      </c>
      <c r="O1772" t="str">
        <v>M195 METRO SANTA LUCIA</v>
      </c>
      <c r="P1772" t="str">
        <v>NEIVA</v>
      </c>
      <c r="Q1772" t="str">
        <v xml:space="preserve">John Alejandro Lozada Babativa </v>
      </c>
      <c r="R1772">
        <v>1075313382</v>
      </c>
      <c r="S1772" t="str">
        <v>OCCIDENTE</v>
      </c>
    </row>
    <row r="1773" xml:space="preserve">
      <c r="A1773">
        <v>1772</v>
      </c>
      <c r="B1773">
        <v>12484778</v>
      </c>
      <c r="C1773" t="str">
        <v>REQUEST</v>
      </c>
      <c r="D1773" t="str">
        <v>CERRADO</v>
      </c>
      <c r="E1773" t="str">
        <v>TIENDA</v>
      </c>
      <c r="F1773" t="str">
        <v>PDA</v>
      </c>
      <c r="G1773" t="str">
        <v>PDA</v>
      </c>
      <c r="H1773" t="str">
        <v>HONEYWELL</v>
      </c>
      <c r="I1773"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pdt scorpio presenta falla para el ingreso al gapv no funciona al momento de ingresar indica que se debe actualizar al dar actualizar indica falla pdt g17f62339 / AD-135534_x000d_
Seccion de la tienda en donde se ubica la PDT o usuario: pgc para chequeo de precios y gapv</v>
      </c>
      <c r="J1773" t="str">
        <v>NO APLICA</v>
      </c>
      <c r="K1773" t="str">
        <v>Create a new request/incident/problem/change/issue</v>
      </c>
      <c r="L1773" t="str">
        <v>se ingresa a sitio; se procede a realizar la revisión de la pdt la cual se llama al Usui encargado para que por favor la traiga para revisión; una vez traída se procede a realizar la inspección del error que les arroja el cual es que la pdt al generar el usuario y contraseña pide actualizar; se actualiza pero la actualización no es ejecutada por lo tanto no la toma el dispositivo; se procede a realizar las pruebas y configuración desde la parte interna donde instalo el gapvs para realizar la instalación directamente desde la carpeta original del gapvs; se hace prueba pero el error persiste; se cambia la red de conexión; por la cwlan12 se intenta de nuevo pero la pdt no hace efectiva la instalación; se habla con soporte para el paso de un archivo .cab de actualización; el cual no se puede efectuar ya que la unidad de sd del dispositivo esta averiado y el cable de datos no hay en la tienda. se toma la evidencia</v>
      </c>
      <c r="M1773">
        <v>44718</v>
      </c>
      <c r="N1773">
        <v>44719</v>
      </c>
      <c r="O1773" t="str">
        <v>M195 METRO SANTA LUCIA</v>
      </c>
      <c r="P1773" t="str">
        <v>NEIVA</v>
      </c>
      <c r="Q1773" t="str">
        <v xml:space="preserve">John Alejandro Lozada Babativa </v>
      </c>
      <c r="R1773">
        <v>1075313382</v>
      </c>
      <c r="S1773" t="str">
        <v>OCCIDENTE</v>
      </c>
    </row>
    <row r="1774" xml:space="preserve">
      <c r="A1774">
        <v>1773</v>
      </c>
      <c r="B1774">
        <v>12491723</v>
      </c>
      <c r="C1774" t="str">
        <v>REQUEST</v>
      </c>
      <c r="D1774" t="str">
        <v>CERRADO</v>
      </c>
      <c r="E1774" t="str">
        <v>TIENDA</v>
      </c>
      <c r="F1774" t="str">
        <v>PC</v>
      </c>
      <c r="G1774" t="str">
        <v>PC</v>
      </c>
      <c r="H1774" t="str">
        <v>LENOVO</v>
      </c>
      <c r="I1774" t="str" xml:space="preserve">
        <v xml:space="preserve">Datos usuario_x000d_
Nombre: adsilvam_x000d_
Correo: AdrianaMilena.SilvaMontes@cencosud.com.co_x000d_
Usuario AD: adsilvam_x000d_
Pais: Colombia_x000d_
Ubicacion: M038 METRO NEIVA CENTRO DE CONVENCIONES_x000d_
Zona: Colombia Occidente_x000d_
Unidad de Negocio: METRO_x000d_
Servicio: null_x000d_
Telefono: 3114635651_x000d_
Anexo: null_x000d_
Descripcion: Buenos dias la falla que esta presentando el portatil es que no prende. referencia AD044921_x000d_
Indicar ubicacion del Equipo en tienda o oficinas: Tienda metro neiva</v>
      </c>
      <c r="J1774" t="str">
        <v>NO APLICA</v>
      </c>
      <c r="K1774" t="str">
        <v>Create a new request/incident/problem/change/issue</v>
      </c>
      <c r="L1774" t="str">
        <v>se procede a realizar la revision del equipo de recursos humanos el cual se indica que no enciende; el equipo ya estaba en funcionamiento cuando se llego; la usuaria reporta que el equipo se apago se agoto su carga total y al colocarlo a cargar el equipo no encendia; logro encenderlo despues de bastante tiempo;por medio de la opcion que trae lenovo de recovery button el cual nos enciende y nos lleva directamente al menu de bios y boot menu; la posuble fala fue que al descargarse el qñequipo totalmente su bateria entro en estado de bloqueo porlo que no encendia directamente desde el boton de encendido.</v>
      </c>
      <c r="M1774">
        <v>44719</v>
      </c>
      <c r="N1774">
        <v>44720</v>
      </c>
      <c r="O1774" t="str">
        <v>M038 METRO NEIVA CENTRO DE CONVENCIONES</v>
      </c>
      <c r="P1774" t="str">
        <v>NEIVA</v>
      </c>
      <c r="Q1774" t="str">
        <v xml:space="preserve">John Alejandro Lozada Babativa </v>
      </c>
      <c r="R1774">
        <v>1075313382</v>
      </c>
      <c r="S1774" t="str">
        <v>OCCIDENTE</v>
      </c>
    </row>
    <row r="1775" xml:space="preserve">
      <c r="A1775">
        <v>1774</v>
      </c>
      <c r="B1775">
        <v>12500052</v>
      </c>
      <c r="C1775" t="str">
        <v>INCIDENT</v>
      </c>
      <c r="D1775" t="str">
        <v>CERRADO</v>
      </c>
      <c r="E1775" t="str">
        <v>TIENDA</v>
      </c>
      <c r="F1775" t="str">
        <v>VERIFICADOR</v>
      </c>
      <c r="G1775" t="str">
        <v>VERIFICADOR</v>
      </c>
      <c r="H1775" t="str">
        <v>NEWLAND</v>
      </c>
      <c r="I1775" t="str" xml:space="preserve">
        <v xml:space="preserve">Datos usuario_x000d_
Nombre: Marisol Saenz Medina_x000d_
Correo: Marisol.SaenzMedina@cencosud.com.co_x000d_
Usuario AD: msaenzme_x000d_
Pais: Colombia_x000d_
Ubicacion: J027 JUMBO RIONEGRO_x000d_
Zona: Colombia Centro_x000d_
Unidad de Negocio: null_x000d_
Servicio: null_x000d_
Telefono: null_x000d_
Anexo: null_x000d_
Descripcion: Buenas tardes_x000d_
Me ayudan por favor revisando los verificadores de precios ya que estan presentando novedad en la conexion</v>
      </c>
      <c r="J1775" t="str">
        <v>NO APLICA</v>
      </c>
      <c r="K1775" t="str">
        <v>Create a new request/incident/problem/change/issue</v>
      </c>
      <c r="L1775" t="str">
        <v>Se realiza la revisión de los verificadores se evidencian las fallas de desconexión de la red; se comienza la configuración de la red en cada uno de los verificadores se dejan los verificadores conectados a dos redes por si una falla se pueda conectar automáticamente a la otra. se realizaron pruebas de reinicio en cada uno de los verificadores al subir inmediatamente carga la plataforma de kiosko y escane perfectamente; se dejan funcionando correctamente.</v>
      </c>
      <c r="M1775">
        <v>44719</v>
      </c>
      <c r="N1775">
        <v>44720</v>
      </c>
      <c r="O1775" t="str">
        <v>J027 JUMBO RIONEGRO</v>
      </c>
      <c r="P1775" t="str">
        <v xml:space="preserve"> RIONEGRO</v>
      </c>
      <c r="Q1775" t="str">
        <v>YURIMAR MARQUEZ MUÑOZ</v>
      </c>
      <c r="R1775">
        <v>1045025746</v>
      </c>
      <c r="S1775" t="str">
        <v>CENTRO</v>
      </c>
    </row>
    <row r="1776" xml:space="preserve">
      <c r="A1776">
        <v>1775</v>
      </c>
      <c r="B1776">
        <v>12500038</v>
      </c>
      <c r="C1776" t="str">
        <v>INCIDENT</v>
      </c>
      <c r="D1776" t="str">
        <v>CERRADO</v>
      </c>
      <c r="E1776" t="str">
        <v>TIENDA</v>
      </c>
      <c r="F1776" t="str">
        <v>VERIFICADOR</v>
      </c>
      <c r="G1776" t="str">
        <v>VERIFICADOR</v>
      </c>
      <c r="H1776" t="str">
        <v>NEWLAND</v>
      </c>
      <c r="I1776" t="str" xml:space="preserve">
        <v xml:space="preserve">Datos usuario_x000d_
Nombre: Marisol Saenz Medina_x000d_
Correo: Marisol.SaenzMedina@cencosud.com.co_x000d_
Usuario AD: msaenzme_x000d_
Pais: Colombia_x000d_
Ubicacion: J027 JUMBO RIONEGRO_x000d_
Zona: Colombia Centro_x000d_
Unidad de Negocio: null_x000d_
Servicio: null_x000d_
Telefono: null_x000d_
Anexo: null_x000d_
Descripcion: Buenas tardes_x000d_
Me ayudan por favor revisando los verificadores de precios ya que estan presentando novedad con la conexion_x000d_
ubicacion: lineal cereales</v>
      </c>
      <c r="J1776" t="str">
        <v>NO APLICA</v>
      </c>
      <c r="K1776" t="str">
        <v>Create a new request/incident/problem/change/issue</v>
      </c>
      <c r="L1776" t="str">
        <v xml:space="preserve">Se realiza la revisión del verificador del área de cereales; se evidencia que está funcionando correctamente de igual manera se le configura otra red por si presenta novedad se pueda conectar automáticamente a la otra red. Se deja funcionando el verificador sin problemas. la persona encargada del sistema de la tienda stanly está al tanto de la situación ya que la labor se realizó junto con él. </v>
      </c>
      <c r="M1776">
        <v>44719</v>
      </c>
      <c r="N1776">
        <v>44720</v>
      </c>
      <c r="O1776" t="str">
        <v>J027 JUMBO RIONEGRO</v>
      </c>
      <c r="P1776" t="str">
        <v xml:space="preserve"> RIONEGRO</v>
      </c>
      <c r="Q1776" t="str">
        <v>YURIMAR MARQUEZ MUÑOZ</v>
      </c>
      <c r="R1776">
        <v>1045025746</v>
      </c>
      <c r="S1776" t="str">
        <v>CENTRO</v>
      </c>
    </row>
    <row r="1777" xml:space="preserve">
      <c r="A1777">
        <v>1776</v>
      </c>
      <c r="B1777">
        <v>12475797</v>
      </c>
      <c r="C1777" t="str">
        <v>INCIDENT</v>
      </c>
      <c r="D1777" t="str">
        <v>CERRADO</v>
      </c>
      <c r="E1777" t="str">
        <v>TIENDA</v>
      </c>
      <c r="F1777" t="str">
        <v>POS</v>
      </c>
      <c r="G1777" t="str">
        <v>POS</v>
      </c>
      <c r="H1777" t="str">
        <v>WINCOR</v>
      </c>
      <c r="I1777" t="str" xml:space="preserve">
        <v xml:space="preserve">Datos usuario_x000d_
Nombre: Luis Fernando Narvaez_x000d_
Correo: LuisFernando.Narvaez@cencosud.com.co_x000d_
Usuario AD: LuNarvae_x000d_
Pais: Colombia_x000d_
Ubicacion: M085 METRO MONTERIA_x000d_
Zona: Colombia Costa_x000d_
Unidad de Negocio: Supermercados_x000d_
Servicio: Tiendas &amp; Centros de Distribucion_x000d_
Telefono: 3133553785_x000d_
Anexo: 7830101_x000d_
Descripcion: buenas tardes me colaboran sacando el cajero que se encuentra ingresado en la pos numero 13 la caja se encuentra reiniciando</v>
      </c>
      <c r="J1777" t="str">
        <v>NO APLICA</v>
      </c>
      <c r="K1777" t="str">
        <v>Se realiza envio de POS WINCOR BEETLE-M serial 59CD001469 con Guía No. 2071793924 el 03/06/2022. Se transfiere para su gestión.Confirmar si el equipo ya fue entregado y proceder con la instalación; gestion del ticket y del equipo en ITAM.</v>
      </c>
      <c r="L1777" t="str">
        <v>Usuario informa falla con la pos # 13; ya el cajero que se encuentra ingresado la caja se encuentra reiniciando. se procede a realizar un cambio de pos y este consiste en tomar la tarjeta de red y cambiarla para que no haya bloqueos de punto así mismo se procede a colocar otra memoria ram porque la que llego; llego con una sola ram; luego de eso se procede a formarte la pos configurando ip. mascara; y puerta de enlace así mismo se continua con el proceso de formateo de la pos #13. luego de eso el encargado de sistema de la tienda manda un formato para correr la facturación de la pos ya que lo debe firmar la coordinadora de caja la pos queda instalada operativa; pero se debe utilizar el día de mañana ya que se le está corriendo la facturación por lo que no la puede usar.</v>
      </c>
      <c r="M1777">
        <v>44719</v>
      </c>
      <c r="N1777">
        <v>44720</v>
      </c>
      <c r="O1777" t="str">
        <v>M085 METRO MONTERIA</v>
      </c>
      <c r="P1777" t="str">
        <v>MONTERIA</v>
      </c>
      <c r="Q1777" t="str">
        <v xml:space="preserve">Sharon Yaneth Kerguelen Wilches </v>
      </c>
      <c r="R1777">
        <v>1067917448</v>
      </c>
      <c r="S1777" t="str">
        <v>COSTA</v>
      </c>
    </row>
    <row r="1778" xml:space="preserve">
      <c r="A1778">
        <v>1777</v>
      </c>
      <c r="B1778">
        <v>12475797</v>
      </c>
      <c r="C1778" t="str">
        <v>INCIDENT</v>
      </c>
      <c r="D1778" t="str">
        <v>CERRADO</v>
      </c>
      <c r="E1778" t="str">
        <v>TIENDA</v>
      </c>
      <c r="F1778" t="str">
        <v>POS</v>
      </c>
      <c r="G1778" t="str">
        <v>POS</v>
      </c>
      <c r="H1778" t="str">
        <v>WINCOR</v>
      </c>
      <c r="I1778" t="str" xml:space="preserve">
        <v xml:space="preserve">Datos usuario_x000d_
Nombre: Luis Fernando Narvaez_x000d_
Correo: LuisFernando.Narvaez@cencosud.com.co_x000d_
Usuario AD: LuNarvae_x000d_
Pais: Colombia_x000d_
Ubicacion: M085 METRO MONTERIA_x000d_
Zona: Colombia Costa_x000d_
Unidad de Negocio: Supermercados_x000d_
Servicio: Tiendas &amp; Centros de Distribucion_x000d_
Telefono: 3133553785_x000d_
Anexo: 7830101_x000d_
Descripcion: buenas tardes me colaboran sacando el cajero que se encuentra ingresado en la pos numero 13 la caja se encuentra reiniciando</v>
      </c>
      <c r="J1778" t="str">
        <v>NO APLICA</v>
      </c>
      <c r="K1778" t="str">
        <v>Se realiza envio de POS WINCOR BEETLE-M serial 59CD001469 con Guía No. 2071793924 el 03/06/2022. Se transfiere para su gestión.Confirmar si el equipo ya fue entregado y proceder con la instalación; gestion del ticket y del equipo en ITAM.</v>
      </c>
      <c r="L1778" t="str">
        <v>Usuario informa falla con la pos # 13; ya el cajero que se encuentra ingresado la caja se encuentra reiniciando. se procede a realizar un cambio de pos y este consiste en tomar la tarjeta de red y cambiarla para que no haya bloqueos de punto así mismo se procede a colocar otra memoria ram porque la que llego; llego con una sola ram; luego de eso se procede a formarte la pos configurando ip. mascara; y puerta de enlace así mismo se continua con el proceso de formateo de la pos #13. luego de eso el encargado de sistema de la tienda manda un formato para correr la facturación de la pos ya que lo debe firmar la coordinadora de caja la pos queda instalada operativa; pero se debe utilizar el día de mañana ya que se le está corriendo la facturación por lo que no la puede usar.</v>
      </c>
      <c r="M1778">
        <v>44719</v>
      </c>
      <c r="N1778">
        <v>44720</v>
      </c>
      <c r="O1778" t="str">
        <v>M085 METRO MONTERIA</v>
      </c>
      <c r="P1778" t="str">
        <v>MONTERIA</v>
      </c>
      <c r="Q1778" t="str">
        <v xml:space="preserve">Sharon Yaneth Kerguelen Wilches </v>
      </c>
      <c r="R1778">
        <v>1067917448</v>
      </c>
      <c r="S1778" t="str">
        <v>COSTA</v>
      </c>
    </row>
    <row r="1779" xml:space="preserve">
      <c r="A1779">
        <v>1778</v>
      </c>
      <c r="B1779">
        <v>12500438</v>
      </c>
      <c r="C1779" t="str">
        <v>REQUEST</v>
      </c>
      <c r="D1779" t="str">
        <v>CERRADO</v>
      </c>
      <c r="E1779" t="str">
        <v>TIENDA</v>
      </c>
      <c r="F1779" t="str">
        <v>PDA</v>
      </c>
      <c r="G1779" t="str">
        <v>PDA</v>
      </c>
      <c r="H1779" t="str">
        <v>HONEYWELL</v>
      </c>
      <c r="I1779"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tardes para reportar PDA de ecommerce al ingresar con el usuario para el pickeo aparece QR invalido es como si la PDA estuviera desconfigurado o desactualizada gracias por su ayuda_x000d_
Seccion de la tienda en donde se ubica la PDT o usuario: Ecommerce</v>
      </c>
      <c r="J1779" t="str">
        <v>NO APLICA</v>
      </c>
      <c r="K1779" t="str">
        <v>Create a new request/incident/problem/change/issue</v>
      </c>
      <c r="L1779" t="str">
        <v>Se realiza la revisión de las pda de comerse se evidencia la falla que es que el JANIS no esta actualizado se procede a actualizar y configurar el JANIS; se realizan pruebas y se deja funcionando correctamente.</v>
      </c>
      <c r="M1779">
        <v>44721</v>
      </c>
      <c r="N1779">
        <v>44721</v>
      </c>
      <c r="O1779" t="str">
        <v>J027 JUMBO RIONEGRO</v>
      </c>
      <c r="P1779" t="str">
        <v xml:space="preserve"> RIONEGRO</v>
      </c>
      <c r="Q1779" t="str">
        <v>YURIMAR MARQUEZ MUÑOZ</v>
      </c>
      <c r="R1779">
        <v>1045025746</v>
      </c>
      <c r="S1779" t="str">
        <v>CENTRO</v>
      </c>
    </row>
    <row r="1780">
      <c r="A1780">
        <v>1779</v>
      </c>
      <c r="B1780" t="str">
        <v>ACOMPAÑAMIENTO</v>
      </c>
      <c r="C1780" t="str">
        <v>ACOMPAÑAMIENTO</v>
      </c>
      <c r="D1780" t="str">
        <v>CERRADO</v>
      </c>
      <c r="E1780" t="str">
        <v>CRC</v>
      </c>
      <c r="F1780" t="str">
        <v>ACOMPAÑAMIENTO</v>
      </c>
      <c r="G1780" t="str">
        <v>ACOMPAÑAMIENTO</v>
      </c>
      <c r="H1780" t="str">
        <v>ACOMPAÑAMIENTO</v>
      </c>
      <c r="I1780" t="str">
        <v>Gestión de soporte técnico en el Centro de Reparación</v>
      </c>
      <c r="J1780" t="str">
        <v>NO APLICA</v>
      </c>
      <c r="K1780" t="str">
        <v>Gestión de soporte técnico en el Centro de Reparación</v>
      </c>
      <c r="L1780" t="str">
        <v>Se realiza actividad de acompañamiento en CRC</v>
      </c>
      <c r="M1780">
        <v>44713</v>
      </c>
      <c r="N1780">
        <v>44713</v>
      </c>
      <c r="O1780" t="str">
        <v>CENTRO DE REPARACIÓN</v>
      </c>
      <c r="P1780" t="str">
        <v>BOGOTA</v>
      </c>
      <c r="Q1780" t="str">
        <v>DIEGO ALBERTO TORRES CRUZ</v>
      </c>
      <c r="R1780">
        <v>1000466791</v>
      </c>
      <c r="S1780" t="str">
        <v>BOGOTA</v>
      </c>
    </row>
    <row r="1781">
      <c r="A1781">
        <v>1780</v>
      </c>
      <c r="B1781" t="str">
        <v>ACOMPAÑAMIENTO</v>
      </c>
      <c r="C1781" t="str">
        <v>ACOMPAÑAMIENTO</v>
      </c>
      <c r="D1781" t="str">
        <v>CERRADO</v>
      </c>
      <c r="E1781" t="str">
        <v>CRC</v>
      </c>
      <c r="F1781" t="str">
        <v>ACOMPAÑAMIENTO</v>
      </c>
      <c r="G1781" t="str">
        <v>ACOMPAÑAMIENTO</v>
      </c>
      <c r="H1781" t="str">
        <v>ACOMPAÑAMIENTO</v>
      </c>
      <c r="I1781" t="str">
        <v>Gestión de soporte técnico en el Centro de Reparación</v>
      </c>
      <c r="J1781" t="str">
        <v>NO APLICA</v>
      </c>
      <c r="K1781" t="str">
        <v>Gestión de soporte técnico en el Centro de Reparación</v>
      </c>
      <c r="L1781" t="str">
        <v>Se realiza actividad de acompañamiento en CRC</v>
      </c>
      <c r="M1781">
        <v>44713</v>
      </c>
      <c r="N1781">
        <v>44713</v>
      </c>
      <c r="O1781" t="str">
        <v>CENTRO DE REPARACIÓN</v>
      </c>
      <c r="P1781" t="str">
        <v>BOGOTA</v>
      </c>
      <c r="Q1781" t="str">
        <v>DIEGO ALBERTO TORRES CRUZ</v>
      </c>
      <c r="R1781">
        <v>1000466791</v>
      </c>
      <c r="S1781" t="str">
        <v>BOGOTA</v>
      </c>
    </row>
    <row r="1782">
      <c r="A1782">
        <v>1781</v>
      </c>
      <c r="B1782" t="str">
        <v>ACOMPAÑAMIENTO</v>
      </c>
      <c r="C1782" t="str">
        <v>ACOMPAÑAMIENTO</v>
      </c>
      <c r="D1782" t="str">
        <v>CERRADO</v>
      </c>
      <c r="E1782" t="str">
        <v>CRC</v>
      </c>
      <c r="F1782" t="str">
        <v>ACOMPAÑAMIENTO</v>
      </c>
      <c r="G1782" t="str">
        <v>ACOMPAÑAMIENTO</v>
      </c>
      <c r="H1782" t="str">
        <v>ACOMPAÑAMIENTO</v>
      </c>
      <c r="I1782" t="str">
        <v>Gestión de soporte técnico en el Centro de Reparación</v>
      </c>
      <c r="J1782" t="str">
        <v>NO APLICA</v>
      </c>
      <c r="K1782" t="str">
        <v>Gestión de soporte técnico en el Centro de Reparación</v>
      </c>
      <c r="L1782" t="str">
        <v>Se realiza actividad de acompañamiento en CRC</v>
      </c>
      <c r="M1782">
        <v>44715</v>
      </c>
      <c r="N1782">
        <v>44715</v>
      </c>
      <c r="O1782" t="str">
        <v>CENTRO DE REPARACIÓN</v>
      </c>
      <c r="P1782" t="str">
        <v>BOGOTA</v>
      </c>
      <c r="Q1782" t="str">
        <v>DIEGO ALBERTO TORRES CRUZ</v>
      </c>
      <c r="R1782">
        <v>1000466791</v>
      </c>
      <c r="S1782" t="str">
        <v>BOGOTA</v>
      </c>
    </row>
    <row r="1783">
      <c r="A1783">
        <v>1782</v>
      </c>
      <c r="B1783" t="str">
        <v>ACOMPAÑAMIENTO</v>
      </c>
      <c r="C1783" t="str">
        <v>ACOMPAÑAMIENTO</v>
      </c>
      <c r="D1783" t="str">
        <v>CERRADO</v>
      </c>
      <c r="E1783" t="str">
        <v>CRC</v>
      </c>
      <c r="F1783" t="str">
        <v>ACOMPAÑAMIENTO</v>
      </c>
      <c r="G1783" t="str">
        <v>ACOMPAÑAMIENTO</v>
      </c>
      <c r="H1783" t="str">
        <v>ACOMPAÑAMIENTO</v>
      </c>
      <c r="I1783" t="str">
        <v>Gestión de soporte técnico en el Centro de Reparación</v>
      </c>
      <c r="J1783" t="str">
        <v>NO APLICA</v>
      </c>
      <c r="K1783" t="str">
        <v>Gestión de soporte técnico en el Centro de Reparación</v>
      </c>
      <c r="L1783" t="str">
        <v>Se realiza actividad de acompañamiento en CRC</v>
      </c>
      <c r="M1783">
        <v>44715</v>
      </c>
      <c r="N1783">
        <v>44715</v>
      </c>
      <c r="O1783" t="str">
        <v>CENTRO DE REPARACIÓN</v>
      </c>
      <c r="P1783" t="str">
        <v>BOGOTA</v>
      </c>
      <c r="Q1783" t="str">
        <v>DIEGO ALBERTO TORRES CRUZ</v>
      </c>
      <c r="R1783">
        <v>1000466791</v>
      </c>
      <c r="S1783" t="str">
        <v>BOGOTA</v>
      </c>
    </row>
    <row r="1784">
      <c r="A1784">
        <v>1783</v>
      </c>
      <c r="B1784" t="str">
        <v>ACOMPAÑAMIENTO</v>
      </c>
      <c r="C1784" t="str">
        <v>ACOMPAÑAMIENTO</v>
      </c>
      <c r="D1784" t="str">
        <v>CERRADO</v>
      </c>
      <c r="E1784" t="str">
        <v>CRC</v>
      </c>
      <c r="F1784" t="str">
        <v>ACOMPAÑAMIENTO</v>
      </c>
      <c r="G1784" t="str">
        <v>ACOMPAÑAMIENTO</v>
      </c>
      <c r="H1784" t="str">
        <v>ACOMPAÑAMIENTO</v>
      </c>
      <c r="I1784" t="str">
        <v>Gestión de soporte técnico en el Centro de Reparación</v>
      </c>
      <c r="J1784" t="str">
        <v>NO APLICA</v>
      </c>
      <c r="K1784" t="str">
        <v>Gestión de soporte técnico en el Centro de Reparación</v>
      </c>
      <c r="L1784" t="str">
        <v>Se realiza actividad de acompañamiento en CRC</v>
      </c>
      <c r="M1784">
        <v>44715</v>
      </c>
      <c r="N1784">
        <v>44715</v>
      </c>
      <c r="O1784" t="str">
        <v>CENTRO DE REPARACIÓN</v>
      </c>
      <c r="P1784" t="str">
        <v>BOGOTA</v>
      </c>
      <c r="Q1784" t="str">
        <v>DIEGO ALBERTO TORRES CRUZ</v>
      </c>
      <c r="R1784">
        <v>1000466791</v>
      </c>
      <c r="S1784" t="str">
        <v>BOGOTA</v>
      </c>
    </row>
    <row r="1785">
      <c r="A1785">
        <v>1784</v>
      </c>
      <c r="B1785" t="str">
        <v>ACOMPAÑAMIENTO</v>
      </c>
      <c r="C1785" t="str">
        <v>ACOMPAÑAMIENTO</v>
      </c>
      <c r="D1785" t="str">
        <v>CERRADO</v>
      </c>
      <c r="E1785" t="str">
        <v>CRC</v>
      </c>
      <c r="F1785" t="str">
        <v>ACOMPAÑAMIENTO</v>
      </c>
      <c r="G1785" t="str">
        <v>ACOMPAÑAMIENTO</v>
      </c>
      <c r="H1785" t="str">
        <v>ACOMPAÑAMIENTO</v>
      </c>
      <c r="I1785" t="str">
        <v>Gestión de soporte técnico en el Centro de Reparación</v>
      </c>
      <c r="J1785" t="str">
        <v>NO APLICA</v>
      </c>
      <c r="K1785" t="str">
        <v>Gestión de soporte técnico en el Centro de Reparación</v>
      </c>
      <c r="L1785" t="str">
        <v>Se realiza actividad de acompañamiento en CRC</v>
      </c>
      <c r="M1785">
        <v>44718</v>
      </c>
      <c r="N1785">
        <v>44718</v>
      </c>
      <c r="O1785" t="str">
        <v>CENTRO DE REPARACIÓN</v>
      </c>
      <c r="P1785" t="str">
        <v>BOGOTA</v>
      </c>
      <c r="Q1785" t="str">
        <v>DIEGO ALBERTO TORRES CRUZ</v>
      </c>
      <c r="R1785">
        <v>1000466791</v>
      </c>
      <c r="S1785" t="str">
        <v>BOGOTA</v>
      </c>
    </row>
    <row r="1786">
      <c r="A1786">
        <v>1785</v>
      </c>
      <c r="B1786" t="str">
        <v>ACOMPAÑAMIENTO</v>
      </c>
      <c r="C1786" t="str">
        <v>ACOMPAÑAMIENTO</v>
      </c>
      <c r="D1786" t="str">
        <v>CERRADO</v>
      </c>
      <c r="E1786" t="str">
        <v>CRC</v>
      </c>
      <c r="F1786" t="str">
        <v>ACOMPAÑAMIENTO</v>
      </c>
      <c r="G1786" t="str">
        <v>ACOMPAÑAMIENTO</v>
      </c>
      <c r="H1786" t="str">
        <v>ACOMPAÑAMIENTO</v>
      </c>
      <c r="I1786" t="str">
        <v>Gestión de soporte técnico en el Centro de Reparación</v>
      </c>
      <c r="J1786" t="str">
        <v>NO APLICA</v>
      </c>
      <c r="K1786" t="str">
        <v>Gestión de soporte técnico en el Centro de Reparación</v>
      </c>
      <c r="L1786" t="str">
        <v>Se realiza actividad de acompañamiento en CRC</v>
      </c>
      <c r="M1786">
        <v>44718</v>
      </c>
      <c r="N1786">
        <v>44718</v>
      </c>
      <c r="O1786" t="str">
        <v>CENTRO DE REPARACIÓN</v>
      </c>
      <c r="P1786" t="str">
        <v>BOGOTA</v>
      </c>
      <c r="Q1786" t="str">
        <v>DIEGO ALBERTO TORRES CRUZ</v>
      </c>
      <c r="R1786">
        <v>1000466791</v>
      </c>
      <c r="S1786" t="str">
        <v>BOGOTA</v>
      </c>
    </row>
    <row r="1787">
      <c r="A1787">
        <v>1786</v>
      </c>
      <c r="B1787" t="str">
        <v>ACOMPAÑAMIENTO</v>
      </c>
      <c r="C1787" t="str">
        <v>ACOMPAÑAMIENTO</v>
      </c>
      <c r="D1787" t="str">
        <v>CERRADO</v>
      </c>
      <c r="E1787" t="str">
        <v>CRC</v>
      </c>
      <c r="F1787" t="str">
        <v>ACOMPAÑAMIENTO</v>
      </c>
      <c r="G1787" t="str">
        <v>ACOMPAÑAMIENTO</v>
      </c>
      <c r="H1787" t="str">
        <v>ACOMPAÑAMIENTO</v>
      </c>
      <c r="I1787" t="str">
        <v>Gestión de soporte técnico en el Centro de Reparación</v>
      </c>
      <c r="J1787" t="str">
        <v>NO APLICA</v>
      </c>
      <c r="K1787" t="str">
        <v>Gestión de soporte técnico en el Centro de Reparación</v>
      </c>
      <c r="L1787" t="str">
        <v>Se realiza actividad de acompañamiento en CRC</v>
      </c>
      <c r="M1787">
        <v>44720</v>
      </c>
      <c r="N1787">
        <v>44720</v>
      </c>
      <c r="O1787" t="str">
        <v>CENTRO DE REPARACIÓN</v>
      </c>
      <c r="P1787" t="str">
        <v>BOGOTA</v>
      </c>
      <c r="Q1787" t="str">
        <v>DIEGO ALBERTO TORRES CRUZ</v>
      </c>
      <c r="R1787">
        <v>1000466791</v>
      </c>
      <c r="S1787" t="str">
        <v>BOGOTA</v>
      </c>
    </row>
    <row r="1788">
      <c r="A1788">
        <v>1787</v>
      </c>
      <c r="B1788" t="str">
        <v>ACOMPAÑAMIENTO</v>
      </c>
      <c r="C1788" t="str">
        <v>ACOMPAÑAMIENTO</v>
      </c>
      <c r="D1788" t="str">
        <v>CERRADO</v>
      </c>
      <c r="E1788" t="str">
        <v>CRC</v>
      </c>
      <c r="F1788" t="str">
        <v>ACOMPAÑAMIENTO</v>
      </c>
      <c r="G1788" t="str">
        <v>ACOMPAÑAMIENTO</v>
      </c>
      <c r="H1788" t="str">
        <v>ACOMPAÑAMIENTO</v>
      </c>
      <c r="I1788" t="str">
        <v>Gestión de soporte técnico en el Centro de Reparación</v>
      </c>
      <c r="J1788" t="str">
        <v>NO APLICA</v>
      </c>
      <c r="K1788" t="str">
        <v>Gestión de soporte técnico en el Centro de Reparación</v>
      </c>
      <c r="L1788" t="str">
        <v>Se realiza actividad de acompañamiento en CRC</v>
      </c>
      <c r="M1788">
        <v>44720</v>
      </c>
      <c r="N1788">
        <v>44720</v>
      </c>
      <c r="O1788" t="str">
        <v>CENTRO DE REPARACIÓN</v>
      </c>
      <c r="P1788" t="str">
        <v>BOGOTA</v>
      </c>
      <c r="Q1788" t="str">
        <v>DIEGO ALBERTO TORRES CRUZ</v>
      </c>
      <c r="R1788">
        <v>1000466791</v>
      </c>
      <c r="S1788" t="str">
        <v>BOGOTA</v>
      </c>
    </row>
    <row r="1789">
      <c r="A1789">
        <v>1788</v>
      </c>
      <c r="B1789" t="str">
        <v>ACOMPAÑAMIENTO</v>
      </c>
      <c r="C1789" t="str">
        <v>ACOMPAÑAMIENTO</v>
      </c>
      <c r="D1789" t="str">
        <v>CERRADO</v>
      </c>
      <c r="E1789" t="str">
        <v>CRC</v>
      </c>
      <c r="F1789" t="str">
        <v>ACOMPAÑAMIENTO</v>
      </c>
      <c r="G1789" t="str">
        <v>ACOMPAÑAMIENTO</v>
      </c>
      <c r="H1789" t="str">
        <v>ACOMPAÑAMIENTO</v>
      </c>
      <c r="I1789" t="str">
        <v>Gestión de soporte técnico en el Centro de Reparación</v>
      </c>
      <c r="J1789" t="str">
        <v>NO APLICA</v>
      </c>
      <c r="K1789" t="str">
        <v>Gestión de soporte técnico en el Centro de Reparación</v>
      </c>
      <c r="L1789" t="str">
        <v>Se realiza actividad de acompañamiento en CRC</v>
      </c>
      <c r="M1789">
        <v>44720</v>
      </c>
      <c r="N1789">
        <v>44720</v>
      </c>
      <c r="O1789" t="str">
        <v>CENTRO DE REPARACIÓN</v>
      </c>
      <c r="P1789" t="str">
        <v>BOGOTA</v>
      </c>
      <c r="Q1789" t="str">
        <v>DIEGO ALBERTO TORRES CRUZ</v>
      </c>
      <c r="R1789">
        <v>1000466791</v>
      </c>
      <c r="S1789" t="str">
        <v>BOGOTA</v>
      </c>
    </row>
    <row r="1790">
      <c r="A1790">
        <v>1789</v>
      </c>
      <c r="B1790" t="str">
        <v>ACOMPAÑAMIENTO</v>
      </c>
      <c r="C1790" t="str">
        <v>ACOMPAÑAMIENTO</v>
      </c>
      <c r="D1790" t="str">
        <v>CERRADO</v>
      </c>
      <c r="E1790" t="str">
        <v>CRC</v>
      </c>
      <c r="F1790" t="str">
        <v>ACOMPAÑAMIENTO</v>
      </c>
      <c r="G1790" t="str">
        <v>ACOMPAÑAMIENTO</v>
      </c>
      <c r="H1790" t="str">
        <v>ACOMPAÑAMIENTO</v>
      </c>
      <c r="I1790" t="str">
        <v>Gestión de soporte técnico en el Centro de Reparación</v>
      </c>
      <c r="J1790" t="str">
        <v>NO APLICA</v>
      </c>
      <c r="K1790" t="str">
        <v>Gestión de soporte técnico en el Centro de Reparación</v>
      </c>
      <c r="L1790" t="str">
        <v>Se realiza actividad de acompañamiento en CRC</v>
      </c>
      <c r="M1790">
        <v>44722</v>
      </c>
      <c r="N1790">
        <v>44722</v>
      </c>
      <c r="O1790" t="str">
        <v>CENTRO DE REPARACIÓN</v>
      </c>
      <c r="P1790" t="str">
        <v>BOGOTA</v>
      </c>
      <c r="Q1790" t="str">
        <v>DIEGO ALBERTO TORRES CRUZ</v>
      </c>
      <c r="R1790">
        <v>1000466791</v>
      </c>
      <c r="S1790" t="str">
        <v>BOGOTA</v>
      </c>
    </row>
    <row r="1791">
      <c r="A1791">
        <v>1790</v>
      </c>
      <c r="B1791" t="str">
        <v>ACOMPAÑAMIENTO</v>
      </c>
      <c r="C1791" t="str">
        <v>ACOMPAÑAMIENTO</v>
      </c>
      <c r="D1791" t="str">
        <v>CERRADO</v>
      </c>
      <c r="E1791" t="str">
        <v>CRC</v>
      </c>
      <c r="F1791" t="str">
        <v>ACOMPAÑAMIENTO</v>
      </c>
      <c r="G1791" t="str">
        <v>ACOMPAÑAMIENTO</v>
      </c>
      <c r="H1791" t="str">
        <v>ACOMPAÑAMIENTO</v>
      </c>
      <c r="I1791" t="str">
        <v>Gestión de soporte técnico en el Centro de Reparación</v>
      </c>
      <c r="J1791" t="str">
        <v>NO APLICA</v>
      </c>
      <c r="K1791" t="str">
        <v>Gestión de soporte técnico en el Centro de Reparación</v>
      </c>
      <c r="L1791" t="str">
        <v>Se realiza actividad de acompañamiento en CRC</v>
      </c>
      <c r="M1791">
        <v>44722</v>
      </c>
      <c r="N1791">
        <v>44722</v>
      </c>
      <c r="O1791" t="str">
        <v>CENTRO DE REPARACIÓN</v>
      </c>
      <c r="P1791" t="str">
        <v>BOGOTA</v>
      </c>
      <c r="Q1791" t="str">
        <v>DIEGO ALBERTO TORRES CRUZ</v>
      </c>
      <c r="R1791">
        <v>1000466791</v>
      </c>
      <c r="S1791" t="str">
        <v>BOGOTA</v>
      </c>
    </row>
    <row r="1792">
      <c r="A1792">
        <v>1791</v>
      </c>
      <c r="B1792" t="str">
        <v>ACOMPAÑAMIENTO</v>
      </c>
      <c r="C1792" t="str">
        <v>ACOMPAÑAMIENTO</v>
      </c>
      <c r="D1792" t="str">
        <v>CERRADO</v>
      </c>
      <c r="E1792" t="str">
        <v>CRC</v>
      </c>
      <c r="F1792" t="str">
        <v>ACOMPAÑAMIENTO</v>
      </c>
      <c r="G1792" t="str">
        <v>ACOMPAÑAMIENTO</v>
      </c>
      <c r="H1792" t="str">
        <v>ACOMPAÑAMIENTO</v>
      </c>
      <c r="I1792" t="str">
        <v>Gestión de soporte técnico en el Centro de Reparación</v>
      </c>
      <c r="J1792" t="str">
        <v>NO APLICA</v>
      </c>
      <c r="K1792" t="str">
        <v>Gestión de soporte técnico en el Centro de Reparación</v>
      </c>
      <c r="L1792" t="str">
        <v>Se realiza actividad de acompañamiento en CRC</v>
      </c>
      <c r="M1792">
        <v>44725</v>
      </c>
      <c r="N1792">
        <v>44725</v>
      </c>
      <c r="O1792" t="str">
        <v>CENTRO DE REPARACIÓN</v>
      </c>
      <c r="P1792" t="str">
        <v>BOGOTA</v>
      </c>
      <c r="Q1792" t="str">
        <v>DIEGO ALBERTO TORRES CRUZ</v>
      </c>
      <c r="R1792">
        <v>1000466791</v>
      </c>
      <c r="S1792" t="str">
        <v>BOGOTA</v>
      </c>
    </row>
    <row r="1793">
      <c r="A1793">
        <v>1792</v>
      </c>
      <c r="B1793" t="str">
        <v>ACOMPAÑAMIENTO</v>
      </c>
      <c r="C1793" t="str">
        <v>ACOMPAÑAMIENTO</v>
      </c>
      <c r="D1793" t="str">
        <v>CERRADO</v>
      </c>
      <c r="E1793" t="str">
        <v>CRC</v>
      </c>
      <c r="F1793" t="str">
        <v>ACOMPAÑAMIENTO</v>
      </c>
      <c r="G1793" t="str">
        <v>ACOMPAÑAMIENTO</v>
      </c>
      <c r="H1793" t="str">
        <v>ACOMPAÑAMIENTO</v>
      </c>
      <c r="I1793" t="str">
        <v>Gestión de soporte técnico en el Centro de Reparación</v>
      </c>
      <c r="J1793" t="str">
        <v>NO APLICA</v>
      </c>
      <c r="K1793" t="str">
        <v>Gestión de soporte técnico en el Centro de Reparación</v>
      </c>
      <c r="L1793" t="str">
        <v>Se realiza actividad de acompañamiento en CRC</v>
      </c>
      <c r="M1793">
        <v>44725</v>
      </c>
      <c r="N1793">
        <v>44725</v>
      </c>
      <c r="O1793" t="str">
        <v>CENTRO DE REPARACIÓN</v>
      </c>
      <c r="P1793" t="str">
        <v>BOGOTA</v>
      </c>
      <c r="Q1793" t="str">
        <v>DIEGO ALBERTO TORRES CRUZ</v>
      </c>
      <c r="R1793">
        <v>1000466791</v>
      </c>
      <c r="S1793" t="str">
        <v>BOGOTA</v>
      </c>
    </row>
    <row r="1794">
      <c r="A1794">
        <v>1793</v>
      </c>
      <c r="B1794" t="str">
        <v>ACOMPAÑAMIENTO</v>
      </c>
      <c r="C1794" t="str">
        <v>ACOMPAÑAMIENTO</v>
      </c>
      <c r="D1794" t="str">
        <v>CERRADO</v>
      </c>
      <c r="E1794" t="str">
        <v>CRC</v>
      </c>
      <c r="F1794" t="str">
        <v>ACOMPAÑAMIENTO</v>
      </c>
      <c r="G1794" t="str">
        <v>ACOMPAÑAMIENTO</v>
      </c>
      <c r="H1794" t="str">
        <v>ACOMPAÑAMIENTO</v>
      </c>
      <c r="I1794" t="str">
        <v>Gestión de soporte técnico en el Centro de Reparación</v>
      </c>
      <c r="J1794" t="str">
        <v>NO APLICA</v>
      </c>
      <c r="K1794" t="str">
        <v>Gestión de soporte técnico en el Centro de Reparación</v>
      </c>
      <c r="L1794" t="str">
        <v>Se realiza actividad de acompañamiento en CRC</v>
      </c>
      <c r="M1794">
        <v>44725</v>
      </c>
      <c r="N1794">
        <v>44725</v>
      </c>
      <c r="O1794" t="str">
        <v>CENTRO DE REPARACIÓN</v>
      </c>
      <c r="P1794" t="str">
        <v>BOGOTA</v>
      </c>
      <c r="Q1794" t="str">
        <v>DIEGO ALBERTO TORRES CRUZ</v>
      </c>
      <c r="R1794">
        <v>1000466791</v>
      </c>
      <c r="S1794" t="str">
        <v>BOGOTA</v>
      </c>
    </row>
    <row r="1795" xml:space="preserve">
      <c r="A1795">
        <v>1794</v>
      </c>
      <c r="B1795">
        <v>12483822</v>
      </c>
      <c r="C1795" t="str">
        <v>REQUEST</v>
      </c>
      <c r="D1795" t="str">
        <v>CERRADO</v>
      </c>
      <c r="E1795" t="str">
        <v>TIENDA</v>
      </c>
      <c r="F1795" t="str">
        <v>POS</v>
      </c>
      <c r="G1795" t="str">
        <v>TECLADO</v>
      </c>
      <c r="H1795" t="str">
        <v>WINCOR</v>
      </c>
      <c r="I1795"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Buenas noches; por favor me colaboran con la pos #6 de la tienda 38 ya que no esta funcionando las teclas con los numeros 5y 6; se requiere cambio de teclado o revision de la misma._x000d_
</v>
      </c>
      <c r="J1795" t="str">
        <v>NO APLICA</v>
      </c>
      <c r="K1795" t="str" xml:space="preserve">
        <v xml:space="preserve">Solicito de su ayuda para instalacion de teclado con sus partes correspondientes en la tienda M038; anexo partes a instalar_x000d_
KEYBOARD TA85/SCR CPL. LGY_x000d_
DISPLAY USUARIO BA64-G_x000d_
BASE DISPLAY USUARIO BA64-G_x000d_
CABLE DISPLAY USUARIO BA64-G RS232 TO RJ45_x000d_
CABLE TECLADO MINI-DIN 3.0M 6POS. M/M_x000d_
Contacto en tienda Yina Paola Trujillo Cano 3175158862</v>
      </c>
      <c r="L1795" t="str">
        <v>Se ingresa a sitio y se procede a sección de cajas para instalación de teclado nuevo; Display; base Display y cable Display. Se procede a realizar el cambio de partes para el buen funcionamiento de la caja; queda totalmente funcional sin afectaciones. Se hicieron pruebas con la coordinadora de sección</v>
      </c>
      <c r="M1795">
        <v>44722</v>
      </c>
      <c r="N1795">
        <v>44725</v>
      </c>
      <c r="O1795" t="str">
        <v>M038 METRO NEIVA CENTRO DE CONVENCIONES</v>
      </c>
      <c r="P1795" t="str">
        <v>NEIVA</v>
      </c>
      <c r="Q1795" t="str">
        <v>JOHN ALEJANDRO LOZADA BABATIVA</v>
      </c>
      <c r="R1795">
        <v>1075313382</v>
      </c>
      <c r="S1795" t="str">
        <v>OCCIDENTE</v>
      </c>
    </row>
    <row r="1796" xml:space="preserve">
      <c r="A1796">
        <v>1795</v>
      </c>
      <c r="B1796">
        <v>12484153</v>
      </c>
      <c r="C1796" t="str">
        <v>INCIDENT</v>
      </c>
      <c r="D1796" t="str">
        <v>CERRADO</v>
      </c>
      <c r="E1796" t="str">
        <v>FRUVER</v>
      </c>
      <c r="F1796" t="str">
        <v>BALANZA</v>
      </c>
      <c r="G1796" t="str">
        <v>MESA</v>
      </c>
      <c r="H1796" t="str">
        <v>METTLER</v>
      </c>
      <c r="I1796"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 dia_x000d_
solicito de su colaboracion con la revision del balanza de mesa de fruver; debido a que presenta falla en el teclado._x000d_
Marca mettler toledo 8442_x000d_
serial b644221275_x000d_
agradezco su ayuda.</v>
      </c>
      <c r="J1796" t="str">
        <v>NO APLICA</v>
      </c>
      <c r="K1796" t="str">
        <v>La parte ya se encuentra en sitio ; Jefe su autorizacion con el envio del tecnico</v>
      </c>
      <c r="L1796" t="str">
        <v>Se realizan parámetros de bioseguridad. Se revisa ubicación de la balanza y se valida con el usuario. Procedemos a trasladarla hasta el laboratorio de sistemas; se recibe parte en sitio. Procedemos a retirar teclado y colocamos el nuevo; limpiamos humedad y realizamos la conexión de los buses de datos. Se realizan pruebas a satisfacción del usuario quedando la balanza completamente operativa y funcional.</v>
      </c>
      <c r="M1796">
        <v>44722</v>
      </c>
      <c r="N1796">
        <v>44725</v>
      </c>
      <c r="O1796" t="str">
        <v>M179 METRO PITALITO</v>
      </c>
      <c r="P1796" t="str">
        <v>PITALITO</v>
      </c>
      <c r="Q1796" t="str">
        <v>EMERSON PALACIOS MARTINEZ</v>
      </c>
      <c r="R1796">
        <v>13723524</v>
      </c>
      <c r="S1796" t="str">
        <v>OCCIDENTE</v>
      </c>
    </row>
    <row r="1797" xml:space="preserve">
      <c r="A1797">
        <v>1796</v>
      </c>
      <c r="B1797">
        <v>12489166</v>
      </c>
      <c r="C1797" t="str">
        <v>REQUEST</v>
      </c>
      <c r="D1797" t="str">
        <v>CERRADO</v>
      </c>
      <c r="E1797" t="str">
        <v>TIENDA</v>
      </c>
      <c r="F1797" t="str">
        <v>PDA</v>
      </c>
      <c r="G1797" t="str">
        <v>PDA</v>
      </c>
      <c r="H1797" t="str">
        <v>HONEYWELL</v>
      </c>
      <c r="I1797"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solicita apoyo para configuracion de las pdt de la tienda._x000d_
Seccion en la tienda o ubicacion del usuario: Tienda Metro Sogamoso_x000d_
Jefe de area asignacion de la PDT: Todas las PDT de la tienda</v>
      </c>
      <c r="J1797" t="str">
        <v>NO APLICA</v>
      </c>
      <c r="K1797" t="str" xml:space="preserve">
        <v xml:space="preserve">Por favor nos colaboran con personal de apoyo en tienda Metro Sogamoso para configurar las PDT; Verificadores e impresoras portables que se conectan a la cswlan12._x000d_
Contacto: Giovanna López cel. 3174363709</v>
      </c>
      <c r="L1797" t="str">
        <v>Se llega a sitio donde se procede según instructivo a la configuracion de 12 PDT Honeywell las cuales se relacionan a continuación; 1. 21178B02FD 2. 19086B1F45 3. 21178B0A01 4. 21178B03EB 5. 21178B0178 6. 21178B03BB 7. 21178B01F8 8. 21178B024F 9. 21178B03A0 10. 19086B200E 11. 19086B1F4F 12. 21178B03D5; en las cuales se valida que cuenten con la versión actualizada del firmware  V31 y adicional se realiza configuración de red Cswlan12 segun nuevos parametros; 2 PDT una Zebra y una Skorpio no se intervienen; adicional se configura un verificador Newland de piso de ventas; dos verificadores Zebra modelo MK3190 de piso de ventas no es posible configurarlos debido a que se requiere tener instalado Windows Mobile pero en Windows 10 se logró instalar sin poder iniciar servicios necesarios para su uso; dichas novedades se reportan a Giovanna López encargada; por ultimo se configura Impresora portable Zebra QLN4200 la cual se conecto de manera correta pero presento luego intermitencia en su conexión; se envian evidencias a quien corresponde. La actividad se inició el 13/06/2022 de 8 a.m. a 5 p.m y finaliza el 14/06/2022 de 8 a.m. a 12 p.m.</v>
      </c>
      <c r="M1797">
        <v>44725</v>
      </c>
      <c r="N1797">
        <v>44726</v>
      </c>
      <c r="O1797" t="str">
        <v>M097 METRO SOGAMOSO</v>
      </c>
      <c r="P1797" t="str">
        <v>SOGAMOSO</v>
      </c>
      <c r="Q1797" t="str">
        <v>JHONATAN RICARDO VARGAS ZAMBRANO</v>
      </c>
      <c r="R1797">
        <v>1057583301</v>
      </c>
      <c r="S1797" t="str">
        <v>ORIENTE</v>
      </c>
    </row>
    <row r="1798" xml:space="preserve">
      <c r="A1798">
        <v>1797</v>
      </c>
      <c r="B1798">
        <v>12489166</v>
      </c>
      <c r="C1798" t="str">
        <v>REQUEST</v>
      </c>
      <c r="D1798" t="str">
        <v>CERRADO</v>
      </c>
      <c r="E1798" t="str">
        <v>TIENDA</v>
      </c>
      <c r="F1798" t="str">
        <v>PDA</v>
      </c>
      <c r="G1798" t="str">
        <v>PDA</v>
      </c>
      <c r="H1798" t="str">
        <v>HONEYWELL</v>
      </c>
      <c r="I1798"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solicita apoyo para configuracion de las pdt de la tienda._x000d_
Seccion en la tienda o ubicacion del usuario: Tienda Metro Sogamoso_x000d_
Jefe de area asignacion de la PDT: Todas las PDT de la tienda</v>
      </c>
      <c r="J1798" t="str">
        <v>NO APLICA</v>
      </c>
      <c r="K1798" t="str" xml:space="preserve">
        <v xml:space="preserve">Por favor nos colaboran con personal de apoyo en tienda Metro Sogamoso para configurar las PDT; Verificadores e impresoras portables que se conectan a la cswlan12._x000d_
Contacto: Giovanna López cel. 3174363709</v>
      </c>
      <c r="L1798" t="str">
        <v>Se llega a sitio donde se procede según instructivo a la configuracion de 12 PDT Honeywell las cuales se relacionan a continuación; 1. 21178B02FD 2. 19086B1F45 3. 21178B0A01 4. 21178B03EB 5. 21178B0178 6. 21178B03BB 7. 21178B01F8 8. 21178B024F 9. 21178B03A0 10. 19086B200E 11. 19086B1F4F 12. 21178B03D5; en las cuales se valida que cuenten con la versión actualizada del firmware  V31 y adicional se realiza configuración de red Cswlan12 segun nuevos parametros; 2 PDT una Zebra y una Skorpio no se intervienen; adicional se configura un verificador Newland de piso de ventas; dos verificadores Zebra modelo MK3190 de piso de ventas no es posible configurarlos debido a que se requiere tener instalado Windows Mobile pero en Windows 10 se logró instalar sin poder iniciar servicios necesarios para su uso; dichas novedades se reportan a Giovanna López encargada; por ultimo se configura Impresora portable Zebra QLN4200 la cual se conecto de manera correta pero presento luego intermitencia en su conexión; se envian evidencias a quien corresponde. La actividad se inició el 13/06/2022 de 8 a.m. a 5 p.m y finaliza el 14/06/2022 de 8 a.m. a 12 p.m.</v>
      </c>
      <c r="M1798">
        <v>44725</v>
      </c>
      <c r="N1798">
        <v>44726</v>
      </c>
      <c r="O1798" t="str">
        <v>M097 METRO SOGAMOSO</v>
      </c>
      <c r="P1798" t="str">
        <v>SOGAMOSO</v>
      </c>
      <c r="Q1798" t="str">
        <v>JHONATAN RICARDO VARGAS ZAMBRANO</v>
      </c>
      <c r="R1798">
        <v>1057583301</v>
      </c>
      <c r="S1798" t="str">
        <v>ORIENTE</v>
      </c>
    </row>
    <row r="1799" xml:space="preserve">
      <c r="A1799">
        <v>1798</v>
      </c>
      <c r="B1799">
        <v>12489166</v>
      </c>
      <c r="C1799" t="str">
        <v>REQUEST</v>
      </c>
      <c r="D1799" t="str">
        <v>CERRADO</v>
      </c>
      <c r="E1799" t="str">
        <v>TIENDA</v>
      </c>
      <c r="F1799" t="str">
        <v>PDA</v>
      </c>
      <c r="G1799" t="str">
        <v>PDA</v>
      </c>
      <c r="H1799" t="str">
        <v>HONEYWELL</v>
      </c>
      <c r="I1799"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solicita apoyo para configuracion de las pdt de la tienda._x000d_
Seccion en la tienda o ubicacion del usuario: Tienda Metro Sogamoso_x000d_
Jefe de area asignacion de la PDT: Todas las PDT de la tienda</v>
      </c>
      <c r="J1799" t="str">
        <v>NO APLICA</v>
      </c>
      <c r="K1799" t="str" xml:space="preserve">
        <v xml:space="preserve">Por favor nos colaboran con personal de apoyo en tienda Metro Sogamoso para configurar las PDT; Verificadores e impresoras portables que se conectan a la cswlan12._x000d_
Contacto: Giovanna López cel. 3174363709</v>
      </c>
      <c r="L1799" t="str">
        <v>Se llega a sitio donde se procede según instructivo a la configuracion de 12 PDT Honeywell las cuales se relacionan a continuación; 1. 21178B02FD 2. 19086B1F45 3. 21178B0A01 4. 21178B03EB 5. 21178B0178 6. 21178B03BB 7. 21178B01F8 8. 21178B024F 9. 21178B03A0 10. 19086B200E 11. 19086B1F4F 12. 21178B03D5; en las cuales se valida que cuenten con la versión actualizada del firmware  V31 y adicional se realiza configuración de red Cswlan12 segun nuevos parametros; 2 PDT una Zebra y una Skorpio no se intervienen; adicional se configura un verificador Newland de piso de ventas; dos verificadores Zebra modelo MK3190 de piso de ventas no es posible configurarlos debido a que se requiere tener instalado Windows Mobile pero en Windows 10 se logró instalar sin poder iniciar servicios necesarios para su uso; dichas novedades se reportan a Giovanna López encargada; por ultimo se configura Impresora portable Zebra QLN4200 la cual se conecto de manera correta pero presento luego intermitencia en su conexión; se envian evidencias a quien corresponde. La actividad se inició el 13/06/2022 de 8 a.m. a 5 p.m y finaliza el 14/06/2022 de 8 a.m. a 12 p.m.</v>
      </c>
      <c r="M1799">
        <v>44725</v>
      </c>
      <c r="N1799">
        <v>44726</v>
      </c>
      <c r="O1799" t="str">
        <v>M097 METRO SOGAMOSO</v>
      </c>
      <c r="P1799" t="str">
        <v>SOGAMOSO</v>
      </c>
      <c r="Q1799" t="str">
        <v>JHONATAN RICARDO VARGAS ZAMBRANO</v>
      </c>
      <c r="R1799">
        <v>1057583301</v>
      </c>
      <c r="S1799" t="str">
        <v>ORIENTE</v>
      </c>
    </row>
    <row r="1800" xml:space="preserve">
      <c r="A1800">
        <v>1799</v>
      </c>
      <c r="B1800">
        <v>12489166</v>
      </c>
      <c r="C1800" t="str">
        <v>REQUEST</v>
      </c>
      <c r="D1800" t="str">
        <v>CERRADO</v>
      </c>
      <c r="E1800" t="str">
        <v>TIENDA</v>
      </c>
      <c r="F1800" t="str">
        <v>PDA</v>
      </c>
      <c r="G1800" t="str">
        <v>PDA</v>
      </c>
      <c r="H1800" t="str">
        <v>HONEYWELL</v>
      </c>
      <c r="I1800"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solicita apoyo para configuracion de las pdt de la tienda._x000d_
Seccion en la tienda o ubicacion del usuario: Tienda Metro Sogamoso_x000d_
Jefe de area asignacion de la PDT: Todas las PDT de la tienda</v>
      </c>
      <c r="J1800" t="str">
        <v>NO APLICA</v>
      </c>
      <c r="K1800" t="str" xml:space="preserve">
        <v xml:space="preserve">Por favor nos colaboran con personal de apoyo en tienda Metro Sogamoso para configurar las PDT; Verificadores e impresoras portables que se conectan a la cswlan12._x000d_
Contacto: Giovanna López cel. 3174363709</v>
      </c>
      <c r="L1800" t="str">
        <v>Se llega a sitio donde se procede según instructivo a la configuracion de 12 PDT Honeywell las cuales se relacionan a continuación; 1. 21178B02FD 2. 19086B1F45 3. 21178B0A01 4. 21178B03EB 5. 21178B0178 6. 21178B03BB 7. 21178B01F8 8. 21178B024F 9. 21178B03A0 10. 19086B200E 11. 19086B1F4F 12. 21178B03D5; en las cuales se valida que cuenten con la versión actualizada del firmware  V31 y adicional se realiza configuración de red Cswlan12 segun nuevos parametros; 2 PDT una Zebra y una Skorpio no se intervienen; adicional se configura un verificador Newland de piso de ventas; dos verificadores Zebra modelo MK3190 de piso de ventas no es posible configurarlos debido a que se requiere tener instalado Windows Mobile pero en Windows 10 se logró instalar sin poder iniciar servicios necesarios para su uso; dichas novedades se reportan a Giovanna López encargada; por ultimo se configura Impresora portable Zebra QLN4200 la cual se conecto de manera correta pero presento luego intermitencia en su conexión; se envian evidencias a quien corresponde. La actividad se inició el 13/06/2022 de 8 a.m. a 5 p.m y finaliza el 14/06/2022 de 8 a.m. a 12 p.m.</v>
      </c>
      <c r="M1800">
        <v>44725</v>
      </c>
      <c r="N1800">
        <v>44726</v>
      </c>
      <c r="O1800" t="str">
        <v>M097 METRO SOGAMOSO</v>
      </c>
      <c r="P1800" t="str">
        <v>SOGAMOSO</v>
      </c>
      <c r="Q1800" t="str">
        <v>JHONATAN RICARDO VARGAS ZAMBRANO</v>
      </c>
      <c r="R1800">
        <v>1057583301</v>
      </c>
      <c r="S1800" t="str">
        <v>ORIENTE</v>
      </c>
    </row>
    <row r="1801" xml:space="preserve">
      <c r="A1801">
        <v>1800</v>
      </c>
      <c r="B1801">
        <v>12489166</v>
      </c>
      <c r="C1801" t="str">
        <v>REQUEST</v>
      </c>
      <c r="D1801" t="str">
        <v>CERRADO</v>
      </c>
      <c r="E1801" t="str">
        <v>TIENDA</v>
      </c>
      <c r="F1801" t="str">
        <v>PDA</v>
      </c>
      <c r="G1801" t="str">
        <v>PDA</v>
      </c>
      <c r="H1801" t="str">
        <v>HONEYWELL</v>
      </c>
      <c r="I1801"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solicita apoyo para configuracion de las pdt de la tienda._x000d_
Seccion en la tienda o ubicacion del usuario: Tienda Metro Sogamoso_x000d_
Jefe de area asignacion de la PDT: Todas las PDT de la tienda</v>
      </c>
      <c r="J1801" t="str">
        <v>NO APLICA</v>
      </c>
      <c r="K1801" t="str" xml:space="preserve">
        <v xml:space="preserve">Por favor nos colaboran con personal de apoyo en tienda Metro Sogamoso para configurar las PDT; Verificadores e impresoras portables que se conectan a la cswlan12._x000d_
Contacto: Giovanna López cel. 3174363709</v>
      </c>
      <c r="L1801" t="str">
        <v>Se llega a sitio donde se procede según instructivo a la configuracion de 12 PDT Honeywell las cuales se relacionan a continuación; 1. 21178B02FD 2. 19086B1F45 3. 21178B0A01 4. 21178B03EB 5. 21178B0178 6. 21178B03BB 7. 21178B01F8 8. 21178B024F 9. 21178B03A0 10. 19086B200E 11. 19086B1F4F 12. 21178B03D5; en las cuales se valida que cuenten con la versión actualizada del firmware  V31 y adicional se realiza configuración de red Cswlan12 segun nuevos parametros; 2 PDT una Zebra y una Skorpio no se intervienen; adicional se configura un verificador Newland de piso de ventas; dos verificadores Zebra modelo MK3190 de piso de ventas no es posible configurarlos debido a que se requiere tener instalado Windows Mobile pero en Windows 10 se logró instalar sin poder iniciar servicios necesarios para su uso; dichas novedades se reportan a Giovanna López encargada; por ultimo se configura Impresora portable Zebra QLN4200 la cual se conecto de manera correta pero presento luego intermitencia en su conexión; se envian evidencias a quien corresponde. La actividad se inició el 13/06/2022 de 8 a.m. a 5 p.m y finaliza el 14/06/2022 de 8 a.m. a 12 p.m.</v>
      </c>
      <c r="M1801">
        <v>44725</v>
      </c>
      <c r="N1801">
        <v>44726</v>
      </c>
      <c r="O1801" t="str">
        <v>M097 METRO SOGAMOSO</v>
      </c>
      <c r="P1801" t="str">
        <v>SOGAMOSO</v>
      </c>
      <c r="Q1801" t="str">
        <v>JHONATAN RICARDO VARGAS ZAMBRANO</v>
      </c>
      <c r="R1801">
        <v>1057583301</v>
      </c>
      <c r="S1801" t="str">
        <v>ORIENTE</v>
      </c>
    </row>
    <row r="1802" xml:space="preserve">
      <c r="A1802">
        <v>1801</v>
      </c>
      <c r="B1802">
        <v>12498759</v>
      </c>
      <c r="C1802" t="str">
        <v>REQUEST</v>
      </c>
      <c r="D1802" t="str">
        <v>CERRADO</v>
      </c>
      <c r="E1802" t="str">
        <v>RECIBO</v>
      </c>
      <c r="F1802" t="str">
        <v>PDA</v>
      </c>
      <c r="G1802" t="str">
        <v>PDA</v>
      </c>
      <c r="H1802" t="str">
        <v>HONEYWELL</v>
      </c>
      <c r="I1802"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Descripcion: solicito colaboracion con la PDA SERIAL -2117880610 ya que se prende y se esta trabajando y se reinicia sola esto agradezco se lo mas pronto posible_x000d_
</v>
      </c>
      <c r="J1802" t="str">
        <v>NO APLICA</v>
      </c>
      <c r="K1802" t="str" xml:space="preserve">
        <v xml:space="preserve">Solicito de su ayuda para revision de una pda del area de recibo que esta presentando fallas presenta reinicio constante validar y realizar configuracion de cero nuevamente para descartar una falla de software ._x000d_
Tienda: J047 Girardot_x000d_
Informacion del equipo:_x000d_
Tipo Equipo: PDA_x000d_
Modelo: EDA51_x000d_
Marca: HONEYWELL_x000d_
Serial: 21178B0610_x000d_
CONTACTO : Margoth Serrano Orjuela movil 3144091494</v>
      </c>
      <c r="L1802" t="str">
        <v>La falla que indica PDA se prende y cuando se está trabajando; se reinicia. Se procede a preguntar a usuario si la PDA se calienta; la falla es en algún momento especifico; tiempo de uso; indica que no; es imprevisto; lo único es que la PDA se les cayó hace unos días y desde ese momento empezó la falla. Al mirar la PDA; no muestra partes sueltas; daño en display; carcasa. Adicional se procede a formatear; y configurar con red de almacen predefinida; tambien se realiza la actualización del fimware.  Se hace entrega de PDA y personal de la tienda realiza prueba Esequiel Rodriguez y Lisbeth Valbuena; quedando operativa y sin presentar fallas.</v>
      </c>
      <c r="M1802">
        <v>44722</v>
      </c>
      <c r="N1802">
        <v>44725</v>
      </c>
      <c r="O1802" t="str">
        <v>J047 JUMBO GIRARDOT</v>
      </c>
      <c r="P1802" t="str">
        <v>GIRARDOT</v>
      </c>
      <c r="Q1802" t="str">
        <v>SERGIO LEONARDO CLAVIJO CAMARGO</v>
      </c>
      <c r="R1802">
        <v>1110471353</v>
      </c>
      <c r="S1802" t="str">
        <v>OCCIDENTE</v>
      </c>
    </row>
    <row r="1803" xml:space="preserve">
      <c r="A1803">
        <v>1802</v>
      </c>
      <c r="B1803">
        <v>12507013</v>
      </c>
      <c r="C1803" t="str">
        <v>REQUEST</v>
      </c>
      <c r="D1803" t="str">
        <v>CERRADO</v>
      </c>
      <c r="E1803" t="str">
        <v>CAJAS</v>
      </c>
      <c r="F1803" t="str">
        <v>POS</v>
      </c>
      <c r="G1803" t="str">
        <v>TECLADO</v>
      </c>
      <c r="H1803" t="str">
        <v>WINCOR</v>
      </c>
      <c r="I1803"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la pos 11 tiene el cable del teclado dañado que a cualquier movimiento se queda sin conexion la caja; atrasando el cobro y buen funcionamiento en la pos_x000d_
</v>
      </c>
      <c r="J1803" t="str">
        <v>NO APLICA</v>
      </c>
      <c r="K1803" t="str">
        <v>Favor nos ayudan con personal en sitio para validar POS</v>
      </c>
      <c r="L1803" t="str">
        <v>Se procede a realizar validación de equipo pos en el área de cajas. Se reporta que el equipo presenta problemas para subir el sistema. Se realiza mantenimiento al equipo; se realiza pruebas con cambio de teclado y cable de teclado para descartar falla de periféricos y conexiones. Se valida con el soporte de sistemas de Cencosud el señor Alveiro Hoyos donde se revisa si existe bloqueo en la máquina. El soporte realiza validaciones en remoto luego de brindar la informacion sobre como ocurrió el bloqueo de la caja. Luego de las validaciones correspondientes el equipo vuelve a quedar operativo; se realiza pruebas con el usuario a satisfacción; se entrega equipo operativo.</v>
      </c>
      <c r="M1803">
        <v>44725</v>
      </c>
      <c r="N1803">
        <v>44725</v>
      </c>
      <c r="O1803" t="str">
        <v>J045 JUMBO AV.DEL FERROCARRIL SANTA MARTA</v>
      </c>
      <c r="P1803" t="str">
        <v>SANTA MARTA</v>
      </c>
      <c r="Q1803" t="str">
        <v>ENRIQUE RAFAEL PONZON ORTEGA</v>
      </c>
      <c r="R1803">
        <v>1082888515</v>
      </c>
      <c r="S1803" t="str">
        <v>COSTA</v>
      </c>
    </row>
    <row r="1804" xml:space="preserve">
      <c r="A1804">
        <v>1803</v>
      </c>
      <c r="B1804">
        <v>12507013</v>
      </c>
      <c r="C1804" t="str">
        <v>REQUEST</v>
      </c>
      <c r="D1804" t="str">
        <v>CERRADO</v>
      </c>
      <c r="E1804" t="str">
        <v>CAJAS</v>
      </c>
      <c r="F1804" t="str">
        <v>POS</v>
      </c>
      <c r="G1804" t="str">
        <v>TECLADO</v>
      </c>
      <c r="H1804" t="str">
        <v>WINCOR</v>
      </c>
      <c r="I1804"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la pos 11 tiene el cable del teclado dañado que a cualquier movimiento se queda sin conexion la caja; atrasando el cobro y buen funcionamiento en la pos_x000d_
</v>
      </c>
      <c r="J1804" t="str">
        <v>NO APLICA</v>
      </c>
      <c r="K1804" t="str">
        <v>Favor nos ayudan con personal en sitio para validar POS</v>
      </c>
      <c r="L1804" t="str">
        <v>Se procede a realizar validación de equipo pos en el área de cajas. Se reporta que el equipo presenta problemas para subir el sistema. Se realiza mantenimiento al equipo; se realiza pruebas con cambio de teclado y cable de teclado para descartar falla de periféricos y conexiones. Se valida con el soporte de sistemas de Cencosud el señor Alveiro Hoyos donde se revisa si existe bloqueo en la máquina. El soporte realiza validaciones en remoto luego de brindar la informacion sobre como ocurrió el bloqueo de la caja. Luego de las validaciones correspondientes el equipo vuelve a quedar operativo; se realiza pruebas con el usuario a satisfacción; se entrega equipo operativo.</v>
      </c>
      <c r="M1804">
        <v>44725</v>
      </c>
      <c r="N1804">
        <v>44725</v>
      </c>
      <c r="O1804" t="str">
        <v>J045 JUMBO AV.DEL FERROCARRIL SANTA MARTA</v>
      </c>
      <c r="P1804" t="str">
        <v>SANTA MARTA</v>
      </c>
      <c r="Q1804" t="str">
        <v>ENRIQUE RAFAEL PONZON ORTEGA</v>
      </c>
      <c r="R1804">
        <v>1082888515</v>
      </c>
      <c r="S1804" t="str">
        <v>COSTA</v>
      </c>
    </row>
    <row r="1805" xml:space="preserve">
      <c r="A1805">
        <v>1804</v>
      </c>
      <c r="B1805">
        <v>12507020</v>
      </c>
      <c r="C1805" t="str">
        <v>REQUEST</v>
      </c>
      <c r="D1805" t="str">
        <v>CERRADO</v>
      </c>
      <c r="E1805" t="str">
        <v>CAJAS</v>
      </c>
      <c r="F1805" t="str">
        <v>POS</v>
      </c>
      <c r="G1805" t="str">
        <v>POS</v>
      </c>
      <c r="H1805" t="str">
        <v>WINCOR</v>
      </c>
      <c r="I1805"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pos 17 se recalienta la cpu y no esta funcionando no enciede y desde finales de mayo cuando tiene energia se ingresan los auxiliares y los deja atrapado que hay que sacarlos por el PC de tplinux y no esta funcionando atrasando la operatividad de la tienda</v>
      </c>
      <c r="J1805" t="str">
        <v>NO APLICA</v>
      </c>
      <c r="K1805" t="str">
        <v>Favor nos ayudan con personal en sitio para validar la falla presentada</v>
      </c>
      <c r="L1805" t="str">
        <v>Se procede a realizar validación de equipo pos en el área de cajas. Se realiza intervención por mantenimiento correctivo se realiza ajustes en conexión de periféricos y cableado. Se procede a realizar pruebas con el jefe de cajas donde el equipo se deja operativo.</v>
      </c>
      <c r="M1805">
        <v>44725</v>
      </c>
      <c r="N1805">
        <v>44725</v>
      </c>
      <c r="O1805" t="str">
        <v>J045 JUMBO AV.DEL FERROCARRIL SANTA MARTA</v>
      </c>
      <c r="P1805" t="str">
        <v>SANTA MARTA</v>
      </c>
      <c r="Q1805" t="str">
        <v>ENRIQUE RAFAEL PONZON ORTEGA</v>
      </c>
      <c r="R1805">
        <v>1082888515</v>
      </c>
      <c r="S1805" t="str">
        <v>COSTA</v>
      </c>
    </row>
    <row r="1806" xml:space="preserve">
      <c r="A1806">
        <v>1805</v>
      </c>
      <c r="B1806">
        <v>12510180</v>
      </c>
      <c r="C1806" t="str">
        <v>REQUEST</v>
      </c>
      <c r="D1806" t="str">
        <v>CERRADO</v>
      </c>
      <c r="E1806" t="str">
        <v>CARNES</v>
      </c>
      <c r="F1806" t="str">
        <v>BALANZA</v>
      </c>
      <c r="G1806" t="str">
        <v>COLGANTE</v>
      </c>
      <c r="H1806" t="str">
        <v>METTLER</v>
      </c>
      <c r="I1806"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Se desprendio el flexi de balanza colgante_x000d_
Area en donde se encuentra la Balanza: carnes</v>
      </c>
      <c r="J1806" t="str">
        <v>NO APLICA</v>
      </c>
      <c r="K1806" t="str">
        <v>Favor nos ayudan con personal en sitio para la revision.</v>
      </c>
      <c r="L1806" t="str">
        <v>Se procede a realizar validación de equipo balanza colgante. Se realiza desmonte del equipo para trasladar al área de sistemas y realizar su intervención; se procede a realizar ajuste de flex del cabezal en la balanza colgante. Se traslada equipo nuevamente al área de carnes donde se realiza la instalación de la máquina. Se valida realizando pruebas de impresión donde se le informa al soporte de sistemas de Cencosud que se debe cargar nuevamente los PLU y la parametrización correspondiente para dejar la maquina operativa totalmente. Se realiza pruebas con usuario a satisfacción</v>
      </c>
      <c r="M1806">
        <v>44725</v>
      </c>
      <c r="N1806">
        <v>44725</v>
      </c>
      <c r="O1806" t="str">
        <v>J045 JUMBO AV.DEL FERROCARRIL SANTA MARTA</v>
      </c>
      <c r="P1806" t="str">
        <v>SANTA MARTA</v>
      </c>
      <c r="Q1806" t="str">
        <v>ENRIQUE RAFAEL PONZON ORTEGA</v>
      </c>
      <c r="R1806">
        <v>1082888515</v>
      </c>
      <c r="S1806" t="str">
        <v>COSTA</v>
      </c>
    </row>
    <row r="1807" xml:space="preserve">
      <c r="A1807">
        <v>1806</v>
      </c>
      <c r="B1807">
        <v>12510625</v>
      </c>
      <c r="C1807" t="str">
        <v>REQUEST</v>
      </c>
      <c r="D1807" t="str">
        <v>CERRADO</v>
      </c>
      <c r="E1807" t="str">
        <v>TIENDA</v>
      </c>
      <c r="F1807" t="str">
        <v>PROACTIVA</v>
      </c>
      <c r="G1807" t="str">
        <v>PROACTIVA</v>
      </c>
      <c r="H1807" t="str">
        <v>PROACTIVA</v>
      </c>
      <c r="I1807" t="str" xml:space="preserve">
        <v xml:space="preserve">Cordial saludo_x000d_
Se requiere visita Proactiva en las tiendas metro Montería donde se Validara en General la tienda y en especial Lineal de cajas y electro</v>
      </c>
      <c r="J1807" t="str">
        <v>NO APLICA</v>
      </c>
      <c r="K1807" t="str" xml:space="preserve">
        <v xml:space="preserve">Transfer Assignee from '' to 'Espinosa Rodriguez; Jamir Leandro '_x000d_
Transfer Group from 'Soporte_Onsite_REG_Costa_SM Colombia' to 'Soporte_Onsite_REG_Remoto_SM Colombia'  </v>
      </c>
      <c r="L1807" t="str">
        <v>Se realiza visita proactiva recorriendo las diferentes áreas de la tienda para identificar las novedades que se presentan en cuanto a configuración y funcionamiento de equipos como POS; balanzas y PDA. Se indica a los jefes de sección la creación de los CAU correspondientes según las novedades encontradas. Se coloca impresora de caja y se hace revisión del centro de computo</v>
      </c>
      <c r="M1807">
        <v>44725</v>
      </c>
      <c r="N1807">
        <v>44725</v>
      </c>
      <c r="O1807" t="str">
        <v>M085 METRO MONTERIA</v>
      </c>
      <c r="P1807" t="str">
        <v>MONTERIA</v>
      </c>
      <c r="Q1807" t="str">
        <v>SHARON YANETH KERGUELEN WILCHES</v>
      </c>
      <c r="R1807">
        <v>1067917448</v>
      </c>
      <c r="S1807" t="str">
        <v>COSTA</v>
      </c>
    </row>
    <row r="1808" xml:space="preserve">
      <c r="A1808">
        <v>1807</v>
      </c>
      <c r="B1808">
        <v>12510625</v>
      </c>
      <c r="C1808" t="str">
        <v>REQUEST</v>
      </c>
      <c r="D1808" t="str">
        <v>CERRADO</v>
      </c>
      <c r="E1808" t="str">
        <v>TIENDA</v>
      </c>
      <c r="F1808" t="str">
        <v>PROACTIVA</v>
      </c>
      <c r="G1808" t="str">
        <v>PROACTIVA</v>
      </c>
      <c r="H1808" t="str">
        <v>PROACTIVA</v>
      </c>
      <c r="I1808" t="str" xml:space="preserve">
        <v xml:space="preserve">Cordial saludo_x000d_
Se requiere visita Proactiva en las tiendas metro Montería donde se Validara en General la tienda y en especial Lineal de cajas y electro</v>
      </c>
      <c r="J1808" t="str">
        <v>NO APLICA</v>
      </c>
      <c r="K1808" t="str" xml:space="preserve">
        <v xml:space="preserve">Transfer Assignee from '' to 'Espinosa Rodriguez; Jamir Leandro '_x000d_
Transfer Group from 'Soporte_Onsite_REG_Costa_SM Colombia' to 'Soporte_Onsite_REG_Remoto_SM Colombia'  </v>
      </c>
      <c r="L1808" t="str">
        <v>Se realiza visita proactiva recorriendo las diferentes áreas de la tienda para identificar las novedades que se presentan en cuanto a configuración y funcionamiento de equipos como POS; balanzas y PDA. Se indica a los jefes de sección la creación de los CAU correspondientes según las novedades encontradas. Se coloca impresora de caja y se hace revisión del centro de computo</v>
      </c>
      <c r="M1808">
        <v>44725</v>
      </c>
      <c r="N1808">
        <v>44725</v>
      </c>
      <c r="O1808" t="str">
        <v>M085 METRO MONTERIA</v>
      </c>
      <c r="P1808" t="str">
        <v>MONTERIA</v>
      </c>
      <c r="Q1808" t="str">
        <v>SHARON YANETH KERGUELEN WILCHES</v>
      </c>
      <c r="R1808">
        <v>1067917448</v>
      </c>
      <c r="S1808" t="str">
        <v>COSTA</v>
      </c>
    </row>
    <row r="1809" xml:space="preserve">
      <c r="A1809">
        <v>1808</v>
      </c>
      <c r="B1809">
        <v>12506426</v>
      </c>
      <c r="C1809" t="str">
        <v>REQUEST</v>
      </c>
      <c r="D1809" t="str">
        <v>CERRADO</v>
      </c>
      <c r="E1809" t="str">
        <v>RECIBO</v>
      </c>
      <c r="F1809" t="str">
        <v>CPU</v>
      </c>
      <c r="G1809" t="str">
        <v>CPU</v>
      </c>
      <c r="H1809" t="str">
        <v>LENOVO</v>
      </c>
      <c r="I1809" t="str" xml:space="preserve">
        <v xml:space="preserve">Datos usuario_x000d_
Nombre: Yenis Escarli Beleno Amaya_x000d_
Correo: yenis.beleno@cencosud.com.co_x000d_
Usuario AD: Yebeleno_x000d_
Pais: Colombia_x000d_
Ubicacion: M040 METRO RIOHACHA_x000d_
Zona: Colombia Costa_x000d_
Unidad de Negocio: METRO_x000d_
Servicio: Tiendas &amp; Centros de Distribucion_x000d_
Telefono: 3135752436_x000d_
Anexo: 3135752436_x000d_
Descripcion: CAMBIO DE PUESTO PARA EQUIPO_x000d_
HACIA EL AREA DE RECIBO_x000d_
AREA EN DONDE SE UBICA EL EQUIPO : TRASTIRNDA</v>
      </c>
      <c r="J1809" t="str">
        <v>NO APLICA</v>
      </c>
      <c r="K1809" t="str">
        <v>Favor nos ayudan con la visita del Tecnico de Isit para validar el sitio donde el usuario quiere trasladar el PC si tiene punto de red; de ser asi para que lo traslade y realice pruebas de conexion</v>
      </c>
      <c r="L1809" t="str">
        <v>Se solicita la reubicación de PC al área de recibo; se valida el puerto al cual está conectado; luego se traslada al área indicada por el usuario; se localiza puerto disponible para la conexión y se identifica en el rack para hacer la respectiva modificación y el PC queda conectado sin problema; usuario recibe a conformidad.</v>
      </c>
      <c r="M1809">
        <v>44725</v>
      </c>
      <c r="N1809">
        <v>44725</v>
      </c>
      <c r="O1809" t="str">
        <v>M040 METRO RIOHACHA</v>
      </c>
      <c r="P1809" t="str">
        <v>RIOHACHA</v>
      </c>
      <c r="Q1809" t="str">
        <v>WILGER MELO PRADO</v>
      </c>
      <c r="R1809">
        <v>1118852348</v>
      </c>
      <c r="S1809" t="str">
        <v>COSTA</v>
      </c>
    </row>
    <row r="1810" xml:space="preserve">
      <c r="A1810">
        <v>1809</v>
      </c>
      <c r="B1810">
        <v>12506426</v>
      </c>
      <c r="C1810" t="str">
        <v>REQUEST</v>
      </c>
      <c r="D1810" t="str">
        <v>CERRADO</v>
      </c>
      <c r="E1810" t="str">
        <v>RECIBO</v>
      </c>
      <c r="F1810" t="str">
        <v>CPU</v>
      </c>
      <c r="G1810" t="str">
        <v>CPU</v>
      </c>
      <c r="H1810" t="str">
        <v>LENOVO</v>
      </c>
      <c r="I1810" t="str" xml:space="preserve">
        <v xml:space="preserve">Datos usuario_x000d_
Nombre: Yenis Escarli Beleno Amaya_x000d_
Correo: yenis.beleno@cencosud.com.co_x000d_
Usuario AD: Yebeleno_x000d_
Pais: Colombia_x000d_
Ubicacion: M040 METRO RIOHACHA_x000d_
Zona: Colombia Costa_x000d_
Unidad de Negocio: METRO_x000d_
Servicio: Tiendas &amp; Centros de Distribucion_x000d_
Telefono: 3135752436_x000d_
Anexo: 3135752436_x000d_
Descripcion: CAMBIO DE PUESTO PARA EQUIPO_x000d_
HACIA EL AREA DE RECIBO_x000d_
AREA EN DONDE SE UBICA EL EQUIPO : TRASTIRNDA</v>
      </c>
      <c r="J1810" t="str">
        <v>NO APLICA</v>
      </c>
      <c r="K1810" t="str">
        <v>Favor nos ayudan con la visita del Tecnico de Isit para validar el sitio donde el usuario quiere trasladar el PC si tiene punto de red; de ser asi para que lo traslade y realice pruebas de conexion</v>
      </c>
      <c r="L1810" t="str">
        <v>Se solicita la reubicación de PC al área de recibo; se valida el puerto al cual está conectado; luego se traslada al área indicada por el usuario; se localiza puerto disponible para la conexión y se identifica en el rack para hacer la respectiva modificación y el PC queda conectado sin problema; usuario recibe a conformidad.</v>
      </c>
      <c r="M1810">
        <v>44725</v>
      </c>
      <c r="N1810">
        <v>44725</v>
      </c>
      <c r="O1810" t="str">
        <v>M040 METRO RIOHACHA</v>
      </c>
      <c r="P1810" t="str">
        <v>RIOHACHA</v>
      </c>
      <c r="Q1810" t="str">
        <v>WILGER MELO PRADO</v>
      </c>
      <c r="R1810">
        <v>1118852348</v>
      </c>
      <c r="S1810" t="str">
        <v>COSTA</v>
      </c>
    </row>
    <row r="1811" xml:space="preserve">
      <c r="A1811">
        <v>1810</v>
      </c>
      <c r="B1811">
        <v>12506967</v>
      </c>
      <c r="C1811" t="str">
        <v>REQUEST</v>
      </c>
      <c r="D1811" t="str">
        <v>CERRADO</v>
      </c>
      <c r="E1811" t="str">
        <v>CAJAS</v>
      </c>
      <c r="F1811" t="str">
        <v>POS</v>
      </c>
      <c r="G1811" t="str">
        <v>TECLADO</v>
      </c>
      <c r="H1811" t="str">
        <v>WINCOR</v>
      </c>
      <c r="I1811"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buenas tardes; Dios les bendiga. Espero que se encuentren muy bien._x000d_
Lo siguiente es para solicitarles de una manera muy especial una visita del tecnico para revisar urgente la pos # 1 ya que el teclado no funciona; le salen unas letras en el visor y ya hemos hecho lo humanamente posible sin obtener respuesta alguna. Le agradecemos de antemano toda la ayuda que nos puedan brindar .</v>
      </c>
      <c r="J1811" t="str">
        <v>NO APLICA</v>
      </c>
      <c r="K1811" t="str">
        <v>Favor me ayudan con la Visita del Tecnico de Isit para realizar la validacion de La POS;</v>
      </c>
      <c r="L1811" t="str">
        <v xml:space="preserve">POS #1 reportada por códigos inusuales en el visor; se solicita al usuario realizar pruebas para ver funcionamiento continuando con el problema reportado; se realiza reinicio de la caja sin mejoría alguna; se intercambian visores con otra caja que funciona bien resolviendo el problema en el momento; se le solicita al jefe de área asignar a una persona para trabajar en dicha caja y así corroborar el funcionamiento pero pasados alrededor de 20 minutos reapareció nuevamente el error por lo cual se realizó mantenimiento preventivo completo a la CPU y limpieza a las memorias pero el problema no era resuelto; se realiza el cambio de memorias con unas encontradas en la oficina de sistemas pero el resultado seguía siendo el mismo; por lo que se busca un cable visor para remplazar el actual dando solución al problema y después de pruebas realizadas el error no se volvió a mostrar. Se solicita enviar cables a la tienda para tener como realizar pruebas ya que esta vez fue muy complicado encontrar dicho cable y quitar uno de las demás cajas para realizar pruebas es tedioso por su recorrido. </v>
      </c>
      <c r="M1811">
        <v>44725</v>
      </c>
      <c r="N1811">
        <v>44725</v>
      </c>
      <c r="O1811" t="str">
        <v>M040 METRO RIOHACHA</v>
      </c>
      <c r="P1811" t="str">
        <v>RIOHACHA</v>
      </c>
      <c r="Q1811" t="str">
        <v>WILGER MELO PRADO</v>
      </c>
      <c r="R1811">
        <v>1118852348</v>
      </c>
      <c r="S1811" t="str">
        <v>COSTA</v>
      </c>
    </row>
    <row r="1812" xml:space="preserve">
      <c r="A1812">
        <v>1811</v>
      </c>
      <c r="B1812">
        <v>12506967</v>
      </c>
      <c r="C1812" t="str">
        <v>REQUEST</v>
      </c>
      <c r="D1812" t="str">
        <v>CERRADO</v>
      </c>
      <c r="E1812" t="str">
        <v>CAJAS</v>
      </c>
      <c r="F1812" t="str">
        <v>POS</v>
      </c>
      <c r="G1812" t="str">
        <v>TECLADO</v>
      </c>
      <c r="H1812" t="str">
        <v>WINCOR</v>
      </c>
      <c r="I1812"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buenas tardes; Dios les bendiga. Espero que se encuentren muy bien._x000d_
Lo siguiente es para solicitarles de una manera muy especial una visita del tecnico para revisar urgente la pos # 1 ya que el teclado no funciona; le salen unas letras en el visor y ya hemos hecho lo humanamente posible sin obtener respuesta alguna. Le agradecemos de antemano toda la ayuda que nos puedan brindar .</v>
      </c>
      <c r="J1812" t="str">
        <v>NO APLICA</v>
      </c>
      <c r="K1812" t="str">
        <v>Favor me ayudan con la Visita del Tecnico de Isit para realizar la validacion de La POS;</v>
      </c>
      <c r="L1812" t="str">
        <v xml:space="preserve">POS #1 reportada por códigos inusuales en el visor; se solicita al usuario realizar pruebas para ver funcionamiento continuando con el problema reportado; se realiza reinicio de la caja sin mejoría alguna; se intercambian visores con otra caja que funciona bien resolviendo el problema en el momento; se le solicita al jefe de área asignar a una persona para trabajar en dicha caja y así corroborar el funcionamiento pero pasados alrededor de 20 minutos reapareció nuevamente el error por lo cual se realizó mantenimiento preventivo completo a la CPU y limpieza a las memorias pero el problema no era resuelto; se realiza el cambio de memorias con unas encontradas en la oficina de sistemas pero el resultado seguía siendo el mismo; por lo que se busca un cable visor para remplazar el actual dando solución al problema y después de pruebas realizadas el error no se volvió a mostrar. Se solicita enviar cables a la tienda para tener como realizar pruebas ya que esta vez fue muy complicado encontrar dicho cable y quitar uno de las demás cajas para realizar pruebas es tedioso por su recorrido. </v>
      </c>
      <c r="M1812">
        <v>44725</v>
      </c>
      <c r="N1812">
        <v>44725</v>
      </c>
      <c r="O1812" t="str">
        <v>M040 METRO RIOHACHA</v>
      </c>
      <c r="P1812" t="str">
        <v>RIOHACHA</v>
      </c>
      <c r="Q1812" t="str">
        <v>WILGER MELO PRADO</v>
      </c>
      <c r="R1812">
        <v>1118852348</v>
      </c>
      <c r="S1812" t="str">
        <v>COSTA</v>
      </c>
    </row>
    <row r="1813" xml:space="preserve">
      <c r="A1813">
        <v>1812</v>
      </c>
      <c r="B1813">
        <v>12510913</v>
      </c>
      <c r="C1813" t="str">
        <v>REQUEST</v>
      </c>
      <c r="D1813" t="str">
        <v>CERRADO</v>
      </c>
      <c r="E1813" t="str">
        <v>TIENDA</v>
      </c>
      <c r="F1813" t="str">
        <v>PROACTIVA</v>
      </c>
      <c r="G1813" t="str">
        <v>PROACTIVA</v>
      </c>
      <c r="H1813" t="str">
        <v>PROACTIVA</v>
      </c>
      <c r="I1813"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la Visita del Tecnico de Isit para realizar la validacion de los estados del los equipos de la tienda en general._x000d_
Saludes_x000d_
Lugar en donde se encuentra el computador en la tienda: Metro Riohacha_x000d_
</v>
      </c>
      <c r="J1813" t="str">
        <v>NO APLICA</v>
      </c>
      <c r="K1813" t="str">
        <v>Favor nos ayudan con la visita de Isit a la tienda Metro riohacha para realizar lo solicitado</v>
      </c>
      <c r="L1813" t="str" xml:space="preserve">
        <v xml:space="preserve">Se realiza recorrido por toda la tienda y se valida con los jefes de cada área que anomalía estaban presentando y si habían sido reportadas o no; lo cual dejo como resultado lo siguiente:_x000d_
-En la oficina de sistemas 2 de los 3 aires acondicionados necesitan mantenimiento; se requiere actividad para el peinado y organización del gabinete; hay goteras dentro de la oficina la cual tiene el piso falso y cielo raso en muy mal estado y se corre el riesgo de que los equipos ubicados allí se puedan mojar y dañar._x000d_
- En lineal de cajas se encontraron las cajas 6; 19 y 20 fuera de servicio; pero estas ya fueron atendidas por soporte con ticket 12505147; 12505155; 12506930 respectivamente y se solicitaron las partes requeridas._x000d_
- Se encontrados los verificadores de precios con lentitud y el otro se bloquea después de escanear 4 artículos; estos fueron reportados con el ticket 12516023._x000d_
- Se identificó balanza de la sección de carnes con problemas de configuración y conexión a la red y fue reportado con el ticket 12515602._x000d_
La planilla diligenciada fue recibida y firmada por Carlos Medina Gerente de la tienda y firmada por los jefes de cada área donde correspondía. _x000d_
Al momento de ser entregado el reporte y cuando me disponía a retirar del lugar se encontró una novedad grave en lineal de cajas ya que se estaban presentando lluvias en la zona y algunas caja son tapadas para que no se mojen dado que sobre algunas caen goteras (esta información no fue expresada en la planilla porque ya se había dado cierre y entrega).</v>
      </c>
      <c r="M1813">
        <v>44725</v>
      </c>
      <c r="N1813">
        <v>44726</v>
      </c>
      <c r="O1813" t="str">
        <v>M040 METRO RIOHACHA</v>
      </c>
      <c r="P1813" t="str">
        <v>RIOHACHA</v>
      </c>
      <c r="Q1813" t="str">
        <v>WILGER MELO PRADO</v>
      </c>
      <c r="R1813">
        <v>1118852348</v>
      </c>
      <c r="S1813" t="str">
        <v>COSTA</v>
      </c>
    </row>
    <row r="1814" xml:space="preserve">
      <c r="A1814">
        <v>1813</v>
      </c>
      <c r="B1814">
        <v>12510913</v>
      </c>
      <c r="C1814" t="str">
        <v>REQUEST</v>
      </c>
      <c r="D1814" t="str">
        <v>CERRADO</v>
      </c>
      <c r="E1814" t="str">
        <v>TIENDA</v>
      </c>
      <c r="F1814" t="str">
        <v>PROACTIVA</v>
      </c>
      <c r="G1814" t="str">
        <v>PROACTIVA</v>
      </c>
      <c r="H1814" t="str">
        <v>PROACTIVA</v>
      </c>
      <c r="I1814"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la Visita del Tecnico de Isit para realizar la validacion de los estados del los equipos de la tienda en general._x000d_
Saludes_x000d_
Lugar en donde se encuentra el computador en la tienda: Metro Riohacha_x000d_
</v>
      </c>
      <c r="J1814" t="str">
        <v>NO APLICA</v>
      </c>
      <c r="K1814" t="str">
        <v>Favor nos ayudan con la visita de Isit a la tienda Metro riohacha para realizar lo solicitado</v>
      </c>
      <c r="L1814" t="str" xml:space="preserve">
        <v xml:space="preserve">Se realiza recorrido por toda la tienda y se valida con los jefes de cada área que anomalía estaban presentando y si habían sido reportadas o no; lo cual dejo como resultado lo siguiente:_x000d_
-En la oficina de sistemas 2 de los 3 aires acondicionados necesitan mantenimiento; se requiere actividad para el peinado y organización del gabinete; hay goteras dentro de la oficina la cual tiene el piso falso y cielo raso en muy mal estado y se corre el riesgo de que los equipos ubicados allí se puedan mojar y dañar._x000d_
- En lineal de cajas se encontraron las cajas 6; 19 y 20 fuera de servicio; pero estas ya fueron atendidas por soporte con ticket 12505147; 12505155; 12506930 respectivamente y se solicitaron las partes requeridas._x000d_
- Se encontrados los verificadores de precios con lentitud y el otro se bloquea después de escanear 4 artículos; estos fueron reportados con el ticket 12516023._x000d_
- Se identificó balanza de la sección de carnes con problemas de configuración y conexión a la red y fue reportado con el ticket 12515602._x000d_
La planilla diligenciada fue recibida y firmada por Carlos Medina Gerente de la tienda y firmada por los jefes de cada área donde correspondía. _x000d_
Al momento de ser entregado el reporte y cuando me disponía a retirar del lugar se encontró una novedad grave en lineal de cajas ya que se estaban presentando lluvias en la zona y algunas caja son tapadas para que no se mojen dado que sobre algunas caen goteras (esta información no fue expresada en la planilla porque ya se había dado cierre y entrega).</v>
      </c>
      <c r="M1814">
        <v>44725</v>
      </c>
      <c r="N1814">
        <v>44726</v>
      </c>
      <c r="O1814" t="str">
        <v>M040 METRO RIOHACHA</v>
      </c>
      <c r="P1814" t="str">
        <v>RIOHACHA</v>
      </c>
      <c r="Q1814" t="str">
        <v>WILGER MELO PRADO</v>
      </c>
      <c r="R1814">
        <v>1118852348</v>
      </c>
      <c r="S1814" t="str">
        <v>COSTA</v>
      </c>
    </row>
    <row r="1815" xml:space="preserve">
      <c r="A1815">
        <v>1814</v>
      </c>
      <c r="B1815">
        <v>12510913</v>
      </c>
      <c r="C1815" t="str">
        <v>REQUEST</v>
      </c>
      <c r="D1815" t="str">
        <v>CERRADO</v>
      </c>
      <c r="E1815" t="str">
        <v>TIENDA</v>
      </c>
      <c r="F1815" t="str">
        <v>PROACTIVA</v>
      </c>
      <c r="G1815" t="str">
        <v>PROACTIVA</v>
      </c>
      <c r="H1815" t="str">
        <v>PROACTIVA</v>
      </c>
      <c r="I1815"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la Visita del Tecnico de Isit para realizar la validacion de los estados del los equipos de la tienda en general._x000d_
Saludes_x000d_
Lugar en donde se encuentra el computador en la tienda: Metro Riohacha_x000d_
</v>
      </c>
      <c r="J1815" t="str">
        <v>NO APLICA</v>
      </c>
      <c r="K1815" t="str">
        <v>Favor nos ayudan con la visita de Isit a la tienda Metro riohacha para realizar lo solicitado</v>
      </c>
      <c r="L1815" t="str" xml:space="preserve">
        <v xml:space="preserve">Se realiza recorrido por toda la tienda y se valida con los jefes de cada área que anomalía estaban presentando y si habían sido reportadas o no; lo cual dejo como resultado lo siguiente:_x000d_
-En la oficina de sistemas 2 de los 3 aires acondicionados necesitan mantenimiento; se requiere actividad para el peinado y organización del gabinete; hay goteras dentro de la oficina la cual tiene el piso falso y cielo raso en muy mal estado y se corre el riesgo de que los equipos ubicados allí se puedan mojar y dañar._x000d_
- En lineal de cajas se encontraron las cajas 6; 19 y 20 fuera de servicio; pero estas ya fueron atendidas por soporte con ticket 12505147; 12505155; 12506930 respectivamente y se solicitaron las partes requeridas._x000d_
- Se encontrados los verificadores de precios con lentitud y el otro se bloquea después de escanear 4 artículos; estos fueron reportados con el ticket 12516023._x000d_
- Se identificó balanza de la sección de carnes con problemas de configuración y conexión a la red y fue reportado con el ticket 12515602._x000d_
La planilla diligenciada fue recibida y firmada por Carlos Medina Gerente de la tienda y firmada por los jefes de cada área donde correspondía. _x000d_
Al momento de ser entregado el reporte y cuando me disponía a retirar del lugar se encontró una novedad grave en lineal de cajas ya que se estaban presentando lluvias en la zona y algunas caja son tapadas para que no se mojen dado que sobre algunas caen goteras (esta información no fue expresada en la planilla porque ya se había dado cierre y entrega).</v>
      </c>
      <c r="M1815">
        <v>44725</v>
      </c>
      <c r="N1815">
        <v>44726</v>
      </c>
      <c r="O1815" t="str">
        <v>M040 METRO RIOHACHA</v>
      </c>
      <c r="P1815" t="str">
        <v>RIOHACHA</v>
      </c>
      <c r="Q1815" t="str">
        <v>WILGER MELO PRADO</v>
      </c>
      <c r="R1815">
        <v>1118852348</v>
      </c>
      <c r="S1815" t="str">
        <v>COSTA</v>
      </c>
    </row>
    <row r="1816" xml:space="preserve">
      <c r="A1816">
        <v>1815</v>
      </c>
      <c r="B1816">
        <v>12505039</v>
      </c>
      <c r="C1816" t="str">
        <v>REQUEST</v>
      </c>
      <c r="D1816" t="str">
        <v>CERRADO</v>
      </c>
      <c r="E1816" t="str">
        <v>ELECTRO</v>
      </c>
      <c r="F1816" t="str">
        <v>CPU</v>
      </c>
      <c r="G1816" t="str">
        <v>CPU</v>
      </c>
      <c r="H1816" t="str">
        <v>LENOVO</v>
      </c>
      <c r="I181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con la validacion del punto de red de el equipo de electro ya que este no funciona correctamente; el cableado suelto_x000d_
Indicar la ubicacion del computador en la tienda o sede: electro</v>
      </c>
      <c r="J1816" t="str">
        <v>NO APLICA</v>
      </c>
      <c r="K1816" t="str" xml:space="preserve">
        <v xml:space="preserve">Solicito de su ayuda para revision del punto red de equipo del area de electro; usuaria Angela Zabala indica que el punto no funciona correctamente; ya que este suelto y permite conexion a la red._x000d_
Por favor revisar y de ser necesario reprochar el Jack y adecuar el punto de red como corresponda</v>
      </c>
      <c r="L1816" t="str">
        <v>Se realiza revisión del PC y se encuentra fuera de red; se verifica su conexión al punto de red y se evidencia los cables trozados y sin conexión alguna. Se procede a verificar y revisar cual es el cable y el punto que tiene señal. Se identifica y se realiza conexión de pines 1 a 1 instalando correctamente como indica su configuracón de 6 pines y asegurandolos. Se pone a pruebas y se evidencia que hay señal y el PC tiene red. Se recibe a satisfacción del usuario sin novedad alguna</v>
      </c>
      <c r="M1816">
        <v>44728</v>
      </c>
      <c r="N1816">
        <v>44728</v>
      </c>
      <c r="O1816" t="str">
        <v>J047 JUMBO GIRARDOT</v>
      </c>
      <c r="P1816" t="str">
        <v>GIRARDOT</v>
      </c>
      <c r="Q1816" t="str">
        <v>RAFAEL ARDILA PUENTES</v>
      </c>
      <c r="R1816">
        <v>1018419858</v>
      </c>
      <c r="S1816" t="str">
        <v>OCCIDENTE</v>
      </c>
    </row>
    <row r="1817" xml:space="preserve">
      <c r="A1817">
        <v>1816</v>
      </c>
      <c r="B1817">
        <v>12505039</v>
      </c>
      <c r="C1817" t="str">
        <v>REQUEST</v>
      </c>
      <c r="D1817" t="str">
        <v>CERRADO</v>
      </c>
      <c r="E1817" t="str">
        <v>ELECTRO</v>
      </c>
      <c r="F1817" t="str">
        <v>CPU</v>
      </c>
      <c r="G1817" t="str">
        <v>CPU</v>
      </c>
      <c r="H1817" t="str">
        <v>LENOVO</v>
      </c>
      <c r="I181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con la validacion del punto de red de el equipo de electro ya que este no funciona correctamente; el cableado suelto_x000d_
Indicar la ubicacion del computador en la tienda o sede: electro</v>
      </c>
      <c r="J1817" t="str">
        <v>NO APLICA</v>
      </c>
      <c r="K1817" t="str" xml:space="preserve">
        <v xml:space="preserve">Solicito de su ayuda para revision del punto red de equipo del area de electro; usuaria Angela Zabala indica que el punto no funciona correctamente; ya que este suelto y permite conexion a la red._x000d_
Por favor revisar y de ser necesario reprochar el Jack y adecuar el punto de red como corresponda</v>
      </c>
      <c r="L1817" t="str">
        <v>Se realiza revisión del PC y se encuentra fuera de red; se verifica su conexión al punto de red y se evidencia los cables trozados y sin conexión alguna. Se procede a verificar y revisar cual es el cable y el punto que tiene señal. Se identifica y se realiza conexión de pines 1 a 1 instalando correctamente como indica su configuracón de 6 pines y asegurandolos. Se pone a pruebas y se evidencia que hay señal y el PC tiene red. Se recibe a satisfacción del usuario sin novedad alguna</v>
      </c>
      <c r="M1817">
        <v>44728</v>
      </c>
      <c r="N1817">
        <v>44728</v>
      </c>
      <c r="O1817" t="str">
        <v>J047 JUMBO GIRARDOT</v>
      </c>
      <c r="P1817" t="str">
        <v>GIRARDOT</v>
      </c>
      <c r="Q1817" t="str">
        <v>RAFAEL ARDILA PUENTES</v>
      </c>
      <c r="R1817">
        <v>1018419858</v>
      </c>
      <c r="S1817" t="str">
        <v>OCCIDENTE</v>
      </c>
    </row>
    <row r="1818" xml:space="preserve">
      <c r="A1818">
        <v>1817</v>
      </c>
      <c r="B1818">
        <v>12505211</v>
      </c>
      <c r="C1818" t="str">
        <v>REQUEST</v>
      </c>
      <c r="D1818" t="str">
        <v>CERRADO</v>
      </c>
      <c r="E1818" t="str">
        <v>NO ALIMENTAR</v>
      </c>
      <c r="F1818" t="str">
        <v>PDA</v>
      </c>
      <c r="G1818" t="str">
        <v>PDA</v>
      </c>
      <c r="H1818" t="str">
        <v>HONEYWELL</v>
      </c>
      <c r="I1818" t="str" xml:space="preserve">
        <v xml:space="preserve">Datos usuario_x000d_
Nombre: Guio Arleidy Cristancho_x000d_
Correo: GuioArleidy.Cristancho@cencosud.com.co_x000d_
Usuario AD: GACrista_x000d_
Pais: Colombia_x000d_
Ubicacion: M179 METRO PITALITO_x000d_
Zona: Colombia Occidente_x000d_
Unidad de Negocio: Supermercados_x000d_
Servicio: Tiendas &amp; Centros de Distribucion_x000d_
Telefono: 3133946031_x000d_
Anexo: null_x000d_
Descripcion: PDT asignada a No alimentar no tiene acceso a Genexis_x000d_
Seccion de la tienda en donde se ubica la PDT o usuario: No Alimentar Metro Pitalito_x000d_
</v>
      </c>
      <c r="J1818" t="str">
        <v>NO APLICA</v>
      </c>
      <c r="K1818" t="str" xml:space="preserve">
        <v xml:space="preserve">Solicito de su ayuda para revision de la pda del area ce no alimentar no conecta a genesix; por favor validar la red de la pda_x000d_
se intenta hacer comunicacion con la usuaria Guio Arleidy Cristancho al celular 3133946031; pero no se logro Comunicacion.</v>
      </c>
      <c r="L1818" t="str">
        <v>Se realizan parámetros de bioseguridad. Se valida ubicación de la pda y solicitamos al usuario nos la facilite. Pda presenta problemas de ingreso a Genesix. Ingresamos con usuario a modo administrador y ejecutamos el link de mochasoft ubicado en archivo pdf en la carpeta descargas. Validamos configuración de parametrización para ingresar al servidor Genesix. Asignamos nuevamente el usuario correspondiente a piso de venta y revisamos parámetros de red. Aseguramos la pda y le solicitamos al usuario realizar pruebas de rigor incluyendo las teclas de función. Se reinicia la pda y conserva su configuración. El usuario indica completa satisfacción y procedemos con el cierre del ticket finalizando la actividad y quedando la pda completamente operativa entregando todos sus accesorios.</v>
      </c>
      <c r="M1818">
        <v>44725</v>
      </c>
      <c r="N1818">
        <v>44726</v>
      </c>
      <c r="O1818" t="str">
        <v>M179 METRO PITALITO</v>
      </c>
      <c r="P1818" t="str">
        <v>PITALITO</v>
      </c>
      <c r="Q1818" t="str">
        <v>EMERSON PALACIOS MARTINEZ</v>
      </c>
      <c r="R1818">
        <v>13723524</v>
      </c>
      <c r="S1818" t="str">
        <v>OCCIDENTE</v>
      </c>
    </row>
    <row r="1819" xml:space="preserve">
      <c r="A1819">
        <v>1818</v>
      </c>
      <c r="B1819">
        <v>12512618</v>
      </c>
      <c r="C1819" t="str">
        <v>INCIDENT</v>
      </c>
      <c r="D1819" t="str">
        <v>CERRADO</v>
      </c>
      <c r="E1819" t="str">
        <v>PGC</v>
      </c>
      <c r="F1819" t="str">
        <v>PDA</v>
      </c>
      <c r="G1819" t="str">
        <v>PDA</v>
      </c>
      <c r="H1819" t="str">
        <v>HONEYWELL</v>
      </c>
      <c r="I1819" t="str" xml:space="preserve">
        <v xml:space="preserve">Datos usuario_x000d_
Nombre: Farith Caviedes Vera_x000d_
Correo: Farith.Caviedes@cencosud.com.co_x000d_
Usuario AD: FCaviede_x000d_
Pais: Colombia_x000d_
Ubicacion: M179 METRO PITALITO_x000d_
Zona: Colombia Occidente_x000d_
Unidad de Negocio: Supermercados_x000d_
Servicio: Tiendas &amp; Centros de Distribucion_x000d_
Telefono: 3133946031_x000d_
Anexo: null_x000d_
Descripcion: Buen dia_x000d_
PDT de PGC no permite ingresar a Genexis_x000d_
_x000d_
Seccion de la tienda en donde se ubica la PDT o usuario: PGC</v>
      </c>
      <c r="J1819" t="str">
        <v>NO APLICA</v>
      </c>
      <c r="K1819" t="str">
        <v xml:space="preserve">Se confirma que el técnico Emerson Palacios se encuentra en sitio solucionando la novedad de esta PDT; por lo que se solicita la autorización para tramitar la llamada al grupo de ISIT para solución de la novedad	</v>
      </c>
      <c r="L1819" t="str">
        <v>Se realizan parámetros de bioseguridad. Se valida ubicación de la pda y solicitamos al usuario nos la facilite. Pda presenta problemas de ingreso a Genesix. Ingresamos con usuario a modo administrador y ejecutamos el link de mochasoft ubicado en archivo pdf en la carpeta descargas. Validamos configuración de parametrización para ingresar al servidor génesix. Asignamos nuevamente el usuario correspondiente a piso de venta y revisamos parámetros de red. Aseguramos la pda y le solicitamos al usuario realizar pruebas de rigor incluyendo las teclas de función. Se reinicia la pda y conserva su configuración. El usuario indica completa satisfacción y procedemos con el cierre del ticket finalizando la actividad y quedando la pda completamente operativa entregando todos sus accesorios.</v>
      </c>
      <c r="M1819">
        <v>44726</v>
      </c>
      <c r="N1819">
        <v>44726</v>
      </c>
      <c r="O1819" t="str">
        <v>M179 METRO PITALITO</v>
      </c>
      <c r="P1819" t="str">
        <v>PITALITO</v>
      </c>
      <c r="Q1819" t="str">
        <v>EMERSON PALACIOS MARTINEZ</v>
      </c>
      <c r="R1819">
        <v>13723524</v>
      </c>
      <c r="S1819" t="str">
        <v>OCCIDENTE</v>
      </c>
    </row>
    <row r="1820" xml:space="preserve">
      <c r="A1820">
        <v>1819</v>
      </c>
      <c r="B1820">
        <v>12489559</v>
      </c>
      <c r="C1820" t="str">
        <v>INCIDENT</v>
      </c>
      <c r="D1820" t="str">
        <v>CERRADO</v>
      </c>
      <c r="E1820" t="str">
        <v>RECIBO</v>
      </c>
      <c r="F1820" t="str">
        <v>PDA</v>
      </c>
      <c r="G1820" t="str">
        <v>PDA</v>
      </c>
      <c r="H1820" t="str">
        <v>HONEYWELL</v>
      </c>
      <c r="I1820" t="str" xml:space="preserve">
        <v xml:space="preserve">Datos usuario_x000d_
Nombre: Nidia Constanza Contreras Palacios_x000d_
Correo: nidiaconstanza.contreras@cencosud.com.co_x000d_
Usuario AD: Nccontre_x000d_
Pais: Colombia_x000d_
Ubicacion: M077 METRO ZIPAQUIRA_x000d_
Zona: Colombia Bogota_x000d_
Unidad de Negocio: null_x000d_
Servicio: null_x000d_
Telefono: null_x000d_
Anexo: null_x000d_
Descripcion: funciona por ratos_x000d_
Seccion de la tienda en donde se ubica la PDT o usuario: recibo zipaquira_x000d_
</v>
      </c>
      <c r="J1820" t="str">
        <v>NO APLICA</v>
      </c>
      <c r="K1820" t="str" xml:space="preserve">
        <v xml:space="preserve">Se valida con la usuaria la PDA quien informa que la misma no le funciona el touch correctamente; se evidencia en el video que tiene Android 10 y posiblemente activadas las ventanas flotantes; se requiere bajar el Android a 8 y dejarlo con la versión terminada en 31 según el manual. configurarla y verificar si con esto se soluciona; sino informar para dar inicio al tramite de garantía._x000d_
Se solicita visita a la tienda; Validar que tenga Android 8;1 y firmware 31 y volver a instalar la PDA según el Manual_x000d_
PDT/PDA|ESTANDAR HONEYWELL EDA51 | Nº SERIE: 21178B0370</v>
      </c>
      <c r="L1820" t="str">
        <v>Se realizó la verificación de la PDA y se observa que la versión del Firmware está desactualizada. Se instala la nueva versión de Firmware y se actualiza la versión de Android. Se hace la configuración de las aplicaciones y los perfiles de los usuarios. Se deja operativa la PDA.</v>
      </c>
      <c r="M1820">
        <v>44726</v>
      </c>
      <c r="N1820">
        <v>44727</v>
      </c>
      <c r="O1820" t="str">
        <v>M077 METRO ZIPAQUIRA</v>
      </c>
      <c r="P1820" t="str">
        <v>ZIPAQUIRA</v>
      </c>
      <c r="Q1820" t="str">
        <v>ALEXANDER CASTILLO SOTELO</v>
      </c>
      <c r="R1820">
        <v>80216449</v>
      </c>
      <c r="S1820" t="str">
        <v>BOGOTA</v>
      </c>
    </row>
    <row r="1821" xml:space="preserve">
      <c r="A1821">
        <v>1820</v>
      </c>
      <c r="B1821">
        <v>12489559</v>
      </c>
      <c r="C1821" t="str">
        <v>INCIDENT</v>
      </c>
      <c r="D1821" t="str">
        <v>CERRADO</v>
      </c>
      <c r="E1821" t="str">
        <v>RECIBO</v>
      </c>
      <c r="F1821" t="str">
        <v>PDA</v>
      </c>
      <c r="G1821" t="str">
        <v>PDA</v>
      </c>
      <c r="H1821" t="str">
        <v>HONEYWELL</v>
      </c>
      <c r="I1821" t="str" xml:space="preserve">
        <v xml:space="preserve">Datos usuario_x000d_
Nombre: Nidia Constanza Contreras Palacios_x000d_
Correo: nidiaconstanza.contreras@cencosud.com.co_x000d_
Usuario AD: Nccontre_x000d_
Pais: Colombia_x000d_
Ubicacion: M077 METRO ZIPAQUIRA_x000d_
Zona: Colombia Bogota_x000d_
Unidad de Negocio: null_x000d_
Servicio: null_x000d_
Telefono: null_x000d_
Anexo: null_x000d_
Descripcion: funciona por ratos_x000d_
Seccion de la tienda en donde se ubica la PDT o usuario: recibo zipaquira_x000d_
</v>
      </c>
      <c r="J1821" t="str">
        <v>NO APLICA</v>
      </c>
      <c r="K1821" t="str" xml:space="preserve">
        <v xml:space="preserve">Se valida con la usuaria la PDA quien informa que la misma no le funciona el touch correctamente; se evidencia en el video que tiene Android 10 y posiblemente activadas las ventanas flotantes; se requiere bajar el Android a 8 y dejarlo con la versión terminada en 31 según el manual. configurarla y verificar si con esto se soluciona; sino informar para dar inicio al tramite de garantía._x000d_
Se solicita visita a la tienda; Validar que tenga Android 8;1 y firmware 31 y volver a instalar la PDA según el Manual_x000d_
PDT/PDA|ESTANDAR HONEYWELL EDA51 | Nº SERIE: 21178B0370</v>
      </c>
      <c r="L1821" t="str">
        <v>Se realizó la verificación de la PDA y se observa que la versión del Firmware está desactualizada. Se instala la nueva versión de Firmware y se actualiza la versión de Android. Se hace la configuración de las aplicaciones y los perfiles de los usuarios. Se deja operativa la PDA.</v>
      </c>
      <c r="M1821">
        <v>44726</v>
      </c>
      <c r="N1821">
        <v>44727</v>
      </c>
      <c r="O1821" t="str">
        <v>M077 METRO ZIPAQUIRA</v>
      </c>
      <c r="P1821" t="str">
        <v>ZIPAQUIRA</v>
      </c>
      <c r="Q1821" t="str">
        <v>ALEXANDER CASTILLO SOTELO</v>
      </c>
      <c r="R1821">
        <v>80216449</v>
      </c>
      <c r="S1821" t="str">
        <v>BOGOTA</v>
      </c>
    </row>
    <row r="1822" xml:space="preserve">
      <c r="A1822">
        <v>1821</v>
      </c>
      <c r="B1822">
        <v>12506858</v>
      </c>
      <c r="C1822" t="str">
        <v>INCIDENT</v>
      </c>
      <c r="D1822" t="str">
        <v>CERRADO</v>
      </c>
      <c r="E1822" t="str">
        <v>CAJAS</v>
      </c>
      <c r="F1822" t="str">
        <v>SCANNER</v>
      </c>
      <c r="G1822" t="str">
        <v>POS</v>
      </c>
      <c r="H1822" t="str">
        <v>DATALOGIC</v>
      </c>
      <c r="I1822"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me colaboran por favor con la revision de la bascula y conexion escaner de la pos 1 ya que no pesa y arroja informacion de error conexion escaner y sus conexiones se encuentran bien en lo que se ve el serial de dicha balanza es F16M03085 agradezco su ayuda gracias._x000d_
Indica la ubicacion de tu balanza en la tienda: Pos 1 linea cajas tienda 44</v>
      </c>
      <c r="J1822" t="str">
        <v>NO APLICA</v>
      </c>
      <c r="K1822" t="str" xml:space="preserve">
        <v xml:space="preserve">Escáner Balanza no Prende; validar las conexiones o determinar si es falla del adaptador de corriente_x000d_
SCANNER POS|BALANZA DATALOGIC 9800 | Nº SERIE: F16M03085</v>
      </c>
      <c r="L1822" t="str">
        <v xml:space="preserve">Se realizó la verificación de la POS y se observa que tan solo tiene 1 memoria de 1 Giga.  Se solicita el envío de otra memoria RAM para mejorar el rendimiento. Pendiente el envío de la parte. </v>
      </c>
      <c r="M1822">
        <v>44726</v>
      </c>
      <c r="N1822">
        <v>44727</v>
      </c>
      <c r="O1822" t="str">
        <v>J044 JUMBO CHIA</v>
      </c>
      <c r="P1822" t="str">
        <v>CHIA</v>
      </c>
      <c r="Q1822" t="str">
        <v>ALEXANDER CASTILLO SOTELO</v>
      </c>
      <c r="R1822">
        <v>80216449</v>
      </c>
      <c r="S1822" t="str">
        <v>BOGOTA</v>
      </c>
    </row>
    <row r="1823" xml:space="preserve">
      <c r="A1823">
        <v>1822</v>
      </c>
      <c r="B1823">
        <v>12508485</v>
      </c>
      <c r="C1823" t="str">
        <v>REQUEST</v>
      </c>
      <c r="D1823" t="str">
        <v>CERRADO</v>
      </c>
      <c r="E1823" t="str">
        <v>CHARCUTERIA</v>
      </c>
      <c r="F1823" t="str">
        <v>BALANZA</v>
      </c>
      <c r="G1823" t="str">
        <v>COLGANTE</v>
      </c>
      <c r="H1823" t="str">
        <v>METTLER</v>
      </c>
      <c r="I1823"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_x000d_
Solicito de su ayuda para instalacion y configuracion de una balanza colgante que llego nueva a la tienda;_x000d_
Informacion del equipo: a instalar_x000d_
Tipo Equipo: BALANZA COLGANTE_x000d_
Modelo: BPLUS_x000d_
Marca: METTLER TOLEDO_x000d_
Serial: C128128096</v>
      </c>
      <c r="J1823" t="str">
        <v>NO APLICA</v>
      </c>
      <c r="K1823" t="str" xml:space="preserve">
        <v xml:space="preserve">Nota hay que reemplazar un abalanza colgante vieja que esta ubicada en platos preparados_x000d_
Informacion del equipo: a retirar_x000d_
Tipo Equipo: BALANZA COLGANTE_x000d_
Modelo: 8442 PLUS_x000d_
Marca: METTLER TOLEDO_x000d_
Serial: B644218755</v>
      </c>
      <c r="L1823" t="str">
        <v>Se procede a realizar la impresión de configuración IP de balanza a retirar serial B644218755; posterior a ello se instala la balanza nueva; configurando direccionamiento IP; y con su respectiva calibración; según manual; adicional por la realización del cambio se tuvo que solicitar al área de telecomunicaciones el desbloqueo de la mac de la balanza instalada; una vez realizado se procede a solicitar el cargue con los precios de charcutería. Jefe de sección Jhon Jairo Sierra Guzmán realiza pruebas en bascula quedando esta operativa y en funcionamiento; y el jefe Luis Felipe Rojas se le hace entrega acta de retiro y entrega de bascula; estos documentos fueron remitidos a personal de soporte Cencosud Harold Gonzalez</v>
      </c>
      <c r="M1823">
        <v>44725</v>
      </c>
      <c r="N1823">
        <v>44726</v>
      </c>
      <c r="O1823" t="str">
        <v>J047 JUMBO GIRARDOT</v>
      </c>
      <c r="P1823" t="str">
        <v>GIRARDOT</v>
      </c>
      <c r="Q1823" t="str">
        <v>SERGIO LEONARDO CLAVIJO CAMARGO</v>
      </c>
      <c r="R1823">
        <v>1110471353</v>
      </c>
      <c r="S1823" t="str">
        <v>OCCIDENTE</v>
      </c>
    </row>
    <row r="1824" xml:space="preserve">
      <c r="A1824">
        <v>1823</v>
      </c>
      <c r="B1824">
        <v>12508485</v>
      </c>
      <c r="C1824" t="str">
        <v>REQUEST</v>
      </c>
      <c r="D1824" t="str">
        <v>CERRADO</v>
      </c>
      <c r="E1824" t="str">
        <v>CHARCUTERIA</v>
      </c>
      <c r="F1824" t="str">
        <v>BALANZA</v>
      </c>
      <c r="G1824" t="str">
        <v>COLGANTE</v>
      </c>
      <c r="H1824" t="str">
        <v>METTLER</v>
      </c>
      <c r="I1824"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_x000d_
Solicito de su ayuda para instalacion y configuracion de una balanza colgante que llego nueva a la tienda;_x000d_
Informacion del equipo: a instalar_x000d_
Tipo Equipo: BALANZA COLGANTE_x000d_
Modelo: BPLUS_x000d_
Marca: METTLER TOLEDO_x000d_
Serial: C128128096</v>
      </c>
      <c r="J1824" t="str">
        <v>NO APLICA</v>
      </c>
      <c r="K1824" t="str" xml:space="preserve">
        <v xml:space="preserve">Nota hay que reemplazar un abalanza colgante vieja que esta ubicada en platos preparados_x000d_
Informacion del equipo: a retirar_x000d_
Tipo Equipo: BALANZA COLGANTE_x000d_
Modelo: 8442 PLUS_x000d_
Marca: METTLER TOLEDO_x000d_
Serial: B644218755</v>
      </c>
      <c r="L1824" t="str">
        <v>Se procede a realizar la impresión de configuración IP de balanza a retirar serial B644218755; posterior a ello se instala la balanza nueva; configurando direccionamiento IP; y con su respectiva calibración; según manual; adicional por la realización del cambio se tuvo que solicitar al área de telecomunicaciones el desbloqueo de la mac de la balanza instalada; una vez realizado se procede a solicitar el cargue con los precios de charcutería. Jefe de sección Jhon Jairo Sierra Guzmán realiza pruebas en bascula quedando esta operativa y en funcionamiento; y el jefe Luis Felipe Rojas se le hace entrega acta de retiro y entrega de bascula; estos documentos fueron remitidos a personal de soporte Cencosud Harold Gonzalez</v>
      </c>
      <c r="M1824">
        <v>44725</v>
      </c>
      <c r="N1824">
        <v>44726</v>
      </c>
      <c r="O1824" t="str">
        <v>J047 JUMBO GIRARDOT</v>
      </c>
      <c r="P1824" t="str">
        <v>GIRARDOT</v>
      </c>
      <c r="Q1824" t="str">
        <v>SERGIO LEONARDO CLAVIJO CAMARGO</v>
      </c>
      <c r="R1824">
        <v>1110471353</v>
      </c>
      <c r="S1824" t="str">
        <v>OCCIDENTE</v>
      </c>
    </row>
    <row r="1825" xml:space="preserve">
      <c r="A1825">
        <v>1824</v>
      </c>
      <c r="B1825">
        <v>12508485</v>
      </c>
      <c r="C1825" t="str">
        <v>REQUEST</v>
      </c>
      <c r="D1825" t="str">
        <v>CERRADO</v>
      </c>
      <c r="E1825" t="str">
        <v>CHARCUTERIA</v>
      </c>
      <c r="F1825" t="str">
        <v>BALANZA</v>
      </c>
      <c r="G1825" t="str">
        <v>COLGANTE</v>
      </c>
      <c r="H1825" t="str">
        <v>METTLER</v>
      </c>
      <c r="I1825"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_x000d_
Solicito de su ayuda para instalacion y configuracion de una balanza colgante que llego nueva a la tienda;_x000d_
Informacion del equipo: a instalar_x000d_
Tipo Equipo: BALANZA COLGANTE_x000d_
Modelo: BPLUS_x000d_
Marca: METTLER TOLEDO_x000d_
Serial: C128128096</v>
      </c>
      <c r="J1825" t="str">
        <v>NO APLICA</v>
      </c>
      <c r="K1825" t="str" xml:space="preserve">
        <v xml:space="preserve">Nota hay que reemplazar un abalanza colgante vieja que esta ubicada en platos preparados_x000d_
Informacion del equipo: a retirar_x000d_
Tipo Equipo: BALANZA COLGANTE_x000d_
Modelo: 8442 PLUS_x000d_
Marca: METTLER TOLEDO_x000d_
Serial: B644218755</v>
      </c>
      <c r="L1825" t="str">
        <v>Se procede a realizar la impresión de configuración IP de balanza a retirar serial B644218755; posterior a ello se instala la balanza nueva; configurando direccionamiento IP; y con su respectiva calibración; según manual; adicional por la realización del cambio se tuvo que solicitar al área de telecomunicaciones el desbloqueo de la mac de la balanza instalada; una vez realizado se procede a solicitar el cargue con los precios de charcutería. Jefe de sección Jhon Jairo Sierra Guzmán realiza pruebas en bascula quedando esta operativa y en funcionamiento; y el jefe Luis Felipe Rojas se le hace entrega acta de retiro y entrega de bascula; estos documentos fueron remitidos a personal de soporte Cencosud Harold Gonzalez</v>
      </c>
      <c r="M1825">
        <v>44725</v>
      </c>
      <c r="N1825">
        <v>44726</v>
      </c>
      <c r="O1825" t="str">
        <v>J047 JUMBO GIRARDOT</v>
      </c>
      <c r="P1825" t="str">
        <v>GIRARDOT</v>
      </c>
      <c r="Q1825" t="str">
        <v>SERGIO LEONARDO CLAVIJO CAMARGO</v>
      </c>
      <c r="R1825">
        <v>1110471353</v>
      </c>
      <c r="S1825" t="str">
        <v>OCCIDENTE</v>
      </c>
    </row>
    <row r="1826" xml:space="preserve">
      <c r="A1826">
        <v>1825</v>
      </c>
      <c r="B1826">
        <v>12511131</v>
      </c>
      <c r="C1826" t="str">
        <v>INCIDENT</v>
      </c>
      <c r="D1826" t="str">
        <v>CERRADO</v>
      </c>
      <c r="E1826" t="str">
        <v>ANTENAS</v>
      </c>
      <c r="F1826" t="str">
        <v>PDA</v>
      </c>
      <c r="G1826" t="str">
        <v>PDA</v>
      </c>
      <c r="H1826" t="str">
        <v>HONEYWELL</v>
      </c>
      <c r="I1826" t="str" xml:space="preserve">
        <v xml:space="preserve">Datos usuario_x000d_
Nombre: Marelvis Patricia Rodriguez Guerra_x000d_
Correo: MarelvisPatricia.RodriguezGuerra@cencosud.com.co_x000d_
Usuario AD: MareRodG_x000d_
Pais: Colombia_x000d_
Ubicacion: M040 METRO RIOHACHA_x000d_
Zona: Colombia Costa_x000d_
Unidad de Negocio: METRO_x000d_
Servicio: null_x000d_
Telefono: 3116325419_x000d_
Anexo: 3168317564_x000d_
Descripcion: buenas tardes; las pdt del local metro Riohacha hasta el momento esta sin sistema_x000d_
Indicar ubicacion del Equipo en tienda o oficinas: antenas entrada y salida de clientes</v>
      </c>
      <c r="J1826" t="str">
        <v>NO APLICA</v>
      </c>
      <c r="K1826" t="str">
        <v>Favor nos ayudan con el tecnico de Isit para que revise la PDT del usuario.</v>
      </c>
      <c r="L1826" t="str">
        <v xml:space="preserve">Se reporta problema en sistemas de PDA; se procede a validar y se encuentra que el inconveniente es por problemas en el navegador por lo cual se reinstala y se dejan los 2 enlaces usados por esta área anclados al navegador y agregados a los favoritos; expresan problemas con el WIFI; se realiza olvido de red y conexión a la misma; usuarios reciben a conformidad. </v>
      </c>
      <c r="M1826">
        <v>44725</v>
      </c>
      <c r="N1826">
        <v>44725</v>
      </c>
      <c r="O1826" t="str">
        <v>M040 METRO RIOHACHA</v>
      </c>
      <c r="P1826" t="str">
        <v>RIOHACHA</v>
      </c>
      <c r="Q1826" t="str">
        <v>WILGER MELO PRADO</v>
      </c>
      <c r="R1826">
        <v>1118852348</v>
      </c>
      <c r="S1826" t="str">
        <v>COSTA</v>
      </c>
    </row>
    <row r="1827" xml:space="preserve">
      <c r="A1827">
        <v>1826</v>
      </c>
      <c r="B1827">
        <v>12511376</v>
      </c>
      <c r="C1827" t="str">
        <v>REQUEST</v>
      </c>
      <c r="D1827" t="str">
        <v>CERRADO</v>
      </c>
      <c r="E1827" t="str">
        <v>TIENDA</v>
      </c>
      <c r="F1827" t="str">
        <v>PROACTIVA</v>
      </c>
      <c r="G1827" t="str">
        <v>PROACTIVA</v>
      </c>
      <c r="H1827" t="str">
        <v>PROACTIVA</v>
      </c>
      <c r="I1827"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señores; Generemos un Ticket a ISIT para Visita Proactiva en las tiendas remotas Validemos en General las tiendas y en especial Lineal de cajas y electro_x000d_
AREA EN DONDE SE UBICA EL EQUIPO : SANTA M</v>
      </c>
      <c r="J1827" t="str">
        <v>NO APLICA</v>
      </c>
      <c r="K1827" t="str" xml:space="preserve">
        <v xml:space="preserve">Transfer Assignee from '' to 'Espinosa Rodriguez; Jamir Leandro '_x000d_
Transfer Group from 'Soporte_Onsite_REG_Costa_SM Colombia' to 'Soporte_Onsite_REG_Remoto_SM Colombia'_x000d_
</v>
      </c>
      <c r="L1827" t="str">
        <v>Se procede a realizar recorrido en todas las áreas de la tienda; se valida las novedades encontradas y se les solicita a los usuarios que por favor soliciten los CAU si así los requieren. Observación; se detecta novedad en el área lineal de las cajas la 15 y 20 referente al daño de unas bandas y estéticamente no se ven bien para su funcionalidad. Se le informa de la novedad al soporte de sistemas señor Alveiro Hoyos donde ya tiene conocimiento de la novedad. Se realiza el reporte y se valida con el gerente de la tienda sobre las novedades encontradas y realizadas.</v>
      </c>
      <c r="M1827">
        <v>44725</v>
      </c>
      <c r="N1827">
        <v>44725</v>
      </c>
      <c r="O1827" t="str">
        <v>J045 JUMBO AV.DEL FERROCARRIL SANTA MARTA</v>
      </c>
      <c r="P1827" t="str">
        <v>SANTA MARTA</v>
      </c>
      <c r="Q1827" t="str">
        <v>ENRIQUE RAFAEL PONZON ORTEGA</v>
      </c>
      <c r="R1827">
        <v>1082888515</v>
      </c>
      <c r="S1827" t="str">
        <v>COSTA</v>
      </c>
    </row>
    <row r="1828" xml:space="preserve">
      <c r="A1828">
        <v>1827</v>
      </c>
      <c r="B1828">
        <v>12511376</v>
      </c>
      <c r="C1828" t="str">
        <v>REQUEST</v>
      </c>
      <c r="D1828" t="str">
        <v>CERRADO</v>
      </c>
      <c r="E1828" t="str">
        <v>TIENDA</v>
      </c>
      <c r="F1828" t="str">
        <v>PROACTIVA</v>
      </c>
      <c r="G1828" t="str">
        <v>PROACTIVA</v>
      </c>
      <c r="H1828" t="str">
        <v>PROACTIVA</v>
      </c>
      <c r="I1828"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señores; Generemos un Ticket a ISIT para Visita Proactiva en las tiendas remotas Validemos en General las tiendas y en especial Lineal de cajas y electro_x000d_
AREA EN DONDE SE UBICA EL EQUIPO : SANTA M</v>
      </c>
      <c r="J1828" t="str">
        <v>NO APLICA</v>
      </c>
      <c r="K1828" t="str" xml:space="preserve">
        <v xml:space="preserve">Transfer Assignee from '' to 'Espinosa Rodriguez; Jamir Leandro '_x000d_
Transfer Group from 'Soporte_Onsite_REG_Costa_SM Colombia' to 'Soporte_Onsite_REG_Remoto_SM Colombia'_x000d_
</v>
      </c>
      <c r="L1828" t="str">
        <v>Se procede a realizar recorrido en todas las áreas de la tienda; se valida las novedades encontradas y se les solicita a los usuarios que por favor soliciten los CAU si así los requieren. Observación; se detecta novedad en el área lineal de las cajas la 15 y 20 referente al daño de unas bandas y estéticamente no se ven bien para su funcionalidad. Se le informa de la novedad al soporte de sistemas señor Alveiro Hoyos donde ya tiene conocimiento de la novedad. Se realiza el reporte y se valida con el gerente de la tienda sobre las novedades encontradas y realizadas.</v>
      </c>
      <c r="M1828">
        <v>44725</v>
      </c>
      <c r="N1828">
        <v>44725</v>
      </c>
      <c r="O1828" t="str">
        <v>J045 JUMBO AV.DEL FERROCARRIL SANTA MARTA</v>
      </c>
      <c r="P1828" t="str">
        <v>SANTA MARTA</v>
      </c>
      <c r="Q1828" t="str">
        <v>ENRIQUE RAFAEL PONZON ORTEGA</v>
      </c>
      <c r="R1828">
        <v>1082888515</v>
      </c>
      <c r="S1828" t="str">
        <v>COSTA</v>
      </c>
    </row>
    <row r="1829">
      <c r="A1829">
        <v>1828</v>
      </c>
      <c r="B1829" t="str">
        <v>ACOMPAÑAMIENTO</v>
      </c>
      <c r="C1829" t="str">
        <v>ACOMPAÑAMIENTO</v>
      </c>
      <c r="D1829" t="str">
        <v>CERRADO</v>
      </c>
      <c r="E1829" t="str">
        <v>TIENDA</v>
      </c>
      <c r="F1829" t="str">
        <v>ACOMPAÑAMIENTO</v>
      </c>
      <c r="G1829" t="str">
        <v>ACOMPAÑAMIENTO</v>
      </c>
      <c r="H1829" t="str">
        <v>ACOMPAÑAMIENTO</v>
      </c>
      <c r="I1829" t="str">
        <v>Solicitud de técnico para apoyar atención de casos en tienda</v>
      </c>
      <c r="J1829" t="str">
        <v>NO APLICA</v>
      </c>
      <c r="K1829" t="str">
        <v>Acompañamiento</v>
      </c>
      <c r="L1829" t="str">
        <v>Se realiza actividad de acompañamiento en tienda</v>
      </c>
      <c r="M1829">
        <v>44725</v>
      </c>
      <c r="N1829">
        <v>44725</v>
      </c>
      <c r="O1829" t="str">
        <v>J031 CALI CHIPICHAPE</v>
      </c>
      <c r="P1829" t="str">
        <v>CALI</v>
      </c>
      <c r="Q1829" t="str">
        <v>LINA FERNANDA ARBOLEDA PRECIADO</v>
      </c>
      <c r="R1829">
        <v>1143832224</v>
      </c>
      <c r="S1829" t="str">
        <v>OCCIDENTE</v>
      </c>
    </row>
    <row r="1830">
      <c r="A1830">
        <v>1829</v>
      </c>
      <c r="B1830" t="str">
        <v>ACOMPAÑAMIENTO</v>
      </c>
      <c r="C1830" t="str">
        <v>ACOMPAÑAMIENTO</v>
      </c>
      <c r="D1830" t="str">
        <v>CERRADO</v>
      </c>
      <c r="E1830" t="str">
        <v>TIENDA</v>
      </c>
      <c r="F1830" t="str">
        <v>ACOMPAÑAMIENTO</v>
      </c>
      <c r="G1830" t="str">
        <v>ACOMPAÑAMIENTO</v>
      </c>
      <c r="H1830" t="str">
        <v>ACOMPAÑAMIENTO</v>
      </c>
      <c r="I1830" t="str">
        <v>Solicitud de técnico para apoyar atención de casos en tienda</v>
      </c>
      <c r="J1830" t="str">
        <v>NO APLICA</v>
      </c>
      <c r="K1830" t="str">
        <v>Acompañamiento</v>
      </c>
      <c r="L1830" t="str">
        <v>Se realiza actividad de acompañamiento en tienda</v>
      </c>
      <c r="M1830">
        <v>44725</v>
      </c>
      <c r="N1830">
        <v>44725</v>
      </c>
      <c r="O1830" t="str">
        <v>J031 CALI CHIPICHAPE</v>
      </c>
      <c r="P1830" t="str">
        <v>CALI</v>
      </c>
      <c r="Q1830" t="str">
        <v>LINA FERNANDA ARBOLEDA PRECIADO</v>
      </c>
      <c r="R1830">
        <v>1143832224</v>
      </c>
      <c r="S1830" t="str">
        <v>OCCIDENTE</v>
      </c>
    </row>
    <row r="1831" xml:space="preserve">
      <c r="A1831">
        <v>1830</v>
      </c>
      <c r="B1831">
        <v>12404586</v>
      </c>
      <c r="C1831" t="str">
        <v>REQUEST</v>
      </c>
      <c r="D1831" t="str">
        <v>CERRADO</v>
      </c>
      <c r="E1831" t="str">
        <v>CAJAS</v>
      </c>
      <c r="F1831" t="str">
        <v>POS</v>
      </c>
      <c r="G1831" t="str">
        <v>POS</v>
      </c>
      <c r="H1831" t="str">
        <v>WINCOR</v>
      </c>
      <c r="I1831" t="str" xml:space="preserve">
        <v xml:space="preserve">Datos usuario_x000d_
Nombre: Caterine Alexandra Parra Forero_x000d_
Correo: caterinealexandra.parraforero@cencosud.com.co_x000d_
Usuario AD: capforer_x000d_
Pais: Colombia_x000d_
Ubicacion: J044 JUMBO CHIA_x000d_
Zona: Colombia Bogota_x000d_
Unidad de Negocio: Supermercados_x000d_
Servicio: Tiendas &amp; Centros de Distribucion_x000d_
Telefono: 3223596314_x000d_
Anexo: 8611000_x000d_
Descripcion: Buenas tardes se solicita revision de la caja numero 16 por motivo que el proceso de registro es muy lento</v>
      </c>
      <c r="J1831" t="str">
        <v>NO APLICA</v>
      </c>
      <c r="K1831" t="str">
        <v xml:space="preserve">Se trasfiere CAU para la instalación de la POS 16 que se envió a la tienda Jumbo Chia Sabana Con serial 6498719175	</v>
      </c>
      <c r="L1831" t="str">
        <v>Se realizó la verificación de la POS y se observa que el FAN frontal no está funcionando correctamente; se procede con el cambio de la POS por una que se encuentra en la oficina de sistemas; se cambia el disco duro y la tarjeta de red; pero la POS no da video; se verifican las conexiones pero la falla persiste. Así que se procede a instalar nuevamente la POS que estaba en el lineal inicialmente; pero se le coloca el FAN bueno y se cambian las memorias RAM. Se deja operativa la POS</v>
      </c>
      <c r="M1831">
        <v>44727</v>
      </c>
      <c r="N1831">
        <v>44727</v>
      </c>
      <c r="O1831" t="str">
        <v>J044 JUMBO CHIA</v>
      </c>
      <c r="P1831" t="str">
        <v>CHIA</v>
      </c>
      <c r="Q1831" t="str">
        <v>ALEXANDER CASTILLO SOTELO</v>
      </c>
      <c r="R1831">
        <v>80216449</v>
      </c>
      <c r="S1831" t="str">
        <v>BOGOTA</v>
      </c>
    </row>
    <row r="1832" xml:space="preserve">
      <c r="A1832">
        <v>1831</v>
      </c>
      <c r="B1832">
        <v>12404586</v>
      </c>
      <c r="C1832" t="str">
        <v>REQUEST</v>
      </c>
      <c r="D1832" t="str">
        <v>CERRADO</v>
      </c>
      <c r="E1832" t="str">
        <v>CAJAS</v>
      </c>
      <c r="F1832" t="str">
        <v>POS</v>
      </c>
      <c r="G1832" t="str">
        <v>POS</v>
      </c>
      <c r="H1832" t="str">
        <v>WINCOR</v>
      </c>
      <c r="I1832" t="str" xml:space="preserve">
        <v xml:space="preserve">Datos usuario_x000d_
Nombre: Caterine Alexandra Parra Forero_x000d_
Correo: caterinealexandra.parraforero@cencosud.com.co_x000d_
Usuario AD: capforer_x000d_
Pais: Colombia_x000d_
Ubicacion: J044 JUMBO CHIA_x000d_
Zona: Colombia Bogota_x000d_
Unidad de Negocio: Supermercados_x000d_
Servicio: Tiendas &amp; Centros de Distribucion_x000d_
Telefono: 3223596314_x000d_
Anexo: 8611000_x000d_
Descripcion: Buenas tardes se solicita revision de la caja numero 16 por motivo que el proceso de registro es muy lento</v>
      </c>
      <c r="J1832" t="str">
        <v>NO APLICA</v>
      </c>
      <c r="K1832" t="str">
        <v xml:space="preserve">Se trasfiere CAU para la instalación de la POS 16 que se envió a la tienda Jumbo Chia Sabana Con serial 6498719175	</v>
      </c>
      <c r="L1832" t="str">
        <v>Se realizó la verificación de la POS y se observa que el FAN frontal no está funcionando correctamente; se procede con el cambio de la POS por una que se encuentra en la oficina de sistemas; se cambia el disco duro y la tarjeta de red; pero la POS no da video; se verifican las conexiones pero la falla persiste. Así que se procede a instalar nuevamente la POS que estaba en el lineal inicialmente; pero se le coloca el FAN bueno y se cambian las memorias RAM. Se deja operativa la POS</v>
      </c>
      <c r="M1832">
        <v>44727</v>
      </c>
      <c r="N1832">
        <v>44727</v>
      </c>
      <c r="O1832" t="str">
        <v>J044 JUMBO CHIA</v>
      </c>
      <c r="P1832" t="str">
        <v>CHIA</v>
      </c>
      <c r="Q1832" t="str">
        <v>ALEXANDER CASTILLO SOTELO</v>
      </c>
      <c r="R1832">
        <v>80216449</v>
      </c>
      <c r="S1832" t="str">
        <v>BOGOTA</v>
      </c>
    </row>
    <row r="1833" xml:space="preserve">
      <c r="A1833">
        <v>1832</v>
      </c>
      <c r="B1833">
        <v>12489150</v>
      </c>
      <c r="C1833" t="str">
        <v>REQUEST</v>
      </c>
      <c r="D1833" t="str">
        <v>CERRADO</v>
      </c>
      <c r="E1833" t="str">
        <v>TIENDA</v>
      </c>
      <c r="F1833" t="str">
        <v>PDA</v>
      </c>
      <c r="G1833" t="str">
        <v>PDA</v>
      </c>
      <c r="H1833" t="str">
        <v>HONEYWELL</v>
      </c>
      <c r="I1833"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JUMBO_x000d_
Servicio: Sistemas_x000d_
Telefono: 3174363709_x000d_
Anexo: null_x000d_
Descripcion: Se solicita apoyo para configuracion de las pdt de la tienda._x000d_
Seccion en la tienda o ubicacion del usuario: Tienda Metro Duitama_x000d_
Jefe de area asignacion de la PDT: Todas las PDT de la tienda</v>
      </c>
      <c r="J1833" t="str">
        <v>NO APLICA</v>
      </c>
      <c r="K1833" t="str">
        <v>Por favor nos colaboran con recurso para la configuración de las PDT en Metro Duitama</v>
      </c>
      <c r="L1833" t="str" xml:space="preserve">
        <v xml:space="preserve">Se llega a sitio donde según instructivo se realizan configuraciones a los siguientes dispositivos: _x000d_
PDA_x000d_
1. 21145B6028 2. 21144B85AA 3. 21144B84B0  4. 21144B84D5 5. 21145B604C 6. 21145B0006 7. 21145B0205 8. 21145B6073 9. 19086B8283 10. 19086B8365 11. 19086B82BC._x000d_
_x000d_
IMPRESORAS ZEBRA_x000d_
1. QLn420 SN. XXQVJ171500041_x000d_
2. ZQ520  SN. XXRBJ184204196 _x000d_
_x000d_
VERIFICADORES_x000d_
1. Zebra MK3190 SN. 17102522504192 (no se realiza por no tener instalado en PC Windows Mobile)_x000d_
2. Zebra MK3190 SN. 16282522502499 (no se realiza por no tener instalado en PC Windows Mobile) _x000d_
_x000d_
3. NEWLAND SN. NQ2C9L000988 OK; Donde todos los funcionarios realizan pruebas quedando asi todos los dispositivos operativos.</v>
      </c>
      <c r="M1833">
        <v>44727</v>
      </c>
      <c r="N1833">
        <v>44728</v>
      </c>
      <c r="O1833" t="str">
        <v>M028 METRO DUITAMA INNOVO</v>
      </c>
      <c r="P1833" t="str">
        <v>DUITAMA</v>
      </c>
      <c r="Q1833" t="str">
        <v>JHONATAN RICARDO VARGAS ZAMBRANO</v>
      </c>
      <c r="R1833">
        <v>1057583301</v>
      </c>
      <c r="S1833" t="str">
        <v>ORIENTE</v>
      </c>
    </row>
    <row r="1834" xml:space="preserve">
      <c r="A1834">
        <v>1833</v>
      </c>
      <c r="B1834">
        <v>12489150</v>
      </c>
      <c r="C1834" t="str">
        <v>REQUEST</v>
      </c>
      <c r="D1834" t="str">
        <v>CERRADO</v>
      </c>
      <c r="E1834" t="str">
        <v>TIENDA</v>
      </c>
      <c r="F1834" t="str">
        <v>PDA</v>
      </c>
      <c r="G1834" t="str">
        <v>PDA</v>
      </c>
      <c r="H1834" t="str">
        <v>HONEYWELL</v>
      </c>
      <c r="I1834"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JUMBO_x000d_
Servicio: Sistemas_x000d_
Telefono: 3174363709_x000d_
Anexo: null_x000d_
Descripcion: Se solicita apoyo para configuracion de las pdt de la tienda._x000d_
Seccion en la tienda o ubicacion del usuario: Tienda Metro Duitama_x000d_
Jefe de area asignacion de la PDT: Todas las PDT de la tienda</v>
      </c>
      <c r="J1834" t="str">
        <v>NO APLICA</v>
      </c>
      <c r="K1834" t="str">
        <v>Por favor nos colaboran con recurso para la configuración de las PDT en Metro Duitama</v>
      </c>
      <c r="L1834" t="str" xml:space="preserve">
        <v xml:space="preserve">Se llega a sitio donde según instructivo se realizan configuraciones a los siguientes dispositivos: _x000d_
PDA_x000d_
1. 21145B6028 2. 21144B85AA 3. 21144B84B0  4. 21144B84D5 5. 21145B604C 6. 21145B0006 7. 21145B0205 8. 21145B6073 9. 19086B8283 10. 19086B8365 11. 19086B82BC._x000d_
_x000d_
IMPRESORAS ZEBRA_x000d_
1. QLn420 SN. XXQVJ171500041_x000d_
2. ZQ520  SN. XXRBJ184204196 _x000d_
_x000d_
VERIFICADORES_x000d_
1. Zebra MK3190 SN. 17102522504192 (no se realiza por no tener instalado en PC Windows Mobile)_x000d_
2. Zebra MK3190 SN. 16282522502499 (no se realiza por no tener instalado en PC Windows Mobile) _x000d_
_x000d_
3. NEWLAND SN. NQ2C9L000988 OK; Donde todos los funcionarios realizan pruebas quedando asi todos los dispositivos operativos.</v>
      </c>
      <c r="M1834">
        <v>44727</v>
      </c>
      <c r="N1834">
        <v>44728</v>
      </c>
      <c r="O1834" t="str">
        <v>M028 METRO DUITAMA INNOVO</v>
      </c>
      <c r="P1834" t="str">
        <v>DUITAMA</v>
      </c>
      <c r="Q1834" t="str">
        <v>JHONATAN RICARDO VARGAS ZAMBRANO</v>
      </c>
      <c r="R1834">
        <v>1057583301</v>
      </c>
      <c r="S1834" t="str">
        <v>ORIENTE</v>
      </c>
    </row>
    <row r="1835" xml:space="preserve">
      <c r="A1835">
        <v>1834</v>
      </c>
      <c r="B1835">
        <v>12489150</v>
      </c>
      <c r="C1835" t="str">
        <v>REQUEST</v>
      </c>
      <c r="D1835" t="str">
        <v>CERRADO</v>
      </c>
      <c r="E1835" t="str">
        <v>TIENDA</v>
      </c>
      <c r="F1835" t="str">
        <v>PDA</v>
      </c>
      <c r="G1835" t="str">
        <v>PDA</v>
      </c>
      <c r="H1835" t="str">
        <v>HONEYWELL</v>
      </c>
      <c r="I1835"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JUMBO_x000d_
Servicio: Sistemas_x000d_
Telefono: 3174363709_x000d_
Anexo: null_x000d_
Descripcion: Se solicita apoyo para configuracion de las pdt de la tienda._x000d_
Seccion en la tienda o ubicacion del usuario: Tienda Metro Duitama_x000d_
Jefe de area asignacion de la PDT: Todas las PDT de la tienda</v>
      </c>
      <c r="J1835" t="str">
        <v>NO APLICA</v>
      </c>
      <c r="K1835" t="str">
        <v>Por favor nos colaboran con recurso para la configuración de las PDT en Metro Duitama</v>
      </c>
      <c r="L1835" t="str" xml:space="preserve">
        <v xml:space="preserve">Se llega a sitio donde según instructivo se realizan configuraciones a los siguientes dispositivos: _x000d_
PDA_x000d_
1. 21145B6028 2. 21144B85AA 3. 21144B84B0  4. 21144B84D5 5. 21145B604C 6. 21145B0006 7. 21145B0205 8. 21145B6073 9. 19086B8283 10. 19086B8365 11. 19086B82BC._x000d_
_x000d_
IMPRESORAS ZEBRA_x000d_
1. QLn420 SN. XXQVJ171500041_x000d_
2. ZQ520  SN. XXRBJ184204196 _x000d_
_x000d_
VERIFICADORES_x000d_
1. Zebra MK3190 SN. 17102522504192 (no se realiza por no tener instalado en PC Windows Mobile)_x000d_
2. Zebra MK3190 SN. 16282522502499 (no se realiza por no tener instalado en PC Windows Mobile) _x000d_
_x000d_
3. NEWLAND SN. NQ2C9L000988 OK; Donde todos los funcionarios realizan pruebas quedando asi todos los dispositivos operativos.</v>
      </c>
      <c r="M1835">
        <v>44727</v>
      </c>
      <c r="N1835">
        <v>44728</v>
      </c>
      <c r="O1835" t="str">
        <v>M028 METRO DUITAMA INNOVO</v>
      </c>
      <c r="P1835" t="str">
        <v>DUITAMA</v>
      </c>
      <c r="Q1835" t="str">
        <v>JHONATAN RICARDO VARGAS ZAMBRANO</v>
      </c>
      <c r="R1835">
        <v>1057583301</v>
      </c>
      <c r="S1835" t="str">
        <v>ORIENTE</v>
      </c>
    </row>
    <row r="1836" xml:space="preserve">
      <c r="A1836">
        <v>1835</v>
      </c>
      <c r="B1836">
        <v>12489150</v>
      </c>
      <c r="C1836" t="str">
        <v>REQUEST</v>
      </c>
      <c r="D1836" t="str">
        <v>CERRADO</v>
      </c>
      <c r="E1836" t="str">
        <v>TIENDA</v>
      </c>
      <c r="F1836" t="str">
        <v>PDA</v>
      </c>
      <c r="G1836" t="str">
        <v>PDA</v>
      </c>
      <c r="H1836" t="str">
        <v>HONEYWELL</v>
      </c>
      <c r="I1836"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JUMBO_x000d_
Servicio: Sistemas_x000d_
Telefono: 3174363709_x000d_
Anexo: null_x000d_
Descripcion: Se solicita apoyo para configuracion de las pdt de la tienda._x000d_
Seccion en la tienda o ubicacion del usuario: Tienda Metro Duitama_x000d_
Jefe de area asignacion de la PDT: Todas las PDT de la tienda</v>
      </c>
      <c r="J1836" t="str">
        <v>NO APLICA</v>
      </c>
      <c r="K1836" t="str">
        <v>Por favor nos colaboran con recurso para la configuración de las PDT en Metro Duitama</v>
      </c>
      <c r="L1836" t="str" xml:space="preserve">
        <v xml:space="preserve">Se llega a sitio donde según instructivo se realizan configuraciones a los siguientes dispositivos: _x000d_
PDA_x000d_
1. 21145B6028 2. 21144B85AA 3. 21144B84B0  4. 21144B84D5 5. 21145B604C 6. 21145B0006 7. 21145B0205 8. 21145B6073 9. 19086B8283 10. 19086B8365 11. 19086B82BC._x000d_
_x000d_
IMPRESORAS ZEBRA_x000d_
1. QLn420 SN. XXQVJ171500041_x000d_
2. ZQ520  SN. XXRBJ184204196 _x000d_
_x000d_
VERIFICADORES_x000d_
1. Zebra MK3190 SN. 17102522504192 (no se realiza por no tener instalado en PC Windows Mobile)_x000d_
2. Zebra MK3190 SN. 16282522502499 (no se realiza por no tener instalado en PC Windows Mobile) _x000d_
_x000d_
3. NEWLAND SN. NQ2C9L000988 OK; Donde todos los funcionarios realizan pruebas quedando asi todos los dispositivos operativos.</v>
      </c>
      <c r="M1836">
        <v>44727</v>
      </c>
      <c r="N1836">
        <v>44728</v>
      </c>
      <c r="O1836" t="str">
        <v>M028 METRO DUITAMA INNOVO</v>
      </c>
      <c r="P1836" t="str">
        <v>DUITAMA</v>
      </c>
      <c r="Q1836" t="str">
        <v>JHONATAN RICARDO VARGAS ZAMBRANO</v>
      </c>
      <c r="R1836">
        <v>1057583301</v>
      </c>
      <c r="S1836" t="str">
        <v>ORIENTE</v>
      </c>
    </row>
    <row r="1837" xml:space="preserve">
      <c r="A1837">
        <v>1836</v>
      </c>
      <c r="B1837">
        <v>12506901</v>
      </c>
      <c r="C1837" t="str">
        <v>REQUEST</v>
      </c>
      <c r="D1837" t="str">
        <v>CERRADO</v>
      </c>
      <c r="E1837" t="str">
        <v>TIENDA</v>
      </c>
      <c r="F1837" t="str">
        <v>PDA</v>
      </c>
      <c r="G1837" t="str">
        <v>PDA</v>
      </c>
      <c r="H1837" t="str">
        <v>HONEYWELL</v>
      </c>
      <c r="I1837"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Buenas tardes._x000d_
_x000d_
Se require configuracion de las PDT y equipos inalambricos de tienda jumbo yopal._x000d_
Seccion en la tienda o ubicacion del usuario: tienda_x000d_
Jefe de area asignacion de la PDT: tienda</v>
      </c>
      <c r="J1837" t="str">
        <v>NO APLICA</v>
      </c>
      <c r="K1837" t="str">
        <v>Por favor nos colaboran con un recurso para la configuración de 8 PDT en Jumbo Yopal</v>
      </c>
      <c r="L1837" t="str" xml:space="preserve">
        <v xml:space="preserve">Se llega a sitio donde se procede a iniciar labores configurando PDA ajustando configuración de red y actualización de firmware; se relacionan dispositivos; PDA1. 21177B7537 2. 21177B75CD 3. 21175B4919 4. 21177B7574 5. 21177B737B 6. 21177B7529 7. 19086B46A8 8. 19086B3BF9_x000d_
_x000d_
VERIFICADORES en piso de venta se intervienen donde a uno de ellos es necesario reconfigurarlo completamente ya que no tomo el nuevo direccionamiento IP._x000d_
1. NQ2CAA000370_x000d_
2. NQ2CAA000642_x000d_
3. NQ2CAA000786_x000d_
4. NQ2CAA000762 _x000d_
_x000d_
Adicional a solicitud de Giovanna López se realiza traslado de equipo de computo a oficina administrativa donde se valida su correcto funcionamiento; con SN. MJ0FNQGN. Se realiza actividad los días 22-06 de 14 a 19 y 23-06 de 08 a 14</v>
      </c>
      <c r="M1837">
        <v>44727</v>
      </c>
      <c r="N1837">
        <v>44735</v>
      </c>
      <c r="O1837" t="str">
        <v>J185 JUMBO YOPAL</v>
      </c>
      <c r="P1837" t="str">
        <v>YOPAL</v>
      </c>
      <c r="Q1837" t="str">
        <v>JHONATAN RICARDO VARGAS ZAMBRANO</v>
      </c>
      <c r="R1837">
        <v>1057583301</v>
      </c>
      <c r="S1837" t="str">
        <v>ORIENTE</v>
      </c>
    </row>
    <row r="1838" xml:space="preserve">
      <c r="A1838">
        <v>1837</v>
      </c>
      <c r="B1838">
        <v>12506901</v>
      </c>
      <c r="C1838" t="str">
        <v>REQUEST</v>
      </c>
      <c r="D1838" t="str">
        <v>CERRADO</v>
      </c>
      <c r="E1838" t="str">
        <v>TIENDA</v>
      </c>
      <c r="F1838" t="str">
        <v>PDA</v>
      </c>
      <c r="G1838" t="str">
        <v>PDA</v>
      </c>
      <c r="H1838" t="str">
        <v>HONEYWELL</v>
      </c>
      <c r="I1838"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Buenas tardes._x000d_
_x000d_
Se require configuracion de las PDT y equipos inalambricos de tienda jumbo yopal._x000d_
Seccion en la tienda o ubicacion del usuario: tienda_x000d_
Jefe de area asignacion de la PDT: tienda</v>
      </c>
      <c r="J1838" t="str">
        <v>NO APLICA</v>
      </c>
      <c r="K1838" t="str">
        <v>Por favor nos colaboran con un recurso para la configuración de 8 PDT en Jumbo Yopal</v>
      </c>
      <c r="L1838" t="str" xml:space="preserve">
        <v xml:space="preserve">Se llega a sitio donde se procede a iniciar labores configurando PDA ajustando configuración de red y actualización de firmware; se relacionan dispositivos; PDA1. 21177B7537 2. 21177B75CD 3. 21175B4919 4. 21177B7574 5. 21177B737B 6. 21177B7529 7. 19086B46A8 8. 19086B3BF9_x000d_
_x000d_
VERIFICADORES en piso de venta se intervienen donde a uno de ellos es necesario reconfigurarlo completamente ya que no tomo el nuevo direccionamiento IP._x000d_
1. NQ2CAA000370_x000d_
2. NQ2CAA000642_x000d_
3. NQ2CAA000786_x000d_
4. NQ2CAA000762 _x000d_
_x000d_
Adicional a solicitud de Giovanna López se realiza traslado de equipo de computo a oficina administrativa donde se valida su correcto funcionamiento; con SN. MJ0FNQGN. Se realiza actividad los días 22-06 de 14 a 19 y 23-06 de 08 a 14</v>
      </c>
      <c r="M1838">
        <v>44735</v>
      </c>
      <c r="N1838">
        <v>44735</v>
      </c>
      <c r="O1838" t="str">
        <v>J185 JUMBO YOPAL</v>
      </c>
      <c r="P1838" t="str">
        <v>YOPAL</v>
      </c>
      <c r="Q1838" t="str">
        <v>JHONATAN RICARDO VARGAS ZAMBRANO</v>
      </c>
      <c r="R1838">
        <v>1057583301</v>
      </c>
      <c r="S1838" t="str">
        <v>ORIENTE</v>
      </c>
    </row>
    <row r="1839" xml:space="preserve">
      <c r="A1839">
        <v>1838</v>
      </c>
      <c r="B1839">
        <v>12506901</v>
      </c>
      <c r="C1839" t="str">
        <v>REQUEST</v>
      </c>
      <c r="D1839" t="str">
        <v>CERRADO</v>
      </c>
      <c r="E1839" t="str">
        <v>TIENDA</v>
      </c>
      <c r="F1839" t="str">
        <v>PDA</v>
      </c>
      <c r="G1839" t="str">
        <v>PDA</v>
      </c>
      <c r="H1839" t="str">
        <v>HONEYWELL</v>
      </c>
      <c r="I1839"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Buenas tardes._x000d_
_x000d_
Se require configuracion de las PDT y equipos inalambricos de tienda jumbo yopal._x000d_
Seccion en la tienda o ubicacion del usuario: tienda_x000d_
Jefe de area asignacion de la PDT: tienda</v>
      </c>
      <c r="J1839" t="str">
        <v>NO APLICA</v>
      </c>
      <c r="K1839" t="str">
        <v>Por favor nos colaboran con un recurso para la configuración de 8 PDT en Jumbo Yopal</v>
      </c>
      <c r="L1839" t="str" xml:space="preserve">
        <v xml:space="preserve">Se llega a sitio donde se procede a iniciar labores configurando PDA ajustando configuración de red y actualización de firmware; se relacionan dispositivos; PDA1. 21177B7537 2. 21177B75CD 3. 21175B4919 4. 21177B7574 5. 21177B737B 6. 21177B7529 7. 19086B46A8 8. 19086B3BF9_x000d_
_x000d_
VERIFICADORES en piso de venta se intervienen donde a uno de ellos es necesario reconfigurarlo completamente ya que no tomo el nuevo direccionamiento IP._x000d_
1. NQ2CAA000370_x000d_
2. NQ2CAA000642_x000d_
3. NQ2CAA000786_x000d_
4. NQ2CAA000762 _x000d_
_x000d_
Adicional a solicitud de Giovanna López se realiza traslado de equipo de computo a oficina administrativa donde se valida su correcto funcionamiento; con SN. MJ0FNQGN. Se realiza actividad los días 22-06 de 14 a 19 y 23-06 de 08 a 14</v>
      </c>
      <c r="M1839">
        <v>44735</v>
      </c>
      <c r="N1839">
        <v>44735</v>
      </c>
      <c r="O1839" t="str">
        <v>J185 JUMBO YOPAL</v>
      </c>
      <c r="P1839" t="str">
        <v>YOPAL</v>
      </c>
      <c r="Q1839" t="str">
        <v>JHONATAN RICARDO VARGAS ZAMBRANO</v>
      </c>
      <c r="R1839">
        <v>1057583301</v>
      </c>
      <c r="S1839" t="str">
        <v>ORIENTE</v>
      </c>
    </row>
    <row r="1840" xml:space="preserve">
      <c r="A1840">
        <v>1839</v>
      </c>
      <c r="B1840">
        <v>12506901</v>
      </c>
      <c r="C1840" t="str">
        <v>REQUEST</v>
      </c>
      <c r="D1840" t="str">
        <v>CERRADO</v>
      </c>
      <c r="E1840" t="str">
        <v>TIENDA</v>
      </c>
      <c r="F1840" t="str">
        <v>PDA</v>
      </c>
      <c r="G1840" t="str">
        <v>PDA</v>
      </c>
      <c r="H1840" t="str">
        <v>HONEYWELL</v>
      </c>
      <c r="I1840"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Buenas tardes._x000d_
_x000d_
Se require configuracion de las PDT y equipos inalambricos de tienda jumbo yopal._x000d_
Seccion en la tienda o ubicacion del usuario: tienda_x000d_
Jefe de area asignacion de la PDT: tienda</v>
      </c>
      <c r="J1840" t="str">
        <v>NO APLICA</v>
      </c>
      <c r="K1840" t="str">
        <v>Por favor nos colaboran con un recurso para la configuración de 8 PDT en Jumbo Yopal</v>
      </c>
      <c r="L1840" t="str" xml:space="preserve">
        <v xml:space="preserve">Se llega a sitio donde se procede a iniciar labores configurando PDA ajustando configuración de red y actualización de firmware; se relacionan dispositivos; PDA1. 21177B7537 2. 21177B75CD 3. 21175B4919 4. 21177B7574 5. 21177B737B 6. 21177B7529 7. 19086B46A8 8. 19086B3BF9_x000d_
_x000d_
VERIFICADORES en piso de venta se intervienen donde a uno de ellos es necesario reconfigurarlo completamente ya que no tomo el nuevo direccionamiento IP._x000d_
1. NQ2CAA000370_x000d_
2. NQ2CAA000642_x000d_
3. NQ2CAA000786_x000d_
4. NQ2CAA000762 _x000d_
_x000d_
Adicional a solicitud de Giovanna López se realiza traslado de equipo de computo a oficina administrativa donde se valida su correcto funcionamiento; con SN. MJ0FNQGN. Se realiza actividad los días 22-06 de 14 a 19 y 23-06 de 08 a 14</v>
      </c>
      <c r="M1840">
        <v>44735</v>
      </c>
      <c r="N1840">
        <v>44735</v>
      </c>
      <c r="O1840" t="str">
        <v>J185 JUMBO YOPAL</v>
      </c>
      <c r="P1840" t="str">
        <v>YOPAL</v>
      </c>
      <c r="Q1840" t="str">
        <v>JHONATAN RICARDO VARGAS ZAMBRANO</v>
      </c>
      <c r="R1840">
        <v>1057583301</v>
      </c>
      <c r="S1840" t="str">
        <v>ORIENTE</v>
      </c>
    </row>
    <row r="1841" xml:space="preserve">
      <c r="A1841">
        <v>1840</v>
      </c>
      <c r="B1841">
        <v>12515595</v>
      </c>
      <c r="C1841" t="str">
        <v>INCIDENT</v>
      </c>
      <c r="D1841" t="str">
        <v>CERRADO</v>
      </c>
      <c r="E1841" t="str">
        <v>PLS</v>
      </c>
      <c r="F1841" t="str">
        <v>PDA</v>
      </c>
      <c r="G1841" t="str">
        <v>PDA</v>
      </c>
      <c r="H1841" t="str">
        <v>HONEYWELL</v>
      </c>
      <c r="I1841" t="str" xml:space="preserve">
        <v xml:space="preserve">Datos usuario_x000d_
Nombre: Dayan Paolin Quintero Ruiz_x000d_
Correo: dayanpaolin.quintero@cencosud.com.co_x000d_
Usuario AD: Dpquinte_x000d_
Pais: Colombia_x000d_
Ubicacion: J191 JUMBO CHIA BAZAR_x000d_
Zona: Colombia Bogota_x000d_
Unidad de Negocio: Supermercados_x000d_
Servicio: Tiendas &amp; Centros de Distribucion_x000d_
Telefono: 3057810121_x000d_
Anexo: 7191402_x000d_
Descripcion: PDT solicita contraseña al prender no deja realizar ninguna operacion_x000d_
serie inventario Cencosud AD-0387740_x000d_
Seccion de la tienda en donde se ubica la PDT o usuario: pls</v>
      </c>
      <c r="J1841" t="str">
        <v>NO APLICA</v>
      </c>
      <c r="K1841" t="str">
        <v xml:space="preserve">Se solicita visita a la tienda; Validar que tenga Android 8;1 y firmware 31 y volver a instalar la PDA segun el Manual	 </v>
      </c>
      <c r="L1841" t="str">
        <v>Se realizo la verificación de la PDA y se observa que la versión del Firmware esta desactualizada. Se instala la nueva versión de Firmware y se actualiza la versión de Android. Se hace la configuración de las aplicaciones y los perfiles de los usuarios. Se deja operativa la PDA.</v>
      </c>
      <c r="M1841">
        <v>44727</v>
      </c>
      <c r="N1841">
        <v>44727</v>
      </c>
      <c r="O1841" t="str">
        <v>J191 JUMBO CHIA BAZAR</v>
      </c>
      <c r="P1841" t="str">
        <v>CHIA</v>
      </c>
      <c r="Q1841" t="str">
        <v>ALEXANDER CASTILLO SOTELO</v>
      </c>
      <c r="R1841">
        <v>80216449</v>
      </c>
      <c r="S1841" t="str">
        <v>BOGOTA</v>
      </c>
    </row>
    <row r="1842">
      <c r="A1842">
        <v>1841</v>
      </c>
      <c r="B1842" t="str">
        <v>ACOMPAÑAMIENTO</v>
      </c>
      <c r="C1842" t="str">
        <v>ACOMPAÑAMIENTO</v>
      </c>
      <c r="D1842" t="str">
        <v>CERRADO</v>
      </c>
      <c r="E1842" t="str">
        <v>CRC</v>
      </c>
      <c r="F1842" t="str">
        <v>ACOMPAÑAMIENTO</v>
      </c>
      <c r="G1842" t="str">
        <v>ACOMPAÑAMIENTO</v>
      </c>
      <c r="H1842" t="str">
        <v>ACOMPAÑAMIENTO</v>
      </c>
      <c r="I1842" t="str">
        <v>Gestión de soporte técnico en el Centro de Reparación</v>
      </c>
      <c r="J1842" t="str">
        <v>NO APLICA</v>
      </c>
      <c r="K1842" t="str">
        <v>Gestión de soporte técnico en el Centro de Reparación</v>
      </c>
      <c r="L1842" t="str">
        <v>Se realiza actividad de acompañamiento en CRC</v>
      </c>
      <c r="M1842">
        <v>44727</v>
      </c>
      <c r="N1842">
        <v>44727</v>
      </c>
      <c r="O1842" t="str">
        <v>CENTRO DE REPARACIÓN</v>
      </c>
      <c r="P1842" t="str">
        <v>BOGOTA</v>
      </c>
      <c r="Q1842" t="str">
        <v>DIEGO ALBERTO TORRES CRUZ</v>
      </c>
      <c r="R1842">
        <v>1000466791</v>
      </c>
      <c r="S1842" t="str">
        <v>BOGOTA</v>
      </c>
    </row>
    <row r="1843">
      <c r="A1843">
        <v>1842</v>
      </c>
      <c r="B1843" t="str">
        <v>ACOMPAÑAMIENTO</v>
      </c>
      <c r="C1843" t="str">
        <v>ACOMPAÑAMIENTO</v>
      </c>
      <c r="D1843" t="str">
        <v>CERRADO</v>
      </c>
      <c r="E1843" t="str">
        <v>CRC</v>
      </c>
      <c r="F1843" t="str">
        <v>ACOMPAÑAMIENTO</v>
      </c>
      <c r="G1843" t="str">
        <v>ACOMPAÑAMIENTO</v>
      </c>
      <c r="H1843" t="str">
        <v>ACOMPAÑAMIENTO</v>
      </c>
      <c r="I1843" t="str">
        <v>Gestión de soporte técnico en el Centro de Reparación</v>
      </c>
      <c r="J1843" t="str">
        <v>NO APLICA</v>
      </c>
      <c r="K1843" t="str">
        <v>Gestión de soporte técnico en el Centro de Reparación</v>
      </c>
      <c r="L1843" t="str">
        <v>Se realiza actividad de acompañamiento en CRC</v>
      </c>
      <c r="M1843">
        <v>44727</v>
      </c>
      <c r="N1843">
        <v>44727</v>
      </c>
      <c r="O1843" t="str">
        <v>CENTRO DE REPARACIÓN</v>
      </c>
      <c r="P1843" t="str">
        <v>BOGOTA</v>
      </c>
      <c r="Q1843" t="str">
        <v>DIEGO ALBERTO TORRES CRUZ</v>
      </c>
      <c r="R1843">
        <v>1000466791</v>
      </c>
      <c r="S1843" t="str">
        <v>BOGOTA</v>
      </c>
    </row>
    <row r="1844">
      <c r="A1844">
        <v>1843</v>
      </c>
      <c r="B1844" t="str">
        <v>ACOMPAÑAMIENTO</v>
      </c>
      <c r="C1844" t="str">
        <v>ACOMPAÑAMIENTO</v>
      </c>
      <c r="D1844" t="str">
        <v>CERRADO</v>
      </c>
      <c r="E1844" t="str">
        <v>TIENDA</v>
      </c>
      <c r="F1844" t="str">
        <v>ACOMPAÑAMIENTO</v>
      </c>
      <c r="G1844" t="str">
        <v>ACOMPAÑAMIENTO</v>
      </c>
      <c r="H1844" t="str">
        <v>ACOMPAÑAMIENTO</v>
      </c>
      <c r="I1844" t="str">
        <v>Solicitud de técnico para apoyar atención de casos en tienda</v>
      </c>
      <c r="J1844" t="str">
        <v>NO APLICA</v>
      </c>
      <c r="K1844" t="str">
        <v>Acompañamiento</v>
      </c>
      <c r="L1844" t="str">
        <v>Se realiza actividad de acompañamiento en tienda</v>
      </c>
      <c r="M1844">
        <v>44727</v>
      </c>
      <c r="N1844">
        <v>44727</v>
      </c>
      <c r="O1844" t="str">
        <v>J031 CALI CHIPICHAPE</v>
      </c>
      <c r="P1844" t="str">
        <v>CALI</v>
      </c>
      <c r="Q1844" t="str">
        <v>LINA FERNANDA ARBOLEDA PRECIADO</v>
      </c>
      <c r="R1844">
        <v>1143832224</v>
      </c>
      <c r="S1844" t="str">
        <v>OCCIDENTE</v>
      </c>
    </row>
    <row r="1845">
      <c r="A1845">
        <v>1844</v>
      </c>
      <c r="B1845" t="str">
        <v>ACOMPAÑAMIENTO</v>
      </c>
      <c r="C1845" t="str">
        <v>ACOMPAÑAMIENTO</v>
      </c>
      <c r="D1845" t="str">
        <v>CERRADO</v>
      </c>
      <c r="E1845" t="str">
        <v>TIENDA</v>
      </c>
      <c r="F1845" t="str">
        <v>ACOMPAÑAMIENTO</v>
      </c>
      <c r="G1845" t="str">
        <v>ACOMPAÑAMIENTO</v>
      </c>
      <c r="H1845" t="str">
        <v>ACOMPAÑAMIENTO</v>
      </c>
      <c r="I1845" t="str">
        <v>Solicitud de técnico para apoyar atención de casos en tienda</v>
      </c>
      <c r="J1845" t="str">
        <v>NO APLICA</v>
      </c>
      <c r="K1845" t="str">
        <v>Acompañamiento</v>
      </c>
      <c r="L1845" t="str">
        <v>Se realiza actividad de acompañamiento en tienda</v>
      </c>
      <c r="M1845">
        <v>44727</v>
      </c>
      <c r="N1845">
        <v>44727</v>
      </c>
      <c r="O1845" t="str">
        <v>J031 CALI CHIPICHAPE</v>
      </c>
      <c r="P1845" t="str">
        <v>CALI</v>
      </c>
      <c r="Q1845" t="str">
        <v>LINA FERNANDA ARBOLEDA PRECIADO</v>
      </c>
      <c r="R1845">
        <v>1143832224</v>
      </c>
      <c r="S1845" t="str">
        <v>OCCIDENTE</v>
      </c>
    </row>
    <row r="1846">
      <c r="A1846">
        <v>1845</v>
      </c>
      <c r="B1846" t="str">
        <v>ACOMPAÑAMIENTO</v>
      </c>
      <c r="C1846" t="str">
        <v>ACOMPAÑAMIENTO</v>
      </c>
      <c r="D1846" t="str">
        <v>CERRADO</v>
      </c>
      <c r="E1846" t="str">
        <v>TIENDA</v>
      </c>
      <c r="F1846" t="str">
        <v>ACOMPAÑAMIENTO</v>
      </c>
      <c r="G1846" t="str">
        <v>ACOMPAÑAMIENTO</v>
      </c>
      <c r="H1846" t="str">
        <v>ACOMPAÑAMIENTO</v>
      </c>
      <c r="I1846" t="str">
        <v>Solicitud de técnico para apoyar atención de casos en tienda</v>
      </c>
      <c r="J1846" t="str">
        <v>NO APLICA</v>
      </c>
      <c r="K1846" t="str">
        <v>Acompañamiento</v>
      </c>
      <c r="L1846" t="str">
        <v>Se realiza actividad de acompañamiento en tienda</v>
      </c>
      <c r="M1846">
        <v>44727</v>
      </c>
      <c r="N1846">
        <v>44727</v>
      </c>
      <c r="O1846" t="str">
        <v>J031 CALI CHIPICHAPE</v>
      </c>
      <c r="P1846" t="str">
        <v>CALI</v>
      </c>
      <c r="Q1846" t="str">
        <v>LINA FERNANDA ARBOLEDA PRECIADO</v>
      </c>
      <c r="R1846">
        <v>1143832224</v>
      </c>
      <c r="S1846" t="str">
        <v>OCCIDENTE</v>
      </c>
    </row>
    <row r="1847" xml:space="preserve">
      <c r="A1847">
        <v>1846</v>
      </c>
      <c r="B1847">
        <v>12484778</v>
      </c>
      <c r="C1847" t="str">
        <v>REQUEST</v>
      </c>
      <c r="D1847" t="str">
        <v>CERRADO</v>
      </c>
      <c r="E1847" t="str">
        <v>PGC</v>
      </c>
      <c r="F1847" t="str">
        <v>PDT</v>
      </c>
      <c r="G1847" t="str">
        <v>PDT</v>
      </c>
      <c r="H1847" t="str">
        <v>SKORPIO</v>
      </c>
      <c r="I1847"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pdt scorpio presenta falla para el ingreso al gapv no funciona al momento de ingresar indica que se debe actualizar al dar actualizar indica falla pdt g17f62339 / AD-135534_x000d_
Seccion de la tienda en donde se ubica la PDT o usuario: pgc para chequeo de precios y gapv</v>
      </c>
      <c r="J1847" t="str">
        <v>NO APLICA</v>
      </c>
      <c r="K1847" t="str">
        <v xml:space="preserve">Buena tarde en la tienda se encuentran 10 pdts de la misma marca y modelo por favor validar cual tiene el puerto de microsd bueno; para realizar la instalacion del gapv-gracias        </v>
      </c>
      <c r="L1847" t="str">
        <v xml:space="preserve">Se llega a sitio y se procede a revisar las PDT que se encuentran en la tienda; en las cuales se evidencia que todas tienen el puerto micro SD con pines dañados; por lo que no es posible realizar la instalación de la aplicación gapv. Se envía evidencias fotográficas a soporte Cencosud Harold Gonzalez. </v>
      </c>
      <c r="M1847">
        <v>44727</v>
      </c>
      <c r="N1847">
        <v>44728</v>
      </c>
      <c r="O1847" t="str">
        <v>M195 METRO SANTA LUCIA</v>
      </c>
      <c r="P1847" t="str">
        <v>NEIVA</v>
      </c>
      <c r="Q1847" t="str">
        <v>JOHN ALEJANDRO LOZADA BABATIVA</v>
      </c>
      <c r="R1847">
        <v>1075313382</v>
      </c>
      <c r="S1847" t="str">
        <v>OCCIDENTE</v>
      </c>
    </row>
    <row r="1848" xml:space="preserve">
      <c r="A1848">
        <v>1847</v>
      </c>
      <c r="B1848">
        <v>12504150</v>
      </c>
      <c r="C1848" t="str">
        <v>INCIDENT</v>
      </c>
      <c r="D1848" t="str">
        <v>CERRADO</v>
      </c>
      <c r="E1848" t="str">
        <v>CAJAS</v>
      </c>
      <c r="F1848" t="str">
        <v>POS</v>
      </c>
      <c r="G1848" t="str">
        <v>POS</v>
      </c>
      <c r="H1848" t="str">
        <v>WINCOR</v>
      </c>
      <c r="I1848"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Buenos dias solicito de su colaboracion para la revision de la pos #08 ya que el visor no se encuentra funcionando._x000d_
_x000d_
muchas gracias; quedo atenta</v>
      </c>
      <c r="J1848" t="str">
        <v>NO APLICA</v>
      </c>
      <c r="K1848" t="str">
        <v>Validacion del visor cliente de la POS 8 de la tienda Metro Mosquera no da VIDEO</v>
      </c>
      <c r="L1848" t="str">
        <v>Se realizó la verificación de la POS; pero no presenta ninguna falla; se realiza ajuste a todas las conexiones y se realizan las pruebas correspondientes. Se deja operativa la caja.</v>
      </c>
      <c r="M1848">
        <v>44728</v>
      </c>
      <c r="N1848">
        <v>44728</v>
      </c>
      <c r="O1848" t="str">
        <v>M073 METRO MOSQUERA</v>
      </c>
      <c r="P1848" t="str">
        <v>MOSQUERA</v>
      </c>
      <c r="Q1848" t="str">
        <v>ALEXANDER CASTILLO SOTELO</v>
      </c>
      <c r="R1848">
        <v>80216449</v>
      </c>
      <c r="S1848" t="str">
        <v>BOGOTA</v>
      </c>
    </row>
    <row r="1849" xml:space="preserve">
      <c r="A1849">
        <v>1848</v>
      </c>
      <c r="B1849">
        <v>12516300</v>
      </c>
      <c r="C1849" t="str">
        <v>INCIDENT</v>
      </c>
      <c r="D1849" t="str">
        <v>CERRADO</v>
      </c>
      <c r="E1849" t="str">
        <v>CAJAS</v>
      </c>
      <c r="F1849" t="str">
        <v>SCANNER</v>
      </c>
      <c r="G1849" t="str">
        <v>POS</v>
      </c>
      <c r="H1849" t="str">
        <v>DATALOGIC</v>
      </c>
      <c r="I1849"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Solicito de su colaboracion para la revision de la pos # 03 la cual el scanner no se encuentra en funcionamiento._x000d_
</v>
      </c>
      <c r="J1849" t="str">
        <v>NO APLICA</v>
      </c>
      <c r="K1849" t="str">
        <v>Escaner Balanza no Prende; validar las conexiones o determinar si es falla del adaptador de corriente</v>
      </c>
      <c r="L1849" t="str">
        <v>Se realizó la revisión de la balanza y se verifica que está bloqueada; se reinicia y se actualiza el firmware; también se carga la configuración. Se hacen las pruebas y se deja operativa la caja.</v>
      </c>
      <c r="M1849">
        <v>44728</v>
      </c>
      <c r="N1849">
        <v>44728</v>
      </c>
      <c r="O1849" t="str">
        <v>M073 METRO MOSQUERA</v>
      </c>
      <c r="P1849" t="str">
        <v>MOSQUERA</v>
      </c>
      <c r="Q1849" t="str">
        <v>ALEXANDER CASTILLO SOTELO</v>
      </c>
      <c r="R1849">
        <v>80216449</v>
      </c>
      <c r="S1849" t="str">
        <v>BOGOTA</v>
      </c>
    </row>
    <row r="1850" xml:space="preserve">
      <c r="A1850">
        <v>1849</v>
      </c>
      <c r="B1850">
        <v>12499353</v>
      </c>
      <c r="C1850" t="str">
        <v>REQUEST</v>
      </c>
      <c r="D1850" t="str">
        <v>CERRADO</v>
      </c>
      <c r="E1850" t="str">
        <v>CAJAS</v>
      </c>
      <c r="F1850" t="str">
        <v>POS</v>
      </c>
      <c r="G1850" t="str">
        <v>POS</v>
      </c>
      <c r="H1850" t="str">
        <v>WINCOR</v>
      </c>
      <c r="I1850" t="str" xml:space="preserve">
        <v xml:space="preserve">Datos usuario_x000d_
Nombre: Liliana Margarita Rondon Banegas_x000d_
Correo: Liliana.Rondon@cencosud.com.co_x000d_
Usuario AD: LMRondon_x000d_
Pais: Colombia_x000d_
Ubicacion: M042 METRO IBAGUE_x000d_
Zona: Colombia Occidente_x000d_
Unidad de Negocio: Supermercados_x000d_
Servicio: Tiendas &amp; Centros de Distribucion_x000d_
Telefono: 2709300_x000d_
Anexo: 7420417_x000d_
Descripcion: Buen dia; porfavor me colabora para cambio del teclado de la POS #01 ya que el teclado no funciona correctamente; agradezco su colaboracion._x000d_
Numero de inventario si se tiene: 59CD001396_x000d_
Numero de caja: 01</v>
      </c>
      <c r="J1850" t="str">
        <v>NO APLICA</v>
      </c>
      <c r="K1850" t="str" xml:space="preserve">
        <v xml:space="preserve">Se realiza envio de_x000d_
KEYBOARD TA85/SCR CPL. LGY_x000d_
DISPLAY USUARIO BA64-G_x000d_
BASE DISPLAY USUARIO BA64-G_x000d_
CABLE DISPLAY USUARIO BA64-G RS232 TO RJ45_x000d_
CABLE TECLADO MINI-DIN 3.0M 6POS. M/M</v>
      </c>
      <c r="L1850" t="str">
        <v>Se procede a realizar cambio de teclado en pos #01 con número  de inventario 1750057730 el cual presenta falla; se cambia en su totalidad cable display; cable teclado; base display y teclado con serial B4DK0000683; luego del cambio se procede a realizar pruebas con el teclado; quedando operativo; cada una de las teclas en funcionamiento. Aunque la pos presenta la novedad que luego de ingresar el usuario inicia a sacar comprobantes y no permite salir de la pos; se reinicia pos y se vuelve a verificar; tanto con las teclas no permite salir al usuario; usuario indican que la pos no se usa desde hace mucho y tiende a quedarse  realizando el mismo proceso; se le comenta a personal de Cencosud de soporte Harold Gonzalez; e indica que se debe llamar a soporte 7*24 para que briden una respuesta al caso. Cambio del teclado se realiza correctamente</v>
      </c>
      <c r="M1850">
        <v>44728</v>
      </c>
      <c r="N1850">
        <v>44729</v>
      </c>
      <c r="O1850" t="str">
        <v>M042 METRO IBAGUE</v>
      </c>
      <c r="P1850" t="str">
        <v>IBAGUE</v>
      </c>
      <c r="Q1850" t="str">
        <v>SERGIO LEONARDO CLAVIJO CAMARGO</v>
      </c>
      <c r="R1850">
        <v>1110471353</v>
      </c>
      <c r="S1850" t="str">
        <v>OCCIDENTE</v>
      </c>
    </row>
    <row r="1851" xml:space="preserve">
      <c r="A1851">
        <v>1850</v>
      </c>
      <c r="B1851">
        <v>12499353</v>
      </c>
      <c r="C1851" t="str">
        <v>REQUEST</v>
      </c>
      <c r="D1851" t="str">
        <v>CERRADO</v>
      </c>
      <c r="E1851" t="str">
        <v>CAJAS</v>
      </c>
      <c r="F1851" t="str">
        <v>POS</v>
      </c>
      <c r="G1851" t="str">
        <v>POS</v>
      </c>
      <c r="H1851" t="str">
        <v>WINCOR</v>
      </c>
      <c r="I1851" t="str" xml:space="preserve">
        <v xml:space="preserve">Datos usuario_x000d_
Nombre: Liliana Margarita Rondon Banegas_x000d_
Correo: Liliana.Rondon@cencosud.com.co_x000d_
Usuario AD: LMRondon_x000d_
Pais: Colombia_x000d_
Ubicacion: M042 METRO IBAGUE_x000d_
Zona: Colombia Occidente_x000d_
Unidad de Negocio: Supermercados_x000d_
Servicio: Tiendas &amp; Centros de Distribucion_x000d_
Telefono: 2709300_x000d_
Anexo: 7420417_x000d_
Descripcion: Buen dia; porfavor me colabora para cambio del teclado de la POS #01 ya que el teclado no funciona correctamente; agradezco su colaboracion._x000d_
Numero de inventario si se tiene: 59CD001396_x000d_
Numero de caja: 01</v>
      </c>
      <c r="J1851" t="str">
        <v>NO APLICA</v>
      </c>
      <c r="K1851" t="str" xml:space="preserve">
        <v xml:space="preserve">Se realiza envio de_x000d_
KEYBOARD TA85/SCR CPL. LGY_x000d_
DISPLAY USUARIO BA64-G_x000d_
BASE DISPLAY USUARIO BA64-G_x000d_
CABLE DISPLAY USUARIO BA64-G RS232 TO RJ45_x000d_
CABLE TECLADO MINI-DIN 3.0M 6POS. M/M</v>
      </c>
      <c r="L1851" t="str">
        <v>Se procede a realizar cambio de teclado en pos #01 con número  de inventario 1750057730 el cual presenta falla; se cambia en su totalidad cable display; cable teclado; base display y teclado con serial B4DK0000683; luego del cambio se procede a realizar pruebas con el teclado; quedando operativo; cada una de las teclas en funcionamiento. Aunque la pos presenta la novedad que luego de ingresar el usuario inicia a sacar comprobantes y no permite salir de la pos; se reinicia pos y se vuelve a verificar; tanto con las teclas no permite salir al usuario; usuario indican que la pos no se usa desde hace mucho y tiende a quedarse  realizando el mismo proceso; se le comenta a personal de Cencosud de soporte Harold Gonzalez; e indica que se debe llamar a soporte 7*24 para que briden una respuesta al caso. Cambio del teclado se realiza correctamente</v>
      </c>
      <c r="M1851">
        <v>44728</v>
      </c>
      <c r="N1851">
        <v>44729</v>
      </c>
      <c r="O1851" t="str">
        <v>M042 METRO IBAGUE</v>
      </c>
      <c r="P1851" t="str">
        <v>IBAGUE</v>
      </c>
      <c r="Q1851" t="str">
        <v>SERGIO LEONARDO CLAVIJO CAMARGO</v>
      </c>
      <c r="R1851">
        <v>1110471353</v>
      </c>
      <c r="S1851" t="str">
        <v>OCCIDENTE</v>
      </c>
    </row>
    <row r="1852" xml:space="preserve">
      <c r="A1852">
        <v>1851</v>
      </c>
      <c r="B1852">
        <v>12515911</v>
      </c>
      <c r="C1852" t="str">
        <v>REQUEST</v>
      </c>
      <c r="D1852" t="str">
        <v>CERRADO</v>
      </c>
      <c r="E1852" t="str">
        <v>TIENDA</v>
      </c>
      <c r="F1852" t="str">
        <v>ACOMPAÑAMIENTO</v>
      </c>
      <c r="G1852" t="str">
        <v>ACOMPAÑAMIENTO</v>
      </c>
      <c r="H1852" t="str">
        <v>ACOMPAÑAMIENTO</v>
      </c>
      <c r="I1852"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dia.Gracias_x000d_
AREA EN DONDE SE UBICA EL EQUIPO : piso de venta</v>
      </c>
      <c r="J1852" t="str">
        <v>NO APLICA</v>
      </c>
      <c r="K1852" t="str">
        <v>Me ayudas con esta solicitud</v>
      </c>
      <c r="L1852" t="str">
        <v>Se realiza acompañamiento en sitio durante el día sin IVA</v>
      </c>
      <c r="M1852">
        <v>44728</v>
      </c>
      <c r="N1852">
        <v>44729</v>
      </c>
      <c r="O1852" t="str">
        <v>M042 METRO IBAGUE</v>
      </c>
      <c r="P1852" t="str">
        <v>IBAGUE</v>
      </c>
      <c r="Q1852" t="str">
        <v>SERGIO LEONARDO CLAVIJO CAMARGO</v>
      </c>
      <c r="R1852">
        <v>1110471353</v>
      </c>
      <c r="S1852" t="str">
        <v>OCCIDENTE</v>
      </c>
    </row>
    <row r="1853" xml:space="preserve">
      <c r="A1853">
        <v>1852</v>
      </c>
      <c r="B1853">
        <v>12515911</v>
      </c>
      <c r="C1853" t="str">
        <v>REQUEST</v>
      </c>
      <c r="D1853" t="str">
        <v>CERRADO</v>
      </c>
      <c r="E1853" t="str">
        <v>TIENDA</v>
      </c>
      <c r="F1853" t="str">
        <v>ACOMPAÑAMIENTO</v>
      </c>
      <c r="G1853" t="str">
        <v>ACOMPAÑAMIENTO</v>
      </c>
      <c r="H1853" t="str">
        <v>ACOMPAÑAMIENTO</v>
      </c>
      <c r="I1853"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dia.Gracias_x000d_
AREA EN DONDE SE UBICA EL EQUIPO : piso de venta</v>
      </c>
      <c r="J1853" t="str">
        <v>NO APLICA</v>
      </c>
      <c r="K1853" t="str">
        <v>Me ayudas con esta solicitud</v>
      </c>
      <c r="L1853" t="str">
        <v>Se realiza acompañamiento en sitio durante el día sin IVA</v>
      </c>
      <c r="M1853">
        <v>44728</v>
      </c>
      <c r="N1853">
        <v>44729</v>
      </c>
      <c r="O1853" t="str">
        <v>M042 METRO IBAGUE</v>
      </c>
      <c r="P1853" t="str">
        <v>IBAGUE</v>
      </c>
      <c r="Q1853" t="str">
        <v>SERGIO LEONARDO CLAVIJO CAMARGO</v>
      </c>
      <c r="R1853">
        <v>1110471353</v>
      </c>
      <c r="S1853" t="str">
        <v>OCCIDENTE</v>
      </c>
    </row>
    <row r="1854" xml:space="preserve">
      <c r="A1854">
        <v>1853</v>
      </c>
      <c r="B1854">
        <v>12515921</v>
      </c>
      <c r="C1854" t="str">
        <v>REQUEST</v>
      </c>
      <c r="D1854" t="str">
        <v>CERRADO</v>
      </c>
      <c r="E1854" t="str">
        <v>TIENDA</v>
      </c>
      <c r="F1854" t="str">
        <v>ACOMPAÑAMIENTO</v>
      </c>
      <c r="G1854" t="str">
        <v>ACOMPAÑAMIENTO</v>
      </c>
      <c r="H1854" t="str">
        <v>ACOMPAÑAMIENTO</v>
      </c>
      <c r="I1854"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 Gracias_x000d_
AREA EN DONDE SE UBICA EL EQUIPO : piso de venta</v>
      </c>
      <c r="J1854" t="str">
        <v>NO APLICA</v>
      </c>
      <c r="K1854" t="str">
        <v>Me ayudas con esta solicitud</v>
      </c>
      <c r="L1854" t="str">
        <v>Se realiza acompañamiento en sitio durante el día sin IVA</v>
      </c>
      <c r="M1854">
        <v>44728</v>
      </c>
      <c r="N1854">
        <v>44729</v>
      </c>
      <c r="O1854" t="str">
        <v>J036 JUMBO POPAYAN CAMPANARIO</v>
      </c>
      <c r="P1854" t="str">
        <v>POPAYAN</v>
      </c>
      <c r="Q1854" t="str">
        <v>DANIEL FERNANDO PAREDES ARTEAGA</v>
      </c>
      <c r="R1854">
        <v>10301691</v>
      </c>
      <c r="S1854" t="str">
        <v>OCCIDENTE</v>
      </c>
    </row>
    <row r="1855" xml:space="preserve">
      <c r="A1855">
        <v>1854</v>
      </c>
      <c r="B1855">
        <v>12515921</v>
      </c>
      <c r="C1855" t="str">
        <v>REQUEST</v>
      </c>
      <c r="D1855" t="str">
        <v>CERRADO</v>
      </c>
      <c r="E1855" t="str">
        <v>TIENDA</v>
      </c>
      <c r="F1855" t="str">
        <v>ACOMPAÑAMIENTO</v>
      </c>
      <c r="G1855" t="str">
        <v>ACOMPAÑAMIENTO</v>
      </c>
      <c r="H1855" t="str">
        <v>ACOMPAÑAMIENTO</v>
      </c>
      <c r="I1855"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 Gracias_x000d_
AREA EN DONDE SE UBICA EL EQUIPO : piso de venta</v>
      </c>
      <c r="J1855" t="str">
        <v>NO APLICA</v>
      </c>
      <c r="K1855" t="str">
        <v>Me ayudas con esta solicitud</v>
      </c>
      <c r="L1855" t="str">
        <v>Se realiza acompañamiento en sitio durante el día sin IVA</v>
      </c>
      <c r="M1855">
        <v>44728</v>
      </c>
      <c r="N1855">
        <v>44729</v>
      </c>
      <c r="O1855" t="str">
        <v>J036 JUMBO POPAYAN CAMPANARIO</v>
      </c>
      <c r="P1855" t="str">
        <v>POPAYAN</v>
      </c>
      <c r="Q1855" t="str">
        <v>DANIEL FERNANDO PAREDES ARTEAGA</v>
      </c>
      <c r="R1855">
        <v>10301691</v>
      </c>
      <c r="S1855" t="str">
        <v>OCCIDENTE</v>
      </c>
    </row>
    <row r="1856" xml:space="preserve">
      <c r="A1856">
        <v>1855</v>
      </c>
      <c r="B1856">
        <v>12515921</v>
      </c>
      <c r="C1856" t="str">
        <v>REQUEST</v>
      </c>
      <c r="D1856" t="str">
        <v>CERRADO</v>
      </c>
      <c r="E1856" t="str">
        <v>TIENDA</v>
      </c>
      <c r="F1856" t="str">
        <v>ACOMPAÑAMIENTO</v>
      </c>
      <c r="G1856" t="str">
        <v>ACOMPAÑAMIENTO</v>
      </c>
      <c r="H1856" t="str">
        <v>ACOMPAÑAMIENTO</v>
      </c>
      <c r="I1856"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 Gracias_x000d_
AREA EN DONDE SE UBICA EL EQUIPO : piso de venta</v>
      </c>
      <c r="J1856" t="str">
        <v>NO APLICA</v>
      </c>
      <c r="K1856" t="str">
        <v>Me ayudas con esta solicitud</v>
      </c>
      <c r="L1856" t="str">
        <v>Se realiza acompañamiento en sitio durante el día sin IVA</v>
      </c>
      <c r="M1856">
        <v>44728</v>
      </c>
      <c r="N1856">
        <v>44729</v>
      </c>
      <c r="O1856" t="str">
        <v>J036 JUMBO POPAYAN CAMPANARIO</v>
      </c>
      <c r="P1856" t="str">
        <v>POPAYAN</v>
      </c>
      <c r="Q1856" t="str">
        <v>DANIEL FERNANDO PAREDES ARTEAGA</v>
      </c>
      <c r="R1856">
        <v>10301691</v>
      </c>
      <c r="S1856" t="str">
        <v>OCCIDENTE</v>
      </c>
    </row>
    <row r="1857" xml:space="preserve">
      <c r="A1857">
        <v>1856</v>
      </c>
      <c r="B1857">
        <v>12515931</v>
      </c>
      <c r="C1857" t="str">
        <v>REQUEST</v>
      </c>
      <c r="D1857" t="str">
        <v>CERRADO</v>
      </c>
      <c r="E1857" t="str">
        <v>TIENDA</v>
      </c>
      <c r="F1857" t="str">
        <v>ACOMPAÑAMIENTO</v>
      </c>
      <c r="G1857" t="str">
        <v>ACOMPAÑAMIENTO</v>
      </c>
      <c r="H1857" t="str">
        <v>ACOMPAÑAMIENTO</v>
      </c>
      <c r="I1857" t="str" xml:space="preserve">
        <v xml:space="preserve">Datos usuario_x000d_
Nombre: Wilson Ferney Castiblanco Meneses_x000d_
Correo: Ferney.Castiblanco@cencosud.com.co_x000d_
Usuario AD: WFCastib_x000d_
Pais: Colombia_x000d_
Ubicacion: J047 JUMBO GIRARDOT_x000d_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 Gracias_x000d_
Indicar la ubicacion del computador en la tienda o sede: piso de venta</v>
      </c>
      <c r="J1857" t="str">
        <v>NO APLICA</v>
      </c>
      <c r="K1857" t="str">
        <v>Me ayudas con esta solicitud</v>
      </c>
      <c r="L1857" t="str">
        <v>Se realiza acompañamiento en sitio durante el día sin IVA</v>
      </c>
      <c r="M1857">
        <v>44728</v>
      </c>
      <c r="N1857">
        <v>44729</v>
      </c>
      <c r="O1857" t="str">
        <v>J047 JUMBO GIRARDOT</v>
      </c>
      <c r="P1857" t="str">
        <v>GIRARDOT</v>
      </c>
      <c r="Q1857" t="str">
        <v>RAFAEL ARDILA PUENTES</v>
      </c>
      <c r="R1857">
        <v>1018419858</v>
      </c>
      <c r="S1857" t="str">
        <v>OCCIDENTE</v>
      </c>
    </row>
    <row r="1858" xml:space="preserve">
      <c r="A1858">
        <v>1857</v>
      </c>
      <c r="B1858">
        <v>12515931</v>
      </c>
      <c r="C1858" t="str">
        <v>REQUEST</v>
      </c>
      <c r="D1858" t="str">
        <v>CERRADO</v>
      </c>
      <c r="E1858" t="str">
        <v>TIENDA</v>
      </c>
      <c r="F1858" t="str">
        <v>ACOMPAÑAMIENTO</v>
      </c>
      <c r="G1858" t="str">
        <v>ACOMPAÑAMIENTO</v>
      </c>
      <c r="H1858" t="str">
        <v>ACOMPAÑAMIENTO</v>
      </c>
      <c r="I1858" t="str" xml:space="preserve">
        <v xml:space="preserve">Datos usuario_x000d_
Nombre: Wilson Ferney Castiblanco Meneses_x000d_
Correo: Ferney.Castiblanco@cencosud.com.co_x000d_
Usuario AD: WFCastib_x000d_
Pais: Colombia_x000d_
Ubicacion: J047 JUMBO GIRARDOT_x000d_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 Gracias_x000d_
Indicar la ubicacion del computador en la tienda o sede: piso de venta</v>
      </c>
      <c r="J1858" t="str">
        <v>NO APLICA</v>
      </c>
      <c r="K1858" t="str">
        <v>Me ayudas con esta solicitud</v>
      </c>
      <c r="L1858" t="str">
        <v>Se realiza acompañamiento en sitio durante el día sin IVA</v>
      </c>
      <c r="M1858">
        <v>44728</v>
      </c>
      <c r="N1858">
        <v>44729</v>
      </c>
      <c r="O1858" t="str">
        <v>J047 JUMBO GIRARDOT</v>
      </c>
      <c r="P1858" t="str">
        <v>GIRARDOT</v>
      </c>
      <c r="Q1858" t="str">
        <v>RAFAEL ARDILA PUENTES</v>
      </c>
      <c r="R1858">
        <v>1018419858</v>
      </c>
      <c r="S1858" t="str">
        <v>OCCIDENTE</v>
      </c>
    </row>
    <row r="1859" xml:space="preserve">
      <c r="A1859">
        <v>1858</v>
      </c>
      <c r="B1859">
        <v>12510777</v>
      </c>
      <c r="C1859" t="str">
        <v>REQUEST</v>
      </c>
      <c r="D1859" t="str">
        <v>CERRADO</v>
      </c>
      <c r="E1859" t="str">
        <v>ANTENAS</v>
      </c>
      <c r="F1859" t="str">
        <v>PDA</v>
      </c>
      <c r="G1859" t="str">
        <v>PDA</v>
      </c>
      <c r="H1859" t="str">
        <v>HONEYWELL</v>
      </c>
      <c r="I1859" t="str" xml:space="preserve">
        <v xml:space="preserve">Datos usuario_x000d_
Nombre: Luz Angela Romero Valencia_x000d_
Correo: Luz.Romero@cencosud.com.co_x000d_
Usuario AD: LARomerV_x000d_
Pais: Colombia_x000d_
Ubicacion: M179 METRO PITALITO_x000d_
Zona: Colombia Occidente_x000d_
Unidad de Negocio: Supermercados_x000d_
Servicio: Tiendas &amp; Centros de Distribucion_x000d_
Telefono: 3202587367_x000d_
Anexo: 8366005_x000d_
Descripcion: PDT HONEY asignada a antena control perdidas esta sin señal; no permite ingresar aplicacion centralizada</v>
      </c>
      <c r="J1859" t="str">
        <v>NO APLICA</v>
      </c>
      <c r="K1859" t="str">
        <v>Jefe su autorizacion para envio del tecnico; revision de configuracion pdt de la antena que no tiene senal</v>
      </c>
      <c r="L1859" t="str">
        <v>Se realizan parámetros de bioseguridad. Se valida ubicación de la pdt y solicitamos al usuario nos la facilite. La pdt presenta inconvenientes de ingreso a página de centralización de control perdidas. Se valida con la usuaria la cual indica la pdt ha presentado problemas de ingreso a centralización. Ingresamos a modo administrador y procedemos a validar la url la cual se encuentra a normalidad. Validamos los parámetros de red y conexión a la wlan correspondiente con su password correspondiente. Procedemos con el reinicio de la misma. Retiramos batería de la pdt tambien en las pruebas correspondientes y la usuaria ingresa a satisfacción. Se da por finalizada la actividad y se procede con el cierre del ticket.</v>
      </c>
      <c r="M1859">
        <v>44728</v>
      </c>
      <c r="N1859">
        <v>44729</v>
      </c>
      <c r="O1859" t="str">
        <v>M179 METRO PITALITO</v>
      </c>
      <c r="P1859" t="str">
        <v>PITALITO</v>
      </c>
      <c r="Q1859" t="str">
        <v>EMERSON PALACIOS MARTINEZ</v>
      </c>
      <c r="R1859">
        <v>13723524</v>
      </c>
      <c r="S1859" t="str">
        <v>OCCIDENTE</v>
      </c>
    </row>
    <row r="1860">
      <c r="A1860">
        <v>1859</v>
      </c>
      <c r="B1860" t="str">
        <v>ACOMPAÑAMIENTO</v>
      </c>
      <c r="C1860" t="str">
        <v>ACOMPAÑAMIENTO</v>
      </c>
      <c r="D1860" t="str">
        <v>CERRADO</v>
      </c>
      <c r="E1860" t="str">
        <v>CRC</v>
      </c>
      <c r="F1860" t="str">
        <v>ACOMPAÑAMIENTO</v>
      </c>
      <c r="G1860" t="str">
        <v>ACOMPAÑAMIENTO</v>
      </c>
      <c r="H1860" t="str">
        <v>ACOMPAÑAMIENTO</v>
      </c>
      <c r="I1860" t="str">
        <v>Gestión de soporte técnico en el Centro de Reparación</v>
      </c>
      <c r="J1860" t="str">
        <v>NO APLICA</v>
      </c>
      <c r="K1860" t="str">
        <v>Gestión de soporte técnico en el Centro de Reparación</v>
      </c>
      <c r="L1860" t="str">
        <v>Se realiza actividad de acompañamiento en CRC</v>
      </c>
      <c r="M1860">
        <v>44729</v>
      </c>
      <c r="N1860">
        <v>44729</v>
      </c>
      <c r="O1860" t="str">
        <v>CENTRO DE REPARACIÓN</v>
      </c>
      <c r="P1860" t="str">
        <v>BOGOTA</v>
      </c>
      <c r="Q1860" t="str">
        <v>DIEGO ALBERTO TORRES CRUZ</v>
      </c>
      <c r="R1860">
        <v>1000466791</v>
      </c>
      <c r="S1860" t="str">
        <v>BOGOTA</v>
      </c>
    </row>
    <row r="1861">
      <c r="A1861">
        <v>1860</v>
      </c>
      <c r="B1861" t="str">
        <v>ACOMPAÑAMIENTO</v>
      </c>
      <c r="C1861" t="str">
        <v>ACOMPAÑAMIENTO</v>
      </c>
      <c r="D1861" t="str">
        <v>CERRADO</v>
      </c>
      <c r="E1861" t="str">
        <v>CRC</v>
      </c>
      <c r="F1861" t="str">
        <v>ACOMPAÑAMIENTO</v>
      </c>
      <c r="G1861" t="str">
        <v>ACOMPAÑAMIENTO</v>
      </c>
      <c r="H1861" t="str">
        <v>ACOMPAÑAMIENTO</v>
      </c>
      <c r="I1861" t="str">
        <v>Gestión de soporte técnico en el Centro de Reparación</v>
      </c>
      <c r="J1861" t="str">
        <v>NO APLICA</v>
      </c>
      <c r="K1861" t="str">
        <v>Gestión de soporte técnico en el Centro de Reparación</v>
      </c>
      <c r="L1861" t="str">
        <v>Se realiza actividad de acompañamiento en CRC</v>
      </c>
      <c r="M1861">
        <v>44729</v>
      </c>
      <c r="N1861">
        <v>44729</v>
      </c>
      <c r="O1861" t="str">
        <v>CENTRO DE REPARACIÓN</v>
      </c>
      <c r="P1861" t="str">
        <v>BOGOTA</v>
      </c>
      <c r="Q1861" t="str">
        <v>DIEGO ALBERTO TORRES CRUZ</v>
      </c>
      <c r="R1861">
        <v>1000466791</v>
      </c>
      <c r="S1861" t="str">
        <v>BOGOTA</v>
      </c>
    </row>
    <row r="1862">
      <c r="A1862">
        <v>1861</v>
      </c>
      <c r="B1862" t="str">
        <v>ACOMPAÑAMIENTO</v>
      </c>
      <c r="C1862" t="str">
        <v>ACOMPAÑAMIENTO</v>
      </c>
      <c r="D1862" t="str">
        <v>CERRADO</v>
      </c>
      <c r="E1862" t="str">
        <v>CRC</v>
      </c>
      <c r="F1862" t="str">
        <v>ACOMPAÑAMIENTO</v>
      </c>
      <c r="G1862" t="str">
        <v>ACOMPAÑAMIENTO</v>
      </c>
      <c r="H1862" t="str">
        <v>ACOMPAÑAMIENTO</v>
      </c>
      <c r="I1862" t="str">
        <v>Gestión de soporte técnico en el Centro de Reparación</v>
      </c>
      <c r="J1862" t="str">
        <v>NO APLICA</v>
      </c>
      <c r="K1862" t="str">
        <v>Gestión de soporte técnico en el Centro de Reparación</v>
      </c>
      <c r="L1862" t="str">
        <v>Se realiza actividad de acompañamiento en CRC</v>
      </c>
      <c r="M1862">
        <v>44729</v>
      </c>
      <c r="N1862">
        <v>44729</v>
      </c>
      <c r="O1862" t="str">
        <v>CENTRO DE REPARACIÓN</v>
      </c>
      <c r="P1862" t="str">
        <v>BOGOTA</v>
      </c>
      <c r="Q1862" t="str">
        <v>DIEGO ALBERTO TORRES CRUZ</v>
      </c>
      <c r="R1862">
        <v>1000466791</v>
      </c>
      <c r="S1862" t="str">
        <v>BOGOTA</v>
      </c>
    </row>
    <row r="1863">
      <c r="A1863">
        <v>1862</v>
      </c>
      <c r="B1863" t="str">
        <v>ACOMPAÑAMIENTO</v>
      </c>
      <c r="C1863" t="str">
        <v>ACOMPAÑAMIENTO</v>
      </c>
      <c r="D1863" t="str">
        <v>CERRADO</v>
      </c>
      <c r="E1863" t="str">
        <v>TIENDA</v>
      </c>
      <c r="F1863" t="str">
        <v>ACOMPAÑAMIENTO</v>
      </c>
      <c r="G1863" t="str">
        <v>ACOMPAÑAMIENTO</v>
      </c>
      <c r="H1863" t="str">
        <v>ACOMPAÑAMIENTO</v>
      </c>
      <c r="I1863" t="str">
        <v>Solicitud de técnico para apoyar atención de casos en tienda</v>
      </c>
      <c r="J1863" t="str">
        <v>NO APLICA</v>
      </c>
      <c r="K1863" t="str">
        <v>Acompañamiento</v>
      </c>
      <c r="L1863" t="str">
        <v>Se realiza actividad de acompañamiento en tienda</v>
      </c>
      <c r="M1863">
        <v>44728</v>
      </c>
      <c r="N1863">
        <v>44728</v>
      </c>
      <c r="O1863" t="str">
        <v>M032 LA 70</v>
      </c>
      <c r="P1863" t="str">
        <v>CALI</v>
      </c>
      <c r="Q1863" t="str">
        <v>LINA FERNANDA ARBOLEDA PRECIADO</v>
      </c>
      <c r="R1863">
        <v>1143832224</v>
      </c>
      <c r="S1863" t="str">
        <v>OCCIDENTE</v>
      </c>
    </row>
    <row r="1864">
      <c r="A1864">
        <v>1863</v>
      </c>
      <c r="B1864" t="str">
        <v>ACOMPAÑAMIENTO</v>
      </c>
      <c r="C1864" t="str">
        <v>ACOMPAÑAMIENTO</v>
      </c>
      <c r="D1864" t="str">
        <v>CERRADO</v>
      </c>
      <c r="E1864" t="str">
        <v>TIENDA</v>
      </c>
      <c r="F1864" t="str">
        <v>ACOMPAÑAMIENTO</v>
      </c>
      <c r="G1864" t="str">
        <v>ACOMPAÑAMIENTO</v>
      </c>
      <c r="H1864" t="str">
        <v>ACOMPAÑAMIENTO</v>
      </c>
      <c r="I1864" t="str">
        <v>Solicitud de técnico para apoyar atención de casos en tienda</v>
      </c>
      <c r="J1864" t="str">
        <v>NO APLICA</v>
      </c>
      <c r="K1864" t="str">
        <v>Acompañamiento</v>
      </c>
      <c r="L1864" t="str">
        <v>Se realiza actividad de acompañamiento en tienda</v>
      </c>
      <c r="M1864">
        <v>44728</v>
      </c>
      <c r="N1864">
        <v>44728</v>
      </c>
      <c r="O1864" t="str">
        <v>M032 LA 70</v>
      </c>
      <c r="P1864" t="str">
        <v>CALI</v>
      </c>
      <c r="Q1864" t="str">
        <v>LINA FERNANDA ARBOLEDA PRECIADO</v>
      </c>
      <c r="R1864">
        <v>1143832224</v>
      </c>
      <c r="S1864" t="str">
        <v>OCCIDENTE</v>
      </c>
    </row>
    <row r="1865" xml:space="preserve">
      <c r="A1865">
        <v>1864</v>
      </c>
      <c r="B1865">
        <v>12507655</v>
      </c>
      <c r="C1865" t="str">
        <v>REQUEST</v>
      </c>
      <c r="D1865" t="str">
        <v>CERRADO</v>
      </c>
      <c r="E1865" t="str">
        <v>BAZAR</v>
      </c>
      <c r="F1865" t="str">
        <v>PDA</v>
      </c>
      <c r="G1865" t="str">
        <v>PDA</v>
      </c>
      <c r="H1865" t="str">
        <v>HONEYWELL</v>
      </c>
      <c r="I1865" t="str" xml:space="preserve">
        <v xml:space="preserve">Datos usuario_x000d_
Nombre: Ivan Herrera Mora_x000d_
Correo: Ivan.Herrera@cencosud.com.co_x000d_
Usuario AD: IHerrera_x000d_
Pais: Colombia_x000d_
Ubicacion: J126 JUMBO SAN SILVESTRE_x000d_
Zona: Colombia Oriente_x000d_
Unidad de Negocio: RETAIL FINANCIERO_x000d_
Servicio: Tiendas &amp; Centros de Distribucion_x000d_
Telefono: 3002536853_x000d_
Anexo: 7126411_x000d_
Descripcion: PRODUCTO EL CUAL SE ENCUENTRA DESCOFIGURADO Y TAMPOCO DA SEÑAL PARA TRABAJAR_x000d_
Seccion en la tienda o ubicacion del usuario: BAZAR_x000d_
Jefe de area asignacion de la PDT: IVAN HERRERA MORA</v>
      </c>
      <c r="J1865" t="str">
        <v>NO APLICA</v>
      </c>
      <c r="K1865" t="str">
        <v>Me apoyan a configurar esta pdt ; me indica el usuario que esta ingresando con los usuario pero no le permite</v>
      </c>
      <c r="L1865" t="str">
        <v>Se revisa PDA con novedad que se encontraba bloqueada por contraseña de dispositivo y ningúno del personal de área recordaba. Se procede a resetear de fábrica la PDAy hacer todas las configuraciones como lo indica el manual de instalación. Se hacen pruebas de funcionamiento y red con usuario. Funcionamiento OK. La PDA fue entregada con el contralor.</v>
      </c>
      <c r="M1865">
        <v>44733</v>
      </c>
      <c r="N1865">
        <v>44733</v>
      </c>
      <c r="O1865" t="str">
        <v>J126 JUMBO SAN SILVESTRE</v>
      </c>
      <c r="P1865" t="str">
        <v>BARRANCABERMEJA</v>
      </c>
      <c r="Q1865" t="str">
        <v>LUIS CARLOS ROJAS ACOSTA</v>
      </c>
      <c r="R1865">
        <v>1096188137</v>
      </c>
      <c r="S1865" t="str">
        <v>ORIENTE</v>
      </c>
    </row>
    <row r="1866" xml:space="preserve">
      <c r="A1866">
        <v>1865</v>
      </c>
      <c r="B1866">
        <v>12518457</v>
      </c>
      <c r="C1866" t="str">
        <v>INCIDENT</v>
      </c>
      <c r="D1866" t="str">
        <v>CERRADO</v>
      </c>
      <c r="E1866" t="str">
        <v>ATC</v>
      </c>
      <c r="F1866" t="str">
        <v>TELEFONO</v>
      </c>
      <c r="G1866" t="str">
        <v>TELEFONO</v>
      </c>
      <c r="H1866" t="str">
        <v>CISCO</v>
      </c>
      <c r="I1866"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buenas tardes. Espero que se encuentren muy bien de la mano de Dios. Lo siguiente es para manifestarles que estamos necesitando un telefono para el modulo de atencion al cliente; ya que el que tenemos esta presentando molestias a la hora de llamar ;tiene los numeros demasiado adheridos y se nos esta dificultando para realizar una llamada a otras dependencias. Le agradecemos de antemano._x000d_
Modelo de Telefono: El que puedan asignar; es el telefono para llamadas a Numeros fijo._x000d_
Numero de Extension: 409 Atencion al cliente.</v>
      </c>
      <c r="J1866" t="str">
        <v>NO APLICA</v>
      </c>
      <c r="K1866" t="str">
        <v>Favor Solicitamos La visita del Tecnico de isit validar el telefono de ATC y de ser necesario realizarle mantenimiento</v>
      </c>
      <c r="L1866" t="str">
        <v xml:space="preserve">Se reporta mal estado de teléfono al momento de marcar; se realizan pruebas encontrando que las teclas no funcionan con normalidad y se le debe presionar con fuerza para que estas funcionen. Se realiza limpieza de este y al momento de realizar pruebas el problema persiste por lo que se procede a buscar un teléfono en la oficina de sistemas para realizar pruebas; una vez encontrado se hace cambio de las teclas dado que el encontrado estaba en mejor estado y se pasó un borrador por los contactos de la tarjeta y los contactos del teclado para eliminar cualquier aislamiento o residuos que permitan en buen funcionamiento. Al realizar pruebas nuevamente el teléfono funciona con normalidad; el usuario realiza pruebas y recibe a conformidad. </v>
      </c>
      <c r="M1866">
        <v>44733</v>
      </c>
      <c r="N1866">
        <v>44734</v>
      </c>
      <c r="O1866" t="str">
        <v>M040 METRO RIOHACHA</v>
      </c>
      <c r="P1866" t="str">
        <v>RIOHACHA</v>
      </c>
      <c r="Q1866" t="str">
        <v>WILGER MELO PRADO</v>
      </c>
      <c r="R1866">
        <v>1118852348</v>
      </c>
      <c r="S1866" t="str">
        <v>COSTA</v>
      </c>
    </row>
    <row r="1867" xml:space="preserve">
      <c r="A1867">
        <v>1866</v>
      </c>
      <c r="B1867">
        <v>12518457</v>
      </c>
      <c r="C1867" t="str">
        <v>INCIDENT</v>
      </c>
      <c r="D1867" t="str">
        <v>CERRADO</v>
      </c>
      <c r="E1867" t="str">
        <v>ATC</v>
      </c>
      <c r="F1867" t="str">
        <v>TELEFONO</v>
      </c>
      <c r="G1867" t="str">
        <v>TELEFONO</v>
      </c>
      <c r="H1867" t="str">
        <v>CISCO</v>
      </c>
      <c r="I1867"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buenas tardes. Espero que se encuentren muy bien de la mano de Dios. Lo siguiente es para manifestarles que estamos necesitando un telefono para el modulo de atencion al cliente; ya que el que tenemos esta presentando molestias a la hora de llamar ;tiene los numeros demasiado adheridos y se nos esta dificultando para realizar una llamada a otras dependencias. Le agradecemos de antemano._x000d_
Modelo de Telefono: El que puedan asignar; es el telefono para llamadas a Numeros fijo._x000d_
Numero de Extension: 409 Atencion al cliente.</v>
      </c>
      <c r="J1867" t="str">
        <v>NO APLICA</v>
      </c>
      <c r="K1867" t="str">
        <v>Favor Solicitamos La visita del Tecnico de isit validar el telefono de ATC y de ser necesario realizarle mantenimiento</v>
      </c>
      <c r="L1867" t="str">
        <v xml:space="preserve">Se reporta mal estado de teléfono al momento de marcar; se realizan pruebas encontrando que las teclas no funcionan con normalidad y se le debe presionar con fuerza para que estas funcionen. Se realiza limpieza de este y al momento de realizar pruebas el problema persiste por lo que se procede a buscar un teléfono en la oficina de sistemas para realizar pruebas; una vez encontrado se hace cambio de las teclas dado que el encontrado estaba en mejor estado y se pasó un borrador por los contactos de la tarjeta y los contactos del teclado para eliminar cualquier aislamiento o residuos que permitan en buen funcionamiento. Al realizar pruebas nuevamente el teléfono funciona con normalidad; el usuario realiza pruebas y recibe a conformidad. </v>
      </c>
      <c r="M1867">
        <v>44733</v>
      </c>
      <c r="N1867">
        <v>44734</v>
      </c>
      <c r="O1867" t="str">
        <v>M040 METRO RIOHACHA</v>
      </c>
      <c r="P1867" t="str">
        <v>RIOHACHA</v>
      </c>
      <c r="Q1867" t="str">
        <v>WILGER MELO PRADO</v>
      </c>
      <c r="R1867">
        <v>1118852348</v>
      </c>
      <c r="S1867" t="str">
        <v>COSTA</v>
      </c>
    </row>
    <row r="1868" xml:space="preserve">
      <c r="A1868">
        <v>1867</v>
      </c>
      <c r="B1868">
        <v>12523721</v>
      </c>
      <c r="C1868" t="str">
        <v>INCIDENT</v>
      </c>
      <c r="D1868" t="str">
        <v>CERRADO</v>
      </c>
      <c r="E1868" t="str">
        <v>CAJAS</v>
      </c>
      <c r="F1868" t="str">
        <v>POS</v>
      </c>
      <c r="G1868" t="str">
        <v>POS</v>
      </c>
      <c r="H1868" t="str">
        <v>WINCOR</v>
      </c>
      <c r="I1868"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Por favor su ayuda con la pos 10 de la tienda jumbo san silvestre; ya que no se mantiene encendida; desde el dia de ayer aproximadamente a las 19:30; se apago y al momento de encenderla; carga y al intentar ingresarse al sistema se apaga de repente.</v>
      </c>
      <c r="J1868" t="str">
        <v>NO APLICA</v>
      </c>
      <c r="K1868" t="str" xml:space="preserve">
        <v xml:space="preserve">Me apoyan con la validacion de esta pos ; se esta apagando constantemente ; se realizo el cambio por otra pos de lineal para poder vender._x000d_
Pos 10 contactar a carlos bautista jefe de cajas.</v>
      </c>
      <c r="L1868" t="str">
        <v>Se hace revision de CPU pos#10; donde se identifica el problema que la cpu enciende; arranca el sistema y luego de 5-10 minutos se apaga. Se hace mantenimiento preventivo (limpieza); cambio de fuente de poder; memoria pc1 y bateria; pero la cpu sigue arrojando el mismo problema; luego de arrancar sistema se bloquea el teclado y se apaga totalmente. Este problema se generó luego de una falla eléctrica generada en la tienda; donde la cpu empezó a presentar este inconveniente. Se sugiere a personal de cencosud; hacer el cambio de cpu debido a las fallas presentadas y sin poder encontrar solución.</v>
      </c>
      <c r="M1868">
        <v>44733</v>
      </c>
      <c r="N1868">
        <v>44733</v>
      </c>
      <c r="O1868" t="str">
        <v>J126 JUMBO SAN SILVESTRE</v>
      </c>
      <c r="P1868" t="str">
        <v>BARRANCABERMEJA</v>
      </c>
      <c r="Q1868" t="str">
        <v>LUIS CARLOS ROJAS ACOSTA</v>
      </c>
      <c r="R1868">
        <v>1096188137</v>
      </c>
      <c r="S1868" t="str">
        <v>ORIENTE</v>
      </c>
    </row>
    <row r="1869" xml:space="preserve">
      <c r="A1869">
        <v>1868</v>
      </c>
      <c r="B1869">
        <v>12511110</v>
      </c>
      <c r="C1869" t="str">
        <v>REQUEST</v>
      </c>
      <c r="D1869" t="str">
        <v>CERRADO</v>
      </c>
      <c r="E1869" t="str">
        <v>CARNES</v>
      </c>
      <c r="F1869" t="str">
        <v>BALANZA</v>
      </c>
      <c r="G1869" t="str">
        <v>MESA</v>
      </c>
      <c r="H1869" t="str">
        <v>METTLER</v>
      </c>
      <c r="I1869"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Balanza nueva no tiene los cod cargados_x000d_
Area en donde se encuentra la Balanza: carnes_x000d_
</v>
      </c>
      <c r="J1869" t="str">
        <v>NO APLICA</v>
      </c>
      <c r="K1869"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Balanza nueva no tiene los cod cargados_x000d_
Area en donde se encuentra la Balanza: carnes_x000d_
</v>
      </c>
      <c r="L1869" t="str">
        <v>Se procede a realizar validación de equipo balanza de mesa la cual se necesita realizar cambio de IP; indicado por el soporte de sistemas de Cencosud Alveiro Hoyos. Se modifica la IP y se envían los datos correspondientes para desbloqueo por MAC de la máquina. Se valida con el soporte de sistemas donde informa que la conectividad quedo satisfactoria se deja máquina operativa.</v>
      </c>
      <c r="M1869">
        <v>44725</v>
      </c>
      <c r="N1869">
        <v>44725</v>
      </c>
      <c r="O1869" t="str">
        <v>J045 JUMBO AV.DEL FERROCARRIL SANTA MARTA</v>
      </c>
      <c r="P1869" t="str">
        <v>SANTA MARTA</v>
      </c>
      <c r="Q1869" t="str">
        <v>ENRIQUE RAFAEL PONZON ORTEGA</v>
      </c>
      <c r="R1869">
        <v>1082888515</v>
      </c>
      <c r="S1869" t="str">
        <v>COSTA</v>
      </c>
    </row>
    <row r="1870" xml:space="preserve">
      <c r="A1870">
        <v>1869</v>
      </c>
      <c r="B1870">
        <v>12523721</v>
      </c>
      <c r="C1870" t="str">
        <v>INCIDENT</v>
      </c>
      <c r="D1870" t="str">
        <v>CERRADO</v>
      </c>
      <c r="E1870" t="str">
        <v>CAJAS</v>
      </c>
      <c r="F1870" t="str">
        <v>POS</v>
      </c>
      <c r="G1870" t="str">
        <v>POS</v>
      </c>
      <c r="H1870" t="str">
        <v>WINCOR</v>
      </c>
      <c r="I1870"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Por favor su ayuda con la pos 10 de la tienda jumbo san silvestre; ya que no se mantiene encendida; desde el dia de ayer aproximadamente a las 19:30; se apago y al momento de encenderla; carga y al intentar ingresarse al sistema se apaga de repente.</v>
      </c>
      <c r="J1870" t="str">
        <v>NO APLICA</v>
      </c>
      <c r="K1870" t="str" xml:space="preserve">
        <v xml:space="preserve">Me apoyan con la validacion de esta pos ; se esta apagando constantemente ; se realizo el cambio por otra pos de lineal para poder vender._x000d_
Pos 10 contactar a carlos bautista jefe de cajas.</v>
      </c>
      <c r="L1870" t="str">
        <v>Se hace revision de CPU pos#10; donde se identifica el problema que la cpu enciende; arranca el sistema y luego de 5-10 minutos se apaga. Se hace mantenimiento preventivo (limpieza); cambio de fuente de poder; memoria pc1 y bateria; pero la cpu sigue arrojando el mismo problema; luego de arrancar sistema se bloquea el teclado y se apaga totalmente. Este problema se generó luego de una falla eléctrica generada en la tienda; donde la cpu empezó a presentar este inconveniente. Se sugiere a personal de cencosud; hacer el cambio de cpu debido a las fallas presentadas y sin poder encontrar solución.</v>
      </c>
      <c r="M1870">
        <v>44733</v>
      </c>
      <c r="N1870">
        <v>44733</v>
      </c>
      <c r="O1870" t="str">
        <v>J126 JUMBO SAN SILVESTRE</v>
      </c>
      <c r="P1870" t="str">
        <v>BARRANCABERMEJA</v>
      </c>
      <c r="Q1870" t="str">
        <v>LUIS CARLOS ROJAS ACOSTA</v>
      </c>
      <c r="R1870">
        <v>1096188137</v>
      </c>
      <c r="S1870" t="str">
        <v>ORIENTE</v>
      </c>
    </row>
    <row r="1871">
      <c r="A1871">
        <v>1870</v>
      </c>
      <c r="B1871" t="str">
        <v>ACOMPAÑAMIENTO</v>
      </c>
      <c r="C1871" t="str">
        <v>ACOMPAÑAMIENTO</v>
      </c>
      <c r="D1871" t="str">
        <v>CERRADO</v>
      </c>
      <c r="E1871" t="str">
        <v>TIENDA</v>
      </c>
      <c r="F1871" t="str">
        <v>ACOMPAÑAMIENTO</v>
      </c>
      <c r="G1871" t="str">
        <v>ACOMPAÑAMIENTO</v>
      </c>
      <c r="H1871" t="str">
        <v>ACOMPAÑAMIENTO</v>
      </c>
      <c r="I1871" t="str">
        <v>Solicitud de técnico para apoyar atención de casos en tienda</v>
      </c>
      <c r="J1871" t="str">
        <v>NO APLICA</v>
      </c>
      <c r="K1871" t="str">
        <v>Acompañamiento</v>
      </c>
      <c r="L1871" t="str">
        <v>Se realiza actividad de acompañamiento en tienda</v>
      </c>
      <c r="M1871">
        <v>44733</v>
      </c>
      <c r="N1871">
        <v>44733</v>
      </c>
      <c r="O1871" t="str">
        <v>J031 CALI CHIPICHAPE</v>
      </c>
      <c r="P1871" t="str">
        <v>CALI</v>
      </c>
      <c r="Q1871" t="str">
        <v>LINA FERNANDA ARBOLEDA PRECIADO</v>
      </c>
      <c r="R1871">
        <v>1143832224</v>
      </c>
      <c r="S1871" t="str">
        <v>OCCIDENTE</v>
      </c>
    </row>
    <row r="1872">
      <c r="A1872">
        <v>1871</v>
      </c>
      <c r="B1872" t="str">
        <v>ACOMPAÑAMIENTO</v>
      </c>
      <c r="C1872" t="str">
        <v>ACOMPAÑAMIENTO</v>
      </c>
      <c r="D1872" t="str">
        <v>CERRADO</v>
      </c>
      <c r="E1872" t="str">
        <v>TIENDA</v>
      </c>
      <c r="F1872" t="str">
        <v>ACOMPAÑAMIENTO</v>
      </c>
      <c r="G1872" t="str">
        <v>ACOMPAÑAMIENTO</v>
      </c>
      <c r="H1872" t="str">
        <v>ACOMPAÑAMIENTO</v>
      </c>
      <c r="I1872" t="str">
        <v>Solicitud de técnico para apoyar atención de casos en tienda</v>
      </c>
      <c r="J1872" t="str">
        <v>NO APLICA</v>
      </c>
      <c r="K1872" t="str">
        <v>Acompañamiento</v>
      </c>
      <c r="L1872" t="str">
        <v>Se realiza actividad de acompañamiento en tienda</v>
      </c>
      <c r="M1872">
        <v>44733</v>
      </c>
      <c r="N1872">
        <v>44733</v>
      </c>
      <c r="O1872" t="str">
        <v>J031 CALI CHIPICHAPE</v>
      </c>
      <c r="P1872" t="str">
        <v>CALI</v>
      </c>
      <c r="Q1872" t="str">
        <v>LINA FERNANDA ARBOLEDA PRECIADO</v>
      </c>
      <c r="R1872">
        <v>1143832224</v>
      </c>
      <c r="S1872" t="str">
        <v>OCCIDENTE</v>
      </c>
    </row>
    <row r="1873">
      <c r="A1873">
        <v>1872</v>
      </c>
      <c r="B1873" t="str">
        <v>ACOMPAÑAMIENTO</v>
      </c>
      <c r="C1873" t="str">
        <v>ACOMPAÑAMIENTO</v>
      </c>
      <c r="D1873" t="str">
        <v>CERRADO</v>
      </c>
      <c r="E1873" t="str">
        <v>TIENDA</v>
      </c>
      <c r="F1873" t="str">
        <v>ACOMPAÑAMIENTO</v>
      </c>
      <c r="G1873" t="str">
        <v>ACOMPAÑAMIENTO</v>
      </c>
      <c r="H1873" t="str">
        <v>ACOMPAÑAMIENTO</v>
      </c>
      <c r="I1873" t="str">
        <v>Solicitud de técnico para apoyar atención de casos en tienda</v>
      </c>
      <c r="J1873" t="str">
        <v>NO APLICA</v>
      </c>
      <c r="K1873" t="str">
        <v>Acompañamiento</v>
      </c>
      <c r="L1873" t="str">
        <v>Se realiza actividad de acompañamiento en tienda</v>
      </c>
      <c r="M1873">
        <v>44733</v>
      </c>
      <c r="N1873">
        <v>44733</v>
      </c>
      <c r="O1873" t="str">
        <v>J031 CALI CHIPICHAPE</v>
      </c>
      <c r="P1873" t="str">
        <v>CALI</v>
      </c>
      <c r="Q1873" t="str">
        <v>LINA FERNANDA ARBOLEDA PRECIADO</v>
      </c>
      <c r="R1873">
        <v>1143832224</v>
      </c>
      <c r="S1873" t="str">
        <v>OCCIDENTE</v>
      </c>
    </row>
    <row r="1874">
      <c r="A1874">
        <v>1873</v>
      </c>
      <c r="B1874" t="str">
        <v>ACOMPAÑAMIENTO</v>
      </c>
      <c r="C1874" t="str">
        <v>ACOMPAÑAMIENTO</v>
      </c>
      <c r="D1874" t="str">
        <v>CERRADO</v>
      </c>
      <c r="E1874" t="str">
        <v>CRC</v>
      </c>
      <c r="F1874" t="str">
        <v>ACOMPAÑAMIENTO</v>
      </c>
      <c r="G1874" t="str">
        <v>ACOMPAÑAMIENTO</v>
      </c>
      <c r="H1874" t="str">
        <v>ACOMPAÑAMIENTO</v>
      </c>
      <c r="I1874" t="str">
        <v>Gestión de soporte técnico en el Centro de Reparación</v>
      </c>
      <c r="J1874" t="str">
        <v>NO APLICA</v>
      </c>
      <c r="K1874" t="str">
        <v>Gestión de soporte técnico en el Centro de Reparación</v>
      </c>
      <c r="L1874" t="str">
        <v>Se realiza actividad de acompañamiento en CRC</v>
      </c>
      <c r="M1874">
        <v>44733</v>
      </c>
      <c r="N1874">
        <v>44733</v>
      </c>
      <c r="O1874" t="str">
        <v>CENTRO DE REPARACIÓN</v>
      </c>
      <c r="P1874" t="str">
        <v>BOGOTA</v>
      </c>
      <c r="Q1874" t="str">
        <v>DIEGO ALBERTO TORRES CRUZ</v>
      </c>
      <c r="R1874">
        <v>1000466791</v>
      </c>
      <c r="S1874" t="str">
        <v>BOGOTA</v>
      </c>
    </row>
    <row r="1875">
      <c r="A1875">
        <v>1874</v>
      </c>
      <c r="B1875" t="str">
        <v>ACOMPAÑAMIENTO</v>
      </c>
      <c r="C1875" t="str">
        <v>ACOMPAÑAMIENTO</v>
      </c>
      <c r="D1875" t="str">
        <v>CERRADO</v>
      </c>
      <c r="E1875" t="str">
        <v>CRC</v>
      </c>
      <c r="F1875" t="str">
        <v>ACOMPAÑAMIENTO</v>
      </c>
      <c r="G1875" t="str">
        <v>ACOMPAÑAMIENTO</v>
      </c>
      <c r="H1875" t="str">
        <v>ACOMPAÑAMIENTO</v>
      </c>
      <c r="I1875" t="str">
        <v>Gestión de soporte técnico en el Centro de Reparación</v>
      </c>
      <c r="J1875" t="str">
        <v>NO APLICA</v>
      </c>
      <c r="K1875" t="str">
        <v>Gestión de soporte técnico en el Centro de Reparación</v>
      </c>
      <c r="L1875" t="str">
        <v>Se realiza actividad de acompañamiento en CRC</v>
      </c>
      <c r="M1875">
        <v>44733</v>
      </c>
      <c r="N1875">
        <v>44733</v>
      </c>
      <c r="O1875" t="str">
        <v>CENTRO DE REPARACIÓN</v>
      </c>
      <c r="P1875" t="str">
        <v>BOGOTA</v>
      </c>
      <c r="Q1875" t="str">
        <v>DIEGO ALBERTO TORRES CRUZ</v>
      </c>
      <c r="R1875">
        <v>1000466791</v>
      </c>
      <c r="S1875" t="str">
        <v>BOGOTA</v>
      </c>
    </row>
    <row r="1876">
      <c r="A1876">
        <v>1875</v>
      </c>
      <c r="B1876" t="str">
        <v>ACOMPAÑAMIENTO</v>
      </c>
      <c r="C1876" t="str">
        <v>ACOMPAÑAMIENTO</v>
      </c>
      <c r="D1876" t="str">
        <v>CERRADO</v>
      </c>
      <c r="E1876" t="str">
        <v>TIENDA</v>
      </c>
      <c r="F1876" t="str">
        <v>ACOMPAÑAMIENTO</v>
      </c>
      <c r="G1876" t="str">
        <v>ACOMPAÑAMIENTO</v>
      </c>
      <c r="H1876" t="str">
        <v>ACOMPAÑAMIENTO</v>
      </c>
      <c r="I1876" t="str">
        <v>Solicitud de técnico para apoyar atención de casos en tienda</v>
      </c>
      <c r="J1876" t="str">
        <v>NO APLICA</v>
      </c>
      <c r="K1876" t="str">
        <v>Acompañamiento</v>
      </c>
      <c r="L1876" t="str">
        <v>Se realiza actividad de acompañamiento en tienda</v>
      </c>
      <c r="M1876">
        <v>44733</v>
      </c>
      <c r="N1876">
        <v>44733</v>
      </c>
      <c r="O1876" t="str">
        <v>J022 LAS VEGAS</v>
      </c>
      <c r="P1876" t="str">
        <v>MEDELLIN</v>
      </c>
      <c r="Q1876" t="str">
        <v>YURIMAR MARQUEZ MUÑOZ</v>
      </c>
      <c r="R1876">
        <v>1045025746</v>
      </c>
      <c r="S1876" t="str">
        <v>CENTRO</v>
      </c>
    </row>
    <row r="1877">
      <c r="A1877">
        <v>1876</v>
      </c>
      <c r="B1877" t="str">
        <v>ACOMPAÑAMIENTO</v>
      </c>
      <c r="C1877" t="str">
        <v>ACOMPAÑAMIENTO</v>
      </c>
      <c r="D1877" t="str">
        <v>CERRADO</v>
      </c>
      <c r="E1877" t="str">
        <v>TIENDA</v>
      </c>
      <c r="F1877" t="str">
        <v>ACOMPAÑAMIENTO</v>
      </c>
      <c r="G1877" t="str">
        <v>ACOMPAÑAMIENTO</v>
      </c>
      <c r="H1877" t="str">
        <v>ACOMPAÑAMIENTO</v>
      </c>
      <c r="I1877" t="str">
        <v>Solicitud de técnico para apoyar atención de casos en tienda</v>
      </c>
      <c r="J1877" t="str">
        <v>NO APLICA</v>
      </c>
      <c r="K1877" t="str">
        <v>Acompañamiento</v>
      </c>
      <c r="L1877" t="str">
        <v>Se realiza actividad de acompañamiento en tienda</v>
      </c>
      <c r="M1877">
        <v>44733</v>
      </c>
      <c r="N1877">
        <v>44733</v>
      </c>
      <c r="O1877" t="str">
        <v>J022 LAS VEGAS</v>
      </c>
      <c r="P1877" t="str">
        <v>MEDELLIN</v>
      </c>
      <c r="Q1877" t="str">
        <v>YURIMAR MARQUEZ MUÑOZ</v>
      </c>
      <c r="R1877">
        <v>1045025746</v>
      </c>
      <c r="S1877" t="str">
        <v>CENTRO</v>
      </c>
    </row>
    <row r="1878">
      <c r="A1878">
        <v>1877</v>
      </c>
      <c r="B1878" t="str">
        <v>ACOMPAÑAMIENTO</v>
      </c>
      <c r="C1878" t="str">
        <v>ACOMPAÑAMIENTO</v>
      </c>
      <c r="D1878" t="str">
        <v>CERRADO</v>
      </c>
      <c r="E1878" t="str">
        <v>TIENDA</v>
      </c>
      <c r="F1878" t="str">
        <v>ACOMPAÑAMIENTO</v>
      </c>
      <c r="G1878" t="str">
        <v>ACOMPAÑAMIENTO</v>
      </c>
      <c r="H1878" t="str">
        <v>ACOMPAÑAMIENTO</v>
      </c>
      <c r="I1878" t="str">
        <v>Solicitud de técnico para apoyar atención de casos en tienda</v>
      </c>
      <c r="J1878" t="str">
        <v>NO APLICA</v>
      </c>
      <c r="K1878" t="str">
        <v>Acompañamiento</v>
      </c>
      <c r="L1878" t="str">
        <v>Se realiza actividad de acompañamiento en tienda</v>
      </c>
      <c r="M1878">
        <v>44734</v>
      </c>
      <c r="N1878">
        <v>44734</v>
      </c>
      <c r="O1878" t="str">
        <v>J024 PREMIUM PLAZA</v>
      </c>
      <c r="P1878" t="str">
        <v>MEDELLIN</v>
      </c>
      <c r="Q1878" t="str">
        <v>YURIMAR MARQUEZ MUÑOZ</v>
      </c>
      <c r="R1878">
        <v>1045025746</v>
      </c>
      <c r="S1878" t="str">
        <v>CENTRO</v>
      </c>
    </row>
    <row r="1879">
      <c r="A1879">
        <v>1878</v>
      </c>
      <c r="B1879" t="str">
        <v>ACOMPAÑAMIENTO</v>
      </c>
      <c r="C1879" t="str">
        <v>ACOMPAÑAMIENTO</v>
      </c>
      <c r="D1879" t="str">
        <v>CERRADO</v>
      </c>
      <c r="E1879" t="str">
        <v>TIENDA</v>
      </c>
      <c r="F1879" t="str">
        <v>ACOMPAÑAMIENTO</v>
      </c>
      <c r="G1879" t="str">
        <v>ACOMPAÑAMIENTO</v>
      </c>
      <c r="H1879" t="str">
        <v>ACOMPAÑAMIENTO</v>
      </c>
      <c r="I1879" t="str">
        <v>Solicitud de técnico para apoyar atención de casos en tienda</v>
      </c>
      <c r="J1879" t="str">
        <v>NO APLICA</v>
      </c>
      <c r="K1879" t="str">
        <v>Acompañamiento</v>
      </c>
      <c r="L1879" t="str">
        <v>Se realiza actividad de acompañamiento en tienda</v>
      </c>
      <c r="M1879">
        <v>44734</v>
      </c>
      <c r="N1879">
        <v>44734</v>
      </c>
      <c r="O1879" t="str">
        <v>J024 PREMIUM PLAZA</v>
      </c>
      <c r="P1879" t="str">
        <v>MEDELLIN</v>
      </c>
      <c r="Q1879" t="str">
        <v>YURIMAR MARQUEZ MUÑOZ</v>
      </c>
      <c r="R1879">
        <v>1045025746</v>
      </c>
      <c r="S1879" t="str">
        <v>CENTRO</v>
      </c>
    </row>
    <row r="1880">
      <c r="A1880">
        <v>1879</v>
      </c>
      <c r="B1880" t="str">
        <v>ACOMPAÑAMIENTO</v>
      </c>
      <c r="C1880" t="str">
        <v>ACOMPAÑAMIENTO</v>
      </c>
      <c r="D1880" t="str">
        <v>CERRADO</v>
      </c>
      <c r="E1880" t="str">
        <v>TIENDA</v>
      </c>
      <c r="F1880" t="str">
        <v>ACOMPAÑAMIENTO</v>
      </c>
      <c r="G1880" t="str">
        <v>ACOMPAÑAMIENTO</v>
      </c>
      <c r="H1880" t="str">
        <v>ACOMPAÑAMIENTO</v>
      </c>
      <c r="I1880" t="str">
        <v>Solicitud de técnico para apoyar atención de casos en tienda</v>
      </c>
      <c r="J1880" t="str">
        <v>NO APLICA</v>
      </c>
      <c r="K1880" t="str">
        <v>Acompañamiento</v>
      </c>
      <c r="L1880" t="str">
        <v>Se realiza actividad de acompañamiento en tienda</v>
      </c>
      <c r="M1880">
        <v>44734</v>
      </c>
      <c r="N1880">
        <v>44734</v>
      </c>
      <c r="O1880" t="str">
        <v>J024 PREMIUM PLAZA</v>
      </c>
      <c r="P1880" t="str">
        <v>MEDELLIN</v>
      </c>
      <c r="Q1880" t="str">
        <v>YURIMAR MARQUEZ MUÑOZ</v>
      </c>
      <c r="R1880">
        <v>1045025746</v>
      </c>
      <c r="S1880" t="str">
        <v>CENTRO</v>
      </c>
    </row>
    <row r="1881">
      <c r="A1881">
        <v>1880</v>
      </c>
      <c r="B1881" t="str">
        <v>ACOMPAÑAMIENTO</v>
      </c>
      <c r="C1881" t="str">
        <v>ACOMPAÑAMIENTO</v>
      </c>
      <c r="D1881" t="str">
        <v>CERRADO</v>
      </c>
      <c r="E1881" t="str">
        <v>CRC</v>
      </c>
      <c r="F1881" t="str">
        <v>ACOMPAÑAMIENTO</v>
      </c>
      <c r="G1881" t="str">
        <v>ACOMPAÑAMIENTO</v>
      </c>
      <c r="H1881" t="str">
        <v>ACOMPAÑAMIENTO</v>
      </c>
      <c r="I1881" t="str">
        <v>Gestión de soporte técnico en el Centro de Reparación</v>
      </c>
      <c r="J1881" t="str">
        <v>NO APLICA</v>
      </c>
      <c r="K1881" t="str">
        <v>Gestión de soporte técnico en el Centro de Reparación</v>
      </c>
      <c r="L1881" t="str">
        <v>Se realiza actividad de acompañamiento en CRC</v>
      </c>
      <c r="M1881">
        <v>44734</v>
      </c>
      <c r="N1881">
        <v>44734</v>
      </c>
      <c r="O1881" t="str">
        <v>CENTRO DE REPARACIÓN</v>
      </c>
      <c r="P1881" t="str">
        <v>BOGOTA</v>
      </c>
      <c r="Q1881" t="str">
        <v>DIEGO ALBERTO TORRES CRUZ</v>
      </c>
      <c r="R1881">
        <v>1000466791</v>
      </c>
      <c r="S1881" t="str">
        <v>BOGOTA</v>
      </c>
    </row>
    <row r="1882">
      <c r="A1882">
        <v>1881</v>
      </c>
      <c r="B1882" t="str">
        <v>ACOMPAÑAMIENTO</v>
      </c>
      <c r="C1882" t="str">
        <v>ACOMPAÑAMIENTO</v>
      </c>
      <c r="D1882" t="str">
        <v>CERRADO</v>
      </c>
      <c r="E1882" t="str">
        <v>CRC</v>
      </c>
      <c r="F1882" t="str">
        <v>ACOMPAÑAMIENTO</v>
      </c>
      <c r="G1882" t="str">
        <v>ACOMPAÑAMIENTO</v>
      </c>
      <c r="H1882" t="str">
        <v>ACOMPAÑAMIENTO</v>
      </c>
      <c r="I1882" t="str">
        <v>Gestión de soporte técnico en el Centro de Reparación</v>
      </c>
      <c r="J1882" t="str">
        <v>NO APLICA</v>
      </c>
      <c r="K1882" t="str">
        <v>Gestión de soporte técnico en el Centro de Reparación</v>
      </c>
      <c r="L1882" t="str">
        <v>Se realiza actividad de acompañamiento en CRC</v>
      </c>
      <c r="M1882">
        <v>44734</v>
      </c>
      <c r="N1882">
        <v>44734</v>
      </c>
      <c r="O1882" t="str">
        <v>CENTRO DE REPARACIÓN</v>
      </c>
      <c r="P1882" t="str">
        <v>BOGOTA</v>
      </c>
      <c r="Q1882" t="str">
        <v>DIEGO ALBERTO TORRES CRUZ</v>
      </c>
      <c r="R1882">
        <v>1000466791</v>
      </c>
      <c r="S1882" t="str">
        <v>BOGOTA</v>
      </c>
    </row>
    <row r="1883">
      <c r="A1883">
        <v>1882</v>
      </c>
      <c r="B1883" t="str">
        <v>ACOMPAÑAMIENTO</v>
      </c>
      <c r="C1883" t="str">
        <v>ACOMPAÑAMIENTO</v>
      </c>
      <c r="D1883" t="str">
        <v>CERRADO</v>
      </c>
      <c r="E1883" t="str">
        <v>CRC</v>
      </c>
      <c r="F1883" t="str">
        <v>ACOMPAÑAMIENTO</v>
      </c>
      <c r="G1883" t="str">
        <v>ACOMPAÑAMIENTO</v>
      </c>
      <c r="H1883" t="str">
        <v>ACOMPAÑAMIENTO</v>
      </c>
      <c r="I1883" t="str">
        <v>Gestión de soporte técnico en el Centro de Reparación</v>
      </c>
      <c r="J1883" t="str">
        <v>NO APLICA</v>
      </c>
      <c r="K1883" t="str">
        <v>Gestión de soporte técnico en el Centro de Reparación</v>
      </c>
      <c r="L1883" t="str">
        <v>Se realiza actividad de acompañamiento en CRC</v>
      </c>
      <c r="M1883">
        <v>44734</v>
      </c>
      <c r="N1883">
        <v>44734</v>
      </c>
      <c r="O1883" t="str">
        <v>CENTRO DE REPARACIÓN</v>
      </c>
      <c r="P1883" t="str">
        <v>BOGOTA</v>
      </c>
      <c r="Q1883" t="str">
        <v>DIEGO ALBERTO TORRES CRUZ</v>
      </c>
      <c r="R1883">
        <v>1000466791</v>
      </c>
      <c r="S1883" t="str">
        <v>BOGOTA</v>
      </c>
    </row>
    <row r="1884" xml:space="preserve">
      <c r="A1884">
        <v>1883</v>
      </c>
      <c r="B1884">
        <v>12516267</v>
      </c>
      <c r="C1884" t="str">
        <v>INCIDENT</v>
      </c>
      <c r="D1884" t="str">
        <v>CERRADO</v>
      </c>
      <c r="E1884" t="str">
        <v>ANTENAS</v>
      </c>
      <c r="F1884" t="str">
        <v>PDA</v>
      </c>
      <c r="G1884" t="str">
        <v>PDA</v>
      </c>
      <c r="H1884" t="str">
        <v>HONEYWELL</v>
      </c>
      <c r="I1884" t="str" xml:space="preserve">
        <v xml:space="preserve">Datos usuario_x000d_
Nombre: Maria Isabel Quila Trujillo_x000d_
Correo: MariaIsabel.QuilaTrujillo@cencosud.com.co_x000d_
Usuario AD: MAQuilaTr_x000d_
Pais: Colombia_x000d_
Ubicacion: M195 METRO SANTA LUCIA_x000d_
Zona: Colombia Bogota_x000d_
Unidad de Negocio: METRO_x000d_
Servicio: null_x000d_
Telefono: 3102886449_x000d_
Anexo: null_x000d_
Descripcion: LA PDA ASIGNADA AL PUESTO DE ANTENA QUE SE ENCUENTRA UBICADA AL INGRESO DE LA TIENDA; PRESENTA CONTANTES FALLAS EN LA SEÑAL; ESTO IMPIDE QUE SE REALICE EL CORRECTO REGISTRO DE LOS TIQUETES; PONIENDO EN RIESGO FILTRACION DE MERCANCIA YA QUE SE DEJA DE TENER CONTROL SOBRE LAS FACTURAS DE COMPRAS._x000d_
_x000d_
_x000d_
Seccion de la tienda en donde se ubica la PDT o usuario: RELOJ CONTROL</v>
      </c>
      <c r="J1884" t="str">
        <v>NO APLICA</v>
      </c>
      <c r="K1884" t="str" xml:space="preserve">
        <v xml:space="preserve">Con autorización del Coordinador Regional Miguel Caicedo solicitamos por favor nos colaboren con el envió de un Técnico a sitio; con el fin de validar el tema de la RED Wifi en la tienda en conjunto con le personal de REDES_x000d_
Muchas gracias_x000d_
Contacto Harold Gonzalez 3174343483</v>
      </c>
      <c r="L1884" t="str">
        <v>24-06 Se realiza visita a sitio; en la PDA se saca dirección MAC y evidencias de conexión de red; se ve que la PDA presenta intermitencia en la conexión a la red wifi con desconexiones continúas. No es posible hacer las validaciones con Redes debido a que se encontraban ocupados atendiendo incidencias. Se reprograma visita de acuerdo a conversación con Miguel Caicedo. 28-06. Se procede a revisar PDA la cual su problema es que no está tomando adecuadamente la señal de red en el sector de seguridad. Se procede a validar la zona si cuenta con cobertura adecuada ya que la señal llega muy débil; se procede a realizar el cambio de wifi con credenciales admin; se establece nuevamente la red pero con las credenciales de Ecommerce; se hacen pruebas en el lugar las cuales son buenas; por parte de redes se aumenta la intensidad de señal en el AP y le harán seguimiento a la PDA en caso de desconexión. Queda funcionando la PDA</v>
      </c>
      <c r="M1884">
        <v>44734</v>
      </c>
      <c r="N1884">
        <v>44740</v>
      </c>
      <c r="O1884" t="str">
        <v>M195 METRO SANTA LUCIA</v>
      </c>
      <c r="P1884" t="str">
        <v>NEIVA</v>
      </c>
      <c r="Q1884" t="str">
        <v>JOHN ALEJANDRO LOZADA BABATIVA</v>
      </c>
      <c r="R1884">
        <v>1075313382</v>
      </c>
      <c r="S1884" t="str">
        <v>OCCIDENTE</v>
      </c>
    </row>
    <row r="1885" xml:space="preserve">
      <c r="A1885">
        <v>1884</v>
      </c>
      <c r="B1885">
        <v>12516267</v>
      </c>
      <c r="C1885" t="str">
        <v>INCIDENT</v>
      </c>
      <c r="D1885" t="str">
        <v>CERRADO</v>
      </c>
      <c r="E1885" t="str">
        <v>ANTENAS</v>
      </c>
      <c r="F1885" t="str">
        <v>PDA</v>
      </c>
      <c r="G1885" t="str">
        <v>PDA</v>
      </c>
      <c r="H1885" t="str">
        <v>HONEYWELL</v>
      </c>
      <c r="I1885" t="str" xml:space="preserve">
        <v xml:space="preserve">Datos usuario_x000d_
Nombre: Maria Isabel Quila Trujillo_x000d_
Correo: MariaIsabel.QuilaTrujillo@cencosud.com.co_x000d_
Usuario AD: MAQuilaTr_x000d_
Pais: Colombia_x000d_
Ubicacion: M195 METRO SANTA LUCIA_x000d_
Zona: Colombia Bogota_x000d_
Unidad de Negocio: METRO_x000d_
Servicio: null_x000d_
Telefono: 3102886449_x000d_
Anexo: null_x000d_
Descripcion: LA PDA ASIGNADA AL PUESTO DE ANTENA QUE SE ENCUENTRA UBICADA AL INGRESO DE LA TIENDA; PRESENTA CONTANTES FALLAS EN LA SEÑAL; ESTO IMPIDE QUE SE REALICE EL CORRECTO REGISTRO DE LOS TIQUETES; PONIENDO EN RIESGO FILTRACION DE MERCANCIA YA QUE SE DEJA DE TENER CONTROL SOBRE LAS FACTURAS DE COMPRAS._x000d_
_x000d_
_x000d_
Seccion de la tienda en donde se ubica la PDT o usuario: RELOJ CONTROL</v>
      </c>
      <c r="J1885" t="str">
        <v>NO APLICA</v>
      </c>
      <c r="K1885" t="str" xml:space="preserve">
        <v xml:space="preserve">Con autorización del Coordinador Regional Miguel Caicedo solicitamos por favor nos colaboren con el envió de un Técnico a sitio; con el fin de validar el tema de la RED Wifi en la tienda en conjunto con le personal de REDES_x000d_
Muchas gracias_x000d_
Contacto Harold Gonzalez 3174343483</v>
      </c>
      <c r="L1885" t="str">
        <v>24-06 Se realiza visita a sitio; en la PDA se saca dirección MAC y evidencias de conexión de red; se ve que la PDA presenta intermitencia en la conexión a la red wifi con desconexiones continúas. No es posible hacer las validaciones con Redes debido a que se encontraban ocupados atendiendo incidencias. Se reprograma visita de acuerdo a conversación con Miguel Caicedo. 28-06. Se procede a revisar PDA la cual su problema es que no está tomando adecuadamente la señal de red en el sector de seguridad. Se procede a validar la zona si cuenta con cobertura adecuada ya que la señal llega muy débil; se procede a realizar el cambio de wifi con credenciales admin; se establece nuevamente la red pero con las credenciales de Ecommerce; se hacen pruebas en el lugar las cuales son buenas; por parte de redes se aumenta la intensidad de señal en el AP y le harán seguimiento a la PDA en caso de desconexión. Queda funcionando la PDA</v>
      </c>
      <c r="M1885">
        <v>44734</v>
      </c>
      <c r="N1885">
        <v>44740</v>
      </c>
      <c r="O1885" t="str">
        <v>M195 METRO SANTA LUCIA</v>
      </c>
      <c r="P1885" t="str">
        <v>NEIVA</v>
      </c>
      <c r="Q1885" t="str">
        <v>JOHN ALEJANDRO LOZADA BABATIVA</v>
      </c>
      <c r="R1885">
        <v>1075313382</v>
      </c>
      <c r="S1885" t="str">
        <v>OCCIDENTE</v>
      </c>
    </row>
    <row r="1886" xml:space="preserve">
      <c r="A1886">
        <v>1885</v>
      </c>
      <c r="B1886">
        <v>12516267</v>
      </c>
      <c r="C1886" t="str">
        <v>INCIDENT</v>
      </c>
      <c r="D1886" t="str">
        <v>CERRADO</v>
      </c>
      <c r="E1886" t="str">
        <v>ANTENAS</v>
      </c>
      <c r="F1886" t="str">
        <v>PDA</v>
      </c>
      <c r="G1886" t="str">
        <v>PDA</v>
      </c>
      <c r="H1886" t="str">
        <v>HONEYWELL</v>
      </c>
      <c r="I1886" t="str" xml:space="preserve">
        <v xml:space="preserve">Datos usuario_x000d_
Nombre: Maria Isabel Quila Trujillo_x000d_
Correo: MariaIsabel.QuilaTrujillo@cencosud.com.co_x000d_
Usuario AD: MAQuilaTr_x000d_
Pais: Colombia_x000d_
Ubicacion: M195 METRO SANTA LUCIA_x000d_
Zona: Colombia Bogota_x000d_
Unidad de Negocio: METRO_x000d_
Servicio: null_x000d_
Telefono: 3102886449_x000d_
Anexo: null_x000d_
Descripcion: LA PDA ASIGNADA AL PUESTO DE ANTENA QUE SE ENCUENTRA UBICADA AL INGRESO DE LA TIENDA; PRESENTA CONTANTES FALLAS EN LA SEÑAL; ESTO IMPIDE QUE SE REALICE EL CORRECTO REGISTRO DE LOS TIQUETES; PONIENDO EN RIESGO FILTRACION DE MERCANCIA YA QUE SE DEJA DE TENER CONTROL SOBRE LAS FACTURAS DE COMPRAS._x000d_
_x000d_
_x000d_
Seccion de la tienda en donde se ubica la PDT o usuario: RELOJ CONTROL</v>
      </c>
      <c r="J1886" t="str">
        <v>NO APLICA</v>
      </c>
      <c r="K1886" t="str" xml:space="preserve">
        <v xml:space="preserve">Con autorización del Coordinador Regional Miguel Caicedo solicitamos por favor nos colaboren con el envió de un Técnico a sitio; con el fin de validar el tema de la RED Wifi en la tienda en conjunto con le personal de REDES_x000d_
Muchas gracias_x000d_
Contacto Harold Gonzalez 3174343483</v>
      </c>
      <c r="L1886" t="str">
        <v>24-06 Se realiza visita a sitio; en la PDA se saca dirección MAC y evidencias de conexión de red; se ve que la PDA presenta intermitencia en la conexión a la red wifi con desconexiones continúas. No es posible hacer las validaciones con Redes debido a que se encontraban ocupados atendiendo incidencias. Se reprograma visita de acuerdo a conversación con Miguel Caicedo. 28-06. Se procede a revisar PDA la cual su problema es que no está tomando adecuadamente la señal de red en el sector de seguridad. Se procede a validar la zona si cuenta con cobertura adecuada ya que la señal llega muy débil; se procede a realizar el cambio de wifi con credenciales admin; se establece nuevamente la red pero con las credenciales de Ecommerce; se hacen pruebas en el lugar las cuales son buenas; por parte de redes se aumenta la intensidad de señal en el AP y le harán seguimiento a la PDA en caso de desconexión. Queda funcionando la PDA</v>
      </c>
      <c r="M1886">
        <v>44734</v>
      </c>
      <c r="N1886">
        <v>44740</v>
      </c>
      <c r="O1886" t="str">
        <v>M195 METRO SANTA LUCIA</v>
      </c>
      <c r="P1886" t="str">
        <v>NEIVA</v>
      </c>
      <c r="Q1886" t="str">
        <v>JOHN ALEJANDRO LOZADA BABATIVA</v>
      </c>
      <c r="R1886">
        <v>1075313382</v>
      </c>
      <c r="S1886" t="str">
        <v>OCCIDENTE</v>
      </c>
    </row>
    <row r="1887" xml:space="preserve">
      <c r="A1887">
        <v>1886</v>
      </c>
      <c r="B1887">
        <v>12529653</v>
      </c>
      <c r="C1887" t="str">
        <v>REQUEST</v>
      </c>
      <c r="D1887" t="str">
        <v>CERRADO</v>
      </c>
      <c r="E1887" t="str">
        <v>CARNES</v>
      </c>
      <c r="F1887" t="str">
        <v>BALANZA</v>
      </c>
      <c r="G1887" t="str">
        <v>MESA</v>
      </c>
      <c r="H1887" t="str">
        <v>METTLER</v>
      </c>
      <c r="I1887" t="str" xml:space="preserve">
        <v xml:space="preserve">Datos usuario_x000d_
Nombre: Dumas Rodrigo Lopez Paredes_x000d_
Correo: dumasrodrigo.lopez@cencosud.com.co_x000d_
Usuario AD: Drlopezp_x000d_
Pais: Colombia_x000d_
Ubicacion: M040 METRO RIOHACHA_x000d_
Zona: Colombia Costa_x000d_
Unidad de Negocio: Supermercados_x000d_
Servicio: Tiendas &amp; Centros de Distribucion_x000d_
Telefono: 3103027336_x000d_
Anexo: null_x000d_
Descripcion: Cordial saludo; se solicita revision de bascula para poner en funcionamiento en la seccion de carniceria.</v>
      </c>
      <c r="J1887" t="str">
        <v>NO APLICA</v>
      </c>
      <c r="K1887" t="str">
        <v>Se escala Ticket para que el tecnico de Isit revise la Balanza de Carnes que esta ubicada en el Lab</v>
      </c>
      <c r="L1887" t="str">
        <v>Se reporta balanza en mal funcionamiento; se localiza el activo; se realizan múltiples pruebas para validar el problema reportado; se ubicó en el punto de red ubicado en carnes ya que en este es donde se configuró el punto para dicha balanza; se ajusta papel de impresión; con ayuda de Álvaro de soporte se realiza corrección de fecha y actualización de precios y productos; luego de dicha actualización se solicita al usuario realizar pruebas confirmando el buen funcionamiento de esta. El usuario sugiere que la balanza sea ubicada en la sección de pescadería lo cual no se realiza por que en dicha sección no hay puntos de red instalados; pero si se realizó validación y registros de fotografías de punto y gabinete más cercano para la gestión de un punto de red para esta sección; la información antes mencionada fue suministrada a Álvaro Martínez.</v>
      </c>
      <c r="M1887">
        <v>44734</v>
      </c>
      <c r="N1887">
        <v>44734</v>
      </c>
      <c r="O1887" t="str">
        <v>M040 METRO RIOHACHA</v>
      </c>
      <c r="P1887" t="str">
        <v>RIOHACHA</v>
      </c>
      <c r="Q1887" t="str">
        <v>WILGER MELO PRADO</v>
      </c>
      <c r="R1887">
        <v>1118852348</v>
      </c>
      <c r="S1887" t="str">
        <v>COSTA</v>
      </c>
    </row>
    <row r="1888" xml:space="preserve">
      <c r="A1888">
        <v>1887</v>
      </c>
      <c r="B1888">
        <v>12529653</v>
      </c>
      <c r="C1888" t="str">
        <v>REQUEST</v>
      </c>
      <c r="D1888" t="str">
        <v>CERRADO</v>
      </c>
      <c r="E1888" t="str">
        <v>CARNES</v>
      </c>
      <c r="F1888" t="str">
        <v>BALANZA</v>
      </c>
      <c r="G1888" t="str">
        <v>MESA</v>
      </c>
      <c r="H1888" t="str">
        <v>METTLER</v>
      </c>
      <c r="I1888" t="str" xml:space="preserve">
        <v xml:space="preserve">Datos usuario_x000d_
Nombre: Dumas Rodrigo Lopez Paredes_x000d_
Correo: dumasrodrigo.lopez@cencosud.com.co_x000d_
Usuario AD: Drlopezp_x000d_
Pais: Colombia_x000d_
Ubicacion: M040 METRO RIOHACHA_x000d_
Zona: Colombia Costa_x000d_
Unidad de Negocio: Supermercados_x000d_
Servicio: Tiendas &amp; Centros de Distribucion_x000d_
Telefono: 3103027336_x000d_
Anexo: null_x000d_
Descripcion: Cordial saludo; se solicita revision de bascula para poner en funcionamiento en la seccion de carniceria.</v>
      </c>
      <c r="J1888" t="str">
        <v>NO APLICA</v>
      </c>
      <c r="K1888" t="str">
        <v>Se escala Ticket para que el tecnico de Isit revise la Balanza de Carnes que esta ubicada en el Lab</v>
      </c>
      <c r="L1888" t="str">
        <v>Se reporta balanza en mal funcionamiento; se localiza el activo; se realizan múltiples pruebas para validar el problema reportado; se ubicó en el punto de red ubicado en carnes ya que en este es donde se configuró el punto para dicha balanza; se ajusta papel de impresión; con ayuda de Álvaro de soporte se realiza corrección de fecha y actualización de precios y productos; luego de dicha actualización se solicita al usuario realizar pruebas confirmando el buen funcionamiento de esta. El usuario sugiere que la balanza sea ubicada en la sección de pescadería lo cual no se realiza por que en dicha sección no hay puntos de red instalados; pero si se realizó validación y registros de fotografías de punto y gabinete más cercano para la gestión de un punto de red para esta sección; la información antes mencionada fue suministrada a Álvaro Martínez.</v>
      </c>
      <c r="M1888">
        <v>44734</v>
      </c>
      <c r="N1888">
        <v>44734</v>
      </c>
      <c r="O1888" t="str">
        <v>M040 METRO RIOHACHA</v>
      </c>
      <c r="P1888" t="str">
        <v>RIOHACHA</v>
      </c>
      <c r="Q1888" t="str">
        <v>WILGER MELO PRADO</v>
      </c>
      <c r="R1888">
        <v>1118852348</v>
      </c>
      <c r="S1888" t="str">
        <v>COSTA</v>
      </c>
    </row>
    <row r="1889" xml:space="preserve">
      <c r="A1889">
        <v>1888</v>
      </c>
      <c r="B1889">
        <v>12529663</v>
      </c>
      <c r="C1889" t="str">
        <v>REQUEST</v>
      </c>
      <c r="D1889" t="str">
        <v>CERRADO</v>
      </c>
      <c r="E1889" t="str">
        <v>ELECTRO</v>
      </c>
      <c r="F1889" t="str">
        <v>TELEFONO</v>
      </c>
      <c r="G1889" t="str">
        <v>TELEFONO</v>
      </c>
      <c r="H1889" t="str">
        <v>CISCO</v>
      </c>
      <c r="I1889"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Espero que se encuentren muy bien de la mano de Dios. Lo siguiente es para manifestarles que estamos necesitando un telefono o la reparacion de este para el sector de electro; ya que el que tenemos esta presentando molestias a la hora de llamar ;tiene los numeros demasiado adheridos y se nos esta dificultando para realizar una llamada a otras dependencias._x000d_
_x000d_
Modelo de Telefono: cisco AD-094772_x000d_
Numero de Extension: 410 ELECTRO</v>
      </c>
      <c r="J1889" t="str">
        <v>NO APLICA</v>
      </c>
      <c r="K1889" t="str">
        <v>Favor nos ayudan con el tecnico de isit que esta en tienda para que revise el Telefono IP que esta ubicado en la seccion de electro la cual estan reportando</v>
      </c>
      <c r="L1889" t="str">
        <v xml:space="preserve">Se reporta mal funcionamiento de teléfono; se realizan pruebas encontrando que las teclas si funcionan con normalidad pero al realizar una llamada no se escucha por la bocina y se debe usar el alta voz; por lo cual se busca un teléfono en la oficina de sistemas y se le cambia la bocina y la que se encontró estaba en buen estado; dando solución a la falla; el usuario realiza múltiples pruebas corroborando que se encuentra funcionando bien. </v>
      </c>
      <c r="M1889">
        <v>44734</v>
      </c>
      <c r="N1889">
        <v>44734</v>
      </c>
      <c r="O1889" t="str">
        <v>M040 METRO RIOHACHA</v>
      </c>
      <c r="P1889" t="str">
        <v>RIOHACHA</v>
      </c>
      <c r="Q1889" t="str">
        <v>WILGER MELO PRADO</v>
      </c>
      <c r="R1889">
        <v>1118852348</v>
      </c>
      <c r="S1889" t="str">
        <v>COSTA</v>
      </c>
    </row>
    <row r="1890" xml:space="preserve">
      <c r="A1890">
        <v>1889</v>
      </c>
      <c r="B1890">
        <v>12530213</v>
      </c>
      <c r="C1890" t="str">
        <v>INCIDENT</v>
      </c>
      <c r="D1890" t="str">
        <v>CERRADO</v>
      </c>
      <c r="E1890" t="str">
        <v>CAJAS</v>
      </c>
      <c r="F1890" t="str">
        <v>MICROSENS</v>
      </c>
      <c r="G1890" t="str">
        <v>MICROSENS</v>
      </c>
      <c r="H1890" t="str">
        <v>MICROSENS</v>
      </c>
      <c r="I1890"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Por favor su ayuda con la validacion de cableado microsens en tienda San Silvestre Barrancabermeja_x000d_
Indicar ubicacion del Equipo en tienda o oficinas: Jumbo San silvestre</v>
      </c>
      <c r="J1890" t="str">
        <v>NO APLICA</v>
      </c>
      <c r="K1890" t="str">
        <v>Su apoyo con la siguiente actividad</v>
      </c>
      <c r="L1890" t="str">
        <v>Se realiza revisión de dispositivo microsens por falta de conexión del puerto No.4; se evidencia que el cable se encontraba pisado en el gabinete; por ende presentaba intermitencia en conexión. Se hace ajuste y pruebas de conexión con personal de redes y queda en funcionamiento OK.</v>
      </c>
      <c r="M1890">
        <v>44735</v>
      </c>
      <c r="N1890">
        <v>44736</v>
      </c>
      <c r="O1890" t="str">
        <v>J126 JUMBO SAN SILVESTRE</v>
      </c>
      <c r="P1890" t="str">
        <v>BARRANCABERMEJA</v>
      </c>
      <c r="Q1890" t="str">
        <v>LUIS CARLOS ROJAS ACOSTA</v>
      </c>
      <c r="R1890">
        <v>1096188137</v>
      </c>
      <c r="S1890" t="str">
        <v>ORIENTE</v>
      </c>
    </row>
    <row r="1891" xml:space="preserve">
      <c r="A1891">
        <v>1890</v>
      </c>
      <c r="B1891">
        <v>12533016</v>
      </c>
      <c r="C1891" t="str">
        <v>REQUEST</v>
      </c>
      <c r="D1891" t="str">
        <v>CERRADO</v>
      </c>
      <c r="E1891" t="str">
        <v>TIENDA</v>
      </c>
      <c r="F1891" t="str">
        <v>BALANZA</v>
      </c>
      <c r="G1891" t="str">
        <v>MESA</v>
      </c>
      <c r="H1891" t="str">
        <v>METTLER</v>
      </c>
      <c r="I1891"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J1891" t="str">
        <v>NO APLICA</v>
      </c>
      <c r="K1891" t="str">
        <v>Buenos días: Me ayudas con esta solicitud</v>
      </c>
      <c r="L1891"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M1891">
        <v>44735</v>
      </c>
      <c r="N1891">
        <v>44735</v>
      </c>
      <c r="O1891" t="str">
        <v>J036 JUMBO POPAYAN CAMPANARIO</v>
      </c>
      <c r="P1891" t="str">
        <v>POPAYAN</v>
      </c>
      <c r="Q1891" t="str">
        <v>DANIEL FERNANDO PAREDES ARTEAGA</v>
      </c>
      <c r="R1891">
        <v>10301691</v>
      </c>
      <c r="S1891" t="str">
        <v>OCCIDENTE</v>
      </c>
    </row>
    <row r="1892" xml:space="preserve">
      <c r="A1892">
        <v>1891</v>
      </c>
      <c r="B1892">
        <v>12533016</v>
      </c>
      <c r="C1892" t="str">
        <v>REQUEST</v>
      </c>
      <c r="D1892" t="str">
        <v>CERRADO</v>
      </c>
      <c r="E1892" t="str">
        <v>TIENDA</v>
      </c>
      <c r="F1892" t="str">
        <v>BALANZA</v>
      </c>
      <c r="G1892" t="str">
        <v>MESA</v>
      </c>
      <c r="H1892" t="str">
        <v>METTLER</v>
      </c>
      <c r="I1892"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J1892" t="str">
        <v>NO APLICA</v>
      </c>
      <c r="K1892" t="str">
        <v>Buenos días: Me ayudas con esta solicitud</v>
      </c>
      <c r="L1892"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M1892">
        <v>44735</v>
      </c>
      <c r="N1892">
        <v>44735</v>
      </c>
      <c r="O1892" t="str">
        <v>J036 JUMBO POPAYAN CAMPANARIO</v>
      </c>
      <c r="P1892" t="str">
        <v>POPAYAN</v>
      </c>
      <c r="Q1892" t="str">
        <v>DANIEL FERNANDO PAREDES ARTEAGA</v>
      </c>
      <c r="R1892">
        <v>10301691</v>
      </c>
      <c r="S1892" t="str">
        <v>OCCIDENTE</v>
      </c>
    </row>
    <row r="1893" xml:space="preserve">
      <c r="A1893">
        <v>1892</v>
      </c>
      <c r="B1893">
        <v>12533016</v>
      </c>
      <c r="C1893" t="str">
        <v>REQUEST</v>
      </c>
      <c r="D1893" t="str">
        <v>CERRADO</v>
      </c>
      <c r="E1893" t="str">
        <v>TIENDA</v>
      </c>
      <c r="F1893" t="str">
        <v>BALANZA</v>
      </c>
      <c r="G1893" t="str">
        <v>MESA</v>
      </c>
      <c r="H1893" t="str">
        <v>METTLER</v>
      </c>
      <c r="I1893"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J1893" t="str">
        <v>NO APLICA</v>
      </c>
      <c r="K1893" t="str">
        <v>Buenos días: Me ayudas con esta solicitud</v>
      </c>
      <c r="L1893"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M1893">
        <v>44736</v>
      </c>
      <c r="N1893">
        <v>44736</v>
      </c>
      <c r="O1893" t="str">
        <v>J036 JUMBO POPAYAN CAMPANARIO</v>
      </c>
      <c r="P1893" t="str">
        <v>POPAYAN</v>
      </c>
      <c r="Q1893" t="str">
        <v>DANIEL FERNANDO PAREDES ARTEAGA</v>
      </c>
      <c r="R1893">
        <v>10301691</v>
      </c>
      <c r="S1893" t="str">
        <v>OCCIDENTE</v>
      </c>
    </row>
    <row r="1894" xml:space="preserve">
      <c r="A1894">
        <v>1893</v>
      </c>
      <c r="B1894">
        <v>12533016</v>
      </c>
      <c r="C1894" t="str">
        <v>REQUEST</v>
      </c>
      <c r="D1894" t="str">
        <v>CERRADO</v>
      </c>
      <c r="E1894" t="str">
        <v>TIENDA</v>
      </c>
      <c r="F1894" t="str">
        <v>BALANZA</v>
      </c>
      <c r="G1894" t="str">
        <v>MESA</v>
      </c>
      <c r="H1894" t="str">
        <v>METTLER</v>
      </c>
      <c r="I1894"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J1894" t="str">
        <v>NO APLICA</v>
      </c>
      <c r="K1894" t="str">
        <v>Buenos días: Me ayudas con esta solicitud</v>
      </c>
      <c r="L1894"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M1894">
        <v>44736</v>
      </c>
      <c r="N1894">
        <v>44736</v>
      </c>
      <c r="O1894" t="str">
        <v>J036 JUMBO POPAYAN CAMPANARIO</v>
      </c>
      <c r="P1894" t="str">
        <v>POPAYAN</v>
      </c>
      <c r="Q1894" t="str">
        <v>DANIEL FERNANDO PAREDES ARTEAGA</v>
      </c>
      <c r="R1894">
        <v>10301691</v>
      </c>
      <c r="S1894" t="str">
        <v>OCCIDENTE</v>
      </c>
    </row>
    <row r="1895" xml:space="preserve">
      <c r="A1895">
        <v>1894</v>
      </c>
      <c r="B1895">
        <v>12533016</v>
      </c>
      <c r="C1895" t="str">
        <v>REQUEST</v>
      </c>
      <c r="D1895" t="str">
        <v>CERRADO</v>
      </c>
      <c r="E1895" t="str">
        <v>TIENDA</v>
      </c>
      <c r="F1895" t="str">
        <v>BALANZA</v>
      </c>
      <c r="G1895" t="str">
        <v>MESA</v>
      </c>
      <c r="H1895" t="str">
        <v>METTLER</v>
      </c>
      <c r="I1895"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J1895" t="str">
        <v>NO APLICA</v>
      </c>
      <c r="K1895" t="str">
        <v>Buenos días: Me ayudas con esta solicitud</v>
      </c>
      <c r="L1895"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M1895">
        <v>44736</v>
      </c>
      <c r="N1895">
        <v>44736</v>
      </c>
      <c r="O1895" t="str">
        <v>J036 JUMBO POPAYAN CAMPANARIO</v>
      </c>
      <c r="P1895" t="str">
        <v>POPAYAN</v>
      </c>
      <c r="Q1895" t="str">
        <v>DANIEL FERNANDO PAREDES ARTEAGA</v>
      </c>
      <c r="R1895">
        <v>10301691</v>
      </c>
      <c r="S1895" t="str">
        <v>OCCIDENTE</v>
      </c>
    </row>
    <row r="1896" xml:space="preserve">
      <c r="A1896">
        <v>1895</v>
      </c>
      <c r="B1896">
        <v>12533016</v>
      </c>
      <c r="C1896" t="str">
        <v>REQUEST</v>
      </c>
      <c r="D1896" t="str">
        <v>CERRADO</v>
      </c>
      <c r="E1896" t="str">
        <v>TIENDA</v>
      </c>
      <c r="F1896" t="str">
        <v>BALANZA</v>
      </c>
      <c r="G1896" t="str">
        <v>MESA</v>
      </c>
      <c r="H1896" t="str">
        <v>METTLER</v>
      </c>
      <c r="I1896"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J1896" t="str">
        <v>NO APLICA</v>
      </c>
      <c r="K1896" t="str">
        <v>Buenos días: Me ayudas con esta solicitud</v>
      </c>
      <c r="L1896"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M1896">
        <v>44736</v>
      </c>
      <c r="N1896">
        <v>44736</v>
      </c>
      <c r="O1896" t="str">
        <v>J036 JUMBO POPAYAN CAMPANARIO</v>
      </c>
      <c r="P1896" t="str">
        <v>POPAYAN</v>
      </c>
      <c r="Q1896" t="str">
        <v>DANIEL FERNANDO PAREDES ARTEAGA</v>
      </c>
      <c r="R1896">
        <v>10301691</v>
      </c>
      <c r="S1896" t="str">
        <v>OCCIDENTE</v>
      </c>
    </row>
    <row r="1897" xml:space="preserve">
      <c r="A1897">
        <v>1896</v>
      </c>
      <c r="B1897">
        <v>12533016</v>
      </c>
      <c r="C1897" t="str">
        <v>REQUEST</v>
      </c>
      <c r="D1897" t="str">
        <v>CERRADO</v>
      </c>
      <c r="E1897" t="str">
        <v>TIENDA</v>
      </c>
      <c r="F1897" t="str">
        <v>BALANZA</v>
      </c>
      <c r="G1897" t="str">
        <v>MESA</v>
      </c>
      <c r="H1897" t="str">
        <v>METTLER</v>
      </c>
      <c r="I1897"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J1897" t="str">
        <v>NO APLICA</v>
      </c>
      <c r="K1897" t="str">
        <v>Buenos días: Me ayudas con esta solicitud</v>
      </c>
      <c r="L1897"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M1897">
        <v>44740</v>
      </c>
      <c r="N1897">
        <v>44740</v>
      </c>
      <c r="O1897" t="str">
        <v>J036 JUMBO POPAYAN CAMPANARIO</v>
      </c>
      <c r="P1897" t="str">
        <v>POPAYAN</v>
      </c>
      <c r="Q1897" t="str">
        <v>DANIEL FERNANDO PAREDES ARTEAGA</v>
      </c>
      <c r="R1897">
        <v>10301691</v>
      </c>
      <c r="S1897" t="str">
        <v>OCCIDENTE</v>
      </c>
    </row>
    <row r="1898" xml:space="preserve">
      <c r="A1898">
        <v>1897</v>
      </c>
      <c r="B1898">
        <v>12533016</v>
      </c>
      <c r="C1898" t="str">
        <v>REQUEST</v>
      </c>
      <c r="D1898" t="str">
        <v>CERRADO</v>
      </c>
      <c r="E1898" t="str">
        <v>TIENDA</v>
      </c>
      <c r="F1898" t="str">
        <v>BALANZA</v>
      </c>
      <c r="G1898" t="str">
        <v>MESA</v>
      </c>
      <c r="H1898" t="str">
        <v>METTLER</v>
      </c>
      <c r="I1898"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J1898" t="str">
        <v>NO APLICA</v>
      </c>
      <c r="K1898" t="str">
        <v>Buenos días: Me ayudas con esta solicitud</v>
      </c>
      <c r="L1898"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M1898">
        <v>44740</v>
      </c>
      <c r="N1898">
        <v>44740</v>
      </c>
      <c r="O1898" t="str">
        <v>J036 JUMBO POPAYAN CAMPANARIO</v>
      </c>
      <c r="P1898" t="str">
        <v>POPAYAN</v>
      </c>
      <c r="Q1898" t="str">
        <v>DANIEL FERNANDO PAREDES ARTEAGA</v>
      </c>
      <c r="R1898">
        <v>10301691</v>
      </c>
      <c r="S1898" t="str">
        <v>OCCIDENTE</v>
      </c>
    </row>
    <row r="1899" xml:space="preserve">
      <c r="A1899">
        <v>1898</v>
      </c>
      <c r="B1899">
        <v>12533282</v>
      </c>
      <c r="C1899" t="str">
        <v>INCIDENT</v>
      </c>
      <c r="D1899" t="str">
        <v>CERRADO</v>
      </c>
      <c r="E1899" t="str">
        <v>CAJAS</v>
      </c>
      <c r="F1899" t="str">
        <v>POS</v>
      </c>
      <c r="G1899" t="str">
        <v>POS</v>
      </c>
      <c r="H1899" t="str">
        <v>WINCOR</v>
      </c>
      <c r="I1899" t="str" xml:space="preserve">
        <v xml:space="preserve">Datos usuario_x000d_
Nombre: Yelis Elena Salina Alvarez_x000d_
Correo: YelisElena.SalinaAlvarez@cencosud.com.co_x000d_
Usuario AD: YESalinA_x000d_
Pais: Colombia_x000d_
Ubicacion: M085 METRO MONTERIA_x000d_
Zona: Colombia Costa_x000d_
Unidad de Negocio: Supermercados_x000d_
Servicio: Tiendas &amp; Centros de Distribucion_x000d_
Telefono: 3122224509_x000d_
Anexo: 7830101_x000d_
Descripcion: Buenas tardes; solicito de su colaboracion revisando las pos # 10 la cual se registra un producto y se queda procesando (muy Lenta para Reaccionar); la pos # 11 se quedo en unas pruebas dice chequear impresora; (impresora que no muestra ningun error) y no deja anular la venta; no deja hacer nada; y la pos # 18 amanecio apagada; se intento prender pero no reacciono. agradezco mucho su colaboracion.</v>
      </c>
      <c r="J1899" t="str">
        <v>NO APLICA</v>
      </c>
      <c r="K1899" t="str" xml:space="preserve">
        <v xml:space="preserve">Transfer Assignee from '' to 'Espinosa Rodriguez; Jamir Leandro '_x000d_
Transfer Group from 'Mesas Especializadas Colombia' to 'Soporte_Onsite_REG_Remoto_SM Colombia'</v>
      </c>
      <c r="L1899" t="str">
        <v>Se procede a a validar la pos 10 luego de pruebas no presenta lentitud y está funcional; así mismo se procede a validar la pos #11 por lo que la impresora está funcional y no muestra mensaje de chequeo pero esta tiene una novedad que es ajeno; esta pos es de Ecommerce por lo que es de domicilio; se procede a informar al Soporte Remoto pues un programa que usan los usuarios para el domicilio no termina el proceso; por lo que se procede a informar al usuario que debe enviar un correo al área encargada para validar el error; la pos #11 queda operativa; y la pos #18 se encuentra encendida; se valido que todo los cables estén bien; la pos queda operativo. A la pos #5 se le realiza cambio del cable del teclado quedando operativo; la pos # 20 se le cambia la gaveta de la moneda por lo que realizan pruebas quedando operativa</v>
      </c>
      <c r="M1899">
        <v>44735</v>
      </c>
      <c r="N1899">
        <v>44736</v>
      </c>
      <c r="O1899" t="str">
        <v>M085 METRO MONTERIA</v>
      </c>
      <c r="P1899" t="str">
        <v>MONTERIA</v>
      </c>
      <c r="Q1899" t="str">
        <v>SHARON YANETH KERGUELEN WILCHES</v>
      </c>
      <c r="R1899">
        <v>1067917448</v>
      </c>
      <c r="S1899" t="str">
        <v>COSTA</v>
      </c>
    </row>
    <row r="1900" xml:space="preserve">
      <c r="A1900">
        <v>1899</v>
      </c>
      <c r="B1900">
        <v>12533282</v>
      </c>
      <c r="C1900" t="str">
        <v>INCIDENT</v>
      </c>
      <c r="D1900" t="str">
        <v>CERRADO</v>
      </c>
      <c r="E1900" t="str">
        <v>CAJAS</v>
      </c>
      <c r="F1900" t="str">
        <v>POS</v>
      </c>
      <c r="G1900" t="str">
        <v>POS</v>
      </c>
      <c r="H1900" t="str">
        <v>WINCOR</v>
      </c>
      <c r="I1900" t="str" xml:space="preserve">
        <v xml:space="preserve">Datos usuario_x000d_
Nombre: Yelis Elena Salina Alvarez_x000d_
Correo: YelisElena.SalinaAlvarez@cencosud.com.co_x000d_
Usuario AD: YESalinA_x000d_
Pais: Colombia_x000d_
Ubicacion: M085 METRO MONTERIA_x000d_
Zona: Colombia Costa_x000d_
Unidad de Negocio: Supermercados_x000d_
Servicio: Tiendas &amp; Centros de Distribucion_x000d_
Telefono: 3122224509_x000d_
Anexo: 7830101_x000d_
Descripcion: Buenas tardes; solicito de su colaboracion revisando las pos # 10 la cual se registra un producto y se queda procesando (muy Lenta para Reaccionar); la pos # 11 se quedo en unas pruebas dice chequear impresora; (impresora que no muestra ningun error) y no deja anular la venta; no deja hacer nada; y la pos # 18 amanecio apagada; se intento prender pero no reacciono. agradezco mucho su colaboracion.</v>
      </c>
      <c r="J1900" t="str">
        <v>NO APLICA</v>
      </c>
      <c r="K1900" t="str" xml:space="preserve">
        <v xml:space="preserve">Transfer Assignee from '' to 'Espinosa Rodriguez; Jamir Leandro '_x000d_
Transfer Group from 'Mesas Especializadas Colombia' to 'Soporte_Onsite_REG_Remoto_SM Colombia'</v>
      </c>
      <c r="L1900" t="str">
        <v>Se procede a a validar la pos 10 luego de pruebas no presenta lentitud y está funcional; así mismo se procede a validar la pos #11 por lo que la impresora está funcional y no muestra mensaje de chequeo pero esta tiene una novedad que es ajeno; esta pos es de Ecommerce por lo que es de domicilio; se procede a informar al Soporte Remoto pues un programa que usan los usuarios para el domicilio no termina el proceso; por lo que se procede a informar al usuario que debe enviar un correo al área encargada para validar el error; la pos #11 queda operativa; y la pos #18 se encuentra encendida; se valido que todo los cables estén bien; la pos queda operativo. A la pos #5 se le realiza cambio del cable del teclado quedando operativo; la pos # 20 se le cambia la gaveta de la moneda por lo que realizan pruebas quedando operativa</v>
      </c>
      <c r="M1900">
        <v>44735</v>
      </c>
      <c r="N1900">
        <v>44736</v>
      </c>
      <c r="O1900" t="str">
        <v>M085 METRO MONTERIA</v>
      </c>
      <c r="P1900" t="str">
        <v>MONTERIA</v>
      </c>
      <c r="Q1900" t="str">
        <v>SHARON YANETH KERGUELEN WILCHES</v>
      </c>
      <c r="R1900">
        <v>1067917448</v>
      </c>
      <c r="S1900" t="str">
        <v>COSTA</v>
      </c>
    </row>
    <row r="1901" xml:space="preserve">
      <c r="A1901">
        <v>1900</v>
      </c>
      <c r="B1901">
        <v>12533282</v>
      </c>
      <c r="C1901" t="str">
        <v>INCIDENT</v>
      </c>
      <c r="D1901" t="str">
        <v>CERRADO</v>
      </c>
      <c r="E1901" t="str">
        <v>CAJAS</v>
      </c>
      <c r="F1901" t="str">
        <v>POS</v>
      </c>
      <c r="G1901" t="str">
        <v>POS</v>
      </c>
      <c r="H1901" t="str">
        <v>WINCOR</v>
      </c>
      <c r="I1901" t="str" xml:space="preserve">
        <v xml:space="preserve">Datos usuario_x000d_
Nombre: Yelis Elena Salina Alvarez_x000d_
Correo: YelisElena.SalinaAlvarez@cencosud.com.co_x000d_
Usuario AD: YESalinA_x000d_
Pais: Colombia_x000d_
Ubicacion: M085 METRO MONTERIA_x000d_
Zona: Colombia Costa_x000d_
Unidad de Negocio: Supermercados_x000d_
Servicio: Tiendas &amp; Centros de Distribucion_x000d_
Telefono: 3122224509_x000d_
Anexo: 7830101_x000d_
Descripcion: Buenas tardes; solicito de su colaboracion revisando las pos # 10 la cual se registra un producto y se queda procesando (muy Lenta para Reaccionar); la pos # 11 se quedo en unas pruebas dice chequear impresora; (impresora que no muestra ningun error) y no deja anular la venta; no deja hacer nada; y la pos # 18 amanecio apagada; se intento prender pero no reacciono. agradezco mucho su colaboracion.</v>
      </c>
      <c r="J1901" t="str">
        <v>NO APLICA</v>
      </c>
      <c r="K1901" t="str" xml:space="preserve">
        <v xml:space="preserve">Transfer Assignee from '' to 'Espinosa Rodriguez; Jamir Leandro '_x000d_
Transfer Group from 'Mesas Especializadas Colombia' to 'Soporte_Onsite_REG_Remoto_SM Colombia'</v>
      </c>
      <c r="L1901" t="str">
        <v>Se procede a a validar la pos 10 luego de pruebas no presenta lentitud y está funcional; así mismo se procede a validar la pos #11 por lo que la impresora está funcional y no muestra mensaje de chequeo pero esta tiene una novedad que es ajeno; esta pos es de Ecommerce por lo que es de domicilio; se procede a informar al Soporte Remoto pues un programa que usan los usuarios para el domicilio no termina el proceso; por lo que se procede a informar al usuario que debe enviar un correo al área encargada para validar el error; la pos #11 queda operativa; y la pos #18 se encuentra encendida; se valido que todo los cables estén bien; la pos queda operativo. A la pos #5 se le realiza cambio del cable del teclado quedando operativo; la pos # 20 se le cambia la gaveta de la moneda por lo que realizan pruebas quedando operativa</v>
      </c>
      <c r="M1901">
        <v>44735</v>
      </c>
      <c r="N1901">
        <v>44736</v>
      </c>
      <c r="O1901" t="str">
        <v>M085 METRO MONTERIA</v>
      </c>
      <c r="P1901" t="str">
        <v>MONTERIA</v>
      </c>
      <c r="Q1901" t="str">
        <v>SHARON YANETH KERGUELEN WILCHES</v>
      </c>
      <c r="R1901">
        <v>1067917448</v>
      </c>
      <c r="S1901" t="str">
        <v>COSTA</v>
      </c>
    </row>
    <row r="1902">
      <c r="A1902">
        <v>1901</v>
      </c>
      <c r="B1902" t="str">
        <v>ACOMPAÑAMIENTO</v>
      </c>
      <c r="C1902" t="str">
        <v>ACOMPAÑAMIENTO</v>
      </c>
      <c r="D1902" t="str">
        <v>CERRADO</v>
      </c>
      <c r="E1902" t="str">
        <v>TIENDA</v>
      </c>
      <c r="F1902" t="str">
        <v>ACOMPAÑAMIENTO</v>
      </c>
      <c r="G1902" t="str">
        <v>ACOMPAÑAMIENTO</v>
      </c>
      <c r="H1902" t="str">
        <v>ACOMPAÑAMIENTO</v>
      </c>
      <c r="I1902" t="str">
        <v>Solicitud de técnico para apoyar atención de casos en tienda</v>
      </c>
      <c r="J1902" t="str">
        <v>NO APLICA</v>
      </c>
      <c r="K1902" t="str">
        <v>Acompañamiento</v>
      </c>
      <c r="L1902" t="str">
        <v>Se realiza actividad de acompañamiento en tienda</v>
      </c>
      <c r="M1902">
        <v>44735</v>
      </c>
      <c r="N1902">
        <v>44735</v>
      </c>
      <c r="O1902" t="str">
        <v>M046 ITAGUI</v>
      </c>
      <c r="P1902" t="str">
        <v>MEDELLIN</v>
      </c>
      <c r="Q1902" t="str">
        <v>YURIMAR MARQUEZ MUÑOZ</v>
      </c>
      <c r="R1902">
        <v>1045025746</v>
      </c>
      <c r="S1902" t="str">
        <v>CENTRO</v>
      </c>
    </row>
    <row r="1903">
      <c r="A1903">
        <v>1902</v>
      </c>
      <c r="B1903" t="str">
        <v>ACOMPAÑAMIENTO</v>
      </c>
      <c r="C1903" t="str">
        <v>ACOMPAÑAMIENTO</v>
      </c>
      <c r="D1903" t="str">
        <v>CERRADO</v>
      </c>
      <c r="E1903" t="str">
        <v>TIENDA</v>
      </c>
      <c r="F1903" t="str">
        <v>ACOMPAÑAMIENTO</v>
      </c>
      <c r="G1903" t="str">
        <v>ACOMPAÑAMIENTO</v>
      </c>
      <c r="H1903" t="str">
        <v>ACOMPAÑAMIENTO</v>
      </c>
      <c r="I1903" t="str">
        <v>Solicitud de técnico para apoyar atención de casos en tienda</v>
      </c>
      <c r="J1903" t="str">
        <v>NO APLICA</v>
      </c>
      <c r="K1903" t="str">
        <v>Acompañamiento</v>
      </c>
      <c r="L1903" t="str">
        <v>Se realiza actividad de acompañamiento en tienda</v>
      </c>
      <c r="M1903">
        <v>44735</v>
      </c>
      <c r="N1903">
        <v>44735</v>
      </c>
      <c r="O1903" t="str">
        <v>M046 ITAGUI</v>
      </c>
      <c r="P1903" t="str">
        <v>MEDELLIN</v>
      </c>
      <c r="Q1903" t="str">
        <v>YURIMAR MARQUEZ MUÑOZ</v>
      </c>
      <c r="R1903">
        <v>1045025746</v>
      </c>
      <c r="S1903" t="str">
        <v>CENTRO</v>
      </c>
    </row>
    <row r="1904">
      <c r="A1904">
        <v>1903</v>
      </c>
      <c r="B1904" t="str">
        <v>ACOMPAÑAMIENTO</v>
      </c>
      <c r="C1904" t="str">
        <v>ACOMPAÑAMIENTO</v>
      </c>
      <c r="D1904" t="str">
        <v>CERRADO</v>
      </c>
      <c r="E1904" t="str">
        <v>CRC</v>
      </c>
      <c r="F1904" t="str">
        <v>ACOMPAÑAMIENTO</v>
      </c>
      <c r="G1904" t="str">
        <v>ACOMPAÑAMIENTO</v>
      </c>
      <c r="H1904" t="str">
        <v>ACOMPAÑAMIENTO</v>
      </c>
      <c r="I1904" t="str">
        <v>Gestión de soporte técnico en el Centro de Reparación</v>
      </c>
      <c r="J1904" t="str">
        <v>NO APLICA</v>
      </c>
      <c r="K1904" t="str">
        <v>Gestión de soporte técnico en el Centro de Reparación</v>
      </c>
      <c r="L1904" t="str">
        <v>Se realiza actividad de acompañamiento en CRC</v>
      </c>
      <c r="M1904">
        <v>44736</v>
      </c>
      <c r="N1904">
        <v>44736</v>
      </c>
      <c r="O1904" t="str">
        <v>CENTRO DE REPARACIÓN</v>
      </c>
      <c r="P1904" t="str">
        <v>BOGOTA</v>
      </c>
      <c r="Q1904" t="str">
        <v>DIEGO ALBERTO TORRES CRUZ</v>
      </c>
      <c r="R1904">
        <v>1000466791</v>
      </c>
      <c r="S1904" t="str">
        <v>BOGOTA</v>
      </c>
    </row>
    <row r="1905">
      <c r="A1905">
        <v>1904</v>
      </c>
      <c r="B1905" t="str">
        <v>ACOMPAÑAMIENTO</v>
      </c>
      <c r="C1905" t="str">
        <v>ACOMPAÑAMIENTO</v>
      </c>
      <c r="D1905" t="str">
        <v>CERRADO</v>
      </c>
      <c r="E1905" t="str">
        <v>CRC</v>
      </c>
      <c r="F1905" t="str">
        <v>ACOMPAÑAMIENTO</v>
      </c>
      <c r="G1905" t="str">
        <v>ACOMPAÑAMIENTO</v>
      </c>
      <c r="H1905" t="str">
        <v>ACOMPAÑAMIENTO</v>
      </c>
      <c r="I1905" t="str">
        <v>Gestión de soporte técnico en el Centro de Reparación</v>
      </c>
      <c r="J1905" t="str">
        <v>NO APLICA</v>
      </c>
      <c r="K1905" t="str">
        <v>Gestión de soporte técnico en el Centro de Reparación</v>
      </c>
      <c r="L1905" t="str">
        <v>Se realiza actividad de acompañamiento en CRC</v>
      </c>
      <c r="M1905">
        <v>44736</v>
      </c>
      <c r="N1905">
        <v>44736</v>
      </c>
      <c r="O1905" t="str">
        <v>CENTRO DE REPARACIÓN</v>
      </c>
      <c r="P1905" t="str">
        <v>BOGOTA</v>
      </c>
      <c r="Q1905" t="str">
        <v>DIEGO ALBERTO TORRES CRUZ</v>
      </c>
      <c r="R1905">
        <v>1000466791</v>
      </c>
      <c r="S1905" t="str">
        <v>BOGOTA</v>
      </c>
    </row>
    <row r="1906">
      <c r="A1906">
        <v>1905</v>
      </c>
      <c r="B1906" t="str">
        <v>ACOMPAÑAMIENTO</v>
      </c>
      <c r="C1906" t="str">
        <v>ACOMPAÑAMIENTO</v>
      </c>
      <c r="D1906" t="str">
        <v>CERRADO</v>
      </c>
      <c r="E1906" t="str">
        <v>CRC</v>
      </c>
      <c r="F1906" t="str">
        <v>ACOMPAÑAMIENTO</v>
      </c>
      <c r="G1906" t="str">
        <v>ACOMPAÑAMIENTO</v>
      </c>
      <c r="H1906" t="str">
        <v>ACOMPAÑAMIENTO</v>
      </c>
      <c r="I1906" t="str">
        <v>Gestión de soporte técnico en el Centro de Reparación</v>
      </c>
      <c r="J1906" t="str">
        <v>NO APLICA</v>
      </c>
      <c r="K1906" t="str">
        <v>Gestión de soporte técnico en el Centro de Reparación</v>
      </c>
      <c r="L1906" t="str">
        <v>Se realiza actividad de acompañamiento en CRC</v>
      </c>
      <c r="M1906">
        <v>44736</v>
      </c>
      <c r="N1906">
        <v>44736</v>
      </c>
      <c r="O1906" t="str">
        <v>CENTRO DE REPARACIÓN</v>
      </c>
      <c r="P1906" t="str">
        <v>BOGOTA</v>
      </c>
      <c r="Q1906" t="str">
        <v>DIEGO ALBERTO TORRES CRUZ</v>
      </c>
      <c r="R1906">
        <v>1000466791</v>
      </c>
      <c r="S1906" t="str">
        <v>BOGOTA</v>
      </c>
    </row>
    <row r="1907" xml:space="preserve">
      <c r="A1907">
        <v>1906</v>
      </c>
      <c r="B1907">
        <v>12527676</v>
      </c>
      <c r="C1907" t="str">
        <v>SIMEL</v>
      </c>
      <c r="D1907" t="str">
        <v>CERRADO</v>
      </c>
      <c r="E1907" t="str">
        <v>PANADERIA</v>
      </c>
      <c r="F1907" t="str">
        <v>BALANZA</v>
      </c>
      <c r="G1907" t="str">
        <v>MESA</v>
      </c>
      <c r="H1907" t="str">
        <v>METTLER</v>
      </c>
      <c r="I1907" t="str" xml:space="preserve">
        <v xml:space="preserve">Datos usuario_x000d_
Nombre: Karen Liliana Avila Iriarte_x000d_
Correo: KarenLiliana.Avila@cencosud.com.co_x000d_
Usuario AD: KLAvilaI_x000d_
Pais: Colombia_x000d_
Ubicacion: Z073 EDS MOSQUERA_x000d_
Zona: Colombia Bogota_x000d_
Unidad de Negocio: Supermercados_x000d_
Servicio: Tiendas &amp; Centros de Distribucion_x000d_
Telefono: 3102190264_x000d_
Anexo: null_x000d_
Descripcion: Buenas tades :El dia de ayer se realiza prueba de basculas y balanzas y la bascula de la panaderia presenta novedad; se realiza las prubas con 12kg ; y esta nos arroja un peso de 10655kg_x000d_
Agradezco su colaboracion y una pronta solucion .</v>
      </c>
      <c r="J1907" t="str">
        <v>NO APLICA</v>
      </c>
      <c r="K1907" t="str" xml:space="preserve">
        <v xml:space="preserve">buenas Tardes_x000d_
Su ayuda con la calibración de la Balanza de panadería_x000d_
Llevar por favor Kit de Pesas_x000d_
Tienda: Metro Mosquera_x000d_
Equipo: BALANZA|MESA_x000d_
Marca: METTLER TOLEDO_x000d_
Modelo: BPLUS_x000d_
Serial: B951787427</v>
      </c>
      <c r="L1907" t="str" xml:space="preserve">
        <v xml:space="preserve">Datos usuario_x000d_
Nombre: Karen Liliana Avila Iriarte_x000d_
Correo: KarenLiliana.Avila@cencosud.com.co_x000d_
Usuario AD: KLAvilaI_x000d_
Pais: Colombia_x000d_
Ubicacion: Z073 EDS MOSQUERA_x000d_
Zona: Colombia Bogota_x000d_
Unidad de Negocio: Supermercados_x000d_
Servicio: Tiendas &amp; Centros de Distribucion_x000d_
Telefono: 3102190264_x000d_
Anexo: null_x000d_
Descripcion: Buenas tades :El dia de ayer se realiza prueba de basculas y balanzas y la bascula de la panaderia presenta novedad; se realiza las prubas con 12kg ; y esta nos arroja un peso de 10655kg_x000d_
Agradezco su colaboracion y una pronta solucion .</v>
      </c>
      <c r="M1907">
        <v>44733</v>
      </c>
      <c r="N1907">
        <v>44734</v>
      </c>
      <c r="O1907" t="str">
        <v>M073 METRO MOSQUERA</v>
      </c>
      <c r="P1907" t="str">
        <v>MOSQUERA</v>
      </c>
      <c r="Q1907" t="str">
        <v>ALEXANDER CASTILLO SOTELO</v>
      </c>
      <c r="R1907">
        <v>80216449</v>
      </c>
      <c r="S1907" t="str">
        <v>BOGOTA</v>
      </c>
    </row>
    <row r="1908" xml:space="preserve">
      <c r="A1908">
        <v>1907</v>
      </c>
      <c r="B1908">
        <v>12532781</v>
      </c>
      <c r="C1908" t="str">
        <v>REQUEST</v>
      </c>
      <c r="D1908" t="str">
        <v>CERRADO</v>
      </c>
      <c r="E1908" t="str">
        <v>CAJAS</v>
      </c>
      <c r="F1908" t="str">
        <v>POS</v>
      </c>
      <c r="G1908" t="str">
        <v>POS</v>
      </c>
      <c r="H1908" t="str">
        <v>WINCOR</v>
      </c>
      <c r="I1908"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_x000d_
Se solicita validar la POS No 4 la cual se encuentra apagada ya se reviso conexiones y al parecer no se encuentra ninguna novedad; se reinicia quedando encendido solo la impresora y el scanner pero ni el teclado ni los visores encienden_x000d_
_x000d_
Numero de caja: 4_x000d_
</v>
      </c>
      <c r="J1908" t="str">
        <v>NO APLICA</v>
      </c>
      <c r="K1908" t="str">
        <v>Jefe Buena tarde su autorizacion para envio del tecnico para revision de la pos 4 que no esta dando imagen ; ya se hicieron las revisiones de 1 nivel</v>
      </c>
      <c r="L1908" t="str">
        <v xml:space="preserve">Se procede a realizar la revisión de la pos 4 la cual se encuentra encendida sin el visor de clientes funcionando; se procede a verificar el cableado del visor el cual se encuentra mal conectado; se conecta bien el cable del visor y queda funcionando; teclado funcionando en total normalidad se hacen pruebas exitosas. NOTA: la mayoria de veces se encuentra que las pos las manipulan por detrás donde están los cables ya sea por limpieza o por arreglarlas; por tal razón las fallas de los visores es frecuente ya que los visores están en buen estado. </v>
      </c>
      <c r="M1908">
        <v>44736</v>
      </c>
      <c r="N1908">
        <v>44679</v>
      </c>
      <c r="O1908" t="str">
        <v>M195 METRO SANTA LUCIA</v>
      </c>
      <c r="P1908" t="str">
        <v>NEIVA</v>
      </c>
      <c r="Q1908" t="str">
        <v>JOHN ALEJANDRO LOZADA BABATIVA</v>
      </c>
      <c r="R1908">
        <v>1075313382</v>
      </c>
      <c r="S1908" t="str">
        <v>OCCIDENTE</v>
      </c>
    </row>
    <row r="1909" xml:space="preserve">
      <c r="A1909">
        <v>1908</v>
      </c>
      <c r="B1909">
        <v>12535059</v>
      </c>
      <c r="C1909" t="str">
        <v>INCIDENT</v>
      </c>
      <c r="D1909" t="str">
        <v>CERRADO</v>
      </c>
      <c r="E1909" t="str">
        <v>RECIBO</v>
      </c>
      <c r="F1909" t="str">
        <v>PDA</v>
      </c>
      <c r="G1909" t="str">
        <v>PDA</v>
      </c>
      <c r="H1909" t="str">
        <v>HONEYWELL</v>
      </c>
      <c r="I1909"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PDT asignada al area de recibo no funciona; se queda en el encendido._x000d_
DI -034584 inventario sistemas S7N 21178B0543 P/N EDA51-1-B663SOGA IMEI990011943219666 MEID99001194321966; solicito de su colaboracion urgente ya que es la herramienta utilizada para el recibo de mercancia en el area._x000d_
Lugar en donde se encuentra el computador en la tienda: Recibo</v>
      </c>
      <c r="J1909" t="str">
        <v>NO APLICA</v>
      </c>
      <c r="K1909" t="str">
        <v>Su apoyo con la siguiente novead</v>
      </c>
      <c r="L1909" t="str">
        <v>Se revisa PDA con novedad que se bloqueaba en la pantalla de inicio de Honeywell. Se realiza flasheo de PDA con archivo de instalación Android 8 y firmware .031; configuraciones y accesos. Se hacen pruebas de funcionamiento con el usuario satisfactorias y se deja operativa.</v>
      </c>
      <c r="M1909">
        <v>44736</v>
      </c>
      <c r="N1909">
        <v>44736</v>
      </c>
      <c r="O1909" t="str">
        <v>J126 JUMBO SAN SILVESTRE</v>
      </c>
      <c r="P1909" t="str">
        <v>BARRANCABERMEJA</v>
      </c>
      <c r="Q1909" t="str">
        <v>LUIS CARLOS ROJAS ACOSTA</v>
      </c>
      <c r="R1909">
        <v>1096188137</v>
      </c>
      <c r="S1909" t="str">
        <v>ORIENTE</v>
      </c>
    </row>
    <row r="1910" xml:space="preserve">
      <c r="A1910">
        <v>1909</v>
      </c>
      <c r="B1910">
        <v>12533719</v>
      </c>
      <c r="C1910" t="str">
        <v>REQUEST</v>
      </c>
      <c r="D1910" t="str">
        <v>CERRADO</v>
      </c>
      <c r="E1910" t="str">
        <v>TIENDA</v>
      </c>
      <c r="F1910" t="str">
        <v>PDA</v>
      </c>
      <c r="G1910" t="str">
        <v>PDA</v>
      </c>
      <c r="H1910" t="str">
        <v>HONEYWELL</v>
      </c>
      <c r="I1910"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falla en pdt con serial # 21145B3E31; no inicia el sistema operativo_x000d_
AREA EN DONDE SE UBICA EL EQUIPO : tienda</v>
      </c>
      <c r="J1910" t="str">
        <v>NO APLICA</v>
      </c>
      <c r="K1910" t="str">
        <v>Favor nos ayudan con la visita del Tecnico de isit para la validacion de la PDT la cual presenta fallas.</v>
      </c>
      <c r="L1910" t="str">
        <v xml:space="preserve">Se reporta problema de inicio de sistema; se realiza formateo de esta y posteriormente se realiza proceso de configuración; actualización y descarga de app como lo indica el último manual suministrado; luego se presentó un problema de conexión en la app Mocha el cual fue resuelto reconfigurando algunos patrones con ayuda de soporte Cencosud. Usuario realiza pruebas indicando estar bien. </v>
      </c>
      <c r="M1910">
        <v>44736</v>
      </c>
      <c r="N1910">
        <v>44740</v>
      </c>
      <c r="O1910" t="str">
        <v>M040 METRO RIOHACHA</v>
      </c>
      <c r="P1910" t="str">
        <v>RIOHACHA</v>
      </c>
      <c r="Q1910" t="str">
        <v>WILGER MELO PRADO</v>
      </c>
      <c r="R1910">
        <v>1118852348</v>
      </c>
      <c r="S1910" t="str">
        <v>COSTA</v>
      </c>
    </row>
    <row r="1911" xml:space="preserve">
      <c r="A1911">
        <v>1910</v>
      </c>
      <c r="B1911">
        <v>12533719</v>
      </c>
      <c r="C1911" t="str">
        <v>REQUEST</v>
      </c>
      <c r="D1911" t="str">
        <v>CERRADO</v>
      </c>
      <c r="E1911" t="str">
        <v>TIENDA</v>
      </c>
      <c r="F1911" t="str">
        <v>PDA</v>
      </c>
      <c r="G1911" t="str">
        <v>PDA</v>
      </c>
      <c r="H1911" t="str">
        <v>HONEYWELL</v>
      </c>
      <c r="I1911"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falla en pdt con serial # 21145B3E31; no inicia el sistema operativo_x000d_
AREA EN DONDE SE UBICA EL EQUIPO : tienda</v>
      </c>
      <c r="J1911" t="str">
        <v>NO APLICA</v>
      </c>
      <c r="K1911" t="str">
        <v>Favor nos ayudan con la visita del Tecnico de isit para la validacion de la PDT la cual presenta fallas.</v>
      </c>
      <c r="L1911" t="str">
        <v xml:space="preserve">Se reporta problema de inicio de sistema; se realiza formateo de esta y posteriormente se realiza proceso de configuración; actualización y descarga de app como lo indica el último manual suministrado; luego se presentó un problema de conexión en la app Mocha el cual fue resuelto reconfigurando algunos patrones con ayuda de soporte Cencosud. Usuario realiza pruebas indicando estar bien. </v>
      </c>
      <c r="M1911">
        <v>44736</v>
      </c>
      <c r="N1911">
        <v>44740</v>
      </c>
      <c r="O1911" t="str">
        <v>M040 METRO RIOHACHA</v>
      </c>
      <c r="P1911" t="str">
        <v>RIOHACHA</v>
      </c>
      <c r="Q1911" t="str">
        <v>WILGER MELO PRADO</v>
      </c>
      <c r="R1911">
        <v>1118852348</v>
      </c>
      <c r="S1911" t="str">
        <v>COSTA</v>
      </c>
    </row>
    <row r="1912" xml:space="preserve">
      <c r="A1912">
        <v>1911</v>
      </c>
      <c r="B1912">
        <v>12483068</v>
      </c>
      <c r="C1912" t="str">
        <v>SIMEL</v>
      </c>
      <c r="D1912" t="str">
        <v>CERRADO</v>
      </c>
      <c r="E1912" t="str">
        <v>CARNES</v>
      </c>
      <c r="F1912" t="str">
        <v>BALANZA</v>
      </c>
      <c r="G1912" t="str">
        <v>COLGANTE</v>
      </c>
      <c r="H1912" t="str">
        <v>METTLER</v>
      </c>
      <c r="I1912" t="str" xml:space="preserve">
        <v xml:space="preserve">Datos usuario_x000d_
Nombre: Lisseth Paola Batista Cerda_x000d_
Correo: LissethPaola.BatistaCerda@cencosud.com.co_x000d_
Usuario AD: Lpbcerda_x000d_
Pais: Colombia_x000d_
Ubicacion: J174 JUMBO EL CASTILLO_x000d_
Zona: Colombia Bogota_x000d_
Unidad de Negocio: Supermercados_x000d_
Servicio: Tiendas &amp; Centros de Distribucion_x000d_
Telefono: 3175760536_x000d_
Anexo: 6723440_x000d_
Descripcion: Balanza de carneceria ( pollos) se encuentra desconfigurada.._x000d_
Area donde su ubica la balanza: Carnes</v>
      </c>
      <c r="J1912" t="str">
        <v>NO APLICA</v>
      </c>
      <c r="K1912" t="str" xml:space="preserve">
        <v xml:space="preserve">Se requiere precinto para recalibrar se balanza de mesa marca METTLER TOLEDO modelo BPLUS y serial B924806702; el cual presenta el numero de precinto 2950000107937_x000d_
Nota se requiere precinto de reparación</v>
      </c>
      <c r="L1912" t="str">
        <v>Se procede a validar balanza colgante se procede a realizar la calibración; se procede a realizar las pruebas con el kit de calibrar; se hacen pruebas con todos los pesos del kit; las pruebas salen positivas; se procede a colocar el precinto #7380000000311 se deja balanza operativa y funcional NII B123199</v>
      </c>
      <c r="M1912">
        <v>44713</v>
      </c>
      <c r="N1912">
        <v>44714</v>
      </c>
      <c r="O1912" t="str">
        <v>J174 EL CASTILLO</v>
      </c>
      <c r="P1912" t="str">
        <v>CARTAGENA</v>
      </c>
      <c r="Q1912" t="str">
        <v>CESAR AGUSTO LASCARRO CABRERA</v>
      </c>
      <c r="R1912">
        <v>1143353282</v>
      </c>
      <c r="S1912" t="str">
        <v>COSTA</v>
      </c>
    </row>
    <row r="1913" xml:space="preserve">
      <c r="A1913">
        <v>1912</v>
      </c>
      <c r="B1913">
        <v>12486837</v>
      </c>
      <c r="C1913" t="str">
        <v>SIMEL</v>
      </c>
      <c r="D1913" t="str">
        <v>CERRADO</v>
      </c>
      <c r="E1913" t="str">
        <v>CARNES</v>
      </c>
      <c r="F1913" t="str">
        <v>BALANZA</v>
      </c>
      <c r="G1913" t="str">
        <v>COLGANTE</v>
      </c>
      <c r="H1913" t="str">
        <v>METTLER</v>
      </c>
      <c r="I1913" t="str" xml:space="preserve">
        <v xml:space="preserve">Datos usuario_x000d_
Nombre: Ever Polania Ruiz_x000d_
Correo: Ever.Polania@cencosud.com.co_x000d_
Usuario AD: EPolania_x000d_
Pais: Colombia_x000d_
Ubicacion: M078 METRO FONTIBON_x000d_
Zona: Colombia Bogota_x000d_
Unidad de Negocio: JUMBO_x000d_
Servicio: Sistemas_x000d_
Telefono: 3174373287_x000d_
Anexo: 3174373287_x000d_
Descripcion: Buenas Tardes_x000d_
_x000d_
Por favor su ayuda con la la revision de las balanzas de Carnes y Pescaderia las cuales quedaron no conformes por CVM por no tener el precinto_x000d_
Area donde su ubica la balanza: pescaderia-Carnes</v>
      </c>
      <c r="J1913" t="str">
        <v>NO APLICA</v>
      </c>
      <c r="K1913" t="str" xml:space="preserve">
        <v xml:space="preserve">Agradezco de tu colaboración para la revisión de estas dos balanzas no conformes por parte de CVM y se necesita visita del reparador Local para su revisión._x000d_
Por favor traer KIT de pesas_x000d_
1. Tienda: Metro Mosquera_x000d_
Equipo: BALANZA|COLGANTE_x000d_
Marca: METTLER TOLEDO_x000d_
Modelo: 8442 PLUS_x000d_
Serial: B644218752_x000d_
NII: B100069_x000d_
Precinto: Sticker_x000d_
Ticket: 12486837_x000d_
2. Tienda: Metro Mosquera_x000d_
Equipo: BALANZA|COLGANTE_x000d_
Marca: METTLER TOLEDO_x000d_
Modelo: 8442 PLUS_x000d_
Serial: R1L07856-6BJ_x000d_
NII: B5592_x000d_
Precinto: Sticker_x000d_
Ticket: 12486851_x000d_
Gracias</v>
      </c>
      <c r="L1913" t="str">
        <v xml:space="preserve">Se realizó la verificación de la balanza y se hace la calibración. Se realizan las diferentes pruebas y salen correctas. Se instala el precinto número 7380000000117. Se deja operativa la balanza. NII: B100069	 </v>
      </c>
      <c r="M1913">
        <v>44714</v>
      </c>
      <c r="N1913">
        <v>44714</v>
      </c>
      <c r="O1913" t="str">
        <v>M078 FONTIBON</v>
      </c>
      <c r="P1913" t="str">
        <v>BOGOTA</v>
      </c>
      <c r="Q1913" t="str">
        <v>ALEXANDER CASTILLO SOTELO</v>
      </c>
      <c r="R1913">
        <v>80216449</v>
      </c>
      <c r="S1913" t="str">
        <v>BOGOTA</v>
      </c>
    </row>
    <row r="1914" xml:space="preserve">
      <c r="A1914">
        <v>1913</v>
      </c>
      <c r="B1914">
        <v>12486851</v>
      </c>
      <c r="C1914" t="str">
        <v>SIMEL</v>
      </c>
      <c r="D1914" t="str">
        <v>CERRADO</v>
      </c>
      <c r="E1914" t="str">
        <v>CARNES</v>
      </c>
      <c r="F1914" t="str">
        <v>BALANZA</v>
      </c>
      <c r="G1914" t="str">
        <v>COLGANTE</v>
      </c>
      <c r="H1914" t="str">
        <v>METTLER</v>
      </c>
      <c r="I1914" t="str" xml:space="preserve">
        <v xml:space="preserve">Datos usuario_x000d_
Nombre: Ever Polania Ruiz_x000d_
Correo: Ever.Polania@cencosud.com.co_x000d_
Usuario AD: EPolania_x000d_
Pais: Colombia_x000d_
Ubicacion: M078 METRO FONTIBON_x000d_
Zona: Colombia Bogota_x000d_
Unidad de Negocio: JUMBO_x000d_
Servicio: Sistemas_x000d_
Telefono: 3174373287_x000d_
Anexo: 3174373287_x000d_
Descripcion: Buenas Tardes_x000d_
_x000d_
Por favor su ayuda con la la revision de las balanzas de Carnes y Pescaderia las cuales quedaron no conformes por CVM por no tener el precinto_x000d_
Area donde su ubica la balanza: pescaderia-Carnes_x000d_
</v>
      </c>
      <c r="J1914" t="str">
        <v>NO APLICA</v>
      </c>
      <c r="K1914" t="str" xml:space="preserve">
        <v xml:space="preserve">Agradezco de tu colaboración para la revisión de estas dos balanzas no conformes por parte de CVM y se necesita visita del reparador Local para su revisión._x000d_
Por favor traer KIT de pesas_x000d_
1. Tienda: Metro Mosquera_x000d_
Equipo: BALANZA|COLGANTE_x000d_
Marca: METTLER TOLEDO_x000d_
Modelo: 8442 PLUS_x000d_
Serial: B644218752_x000d_
NII: B100069_x000d_
Precinto: Sticker_x000d_
Ticket: 12486837_x000d_
2. Tienda: Metro Mosquera_x000d_
Equipo: BALANZA|COLGANTE_x000d_
Marca: METTLER TOLEDO_x000d_
Modelo: 8442 PLUS_x000d_
Serial: R1L07856-6BJ_x000d_
NII: B5592_x000d_
Precinto: Sticker_x000d_
Ticket: 12486851_x000d_
Gracias</v>
      </c>
      <c r="L1914" t="str">
        <v xml:space="preserve">Se realizó la verificación de la balanza y se hace la calibración. Se realizan las diferentes pruebas y salen correctas. Se instala el precinto número 7380000000051. Se deja operativa la balanza. NII: B5592      </v>
      </c>
      <c r="M1914">
        <v>44714</v>
      </c>
      <c r="N1914">
        <v>44714</v>
      </c>
      <c r="O1914" t="str">
        <v>M078 FONTIBON</v>
      </c>
      <c r="P1914" t="str">
        <v>BOGOTA</v>
      </c>
      <c r="Q1914" t="str">
        <v>ALEXANDER CASTILLO SOTELO</v>
      </c>
      <c r="R1914">
        <v>80216449</v>
      </c>
      <c r="S1914" t="str">
        <v>BOGOTA</v>
      </c>
    </row>
    <row r="1915" xml:space="preserve">
      <c r="A1915">
        <v>1914</v>
      </c>
      <c r="B1915">
        <v>12502850</v>
      </c>
      <c r="C1915" t="str">
        <v>SIMEL</v>
      </c>
      <c r="D1915" t="str">
        <v>CERRADO</v>
      </c>
      <c r="E1915" t="str">
        <v>CAJAS</v>
      </c>
      <c r="F1915" t="str">
        <v>POS</v>
      </c>
      <c r="G1915" t="str">
        <v>SCANNER</v>
      </c>
      <c r="H1915" t="str">
        <v>DATALOGIC</v>
      </c>
      <c r="I1915" t="str" xml:space="preserve">
        <v xml:space="preserve">Datos usuario_x000d_
Nombre: Loly Luz Blanco Gutierrez_x000d_
Correo: lolyluz.blanco@cencosud.com.co_x000d_
Usuario AD: Llbgutie_x000d_
Pais: Colombia_x000d_
Ubicacion: J088 JUMBO BARRANQUILLA BUENAVISTA_x000d_
Zona: Colombia Costa_x000d_
Unidad de Negocio: Supermercados_x000d_
Servicio: Tiendas &amp; Centros de Distribucion_x000d_
Telefono: 3015807715_x000d_
Anexo: 7880405_x000d_
Descripcion: el scanner de la caja 4 no tienen sello de seguridad me colaboran por favor_x000d_
Area en donde se encuentra la Balanza: 88</v>
      </c>
      <c r="J1915" t="str">
        <v>NO APLICA</v>
      </c>
      <c r="K1915" t="str" xml:space="preserve">
        <v xml:space="preserve">Favor nos ayudan con personal en sitio para calibración y colocación del presinto a balanza numero 4_x000d_
datos de la balanza:_x000d_
SCANNER POS_x000d_
BALANZA DATALOGIC 9800_x000d_
Nº SERIE: F16C12942</v>
      </c>
      <c r="L1915" t="str">
        <v xml:space="preserve">Se realizó validación de la calibración de la balanza y queda pesando correctamente. Se retira precinto 2950000097618 y se instala precinto 7380000000365	</v>
      </c>
      <c r="M1915">
        <v>44727</v>
      </c>
      <c r="N1915">
        <v>44728</v>
      </c>
      <c r="O1915" t="str">
        <v>J088 JUMBO BARRANQUILLA BUENAVISTA</v>
      </c>
      <c r="P1915" t="str">
        <v>BARRANQUILLA</v>
      </c>
      <c r="Q1915" t="str">
        <v>DANIEL ARGENIS DIAZ SIERRA</v>
      </c>
      <c r="R1915">
        <v>1042468964</v>
      </c>
      <c r="S1915" t="str">
        <v>COSTA</v>
      </c>
    </row>
    <row r="1916" xml:space="preserve">
      <c r="A1916">
        <v>1915</v>
      </c>
      <c r="B1916">
        <v>12511417</v>
      </c>
      <c r="C1916" t="str">
        <v>SIMEL</v>
      </c>
      <c r="D1916" t="str">
        <v>CERRADO</v>
      </c>
      <c r="E1916" t="str">
        <v>CAJAS</v>
      </c>
      <c r="F1916" t="str">
        <v>POS</v>
      </c>
      <c r="G1916" t="str">
        <v>SCANNER</v>
      </c>
      <c r="H1916" t="str">
        <v>DATALOGIC</v>
      </c>
      <c r="I1916" t="str" xml:space="preserve">
        <v xml:space="preserve">Datos usuario_x000d_
Nombre: Maricela Lopez Forero_x000d_
Correo: maricela.lopez@cencosud.com.co_x000d_
Usuario AD: MLForero_x000d_
Pais: Colombia_x000d_
Ubicacion: J044 JUMBO CHIA_x000d_
Zona: Colombia Bogota_x000d_
Unidad de Negocio: Supermercados_x000d_
Servicio: Tiendas &amp; Centros de Distribucion_x000d_
Telefono: 3108519891_x000d_
Anexo: 8611000_x000d_
Descripcion: Buenas tardes:_x000d_
pido su colaboracion para revisar la balanza de la pos 10 ya que presenta diferencia al pesar_x000d_
Gracias por Atencion_x000d_
Indica la ubicacion de tu balanza en la tienda: pos 10</v>
      </c>
      <c r="J1916" t="str">
        <v>NO APLICA</v>
      </c>
      <c r="K1916" t="str" xml:space="preserve">
        <v xml:space="preserve">Se solicita calibración de la Balanza de la POS 10 de Jumbio Chia Sabana_x000d_
En la tienda tenemos KIT de pesas pero por favor llevar por si acaso_x000d_
Tienda: Jumbo Chía Sabana_x000d_
Equipo: SCANNER POS_x000d_
Marca: DATALOGIC_x000d_
Modelo: 9800_x000d_
Serial: F16M03089_x000d_
NII: B60705_x000d_
Precinto: Alambre</v>
      </c>
      <c r="L1916" t="str">
        <v>Se realizó la verificación de la balanza y se observa que no pesa correctamente; Se retira el precinto con numero 2950000182386 y se realiza la calibración. Se hacen nuevamente las pruebas y salen correctas. Se instala el precinto numero 7380000000296. Se deja operativa la POS. NII B60705</v>
      </c>
      <c r="M1916">
        <v>44727</v>
      </c>
      <c r="N1916">
        <v>44727</v>
      </c>
      <c r="O1916" t="str">
        <v>J044 JUMBO CHIA</v>
      </c>
      <c r="P1916" t="str">
        <v>CHIA</v>
      </c>
      <c r="Q1916" t="str">
        <v>ALEXANDER CASTILLO SOTELO</v>
      </c>
      <c r="R1916">
        <v>80216449</v>
      </c>
      <c r="S1916" t="str">
        <v>BOGOTA</v>
      </c>
    </row>
    <row r="1917">
      <c r="A1917">
        <v>1916</v>
      </c>
      <c r="B1917" t="str">
        <v>ACOMPAÑAMIENTO</v>
      </c>
      <c r="C1917" t="str">
        <v>ACOMPAÑAMIENTO</v>
      </c>
      <c r="D1917" t="str">
        <v>CERRADO</v>
      </c>
      <c r="E1917" t="str">
        <v>TIENDA</v>
      </c>
      <c r="F1917" t="str">
        <v>ACOMPAÑAMIENTO</v>
      </c>
      <c r="G1917" t="str">
        <v>ACOMPAÑAMIENTO</v>
      </c>
      <c r="H1917" t="str">
        <v>ACOMPAÑAMIENTO</v>
      </c>
      <c r="I1917" t="str">
        <v>Solicitud de técnico para apoyar atención de casos en tienda</v>
      </c>
      <c r="J1917" t="str">
        <v>NO APLICA</v>
      </c>
      <c r="K1917" t="str">
        <v>Acompañamiento</v>
      </c>
      <c r="L1917" t="str">
        <v>Se realiza actividad de acompañamiento en tienda</v>
      </c>
      <c r="M1917">
        <v>44736</v>
      </c>
      <c r="N1917">
        <v>44736</v>
      </c>
      <c r="O1917" t="str">
        <v>M080 LOS LIBERTADORES</v>
      </c>
      <c r="P1917" t="str">
        <v>CUCUTA</v>
      </c>
      <c r="Q1917" t="str">
        <v>MICHAEL ALBERTO CARRILLO RODRIGUEZ</v>
      </c>
      <c r="R1917">
        <v>1090475559</v>
      </c>
      <c r="S1917" t="str">
        <v>ORIENTE</v>
      </c>
    </row>
    <row r="1918">
      <c r="A1918">
        <v>1917</v>
      </c>
      <c r="B1918" t="str">
        <v>ACOMPAÑAMIENTO</v>
      </c>
      <c r="C1918" t="str">
        <v>ACOMPAÑAMIENTO</v>
      </c>
      <c r="D1918" t="str">
        <v>CERRADO</v>
      </c>
      <c r="E1918" t="str">
        <v>TIENDA</v>
      </c>
      <c r="F1918" t="str">
        <v>ACOMPAÑAMIENTO</v>
      </c>
      <c r="G1918" t="str">
        <v>ACOMPAÑAMIENTO</v>
      </c>
      <c r="H1918" t="str">
        <v>ACOMPAÑAMIENTO</v>
      </c>
      <c r="I1918" t="str">
        <v>Solicitud de técnico para apoyar atención de casos en tienda</v>
      </c>
      <c r="J1918" t="str">
        <v>NO APLICA</v>
      </c>
      <c r="K1918" t="str">
        <v>Acompañamiento</v>
      </c>
      <c r="L1918" t="str">
        <v>Se realiza actividad de acompañamiento en tienda</v>
      </c>
      <c r="M1918">
        <v>44736</v>
      </c>
      <c r="N1918">
        <v>44736</v>
      </c>
      <c r="O1918" t="str">
        <v>M080 LOS LIBERTADORES</v>
      </c>
      <c r="P1918" t="str">
        <v>CUCUTA</v>
      </c>
      <c r="Q1918" t="str">
        <v>MICHAEL ALBERTO CARRILLO RODRIGUEZ</v>
      </c>
      <c r="R1918">
        <v>1090475559</v>
      </c>
      <c r="S1918" t="str">
        <v>ORIENTE</v>
      </c>
    </row>
    <row r="1919">
      <c r="A1919">
        <v>1918</v>
      </c>
      <c r="B1919" t="str">
        <v>ACOMPAÑAMIENTO</v>
      </c>
      <c r="C1919" t="str">
        <v>ACOMPAÑAMIENTO</v>
      </c>
      <c r="D1919" t="str">
        <v>CERRADO</v>
      </c>
      <c r="E1919" t="str">
        <v>CRC</v>
      </c>
      <c r="F1919" t="str">
        <v>ACOMPAÑAMIENTO</v>
      </c>
      <c r="G1919" t="str">
        <v>ACOMPAÑAMIENTO</v>
      </c>
      <c r="H1919" t="str">
        <v>ACOMPAÑAMIENTO</v>
      </c>
      <c r="I1919" t="str">
        <v>Gestión de soporte técnico en el Centro de Reparación</v>
      </c>
      <c r="J1919" t="str">
        <v>NO APLICA</v>
      </c>
      <c r="K1919" t="str">
        <v>Gestión de soporte técnico en el Centro de Reparación</v>
      </c>
      <c r="L1919" t="str">
        <v>Se realiza actividad de acompañamiento en CRC</v>
      </c>
      <c r="M1919">
        <v>44740</v>
      </c>
      <c r="N1919">
        <v>44740</v>
      </c>
      <c r="O1919" t="str">
        <v>CENTRO DE REPARACIÓN</v>
      </c>
      <c r="P1919" t="str">
        <v>BOGOTA</v>
      </c>
      <c r="Q1919" t="str">
        <v>DIEGO ALBERTO TORRES CRUZ</v>
      </c>
      <c r="R1919">
        <v>1000466791</v>
      </c>
      <c r="S1919" t="str">
        <v>BOGOTA</v>
      </c>
    </row>
    <row r="1920">
      <c r="A1920">
        <v>1919</v>
      </c>
      <c r="B1920" t="str">
        <v>ACOMPAÑAMIENTO</v>
      </c>
      <c r="C1920" t="str">
        <v>ACOMPAÑAMIENTO</v>
      </c>
      <c r="D1920" t="str">
        <v>CERRADO</v>
      </c>
      <c r="E1920" t="str">
        <v>CRC</v>
      </c>
      <c r="F1920" t="str">
        <v>ACOMPAÑAMIENTO</v>
      </c>
      <c r="G1920" t="str">
        <v>ACOMPAÑAMIENTO</v>
      </c>
      <c r="H1920" t="str">
        <v>ACOMPAÑAMIENTO</v>
      </c>
      <c r="I1920" t="str">
        <v>Gestión de soporte técnico en el Centro de Reparación</v>
      </c>
      <c r="J1920" t="str">
        <v>NO APLICA</v>
      </c>
      <c r="K1920" t="str">
        <v>Gestión de soporte técnico en el Centro de Reparación</v>
      </c>
      <c r="L1920" t="str">
        <v>Se realiza actividad de acompañamiento en CRC</v>
      </c>
      <c r="M1920">
        <v>44740</v>
      </c>
      <c r="N1920">
        <v>44740</v>
      </c>
      <c r="O1920" t="str">
        <v>CENTRO DE REPARACIÓN</v>
      </c>
      <c r="P1920" t="str">
        <v>BOGOTA</v>
      </c>
      <c r="Q1920" t="str">
        <v>DIEGO ALBERTO TORRES CRUZ</v>
      </c>
      <c r="R1920">
        <v>1000466791</v>
      </c>
      <c r="S1920" t="str">
        <v>BOGOTA</v>
      </c>
    </row>
    <row r="1921">
      <c r="A1921">
        <v>1920</v>
      </c>
      <c r="B1921" t="str">
        <v>ACOMPAÑAMIENTO</v>
      </c>
      <c r="C1921" t="str">
        <v>ACOMPAÑAMIENTO</v>
      </c>
      <c r="D1921" t="str">
        <v>CERRADO</v>
      </c>
      <c r="E1921" t="str">
        <v>CRC</v>
      </c>
      <c r="F1921" t="str">
        <v>ACOMPAÑAMIENTO</v>
      </c>
      <c r="G1921" t="str">
        <v>ACOMPAÑAMIENTO</v>
      </c>
      <c r="H1921" t="str">
        <v>ACOMPAÑAMIENTO</v>
      </c>
      <c r="I1921" t="str">
        <v>Gestión de soporte técnico en el Centro de Reparación</v>
      </c>
      <c r="J1921" t="str">
        <v>NO APLICA</v>
      </c>
      <c r="K1921" t="str">
        <v>Gestión de soporte técnico en el Centro de Reparación</v>
      </c>
      <c r="L1921" t="str">
        <v>Se realiza actividad de acompañamiento en CRC</v>
      </c>
      <c r="M1921">
        <v>44741</v>
      </c>
      <c r="N1921">
        <v>44741</v>
      </c>
      <c r="O1921" t="str">
        <v>CENTRO DE REPARACIÓN</v>
      </c>
      <c r="P1921" t="str">
        <v>BOGOTA</v>
      </c>
      <c r="Q1921" t="str">
        <v>DIEGO ALBERTO TORRES CRUZ</v>
      </c>
      <c r="R1921">
        <v>1000466791</v>
      </c>
      <c r="S1921" t="str">
        <v>BOGOTA</v>
      </c>
    </row>
    <row r="1922">
      <c r="A1922">
        <v>1921</v>
      </c>
      <c r="B1922" t="str">
        <v>ACOMPAÑAMIENTO</v>
      </c>
      <c r="C1922" t="str">
        <v>ACOMPAÑAMIENTO</v>
      </c>
      <c r="D1922" t="str">
        <v>CERRADO</v>
      </c>
      <c r="E1922" t="str">
        <v>CRC</v>
      </c>
      <c r="F1922" t="str">
        <v>ACOMPAÑAMIENTO</v>
      </c>
      <c r="G1922" t="str">
        <v>ACOMPAÑAMIENTO</v>
      </c>
      <c r="H1922" t="str">
        <v>ACOMPAÑAMIENTO</v>
      </c>
      <c r="I1922" t="str">
        <v>Gestión de soporte técnico en el Centro de Reparación</v>
      </c>
      <c r="J1922" t="str">
        <v>NO APLICA</v>
      </c>
      <c r="K1922" t="str">
        <v>Gestión de soporte técnico en el Centro de Reparación</v>
      </c>
      <c r="L1922" t="str">
        <v>Se realiza actividad de acompañamiento en CRC</v>
      </c>
      <c r="M1922">
        <v>44741</v>
      </c>
      <c r="N1922">
        <v>44741</v>
      </c>
      <c r="O1922" t="str">
        <v>CENTRO DE REPARACIÓN</v>
      </c>
      <c r="P1922" t="str">
        <v>BOGOTA</v>
      </c>
      <c r="Q1922" t="str">
        <v>DIEGO ALBERTO TORRES CRUZ</v>
      </c>
      <c r="R1922">
        <v>1000466791</v>
      </c>
      <c r="S1922" t="str">
        <v>BOGOTA</v>
      </c>
    </row>
    <row r="1923">
      <c r="A1923">
        <v>1922</v>
      </c>
      <c r="B1923" t="str">
        <v>ACOMPAÑAMIENTO</v>
      </c>
      <c r="C1923" t="str">
        <v>ACOMPAÑAMIENTO</v>
      </c>
      <c r="D1923" t="str">
        <v>CERRADO</v>
      </c>
      <c r="E1923" t="str">
        <v>CRC</v>
      </c>
      <c r="F1923" t="str">
        <v>ACOMPAÑAMIENTO</v>
      </c>
      <c r="G1923" t="str">
        <v>ACOMPAÑAMIENTO</v>
      </c>
      <c r="H1923" t="str">
        <v>ACOMPAÑAMIENTO</v>
      </c>
      <c r="I1923" t="str">
        <v>Gestión de soporte técnico en el Centro de Reparación</v>
      </c>
      <c r="J1923" t="str">
        <v>NO APLICA</v>
      </c>
      <c r="K1923" t="str">
        <v>Gestión de soporte técnico en el Centro de Reparación</v>
      </c>
      <c r="L1923" t="str">
        <v>Se realiza actividad de acompañamiento en CRC</v>
      </c>
      <c r="M1923">
        <v>44741</v>
      </c>
      <c r="N1923">
        <v>44741</v>
      </c>
      <c r="O1923" t="str">
        <v>CENTRO DE REPARACIÓN</v>
      </c>
      <c r="P1923" t="str">
        <v>BOGOTA</v>
      </c>
      <c r="Q1923" t="str">
        <v>DIEGO ALBERTO TORRES CRUZ</v>
      </c>
      <c r="R1923">
        <v>1000466791</v>
      </c>
      <c r="S1923" t="str">
        <v>BOGOTA</v>
      </c>
    </row>
    <row r="1924">
      <c r="A1924">
        <v>1923</v>
      </c>
      <c r="B1924" t="str">
        <v>ACOMPAÑAMIENTO</v>
      </c>
      <c r="C1924" t="str">
        <v>ACOMPAÑAMIENTO</v>
      </c>
      <c r="D1924" t="str">
        <v>CERRADO</v>
      </c>
      <c r="E1924" t="str">
        <v>TIENDA</v>
      </c>
      <c r="F1924" t="str">
        <v>ACOMPAÑAMIENTO</v>
      </c>
      <c r="G1924" t="str">
        <v>ACOMPAÑAMIENTO</v>
      </c>
      <c r="H1924" t="str">
        <v>ACOMPAÑAMIENTO</v>
      </c>
      <c r="I1924" t="str">
        <v>Solicitud de técnico para apoyar atención de casos en tienda</v>
      </c>
      <c r="J1924" t="str">
        <v>NO APLICA</v>
      </c>
      <c r="K1924" t="str">
        <v>Acompañamiento</v>
      </c>
      <c r="L1924" t="str">
        <v>Se realiza actividad de acompañamiento en tienda</v>
      </c>
      <c r="M1924">
        <v>44740</v>
      </c>
      <c r="N1924">
        <v>44740</v>
      </c>
      <c r="O1924" t="str">
        <v>J027 JUMBO RIONEGRO</v>
      </c>
      <c r="P1924" t="str">
        <v>RIONEGRO</v>
      </c>
      <c r="Q1924" t="str">
        <v>YURIMAR MARQUEZ MUÑOZ</v>
      </c>
      <c r="R1924">
        <v>1045025746</v>
      </c>
      <c r="S1924" t="str">
        <v>CENTRO</v>
      </c>
    </row>
    <row r="1925">
      <c r="A1925">
        <v>1924</v>
      </c>
      <c r="B1925" t="str">
        <v>ACOMPAÑAMIENTO</v>
      </c>
      <c r="C1925" t="str">
        <v>ACOMPAÑAMIENTO</v>
      </c>
      <c r="D1925" t="str">
        <v>CERRADO</v>
      </c>
      <c r="E1925" t="str">
        <v>TIENDA</v>
      </c>
      <c r="F1925" t="str">
        <v>ACOMPAÑAMIENTO</v>
      </c>
      <c r="G1925" t="str">
        <v>ACOMPAÑAMIENTO</v>
      </c>
      <c r="H1925" t="str">
        <v>ACOMPAÑAMIENTO</v>
      </c>
      <c r="I1925" t="str">
        <v>Solicitud de técnico para apoyar atención de casos en tienda</v>
      </c>
      <c r="J1925" t="str">
        <v>NO APLICA</v>
      </c>
      <c r="K1925" t="str">
        <v>Acompañamiento</v>
      </c>
      <c r="L1925" t="str">
        <v>Se realiza actividad de acompañamiento en tienda</v>
      </c>
      <c r="M1925">
        <v>44740</v>
      </c>
      <c r="N1925">
        <v>44740</v>
      </c>
      <c r="O1925" t="str">
        <v>J027 JUMBO RIONEGRO</v>
      </c>
      <c r="P1925" t="str">
        <v>RIONEGRO</v>
      </c>
      <c r="Q1925" t="str">
        <v>YURIMAR MARQUEZ MUÑOZ</v>
      </c>
      <c r="R1925">
        <v>1045025746</v>
      </c>
      <c r="S1925" t="str">
        <v>CENTRO</v>
      </c>
    </row>
    <row r="1926">
      <c r="A1926">
        <v>1925</v>
      </c>
      <c r="B1926" t="str">
        <v>ACOMPAÑAMIENTO</v>
      </c>
      <c r="C1926" t="str">
        <v>ACOMPAÑAMIENTO</v>
      </c>
      <c r="D1926" t="str">
        <v>CERRADO</v>
      </c>
      <c r="E1926" t="str">
        <v>TIENDA</v>
      </c>
      <c r="F1926" t="str">
        <v>ACOMPAÑAMIENTO</v>
      </c>
      <c r="G1926" t="str">
        <v>ACOMPAÑAMIENTO</v>
      </c>
      <c r="H1926" t="str">
        <v>ACOMPAÑAMIENTO</v>
      </c>
      <c r="I1926" t="str">
        <v>Solicitud de técnico para apoyar atención de casos en tienda</v>
      </c>
      <c r="J1926" t="str">
        <v>NO APLICA</v>
      </c>
      <c r="K1926" t="str">
        <v>Acompañamiento</v>
      </c>
      <c r="L1926" t="str">
        <v>Se realiza actividad de acompañamiento en tienda</v>
      </c>
      <c r="M1926">
        <v>44740</v>
      </c>
      <c r="N1926">
        <v>44740</v>
      </c>
      <c r="O1926" t="str">
        <v>J027 JUMBO RIONEGRO</v>
      </c>
      <c r="P1926" t="str">
        <v>RIONEGRO</v>
      </c>
      <c r="Q1926" t="str">
        <v>YURIMAR MARQUEZ MUÑOZ</v>
      </c>
      <c r="R1926">
        <v>1045025746</v>
      </c>
      <c r="S1926" t="str">
        <v>CENTRO</v>
      </c>
    </row>
    <row r="1927">
      <c r="A1927">
        <v>1926</v>
      </c>
      <c r="B1927" t="str">
        <v>ACOMPAÑAMIENTO</v>
      </c>
      <c r="C1927" t="str">
        <v>ACOMPAÑAMIENTO</v>
      </c>
      <c r="D1927" t="str">
        <v>CERRADO</v>
      </c>
      <c r="E1927" t="str">
        <v>TIENDA</v>
      </c>
      <c r="F1927" t="str">
        <v>ACOMPAÑAMIENTO</v>
      </c>
      <c r="G1927" t="str">
        <v>ACOMPAÑAMIENTO</v>
      </c>
      <c r="H1927" t="str">
        <v>ACOMPAÑAMIENTO</v>
      </c>
      <c r="I1927" t="str">
        <v>Solicitud de técnico para apoyar atención de casos en tienda</v>
      </c>
      <c r="J1927" t="str">
        <v>NO APLICA</v>
      </c>
      <c r="K1927" t="str">
        <v>Acompañamiento</v>
      </c>
      <c r="L1927" t="str">
        <v>Se realiza actividad de acompañamiento en tienda</v>
      </c>
      <c r="M1927">
        <v>44741</v>
      </c>
      <c r="N1927">
        <v>44741</v>
      </c>
      <c r="O1927" t="str">
        <v>J023 DE LA 65</v>
      </c>
      <c r="P1927" t="str">
        <v>MEDELLIN</v>
      </c>
      <c r="Q1927" t="str">
        <v>YURIMAR MARQUEZ MUÑOZ</v>
      </c>
      <c r="R1927">
        <v>1045025746</v>
      </c>
      <c r="S1927" t="str">
        <v>CENTRO</v>
      </c>
    </row>
    <row r="1928">
      <c r="A1928">
        <v>1927</v>
      </c>
      <c r="B1928" t="str">
        <v>ACOMPAÑAMIENTO</v>
      </c>
      <c r="C1928" t="str">
        <v>ACOMPAÑAMIENTO</v>
      </c>
      <c r="D1928" t="str">
        <v>CERRADO</v>
      </c>
      <c r="E1928" t="str">
        <v>TIENDA</v>
      </c>
      <c r="F1928" t="str">
        <v>ACOMPAÑAMIENTO</v>
      </c>
      <c r="G1928" t="str">
        <v>ACOMPAÑAMIENTO</v>
      </c>
      <c r="H1928" t="str">
        <v>ACOMPAÑAMIENTO</v>
      </c>
      <c r="I1928" t="str">
        <v>Solicitud de técnico para apoyar atención de casos en tienda</v>
      </c>
      <c r="J1928" t="str">
        <v>NO APLICA</v>
      </c>
      <c r="K1928" t="str">
        <v>Acompañamiento</v>
      </c>
      <c r="L1928" t="str">
        <v>Se realiza actividad de acompañamiento en tienda</v>
      </c>
      <c r="M1928">
        <v>44741</v>
      </c>
      <c r="N1928">
        <v>44741</v>
      </c>
      <c r="O1928" t="str">
        <v>J023 DE LA 65</v>
      </c>
      <c r="P1928" t="str">
        <v>MEDELLIN</v>
      </c>
      <c r="Q1928" t="str">
        <v>YURIMAR MARQUEZ MUÑOZ</v>
      </c>
      <c r="R1928">
        <v>1045025746</v>
      </c>
      <c r="S1928" t="str">
        <v>CENTRO</v>
      </c>
    </row>
    <row r="1929">
      <c r="A1929">
        <v>1928</v>
      </c>
      <c r="B1929" t="str">
        <v>ACOMPAÑAMIENTO</v>
      </c>
      <c r="C1929" t="str">
        <v>ACOMPAÑAMIENTO</v>
      </c>
      <c r="D1929" t="str">
        <v>CERRADO</v>
      </c>
      <c r="E1929" t="str">
        <v>TIENDA</v>
      </c>
      <c r="F1929" t="str">
        <v>ACOMPAÑAMIENTO</v>
      </c>
      <c r="G1929" t="str">
        <v>ACOMPAÑAMIENTO</v>
      </c>
      <c r="H1929" t="str">
        <v>ACOMPAÑAMIENTO</v>
      </c>
      <c r="I1929" t="str">
        <v>Solicitud de técnico para apoyar atención de casos en tienda</v>
      </c>
      <c r="J1929" t="str">
        <v>NO APLICA</v>
      </c>
      <c r="K1929" t="str">
        <v>Acompañamiento</v>
      </c>
      <c r="L1929" t="str">
        <v>Se realiza actividad de acompañamiento en tienda</v>
      </c>
      <c r="M1929">
        <v>44742</v>
      </c>
      <c r="N1929">
        <v>44742</v>
      </c>
      <c r="O1929" t="str">
        <v>M032 LA 70</v>
      </c>
      <c r="P1929" t="str">
        <v>CALI</v>
      </c>
      <c r="Q1929" t="str">
        <v>LINA FERNANDA ARBOLEDA PRECIADO</v>
      </c>
      <c r="R1929">
        <v>1143832224</v>
      </c>
      <c r="S1929" t="str">
        <v>OCCIDENTE</v>
      </c>
    </row>
    <row r="1930">
      <c r="A1930">
        <v>1929</v>
      </c>
      <c r="B1930" t="str">
        <v>ACOMPAÑAMIENTO</v>
      </c>
      <c r="C1930" t="str">
        <v>ACOMPAÑAMIENTO</v>
      </c>
      <c r="D1930" t="str">
        <v>CERRADO</v>
      </c>
      <c r="E1930" t="str">
        <v>TIENDA</v>
      </c>
      <c r="F1930" t="str">
        <v>ACOMPAÑAMIENTO</v>
      </c>
      <c r="G1930" t="str">
        <v>ACOMPAÑAMIENTO</v>
      </c>
      <c r="H1930" t="str">
        <v>ACOMPAÑAMIENTO</v>
      </c>
      <c r="I1930" t="str">
        <v>Solicitud de técnico para apoyar atención de casos en tienda</v>
      </c>
      <c r="J1930" t="str">
        <v>NO APLICA</v>
      </c>
      <c r="K1930" t="str">
        <v>Acompañamiento</v>
      </c>
      <c r="L1930" t="str">
        <v>Se realiza actividad de acompañamiento en tienda</v>
      </c>
      <c r="M1930">
        <v>44742</v>
      </c>
      <c r="N1930">
        <v>44742</v>
      </c>
      <c r="O1930" t="str">
        <v>M032 LA 70</v>
      </c>
      <c r="P1930" t="str">
        <v>CALI</v>
      </c>
      <c r="Q1930" t="str">
        <v>LINA FERNANDA ARBOLEDA PRECIADO</v>
      </c>
      <c r="R1930">
        <v>1143832224</v>
      </c>
      <c r="S1930" t="str">
        <v>OCCIDENTE</v>
      </c>
    </row>
    <row r="1931">
      <c r="A1931">
        <v>1930</v>
      </c>
      <c r="B1931" t="str">
        <v>ACOMPAÑAMIENTO</v>
      </c>
      <c r="C1931" t="str">
        <v>ACOMPAÑAMIENTO</v>
      </c>
      <c r="D1931" t="str">
        <v>CERRADO</v>
      </c>
      <c r="E1931" t="str">
        <v>TIENDA</v>
      </c>
      <c r="F1931" t="str">
        <v>ACOMPAÑAMIENTO</v>
      </c>
      <c r="G1931" t="str">
        <v>ACOMPAÑAMIENTO</v>
      </c>
      <c r="H1931" t="str">
        <v>ACOMPAÑAMIENTO</v>
      </c>
      <c r="I1931" t="str">
        <v>Solicitud de técnico para apoyar atención de casos en tienda</v>
      </c>
      <c r="J1931" t="str">
        <v>NO APLICA</v>
      </c>
      <c r="K1931" t="str">
        <v>Acompañamiento</v>
      </c>
      <c r="L1931" t="str">
        <v>Se realiza actividad de acompañamiento en tienda</v>
      </c>
      <c r="M1931">
        <v>44741</v>
      </c>
      <c r="N1931">
        <v>44741</v>
      </c>
      <c r="O1931" t="str">
        <v>J031 CALI CHIPICHAPE</v>
      </c>
      <c r="P1931" t="str">
        <v>CALI</v>
      </c>
      <c r="Q1931" t="str">
        <v>LINA FERNANDA ARBOLEDA PRECIADO</v>
      </c>
      <c r="R1931">
        <v>1143832224</v>
      </c>
      <c r="S1931" t="str">
        <v>OCCIDENTE</v>
      </c>
    </row>
    <row r="1932">
      <c r="A1932">
        <v>1931</v>
      </c>
      <c r="B1932" t="str">
        <v>ACOMPAÑAMIENTO</v>
      </c>
      <c r="C1932" t="str">
        <v>ACOMPAÑAMIENTO</v>
      </c>
      <c r="D1932" t="str">
        <v>CERRADO</v>
      </c>
      <c r="E1932" t="str">
        <v>TIENDA</v>
      </c>
      <c r="F1932" t="str">
        <v>ACOMPAÑAMIENTO</v>
      </c>
      <c r="G1932" t="str">
        <v>ACOMPAÑAMIENTO</v>
      </c>
      <c r="H1932" t="str">
        <v>ACOMPAÑAMIENTO</v>
      </c>
      <c r="I1932" t="str">
        <v>Solicitud de técnico para apoyar atención de casos en tienda</v>
      </c>
      <c r="J1932" t="str">
        <v>NO APLICA</v>
      </c>
      <c r="K1932" t="str">
        <v>Acompañamiento</v>
      </c>
      <c r="L1932" t="str">
        <v>Se realiza actividad de acompañamiento en tienda</v>
      </c>
      <c r="M1932">
        <v>44741</v>
      </c>
      <c r="N1932">
        <v>44741</v>
      </c>
      <c r="O1932" t="str">
        <v>J031 CALI CHIPICHAPE</v>
      </c>
      <c r="P1932" t="str">
        <v>CALI</v>
      </c>
      <c r="Q1932" t="str">
        <v>LINA FERNANDA ARBOLEDA PRECIADO</v>
      </c>
      <c r="R1932">
        <v>1143832224</v>
      </c>
      <c r="S1932" t="str">
        <v>OCCIDENTE</v>
      </c>
    </row>
    <row r="1933">
      <c r="A1933">
        <v>1932</v>
      </c>
      <c r="B1933" t="str">
        <v>ACOMPAÑAMIENTO</v>
      </c>
      <c r="C1933" t="str">
        <v>ACOMPAÑAMIENTO</v>
      </c>
      <c r="D1933" t="str">
        <v>CERRADO</v>
      </c>
      <c r="E1933" t="str">
        <v>TIENDA</v>
      </c>
      <c r="F1933" t="str">
        <v>ACOMPAÑAMIENTO</v>
      </c>
      <c r="G1933" t="str">
        <v>ACOMPAÑAMIENTO</v>
      </c>
      <c r="H1933" t="str">
        <v>ACOMPAÑAMIENTO</v>
      </c>
      <c r="I1933" t="str">
        <v>Solicitud de técnico para apoyar atención de casos en tienda</v>
      </c>
      <c r="J1933" t="str">
        <v>NO APLICA</v>
      </c>
      <c r="K1933" t="str">
        <v>Acompañamiento</v>
      </c>
      <c r="L1933" t="str">
        <v>Se realiza actividad de acompañamiento en tienda</v>
      </c>
      <c r="M1933">
        <v>44741</v>
      </c>
      <c r="N1933">
        <v>44741</v>
      </c>
      <c r="O1933" t="str">
        <v>J031 CALI CHIPICHAPE</v>
      </c>
      <c r="P1933" t="str">
        <v>CALI</v>
      </c>
      <c r="Q1933" t="str">
        <v>LINA FERNANDA ARBOLEDA PRECIADO</v>
      </c>
      <c r="R1933">
        <v>1143832224</v>
      </c>
      <c r="S1933" t="str">
        <v>OCCIDENTE</v>
      </c>
    </row>
    <row r="1934">
      <c r="A1934">
        <v>1933</v>
      </c>
      <c r="B1934" t="str">
        <v>ACOMPAÑAMIENTO</v>
      </c>
      <c r="C1934" t="str">
        <v>ACOMPAÑAMIENTO</v>
      </c>
      <c r="D1934" t="str">
        <v>CERRADO</v>
      </c>
      <c r="E1934" t="str">
        <v>TIENDA</v>
      </c>
      <c r="F1934" t="str">
        <v>ACOMPAÑAMIENTO</v>
      </c>
      <c r="G1934" t="str">
        <v>ACOMPAÑAMIENTO</v>
      </c>
      <c r="H1934" t="str">
        <v>ACOMPAÑAMIENTO</v>
      </c>
      <c r="I1934" t="str">
        <v>Solicitud de técnico para apoyar atención de casos en tienda</v>
      </c>
      <c r="J1934" t="str">
        <v>NO APLICA</v>
      </c>
      <c r="K1934" t="str">
        <v>Acompañamiento</v>
      </c>
      <c r="L1934" t="str">
        <v>Se realiza actividad de acompañamiento en tienda</v>
      </c>
      <c r="M1934">
        <v>44740</v>
      </c>
      <c r="N1934">
        <v>44740</v>
      </c>
      <c r="O1934" t="str">
        <v>M081 VENTURA PLAZA</v>
      </c>
      <c r="P1934" t="str">
        <v>CUCUTA</v>
      </c>
      <c r="Q1934" t="str">
        <v>MICHAEL ALBERTO CARRILLO RODRIGUEZ</v>
      </c>
      <c r="R1934">
        <v>1090475559</v>
      </c>
      <c r="S1934" t="str">
        <v>ORIENTE</v>
      </c>
    </row>
    <row r="1935">
      <c r="A1935">
        <v>1934</v>
      </c>
      <c r="B1935" t="str">
        <v>ACOMPAÑAMIENTO</v>
      </c>
      <c r="C1935" t="str">
        <v>ACOMPAÑAMIENTO</v>
      </c>
      <c r="D1935" t="str">
        <v>CERRADO</v>
      </c>
      <c r="E1935" t="str">
        <v>TIENDA</v>
      </c>
      <c r="F1935" t="str">
        <v>ACOMPAÑAMIENTO</v>
      </c>
      <c r="G1935" t="str">
        <v>ACOMPAÑAMIENTO</v>
      </c>
      <c r="H1935" t="str">
        <v>ACOMPAÑAMIENTO</v>
      </c>
      <c r="I1935" t="str">
        <v>Solicitud de técnico para apoyar atención de casos en tienda</v>
      </c>
      <c r="J1935" t="str">
        <v>NO APLICA</v>
      </c>
      <c r="K1935" t="str">
        <v>Acompañamiento</v>
      </c>
      <c r="L1935" t="str">
        <v>Se realiza actividad de acompañamiento en tienda</v>
      </c>
      <c r="M1935">
        <v>44740</v>
      </c>
      <c r="N1935">
        <v>44740</v>
      </c>
      <c r="O1935" t="str">
        <v>M081 VENTURA PLAZA</v>
      </c>
      <c r="P1935" t="str">
        <v>CUCUTA</v>
      </c>
      <c r="Q1935" t="str">
        <v>MICHAEL ALBERTO CARRILLO RODRIGUEZ</v>
      </c>
      <c r="R1935">
        <v>1090475559</v>
      </c>
      <c r="S1935" t="str">
        <v>ORIENTE</v>
      </c>
    </row>
    <row r="1936">
      <c r="A1936">
        <v>1935</v>
      </c>
      <c r="B1936" t="str">
        <v>ACOMPAÑAMIENTO</v>
      </c>
      <c r="C1936" t="str">
        <v>ACOMPAÑAMIENTO</v>
      </c>
      <c r="D1936" t="str">
        <v>CERRADO</v>
      </c>
      <c r="E1936" t="str">
        <v>TIENDA</v>
      </c>
      <c r="F1936" t="str">
        <v>ACOMPAÑAMIENTO</v>
      </c>
      <c r="G1936" t="str">
        <v>ACOMPAÑAMIENTO</v>
      </c>
      <c r="H1936" t="str">
        <v>ACOMPAÑAMIENTO</v>
      </c>
      <c r="I1936" t="str">
        <v>Solicitud de técnico para apoyar atención de casos en tienda</v>
      </c>
      <c r="J1936" t="str">
        <v>NO APLICA</v>
      </c>
      <c r="K1936" t="str">
        <v>Acompañamiento</v>
      </c>
      <c r="L1936" t="str">
        <v>Se realiza actividad de acompañamiento en tienda</v>
      </c>
      <c r="M1936">
        <v>44740</v>
      </c>
      <c r="N1936">
        <v>44740</v>
      </c>
      <c r="O1936" t="str">
        <v>M081 VENTURA PLAZA</v>
      </c>
      <c r="P1936" t="str">
        <v>CUCUTA</v>
      </c>
      <c r="Q1936" t="str">
        <v>MICHAEL ALBERTO CARRILLO RODRIGUEZ</v>
      </c>
      <c r="R1936">
        <v>1090475559</v>
      </c>
      <c r="S1936" t="str">
        <v>ORIENTE</v>
      </c>
    </row>
    <row r="1937">
      <c r="A1937">
        <v>1936</v>
      </c>
      <c r="B1937" t="str">
        <v>ACOMPAÑAMIENTO</v>
      </c>
      <c r="C1937" t="str">
        <v>ACOMPAÑAMIENTO</v>
      </c>
      <c r="D1937" t="str">
        <v>CERRADO</v>
      </c>
      <c r="E1937" t="str">
        <v>TIENDA</v>
      </c>
      <c r="F1937" t="str">
        <v>ACOMPAÑAMIENTO</v>
      </c>
      <c r="G1937" t="str">
        <v>ACOMPAÑAMIENTO</v>
      </c>
      <c r="H1937" t="str">
        <v>ACOMPAÑAMIENTO</v>
      </c>
      <c r="I1937" t="str">
        <v>Solicitud de técnico para apoyar atención de casos en tienda</v>
      </c>
      <c r="J1937" t="str">
        <v>NO APLICA</v>
      </c>
      <c r="K1937" t="str">
        <v>Acompañamiento</v>
      </c>
      <c r="L1937" t="str">
        <v>Se realiza actividad de acompañamiento en tienda</v>
      </c>
      <c r="M1937">
        <v>44741</v>
      </c>
      <c r="N1937">
        <v>44741</v>
      </c>
      <c r="O1937" t="str">
        <v>M082 ATALAYAS</v>
      </c>
      <c r="P1937" t="str">
        <v>CUCUTA</v>
      </c>
      <c r="Q1937" t="str">
        <v>MICHAEL ALBERTO CARRILLO RODRIGUEZ</v>
      </c>
      <c r="R1937">
        <v>1090475559</v>
      </c>
      <c r="S1937" t="str">
        <v>ORIENTE</v>
      </c>
    </row>
    <row r="1938">
      <c r="A1938">
        <v>1937</v>
      </c>
      <c r="B1938" t="str">
        <v>ACOMPAÑAMIENTO</v>
      </c>
      <c r="C1938" t="str">
        <v>ACOMPAÑAMIENTO</v>
      </c>
      <c r="D1938" t="str">
        <v>CERRADO</v>
      </c>
      <c r="E1938" t="str">
        <v>TIENDA</v>
      </c>
      <c r="F1938" t="str">
        <v>ACOMPAÑAMIENTO</v>
      </c>
      <c r="G1938" t="str">
        <v>ACOMPAÑAMIENTO</v>
      </c>
      <c r="H1938" t="str">
        <v>ACOMPAÑAMIENTO</v>
      </c>
      <c r="I1938" t="str">
        <v>Solicitud de técnico para apoyar atención de casos en tienda</v>
      </c>
      <c r="J1938" t="str">
        <v>NO APLICA</v>
      </c>
      <c r="K1938" t="str">
        <v>Acompañamiento</v>
      </c>
      <c r="L1938" t="str">
        <v>Se realiza actividad de acompañamiento en tienda</v>
      </c>
      <c r="M1938">
        <v>44741</v>
      </c>
      <c r="N1938">
        <v>44741</v>
      </c>
      <c r="O1938" t="str">
        <v>M082 ATALAYAS</v>
      </c>
      <c r="P1938" t="str">
        <v>CUCUTA</v>
      </c>
      <c r="Q1938" t="str">
        <v>MICHAEL ALBERTO CARRILLO RODRIGUEZ</v>
      </c>
      <c r="R1938">
        <v>1090475559</v>
      </c>
      <c r="S1938" t="str">
        <v>ORIENTE</v>
      </c>
    </row>
    <row r="1939">
      <c r="A1939">
        <v>1938</v>
      </c>
      <c r="B1939" t="str">
        <v>ACOMPAÑAMIENTO</v>
      </c>
      <c r="C1939" t="str">
        <v>ACOMPAÑAMIENTO</v>
      </c>
      <c r="D1939" t="str">
        <v>CERRADO</v>
      </c>
      <c r="E1939" t="str">
        <v>TIENDA</v>
      </c>
      <c r="F1939" t="str">
        <v>ACOMPAÑAMIENTO</v>
      </c>
      <c r="G1939" t="str">
        <v>ACOMPAÑAMIENTO</v>
      </c>
      <c r="H1939" t="str">
        <v>ACOMPAÑAMIENTO</v>
      </c>
      <c r="I1939" t="str">
        <v>Solicitud de técnico para apoyar atención de casos en tienda</v>
      </c>
      <c r="J1939" t="str">
        <v>NO APLICA</v>
      </c>
      <c r="K1939" t="str">
        <v>Acompañamiento</v>
      </c>
      <c r="L1939" t="str">
        <v>Se realiza actividad de acompañamiento en tienda</v>
      </c>
      <c r="M1939">
        <v>44742</v>
      </c>
      <c r="N1939">
        <v>44742</v>
      </c>
      <c r="O1939" t="str">
        <v>M080 LOS LIBERTADORES</v>
      </c>
      <c r="P1939" t="str">
        <v>CUCUTA</v>
      </c>
      <c r="Q1939" t="str">
        <v>MICHAEL ALBERTO CARRILLO RODRIGUEZ</v>
      </c>
      <c r="R1939">
        <v>1090475559</v>
      </c>
      <c r="S1939" t="str">
        <v>ORIENTE</v>
      </c>
    </row>
    <row r="1940">
      <c r="A1940">
        <v>1939</v>
      </c>
      <c r="B1940" t="str">
        <v>ACOMPAÑAMIENTO</v>
      </c>
      <c r="C1940" t="str">
        <v>ACOMPAÑAMIENTO</v>
      </c>
      <c r="D1940" t="str">
        <v>CERRADO</v>
      </c>
      <c r="E1940" t="str">
        <v>TIENDA</v>
      </c>
      <c r="F1940" t="str">
        <v>ACOMPAÑAMIENTO</v>
      </c>
      <c r="G1940" t="str">
        <v>ACOMPAÑAMIENTO</v>
      </c>
      <c r="H1940" t="str">
        <v>ACOMPAÑAMIENTO</v>
      </c>
      <c r="I1940" t="str">
        <v>Solicitud de técnico para apoyar atención de casos en tienda</v>
      </c>
      <c r="J1940" t="str">
        <v>NO APLICA</v>
      </c>
      <c r="K1940" t="str">
        <v>Acompañamiento</v>
      </c>
      <c r="L1940" t="str">
        <v>Se realiza actividad de acompañamiento en tienda</v>
      </c>
      <c r="M1940">
        <v>44742</v>
      </c>
      <c r="N1940">
        <v>44742</v>
      </c>
      <c r="O1940" t="str">
        <v>M080 LOS LIBERTADORES</v>
      </c>
      <c r="P1940" t="str">
        <v>CUCUTA</v>
      </c>
      <c r="Q1940" t="str">
        <v>MICHAEL ALBERTO CARRILLO RODRIGUEZ</v>
      </c>
      <c r="R1940">
        <v>1090475559</v>
      </c>
      <c r="S1940" t="str">
        <v>ORIENTE</v>
      </c>
    </row>
    <row r="1941">
      <c r="A1941">
        <v>1940</v>
      </c>
      <c r="B1941" t="str">
        <v>ACOMPAÑAMIENTO</v>
      </c>
      <c r="C1941" t="str">
        <v>ACOMPAÑAMIENTO</v>
      </c>
      <c r="D1941" t="str">
        <v>CERRADO</v>
      </c>
      <c r="E1941" t="str">
        <v>TIENDA</v>
      </c>
      <c r="F1941" t="str">
        <v>ACOMPAÑAMIENTO</v>
      </c>
      <c r="G1941" t="str">
        <v>ACOMPAÑAMIENTO</v>
      </c>
      <c r="H1941" t="str">
        <v>ACOMPAÑAMIENTO</v>
      </c>
      <c r="I1941" t="str">
        <v>Solicitud de técnico para apoyar atención de casos en tienda</v>
      </c>
      <c r="J1941" t="str">
        <v>NO APLICA</v>
      </c>
      <c r="K1941" t="str">
        <v>Acompañamiento</v>
      </c>
      <c r="L1941" t="str">
        <v>Se realiza actividad de acompañamiento en tienda</v>
      </c>
      <c r="M1941">
        <v>44742</v>
      </c>
      <c r="N1941">
        <v>44742</v>
      </c>
      <c r="O1941" t="str">
        <v>M080 LOS LIBERTADORES</v>
      </c>
      <c r="P1941" t="str">
        <v>CUCUTA</v>
      </c>
      <c r="Q1941" t="str">
        <v>MICHAEL ALBERTO CARRILLO RODRIGUEZ</v>
      </c>
      <c r="R1941">
        <v>1090475559</v>
      </c>
      <c r="S1941" t="str">
        <v>ORIENTE</v>
      </c>
    </row>
    <row r="1942" xml:space="preserve">
      <c r="A1942">
        <v>1941</v>
      </c>
      <c r="B1942">
        <v>12538430</v>
      </c>
      <c r="C1942" t="str">
        <v>INCIDENT</v>
      </c>
      <c r="D1942" t="str">
        <v>CERRADO</v>
      </c>
      <c r="E1942" t="str">
        <v>ANTENAS</v>
      </c>
      <c r="F1942" t="str">
        <v>PDA</v>
      </c>
      <c r="G1942" t="str">
        <v>PDA</v>
      </c>
      <c r="H1942" t="str">
        <v>HONEYWELL</v>
      </c>
      <c r="I1942" t="str" xml:space="preserve">
        <v xml:space="preserve">Datos usuario_x000d_
Nombre: Luz Mery Herrera Albarracin_x000d_
Correo: luzmery.herreraalbarracin@cencosud.com.co_x000d_
Usuario AD: LMHerreA_x000d_
Pais: Colombia_x000d_
Ubicacion: J045 JUMBO AV.DEL FERROCARRIL SANTA MARTA_x000d_
Zona: Colombia Costa_x000d_
Unidad de Negocio: JUMBO_x000d_
Servicio: null _x000d_
Telefono: 3164909501 _x000d_
Anexo: 4329000_x000d_
Descripcion: las pdt de antenas y ecommerce estan presentando fallas de señal de internet ;lo cual impide realizar el trabajo de escaneo de productos en las antenas y domicilios _x000d_
Seccion de la tienda en donde se ubica la PDT o usuario: jumbo santa marta _x000d_
</v>
      </c>
      <c r="J1942" t="str">
        <v>NO APLICA</v>
      </c>
      <c r="K1942" t="str">
        <v>Favor nos ayudan con personal en sitio</v>
      </c>
      <c r="L1942" t="str">
        <v>Se procede a realizar validación de dispositivo PDA; los equipos presentan intermitencia en la conexión a internet. Se valida que los equipos tienen conexión; pero en ocasiones la red wifi es intermitente. Se valida con el personal de soporte de sistemas de Cencosud donde se establece comunicación con el personal de redes y telecomunicaciones y se realiza validación remota desde Bogotá. Se informa que se explique al usuario que las PDA están operativas; la falla es inherente a la red wifi de la entidad Jumbo Santa Marta. Cabe resaltar que la PDA del área PGC se le realizan validaciones adicionales debido a que no se pudo realizar la conexión manual. El soporte de sistemas Alvaro Martinez indica configuración de red manualmente y no se establece conexión por clave errónea otorgada; debido a eso se solicita restablecimiento de equipo de fábrica y al momento de realiza la configuración del equipo desde cero se genera un bloqueo del equipo por actualización e instalación del firmware requerido. Se procede a validar utilizando tarjeta micro sd para cargar el firmware al momento de realizar el proceso de instalación la PDA no logra leer la tarjeta sd; se escala la novedad con el soporte de sistemas de Cencosud luego de realizar múltiples pruebas y aun así no se logra desbloquear dispositivo. Se consigue una micro sd nueva; se le copia firmware y se coloca en la PDA reconociendo la tarjeta. Se procede a actualizar versión de firmware; pero al ingresar a la PDA queda solicitando cuenta de google para continuar; de la cual no se tiene información. Se siguen instrucciones de instalar firmware .23 y luego .31 pero el bloqueo continua; no deja avanzar en la configuración. Según indicación de Rafael Acosta solicitaran envió de PDA a Barranquilla para continuar con el proceso de revisión; PDA no queda operativa</v>
      </c>
      <c r="M1942">
        <v>44740</v>
      </c>
      <c r="N1942">
        <v>44742</v>
      </c>
      <c r="O1942" t="str">
        <v>J045 JUMBO AV.DEL FERROCARRIL SANTA MARTA</v>
      </c>
      <c r="P1942" t="str">
        <v>SANTA MARTA</v>
      </c>
      <c r="Q1942" t="str">
        <v>ENRIQUE RAFAEL PONZON ORTEGA</v>
      </c>
      <c r="R1942">
        <v>1082888515</v>
      </c>
      <c r="S1942" t="str">
        <v>COSTA</v>
      </c>
    </row>
    <row r="1943" xml:space="preserve">
      <c r="A1943">
        <v>1942</v>
      </c>
      <c r="B1943">
        <v>12538430</v>
      </c>
      <c r="C1943" t="str">
        <v>INCIDENT</v>
      </c>
      <c r="D1943" t="str">
        <v>CERRADO</v>
      </c>
      <c r="E1943" t="str">
        <v>ANTENAS</v>
      </c>
      <c r="F1943" t="str">
        <v>PDA</v>
      </c>
      <c r="G1943" t="str">
        <v>PDA</v>
      </c>
      <c r="H1943" t="str">
        <v>HONEYWELL</v>
      </c>
      <c r="I1943" t="str" xml:space="preserve">
        <v xml:space="preserve">Datos usuario_x000d_
Nombre: Luz Mery Herrera Albarracin_x000d_
Correo: luzmery.herreraalbarracin@cencosud.com.co_x000d_
Usuario AD: LMHerreA_x000d_
Pais: Colombia_x000d_
Ubicacion: J045 JUMBO AV.DEL FERROCARRIL SANTA MARTA_x000d_
Zona: Colombia Costa_x000d_
Unidad de Negocio: JUMBO_x000d_
Servicio: null _x000d_
Telefono: 3164909501 _x000d_
Anexo: 4329000_x000d_
Descripcion: las pdt de antenas y ecommerce estan presentando fallas de señal de internet ;lo cual impide realizar el trabajo de escaneo de productos en las antenas y domicilios _x000d_
Seccion de la tienda en donde se ubica la PDT o usuario: jumbo santa marta _x000d_
</v>
      </c>
      <c r="J1943" t="str">
        <v>NO APLICA</v>
      </c>
      <c r="K1943" t="str">
        <v>Favor nos ayudan con personal en sitio</v>
      </c>
      <c r="L1943" t="str">
        <v>Se procede a realizar validación de dispositivo PDA; los equipos presentan intermitencia en la conexión a internet. Se valida que los equipos tienen conexión; pero en ocasiones la red wifi es intermitente. Se valida con el personal de soporte de sistemas de Cencosud donde se establece comunicación con el personal de redes y telecomunicaciones y se realiza validación remota desde Bogotá. Se informa que se explique al usuario que las PDA están operativas; la falla es inherente a la red wifi de la entidad Jumbo Santa Marta. Cabe resaltar que la PDA del área PGC se le realizan validaciones adicionales debido a que no se pudo realizar la conexión manual. El soporte de sistemas Alvaro Martinez indica configuración de red manualmente y no se establece conexión por clave errónea otorgada; debido a eso se solicita restablecimiento de equipo de fábrica y al momento de realiza la configuración del equipo desde cero se genera un bloqueo del equipo por actualización e instalación del firmware requerido. Se procede a validar utilizando tarjeta micro sd para cargar el firmware al momento de realizar el proceso de instalación la PDA no logra leer la tarjeta sd; se escala la novedad con el soporte de sistemas de Cencosud luego de realizar múltiples pruebas y aun así no se logra desbloquear dispositivo. Se consigue una micro sd nueva; se le copia firmware y se coloca en la PDA reconociendo la tarjeta. Se procede a actualizar versión de firmware; pero al ingresar a la PDA queda solicitando cuenta de google para continuar; de la cual no se tiene información. Se siguen instrucciones de instalar firmware .23 y luego .31 pero el bloqueo continua; no deja avanzar en la configuración. Según indicación de Rafael Acosta solicitaran envió de PDA a Barranquilla para continuar con el proceso de revisión; PDA no queda operativa</v>
      </c>
      <c r="M1943">
        <v>44740</v>
      </c>
      <c r="N1943">
        <v>44742</v>
      </c>
      <c r="O1943" t="str">
        <v>J045 JUMBO AV.DEL FERROCARRIL SANTA MARTA</v>
      </c>
      <c r="P1943" t="str">
        <v>SANTA MARTA</v>
      </c>
      <c r="Q1943" t="str">
        <v>ENRIQUE RAFAEL PONZON ORTEGA</v>
      </c>
      <c r="R1943">
        <v>1082888515</v>
      </c>
      <c r="S1943" t="str">
        <v>COSTA</v>
      </c>
    </row>
    <row r="1944" xml:space="preserve">
      <c r="A1944">
        <v>1943</v>
      </c>
      <c r="B1944">
        <v>12538430</v>
      </c>
      <c r="C1944" t="str">
        <v>INCIDENT</v>
      </c>
      <c r="D1944" t="str">
        <v>CERRADO</v>
      </c>
      <c r="E1944" t="str">
        <v>ANTENAS</v>
      </c>
      <c r="F1944" t="str">
        <v>PDA</v>
      </c>
      <c r="G1944" t="str">
        <v>PDA</v>
      </c>
      <c r="H1944" t="str">
        <v>HONEYWELL</v>
      </c>
      <c r="I1944" t="str" xml:space="preserve">
        <v xml:space="preserve">Datos usuario_x000d_
Nombre: Luz Mery Herrera Albarracin_x000d_
Correo: luzmery.herreraalbarracin@cencosud.com.co_x000d_
Usuario AD: LMHerreA_x000d_
Pais: Colombia_x000d_
Ubicacion: J045 JUMBO AV.DEL FERROCARRIL SANTA MARTA_x000d_
Zona: Colombia Costa_x000d_
Unidad de Negocio: JUMBO_x000d_
Servicio: null _x000d_
Telefono: 3164909501 _x000d_
Anexo: 4329000_x000d_
Descripcion: las pdt de antenas y ecommerce estan presentando fallas de señal de internet ;lo cual impide realizar el trabajo de escaneo de productos en las antenas y domicilios _x000d_
Seccion de la tienda en donde se ubica la PDT o usuario: jumbo santa marta _x000d_
</v>
      </c>
      <c r="J1944" t="str">
        <v>NO APLICA</v>
      </c>
      <c r="K1944" t="str">
        <v>Favor nos ayudan con personal en sitio</v>
      </c>
      <c r="L1944" t="str">
        <v>Se procede a realizar validación de dispositivo PDA; los equipos presentan intermitencia en la conexión a internet. Se valida que los equipos tienen conexión; pero en ocasiones la red wifi es intermitente. Se valida con el personal de soporte de sistemas de Cencosud donde se establece comunicación con el personal de redes y telecomunicaciones y se realiza validación remota desde Bogotá. Se informa que se explique al usuario que las PDA están operativas; la falla es inherente a la red wifi de la entidad Jumbo Santa Marta. Cabe resaltar que la PDA del área PGC se le realizan validaciones adicionales debido a que no se pudo realizar la conexión manual. El soporte de sistemas Alvaro Martinez indica configuración de red manualmente y no se establece conexión por clave errónea otorgada; debido a eso se solicita restablecimiento de equipo de fábrica y al momento de realiza la configuración del equipo desde cero se genera un bloqueo del equipo por actualización e instalación del firmware requerido. Se procede a validar utilizando tarjeta micro sd para cargar el firmware al momento de realizar el proceso de instalación la PDA no logra leer la tarjeta sd; se escala la novedad con el soporte de sistemas de Cencosud luego de realizar múltiples pruebas y aun así no se logra desbloquear dispositivo. Se consigue una micro sd nueva; se le copia firmware y se coloca en la PDA reconociendo la tarjeta. Se procede a actualizar versión de firmware; pero al ingresar a la PDA queda solicitando cuenta de google para continuar; de la cual no se tiene información. Se siguen instrucciones de instalar firmware .23 y luego .31 pero el bloqueo continua; no deja avanzar en la configuración. Según indicación de Rafael Acosta solicitaran envió de PDA a Barranquilla para continuar con el proceso de revisión; PDA no queda operativa</v>
      </c>
      <c r="M1944">
        <v>44740</v>
      </c>
      <c r="N1944">
        <v>44742</v>
      </c>
      <c r="O1944" t="str">
        <v>J045 JUMBO AV.DEL FERROCARRIL SANTA MARTA</v>
      </c>
      <c r="P1944" t="str">
        <v>SANTA MARTA</v>
      </c>
      <c r="Q1944" t="str">
        <v>ENRIQUE RAFAEL PONZON ORTEGA</v>
      </c>
      <c r="R1944">
        <v>1082888515</v>
      </c>
      <c r="S1944" t="str">
        <v>COSTA</v>
      </c>
    </row>
    <row r="1945" xml:space="preserve">
      <c r="A1945">
        <v>1944</v>
      </c>
      <c r="B1945">
        <v>12535351</v>
      </c>
      <c r="C1945" t="str">
        <v>REQUEST</v>
      </c>
      <c r="D1945" t="str">
        <v>CERRADO</v>
      </c>
      <c r="E1945" t="str">
        <v>PANADERIA</v>
      </c>
      <c r="F1945" t="str">
        <v>IMPRESORA</v>
      </c>
      <c r="G1945" t="str">
        <v>MANO</v>
      </c>
      <c r="H1945" t="str">
        <v>ZEBRA</v>
      </c>
      <c r="I1945"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 _x000d_
Telefono: 3014490399 _x000d_
Anexo: 7400414_x000d_
Descripcion: Novedad al momento de imprimir etiquetas complementarias de la seccion de panaderia. la impresora ZEBRA ZT410 no imprime las etiquetas completas._x000d_
</v>
      </c>
      <c r="J1945" t="str">
        <v>NO APLICA</v>
      </c>
      <c r="K1945" t="str" xml:space="preserve">
        <v xml:space="preserve">Buen Dia_x000d_
Se transfiere Ticket de caso que atendio el Tecnico de Isit en sitio el dia de ayer 28 de junio</v>
      </c>
      <c r="L1945" t="str">
        <v>Se reporta problema de impresión en la ZEBRA; se realizan múltiples procesos y pruebas con personal de soporte siendo la mejoría de la impresión poca. Se realiza una limpieza profunda de cada parte y retiro de papeles incrustados; se reajustan papeles; se reinicia y se realizan pruebas nuevamente siendo exitosas y dando solución al problema.</v>
      </c>
      <c r="M1945">
        <v>44741</v>
      </c>
      <c r="N1945">
        <v>44741</v>
      </c>
      <c r="O1945" t="str">
        <v>M040 METRO RIOHACHA</v>
      </c>
      <c r="P1945" t="str">
        <v>RIOHACHA</v>
      </c>
      <c r="Q1945" t="str">
        <v>WILGER MELO PRADO</v>
      </c>
      <c r="R1945">
        <v>1118852348</v>
      </c>
      <c r="S1945" t="str">
        <v>COSTA</v>
      </c>
    </row>
    <row r="1946" xml:space="preserve">
      <c r="A1946">
        <v>1945</v>
      </c>
      <c r="B1946">
        <v>12535351</v>
      </c>
      <c r="C1946" t="str">
        <v>REQUEST</v>
      </c>
      <c r="D1946" t="str">
        <v>CERRADO</v>
      </c>
      <c r="E1946" t="str">
        <v>PANADERIA</v>
      </c>
      <c r="F1946" t="str">
        <v>IMPRESORA</v>
      </c>
      <c r="G1946" t="str">
        <v>MANO</v>
      </c>
      <c r="H1946" t="str">
        <v>ZEBRA</v>
      </c>
      <c r="I1946"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 _x000d_
Telefono: 3014490399 _x000d_
Anexo: 7400414_x000d_
Descripcion: Novedad al momento de imprimir etiquetas complementarias de la seccion de panaderia. la impresora ZEBRA ZT410 no imprime las etiquetas completas._x000d_
</v>
      </c>
      <c r="J1946" t="str">
        <v>NO APLICA</v>
      </c>
      <c r="K1946" t="str" xml:space="preserve">
        <v xml:space="preserve">Buen Dia_x000d_
Se transfiere Ticket de caso que atendio el Tecnico de Isit en sitio el dia de ayer 28 de junio</v>
      </c>
      <c r="L1946" t="str">
        <v>Se reporta problema de impresión en la ZEBRA; se realizan múltiples procesos y pruebas con personal de soporte siendo la mejoría de la impresión poca. Se realiza una limpieza profunda de cada parte y retiro de papeles incrustados; se reajustan papeles; se reinicia y se realizan pruebas nuevamente siendo exitosas y dando solución al problema.</v>
      </c>
      <c r="M1946">
        <v>44741</v>
      </c>
      <c r="N1946">
        <v>44741</v>
      </c>
      <c r="O1946" t="str">
        <v>M040 METRO RIOHACHA</v>
      </c>
      <c r="P1946" t="str">
        <v>RIOHACHA</v>
      </c>
      <c r="Q1946" t="str">
        <v>WILGER MELO PRADO</v>
      </c>
      <c r="R1946">
        <v>1118852348</v>
      </c>
      <c r="S1946" t="str">
        <v>COSTA</v>
      </c>
    </row>
    <row r="1947" xml:space="preserve">
      <c r="A1947">
        <v>1946</v>
      </c>
      <c r="B1947">
        <v>12535796</v>
      </c>
      <c r="C1947" t="str">
        <v>REQUEST</v>
      </c>
      <c r="D1947" t="str">
        <v>CERRADO</v>
      </c>
      <c r="E1947" t="str">
        <v>CONTRALOR</v>
      </c>
      <c r="F1947" t="str">
        <v>TELEFONO</v>
      </c>
      <c r="G1947" t="str">
        <v>TELEFONO</v>
      </c>
      <c r="H1947" t="str">
        <v>CISCO</v>
      </c>
      <c r="I1947" t="str" xml:space="preserve">
        <v xml:space="preserve">Datos usuario_x000d_
Nombre: Enzo Fabricio Benedetty Lambrano_x000d_
Correo: enzofabricio.benedetty@cencosud.com.co_x000d_
Usuario AD: Efbenede_x000d_
Pais: Colombia_x000d_
Ubicacion: J045 JUMBO AV.DEL FERROCARRIL SANTA MARTA_x000d_
Zona: Colombia Costa_x000d_
Unidad de Negocio: Supermercados_x000d_
Servicio: Tiendas &amp; Centros de Distribucion _x000d_
Telefono: 319 3461811 _x000d_
Anexo: 7450400_x000d_
Descripcion: no funciona el telefono solicitud de cambio de equipo _x000d_
AREA EN DONDE SE UBICA EL EQUIPO : contralor _x000d_
</v>
      </c>
      <c r="J1947" t="str">
        <v>NO APLICA</v>
      </c>
      <c r="K1947" t="str">
        <v>Favor nos ayudan con personal en sitio para validacion del telefono</v>
      </c>
      <c r="L1947" t="str">
        <v>Se procede a realizar validación de teléfono en el área de contralor; equipo presenta falla en parlante de altavoz y bocina. Se procede a realizar cambio de parlante de altavoz; donde se valida que vuelva a funcionar de forma correcta. Pero se le informa al soporte de sistemas de Cencosud que hay daño en bocina. Se debe solicitar remplazo de bocina para que pueda operar el teléfono de forma correcta. (cabe resaltar que la bocina se escucha; pero presenta falla cuando se habla mediante ella)</v>
      </c>
      <c r="M1947">
        <v>44741</v>
      </c>
      <c r="N1947">
        <v>44742</v>
      </c>
      <c r="O1947" t="str">
        <v>J045 JUMBO AV.DEL FERROCARRIL SANTA MARTA</v>
      </c>
      <c r="P1947" t="str">
        <v>SANTA MARTA</v>
      </c>
      <c r="Q1947" t="str">
        <v>ENRIQUE RAFAEL PONZON ORTEGA</v>
      </c>
      <c r="R1947">
        <v>1082888515</v>
      </c>
      <c r="S1947" t="str">
        <v>COSTA</v>
      </c>
    </row>
    <row r="1948" xml:space="preserve">
      <c r="A1948">
        <v>1947</v>
      </c>
      <c r="B1948">
        <v>12541088</v>
      </c>
      <c r="C1948" t="str">
        <v>REQUEST</v>
      </c>
      <c r="D1948" t="str">
        <v>CERRADO</v>
      </c>
      <c r="E1948" t="str">
        <v>CARNES</v>
      </c>
      <c r="F1948" t="str">
        <v>BALANZA</v>
      </c>
      <c r="G1948" t="str">
        <v>MESA</v>
      </c>
      <c r="H1948" t="str">
        <v>METTLER</v>
      </c>
      <c r="I1948"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 _x000d_
Telefono: 3113798599 _x000d_
Anexo: 4329000_x000d_
Descripcion: Balanza de mesa no registra peso en lector y tiquetes salen en blanco_x000d_
Area en donde se encuentra la Balanza: Carnes_x000d_
_x000d_
</v>
      </c>
      <c r="J1948" t="str">
        <v>NO APLICA</v>
      </c>
      <c r="K1948" t="str">
        <v>Favor nos ayudan a revisar</v>
      </c>
      <c r="L1948" t="str">
        <v>Se procede a realizar validación de balanza colgante en el área de carnes; se realiza mantenimiento correctivo a equipo; calibración de sensores y pruebas de impresión. Se valida realizando pruebas con el usuario a satisfacción se entrega equipo operativo.</v>
      </c>
      <c r="M1948">
        <v>44741</v>
      </c>
      <c r="N1948">
        <v>44742</v>
      </c>
      <c r="O1948" t="str">
        <v>J045 JUMBO AV.DEL FERROCARRIL SANTA MARTA</v>
      </c>
      <c r="P1948" t="str">
        <v>SANTA MARTA</v>
      </c>
      <c r="Q1948" t="str">
        <v>ENRIQUE RAFAEL PONZON ORTEGA</v>
      </c>
      <c r="R1948">
        <v>1082888515</v>
      </c>
      <c r="S1948" t="str">
        <v>COSTA</v>
      </c>
    </row>
    <row r="1949" xml:space="preserve">
      <c r="A1949">
        <v>1948</v>
      </c>
      <c r="B1949">
        <v>12543264</v>
      </c>
      <c r="C1949" t="str">
        <v>INCIDENT</v>
      </c>
      <c r="D1949" t="str">
        <v>CERRADO</v>
      </c>
      <c r="E1949" t="str">
        <v>CAJAS</v>
      </c>
      <c r="F1949" t="str">
        <v>POS</v>
      </c>
      <c r="G1949" t="str">
        <v>POS</v>
      </c>
      <c r="H1949" t="str">
        <v>WINCOR</v>
      </c>
      <c r="I1949" t="str" xml:space="preserve">
        <v xml:space="preserve">Datos usuario_x000d_
Nombre: Karen Liliana Avila Iriarte_x000d_
Correo: KarenLiliana.Avila@cencosud.com.co_x000d_
Usuario AD: KLAvilaI_x000d_
Pais: Colombia_x000d_
Ubicacion: Z073 EDS MOSQUERA_x000d_
Zona: Colombia Bogota_x000d_
Unidad de Negocio: Supermercados_x000d_
Servicio: Tiendas &amp; Centros de Distribucion _x000d_
Telefono: 3102190264 _x000d_
Anexo: null_x000d_
Descripcion: Buenos dias :_x000d_
Me pueden colaborara con la POS 13 ; se encuentra fuera de linea desde el dia de ayer y no se ha podido restablecer agradezco de su colaboracion y pronta respuesta ya que debo realizar el dia de hoy el formato de basculas y balanzas._x000d_
</v>
      </c>
      <c r="J1949" t="str">
        <v>NO APLICA</v>
      </c>
      <c r="K1949" t="str">
        <v>Formatear la POS 13 de la tienda Metro Mosquera; llevar la USB de POS y llamarme para darle los datos de la POS a formatear</v>
      </c>
      <c r="L1949" t="str">
        <v>Inicialmente se realiza la verificacion del patch cord que este en buen estado; luego se hace la revision física del punto de red; pero la falla persiste. Así que nos comunicamos con el área de redes para que valide el estado de los puertos. Se hacen pruebas de conexión con diferentes equipos pero no se encuentran en la red; así que se procede a verificar las conexiones en el SW del lineal de cajas y se encuentra que el patch cord de ese punto se encuentra averiado. Se reemplaza y se valida que suba nuevamente la POS. Se deja operativa la caja.</v>
      </c>
      <c r="M1949">
        <v>44741</v>
      </c>
      <c r="N1949">
        <v>44742</v>
      </c>
      <c r="O1949" t="str">
        <v>M073 METRO MOSQUERA</v>
      </c>
      <c r="P1949" t="str">
        <v>MOSQUERA</v>
      </c>
      <c r="Q1949" t="str">
        <v>ALEXANDER CASTILLO SOTELO</v>
      </c>
      <c r="R1949">
        <v>80216449</v>
      </c>
      <c r="S1949" t="str">
        <v>BOGOTA</v>
      </c>
    </row>
    <row r="1950" xml:space="preserve">
      <c r="A1950">
        <v>1949</v>
      </c>
      <c r="B1950">
        <v>12543264</v>
      </c>
      <c r="C1950" t="str">
        <v>INCIDENT</v>
      </c>
      <c r="D1950" t="str">
        <v>CERRADO</v>
      </c>
      <c r="E1950" t="str">
        <v>CAJAS</v>
      </c>
      <c r="F1950" t="str">
        <v>POS</v>
      </c>
      <c r="G1950" t="str">
        <v>POS</v>
      </c>
      <c r="H1950" t="str">
        <v>WINCOR</v>
      </c>
      <c r="I1950" t="str" xml:space="preserve">
        <v xml:space="preserve">Datos usuario_x000d_
Nombre: Karen Liliana Avila Iriarte_x000d_
Correo: KarenLiliana.Avila@cencosud.com.co_x000d_
Usuario AD: KLAvilaI_x000d_
Pais: Colombia_x000d_
Ubicacion: Z073 EDS MOSQUERA_x000d_
Zona: Colombia Bogota_x000d_
Unidad de Negocio: Supermercados_x000d_
Servicio: Tiendas &amp; Centros de Distribucion _x000d_
Telefono: 3102190264 _x000d_
Anexo: null_x000d_
Descripcion: Buenos dias :_x000d_
Me pueden colaborara con la POS 13 ; se encuentra fuera de linea desde el dia de ayer y no se ha podido restablecer agradezco de su colaboracion y pronta respuesta ya que debo realizar el dia de hoy el formato de basculas y balanzas._x000d_
</v>
      </c>
      <c r="J1950" t="str">
        <v>NO APLICA</v>
      </c>
      <c r="K1950" t="str">
        <v>Formatear la POS 13 de la tienda Metro Mosquera; llevar la USB de POS y llamarme para darle los datos de la POS a formatear</v>
      </c>
      <c r="L1950" t="str">
        <v>Inicialmente se realiza la verificacion del patch cord que este en buen estado; luego se hace la revision física del punto de red; pero la falla persiste. Así que nos comunicamos con el área de redes para que valide el estado de los puertos. Se hacen pruebas de conexión con diferentes equipos pero no se encuentran en la red; así que se procede a verificar las conexiones en el SW del lineal de cajas y se encuentra que el patch cord de ese punto se encuentra averiado. Se reemplaza y se valida que suba nuevamente la POS. Se deja operativa la caja.</v>
      </c>
      <c r="M1950">
        <v>44741</v>
      </c>
      <c r="N1950">
        <v>44742</v>
      </c>
      <c r="O1950" t="str">
        <v>M073 METRO MOSQUERA</v>
      </c>
      <c r="P1950" t="str">
        <v>MOSQUERA</v>
      </c>
      <c r="Q1950" t="str">
        <v>ALEXANDER CASTILLO SOTELO</v>
      </c>
      <c r="R1950">
        <v>80216449</v>
      </c>
      <c r="S1950" t="str">
        <v>BOGOTA</v>
      </c>
    </row>
    <row r="1951" xml:space="preserve">
      <c r="A1951">
        <v>1950</v>
      </c>
      <c r="B1951">
        <v>12466614</v>
      </c>
      <c r="C1951" t="str">
        <v>REQUEST</v>
      </c>
      <c r="D1951" t="str">
        <v>CERRADO</v>
      </c>
      <c r="E1951" t="str">
        <v>PGC</v>
      </c>
      <c r="F1951" t="str">
        <v>VERIFICADOR</v>
      </c>
      <c r="G1951" t="str">
        <v>VERIFICADOR</v>
      </c>
      <c r="H1951" t="str">
        <v>NEWLAND</v>
      </c>
      <c r="I1951"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Buenas tardes; porfavor me colaboran; el verificador de la seccion de PGC no funciona. Gracias</v>
      </c>
      <c r="J1951" t="str">
        <v>NO APLICA</v>
      </c>
      <c r="K1951" t="str">
        <v>Jefe su autorizacion para instalacion y configuracion de verificador de precios que ya se encuentra en sitio; por favor enviar a Rafael que ya sabe el proceso. Gracias</v>
      </c>
      <c r="L1951" t="str">
        <v>Se realiza configuración de verificador de precios marca Newland de acuerdo a manual; se realiza instalación en piso y se procede a realizar pruebas las cuales son todas satisfactorias. Verificador queda operativo</v>
      </c>
      <c r="M1951">
        <v>44742</v>
      </c>
      <c r="N1951">
        <v>44744</v>
      </c>
      <c r="O1951" t="str">
        <v>J047 JUMBO GIRARDOT</v>
      </c>
      <c r="P1951" t="str">
        <v>GIRARDOT</v>
      </c>
      <c r="Q1951" t="str">
        <v>OCCIDENTE</v>
      </c>
      <c r="R1951" t="str">
        <v>NELSON EDUARDO TORRES ROJAS</v>
      </c>
      <c r="S1951">
        <f>VLOOKUP(R1951,PERSONAL,2,FALSE)</f>
        <v>5821451</v>
      </c>
    </row>
    <row r="1952" xml:space="preserve">
      <c r="A1952">
        <v>1951</v>
      </c>
      <c r="B1952">
        <v>12516178</v>
      </c>
      <c r="C1952" t="str">
        <v>REQUEST</v>
      </c>
      <c r="D1952" t="str">
        <v>CERRADO</v>
      </c>
      <c r="E1952" t="str">
        <v>CAJAS</v>
      </c>
      <c r="F1952" t="str">
        <v>IMPRESORA</v>
      </c>
      <c r="G1952" t="str">
        <v>POS</v>
      </c>
      <c r="H1952" t="str">
        <v>EPSON</v>
      </c>
      <c r="I1952"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10 serial 8d210095803 tiene falla con la impresora uno de los puertos esta dañado (hundido).</v>
      </c>
      <c r="J1952" t="str">
        <v>NO APLICA</v>
      </c>
      <c r="K1952" t="str">
        <v>Jefe su autorizacion para envio del tecnico para reparacion de impresora epson con serial P5TF146176 que se encuentra con el puerto de datos hundido; cambiar la board por una de las 5 impresoras que se encuentran en sistemas.</v>
      </c>
      <c r="L1952" t="str">
        <v xml:space="preserve">Se solicita la informacion para realizar el procedimiento e indican la impresora a revisar. Se traslada al área de sistemas donde se retiran los tornillos y se verifican las board que se pueden utilizar. Se realizan ajustes en los pines de conexion y se vuelven a conectar todos los cables y bus de datos de la board. Se lleva la impresora al sitio y  se realizan pruebas con persona de cajas Denis Muñoz; el cual queda conforme con las pruebas Se entrega impresora operativa </v>
      </c>
      <c r="M1952">
        <v>44742</v>
      </c>
      <c r="N1952">
        <v>44743</v>
      </c>
      <c r="O1952" t="str">
        <v>J036 JUMBO POPAYAN CAMPANARIO</v>
      </c>
      <c r="P1952" t="str">
        <v>POPAYAN</v>
      </c>
      <c r="Q1952" t="str">
        <v>OCCIDENTE</v>
      </c>
      <c r="R1952" t="str">
        <v>DANIEL FERNANDO PAREDES ARTEAGA</v>
      </c>
      <c r="S1952" t="str">
        <v>OCCIDENTE</v>
      </c>
    </row>
    <row r="1953" xml:space="preserve">
      <c r="A1953">
        <v>1952</v>
      </c>
      <c r="B1953">
        <v>12522217</v>
      </c>
      <c r="C1953" t="str">
        <v>REQUEST</v>
      </c>
      <c r="D1953" t="str">
        <v>CERRADO</v>
      </c>
      <c r="E1953" t="str">
        <v>CAJAS</v>
      </c>
      <c r="F1953" t="str">
        <v>CASH DRAWER</v>
      </c>
      <c r="G1953" t="str">
        <v xml:space="preserve"> CASH DRAWER</v>
      </c>
      <c r="H1953" t="str">
        <v xml:space="preserve"> CASH DRAWER</v>
      </c>
      <c r="I1953" t="str" xml:space="preserve">
        <v xml:space="preserve">Datos usuario_x000d_
Nombre: Liliana Margarita Rondon Banegas_x000d_
Correo: Liliana.Rondon@cencosud.com.co_x000d_
Usuario AD: LMRondon_x000d_
Pais: Colombia_x000d_
Ubicacion: M042 METRO IBAGUE_x000d_
Zona: Colombia Occidente_x000d_
Unidad de Negocio: null_x000d_
Servicio: null_x000d_
Telefono: null_x000d_
Anexo: null_x000d_
Descripcion: Buenos Dias. por favor nos pueden colaborar con el cambio de la gaveta de la caja 07 ya que se encuentra muy deteriorada y no abre._x000d_
gracias._x000d_
Numero de caja: 07}</v>
      </c>
      <c r="J1953" t="str">
        <v>NO APLICA</v>
      </c>
      <c r="K1953" t="str">
        <v>La parte ya se encuentra en sitio; Jefe su autorizacion con el despacho del tecnico para su instalacion. Gracias</v>
      </c>
      <c r="L1953" t="str">
        <v>Se procede a realizar cambio de gaveta en pos n8 debido a que según indica usuario presenta falla; los rieles se le caen y está partida en la parte de abajo; se cambia y queda operativa y en funcionamiento.</v>
      </c>
      <c r="M1953">
        <v>44742</v>
      </c>
      <c r="N1953">
        <v>44742</v>
      </c>
      <c r="O1953" t="str">
        <v>M042 METRO IBAGUE</v>
      </c>
      <c r="P1953" t="str">
        <v>IBAGUE</v>
      </c>
      <c r="Q1953" t="str">
        <v>SERGIO LEONARDO CLAVIJO CAMARGO</v>
      </c>
      <c r="R1953">
        <v>1110471353</v>
      </c>
      <c r="S1953" t="str">
        <v>OCCIDENTE</v>
      </c>
    </row>
    <row r="1954" xml:space="preserve">
      <c r="A1954">
        <v>1953</v>
      </c>
      <c r="B1954">
        <v>12535337</v>
      </c>
      <c r="C1954" t="str">
        <v>REQUEST</v>
      </c>
      <c r="D1954" t="str">
        <v>CERRADO</v>
      </c>
      <c r="E1954" t="str">
        <v>TIENDA</v>
      </c>
      <c r="F1954" t="str">
        <v>PDA</v>
      </c>
      <c r="G1954" t="str">
        <v>PDA</v>
      </c>
      <c r="H1954" t="str">
        <v>HONEYWELL</v>
      </c>
      <c r="I1954" t="str" xml:space="preserve">
        <v xml:space="preserve">Datos usuario_x000d_
Nombre: Angel Martinez Ramirez_x000d_
Correo: Angel.Martinez@cencosud.com.co_x000d_
Usuario AD: AMRamir_x000d_
Pais: Colombia_x000d_
Ubicacion: M042 METRO IBAGUE_x000d_
Zona: Colombia Occidente_x000d_
Unidad de Negocio: Mejoramiento del Hogar_x000d_
Servicio: Tiendas &amp; Centros de Distribucion_x000d_
Telefono: 1151401408_x000d_
Anexo: null_x000d_
Descripcion: Buen dia;_x000d_
_x000d_
Me colaboran con la revision de la siguiente PDT ; novedad no conecta se queda iniciando y no logra conctarse se require para inventarios_x000d_
_x000d_
s/n 21178B0487_x000d_
IMEI- 990011943219500_x000d_
IMEI-99001194321950_x000d_
HONEYWELL_x000d_
_x000d_
Gracias;_x000d_
_x000d_
Seccion de la tienda en donde se ubica la PDT o usuario: ofinas Metro Ibague_x000d_
</v>
      </c>
      <c r="J1954" t="str">
        <v>NO APLICA</v>
      </c>
      <c r="K1954" t="str">
        <v xml:space="preserve">Jefe su autorizacion para revision de la pdt con serial 21178B0487 que no inicia el sistemas operatrivo.Gracias	</v>
      </c>
      <c r="L1954" t="str">
        <v>99001194321950 serial PDA; PDA no tiene configurado teclas F1;f2;f3;f4; se procede a configurar teclas en TELNET; posteriomente a realizar pruebas con el usuario; pda queda operativa y en funcionamiento.</v>
      </c>
      <c r="M1954">
        <v>44742</v>
      </c>
      <c r="N1954">
        <v>44742</v>
      </c>
      <c r="O1954" t="str">
        <v>M042 METRO IBAGUE</v>
      </c>
      <c r="P1954" t="str">
        <v>IBAGUE</v>
      </c>
      <c r="Q1954" t="str">
        <v>SERGIO LEONARDO CLAVIJO CAMARGO</v>
      </c>
      <c r="R1954">
        <v>1110471353</v>
      </c>
      <c r="S1954" t="str">
        <v>OCCIDENTE</v>
      </c>
    </row>
    <row r="1955" xml:space="preserve">
      <c r="A1955">
        <v>1954</v>
      </c>
      <c r="B1955">
        <v>12542937</v>
      </c>
      <c r="C1955" t="str">
        <v>REQUEST</v>
      </c>
      <c r="D1955" t="str">
        <v>CERRADO</v>
      </c>
      <c r="E1955" t="str">
        <v>TIENDA</v>
      </c>
      <c r="F1955" t="str">
        <v>PDA</v>
      </c>
      <c r="G1955" t="str">
        <v>PDA</v>
      </c>
      <c r="H1955" t="str">
        <v>HONEYWELL</v>
      </c>
      <c r="I1955" t="str" xml:space="preserve">
        <v xml:space="preserve">Datos usuario_x000d_
Nombre: Angel Martinez Ramirez_x000d_
Correo: Angel.Martinez@cencosud.com.co_x000d_
Usuario AD: AMRamir_x000d_
Pais: Colombia_x000d_
Ubicacion: M042 METRO IBAGUE_x000d_
Zona: Colombia Occidente_x000d_
Unidad de Negocio: Mejoramiento del Hogar_x000d_
Servicio: Tiendas &amp; Centros de Distribucion_x000d_
Telefono: 1151401408_x000d_
Anexo: null_x000d_
Descripcion: Buen dia;_x000d_
_x000d_
por favor me colaboran con la configuracion de la siguiente pda ; tiene desconfigurado el panel de opciones como F3 para salta ala siguite pagina F10 pA Ejucutar; ETC agradesco de su ayuda lo mas pronto posible ya que son los escnaer de realizar inventario en tieneda; afectando al operacion_x000d_
_x000d_
S/N- 2117880472_x000d_
IMEI-990011943219492_x000d_
MEID-99001194321949_x000d_
Honeywell_x000d_
_x000d_
_x000d_
Gracias;_x000d_
Seccion de la tienda en donde se ubica la PDT o usuario: metro ibague</v>
      </c>
      <c r="J1955" t="str">
        <v>NO APLICA</v>
      </c>
      <c r="K1955" t="str">
        <v>Jefe su autorizacion para envio del tecnico para confoguracion de telnet que se descofiguraron las teclas f pdt con serial 2117880472</v>
      </c>
      <c r="L1955" t="str">
        <v>PDA presenta falla que no inicia; se procede a realizar retiro de bateria y reiniciar por medio seguro y al iniciar la PDA esta misma solicita contraseña de acceso; se procede a formatear debido a que se no se conoce la contraseña; se configura pda según parametros de la compañia; se realizan pruebas quedando operativa y en funcionamiento.</v>
      </c>
      <c r="M1955">
        <v>44742</v>
      </c>
      <c r="N1955">
        <v>44742</v>
      </c>
      <c r="O1955" t="str">
        <v>M042 METRO IBAGUE</v>
      </c>
      <c r="P1955" t="str">
        <v>IBAGUE</v>
      </c>
      <c r="Q1955" t="str">
        <v>SERGIO LEONARDO CLAVIJO CAMARGO</v>
      </c>
      <c r="R1955">
        <v>1110471353</v>
      </c>
      <c r="S1955" t="str">
        <v>OCCIDENTE</v>
      </c>
    </row>
    <row r="1956" xml:space="preserve">
      <c r="A1956">
        <v>1955</v>
      </c>
      <c r="B1956">
        <v>12549612</v>
      </c>
      <c r="C1956" t="str">
        <v>INCIDENT</v>
      </c>
      <c r="D1956" t="str">
        <v>CERRADO</v>
      </c>
      <c r="E1956" t="str">
        <v>PISO DE VENTA</v>
      </c>
      <c r="F1956" t="str">
        <v>PDA</v>
      </c>
      <c r="G1956" t="str">
        <v>PDA</v>
      </c>
      <c r="H1956" t="str">
        <v>HONEYWELL</v>
      </c>
      <c r="I1956" t="str" xml:space="preserve">
        <v xml:space="preserve">Datos usuario_x000d_
Nombre: Cristhian Gonzalez Avella_x000d_
Correo: cristhian.gonzalez@cencosud.com.co_x000d_
Usuario AD: Cgonzala_x000d_
Pais: Colombia_x000d_
Ubicacion: M073 METRO MOSQUERA_x000d_
Zona: Colombia Bogota_x000d_
Unidad de Negocio: Supermercados_x000d_
Servicio: Tiendas &amp; Centros de Distribucion_x000d_
Telefono: 3214497641_x000d_
Anexo: 8948800_x000d_
Descripcion: presenta problema en aplicaciones_x000d_
Seccion de la tienda en donde se ubica la PDT o usuario: pgc</v>
      </c>
      <c r="J1956" t="str">
        <v>NO APLICA</v>
      </c>
      <c r="K1956" t="str" xml:space="preserve">
        <v xml:space="preserve">Buenas Tardes_x000d_
Actualizar el Firmware de la PDA con serial 19086b7e4b</v>
      </c>
      <c r="L1956" t="str">
        <v>Se realiza la configuración del archivo desde el usuario administrador que no permite que se conecte la aplicación Genexis. Se reinicia y se hacen las pruebas de conexión. Se deja operativo el equipo.</v>
      </c>
      <c r="M1956">
        <v>44742</v>
      </c>
      <c r="N1956">
        <v>44742</v>
      </c>
      <c r="O1956" t="str">
        <v>M073 METRO MOSQUERA</v>
      </c>
      <c r="P1956" t="str">
        <v>MOSQUERA</v>
      </c>
      <c r="Q1956" t="str">
        <v>ALEXANDER CASTILLO SOTELO</v>
      </c>
      <c r="R1956">
        <v>80216449</v>
      </c>
      <c r="S1956" t="str">
        <v>BOGOTA</v>
      </c>
    </row>
    <row r="1957" xml:space="preserve">
      <c r="A1957">
        <v>1956</v>
      </c>
      <c r="B1957">
        <v>12542937</v>
      </c>
      <c r="C1957" t="str">
        <v>REQUEST</v>
      </c>
      <c r="D1957" t="str">
        <v>CERRADO</v>
      </c>
      <c r="E1957" t="str">
        <v>TIENDA</v>
      </c>
      <c r="F1957" t="str">
        <v>PDA</v>
      </c>
      <c r="G1957" t="str">
        <v>PDA</v>
      </c>
      <c r="H1957" t="str">
        <v>HONEYWELL</v>
      </c>
      <c r="I1957" t="str" xml:space="preserve">
        <v xml:space="preserve">Datos usuario_x000d_
Nombre: Angel Martinez Ramirez_x000d_
Correo: Angel.Martinez@cencosud.com.co_x000d_
Usuario AD: AMRamir_x000d_
Pais: Colombia_x000d_
Ubicacion: M042 METRO IBAGUE_x000d_
Zona: Colombia Occidente_x000d_
Unidad de Negocio: Mejoramiento del Hogar_x000d_
Servicio: Tiendas &amp; Centros de Distribucion_x000d_
Telefono: 1151401408_x000d_
Anexo: null_x000d_
Descripcion: Buen dia;_x000d_
_x000d_
por favor me colaboran con la configuracion de la siguiente pda ; tiene desconfigurado el panel de opciones como F3 para salta ala siguite pagina F10 pA Ejucutar; ETC agradesco de su ayuda lo mas pronto posible ya que son los escnaer de realizar inventario en tieneda; afectando al operacion_x000d_
_x000d_
S/N- 2117880472_x000d_
IMEI-990011943219492_x000d_
MEID-99001194321949_x000d_
Honeywell_x000d_
_x000d_
_x000d_
Gracias;_x000d_
Seccion de la tienda en donde se ubica la PDT o usuario: metro ibague</v>
      </c>
      <c r="J1957" t="str">
        <v>NO APLICA</v>
      </c>
      <c r="K1957" t="str">
        <v>Jefe su autorizacion para envio del tecnico para confoguracion de telnet que se descofiguraron las teclas f pdt con serial 2117880472</v>
      </c>
      <c r="L1957" t="str">
        <v>PDA presenta falla que no inicia; se procede a realizar retiro de bateria y reiniciar por medio seguro y al iniciar la PDA esta misma solicita contraseña de acceso; se procede a formatear debido a que se no se conoce la contraseña; se configura pda según parametros de la compañia; se realizan pruebas quedando operativa y en funcionamiento.</v>
      </c>
      <c r="M1957">
        <v>44742</v>
      </c>
      <c r="N1957">
        <v>44742</v>
      </c>
      <c r="O1957" t="str">
        <v>M042 METRO IBAGUE</v>
      </c>
      <c r="P1957" t="str">
        <v>IBAGUE</v>
      </c>
      <c r="Q1957" t="str">
        <v>SERGIO LEONARDO CLAVIJO CAMARGO</v>
      </c>
      <c r="R1957">
        <v>1110471353</v>
      </c>
      <c r="S1957" t="str">
        <v>OCCIDENTE</v>
      </c>
    </row>
  </sheetData>
  <autoFilter ref="A1:S1957"/>
  <pageMargins left="0" right="0" top="0" bottom="0" header="0" footer="0"/>
  <ignoredErrors>
    <ignoredError numberStoredAsText="1" sqref="A1:S1957"/>
  </ignoredErrors>
</worksheet>
</file>

<file path=xl/worksheets/sheet9.xml><?xml version="1.0" encoding="utf-8"?>
<worksheet xmlns="http://schemas.openxmlformats.org/spreadsheetml/2006/main" xmlns:r="http://schemas.openxmlformats.org/officeDocument/2006/relationships">
  <dimension ref="A1:I254"/>
  <sheetViews>
    <sheetView workbookViewId="0" rightToLeft="0"/>
  </sheetViews>
  <sheetData>
    <row r="1">
      <c r="A1" t="str">
        <v>Numero de ticket</v>
      </c>
      <c r="B1" t="str">
        <v>Nombre Solicitante</v>
      </c>
      <c r="C1" t="str">
        <v>Accion</v>
      </c>
      <c r="D1" t="str">
        <v>Grupo resolutor</v>
      </c>
      <c r="E1" t="str">
        <v>Categoria</v>
      </c>
      <c r="F1" t="str">
        <v>Peticion</v>
      </c>
      <c r="G1" t="str">
        <v>Descripción en la Gestion de Catalogo</v>
      </c>
      <c r="H1" t="str">
        <v>Fecha del Ajuste</v>
      </c>
      <c r="I1" t="str">
        <v xml:space="preserve">Observacion </v>
      </c>
    </row>
    <row r="2" xml:space="preserve">
      <c r="A2">
        <v>1116080</v>
      </c>
      <c r="B2" t="str" xml:space="preserve">
        <v xml:space="preserve">Ramirez Perez; Gabriela del Carmen(EXTERNOS- ACL)_x000d_
_x000d_
</v>
      </c>
      <c r="C2" t="str">
        <v>Creados</v>
      </c>
      <c r="D2" t="str">
        <v>Licenciamiento Operativo</v>
      </c>
      <c r="E2" t="str">
        <v>BI</v>
      </c>
      <c r="F2" t="str">
        <v>Power BI - Reasignación de Power Bi Pro</v>
      </c>
      <c r="G2" t="str">
        <v>Acá puedes hacer una Reasignación de licencias Power Bi Pro (traspaso de un usuario a otro)</v>
      </c>
      <c r="H2">
        <v>45675.50625</v>
      </c>
    </row>
    <row r="3" xml:space="preserve">
      <c r="A3">
        <v>1116080</v>
      </c>
      <c r="B3" t="str" xml:space="preserve">
        <v xml:space="preserve">Ramirez Perez; Gabriela del Carmen(EXTERNOS- ACL)_x000d_
_x000d_
</v>
      </c>
      <c r="C3" t="str">
        <v>Creados</v>
      </c>
      <c r="D3" t="str">
        <v>Licenciamiento Operativo</v>
      </c>
      <c r="E3" t="str">
        <v>Adobe</v>
      </c>
      <c r="F3" t="str">
        <v>Adobe Creative Cloud All Apps (Requiere Compra)</v>
      </c>
      <c r="G3" t="str">
        <v>Acá se puede solicitar compra de una Licencia Adobe CC</v>
      </c>
      <c r="H3">
        <v>45675.50625</v>
      </c>
    </row>
    <row r="4" xml:space="preserve">
      <c r="A4">
        <v>1116080</v>
      </c>
      <c r="B4" t="str" xml:space="preserve">
        <v xml:space="preserve">Ramirez Perez; Gabriela del Carmen(EXTERNOS- ACL)_x000d_
_x000d_
</v>
      </c>
      <c r="C4" t="str">
        <v>Creados</v>
      </c>
      <c r="D4" t="str">
        <v>Licenciamiento Operativo</v>
      </c>
      <c r="E4" t="str">
        <v>Adobe</v>
      </c>
      <c r="F4" t="str">
        <v>Adobe Dreamweaver (Requiere Compra)</v>
      </c>
      <c r="G4" t="str">
        <v>Acá puede solicitar compra de una Licencia Adobe DR</v>
      </c>
      <c r="H4">
        <v>45675.50625</v>
      </c>
    </row>
    <row r="5" xml:space="preserve">
      <c r="A5">
        <v>1116080</v>
      </c>
      <c r="B5" t="str" xml:space="preserve">
        <v xml:space="preserve">Ramirez Perez; Gabriela del Carmen(EXTERNOS- ACL)_x000d_
_x000d_
</v>
      </c>
      <c r="C5" t="str">
        <v>Creados</v>
      </c>
      <c r="D5" t="str">
        <v>Licenciamiento Operativo</v>
      </c>
      <c r="E5" t="str">
        <v>Adobe</v>
      </c>
      <c r="F5" t="str">
        <v>Adobe Photoshop (Requiere Compra)</v>
      </c>
      <c r="G5" t="str">
        <v>Acá puede solicitar compra de una Licencia Adobe PS</v>
      </c>
      <c r="H5">
        <v>45675.50625</v>
      </c>
    </row>
    <row r="6" xml:space="preserve">
      <c r="A6">
        <v>1116080</v>
      </c>
      <c r="B6" t="str" xml:space="preserve">
        <v xml:space="preserve">Ramirez Perez; Gabriela del Carmen(EXTERNOS- ACL)_x000d_
_x000d_
</v>
      </c>
      <c r="C6" t="str">
        <v>Creados</v>
      </c>
      <c r="D6" t="str">
        <v>Licenciamiento Operativo</v>
      </c>
      <c r="E6" t="str">
        <v>Adobe</v>
      </c>
      <c r="F6" t="str">
        <v>Adobe Acrobat Pro (Requiere Compra)</v>
      </c>
      <c r="G6" t="str">
        <v>Acá puede solicitar compra de una Licencia Adobe Acrobat PRO</v>
      </c>
      <c r="H6">
        <v>45675.50625</v>
      </c>
    </row>
    <row r="7" xml:space="preserve">
      <c r="A7">
        <v>1116080</v>
      </c>
      <c r="B7" t="str" xml:space="preserve">
        <v xml:space="preserve">Ramirez Perez; Gabriela del Carmen(EXTERNOS- ACL)_x000d_
_x000d_
</v>
      </c>
      <c r="C7" t="str">
        <v>Creados</v>
      </c>
      <c r="D7" t="str">
        <v>Licenciamiento Operativo</v>
      </c>
      <c r="E7" t="str">
        <v>Adobe</v>
      </c>
      <c r="F7" t="str">
        <v>Adobe Illustrator (Requiere Compra)</v>
      </c>
      <c r="G7" t="str">
        <v>Acá puede solicitar compra de una Licencia Adobe ILL</v>
      </c>
      <c r="H7">
        <v>45675.50625</v>
      </c>
    </row>
    <row r="8" xml:space="preserve">
      <c r="A8">
        <v>1116080</v>
      </c>
      <c r="B8" t="str" xml:space="preserve">
        <v xml:space="preserve">Ramirez Perez; Gabriela del Carmen(EXTERNOS- ACL)_x000d_
_x000d_
</v>
      </c>
      <c r="C8" t="str">
        <v>Creados</v>
      </c>
      <c r="D8" t="str">
        <v>Licenciamiento Operativo</v>
      </c>
      <c r="E8" t="str">
        <v>Programas y Aplicaciones</v>
      </c>
      <c r="F8" t="str">
        <v>Solicitar AutoCAD LT (Requiere Compra)</v>
      </c>
      <c r="G8" t="str">
        <v>Acá podrás consultar la disponibilidad de licencia e instalación de AutoCAD LT</v>
      </c>
      <c r="H8">
        <v>45675.50625</v>
      </c>
    </row>
    <row r="9" xml:space="preserve">
      <c r="A9">
        <v>1116080</v>
      </c>
      <c r="B9" t="str" xml:space="preserve">
        <v xml:space="preserve">Ramirez Perez; Gabriela del Carmen(EXTERNOS- ACL)_x000d_
_x000d_
</v>
      </c>
      <c r="C9" t="str">
        <v>Creados</v>
      </c>
      <c r="D9" t="str">
        <v>Licenciamiento Operativo</v>
      </c>
      <c r="E9" t="str">
        <v>Programas y Aplicaciones</v>
      </c>
      <c r="F9" t="str">
        <v>Solicitar AutoCAD2020 (Requiere Compra)</v>
      </c>
      <c r="G9" t="str">
        <v>Acá podrás consultar la disponibilidad de licencia e instalación de AutoCAD2020</v>
      </c>
      <c r="H9">
        <v>45675.50625</v>
      </c>
    </row>
    <row r="10" xml:space="preserve">
      <c r="A10">
        <v>1116080</v>
      </c>
      <c r="B10" t="str" xml:space="preserve">
        <v xml:space="preserve">Ramirez Perez; Gabriela del Carmen(EXTERNOS- ACL)_x000d_
_x000d_
</v>
      </c>
      <c r="C10" t="str">
        <v>Creados</v>
      </c>
      <c r="D10" t="str">
        <v>Licenciamiento</v>
      </c>
      <c r="E10" t="str">
        <v>Programas y Aplicaciones</v>
      </c>
      <c r="F10" t="str">
        <v>Solicitud - Acceso Figma (requiere compra)</v>
      </c>
      <c r="G10" t="str">
        <v>Solicitudes de acceso a la aplicación web Figma</v>
      </c>
      <c r="H10">
        <v>45675.50625</v>
      </c>
    </row>
    <row r="11" xml:space="preserve">
      <c r="A11">
        <v>1116080</v>
      </c>
      <c r="B11" t="str" xml:space="preserve">
        <v xml:space="preserve">Ramirez Perez; Gabriela del Carmen(EXTERNOS- ACL)_x000d_
_x000d_
</v>
      </c>
      <c r="C11" t="str">
        <v>Creados</v>
      </c>
      <c r="D11" t="str">
        <v>Licenciamiento de Compras</v>
      </c>
      <c r="E11" t="str">
        <v>Programas y Aplicaciones</v>
      </c>
      <c r="F11" t="str">
        <v>Solicitud de Compra de Software</v>
      </c>
      <c r="G11" t="str">
        <v>Para una gestión de compra más eficiente; indica Fabricante ; Cantidad de licencias necesarias y datos asociados al proveedor (en caso de tenerlos)</v>
      </c>
      <c r="H11">
        <v>45675.50625</v>
      </c>
    </row>
    <row r="12" xml:space="preserve">
      <c r="A12">
        <v>1116080</v>
      </c>
      <c r="B12" t="str" xml:space="preserve">
        <v xml:space="preserve">Ramirez Perez; Gabriela del Carmen(EXTERNOS- ACL)_x000d_
_x000d_
</v>
      </c>
      <c r="C12" t="str">
        <v>Creados</v>
      </c>
      <c r="D12" t="str">
        <v>Licenciamiento</v>
      </c>
      <c r="E12" t="str">
        <v>Programas y Aplicaciones</v>
      </c>
      <c r="F12" t="str">
        <v>Solicitud - Instalación Docker</v>
      </c>
      <c r="G12" t="str">
        <v>Esta solicitud es para las personas que ya cuentan con licencia Docker</v>
      </c>
      <c r="H12">
        <v>45675.50625</v>
      </c>
    </row>
    <row r="13" xml:space="preserve">
      <c r="A13">
        <v>1116080</v>
      </c>
      <c r="B13" t="str" xml:space="preserve">
        <v xml:space="preserve">Ramirez Perez; Gabriela del Carmen(EXTERNOS- ACL)_x000d_
_x000d_
</v>
      </c>
      <c r="C13" t="str">
        <v>Creados</v>
      </c>
      <c r="D13" t="str">
        <v>Licenciamiento Operativo</v>
      </c>
      <c r="E13" t="str">
        <v>Programas y Aplicaciones</v>
      </c>
      <c r="F13" t="str">
        <v>Instalación / Configuración Microsoft Teams</v>
      </c>
      <c r="G13" t="str">
        <v>Acá podrá gestionar con licenciamiento la instalación de Teams.</v>
      </c>
      <c r="H13">
        <v>45675.50625</v>
      </c>
    </row>
    <row r="14" xml:space="preserve">
      <c r="A14">
        <v>1116080</v>
      </c>
      <c r="B14" t="str" xml:space="preserve">
        <v xml:space="preserve">Ramirez Perez; Gabriela del Carmen(EXTERNOS- ACL)_x000d_
_x000d_
</v>
      </c>
      <c r="C14" t="str">
        <v>Creados</v>
      </c>
      <c r="D14" t="str">
        <v>Licenciamiento Operativo</v>
      </c>
      <c r="E14" t="str">
        <v>Programas y Aplicaciones</v>
      </c>
      <c r="F14" t="str">
        <v>Instalación de Bizagi</v>
      </c>
      <c r="G14" t="str">
        <v>Acá podrá gestionar la solicitud de instalación de Bizagi</v>
      </c>
      <c r="H14">
        <v>45675.50625</v>
      </c>
    </row>
    <row r="15" xml:space="preserve">
      <c r="A15">
        <v>1116080</v>
      </c>
      <c r="B15" t="str" xml:space="preserve">
        <v xml:space="preserve">Ramirez Perez; Gabriela del Carmen(EXTERNOS- ACL)_x000d_
_x000d_
</v>
      </c>
      <c r="C15" t="str">
        <v>Creados</v>
      </c>
      <c r="D15" t="str">
        <v>Licenciamiento</v>
      </c>
      <c r="E15" t="str">
        <v>Programas y Aplicaciones</v>
      </c>
      <c r="F15" t="str">
        <v>Solicitar instalación de Asana</v>
      </c>
      <c r="G15" t="str">
        <v>Acá podrás consultar la disponibilidad de licencia e instalación de Asana</v>
      </c>
      <c r="H15">
        <v>45675.50625</v>
      </c>
    </row>
    <row r="16" xml:space="preserve">
      <c r="A16">
        <v>1116080</v>
      </c>
      <c r="B16" t="str" xml:space="preserve">
        <v xml:space="preserve">Ramirez Perez; Gabriela del Carmen(EXTERNOS- ACL)_x000d_
_x000d_
</v>
      </c>
      <c r="C16" t="str">
        <v>Creados</v>
      </c>
      <c r="D16" t="str">
        <v>Licenciamiento Operativo</v>
      </c>
      <c r="E16" t="str">
        <v>Programas y Aplicaciones</v>
      </c>
      <c r="F16" t="str">
        <v>Solicitar instalación de DWG TrueView</v>
      </c>
      <c r="G16" t="str">
        <v>Acá podrás solicitar la instalación de DWG TrueView (licencia Free)</v>
      </c>
      <c r="H16">
        <v>45675.50625</v>
      </c>
    </row>
    <row r="17" xml:space="preserve">
      <c r="A17">
        <v>1116080</v>
      </c>
      <c r="B17" t="str" xml:space="preserve">
        <v xml:space="preserve">Ramirez Perez; Gabriela del Carmen(EXTERNOS- ACL)_x000d_
_x000d_
</v>
      </c>
      <c r="C17" t="str">
        <v>Creados</v>
      </c>
      <c r="D17" t="str">
        <v>Licenciamiento</v>
      </c>
      <c r="E17" t="str">
        <v>Programas y Aplicaciones</v>
      </c>
      <c r="F17" t="str">
        <v>Solicitar instalación de Project 2016 Professional</v>
      </c>
      <c r="G17" t="str">
        <v>Acá podrás consultar la disponibilidad de licencia e instalación de Project 2016 Professional</v>
      </c>
      <c r="H17">
        <v>45675.50625</v>
      </c>
    </row>
    <row r="18" xml:space="preserve">
      <c r="A18">
        <v>1116080</v>
      </c>
      <c r="B18" t="str" xml:space="preserve">
        <v xml:space="preserve">Ramirez Perez; Gabriela del Carmen(EXTERNOS- ACL)_x000d_
_x000d_
</v>
      </c>
      <c r="C18" t="str">
        <v>Creados</v>
      </c>
      <c r="D18" t="str">
        <v>Licenciamiento</v>
      </c>
      <c r="E18" t="str">
        <v>Programas y Aplicaciones</v>
      </c>
      <c r="F18" t="str">
        <v>Solicitar instalación de Project2013</v>
      </c>
      <c r="G18" t="str">
        <v>Acá podrás consultar la disponibilidad de licencia e instalación de Project2013</v>
      </c>
      <c r="H18">
        <v>45675.50625</v>
      </c>
    </row>
    <row r="19" xml:space="preserve">
      <c r="A19">
        <v>1116080</v>
      </c>
      <c r="B19" t="str" xml:space="preserve">
        <v xml:space="preserve">Ramirez Perez; Gabriela del Carmen(EXTERNOS- ACL)_x000d_
_x000d_
</v>
      </c>
      <c r="C19" t="str">
        <v>Creados</v>
      </c>
      <c r="D19" t="str">
        <v>Licenciamiento Operativo</v>
      </c>
      <c r="E19" t="str">
        <v>Programas y Aplicaciones</v>
      </c>
      <c r="F19" t="str">
        <v>Solicitar instalación de Think-cell</v>
      </c>
      <c r="G19" t="str">
        <v>Acá podrás consultar la disponibilidad de licencia e instalación de Think-cell</v>
      </c>
      <c r="H19">
        <v>45675.50625</v>
      </c>
    </row>
    <row r="20" xml:space="preserve">
      <c r="A20">
        <v>1116080</v>
      </c>
      <c r="B20" t="str" xml:space="preserve">
        <v xml:space="preserve">Ramirez Perez; Gabriela del Carmen(EXTERNOS- ACL)_x000d_
_x000d_
</v>
      </c>
      <c r="C20" t="str">
        <v>Creados</v>
      </c>
      <c r="D20" t="str">
        <v>Licenciamiento</v>
      </c>
      <c r="E20" t="str">
        <v>Programas y Aplicaciones</v>
      </c>
      <c r="F20" t="str">
        <v>Solicitud licencia Visual Studio</v>
      </c>
      <c r="G20" t="str">
        <v>Desde aquí podrás solicitar licencia para instalación de Visual Studio</v>
      </c>
      <c r="H20">
        <v>45675.50625</v>
      </c>
    </row>
    <row r="21" xml:space="preserve">
      <c r="A21">
        <v>1116080</v>
      </c>
      <c r="B21" t="str" xml:space="preserve">
        <v xml:space="preserve">Ramirez Perez; Gabriela del Carmen(EXTERNOS- ACL)_x000d_
_x000d_
</v>
      </c>
      <c r="C21" t="str">
        <v>Modificado</v>
      </c>
      <c r="D21" t="str">
        <v>Licenciamiento</v>
      </c>
      <c r="E21" t="str">
        <v>BI</v>
      </c>
      <c r="F21" t="str">
        <v>Power BI - Licencia PRO (de Pago)</v>
      </c>
      <c r="G21" t="str">
        <v>Power BI - Licencia PRO (de Pago)</v>
      </c>
      <c r="H21">
        <v>45676.50625</v>
      </c>
      <c r="I21" t="str">
        <v>Se ajusta Nombre ; SLA y ventana Operativa</v>
      </c>
    </row>
    <row r="22" xml:space="preserve">
      <c r="A22">
        <v>1116080</v>
      </c>
      <c r="B22" t="str" xml:space="preserve">
        <v xml:space="preserve">Ramirez Perez; Gabriela del Carmen(EXTERNOS- ACL)_x000d_
_x000d_
</v>
      </c>
      <c r="C22" t="str">
        <v>Modificado</v>
      </c>
      <c r="D22" t="str">
        <v>Licenciamiento</v>
      </c>
      <c r="E22" t="str">
        <v>BI</v>
      </c>
      <c r="F22" t="str">
        <v>Power BI - Licencia Free</v>
      </c>
      <c r="G22" t="str">
        <v>Power BI - Licencia Free</v>
      </c>
      <c r="H22">
        <v>45677.50625</v>
      </c>
      <c r="I22" t="str">
        <v>Se ajustan palabras claves ; y ventana Operativa</v>
      </c>
    </row>
    <row r="23" xml:space="preserve">
      <c r="A23">
        <v>1116080</v>
      </c>
      <c r="B23" t="str" xml:space="preserve">
        <v xml:space="preserve">Ramirez Perez; Gabriela del Carmen(EXTERNOS- ACL)_x000d_
_x000d_
</v>
      </c>
      <c r="C23" t="str">
        <v>Modificado</v>
      </c>
      <c r="D23" t="str">
        <v>Licenciamiento</v>
      </c>
      <c r="E23" t="str">
        <v>Programas y Aplicaciones</v>
      </c>
      <c r="F23" t="str">
        <v>Homologación de Software</v>
      </c>
      <c r="G23" t="str">
        <v>Homologación de Software</v>
      </c>
      <c r="H23">
        <v>45678.50625</v>
      </c>
      <c r="I23" t="str">
        <v>Se ajustan palabras claves ; y ventana Operativa</v>
      </c>
    </row>
    <row r="24" xml:space="preserve">
      <c r="A24">
        <v>1116080</v>
      </c>
      <c r="B24" t="str" xml:space="preserve">
        <v xml:space="preserve">Ramirez Perez; Gabriela del Carmen(EXTERNOS- ACL)_x000d_
_x000d_
</v>
      </c>
      <c r="C24" t="str">
        <v>Modificado</v>
      </c>
      <c r="D24" t="str">
        <v>Licenciamiento de compras</v>
      </c>
      <c r="E24" t="str">
        <v>Programas y Aplicaciones</v>
      </c>
      <c r="F24" t="str">
        <v>Solicitud de Cotización de Software</v>
      </c>
      <c r="G24" t="str">
        <v>Solicitud de Cotización de Software</v>
      </c>
      <c r="H24">
        <v>45679.50625</v>
      </c>
      <c r="I24" t="str">
        <v>Se Ajusta toda la Peticion segun lo indicado en el Ticket</v>
      </c>
    </row>
    <row r="25">
      <c r="A25">
        <v>1239249</v>
      </c>
      <c r="B25" t="str">
        <v>Edison Giovanni Iglesias Avila</v>
      </c>
      <c r="C25" t="str">
        <v>Modificado</v>
      </c>
      <c r="D25" t="str">
        <v>Mesas Especializadas Colombia</v>
      </c>
      <c r="E25" t="str">
        <v>N/A</v>
      </c>
      <c r="F25" t="str">
        <v>Supervisores ARS CAJAS</v>
      </c>
      <c r="G25" t="str">
        <v>N/A</v>
      </c>
      <c r="H25">
        <v>45743.708333333336</v>
      </c>
      <c r="I25" t="str">
        <v>Se Ajusta toda la Peticion segun lo indicado en el Ticket</v>
      </c>
    </row>
    <row r="26">
      <c r="A26">
        <v>1</v>
      </c>
      <c r="B26" t="str">
        <v>Oscar Ramirez</v>
      </c>
      <c r="C26" t="str">
        <v>Modificado</v>
      </c>
      <c r="D26" t="str">
        <v>Mesas Especializadas Colombia</v>
      </c>
      <c r="E26" t="str">
        <v>Gift Card</v>
      </c>
      <c r="F26" t="str">
        <v>Solicitud Consulta o Cambios de estado-Tarjeta de Regalo/GifCard (Tarjeta de Regalo/GifCard - Solicitud Cambios de estado)</v>
      </c>
      <c r="G26" t="str">
        <v>Aquí podrá solicitar el bloqueo de tarjetas regalo</v>
      </c>
      <c r="H26">
        <v>45742</v>
      </c>
      <c r="I26" t="str">
        <v xml:space="preserve">Se ajusta Peticion Segun lo hablado en la reunion </v>
      </c>
    </row>
    <row r="27">
      <c r="A27">
        <v>1</v>
      </c>
      <c r="B27" t="str">
        <v>Oscar Ramirez</v>
      </c>
      <c r="C27" t="str">
        <v>Modificado</v>
      </c>
      <c r="D27" t="str">
        <v>Mesas Especializadas Colombia</v>
      </c>
      <c r="E27" t="str">
        <v>Gift Card</v>
      </c>
      <c r="F27" t="str">
        <v>Solicitud Analisis-Tarjeta de Regalo/GifCard (Tarjeta de Regalo/GifCard - Novedades o incidencias)</v>
      </c>
      <c r="G27" t="str">
        <v>Aquí podrás reportar novedades o incidencias con tarjetas regalo en las cajas/Pos</v>
      </c>
      <c r="H27">
        <v>45742</v>
      </c>
      <c r="I27" t="str">
        <v xml:space="preserve">Se ajusta Peticion Segun lo hablado en la reunion </v>
      </c>
    </row>
    <row r="28">
      <c r="A28">
        <v>1</v>
      </c>
      <c r="B28" t="str">
        <v>Oscar Ramirez</v>
      </c>
      <c r="C28" t="str">
        <v>Modificado</v>
      </c>
      <c r="D28" t="str">
        <v>Mesas Especializadas Colombia</v>
      </c>
      <c r="E28" t="str">
        <v>Gift Card</v>
      </c>
      <c r="F28" t="str">
        <v>Solicitud Parametrizacion-Tarjeta de Regalo/GifCard (Tarjeta de Regalo/GifCard - Solicitud Parametrizacion)</v>
      </c>
      <c r="G28" t="str">
        <v>Aquí podrá solicitar ajustes de parametrizacion y/o cambio de tematicas de tarjetas Regalo o GifCard</v>
      </c>
      <c r="H28">
        <v>45742</v>
      </c>
      <c r="I28" t="str">
        <v xml:space="preserve">Se ajusta Peticion Segun lo hablado en la reunion </v>
      </c>
    </row>
    <row r="29">
      <c r="A29">
        <v>1</v>
      </c>
      <c r="B29" t="str">
        <v>Oscar Ramirez</v>
      </c>
      <c r="C29" t="str">
        <v>Creados</v>
      </c>
      <c r="D29" t="str">
        <v>Mesas Especializadas Colombia</v>
      </c>
      <c r="E29" t="str">
        <v>POS (Devoluciones)</v>
      </c>
      <c r="F29" t="str">
        <v>ATC devoluciones - Copia soporte devoluciones</v>
      </c>
      <c r="G29" t="str">
        <v>Aqui puedes solicitar copia de soporte de devoluciones en caso de bloqueo de Pos</v>
      </c>
      <c r="H29">
        <v>45742</v>
      </c>
      <c r="I29" t="str">
        <v xml:space="preserve">Se ajusta Peticion Segun lo hablado en la reunion </v>
      </c>
    </row>
    <row r="30">
      <c r="A30">
        <v>1</v>
      </c>
      <c r="B30" t="str">
        <v>Oscar Ramirez</v>
      </c>
      <c r="C30" t="str">
        <v>Eliminado</v>
      </c>
      <c r="D30" t="str">
        <v>Mesas Especializadas Colombia</v>
      </c>
      <c r="E30" t="str">
        <v>POS(Devoluciones)</v>
      </c>
      <c r="F30" t="str">
        <v>Devolucion -- ABM</v>
      </c>
      <c r="H30">
        <v>45742</v>
      </c>
      <c r="I30" t="str">
        <v xml:space="preserve">Se ajusta Peticion Segun lo hablado en la reunion </v>
      </c>
    </row>
    <row r="31">
      <c r="A31">
        <v>1</v>
      </c>
      <c r="B31" t="str">
        <v>Oscar Ramirez</v>
      </c>
      <c r="C31" t="str">
        <v>Creados</v>
      </c>
      <c r="D31" t="str">
        <v>Mesas Especializadas Colombia</v>
      </c>
      <c r="E31" t="str">
        <v>POS(Devoluciones)</v>
      </c>
      <c r="F31" t="str">
        <v>Pos/ATC devoluciones - Solicitud configuracion</v>
      </c>
      <c r="G31" t="str">
        <v>Aquí puedes hacer solicitar parametrizaciones de la Pos de devoluciones Ejemplo medios de pago</v>
      </c>
      <c r="H31">
        <v>45742</v>
      </c>
      <c r="I31" t="str">
        <v xml:space="preserve">Se ajusta Peticion Segun lo hablado en la reunion </v>
      </c>
    </row>
    <row r="32">
      <c r="A32">
        <v>1</v>
      </c>
      <c r="B32" t="str">
        <v>Oscar Ramirez</v>
      </c>
      <c r="C32" t="str">
        <v>Eliminado</v>
      </c>
      <c r="D32" t="str">
        <v>Mesas Especializadas Colombia</v>
      </c>
      <c r="E32" t="str">
        <v>POS(Devoluciones)</v>
      </c>
      <c r="F32" t="str">
        <v>Pos Web y/o Devoluciones - Solicitud parametrización</v>
      </c>
      <c r="G32" t="str">
        <v>Aquí puedes solicitar la parametrización de la Pos Web o la de Devoluciones de Easy (Activacion o Inactivacion)</v>
      </c>
      <c r="H32">
        <v>45742</v>
      </c>
      <c r="I32" t="str">
        <v xml:space="preserve">Se ajusta Peticion Segun lo hablado en la reunion </v>
      </c>
    </row>
    <row r="33">
      <c r="A33">
        <v>1</v>
      </c>
      <c r="B33" t="str">
        <v>Oscar Ramirez</v>
      </c>
      <c r="C33" t="str">
        <v>Creados</v>
      </c>
      <c r="D33" t="str">
        <v>Mesas Especializadas Colombia</v>
      </c>
      <c r="E33" t="str">
        <v>POS(Devoluciones)</v>
      </c>
      <c r="F33" t="str">
        <v>POS/ATC devoluciones - Novedades o incidencias</v>
      </c>
      <c r="G33" t="str">
        <v>Aquí puedes reportar novedades o incidencias con devoluciones</v>
      </c>
      <c r="H33">
        <v>45742</v>
      </c>
      <c r="I33" t="str">
        <v xml:space="preserve">Se ajusta Peticion Segun lo hablado en la reunion </v>
      </c>
    </row>
    <row r="34">
      <c r="A34">
        <v>1</v>
      </c>
      <c r="B34" t="str">
        <v>Oscar Ramirez</v>
      </c>
      <c r="C34" t="str">
        <v>Creados</v>
      </c>
      <c r="D34" t="str">
        <v>crear categoria Devoluciones</v>
      </c>
      <c r="H34">
        <v>45742</v>
      </c>
      <c r="I34" t="str">
        <v xml:space="preserve">Se ajusta Peticion Segun lo hablado en la reunion </v>
      </c>
    </row>
    <row r="35">
      <c r="A35">
        <v>1</v>
      </c>
      <c r="B35" t="str">
        <v>Oscar Ramirez</v>
      </c>
      <c r="C35" t="str">
        <v>Modificado</v>
      </c>
      <c r="D35" t="str">
        <v>Mesas Especializadas Colombia</v>
      </c>
      <c r="E35" t="str">
        <v>Balanza</v>
      </c>
      <c r="F35" t="str">
        <v>Solicitud Procesos/Reprocesos-Precios Balanzas (Balanzas - Solicitud Procesos/Reprocesos-Precios)</v>
      </c>
      <c r="G35" t="str">
        <v>Aquí podra solicitar actualizacion o cargue de precios en las balanzas de mesas o colgantes</v>
      </c>
      <c r="H35">
        <v>45742</v>
      </c>
      <c r="I35" t="str">
        <v xml:space="preserve">Se ajusta Peticion Segun lo hablado en la reunion </v>
      </c>
    </row>
    <row r="36">
      <c r="A36">
        <v>1</v>
      </c>
      <c r="B36" t="str">
        <v>Oscar Ramirez</v>
      </c>
      <c r="C36" t="str">
        <v>Eliminado</v>
      </c>
      <c r="D36" t="str">
        <v>Mesas Especializadas Colombia</v>
      </c>
      <c r="E36" t="str">
        <v>Pos</v>
      </c>
      <c r="F36" t="str">
        <v>Precios / Flejes / Balanzas -- Parametrizacion</v>
      </c>
      <c r="G36" t="str">
        <v>Sin Descripcion</v>
      </c>
      <c r="H36">
        <v>45742</v>
      </c>
      <c r="I36" t="str">
        <v xml:space="preserve">Se ajusta Peticion Segun lo hablado en la reunion </v>
      </c>
    </row>
    <row r="37">
      <c r="A37">
        <v>1</v>
      </c>
      <c r="B37" t="str">
        <v>Oscar Ramirez</v>
      </c>
      <c r="C37" t="str">
        <v>Eliminado</v>
      </c>
      <c r="D37" t="str">
        <v>Mesas Especializadas Colombia</v>
      </c>
      <c r="E37" t="str">
        <v>Pos</v>
      </c>
      <c r="F37" t="str">
        <v>Precios / Flejes / Balanzas -- Consulta</v>
      </c>
      <c r="G37" t="str">
        <v>Sin Descripcion</v>
      </c>
      <c r="H37">
        <v>45742</v>
      </c>
      <c r="I37" t="str">
        <v xml:space="preserve">Se ajusta Peticion Segun lo hablado en la reunion </v>
      </c>
    </row>
    <row r="38">
      <c r="A38">
        <v>1</v>
      </c>
      <c r="B38" t="str">
        <v>Oscar Ramirez</v>
      </c>
      <c r="C38" t="str">
        <v>Modificado</v>
      </c>
      <c r="D38" t="str">
        <v>Mesas Especializadas Colombia</v>
      </c>
      <c r="E38" t="str">
        <v>Pos</v>
      </c>
      <c r="F38" t="str">
        <v>Revisión Precios-Novedades SEP Easy Co  (Articulos Easy - Novedades o incidencias (Articulo no existe))</v>
      </c>
      <c r="G38" t="str">
        <v>Aquí reporta falla en la aplicación de precios SEP y aplicaciones de MDH EASY (Aquí puedes reportar novedades o incidencias con articulos que generen el Mensaje "Articulo no existe" o "Item no disponible para la venta" en el POS )</v>
      </c>
      <c r="H38">
        <v>45742</v>
      </c>
      <c r="I38" t="str">
        <v xml:space="preserve">Se ajusta Peticion Segun lo hablado en la reunion </v>
      </c>
    </row>
    <row r="39">
      <c r="A39">
        <v>1</v>
      </c>
      <c r="B39" t="str">
        <v>Oscar Ramirez</v>
      </c>
      <c r="C39" t="str">
        <v>Modificado</v>
      </c>
      <c r="D39" t="str">
        <v>Mesas Especializadas Colombia</v>
      </c>
      <c r="E39" t="str">
        <v>POS</v>
      </c>
      <c r="F39" t="str">
        <v>Blanqueo Pin cajero línea de cajas(POS - Bloqueo Cajero/Supervisor)</v>
      </c>
      <c r="G39" t="str">
        <v>Aqui puedes solicitar el desbloqueo de usuario Pos para cajeros y supervisores</v>
      </c>
      <c r="H39">
        <v>45742</v>
      </c>
      <c r="I39" t="str">
        <v xml:space="preserve">Se ajusta Peticion Segun lo hablado en la reunion </v>
      </c>
    </row>
    <row r="40">
      <c r="A40">
        <v>2</v>
      </c>
      <c r="B40" t="str">
        <v>Luis Alejandro Medina</v>
      </c>
      <c r="C40" t="str">
        <v>Eliminado</v>
      </c>
      <c r="D40" t="str">
        <v>Aplicaciones POS Colombia - Nivel 3</v>
      </c>
      <c r="E40" t="str">
        <v>SOX</v>
      </c>
      <c r="F40" t="str">
        <v>Solicitud Reportes SOX - Easy</v>
      </c>
      <c r="G40" t="str">
        <v>Aquí puedes solicitar reportes Sox (Auditoria) para Easy</v>
      </c>
      <c r="H40">
        <v>45737</v>
      </c>
      <c r="I40" t="str">
        <v xml:space="preserve">Se ajusta Peticion Segun lo hablado en la reunion </v>
      </c>
    </row>
    <row r="41">
      <c r="A41">
        <v>2</v>
      </c>
      <c r="B41" t="str">
        <v>Luis Alejandro Medina</v>
      </c>
      <c r="C41" t="str">
        <v>Modificado</v>
      </c>
      <c r="D41" t="str">
        <v>Aplicaciones POS Colombia - Nivel 3 (Aplicaciones_POS_ARS_Colombia)</v>
      </c>
      <c r="E41" t="str">
        <v>Bopos</v>
      </c>
      <c r="F41" t="str">
        <v>Falla Aplicación Bopos - Pagina (Bopos - Novedades o incidencias con la pagina)</v>
      </c>
      <c r="G41" t="str">
        <v>Aquí puedes reportar novedades o incidencias con el acceso a la pagina de la aplicación Bopos</v>
      </c>
      <c r="H41">
        <v>45737</v>
      </c>
      <c r="I41" t="str">
        <v xml:space="preserve">Se ajusta Peticion Segun lo hablado en la reunion </v>
      </c>
    </row>
    <row r="42">
      <c r="A42">
        <v>2</v>
      </c>
      <c r="B42" t="str">
        <v>Luis Alejandro Medina</v>
      </c>
      <c r="C42" t="str">
        <v>Eliminado</v>
      </c>
      <c r="D42" t="str">
        <v>Aplicaciones POS Colombia - Nivel 3</v>
      </c>
      <c r="E42" t="str">
        <v>Fidelidad</v>
      </c>
      <c r="F42" t="str">
        <v>Falla Consulta de Cliente y Redención de Puntos</v>
      </c>
      <c r="G42" t="str">
        <v>Aquí puedes reportar errores con fidelidad</v>
      </c>
      <c r="H42">
        <v>45737</v>
      </c>
      <c r="I42" t="str">
        <v xml:space="preserve">Se ajusta Peticion Segun lo hablado en la reunion </v>
      </c>
    </row>
    <row r="43">
      <c r="A43">
        <v>2</v>
      </c>
      <c r="B43" t="str">
        <v>Luis Alejandro Medina</v>
      </c>
      <c r="C43" t="str">
        <v>Modificado</v>
      </c>
      <c r="D43" t="str">
        <v>Aplicaciones POS Colombia - Nivel 3 (Aplicaciones_POS_ARS_Colombia)</v>
      </c>
      <c r="E43" t="str">
        <v>POS</v>
      </c>
      <c r="F43" t="str">
        <v>Solicitud Parametrización Pos Web o Devoluciones (Pos Web y/o Devoluciones - Solicitud parametrización)</v>
      </c>
      <c r="G43" t="str">
        <v>Aquí puedes solicitar la parametrización de la Pos Web o la de Devoluciones de Easy (Activacion o Inactivacion)</v>
      </c>
      <c r="H43">
        <v>45737</v>
      </c>
      <c r="I43" t="str">
        <v xml:space="preserve">Se ajusta Peticion Segun lo hablado en la reunion </v>
      </c>
    </row>
    <row r="44">
      <c r="A44">
        <v>2</v>
      </c>
      <c r="B44" t="str">
        <v>Luis Alejandro Medina</v>
      </c>
      <c r="C44" t="str">
        <v>Eliminado</v>
      </c>
      <c r="D44" t="str">
        <v>Aplicaciones POS Colombia - Nivel 3</v>
      </c>
      <c r="E44" t="str">
        <v>ACU</v>
      </c>
      <c r="F44" t="str">
        <v>Falla Aplicación ACU (ABM users)</v>
      </c>
      <c r="G44" t="str">
        <v>Aquí puedes reportar fallas o errores de la aplicación ACU utilizada para el alta; baja o modificación de usuarios Pos; Bopos; Promociones</v>
      </c>
      <c r="H44">
        <v>45737</v>
      </c>
      <c r="I44" t="str">
        <v xml:space="preserve">Se ajusta Peticion Segun lo hablado en la reunion </v>
      </c>
    </row>
    <row r="45">
      <c r="A45">
        <v>2</v>
      </c>
      <c r="B45" t="str">
        <v>Luis Alejandro Medina</v>
      </c>
      <c r="C45" t="str">
        <v>Modificado</v>
      </c>
      <c r="D45" t="str">
        <v>Aplicaciones POS Colombia - Nivel 3 (Aplicaciones_POS_ARS_Colombia)</v>
      </c>
      <c r="E45" t="str">
        <v>Bopos</v>
      </c>
      <c r="F45" t="str">
        <v>Falla Factura Electornica Aplicación Bopos (Planos factura electronica BOPOS - Solicitud y reenvio)</v>
      </c>
      <c r="G45" t="str">
        <v>Aquí puedes solicitar revision y reenvio de planos de Factura Electronica desde la aplicacion BOPOS</v>
      </c>
      <c r="H45">
        <v>45737</v>
      </c>
      <c r="I45" t="str">
        <v xml:space="preserve">Se ajusta Peticion Segun lo hablado en la reunion </v>
      </c>
    </row>
    <row r="46">
      <c r="A46">
        <v>2</v>
      </c>
      <c r="B46" t="str">
        <v>Luis Alejandro Medina</v>
      </c>
      <c r="C46" t="str">
        <v>Eliminado</v>
      </c>
      <c r="D46" t="str">
        <v>Aplicaciones POS Colombia - Nivel 3</v>
      </c>
      <c r="E46" t="str">
        <v>Tributarios</v>
      </c>
      <c r="F46" t="str">
        <v>Solicitud Reportes Tributarios - Easy</v>
      </c>
      <c r="G46" t="str">
        <v>Aquí puedes solicitar reportes para el area tributaria (Decretos; Bolsas) de Easy</v>
      </c>
      <c r="H46">
        <v>45737</v>
      </c>
      <c r="I46" t="str">
        <v xml:space="preserve">Se ajusta Peticion Segun lo hablado en la reunion </v>
      </c>
    </row>
    <row r="47">
      <c r="A47">
        <v>2</v>
      </c>
      <c r="B47" t="str">
        <v>Luis Alejandro Medina</v>
      </c>
      <c r="C47" t="str">
        <v>Eliminado</v>
      </c>
      <c r="D47" t="str">
        <v>Aplicaciones POS Colombia - Nivel 3</v>
      </c>
      <c r="E47" t="str">
        <v>Pangui</v>
      </c>
      <c r="F47" t="str">
        <v>Aplicacion Pangui</v>
      </c>
      <c r="G47" t="str">
        <v>Aquí puedes reportar fallas o errores en la página de Pangui-promociones</v>
      </c>
      <c r="H47">
        <v>45737</v>
      </c>
      <c r="I47" t="str">
        <v xml:space="preserve">Se ajusta Peticion Segun lo hablado en la reunion </v>
      </c>
    </row>
    <row r="48">
      <c r="A48">
        <v>2</v>
      </c>
      <c r="B48" t="str">
        <v>Luis Alejandro Medina</v>
      </c>
      <c r="C48" t="str">
        <v>Modificado</v>
      </c>
      <c r="D48" t="str">
        <v>SC_Satelites_Seguridad</v>
      </c>
      <c r="E48" t="str">
        <v>Modulo Seguridad</v>
      </c>
      <c r="F48" t="str">
        <v>Falla modulo de seguridad para Directorio activo (Modulo de seguridad centralizacion de aplicaciones - Novedades o incidencias)</v>
      </c>
      <c r="G48" t="str">
        <v>Aquí puedes reportar novedades o incidencias con la aplicacion web de Modulo de seguridad centralizacion de aplicaciones</v>
      </c>
      <c r="H48">
        <v>45737</v>
      </c>
      <c r="I48" t="str">
        <v xml:space="preserve">Se ajusta Peticion Segun lo hablado en la reunion </v>
      </c>
    </row>
    <row r="49">
      <c r="A49">
        <v>2</v>
      </c>
      <c r="B49" t="str">
        <v>Luis Alejandro Medina</v>
      </c>
      <c r="C49" t="str">
        <v>Eliminado</v>
      </c>
      <c r="D49" t="str">
        <v>SC_Satelites_Seguridad</v>
      </c>
      <c r="E49" t="str">
        <v>Modulo Seguridad</v>
      </c>
      <c r="F49" t="str">
        <v>Falla MDM - MaaS360 - Celulares</v>
      </c>
      <c r="G49" t="str">
        <v>Aquí puedes reportar fallas con el enrolamiento del celular corporativo en la plataforma MaaS360</v>
      </c>
      <c r="H49">
        <v>45737</v>
      </c>
      <c r="I49" t="str">
        <v xml:space="preserve">Se ajusta Peticion Segun lo hablado en la reunion </v>
      </c>
    </row>
    <row r="50">
      <c r="A50">
        <v>2</v>
      </c>
      <c r="B50" t="str">
        <v>Luis Alejandro Medina</v>
      </c>
      <c r="C50" t="str">
        <v>Eliminado</v>
      </c>
      <c r="D50" t="str">
        <v>SC_Modulo_Seguridad</v>
      </c>
      <c r="E50" t="str">
        <v>Modulo Seguridad</v>
      </c>
      <c r="F50" t="str">
        <v>Solicitud Reporta Falla cifrado - des - cifrado - Cryptovault - intercambio de información segura</v>
      </c>
      <c r="G50" t="str">
        <v>Aquí puedes reportar fallas de cifrado y descifrado para el intercambio de información con terceros</v>
      </c>
      <c r="H50">
        <v>45737</v>
      </c>
      <c r="I50" t="str">
        <v xml:space="preserve">Se ajusta Peticion Segun lo hablado en la reunion </v>
      </c>
    </row>
    <row r="51">
      <c r="A51">
        <v>2</v>
      </c>
      <c r="B51" t="str">
        <v>Luis Alejandro Medina</v>
      </c>
      <c r="C51" t="str">
        <v>Eliminado</v>
      </c>
      <c r="D51" t="str">
        <v>SC_Modulo_Seguridad</v>
      </c>
      <c r="E51" t="str">
        <v>Modulo Seguridad</v>
      </c>
      <c r="F51" t="str">
        <v>Solicitud Analisis Consulta Proceso de Seguridad</v>
      </c>
      <c r="G51" t="str">
        <v>Aquí puedes hacer solicitudes al proceso de Seguridad que permite la comunicación con el Directorio Activo</v>
      </c>
      <c r="H51">
        <v>45737</v>
      </c>
      <c r="I51" t="str">
        <v xml:space="preserve">Se ajusta Peticion Segun lo hablado en la reunion </v>
      </c>
    </row>
    <row r="52">
      <c r="A52">
        <v>2</v>
      </c>
      <c r="B52" t="str">
        <v>Luis Alejandro Medina</v>
      </c>
      <c r="C52" t="str">
        <v>Modificado</v>
      </c>
      <c r="D52" t="str">
        <v>SC_Traductor</v>
      </c>
      <c r="E52" t="str">
        <v>Traductor Precios</v>
      </c>
      <c r="F52" t="str">
        <v>IM - Traductor Precios</v>
      </c>
      <c r="G52" t="str">
        <v>Aqui puedes reportar Falla masiva en los procesos del traductor de precios</v>
      </c>
      <c r="H52">
        <v>45737</v>
      </c>
      <c r="I52" t="str">
        <v xml:space="preserve">Se ajusta Peticion Segun lo hablado en la reunion </v>
      </c>
    </row>
    <row r="53">
      <c r="A53">
        <v>2</v>
      </c>
      <c r="B53" t="str">
        <v>Luis Alejandro Medina</v>
      </c>
      <c r="C53" t="str">
        <v>Modificado</v>
      </c>
      <c r="D53" t="str">
        <v>Aplicaciones_POS_ARS_Colombia</v>
      </c>
      <c r="E53" t="str">
        <v>POS</v>
      </c>
      <c r="F53" t="str">
        <v>IM - Venta institucional</v>
      </c>
      <c r="G53" t="str">
        <v>Aqui puedes reportar Falla masiva con ventas institucionales</v>
      </c>
      <c r="H53">
        <v>45737</v>
      </c>
      <c r="I53" t="str">
        <v xml:space="preserve">Se ajusta Peticion Segun lo hablado en la reunion </v>
      </c>
    </row>
    <row r="54">
      <c r="A54">
        <v>2</v>
      </c>
      <c r="B54" t="str">
        <v>Luis Alejandro Medina</v>
      </c>
      <c r="C54" t="str">
        <v>Modificado</v>
      </c>
      <c r="D54" t="str">
        <v>Aplicaciones_POS_ARS_Colombia</v>
      </c>
      <c r="E54" t="str">
        <v>POS</v>
      </c>
      <c r="F54" t="str">
        <v>IM - Web Front POS</v>
      </c>
      <c r="G54" t="str">
        <v>Aqui puedes reportar IM asociados con la aplicacion web front del pos ars</v>
      </c>
      <c r="H54">
        <v>45737</v>
      </c>
      <c r="I54" t="str">
        <v xml:space="preserve">Se ajusta Peticion Segun lo hablado en la reunion </v>
      </c>
    </row>
    <row r="55">
      <c r="A55">
        <v>2</v>
      </c>
      <c r="B55" t="str">
        <v>Luis Alejandro Medina</v>
      </c>
      <c r="C55" t="str">
        <v>Modificado</v>
      </c>
      <c r="D55" t="str">
        <v>Aplicaciones_POS_ARS_Colombia</v>
      </c>
      <c r="E55" t="str">
        <v>Medios de Pago</v>
      </c>
      <c r="F55" t="str">
        <v>Medios de Pago (Medios de pago Tarjeta debito credito - Novedades o incidencias)</v>
      </c>
      <c r="G55" t="str">
        <v>Aqui puedes reportar cualquier falla en el POS al utilizar un Medio de Pago</v>
      </c>
      <c r="H55">
        <v>45737</v>
      </c>
      <c r="I55" t="str">
        <v xml:space="preserve">Se ajusta Peticion Segun lo hablado en la reunion </v>
      </c>
    </row>
    <row r="56">
      <c r="A56">
        <v>2</v>
      </c>
      <c r="B56" t="str">
        <v>Luis Alejandro Medina</v>
      </c>
      <c r="C56" t="str">
        <v>Modificado</v>
      </c>
      <c r="D56" t="str">
        <v>Aplicaciones_POS_ARS_Colombia</v>
      </c>
      <c r="E56" t="str">
        <v>Ecommerce</v>
      </c>
      <c r="F56" t="str">
        <v>IM Epos Ecommerce Tienda Co (IM - Epos Ecommerce Tienda)</v>
      </c>
      <c r="G56" t="str">
        <v>Aqui puedes reportar IM asociados fallas del servicio Epos que permite el paso de ventas ecommerce en tienda</v>
      </c>
      <c r="H56">
        <v>45737</v>
      </c>
      <c r="I56" t="str">
        <v xml:space="preserve">Se ajusta Peticion Segun lo hablado en la reunion </v>
      </c>
    </row>
    <row r="57">
      <c r="A57">
        <v>2</v>
      </c>
      <c r="B57" t="str">
        <v>Luis Alejandro Medina</v>
      </c>
      <c r="C57" t="str">
        <v>Creados</v>
      </c>
      <c r="D57" t="str">
        <v>Mesas Especializadas Colombia</v>
      </c>
      <c r="E57" t="str">
        <v>POS</v>
      </c>
      <c r="F57" t="str">
        <v>Caja menor - Novedades o incidencias</v>
      </c>
      <c r="G57" t="str">
        <v>Aqui puedes reportar novedades o incidencias con los recaudos de caja menor desde linea de cajas</v>
      </c>
      <c r="H57">
        <v>45737</v>
      </c>
      <c r="I57" t="str">
        <v xml:space="preserve">Se ajusta Peticion Segun lo hablado en la reunion </v>
      </c>
    </row>
    <row r="58">
      <c r="A58">
        <v>2</v>
      </c>
      <c r="B58" t="str">
        <v>Luis Alejandro Medina</v>
      </c>
      <c r="C58" t="str">
        <v>Modificado</v>
      </c>
      <c r="D58" t="str">
        <v>Mesas Especializadas Colombia</v>
      </c>
      <c r="E58" t="str">
        <v>POS</v>
      </c>
      <c r="F58" t="str">
        <v>Solicitud configuracion -- Web TPLinux (Web Front - Novedades o Incidencias)</v>
      </c>
      <c r="G58" t="str">
        <v>Aqui puedes reportar novedades o incidencias con la aplicacion web front</v>
      </c>
      <c r="H58">
        <v>45737</v>
      </c>
      <c r="I58" t="str">
        <v xml:space="preserve">Se ajusta Peticion Segun lo hablado en la reunion </v>
      </c>
    </row>
    <row r="59">
      <c r="A59">
        <v>2</v>
      </c>
      <c r="B59" t="str">
        <v>Luis Alejandro Medina</v>
      </c>
      <c r="C59" t="str">
        <v>Creados</v>
      </c>
      <c r="D59" t="str">
        <v>Mesas Especializadas Colombia</v>
      </c>
      <c r="E59" t="str">
        <v>Medios de Pago</v>
      </c>
      <c r="F59" t="str">
        <v>IM - medio de pago Vanti- Brilla</v>
      </c>
      <c r="G59" t="str">
        <v>Aqui puedes reportar IM asociados con Brilla y Vanty</v>
      </c>
      <c r="H59">
        <v>45737</v>
      </c>
      <c r="I59" t="str">
        <v xml:space="preserve">Se ajusta Peticion Segun lo hablado en la reunion </v>
      </c>
    </row>
    <row r="60">
      <c r="A60">
        <v>3</v>
      </c>
      <c r="B60" t="str">
        <v>Yudy Cañon</v>
      </c>
      <c r="C60" t="str">
        <v>Modificado</v>
      </c>
      <c r="D60" t="str">
        <v>BI Reg Colombia (SC_BI_COLOMBIA)</v>
      </c>
      <c r="E60" t="str">
        <v>Teradata (BI)</v>
      </c>
      <c r="F60" t="str">
        <v>Solicitud Carga Informacion Teradata (BI - Solicitud Cargue de informacion y/o desarrollos)</v>
      </c>
      <c r="G60" t="str">
        <v>Segmentacion; Cedulas clientes Ventas; Ventas Clientes Compensar; Indice de precios (Aqui puedes solicitar cargue ; analisis de informacion y /o desarrollos para BI)</v>
      </c>
      <c r="H60">
        <v>45734</v>
      </c>
      <c r="I60" t="str">
        <v xml:space="preserve">Se ajusta Peticion Segun lo hablado en la reunion </v>
      </c>
    </row>
    <row r="61">
      <c r="A61">
        <v>3</v>
      </c>
      <c r="B61" t="str">
        <v>Yudy Cañon</v>
      </c>
      <c r="C61" t="str">
        <v>Creados</v>
      </c>
      <c r="D61" t="str">
        <v>BI Reg Colombia (SC_BI_COLOMBIA)</v>
      </c>
      <c r="E61" t="str">
        <v>Teradata (BI)</v>
      </c>
      <c r="F61" t="str">
        <v>Solicitud Carga Informacion Teradata (BI - Novedades o incidencias)</v>
      </c>
      <c r="G61" t="str">
        <v>Aqui puedes reportar novedades o incidencias con la aplicacion BI</v>
      </c>
      <c r="H61">
        <v>45734</v>
      </c>
      <c r="I61" t="str">
        <v xml:space="preserve">Se ajusta Peticion Segun lo hablado en la reunion </v>
      </c>
    </row>
    <row r="62">
      <c r="A62">
        <v>4</v>
      </c>
      <c r="B62" t="str">
        <v>Yady Corredor</v>
      </c>
      <c r="C62" t="str">
        <v>Modificado</v>
      </c>
      <c r="D62" t="str">
        <v>SC_Otros_Reflexis</v>
      </c>
      <c r="E62" t="str">
        <v>Reflexis</v>
      </c>
      <c r="F62" t="str">
        <v>Falla aplicación Reflexis No recibe informacion del POS (Reflexis - Novedades o incidencias)</v>
      </c>
      <c r="G62" t="str">
        <v>Aquí puedes reportar cualquier novedad o incidencia relacionado con la trasnmisión de la información</v>
      </c>
      <c r="H62">
        <v>45732</v>
      </c>
      <c r="I62" t="str">
        <v xml:space="preserve">Se ajusta Peticion Segun lo hablado en la reunion </v>
      </c>
    </row>
    <row r="63">
      <c r="A63">
        <v>4</v>
      </c>
      <c r="B63" t="str">
        <v>Yady Corredor</v>
      </c>
      <c r="C63" t="str">
        <v>Modificado</v>
      </c>
      <c r="D63" t="str">
        <v>SC_Otros_Reflexis</v>
      </c>
      <c r="E63" t="str">
        <v>Reflexis</v>
      </c>
      <c r="F63" t="str">
        <v>Falla aplicación Reflexis Fuera de Linea (Reflexis - fuera de linea)</v>
      </c>
      <c r="G63" t="str">
        <v>Aquí puedes reportar fallas o novedad en el acceso a la aplicación Reflexis</v>
      </c>
      <c r="H63">
        <v>45732</v>
      </c>
      <c r="I63" t="str">
        <v xml:space="preserve">Se ajusta Peticion Segun lo hablado en la reunion </v>
      </c>
    </row>
    <row r="64">
      <c r="A64">
        <v>4</v>
      </c>
      <c r="B64" t="str">
        <v>Yady Corredor</v>
      </c>
      <c r="C64" t="str">
        <v>Eliminado</v>
      </c>
      <c r="D64" t="str">
        <v>SC_Otros_Reflexis</v>
      </c>
      <c r="E64" t="str">
        <v>Reflexis</v>
      </c>
      <c r="F64" t="str">
        <v>Falla aplicación Reflexis No recibe información de INFORMA</v>
      </c>
      <c r="G64" t="str">
        <v>Aquí puedes reportar novedades en la trasnmisión de la información de Informa hacia Reflexis</v>
      </c>
      <c r="H64">
        <v>45732</v>
      </c>
      <c r="I64" t="str">
        <v xml:space="preserve">Se ajusta Peticion Segun lo hablado en la reunion </v>
      </c>
    </row>
    <row r="65">
      <c r="A65">
        <v>4</v>
      </c>
      <c r="B65" t="str">
        <v>Yady Corredor</v>
      </c>
      <c r="C65" t="str">
        <v>Modificado</v>
      </c>
      <c r="D65" t="str">
        <v>SC_Comercial_ISEC</v>
      </c>
      <c r="E65" t="str">
        <v>ISEC</v>
      </c>
      <c r="F65" t="str">
        <v>Solicitud de reportes Aplicación ISEC (ISEC - solicitud reportes)</v>
      </c>
      <c r="G65" t="str">
        <v>Aquí puedes solicitar reportes en la aplicacion Web ISEC</v>
      </c>
      <c r="H65">
        <v>45732</v>
      </c>
      <c r="I65" t="str">
        <v xml:space="preserve">Se ajusta Peticion Segun lo hablado en la reunion </v>
      </c>
    </row>
    <row r="66">
      <c r="A66">
        <v>4</v>
      </c>
      <c r="B66" t="str">
        <v>Yady Corredor</v>
      </c>
      <c r="C66" t="str">
        <v>Modificado</v>
      </c>
      <c r="D66" t="str">
        <v>SC_Comercial_ISEC</v>
      </c>
      <c r="E66" t="str">
        <v>ISEC</v>
      </c>
      <c r="F66" t="str">
        <v>Falla Aplicación ISEC (ISEC - Novedades o incidencias)</v>
      </c>
      <c r="G66" t="str">
        <v>Aquí puedes reportar cualquier novedad o incidencia relacionado con la aplicacion Web ISEC</v>
      </c>
      <c r="H66">
        <v>45732</v>
      </c>
      <c r="I66" t="str">
        <v xml:space="preserve">Se ajusta Peticion Segun lo hablado en la reunion </v>
      </c>
    </row>
    <row r="67">
      <c r="A67">
        <v>5</v>
      </c>
      <c r="B67" t="str">
        <v>Nubia Bohorquez</v>
      </c>
      <c r="C67" t="str">
        <v>Modificado</v>
      </c>
      <c r="D67" t="str">
        <v>SC_Financiero_Facturador</v>
      </c>
      <c r="E67" t="str">
        <v>Factura Electronica</v>
      </c>
      <c r="F67" t="str">
        <v>Factura Electronica Colombia -- Falla Facturador (Facturador - Novedades o incidencias factura electronica)</v>
      </c>
      <c r="G67" t="str">
        <v>Aquí puedes reportar novedades o Incidencias con la factura Electronica</v>
      </c>
      <c r="H67">
        <v>45726</v>
      </c>
      <c r="I67" t="str">
        <v xml:space="preserve">Se ajusta Peticion Segun lo hablado en la reunion </v>
      </c>
    </row>
    <row r="68">
      <c r="A68">
        <v>5</v>
      </c>
      <c r="B68" t="str">
        <v>Nubia Bohorquez</v>
      </c>
      <c r="C68" t="str">
        <v>Modificado</v>
      </c>
      <c r="D68" t="str">
        <v>SC_Otros_Web Proveedores</v>
      </c>
      <c r="E68" t="str">
        <v>Servicios Proveedores</v>
      </c>
      <c r="F68" t="str">
        <v>Aplicación Novedades Web Proveedores y fallas en caso de no tener acceso a la WEB (Web Proveedores - Novedades o Incidentes con el Acceso a la aplicacion Web proveedores)</v>
      </c>
      <c r="G68" t="str">
        <v>Aquí puedes reportar novedades en tus acciones en la web de proveedores y fallas en el acceso a la aplicación Web de Proveedores (Aquí puedes reportar novedades o incidencias relacionados con el acceso al Portal Web de proveedores )</v>
      </c>
      <c r="H68">
        <v>45726</v>
      </c>
      <c r="I68" t="str">
        <v xml:space="preserve">Se ajusta Peticion Segun lo hablado en la reunion </v>
      </c>
    </row>
    <row r="69">
      <c r="A69">
        <v>5</v>
      </c>
      <c r="B69" t="str">
        <v>Nubia Bohorquez</v>
      </c>
      <c r="C69" t="str">
        <v>Modificado</v>
      </c>
      <c r="D69" t="str">
        <v>SC_Otros_Web Proveedores</v>
      </c>
      <c r="E69" t="str">
        <v>Servicios Proveedores</v>
      </c>
      <c r="F69" t="str">
        <v>Solicitud Parametrizacion Aplicación Web Locatarios (Aplicación Web Proveedores y/o Locatarios - Solicitud Parametrizacion)</v>
      </c>
      <c r="G69" t="str">
        <v>Aquí puedes solicitar parametrizar nuevos documentos para visualizacion y agregar nuevos datos en los formularios para la aplicación Web de Locatarios</v>
      </c>
      <c r="H69">
        <v>45726</v>
      </c>
      <c r="I69" t="str">
        <v xml:space="preserve">Se ajusta Peticion Segun lo hablado en la reunion </v>
      </c>
    </row>
    <row r="70" xml:space="preserve">
      <c r="A70">
        <v>5</v>
      </c>
      <c r="B70" t="str">
        <v>Nubia Bohorquez</v>
      </c>
      <c r="C70" t="str">
        <v>Modificado</v>
      </c>
      <c r="D70" t="str">
        <v>SC_Financiero_Facturador</v>
      </c>
      <c r="E70" t="str">
        <v>Factura Electronica</v>
      </c>
      <c r="F70" t="str" xml:space="preserve">
        <v xml:space="preserve">Cenfinanciero facturasElec _x000d_
 (Cenfinanciero / Cadena / Ebill - Solicitud descarga factura electronica)</v>
      </c>
      <c r="G70" t="str">
        <v>Aqui puedes solicitar descargar un PDF o XML factura electronica para Cenfinanciero ; Cadena y/o Ebil</v>
      </c>
      <c r="H70">
        <v>45726</v>
      </c>
      <c r="I70" t="str">
        <v xml:space="preserve">Se ajusta Peticion Segun lo hablado en la reunion </v>
      </c>
    </row>
    <row r="71">
      <c r="A71">
        <v>5</v>
      </c>
      <c r="B71" t="str">
        <v>Nubia Bohorquez</v>
      </c>
      <c r="C71" t="str">
        <v>Modificado</v>
      </c>
      <c r="D71" t="str">
        <v>SC_Financiero_Facturador</v>
      </c>
      <c r="E71" t="str">
        <v>Factura Electronica</v>
      </c>
      <c r="F71" t="str">
        <v>IM Facturador_Factura_Electronica</v>
      </c>
      <c r="G71" t="str">
        <v>Aqui puedes reportar incidentes mayores en referencia a facturado factura electronica que afecte los sistemas ventas</v>
      </c>
      <c r="H71">
        <v>45726</v>
      </c>
      <c r="I71" t="str">
        <v xml:space="preserve">Se ajusta Peticion Segun lo hablado en la reunion </v>
      </c>
    </row>
    <row r="72" xml:space="preserve">
      <c r="A72">
        <v>5</v>
      </c>
      <c r="B72" t="str">
        <v>Nubia Bohorquez</v>
      </c>
      <c r="C72" t="str">
        <v>Modificado</v>
      </c>
      <c r="D72" t="str">
        <v>SC_Otros_Web Proveedores</v>
      </c>
      <c r="E72" t="str">
        <v>Servicios Proveedores</v>
      </c>
      <c r="F72" t="str" xml:space="preserve">
        <v xml:space="preserve">Web proveedores sede revisión Descarga de Factura_x000d_
 (Aplicación Web Proveedores y/o Locatarios - Novedades o incidencias)</v>
      </c>
      <c r="G72" t="str">
        <v>No permite descargar Facturas Relacionadas a proveedor en la Web (Aquí puedes reportar fallas o incidenctes referentes a la aplicación Web de Proveedores y/o Locatarios)</v>
      </c>
      <c r="H72">
        <v>45726</v>
      </c>
      <c r="I72" t="str">
        <v xml:space="preserve">Se ajusta Peticion Segun lo hablado en la reunion </v>
      </c>
    </row>
    <row r="73">
      <c r="A73">
        <v>5</v>
      </c>
      <c r="B73" t="str">
        <v>Nubia Bohorquez</v>
      </c>
      <c r="C73" t="str">
        <v>Eliminado</v>
      </c>
      <c r="D73" t="str">
        <v>SC_Otros_Web Proveedores</v>
      </c>
      <c r="E73" t="str">
        <v>Servicios Proveedores</v>
      </c>
      <c r="F73" t="str">
        <v>Valor QSREC Web proveedores</v>
      </c>
      <c r="G73" t="str">
        <v>No se logro obtener el valor de QSREC Para Proveedor SAP</v>
      </c>
      <c r="H73">
        <v>45726</v>
      </c>
      <c r="I73" t="str">
        <v xml:space="preserve">Se ajusta Peticion Segun lo hablado en la reunion </v>
      </c>
    </row>
    <row r="74">
      <c r="A74">
        <v>5</v>
      </c>
      <c r="B74" t="str">
        <v>Nubia Bohorquez</v>
      </c>
      <c r="C74" t="str">
        <v>Creados</v>
      </c>
      <c r="D74" t="str">
        <v>SC_Financiero_Facturador</v>
      </c>
      <c r="E74" t="str">
        <v>Factura Electronica</v>
      </c>
      <c r="F74" t="str">
        <v>Factura Electronica Colombia -- Falla Facturador (Facturador - Solicitudes factura electronica)</v>
      </c>
      <c r="G74" t="str">
        <v>Aquí puedes realizar Solicitudea referente a la factura Electronica</v>
      </c>
      <c r="H74">
        <v>45726</v>
      </c>
      <c r="I74" t="str">
        <v xml:space="preserve">Se ajusta Peticion Segun lo hablado en la reunion </v>
      </c>
    </row>
    <row r="75">
      <c r="A75">
        <v>6</v>
      </c>
      <c r="B75" t="str">
        <v>Diego Mahecha</v>
      </c>
      <c r="C75" t="str">
        <v>Eliminado</v>
      </c>
      <c r="D75" t="str">
        <v>SC_Resolucion_Nivel2_Front_SM CO</v>
      </c>
      <c r="E75" t="str">
        <v>POS</v>
      </c>
      <c r="F75" t="str">
        <v>Cambio Resolución Facturacion o Asignación numero de tiquete en tirilla</v>
      </c>
      <c r="G75" t="str">
        <v>Aquí puedes solicitar la asignación de la resolución fiscal o numero de factura POS</v>
      </c>
      <c r="H75">
        <v>45736</v>
      </c>
      <c r="I75" t="str">
        <v xml:space="preserve">Se ajusta Peticion Segun lo hablado en la reunion </v>
      </c>
    </row>
    <row r="76">
      <c r="A76">
        <v>6</v>
      </c>
      <c r="B76" t="str">
        <v>Diego Mahecha</v>
      </c>
      <c r="C76" t="str">
        <v>Eliminado</v>
      </c>
      <c r="D76" t="str">
        <v>SC_Resolucion_Nivel2_Front_SM CO</v>
      </c>
      <c r="E76" t="str">
        <v>Medios de Pago</v>
      </c>
      <c r="F76" t="str">
        <v>Solicitud Reportes -- POS</v>
      </c>
      <c r="G76" t="str">
        <v>Aquí puedes solicitar reportes sobre un medio de pago en Pos</v>
      </c>
      <c r="H76">
        <v>45736</v>
      </c>
      <c r="I76" t="str">
        <v xml:space="preserve">Se ajusta Peticion Segun lo hablado en la reunion </v>
      </c>
    </row>
    <row r="77">
      <c r="A77">
        <v>6</v>
      </c>
      <c r="B77" t="str">
        <v>Diego Mahecha</v>
      </c>
      <c r="C77" t="str">
        <v>Eliminado</v>
      </c>
      <c r="D77" t="str">
        <v>SC_Resolucion_Nivel2_Front_SM CO</v>
      </c>
      <c r="E77" t="str">
        <v>Tarjeta Cencosud</v>
      </c>
      <c r="F77" t="str">
        <v>Solicita Reporte tarjeta cencosud</v>
      </c>
      <c r="G77" t="str">
        <v>Aquí solicita reportes del medio de tarjeta cencosud</v>
      </c>
      <c r="H77">
        <v>45736</v>
      </c>
      <c r="I77" t="str">
        <v xml:space="preserve">Se ajusta Peticion Segun lo hablado en la reunion </v>
      </c>
    </row>
    <row r="78">
      <c r="A78">
        <v>6</v>
      </c>
      <c r="B78" t="str">
        <v>Diego Mahecha</v>
      </c>
      <c r="C78" t="str">
        <v>Eliminado</v>
      </c>
      <c r="D78" t="str">
        <v>SC_Resolucion_Nivel2_Front_SM CO</v>
      </c>
      <c r="E78" t="str">
        <v>Medios de Pago</v>
      </c>
      <c r="F78" t="str">
        <v>Reportes-Tarjeta Credito Bancaria</v>
      </c>
      <c r="G78" t="str">
        <v>Aquí solicita reportes del medio de pago tarjetas</v>
      </c>
      <c r="H78">
        <v>45736</v>
      </c>
      <c r="I78" t="str">
        <v xml:space="preserve">Se ajusta Peticion Segun lo hablado en la reunion </v>
      </c>
    </row>
    <row r="79">
      <c r="A79">
        <v>6</v>
      </c>
      <c r="B79" t="str">
        <v>Diego Mahecha</v>
      </c>
      <c r="C79" t="str">
        <v>Eliminado</v>
      </c>
      <c r="D79" t="str">
        <v>SC_Portal_Venta Empresa</v>
      </c>
      <c r="H79">
        <v>45736</v>
      </c>
      <c r="I79" t="str">
        <v xml:space="preserve">Se ajusta Peticion Segun lo hablado en la reunion </v>
      </c>
    </row>
    <row r="80">
      <c r="A80">
        <v>6</v>
      </c>
      <c r="B80" t="str">
        <v>Diego Mahecha</v>
      </c>
      <c r="C80" t="str">
        <v>Eliminado</v>
      </c>
      <c r="D80" t="str">
        <v>SC_Comercial_WAC</v>
      </c>
      <c r="H80">
        <v>45736</v>
      </c>
      <c r="I80" t="str">
        <v xml:space="preserve">Se ajusta Peticion Segun lo hablado en la reunion </v>
      </c>
    </row>
    <row r="81">
      <c r="A81">
        <v>6</v>
      </c>
      <c r="B81" t="str">
        <v>Diego Mahecha</v>
      </c>
      <c r="C81" t="str">
        <v>Eliminado</v>
      </c>
      <c r="D81" t="str">
        <v>SC_Comercial_WAC</v>
      </c>
      <c r="E81" t="str">
        <v>Fidelidad</v>
      </c>
      <c r="F81" t="str">
        <v>Falla Aplicacion-WAC</v>
      </c>
      <c r="G81" t="str">
        <v>Aquí informa lentitud de aplicación o caida de aplicación WAC descuentos</v>
      </c>
      <c r="H81">
        <v>45736</v>
      </c>
      <c r="I81" t="str">
        <v xml:space="preserve">Se ajusta Peticion Segun lo hablado en la reunion </v>
      </c>
    </row>
    <row r="82">
      <c r="A82">
        <v>6</v>
      </c>
      <c r="B82" t="str">
        <v>Diego Mahecha</v>
      </c>
      <c r="C82" t="str">
        <v>Creados</v>
      </c>
      <c r="D82" t="str">
        <v>Aplicaciones Portal Venta Empresa</v>
      </c>
      <c r="H82">
        <v>45736</v>
      </c>
      <c r="I82" t="str">
        <v xml:space="preserve">Se ajusta Peticion Segun lo hablado en la reunion </v>
      </c>
    </row>
    <row r="83">
      <c r="A83">
        <v>6</v>
      </c>
      <c r="B83" t="str">
        <v>Diego Mahecha</v>
      </c>
      <c r="C83" t="str">
        <v>Modificado</v>
      </c>
      <c r="D83" t="str">
        <v>Aplicaciones de Tienda-Aplicaciones MDH Colombia (Aplicaciones MDH Colombia CVE)</v>
      </c>
      <c r="E83" t="str">
        <v>Centro Venta Empresa</v>
      </c>
      <c r="F83" t="str">
        <v>Falla Accesos en Aplicación Centro Venta Empresa (CVE) (Centro Venta Empresa (CVE) - Novedades o Incidencias con el Acceso a la Aplicación)</v>
      </c>
      <c r="G83" t="str">
        <v>Aquí puedes reportar novedades o Incidencias relacionados con la aplicación Centro Venta Empresa (CVE)</v>
      </c>
      <c r="H83">
        <v>45736</v>
      </c>
      <c r="I83" t="str">
        <v xml:space="preserve">Se ajusta Peticion Segun lo hablado en la reunion </v>
      </c>
    </row>
    <row r="84">
      <c r="A84">
        <v>6</v>
      </c>
      <c r="B84" t="str">
        <v>Diego Mahecha</v>
      </c>
      <c r="C84" t="str">
        <v>Modificado</v>
      </c>
      <c r="D84" t="str">
        <v>Aplicaciones de Tienda-Aplicaciones MDH Colombia (Aplicaciones MDH Colombia CVE)</v>
      </c>
      <c r="E84" t="str">
        <v>Centro Venta Empresa</v>
      </c>
      <c r="F84" t="str">
        <v>Solicitud Cambio Estado (OE / Picking) en Aplicación CVE Colombia (Aplicación CVE - Solicitud cambio de estado (OE / Picking) )</v>
      </c>
      <c r="G84" t="str">
        <v>Aquí puedes realizar solicitudes de cambio Estado OE/Picking de la aplicación Centro Venta Empresa (CVE)</v>
      </c>
      <c r="H84">
        <v>45736</v>
      </c>
      <c r="I84" t="str">
        <v xml:space="preserve">Se ajusta Peticion Segun lo hablado en la reunion </v>
      </c>
    </row>
    <row r="85" xml:space="preserve">
      <c r="A85">
        <v>6</v>
      </c>
      <c r="B85" t="str">
        <v>Diego Mahecha</v>
      </c>
      <c r="C85" t="str">
        <v>Modificado</v>
      </c>
      <c r="D85" t="str" xml:space="preserve">
        <v xml:space="preserve">Aplicaciones de Tienda-Aplicaciones MDH Colombia (Aplicaciones MDH Colombia CP_x000d_
 )</v>
      </c>
      <c r="E85" t="str">
        <v>Centro de Proyectos</v>
      </c>
      <c r="F85" t="str">
        <v>Centro de Proyectos CP (Centro de Proyectos CP - Novedades o Incidencias Ordenes de Entrega o Picking)</v>
      </c>
      <c r="G85" t="str">
        <v>Aquí puedes reportar novedades o Incidencias con Cotizaciones ; Ordenes de Entrega y/o Picking en la Aplicación Centro de proyectos CP</v>
      </c>
      <c r="H85">
        <v>45736</v>
      </c>
      <c r="I85" t="str">
        <v xml:space="preserve">Se ajusta Peticion Segun lo hablado en la reunion </v>
      </c>
    </row>
    <row r="86" xml:space="preserve">
      <c r="A86">
        <v>6</v>
      </c>
      <c r="B86" t="str">
        <v>Diego Mahecha</v>
      </c>
      <c r="C86" t="str">
        <v>Modificado</v>
      </c>
      <c r="D86" t="str" xml:space="preserve">
        <v xml:space="preserve">Aplicaciones de Tienda-Aplicaciones MDH Colombia (Aplicaciones MDH Colombia CP_x000d_
 )</v>
      </c>
      <c r="E86" t="str">
        <v>Centro de Proyectos</v>
      </c>
      <c r="F86" t="str">
        <v>Falla Accesos en Aplicación Centro de Proyectos (CP) (Centro de Proyectos CP - Novedades o Incidencias con los Accesos )</v>
      </c>
      <c r="G86" t="str">
        <v>Aquí puedes reportar las fallas de acceso a la aplicación Centro de Proyectos (CP)</v>
      </c>
      <c r="H86">
        <v>45736</v>
      </c>
      <c r="I86" t="str">
        <v xml:space="preserve">Se ajusta Peticion Segun lo hablado en la reunion </v>
      </c>
    </row>
    <row r="87">
      <c r="A87">
        <v>6</v>
      </c>
      <c r="B87" t="str">
        <v>Diego Mahecha</v>
      </c>
      <c r="C87" t="str">
        <v>Modificado</v>
      </c>
      <c r="D87" t="str">
        <v>Aplicaciones de Tienda-Aplicaciones MDH Colombia</v>
      </c>
      <c r="E87" t="str">
        <v>Centro Venta Empresa</v>
      </c>
      <c r="F87" t="str">
        <v>Solicitud Anulación Documentos (OE / OP) en Aplicación Centro Venta Empresa (CVE)</v>
      </c>
      <c r="G87" t="str">
        <v>Aquí puedes realizar solicitudes de anulación de los documentos (OE/OP) de la aplicación Centro Venta Empresa (CVE)</v>
      </c>
      <c r="H87">
        <v>45736</v>
      </c>
      <c r="I87" t="str">
        <v xml:space="preserve">Se ajusta Peticion Segun lo hablado en la reunion </v>
      </c>
    </row>
    <row r="88">
      <c r="A88">
        <v>6</v>
      </c>
      <c r="B88" t="str">
        <v>Diego Mahecha</v>
      </c>
      <c r="C88" t="str">
        <v>Eliminado</v>
      </c>
      <c r="D88" t="str">
        <v>Aplicaciones de Tienda-Aplicaciones MDH Colombia</v>
      </c>
      <c r="E88" t="str">
        <v>Centro de Proyectos</v>
      </c>
      <c r="F88" t="str">
        <v>Solicitud Anulación Documentos (OS / OT) en Aplicación Centro de Proyectos (CP)</v>
      </c>
      <c r="G88" t="str">
        <v>Aquí puedes realizar solicitudes de anulación de los documentos (OS/OT) de la aplicación Centro de Proyectos (CP)</v>
      </c>
      <c r="H88">
        <v>45736</v>
      </c>
      <c r="I88" t="str">
        <v xml:space="preserve">Se ajusta Peticion Segun lo hablado en la reunion </v>
      </c>
    </row>
    <row r="89">
      <c r="A89">
        <v>6</v>
      </c>
      <c r="B89" t="str">
        <v>Diego Mahecha</v>
      </c>
      <c r="C89" t="str">
        <v>Eliminado</v>
      </c>
      <c r="D89" t="str">
        <v>Aplicaciones de Tienda-Aplicaciones MDH Colombia</v>
      </c>
      <c r="E89" t="str">
        <v>Despacho a Domicilio</v>
      </c>
      <c r="F89" t="str">
        <v>Solicitud Repimpresión Orden de Despacho / Viaje en Aplicación Despacho a Domicilio (DAD)</v>
      </c>
      <c r="G89" t="str">
        <v>Aquí puedes realizar solicitudes de reimpresión de Ordenes de Despacho / viaje de la aplicación Despacho a Domicilio (DAD)</v>
      </c>
      <c r="H89">
        <v>45736</v>
      </c>
      <c r="I89" t="str">
        <v xml:space="preserve">Se ajusta Peticion Segun lo hablado en la reunion </v>
      </c>
    </row>
    <row r="90">
      <c r="A90">
        <v>6</v>
      </c>
      <c r="B90" t="str">
        <v>Diego Mahecha</v>
      </c>
      <c r="C90" t="str">
        <v>Modificado</v>
      </c>
      <c r="D90" t="str">
        <v>Aplicaciones de Tienda-Aplicaciones MDH Colombia  (Aplicaciones MDH Colombia CVE)</v>
      </c>
      <c r="E90" t="str">
        <v>Soporte de Ventas</v>
      </c>
      <c r="F90" t="str">
        <v>Venta Empresa CVE</v>
      </c>
      <c r="G90" t="str">
        <v>Aquí puedes realizar consultas sobre Picking-cotizaciones orden retira cliente y / o ordenes de entregas de la aplicación Centro Venta Empresa (CVE)</v>
      </c>
      <c r="H90">
        <v>45736</v>
      </c>
      <c r="I90" t="str">
        <v xml:space="preserve">Se ajusta Peticion Segun lo hablado en la reunion </v>
      </c>
    </row>
    <row r="91">
      <c r="A91">
        <v>6</v>
      </c>
      <c r="B91" t="str">
        <v>Diego Mahecha</v>
      </c>
      <c r="C91" t="str">
        <v>Eliminado</v>
      </c>
      <c r="D91" t="str">
        <v>Aplicaciones POS Colombia</v>
      </c>
      <c r="H91">
        <v>45736</v>
      </c>
      <c r="I91" t="str">
        <v xml:space="preserve">Se ajusta Peticion Segun lo hablado en la reunion </v>
      </c>
    </row>
    <row r="92">
      <c r="A92">
        <v>6</v>
      </c>
      <c r="B92" t="str">
        <v>Diego Mahecha</v>
      </c>
      <c r="C92" t="str">
        <v>Creados</v>
      </c>
      <c r="D92" t="str">
        <v>(Aplicaciones MDH Colombia CVE)</v>
      </c>
      <c r="E92" t="str">
        <v>Soporte de Ventas</v>
      </c>
      <c r="F92" t="str">
        <v>Centro Venta Empresa (CVE) - Novedades o Incidencias con el Acceso a la Aplicación</v>
      </c>
      <c r="G92" t="str">
        <v>Aquí puedes reportar novedades o Incidencias relacionados con la aplicación Centro Venta Empresa (CVE)</v>
      </c>
      <c r="H92">
        <v>45736</v>
      </c>
      <c r="I92" t="str">
        <v xml:space="preserve">Se ajusta Peticion Segun lo hablado en la reunion </v>
      </c>
    </row>
    <row r="93">
      <c r="A93">
        <v>7</v>
      </c>
      <c r="B93" t="str">
        <v>Embers Moreno</v>
      </c>
      <c r="C93" t="str">
        <v>Modificado</v>
      </c>
      <c r="D93" t="str">
        <v>SC_E_Commerce_VESTA</v>
      </c>
      <c r="E93" t="str">
        <v>Ecommerce</v>
      </c>
      <c r="F93" t="str">
        <v>Falla Aplicación Janis (Janis - Novedades o Incidencias)</v>
      </c>
      <c r="G93" t="str">
        <v>Aquí puedes reportar novedades o incidencias con la aplicación Janis</v>
      </c>
      <c r="H93">
        <v>45742</v>
      </c>
      <c r="I93" t="str">
        <v xml:space="preserve">Se ajusta Peticion Segun lo hablado en la reunion </v>
      </c>
    </row>
    <row r="94">
      <c r="A94">
        <v>7</v>
      </c>
      <c r="B94" t="str">
        <v>Embers Moreno</v>
      </c>
      <c r="C94" t="str">
        <v>Modificado</v>
      </c>
      <c r="D94" t="str">
        <v>SC_E_Commerce_VESTA</v>
      </c>
      <c r="E94" t="str">
        <v>VTEX</v>
      </c>
      <c r="F94" t="str">
        <v>Consultas Aplicación VTEX (VTEX - Consultas modulos administrativos)</v>
      </c>
      <c r="G94" t="str">
        <v>Aquí puedes solicitar informacion sobre los modulos administrativos de VTEX</v>
      </c>
      <c r="H94">
        <v>45743</v>
      </c>
      <c r="I94" t="str">
        <v xml:space="preserve">Se ajusta Peticion Segun lo hablado en la reunion </v>
      </c>
    </row>
    <row r="95">
      <c r="A95">
        <v>7</v>
      </c>
      <c r="B95" t="str">
        <v>Embers Moreno</v>
      </c>
      <c r="C95" t="str">
        <v>Modificado</v>
      </c>
      <c r="D95" t="str">
        <v>SC_E_Commerce_VESTA</v>
      </c>
      <c r="E95" t="str">
        <v>POS (Ecommerce)</v>
      </c>
      <c r="F95" t="str">
        <v>Venta Ecommerce -- Falla Aplicación (Vesta - Novedades o Incidencias)</v>
      </c>
      <c r="G95" t="str">
        <v>Aquí puedes reportar novedades o incidencias con la aplicación Vesta</v>
      </c>
      <c r="H95">
        <v>45744</v>
      </c>
      <c r="I95" t="str">
        <v xml:space="preserve">Se ajusta Peticion Segun lo hablado en la reunion </v>
      </c>
    </row>
    <row r="96">
      <c r="A96">
        <v>7</v>
      </c>
      <c r="B96" t="str">
        <v>Embers Moreno</v>
      </c>
      <c r="C96" t="str">
        <v>Modificado</v>
      </c>
      <c r="D96" t="str">
        <v>SC_E_Commerce_VESTA</v>
      </c>
      <c r="E96" t="str">
        <v>Ecommerce</v>
      </c>
      <c r="F96" t="str">
        <v>Solicitud Desarrollo Janis (Janis - Solicitud Desarrollo)</v>
      </c>
      <c r="G96" t="str">
        <v>Aquí puedes solicitar desarrollos nuevos para la aplicación Janis</v>
      </c>
      <c r="H96">
        <v>45745</v>
      </c>
      <c r="I96" t="str">
        <v xml:space="preserve">Se ajusta Peticion Segun lo hablado en la reunion </v>
      </c>
    </row>
    <row r="97">
      <c r="A97">
        <v>7</v>
      </c>
      <c r="B97" t="str">
        <v>Embers Moreno</v>
      </c>
      <c r="C97" t="str">
        <v>Modificado</v>
      </c>
      <c r="D97" t="str">
        <v>SC_E_Commerce_VESTA</v>
      </c>
      <c r="E97" t="str">
        <v>Ecommerce</v>
      </c>
      <c r="F97" t="str">
        <v>Solicitud Desarrollo Ecommerce (Ecommerce - Solicitud Desarrollo)</v>
      </c>
      <c r="G97" t="str">
        <v>Aquí puedes solcitar desarrollos nuevos de Ecommerce</v>
      </c>
      <c r="H97">
        <v>45745</v>
      </c>
      <c r="I97" t="str">
        <v xml:space="preserve">Se ajusta Peticion Segun lo hablado en la reunion </v>
      </c>
    </row>
    <row r="98">
      <c r="A98">
        <v>7</v>
      </c>
      <c r="B98" t="str">
        <v>Embers Moreno</v>
      </c>
      <c r="C98" t="str">
        <v>Modificado</v>
      </c>
      <c r="D98" t="str">
        <v>SC_E_Commerce_VESTA</v>
      </c>
      <c r="E98" t="str">
        <v>VTEX</v>
      </c>
      <c r="F98" t="str">
        <v>Falla Aplicación VTEX (VTEX - Novedades o incidencias modulos administraivos)</v>
      </c>
      <c r="G98" t="str">
        <v>Aquí puedes reportar novedades o incidencias sobre los modulos administrativos de VTEX</v>
      </c>
      <c r="H98">
        <v>45745</v>
      </c>
      <c r="I98" t="str">
        <v xml:space="preserve">Se ajusta Peticion Segun lo hablado en la reunion </v>
      </c>
    </row>
    <row r="99">
      <c r="A99">
        <v>7</v>
      </c>
      <c r="B99" t="str">
        <v>Embers Moreno</v>
      </c>
      <c r="C99" t="str">
        <v>Eliminado</v>
      </c>
      <c r="D99" t="str">
        <v>SC_E_Commerce_VESTA</v>
      </c>
      <c r="E99" t="str">
        <v>Ecommerce</v>
      </c>
      <c r="F99" t="str">
        <v>Reporta Falla Ecommerce // se va</v>
      </c>
      <c r="G99" t="str">
        <v>Aquí puedes reportar fallas o incidencias de Ecommerce</v>
      </c>
      <c r="H99">
        <v>45745</v>
      </c>
      <c r="I99" t="str">
        <v xml:space="preserve">Se ajusta Peticion Segun lo hablado en la reunion </v>
      </c>
    </row>
    <row r="100">
      <c r="A100">
        <v>7</v>
      </c>
      <c r="B100" t="str">
        <v>Embers Moreno</v>
      </c>
      <c r="C100" t="str">
        <v>Modificado</v>
      </c>
      <c r="D100" t="str">
        <v>SC_E_Commerce_VESTA</v>
      </c>
      <c r="E100" t="str">
        <v>POS (Ecommerce)</v>
      </c>
      <c r="F100" t="str">
        <v>Venta Ecommerce -- Solicitud Análisis (Ecommerce - Reporte de Ventas)</v>
      </c>
      <c r="G100" t="str">
        <v>Aquí puedes solicitar reporte de ventas en Ecommerce</v>
      </c>
      <c r="H100">
        <v>45745</v>
      </c>
      <c r="I100" t="str">
        <v xml:space="preserve">Se ajusta Peticion Segun lo hablado en la reunion </v>
      </c>
    </row>
    <row r="101">
      <c r="A101">
        <v>7</v>
      </c>
      <c r="B101" t="str">
        <v>Embers Moreno</v>
      </c>
      <c r="C101" t="str">
        <v>Eliminado</v>
      </c>
      <c r="D101" t="str">
        <v>SC_E_Commerce_VESTA</v>
      </c>
      <c r="E101" t="str">
        <v>VTEX</v>
      </c>
      <c r="F101" t="str">
        <v>No llega el pedido de Vtex</v>
      </c>
      <c r="G101" t="str">
        <v>Se aprobó en la pasarela de pagos el pedido; pero no llega a Vesta</v>
      </c>
      <c r="H101">
        <v>45745</v>
      </c>
      <c r="I101" t="str">
        <v xml:space="preserve">Se ajusta Peticion Segun lo hablado en la reunion </v>
      </c>
    </row>
    <row r="102">
      <c r="A102">
        <v>7</v>
      </c>
      <c r="B102" t="str">
        <v>Embers Moreno</v>
      </c>
      <c r="C102" t="str">
        <v>Modificado</v>
      </c>
      <c r="D102" t="str">
        <v>SC_E_Commerce_VESTA</v>
      </c>
      <c r="E102" t="str">
        <v>VTEX</v>
      </c>
      <c r="F102" t="str">
        <v>Actualizar datos del cliente (VTEX - Actualizacion datos del Cliente)</v>
      </c>
      <c r="G102" t="str">
        <v>Aquí puedes solicitar actualizacion de datos de clientes en VTEX</v>
      </c>
      <c r="H102">
        <v>45745</v>
      </c>
      <c r="I102" t="str">
        <v xml:space="preserve">Se ajusta Peticion Segun lo hablado en la reunion </v>
      </c>
    </row>
    <row r="103">
      <c r="A103">
        <v>7</v>
      </c>
      <c r="B103" t="str">
        <v>Embers Moreno</v>
      </c>
      <c r="C103" t="str">
        <v>Modificado</v>
      </c>
      <c r="D103" t="str">
        <v>SC_E_Commerce_VESTA</v>
      </c>
      <c r="E103" t="str">
        <v>VTEX</v>
      </c>
      <c r="F103" t="str">
        <v>Eliminar Colecciones (VTEX - Solicitud Eliminacion Colecciones)</v>
      </c>
      <c r="G103" t="str">
        <v>Aquí puedes solicitar eliminación de colecciones de VTEX</v>
      </c>
      <c r="H103">
        <v>45745</v>
      </c>
      <c r="I103" t="str">
        <v xml:space="preserve">Se ajusta Peticion Segun lo hablado en la reunion </v>
      </c>
    </row>
    <row r="104">
      <c r="A104">
        <v>7</v>
      </c>
      <c r="B104" t="str">
        <v>Embers Moreno</v>
      </c>
      <c r="C104" t="str">
        <v>Modificado</v>
      </c>
      <c r="D104" t="str">
        <v>SC_E_Commerce_VESTA</v>
      </c>
      <c r="E104" t="str">
        <v>VTEX</v>
      </c>
      <c r="F104" t="str">
        <v>Validar datos de las Tarjetas Regalos (Tarjeta regalo virtual o fisica virtualizada - Validacion de datos)</v>
      </c>
      <c r="G104" t="str">
        <v>Aquí pueden solicitar validacion de datos de tarjetas regalo virtual o fisica virtualizada</v>
      </c>
      <c r="H104">
        <v>45745</v>
      </c>
      <c r="I104" t="str">
        <v xml:space="preserve">Se ajusta Peticion Segun lo hablado en la reunion </v>
      </c>
    </row>
    <row r="105">
      <c r="A105">
        <v>7</v>
      </c>
      <c r="B105" t="str">
        <v>Embers Moreno</v>
      </c>
      <c r="C105" t="str">
        <v>Eliminado</v>
      </c>
      <c r="D105" t="str">
        <v>SC_E_Commerce_VESTA</v>
      </c>
      <c r="E105" t="str">
        <v>VTEX</v>
      </c>
      <c r="F105" t="str">
        <v>Se Cae la aplicación</v>
      </c>
      <c r="G105" t="str">
        <v>La aplicación se encuentra fuera de línea Vtex</v>
      </c>
      <c r="H105">
        <v>45745</v>
      </c>
      <c r="I105" t="str">
        <v xml:space="preserve">Se ajusta Peticion Segun lo hablado en la reunion </v>
      </c>
    </row>
    <row r="106">
      <c r="A106">
        <v>7</v>
      </c>
      <c r="B106" t="str">
        <v>Embers Moreno</v>
      </c>
      <c r="C106" t="str">
        <v>Modificado</v>
      </c>
      <c r="D106" t="str">
        <v>SC_E_Commerce_VESTA</v>
      </c>
      <c r="E106" t="str">
        <v>Ecommerce</v>
      </c>
      <c r="F106" t="str">
        <v>No llega el pedido (Ecommerce - Novedades con pedidos)</v>
      </c>
      <c r="G106" t="str">
        <v>Aquí puede solicitar revision de pedidos de Ecommerce que tienen novedades</v>
      </c>
      <c r="H106">
        <v>45745</v>
      </c>
      <c r="I106" t="str">
        <v xml:space="preserve">Se ajusta Peticion Segun lo hablado en la reunion </v>
      </c>
    </row>
    <row r="107">
      <c r="A107">
        <v>7</v>
      </c>
      <c r="B107" t="str">
        <v>Embers Moreno</v>
      </c>
      <c r="C107" t="str">
        <v>Modificado</v>
      </c>
      <c r="D107" t="str">
        <v>SC_E_Commerce_VESTA</v>
      </c>
      <c r="E107" t="str">
        <v>Ecommerce</v>
      </c>
      <c r="F107" t="str">
        <v>Cambiar a otra Tienda (Ecommers - Cambio ubicación pedidos)</v>
      </c>
      <c r="G107" t="str">
        <v>Aquí puedes solicitar cambio de ubicación de tienda de los pedidos de Ecommerce</v>
      </c>
      <c r="H107">
        <v>45745</v>
      </c>
      <c r="I107" t="str">
        <v xml:space="preserve">Se ajusta Peticion Segun lo hablado en la reunion </v>
      </c>
    </row>
    <row r="108">
      <c r="A108">
        <v>7</v>
      </c>
      <c r="B108" t="str">
        <v>Embers Moreno</v>
      </c>
      <c r="C108" t="str">
        <v>Eliminado</v>
      </c>
      <c r="D108" t="str">
        <v>SC_E_Commerce_VESTA</v>
      </c>
      <c r="E108" t="str">
        <v>Ecommerce</v>
      </c>
      <c r="F108" t="str">
        <v>No cambia de Estado el pedido</v>
      </c>
      <c r="G108" t="str">
        <v>El pedido se facturó en Vesta; pero no actualizó el estado en Janis</v>
      </c>
      <c r="H108">
        <v>45745</v>
      </c>
      <c r="I108" t="str">
        <v xml:space="preserve">Se ajusta Peticion Segun lo hablado en la reunion </v>
      </c>
    </row>
    <row r="109">
      <c r="A109">
        <v>7</v>
      </c>
      <c r="B109" t="str">
        <v>Embers Moreno</v>
      </c>
      <c r="C109" t="str">
        <v>Modificado</v>
      </c>
      <c r="D109" t="str">
        <v>SC_E_Commerce_VESTA</v>
      </c>
      <c r="E109" t="str">
        <v>Ecommerce</v>
      </c>
      <c r="F109" t="str">
        <v>Vesta - Reactivar Pedidos</v>
      </c>
      <c r="G109" t="str">
        <v>Aquí puedes solicitar reactivación de pedidos en Vesta</v>
      </c>
      <c r="H109">
        <v>45745</v>
      </c>
      <c r="I109" t="str">
        <v xml:space="preserve">Se ajusta Peticion Segun lo hablado en la reunion </v>
      </c>
    </row>
    <row r="110">
      <c r="A110">
        <v>7</v>
      </c>
      <c r="B110" t="str">
        <v>Embers Moreno</v>
      </c>
      <c r="C110" t="str">
        <v>Modificado</v>
      </c>
      <c r="D110" t="str">
        <v>SC_E_Commerce_VESTA</v>
      </c>
      <c r="E110" t="str">
        <v>Ecommerce</v>
      </c>
      <c r="F110" t="str">
        <v>SellerCenter - Novedades o Incidencias</v>
      </c>
      <c r="G110" t="str">
        <v>Aquí puedes reportarnovedades o incidencias de la aplicación SellerCenter</v>
      </c>
      <c r="H110">
        <v>45745</v>
      </c>
      <c r="I110" t="str">
        <v xml:space="preserve">Se ajusta Peticion Segun lo hablado en la reunion </v>
      </c>
    </row>
    <row r="111">
      <c r="A111">
        <v>7</v>
      </c>
      <c r="B111" t="str">
        <v>Embers Moreno</v>
      </c>
      <c r="C111" t="str">
        <v>Eliminado</v>
      </c>
      <c r="D111" t="str">
        <v>SC_E_Commerce_VESTA</v>
      </c>
      <c r="E111" t="str">
        <v>POS</v>
      </c>
      <c r="F111" t="str">
        <v>Venta Ecommerce -- Falla Aplicacion</v>
      </c>
      <c r="H111">
        <v>45745</v>
      </c>
      <c r="I111" t="str">
        <v xml:space="preserve">Se ajusta Peticion Segun lo hablado en la reunion </v>
      </c>
    </row>
    <row r="112">
      <c r="A112">
        <v>7</v>
      </c>
      <c r="B112" t="str">
        <v>Embers Moreno</v>
      </c>
      <c r="C112" t="str">
        <v>Eliminado</v>
      </c>
      <c r="D112" t="str">
        <v>SC_E_Commerce_VESTA</v>
      </c>
      <c r="E112" t="str">
        <v>POS</v>
      </c>
      <c r="F112" t="str">
        <v>Venta Ecommerce -- Solicitud Análisis</v>
      </c>
      <c r="G112" t="str">
        <v>Aquí puedes solicitar análisis Ventas Ecommerce VESTA</v>
      </c>
      <c r="H112">
        <v>45745</v>
      </c>
      <c r="I112" t="str">
        <v xml:space="preserve">Se ajusta Peticion Segun lo hablado en la reunion </v>
      </c>
    </row>
    <row r="113">
      <c r="A113">
        <v>7</v>
      </c>
      <c r="B113" t="str">
        <v>Embers Moreno</v>
      </c>
      <c r="C113" t="str">
        <v>Eliminado</v>
      </c>
      <c r="D113" t="str">
        <v>SC_E_Commerce_VESTA</v>
      </c>
      <c r="E113" t="str">
        <v>VTEX</v>
      </c>
      <c r="F113" t="str">
        <v>Actualizar datos del cliente</v>
      </c>
      <c r="G113" t="str">
        <v>Se facturó el pedido y el cliente quedo registrado como cliente genérico</v>
      </c>
      <c r="H113">
        <v>45745</v>
      </c>
      <c r="I113" t="str">
        <v xml:space="preserve">Se ajusta Peticion Segun lo hablado en la reunion </v>
      </c>
    </row>
    <row r="114">
      <c r="A114">
        <v>7</v>
      </c>
      <c r="B114" t="str">
        <v>Embers Moreno</v>
      </c>
      <c r="C114" t="str">
        <v>Eliminado</v>
      </c>
      <c r="D114" t="str">
        <v>SC_E_Commerce_VESTA</v>
      </c>
      <c r="E114" t="str">
        <v>VTEX</v>
      </c>
      <c r="F114" t="str">
        <v>Eliminar Colecciones</v>
      </c>
      <c r="G114" t="str">
        <v>Se requiere eliminar colecciones; pero no hay respuesta de la solicitud</v>
      </c>
      <c r="H114">
        <v>45745</v>
      </c>
      <c r="I114" t="str">
        <v xml:space="preserve">Se ajusta Peticion Segun lo hablado en la reunion </v>
      </c>
    </row>
    <row r="115">
      <c r="A115">
        <v>7</v>
      </c>
      <c r="B115" t="str">
        <v>Embers Moreno</v>
      </c>
      <c r="C115" t="str">
        <v>Eliminado</v>
      </c>
      <c r="D115" t="str">
        <v>SC_E_Commerce_VESTA</v>
      </c>
      <c r="E115" t="str">
        <v>Ecommerce</v>
      </c>
      <c r="F115" t="str">
        <v>Cambiar a otra Tienda</v>
      </c>
      <c r="G115" t="str">
        <v>El cliente pide que se cambie la tienda por temas de logística</v>
      </c>
      <c r="H115">
        <v>45745</v>
      </c>
      <c r="I115" t="str">
        <v xml:space="preserve">Se ajusta Peticion Segun lo hablado en la reunion </v>
      </c>
    </row>
    <row r="116" xml:space="preserve">
      <c r="A116">
        <v>8</v>
      </c>
      <c r="B116" t="str">
        <v>David Macias</v>
      </c>
      <c r="C116" t="str">
        <v>Modificado</v>
      </c>
      <c r="D116" t="str" xml:space="preserve">
        <v xml:space="preserve">SC_Comercial_Genesix _x000d_
 SC_Comercial_WGA</v>
      </c>
      <c r="E116" t="str" xml:space="preserve">
        <v xml:space="preserve">Genesix_x000d_
 WGA</v>
      </c>
      <c r="F116" t="str">
        <v>Falla Aplicación WGA (WGA - Novedades o incidencias)</v>
      </c>
      <c r="G116" t="str">
        <v>Aquí puedes reportar cualquier novedad o incidencia relacionado con los articulos en la aplicación WGA</v>
      </c>
      <c r="H116">
        <v>45745</v>
      </c>
      <c r="I116" t="str">
        <v xml:space="preserve">Se ajusta Peticion Segun lo hablado en la reunion </v>
      </c>
    </row>
    <row r="117" xml:space="preserve">
      <c r="A117">
        <v>8</v>
      </c>
      <c r="B117" t="str">
        <v>David Macias</v>
      </c>
      <c r="C117" t="str">
        <v>Modificado</v>
      </c>
      <c r="D117" t="str" xml:space="preserve">
        <v xml:space="preserve">SC_Comercial_Genesix _x000d_
 SC_Comercial_WGA</v>
      </c>
      <c r="E117" t="str" xml:space="preserve">
        <v xml:space="preserve">Genesix_x000d_
 WGA</v>
      </c>
      <c r="F117" t="str">
        <v>Solicitud Oferta Comercial WGA (WGA - Novedades o incidencias con Ofertas Comerciales)</v>
      </c>
      <c r="G117" t="str">
        <v>Aquí puedes reportar novedades o incidencias relacionadas con ofertas comerciales de la aplicación WGA</v>
      </c>
      <c r="H117">
        <v>45745</v>
      </c>
      <c r="I117" t="str">
        <v xml:space="preserve">Se ajusta Peticion Segun lo hablado en la reunion </v>
      </c>
    </row>
    <row r="118">
      <c r="A118">
        <v>8</v>
      </c>
      <c r="B118" t="str">
        <v>David Macias</v>
      </c>
      <c r="C118" t="str">
        <v>Modificado</v>
      </c>
      <c r="D118" t="str">
        <v>SC_Comercial_Genesix</v>
      </c>
      <c r="E118" t="str">
        <v>Genesix</v>
      </c>
      <c r="F118" t="str">
        <v>Genesix - Lentitud Aplicacion</v>
      </c>
      <c r="G118" t="str">
        <v>Aqui puedes reportar lentitud para la aplicacion Genesix</v>
      </c>
      <c r="H118">
        <v>45745</v>
      </c>
      <c r="I118" t="str">
        <v xml:space="preserve">Se ajusta Peticion Segun lo hablado en la reunion </v>
      </c>
    </row>
    <row r="119">
      <c r="A119">
        <v>8</v>
      </c>
      <c r="B119" t="str">
        <v>David Macias</v>
      </c>
      <c r="C119" t="str">
        <v>Modificado</v>
      </c>
      <c r="D119" t="str">
        <v>SC_Comercial_Genesix</v>
      </c>
      <c r="E119" t="str">
        <v>Genesix</v>
      </c>
      <c r="F119" t="str">
        <v>Genesix -- Instalacion / Configuracion (Genesix - Solicitud desarrollos y/o modificaciones)</v>
      </c>
      <c r="G119" t="str">
        <v>Aqui puedes realizar solicitudes de nuevos desarrollos y/o modificaciones de aplicaciones en Genesix</v>
      </c>
      <c r="H119">
        <v>45745</v>
      </c>
      <c r="I119" t="str">
        <v xml:space="preserve">Se ajusta Peticion Segun lo hablado en la reunion </v>
      </c>
    </row>
    <row r="120">
      <c r="A120">
        <v>8</v>
      </c>
      <c r="B120" t="str">
        <v>David Macias</v>
      </c>
      <c r="C120" t="str">
        <v>Modificado</v>
      </c>
      <c r="D120" t="str">
        <v>SC_Comercial_Genesix</v>
      </c>
      <c r="E120" t="str">
        <v>Genesix</v>
      </c>
      <c r="F120" t="str">
        <v>Genesix -- Falla aplicación (Genesix - Novedades o incidencias)</v>
      </c>
      <c r="G120" t="str">
        <v>Aqui puedes reportar novedades o incidencia de la aplicacion Genesix</v>
      </c>
      <c r="H120">
        <v>45745</v>
      </c>
      <c r="I120" t="str">
        <v xml:space="preserve">Se ajusta Peticion Segun lo hablado en la reunion </v>
      </c>
    </row>
    <row r="121">
      <c r="A121">
        <v>8</v>
      </c>
      <c r="B121" t="str">
        <v>David Macias</v>
      </c>
      <c r="C121" t="str">
        <v>Modificado</v>
      </c>
      <c r="D121" t="str">
        <v>SC_Comercial_Genesix</v>
      </c>
      <c r="E121" t="str">
        <v>Genesix</v>
      </c>
      <c r="F121" t="str">
        <v>Genesix - Solicitud Reportes</v>
      </c>
      <c r="G121" t="str">
        <v>Aqui puedes solicitar un reporte siempre y cuando se confirme que por BI no es viable obtenerlo</v>
      </c>
      <c r="H121">
        <v>45745</v>
      </c>
      <c r="I121" t="str">
        <v xml:space="preserve">Se ajusta Peticion Segun lo hablado en la reunion </v>
      </c>
    </row>
    <row r="122">
      <c r="A122">
        <v>8</v>
      </c>
      <c r="B122" t="str">
        <v>David Macias</v>
      </c>
      <c r="C122" t="str">
        <v>Modificado</v>
      </c>
      <c r="D122" t="str">
        <v>SC_Comercial_Genesix</v>
      </c>
      <c r="E122" t="str">
        <v>Genesix</v>
      </c>
      <c r="F122" t="str">
        <v>Genesix -- Falla pedido sugerido (Genesix - Novedades o incidencias con pedidos sugeridos)</v>
      </c>
      <c r="G122" t="str">
        <v>Aqui puedes reportar novedades o incidencias con pedidos sugeridos en la aplicacion Genesix</v>
      </c>
      <c r="H122">
        <v>45745</v>
      </c>
      <c r="I122" t="str">
        <v xml:space="preserve">Se ajusta Peticion Segun lo hablado en la reunion </v>
      </c>
    </row>
    <row r="123">
      <c r="A123">
        <v>8</v>
      </c>
      <c r="B123" t="str">
        <v>David Macias</v>
      </c>
      <c r="C123" t="str">
        <v>Modificado</v>
      </c>
      <c r="D123" t="str">
        <v>SC_Comercial_Genesix</v>
      </c>
      <c r="E123" t="str">
        <v>Genesix</v>
      </c>
      <c r="F123" t="str">
        <v>Genesix -- Parametrizacion (Genesix - Parametrizacion)</v>
      </c>
      <c r="G123" t="str">
        <v>Aqui puedes solicitar una paramerización que solo puede hacer el equipo de Soporte GNX</v>
      </c>
      <c r="H123">
        <v>45745</v>
      </c>
      <c r="I123" t="str">
        <v xml:space="preserve">Se ajusta Peticion Segun lo hablado en la reunion </v>
      </c>
    </row>
    <row r="124" xml:space="preserve">
      <c r="A124">
        <v>8</v>
      </c>
      <c r="B124" t="str">
        <v>David Macias</v>
      </c>
      <c r="C124" t="str">
        <v>Modificado</v>
      </c>
      <c r="D124" t="str" xml:space="preserve">
        <v xml:space="preserve">SC_Comercial_Geneix_x000d_
 Mesas_Especializadas</v>
      </c>
      <c r="E124" t="str" xml:space="preserve">
        <v xml:space="preserve">Impresora_x000d_
 Genesix</v>
      </c>
      <c r="F124" t="str">
        <v>Impresión Genesix verificación o cambio (Genesix - Novedades o requerimientos con impresiones)</v>
      </c>
      <c r="G124" t="str">
        <v>Aquí puedes reportar novedades o requerimientos de impresio o solicitar creacion de nuevas impresoras en la aplicacion Genesix</v>
      </c>
      <c r="H124">
        <v>45745</v>
      </c>
      <c r="I124" t="str">
        <v xml:space="preserve">Se ajusta Peticion Segun lo hablado en la reunion </v>
      </c>
    </row>
    <row r="125">
      <c r="A125">
        <v>8</v>
      </c>
      <c r="B125" t="str">
        <v>David Macias</v>
      </c>
      <c r="C125" t="str">
        <v>Eliminado</v>
      </c>
      <c r="D125" t="str">
        <v>SC_Comercial_Genesix</v>
      </c>
      <c r="E125" t="str">
        <v>Genesix</v>
      </c>
      <c r="F125" t="str">
        <v>Falla Aplicacion Oferta Comercial WGA</v>
      </c>
      <c r="G125" t="str">
        <v>Aquí puedes reportar cualquier falla en los tramites de la Oferta comercial de la palicacion WGA</v>
      </c>
      <c r="H125">
        <v>45745</v>
      </c>
      <c r="I125" t="str">
        <v xml:space="preserve">Se ajusta Peticion Segun lo hablado en la reunion </v>
      </c>
    </row>
    <row r="126">
      <c r="A126">
        <v>8</v>
      </c>
      <c r="B126" t="str">
        <v>David Macias</v>
      </c>
      <c r="C126" t="str">
        <v>Eliminado</v>
      </c>
      <c r="D126" t="str">
        <v>SC_Comercial_Genesix</v>
      </c>
      <c r="E126" t="str">
        <v>Genesix</v>
      </c>
      <c r="F126" t="str">
        <v>Genesix Análisis Validación</v>
      </c>
      <c r="G126" t="str">
        <v>Aquí puedes solicitar análisis de casos con la aplicación Genesix</v>
      </c>
      <c r="H126">
        <v>45745</v>
      </c>
      <c r="I126" t="str">
        <v xml:space="preserve">Se ajusta Peticion Segun lo hablado en la reunion </v>
      </c>
    </row>
    <row r="127">
      <c r="A127">
        <v>8</v>
      </c>
      <c r="B127" t="str">
        <v>David Macias</v>
      </c>
      <c r="C127" t="str">
        <v>Modificado</v>
      </c>
      <c r="D127" t="str">
        <v>SC_Comercial_Genesix</v>
      </c>
      <c r="E127" t="str">
        <v>Genesix</v>
      </c>
      <c r="F127" t="str">
        <v>IM-Genesix lentitud</v>
      </c>
      <c r="G127" t="str">
        <v>Aqui puedes reportar incidente mayor de lentitud en la aplicación Genesix</v>
      </c>
      <c r="H127">
        <v>45745</v>
      </c>
      <c r="I127" t="str">
        <v xml:space="preserve">Se ajusta Peticion Segun lo hablado en la reunion </v>
      </c>
    </row>
    <row r="128">
      <c r="A128">
        <v>8</v>
      </c>
      <c r="B128" t="str">
        <v>David Macias</v>
      </c>
      <c r="C128" t="str">
        <v>Modificado</v>
      </c>
      <c r="D128" t="str">
        <v>SC_Comercial_Genesix</v>
      </c>
      <c r="E128" t="str">
        <v>Genesix</v>
      </c>
      <c r="F128" t="str">
        <v>IM-Genesix Falla aplicación</v>
      </c>
      <c r="G128" t="str">
        <v>Aquí puedes reportar incidente mayor por falla el la aplicación Genesix</v>
      </c>
      <c r="H128">
        <v>45745</v>
      </c>
      <c r="I128" t="str">
        <v xml:space="preserve">Se ajusta Peticion Segun lo hablado en la reunion </v>
      </c>
    </row>
    <row r="129">
      <c r="A129">
        <v>8</v>
      </c>
      <c r="B129" t="str">
        <v>David Macias</v>
      </c>
      <c r="C129" t="str">
        <v>Modificado</v>
      </c>
      <c r="D129" t="str">
        <v>SC_Comercial_Genesix</v>
      </c>
      <c r="E129" t="str">
        <v>Genesix</v>
      </c>
      <c r="F129" t="str">
        <v>IM-Genesix Ejecución/envio de precios a tiendas</v>
      </c>
      <c r="G129" t="str">
        <v>Aquí puedes reportar incidente mayor por falla de Genesix en la actualizacion de precios en tienda</v>
      </c>
      <c r="H129">
        <v>45745</v>
      </c>
      <c r="I129" t="str">
        <v xml:space="preserve">Se ajusta Peticion Segun lo hablado en la reunion </v>
      </c>
    </row>
    <row r="130">
      <c r="A130">
        <v>8</v>
      </c>
      <c r="B130" t="str">
        <v>David Macias</v>
      </c>
      <c r="C130" t="str">
        <v>Modificado</v>
      </c>
      <c r="D130" t="str">
        <v>SC_Comercial_Genesix</v>
      </c>
      <c r="E130" t="str">
        <v>Genesix</v>
      </c>
      <c r="F130" t="str">
        <v>Genesix Cambio estado reserva Domi (Genesix - Novedades o incidencias con Domicilios)</v>
      </c>
      <c r="G130" t="str">
        <v>Aqui puedes reportar novedades o incidencias relacionadas con los domicilios en la aplicación Genesix</v>
      </c>
      <c r="H130">
        <v>45745</v>
      </c>
      <c r="I130" t="str">
        <v xml:space="preserve">Se ajusta Peticion Segun lo hablado en la reunion </v>
      </c>
    </row>
    <row r="131">
      <c r="A131">
        <v>8</v>
      </c>
      <c r="B131" t="str">
        <v>David Macias</v>
      </c>
      <c r="C131" t="str">
        <v>Modificado</v>
      </c>
      <c r="D131" t="str">
        <v>SC_Comercial_Genesix</v>
      </c>
      <c r="E131" t="str">
        <v>Genesix</v>
      </c>
      <c r="F131" t="str">
        <v>Interfaces GENESIX co (Genesix - Novedades o incidencais con Interfaces)</v>
      </c>
      <c r="G131" t="str">
        <v>Aquì puedes reportar novedades o incidencias con los archivos enviados a SAP desde la aplicación Genesix</v>
      </c>
      <c r="H131">
        <v>45745</v>
      </c>
      <c r="I131" t="str">
        <v xml:space="preserve">Se ajusta Peticion Segun lo hablado en la reunion </v>
      </c>
    </row>
    <row r="132">
      <c r="A132">
        <v>8</v>
      </c>
      <c r="B132" t="str">
        <v>David Macias</v>
      </c>
      <c r="C132" t="str">
        <v>Modificado</v>
      </c>
      <c r="D132" t="str">
        <v>ADMIN_Usuarios_SM Colombia (Mesas especializadas)</v>
      </c>
      <c r="E132" t="str">
        <v>POS</v>
      </c>
      <c r="F132" t="str">
        <v>Blanqueo Supervisores ARS CAJAS</v>
      </c>
      <c r="G132" t="str">
        <v>Aquí puedes reportar blanqueo de usuario SUPERVISOR cajas en sistema POS NCR ARS</v>
      </c>
      <c r="H132">
        <v>45745</v>
      </c>
      <c r="I132" t="str">
        <v xml:space="preserve">Se ajusta Peticion Segun lo hablado en la reunion </v>
      </c>
    </row>
    <row r="133">
      <c r="A133">
        <v>8</v>
      </c>
      <c r="B133" t="str">
        <v>David Macias</v>
      </c>
      <c r="C133" t="str">
        <v>Creados</v>
      </c>
      <c r="D133" t="str">
        <v>ADMIN_Usuarios_SM Colombia</v>
      </c>
      <c r="E133" t="str">
        <v>Permisos</v>
      </c>
      <c r="F133" t="str">
        <v>VPN - Solicitud Desbloqueo</v>
      </c>
      <c r="G133" t="str">
        <v>Aqui puedes solicitar desbloquear tu VPN por inactividad o intentos fallidos</v>
      </c>
      <c r="H133">
        <v>45745</v>
      </c>
      <c r="I133" t="str">
        <v xml:space="preserve">Se ajusta Peticion Segun lo hablado en la reunion </v>
      </c>
    </row>
    <row r="134">
      <c r="A134">
        <v>8</v>
      </c>
      <c r="B134" t="str">
        <v>David Macias</v>
      </c>
      <c r="C134" t="str">
        <v>Eliminado</v>
      </c>
      <c r="D134" t="str">
        <v>SC_Satelites_Seguridad</v>
      </c>
      <c r="E134" t="str">
        <v>Modulo Seguridad</v>
      </c>
      <c r="F134" t="str">
        <v>Falla MDM - MaaS360 - Celulares</v>
      </c>
      <c r="G134" t="str">
        <v>Aquí puedes reportar fallas con el enrolamiento del celular corporativo en la plataforma MaaS360</v>
      </c>
      <c r="H134">
        <v>45745</v>
      </c>
      <c r="I134" t="str">
        <v xml:space="preserve">Se ajusta Peticion Segun lo hablado en la reunion </v>
      </c>
    </row>
    <row r="135">
      <c r="A135">
        <v>9</v>
      </c>
      <c r="B135" t="str">
        <v>Yamile Pena Betancurt</v>
      </c>
      <c r="C135" t="str">
        <v>Creados</v>
      </c>
      <c r="D135" t="str">
        <v>SC_Enmedio_Kioskos</v>
      </c>
      <c r="E135" t="str">
        <v>Kiosko</v>
      </c>
      <c r="F135" t="str">
        <v>Kiosko - Pantalla apagada</v>
      </c>
      <c r="G135" t="str">
        <v>Aquí puedes reportar si se apaga la pantalla del kiosko</v>
      </c>
      <c r="H135">
        <v>45743</v>
      </c>
    </row>
    <row r="136">
      <c r="A136">
        <v>9</v>
      </c>
      <c r="B136" t="str">
        <v>Yamile Pena Betancurt</v>
      </c>
      <c r="C136" t="str">
        <v>Creados</v>
      </c>
      <c r="D136" t="str">
        <v>SC_Enmedio_Kioskos</v>
      </c>
      <c r="E136" t="str">
        <v>Kiosko</v>
      </c>
      <c r="F136" t="str">
        <v>Kiosko - Bloqueo</v>
      </c>
      <c r="G136" t="str">
        <v>Aquí puedes reportar si se presenta bloqueo en el sistema operativo del kiosko</v>
      </c>
      <c r="H136">
        <v>45743</v>
      </c>
    </row>
    <row r="137">
      <c r="A137">
        <v>9</v>
      </c>
      <c r="B137" t="str">
        <v>Yamile Pena Betancurt</v>
      </c>
      <c r="C137" t="str">
        <v>Creados</v>
      </c>
      <c r="D137" t="str">
        <v>SC_Enmedio_Kioskos</v>
      </c>
      <c r="E137" t="str">
        <v>Kiosko</v>
      </c>
      <c r="F137" t="str">
        <v>Kiosko - Daños físicos</v>
      </c>
      <c r="G137" t="str">
        <v>Aquí puedes reportar si se presentan daños físicos del kiosko</v>
      </c>
      <c r="H137">
        <v>45743</v>
      </c>
    </row>
    <row r="138">
      <c r="A138">
        <v>9</v>
      </c>
      <c r="B138" t="str">
        <v>Yamile Pena Betancurt</v>
      </c>
      <c r="C138" t="str">
        <v>Creados</v>
      </c>
      <c r="D138" t="str">
        <v>SC_Enmedio_Kioskos</v>
      </c>
      <c r="E138" t="str">
        <v>Kiosko</v>
      </c>
      <c r="F138" t="str">
        <v>Kiosko - Fallas en la pantalla "touch"</v>
      </c>
      <c r="G138" t="str">
        <v>Aquí puedes reportar si se presentan fallas en la pantalla "touch" del kiosko</v>
      </c>
      <c r="H138">
        <v>45743</v>
      </c>
    </row>
    <row r="139">
      <c r="A139">
        <v>9</v>
      </c>
      <c r="B139" t="str">
        <v>Yamile Pena Betancurt</v>
      </c>
      <c r="C139" t="str">
        <v>Creados</v>
      </c>
      <c r="D139" t="str">
        <v>SC_Enmedio_Kioskos</v>
      </c>
      <c r="E139" t="str">
        <v>Kiosko</v>
      </c>
      <c r="F139" t="str">
        <v>Kiosko - No muestra localizacion</v>
      </c>
      <c r="G139" t="str">
        <v>Aquí puedes reportar Novedades o incidencias relacionados con Pedidos sin tienda asignada</v>
      </c>
      <c r="H139">
        <v>45743</v>
      </c>
    </row>
    <row r="140">
      <c r="A140">
        <v>9</v>
      </c>
      <c r="B140" t="str">
        <v>Yamile Pena Betancurt</v>
      </c>
      <c r="C140" t="str">
        <v>Creados</v>
      </c>
      <c r="D140" t="str">
        <v>SC_Enmedio_Kioskos</v>
      </c>
      <c r="E140" t="str">
        <v>Kiosko</v>
      </c>
      <c r="F140" t="str">
        <v>Kiosko - Error en la visualización de productos</v>
      </c>
      <c r="G140" t="str">
        <v>Aquí puedes reportar Novedades o Incidencias relacionados con la visualización de productos</v>
      </c>
      <c r="H140">
        <v>45743</v>
      </c>
    </row>
    <row r="141">
      <c r="A141">
        <v>9</v>
      </c>
      <c r="B141" t="str">
        <v>Yamile Pena Betancurt</v>
      </c>
      <c r="C141" t="str">
        <v>Creados</v>
      </c>
      <c r="D141" t="str">
        <v>SC_Enmedio_Kioskos</v>
      </c>
      <c r="E141" t="str">
        <v>Kiosko</v>
      </c>
      <c r="F141" t="str">
        <v>Kiosko Web - Error en la visualización de las imágenes de los productos</v>
      </c>
      <c r="G141" t="str">
        <v>Aquí puedes reportar el error en la visualización de productos</v>
      </c>
      <c r="H141">
        <v>45743</v>
      </c>
    </row>
    <row r="142">
      <c r="A142">
        <v>9</v>
      </c>
      <c r="B142" t="str">
        <v>Yamile Pena Betancurt</v>
      </c>
      <c r="C142" t="str">
        <v>Creados</v>
      </c>
      <c r="D142" t="str">
        <v>SC_Enmedio_Kioskos</v>
      </c>
      <c r="E142" t="str">
        <v>Kiosko</v>
      </c>
      <c r="F142" t="str">
        <v>Kiosko Web - novedades o incidencias con el Codigo QR</v>
      </c>
      <c r="G142" t="str">
        <v>Aquí puedes reportar Novedades o Incidencias con el Codigo QR</v>
      </c>
      <c r="H142">
        <v>45743</v>
      </c>
    </row>
    <row r="143">
      <c r="A143">
        <v>9</v>
      </c>
      <c r="B143" t="str">
        <v>Yamile Pena Betancurt</v>
      </c>
      <c r="C143" t="str">
        <v>Creados</v>
      </c>
      <c r="D143" t="str">
        <v>SC_Enmedio_Kioskos</v>
      </c>
      <c r="E143" t="str">
        <v>Kiosko</v>
      </c>
      <c r="F143" t="str">
        <v>Kiosko Web - Novedad o incidencias con Visualizacion de descuentos vigentes en Web</v>
      </c>
      <c r="G143" t="str">
        <v>Aquí puedes reportar Novedades o Incidencias con descuentos vigentes en Web</v>
      </c>
      <c r="H143">
        <v>45743</v>
      </c>
    </row>
    <row r="144">
      <c r="A144">
        <v>9</v>
      </c>
      <c r="B144" t="str">
        <v>Yamile Pena Betancurt</v>
      </c>
      <c r="C144" t="str">
        <v>Creados</v>
      </c>
      <c r="D144" t="str">
        <v>SC_Enmedio_Kioskos</v>
      </c>
      <c r="E144" t="str">
        <v>Kiosko</v>
      </c>
      <c r="F144" t="str">
        <v>Kiosko Web - Novedades o incidencias con el Checkout</v>
      </c>
      <c r="G144" t="str">
        <v>Aquí puedes reporte Novedades o incidencias con el Checkout (No aplican novedades con el medio de pago o dispositivo del cliente)</v>
      </c>
      <c r="H144">
        <v>45743</v>
      </c>
    </row>
    <row r="145">
      <c r="A145">
        <v>9</v>
      </c>
      <c r="B145" t="str">
        <v>Yamile Pena Betancurt</v>
      </c>
      <c r="C145" t="str">
        <v>Creados</v>
      </c>
      <c r="D145" t="str">
        <v>SC_Soporte_Web_Kioskos</v>
      </c>
      <c r="E145" t="str">
        <v>Kiosko</v>
      </c>
      <c r="F145" t="str">
        <v>Kiosko Web - Novedades o incidencias con Alertas que aparecen en la Pagina Web</v>
      </c>
      <c r="G145" t="str">
        <v>Aquí puedes reportar Novedades o Incidencias con Alertas que aparecen en la pagina web y que no permitan la venta</v>
      </c>
      <c r="H145">
        <v>45743</v>
      </c>
    </row>
    <row r="146">
      <c r="A146">
        <v>9</v>
      </c>
      <c r="B146" t="str">
        <v>Yamile Pena Betancurt</v>
      </c>
      <c r="C146" t="str">
        <v>Creados</v>
      </c>
      <c r="D146" t="str">
        <v>Redes y Comunicaciones - Nivel 2 - COL</v>
      </c>
      <c r="E146" t="str">
        <v>Kiosko</v>
      </c>
      <c r="F146" t="str">
        <v>Kiosko - Novedad con conexión remota</v>
      </c>
      <c r="G146" t="str">
        <v>Aquí puedes reportar Novedades o incidencias relacionadas con la conexión remota del kiosko</v>
      </c>
      <c r="H146">
        <v>45743</v>
      </c>
    </row>
    <row r="147">
      <c r="A147">
        <v>9</v>
      </c>
      <c r="B147" t="str">
        <v>Yamile Pena Betancurt</v>
      </c>
      <c r="C147" t="str">
        <v>Creados</v>
      </c>
      <c r="D147" t="str">
        <v>Soporte_Onsite_BOGOTA</v>
      </c>
      <c r="E147" t="str">
        <v>Kiosko</v>
      </c>
      <c r="F147" t="str">
        <v>Kiosko - Novedad con conectividad</v>
      </c>
      <c r="G147" t="str">
        <v>Aquí puedes reportar fallas o incidencias relacionadas con el internet;punto de Red y/o con el punto de luz que permita la conectividad del kiosko</v>
      </c>
      <c r="H147">
        <v>45743</v>
      </c>
    </row>
    <row r="148" xml:space="preserve">
      <c r="A148">
        <v>1256871</v>
      </c>
      <c r="B148" t="str" xml:space="preserve">
        <v xml:space="preserve">Beltran Beltran; Michael _x000d_
_x000d_
</v>
      </c>
      <c r="C148" t="str">
        <v>Creados</v>
      </c>
      <c r="D148" t="str">
        <v>SC_E_Commerce_VESTA</v>
      </c>
      <c r="E148" t="str">
        <v>Ecommerce</v>
      </c>
      <c r="F148" t="str">
        <v>Janis - Solicitud Cambio de Trasportadora</v>
      </c>
      <c r="G148" t="str">
        <v>Aquí puedes solicitar actualizacion en la transportadora por temas de logísticos</v>
      </c>
      <c r="H148">
        <v>45749.42297453704</v>
      </c>
    </row>
    <row r="149" xml:space="preserve">
      <c r="A149">
        <v>1256871</v>
      </c>
      <c r="B149" t="str" xml:space="preserve">
        <v xml:space="preserve">Beltran Beltran; Michael _x000d_
_x000d_
</v>
      </c>
      <c r="C149" t="str">
        <v>Creados</v>
      </c>
      <c r="D149" t="str">
        <v>SC_E_Commerce_VESTA</v>
      </c>
      <c r="E149" t="str">
        <v>Ecommerce</v>
      </c>
      <c r="F149" t="str">
        <v>Ecommerce - Novedad con venta Telefonica</v>
      </c>
      <c r="G149" t="str">
        <v>Aqui puedes reportar novedades con el Stock de los productos de la tienda para venta Telefonica</v>
      </c>
      <c r="H149">
        <v>45749.42297453704</v>
      </c>
    </row>
    <row r="150" xml:space="preserve">
      <c r="A150">
        <v>1256871</v>
      </c>
      <c r="B150" t="str" xml:space="preserve">
        <v xml:space="preserve">Beltran Beltran; Michael _x000d_
_x000d_
</v>
      </c>
      <c r="C150" t="str">
        <v>Creados</v>
      </c>
      <c r="D150" t="str">
        <v>SC_E_Commerce_VESTA</v>
      </c>
      <c r="E150" t="str">
        <v>Ecommerce</v>
      </c>
      <c r="F150" t="str">
        <v>Ecommerce Easy - Novedad con la aplicacion</v>
      </c>
      <c r="G150" t="str">
        <v>Aquí puedes reportar novedades o incidencias con la aplicación Easy.com</v>
      </c>
      <c r="H150">
        <v>45749.42297453704</v>
      </c>
    </row>
    <row r="151">
      <c r="A151">
        <v>10</v>
      </c>
      <c r="B151" t="str">
        <v>Oscar Ramirez</v>
      </c>
      <c r="C151" t="str">
        <v>Eliminado</v>
      </c>
      <c r="D151" t="str">
        <v>Mesas Especializadas Colombia</v>
      </c>
      <c r="E151" t="str">
        <v>Plan Separe</v>
      </c>
      <c r="F151" t="str">
        <v>Actas de entrega Plan separe</v>
      </c>
      <c r="G151" t="str">
        <v>Aqui puedes reportar novedades de finalización de plan separe 3</v>
      </c>
      <c r="H151">
        <v>45751</v>
      </c>
    </row>
    <row r="152">
      <c r="A152">
        <v>10</v>
      </c>
      <c r="B152" t="str">
        <v>Oscar Ramirez</v>
      </c>
      <c r="C152" t="str">
        <v>Eliminado</v>
      </c>
      <c r="D152" t="str">
        <v>Mesas Especializadas Colombia</v>
      </c>
      <c r="E152" t="str">
        <v>Plan Separe</v>
      </c>
      <c r="F152" t="str">
        <v>Solicitud Análisis Consulta Aplicación Plan Separe</v>
      </c>
      <c r="G152" t="str">
        <v>Aquí puedes hacer solicitudes al proceso de Plan Separe</v>
      </c>
      <c r="H152">
        <v>45751</v>
      </c>
    </row>
    <row r="153">
      <c r="A153">
        <v>10</v>
      </c>
      <c r="B153" t="str">
        <v>Oscar Ramirez</v>
      </c>
      <c r="C153" t="str">
        <v>Eliminado</v>
      </c>
      <c r="D153" t="str">
        <v>Mesas Especializadas Colombia</v>
      </c>
      <c r="E153" t="str">
        <v>Plan Separe</v>
      </c>
      <c r="F153" t="str">
        <v>Falla Aplicación Aplicación Plan Separe</v>
      </c>
      <c r="G153" t="str">
        <v>Aquí puedes reportar problemas al realizar el proceso de Plan Separe</v>
      </c>
      <c r="H153">
        <v>45751</v>
      </c>
    </row>
    <row r="154">
      <c r="A154">
        <v>10</v>
      </c>
      <c r="B154" t="str">
        <v>Oscar Ramirez</v>
      </c>
      <c r="C154" t="str">
        <v>Eliminado</v>
      </c>
      <c r="D154" t="str">
        <v>Mesas Especializadas Colombia</v>
      </c>
      <c r="E154" t="str">
        <v>POS</v>
      </c>
      <c r="F154" t="str">
        <v>Aplicacion -- Problema con carga de cajas</v>
      </c>
      <c r="H154">
        <v>45751</v>
      </c>
    </row>
    <row r="155">
      <c r="A155">
        <v>10</v>
      </c>
      <c r="B155" t="str">
        <v>Oscar Ramirez</v>
      </c>
      <c r="C155" t="str">
        <v>Modificado</v>
      </c>
      <c r="D155" t="str">
        <v>Mesas Especializadas Colombia</v>
      </c>
      <c r="E155" t="str">
        <v>Traductor Precios</v>
      </c>
      <c r="F155" t="str">
        <v>Articulo no existente en caja ARS que en genesix correcto (Precios - Novedades o incidencias con Articulos inexistentes en POS VS Genesix)</v>
      </c>
      <c r="G155" t="str">
        <v>Aquí puedes reportar novedades con Articulos inexistentes en las cajas pero en Genexis esta STOCK-PVP-ACTIVO Y EN MIX TIENDA ok</v>
      </c>
      <c r="H155">
        <v>45751</v>
      </c>
    </row>
    <row r="156">
      <c r="A156">
        <v>10</v>
      </c>
      <c r="B156" t="str">
        <v>Oscar Ramirez</v>
      </c>
      <c r="C156" t="str">
        <v>Creados</v>
      </c>
      <c r="D156" t="str">
        <v>Mesas Especializadas Colombia</v>
      </c>
      <c r="E156" t="str">
        <v>POS</v>
      </c>
      <c r="F156" t="str">
        <v>Articulos Easy - Novedades o incidencias (Articulo no existe)</v>
      </c>
      <c r="G156" t="str">
        <v>Aquí puedes reportar novedades o incidencias con articulos que generen el Mensaje "Articulo no existe" o "Item no disponible para la venta" en el POS</v>
      </c>
      <c r="H156">
        <v>45751</v>
      </c>
    </row>
    <row r="157">
      <c r="A157">
        <v>10</v>
      </c>
      <c r="B157" t="str">
        <v>Oscar Ramirez</v>
      </c>
      <c r="C157" t="str">
        <v>Modificado</v>
      </c>
      <c r="D157" t="str">
        <v>Mesas Especializadas Colombia</v>
      </c>
      <c r="E157" t="str">
        <v>Base de datos</v>
      </c>
      <c r="F157" t="str">
        <v>Base de datos -- Db2 -- Falla</v>
      </c>
      <c r="G157" t="str">
        <v>Desde aquí puedes reportar fallas en Db2</v>
      </c>
      <c r="H157">
        <v>45751</v>
      </c>
    </row>
    <row r="158">
      <c r="A158">
        <v>10</v>
      </c>
      <c r="B158" t="str">
        <v>Oscar Ramirez</v>
      </c>
      <c r="C158" t="str">
        <v>Modificado</v>
      </c>
      <c r="D158" t="str">
        <v>Mesas Especializadas Colombia</v>
      </c>
      <c r="E158" t="str">
        <v>Base de datos</v>
      </c>
      <c r="F158" t="str">
        <v>Base de datos -- Informix -- Falla</v>
      </c>
      <c r="G158" t="str">
        <v>Desde aquí puedes reportar fallas en Informix</v>
      </c>
      <c r="H158">
        <v>45751</v>
      </c>
    </row>
    <row r="159">
      <c r="A159">
        <v>10</v>
      </c>
      <c r="B159" t="str">
        <v>Oscar Ramirez</v>
      </c>
      <c r="C159" t="str">
        <v>Modificado</v>
      </c>
      <c r="D159" t="str">
        <v>Mesas Especializadas Colombia</v>
      </c>
      <c r="E159" t="str">
        <v>Base de datos</v>
      </c>
      <c r="F159" t="str">
        <v>Base de datos -- MySQL -- Falla</v>
      </c>
      <c r="G159" t="str">
        <v>Desde aquí puedes reportar fallas en MySQL</v>
      </c>
      <c r="H159">
        <v>45751</v>
      </c>
    </row>
    <row r="160">
      <c r="A160">
        <v>10</v>
      </c>
      <c r="B160" t="str">
        <v>Oscar Ramirez</v>
      </c>
      <c r="C160" t="str">
        <v>Modificado</v>
      </c>
      <c r="D160" t="str">
        <v>Mesas Especializadas Colombia ( SC_Financiero_Jano)</v>
      </c>
      <c r="E160" t="str">
        <v>POS</v>
      </c>
      <c r="F160" t="str">
        <v>Base de Datos POS Cajas Transaccional reprocesos (Pos Base de Datos - Solicitud Cargue de Transacciones )</v>
      </c>
      <c r="G160" t="str">
        <v>Aquí puedes resalizar una Solicitud de Cargue de Transacciones Pendientes en Pos // Asignar Al Grupo SC_Financiero_Jano</v>
      </c>
      <c r="H160">
        <v>45751</v>
      </c>
    </row>
    <row r="161">
      <c r="A161">
        <v>10</v>
      </c>
      <c r="B161" t="str">
        <v>Oscar Ramirez</v>
      </c>
      <c r="C161" t="str">
        <v>Modificado</v>
      </c>
      <c r="D161" t="str">
        <v>Mesas Especializadas Colombia (SC_Financiero_Jano_SCV_Proyectos)</v>
      </c>
      <c r="E161" t="str">
        <v>POS</v>
      </c>
      <c r="F161" t="str">
        <v>Base de Datos Transaccional -- No se genera reportes(Jano - Solicitud reporte Bases de Datos)</v>
      </c>
      <c r="G161" t="str">
        <v>Aquí puedes Solitar Reportes fiscales en Jano //asignar a Grupo resolutor de SC_Financiero_Jano_SCV_Proyectos</v>
      </c>
      <c r="H161">
        <v>45751</v>
      </c>
    </row>
    <row r="162">
      <c r="A162">
        <v>10</v>
      </c>
      <c r="B162" t="str">
        <v>Oscar Ramirez</v>
      </c>
      <c r="C162" t="str">
        <v>Eliminado</v>
      </c>
      <c r="D162" t="str">
        <v>Mesas Especializadas Colombia</v>
      </c>
      <c r="E162" t="str">
        <v>POS</v>
      </c>
      <c r="F162" t="str">
        <v>Base de Datos Transaccional -- Parametrizacion</v>
      </c>
      <c r="H162">
        <v>45751</v>
      </c>
    </row>
    <row r="163">
      <c r="A163">
        <v>10</v>
      </c>
      <c r="B163" t="str">
        <v>Oscar Ramirez</v>
      </c>
      <c r="C163" t="str">
        <v>Eliminado</v>
      </c>
      <c r="D163" t="str">
        <v>Mesas Especializadas Colombia</v>
      </c>
      <c r="E163" t="str">
        <v>POS</v>
      </c>
      <c r="F163" t="str">
        <v>Base de Datos Transaccional -- Solicitud Análisis</v>
      </c>
      <c r="H163">
        <v>45751</v>
      </c>
    </row>
    <row r="164">
      <c r="A164">
        <v>10</v>
      </c>
      <c r="B164" t="str">
        <v>Oscar Ramirez</v>
      </c>
      <c r="C164" t="str">
        <v>Eliminado</v>
      </c>
      <c r="D164" t="str">
        <v>Mesas Especializadas Colombia</v>
      </c>
      <c r="E164" t="str">
        <v>POS</v>
      </c>
      <c r="F164" t="str">
        <v>Blanqueo Pin cajero línea de cajas</v>
      </c>
      <c r="G164" t="str">
        <v>Aquí puedes solicitar reset; reseto intentos fallidos y blanqueo de pin cajero o web tplinux POS</v>
      </c>
      <c r="H164">
        <v>45751</v>
      </c>
    </row>
    <row r="165">
      <c r="A165">
        <v>10</v>
      </c>
      <c r="B165" t="str">
        <v>Oscar Ramirez</v>
      </c>
      <c r="C165" t="str">
        <v>Eliminado</v>
      </c>
      <c r="D165" t="str">
        <v>Mesas Especializadas Colombia</v>
      </c>
      <c r="E165" t="str">
        <v>POS</v>
      </c>
      <c r="F165" t="str">
        <v>Blanqueo Supervisores ARS CAJAS</v>
      </c>
      <c r="G165" t="str">
        <v>Aquí puedes reportar blanqueo de usuario SUPERVISOR cajas en sistema POS NCR ARS</v>
      </c>
      <c r="H165">
        <v>45751</v>
      </c>
    </row>
    <row r="166">
      <c r="A166">
        <v>10</v>
      </c>
      <c r="B166" t="str">
        <v>Oscar Ramirez</v>
      </c>
      <c r="C166" t="str">
        <v>Modificado</v>
      </c>
      <c r="D166" t="str">
        <v>Mesas Especializadas Colombia</v>
      </c>
      <c r="E166" t="str">
        <v>POS</v>
      </c>
      <c r="F166" t="str">
        <v>Caja menor - Novedades o incidencias</v>
      </c>
      <c r="G166" t="str">
        <v>Aqui puedes reportar novedades o incidencias con los recaudos de caja menor desde linea de cajas</v>
      </c>
      <c r="H166">
        <v>45751</v>
      </c>
    </row>
    <row r="167">
      <c r="A167">
        <v>10</v>
      </c>
      <c r="B167" t="str">
        <v>Oscar Ramirez</v>
      </c>
      <c r="C167" t="str">
        <v>Modificado</v>
      </c>
      <c r="D167" t="str">
        <v>Mesas Especializadas Colombia</v>
      </c>
      <c r="E167" t="str">
        <v>Soporte de Ventas</v>
      </c>
      <c r="F167" t="str">
        <v>Cliente Único Aplicación Caída (IM - Cliente Unico)</v>
      </c>
      <c r="G167" t="str">
        <v>Aquí puedes reportar novedades o incidencias con la aplicación Cliente Unico</v>
      </c>
      <c r="H167">
        <v>45751</v>
      </c>
    </row>
    <row r="168">
      <c r="A168">
        <v>10</v>
      </c>
      <c r="B168" t="str">
        <v>Oscar Ramirez</v>
      </c>
      <c r="C168" t="str">
        <v>Eliminado</v>
      </c>
      <c r="D168" t="str">
        <v>Mesas Especializadas Colombia</v>
      </c>
      <c r="E168" t="str">
        <v>Cola de Impresion</v>
      </c>
      <c r="F168" t="str">
        <v>Cola de Impresion -- ABM</v>
      </c>
      <c r="H168">
        <v>45751</v>
      </c>
    </row>
    <row r="169">
      <c r="A169">
        <v>10</v>
      </c>
      <c r="B169" t="str">
        <v>Oscar Ramirez</v>
      </c>
      <c r="C169" t="str">
        <v>Eliminado</v>
      </c>
      <c r="D169" t="str">
        <v>Mesas Especializadas Colombia</v>
      </c>
      <c r="E169" t="str">
        <v>Fidelidad</v>
      </c>
      <c r="F169" t="str">
        <v>Configuraciones WAC descuentos</v>
      </c>
      <c r="G169" t="str">
        <v>Aquí puedes solicitar desbloqueo de usuario; modificaciones adiciones para montaje de eventos; programas; medios de pago; bines en la aplicación WAC descuentos</v>
      </c>
      <c r="H169">
        <v>45751</v>
      </c>
    </row>
    <row r="170">
      <c r="A170">
        <v>10</v>
      </c>
      <c r="B170" t="str">
        <v>Oscar Ramirez</v>
      </c>
      <c r="C170" t="str">
        <v>Modificado</v>
      </c>
      <c r="D170" t="str">
        <v>Mesas Especializadas Colombia</v>
      </c>
      <c r="E170" t="str">
        <v>POS</v>
      </c>
      <c r="F170" t="str">
        <v>Consulta Web Front (Web Front - Consulta de Ventas y/o Precios)</v>
      </c>
      <c r="G170" t="str">
        <v>Aquí puedes solicitar consultas de ventas; precios; cajeros; ventas por caja; perfil cajeros en la aplicaciónWeb Front POS</v>
      </c>
      <c r="H170">
        <v>45751</v>
      </c>
    </row>
    <row r="171">
      <c r="A171">
        <v>10</v>
      </c>
      <c r="B171" t="str">
        <v>Oscar Ramirez</v>
      </c>
      <c r="C171" t="str">
        <v>Modificado</v>
      </c>
      <c r="D171" t="str">
        <v>Mesas Especializadas Colombia</v>
      </c>
      <c r="E171" t="str">
        <v>Convenios/Creditos especiales</v>
      </c>
      <c r="F171" t="str">
        <v>Consulta-Convenios/Creditos especiales (Creditos Especiales - Consulta-Convenios)</v>
      </c>
      <c r="G171" t="str">
        <v>Aquí puedes solicitar consulta o estado de Cliente; cupo de convenios y creditos</v>
      </c>
      <c r="H171">
        <v>45751</v>
      </c>
    </row>
    <row r="172">
      <c r="A172">
        <v>10</v>
      </c>
      <c r="B172" t="str">
        <v>Oscar Ramirez</v>
      </c>
      <c r="C172" t="str">
        <v>Modificado</v>
      </c>
      <c r="D172" t="str">
        <v>Mesas Especializadas Colombia (Soporte_Onsite_BOGOTA)</v>
      </c>
      <c r="E172" t="str">
        <v>POS</v>
      </c>
      <c r="F172" t="str">
        <v>Controlador -- Parametrizacion (POS - Instalacion servidor Controlador tienda)</v>
      </c>
      <c r="G172" t="str">
        <v>Aquí puedes Solicitar la Parametrizacion y/o instalacion de un Controlador de tienda //solo para Sistemas</v>
      </c>
      <c r="H172">
        <v>45751</v>
      </c>
    </row>
    <row r="173">
      <c r="A173">
        <v>10</v>
      </c>
      <c r="B173" t="str">
        <v>Oscar Ramirez</v>
      </c>
      <c r="C173" t="str">
        <v>Modificado</v>
      </c>
      <c r="D173" t="str">
        <v>Mesas Especializadas Colombia</v>
      </c>
      <c r="E173" t="str">
        <v>B2B - Cencoline</v>
      </c>
      <c r="F173" t="str">
        <v>Datos no disponibles en la Aplicación B2B (B2B - Datos no disponibles en la Aplicación )</v>
      </c>
      <c r="G173" t="str">
        <v>Aquí puedes reportar novedades o incidencias cuando no se visualizan los datos en la aplicación B2B</v>
      </c>
      <c r="H173">
        <v>45751</v>
      </c>
    </row>
    <row r="174">
      <c r="A174">
        <v>10</v>
      </c>
      <c r="B174" t="str">
        <v>Oscar Ramirez</v>
      </c>
      <c r="C174" t="str">
        <v>Modificado</v>
      </c>
      <c r="D174" t="str">
        <v>Mesas Especializadas Colombia</v>
      </c>
      <c r="E174" t="str">
        <v>Fidelidad</v>
      </c>
      <c r="F174" t="str">
        <v>Descuentos-Promociones-cupones (POS - Revision Actualizacion Descuentos Promociones)</v>
      </c>
      <c r="G174" t="str">
        <v>Aquí pues solicitar revision de descuento y/o Cupones que no pasan en cajas</v>
      </c>
      <c r="H174">
        <v>45751</v>
      </c>
    </row>
    <row r="175">
      <c r="A175">
        <v>10</v>
      </c>
      <c r="B175" t="str">
        <v>Oscar Ramirez</v>
      </c>
      <c r="C175" t="str">
        <v>Modificado</v>
      </c>
      <c r="D175" t="str">
        <v>Mesas Especializadas Colombia</v>
      </c>
      <c r="E175" t="str">
        <v>Control M</v>
      </c>
      <c r="F175" t="str">
        <v>Ejecución Ondemand Por Demanda JOB Control M (Control M - Ejecución Ondemand Por Demanda JOB)</v>
      </c>
      <c r="G175" t="str">
        <v>Aquí podra solicitar Ejecuciones Por Demanda Procesos/Reproceso de jobs en control m; Re run; Hold; ejecucion de precios por demanda;detención de procesos en control M</v>
      </c>
      <c r="H175">
        <v>45751</v>
      </c>
    </row>
    <row r="176">
      <c r="A176">
        <v>10</v>
      </c>
      <c r="B176" t="str">
        <v>Oscar Ramirez</v>
      </c>
      <c r="C176" t="str">
        <v>Modificado</v>
      </c>
      <c r="D176" t="str">
        <v>Mesas Especializadas Colombia</v>
      </c>
      <c r="E176" t="str">
        <v>Fidelidad</v>
      </c>
      <c r="F176" t="str">
        <v>EMPLEADOS Descuentos dinamicas avances (Descuentos de Empleados - Solucitud revision)</v>
      </c>
      <c r="G176" t="str">
        <v>Aquí pues solicitar revisión de descuento EMPLEADO; cupo; cumpleaños; maternidad antiguedad Credito empleadoetc.</v>
      </c>
      <c r="H176">
        <v>45751</v>
      </c>
    </row>
    <row r="177">
      <c r="A177">
        <v>10</v>
      </c>
      <c r="B177" t="str">
        <v>Oscar Ramirez</v>
      </c>
      <c r="C177" t="str">
        <v>Modificado</v>
      </c>
      <c r="D177" t="str">
        <v>Mesas Especializadas Colombia</v>
      </c>
      <c r="E177" t="str">
        <v>POS</v>
      </c>
      <c r="F177" t="str">
        <v>EPOS Ecommerce ARS (Servicio EPOS Ecommerce ARS - Novedades o incidencias)</v>
      </c>
      <c r="G177" t="str">
        <v>Aqui puedes reporta novedades o incidencias referentes al servicio de EPOS ARS</v>
      </c>
      <c r="H177">
        <v>45751</v>
      </c>
    </row>
    <row r="178">
      <c r="A178">
        <v>10</v>
      </c>
      <c r="B178" t="str">
        <v>Oscar Ramirez</v>
      </c>
      <c r="C178" t="str">
        <v>Modificado</v>
      </c>
      <c r="D178" t="str">
        <v>Mesas Especializadas Colombia</v>
      </c>
      <c r="E178" t="str">
        <v>MiLocal</v>
      </c>
      <c r="F178" t="str">
        <v>Falla al generar la impresión de etiquetas (Impresión Peroques/Flejes/Usuarios -Novedades o incidencias)</v>
      </c>
      <c r="G178" t="str">
        <v>Aquí puedes reportar novedades o incidencias al momento de imprimir la etiqueta de un producto</v>
      </c>
      <c r="H178">
        <v>45751</v>
      </c>
    </row>
    <row r="179">
      <c r="A179">
        <v>10</v>
      </c>
      <c r="B179" t="str">
        <v>Oscar Ramirez</v>
      </c>
      <c r="C179" t="str">
        <v>Eliminado</v>
      </c>
      <c r="D179" t="str">
        <v>Mesas Especializadas Colombia</v>
      </c>
      <c r="E179" t="str">
        <v>Plan Separe</v>
      </c>
      <c r="F179" t="str">
        <v>Falla Aplicación Aplicación Plan Separe</v>
      </c>
      <c r="G179" t="str">
        <v>Aquí puedes reportar problemas al realizar el proceso de Plan Separe</v>
      </c>
      <c r="H179">
        <v>45751</v>
      </c>
    </row>
    <row r="180">
      <c r="A180">
        <v>10</v>
      </c>
      <c r="B180" t="str">
        <v>Oscar Ramirez</v>
      </c>
      <c r="C180" t="str">
        <v>Modificado</v>
      </c>
      <c r="D180" t="str">
        <v>Mesas Especializadas Colombia</v>
      </c>
      <c r="E180" t="str">
        <v>Convenios/Creditos especiales</v>
      </c>
      <c r="F180" t="str">
        <v>Falla Convenios Creditos especiales medios pago (Convenios - Novedades o incidentes)</v>
      </c>
      <c r="G180" t="str">
        <v>Aquí puedes Reportar Novedades o incidencias en pago con convenios y/o creditos en Pos</v>
      </c>
      <c r="H180">
        <v>45751</v>
      </c>
    </row>
    <row r="181">
      <c r="A181">
        <v>10</v>
      </c>
      <c r="B181" t="str">
        <v>Oscar Ramirez</v>
      </c>
      <c r="C181" t="str">
        <v>Modificado</v>
      </c>
      <c r="D181" t="str">
        <v>Mesas Especializadas Colombia</v>
      </c>
      <c r="E181" t="str">
        <v>Fidelidad</v>
      </c>
      <c r="F181" t="str">
        <v>Falla Descuento -- Promociones/Cupones (Promociones/Cupones - Novedades o incidencias)</v>
      </c>
      <c r="G181" t="str">
        <v>Aquí puedes reportar Novedades o incidencias en cajas por descuentos que no aplican</v>
      </c>
      <c r="H181">
        <v>45751</v>
      </c>
    </row>
    <row r="182">
      <c r="A182">
        <v>10</v>
      </c>
      <c r="B182" t="str">
        <v>Oscar Ramirez</v>
      </c>
      <c r="C182" t="str">
        <v>Modificado</v>
      </c>
      <c r="D182" t="str">
        <v>Mesas Especializadas Colombia</v>
      </c>
      <c r="E182" t="str">
        <v>Nota de Credito</v>
      </c>
      <c r="F182" t="str">
        <v>Falla Devoluciones POS-Nota Cambio/Credito (Devoluciones POS nota Cambio/Credito - Novedades o incidencias)</v>
      </c>
      <c r="G182" t="str">
        <v>Aquí puedes reportar Novedades o incidencias en generacion de notas cambio o nota credito</v>
      </c>
      <c r="H182">
        <v>45751</v>
      </c>
    </row>
    <row r="183">
      <c r="A183">
        <v>10</v>
      </c>
      <c r="B183" t="str">
        <v>Oscar Ramirez</v>
      </c>
      <c r="C183" t="str">
        <v>Modificado</v>
      </c>
      <c r="D183" t="str">
        <v>Mesas Especializadas Colombia (SC_GH_Nomina)</v>
      </c>
      <c r="E183" t="str">
        <v>Informa</v>
      </c>
      <c r="F183" t="str">
        <v>Falla Servidor - Informa Nomina (Informa Nomina - Novedades o incidencias)</v>
      </c>
      <c r="G183" t="str">
        <v>Aquí puedes solicitar la revision del servidor tienes problemas con el acceso; lentitud o bloqueos</v>
      </c>
      <c r="H183">
        <v>45751</v>
      </c>
    </row>
    <row r="184">
      <c r="A184">
        <v>10</v>
      </c>
      <c r="B184" t="str">
        <v>Oscar Ramirez</v>
      </c>
      <c r="C184" t="str">
        <v>Modificado</v>
      </c>
      <c r="D184" t="str">
        <v>Mesas Especializadas Colombia (SC_GH_Nomina)</v>
      </c>
      <c r="E184" t="str">
        <v>Reloj Control</v>
      </c>
      <c r="F184" t="str">
        <v>Falla Servidor - Nomiplus (Nomiplus - novedades o incidencias)//enviar a GPR "SC_GH"</v>
      </c>
      <c r="G184" t="str">
        <v>Aquí puedes solicitar la revision por error en el acceso al Servidor donde se bajan los marcajes en la Sede Admon</v>
      </c>
      <c r="H184">
        <v>45751</v>
      </c>
    </row>
    <row r="185">
      <c r="A185">
        <v>10</v>
      </c>
      <c r="B185" t="str">
        <v>Oscar Ramirez</v>
      </c>
      <c r="C185" t="str">
        <v>Modificado</v>
      </c>
      <c r="D185" t="str">
        <v>Mesas Especializadas Colombia (SC_GH_Nomina)</v>
      </c>
      <c r="E185" t="str">
        <v>Portal Empleado</v>
      </c>
      <c r="F185" t="str">
        <v>Falla Servidor - Portal del empleado (Portal del Empleado - Novedades o incidencias)</v>
      </c>
      <c r="G185" t="str">
        <v>Aquí puedes solicitar la revision del servidor se tienes problemas de lentitud.</v>
      </c>
      <c r="H185">
        <v>45751</v>
      </c>
    </row>
    <row r="186">
      <c r="A186">
        <v>10</v>
      </c>
      <c r="B186" t="str">
        <v>Oscar Ramirez</v>
      </c>
      <c r="C186" t="str">
        <v>Eliminado</v>
      </c>
      <c r="D186" t="str">
        <v>Mesas Especializadas Colombia</v>
      </c>
      <c r="E186" t="str">
        <v>BI</v>
      </c>
      <c r="F186" t="str">
        <v>Falla Servidor POS-BI Amadon</v>
      </c>
      <c r="G186" t="str">
        <v>Aquí puedes reportar falla en servidor o servicios BI amadon POS</v>
      </c>
      <c r="H186">
        <v>45751</v>
      </c>
    </row>
    <row r="187">
      <c r="A187">
        <v>10</v>
      </c>
      <c r="B187" t="str">
        <v>Oscar Ramirez</v>
      </c>
      <c r="C187" t="str">
        <v>Modificado</v>
      </c>
      <c r="D187" t="str">
        <v>Mesas Especializadas Colombia (SC_GH_Nomina)</v>
      </c>
      <c r="E187" t="str">
        <v>Tributarios</v>
      </c>
      <c r="F187" t="str">
        <v>Generación Reportes Fiscales/Solicitud interfaces y reportes de cifra POS (JANO - Solicitud de Reportes de Cifra de venta)</v>
      </c>
      <c r="G187" t="str">
        <v>Aquí podrá hacer las solicitudes de reportes de Centralización Y Reproceso Diferencias para interfaces POS</v>
      </c>
      <c r="H187">
        <v>45751</v>
      </c>
    </row>
    <row r="188">
      <c r="A188">
        <v>10</v>
      </c>
      <c r="B188" t="str">
        <v>Oscar Ramirez</v>
      </c>
      <c r="C188" t="str">
        <v>Modificado</v>
      </c>
      <c r="D188" t="str">
        <v>Mesas Especializadas Colombia (SC_Financiero_Jano)</v>
      </c>
      <c r="E188" t="str">
        <v>Genesix</v>
      </c>
      <c r="F188" t="str">
        <v>Genesix - Novedades o requerimientos con impresiones (Impresión Genesix - novedades o incidencias)</v>
      </c>
      <c r="G188" t="str">
        <v>Aquí puedes reportar novedades o incidencias de impresio o solicitar creacion de nuevas impresoras en la aplicacion Genesix</v>
      </c>
      <c r="H188">
        <v>45751</v>
      </c>
    </row>
    <row r="189">
      <c r="A189">
        <v>10</v>
      </c>
      <c r="B189" t="str">
        <v>Oscar Ramirez</v>
      </c>
      <c r="C189" t="str">
        <v>Modificado</v>
      </c>
      <c r="D189" t="str">
        <v>Mesas Especializadas Colombia</v>
      </c>
      <c r="E189" t="str">
        <v>Medios de Pago</v>
      </c>
      <c r="F189" t="str">
        <v>IM - medio de pago Vanti- Brilla</v>
      </c>
      <c r="G189" t="str">
        <v>Aqui puedes reportar IM asociados con Brilla y Vanty</v>
      </c>
      <c r="H189">
        <v>45751</v>
      </c>
    </row>
    <row r="190">
      <c r="A190">
        <v>10</v>
      </c>
      <c r="B190" t="str">
        <v>Oscar Ramirez</v>
      </c>
      <c r="C190" t="str">
        <v>Modificado</v>
      </c>
      <c r="D190" t="str">
        <v>Mesas Especializadas Colombia</v>
      </c>
      <c r="E190" t="str">
        <v>POS</v>
      </c>
      <c r="F190" t="str">
        <v>IM Web Smart View Co (IM - Web Smart View Co)</v>
      </c>
      <c r="G190" t="str">
        <v>Aqui Puedes reportar incidentes referente a la aplicacion de monitoreo</v>
      </c>
      <c r="H190">
        <v>45751</v>
      </c>
    </row>
    <row r="191">
      <c r="A191">
        <v>10</v>
      </c>
      <c r="B191" t="str">
        <v>Oscar Ramirez</v>
      </c>
      <c r="C191" t="str">
        <v>Modificado</v>
      </c>
      <c r="D191" t="str">
        <v>Mesas Especializadas Colombia</v>
      </c>
      <c r="E191" t="str">
        <v>EFT Recaudos</v>
      </c>
      <c r="F191" t="str">
        <v>IM Bono secretaria medio pago (IM - Bonos Secretaria; Compensar y/o Rappi)</v>
      </c>
      <c r="G191" t="str">
        <v>Aquí puedes informar sobre un incidente mayor realacionado con fallas en el medio de pago bono de secretaria;Compensar y/o Rappi</v>
      </c>
      <c r="H191">
        <v>45751</v>
      </c>
    </row>
    <row r="192">
      <c r="A192">
        <v>10</v>
      </c>
      <c r="B192" t="str">
        <v>Oscar Ramirez</v>
      </c>
      <c r="C192" t="str">
        <v>Modificado</v>
      </c>
      <c r="D192" t="str">
        <v>Mesas Especializadas Colombia</v>
      </c>
      <c r="E192" t="str">
        <v>Gift Card</v>
      </c>
      <c r="F192" t="str">
        <v>IM Falla Gift Card-Tarjeta de Regalo/GifCard (IM - Gift Card-Tarjeta de Regalo/GifCard)</v>
      </c>
      <c r="G192" t="str">
        <v>Falla en novedades en paso de Tarjeta regalo o GifCard</v>
      </c>
      <c r="H192">
        <v>45751</v>
      </c>
    </row>
    <row r="193">
      <c r="A193">
        <v>10</v>
      </c>
      <c r="B193" t="str">
        <v>Oscar Ramirez</v>
      </c>
      <c r="C193" t="str">
        <v>Modificado</v>
      </c>
      <c r="D193" t="str">
        <v>Mesas Especializadas Colombia</v>
      </c>
      <c r="E193" t="str">
        <v>POS</v>
      </c>
      <c r="F193" t="str">
        <v>IM Falla POS Co(IM - Venta POS )</v>
      </c>
      <c r="G193" t="str">
        <v>Aqui puedes repotar un incidente que afecte la operatividad en puntos de venta</v>
      </c>
      <c r="H193">
        <v>45751</v>
      </c>
    </row>
    <row r="194">
      <c r="A194">
        <v>10</v>
      </c>
      <c r="B194" t="str">
        <v>Oscar Ramirez</v>
      </c>
      <c r="C194" t="str">
        <v>Modificado</v>
      </c>
      <c r="D194" t="str">
        <v>Mesas Especializadas Colombia</v>
      </c>
      <c r="E194" t="str">
        <v>IM POS NCR (ARS)</v>
      </c>
      <c r="F194" t="str">
        <v>IM POS NCR (ARS) (IM - Pos NCR (ARS))</v>
      </c>
      <c r="G194" t="str">
        <v>Aqui se reportan IM relacionados con Supermercados y Mejoramiento del Hogar</v>
      </c>
      <c r="H194">
        <v>45751</v>
      </c>
    </row>
    <row r="195">
      <c r="A195">
        <v>10</v>
      </c>
      <c r="B195" t="str">
        <v>Oscar Ramirez</v>
      </c>
      <c r="C195" t="str">
        <v>Modificado</v>
      </c>
      <c r="D195" t="str">
        <v>Mesas Especializadas Colombia</v>
      </c>
      <c r="E195" t="str">
        <v>POS</v>
      </c>
      <c r="F195" t="str">
        <v>IM WebAtencion al clienteATC CO (IM - WebAtencion al clienteATC CO )</v>
      </c>
      <c r="G195" t="str">
        <v>Aquí puedes declarar un incidente mayor critico de en relacion al modulo de ATC</v>
      </c>
      <c r="H195">
        <v>45751</v>
      </c>
    </row>
    <row r="196">
      <c r="A196">
        <v>10</v>
      </c>
      <c r="B196" t="str">
        <v>Oscar Ramirez</v>
      </c>
      <c r="C196" t="str">
        <v>Modificado</v>
      </c>
      <c r="D196" t="str">
        <v>Mesas Especializadas Colombia</v>
      </c>
      <c r="E196" t="str">
        <v>MiLocal</v>
      </c>
      <c r="F196" t="str">
        <v>Impresora requerida no disponible (Impresora - Asignacion )</v>
      </c>
      <c r="G196" t="str">
        <v>Aquí puedes reportar cuando no se visualice la impresora que requieres; o que no esté disponible ninguna impresora</v>
      </c>
      <c r="H196">
        <v>45751</v>
      </c>
    </row>
    <row r="197">
      <c r="A197">
        <v>10</v>
      </c>
      <c r="B197" t="str">
        <v>Oscar Ramirez</v>
      </c>
      <c r="C197" t="str">
        <v>Eliminado</v>
      </c>
      <c r="D197" t="str">
        <v>Mesas Especializadas Colombia</v>
      </c>
      <c r="E197" t="str">
        <v>Modulo Seguridad</v>
      </c>
      <c r="F197" t="str">
        <v>Incidentes Seguridad de la Información Datafonos POS PCI/DSS</v>
      </c>
      <c r="G197" t="str">
        <v>Aquí Puedes reportar incidentes de seguridad en los datafonos POS que se tienen operando en las tiendas (Norma PCI/DSS)</v>
      </c>
      <c r="H197">
        <v>45751</v>
      </c>
    </row>
    <row r="198">
      <c r="A198">
        <v>10</v>
      </c>
      <c r="B198" t="str">
        <v>Oscar Ramirez</v>
      </c>
      <c r="C198" t="str">
        <v>Eliminado</v>
      </c>
      <c r="D198" t="str">
        <v>Mesas Especializadas Colombia</v>
      </c>
      <c r="E198" t="str">
        <v>MiLocal</v>
      </c>
      <c r="F198" t="str">
        <v>Inconsistencia en la información app vs otros sistemas</v>
      </c>
      <c r="G198" t="str">
        <v>Aquí puedes reportar cuando se presente diferencias en la información entre la app y los sistemas: Tplinux y/o Genesix</v>
      </c>
      <c r="H198">
        <v>45751</v>
      </c>
    </row>
    <row r="199">
      <c r="A199">
        <v>10</v>
      </c>
      <c r="B199" t="str">
        <v>Oscar Ramirez</v>
      </c>
      <c r="C199" t="str">
        <v>Modificado</v>
      </c>
      <c r="D199" t="str">
        <v>Mesas Especializadas Colombia</v>
      </c>
      <c r="E199" t="str">
        <v>Fidelidad</v>
      </c>
      <c r="F199" t="str">
        <v>Mi Promo Cuponera Digital (Mi promo cuponera digital - Novedades o incidencias)</v>
      </c>
      <c r="G199" t="str">
        <v>Aquí puedes reportar novedades o incidencias relacionados con Mi promo y cuponera digital</v>
      </c>
      <c r="H199">
        <v>45751</v>
      </c>
    </row>
    <row r="200">
      <c r="A200">
        <v>10</v>
      </c>
      <c r="B200" t="str">
        <v>Oscar Ramirez</v>
      </c>
      <c r="C200" t="str">
        <v>Modificado</v>
      </c>
      <c r="D200" t="str">
        <v>Mesas Especializadas Colombia</v>
      </c>
      <c r="E200" t="str">
        <v>POS</v>
      </c>
      <c r="F200" t="str">
        <v>Motor de descuentos -- Falla Clientes (CEM / Descuentos clientes -Novedades o incidencias)</v>
      </c>
      <c r="G200" t="str">
        <v>Aquí puedes reportar novedad o incidencias con CEM y descuentos Clientes</v>
      </c>
      <c r="H200">
        <v>45751</v>
      </c>
    </row>
    <row r="201">
      <c r="A201">
        <v>10</v>
      </c>
      <c r="B201" t="str">
        <v>Oscar Ramirez</v>
      </c>
      <c r="C201" t="str">
        <v>Modificado</v>
      </c>
      <c r="D201" t="str">
        <v>Mesas Especializadas Colombia</v>
      </c>
      <c r="E201" t="str">
        <v>POS</v>
      </c>
      <c r="F201" t="str">
        <v>Motor de descuentos -- Falla Server POS (SERVER POS (CEM) - Novedades o incidencias)</v>
      </c>
      <c r="G201" t="str">
        <v>Aquí puedes reportar caida de servidor motor descuentos (CEM)</v>
      </c>
      <c r="H201">
        <v>45751</v>
      </c>
    </row>
    <row r="202">
      <c r="A202">
        <v>10</v>
      </c>
      <c r="B202" t="str">
        <v>Oscar Ramirez</v>
      </c>
      <c r="C202" t="str">
        <v>Modificado</v>
      </c>
      <c r="D202" t="str">
        <v>Mesas Especializadas Colombia</v>
      </c>
      <c r="E202" t="str">
        <v>Pin Virtual</v>
      </c>
      <c r="F202" t="str">
        <v>Novedades de Pin Virtual (Pines Virtuales - Novedades o incidencias)</v>
      </c>
      <c r="G202" t="str">
        <v>Aquí puedes reportar novedades o incidencias de medio de pago pin virtual en línea de cajas</v>
      </c>
      <c r="H202">
        <v>45751</v>
      </c>
    </row>
    <row r="203">
      <c r="A203">
        <v>10</v>
      </c>
      <c r="B203" t="str">
        <v>Oscar Ramirez</v>
      </c>
      <c r="C203" t="str">
        <v>Eliminado</v>
      </c>
      <c r="D203" t="str">
        <v>Mesas Especializadas Colombia</v>
      </c>
      <c r="E203" t="str">
        <v>Fidelidad</v>
      </c>
      <c r="F203" t="str">
        <v>Parametrizacion Descuentos promociones/cupones</v>
      </c>
      <c r="G203" t="str">
        <v>Aquí pues solicitar ajustes; modificacion en eventos de descuentos o promociones</v>
      </c>
      <c r="H203">
        <v>45751</v>
      </c>
    </row>
    <row r="204">
      <c r="A204">
        <v>10</v>
      </c>
      <c r="B204" t="str">
        <v>Oscar Ramirez</v>
      </c>
      <c r="C204" t="str">
        <v>Eliminado</v>
      </c>
      <c r="D204" t="str">
        <v>Mesas Especializadas Colombia</v>
      </c>
      <c r="E204" t="str">
        <v>POS</v>
      </c>
      <c r="F204" t="str">
        <v>Performance/lentitud novedad en servicio TpLinux</v>
      </c>
      <c r="G204" t="str">
        <v>Aquí reporta lentitud o fallas en el sistema tplinux pos o servidor</v>
      </c>
      <c r="H204">
        <v>45751</v>
      </c>
    </row>
    <row r="205">
      <c r="A205">
        <v>10</v>
      </c>
      <c r="B205" t="str">
        <v>Oscar Ramirez</v>
      </c>
      <c r="C205" t="str">
        <v>Modificado</v>
      </c>
      <c r="D205" t="str">
        <v>Mesas Especializadas Colombia</v>
      </c>
      <c r="E205" t="str">
        <v>Soporte de Ventas</v>
      </c>
      <c r="F205" t="str">
        <v>Portal venta empresa SM co (Portal venta empresa SM - Novedades o incidencias)</v>
      </c>
      <c r="G205" t="str">
        <v>Aqui puedes reportar Novedades o incidencias referente al portal venta empresas colombia</v>
      </c>
      <c r="H205">
        <v>45751</v>
      </c>
    </row>
    <row r="206">
      <c r="A206">
        <v>10</v>
      </c>
      <c r="B206" t="str">
        <v>Oscar Ramirez</v>
      </c>
      <c r="C206" t="str">
        <v>Modificado</v>
      </c>
      <c r="D206" t="str">
        <v>Mesas Especializadas Colombia</v>
      </c>
      <c r="E206" t="str">
        <v>POS</v>
      </c>
      <c r="F206" t="str">
        <v>POS-datafono(test) (POS/Datafono - Novedades o incidencias)</v>
      </c>
      <c r="G206" t="str">
        <v>aqui puedes reportar Novedades o incidencias relacionado con los datatafonos de las pos</v>
      </c>
      <c r="H206">
        <v>45751</v>
      </c>
    </row>
    <row r="207">
      <c r="A207">
        <v>10</v>
      </c>
      <c r="B207" t="str">
        <v>Oscar Ramirez</v>
      </c>
      <c r="C207" t="str">
        <v>Eliminado</v>
      </c>
      <c r="D207" t="str">
        <v>Mesas Especializadas Colombia</v>
      </c>
      <c r="E207" t="str">
        <v>BI</v>
      </c>
      <c r="F207" t="str">
        <v>Power BI - Solicitar instalación Desktop</v>
      </c>
      <c r="H207">
        <v>45751</v>
      </c>
    </row>
    <row r="208">
      <c r="A208">
        <v>10</v>
      </c>
      <c r="B208" t="str">
        <v>Oscar Ramirez</v>
      </c>
      <c r="C208" t="str">
        <v>Eliminado</v>
      </c>
      <c r="D208" t="str">
        <v>Mesas Especializadas Colombia</v>
      </c>
      <c r="E208" t="str">
        <v>POS</v>
      </c>
      <c r="F208" t="str">
        <v>Precios -- ABM</v>
      </c>
      <c r="H208">
        <v>45751</v>
      </c>
    </row>
    <row r="209">
      <c r="A209">
        <v>10</v>
      </c>
      <c r="B209" t="str">
        <v>Oscar Ramirez</v>
      </c>
      <c r="C209" t="str">
        <v>Eliminado</v>
      </c>
      <c r="D209" t="str">
        <v>Mesas Especializadas Colombia</v>
      </c>
      <c r="E209" t="str">
        <v>POS</v>
      </c>
      <c r="F209" t="str">
        <v>Precios -- Procesos / Reprocesos</v>
      </c>
      <c r="H209">
        <v>45751</v>
      </c>
    </row>
    <row r="210">
      <c r="A210">
        <v>10</v>
      </c>
      <c r="B210" t="str">
        <v>Oscar Ramirez</v>
      </c>
      <c r="C210" t="str">
        <v>Modificado</v>
      </c>
      <c r="D210" t="str">
        <v>Mesas Especializadas Colombia</v>
      </c>
      <c r="E210" t="str">
        <v>POS</v>
      </c>
      <c r="F210" t="str">
        <v>Precios Solicitud Análisis Revisión Precios-Novedades (Precios - Solicitud Analasis y/o revision)</v>
      </c>
      <c r="G210" t="str">
        <v>Aquí puedes reportar Novedades o incidencias en la aplicación de precios en POS-Cajas</v>
      </c>
      <c r="H210">
        <v>45751</v>
      </c>
    </row>
    <row r="211">
      <c r="A211">
        <v>10</v>
      </c>
      <c r="B211" t="str">
        <v>Oscar Ramirez</v>
      </c>
      <c r="C211" t="str">
        <v>Modificado</v>
      </c>
      <c r="D211" t="str">
        <v>Mesas Especializadas Colombia</v>
      </c>
      <c r="E211" t="str">
        <v>Zona TEC</v>
      </c>
      <c r="F211" t="str">
        <v>Problemas en la aplicación de Zona TEC (Zona TEC - Novedades o incidencias)</v>
      </c>
      <c r="G211" t="str">
        <v>Desde aquí puedes reportar novedadeso incidencias relacionados con Zona TEC</v>
      </c>
      <c r="H211">
        <v>45751</v>
      </c>
    </row>
    <row r="212">
      <c r="A212">
        <v>10</v>
      </c>
      <c r="B212" t="str">
        <v>Oscar Ramirez</v>
      </c>
      <c r="C212" t="str">
        <v>Modificado</v>
      </c>
      <c r="D212" t="str">
        <v>Mesas Especializadas Colombia</v>
      </c>
      <c r="E212" t="str">
        <v>POS</v>
      </c>
      <c r="F212" t="str">
        <v>Salto; Retroceso de Facturación o Tiquete no Valido (Tiquete invalido - Novedades o incidencias)</v>
      </c>
      <c r="G212" t="str">
        <v>Aquí puedes solicitar verificación de retroceso; ajuste de saltos de facturación por mensaje "tiquete invalido" en el visor.</v>
      </c>
      <c r="H212">
        <v>45751</v>
      </c>
    </row>
    <row r="213">
      <c r="A213">
        <v>10</v>
      </c>
      <c r="B213" t="str">
        <v>Oscar Ramirez</v>
      </c>
      <c r="C213" t="str">
        <v>Modificado</v>
      </c>
      <c r="D213" t="str">
        <v>Mesas Especializadas Colombia</v>
      </c>
      <c r="E213" t="str">
        <v>Puntos Cencosud</v>
      </c>
      <c r="F213" t="str">
        <v>Sistema de puntos en caja (Sistemas de puntos en caja / Pos - Novedades o incidencias)</v>
      </c>
      <c r="G213" t="str">
        <v>Aquí puedes reportar Novedades o incidencias en puntos Cencosud por tienda o registradora</v>
      </c>
      <c r="H213">
        <v>45751</v>
      </c>
    </row>
    <row r="214">
      <c r="A214">
        <v>10</v>
      </c>
      <c r="B214" t="str">
        <v>Oscar Ramirez</v>
      </c>
      <c r="C214" t="str">
        <v>Eliminado</v>
      </c>
      <c r="D214" t="str">
        <v>Mesas Especializadas Colombia</v>
      </c>
      <c r="E214" t="str">
        <v>Medios de Pago</v>
      </c>
      <c r="F214" t="str">
        <v>Solicitud Analisis</v>
      </c>
      <c r="G214" t="str">
        <v>Aquí puedes solicitar validaciones y/o análisis en cajas para el medio de pago</v>
      </c>
      <c r="H214">
        <v>45751</v>
      </c>
    </row>
    <row r="215">
      <c r="A215">
        <v>10</v>
      </c>
      <c r="B215" t="str">
        <v>Oscar Ramirez</v>
      </c>
      <c r="C215" t="str">
        <v>Modificado</v>
      </c>
      <c r="D215" t="str">
        <v>Mesas Especializadas Colombia</v>
      </c>
      <c r="E215" t="str">
        <v>Plan Separe</v>
      </c>
      <c r="F215" t="str">
        <v>Solicitud Análisis Consulta Aplicación Plan Separe (Plan Separe - Solicitud Analisis)</v>
      </c>
      <c r="G215" t="str">
        <v>Aquí puedes hacer solicitudes al proceso de Plan Separe</v>
      </c>
      <c r="H215">
        <v>45751</v>
      </c>
    </row>
    <row r="216">
      <c r="A216">
        <v>10</v>
      </c>
      <c r="B216" t="str">
        <v>Oscar Ramirez</v>
      </c>
      <c r="C216" t="str">
        <v>Eliminado</v>
      </c>
      <c r="D216" t="str">
        <v>Mesas Especializadas Colombia</v>
      </c>
      <c r="E216" t="str">
        <v>EFT Recaudos</v>
      </c>
      <c r="F216" t="str">
        <v>Solicitud Analisis Consulta Procesos de Pago</v>
      </c>
      <c r="G216" t="str">
        <v>Aquí puedes hacer solicitudes al proceso de Medios de Pago</v>
      </c>
      <c r="H216">
        <v>45751</v>
      </c>
    </row>
    <row r="217">
      <c r="A217">
        <v>10</v>
      </c>
      <c r="B217" t="str">
        <v>Oscar Ramirez</v>
      </c>
      <c r="C217" t="str">
        <v>Modificado</v>
      </c>
      <c r="D217" t="str">
        <v>Mesas Especializadas Colombia</v>
      </c>
      <c r="E217" t="str">
        <v>Medios de Pago</v>
      </c>
      <c r="F217" t="str">
        <v>Solicitud Análisis- novedades Tarjeta Credito/debito Bancaria (Tarjete Credito/Debito Bancaria - Solicitud Analisis y/o Novedades)</v>
      </c>
      <c r="G217" t="str">
        <v>Aquí puedes solicitar analisis y/o validación de transaciones con tarjetas debito o credito</v>
      </c>
      <c r="H217">
        <v>45751</v>
      </c>
    </row>
    <row r="218">
      <c r="A218">
        <v>10</v>
      </c>
      <c r="B218" t="str">
        <v>Oscar Ramirez</v>
      </c>
      <c r="C218" t="str">
        <v>Eliminado</v>
      </c>
      <c r="D218" t="str">
        <v>Mesas Especializadas Colombia</v>
      </c>
      <c r="E218" t="str">
        <v>Nota de Credito</v>
      </c>
      <c r="F218" t="str">
        <v>Solicitud Cambio estado Nota cambio/credito</v>
      </c>
      <c r="G218" t="str">
        <v>Aquí puedes solicitar cambio de estado de notas cambio o notas credito en POS; activacion; bloqueo;</v>
      </c>
      <c r="H218">
        <v>45751</v>
      </c>
    </row>
    <row r="219">
      <c r="A219">
        <v>10</v>
      </c>
      <c r="B219" t="str">
        <v>Oscar Ramirez</v>
      </c>
      <c r="C219" t="str">
        <v>Modificado</v>
      </c>
      <c r="D219" t="str">
        <v>Mesas Especializadas Colombia</v>
      </c>
      <c r="E219" t="str">
        <v>Control M</v>
      </c>
      <c r="F219" t="str">
        <v>Solicitud Consulta Control M Job ouput (Control M Job output - Solicitud Consulta)</v>
      </c>
      <c r="G219" t="str">
        <v>Aquí puedes consultar ouput o log de ejecucion de job en control M; programaciones; horas de ejecucion; finalizacion de procesos y programas que ejecuta</v>
      </c>
      <c r="H219">
        <v>45751</v>
      </c>
    </row>
    <row r="220">
      <c r="A220">
        <v>10</v>
      </c>
      <c r="B220" t="str">
        <v>Oscar Ramirez</v>
      </c>
      <c r="C220" t="str">
        <v>Modificado</v>
      </c>
      <c r="D220" t="str">
        <v>Mesas Especializadas Colombia</v>
      </c>
      <c r="E220" t="str">
        <v>Bopos</v>
      </c>
      <c r="F220" t="str">
        <v>Solicitud Copia de Facturas tirillas tiquetes que no salgan por tu aplicación (Copia de Facturas - Solicitud)</v>
      </c>
      <c r="G220" t="str">
        <v>Aquí puedes solicitar Copia de facturas-tirillas-tiquetes de venta que no salgan desde la aplicación Centralización Telnet o Bopos</v>
      </c>
      <c r="H220">
        <v>45751</v>
      </c>
    </row>
    <row r="221">
      <c r="A221">
        <v>10</v>
      </c>
      <c r="B221" t="str">
        <v>Oscar Ramirez</v>
      </c>
      <c r="C221" t="str">
        <v>Modificado</v>
      </c>
      <c r="D221" t="str">
        <v>Mesas Especializadas Colombia Gestion_Solicitudes_Seguridad Informatica_SM Colombia</v>
      </c>
      <c r="E221" t="str">
        <v>Modulo Seguridad</v>
      </c>
      <c r="F221" t="str">
        <v>Solicitud Escaneos de Vulnerabilidades (Vulnerabilidades - Solicitud Escaneo) //pasar al Grupo "Gestion_Solicitudes_Seguridad Informatica_SM Colombia"</v>
      </c>
      <c r="G221" t="str">
        <v>Aquí puedes solicitar un escaneo de vulnerabilidades en la infraestructura TI</v>
      </c>
      <c r="H221">
        <v>45751</v>
      </c>
    </row>
    <row r="222">
      <c r="A222">
        <v>10</v>
      </c>
      <c r="B222" t="str">
        <v>Oscar Ramirez</v>
      </c>
      <c r="C222" t="str">
        <v>Eliminado</v>
      </c>
      <c r="D222" t="str">
        <v>Mesas Especializadas Colombia</v>
      </c>
      <c r="E222" t="str">
        <v>Puntos Cencosud</v>
      </c>
      <c r="F222" t="str">
        <v>Solicitud Listados Puntos Cencosud</v>
      </c>
      <c r="G222" t="str">
        <v>Aquí uedes solicitar los listados para cargar en puntos cencosud</v>
      </c>
      <c r="H222">
        <v>45751</v>
      </c>
    </row>
    <row r="223">
      <c r="A223">
        <v>10</v>
      </c>
      <c r="B223" t="str">
        <v>Oscar Ramirez</v>
      </c>
      <c r="C223" t="str">
        <v>Modificado</v>
      </c>
      <c r="D223" t="str">
        <v>Mesas Especializadas Colombia</v>
      </c>
      <c r="E223" t="str">
        <v>Medios de Pago</v>
      </c>
      <c r="F223" t="str">
        <v>Solicitud Parametrización Validación Análisis POS Medios de Pago y Recaudos (Recaudo - Ampliacion fecha)</v>
      </c>
      <c r="G223" t="str">
        <v>Aquí puedes solicitar configuración; parametrización; Validación de un medio de pago en POS/ ampliar fecha para ingresar recaudo</v>
      </c>
      <c r="H223">
        <v>45751</v>
      </c>
    </row>
    <row r="224">
      <c r="A224">
        <v>10</v>
      </c>
      <c r="B224" t="str">
        <v>Oscar Ramirez</v>
      </c>
      <c r="C224" t="str">
        <v>Eliminado</v>
      </c>
      <c r="D224" t="str">
        <v>Mesas Especializadas Colombia</v>
      </c>
      <c r="E224" t="str">
        <v>POS</v>
      </c>
      <c r="F224" t="str">
        <v>Solicitud Procesos/Reprocesos -- TPLinux</v>
      </c>
      <c r="G224" t="str">
        <v>Aquí puedes solicitar ejecuciones o reprocesos en la aplicación tplinux ; expoventa; unisys jano</v>
      </c>
      <c r="H224">
        <v>45751</v>
      </c>
    </row>
    <row r="225">
      <c r="A225">
        <v>10</v>
      </c>
      <c r="B225" t="str">
        <v>Oscar Ramirez</v>
      </c>
      <c r="C225" t="str">
        <v>Modificado</v>
      </c>
      <c r="D225" t="str">
        <v>Mesas Especializadas Colombia</v>
      </c>
      <c r="E225" t="str">
        <v>Factura Electronica</v>
      </c>
      <c r="F225" t="str">
        <v>Solicitud Procesos/Reprocesos BOPOS Factura electronica Easy (Factura Easy - Solicitud Copia)</v>
      </c>
      <c r="G225" t="str">
        <v>Aquí puedes solicitar PDF factura electronica Easy; reenvio/validacion de facturacion electronica a repositorio</v>
      </c>
      <c r="H225">
        <v>45751</v>
      </c>
    </row>
    <row r="226">
      <c r="A226">
        <v>11</v>
      </c>
      <c r="B226" t="str">
        <v>Javier Sandoval</v>
      </c>
      <c r="C226" t="str">
        <v>Creados</v>
      </c>
      <c r="D226" t="str">
        <v>Soporte_Onsite_innovacion y proyectos</v>
      </c>
      <c r="E226" t="str">
        <v>Infraestructura</v>
      </c>
      <c r="F226" t="str">
        <v>Remodelaciones - Solicitud retiro de Equipos TI</v>
      </c>
      <c r="G226" t="str">
        <v xml:space="preserve">Aqui puedes solicitar retiro de equipos TI por remodelaciones o reducciones  </v>
      </c>
      <c r="H226">
        <v>45757</v>
      </c>
    </row>
    <row r="227" xml:space="preserve">
      <c r="A227">
        <v>12</v>
      </c>
      <c r="B227" t="str">
        <v>Javier Sandoval</v>
      </c>
      <c r="C227" t="str">
        <v>Modificado</v>
      </c>
      <c r="D227" t="str" xml:space="preserve">
        <v xml:space="preserve">Operaciones POS Colombia     _x000d_
</v>
      </c>
      <c r="E227" t="str" xml:space="preserve">
        <v xml:space="preserve">Factura Electronica_x000d_
</v>
      </c>
      <c r="F227" t="str" xml:space="preserve">
        <v xml:space="preserve">Falla Envió Facturas DIAN (Facturas DIAN - Novedades o incidencias con el envió de facturas)_x000d_
</v>
      </c>
      <c r="G227" t="str">
        <v>Aquí puedes reportar Novedades o incidencias relacionados con el envio de Facturas Electrónica a la DIAN</v>
      </c>
      <c r="H227">
        <v>45768</v>
      </c>
    </row>
    <row r="228">
      <c r="A228">
        <v>1304761</v>
      </c>
      <c r="B228" t="str">
        <v>Oscar Ramirez</v>
      </c>
      <c r="C228" t="str">
        <v>Eliminado</v>
      </c>
      <c r="D228" t="str">
        <v>Licenciamiento</v>
      </c>
      <c r="E228" t="str">
        <v>Programas y Aplicaciones</v>
      </c>
      <c r="F228" t="str">
        <v>Solicitud - Instalación Docker</v>
      </c>
      <c r="H228">
        <v>45779.558333333334</v>
      </c>
    </row>
    <row r="229">
      <c r="A229">
        <v>1370853</v>
      </c>
      <c r="B229" t="str">
        <v>Gabriela del Carmen</v>
      </c>
      <c r="C229" t="str">
        <v>Creados</v>
      </c>
      <c r="D229" t="str">
        <v>Licenciamiento Operativo</v>
      </c>
      <c r="E229" t="str">
        <v>Programas y Aplicaciones</v>
      </c>
      <c r="F229" t="str">
        <v>Reasignación de Licencia de Software</v>
      </c>
      <c r="G229" t="str">
        <v xml:space="preserve">Acá puedes solicitar una reasignación de una licencia de software o programa que revisa el área de Licenciamiento </v>
      </c>
      <c r="H229">
        <v>45824.486805555556</v>
      </c>
    </row>
    <row r="230" xml:space="preserve">
      <c r="A230">
        <v>13</v>
      </c>
      <c r="B230" t="str">
        <v>Javier Sandoval</v>
      </c>
      <c r="C230" t="str">
        <v>Eliminado</v>
      </c>
      <c r="D230" t="str">
        <v>Soporte Onsite</v>
      </c>
      <c r="E230" t="str">
        <v>Adobe</v>
      </c>
      <c r="F230" t="str" xml:space="preserve">
        <v xml:space="preserve">Solicitud Instalación / Configuración -- Aplicación Acrobat; PDF_x000d_
</v>
      </c>
      <c r="G230" t="str">
        <v>Aquí puedes solicitar instalación o configuración de la aplicación acrobat reader que se utiliza par lectura de archivos pdf</v>
      </c>
      <c r="H230">
        <v>45827</v>
      </c>
    </row>
    <row r="231">
      <c r="A231">
        <v>13</v>
      </c>
      <c r="B231" t="str">
        <v>Javier Sandoval</v>
      </c>
      <c r="C231" t="str">
        <v>Creados</v>
      </c>
      <c r="D231" t="str">
        <v>Soporte Onsite</v>
      </c>
      <c r="E231" t="str">
        <v>Programas y Aplicaciones</v>
      </c>
      <c r="F231" t="str">
        <v>Acrobat - Solicitud Instalación y/o Configuración</v>
      </c>
      <c r="G231" t="str">
        <v>Aquí puedes solicitar instalación o configuración de la aplicación acrobat reader que se utiliza par lectura de archivos pdf</v>
      </c>
      <c r="H231">
        <v>45827</v>
      </c>
    </row>
    <row r="232">
      <c r="A232">
        <v>13</v>
      </c>
      <c r="B232" t="str">
        <v>Javier Sandoval</v>
      </c>
      <c r="C232" t="str">
        <v>Modificado</v>
      </c>
      <c r="D232" t="str">
        <v>Soporte Onsite</v>
      </c>
      <c r="E232" t="str">
        <v>Programas y Aplicaciones</v>
      </c>
      <c r="F232" t="str">
        <v>Acrobat; PDF - Novedades o Incidencias aplicación</v>
      </c>
      <c r="G232" t="str">
        <v>Aquí puedes reportar novedades o incidencias con la aplicación acrobat reader que se utiliza para lectura de archivos pdf</v>
      </c>
      <c r="H232">
        <v>45827</v>
      </c>
    </row>
    <row r="233">
      <c r="A233">
        <v>13</v>
      </c>
      <c r="B233" t="str">
        <v>Javier Sandoval</v>
      </c>
      <c r="C233" t="str">
        <v>Modificado</v>
      </c>
      <c r="D233" t="str">
        <v>Redes y Comunicaciones - Data Center Regional</v>
      </c>
      <c r="E233" t="str">
        <v>ACS/ISE</v>
      </c>
      <c r="F233" t="str">
        <v>ACS/ISE -- Autenticacion WIFI -- No disponible</v>
      </c>
      <c r="G233" t="str">
        <v>Desde aquí puedes reportar fallas en los servicios de autenticación en la red inalambrica</v>
      </c>
      <c r="H233">
        <v>45832</v>
      </c>
    </row>
    <row r="234" xml:space="preserve">
      <c r="A234">
        <v>14</v>
      </c>
      <c r="B234" t="str">
        <v>Javier Sandoval</v>
      </c>
      <c r="C234" t="str">
        <v>Modificado</v>
      </c>
      <c r="D234" t="str" xml:space="preserve">
        <v xml:space="preserve">SC_BI_Teradata_Colombia       _x000d_
</v>
      </c>
      <c r="E234" t="str">
        <v>BI</v>
      </c>
      <c r="F234" t="str">
        <v>MicroStrategy - Novedades o Incidentes</v>
      </c>
      <c r="G234" t="str">
        <v>Aquí puedes reportar fallas  de Informes MicroStrategy Retail Financiero</v>
      </c>
      <c r="H234">
        <v>45832</v>
      </c>
    </row>
    <row r="235" xml:space="preserve">
      <c r="A235">
        <v>15</v>
      </c>
      <c r="B235" t="str">
        <v>Javier Sandoval</v>
      </c>
      <c r="C235" t="str">
        <v>Modificado</v>
      </c>
      <c r="D235" t="str">
        <v>Gestion Catalogo Colombia</v>
      </c>
      <c r="E235" t="str" xml:space="preserve">
        <v xml:space="preserve">Centro de Soluciones_x000d_
</v>
      </c>
      <c r="F235" t="str">
        <v>Centro de Soluciones  Colombia -- Novedades o incidencias</v>
      </c>
      <c r="G235" t="str">
        <v>Desde aquí puedes reportar Novedades o incidencias con el Centro de Soluciones</v>
      </c>
      <c r="H235">
        <v>45832</v>
      </c>
    </row>
    <row r="236" xml:space="preserve">
      <c r="A236">
        <v>16</v>
      </c>
      <c r="B236" t="str">
        <v>Javier Sandoval</v>
      </c>
      <c r="C236" t="str">
        <v>Modificado</v>
      </c>
      <c r="D236" t="str" xml:space="preserve">
        <v xml:space="preserve">Aplicaciones de Tienda-Aplicaciones MDH Colombia        _x000d_
</v>
      </c>
      <c r="E236" t="str" xml:space="preserve">
        <v xml:space="preserve">Despacho a Domicilio_x000d_
</v>
      </c>
      <c r="F236" t="str">
        <v>Despacho a Domicilio (DAD) - Novedades o Incidencias con Acceso</v>
      </c>
      <c r="G236" t="str">
        <v>Aquí puedes reportar Novedades o Incidentes de acceso a la aplicación Despacho a Domicilio (DAD)</v>
      </c>
      <c r="H236">
        <v>45832</v>
      </c>
    </row>
    <row r="237">
      <c r="A237">
        <v>17</v>
      </c>
      <c r="B237" t="str">
        <v>Javier Sandoval</v>
      </c>
      <c r="C237" t="str">
        <v>Modificado</v>
      </c>
      <c r="D237" t="str">
        <v>Soporte Onsite</v>
      </c>
      <c r="E237" t="str">
        <v>Antivirus</v>
      </c>
      <c r="F237" t="str">
        <v>Antivirus - Solicitud instalación / configuración aplicación</v>
      </c>
      <c r="H237">
        <v>45832</v>
      </c>
    </row>
    <row r="238">
      <c r="A238">
        <v>18</v>
      </c>
      <c r="B238" t="str">
        <v>Javier Sandoval</v>
      </c>
      <c r="C238" t="str">
        <v>Modificado</v>
      </c>
      <c r="D238" t="str">
        <v>Soporte Onsite</v>
      </c>
      <c r="E238" t="str">
        <v>Antivirus</v>
      </c>
      <c r="F238" t="str">
        <v>Antivirus - Novedades o incidencias con la aplicación</v>
      </c>
      <c r="H238">
        <v>45832</v>
      </c>
    </row>
    <row r="239">
      <c r="A239">
        <v>19</v>
      </c>
      <c r="B239" t="str">
        <v>victor Briceno</v>
      </c>
      <c r="C239" t="str">
        <v>Creados</v>
      </c>
      <c r="D239" t="str">
        <v>TSAV_CuadraturaRegional</v>
      </c>
      <c r="E239" t="str">
        <v>TSAV</v>
      </c>
      <c r="F239" t="str">
        <v>TSAV - Novedad con reporteria</v>
      </c>
      <c r="G239" t="str">
        <v>Aquí puedes reportar Novedades o Incidentes con la reporteria de TSAV</v>
      </c>
      <c r="H239">
        <v>45832</v>
      </c>
    </row>
    <row r="240">
      <c r="A240">
        <v>19</v>
      </c>
      <c r="B240" t="str">
        <v>victor Briceno</v>
      </c>
      <c r="C240" t="str">
        <v>Creados</v>
      </c>
      <c r="D240" t="str">
        <v>TSAV_CuadraturaRegional</v>
      </c>
      <c r="E240" t="str">
        <v>TSAV</v>
      </c>
      <c r="F240" t="str">
        <v>TSAV - Novedad con accesos</v>
      </c>
      <c r="G240" t="str">
        <v>Aquí puedes reportar Novedades o Incidentes con el acceso a TSAV</v>
      </c>
      <c r="H240">
        <v>45832</v>
      </c>
    </row>
    <row r="241">
      <c r="A241">
        <v>19</v>
      </c>
      <c r="B241" t="str">
        <v>victor Briceno</v>
      </c>
      <c r="C241" t="str">
        <v>Creados</v>
      </c>
      <c r="D241" t="str">
        <v>TSAV_CuadraturaRegional</v>
      </c>
      <c r="E241" t="str">
        <v>TSAV</v>
      </c>
      <c r="F241" t="str">
        <v>TSAV - Novedad con la cuadratura</v>
      </c>
      <c r="G241" t="str">
        <v>Aquí puedes reportar Novedades o Incidentes con la cuadratura de TSAV</v>
      </c>
      <c r="H241">
        <v>45832</v>
      </c>
    </row>
    <row r="242">
      <c r="A242">
        <v>19</v>
      </c>
      <c r="B242" t="str">
        <v>victor Briceno</v>
      </c>
      <c r="C242" t="str">
        <v>Creados</v>
      </c>
      <c r="D242" t="str">
        <v>TSAV_CuadraturaRegional</v>
      </c>
      <c r="E242" t="str">
        <v>TSAV</v>
      </c>
      <c r="F242" t="str">
        <v>TSAV - Falla aplicación</v>
      </c>
      <c r="G242" t="str">
        <v>Aquí puedes reportar Novedades o Incidentes con la Aplicacion de TSAV</v>
      </c>
      <c r="H242">
        <v>45832</v>
      </c>
    </row>
    <row r="243" xml:space="preserve">
      <c r="A243">
        <v>20</v>
      </c>
      <c r="B243" t="str">
        <v>Javier Sandoval</v>
      </c>
      <c r="C243" t="str">
        <v>Eliminado</v>
      </c>
      <c r="D243" t="str" xml:space="preserve">
        <v xml:space="preserve">Mesas Especializadas Colombia_x000d_
</v>
      </c>
      <c r="E243" t="str" xml:space="preserve">
        <v xml:space="preserve">B2B - Cencoline_x000d_
</v>
      </c>
      <c r="F243" t="str">
        <v>Datos no disponibles en la Aplicación B2B</v>
      </c>
      <c r="G243" t="str">
        <v>Aquí puedes reportar cuando no se visualizan los datos en la aplicación B2B</v>
      </c>
      <c r="H243">
        <v>45839</v>
      </c>
    </row>
    <row r="244" xml:space="preserve">
      <c r="A244">
        <v>20</v>
      </c>
      <c r="B244" t="str">
        <v>Javier Sandoval</v>
      </c>
      <c r="C244" t="str">
        <v>Eliminado</v>
      </c>
      <c r="D244" t="str" xml:space="preserve">
        <v xml:space="preserve">Mesas Especializadas Colombia_x000d_
</v>
      </c>
      <c r="E244" t="str" xml:space="preserve">
        <v xml:space="preserve">Qlikview_x000d_
</v>
      </c>
      <c r="F244" t="str">
        <v>Falla aplicación QlikView - No permite Ingreso</v>
      </c>
      <c r="G244" t="str">
        <v>Aquí puedes reportar los casos donde No permite Ingreso</v>
      </c>
      <c r="H244">
        <v>45839</v>
      </c>
    </row>
    <row r="245" xml:space="preserve">
      <c r="A245">
        <v>20</v>
      </c>
      <c r="B245" t="str">
        <v>Javier Sandoval</v>
      </c>
      <c r="C245" t="str">
        <v>Eliminado</v>
      </c>
      <c r="D245" t="str" xml:space="preserve">
        <v xml:space="preserve">Mesas Especializadas Colombia_x000d_
</v>
      </c>
      <c r="E245" t="str" xml:space="preserve">
        <v xml:space="preserve">Qlikview_x000d_
</v>
      </c>
      <c r="F245" t="str">
        <v>Solicitud Nuevo Informe en QlikView - Nueva Consulta</v>
      </c>
      <c r="G245" t="str">
        <v>Aquí puedes solicitar asesoria para efectuar una consulta particular en Qlikview</v>
      </c>
      <c r="H245">
        <v>45839</v>
      </c>
    </row>
    <row r="246" xml:space="preserve">
      <c r="A246">
        <v>20</v>
      </c>
      <c r="B246" t="str">
        <v>Javier Sandoval</v>
      </c>
      <c r="C246" t="str">
        <v>Eliminado</v>
      </c>
      <c r="D246" t="str" xml:space="preserve">
        <v xml:space="preserve">Mesas Especializadas Colombia_x000d_
</v>
      </c>
      <c r="E246" t="str" xml:space="preserve">
        <v xml:space="preserve">Qlikview_x000d_
</v>
      </c>
      <c r="F246" t="str">
        <v>Falla aplicación QlikView - Datos no concuerdan con Genesix</v>
      </c>
      <c r="G246" t="str">
        <v>Aquí puedes reportar cuando los datos en Genesix no concuerden con QlikView</v>
      </c>
      <c r="H246">
        <v>45839</v>
      </c>
    </row>
    <row r="247" xml:space="preserve">
      <c r="A247">
        <v>20</v>
      </c>
      <c r="B247" t="str">
        <v>Javier Sandoval</v>
      </c>
      <c r="C247" t="str">
        <v>Eliminado</v>
      </c>
      <c r="D247" t="str" xml:space="preserve">
        <v xml:space="preserve">Mesas Especializadas Colombia_x000d_
</v>
      </c>
      <c r="E247" t="str" xml:space="preserve">
        <v xml:space="preserve">Qlikview_x000d_
</v>
      </c>
      <c r="F247" t="str">
        <v>Falla aplicación QlikView - Lento o no responde</v>
      </c>
      <c r="G247" t="str">
        <v>Aquí puedes reportar cuando el tiempo de respuesta de la aplicación es lento o cuando no responde</v>
      </c>
      <c r="H247">
        <v>45839</v>
      </c>
    </row>
    <row r="248" xml:space="preserve">
      <c r="A248">
        <v>20</v>
      </c>
      <c r="B248" t="str">
        <v>Javier Sandoval</v>
      </c>
      <c r="C248" t="str">
        <v>Eliminado</v>
      </c>
      <c r="D248" t="str" xml:space="preserve">
        <v xml:space="preserve">Mesas Especializadas Colombia_x000d_
</v>
      </c>
      <c r="E248" t="str" xml:space="preserve">
        <v xml:space="preserve">Qlikview_x000d_
</v>
      </c>
      <c r="F248" t="str">
        <v>Falla aplicación QlikView - Datos desactualizados</v>
      </c>
      <c r="G248" t="str">
        <v>Aquí puedes reportar datos desactualizados de la aplicación QlikView</v>
      </c>
      <c r="H248">
        <v>45839</v>
      </c>
    </row>
    <row r="249" xml:space="preserve">
      <c r="A249">
        <v>21</v>
      </c>
      <c r="B249" t="str">
        <v>Edison iglesias</v>
      </c>
      <c r="C249" t="str">
        <v>Agregar</v>
      </c>
      <c r="D249" t="str">
        <v>SC_Modulo_Seguridad</v>
      </c>
      <c r="E249" t="str" xml:space="preserve">
        <v xml:space="preserve">Traductor Precios_x000d_
</v>
      </c>
      <c r="F249" t="str">
        <v>Traductor - Novedades o Incidencias</v>
      </c>
      <c r="G249" t="str">
        <v>Aqui puedes reportar Novedades o incidencias referentes al Traductor de Precios</v>
      </c>
      <c r="H249">
        <v>45845</v>
      </c>
    </row>
    <row r="250">
      <c r="A250">
        <v>1406675</v>
      </c>
      <c r="B250" t="str">
        <v>Ramirez Perez, Gabriela del Carmen</v>
      </c>
      <c r="C250" t="str">
        <v>Agregar</v>
      </c>
      <c r="D250" t="str">
        <v>Soporte Onsite</v>
      </c>
      <c r="E250" t="str">
        <v>Programas y Aplicaciones</v>
      </c>
      <c r="F250" t="str">
        <v>Software - Desinstalación de Software</v>
      </c>
      <c r="G250" t="str">
        <v>Aquí puedes solicitar la desinstalación de Software</v>
      </c>
      <c r="H250">
        <v>45846</v>
      </c>
    </row>
    <row r="251" xml:space="preserve">
      <c r="A251">
        <v>1408230</v>
      </c>
      <c r="B251" t="str" xml:space="preserve">
        <v xml:space="preserve">Vittorio Inostroza Riquelme_x000d_
_x000d_
</v>
      </c>
      <c r="C251" t="str">
        <v>Creados</v>
      </c>
      <c r="D251" t="str" xml:space="preserve">
        <v xml:space="preserve">Redes y Comunicaciones - Nivel 2 - COL        _x000d_
</v>
      </c>
      <c r="E251" t="str" xml:space="preserve">
        <v xml:space="preserve">Access Point_x000d_
</v>
      </c>
      <c r="F251" t="str">
        <v>Falla  Access Point (Colombia)</v>
      </c>
      <c r="G251" t="str">
        <v>Acá puedes reportar la Falla de un Dispositivo Colombia.</v>
      </c>
      <c r="H251">
        <v>45847.47986111111</v>
      </c>
    </row>
    <row r="252" xml:space="preserve">
      <c r="A252">
        <v>1408230</v>
      </c>
      <c r="B252" t="str" xml:space="preserve">
        <v xml:space="preserve">Vittorio Inostroza Riquelme_x000d_
_x000d_
</v>
      </c>
      <c r="C252" t="str">
        <v>Creados</v>
      </c>
      <c r="D252" t="str" xml:space="preserve">
        <v xml:space="preserve">Redes y Comunicaciones - Nivel 2 - COL        _x000d_
</v>
      </c>
      <c r="E252" t="str">
        <v>Switch</v>
      </c>
      <c r="F252" t="str">
        <v>Falla Switch (Colombia)</v>
      </c>
      <c r="G252" t="str">
        <v>Acá puedes reportar la Falla de un Dispositivo Colombia.</v>
      </c>
      <c r="H252">
        <v>45847.47986111111</v>
      </c>
    </row>
    <row r="253" xml:space="preserve">
      <c r="A253">
        <v>1408230</v>
      </c>
      <c r="B253" t="str" xml:space="preserve">
        <v xml:space="preserve">Vittorio Inostroza Riquelme_x000d_
_x000d_
</v>
      </c>
      <c r="C253" t="str">
        <v>Creados</v>
      </c>
      <c r="D253" t="str" xml:space="preserve">
        <v xml:space="preserve">Redes y Comunicaciones - Nivel 2 - COL        _x000d_
</v>
      </c>
      <c r="E253" t="str">
        <v>Router</v>
      </c>
      <c r="F253" t="str">
        <v>Falla Router (Colombia)</v>
      </c>
      <c r="G253" t="str">
        <v>Acá puedes reportar la Falla de un Dispositivo Colombia.</v>
      </c>
      <c r="H253">
        <v>45847.47986111111</v>
      </c>
    </row>
    <row r="254" xml:space="preserve">
      <c r="A254">
        <v>1408230</v>
      </c>
      <c r="B254" t="str" xml:space="preserve">
        <v xml:space="preserve">Vittorio Inostroza Riquelme_x000d_
_x000d_
</v>
      </c>
      <c r="C254" t="str">
        <v>Creados</v>
      </c>
      <c r="D254" t="str" xml:space="preserve">
        <v xml:space="preserve">Redes y Comunicaciones - Nivel 2 - COL        _x000d_
</v>
      </c>
      <c r="E254" t="str">
        <v>Fireware</v>
      </c>
      <c r="F254" t="str">
        <v>Falla Fireware (Colombia)</v>
      </c>
      <c r="G254" t="str">
        <v>Acá puedes reportar la Falla de un Dispositivo Colombia.</v>
      </c>
      <c r="H254">
        <v>45847.47986111111</v>
      </c>
    </row>
  </sheetData>
  <autoFilter ref="A1:I254"/>
  <pageMargins left="0.7" right="0.7" top="0.75" bottom="0.75" header="0.3" footer="0.3"/>
  <ignoredErrors>
    <ignoredError numberStoredAsText="1" sqref="A1:I254"/>
  </ignoredErrors>
</worksheet>
</file>

<file path=xl/worksheets/sheet10.xml><?xml version="1.0" encoding="utf-8"?>
<worksheet xmlns="http://schemas.openxmlformats.org/spreadsheetml/2006/main" xmlns:r="http://schemas.openxmlformats.org/officeDocument/2006/relationships">
  <dimension ref="A1:F23"/>
  <sheetViews>
    <sheetView workbookViewId="0" rightToLeft="0"/>
  </sheetViews>
  <sheetData>
    <row r="1">
      <c r="A1" t="str">
        <v>Numero de ticket</v>
      </c>
      <c r="B1" t="str">
        <v>Nombre Solicitante</v>
      </c>
      <c r="C1" t="str">
        <v>Tipo de Solicitud</v>
      </c>
      <c r="D1" t="str">
        <v>Grupo Resolutor Ajustado</v>
      </c>
      <c r="E1" t="str">
        <v>Fecha del Ajuste</v>
      </c>
      <c r="F1" t="str">
        <v xml:space="preserve">Observacion </v>
      </c>
    </row>
    <row r="2" xml:space="preserve">
      <c r="A2">
        <v>1200065</v>
      </c>
      <c r="B2" t="str" xml:space="preserve">
        <v xml:space="preserve">Embers Echeverry Moreno_x000d_
_x000d_
</v>
      </c>
      <c r="C2" t="str">
        <v>Eliminacion</v>
      </c>
      <c r="D2" t="str">
        <v>SC_E_commerce_Vtex</v>
      </c>
      <c r="E2">
        <v>45721.458333333336</v>
      </c>
      <c r="F2" t="str">
        <v>Se elimina Grupo resolutor segun Solicitud</v>
      </c>
    </row>
    <row r="3" xml:space="preserve">
      <c r="A3">
        <v>1200065</v>
      </c>
      <c r="B3" t="str" xml:space="preserve">
        <v xml:space="preserve">Embers Echeverry Moreno_x000d_
_x000d_
</v>
      </c>
      <c r="C3" t="str">
        <v>Eliminacion</v>
      </c>
      <c r="D3" t="str">
        <v>Negocios Digitales Easy Colombia</v>
      </c>
      <c r="E3">
        <v>45721.458333333336</v>
      </c>
      <c r="F3" t="str">
        <v>Se elimina Grupo resolutor segun Solicitud</v>
      </c>
    </row>
    <row r="4" xml:space="preserve">
      <c r="A4">
        <v>1201417</v>
      </c>
      <c r="B4" t="str" xml:space="preserve">
        <v xml:space="preserve">Angel David Camacho Rosas_x000d_
_x000d_
</v>
      </c>
      <c r="C4" t="str">
        <v xml:space="preserve">Creacion </v>
      </c>
      <c r="D4" t="str" xml:space="preserve">
        <v xml:space="preserve">Operaciones POS Colombia_x000d_
_x000d_
</v>
      </c>
      <c r="E4">
        <v>45714.48402777778</v>
      </c>
      <c r="F4" t="str">
        <v>Se realiza Creacion del Grupo Resolutor Solicitado</v>
      </c>
    </row>
    <row r="5" xml:space="preserve">
      <c r="A5">
        <v>1233582</v>
      </c>
      <c r="B5" t="str" xml:space="preserve">
        <v xml:space="preserve">Embers Echeverry Moreno_x000d_
_x000d_
</v>
      </c>
      <c r="C5" t="str">
        <v xml:space="preserve">Creacion </v>
      </c>
      <c r="D5" t="str" xml:space="preserve">
        <v xml:space="preserve">Enmedio Kioscos_x000d_
_x000d_
</v>
      </c>
      <c r="E5">
        <v>45733.75277777778</v>
      </c>
      <c r="F5" t="str">
        <v>Se realiza Creacion del Grupo Resolutor Solicitado</v>
      </c>
    </row>
    <row r="6" xml:space="preserve">
      <c r="A6">
        <v>1233595</v>
      </c>
      <c r="B6" t="str" xml:space="preserve">
        <v xml:space="preserve">Soporte Web Kioscos_x000d_
_x000d_
</v>
      </c>
      <c r="C6" t="str">
        <v xml:space="preserve">Creacion </v>
      </c>
      <c r="D6" t="str" xml:space="preserve">
        <v xml:space="preserve">Soporte Web Kioscos_x000d_
_x000d_
_x000d_
</v>
      </c>
      <c r="E6">
        <v>45733.748611111114</v>
      </c>
      <c r="F6" t="str">
        <v>Se realiza Creacion del Grupo Resolutor Solicitado</v>
      </c>
    </row>
    <row r="7" xml:space="preserve">
      <c r="A7">
        <v>1235530</v>
      </c>
      <c r="B7" t="str" xml:space="preserve">
        <v xml:space="preserve">Luis Alejandro Medina Chaparro_x000d_
_x000d_
</v>
      </c>
      <c r="C7" t="str">
        <v>Eliminacion</v>
      </c>
      <c r="D7" t="str">
        <v>Aplicaciones Pos Colombia</v>
      </c>
      <c r="E7">
        <v>45741.791666666664</v>
      </c>
      <c r="F7" t="str">
        <v>Se elimina Grupo resolutor segun Solicitud</v>
      </c>
    </row>
    <row r="8" xml:space="preserve">
      <c r="A8">
        <v>1235530</v>
      </c>
      <c r="B8" t="str" xml:space="preserve">
        <v xml:space="preserve">Luis Alejandro Medina Chaparro_x000d_
_x000d_
</v>
      </c>
      <c r="C8" t="str">
        <v>Eliminacion</v>
      </c>
      <c r="D8" t="str">
        <v>Aplicaciones Pos Colombia - Nivel 3</v>
      </c>
      <c r="E8">
        <v>45741.791666666664</v>
      </c>
      <c r="F8" t="str">
        <v>Se elimina Grupo resolutor segun Solicitud</v>
      </c>
    </row>
    <row r="9" xml:space="preserve">
      <c r="A9">
        <v>1234590</v>
      </c>
      <c r="B9" t="str" xml:space="preserve">
        <v xml:space="preserve">Yudi Elizabeth Canon Jimenez_x000d_
_x000d_
</v>
      </c>
      <c r="C9" t="str">
        <v>Modificacion</v>
      </c>
      <c r="D9" t="str">
        <v>BI reg colombia</v>
      </c>
      <c r="E9">
        <v>45742.375</v>
      </c>
      <c r="F9" t="str">
        <v>Se Ajuste Nombre del Grupo resolutor a SC_BI_Colombia</v>
      </c>
    </row>
    <row r="10">
      <c r="A10" t="str">
        <v>N/A</v>
      </c>
      <c r="B10" t="str">
        <v>Nubia Bohorquez</v>
      </c>
      <c r="C10" t="str">
        <v>Eliminacion</v>
      </c>
      <c r="D10" t="str">
        <v>SC_Otros_Web_Locatarios</v>
      </c>
      <c r="E10">
        <v>45741</v>
      </c>
      <c r="F10" t="str">
        <v>Se elimina Grupo resolutor segun Solicitud</v>
      </c>
    </row>
    <row r="11">
      <c r="A11" t="str">
        <v>N/A</v>
      </c>
      <c r="B11" t="str">
        <v>Diego Mahecha</v>
      </c>
      <c r="C11" t="str">
        <v>Eliminacion</v>
      </c>
      <c r="D11" t="str">
        <v>SC_Portal_Venta Empresa</v>
      </c>
      <c r="E11">
        <v>45700</v>
      </c>
      <c r="F11" t="str">
        <v>Se elimina Grupo resolutor segun Solicitud</v>
      </c>
    </row>
    <row r="12">
      <c r="A12" t="str">
        <v>N/A</v>
      </c>
      <c r="B12" t="str">
        <v>Diego Mahecha</v>
      </c>
      <c r="C12" t="str">
        <v>Eliminacion</v>
      </c>
      <c r="D12" t="str">
        <v>SC_Comercial_WAC</v>
      </c>
      <c r="E12">
        <v>45700</v>
      </c>
      <c r="F12" t="str">
        <v>Se elimina Grupo resolutor segun Solicitud</v>
      </c>
    </row>
    <row r="13">
      <c r="A13" t="str">
        <v>N/A</v>
      </c>
      <c r="B13" t="str">
        <v>Diego Mahecha</v>
      </c>
      <c r="C13" t="str">
        <v xml:space="preserve">Creacion </v>
      </c>
      <c r="D13" t="str">
        <v>Aplicaciones Portal Venta Empresa</v>
      </c>
      <c r="E13">
        <v>45728</v>
      </c>
      <c r="F13" t="str">
        <v>Se elimina Grupo resolutor segun Solicitud</v>
      </c>
    </row>
    <row r="14" xml:space="preserve">
      <c r="A14" t="str">
        <v>N/A</v>
      </c>
      <c r="B14" t="str">
        <v>Diego Mahecha</v>
      </c>
      <c r="C14" t="str">
        <v xml:space="preserve">Creacion </v>
      </c>
      <c r="D14" t="str" xml:space="preserve">
        <v xml:space="preserve">SC_Resolucion_Nivel2_Front_SM CO_x000d_
</v>
      </c>
      <c r="E14">
        <v>45728</v>
      </c>
      <c r="F14" t="str">
        <v>Se elimina Grupo resolutor segun Solicitud</v>
      </c>
    </row>
    <row r="15" xml:space="preserve">
      <c r="A15">
        <v>1</v>
      </c>
      <c r="B15" t="str">
        <v>Yamile Pena Betancurt</v>
      </c>
      <c r="C15" t="str">
        <v>Modificacion</v>
      </c>
      <c r="D15" t="str" xml:space="preserve">
        <v xml:space="preserve">Enmedio Kioscos_x000d_
_x000d_
</v>
      </c>
      <c r="E15">
        <v>45743</v>
      </c>
      <c r="F15" t="str" xml:space="preserve">
        <v xml:space="preserve">se Normaliza Nombre del Grupo Resolutor y queda "SC_Enmedio_Kioskos_x000d_
"</v>
      </c>
    </row>
    <row r="16" xml:space="preserve">
      <c r="A16">
        <v>1</v>
      </c>
      <c r="B16" t="str">
        <v>Yamile Pena Betancurt</v>
      </c>
      <c r="C16" t="str">
        <v>Modificacion</v>
      </c>
      <c r="D16" t="str" xml:space="preserve">
        <v xml:space="preserve">Soporte Web Kioscos_x000d_
_x000d_
_x000d_
</v>
      </c>
      <c r="E16">
        <v>45743</v>
      </c>
      <c r="F16" t="str" xml:space="preserve">
        <v xml:space="preserve">se Normaliza Nombre del Grupo Resolutor  y queda "SC_Soporte_Web_Kioskos_x000d_
"</v>
      </c>
    </row>
    <row r="17" xml:space="preserve">
      <c r="A17">
        <v>1</v>
      </c>
      <c r="B17" t="str" xml:space="preserve">
        <v xml:space="preserve">Luis Alejandro Medina Chaparro_x000d_
_x000d_
</v>
      </c>
      <c r="C17" t="str">
        <v xml:space="preserve">Creacion </v>
      </c>
      <c r="D17" t="str">
        <v>Creditos especiales Fidelius</v>
      </c>
      <c r="E17">
        <v>45741</v>
      </c>
      <c r="F17" t="str">
        <v>Se crea Grupo Resolutor</v>
      </c>
    </row>
    <row r="18" xml:space="preserve">
      <c r="A18">
        <v>1273098</v>
      </c>
      <c r="B18" t="str" xml:space="preserve">
        <v xml:space="preserve">Javier Sandoval Velandia_x000d_
_x000d_
</v>
      </c>
      <c r="C18" t="str">
        <v xml:space="preserve">Creacion </v>
      </c>
      <c r="D18" t="str" xml:space="preserve">
        <v xml:space="preserve">Aprobador_Software_Colombia_x000d_
_x000d_
</v>
      </c>
      <c r="E18">
        <v>45757.756944444445</v>
      </c>
      <c r="F18" t="str">
        <v>Se crea Grupo Resolutor</v>
      </c>
    </row>
    <row r="19">
      <c r="A19">
        <v>1301101</v>
      </c>
      <c r="B19" t="str">
        <v>Yudi Elizabeth Canon Jimenez</v>
      </c>
      <c r="C19" t="str">
        <v xml:space="preserve">Creacion </v>
      </c>
      <c r="D19" t="str">
        <v>MI_PROMO_CUPONERA_DIGITAL_COL</v>
      </c>
      <c r="E19">
        <v>45777.45138888889</v>
      </c>
      <c r="F19" t="str">
        <v>Se crea Grupo Resolutor</v>
      </c>
    </row>
    <row r="20" xml:space="preserve">
      <c r="A20">
        <v>1312239</v>
      </c>
      <c r="B20" t="str" xml:space="preserve">
        <v xml:space="preserve">Yorlady Tovar Estupinan_x000d_
_x000d_
</v>
      </c>
      <c r="C20" t="str">
        <v xml:space="preserve">Creacion </v>
      </c>
      <c r="D20" t="str" xml:space="preserve">
        <v xml:space="preserve">Mesas Especializadas Easy Colombia_x000d_
_x000d_
</v>
      </c>
      <c r="E20">
        <v>45784.40833333333</v>
      </c>
      <c r="F20" t="str">
        <v>Se crea Grupo Resolutor</v>
      </c>
    </row>
    <row r="21">
      <c r="A21">
        <v>2</v>
      </c>
      <c r="B21" t="str">
        <v>Oscar Ramirez</v>
      </c>
      <c r="C21" t="str">
        <v>Eliminacion</v>
      </c>
      <c r="D21" t="str">
        <v>SC_Comercial_Recetas</v>
      </c>
      <c r="E21">
        <v>45853</v>
      </c>
      <c r="F21" t="str">
        <v>Se eimina grupo resolutor</v>
      </c>
    </row>
    <row r="22">
      <c r="A22">
        <v>2</v>
      </c>
      <c r="B22" t="str">
        <v>Oscar Ramirez</v>
      </c>
      <c r="C22" t="str">
        <v>Eliminacion</v>
      </c>
      <c r="D22" t="str">
        <v>Sc_Comercial_Tactico_Surtido</v>
      </c>
      <c r="E22">
        <v>45853</v>
      </c>
      <c r="F22" t="str">
        <v>Se eimina grupo resolutor</v>
      </c>
    </row>
    <row r="23">
      <c r="A23" t="str">
        <v>crear el Grupo resolutor para David bohorquez validar con Bareño el Alcance de ese GP resolutor</v>
      </c>
    </row>
  </sheetData>
  <pageMargins left="0.7" right="0.7" top="0.75" bottom="0.75" header="0.3" footer="0.3"/>
  <ignoredErrors>
    <ignoredError numberStoredAsText="1" sqref="A1:F23"/>
  </ignoredErrors>
</worksheet>
</file>

<file path=xl/worksheets/sheet11.xml><?xml version="1.0" encoding="utf-8"?>
<worksheet xmlns="http://schemas.openxmlformats.org/spreadsheetml/2006/main" xmlns:r="http://schemas.openxmlformats.org/officeDocument/2006/relationships">
  <dimension ref="A1:G76"/>
  <sheetViews>
    <sheetView workbookViewId="0" rightToLeft="0"/>
  </sheetViews>
  <sheetData>
    <row r="1">
      <c r="A1" t="str">
        <v>Numero de ticket</v>
      </c>
      <c r="B1" t="str">
        <v>Nombre Solicitante</v>
      </c>
      <c r="C1" t="str">
        <v>Tipo de Solicitud</v>
      </c>
      <c r="D1" t="str">
        <v>Usuario Ajustado</v>
      </c>
      <c r="E1" t="str">
        <v>Grupo resolutor</v>
      </c>
      <c r="F1" t="str">
        <v>Fecha del Ajuste</v>
      </c>
      <c r="G1" t="str">
        <v xml:space="preserve">Observacion </v>
      </c>
    </row>
    <row r="2" xml:space="preserve">
      <c r="A2">
        <v>1131020</v>
      </c>
      <c r="B2" t="str" xml:space="preserve">
        <v xml:space="preserve">Fredy Giovanny Ortiz Triana_x000d_
_x000d_
</v>
      </c>
      <c r="C2" t="str">
        <v>Agregar Usuario</v>
      </c>
      <c r="D2" t="str">
        <v>brandon triviño</v>
      </c>
      <c r="E2" t="str" xml:space="preserve">
        <v xml:space="preserve">ONSITE-BOG- sede SM_x000d_
_x000d_
</v>
      </c>
      <c r="F2">
        <v>45672.43472222222</v>
      </c>
      <c r="G2" t="str" xml:space="preserve">
        <v xml:space="preserve">Se agrega al Usuario Brando Triviño al Grupo resolutor "ONSITE-BOG- sede SM"_x000d_
_x000d_
"</v>
      </c>
    </row>
    <row r="3" xml:space="preserve">
      <c r="A3">
        <v>1131020</v>
      </c>
      <c r="B3" t="str" xml:space="preserve">
        <v xml:space="preserve">Fredy Giovanny Ortiz Triana_x000d_
_x000d_
</v>
      </c>
      <c r="C3" t="str">
        <v>Sacar del grupo</v>
      </c>
      <c r="D3" t="str">
        <v xml:space="preserve">Garcia guevara david ruiz mahecha </v>
      </c>
      <c r="E3" t="str" xml:space="preserve">
        <v xml:space="preserve">ONSITE-BOG- sede SM_x000d_
_x000d_
</v>
      </c>
      <c r="F3">
        <v>45672.43472222222</v>
      </c>
      <c r="G3" t="str">
        <v>Se Elimina Usuario Solicitado</v>
      </c>
    </row>
    <row r="4" xml:space="preserve">
      <c r="A4">
        <v>1131020</v>
      </c>
      <c r="B4" t="str" xml:space="preserve">
        <v xml:space="preserve">Fredy Giovanny Ortiz Triana_x000d_
_x000d_
</v>
      </c>
      <c r="C4" t="str">
        <v>Sacar del grupo</v>
      </c>
      <c r="D4" t="str">
        <v>kateryn redondo</v>
      </c>
      <c r="E4" t="str" xml:space="preserve">
        <v xml:space="preserve">ONSITE-BOG- sede SM_x000d_
_x000d_
</v>
      </c>
      <c r="F4">
        <v>45672.43472222222</v>
      </c>
      <c r="G4" t="str">
        <v>Se Elimina Usuario Solicitado</v>
      </c>
    </row>
    <row r="5" xml:space="preserve">
      <c r="A5">
        <v>1143429</v>
      </c>
      <c r="B5" t="str" xml:space="preserve">
        <v xml:space="preserve">Jose Manuel Suta Pineda_x000d_
_x000d_
</v>
      </c>
      <c r="C5" t="str">
        <v>Sacar del grupo</v>
      </c>
      <c r="D5" t="str">
        <v>Carlos Augusto Pineda</v>
      </c>
      <c r="E5" t="str">
        <v>Soporte en campo _Lexmark_Colombia</v>
      </c>
      <c r="F5">
        <v>45678.631944444445</v>
      </c>
      <c r="G5" t="str">
        <v>Se Elimina Usuario Solicitado</v>
      </c>
    </row>
    <row r="6" xml:space="preserve">
      <c r="A6">
        <v>1143429</v>
      </c>
      <c r="B6" t="str" xml:space="preserve">
        <v xml:space="preserve">Jose Manuel Suta Pineda_x000d_
_x000d_
</v>
      </c>
      <c r="C6" t="str">
        <v>Sacar del grupo</v>
      </c>
      <c r="D6" t="str">
        <v>Daysy Carolina Pineda</v>
      </c>
      <c r="E6" t="str">
        <v>Soporte en campo _Lexmark_Colombia</v>
      </c>
      <c r="F6">
        <v>45679.631944444445</v>
      </c>
      <c r="G6" t="str">
        <v>Se Elimina Usuario Solicitado</v>
      </c>
    </row>
    <row r="7" xml:space="preserve">
      <c r="A7">
        <v>1222004</v>
      </c>
      <c r="B7" t="str" xml:space="preserve">
        <v xml:space="preserve">Miguel Angel Caicedo Angulo_x000d_
_x000d_
</v>
      </c>
      <c r="C7" t="str">
        <v>Cambiar de Grupo Resolutor</v>
      </c>
      <c r="D7" t="str" xml:space="preserve">
        <v xml:space="preserve">giovanna.lopez@cencosud.com.co_x000d_
</v>
      </c>
      <c r="E7" t="str" xml:space="preserve">
        <v xml:space="preserve">soporte_onsite_reg_occidente_sm Colombia_x000d_
_x000d_
</v>
      </c>
      <c r="F7">
        <v>45733.708333333336</v>
      </c>
      <c r="G7" t="str" xml:space="preserve">
        <v xml:space="preserve">Usuario: giovanna.lopez@cencosud.com.co        Grupo Antes: Soporte_Onsite_REG_Oriente_SM Colombia        Grupo Ahora:Soporte_Onsite_REG_Occidente_SM Colombia_x000d_
                _x000d_
</v>
      </c>
    </row>
    <row r="8" xml:space="preserve">
      <c r="A8">
        <v>1222004</v>
      </c>
      <c r="B8" t="str" xml:space="preserve">
        <v xml:space="preserve">Miguel Angel Caicedo Angulo_x000d_
_x000d_
</v>
      </c>
      <c r="C8" t="str">
        <v>Cambiar de Grupo Resolutor</v>
      </c>
      <c r="D8" t="str">
        <v>stharlyn.zuleta@cencosud.com.co</v>
      </c>
      <c r="E8" t="str" xml:space="preserve">
        <v xml:space="preserve">soporte_onsite_reg_occidente_sm Colombia_x000d_
_x000d_
</v>
      </c>
      <c r="F8">
        <v>45733.708333333336</v>
      </c>
      <c r="G8" t="str" xml:space="preserve">
        <v xml:space="preserve">Usuario: giovanna.lopez@cencosud.com.co        Grupo Antes: Soporte_Onsite_REG_Oriente_SM Colombia        Grupo Ahora:Soporte_Onsite_REG_Occidente_SM Colombia_x000d_
                _x000d_
</v>
      </c>
    </row>
    <row r="9" xml:space="preserve">
      <c r="A9">
        <v>1222174</v>
      </c>
      <c r="B9" t="str" xml:space="preserve">
        <v xml:space="preserve">Miguel Angel Caicedo Angulo_x000d_
_x000d_
</v>
      </c>
      <c r="C9" t="str">
        <v>Sacar del grupo</v>
      </c>
      <c r="D9" t="str">
        <v>Fabiola Diaz</v>
      </c>
      <c r="E9" t="str" xml:space="preserve">
        <v xml:space="preserve">Soporte_Onsite_REG_Occidente_SM Colombia_x000d_
_x000d_
</v>
      </c>
      <c r="F9">
        <v>45733.791666666664</v>
      </c>
      <c r="G9" t="str">
        <v>Se Elimina Usuario Solicitado</v>
      </c>
    </row>
    <row r="10" xml:space="preserve">
      <c r="A10">
        <v>1222174</v>
      </c>
      <c r="B10" t="str" xml:space="preserve">
        <v xml:space="preserve">Miguel Angel Caicedo Angulo_x000d_
_x000d_
</v>
      </c>
      <c r="C10" t="str">
        <v>Sacar del grupo</v>
      </c>
      <c r="D10" t="str">
        <v>Harold Gonzalez</v>
      </c>
      <c r="E10" t="str" xml:space="preserve">
        <v xml:space="preserve">Soporte_Onsite_REG_Occidente_SM Colombia_x000d_
_x000d_
</v>
      </c>
      <c r="F10">
        <v>45734.791666666664</v>
      </c>
      <c r="G10" t="str">
        <v>Se Elimina Usuario Solicitado</v>
      </c>
    </row>
    <row r="11" xml:space="preserve">
      <c r="A11">
        <v>1225112</v>
      </c>
      <c r="B11" t="str" xml:space="preserve">
        <v xml:space="preserve">Miguel Angel Caicedo Angulo_x000d_
_x000d_
</v>
      </c>
      <c r="C11" t="str">
        <v>Sacar del grupo</v>
      </c>
      <c r="D11" t="str">
        <v>yohan.lopez@externos-co.cencosud.com</v>
      </c>
      <c r="E11" t="str" xml:space="preserve">
        <v xml:space="preserve">Soporte_Onsite_REG_Occidente_SM Colombia_x000d_
</v>
      </c>
      <c r="F11">
        <v>45735.375</v>
      </c>
      <c r="G11" t="str">
        <v>Se Elimina Usuario Solicitado</v>
      </c>
    </row>
    <row r="12" xml:space="preserve">
      <c r="A12">
        <v>1225112</v>
      </c>
      <c r="B12" t="str" xml:space="preserve">
        <v xml:space="preserve">Miguel Angel Caicedo Angulo_x000d_
_x000d_
</v>
      </c>
      <c r="C12" t="str">
        <v>Sacar del grupo</v>
      </c>
      <c r="D12" t="str">
        <v>sebastian.orozco@externos-co.cencosud.com</v>
      </c>
      <c r="E12" t="str" xml:space="preserve">
        <v xml:space="preserve">Soporte_Onsite_REG_Occidente_SM Colombia_x000d_
</v>
      </c>
      <c r="F12">
        <v>45735.375</v>
      </c>
      <c r="G12" t="str">
        <v>Se Elimina Usuario Solicitado</v>
      </c>
    </row>
    <row r="13" xml:space="preserve">
      <c r="A13">
        <v>1225373</v>
      </c>
      <c r="B13" t="str" xml:space="preserve">
        <v xml:space="preserve">Diego Fernando Rey_x000d_
_x000d_
</v>
      </c>
      <c r="C13" t="str">
        <v>Agregar Usuario</v>
      </c>
      <c r="D13" t="str" xml:space="preserve">
        <v xml:space="preserve">_x000d_
Jimenez Rivera; Laura Tatiana</v>
      </c>
      <c r="E13" t="str">
        <v>redes y comunicaciones nivel 2 Col</v>
      </c>
      <c r="F13">
        <v>45736.541666666664</v>
      </c>
      <c r="G13" t="str">
        <v>Se agrega Usuario Solicitado</v>
      </c>
    </row>
    <row r="14" xml:space="preserve">
      <c r="A14">
        <v>1225373</v>
      </c>
      <c r="B14" t="str" xml:space="preserve">
        <v xml:space="preserve">Diego Fernando Rey_x000d_
_x000d_
</v>
      </c>
      <c r="C14" t="str">
        <v>Agregar Usuario</v>
      </c>
      <c r="D14" t="str" xml:space="preserve">
        <v xml:space="preserve">_x000d_
Jimenez Rivera; Laura Tatiana</v>
      </c>
      <c r="E14" t="str">
        <v>Gestion Telecomuncaciones Supermercados</v>
      </c>
      <c r="F14">
        <v>45736.541666666664</v>
      </c>
      <c r="G14" t="str">
        <v>Se agrega Usuario Solicitado</v>
      </c>
    </row>
    <row r="15" xml:space="preserve">
      <c r="A15">
        <v>1233595</v>
      </c>
      <c r="B15" t="str" xml:space="preserve">
        <v xml:space="preserve">Embers Echeverry Moreno_x000d_
_x000d_
</v>
      </c>
      <c r="C15" t="str">
        <v>Agregar Usuario</v>
      </c>
      <c r="D15" t="str">
        <v>fabian.zeasalamanca@cencosud.com.co</v>
      </c>
      <c r="E15" t="str" xml:space="preserve">
        <v xml:space="preserve">Soporte Web Kioscos_x000d_
_x000d_
</v>
      </c>
      <c r="F15">
        <v>45740.791666666664</v>
      </c>
      <c r="G15" t="str">
        <v>Se agrega Usuario Solicitado</v>
      </c>
    </row>
    <row r="16" xml:space="preserve">
      <c r="A16">
        <v>1233595</v>
      </c>
      <c r="B16" t="str" xml:space="preserve">
        <v xml:space="preserve">Embers Echeverry Moreno_x000d_
_x000d_
</v>
      </c>
      <c r="C16" t="str">
        <v>Agregar Usuario</v>
      </c>
      <c r="D16" t="str">
        <v>FaiberAlejandro.BermudezRojas@cencosud.com.co</v>
      </c>
      <c r="E16" t="str" xml:space="preserve">
        <v xml:space="preserve">Soporte Web Kioscos_x000d_
_x000d_
</v>
      </c>
      <c r="F16">
        <v>45740.791666666664</v>
      </c>
      <c r="G16" t="str">
        <v>Se agrega Usuario Solicitado</v>
      </c>
    </row>
    <row r="17" xml:space="preserve">
      <c r="A17">
        <v>1233595</v>
      </c>
      <c r="B17" t="str" xml:space="preserve">
        <v xml:space="preserve">Embers Echeverry Moreno_x000d_
_x000d_
</v>
      </c>
      <c r="C17" t="str">
        <v>Agregar Usuario</v>
      </c>
      <c r="D17" t="str">
        <v>sandra.tenjo@cencosud.com.co</v>
      </c>
      <c r="E17" t="str" xml:space="preserve">
        <v xml:space="preserve">Soporte Web Kioscos_x000d_
_x000d_
</v>
      </c>
      <c r="F17">
        <v>45741.791666666664</v>
      </c>
      <c r="G17" t="str">
        <v>Se agrega Usuario Solicitado</v>
      </c>
    </row>
    <row r="18" xml:space="preserve">
      <c r="A18">
        <v>1234271</v>
      </c>
      <c r="B18" t="str" xml:space="preserve">
        <v xml:space="preserve">Luis Alejandro Medina Chaparro_x000d_
_x000d_
</v>
      </c>
      <c r="C18" t="str">
        <v>Sacar del grupo</v>
      </c>
      <c r="D18" t="str">
        <v>Alix</v>
      </c>
      <c r="E18" t="str">
        <v>SC_Satelites_Centralizacion</v>
      </c>
      <c r="F18">
        <v>45741.375</v>
      </c>
      <c r="G18" t="str">
        <v>Se Elimina Usuario Solicitado</v>
      </c>
    </row>
    <row r="19" xml:space="preserve">
      <c r="A19">
        <v>1234271</v>
      </c>
      <c r="B19" t="str" xml:space="preserve">
        <v xml:space="preserve">Luis Alejandro Medina Chaparro_x000d_
_x000d_
</v>
      </c>
      <c r="C19" t="str">
        <v>Sacar del grupo</v>
      </c>
      <c r="D19" t="str">
        <v xml:space="preserve">Edgar </v>
      </c>
      <c r="E19" t="str">
        <v>SC_Satelites_Centralizacion</v>
      </c>
      <c r="F19">
        <v>45741.375</v>
      </c>
      <c r="G19" t="str">
        <v>Se Elimina Usuario Solicitado</v>
      </c>
    </row>
    <row r="20" xml:space="preserve">
      <c r="A20">
        <v>1234271</v>
      </c>
      <c r="B20" t="str" xml:space="preserve">
        <v xml:space="preserve">Luis Alejandro Medina Chaparro_x000d_
_x000d_
</v>
      </c>
      <c r="C20" t="str">
        <v>Sacar del grupo</v>
      </c>
      <c r="D20" t="str">
        <v xml:space="preserve">Dilan  </v>
      </c>
      <c r="E20" t="str">
        <v>SC_Satelites_Centralizacion</v>
      </c>
      <c r="F20">
        <v>45741.375</v>
      </c>
      <c r="G20" t="str">
        <v>Se Elimina Usuario Solicitado</v>
      </c>
    </row>
    <row r="21" xml:space="preserve">
      <c r="A21">
        <v>1234271</v>
      </c>
      <c r="B21" t="str" xml:space="preserve">
        <v xml:space="preserve">Luis Alejandro Medina Chaparro_x000d_
_x000d_
</v>
      </c>
      <c r="C21" t="str">
        <v>Agregar Usuario</v>
      </c>
      <c r="D21" t="str">
        <v>Jorge Lopez</v>
      </c>
      <c r="E21" t="str">
        <v>SC_Satelites_Centralizacion</v>
      </c>
      <c r="F21">
        <v>45741.375</v>
      </c>
      <c r="G21" t="str">
        <v>Se Agrega Usuario Solicitado</v>
      </c>
    </row>
    <row r="22" xml:space="preserve">
      <c r="A22">
        <v>1234271</v>
      </c>
      <c r="B22" t="str" xml:space="preserve">
        <v xml:space="preserve">Luis Alejandro Medina Chaparro_x000d_
_x000d_
</v>
      </c>
      <c r="C22" t="str">
        <v>Agregar Usuario</v>
      </c>
      <c r="D22" t="str">
        <v>Juan David Garcia Brochero</v>
      </c>
      <c r="E22" t="str">
        <v>SC_Satelites_Centralizacion</v>
      </c>
      <c r="F22">
        <v>45741.375</v>
      </c>
      <c r="G22" t="str">
        <v>Se Agrega Usuario Solicitado</v>
      </c>
    </row>
    <row r="23" xml:space="preserve">
      <c r="A23">
        <v>1234797</v>
      </c>
      <c r="B23" t="str" xml:space="preserve">
        <v xml:space="preserve">Luis Alejandro Medina Chaparro_x000d_
_x000d_
</v>
      </c>
      <c r="C23" t="str">
        <v>Agregar Usuario</v>
      </c>
      <c r="D23" t="str">
        <v>Juan Pablo Monroy Soto</v>
      </c>
      <c r="E23" t="str" xml:space="preserve">
        <v xml:space="preserve">aplicaciones_pos_ars_colombia_x000d_
_x000d_
</v>
      </c>
      <c r="F23">
        <v>45741.625</v>
      </c>
      <c r="G23" t="str">
        <v>Se Agrega Usuario Solicitado</v>
      </c>
    </row>
    <row r="24" xml:space="preserve">
      <c r="A24">
        <v>1234590</v>
      </c>
      <c r="B24" t="str" xml:space="preserve">
        <v xml:space="preserve">Yudi Elizabeth Canon Jimenez_x000d_
_x000d_
</v>
      </c>
      <c r="C24" t="str">
        <v>Sacar del grupo</v>
      </c>
      <c r="D24" t="str">
        <v>Diego Quintero Miranda</v>
      </c>
      <c r="E24" t="str">
        <v>SC_Satelites_Centralizacion</v>
      </c>
      <c r="F24">
        <v>45741.375</v>
      </c>
      <c r="G24" t="str">
        <v>Se Elimina Usuario Solicitado</v>
      </c>
    </row>
    <row r="25" xml:space="preserve">
      <c r="A25">
        <v>1234590</v>
      </c>
      <c r="B25" t="str" xml:space="preserve">
        <v xml:space="preserve">Yudi Elizabeth Canon Jimenez_x000d_
_x000d_
</v>
      </c>
      <c r="C25" t="str">
        <v>Sacar del grupo</v>
      </c>
      <c r="D25" t="str">
        <v>Dilan Steven Pena Munoz</v>
      </c>
      <c r="E25" t="str">
        <v>SC_Satelites_Centralizacion</v>
      </c>
      <c r="F25">
        <v>45741.375</v>
      </c>
      <c r="G25" t="str">
        <v>Se Elimina Usuario Solicitado</v>
      </c>
    </row>
    <row r="26" xml:space="preserve">
      <c r="A26">
        <v>1234590</v>
      </c>
      <c r="B26" t="str" xml:space="preserve">
        <v xml:space="preserve">Yudi Elizabeth Canon Jimenez_x000d_
_x000d_
</v>
      </c>
      <c r="C26" t="str">
        <v>Sacar del grupo</v>
      </c>
      <c r="D26" t="str">
        <v>Guerrero Granados</v>
      </c>
      <c r="E26" t="str">
        <v>SC_Satelites_Centralizacion</v>
      </c>
      <c r="F26">
        <v>45741.375</v>
      </c>
      <c r="G26" t="str">
        <v>Se Elimina Usuario Solicitado</v>
      </c>
    </row>
    <row r="27" xml:space="preserve">
      <c r="A27">
        <v>1234590</v>
      </c>
      <c r="B27" t="str" xml:space="preserve">
        <v xml:space="preserve">Yudi Elizabeth Canon Jimenez_x000d_
_x000d_
</v>
      </c>
      <c r="C27" t="str">
        <v>Sacar del grupo</v>
      </c>
      <c r="D27" t="str" xml:space="preserve">
        <v xml:space="preserve">Gonzalez Jimenez; Betsy Maria_x000d_
</v>
      </c>
      <c r="E27" t="str">
        <v>SC_Satelites_Centralizacion</v>
      </c>
      <c r="F27">
        <v>45741.375</v>
      </c>
      <c r="G27" t="str">
        <v>Se Elimina Usuario Solicitado</v>
      </c>
    </row>
    <row r="28" xml:space="preserve">
      <c r="A28">
        <v>1234590</v>
      </c>
      <c r="B28" t="str" xml:space="preserve">
        <v xml:space="preserve">Yudi Elizabeth Canon Jimenez_x000d_
_x000d_
</v>
      </c>
      <c r="C28" t="str">
        <v>Agregar Usuario</v>
      </c>
      <c r="D28" t="str">
        <v>marcos.diaz@externos-co.cencosud.com</v>
      </c>
      <c r="E28" t="str">
        <v>SC_Satelites_Centralizacion</v>
      </c>
      <c r="F28">
        <v>45740.791666666664</v>
      </c>
      <c r="G28" t="str">
        <v>Se agrega Usuario Solicitado</v>
      </c>
    </row>
    <row r="29" xml:space="preserve">
      <c r="A29">
        <v>1234590</v>
      </c>
      <c r="B29" t="str" xml:space="preserve">
        <v xml:space="preserve">Yudi Elizabeth Canon Jimenez_x000d_
_x000d_
</v>
      </c>
      <c r="C29" t="str">
        <v>Sacar del grupo</v>
      </c>
      <c r="D29" t="str" xml:space="preserve">
        <v xml:space="preserve">Yudi Elizabeth Canon Jimenez_x000d_
_x000d_
</v>
      </c>
      <c r="E29" t="str">
        <v>tarjeta_regalo_omnicanal</v>
      </c>
      <c r="F29">
        <v>45740.791666666664</v>
      </c>
      <c r="G29" t="str">
        <v>Se Elimina Usuario del grupo Resolutor</v>
      </c>
    </row>
    <row r="30" xml:space="preserve">
      <c r="A30">
        <v>1234520</v>
      </c>
      <c r="B30" t="str" xml:space="preserve">
        <v xml:space="preserve">Yudi Elizabeth Canon Jimenez_x000d_
_x000d_
</v>
      </c>
      <c r="C30" t="str">
        <v>Sacar del grupo</v>
      </c>
      <c r="D30" t="str">
        <v>Omar Javier Camargo</v>
      </c>
      <c r="E30" t="str">
        <v>SC_Fidelidad SC_Financiero_Clientes</v>
      </c>
      <c r="F30">
        <v>45742.375</v>
      </c>
      <c r="G30" t="str">
        <v>Se Elimina Usuario del grupo Resolutor</v>
      </c>
    </row>
    <row r="31" xml:space="preserve">
      <c r="A31">
        <v>1234520</v>
      </c>
      <c r="B31" t="str" xml:space="preserve">
        <v xml:space="preserve">Yudi Elizabeth Canon Jimenez_x000d_
_x000d_
</v>
      </c>
      <c r="C31" t="str">
        <v>Sacar del grupo</v>
      </c>
      <c r="D31" t="str">
        <v>Canon Jimenez; Yudi Elizabeth</v>
      </c>
      <c r="E31" t="str">
        <v>SC_Fidelidad SC_Financiero_Clientes</v>
      </c>
      <c r="F31">
        <v>45742.375</v>
      </c>
      <c r="G31" t="str">
        <v>Se Elimina Usuario del grupo Resolutor</v>
      </c>
    </row>
    <row r="32" xml:space="preserve">
      <c r="A32">
        <v>1234520</v>
      </c>
      <c r="B32" t="str" xml:space="preserve">
        <v xml:space="preserve">Yudi Elizabeth Canon Jimenez_x000d_
_x000d_
</v>
      </c>
      <c r="C32" t="str">
        <v>Sacar del grupo</v>
      </c>
      <c r="D32" t="str">
        <v>Avendano Jonathan</v>
      </c>
      <c r="E32" t="str">
        <v>SC_Fidelidad SC_Financiero_Clientes</v>
      </c>
      <c r="F32">
        <v>45742.375</v>
      </c>
      <c r="G32" t="str">
        <v>Se Elimina Usuario del grupo Resolutor</v>
      </c>
    </row>
    <row r="33" xml:space="preserve">
      <c r="A33">
        <v>1236510</v>
      </c>
      <c r="B33" t="str" xml:space="preserve">
        <v xml:space="preserve">Javier Sandoval Velandia_x000d_
_x000d_
</v>
      </c>
      <c r="C33" t="str">
        <v>Agregar Usuario</v>
      </c>
      <c r="D33" t="str" xml:space="preserve">
        <v xml:space="preserve">Ortiz Triana; Fredy Giovanny_x000d_
</v>
      </c>
      <c r="E33" t="str" xml:space="preserve">
        <v xml:space="preserve">Soporte de Campo_Lexmark_Colombia_x000d_
_x000d_
</v>
      </c>
      <c r="F33">
        <v>45742.708333333336</v>
      </c>
      <c r="G33" t="str">
        <v>Se agrega Usuario Solicitado</v>
      </c>
    </row>
    <row r="34" xml:space="preserve">
      <c r="A34">
        <v>1</v>
      </c>
      <c r="B34" t="str" xml:space="preserve">
        <v xml:space="preserve">Luis Alejandro Medina Chaparro_x000d_
_x000d_
</v>
      </c>
      <c r="C34" t="str">
        <v>Agregar Usuario</v>
      </c>
      <c r="D34" t="str" xml:space="preserve">
        <v xml:space="preserve">Luis Alejandro Medina Chaparro_x000d_
_x000d_
</v>
      </c>
      <c r="E34" t="str">
        <v>Creditos especiales Fidelius</v>
      </c>
      <c r="F34">
        <v>45741</v>
      </c>
      <c r="G34" t="str">
        <v>Se agrega Usuario Solicitado</v>
      </c>
    </row>
    <row r="35" xml:space="preserve">
      <c r="A35">
        <v>1</v>
      </c>
      <c r="B35" t="str" xml:space="preserve">
        <v xml:space="preserve">Luis Alejandro Medina Chaparro_x000d_
_x000d_
</v>
      </c>
      <c r="C35" t="str">
        <v>Agregar Usuario</v>
      </c>
      <c r="D35" t="str">
        <v>Rodriguez Ayala; Juan Daniel</v>
      </c>
      <c r="E35" t="str">
        <v>Creditos especiales Fidelius</v>
      </c>
      <c r="F35">
        <v>45741</v>
      </c>
      <c r="G35" t="str">
        <v>Se agrega Usuario Solicitado</v>
      </c>
    </row>
    <row r="36" xml:space="preserve">
      <c r="A36">
        <v>1</v>
      </c>
      <c r="B36" t="str" xml:space="preserve">
        <v xml:space="preserve">Luis Alejandro Medina Chaparro_x000d_
_x000d_
</v>
      </c>
      <c r="C36" t="str">
        <v>Agregar Usuario</v>
      </c>
      <c r="D36" t="str">
        <v>Mesa Rivera; Wilson Andres</v>
      </c>
      <c r="E36" t="str">
        <v>Creditos especiales Fidelius</v>
      </c>
      <c r="F36">
        <v>45741</v>
      </c>
      <c r="G36" t="str">
        <v>Se agrega Usuario Solicitado</v>
      </c>
    </row>
    <row r="37">
      <c r="A37">
        <v>1257671</v>
      </c>
      <c r="B37" t="str">
        <v>Oscar Ramirez</v>
      </c>
      <c r="C37" t="str">
        <v>Sacar del grupo</v>
      </c>
      <c r="D37" t="str">
        <v>Cesar Augusto Rodriguez Barreto</v>
      </c>
      <c r="E37" t="str">
        <v>Mesas Especializadas Colombia</v>
      </c>
      <c r="F37">
        <v>45749.322222222225</v>
      </c>
      <c r="G37" t="str">
        <v>Se Saca usuario Solicitado del Grupo Resolutor</v>
      </c>
    </row>
    <row r="38">
      <c r="A38">
        <v>1257671</v>
      </c>
      <c r="B38" t="str">
        <v>Oscar Ramirez</v>
      </c>
      <c r="C38" t="str">
        <v>Sacar del grupo</v>
      </c>
      <c r="D38" t="str">
        <v>David Zambrano Monroy</v>
      </c>
      <c r="E38" t="str">
        <v>Mesas Especializadas Colombia</v>
      </c>
      <c r="F38">
        <v>45749.322222222225</v>
      </c>
      <c r="G38" t="str">
        <v>Se Saca usuario Solicitado del Grupo Resolutor</v>
      </c>
    </row>
    <row r="39">
      <c r="A39">
        <v>1257671</v>
      </c>
      <c r="B39" t="str">
        <v>Oscar Ramirez</v>
      </c>
      <c r="C39" t="str">
        <v>Sacar del grupo</v>
      </c>
      <c r="D39" t="str">
        <v>Alvaro Javier Gutierrez Alvaro</v>
      </c>
      <c r="E39" t="str">
        <v>Mesas Especializadas Colombia</v>
      </c>
      <c r="F39">
        <v>45749.322222222225</v>
      </c>
      <c r="G39" t="str">
        <v>Se Saca usuario Solicitado del Grupo Resolutor</v>
      </c>
    </row>
    <row r="40">
      <c r="A40">
        <v>1257671</v>
      </c>
      <c r="B40" t="str">
        <v>Oscar Ramirez</v>
      </c>
      <c r="C40" t="str">
        <v>Sacar del grupo</v>
      </c>
      <c r="D40" t="str">
        <v>Reyes Caucali; Farutt Alcides</v>
      </c>
      <c r="E40" t="str">
        <v>Mesas Especializadas Colombia</v>
      </c>
      <c r="F40">
        <v>45749.322222222225</v>
      </c>
      <c r="G40" t="str">
        <v>Se Saca usuario Solicitado del Grupo Resolutor</v>
      </c>
    </row>
    <row r="41">
      <c r="A41">
        <v>1257671</v>
      </c>
      <c r="B41" t="str">
        <v>Oscar Ramirez</v>
      </c>
      <c r="C41" t="str">
        <v>Sacar del grupo</v>
      </c>
      <c r="D41" t="str">
        <v>Carlos Alejandro Escobar Salamanca</v>
      </c>
      <c r="E41" t="str">
        <v>Mesas Especializadas Colombia</v>
      </c>
      <c r="F41">
        <v>45749.322222222225</v>
      </c>
      <c r="G41" t="str">
        <v>Se Saca usuario Solicitado del Grupo Resolutor</v>
      </c>
    </row>
    <row r="42" xml:space="preserve">
      <c r="A42">
        <v>1266306</v>
      </c>
      <c r="B42" t="str" xml:space="preserve">
        <v xml:space="preserve">Angel David Camacho Rosas_x000d_
_x000d_
</v>
      </c>
      <c r="C42" t="str">
        <v>Agregar Usuario</v>
      </c>
      <c r="D42" t="str">
        <v>Rodriguez Barreto; Cesar Augusto</v>
      </c>
      <c r="E42" t="str">
        <v>Mesas Especializadas Colombia</v>
      </c>
      <c r="F42">
        <v>45754.70625</v>
      </c>
      <c r="G42" t="str">
        <v>Se agrega Usuario Solicitado</v>
      </c>
    </row>
    <row r="43" xml:space="preserve">
      <c r="A43">
        <v>1273098</v>
      </c>
      <c r="B43" t="str" xml:space="preserve">
        <v xml:space="preserve">Javier Sandoval Velandia_x000d_
_x000d_
</v>
      </c>
      <c r="C43" t="str">
        <v>Agregar Usuario</v>
      </c>
      <c r="D43" t="str">
        <v>yacdela</v>
      </c>
      <c r="E43" t="str">
        <v>Aprobador_Software_Colombia</v>
      </c>
      <c r="F43">
        <v>45757.756944444445</v>
      </c>
      <c r="G43" t="str">
        <v>Se agrega Usuario Solicitado</v>
      </c>
    </row>
    <row r="44" xml:space="preserve">
      <c r="A44">
        <v>1273098</v>
      </c>
      <c r="B44" t="str" xml:space="preserve">
        <v xml:space="preserve">Javier Sandoval Velandia_x000d_
_x000d_
</v>
      </c>
      <c r="C44" t="str">
        <v>Agregar Usuario</v>
      </c>
      <c r="D44" t="str">
        <v>svmontoy</v>
      </c>
      <c r="E44" t="str">
        <v>Aprobador_Software_Colombia</v>
      </c>
      <c r="F44">
        <v>45757.756944444445</v>
      </c>
      <c r="G44" t="str">
        <v>Se agrega Usuario Solicitado</v>
      </c>
    </row>
    <row r="45" xml:space="preserve">
      <c r="A45">
        <v>1273098</v>
      </c>
      <c r="B45" t="str" xml:space="preserve">
        <v xml:space="preserve">Javier Sandoval Velandia_x000d_
_x000d_
</v>
      </c>
      <c r="C45" t="str">
        <v>Agregar Usuario</v>
      </c>
      <c r="D45" t="str">
        <v>laa0640</v>
      </c>
      <c r="E45" t="str">
        <v>Aprobador_Software_Colombia</v>
      </c>
      <c r="F45">
        <v>45757.756944444445</v>
      </c>
      <c r="G45" t="str">
        <v>Se agrega Usuario Solicitado</v>
      </c>
    </row>
    <row r="46" xml:space="preserve">
      <c r="A46">
        <v>1278060</v>
      </c>
      <c r="B46" t="str" xml:space="preserve">
        <v xml:space="preserve">Oscar Ferney Bareno Enciso_x000d_
_x000d_
</v>
      </c>
      <c r="C46" t="str">
        <v>Eliminar Rol</v>
      </c>
      <c r="D46" t="str" xml:space="preserve">
        <v xml:space="preserve">Gutierrez Alvaro; Alvaro Javier_x000d_
        </v>
      </c>
      <c r="E46" t="str">
        <v>N/A</v>
      </c>
      <c r="F46">
        <v>45761.48263888889</v>
      </c>
      <c r="G46" t="str">
        <v>Se elimina Rol</v>
      </c>
    </row>
    <row r="47" xml:space="preserve">
      <c r="A47">
        <v>1278060</v>
      </c>
      <c r="B47" t="str" xml:space="preserve">
        <v xml:space="preserve">Oscar Ferney Bareno Enciso_x000d_
_x000d_
</v>
      </c>
      <c r="C47" t="str">
        <v>Eliminar Rol</v>
      </c>
      <c r="D47" t="str" xml:space="preserve">
        <v xml:space="preserve">Rodriguez Barreto; Cesar Augusto_x000d_
        </v>
      </c>
      <c r="E47" t="str">
        <v>N/A</v>
      </c>
      <c r="F47">
        <v>45761.48263888889</v>
      </c>
      <c r="G47" t="str">
        <v>Se elimina Rol</v>
      </c>
    </row>
    <row r="48" xml:space="preserve">
      <c r="A48">
        <v>1278060</v>
      </c>
      <c r="B48" t="str" xml:space="preserve">
        <v xml:space="preserve">Oscar Ferney Bareno Enciso_x000d_
_x000d_
</v>
      </c>
      <c r="C48" t="str">
        <v>Eliminar Rol</v>
      </c>
      <c r="D48" t="str">
        <v xml:space="preserve">Escobar Salamanca; Carlos Alejandro        </v>
      </c>
      <c r="E48" t="str">
        <v>N/A</v>
      </c>
      <c r="F48">
        <v>45761.48263888889</v>
      </c>
      <c r="G48" t="str">
        <v>Se elimina Rol</v>
      </c>
    </row>
    <row r="49" xml:space="preserve">
      <c r="A49">
        <v>1278060</v>
      </c>
      <c r="B49" t="str" xml:space="preserve">
        <v xml:space="preserve">Oscar Ferney Bareno Enciso_x000d_
_x000d_
</v>
      </c>
      <c r="C49" t="str">
        <v>Eliminar Usuario</v>
      </c>
      <c r="D49" t="str" xml:space="preserve">
        <v xml:space="preserve">Gomez Gomez; Lady Katherine (Externo - RESERCO INTERNATIONAL SERVICES IT SAS)_x000d_
                </v>
      </c>
      <c r="E49" t="str">
        <v>N/A</v>
      </c>
      <c r="F49">
        <v>45761.48263888889</v>
      </c>
      <c r="G49" t="str">
        <v>Se elimina Rol</v>
      </c>
    </row>
    <row r="50" xml:space="preserve">
      <c r="A50">
        <v>1278060</v>
      </c>
      <c r="B50" t="str" xml:space="preserve">
        <v xml:space="preserve">Oscar Ferney Bareno Enciso_x000d_
_x000d_
</v>
      </c>
      <c r="C50" t="str">
        <v>Eliminar Usuario</v>
      </c>
      <c r="D50" t="str">
        <v xml:space="preserve">Villalba Arevalo; Leidy Milena        </v>
      </c>
      <c r="E50" t="str">
        <v>N/A</v>
      </c>
      <c r="F50">
        <v>45761.48263888889</v>
      </c>
      <c r="G50" t="str">
        <v>Se elimina Rol</v>
      </c>
    </row>
    <row r="51" xml:space="preserve">
      <c r="A51">
        <v>1290661</v>
      </c>
      <c r="B51" t="str">
        <v>Yorlady Tovar Estupinan</v>
      </c>
      <c r="C51" t="str">
        <v>Agregar Usuario</v>
      </c>
      <c r="D51" t="str">
        <v>Yorlady Tovar Estupinan</v>
      </c>
      <c r="E51" t="str" xml:space="preserve">
        <v xml:space="preserve">Mesas Especializadas Colombia_x000d_
</v>
      </c>
      <c r="F51">
        <v>45770.37430555555</v>
      </c>
      <c r="G51" t="str">
        <v>Se agrega Usuario Solicitado</v>
      </c>
    </row>
    <row r="52">
      <c r="A52">
        <v>1290694</v>
      </c>
      <c r="B52" t="str">
        <v>Yorlady Tovar Estupinan</v>
      </c>
      <c r="C52" t="str">
        <v>Sacar del grupo</v>
      </c>
      <c r="D52" t="str">
        <v>Yorlady Tovar Estupinan</v>
      </c>
      <c r="E52" t="str">
        <v>Soporte_Onsite_Bogota</v>
      </c>
      <c r="F52">
        <v>45770.37847222222</v>
      </c>
      <c r="G52" t="str">
        <v>Se Saca usuario Solicitado del Grupo Resolutor</v>
      </c>
    </row>
    <row r="53">
      <c r="A53">
        <v>1290694</v>
      </c>
      <c r="B53" t="str">
        <v>Yorlady Tovar Estupinan</v>
      </c>
      <c r="C53" t="str">
        <v>Sacar del grupo</v>
      </c>
      <c r="D53" t="str">
        <v>Yorlady Tovar Estupinan</v>
      </c>
      <c r="E53" t="str">
        <v>Gestion Inventario Informatico SM Colombia</v>
      </c>
      <c r="F53">
        <v>45770.37847222222</v>
      </c>
      <c r="G53" t="str">
        <v>Se Saca usuario Solicitado del Grupo Resolutor</v>
      </c>
    </row>
    <row r="54" xml:space="preserve">
      <c r="A54">
        <v>1291470</v>
      </c>
      <c r="B54" t="str">
        <v>Edna Rocio Rios Lombana</v>
      </c>
      <c r="C54" t="str">
        <v>Agregar Usuario</v>
      </c>
      <c r="D54" t="str" xml:space="preserve">
        <v xml:space="preserve">Mateo Melendez Villadiego_x000d_
</v>
      </c>
      <c r="E54" t="str">
        <v>SC_BI_COLOMBIA</v>
      </c>
      <c r="F54">
        <v>45770.58125</v>
      </c>
      <c r="G54" t="str">
        <v>Se agrega Usuario Solicitado</v>
      </c>
    </row>
    <row r="55">
      <c r="A55">
        <v>1301101</v>
      </c>
      <c r="B55" t="str">
        <v>Yudi Elizabeth Canon Jimenez</v>
      </c>
      <c r="C55" t="str">
        <v>Agregar Usuario</v>
      </c>
      <c r="D55" t="str">
        <v>marcos.celis@cencosud.com.co</v>
      </c>
      <c r="E55" t="str">
        <v>MI_PROMO_CUPONERA_DIGITAL_COL</v>
      </c>
      <c r="F55">
        <v>45777.45138888889</v>
      </c>
      <c r="G55" t="str">
        <v>Se agrega Usuario Solicitado</v>
      </c>
    </row>
    <row r="56">
      <c r="A56">
        <v>1301101</v>
      </c>
      <c r="B56" t="str">
        <v>Yudi Elizabeth Canon Jimenez</v>
      </c>
      <c r="C56" t="str">
        <v>Agregar Usuario</v>
      </c>
      <c r="D56" t="str">
        <v>LuisaFernanda.AristizabalSalazar@cencosud.com.co</v>
      </c>
      <c r="E56" t="str">
        <v>MI_PROMO_CUPONERA_DIGITAL_COL</v>
      </c>
      <c r="F56">
        <v>45777.45138888889</v>
      </c>
      <c r="G56" t="str">
        <v>Se agrega Usuario Solicitado</v>
      </c>
    </row>
    <row r="57">
      <c r="A57">
        <v>1301101</v>
      </c>
      <c r="B57" t="str">
        <v>Yudi Elizabeth Canon Jimenez</v>
      </c>
      <c r="C57" t="str">
        <v>Agregar Usuario</v>
      </c>
      <c r="D57" t="str">
        <v>KarenYiseth.PalaciosMorales@cencosud.com.co</v>
      </c>
      <c r="E57" t="str">
        <v>MI_PROMO_CUPONERA_DIGITAL_COL</v>
      </c>
      <c r="F57">
        <v>45777.45138888889</v>
      </c>
      <c r="G57" t="str">
        <v>Se agrega Usuario Solicitado</v>
      </c>
    </row>
    <row r="58">
      <c r="A58">
        <v>1301101</v>
      </c>
      <c r="B58" t="str">
        <v>Yudi Elizabeth Canon Jimenez</v>
      </c>
      <c r="C58" t="str">
        <v>Agregar Usuario</v>
      </c>
      <c r="D58" t="str">
        <v>OriannaLucia.Lallemand@cencosud.com.co</v>
      </c>
      <c r="E58" t="str">
        <v>MI_PROMO_CUPONERA_DIGITAL_COL</v>
      </c>
      <c r="F58">
        <v>45777.45138888889</v>
      </c>
      <c r="G58" t="str">
        <v>Se agrega Usuario Solicitado</v>
      </c>
    </row>
    <row r="59">
      <c r="A59">
        <v>1301101</v>
      </c>
      <c r="B59" t="str">
        <v>Yudi Elizabeth Canon Jimenez</v>
      </c>
      <c r="C59" t="str">
        <v>Agregar Usuario</v>
      </c>
      <c r="D59" t="str">
        <v>vanesa.rosas@cencosud.com.co</v>
      </c>
      <c r="E59" t="str">
        <v>MI_PROMO_CUPONERA_DIGITAL_COL</v>
      </c>
      <c r="F59">
        <v>45777.45138888889</v>
      </c>
      <c r="G59" t="str">
        <v>Se agrega Usuario Solicitado</v>
      </c>
    </row>
    <row r="60">
      <c r="A60">
        <v>1301101</v>
      </c>
      <c r="B60" t="str">
        <v>Yudi Elizabeth Canon Jimenez</v>
      </c>
      <c r="C60" t="str">
        <v>Agregar Usuario</v>
      </c>
      <c r="D60" t="str">
        <v>SoinerEstid.YayaRojas@cencosud.com.co</v>
      </c>
      <c r="E60" t="str">
        <v>MI_PROMO_CUPONERA_DIGITAL_COL</v>
      </c>
      <c r="F60">
        <v>45777.45138888889</v>
      </c>
      <c r="G60" t="str">
        <v>Se agrega Usuario Solicitado</v>
      </c>
    </row>
    <row r="61" xml:space="preserve">
      <c r="A61">
        <v>1310741</v>
      </c>
      <c r="B61" t="str" xml:space="preserve">
        <v xml:space="preserve">Guillermo Alejandro Gutierrez Benavides_x000d_
_x000d_
</v>
      </c>
      <c r="C61" t="str">
        <v>Eliminar Rol</v>
      </c>
      <c r="D61" t="str">
        <v>Diego Fernando Rey Solano</v>
      </c>
      <c r="E61" t="str">
        <v>Redes y Comunicaciones -Nivel 2 - COL</v>
      </c>
      <c r="F61">
        <v>45783.62013888889</v>
      </c>
      <c r="G61" t="str">
        <v>Se Elimina Usuario del grupo Resolutor</v>
      </c>
    </row>
    <row r="62" xml:space="preserve">
      <c r="A62">
        <v>1310741</v>
      </c>
      <c r="B62" t="str" xml:space="preserve">
        <v xml:space="preserve">Guillermo Alejandro Gutierrez Benavides_x000d_
_x000d_
</v>
      </c>
      <c r="C62" t="str">
        <v>Eliminar Rol</v>
      </c>
      <c r="D62" t="str">
        <v>Amin de Jesus Palomino Navarro</v>
      </c>
      <c r="E62" t="str">
        <v>Redes y Comunicaciones -Nivel 2 - COL</v>
      </c>
      <c r="F62">
        <v>45783.62013888889</v>
      </c>
      <c r="G62" t="str">
        <v>Se Elimina Usuario del grupo Resolutor</v>
      </c>
    </row>
    <row r="63" xml:space="preserve">
      <c r="A63">
        <v>1310741</v>
      </c>
      <c r="B63" t="str" xml:space="preserve">
        <v xml:space="preserve">Guillermo Alejandro Gutierrez Benavides_x000d_
_x000d_
</v>
      </c>
      <c r="C63" t="str">
        <v>Eliminar Rol</v>
      </c>
      <c r="D63" t="str">
        <v>Alexander Munevar Gomez</v>
      </c>
      <c r="E63" t="str">
        <v>Redes y Comunicaciones -Nivel 2 - COL</v>
      </c>
      <c r="F63">
        <v>45783.62013888889</v>
      </c>
      <c r="G63" t="str">
        <v>Se Elimina Usuario del grupo Resolutor</v>
      </c>
    </row>
    <row r="64" xml:space="preserve">
      <c r="A64">
        <v>1310741</v>
      </c>
      <c r="B64" t="str" xml:space="preserve">
        <v xml:space="preserve">Guillermo Alejandro Gutierrez Benavides_x000d_
_x000d_
</v>
      </c>
      <c r="C64" t="str">
        <v>Eliminar Rol</v>
      </c>
      <c r="D64" t="str">
        <v>Laura Tatiana Jiménez Rivera</v>
      </c>
      <c r="E64" t="str">
        <v>Redes y Comunicaciones -Nivel 2 - COL</v>
      </c>
      <c r="F64">
        <v>45783.62013888889</v>
      </c>
      <c r="G64" t="str">
        <v>Se Elimina Usuario del grupo Resolutor</v>
      </c>
    </row>
    <row r="65" xml:space="preserve">
      <c r="A65">
        <v>1310752</v>
      </c>
      <c r="B65" t="str" xml:space="preserve">
        <v xml:space="preserve">Guillermo Alejandro Gutierrez Benavides_x000d_
_x000d_
</v>
      </c>
      <c r="C65" t="str">
        <v>Agregar Usuario</v>
      </c>
      <c r="D65" t="str" xml:space="preserve">
        <v xml:space="preserve">Maykoll Chamorro Tovar_x000d_
_x000d_
</v>
      </c>
      <c r="E65" t="str">
        <v>Redes y Comunicaciones -Nivel 2 - COL</v>
      </c>
      <c r="F65">
        <v>45783.62013888889</v>
      </c>
      <c r="G65" t="str">
        <v>Se agrega Usuario Solicitado</v>
      </c>
    </row>
    <row r="66">
      <c r="A66">
        <v>1312239</v>
      </c>
      <c r="B66" t="str">
        <v>Yorlady Tovar Estupinan</v>
      </c>
      <c r="C66" t="str">
        <v>Agregar Usuario</v>
      </c>
      <c r="D66" t="str">
        <v>Yorlady Tovar Estupinan</v>
      </c>
      <c r="E66" t="str">
        <v>Mesas Especializadas Easy Colombia</v>
      </c>
      <c r="G66" t="str">
        <v>Se agrega Usuario Solicitado</v>
      </c>
    </row>
    <row r="67">
      <c r="A67">
        <v>1312239</v>
      </c>
      <c r="B67" t="str">
        <v>Yorlady Tovar Estupinan</v>
      </c>
      <c r="C67" t="str">
        <v>Agregar Usuario</v>
      </c>
      <c r="D67" t="str">
        <v>Cepeda Lopez; Julian Esteban</v>
      </c>
      <c r="E67" t="str">
        <v>Mesas Especializadas Easy Colombia</v>
      </c>
      <c r="F67">
        <v>45784.41180555556</v>
      </c>
      <c r="G67" t="str">
        <v>Se agrega Usuario Solicitado</v>
      </c>
    </row>
    <row r="68">
      <c r="A68">
        <v>1319854</v>
      </c>
      <c r="B68" t="str">
        <v>Sanchez Gil; Cristian (Externo - RESERCO INTERNATIONAL SERVICES IT SAS)</v>
      </c>
      <c r="C68" t="str">
        <v>Agregar Usuario</v>
      </c>
      <c r="D68" t="str">
        <v>Luis Gabriel Prieto Rodriguez</v>
      </c>
      <c r="E68" t="str">
        <v>Soporte_Onsite_REG_Remoto_SM Colombia</v>
      </c>
      <c r="F68">
        <v>45789.42013888889</v>
      </c>
      <c r="G68" t="str">
        <v>Se agrega Usuario Solicitado</v>
      </c>
    </row>
    <row r="69">
      <c r="A69">
        <v>1314723</v>
      </c>
      <c r="B69" t="str">
        <v>Guillermo Alejandro Gutierrez Benavides</v>
      </c>
      <c r="C69" t="str">
        <v>Agregar Usuario</v>
      </c>
      <c r="D69" t="str">
        <v>Daniel Ricardo Zarate Martínez</v>
      </c>
      <c r="E69" t="str">
        <v>Redes y Comunicaciones -Nivel 2 - COL</v>
      </c>
      <c r="F69">
        <v>45789.61736111111</v>
      </c>
      <c r="G69" t="str">
        <v>Se agrega Usuario Solicitado</v>
      </c>
    </row>
    <row r="70" xml:space="preserve">
      <c r="A70">
        <v>1337251</v>
      </c>
      <c r="B70" t="str">
        <v>Gabriela Miriam Prieto</v>
      </c>
      <c r="C70" t="str">
        <v>Agregar Usuario</v>
      </c>
      <c r="D70" t="str" xml:space="preserve">
        <v xml:space="preserve">javier.ardila@externos-co.cencosud.com_x000d_
_x000d_
</v>
      </c>
      <c r="E70" t="str">
        <v>Gestion Catalogo Colombia</v>
      </c>
      <c r="F70">
        <v>45799.37291666667</v>
      </c>
      <c r="G70" t="str">
        <v>Se agrega Usuario Solicitado</v>
      </c>
    </row>
    <row r="71">
      <c r="A71">
        <v>1337412</v>
      </c>
      <c r="B71" t="str">
        <v>Angel David Camacho Rosas</v>
      </c>
      <c r="C71" t="str">
        <v>Agregar Usuario</v>
      </c>
      <c r="D71" t="str">
        <v xml:space="preserve">laa1191 </v>
      </c>
      <c r="E71" t="str">
        <v>Operaciones POS Colombia</v>
      </c>
      <c r="F71">
        <v>45799.42013888889</v>
      </c>
      <c r="G71" t="str">
        <v>Se agrega Usuario Solicitado</v>
      </c>
    </row>
    <row r="72">
      <c r="A72">
        <v>1337412</v>
      </c>
      <c r="B72" t="str">
        <v>Angel David Camacho Rosas</v>
      </c>
      <c r="C72" t="str">
        <v>Agregar Usuario</v>
      </c>
      <c r="D72" t="str">
        <v>laa1192</v>
      </c>
      <c r="E72" t="str">
        <v>Operaciones POS Colombia</v>
      </c>
      <c r="F72">
        <v>45799.42013888889</v>
      </c>
      <c r="G72" t="str">
        <v>Se agrega Usuario Solicitado</v>
      </c>
    </row>
    <row r="73">
      <c r="A73">
        <v>1387153</v>
      </c>
      <c r="B73" t="str">
        <v>Fredy Giovanny Ortiz Triana</v>
      </c>
      <c r="C73" t="str">
        <v>Agregar Usuario</v>
      </c>
      <c r="D73" t="str">
        <v>EDUARD NICOLAS MOLINA VILLAMIL</v>
      </c>
      <c r="E73" t="str">
        <v>ONSITE-BOG-Sede SM</v>
      </c>
      <c r="F73">
        <v>45833.58125</v>
      </c>
      <c r="G73" t="str">
        <v>Se agrega Usuario Solicitado</v>
      </c>
    </row>
    <row r="74">
      <c r="A74">
        <v>1386601</v>
      </c>
      <c r="B74" t="str">
        <v>Yorlady Tovar Estupinan</v>
      </c>
      <c r="C74" t="str">
        <v>Sacar del grupo</v>
      </c>
      <c r="D74" t="str">
        <v>Yorlady Tovar Estupinan</v>
      </c>
      <c r="E74" t="str">
        <v>Mantenimiento_co</v>
      </c>
      <c r="F74">
        <v>45833.583333333336</v>
      </c>
      <c r="G74" t="str">
        <v>Se Elimina Usuario del grupo Resolutor</v>
      </c>
    </row>
    <row r="75">
      <c r="A75">
        <v>1395761</v>
      </c>
      <c r="B75" t="str">
        <v>Celso Jose Niebles Tache</v>
      </c>
      <c r="C75" t="str">
        <v>Agregar Usuario</v>
      </c>
      <c r="D75" t="str">
        <v>Celso Jose Niebles Tache</v>
      </c>
      <c r="E75" t="str">
        <v>mantenimiento_co</v>
      </c>
      <c r="F75">
        <v>45839.552777777775</v>
      </c>
      <c r="G75" t="str">
        <v>Se agrega Usuario Solicitado</v>
      </c>
    </row>
    <row r="76">
      <c r="A76">
        <v>1428411</v>
      </c>
      <c r="B76" t="str">
        <v>Miguel Angel Caicedo Angulo</v>
      </c>
      <c r="C76" t="str">
        <v>Agregar Usuario</v>
      </c>
      <c r="D76" t="str">
        <v>Orozco Fajardo, Sebastian</v>
      </c>
      <c r="E76" t="str">
        <v>Soporte_Onsite_REG_Occidente_SM Colombia</v>
      </c>
      <c r="F76">
        <v>45860.64236111111</v>
      </c>
      <c r="G76" t="str">
        <v>Se agrega Usuario Solicitado</v>
      </c>
    </row>
  </sheetData>
  <autoFilter ref="A1:G76"/>
  <pageMargins left="0.7" right="0.7" top="0.75" bottom="0.75" header="0.3" footer="0.3"/>
  <ignoredErrors>
    <ignoredError numberStoredAsText="1" sqref="A1:G76"/>
  </ignoredErrors>
</worksheet>
</file>

<file path=xl/worksheets/sheet12.xml><?xml version="1.0" encoding="utf-8"?>
<worksheet xmlns="http://schemas.openxmlformats.org/spreadsheetml/2006/main" xmlns:r="http://schemas.openxmlformats.org/officeDocument/2006/relationships">
  <dimension ref="A1:H11"/>
  <sheetViews>
    <sheetView workbookViewId="0" rightToLeft="0"/>
  </sheetViews>
  <sheetData>
    <row r="1">
      <c r="A1" t="str">
        <v>Numero de ticket</v>
      </c>
      <c r="B1" t="str">
        <v>Nombre Solicitante</v>
      </c>
      <c r="C1" t="str">
        <v>Tipo de Solicitud</v>
      </c>
      <c r="D1" t="str">
        <v>Ubicacion Ajustada</v>
      </c>
      <c r="E1" t="str">
        <v>Grupo Resolutor Antes</v>
      </c>
      <c r="F1" t="str">
        <v>Grupo Resolutor Ahora</v>
      </c>
      <c r="G1" t="str">
        <v>Fecha del Ajuste</v>
      </c>
      <c r="H1" t="str">
        <v>Observacion</v>
      </c>
    </row>
    <row r="2">
      <c r="A2">
        <v>1222148</v>
      </c>
      <c r="B2" t="str">
        <v>Miguel Angel Caicedo Angulo</v>
      </c>
      <c r="C2" t="str">
        <v>Cambio de Zona</v>
      </c>
      <c r="D2" t="str">
        <v>M195</v>
      </c>
      <c r="E2" t="str">
        <v>Soporte Onsite REG Occidente SM</v>
      </c>
      <c r="F2" t="str">
        <v>Soporte Onsite REG Costa SM Colombia</v>
      </c>
      <c r="G2">
        <v>45733.791666666664</v>
      </c>
      <c r="H2" t="str">
        <v>Se realiza Ajuste de Ubicacion a la Reg de la Costa</v>
      </c>
    </row>
    <row r="3">
      <c r="A3">
        <v>1222148</v>
      </c>
      <c r="B3" t="str">
        <v>Miguel Angel Caicedo Angulo</v>
      </c>
      <c r="C3" t="str">
        <v>Cambio de Zona</v>
      </c>
      <c r="D3" t="str">
        <v>M038</v>
      </c>
      <c r="E3" t="str">
        <v>Soporte Onsite REG Occidente SM</v>
      </c>
      <c r="F3" t="str">
        <v>Soporte Onsite REG Costa SM Colombia</v>
      </c>
      <c r="G3">
        <v>45733.791666666664</v>
      </c>
      <c r="H3" t="str">
        <v>Se realiza Ajuste de Ubicacion a la Reg de la Costa</v>
      </c>
    </row>
    <row r="4">
      <c r="A4">
        <v>1222148</v>
      </c>
      <c r="B4" t="str">
        <v>Miguel Angel Caicedo Angulo</v>
      </c>
      <c r="C4" t="str">
        <v>Cambio de Zona</v>
      </c>
      <c r="D4" t="str">
        <v xml:space="preserve">M179 </v>
      </c>
      <c r="E4" t="str">
        <v>Soporte Onsite REG Occidente SM</v>
      </c>
      <c r="F4" t="str">
        <v>Soporte Onsite REG Costa SM Colombia</v>
      </c>
      <c r="G4">
        <v>45733.791666666664</v>
      </c>
      <c r="H4" t="str">
        <v>Se realiza Ajuste de Ubicacion a la Reg de la Costa</v>
      </c>
    </row>
    <row r="5">
      <c r="A5">
        <v>1222148</v>
      </c>
      <c r="B5" t="str">
        <v>Miguel Angel Caicedo Angulo</v>
      </c>
      <c r="C5" t="str">
        <v>Cambio de Zona</v>
      </c>
      <c r="D5" t="str">
        <v>M198</v>
      </c>
      <c r="E5" t="str">
        <v>Soporte Onsite REG Occidente SM</v>
      </c>
      <c r="F5" t="str">
        <v>Soporte Onsite REG Costa SM Colombia</v>
      </c>
      <c r="G5">
        <v>45733.791666666664</v>
      </c>
      <c r="H5" t="str">
        <v>Se realiza Ajuste de Ubicacion a la Reg de la Costa</v>
      </c>
    </row>
    <row r="6">
      <c r="A6">
        <v>1222148</v>
      </c>
      <c r="B6" t="str">
        <v>Miguel Angel Caicedo Angulo</v>
      </c>
      <c r="C6" t="str">
        <v>Cambio de Zona</v>
      </c>
      <c r="D6" t="str">
        <v xml:space="preserve">M028 </v>
      </c>
      <c r="E6" t="str">
        <v>Soporte Onsite REG Oriente SM</v>
      </c>
      <c r="F6" t="str">
        <v>Soporte Onsite REG Occidente SM Colombia</v>
      </c>
      <c r="G6">
        <v>45733.791666666664</v>
      </c>
      <c r="H6" t="str">
        <v>Se realiza Ajuste de Ubicacion a la Reg de Occidente</v>
      </c>
    </row>
    <row r="7">
      <c r="A7">
        <v>1222148</v>
      </c>
      <c r="B7" t="str">
        <v>Miguel Angel Caicedo Angulo</v>
      </c>
      <c r="C7" t="str">
        <v>Cambio de Zona</v>
      </c>
      <c r="D7" t="str">
        <v xml:space="preserve">M097 </v>
      </c>
      <c r="E7" t="str">
        <v>Soporte Onsite REG Oriente SM</v>
      </c>
      <c r="F7" t="str">
        <v>Soporte Onsite REG Occidente SM Colombia</v>
      </c>
      <c r="G7">
        <v>45733.791666666664</v>
      </c>
      <c r="H7" t="str">
        <v>Se realiza Ajuste de Ubicacion a la Reg de Occidente</v>
      </c>
    </row>
    <row r="8">
      <c r="A8">
        <v>1222148</v>
      </c>
      <c r="B8" t="str">
        <v>Miguel Angel Caicedo Angulo</v>
      </c>
      <c r="C8" t="str">
        <v>Cambio de Zona</v>
      </c>
      <c r="D8" t="str">
        <v xml:space="preserve">J076 </v>
      </c>
      <c r="E8" t="str">
        <v>Soporte Onsite REG Oriente SM</v>
      </c>
      <c r="F8" t="str">
        <v>Soporte Onsite REG Occidente SM Colombia</v>
      </c>
      <c r="G8">
        <v>45733.791666666664</v>
      </c>
      <c r="H8" t="str">
        <v>Se realiza Ajuste de Ubicacion a la Reg de Occidente</v>
      </c>
    </row>
    <row r="9">
      <c r="A9">
        <v>1246834</v>
      </c>
      <c r="B9" t="str">
        <v>Celso Jose Niebles Tache</v>
      </c>
      <c r="C9" t="str">
        <v>Cambio de Zona</v>
      </c>
      <c r="D9" t="str">
        <v xml:space="preserve">J185 </v>
      </c>
      <c r="E9" t="str">
        <v>Soporte_Onsite_REG _Oriente_SM</v>
      </c>
      <c r="F9" t="str">
        <v>Soporte_Onsite_REG_Costa_SM Colombia</v>
      </c>
      <c r="G9">
        <v>45742.354166666664</v>
      </c>
      <c r="H9" t="str">
        <v>Se realiza Ajuste de Ubicacion a la Reg de la costa</v>
      </c>
    </row>
    <row r="10">
      <c r="A10">
        <v>1246940</v>
      </c>
      <c r="B10" t="str">
        <v>Celso Jose Niebles Tache</v>
      </c>
      <c r="C10" t="str">
        <v>Cambio de Zona</v>
      </c>
      <c r="D10" t="str">
        <v xml:space="preserve">J174 </v>
      </c>
      <c r="E10" t="str">
        <v>Soporte_Onsite_REG _Centro_SM</v>
      </c>
      <c r="F10" t="str">
        <v>Soporte_Onsite_REG_Costa_SM Colombia</v>
      </c>
      <c r="G10">
        <v>45742.40069444444</v>
      </c>
      <c r="H10" t="str">
        <v>Se realiza Ajuste de Ubicacion a la Reg de la costa</v>
      </c>
    </row>
    <row r="11">
      <c r="A11">
        <v>1246864</v>
      </c>
      <c r="B11" t="str">
        <v>Celso Jose Niebles Tache</v>
      </c>
      <c r="C11" t="str">
        <v>Cambio de Zona</v>
      </c>
      <c r="D11" t="str">
        <v xml:space="preserve">E043 </v>
      </c>
      <c r="E11" t="str">
        <v>Soporte_Onsite_REG _Centro_SM</v>
      </c>
      <c r="F11" t="str">
        <v>Soporte_Onsite_REG_Costa_SM Colombia</v>
      </c>
      <c r="G11">
        <v>45742.402083333334</v>
      </c>
      <c r="H11" t="str">
        <v>Se realiza Ajuste de Ubicacion a la Reg de la costa</v>
      </c>
    </row>
  </sheetData>
  <pageMargins left="0.7" right="0.7" top="0.75" bottom="0.75" header="0.3" footer="0.3"/>
  <ignoredErrors>
    <ignoredError numberStoredAsText="1" sqref="A1:H11"/>
  </ignoredErrors>
</worksheet>
</file>

<file path=xl/worksheets/sheet13.xml><?xml version="1.0" encoding="utf-8"?>
<worksheet xmlns="http://schemas.openxmlformats.org/spreadsheetml/2006/main" xmlns:r="http://schemas.openxmlformats.org/officeDocument/2006/relationships">
  <dimension ref="A1:AJ1674"/>
  <sheetViews>
    <sheetView workbookViewId="0" rightToLeft="0"/>
  </sheetViews>
  <sheetData>
    <row r="1">
      <c r="A1" t="str">
        <v>CAU</v>
      </c>
      <c r="B1" t="str">
        <v>TIPO TICKET</v>
      </c>
      <c r="C1" t="str">
        <v>ESTADO</v>
      </c>
      <c r="D1" t="str">
        <v>AREA</v>
      </c>
      <c r="E1" t="str">
        <v>TIPO</v>
      </c>
      <c r="F1" t="str">
        <v>CLASE</v>
      </c>
      <c r="G1" t="str">
        <v>MARCA</v>
      </c>
      <c r="H1" t="str">
        <v>ACCIONES</v>
      </c>
      <c r="I1" t="str">
        <v>CAU2</v>
      </c>
      <c r="J1" t="str">
        <v>OBSERVACIONES</v>
      </c>
      <c r="K1" t="str">
        <v>FECHA RECEPCIÓN TICKET</v>
      </c>
      <c r="L1" t="str">
        <v>FECHA Y HORA DE ASIGNACIÓN</v>
      </c>
      <c r="M1" t="str">
        <v>FECHA DE ATENCIÓN</v>
      </c>
      <c r="N1" t="str">
        <v>DÍA DE LA SEMANA</v>
      </c>
      <c r="O1" t="str">
        <v>TIENDA</v>
      </c>
      <c r="P1" t="str">
        <v>CIUDAD</v>
      </c>
      <c r="Q1" t="str">
        <v>REGIÓN</v>
      </c>
      <c r="R1" t="str">
        <v>TÉCNICO</v>
      </c>
      <c r="S1" t="str">
        <v>CÉDULA</v>
      </c>
      <c r="T1" t="str">
        <v>TT</v>
      </c>
      <c r="U1" t="str">
        <v>HORA INICIO</v>
      </c>
      <c r="V1" t="str">
        <v>HORA FINAL</v>
      </c>
      <c r="W1" t="str">
        <v>TIEMPO TOTAL</v>
      </c>
      <c r="X1" t="str">
        <v>TICKET</v>
      </c>
      <c r="Y1" t="str">
        <v>SLA</v>
      </c>
      <c r="Z1" t="str">
        <v>CUMPLE</v>
      </c>
      <c r="AA1" t="str">
        <v>OBSERVACIONES 2</v>
      </c>
      <c r="AB1" t="str">
        <v>POR TICKET / POR DIA</v>
      </c>
      <c r="AC1" t="str">
        <v>MES</v>
      </c>
      <c r="AD1" t="str">
        <v>AÑO</v>
      </c>
      <c r="AE1" t="str">
        <v>MINUTOS</v>
      </c>
      <c r="AF1" t="str">
        <v>TIME 2</v>
      </c>
      <c r="AG1" t="str">
        <v>TIME 3</v>
      </c>
      <c r="AH1" t="str">
        <v>Tiempo atención</v>
      </c>
      <c r="AI1" t="str">
        <v>Minutos atención</v>
      </c>
      <c r="AJ1" t="str">
        <v>Valor a Cobrar</v>
      </c>
    </row>
    <row r="2" xml:space="preserve">
      <c r="A2">
        <v>397665</v>
      </c>
      <c r="B2" t="str">
        <v>SOLICITUD</v>
      </c>
      <c r="C2" t="str">
        <v>CERRADO</v>
      </c>
      <c r="D2" t="str">
        <v>TODA LA TIENDA</v>
      </c>
      <c r="E2" t="str">
        <v>PDA</v>
      </c>
      <c r="F2" t="str">
        <v>PDA</v>
      </c>
      <c r="G2" t="str">
        <v>HONEYWELL</v>
      </c>
      <c r="H2"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I2"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J2" t="str" xml:space="preserve">
        <v xml:space="preserve">Se realiza visita en sitio y se procede a intervenir las dos PDA del área de recibo con número de serie; 1 S/N: 21177B7574 y PDA Recibo 2 S/N: 21178B05FC. El cual se denotó que los dos tenían problemas con el táctil; ya que realizaba funciones autómatas; es decir ingresaba a funciones sin que el usuario tocara la pantalla; esto ocurrió con los dos dispositivos; además al realizar procesos en Telnet en varias ocasiones se salía del aplicativo o hacia procesos sin orden del usuario; habiendo que volviera a registrar el pedido._x000d_
Se procede a realizar formateo de fábrica y configuración según del manual de configuración de PDA EDA51 2.2 en los dos dispositivos y la falla persiste; se limpia la pantalla con limpia cristal y aun continua el problema; por ultimo se procede a retirar el vidrio protector de una de las PDA y al dejar el dispositivo encendido por un minuto empezó a realizar comandos sola._x000d_
Por todos los procesos que se realizaron se descarto problemas de software; dando como diagnostico daño en hardware en este caso falla en táctil. Se solicita el cambio de táctil de las dos pda del área de recibo. _x000d_
Se realiza comunicación con Andres Bornachera y se le envía la evidencia de la novedad que presenta las dos pda y este aprueba la solicitud del caso. Labor culmina con éxito._x000d_
</v>
      </c>
      <c r="K2">
        <v>45302</v>
      </c>
      <c r="L2">
        <v>45302</v>
      </c>
      <c r="M2">
        <v>44937</v>
      </c>
      <c r="N2" t="str">
        <f>TEXT(M2, "DDDD")</f>
        <v>miércoles</v>
      </c>
      <c r="O2" t="str" xml:space="preserve">
        <v xml:space="preserve">J185 JUMBO YOPAL_x000d_
_x000d_
</v>
      </c>
      <c r="P2" t="str">
        <v>YOPAL</v>
      </c>
      <c r="Q2" t="str">
        <f>IF(ISBLANK(P2),"0",(VLOOKUP(P2,REGION,2,FALSE)))</f>
        <v>ORIENTE</v>
      </c>
      <c r="R2" t="str">
        <v>PABLO ANDRES BALANTA GOMEZ</v>
      </c>
      <c r="S2">
        <f>IF(ISBLANK(R2),"0", VLOOKUP(R2,PERSONAL,2,FALSE))</f>
        <v>1111739227</v>
      </c>
      <c r="T2" t="str">
        <v>DIRECTO</v>
      </c>
      <c r="U2">
        <v>0.3958333333333333</v>
      </c>
      <c r="V2">
        <v>0.5416666666666666</v>
      </c>
      <c r="W2">
        <f>V2-U2</f>
        <v>0.14583333333333331</v>
      </c>
      <c r="X2">
        <v>2</v>
      </c>
      <c r="Y2">
        <f>NETWORKDAYS(K2,M2)</f>
        <v>-262</v>
      </c>
      <c r="Z2" t="str">
        <f>IF(Y2&lt;=2,"CUMPLE","NO CUMPLE")</f>
        <v>CUMPLE</v>
      </c>
      <c r="AC2" t="str">
        <f>TEXT(M2,"mmmm")</f>
        <v>enero</v>
      </c>
      <c r="AD2" t="str">
        <f>TEXT(M2,"yyyy")</f>
        <v>yyyy</v>
      </c>
      <c r="AE2">
        <f>W2*60*24</f>
        <v>209.99999999999994</v>
      </c>
      <c r="AF2">
        <f>AE2/60</f>
        <v>3.499999999999999</v>
      </c>
      <c r="AG2">
        <f>AE2/60</f>
        <v>3.499999999999999</v>
      </c>
      <c r="AH2">
        <f>L2-K2</f>
        <v>0</v>
      </c>
      <c r="AI2">
        <f>AH2*24*60</f>
        <v>0</v>
      </c>
      <c r="AJ2">
        <f>75728*X2</f>
        <v>151456</v>
      </c>
    </row>
    <row r="3" xml:space="preserve">
      <c r="A3">
        <v>396099</v>
      </c>
      <c r="B3" t="str">
        <v>SOLICITUD</v>
      </c>
      <c r="C3" t="str">
        <v>CERRADO</v>
      </c>
      <c r="D3" t="str">
        <v>CARNES</v>
      </c>
      <c r="E3" t="str">
        <v>BALANZA</v>
      </c>
      <c r="F3" t="str">
        <v>COLGANTE</v>
      </c>
      <c r="G3" t="str">
        <v>METTLER</v>
      </c>
      <c r="H3" t="str" xml:space="preserve">
        <v xml:space="preserve">Favor nos ayudan con reparacion de balanza la cual no esta pesando correctamente. Serial de la balanza [B924806702] Gracias por la atencion prestada._x000d_
Área donde su ubica la balanza_x000d_
_x000d_
CARNES</v>
      </c>
      <c r="I3" t="str" xml:space="preserve">
        <v xml:space="preserve">Favor nos ayudan con reparacion de balanza la cual no esta pesando correctamente. Serial de la balanza [B924806702] Gracias por la atencion prestada._x000d_
Área donde su ubica la balanza_x000d_
_x000d_
CARNES</v>
      </c>
      <c r="J3" t="str">
        <v>se realiza calibración de balanza colgante de carnes correctamente # que se retira 7380000000311  # que se deja instalado   7380000000604 ---- B123199</v>
      </c>
      <c r="K3">
        <v>45302</v>
      </c>
      <c r="L3">
        <v>45302</v>
      </c>
      <c r="M3">
        <v>44938</v>
      </c>
      <c r="N3" t="str">
        <f>TEXT(M3, "DDDD")</f>
        <v>jueves</v>
      </c>
      <c r="O3" t="str" xml:space="preserve">
        <v xml:space="preserve">J174 JUMBO EL CASTILLO_x000d_
_x000d_
</v>
      </c>
      <c r="P3" t="str">
        <v>CARTAGENA</v>
      </c>
      <c r="Q3" t="str">
        <f>IF(ISBLANK(P3),"0",(VLOOKUP(P3,REGION,2,FALSE)))</f>
        <v>COSTA</v>
      </c>
      <c r="R3" t="str">
        <v xml:space="preserve">JOSE LUIS GOMEZ MARQUEZ </v>
      </c>
      <c r="S3" t="e">
        <f>IF(ISBLANK(R3),"0", VLOOKUP(R3,PERSONAL,2,FALSE))</f>
        <v>#N/A</v>
      </c>
      <c r="T3" t="str">
        <v>DIRECTO</v>
      </c>
      <c r="U3">
        <v>0.3333333333333333</v>
      </c>
      <c r="V3">
        <v>0.3819444444444444</v>
      </c>
      <c r="W3">
        <f>V3-U3</f>
        <v>0.048611111111111105</v>
      </c>
      <c r="X3">
        <v>1</v>
      </c>
      <c r="Y3">
        <f>NETWORKDAYS(K3,M3)</f>
        <v>-261</v>
      </c>
      <c r="Z3" t="str">
        <f>IF(Y3&lt;=2,"CUMPLE","NO CUMPLE")</f>
        <v>CUMPLE</v>
      </c>
      <c r="AC3" t="str">
        <f>TEXT(M3,"mmmm")</f>
        <v>enero</v>
      </c>
      <c r="AD3" t="str">
        <f>TEXT(M3,"yyyy")</f>
        <v>yyyy</v>
      </c>
      <c r="AE3">
        <f>W3*60*24</f>
        <v>69.99999999999999</v>
      </c>
      <c r="AF3">
        <f>AE3/60</f>
        <v>1.1666666666666665</v>
      </c>
      <c r="AG3">
        <f>AE3/60</f>
        <v>1.1666666666666665</v>
      </c>
      <c r="AH3">
        <f>L3-K3</f>
        <v>0</v>
      </c>
      <c r="AI3">
        <f>AH3*24*60</f>
        <v>0</v>
      </c>
      <c r="AJ3">
        <f>75728*X3</f>
        <v>75728</v>
      </c>
    </row>
    <row r="4">
      <c r="A4">
        <v>1</v>
      </c>
      <c r="B4" t="str">
        <v>SOLICITUD</v>
      </c>
      <c r="C4" t="str">
        <v>CERRADO</v>
      </c>
      <c r="D4" t="str">
        <v>TODA LA TIENDA</v>
      </c>
      <c r="E4" t="str">
        <v>ACOMPAÑAMIENTO</v>
      </c>
      <c r="F4" t="str">
        <v>ACOMPAÑAMIENTO</v>
      </c>
      <c r="G4" t="str">
        <v>ACOMPAÑAMIENTO</v>
      </c>
      <c r="H4" t="str">
        <v>Se requiere acompañamiento en tiendas Medellín durante los días 3;4.5 de Enero.</v>
      </c>
      <c r="I4" t="str">
        <v>Se requiere acompañamiento en tiendas Medellín durante los días 3;4.5 de Enero.</v>
      </c>
      <c r="J4" t="str">
        <v xml:space="preserve">Se llega a sitio Jumbo Santa Fe y se procede a validar el problema con una balanza de pescadería ya que no arrojaba etiqueta; se procede a cambiar de rollo de etiqueta ya que la que utilizaban eran de las brillantes y por tal motivo no arrojaba nada; se cambió por una opaca.          Después me desplazo para jumbo la 65 para validar la pos 6 ya que la balanza no pesaba ni escaneaba; se procede a reiniciar la balanza y se procede a reiniciar la pos; se hace pruebas con el supervisor de cajas para la validación del funcionamiento; me quede en tienda de 12 a 5:30 </v>
      </c>
      <c r="K4">
        <v>45294</v>
      </c>
      <c r="L4">
        <v>45294</v>
      </c>
      <c r="M4">
        <v>45294</v>
      </c>
      <c r="N4" t="str">
        <f>TEXT(M4, "DDDD")</f>
        <v>miércoles</v>
      </c>
      <c r="O4" t="str">
        <v>J022 JUMBO LAS VEGAS</v>
      </c>
      <c r="P4" t="str">
        <v>MEDELLIN</v>
      </c>
      <c r="Q4" t="str">
        <f>IF(ISBLANK(P4),"0",(VLOOKUP(P4,REGION,2,FALSE)))</f>
        <v>CENTRO</v>
      </c>
      <c r="R4" t="str">
        <v>JARY JHOVANA MENA CORDOBA</v>
      </c>
      <c r="S4" t="e">
        <f>IF(ISBLANK(R4),"0", VLOOKUP(R4,PERSONAL,2,FALSE))</f>
        <v>#N/A</v>
      </c>
      <c r="T4" t="str">
        <v>DIRECTO</v>
      </c>
      <c r="U4">
        <v>0.3333333333333333</v>
      </c>
      <c r="V4">
        <v>0.7083333333333334</v>
      </c>
      <c r="W4">
        <f>V4-U4</f>
        <v>0.37500000000000006</v>
      </c>
      <c r="X4" t="str">
        <v>2;5</v>
      </c>
      <c r="Y4">
        <f>NETWORKDAYS(K4,M4)</f>
        <v>1</v>
      </c>
      <c r="Z4" t="str">
        <f>IF(Y4&lt;=2,"CUMPLE","NO CUMPLE")</f>
        <v>CUMPLE</v>
      </c>
      <c r="AC4" t="str">
        <f>TEXT(M4,"mmmm")</f>
        <v>enero</v>
      </c>
      <c r="AD4" t="str">
        <f>TEXT(M4,"yyyy")</f>
        <v>yyyy</v>
      </c>
      <c r="AE4">
        <f>W4*60*24</f>
        <v>540.0000000000001</v>
      </c>
      <c r="AF4">
        <f>AE4/60</f>
        <v>9.000000000000002</v>
      </c>
      <c r="AG4">
        <f>AE4/60</f>
        <v>9.000000000000002</v>
      </c>
      <c r="AH4">
        <f>L4-K4</f>
        <v>0</v>
      </c>
      <c r="AI4">
        <f>AH4*24*60</f>
        <v>0</v>
      </c>
      <c r="AJ4" t="e">
        <f>75728*X4</f>
        <v>#VALUE!</v>
      </c>
    </row>
    <row r="5">
      <c r="A5">
        <v>2</v>
      </c>
      <c r="B5" t="str">
        <v>SOLICITUD</v>
      </c>
      <c r="C5" t="str">
        <v>CERRADO</v>
      </c>
      <c r="D5" t="str">
        <v>TODA LA TIENDA</v>
      </c>
      <c r="E5" t="str">
        <v>ACOMPAÑAMIENTO</v>
      </c>
      <c r="F5" t="str">
        <v>ACOMPAÑAMIENTO</v>
      </c>
      <c r="G5" t="str">
        <v>ACOMPAÑAMIENTO</v>
      </c>
      <c r="H5" t="str">
        <v>Se requiere acompañamiento en tiendas Medellín durante los días 3;4.5 de Enero.</v>
      </c>
      <c r="I5" t="str">
        <v>Se requiere acompañamiento en tiendas Medellín durante los días 3;4.5 de Enero.</v>
      </c>
      <c r="J5" t="str">
        <v>Se realiza acompañamiento de acuerdo a lo solicitado.</v>
      </c>
      <c r="K5">
        <v>45295</v>
      </c>
      <c r="L5">
        <v>45295</v>
      </c>
      <c r="M5">
        <v>45294</v>
      </c>
      <c r="N5" t="str">
        <f>TEXT(M5, "DDDD")</f>
        <v>miércoles</v>
      </c>
      <c r="O5" t="str">
        <v>J022 JUMBO LAS VEGAS</v>
      </c>
      <c r="P5" t="str">
        <v>MEDELLIN</v>
      </c>
      <c r="Q5" t="str">
        <f>IF(ISBLANK(P5),"0",(VLOOKUP(P5,REGION,2,FALSE)))</f>
        <v>CENTRO</v>
      </c>
      <c r="R5" t="str">
        <v>JARY JHOVANA MENA CORDOBA</v>
      </c>
      <c r="S5" t="e">
        <f>IF(ISBLANK(R5),"0", VLOOKUP(R5,PERSONAL,2,FALSE))</f>
        <v>#N/A</v>
      </c>
      <c r="T5" t="str">
        <v>DIRECTO</v>
      </c>
      <c r="U5">
        <v>0.3333333333333333</v>
      </c>
      <c r="V5">
        <v>0.7083333333333334</v>
      </c>
      <c r="W5">
        <f>V5-U5</f>
        <v>0.37500000000000006</v>
      </c>
      <c r="X5" t="str">
        <v>2;5</v>
      </c>
      <c r="Y5">
        <f>NETWORKDAYS(K5,M5)</f>
        <v>-2</v>
      </c>
      <c r="Z5" t="str">
        <f>IF(Y5&lt;=2,"CUMPLE","NO CUMPLE")</f>
        <v>CUMPLE</v>
      </c>
      <c r="AC5" t="str">
        <f>TEXT(M5,"mmmm")</f>
        <v>enero</v>
      </c>
      <c r="AD5" t="str">
        <f>TEXT(M5,"yyyy")</f>
        <v>yyyy</v>
      </c>
      <c r="AE5">
        <f>W5*60*24</f>
        <v>540.0000000000001</v>
      </c>
      <c r="AF5">
        <f>AE5/60</f>
        <v>9.000000000000002</v>
      </c>
      <c r="AG5">
        <f>AE5/60</f>
        <v>9.000000000000002</v>
      </c>
      <c r="AH5">
        <f>L5-K5</f>
        <v>0</v>
      </c>
      <c r="AI5">
        <f>AH5*24*60</f>
        <v>0</v>
      </c>
      <c r="AJ5" t="e">
        <f>75728*X5</f>
        <v>#VALUE!</v>
      </c>
    </row>
    <row r="6" xml:space="preserve">
      <c r="A6">
        <v>377356</v>
      </c>
      <c r="B6" t="str">
        <v>SOLICITUD</v>
      </c>
      <c r="C6" t="str">
        <v>CERRADO</v>
      </c>
      <c r="D6" t="str">
        <v>TODA LA TIENDA</v>
      </c>
      <c r="E6" t="str">
        <v>PDA</v>
      </c>
      <c r="F6" t="str">
        <v>PDA</v>
      </c>
      <c r="G6" t="str">
        <v>ZEBRA</v>
      </c>
      <c r="H6" t="str" xml:space="preserve">
        <v xml:space="preserve">Solicito se limite el acceso a sitios web no permitidos como You Tobe y demás en las PDA de la sección._x000d_
Jefe de área asignación de la PDT_x000d_
_x000d_
Fredy Romero_x000d_
_x000d_
Sección en la tienda o ubicación del usuario_x000d_
_x000d_
Recibo</v>
      </c>
      <c r="I6" t="str" xml:space="preserve">
        <v xml:space="preserve">Solicito se limite el acceso a sitios web no permitidos como You Tobe y demás en las PDA de la sección._x000d_
Jefe de área asignación de la PDT_x000d_
_x000d_
Fredy Romero_x000d_
_x000d_
Sección en la tienda o ubicación del usuario_x000d_
_x000d_
Recibo</v>
      </c>
      <c r="J6" t="str">
        <v>me encuentro en sitioy se me indica realizar el bloqueo de app Se me entregaron las PDA y se verifica que efectivamente  tenían el historial de acceso al YouTube. Se ingresa con las credenciales de administrador y se reduce el sonido y se bloquea el permiso para reproducir multimedia y su acceso para evitar modificar;se desactiva el aplicativo de YouTube y Playstore para que puedan instalar o acceder al mismo si se realizan pruebas. De audio y subida y bajada y ya el aplicativo accede a Youtube pero no emite ningún audio o sonido  se prueba para los demás aplicativos y todo operacional terminada labor  se le informa a la compañera Katerine y me retiro de sitio</v>
      </c>
      <c r="K6">
        <v>45294</v>
      </c>
      <c r="L6">
        <v>45294</v>
      </c>
      <c r="M6">
        <v>45295</v>
      </c>
      <c r="N6" t="str">
        <f>TEXT(M6, "DDDD")</f>
        <v>jueves</v>
      </c>
      <c r="O6" t="str" xml:space="preserve">
        <v xml:space="preserve">J036 JUMBO POPAYAN CAMPANARIO_x000d_
_x000d_
</v>
      </c>
      <c r="P6" t="str">
        <v>POPAYAN</v>
      </c>
      <c r="Q6" t="str">
        <f>IF(ISBLANK(P6),"0",(VLOOKUP(P6,REGION,2,FALSE)))</f>
        <v>OCCIDENTE</v>
      </c>
      <c r="R6" t="str">
        <v>DANIEL FERNANDO PAREDES ARTEAGA</v>
      </c>
      <c r="S6">
        <f>IF(ISBLANK(R6),"0", VLOOKUP(R6,PERSONAL,2,FALSE))</f>
        <v>10301691</v>
      </c>
      <c r="T6" t="str">
        <v>DIRECTO</v>
      </c>
      <c r="U6">
        <v>0.3819444444444444</v>
      </c>
      <c r="V6">
        <v>0.4236111111111111</v>
      </c>
      <c r="W6">
        <f>V6-U6</f>
        <v>0.041666666666666685</v>
      </c>
      <c r="X6">
        <v>1</v>
      </c>
      <c r="Y6">
        <f>NETWORKDAYS(K6,M6)</f>
        <v>2</v>
      </c>
      <c r="Z6" t="str">
        <f>IF(Y6&lt;=2,"CUMPLE","NO CUMPLE")</f>
        <v>CUMPLE</v>
      </c>
      <c r="AC6" t="str">
        <f>TEXT(M6,"mmmm")</f>
        <v>enero</v>
      </c>
      <c r="AD6" t="str">
        <f>TEXT(M6,"yyyy")</f>
        <v>yyyy</v>
      </c>
      <c r="AE6">
        <f>W6*60*24</f>
        <v>60.00000000000002</v>
      </c>
      <c r="AF6">
        <f>AE6/60</f>
        <v>1.0000000000000004</v>
      </c>
      <c r="AG6">
        <f>AE6/60</f>
        <v>1.0000000000000004</v>
      </c>
      <c r="AH6">
        <f>L6-K6</f>
        <v>0</v>
      </c>
      <c r="AI6">
        <f>AH6*24*60</f>
        <v>0</v>
      </c>
      <c r="AJ6">
        <f>75728*X6</f>
        <v>75728</v>
      </c>
    </row>
    <row r="7" xml:space="preserve">
      <c r="A7">
        <v>384444</v>
      </c>
      <c r="B7" t="str">
        <v>INCIDENTE</v>
      </c>
      <c r="C7" t="str">
        <v>CERRADO</v>
      </c>
      <c r="D7" t="str">
        <v>PERECEDEROS</v>
      </c>
      <c r="E7" t="str">
        <v>PDA</v>
      </c>
      <c r="F7" t="str">
        <v>PDA</v>
      </c>
      <c r="G7" t="str">
        <v>HONEYWELL</v>
      </c>
      <c r="H7" t="str" xml:space="preserve">
        <v xml:space="preserve">Buenos Días la PDA asignada al area de PFT presenta en la pantalla un enunciado que dice "para iniciar el dispositivo android; ingresa la contraseña". serial de la PDA : 21145B04F2 HONEYWELL_x000d_
Sección de la tienda en donde se ubica la PDT o usuario_x000d_
_x000d_
Perecederos</v>
      </c>
      <c r="I7" t="str" xml:space="preserve">
        <v xml:space="preserve">Buenos Días la PDA asignada al area de PFT presenta en la pantalla un enunciado que dice "para iniciar el dispositivo android; ingresa la contraseña". serial de la PDA : 21145B04F2 HONEYWELL_x000d_
Sección de la tienda en donde se ubica la PDT o usuario_x000d_
_x000d_
Perecederos</v>
      </c>
      <c r="J7" t="str" xml:space="preserve">
        <v xml:space="preserve">Se realiza visita en sitio y se procede a intervenir la PDA del área de perecedero; se evidencia que genera un error al tratar de ingresar al sistema; donde pide clave de acceso. Se intento con todas las claves de los usuarios de appclok; pero no fue posible el desbloqueo._x000d_
_x000d_
Se realiza restablecimiento de la PDA y posteriormente se procede a realizar la configuración de la misma; según el manual. Una vez culminada la configuración se procede a realizar pruebas de funcionalidad en compañía de la usuario y la jefe de sección Ingrid y esta da la  aprobación de satisfacción con la firma del acta. PDA se deja operativo y funcional._x000d_
</v>
      </c>
      <c r="K7">
        <v>45295</v>
      </c>
      <c r="L7">
        <v>45295</v>
      </c>
      <c r="M7">
        <v>45295</v>
      </c>
      <c r="N7" t="str">
        <f>TEXT(M7, "DDDD")</f>
        <v>jueves</v>
      </c>
      <c r="O7" t="str" xml:space="preserve">
        <v xml:space="preserve">J185 JUMBO YOPAL_x000d_
_x000d_
</v>
      </c>
      <c r="P7" t="str">
        <v>YOPAL</v>
      </c>
      <c r="Q7" t="str">
        <f>IF(ISBLANK(P7),"0",(VLOOKUP(P7,REGION,2,FALSE)))</f>
        <v>ORIENTE</v>
      </c>
      <c r="R7" t="str">
        <v>PABLO ANDRES BALANTA GOMEZ</v>
      </c>
      <c r="S7">
        <f>IF(ISBLANK(R7),"0", VLOOKUP(R7,PERSONAL,2,FALSE))</f>
        <v>1111739227</v>
      </c>
      <c r="T7" t="str">
        <v>DIRECTO</v>
      </c>
      <c r="U7">
        <v>0.6666666666666666</v>
      </c>
      <c r="V7">
        <v>0.75</v>
      </c>
      <c r="W7">
        <f>V7-U7</f>
        <v>0.08333333333333337</v>
      </c>
      <c r="X7">
        <v>1</v>
      </c>
      <c r="Y7">
        <f>NETWORKDAYS(K7,M7)</f>
        <v>1</v>
      </c>
      <c r="Z7" t="str">
        <f>IF(Y7&lt;=2,"CUMPLE","NO CUMPLE")</f>
        <v>CUMPLE</v>
      </c>
      <c r="AC7" t="str">
        <f>TEXT(M7,"mmmm")</f>
        <v>enero</v>
      </c>
      <c r="AD7" t="str">
        <f>TEXT(M7,"yyyy")</f>
        <v>yyyy</v>
      </c>
      <c r="AE7">
        <f>W7*60*24</f>
        <v>120.00000000000004</v>
      </c>
      <c r="AF7">
        <f>AE7/60</f>
        <v>2.000000000000001</v>
      </c>
      <c r="AG7">
        <f>AE7/60</f>
        <v>2.000000000000001</v>
      </c>
      <c r="AH7">
        <f>L7-K7</f>
        <v>0</v>
      </c>
      <c r="AI7">
        <f>AH7*24*60</f>
        <v>0</v>
      </c>
      <c r="AJ7">
        <f>75728*X7</f>
        <v>75728</v>
      </c>
    </row>
    <row r="8" xml:space="preserve">
      <c r="A8">
        <v>380845</v>
      </c>
      <c r="B8" t="str">
        <v>INCIDENTE</v>
      </c>
      <c r="C8" t="str">
        <v>CERRADO</v>
      </c>
      <c r="D8" t="str">
        <v>CARNES</v>
      </c>
      <c r="E8" t="str">
        <v>BALANZA</v>
      </c>
      <c r="F8" t="str">
        <v>COLGANTE</v>
      </c>
      <c r="G8" t="str">
        <v>METTLER</v>
      </c>
      <c r="H8" t="str" xml:space="preserve">
        <v xml:space="preserve">Balanza colgante de carnes C329508238 presenta falla al momento de imprimir. La impresión no es clara y se generan 2 etiquetas_x000d_
Indica la ubicacion de tu balanza en la tienda_x000d_
_x000d_
Carnes</v>
      </c>
      <c r="I8" t="str" xml:space="preserve">
        <v xml:space="preserve">Balanza colgante de carnes C329508238 presenta falla al momento de imprimir. La impresión no es clara y se generan 2 etiquetas_x000d_
Indica la ubicacion de tu balanza en la tienda_x000d_
_x000d_
Carnes</v>
      </c>
      <c r="J8" t="str">
        <v>Se realiza cambio de papel limpieza y ajuste en sensores; se configura tipo de impresión; se realizan pruebas y se entrega funcionando a usuario.</v>
      </c>
      <c r="K8">
        <v>45294</v>
      </c>
      <c r="L8">
        <v>45294</v>
      </c>
      <c r="M8">
        <v>45295</v>
      </c>
      <c r="N8" t="str">
        <f>TEXT(M8, "DDDD")</f>
        <v>jueves</v>
      </c>
      <c r="O8" t="str" xml:space="preserve">
        <v xml:space="preserve">M179 METRO PITALITO_x000d_
_x000d_
</v>
      </c>
      <c r="P8" t="str">
        <v>PITALITO</v>
      </c>
      <c r="Q8" t="str">
        <f>IF(ISBLANK(P8),"0",(VLOOKUP(P8,REGION,2,FALSE)))</f>
        <v>OCCIDENTE</v>
      </c>
      <c r="R8" t="str">
        <v>CARLOS HERNAN BARRETO LOPEZ</v>
      </c>
      <c r="S8">
        <f>IF(ISBLANK(R8),"0", VLOOKUP(R8,PERSONAL,2,FALSE))</f>
        <v>1010165612</v>
      </c>
      <c r="T8" t="str">
        <v>DIRECTO</v>
      </c>
      <c r="U8">
        <v>0.3541666666666667</v>
      </c>
      <c r="V8">
        <v>0.3958333333333333</v>
      </c>
      <c r="W8">
        <f>V8-U8</f>
        <v>0.04166666666666663</v>
      </c>
      <c r="X8">
        <v>1</v>
      </c>
      <c r="Y8">
        <f>NETWORKDAYS(K8,M8)</f>
        <v>2</v>
      </c>
      <c r="Z8" t="str">
        <f>IF(Y8&lt;=2,"CUMPLE","NO CUMPLE")</f>
        <v>CUMPLE</v>
      </c>
      <c r="AC8" t="str">
        <f>TEXT(M8,"mmmm")</f>
        <v>enero</v>
      </c>
      <c r="AD8" t="str">
        <f>TEXT(M8,"yyyy")</f>
        <v>yyyy</v>
      </c>
      <c r="AE8">
        <f>W8*60*24</f>
        <v>59.99999999999994</v>
      </c>
      <c r="AF8">
        <f>AE8/60</f>
        <v>0.999999999999999</v>
      </c>
      <c r="AG8">
        <f>AE8/60</f>
        <v>0.999999999999999</v>
      </c>
      <c r="AH8">
        <f>L8-K8</f>
        <v>0</v>
      </c>
      <c r="AI8">
        <f>AH8*24*60</f>
        <v>0</v>
      </c>
      <c r="AJ8">
        <f>75728*X8</f>
        <v>75728</v>
      </c>
    </row>
    <row r="9">
      <c r="A9">
        <v>3</v>
      </c>
      <c r="B9" t="str">
        <v>SOLICITUD</v>
      </c>
      <c r="C9" t="str">
        <v>CERRADO</v>
      </c>
      <c r="D9" t="str">
        <v>TODA LA TIENDA</v>
      </c>
      <c r="E9" t="str">
        <v>ACOMPAÑAMIENTO</v>
      </c>
      <c r="F9" t="str">
        <v>ACOMPAÑAMIENTO</v>
      </c>
      <c r="G9" t="str">
        <v>ACOMPAÑAMIENTO</v>
      </c>
      <c r="H9" t="str">
        <v>Se requiere acompañamiento en tiendas Medellín durante los días 3;4.5 de Enero.</v>
      </c>
      <c r="I9" t="str">
        <v>Se requiere acompañamiento en tiendas Medellín durante los días 3;4.5 de Enero.</v>
      </c>
      <c r="J9" t="str">
        <v>Se realiza acompañamiento de acuerdo a lo solicitado.</v>
      </c>
      <c r="K9">
        <v>45296</v>
      </c>
      <c r="L9">
        <v>45296</v>
      </c>
      <c r="M9">
        <v>45295</v>
      </c>
      <c r="N9" t="str">
        <f>TEXT(M9, "DDDD")</f>
        <v>jueves</v>
      </c>
      <c r="O9" t="str">
        <v>J022 JUMBO LAS VEGAS</v>
      </c>
      <c r="P9" t="str">
        <v>MEDELLIN</v>
      </c>
      <c r="Q9" t="str">
        <f>IF(ISBLANK(P9),"0",(VLOOKUP(P9,REGION,2,FALSE)))</f>
        <v>CENTRO</v>
      </c>
      <c r="R9" t="str">
        <v>JARY JHOVANA MENA CORDOBA</v>
      </c>
      <c r="S9" t="e">
        <f>IF(ISBLANK(R9),"0", VLOOKUP(R9,PERSONAL,2,FALSE))</f>
        <v>#N/A</v>
      </c>
      <c r="T9" t="str">
        <v>DIRECTO</v>
      </c>
      <c r="U9">
        <v>0.3333333333333333</v>
      </c>
      <c r="V9">
        <v>0.7083333333333334</v>
      </c>
      <c r="W9">
        <f>V9-U9</f>
        <v>0.37500000000000006</v>
      </c>
      <c r="X9" t="str">
        <v>2;5</v>
      </c>
      <c r="Y9">
        <f>NETWORKDAYS(K9,M9)</f>
        <v>-2</v>
      </c>
      <c r="Z9" t="str">
        <f>IF(Y9&lt;=2,"CUMPLE","NO CUMPLE")</f>
        <v>CUMPLE</v>
      </c>
      <c r="AC9" t="str">
        <f>TEXT(M9,"mmmm")</f>
        <v>enero</v>
      </c>
      <c r="AD9" t="str">
        <f>TEXT(M9,"yyyy")</f>
        <v>yyyy</v>
      </c>
      <c r="AE9">
        <f>W9*60*24</f>
        <v>540.0000000000001</v>
      </c>
      <c r="AF9">
        <f>AE9/60</f>
        <v>9.000000000000002</v>
      </c>
      <c r="AG9">
        <f>AE9/60</f>
        <v>9.000000000000002</v>
      </c>
      <c r="AH9">
        <f>L9-K9</f>
        <v>0</v>
      </c>
      <c r="AI9">
        <f>AH9*24*60</f>
        <v>0</v>
      </c>
      <c r="AJ9" t="e">
        <f>75728*X9</f>
        <v>#VALUE!</v>
      </c>
    </row>
    <row r="10" xml:space="preserve">
      <c r="A10">
        <v>384768</v>
      </c>
      <c r="B10" t="str">
        <v>SOLICITUD</v>
      </c>
      <c r="C10" t="str">
        <v>CERRADO</v>
      </c>
      <c r="D10" t="str">
        <v>TODA LA TIENDA</v>
      </c>
      <c r="E10" t="str">
        <v>POS</v>
      </c>
      <c r="F10" t="str">
        <v>IMPRESORA</v>
      </c>
      <c r="G10" t="str">
        <v>EPSON</v>
      </c>
      <c r="H10" t="str">
        <v>muy buena tarde ;me colaboran por favor con la impresora de la pos # 13 ya que no funciona ( tiene una conexión dañada ).muchas gracias</v>
      </c>
      <c r="I10" t="str">
        <v>muy buena tarde ;me colaboran por favor con la impresora de la pos # 13 ya que no funciona ( tiene una conexión dañada ).muchas gracias</v>
      </c>
      <c r="J10" t="str">
        <v xml:space="preserve"> "me encuentro en sitio y se me indica revisar la impresora de la POS que no enciende procedo a revisar y se observa el pin de conexión suelto procedo a buscar a mantenimiento  para que me facilite un cautil y estaño; regreso al sitio de la POS y procedo a desarmar y desconectar cableado de la mother board principal y retirarla de la base para poder tener acceso a los contactos y soldar los puntos sueltos procedo a ensamblar y reconectar todo el cableado y verifico conexión de energía prendo la POS y esta inicia sin errores realizo una prueba de impresión y doy por terminada labor  se le informa a la compañera Katerine y al ingeniero Harold; me retiro de sitio . 5 DE ENERO DE 2024"</v>
      </c>
      <c r="K10">
        <v>45295</v>
      </c>
      <c r="L10">
        <v>45295</v>
      </c>
      <c r="M10">
        <v>45296</v>
      </c>
      <c r="N10" t="str">
        <f>TEXT(M10, "DDDD")</f>
        <v>viernes</v>
      </c>
      <c r="O10" t="str" xml:space="preserve">
        <v xml:space="preserve">J036 JUMBO POPAYAN CAMPANARIO_x000d_
_x000d_
</v>
      </c>
      <c r="P10" t="str">
        <v>POPAYAN</v>
      </c>
      <c r="Q10" t="str">
        <f>IF(ISBLANK(P10),"0",(VLOOKUP(P10,REGION,2,FALSE)))</f>
        <v>OCCIDENTE</v>
      </c>
      <c r="R10" t="str">
        <v>DANIEL FERNANDO PAREDES ARTEAGA</v>
      </c>
      <c r="S10">
        <f>IF(ISBLANK(R10),"0", VLOOKUP(R10,PERSONAL,2,FALSE))</f>
        <v>10301691</v>
      </c>
      <c r="T10" t="str">
        <v>DIRECTO</v>
      </c>
      <c r="U10">
        <v>0.6006944444444444</v>
      </c>
      <c r="V10">
        <v>0.7083333333333334</v>
      </c>
      <c r="W10">
        <f>V10-U10</f>
        <v>0.10763888888888895</v>
      </c>
      <c r="X10">
        <v>2</v>
      </c>
      <c r="Y10">
        <f>NETWORKDAYS(K10,M10)</f>
        <v>2</v>
      </c>
      <c r="Z10" t="str">
        <f>IF(Y10&lt;=2,"CUMPLE","NO CUMPLE")</f>
        <v>CUMPLE</v>
      </c>
      <c r="AC10" t="str">
        <f>TEXT(M10,"mmmm")</f>
        <v>enero</v>
      </c>
      <c r="AD10" t="str">
        <f>TEXT(M10,"yyyy")</f>
        <v>yyyy</v>
      </c>
      <c r="AE10">
        <f>W10*60*24</f>
        <v>155.0000000000001</v>
      </c>
      <c r="AF10">
        <f>AE10/60</f>
        <v>2.5833333333333353</v>
      </c>
      <c r="AG10">
        <f>AE10/60</f>
        <v>2.5833333333333353</v>
      </c>
      <c r="AH10">
        <f>L10-K10</f>
        <v>0</v>
      </c>
      <c r="AI10">
        <f>AH10*24*60</f>
        <v>0</v>
      </c>
      <c r="AJ10">
        <f>75728*X10</f>
        <v>151456</v>
      </c>
    </row>
    <row r="11" xml:space="preserve">
      <c r="A11">
        <v>386822</v>
      </c>
      <c r="B11" t="str">
        <v>SOLICITUD</v>
      </c>
      <c r="C11" t="str">
        <v>CERRADO</v>
      </c>
      <c r="D11" t="str">
        <v>TODA LA TIENDA</v>
      </c>
      <c r="E11" t="str">
        <v>PDA</v>
      </c>
      <c r="F11" t="str">
        <v>PDA</v>
      </c>
      <c r="G11" t="str">
        <v>HONEYWELL</v>
      </c>
      <c r="H11" t="str" xml:space="preserve">
        <v xml:space="preserve">Solicito de su colaboración revisando la aplicación MI tienda en todas las PDT del local 126. pide actualización y en otras regresa a la pagina de inicio. PDT a actualizar Polivalencia ATC polivalencia Rancho; PLS; Perecederos._x000d_
Indicar la ubicación del computador en la tienda o sede_x000d_
_x000d_
Local 126</v>
      </c>
      <c r="I11" t="str" xml:space="preserve">
        <v xml:space="preserve">Solicito de su colaboración revisando la aplicación MI tienda en todas las PDT del local 126. pide actualización y en otras regresa a la pagina de inicio. PDT a actualizar Polivalencia ATC polivalencia Rancho; PLS; Perecederos._x000d_
Indicar la ubicación del computador en la tienda o sede_x000d_
_x000d_
Local 126</v>
      </c>
      <c r="J11" t="str">
        <v>SE REVISA PDA DE AREAS PGC; PLS Y ATC; POR SOLICITAR ACTUALIZACION DE LA APLICACIÓN MI TIENDA; LA CUAL EN TODAS LAS PDA DE LAS AREAS MECIONADAS CON PRUEBAS CON LA JEFE DE SECCION QUIEN SOLICITO EL SERVICIO.                                    PDA QUEDAN FUNCIONANDO CORRECTAMENTE Y OPERATIVAS</v>
      </c>
      <c r="K11">
        <v>45300</v>
      </c>
      <c r="L11">
        <v>45300</v>
      </c>
      <c r="M11">
        <v>45300</v>
      </c>
      <c r="N11" t="str">
        <f>TEXT(M11, "DDDD")</f>
        <v>martes</v>
      </c>
      <c r="O11" t="str">
        <v>J126 JUMBO SAN SILVESTRE</v>
      </c>
      <c r="P11" t="str">
        <v>BARRANCABERMEJA</v>
      </c>
      <c r="Q11" t="str">
        <f>IF(ISBLANK(P11),"0",(VLOOKUP(P11,REGION,2,FALSE)))</f>
        <v>ORIENTE</v>
      </c>
      <c r="R11" t="str">
        <v>LUIS CARLOS ROJAS ACOSTA</v>
      </c>
      <c r="S11">
        <f>IF(ISBLANK(R11),"0", VLOOKUP(R11,PERSONAL,2,FALSE))</f>
        <v>1096188137</v>
      </c>
      <c r="T11" t="str">
        <v>DIRECTO</v>
      </c>
      <c r="U11">
        <v>0.3333333333333333</v>
      </c>
      <c r="V11">
        <v>0.4166666666666667</v>
      </c>
      <c r="W11">
        <f>V11-U11</f>
        <v>0.08333333333333337</v>
      </c>
      <c r="X11">
        <v>1</v>
      </c>
      <c r="Y11">
        <f>NETWORKDAYS(K11,M11)</f>
        <v>1</v>
      </c>
      <c r="Z11" t="str">
        <f>IF(Y11&lt;=2,"CUMPLE","NO CUMPLE")</f>
        <v>CUMPLE</v>
      </c>
      <c r="AC11" t="str">
        <f>TEXT(M11,"mmmm")</f>
        <v>enero</v>
      </c>
      <c r="AD11" t="str">
        <f>TEXT(M11,"yyyy")</f>
        <v>yyyy</v>
      </c>
      <c r="AE11">
        <f>W11*60*24</f>
        <v>120.00000000000004</v>
      </c>
      <c r="AF11">
        <f>AE11/60</f>
        <v>2.000000000000001</v>
      </c>
      <c r="AG11">
        <f>AE11/60</f>
        <v>2.000000000000001</v>
      </c>
      <c r="AH11">
        <f>L11-K11</f>
        <v>0</v>
      </c>
      <c r="AI11">
        <f>AH11*24*60</f>
        <v>0</v>
      </c>
      <c r="AJ11">
        <f>75728*X11</f>
        <v>75728</v>
      </c>
    </row>
    <row r="12" xml:space="preserve">
      <c r="A12">
        <v>355323</v>
      </c>
      <c r="B12" t="str">
        <v>SOLICITUD</v>
      </c>
      <c r="C12" t="str">
        <v>CERRADO</v>
      </c>
      <c r="D12" t="str">
        <v>LINEAL DE CAJAS</v>
      </c>
      <c r="E12" t="str">
        <v>POS</v>
      </c>
      <c r="F12" t="str">
        <v>POS</v>
      </c>
      <c r="G12" t="str">
        <v>WINCOR</v>
      </c>
      <c r="H12" t="str" xml:space="preserve">
        <v xml:space="preserve">Buen día me colaboran para revisar el teclado de la pos #5 ya que esta dañado no deja girar la llave. Gracias._x000d_
Numero de caja_x000d_
_x000d_
5</v>
      </c>
      <c r="I12" t="str" xml:space="preserve">
        <v xml:space="preserve">Buen día me colaboran para revisar el teclado de la pos #5 ya que esta dañado no deja girar la llave. Gracias._x000d_
Numero de caja_x000d_
_x000d_
5</v>
      </c>
      <c r="J12" t="str">
        <v>"SE REALIZA INSTALACION DE TECLADO POR CAMBIO; PRUEBAS REALIZADAS CON SUPERVISORA DE CAJAS EN TURNO SATISFACTORIAS. POS QUEDA FUNCIONANDO CORRECTAMENTE Y TOTALMENTE OPERATIVA . ENERO 9 DE 2023"</v>
      </c>
      <c r="K12">
        <v>45300</v>
      </c>
      <c r="L12">
        <v>45300</v>
      </c>
      <c r="M12">
        <v>45300</v>
      </c>
      <c r="N12" t="str">
        <f>TEXT(M12, "DDDD")</f>
        <v>martes</v>
      </c>
      <c r="O12" t="str">
        <v>J126 JUMBO SAN SILVESTRE</v>
      </c>
      <c r="P12" t="str">
        <v>BARRANCABERMEJA</v>
      </c>
      <c r="Q12" t="str">
        <f>IF(ISBLANK(P12),"0",(VLOOKUP(P12,REGION,2,FALSE)))</f>
        <v>ORIENTE</v>
      </c>
      <c r="R12" t="str">
        <v>LUIS CARLOS ROJAS ACOSTA</v>
      </c>
      <c r="S12">
        <f>IF(ISBLANK(R12),"0", VLOOKUP(R12,PERSONAL,2,FALSE))</f>
        <v>1096188137</v>
      </c>
      <c r="T12" t="str">
        <v>DIRECTO</v>
      </c>
      <c r="U12">
        <v>0.4166666666666667</v>
      </c>
      <c r="V12">
        <v>0.4791666666666667</v>
      </c>
      <c r="W12">
        <f>V12-U12</f>
        <v>0.0625</v>
      </c>
      <c r="X12">
        <v>1</v>
      </c>
      <c r="Y12">
        <f>NETWORKDAYS(K12,M12)</f>
        <v>1</v>
      </c>
      <c r="Z12" t="str">
        <f>IF(Y12&lt;=2,"CUMPLE","NO CUMPLE")</f>
        <v>CUMPLE</v>
      </c>
      <c r="AC12" t="str">
        <f>TEXT(M12,"mmmm")</f>
        <v>enero</v>
      </c>
      <c r="AD12" t="str">
        <f>TEXT(M12,"yyyy")</f>
        <v>yyyy</v>
      </c>
      <c r="AE12">
        <f>W12*60*24</f>
        <v>90</v>
      </c>
      <c r="AF12">
        <f>AE12/60</f>
        <v>1.5</v>
      </c>
      <c r="AG12">
        <f>AE12/60</f>
        <v>1.5</v>
      </c>
      <c r="AH12">
        <f>L12-K12</f>
        <v>0</v>
      </c>
      <c r="AI12">
        <f>AH12*24*60</f>
        <v>0</v>
      </c>
      <c r="AJ12">
        <f>75728*X12</f>
        <v>75728</v>
      </c>
    </row>
    <row r="13" xml:space="preserve">
      <c r="A13">
        <v>393125</v>
      </c>
      <c r="B13" t="str">
        <v>INCIDENTE</v>
      </c>
      <c r="C13" t="str">
        <v>CERRADO</v>
      </c>
      <c r="D13" t="str">
        <v>TODA LA TIENDA</v>
      </c>
      <c r="E13" t="str">
        <v>PDA</v>
      </c>
      <c r="F13" t="str">
        <v>PDA</v>
      </c>
      <c r="G13" t="str">
        <v>HONEYWELL</v>
      </c>
      <c r="H13" t="str" xml:space="preserve">
        <v xml:space="preserve">Al prenderla queda en la pantalla de inicio y no pasa; se queda cargando y no opción de hacer ninguna función._x000d_
Sección de la tienda en donde se ubica la PDT o usuario_x000d_
_x000d_
Perecederos</v>
      </c>
      <c r="I13" t="str" xml:space="preserve">
        <v xml:space="preserve">Al prenderla queda en la pantalla de inicio y no pasa; se queda cargando y no opción de hacer ninguna función._x000d_
Sección de la tienda en donde se ubica la PDT o usuario_x000d_
_x000d_
Perecederos</v>
      </c>
      <c r="J13" t="str">
        <v>Me encuentro en sitio y se me indica revisarla pda de fruver ya que al encender no pasa del logo de inicio Honeywell;  procedo a revisar y realizo un reset por carga retirando la bateria y presionando el boton de encendido  por unos segundos; realizo pruebas sin cambios procedo a realizar un hard reset por botonera presionando ingreso al menu de recovery y realizo el fresh de inicio y espero que termine el proceso y realizo un reboot de la unidad pda y espero su cargue normal le indico al contralor que se encuentra con poco carga y debe ser cargada doy por terminada labor  se le informa a la compañera Katerine y al ingeniero harold quien me indica que esta de compensatorio ; me retiro de sitio; equipo operativo.</v>
      </c>
      <c r="K13">
        <v>45302</v>
      </c>
      <c r="L13">
        <v>45302</v>
      </c>
      <c r="M13">
        <v>45302</v>
      </c>
      <c r="N13" t="str">
        <f>TEXT(M13, "DDDD")</f>
        <v>jueves</v>
      </c>
      <c r="O13" t="str" xml:space="preserve">
        <v xml:space="preserve">J036 JUMBO POPAYAN CAMPANARIO_x000d_
_x000d_
</v>
      </c>
      <c r="P13" t="str">
        <v>POPAYAN</v>
      </c>
      <c r="Q13" t="str">
        <f>IF(ISBLANK(P13),"0",(VLOOKUP(P13,REGION,2,FALSE)))</f>
        <v>OCCIDENTE</v>
      </c>
      <c r="R13" t="str">
        <v>DANIEL FERNANDO PAREDES ARTEAGA</v>
      </c>
      <c r="S13">
        <f>IF(ISBLANK(R13),"0", VLOOKUP(R13,PERSONAL,2,FALSE))</f>
        <v>10301691</v>
      </c>
      <c r="T13" t="str">
        <v>DIRECTO</v>
      </c>
      <c r="U13">
        <v>0.6284722222222222</v>
      </c>
      <c r="V13">
        <v>0.6701388888888888</v>
      </c>
      <c r="W13">
        <f>V13-U13</f>
        <v>0.04166666666666663</v>
      </c>
      <c r="X13">
        <v>1</v>
      </c>
      <c r="Y13">
        <f>NETWORKDAYS(K13,M13)</f>
        <v>1</v>
      </c>
      <c r="Z13" t="str">
        <f>IF(Y13&lt;=2,"CUMPLE","NO CUMPLE")</f>
        <v>CUMPLE</v>
      </c>
      <c r="AC13" t="str">
        <f>TEXT(M13,"mmmm")</f>
        <v>enero</v>
      </c>
      <c r="AD13" t="str">
        <f>TEXT(M13,"yyyy")</f>
        <v>yyyy</v>
      </c>
      <c r="AE13">
        <f>W13*60*24</f>
        <v>59.99999999999994</v>
      </c>
      <c r="AF13">
        <f>AE13/60</f>
        <v>0.999999999999999</v>
      </c>
      <c r="AG13">
        <f>AE13/60</f>
        <v>0.999999999999999</v>
      </c>
      <c r="AH13">
        <f>L13-K13</f>
        <v>0</v>
      </c>
      <c r="AI13">
        <f>AH13*24*60</f>
        <v>0</v>
      </c>
      <c r="AJ13">
        <f>75728*X13</f>
        <v>75728</v>
      </c>
    </row>
    <row r="14" xml:space="preserve">
      <c r="A14">
        <v>313043</v>
      </c>
      <c r="B14" t="str">
        <v>INCIDENTE</v>
      </c>
      <c r="C14" t="str">
        <v>CERRADO</v>
      </c>
      <c r="D14" t="str">
        <v>TODA LA TIENDA</v>
      </c>
      <c r="E14" t="str">
        <v>PDA</v>
      </c>
      <c r="F14" t="str">
        <v>PDA</v>
      </c>
      <c r="G14" t="str">
        <v>HONEYWELL</v>
      </c>
      <c r="H14" t="str" xml:space="preserve">
        <v xml:space="preserve">Buenos días: Por favor me colabora con los escáner del area de recibo que no están cargando no se si es el pin de carga o el cargad por que puede estar dañado._x000d_
Sección de la tienda en donde se ubica la PDT o usuario_x000d_
_x000d_
Recibo</v>
      </c>
      <c r="I14" t="str" xml:space="preserve">
        <v xml:space="preserve">Buenos días: Por favor me colabora con los escáner del area de recibo que no están cargando no se si es el pin de carga o el cargad por que puede estar dañado._x000d_
Sección de la tienda en donde se ubica la PDT o usuario_x000d_
_x000d_
Recibo</v>
      </c>
      <c r="J14" t="str" xml:space="preserve">
        <v xml:space="preserve">"Se revisan 4 lectores que presentan falla de carga; se revisa los cargadores los cuales están en mal estado los cables de carga. Se recomienda cambiar los cargadores. Se evidencia un lector el cual presenta problemas al prender. _x000d_
Serial 1:  21175B478D_x000d_
Serial 2: 21175B7070E_x000d_
Serial 3: 21175B5E4A_x000d_
Serial 4: 21175B5151_x000d_
Atendido por José Donado el 11 de ENERO DE 2024"</v>
      </c>
      <c r="K14">
        <v>45302</v>
      </c>
      <c r="L14">
        <v>45302</v>
      </c>
      <c r="M14">
        <v>45302</v>
      </c>
      <c r="N14" t="str">
        <f>TEXT(M14, "DDDD")</f>
        <v>jueves</v>
      </c>
      <c r="O14" t="str" xml:space="preserve">
        <v xml:space="preserve">J045 JUMBO AV.DEL FERROCARRIL SANTA MARTA_x000d_
_x000d_
</v>
      </c>
      <c r="P14" t="str">
        <v>SANTA MARTA</v>
      </c>
      <c r="Q14" t="str">
        <f>IF(ISBLANK(P14),"0",(VLOOKUP(P14,REGION,2,FALSE)))</f>
        <v>COSTA</v>
      </c>
      <c r="R14" t="str">
        <v>JOSE DAVID DONADO LAPEIRA</v>
      </c>
      <c r="S14" t="e">
        <f>IF(ISBLANK(R14),"0", VLOOKUP(R14,PERSONAL,2,FALSE))</f>
        <v>#N/A</v>
      </c>
      <c r="T14" t="str">
        <v>ALIADO</v>
      </c>
      <c r="U14">
        <v>0.3541666666666667</v>
      </c>
      <c r="V14">
        <v>0.4583333333333333</v>
      </c>
      <c r="W14">
        <f>V14-U14</f>
        <v>0.10416666666666663</v>
      </c>
      <c r="X14">
        <v>2</v>
      </c>
      <c r="Y14">
        <f>NETWORKDAYS(K14,M14)</f>
        <v>1</v>
      </c>
      <c r="Z14" t="str">
        <f>IF(Y14&lt;=2,"CUMPLE","NO CUMPLE")</f>
        <v>CUMPLE</v>
      </c>
      <c r="AC14" t="str">
        <f>TEXT(M14,"mmmm")</f>
        <v>enero</v>
      </c>
      <c r="AD14" t="str">
        <f>TEXT(M14,"yyyy")</f>
        <v>yyyy</v>
      </c>
      <c r="AE14">
        <f>W14*60*24</f>
        <v>149.99999999999994</v>
      </c>
      <c r="AF14">
        <f>AE14/60</f>
        <v>2.499999999999999</v>
      </c>
      <c r="AG14">
        <f>AE14/60</f>
        <v>2.499999999999999</v>
      </c>
      <c r="AH14">
        <f>L14-K14</f>
        <v>0</v>
      </c>
      <c r="AI14">
        <f>AH14*24*60</f>
        <v>0</v>
      </c>
      <c r="AJ14">
        <f>75728*X14</f>
        <v>151456</v>
      </c>
    </row>
    <row r="15" xml:space="preserve">
      <c r="A15">
        <v>313008</v>
      </c>
      <c r="B15" t="str">
        <v>SOLICITUD</v>
      </c>
      <c r="C15" t="str">
        <v>CERRADO</v>
      </c>
      <c r="D15" t="str">
        <v>TODA LA TIENDA</v>
      </c>
      <c r="E15" t="str">
        <v>BALANZA</v>
      </c>
      <c r="F15" t="str">
        <v>BALANZA</v>
      </c>
      <c r="G15" t="str">
        <v>METTLER</v>
      </c>
      <c r="H15" t="str" xml:space="preserve">
        <v xml:space="preserve">Buenas tardes ; ticket asociado al caso # 231399_x000d_
_x000d_
Área donde su ubica la balanza_x000d_
_x000d_
panaderia"Equipo recibido en tienda._x000d_
Por favor realizar la instalación."_x000d_
BALANZA</v>
      </c>
      <c r="I15" t="str" xml:space="preserve">
        <v xml:space="preserve">Buenas tardes ; ticket asociado al caso # 231399_x000d_
_x000d_
Área donde su ubica la balanza_x000d_
_x000d_
panaderia"Equipo recibido en tienda._x000d_
Por favor realizar la instalación."_x000d_
BALANZA</v>
      </c>
      <c r="J15" t="str" xml:space="preserve">
        <v xml:space="preserve">Se realiza visita en sitio y se procede a realizar la labor; se evidencia que la balanza de mesa ya se encuentra en la sede. Una vez en mi poder se realiza la instalación; configuración de ip y calibración; se ubica en el área de panadería y con ayuda del ingeniero Andres Bornachera se realiza el cargue de los productos al área antes mencionada. _x000d_
_x000d_
Una vez lista la balanza; se procede a realizar pruebas de funcionalidad en compañía del jefe inmediato Camilo Rodriguez y este da su aprobación de satisfacción con la firma del acta. Balanza de mesa se deja operativa y funcional._x000d_
</v>
      </c>
      <c r="K15">
        <v>45302</v>
      </c>
      <c r="L15">
        <v>45302</v>
      </c>
      <c r="M15">
        <v>45303</v>
      </c>
      <c r="N15" t="str">
        <f>TEXT(M15, "DDDD")</f>
        <v>viernes</v>
      </c>
      <c r="O15" t="str" xml:space="preserve">
        <v xml:space="preserve">J185 JUMBO YOPAL_x000d_
_x000d_
</v>
      </c>
      <c r="P15" t="str">
        <v>YOPAL</v>
      </c>
      <c r="Q15" t="str">
        <f>IF(ISBLANK(P15),"0",(VLOOKUP(P15,REGION,2,FALSE)))</f>
        <v>ORIENTE</v>
      </c>
      <c r="R15" t="str">
        <v>PABLO ANDRES BALANTA GOMEZ</v>
      </c>
      <c r="S15">
        <f>IF(ISBLANK(R15),"0", VLOOKUP(R15,PERSONAL,2,FALSE))</f>
        <v>1111739227</v>
      </c>
      <c r="T15" t="str">
        <v>DIRECTO</v>
      </c>
      <c r="U15">
        <v>0.5416666666666666</v>
      </c>
      <c r="V15">
        <v>0.75</v>
      </c>
      <c r="W15">
        <f>V15-U15</f>
        <v>0.20833333333333337</v>
      </c>
      <c r="X15">
        <v>3</v>
      </c>
      <c r="Y15">
        <f>NETWORKDAYS(K15,M15)</f>
        <v>2</v>
      </c>
      <c r="Z15" t="str">
        <f>IF(Y15&lt;=2,"CUMPLE","NO CUMPLE")</f>
        <v>CUMPLE</v>
      </c>
      <c r="AC15" t="str">
        <f>TEXT(M15,"mmmm")</f>
        <v>enero</v>
      </c>
      <c r="AD15" t="str">
        <f>TEXT(M15,"yyyy")</f>
        <v>yyyy</v>
      </c>
      <c r="AE15">
        <f>W15*60*24</f>
        <v>300.00000000000006</v>
      </c>
      <c r="AF15">
        <f>AE15/60</f>
        <v>5.000000000000001</v>
      </c>
      <c r="AG15">
        <f>AE15/60</f>
        <v>5.000000000000001</v>
      </c>
      <c r="AH15">
        <f>L15-K15</f>
        <v>0</v>
      </c>
      <c r="AI15">
        <f>AH15*24*60</f>
        <v>0</v>
      </c>
      <c r="AJ15">
        <f>75728*X15</f>
        <v>227184</v>
      </c>
    </row>
    <row r="16" xml:space="preserve">
      <c r="A16">
        <v>393619</v>
      </c>
      <c r="B16" t="str">
        <v>SOLICITUD</v>
      </c>
      <c r="C16" t="str">
        <v>CERRADO</v>
      </c>
      <c r="D16" t="str">
        <v>NO VENTAS</v>
      </c>
      <c r="E16" t="str">
        <v>PC</v>
      </c>
      <c r="F16" t="str">
        <v>PC</v>
      </c>
      <c r="G16" t="str">
        <v>LENOVO</v>
      </c>
      <c r="H16" t="str" xml:space="preserve">
        <v xml:space="preserve">Buenas Tardes; Cordial Saludo!!! Solicito su valiosa colaboración con la validación del equipo PC asignado al área de boucle o inventarios tienda en la tienda 36_Jumbo Popayán ya que no permite el acceso al paquete de office 365 (correo electrónico; Teams etc.) A la fecha no hemos podido realizar indicadores y otras tareas del área; se generan AGP pero indican que es con soporte campo._x000d_
AREA EN DONDE SE UBICA EL EQUIPO_x000d_
_x000d_
AD-144841 - Oficinas</v>
      </c>
      <c r="I16" t="str" xml:space="preserve">
        <v xml:space="preserve">Buenas Tardes; Cordial Saludo!!! Solicito su valiosa colaboración con la validación del equipo PC asignado al área de boucle o inventarios tienda en la tienda 36_Jumbo Popayán ya que no permite el acceso al paquete de office 365 (correo electrónico; Teams etc.) A la fecha no hemos podido realizar indicadores y otras tareas del área; se generan AGP pero indican que es con soporte campo._x000d_
AREA EN DONDE SE UBICA EL EQUIPO_x000d_
_x000d_
AD-144841 - Oficinas</v>
      </c>
      <c r="J16" t="str">
        <v>Me encuentro en sitio se procede a verificar el equipo con el perfil de usuario; se desintala el programa teams y se descarga desde la pagina oficial se ingresa con el correo del usuario pero nos muestra un error se verifican credenciales de acceso y configuracion de permisos y se observa que le falta una licencia; se verifica con otro usuario en el mismo  equipo y se observa que otro usuario si tiene la licencia y no presenta fallas al usar los aplicativo en el  acceso a outlook y teams y el paquete de offices; se le informa al usuario la falla y faltas de permisos y se le indica al ing harold con evidencias para escalar  el caso;  terminada la labor me retiro de sitio informando a la compañera Katerine y al ing harold quien se encuentra en licencia hasta el lunes segun me informo.</v>
      </c>
      <c r="K16">
        <v>45302</v>
      </c>
      <c r="L16">
        <v>45302</v>
      </c>
      <c r="M16">
        <v>45303</v>
      </c>
      <c r="N16" t="str">
        <f>TEXT(M16, "DDDD")</f>
        <v>viernes</v>
      </c>
      <c r="O16" t="str" xml:space="preserve">
        <v xml:space="preserve">J036 JUMBO POPAYAN CAMPANARIO_x000d_
_x000d_
</v>
      </c>
      <c r="P16" t="str">
        <v>POPAYAN</v>
      </c>
      <c r="Q16" t="str">
        <f>IF(ISBLANK(P16),"0",(VLOOKUP(P16,REGION,2,FALSE)))</f>
        <v>OCCIDENTE</v>
      </c>
      <c r="R16" t="str">
        <v>DANIEL FERNANDO PAREDES ARTEAGA</v>
      </c>
      <c r="S16">
        <f>IF(ISBLANK(R16),"0", VLOOKUP(R16,PERSONAL,2,FALSE))</f>
        <v>10301691</v>
      </c>
      <c r="T16" t="str">
        <v>DIRECTO</v>
      </c>
      <c r="U16">
        <v>0.3368055555555556</v>
      </c>
      <c r="V16">
        <v>0.4166666666666667</v>
      </c>
      <c r="W16">
        <f>V16-U16</f>
        <v>0.0798611111111111</v>
      </c>
      <c r="X16">
        <v>1</v>
      </c>
      <c r="Y16">
        <f>NETWORKDAYS(K16,M16)</f>
        <v>2</v>
      </c>
      <c r="Z16" t="str">
        <f>IF(Y16&lt;=2,"CUMPLE","NO CUMPLE")</f>
        <v>CUMPLE</v>
      </c>
      <c r="AC16" t="str">
        <f>TEXT(M16,"mmmm")</f>
        <v>enero</v>
      </c>
      <c r="AD16" t="str">
        <f>TEXT(M16,"yyyy")</f>
        <v>yyyy</v>
      </c>
      <c r="AE16">
        <f>W16*60*24</f>
        <v>114.99999999999999</v>
      </c>
      <c r="AF16">
        <f>AE16/60</f>
        <v>1.9166666666666665</v>
      </c>
      <c r="AG16">
        <f>AE16/60</f>
        <v>1.9166666666666665</v>
      </c>
      <c r="AH16">
        <f>L16-K16</f>
        <v>0</v>
      </c>
      <c r="AI16">
        <f>AH16*24*60</f>
        <v>0</v>
      </c>
      <c r="AJ16">
        <f>75728*X16</f>
        <v>75728</v>
      </c>
    </row>
    <row r="17" xml:space="preserve">
      <c r="A17">
        <v>398080</v>
      </c>
      <c r="B17" t="str">
        <v>INCIDENTE</v>
      </c>
      <c r="C17" t="str">
        <v>CERRADO</v>
      </c>
      <c r="D17" t="str">
        <v>LINEAL DE CAJAS</v>
      </c>
      <c r="E17" t="str">
        <v>MONEDERO</v>
      </c>
      <c r="F17" t="str">
        <v xml:space="preserve">MONEDERO </v>
      </c>
      <c r="G17" t="str">
        <v>GENERICO</v>
      </c>
      <c r="H17" t="str" xml:space="preserve">
        <v xml:space="preserve">muy buena tarde; me colabora con la pos # 21 ;no abre la gaveta ni con llave_x000d_
Numero de caja_x000d_
_x000d_
21</v>
      </c>
      <c r="I17" t="str" xml:space="preserve">
        <v xml:space="preserve">muy buena tarde; me colabora con la pos # 21 ;no abre la gaveta ni con llave_x000d_
Numero de caja_x000d_
_x000d_
21</v>
      </c>
      <c r="J17" t="str">
        <v>Me encuentro en sitio; se procede a verificar el cajón monedero que al ingresar el usuario no realiza su apertura ni cierre; se desarma cajón para llegar al sensor pero al realizar pruebas con el tester este no muestra respuesta y se procede a cambiar el cajón por otro en bodeja; al conectar este nuevo este tampoco realiza la accion de opertura y cierre se verifica cableado y se observa con un pin guía dañado se busca en bodega y no se halla cable de cajón para remplazar; se ponchea el cable y no se soluciona se informa que la caja inalámbrica no esta operando y se utiliza el cable de la misma para poner en funcionamiento el cajón monedero de la pos 21 y se informa al coordinador de  la caja que no hay cables de cajón monedero para remplazar; se realizan pruebas en caja # 21 queda funcional y me retiro de sitio informando a la compañera Katerine y al ing harold quien se encuentra en licencia asta el lunes según me informo. 12 DE ENERO DE 2024</v>
      </c>
      <c r="K17">
        <v>45302</v>
      </c>
      <c r="L17">
        <v>45302</v>
      </c>
      <c r="M17">
        <v>45303</v>
      </c>
      <c r="N17" t="str">
        <f>TEXT(M17, "DDDD")</f>
        <v>viernes</v>
      </c>
      <c r="O17" t="str" xml:space="preserve">
        <v xml:space="preserve">J036 JUMBO POPAYAN CAMPANARIO_x000d_
_x000d_
</v>
      </c>
      <c r="P17" t="str">
        <v>POPAYAN</v>
      </c>
      <c r="Q17" t="str">
        <f>IF(ISBLANK(P17),"0",(VLOOKUP(P17,REGION,2,FALSE)))</f>
        <v>OCCIDENTE</v>
      </c>
      <c r="R17" t="str">
        <v>DANIEL FERNANDO PAREDES ARTEAGA</v>
      </c>
      <c r="S17">
        <f>IF(ISBLANK(R17),"0", VLOOKUP(R17,PERSONAL,2,FALSE))</f>
        <v>10301691</v>
      </c>
      <c r="T17" t="str">
        <v>DIRECTO</v>
      </c>
      <c r="U17">
        <v>0.4201388888888889</v>
      </c>
      <c r="V17">
        <v>0.53125</v>
      </c>
      <c r="W17">
        <f>V17-U17</f>
        <v>0.1111111111111111</v>
      </c>
      <c r="X17">
        <v>2</v>
      </c>
      <c r="Y17">
        <f>NETWORKDAYS(K17,M17)</f>
        <v>2</v>
      </c>
      <c r="Z17" t="str">
        <f>IF(Y17&lt;=2,"CUMPLE","NO CUMPLE")</f>
        <v>CUMPLE</v>
      </c>
      <c r="AC17" t="str">
        <f>TEXT(M17,"mmmm")</f>
        <v>enero</v>
      </c>
      <c r="AD17" t="str">
        <f>TEXT(M17,"yyyy")</f>
        <v>yyyy</v>
      </c>
      <c r="AE17">
        <f>W17*60*24</f>
        <v>160</v>
      </c>
      <c r="AF17">
        <f>AE17/60</f>
        <v>2.6666666666666665</v>
      </c>
      <c r="AG17">
        <f>AE17/60</f>
        <v>2.6666666666666665</v>
      </c>
      <c r="AH17">
        <f>L17-K17</f>
        <v>0</v>
      </c>
      <c r="AI17">
        <f>AH17*24*60</f>
        <v>0</v>
      </c>
      <c r="AJ17">
        <f>75728*X17</f>
        <v>151456</v>
      </c>
    </row>
    <row r="18" xml:space="preserve">
      <c r="A18">
        <v>398369</v>
      </c>
      <c r="B18" t="str">
        <v>INCIDENTE</v>
      </c>
      <c r="C18" t="str">
        <v>CERRADO</v>
      </c>
      <c r="D18" t="str">
        <v>EDS</v>
      </c>
      <c r="E18" t="str">
        <v>POS</v>
      </c>
      <c r="F18" t="str">
        <v>POS</v>
      </c>
      <c r="G18" t="str">
        <v>WINCOR</v>
      </c>
      <c r="H18" t="str" xml:space="preserve">
        <v xml:space="preserve">Buen día. Se presenta falla en la impresora y la gaveta de la pos #32 correspondiente a la EDS Jumbo Girardot._x000d_
Número de inventario si se tiene_x000d_
_x000d_
02132035_x000d_
_x000d_
Numero de caja_x000d_
_x000d_
32</v>
      </c>
      <c r="I18" t="str" xml:space="preserve">
        <v xml:space="preserve">Buen día. Se presenta falla en la impresora y la gaveta de la pos #32 correspondiente a la EDS Jumbo Girardot._x000d_
Número de inventario si se tiene_x000d_
_x000d_
02132035_x000d_
_x000d_
Numero de caja_x000d_
_x000d_
32</v>
      </c>
      <c r="J18" t="str">
        <v>Se realiza revisión de Cpu Pos 32 de la Estación de Servicio y se encuentra Gaveta dañada en el área de la cerradura; Se verifica en Sistemas si tenemos la parte para solucionar el caso; Se encuentra y se Realiza la reparación de Gaveta; también se realiza revisión de la impresora Epson dejando la original en su respectivo sitio; Se pone a pruebas y funciona correctamente...ESTADO OK 12 de ENERO DE 2024</v>
      </c>
      <c r="K18">
        <v>45302</v>
      </c>
      <c r="L18">
        <v>45302</v>
      </c>
      <c r="M18">
        <v>45303</v>
      </c>
      <c r="N18" t="str">
        <f>TEXT(M18, "DDDD")</f>
        <v>viernes</v>
      </c>
      <c r="O18" t="str" xml:space="preserve">
        <v xml:space="preserve">J047 JUMBO GIRARDOT_x000d_
_x000d_
</v>
      </c>
      <c r="P18" t="str">
        <v>GIRARDOT</v>
      </c>
      <c r="Q18" t="str">
        <f>IF(ISBLANK(P18),"0",(VLOOKUP(P18,REGION,2,FALSE)))</f>
        <v>OCCIDENTE</v>
      </c>
      <c r="R18" t="str">
        <v>RAFAEL ARDILA PUENTES</v>
      </c>
      <c r="S18">
        <f>IF(ISBLANK(R18),"0", VLOOKUP(R18,PERSONAL,2,FALSE))</f>
        <v>1018419858</v>
      </c>
      <c r="T18" t="str">
        <v>ALIADO</v>
      </c>
      <c r="U18">
        <v>0.4166666666666667</v>
      </c>
      <c r="V18">
        <v>0.4583333333333333</v>
      </c>
      <c r="W18">
        <f>V18-U18</f>
        <v>0.04166666666666663</v>
      </c>
      <c r="X18">
        <v>1</v>
      </c>
      <c r="Y18">
        <f>NETWORKDAYS(K18,M18)</f>
        <v>2</v>
      </c>
      <c r="Z18" t="str">
        <f>IF(Y18&lt;=2,"CUMPLE","NO CUMPLE")</f>
        <v>CUMPLE</v>
      </c>
      <c r="AC18" t="str">
        <f>TEXT(M18,"mmmm")</f>
        <v>enero</v>
      </c>
      <c r="AD18" t="str">
        <f>TEXT(M18,"yyyy")</f>
        <v>yyyy</v>
      </c>
      <c r="AE18">
        <f>W18*60*24</f>
        <v>59.99999999999994</v>
      </c>
      <c r="AF18">
        <f>AE18/60</f>
        <v>0.999999999999999</v>
      </c>
      <c r="AG18">
        <f>AE18/60</f>
        <v>0.999999999999999</v>
      </c>
      <c r="AH18">
        <f>L18-K18</f>
        <v>0</v>
      </c>
      <c r="AI18">
        <f>AH18*24*60</f>
        <v>0</v>
      </c>
      <c r="AJ18">
        <f>75728*X18</f>
        <v>75728</v>
      </c>
    </row>
    <row r="19" xml:space="preserve">
      <c r="A19">
        <v>379649</v>
      </c>
      <c r="B19" t="str">
        <v>INCIDENTE</v>
      </c>
      <c r="C19" t="str">
        <v>CERRADO</v>
      </c>
      <c r="D19" t="str">
        <v>LINEAL DE CAJAS</v>
      </c>
      <c r="E19" t="str">
        <v>POS</v>
      </c>
      <c r="F19" t="str">
        <v>CASHDRAWER</v>
      </c>
      <c r="G19" t="str">
        <v>WINCOR</v>
      </c>
      <c r="H19" t="str" xml:space="preserve">
        <v xml:space="preserve">Buen día; solicito de su colaboración con el envió de una gaveta de para la pos numero 02 la cual fue hurtada en la tienda Serie No :59CD001409._x000d_
_x000d_
Gracias_x000d_
_x000d_
Número de inventario si se tiene_x000d_
_x000d_
serie: 59CD001409_x000d_
_x000d_
Numero de caja_x000d_
_x000d_
02</v>
      </c>
      <c r="I19" t="str" xml:space="preserve">
        <v xml:space="preserve">Buen día; solicito de su colaboración con el envió de una gaveta de para la pos numero 02 la cual fue hurtada en la tienda Serie No :59CD001409._x000d_
_x000d_
Gracias_x000d_
_x000d_
Número de inventario si se tiene_x000d_
_x000d_
serie: 59CD001409_x000d_
_x000d_
Numero de caja_x000d_
_x000d_
02</v>
      </c>
      <c r="J19" t="str">
        <v>Se llega a sitio y se procede con validaciones de ingreso. Se establece contacto con el usuario y la pos afectada. Se desembala cashdrawer; se procede con el traslado desde la oficina de sistemas hasta la pos; se coloca cashdrawer y se realiza la respectiva conexión. Se ajusta cableado; se procede con el reinicio de la pos la cual sube a normalidad. Se realizan pruebas con el usuario el cual queda a satisfacción. Se le comunica a Gerente en Tienda y Permanencia Tienda lo realizado. Se da por finalizada la actividad y se procede con el cierre del ticket.</v>
      </c>
      <c r="K19">
        <v>45304</v>
      </c>
      <c r="L19">
        <v>45304</v>
      </c>
      <c r="M19">
        <v>45304</v>
      </c>
      <c r="N19" t="str">
        <f>TEXT(M19, "DDDD")</f>
        <v>sábado</v>
      </c>
      <c r="O19" t="str" xml:space="preserve">
        <v xml:space="preserve">M179 METRO PITALITO_x000d_
_x000d_
</v>
      </c>
      <c r="P19" t="str">
        <v>PITALITO</v>
      </c>
      <c r="Q19" t="str">
        <f>IF(ISBLANK(P19),"0",(VLOOKUP(P19,REGION,2,FALSE)))</f>
        <v>OCCIDENTE</v>
      </c>
      <c r="R19" t="str">
        <v>EMERSON PALACIOS MARTINEZ</v>
      </c>
      <c r="S19">
        <f>IF(ISBLANK(R19),"0", VLOOKUP(R19,PERSONAL,2,FALSE))</f>
        <v>13723524</v>
      </c>
      <c r="T19" t="str">
        <v>ALIADO</v>
      </c>
      <c r="U19">
        <v>0.3333333333333333</v>
      </c>
      <c r="V19">
        <v>0.3611111111111111</v>
      </c>
      <c r="W19">
        <f>V19-U19</f>
        <v>0.02777777777777779</v>
      </c>
      <c r="X19">
        <v>1</v>
      </c>
      <c r="Y19">
        <f>NETWORKDAYS(K19,M19)</f>
        <v>0</v>
      </c>
      <c r="Z19" t="str">
        <f>IF(Y19&lt;=2,"CUMPLE","NO CUMPLE")</f>
        <v>CUMPLE</v>
      </c>
      <c r="AA19" t="str">
        <v xml:space="preserve">Caso ingresa el 9 de Enero; cliente solicita atención de Emerson </v>
      </c>
      <c r="AC19" t="str">
        <f>TEXT(M19,"mmmm")</f>
        <v>enero</v>
      </c>
      <c r="AD19" t="str">
        <f>TEXT(M19,"yyyy")</f>
        <v>yyyy</v>
      </c>
      <c r="AE19">
        <f>W19*60*24</f>
        <v>40.000000000000014</v>
      </c>
      <c r="AF19">
        <f>AE19/60</f>
        <v>0.6666666666666669</v>
      </c>
      <c r="AG19">
        <f>AE19/60</f>
        <v>0.6666666666666669</v>
      </c>
      <c r="AH19">
        <f>L19-K19</f>
        <v>0</v>
      </c>
      <c r="AI19">
        <f>AH19*24*60</f>
        <v>0</v>
      </c>
      <c r="AJ19">
        <f>75728*X19</f>
        <v>75728</v>
      </c>
    </row>
    <row r="20" xml:space="preserve">
      <c r="A20">
        <v>379665</v>
      </c>
      <c r="B20" t="str">
        <v>INCIDENTE</v>
      </c>
      <c r="C20" t="str">
        <v>CERRADO</v>
      </c>
      <c r="D20" t="str">
        <v>LINEAL DE CAJAS</v>
      </c>
      <c r="E20" t="str">
        <v>POS</v>
      </c>
      <c r="F20" t="str">
        <v>CASHDRAWER</v>
      </c>
      <c r="G20" t="str">
        <v>WINCOR</v>
      </c>
      <c r="H20" t="str" xml:space="preserve">
        <v xml:space="preserve">Buen día; solicito de su colaboración con el envió de una gaveta de para la pos numero 05 la cual fue hurtada en la tienda. Serie No :59CD001381._x000d_
_x000d_
Gracias._x000d_
_x000d_
Número de inventario si se tiene_x000d_
_x000d_
serie: 59CD001381_x000d_
_x000d_
Numero de caja_x000d_
_x000d_
05</v>
      </c>
      <c r="I20" t="str" xml:space="preserve">
        <v xml:space="preserve">Buen día; solicito de su colaboración con el envió de una gaveta de para la pos numero 05 la cual fue hurtada en la tienda. Serie No :59CD001381._x000d_
_x000d_
Gracias._x000d_
_x000d_
Número de inventario si se tiene_x000d_
_x000d_
serie: 59CD001381_x000d_
_x000d_
Numero de caja_x000d_
_x000d_
05</v>
      </c>
      <c r="J20" t="str">
        <v>Se llega a sitio y se procede con validaciones de ingreso. Se establece contacto con el usuario y la pos afectada. Se desembala cashdrawer; se procede con el traslado desde la oficina de sistemas hasta la pos; se coloca cashdrawer y se realiza la respectiva conexión. se ajusta cableado; se procede con el reinicio de la pos la cual sube a normalidad. Se realizan pruebas con el usuario el cual queda a satisfacción. Se le comunica a Gerente en Tienda y Permanencia Tienda lo realizado. Se da por finalizada la actividad y se procede con el cierr del ticket.</v>
      </c>
      <c r="K20">
        <v>45304</v>
      </c>
      <c r="L20">
        <v>45304</v>
      </c>
      <c r="M20">
        <v>45304</v>
      </c>
      <c r="N20" t="str">
        <f>TEXT(M20, "DDDD")</f>
        <v>sábado</v>
      </c>
      <c r="O20" t="str" xml:space="preserve">
        <v xml:space="preserve">M179 METRO PITALITO_x000d_
_x000d_
</v>
      </c>
      <c r="P20" t="str">
        <v>PITALITO</v>
      </c>
      <c r="Q20" t="str">
        <f>IF(ISBLANK(P20),"0",(VLOOKUP(P20,REGION,2,FALSE)))</f>
        <v>OCCIDENTE</v>
      </c>
      <c r="R20" t="str">
        <v>EMERSON PALACIOS MARTINEZ</v>
      </c>
      <c r="S20">
        <f>IF(ISBLANK(R20),"0", VLOOKUP(R20,PERSONAL,2,FALSE))</f>
        <v>13723524</v>
      </c>
      <c r="T20" t="str">
        <v>ALIADO</v>
      </c>
      <c r="U20">
        <v>0.36180555555555555</v>
      </c>
      <c r="V20">
        <v>0.38958333333333334</v>
      </c>
      <c r="W20">
        <f>V20-U20</f>
        <v>0.02777777777777779</v>
      </c>
      <c r="X20">
        <v>1</v>
      </c>
      <c r="Y20">
        <f>NETWORKDAYS(K20,M20)</f>
        <v>0</v>
      </c>
      <c r="Z20" t="str">
        <f>IF(Y20&lt;=2,"CUMPLE","NO CUMPLE")</f>
        <v>CUMPLE</v>
      </c>
      <c r="AA20" t="str">
        <v xml:space="preserve">Caso ingresa el 9 de Enero; cliente solicita atención de Emerson </v>
      </c>
      <c r="AC20" t="str">
        <f>TEXT(M20,"mmmm")</f>
        <v>enero</v>
      </c>
      <c r="AD20" t="str">
        <f>TEXT(M20,"yyyy")</f>
        <v>yyyy</v>
      </c>
      <c r="AE20">
        <f>W20*60*24</f>
        <v>40.000000000000014</v>
      </c>
      <c r="AF20">
        <f>AE20/60</f>
        <v>0.6666666666666669</v>
      </c>
      <c r="AG20">
        <f>AE20/60</f>
        <v>0.6666666666666669</v>
      </c>
      <c r="AH20">
        <f>L20-K20</f>
        <v>0</v>
      </c>
      <c r="AI20">
        <f>AH20*24*60</f>
        <v>0</v>
      </c>
      <c r="AJ20">
        <f>75728*X20</f>
        <v>75728</v>
      </c>
    </row>
    <row r="21" xml:space="preserve">
      <c r="A21">
        <v>386019</v>
      </c>
      <c r="B21" t="str">
        <v>INCIDENTE</v>
      </c>
      <c r="C21" t="str">
        <v>CERRADO</v>
      </c>
      <c r="D21" t="str">
        <v>PISO DE VENTA</v>
      </c>
      <c r="E21" t="str">
        <v>PDA</v>
      </c>
      <c r="F21" t="str">
        <v>PDA</v>
      </c>
      <c r="G21" t="str">
        <v>HONEYWELL</v>
      </c>
      <c r="H21" t="str" xml:space="preserve">
        <v xml:space="preserve">Buen día cordial saludo; solicito de su colaboración para revisar PDA asignada al área de precios con serial 21175b72d1; la cual presenta falla en la configuración de la barra de funciones; gracias_x000d_
Sección de la tienda en donde se ubica la PDT o usuario_x000d_
_x000d_
pgc</v>
      </c>
      <c r="I21" t="str" xml:space="preserve">
        <v xml:space="preserve">Buen día cordial saludo; solicito de su colaboración para revisar PDA asignada al área de precios con serial 21175b72d1; la cual presenta falla en la configuración de la barra de funciones; gracias_x000d_
Sección de la tienda en donde se ubica la PDT o usuario_x000d_
_x000d_
pgc</v>
      </c>
      <c r="J21" t="str">
        <v>Se llega a sitio y se procede con validaciones de ingreso. Se establece contacto con la usuaria y el equipo.  Se procede con la desinstalación del mochasoft. Se realiza instalación nuevamente de la aplicación y por supuesto la descarga de la misma. Se realiza configuración de parámetros del sistema comercial génesix. Se realiza configuración de perfil. Se reinicia la pda y sube a normalidad. Se realiza configuración de las teclas de función. Se realizan pruebas con el usuario a satisfacción. Se finaliza la actividad y se procede con el cierre del ticket informando a permanencia tienda y gerente de la misma.</v>
      </c>
      <c r="K21">
        <v>45304</v>
      </c>
      <c r="L21">
        <v>45304</v>
      </c>
      <c r="M21">
        <v>45304</v>
      </c>
      <c r="N21" t="str">
        <f>TEXT(M21, "DDDD")</f>
        <v>sábado</v>
      </c>
      <c r="O21" t="str" xml:space="preserve">
        <v xml:space="preserve">M179 METRO PITALITO_x000d_
_x000d_
</v>
      </c>
      <c r="P21" t="str">
        <v>PITALITO</v>
      </c>
      <c r="Q21" t="str">
        <f>IF(ISBLANK(P21),"0",(VLOOKUP(P21,REGION,2,FALSE)))</f>
        <v>OCCIDENTE</v>
      </c>
      <c r="R21" t="str">
        <v>EMERSON PALACIOS MARTINEZ</v>
      </c>
      <c r="S21">
        <f>IF(ISBLANK(R21),"0", VLOOKUP(R21,PERSONAL,2,FALSE))</f>
        <v>13723524</v>
      </c>
      <c r="T21" t="str">
        <v>ALIADO</v>
      </c>
      <c r="U21">
        <v>0.3902777777777778</v>
      </c>
      <c r="V21">
        <v>0.4597222222222222</v>
      </c>
      <c r="W21">
        <f>V21-U21</f>
        <v>0.06944444444444442</v>
      </c>
      <c r="X21">
        <v>1</v>
      </c>
      <c r="Y21">
        <f>NETWORKDAYS(K21,M21)</f>
        <v>0</v>
      </c>
      <c r="Z21" t="str">
        <f>IF(Y21&lt;=2,"CUMPLE","NO CUMPLE")</f>
        <v>CUMPLE</v>
      </c>
      <c r="AA21" t="str">
        <v xml:space="preserve">Caso ingresa el 9 de Enero; cliente solicita atención de Emerson </v>
      </c>
      <c r="AC21" t="str">
        <f>TEXT(M21,"mmmm")</f>
        <v>enero</v>
      </c>
      <c r="AD21" t="str">
        <f>TEXT(M21,"yyyy")</f>
        <v>yyyy</v>
      </c>
      <c r="AE21">
        <f>W21*60*24</f>
        <v>99.99999999999997</v>
      </c>
      <c r="AF21">
        <f>AE21/60</f>
        <v>1.6666666666666663</v>
      </c>
      <c r="AG21">
        <f>AE21/60</f>
        <v>1.6666666666666663</v>
      </c>
      <c r="AH21">
        <f>L21-K21</f>
        <v>0</v>
      </c>
      <c r="AI21">
        <f>AH21*24*60</f>
        <v>0</v>
      </c>
      <c r="AJ21">
        <f>75728*X21</f>
        <v>75728</v>
      </c>
    </row>
    <row r="22" xml:space="preserve">
      <c r="A22">
        <v>380841</v>
      </c>
      <c r="B22" t="str">
        <v>INCIDENTE</v>
      </c>
      <c r="C22" t="str">
        <v>CERRADO</v>
      </c>
      <c r="D22" t="str">
        <v>CARNES</v>
      </c>
      <c r="E22" t="str">
        <v>BALANZA</v>
      </c>
      <c r="F22" t="str">
        <v>COLGANTE</v>
      </c>
      <c r="G22" t="str">
        <v>METTLER</v>
      </c>
      <c r="H22" t="str" xml:space="preserve">
        <v xml:space="preserve">La balanza de carnes serial C329514836; presenta falla al momento imprimir etiqueta porque la impresión muchas veces no es clara y salen 2 etiquetas_x000d_
Indica la ubicacion de tu balanza en la tienda_x000d_
_x000d_
Balanza colgante de carnes</v>
      </c>
      <c r="I22" t="str" xml:space="preserve">
        <v xml:space="preserve">La balanza de carnes serial C329514836; presenta falla al momento imprimir etiqueta porque la impresión muchas veces no es clara y salen 2 etiquetas_x000d_
Indica la ubicacion de tu balanza en la tienda_x000d_
_x000d_
Balanza colgante de carnes</v>
      </c>
      <c r="J22" t="str">
        <v>Se realiza visita a tienda en area de carnes; se realiza cambio de rollo de papel (brillante a opaco) se realiza limpieza y calibración de sensores; se visualiza impresion defectuosa y error al momento de calibrar tolerancia; se realizan pruebas; motor que gira para desplazar   tiquet falla; velocidad de impresión se vuelte lenta; se ingresa en configuración y se ajustan parametros de velocidad; pero sigue con mismos errores ; se informa a soporte remoto y se envian imagenes de errores; a espera de cambio; o solucion en parte de sensor.</v>
      </c>
      <c r="K22">
        <v>45294</v>
      </c>
      <c r="L22">
        <v>45294</v>
      </c>
      <c r="M22">
        <v>45306</v>
      </c>
      <c r="N22" t="str">
        <f>TEXT(M22, "DDDD")</f>
        <v>lunes</v>
      </c>
      <c r="O22" t="str" xml:space="preserve">
        <v xml:space="preserve">M179 METRO PITALITO_x000d_
_x000d_
</v>
      </c>
      <c r="P22" t="str">
        <v>PITALITO</v>
      </c>
      <c r="Q22" t="str">
        <f>IF(ISBLANK(P22),"0",(VLOOKUP(P22,REGION,2,FALSE)))</f>
        <v>OCCIDENTE</v>
      </c>
      <c r="R22" t="str">
        <v>CARLOS HERNAN BARRETO LOPEZ</v>
      </c>
      <c r="S22">
        <f>IF(ISBLANK(R22),"0", VLOOKUP(R22,PERSONAL,2,FALSE))</f>
        <v>1010165612</v>
      </c>
      <c r="T22" t="str">
        <v>DIRECTO</v>
      </c>
      <c r="U22">
        <v>0.2916666666666667</v>
      </c>
      <c r="V22">
        <v>0.3541666666666667</v>
      </c>
      <c r="W22">
        <f>V22-U22</f>
        <v>0.0625</v>
      </c>
      <c r="X22">
        <v>1</v>
      </c>
      <c r="Y22">
        <f>NETWORKDAYS(K22,M22)</f>
        <v>9</v>
      </c>
      <c r="Z22" t="str">
        <f>IF(Y22&lt;=2,"CUMPLE","NO CUMPLE")</f>
        <v>NO CUMPLE</v>
      </c>
      <c r="AC22" t="str">
        <f>TEXT(M22,"mmmm")</f>
        <v>enero</v>
      </c>
      <c r="AD22" t="str">
        <f>TEXT(M22,"yyyy")</f>
        <v>yyyy</v>
      </c>
      <c r="AE22">
        <f>W22*60*24</f>
        <v>90</v>
      </c>
      <c r="AF22">
        <f>AE22/60</f>
        <v>1.5</v>
      </c>
      <c r="AG22">
        <f>AE22/60</f>
        <v>1.5</v>
      </c>
      <c r="AH22">
        <f>L22-K22</f>
        <v>0</v>
      </c>
      <c r="AI22">
        <f>AH22*24*60</f>
        <v>0</v>
      </c>
      <c r="AJ22">
        <f>75728*X22</f>
        <v>75728</v>
      </c>
    </row>
    <row r="23" xml:space="preserve">
      <c r="A23">
        <v>380846</v>
      </c>
      <c r="B23" t="str">
        <v>INCIDENTE</v>
      </c>
      <c r="C23" t="str">
        <v>CERRADO</v>
      </c>
      <c r="D23" t="str">
        <v>PLATOS PREPARADOS</v>
      </c>
      <c r="E23" t="str">
        <v>BALANZA</v>
      </c>
      <c r="F23" t="str">
        <v>BALANZA</v>
      </c>
      <c r="G23" t="str">
        <v>METTLER</v>
      </c>
      <c r="H23" t="str" xml:space="preserve">
        <v xml:space="preserve">Balanza de platos preparados C108180507 tiene falla en el teclado parte derecha. La parte de los números no funciona._x000d_
Indica la ubicacion de tu balanza en la tienda_x000d_
_x000d_
Platos preparados</v>
      </c>
      <c r="I23" t="str" xml:space="preserve">
        <v xml:space="preserve">Balanza de platos preparados C108180507 tiene falla en el teclado parte derecha. La parte de los números no funciona._x000d_
Indica la ubicacion de tu balanza en la tienda_x000d_
_x000d_
Platos preparados</v>
      </c>
      <c r="J23" t="str">
        <v>Se llega a sitio y se procede con validaciones de ingreso. Ubicamos el usuario y la balanza. Solicitamos la parte que llegó; la trasladsamos hasta la respectiva ubicación. Desarmamos la parte afectada (teclado) y procedemos a retirar el teclado o su membrana. Retiramos bus de datos y de poder del mismo. Procedemos a retirar el adhesivo del mismo e insertamos bus de datos y de poder.  Procedemos cuidadosamente a pegarlo. Ensamblamos teclado ya conectado y procedemos a realizar pruebas las cuales salen a satisfacción. Se finaliza la actividad y procedemos conel cierre del ticket. Cabe realtar que el teclado retirado se termina de destruir y se recicla.</v>
      </c>
      <c r="K23">
        <v>45306</v>
      </c>
      <c r="L23">
        <v>45306</v>
      </c>
      <c r="M23">
        <v>45306</v>
      </c>
      <c r="N23" t="str">
        <f>TEXT(M23, "DDDD")</f>
        <v>lunes</v>
      </c>
      <c r="O23" t="str" xml:space="preserve">
        <v xml:space="preserve">M179 METRO PITALITO_x000d_
_x000d_
</v>
      </c>
      <c r="P23" t="str">
        <v>PITALITO</v>
      </c>
      <c r="Q23" t="str">
        <f>IF(ISBLANK(P23),"0",(VLOOKUP(P23,REGION,2,FALSE)))</f>
        <v>OCCIDENTE</v>
      </c>
      <c r="R23" t="str">
        <v>EMERSON PALACIOS MARTINEZ</v>
      </c>
      <c r="S23">
        <f>IF(ISBLANK(R23),"0", VLOOKUP(R23,PERSONAL,2,FALSE))</f>
        <v>13723524</v>
      </c>
      <c r="T23" t="str">
        <v>ALIADO</v>
      </c>
      <c r="U23">
        <v>0.3333333333333333</v>
      </c>
      <c r="V23">
        <v>0.3958333333333333</v>
      </c>
      <c r="W23">
        <f>V23-U23</f>
        <v>0.0625</v>
      </c>
      <c r="X23">
        <v>1</v>
      </c>
      <c r="Y23">
        <f>NETWORKDAYS(K23,M23)</f>
        <v>1</v>
      </c>
      <c r="Z23" t="str">
        <f>IF(Y23&lt;=2,"CUMPLE","NO CUMPLE")</f>
        <v>CUMPLE</v>
      </c>
      <c r="AA23" t="str">
        <v xml:space="preserve">Caso ingresa el 9 de Enero; cliente solicita atención de Emerson </v>
      </c>
      <c r="AC23" t="str">
        <f>TEXT(M23,"mmmm")</f>
        <v>enero</v>
      </c>
      <c r="AD23" t="str">
        <f>TEXT(M23,"yyyy")</f>
        <v>yyyy</v>
      </c>
      <c r="AE23">
        <f>W23*60*24</f>
        <v>90</v>
      </c>
      <c r="AF23">
        <f>AE23/60</f>
        <v>1.5</v>
      </c>
      <c r="AG23">
        <f>AE23/60</f>
        <v>1.5</v>
      </c>
      <c r="AH23">
        <f>L23-K23</f>
        <v>0</v>
      </c>
      <c r="AI23">
        <f>AH23*24*60</f>
        <v>0</v>
      </c>
      <c r="AJ23">
        <f>75728*X23</f>
        <v>75728</v>
      </c>
    </row>
    <row r="24" xml:space="preserve">
      <c r="A24">
        <v>380841</v>
      </c>
      <c r="B24" t="str">
        <v>INCIDENTE</v>
      </c>
      <c r="C24" t="str">
        <v>CERRADO</v>
      </c>
      <c r="D24" t="str">
        <v>CARNES</v>
      </c>
      <c r="E24" t="str">
        <v>BALANZA</v>
      </c>
      <c r="F24" t="str">
        <v>COLGANTE</v>
      </c>
      <c r="G24" t="str">
        <v>METTLER</v>
      </c>
      <c r="H24" t="str" xml:space="preserve">
        <v xml:space="preserve">La balanza de carnes serial C329514836; presenta falla al momento imprimir etiqueta porque la impresión muchas veces no es clara y salen 2 etiquetas_x000d_
Indica la ubicacion de tu balanza en la tienda_x000d_
_x000d_
Balanza colgante de carnes</v>
      </c>
      <c r="I24" t="str" xml:space="preserve">
        <v xml:space="preserve">La balanza de carnes serial C329514836; presenta falla al momento imprimir etiqueta porque la impresión muchas veces no es clara y salen 2 etiquetas_x000d_
Indica la ubicacion de tu balanza en la tienda_x000d_
_x000d_
Balanza colgante de carnes</v>
      </c>
      <c r="J24" t="str">
        <v>Se llega a sitio y se procede con validaciones de ingreso. Ubicamos el usuario y la balanza. Procedemos a realizar mantenimiento preventivo a sensores y motores de rotación. La balanza sigue presentando la misma novedad. Se formatea y se realiza prueba con otros dos tipos de papel y la balanza presenta obstruccion. Se realiza el mismo procedimiento pero realizando un reset factory y la balanza sigue presentando la misma novedad. Se realiza el retiro de la balanza desmontándola y trasladándola hasta el laboratorio de sistemas para realizar el respectivo embalaje. Se deja embalada y se envia evidencia fotográfica a Soporte Remoto Edwin Bolaños. Se procede a realizar el respectivo checklist para la solicitud de la respectiva garantía. Se finaliza la actividad y se procede a trasladar la llamada a Soporte Especializado para que tramite la respectiva recogida y garantía. Se anexa checklist a la llamada.</v>
      </c>
      <c r="K24">
        <v>45306</v>
      </c>
      <c r="L24">
        <v>45306</v>
      </c>
      <c r="M24">
        <v>45306</v>
      </c>
      <c r="N24" t="str">
        <f>TEXT(M24, "DDDD")</f>
        <v>lunes</v>
      </c>
      <c r="O24" t="str" xml:space="preserve">
        <v xml:space="preserve">M179 METRO PITALITO_x000d_
_x000d_
</v>
      </c>
      <c r="P24" t="str">
        <v>PITALITO</v>
      </c>
      <c r="Q24" t="str">
        <f>IF(ISBLANK(P24),"0",(VLOOKUP(P24,REGION,2,FALSE)))</f>
        <v>OCCIDENTE</v>
      </c>
      <c r="R24" t="str">
        <v>EMERSON PALACIOS MARTINEZ</v>
      </c>
      <c r="S24">
        <f>IF(ISBLANK(R24),"0", VLOOKUP(R24,PERSONAL,2,FALSE))</f>
        <v>13723524</v>
      </c>
      <c r="T24" t="str">
        <v>ALIADO</v>
      </c>
      <c r="U24">
        <v>0.3972222222222222</v>
      </c>
      <c r="V24">
        <v>0.5013888888888889</v>
      </c>
      <c r="W24">
        <f>V24-U24</f>
        <v>0.10416666666666669</v>
      </c>
      <c r="X24">
        <v>2</v>
      </c>
      <c r="Y24">
        <f>NETWORKDAYS(K24,M24)</f>
        <v>1</v>
      </c>
      <c r="Z24" t="str">
        <f>IF(Y24&lt;=2,"CUMPLE","NO CUMPLE")</f>
        <v>CUMPLE</v>
      </c>
      <c r="AA24" t="str">
        <v xml:space="preserve">Caso ingresa el 9 de Enero; cliente solicita atención de Emerson </v>
      </c>
      <c r="AC24" t="str">
        <f>TEXT(M24,"mmmm")</f>
        <v>enero</v>
      </c>
      <c r="AD24" t="str">
        <f>TEXT(M24,"yyyy")</f>
        <v>yyyy</v>
      </c>
      <c r="AE24">
        <f>W24*60*24</f>
        <v>150.00000000000003</v>
      </c>
      <c r="AF24">
        <f>AE24/60</f>
        <v>2.5000000000000004</v>
      </c>
      <c r="AG24">
        <f>AE24/60</f>
        <v>2.5000000000000004</v>
      </c>
      <c r="AH24">
        <f>L24-K24</f>
        <v>0</v>
      </c>
      <c r="AI24">
        <f>AH24*24*60</f>
        <v>0</v>
      </c>
      <c r="AJ24">
        <f>75728*X24</f>
        <v>151456</v>
      </c>
    </row>
    <row r="25" xml:space="preserve">
      <c r="A25">
        <v>308954</v>
      </c>
      <c r="B25" t="str">
        <v>INCIDENTE</v>
      </c>
      <c r="C25" t="str">
        <v>CERRADO</v>
      </c>
      <c r="D25" t="str">
        <v>CARNES</v>
      </c>
      <c r="E25" t="str">
        <v>BALANZA</v>
      </c>
      <c r="F25" t="str">
        <v>COLGANTE</v>
      </c>
      <c r="G25" t="str">
        <v>METTLER</v>
      </c>
      <c r="H25" t="str" xml:space="preserve">
        <v xml:space="preserve">Buenas tardes. por favor me colaboran con la validación de la balanzas de mesa la cual no sale el tiquete de venta; ip 10.132.24.48 gracias_x000d_
Indica la ubicacion de tu balanza en la tienda_x000d_
_x000d_
Carnes</v>
      </c>
      <c r="I25" t="str" xml:space="preserve">
        <v xml:space="preserve">Buenas tardes. por favor me colaboran con la validación de la balanzas de mesa la cual no sale el tiquete de venta; ip 10.132.24.48 gracias_x000d_
Indica la ubicacion de tu balanza en la tienda_x000d_
_x000d_
Carnes</v>
      </c>
      <c r="J25" t="str">
        <v>Se llega a sitio y se procede con validaciones de ingreso. Ubicamos el usuario y la balanza. Procedemos a sacar parámetros de la balanza a retirar. Desmontamos la misma y la trasladamos al laboratorio de sistemas donde se realiza debidamente el embalaje y sellamiento de la caja; enviamos datos a Soporte Especializado de la misma. Desembalamos la balanza que llega y procedemos con el respectivo ensamblaje de la misma. La trasladamos hasta el laboratorio de carnes y procedemos a realizar conexión eléctrica y de datos. Parametrizamos y la balanza se encuentra sin red. Esperamos y el área de Telecomunicaciones nos contacta. Hacemos el respectivo seguimiento y se realiza desbloqueo de seguridad o aseguramiento del punto de red. Contactamos a Soporte Especializado y esperamos a que se realice el respectivo cargue de parámetros. Se procede a realizar pruebas una vez nos indican proceder con las mismas. El usuario realiza pruebas a satisfacción. Se procede con la recolección de firmas para el acta de salida de la retirada y acta de entrega de la que queda. Se envian las mismas escaneadas al igual que el reporte fotográfico de las dos balanza a Soporte Remoto Edwin Bolaños. Se envía medidas de Alto; Largo; Ancho y Peso a Soporte Remoto para la respectivas recogida. Se traslada balanza de fruver que estaba siendo utilizada en carnes al área de procedencia. Se realiza ping sostenido a las dos balanzas. Se le da reporte de lo realizado en Tienda al Señor Gerente y Permanencia Tienda. Se finaliza la actividad exitosamente procediendo con el respectivo cierre del ticket.</v>
      </c>
      <c r="K25">
        <v>45306</v>
      </c>
      <c r="L25">
        <v>45306</v>
      </c>
      <c r="M25">
        <v>45306</v>
      </c>
      <c r="N25" t="str">
        <f>TEXT(M25, "DDDD")</f>
        <v>lunes</v>
      </c>
      <c r="O25" t="str" xml:space="preserve">
        <v xml:space="preserve">M179 METRO PITALITO_x000d_
_x000d_
</v>
      </c>
      <c r="P25" t="str">
        <v>PITALITO</v>
      </c>
      <c r="Q25" t="str">
        <f>IF(ISBLANK(P25),"0",(VLOOKUP(P25,REGION,2,FALSE)))</f>
        <v>OCCIDENTE</v>
      </c>
      <c r="R25" t="str">
        <v>EMERSON PALACIOS MARTINEZ</v>
      </c>
      <c r="S25">
        <f>IF(ISBLANK(R25),"0", VLOOKUP(R25,PERSONAL,2,FALSE))</f>
        <v>13723524</v>
      </c>
      <c r="T25" t="str">
        <v>ALIADO</v>
      </c>
      <c r="U25">
        <v>0.5833333333333334</v>
      </c>
      <c r="V25">
        <v>0.7916666666666666</v>
      </c>
      <c r="W25">
        <f>V25-U25</f>
        <v>0.20833333333333326</v>
      </c>
      <c r="X25">
        <v>3</v>
      </c>
      <c r="Y25">
        <f>NETWORKDAYS(K25,M25)</f>
        <v>1</v>
      </c>
      <c r="Z25" t="str">
        <f>IF(Y25&lt;=2,"CUMPLE","NO CUMPLE")</f>
        <v>CUMPLE</v>
      </c>
      <c r="AA25" t="str">
        <v xml:space="preserve">Caso ingresa el 9 de Enero; cliente solicita atención de Emerson </v>
      </c>
      <c r="AC25" t="str">
        <f>TEXT(M25,"mmmm")</f>
        <v>enero</v>
      </c>
      <c r="AD25" t="str">
        <f>TEXT(M25,"yyyy")</f>
        <v>yyyy</v>
      </c>
      <c r="AE25">
        <f>W25*60*24</f>
        <v>299.9999999999999</v>
      </c>
      <c r="AF25">
        <f>AE25/60</f>
        <v>4.999999999999998</v>
      </c>
      <c r="AG25">
        <f>AE25/60</f>
        <v>4.999999999999998</v>
      </c>
      <c r="AH25">
        <f>L25-K25</f>
        <v>0</v>
      </c>
      <c r="AI25">
        <f>AH25*24*60</f>
        <v>0</v>
      </c>
      <c r="AJ25">
        <f>75728*X25</f>
        <v>227184</v>
      </c>
    </row>
    <row r="26" xml:space="preserve">
      <c r="A26">
        <v>384313</v>
      </c>
      <c r="B26" t="str">
        <v>SOLICITUD</v>
      </c>
      <c r="C26" t="str">
        <v>CERRADO</v>
      </c>
      <c r="D26" t="str">
        <v>LINEAL DE CAJAS</v>
      </c>
      <c r="E26" t="str">
        <v>PUNTO DE RED</v>
      </c>
      <c r="F26" t="str">
        <v>PUNTO DE RED</v>
      </c>
      <c r="G26" t="str">
        <v>PUNTO DE RED</v>
      </c>
      <c r="H26" t="str">
        <v>buen dia; por favor parametrizar y/ adecuar una pos para el area de panaderia ya que vamos a iniciar con venta a granel y bebidas calientes</v>
      </c>
      <c r="I26" t="str">
        <v>buen dia; por favor parametrizar y/ adecuar una pos para el area de panaderia ya que vamos a iniciar con venta a granel y bebidas calientes</v>
      </c>
      <c r="J26" t="str">
        <v>Se procede a revisar punto de red en el area de panaderia el cual se le conecto un telefono IP y se conecto bien a la red; dando la siguiente direccion IP: 10.131.54.72.  Se Realizo todo bajo la supervicion remota del señor albeiro hoyos.</v>
      </c>
      <c r="K26">
        <v>45307</v>
      </c>
      <c r="L26">
        <v>45307</v>
      </c>
      <c r="M26">
        <v>45307</v>
      </c>
      <c r="N26" t="str">
        <f>TEXT(M26, "DDDD")</f>
        <v>martes</v>
      </c>
      <c r="O26" t="str" xml:space="preserve">
        <v xml:space="preserve">J045 JUMBO AV.DEL FERROCARRIL SANTA MARTA_x000d_
_x000d_
</v>
      </c>
      <c r="P26" t="str">
        <v>SANTA MARTA</v>
      </c>
      <c r="Q26" t="str">
        <f>IF(ISBLANK(P26),"0",(VLOOKUP(P26,REGION,2,FALSE)))</f>
        <v>COSTA</v>
      </c>
      <c r="R26" t="str">
        <v>JOSE DAVID DONADO LAPEIRA</v>
      </c>
      <c r="S26" t="e">
        <f>IF(ISBLANK(R26),"0", VLOOKUP(R26,PERSONAL,2,FALSE))</f>
        <v>#N/A</v>
      </c>
      <c r="T26" t="str">
        <v>ALIADO</v>
      </c>
      <c r="U26">
        <v>0.6041666666666666</v>
      </c>
      <c r="V26">
        <v>0.7083333333333334</v>
      </c>
      <c r="W26">
        <f>V26-U26</f>
        <v>0.10416666666666674</v>
      </c>
      <c r="X26">
        <v>2</v>
      </c>
      <c r="Y26">
        <f>NETWORKDAYS(K26,M26)</f>
        <v>1</v>
      </c>
      <c r="Z26" t="str">
        <f>IF(Y26&lt;=2,"CUMPLE","NO CUMPLE")</f>
        <v>CUMPLE</v>
      </c>
      <c r="AC26" t="str">
        <f>TEXT(M26,"mmmm")</f>
        <v>enero</v>
      </c>
      <c r="AD26" t="str">
        <f>TEXT(M26,"yyyy")</f>
        <v>yyyy</v>
      </c>
      <c r="AE26">
        <f>W26*60*24</f>
        <v>150.0000000000001</v>
      </c>
      <c r="AF26">
        <f>AE26/60</f>
        <v>2.5000000000000018</v>
      </c>
      <c r="AG26">
        <f>AE26/60</f>
        <v>2.5000000000000018</v>
      </c>
      <c r="AH26">
        <f>L26-K26</f>
        <v>0</v>
      </c>
      <c r="AI26">
        <f>AH26*24*60</f>
        <v>0</v>
      </c>
      <c r="AJ26">
        <f>75728*X26</f>
        <v>151456</v>
      </c>
    </row>
    <row r="27" xml:space="preserve">
      <c r="A27">
        <v>405188</v>
      </c>
      <c r="B27" t="str">
        <v>INCIDENTE</v>
      </c>
      <c r="C27" t="str">
        <v>CERRADO</v>
      </c>
      <c r="D27" t="str">
        <v>PLATOS PREPARADOS</v>
      </c>
      <c r="E27" t="str">
        <v>SWITCH</v>
      </c>
      <c r="F27" t="str">
        <v>MICROSENS</v>
      </c>
      <c r="G27" t="str">
        <v>MICROSENS</v>
      </c>
      <c r="H27" t="str" xml:space="preserve">
        <v xml:space="preserve">(COL) Switch microsens | JU027 | equipo afectado: CORNGJU027MS077 IP: 10.131.18.77_x000d_
Área Afectada_x000d_
_x000d_
platos_x000d_
_x000d_
Punto Operacional Afectada_x000d_
_x000d_
CORNGJU027MS077 IP: 10.131.18.77</v>
      </c>
      <c r="I27" t="str" xml:space="preserve">
        <v xml:space="preserve">(COL) Switch microsens | JU027 | equipo afectado: CORNGJU027MS077 IP: 10.131.18.77_x000d_
Área Afectada_x000d_
_x000d_
platos_x000d_
_x000d_
Punto Operacional Afectada_x000d_
_x000d_
CORNGJU027MS077 IP: 10.131.18.77</v>
      </c>
      <c r="J27" t="str">
        <v>"Se llega a sitio en la tienda Jumbo de Rionegro y se revisa el swithe de microsens en el area de platos; el cual presenta intermitencias; se procede a revisarlo y el cual se deja operativo. Este servicio fue atendido por CARLOS ALBERTO TORRES ECHEVERRIA EL 16 DE ENERO DE 2024."</v>
      </c>
      <c r="K27">
        <v>45307</v>
      </c>
      <c r="L27">
        <v>45307</v>
      </c>
      <c r="M27">
        <v>45307</v>
      </c>
      <c r="N27" t="str">
        <f>TEXT(M27, "DDDD")</f>
        <v>martes</v>
      </c>
      <c r="O27" t="str" xml:space="preserve">
        <v xml:space="preserve">J027 JUMBO RIONEGRO_x000d_
_x000d_
</v>
      </c>
      <c r="P27" t="str">
        <v>RIONEGRO</v>
      </c>
      <c r="Q27" t="str">
        <f>IF(ISBLANK(P27),"0",(VLOOKUP(P27,REGION,2,FALSE)))</f>
        <v>CENTRO</v>
      </c>
      <c r="R27" t="str">
        <v>CARLOS ALBERTO TORRES ECHEVERRIA</v>
      </c>
      <c r="S27" t="e">
        <f>IF(ISBLANK(R27),"0", VLOOKUP(R27,PERSONAL,2,FALSE))</f>
        <v>#N/A</v>
      </c>
      <c r="T27" t="str">
        <v>ALIADO</v>
      </c>
      <c r="U27">
        <v>0.7361111111111112</v>
      </c>
      <c r="V27">
        <v>0.7708333333333334</v>
      </c>
      <c r="W27">
        <f>V27-U27</f>
        <v>0.03472222222222221</v>
      </c>
      <c r="X27">
        <v>1</v>
      </c>
      <c r="Y27">
        <f>NETWORKDAYS(K27,M27)</f>
        <v>1</v>
      </c>
      <c r="Z27" t="str">
        <f>IF(Y27&lt;=2,"CUMPLE","NO CUMPLE")</f>
        <v>CUMPLE</v>
      </c>
      <c r="AC27" t="str">
        <f>TEXT(M27,"mmmm")</f>
        <v>enero</v>
      </c>
      <c r="AD27" t="str">
        <f>TEXT(M27,"yyyy")</f>
        <v>yyyy</v>
      </c>
      <c r="AE27">
        <f>W27*60*24</f>
        <v>49.999999999999986</v>
      </c>
      <c r="AF27">
        <f>AE27/60</f>
        <v>0.8333333333333331</v>
      </c>
      <c r="AG27">
        <f>AE27/60</f>
        <v>0.8333333333333331</v>
      </c>
      <c r="AH27">
        <f>L27-K27</f>
        <v>0</v>
      </c>
      <c r="AI27">
        <f>AH27*24*60</f>
        <v>0</v>
      </c>
      <c r="AJ27">
        <f>75728*X27</f>
        <v>75728</v>
      </c>
    </row>
    <row r="28" xml:space="preserve">
      <c r="A28">
        <v>392866</v>
      </c>
      <c r="B28" t="str">
        <v>SOLICITUD</v>
      </c>
      <c r="C28" t="str">
        <v>CERRADO</v>
      </c>
      <c r="D28" t="str">
        <v>LINEAL DE CAJAS</v>
      </c>
      <c r="E28" t="str">
        <v>POS</v>
      </c>
      <c r="F28" t="str">
        <v>POS</v>
      </c>
      <c r="G28" t="str">
        <v>WINCOR</v>
      </c>
      <c r="H28" t="str">
        <v>Buen dia me ayudan con la pos #22 se registra bolsa compostable de $380 y aparece 3800 y no deja cancelar venta.</v>
      </c>
      <c r="I28" t="str">
        <v>Buen dia me ayudan con la pos #22 se registra bolsa compostable de $380 y aparece 3800 y no deja cancelar venta.</v>
      </c>
      <c r="J28" t="str">
        <v>Se llega a sitio en la tienda Jumbo de Rionegro y se revisa el visor a instalar el cual ya queda operativo.</v>
      </c>
      <c r="K28">
        <v>45307</v>
      </c>
      <c r="L28">
        <v>45307</v>
      </c>
      <c r="M28">
        <v>45307</v>
      </c>
      <c r="N28" t="str">
        <f>TEXT(M28, "DDDD")</f>
        <v>martes</v>
      </c>
      <c r="O28" t="str" xml:space="preserve">
        <v xml:space="preserve">J027 JUMBO RIONEGRO_x000d_
_x000d_
</v>
      </c>
      <c r="P28" t="str">
        <v>RIONEGRO</v>
      </c>
      <c r="Q28" t="str">
        <f>IF(ISBLANK(P28),"0",(VLOOKUP(P28,REGION,2,FALSE)))</f>
        <v>CENTRO</v>
      </c>
      <c r="R28" t="str">
        <v>CARLOS ALBERTO TORRES ECHEVERRIA</v>
      </c>
      <c r="S28" t="e">
        <f>IF(ISBLANK(R28),"0", VLOOKUP(R28,PERSONAL,2,FALSE))</f>
        <v>#N/A</v>
      </c>
      <c r="T28" t="str">
        <v>ALIADO</v>
      </c>
      <c r="U28">
        <v>0.7777777777777778</v>
      </c>
      <c r="V28">
        <v>0.7916666666666666</v>
      </c>
      <c r="W28">
        <f>V28-U28</f>
        <v>0.01388888888888884</v>
      </c>
      <c r="X28">
        <v>1</v>
      </c>
      <c r="Y28">
        <f>NETWORKDAYS(K28,M28)</f>
        <v>1</v>
      </c>
      <c r="Z28" t="str">
        <f>IF(Y28&lt;=2,"CUMPLE","NO CUMPLE")</f>
        <v>CUMPLE</v>
      </c>
      <c r="AC28" t="str">
        <f>TEXT(M28,"mmmm")</f>
        <v>enero</v>
      </c>
      <c r="AD28" t="str">
        <f>TEXT(M28,"yyyy")</f>
        <v>yyyy</v>
      </c>
      <c r="AE28">
        <f>W28*60*24</f>
        <v>19.99999999999993</v>
      </c>
      <c r="AF28">
        <f>AE28/60</f>
        <v>0.33333333333333215</v>
      </c>
      <c r="AG28">
        <f>AE28/60</f>
        <v>0.33333333333333215</v>
      </c>
      <c r="AH28">
        <f>L28-K28</f>
        <v>0</v>
      </c>
      <c r="AI28">
        <f>AH28*24*60</f>
        <v>0</v>
      </c>
      <c r="AJ28">
        <f>75728*X28</f>
        <v>75728</v>
      </c>
    </row>
    <row r="29" xml:space="preserve">
      <c r="A29">
        <v>405781</v>
      </c>
      <c r="B29" t="str">
        <v>INCIDENTE</v>
      </c>
      <c r="C29" t="str">
        <v>CERRADO</v>
      </c>
      <c r="D29" t="str">
        <v>CONTRALOR</v>
      </c>
      <c r="E29" t="str">
        <v xml:space="preserve">PDT </v>
      </c>
      <c r="F29" t="str">
        <v>PDT</v>
      </c>
      <c r="G29" t="str">
        <v>HONEYWELL</v>
      </c>
      <c r="H29" t="str" xml:space="preserve">
        <v xml:space="preserve">Buen día Me pueden colaborar con la configuración del genesix en una pda de seguridad aparece " the configuration is locked" no me deja crear mi perfil en reiteradas veces me aparece este problema. Muchas gracias._x000d_
Sección de la tienda en donde se ubica la PDT o usuario_x000d_
_x000d_
seguridad</v>
      </c>
      <c r="I29" t="str" xml:space="preserve">
        <v xml:space="preserve">Buen día Me pueden colaborar con la configuración del genesix en una pda de seguridad aparece " the configuration is locked" no me deja crear mi perfil en reiteradas veces me aparece este problema. Muchas gracias._x000d_
Sección de la tienda en donde se ubica la PDT o usuario_x000d_
_x000d_
seguridad</v>
      </c>
      <c r="J29" t="str">
        <v>Se llega a sitio en la tienda Jumbo de Rionegro y se revisa la PDT la cual queda operativa.</v>
      </c>
      <c r="K29">
        <v>45307</v>
      </c>
      <c r="L29">
        <v>45307</v>
      </c>
      <c r="M29">
        <v>45307</v>
      </c>
      <c r="N29" t="str">
        <f>TEXT(M29, "DDDD")</f>
        <v>martes</v>
      </c>
      <c r="O29" t="str" xml:space="preserve">
        <v xml:space="preserve">J027 JUMBO RIONEGRO_x000d_
_x000d_
</v>
      </c>
      <c r="P29" t="str">
        <v>RIONEGRO</v>
      </c>
      <c r="Q29" t="str">
        <f>IF(ISBLANK(P29),"0",(VLOOKUP(P29,REGION,2,FALSE)))</f>
        <v>CENTRO</v>
      </c>
      <c r="R29" t="str">
        <v>CARLOS ALBERTO TORRES ECHEVERRIA</v>
      </c>
      <c r="S29" t="e">
        <f>IF(ISBLANK(R29),"0", VLOOKUP(R29,PERSONAL,2,FALSE))</f>
        <v>#N/A</v>
      </c>
      <c r="T29" t="str">
        <v>ALIADO</v>
      </c>
      <c r="U29">
        <v>0.7013888888888888</v>
      </c>
      <c r="V29">
        <v>0.7291666666666666</v>
      </c>
      <c r="W29">
        <f>V29-U29</f>
        <v>0.02777777777777779</v>
      </c>
      <c r="X29">
        <v>1</v>
      </c>
      <c r="Y29">
        <f>NETWORKDAYS(K29,M29)</f>
        <v>1</v>
      </c>
      <c r="Z29" t="str">
        <f>IF(Y29&lt;=2,"CUMPLE","NO CUMPLE")</f>
        <v>CUMPLE</v>
      </c>
      <c r="AC29" t="str">
        <f>TEXT(M29,"mmmm")</f>
        <v>enero</v>
      </c>
      <c r="AD29" t="str">
        <f>TEXT(M29,"yyyy")</f>
        <v>yyyy</v>
      </c>
      <c r="AE29">
        <f>W29*60*24</f>
        <v>40.000000000000014</v>
      </c>
      <c r="AF29">
        <f>AE29/60</f>
        <v>0.6666666666666669</v>
      </c>
      <c r="AG29">
        <f>AE29/60</f>
        <v>0.6666666666666669</v>
      </c>
      <c r="AH29">
        <f>L29-K29</f>
        <v>0</v>
      </c>
      <c r="AI29">
        <f>AH29*24*60</f>
        <v>0</v>
      </c>
      <c r="AJ29">
        <f>75728*X29</f>
        <v>75728</v>
      </c>
    </row>
    <row r="30" xml:space="preserve">
      <c r="A30">
        <v>406071</v>
      </c>
      <c r="B30" t="str">
        <v>SOLICITUD</v>
      </c>
      <c r="C30" t="str">
        <v>CERRADO</v>
      </c>
      <c r="D30" t="str">
        <v>CONTRALOR</v>
      </c>
      <c r="E30" t="str">
        <v>RELOJ</v>
      </c>
      <c r="F30" t="str">
        <v>RELOJ</v>
      </c>
      <c r="G30" t="str">
        <v>BIOMETRICO</v>
      </c>
      <c r="H30" t="str">
        <v>Buen día Agradezco gestionar el traslado del reloj de marcación que se encuentra ubicado en Caja Central para ser ubicado en el nuevo punto de red que se instaló en contralor. Mil gracias y quedo atento</v>
      </c>
      <c r="I30" t="str">
        <v>Buen día Agradezco gestionar el traslado del reloj de marcación que se encuentra ubicado en Caja Central para ser ubicado en el nuevo punto de red que se instaló en contralor. Mil gracias y quedo atento</v>
      </c>
      <c r="J30" t="str">
        <v>Se realiza empalme con el señor Andres de Datacom y se me indica cuales son las conexiones respectivas del patch panel al switch 10.131.101.1; Se prosigue a conectar un telefono en el punto de Red Nuevo creado por Datacom; Se indica puerto 2; Switch con su Ip; y Mac del telefono para que puedan configurar el PUNTO de Red Donde va quedar el Reloj Biometrico... Se le indica a Fabiola Diaz para seguir el paso a paso con Redes; Pero en el transcurso de la tarde No se tuvo Respuesta; Por lo tanto se Continuo el servicio el 17/01/2024...ESTADO PENDIENTE</v>
      </c>
      <c r="K30">
        <v>45307</v>
      </c>
      <c r="L30">
        <v>45307</v>
      </c>
      <c r="M30">
        <v>45307</v>
      </c>
      <c r="N30" t="str">
        <f>TEXT(M30, "DDDD")</f>
        <v>martes</v>
      </c>
      <c r="O30" t="str" xml:space="preserve">
        <v xml:space="preserve">J047 JUMBO GIRARDOT_x000d_
_x000d_
</v>
      </c>
      <c r="P30" t="str">
        <v>GIRARDOT</v>
      </c>
      <c r="Q30" t="str">
        <f>IF(ISBLANK(P30),"0",(VLOOKUP(P30,REGION,2,FALSE)))</f>
        <v>OCCIDENTE</v>
      </c>
      <c r="R30" t="str">
        <v>RAFAEL ARDILA PUENTES</v>
      </c>
      <c r="S30">
        <f>IF(ISBLANK(R30),"0", VLOOKUP(R30,PERSONAL,2,FALSE))</f>
        <v>1018419858</v>
      </c>
      <c r="T30" t="str">
        <v>ALIADO</v>
      </c>
      <c r="U30">
        <v>0.4583333333333333</v>
      </c>
      <c r="V30">
        <v>0.5416666666666666</v>
      </c>
      <c r="W30">
        <f>V30-U30</f>
        <v>0.08333333333333331</v>
      </c>
      <c r="X30">
        <v>1</v>
      </c>
      <c r="Y30">
        <f>NETWORKDAYS(K30,M30)</f>
        <v>1</v>
      </c>
      <c r="Z30" t="str">
        <f>IF(Y30&lt;=2,"CUMPLE","NO CUMPLE")</f>
        <v>CUMPLE</v>
      </c>
      <c r="AC30" t="str">
        <f>TEXT(M30,"mmmm")</f>
        <v>enero</v>
      </c>
      <c r="AD30" t="str">
        <f>TEXT(M30,"yyyy")</f>
        <v>yyyy</v>
      </c>
      <c r="AE30">
        <f>W30*60*24</f>
        <v>119.99999999999997</v>
      </c>
      <c r="AF30">
        <f>AE30/60</f>
        <v>1.9999999999999996</v>
      </c>
      <c r="AG30">
        <f>AE30/60</f>
        <v>1.9999999999999996</v>
      </c>
      <c r="AH30">
        <f>L30-K30</f>
        <v>0</v>
      </c>
      <c r="AI30">
        <f>AH30*24*60</f>
        <v>0</v>
      </c>
      <c r="AJ30">
        <f>75728*X30</f>
        <v>75728</v>
      </c>
    </row>
    <row r="31" xml:space="preserve">
      <c r="A31">
        <v>406510</v>
      </c>
      <c r="B31" t="str">
        <v>SOLICITUD</v>
      </c>
      <c r="C31" t="str">
        <v>CERRADO</v>
      </c>
      <c r="D31" t="str">
        <v>RINCON JUMBO</v>
      </c>
      <c r="E31" t="str">
        <v>POS</v>
      </c>
      <c r="F31" t="str">
        <v>POS</v>
      </c>
      <c r="G31" t="str">
        <v>WINCOR</v>
      </c>
      <c r="H31" t="str" xml:space="preserve">
        <v xml:space="preserve">buen dia me colaboran por favor con el traslado de la pos # 20_x000d_
numero de caja pos_x000d_
_x000d_
20</v>
      </c>
      <c r="I31" t="str" xml:space="preserve">
        <v xml:space="preserve">buen dia me colaboran por favor con el traslado de la pos # 20_x000d_
numero de caja pos_x000d_
_x000d_
20</v>
      </c>
      <c r="J31" t="str">
        <v>"Me encuentro en sitio; se procede a verificar y desconectar cableado de la pos #20 retirar para dejar ubicada en electro; se verifica cableado y se observa que hace falta el cable de cajon monedero; me dirijo hasta bodeja a buscar entre las cajas y encuentro un cable que procedo a instalar en la pos y realizo pruebas  de teclado y acceso; todo ok  dejo acomodando la pos movil #18 en su respectiva gondola y la dejo encendiendo y en pantalla principal ya que no se puede usar por falta de facturación me informan que ya se monto cau para darle solución; terminada labor me retiro de sitio informando a la compañera Katerine y al ing harold de la novedad del cable para la pos #18 y la facturación pendiente. 17 de ENERO DE 2024"</v>
      </c>
      <c r="K31">
        <v>45307</v>
      </c>
      <c r="L31">
        <v>45307</v>
      </c>
      <c r="M31">
        <v>45308</v>
      </c>
      <c r="N31" t="str">
        <f>TEXT(M31, "DDDD")</f>
        <v>miércoles</v>
      </c>
      <c r="O31" t="str" xml:space="preserve">
        <v xml:space="preserve">J036 JUMBO POPAYAN CAMPANARIO_x000d_
_x000d_
</v>
      </c>
      <c r="P31" t="str">
        <v>POPAYAN</v>
      </c>
      <c r="Q31" t="str">
        <f>IF(ISBLANK(P31),"0",(VLOOKUP(P31,REGION,2,FALSE)))</f>
        <v>OCCIDENTE</v>
      </c>
      <c r="R31" t="str">
        <v>DANIEL FERNANDO PAREDES ARTEAGA</v>
      </c>
      <c r="S31">
        <f>IF(ISBLANK(R31),"0", VLOOKUP(R31,PERSONAL,2,FALSE))</f>
        <v>10301691</v>
      </c>
      <c r="T31" t="str">
        <v>DIRECTO</v>
      </c>
      <c r="U31">
        <v>0.3784722222222222</v>
      </c>
      <c r="V31">
        <v>0.4895833333333333</v>
      </c>
      <c r="W31">
        <f>V31-U31</f>
        <v>0.1111111111111111</v>
      </c>
      <c r="X31">
        <v>2</v>
      </c>
      <c r="Y31">
        <f>NETWORKDAYS(K31,M31)</f>
        <v>2</v>
      </c>
      <c r="Z31" t="str">
        <f>IF(Y31&lt;=2,"CUMPLE","NO CUMPLE")</f>
        <v>CUMPLE</v>
      </c>
      <c r="AC31" t="str">
        <f>TEXT(M31,"mmmm")</f>
        <v>enero</v>
      </c>
      <c r="AD31" t="str">
        <f>TEXT(M31,"yyyy")</f>
        <v>yyyy</v>
      </c>
      <c r="AE31">
        <f>W31*60*24</f>
        <v>160</v>
      </c>
      <c r="AF31">
        <f>AE31/60</f>
        <v>2.6666666666666665</v>
      </c>
      <c r="AG31">
        <f>AE31/60</f>
        <v>2.6666666666666665</v>
      </c>
      <c r="AH31">
        <f>L31-K31</f>
        <v>0</v>
      </c>
      <c r="AI31">
        <f>AH31*24*60</f>
        <v>0</v>
      </c>
      <c r="AJ31">
        <f>75728*X31</f>
        <v>151456</v>
      </c>
    </row>
    <row r="32" xml:space="preserve">
      <c r="A32">
        <v>404539</v>
      </c>
      <c r="B32" t="str">
        <v>SOLICITUD</v>
      </c>
      <c r="C32" t="str">
        <v>CERRADO</v>
      </c>
      <c r="D32" t="str">
        <v>RINCON JUMBO</v>
      </c>
      <c r="E32" t="str">
        <v>BALANZA</v>
      </c>
      <c r="F32" t="str">
        <v>BALANZA</v>
      </c>
      <c r="G32" t="str">
        <v>METTLER</v>
      </c>
      <c r="H32" t="str" xml:space="preserve">
        <v xml:space="preserve">La balanza de Platos Preparados esta desconfigurada; cuando se imprime la etiqueta sale cortada y bota dos o tres etiquetas_x000d_
Área en donde se encuentra la Balanza_x000d_
_x000d_
platos preparados</v>
      </c>
      <c r="I32" t="str" xml:space="preserve">
        <v xml:space="preserve">La balanza de Platos Preparados esta desconfigurada; cuando se imprime la etiqueta sale cortada y bota dos o tres etiquetas_x000d_
Área en donde se encuentra la Balanza_x000d_
_x000d_
platos preparados</v>
      </c>
      <c r="J32" t="str">
        <v>Me encuentro en sitio se procede a verificar y corregir el error de ticket dobles en la balanza; procedo a realizar el ingreso con la clave de administración por medio del menú; introduzco el código de calibración del papel y espero que termine el proceso; verifico la calibración del ojo de gallo; realizo pruebas de peso y todo ok y funcional. Me retiro de sitio informando a la compañera Katerine y al ing harold .</v>
      </c>
      <c r="K32">
        <v>45308</v>
      </c>
      <c r="L32">
        <v>45308</v>
      </c>
      <c r="M32">
        <v>45308</v>
      </c>
      <c r="N32" t="str">
        <f>TEXT(M32, "DDDD")</f>
        <v>miércoles</v>
      </c>
      <c r="O32" t="str" xml:space="preserve">
        <v xml:space="preserve">J036 JUMBO POPAYAN CAMPANARIO_x000d_
_x000d_
</v>
      </c>
      <c r="P32" t="str">
        <v>POPAYAN</v>
      </c>
      <c r="Q32" t="str">
        <f>IF(ISBLANK(P32),"0",(VLOOKUP(P32,REGION,2,FALSE)))</f>
        <v>OCCIDENTE</v>
      </c>
      <c r="R32" t="str">
        <v>DANIEL FERNANDO PAREDES ARTEAGA</v>
      </c>
      <c r="S32">
        <f>IF(ISBLANK(R32),"0", VLOOKUP(R32,PERSONAL,2,FALSE))</f>
        <v>10301691</v>
      </c>
      <c r="T32" t="str">
        <v>DIRECTO</v>
      </c>
      <c r="U32">
        <v>0.4930555555555556</v>
      </c>
      <c r="V32">
        <v>0.5486111111111112</v>
      </c>
      <c r="W32">
        <f>V32-U32</f>
        <v>0.05555555555555558</v>
      </c>
      <c r="X32">
        <v>1</v>
      </c>
      <c r="Y32">
        <f>NETWORKDAYS(K32,M32)</f>
        <v>1</v>
      </c>
      <c r="Z32" t="str">
        <f>IF(Y32&lt;=2,"CUMPLE","NO CUMPLE")</f>
        <v>CUMPLE</v>
      </c>
      <c r="AC32" t="str">
        <f>TEXT(M32,"mmmm")</f>
        <v>enero</v>
      </c>
      <c r="AD32" t="str">
        <f>TEXT(M32,"yyyy")</f>
        <v>yyyy</v>
      </c>
      <c r="AE32">
        <f>W32*60*24</f>
        <v>80.00000000000003</v>
      </c>
      <c r="AF32">
        <f>AE32/60</f>
        <v>1.3333333333333337</v>
      </c>
      <c r="AG32">
        <f>AE32/60</f>
        <v>1.3333333333333337</v>
      </c>
      <c r="AH32">
        <f>L32-K32</f>
        <v>0</v>
      </c>
      <c r="AI32">
        <f>AH32*24*60</f>
        <v>0</v>
      </c>
      <c r="AJ32">
        <f>75728*X32</f>
        <v>75728</v>
      </c>
    </row>
    <row r="33" xml:space="preserve">
      <c r="A33">
        <v>406071</v>
      </c>
      <c r="B33" t="str">
        <v>SOLICITUD</v>
      </c>
      <c r="C33" t="str">
        <v>CERRADO</v>
      </c>
      <c r="D33" t="str">
        <v>CONTRALOR</v>
      </c>
      <c r="E33" t="str">
        <v>RELOJ</v>
      </c>
      <c r="F33" t="str">
        <v>RELOJ</v>
      </c>
      <c r="G33" t="str">
        <v>BIOMETRICO</v>
      </c>
      <c r="H33" t="str">
        <v>Buen día Agradezco gestionar el traslado del reloj de marcación que se encuentra ubicado en Caja Central para ser ubicado en el nuevo punto de red que se instaló en contralor. Mil gracias y quedo atento</v>
      </c>
      <c r="I33" t="str">
        <v>Buen día Agradezco gestionar el traslado del reloj de marcación que se encuentra ubicado en Caja Central para ser ubicado en el nuevo punto de red que se instaló en contralor. Mil gracias y quedo atento</v>
      </c>
      <c r="J33" t="str">
        <v>Se realiza instalacion y conexión al puerto 2 del switch 10.131.101.1 e indicando a redes para que hagan la configuracion del puerto; se configura correctamente; Se realiza movimiento del Reloj de cajas; del Area de caja central al area de Contralor dejandolo instalado correctamente; Se pone a pruebas con usuarios y funciona correctamente; Se le indica a la jefe de cajas el movimiento realizado; y se le coloca aviso...ESTADO OK</v>
      </c>
      <c r="K33">
        <v>45307</v>
      </c>
      <c r="L33">
        <v>45307</v>
      </c>
      <c r="M33">
        <v>45308</v>
      </c>
      <c r="N33" t="str">
        <f>TEXT(M33, "DDDD")</f>
        <v>miércoles</v>
      </c>
      <c r="O33" t="str" xml:space="preserve">
        <v xml:space="preserve">J047 JUMBO GIRARDOT_x000d_
_x000d_
</v>
      </c>
      <c r="P33" t="str">
        <v>GIRARDOT</v>
      </c>
      <c r="Q33" t="str">
        <f>IF(ISBLANK(P33),"0",(VLOOKUP(P33,REGION,2,FALSE)))</f>
        <v>OCCIDENTE</v>
      </c>
      <c r="R33" t="str">
        <v>RAFAEL ARDILA PUENTES</v>
      </c>
      <c r="S33">
        <f>IF(ISBLANK(R33),"0", VLOOKUP(R33,PERSONAL,2,FALSE))</f>
        <v>1018419858</v>
      </c>
      <c r="T33" t="str">
        <v>ALIADO</v>
      </c>
      <c r="U33">
        <v>0.4166666666666667</v>
      </c>
      <c r="V33">
        <v>0.5</v>
      </c>
      <c r="W33">
        <f>V33-U33</f>
        <v>0.08333333333333331</v>
      </c>
      <c r="X33">
        <v>1</v>
      </c>
      <c r="Y33">
        <f>NETWORKDAYS(K33,M33)</f>
        <v>2</v>
      </c>
      <c r="Z33" t="str">
        <f>IF(Y33&lt;=2,"CUMPLE","NO CUMPLE")</f>
        <v>CUMPLE</v>
      </c>
      <c r="AC33" t="str">
        <f>TEXT(M33,"mmmm")</f>
        <v>enero</v>
      </c>
      <c r="AD33" t="str">
        <f>TEXT(M33,"yyyy")</f>
        <v>yyyy</v>
      </c>
      <c r="AE33">
        <f>W33*60*24</f>
        <v>119.99999999999997</v>
      </c>
      <c r="AF33">
        <f>AE33/60</f>
        <v>1.9999999999999996</v>
      </c>
      <c r="AG33">
        <f>AE33/60</f>
        <v>1.9999999999999996</v>
      </c>
      <c r="AH33">
        <f>L33-K33</f>
        <v>0</v>
      </c>
      <c r="AI33">
        <f>AH33*24*60</f>
        <v>0</v>
      </c>
      <c r="AJ33">
        <f>75728*X33</f>
        <v>75728</v>
      </c>
    </row>
    <row r="34" xml:space="preserve">
      <c r="A34">
        <v>406098</v>
      </c>
      <c r="B34" t="str">
        <v>SOLICITUD</v>
      </c>
      <c r="C34" t="str">
        <v>CERRADO</v>
      </c>
      <c r="D34" t="str">
        <v>PERECEDEROS</v>
      </c>
      <c r="E34" t="str">
        <v>BALANZA</v>
      </c>
      <c r="F34" t="str">
        <v>COLGANTE</v>
      </c>
      <c r="G34" t="str">
        <v>METTLER</v>
      </c>
      <c r="H34" t="str" xml:space="preserve">
        <v xml:space="preserve">Bascula de carnes no salen los números claros y no están pasando por linea de cajas_x000d_
Área en donde se encuentra la Balanza_x000d_
_x000d_
perecederos</v>
      </c>
      <c r="I34" t="str" xml:space="preserve">
        <v xml:space="preserve">Bascula de carnes no salen los números claros y no están pasando por linea de cajas_x000d_
Área en donde se encuentra la Balanza_x000d_
_x000d_
perecederos</v>
      </c>
      <c r="J34" t="str" xml:space="preserve">
        <v xml:space="preserve">Se realizó la revisión de todas las balanzas del área de perecederos se relaciona así:                                                _x000d_
Balanza de Carnes: S/N: C011150965; se limpio el cabezal y se ajusto el contraste. Se deja imprimiendo mejor; pero se debe reemplazar el cabezal de impresión                                                _x000d_
                                                _x000d_
Balanza de Carnes: S/N: C011150966; Se realizo limpieza de sensores y configuración de todo el modulo de impresión.                                                _x000d_
Balanza de Pescado: S/N: C014261908; Se realizo limpieza de sensores y configuración de todo el modulo de impresión.                                                _x000d_
Balanza Panadería: B942440818; La balanza no presenta ninguna Falla.                                                _x000d_
Balanza Panadería: B943466282; La balanza no presenta ninguna Falla.                                                _x000d_
</v>
      </c>
      <c r="K34">
        <v>45307</v>
      </c>
      <c r="L34">
        <v>45307</v>
      </c>
      <c r="M34">
        <v>45308</v>
      </c>
      <c r="N34" t="str">
        <f>TEXT(M34, "DDDD")</f>
        <v>miércoles</v>
      </c>
      <c r="O34" t="str" xml:space="preserve">
        <v xml:space="preserve">M077 METRO ZIPAQUIRA_x000d_
_x000d_
</v>
      </c>
      <c r="P34" t="str">
        <v>ZIPAQUIRA</v>
      </c>
      <c r="Q34" t="str">
        <f>IF(ISBLANK(P34),"0",(VLOOKUP(P34,REGION,2,FALSE)))</f>
        <v>BOGOTA</v>
      </c>
      <c r="R34" t="str">
        <v>ALEXANDER CASTILLO SOTELO</v>
      </c>
      <c r="S34">
        <f>IF(ISBLANK(R34),"0", VLOOKUP(R34,PERSONAL,2,FALSE))</f>
        <v>80216449</v>
      </c>
      <c r="T34" t="str">
        <v>ALIADO</v>
      </c>
      <c r="U34">
        <v>0.625</v>
      </c>
      <c r="V34">
        <v>0.75</v>
      </c>
      <c r="W34">
        <f>V34-U34</f>
        <v>0.125</v>
      </c>
      <c r="X34">
        <v>2</v>
      </c>
      <c r="Y34">
        <f>NETWORKDAYS(K34,M34)</f>
        <v>2</v>
      </c>
      <c r="Z34" t="str">
        <f>IF(Y34&lt;=2,"CUMPLE","NO CUMPLE")</f>
        <v>CUMPLE</v>
      </c>
      <c r="AC34" t="str">
        <f>TEXT(M34,"mmmm")</f>
        <v>enero</v>
      </c>
      <c r="AD34" t="str">
        <f>TEXT(M34,"yyyy")</f>
        <v>yyyy</v>
      </c>
      <c r="AE34">
        <f>W34*60*24</f>
        <v>180</v>
      </c>
      <c r="AF34">
        <f>AE34/60</f>
        <v>3</v>
      </c>
      <c r="AG34">
        <f>AE34/60</f>
        <v>3</v>
      </c>
      <c r="AH34">
        <f>L34-K34</f>
        <v>0</v>
      </c>
      <c r="AI34">
        <f>AH34*24*60</f>
        <v>0</v>
      </c>
      <c r="AJ34">
        <f>75728*X34</f>
        <v>151456</v>
      </c>
    </row>
    <row r="35" xml:space="preserve">
      <c r="A35">
        <v>4</v>
      </c>
      <c r="B35" t="str">
        <v>SOLICITUD</v>
      </c>
      <c r="C35" t="str">
        <v>CERRADO</v>
      </c>
      <c r="D35" t="str">
        <v>TODA LA TIENDA</v>
      </c>
      <c r="E35" t="str">
        <v>PROACTIVA</v>
      </c>
      <c r="F35" t="str">
        <v>PROACTIVA</v>
      </c>
      <c r="G35" t="str">
        <v>PROACTIVA</v>
      </c>
      <c r="H35" t="str">
        <v>Se requiere visita proactiva en tienda Zipaquirá.</v>
      </c>
      <c r="I35" t="str">
        <v>Se requiere visita proactiva en tienda Zipaquirá.</v>
      </c>
      <c r="J35" t="str">
        <v>Se realiza visita proactiva.</v>
      </c>
      <c r="K35">
        <v>45308</v>
      </c>
      <c r="L35">
        <v>45308</v>
      </c>
      <c r="M35">
        <v>45308</v>
      </c>
      <c r="N35" t="str">
        <f>TEXT(M35, "DDDD")</f>
        <v>miércoles</v>
      </c>
      <c r="O35" t="str" xml:space="preserve">
        <v xml:space="preserve">M077 METRO ZIPAQUIRA_x000d_
_x000d_
</v>
      </c>
      <c r="P35" t="str">
        <v>ZIPAQUIRA</v>
      </c>
      <c r="Q35" t="str">
        <f>IF(ISBLANK(P35),"0",(VLOOKUP(P35,REGION,2,FALSE)))</f>
        <v>BOGOTA</v>
      </c>
      <c r="R35" t="str">
        <v>ALEXANDER CASTILLO SOTELO</v>
      </c>
      <c r="S35">
        <f>IF(ISBLANK(R35),"0", VLOOKUP(R35,PERSONAL,2,FALSE))</f>
        <v>80216449</v>
      </c>
      <c r="T35" t="str">
        <v>ALIADO</v>
      </c>
      <c r="U35">
        <v>0.7916666666666666</v>
      </c>
      <c r="V35">
        <v>0.8333333333333334</v>
      </c>
      <c r="W35">
        <f>V35-U35</f>
        <v>0.04166666666666674</v>
      </c>
      <c r="X35">
        <v>1</v>
      </c>
      <c r="Y35">
        <f>NETWORKDAYS(K35,M35)</f>
        <v>1</v>
      </c>
      <c r="Z35" t="str">
        <f>IF(Y35&lt;=2,"CUMPLE","NO CUMPLE")</f>
        <v>CUMPLE</v>
      </c>
      <c r="AC35" t="str">
        <f>TEXT(M35,"mmmm")</f>
        <v>enero</v>
      </c>
      <c r="AD35" t="str">
        <f>TEXT(M35,"yyyy")</f>
        <v>yyyy</v>
      </c>
      <c r="AE35">
        <f>W35*60*24</f>
        <v>60.00000000000011</v>
      </c>
      <c r="AF35">
        <f>AE35/60</f>
        <v>1.0000000000000018</v>
      </c>
      <c r="AG35">
        <f>AE35/60</f>
        <v>1.0000000000000018</v>
      </c>
      <c r="AH35">
        <f>L35-K35</f>
        <v>0</v>
      </c>
      <c r="AI35">
        <f>AH35*24*60</f>
        <v>0</v>
      </c>
      <c r="AJ35">
        <f>75728*X35</f>
        <v>75728</v>
      </c>
    </row>
    <row r="36" xml:space="preserve">
      <c r="A36">
        <v>5</v>
      </c>
      <c r="B36" t="str">
        <v>SOLICITUD</v>
      </c>
      <c r="C36" t="str">
        <v>CERRADO</v>
      </c>
      <c r="D36" t="str">
        <v>TODA LA TIENDA</v>
      </c>
      <c r="E36" t="str">
        <v>SERVICIO IT</v>
      </c>
      <c r="F36" t="str">
        <v>SERVICIO IT</v>
      </c>
      <c r="G36" t="str">
        <v>SERVICIO IT</v>
      </c>
      <c r="H36" t="str" xml:space="preserve">
        <v xml:space="preserve">Buenas tardes_x000d_
_x000d_
Estimados solicito de su colaboración para jun recurso para el día miércoles 17 de enero del 2024 en la tienda de cra30._x000d_
_x000d_
Gracias_x000d_
</v>
      </c>
      <c r="I36" t="str" xml:space="preserve">
        <v xml:space="preserve">Buenas tardes_x000d_
_x000d_
Estimados solicito de su colaboración para jun recurso para el día miércoles 17 de enero del 2024 en la tienda de cra30._x000d_
_x000d_
Gracias_x000d_
</v>
      </c>
      <c r="J36" t="str">
        <v>Se realiza acompañamiento de acuerdo a lo solicitado.</v>
      </c>
      <c r="K36">
        <v>45308</v>
      </c>
      <c r="L36">
        <v>45308</v>
      </c>
      <c r="M36">
        <v>45308</v>
      </c>
      <c r="N36" t="str">
        <f>TEXT(M36, "DDDD")</f>
        <v>miércoles</v>
      </c>
      <c r="O36" t="str">
        <v>J016 JUMBO CARRERA 30</v>
      </c>
      <c r="P36" t="str">
        <v>BOGOTA</v>
      </c>
      <c r="Q36" t="str">
        <f>IF(ISBLANK(P36),"0",(VLOOKUP(P36,REGION,2,FALSE)))</f>
        <v>BOGOTA</v>
      </c>
      <c r="R36" t="str">
        <v>SANTIAGO CASTIBLANCO ALVARADO</v>
      </c>
      <c r="S36" t="e">
        <f>IF(ISBLANK(R36),"0", VLOOKUP(R36,PERSONAL,2,FALSE))</f>
        <v>#N/A</v>
      </c>
      <c r="T36" t="str">
        <v>DIRECTO</v>
      </c>
      <c r="U36">
        <v>0.375</v>
      </c>
      <c r="V36">
        <v>0.75</v>
      </c>
      <c r="W36">
        <f>V36-U36</f>
        <v>0.375</v>
      </c>
      <c r="X36" t="str">
        <v>2;5</v>
      </c>
      <c r="Y36">
        <f>NETWORKDAYS(K36,M36)</f>
        <v>1</v>
      </c>
      <c r="Z36" t="str">
        <f>IF(Y36&lt;=2,"CUMPLE","NO CUMPLE")</f>
        <v>CUMPLE</v>
      </c>
      <c r="AC36" t="str">
        <f>TEXT(M36,"mmmm")</f>
        <v>enero</v>
      </c>
      <c r="AD36" t="str">
        <f>TEXT(M36,"yyyy")</f>
        <v>yyyy</v>
      </c>
      <c r="AE36">
        <f>W36*60*24</f>
        <v>540</v>
      </c>
      <c r="AF36">
        <f>AE36/60</f>
        <v>9</v>
      </c>
      <c r="AG36">
        <f>AE36/60</f>
        <v>9</v>
      </c>
      <c r="AH36">
        <f>L36-K36</f>
        <v>0</v>
      </c>
      <c r="AI36">
        <f>AH36*24*60</f>
        <v>0</v>
      </c>
      <c r="AJ36" t="e">
        <f>75728*X36</f>
        <v>#VALUE!</v>
      </c>
    </row>
    <row r="37" xml:space="preserve">
      <c r="A37">
        <v>6</v>
      </c>
      <c r="B37" t="str">
        <v>SOLICITUD</v>
      </c>
      <c r="C37" t="str">
        <v>CERRADO</v>
      </c>
      <c r="D37" t="str">
        <v>TODA LA TIENDA</v>
      </c>
      <c r="E37" t="str">
        <v>SERVICIO IT</v>
      </c>
      <c r="F37" t="str">
        <v>SERVICIO IT</v>
      </c>
      <c r="G37" t="str">
        <v>SERVICIO IT</v>
      </c>
      <c r="H37" t="str" xml:space="preserve">
        <v xml:space="preserve">Buenas tardes_x000d_
_x000d_
Estimados solicito de su colaboración para jun recurso para el día Jueves 18 de enero del 2024 en la tienda de cra30._x000d_
_x000d_
Gracias_x000d_
</v>
      </c>
      <c r="I37" t="str" xml:space="preserve">
        <v xml:space="preserve">Buenas tardes_x000d_
_x000d_
Estimados solicito de su colaboración para jun recurso para el día Jueves 18 de enero del 2024 en la tienda de cra30._x000d_
_x000d_
Gracias_x000d_
</v>
      </c>
      <c r="J37" t="str">
        <v>Se realiza acompañamiento de acuerdo a lo solicitado en compensar</v>
      </c>
      <c r="K37">
        <v>45309</v>
      </c>
      <c r="L37">
        <v>45309</v>
      </c>
      <c r="M37">
        <v>45309</v>
      </c>
      <c r="N37" t="str">
        <f>TEXT(M37, "DDDD")</f>
        <v>jueves</v>
      </c>
      <c r="O37" t="str">
        <v>J016 JUMBO CARRERA 31</v>
      </c>
      <c r="P37" t="str">
        <v>BOGOTA</v>
      </c>
      <c r="Q37" t="str">
        <f>IF(ISBLANK(P37),"0",(VLOOKUP(P37,REGION,2,FALSE)))</f>
        <v>BOGOTA</v>
      </c>
      <c r="R37" t="str">
        <v>SANTIAGO CASTIBLANCO ALVARADO</v>
      </c>
      <c r="S37" t="e">
        <f>IF(ISBLANK(R37),"0", VLOOKUP(R37,PERSONAL,2,FALSE))</f>
        <v>#N/A</v>
      </c>
      <c r="T37" t="str">
        <v>DIRECTO</v>
      </c>
      <c r="U37">
        <v>0.375</v>
      </c>
      <c r="V37">
        <v>0.75</v>
      </c>
      <c r="W37">
        <f>V37-U37</f>
        <v>0.375</v>
      </c>
      <c r="X37" t="str">
        <v>2;5</v>
      </c>
      <c r="Y37">
        <f>NETWORKDAYS(K37,M37)</f>
        <v>1</v>
      </c>
      <c r="Z37" t="str">
        <f>IF(Y37&lt;=2,"CUMPLE","NO CUMPLE")</f>
        <v>CUMPLE</v>
      </c>
      <c r="AC37" t="str">
        <f>TEXT(M37,"mmmm")</f>
        <v>enero</v>
      </c>
      <c r="AD37" t="str">
        <f>TEXT(M37,"yyyy")</f>
        <v>yyyy</v>
      </c>
      <c r="AE37">
        <f>W37*60*24</f>
        <v>540</v>
      </c>
      <c r="AF37">
        <f>AE37/60</f>
        <v>9</v>
      </c>
      <c r="AG37">
        <f>AE37/60</f>
        <v>9</v>
      </c>
      <c r="AH37">
        <f>L37-K37</f>
        <v>0</v>
      </c>
      <c r="AI37">
        <f>AH37*24*60</f>
        <v>0</v>
      </c>
      <c r="AJ37" t="e">
        <f>75728*X37</f>
        <v>#VALUE!</v>
      </c>
    </row>
    <row r="38" xml:space="preserve">
      <c r="A38">
        <v>413001</v>
      </c>
      <c r="B38" t="str">
        <v>SOLICITUD</v>
      </c>
      <c r="C38" t="str">
        <v>CERRADO</v>
      </c>
      <c r="D38" t="str">
        <v>LINEAL DE CAJAS</v>
      </c>
      <c r="E38" t="str">
        <v>POS</v>
      </c>
      <c r="F38" t="str">
        <v>POS</v>
      </c>
      <c r="G38" t="str">
        <v>WINCOR</v>
      </c>
      <c r="H38" t="str">
        <v>buen día por favor me colaboran con la recolección y organización del cableado de la caja numero 05 y caja numero dos tienda Metro Pitalito.</v>
      </c>
      <c r="I38" t="str">
        <v>buen día por favor me colaboran con la recolección y organización del cableado de la caja numero 05 y caja numero dos tienda Metro Pitalito.</v>
      </c>
      <c r="J38" t="str">
        <v>Se llega a sitio y se procede con validaciones de ingreso. Se establece contacto con el usuario y la pos. Se procede con el apagado de la pos. Se procede a desconectar cableado cableado lógico y eléctrico que no está en funcionamiento. Se enderezan pines de cableado afectado. Se desconecta cableado que está por fuera y se inserta de tal manera que no quede a la vista de terceros y/o usuarios. Se recoge cableado en la caja situada para ello. Se procede a tapar la respectiva caja. Se enciende la pos y se reinicia. La usuaria en cajas realiza pruebas a satisfacción de la misma quedando todos los periféricos del puesto de pago completamente operativos. Se da por finalizada la actividad y se procede con el cierre del ticket no sin antes mencionar que el cableado retirado y dañado se recicla correctamente según estándares.</v>
      </c>
      <c r="K38">
        <v>45310</v>
      </c>
      <c r="L38">
        <v>45310</v>
      </c>
      <c r="M38">
        <v>45310</v>
      </c>
      <c r="N38" t="str">
        <f>TEXT(M38, "DDDD")</f>
        <v>viernes</v>
      </c>
      <c r="O38" t="str" xml:space="preserve">
        <v xml:space="preserve">M179 METRO PITALITO_x000d_
_x000d_
</v>
      </c>
      <c r="P38" t="str">
        <v>GIRARDOT</v>
      </c>
      <c r="Q38" t="str">
        <f>IF(ISBLANK(P38),"0",(VLOOKUP(P38,REGION,2,FALSE)))</f>
        <v>OCCIDENTE</v>
      </c>
      <c r="R38" t="str">
        <v>EMERSON PALACIOS MARTINEZ</v>
      </c>
      <c r="S38">
        <f>IF(ISBLANK(R38),"0", VLOOKUP(R38,PERSONAL,2,FALSE))</f>
        <v>13723524</v>
      </c>
      <c r="T38" t="str">
        <v>ALIADO</v>
      </c>
      <c r="U38">
        <v>0.6979166666666666</v>
      </c>
      <c r="V38">
        <v>0.7395833333333334</v>
      </c>
      <c r="W38">
        <f>V38-U38</f>
        <v>0.04166666666666674</v>
      </c>
      <c r="X38">
        <v>1</v>
      </c>
      <c r="Y38">
        <f>NETWORKDAYS(K38,M38)</f>
        <v>1</v>
      </c>
      <c r="Z38" t="str">
        <f>IF(Y38&lt;=2,"CUMPLE","NO CUMPLE")</f>
        <v>CUMPLE</v>
      </c>
      <c r="AC38" t="str">
        <f>TEXT(M38,"mmmm")</f>
        <v>enero</v>
      </c>
      <c r="AD38" t="str">
        <f>TEXT(M38,"yyyy")</f>
        <v>yyyy</v>
      </c>
      <c r="AE38">
        <f>W38*60*24</f>
        <v>60.00000000000011</v>
      </c>
      <c r="AF38">
        <f>AE38/60</f>
        <v>1.0000000000000018</v>
      </c>
      <c r="AG38">
        <f>AE38/60</f>
        <v>1.0000000000000018</v>
      </c>
      <c r="AH38">
        <f>L38-K38</f>
        <v>0</v>
      </c>
      <c r="AI38">
        <f>AH38*24*60</f>
        <v>0</v>
      </c>
      <c r="AJ38">
        <f>75728*X38</f>
        <v>75728</v>
      </c>
    </row>
    <row r="39" xml:space="preserve">
      <c r="A39">
        <v>412923</v>
      </c>
      <c r="B39" t="str">
        <v>SOLICITUD</v>
      </c>
      <c r="C39" t="str">
        <v>CERRADO</v>
      </c>
      <c r="D39" t="str">
        <v>TODA LA TIENDA</v>
      </c>
      <c r="E39" t="str">
        <v>PC</v>
      </c>
      <c r="F39" t="str">
        <v>PC</v>
      </c>
      <c r="G39" t="str">
        <v>LENOVO</v>
      </c>
      <c r="H39" t="str" xml:space="preserve">
        <v xml:space="preserve">Buenas días. jefe Miguel por favor me colabora con la autorización de esta llamada ticket 2.5 para que el técnico de isit visite la tienda de Pitalito y realice le manteniendo preventivo de los desktop; monitores y el portátil de direccion; anexo formato de manteniemito y la información de los activos._x000d_
AREA EN DONDE SE UBICA EL EQUIPO_x000d_
_x000d_
piso de venta</v>
      </c>
      <c r="I39" t="str" xml:space="preserve">
        <v xml:space="preserve">Buenas días. jefe Miguel por favor me colabora con la autorización de esta llamada ticket 2.5 para que el técnico de isit visite la tienda de Pitalito y realice le manteniendo preventivo de los desktop; monitores y el portátil de direccion; anexo formato de manteniemito y la información de los activos._x000d_
AREA EN DONDE SE UBICA EL EQUIPO_x000d_
_x000d_
piso de venta</v>
      </c>
      <c r="J39" t="str">
        <v>Se llega a sitio y se procede con validaciones de ingreso. Se establece contacto con el usuario y se reciben indicaciones. Se pasa por los puestos de trabajo Recibo; Perecederos; RRHH; E-learning; Asistente de Dirección; Bazar; PGC; Mantenimiento; Electro y Atención al Cliente. Se procede a realizar mantenimiento preventivo (10 equipos desktop y 10 monitores); Se desensambla cada uno de ellos (uno a la vez) y se realiza desconexión eléctrica y de datos. Se realiza limpieza de carcasas en sus partes externas e internas con líquido para ellas. Se realiza sopleteo de la cpu una vez desensamblada. Se sopletea monitor por sus ranuras. Se limpia pantalla de este con limpia pantallas. Se apllica crema disipadora al procesador y limpia contactos eléctronico a sus demás componentes. Se ensambla se traslada a sitio el puesto de trabajo; se realizan conexiones eléctricas y de datos.  Se enciende el pc y se realiza limpieza de cookies y temporales. Se optimiza el equipo. El usuario realiza pruebas a satisfacción. Cada uno de los puestos de trabajo queda completamente operativo y funcional con cada uno de sus periféricos. Se realiza trabajo continuo tomando una hora para el almuerzo o descanso.</v>
      </c>
      <c r="K39">
        <v>45311</v>
      </c>
      <c r="L39">
        <v>45311</v>
      </c>
      <c r="M39">
        <v>45311</v>
      </c>
      <c r="N39" t="str">
        <f>TEXT(M39, "DDDD")</f>
        <v>sábado</v>
      </c>
      <c r="O39" t="str" xml:space="preserve">
        <v xml:space="preserve">M179 METRO PITALITO_x000d_
_x000d_
</v>
      </c>
      <c r="P39" t="str">
        <v>PITALITO</v>
      </c>
      <c r="Q39" t="str">
        <f>IF(ISBLANK(P39),"0",(VLOOKUP(P39,REGION,2,FALSE)))</f>
        <v>OCCIDENTE</v>
      </c>
      <c r="R39" t="str">
        <v>EMERSON PALACIOS MARTINEZ</v>
      </c>
      <c r="S39">
        <f>IF(ISBLANK(R39),"0", VLOOKUP(R39,PERSONAL,2,FALSE))</f>
        <v>13723524</v>
      </c>
      <c r="T39" t="str">
        <v>ALIADO</v>
      </c>
      <c r="U39">
        <v>0.25</v>
      </c>
      <c r="V39">
        <v>0.625</v>
      </c>
      <c r="W39">
        <f>V39-U39</f>
        <v>0.375</v>
      </c>
      <c r="X39">
        <v>1</v>
      </c>
      <c r="Y39">
        <f>NETWORKDAYS(K39,M39)</f>
        <v>0</v>
      </c>
      <c r="Z39" t="str">
        <f>IF(Y39&lt;=2,"CUMPLE","NO CUMPLE")</f>
        <v>CUMPLE</v>
      </c>
      <c r="AC39" t="str">
        <f>TEXT(M39,"mmmm")</f>
        <v>enero</v>
      </c>
      <c r="AD39" t="str">
        <f>TEXT(M39,"yyyy")</f>
        <v>yyyy</v>
      </c>
      <c r="AE39">
        <f>W39*60*24</f>
        <v>540</v>
      </c>
      <c r="AF39">
        <f>AE39/60</f>
        <v>9</v>
      </c>
      <c r="AG39">
        <f>AE39/60</f>
        <v>9</v>
      </c>
      <c r="AH39">
        <f>L39-K39</f>
        <v>0</v>
      </c>
      <c r="AI39">
        <f>AH39*24*60</f>
        <v>0</v>
      </c>
      <c r="AJ39">
        <f>75728*X39</f>
        <v>75728</v>
      </c>
    </row>
    <row r="40" xml:space="preserve">
      <c r="A40">
        <v>404152</v>
      </c>
      <c r="B40" t="str">
        <v>INCIDENTE</v>
      </c>
      <c r="C40" t="str">
        <v>CERRADO</v>
      </c>
      <c r="D40" t="str">
        <v>LINEAL DE CAJAS</v>
      </c>
      <c r="E40" t="str">
        <v>POS</v>
      </c>
      <c r="F40" t="str">
        <v>CPU</v>
      </c>
      <c r="G40" t="str">
        <v>WINCOR</v>
      </c>
      <c r="H40" t="str" xml:space="preserve">
        <v xml:space="preserve">Buenos días; me ayudan con la POS 2 se encuentra fuera de linea presenta apagado y se reinicia. Adicional la Pos 2 fue la caja violentada hace unos días_x000d_
Numero de caja_x000d_
_x000d_
2</v>
      </c>
      <c r="I40" t="str" xml:space="preserve">
        <v xml:space="preserve">Buenos días; me ayudan con la POS 2 se encuentra fuera de linea presenta apagado y se reinicia. Adicional la Pos 2 fue la caja violentada hace unos días_x000d_
Numero de caja_x000d_
_x000d_
2</v>
      </c>
      <c r="J40" t="str">
        <v>Se llega a sitio y se procede con validaciones de ingreso. Se establece contacto con la usuaria y la pos. La pos presenta problemas de conexiones enla parte de la board y se realizan los ajustes necesarios; se ajusta cableado y se realiza reponchadodel cable de red. La pos sigue offline debido a que presenta falla en el disco duro y no deja formatear. Se prueba disco duro en otra máquina y no se deja formatear o iniciar la respectiva reinstalación. Se le indica a Soporte Remoto quien indica la solicitud de la parte para finiquitar el respectivo incidente. Parte a Solicitar: Disco Duro de estado Sólido - Capacidad 240 Gb o Superior. Se da por finalizada la actividad. Se traslada la llamada al Grupo Correspondiente para el estudio y en su aprobación el envio de la parte.</v>
      </c>
      <c r="K40">
        <v>45306</v>
      </c>
      <c r="L40">
        <v>45306</v>
      </c>
      <c r="M40">
        <v>45313</v>
      </c>
      <c r="N40" t="str">
        <f>TEXT(M40, "DDDD")</f>
        <v>lunes</v>
      </c>
      <c r="O40" t="str" xml:space="preserve">
        <v xml:space="preserve">M179 METRO PITALITO_x000d_
_x000d_
</v>
      </c>
      <c r="P40" t="str">
        <v>PITALITO</v>
      </c>
      <c r="Q40" t="str">
        <f>IF(ISBLANK(P40),"0",(VLOOKUP(P40,REGION,2,FALSE)))</f>
        <v>OCCIDENTE</v>
      </c>
      <c r="R40" t="str">
        <v>EMERSON PALACIOS MARTINEZ</v>
      </c>
      <c r="S40">
        <f>IF(ISBLANK(R40),"0", VLOOKUP(R40,PERSONAL,2,FALSE))</f>
        <v>13723524</v>
      </c>
      <c r="T40" t="str">
        <v>ALIADO</v>
      </c>
      <c r="U40">
        <v>0.5</v>
      </c>
      <c r="V40">
        <v>0.5833333333333334</v>
      </c>
      <c r="W40">
        <f>V40-U40</f>
        <v>0.08333333333333337</v>
      </c>
      <c r="X40">
        <v>1</v>
      </c>
      <c r="Y40">
        <f>NETWORKDAYS(K40,M40)</f>
        <v>6</v>
      </c>
      <c r="Z40" t="str">
        <f>IF(Y40&lt;=2,"CUMPLE","NO CUMPLE")</f>
        <v>NO CUMPLE</v>
      </c>
      <c r="AC40" t="str">
        <f>TEXT(M40,"mmmm")</f>
        <v>enero</v>
      </c>
      <c r="AD40" t="str">
        <f>TEXT(M40,"yyyy")</f>
        <v>yyyy</v>
      </c>
      <c r="AE40">
        <f>W40*60*24</f>
        <v>120.00000000000004</v>
      </c>
      <c r="AF40">
        <f>AE40/60</f>
        <v>2.000000000000001</v>
      </c>
      <c r="AG40">
        <f>AE40/60</f>
        <v>2.000000000000001</v>
      </c>
      <c r="AH40">
        <f>L40-K40</f>
        <v>0</v>
      </c>
      <c r="AI40">
        <f>AH40*24*60</f>
        <v>0</v>
      </c>
      <c r="AJ40">
        <f>75728*X40</f>
        <v>75728</v>
      </c>
    </row>
    <row r="41" xml:space="preserve">
      <c r="A41">
        <v>417667</v>
      </c>
      <c r="B41" t="str">
        <v>SOLICITUD</v>
      </c>
      <c r="C41" t="str">
        <v>CERRADO</v>
      </c>
      <c r="D41" t="str">
        <v>TODA LA TIENDA</v>
      </c>
      <c r="E41" t="str">
        <v>MANTENIMIENTO</v>
      </c>
      <c r="F41" t="str">
        <v>MANTENIMIENTO</v>
      </c>
      <c r="G41" t="str">
        <v>MANTENIMIENTO</v>
      </c>
      <c r="H41" t="str" xml:space="preserve">
        <v xml:space="preserve">Buenas días. jefe Miguel por favor me colabora con la autorización de esta llamada ticket 2.5 para que el técnico de isit visite la tienda de Pitalito y realice le manteniendo preventivo de los desktop; monitores y el portátil de direccion; anexo formato de manteniemito y la información de los activos._x000d_
AREA EN DONDE SE UBICA EL EQUIPO_x000d_
_x000d_
piso de venta</v>
      </c>
      <c r="I41" t="str" xml:space="preserve">
        <v xml:space="preserve">Buenas días. jefe Miguel por favor me colabora con la autorización de esta llamada ticket 2.5 para que el técnico de isit visite la tienda de Pitalito y realice le manteniendo preventivo de los desktop; monitores y el portátil de direccion; anexo formato de manteniemito y la información de los activos._x000d_
AREA EN DONDE SE UBICA EL EQUIPO_x000d_
_x000d_
piso de venta</v>
      </c>
      <c r="J41" t="str">
        <v>Se llega a sitio y se procede con validaciones de ingreso. Se establece contacto con el usuario y se reciben indicaciones. Se pasa por los puestos de trabajo Boucle; Dirección; Cajacentral Jefe y Cifra; Kio; Cero Cero; . Se procede a realizar mantenimiento preventivo (5 equipos desktop; 5 monitores y notebook); Se desensambla cada uno de ellos (uno a la vez excepto el notebook) y se realiza desconexión eléctrica y de datos. Se realiza limpieza de carcasas en sus partes externas e internas con líquido para ellas. Se realiza sopleteo de la cpu una vez desensamblada. Se sopletea monitor por sus ranuras. Se limpia pantalla de este con limpia pantallas. Se apllica crema disipadora al procesador y limpia contactos eléctronico a sus demás componentes. Se ensambla se traslada a sitio el puesto de trabajo; se realizan conexiones eléctricas y de datos.  Se enciende el pc y se realiza limpieza de cookies y temporales. Se optimiza el equipo. El usuario realiza pruebas a satisfacción. Cada uno de los puestos de trabajo queda completamente operativo y funcional con cada uno de sus periféricos. Se realiza trabajo continuo tomando una hora para el almuerzo o descanso.</v>
      </c>
      <c r="K41">
        <v>45313</v>
      </c>
      <c r="L41">
        <v>45313</v>
      </c>
      <c r="M41">
        <v>45313</v>
      </c>
      <c r="N41" t="str">
        <f>TEXT(M41, "DDDD")</f>
        <v>lunes</v>
      </c>
      <c r="O41" t="str" xml:space="preserve">
        <v xml:space="preserve">M179 METRO PITALITO_x000d_
_x000d_
</v>
      </c>
      <c r="P41" t="str">
        <v>PITALITO</v>
      </c>
      <c r="Q41" t="str">
        <f>IF(ISBLANK(P41),"0",(VLOOKUP(P41,REGION,2,FALSE)))</f>
        <v>OCCIDENTE</v>
      </c>
      <c r="R41" t="str">
        <v>EMERSON PALACIOS MARTINEZ</v>
      </c>
      <c r="S41">
        <f>IF(ISBLANK(R41),"0", VLOOKUP(R41,PERSONAL,2,FALSE))</f>
        <v>13723524</v>
      </c>
      <c r="T41" t="str">
        <v>ALIADO</v>
      </c>
      <c r="U41">
        <v>0.25</v>
      </c>
      <c r="V41">
        <v>0.625</v>
      </c>
      <c r="W41">
        <f>V41-U41</f>
        <v>0.375</v>
      </c>
      <c r="X41" t="str">
        <v>2;5</v>
      </c>
      <c r="Y41">
        <f>NETWORKDAYS(K41,M41)</f>
        <v>1</v>
      </c>
      <c r="Z41" t="str">
        <f>IF(Y41&lt;=2,"CUMPLE","NO CUMPLE")</f>
        <v>CUMPLE</v>
      </c>
      <c r="AC41" t="str">
        <f>TEXT(M41,"mmmm")</f>
        <v>enero</v>
      </c>
      <c r="AD41" t="str">
        <f>TEXT(M41,"yyyy")</f>
        <v>yyyy</v>
      </c>
      <c r="AE41">
        <f>W41*60*24</f>
        <v>540</v>
      </c>
      <c r="AF41">
        <f>AE41/60</f>
        <v>9</v>
      </c>
      <c r="AG41">
        <f>AE41/60</f>
        <v>9</v>
      </c>
      <c r="AH41">
        <f>L41-K41</f>
        <v>0</v>
      </c>
      <c r="AI41">
        <f>AH41*24*60</f>
        <v>0</v>
      </c>
      <c r="AJ41" t="e">
        <f>75728*X41</f>
        <v>#VALUE!</v>
      </c>
    </row>
    <row r="42" xml:space="preserve">
      <c r="A42">
        <v>414404</v>
      </c>
      <c r="B42" t="str">
        <v>INCIDENTE</v>
      </c>
      <c r="C42" t="str">
        <v>CERRADO</v>
      </c>
      <c r="D42" t="str">
        <v>PLS</v>
      </c>
      <c r="E42" t="str">
        <v>PDA</v>
      </c>
      <c r="F42" t="str">
        <v>PDA</v>
      </c>
      <c r="G42" t="str">
        <v>HONEYWELL</v>
      </c>
      <c r="H42" t="str">
        <v>Agradezco su gestión y colaboración para la configuración de la pda correspondiente a perecederos ya que no tiene las teclas de función y no ingresa a mi tienda. sn 20073b0525 honeywell. Agradezco de antemano su pronta gestión.</v>
      </c>
      <c r="I42" t="str">
        <v>Agradezco su gestión y colaboración para la configuración de la pda correspondiente a perecederos ya que no tiene las teclas de función y no ingresa a mi tienda. sn 20073b0525 honeywell. Agradezco de antemano su pronta gestión.</v>
      </c>
      <c r="J42" t="str">
        <v>Se llega a sitio y se procede con validaciones de ingreso. Se establece contacto con la usuaria y el equipo.  Se procede con la desinstalación del mochasoft. Se realiza instalación nuevamente de la aplicación y por supuesto la descarga de la misma. Se realiza configuración de parámetros del sistema comercial génesix. Se realiza configuración de perfil. Se reinicia la pda y sube a normalidad. Se realiza configuración de las teclas de función. Se realizan pruebas con el usuario a satisfacción. Se finaliza la actividad y se procede con el cierre del ticket informando a permanencia tienda y gerente de la misma.</v>
      </c>
      <c r="K42">
        <v>45313</v>
      </c>
      <c r="L42">
        <v>45313</v>
      </c>
      <c r="M42">
        <v>45313</v>
      </c>
      <c r="N42" t="str">
        <f>TEXT(M42, "DDDD")</f>
        <v>lunes</v>
      </c>
      <c r="O42" t="str" xml:space="preserve">
        <v xml:space="preserve">M179 METRO PITALITO_x000d_
_x000d_
</v>
      </c>
      <c r="P42" t="str">
        <v>PITALITO</v>
      </c>
      <c r="Q42" t="str">
        <f>IF(ISBLANK(P42),"0",(VLOOKUP(P42,REGION,2,FALSE)))</f>
        <v>OCCIDENTE</v>
      </c>
      <c r="R42" t="str">
        <v>EMERSON PALACIOS MARTINEZ</v>
      </c>
      <c r="S42">
        <f>IF(ISBLANK(R42),"0", VLOOKUP(R42,PERSONAL,2,FALSE))</f>
        <v>13723524</v>
      </c>
      <c r="T42" t="str">
        <v>ALIADO</v>
      </c>
      <c r="U42">
        <v>0.625</v>
      </c>
      <c r="V42">
        <v>0.6666666666666666</v>
      </c>
      <c r="W42">
        <f>V42-U42</f>
        <v>0.04166666666666663</v>
      </c>
      <c r="X42">
        <v>1</v>
      </c>
      <c r="Y42">
        <f>NETWORKDAYS(K42,M42)</f>
        <v>1</v>
      </c>
      <c r="Z42" t="str">
        <f>IF(Y42&lt;=2,"CUMPLE","NO CUMPLE")</f>
        <v>CUMPLE</v>
      </c>
      <c r="AC42" t="str">
        <f>TEXT(M42,"mmmm")</f>
        <v>enero</v>
      </c>
      <c r="AD42" t="str">
        <f>TEXT(M42,"yyyy")</f>
        <v>yyyy</v>
      </c>
      <c r="AE42">
        <f>W42*60*24</f>
        <v>59.99999999999994</v>
      </c>
      <c r="AF42">
        <f>AE42/60</f>
        <v>0.999999999999999</v>
      </c>
      <c r="AG42">
        <f>AE42/60</f>
        <v>0.999999999999999</v>
      </c>
      <c r="AH42">
        <f>L42-K42</f>
        <v>0</v>
      </c>
      <c r="AI42">
        <f>AH42*24*60</f>
        <v>0</v>
      </c>
      <c r="AJ42">
        <f>75728*X42</f>
        <v>75728</v>
      </c>
    </row>
    <row r="43" xml:space="preserve">
      <c r="A43">
        <v>414418</v>
      </c>
      <c r="B43" t="str">
        <v>SOLICITUD</v>
      </c>
      <c r="C43" t="str">
        <v>CERRADO</v>
      </c>
      <c r="D43" t="str">
        <v>PISO DE VENTA</v>
      </c>
      <c r="E43" t="str">
        <v>PC</v>
      </c>
      <c r="F43" t="str">
        <v>PC</v>
      </c>
      <c r="G43" t="str">
        <v>LENOVO</v>
      </c>
      <c r="H43" t="str" xml:space="preserve">
        <v xml:space="preserve">buen día necesito por favor el cambio del teclado ya que se están quedando pegados los botones con numero de serial MJ0FNPN2_x000d_
_x000d_
Indicar la ubicación del computador en la tienda o sede_x000d_
_x000d_
Metro Pitalito/ recibo</v>
      </c>
      <c r="I43" t="str" xml:space="preserve">
        <v xml:space="preserve">buen día necesito por favor el cambio del teclado ya que se están quedando pegados los botones con numero de serial MJ0FNPN2_x000d_
_x000d_
Indicar la ubicación del computador en la tienda o sede_x000d_
_x000d_
Metro Pitalito/ recibo</v>
      </c>
      <c r="J43" t="str">
        <v>Se llega a sitio y se procede con validaciones de ingreso. Se establece contacto con la usuaria y el equipo.  El teclado presenta falla en las teclas de barra espaciadora; en el enter tanto numérico como en el alfanumérico. En algunas otras teclas del teclado alfanuméwrico. Para finiquitar el incidente es necesario se estudie el cambio de teclado. Se finaliza la actividad sin ninguna otra novedad. El equipo queda operativo con falla en el teclado. Serial del teclado: 01 HG - Marca: Lenovo - P/N: SD50L80007 FRU: 00XH712</v>
      </c>
      <c r="K43">
        <v>45313</v>
      </c>
      <c r="L43">
        <v>45313</v>
      </c>
      <c r="M43">
        <v>45313</v>
      </c>
      <c r="N43" t="str">
        <f>TEXT(M43, "DDDD")</f>
        <v>lunes</v>
      </c>
      <c r="O43" t="str" xml:space="preserve">
        <v xml:space="preserve">M179 METRO PITALITO_x000d_
_x000d_
</v>
      </c>
      <c r="P43" t="str">
        <v>PITALITO</v>
      </c>
      <c r="Q43" t="str">
        <f>IF(ISBLANK(P43),"0",(VLOOKUP(P43,REGION,2,FALSE)))</f>
        <v>OCCIDENTE</v>
      </c>
      <c r="R43" t="str">
        <v>EMERSON PALACIOS MARTINEZ</v>
      </c>
      <c r="S43">
        <f>IF(ISBLANK(R43),"0", VLOOKUP(R43,PERSONAL,2,FALSE))</f>
        <v>13723524</v>
      </c>
      <c r="T43" t="str">
        <v>ALIADO</v>
      </c>
      <c r="U43">
        <v>0.6666666666666666</v>
      </c>
      <c r="V43">
        <v>0.6819444444444445</v>
      </c>
      <c r="W43">
        <f>V43-U43</f>
        <v>0.015277777777777835</v>
      </c>
      <c r="X43">
        <v>1</v>
      </c>
      <c r="Y43">
        <f>NETWORKDAYS(K43,M43)</f>
        <v>1</v>
      </c>
      <c r="Z43" t="str">
        <f>IF(Y43&lt;=2,"CUMPLE","NO CUMPLE")</f>
        <v>CUMPLE</v>
      </c>
      <c r="AC43" t="str">
        <f>TEXT(M43,"mmmm")</f>
        <v>enero</v>
      </c>
      <c r="AD43" t="str">
        <f>TEXT(M43,"yyyy")</f>
        <v>yyyy</v>
      </c>
      <c r="AE43">
        <f>W43*60*24</f>
        <v>22.00000000000008</v>
      </c>
      <c r="AF43">
        <f>AE43/60</f>
        <v>0.36666666666666803</v>
      </c>
      <c r="AG43">
        <f>AE43/60</f>
        <v>0.36666666666666803</v>
      </c>
      <c r="AH43">
        <f>L43-K43</f>
        <v>0</v>
      </c>
      <c r="AI43">
        <f>AH43*24*60</f>
        <v>0</v>
      </c>
      <c r="AJ43">
        <f>75728*X43</f>
        <v>75728</v>
      </c>
    </row>
    <row r="44" xml:space="preserve">
      <c r="A44">
        <v>414399</v>
      </c>
      <c r="B44" t="str">
        <v>SOLICITUD</v>
      </c>
      <c r="C44" t="str">
        <v>CERRADO</v>
      </c>
      <c r="D44" t="str">
        <v xml:space="preserve">PISO DE VENTA </v>
      </c>
      <c r="E44" t="str">
        <v>PC</v>
      </c>
      <c r="F44" t="str">
        <v>PC</v>
      </c>
      <c r="G44" t="str">
        <v>LENOVO</v>
      </c>
      <c r="H44" t="str" xml:space="preserve">
        <v xml:space="preserve">Buenos días. SOlicito su amable colaboración con la revisión y/o cambio de teclado pc de electro ya que no está funcionando de forma adecuada y retrasa el proceso de los colaboradores. Agradezco su atención prestada. sn mj0fnqe8 gracias._x000d_
AREA EN DONDE SE UBICA EL EQUIPO_x000d_
_x000d_
atc</v>
      </c>
      <c r="I44" t="str" xml:space="preserve">
        <v xml:space="preserve">Buenos días. SOlicito su amable colaboración con la revisión y/o cambio de teclado pc de electro ya que no está funcionando de forma adecuada y retrasa el proceso de los colaboradores. Agradezco su atención prestada. sn mj0fnqe8 gracias._x000d_
AREA EN DONDE SE UBICA EL EQUIPO_x000d_
_x000d_
atc</v>
      </c>
      <c r="J44" t="str">
        <v>Se llega a sitio y se procede con validaciones de ingreso. Se establece contacto con la usuaria y el equipo.  El teclado presenta falla en las teclas de barra espaciadora; en el enter tanto numérico como en el alfanumérico. En algunas otras teclas del teclado alfanuméwrico. Para finiquitar el incidente es necesario se estudie el cambio de teclado. Se finaliza la actividad sin ninguna otra novedad. El equipo queda operativo con falla en el teclado. Serial del teclado: 01CW - Marca: Lenovo - P/N: SD50L80007 FRU: 00XH712</v>
      </c>
      <c r="K44">
        <v>45313</v>
      </c>
      <c r="L44">
        <v>45313</v>
      </c>
      <c r="M44">
        <v>45313</v>
      </c>
      <c r="N44" t="str">
        <f>TEXT(M44, "DDDD")</f>
        <v>lunes</v>
      </c>
      <c r="O44" t="str" xml:space="preserve">
        <v xml:space="preserve">M179 METRO PITALITO_x000d_
_x000d_
</v>
      </c>
      <c r="P44" t="str">
        <v>PITALITO</v>
      </c>
      <c r="Q44" t="str">
        <f>IF(ISBLANK(P44),"0",(VLOOKUP(P44,REGION,2,FALSE)))</f>
        <v>OCCIDENTE</v>
      </c>
      <c r="R44" t="str">
        <v>EMERSON PALACIOS MARTINEZ</v>
      </c>
      <c r="S44">
        <f>IF(ISBLANK(R44),"0", VLOOKUP(R44,PERSONAL,2,FALSE))</f>
        <v>13723524</v>
      </c>
      <c r="T44" t="str">
        <v>ALIADO</v>
      </c>
      <c r="U44">
        <v>0.6826388888888889</v>
      </c>
      <c r="V44">
        <v>0.6965277777777777</v>
      </c>
      <c r="W44">
        <f>V44-U44</f>
        <v>0.01388888888888884</v>
      </c>
      <c r="X44">
        <v>1</v>
      </c>
      <c r="Y44">
        <f>NETWORKDAYS(K44,M44)</f>
        <v>1</v>
      </c>
      <c r="Z44" t="str">
        <f>IF(Y44&lt;=2,"CUMPLE","NO CUMPLE")</f>
        <v>CUMPLE</v>
      </c>
      <c r="AC44" t="str">
        <f>TEXT(M44,"mmmm")</f>
        <v>enero</v>
      </c>
      <c r="AD44" t="str">
        <f>TEXT(M44,"yyyy")</f>
        <v>yyyy</v>
      </c>
      <c r="AE44">
        <f>W44*60*24</f>
        <v>19.99999999999993</v>
      </c>
      <c r="AF44">
        <f>AE44/60</f>
        <v>0.33333333333333215</v>
      </c>
      <c r="AG44">
        <f>AE44/60</f>
        <v>0.33333333333333215</v>
      </c>
      <c r="AH44">
        <f>L44-K44</f>
        <v>0</v>
      </c>
      <c r="AI44">
        <f>AH44*24*60</f>
        <v>0</v>
      </c>
      <c r="AJ44">
        <f>75728*X44</f>
        <v>75728</v>
      </c>
    </row>
    <row r="45" xml:space="preserve">
      <c r="A45">
        <v>7</v>
      </c>
      <c r="B45" t="str">
        <v>SOLICITUD</v>
      </c>
      <c r="C45" t="str">
        <v>CERRADO</v>
      </c>
      <c r="D45" t="str">
        <v>TODA LA TIENDA</v>
      </c>
      <c r="E45" t="str">
        <v>PROACTIVA</v>
      </c>
      <c r="F45" t="str">
        <v>PROACTIVA</v>
      </c>
      <c r="G45" t="str">
        <v>PROACTIVA</v>
      </c>
      <c r="H45" t="str" xml:space="preserve">
        <v xml:space="preserve">Katherine; Favor nos ayudas con el envío del técnico a la tienda Metro Riohacha un turno completo con 2.5 Tickets ya que lo necesitamos para validar el estado del lineal de cajas; Balanzas PDTs etc…_x000d_
Para el día miércoles 17 de enero 2024_x000d_
</v>
      </c>
      <c r="I45" t="str" xml:space="preserve">
        <v xml:space="preserve">Katherine; Favor nos ayudas con el envío del técnico a la tienda Metro Riohacha un turno completo con 2.5 Tickets ya que lo necesitamos para validar el estado del lineal de cajas; Balanzas PDTs etc…_x000d_
Para el día miércoles 17 de enero 2024_x000d_
</v>
      </c>
      <c r="J45" t="str">
        <v>Se realiza las conexiones de la pos a la bascula de caja de platos y se le hace su respectiva limpieza con un soplador a esa y 10 mas de las lineales generales (tienda). Se hace la revision de la caja 9 la cual está presentando problemas de configuracion y se diagnostica falla en la impresora de ella la cual se mandó a cambiar</v>
      </c>
      <c r="K45">
        <v>45313</v>
      </c>
      <c r="L45">
        <v>45313</v>
      </c>
      <c r="M45">
        <v>45313</v>
      </c>
      <c r="N45" t="str">
        <f>TEXT(M45, "DDDD")</f>
        <v>lunes</v>
      </c>
      <c r="O45" t="str">
        <v>M040 METRO RIOHACHA</v>
      </c>
      <c r="P45" t="str">
        <v>RIOHACHA</v>
      </c>
      <c r="Q45" t="str">
        <f>IF(ISBLANK(P45),"0",(VLOOKUP(P45,REGION,2,FALSE)))</f>
        <v>COSTA</v>
      </c>
      <c r="R45" t="str">
        <v>RONALD JOSE VILA TIRADO</v>
      </c>
      <c r="S45" t="e">
        <f>IF(ISBLANK(R45),"0", VLOOKUP(R45,PERSONAL,2,FALSE))</f>
        <v>#N/A</v>
      </c>
      <c r="T45" t="str">
        <v>ALIADO</v>
      </c>
      <c r="U45">
        <v>0.375</v>
      </c>
      <c r="V45">
        <v>0.75</v>
      </c>
      <c r="W45">
        <f>V45-U45</f>
        <v>0.375</v>
      </c>
      <c r="X45" t="str">
        <v>2;5</v>
      </c>
      <c r="Y45">
        <f>NETWORKDAYS(K45,M45)</f>
        <v>1</v>
      </c>
      <c r="Z45" t="str">
        <f>IF(Y45&lt;=2,"CUMPLE","NO CUMPLE")</f>
        <v>CUMPLE</v>
      </c>
      <c r="AC45" t="str">
        <f>TEXT(M45,"mmmm")</f>
        <v>enero</v>
      </c>
      <c r="AD45" t="str">
        <f>TEXT(M45,"yyyy")</f>
        <v>yyyy</v>
      </c>
      <c r="AE45">
        <f>W45*60*24</f>
        <v>540</v>
      </c>
      <c r="AF45">
        <f>AE45/60</f>
        <v>9</v>
      </c>
      <c r="AG45">
        <f>AE45/60</f>
        <v>9</v>
      </c>
      <c r="AH45">
        <f>L45-K45</f>
        <v>0</v>
      </c>
      <c r="AI45">
        <f>AH45*24*60</f>
        <v>0</v>
      </c>
      <c r="AJ45" t="e">
        <f>75728*X45</f>
        <v>#VALUE!</v>
      </c>
    </row>
    <row r="46" xml:space="preserve">
      <c r="A46">
        <v>420125</v>
      </c>
      <c r="B46" t="str">
        <v>SOLICITUD</v>
      </c>
      <c r="C46" t="str">
        <v>CERRADO</v>
      </c>
      <c r="D46" t="str">
        <v>LINEAL DE CAJAS</v>
      </c>
      <c r="E46" t="str">
        <v>PDA</v>
      </c>
      <c r="F46" t="str">
        <v>PDA</v>
      </c>
      <c r="G46" t="str">
        <v>HONEYWELL</v>
      </c>
      <c r="H46" t="str" xml:space="preserve">
        <v xml:space="preserve">buenas noches su ayuda con la pdt que no pasa del logo de honeywell_x000d_
Sección de la tienda en donde se ubica la PDT o usuario_x000d_
_x000d_
21178B0359</v>
      </c>
      <c r="I46" t="str" xml:space="preserve">
        <v xml:space="preserve">buenas noches su ayuda con la pdt que no pasa del logo de honeywell_x000d_
Sección de la tienda en donde se ubica la PDT o usuario_x000d_
_x000d_
21178B0359</v>
      </c>
      <c r="J46" t="str">
        <v>Como la PDA se encuentra bloqueada inicialmente se intenta reparar por medio de la BIOS; pero no se corrige el error; así que se procede a realizar el formateo de la PDA. Se actualiza el Firmware y se hace la respectiva configuración. Se deja operativa la PDA.</v>
      </c>
      <c r="K46">
        <v>45314</v>
      </c>
      <c r="L46">
        <v>45314</v>
      </c>
      <c r="M46">
        <v>45314</v>
      </c>
      <c r="N46" t="str">
        <f>TEXT(M46, "DDDD")</f>
        <v>martes</v>
      </c>
      <c r="O46" t="str" xml:space="preserve">
        <v xml:space="preserve">M073 METRO MOSQUERA_x000d_
_x000d_
</v>
      </c>
      <c r="P46" t="str">
        <v>MOSQUERA</v>
      </c>
      <c r="Q46" t="str">
        <f>IF(ISBLANK(P46),"0",(VLOOKUP(P46,REGION,2,FALSE)))</f>
        <v>BOGOTA</v>
      </c>
      <c r="R46" t="str">
        <v>ALEXANDER CASTILLO SOTELO</v>
      </c>
      <c r="S46">
        <f>IF(ISBLANK(R46),"0", VLOOKUP(R46,PERSONAL,2,FALSE))</f>
        <v>80216449</v>
      </c>
      <c r="T46" t="str">
        <v>ALIADO</v>
      </c>
      <c r="U46">
        <v>0.6666666666666666</v>
      </c>
      <c r="V46">
        <v>0.7291666666666666</v>
      </c>
      <c r="W46">
        <f>V46-U46</f>
        <v>0.0625</v>
      </c>
      <c r="X46">
        <v>1</v>
      </c>
      <c r="Y46">
        <f>NETWORKDAYS(K46,M46)</f>
        <v>1</v>
      </c>
      <c r="Z46" t="str">
        <f>IF(Y46&lt;=2,"CUMPLE","NO CUMPLE")</f>
        <v>CUMPLE</v>
      </c>
      <c r="AC46" t="str">
        <f>TEXT(M46,"mmmm")</f>
        <v>enero</v>
      </c>
      <c r="AD46" t="str">
        <f>TEXT(M46,"yyyy")</f>
        <v>yyyy</v>
      </c>
      <c r="AE46">
        <f>W46*60*24</f>
        <v>90</v>
      </c>
      <c r="AF46">
        <f>AE46/60</f>
        <v>1.5</v>
      </c>
      <c r="AG46">
        <f>AE46/60</f>
        <v>1.5</v>
      </c>
      <c r="AH46">
        <f>L46-K46</f>
        <v>0</v>
      </c>
      <c r="AI46">
        <f>AH46*24*60</f>
        <v>0</v>
      </c>
      <c r="AJ46">
        <f>75728*X46</f>
        <v>75728</v>
      </c>
    </row>
    <row r="47" xml:space="preserve">
      <c r="A47">
        <v>416143</v>
      </c>
      <c r="B47" t="str">
        <v>SOLICITUD</v>
      </c>
      <c r="C47" t="str">
        <v>CERRADO</v>
      </c>
      <c r="D47" t="str">
        <v>LINEAL DE CAJAS</v>
      </c>
      <c r="E47" t="str">
        <v>SWITCH</v>
      </c>
      <c r="F47" t="str">
        <v>MICROSENS</v>
      </c>
      <c r="G47" t="str">
        <v>MICROSENS</v>
      </c>
      <c r="H47" t="str" xml:space="preserve">
        <v xml:space="preserve">@[CO] Fernando Castro - Tiendas Easy BOGOTA MT073 Estimado buen día; se observa caído equipo SW Microsens IP:10.132.63.10. Favor su apoyo con la revisión del equipo y/o validaciones eléctricas._x000d_
Área Afectada_x000d_
_x000d_
._x000d_
_x000d_
Punto Operacional Afectada_x000d_
_x000d_
.</v>
      </c>
      <c r="I47" t="str" xml:space="preserve">
        <v xml:space="preserve">@[CO] Fernando Castro - Tiendas Easy BOGOTA MT073 Estimado buen día; se observa caído equipo SW Microsens IP:10.132.63.10. Favor su apoyo con la revisión del equipo y/o validaciones eléctricas._x000d_
Área Afectada_x000d_
_x000d_
._x000d_
_x000d_
Punto Operacional Afectada_x000d_
_x000d_
.</v>
      </c>
      <c r="J47" t="str">
        <v>Inicialmente se realizó la revisión del adaptador de corriente del equipo. Se verifica que la salida de voltaje esta correcta; pero al conectarlo al equipo se cae el voltaje y se apaga el adaptador. Se hace la prueba con un adaptador de otro equipo y pasa exactamente lo mismo. Por lo que se determina que el daño correponde al Microsens. IP: 10.132.63.10</v>
      </c>
      <c r="K47">
        <v>45313</v>
      </c>
      <c r="L47">
        <v>45313</v>
      </c>
      <c r="M47">
        <v>45314</v>
      </c>
      <c r="N47" t="str">
        <f>TEXT(M47, "DDDD")</f>
        <v>martes</v>
      </c>
      <c r="O47" t="str" xml:space="preserve">
        <v xml:space="preserve">M073 METRO MOSQUERA_x000d_
_x000d_
</v>
      </c>
      <c r="P47" t="str">
        <v>MOSQUERA</v>
      </c>
      <c r="Q47" t="str">
        <f>IF(ISBLANK(P47),"0",(VLOOKUP(P47,REGION,2,FALSE)))</f>
        <v>BOGOTA</v>
      </c>
      <c r="R47" t="str">
        <v>ALEXANDER CASTILLO SOTELO</v>
      </c>
      <c r="S47">
        <f>IF(ISBLANK(R47),"0", VLOOKUP(R47,PERSONAL,2,FALSE))</f>
        <v>80216449</v>
      </c>
      <c r="T47" t="str">
        <v>ALIADO</v>
      </c>
      <c r="U47">
        <v>0.6145833333333334</v>
      </c>
      <c r="V47">
        <v>0.6597222222222222</v>
      </c>
      <c r="W47">
        <f>V47-U47</f>
        <v>0.04513888888888884</v>
      </c>
      <c r="X47">
        <v>1</v>
      </c>
      <c r="Y47">
        <f>NETWORKDAYS(K47,M47)</f>
        <v>2</v>
      </c>
      <c r="Z47" t="str">
        <f>IF(Y47&lt;=2,"CUMPLE","NO CUMPLE")</f>
        <v>CUMPLE</v>
      </c>
      <c r="AC47" t="str">
        <f>TEXT(M47,"mmmm")</f>
        <v>enero</v>
      </c>
      <c r="AD47" t="str">
        <f>TEXT(M47,"yyyy")</f>
        <v>yyyy</v>
      </c>
      <c r="AE47">
        <f>W47*60*24</f>
        <v>64.99999999999993</v>
      </c>
      <c r="AF47">
        <f>AE47/60</f>
        <v>1.0833333333333321</v>
      </c>
      <c r="AG47">
        <f>AE47/60</f>
        <v>1.0833333333333321</v>
      </c>
      <c r="AH47">
        <f>L47-K47</f>
        <v>0</v>
      </c>
      <c r="AI47">
        <f>AH47*24*60</f>
        <v>0</v>
      </c>
      <c r="AJ47">
        <f>75728*X47</f>
        <v>75728</v>
      </c>
    </row>
    <row r="48" xml:space="preserve">
      <c r="A48">
        <v>8</v>
      </c>
      <c r="B48" t="str">
        <v>SOLICITUD</v>
      </c>
      <c r="C48" t="str">
        <v>CERRADO</v>
      </c>
      <c r="D48" t="str">
        <v>TODA LA TIENDA</v>
      </c>
      <c r="E48" t="str">
        <v>PROACTIVA</v>
      </c>
      <c r="F48" t="str">
        <v>PROACTIVA</v>
      </c>
      <c r="G48" t="str">
        <v>PROACTIVA</v>
      </c>
      <c r="H48" t="str">
        <v>Se solicita visita proactiva tienda Mosquera</v>
      </c>
      <c r="I48" t="str">
        <v>Se solicita visita proactiva tienda Mosquera</v>
      </c>
      <c r="J48" t="str">
        <v>Se realiza visita a tienda Mosquera; se envía informe a Juan Fernando Castro vía correo.</v>
      </c>
      <c r="K48">
        <v>45314</v>
      </c>
      <c r="L48">
        <v>45314</v>
      </c>
      <c r="M48">
        <v>45314</v>
      </c>
      <c r="N48" t="str">
        <f>TEXT(M48, "DDDD")</f>
        <v>martes</v>
      </c>
      <c r="O48" t="str" xml:space="preserve">
        <v xml:space="preserve">M073 METRO MOSQUERA_x000d_
_x000d_
</v>
      </c>
      <c r="P48" t="str">
        <v>MOSQUERA</v>
      </c>
      <c r="Q48" t="str">
        <f>IF(ISBLANK(P48),"0",(VLOOKUP(P48,REGION,2,FALSE)))</f>
        <v>BOGOTA</v>
      </c>
      <c r="R48" t="str">
        <v>ALEXANDER CASTILLO SOTELO</v>
      </c>
      <c r="S48">
        <f>IF(ISBLANK(R48),"0", VLOOKUP(R48,PERSONAL,2,FALSE))</f>
        <v>80216449</v>
      </c>
      <c r="T48" t="str">
        <v>ALIADO</v>
      </c>
      <c r="U48">
        <v>0.7777777777777778</v>
      </c>
      <c r="V48">
        <v>0.8055555555555556</v>
      </c>
      <c r="W48">
        <f>V48-U48</f>
        <v>0.02777777777777779</v>
      </c>
      <c r="X48">
        <v>1</v>
      </c>
      <c r="Y48">
        <f>NETWORKDAYS(K48,M48)</f>
        <v>1</v>
      </c>
      <c r="Z48" t="str">
        <f>IF(Y48&lt;=2,"CUMPLE","NO CUMPLE")</f>
        <v>CUMPLE</v>
      </c>
      <c r="AC48" t="str">
        <f>TEXT(M48,"mmmm")</f>
        <v>enero</v>
      </c>
      <c r="AD48" t="str">
        <f>TEXT(M48,"yyyy")</f>
        <v>yyyy</v>
      </c>
      <c r="AE48">
        <f>W48*60*24</f>
        <v>40.000000000000014</v>
      </c>
      <c r="AF48">
        <f>AE48/60</f>
        <v>0.6666666666666669</v>
      </c>
      <c r="AG48">
        <f>AE48/60</f>
        <v>0.6666666666666669</v>
      </c>
      <c r="AH48">
        <f>L48-K48</f>
        <v>0</v>
      </c>
      <c r="AI48">
        <f>AH48*24*60</f>
        <v>0</v>
      </c>
      <c r="AJ48">
        <f>75728*X48</f>
        <v>75728</v>
      </c>
    </row>
    <row r="49" xml:space="preserve">
      <c r="A49">
        <v>402526</v>
      </c>
      <c r="B49" t="str">
        <v>INCIDENTE</v>
      </c>
      <c r="C49" t="str">
        <v>CERRADO</v>
      </c>
      <c r="D49" t="str">
        <v>LINEAL DE CAJAS</v>
      </c>
      <c r="E49" t="str">
        <v>POS</v>
      </c>
      <c r="F49" t="str">
        <v>POS</v>
      </c>
      <c r="G49" t="str">
        <v>WINCOR</v>
      </c>
      <c r="H49" t="str" xml:space="preserve">
        <v xml:space="preserve">Me ayudan a validar la pos N 22 de la tienda metro Mosquera no deja abrir la gaveta y no visualiza el cambio en el visor.._x000d_
Número de inventario si se tiene_x000d_
_x000d_
73_x000d_
_x000d_
Numero de caja_x000d_
_x000d_
22</v>
      </c>
      <c r="I49" t="str" xml:space="preserve">
        <v xml:space="preserve">Me ayudan a validar la pos N 22 de la tienda metro Mosquera no deja abrir la gaveta y no visualiza el cambio en el visor.._x000d_
Número de inventario si se tiene_x000d_
_x000d_
73_x000d_
_x000d_
Numero de caja_x000d_
_x000d_
22</v>
      </c>
      <c r="J49" t="str">
        <v>Se realiza revisión de todas las conexiones de la POS; también la conexión que llega a la gaveta. Se reinicia la POS y se deja operativa la caja.</v>
      </c>
      <c r="K49">
        <v>45314</v>
      </c>
      <c r="L49">
        <v>45314</v>
      </c>
      <c r="M49">
        <v>45314</v>
      </c>
      <c r="N49" t="str">
        <f>TEXT(M49, "DDDD")</f>
        <v>martes</v>
      </c>
      <c r="O49" t="str" xml:space="preserve">
        <v xml:space="preserve">M073 METRO MOSQUERA_x000d_
_x000d_
</v>
      </c>
      <c r="P49" t="str">
        <v>MOSQUERA</v>
      </c>
      <c r="Q49" t="str">
        <f>IF(ISBLANK(P49),"0",(VLOOKUP(P49,REGION,2,FALSE)))</f>
        <v>BOGOTA</v>
      </c>
      <c r="R49" t="str">
        <v>ALEXANDER CASTILLO SOTELO</v>
      </c>
      <c r="S49">
        <f>IF(ISBLANK(R49),"0", VLOOKUP(R49,PERSONAL,2,FALSE))</f>
        <v>80216449</v>
      </c>
      <c r="T49" t="str">
        <v>ALIADO</v>
      </c>
      <c r="U49">
        <v>0.5833333333333334</v>
      </c>
      <c r="V49">
        <v>0.6111111111111112</v>
      </c>
      <c r="W49">
        <f>V49-U49</f>
        <v>0.02777777777777779</v>
      </c>
      <c r="X49">
        <v>1</v>
      </c>
      <c r="Y49">
        <f>NETWORKDAYS(K49,M49)</f>
        <v>1</v>
      </c>
      <c r="Z49" t="str">
        <f>IF(Y49&lt;=2,"CUMPLE","NO CUMPLE")</f>
        <v>CUMPLE</v>
      </c>
      <c r="AC49" t="str">
        <f>TEXT(M49,"mmmm")</f>
        <v>enero</v>
      </c>
      <c r="AD49" t="str">
        <f>TEXT(M49,"yyyy")</f>
        <v>yyyy</v>
      </c>
      <c r="AE49">
        <f>W49*60*24</f>
        <v>40.000000000000014</v>
      </c>
      <c r="AF49">
        <f>AE49/60</f>
        <v>0.6666666666666669</v>
      </c>
      <c r="AG49">
        <f>AE49/60</f>
        <v>0.6666666666666669</v>
      </c>
      <c r="AH49">
        <f>L49-K49</f>
        <v>0</v>
      </c>
      <c r="AI49">
        <f>AH49*24*60</f>
        <v>0</v>
      </c>
      <c r="AJ49">
        <f>75728*X49</f>
        <v>75728</v>
      </c>
    </row>
    <row r="50" xml:space="preserve">
      <c r="A50">
        <v>413999</v>
      </c>
      <c r="B50" t="str">
        <v>INCIDENTE</v>
      </c>
      <c r="C50" t="str">
        <v>CERRADO</v>
      </c>
      <c r="D50" t="str">
        <v>LINEAL DE CAJAS</v>
      </c>
      <c r="E50" t="str">
        <v>SWITCH</v>
      </c>
      <c r="F50" t="str">
        <v>MICROSENS</v>
      </c>
      <c r="G50" t="str">
        <v>MICROSENS</v>
      </c>
      <c r="H50" t="str" xml:space="preserve">
        <v xml:space="preserve">(COL) Local MT073; estimado @[CO] Fernando Castro - Tiendas Easy BOGOTA se observa caido 1 sw microsens con IP:10.132.63.10; por favor su apoyo con la validar status del equipo._x000d_
Interconexión</v>
      </c>
      <c r="I50" t="str" xml:space="preserve">
        <v xml:space="preserve">(COL) Local MT073; estimado @[CO] Fernando Castro - Tiendas Easy BOGOTA se observa caido 1 sw microsens con IP:10.132.63.10; por favor su apoyo con la validar status del equipo._x000d_
Interconexión</v>
      </c>
      <c r="J50" t="str">
        <v xml:space="preserve">Se realiza revisión y se brinda solución. </v>
      </c>
      <c r="K50">
        <v>45314</v>
      </c>
      <c r="L50">
        <v>45314</v>
      </c>
      <c r="M50">
        <v>45314</v>
      </c>
      <c r="N50" t="str">
        <f>TEXT(M50, "DDDD")</f>
        <v>martes</v>
      </c>
      <c r="O50" t="str" xml:space="preserve">
        <v xml:space="preserve">M073 METRO MOSQUERA_x000d_
_x000d_
</v>
      </c>
      <c r="P50" t="str">
        <v>MOSQUERA</v>
      </c>
      <c r="Q50" t="str">
        <f>IF(ISBLANK(P50),"0",(VLOOKUP(P50,REGION,2,FALSE)))</f>
        <v>BOGOTA</v>
      </c>
      <c r="R50" t="str">
        <v>ALEXANDER CASTILLO SOTELO</v>
      </c>
      <c r="S50">
        <f>IF(ISBLANK(R50),"0", VLOOKUP(R50,PERSONAL,2,FALSE))</f>
        <v>80216449</v>
      </c>
      <c r="T50" t="str">
        <v>ALIADO</v>
      </c>
      <c r="U50">
        <v>0.7361111111111112</v>
      </c>
      <c r="V50">
        <v>0.7708333333333334</v>
      </c>
      <c r="W50">
        <f>V50-U50</f>
        <v>0.03472222222222221</v>
      </c>
      <c r="X50">
        <v>1</v>
      </c>
      <c r="Y50">
        <f>NETWORKDAYS(K50,M50)</f>
        <v>1</v>
      </c>
      <c r="Z50" t="str">
        <f>IF(Y50&lt;=2,"CUMPLE","NO CUMPLE")</f>
        <v>CUMPLE</v>
      </c>
      <c r="AC50" t="str">
        <f>TEXT(M50,"mmmm")</f>
        <v>enero</v>
      </c>
      <c r="AD50" t="str">
        <f>TEXT(M50,"yyyy")</f>
        <v>yyyy</v>
      </c>
      <c r="AE50">
        <f>W50*60*24</f>
        <v>49.999999999999986</v>
      </c>
      <c r="AF50">
        <f>AE50/60</f>
        <v>0.8333333333333331</v>
      </c>
      <c r="AG50">
        <f>AE50/60</f>
        <v>0.8333333333333331</v>
      </c>
      <c r="AH50">
        <f>L50-K50</f>
        <v>0</v>
      </c>
      <c r="AI50">
        <f>AH50*24*60</f>
        <v>0</v>
      </c>
      <c r="AJ50">
        <f>75728*X50</f>
        <v>75728</v>
      </c>
    </row>
    <row r="51" xml:space="preserve">
      <c r="A51">
        <v>316513</v>
      </c>
      <c r="B51" t="str">
        <v>SOLICITUD</v>
      </c>
      <c r="C51" t="str">
        <v>CERRADO</v>
      </c>
      <c r="D51" t="str">
        <v>EDS</v>
      </c>
      <c r="E51" t="str">
        <v>RELOJ</v>
      </c>
      <c r="F51" t="str">
        <v>BIOMETRICO</v>
      </c>
      <c r="G51" t="str">
        <v>SUPREMA</v>
      </c>
      <c r="H51" t="str">
        <v>Funcionario solicita traslado de reloj biométrico para marcación de turno en la EDS MOSQUERA</v>
      </c>
      <c r="I51" t="str">
        <v>Funcionario solicita traslado de reloj biométrico para marcación de turno en la EDS MOSQUERA</v>
      </c>
      <c r="J51" t="str">
        <v>Inicialmente se procede a desbloquear el reloj y a cambiar la contraseña; luego se hace la configuracion de la tarjeta de RED. Se hace la prueba de que se vea en la red. Se deja el equipo en la oficina de sistemas ya que aun no han instalado el punto de red de donde se va a dejar.</v>
      </c>
      <c r="K51">
        <v>45314</v>
      </c>
      <c r="L51">
        <v>45314</v>
      </c>
      <c r="M51">
        <v>45314</v>
      </c>
      <c r="N51" t="str">
        <f>TEXT(M51, "DDDD")</f>
        <v>martes</v>
      </c>
      <c r="O51" t="str" xml:space="preserve">
        <v xml:space="preserve">M073 METRO MOSQUERA_x000d_
_x000d_
</v>
      </c>
      <c r="P51" t="str">
        <v>MOSQUERA</v>
      </c>
      <c r="Q51" t="str">
        <f>IF(ISBLANK(P51),"0",(VLOOKUP(P51,REGION,2,FALSE)))</f>
        <v>BOGOTA</v>
      </c>
      <c r="R51" t="str">
        <v>ALEXANDER CASTILLO SOTELO</v>
      </c>
      <c r="S51">
        <f>IF(ISBLANK(R51),"0", VLOOKUP(R51,PERSONAL,2,FALSE))</f>
        <v>80216449</v>
      </c>
      <c r="T51" t="str">
        <v>ALIADO</v>
      </c>
      <c r="U51">
        <v>0.8055555555555556</v>
      </c>
      <c r="V51">
        <v>0.8402777777777778</v>
      </c>
      <c r="W51">
        <f>V51-U51</f>
        <v>0.03472222222222221</v>
      </c>
      <c r="X51">
        <v>1</v>
      </c>
      <c r="Y51">
        <f>NETWORKDAYS(K51,M51)</f>
        <v>1</v>
      </c>
      <c r="Z51" t="str">
        <f>IF(Y51&lt;=2,"CUMPLE","NO CUMPLE")</f>
        <v>CUMPLE</v>
      </c>
      <c r="AC51" t="str">
        <f>TEXT(M51,"mmmm")</f>
        <v>enero</v>
      </c>
      <c r="AD51" t="str">
        <f>TEXT(M51,"yyyy")</f>
        <v>yyyy</v>
      </c>
      <c r="AE51">
        <f>W51*60*24</f>
        <v>49.999999999999986</v>
      </c>
      <c r="AF51">
        <f>AE51/60</f>
        <v>0.8333333333333331</v>
      </c>
      <c r="AG51">
        <f>AE51/60</f>
        <v>0.8333333333333331</v>
      </c>
      <c r="AH51">
        <f>L51-K51</f>
        <v>0</v>
      </c>
      <c r="AI51">
        <f>AH51*24*60</f>
        <v>0</v>
      </c>
      <c r="AJ51">
        <f>75728*X51</f>
        <v>75728</v>
      </c>
    </row>
    <row r="52" xml:space="preserve">
      <c r="A52">
        <v>404152</v>
      </c>
      <c r="B52" t="str">
        <v>SOLICITUD</v>
      </c>
      <c r="C52" t="str">
        <v>CERRADO</v>
      </c>
      <c r="D52" t="str">
        <v>LINEAL DE CAJAS</v>
      </c>
      <c r="E52" t="str">
        <v>POS</v>
      </c>
      <c r="F52" t="str">
        <v>POS</v>
      </c>
      <c r="G52" t="str">
        <v>WINCOR</v>
      </c>
      <c r="H52" t="str" xml:space="preserve">
        <v xml:space="preserve">Buenos días; me ayudan con la POS 2 se encuentra fuera de linea presenta apagado y se reinicia. Adicional la Pos 2 fue la caja violentada hace unos días_x000d_
Numero de caja_x000d_
_x000d_
2</v>
      </c>
      <c r="I52" t="str" xml:space="preserve">
        <v xml:space="preserve">Buenos días; me ayudan con la POS 2 se encuentra fuera de linea presenta apagado y se reinicia. Adicional la Pos 2 fue la caja violentada hace unos días_x000d_
Numero de caja_x000d_
_x000d_
2</v>
      </c>
      <c r="J52" t="str">
        <v>Se llega a sitio y se procede con validaciones de ingresop. Establecemos contactos con la usuaria. Ubicamos la pos. Solicitamos el favor nos fasciliten la parte que llega. Procedemos a trasladarla hasta el lineal de cajas. Solicitamos par{ametros de red a Soporte Especializado Remoto. Desensamblamos la cpu pos; retiramos parte afectada. Ensamblamos la parte nueva. Ensamblamos nuevamente la pos y procedemos a inserta memoria usb con imagen pos. Booteamos la pos y procedemos con la respectiva instalación según manual corporativo. La pos sube a normalidad. Retiramos dispositivo usb y booteamos nuevamente la pos. La pos sube nuevamente a normalidad. Damos instrucción a coordinador Diego solicitar mediante ticket l carga de parámetros; la carga de facturación y configuración de la pos mediante el respectivo formato. Se le indica de igual manera no utilizar la pos hasta nueva instrucción de parte de soporte especializado. Se finaliza la actividad y se procede con el respectivo cierre del ticket.</v>
      </c>
      <c r="K52">
        <v>45313</v>
      </c>
      <c r="L52">
        <v>45313</v>
      </c>
      <c r="M52">
        <v>45315</v>
      </c>
      <c r="N52" t="str">
        <f>TEXT(M52, "DDDD")</f>
        <v>miércoles</v>
      </c>
      <c r="O52" t="str" xml:space="preserve">
        <v xml:space="preserve">M179 METRO PITALITO_x000d_
_x000d_
</v>
      </c>
      <c r="P52" t="str">
        <v>PITALITO</v>
      </c>
      <c r="Q52" t="str">
        <f>IF(ISBLANK(P52),"0",(VLOOKUP(P52,REGION,2,FALSE)))</f>
        <v>OCCIDENTE</v>
      </c>
      <c r="R52" t="str">
        <v>EMERSON PALACIOS MARTINEZ</v>
      </c>
      <c r="S52">
        <f>IF(ISBLANK(R52),"0", VLOOKUP(R52,PERSONAL,2,FALSE))</f>
        <v>13723524</v>
      </c>
      <c r="T52" t="str">
        <v>ALIADO</v>
      </c>
      <c r="U52">
        <v>0.6972222222222222</v>
      </c>
      <c r="V52">
        <v>0.7361111111111112</v>
      </c>
      <c r="W52">
        <f>V52-U52</f>
        <v>0.03888888888888897</v>
      </c>
      <c r="X52">
        <v>1</v>
      </c>
      <c r="Y52">
        <f>NETWORKDAYS(K52,M52)</f>
        <v>3</v>
      </c>
      <c r="Z52" t="str">
        <f>IF(Y52&lt;=2,"CUMPLE","NO CUMPLE")</f>
        <v>NO CUMPLE</v>
      </c>
      <c r="AC52" t="str">
        <f>TEXT(M52,"mmmm")</f>
        <v>enero</v>
      </c>
      <c r="AD52" t="str">
        <f>TEXT(M52,"yyyy")</f>
        <v>yyyy</v>
      </c>
      <c r="AE52">
        <f>W52*60*24</f>
        <v>56.00000000000012</v>
      </c>
      <c r="AF52">
        <f>AE52/60</f>
        <v>0.9333333333333353</v>
      </c>
      <c r="AG52">
        <f>AE52/60</f>
        <v>0.9333333333333353</v>
      </c>
      <c r="AH52">
        <f>L52-K52</f>
        <v>0</v>
      </c>
      <c r="AI52">
        <f>AH52*24*60</f>
        <v>0</v>
      </c>
      <c r="AJ52">
        <f>75728*X52</f>
        <v>75728</v>
      </c>
    </row>
    <row r="53" xml:space="preserve">
      <c r="A53">
        <v>420128</v>
      </c>
      <c r="B53" t="str">
        <v>SOLICITUD</v>
      </c>
      <c r="C53" t="str">
        <v>CERRADO</v>
      </c>
      <c r="D53" t="str">
        <v>TODA LA TIENDA</v>
      </c>
      <c r="E53" t="str">
        <v>MANTENIMIENTO</v>
      </c>
      <c r="F53" t="str">
        <v>MANTENIMIENTO</v>
      </c>
      <c r="G53" t="str">
        <v>MANTENIMIENTO</v>
      </c>
      <c r="H53" t="str">
        <v>Buen día Se solicita realizar el mantenimiento de equipos Desktop Monitores; portátiles y teléfonos de la tienda. Girardot; diligenciar el formato con sus respectivas fotos del antes y después a color y confirmas del usuario; adjunto seriales y formato de ejemplo mantenimientos Mil gracias. Aplica formula de 2.5 por día.</v>
      </c>
      <c r="I53" t="str">
        <v>Buen día Se solicita realizar el mantenimiento de equipos Desktop Monitores; portátiles y teléfonos de la tienda. Girardot; diligenciar el formato con sus respectivas fotos del antes y después a color y confirmas del usuario; adjunto seriales y formato de ejemplo mantenimientos Mil gracias. Aplica formula de 2.5 por día.</v>
      </c>
      <c r="J53" t="str">
        <v>Se realizan Mantenimientos preventivos de los Cpu Desktop y monitores; Asi mismo como la toma de seriales y Numero de inventario de cada equipo; En total se realizo mantenimiento a 24 Cpu Desktop con su monitor respectivo; Se entregan informes en Excel y en Pdf firmados y aparte se toma muestra de inventario con equipos reales en tienda y faltantes...ESTADO OK TERMINADO</v>
      </c>
      <c r="K53">
        <v>45316</v>
      </c>
      <c r="L53">
        <v>45316</v>
      </c>
      <c r="M53">
        <v>45316</v>
      </c>
      <c r="N53" t="str">
        <f>TEXT(M53, "DDDD")</f>
        <v>jueves</v>
      </c>
      <c r="O53" t="str" xml:space="preserve">
        <v xml:space="preserve">J047 JUMBO GIRARDOT_x000d_
_x000d_
</v>
      </c>
      <c r="P53" t="str">
        <v>GIRARDOT</v>
      </c>
      <c r="Q53" t="str">
        <f>IF(ISBLANK(P53),"0",(VLOOKUP(P53,REGION,2,FALSE)))</f>
        <v>OCCIDENTE</v>
      </c>
      <c r="R53" t="str">
        <v>RAFAEL ARDILA PUENTES</v>
      </c>
      <c r="S53">
        <f>IF(ISBLANK(R53),"0", VLOOKUP(R53,PERSONAL,2,FALSE))</f>
        <v>1018419858</v>
      </c>
      <c r="T53" t="str">
        <v>ALIADO</v>
      </c>
      <c r="U53">
        <v>0.3333333333333333</v>
      </c>
      <c r="V53">
        <v>0.7083333333333334</v>
      </c>
      <c r="W53">
        <f>V53-U53</f>
        <v>0.37500000000000006</v>
      </c>
      <c r="X53" t="str">
        <v>2;5</v>
      </c>
      <c r="Y53">
        <f>NETWORKDAYS(K53,M53)</f>
        <v>1</v>
      </c>
      <c r="Z53" t="str">
        <f>IF(Y53&lt;=2,"CUMPLE","NO CUMPLE")</f>
        <v>CUMPLE</v>
      </c>
      <c r="AC53" t="str">
        <f>TEXT(M53,"mmmm")</f>
        <v>enero</v>
      </c>
      <c r="AD53" t="str">
        <f>TEXT(M53,"yyyy")</f>
        <v>yyyy</v>
      </c>
      <c r="AE53">
        <f>W53*60*24</f>
        <v>540.0000000000001</v>
      </c>
      <c r="AF53">
        <f>AE53/60</f>
        <v>9.000000000000002</v>
      </c>
      <c r="AG53">
        <f>AE53/60</f>
        <v>9.000000000000002</v>
      </c>
      <c r="AH53">
        <f>L53-K53</f>
        <v>0</v>
      </c>
      <c r="AI53">
        <f>AH53*24*60</f>
        <v>0</v>
      </c>
      <c r="AJ53" t="e">
        <f>75728*X53</f>
        <v>#VALUE!</v>
      </c>
    </row>
    <row r="54" xml:space="preserve">
      <c r="A54">
        <v>419762</v>
      </c>
      <c r="B54" t="str">
        <v>SOLICITUD</v>
      </c>
      <c r="C54" t="str">
        <v>CERRADO</v>
      </c>
      <c r="D54" t="str">
        <v>CARNES</v>
      </c>
      <c r="E54" t="str">
        <v>BALANZA</v>
      </c>
      <c r="F54" t="str">
        <v>BALANZA</v>
      </c>
      <c r="G54" t="str">
        <v>METTLER</v>
      </c>
      <c r="H54" t="str" xml:space="preserve">
        <v xml:space="preserve">Buenas tardes Solicito de su colaboración para la revisión y limpieza de la balanzas de la sección de carnes_x000d_
Área donde su ubica la balanza_x000d_
_x000d_
carniceria 2 balanzas colgantes</v>
      </c>
      <c r="I54" t="str" xml:space="preserve">
        <v xml:space="preserve">Buenas tardes Solicito de su colaboración para la revisión y limpieza de la balanzas de la sección de carnes_x000d_
Área donde su ubica la balanza_x000d_
_x000d_
carniceria 2 balanzas colgantes</v>
      </c>
      <c r="J54" t="str" xml:space="preserve">
        <v xml:space="preserve"> me reporto en sitio y me presento con el jefe de zona quién me permite los elementos de gorro para entrar a la zona de carnes e inicio informando al personal que se van a organizar y limpiar las balanzas y no se pueden utilizar en el momento _x000d_
se retiran los tickets de impresión y se utiliza una brocha para retirar el polvillo residual de los rodillos de papel.  en una de las  balanzas Se limpia el cabezal con una Toallita húmeda para evitar que esté se ralle y presente impresiones  fallidas se quita la goma de seguridad de la botonera y se limpia por completa con el quita grasa para retirar pedasos de sticker y sangre seca se procede a realizar pruebas de impresión de código de barras y pasarlos por la caja para su registro y que la imagen quede operacional se termina la labor de limpieza de las dos balanzas. Y se procede a llenar documentación con las evidencias se ingorma a la compañera Katerine y al ing harold que me returo del sitio </v>
      </c>
      <c r="K54">
        <v>45316</v>
      </c>
      <c r="L54">
        <v>45316</v>
      </c>
      <c r="M54">
        <v>45316</v>
      </c>
      <c r="N54" t="str">
        <f>TEXT(M54, "DDDD")</f>
        <v>jueves</v>
      </c>
      <c r="O54" t="str" xml:space="preserve">
        <v xml:space="preserve">J036 JUMBO POPAYAN CAMPANARIO_x000d_
_x000d_
</v>
      </c>
      <c r="P54" t="str">
        <v>POPAYAN</v>
      </c>
      <c r="Q54" t="str">
        <f>IF(ISBLANK(P54),"0",(VLOOKUP(P54,REGION,2,FALSE)))</f>
        <v>OCCIDENTE</v>
      </c>
      <c r="R54" t="str">
        <v>DANIEL FERNANDO PAREDES ARTEAGA</v>
      </c>
      <c r="S54">
        <f>IF(ISBLANK(R54),"0", VLOOKUP(R54,PERSONAL,2,FALSE))</f>
        <v>10301691</v>
      </c>
      <c r="T54" t="str">
        <v>DIRECTO</v>
      </c>
      <c r="U54">
        <v>0.5902777777777778</v>
      </c>
      <c r="V54">
        <v>0.7291666666666666</v>
      </c>
      <c r="W54">
        <f>V54-U54</f>
        <v>0.13888888888888884</v>
      </c>
      <c r="X54">
        <v>2</v>
      </c>
      <c r="Y54">
        <f>NETWORKDAYS(K54,M54)</f>
        <v>1</v>
      </c>
      <c r="Z54" t="str">
        <f>IF(Y54&lt;=2,"CUMPLE","NO CUMPLE")</f>
        <v>CUMPLE</v>
      </c>
      <c r="AA54" t="str">
        <v xml:space="preserve">FRESH </v>
      </c>
      <c r="AC54" t="str">
        <f>TEXT(M54,"mmmm")</f>
        <v>enero</v>
      </c>
      <c r="AD54" t="str">
        <f>TEXT(M54,"yyyy")</f>
        <v>yyyy</v>
      </c>
      <c r="AE54">
        <f>W54*60*24</f>
        <v>199.99999999999994</v>
      </c>
      <c r="AF54">
        <f>AE54/60</f>
        <v>3.3333333333333326</v>
      </c>
      <c r="AG54">
        <f>AE54/60</f>
        <v>3.3333333333333326</v>
      </c>
      <c r="AH54">
        <f>L54-K54</f>
        <v>0</v>
      </c>
      <c r="AI54">
        <f>AH54*24*60</f>
        <v>0</v>
      </c>
      <c r="AJ54">
        <f>75728*X54</f>
        <v>151456</v>
      </c>
    </row>
    <row r="55" xml:space="preserve">
      <c r="A55">
        <v>399852</v>
      </c>
      <c r="B55" t="str">
        <v>SOLICITUD</v>
      </c>
      <c r="C55" t="str">
        <v>CERRADO</v>
      </c>
      <c r="D55" t="str">
        <v>CARNES</v>
      </c>
      <c r="E55" t="str">
        <v>PC</v>
      </c>
      <c r="F55" t="str">
        <v>PC</v>
      </c>
      <c r="G55" t="str">
        <v>LENOVO</v>
      </c>
      <c r="H55" t="str">
        <v>Buenos días se requiere por favor actualizar Outlook y zona tec para el usuario 1002969132 Dayana Alejandra Medina IP PC 10.131.44.76 Muchas gracias</v>
      </c>
      <c r="I55" t="str">
        <v>Buenos días se requiere por favor actualizar Outlook y zona tec para el usuario 1002969132 Dayana Alejandra Medina IP PC 10.131.44.76 Muchas gracias</v>
      </c>
      <c r="J55" t="str">
        <v xml:space="preserve">me encuentro en sitio se procede a ubicar al usuarioque se encentra en la area de ventas al ubicar nos desplazamos  con el funcionario asta el area admintrativa donde ingresa con su usuario al equipo y se observa el error de correo que no le llegan pero al enviar si salen los correos se le informa al ing harold quien me indica que es problema de permisos y se debe enviar un correo por psg para solucuonar se le informa a la aux administrativa ruby ledezma quien realiza la solicitud se procede a a verificar permisos en zona tec y esta carga pero no inicia se me indica que tambien es problema de permisos  se continua labores en la tienda  informando a la compañera Katerine y al ing harold </v>
      </c>
      <c r="K55">
        <v>45316</v>
      </c>
      <c r="L55">
        <v>45316</v>
      </c>
      <c r="M55">
        <v>45316</v>
      </c>
      <c r="N55" t="str">
        <f>TEXT(M55, "DDDD")</f>
        <v>jueves</v>
      </c>
      <c r="O55" t="str" xml:space="preserve">
        <v xml:space="preserve">J036 JUMBO POPAYAN CAMPANARIO_x000d_
_x000d_
</v>
      </c>
      <c r="P55" t="str">
        <v>POPAYAN</v>
      </c>
      <c r="Q55" t="str">
        <f>IF(ISBLANK(P55),"0",(VLOOKUP(P55,REGION,2,FALSE)))</f>
        <v>OCCIDENTE</v>
      </c>
      <c r="R55" t="str">
        <v>DANIEL FERNANDO PAREDES ARTEAGA</v>
      </c>
      <c r="S55">
        <f>IF(ISBLANK(R55),"0", VLOOKUP(R55,PERSONAL,2,FALSE))</f>
        <v>10301691</v>
      </c>
      <c r="T55" t="str">
        <v>DIRECTO</v>
      </c>
      <c r="U55">
        <v>0.3402777777777778</v>
      </c>
      <c r="V55">
        <v>0.4583333333333333</v>
      </c>
      <c r="W55">
        <f>V55-U55</f>
        <v>0.11805555555555552</v>
      </c>
      <c r="X55">
        <v>2</v>
      </c>
      <c r="Y55">
        <f>NETWORKDAYS(K55,M55)</f>
        <v>1</v>
      </c>
      <c r="Z55" t="str">
        <f>IF(Y55&lt;=2,"CUMPLE","NO CUMPLE")</f>
        <v>CUMPLE</v>
      </c>
      <c r="AA55" t="str">
        <v xml:space="preserve">FRESH </v>
      </c>
      <c r="AC55" t="str">
        <f>TEXT(M55,"mmmm")</f>
        <v>enero</v>
      </c>
      <c r="AD55" t="str">
        <f>TEXT(M55,"yyyy")</f>
        <v>yyyy</v>
      </c>
      <c r="AE55">
        <f>W55*60*24</f>
        <v>169.99999999999994</v>
      </c>
      <c r="AF55">
        <f>AE55/60</f>
        <v>2.8333333333333326</v>
      </c>
      <c r="AG55">
        <f>AE55/60</f>
        <v>2.8333333333333326</v>
      </c>
      <c r="AH55">
        <f>L55-K55</f>
        <v>0</v>
      </c>
      <c r="AI55">
        <f>AH55*24*60</f>
        <v>0</v>
      </c>
      <c r="AJ55">
        <f>75728*X55</f>
        <v>151456</v>
      </c>
    </row>
    <row r="56" xml:space="preserve">
      <c r="A56">
        <v>416920</v>
      </c>
      <c r="B56" t="str">
        <v>SOLICITUD</v>
      </c>
      <c r="C56" t="str">
        <v>CERRADO</v>
      </c>
      <c r="D56" t="str">
        <v>TODA LA TIENDA</v>
      </c>
      <c r="E56" t="str">
        <v>MANTENIMIENTO</v>
      </c>
      <c r="F56" t="str">
        <v>MANTENIMIENTO</v>
      </c>
      <c r="G56" t="str">
        <v>MANTENIMIENTO</v>
      </c>
      <c r="H56"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día.</v>
      </c>
      <c r="I56"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día.</v>
      </c>
      <c r="J56" t="str">
        <v xml:space="preserve">Se realiza busqueta de equipos y se realiza mantenimiento preventivo en CPU; Pantallas y telefonos cisco  bajo  indicaciones de listado soporte remoto Fabiola diaz </v>
      </c>
      <c r="K56">
        <v>45316</v>
      </c>
      <c r="L56">
        <v>45316</v>
      </c>
      <c r="M56">
        <v>45316</v>
      </c>
      <c r="N56" t="str">
        <f>TEXT(M56, "DDDD")</f>
        <v>jueves</v>
      </c>
      <c r="O56" t="str" xml:space="preserve">
        <v xml:space="preserve">M038 METRO NEIVA CENTRO DE CONVENCIONES_x000d_
_x000d_
</v>
      </c>
      <c r="P56" t="str">
        <v>NEIVA</v>
      </c>
      <c r="Q56" t="str">
        <f>IF(ISBLANK(P56),"0",(VLOOKUP(P56,REGION,2,FALSE)))</f>
        <v>OCCIDENTE</v>
      </c>
      <c r="R56" t="str">
        <v>CARLOS HERNAN BARRETO LOPEZ</v>
      </c>
      <c r="S56">
        <f>IF(ISBLANK(R56),"0", VLOOKUP(R56,PERSONAL,2,FALSE))</f>
        <v>1010165612</v>
      </c>
      <c r="T56" t="str">
        <v>DIRECTO</v>
      </c>
      <c r="U56">
        <v>0.3333333333333333</v>
      </c>
      <c r="V56">
        <v>0.7083333333333334</v>
      </c>
      <c r="W56">
        <f>V56-U56</f>
        <v>0.37500000000000006</v>
      </c>
      <c r="X56" t="str">
        <v>2;5</v>
      </c>
      <c r="Y56">
        <f>NETWORKDAYS(K56,M56)</f>
        <v>1</v>
      </c>
      <c r="Z56" t="str">
        <f>IF(Y56&lt;=2,"CUMPLE","NO CUMPLE")</f>
        <v>CUMPLE</v>
      </c>
      <c r="AA56" t="str">
        <v xml:space="preserve">FRESH </v>
      </c>
      <c r="AC56" t="str">
        <f>TEXT(M56,"mmmm")</f>
        <v>enero</v>
      </c>
      <c r="AD56" t="str">
        <f>TEXT(M56,"yyyy")</f>
        <v>yyyy</v>
      </c>
      <c r="AE56">
        <f>W56*60*24</f>
        <v>540.0000000000001</v>
      </c>
      <c r="AF56">
        <f>AE56/60</f>
        <v>9.000000000000002</v>
      </c>
      <c r="AG56">
        <f>AE56/60</f>
        <v>9.000000000000002</v>
      </c>
      <c r="AH56">
        <f>L56-K56</f>
        <v>0</v>
      </c>
      <c r="AI56">
        <f>AH56*24*60</f>
        <v>0</v>
      </c>
      <c r="AJ56" t="e">
        <f>75728*X56</f>
        <v>#VALUE!</v>
      </c>
    </row>
    <row r="57" xml:space="preserve">
      <c r="A57">
        <v>423187</v>
      </c>
      <c r="B57" t="str">
        <v>SOLICITUD</v>
      </c>
      <c r="C57" t="str">
        <v>CERRADO</v>
      </c>
      <c r="D57" t="str">
        <v>TODA LA TIENDA</v>
      </c>
      <c r="E57" t="str">
        <v>PC</v>
      </c>
      <c r="F57" t="str">
        <v>PC</v>
      </c>
      <c r="G57" t="str">
        <v xml:space="preserve">PC    </v>
      </c>
      <c r="H57" t="str" xml:space="preserve">
        <v xml:space="preserve">Buen dia por favor su ayuda con los mantenimientos de los desktop; modalidad 2;5 tickets se adjunta inventario._x000d_
lugar en donde se encuentra el computador en la tienda_x000d_
_x000d_
piso de venta. oficinas</v>
      </c>
      <c r="I57" t="str" xml:space="preserve">
        <v xml:space="preserve">Buen dia por favor su ayuda con los mantenimientos de los desktop; modalidad 2;5 tickets se adjunta inventario._x000d_
lugar en donde se encuentra el computador en la tienda_x000d_
_x000d_
piso de venta. oficinas</v>
      </c>
      <c r="J57" t="str">
        <v>"Me encuentro en sitio se procede a ubicar los equipos con sus diferentes áreas y zona iniciando desde recursos humanos asta llegar a gerencia en cada zona se verifica serial de pantalla serial de equipo y zona ubicada se procede a desarmar teclado y sopletear internamente mientras se va apagando computador; se procede a desconectar cableado y retirar tornillo de seguridad y las tapas desactivar el ventilador del procesador y usar la sopladora para limpiar la board y partes internas al terminar ensamblo tapas y limpio pantalla  reconecto cableado teniendo en cuenta el orden del cableado e inicio computador realizo cargue de usuario y paso al siguiente equipo me retiro almorzar a ls 13:00 y retomo labor a las 14:00 y  continua labores en la tienda termino la labor   informando a la compañera Katerine y al Ing. Harold y me retiro del sitio. 26 de ENERO DE 2024"</v>
      </c>
      <c r="K57">
        <v>45317</v>
      </c>
      <c r="L57">
        <v>45317</v>
      </c>
      <c r="M57">
        <v>45317</v>
      </c>
      <c r="N57" t="str">
        <f>TEXT(M57, "DDDD")</f>
        <v>viernes</v>
      </c>
      <c r="O57" t="str" xml:space="preserve">
        <v xml:space="preserve">J036 JUMBO POPAYAN CAMPANARIO_x000d_
_x000d_
</v>
      </c>
      <c r="P57" t="str">
        <v>POPAYAN</v>
      </c>
      <c r="Q57" t="str">
        <f>IF(ISBLANK(P57),"0",(VLOOKUP(P57,REGION,2,FALSE)))</f>
        <v>OCCIDENTE</v>
      </c>
      <c r="R57" t="str">
        <v>DANIEL FERNANDO PAREDES ARTEAGA</v>
      </c>
      <c r="S57">
        <f>IF(ISBLANK(R57),"0", VLOOKUP(R57,PERSONAL,2,FALSE))</f>
        <v>10301691</v>
      </c>
      <c r="T57" t="str">
        <v>ALIADO</v>
      </c>
      <c r="U57">
        <v>0.3333333333333333</v>
      </c>
      <c r="V57">
        <v>0.7083333333333334</v>
      </c>
      <c r="W57">
        <f>V57-U57</f>
        <v>0.37500000000000006</v>
      </c>
      <c r="X57" t="str">
        <v>2;5</v>
      </c>
      <c r="Y57">
        <f>NETWORKDAYS(K57,M57)</f>
        <v>1</v>
      </c>
      <c r="Z57" t="str">
        <f>IF(Y57&lt;=2,"CUMPLE","NO CUMPLE")</f>
        <v>CUMPLE</v>
      </c>
      <c r="AC57" t="str">
        <f>TEXT(M57,"mmmm")</f>
        <v>enero</v>
      </c>
      <c r="AD57" t="str">
        <f>TEXT(M57,"yyyy")</f>
        <v>yyyy</v>
      </c>
      <c r="AE57">
        <f>W57*60*24</f>
        <v>540.0000000000001</v>
      </c>
      <c r="AF57">
        <f>AE57/60</f>
        <v>9.000000000000002</v>
      </c>
      <c r="AG57">
        <f>AE57/60</f>
        <v>9.000000000000002</v>
      </c>
      <c r="AH57">
        <f>L57-K57</f>
        <v>0</v>
      </c>
      <c r="AI57">
        <f>AH57*24*60</f>
        <v>0</v>
      </c>
      <c r="AJ57" t="e">
        <f>75728*X57</f>
        <v>#VALUE!</v>
      </c>
    </row>
    <row r="58" xml:space="preserve">
      <c r="A58">
        <v>422468</v>
      </c>
      <c r="B58" t="str">
        <v>INCIDENTE</v>
      </c>
      <c r="C58" t="str">
        <v>CERRADO</v>
      </c>
      <c r="D58" t="str">
        <v>LINEAL DE CAJAS</v>
      </c>
      <c r="E58" t="str">
        <v>POS</v>
      </c>
      <c r="F58" t="str">
        <v>POS</v>
      </c>
      <c r="G58" t="str">
        <v>WINCOR</v>
      </c>
      <c r="H58" t="str" xml:space="preserve">
        <v xml:space="preserve">Buenas noches; me colaboran con la pos #5; estaba en una transacción y se apago la pos no volvió a prender;_x000d_
Número de inventario si se tiene_x000d_
_x000d_
023683_x000d_
_x000d_
Numero de caja_x000d_
_x000d_
5</v>
      </c>
      <c r="I58" t="str" xml:space="preserve">
        <v xml:space="preserve">Buenas noches; me colaboran con la pos #5; estaba en una transacción y se apago la pos no volvió a prender;_x000d_
Número de inventario si se tiene_x000d_
_x000d_
023683_x000d_
_x000d_
Numero de caja_x000d_
_x000d_
5</v>
      </c>
      <c r="J58" t="str">
        <v>"Me encuentro en sitio se procede a a revisar la unidad pero me indica el coordinador del lineal de caja que indica que desconectaron la unidad y se dejó en reposo por un peridodo de 1h y al encender esta unidad ya prendió y funciona con normalidad; se realizo el dia de ayer y hoy a estado trabajando con normalidad he informo a la compañera Katerine y me retiro del sitio . 26 de enero de 2024"</v>
      </c>
      <c r="K58">
        <v>45317</v>
      </c>
      <c r="L58">
        <v>45317</v>
      </c>
      <c r="M58">
        <v>45317</v>
      </c>
      <c r="N58" t="str">
        <f>TEXT(M58, "DDDD")</f>
        <v>viernes</v>
      </c>
      <c r="O58" t="str" xml:space="preserve">
        <v xml:space="preserve">J036 JUMBO POPAYAN CAMPANARIO_x000d_
_x000d_
</v>
      </c>
      <c r="P58" t="str">
        <v>POPAYAN</v>
      </c>
      <c r="Q58" t="str">
        <f>IF(ISBLANK(P58),"0",(VLOOKUP(P58,REGION,2,FALSE)))</f>
        <v>OCCIDENTE</v>
      </c>
      <c r="R58" t="str">
        <v>DANIEL FERNANDO PAREDES ARTEAGA</v>
      </c>
      <c r="S58">
        <f>IF(ISBLANK(R58),"0", VLOOKUP(R58,PERSONAL,2,FALSE))</f>
        <v>10301691</v>
      </c>
      <c r="T58" t="str">
        <v>ALIADO</v>
      </c>
      <c r="U58">
        <v>0.6458333333333334</v>
      </c>
      <c r="V58">
        <v>0.6736111111111112</v>
      </c>
      <c r="W58">
        <f>V58-U58</f>
        <v>0.02777777777777779</v>
      </c>
      <c r="X58">
        <v>1</v>
      </c>
      <c r="Y58">
        <f>NETWORKDAYS(K58,M58)</f>
        <v>1</v>
      </c>
      <c r="Z58" t="str">
        <f>IF(Y58&lt;=2,"CUMPLE","NO CUMPLE")</f>
        <v>CUMPLE</v>
      </c>
      <c r="AC58" t="str">
        <f>TEXT(M58,"mmmm")</f>
        <v>enero</v>
      </c>
      <c r="AD58" t="str">
        <f>TEXT(M58,"yyyy")</f>
        <v>yyyy</v>
      </c>
      <c r="AE58">
        <f>W58*60*24</f>
        <v>40.000000000000014</v>
      </c>
      <c r="AF58">
        <f>AE58/60</f>
        <v>0.6666666666666669</v>
      </c>
      <c r="AG58">
        <f>AE58/60</f>
        <v>0.6666666666666669</v>
      </c>
      <c r="AH58">
        <f>L58-K58</f>
        <v>0</v>
      </c>
      <c r="AI58">
        <f>AH58*24*60</f>
        <v>0</v>
      </c>
      <c r="AJ58">
        <f>75728*X58</f>
        <v>75728</v>
      </c>
    </row>
    <row r="59" xml:space="preserve">
      <c r="A59">
        <v>423187</v>
      </c>
      <c r="B59" t="str">
        <v>SOLICITUD</v>
      </c>
      <c r="C59" t="str">
        <v>CERRADO</v>
      </c>
      <c r="D59" t="str">
        <v>TODA LA TIENDA</v>
      </c>
      <c r="E59" t="str">
        <v>MANTENIMIENTO</v>
      </c>
      <c r="F59" t="str">
        <v>MANTENIMIENTO</v>
      </c>
      <c r="G59" t="str">
        <v>MANTENIMIENTO</v>
      </c>
      <c r="H59" t="str" xml:space="preserve">
        <v xml:space="preserve">Buen dia por favor su ayuda con los mantenimientos de los desktop; modalidad 2;5 tickets se adjunta inventario._x000d_
lugar en donde se encuentra el computador en la tienda_x000d_
_x000d_
piso de venta. oficinas</v>
      </c>
      <c r="I59" t="str" xml:space="preserve">
        <v xml:space="preserve">Buen dia por favor su ayuda con los mantenimientos de los desktop; modalidad 2;5 tickets se adjunta inventario._x000d_
lugar en donde se encuentra el computador en la tienda_x000d_
_x000d_
piso de venta. oficinas</v>
      </c>
      <c r="J59" t="str">
        <v xml:space="preserve">me encuentro en sitio se procede a ubicar los equipos con sus diferentes areas y zina iniciando desde recursos humanos asta llegar a gerencia en cada zona se verifica serial de pantalla serial de equipo y zona ubicada se procede a desarmar teclado y sobletiar internamente mientras se va apagando computador se procede a desconectar cableado y retirar tornillo de seguridad y las tapas desactivar el ventilador del procesador y usar la sopladora para limpuar la board y partes internas al terminar ensamblo tapas y limpio pantalla areconecto cable ado teniendo en cuenta el orden del cableado e inicio computador realizo cargue de usuario y paso al siguente equipo me retiro almorazar a ls 13:00 y retomo labor a las 14:00 y  continua labores en la tienda termino la labor   informando a la compañera Katerine y al ing harold y me retiro del sitio </v>
      </c>
      <c r="K59">
        <v>45317</v>
      </c>
      <c r="L59">
        <v>45317</v>
      </c>
      <c r="M59">
        <v>45317</v>
      </c>
      <c r="N59" t="str">
        <f>TEXT(M59, "DDDD")</f>
        <v>viernes</v>
      </c>
      <c r="O59" t="str" xml:space="preserve">
        <v xml:space="preserve">J036 JUMBO POPAYAN CAMPANARIO_x000d_
_x000d_
</v>
      </c>
      <c r="P59" t="str">
        <v>POPAYAN</v>
      </c>
      <c r="Q59" t="str">
        <f>IF(ISBLANK(P59),"0",(VLOOKUP(P59,REGION,2,FALSE)))</f>
        <v>OCCIDENTE</v>
      </c>
      <c r="R59" t="str">
        <v>DANIEL FERNANDO PAREDES ARTEAGA</v>
      </c>
      <c r="S59">
        <f>IF(ISBLANK(R59),"0", VLOOKUP(R59,PERSONAL,2,FALSE))</f>
        <v>10301691</v>
      </c>
      <c r="T59" t="str">
        <v>DIRECTO</v>
      </c>
      <c r="U59">
        <v>0.3333333333333333</v>
      </c>
      <c r="V59">
        <v>0.7083333333333334</v>
      </c>
      <c r="W59">
        <f>V59-U59</f>
        <v>0.37500000000000006</v>
      </c>
      <c r="X59" t="str">
        <v>2;5</v>
      </c>
      <c r="Y59">
        <f>NETWORKDAYS(K59,M59)</f>
        <v>1</v>
      </c>
      <c r="Z59" t="str">
        <f>IF(Y59&lt;=2,"CUMPLE","NO CUMPLE")</f>
        <v>CUMPLE</v>
      </c>
      <c r="AA59" t="str">
        <v xml:space="preserve">FRESH </v>
      </c>
      <c r="AC59" t="str">
        <f>TEXT(M59,"mmmm")</f>
        <v>enero</v>
      </c>
      <c r="AD59" t="str">
        <f>TEXT(M59,"yyyy")</f>
        <v>yyyy</v>
      </c>
      <c r="AE59">
        <f>W59*60*24</f>
        <v>540.0000000000001</v>
      </c>
      <c r="AF59">
        <f>AE59/60</f>
        <v>9.000000000000002</v>
      </c>
      <c r="AG59">
        <f>AE59/60</f>
        <v>9.000000000000002</v>
      </c>
      <c r="AH59">
        <f>L59-K59</f>
        <v>0</v>
      </c>
      <c r="AI59">
        <f>AH59*24*60</f>
        <v>0</v>
      </c>
      <c r="AJ59" t="e">
        <f>75728*X59</f>
        <v>#VALUE!</v>
      </c>
    </row>
    <row r="60" xml:space="preserve">
      <c r="A60">
        <v>409617</v>
      </c>
      <c r="B60" t="str">
        <v>INCIDENTE</v>
      </c>
      <c r="C60" t="str">
        <v>CERRADO</v>
      </c>
      <c r="D60" t="str">
        <v>LINEAL DE CAJAS</v>
      </c>
      <c r="E60" t="str">
        <v>POS</v>
      </c>
      <c r="F60" t="str">
        <v>POS</v>
      </c>
      <c r="G60" t="str">
        <v>WINCOR</v>
      </c>
      <c r="H60" t="str" xml:space="preserve">
        <v xml:space="preserve">Buenas tardes. Solicito de su colaboración con la revisión de la caja numero 3 debido a que esta muy lenta y se esta reiniciando sola. gracias por su colaboración._x000d_
Número de inventario si se tiene_x000d_
_x000d_
AD- 133561_x000d_
_x000d_
Numero de caja_x000d_
_x000d_
3</v>
      </c>
      <c r="I60" t="str" xml:space="preserve">
        <v xml:space="preserve">Buenas tardes. Solicito de su colaboración con la revisión de la caja numero 3 debido a que esta muy lenta y se esta reiniciando sola. gracias por su colaboración._x000d_
Número de inventario si se tiene_x000d_
_x000d_
AD- 133561_x000d_
_x000d_
Numero de caja_x000d_
_x000d_
3</v>
      </c>
      <c r="J60" t="str">
        <v>Se realizó revisión de la POS y se diagnostica con el Disco Duro averiado. Se debe reemplazar. La POS no queda operativa. A la espera que se envíe el repuesto.</v>
      </c>
      <c r="K60">
        <v>45308</v>
      </c>
      <c r="L60">
        <v>45308</v>
      </c>
      <c r="M60">
        <v>45320</v>
      </c>
      <c r="N60" t="str">
        <f>TEXT(M60, "DDDD")</f>
        <v>lunes</v>
      </c>
      <c r="O60" t="str" xml:space="preserve">
        <v xml:space="preserve">M077 METRO ZIPAQUIRA_x000d_
_x000d_
</v>
      </c>
      <c r="P60" t="str">
        <v>ZIPAQUIRA</v>
      </c>
      <c r="Q60" t="str">
        <f>IF(ISBLANK(P60),"0",(VLOOKUP(P60,REGION,2,FALSE)))</f>
        <v>BOGOTA</v>
      </c>
      <c r="R60" t="str">
        <v>ALEXANDER CASTILLO SOTELO</v>
      </c>
      <c r="S60">
        <f>IF(ISBLANK(R60),"0", VLOOKUP(R60,PERSONAL,2,FALSE))</f>
        <v>80216449</v>
      </c>
      <c r="T60" t="str">
        <v>ALIADO</v>
      </c>
      <c r="U60">
        <v>0.75</v>
      </c>
      <c r="V60">
        <v>0.7708333333333334</v>
      </c>
      <c r="W60">
        <f>V60-U60</f>
        <v>0.02083333333333337</v>
      </c>
      <c r="X60">
        <v>1</v>
      </c>
      <c r="Y60">
        <f>NETWORKDAYS(K60,M60)</f>
        <v>9</v>
      </c>
      <c r="Z60" t="str">
        <f>IF(Y60&lt;=2,"CUMPLE","NO CUMPLE")</f>
        <v>NO CUMPLE</v>
      </c>
      <c r="AC60" t="str">
        <f>TEXT(M60,"mmmm")</f>
        <v>enero</v>
      </c>
      <c r="AD60" t="str">
        <f>TEXT(M60,"yyyy")</f>
        <v>yyyy</v>
      </c>
      <c r="AE60">
        <f>W60*60*24</f>
        <v>30.000000000000053</v>
      </c>
      <c r="AF60">
        <f>AE60/60</f>
        <v>0.5000000000000009</v>
      </c>
      <c r="AG60">
        <f>AE60/60</f>
        <v>0.5000000000000009</v>
      </c>
      <c r="AH60">
        <f>L60-K60</f>
        <v>0</v>
      </c>
      <c r="AI60">
        <f>AH60*24*60</f>
        <v>0</v>
      </c>
      <c r="AJ60">
        <f>75728*X60</f>
        <v>75728</v>
      </c>
    </row>
    <row r="61" xml:space="preserve">
      <c r="A61">
        <v>9</v>
      </c>
      <c r="B61" t="str">
        <v>SOLICITUD</v>
      </c>
      <c r="C61" t="str">
        <v>CERRADO</v>
      </c>
      <c r="D61" t="str">
        <v>TODA LA TIENDA</v>
      </c>
      <c r="E61" t="str">
        <v>MANTENIMIENTO</v>
      </c>
      <c r="F61" t="str">
        <v>MANTENIMIENTO</v>
      </c>
      <c r="G61" t="str">
        <v>MANTENIMIENTO</v>
      </c>
      <c r="H61" t="str">
        <v>Buen día Se solicita realizar el mantenimiento de equipos Desktop Monitores; portátiles y teléfonos de la tienda. Girardot; diligenciar el formato con sus respectivas fotos del antes y después a color y confirmas del usuario; adjunto seriales y formato de ejemplo mantenimientos Mil gracias. Aplica formula de 2.5 por día.</v>
      </c>
      <c r="I61" t="str">
        <v>Buen día Se solicita realizar el mantenimiento de equipos Desktop Monitores; portátiles y teléfonos de la tienda. Girardot; diligenciar el formato con sus respectivas fotos del antes y después a color y confirmas del usuario; adjunto seriales y formato de ejemplo mantenimientos Mil gracias. Aplica formula de 2.5 por día.</v>
      </c>
      <c r="J61" t="str">
        <v>Se realizan Mantenimiento Limpieza y Revision de Cableados ethernet y computer a los Telefonos Ip de la Tienda; Asi mismo como la toma de seriales y Numero de inventario de cada equipo; En total se realizo mantenimiento a 15 Telefonos; Se entregan informes en Excel y en Pdf firmados y aparte se toma muestra de inventario con equipos reales en tienda y faltantes...ESTADO OK TERMINADO</v>
      </c>
      <c r="K61">
        <v>45317</v>
      </c>
      <c r="L61">
        <v>45317</v>
      </c>
      <c r="M61">
        <v>45320</v>
      </c>
      <c r="N61" t="str">
        <f>TEXT(M61, "DDDD")</f>
        <v>lunes</v>
      </c>
      <c r="O61" t="str" xml:space="preserve">
        <v xml:space="preserve">J047 JUMBO GIRARDOT_x000d_
_x000d_
</v>
      </c>
      <c r="P61" t="str">
        <v>GIRARDOT</v>
      </c>
      <c r="Q61" t="str">
        <f>IF(ISBLANK(P61),"0",(VLOOKUP(P61,REGION,2,FALSE)))</f>
        <v>OCCIDENTE</v>
      </c>
      <c r="R61" t="str">
        <v>RAFAEL ARDILA PUENTES</v>
      </c>
      <c r="S61">
        <f>IF(ISBLANK(R61),"0", VLOOKUP(R61,PERSONAL,2,FALSE))</f>
        <v>1018419858</v>
      </c>
      <c r="T61" t="str">
        <v>ALIADO</v>
      </c>
      <c r="U61">
        <v>0.3333333333333333</v>
      </c>
      <c r="V61">
        <v>0.7083333333333334</v>
      </c>
      <c r="W61">
        <f>V61-U61</f>
        <v>0.37500000000000006</v>
      </c>
      <c r="X61" t="str">
        <v>2;5</v>
      </c>
      <c r="Y61">
        <f>NETWORKDAYS(K61,M61)</f>
        <v>2</v>
      </c>
      <c r="Z61" t="str">
        <f>IF(Y61&lt;=2,"CUMPLE","NO CUMPLE")</f>
        <v>CUMPLE</v>
      </c>
      <c r="AC61" t="str">
        <f>TEXT(M61,"mmmm")</f>
        <v>enero</v>
      </c>
      <c r="AD61" t="str">
        <f>TEXT(M61,"yyyy")</f>
        <v>yyyy</v>
      </c>
      <c r="AE61">
        <f>W61*60*24</f>
        <v>540.0000000000001</v>
      </c>
      <c r="AF61">
        <f>AE61/60</f>
        <v>9.000000000000002</v>
      </c>
      <c r="AG61">
        <f>AE61/60</f>
        <v>9.000000000000002</v>
      </c>
      <c r="AH61">
        <f>L61-K61</f>
        <v>0</v>
      </c>
      <c r="AI61">
        <f>AH61*24*60</f>
        <v>0</v>
      </c>
      <c r="AJ61" t="e">
        <f>75728*X61</f>
        <v>#VALUE!</v>
      </c>
    </row>
    <row r="62" xml:space="preserve">
      <c r="A62">
        <v>409617</v>
      </c>
      <c r="B62" t="str">
        <v>INCIDENTE</v>
      </c>
      <c r="C62" t="str">
        <v>CERRADO</v>
      </c>
      <c r="D62" t="str">
        <v>LINEAL DE CAJAS</v>
      </c>
      <c r="E62" t="str">
        <v>POS</v>
      </c>
      <c r="F62" t="str">
        <v>POS</v>
      </c>
      <c r="G62" t="str">
        <v>WINCOR</v>
      </c>
      <c r="H62" t="str" xml:space="preserve">
        <v xml:space="preserve">Buenas tardes. Solicito de su colaboración con la revisión de la caja numero 3 debido a que esta muy lenta y se esta reiniciando sola. gracias por su colaboración._x000d_
Número de inventario si se tiene_x000d_
_x000d_
AD- 133561_x000d_
_x000d_
Numero de caja_x000d_
_x000d_
3</v>
      </c>
      <c r="I62" t="str" xml:space="preserve">
        <v xml:space="preserve">Buenas tardes. Solicito de su colaboración con la revisión de la caja numero 3 debido a que esta muy lenta y se esta reiniciando sola. gracias por su colaboración._x000d_
Número de inventario si se tiene_x000d_
_x000d_
AD- 133561_x000d_
_x000d_
Numero de caja_x000d_
_x000d_
3</v>
      </c>
      <c r="J62" t="str">
        <v>Se realizó el cambio del Disco Duro se hizo limpieza interna de la POS y se realizo el formateo; se dejo lista para que la mesa de ayuda haga las configuraciones y actualizaciones correspondientes.</v>
      </c>
      <c r="K62">
        <v>45320</v>
      </c>
      <c r="L62">
        <v>45320</v>
      </c>
      <c r="M62">
        <v>45320</v>
      </c>
      <c r="N62" t="str">
        <f>TEXT(M62, "DDDD")</f>
        <v>lunes</v>
      </c>
      <c r="O62" t="str" xml:space="preserve">
        <v xml:space="preserve">M077 METRO ZIPAQUIRA_x000d_
_x000d_
</v>
      </c>
      <c r="P62" t="str">
        <v>ZIPAQUIRA</v>
      </c>
      <c r="Q62" t="str">
        <f>IF(ISBLANK(P62),"0",(VLOOKUP(P62,REGION,2,FALSE)))</f>
        <v>BOGOTA</v>
      </c>
      <c r="R62" t="str">
        <v>ALEXANDER CASTILLO SOTELO</v>
      </c>
      <c r="S62">
        <f>IF(ISBLANK(R62),"0", VLOOKUP(R62,PERSONAL,2,FALSE))</f>
        <v>80216449</v>
      </c>
      <c r="T62" t="str">
        <v>ALIADO</v>
      </c>
      <c r="U62">
        <v>0.4375</v>
      </c>
      <c r="V62">
        <v>0.5208333333333334</v>
      </c>
      <c r="W62">
        <f>V62-U62</f>
        <v>0.08333333333333337</v>
      </c>
      <c r="X62">
        <v>1</v>
      </c>
      <c r="Y62">
        <f>NETWORKDAYS(K62,M62)</f>
        <v>1</v>
      </c>
      <c r="Z62" t="str">
        <f>IF(Y62&lt;=2,"CUMPLE","NO CUMPLE")</f>
        <v>CUMPLE</v>
      </c>
      <c r="AA62" t="str">
        <v xml:space="preserve">FRESH </v>
      </c>
      <c r="AC62" t="str">
        <f>TEXT(M62,"mmmm")</f>
        <v>enero</v>
      </c>
      <c r="AD62" t="str">
        <f>TEXT(M62,"yyyy")</f>
        <v>yyyy</v>
      </c>
      <c r="AE62">
        <f>W62*60*24</f>
        <v>120.00000000000004</v>
      </c>
      <c r="AF62">
        <f>AE62/60</f>
        <v>2.000000000000001</v>
      </c>
      <c r="AG62">
        <f>AE62/60</f>
        <v>2.000000000000001</v>
      </c>
      <c r="AH62">
        <f>L62-K62</f>
        <v>0</v>
      </c>
      <c r="AI62">
        <f>AH62*24*60</f>
        <v>0</v>
      </c>
      <c r="AJ62">
        <f>75728*X62</f>
        <v>75728</v>
      </c>
    </row>
    <row r="63" xml:space="preserve">
      <c r="A63">
        <v>425966</v>
      </c>
      <c r="B63" t="str">
        <v>SOLICITUD</v>
      </c>
      <c r="C63" t="str">
        <v>CERRADO</v>
      </c>
      <c r="D63" t="str">
        <v>SEGURIDAD</v>
      </c>
      <c r="E63" t="str">
        <v>PC</v>
      </c>
      <c r="F63" t="str">
        <v>ESCRITORIO</v>
      </c>
      <c r="G63" t="str">
        <v>LENOVO</v>
      </c>
      <c r="H63" t="str" xml:space="preserve">
        <v xml:space="preserve">solicito por favor de su ayuda ya que el computador que esta en CCTV esta fuera de dominio._x000d_
Indicar la ubicación del computador en la tienda o sede_x000d_
_x000d_
Facatativá</v>
      </c>
      <c r="I63" t="str" xml:space="preserve">
        <v xml:space="preserve">solicito por favor de su ayuda ya que el computador que esta en CCTV esta fuera de dominio._x000d_
Indicar la ubicación del computador en la tienda o sede_x000d_
_x000d_
Facatativá</v>
      </c>
      <c r="J63" t="str">
        <v>Inicialmente se valida el puerto de RED y se solicita al area de redes qu desbloqueen el puerto. Luego se hace el proceso de subir el equipo al dominio. Se deja operativo el equipo.</v>
      </c>
      <c r="K63">
        <v>45321</v>
      </c>
      <c r="L63">
        <v>45321</v>
      </c>
      <c r="M63">
        <v>45321</v>
      </c>
      <c r="N63" t="str">
        <f>TEXT(M63, "DDDD")</f>
        <v>martes</v>
      </c>
      <c r="O63" t="str" xml:space="preserve">
        <v xml:space="preserve">M074 METRO FACATATIVA_x000d_
_x000d_
</v>
      </c>
      <c r="P63" t="str">
        <v>FACATATIVA</v>
      </c>
      <c r="Q63" t="str">
        <f>IF(ISBLANK(P63),"0",(VLOOKUP(P63,REGION,2,FALSE)))</f>
        <v>BOGOTA</v>
      </c>
      <c r="R63" t="str">
        <v>ALEXANDER CASTILLO SOTELO</v>
      </c>
      <c r="S63">
        <f>IF(ISBLANK(R63),"0", VLOOKUP(R63,PERSONAL,2,FALSE))</f>
        <v>80216449</v>
      </c>
      <c r="T63" t="str">
        <v>ALIADO</v>
      </c>
      <c r="U63">
        <v>0.4375</v>
      </c>
      <c r="V63">
        <v>0.5208333333333334</v>
      </c>
      <c r="W63">
        <f>V63-U63</f>
        <v>0.08333333333333337</v>
      </c>
      <c r="X63">
        <v>1</v>
      </c>
      <c r="Y63">
        <f>NETWORKDAYS(K63,M63)</f>
        <v>1</v>
      </c>
      <c r="Z63" t="str">
        <f>IF(Y63&lt;=2,"CUMPLE","NO CUMPLE")</f>
        <v>CUMPLE</v>
      </c>
      <c r="AA63" t="str">
        <v xml:space="preserve">FRESH </v>
      </c>
      <c r="AC63" t="str">
        <f>TEXT(M63,"mmmm")</f>
        <v>enero</v>
      </c>
      <c r="AD63" t="str">
        <f>TEXT(M63,"yyyy")</f>
        <v>yyyy</v>
      </c>
      <c r="AE63">
        <f>W63*60*24</f>
        <v>120.00000000000004</v>
      </c>
      <c r="AF63">
        <f>AE63/60</f>
        <v>2.000000000000001</v>
      </c>
      <c r="AG63">
        <f>AE63/60</f>
        <v>2.000000000000001</v>
      </c>
      <c r="AH63">
        <f>L63-K63</f>
        <v>0</v>
      </c>
      <c r="AI63">
        <f>AH63*24*60</f>
        <v>0</v>
      </c>
      <c r="AJ63">
        <f>75728*X63</f>
        <v>75728</v>
      </c>
    </row>
    <row r="64" xml:space="preserve">
      <c r="A64">
        <v>417655</v>
      </c>
      <c r="B64" t="str">
        <v>INCIDENTE</v>
      </c>
      <c r="C64" t="str">
        <v>CERRADO</v>
      </c>
      <c r="D64" t="str">
        <v>CARNES</v>
      </c>
      <c r="E64" t="str">
        <v>BALANZA</v>
      </c>
      <c r="F64" t="str">
        <v>COLGANTE</v>
      </c>
      <c r="G64" t="str">
        <v>METTLER</v>
      </c>
      <c r="H64" t="str" xml:space="preserve">
        <v xml:space="preserve">Cordial saludo; se requiere la revisión de las balanzas de PFT teniendo en cuenta que los códigos de barras que imprimen las mismas al momento de pasarlos por las POS los scaner no los reconocen y los cajeros deben ingresar el código manualmente. Gracias_x000d_
Indica la ubicacion de tu balanza en la tienda_x000d_
_x000d_
PFT</v>
      </c>
      <c r="I64" t="str" xml:space="preserve">
        <v xml:space="preserve">Cordial saludo; se requiere la revisión de las balanzas de PFT teniendo en cuenta que los códigos de barras que imprimen las mismas al momento de pasarlos por las POS los scaner no los reconocen y los cajeros deben ingresar el código manualmente. Gracias_x000d_
Indica la ubicacion de tu balanza en la tienda_x000d_
_x000d_
PFT</v>
      </c>
      <c r="J64" t="str">
        <v>Se realizó la revisión de las balanzas y se hacen las pruebas de impresión; se obserba que el cabezal de la balanza de carnes esta rallado (dañado); se debe reemplazar. Las balanzas de pescado; platos preparados y panaderia se encuentran buenos.</v>
      </c>
      <c r="K64">
        <v>45321</v>
      </c>
      <c r="L64">
        <v>45321</v>
      </c>
      <c r="M64">
        <v>45321</v>
      </c>
      <c r="N64" t="str">
        <f>TEXT(M64, "DDDD")</f>
        <v>martes</v>
      </c>
      <c r="O64" t="str" xml:space="preserve">
        <v xml:space="preserve">M074 METRO FACATATIVA_x000d_
_x000d_
</v>
      </c>
      <c r="P64" t="str">
        <v>FACATATIVA</v>
      </c>
      <c r="Q64" t="str">
        <f>IF(ISBLANK(P64),"0",(VLOOKUP(P64,REGION,2,FALSE)))</f>
        <v>BOGOTA</v>
      </c>
      <c r="R64" t="str">
        <v>ALEXANDER CASTILLO SOTELO</v>
      </c>
      <c r="S64">
        <f>IF(ISBLANK(R64),"0", VLOOKUP(R64,PERSONAL,2,FALSE))</f>
        <v>80216449</v>
      </c>
      <c r="T64" t="str">
        <v>ALIADO</v>
      </c>
      <c r="U64">
        <v>0.5277777777777778</v>
      </c>
      <c r="V64">
        <v>0.5625</v>
      </c>
      <c r="W64">
        <f>V64-U64</f>
        <v>0.03472222222222221</v>
      </c>
      <c r="X64">
        <v>1</v>
      </c>
      <c r="Y64">
        <f>NETWORKDAYS(K64,M64)</f>
        <v>1</v>
      </c>
      <c r="Z64" t="str">
        <f>IF(Y64&lt;=2,"CUMPLE","NO CUMPLE")</f>
        <v>CUMPLE</v>
      </c>
      <c r="AA64" t="str">
        <v xml:space="preserve">FRESH </v>
      </c>
      <c r="AC64" t="str">
        <f>TEXT(M64,"mmmm")</f>
        <v>enero</v>
      </c>
      <c r="AD64" t="str">
        <f>TEXT(M64,"yyyy")</f>
        <v>yyyy</v>
      </c>
      <c r="AE64">
        <f>W64*60*24</f>
        <v>49.999999999999986</v>
      </c>
      <c r="AF64">
        <f>AE64/60</f>
        <v>0.8333333333333331</v>
      </c>
      <c r="AG64">
        <f>AE64/60</f>
        <v>0.8333333333333331</v>
      </c>
      <c r="AH64">
        <f>L64-K64</f>
        <v>0</v>
      </c>
      <c r="AI64">
        <f>AH64*24*60</f>
        <v>0</v>
      </c>
      <c r="AJ64">
        <f>75728*X64</f>
        <v>75728</v>
      </c>
    </row>
    <row r="65" xml:space="preserve">
      <c r="A65">
        <v>10</v>
      </c>
      <c r="B65" t="str">
        <v>SOLICITUD</v>
      </c>
      <c r="C65" t="str">
        <v>CERRADO</v>
      </c>
      <c r="D65" t="str">
        <v>PROACTIVA</v>
      </c>
      <c r="E65" t="str">
        <v>PROACTIVA</v>
      </c>
      <c r="F65" t="str">
        <v>PROACTIVA</v>
      </c>
      <c r="G65" t="str">
        <v>PROACTIVA</v>
      </c>
      <c r="H65" t="str">
        <v>Se solicita visita proactiva a tienda FACATATIVA.</v>
      </c>
      <c r="I65" t="str">
        <v>Se solicita visita proactiva a tienda FACATATIVA.</v>
      </c>
      <c r="J65" t="str">
        <v>Se realiza visita a tienda; informe se envía vía correo a Juan Fernando</v>
      </c>
      <c r="K65">
        <v>45321</v>
      </c>
      <c r="L65">
        <v>45321</v>
      </c>
      <c r="M65">
        <v>45321</v>
      </c>
      <c r="N65" t="str">
        <f>TEXT(M65, "DDDD")</f>
        <v>martes</v>
      </c>
      <c r="O65" t="str" xml:space="preserve">
        <v xml:space="preserve">M074 METRO FACATATIVA_x000d_
_x000d_
</v>
      </c>
      <c r="P65" t="str">
        <v>FACATATIVA</v>
      </c>
      <c r="Q65" t="str">
        <f>IF(ISBLANK(P65),"0",(VLOOKUP(P65,REGION,2,FALSE)))</f>
        <v>BOGOTA</v>
      </c>
      <c r="R65" t="str">
        <v>ALEXANDER CASTILLO SOTELO</v>
      </c>
      <c r="S65">
        <f>IF(ISBLANK(R65),"0", VLOOKUP(R65,PERSONAL,2,FALSE))</f>
        <v>80216449</v>
      </c>
      <c r="T65" t="str">
        <v>ALIADO</v>
      </c>
      <c r="U65">
        <v>0.5208333333333334</v>
      </c>
      <c r="V65">
        <v>0.5486111111111112</v>
      </c>
      <c r="W65">
        <f>V65-U65</f>
        <v>0.02777777777777779</v>
      </c>
      <c r="X65">
        <v>1</v>
      </c>
      <c r="Y65">
        <f>NETWORKDAYS(K65,M65)</f>
        <v>1</v>
      </c>
      <c r="Z65" t="str">
        <f>IF(Y65&lt;=2,"CUMPLE","NO CUMPLE")</f>
        <v>CUMPLE</v>
      </c>
      <c r="AA65" t="str">
        <v xml:space="preserve">FRESH </v>
      </c>
      <c r="AC65" t="str">
        <f>TEXT(M65,"mmmm")</f>
        <v>enero</v>
      </c>
      <c r="AD65" t="str">
        <f>TEXT(M65,"yyyy")</f>
        <v>yyyy</v>
      </c>
      <c r="AE65">
        <f>W65*60*24</f>
        <v>40.000000000000014</v>
      </c>
      <c r="AF65">
        <f>AE65/60</f>
        <v>0.6666666666666669</v>
      </c>
      <c r="AG65">
        <f>AE65/60</f>
        <v>0.6666666666666669</v>
      </c>
      <c r="AH65">
        <f>L65-K65</f>
        <v>0</v>
      </c>
      <c r="AI65">
        <f>AH65*24*60</f>
        <v>0</v>
      </c>
      <c r="AJ65">
        <f>75728*X65</f>
        <v>75728</v>
      </c>
    </row>
    <row r="66" xml:space="preserve">
      <c r="A66">
        <v>420108</v>
      </c>
      <c r="B66" t="str">
        <v>SOLICITUD</v>
      </c>
      <c r="C66" t="str">
        <v>CERRADO</v>
      </c>
      <c r="D66" t="str">
        <v>LINEAL DE CAJAS</v>
      </c>
      <c r="E66" t="str">
        <v>MANTENIMIENTO</v>
      </c>
      <c r="F66" t="str">
        <v>MANTENIMIENTO</v>
      </c>
      <c r="G66" t="str">
        <v>MANTENIMIENTO</v>
      </c>
      <c r="H66"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Dia.</v>
      </c>
      <c r="I66"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Dia.</v>
      </c>
      <c r="J66" t="str">
        <v>Se realiza búsqueda de equipos según listado; se realiza mantenimiento de pantallas; cpu y teléfonos cisco; según requerimientos soporte remoto; se envían formatos de cada equipo a fabiola diaz para dar termino a la actividad. Actividad realizada martes 30 de Enero todo el día; Miercoles 31 de Enero de 8 a 12 y Jueves 2 a 17</v>
      </c>
      <c r="K66">
        <v>45321</v>
      </c>
      <c r="L66">
        <v>45321</v>
      </c>
      <c r="M66">
        <v>45321</v>
      </c>
      <c r="N66" t="str">
        <f>TEXT(M66, "DDDD")</f>
        <v>martes</v>
      </c>
      <c r="O66" t="str" xml:space="preserve">
        <v xml:space="preserve">M195 METRO SANTA LUCIA_x000d_
_x000d_
</v>
      </c>
      <c r="P66" t="str">
        <v>NEIVA</v>
      </c>
      <c r="Q66" t="str">
        <f>IF(ISBLANK(P66),"0",(VLOOKUP(P66,REGION,2,FALSE)))</f>
        <v>OCCIDENTE</v>
      </c>
      <c r="R66" t="str">
        <v>CARLOS HERNAN BARRETO LOPEZ</v>
      </c>
      <c r="S66">
        <f>IF(ISBLANK(R66),"0", VLOOKUP(R66,PERSONAL,2,FALSE))</f>
        <v>1010165612</v>
      </c>
      <c r="T66" t="str">
        <v>DIRECTO</v>
      </c>
      <c r="U66">
        <v>0.3333333333333333</v>
      </c>
      <c r="V66">
        <v>0.7083333333333334</v>
      </c>
      <c r="W66">
        <f>V66-U66</f>
        <v>0.37500000000000006</v>
      </c>
      <c r="X66" t="str">
        <v>2;5</v>
      </c>
      <c r="Y66">
        <f>NETWORKDAYS(K66,M66)</f>
        <v>1</v>
      </c>
      <c r="Z66" t="str">
        <f>IF(Y66&lt;=2,"CUMPLE","NO CUMPLE")</f>
        <v>CUMPLE</v>
      </c>
      <c r="AA66" t="str">
        <v xml:space="preserve">FRESH </v>
      </c>
      <c r="AC66" t="str">
        <f>TEXT(M66,"mmmm")</f>
        <v>enero</v>
      </c>
      <c r="AD66" t="str">
        <f>TEXT(M66,"yyyy")</f>
        <v>yyyy</v>
      </c>
      <c r="AE66">
        <f>W66*60*24</f>
        <v>540.0000000000001</v>
      </c>
      <c r="AF66">
        <f>AE66/60</f>
        <v>9.000000000000002</v>
      </c>
      <c r="AG66">
        <f>AE66/60</f>
        <v>9.000000000000002</v>
      </c>
      <c r="AH66">
        <f>L66-K66</f>
        <v>0</v>
      </c>
      <c r="AI66">
        <f>AH66*24*60</f>
        <v>0</v>
      </c>
      <c r="AJ66" t="e">
        <f>75728*X66</f>
        <v>#VALUE!</v>
      </c>
    </row>
    <row r="67" xml:space="preserve">
      <c r="A67">
        <v>430454</v>
      </c>
      <c r="B67" t="str">
        <v>SOLICITUD</v>
      </c>
      <c r="C67" t="str">
        <v>CERRADO</v>
      </c>
      <c r="D67" t="str">
        <v>CARNES</v>
      </c>
      <c r="E67" t="str">
        <v>BALANZA</v>
      </c>
      <c r="F67" t="str">
        <v>COLGANTE</v>
      </c>
      <c r="G67" t="str">
        <v>METTLER</v>
      </c>
      <c r="H67" t="str">
        <v>Buenas tardes. por favor me colaboran con la autorización de este ticket para que el técnico de isit realice instalación de la balanza colgante de carnes la cual ya llego de gartantia. Serial: C329514836</v>
      </c>
      <c r="I67" t="str">
        <v>Buenas tardes. por favor me colaboran con la autorización de este ticket para que el técnico de isit realice instalación de la balanza colgante de carnes la cual ya llego de gartantia. Serial: C329514836</v>
      </c>
      <c r="J67" t="str">
        <v>Se llega a sitio y se procede con validaciones de ingreso. Se establece contacto con el usuario y la balanza. Recibimos la balanza en el laboratorio de sistemas y procedemos con el desembalaje de la misma. Encontramos partes excepto tornillos que ajustan la base de donde vá la bandeja de la balanza. Procedemos conel armado y a traslar la balanza hasta venta asistida para proceder a colgarla. Colocamos cable de red y cable de poder. Colgamos la balanza y para proceder a configurarla tomamos la parte de la otra balanza. Configuramos parámetros de red y le comunicamos a Soporte Remoto para que haga carga de parámetros y cargue fulll de la misma. Procedemos a realizar pruebas y la balanza aveces no imprime y cuando imprime arroja cinco tiquetes en blanco. Se procede a realizar reset de la misma y aproceder con la configuración nuevamente con Soporte Remoto. Se procede a realizar calibración de sensores de la misma y realizar evidencia a través de videollamada con Edwin Bolaños. La balanza presenta la misma falla. Soporte Remoto indica se generará otro ticket con el ánimo de realizar validaciones centralizadas para el respectivo cambio de la balanza. Se finaliza la actividad y se procede con el cierre del ticket.</v>
      </c>
      <c r="K67">
        <v>45323</v>
      </c>
      <c r="L67">
        <v>45323</v>
      </c>
      <c r="M67">
        <v>45323</v>
      </c>
      <c r="N67" t="str">
        <f>TEXT(M67, "DDDD")</f>
        <v>jueves</v>
      </c>
      <c r="O67" t="str" xml:space="preserve">
        <v xml:space="preserve">M179 METRO PITALITO_x000d_
_x000d_
</v>
      </c>
      <c r="P67" t="str">
        <v>PITALITO</v>
      </c>
      <c r="Q67" t="str">
        <f>IF(ISBLANK(P67),"0",(VLOOKUP(P67,REGION,2,FALSE)))</f>
        <v>OCCIDENTE</v>
      </c>
      <c r="R67" t="str">
        <v>EMERSON PALACIOS MARTINEZ</v>
      </c>
      <c r="S67">
        <f>IF(ISBLANK(R67),"0", VLOOKUP(R67,PERSONAL,2,FALSE))</f>
        <v>13723524</v>
      </c>
      <c r="T67" t="str">
        <v>ALIADO</v>
      </c>
      <c r="U67">
        <v>0.3333333333333333</v>
      </c>
      <c r="V67">
        <v>0.5</v>
      </c>
      <c r="W67">
        <f>V67-U67</f>
        <v>0.16666666666666669</v>
      </c>
      <c r="X67">
        <v>2</v>
      </c>
      <c r="Y67">
        <f>NETWORKDAYS(K67,M67)</f>
        <v>1</v>
      </c>
      <c r="Z67" t="str">
        <f>IF(Y67&lt;=2,"CUMPLE","NO CUMPLE")</f>
        <v>CUMPLE</v>
      </c>
      <c r="AA67" t="str">
        <v>Servicio atendido el 31; no se facturó en enero. FRESH</v>
      </c>
      <c r="AC67" t="str">
        <f>TEXT(M67,"mmmm")</f>
        <v>febrero</v>
      </c>
      <c r="AD67" t="str">
        <f>TEXT(M67,"yyyy")</f>
        <v>yyyy</v>
      </c>
      <c r="AE67">
        <f>W67*60*24</f>
        <v>240.00000000000006</v>
      </c>
      <c r="AF67">
        <f>AE67/60</f>
        <v>4.000000000000001</v>
      </c>
      <c r="AG67">
        <f>AE67/60</f>
        <v>4.000000000000001</v>
      </c>
      <c r="AH67">
        <f>L67-K67</f>
        <v>0</v>
      </c>
      <c r="AI67">
        <f>AH67*24*60</f>
        <v>0</v>
      </c>
      <c r="AJ67">
        <f>75728*X67</f>
        <v>151456</v>
      </c>
    </row>
    <row r="68" xml:space="preserve">
      <c r="A68">
        <v>433963</v>
      </c>
      <c r="B68" t="str">
        <v>SOLICITUD</v>
      </c>
      <c r="C68" t="str">
        <v>CERRADO</v>
      </c>
      <c r="D68" t="str">
        <v>CARNES</v>
      </c>
      <c r="E68" t="str">
        <v>BALANZA</v>
      </c>
      <c r="F68" t="str">
        <v>BALANZA</v>
      </c>
      <c r="G68" t="str">
        <v>METTLER</v>
      </c>
      <c r="H68" t="str" xml:space="preserve">
        <v xml:space="preserve">Balanza de carnes imprime en la etiqueta solo la mitad de la informacion._x000d_
Área donde su ubica la balanza_x000d_
_x000d_
Carnes</v>
      </c>
      <c r="I68" t="str" xml:space="preserve">
        <v xml:space="preserve">Balanza de carnes imprime en la etiqueta solo la mitad de la informacion._x000d_
Área donde su ubica la balanza_x000d_
_x000d_
Carnes</v>
      </c>
      <c r="J68" t="str">
        <v xml:space="preserve">Balanza de carnes imprime en la etiqueta solo la mitad de la informacion.  Se realiza mantenimineto; limpieza a la impresora de la bazcula; por medio de alcohol isopropilico y algodón al cabezal de impresion. Se realizan impresiones mejorando considerablemente la calidad de impresión; sin zonas faltantes ni mal impresas. </v>
      </c>
      <c r="K68">
        <v>45323</v>
      </c>
      <c r="L68">
        <v>45323</v>
      </c>
      <c r="M68">
        <v>45323</v>
      </c>
      <c r="N68" t="str">
        <f>TEXT(M68, "DDDD")</f>
        <v>jueves</v>
      </c>
      <c r="O68" t="str" xml:space="preserve">
        <v xml:space="preserve">M183 METRO SAN GIL_x000d_
_x000d_
</v>
      </c>
      <c r="P68" t="str">
        <v>SAN GIL</v>
      </c>
      <c r="Q68" t="str">
        <f>IF(ISBLANK(P68),"0",(VLOOKUP(P68,REGION,2,FALSE)))</f>
        <v>ORIENTE</v>
      </c>
      <c r="R68" t="str">
        <v xml:space="preserve">MICHELL RHOMANDT AMADO </v>
      </c>
      <c r="S68" t="e">
        <f>IF(ISBLANK(R68),"0", VLOOKUP(R68,PERSONAL,2,FALSE))</f>
        <v>#N/A</v>
      </c>
      <c r="T68" t="str">
        <v>ALIADO</v>
      </c>
      <c r="U68">
        <v>0.5833333333333334</v>
      </c>
      <c r="V68">
        <v>0.6875</v>
      </c>
      <c r="W68">
        <f>V68-U68</f>
        <v>0.10416666666666663</v>
      </c>
      <c r="X68">
        <v>2</v>
      </c>
      <c r="Y68">
        <f>NETWORKDAYS(K68,M68)</f>
        <v>1</v>
      </c>
      <c r="Z68" t="str">
        <f>IF(Y68&lt;=2,"CUMPLE","NO CUMPLE")</f>
        <v>CUMPLE</v>
      </c>
      <c r="AA68" t="str">
        <v>Servicio atendido el 31; no se facturó en enero. FRESH</v>
      </c>
      <c r="AC68" t="str">
        <f>TEXT(M68,"mmmm")</f>
        <v>febrero</v>
      </c>
      <c r="AD68" t="str">
        <f>TEXT(M68,"yyyy")</f>
        <v>yyyy</v>
      </c>
      <c r="AE68">
        <f>W68*60*24</f>
        <v>149.99999999999994</v>
      </c>
      <c r="AF68">
        <f>AE68/60</f>
        <v>2.499999999999999</v>
      </c>
      <c r="AG68">
        <f>AE68/60</f>
        <v>2.499999999999999</v>
      </c>
      <c r="AH68">
        <f>L68-K68</f>
        <v>0</v>
      </c>
      <c r="AI68">
        <f>AH68*24*60</f>
        <v>0</v>
      </c>
      <c r="AJ68">
        <f>75728*X68</f>
        <v>151456</v>
      </c>
    </row>
    <row r="69" xml:space="preserve">
      <c r="A69">
        <v>413473</v>
      </c>
      <c r="B69" t="str">
        <v>SOLICITUD</v>
      </c>
      <c r="C69" t="str">
        <v>CERRADO</v>
      </c>
      <c r="D69" t="str">
        <v>RECIBO</v>
      </c>
      <c r="E69" t="str">
        <v>PUNTO DE RED</v>
      </c>
      <c r="F69" t="str">
        <v>PUNTO DE RED</v>
      </c>
      <c r="G69" t="str">
        <v>PUNTO DE RED</v>
      </c>
      <c r="H69" t="str">
        <v>los puntos de red de la oficina de recibo de ambos equipos e impresora laser se encuentran deteriorados y averiados por el momentos no tenemos en funcionamiento los equipos y la impresora</v>
      </c>
      <c r="I69" t="str">
        <v>los puntos de red de la oficina de recibo de ambos equipos e impresora laser se encuentran deteriorados y averiados por el momentos no tenemos en funcionamiento los equipos y la impresora</v>
      </c>
      <c r="J69" t="str">
        <v>S e realiza reparación puntos de red ubicados en área de recibo; inicialmente se visita punto de red para verificar condiciones; se procede a  comprar los elementos necesarios para la reparación; se entrega puntos funcionales a usuarios. Atendido el 1/02/2024 por CARLOS HERNAN BARRETO</v>
      </c>
      <c r="K69">
        <v>45323</v>
      </c>
      <c r="L69">
        <v>45323</v>
      </c>
      <c r="M69">
        <v>45323</v>
      </c>
      <c r="N69" t="str">
        <f>TEXT(M69, "DDDD")</f>
        <v>jueves</v>
      </c>
      <c r="O69" t="str" xml:space="preserve">
        <v xml:space="preserve">M038 METRO NEIVA CENTRO DE CONVENCIONES_x000d_
_x000d_
</v>
      </c>
      <c r="P69" t="str">
        <v>NEIVA</v>
      </c>
      <c r="Q69" t="str">
        <f>IF(ISBLANK(P69),"0",(VLOOKUP(P69,REGION,2,FALSE)))</f>
        <v>OCCIDENTE</v>
      </c>
      <c r="R69" t="str">
        <v>CARLOS HERNAN BARRETO LOPEZ</v>
      </c>
      <c r="S69">
        <f>IF(ISBLANK(R69),"0", VLOOKUP(R69,PERSONAL,2,FALSE))</f>
        <v>1010165612</v>
      </c>
      <c r="T69" t="str">
        <v>DIRECTO</v>
      </c>
      <c r="U69">
        <v>0.3333333333333333</v>
      </c>
      <c r="V69">
        <v>0.4791666666666667</v>
      </c>
      <c r="W69">
        <f>V69-U69</f>
        <v>0.14583333333333337</v>
      </c>
      <c r="X69">
        <v>2</v>
      </c>
      <c r="Y69">
        <f>NETWORKDAYS(K69,M69)</f>
        <v>1</v>
      </c>
      <c r="Z69" t="str">
        <f>IF(Y69&lt;=2,"CUMPLE","NO CUMPLE")</f>
        <v>CUMPLE</v>
      </c>
      <c r="AA69" t="str">
        <v xml:space="preserve">FRESH </v>
      </c>
      <c r="AC69" t="str">
        <f>TEXT(M69,"mmmm")</f>
        <v>febrero</v>
      </c>
      <c r="AD69" t="str">
        <f>TEXT(M69,"yyyy")</f>
        <v>yyyy</v>
      </c>
      <c r="AE69">
        <f>W69*60*24</f>
        <v>210.00000000000006</v>
      </c>
      <c r="AF69">
        <f>AE69/60</f>
        <v>3.500000000000001</v>
      </c>
      <c r="AG69">
        <f>AE69/60</f>
        <v>3.500000000000001</v>
      </c>
      <c r="AH69">
        <f>L69-K69</f>
        <v>0</v>
      </c>
      <c r="AI69">
        <f>AH69*24*60</f>
        <v>0</v>
      </c>
      <c r="AJ69">
        <f>75728*X69</f>
        <v>151456</v>
      </c>
    </row>
    <row r="70" xml:space="preserve">
      <c r="A70">
        <v>11</v>
      </c>
      <c r="B70" t="str">
        <v>SOLICITUD</v>
      </c>
      <c r="C70" t="str">
        <v>CERRADO</v>
      </c>
      <c r="D70" t="str">
        <v>LINEAL DE CAJAS</v>
      </c>
      <c r="E70" t="str">
        <v>MANTENIMIENTO</v>
      </c>
      <c r="F70" t="str">
        <v>MANTENIMIENTO</v>
      </c>
      <c r="G70" t="str">
        <v>MANTENIMIENTO</v>
      </c>
      <c r="H70"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Dia.</v>
      </c>
      <c r="I70"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Dia.</v>
      </c>
      <c r="J70" t="str">
        <v>Se realiza búsqueda de equipos según listado; se realiza mantenimiento de pantallas; cpu y teléfonos cisco; según requerimientos soporte remoto; se envían formatos de cada equipo a fabiola diaz para dar termino a la actividad. Actividad realizada martes 30 de Enero todo el día; Miercoles 31 de Enero de 8 a 12 y Jueves 2 a 17</v>
      </c>
      <c r="K70">
        <v>45323</v>
      </c>
      <c r="L70">
        <v>45323</v>
      </c>
      <c r="M70">
        <v>45323</v>
      </c>
      <c r="N70" t="str">
        <f>TEXT(M70, "DDDD")</f>
        <v>jueves</v>
      </c>
      <c r="O70" t="str" xml:space="preserve">
        <v xml:space="preserve">M195 METRO SANTA LUCIA_x000d_
_x000d_
</v>
      </c>
      <c r="P70" t="str">
        <v>NEIVA</v>
      </c>
      <c r="Q70" t="str">
        <f>IF(ISBLANK(P70),"0",(VLOOKUP(P70,REGION,2,FALSE)))</f>
        <v>OCCIDENTE</v>
      </c>
      <c r="R70" t="str">
        <v>CARLOS HERNAN BARRETO LOPEZ</v>
      </c>
      <c r="S70">
        <f>IF(ISBLANK(R70),"0", VLOOKUP(R70,PERSONAL,2,FALSE))</f>
        <v>1010165612</v>
      </c>
      <c r="T70" t="str">
        <v>DIRECTO</v>
      </c>
      <c r="U70">
        <v>0.3333333333333333</v>
      </c>
      <c r="V70">
        <v>0.7083333333333334</v>
      </c>
      <c r="W70">
        <f>V70-U70</f>
        <v>0.37500000000000006</v>
      </c>
      <c r="X70" t="str">
        <v>2;5</v>
      </c>
      <c r="Y70">
        <f>NETWORKDAYS(K70,M70)</f>
        <v>1</v>
      </c>
      <c r="Z70" t="str">
        <f>IF(Y70&lt;=2,"CUMPLE","NO CUMPLE")</f>
        <v>CUMPLE</v>
      </c>
      <c r="AC70" t="str">
        <f>TEXT(M70,"mmmm")</f>
        <v>febrero</v>
      </c>
      <c r="AD70" t="str">
        <f>TEXT(M70,"yyyy")</f>
        <v>yyyy</v>
      </c>
      <c r="AE70">
        <f>W70*60*24</f>
        <v>540.0000000000001</v>
      </c>
      <c r="AF70">
        <f>AE70/60</f>
        <v>9.000000000000002</v>
      </c>
      <c r="AG70">
        <f>AE70/60</f>
        <v>9.000000000000002</v>
      </c>
      <c r="AH70">
        <f>L70-K70</f>
        <v>0</v>
      </c>
      <c r="AI70">
        <f>AH70*24*60</f>
        <v>0</v>
      </c>
      <c r="AJ70" t="e">
        <f>75728*X70</f>
        <v>#VALUE!</v>
      </c>
    </row>
    <row r="71" xml:space="preserve">
      <c r="A71">
        <v>437034</v>
      </c>
      <c r="B71" t="str">
        <v>SOLICITUD</v>
      </c>
      <c r="C71" t="str">
        <v>CERRADO</v>
      </c>
      <c r="D71" t="str">
        <v>CARNES</v>
      </c>
      <c r="E71" t="str">
        <v>BALANZA</v>
      </c>
      <c r="F71" t="str">
        <v>COLGANTE</v>
      </c>
      <c r="G71" t="str">
        <v>METTLER</v>
      </c>
      <c r="H71" t="str">
        <v>Buenas tardes. Jefe Miguel por favor me colabora con la autorización de este ticket para que el técnico de isit visite la tienda y se realice la validación de la balanza enviada por garantía de carnes en conjunto de Carla Kunstmann y el técnico de Redsis Colombia.</v>
      </c>
      <c r="I71" t="str">
        <v>Buenas tardes. Jefe Miguel por favor me colabora con la autorización de este ticket para que el técnico de isit visite la tienda y se realice la validación de la balanza enviada por garantía de carnes en conjunto de Carla Kunstmann y el técnico de Redsis Colombia.</v>
      </c>
      <c r="J71" t="str">
        <v xml:space="preserve">Se llega a sitio y se procede con validaciones de ingreso. Se establece contacto con la srta Carla Kunstmann vía teams y video conferencia. Se ejecutan pruebas de papel; pruebas de impresión; pruebas de calibración con la balanza y en reunión con técnicos y especialistas. Las prueba no salen a normalidad y se establece cambio del sistema de impresión de la balanza; se nota mal acomodo de la correa de bus de datos de los sensortes de calibración; se baja la balanza nuevamente. Procedemos a trasladarla hasta el laboratorio de sistemas y se deja embalada y con un rollo de tickets que se utiliza en trienda. Se finaliza la actividad establecida y se procede con el cierre del ticket. </v>
      </c>
      <c r="K71">
        <v>45324</v>
      </c>
      <c r="L71">
        <v>45324</v>
      </c>
      <c r="M71">
        <v>45324</v>
      </c>
      <c r="N71" t="str">
        <f>TEXT(M71, "DDDD")</f>
        <v>viernes</v>
      </c>
      <c r="O71" t="str" xml:space="preserve">
        <v xml:space="preserve">M179 METRO PITALITO_x000d_
_x000d_
</v>
      </c>
      <c r="P71" t="str">
        <v>PITALITO</v>
      </c>
      <c r="Q71" t="str">
        <f>IF(ISBLANK(P71),"0",(VLOOKUP(P71,REGION,2,FALSE)))</f>
        <v>OCCIDENTE</v>
      </c>
      <c r="R71" t="str">
        <v>EMERSON PALACIOS MARTINEZ</v>
      </c>
      <c r="S71">
        <f>IF(ISBLANK(R71),"0", VLOOKUP(R71,PERSONAL,2,FALSE))</f>
        <v>13723524</v>
      </c>
      <c r="T71" t="str">
        <v>ALIADO</v>
      </c>
      <c r="U71">
        <v>0.3333333333333333</v>
      </c>
      <c r="V71">
        <v>0.5</v>
      </c>
      <c r="W71">
        <f>V71-U71</f>
        <v>0.16666666666666669</v>
      </c>
      <c r="X71">
        <v>2</v>
      </c>
      <c r="Y71">
        <f>NETWORKDAYS(K71,M71)</f>
        <v>1</v>
      </c>
      <c r="Z71" t="str">
        <f>IF(Y71&lt;=2,"CUMPLE","NO CUMPLE")</f>
        <v>CUMPLE</v>
      </c>
      <c r="AA71" t="str">
        <v xml:space="preserve">FRESH </v>
      </c>
      <c r="AC71" t="str">
        <f>TEXT(M71,"mmmm")</f>
        <v>febrero</v>
      </c>
      <c r="AD71" t="str">
        <f>TEXT(M71,"yyyy")</f>
        <v>yyyy</v>
      </c>
      <c r="AE71">
        <f>W71*60*24</f>
        <v>240.00000000000006</v>
      </c>
      <c r="AF71">
        <f>AE71/60</f>
        <v>4.000000000000001</v>
      </c>
      <c r="AG71">
        <f>AE71/60</f>
        <v>4.000000000000001</v>
      </c>
      <c r="AH71">
        <f>L71-K71</f>
        <v>0</v>
      </c>
      <c r="AI71">
        <f>AH71*24*60</f>
        <v>0</v>
      </c>
      <c r="AJ71">
        <f>75728*X71</f>
        <v>151456</v>
      </c>
    </row>
    <row r="72" xml:space="preserve">
      <c r="A72">
        <v>439173</v>
      </c>
      <c r="B72" t="str">
        <v>SOLICITUD</v>
      </c>
      <c r="C72" t="str">
        <v>CERRADO</v>
      </c>
      <c r="D72" t="str">
        <v>CARNES</v>
      </c>
      <c r="E72" t="str">
        <v>BALANZA</v>
      </c>
      <c r="F72" t="str">
        <v>COLGANTE</v>
      </c>
      <c r="G72" t="str">
        <v>METTLER</v>
      </c>
      <c r="H72" t="str" xml:space="preserve">
        <v xml:space="preserve">Buenas tardes solicito de su colaboración para el cambio de cabezal de la balanza ya que se le realizo limpieza y esto nos esta causando molesta a los clientes_x000d_
Área en donde se encuentra la Balanza_x000d_
_x000d_
sección de carnes</v>
      </c>
      <c r="I72" t="str" xml:space="preserve">
        <v xml:space="preserve">Buenas tardes solicito de su colaboración para el cambio de cabezal de la balanza ya que se le realizo limpieza y esto nos esta causando molesta a los clientes_x000d_
Área en donde se encuentra la Balanza_x000d_
_x000d_
sección de carnes</v>
      </c>
      <c r="J72" t="str">
        <v>" me reporto en sitio y me presento con el jefe de zona quién me permite los elementos de gorro para entrar a la zona de carnes e inicio a verificar el sensor con una impresión y se observa una calidad no optima para la lectura en las cajas realizo la prueba en el lineal de caja y no reconoce el código se le informa que debe solicitar la pieza ya que con la resolucion mas alta esta no reconoce en caja se identifica la balanza con el serial S/N C15121212239   terminada la verificación Y se procede a llenar documentación con las evidencias se informa a la compañera Katerine y al Ing. Harold que me retiro del sitio "</v>
      </c>
      <c r="K72">
        <v>45328</v>
      </c>
      <c r="L72">
        <v>45328</v>
      </c>
      <c r="M72">
        <v>45328</v>
      </c>
      <c r="N72" t="str">
        <f>TEXT(M72, "DDDD")</f>
        <v>martes</v>
      </c>
      <c r="O72" t="str" xml:space="preserve">
        <v xml:space="preserve">J036 JUMBO POPAYAN CAMPANARIO_x000d_
_x000d_
</v>
      </c>
      <c r="P72" t="str">
        <v>POPAYAN</v>
      </c>
      <c r="Q72" t="str">
        <f>IF(ISBLANK(P72),"0",(VLOOKUP(P72,REGION,2,FALSE)))</f>
        <v>OCCIDENTE</v>
      </c>
      <c r="R72" t="str">
        <v>DANIEL FERNANDO PAREDES ARTEAGA</v>
      </c>
      <c r="S72">
        <f>IF(ISBLANK(R72),"0", VLOOKUP(R72,PERSONAL,2,FALSE))</f>
        <v>10301691</v>
      </c>
      <c r="T72" t="str">
        <v>DIRECTO</v>
      </c>
      <c r="U72">
        <v>0.3784722222222222</v>
      </c>
      <c r="V72">
        <v>0.4166666666666667</v>
      </c>
      <c r="W72">
        <f>V72-U72</f>
        <v>0.038194444444444475</v>
      </c>
      <c r="X72">
        <v>1</v>
      </c>
      <c r="Y72">
        <f>NETWORKDAYS(K72,M72)</f>
        <v>1</v>
      </c>
      <c r="Z72" t="str">
        <f>IF(Y72&lt;=2,"CUMPLE","NO CUMPLE")</f>
        <v>CUMPLE</v>
      </c>
      <c r="AC72" t="str">
        <f>TEXT(M72,"mmmm")</f>
        <v>febrero</v>
      </c>
      <c r="AD72" t="str">
        <f>TEXT(M72,"yyyy")</f>
        <v>yyyy</v>
      </c>
      <c r="AE72">
        <f>W72*60*24</f>
        <v>55.00000000000005</v>
      </c>
      <c r="AF72">
        <f>AE72/60</f>
        <v>0.9166666666666675</v>
      </c>
      <c r="AG72">
        <f>AE72/60</f>
        <v>0.9166666666666675</v>
      </c>
      <c r="AH72">
        <f>L72-K72</f>
        <v>0</v>
      </c>
      <c r="AI72">
        <f>AH72*24*60</f>
        <v>0</v>
      </c>
      <c r="AJ72">
        <f>75728*X72</f>
        <v>75728</v>
      </c>
    </row>
    <row r="73" xml:space="preserve">
      <c r="A73">
        <v>438761</v>
      </c>
      <c r="B73" t="str">
        <v>SOLICITUD</v>
      </c>
      <c r="C73" t="str">
        <v>CERRADO</v>
      </c>
      <c r="D73" t="str">
        <v>LINEAL DE CAJAS</v>
      </c>
      <c r="E73" t="str">
        <v>REVISIÓN TÉCNICA</v>
      </c>
      <c r="F73" t="str">
        <v>REVISIÓN TÉCNICA</v>
      </c>
      <c r="G73" t="str">
        <v>REVISIÓN TÉCNICA</v>
      </c>
      <c r="H73" t="str" xml:space="preserve">
        <v xml:space="preserve">Se solicita revisión técnica; posterior a trabajos de cableado; para la instalación de 1 POS adicional en la línea de cajas. Se adjunta archivo con actividades a ejecutar._x000d_
numero de caja pos_x000d_
_x000d_
NA</v>
      </c>
      <c r="I73" t="str" xml:space="preserve">
        <v xml:space="preserve">Se solicita revisión técnica; posterior a trabajos de cableado; para la instalación de 1 POS adicional en la línea de cajas. Se adjunta archivo con actividades a ejecutar._x000d_
numero de caja pos_x000d_
_x000d_
NA</v>
      </c>
      <c r="J73" t="str">
        <v>"Se revisa físicamente los puntos de red de la nueva caja ; los cuales quedaron correctamente instalados; además se realizan pruebas con dos equipos de computo y los dos reconocen los puntos de red mostrando que hay conexión. Se confirma que las tomas eléctricas ; tanto reguladas como comercial están en buen funcionamiento .  VISITA REALIZADA EL 6 DE FEBRERO DE 2024; SE ADJUNTA INFORME. "</v>
      </c>
      <c r="K73">
        <v>45328</v>
      </c>
      <c r="L73">
        <v>45328</v>
      </c>
      <c r="M73">
        <v>45328</v>
      </c>
      <c r="N73" t="str">
        <f>TEXT(M73, "DDDD")</f>
        <v>martes</v>
      </c>
      <c r="O73" t="str" xml:space="preserve">
        <v xml:space="preserve">M183 METRO SAN GIL_x000d_
_x000d_
</v>
      </c>
      <c r="P73" t="str">
        <v>SAN GIL</v>
      </c>
      <c r="Q73" t="str">
        <f>IF(ISBLANK(P73),"0",(VLOOKUP(P73,REGION,2,FALSE)))</f>
        <v>ORIENTE</v>
      </c>
      <c r="R73" t="str">
        <v>HENRY ALEJANDRO NIÑO CENTENO</v>
      </c>
      <c r="S73" t="e">
        <f>IF(ISBLANK(R73),"0", VLOOKUP(R73,PERSONAL,2,FALSE))</f>
        <v>#N/A</v>
      </c>
      <c r="T73" t="str">
        <v>DIRECTO</v>
      </c>
      <c r="U73">
        <v>0.25</v>
      </c>
      <c r="V73">
        <v>0.3125</v>
      </c>
      <c r="W73">
        <f>V73-U73</f>
        <v>0.0625</v>
      </c>
      <c r="X73">
        <v>1</v>
      </c>
      <c r="Y73">
        <f>NETWORKDAYS(K73,M73)</f>
        <v>1</v>
      </c>
      <c r="Z73" t="str">
        <f>IF(Y73&lt;=2,"CUMPLE","NO CUMPLE")</f>
        <v>CUMPLE</v>
      </c>
      <c r="AC73" t="str">
        <f>TEXT(M73,"mmmm")</f>
        <v>febrero</v>
      </c>
      <c r="AD73" t="str">
        <f>TEXT(M73,"yyyy")</f>
        <v>yyyy</v>
      </c>
      <c r="AE73">
        <f>W73*60*24</f>
        <v>90</v>
      </c>
      <c r="AF73">
        <f>AE73/60</f>
        <v>1.5</v>
      </c>
      <c r="AG73">
        <f>AE73/60</f>
        <v>1.5</v>
      </c>
      <c r="AH73">
        <f>L73-K73</f>
        <v>0</v>
      </c>
      <c r="AI73">
        <f>AH73*24*60</f>
        <v>0</v>
      </c>
      <c r="AJ73">
        <f>75728*X73</f>
        <v>75728</v>
      </c>
    </row>
    <row r="74" xml:space="preserve">
      <c r="A74">
        <v>443082</v>
      </c>
      <c r="B74" t="str">
        <v>SOLICITUD</v>
      </c>
      <c r="C74" t="str">
        <v>CERRADO</v>
      </c>
      <c r="D74" t="str">
        <v>LINEAL DE CAJAS</v>
      </c>
      <c r="E74" t="str">
        <v>POS</v>
      </c>
      <c r="F74" t="str">
        <v>IMPRESORA</v>
      </c>
      <c r="G74" t="str">
        <v>EPSON</v>
      </c>
      <c r="H74" t="str">
        <v>buenos días la pos numero 6 me sale chequear impresora; ya revise la conexión y cambie de impresora con otra pos y continua igual agradezco por favor me puedan colaborar</v>
      </c>
      <c r="I74" t="str">
        <v>buenos días la pos numero 6 me sale chequear impresora; ya revise la conexión y cambie de impresora con otra pos y continua igual agradezco por favor me puedan colaborar</v>
      </c>
      <c r="J74" t="str">
        <v xml:space="preserve"> "Se revisa impresora ya que en la POS dice "checar impresora"; impidiendo imprimir; por ello se realiza las desconexiones y no funciona; se prueba ca ble en pc y la POS se encuentra bien; tanto como el cable. Por ello se limpia Puerto USB de la POS e igualmente del cable de USB; se apaga POS ; se conecta cable;; se enciende con el cable ya conectado y funciona perfectamente; se realizan pruebas con jefe de lineal de cajas Claudia; operativa. Visita realizada el 6 de Febrero de 2024. "</v>
      </c>
      <c r="K74">
        <v>45328</v>
      </c>
      <c r="L74">
        <v>45328</v>
      </c>
      <c r="M74">
        <v>45328</v>
      </c>
      <c r="N74" t="str">
        <f>TEXT(M74, "DDDD")</f>
        <v>martes</v>
      </c>
      <c r="O74" t="str" xml:space="preserve">
        <v xml:space="preserve">M183 METRO SAN GIL_x000d_
_x000d_
</v>
      </c>
      <c r="P74" t="str">
        <v>SAN GIL</v>
      </c>
      <c r="Q74" t="str">
        <f>IF(ISBLANK(P74),"0",(VLOOKUP(P74,REGION,2,FALSE)))</f>
        <v>ORIENTE</v>
      </c>
      <c r="R74" t="str">
        <v>HENRY ALEJANDRO NIÑO CENTENO</v>
      </c>
      <c r="S74" t="e">
        <f>IF(ISBLANK(R74),"0", VLOOKUP(R74,PERSONAL,2,FALSE))</f>
        <v>#N/A</v>
      </c>
      <c r="T74" t="str">
        <v>DIRECTO</v>
      </c>
      <c r="U74">
        <v>0.3125</v>
      </c>
      <c r="V74">
        <v>0.4166666666666667</v>
      </c>
      <c r="W74">
        <f>V74-U74</f>
        <v>0.10416666666666669</v>
      </c>
      <c r="X74">
        <v>2</v>
      </c>
      <c r="Y74">
        <f>NETWORKDAYS(K74,M74)</f>
        <v>1</v>
      </c>
      <c r="Z74" t="str">
        <f>IF(Y74&lt;=2,"CUMPLE","NO CUMPLE")</f>
        <v>CUMPLE</v>
      </c>
      <c r="AC74" t="str">
        <f>TEXT(M74,"mmmm")</f>
        <v>febrero</v>
      </c>
      <c r="AD74" t="str">
        <f>TEXT(M74,"yyyy")</f>
        <v>yyyy</v>
      </c>
      <c r="AE74">
        <f>W74*60*24</f>
        <v>150.00000000000003</v>
      </c>
      <c r="AF74">
        <f>AE74/60</f>
        <v>2.5000000000000004</v>
      </c>
      <c r="AG74">
        <f>AE74/60</f>
        <v>2.5000000000000004</v>
      </c>
      <c r="AH74">
        <f>L74-K74</f>
        <v>0</v>
      </c>
      <c r="AI74">
        <f>AH74*24*60</f>
        <v>0</v>
      </c>
      <c r="AJ74">
        <f>75728*X74</f>
        <v>151456</v>
      </c>
    </row>
    <row r="75" xml:space="preserve">
      <c r="A75">
        <v>442987</v>
      </c>
      <c r="B75" t="str">
        <v>INCIDENTE</v>
      </c>
      <c r="C75" t="str">
        <v>CERRADO</v>
      </c>
      <c r="D75" t="str">
        <v>LINEAL DE CAJAS</v>
      </c>
      <c r="E75" t="str">
        <v>POS</v>
      </c>
      <c r="F75" t="str">
        <v>POS</v>
      </c>
      <c r="G75" t="str">
        <v>WINCOR</v>
      </c>
      <c r="H75" t="str" xml:space="preserve">
        <v xml:space="preserve">Buenos días para que me haga el favor de revisar la pos numero 13 ya que no deja ingresar al sistema gracias_x000d_
Numero de caja_x000d_
_x000d_
13</v>
      </c>
      <c r="I75" t="str" xml:space="preserve">
        <v xml:space="preserve">Buenos días para que me haga el favor de revisar la pos numero 13 ya que no deja ingresar al sistema gracias_x000d_
Numero de caja_x000d_
_x000d_
13</v>
      </c>
      <c r="J75" t="str">
        <v xml:space="preserve">Usuario reporta falla en la pos #13 esta no carga el sistema operativo.                                                                    Me comunico con e 1.5 para validar la falla ya que le nuestro que no esta subiendo el sistema operativo por lo que se procede a realiza limpienza fisica y validar el bus de dato de conexión del disco duro por lo que se inicia realizando limpieza en la pos luego de realizar la limpieza se enciende pero esta queda pegada en cerrar gaveta por lo que se cierra pero no avanza por lo que toco reiniciarla nuevamente por lo que sube sin novedad se realiza pruebas quedando operativa y a satisfacción del cliente. </v>
      </c>
      <c r="K75">
        <v>45328</v>
      </c>
      <c r="L75">
        <v>45328</v>
      </c>
      <c r="M75">
        <v>45328</v>
      </c>
      <c r="N75" t="str">
        <f>TEXT(M75, "DDDD")</f>
        <v>martes</v>
      </c>
      <c r="O75" t="str" xml:space="preserve">
        <v xml:space="preserve">M085 METRO MONTERIA_x000d_
_x000d_
</v>
      </c>
      <c r="P75" t="str">
        <v>MONTERIA</v>
      </c>
      <c r="Q75" t="str">
        <f>IF(ISBLANK(P75),"0",(VLOOKUP(P75,REGION,2,FALSE)))</f>
        <v>COSTA</v>
      </c>
      <c r="R75" t="str">
        <v>SHARON YANETH KERGUELEN WILCHES</v>
      </c>
      <c r="S75">
        <f>IF(ISBLANK(R75),"0", VLOOKUP(R75,PERSONAL,2,FALSE))</f>
        <v>1067917448</v>
      </c>
      <c r="T75" t="str">
        <v>DIRECTO</v>
      </c>
      <c r="U75">
        <v>0.3333333333333333</v>
      </c>
      <c r="V75">
        <v>0.4375</v>
      </c>
      <c r="W75">
        <f>V75-U75</f>
        <v>0.10416666666666669</v>
      </c>
      <c r="X75">
        <v>2</v>
      </c>
      <c r="Y75">
        <f>NETWORKDAYS(K75,M75)</f>
        <v>1</v>
      </c>
      <c r="Z75" t="str">
        <f>IF(Y75&lt;=2,"CUMPLE","NO CUMPLE")</f>
        <v>CUMPLE</v>
      </c>
      <c r="AC75" t="str">
        <f>TEXT(M75,"mmmm")</f>
        <v>febrero</v>
      </c>
      <c r="AD75" t="str">
        <f>TEXT(M75,"yyyy")</f>
        <v>yyyy</v>
      </c>
      <c r="AE75">
        <f>W75*60*24</f>
        <v>150.00000000000003</v>
      </c>
      <c r="AF75">
        <f>AE75/60</f>
        <v>2.5000000000000004</v>
      </c>
      <c r="AG75">
        <f>AE75/60</f>
        <v>2.5000000000000004</v>
      </c>
      <c r="AH75">
        <f>L75-K75</f>
        <v>0</v>
      </c>
      <c r="AI75">
        <f>AH75*24*60</f>
        <v>0</v>
      </c>
      <c r="AJ75">
        <f>75728*X75</f>
        <v>151456</v>
      </c>
    </row>
    <row r="76" xml:space="preserve">
      <c r="A76">
        <v>416471</v>
      </c>
      <c r="B76" t="str">
        <v>SOLICITUD</v>
      </c>
      <c r="C76" t="str">
        <v>CERRADO</v>
      </c>
      <c r="D76" t="str">
        <v>LINEAL DE CAJAS</v>
      </c>
      <c r="E76" t="str">
        <v>BALANZA</v>
      </c>
      <c r="F76" t="str">
        <v>BALANZA</v>
      </c>
      <c r="G76" t="str">
        <v>DATALOGIC</v>
      </c>
      <c r="H76" t="str" xml:space="preserve">
        <v xml:space="preserve">Buenos días; me colaboran con la balanza de la pos #06; no este pesando; sale error conexión balanza. gracias por su colaboración._x000d_
Número de inventario_x000d_
_x000d_
023678</v>
      </c>
      <c r="I76" t="str" xml:space="preserve">
        <v xml:space="preserve">Buenos días; me colaboran con la balanza de la pos #06; no este pesando; sale error conexión balanza. gracias por su colaboración._x000d_
Número de inventario_x000d_
_x000d_
023678</v>
      </c>
      <c r="J76" t="str">
        <v xml:space="preserve">Me encuentro en sitio se procede a verificar el error de peso en la pos #6 con serial 56CD001217 que presenta intermitencia en el peso de productos; realizo el proceso de descristalizacion de voltaje desconectando la fuente de voltaje por unos 30 min;  al reconectar y encender el problema persiste entonces desconecto la balanza y la coloco en la pos #13 y la balanza de la pos # 13 en la pos #6 y realizo pruebas de peso en la dos pos por separado y la balanza ubicada en la pos #13 funciona y pesa correctamente  en cambio la balanza ubicada en la pos#6 presenta la falla  se determina que la falla es el cable de la pos #6 y se llena reporte con la con la solicitud de cable de balanza para pos #6 con serial de balanza F16M03065 se le informa al ing harold quien solicita los seriales . me retiro de sitio informando a la compañera Katerine y al ing harold </v>
      </c>
      <c r="K76">
        <v>45314</v>
      </c>
      <c r="L76">
        <v>45314</v>
      </c>
      <c r="M76">
        <v>45330</v>
      </c>
      <c r="N76" t="str">
        <f>TEXT(M76, "DDDD")</f>
        <v>jueves</v>
      </c>
      <c r="O76" t="str" xml:space="preserve">
        <v xml:space="preserve">J036 JUMBO POPAYAN CAMPANARIO_x000d_
_x000d_
</v>
      </c>
      <c r="P76" t="str">
        <v>POPAYAN</v>
      </c>
      <c r="Q76" t="str">
        <f>IF(ISBLANK(P76),"0",(VLOOKUP(P76,REGION,2,FALSE)))</f>
        <v>OCCIDENTE</v>
      </c>
      <c r="R76" t="str">
        <v>DANIEL FERNANDO PAREDES ARTEAGA</v>
      </c>
      <c r="S76">
        <f>IF(ISBLANK(R76),"0", VLOOKUP(R76,PERSONAL,2,FALSE))</f>
        <v>10301691</v>
      </c>
      <c r="T76" t="str">
        <v>DIRECTO</v>
      </c>
      <c r="U76">
        <v>0.3402777777777778</v>
      </c>
      <c r="V76">
        <v>0.4513888888888889</v>
      </c>
      <c r="W76">
        <f>V76-U76</f>
        <v>0.1111111111111111</v>
      </c>
      <c r="X76">
        <v>2</v>
      </c>
      <c r="Y76">
        <f>NETWORKDAYS(K76,M76)</f>
        <v>13</v>
      </c>
      <c r="Z76" t="str">
        <f>IF(Y76&lt;=2,"CUMPLE","NO CUMPLE")</f>
        <v>NO CUMPLE</v>
      </c>
      <c r="AC76" t="str">
        <f>TEXT(M76,"mmmm")</f>
        <v>febrero</v>
      </c>
      <c r="AD76" t="str">
        <f>TEXT(M76,"yyyy")</f>
        <v>yyyy</v>
      </c>
      <c r="AE76">
        <f>W76*60*24</f>
        <v>160</v>
      </c>
      <c r="AF76">
        <f>AE76/60</f>
        <v>2.6666666666666665</v>
      </c>
      <c r="AG76">
        <f>AE76/60</f>
        <v>2.6666666666666665</v>
      </c>
      <c r="AH76">
        <f>L76-K76</f>
        <v>0</v>
      </c>
      <c r="AI76">
        <f>AH76*24*60</f>
        <v>0</v>
      </c>
      <c r="AJ76">
        <f>75728*X76</f>
        <v>151456</v>
      </c>
    </row>
    <row r="77" xml:space="preserve">
      <c r="A77">
        <v>445816</v>
      </c>
      <c r="B77" t="str">
        <v>INCIDENTE</v>
      </c>
      <c r="C77" t="str">
        <v>CERRADO</v>
      </c>
      <c r="D77" t="str">
        <v>PANADERIA</v>
      </c>
      <c r="E77" t="str">
        <v>BALANZA</v>
      </c>
      <c r="F77" t="str">
        <v xml:space="preserve">MESA </v>
      </c>
      <c r="G77" t="str">
        <v>METTLER</v>
      </c>
      <c r="H77" t="str" xml:space="preserve">
        <v xml:space="preserve">Buen dia por favor su ayuda con la calibracion de la balanza del area de panaderia que en la visita de CVM salio con diferencia a favor del cliente. BALANZA|MESA METTLER TOLEDO BPLUS SERIAL: B932069630 NII: B123257_x000d_
Indica la ubicacion de tu balanza en la tienda_x000d_
_x000d_
PANADERIA</v>
      </c>
      <c r="I77" t="str" xml:space="preserve">
        <v xml:space="preserve">Buen dia por favor su ayuda con la calibracion de la balanza del area de panaderia que en la visita de CVM salio con diferencia a favor del cliente. BALANZA|MESA METTLER TOLEDO BPLUS SERIAL: B932069630 NII: B123257_x000d_
Indica la ubicacion de tu balanza en la tienda_x000d_
_x000d_
PANADERIA</v>
      </c>
      <c r="J77" t="str">
        <v xml:space="preserve"> " Me reporto en sitio y me presento con el jefe de zona quién me permite los elementos de gorro para entrar a la zona de panadería verifico los pesos y solicito el manual de calibración de pesas retiro el precinto de seguridad adhesivo con codigo Qr COD. 2950900987141-0 y se presiona el boton de calibracion se procede a calibrar medidas y parámetros de peso y se coloca el peso certificado de 10kg y se realizan pesos todos pasan en diferentes zonas de la balanza sin fallas de calibración se realice el pegue del precinto nuevo con s/n7380000000540 terminada la verificación Y se procede a llenar documentación con las evidencias se informa a la compañera Katerine y al Ing. Harold y continuo con otras labores NII  B123257"</v>
      </c>
      <c r="K77">
        <v>45329</v>
      </c>
      <c r="L77">
        <v>45329</v>
      </c>
      <c r="M77">
        <v>45330</v>
      </c>
      <c r="N77" t="str">
        <f>TEXT(M77, "DDDD")</f>
        <v>jueves</v>
      </c>
      <c r="O77" t="str" xml:space="preserve">
        <v xml:space="preserve">J036 JUMBO POPAYAN CAMPANARIO_x000d_
_x000d_
</v>
      </c>
      <c r="P77" t="str">
        <v>POPAYAN</v>
      </c>
      <c r="Q77" t="str">
        <f>IF(ISBLANK(P77),"0",(VLOOKUP(P77,REGION,2,FALSE)))</f>
        <v>OCCIDENTE</v>
      </c>
      <c r="R77" t="str">
        <v>DANIEL FERNANDO PAREDES ARTEAGA</v>
      </c>
      <c r="S77">
        <f>IF(ISBLANK(R77),"0", VLOOKUP(R77,PERSONAL,2,FALSE))</f>
        <v>10301691</v>
      </c>
      <c r="T77" t="str">
        <v>DIRECTO</v>
      </c>
      <c r="U77">
        <v>0.3333333333333333</v>
      </c>
      <c r="V77">
        <v>0.375</v>
      </c>
      <c r="W77">
        <f>V77-U77</f>
        <v>0.041666666666666685</v>
      </c>
      <c r="X77">
        <v>1</v>
      </c>
      <c r="Y77">
        <f>NETWORKDAYS(K77,M77)</f>
        <v>2</v>
      </c>
      <c r="Z77" t="str">
        <f>IF(Y77&lt;=2,"CUMPLE","NO CUMPLE")</f>
        <v>CUMPLE</v>
      </c>
      <c r="AC77" t="str">
        <f>TEXT(M77,"mmmm")</f>
        <v>febrero</v>
      </c>
      <c r="AD77" t="str">
        <f>TEXT(M77,"yyyy")</f>
        <v>yyyy</v>
      </c>
      <c r="AE77">
        <f>W77*60*24</f>
        <v>60.00000000000002</v>
      </c>
      <c r="AF77">
        <f>AE77/60</f>
        <v>1.0000000000000004</v>
      </c>
      <c r="AG77">
        <f>AE77/60</f>
        <v>1.0000000000000004</v>
      </c>
      <c r="AH77">
        <f>L77-K77</f>
        <v>0</v>
      </c>
      <c r="AI77">
        <f>AH77*24*60</f>
        <v>0</v>
      </c>
      <c r="AJ77">
        <f>75728*X77</f>
        <v>75728</v>
      </c>
    </row>
    <row r="78" xml:space="preserve">
      <c r="A78">
        <v>450430</v>
      </c>
      <c r="B78" t="str">
        <v>SOLICITUD</v>
      </c>
      <c r="C78" t="str">
        <v>CERRADO</v>
      </c>
      <c r="D78" t="str">
        <v>PESCADERIA</v>
      </c>
      <c r="E78" t="str">
        <v>BALANZA</v>
      </c>
      <c r="F78" t="str">
        <v>BALANZA</v>
      </c>
      <c r="G78" t="str">
        <v>METTLER</v>
      </c>
      <c r="H78" t="str" xml:space="preserve">
        <v xml:space="preserve">Buenas tardes se requiere reparacion de la balanza de area de pescaderia TITULAR INSTRUMENTO DE MEDICION : JUMBO DE LA 65 NII B123925 MARCA METTLER TOLEDO MODELO BPLUS- H2L - LDS NÚMERO DE SERIE B952836403 ESTADO Fuera de servicio_x000d_
_x000d_
Área en donde se encuentra la Balanza_x000d_
_x000d_
pescaderia</v>
      </c>
      <c r="I78" t="str" xml:space="preserve">
        <v xml:space="preserve">Buenas tardes se requiere reparacion de la balanza de area de pescaderia TITULAR INSTRUMENTO DE MEDICION : JUMBO DE LA 65 NII B123925 MARCA METTLER TOLEDO MODELO BPLUS- H2L - LDS NÚMERO DE SERIE B952836403 ESTADO Fuera de servicio_x000d_
_x000d_
Área en donde se encuentra la Balanza_x000d_
_x000d_
pescaderia</v>
      </c>
      <c r="J78" t="str">
        <v>Se procede a retirar de la balanza Mettler Toledo del área de pescaderia el precinto Serial: 7380000000133; se inicia el proceso de calibración con el peso de 10Kg;  se establece la calibración de dos (2) en dos (2) hasta 6Kg y de cinco (5) en cinco (5) hasta 15Kg. Se se realizan pruebas con los pesos de de 1Kg; 2Kg; 2Kg; 10Kg. se procede a instalar el precinto Serial: 7380000000596; se retira el sello de CVM; la balanza queda operativa.</v>
      </c>
      <c r="K78">
        <v>45330</v>
      </c>
      <c r="L78">
        <v>45330</v>
      </c>
      <c r="M78">
        <v>45330</v>
      </c>
      <c r="N78" t="str">
        <f>TEXT(M78, "DDDD")</f>
        <v>jueves</v>
      </c>
      <c r="O78" t="str" xml:space="preserve">
        <v xml:space="preserve">J023 JUMBO DE LA 65_x000d_
_x000d_
</v>
      </c>
      <c r="P78" t="str">
        <v>MEDELLIN</v>
      </c>
      <c r="Q78" t="str">
        <f>IF(ISBLANK(P78),"0",(VLOOKUP(P78,REGION,2,FALSE)))</f>
        <v>CENTRO</v>
      </c>
      <c r="R78" t="str">
        <v xml:space="preserve">EDWIN DAVID FIERRO </v>
      </c>
      <c r="S78" t="e">
        <f>IF(ISBLANK(R78),"0", VLOOKUP(R78,PERSONAL,2,FALSE))</f>
        <v>#N/A</v>
      </c>
      <c r="T78" t="str">
        <v>DIRECTO</v>
      </c>
      <c r="U78">
        <v>0.375</v>
      </c>
      <c r="V78">
        <v>0.4166666666666667</v>
      </c>
      <c r="W78">
        <f>V78-U78</f>
        <v>0.041666666666666685</v>
      </c>
      <c r="X78">
        <v>1</v>
      </c>
      <c r="Y78">
        <f>NETWORKDAYS(K78,M78)</f>
        <v>1</v>
      </c>
      <c r="Z78" t="str">
        <f>IF(Y78&lt;=2,"CUMPLE","NO CUMPLE")</f>
        <v>CUMPLE</v>
      </c>
      <c r="AC78" t="str">
        <f>TEXT(M78,"mmmm")</f>
        <v>febrero</v>
      </c>
      <c r="AD78" t="str">
        <f>TEXT(M78,"yyyy")</f>
        <v>yyyy</v>
      </c>
      <c r="AE78">
        <f>W78*60*24</f>
        <v>60.00000000000002</v>
      </c>
      <c r="AF78">
        <f>AE78/60</f>
        <v>1.0000000000000004</v>
      </c>
      <c r="AG78">
        <f>AE78/60</f>
        <v>1.0000000000000004</v>
      </c>
      <c r="AH78">
        <f>L78-K78</f>
        <v>0</v>
      </c>
      <c r="AI78">
        <f>AH78*24*60</f>
        <v>0</v>
      </c>
      <c r="AJ78">
        <f>75728*X78</f>
        <v>75728</v>
      </c>
    </row>
    <row r="79" xml:space="preserve">
      <c r="A79">
        <v>445781</v>
      </c>
      <c r="B79" t="str">
        <v>INCIDENTE</v>
      </c>
      <c r="C79" t="str">
        <v>CERRADO</v>
      </c>
      <c r="D79" t="str">
        <v>LINEAL DE CAJAS</v>
      </c>
      <c r="E79" t="str">
        <v>BALANZA</v>
      </c>
      <c r="F79" t="str">
        <v>BALANZA</v>
      </c>
      <c r="G79" t="str">
        <v>DATALOGIC</v>
      </c>
      <c r="H79" t="str" xml:space="preserve">
        <v xml:space="preserve">Buen dia por afvor su ayuda con la reparacion del scanner balanza de la pos 15 que salio no conforme en la visita de CVM-gracias SCANNER POS|BALANZA DATALOGIC 9800 SERIAL: F16M03092 NII: B76937_x000d_
Indica la ubicacion de tu balanza en la tienda_x000d_
_x000d_
POS 15</v>
      </c>
      <c r="I79" t="str" xml:space="preserve">
        <v xml:space="preserve">Buen dia por afvor su ayuda con la reparacion del scanner balanza de la pos 15 que salio no conforme en la visita de CVM-gracias SCANNER POS|BALANZA DATALOGIC 9800 SERIAL: F16M03092 NII: B76937_x000d_
Indica la ubicacion de tu balanza en la tienda_x000d_
_x000d_
POS 15</v>
      </c>
      <c r="J79" t="str" xml:space="preserve">
        <v xml:space="preserve"> me reporto en sitio y me presento con el jefe de zona quién me indica la ubicacion de la pos #15 para verificar los pesos realizo la verificacion del peso y procedo a realizar la calibracion de la balanza segun manual procedo a retirar el precinto #2950000147495 y retira protección del boton de calibración y se presiona el boton de calibracion  se presiona la tecla 0 segun manual y se coloca el peso certificado de 10kg y se reinica balanza y se le informa al coordinador de cajas para realizar pruebas de peso con las demás pesas certificadas e imprimir los resultados terminada las  pruebas se coloca el presinto nuevo # 7380000000562 terminada la verificacion Y se procede a llenar documentación con las evidencias se informa a la compañera Katerine y al ing harold y continuo con otras labores anexo precinto usado#2950000147495_x000d_
precinnto nuevo # 7380000000562</v>
      </c>
      <c r="K79">
        <v>45329</v>
      </c>
      <c r="L79">
        <v>45329</v>
      </c>
      <c r="M79">
        <v>45330</v>
      </c>
      <c r="N79" t="str">
        <f>TEXT(M79, "DDDD")</f>
        <v>jueves</v>
      </c>
      <c r="O79" t="str" xml:space="preserve">
        <v xml:space="preserve">J036 JUMBO POPAYAN CAMPANARIO_x000d_
_x000d_
</v>
      </c>
      <c r="P79" t="str">
        <v>POPAYAN</v>
      </c>
      <c r="Q79" t="str">
        <f>IF(ISBLANK(P79),"0",(VLOOKUP(P79,REGION,2,FALSE)))</f>
        <v>OCCIDENTE</v>
      </c>
      <c r="R79" t="str">
        <v>DANIEL FERNANDO PAREDES ARTEAGA</v>
      </c>
      <c r="S79">
        <f>IF(ISBLANK(R79),"0", VLOOKUP(R79,PERSONAL,2,FALSE))</f>
        <v>10301691</v>
      </c>
      <c r="T79" t="str">
        <v>DIRECTO</v>
      </c>
      <c r="U79">
        <v>0.3819444444444444</v>
      </c>
      <c r="V79">
        <v>0.4236111111111111</v>
      </c>
      <c r="W79">
        <f>V79-U79</f>
        <v>0.041666666666666685</v>
      </c>
      <c r="X79">
        <v>1</v>
      </c>
      <c r="Y79">
        <f>NETWORKDAYS(K79,M79)</f>
        <v>2</v>
      </c>
      <c r="Z79" t="str">
        <f>IF(Y79&lt;=2,"CUMPLE","NO CUMPLE")</f>
        <v>CUMPLE</v>
      </c>
      <c r="AC79" t="str">
        <f>TEXT(M79,"mmmm")</f>
        <v>febrero</v>
      </c>
      <c r="AD79" t="str">
        <f>TEXT(M79,"yyyy")</f>
        <v>yyyy</v>
      </c>
      <c r="AE79">
        <f>W79*60*24</f>
        <v>60.00000000000002</v>
      </c>
      <c r="AF79">
        <f>AE79/60</f>
        <v>1.0000000000000004</v>
      </c>
      <c r="AG79">
        <f>AE79/60</f>
        <v>1.0000000000000004</v>
      </c>
      <c r="AH79">
        <f>L79-K79</f>
        <v>0</v>
      </c>
      <c r="AI79">
        <f>AH79*24*60</f>
        <v>0</v>
      </c>
      <c r="AJ79">
        <f>75728*X79</f>
        <v>75728</v>
      </c>
    </row>
    <row r="80" xml:space="preserve">
      <c r="A80">
        <v>450776</v>
      </c>
      <c r="B80" t="str">
        <v>INCIDENTE</v>
      </c>
      <c r="C80" t="str">
        <v>CERRADO</v>
      </c>
      <c r="D80" t="str">
        <v>TODA LA TIENDA</v>
      </c>
      <c r="E80" t="str">
        <v>IMPRESORA</v>
      </c>
      <c r="F80" t="str">
        <v>IMPRESORA</v>
      </c>
      <c r="G80" t="str">
        <v>LEXMARK</v>
      </c>
      <c r="H80" t="str">
        <v>Buenas tardes; Por favor asignar a mi usuario gdiazrom la impresora del local Jumbo Rionegro Muchas gracias</v>
      </c>
      <c r="I80" t="str">
        <v>Buenas tardes; Por favor asignar a mi usuario gdiazrom la impresora del local Jumbo Rionegro Muchas gracias</v>
      </c>
      <c r="J80" t="str">
        <v xml:space="preserve"> "Se habilita la impresora de red al usuario Gianella Diaz; Lexmark MX611DHE</v>
      </c>
      <c r="K80">
        <v>45329</v>
      </c>
      <c r="L80">
        <v>45329</v>
      </c>
      <c r="M80">
        <v>45330</v>
      </c>
      <c r="N80" t="str">
        <f>TEXT(M80, "DDDD")</f>
        <v>jueves</v>
      </c>
      <c r="O80" t="str" xml:space="preserve">
        <v xml:space="preserve">J027 JUMBO RIONEGRO_x000d_
_x000d_
</v>
      </c>
      <c r="P80" t="str">
        <v>RIONEGRO</v>
      </c>
      <c r="Q80" t="str">
        <f>IF(ISBLANK(P80),"0",(VLOOKUP(P80,REGION,2,FALSE)))</f>
        <v>CENTRO</v>
      </c>
      <c r="R80" t="str">
        <v>JUAN CAMILO CARDONA OSPINA</v>
      </c>
      <c r="S80" t="e">
        <f>IF(ISBLANK(R80),"0", VLOOKUP(R80,PERSONAL,2,FALSE))</f>
        <v>#N/A</v>
      </c>
      <c r="T80" t="str">
        <v>ALIADO</v>
      </c>
      <c r="U80">
        <v>0.5833333333333334</v>
      </c>
      <c r="V80">
        <v>0.625</v>
      </c>
      <c r="W80">
        <f>V80-U80</f>
        <v>0.04166666666666663</v>
      </c>
      <c r="X80">
        <v>1</v>
      </c>
      <c r="Y80">
        <f>NETWORKDAYS(K80,M80)</f>
        <v>2</v>
      </c>
      <c r="Z80" t="str">
        <f>IF(Y80&lt;=2,"CUMPLE","NO CUMPLE")</f>
        <v>CUMPLE</v>
      </c>
      <c r="AC80" t="str">
        <f>TEXT(M80,"mmmm")</f>
        <v>febrero</v>
      </c>
      <c r="AD80" t="str">
        <f>TEXT(M80,"yyyy")</f>
        <v>yyyy</v>
      </c>
      <c r="AE80">
        <f>W80*60*24</f>
        <v>59.99999999999994</v>
      </c>
      <c r="AF80">
        <f>AE80/60</f>
        <v>0.999999999999999</v>
      </c>
      <c r="AG80">
        <f>AE80/60</f>
        <v>0.999999999999999</v>
      </c>
      <c r="AH80">
        <f>L80-K80</f>
        <v>0</v>
      </c>
      <c r="AI80">
        <f>AH80*24*60</f>
        <v>0</v>
      </c>
      <c r="AJ80">
        <f>75728*X80</f>
        <v>75728</v>
      </c>
    </row>
    <row r="81" xml:space="preserve">
      <c r="A81">
        <v>443342</v>
      </c>
      <c r="B81" t="str">
        <v>SOLICITUD</v>
      </c>
      <c r="C81" t="str">
        <v>CERRADO</v>
      </c>
      <c r="D81" t="str">
        <v>TODA LA TIENDA</v>
      </c>
      <c r="E81" t="str">
        <v>DESTRUCCION ACTIVOS</v>
      </c>
      <c r="F81" t="str">
        <v>DESTRUCCION ACTIVOS</v>
      </c>
      <c r="G81" t="str">
        <v>DESTRUCCION ACTIVOS</v>
      </c>
      <c r="H81" t="str" xml:space="preserve">
        <v xml:space="preserve">se requiere la visita del tecnico para realizar el procedimiento de envio de equipos al centro de reparacion y destruccion de activos obsoletos que estan en la oficina de sistemas._x000d_
AREA EN DONDE SE UBICA EL EQUIPO_x000d_
_x000d_
sistemas</v>
      </c>
      <c r="I81" t="str" xml:space="preserve">
        <v xml:space="preserve">se requiere la visita del tecnico para realizar el procedimiento de envio de equipos al centro de reparacion y destruccion de activos obsoletos que estan en la oficina de sistemas._x000d_
AREA EN DONDE SE UBICA EL EQUIPO_x000d_
_x000d_
sistemas</v>
      </c>
      <c r="J81" t="str" xml:space="preserve">
        <v xml:space="preserve">Se realiza destrucción de archivos obsoletos. Monitor Think Vision SN V1BR672._x000d_
Báscula: Sn B644221244_x000d_
Switch:   Sn FOC18115489_x000d_
               Sn FOC18115489_x000d_
               Sn  FOC1811548D</v>
      </c>
      <c r="K81">
        <v>45329</v>
      </c>
      <c r="L81">
        <v>45329</v>
      </c>
      <c r="M81">
        <v>45330</v>
      </c>
      <c r="N81" t="str">
        <f>TEXT(M81, "DDDD")</f>
        <v>jueves</v>
      </c>
      <c r="O81" t="str" xml:space="preserve">
        <v xml:space="preserve">J027 JUMBO RIONEGRO_x000d_
_x000d_
</v>
      </c>
      <c r="P81" t="str">
        <v>RIONEGRO</v>
      </c>
      <c r="Q81" t="str">
        <f>IF(ISBLANK(P81),"0",(VLOOKUP(P81,REGION,2,FALSE)))</f>
        <v>CENTRO</v>
      </c>
      <c r="R81" t="str">
        <v>JUAN CAMILO CARDONA OSPINA</v>
      </c>
      <c r="S81" t="e">
        <f>IF(ISBLANK(R81),"0", VLOOKUP(R81,PERSONAL,2,FALSE))</f>
        <v>#N/A</v>
      </c>
      <c r="T81" t="str">
        <v>ALIADO</v>
      </c>
      <c r="U81">
        <v>0.3854166666666667</v>
      </c>
      <c r="V81">
        <v>0.5</v>
      </c>
      <c r="W81">
        <f>V81-U81</f>
        <v>0.11458333333333331</v>
      </c>
      <c r="X81">
        <v>2</v>
      </c>
      <c r="Y81">
        <f>NETWORKDAYS(K81,M81)</f>
        <v>2</v>
      </c>
      <c r="Z81" t="str">
        <f>IF(Y81&lt;=2,"CUMPLE","NO CUMPLE")</f>
        <v>CUMPLE</v>
      </c>
      <c r="AC81" t="str">
        <f>TEXT(M81,"mmmm")</f>
        <v>febrero</v>
      </c>
      <c r="AD81" t="str">
        <f>TEXT(M81,"yyyy")</f>
        <v>yyyy</v>
      </c>
      <c r="AE81">
        <f>W81*60*24</f>
        <v>164.99999999999997</v>
      </c>
      <c r="AF81">
        <f>AE81/60</f>
        <v>2.7499999999999996</v>
      </c>
      <c r="AG81">
        <f>AE81/60</f>
        <v>2.7499999999999996</v>
      </c>
      <c r="AH81">
        <f>L81-K81</f>
        <v>0</v>
      </c>
      <c r="AI81">
        <f>AH81*24*60</f>
        <v>0</v>
      </c>
      <c r="AJ81">
        <f>75728*X81</f>
        <v>151456</v>
      </c>
    </row>
    <row r="82" xml:space="preserve">
      <c r="A82">
        <v>448288</v>
      </c>
      <c r="B82" t="str">
        <v>SOLICITUD</v>
      </c>
      <c r="C82" t="str">
        <v>CERRADO</v>
      </c>
      <c r="D82" t="str">
        <v>TODA LA TIENDA</v>
      </c>
      <c r="E82" t="str">
        <v>VERIFICADOR</v>
      </c>
      <c r="F82" t="str">
        <v>VERIFICADOR</v>
      </c>
      <c r="G82" t="str">
        <v xml:space="preserve">NEWLAND </v>
      </c>
      <c r="H82" t="str">
        <v>me colabora con el borrado de los videos en los verificadores de la tienda rionegro. solo dejar en la carpeta la imagen de jumbo.</v>
      </c>
      <c r="I82" t="str">
        <v>me colabora con el borrado de los videos en los verificadores de la tienda rionegro. solo dejar en la carpeta la imagen de jumbo.</v>
      </c>
      <c r="J82" t="str">
        <v xml:space="preserve">Se realiza borrado de videos de 1 verificador; los otros tres verificadores no funciona el botón de acceso; se procede a desmontarlos para su borrado por computador pero el equipo no los reconoce. </v>
      </c>
      <c r="K82">
        <v>45329</v>
      </c>
      <c r="L82">
        <v>45329</v>
      </c>
      <c r="M82">
        <v>45330</v>
      </c>
      <c r="N82" t="str">
        <f>TEXT(M82, "DDDD")</f>
        <v>jueves</v>
      </c>
      <c r="O82" t="str" xml:space="preserve">
        <v xml:space="preserve">J027 JUMBO RIONEGRO_x000d_
_x000d_
</v>
      </c>
      <c r="P82" t="str">
        <v>RIONEGRO</v>
      </c>
      <c r="Q82" t="str">
        <f>IF(ISBLANK(P82),"0",(VLOOKUP(P82,REGION,2,FALSE)))</f>
        <v>CENTRO</v>
      </c>
      <c r="R82" t="str">
        <v>JUAN CAMILO CARDONA OSPINA</v>
      </c>
      <c r="S82" t="e">
        <f>IF(ISBLANK(R82),"0", VLOOKUP(R82,PERSONAL,2,FALSE))</f>
        <v>#N/A</v>
      </c>
      <c r="T82" t="str">
        <v>ALIADO</v>
      </c>
      <c r="U82">
        <v>0.5</v>
      </c>
      <c r="V82">
        <v>0.5833333333333334</v>
      </c>
      <c r="W82">
        <f>V82-U82</f>
        <v>0.08333333333333337</v>
      </c>
      <c r="X82">
        <v>1</v>
      </c>
      <c r="Y82">
        <f>NETWORKDAYS(K82,M82)</f>
        <v>2</v>
      </c>
      <c r="Z82" t="str">
        <f>IF(Y82&lt;=2,"CUMPLE","NO CUMPLE")</f>
        <v>CUMPLE</v>
      </c>
      <c r="AC82" t="str">
        <f>TEXT(M82,"mmmm")</f>
        <v>febrero</v>
      </c>
      <c r="AD82" t="str">
        <f>TEXT(M82,"yyyy")</f>
        <v>yyyy</v>
      </c>
      <c r="AE82">
        <f>W82*60*24</f>
        <v>120.00000000000004</v>
      </c>
      <c r="AF82">
        <f>AE82/60</f>
        <v>2.000000000000001</v>
      </c>
      <c r="AG82">
        <f>AE82/60</f>
        <v>2.000000000000001</v>
      </c>
      <c r="AH82">
        <f>L82-K82</f>
        <v>0</v>
      </c>
      <c r="AI82">
        <f>AH82*24*60</f>
        <v>0</v>
      </c>
      <c r="AJ82">
        <f>75728*X82</f>
        <v>75728</v>
      </c>
    </row>
    <row r="83" xml:space="preserve">
      <c r="A83">
        <v>444252</v>
      </c>
      <c r="B83" t="str">
        <v>INCIDENTE</v>
      </c>
      <c r="C83" t="str">
        <v>CERRADO</v>
      </c>
      <c r="D83" t="str">
        <v>PGC</v>
      </c>
      <c r="E83" t="str">
        <v>PDA</v>
      </c>
      <c r="F83" t="str">
        <v>PDA</v>
      </c>
      <c r="G83" t="str">
        <v>HONEYWELL</v>
      </c>
      <c r="H83" t="str" xml:space="preserve">
        <v xml:space="preserve">Buen dia por favor me colabora con la aplicación Mi tienda en el scanner ref 20073BO55E del area de pgc; ya que se necesita para la gestion de agotados en tienda_x000d_
Sección de la tienda en donde se ubica la PDT o usuario_x000d_
_x000d_
pgc</v>
      </c>
      <c r="I83" t="str" xml:space="preserve">
        <v xml:space="preserve">Buen dia por favor me colabora con la aplicación Mi tienda en el scanner ref 20073BO55E del area de pgc; ya que se necesita para la gestion de agotados en tienda_x000d_
Sección de la tienda en donde se ubica la PDT o usuario_x000d_
_x000d_
pgc</v>
      </c>
      <c r="J83" t="str">
        <v xml:space="preserve"> "Se realiza revisión de la Pda del area de Pgc y se encuentra con problemas del app mi Tienda; Se prosigue a ingresar por administrador y desinstalar la app con problemas; Se realiza nuevamente la descargar e instalación de la app Mi tienda mediante la ruta o url mencionada en el manual; Se instala correctamente Sin Novedad; Se deja configurada en piso de venta Rsm; Presentaba problemas con la App ya que no había suficiente espacio en la Memoria de la Pda...ESTADO OK"</v>
      </c>
      <c r="K83">
        <v>45329</v>
      </c>
      <c r="L83">
        <v>45329</v>
      </c>
      <c r="M83">
        <v>45330</v>
      </c>
      <c r="N83" t="str">
        <f>TEXT(M83, "DDDD")</f>
        <v>jueves</v>
      </c>
      <c r="O83" t="str" xml:space="preserve">
        <v xml:space="preserve">J047 JUMBO GIRARDOT_x000d_
_x000d_
</v>
      </c>
      <c r="P83" t="str">
        <v>GIRARDOT</v>
      </c>
      <c r="Q83" t="str">
        <f>IF(ISBLANK(P83),"0",(VLOOKUP(P83,REGION,2,FALSE)))</f>
        <v>OCCIDENTE</v>
      </c>
      <c r="R83" t="str">
        <v>RAFAEL ARDILA PUENTES</v>
      </c>
      <c r="S83">
        <f>IF(ISBLANK(R83),"0", VLOOKUP(R83,PERSONAL,2,FALSE))</f>
        <v>1018419858</v>
      </c>
      <c r="T83" t="str">
        <v>ALIADO</v>
      </c>
      <c r="U83">
        <v>0.4583333333333333</v>
      </c>
      <c r="V83">
        <v>0.5416666666666666</v>
      </c>
      <c r="W83">
        <f>V83-U83</f>
        <v>0.08333333333333331</v>
      </c>
      <c r="X83">
        <v>1</v>
      </c>
      <c r="Y83">
        <f>NETWORKDAYS(K83,M83)</f>
        <v>2</v>
      </c>
      <c r="Z83" t="str">
        <f>IF(Y83&lt;=2,"CUMPLE","NO CUMPLE")</f>
        <v>CUMPLE</v>
      </c>
      <c r="AC83" t="str">
        <f>TEXT(M83,"mmmm")</f>
        <v>febrero</v>
      </c>
      <c r="AD83" t="str">
        <f>TEXT(M83,"yyyy")</f>
        <v>yyyy</v>
      </c>
      <c r="AE83">
        <f>W83*60*24</f>
        <v>119.99999999999997</v>
      </c>
      <c r="AF83">
        <f>AE83/60</f>
        <v>1.9999999999999996</v>
      </c>
      <c r="AG83">
        <f>AE83/60</f>
        <v>1.9999999999999996</v>
      </c>
      <c r="AH83">
        <f>L83-K83</f>
        <v>0</v>
      </c>
      <c r="AI83">
        <f>AH83*24*60</f>
        <v>0</v>
      </c>
      <c r="AJ83">
        <f>75728*X83</f>
        <v>75728</v>
      </c>
    </row>
    <row r="84" xml:space="preserve">
      <c r="A84">
        <v>445219</v>
      </c>
      <c r="B84" t="str">
        <v>INCIDENTE</v>
      </c>
      <c r="C84" t="str">
        <v>CERRADO</v>
      </c>
      <c r="D84" t="str">
        <v>RECIBO</v>
      </c>
      <c r="E84" t="str">
        <v>PDA</v>
      </c>
      <c r="F84" t="str">
        <v>PDA</v>
      </c>
      <c r="G84" t="str">
        <v>HONEYWELL</v>
      </c>
      <c r="H84" t="str" xml:space="preserve">
        <v xml:space="preserve">SOLICITO CON URGUENCIA PDA CON FALLA NO INGRESA AL SISTEMA SE ENCUENTRA FUERA DE SERVICIO SERIAL 21178B056F_x000d_
Sección de la tienda en donde se ubica la PDT o usuario_x000d_
_x000d_
recibo bodega</v>
      </c>
      <c r="I84" t="str" xml:space="preserve">
        <v xml:space="preserve">SOLICITO CON URGUENCIA PDA CON FALLA NO INGRESA AL SISTEMA SE ENCUENTRA FUERA DE SERVICIO SERIAL 21178B056F_x000d_
Sección de la tienda en donde se ubica la PDT o usuario_x000d_
_x000d_
recibo bodega</v>
      </c>
      <c r="J84" t="str">
        <v>Se realiza revisión de la PDA del área de recibo y se encuentra bloqueada en el logo de inicio; se reinicia pero sigue la novedad; se prosigue a realizar reinicio forzado ; se pone a pruebas y se soluciona el error. Se pone a pruebas generales durante un tiempo y funciona correctamente. Estado OK.</v>
      </c>
      <c r="K84">
        <v>45329</v>
      </c>
      <c r="L84">
        <v>45329</v>
      </c>
      <c r="M84">
        <v>45330</v>
      </c>
      <c r="N84" t="str">
        <f>TEXT(M84, "DDDD")</f>
        <v>jueves</v>
      </c>
      <c r="O84" t="str" xml:space="preserve">
        <v xml:space="preserve">J047 JUMBO GIRARDOT_x000d_
_x000d_
</v>
      </c>
      <c r="P84" t="str">
        <v>GIRARDOT</v>
      </c>
      <c r="Q84" t="str">
        <f>IF(ISBLANK(P84),"0",(VLOOKUP(P84,REGION,2,FALSE)))</f>
        <v>OCCIDENTE</v>
      </c>
      <c r="R84" t="str">
        <v>RAFAEL ARDILA PUENTES</v>
      </c>
      <c r="S84">
        <f>IF(ISBLANK(R84),"0", VLOOKUP(R84,PERSONAL,2,FALSE))</f>
        <v>1018419858</v>
      </c>
      <c r="T84" t="str">
        <v>ALIADO</v>
      </c>
      <c r="U84">
        <v>0.3958333333333333</v>
      </c>
      <c r="V84">
        <v>0.4583333333333333</v>
      </c>
      <c r="W84">
        <f>V84-U84</f>
        <v>0.0625</v>
      </c>
      <c r="X84">
        <v>1</v>
      </c>
      <c r="Y84">
        <f>NETWORKDAYS(K84,M84)</f>
        <v>2</v>
      </c>
      <c r="Z84" t="str">
        <f>IF(Y84&lt;=2,"CUMPLE","NO CUMPLE")</f>
        <v>CUMPLE</v>
      </c>
      <c r="AC84" t="str">
        <f>TEXT(M84,"mmmm")</f>
        <v>febrero</v>
      </c>
      <c r="AD84" t="str">
        <f>TEXT(M84,"yyyy")</f>
        <v>yyyy</v>
      </c>
      <c r="AE84">
        <f>W84*60*24</f>
        <v>90</v>
      </c>
      <c r="AF84">
        <f>AE84/60</f>
        <v>1.5</v>
      </c>
      <c r="AG84">
        <f>AE84/60</f>
        <v>1.5</v>
      </c>
      <c r="AH84">
        <f>L84-K84</f>
        <v>0</v>
      </c>
      <c r="AI84">
        <f>AH84*24*60</f>
        <v>0</v>
      </c>
      <c r="AJ84">
        <f>75728*X84</f>
        <v>75728</v>
      </c>
    </row>
    <row r="85" xml:space="preserve">
      <c r="A85">
        <v>438244</v>
      </c>
      <c r="B85" t="str">
        <v>INCIDENTE</v>
      </c>
      <c r="C85" t="str">
        <v>CERRADO</v>
      </c>
      <c r="D85" t="str">
        <v>PGC</v>
      </c>
      <c r="E85" t="str">
        <v>PC</v>
      </c>
      <c r="F85" t="str">
        <v>PC</v>
      </c>
      <c r="G85" t="str">
        <v>LENOVO</v>
      </c>
      <c r="H85" t="str">
        <v>no recibe y no tiene salida de mensajes y solo deja ingresar por navegador no por la aplicación.</v>
      </c>
      <c r="I85" t="str">
        <v>no recibe y no tiene salida de mensajes y solo deja ingresar por navegador no por la aplicación.</v>
      </c>
      <c r="J85" t="str">
        <v xml:space="preserve"> Me reporto en sitio y me presento con el usuario; verifico acceso al equipo por su usuario de red me infica ingresar por Outlook  y el programa me indica un error de actualización de carpeta del buzon a lo que se le da aceptar y se espera el cargue; se realiza una prueba de envio de correo externo al correo personal y sale sin problema se realiza la respuesta y aparece en buzon sin inconveninte se realiza la configuracion con el celular y se realiza la misma prueba con un correo interno y sin complicaciones se llena documentación con las evidencias se informa a la compañera Katerine y al ing harold y me retiro de sitio </v>
      </c>
      <c r="K85">
        <v>45329</v>
      </c>
      <c r="L85">
        <v>45329</v>
      </c>
      <c r="M85">
        <v>45330</v>
      </c>
      <c r="N85" t="str">
        <f>TEXT(M85, "DDDD")</f>
        <v>jueves</v>
      </c>
      <c r="O85" t="str" xml:space="preserve">
        <v xml:space="preserve">J036 JUMBO POPAYAN CAMPANARIO_x000d_
_x000d_
</v>
      </c>
      <c r="P85" t="str">
        <v>POPAYAN</v>
      </c>
      <c r="Q85" t="str">
        <f>IF(ISBLANK(P85),"0",(VLOOKUP(P85,REGION,2,FALSE)))</f>
        <v>OCCIDENTE</v>
      </c>
      <c r="R85" t="str">
        <v>DANIEL FERNANDO PAREDES ARTEAGA</v>
      </c>
      <c r="S85">
        <f>IF(ISBLANK(R85),"0", VLOOKUP(R85,PERSONAL,2,FALSE))</f>
        <v>10301691</v>
      </c>
      <c r="T85" t="str">
        <v>DIRECTO</v>
      </c>
      <c r="U85">
        <v>0.4756944444444444</v>
      </c>
      <c r="V85">
        <v>0.5208333333333334</v>
      </c>
      <c r="W85">
        <f>V85-U85</f>
        <v>0.04513888888888895</v>
      </c>
      <c r="X85">
        <v>1</v>
      </c>
      <c r="Y85">
        <f>NETWORKDAYS(K85,M85)</f>
        <v>2</v>
      </c>
      <c r="Z85" t="str">
        <f>IF(Y85&lt;=2,"CUMPLE","NO CUMPLE")</f>
        <v>CUMPLE</v>
      </c>
      <c r="AC85" t="str">
        <f>TEXT(M85,"mmmm")</f>
        <v>febrero</v>
      </c>
      <c r="AD85" t="str">
        <f>TEXT(M85,"yyyy")</f>
        <v>yyyy</v>
      </c>
      <c r="AE85">
        <f>W85*60*24</f>
        <v>65.00000000000009</v>
      </c>
      <c r="AF85">
        <f>AE85/60</f>
        <v>1.0833333333333348</v>
      </c>
      <c r="AG85">
        <f>AE85/60</f>
        <v>1.0833333333333348</v>
      </c>
      <c r="AH85">
        <f>L85-K85</f>
        <v>0</v>
      </c>
      <c r="AI85">
        <f>AH85*24*60</f>
        <v>0</v>
      </c>
      <c r="AJ85">
        <f>75728*X85</f>
        <v>75728</v>
      </c>
    </row>
    <row r="86" xml:space="preserve">
      <c r="A86">
        <v>416471</v>
      </c>
      <c r="B86" t="str">
        <v>INCIDENTE</v>
      </c>
      <c r="C86" t="str">
        <v>CERRADO</v>
      </c>
      <c r="D86" t="str">
        <v>LINEAL DE CAJAS</v>
      </c>
      <c r="E86" t="str">
        <v>BALANZA</v>
      </c>
      <c r="F86" t="str">
        <v>BALANZA</v>
      </c>
      <c r="G86" t="str">
        <v>DATALOGIC</v>
      </c>
      <c r="H86" t="str" xml:space="preserve">
        <v xml:space="preserve">Buenos días; me colaboran con la balanza de la pos #06; no este pesando; sale error conexión balanza. gracias por su colaboración._x000d_
Número de inventario_x000d_
_x000d_
023678</v>
      </c>
      <c r="I86" t="str" xml:space="preserve">
        <v xml:space="preserve">Buenos días; me colaboran con la balanza de la pos #06; no este pesando; sale error conexión balanza. gracias por su colaboración._x000d_
Número de inventario_x000d_
_x000d_
023678</v>
      </c>
      <c r="J86" t="str">
        <v xml:space="preserve"> Me reporto en sitio y me presento con el jefe de zona quién me indica la ubicacion de la pos #6  para realizar la verificación  de pesos de la balanza pero el coordinador de cajas me dice que no hay inconveniente de peso con la pos procedo a realizar una prueba de peso y sale bn me indica que no hay necesidad  del cambio de cable de comunicación de la balanza con la pos; se llena documentación con las evidencias se informa a la compañera Katerine y al ing harold y continuo con otras labores.</v>
      </c>
      <c r="K86">
        <v>45329</v>
      </c>
      <c r="L86">
        <v>45329</v>
      </c>
      <c r="M86">
        <v>45330</v>
      </c>
      <c r="N86" t="str">
        <f>TEXT(M86, "DDDD")</f>
        <v>jueves</v>
      </c>
      <c r="O86" t="str" xml:space="preserve">
        <v xml:space="preserve">J036 JUMBO POPAYAN CAMPANARIO_x000d_
_x000d_
</v>
      </c>
      <c r="P86" t="str">
        <v>POPAYAN</v>
      </c>
      <c r="Q86" t="str">
        <f>IF(ISBLANK(P86),"0",(VLOOKUP(P86,REGION,2,FALSE)))</f>
        <v>OCCIDENTE</v>
      </c>
      <c r="R86" t="str">
        <v>DANIEL FERNANDO PAREDES ARTEAGA</v>
      </c>
      <c r="S86">
        <f>IF(ISBLANK(R86),"0", VLOOKUP(R86,PERSONAL,2,FALSE))</f>
        <v>10301691</v>
      </c>
      <c r="T86" t="str">
        <v>DIRECTO</v>
      </c>
      <c r="U86">
        <v>0.4305555555555556</v>
      </c>
      <c r="V86">
        <v>0.46875</v>
      </c>
      <c r="W86">
        <f>V86-U86</f>
        <v>0.03819444444444442</v>
      </c>
      <c r="X86">
        <v>1</v>
      </c>
      <c r="Y86">
        <f>NETWORKDAYS(K86,M86)</f>
        <v>2</v>
      </c>
      <c r="Z86" t="str">
        <f>IF(Y86&lt;=2,"CUMPLE","NO CUMPLE")</f>
        <v>CUMPLE</v>
      </c>
      <c r="AC86" t="str">
        <f>TEXT(M86,"mmmm")</f>
        <v>febrero</v>
      </c>
      <c r="AD86" t="str">
        <f>TEXT(M86,"yyyy")</f>
        <v>yyyy</v>
      </c>
      <c r="AE86">
        <f>W86*60*24</f>
        <v>54.999999999999964</v>
      </c>
      <c r="AF86">
        <f>AE86/60</f>
        <v>0.9166666666666661</v>
      </c>
      <c r="AG86">
        <f>AE86/60</f>
        <v>0.9166666666666661</v>
      </c>
      <c r="AH86">
        <f>L86-K86</f>
        <v>0</v>
      </c>
      <c r="AI86">
        <f>AH86*24*60</f>
        <v>0</v>
      </c>
      <c r="AJ86">
        <f>75728*X86</f>
        <v>75728</v>
      </c>
    </row>
    <row r="87" xml:space="preserve">
      <c r="A87">
        <v>452525</v>
      </c>
      <c r="B87" t="str">
        <v>SOLICITUD</v>
      </c>
      <c r="C87" t="str">
        <v>CERRADO</v>
      </c>
      <c r="D87" t="str">
        <v>PISO DE VENTA</v>
      </c>
      <c r="E87" t="str">
        <v>VERIFICADOR</v>
      </c>
      <c r="F87" t="str">
        <v>VERIFICADOR</v>
      </c>
      <c r="G87" t="str">
        <v>HONEYWELL</v>
      </c>
      <c r="H87" t="str">
        <v>Buen día solicito de su ayuda para borrar los videos de los verificadores de precios y solo dejar el video logo_5mp4; Mil gracias</v>
      </c>
      <c r="I87" t="str">
        <v>Buen día solicito de su ayuda para borrar los videos de los verificadores de precios y solo dejar el video logo_5mp4; Mil gracias</v>
      </c>
      <c r="J87" t="str">
        <v>Se realiza revision de los verificadores de la Tienda NQ2CAH000835-NQ2C8H000736-NQ2CAA000605-NQ2CAA000777-S17102522504222 y se prosigue a realizar el proceso requerido; Se eliminan los videos actuales y se agrega el un video nuevo que queda en los Verificadores; Se configura correctamente se pone a pruebas y quedan configurados...ESTADO OK</v>
      </c>
      <c r="K87">
        <v>45331</v>
      </c>
      <c r="L87">
        <v>45331</v>
      </c>
      <c r="M87">
        <v>45331</v>
      </c>
      <c r="N87" t="str">
        <f>TEXT(M87, "DDDD")</f>
        <v>viernes</v>
      </c>
      <c r="O87" t="str" xml:space="preserve">
        <v xml:space="preserve">J047 JUMBO GIRARDOT_x000d_
_x000d_
</v>
      </c>
      <c r="P87" t="str">
        <v>GIRARDOT</v>
      </c>
      <c r="Q87" t="str">
        <f>IF(ISBLANK(P87),"0",(VLOOKUP(P87,REGION,2,FALSE)))</f>
        <v>OCCIDENTE</v>
      </c>
      <c r="R87" t="str">
        <v>RAFAEL ARDILA PUENTES</v>
      </c>
      <c r="S87">
        <f>IF(ISBLANK(R87),"0", VLOOKUP(R87,PERSONAL,2,FALSE))</f>
        <v>1018419858</v>
      </c>
      <c r="T87" t="str">
        <v>ALIADO</v>
      </c>
      <c r="U87">
        <v>0.4375</v>
      </c>
      <c r="V87">
        <v>0.5208333333333334</v>
      </c>
      <c r="W87">
        <f>V87-U87</f>
        <v>0.08333333333333337</v>
      </c>
      <c r="X87">
        <v>1</v>
      </c>
      <c r="Y87">
        <f>NETWORKDAYS(K87,M87)</f>
        <v>1</v>
      </c>
      <c r="Z87" t="str">
        <f>IF(Y87&lt;=2,"CUMPLE","NO CUMPLE")</f>
        <v>CUMPLE</v>
      </c>
      <c r="AC87" t="str">
        <f>TEXT(M87,"mmmm")</f>
        <v>febrero</v>
      </c>
      <c r="AD87" t="str">
        <f>TEXT(M87,"yyyy")</f>
        <v>yyyy</v>
      </c>
      <c r="AE87">
        <f>W87*60*24</f>
        <v>120.00000000000004</v>
      </c>
      <c r="AF87">
        <f>AE87/60</f>
        <v>2.000000000000001</v>
      </c>
      <c r="AG87">
        <f>AE87/60</f>
        <v>2.000000000000001</v>
      </c>
      <c r="AH87">
        <f>L87-K87</f>
        <v>0</v>
      </c>
      <c r="AI87">
        <f>AH87*24*60</f>
        <v>0</v>
      </c>
      <c r="AJ87">
        <f>75728*X87</f>
        <v>75728</v>
      </c>
    </row>
    <row r="88" xml:space="preserve">
      <c r="A88">
        <v>448313</v>
      </c>
      <c r="B88" t="str">
        <v>INCIDENTE</v>
      </c>
      <c r="C88" t="str">
        <v>CERRADO</v>
      </c>
      <c r="D88" t="str">
        <v>PROACTIVA</v>
      </c>
      <c r="E88" t="str">
        <v>PROACTIVA</v>
      </c>
      <c r="F88" t="str">
        <v>PROACTIVA</v>
      </c>
      <c r="G88" t="str">
        <v>PROACTIVA</v>
      </c>
      <c r="H88" t="str" xml:space="preserve">
        <v xml:space="preserve">Buenas Tardes Su ayuda con la visita proactiva para la tienda Metro Facatativa_x000d_
Indicar ubicación del Equipo en tienda o oficinas_x000d_
_x000d_
Piso de venta</v>
      </c>
      <c r="I88" t="str" xml:space="preserve">
        <v xml:space="preserve">Buenas Tardes Su ayuda con la visita proactiva para la tienda Metro Facatativa_x000d_
Indicar ubicación del Equipo en tienda o oficinas_x000d_
_x000d_
Piso de venta</v>
      </c>
      <c r="J88" t="str">
        <v xml:space="preserve">"Se realiza visita proactiva a tienda M074 METRO FACATATIVA ; ver detalles en adjunto. </v>
      </c>
      <c r="K88">
        <v>45331</v>
      </c>
      <c r="L88">
        <v>45331</v>
      </c>
      <c r="M88">
        <v>45331</v>
      </c>
      <c r="N88" t="str">
        <f>TEXT(M88, "DDDD")</f>
        <v>viernes</v>
      </c>
      <c r="O88" t="str" xml:space="preserve">
        <v xml:space="preserve">M074 METRO FACATATIVA_x000d_
_x000d_
</v>
      </c>
      <c r="P88" t="str">
        <v>FACATATIVA</v>
      </c>
      <c r="Q88" t="str">
        <f>IF(ISBLANK(P88),"0",(VLOOKUP(P88,REGION,2,FALSE)))</f>
        <v>BOGOTA</v>
      </c>
      <c r="R88" t="str">
        <v>ALEXANDER CASTILLO SOTELO</v>
      </c>
      <c r="S88">
        <f>IF(ISBLANK(R88),"0", VLOOKUP(R88,PERSONAL,2,FALSE))</f>
        <v>80216449</v>
      </c>
      <c r="T88" t="str">
        <v>ALIADO</v>
      </c>
      <c r="U88">
        <v>0.3958333333333333</v>
      </c>
      <c r="V88">
        <v>0.4270833333333333</v>
      </c>
      <c r="W88">
        <f>V88-U88</f>
        <v>0.03125</v>
      </c>
      <c r="X88">
        <v>1</v>
      </c>
      <c r="Y88">
        <f>NETWORKDAYS(K88,M88)</f>
        <v>1</v>
      </c>
      <c r="Z88" t="str">
        <f>IF(Y88&lt;=2,"CUMPLE","NO CUMPLE")</f>
        <v>CUMPLE</v>
      </c>
      <c r="AC88" t="str">
        <f>TEXT(M88,"mmmm")</f>
        <v>febrero</v>
      </c>
      <c r="AD88" t="str">
        <f>TEXT(M88,"yyyy")</f>
        <v>yyyy</v>
      </c>
      <c r="AE88">
        <f>W88*60*24</f>
        <v>45</v>
      </c>
      <c r="AF88">
        <f>AE88/60</f>
        <v>0.75</v>
      </c>
      <c r="AG88">
        <f>AE88/60</f>
        <v>0.75</v>
      </c>
      <c r="AH88">
        <f>L88-K88</f>
        <v>0</v>
      </c>
      <c r="AI88">
        <f>AH88*24*60</f>
        <v>0</v>
      </c>
      <c r="AJ88">
        <f>75728*X88</f>
        <v>75728</v>
      </c>
    </row>
    <row r="89" xml:space="preserve">
      <c r="A89">
        <v>448186</v>
      </c>
      <c r="B89" t="str">
        <v>INCIDENTE</v>
      </c>
      <c r="C89" t="str">
        <v>CERRADO</v>
      </c>
      <c r="D89" t="str">
        <v>PESCADERIA</v>
      </c>
      <c r="E89" t="str">
        <v>BALANZA</v>
      </c>
      <c r="F89" t="str">
        <v>COLGANTE</v>
      </c>
      <c r="G89" t="str">
        <v>METTLER</v>
      </c>
      <c r="H89" t="str">
        <v>Cordial saludo; se solicita la revisión y corrección de la balanza de pescadería de Metro Facatativá; teniendo en cuenta que solo imprime el código de barras y el PVP; el resto de la impresión no sale.</v>
      </c>
      <c r="I89" t="str">
        <v>Cordial saludo; se solicita la revisión y corrección de la balanza de pescadería de Metro Facatativá; teniendo en cuenta que solo imprime el código de barras y el PVP; el resto de la impresión no sale.</v>
      </c>
      <c r="J89" t="str">
        <v xml:space="preserve"> "Se realizó el cambio del rollo del papel ya que tenían puesta la etiqueta pequeña. Se realiza la configuración y calibración de la balanza. Se hacen las respectivas pruebas y salen correctas. Se deja operativa la balanza.</v>
      </c>
      <c r="K89">
        <v>45331</v>
      </c>
      <c r="L89">
        <v>45331</v>
      </c>
      <c r="M89">
        <v>45331</v>
      </c>
      <c r="N89" t="str">
        <f>TEXT(M89, "DDDD")</f>
        <v>viernes</v>
      </c>
      <c r="O89" t="str" xml:space="preserve">
        <v xml:space="preserve">M074 METRO FACATATIVA_x000d_
_x000d_
</v>
      </c>
      <c r="P89" t="str">
        <v>FACATATIVA</v>
      </c>
      <c r="Q89" t="str">
        <f>IF(ISBLANK(P89),"0",(VLOOKUP(P89,REGION,2,FALSE)))</f>
        <v>BOGOTA</v>
      </c>
      <c r="R89" t="str">
        <v>ALEXANDER CASTILLO SOTELO</v>
      </c>
      <c r="S89">
        <f>IF(ISBLANK(R89),"0", VLOOKUP(R89,PERSONAL,2,FALSE))</f>
        <v>80216449</v>
      </c>
      <c r="T89" t="str">
        <v>ALIADO</v>
      </c>
      <c r="U89">
        <v>0.4270833333333333</v>
      </c>
      <c r="V89">
        <v>0.4583333333333333</v>
      </c>
      <c r="W89">
        <f>V89-U89</f>
        <v>0.03125</v>
      </c>
      <c r="X89">
        <v>1</v>
      </c>
      <c r="Y89">
        <f>NETWORKDAYS(K89,M89)</f>
        <v>1</v>
      </c>
      <c r="Z89" t="str">
        <f>IF(Y89&lt;=2,"CUMPLE","NO CUMPLE")</f>
        <v>CUMPLE</v>
      </c>
      <c r="AC89" t="str">
        <f>TEXT(M89,"mmmm")</f>
        <v>febrero</v>
      </c>
      <c r="AD89" t="str">
        <f>TEXT(M89,"yyyy")</f>
        <v>yyyy</v>
      </c>
      <c r="AE89">
        <f>W89*60*24</f>
        <v>45</v>
      </c>
      <c r="AF89">
        <f>AE89/60</f>
        <v>0.75</v>
      </c>
      <c r="AG89">
        <f>AE89/60</f>
        <v>0.75</v>
      </c>
      <c r="AH89">
        <f>L89-K89</f>
        <v>0</v>
      </c>
      <c r="AI89">
        <f>AH89*24*60</f>
        <v>0</v>
      </c>
      <c r="AJ89">
        <f>75728*X89</f>
        <v>75728</v>
      </c>
    </row>
    <row r="90" xml:space="preserve">
      <c r="A90">
        <v>437102</v>
      </c>
      <c r="B90" t="str">
        <v>INCIDENTE</v>
      </c>
      <c r="C90" t="str">
        <v>CERRADO</v>
      </c>
      <c r="D90" t="str">
        <v>E-COMMERCE</v>
      </c>
      <c r="E90" t="str">
        <v>PDA</v>
      </c>
      <c r="F90" t="str">
        <v>PDA</v>
      </c>
      <c r="G90" t="str">
        <v>ZEBRA</v>
      </c>
      <c r="H90" t="str">
        <v>Buen día Solicito de su colaboración para la instalación de la nueva aplicación de Ecommerce en la PDA ya que con el manual que enviaron no fue p</v>
      </c>
      <c r="I90" t="str">
        <v>Buen día Solicito de su colaboración para la instalación de la nueva aplicación de Ecommerce en la PDA ya que con el manual que enviaron no fue p</v>
      </c>
      <c r="J90" t="str">
        <v>Se realizó la actualización de las PDA según el manual; se realizaron las pruebas y salen correctas. Se dejan operativas las PDA.</v>
      </c>
      <c r="K90">
        <v>45331</v>
      </c>
      <c r="L90">
        <v>45331</v>
      </c>
      <c r="M90">
        <v>45331</v>
      </c>
      <c r="N90" t="str">
        <f>TEXT(M90, "DDDD")</f>
        <v>viernes</v>
      </c>
      <c r="O90" t="str" xml:space="preserve">
        <v xml:space="preserve">M074 METRO FACATATIVA_x000d_
_x000d_
</v>
      </c>
      <c r="P90" t="str">
        <v>FACATATIVA</v>
      </c>
      <c r="Q90" t="str">
        <f>IF(ISBLANK(P90),"0",(VLOOKUP(P90,REGION,2,FALSE)))</f>
        <v>BOGOTA</v>
      </c>
      <c r="R90" t="str">
        <v>ALEXANDER CASTILLO SOTELO</v>
      </c>
      <c r="S90">
        <f>IF(ISBLANK(R90),"0", VLOOKUP(R90,PERSONAL,2,FALSE))</f>
        <v>80216449</v>
      </c>
      <c r="T90" t="str">
        <v>ALIADO</v>
      </c>
      <c r="U90">
        <v>0.4652777777777778</v>
      </c>
      <c r="V90">
        <v>0.5208333333333334</v>
      </c>
      <c r="W90">
        <f>V90-U90</f>
        <v>0.05555555555555558</v>
      </c>
      <c r="X90">
        <v>1</v>
      </c>
      <c r="Y90">
        <f>NETWORKDAYS(K90,M90)</f>
        <v>1</v>
      </c>
      <c r="Z90" t="str">
        <f>IF(Y90&lt;=2,"CUMPLE","NO CUMPLE")</f>
        <v>CUMPLE</v>
      </c>
      <c r="AC90" t="str">
        <f>TEXT(M90,"mmmm")</f>
        <v>febrero</v>
      </c>
      <c r="AD90" t="str">
        <f>TEXT(M90,"yyyy")</f>
        <v>yyyy</v>
      </c>
      <c r="AE90">
        <f>W90*60*24</f>
        <v>80.00000000000003</v>
      </c>
      <c r="AF90">
        <f>AE90/60</f>
        <v>1.3333333333333337</v>
      </c>
      <c r="AG90">
        <f>AE90/60</f>
        <v>1.3333333333333337</v>
      </c>
      <c r="AH90">
        <f>L90-K90</f>
        <v>0</v>
      </c>
      <c r="AI90">
        <f>AH90*24*60</f>
        <v>0</v>
      </c>
      <c r="AJ90">
        <f>75728*X90</f>
        <v>75728</v>
      </c>
    </row>
    <row r="91" xml:space="preserve">
      <c r="A91">
        <v>448703</v>
      </c>
      <c r="B91" t="str">
        <v>SOLICITUD</v>
      </c>
      <c r="C91" t="str">
        <v>CERRADO</v>
      </c>
      <c r="D91" t="str">
        <v>ATC</v>
      </c>
      <c r="E91" t="str">
        <v>PUNTO DE RED</v>
      </c>
      <c r="F91" t="str">
        <v>PUNTO DE RED</v>
      </c>
      <c r="G91" t="str">
        <v>PUNTO DE RED</v>
      </c>
      <c r="H91" t="str" xml:space="preserve">
        <v xml:space="preserve">Solicito me colaboren con el punto de red de la multifuncional láser de la sección de ATC-ELECTRO; la cual desde el día de hoy muestra un mensaje sin conexión; el cual he revisado y persiste el error_x000d_
Área Afectada_x000d_
_x000d_
ATC - ELECTRO_x000d_
_x000d_
Dispositivo Afectado_x000d_
_x000d_
PUNTO DE RED</v>
      </c>
      <c r="I91" t="str" xml:space="preserve">
        <v xml:space="preserve">Solicito me colaboren con el punto de red de la multifuncional láser de la sección de ATC-ELECTRO; la cual desde el día de hoy muestra un mensaje sin conexión; el cual he revisado y persiste el error_x000d_
Área Afectada_x000d_
_x000d_
ATC - ELECTRO_x000d_
_x000d_
Dispositivo Afectado_x000d_
_x000d_
PUNTO DE RED</v>
      </c>
      <c r="J91" t="str">
        <v xml:space="preserve">Se llega a sitio y se procede a realizar incincidente con la impresora ya que en los equipos de atc sale sin conexion por lo que se procede a reinstalar la impresora  ya que estab sin conexión antes de realizar la reinstalacion se procede a realizar test al cable y este esta bien se  reinicio la impresora y este esta bien se procede a validar en el pc y se reinstala quedando operativo y a satisfacción del cliente. </v>
      </c>
      <c r="K91">
        <v>45330</v>
      </c>
      <c r="L91">
        <v>45330</v>
      </c>
      <c r="M91">
        <v>45331</v>
      </c>
      <c r="N91" t="str">
        <f>TEXT(M91, "DDDD")</f>
        <v>viernes</v>
      </c>
      <c r="O91" t="str" xml:space="preserve">
        <v xml:space="preserve">M085 METRO MONTERIA_x000d_
_x000d_
</v>
      </c>
      <c r="P91" t="str">
        <v>MONTERIA</v>
      </c>
      <c r="Q91" t="str">
        <f>IF(ISBLANK(P91),"0",(VLOOKUP(P91,REGION,2,FALSE)))</f>
        <v>COSTA</v>
      </c>
      <c r="R91" t="str">
        <v>SHARON YANETH KERGUELEN WILCHES</v>
      </c>
      <c r="S91">
        <f>IF(ISBLANK(R91),"0", VLOOKUP(R91,PERSONAL,2,FALSE))</f>
        <v>1067917448</v>
      </c>
      <c r="T91" t="str">
        <v>DIRECTO</v>
      </c>
      <c r="U91">
        <v>0.3333333333333333</v>
      </c>
      <c r="V91">
        <v>0.3958333333333333</v>
      </c>
      <c r="W91">
        <f>V91-U91</f>
        <v>0.0625</v>
      </c>
      <c r="X91">
        <v>1</v>
      </c>
      <c r="Y91">
        <f>NETWORKDAYS(K91,M91)</f>
        <v>2</v>
      </c>
      <c r="Z91" t="str">
        <f>IF(Y91&lt;=2,"CUMPLE","NO CUMPLE")</f>
        <v>CUMPLE</v>
      </c>
      <c r="AC91" t="str">
        <f>TEXT(M91,"mmmm")</f>
        <v>febrero</v>
      </c>
      <c r="AD91" t="str">
        <f>TEXT(M91,"yyyy")</f>
        <v>yyyy</v>
      </c>
      <c r="AE91">
        <f>W91*60*24</f>
        <v>90</v>
      </c>
      <c r="AF91">
        <f>AE91/60</f>
        <v>1.5</v>
      </c>
      <c r="AG91">
        <f>AE91/60</f>
        <v>1.5</v>
      </c>
      <c r="AH91">
        <f>L91-K91</f>
        <v>0</v>
      </c>
      <c r="AI91">
        <f>AH91*24*60</f>
        <v>0</v>
      </c>
      <c r="AJ91">
        <f>75728*X91</f>
        <v>75728</v>
      </c>
    </row>
    <row r="92" xml:space="preserve">
      <c r="A92">
        <v>453031</v>
      </c>
      <c r="B92" t="str">
        <v>INCIDENTE</v>
      </c>
      <c r="C92" t="str">
        <v>CERRADO</v>
      </c>
      <c r="D92" t="str">
        <v>RECIBO</v>
      </c>
      <c r="E92" t="str">
        <v>PDA</v>
      </c>
      <c r="F92" t="str">
        <v>PDA</v>
      </c>
      <c r="G92" t="str">
        <v>HONEYWELL</v>
      </c>
      <c r="H92" t="str" xml:space="preserve">
        <v xml:space="preserve">revisión de 2 pda del área de recibo._x000d_
nombre del programa en falla en el menu_x000d_
_x000d_
genexis</v>
      </c>
      <c r="I92" t="str" xml:space="preserve">
        <v xml:space="preserve">revisión de 2 pda del área de recibo._x000d_
nombre del programa en falla en el menu_x000d_
_x000d_
genexis</v>
      </c>
      <c r="J92" t="str">
        <v>Se realizo la revisión de las PDA y se intenta liberar espacio pero no se encuentran archivos para eliminar; asi que se formatean los equipos. Se actualiza el firmware; se instalan y configuran todas las aplicaciones. Se dejan operativas las PDA.</v>
      </c>
      <c r="K92">
        <v>45331</v>
      </c>
      <c r="L92">
        <v>45331</v>
      </c>
      <c r="M92">
        <v>45331</v>
      </c>
      <c r="N92" t="str">
        <f>TEXT(M92, "DDDD")</f>
        <v>viernes</v>
      </c>
      <c r="O92" t="str" xml:space="preserve">
        <v xml:space="preserve">M074 METRO FACATATIVA_x000d_
_x000d_
</v>
      </c>
      <c r="P92" t="str">
        <v>FACATATIVA</v>
      </c>
      <c r="Q92" t="str">
        <f>IF(ISBLANK(P92),"0",(VLOOKUP(P92,REGION,2,FALSE)))</f>
        <v>BOGOTA</v>
      </c>
      <c r="R92" t="str">
        <v>ALEXANDER CASTILLO SOTELO</v>
      </c>
      <c r="S92">
        <f>IF(ISBLANK(R92),"0", VLOOKUP(R92,PERSONAL,2,FALSE))</f>
        <v>80216449</v>
      </c>
      <c r="T92" t="str">
        <v>ALIADO</v>
      </c>
      <c r="U92">
        <v>0.5277777777777778</v>
      </c>
      <c r="V92">
        <v>0.6458333333333334</v>
      </c>
      <c r="W92">
        <f>V92-U92</f>
        <v>0.11805555555555558</v>
      </c>
      <c r="X92">
        <v>2</v>
      </c>
      <c r="Y92">
        <f>NETWORKDAYS(K92,M92)</f>
        <v>1</v>
      </c>
      <c r="Z92" t="str">
        <f>IF(Y92&lt;=2,"CUMPLE","NO CUMPLE")</f>
        <v>CUMPLE</v>
      </c>
      <c r="AC92" t="str">
        <f>TEXT(M92,"mmmm")</f>
        <v>febrero</v>
      </c>
      <c r="AD92" t="str">
        <f>TEXT(M92,"yyyy")</f>
        <v>yyyy</v>
      </c>
      <c r="AE92">
        <f>W92*60*24</f>
        <v>170.00000000000003</v>
      </c>
      <c r="AF92">
        <f>AE92/60</f>
        <v>2.833333333333334</v>
      </c>
      <c r="AG92">
        <f>AE92/60</f>
        <v>2.833333333333334</v>
      </c>
      <c r="AH92">
        <f>L92-K92</f>
        <v>0</v>
      </c>
      <c r="AI92">
        <f>AH92*24*60</f>
        <v>0</v>
      </c>
      <c r="AJ92">
        <f>75728*X92</f>
        <v>151456</v>
      </c>
    </row>
    <row r="93" xml:space="preserve">
      <c r="A93">
        <v>453700</v>
      </c>
      <c r="B93" t="str">
        <v>INCIDENTE</v>
      </c>
      <c r="C93" t="str">
        <v>CERRADO</v>
      </c>
      <c r="D93" t="str">
        <v>LINEAL DE CAJAS</v>
      </c>
      <c r="E93" t="str">
        <v>POS</v>
      </c>
      <c r="F93" t="str">
        <v>POS</v>
      </c>
      <c r="G93" t="str">
        <v>WINCOR</v>
      </c>
      <c r="H93" t="str">
        <v>Buen día Solicito de su colaboración para la revisión de la pos #6 de Ecommerce ya que presenta mucha lentitud al momento de ingresar al cajero y de facturar pedidos. Muchas gracias !!</v>
      </c>
      <c r="I93" t="str">
        <v>Buen día Solicito de su colaboración para la revisión de la pos #6 de Ecommerce ya que presenta mucha lentitud al momento de ingresar al cajero y de facturar pedidos. Muchas gracias !!</v>
      </c>
      <c r="J93" t="str">
        <v>Se realizo revision de la POS y se observa que el Disco Duro se encuentra dañado. Se debe reemplazar. La POS no queda operativa.</v>
      </c>
      <c r="K93">
        <v>45331</v>
      </c>
      <c r="L93">
        <v>45331</v>
      </c>
      <c r="M93">
        <v>45331</v>
      </c>
      <c r="N93" t="str">
        <f>TEXT(M93, "DDDD")</f>
        <v>viernes</v>
      </c>
      <c r="O93" t="str" xml:space="preserve">
        <v xml:space="preserve">M074 METRO FACATATIVA_x000d_
_x000d_
</v>
      </c>
      <c r="P93" t="str">
        <v>FACATATIVA</v>
      </c>
      <c r="Q93" t="str">
        <f>IF(ISBLANK(P93),"0",(VLOOKUP(P93,REGION,2,FALSE)))</f>
        <v>BOGOTA</v>
      </c>
      <c r="R93" t="str">
        <v>ALEXANDER CASTILLO SOTELO</v>
      </c>
      <c r="S93">
        <f>IF(ISBLANK(R93),"0", VLOOKUP(R93,PERSONAL,2,FALSE))</f>
        <v>80216449</v>
      </c>
      <c r="T93" t="str">
        <v>ALIADO</v>
      </c>
      <c r="U93">
        <v>0.6493055555555556</v>
      </c>
      <c r="V93">
        <v>0.6736111111111112</v>
      </c>
      <c r="W93">
        <f>V93-U93</f>
        <v>0.02430555555555558</v>
      </c>
      <c r="X93">
        <v>1</v>
      </c>
      <c r="Y93">
        <f>NETWORKDAYS(K93,M93)</f>
        <v>1</v>
      </c>
      <c r="Z93" t="str">
        <f>IF(Y93&lt;=2,"CUMPLE","NO CUMPLE")</f>
        <v>CUMPLE</v>
      </c>
      <c r="AC93" t="str">
        <f>TEXT(M93,"mmmm")</f>
        <v>febrero</v>
      </c>
      <c r="AD93" t="str">
        <f>TEXT(M93,"yyyy")</f>
        <v>yyyy</v>
      </c>
      <c r="AE93">
        <f>W93*60*24</f>
        <v>35.000000000000036</v>
      </c>
      <c r="AF93">
        <f>AE93/60</f>
        <v>0.5833333333333339</v>
      </c>
      <c r="AG93">
        <f>AE93/60</f>
        <v>0.5833333333333339</v>
      </c>
      <c r="AH93">
        <f>L93-K93</f>
        <v>0</v>
      </c>
      <c r="AI93">
        <f>AH93*24*60</f>
        <v>0</v>
      </c>
      <c r="AJ93">
        <f>75728*X93</f>
        <v>75728</v>
      </c>
    </row>
    <row r="94" xml:space="preserve">
      <c r="A94">
        <v>450697</v>
      </c>
      <c r="B94" t="str">
        <v>SOLICITUD</v>
      </c>
      <c r="C94" t="str">
        <v>CERRADO</v>
      </c>
      <c r="D94" t="str">
        <v>LINEAL DE CAJAS</v>
      </c>
      <c r="E94" t="str">
        <v>POS</v>
      </c>
      <c r="F94" t="str">
        <v>POS</v>
      </c>
      <c r="G94" t="str">
        <v>WINCOR</v>
      </c>
      <c r="H94" t="str">
        <v>buenas tardes la impresora de la pos numero 6 no funciona; ya se verifico pero continua presentando la falla sale chequear impresora. agradezco su pronta colaboración ya que es importante tenerla en funcionamiento; es la pos de acceso rápido</v>
      </c>
      <c r="I94" t="str">
        <v>buenas tardes la impresora de la pos numero 6 no funciona; ya se verifico pero continua presentando la falla sale chequear impresora. agradezco su pronta colaboración ya que es importante tenerla en funcionamiento; es la pos de acceso rápido</v>
      </c>
      <c r="J94" t="str">
        <v xml:space="preserve">se hace el ingresos a las 2pm; se prosigue a revisar la caja 6 la cual reporta error en impresora; se procede a realizar las pruebas de conexion ; cables de datos usb y de energia; se hace cambio de cable usb y se realizan pruebas.  la caja queda en funcionamiento con visto bueno de la jefe de cajas  Sra Claudia y el jefe de tienda reportandole las acciones realizadas. Me retiro del punto a las 5pm quedando en funcionamiento. </v>
      </c>
      <c r="K94">
        <v>45331</v>
      </c>
      <c r="L94">
        <v>45331</v>
      </c>
      <c r="M94">
        <v>45331</v>
      </c>
      <c r="N94" t="str">
        <f>TEXT(M94, "DDDD")</f>
        <v>viernes</v>
      </c>
      <c r="O94" t="str" xml:space="preserve">
        <v xml:space="preserve">M183 METRO SAN GIL_x000d_
_x000d_
</v>
      </c>
      <c r="P94" t="str">
        <v>SAN GIL</v>
      </c>
      <c r="Q94" t="str">
        <f>IF(ISBLANK(P94),"0",(VLOOKUP(P94,REGION,2,FALSE)))</f>
        <v>ORIENTE</v>
      </c>
      <c r="R94" t="str">
        <v xml:space="preserve">MICHELL RHOMANDT AMADO </v>
      </c>
      <c r="S94" t="e">
        <f>IF(ISBLANK(R94),"0", VLOOKUP(R94,PERSONAL,2,FALSE))</f>
        <v>#N/A</v>
      </c>
      <c r="T94" t="str">
        <v>ALIADO</v>
      </c>
      <c r="U94">
        <v>0.5833333333333334</v>
      </c>
      <c r="V94">
        <v>0.7083333333333334</v>
      </c>
      <c r="W94">
        <f>V94-U94</f>
        <v>0.125</v>
      </c>
      <c r="X94">
        <v>2</v>
      </c>
      <c r="Y94">
        <f>NETWORKDAYS(K94,M94)</f>
        <v>1</v>
      </c>
      <c r="Z94" t="str">
        <f>IF(Y94&lt;=2,"CUMPLE","NO CUMPLE")</f>
        <v>CUMPLE</v>
      </c>
      <c r="AC94" t="str">
        <f>TEXT(M94,"mmmm")</f>
        <v>febrero</v>
      </c>
      <c r="AD94" t="str">
        <f>TEXT(M94,"yyyy")</f>
        <v>yyyy</v>
      </c>
      <c r="AE94">
        <f>W94*60*24</f>
        <v>180</v>
      </c>
      <c r="AF94">
        <f>AE94/60</f>
        <v>3</v>
      </c>
      <c r="AG94">
        <f>AE94/60</f>
        <v>3</v>
      </c>
      <c r="AH94">
        <f>L94-K94</f>
        <v>0</v>
      </c>
      <c r="AI94">
        <f>AH94*24*60</f>
        <v>0</v>
      </c>
      <c r="AJ94">
        <f>75728*X94</f>
        <v>151456</v>
      </c>
    </row>
    <row r="95" xml:space="preserve">
      <c r="A95">
        <v>452474</v>
      </c>
      <c r="B95" t="str">
        <v>SOLICITUD</v>
      </c>
      <c r="C95" t="str">
        <v>CERRADO</v>
      </c>
      <c r="D95" t="str">
        <v>AREA COMERCIAL</v>
      </c>
      <c r="E95" t="str">
        <v>VERIFICADOR</v>
      </c>
      <c r="F95" t="str">
        <v>VERIFICADOR</v>
      </c>
      <c r="G95" t="str">
        <v xml:space="preserve">NEWLAND </v>
      </c>
      <c r="H95" t="str">
        <v>Buen dia por favor su ayuda para el borrado de los videos de los verificadores de precios e ingreso del nuevo. Tipo Ubicacion Comentario Ubicacion Fabricante Modelo Numero de serie VERIFICADOR DE PRECIOS J036 POPAYAN CAMPANARIO NEWLAND NQ1000 NQ2CAA000644 VERIFICADOR DE PRECIOS J036 POPAYAN CAMPANARIO NEWLAND NQ1000 NQ2CAA000636 VERIFICADOR DE PRECIOS J036 POPAYAN CAMPANARIO NEWLAND NQ1000 NQ2C</v>
      </c>
      <c r="I95" t="str">
        <v>Buen dia por favor su ayuda para el borrado de los videos de los verificadores de precios e ingreso del nuevo. Tipo Ubicacion Comentario Ubicacion Fabricante Modelo Numero de serie VERIFICADOR DE PRECIOS J036 POPAYAN CAMPANARIO NEWLAND NQ1000 NQ2CAA000644 VERIFICADOR DE PRECIOS J036 POPAYAN CAMPANARIO NEWLAND NQ1000 NQ2CAA000636 VERIFICADOR DE PRECIOS J036 POPAYAN CAMPANARIO NEWLAND NQ1000 NQ2C</v>
      </c>
      <c r="J95" t="str">
        <v>Me reporto en sitio y me permiten acceso; procedo a ir al area comercial a identificar los verificadores de precios en sus respectivas areas e ingreso al dispositivo  por medio del codigo QR y ubico la carpeta medios y elimino los videos contenidos; y copio el que me asignaron por medio de la microsd; salgo del dispositivo y observo que el video se quede en ejecución se llena documentación con las evidencias se informa a la compañera Katerine y al Ing Harold y me retiro de sitio.</v>
      </c>
      <c r="K95">
        <v>45331</v>
      </c>
      <c r="L95">
        <v>45331</v>
      </c>
      <c r="M95">
        <v>45332</v>
      </c>
      <c r="N95" t="str">
        <f>TEXT(M95, "DDDD")</f>
        <v>sábado</v>
      </c>
      <c r="O95" t="str" xml:space="preserve">
        <v xml:space="preserve">J036 JUMBO POPAYAN CAMPANARIO_x000d_
_x000d_
</v>
      </c>
      <c r="P95" t="str">
        <v>POPAYAN</v>
      </c>
      <c r="Q95" t="str">
        <f>IF(ISBLANK(P95),"0",(VLOOKUP(P95,REGION,2,FALSE)))</f>
        <v>OCCIDENTE</v>
      </c>
      <c r="R95" t="str">
        <v>DANIEL FERNANDO PAREDES ARTEAGA</v>
      </c>
      <c r="S95">
        <f>IF(ISBLANK(R95),"0", VLOOKUP(R95,PERSONAL,2,FALSE))</f>
        <v>10301691</v>
      </c>
      <c r="T95" t="str">
        <v>DIRECTO</v>
      </c>
      <c r="U95">
        <v>0.3576388888888889</v>
      </c>
      <c r="V95">
        <v>0.4201388888888889</v>
      </c>
      <c r="W95">
        <f>V95-U95</f>
        <v>0.0625</v>
      </c>
      <c r="X95">
        <v>1</v>
      </c>
      <c r="Y95">
        <f>NETWORKDAYS(K95,M95)</f>
        <v>1</v>
      </c>
      <c r="Z95" t="str">
        <f>IF(Y95&lt;=2,"CUMPLE","NO CUMPLE")</f>
        <v>CUMPLE</v>
      </c>
      <c r="AC95" t="str">
        <f>TEXT(M95,"mmmm")</f>
        <v>febrero</v>
      </c>
      <c r="AD95" t="str">
        <f>TEXT(M95,"yyyy")</f>
        <v>yyyy</v>
      </c>
      <c r="AE95">
        <f>W95*60*24</f>
        <v>90</v>
      </c>
      <c r="AF95">
        <f>AE95/60</f>
        <v>1.5</v>
      </c>
      <c r="AG95">
        <f>AE95/60</f>
        <v>1.5</v>
      </c>
      <c r="AH95">
        <f>L95-K95</f>
        <v>0</v>
      </c>
      <c r="AI95">
        <f>AH95*24*60</f>
        <v>0</v>
      </c>
      <c r="AJ95">
        <f>75728*X95</f>
        <v>75728</v>
      </c>
    </row>
    <row r="96" xml:space="preserve">
      <c r="A96">
        <v>448307</v>
      </c>
      <c r="B96" t="str">
        <v>SOLICITUD</v>
      </c>
      <c r="C96" t="str">
        <v>CERRADO</v>
      </c>
      <c r="D96" t="str">
        <v>TODA LA TIENDA</v>
      </c>
      <c r="E96" t="str">
        <v>BALANZA</v>
      </c>
      <c r="F96" t="str">
        <v>SCANNER</v>
      </c>
      <c r="G96" t="str">
        <v>MAGELLAN</v>
      </c>
      <c r="H96" t="str" xml:space="preserve">
        <v xml:space="preserve">Buenas Tardes; me colaboran con la revisión de la balanza de la pos 4 no esta funcionando correctamente y no esta pesando ._x000d_
numero de caja en donde se encuentra el scaner balanza_x000d_
_x000d_
4</v>
      </c>
      <c r="I96" t="str" xml:space="preserve">
        <v xml:space="preserve">Buenas Tardes; me colaboran con la revisión de la balanza de la pos 4 no esta funcionando correctamente y no esta pesando ._x000d_
numero de caja en donde se encuentra el scaner balanza_x000d_
_x000d_
4</v>
      </c>
      <c r="J96" t="str" xml:space="preserve">
        <v xml:space="preserve">Se realiza visita en sitio y se procede a validar la falla en compañía de la usuaria; realizando pruebas de peso en la pos 4 con la pesa certificada de 10KG y se evidencia que el peso esta por debajo de lo certificado; dando un peso de 9.375kg; denotando claramente la descalibración que tiene la balanza-escáner. _x000d_
Se procede a realizar la calibración de la balanza-escáner para dar la solución. Para ello fue necesario romper el recinto de S/N: 2950000134264; para poder acceder al botón amarillo que se encontraba asegurado con el mismo. Una vez realizada la calibración se realizan pruebas en compañía de la usuaria y se evidencia de nuevo la descalibración; se repite el proceso tres veces y la falla persiste; se reinicia la pos y la falla continua. Dando como diagnóstico falla en la celda de carga; el sensor de peso esta dañado. Una vez dado el diagnóstico se instala un nuevo precinto de S/N: 73800000000567. Se requiere el cambio de la balanza-escáner._x000d_
Al ver que la pos 4 no puede operar así; se le informa al jefe de tienda Ruben Mojica; si se puede instalar la balanza-escáner de la pos 8 que no están funcionando a la pos 4 que tiene la novedad. Y éste aprueba la instalación. Se instala la balanza-escáner de la pos 8 a la pos 4 y la balanza-escáner que tiene el sensor dañado se empaca en una caja y se deja en el área de sistema. Se realizan pruebas de funcionalidad en compañía de la jefe de cajas Diana y esta da su aprobación de satisfacción con la firma del acta. Pos 4 se deja operativa y funcional.</v>
      </c>
      <c r="K96">
        <v>45334</v>
      </c>
      <c r="L96">
        <v>45334</v>
      </c>
      <c r="M96">
        <v>45334</v>
      </c>
      <c r="N96" t="str">
        <f>TEXT(M96, "DDDD")</f>
        <v>lunes</v>
      </c>
      <c r="O96" t="str" xml:space="preserve">
        <v xml:space="preserve">J185 JUMBO YOPAL_x000d_
_x000d_
</v>
      </c>
      <c r="P96" t="str">
        <v>YOPAL</v>
      </c>
      <c r="Q96" t="str">
        <f>IF(ISBLANK(P96),"0",(VLOOKUP(P96,REGION,2,FALSE)))</f>
        <v>ORIENTE</v>
      </c>
      <c r="R96" t="str">
        <v>PABLO ANDRES BALANTA GOMEZ</v>
      </c>
      <c r="S96">
        <f>IF(ISBLANK(R96),"0", VLOOKUP(R96,PERSONAL,2,FALSE))</f>
        <v>1111739227</v>
      </c>
      <c r="T96" t="str">
        <v>DIRECTO</v>
      </c>
      <c r="U96">
        <v>0.4166666666666667</v>
      </c>
      <c r="V96">
        <v>0.75</v>
      </c>
      <c r="W96">
        <f>V96-U96</f>
        <v>0.3333333333333333</v>
      </c>
      <c r="X96">
        <v>4</v>
      </c>
      <c r="Y96">
        <f>NETWORKDAYS(K96,M96)</f>
        <v>1</v>
      </c>
      <c r="Z96" t="str">
        <f>IF(Y96&lt;=2,"CUMPLE","NO CUMPLE")</f>
        <v>CUMPLE</v>
      </c>
      <c r="AC96" t="str">
        <f>TEXT(M96,"mmmm")</f>
        <v>febrero</v>
      </c>
      <c r="AD96" t="str">
        <f>TEXT(M96,"yyyy")</f>
        <v>yyyy</v>
      </c>
      <c r="AE96">
        <f>W96*60*24</f>
        <v>480</v>
      </c>
      <c r="AF96">
        <f>AE96/60</f>
        <v>8</v>
      </c>
      <c r="AG96">
        <f>AE96/60</f>
        <v>8</v>
      </c>
      <c r="AH96">
        <f>L96-K96</f>
        <v>0</v>
      </c>
      <c r="AI96">
        <f>AH96*24*60</f>
        <v>0</v>
      </c>
      <c r="AJ96">
        <f>75728*X96</f>
        <v>302912</v>
      </c>
    </row>
    <row r="97" xml:space="preserve">
      <c r="A97">
        <v>452830</v>
      </c>
      <c r="B97" t="str">
        <v>SOLICITUD</v>
      </c>
      <c r="C97" t="str">
        <v>CERRADO</v>
      </c>
      <c r="D97" t="str">
        <v>TODA LA TIENDA</v>
      </c>
      <c r="E97" t="str">
        <v>VERIFICADOR</v>
      </c>
      <c r="F97" t="str">
        <v>VERIFICADOR</v>
      </c>
      <c r="G97" t="str">
        <v xml:space="preserve">NEWLAND </v>
      </c>
      <c r="H97" t="str">
        <v>Buen día; Por favor su apoyo para eliminar los videos existentes en los verificadores de precios de la tienda Jumbo Yopal y dejando únicamente el video "video logo_5" en la carpeta "MEDIA"</v>
      </c>
      <c r="I97" t="str">
        <v>Buen día; Por favor su apoyo para eliminar los videos existentes en los verificadores de precios de la tienda Jumbo Yopal y dejando únicamente el video "video logo_5" en la carpeta "MEDIA"</v>
      </c>
      <c r="J97" t="str" xml:space="preserve">
        <v xml:space="preserve">Se realiza visita en sitio y se procede a realizar la actividad; se realiza la eliminación de los videos de los verificadores de precios alojado en la carpeta media ubicado en la raíz del explorador de archivo. Una vez eliminado se realiza la copia del video “video logo_5” en la misma ruta de media. Se reinicia el verificador de precios y se evidencia que solo reproduce únicamente el video que se pasó. Se hace el mismo proceso con otros dos verificadores de la sede; haciendo en total 3 verificadores de precio de S/N: NQ2CAA000642; S/N: NQ2CAA000370 y S/N: NQ2CAA000786. _x000d_
Se envía la evidencia correspondiente al soporte remoto Giovanna y aprobando la labor junto al gerente de tienda; Labor culmina con éxito_x000d_
</v>
      </c>
      <c r="K97">
        <v>45334</v>
      </c>
      <c r="L97">
        <v>45334</v>
      </c>
      <c r="M97">
        <v>45334</v>
      </c>
      <c r="N97" t="str">
        <f>TEXT(M97, "DDDD")</f>
        <v>lunes</v>
      </c>
      <c r="O97" t="str" xml:space="preserve">
        <v xml:space="preserve">J185 JUMBO YOPAL_x000d_
_x000d_
</v>
      </c>
      <c r="P97" t="str">
        <v>YOPAL</v>
      </c>
      <c r="Q97" t="str">
        <f>IF(ISBLANK(P97),"0",(VLOOKUP(P97,REGION,2,FALSE)))</f>
        <v>ORIENTE</v>
      </c>
      <c r="R97" t="str">
        <v>PABLO ANDRES BALANTA GOMEZ</v>
      </c>
      <c r="S97">
        <f>IF(ISBLANK(R97),"0", VLOOKUP(R97,PERSONAL,2,FALSE))</f>
        <v>1111739227</v>
      </c>
      <c r="T97" t="str">
        <v>DIRECTO</v>
      </c>
      <c r="U97">
        <v>0.3333333333333333</v>
      </c>
      <c r="V97">
        <v>0.4166666666666667</v>
      </c>
      <c r="W97">
        <f>V97-U97</f>
        <v>0.08333333333333337</v>
      </c>
      <c r="X97">
        <v>1</v>
      </c>
      <c r="Y97">
        <f>NETWORKDAYS(K97,M97)</f>
        <v>1</v>
      </c>
      <c r="Z97" t="str">
        <f>IF(Y97&lt;=2,"CUMPLE","NO CUMPLE")</f>
        <v>CUMPLE</v>
      </c>
      <c r="AC97" t="str">
        <f>TEXT(M97,"mmmm")</f>
        <v>febrero</v>
      </c>
      <c r="AD97" t="str">
        <f>TEXT(M97,"yyyy")</f>
        <v>yyyy</v>
      </c>
      <c r="AE97">
        <f>W97*60*24</f>
        <v>120.00000000000004</v>
      </c>
      <c r="AF97">
        <f>AE97/60</f>
        <v>2.000000000000001</v>
      </c>
      <c r="AG97">
        <f>AE97/60</f>
        <v>2.000000000000001</v>
      </c>
      <c r="AH97">
        <f>L97-K97</f>
        <v>0</v>
      </c>
      <c r="AI97">
        <f>AH97*24*60</f>
        <v>0</v>
      </c>
      <c r="AJ97">
        <f>75728*X97</f>
        <v>75728</v>
      </c>
    </row>
    <row r="98" xml:space="preserve">
      <c r="A98">
        <v>448857</v>
      </c>
      <c r="B98" t="str">
        <v>INCIDENTE</v>
      </c>
      <c r="C98" t="str">
        <v>CERRADO</v>
      </c>
      <c r="D98" t="str">
        <v>LINEAL DE CAJAS</v>
      </c>
      <c r="E98" t="str">
        <v>POS</v>
      </c>
      <c r="F98" t="str">
        <v>POS</v>
      </c>
      <c r="G98" t="str">
        <v>WINCOR</v>
      </c>
      <c r="H98" t="str" xml:space="preserve">
        <v xml:space="preserve">buenos su ayuda con el fam de la pos 6_x000d_
Número de inventario si se tiene_x000d_
_x000d_
1111_x000d_
_x000d_
Numero de caja_x000d_
_x000d_
6</v>
      </c>
      <c r="I98" t="str" xml:space="preserve">
        <v xml:space="preserve">buenos su ayuda con el fam de la pos 6_x000d_
Número de inventario si se tiene_x000d_
_x000d_
1111_x000d_
_x000d_
Numero de caja_x000d_
_x000d_
6</v>
      </c>
      <c r="J98" t="str">
        <v>Se retira la fuente de la POS; se reemplaza el ventilador y se hace limpieza interna. Se instala nuevamente la fuente y se deja funcionando correctamente.</v>
      </c>
      <c r="K98">
        <v>45334</v>
      </c>
      <c r="L98">
        <v>45334</v>
      </c>
      <c r="M98">
        <v>45334</v>
      </c>
      <c r="N98" t="str">
        <f>TEXT(M98, "DDDD")</f>
        <v>lunes</v>
      </c>
      <c r="O98" t="str" xml:space="preserve">
        <v xml:space="preserve">M073 METRO MOSQUERA_x000d_
_x000d_
</v>
      </c>
      <c r="P98" t="str">
        <v>MOSQUERA</v>
      </c>
      <c r="Q98" t="str">
        <f>IF(ISBLANK(P98),"0",(VLOOKUP(P98,REGION,2,FALSE)))</f>
        <v>BOGOTA</v>
      </c>
      <c r="R98" t="str">
        <v>ALEXANDER CASTILLO SOTELO</v>
      </c>
      <c r="S98">
        <f>IF(ISBLANK(R98),"0", VLOOKUP(R98,PERSONAL,2,FALSE))</f>
        <v>80216449</v>
      </c>
      <c r="T98" t="str">
        <v>ALIADO</v>
      </c>
      <c r="U98">
        <v>0.625</v>
      </c>
      <c r="V98">
        <v>0.6527777777777778</v>
      </c>
      <c r="W98">
        <f>V98-U98</f>
        <v>0.02777777777777779</v>
      </c>
      <c r="X98">
        <v>1</v>
      </c>
      <c r="Y98">
        <f>NETWORKDAYS(K98,M98)</f>
        <v>1</v>
      </c>
      <c r="Z98" t="str">
        <f>IF(Y98&lt;=2,"CUMPLE","NO CUMPLE")</f>
        <v>CUMPLE</v>
      </c>
      <c r="AC98" t="str">
        <f>TEXT(M98,"mmmm")</f>
        <v>febrero</v>
      </c>
      <c r="AD98" t="str">
        <f>TEXT(M98,"yyyy")</f>
        <v>yyyy</v>
      </c>
      <c r="AE98">
        <f>W98*60*24</f>
        <v>40.000000000000014</v>
      </c>
      <c r="AF98">
        <f>AE98/60</f>
        <v>0.6666666666666669</v>
      </c>
      <c r="AG98">
        <f>AE98/60</f>
        <v>0.6666666666666669</v>
      </c>
      <c r="AH98">
        <f>L98-K98</f>
        <v>0</v>
      </c>
      <c r="AI98">
        <f>AH98*24*60</f>
        <v>0</v>
      </c>
      <c r="AJ98">
        <f>75728*X98</f>
        <v>75728</v>
      </c>
    </row>
    <row r="99" xml:space="preserve">
      <c r="A99">
        <v>448309</v>
      </c>
      <c r="B99" t="str">
        <v>SOLICITUD</v>
      </c>
      <c r="C99" t="str">
        <v>CERRADO</v>
      </c>
      <c r="D99" t="str">
        <v>TODA LA TIENDA</v>
      </c>
      <c r="E99" t="str">
        <v>PROACTIVA</v>
      </c>
      <c r="F99" t="str">
        <v>PROACTIVA</v>
      </c>
      <c r="G99" t="str">
        <v>PROACTIVA</v>
      </c>
      <c r="H99" t="str" xml:space="preserve">
        <v xml:space="preserve">Buenas Tardes Su ayuda con la visita proactiva para la tienda Metro Mosquera_x000d_
Indicar la ubicación del computador en la tienda o sede_x000d_
_x000d_
Piso Venta</v>
      </c>
      <c r="I99" t="str" xml:space="preserve">
        <v xml:space="preserve">Buenas Tardes Su ayuda con la visita proactiva para la tienda Metro Mosquera_x000d_
Indicar la ubicación del computador en la tienda o sede_x000d_
_x000d_
Piso Venta</v>
      </c>
      <c r="J99" t="str">
        <v>Se realizó el recorrido por la tienda y se verifican los equipos. Ver informe que se envía vía correo electronico a Juan F Castro y a Diego Cortés..</v>
      </c>
      <c r="K99">
        <v>45334</v>
      </c>
      <c r="L99">
        <v>45334</v>
      </c>
      <c r="M99">
        <v>45334</v>
      </c>
      <c r="N99" t="str">
        <f>TEXT(M99, "DDDD")</f>
        <v>lunes</v>
      </c>
      <c r="O99" t="str" xml:space="preserve">
        <v xml:space="preserve">M073 METRO MOSQUERA_x000d_
_x000d_
</v>
      </c>
      <c r="P99" t="str">
        <v>MOSQUERA</v>
      </c>
      <c r="Q99" t="str">
        <f>IF(ISBLANK(P99),"0",(VLOOKUP(P99,REGION,2,FALSE)))</f>
        <v>BOGOTA</v>
      </c>
      <c r="R99" t="str">
        <v>ALEXANDER CASTILLO SOTELO</v>
      </c>
      <c r="S99">
        <f>IF(ISBLANK(R99),"0", VLOOKUP(R99,PERSONAL,2,FALSE))</f>
        <v>80216449</v>
      </c>
      <c r="T99" t="str">
        <v>ALIADO</v>
      </c>
      <c r="U99">
        <v>0.6527777777777778</v>
      </c>
      <c r="V99">
        <v>0.6736111111111112</v>
      </c>
      <c r="W99">
        <f>V99-U99</f>
        <v>0.02083333333333337</v>
      </c>
      <c r="X99">
        <v>1</v>
      </c>
      <c r="Y99">
        <f>NETWORKDAYS(K99,M99)</f>
        <v>1</v>
      </c>
      <c r="Z99" t="str">
        <f>IF(Y99&lt;=2,"CUMPLE","NO CUMPLE")</f>
        <v>CUMPLE</v>
      </c>
      <c r="AC99" t="str">
        <f>TEXT(M99,"mmmm")</f>
        <v>febrero</v>
      </c>
      <c r="AD99" t="str">
        <f>TEXT(M99,"yyyy")</f>
        <v>yyyy</v>
      </c>
      <c r="AE99">
        <f>W99*60*24</f>
        <v>30.000000000000053</v>
      </c>
      <c r="AF99">
        <f>AE99/60</f>
        <v>0.5000000000000009</v>
      </c>
      <c r="AG99">
        <f>AE99/60</f>
        <v>0.5000000000000009</v>
      </c>
      <c r="AH99">
        <f>L99-K99</f>
        <v>0</v>
      </c>
      <c r="AI99">
        <f>AH99*24*60</f>
        <v>0</v>
      </c>
      <c r="AJ99">
        <f>75728*X99</f>
        <v>75728</v>
      </c>
    </row>
    <row r="100" xml:space="preserve">
      <c r="A100">
        <v>436673</v>
      </c>
      <c r="B100" t="str">
        <v>INCIDENTE</v>
      </c>
      <c r="C100" t="str">
        <v>CERRADO</v>
      </c>
      <c r="D100" t="str">
        <v>LINEAL DE CAJAS</v>
      </c>
      <c r="E100" t="str">
        <v>POS</v>
      </c>
      <c r="F100" t="str">
        <v>POS</v>
      </c>
      <c r="G100" t="str">
        <v>WINCOR</v>
      </c>
      <c r="H100" t="str" xml:space="preserve">
        <v xml:space="preserve">buenos dias su ayuda con la pos 6 de lineal de cjas_x000d_
Número de inventario si se tiene_x000d_
_x000d_
1111_x000d_
_x000d_
Numero de caja_x000d_
_x000d_
6</v>
      </c>
      <c r="I100" t="str" xml:space="preserve">
        <v xml:space="preserve">buenos dias su ayuda con la pos 6 de lineal de cjas_x000d_
Número de inventario si se tiene_x000d_
_x000d_
1111_x000d_
_x000d_
Numero de caja_x000d_
_x000d_
6</v>
      </c>
      <c r="J100" t="str">
        <v>Se instala el disco duro en la POS pero al iniciar el formateo no da video; se retiran las memorias RAM y se limpian pero la falla continiua asi que se hace prueba de cada una de las memoria y una de ellas esta dañada; esta memoria se reemplaza. Sin embargo la POS no inicia por la USB; se intenta ingresar a la Bios pero no permite ingresar; Se ensambla otra POS que se encuentra en la oficina de sistemas con las partes de la POS 6 pero al configurar la BIOS esta no guarda los cambios; se reemplaza la bateria pero board pero tampoco guarda los cambios. Se ensambla nuevamente la POS inicial y se formatea el disco en otra POS pero al montarlo en la CPU que corresponde no inicia. Se dejan todos los parametros de fabrica de la BIOS y se configura nuevamente. Ahora si permite iniciar desde la memoria USB y se instala el sistema operativo en la POS. Se deja la caja lista para configurarla de parte de la mesa de ayuda.</v>
      </c>
      <c r="K100">
        <v>45334</v>
      </c>
      <c r="L100">
        <v>45334</v>
      </c>
      <c r="M100">
        <v>45334</v>
      </c>
      <c r="N100" t="str">
        <f>TEXT(M100, "DDDD")</f>
        <v>lunes</v>
      </c>
      <c r="O100" t="str" xml:space="preserve">
        <v xml:space="preserve">M073 METRO MOSQUERA_x000d_
_x000d_
</v>
      </c>
      <c r="P100" t="str">
        <v>MOSQUERA</v>
      </c>
      <c r="Q100" t="str">
        <f>IF(ISBLANK(P100),"0",(VLOOKUP(P100,REGION,2,FALSE)))</f>
        <v>BOGOTA</v>
      </c>
      <c r="R100" t="str">
        <v>ALEXANDER CASTILLO SOTELO</v>
      </c>
      <c r="S100">
        <f>IF(ISBLANK(R100),"0", VLOOKUP(R100,PERSONAL,2,FALSE))</f>
        <v>80216449</v>
      </c>
      <c r="T100" t="str">
        <v>ALIADO</v>
      </c>
      <c r="U100">
        <v>0.6736111111111112</v>
      </c>
      <c r="V100">
        <v>0.8333333333333334</v>
      </c>
      <c r="W100">
        <f>V100-U100</f>
        <v>0.1597222222222222</v>
      </c>
      <c r="X100">
        <v>2</v>
      </c>
      <c r="Y100">
        <f>NETWORKDAYS(K100,M100)</f>
        <v>1</v>
      </c>
      <c r="Z100" t="str">
        <f>IF(Y100&lt;=2,"CUMPLE","NO CUMPLE")</f>
        <v>CUMPLE</v>
      </c>
      <c r="AC100" t="str">
        <f>TEXT(M100,"mmmm")</f>
        <v>febrero</v>
      </c>
      <c r="AD100" t="str">
        <f>TEXT(M100,"yyyy")</f>
        <v>yyyy</v>
      </c>
      <c r="AE100">
        <f>W100*60*24</f>
        <v>229.99999999999997</v>
      </c>
      <c r="AF100">
        <f>AE100/60</f>
        <v>3.833333333333333</v>
      </c>
      <c r="AG100">
        <f>AE100/60</f>
        <v>3.833333333333333</v>
      </c>
      <c r="AH100">
        <f>L100-K100</f>
        <v>0</v>
      </c>
      <c r="AI100">
        <f>AH100*24*60</f>
        <v>0</v>
      </c>
      <c r="AJ100">
        <f>75728*X100</f>
        <v>151456</v>
      </c>
    </row>
    <row r="101" xml:space="preserve">
      <c r="A101">
        <v>451239</v>
      </c>
      <c r="B101" t="str">
        <v>INCIDENTE</v>
      </c>
      <c r="C101" t="str">
        <v>CERRADO</v>
      </c>
      <c r="D101" t="str">
        <v>TODA LA TIENDA</v>
      </c>
      <c r="E101" t="str">
        <v>ACOMPAÑAMIENTO</v>
      </c>
      <c r="F101" t="str">
        <v>ACOMPAÑAMIENTO</v>
      </c>
      <c r="G101" t="str">
        <v>ACOMPAÑAMIENTO</v>
      </c>
      <c r="H101" t="str" xml:space="preserve">
        <v xml:space="preserve">Buenas tardes Por favor su ayuda coordinando dos recursos para el desmonte de 7 POS en el lineal de cajas (POS No. 3; 15; 16; 9; 13; 10; 14) Por remodelacion del lineal de cajas_x000d_
AREA EN DONDE SE UBICA EL EQUIPO_x000d_
_x000d_
linea de cajas</v>
      </c>
      <c r="I101" t="str" xml:space="preserve">
        <v xml:space="preserve">Buenas tardes Por favor su ayuda coordinando dos recursos para el desmonte de 7 POS en el lineal de cajas (POS No. 3; 15; 16; 9; 13; 10; 14) Por remodelacion del lineal de cajas_x000d_
AREA EN DONDE SE UBICA EL EQUIPO_x000d_
_x000d_
linea de cajas</v>
      </c>
      <c r="J101" t="str">
        <v>Se realiza Acompañamiento Tecnico durante el dia Lunes 12 de Febrero 2024; Para realizar el retiro de 7 Cpu Pos del Lineal de Cajas; con todos sus perifericos y Cableados; Dejandolas organizadas y por separado en la Bodega De Electro...ESTADO OK</v>
      </c>
      <c r="K101">
        <v>45334</v>
      </c>
      <c r="L101">
        <v>45334</v>
      </c>
      <c r="M101">
        <v>45334</v>
      </c>
      <c r="N101" t="str">
        <f>TEXT(M101, "DDDD")</f>
        <v>lunes</v>
      </c>
      <c r="O101" t="str" xml:space="preserve">
        <v xml:space="preserve">J047 JUMBO GIRARDOT_x000d_
_x000d_
</v>
      </c>
      <c r="P101" t="str">
        <v>GIRARDOT</v>
      </c>
      <c r="Q101" t="str">
        <f>IF(ISBLANK(P101),"0",(VLOOKUP(P101,REGION,2,FALSE)))</f>
        <v>OCCIDENTE</v>
      </c>
      <c r="R101" t="str">
        <v>RAFAEL ARDILA PUENTES</v>
      </c>
      <c r="S101">
        <f>IF(ISBLANK(R101),"0", VLOOKUP(R101,PERSONAL,2,FALSE))</f>
        <v>1018419858</v>
      </c>
      <c r="T101" t="str">
        <v>ALIADO</v>
      </c>
      <c r="U101">
        <v>0.3333333333333333</v>
      </c>
      <c r="V101">
        <v>0.7083333333333334</v>
      </c>
      <c r="W101">
        <f>V101-U101</f>
        <v>0.37500000000000006</v>
      </c>
      <c r="X101" t="str">
        <v>2;5</v>
      </c>
      <c r="Y101">
        <f>NETWORKDAYS(K101,M101)</f>
        <v>1</v>
      </c>
      <c r="Z101" t="str">
        <f>IF(Y101&lt;=2,"CUMPLE","NO CUMPLE")</f>
        <v>CUMPLE</v>
      </c>
      <c r="AC101" t="str">
        <f>TEXT(M101,"mmmm")</f>
        <v>febrero</v>
      </c>
      <c r="AD101" t="str">
        <f>TEXT(M101,"yyyy")</f>
        <v>yyyy</v>
      </c>
      <c r="AE101">
        <f>W101*60*24</f>
        <v>540.0000000000001</v>
      </c>
      <c r="AF101">
        <f>AE101/60</f>
        <v>9.000000000000002</v>
      </c>
      <c r="AG101">
        <f>AE101/60</f>
        <v>9.000000000000002</v>
      </c>
      <c r="AH101">
        <f>L101-K101</f>
        <v>0</v>
      </c>
      <c r="AI101">
        <f>AH101*24*60</f>
        <v>0</v>
      </c>
      <c r="AJ101" t="e">
        <f>75728*X101</f>
        <v>#VALUE!</v>
      </c>
    </row>
    <row r="102" xml:space="preserve">
      <c r="A102">
        <v>452769</v>
      </c>
      <c r="B102" t="str">
        <v>SOLICITUD</v>
      </c>
      <c r="C102" t="str">
        <v>CERRADO</v>
      </c>
      <c r="D102" t="str">
        <v>TODA LA TIENDA</v>
      </c>
      <c r="E102" t="str">
        <v>VERIFICADOR</v>
      </c>
      <c r="F102" t="str">
        <v>VERIFICADOR</v>
      </c>
      <c r="G102" t="str">
        <v xml:space="preserve">NEWLAND </v>
      </c>
      <c r="H102" t="str">
        <v>Se solicita eliminar videos de los verificadores de precios y guardar uno nuevo enviado de sede. Seriales NQ2C9L000023 -Newland S17051522502651 - Zebra NQ2CAA000560 - Newland</v>
      </c>
      <c r="I102" t="str">
        <v>Se solicita eliminar videos de los verificadores de precios y guardar uno nuevo enviado de sede. Seriales NQ2C9L000023 -Newland S17051522502651 - Zebra NQ2CAA000560 - Newland</v>
      </c>
      <c r="J102" t="str" xml:space="preserve">
        <v xml:space="preserve">SE REALIZA REVISIÓN DE VERIFICADORES DE PRECIOS ZEBRA Y NEWLAND PARA ELIMINAR PUBLICACIONES Y REEMPLAZAR POR VIDEO ACTUALIAZADO. SE ENVIA EVIDENCIA DE LOS CAMBIOS._x000d_
VERIFICADORES QUEDAN OPERATIVOS.</v>
      </c>
      <c r="K102">
        <v>45334</v>
      </c>
      <c r="L102">
        <v>45334</v>
      </c>
      <c r="M102">
        <v>45334</v>
      </c>
      <c r="N102" t="str">
        <f>TEXT(M102, "DDDD")</f>
        <v>lunes</v>
      </c>
      <c r="O102" t="str">
        <v>J126 JUMBO SAN SILVESTRE</v>
      </c>
      <c r="P102" t="str">
        <v>BARRANCABERMEJA</v>
      </c>
      <c r="Q102" t="str">
        <f>IF(ISBLANK(P102),"0",(VLOOKUP(P102,REGION,2,FALSE)))</f>
        <v>ORIENTE</v>
      </c>
      <c r="R102" t="str">
        <v>LUIS CARLOS ROJAS ACOSTA</v>
      </c>
      <c r="S102">
        <f>IF(ISBLANK(R102),"0", VLOOKUP(R102,PERSONAL,2,FALSE))</f>
        <v>1096188137</v>
      </c>
      <c r="T102" t="str">
        <v>DIRECTO</v>
      </c>
      <c r="U102">
        <v>0.3333333333333333</v>
      </c>
      <c r="V102">
        <v>0.4166666666666667</v>
      </c>
      <c r="W102">
        <f>V102-U102</f>
        <v>0.08333333333333337</v>
      </c>
      <c r="X102">
        <v>1</v>
      </c>
      <c r="Y102">
        <f>NETWORKDAYS(K102,M102)</f>
        <v>1</v>
      </c>
      <c r="Z102" t="str">
        <f>IF(Y102&lt;=2,"CUMPLE","NO CUMPLE")</f>
        <v>CUMPLE</v>
      </c>
      <c r="AC102" t="str">
        <f>TEXT(M102,"mmmm")</f>
        <v>febrero</v>
      </c>
      <c r="AD102" t="str">
        <f>TEXT(M102,"yyyy")</f>
        <v>yyyy</v>
      </c>
      <c r="AE102">
        <f>W102*60*24</f>
        <v>120.00000000000004</v>
      </c>
      <c r="AF102">
        <f>AE102/60</f>
        <v>2.000000000000001</v>
      </c>
      <c r="AG102">
        <f>AE102/60</f>
        <v>2.000000000000001</v>
      </c>
      <c r="AH102">
        <f>L102-K102</f>
        <v>0</v>
      </c>
      <c r="AI102">
        <f>AH102*24*60</f>
        <v>0</v>
      </c>
      <c r="AJ102">
        <f>75728*X102</f>
        <v>75728</v>
      </c>
    </row>
    <row r="103" xml:space="preserve">
      <c r="A103">
        <v>450697</v>
      </c>
      <c r="B103" t="str">
        <v>SOLICITUD</v>
      </c>
      <c r="C103" t="str">
        <v>CERRADO</v>
      </c>
      <c r="D103" t="str">
        <v>LINEAL DE CAJAS</v>
      </c>
      <c r="E103" t="str">
        <v>POS</v>
      </c>
      <c r="F103" t="str">
        <v>POS</v>
      </c>
      <c r="G103" t="str">
        <v>WINCOR</v>
      </c>
      <c r="H103" t="str">
        <v>buenas tardes la impresora de la pos numero 6 no funciona; ya se verifico pero continua presentando la falla sale chequear impresora. agradezco su pronta colaboración ya que es importante tenerla en funcionamiento; es la pos de acceso rápido</v>
      </c>
      <c r="I103" t="str">
        <v>buenas tardes la impresora de la pos numero 6 no funciona; ya se verifico pero continua presentando la falla sale chequear impresora. agradezco su pronta colaboración ya que es importante tenerla en funcionamiento; es la pos de acceso rápido</v>
      </c>
      <c r="J103" t="str">
        <v>Se llega a tienda Sangil para verificar Pos N° 6 la cual genera error CHEQUEAR IMPRESORA - PRESIONE CLEAR;  se procede con mantenimiento preventivo con sopladora retirando toda la suciedad interna; se realiza hallazgo de 3 monedas de 50 pesos de las pequeñas; varios ganchos de cosedora; se retiran dichos elementos y se aplica limpiador electrónico; se ensambla pos y se conecta para sus posteriores pruebas evidenciando que falla persiste; se toman cables usb y de poder de cafeteria y falla persiste dichos cables estaban operativos en la caja de donde se tomaron para pruebas; adicional se toma otra impresora que esta operativa y en la caja 6 presenta la misma falla; luego de dichas pruebas y que se descarten cables e impresora es necesario reemplazar POS; Ya que dichas monedas y ganchos de cosedora inciden en el correcto funcionamiento de los perifericos en general causando un posible daño a componentes de la board.</v>
      </c>
      <c r="K103">
        <v>45335</v>
      </c>
      <c r="L103">
        <v>45335</v>
      </c>
      <c r="M103">
        <v>45335</v>
      </c>
      <c r="N103" t="str">
        <f>TEXT(M103, "DDDD")</f>
        <v>martes</v>
      </c>
      <c r="O103" t="str" xml:space="preserve">
        <v xml:space="preserve">M183 METRO SAN GIL_x000d_
_x000d_
</v>
      </c>
      <c r="P103" t="str">
        <v>SAN GIL</v>
      </c>
      <c r="Q103" t="str">
        <f>IF(ISBLANK(P103),"0",(VLOOKUP(P103,REGION,2,FALSE)))</f>
        <v>ORIENTE</v>
      </c>
      <c r="R103" t="str">
        <v>JHONATAN RICARDO VARGAS ZAMBRANO</v>
      </c>
      <c r="S103">
        <f>IF(ISBLANK(R103),"0", VLOOKUP(R103,PERSONAL,2,FALSE))</f>
        <v>1057583301</v>
      </c>
      <c r="T103" t="str">
        <v>DIRECTO</v>
      </c>
      <c r="U103">
        <v>0.4375</v>
      </c>
      <c r="V103">
        <v>0.5833333333333334</v>
      </c>
      <c r="W103">
        <f>V103-U103</f>
        <v>0.14583333333333337</v>
      </c>
      <c r="X103">
        <v>2</v>
      </c>
      <c r="Y103">
        <f>NETWORKDAYS(K103,M103)</f>
        <v>1</v>
      </c>
      <c r="Z103" t="str">
        <f>IF(Y103&lt;=2,"CUMPLE","NO CUMPLE")</f>
        <v>CUMPLE</v>
      </c>
      <c r="AC103" t="str">
        <f>TEXT(M103,"mmmm")</f>
        <v>febrero</v>
      </c>
      <c r="AD103" t="str">
        <f>TEXT(M103,"yyyy")</f>
        <v>yyyy</v>
      </c>
      <c r="AE103">
        <f>W103*60*24</f>
        <v>210.00000000000006</v>
      </c>
      <c r="AF103">
        <f>AE103/60</f>
        <v>3.500000000000001</v>
      </c>
      <c r="AG103">
        <f>AE103/60</f>
        <v>3.500000000000001</v>
      </c>
      <c r="AH103">
        <f>L103-K103</f>
        <v>0</v>
      </c>
      <c r="AI103">
        <f>AH103*24*60</f>
        <v>0</v>
      </c>
      <c r="AJ103">
        <f>75728*X103</f>
        <v>151456</v>
      </c>
    </row>
    <row r="104" xml:space="preserve">
      <c r="A104">
        <v>450350</v>
      </c>
      <c r="B104" t="str">
        <v>INCIDENTE</v>
      </c>
      <c r="C104" t="str">
        <v>CERRADO</v>
      </c>
      <c r="D104" t="str">
        <v>PLS</v>
      </c>
      <c r="E104" t="str">
        <v>PDA</v>
      </c>
      <c r="F104" t="str">
        <v>PDA</v>
      </c>
      <c r="G104" t="str">
        <v>HONEYWELL</v>
      </c>
      <c r="H104" t="str" xml:space="preserve">
        <v xml:space="preserve">configuración comandos Genesis PDA Con serial 21145b5135 del área PLS_x000d_
Sección de la tienda en donde se ubica la PDT o usuario_x000d_
_x000d_
TIENDA 47 GIRARDOT</v>
      </c>
      <c r="I104" t="str" xml:space="preserve">
        <v xml:space="preserve">configuración comandos Genesis PDA Con serial 21145b5135 del área PLS_x000d_
Sección de la tienda en donde se ubica la PDT o usuario_x000d_
_x000d_
TIENDA 47 GIRARDOT</v>
      </c>
      <c r="J104" t="str">
        <v>Se realiza verificacion configuracion de los comandos de Telnet por Administrador ya que estan desconfigurados; Se ingresa a la opcion Key Values; y Se configuran Correctamente todos los comandos de la Pda; Se deja Nuevamente en la plataforma Piso de venta RSM; para el funcionamiento adecuado del usuario; Se deja en pruebas 1 hora sin Novedad...ESTADO OK</v>
      </c>
      <c r="K104">
        <v>45335</v>
      </c>
      <c r="L104">
        <v>45335</v>
      </c>
      <c r="M104">
        <v>45335</v>
      </c>
      <c r="N104" t="str">
        <f>TEXT(M104, "DDDD")</f>
        <v>martes</v>
      </c>
      <c r="O104" t="str" xml:space="preserve">
        <v xml:space="preserve">J047 JUMBO GIRARDOT_x000d_
_x000d_
</v>
      </c>
      <c r="P104" t="str">
        <v>GIRARDOT</v>
      </c>
      <c r="Q104" t="str">
        <f>IF(ISBLANK(P104),"0",(VLOOKUP(P104,REGION,2,FALSE)))</f>
        <v>OCCIDENTE</v>
      </c>
      <c r="R104" t="str">
        <v>RAFAEL ARDILA PUENTES</v>
      </c>
      <c r="S104">
        <f>IF(ISBLANK(R104),"0", VLOOKUP(R104,PERSONAL,2,FALSE))</f>
        <v>1018419858</v>
      </c>
      <c r="T104" t="str">
        <v>ALIADO</v>
      </c>
      <c r="U104">
        <v>0.4583333333333333</v>
      </c>
      <c r="V104">
        <v>0.5416666666666666</v>
      </c>
      <c r="W104">
        <f>V104-U104</f>
        <v>0.08333333333333331</v>
      </c>
      <c r="X104">
        <v>1</v>
      </c>
      <c r="Y104">
        <f>NETWORKDAYS(K104,M104)</f>
        <v>1</v>
      </c>
      <c r="Z104" t="str">
        <f>IF(Y104&lt;=2,"CUMPLE","NO CUMPLE")</f>
        <v>CUMPLE</v>
      </c>
      <c r="AC104" t="str">
        <f>TEXT(M104,"mmmm")</f>
        <v>febrero</v>
      </c>
      <c r="AD104" t="str">
        <f>TEXT(M104,"yyyy")</f>
        <v>yyyy</v>
      </c>
      <c r="AE104">
        <f>W104*60*24</f>
        <v>119.99999999999997</v>
      </c>
      <c r="AF104">
        <f>AE104/60</f>
        <v>1.9999999999999996</v>
      </c>
      <c r="AG104">
        <f>AE104/60</f>
        <v>1.9999999999999996</v>
      </c>
      <c r="AH104">
        <f>L104-K104</f>
        <v>0</v>
      </c>
      <c r="AI104">
        <f>AH104*24*60</f>
        <v>0</v>
      </c>
      <c r="AJ104">
        <f>75728*X104</f>
        <v>75728</v>
      </c>
    </row>
    <row r="105" xml:space="preserve">
      <c r="A105">
        <v>450409</v>
      </c>
      <c r="B105" t="str">
        <v>SOLICITUD</v>
      </c>
      <c r="C105" t="str">
        <v>CERRADO</v>
      </c>
      <c r="D105" t="str">
        <v>LINEAL DE CAJAS</v>
      </c>
      <c r="E105" t="str">
        <v>POS</v>
      </c>
      <c r="F105" t="str">
        <v>POS</v>
      </c>
      <c r="G105" t="str">
        <v>WINCOR</v>
      </c>
      <c r="H105" t="str" xml:space="preserve">
        <v xml:space="preserve">buen dia: por favor me colaboran para revisar la pos 2 de la st 47 ya que aparece fuera de linea y al ingresar al sistema sale no autorizado Gracias_x000d_
numero de caja pos_x000d_
_x000d_
02</v>
      </c>
      <c r="I105" t="str" xml:space="preserve">
        <v xml:space="preserve">buen dia: por favor me colaboran para revisar la pos 2 de la st 47 ya que aparece fuera de linea y al ingresar al sistema sale no autorizado Gracias_x000d_
numero de caja pos_x000d_
_x000d_
02</v>
      </c>
      <c r="J105" t="str">
        <v>Se realiza revision de la cpu Pos y se encuentra fuera de Linea; Se prosigue a realizar configuracion de Bios y verificacion de errores en el disco; Se verifica conexión de punto de red al puerto de Red de La Pos;  Se ajusta Tarjeta de Red; Se deja en pruebas durante todo el dia y la Pos funciona Correctamente...ESTADO OK</v>
      </c>
      <c r="K105">
        <v>45335</v>
      </c>
      <c r="L105">
        <v>45335</v>
      </c>
      <c r="M105">
        <v>45335</v>
      </c>
      <c r="N105" t="str">
        <f>TEXT(M105, "DDDD")</f>
        <v>martes</v>
      </c>
      <c r="O105" t="str" xml:space="preserve">
        <v xml:space="preserve">J047 JUMBO GIRARDOT_x000d_
_x000d_
</v>
      </c>
      <c r="P105" t="str">
        <v>GIRARDOT</v>
      </c>
      <c r="Q105" t="str">
        <f>IF(ISBLANK(P105),"0",(VLOOKUP(P105,REGION,2,FALSE)))</f>
        <v>OCCIDENTE</v>
      </c>
      <c r="R105" t="str">
        <v>RAFAEL ARDILA PUENTES</v>
      </c>
      <c r="S105">
        <f>IF(ISBLANK(R105),"0", VLOOKUP(R105,PERSONAL,2,FALSE))</f>
        <v>1018419858</v>
      </c>
      <c r="T105" t="str">
        <v>ALIADO</v>
      </c>
      <c r="U105">
        <v>0.375</v>
      </c>
      <c r="V105">
        <v>0.4583333333333333</v>
      </c>
      <c r="W105">
        <f>V105-U105</f>
        <v>0.08333333333333331</v>
      </c>
      <c r="X105">
        <v>1</v>
      </c>
      <c r="Y105">
        <f>NETWORKDAYS(K105,M105)</f>
        <v>1</v>
      </c>
      <c r="Z105" t="str">
        <f>IF(Y105&lt;=2,"CUMPLE","NO CUMPLE")</f>
        <v>CUMPLE</v>
      </c>
      <c r="AC105" t="str">
        <f>TEXT(M105,"mmmm")</f>
        <v>febrero</v>
      </c>
      <c r="AD105" t="str">
        <f>TEXT(M105,"yyyy")</f>
        <v>yyyy</v>
      </c>
      <c r="AE105">
        <f>W105*60*24</f>
        <v>119.99999999999997</v>
      </c>
      <c r="AF105">
        <f>AE105/60</f>
        <v>1.9999999999999996</v>
      </c>
      <c r="AG105">
        <f>AE105/60</f>
        <v>1.9999999999999996</v>
      </c>
      <c r="AH105">
        <f>L105-K105</f>
        <v>0</v>
      </c>
      <c r="AI105">
        <f>AH105*24*60</f>
        <v>0</v>
      </c>
      <c r="AJ105">
        <f>75728*X105</f>
        <v>75728</v>
      </c>
    </row>
    <row r="106" xml:space="preserve">
      <c r="A106">
        <v>459204</v>
      </c>
      <c r="B106" t="str">
        <v>INCIDENTE</v>
      </c>
      <c r="C106" t="str">
        <v>CERRADO</v>
      </c>
      <c r="D106" t="str">
        <v>BAZAR</v>
      </c>
      <c r="E106" t="str">
        <v>VERIFICADOR</v>
      </c>
      <c r="F106" t="str">
        <v>VERIFICADOR</v>
      </c>
      <c r="G106" t="str">
        <v xml:space="preserve">NEWLAND </v>
      </c>
      <c r="H106" t="str">
        <v>Buen día; por favor me colabora con la configuración del verificador de precios de área de Bazar. Gracias</v>
      </c>
      <c r="I106" t="str">
        <v>Buen día; por favor me colabora con la configuración del verificador de precios de área de Bazar. Gracias</v>
      </c>
      <c r="J106" t="str">
        <v>Se realiza revision del verificador de precios y se encuentra desconfigurado y fuera de la plataforma; Se procede a configurarlo con su ip server; sus archivos .json y su configuracion a Red; Se configura app Kiosco y se deja configurado para la lectura de precios se verifica que tenga el video nuevo instalado se pone a pruebas...ESTADO OK</v>
      </c>
      <c r="K106">
        <v>45335</v>
      </c>
      <c r="L106">
        <v>45335</v>
      </c>
      <c r="M106">
        <v>45335</v>
      </c>
      <c r="N106" t="str">
        <f>TEXT(M106, "DDDD")</f>
        <v>martes</v>
      </c>
      <c r="O106" t="str" xml:space="preserve">
        <v xml:space="preserve">J047 JUMBO GIRARDOT_x000d_
_x000d_
</v>
      </c>
      <c r="P106" t="str">
        <v>GIRARDOT</v>
      </c>
      <c r="Q106" t="str">
        <f>IF(ISBLANK(P106),"0",(VLOOKUP(P106,REGION,2,FALSE)))</f>
        <v>OCCIDENTE</v>
      </c>
      <c r="R106" t="str">
        <v>RAFAEL ARDILA PUENTES</v>
      </c>
      <c r="S106">
        <f>IF(ISBLANK(R106),"0", VLOOKUP(R106,PERSONAL,2,FALSE))</f>
        <v>1018419858</v>
      </c>
      <c r="T106" t="str">
        <v>ALIADO</v>
      </c>
      <c r="U106">
        <v>0.625</v>
      </c>
      <c r="V106">
        <v>0.6666666666666666</v>
      </c>
      <c r="W106">
        <f>V106-U106</f>
        <v>0.04166666666666663</v>
      </c>
      <c r="X106">
        <v>1</v>
      </c>
      <c r="Y106">
        <f>NETWORKDAYS(K106,M106)</f>
        <v>1</v>
      </c>
      <c r="Z106" t="str">
        <f>IF(Y106&lt;=2,"CUMPLE","NO CUMPLE")</f>
        <v>CUMPLE</v>
      </c>
      <c r="AC106" t="str">
        <f>TEXT(M106,"mmmm")</f>
        <v>febrero</v>
      </c>
      <c r="AD106" t="str">
        <f>TEXT(M106,"yyyy")</f>
        <v>yyyy</v>
      </c>
      <c r="AE106">
        <f>W106*60*24</f>
        <v>59.99999999999994</v>
      </c>
      <c r="AF106">
        <f>AE106/60</f>
        <v>0.999999999999999</v>
      </c>
      <c r="AG106">
        <f>AE106/60</f>
        <v>0.999999999999999</v>
      </c>
      <c r="AH106">
        <f>L106-K106</f>
        <v>0</v>
      </c>
      <c r="AI106">
        <f>AH106*24*60</f>
        <v>0</v>
      </c>
      <c r="AJ106">
        <f>75728*X106</f>
        <v>75728</v>
      </c>
    </row>
    <row r="107" xml:space="preserve">
      <c r="A107">
        <v>448316</v>
      </c>
      <c r="B107" t="str">
        <v>SOLICITUD</v>
      </c>
      <c r="C107" t="str">
        <v>CERRADO</v>
      </c>
      <c r="D107" t="str">
        <v>TODA LA TIENDA</v>
      </c>
      <c r="E107" t="str">
        <v>PROACTIVA</v>
      </c>
      <c r="F107" t="str">
        <v>PROACTIVA</v>
      </c>
      <c r="G107" t="str">
        <v>PROACTIVA</v>
      </c>
      <c r="H107" t="str">
        <v>Buenas Tardes Su ayuda con la visita proactiva para la tienda Metro Zipaquira</v>
      </c>
      <c r="I107" t="str">
        <v>Buenas Tardes Su ayuda con la visita proactiva para la tienda Metro Zipaquira</v>
      </c>
      <c r="J107" t="str">
        <v>Se realizó el recorrido por la tienda; validando que todos los equipos esten funcionando correctamente. Se hace la actualización de la aplicación Mi Tienda en todas las PDA. Se configura el teclado para la aplicación Genesix de los usuarios.</v>
      </c>
      <c r="K107">
        <v>45335</v>
      </c>
      <c r="L107">
        <v>45335</v>
      </c>
      <c r="M107">
        <v>45335</v>
      </c>
      <c r="N107" t="str">
        <f>TEXT(M107, "DDDD")</f>
        <v>martes</v>
      </c>
      <c r="O107" t="str" xml:space="preserve">
        <v xml:space="preserve">M077 METRO ZIPAQUIRA_x000d_
_x000d_
</v>
      </c>
      <c r="P107" t="str">
        <v>ZIPAQUIRA</v>
      </c>
      <c r="Q107" t="str">
        <f>IF(ISBLANK(P107),"0",(VLOOKUP(P107,REGION,2,FALSE)))</f>
        <v>BOGOTA</v>
      </c>
      <c r="R107" t="str">
        <v>ALEXANDER CASTILLO SOTELO</v>
      </c>
      <c r="S107">
        <f>IF(ISBLANK(R107),"0", VLOOKUP(R107,PERSONAL,2,FALSE))</f>
        <v>80216449</v>
      </c>
      <c r="T107" t="str">
        <v>ALIADO</v>
      </c>
      <c r="U107">
        <v>0.4375</v>
      </c>
      <c r="V107">
        <v>0.5208333333333334</v>
      </c>
      <c r="W107">
        <f>V107-U107</f>
        <v>0.08333333333333337</v>
      </c>
      <c r="X107">
        <v>1</v>
      </c>
      <c r="Y107">
        <f>NETWORKDAYS(K107,M107)</f>
        <v>1</v>
      </c>
      <c r="Z107" t="str">
        <f>IF(Y107&lt;=2,"CUMPLE","NO CUMPLE")</f>
        <v>CUMPLE</v>
      </c>
      <c r="AC107" t="str">
        <f>TEXT(M107,"mmmm")</f>
        <v>febrero</v>
      </c>
      <c r="AD107" t="str">
        <f>TEXT(M107,"yyyy")</f>
        <v>yyyy</v>
      </c>
      <c r="AE107">
        <f>W107*60*24</f>
        <v>120.00000000000004</v>
      </c>
      <c r="AF107">
        <f>AE107/60</f>
        <v>2.000000000000001</v>
      </c>
      <c r="AG107">
        <f>AE107/60</f>
        <v>2.000000000000001</v>
      </c>
      <c r="AH107">
        <f>L107-K107</f>
        <v>0</v>
      </c>
      <c r="AI107">
        <f>AH107*24*60</f>
        <v>0</v>
      </c>
      <c r="AJ107">
        <f>75728*X107</f>
        <v>75728</v>
      </c>
    </row>
    <row r="108" xml:space="preserve">
      <c r="A108">
        <v>456591</v>
      </c>
      <c r="B108" t="str">
        <v>INCIDENTE</v>
      </c>
      <c r="C108" t="str">
        <v>CERRADO</v>
      </c>
      <c r="D108" t="str">
        <v>E-COMMERCE</v>
      </c>
      <c r="E108" t="str">
        <v>PDA</v>
      </c>
      <c r="F108" t="str">
        <v>PDA</v>
      </c>
      <c r="G108" t="str">
        <v>ZEBRA</v>
      </c>
      <c r="H108" t="str">
        <v>Buenas tardes. Por favor me colaboran con la actualización de la aplicación cengo en la pda de ecommerce</v>
      </c>
      <c r="I108" t="str">
        <v>Buenas tardes. Por favor me colaboran con la actualización de la aplicación cengo en la pda de ecommerce</v>
      </c>
      <c r="J108" t="str">
        <v>Se actualiza la aplicación CencoGo en las 2 PDA del area de Ecommerce; se dejan operativos los equipos.</v>
      </c>
      <c r="K108">
        <v>45335</v>
      </c>
      <c r="L108">
        <v>45335</v>
      </c>
      <c r="M108">
        <v>45335</v>
      </c>
      <c r="N108" t="str">
        <f>TEXT(M108, "DDDD")</f>
        <v>martes</v>
      </c>
      <c r="O108" t="str" xml:space="preserve">
        <v xml:space="preserve">M077 METRO ZIPAQUIRA_x000d_
_x000d_
</v>
      </c>
      <c r="P108" t="str">
        <v>ZIPAQUIRA</v>
      </c>
      <c r="Q108" t="str">
        <f>IF(ISBLANK(P108),"0",(VLOOKUP(P108,REGION,2,FALSE)))</f>
        <v>BOGOTA</v>
      </c>
      <c r="R108" t="str">
        <v>ALEXANDER CASTILLO SOTELO</v>
      </c>
      <c r="S108">
        <f>IF(ISBLANK(R108),"0", VLOOKUP(R108,PERSONAL,2,FALSE))</f>
        <v>80216449</v>
      </c>
      <c r="T108" t="str">
        <v>ALIADO</v>
      </c>
      <c r="U108">
        <v>0.5208333333333334</v>
      </c>
      <c r="V108">
        <v>0.5590277777777778</v>
      </c>
      <c r="W108">
        <f>V108-U108</f>
        <v>0.03819444444444442</v>
      </c>
      <c r="X108">
        <v>1</v>
      </c>
      <c r="Y108">
        <f>NETWORKDAYS(K108,M108)</f>
        <v>1</v>
      </c>
      <c r="Z108" t="str">
        <f>IF(Y108&lt;=2,"CUMPLE","NO CUMPLE")</f>
        <v>CUMPLE</v>
      </c>
      <c r="AC108" t="str">
        <f>TEXT(M108,"mmmm")</f>
        <v>febrero</v>
      </c>
      <c r="AD108" t="str">
        <f>TEXT(M108,"yyyy")</f>
        <v>yyyy</v>
      </c>
      <c r="AE108">
        <f>W108*60*24</f>
        <v>54.999999999999964</v>
      </c>
      <c r="AF108">
        <f>AE108/60</f>
        <v>0.9166666666666661</v>
      </c>
      <c r="AG108">
        <f>AE108/60</f>
        <v>0.9166666666666661</v>
      </c>
      <c r="AH108">
        <f>L108-K108</f>
        <v>0</v>
      </c>
      <c r="AI108">
        <f>AH108*24*60</f>
        <v>0</v>
      </c>
      <c r="AJ108">
        <f>75728*X108</f>
        <v>75728</v>
      </c>
    </row>
    <row r="109" xml:space="preserve">
      <c r="A109">
        <v>451424</v>
      </c>
      <c r="B109" t="str">
        <v>INCIDENTE</v>
      </c>
      <c r="C109" t="str">
        <v>CERRADO</v>
      </c>
      <c r="D109" t="str">
        <v>DOMICILIOS</v>
      </c>
      <c r="E109" t="str">
        <v>PDA</v>
      </c>
      <c r="F109" t="str">
        <v>PDA</v>
      </c>
      <c r="G109" t="str">
        <v>HONEYWELL</v>
      </c>
      <c r="H109" t="str">
        <v>La tarjeta SIM no es reconocida por el PDA; a pesar de haber intentado reiniciar el dispositivo y retirar y volver a insertar la tarjeta SIM.</v>
      </c>
      <c r="I109" t="str">
        <v>La tarjeta SIM no es reconocida por el PDA; a pesar de haber intentado reiniciar el dispositivo y retirar y volver a insertar la tarjeta SIM.</v>
      </c>
      <c r="J109" t="str">
        <v xml:space="preserve"> Me reporto en sitio y me permiten acceso y espero que llega la funciónaria con la pda; realizo el apagado del dispositivo y verifico la ubicacion de la sim; enciendo la pda ingreso con las credenciales de administrador y y activo en las lista de iconos permitidos por el perfil de piso de ventas y seleciono el de llamadas; activo que sea siempre autoreconocido; reinicio la pda para que cargue el perfil correspondiente y se realiza prueba de llamada se le indica al usuario; se llena documentación con las evidencias se  informa a la compañera Katerine y al ing harold y me retiro de sitio.</v>
      </c>
      <c r="K109">
        <v>45335</v>
      </c>
      <c r="L109">
        <v>45335</v>
      </c>
      <c r="M109">
        <v>45336</v>
      </c>
      <c r="N109" t="str">
        <f>TEXT(M109, "DDDD")</f>
        <v>miércoles</v>
      </c>
      <c r="O109" t="str" xml:space="preserve">
        <v xml:space="preserve">J036 JUMBO POPAYAN CAMPANARIO_x000d_
_x000d_
</v>
      </c>
      <c r="P109" t="str">
        <v>POPAYAN</v>
      </c>
      <c r="Q109" t="str">
        <f>IF(ISBLANK(P109),"0",(VLOOKUP(P109,REGION,2,FALSE)))</f>
        <v>OCCIDENTE</v>
      </c>
      <c r="R109" t="str">
        <v>DANIEL FERNANDO PAREDES ARTEAGA</v>
      </c>
      <c r="S109">
        <f>IF(ISBLANK(R109),"0", VLOOKUP(R109,PERSONAL,2,FALSE))</f>
        <v>10301691</v>
      </c>
      <c r="T109" t="str">
        <v>DIRECTO</v>
      </c>
      <c r="U109">
        <v>0.6701388888888888</v>
      </c>
      <c r="V109">
        <v>0.7222222222222222</v>
      </c>
      <c r="W109">
        <f>V109-U109</f>
        <v>0.05208333333333337</v>
      </c>
      <c r="X109">
        <v>1</v>
      </c>
      <c r="Y109">
        <f>NETWORKDAYS(K109,M109)</f>
        <v>2</v>
      </c>
      <c r="Z109" t="str">
        <f>IF(Y109&lt;=2,"CUMPLE","NO CUMPLE")</f>
        <v>CUMPLE</v>
      </c>
      <c r="AC109" t="str">
        <f>TEXT(M109,"mmmm")</f>
        <v>febrero</v>
      </c>
      <c r="AD109" t="str">
        <f>TEXT(M109,"yyyy")</f>
        <v>yyyy</v>
      </c>
      <c r="AE109">
        <f>W109*60*24</f>
        <v>75.00000000000006</v>
      </c>
      <c r="AF109">
        <f>AE109/60</f>
        <v>1.2500000000000009</v>
      </c>
      <c r="AG109">
        <f>AE109/60</f>
        <v>1.2500000000000009</v>
      </c>
      <c r="AH109">
        <f>L109-K109</f>
        <v>0</v>
      </c>
      <c r="AI109">
        <f>AH109*24*60</f>
        <v>0</v>
      </c>
      <c r="AJ109">
        <f>75728*X109</f>
        <v>75728</v>
      </c>
    </row>
    <row r="110" xml:space="preserve">
      <c r="A110">
        <v>459534</v>
      </c>
      <c r="B110" t="str">
        <v>SOLICITUD</v>
      </c>
      <c r="C110" t="str">
        <v>CERRADO</v>
      </c>
      <c r="D110" t="str">
        <v>EDS</v>
      </c>
      <c r="E110" t="str">
        <v>RELOJ</v>
      </c>
      <c r="F110" t="str">
        <v>BIOMETRICO</v>
      </c>
      <c r="G110" t="str">
        <v>SUPREMA</v>
      </c>
      <c r="H110" t="str">
        <v>Buenos Dias Su ayuda con la instalacion del reloj de la EDS de mosquera</v>
      </c>
      <c r="I110" t="str">
        <v>Buenos Dias Su ayuda con la instalacion del reloj de la EDS de mosquera</v>
      </c>
      <c r="J110" t="str">
        <v>Se realiza la instalación del reloj biometrico en la oficina de administración de la estación de servicio; se valida que responda ping en la red; se deja operativo el equipo.</v>
      </c>
      <c r="K110">
        <v>45336</v>
      </c>
      <c r="L110">
        <v>45336</v>
      </c>
      <c r="M110">
        <v>45336</v>
      </c>
      <c r="N110" t="str">
        <f>TEXT(M110, "DDDD")</f>
        <v>miércoles</v>
      </c>
      <c r="O110" t="str" xml:space="preserve">
        <v xml:space="preserve">Z073 EDS MOSQUERA_x000d_
_x000d_
</v>
      </c>
      <c r="P110" t="str">
        <v>MOSQUERA</v>
      </c>
      <c r="Q110" t="str">
        <f>IF(ISBLANK(P110),"0",(VLOOKUP(P110,REGION,2,FALSE)))</f>
        <v>BOGOTA</v>
      </c>
      <c r="R110" t="str">
        <v>ALEXANDER CASTILLO SOTELO</v>
      </c>
      <c r="S110">
        <f>IF(ISBLANK(R110),"0", VLOOKUP(R110,PERSONAL,2,FALSE))</f>
        <v>80216449</v>
      </c>
      <c r="T110" t="str">
        <v>ALIADO</v>
      </c>
      <c r="U110">
        <v>0.5416666666666666</v>
      </c>
      <c r="V110">
        <v>0.5833333333333334</v>
      </c>
      <c r="W110">
        <f>V110-U110</f>
        <v>0.04166666666666674</v>
      </c>
      <c r="X110">
        <v>1</v>
      </c>
      <c r="Y110">
        <f>NETWORKDAYS(K110,M110)</f>
        <v>1</v>
      </c>
      <c r="Z110" t="str">
        <f>IF(Y110&lt;=2,"CUMPLE","NO CUMPLE")</f>
        <v>CUMPLE</v>
      </c>
      <c r="AC110" t="str">
        <f>TEXT(M110,"mmmm")</f>
        <v>febrero</v>
      </c>
      <c r="AD110" t="str">
        <f>TEXT(M110,"yyyy")</f>
        <v>yyyy</v>
      </c>
      <c r="AE110">
        <f>W110*60*24</f>
        <v>60.00000000000011</v>
      </c>
      <c r="AF110">
        <f>AE110/60</f>
        <v>1.0000000000000018</v>
      </c>
      <c r="AG110">
        <f>AE110/60</f>
        <v>1.0000000000000018</v>
      </c>
      <c r="AH110">
        <f>L110-K110</f>
        <v>0</v>
      </c>
      <c r="AI110">
        <f>AH110*24*60</f>
        <v>0</v>
      </c>
      <c r="AJ110">
        <f>75728*X110</f>
        <v>75728</v>
      </c>
    </row>
    <row r="111" xml:space="preserve">
      <c r="A111">
        <v>461820</v>
      </c>
      <c r="B111" t="str">
        <v>SOLICITUD</v>
      </c>
      <c r="C111" t="str">
        <v>CERRADO</v>
      </c>
      <c r="D111" t="str">
        <v>LINEAL DE CAJAS</v>
      </c>
      <c r="E111" t="str">
        <v>BALANZA</v>
      </c>
      <c r="F111" t="str">
        <v>SCANNER</v>
      </c>
      <c r="G111" t="str">
        <v>DATALOGIC</v>
      </c>
      <c r="H111" t="str">
        <v>Buenas tardes me colaboran por favor con un adaptador de corriente para la pos 7; el scaner de esta se encuentra apagado y por tal motivo la caja esta fuera de uso ; agradezco su colaboracion quedo atenta .</v>
      </c>
      <c r="I111" t="str">
        <v>Buenas tardes me colaboran por favor con un adaptador de corriente para la pos 7; el scaner de esta se encuentra apagado y por tal motivo la caja esta fuera de uso ; agradezco su colaboracion quedo atenta .</v>
      </c>
      <c r="J111" t="str">
        <v>Se realizo la revisión de la Balanza y se verifica que la falla corresponde al daño del adaptador de corriente; se debe reemplazar. La caja no queda operativa.</v>
      </c>
      <c r="K111">
        <v>45336</v>
      </c>
      <c r="L111">
        <v>45336</v>
      </c>
      <c r="M111">
        <v>45336</v>
      </c>
      <c r="N111" t="str">
        <f>TEXT(M111, "DDDD")</f>
        <v>miércoles</v>
      </c>
      <c r="O111" t="str" xml:space="preserve">
        <v xml:space="preserve">Z073 EDS MOSQUERA_x000d_
_x000d_
</v>
      </c>
      <c r="P111" t="str">
        <v>MOSQUERA</v>
      </c>
      <c r="Q111" t="str">
        <f>IF(ISBLANK(P111),"0",(VLOOKUP(P111,REGION,2,FALSE)))</f>
        <v>BOGOTA</v>
      </c>
      <c r="R111" t="str">
        <v>ALEXANDER CASTILLO SOTELO</v>
      </c>
      <c r="S111">
        <f>IF(ISBLANK(R111),"0", VLOOKUP(R111,PERSONAL,2,FALSE))</f>
        <v>80216449</v>
      </c>
      <c r="T111" t="str">
        <v>ALIADO</v>
      </c>
      <c r="U111">
        <v>0.6458333333333334</v>
      </c>
      <c r="V111">
        <v>0.6666666666666666</v>
      </c>
      <c r="W111">
        <f>V111-U111</f>
        <v>0.02083333333333326</v>
      </c>
      <c r="X111">
        <v>1</v>
      </c>
      <c r="Y111">
        <f>NETWORKDAYS(K111,M111)</f>
        <v>1</v>
      </c>
      <c r="Z111" t="str">
        <f>IF(Y111&lt;=2,"CUMPLE","NO CUMPLE")</f>
        <v>CUMPLE</v>
      </c>
      <c r="AC111" t="str">
        <f>TEXT(M111,"mmmm")</f>
        <v>febrero</v>
      </c>
      <c r="AD111" t="str">
        <f>TEXT(M111,"yyyy")</f>
        <v>yyyy</v>
      </c>
      <c r="AE111">
        <f>W111*60*24</f>
        <v>29.999999999999893</v>
      </c>
      <c r="AF111">
        <f>AE111/60</f>
        <v>0.4999999999999982</v>
      </c>
      <c r="AG111">
        <f>AE111/60</f>
        <v>0.4999999999999982</v>
      </c>
      <c r="AH111">
        <f>L111-K111</f>
        <v>0</v>
      </c>
      <c r="AI111">
        <f>AH111*24*60</f>
        <v>0</v>
      </c>
      <c r="AJ111">
        <f>75728*X111</f>
        <v>75728</v>
      </c>
    </row>
    <row r="112" xml:space="preserve">
      <c r="A112">
        <v>461957</v>
      </c>
      <c r="B112" t="str">
        <v>SOLICITUD</v>
      </c>
      <c r="C112" t="str">
        <v>CERRADO</v>
      </c>
      <c r="D112" t="str">
        <v>LINEAL DE CAJAS</v>
      </c>
      <c r="E112" t="str">
        <v>POS</v>
      </c>
      <c r="F112" t="str">
        <v>IMPRESORA</v>
      </c>
      <c r="G112" t="str">
        <v>EPSON</v>
      </c>
      <c r="H112" t="str">
        <v>bueans tardes me colaboran por favor con una impresora para la caja 2 ya que esta no es reconocida por la pos. quedo atenta</v>
      </c>
      <c r="I112" t="str">
        <v>bueans tardes me colaboran por favor con una impresora para la caja 2 ya que esta no es reconocida por la pos. quedo atenta</v>
      </c>
      <c r="J112" t="str">
        <v>Se verifica la impresora y se observa que el conector de la corriente DC se encuentra dañado; se debe reemplazar la impresora. La POS no queda operativa.</v>
      </c>
      <c r="K112">
        <v>45336</v>
      </c>
      <c r="L112">
        <v>45336</v>
      </c>
      <c r="M112">
        <v>45336</v>
      </c>
      <c r="N112" t="str">
        <f>TEXT(M112, "DDDD")</f>
        <v>miércoles</v>
      </c>
      <c r="O112" t="str" xml:space="preserve">
        <v xml:space="preserve">Z073 EDS MOSQUERA_x000d_
_x000d_
</v>
      </c>
      <c r="P112" t="str">
        <v>MOSQUERA</v>
      </c>
      <c r="Q112" t="str">
        <f>IF(ISBLANK(P112),"0",(VLOOKUP(P112,REGION,2,FALSE)))</f>
        <v>BOGOTA</v>
      </c>
      <c r="R112" t="str">
        <v>ALEXANDER CASTILLO SOTELO</v>
      </c>
      <c r="S112">
        <f>IF(ISBLANK(R112),"0", VLOOKUP(R112,PERSONAL,2,FALSE))</f>
        <v>80216449</v>
      </c>
      <c r="T112" t="str">
        <v>ALIADO</v>
      </c>
      <c r="U112">
        <v>0.6145833333333334</v>
      </c>
      <c r="V112">
        <v>0.6354166666666666</v>
      </c>
      <c r="W112">
        <f>V112-U112</f>
        <v>0.02083333333333326</v>
      </c>
      <c r="X112">
        <v>1</v>
      </c>
      <c r="Y112">
        <f>NETWORKDAYS(K112,M112)</f>
        <v>1</v>
      </c>
      <c r="Z112" t="str">
        <f>IF(Y112&lt;=2,"CUMPLE","NO CUMPLE")</f>
        <v>CUMPLE</v>
      </c>
      <c r="AC112" t="str">
        <f>TEXT(M112,"mmmm")</f>
        <v>febrero</v>
      </c>
      <c r="AD112" t="str">
        <f>TEXT(M112,"yyyy")</f>
        <v>yyyy</v>
      </c>
      <c r="AE112">
        <f>W112*60*24</f>
        <v>29.999999999999893</v>
      </c>
      <c r="AF112">
        <f>AE112/60</f>
        <v>0.4999999999999982</v>
      </c>
      <c r="AG112">
        <f>AE112/60</f>
        <v>0.4999999999999982</v>
      </c>
      <c r="AH112">
        <f>L112-K112</f>
        <v>0</v>
      </c>
      <c r="AI112">
        <f>AH112*24*60</f>
        <v>0</v>
      </c>
      <c r="AJ112">
        <f>75728*X112</f>
        <v>75728</v>
      </c>
    </row>
    <row r="113" xml:space="preserve">
      <c r="A113">
        <v>462079</v>
      </c>
      <c r="B113" t="str">
        <v>SOLICITUD</v>
      </c>
      <c r="C113" t="str">
        <v>CERRADO</v>
      </c>
      <c r="D113" t="str">
        <v>DECORACION</v>
      </c>
      <c r="E113" t="str">
        <v>PC</v>
      </c>
      <c r="F113" t="str">
        <v>PC</v>
      </c>
      <c r="G113" t="str">
        <v xml:space="preserve">PC    </v>
      </c>
      <c r="H113" t="str" xml:space="preserve">
        <v xml:space="preserve">Buen día revisar el PC de Decoración estado del disco duro; presenta lentitud_x000d_
AREA EN DONDE SE UBICA EL EQUIPO_x000d_
_x000d_
Decoracion</v>
      </c>
      <c r="I113" t="str" xml:space="preserve">
        <v xml:space="preserve">Buen día revisar el PC de Decoración estado del disco duro; presenta lentitud_x000d_
AREA EN DONDE SE UBICA EL EQUIPO_x000d_
_x000d_
Decoracion</v>
      </c>
      <c r="J113" t="str">
        <v>Se realizó la revisión del estado del disco duro; que se encuentra bueno; se eliminan temporales y archivos que relentiza el equipo. Se desfracmenta el disco y se hacen pruebas. El Disco duro tan solo tiene 67 GB disponible de almacenamiento. Se deja operativo el equipo.</v>
      </c>
      <c r="K113">
        <v>45336</v>
      </c>
      <c r="L113">
        <v>45336</v>
      </c>
      <c r="M113">
        <v>45336</v>
      </c>
      <c r="N113" t="str">
        <f>TEXT(M113, "DDDD")</f>
        <v>miércoles</v>
      </c>
      <c r="O113" t="str" xml:space="preserve">
        <v xml:space="preserve">M073 METRO MOSQUERA_x000d_
_x000d_
</v>
      </c>
      <c r="P113" t="str">
        <v>MOSQUERA</v>
      </c>
      <c r="Q113" t="str">
        <f>IF(ISBLANK(P113),"0",(VLOOKUP(P113,REGION,2,FALSE)))</f>
        <v>BOGOTA</v>
      </c>
      <c r="R113" t="str">
        <v>ALEXANDER CASTILLO SOTELO</v>
      </c>
      <c r="S113">
        <f>IF(ISBLANK(R113),"0", VLOOKUP(R113,PERSONAL,2,FALSE))</f>
        <v>80216449</v>
      </c>
      <c r="T113" t="str">
        <v>ALIADO</v>
      </c>
      <c r="U113">
        <v>0.5833333333333334</v>
      </c>
      <c r="V113">
        <v>0.6111111111111112</v>
      </c>
      <c r="W113">
        <f>V113-U113</f>
        <v>0.02777777777777779</v>
      </c>
      <c r="X113">
        <v>1</v>
      </c>
      <c r="Y113">
        <f>NETWORKDAYS(K113,M113)</f>
        <v>1</v>
      </c>
      <c r="Z113" t="str">
        <f>IF(Y113&lt;=2,"CUMPLE","NO CUMPLE")</f>
        <v>CUMPLE</v>
      </c>
      <c r="AC113" t="str">
        <f>TEXT(M113,"mmmm")</f>
        <v>febrero</v>
      </c>
      <c r="AD113" t="str">
        <f>TEXT(M113,"yyyy")</f>
        <v>yyyy</v>
      </c>
      <c r="AE113">
        <f>W113*60*24</f>
        <v>40.000000000000014</v>
      </c>
      <c r="AF113">
        <f>AE113/60</f>
        <v>0.6666666666666669</v>
      </c>
      <c r="AG113">
        <f>AE113/60</f>
        <v>0.6666666666666669</v>
      </c>
      <c r="AH113">
        <f>L113-K113</f>
        <v>0</v>
      </c>
      <c r="AI113">
        <f>AH113*24*60</f>
        <v>0</v>
      </c>
      <c r="AJ113">
        <f>75728*X113</f>
        <v>75728</v>
      </c>
    </row>
    <row r="114" xml:space="preserve">
      <c r="A114">
        <v>462125</v>
      </c>
      <c r="B114" t="str">
        <v>SOLICITUD</v>
      </c>
      <c r="C114" t="str">
        <v>CERRADO</v>
      </c>
      <c r="D114" t="str">
        <v>LINEAL DE CAJAS</v>
      </c>
      <c r="E114" t="str">
        <v>POS</v>
      </c>
      <c r="F114" t="str">
        <v>POS</v>
      </c>
      <c r="G114" t="str">
        <v>WINCOR</v>
      </c>
      <c r="H114" t="str" xml:space="preserve">
        <v xml:space="preserve">Buenas Tardes Por favor revisar la POS 1 ; no reconoce los visores_x000d_
numero de caja pos_x000d_
_x000d_
1</v>
      </c>
      <c r="I114" t="str" xml:space="preserve">
        <v xml:space="preserve">Buenas Tardes Por favor revisar la POS 1 ; no reconoce los visores_x000d_
numero de caja pos_x000d_
_x000d_
1</v>
      </c>
      <c r="J114" t="str">
        <v>Se realiza la configuración de los visores en la Bios; se habilitan nuevamente y se deja operativa la ca</v>
      </c>
      <c r="K114">
        <v>45336</v>
      </c>
      <c r="L114">
        <v>45336</v>
      </c>
      <c r="M114">
        <v>45336</v>
      </c>
      <c r="N114" t="str">
        <f>TEXT(M114, "DDDD")</f>
        <v>miércoles</v>
      </c>
      <c r="O114" t="str" xml:space="preserve">
        <v xml:space="preserve">M073 METRO MOSQUERA_x000d_
_x000d_
</v>
      </c>
      <c r="P114" t="str">
        <v>MOSQUERA</v>
      </c>
      <c r="Q114" t="str">
        <f>IF(ISBLANK(P114),"0",(VLOOKUP(P114,REGION,2,FALSE)))</f>
        <v>BOGOTA</v>
      </c>
      <c r="R114" t="str">
        <v>ALEXANDER CASTILLO SOTELO</v>
      </c>
      <c r="S114">
        <f>IF(ISBLANK(R114),"0", VLOOKUP(R114,PERSONAL,2,FALSE))</f>
        <v>80216449</v>
      </c>
      <c r="T114" t="str">
        <v>ALIADO</v>
      </c>
      <c r="U114">
        <v>0.6354166666666666</v>
      </c>
      <c r="V114">
        <v>0.65625</v>
      </c>
      <c r="W114">
        <f>V114-U114</f>
        <v>0.02083333333333337</v>
      </c>
      <c r="X114">
        <v>1</v>
      </c>
      <c r="Y114">
        <f>NETWORKDAYS(K114,M114)</f>
        <v>1</v>
      </c>
      <c r="Z114" t="str">
        <f>IF(Y114&lt;=2,"CUMPLE","NO CUMPLE")</f>
        <v>CUMPLE</v>
      </c>
      <c r="AC114" t="str">
        <f>TEXT(M114,"mmmm")</f>
        <v>febrero</v>
      </c>
      <c r="AD114" t="str">
        <f>TEXT(M114,"yyyy")</f>
        <v>yyyy</v>
      </c>
      <c r="AE114">
        <f>W114*60*24</f>
        <v>30.000000000000053</v>
      </c>
      <c r="AF114">
        <f>AE114/60</f>
        <v>0.5000000000000009</v>
      </c>
      <c r="AG114">
        <f>AE114/60</f>
        <v>0.5000000000000009</v>
      </c>
      <c r="AH114">
        <f>L114-K114</f>
        <v>0</v>
      </c>
      <c r="AI114">
        <f>AH114*24*60</f>
        <v>0</v>
      </c>
      <c r="AJ114">
        <f>75728*X114</f>
        <v>75728</v>
      </c>
    </row>
    <row r="115" xml:space="preserve">
      <c r="A115">
        <v>450303</v>
      </c>
      <c r="B115" t="str">
        <v>INCIDENTE</v>
      </c>
      <c r="C115" t="str">
        <v>CERRADO</v>
      </c>
      <c r="D115" t="str">
        <v>BOUCLE</v>
      </c>
      <c r="E115" t="str">
        <v>CPU</v>
      </c>
      <c r="F115" t="str">
        <v>DESKTOP</v>
      </c>
      <c r="G115" t="str">
        <v>LENOVO</v>
      </c>
      <c r="H115" t="str">
        <v>Buen día. Solicito de su colaboracion con la revision del computador del area de inventarios-Boucle; ya que presenta lentitud en su funcionamiento. Gracias</v>
      </c>
      <c r="I115" t="str">
        <v>Buen día. Solicito de su colaboracion con la revision del computador del area de inventarios-Boucle; ya que presenta lentitud en su funcionamiento. Gracias</v>
      </c>
      <c r="J115" t="str">
        <v>Se realiza revision y configuracio del Pc del area de Boucle; y se realiza mantenimiento general; Revision del funcionamiento de sus aplicaciones y se evidencia problemas con la Licencia del Office; Se solicito Ticket para que le dieran privilegios y le activaran el licenciamiento al usuario Herney Romero para pasar del area de Pgc a al Area de Boucle(Inventarios); Se le da el licenciamiento para la Activacion del Office y su correo; Se pone a pruebas...ESTADO OK</v>
      </c>
      <c r="K115">
        <v>45336</v>
      </c>
      <c r="L115">
        <v>45336</v>
      </c>
      <c r="M115">
        <v>45336</v>
      </c>
      <c r="N115" t="str">
        <f>TEXT(M115, "DDDD")</f>
        <v>miércoles</v>
      </c>
      <c r="O115" t="str" xml:space="preserve">
        <v xml:space="preserve">J047 JUMBO GIRARDOT_x000d_
_x000d_
</v>
      </c>
      <c r="P115" t="str">
        <v>GIRARDOT</v>
      </c>
      <c r="Q115" t="str">
        <f>IF(ISBLANK(P115),"0",(VLOOKUP(P115,REGION,2,FALSE)))</f>
        <v>OCCIDENTE</v>
      </c>
      <c r="R115" t="str">
        <v>RAFAEL ARDILA PUENTES</v>
      </c>
      <c r="S115">
        <f>IF(ISBLANK(R115),"0", VLOOKUP(R115,PERSONAL,2,FALSE))</f>
        <v>1018419858</v>
      </c>
      <c r="T115" t="str">
        <v>ALIADO</v>
      </c>
      <c r="U115">
        <v>0.4166666666666667</v>
      </c>
      <c r="V115">
        <v>0.5</v>
      </c>
      <c r="W115">
        <f>V115-U115</f>
        <v>0.08333333333333331</v>
      </c>
      <c r="X115">
        <v>1</v>
      </c>
      <c r="Y115">
        <f>NETWORKDAYS(K115,M115)</f>
        <v>1</v>
      </c>
      <c r="Z115" t="str">
        <f>IF(Y115&lt;=2,"CUMPLE","NO CUMPLE")</f>
        <v>CUMPLE</v>
      </c>
      <c r="AC115" t="str">
        <f>TEXT(M115,"mmmm")</f>
        <v>febrero</v>
      </c>
      <c r="AD115" t="str">
        <f>TEXT(M115,"yyyy")</f>
        <v>yyyy</v>
      </c>
      <c r="AE115">
        <f>W115*60*24</f>
        <v>119.99999999999997</v>
      </c>
      <c r="AF115">
        <f>AE115/60</f>
        <v>1.9999999999999996</v>
      </c>
      <c r="AG115">
        <f>AE115/60</f>
        <v>1.9999999999999996</v>
      </c>
      <c r="AH115">
        <f>L115-K115</f>
        <v>0</v>
      </c>
      <c r="AI115">
        <f>AH115*24*60</f>
        <v>0</v>
      </c>
      <c r="AJ115">
        <f>75728*X115</f>
        <v>75728</v>
      </c>
    </row>
    <row r="116" xml:space="preserve">
      <c r="A116">
        <v>432954</v>
      </c>
      <c r="B116" t="str">
        <v>INCIDENTE</v>
      </c>
      <c r="C116" t="str">
        <v>CERRADO</v>
      </c>
      <c r="D116" t="str">
        <v>LINEAL DE CAJAS</v>
      </c>
      <c r="E116" t="str">
        <v>POS</v>
      </c>
      <c r="F116" t="str">
        <v>POS</v>
      </c>
      <c r="G116" t="str">
        <v>WINCOR</v>
      </c>
      <c r="H116" t="str" xml:space="preserve">
        <v xml:space="preserve">Buenas tardes Solicito de colaboración para la revisión de la pos 6 la cual se realizo una transacción y cuando pasaron el medio de pago la pos se apago. no enciende se trato de reiniciar pero no lo permite._x000d_
Numero de caja_x000d_
_x000d_
6</v>
      </c>
      <c r="I116" t="str" xml:space="preserve">
        <v xml:space="preserve">Buenas tardes Solicito de colaboración para la revisión de la pos 6 la cual se realizo una transacción y cuando pasaron el medio de pago la pos se apago. no enciende se trato de reiniciar pero no lo permite._x000d_
Numero de caja_x000d_
_x000d_
6</v>
      </c>
      <c r="J116" t="str">
        <v>Se realiza revisión de la POS; equipo queda operativo.</v>
      </c>
      <c r="K116">
        <v>45336</v>
      </c>
      <c r="L116">
        <v>45336</v>
      </c>
      <c r="M116">
        <v>45336</v>
      </c>
      <c r="N116" t="str">
        <f>TEXT(M116, "DDDD")</f>
        <v>miércoles</v>
      </c>
      <c r="O116" t="str" xml:space="preserve">
        <v xml:space="preserve">M073 METRO MOSQUERA_x000d_
_x000d_
</v>
      </c>
      <c r="P116" t="str">
        <v>MOSQUERA</v>
      </c>
      <c r="Q116" t="str">
        <f>IF(ISBLANK(P116),"0",(VLOOKUP(P116,REGION,2,FALSE)))</f>
        <v>BOGOTA</v>
      </c>
      <c r="R116" t="str">
        <v>ALEXANDER CASTILLO SOTELO</v>
      </c>
      <c r="S116">
        <f>IF(ISBLANK(R116),"0", VLOOKUP(R116,PERSONAL,2,FALSE))</f>
        <v>80216449</v>
      </c>
      <c r="T116" t="str">
        <v>ALIADO</v>
      </c>
      <c r="U116">
        <v>0.5833333333333334</v>
      </c>
      <c r="V116">
        <v>0.625</v>
      </c>
      <c r="W116">
        <f>V116-U116</f>
        <v>0.04166666666666663</v>
      </c>
      <c r="X116">
        <v>1</v>
      </c>
      <c r="Y116">
        <f>NETWORKDAYS(K116,M116)</f>
        <v>1</v>
      </c>
      <c r="Z116" t="str">
        <f>IF(Y116&lt;=2,"CUMPLE","NO CUMPLE")</f>
        <v>CUMPLE</v>
      </c>
      <c r="AC116" t="str">
        <f>TEXT(M116,"mmmm")</f>
        <v>febrero</v>
      </c>
      <c r="AD116" t="str">
        <f>TEXT(M116,"yyyy")</f>
        <v>yyyy</v>
      </c>
      <c r="AE116">
        <f>W116*60*24</f>
        <v>59.99999999999994</v>
      </c>
      <c r="AF116">
        <f>AE116/60</f>
        <v>0.999999999999999</v>
      </c>
      <c r="AG116">
        <f>AE116/60</f>
        <v>0.999999999999999</v>
      </c>
      <c r="AH116">
        <f>L116-K116</f>
        <v>0</v>
      </c>
      <c r="AI116">
        <f>AH116*24*60</f>
        <v>0</v>
      </c>
      <c r="AJ116">
        <f>75728*X116</f>
        <v>75728</v>
      </c>
    </row>
    <row r="117" xml:space="preserve">
      <c r="A117">
        <v>414545</v>
      </c>
      <c r="B117" t="str">
        <v>SOLICITUD</v>
      </c>
      <c r="C117" t="str">
        <v>CERRADO</v>
      </c>
      <c r="D117" t="str">
        <v>TODA LA TIENDA</v>
      </c>
      <c r="E117" t="str">
        <v>DATAFONO</v>
      </c>
      <c r="F117" t="str">
        <v>DATAFONO</v>
      </c>
      <c r="G117" t="str">
        <v>INGENICO</v>
      </c>
      <c r="H117" t="str">
        <v>Buena tarde en la. Pos 9 tenemos datafono credibanco error en conexion con la pos</v>
      </c>
      <c r="I117" t="str">
        <v>Buena tarde en la. Pos 9 tenemos datafono credibanco error en conexion con la pos</v>
      </c>
      <c r="J117" t="str">
        <v>Cliente manifiesta que datáfono Credibanco está fuera de línea; se realizan pruebas de conexión y todas salen exitosas; se notifica a la señora Yolanda Cardona para que notifique a Credibanco y hagan la verificación.</v>
      </c>
      <c r="K117">
        <v>45337</v>
      </c>
      <c r="L117">
        <v>45337</v>
      </c>
      <c r="M117">
        <v>45337</v>
      </c>
      <c r="N117" t="str">
        <f>TEXT(M117, "DDDD")</f>
        <v>jueves</v>
      </c>
      <c r="O117" t="str" xml:space="preserve">
        <v xml:space="preserve">J027 JUMBO RIONEGRO_x000d_
_x000d_
</v>
      </c>
      <c r="P117" t="str">
        <v>RIONEGRO</v>
      </c>
      <c r="Q117" t="str">
        <f>IF(ISBLANK(P117),"0",(VLOOKUP(P117,REGION,2,FALSE)))</f>
        <v>CENTRO</v>
      </c>
      <c r="R117" t="str">
        <v>JUAN CAMILO CARDONA OSPINA</v>
      </c>
      <c r="S117" t="e">
        <f>IF(ISBLANK(R117),"0", VLOOKUP(R117,PERSONAL,2,FALSE))</f>
        <v>#N/A</v>
      </c>
      <c r="T117" t="str">
        <v>ALIADO</v>
      </c>
      <c r="U117">
        <v>0.4583333333333333</v>
      </c>
      <c r="V117">
        <v>0.4722222222222222</v>
      </c>
      <c r="W117">
        <f>V117-U117</f>
        <v>0.013888888888888895</v>
      </c>
      <c r="X117">
        <v>1</v>
      </c>
      <c r="Y117">
        <f>NETWORKDAYS(K117,M117)</f>
        <v>1</v>
      </c>
      <c r="Z117" t="str">
        <f>IF(Y117&lt;=2,"CUMPLE","NO CUMPLE")</f>
        <v>CUMPLE</v>
      </c>
      <c r="AC117" t="str">
        <f>TEXT(M117,"mmmm")</f>
        <v>febrero</v>
      </c>
      <c r="AD117" t="str">
        <f>TEXT(M117,"yyyy")</f>
        <v>yyyy</v>
      </c>
      <c r="AE117">
        <f>W117*60*24</f>
        <v>20.000000000000007</v>
      </c>
      <c r="AF117">
        <f>AE117/60</f>
        <v>0.3333333333333334</v>
      </c>
      <c r="AG117">
        <f>AE117/60</f>
        <v>0.3333333333333334</v>
      </c>
      <c r="AH117">
        <f>L117-K117</f>
        <v>0</v>
      </c>
      <c r="AI117">
        <f>AH117*24*60</f>
        <v>0</v>
      </c>
      <c r="AJ117">
        <f>75728*X117</f>
        <v>75728</v>
      </c>
    </row>
    <row r="118" xml:space="preserve">
      <c r="A118">
        <v>464201</v>
      </c>
      <c r="B118" t="str">
        <v>SOLICITUD</v>
      </c>
      <c r="C118" t="str">
        <v>CERRADO</v>
      </c>
      <c r="D118" t="str">
        <v>TODA LA TIENDA</v>
      </c>
      <c r="E118" t="str">
        <v>VERIFICADOR</v>
      </c>
      <c r="F118" t="str">
        <v>VERIFICADOR</v>
      </c>
      <c r="G118" t="str">
        <v xml:space="preserve">NEWLAND </v>
      </c>
      <c r="H118" t="str">
        <v>se requiere la instalacion de los videos autorizados por la compañia en los verificadores de la tienda rionegro.</v>
      </c>
      <c r="I118" t="str">
        <v>se requiere la instalacion de los videos autorizados por la compañia en los verificadores de la tienda rionegro.</v>
      </c>
      <c r="J118" t="str">
        <v>Se descarga video al verificador; todo queda OK. Se envía video de funcionamiento a Stharlyn. Número de activo: DI-031194</v>
      </c>
      <c r="K118">
        <v>45337</v>
      </c>
      <c r="L118">
        <v>45337</v>
      </c>
      <c r="M118">
        <v>45337</v>
      </c>
      <c r="N118" t="str">
        <f>TEXT(M118, "DDDD")</f>
        <v>jueves</v>
      </c>
      <c r="O118" t="str" xml:space="preserve">
        <v xml:space="preserve">J027 JUMBO RIONEGRO_x000d_
_x000d_
</v>
      </c>
      <c r="P118" t="str">
        <v>RIONEGRO</v>
      </c>
      <c r="Q118" t="str">
        <f>IF(ISBLANK(P118),"0",(VLOOKUP(P118,REGION,2,FALSE)))</f>
        <v>CENTRO</v>
      </c>
      <c r="R118" t="str">
        <v>JUAN CAMILO CARDONA OSPINA</v>
      </c>
      <c r="S118" t="e">
        <f>IF(ISBLANK(R118),"0", VLOOKUP(R118,PERSONAL,2,FALSE))</f>
        <v>#N/A</v>
      </c>
      <c r="T118" t="str">
        <v>ALIADO</v>
      </c>
      <c r="U118">
        <v>0.5</v>
      </c>
      <c r="V118">
        <v>0.5347222222222222</v>
      </c>
      <c r="W118">
        <f>V118-U118</f>
        <v>0.03472222222222221</v>
      </c>
      <c r="X118">
        <v>1</v>
      </c>
      <c r="Y118">
        <f>NETWORKDAYS(K118,M118)</f>
        <v>1</v>
      </c>
      <c r="Z118" t="str">
        <f>IF(Y118&lt;=2,"CUMPLE","NO CUMPLE")</f>
        <v>CUMPLE</v>
      </c>
      <c r="AC118" t="str">
        <f>TEXT(M118,"mmmm")</f>
        <v>febrero</v>
      </c>
      <c r="AD118" t="str">
        <f>TEXT(M118,"yyyy")</f>
        <v>yyyy</v>
      </c>
      <c r="AE118">
        <f>W118*60*24</f>
        <v>49.999999999999986</v>
      </c>
      <c r="AF118">
        <f>AE118/60</f>
        <v>0.8333333333333331</v>
      </c>
      <c r="AG118">
        <f>AE118/60</f>
        <v>0.8333333333333331</v>
      </c>
      <c r="AH118">
        <f>L118-K118</f>
        <v>0</v>
      </c>
      <c r="AI118">
        <f>AH118*24*60</f>
        <v>0</v>
      </c>
      <c r="AJ118">
        <f>75728*X118</f>
        <v>75728</v>
      </c>
    </row>
    <row r="119" xml:space="preserve">
      <c r="A119">
        <v>456926</v>
      </c>
      <c r="B119" t="str">
        <v>SOLICITUD</v>
      </c>
      <c r="C119" t="str">
        <v>CERRADO</v>
      </c>
      <c r="D119" t="str">
        <v>TODA LA TIENDA</v>
      </c>
      <c r="E119" t="str">
        <v>SCO</v>
      </c>
      <c r="F119" t="str">
        <v>SCO</v>
      </c>
      <c r="G119" t="str">
        <v>SCO</v>
      </c>
      <c r="H119" t="str">
        <v>Buen día me ayudan la pos 13 self check out esta apareciendo desincronizada y en la rap aparece No en linea se realiza pruebas de escaneo y aparece desincronizada se ha reiniciado varias veces y sigue asi.</v>
      </c>
      <c r="I119" t="str">
        <v>Buen día me ayudan la pos 13 self check out esta apareciendo desincronizada y en la rap aparece No en linea se realiza pruebas de escaneo y aparece desincronizada se ha reiniciado varias veces y sigue asi.</v>
      </c>
      <c r="J119" t="str">
        <v>Se realizan pruebas en la maquina con el Señor Iván Pulido del área de sistemas cede administrativa Cencosud. Se dan indicaciones por parte del Señor Iván que debe permanecer alguien en el RAP; se le notifica a la señora Yolanda Cardona. Equipo funciona correctamente.</v>
      </c>
      <c r="K119">
        <v>45337</v>
      </c>
      <c r="L119">
        <v>45337</v>
      </c>
      <c r="M119">
        <v>45337</v>
      </c>
      <c r="N119" t="str">
        <f>TEXT(M119, "DDDD")</f>
        <v>jueves</v>
      </c>
      <c r="O119" t="str" xml:space="preserve">
        <v xml:space="preserve">J027 JUMBO RIONEGRO_x000d_
_x000d_
</v>
      </c>
      <c r="P119" t="str">
        <v>RIONEGRO</v>
      </c>
      <c r="Q119" t="str">
        <f>IF(ISBLANK(P119),"0",(VLOOKUP(P119,REGION,2,FALSE)))</f>
        <v>CENTRO</v>
      </c>
      <c r="R119" t="str">
        <v>JUAN CAMILO CARDONA OSPINA</v>
      </c>
      <c r="S119" t="e">
        <f>IF(ISBLANK(R119),"0", VLOOKUP(R119,PERSONAL,2,FALSE))</f>
        <v>#N/A</v>
      </c>
      <c r="T119" t="str">
        <v>ALIADO</v>
      </c>
      <c r="U119">
        <v>0.3854166666666667</v>
      </c>
      <c r="V119">
        <v>0.4583333333333333</v>
      </c>
      <c r="W119">
        <f>V119-U119</f>
        <v>0.07291666666666663</v>
      </c>
      <c r="X119">
        <v>1</v>
      </c>
      <c r="Y119">
        <f>NETWORKDAYS(K119,M119)</f>
        <v>1</v>
      </c>
      <c r="Z119" t="str">
        <f>IF(Y119&lt;=2,"CUMPLE","NO CUMPLE")</f>
        <v>CUMPLE</v>
      </c>
      <c r="AC119" t="str">
        <f>TEXT(M119,"mmmm")</f>
        <v>febrero</v>
      </c>
      <c r="AD119" t="str">
        <f>TEXT(M119,"yyyy")</f>
        <v>yyyy</v>
      </c>
      <c r="AE119">
        <f>W119*60*24</f>
        <v>104.99999999999996</v>
      </c>
      <c r="AF119">
        <f>AE119/60</f>
        <v>1.7499999999999993</v>
      </c>
      <c r="AG119">
        <f>AE119/60</f>
        <v>1.7499999999999993</v>
      </c>
      <c r="AH119">
        <f>L119-K119</f>
        <v>0</v>
      </c>
      <c r="AI119">
        <f>AH119*24*60</f>
        <v>0</v>
      </c>
      <c r="AJ119">
        <f>75728*X119</f>
        <v>75728</v>
      </c>
    </row>
    <row r="120" xml:space="preserve">
      <c r="A120">
        <v>458177</v>
      </c>
      <c r="B120" t="str">
        <v>SOLICITUD</v>
      </c>
      <c r="C120" t="str">
        <v>CERRADO</v>
      </c>
      <c r="D120" t="str">
        <v>TODA LA TIENDA</v>
      </c>
      <c r="E120" t="str">
        <v>POS</v>
      </c>
      <c r="F120" t="str">
        <v>POS</v>
      </c>
      <c r="G120" t="str">
        <v>WINCOR</v>
      </c>
      <c r="H120" t="str">
        <v>Buenas tardes solicito su colaboración de enviar al técnico para la revisión de la POS 8 tienda 185 ya que se encuentra fuera de servicio</v>
      </c>
      <c r="I120" t="str">
        <v>Buenas tardes solicito su colaboración de enviar al técnico para la revisión de la POS 8 tienda 185 ya que se encuentra fuera de servicio</v>
      </c>
      <c r="J120" t="str" xml:space="preserve">
        <v xml:space="preserve">Se realiza revisión de puesto 8 en el área de cajas y se evidencia a simple vista que no está encendida; el lugar donde va la balanza escáner está vacío; es decir hace falta la balanza escáner; se da revisión al monedero; que; donde se conecta el orificio no tiene el puerto para conectarlo; no lo tiene en el lugar que debería ir; se abre el monedero y se denota que el componente está suelto. Se requiere reparación de cajón monedero. Se validan los visores de cliente y cajero al enceder la pos y no da imagen. Los visores están dañados._x000d_
 Se realiza pruebas de inicio encendido de la pos con otro visor y se denota que está prende y da imagen; pero al momento de cargar se apaga y no enciende más. dando como diagnóstico daño en pos ya que tiene fallas en sistema operativo._x000d_
 Para su solución y que el puesto de caja 8 quede funcional; se requiere cambio pos; se solicita balanza escáner; visor de pantalla tanto de cliente como cajero; y se solicita reparación de cajón monedero; el conector está dañado; no está en la posición que debería estar._x000d_
</v>
      </c>
      <c r="K120">
        <v>45337</v>
      </c>
      <c r="L120">
        <v>45337</v>
      </c>
      <c r="M120">
        <v>45337</v>
      </c>
      <c r="N120" t="str">
        <f>TEXT(M120, "DDDD")</f>
        <v>jueves</v>
      </c>
      <c r="O120" t="str" xml:space="preserve">
        <v xml:space="preserve">J185 JUMBO YOPAL_x000d_
_x000d_
</v>
      </c>
      <c r="P120" t="str">
        <v>YOPAL</v>
      </c>
      <c r="Q120" t="str">
        <f>IF(ISBLANK(P120),"0",(VLOOKUP(P120,REGION,2,FALSE)))</f>
        <v>ORIENTE</v>
      </c>
      <c r="R120" t="str">
        <v>PABLO ANDRES BALANTA GOMEZ</v>
      </c>
      <c r="S120">
        <f>IF(ISBLANK(R120),"0", VLOOKUP(R120,PERSONAL,2,FALSE))</f>
        <v>1111739227</v>
      </c>
      <c r="T120" t="str">
        <v>DIRECTO</v>
      </c>
      <c r="U120">
        <v>0.3333333333333333</v>
      </c>
      <c r="V120">
        <v>0.4583333333333333</v>
      </c>
      <c r="W120">
        <f>V120-U120</f>
        <v>0.125</v>
      </c>
      <c r="X120">
        <v>2</v>
      </c>
      <c r="Y120">
        <f>NETWORKDAYS(K120,M120)</f>
        <v>1</v>
      </c>
      <c r="Z120" t="str">
        <f>IF(Y120&lt;=2,"CUMPLE","NO CUMPLE")</f>
        <v>CUMPLE</v>
      </c>
      <c r="AC120" t="str">
        <f>TEXT(M120,"mmmm")</f>
        <v>febrero</v>
      </c>
      <c r="AD120" t="str">
        <f>TEXT(M120,"yyyy")</f>
        <v>yyyy</v>
      </c>
      <c r="AE120">
        <f>W120*60*24</f>
        <v>180</v>
      </c>
      <c r="AF120">
        <f>AE120/60</f>
        <v>3</v>
      </c>
      <c r="AG120">
        <f>AE120/60</f>
        <v>3</v>
      </c>
      <c r="AH120">
        <f>L120-K120</f>
        <v>0</v>
      </c>
      <c r="AI120">
        <f>AH120*24*60</f>
        <v>0</v>
      </c>
      <c r="AJ120">
        <f>75728*X120</f>
        <v>151456</v>
      </c>
    </row>
    <row r="121" xml:space="preserve">
      <c r="A121">
        <v>459784</v>
      </c>
      <c r="B121" t="str">
        <v>SOLICITUD</v>
      </c>
      <c r="C121" t="str">
        <v>CERRADO</v>
      </c>
      <c r="D121" t="str">
        <v>LINEAL DE CAJAS</v>
      </c>
      <c r="E121" t="str">
        <v>POS</v>
      </c>
      <c r="F121" t="str">
        <v>POS</v>
      </c>
      <c r="G121" t="str">
        <v>WINCOR</v>
      </c>
      <c r="H121" t="str" xml:space="preserve">
        <v xml:space="preserve">Buena tarde solicito de su ayuda para quitar la pos 11 de la linea de cajas tener en cuenta hay que embalar esa pos completa- cpu pos-scanner balanza-impresora pos- teclado-visores - gaveta-cables; dejar sellada y rotulada en la oficina de sistemas Mil gracias_x000d_
numero de caja pos_x000d_
_x000d_
Pos 11</v>
      </c>
      <c r="I121" t="str" xml:space="preserve">
        <v xml:space="preserve">Buena tarde solicito de su ayuda para quitar la pos 11 de la linea de cajas tener en cuenta hay que embalar esa pos completa- cpu pos-scanner balanza-impresora pos- teclado-visores - gaveta-cables; dejar sellada y rotulada en la oficina de sistemas Mil gracias_x000d_
numero de caja pos_x000d_
_x000d_
Pos 11</v>
      </c>
      <c r="J121" t="str">
        <v>Se visita sitio y se realiza desinstalación de pos; impresora y scanner balanza; con todos sus componentes se; deja todo en cajas selladas y rotuladas; listas para transporte.</v>
      </c>
      <c r="K121">
        <v>45336</v>
      </c>
      <c r="L121">
        <v>45336</v>
      </c>
      <c r="M121">
        <v>45337</v>
      </c>
      <c r="N121" t="str">
        <f>TEXT(M121, "DDDD")</f>
        <v>jueves</v>
      </c>
      <c r="O121" t="str" xml:space="preserve">
        <v xml:space="preserve">M038 METRO NEIVA CENTRO DE CONVENCIONES_x000d_
_x000d_
</v>
      </c>
      <c r="P121" t="str">
        <v>NEIVA</v>
      </c>
      <c r="Q121" t="str">
        <f>IF(ISBLANK(P121),"0",(VLOOKUP(P121,REGION,2,FALSE)))</f>
        <v>OCCIDENTE</v>
      </c>
      <c r="R121" t="str">
        <v>CARLOS HERNAN BARRETO LOPEZ</v>
      </c>
      <c r="S121">
        <f>IF(ISBLANK(R121),"0", VLOOKUP(R121,PERSONAL,2,FALSE))</f>
        <v>1010165612</v>
      </c>
      <c r="T121" t="str">
        <v>DIRECTO</v>
      </c>
      <c r="U121">
        <v>0.3333333333333333</v>
      </c>
      <c r="V121">
        <v>0.7083333333333334</v>
      </c>
      <c r="W121">
        <f>V121-U121</f>
        <v>0.37500000000000006</v>
      </c>
      <c r="X121">
        <v>4</v>
      </c>
      <c r="Y121">
        <f>NETWORKDAYS(K121,M121)</f>
        <v>2</v>
      </c>
      <c r="Z121" t="str">
        <f>IF(Y121&lt;=2,"CUMPLE","NO CUMPLE")</f>
        <v>CUMPLE</v>
      </c>
      <c r="AC121" t="str">
        <f>TEXT(M121,"mmmm")</f>
        <v>febrero</v>
      </c>
      <c r="AD121" t="str">
        <f>TEXT(M121,"yyyy")</f>
        <v>yyyy</v>
      </c>
      <c r="AE121">
        <f>W121*60*24</f>
        <v>540.0000000000001</v>
      </c>
      <c r="AF121">
        <f>AE121/60</f>
        <v>9.000000000000002</v>
      </c>
      <c r="AG121">
        <f>AE121/60</f>
        <v>9.000000000000002</v>
      </c>
      <c r="AH121">
        <f>L121-K121</f>
        <v>0</v>
      </c>
      <c r="AI121">
        <f>AH121*24*60</f>
        <v>0</v>
      </c>
      <c r="AJ121">
        <f>75728*X121</f>
        <v>302912</v>
      </c>
    </row>
    <row r="122" xml:space="preserve">
      <c r="A122">
        <v>247351</v>
      </c>
      <c r="B122" t="str">
        <v>INCIDENTE</v>
      </c>
      <c r="C122" t="str">
        <v>CERRADO</v>
      </c>
      <c r="D122" t="str">
        <v>LINEAL DE CAJAS</v>
      </c>
      <c r="E122" t="str">
        <v>POS</v>
      </c>
      <c r="F122" t="str">
        <v>POS</v>
      </c>
      <c r="G122" t="str">
        <v>WINCOR</v>
      </c>
      <c r="H122" t="str">
        <v>buenos días me colabora con la pos 11 esta fuera de línea y no se a podido utilizar quedo atenta.</v>
      </c>
      <c r="I122" t="str">
        <v>buenos días me colabora con la pos 11 esta fuera de línea y no se a podido utilizar quedo atenta.</v>
      </c>
      <c r="J122" t="str">
        <v>Se realiza visita; se realiza busqueda de equipo pos; pero no se realiza instalación ya que todas las cajas se encuentran en funcionamiento. Equipo se almacena en bodega</v>
      </c>
      <c r="K122">
        <v>45336</v>
      </c>
      <c r="L122">
        <v>45336</v>
      </c>
      <c r="M122">
        <v>45337</v>
      </c>
      <c r="N122" t="str">
        <f>TEXT(M122, "DDDD")</f>
        <v>jueves</v>
      </c>
      <c r="O122" t="str" xml:space="preserve">
        <v xml:space="preserve">M038 METRO NEIVA CENTRO DE CONVENCIONES_x000d_
_x000d_
</v>
      </c>
      <c r="P122" t="str">
        <v>NEIVA</v>
      </c>
      <c r="Q122" t="str">
        <f>IF(ISBLANK(P122),"0",(VLOOKUP(P122,REGION,2,FALSE)))</f>
        <v>OCCIDENTE</v>
      </c>
      <c r="R122" t="str">
        <v>CARLOS HERNAN BARRETO LOPEZ</v>
      </c>
      <c r="S122">
        <f>IF(ISBLANK(R122),"0", VLOOKUP(R122,PERSONAL,2,FALSE))</f>
        <v>1010165612</v>
      </c>
      <c r="T122" t="str">
        <v>DIRECTO</v>
      </c>
      <c r="U122">
        <v>0.5</v>
      </c>
      <c r="V122">
        <v>0.5208333333333334</v>
      </c>
      <c r="W122">
        <f>V122-U122</f>
        <v>0.02083333333333337</v>
      </c>
      <c r="X122">
        <v>1</v>
      </c>
      <c r="Y122">
        <f>NETWORKDAYS(K122,M122)</f>
        <v>2</v>
      </c>
      <c r="Z122" t="str">
        <f>IF(Y122&lt;=2,"CUMPLE","NO CUMPLE")</f>
        <v>CUMPLE</v>
      </c>
      <c r="AC122" t="str">
        <f>TEXT(M122,"mmmm")</f>
        <v>febrero</v>
      </c>
      <c r="AD122" t="str">
        <f>TEXT(M122,"yyyy")</f>
        <v>yyyy</v>
      </c>
      <c r="AE122">
        <f>W122*60*24</f>
        <v>30.000000000000053</v>
      </c>
      <c r="AF122">
        <f>AE122/60</f>
        <v>0.5000000000000009</v>
      </c>
      <c r="AG122">
        <f>AE122/60</f>
        <v>0.5000000000000009</v>
      </c>
      <c r="AH122">
        <f>L122-K122</f>
        <v>0</v>
      </c>
      <c r="AI122">
        <f>AH122*24*60</f>
        <v>0</v>
      </c>
      <c r="AJ122">
        <f>75728*X122</f>
        <v>75728</v>
      </c>
    </row>
    <row r="123" xml:space="preserve">
      <c r="A123">
        <v>464567</v>
      </c>
      <c r="B123" t="str">
        <v>SOLICITUD</v>
      </c>
      <c r="C123" t="str">
        <v>CERRADO</v>
      </c>
      <c r="D123" t="str">
        <v>CARNES</v>
      </c>
      <c r="E123" t="str">
        <v>BALANZA</v>
      </c>
      <c r="F123" t="str">
        <v>COLGANTE</v>
      </c>
      <c r="G123" t="str">
        <v>METTLER</v>
      </c>
      <c r="H123" t="str" xml:space="preserve">
        <v xml:space="preserve">Buenas tardes. Jefe Miguel; por favor me colabora con la autorización de este ticket para que el técnico de isit visite la tienda y realice la instalación y configuración de la balanza colgante enviada por garantía la cual ya esta en sitio; serial: C329514836_x000d_
Área donde su ubica la balanza_x000d_
_x000d_
carnes</v>
      </c>
      <c r="I123" t="str" xml:space="preserve">
        <v xml:space="preserve">Buenas tardes. Jefe Miguel; por favor me colabora con la autorización de este ticket para que el técnico de isit visite la tienda y realice la instalación y configuración de la balanza colgante enviada por garantía la cual ya esta en sitio; serial: C329514836_x000d_
Área donde su ubica la balanza_x000d_
_x000d_
carnes</v>
      </c>
      <c r="J123" t="str">
        <v>Se llega a sitio y se procede con validaciones de ingreso. Se establece contacto con el usuario y la balanza. Realizamos precheck de datos de red de la misma; de igual manera recopilamos dirección ip y datos de la misma. Procedemos a solicitar el favor nos fasciliten las platinas.  Se empalma el tubo con las platinas y a su vez con el cuadrante donde va la balanza; se inserta cableado eléctrico y lógico; se sube la balanza que llega y se asegura físicamente. Se procede a establecer parámetros de red y parámetros corporativos; se le indica a soporte para que por favor nos colabore con el cargue de los labels y parámetros establecidos al igual que un cargue full para la sección. Se retiran seguros de la balanza y se capacita sobre el correcto uso y cargue de papel. Se realizan pruebas con el usuario quedando a conformidad. Cabe resaltar que los tornillo de la base de la bandeja no han llegado; se le comunica a Soporte quien indica llegan después según lo establecido por el área de garantía. Se dejan las partes d ela base en la bandeja en la oficina de sistemas y se toma evidencia. Se da por finalizada la tarea y se procede con el respectivo cierre del ticket.</v>
      </c>
      <c r="K123">
        <v>45337</v>
      </c>
      <c r="L123">
        <v>45337</v>
      </c>
      <c r="M123">
        <v>45338</v>
      </c>
      <c r="N123" t="str">
        <f>TEXT(M123, "DDDD")</f>
        <v>viernes</v>
      </c>
      <c r="O123" t="str" xml:space="preserve">
        <v xml:space="preserve">M179 METRO PITALITO_x000d_
_x000d_
</v>
      </c>
      <c r="P123" t="str">
        <v>PITALITO</v>
      </c>
      <c r="Q123" t="str">
        <f>IF(ISBLANK(P123),"0",(VLOOKUP(P123,REGION,2,FALSE)))</f>
        <v>OCCIDENTE</v>
      </c>
      <c r="R123" t="str">
        <v>EMERSON PALACIOS MARTINEZ</v>
      </c>
      <c r="S123">
        <f>IF(ISBLANK(R123),"0", VLOOKUP(R123,PERSONAL,2,FALSE))</f>
        <v>13723524</v>
      </c>
      <c r="T123" t="str">
        <v>ALIADO</v>
      </c>
      <c r="U123">
        <v>0.25</v>
      </c>
      <c r="V123">
        <v>0.3541666666666667</v>
      </c>
      <c r="W123">
        <f>V123-U123</f>
        <v>0.10416666666666669</v>
      </c>
      <c r="X123">
        <v>2</v>
      </c>
      <c r="Y123">
        <f>NETWORKDAYS(K123,M123)</f>
        <v>2</v>
      </c>
      <c r="Z123" t="str">
        <f>IF(Y123&lt;=2,"CUMPLE","NO CUMPLE")</f>
        <v>CUMPLE</v>
      </c>
      <c r="AC123" t="str">
        <f>TEXT(M123,"mmmm")</f>
        <v>febrero</v>
      </c>
      <c r="AD123" t="str">
        <f>TEXT(M123,"yyyy")</f>
        <v>yyyy</v>
      </c>
      <c r="AE123">
        <f>W123*60*24</f>
        <v>150.00000000000003</v>
      </c>
      <c r="AF123">
        <f>AE123/60</f>
        <v>2.5000000000000004</v>
      </c>
      <c r="AG123">
        <f>AE123/60</f>
        <v>2.5000000000000004</v>
      </c>
      <c r="AH123">
        <f>L123-K123</f>
        <v>0</v>
      </c>
      <c r="AI123">
        <f>AH123*24*60</f>
        <v>0</v>
      </c>
      <c r="AJ123">
        <f>75728*X123</f>
        <v>151456</v>
      </c>
    </row>
    <row r="124" xml:space="preserve">
      <c r="A124">
        <v>461480</v>
      </c>
      <c r="B124" t="str">
        <v>SOLICITUD</v>
      </c>
      <c r="C124" t="str">
        <v>CERRADO</v>
      </c>
      <c r="D124" t="str">
        <v>LINEAL DE CAJAS</v>
      </c>
      <c r="E124" t="str">
        <v>POS</v>
      </c>
      <c r="F124" t="str">
        <v>POS</v>
      </c>
      <c r="G124" t="str">
        <v>WINCOR</v>
      </c>
      <c r="H124" t="str" xml:space="preserve">
        <v xml:space="preserve">Buen día solicito de su ayuda para para embalar 3 pos que serán despachadas para el CRC adjunto seriales WINCOR BEETLE-M 6498613497 WINCOR BEETLE-M 6498824374 WINCOR BEETLE-M II 53R0041454_x000d_
numero de caja pos_x000d_
_x000d_
3 pos</v>
      </c>
      <c r="I124" t="str" xml:space="preserve">
        <v xml:space="preserve">Buen día solicito de su ayuda para para embalar 3 pos que serán despachadas para el CRC adjunto seriales WINCOR BEETLE-M 6498613497 WINCOR BEETLE-M 6498824374 WINCOR BEETLE-M II 53R0041454_x000d_
numero de caja pos_x000d_
_x000d_
3 pos</v>
      </c>
      <c r="J124" t="str">
        <v>Se realiza visita a sitio; se procede a ubicar activos y dejarlos embaladas con respectivo rotulo ; para ser recojidas por transportadora.</v>
      </c>
      <c r="K124">
        <v>45337</v>
      </c>
      <c r="L124">
        <v>45337</v>
      </c>
      <c r="M124">
        <v>45338</v>
      </c>
      <c r="N124" t="str">
        <f>TEXT(M124, "DDDD")</f>
        <v>viernes</v>
      </c>
      <c r="O124" t="str" xml:space="preserve">
        <v xml:space="preserve">M038 METRO NEIVA CENTRO DE CONVENCIONES_x000d_
_x000d_
</v>
      </c>
      <c r="P124" t="str">
        <v>NEIVA</v>
      </c>
      <c r="Q124" t="str">
        <f>IF(ISBLANK(P124),"0",(VLOOKUP(P124,REGION,2,FALSE)))</f>
        <v>OCCIDENTE</v>
      </c>
      <c r="R124" t="str">
        <v>CARLOS HERNAN BARRETO LOPEZ</v>
      </c>
      <c r="S124">
        <f>IF(ISBLANK(R124),"0", VLOOKUP(R124,PERSONAL,2,FALSE))</f>
        <v>1010165612</v>
      </c>
      <c r="T124" t="str">
        <v>DIRECTO</v>
      </c>
      <c r="U124">
        <v>0.5833333333333334</v>
      </c>
      <c r="V124">
        <v>0.6875</v>
      </c>
      <c r="W124">
        <f>V124-U124</f>
        <v>0.10416666666666663</v>
      </c>
      <c r="X124">
        <v>2</v>
      </c>
      <c r="Y124">
        <f>NETWORKDAYS(K124,M124)</f>
        <v>2</v>
      </c>
      <c r="Z124" t="str">
        <f>IF(Y124&lt;=2,"CUMPLE","NO CUMPLE")</f>
        <v>CUMPLE</v>
      </c>
      <c r="AC124" t="str">
        <f>TEXT(M124,"mmmm")</f>
        <v>febrero</v>
      </c>
      <c r="AD124" t="str">
        <f>TEXT(M124,"yyyy")</f>
        <v>yyyy</v>
      </c>
      <c r="AE124">
        <f>W124*60*24</f>
        <v>149.99999999999994</v>
      </c>
      <c r="AF124">
        <f>AE124/60</f>
        <v>2.499999999999999</v>
      </c>
      <c r="AG124">
        <f>AE124/60</f>
        <v>2.499999999999999</v>
      </c>
      <c r="AH124">
        <f>L124-K124</f>
        <v>0</v>
      </c>
      <c r="AI124">
        <f>AH124*24*60</f>
        <v>0</v>
      </c>
      <c r="AJ124">
        <f>75728*X124</f>
        <v>151456</v>
      </c>
    </row>
    <row r="125" xml:space="preserve">
      <c r="A125">
        <v>461566</v>
      </c>
      <c r="B125" t="str">
        <v>INCIDENTE</v>
      </c>
      <c r="C125" t="str">
        <v>CERRADO</v>
      </c>
      <c r="D125" t="str">
        <v>LINEAL DE CAJAS</v>
      </c>
      <c r="E125" t="str">
        <v>PC</v>
      </c>
      <c r="F125" t="str">
        <v>PC</v>
      </c>
      <c r="G125" t="str">
        <v xml:space="preserve">PC    </v>
      </c>
      <c r="H125" t="str">
        <v>Buen día solicito de su ayuda para validar ubicación de de estos monitores revisar si están instalados y área donde se encuentran adjunto seriales LENOVO E2054A VKCP2736 LENOVO E2054A VKCP2735 Mil gracias</v>
      </c>
      <c r="I125" t="str">
        <v>Buen día solicito de su ayuda para validar ubicación de de estos monitores revisar si están instalados y área donde se encuentran adjunto seriales LENOVO E2054A VKCP2736 LENOVO E2054A VKCP2735 Mil gracias</v>
      </c>
      <c r="J125" t="str">
        <v>Se realiza visita; se realiza busqueda de pantallas segun indicaciones soporte remoto. Se adjuntan evidencias.          LENOVO E2054A VKCP2735 usado por Deisy Narvaez en Atención al Cliente;  LENOVO E2054A VKCP2736 usado por Neider Calderón en PGC en área de Dirección. 16 de FEBRERO DE 2024; ATENDIDO POR CARLOS HERNAN BARRETO.</v>
      </c>
      <c r="K125">
        <v>45337</v>
      </c>
      <c r="L125">
        <v>45337</v>
      </c>
      <c r="M125">
        <v>45338</v>
      </c>
      <c r="N125" t="str">
        <f>TEXT(M125, "DDDD")</f>
        <v>viernes</v>
      </c>
      <c r="O125" t="str" xml:space="preserve">
        <v xml:space="preserve">M195 METRO SANTA LUCIA_x000d_
_x000d_
</v>
      </c>
      <c r="P125" t="str">
        <v>NEIVA</v>
      </c>
      <c r="Q125" t="str">
        <f>IF(ISBLANK(P125),"0",(VLOOKUP(P125,REGION,2,FALSE)))</f>
        <v>OCCIDENTE</v>
      </c>
      <c r="R125" t="str">
        <v>CARLOS HERNAN BARRETO LOPEZ</v>
      </c>
      <c r="S125">
        <f>IF(ISBLANK(R125),"0", VLOOKUP(R125,PERSONAL,2,FALSE))</f>
        <v>1010165612</v>
      </c>
      <c r="T125" t="str">
        <v>DIRECTO</v>
      </c>
      <c r="U125">
        <v>0.3333333333333333</v>
      </c>
      <c r="V125">
        <v>0.5</v>
      </c>
      <c r="W125">
        <f>V125-U125</f>
        <v>0.16666666666666669</v>
      </c>
      <c r="X125">
        <v>2</v>
      </c>
      <c r="Y125">
        <f>NETWORKDAYS(K125,M125)</f>
        <v>2</v>
      </c>
      <c r="Z125" t="str">
        <f>IF(Y125&lt;=2,"CUMPLE","NO CUMPLE")</f>
        <v>CUMPLE</v>
      </c>
      <c r="AC125" t="str">
        <f>TEXT(M125,"mmmm")</f>
        <v>febrero</v>
      </c>
      <c r="AD125" t="str">
        <f>TEXT(M125,"yyyy")</f>
        <v>yyyy</v>
      </c>
      <c r="AE125">
        <f>W125*60*24</f>
        <v>240.00000000000006</v>
      </c>
      <c r="AF125">
        <f>AE125/60</f>
        <v>4.000000000000001</v>
      </c>
      <c r="AG125">
        <f>AE125/60</f>
        <v>4.000000000000001</v>
      </c>
      <c r="AH125">
        <f>L125-K125</f>
        <v>0</v>
      </c>
      <c r="AI125">
        <f>AH125*24*60</f>
        <v>0</v>
      </c>
      <c r="AJ125">
        <f>75728*X125</f>
        <v>151456</v>
      </c>
    </row>
    <row r="126" xml:space="preserve">
      <c r="A126">
        <v>455127</v>
      </c>
      <c r="B126" t="str">
        <v>INCIDENTE</v>
      </c>
      <c r="C126" t="str">
        <v>CERRADO</v>
      </c>
      <c r="D126" t="str">
        <v>LINEAL DE CAJAS</v>
      </c>
      <c r="E126" t="str">
        <v>BALANZA</v>
      </c>
      <c r="F126" t="str">
        <v>BALANZA</v>
      </c>
      <c r="G126" t="str">
        <v>ZEBRA</v>
      </c>
      <c r="H126" t="str" xml:space="preserve">
        <v xml:space="preserve">solicito de su colaboración con el cambio del scanner de la pos #23 con el adaptador_x000d_
Indicar la tienda afectada_x000d_
_x000d_
Metro Facatativá</v>
      </c>
      <c r="I126" t="str" xml:space="preserve">
        <v xml:space="preserve">solicito de su colaboración con el cambio del scanner de la pos #23 con el adaptador_x000d_
Indicar la tienda afectada_x000d_
_x000d_
Metro Facatativá</v>
      </c>
      <c r="J126" t="str">
        <v>No se puede realizar la labor ya que enviaron la balanza sin la fuente de poder y el cable de datos. La caja no queda operativa.</v>
      </c>
      <c r="K126">
        <v>45338</v>
      </c>
      <c r="L126">
        <v>45338</v>
      </c>
      <c r="M126">
        <v>45338</v>
      </c>
      <c r="N126" t="str">
        <f>TEXT(M126, "DDDD")</f>
        <v>viernes</v>
      </c>
      <c r="O126" t="str" xml:space="preserve">
        <v xml:space="preserve">M074 METRO FACATATIVA_x000d_
_x000d_
</v>
      </c>
      <c r="P126" t="str">
        <v>FACATATIVA</v>
      </c>
      <c r="Q126" t="str">
        <f>IF(ISBLANK(P126),"0",(VLOOKUP(P126,REGION,2,FALSE)))</f>
        <v>BOGOTA</v>
      </c>
      <c r="R126" t="str">
        <v>ALEXANDER CASTILLO SOTELO</v>
      </c>
      <c r="S126">
        <f>IF(ISBLANK(R126),"0", VLOOKUP(R126,PERSONAL,2,FALSE))</f>
        <v>80216449</v>
      </c>
      <c r="T126" t="str">
        <v>DIRECTO</v>
      </c>
      <c r="U126">
        <v>0.2916666666666667</v>
      </c>
      <c r="V126">
        <v>0.3194444444444444</v>
      </c>
      <c r="W126">
        <f>V126-U126</f>
        <v>0.027777777777777735</v>
      </c>
      <c r="X126">
        <v>1</v>
      </c>
      <c r="Y126">
        <f>NETWORKDAYS(K126,M126)</f>
        <v>1</v>
      </c>
      <c r="Z126" t="str">
        <f>IF(Y126&lt;=2,"CUMPLE","NO CUMPLE")</f>
        <v>CUMPLE</v>
      </c>
      <c r="AC126" t="str">
        <f>TEXT(M126,"mmmm")</f>
        <v>febrero</v>
      </c>
      <c r="AD126" t="str">
        <f>TEXT(M126,"yyyy")</f>
        <v>yyyy</v>
      </c>
      <c r="AE126">
        <f>W126*60*24</f>
        <v>39.999999999999936</v>
      </c>
      <c r="AF126">
        <f>AE126/60</f>
        <v>0.6666666666666656</v>
      </c>
      <c r="AG126">
        <f>AE126/60</f>
        <v>0.6666666666666656</v>
      </c>
      <c r="AH126">
        <f>L126-K126</f>
        <v>0</v>
      </c>
      <c r="AI126">
        <f>AH126*24*60</f>
        <v>0</v>
      </c>
      <c r="AJ126">
        <f>75728*X126</f>
        <v>75728</v>
      </c>
    </row>
    <row r="127" xml:space="preserve">
      <c r="A127">
        <v>464793</v>
      </c>
      <c r="B127" t="str">
        <v>INCIDENTE</v>
      </c>
      <c r="C127" t="str">
        <v>CERRADO</v>
      </c>
      <c r="D127" t="str">
        <v>LINEAL DE CAJAS</v>
      </c>
      <c r="E127" t="str">
        <v>CPU</v>
      </c>
      <c r="F127" t="str">
        <v>CPU</v>
      </c>
      <c r="G127" t="str">
        <v>WINCOR</v>
      </c>
      <c r="H127" t="str">
        <v>Buenas tardes: por favor me colaboran para arreglar la conexión del teclado de la pos 12 ya que no realiza la conexión con el puerto del teclado.</v>
      </c>
      <c r="I127" t="str">
        <v>Buenas tardes: por favor me colaboran para arreglar la conexión del teclado de la pos 12 ya que no realiza la conexión con el puerto del teclado.</v>
      </c>
      <c r="J127" t="str">
        <v>"Se realiza revisión y se realiza reparación del cable de teclado ya que se encuentran pines doblados y colocando en corto la Cpu Pos; Se corrige pin a pin la conexión; También se evidencia problemas con el tambor del Teclado; y problemas con el Scanner Balanza; Error Conexión; Se verifica y se encuentra conexión de cable de Datos Del Scanner en puerto No Correspondiente; Se soluciona se pone a pruebas la Cpu Pos con la Jefe de Cajas y se entrega Funcionando Correctamente La Cpu Pos...ESTADO OK- ESTE CASO FUE ATENDIDO EL 16/02/2024 POR RAFAEL ARDILA PUENTES."</v>
      </c>
      <c r="K127">
        <v>45338</v>
      </c>
      <c r="L127">
        <v>45338</v>
      </c>
      <c r="M127">
        <v>45338</v>
      </c>
      <c r="N127" t="str">
        <f>TEXT(M127, "DDDD")</f>
        <v>viernes</v>
      </c>
      <c r="O127" t="str" xml:space="preserve">
        <v xml:space="preserve">J047 JUMBO GIRARDOT_x000d_
_x000d_
</v>
      </c>
      <c r="P127" t="str">
        <v>GIRARDOT</v>
      </c>
      <c r="Q127" t="str">
        <f>IF(ISBLANK(P127),"0",(VLOOKUP(P127,REGION,2,FALSE)))</f>
        <v>OCCIDENTE</v>
      </c>
      <c r="R127" t="str">
        <v>RAFAEL ARDILA PUENTES</v>
      </c>
      <c r="S127">
        <f>IF(ISBLANK(R127),"0", VLOOKUP(R127,PERSONAL,2,FALSE))</f>
        <v>1018419858</v>
      </c>
      <c r="T127" t="str">
        <v>ALIADO</v>
      </c>
      <c r="U127">
        <v>0.3333333333333333</v>
      </c>
      <c r="V127">
        <v>0.4166666666666667</v>
      </c>
      <c r="W127">
        <f>V127-U127</f>
        <v>0.08333333333333337</v>
      </c>
      <c r="X127">
        <v>1</v>
      </c>
      <c r="Y127">
        <f>NETWORKDAYS(K127,M127)</f>
        <v>1</v>
      </c>
      <c r="Z127" t="str">
        <f>IF(Y127&lt;=2,"CUMPLE","NO CUMPLE")</f>
        <v>CUMPLE</v>
      </c>
      <c r="AC127" t="str">
        <f>TEXT(M127,"mmmm")</f>
        <v>febrero</v>
      </c>
      <c r="AD127" t="str">
        <f>TEXT(M127,"yyyy")</f>
        <v>yyyy</v>
      </c>
      <c r="AE127">
        <f>W127*60*24</f>
        <v>120.00000000000004</v>
      </c>
      <c r="AF127">
        <f>AE127/60</f>
        <v>2.000000000000001</v>
      </c>
      <c r="AG127">
        <f>AE127/60</f>
        <v>2.000000000000001</v>
      </c>
      <c r="AH127">
        <f>L127-K127</f>
        <v>0</v>
      </c>
      <c r="AI127">
        <f>AH127*24*60</f>
        <v>0</v>
      </c>
      <c r="AJ127">
        <f>75728*X127</f>
        <v>75728</v>
      </c>
    </row>
    <row r="128" xml:space="preserve">
      <c r="A128">
        <v>466620</v>
      </c>
      <c r="B128" t="str">
        <v>INCIDENTE</v>
      </c>
      <c r="C128" t="str">
        <v>CERRADO</v>
      </c>
      <c r="D128" t="str">
        <v>SISTEMAS</v>
      </c>
      <c r="E128" t="str">
        <v>FORTINET</v>
      </c>
      <c r="F128" t="str">
        <v>FORTINET</v>
      </c>
      <c r="G128" t="str">
        <v>FORTINET</v>
      </c>
      <c r="H128" t="str">
        <v>Buenos días. Por favor su ayuda con personal de Soporte de Campo en la tienda Metro Riohacha el lunes 19 de febrero a las 6 a.m.. Se requiere que lleve las siguientes herramientas: 1. Cable de consola 2. Portátil con puerto para el cable de consola 3. Cable de red Muchas gracias.</v>
      </c>
      <c r="I128" t="str">
        <v>Buenos días. Por favor su ayuda con personal de Soporte de Campo en la tienda Metro Riohacha el lunes 19 de febrero a las 6 a.m.. Se requiere que lleve las siguientes herramientas: 1. Cable de consola 2. Portátil con puerto para el cable de consola 3. Cable de red Muchas gracias.</v>
      </c>
      <c r="J128" t="str" xml:space="preserve">
        <v xml:space="preserve">SE REALIZA CAMBIO DE EQUIPO DE COMUNICACIÓN FORTINET; SE ESPERA CONFIGURACION POR PARTE DE SOPORTE DE REDES Y SE REALIZAN PRUEBAS DE RED WIFI Y APLICATIVOS; PRUEBAS FUNCIONALES A LAS PDT; POS; DATAFONOS; Y APLICACTIVOS INTERNET Y PAGINAS._x000d_
_x000d_
ADICIONALMENTE SE REALIZAN INSTALACIÓN DE RESPUESTOS A BALANZAS UBICADAS EN VENTA DE CARNES Y PLATOS PREPARADOS._x000d_
_x000d_
BALANZA VENTA DE CARNES_x000d_
FALLA: MOTOR_x000d_
ACTIVIDAD: CAMBIO DE Y PRUEBAS_x000d_
RESULTADO: SIGUE PERSIENTO LA FALLA DEBIDO A DAÑO EN TARJETA; SE REPORTA A ALVARO MARTINEZ_x000d_
_x000d_
BALANZA PLATOS PREPARADOS_x000d_
FALLA: IMPRESION BORROSA_x000d_
ACTIVIDAD: CAMBIO DE CABEZAL DE IMPRESION_x000d_
RESULTADO: FALLA PERSITE; SE REPORTA A ALVARO MARTINEZ</v>
      </c>
      <c r="K128">
        <v>45341</v>
      </c>
      <c r="L128">
        <v>45341</v>
      </c>
      <c r="M128">
        <v>45341</v>
      </c>
      <c r="N128" t="str">
        <f>TEXT(M128, "DDDD")</f>
        <v>lunes</v>
      </c>
      <c r="O128" t="str" xml:space="preserve">
        <v xml:space="preserve">M040 METRO RIOHACHA_x000d_
_x000d_
</v>
      </c>
      <c r="P128" t="str">
        <v>RIOHACHA</v>
      </c>
      <c r="Q128" t="str">
        <f>IF(ISBLANK(P128),"0",(VLOOKUP(P128,REGION,2,FALSE)))</f>
        <v>COSTA</v>
      </c>
      <c r="R128" t="str">
        <v>SONNY ALEJANDRO CABANA ZUÑIGA</v>
      </c>
      <c r="S128" t="e">
        <f>IF(ISBLANK(R128),"0", VLOOKUP(R128,PERSONAL,2,FALSE))</f>
        <v>#N/A</v>
      </c>
      <c r="T128" t="str">
        <v>DIRECTO</v>
      </c>
      <c r="U128">
        <v>0.25</v>
      </c>
      <c r="V128">
        <v>0.5833333333333334</v>
      </c>
      <c r="W128">
        <f>V128-U128</f>
        <v>0.33333333333333337</v>
      </c>
      <c r="X128" t="str">
        <v>2;5</v>
      </c>
      <c r="Y128">
        <f>NETWORKDAYS(K128,M128)</f>
        <v>1</v>
      </c>
      <c r="Z128" t="str">
        <f>IF(Y128&lt;=2,"CUMPLE","NO CUMPLE")</f>
        <v>CUMPLE</v>
      </c>
      <c r="AA128" t="str">
        <v xml:space="preserve">Se realizan varias actividades. </v>
      </c>
      <c r="AC128" t="str">
        <f>TEXT(M128,"mmmm")</f>
        <v>febrero</v>
      </c>
      <c r="AD128" t="str">
        <f>TEXT(M128,"yyyy")</f>
        <v>yyyy</v>
      </c>
      <c r="AE128">
        <f>W128*60*24</f>
        <v>480.0000000000001</v>
      </c>
      <c r="AF128">
        <f>AE128/60</f>
        <v>8.000000000000002</v>
      </c>
      <c r="AG128">
        <f>AE128/60</f>
        <v>8.000000000000002</v>
      </c>
      <c r="AH128">
        <f>L128-K128</f>
        <v>0</v>
      </c>
      <c r="AI128">
        <f>AH128*24*60</f>
        <v>0</v>
      </c>
      <c r="AJ128" t="e">
        <f>75728*X128</f>
        <v>#VALUE!</v>
      </c>
    </row>
    <row r="129" xml:space="preserve">
      <c r="A129">
        <v>450697</v>
      </c>
      <c r="B129" t="str">
        <v>SOLICITUD</v>
      </c>
      <c r="C129" t="str">
        <v>CERRADO</v>
      </c>
      <c r="D129" t="str">
        <v>LINEAL DE CAJAS</v>
      </c>
      <c r="E129" t="str">
        <v>POS</v>
      </c>
      <c r="F129" t="str">
        <v>POS</v>
      </c>
      <c r="G129" t="str">
        <v>WINCOR</v>
      </c>
      <c r="H129" t="str">
        <v>buenas tardes la impresora de la pos numero 6 no funciona; ya se verifico pero continua presentando la falla sale chequear impresora. agradezco su pronta colaboración ya que es importante tenerla en funcionamiento; es la pos de acceso rápido</v>
      </c>
      <c r="I129" t="str">
        <v>buenas tardes la impresora de la pos numero 6 no funciona; ya se verifico pero continua presentando la falla sale chequear impresora. agradezco su pronta colaboración ya que es importante tenerla en funcionamiento; es la pos de acceso rápido</v>
      </c>
      <c r="J129" t="str">
        <v>Se llega a tienda donde gerente hace entrega de la pos dispuesta para cambio; en primera medida se intercambian entre pos dañada y pos de cambio discos y tarjeta de red; se ensambla pos y se ajustan conexiones; al enceder pos se encuentra que scanner no esta operativo en pos ya que dias anteriores se habia trasladado pos del puesto de platos y se debia revertir una configuración ya echa; la coordinadora de cajas en turno Luz Dary Solano genera Cau solicitando configuración de escaner; luego de dicho proceso se Solicita hacer pruebas y se evidencia que pos queda operativa; se recibe equipo a satisfacción;  adicional se traslada Pos 7 a su puesto original la cual se conecta y se valida mediante pruebas. se deja al tanto de las labores hechas a Ever Becerra. SN POS QUE SE RETIRA: 59CD0013888.</v>
      </c>
      <c r="K129">
        <v>45341</v>
      </c>
      <c r="L129">
        <v>45341</v>
      </c>
      <c r="M129">
        <v>45341</v>
      </c>
      <c r="N129" t="str">
        <f>TEXT(M129, "DDDD")</f>
        <v>lunes</v>
      </c>
      <c r="O129" t="str" xml:space="preserve">
        <v xml:space="preserve">M183 METRO SAN GIL_x000d_
_x000d_
</v>
      </c>
      <c r="P129" t="str">
        <v>SAN GIL</v>
      </c>
      <c r="Q129" t="str">
        <f>IF(ISBLANK(P129),"0",(VLOOKUP(P129,REGION,2,FALSE)))</f>
        <v>ORIENTE</v>
      </c>
      <c r="R129" t="str">
        <v>JHONATAN RICARDO VARGAS ZAMBRANO</v>
      </c>
      <c r="S129">
        <f>IF(ISBLANK(R129),"0", VLOOKUP(R129,PERSONAL,2,FALSE))</f>
        <v>1057583301</v>
      </c>
      <c r="T129" t="str">
        <v>DIRECTO</v>
      </c>
      <c r="U129">
        <v>0.4791666666666667</v>
      </c>
      <c r="V129">
        <v>0.5833333333333334</v>
      </c>
      <c r="W129">
        <f>V129-U129</f>
        <v>0.10416666666666669</v>
      </c>
      <c r="X129">
        <v>2</v>
      </c>
      <c r="Y129">
        <f>NETWORKDAYS(K129,M129)</f>
        <v>1</v>
      </c>
      <c r="Z129" t="str">
        <f>IF(Y129&lt;=2,"CUMPLE","NO CUMPLE")</f>
        <v>CUMPLE</v>
      </c>
      <c r="AC129" t="str">
        <f>TEXT(M129,"mmmm")</f>
        <v>febrero</v>
      </c>
      <c r="AD129" t="str">
        <f>TEXT(M129,"yyyy")</f>
        <v>yyyy</v>
      </c>
      <c r="AE129">
        <f>W129*60*24</f>
        <v>150.00000000000003</v>
      </c>
      <c r="AF129">
        <f>AE129/60</f>
        <v>2.5000000000000004</v>
      </c>
      <c r="AG129">
        <f>AE129/60</f>
        <v>2.5000000000000004</v>
      </c>
      <c r="AH129">
        <f>L129-K129</f>
        <v>0</v>
      </c>
      <c r="AI129">
        <f>AH129*24*60</f>
        <v>0</v>
      </c>
      <c r="AJ129">
        <f>75728*X129</f>
        <v>151456</v>
      </c>
    </row>
    <row r="130" xml:space="preserve">
      <c r="A130">
        <v>470865</v>
      </c>
      <c r="B130" t="str">
        <v>INCIDENTE</v>
      </c>
      <c r="C130" t="str">
        <v>CERRADO</v>
      </c>
      <c r="D130" t="str">
        <v>LINEAL DE CAJAS</v>
      </c>
      <c r="E130" t="str">
        <v>IMPRESORA</v>
      </c>
      <c r="F130" t="str">
        <v>IMPRESORA</v>
      </c>
      <c r="G130" t="str">
        <v>EPSON</v>
      </c>
      <c r="H130" t="str" xml:space="preserve">
        <v xml:space="preserve">Buenas Tardes Me pueden ayudar por favor validando la POS 3 ya que no funciona la impresora refleja un error se revisa sin encontrar novedad alguna; la POS no permite realizar ningún procedimiento_x000d_
Numero de caja_x000d_
_x000d_
3</v>
      </c>
      <c r="I130" t="str" xml:space="preserve">
        <v xml:space="preserve">Buenas Tardes Me pueden ayudar por favor validando la POS 3 ya que no funciona la impresora refleja un error se revisa sin encontrar novedad alguna; la POS no permite realizar ningún procedimiento_x000d_
Numero de caja_x000d_
_x000d_
3</v>
      </c>
      <c r="J130" t="str">
        <v>Se realiza visita; impresora epson ; los indicadores muetran error de papel atascado; se realiza limpieza y mantenimiento; de realiza reinicio; pero  impresora continua alarmada; se realizan las operaciones de desatasco de papel que inidica manual epson;  posible daño en sensor  de papel; no se encuentra ningun elemento que pueda generar el error se recomienda cambio .</v>
      </c>
      <c r="K130">
        <v>45341</v>
      </c>
      <c r="L130">
        <v>45341</v>
      </c>
      <c r="M130">
        <v>45341</v>
      </c>
      <c r="N130" t="str">
        <f>TEXT(M130, "DDDD")</f>
        <v>lunes</v>
      </c>
      <c r="O130" t="str" xml:space="preserve">
        <v xml:space="preserve">M195 METRO SANTA LUCIA_x000d_
_x000d_
</v>
      </c>
      <c r="P130" t="str">
        <v>NEIVA</v>
      </c>
      <c r="Q130" t="str">
        <f>IF(ISBLANK(P130),"0",(VLOOKUP(P130,REGION,2,FALSE)))</f>
        <v>OCCIDENTE</v>
      </c>
      <c r="R130" t="str">
        <v>CARLOS HERNAN BARRETO LOPEZ</v>
      </c>
      <c r="S130">
        <f>IF(ISBLANK(R130),"0", VLOOKUP(R130,PERSONAL,2,FALSE))</f>
        <v>1010165612</v>
      </c>
      <c r="T130" t="str">
        <v>DIRECTO</v>
      </c>
      <c r="U130">
        <v>0.6666666666666666</v>
      </c>
      <c r="V130">
        <v>0.7708333333333334</v>
      </c>
      <c r="W130">
        <f>V130-U130</f>
        <v>0.10416666666666674</v>
      </c>
      <c r="X130">
        <v>2</v>
      </c>
      <c r="Y130">
        <f>NETWORKDAYS(K130,M130)</f>
        <v>1</v>
      </c>
      <c r="Z130" t="str">
        <f>IF(Y130&lt;=2,"CUMPLE","NO CUMPLE")</f>
        <v>CUMPLE</v>
      </c>
      <c r="AC130" t="str">
        <f>TEXT(M130,"mmmm")</f>
        <v>febrero</v>
      </c>
      <c r="AD130" t="str">
        <f>TEXT(M130,"yyyy")</f>
        <v>yyyy</v>
      </c>
      <c r="AE130">
        <f>W130*60*24</f>
        <v>150.0000000000001</v>
      </c>
      <c r="AF130">
        <f>AE130/60</f>
        <v>2.5000000000000018</v>
      </c>
      <c r="AG130">
        <f>AE130/60</f>
        <v>2.5000000000000018</v>
      </c>
      <c r="AH130">
        <f>L130-K130</f>
        <v>0</v>
      </c>
      <c r="AI130">
        <f>AH130*24*60</f>
        <v>0</v>
      </c>
      <c r="AJ130">
        <f>75728*X130</f>
        <v>151456</v>
      </c>
    </row>
    <row r="131" xml:space="preserve">
      <c r="A131">
        <v>474483</v>
      </c>
      <c r="B131" t="str">
        <v>SOLICITUD</v>
      </c>
      <c r="C131" t="str">
        <v>CERRADO</v>
      </c>
      <c r="D131" t="str">
        <v>SISTEMAS</v>
      </c>
      <c r="E131" t="str">
        <v>PDA</v>
      </c>
      <c r="F131" t="str">
        <v>PDA</v>
      </c>
      <c r="G131" t="str">
        <v>HONEYWELL</v>
      </c>
      <c r="H131" t="str">
        <v>Se solicita revison de lso activos inactivos para traslado al CRC-Gracias</v>
      </c>
      <c r="I131" t="str">
        <v>Se solicita revison de lso activos inactivos para traslado al CRC-Gracias</v>
      </c>
      <c r="J131" t="str">
        <v xml:space="preserve">Me encuentro en sitio y se me indica realizar la verificacion del inventario de equipos que se enviaran para el CRC;  le indico al Ing Harold que me comparte los seriales de los equipos y se verifican y se organizan en la caja para su despacho;  se le toman las medidas y se le envian al Ing Harold quien me indica un acta para realizar la recoleccion de firmas de seguridad y gerencia; y el rotulado para la caja se le envia la informacion de como queda la caja y se procede a verificar los seriales y zonas donde estan ubicados los verificadores de precios; se le comparte la informacion al in harold y se da por terminada la gestion se le informa a la compañera Katerine de la labor terminada; y me retiro del sitio. </v>
      </c>
      <c r="K131">
        <v>45342</v>
      </c>
      <c r="L131">
        <v>45342</v>
      </c>
      <c r="M131">
        <v>45342</v>
      </c>
      <c r="N131" t="str">
        <f>TEXT(M131, "DDDD")</f>
        <v>martes</v>
      </c>
      <c r="O131" t="str" xml:space="preserve">
        <v xml:space="preserve">J036 JUMBO POPAYAN CAMPANARIO_x000d_
_x000d_
</v>
      </c>
      <c r="P131" t="str">
        <v>POPAYAN</v>
      </c>
      <c r="Q131" t="str">
        <f>IF(ISBLANK(P131),"0",(VLOOKUP(P131,REGION,2,FALSE)))</f>
        <v>OCCIDENTE</v>
      </c>
      <c r="R131" t="str">
        <v>DANIEL FERNANDO PAREDES ARTEAGA</v>
      </c>
      <c r="S131">
        <f>IF(ISBLANK(R131),"0", VLOOKUP(R131,PERSONAL,2,FALSE))</f>
        <v>10301691</v>
      </c>
      <c r="T131" t="str">
        <v>DIRECTO</v>
      </c>
      <c r="U131">
        <v>0.6979166666666666</v>
      </c>
      <c r="V131">
        <v>0.7777777777777778</v>
      </c>
      <c r="W131">
        <f>V131-U131</f>
        <v>0.07986111111111116</v>
      </c>
      <c r="X131">
        <v>1</v>
      </c>
      <c r="Y131">
        <f>NETWORKDAYS(K131,M131)</f>
        <v>1</v>
      </c>
      <c r="Z131" t="str">
        <f>IF(Y131&lt;=2,"CUMPLE","NO CUMPLE")</f>
        <v>CUMPLE</v>
      </c>
      <c r="AC131" t="str">
        <f>TEXT(M131,"mmmm")</f>
        <v>febrero</v>
      </c>
      <c r="AD131" t="str">
        <f>TEXT(M131,"yyyy")</f>
        <v>yyyy</v>
      </c>
      <c r="AE131">
        <f>W131*60*24</f>
        <v>115.00000000000007</v>
      </c>
      <c r="AF131">
        <f>AE131/60</f>
        <v>1.9166666666666679</v>
      </c>
      <c r="AG131">
        <f>AE131/60</f>
        <v>1.9166666666666679</v>
      </c>
      <c r="AH131">
        <f>L131-K131</f>
        <v>0</v>
      </c>
      <c r="AI131">
        <f>AH131*24*60</f>
        <v>0</v>
      </c>
      <c r="AJ131">
        <f>75728*X131</f>
        <v>75728</v>
      </c>
    </row>
    <row r="132" xml:space="preserve">
      <c r="A132">
        <v>471672</v>
      </c>
      <c r="B132" t="str">
        <v>SOLICITUD</v>
      </c>
      <c r="C132" t="str">
        <v>CERRADO</v>
      </c>
      <c r="D132" t="str">
        <v>LINEAL DE CAJAS</v>
      </c>
      <c r="E132" t="str">
        <v>POS</v>
      </c>
      <c r="F132" t="str">
        <v>POS</v>
      </c>
      <c r="G132" t="str">
        <v>WINCOR</v>
      </c>
      <c r="H132" t="str" xml:space="preserve">
        <v xml:space="preserve">Buenos días; me colaboran con la pos #17; se encuentra en cleanup ya se reinicio pero la pos queda hay; se verificaron cables y nada. Muchas gracias._x000d_
Número de inventario si se tiene_x000d_
_x000d_
023697_x000d_
_x000d_
Numero de caja_x000d_
_x000d_
17</v>
      </c>
      <c r="I132" t="str" xml:space="preserve">
        <v xml:space="preserve">Buenos días; me colaboran con la pos #17; se encuentra en cleanup ya se reinicio pero la pos queda hay; se verificaron cables y nada. Muchas gracias._x000d_
Número de inventario si se tiene_x000d_
_x000d_
023697_x000d_
_x000d_
Numero de caja_x000d_
_x000d_
17</v>
      </c>
      <c r="J132" t="str">
        <v xml:space="preserve">Me encuentro en sitio y se me indica realizar la verificacion del error presentado por la pos 17 verifico conexiones del cable de teclado y red y se reinicia pos; realiza el cargue y se queda en la misma pantalla; consulto con el ing harold que otro proceso puedo realizar; destapo la pos y veo que tiene solo 128 de memoria ram me dirijo a bodega y busca y encuentro otra memoria de 128  para dejar la pos con 256 de ram pero no hay cambios persiste el error; le informo al ing harold quien me indica que mañana realizara  escalamiento a mesa 427 para revisar internamente en servidor; le informo a la compañera Katerine de la labor terminada; y lo informado por el  ing harold;me retiro del sitio. </v>
      </c>
      <c r="K132">
        <v>45342</v>
      </c>
      <c r="L132">
        <v>45342</v>
      </c>
      <c r="M132">
        <v>45342</v>
      </c>
      <c r="N132" t="str">
        <f>TEXT(M132, "DDDD")</f>
        <v>martes</v>
      </c>
      <c r="O132" t="str" xml:space="preserve">
        <v xml:space="preserve">J036 JUMBO POPAYAN CAMPANARIO_x000d_
_x000d_
</v>
      </c>
      <c r="P132" t="str">
        <v>POPAYAN</v>
      </c>
      <c r="Q132" t="str">
        <f>IF(ISBLANK(P132),"0",(VLOOKUP(P132,REGION,2,FALSE)))</f>
        <v>OCCIDENTE</v>
      </c>
      <c r="R132" t="str">
        <v>DANIEL FERNANDO PAREDES ARTEAGA</v>
      </c>
      <c r="S132">
        <f>IF(ISBLANK(R132),"0", VLOOKUP(R132,PERSONAL,2,FALSE))</f>
        <v>10301691</v>
      </c>
      <c r="T132" t="str">
        <v>DIRECTO</v>
      </c>
      <c r="U132">
        <v>0.625</v>
      </c>
      <c r="V132">
        <v>0.6875</v>
      </c>
      <c r="W132">
        <f>V132-U132</f>
        <v>0.0625</v>
      </c>
      <c r="X132">
        <v>1</v>
      </c>
      <c r="Y132">
        <f>NETWORKDAYS(K132,M132)</f>
        <v>1</v>
      </c>
      <c r="Z132" t="str">
        <f>IF(Y132&lt;=2,"CUMPLE","NO CUMPLE")</f>
        <v>CUMPLE</v>
      </c>
      <c r="AC132" t="str">
        <f>TEXT(M132,"mmmm")</f>
        <v>febrero</v>
      </c>
      <c r="AD132" t="str">
        <f>TEXT(M132,"yyyy")</f>
        <v>yyyy</v>
      </c>
      <c r="AE132">
        <f>W132*60*24</f>
        <v>90</v>
      </c>
      <c r="AF132">
        <f>AE132/60</f>
        <v>1.5</v>
      </c>
      <c r="AG132">
        <f>AE132/60</f>
        <v>1.5</v>
      </c>
      <c r="AH132">
        <f>L132-K132</f>
        <v>0</v>
      </c>
      <c r="AI132">
        <f>AH132*24*60</f>
        <v>0</v>
      </c>
      <c r="AJ132">
        <f>75728*X132</f>
        <v>75728</v>
      </c>
    </row>
    <row r="133" xml:space="preserve">
      <c r="A133">
        <v>475736</v>
      </c>
      <c r="B133" t="str">
        <v>SOLICITUD</v>
      </c>
      <c r="C133" t="str">
        <v>CERRADO</v>
      </c>
      <c r="D133" t="str">
        <v>LINEAL DE CAJAS</v>
      </c>
      <c r="E133" t="str">
        <v>PC</v>
      </c>
      <c r="F133" t="str">
        <v>PORTATIL</v>
      </c>
      <c r="G133" t="str">
        <v>LENOVO</v>
      </c>
      <c r="H133" t="str" xml:space="preserve">
        <v xml:space="preserve">Necesito que me ayuden para habilitar el portátil de E-comerce el cual no esta dejando ingresar._x000d_
Indicar la ubicación del computador en la tienda o sede_x000d_
_x000d_
Tienda San Silvestre E comerce</v>
      </c>
      <c r="I133" t="str" xml:space="preserve">
        <v xml:space="preserve">Necesito que me ayuden para habilitar el portátil de E-comerce el cual no esta dejando ingresar._x000d_
Indicar la ubicación del computador en la tienda o sede_x000d_
_x000d_
Tienda San Silvestre E comerce</v>
      </c>
      <c r="J133" t="str">
        <v>SE REVISA PORTATIL DE CAJA CENTRAL DE JEFE DE CAJAS; POR INACTIVIDAD EQUIPO SE SALE DE DOMINIO; SE REALIZA INGRESOA A DOMINIO; ADICIONAL SE GENERÓ INCONVENIENTE CON LA RED WIFI; YA QUE NO CONECTABA; SE ACTUALIZA SOFTWARE LENOVO UPDATE Y DRIVERS DE COMPONENTES. SE REALIZAN PRUEBAS DE FUNCIONAMIENTO E INGRESO DE USUARIO CON JEFE DE CAJAS ADRIANA ACEVEDO; LAS CUALES FUERON SATIFACTORIAS.                                                                   EQUIPO QUEDA FUNCIONANDO CORRECTAMENTE Y TOTALMENTE OPERATIVO.</v>
      </c>
      <c r="K133">
        <v>45342</v>
      </c>
      <c r="L133">
        <v>45342</v>
      </c>
      <c r="M133">
        <v>45343</v>
      </c>
      <c r="N133" t="str">
        <f>TEXT(M133, "DDDD")</f>
        <v>miércoles</v>
      </c>
      <c r="O133" t="str">
        <v>J126 JUMBO SAN SILVESTRE</v>
      </c>
      <c r="P133" t="str">
        <v>BARRANCABERMEJA</v>
      </c>
      <c r="Q133" t="str">
        <f>IF(ISBLANK(P133),"0",(VLOOKUP(P133,REGION,2,FALSE)))</f>
        <v>ORIENTE</v>
      </c>
      <c r="R133" t="str">
        <v>LUIS CARLOS ROJAS ACOSTA</v>
      </c>
      <c r="S133">
        <f>IF(ISBLANK(R133),"0", VLOOKUP(R133,PERSONAL,2,FALSE))</f>
        <v>1096188137</v>
      </c>
      <c r="T133" t="str">
        <v>DIRECTO</v>
      </c>
      <c r="U133">
        <v>0.3333333333333333</v>
      </c>
      <c r="V133">
        <v>0.4375</v>
      </c>
      <c r="W133">
        <f>V133-U133</f>
        <v>0.10416666666666669</v>
      </c>
      <c r="X133">
        <v>2</v>
      </c>
      <c r="Y133">
        <f>NETWORKDAYS(K133,M133)</f>
        <v>2</v>
      </c>
      <c r="Z133" t="str">
        <f>IF(Y133&lt;=2,"CUMPLE","NO CUMPLE")</f>
        <v>CUMPLE</v>
      </c>
      <c r="AC133" t="str">
        <f>TEXT(M133,"mmmm")</f>
        <v>febrero</v>
      </c>
      <c r="AD133" t="str">
        <f>TEXT(M133,"yyyy")</f>
        <v>yyyy</v>
      </c>
      <c r="AE133">
        <f>W133*60*24</f>
        <v>150.00000000000003</v>
      </c>
      <c r="AF133">
        <f>AE133/60</f>
        <v>2.5000000000000004</v>
      </c>
      <c r="AG133">
        <f>AE133/60</f>
        <v>2.5000000000000004</v>
      </c>
      <c r="AH133">
        <f>L133-K133</f>
        <v>0</v>
      </c>
      <c r="AI133">
        <f>AH133*24*60</f>
        <v>0</v>
      </c>
      <c r="AJ133">
        <f>75728*X133</f>
        <v>151456</v>
      </c>
    </row>
    <row r="134" xml:space="preserve">
      <c r="A134">
        <v>477177</v>
      </c>
      <c r="B134" t="str">
        <v>SOLICITUD</v>
      </c>
      <c r="C134" t="str">
        <v>CERRADO</v>
      </c>
      <c r="D134" t="str">
        <v>PANADERIA</v>
      </c>
      <c r="E134" t="str">
        <v>BALANZA</v>
      </c>
      <c r="F134" t="str">
        <v>BALANZA</v>
      </c>
      <c r="G134" t="str">
        <v>METTLER</v>
      </c>
      <c r="H134" t="str" xml:space="preserve">
        <v xml:space="preserve">La bascula de panaderia se encuentra sin servicio no sale letra; las etiquetas las arroja a una linea negra_x000d_
Área en donde se encuentra la Balanza_x000d_
_x000d_
PANADERIA</v>
      </c>
      <c r="I134" t="str" xml:space="preserve">
        <v xml:space="preserve">La bascula de panaderia se encuentra sin servicio no sale letra; las etiquetas las arroja a una linea negra_x000d_
Área en donde se encuentra la Balanza_x000d_
_x000d_
PANADERIA</v>
      </c>
      <c r="J134" t="str">
        <v>SE REVISA BALANZA DE PANADERIA POR INCONVENIENTE DE IMPRESIÓN DE ETIQUETA LA CUAL NO SALE COMPLETA; SE EVIDENCIA QUE EL ROLLO QUE TENIA PUESTO ES DE LOS ROLLOS ANTIGUOS QUE TENIA BARNIZ; POR TAL RAZON EL SENSOR DE PAPEL NO LO DETECTABA CORRECTAMENTE Y DE AHI LA IMPRESION INTERMITENTE. SE INSTALA ROLLO QUE ES COMPATIBLE; ADICIONAL SE EVIDENCIA QUE LA BALANZA NO ESTABA TOMANDO RED Y SE REALIZA CAMBIO DE PATCHCORD.                            SE REALIZAN PRUEBAS DE FUNCIONAMIENTO CON LA JEFE DE SECCIÓN LAS CUALES FUEROS SATISFACTORIAS; BALANZA QUEDA OPERATIVA.</v>
      </c>
      <c r="K134">
        <v>45343</v>
      </c>
      <c r="L134">
        <v>45343</v>
      </c>
      <c r="M134">
        <v>45343</v>
      </c>
      <c r="N134" t="str">
        <f>TEXT(M134, "DDDD")</f>
        <v>miércoles</v>
      </c>
      <c r="O134" t="str">
        <v>J126 JUMBO SAN SILVESTRE</v>
      </c>
      <c r="P134" t="str">
        <v>BARRANCABERMEJA</v>
      </c>
      <c r="Q134" t="str">
        <f>IF(ISBLANK(P134),"0",(VLOOKUP(P134,REGION,2,FALSE)))</f>
        <v>ORIENTE</v>
      </c>
      <c r="R134" t="str">
        <v>LUIS CARLOS ROJAS ACOSTA</v>
      </c>
      <c r="S134">
        <f>IF(ISBLANK(R134),"0", VLOOKUP(R134,PERSONAL,2,FALSE))</f>
        <v>1096188137</v>
      </c>
      <c r="T134" t="str">
        <v>DIRECTO</v>
      </c>
      <c r="U134">
        <v>0.4375</v>
      </c>
      <c r="V134">
        <v>0.5</v>
      </c>
      <c r="W134">
        <f>V134-U134</f>
        <v>0.0625</v>
      </c>
      <c r="X134">
        <v>1</v>
      </c>
      <c r="Y134">
        <f>NETWORKDAYS(K134,M134)</f>
        <v>1</v>
      </c>
      <c r="Z134" t="str">
        <f>IF(Y134&lt;=2,"CUMPLE","NO CUMPLE")</f>
        <v>CUMPLE</v>
      </c>
      <c r="AC134" t="str">
        <f>TEXT(M134,"mmmm")</f>
        <v>febrero</v>
      </c>
      <c r="AD134" t="str">
        <f>TEXT(M134,"yyyy")</f>
        <v>yyyy</v>
      </c>
      <c r="AE134">
        <f>W134*60*24</f>
        <v>90</v>
      </c>
      <c r="AF134">
        <f>AE134/60</f>
        <v>1.5</v>
      </c>
      <c r="AG134">
        <f>AE134/60</f>
        <v>1.5</v>
      </c>
      <c r="AH134">
        <f>L134-K134</f>
        <v>0</v>
      </c>
      <c r="AI134">
        <f>AH134*24*60</f>
        <v>0</v>
      </c>
      <c r="AJ134">
        <f>75728*X134</f>
        <v>75728</v>
      </c>
    </row>
    <row r="135" xml:space="preserve">
      <c r="A135">
        <v>478067</v>
      </c>
      <c r="B135" t="str">
        <v>INCIDENTE</v>
      </c>
      <c r="C135" t="str">
        <v>CERRADO</v>
      </c>
      <c r="D135" t="str">
        <v>FRUVER</v>
      </c>
      <c r="E135" t="str">
        <v>PDA</v>
      </c>
      <c r="F135" t="str">
        <v>PDA</v>
      </c>
      <c r="G135" t="str">
        <v>HONEYWELL</v>
      </c>
      <c r="H135" t="str" xml:space="preserve">
        <v xml:space="preserve">PDT DE FRUVER tiene error en mi tienda cuando se va capturar una imagen con la camara_x000d_
Sección de la tienda en donde se ubica la PDT o usuario_x000d_
_x000d_
perecederos</v>
      </c>
      <c r="I135" t="str" xml:space="preserve">
        <v xml:space="preserve">PDT DE FRUVER tiene error en mi tienda cuando se va capturar una imagen con la camara_x000d_
Sección de la tienda en donde se ubica la PDT o usuario_x000d_
_x000d_
perecederos</v>
      </c>
      <c r="J135" t="str">
        <v>SE REALIZA FORMATEO DE PDA POR ERROR EN LA APLICACIÓN DE CAMARA; SE REALIZA CONFIGURACIONES DE MI TIENDA; GENESIX Y RED WIFI; SE REALIZAN PRUEBAS DE FUNCIONAMIENTO Y ERROR DE CAMARA YA NO SE GENERA; PDA QUEDA FUNCIONANDO CORRECTAMENTE Y TOTALMENTE OPERATIVA.</v>
      </c>
      <c r="K135">
        <v>45343</v>
      </c>
      <c r="L135">
        <v>45343</v>
      </c>
      <c r="M135">
        <v>45343</v>
      </c>
      <c r="N135" t="str">
        <f>TEXT(M135, "DDDD")</f>
        <v>miércoles</v>
      </c>
      <c r="O135" t="str">
        <v>J126 JUMBO SAN SILVESTRE</v>
      </c>
      <c r="P135" t="str">
        <v>BARRANCABERMEJA</v>
      </c>
      <c r="Q135" t="str">
        <f>IF(ISBLANK(P135),"0",(VLOOKUP(P135,REGION,2,FALSE)))</f>
        <v>ORIENTE</v>
      </c>
      <c r="R135" t="str">
        <v>LUIS CARLOS ROJAS ACOSTA</v>
      </c>
      <c r="S135">
        <f>IF(ISBLANK(R135),"0", VLOOKUP(R135,PERSONAL,2,FALSE))</f>
        <v>1096188137</v>
      </c>
      <c r="T135" t="str">
        <v>DIRECTO</v>
      </c>
      <c r="U135">
        <v>0.5833333333333334</v>
      </c>
      <c r="V135">
        <v>0.6388888888888888</v>
      </c>
      <c r="W135">
        <f>V135-U135</f>
        <v>0.05555555555555547</v>
      </c>
      <c r="X135">
        <v>1</v>
      </c>
      <c r="Y135">
        <f>NETWORKDAYS(K135,M135)</f>
        <v>1</v>
      </c>
      <c r="Z135" t="str">
        <f>IF(Y135&lt;=2,"CUMPLE","NO CUMPLE")</f>
        <v>CUMPLE</v>
      </c>
      <c r="AC135" t="str">
        <f>TEXT(M135,"mmmm")</f>
        <v>febrero</v>
      </c>
      <c r="AD135" t="str">
        <f>TEXT(M135,"yyyy")</f>
        <v>yyyy</v>
      </c>
      <c r="AE135">
        <f>W135*60*24</f>
        <v>79.99999999999987</v>
      </c>
      <c r="AF135">
        <f>AE135/60</f>
        <v>1.3333333333333313</v>
      </c>
      <c r="AG135">
        <f>AE135/60</f>
        <v>1.3333333333333313</v>
      </c>
      <c r="AH135">
        <f>L135-K135</f>
        <v>0</v>
      </c>
      <c r="AI135">
        <f>AH135*24*60</f>
        <v>0</v>
      </c>
      <c r="AJ135">
        <f>75728*X135</f>
        <v>75728</v>
      </c>
    </row>
    <row r="136" xml:space="preserve">
      <c r="A136">
        <v>475818</v>
      </c>
      <c r="B136" t="str">
        <v>SOLICITUD</v>
      </c>
      <c r="C136" t="str">
        <v>CERRADO</v>
      </c>
      <c r="D136" t="str">
        <v>LINEAL DE CAJAS</v>
      </c>
      <c r="E136" t="str">
        <v>VERIFICADOR</v>
      </c>
      <c r="F136" t="str">
        <v>VERIFICADOR</v>
      </c>
      <c r="G136" t="str">
        <v xml:space="preserve">NEWLAND </v>
      </c>
      <c r="H136" t="str">
        <v>Buen día solicito de su ayuda para borrar los videos de verificadores de precios solo hay que dejarles solo la imagen de metro VERIFICADOR NEWLAND NQ1000 NQ2CAA000674 VERIFICADOR ZEBRA MK 3190 S17102522504193 VERIFICADOR NEWLAND NQ1000 NQ2CAJ000076 Mil gracias</v>
      </c>
      <c r="I136" t="str">
        <v>Buen día solicito de su ayuda para borrar los videos de verificadores de precios solo hay que dejarles solo la imagen de metro VERIFICADOR NEWLAND NQ1000 NQ2CAA000674 VERIFICADOR ZEBRA MK 3190 S17102522504193 VERIFICADOR NEWLAND NQ1000 NQ2CAJ000076 Mil gracias</v>
      </c>
      <c r="J136" t="str">
        <v>Se realiza visita a sitio; se configura imagen de un  verificador ZEBRA (S17102522504193)  y un verificador Newlan (NQ2CAJ000076); se borran videos  que indica 1.5 el verificador  y se ingresan nuevas imagenes ;verificador  NEWLAN  NQ2CAA000674 no esta instalado se genera tiquet 478306 para programar visita y configurararchivos de lectura de precios.</v>
      </c>
      <c r="K136">
        <v>45342</v>
      </c>
      <c r="L136">
        <v>45342</v>
      </c>
      <c r="M136">
        <v>45343</v>
      </c>
      <c r="N136" t="str">
        <f>TEXT(M136, "DDDD")</f>
        <v>miércoles</v>
      </c>
      <c r="O136" t="str" xml:space="preserve">
        <v xml:space="preserve">M038 METRO NEIVA CENTRO DE CONVENCIONES_x000d_
_x000d_
</v>
      </c>
      <c r="P136" t="str">
        <v>NEIVA</v>
      </c>
      <c r="Q136" t="str">
        <f>IF(ISBLANK(P136),"0",(VLOOKUP(P136,REGION,2,FALSE)))</f>
        <v>OCCIDENTE</v>
      </c>
      <c r="R136" t="str">
        <v>CARLOS HERNAN BARRETO LOPEZ</v>
      </c>
      <c r="S136">
        <f>IF(ISBLANK(R136),"0", VLOOKUP(R136,PERSONAL,2,FALSE))</f>
        <v>1010165612</v>
      </c>
      <c r="T136" t="str">
        <v>DIRECTO</v>
      </c>
      <c r="U136">
        <v>0.4583333333333333</v>
      </c>
      <c r="V136">
        <v>0.6805555555555556</v>
      </c>
      <c r="W136">
        <f>V136-U136</f>
        <v>0.22222222222222227</v>
      </c>
      <c r="X136">
        <v>3</v>
      </c>
      <c r="Y136">
        <f>NETWORKDAYS(K136,M136)</f>
        <v>2</v>
      </c>
      <c r="Z136" t="str">
        <f>IF(Y136&lt;=2,"CUMPLE","NO CUMPLE")</f>
        <v>CUMPLE</v>
      </c>
      <c r="AC136" t="str">
        <f>TEXT(M136,"mmmm")</f>
        <v>febrero</v>
      </c>
      <c r="AD136" t="str">
        <f>TEXT(M136,"yyyy")</f>
        <v>yyyy</v>
      </c>
      <c r="AE136">
        <f>W136*60*24</f>
        <v>320.00000000000006</v>
      </c>
      <c r="AF136">
        <f>AE136/60</f>
        <v>5.333333333333334</v>
      </c>
      <c r="AG136">
        <f>AE136/60</f>
        <v>5.333333333333334</v>
      </c>
      <c r="AH136">
        <f>L136-K136</f>
        <v>0</v>
      </c>
      <c r="AI136">
        <f>AH136*24*60</f>
        <v>0</v>
      </c>
      <c r="AJ136">
        <f>75728*X136</f>
        <v>227184</v>
      </c>
    </row>
    <row r="137" xml:space="preserve">
      <c r="A137">
        <v>477957</v>
      </c>
      <c r="B137" t="str">
        <v>INCIDENTE</v>
      </c>
      <c r="C137" t="str">
        <v>CERRADO</v>
      </c>
      <c r="D137" t="str">
        <v>PISO DE VENTA</v>
      </c>
      <c r="E137" t="str">
        <v>IMPRESORA</v>
      </c>
      <c r="F137" t="str">
        <v>IMPRESORA</v>
      </c>
      <c r="G137" t="str">
        <v>ZEBRA</v>
      </c>
      <c r="H137" t="str">
        <v>Cordial saludo; solicito de su colaboración para la revisión de las impresoras Zebra dado que las mismas generan errores con los códigos de barras; aleatroriamente.</v>
      </c>
      <c r="I137" t="str">
        <v>Cordial saludo; solicito de su colaboración para la revisión de las impresoras Zebra dado que las mismas generan errores con los códigos de barras; aleatroriamente.</v>
      </c>
      <c r="J137" t="str">
        <v>Se realizó revisión y mantenimiento de la impresora. Se hizo limpieza del cabezal; sensores y rodillo de avance; tiene rota la guía que ajusta el rollo del papel y se encuentra una cuchilla de bisturí adentro. Se deja operativa la impresora.</v>
      </c>
      <c r="K137">
        <v>45343</v>
      </c>
      <c r="L137">
        <v>45343</v>
      </c>
      <c r="M137">
        <v>45343</v>
      </c>
      <c r="N137" t="str">
        <f>TEXT(M137, "DDDD")</f>
        <v>miércoles</v>
      </c>
      <c r="O137" t="str" xml:space="preserve">
        <v xml:space="preserve">M074 METRO FACATATIVA_x000d_
_x000d_
</v>
      </c>
      <c r="P137" t="str">
        <v>FACATATIVA</v>
      </c>
      <c r="Q137" t="str">
        <f>IF(ISBLANK(P137),"0",(VLOOKUP(P137,REGION,2,FALSE)))</f>
        <v>BOGOTA</v>
      </c>
      <c r="R137" t="str">
        <v>ALEXANDER CASTILLO SOTELO</v>
      </c>
      <c r="S137">
        <f>IF(ISBLANK(R137),"0", VLOOKUP(R137,PERSONAL,2,FALSE))</f>
        <v>80216449</v>
      </c>
      <c r="T137" t="str">
        <v>ALIADO</v>
      </c>
      <c r="U137">
        <v>0.6944444444444444</v>
      </c>
      <c r="V137">
        <v>0.7291666666666666</v>
      </c>
      <c r="W137">
        <f>V137-U137</f>
        <v>0.03472222222222221</v>
      </c>
      <c r="X137">
        <v>1</v>
      </c>
      <c r="Y137">
        <f>NETWORKDAYS(K137,M137)</f>
        <v>1</v>
      </c>
      <c r="Z137" t="str">
        <f>IF(Y137&lt;=2,"CUMPLE","NO CUMPLE")</f>
        <v>CUMPLE</v>
      </c>
      <c r="AC137" t="str">
        <f>TEXT(M137,"mmmm")</f>
        <v>febrero</v>
      </c>
      <c r="AD137" t="str">
        <f>TEXT(M137,"yyyy")</f>
        <v>yyyy</v>
      </c>
      <c r="AE137">
        <f>W137*60*24</f>
        <v>49.999999999999986</v>
      </c>
      <c r="AF137">
        <f>AE137/60</f>
        <v>0.8333333333333331</v>
      </c>
      <c r="AG137">
        <f>AE137/60</f>
        <v>0.8333333333333331</v>
      </c>
      <c r="AH137">
        <f>L137-K137</f>
        <v>0</v>
      </c>
      <c r="AI137">
        <f>AH137*24*60</f>
        <v>0</v>
      </c>
      <c r="AJ137">
        <f>75728*X137</f>
        <v>75728</v>
      </c>
    </row>
    <row r="138" xml:space="preserve">
      <c r="A138">
        <v>473012</v>
      </c>
      <c r="B138" t="str">
        <v>INCIDENTE</v>
      </c>
      <c r="C138" t="str">
        <v>CERRADO</v>
      </c>
      <c r="D138" t="str">
        <v>SEGURIDAD</v>
      </c>
      <c r="E138" t="str">
        <v>PC</v>
      </c>
      <c r="F138" t="str">
        <v>PC</v>
      </c>
      <c r="G138" t="str">
        <v>LENOVO</v>
      </c>
      <c r="H138" t="str">
        <v>Buenas tardes me pueden colaborar porfavor con el computador de seguridad no le funciona los altavoces y últimamente se encuentra muy lento el sistema operativo Windows gracias</v>
      </c>
      <c r="I138" t="str">
        <v>Buenas tardes me pueden colaborar porfavor con el computador de seguridad no le funciona los altavoces y últimamente se encuentra muy lento el sistema operativo Windows gracias</v>
      </c>
      <c r="J138" t="str">
        <v xml:space="preserve">se realiza limpieza de temporales a los usuarios; se verifica estado del sistema operativo no se encuentra ningún problema. Se revisa el audio del computador y no se encuentra novedad; se válida con diadema USB la cual es la que solo admite para escuchar audio. Equipo operativo. </v>
      </c>
      <c r="K138">
        <v>45342</v>
      </c>
      <c r="L138">
        <v>45342</v>
      </c>
      <c r="M138">
        <v>45344</v>
      </c>
      <c r="N138" t="str">
        <f>TEXT(M138, "DDDD")</f>
        <v>jueves</v>
      </c>
      <c r="O138" t="str" xml:space="preserve">
        <v xml:space="preserve">J027 JUMBO RIONEGRO_x000d_
_x000d_
</v>
      </c>
      <c r="P138" t="str">
        <v>RIONEGRO</v>
      </c>
      <c r="Q138" t="str">
        <f>IF(ISBLANK(P138),"0",(VLOOKUP(P138,REGION,2,FALSE)))</f>
        <v>CENTRO</v>
      </c>
      <c r="R138" t="str">
        <v>JUAN CAMILO CARDONA OSPINA</v>
      </c>
      <c r="S138" t="e">
        <f>IF(ISBLANK(R138),"0", VLOOKUP(R138,PERSONAL,2,FALSE))</f>
        <v>#N/A</v>
      </c>
      <c r="T138" t="str">
        <v>ALIADO</v>
      </c>
      <c r="U138">
        <v>0.4583333333333333</v>
      </c>
      <c r="V138">
        <v>0.5138888888888888</v>
      </c>
      <c r="W138">
        <f>V138-U138</f>
        <v>0.055555555555555525</v>
      </c>
      <c r="X138">
        <v>1</v>
      </c>
      <c r="Y138">
        <f>NETWORKDAYS(K138,M138)</f>
        <v>3</v>
      </c>
      <c r="Z138" t="str">
        <f>IF(Y138&lt;=2,"CUMPLE","NO CUMPLE")</f>
        <v>NO CUMPLE</v>
      </c>
      <c r="AA138" t="str">
        <v>Sin recurso capacitado en la zona</v>
      </c>
      <c r="AC138" t="str">
        <f>TEXT(M138,"mmmm")</f>
        <v>febrero</v>
      </c>
      <c r="AD138" t="str">
        <f>TEXT(M138,"yyyy")</f>
        <v>yyyy</v>
      </c>
      <c r="AE138">
        <f>W138*60*24</f>
        <v>79.99999999999994</v>
      </c>
      <c r="AF138">
        <f>AE138/60</f>
        <v>1.3333333333333324</v>
      </c>
      <c r="AG138">
        <f>AE138/60</f>
        <v>1.3333333333333324</v>
      </c>
      <c r="AH138">
        <f>L138-K138</f>
        <v>0</v>
      </c>
      <c r="AI138">
        <f>AH138*24*60</f>
        <v>0</v>
      </c>
      <c r="AJ138">
        <f>75728*X138</f>
        <v>75728</v>
      </c>
    </row>
    <row r="139" xml:space="preserve">
      <c r="A139">
        <v>474436</v>
      </c>
      <c r="B139" t="str">
        <v>SOLICITUD</v>
      </c>
      <c r="C139" t="str">
        <v>CERRADO</v>
      </c>
      <c r="D139" t="str">
        <v>TIENDA</v>
      </c>
      <c r="E139" t="str">
        <v>INVENTARIO</v>
      </c>
      <c r="F139" t="str">
        <v>INVENTARIO</v>
      </c>
      <c r="G139" t="str">
        <v>INVENTARIO</v>
      </c>
      <c r="H139" t="str" xml:space="preserve">
        <v xml:space="preserve">se requiere visita del tecnico de isit para actualizacion de inventario de itam. verificacion de ubicacion de los equipos de sistemas._x000d_
AREA EN DONDE SE UBICA EL EQUIPO_x000d_
_x000d_
rionegro</v>
      </c>
      <c r="I139" t="str" xml:space="preserve">
        <v xml:space="preserve">se requiere visita del tecnico de isit para actualizacion de inventario de itam. verificacion de ubicacion de los equipos de sistemas._x000d_
AREA EN DONDE SE UBICA EL EQUIPO_x000d_
_x000d_
rionegro</v>
      </c>
      <c r="J139" t="str">
        <v>Se realiza inventario de Impresora; POS; Escáner POS/Balanza; Escáner Mano. Se envía inventario al señor Stharlyn Zuleta.</v>
      </c>
      <c r="K139">
        <v>45342</v>
      </c>
      <c r="L139">
        <v>45342</v>
      </c>
      <c r="M139">
        <v>45344</v>
      </c>
      <c r="N139" t="str">
        <f>TEXT(M139, "DDDD")</f>
        <v>jueves</v>
      </c>
      <c r="O139" t="str" xml:space="preserve">
        <v xml:space="preserve">J027 JUMBO RIONEGRO_x000d_
_x000d_
</v>
      </c>
      <c r="P139" t="str">
        <v>RIONEGRO</v>
      </c>
      <c r="Q139" t="str">
        <f>IF(ISBLANK(P139),"0",(VLOOKUP(P139,REGION,2,FALSE)))</f>
        <v>CENTRO</v>
      </c>
      <c r="R139" t="str">
        <v>JUAN CAMILO CARDONA OSPINA</v>
      </c>
      <c r="S139" t="e">
        <f>IF(ISBLANK(R139),"0", VLOOKUP(R139,PERSONAL,2,FALSE))</f>
        <v>#N/A</v>
      </c>
      <c r="T139" t="str">
        <v>ALIADO</v>
      </c>
      <c r="U139">
        <v>0.5138888888888888</v>
      </c>
      <c r="V139">
        <v>0.5763888888888888</v>
      </c>
      <c r="W139">
        <f>V139-U139</f>
        <v>0.0625</v>
      </c>
      <c r="X139">
        <v>1</v>
      </c>
      <c r="Y139">
        <f>NETWORKDAYS(K139,M139)</f>
        <v>3</v>
      </c>
      <c r="Z139" t="str">
        <f>IF(Y139&lt;=2,"CUMPLE","NO CUMPLE")</f>
        <v>NO CUMPLE</v>
      </c>
      <c r="AA139" t="str">
        <v>Sin recurso capacitado en la zona</v>
      </c>
      <c r="AC139" t="str">
        <f>TEXT(M139,"mmmm")</f>
        <v>febrero</v>
      </c>
      <c r="AD139" t="str">
        <f>TEXT(M139,"yyyy")</f>
        <v>yyyy</v>
      </c>
      <c r="AE139">
        <f>W139*60*24</f>
        <v>90</v>
      </c>
      <c r="AF139">
        <f>AE139/60</f>
        <v>1.5</v>
      </c>
      <c r="AG139">
        <f>AE139/60</f>
        <v>1.5</v>
      </c>
      <c r="AH139">
        <f>L139-K139</f>
        <v>0</v>
      </c>
      <c r="AI139">
        <f>AH139*24*60</f>
        <v>0</v>
      </c>
      <c r="AJ139">
        <f>75728*X139</f>
        <v>75728</v>
      </c>
    </row>
    <row r="140" xml:space="preserve">
      <c r="A140">
        <v>464817</v>
      </c>
      <c r="B140" t="str">
        <v>SOLICITUD</v>
      </c>
      <c r="C140" t="str">
        <v>CERRADO</v>
      </c>
      <c r="D140" t="str">
        <v>LINEAL DE CAJAS</v>
      </c>
      <c r="E140" t="str">
        <v>INVENTARIO</v>
      </c>
      <c r="F140" t="str">
        <v>INVENTARIO</v>
      </c>
      <c r="G140" t="str">
        <v>INVENTARIO</v>
      </c>
      <c r="H140" t="str">
        <v>Buen día; se requiere regularizar inventario del Lineal de cajas y Pos periféricas de la tienda Metro Facatativa y plataforma Itam con Asignación; Sub estado y ubicación de cada una</v>
      </c>
      <c r="I140" t="str">
        <v>Buen día; se requiere regularizar inventario del Lineal de cajas y Pos periféricas de la tienda Metro Facatativa y plataforma Itam con Asignación; Sub estado y ubicación de cada una</v>
      </c>
      <c r="J140" t="str">
        <v>Se realizó el inventario de los equipos del lineal de cajas y ATC. Se toma la información de las POS; Impresoras y Balanza - Escáner. Se adjunta archivo en excel.</v>
      </c>
      <c r="K140">
        <v>45344</v>
      </c>
      <c r="L140">
        <v>45344</v>
      </c>
      <c r="M140">
        <v>45344</v>
      </c>
      <c r="N140" t="str">
        <f>TEXT(M140, "DDDD")</f>
        <v>jueves</v>
      </c>
      <c r="O140" t="str" xml:space="preserve">
        <v xml:space="preserve">M074 METRO FACATATIVA_x000d_
_x000d_
</v>
      </c>
      <c r="P140" t="str">
        <v>FACATATIVA</v>
      </c>
      <c r="Q140" t="str">
        <f>IF(ISBLANK(P140),"0",(VLOOKUP(P140,REGION,2,FALSE)))</f>
        <v>BOGOTA</v>
      </c>
      <c r="R140" t="str">
        <v>ALEXANDER CASTILLO SOTELO</v>
      </c>
      <c r="S140">
        <f>IF(ISBLANK(R140),"0", VLOOKUP(R140,PERSONAL,2,FALSE))</f>
        <v>80216449</v>
      </c>
      <c r="T140" t="str">
        <v>ALIADO</v>
      </c>
      <c r="U140">
        <v>0.46875</v>
      </c>
      <c r="V140">
        <v>0.5</v>
      </c>
      <c r="W140">
        <f>V140-U140</f>
        <v>0.03125</v>
      </c>
      <c r="X140">
        <v>1</v>
      </c>
      <c r="Y140">
        <f>NETWORKDAYS(K140,M140)</f>
        <v>1</v>
      </c>
      <c r="Z140" t="str">
        <f>IF(Y140&lt;=2,"CUMPLE","NO CUMPLE")</f>
        <v>CUMPLE</v>
      </c>
      <c r="AA140" t="str">
        <v>Acordado con el cliente</v>
      </c>
      <c r="AC140" t="str">
        <f>TEXT(M140,"mmmm")</f>
        <v>febrero</v>
      </c>
      <c r="AD140" t="str">
        <f>TEXT(M140,"yyyy")</f>
        <v>yyyy</v>
      </c>
      <c r="AE140">
        <f>W140*60*24</f>
        <v>45</v>
      </c>
      <c r="AF140">
        <f>AE140/60</f>
        <v>0.75</v>
      </c>
      <c r="AG140">
        <f>AE140/60</f>
        <v>0.75</v>
      </c>
      <c r="AH140">
        <f>L140-K140</f>
        <v>0</v>
      </c>
      <c r="AI140">
        <f>AH140*24*60</f>
        <v>0</v>
      </c>
      <c r="AJ140">
        <f>75728*X140</f>
        <v>75728</v>
      </c>
    </row>
    <row r="141" xml:space="preserve">
      <c r="A141">
        <v>466722</v>
      </c>
      <c r="B141" t="str">
        <v>SOLICITUD</v>
      </c>
      <c r="C141" t="str">
        <v>CERRADO</v>
      </c>
      <c r="D141" t="str">
        <v>LINEAL DE CAJAS</v>
      </c>
      <c r="E141" t="str">
        <v>BALANZA</v>
      </c>
      <c r="F141" t="str">
        <v>POS</v>
      </c>
      <c r="G141" t="str">
        <v>ZEBRA</v>
      </c>
      <c r="H141" t="str" xml:space="preserve">
        <v xml:space="preserve">Buenos Dias Su ayuda con el envió de adaptador de corriente para el escaner Balanza:_x000d_
_x000d_
20218010558123_x000d_
_x000d_
numero de caja en donde se encuentra el scaner balanza_x000d_
_x000d_
23</v>
      </c>
      <c r="I141" t="str" xml:space="preserve">
        <v xml:space="preserve">Buenos Dias Su ayuda con el envió de adaptador de corriente para el escaner Balanza:_x000d_
_x000d_
20218010558123_x000d_
_x000d_
numero de caja en donde se encuentra el scaner balanza_x000d_
_x000d_
23</v>
      </c>
      <c r="J141" t="str">
        <v>Se realiza la instalación de la balanza con sus respectivos cables de poder y datos; se hacen las pruebas correspondientes y funciona correctamente. Se retira la Balanza Datalogic 9800i S/N: F16I03887.</v>
      </c>
      <c r="K141">
        <v>45344</v>
      </c>
      <c r="L141">
        <v>45344</v>
      </c>
      <c r="M141">
        <v>45344</v>
      </c>
      <c r="N141" t="str">
        <f>TEXT(M141, "DDDD")</f>
        <v>jueves</v>
      </c>
      <c r="O141" t="str" xml:space="preserve">
        <v xml:space="preserve">M074 METRO FACATATIVA_x000d_
_x000d_
</v>
      </c>
      <c r="P141" t="str">
        <v>FACATATIVA</v>
      </c>
      <c r="Q141" t="str">
        <f>IF(ISBLANK(P141),"0",(VLOOKUP(P141,REGION,2,FALSE)))</f>
        <v>BOGOTA</v>
      </c>
      <c r="R141" t="str">
        <v>ALEXANDER CASTILLO SOTELO</v>
      </c>
      <c r="S141">
        <f>IF(ISBLANK(R141),"0", VLOOKUP(R141,PERSONAL,2,FALSE))</f>
        <v>80216449</v>
      </c>
      <c r="T141" t="str">
        <v>ALIADO</v>
      </c>
      <c r="U141">
        <v>0.4375</v>
      </c>
      <c r="V141">
        <v>0.4652777777777778</v>
      </c>
      <c r="W141">
        <f>V141-U141</f>
        <v>0.02777777777777779</v>
      </c>
      <c r="X141">
        <v>1</v>
      </c>
      <c r="Y141">
        <f>NETWORKDAYS(K141,M141)</f>
        <v>1</v>
      </c>
      <c r="Z141" t="str">
        <f>IF(Y141&lt;=2,"CUMPLE","NO CUMPLE")</f>
        <v>CUMPLE</v>
      </c>
      <c r="AA141" t="str">
        <v>Acordado con el cliente</v>
      </c>
      <c r="AC141" t="str">
        <f>TEXT(M141,"mmmm")</f>
        <v>febrero</v>
      </c>
      <c r="AD141" t="str">
        <f>TEXT(M141,"yyyy")</f>
        <v>yyyy</v>
      </c>
      <c r="AE141">
        <f>W141*60*24</f>
        <v>40.000000000000014</v>
      </c>
      <c r="AF141">
        <f>AE141/60</f>
        <v>0.6666666666666669</v>
      </c>
      <c r="AG141">
        <f>AE141/60</f>
        <v>0.6666666666666669</v>
      </c>
      <c r="AH141">
        <f>L141-K141</f>
        <v>0</v>
      </c>
      <c r="AI141">
        <f>AH141*24*60</f>
        <v>0</v>
      </c>
      <c r="AJ141">
        <f>75728*X141</f>
        <v>75728</v>
      </c>
    </row>
    <row r="142" xml:space="preserve">
      <c r="A142">
        <v>477950</v>
      </c>
      <c r="B142" t="str">
        <v>SOLICITUD</v>
      </c>
      <c r="C142" t="str">
        <v>CERRADO</v>
      </c>
      <c r="D142" t="str">
        <v>LINEAL DE CAJAS</v>
      </c>
      <c r="E142" t="str">
        <v>POS</v>
      </c>
      <c r="F142" t="str">
        <v>IMPRESORA</v>
      </c>
      <c r="G142" t="str">
        <v>EPSON</v>
      </c>
      <c r="H142" t="str">
        <v>Buen día Solicito de su colaboración con la revisión de la impresora de la pos #6 ya que se encuentra presentando fallas</v>
      </c>
      <c r="I142" t="str">
        <v>Buen día Solicito de su colaboración con la revisión de la impresora de la pos #6 ya que se encuentra presentando fallas</v>
      </c>
      <c r="J142" t="str">
        <v>Se realiza limpieza y ajuste del cortador del papel ya que se encontraba atascada. Se deja operativo el equipo.</v>
      </c>
      <c r="K142">
        <v>45343</v>
      </c>
      <c r="L142">
        <v>45343</v>
      </c>
      <c r="M142">
        <v>45344</v>
      </c>
      <c r="N142" t="str">
        <f>TEXT(M142, "DDDD")</f>
        <v>jueves</v>
      </c>
      <c r="O142" t="str" xml:space="preserve">
        <v xml:space="preserve">M074 METRO FACATATIVA_x000d_
_x000d_
</v>
      </c>
      <c r="P142" t="str">
        <v>FACATATIVA</v>
      </c>
      <c r="Q142" t="str">
        <f>IF(ISBLANK(P142),"0",(VLOOKUP(P142,REGION,2,FALSE)))</f>
        <v>BOGOTA</v>
      </c>
      <c r="R142" t="str">
        <v>ALEXANDER CASTILLO SOTELO</v>
      </c>
      <c r="S142">
        <f>IF(ISBLANK(R142),"0", VLOOKUP(R142,PERSONAL,2,FALSE))</f>
        <v>80216449</v>
      </c>
      <c r="T142" t="str">
        <v>ALIADO</v>
      </c>
      <c r="U142">
        <v>0.7361111111111112</v>
      </c>
      <c r="V142">
        <v>0.7708333333333334</v>
      </c>
      <c r="W142">
        <f>V142-U142</f>
        <v>0.03472222222222221</v>
      </c>
      <c r="X142">
        <v>1</v>
      </c>
      <c r="Y142">
        <f>NETWORKDAYS(K142,M142)</f>
        <v>2</v>
      </c>
      <c r="Z142" t="str">
        <f>IF(Y142&lt;=2,"CUMPLE","NO CUMPLE")</f>
        <v>CUMPLE</v>
      </c>
      <c r="AC142" t="str">
        <f>TEXT(M142,"mmmm")</f>
        <v>febrero</v>
      </c>
      <c r="AD142" t="str">
        <f>TEXT(M142,"yyyy")</f>
        <v>yyyy</v>
      </c>
      <c r="AE142">
        <f>W142*60*24</f>
        <v>49.999999999999986</v>
      </c>
      <c r="AF142">
        <f>AE142/60</f>
        <v>0.8333333333333331</v>
      </c>
      <c r="AG142">
        <f>AE142/60</f>
        <v>0.8333333333333331</v>
      </c>
      <c r="AH142">
        <f>L142-K142</f>
        <v>0</v>
      </c>
      <c r="AI142">
        <f>AH142*24*60</f>
        <v>0</v>
      </c>
      <c r="AJ142">
        <f>75728*X142</f>
        <v>75728</v>
      </c>
    </row>
    <row r="143" xml:space="preserve">
      <c r="A143">
        <v>453700</v>
      </c>
      <c r="B143" t="str">
        <v>INCIDENTE</v>
      </c>
      <c r="C143" t="str">
        <v>CERRADO</v>
      </c>
      <c r="D143" t="str">
        <v>LINEAL DE CAJAS</v>
      </c>
      <c r="E143" t="str">
        <v>POS</v>
      </c>
      <c r="F143" t="str">
        <v>POS</v>
      </c>
      <c r="G143" t="str">
        <v>WINCOR</v>
      </c>
      <c r="H143" t="str">
        <v>Buen día Solicito de su colaboración para la revisión de la pos #6 de Ecommerce ya que presenta mucha lentitud al momento de ingresar al cajero y de facturar pedidos. Muchas gracias !!</v>
      </c>
      <c r="I143" t="str">
        <v>Buen día Solicito de su colaboración para la revisión de la pos #6 de Ecommerce ya que presenta mucha lentitud al momento de ingresar al cajero y de facturar pedidos. Muchas gracias !!</v>
      </c>
      <c r="J143" t="str">
        <v>Inicialmente se realiza el cambio del disco duro que enviaron del centro de reparación y se inicia el formateo de la POS. Se hace la configuración de la tarjeta de RED. En el momento en que se reinicia la POS no sube correctamente; se hacen pruebas con diferentes memorias RAM; se revisa la configuración de la BIOS y se hacen VARIAS acciones para tratar de iniciar la POS. Se coloca el disco en otra POS y tampoco inicia. Se le hace prueba al disco y se detecta que el DISCO DURO QUE ENVIARON ESTA DAÑADO. Así que se busca otro disco duro en la oficina de sistemas y se verifica que este en buen estado. Se instala y se hace el formateo; se configura y se deja lista para que la mesa de ayuda haga la respectiva configuración.</v>
      </c>
      <c r="K143">
        <v>45344</v>
      </c>
      <c r="L143">
        <v>45344</v>
      </c>
      <c r="M143">
        <v>45344</v>
      </c>
      <c r="N143" t="str">
        <f>TEXT(M143, "DDDD")</f>
        <v>jueves</v>
      </c>
      <c r="O143" t="str" xml:space="preserve">
        <v xml:space="preserve">M074 METRO FACATATIVA_x000d_
_x000d_
</v>
      </c>
      <c r="P143" t="str">
        <v>FACATATIVA</v>
      </c>
      <c r="Q143" t="str">
        <f>IF(ISBLANK(P143),"0",(VLOOKUP(P143,REGION,2,FALSE)))</f>
        <v>BOGOTA</v>
      </c>
      <c r="R143" t="str">
        <v>ALEXANDER CASTILLO SOTELO</v>
      </c>
      <c r="S143">
        <f>IF(ISBLANK(R143),"0", VLOOKUP(R143,PERSONAL,2,FALSE))</f>
        <v>80216449</v>
      </c>
      <c r="T143" t="str">
        <v>ALIADO</v>
      </c>
      <c r="U143">
        <v>0.5</v>
      </c>
      <c r="V143">
        <v>0.6875</v>
      </c>
      <c r="W143">
        <f>V143-U143</f>
        <v>0.1875</v>
      </c>
      <c r="X143">
        <v>3</v>
      </c>
      <c r="Y143">
        <f>NETWORKDAYS(K143,M143)</f>
        <v>1</v>
      </c>
      <c r="Z143" t="str">
        <f>IF(Y143&lt;=2,"CUMPLE","NO CUMPLE")</f>
        <v>CUMPLE</v>
      </c>
      <c r="AA143" t="str">
        <v>Acordado con cliente</v>
      </c>
      <c r="AC143" t="str">
        <f>TEXT(M143,"mmmm")</f>
        <v>febrero</v>
      </c>
      <c r="AD143" t="str">
        <f>TEXT(M143,"yyyy")</f>
        <v>yyyy</v>
      </c>
      <c r="AE143">
        <f>W143*60*24</f>
        <v>270</v>
      </c>
      <c r="AF143">
        <f>AE143/60</f>
        <v>4.5</v>
      </c>
      <c r="AG143">
        <f>AE143/60</f>
        <v>4.5</v>
      </c>
      <c r="AH143">
        <f>L143-K143</f>
        <v>0</v>
      </c>
      <c r="AI143">
        <f>AH143*24*60</f>
        <v>0</v>
      </c>
      <c r="AJ143">
        <f>75728*X143</f>
        <v>227184</v>
      </c>
    </row>
    <row r="144" xml:space="preserve">
      <c r="A144">
        <v>473074</v>
      </c>
      <c r="B144" t="str">
        <v>SOLICITUD</v>
      </c>
      <c r="C144" t="str">
        <v>CERRADO</v>
      </c>
      <c r="D144" t="str">
        <v>PISO DE VENTA</v>
      </c>
      <c r="E144" t="str">
        <v>VERIFICADOR</v>
      </c>
      <c r="F144" t="str">
        <v>VERIFICADOR</v>
      </c>
      <c r="G144" t="str">
        <v>ZEBRA</v>
      </c>
      <c r="H144" t="str">
        <v>Buenas tardes. Por favor me colaboran con la autorización para que el técnico de isit visite la tienda para el retiro de los videos del verificador de precios marca: zebra modelo: mk3190 serial: S17051522502639. solo se debe dejar la imagenes. Gracias.</v>
      </c>
      <c r="I144" t="str">
        <v>Buenas tardes. Por favor me colaboran con la autorización para que el técnico de isit visite la tienda para el retiro de los videos del verificador de precios marca: zebra modelo: mk3190 serial: S17051522502639. solo se debe dejar la imagenes. Gracias.</v>
      </c>
      <c r="J144" t="str">
        <v>Se llega a sitio y se procede con validaciones de ingreso. Se establece contacto con el usuario. Llegamos hasta la sección y se observa verificador no enciende. Se realizan pruebas con otro cable de poder y en otro toma corriente y el verificador no enciende. Procedemos a desmontar el verificador y a trasladarlo con todo y soporte hasta el laboratorio de sistemas; procedemos a realizar pruebas de rigor y el verificador sigue sin encender. Intentamos probar con otro cargador pero no es posible debido a que no hay otro igual en sitio. Se procede con el cierre de la llamada ya que la actividad a realizar no es posible de este modo. Se deja guardado verificador y soporte en laboratorio de sistemas. Se le da parte al Señor Gerente en Tienda Jaime Galarza y se le indica bajo instrucciones de Edwin Bolaños generar un ticket para procede con la validación del mismo y solicitarlo. Se envian las respectivas evidencias a Edwin Bolaños.</v>
      </c>
      <c r="K144">
        <v>45344</v>
      </c>
      <c r="L144">
        <v>45344</v>
      </c>
      <c r="M144">
        <v>45344</v>
      </c>
      <c r="N144" t="str">
        <f>TEXT(M144, "DDDD")</f>
        <v>jueves</v>
      </c>
      <c r="O144" t="str" xml:space="preserve">
        <v xml:space="preserve">M179 METRO PITALITO_x000d_
_x000d_
</v>
      </c>
      <c r="P144" t="str">
        <v>PITALITO</v>
      </c>
      <c r="Q144" t="str">
        <f>IF(ISBLANK(P144),"0",(VLOOKUP(P144,REGION,2,FALSE)))</f>
        <v>OCCIDENTE</v>
      </c>
      <c r="R144" t="str">
        <v>EMERSON PALACIOS MARTINEZ</v>
      </c>
      <c r="S144">
        <f>IF(ISBLANK(R144),"0", VLOOKUP(R144,PERSONAL,2,FALSE))</f>
        <v>13723524</v>
      </c>
      <c r="T144" t="str">
        <v>ALIADO</v>
      </c>
      <c r="U144">
        <v>0.625</v>
      </c>
      <c r="V144">
        <v>0.7083333333333334</v>
      </c>
      <c r="W144">
        <f>V144-U144</f>
        <v>0.08333333333333337</v>
      </c>
      <c r="X144">
        <v>1</v>
      </c>
      <c r="Y144">
        <f>NETWORKDAYS(K144,M144)</f>
        <v>1</v>
      </c>
      <c r="Z144" t="str">
        <f>IF(Y144&lt;=2,"CUMPLE","NO CUMPLE")</f>
        <v>CUMPLE</v>
      </c>
      <c r="AA144" t="str">
        <v>Acordado con cliente</v>
      </c>
      <c r="AC144" t="str">
        <f>TEXT(M144,"mmmm")</f>
        <v>febrero</v>
      </c>
      <c r="AD144" t="str">
        <f>TEXT(M144,"yyyy")</f>
        <v>yyyy</v>
      </c>
      <c r="AE144">
        <f>W144*60*24</f>
        <v>120.00000000000004</v>
      </c>
      <c r="AF144">
        <f>AE144/60</f>
        <v>2.000000000000001</v>
      </c>
      <c r="AG144">
        <f>AE144/60</f>
        <v>2.000000000000001</v>
      </c>
      <c r="AH144">
        <f>L144-K144</f>
        <v>0</v>
      </c>
      <c r="AI144">
        <f>AH144*24*60</f>
        <v>0</v>
      </c>
      <c r="AJ144">
        <f>75728*X144</f>
        <v>75728</v>
      </c>
    </row>
    <row r="145" xml:space="preserve">
      <c r="A145">
        <v>477563</v>
      </c>
      <c r="B145" t="str">
        <v>INCIDENTE</v>
      </c>
      <c r="C145" t="str">
        <v>CERRADO</v>
      </c>
      <c r="D145" t="str">
        <v>RECIBO</v>
      </c>
      <c r="E145" t="str">
        <v>PDA</v>
      </c>
      <c r="F145" t="str">
        <v>PDA</v>
      </c>
      <c r="G145" t="str">
        <v>HONEYWELL</v>
      </c>
      <c r="H145" t="str" xml:space="preserve">
        <v xml:space="preserve">Buen día; pido de su colaboración ya que la PDA de recibo con serial: 20073b0525 imei: 990011941289570 ya que nos aparece "No hay suficiente almacenamiento; por favor libérelo"_x000d_
Sección de la tienda en donde se ubica la PDT o usuario_x000d_
_x000d_
METRO PITALITO</v>
      </c>
      <c r="I145" t="str" xml:space="preserve">
        <v xml:space="preserve">Buen día; pido de su colaboración ya que la PDA de recibo con serial: 20073b0525 imei: 990011941289570 ya que nos aparece "No hay suficiente almacenamiento; por favor libérelo"_x000d_
Sección de la tienda en donde se ubica la PDT o usuario_x000d_
_x000d_
METRO PITALITO</v>
      </c>
      <c r="J145" t="str">
        <v>Se llega a sitio y se procede con validaciones de ingreso. Se establece contacto con la usuaria y el equipo.  Se procede con el ingreso a modo administrador. Se procede a validar archivos en el menu descargas; fotos; videos y se borran archivos innecesarios. Se procede a realizar reset del equipo. Se ingresa en modo servicio de usuario y se procede a realizar pruebas de rigor. Usuaria manifiesta plena conformidad y se finaliza la actividad procediendo con el respectivo cierre del ticket quedando el equipo completamente operativo.</v>
      </c>
      <c r="K145">
        <v>45344</v>
      </c>
      <c r="L145">
        <v>45344</v>
      </c>
      <c r="M145">
        <v>45344</v>
      </c>
      <c r="N145" t="str">
        <f>TEXT(M145, "DDDD")</f>
        <v>jueves</v>
      </c>
      <c r="O145" t="str" xml:space="preserve">
        <v xml:space="preserve">M179 METRO PITALITO_x000d_
_x000d_
</v>
      </c>
      <c r="P145" t="str">
        <v>PITALITO</v>
      </c>
      <c r="Q145" t="str">
        <f>IF(ISBLANK(P145),"0",(VLOOKUP(P145,REGION,2,FALSE)))</f>
        <v>OCCIDENTE</v>
      </c>
      <c r="R145" t="str">
        <v>EMERSON PALACIOS MARTINEZ</v>
      </c>
      <c r="S145">
        <f>IF(ISBLANK(R145),"0", VLOOKUP(R145,PERSONAL,2,FALSE))</f>
        <v>13723524</v>
      </c>
      <c r="T145" t="str">
        <v>ALIADO</v>
      </c>
      <c r="U145">
        <v>0.5833333333333334</v>
      </c>
      <c r="V145">
        <v>0.625</v>
      </c>
      <c r="W145">
        <f>V145-U145</f>
        <v>0.04166666666666663</v>
      </c>
      <c r="X145">
        <v>1</v>
      </c>
      <c r="Y145">
        <f>NETWORKDAYS(K145,M145)</f>
        <v>1</v>
      </c>
      <c r="Z145" t="str">
        <f>IF(Y145&lt;=2,"CUMPLE","NO CUMPLE")</f>
        <v>CUMPLE</v>
      </c>
      <c r="AC145" t="str">
        <f>TEXT(M145,"mmmm")</f>
        <v>febrero</v>
      </c>
      <c r="AD145" t="str">
        <f>TEXT(M145,"yyyy")</f>
        <v>yyyy</v>
      </c>
      <c r="AE145">
        <f>W145*60*24</f>
        <v>59.99999999999994</v>
      </c>
      <c r="AF145">
        <f>AE145/60</f>
        <v>0.999999999999999</v>
      </c>
      <c r="AG145">
        <f>AE145/60</f>
        <v>0.999999999999999</v>
      </c>
      <c r="AH145">
        <f>L145-K145</f>
        <v>0</v>
      </c>
      <c r="AI145">
        <f>AH145*24*60</f>
        <v>0</v>
      </c>
      <c r="AJ145">
        <f>75728*X145</f>
        <v>75728</v>
      </c>
    </row>
    <row r="146" xml:space="preserve">
      <c r="A146">
        <v>458177</v>
      </c>
      <c r="B146" t="str">
        <v>SOLICITUD</v>
      </c>
      <c r="C146" t="str">
        <v>CERRADO</v>
      </c>
      <c r="D146" t="str">
        <v>TODA LA TIENDA</v>
      </c>
      <c r="E146" t="str">
        <v>POS</v>
      </c>
      <c r="F146" t="str">
        <v>POS</v>
      </c>
      <c r="G146" t="str">
        <v>WINCOR</v>
      </c>
      <c r="H146" t="str">
        <v>Buenas tardes solicito su colaboración de enviar al técnico para la revisión de la POS 8 tienda 185 ya que se encuentra fuera de servicio</v>
      </c>
      <c r="I146" t="str">
        <v>Buenas tardes solicito su colaboración de enviar al técnico para la revisión de la POS 8 tienda 185 ya que se encuentra fuera de servicio</v>
      </c>
      <c r="J146" t="str" xml:space="preserve">
        <v xml:space="preserve">Se llega a sitio y se realiza como primera revisión una inspección visual del POS 8 en la cual se evidencia que se encuentra apagado y_x000d_
todo el equipo con sus periféricos se encuentran desconectados e igualmente no se encuentra la balanza escáner en el sitio_x000d_
correspondiente; se consulta con la funcionaria al respecto e indica verbalmente que todos los periféricos de este POS se encuentran_x000d_
dañados porque los han intercambiado con periféricos de otra POS; es decir; se han usado como "repuesto" para arreglar las otras_x000d_
POS de la tienda desvalijando la POS8; teniendo en cuenta esto se procede de la siguiente manera:_x000d_
Se procede con la revisión de cada uno de los periféricos de la POS; realizando los siguientes hallazgos en cada periférico:_x000d_
* GAVETA DE BILLETES: Inicialmente se encuentra sin cerrar correctamente; se procede a verificar e igualmente se nota que no es_x000d_
posible conectar con el cable correspondiente y tampoco cierra correctamente ya que el seguro interno donde se encuentra la_x000d_
electrónica de la gaveta se encuentra roto y no se mantiene en su lugar; ya que al abrir la gaveta queda enganchado en la bandeja;_x000d_
por lo que es necesario realizar cambio de la gaveta por daño físico._x000d_
* VISOR DE CAJERO Y TECLADO: Se realiza prueba de este periférico conectándolo en otra POS y se evidencia que no enciende; se le_x000d_
realiza limpieza de la interfaz de conexión con limpiador electrónico y falla persiste; por lo cual se recomiendo realizar cambio del_x000d_
visor de cajero y teclado._x000d_
* VISOR DE CLIENTE: Se realiza prueba de este periférico conectándolo en otra POS y se evidencia que enciende; pero el texto que_x000d_
muestra en pantalla no es legible correctamente; algunos caracteres se ven muy opacos; dado que se presenta esta falla se_x000d_
recomienda cambio del visor de cliente._x000d_
* IMPRESORA POS: Se realiza prueba de este periférico conectándolo en otra POS; evidenciando que enciende pero generando_x000d_
alarmas; se procede a verificar el rollo de papel y al oprimir el botón de apertura de la tapa no abre y se evidencia que esta tapa se_x000d_
encuentra atascada; es necesario desarmarla; extraerle todos los trozos de papel; limpieza general y detallada de los sensores; se_x000d_
vuelve armar; pero falla persiste; por lo que se recomienda realizar cambio de la impresora POS._x000d_
* TECLADO: Se realiza la prueba de este periférico conectándolo a otra POS; se evidencia que no enciende; se desarma_x000d_
completamente el teclado; se hace limpieza interna y limpieza de la interfaz de conexión con limpiador electrónico y falla persiste;_x000d_
razón por la cual se recomienda cambio de teclado._x000d_
* SCANNER BALANZA: Se solicita a la tienda el SCANNER BALANZA de la POS que estaba guardado y se realiza prueba de este_x000d_
periférico conectándolo en otra POS; al realizar pruebas de pesaje con la pesa certificada de 10Kg que la tienda presta; se evidencia_x000d_
que está funcionando correctamente._x000d_
Teniendo en cuenta los diagnósticos técnicos de cada periférico se procede a pedir autorización a la ing. Giovanna López y a la_x000d_
funcionaria de la tienda para tomar prestados los periféricos de la POS7 y proceder a hacer pruebas completas de la POS8; al realizar_x000d_
pruebas de la POS8 se realizan los siguientes hallazgos:</v>
      </c>
      <c r="K146">
        <v>45344</v>
      </c>
      <c r="L146">
        <v>45344</v>
      </c>
      <c r="M146">
        <v>45344</v>
      </c>
      <c r="N146" t="str">
        <f>TEXT(M146, "DDDD")</f>
        <v>jueves</v>
      </c>
      <c r="O146" t="str" xml:space="preserve">
        <v xml:space="preserve">J185 JUMBO YOPAL_x000d_
_x000d_
</v>
      </c>
      <c r="P146" t="str">
        <v>YOPAL</v>
      </c>
      <c r="Q146" t="str">
        <f>IF(ISBLANK(P146),"0",(VLOOKUP(P146,REGION,2,FALSE)))</f>
        <v>ORIENTE</v>
      </c>
      <c r="R146" t="str">
        <v>WILMAR YESID PARADA</v>
      </c>
      <c r="S146" t="e">
        <f>IF(ISBLANK(R146),"0", VLOOKUP(R146,PERSONAL,2,FALSE))</f>
        <v>#N/A</v>
      </c>
      <c r="T146" t="str">
        <v>DIRECTO</v>
      </c>
      <c r="U146">
        <v>0.3333333333333333</v>
      </c>
      <c r="V146">
        <v>0.75</v>
      </c>
      <c r="W146">
        <f>V146-U146</f>
        <v>0.4166666666666667</v>
      </c>
      <c r="X146">
        <v>5</v>
      </c>
      <c r="Y146">
        <f>NETWORKDAYS(K146,M146)</f>
        <v>1</v>
      </c>
      <c r="Z146" t="str">
        <f>IF(Y146&lt;=2,"CUMPLE","NO CUMPLE")</f>
        <v>CUMPLE</v>
      </c>
      <c r="AC146" t="str">
        <f>TEXT(M146,"mmmm")</f>
        <v>febrero</v>
      </c>
      <c r="AD146" t="str">
        <f>TEXT(M146,"yyyy")</f>
        <v>yyyy</v>
      </c>
      <c r="AE146">
        <f>W146*60*24</f>
        <v>600</v>
      </c>
      <c r="AF146">
        <f>AE146/60</f>
        <v>10</v>
      </c>
      <c r="AG146">
        <f>AE146/60</f>
        <v>10</v>
      </c>
      <c r="AH146">
        <f>L146-K146</f>
        <v>0</v>
      </c>
      <c r="AI146">
        <f>AH146*24*60</f>
        <v>0</v>
      </c>
      <c r="AJ146">
        <f>75728*X146</f>
        <v>378640</v>
      </c>
    </row>
    <row r="147" xml:space="preserve">
      <c r="A147">
        <v>472349</v>
      </c>
      <c r="B147" t="str">
        <v>INCIDENTE</v>
      </c>
      <c r="C147" t="str">
        <v>CERRADO</v>
      </c>
      <c r="D147" t="str">
        <v>LINEAL DE CAJAS</v>
      </c>
      <c r="E147" t="str">
        <v>BALANZA</v>
      </c>
      <c r="F147" t="str">
        <v>SCANNER</v>
      </c>
      <c r="G147" t="str">
        <v>DATALOGIC</v>
      </c>
      <c r="H147" t="str">
        <v>Buen dia Por favor me colaboran con la POS 27 se encuentra descalibrada con un diferencia de 200 gr.</v>
      </c>
      <c r="I147" t="str">
        <v>Buen dia Por favor me colaboran con la POS 27 se encuentra descalibrada con un diferencia de 200 gr.</v>
      </c>
      <c r="J147" t="str">
        <v>Se verifica que la balanza está pesando menos de lo correspondiente; así que se retira el precinto numero 2950000018430 y se procede con la calibración; luego se realizan las pruebas con diferentes pesos. Se coloca el precinto numero 7380000000229. NII:B113812. Se deja operativa la caja.</v>
      </c>
      <c r="K147">
        <v>45344</v>
      </c>
      <c r="L147">
        <v>45344</v>
      </c>
      <c r="M147">
        <v>45344</v>
      </c>
      <c r="N147" t="str">
        <f>TEXT(M147, "DDDD")</f>
        <v>jueves</v>
      </c>
      <c r="O147" t="str" xml:space="preserve">
        <v xml:space="preserve">J019 JUMBO SANTA ANA_x000d_
_x000d_
</v>
      </c>
      <c r="P147" t="str">
        <v>BOGOTA</v>
      </c>
      <c r="Q147" t="str">
        <f>IF(ISBLANK(P147),"0",(VLOOKUP(P147,REGION,2,FALSE)))</f>
        <v>BOGOTA</v>
      </c>
      <c r="R147" t="str">
        <v>ALEXANDER CASTILLO SOTELO</v>
      </c>
      <c r="S147">
        <f>IF(ISBLANK(R147),"0", VLOOKUP(R147,PERSONAL,2,FALSE))</f>
        <v>80216449</v>
      </c>
      <c r="T147" t="str">
        <v>ALIADO</v>
      </c>
      <c r="U147">
        <v>0.5833333333333334</v>
      </c>
      <c r="V147">
        <v>0.6041666666666666</v>
      </c>
      <c r="W147">
        <f>V147-U147</f>
        <v>0.02083333333333326</v>
      </c>
      <c r="X147">
        <v>1</v>
      </c>
      <c r="Y147">
        <f>NETWORKDAYS(K147,M147)</f>
        <v>1</v>
      </c>
      <c r="Z147" t="str">
        <f>IF(Y147&lt;=2,"CUMPLE","NO CUMPLE")</f>
        <v>CUMPLE</v>
      </c>
      <c r="AC147" t="str">
        <f>TEXT(M147,"mmmm")</f>
        <v>febrero</v>
      </c>
      <c r="AD147" t="str">
        <f>TEXT(M147,"yyyy")</f>
        <v>yyyy</v>
      </c>
      <c r="AE147">
        <f>W147*60*24</f>
        <v>29.999999999999893</v>
      </c>
      <c r="AF147">
        <f>AE147/60</f>
        <v>0.4999999999999982</v>
      </c>
      <c r="AG147">
        <f>AE147/60</f>
        <v>0.4999999999999982</v>
      </c>
      <c r="AH147">
        <f>L147-K147</f>
        <v>0</v>
      </c>
      <c r="AI147">
        <f>AH147*24*60</f>
        <v>0</v>
      </c>
      <c r="AJ147">
        <f>75728*X147</f>
        <v>75728</v>
      </c>
    </row>
    <row r="148" xml:space="preserve">
      <c r="A148">
        <v>472733</v>
      </c>
      <c r="B148" t="str">
        <v>INCIDENTE</v>
      </c>
      <c r="C148" t="str">
        <v>CERRADO</v>
      </c>
      <c r="D148" t="str">
        <v>PGC</v>
      </c>
      <c r="E148" t="str">
        <v>PC</v>
      </c>
      <c r="F148" t="str">
        <v>DESKTOP</v>
      </c>
      <c r="G148" t="str">
        <v>LENOVO</v>
      </c>
      <c r="H148" t="str" xml:space="preserve">
        <v xml:space="preserve">Buen día. Solicito de su colaboracion con el mantenimiento del computador tanto en el hardware una revisión ya que se sobre calienta y tiene sonidos extraños; y en la parte del software es demasiado lento; necesito por favor aumentar la memoria o algo que solucione este tema. Gracias._x000d_
lugar en donde se encuentra el computador en la tienda_x000d_
_x000d_
047 Jumbo Girardot - Oficinas</v>
      </c>
      <c r="I148" t="str" xml:space="preserve">
        <v xml:space="preserve">Buen día. Solicito de su colaboracion con el mantenimiento del computador tanto en el hardware una revisión ya que se sobre calienta y tiene sonidos extraños; y en la parte del software es demasiado lento; necesito por favor aumentar la memoria o algo que solucione este tema. Gracias._x000d_
lugar en donde se encuentra el computador en la tienda_x000d_
_x000d_
047 Jumbo Girardot - Oficinas</v>
      </c>
      <c r="J148" t="str">
        <v>Se realiza revision del Pc y se realiza revision de hardware revision de board sin Novedad; Se prosigue a realizar mejoras en el funcionaiento; Realizando aumento de Nucleos del procesador; Aumento de memoria virtual; Desfragmentar Disco; Eliminacion de temporales y de Archivos de usuarios que no corresponden al Area; Se pone a pruebas y el Pc presenta Mejoras de Rendimiento; Se entrega a satisfaccion del usuario...ESTADO OK</v>
      </c>
      <c r="K148">
        <v>45344</v>
      </c>
      <c r="L148">
        <v>45344</v>
      </c>
      <c r="M148">
        <v>45344</v>
      </c>
      <c r="N148" t="str">
        <f>TEXT(M148, "DDDD")</f>
        <v>jueves</v>
      </c>
      <c r="O148" t="str" xml:space="preserve">
        <v xml:space="preserve">J047 JUMBO GIRARDOT_x000d_
_x000d_
</v>
      </c>
      <c r="P148" t="str">
        <v>GIRARDOT</v>
      </c>
      <c r="Q148" t="str">
        <f>IF(ISBLANK(P148),"0",(VLOOKUP(P148,REGION,2,FALSE)))</f>
        <v>OCCIDENTE</v>
      </c>
      <c r="R148" t="str">
        <v>RAFAEL ARDILA PUENTES</v>
      </c>
      <c r="S148">
        <f>IF(ISBLANK(R148),"0", VLOOKUP(R148,PERSONAL,2,FALSE))</f>
        <v>1018419858</v>
      </c>
      <c r="T148" t="str">
        <v>ALIADO</v>
      </c>
      <c r="U148">
        <v>0.5833333333333334</v>
      </c>
      <c r="V148">
        <v>0.6666666666666666</v>
      </c>
      <c r="W148">
        <f>V148-U148</f>
        <v>0.08333333333333326</v>
      </c>
      <c r="X148">
        <v>1</v>
      </c>
      <c r="Y148">
        <f>NETWORKDAYS(K148,M148)</f>
        <v>1</v>
      </c>
      <c r="Z148" t="str">
        <f>IF(Y148&lt;=2,"CUMPLE","NO CUMPLE")</f>
        <v>CUMPLE</v>
      </c>
      <c r="AC148" t="str">
        <f>TEXT(M148,"mmmm")</f>
        <v>febrero</v>
      </c>
      <c r="AD148" t="str">
        <f>TEXT(M148,"yyyy")</f>
        <v>yyyy</v>
      </c>
      <c r="AE148">
        <f>W148*60*24</f>
        <v>119.99999999999989</v>
      </c>
      <c r="AF148">
        <f>AE148/60</f>
        <v>1.999999999999998</v>
      </c>
      <c r="AG148">
        <f>AE148/60</f>
        <v>1.999999999999998</v>
      </c>
      <c r="AH148">
        <f>L148-K148</f>
        <v>0</v>
      </c>
      <c r="AI148">
        <f>AH148*24*60</f>
        <v>0</v>
      </c>
      <c r="AJ148">
        <f>75728*X148</f>
        <v>75728</v>
      </c>
    </row>
    <row r="149" xml:space="preserve">
      <c r="A149">
        <v>480651</v>
      </c>
      <c r="B149" t="str">
        <v>SOLICITUD</v>
      </c>
      <c r="C149" t="str">
        <v>CERRADO</v>
      </c>
      <c r="D149" t="str">
        <v>LINEAL DE CAJAS</v>
      </c>
      <c r="E149" t="str">
        <v>MICROSENS</v>
      </c>
      <c r="F149" t="str">
        <v>MICROSENS</v>
      </c>
      <c r="G149" t="str">
        <v>MICROSENS</v>
      </c>
      <c r="H149" t="str">
        <v>Buenas tardes. por favor me colaboran con la autorización de este ticket para que el técnico de isit visite la tienda para el levantamiento del inventario de los equipos microsens. Gracias.</v>
      </c>
      <c r="I149" t="str">
        <v>Buenas tardes. por favor me colaboran con la autorización de este ticket para que el técnico de isit visite la tienda para el levantamiento del inventario de los equipos microsens. Gracias.</v>
      </c>
      <c r="J149" t="str">
        <v>Se llega a sitio y se procede con validaciones de ingreso. Nos reportamos con Soporte Especializado quien nos indica la actividad a realizar. Procedemos a tomar evidencias en cada uno de los puestos de pago. Realizamos cruce de las mismas con la información que nos proporcionan. Terminamos llenando formato adjunto de la llamada del inventario correspondiente y lo adjuntamos a la misma. Se finaliza actividad y se procede con el respectivo cierre del ticket.</v>
      </c>
      <c r="K149">
        <v>45344</v>
      </c>
      <c r="L149">
        <v>45344</v>
      </c>
      <c r="M149">
        <v>45345</v>
      </c>
      <c r="N149" t="str">
        <f>TEXT(M149, "DDDD")</f>
        <v>viernes</v>
      </c>
      <c r="O149" t="str" xml:space="preserve">
        <v xml:space="preserve">M179 METRO PITALITO_x000d_
_x000d_
</v>
      </c>
      <c r="P149" t="str">
        <v>PITALITO</v>
      </c>
      <c r="Q149" t="str">
        <f>IF(ISBLANK(P149),"0",(VLOOKUP(P149,REGION,2,FALSE)))</f>
        <v>OCCIDENTE</v>
      </c>
      <c r="R149" t="str">
        <v>EMERSON PALACIOS MARTINEZ</v>
      </c>
      <c r="S149">
        <f>IF(ISBLANK(R149),"0", VLOOKUP(R149,PERSONAL,2,FALSE))</f>
        <v>13723524</v>
      </c>
      <c r="T149" t="str">
        <v>ALIADO</v>
      </c>
      <c r="U149">
        <v>0.5736111111111111</v>
      </c>
      <c r="V149">
        <v>0.6152777777777778</v>
      </c>
      <c r="W149">
        <f>V149-U149</f>
        <v>0.04166666666666674</v>
      </c>
      <c r="X149">
        <v>1</v>
      </c>
      <c r="Y149">
        <f>NETWORKDAYS(K149,M149)</f>
        <v>2</v>
      </c>
      <c r="Z149" t="str">
        <f>IF(Y149&lt;=2,"CUMPLE","NO CUMPLE")</f>
        <v>CUMPLE</v>
      </c>
      <c r="AC149" t="str">
        <f>TEXT(M149,"mmmm")</f>
        <v>febrero</v>
      </c>
      <c r="AD149" t="str">
        <f>TEXT(M149,"yyyy")</f>
        <v>yyyy</v>
      </c>
      <c r="AE149">
        <f>W149*60*24</f>
        <v>60.00000000000011</v>
      </c>
      <c r="AF149">
        <f>AE149/60</f>
        <v>1.0000000000000018</v>
      </c>
      <c r="AG149">
        <f>AE149/60</f>
        <v>1.0000000000000018</v>
      </c>
      <c r="AH149">
        <f>L149-K149</f>
        <v>0</v>
      </c>
      <c r="AI149">
        <f>AH149*24*60</f>
        <v>0</v>
      </c>
      <c r="AJ149">
        <f>75728*X149</f>
        <v>75728</v>
      </c>
    </row>
    <row r="150" xml:space="preserve">
      <c r="A150">
        <v>481152</v>
      </c>
      <c r="B150" t="str">
        <v>SOLICITUD</v>
      </c>
      <c r="C150" t="str">
        <v>CERRADO</v>
      </c>
      <c r="D150" t="str">
        <v>PISO DE VENTA</v>
      </c>
      <c r="E150" t="str">
        <v>PDA</v>
      </c>
      <c r="F150" t="str">
        <v>PDA</v>
      </c>
      <c r="G150" t="str">
        <v>HONEYWELL</v>
      </c>
      <c r="H150" t="str" xml:space="preserve">
        <v xml:space="preserve">Buen dia me colabora con la verificación de la aplicación mi tienda para la pdt asignada al área de no alimentar en el momento no esta ingresando serial pdt :20073BO429 IMEI:990011941289406 gracias_x000d_
AREA EN DONDE SE UBICA EL EQUIPO_x000d_
_x000d_
no alimentar</v>
      </c>
      <c r="I150" t="str" xml:space="preserve">
        <v xml:space="preserve">Buen dia me colabora con la verificación de la aplicación mi tienda para la pdt asignada al área de no alimentar en el momento no esta ingresando serial pdt :20073BO429 IMEI:990011941289406 gracias_x000d_
AREA EN DONDE SE UBICA EL EQUIPO_x000d_
_x000d_
no alimentar</v>
      </c>
      <c r="J150" t="str">
        <v>Se llega a sitio y se procede con validaciones de ingreso. Se establece contacto con la usuaria y el equipo.  La PDA presenta falla en el aplicativo mi tienda. Se procede con la desinstalación del mismo y se procede nuevamente con la descarga de aplicación y sigue presentando la misma falla. Se realiza verificación del firmware. Se procede con el reset de fábrica de la pda. Se aplica actualización del firmware. Se procede con la parametrización de la misma según manual corporativo. Se procede a enlazar la wlan correspondiente. Se procede a realizar configuración y actualización de mi tienda. Se procede con la parametrización del sistema comercial genesix. Se asegura la pda y se establece como usuario predeterminado piso de venda sm. Se procede a realizar varios reset sencillo y se realizan pruebas correspondientes. Se finaliza la actividad realizando las respectivas pruebas y la usuaria expresando conformidad. Se procede con el cierre del ticket.</v>
      </c>
      <c r="K150">
        <v>45345</v>
      </c>
      <c r="L150">
        <v>45345</v>
      </c>
      <c r="M150">
        <v>45345</v>
      </c>
      <c r="N150" t="str">
        <f>TEXT(M150, "DDDD")</f>
        <v>viernes</v>
      </c>
      <c r="O150" t="str" xml:space="preserve">
        <v xml:space="preserve">M179 METRO PITALITO_x000d_
_x000d_
</v>
      </c>
      <c r="P150" t="str">
        <v>PITALITO</v>
      </c>
      <c r="Q150" t="str">
        <f>IF(ISBLANK(P150),"0",(VLOOKUP(P150,REGION,2,FALSE)))</f>
        <v>OCCIDENTE</v>
      </c>
      <c r="R150" t="str">
        <v>EMERSON PALACIOS MARTINEZ</v>
      </c>
      <c r="S150">
        <f>IF(ISBLANK(R150),"0", VLOOKUP(R150,PERSONAL,2,FALSE))</f>
        <v>13723524</v>
      </c>
      <c r="T150" t="str">
        <v>ALIADO</v>
      </c>
      <c r="U150">
        <v>0.5729166666666666</v>
      </c>
      <c r="V150">
        <v>0.65625</v>
      </c>
      <c r="W150">
        <f>V150-U150</f>
        <v>0.08333333333333337</v>
      </c>
      <c r="X150">
        <v>1</v>
      </c>
      <c r="Y150">
        <f>NETWORKDAYS(K150,M150)</f>
        <v>1</v>
      </c>
      <c r="Z150" t="str">
        <f>IF(Y150&lt;=2,"CUMPLE","NO CUMPLE")</f>
        <v>CUMPLE</v>
      </c>
      <c r="AC150" t="str">
        <f>TEXT(M150,"mmmm")</f>
        <v>febrero</v>
      </c>
      <c r="AD150" t="str">
        <f>TEXT(M150,"yyyy")</f>
        <v>yyyy</v>
      </c>
      <c r="AE150">
        <f>W150*60*24</f>
        <v>120.00000000000004</v>
      </c>
      <c r="AF150">
        <f>AE150/60</f>
        <v>2.000000000000001</v>
      </c>
      <c r="AG150">
        <f>AE150/60</f>
        <v>2.000000000000001</v>
      </c>
      <c r="AH150">
        <f>L150-K150</f>
        <v>0</v>
      </c>
      <c r="AI150">
        <f>AH150*24*60</f>
        <v>0</v>
      </c>
      <c r="AJ150">
        <f>75728*X150</f>
        <v>75728</v>
      </c>
    </row>
    <row r="151" xml:space="preserve">
      <c r="A151">
        <v>481171</v>
      </c>
      <c r="B151" t="str">
        <v>INCIDENTE</v>
      </c>
      <c r="C151" t="str">
        <v>CERRADO</v>
      </c>
      <c r="D151" t="str">
        <v>CARNES</v>
      </c>
      <c r="E151" t="str">
        <v>BALANZA</v>
      </c>
      <c r="F151" t="str">
        <v>COLGANTE</v>
      </c>
      <c r="G151" t="str">
        <v>METTLER</v>
      </c>
      <c r="H151" t="str" xml:space="preserve">
        <v xml:space="preserve">Buen dia me colabora con la revisión de la balanza de carnes direccion ip 1.7033.22.01 en le momento esta desconfigurada la impresión de las etiquetas gracias_x000d_
Sección de la tienda en donde se ubica la PDT o usuario_x000d_
_x000d_
carnes</v>
      </c>
      <c r="I151" t="str" xml:space="preserve">
        <v xml:space="preserve">Buen dia me colabora con la revisión de la balanza de carnes direccion ip 1.7033.22.01 en le momento esta desconfigurada la impresión de las etiquetas gracias_x000d_
Sección de la tienda en donde se ubica la PDT o usuario_x000d_
_x000d_
carnes</v>
      </c>
      <c r="J151" t="str">
        <v>Se llega a sitio y se procede con validaciones de ingreso. Se establece contacto con la usuaria y el equipo.  Se procede a obtener parámetros de red de la balanza. Se procede con reset fuerte de fábrica. Se le pide el favor a Soporte Especializado realice carga de parámetros y un cargue full a la misma. La balanza sigue presentando la misma novedad. Se procede con la respectiva calibración de tolerancia pos y la balanza sigue con la misma novedad. Se procede a realizar limpieza de sensores; limpieza en los rodillos de arrastre de papel y enla parte de corte de la misma. Se cambia papel; se procede a realizar pruebas y la balanza corrige el error. La usuaria expresa conformidad y se finaliza la actividad procediendo con el cierre del ticket.</v>
      </c>
      <c r="K151">
        <v>45345</v>
      </c>
      <c r="L151">
        <v>45345</v>
      </c>
      <c r="M151">
        <v>45345</v>
      </c>
      <c r="N151" t="str">
        <f>TEXT(M151, "DDDD")</f>
        <v>viernes</v>
      </c>
      <c r="O151" t="str" xml:space="preserve">
        <v xml:space="preserve">M179 METRO PITALITO_x000d_
_x000d_
</v>
      </c>
      <c r="P151" t="str">
        <v>PITALITO</v>
      </c>
      <c r="Q151" t="str">
        <f>IF(ISBLANK(P151),"0",(VLOOKUP(P151,REGION,2,FALSE)))</f>
        <v>OCCIDENTE</v>
      </c>
      <c r="R151" t="str">
        <v>EMERSON PALACIOS MARTINEZ</v>
      </c>
      <c r="S151">
        <f>IF(ISBLANK(R151),"0", VLOOKUP(R151,PERSONAL,2,FALSE))</f>
        <v>13723524</v>
      </c>
      <c r="T151" t="str">
        <v>ALIADO</v>
      </c>
      <c r="U151">
        <v>0.6159722222222223</v>
      </c>
      <c r="V151">
        <v>0.6993055555555555</v>
      </c>
      <c r="W151">
        <f>V151-U151</f>
        <v>0.08333333333333326</v>
      </c>
      <c r="X151">
        <v>1</v>
      </c>
      <c r="Y151">
        <f>NETWORKDAYS(K151,M151)</f>
        <v>1</v>
      </c>
      <c r="Z151" t="str">
        <f>IF(Y151&lt;=2,"CUMPLE","NO CUMPLE")</f>
        <v>CUMPLE</v>
      </c>
      <c r="AC151" t="str">
        <f>TEXT(M151,"mmmm")</f>
        <v>febrero</v>
      </c>
      <c r="AD151" t="str">
        <f>TEXT(M151,"yyyy")</f>
        <v>yyyy</v>
      </c>
      <c r="AE151">
        <f>W151*60*24</f>
        <v>119.99999999999989</v>
      </c>
      <c r="AF151">
        <f>AE151/60</f>
        <v>1.999999999999998</v>
      </c>
      <c r="AG151">
        <f>AE151/60</f>
        <v>1.999999999999998</v>
      </c>
      <c r="AH151">
        <f>L151-K151</f>
        <v>0</v>
      </c>
      <c r="AI151">
        <f>AH151*24*60</f>
        <v>0</v>
      </c>
      <c r="AJ151">
        <f>75728*X151</f>
        <v>75728</v>
      </c>
    </row>
    <row r="152" xml:space="preserve">
      <c r="A152">
        <v>481490</v>
      </c>
      <c r="B152" t="str">
        <v>INCIDENTE</v>
      </c>
      <c r="C152" t="str">
        <v>CERRADO</v>
      </c>
      <c r="D152" t="str">
        <v>CONTRALOR</v>
      </c>
      <c r="E152" t="str">
        <v>PDA</v>
      </c>
      <c r="F152" t="str">
        <v>PDA</v>
      </c>
      <c r="G152" t="str">
        <v>HONEYWELL</v>
      </c>
      <c r="H152" t="str" xml:space="preserve">
        <v xml:space="preserve">falla en conexión a internet de PDT asignada a control perdidas uso en antena; para escaneo de facturas; no tiene conexión desde las 19:00 horas_x000d_
Sección de la tienda en donde se ubica la PDT o usuario_x000d_
_x000d_
CONTROL PERDIDAS-ANTENA</v>
      </c>
      <c r="I152" t="str" xml:space="preserve">
        <v xml:space="preserve">falla en conexión a internet de PDT asignada a control perdidas uso en antena; para escaneo de facturas; no tiene conexión desde las 19:00 horas_x000d_
Sección de la tienda en donde se ubica la PDT o usuario_x000d_
_x000d_
CONTROL PERDIDAS-ANTENA</v>
      </c>
      <c r="J152" t="str">
        <v>Se llega a sitio y se procede con validaciones de ingreso. Se establece contacto con la usuaria y el equipo.  La PDA presenta bloqueo. Se procede a restaurar valores de fábrica Se procede según manual corporativo a activar parámetros de red y descarga de aplicaciones. Se procede a configurar red cencosud. Se procede a parametrizar la pda para uso de seguridad. Se realizan pruebas de rigor con varios reinicios. La usuaria establece conformidad. Se finaliza la tarea y se procede con el respectivo cierre del ticket.</v>
      </c>
      <c r="K152">
        <v>45345</v>
      </c>
      <c r="L152">
        <v>45345</v>
      </c>
      <c r="M152">
        <v>45345</v>
      </c>
      <c r="N152" t="str">
        <f>TEXT(M152, "DDDD")</f>
        <v>viernes</v>
      </c>
      <c r="O152" t="str" xml:space="preserve">
        <v xml:space="preserve">M179 METRO PITALITO_x000d_
_x000d_
</v>
      </c>
      <c r="P152" t="str">
        <v>PITALITO</v>
      </c>
      <c r="Q152" t="str">
        <f>IF(ISBLANK(P152),"0",(VLOOKUP(P152,REGION,2,FALSE)))</f>
        <v>OCCIDENTE</v>
      </c>
      <c r="R152" t="str">
        <v>EMERSON PALACIOS MARTINEZ</v>
      </c>
      <c r="S152">
        <f>IF(ISBLANK(R152),"0", VLOOKUP(R152,PERSONAL,2,FALSE))</f>
        <v>13723524</v>
      </c>
      <c r="T152" t="str">
        <v>ALIADO</v>
      </c>
      <c r="U152">
        <v>0.4479166666666667</v>
      </c>
      <c r="V152">
        <v>0.53125</v>
      </c>
      <c r="W152">
        <f>V152-U152</f>
        <v>0.08333333333333331</v>
      </c>
      <c r="X152">
        <v>1</v>
      </c>
      <c r="Y152">
        <f>NETWORKDAYS(K152,M152)</f>
        <v>1</v>
      </c>
      <c r="Z152" t="str">
        <f>IF(Y152&lt;=2,"CUMPLE","NO CUMPLE")</f>
        <v>CUMPLE</v>
      </c>
      <c r="AC152" t="str">
        <f>TEXT(M152,"mmmm")</f>
        <v>febrero</v>
      </c>
      <c r="AD152" t="str">
        <f>TEXT(M152,"yyyy")</f>
        <v>yyyy</v>
      </c>
      <c r="AE152">
        <f>W152*60*24</f>
        <v>119.99999999999997</v>
      </c>
      <c r="AF152">
        <f>AE152/60</f>
        <v>1.9999999999999996</v>
      </c>
      <c r="AG152">
        <f>AE152/60</f>
        <v>1.9999999999999996</v>
      </c>
      <c r="AH152">
        <f>L152-K152</f>
        <v>0</v>
      </c>
      <c r="AI152">
        <f>AH152*24*60</f>
        <v>0</v>
      </c>
      <c r="AJ152">
        <f>75728*X152</f>
        <v>75728</v>
      </c>
    </row>
    <row r="153" xml:space="preserve">
      <c r="A153">
        <v>448307</v>
      </c>
      <c r="B153" t="str">
        <v>SOLICITUD</v>
      </c>
      <c r="C153" t="str">
        <v>CERRADO</v>
      </c>
      <c r="D153" t="str">
        <v>TODA LA TIENDA</v>
      </c>
      <c r="E153" t="str">
        <v>SCANNER</v>
      </c>
      <c r="F153" t="str">
        <v>BALANZA</v>
      </c>
      <c r="G153" t="str">
        <v>DATALOGIC</v>
      </c>
      <c r="H153" t="str" xml:space="preserve">
        <v xml:space="preserve">Buenas Tardes; me colaboran con la revisión de la balanza de la pos 4 no esta funcionando correctamente y no esta pesando ._x000d_
numero de caja en donde se encuentra el scaner balanza_x000d_
_x000d_
4</v>
      </c>
      <c r="I153" t="str" xml:space="preserve">
        <v xml:space="preserve">Buenas Tardes; me colaboran con la revisión de la balanza de la pos 4 no esta funcionando correctamente y no esta pesando ._x000d_
numero de caja en donde se encuentra el scaner balanza_x000d_
_x000d_
4</v>
      </c>
      <c r="J153" t="str" xml:space="preserve">
        <v xml:space="preserve">Se llega a sitio; se realiza contacto telefónico con la ing. Giovanna López solicitando indicaciones para la atención del caso; me indica que la actividad a realizar es cambio de la SCANNER BALANZA de la POS4 de la tienda; seguido se indaga con la funcionaria sobre la nueva SCANNER BALANZA y se le solicita que por favor sea facilitada para la instalación; el área de seguridad realiza la entrega de la misma en una caja que se encuentra abierta y aparentemente tiene evidencia de humedad externamente la caja; se saca la nueva SCANNER BALANZA de la caja y no hay evidencia de humedad en el equipo; por lo que se procede a solicitar a la funcionaria que por favor cierren la caja 4 y permitan ingreso para realizar el retiro de la SCANNER BALANZA vieja; se retira la vieja y al intentar instalar la nueva me percato que el adaptador de corriente no es compatible ya que son de diferente marca; se le informa a la ing. Giovanna López que la nueva SCANNER BALANZA llego sin adaptador de corriente por lo que me indica que gestionara envió del adaptador de corriente correspondiente para que en una próxima oportunidad se realice la correcta instalación de la nueva SCANNER BALANZA; se deja empacada en la misma caja la SCANNER BALANZA y se le entrega al área de seguridad por petición de la funcionaria Coordinadora de Cajas._x000d_
_x000d_
La actividad finaliza sin instalar la nueva SCANNER BALANZA ya que no se cuenta con el adaptador de corriente correspondiente para su funcionamiento.</v>
      </c>
      <c r="K153">
        <v>45345</v>
      </c>
      <c r="L153">
        <v>45345</v>
      </c>
      <c r="M153">
        <v>45345</v>
      </c>
      <c r="N153" t="str">
        <f>TEXT(M153, "DDDD")</f>
        <v>viernes</v>
      </c>
      <c r="O153" t="str" xml:space="preserve">
        <v xml:space="preserve">J185 JUMBO YOPAL_x000d_
_x000d_
</v>
      </c>
      <c r="P153" t="str">
        <v>YOPAL</v>
      </c>
      <c r="Q153" t="str">
        <f>IF(ISBLANK(P153),"0",(VLOOKUP(P153,REGION,2,FALSE)))</f>
        <v>ORIENTE</v>
      </c>
      <c r="R153" t="str">
        <v>WILMAR YESID PARADA</v>
      </c>
      <c r="S153" t="e">
        <f>IF(ISBLANK(R153),"0", VLOOKUP(R153,PERSONAL,2,FALSE))</f>
        <v>#N/A</v>
      </c>
      <c r="T153" t="str">
        <v>DIRECTO</v>
      </c>
      <c r="U153">
        <v>0.3333333333333333</v>
      </c>
      <c r="V153">
        <v>0.3958333333333333</v>
      </c>
      <c r="W153">
        <f>V153-U153</f>
        <v>0.0625</v>
      </c>
      <c r="X153">
        <v>1</v>
      </c>
      <c r="Y153">
        <f>NETWORKDAYS(K153,M153)</f>
        <v>1</v>
      </c>
      <c r="Z153" t="str">
        <f>IF(Y153&lt;=2,"CUMPLE","NO CUMPLE")</f>
        <v>CUMPLE</v>
      </c>
      <c r="AC153" t="str">
        <f>TEXT(M153,"mmmm")</f>
        <v>febrero</v>
      </c>
      <c r="AD153" t="str">
        <f>TEXT(M153,"yyyy")</f>
        <v>yyyy</v>
      </c>
      <c r="AE153">
        <f>W153*60*24</f>
        <v>90</v>
      </c>
      <c r="AF153">
        <f>AE153/60</f>
        <v>1.5</v>
      </c>
      <c r="AG153">
        <f>AE153/60</f>
        <v>1.5</v>
      </c>
      <c r="AH153">
        <f>L153-K153</f>
        <v>0</v>
      </c>
      <c r="AI153">
        <f>AH153*24*60</f>
        <v>0</v>
      </c>
      <c r="AJ153">
        <f>75728*X153</f>
        <v>75728</v>
      </c>
    </row>
    <row r="154" xml:space="preserve">
      <c r="A154">
        <v>397665</v>
      </c>
      <c r="B154" t="str">
        <v>INCIDENTE</v>
      </c>
      <c r="C154" t="str">
        <v>CERRADO</v>
      </c>
      <c r="D154" t="str">
        <v>TODA LA TIENDA</v>
      </c>
      <c r="E154" t="str">
        <v>PDA</v>
      </c>
      <c r="F154" t="str">
        <v>PDA</v>
      </c>
      <c r="G154" t="str">
        <v>HONEYWELL</v>
      </c>
      <c r="H154"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I154"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J154" t="str" xml:space="preserve">
        <v xml:space="preserve">Se llega a sitio; se indaga con el funcionario del problema técnico que están presentando las PDA; funcionario indica que los dispositivos mientras que los están manipulando haciendo recibido de mercancías o incluso cuando no se esta haciendo ninguna actividad con las PDA presenta movimientos automáticos en la pantalla; es decir; está presentando “toques fantasmas” de la pantalla lo que hace generar errores en los procesos de recibido de mercancías entre otras funciones propias de los funcionarios en el área de recibo._x000d_
_x000d_
Se procede a realizar una inspección visual del hardware y el software de las dos PDA; observando lo siguiente:_x000d_
_x000d_
•	No se evidencia ningún golpe o presión excesiva en el display en ninguna de los dos equipos._x000d_
•	La PDA de SN: 21178B05FC no tiene instalada la película de protección de pantalla._x000d_
•	La PDA de SN: 21177B7574 si tiene instalada la película de protección de pantalla._x000d_
•	Ambas PDA tienen instalada la versión de firmware 215.01.00.0023_x000d_
•	En ambas PDA se dificulta bástate digitar la contraseña de usuario ya que el táctil no recibe bien la orden cuando se toca la pantalla; se procede a reiniciar ambas PDA; solucionando por lo menos provisionalmente._x000d_
_x000d_
Inicialmente se procede a retirar el “estuche” de una de las PDA; se ingresa al aplicativo MOCHA en una de las PDA y la otra se deja en la pantalla donde muestra todos los iconos de las herramientas instaladas; luego se procede a dejarlas quietas sobre el escritorio y por 30 minutos no se evidencio movimientos o “toques fantasmas”; alrededor del minuto 45 la PDA de SN: 21178B05FC se activa sola; se le informa de esto vía telefónica a la ing. Giovanna López quien me indica que proceda a formatear; actualizar el firmware e instalar todos los aplicativos necesarios para su normal funcionamiento._x000d_
_x000d_
Se inicia con la PDA de SN: 21178B05FC a la cual se actualiza el firmware a la versión 212.01.00.0032; formatea completamente y se reinstalan los aplicativos necesarios para su normal funcionamiento de acuerdo con el perfil del funcionario; esta actividad se realiza de acuerdo con el paso a paso del manual Provisioning Eda51 V2.3 compartido por la ing. Giovanna López._x000d_
_x000d_
Se le realiza entrega de la PDA al funcionario para realizar pruebas; se acuerda vía telefónica con la ing. Giovanna López que se va a dejar por el día de hoy solo esta PDA formateada; actualizado el firmware y reconfigurada; la idea es que los funcionarios realicen pruebas por un par de días y de esta manera asegurar su buen funcionamiento y la solución de los “toques fantasmas” en esta PDA; verificado el buen funcionamiento de esta PDA se procedería a realizar las mismas actividades a la segunda PDA. 23/02/2024 -Wilmar Yesid Parada"_x000d_
</v>
      </c>
      <c r="K154">
        <v>45345</v>
      </c>
      <c r="L154">
        <v>45345</v>
      </c>
      <c r="M154">
        <v>45345</v>
      </c>
      <c r="N154" t="str">
        <f>TEXT(M154, "DDDD")</f>
        <v>viernes</v>
      </c>
      <c r="O154" t="str" xml:space="preserve">
        <v xml:space="preserve">J185 JUMBO YOPAL_x000d_
_x000d_
</v>
      </c>
      <c r="P154" t="str">
        <v>YOPAL</v>
      </c>
      <c r="Q154" t="str">
        <f>IF(ISBLANK(P154),"0",(VLOOKUP(P154,REGION,2,FALSE)))</f>
        <v>ORIENTE</v>
      </c>
      <c r="R154" t="str">
        <v>WILMAR YESID PARADA</v>
      </c>
      <c r="S154" t="e">
        <f>IF(ISBLANK(R154),"0", VLOOKUP(R154,PERSONAL,2,FALSE))</f>
        <v>#N/A</v>
      </c>
      <c r="T154" t="str">
        <v>DIRECTO</v>
      </c>
      <c r="U154">
        <v>0.3958333333333333</v>
      </c>
      <c r="V154">
        <v>0.5625</v>
      </c>
      <c r="W154">
        <f>V154-U154</f>
        <v>0.16666666666666669</v>
      </c>
      <c r="X154">
        <v>2</v>
      </c>
      <c r="Y154">
        <f>NETWORKDAYS(K154,M154)</f>
        <v>1</v>
      </c>
      <c r="Z154" t="str">
        <f>IF(Y154&lt;=2,"CUMPLE","NO CUMPLE")</f>
        <v>CUMPLE</v>
      </c>
      <c r="AA154" t="str">
        <v>Acordado con cliente</v>
      </c>
      <c r="AC154" t="str">
        <f>TEXT(M154,"mmmm")</f>
        <v>febrero</v>
      </c>
      <c r="AD154" t="str">
        <f>TEXT(M154,"yyyy")</f>
        <v>yyyy</v>
      </c>
      <c r="AE154">
        <f>W154*60*24</f>
        <v>240.00000000000006</v>
      </c>
      <c r="AF154">
        <f>AE154/60</f>
        <v>4.000000000000001</v>
      </c>
      <c r="AG154">
        <f>AE154/60</f>
        <v>4.000000000000001</v>
      </c>
      <c r="AH154">
        <f>L154-K154</f>
        <v>0</v>
      </c>
      <c r="AI154">
        <f>AH154*24*60</f>
        <v>0</v>
      </c>
      <c r="AJ154">
        <f>75728*X154</f>
        <v>151456</v>
      </c>
    </row>
    <row r="155" xml:space="preserve">
      <c r="A155">
        <v>464717</v>
      </c>
      <c r="B155" t="str">
        <v>SOLICITUD</v>
      </c>
      <c r="C155" t="str">
        <v>CERRADO</v>
      </c>
      <c r="D155" t="str">
        <v>LINEAL DE CAJAS</v>
      </c>
      <c r="E155" t="str">
        <v>INVENTARIO</v>
      </c>
      <c r="F155" t="str">
        <v>INVENTARIO</v>
      </c>
      <c r="G155" t="str">
        <v>INVENTARIO</v>
      </c>
      <c r="H155" t="str">
        <v>Buen día; se requiere regularizar inventario del Lineal de cajas y Pos periféricas de la tienda Metro Mosquera y plataforma Itam con Asignación; Sub estado y ubicación de cada una</v>
      </c>
      <c r="I155" t="str">
        <v>Buen día; se requiere regularizar inventario del Lineal de cajas y Pos periféricas de la tienda Metro Mosquera y plataforma Itam con Asignación; Sub estado y ubicación de cada una</v>
      </c>
      <c r="J155" t="str">
        <v>Se realizó el inventario correspondiente a los equipos del lineal de cajas y en ATC. Se envía archivo adjunto.</v>
      </c>
      <c r="K155">
        <v>45345</v>
      </c>
      <c r="L155">
        <v>45345</v>
      </c>
      <c r="M155">
        <v>45345</v>
      </c>
      <c r="N155" t="str">
        <f>TEXT(M155, "DDDD")</f>
        <v>viernes</v>
      </c>
      <c r="O155" t="str" xml:space="preserve">
        <v xml:space="preserve">M073 METRO MOSQUERA_x000d_
_x000d_
</v>
      </c>
      <c r="P155" t="str">
        <v>MOSQUERA</v>
      </c>
      <c r="Q155" t="str">
        <f>IF(ISBLANK(P155),"0",(VLOOKUP(P155,REGION,2,FALSE)))</f>
        <v>BOGOTA</v>
      </c>
      <c r="R155" t="str">
        <v>ALEXANDER CASTILLO SOTELO</v>
      </c>
      <c r="S155">
        <f>IF(ISBLANK(R155),"0", VLOOKUP(R155,PERSONAL,2,FALSE))</f>
        <v>80216449</v>
      </c>
      <c r="T155" t="str">
        <v>ALIADO</v>
      </c>
      <c r="U155">
        <v>0.4791666666666667</v>
      </c>
      <c r="V155">
        <v>0.5208333333333334</v>
      </c>
      <c r="W155">
        <f>V155-U155</f>
        <v>0.041666666666666685</v>
      </c>
      <c r="X155">
        <v>1</v>
      </c>
      <c r="Y155">
        <f>NETWORKDAYS(K155,M155)</f>
        <v>1</v>
      </c>
      <c r="Z155" t="str">
        <f>IF(Y155&lt;=2,"CUMPLE","NO CUMPLE")</f>
        <v>CUMPLE</v>
      </c>
      <c r="AC155" t="str">
        <f>TEXT(M155,"mmmm")</f>
        <v>febrero</v>
      </c>
      <c r="AD155" t="str">
        <f>TEXT(M155,"yyyy")</f>
        <v>yyyy</v>
      </c>
      <c r="AE155">
        <f>W155*60*24</f>
        <v>60.00000000000002</v>
      </c>
      <c r="AF155">
        <f>AE155/60</f>
        <v>1.0000000000000004</v>
      </c>
      <c r="AG155">
        <f>AE155/60</f>
        <v>1.0000000000000004</v>
      </c>
      <c r="AH155">
        <f>L155-K155</f>
        <v>0</v>
      </c>
      <c r="AI155">
        <f>AH155*24*60</f>
        <v>0</v>
      </c>
      <c r="AJ155">
        <f>75728*X155</f>
        <v>75728</v>
      </c>
    </row>
    <row r="156" xml:space="preserve">
      <c r="A156">
        <v>464650</v>
      </c>
      <c r="B156" t="str">
        <v>INCIDENTE</v>
      </c>
      <c r="C156" t="str">
        <v>CERRADO</v>
      </c>
      <c r="D156" t="str">
        <v>LINEAL DE CAJAS</v>
      </c>
      <c r="E156" t="str">
        <v>INVENTARIO</v>
      </c>
      <c r="F156" t="str">
        <v>INVENTARIO</v>
      </c>
      <c r="G156" t="str">
        <v>INVENTARIO</v>
      </c>
      <c r="H156" t="str">
        <v>Buen día; se requiere regularizar inventario del Lineal de cajas y Pos periféricas de la tienda Metro Zipaquirá y plataforma Itam con Asignación; Sub estado y ubicación de cada una</v>
      </c>
      <c r="I156" t="str">
        <v>Buen día; se requiere regularizar inventario del Lineal de cajas y Pos periféricas de la tienda Metro Zipaquirá y plataforma Itam con Asignación; Sub estado y ubicación de cada una</v>
      </c>
      <c r="J156" t="str">
        <v>Se realizó el inventario correspondiente a los equipos del lineal de cajas y en ATC. Se envía archivo adjunto.</v>
      </c>
      <c r="K156">
        <v>45345</v>
      </c>
      <c r="L156">
        <v>45345</v>
      </c>
      <c r="M156">
        <v>45345</v>
      </c>
      <c r="N156" t="str">
        <f>TEXT(M156, "DDDD")</f>
        <v>viernes</v>
      </c>
      <c r="O156" t="str" xml:space="preserve">
        <v xml:space="preserve">M077 METRO ZIPAQUIRA_x000d_
_x000d_
</v>
      </c>
      <c r="P156" t="str">
        <v>ZIPAQUIRA</v>
      </c>
      <c r="Q156" t="str">
        <f>IF(ISBLANK(P156),"0",(VLOOKUP(P156,REGION,2,FALSE)))</f>
        <v>BOGOTA</v>
      </c>
      <c r="R156" t="str">
        <v>ALEXANDER CASTILLO SOTELO</v>
      </c>
      <c r="S156">
        <f>IF(ISBLANK(R156),"0", VLOOKUP(R156,PERSONAL,2,FALSE))</f>
        <v>80216449</v>
      </c>
      <c r="T156" t="str">
        <v>ALIADO</v>
      </c>
      <c r="U156">
        <v>0.4791666666666667</v>
      </c>
      <c r="V156">
        <v>0.5208333333333334</v>
      </c>
      <c r="W156">
        <f>V156-U156</f>
        <v>0.041666666666666685</v>
      </c>
      <c r="X156">
        <v>1</v>
      </c>
      <c r="Y156">
        <f>NETWORKDAYS(K156,M156)</f>
        <v>1</v>
      </c>
      <c r="Z156" t="str">
        <f>IF(Y156&lt;=2,"CUMPLE","NO CUMPLE")</f>
        <v>CUMPLE</v>
      </c>
      <c r="AC156" t="str">
        <f>TEXT(M156,"mmmm")</f>
        <v>febrero</v>
      </c>
      <c r="AD156" t="str">
        <f>TEXT(M156,"yyyy")</f>
        <v>yyyy</v>
      </c>
      <c r="AE156">
        <f>W156*60*24</f>
        <v>60.00000000000002</v>
      </c>
      <c r="AF156">
        <f>AE156/60</f>
        <v>1.0000000000000004</v>
      </c>
      <c r="AG156">
        <f>AE156/60</f>
        <v>1.0000000000000004</v>
      </c>
      <c r="AH156">
        <f>L156-K156</f>
        <v>0</v>
      </c>
      <c r="AI156">
        <f>AH156*24*60</f>
        <v>0</v>
      </c>
      <c r="AJ156">
        <f>75728*X156</f>
        <v>75728</v>
      </c>
    </row>
    <row r="157" xml:space="preserve">
      <c r="A157">
        <v>482656</v>
      </c>
      <c r="B157" t="str">
        <v>INCIDENTE</v>
      </c>
      <c r="C157" t="str">
        <v>CERRADO</v>
      </c>
      <c r="D157" t="str">
        <v>OFICINA COMERCIAL</v>
      </c>
      <c r="E157" t="str">
        <v>PC</v>
      </c>
      <c r="F157" t="str">
        <v>PC</v>
      </c>
      <c r="G157" t="str">
        <v>LENOVO</v>
      </c>
      <c r="H157" t="str">
        <v>buen dia; hace poco solicite que me ayudaran con este equipo porque esta muy lento y a hoy sigue igual de lento es muy complicado trabajar en este equipo porque siempre sale no responde para Google; Excel; Word; el correo no abre los archivos; lento lento lento esta.</v>
      </c>
      <c r="I157" t="str">
        <v>buen dia; hace poco solicite que me ayudaran con este equipo porque esta muy lento y a hoy sigue igual de lento es muy complicado trabajar en este equipo porque siempre sale no responde para Google; Excel; Word; el correo no abre los archivos; lento lento lento esta.</v>
      </c>
      <c r="J157" t="str">
        <v>Desde memoria usb se ejecuta script de instalación; se realiza instalación de office; se verifica activación del producto; se hacen pruebas con el usuario y el equipo queda operativo</v>
      </c>
      <c r="K157">
        <v>45345</v>
      </c>
      <c r="L157">
        <v>45345</v>
      </c>
      <c r="M157">
        <v>45345</v>
      </c>
      <c r="N157" t="str">
        <f>TEXT(M157, "DDDD")</f>
        <v>viernes</v>
      </c>
      <c r="O157" t="str" xml:space="preserve">
        <v xml:space="preserve">J027 JUMBO RIONEGRO_x000d_
_x000d_
</v>
      </c>
      <c r="P157" t="str">
        <v>RIONEGRO</v>
      </c>
      <c r="Q157" t="str">
        <f>IF(ISBLANK(P157),"0",(VLOOKUP(P157,REGION,2,FALSE)))</f>
        <v>CENTRO</v>
      </c>
      <c r="R157" t="str">
        <v xml:space="preserve">FABIAN VARGAS LASTRA </v>
      </c>
      <c r="S157" t="e">
        <f>IF(ISBLANK(R157),"0", VLOOKUP(R157,PERSONAL,2,FALSE))</f>
        <v>#N/A</v>
      </c>
      <c r="T157" t="str">
        <v>ALIADO</v>
      </c>
      <c r="U157">
        <v>0.3645833333333333</v>
      </c>
      <c r="V157">
        <v>0.4270833333333333</v>
      </c>
      <c r="W157">
        <f>V157-U157</f>
        <v>0.0625</v>
      </c>
      <c r="X157" t="str">
        <v>1;25</v>
      </c>
      <c r="Y157">
        <f>NETWORKDAYS(K157,M157)</f>
        <v>1</v>
      </c>
      <c r="Z157" t="str">
        <f>IF(Y157&lt;=2,"CUMPLE","NO CUMPLE")</f>
        <v>CUMPLE</v>
      </c>
      <c r="AA157" t="str">
        <v>Falta de técnico en la zona.</v>
      </c>
      <c r="AC157" t="str">
        <f>TEXT(M157,"mmmm")</f>
        <v>febrero</v>
      </c>
      <c r="AD157" t="str">
        <f>TEXT(M157,"yyyy")</f>
        <v>yyyy</v>
      </c>
      <c r="AE157">
        <f>W157*60*24</f>
        <v>90</v>
      </c>
      <c r="AF157">
        <f>AE157/60</f>
        <v>1.5</v>
      </c>
      <c r="AG157">
        <f>AE157/60</f>
        <v>1.5</v>
      </c>
      <c r="AH157">
        <f>L157-K157</f>
        <v>0</v>
      </c>
      <c r="AI157">
        <f>AH157*24*60</f>
        <v>0</v>
      </c>
      <c r="AJ157" t="e">
        <f>75728*X157</f>
        <v>#VALUE!</v>
      </c>
    </row>
    <row r="158" xml:space="preserve">
      <c r="A158">
        <v>475421</v>
      </c>
      <c r="B158" t="str">
        <v>INCIDENTE</v>
      </c>
      <c r="C158" t="str">
        <v>CERRADO</v>
      </c>
      <c r="D158" t="str">
        <v>LINEAL DE CAJAS</v>
      </c>
      <c r="E158" t="str">
        <v xml:space="preserve">BALANZA </v>
      </c>
      <c r="F158" t="str">
        <v>SCANNER</v>
      </c>
      <c r="G158" t="str">
        <v>DATALOGIC</v>
      </c>
      <c r="H158" t="str" xml:space="preserve">
        <v xml:space="preserve">Buenas tardes me colaboran por favor con un adaptador de corriente para la pos 7; el scaner de esta se encuentra apagado y por tal motivo la caja esta fuera de uso ; agradezco su colaboración quedo atenta ._x000d_
Número de inventario_x000d_
_x000d_
F16M03063</v>
      </c>
      <c r="I158" t="str" xml:space="preserve">
        <v xml:space="preserve">Buenas tardes me colaboran por favor con un adaptador de corriente para la pos 7; el scaner de esta se encuentra apagado y por tal motivo la caja esta fuera de uso ; agradezco su colaboración quedo atenta ._x000d_
Número de inventario_x000d_
_x000d_
F16M03063</v>
      </c>
      <c r="J158" t="str">
        <v>Se realizó la instalación de la fuente de poder de la balanza; se hacen las pruebas de funcionamiento salen correctas.Se deja operativa a caja.</v>
      </c>
      <c r="K158">
        <v>45348</v>
      </c>
      <c r="L158">
        <v>45348</v>
      </c>
      <c r="M158">
        <v>45348</v>
      </c>
      <c r="N158" t="str">
        <f>TEXT(M158, "DDDD")</f>
        <v>lunes</v>
      </c>
      <c r="O158" t="str" xml:space="preserve">
        <v xml:space="preserve">M073 METRO MOSQUERA_x000d_
_x000d_
</v>
      </c>
      <c r="P158" t="str">
        <v>MOSQUERA</v>
      </c>
      <c r="Q158" t="str">
        <f>IF(ISBLANK(P158),"0",(VLOOKUP(P158,REGION,2,FALSE)))</f>
        <v>BOGOTA</v>
      </c>
      <c r="R158" t="str">
        <v>ALEXANDER CASTILLO SOTELO</v>
      </c>
      <c r="S158">
        <f>IF(ISBLANK(R158),"0", VLOOKUP(R158,PERSONAL,2,FALSE))</f>
        <v>80216449</v>
      </c>
      <c r="T158" t="str">
        <v>ALIADO</v>
      </c>
      <c r="U158">
        <v>0.5243055555555556</v>
      </c>
      <c r="V158">
        <v>0.5416666666666666</v>
      </c>
      <c r="W158">
        <f>V158-U158</f>
        <v>0.01736111111111105</v>
      </c>
      <c r="X158">
        <v>1</v>
      </c>
      <c r="Y158">
        <f>NETWORKDAYS(K158,M158)</f>
        <v>1</v>
      </c>
      <c r="Z158" t="str">
        <f>IF(Y158&lt;=2,"CUMPLE","NO CUMPLE")</f>
        <v>CUMPLE</v>
      </c>
      <c r="AC158" t="str">
        <f>TEXT(M158,"mmmm")</f>
        <v>febrero</v>
      </c>
      <c r="AD158" t="str">
        <f>TEXT(M158,"yyyy")</f>
        <v>yyyy</v>
      </c>
      <c r="AE158">
        <f>W158*60*24</f>
        <v>24.99999999999991</v>
      </c>
      <c r="AF158">
        <f>AE158/60</f>
        <v>0.4166666666666652</v>
      </c>
      <c r="AG158">
        <f>AE158/60</f>
        <v>0.4166666666666652</v>
      </c>
      <c r="AH158">
        <f>L158-K158</f>
        <v>0</v>
      </c>
      <c r="AI158">
        <f>AH158*24*60</f>
        <v>0</v>
      </c>
      <c r="AJ158">
        <f>75728*X158</f>
        <v>75728</v>
      </c>
    </row>
    <row r="159" xml:space="preserve">
      <c r="A159">
        <v>480265</v>
      </c>
      <c r="B159" t="str">
        <v>SOLICITUD</v>
      </c>
      <c r="C159" t="str">
        <v>CERRADO</v>
      </c>
      <c r="D159" t="str">
        <v>LINEAL DE CAJAS</v>
      </c>
      <c r="E159" t="str">
        <v>SELF CHECKOUT</v>
      </c>
      <c r="F159" t="str">
        <v>SELF CHECKOUT</v>
      </c>
      <c r="G159" t="str">
        <v>SELF CHECKOUT</v>
      </c>
      <c r="H159" t="str">
        <v>Buenas tardes me colaboran por favor con la pos numero 11 de SCO ya que esta fuera de linea y se a reiniciado varias veces y se valido con soporte pero sigue igual. muchas gracias.</v>
      </c>
      <c r="I159" t="str">
        <v>Buenas tardes me colaboran por favor con la pos numero 11 de SCO ya que esta fuera de linea y se a reiniciado varias veces y se valido con soporte pero sigue igual. muchas gracias.</v>
      </c>
      <c r="J159" t="str">
        <v xml:space="preserve">Con el apoyo de Stharlyn de Cencosud; Deisy Aricapa de redes; John Olaya de Cencosud e Iván Pulido de NCR; se realizaron las diferentes verificaciones para descartar problemas de: sistema operativo; de controladores de tarjeta de red; de configuración ip; de cable y de conectividad en el punto de datos. Al parecer el cable de red estaba conectado en el puerto incorrecto. Se logró conectividad física y lógica de la pos; pero no se logró ver en línea por el aplicativo que gestiona los pos. Iván Pulido autorizó mi retiro dado que ya el problema local estaba solucionado y que se encargaría de las configuraciones correspodientes para dejar la pos operativa. </v>
      </c>
      <c r="K159">
        <v>45348</v>
      </c>
      <c r="L159">
        <v>45348</v>
      </c>
      <c r="M159">
        <v>45348</v>
      </c>
      <c r="N159" t="str">
        <f>TEXT(M159, "DDDD")</f>
        <v>lunes</v>
      </c>
      <c r="O159" t="str" xml:space="preserve">
        <v xml:space="preserve">J027 JUMBO RIONEGRO_x000d_
_x000d_
</v>
      </c>
      <c r="P159" t="str">
        <v>RIONEGRO</v>
      </c>
      <c r="Q159" t="str">
        <f>IF(ISBLANK(P159),"0",(VLOOKUP(P159,REGION,2,FALSE)))</f>
        <v>CENTRO</v>
      </c>
      <c r="R159" t="str">
        <v xml:space="preserve">FABIAN VARGAS LASTRA </v>
      </c>
      <c r="S159" t="e">
        <f>IF(ISBLANK(R159),"0", VLOOKUP(R159,PERSONAL,2,FALSE))</f>
        <v>#N/A</v>
      </c>
      <c r="T159" t="str">
        <v>ALIADO</v>
      </c>
      <c r="U159">
        <v>0.3541666666666667</v>
      </c>
      <c r="V159">
        <v>0.6354166666666666</v>
      </c>
      <c r="W159">
        <f>V159-U159</f>
        <v>0.28124999999999994</v>
      </c>
      <c r="X159" t="str">
        <v>2;5</v>
      </c>
      <c r="Y159">
        <f>NETWORKDAYS(K159,M159)</f>
        <v>1</v>
      </c>
      <c r="Z159" t="str">
        <f>IF(Y159&lt;=2,"CUMPLE","NO CUMPLE")</f>
        <v>CUMPLE</v>
      </c>
      <c r="AC159" t="str">
        <f>TEXT(M159,"mmmm")</f>
        <v>febrero</v>
      </c>
      <c r="AD159" t="str">
        <f>TEXT(M159,"yyyy")</f>
        <v>yyyy</v>
      </c>
      <c r="AE159">
        <f>W159*60*24</f>
        <v>404.9999999999999</v>
      </c>
      <c r="AF159">
        <f>AE159/60</f>
        <v>6.749999999999998</v>
      </c>
      <c r="AG159">
        <f>AE159/60</f>
        <v>6.749999999999998</v>
      </c>
      <c r="AH159">
        <f>L159-K159</f>
        <v>0</v>
      </c>
      <c r="AI159">
        <f>AH159*24*60</f>
        <v>0</v>
      </c>
      <c r="AJ159" t="e">
        <f>75728*X159</f>
        <v>#VALUE!</v>
      </c>
    </row>
    <row r="160" xml:space="preserve">
      <c r="A160">
        <v>472109</v>
      </c>
      <c r="B160" t="str">
        <v>INCIDENTE</v>
      </c>
      <c r="C160" t="str">
        <v>CERRADO</v>
      </c>
      <c r="D160" t="str">
        <v>PLATOS PREPARADOS</v>
      </c>
      <c r="E160" t="str">
        <v>BALANZA</v>
      </c>
      <c r="F160" t="str">
        <v>COLGANTE</v>
      </c>
      <c r="G160" t="str">
        <v>METTLER</v>
      </c>
      <c r="H160" t="str" xml:space="preserve">
        <v xml:space="preserve">Buen Día Necesito Soporte Con la Calibración De La Balanza colgante usada en La Sección Platos Preparados de tienda 013 Valle de Lili; pues esta presentado variación con los Pesajes. Agradezco De Su Colaboración Para Resolver Este Caso._x000d_
Indica la ubicacion de tu balanza en la tienda_x000d_
_x000d_
Perecederos/Platos Preparados</v>
      </c>
      <c r="I160" t="str" xml:space="preserve">
        <v xml:space="preserve">Buen Día Necesito Soporte Con la Calibración De La Balanza colgante usada en La Sección Platos Preparados de tienda 013 Valle de Lili; pues esta presentado variación con los Pesajes. Agradezco De Su Colaboración Para Resolver Este Caso._x000d_
Indica la ubicacion de tu balanza en la tienda_x000d_
_x000d_
Perecederos/Platos Preparados</v>
      </c>
      <c r="J160" t="str">
        <v>Se realiza calibración y se hacen pruebas de peso con elementos de la zona de Platos Preparadas; se realiza una comparación de pesos de los elementos arrojados por la balanza colgante con los arrojados por otra balanza de la zona que se encuentra calibrada de forma correcta y que es de la misma línea bPlus; se comprueba mediante estas pruebas que las variaciones de peso fueron corregidas. Se realizan distintas pruebas de peso y la balanza muestra resultado correcto al censar su peso. Se indica que se retira el precinto con serial: XAA2950000429189; y se coloca el precinto de sticker con serial: 7380 000000642. Adicionalmente; durante el proceso de calibración; se corrigen las configuraciones relacionadas con Filtro y Rango ya que se encontraban incorrectas. Se pone a prueba la balanza sin novedad; estado operativa.</v>
      </c>
      <c r="K160">
        <v>45348</v>
      </c>
      <c r="L160">
        <v>45348</v>
      </c>
      <c r="M160">
        <v>45349</v>
      </c>
      <c r="N160" t="str">
        <f>TEXT(M160, "DDDD")</f>
        <v>martes</v>
      </c>
      <c r="O160" t="str" xml:space="preserve">
        <v xml:space="preserve">J013 JUMBO VALLE DEL LILI_x000d_
_x000d_
</v>
      </c>
      <c r="P160" t="str">
        <v>CALI</v>
      </c>
      <c r="Q160" t="str">
        <f>IF(ISBLANK(P160),"0",(VLOOKUP(P160,REGION,2,FALSE)))</f>
        <v>OCCIDENTE</v>
      </c>
      <c r="R160" t="str">
        <v xml:space="preserve">SANTIAGO CALIZ ORTIZ </v>
      </c>
      <c r="S160" t="e">
        <f>IF(ISBLANK(R160),"0", VLOOKUP(R160,PERSONAL,2,FALSE))</f>
        <v>#N/A</v>
      </c>
      <c r="T160" t="str">
        <v>ALIADO</v>
      </c>
      <c r="U160">
        <v>0.6909722222222222</v>
      </c>
      <c r="V160">
        <v>0.7326388888888888</v>
      </c>
      <c r="W160">
        <f>V160-U160</f>
        <v>0.04166666666666663</v>
      </c>
      <c r="X160">
        <v>1</v>
      </c>
      <c r="Y160">
        <f>NETWORKDAYS(K160,M160)</f>
        <v>2</v>
      </c>
      <c r="Z160" t="str">
        <f>IF(Y160&lt;=2,"CUMPLE","NO CUMPLE")</f>
        <v>CUMPLE</v>
      </c>
      <c r="AC160" t="str">
        <f>TEXT(M160,"mmmm")</f>
        <v>febrero</v>
      </c>
      <c r="AD160" t="str">
        <f>TEXT(M160,"yyyy")</f>
        <v>yyyy</v>
      </c>
      <c r="AE160">
        <f>W160*60*24</f>
        <v>59.99999999999994</v>
      </c>
      <c r="AF160">
        <f>AE160/60</f>
        <v>0.999999999999999</v>
      </c>
      <c r="AG160">
        <f>AE160/60</f>
        <v>0.999999999999999</v>
      </c>
      <c r="AH160">
        <f>L160-K160</f>
        <v>0</v>
      </c>
      <c r="AI160">
        <f>AH160*24*60</f>
        <v>0</v>
      </c>
      <c r="AJ160">
        <f>75728*X160</f>
        <v>75728</v>
      </c>
    </row>
    <row r="161" xml:space="preserve">
      <c r="A161">
        <v>488559</v>
      </c>
      <c r="B161" t="str">
        <v>SOLICITUD</v>
      </c>
      <c r="C161" t="str">
        <v>CERRADO</v>
      </c>
      <c r="D161" t="str">
        <v>LINEAL DE CAJAS</v>
      </c>
      <c r="E161" t="str">
        <v>BALANZA</v>
      </c>
      <c r="F161" t="str">
        <v>SCANNER</v>
      </c>
      <c r="G161" t="str">
        <v>DATALOGIC</v>
      </c>
      <c r="H161" t="str" xml:space="preserve">
        <v xml:space="preserve">La pos 15 con serial 6498720770 tiene la balanza descalibrada_x000d_
Área en donde se encuentra la Balanza_x000d_
_x000d_
lineal de cajas</v>
      </c>
      <c r="I161" t="str" xml:space="preserve">
        <v xml:space="preserve">La pos 15 con serial 6498720770 tiene la balanza descalibrada_x000d_
Área en donde se encuentra la Balanza_x000d_
_x000d_
lineal de cajas</v>
      </c>
      <c r="J161" t="str">
        <v>Me encuentro en sitio y se me indica realizar la verificaciones la balanza POS #15; procedo a buscar una pesa que tiene la jefe de cajas e informo o consulto al Ing. Harold si hay algún manual de esa balanza; me indica que desconecte la unidad por 40 min y revise la encienda con la tecla de 0 presionada;  realizo la acción indicada mientras busco elementos para realizar pruebas de peso verifico que el precinto este bien instalado  ; le informo a la compañera Katerine de la labor terminada; y al Ing. Harold; y me retiro del sitio . Equipo Operativo</v>
      </c>
      <c r="K161">
        <v>45349</v>
      </c>
      <c r="L161">
        <v>45349</v>
      </c>
      <c r="M161">
        <v>45349</v>
      </c>
      <c r="N161" t="str">
        <f>TEXT(M161, "DDDD")</f>
        <v>martes</v>
      </c>
      <c r="O161" t="str" xml:space="preserve">
        <v xml:space="preserve">J036 JUMBO POPAYAN CAMPANARIO_x000d_
_x000d_
</v>
      </c>
      <c r="P161" t="str">
        <v>POPAYAN</v>
      </c>
      <c r="Q161" t="str">
        <f>IF(ISBLANK(P161),"0",(VLOOKUP(P161,REGION,2,FALSE)))</f>
        <v>OCCIDENTE</v>
      </c>
      <c r="R161" t="str">
        <v>DANIEL FERNANDO PAREDES ARTEAGA</v>
      </c>
      <c r="S161">
        <f>IF(ISBLANK(R161),"0", VLOOKUP(R161,PERSONAL,2,FALSE))</f>
        <v>10301691</v>
      </c>
      <c r="T161" t="str">
        <v>DIRECTO</v>
      </c>
      <c r="U161">
        <v>0.4930555555555556</v>
      </c>
      <c r="V161">
        <v>0.5763888888888888</v>
      </c>
      <c r="W161">
        <f>V161-U161</f>
        <v>0.08333333333333326</v>
      </c>
      <c r="X161">
        <v>1</v>
      </c>
      <c r="Y161">
        <f>NETWORKDAYS(K161,M161)</f>
        <v>1</v>
      </c>
      <c r="Z161" t="str">
        <f>IF(Y161&lt;=2,"CUMPLE","NO CUMPLE")</f>
        <v>CUMPLE</v>
      </c>
      <c r="AC161" t="str">
        <f>TEXT(M161,"mmmm")</f>
        <v>febrero</v>
      </c>
      <c r="AD161" t="str">
        <f>TEXT(M161,"yyyy")</f>
        <v>yyyy</v>
      </c>
      <c r="AE161">
        <f>W161*60*24</f>
        <v>119.99999999999989</v>
      </c>
      <c r="AF161">
        <f>AE161/60</f>
        <v>1.999999999999998</v>
      </c>
      <c r="AG161">
        <f>AE161/60</f>
        <v>1.999999999999998</v>
      </c>
      <c r="AH161">
        <f>L161-K161</f>
        <v>0</v>
      </c>
      <c r="AI161">
        <f>AH161*24*60</f>
        <v>0</v>
      </c>
      <c r="AJ161">
        <f>75728*X161</f>
        <v>75728</v>
      </c>
    </row>
    <row r="162" xml:space="preserve">
      <c r="A162">
        <v>471672</v>
      </c>
      <c r="B162" t="str">
        <v>INCIDENTE</v>
      </c>
      <c r="C162" t="str">
        <v>CERRADO</v>
      </c>
      <c r="D162" t="str">
        <v>LINEAL DE CAJAS</v>
      </c>
      <c r="E162" t="str">
        <v>POS</v>
      </c>
      <c r="F162" t="str">
        <v>POS</v>
      </c>
      <c r="G162" t="str">
        <v>WINCOR</v>
      </c>
      <c r="H162" t="str" xml:space="preserve">
        <v xml:space="preserve">Buenos días; me colaboran con la pos #17; se encuentra en cleanup ya se reinicio pero la pos queda hay; se verificaron cables y nada. Muchas gracias._x000d_
Número de inventario si se tiene_x000d_
_x000d_
023697_x000d_
_x000d_
Numero de caja_x000d_
_x000d_
17</v>
      </c>
      <c r="I162" t="str" xml:space="preserve">
        <v xml:space="preserve">Buenos días; me colaboran con la pos #17; se encuentra en cleanup ya se reinicio pero la pos queda hay; se verificaron cables y nada. Muchas gracias._x000d_
Número de inventario si se tiene_x000d_
_x000d_
023697_x000d_
_x000d_
Numero de caja_x000d_
_x000d_
17</v>
      </c>
      <c r="J162" t="str">
        <v>Me encuentro en sitio y se me indica realizarla verificación de la pos 17; me indica el Ing. Harold que es problema de red y que realice pruebas con un teléfono; se conecta el teléfono y no enciende; ubico el cable de red y lo cambio por otro sin resultados; le envió la información al Ing. Harold para comunicaciones; ubico el gabinete donde está el cableado y observo que el puerto al que corresponde la pos 17 no prende o comunica; le informo al ing harold y esperamos respuesta de comunicaciones; nos indican que esta libre pero no hay cambios; pruebo con otra pos funcional y esta indica comunicación y operativad; procedo a colocar la POS 17 y esta no arranca se determina que aparte del bloqueo de red estaba dañado el sistema se formateo y se solicita datos de ip al ing harold. Se termina la instalación del sistema; se hacen pruebas de ingreso de usuario y todo ok se le indica que debe enviar correo para el cargue de facturación; le informo a la compañera Katerine de la labor terminada; y al Ing. Harold; continúo con otro caso. "</v>
      </c>
      <c r="K162">
        <v>45349</v>
      </c>
      <c r="L162">
        <v>45349</v>
      </c>
      <c r="M162">
        <v>45349</v>
      </c>
      <c r="N162" t="str">
        <f>TEXT(M162, "DDDD")</f>
        <v>martes</v>
      </c>
      <c r="O162" t="str" xml:space="preserve">
        <v xml:space="preserve">J036 JUMBO POPAYAN CAMPANARIO_x000d_
_x000d_
</v>
      </c>
      <c r="P162" t="str">
        <v>POPAYAN</v>
      </c>
      <c r="Q162" t="str">
        <f>IF(ISBLANK(P162),"0",(VLOOKUP(P162,REGION,2,FALSE)))</f>
        <v>OCCIDENTE</v>
      </c>
      <c r="R162" t="str">
        <v>DANIEL FERNANDO PAREDES ARTEAGA</v>
      </c>
      <c r="S162">
        <f>IF(ISBLANK(R162),"0", VLOOKUP(R162,PERSONAL,2,FALSE))</f>
        <v>10301691</v>
      </c>
      <c r="T162" t="str">
        <v>DIRECTO</v>
      </c>
      <c r="U162">
        <v>0.3333333333333333</v>
      </c>
      <c r="V162">
        <v>0.4895833333333333</v>
      </c>
      <c r="W162">
        <f>V162-U162</f>
        <v>0.15625</v>
      </c>
      <c r="X162">
        <v>2</v>
      </c>
      <c r="Y162">
        <f>NETWORKDAYS(K162,M162)</f>
        <v>1</v>
      </c>
      <c r="Z162" t="str">
        <f>IF(Y162&lt;=2,"CUMPLE","NO CUMPLE")</f>
        <v>CUMPLE</v>
      </c>
      <c r="AC162" t="str">
        <f>TEXT(M162,"mmmm")</f>
        <v>febrero</v>
      </c>
      <c r="AD162" t="str">
        <f>TEXT(M162,"yyyy")</f>
        <v>yyyy</v>
      </c>
      <c r="AE162">
        <f>W162*60*24</f>
        <v>225</v>
      </c>
      <c r="AF162">
        <f>AE162/60</f>
        <v>3.75</v>
      </c>
      <c r="AG162">
        <f>AE162/60</f>
        <v>3.75</v>
      </c>
      <c r="AH162">
        <f>L162-K162</f>
        <v>0</v>
      </c>
      <c r="AI162">
        <f>AH162*24*60</f>
        <v>0</v>
      </c>
      <c r="AJ162">
        <f>75728*X162</f>
        <v>151456</v>
      </c>
    </row>
    <row r="163" xml:space="preserve">
      <c r="A163">
        <v>492983</v>
      </c>
      <c r="B163" t="str">
        <v>INCIDENTE</v>
      </c>
      <c r="C163" t="str">
        <v>CERRADO</v>
      </c>
      <c r="D163" t="str">
        <v>LINEAL DE CAJAS</v>
      </c>
      <c r="E163" t="str">
        <v>POS</v>
      </c>
      <c r="F163" t="str">
        <v>IMPRESORA</v>
      </c>
      <c r="G163" t="str">
        <v>EPSON</v>
      </c>
      <c r="H163" t="str" xml:space="preserve">
        <v xml:space="preserve">buen día para que por favor me ayudan el la revisión de la impresora de la pos #5 . la cual presenta un error_x000d_
Número de inventario_x000d_
_x000d_
AD-124388_x000d_
_x000d_
numero de caja_x000d_
_x000d_
5</v>
      </c>
      <c r="I163" t="str" xml:space="preserve">
        <v xml:space="preserve">buen día para que por favor me ayudan el la revisión de la impresora de la pos #5 . la cual presenta un error_x000d_
Número de inventario_x000d_
_x000d_
AD-124388_x000d_
_x000d_
numero de caja_x000d_
_x000d_
5</v>
      </c>
      <c r="J163" t="str">
        <v>SE REALIZA REVISION DE IMPRESORA EPSON DE POS #5; LIMPIEZA INTERNA CABEZAL DE IMPRESIÓN; SENSORES DE PAPEL; RODILLOS. DONDE SE EVIDENCIA UNA NOVEDAD LA CUAL FUERON ENCONTRADAS VARIAS CUCARACHAS Y SUCIEDAD DENTRO DE LA MISMA; SE RETIRA EN SU MAYORIA DICHA SUCIEDAD E INSECTOS INTERNOS. SE REALIZAN PRUEBAS DE FUNCIONAMIENTO Y LA VALIDADORA QUEDA FUNCIONANDO CORRECTAMENTE Y SIN GENERAR ALERTAS O ERRORES EN POS.</v>
      </c>
      <c r="K163">
        <v>45350</v>
      </c>
      <c r="L163">
        <v>45350</v>
      </c>
      <c r="M163">
        <v>45350</v>
      </c>
      <c r="N163" t="str">
        <f>TEXT(M163, "DDDD")</f>
        <v>miércoles</v>
      </c>
      <c r="O163" t="str">
        <v>J126 JUMBO SAN SILVESTRE</v>
      </c>
      <c r="P163" t="str">
        <v>BARRANCABERMEJA</v>
      </c>
      <c r="Q163" t="str">
        <f>IF(ISBLANK(P163),"0",(VLOOKUP(P163,REGION,2,FALSE)))</f>
        <v>ORIENTE</v>
      </c>
      <c r="R163" t="str">
        <v>LUIS CARLOS ROJAS ACOSTA</v>
      </c>
      <c r="S163">
        <f>IF(ISBLANK(R163),"0", VLOOKUP(R163,PERSONAL,2,FALSE))</f>
        <v>1096188137</v>
      </c>
      <c r="T163" t="str">
        <v>DIRECTO</v>
      </c>
      <c r="U163">
        <v>0.4791666666666667</v>
      </c>
      <c r="V163">
        <v>0.5347222222222222</v>
      </c>
      <c r="W163">
        <f>V163-U163</f>
        <v>0.055555555555555525</v>
      </c>
      <c r="X163">
        <v>1</v>
      </c>
      <c r="Y163">
        <f>NETWORKDAYS(K163,M163)</f>
        <v>1</v>
      </c>
      <c r="Z163" t="str">
        <f>IF(Y163&lt;=2,"CUMPLE","NO CUMPLE")</f>
        <v>CUMPLE</v>
      </c>
      <c r="AC163" t="str">
        <f>TEXT(M163,"mmmm")</f>
        <v>febrero</v>
      </c>
      <c r="AD163" t="str">
        <f>TEXT(M163,"yyyy")</f>
        <v>yyyy</v>
      </c>
      <c r="AE163">
        <f>W163*60*24</f>
        <v>79.99999999999994</v>
      </c>
      <c r="AF163">
        <f>AE163/60</f>
        <v>1.3333333333333324</v>
      </c>
      <c r="AG163">
        <f>AE163/60</f>
        <v>1.3333333333333324</v>
      </c>
      <c r="AH163">
        <f>L163-K163</f>
        <v>0</v>
      </c>
      <c r="AI163">
        <f>AH163*24*60</f>
        <v>0</v>
      </c>
      <c r="AJ163">
        <f>75728*X163</f>
        <v>75728</v>
      </c>
    </row>
    <row r="164">
      <c r="A164">
        <v>492949</v>
      </c>
      <c r="B164" t="str">
        <v>SOLICITUD</v>
      </c>
      <c r="C164" t="str">
        <v>CERRADO</v>
      </c>
      <c r="D164" t="str">
        <v>LINEAL DE CAJAS</v>
      </c>
      <c r="E164" t="str">
        <v>POS</v>
      </c>
      <c r="F164" t="str">
        <v>POS</v>
      </c>
      <c r="G164" t="str">
        <v>WINCOR</v>
      </c>
      <c r="H164" t="str">
        <v>Buen día agradezco su colaboración validando la pos 10 esta fuera de servicio</v>
      </c>
      <c r="I164" t="str">
        <v>Buen día agradezco su colaboración validando la pos 10 esta fuera de servicio</v>
      </c>
      <c r="J164" t="str">
        <v>SE REVISA POS #10 PLATOS PREPARADOS; SE EVIDENCIA QUE DESDE APERTURA DE TIENDA LA POS NO HA GENERADO NINGUN ERROR DE FUERA DE LINEA; INCLUSO SE HA FACTURADO DE MANERA NORMAL TODAS LAS VENTAS.                                             POS QUEDA FUNCIONANDO CORRECTAMENTE Y OPERATIVA;</v>
      </c>
      <c r="K164">
        <v>45350</v>
      </c>
      <c r="L164">
        <v>45350</v>
      </c>
      <c r="M164">
        <v>45350</v>
      </c>
      <c r="N164" t="str">
        <f>TEXT(M164, "DDDD")</f>
        <v>miércoles</v>
      </c>
      <c r="O164" t="str">
        <v>J126 JUMBO SAN SILVESTRE</v>
      </c>
      <c r="P164" t="str">
        <v>BARRANCABERMEJA</v>
      </c>
      <c r="Q164" t="str">
        <f>IF(ISBLANK(P164),"0",(VLOOKUP(P164,REGION,2,FALSE)))</f>
        <v>ORIENTE</v>
      </c>
      <c r="R164" t="str">
        <v>LUIS CARLOS ROJAS ACOSTA</v>
      </c>
      <c r="S164">
        <f>IF(ISBLANK(R164),"0", VLOOKUP(R164,PERSONAL,2,FALSE))</f>
        <v>1096188137</v>
      </c>
      <c r="T164" t="str">
        <v>DIRECTO</v>
      </c>
      <c r="U164">
        <v>0.4583333333333333</v>
      </c>
      <c r="V164">
        <v>0.4791666666666667</v>
      </c>
      <c r="W164">
        <f>V164-U164</f>
        <v>0.02083333333333337</v>
      </c>
      <c r="X164">
        <v>1</v>
      </c>
      <c r="Y164">
        <f>NETWORKDAYS(K164,M164)</f>
        <v>1</v>
      </c>
      <c r="Z164" t="str">
        <f>IF(Y164&lt;=2,"CUMPLE","NO CUMPLE")</f>
        <v>CUMPLE</v>
      </c>
      <c r="AC164" t="str">
        <f>TEXT(M164,"mmmm")</f>
        <v>febrero</v>
      </c>
      <c r="AD164" t="str">
        <f>TEXT(M164,"yyyy")</f>
        <v>yyyy</v>
      </c>
      <c r="AE164">
        <f>W164*60*24</f>
        <v>30.000000000000053</v>
      </c>
      <c r="AF164">
        <f>AE164/60</f>
        <v>0.5000000000000009</v>
      </c>
      <c r="AG164">
        <f>AE164/60</f>
        <v>0.5000000000000009</v>
      </c>
      <c r="AH164">
        <f>L164-K164</f>
        <v>0</v>
      </c>
      <c r="AI164">
        <f>AH164*24*60</f>
        <v>0</v>
      </c>
      <c r="AJ164">
        <f>75728*X164</f>
        <v>75728</v>
      </c>
    </row>
    <row r="165" xml:space="preserve">
      <c r="A165">
        <v>483685</v>
      </c>
      <c r="B165" t="str">
        <v>SOLICITUD</v>
      </c>
      <c r="C165" t="str">
        <v>CERRADO</v>
      </c>
      <c r="D165" t="str">
        <v>LINEAL DE CAJAS</v>
      </c>
      <c r="E165" t="str">
        <v>SCANNER</v>
      </c>
      <c r="F165" t="str">
        <v>BALANZA</v>
      </c>
      <c r="G165" t="str">
        <v>MAGELLAN</v>
      </c>
      <c r="H165" t="str" xml:space="preserve">
        <v xml:space="preserve">Buenas Tardes Se solicita validacion de la POS 11 ya que se realiza la validacion de balanzas y el artículo da un peso menor al real Quedo atenta_x000d_
Numero de caja_x000d_
_x000d_
11</v>
      </c>
      <c r="I165" t="str" xml:space="preserve">
        <v xml:space="preserve">Buenas Tardes Se solicita validacion de la POS 11 ya que se realiza la validacion de balanzas y el artículo da un peso menor al real Quedo atenta_x000d_
Numero de caja_x000d_
_x000d_
11</v>
      </c>
      <c r="J165" t="str" xml:space="preserve">
        <v xml:space="preserve">Se realiza visita; SCANNER BALANZA se encuentra en funcionamiento; se reinicia con botón cero; se desconecta de fuente de poder por 20 minutos para validar error; con bandeja despejada; la  coordinadora de cajas Jennifer Luna  indica que tiquet se solicito por que balanza no reconocía ningún peso; se realizan procesos y se entrega funcional coordinadora cajas._x000d_
_x000d_
Observación  al realizar pruebas en el peso de productos se puede constatar que en la mayoría de las veces se aumenta 10 gramos con respecto a la información de el empaque</v>
      </c>
      <c r="K165">
        <v>45349</v>
      </c>
      <c r="L165">
        <v>45349</v>
      </c>
      <c r="M165">
        <v>45350</v>
      </c>
      <c r="N165" t="str">
        <f>TEXT(M165, "DDDD")</f>
        <v>miércoles</v>
      </c>
      <c r="O165" t="str" xml:space="preserve">
        <v xml:space="preserve">M195 METRO SANTA LUCIA_x000d_
_x000d_
</v>
      </c>
      <c r="P165" t="str">
        <v>NEIVA</v>
      </c>
      <c r="Q165" t="str">
        <f>IF(ISBLANK(P165),"0",(VLOOKUP(P165,REGION,2,FALSE)))</f>
        <v>OCCIDENTE</v>
      </c>
      <c r="R165" t="str">
        <v>CARLOS HERNAN BARRETO LOPEZ</v>
      </c>
      <c r="S165">
        <f>IF(ISBLANK(R165),"0", VLOOKUP(R165,PERSONAL,2,FALSE))</f>
        <v>1010165612</v>
      </c>
      <c r="T165" t="str">
        <v>DIRECTO</v>
      </c>
      <c r="U165">
        <v>0.4166666666666667</v>
      </c>
      <c r="V165">
        <v>0.625</v>
      </c>
      <c r="W165">
        <f>V165-U165</f>
        <v>0.20833333333333331</v>
      </c>
      <c r="X165">
        <v>3</v>
      </c>
      <c r="Y165">
        <f>NETWORKDAYS(K165,M165)</f>
        <v>2</v>
      </c>
      <c r="Z165" t="str">
        <f>IF(Y165&lt;=2,"CUMPLE","NO CUMPLE")</f>
        <v>CUMPLE</v>
      </c>
      <c r="AC165" t="str">
        <f>TEXT(M165,"mmmm")</f>
        <v>febrero</v>
      </c>
      <c r="AD165" t="str">
        <f>TEXT(M165,"yyyy")</f>
        <v>yyyy</v>
      </c>
      <c r="AE165">
        <f>W165*60*24</f>
        <v>299.99999999999994</v>
      </c>
      <c r="AF165">
        <f>AE165/60</f>
        <v>4.999999999999999</v>
      </c>
      <c r="AG165">
        <f>AE165/60</f>
        <v>4.999999999999999</v>
      </c>
      <c r="AH165">
        <f>L165-K165</f>
        <v>0</v>
      </c>
      <c r="AI165">
        <f>AH165*24*60</f>
        <v>0</v>
      </c>
      <c r="AJ165">
        <f>75728*X165</f>
        <v>227184</v>
      </c>
    </row>
    <row r="166" xml:space="preserve">
      <c r="A166">
        <v>470865</v>
      </c>
      <c r="B166" t="str">
        <v>INCIDENTE</v>
      </c>
      <c r="C166" t="str">
        <v>CERRADO</v>
      </c>
      <c r="D166" t="str">
        <v>LINEAL DE CAJAS</v>
      </c>
      <c r="E166" t="str">
        <v>IMPRESORA</v>
      </c>
      <c r="F166" t="str">
        <v>IMPRESORA</v>
      </c>
      <c r="G166" t="str">
        <v>EPSON</v>
      </c>
      <c r="H166" t="str" xml:space="preserve">
        <v xml:space="preserve">Buenas Tardes Me pueden ayudar por favor validando la POS 3 ya que no funciona la impresora refleja un error se revisa sin encontrar novedad alguna; la POS no permite realizar ningún procedimiento_x000d_
Numero de caja_x000d_
_x000d_
3</v>
      </c>
      <c r="I166" t="str" xml:space="preserve">
        <v xml:space="preserve">Buenas Tardes Me pueden ayudar por favor validando la POS 3 ya que no funciona la impresora refleja un error se revisa sin encontrar novedad alguna; la POS no permite realizar ningún procedimiento_x000d_
Numero de caja_x000d_
_x000d_
3</v>
      </c>
      <c r="J166" t="str">
        <v>Se realiza visita; impresora Epson ;se realizan reinicios y ajuste en cableado; los indicadores muestran error de papel atascado; se realiza limpieza y mantenimiento; de realiza reinicio; pero  impresora continua alarmada; se realizan las operaciones de desatasco de papel que indica manual Epson;  posible daño en hardware de cabezal impresora; pues  no se encuentra ningún elemento que pueda causar alarma reiterada. Serial	Serial	X5G5012428</v>
      </c>
      <c r="K166">
        <v>45349</v>
      </c>
      <c r="L166">
        <v>45349</v>
      </c>
      <c r="M166">
        <v>45352</v>
      </c>
      <c r="N166" t="str">
        <f>TEXT(M166, "DDDD")</f>
        <v>viernes</v>
      </c>
      <c r="O166" t="str" xml:space="preserve">
        <v xml:space="preserve">M195 METRO SANTA LUCIA_x000d_
_x000d_
</v>
      </c>
      <c r="P166" t="str">
        <v>NEIVA</v>
      </c>
      <c r="Q166" t="str">
        <f>IF(ISBLANK(P166),"0",(VLOOKUP(P166,REGION,2,FALSE)))</f>
        <v>OCCIDENTE</v>
      </c>
      <c r="R166" t="str">
        <v>CARLOS HERNAN BARRETO LOPEZ</v>
      </c>
      <c r="S166">
        <f>IF(ISBLANK(R166),"0", VLOOKUP(R166,PERSONAL,2,FALSE))</f>
        <v>1010165612</v>
      </c>
      <c r="T166" t="str">
        <v>DIRECTO</v>
      </c>
      <c r="U166">
        <v>0.3333333333333333</v>
      </c>
      <c r="V166">
        <v>0.3958333333333333</v>
      </c>
      <c r="W166">
        <f>V166-U166</f>
        <v>0.0625</v>
      </c>
      <c r="X166">
        <v>1</v>
      </c>
      <c r="Y166">
        <f>NETWORKDAYS(K166,M166)</f>
        <v>4</v>
      </c>
      <c r="Z166" t="str">
        <f>IF(Y166&lt;=2,"CUMPLE","NO CUMPLE")</f>
        <v>NO CUMPLE</v>
      </c>
      <c r="AC166" t="str">
        <f>TEXT(M166,"mmmm")</f>
        <v>marzo</v>
      </c>
      <c r="AD166" t="str">
        <f>TEXT(M166,"yyyy")</f>
        <v>yyyy</v>
      </c>
      <c r="AE166">
        <f>W166*60*24</f>
        <v>90</v>
      </c>
      <c r="AF166">
        <f>AE166/60</f>
        <v>1.5</v>
      </c>
      <c r="AG166">
        <f>AE166/60</f>
        <v>1.5</v>
      </c>
      <c r="AH166">
        <f>L166-K166</f>
        <v>0</v>
      </c>
      <c r="AI166">
        <f>AH166*24*60</f>
        <v>0</v>
      </c>
      <c r="AJ166">
        <f>75728*X166</f>
        <v>75728</v>
      </c>
    </row>
    <row r="167" xml:space="preserve">
      <c r="A167">
        <v>496795</v>
      </c>
      <c r="B167" t="str">
        <v>SOLICITUD</v>
      </c>
      <c r="C167" t="str">
        <v>CERRADO</v>
      </c>
      <c r="D167" t="str">
        <v>ELECTRO</v>
      </c>
      <c r="E167" t="str">
        <v>POS</v>
      </c>
      <c r="F167" t="str">
        <v>POS</v>
      </c>
      <c r="G167" t="str">
        <v>WINCOR</v>
      </c>
      <c r="H167" t="str" xml:space="preserve">
        <v xml:space="preserve">Buen dia: por favor me colaboran para trasladar la pos 18 al mueble instalado en la caja de electrodomesticos_x000d_
numero de caja pos_x000d_
_x000d_
18</v>
      </c>
      <c r="I167" t="str" xml:space="preserve">
        <v xml:space="preserve">Buen dia: por favor me colaboran para trasladar la pos 18 al mueble instalado en la caja de electrodomesticos_x000d_
numero de caja pos_x000d_
_x000d_
18</v>
      </c>
      <c r="J167" t="str">
        <v>Se realiza revision y adecuacion para el traslado e instalacion de la Pos 18 en el area de Electro; a solicitud del gerente Wilson Castiblanco; Se revisan los puntos de red disponibles en el area; se encuentran cableados de red sin conexion y en mal estado; Se prosigue a ponchar uno a uno los cables disponibles para verificar si alguno tiene señal; pero se evidencia que no tienen señal; Se realiza verificacion del cableado estructurado con ayuda de Fabiola Diaz y se autoriza a conectar un cable de red en un puerto libre del MICROSENS para la configuracion con ayuda de redes para la instalacion de la Pos; Se configura puerto del Microsens y se procede a realizar toda la instalacion de la Pos con sus perifericos y cableado; Se instala correctamente y la pos queda en linea; se procede a realizar pruebas con la jefe de Cajas; SE ENTREGA A SATISFACCION...ESTADO OK</v>
      </c>
      <c r="K167">
        <v>45352</v>
      </c>
      <c r="L167">
        <v>45352</v>
      </c>
      <c r="M167">
        <v>45352</v>
      </c>
      <c r="N167" t="str">
        <f>TEXT(M167, "DDDD")</f>
        <v>viernes</v>
      </c>
      <c r="O167" t="str" xml:space="preserve">
        <v xml:space="preserve">J047 JUMBO GIRARDOT_x000d_
_x000d_
</v>
      </c>
      <c r="P167" t="str">
        <v>GIRARDOT</v>
      </c>
      <c r="Q167" t="str">
        <f>IF(ISBLANK(P167),"0",(VLOOKUP(P167,REGION,2,FALSE)))</f>
        <v>OCCIDENTE</v>
      </c>
      <c r="R167" t="str">
        <v>RAFAEL ARDILA PUENTES</v>
      </c>
      <c r="S167">
        <f>IF(ISBLANK(R167),"0", VLOOKUP(R167,PERSONAL,2,FALSE))</f>
        <v>1018419858</v>
      </c>
      <c r="T167" t="str">
        <v>ALIADO</v>
      </c>
      <c r="U167">
        <v>0.375</v>
      </c>
      <c r="V167">
        <v>0.5416666666666666</v>
      </c>
      <c r="W167">
        <f>V167-U167</f>
        <v>0.16666666666666663</v>
      </c>
      <c r="X167">
        <v>2</v>
      </c>
      <c r="Y167">
        <f>NETWORKDAYS(K167,M167)</f>
        <v>1</v>
      </c>
      <c r="Z167" t="str">
        <f>IF(Y167&lt;=2,"CUMPLE","NO CUMPLE")</f>
        <v>CUMPLE</v>
      </c>
      <c r="AC167" t="str">
        <f>TEXT(M167,"mmmm")</f>
        <v>marzo</v>
      </c>
      <c r="AD167" t="str">
        <f>TEXT(M167,"yyyy")</f>
        <v>yyyy</v>
      </c>
      <c r="AE167">
        <f>W167*60*24</f>
        <v>239.99999999999994</v>
      </c>
      <c r="AF167">
        <f>AE167/60</f>
        <v>3.999999999999999</v>
      </c>
      <c r="AG167">
        <f>AE167/60</f>
        <v>3.999999999999999</v>
      </c>
      <c r="AH167">
        <f>L167-K167</f>
        <v>0</v>
      </c>
      <c r="AI167">
        <f>AH167*24*60</f>
        <v>0</v>
      </c>
      <c r="AJ167">
        <f>75728*X167</f>
        <v>151456</v>
      </c>
    </row>
    <row r="168" xml:space="preserve">
      <c r="A168">
        <v>489119</v>
      </c>
      <c r="B168" t="str">
        <v>INCIDENTE</v>
      </c>
      <c r="C168" t="str">
        <v>CERRADO</v>
      </c>
      <c r="D168" t="str">
        <v>SISTEMAS</v>
      </c>
      <c r="E168" t="str">
        <v>FORTINET</v>
      </c>
      <c r="F168" t="str">
        <v>FORTINET</v>
      </c>
      <c r="G168" t="str">
        <v>FORTINET</v>
      </c>
      <c r="H168" t="str" xml:space="preserve">
        <v xml:space="preserve">Buenos días: Por favor se requiere soporte de campo en sitio a las 6:30 a.m. para el cambio del Fortinet. Se requiere que cuente con: Portátil y Cable de Consola utilizable en el portátil. Gracias._x000d_
Interconexión_x000d_
_x000d_
Fortinet</v>
      </c>
      <c r="I168" t="str" xml:space="preserve">
        <v xml:space="preserve">Buenos días: Por favor se requiere soporte de campo en sitio a las 6:30 a.m. para el cambio del Fortinet. Se requiere que cuente con: Portátil y Cable de Consola utilizable en el portátil. Gracias._x000d_
Interconexión_x000d_
_x000d_
Fortinet</v>
      </c>
      <c r="J168" t="str">
        <v>Se desempaca el equipo; se instala en el rack cerca al equipo anterior; se realizan las conexiones indicada por Alexander Munévar; se valida que todos los servicios estén arriba luego de las configuraciones que hizo Alexander; verificado que todo estaba bien; se da por finalizada la actividad; se desmonta y empaca el equipo viejo y se deja en una caja listo para su retorno.</v>
      </c>
      <c r="K168">
        <v>45352</v>
      </c>
      <c r="L168">
        <v>45352</v>
      </c>
      <c r="M168">
        <v>45352</v>
      </c>
      <c r="N168" t="str">
        <f>TEXT(M168, "DDDD")</f>
        <v>viernes</v>
      </c>
      <c r="O168" t="str" xml:space="preserve">
        <v xml:space="preserve">J027 JUMBO RIONEGRO_x000d_
_x000d_
</v>
      </c>
      <c r="P168" t="str">
        <v>RIONEGRO</v>
      </c>
      <c r="Q168" t="str">
        <f>IF(ISBLANK(P168),"0",(VLOOKUP(P168,REGION,2,FALSE)))</f>
        <v>CENTRO</v>
      </c>
      <c r="R168" t="str">
        <v xml:space="preserve">FABIAN VARGAS LASTRA </v>
      </c>
      <c r="S168" t="e">
        <f>IF(ISBLANK(R168),"0", VLOOKUP(R168,PERSONAL,2,FALSE))</f>
        <v>#N/A</v>
      </c>
      <c r="T168" t="str">
        <v>ALIADO</v>
      </c>
      <c r="U168">
        <v>0.2638888888888889</v>
      </c>
      <c r="V168">
        <v>0.3472222222222222</v>
      </c>
      <c r="W168">
        <f>V168-U168</f>
        <v>0.08333333333333331</v>
      </c>
      <c r="X168" t="str">
        <v>1;25</v>
      </c>
      <c r="Y168">
        <f>NETWORKDAYS(K168,M168)</f>
        <v>1</v>
      </c>
      <c r="Z168" t="str">
        <f>IF(Y168&lt;=2,"CUMPLE","NO CUMPLE")</f>
        <v>CUMPLE</v>
      </c>
      <c r="AC168" t="str">
        <f>TEXT(M168,"mmmm")</f>
        <v>marzo</v>
      </c>
      <c r="AD168" t="str">
        <f>TEXT(M168,"yyyy")</f>
        <v>yyyy</v>
      </c>
      <c r="AE168">
        <f>W168*60*24</f>
        <v>119.99999999999997</v>
      </c>
      <c r="AF168">
        <f>AE168/60</f>
        <v>1.9999999999999996</v>
      </c>
      <c r="AG168">
        <f>AE168/60</f>
        <v>1.9999999999999996</v>
      </c>
      <c r="AH168">
        <f>L168-K168</f>
        <v>0</v>
      </c>
      <c r="AI168">
        <f>AH168*24*60</f>
        <v>0</v>
      </c>
      <c r="AJ168" t="e">
        <f>75728*X168</f>
        <v>#VALUE!</v>
      </c>
    </row>
    <row r="169" xml:space="preserve">
      <c r="A169">
        <v>487258</v>
      </c>
      <c r="B169" t="str">
        <v>SOLICITUD</v>
      </c>
      <c r="C169" t="str">
        <v>CERRADO</v>
      </c>
      <c r="D169" t="str">
        <v>LINEAL DE CAJAS</v>
      </c>
      <c r="E169" t="str">
        <v>POS</v>
      </c>
      <c r="F169" t="str">
        <v>POS</v>
      </c>
      <c r="G169" t="str">
        <v>WINCOR</v>
      </c>
      <c r="H169" t="str" xml:space="preserve">
        <v xml:space="preserve">Buenas tardes: por favor revisar la pos 2 tienda 28 ya que esta bloqueda ; pareciera que estuviera apagada pero el teclado si tiene encendidas las lucecitas Gracias_x000d_
indicar que medio de pago desea afectar a validar_x000d_
_x000d_
pos 02 tienda 28</v>
      </c>
      <c r="I169" t="str" xml:space="preserve">
        <v xml:space="preserve">Buenas tardes: por favor revisar la pos 2 tienda 28 ya que esta bloqueda ; pareciera que estuviera apagada pero el teclado si tiene encendidas las lucecitas Gracias_x000d_
indicar que medio de pago desea afectar a validar_x000d_
_x000d_
pos 02 tienda 28</v>
      </c>
      <c r="J169" t="str">
        <v xml:space="preserve">Se llega a sitio donde provede a validar Pos reportada; encontrando que esta encendida pero no carga y se apaga; se realiza mantenimiento preventivo donde con sopladora se se retira suciedad; se ajustan conexiones ; se solicita a Coordinadora en turno Zulma Herreño hacer pruebas y se evidencia que Pos queda operativa y con falla corregida. </v>
      </c>
      <c r="K169">
        <v>45352</v>
      </c>
      <c r="L169">
        <v>45352</v>
      </c>
      <c r="M169">
        <v>45352</v>
      </c>
      <c r="N169" t="str">
        <f>TEXT(M169, "DDDD")</f>
        <v>viernes</v>
      </c>
      <c r="O169" t="str" xml:space="preserve">
        <v xml:space="preserve">M028 METRO DUITAMA INNOVO_x000d_
_x000d_
</v>
      </c>
      <c r="P169" t="str">
        <v>DUITAMA</v>
      </c>
      <c r="Q169" t="str">
        <f>IF(ISBLANK(P169),"0",(VLOOKUP(P169,REGION,2,FALSE)))</f>
        <v>ORIENTE</v>
      </c>
      <c r="R169" t="str">
        <v>JHONATAN RICARDO VARGAS ZAMBRANO</v>
      </c>
      <c r="S169">
        <f>IF(ISBLANK(R169),"0", VLOOKUP(R169,PERSONAL,2,FALSE))</f>
        <v>1057583301</v>
      </c>
      <c r="T169" t="str">
        <v>DIRECTO</v>
      </c>
      <c r="U169">
        <v>0.5</v>
      </c>
      <c r="V169">
        <v>0.5625</v>
      </c>
      <c r="W169">
        <f>V169-U169</f>
        <v>0.0625</v>
      </c>
      <c r="X169">
        <v>1</v>
      </c>
      <c r="Y169">
        <f>NETWORKDAYS(K169,M169)</f>
        <v>1</v>
      </c>
      <c r="Z169" t="str">
        <f>IF(Y169&lt;=2,"CUMPLE","NO CUMPLE")</f>
        <v>CUMPLE</v>
      </c>
      <c r="AC169" t="str">
        <f>TEXT(M169,"mmmm")</f>
        <v>marzo</v>
      </c>
      <c r="AD169" t="str">
        <f>TEXT(M169,"yyyy")</f>
        <v>yyyy</v>
      </c>
      <c r="AE169">
        <f>W169*60*24</f>
        <v>90</v>
      </c>
      <c r="AF169">
        <f>AE169/60</f>
        <v>1.5</v>
      </c>
      <c r="AG169">
        <f>AE169/60</f>
        <v>1.5</v>
      </c>
      <c r="AH169">
        <f>L169-K169</f>
        <v>0</v>
      </c>
      <c r="AI169">
        <f>AH169*24*60</f>
        <v>0</v>
      </c>
      <c r="AJ169">
        <f>75728*X169</f>
        <v>75728</v>
      </c>
    </row>
    <row r="170" xml:space="preserve">
      <c r="A170">
        <v>406330</v>
      </c>
      <c r="B170" t="str">
        <v>SOLICITUD</v>
      </c>
      <c r="C170" t="str">
        <v>CERRADO</v>
      </c>
      <c r="D170" t="str">
        <v>DIRECCION TIENDA</v>
      </c>
      <c r="E170" t="str">
        <v>PDA</v>
      </c>
      <c r="F170" t="str">
        <v>PDA</v>
      </c>
      <c r="G170" t="str">
        <v>ZEBRA</v>
      </c>
      <c r="H170" t="str">
        <v>La PDT no enciende Marca Zebra ; Modelo : TC15BK ; S/N 23052524700236 Sección de la tienda en donde se ubica la PDT o usuario Metro Duitama Ticket Asociado/276692</v>
      </c>
      <c r="I170" t="str">
        <v>La PDT no enciende Marca Zebra ; Modelo : TC15BK ; S/N 23052524700236 Sección de la tienda en donde se ubica la PDT o usuario Metro Duitama Ticket Asociado/276692</v>
      </c>
      <c r="J170" t="str">
        <v xml:space="preserve">La Sra Judith hace entrega de la PDT  a configurar ; cual se formateo en modo recovery; se procede a continuacion a configurar maquina segun instructivo; en el paso a paso y luego de pasar los 7 codigos QR para descargar y configurar aplicativo; generando mensaje de error en este y otros procesos donde se solicitaba la lectura de codigos; se reporta Falla a Geovanna Lopez con la respectiva evidencia; se devueleve pdt a la asistente de gerencia para envio a laboratorio. </v>
      </c>
      <c r="K170">
        <v>45352</v>
      </c>
      <c r="L170">
        <v>45352</v>
      </c>
      <c r="M170">
        <v>45352</v>
      </c>
      <c r="N170" t="str">
        <f>TEXT(M170, "DDDD")</f>
        <v>viernes</v>
      </c>
      <c r="O170" t="str" xml:space="preserve">
        <v xml:space="preserve">M028 METRO DUITAMA INNOVO_x000d_
_x000d_
</v>
      </c>
      <c r="P170" t="str">
        <v>DUITAMA</v>
      </c>
      <c r="Q170" t="str">
        <f>IF(ISBLANK(P170),"0",(VLOOKUP(P170,REGION,2,FALSE)))</f>
        <v>ORIENTE</v>
      </c>
      <c r="R170" t="str">
        <v>JHONATAN RICARDO VARGAS ZAMBRANO</v>
      </c>
      <c r="S170">
        <f>IF(ISBLANK(R170),"0", VLOOKUP(R170,PERSONAL,2,FALSE))</f>
        <v>1057583301</v>
      </c>
      <c r="T170" t="str">
        <v>DIRECTO</v>
      </c>
      <c r="U170">
        <v>0.5416666666666666</v>
      </c>
      <c r="V170">
        <v>0.7083333333333334</v>
      </c>
      <c r="W170">
        <f>V170-U170</f>
        <v>0.16666666666666674</v>
      </c>
      <c r="X170">
        <v>2</v>
      </c>
      <c r="Y170">
        <f>NETWORKDAYS(K170,M170)</f>
        <v>1</v>
      </c>
      <c r="Z170" t="str">
        <f>IF(Y170&lt;=2,"CUMPLE","NO CUMPLE")</f>
        <v>CUMPLE</v>
      </c>
      <c r="AC170" t="str">
        <f>TEXT(M170,"mmmm")</f>
        <v>marzo</v>
      </c>
      <c r="AD170" t="str">
        <f>TEXT(M170,"yyyy")</f>
        <v>yyyy</v>
      </c>
      <c r="AE170">
        <f>W170*60*24</f>
        <v>240.00000000000009</v>
      </c>
      <c r="AF170">
        <f>AE170/60</f>
        <v>4.000000000000002</v>
      </c>
      <c r="AG170">
        <f>AE170/60</f>
        <v>4.000000000000002</v>
      </c>
      <c r="AH170">
        <f>L170-K170</f>
        <v>0</v>
      </c>
      <c r="AI170">
        <f>AH170*24*60</f>
        <v>0</v>
      </c>
      <c r="AJ170">
        <f>75728*X170</f>
        <v>151456</v>
      </c>
    </row>
    <row r="171" xml:space="preserve">
      <c r="A171">
        <v>483285</v>
      </c>
      <c r="B171" t="str">
        <v>INCIDENTE</v>
      </c>
      <c r="C171" t="str">
        <v>CERRADO</v>
      </c>
      <c r="D171" t="str">
        <v>LINEAL DE CAJAS</v>
      </c>
      <c r="E171" t="str">
        <v>SCANNER</v>
      </c>
      <c r="F171" t="str">
        <v>BALANZA</v>
      </c>
      <c r="G171" t="str">
        <v>MAGELLAN</v>
      </c>
      <c r="H171" t="str" xml:space="preserve">
        <v xml:space="preserve">Buenas tardes me podrían colaborar con la balanza de la POS # 6 me arroja error de conexión cuando se coloca el producto para generar el peso._x000d_
Área en donde se encuentra la Balanza_x000d_
_x000d_
Parte frontal de la caja registradora.</v>
      </c>
      <c r="I171" t="str" xml:space="preserve">
        <v xml:space="preserve">Buenas tardes me podrían colaborar con la balanza de la POS # 6 me arroja error de conexión cuando se coloca el producto para generar el peso._x000d_
Área en donde se encuentra la Balanza_x000d_
_x000d_
Parte frontal de la caja registradora.</v>
      </c>
      <c r="J171" t="str">
        <v>Se realiza visita; ScANNER BALANZA se encuentra en fucnionamiento pero arroja error al poner la bandeja; se realiza limpiesa de los sensores de bandeja según indicaciones soporte remoto; se solucionan problemas se realizan pruebas con  la coordinadora de cajas Deisy Narvez; se realiza entrega de balanza funcional.</v>
      </c>
      <c r="K171">
        <v>45352</v>
      </c>
      <c r="L171">
        <v>45352</v>
      </c>
      <c r="M171">
        <v>45352</v>
      </c>
      <c r="N171" t="str">
        <f>TEXT(M171, "DDDD")</f>
        <v>viernes</v>
      </c>
      <c r="O171" t="str" xml:space="preserve">
        <v xml:space="preserve">M195 METRO SANTA LUCIA_x000d_
_x000d_
</v>
      </c>
      <c r="P171" t="str">
        <v>NEIVA</v>
      </c>
      <c r="Q171" t="str">
        <f>IF(ISBLANK(P171),"0",(VLOOKUP(P171,REGION,2,FALSE)))</f>
        <v>OCCIDENTE</v>
      </c>
      <c r="R171" t="str">
        <v>CARLOS HERNAN BARRETO LOPEZ</v>
      </c>
      <c r="S171">
        <f>IF(ISBLANK(R171),"0", VLOOKUP(R171,PERSONAL,2,FALSE))</f>
        <v>1010165612</v>
      </c>
      <c r="T171" t="str">
        <v>DIRECTO</v>
      </c>
      <c r="U171">
        <v>0.5833333333333334</v>
      </c>
      <c r="V171">
        <v>0.6875</v>
      </c>
      <c r="W171">
        <f>V171-U171</f>
        <v>0.10416666666666663</v>
      </c>
      <c r="X171">
        <v>2</v>
      </c>
      <c r="Y171">
        <f>NETWORKDAYS(K171,M171)</f>
        <v>1</v>
      </c>
      <c r="Z171" t="str">
        <f>IF(Y171&lt;=2,"CUMPLE","NO CUMPLE")</f>
        <v>CUMPLE</v>
      </c>
      <c r="AC171" t="str">
        <f>TEXT(M171,"mmmm")</f>
        <v>marzo</v>
      </c>
      <c r="AD171" t="str">
        <f>TEXT(M171,"yyyy")</f>
        <v>yyyy</v>
      </c>
      <c r="AE171">
        <f>W171*60*24</f>
        <v>149.99999999999994</v>
      </c>
      <c r="AF171">
        <f>AE171/60</f>
        <v>2.499999999999999</v>
      </c>
      <c r="AG171">
        <f>AE171/60</f>
        <v>2.499999999999999</v>
      </c>
      <c r="AH171">
        <f>L171-K171</f>
        <v>0</v>
      </c>
      <c r="AI171">
        <f>AH171*24*60</f>
        <v>0</v>
      </c>
      <c r="AJ171">
        <f>75728*X171</f>
        <v>151456</v>
      </c>
    </row>
    <row r="172" xml:space="preserve">
      <c r="A172">
        <v>489358</v>
      </c>
      <c r="B172" t="str">
        <v>INCIDENTE</v>
      </c>
      <c r="C172" t="str">
        <v>CERRADO</v>
      </c>
      <c r="D172" t="str">
        <v>LINEAL DE CAJAS</v>
      </c>
      <c r="E172" t="str">
        <v>BALANZA</v>
      </c>
      <c r="F172" t="str">
        <v>SCANNER</v>
      </c>
      <c r="G172" t="str">
        <v>ZEBRA</v>
      </c>
      <c r="H172" t="str" xml:space="preserve">
        <v xml:space="preserve">Buen día. Solicito de su colaboración con la revisión de la balanza de la POS #5; ya que está fuera del rango del peso normal; casi por la mitas._x000d_
Indica la ubicacion de tu balanza en la tienda_x000d_
_x000d_
5</v>
      </c>
      <c r="I172" t="str" xml:space="preserve">
        <v xml:space="preserve">Buen día. Solicito de su colaboración con la revisión de la balanza de la POS #5; ya que está fuera del rango del peso normal; casi por la mitas._x000d_
Indica la ubicacion de tu balanza en la tienda_x000d_
_x000d_
5</v>
      </c>
      <c r="J172" t="str">
        <v>Se verifica que la balanza está pesando menos de lo correspondiente; así que se retira el precinto numero 2950000018430 y se procede con la calibración; luego se realizan las pruebas con diferentes pesos. Se coloca el precinto numero 7380000000229. NII:B113812. Se deja operativa la caja. CASO ATENDIDO POR ALEXANDER CASTILLO SOTELO EL 1 DE MARZO DE 2024</v>
      </c>
      <c r="K172">
        <v>45352</v>
      </c>
      <c r="L172">
        <v>45352</v>
      </c>
      <c r="M172">
        <v>45352</v>
      </c>
      <c r="N172" t="str">
        <f>TEXT(M172, "DDDD")</f>
        <v>viernes</v>
      </c>
      <c r="O172" t="str" xml:space="preserve">
        <v xml:space="preserve">J194 JUMBO ATLANTIS_x000d_
_x000d_
</v>
      </c>
      <c r="P172" t="str">
        <v>BOGOTA</v>
      </c>
      <c r="Q172" t="str">
        <f>IF(ISBLANK(P172),"0",(VLOOKUP(P172,REGION,2,FALSE)))</f>
        <v>BOGOTA</v>
      </c>
      <c r="R172" t="str">
        <v>ALEXANDER CASTILLO SOTELO</v>
      </c>
      <c r="S172">
        <f>IF(ISBLANK(R172),"0", VLOOKUP(R172,PERSONAL,2,FALSE))</f>
        <v>80216449</v>
      </c>
      <c r="T172" t="str">
        <v>ALIADO</v>
      </c>
      <c r="U172">
        <v>0.5833333333333334</v>
      </c>
      <c r="V172">
        <v>0.6111111111111112</v>
      </c>
      <c r="W172">
        <f>V172-U172</f>
        <v>0.02777777777777779</v>
      </c>
      <c r="X172">
        <v>1</v>
      </c>
      <c r="Y172">
        <f>NETWORKDAYS(K172,M172)</f>
        <v>1</v>
      </c>
      <c r="Z172" t="str">
        <f>IF(Y172&lt;=2,"CUMPLE","NO CUMPLE")</f>
        <v>CUMPLE</v>
      </c>
      <c r="AC172" t="str">
        <f>TEXT(M172,"mmmm")</f>
        <v>marzo</v>
      </c>
      <c r="AD172" t="str">
        <f>TEXT(M172,"yyyy")</f>
        <v>yyyy</v>
      </c>
      <c r="AE172">
        <f>W172*60*24</f>
        <v>40.000000000000014</v>
      </c>
      <c r="AF172">
        <f>AE172/60</f>
        <v>0.6666666666666669</v>
      </c>
      <c r="AG172">
        <f>AE172/60</f>
        <v>0.6666666666666669</v>
      </c>
      <c r="AH172">
        <f>L172-K172</f>
        <v>0</v>
      </c>
      <c r="AI172">
        <f>AH172*24*60</f>
        <v>0</v>
      </c>
      <c r="AJ172">
        <f>75728*X172</f>
        <v>75728</v>
      </c>
    </row>
    <row r="173" xml:space="preserve">
      <c r="A173">
        <v>472969</v>
      </c>
      <c r="B173" t="str">
        <v>SOLICITUD</v>
      </c>
      <c r="C173" t="str">
        <v>CERRADO</v>
      </c>
      <c r="D173" t="str">
        <v>LINEAL DE CAJAS</v>
      </c>
      <c r="E173" t="str">
        <v>MICROSENS</v>
      </c>
      <c r="F173" t="str">
        <v>MICROSENS</v>
      </c>
      <c r="G173" t="str">
        <v>MICROSENS</v>
      </c>
      <c r="H173" t="str">
        <v>buenas tardes se requiere el envió del microsens con serial MS00795063; por continuidad operativa; ya se encuentra configurado con la ip 10.132.43.8. gracias</v>
      </c>
      <c r="I173" t="str">
        <v>buenas tardes se requiere el envió del microsens con serial MS00795063; por continuidad operativa; ya se encuentra configurado con la ip 10.132.43.8. gracias</v>
      </c>
      <c r="J173" t="str">
        <v xml:space="preserve">Se asiste a sitio pero dentro de la caja no habían enviado canaleta para instalar microsens; sin ella no es posible instalar. </v>
      </c>
      <c r="K173">
        <v>45352</v>
      </c>
      <c r="L173">
        <v>45352</v>
      </c>
      <c r="M173">
        <v>45352</v>
      </c>
      <c r="N173" t="str">
        <f>TEXT(M173, "DDDD")</f>
        <v>viernes</v>
      </c>
      <c r="O173" t="str" xml:space="preserve">
        <v xml:space="preserve">M183 METRO SAN GIL_x000d_
_x000d_
</v>
      </c>
      <c r="P173" t="str">
        <v>SAN GIL</v>
      </c>
      <c r="Q173" t="str">
        <f>IF(ISBLANK(P173),"0",(VLOOKUP(P173,REGION,2,FALSE)))</f>
        <v>ORIENTE</v>
      </c>
      <c r="R173" t="str">
        <v xml:space="preserve">MICHELL RHOMANDT AMADO </v>
      </c>
      <c r="S173" t="e">
        <f>IF(ISBLANK(R173),"0", VLOOKUP(R173,PERSONAL,2,FALSE))</f>
        <v>#N/A</v>
      </c>
      <c r="T173" t="str">
        <v>ALIADO</v>
      </c>
      <c r="U173">
        <v>0.5833333333333334</v>
      </c>
      <c r="V173">
        <v>0.6041666666666666</v>
      </c>
      <c r="W173">
        <f>V173-U173</f>
        <v>0.02083333333333326</v>
      </c>
      <c r="X173">
        <v>1</v>
      </c>
      <c r="Y173">
        <f>NETWORKDAYS(K173,M173)</f>
        <v>1</v>
      </c>
      <c r="Z173" t="str">
        <f>IF(Y173&lt;=2,"CUMPLE","NO CUMPLE")</f>
        <v>CUMPLE</v>
      </c>
      <c r="AC173" t="str">
        <f>TEXT(M173,"mmmm")</f>
        <v>marzo</v>
      </c>
      <c r="AD173" t="str">
        <f>TEXT(M173,"yyyy")</f>
        <v>yyyy</v>
      </c>
      <c r="AE173">
        <f>W173*60*24</f>
        <v>29.999999999999893</v>
      </c>
      <c r="AF173">
        <f>AE173/60</f>
        <v>0.4999999999999982</v>
      </c>
      <c r="AG173">
        <f>AE173/60</f>
        <v>0.4999999999999982</v>
      </c>
      <c r="AH173">
        <f>L173-K173</f>
        <v>0</v>
      </c>
      <c r="AI173">
        <f>AH173*24*60</f>
        <v>0</v>
      </c>
      <c r="AJ173">
        <f>75728*X173</f>
        <v>75728</v>
      </c>
    </row>
    <row r="174" xml:space="preserve">
      <c r="A174">
        <v>173492</v>
      </c>
      <c r="B174" t="str">
        <v>INCIDENTE</v>
      </c>
      <c r="C174" t="str">
        <v>CERRADO</v>
      </c>
      <c r="D174" t="str">
        <v>DIRECCION TIENDA</v>
      </c>
      <c r="E174" t="str">
        <v>VERIFICADOR</v>
      </c>
      <c r="F174" t="str">
        <v>VERIFICADOR</v>
      </c>
      <c r="G174" t="str">
        <v xml:space="preserve">NEWLAND </v>
      </c>
      <c r="H174" t="str">
        <v>Verificador de Precios de Fruver no funciona.</v>
      </c>
      <c r="I174" t="str">
        <v>Verificador de Precios de Fruver no funciona.</v>
      </c>
      <c r="J174" t="str">
        <v>Se llega a tienda donde se recibe verificador el cual estaba en reparacion y se debe configurar; se procede segun instructivo a realizar configuracion desde modo recovery; se procede con la lectura de codigos; Giovanna de sistemas comparte la información que se necesita para parametrizar el verifiicador; al momento de configurar y conectar a la red CSWLAN12 genera mal funcionamiento ya que las redes detectadas presentan mala intensidad de señal; no es posible continuar la configuracion; puede que dicha novedad sea causada una desconexion o desajuste interno de los cables que llegan a la antena. se reporta novedad a Geovanna de sistemas; verificador queda empacada para su posterior  envio a laboratorio; adicional se traslada verificador por piso de venta conectandolo en cada punto donde estan los otros verificadores evidenciando que las redes detectadas son minimas o nulas.</v>
      </c>
      <c r="K174">
        <v>45355</v>
      </c>
      <c r="L174">
        <v>45355</v>
      </c>
      <c r="M174">
        <v>45355</v>
      </c>
      <c r="N174" t="str">
        <f>TEXT(M174, "DDDD")</f>
        <v>lunes</v>
      </c>
      <c r="O174" t="str" xml:space="preserve">
        <v xml:space="preserve">M028 METRO DUITAMA INNOVO_x000d_
_x000d_
</v>
      </c>
      <c r="P174" t="str">
        <v>DUITAMA</v>
      </c>
      <c r="Q174" t="str">
        <f>IF(ISBLANK(P174),"0",(VLOOKUP(P174,REGION,2,FALSE)))</f>
        <v>ORIENTE</v>
      </c>
      <c r="R174" t="str">
        <v>JHONATAN RICARDO VARGAS ZAMBRANO</v>
      </c>
      <c r="S174">
        <f>IF(ISBLANK(R174),"0", VLOOKUP(R174,PERSONAL,2,FALSE))</f>
        <v>1057583301</v>
      </c>
      <c r="T174" t="str">
        <v>DIRECTO</v>
      </c>
      <c r="U174">
        <v>0.3333333333333333</v>
      </c>
      <c r="V174">
        <v>0.5</v>
      </c>
      <c r="W174">
        <f>V174-U174</f>
        <v>0.16666666666666669</v>
      </c>
      <c r="X174">
        <v>2</v>
      </c>
      <c r="Y174">
        <f>NETWORKDAYS(K174,M174)</f>
        <v>1</v>
      </c>
      <c r="Z174" t="str">
        <f>IF(Y174&lt;=2,"CUMPLE","NO CUMPLE")</f>
        <v>CUMPLE</v>
      </c>
      <c r="AC174" t="str">
        <f>TEXT(M174,"mmmm")</f>
        <v>marzo</v>
      </c>
      <c r="AD174" t="str">
        <f>TEXT(M174,"yyyy")</f>
        <v>yyyy</v>
      </c>
      <c r="AE174">
        <f>W174*60*24</f>
        <v>240.00000000000006</v>
      </c>
      <c r="AF174">
        <f>AE174/60</f>
        <v>4.000000000000001</v>
      </c>
      <c r="AG174">
        <f>AE174/60</f>
        <v>4.000000000000001</v>
      </c>
      <c r="AH174">
        <f>L174-K174</f>
        <v>0</v>
      </c>
      <c r="AI174">
        <f>AH174*24*60</f>
        <v>0</v>
      </c>
      <c r="AJ174">
        <f>75728*X174</f>
        <v>151456</v>
      </c>
    </row>
    <row r="175" xml:space="preserve">
      <c r="A175">
        <v>487780</v>
      </c>
      <c r="B175" t="str">
        <v>SOLICITUD</v>
      </c>
      <c r="C175" t="str">
        <v>CERRADO</v>
      </c>
      <c r="D175" t="str">
        <v>SEGURIDAD</v>
      </c>
      <c r="E175" t="str">
        <v>PDA</v>
      </c>
      <c r="F175" t="str">
        <v>PDA</v>
      </c>
      <c r="G175" t="str">
        <v>HONEYWELL</v>
      </c>
      <c r="H175" t="str">
        <v>buenas noches. para que por favor se realice configuración de PDA # SERIAL 22290B19F2 que al momento de escanear código de barras no lo lee</v>
      </c>
      <c r="I175" t="str">
        <v>buenas noches. para que por favor se realice configuración de PDA # SERIAL 22290B19F2 que al momento de escanear código de barras no lo lee</v>
      </c>
      <c r="J175" t="str">
        <v xml:space="preserve">Se llega a sitio y se procede a realizar la validacion  ya que este arroja un error de lector de codigo de barra por lo que en el lector  no carga todo el codigo completo; por lo que se procede a realizar formateo de la pdt y a instalar todas las aplicaciones y configuraciones corporativa usuario realiza pruebas quedando operativa y a satisfacción del cliente. </v>
      </c>
      <c r="K175">
        <v>45352</v>
      </c>
      <c r="L175">
        <v>45352</v>
      </c>
      <c r="M175">
        <v>45355</v>
      </c>
      <c r="N175" t="str">
        <f>TEXT(M175, "DDDD")</f>
        <v>lunes</v>
      </c>
      <c r="O175" t="str" xml:space="preserve">
        <v xml:space="preserve">M085 METRO MONTERIA_x000d_
_x000d_
</v>
      </c>
      <c r="P175" t="str">
        <v>MONTERIA</v>
      </c>
      <c r="Q175" t="str">
        <f>IF(ISBLANK(P175),"0",(VLOOKUP(P175,REGION,2,FALSE)))</f>
        <v>COSTA</v>
      </c>
      <c r="R175" t="str">
        <v>SHARON YANETH KERGUELEN WILCHES</v>
      </c>
      <c r="S175">
        <f>IF(ISBLANK(R175),"0", VLOOKUP(R175,PERSONAL,2,FALSE))</f>
        <v>1067917448</v>
      </c>
      <c r="T175" t="str">
        <v>DIRECTO</v>
      </c>
      <c r="U175">
        <v>0.3333333333333333</v>
      </c>
      <c r="V175">
        <v>0.4375</v>
      </c>
      <c r="W175">
        <f>V175-U175</f>
        <v>0.10416666666666669</v>
      </c>
      <c r="X175">
        <v>2</v>
      </c>
      <c r="Y175">
        <f>NETWORKDAYS(K175,M175)</f>
        <v>2</v>
      </c>
      <c r="Z175" t="str">
        <f>IF(Y175&lt;=2,"CUMPLE","NO CUMPLE")</f>
        <v>CUMPLE</v>
      </c>
      <c r="AC175" t="str">
        <f>TEXT(M175,"mmmm")</f>
        <v>marzo</v>
      </c>
      <c r="AD175" t="str">
        <f>TEXT(M175,"yyyy")</f>
        <v>yyyy</v>
      </c>
      <c r="AE175">
        <f>W175*60*24</f>
        <v>150.00000000000003</v>
      </c>
      <c r="AF175">
        <f>AE175/60</f>
        <v>2.5000000000000004</v>
      </c>
      <c r="AG175">
        <f>AE175/60</f>
        <v>2.5000000000000004</v>
      </c>
      <c r="AH175">
        <f>L175-K175</f>
        <v>0</v>
      </c>
      <c r="AI175">
        <f>AH175*24*60</f>
        <v>0</v>
      </c>
      <c r="AJ175">
        <f>75728*X175</f>
        <v>151456</v>
      </c>
    </row>
    <row r="176" xml:space="preserve">
      <c r="A176">
        <v>495576</v>
      </c>
      <c r="B176" t="str">
        <v>INCIDENTE</v>
      </c>
      <c r="C176" t="str">
        <v>CERRADO</v>
      </c>
      <c r="D176" t="str">
        <v>SEGURIDAD</v>
      </c>
      <c r="E176" t="str">
        <v>BALANZA</v>
      </c>
      <c r="F176" t="str">
        <v>BALANZA</v>
      </c>
      <c r="G176" t="str">
        <v>METTLER</v>
      </c>
      <c r="H176" t="str" xml:space="preserve">
        <v xml:space="preserve">Solicito me colaboren con la balanza de pescadería la cual presenta un error con el rollo; y no permite imprimir_x000d_
Indica la ubicacion de tu balanza en la tienda_x000d_
_x000d_
pescaderia</v>
      </c>
      <c r="I176" t="str" xml:space="preserve">
        <v xml:space="preserve">Solicito me colaboren con la balanza de pescadería la cual presenta un error con el rollo; y no permite imprimir_x000d_
Indica la ubicacion de tu balanza en la tienda_x000d_
_x000d_
pescaderia</v>
      </c>
      <c r="J176" t="str">
        <v xml:space="preserve">Se procede a realizar el inconvenientes que tiene la balanza de pescaderia; ya que arroja los tiquetes con el codigo muy corto lo que se procede a realizar reseteo de la balanza asi mismo el 1.5 remoto envia los parámetros para que salga ajustado en el tiquete el texto; luego se procede a realizar calibración de papel por lo que ete sale bien se continua realizando impresiones ya que est salen opacas se limpia cabezal y rodillo la falla persiste por lo que se le informa al 1.5 que la balanza requiere cambio de cabezal. La balanza queda operativa; mientras llega el cabezal. </v>
      </c>
      <c r="K176">
        <v>45352</v>
      </c>
      <c r="L176">
        <v>45352</v>
      </c>
      <c r="M176">
        <v>45355</v>
      </c>
      <c r="N176" t="str">
        <f>TEXT(M176, "DDDD")</f>
        <v>lunes</v>
      </c>
      <c r="O176" t="str" xml:space="preserve">
        <v xml:space="preserve">M085 METRO MONTERIA_x000d_
_x000d_
</v>
      </c>
      <c r="P176" t="str">
        <v>MONTERIA</v>
      </c>
      <c r="Q176" t="str">
        <f>IF(ISBLANK(P176),"0",(VLOOKUP(P176,REGION,2,FALSE)))</f>
        <v>COSTA</v>
      </c>
      <c r="R176" t="str">
        <v>SHARON YANETH KERGUELEN WILCHES</v>
      </c>
      <c r="S176">
        <f>IF(ISBLANK(R176),"0", VLOOKUP(R176,PERSONAL,2,FALSE))</f>
        <v>1067917448</v>
      </c>
      <c r="T176" t="str">
        <v>DIRECTO</v>
      </c>
      <c r="U176">
        <v>0.4375</v>
      </c>
      <c r="V176">
        <v>0.5416666666666666</v>
      </c>
      <c r="W176">
        <f>V176-U176</f>
        <v>0.10416666666666663</v>
      </c>
      <c r="X176">
        <v>2</v>
      </c>
      <c r="Y176">
        <f>NETWORKDAYS(K176,M176)</f>
        <v>2</v>
      </c>
      <c r="Z176" t="str">
        <f>IF(Y176&lt;=2,"CUMPLE","NO CUMPLE")</f>
        <v>CUMPLE</v>
      </c>
      <c r="AC176" t="str">
        <f>TEXT(M176,"mmmm")</f>
        <v>marzo</v>
      </c>
      <c r="AD176" t="str">
        <f>TEXT(M176,"yyyy")</f>
        <v>yyyy</v>
      </c>
      <c r="AE176">
        <f>W176*60*24</f>
        <v>149.99999999999994</v>
      </c>
      <c r="AF176">
        <f>AE176/60</f>
        <v>2.499999999999999</v>
      </c>
      <c r="AG176">
        <f>AE176/60</f>
        <v>2.499999999999999</v>
      </c>
      <c r="AH176">
        <f>L176-K176</f>
        <v>0</v>
      </c>
      <c r="AI176">
        <f>AH176*24*60</f>
        <v>0</v>
      </c>
      <c r="AJ176">
        <f>75728*X176</f>
        <v>151456</v>
      </c>
    </row>
    <row r="177" xml:space="preserve">
      <c r="A177">
        <v>499254</v>
      </c>
      <c r="B177" t="str">
        <v>SOLICITUD</v>
      </c>
      <c r="C177" t="str">
        <v>CERRADO</v>
      </c>
      <c r="D177" t="str">
        <v>CONTRALOR</v>
      </c>
      <c r="E177" t="str">
        <v>PDA</v>
      </c>
      <c r="F177" t="str">
        <v>PDA</v>
      </c>
      <c r="G177" t="str">
        <v>HONEYWELL</v>
      </c>
      <c r="H177" t="str">
        <v>buenos dias solicito de su colaboración ya que la PDA de S/N21175B72D1 se a desconfigurado la barra de funciones y sin esto no puedo hacer mi trabajo agradezco por la colaboración brindada</v>
      </c>
      <c r="I177" t="str">
        <v>buenos dias solicito de su colaboración ya que la PDA de S/N21175B72D1 se a desconfigurado la barra de funciones y sin esto no puedo hacer mi trabajo agradezco por la colaboración brindada</v>
      </c>
      <c r="J177" t="str">
        <v>Se llega a sitio y se procede con validaciones de ingreso. Se establece contacto con la usuario y la PDA. Se borra mochasoft y perfiles de usuario. Se descarga nuevamente el telnet y se procede con la respectiva configuración. Se establece configuración de teclas de función. Se configura nuevamente usuario el cual realiza pruebas a plena satisfacción. Se procede con el cierre de la actividad finalizandola con el equipo completamente operativo y funcional.</v>
      </c>
      <c r="K177">
        <v>45352</v>
      </c>
      <c r="L177">
        <v>45352</v>
      </c>
      <c r="M177">
        <v>45355</v>
      </c>
      <c r="N177" t="str">
        <f>TEXT(M177, "DDDD")</f>
        <v>lunes</v>
      </c>
      <c r="O177" t="str" xml:space="preserve">
        <v xml:space="preserve">M179 METRO PITALITO_x000d_
_x000d_
</v>
      </c>
      <c r="P177" t="str">
        <v>PITALITO</v>
      </c>
      <c r="Q177" t="str">
        <f>IF(ISBLANK(P177),"0",(VLOOKUP(P177,REGION,2,FALSE)))</f>
        <v>OCCIDENTE</v>
      </c>
      <c r="R177" t="str">
        <v>EMERSON PALACIOS MARTINEZ</v>
      </c>
      <c r="S177">
        <f>IF(ISBLANK(R177),"0", VLOOKUP(R177,PERSONAL,2,FALSE))</f>
        <v>13723524</v>
      </c>
      <c r="T177" t="str">
        <v>ALIADO</v>
      </c>
      <c r="U177">
        <v>0.5833333333333334</v>
      </c>
      <c r="V177">
        <v>0.625</v>
      </c>
      <c r="W177">
        <f>V177-U177</f>
        <v>0.04166666666666663</v>
      </c>
      <c r="X177">
        <v>1</v>
      </c>
      <c r="Y177">
        <f>NETWORKDAYS(K177,M177)</f>
        <v>2</v>
      </c>
      <c r="Z177" t="str">
        <f>IF(Y177&lt;=2,"CUMPLE","NO CUMPLE")</f>
        <v>CUMPLE</v>
      </c>
      <c r="AC177" t="str">
        <f>TEXT(M177,"mmmm")</f>
        <v>marzo</v>
      </c>
      <c r="AD177" t="str">
        <f>TEXT(M177,"yyyy")</f>
        <v>yyyy</v>
      </c>
      <c r="AE177">
        <f>W177*60*24</f>
        <v>59.99999999999994</v>
      </c>
      <c r="AF177">
        <f>AE177/60</f>
        <v>0.999999999999999</v>
      </c>
      <c r="AG177">
        <f>AE177/60</f>
        <v>0.999999999999999</v>
      </c>
      <c r="AH177">
        <f>L177-K177</f>
        <v>0</v>
      </c>
      <c r="AI177">
        <f>AH177*24*60</f>
        <v>0</v>
      </c>
      <c r="AJ177">
        <f>75728*X177</f>
        <v>75728</v>
      </c>
    </row>
    <row r="178" xml:space="preserve">
      <c r="A178">
        <v>480227</v>
      </c>
      <c r="B178" t="str">
        <v>INCIDENTE</v>
      </c>
      <c r="C178" t="str">
        <v>CERRADO</v>
      </c>
      <c r="D178" t="str">
        <v>RECIBO</v>
      </c>
      <c r="E178" t="str">
        <v>PDA</v>
      </c>
      <c r="F178" t="str">
        <v>PDA</v>
      </c>
      <c r="G178" t="str">
        <v>HONEYWELL</v>
      </c>
      <c r="H178" t="str" xml:space="preserve">
        <v xml:space="preserve">pda no recibe carga_x000d_
Sección de la tienda en donde se ubica la PDT o usuario_x000d_
_x000d_
metro facatativa</v>
      </c>
      <c r="I178" t="str" xml:space="preserve">
        <v xml:space="preserve">pda no recibe carga_x000d_
Sección de la tienda en donde se ubica la PDT o usuario_x000d_
_x000d_
metro facatativa</v>
      </c>
      <c r="J178" t="str">
        <v xml:space="preserve">Se realizó la revisión de la PDA; se reviso la Board y se observa que el puerto de carga esta averiado y por esto no recibe la carga. Tambien se observa que no estan usando ni el cable ni el adaptador de corriente correpondiente al equipo. . El equipo no queda operativo. Se solicita el envio del repuesto o una PDA completa. </v>
      </c>
      <c r="K178">
        <v>45352</v>
      </c>
      <c r="L178">
        <v>45352</v>
      </c>
      <c r="M178">
        <v>45355</v>
      </c>
      <c r="N178" t="str">
        <f>TEXT(M178, "DDDD")</f>
        <v>lunes</v>
      </c>
      <c r="O178" t="str" xml:space="preserve">
        <v xml:space="preserve">M074 METRO FACATATIVA_x000d_
_x000d_
</v>
      </c>
      <c r="P178" t="str">
        <v>FACATATIVA</v>
      </c>
      <c r="Q178" t="str">
        <f>IF(ISBLANK(P178),"0",(VLOOKUP(P178,REGION,2,FALSE)))</f>
        <v>BOGOTA</v>
      </c>
      <c r="R178" t="str">
        <v>ALEXANDER CASTILLO SOTELO</v>
      </c>
      <c r="S178">
        <f>IF(ISBLANK(R178),"0", VLOOKUP(R178,PERSONAL,2,FALSE))</f>
        <v>80216449</v>
      </c>
      <c r="T178" t="str">
        <v>ALIADO</v>
      </c>
      <c r="U178">
        <v>0.40625</v>
      </c>
      <c r="V178">
        <v>0.4583333333333333</v>
      </c>
      <c r="W178">
        <f>V178-U178</f>
        <v>0.052083333333333315</v>
      </c>
      <c r="X178">
        <v>1</v>
      </c>
      <c r="Y178">
        <f>NETWORKDAYS(K178,M178)</f>
        <v>2</v>
      </c>
      <c r="Z178" t="str">
        <f>IF(Y178&lt;=2,"CUMPLE","NO CUMPLE")</f>
        <v>CUMPLE</v>
      </c>
      <c r="AC178" t="str">
        <f>TEXT(M178,"mmmm")</f>
        <v>marzo</v>
      </c>
      <c r="AD178" t="str">
        <f>TEXT(M178,"yyyy")</f>
        <v>yyyy</v>
      </c>
      <c r="AE178">
        <f>W178*60*24</f>
        <v>74.99999999999997</v>
      </c>
      <c r="AF178">
        <f>AE178/60</f>
        <v>1.2499999999999996</v>
      </c>
      <c r="AG178">
        <f>AE178/60</f>
        <v>1.2499999999999996</v>
      </c>
      <c r="AH178">
        <f>L178-K178</f>
        <v>0</v>
      </c>
      <c r="AI178">
        <f>AH178*24*60</f>
        <v>0</v>
      </c>
      <c r="AJ178">
        <f>75728*X178</f>
        <v>75728</v>
      </c>
    </row>
    <row r="179" xml:space="preserve">
      <c r="A179">
        <v>505391</v>
      </c>
      <c r="B179" t="str">
        <v>SOLICITUD</v>
      </c>
      <c r="C179" t="str">
        <v>CERRADO</v>
      </c>
      <c r="D179" t="str">
        <v>SEGURIDAD</v>
      </c>
      <c r="E179" t="str">
        <v>PDA</v>
      </c>
      <c r="F179" t="str">
        <v>PDA</v>
      </c>
      <c r="G179" t="str">
        <v>HONEYWELL</v>
      </c>
      <c r="H179" t="str" xml:space="preserve">
        <v xml:space="preserve">se solicita por favor la revisión de PDT del área de seguridad_x000d_
AREA EN DONDE SE UBICA EL EQUIPO_x000d_
_x000d_
seguridad</v>
      </c>
      <c r="I179" t="str" xml:space="preserve">
        <v xml:space="preserve">se solicita por favor la revisión de PDT del área de seguridad_x000d_
AREA EN DONDE SE UBICA EL EQUIPO_x000d_
_x000d_
seguridad</v>
      </c>
      <c r="J179" t="str">
        <v>Como la PDA genera error de espacio; se actualiza el firmware y se formatea. Se instalan todas las aplicaciones y se configuran para el área correspondiente. Se deja operativo el equipo.</v>
      </c>
      <c r="K179">
        <v>45355</v>
      </c>
      <c r="L179">
        <v>45355</v>
      </c>
      <c r="M179">
        <v>45355</v>
      </c>
      <c r="N179" t="str">
        <f>TEXT(M179, "DDDD")</f>
        <v>lunes</v>
      </c>
      <c r="O179" t="str" xml:space="preserve">
        <v xml:space="preserve">M074 METRO FACATATIVA_x000d_
_x000d_
</v>
      </c>
      <c r="P179" t="str">
        <v>FACATATIVA</v>
      </c>
      <c r="Q179" t="str">
        <f>IF(ISBLANK(P179),"0",(VLOOKUP(P179,REGION,2,FALSE)))</f>
        <v>BOGOTA</v>
      </c>
      <c r="R179" t="str">
        <v>ALEXANDER CASTILLO SOTELO</v>
      </c>
      <c r="S179">
        <f>IF(ISBLANK(R179),"0", VLOOKUP(R179,PERSONAL,2,FALSE))</f>
        <v>80216449</v>
      </c>
      <c r="T179" t="str">
        <v>ALIADO</v>
      </c>
      <c r="U179">
        <v>0.2916666666666667</v>
      </c>
      <c r="V179">
        <v>0.3333333333333333</v>
      </c>
      <c r="W179">
        <f>V179-U179</f>
        <v>0.04166666666666663</v>
      </c>
      <c r="X179">
        <v>1</v>
      </c>
      <c r="Y179">
        <f>NETWORKDAYS(K179,M179)</f>
        <v>1</v>
      </c>
      <c r="Z179" t="str">
        <f>IF(Y179&lt;=2,"CUMPLE","NO CUMPLE")</f>
        <v>CUMPLE</v>
      </c>
      <c r="AC179" t="str">
        <f>TEXT(M179,"mmmm")</f>
        <v>marzo</v>
      </c>
      <c r="AD179" t="str">
        <f>TEXT(M179,"yyyy")</f>
        <v>yyyy</v>
      </c>
      <c r="AE179">
        <f>W179*60*24</f>
        <v>59.99999999999994</v>
      </c>
      <c r="AF179">
        <f>AE179/60</f>
        <v>0.999999999999999</v>
      </c>
      <c r="AG179">
        <f>AE179/60</f>
        <v>0.999999999999999</v>
      </c>
      <c r="AH179">
        <f>L179-K179</f>
        <v>0</v>
      </c>
      <c r="AI179">
        <f>AH179*24*60</f>
        <v>0</v>
      </c>
      <c r="AJ179">
        <f>75728*X179</f>
        <v>75728</v>
      </c>
    </row>
    <row r="180" xml:space="preserve">
      <c r="A180">
        <v>505544</v>
      </c>
      <c r="B180" t="str">
        <v>SOLICITUD</v>
      </c>
      <c r="C180" t="str">
        <v>CERRADO</v>
      </c>
      <c r="D180" t="str">
        <v>TODA LA TIENDA</v>
      </c>
      <c r="E180" t="str">
        <v>PROACTIVA</v>
      </c>
      <c r="F180" t="str">
        <v>PROACTIVA</v>
      </c>
      <c r="G180" t="str">
        <v>PROACTIVA</v>
      </c>
      <c r="H180" t="str" xml:space="preserve">
        <v xml:space="preserve">Me colaboran realizando la visita a todas la areas de la tienda buscando novedades no reportadas esto hace de la visita proactiva_x000d_
AREA EN DONDE SE UBICA EL EQUIPO_x000d_
_x000d_
todas las areas de la tienda</v>
      </c>
      <c r="I180" t="str" xml:space="preserve">
        <v xml:space="preserve">Me colaboran realizando la visita a todas la areas de la tienda buscando novedades no reportadas esto hace de la visita proactiva_x000d_
AREA EN DONDE SE UBICA EL EQUIPO_x000d_
_x000d_
todas las areas de la tienda</v>
      </c>
      <c r="J180" t="str">
        <v>Se realizo el recorrido por toda la tienda; se validaron los equipos y dispositivos. Se hicieron la corrección de los que estaban fallando y se deja todo operativo.</v>
      </c>
      <c r="K180">
        <v>45355</v>
      </c>
      <c r="L180">
        <v>45355</v>
      </c>
      <c r="M180">
        <v>45355</v>
      </c>
      <c r="N180" t="str">
        <f>TEXT(M180, "DDDD")</f>
        <v>lunes</v>
      </c>
      <c r="O180" t="str" xml:space="preserve">
        <v xml:space="preserve">M074 METRO FACATATIVA_x000d_
_x000d_
</v>
      </c>
      <c r="P180" t="str">
        <v>FACATATIVA</v>
      </c>
      <c r="Q180" t="str">
        <f>IF(ISBLANK(P180),"0",(VLOOKUP(P180,REGION,2,FALSE)))</f>
        <v>BOGOTA</v>
      </c>
      <c r="R180" t="str">
        <v>ALEXANDER CASTILLO SOTELO</v>
      </c>
      <c r="S180">
        <f>IF(ISBLANK(R180),"0", VLOOKUP(R180,PERSONAL,2,FALSE))</f>
        <v>80216449</v>
      </c>
      <c r="T180" t="str">
        <v>ALIADO</v>
      </c>
      <c r="U180">
        <v>0.3333333333333333</v>
      </c>
      <c r="V180">
        <v>0.3611111111111111</v>
      </c>
      <c r="W180">
        <f>V180-U180</f>
        <v>0.02777777777777779</v>
      </c>
      <c r="X180">
        <v>1</v>
      </c>
      <c r="Y180">
        <f>NETWORKDAYS(K180,M180)</f>
        <v>1</v>
      </c>
      <c r="Z180" t="str">
        <f>IF(Y180&lt;=2,"CUMPLE","NO CUMPLE")</f>
        <v>CUMPLE</v>
      </c>
      <c r="AC180" t="str">
        <f>TEXT(M180,"mmmm")</f>
        <v>marzo</v>
      </c>
      <c r="AD180" t="str">
        <f>TEXT(M180,"yyyy")</f>
        <v>yyyy</v>
      </c>
      <c r="AE180">
        <f>W180*60*24</f>
        <v>40.000000000000014</v>
      </c>
      <c r="AF180">
        <f>AE180/60</f>
        <v>0.6666666666666669</v>
      </c>
      <c r="AG180">
        <f>AE180/60</f>
        <v>0.6666666666666669</v>
      </c>
      <c r="AH180">
        <f>L180-K180</f>
        <v>0</v>
      </c>
      <c r="AI180">
        <f>AH180*24*60</f>
        <v>0</v>
      </c>
      <c r="AJ180">
        <f>75728*X180</f>
        <v>75728</v>
      </c>
    </row>
    <row r="181" xml:space="preserve">
      <c r="A181">
        <v>505569</v>
      </c>
      <c r="B181" t="str">
        <v>INCIDENTE</v>
      </c>
      <c r="C181" t="str">
        <v>CERRADO</v>
      </c>
      <c r="D181" t="str">
        <v>PGC</v>
      </c>
      <c r="E181" t="str">
        <v>PDA</v>
      </c>
      <c r="F181" t="str">
        <v>PDA</v>
      </c>
      <c r="G181" t="str">
        <v>HONEYWELL</v>
      </c>
      <c r="H181" t="str" xml:space="preserve">
        <v xml:space="preserve">Cordial saludo; solicito de su ayuda para la revisión de una PDA que arroja un mensaje de almacenamiento. Gracias._x000d_
Indicar ubicación del Equipo en tienda o oficinas_x000d_
_x000d_
PGC</v>
      </c>
      <c r="I181" t="str" xml:space="preserve">
        <v xml:space="preserve">Cordial saludo; solicito de su ayuda para la revisión de una PDA que arroja un mensaje de almacenamiento. Gracias._x000d_
Indicar ubicación del Equipo en tienda o oficinas_x000d_
_x000d_
PGC</v>
      </c>
      <c r="J181" t="str">
        <v>Como la PDA genera error de espacio; se actualiza el firmware y se formatea. Se instalan todas las aplicaciones y se configuran para el área correspondiente. Se deja operativo el equipo.</v>
      </c>
      <c r="K181">
        <v>45355</v>
      </c>
      <c r="L181">
        <v>45355</v>
      </c>
      <c r="M181">
        <v>45355</v>
      </c>
      <c r="N181" t="str">
        <f>TEXT(M181, "DDDD")</f>
        <v>lunes</v>
      </c>
      <c r="O181" t="str" xml:space="preserve">
        <v xml:space="preserve">M074 METRO FACATATIVA_x000d_
_x000d_
</v>
      </c>
      <c r="P181" t="str">
        <v>FACATATIVA</v>
      </c>
      <c r="Q181" t="str">
        <f>IF(ISBLANK(P181),"0",(VLOOKUP(P181,REGION,2,FALSE)))</f>
        <v>BOGOTA</v>
      </c>
      <c r="R181" t="str">
        <v>ALEXANDER CASTILLO SOTELO</v>
      </c>
      <c r="S181">
        <f>IF(ISBLANK(R181),"0", VLOOKUP(R181,PERSONAL,2,FALSE))</f>
        <v>80216449</v>
      </c>
      <c r="T181" t="str">
        <v>ALIADO</v>
      </c>
      <c r="U181">
        <v>0.3645833333333333</v>
      </c>
      <c r="V181">
        <v>0.3958333333333333</v>
      </c>
      <c r="W181">
        <f>V181-U181</f>
        <v>0.03125</v>
      </c>
      <c r="X181">
        <v>1</v>
      </c>
      <c r="Y181">
        <f>NETWORKDAYS(K181,M181)</f>
        <v>1</v>
      </c>
      <c r="Z181" t="str">
        <f>IF(Y181&lt;=2,"CUMPLE","NO CUMPLE")</f>
        <v>CUMPLE</v>
      </c>
      <c r="AC181" t="str">
        <f>TEXT(M181,"mmmm")</f>
        <v>marzo</v>
      </c>
      <c r="AD181" t="str">
        <f>TEXT(M181,"yyyy")</f>
        <v>yyyy</v>
      </c>
      <c r="AE181">
        <f>W181*60*24</f>
        <v>45</v>
      </c>
      <c r="AF181">
        <f>AE181/60</f>
        <v>0.75</v>
      </c>
      <c r="AG181">
        <f>AE181/60</f>
        <v>0.75</v>
      </c>
      <c r="AH181">
        <f>L181-K181</f>
        <v>0</v>
      </c>
      <c r="AI181">
        <f>AH181*24*60</f>
        <v>0</v>
      </c>
      <c r="AJ181">
        <f>75728*X181</f>
        <v>75728</v>
      </c>
    </row>
    <row r="182" xml:space="preserve">
      <c r="A182">
        <v>505823</v>
      </c>
      <c r="B182" t="str">
        <v>SOLICITUD</v>
      </c>
      <c r="C182" t="str">
        <v>CERRADO</v>
      </c>
      <c r="D182" t="str">
        <v>RECIBO</v>
      </c>
      <c r="E182" t="str">
        <v>BALANZA</v>
      </c>
      <c r="F182" t="str">
        <v xml:space="preserve">BALANZA </v>
      </c>
      <c r="G182" t="str">
        <v>METTLER</v>
      </c>
      <c r="H182" t="str" xml:space="preserve">
        <v xml:space="preserve">Solicitud de revisión de balanza de platos por calibración de papel_x000d_
Área donde su ubica la balanza_x000d_
_x000d_
Platos preparados</v>
      </c>
      <c r="I182" t="str" xml:space="preserve">
        <v xml:space="preserve">Solicitud de revisión de balanza de platos por calibración de papel_x000d_
Área donde su ubica la balanza_x000d_
_x000d_
Platos preparados</v>
      </c>
      <c r="J182" t="str">
        <v>Se realiza la revisión de la balanza y se observa que los sensores se encuentra sucios y con etiquetas pegadas. Se hace la limpieza de los sensores y cabezal; además se realiza la calibración del papel. Se deja operativa la balanza.</v>
      </c>
      <c r="K182">
        <v>45355</v>
      </c>
      <c r="L182">
        <v>45355</v>
      </c>
      <c r="M182">
        <v>45355</v>
      </c>
      <c r="N182" t="str">
        <f>TEXT(M182, "DDDD")</f>
        <v>lunes</v>
      </c>
      <c r="O182" t="str" xml:space="preserve">
        <v xml:space="preserve">M074 METRO FACATATIVA_x000d_
_x000d_
</v>
      </c>
      <c r="P182" t="str">
        <v>FACATATIVA</v>
      </c>
      <c r="Q182" t="str">
        <f>IF(ISBLANK(P182),"0",(VLOOKUP(P182,REGION,2,FALSE)))</f>
        <v>BOGOTA</v>
      </c>
      <c r="R182" t="str">
        <v>ALEXANDER CASTILLO SOTELO</v>
      </c>
      <c r="S182">
        <f>IF(ISBLANK(R182),"0", VLOOKUP(R182,PERSONAL,2,FALSE))</f>
        <v>80216449</v>
      </c>
      <c r="T182" t="str">
        <v>ALIADO</v>
      </c>
      <c r="U182">
        <v>0.4652777777777778</v>
      </c>
      <c r="V182">
        <v>0.5</v>
      </c>
      <c r="W182">
        <f>V182-U182</f>
        <v>0.03472222222222221</v>
      </c>
      <c r="X182">
        <v>1</v>
      </c>
      <c r="Y182">
        <f>NETWORKDAYS(K182,M182)</f>
        <v>1</v>
      </c>
      <c r="Z182" t="str">
        <f>IF(Y182&lt;=2,"CUMPLE","NO CUMPLE")</f>
        <v>CUMPLE</v>
      </c>
      <c r="AC182" t="str">
        <f>TEXT(M182,"mmmm")</f>
        <v>marzo</v>
      </c>
      <c r="AD182" t="str">
        <f>TEXT(M182,"yyyy")</f>
        <v>yyyy</v>
      </c>
      <c r="AE182">
        <f>W182*60*24</f>
        <v>49.999999999999986</v>
      </c>
      <c r="AF182">
        <f>AE182/60</f>
        <v>0.8333333333333331</v>
      </c>
      <c r="AG182">
        <f>AE182/60</f>
        <v>0.8333333333333331</v>
      </c>
      <c r="AH182">
        <f>L182-K182</f>
        <v>0</v>
      </c>
      <c r="AI182">
        <f>AH182*24*60</f>
        <v>0</v>
      </c>
      <c r="AJ182">
        <f>75728*X182</f>
        <v>75728</v>
      </c>
    </row>
    <row r="183" xml:space="preserve">
      <c r="A183">
        <v>501054</v>
      </c>
      <c r="B183" t="str">
        <v>SOLICITUD</v>
      </c>
      <c r="C183" t="str">
        <v>CERRADO</v>
      </c>
      <c r="D183" t="str">
        <v>LINEAL DE CAJAS</v>
      </c>
      <c r="E183" t="str">
        <v>POS</v>
      </c>
      <c r="F183" t="str">
        <v>POS</v>
      </c>
      <c r="G183" t="str">
        <v>WINCOR</v>
      </c>
      <c r="H183" t="str" xml:space="preserve">
        <v xml:space="preserve">Buen día solicito de su ayuda para el técnico Rafael Ardila sea programado los dias Lunes 4 y Martes 5 de Marzo 2024; para apoyo en linea de cajas aclaro que es todo el dia 2.5 ticket Agradezco su ayuda_x000d_
numero de caja pos_x000d_
_x000d_
Lineal de cajas</v>
      </c>
      <c r="I183" t="str" xml:space="preserve">
        <v xml:space="preserve">Buen día solicito de su ayuda para el técnico Rafael Ardila sea programado los dias Lunes 4 y Martes 5 de Marzo 2024; para apoyo en linea de cajas aclaro que es todo el dia 2.5 ticket Agradezco su ayuda_x000d_
numero de caja pos_x000d_
_x000d_
Lineal de cajas</v>
      </c>
      <c r="J183" t="str">
        <v>Se realiza revision; instalacion y adecuacion de las Primeras Cpus Pos en el Lineal de Cajas; Instalando correctamente su cableado; Sus perifericos asi como la configuracion de los puertos con ayuda de Cesar Bravo; Se adecuan y se dejan en pruebas; y en funcionamiento General con los usuarios...ESTADO OK</v>
      </c>
      <c r="K183">
        <v>45355</v>
      </c>
      <c r="L183">
        <v>45355</v>
      </c>
      <c r="M183">
        <v>45355</v>
      </c>
      <c r="N183" t="str">
        <f>TEXT(M183, "DDDD")</f>
        <v>lunes</v>
      </c>
      <c r="O183" t="str" xml:space="preserve">
        <v xml:space="preserve">J047 JUMBO GIRARDOT_x000d_
_x000d_
</v>
      </c>
      <c r="P183" t="str">
        <v>GIRARDOT</v>
      </c>
      <c r="Q183" t="str">
        <f>IF(ISBLANK(P183),"0",(VLOOKUP(P183,REGION,2,FALSE)))</f>
        <v>OCCIDENTE</v>
      </c>
      <c r="R183" t="str">
        <v>RAFAEL ARDILA PUENTES</v>
      </c>
      <c r="S183">
        <f>IF(ISBLANK(R183),"0", VLOOKUP(R183,PERSONAL,2,FALSE))</f>
        <v>1018419858</v>
      </c>
      <c r="T183" t="str">
        <v>ALIADO</v>
      </c>
      <c r="U183">
        <v>0.3333333333333333</v>
      </c>
      <c r="V183">
        <v>0.7083333333333334</v>
      </c>
      <c r="W183">
        <f>V183-U183</f>
        <v>0.37500000000000006</v>
      </c>
      <c r="X183" t="str">
        <v>2;5</v>
      </c>
      <c r="Y183">
        <f>NETWORKDAYS(K183,M183)</f>
        <v>1</v>
      </c>
      <c r="Z183" t="str">
        <f>IF(Y183&lt;=2,"CUMPLE","NO CUMPLE")</f>
        <v>CUMPLE</v>
      </c>
      <c r="AC183" t="str">
        <f>TEXT(M183,"mmmm")</f>
        <v>marzo</v>
      </c>
      <c r="AD183" t="str">
        <f>TEXT(M183,"yyyy")</f>
        <v>yyyy</v>
      </c>
      <c r="AE183">
        <f>W183*60*24</f>
        <v>540.0000000000001</v>
      </c>
      <c r="AF183">
        <f>AE183/60</f>
        <v>9.000000000000002</v>
      </c>
      <c r="AG183">
        <f>AE183/60</f>
        <v>9.000000000000002</v>
      </c>
      <c r="AH183">
        <f>L183-K183</f>
        <v>0</v>
      </c>
      <c r="AI183">
        <f>AH183*24*60</f>
        <v>0</v>
      </c>
      <c r="AJ183" t="e">
        <f>75728*X183</f>
        <v>#VALUE!</v>
      </c>
    </row>
    <row r="184" xml:space="preserve">
      <c r="A184">
        <v>501054</v>
      </c>
      <c r="B184" t="str">
        <v>SOLICITUD</v>
      </c>
      <c r="C184" t="str">
        <v>CERRADO</v>
      </c>
      <c r="D184" t="str">
        <v>LINEAL DE CAJAS</v>
      </c>
      <c r="E184" t="str">
        <v>POS</v>
      </c>
      <c r="F184" t="str">
        <v>POS</v>
      </c>
      <c r="G184" t="str">
        <v>WINCOR</v>
      </c>
      <c r="H184" t="str" xml:space="preserve">
        <v xml:space="preserve">Buen día solicito de su ayuda para el técnico Rafael Ardila sea programado los dias Lunes 4 y Martes 5 de Marzo 2024; para apoyo en linea de cajas aclaro que es todo el dia 2.5 ticket Agradezco su ayuda_x000d_
numero de caja pos_x000d_
_x000d_
Lineal de cajas</v>
      </c>
      <c r="I184" t="str" xml:space="preserve">
        <v xml:space="preserve">Buen día solicito de su ayuda para el técnico Rafael Ardila sea programado los dias Lunes 4 y Martes 5 de Marzo 2024; para apoyo en linea de cajas aclaro que es todo el dia 2.5 ticket Agradezco su ayuda_x000d_
numero de caja pos_x000d_
_x000d_
Lineal de cajas</v>
      </c>
      <c r="J184" t="str">
        <v>Se Continua el proceso de instalación y adecuación de las CPU POS; Se prosigue instalando la Caja De E-commerce en el Área de Electro; Se instala también la Caja de ventas institucionales POS 19; Se realiza ultima adecuación de Cableado; Se configura Balanza de mesa Mettler Toledo 8442 para el Área de Fruver en el Lineal de Cajas; Se deja todo operativo; Se guardan las Cajas restantes en Bodega parta continuar el proceso de instalación de las Cpu Pos restantes para la otra semana o hasta nueva orden...ESTADO OK- Atendido por Rafael Ardila Puentes el 5 de Marzo de 2024 ; día 2.</v>
      </c>
      <c r="K184">
        <v>45356</v>
      </c>
      <c r="L184">
        <v>45356</v>
      </c>
      <c r="M184">
        <v>45356</v>
      </c>
      <c r="N184" t="str">
        <f>TEXT(M184, "DDDD")</f>
        <v>martes</v>
      </c>
      <c r="O184" t="str" xml:space="preserve">
        <v xml:space="preserve">J047 JUMBO GIRARDOT_x000d_
_x000d_
</v>
      </c>
      <c r="P184" t="str">
        <v>GIRARDOT</v>
      </c>
      <c r="Q184" t="str">
        <f>IF(ISBLANK(P184),"0",(VLOOKUP(P184,REGION,2,FALSE)))</f>
        <v>OCCIDENTE</v>
      </c>
      <c r="R184" t="str">
        <v>RAFAEL ARDILA PUENTES</v>
      </c>
      <c r="S184">
        <f>IF(ISBLANK(R184),"0", VLOOKUP(R184,PERSONAL,2,FALSE))</f>
        <v>1018419858</v>
      </c>
      <c r="T184" t="str">
        <v>ALIADO</v>
      </c>
      <c r="U184">
        <v>0.3333333333333333</v>
      </c>
      <c r="V184">
        <v>0.7083333333333334</v>
      </c>
      <c r="W184">
        <f>V184-U184</f>
        <v>0.37500000000000006</v>
      </c>
      <c r="X184" t="str">
        <v>2;5</v>
      </c>
      <c r="Y184">
        <f>NETWORKDAYS(K184,M184)</f>
        <v>1</v>
      </c>
      <c r="Z184" t="str">
        <f>IF(Y184&lt;=2,"CUMPLE","NO CUMPLE")</f>
        <v>CUMPLE</v>
      </c>
      <c r="AC184" t="str">
        <f>TEXT(M184,"mmmm")</f>
        <v>marzo</v>
      </c>
      <c r="AD184" t="str">
        <f>TEXT(M184,"yyyy")</f>
        <v>yyyy</v>
      </c>
      <c r="AE184">
        <f>W184*60*24</f>
        <v>540.0000000000001</v>
      </c>
      <c r="AF184">
        <f>AE184/60</f>
        <v>9.000000000000002</v>
      </c>
      <c r="AG184">
        <f>AE184/60</f>
        <v>9.000000000000002</v>
      </c>
      <c r="AH184">
        <f>L184-K184</f>
        <v>0</v>
      </c>
      <c r="AI184">
        <f>AH184*24*60</f>
        <v>0</v>
      </c>
      <c r="AJ184" t="e">
        <f>75728*X184</f>
        <v>#VALUE!</v>
      </c>
    </row>
    <row r="185" xml:space="preserve">
      <c r="A185">
        <v>499317</v>
      </c>
      <c r="B185" t="str">
        <v>INCIDENTE</v>
      </c>
      <c r="C185" t="str">
        <v>CERRADO</v>
      </c>
      <c r="D185" t="str">
        <v>TODA LA TIENDA</v>
      </c>
      <c r="E185" t="str">
        <v>IMPRESORA</v>
      </c>
      <c r="F185" t="str">
        <v>PORTATIL</v>
      </c>
      <c r="G185" t="str">
        <v>ZEBRA</v>
      </c>
      <c r="H185" t="str">
        <v>buenos días desde hace algunos días la impresora portable de la sección de bazar esta presentando fallas para cargar y para imprimir por favor para que me colaboran y mil gracias.</v>
      </c>
      <c r="I185" t="str">
        <v>buenos días desde hace algunos días la impresora portable de la sección de bazar esta presentando fallas para cargar y para imprimir por favor para que me colaboran y mil gracias.</v>
      </c>
      <c r="J185" t="str">
        <v xml:space="preserve">Se realizan diferentes pruebas con la impresora mala y con una que está buena; de la mano con el usuario y con el apoyo de soporte técnico; se concluye  que la lentitud en la impresión y la rápida descarga de la batería; tiene relación con la batería de la impresora con problemas. Stharlyn Zuleta solicita datos de la impresora y de la batería para solicitar el cambio de la misma </v>
      </c>
      <c r="K185">
        <v>45356</v>
      </c>
      <c r="L185">
        <v>45356</v>
      </c>
      <c r="M185">
        <v>45356</v>
      </c>
      <c r="N185" t="str">
        <f>TEXT(M185, "DDDD")</f>
        <v>martes</v>
      </c>
      <c r="O185" t="str" xml:space="preserve">
        <v xml:space="preserve">J027 JUMBO RIONEGRO_x000d_
_x000d_
</v>
      </c>
      <c r="P185" t="str">
        <v>RIONEGRO</v>
      </c>
      <c r="Q185" t="str">
        <f>IF(ISBLANK(P185),"0",(VLOOKUP(P185,REGION,2,FALSE)))</f>
        <v>CENTRO</v>
      </c>
      <c r="R185" t="str">
        <v xml:space="preserve">FABIAN VARGAS LASTRA </v>
      </c>
      <c r="S185" t="e">
        <f>IF(ISBLANK(R185),"0", VLOOKUP(R185,PERSONAL,2,FALSE))</f>
        <v>#N/A</v>
      </c>
      <c r="T185" t="str">
        <v>ALIADO</v>
      </c>
      <c r="U185">
        <v>0.4270833333333333</v>
      </c>
      <c r="V185">
        <v>0.48125</v>
      </c>
      <c r="W185">
        <f>V185-U185</f>
        <v>0.054166666666666696</v>
      </c>
      <c r="X185">
        <v>1</v>
      </c>
      <c r="Y185">
        <f>NETWORKDAYS(K185,M185)</f>
        <v>1</v>
      </c>
      <c r="Z185" t="str">
        <f>IF(Y185&lt;=2,"CUMPLE","NO CUMPLE")</f>
        <v>CUMPLE</v>
      </c>
      <c r="AC185" t="str">
        <f>TEXT(M185,"mmmm")</f>
        <v>marzo</v>
      </c>
      <c r="AD185" t="str">
        <f>TEXT(M185,"yyyy")</f>
        <v>yyyy</v>
      </c>
      <c r="AE185">
        <f>W185*60*24</f>
        <v>78.00000000000004</v>
      </c>
      <c r="AF185">
        <f>AE185/60</f>
        <v>1.3000000000000007</v>
      </c>
      <c r="AG185">
        <f>AE185/60</f>
        <v>1.3000000000000007</v>
      </c>
      <c r="AH185">
        <f>L185-K185</f>
        <v>0</v>
      </c>
      <c r="AI185">
        <f>AH185*24*60</f>
        <v>0</v>
      </c>
      <c r="AJ185">
        <f>75728*X185</f>
        <v>75728</v>
      </c>
    </row>
    <row r="186" xml:space="preserve">
      <c r="A186">
        <v>505154</v>
      </c>
      <c r="B186" t="str">
        <v>SOLICITUD</v>
      </c>
      <c r="C186" t="str">
        <v>CERRADO</v>
      </c>
      <c r="D186" t="str">
        <v>LINEAL DE CAJAS</v>
      </c>
      <c r="E186" t="str">
        <v>BALANZA</v>
      </c>
      <c r="F186" t="str">
        <v>BALANZA</v>
      </c>
      <c r="G186" t="str">
        <v>DATALOGIC</v>
      </c>
      <c r="H186" t="str" xml:space="preserve">
        <v xml:space="preserve">Buenos días para solicitar la revisión de la báscula de la pos 10 ya que no está arrojando el peso correcto_x000d_
Área donde su ubica la balanza_x000d_
_x000d_
Pos 10</v>
      </c>
      <c r="I186" t="str" xml:space="preserve">
        <v xml:space="preserve">Buenos días para solicitar la revisión de la báscula de la pos 10 ya que no está arrojando el peso correcto_x000d_
Área donde su ubica la balanza_x000d_
_x000d_
Pos 10</v>
      </c>
      <c r="J186" t="str">
        <v>La balanza de la caja 7 se encuentra apagada; luego de revisar puede verificarse que estaba desconectada del cargador; se conecta correctamente; se enciende y solicita al usuario realizar pruebas. Funciona correctamente y muestra los pesos exactos; se entrega operativa y a satisfacción del usuario.</v>
      </c>
      <c r="K186">
        <v>45355</v>
      </c>
      <c r="L186">
        <v>45355</v>
      </c>
      <c r="M186">
        <v>45356</v>
      </c>
      <c r="N186" t="str">
        <f>TEXT(M186, "DDDD")</f>
        <v>martes</v>
      </c>
      <c r="O186" t="str" xml:space="preserve">
        <v xml:space="preserve">J027 JUMBO RIONEGRO_x000d_
_x000d_
</v>
      </c>
      <c r="P186" t="str">
        <v>RIONEGRO</v>
      </c>
      <c r="Q186" t="str">
        <f>IF(ISBLANK(P186),"0",(VLOOKUP(P186,REGION,2,FALSE)))</f>
        <v>CENTRO</v>
      </c>
      <c r="R186" t="str">
        <v xml:space="preserve">FABIAN VARGAS LASTRA </v>
      </c>
      <c r="S186" t="e">
        <f>IF(ISBLANK(R186),"0", VLOOKUP(R186,PERSONAL,2,FALSE))</f>
        <v>#N/A</v>
      </c>
      <c r="T186" t="str">
        <v>ALIADO</v>
      </c>
      <c r="U186">
        <v>0.48125</v>
      </c>
      <c r="V186">
        <v>0.4930555555555556</v>
      </c>
      <c r="W186">
        <f>V186-U186</f>
        <v>0.011805555555555569</v>
      </c>
      <c r="X186" t="str">
        <v>0.5</v>
      </c>
      <c r="Y186">
        <f>NETWORKDAYS(K186,M186)</f>
        <v>2</v>
      </c>
      <c r="Z186" t="str">
        <f>IF(Y186&lt;=2,"CUMPLE","NO CUMPLE")</f>
        <v>CUMPLE</v>
      </c>
      <c r="AC186" t="str">
        <f>TEXT(M186,"mmmm")</f>
        <v>marzo</v>
      </c>
      <c r="AD186" t="str">
        <f>TEXT(M186,"yyyy")</f>
        <v>yyyy</v>
      </c>
      <c r="AE186">
        <f>W186*60*24</f>
        <v>17.00000000000002</v>
      </c>
      <c r="AF186">
        <f>AE186/60</f>
        <v>0.2833333333333337</v>
      </c>
      <c r="AG186">
        <f>AE186/60</f>
        <v>0.2833333333333337</v>
      </c>
      <c r="AH186">
        <f>L186-K186</f>
        <v>0</v>
      </c>
      <c r="AI186">
        <f>AH186*24*60</f>
        <v>0</v>
      </c>
      <c r="AJ186" t="e">
        <f>75728*X186</f>
        <v>#VALUE!</v>
      </c>
    </row>
    <row r="187" xml:space="preserve">
      <c r="A187">
        <v>505150</v>
      </c>
      <c r="B187" t="str">
        <v>SOLICITUD</v>
      </c>
      <c r="C187" t="str">
        <v>CERRADO</v>
      </c>
      <c r="D187" t="str">
        <v>LINEAL DE CAJAS</v>
      </c>
      <c r="E187" t="str">
        <v xml:space="preserve">BALANZA </v>
      </c>
      <c r="F187" t="str">
        <v>BALANZA</v>
      </c>
      <c r="G187" t="str">
        <v>DATALOGIC</v>
      </c>
      <c r="H187" t="str" xml:space="preserve">
        <v xml:space="preserve">Buenos días para solicitar la revisión de la báscula de la pos 07 ya que no está arrojando el peso correcto_x000d_
Área donde su ubica la balanza_x000d_
_x000d_
Pos 07</v>
      </c>
      <c r="I187" t="str" xml:space="preserve">
        <v xml:space="preserve">Buenos días para solicitar la revisión de la báscula de la pos 07 ya que no está arrojando el peso correcto_x000d_
Área donde su ubica la balanza_x000d_
_x000d_
Pos 07</v>
      </c>
      <c r="J187" t="str">
        <v>Se verifica que la balanza está encendida y en línea; se realiza procedimiento indicado por Stharlyn Zuleta para corregir error en el peso mostrado al pesar un producto y se logara corregir; se hacen pruebas con el usuario y funciona correctamente</v>
      </c>
      <c r="K187">
        <v>45355</v>
      </c>
      <c r="L187">
        <v>45355</v>
      </c>
      <c r="M187">
        <v>45356</v>
      </c>
      <c r="N187" t="str">
        <f>TEXT(M187, "DDDD")</f>
        <v>martes</v>
      </c>
      <c r="O187" t="str" xml:space="preserve">
        <v xml:space="preserve">J027 JUMBO RIONEGRO_x000d_
_x000d_
</v>
      </c>
      <c r="P187" t="str">
        <v>RIONEGRO</v>
      </c>
      <c r="Q187" t="str">
        <f>IF(ISBLANK(P187),"0",(VLOOKUP(P187,REGION,2,FALSE)))</f>
        <v>CENTRO</v>
      </c>
      <c r="R187" t="str">
        <v xml:space="preserve">FABIAN VARGAS LASTRA </v>
      </c>
      <c r="S187" t="e">
        <f>IF(ISBLANK(R187),"0", VLOOKUP(R187,PERSONAL,2,FALSE))</f>
        <v>#N/A</v>
      </c>
      <c r="T187" t="str">
        <v>ALIADO</v>
      </c>
      <c r="U187">
        <v>0.4930555555555556</v>
      </c>
      <c r="V187">
        <v>0.5</v>
      </c>
      <c r="W187">
        <f>V187-U187</f>
        <v>0.00694444444444442</v>
      </c>
      <c r="X187" t="str">
        <v>0.5</v>
      </c>
      <c r="Y187">
        <f>NETWORKDAYS(K187,M187)</f>
        <v>2</v>
      </c>
      <c r="Z187" t="str">
        <f>IF(Y187&lt;=2,"CUMPLE","NO CUMPLE")</f>
        <v>CUMPLE</v>
      </c>
      <c r="AC187" t="str">
        <f>TEXT(M187,"mmmm")</f>
        <v>marzo</v>
      </c>
      <c r="AD187" t="str">
        <f>TEXT(M187,"yyyy")</f>
        <v>yyyy</v>
      </c>
      <c r="AE187">
        <f>W187*60*24</f>
        <v>9.999999999999964</v>
      </c>
      <c r="AF187">
        <f>AE187/60</f>
        <v>0.16666666666666607</v>
      </c>
      <c r="AG187">
        <f>AE187/60</f>
        <v>0.16666666666666607</v>
      </c>
      <c r="AH187">
        <f>L187-K187</f>
        <v>0</v>
      </c>
      <c r="AI187">
        <f>AH187*24*60</f>
        <v>0</v>
      </c>
      <c r="AJ187" t="e">
        <f>75728*X187</f>
        <v>#VALUE!</v>
      </c>
    </row>
    <row r="188" xml:space="preserve">
      <c r="A188">
        <v>508232</v>
      </c>
      <c r="B188" t="str">
        <v>SOLICITUD</v>
      </c>
      <c r="C188" t="str">
        <v>CERRADO</v>
      </c>
      <c r="D188" t="str">
        <v>CAJAS</v>
      </c>
      <c r="E188" t="str">
        <v>RELOJ</v>
      </c>
      <c r="F188" t="str">
        <v>BIOMETRICO</v>
      </c>
      <c r="G188" t="str">
        <v>SUPREMA</v>
      </c>
      <c r="H188" t="str">
        <v>Buenos días Reloj biometrico de jumbo Rionegro presenta falla; esta lento y no lee las huellas. Gracias</v>
      </c>
      <c r="I188" t="str">
        <v>Buenos días Reloj biometrico de jumbo Rionegro presenta falla; esta lento y no lee las huellas. Gracias</v>
      </c>
      <c r="J188" t="str">
        <v>Se verifica lentitud en el funcionamiento del biométrico en Caja Principal y en Contralor; se desinstalan ambos dispositivos para desconectar cable de red; reiniciarlos y volverlos a conectar. Cuando se conectan; quedan en línea nuevamente; se hacen pruebas y se verifica lectura de huella a velocidad normal; se entregan funcionando satisfactoriamente.  NOTA: Sólo se recibión CAU por un biométrico; por favor validar si ese ticket cubre los dos que fueron atendidos el día 5 de marzo</v>
      </c>
      <c r="K188">
        <v>45356</v>
      </c>
      <c r="L188">
        <v>45356</v>
      </c>
      <c r="M188">
        <v>45356</v>
      </c>
      <c r="N188" t="str">
        <f>TEXT(M188, "DDDD")</f>
        <v>martes</v>
      </c>
      <c r="O188" t="str" xml:space="preserve">
        <v xml:space="preserve">J027 JUMBO RIONEGRO_x000d_
_x000d_
</v>
      </c>
      <c r="P188" t="str">
        <v>RIONEGRO</v>
      </c>
      <c r="Q188" t="str">
        <f>IF(ISBLANK(P188),"0",(VLOOKUP(P188,REGION,2,FALSE)))</f>
        <v>CENTRO</v>
      </c>
      <c r="R188" t="str">
        <v xml:space="preserve">FABIAN VARGAS LASTRA </v>
      </c>
      <c r="S188" t="e">
        <f>IF(ISBLANK(R188),"0", VLOOKUP(R188,PERSONAL,2,FALSE))</f>
        <v>#N/A</v>
      </c>
      <c r="T188" t="str">
        <v>ALIADO</v>
      </c>
      <c r="U188">
        <v>0.5</v>
      </c>
      <c r="V188">
        <v>0.5645833333333333</v>
      </c>
      <c r="W188">
        <f>V188-U188</f>
        <v>0.06458333333333333</v>
      </c>
      <c r="X188">
        <v>1</v>
      </c>
      <c r="Y188">
        <f>NETWORKDAYS(K188,M188)</f>
        <v>1</v>
      </c>
      <c r="Z188" t="str">
        <f>IF(Y188&lt;=2,"CUMPLE","NO CUMPLE")</f>
        <v>CUMPLE</v>
      </c>
      <c r="AC188" t="str">
        <f>TEXT(M188,"mmmm")</f>
        <v>marzo</v>
      </c>
      <c r="AD188" t="str">
        <f>TEXT(M188,"yyyy")</f>
        <v>yyyy</v>
      </c>
      <c r="AE188">
        <f>W188*60*24</f>
        <v>92.99999999999999</v>
      </c>
      <c r="AF188">
        <f>AE188/60</f>
        <v>1.5499999999999998</v>
      </c>
      <c r="AG188">
        <f>AE188/60</f>
        <v>1.5499999999999998</v>
      </c>
      <c r="AH188">
        <f>L188-K188</f>
        <v>0</v>
      </c>
      <c r="AI188">
        <f>AH188*24*60</f>
        <v>0</v>
      </c>
      <c r="AJ188">
        <f>75728*X188</f>
        <v>75728</v>
      </c>
    </row>
    <row r="189" xml:space="preserve">
      <c r="A189">
        <v>496778</v>
      </c>
      <c r="B189" t="str">
        <v>SOLICITUD</v>
      </c>
      <c r="C189" t="str">
        <v>CERRADO</v>
      </c>
      <c r="D189" t="str">
        <v>LINEAL DE CAJAS</v>
      </c>
      <c r="E189" t="str">
        <v>SCANNER</v>
      </c>
      <c r="F189" t="str">
        <v>BALANZA</v>
      </c>
      <c r="G189" t="str">
        <v>ZEBRA</v>
      </c>
      <c r="H189" t="str" xml:space="preserve">
        <v xml:space="preserve">Buen dia: por favor me colaboran para revisar el scaner balanza de la pos 19 que no sirve la balanza_x000d_
numero de caja pos_x000d_
_x000d_
19</v>
      </c>
      <c r="I189" t="str" xml:space="preserve">
        <v xml:space="preserve">Buen dia: por favor me colaboran para revisar el scaner balanza de la pos 19 que no sirve la balanza_x000d_
numero de caja pos_x000d_
_x000d_
19</v>
      </c>
      <c r="J189" t="str">
        <v>Se realiza revision del Scanner Balanza Zebra se realiza ajustes de cable de poder; Cable De Datos y se instala en el Nuevo Lineal de Cajas; Y no presenta ninguna novedad; Se instala como pos 19 venta Institucional Serial: 64277Z4891...ESTADO OK</v>
      </c>
      <c r="K189">
        <v>45356</v>
      </c>
      <c r="L189">
        <v>45356</v>
      </c>
      <c r="M189">
        <v>45356</v>
      </c>
      <c r="N189" t="str">
        <f>TEXT(M189, "DDDD")</f>
        <v>martes</v>
      </c>
      <c r="O189" t="str" xml:space="preserve">
        <v xml:space="preserve">J047 JUMBO GIRARDOT_x000d_
_x000d_
</v>
      </c>
      <c r="P189" t="str">
        <v>GIRARDOT</v>
      </c>
      <c r="Q189" t="str">
        <f>IF(ISBLANK(P189),"0",(VLOOKUP(P189,REGION,2,FALSE)))</f>
        <v>OCCIDENTE</v>
      </c>
      <c r="R189" t="str">
        <v>RAFAEL ARDILA PUENTES</v>
      </c>
      <c r="S189">
        <f>IF(ISBLANK(R189),"0", VLOOKUP(R189,PERSONAL,2,FALSE))</f>
        <v>1018419858</v>
      </c>
      <c r="T189" t="str">
        <v>ALIADO</v>
      </c>
      <c r="U189">
        <v>0.3333333333333333</v>
      </c>
      <c r="V189">
        <v>0.375</v>
      </c>
      <c r="W189">
        <f>V189-U189</f>
        <v>0.041666666666666685</v>
      </c>
      <c r="X189">
        <v>1</v>
      </c>
      <c r="Y189">
        <f>NETWORKDAYS(K189,M189)</f>
        <v>1</v>
      </c>
      <c r="Z189" t="str">
        <f>IF(Y189&lt;=2,"CUMPLE","NO CUMPLE")</f>
        <v>CUMPLE</v>
      </c>
      <c r="AA189" t="str">
        <v xml:space="preserve">Caso fue transferido por cliente el 29 de febrero; acordado con cliente. </v>
      </c>
      <c r="AC189" t="str">
        <f>TEXT(M189,"mmmm")</f>
        <v>marzo</v>
      </c>
      <c r="AD189" t="str">
        <f>TEXT(M189,"yyyy")</f>
        <v>yyyy</v>
      </c>
      <c r="AE189">
        <f>W189*60*24</f>
        <v>60.00000000000002</v>
      </c>
      <c r="AF189">
        <f>AE189/60</f>
        <v>1.0000000000000004</v>
      </c>
      <c r="AG189">
        <f>AE189/60</f>
        <v>1.0000000000000004</v>
      </c>
      <c r="AH189">
        <f>L189-K189</f>
        <v>0</v>
      </c>
      <c r="AI189">
        <f>AH189*24*60</f>
        <v>0</v>
      </c>
      <c r="AJ189">
        <f>75728*X189</f>
        <v>75728</v>
      </c>
    </row>
    <row r="190" xml:space="preserve">
      <c r="A190">
        <v>500332</v>
      </c>
      <c r="B190" t="str">
        <v>INCIDENTE</v>
      </c>
      <c r="C190" t="str">
        <v>CERRADO</v>
      </c>
      <c r="D190" t="str">
        <v>CENTRO DE COMPUTO</v>
      </c>
      <c r="E190" t="str">
        <v>FORTINET</v>
      </c>
      <c r="F190" t="str">
        <v>FORTINET</v>
      </c>
      <c r="G190" t="str">
        <v>FORTINET</v>
      </c>
      <c r="H190" t="str" xml:space="preserve">
        <v xml:space="preserve">Buenas tardes. Por favor requerimos apoyo en sitio el lunes 4 de marzo a las 6 a.m. para realizar el cambio del Fortinet por Renovación Tecnológica. Se requieren las siguientes herramientas: Portátil y Cable de Consola Gracias._x000d_
Interconexión_x000d_
_x000d_
Fortinet</v>
      </c>
      <c r="I190" t="str" xml:space="preserve">
        <v xml:space="preserve">Buenas tardes. Por favor requerimos apoyo en sitio el lunes 4 de marzo a las 6 a.m. para realizar el cambio del Fortinet por Renovación Tecnológica. Se requieren las siguientes herramientas: Portátil y Cable de Consola Gracias._x000d_
Interconexión_x000d_
_x000d_
Fortinet</v>
      </c>
      <c r="J190" t="str">
        <v>Se realiza revision e instalacion en el Rack el Fortinet mencionado con asesoria de Alexander Munevar se prosigue a Realizar la instalacion de su cableado de red instalando wan1; puerto 1; puerto 4; se realiza su configuracion y responde correctamente; se indica revisar y hacer pruebas con operatividad de Pc; Pos; Datafonos; Pda; y Red; todo sin Novedad...ESTADO OK</v>
      </c>
      <c r="K190">
        <v>45357</v>
      </c>
      <c r="L190">
        <v>45357</v>
      </c>
      <c r="M190">
        <v>45357</v>
      </c>
      <c r="N190" t="str">
        <f>TEXT(M190, "DDDD")</f>
        <v>miércoles</v>
      </c>
      <c r="O190" t="str" xml:space="preserve">
        <v xml:space="preserve">J047 JUMBO GIRARDOT_x000d_
_x000d_
</v>
      </c>
      <c r="P190" t="str">
        <v>GIRARDOT</v>
      </c>
      <c r="Q190" t="str">
        <f>IF(ISBLANK(P190),"0",(VLOOKUP(P190,REGION,2,FALSE)))</f>
        <v>OCCIDENTE</v>
      </c>
      <c r="R190" t="str">
        <v>RAFAEL ARDILA PUENTES</v>
      </c>
      <c r="S190">
        <f>IF(ISBLANK(R190),"0", VLOOKUP(R190,PERSONAL,2,FALSE))</f>
        <v>1018419858</v>
      </c>
      <c r="T190" t="str">
        <v>ALIADO</v>
      </c>
      <c r="U190">
        <v>0.25</v>
      </c>
      <c r="V190">
        <v>0.3125</v>
      </c>
      <c r="W190">
        <f>V190-U190</f>
        <v>0.0625</v>
      </c>
      <c r="X190">
        <v>1</v>
      </c>
      <c r="Y190">
        <f>NETWORKDAYS(K190,M190)</f>
        <v>1</v>
      </c>
      <c r="Z190" t="str">
        <f>IF(Y190&lt;=2,"CUMPLE","NO CUMPLE")</f>
        <v>CUMPLE</v>
      </c>
      <c r="AC190" t="str">
        <f>TEXT(M190,"mmmm")</f>
        <v>marzo</v>
      </c>
      <c r="AD190" t="str">
        <f>TEXT(M190,"yyyy")</f>
        <v>yyyy</v>
      </c>
      <c r="AE190">
        <f>W190*60*24</f>
        <v>90</v>
      </c>
      <c r="AF190">
        <f>AE190/60</f>
        <v>1.5</v>
      </c>
      <c r="AG190">
        <f>AE190/60</f>
        <v>1.5</v>
      </c>
      <c r="AH190">
        <f>L190-K190</f>
        <v>0</v>
      </c>
      <c r="AI190">
        <f>AH190*24*60</f>
        <v>0</v>
      </c>
      <c r="AJ190">
        <f>75728*X190</f>
        <v>75728</v>
      </c>
    </row>
    <row r="191">
      <c r="A191">
        <v>509533</v>
      </c>
      <c r="B191" t="str">
        <v>SOLICITUD</v>
      </c>
      <c r="C191" t="str">
        <v>CERRADO</v>
      </c>
      <c r="D191" t="str">
        <v>TODA LA TIENDA</v>
      </c>
      <c r="E191" t="str">
        <v>PDA</v>
      </c>
      <c r="F191" t="str">
        <v>PDA</v>
      </c>
      <c r="G191" t="str">
        <v>HONEYWELL</v>
      </c>
      <c r="H191" t="str">
        <v>Buena noche agradezco su colaboración revisando la aplicación mi tienda en PDT- PDA</v>
      </c>
      <c r="I191" t="str">
        <v>Buena noche agradezco su colaboración revisando la aplicación mi tienda en PDT- PDA</v>
      </c>
      <c r="J191" t="str">
        <v>SE REALIZA ACTUALIZACION DE APP MI TIENDA V.2.4.2 EN TODAS LAS PDA ZEBRA Y HONEYWELL DEL ÁREA DE PLS; PERECEDEROS Y ATC; PRUEBAS CON AUXILIARES DE AREA SATSFACTORIAS; PDA QUEDAN OPERATIVAS.</v>
      </c>
      <c r="K191">
        <v>45358</v>
      </c>
      <c r="L191">
        <v>45358</v>
      </c>
      <c r="M191">
        <v>45358</v>
      </c>
      <c r="N191" t="str">
        <f>TEXT(M191, "DDDD")</f>
        <v>jueves</v>
      </c>
      <c r="O191" t="str">
        <v>J126 JUMBO SAN SILVESTRE</v>
      </c>
      <c r="P191" t="str">
        <v>BARRANCABERMEJA</v>
      </c>
      <c r="Q191" t="str">
        <f>IF(ISBLANK(P191),"0",(VLOOKUP(P191,REGION,2,FALSE)))</f>
        <v>ORIENTE</v>
      </c>
      <c r="R191" t="str">
        <v>LUIS CARLOS ROJAS ACOSTA</v>
      </c>
      <c r="S191">
        <f>IF(ISBLANK(R191),"0", VLOOKUP(R191,PERSONAL,2,FALSE))</f>
        <v>1096188137</v>
      </c>
      <c r="T191" t="str">
        <v>DIRECTO</v>
      </c>
      <c r="U191">
        <v>0.625</v>
      </c>
      <c r="V191">
        <v>0.6666666666666666</v>
      </c>
      <c r="W191">
        <f>V191-U191</f>
        <v>0.04166666666666663</v>
      </c>
      <c r="X191">
        <v>1</v>
      </c>
      <c r="Y191">
        <f>NETWORKDAYS(K191,M191)</f>
        <v>1</v>
      </c>
      <c r="Z191" t="str">
        <f>IF(Y191&lt;=2,"CUMPLE","NO CUMPLE")</f>
        <v>CUMPLE</v>
      </c>
      <c r="AC191" t="str">
        <f>TEXT(M191,"mmmm")</f>
        <v>marzo</v>
      </c>
      <c r="AD191" t="str">
        <f>TEXT(M191,"yyyy")</f>
        <v>yyyy</v>
      </c>
      <c r="AE191">
        <f>W191*60*24</f>
        <v>59.99999999999994</v>
      </c>
      <c r="AF191">
        <f>AE191/60</f>
        <v>0.999999999999999</v>
      </c>
      <c r="AG191">
        <f>AE191/60</f>
        <v>0.999999999999999</v>
      </c>
      <c r="AH191">
        <f>L191-K191</f>
        <v>0</v>
      </c>
      <c r="AI191">
        <f>AH191*24*60</f>
        <v>0</v>
      </c>
      <c r="AJ191">
        <f>75728*X191</f>
        <v>75728</v>
      </c>
    </row>
    <row r="192" xml:space="preserve">
      <c r="A192">
        <v>514209</v>
      </c>
      <c r="B192" t="str">
        <v>INCIDENTE</v>
      </c>
      <c r="C192" t="str">
        <v>CERRADO</v>
      </c>
      <c r="D192" t="str">
        <v>PGC</v>
      </c>
      <c r="E192" t="str">
        <v>PDA</v>
      </c>
      <c r="F192" t="str">
        <v>PDA</v>
      </c>
      <c r="G192" t="str">
        <v>HONEYWELL</v>
      </c>
      <c r="H192" t="str" xml:space="preserve">
        <v xml:space="preserve">Buenos días Pdt asignada al área de PGC no permite el ingresos a la APP MI TIENDA._x000d_
Sección de la tienda en donde se ubica la PDT o usuario_x000d_
_x000d_
126</v>
      </c>
      <c r="I192" t="str" xml:space="preserve">
        <v xml:space="preserve">Buenos días Pdt asignada al área de PGC no permite el ingresos a la APP MI TIENDA._x000d_
Sección de la tienda en donde se ubica la PDT o usuario_x000d_
_x000d_
126</v>
      </c>
      <c r="J192" t="str">
        <v>SE REALIZA ACTUALIZACION DE APP MI TIENDA V.2.4.2 EN TODAS LAS PDT HONEYWELL DEL ÁREA DE PGC; PRUEBAS CON AUXILIARES DE AREA SATSFACTORIAS; PDA QUEDAN OPERATIVAS.</v>
      </c>
      <c r="K192">
        <v>45358</v>
      </c>
      <c r="L192">
        <v>45358</v>
      </c>
      <c r="M192">
        <v>45358</v>
      </c>
      <c r="N192" t="str">
        <f>TEXT(M192, "DDDD")</f>
        <v>jueves</v>
      </c>
      <c r="O192" t="str">
        <v>J126 JUMBO SAN SILVESTRE</v>
      </c>
      <c r="P192" t="str">
        <v>BARRANCABERMEJA</v>
      </c>
      <c r="Q192" t="str">
        <f>IF(ISBLANK(P192),"0",(VLOOKUP(P192,REGION,2,FALSE)))</f>
        <v>ORIENTE</v>
      </c>
      <c r="R192" t="str">
        <v>LUIS CARLOS ROJAS ACOSTA</v>
      </c>
      <c r="S192">
        <f>IF(ISBLANK(R192),"0", VLOOKUP(R192,PERSONAL,2,FALSE))</f>
        <v>1096188137</v>
      </c>
      <c r="T192" t="str">
        <v>DIRECTO</v>
      </c>
      <c r="U192">
        <v>0.5833333333333334</v>
      </c>
      <c r="V192">
        <v>0.625</v>
      </c>
      <c r="W192">
        <f>V192-U192</f>
        <v>0.04166666666666663</v>
      </c>
      <c r="X192">
        <v>1</v>
      </c>
      <c r="Y192">
        <f>NETWORKDAYS(K192,M192)</f>
        <v>1</v>
      </c>
      <c r="Z192" t="str">
        <f>IF(Y192&lt;=2,"CUMPLE","NO CUMPLE")</f>
        <v>CUMPLE</v>
      </c>
      <c r="AC192" t="str">
        <f>TEXT(M192,"mmmm")</f>
        <v>marzo</v>
      </c>
      <c r="AD192" t="str">
        <f>TEXT(M192,"yyyy")</f>
        <v>yyyy</v>
      </c>
      <c r="AE192">
        <f>W192*60*24</f>
        <v>59.99999999999994</v>
      </c>
      <c r="AF192">
        <f>AE192/60</f>
        <v>0.999999999999999</v>
      </c>
      <c r="AG192">
        <f>AE192/60</f>
        <v>0.999999999999999</v>
      </c>
      <c r="AH192">
        <f>L192-K192</f>
        <v>0</v>
      </c>
      <c r="AI192">
        <f>AH192*24*60</f>
        <v>0</v>
      </c>
      <c r="AJ192">
        <f>75728*X192</f>
        <v>75728</v>
      </c>
    </row>
    <row r="193">
      <c r="A193">
        <v>509523</v>
      </c>
      <c r="B193" t="str">
        <v>SOLICITUD</v>
      </c>
      <c r="C193" t="str">
        <v>CERRADO</v>
      </c>
      <c r="D193" t="str">
        <v>PGC</v>
      </c>
      <c r="E193" t="str">
        <v>VERIFICADOR</v>
      </c>
      <c r="F193" t="str">
        <v>VERIFICADOR</v>
      </c>
      <c r="G193" t="str">
        <v xml:space="preserve">NEWLAND </v>
      </c>
      <c r="H193" t="str">
        <v>Buena noche agradezco su colaboración validando el verificador de precios que se encuentra ubicado bajo la rampa eléctrica ya que no se encuentra funcionando.</v>
      </c>
      <c r="I193" t="str">
        <v>Buena noche agradezco su colaboración validando el verificador de precios que se encuentra ubicado bajo la rampa eléctrica ya que no se encuentra funcionando.</v>
      </c>
      <c r="J193" t="str">
        <v>SE REVISA VERIFICADOR DE PRECIO DE AREA PGC; NO FUNCIONA EL LECTOR DE CODIGOS; SE REINICIA SE DESCARGA BOARD; SE REVISA CONFIGURACION DEL SOFTWARE Y FIRMWARE DEL LECTOR PERO NO FUE POSIBLE GENERAR UNA SOLUCION.         SE ESCALA CASO PARA ENVIO POR GARANTIA CON EL PROVEEDOR.</v>
      </c>
      <c r="K193">
        <v>45358</v>
      </c>
      <c r="L193">
        <v>45358</v>
      </c>
      <c r="M193">
        <v>45358</v>
      </c>
      <c r="N193" t="str">
        <f>TEXT(M193, "DDDD")</f>
        <v>jueves</v>
      </c>
      <c r="O193" t="str">
        <v>J126 JUMBO SAN SILVESTRE</v>
      </c>
      <c r="P193" t="str">
        <v>BARRANCABERMEJA</v>
      </c>
      <c r="Q193" t="str">
        <f>IF(ISBLANK(P193),"0",(VLOOKUP(P193,REGION,2,FALSE)))</f>
        <v>ORIENTE</v>
      </c>
      <c r="R193" t="str">
        <v>LUIS CARLOS ROJAS ACOSTA</v>
      </c>
      <c r="S193">
        <f>IF(ISBLANK(R193),"0", VLOOKUP(R193,PERSONAL,2,FALSE))</f>
        <v>1096188137</v>
      </c>
      <c r="T193" t="str">
        <v>DIRECTO</v>
      </c>
      <c r="U193">
        <v>0.6666666666666666</v>
      </c>
      <c r="V193">
        <v>0.7291666666666666</v>
      </c>
      <c r="W193">
        <f>V193-U193</f>
        <v>0.0625</v>
      </c>
      <c r="X193">
        <v>1</v>
      </c>
      <c r="Y193">
        <f>NETWORKDAYS(K193,M193)</f>
        <v>1</v>
      </c>
      <c r="Z193" t="str">
        <f>IF(Y193&lt;=2,"CUMPLE","NO CUMPLE")</f>
        <v>CUMPLE</v>
      </c>
      <c r="AC193" t="str">
        <f>TEXT(M193,"mmmm")</f>
        <v>marzo</v>
      </c>
      <c r="AD193" t="str">
        <f>TEXT(M193,"yyyy")</f>
        <v>yyyy</v>
      </c>
      <c r="AE193">
        <f>W193*60*24</f>
        <v>90</v>
      </c>
      <c r="AF193">
        <f>AE193/60</f>
        <v>1.5</v>
      </c>
      <c r="AG193">
        <f>AE193/60</f>
        <v>1.5</v>
      </c>
      <c r="AH193">
        <f>L193-K193</f>
        <v>0</v>
      </c>
      <c r="AI193">
        <f>AH193*24*60</f>
        <v>0</v>
      </c>
      <c r="AJ193">
        <f>75728*X193</f>
        <v>75728</v>
      </c>
    </row>
    <row r="194" xml:space="preserve">
      <c r="A194">
        <v>514496</v>
      </c>
      <c r="B194" t="str">
        <v>SOLICITUD</v>
      </c>
      <c r="C194" t="str">
        <v>CERRADO</v>
      </c>
      <c r="D194" t="str">
        <v>TODA LA TIENDA</v>
      </c>
      <c r="E194" t="str">
        <v>POS</v>
      </c>
      <c r="F194" t="str">
        <v>POS</v>
      </c>
      <c r="G194" t="str">
        <v>WINCOR</v>
      </c>
      <c r="H194" t="str" xml:space="preserve">
        <v xml:space="preserve">Buenos días; solicito la visita a la tienda jumbo san silvestre para la toma de información sobre las pos de tienda; le envió formato vía whatsapp para el diligenciamiento._x000d_
AREA EN DONDE SE UBICA EL EQUIPO_x000d_
_x000d_
TIENDA</v>
      </c>
      <c r="I194" t="str" xml:space="preserve">
        <v xml:space="preserve">Buenos días; solicito la visita a la tienda jumbo san silvestre para la toma de información sobre las pos de tienda; le envió formato vía whatsapp para el diligenciamiento._x000d_
AREA EN DONDE SE UBICA EL EQUIPO_x000d_
_x000d_
TIENDA</v>
      </c>
      <c r="J194" t="str">
        <v>SE TOMA EVIDENCIA PARA LA TOMA DE LEVANTAMIENTO DE INFORMACION SOBRE LOS MUEBLES DE LA TIENDA; EVIDENCIA FUE ENVIADA EN FORMATO SOLICITADO.</v>
      </c>
      <c r="K194">
        <v>45358</v>
      </c>
      <c r="L194">
        <v>45358</v>
      </c>
      <c r="M194">
        <v>45358</v>
      </c>
      <c r="N194" t="str">
        <f>TEXT(M194, "DDDD")</f>
        <v>jueves</v>
      </c>
      <c r="O194" t="str">
        <v>J126 JUMBO SAN SILVESTRE</v>
      </c>
      <c r="P194" t="str">
        <v>BARRANCABERMEJA</v>
      </c>
      <c r="Q194" t="str">
        <f>IF(ISBLANK(P194),"0",(VLOOKUP(P194,REGION,2,FALSE)))</f>
        <v>ORIENTE</v>
      </c>
      <c r="R194" t="str">
        <v>LUIS CARLOS ROJAS ACOSTA</v>
      </c>
      <c r="S194">
        <f>IF(ISBLANK(R194),"0", VLOOKUP(R194,PERSONAL,2,FALSE))</f>
        <v>1096188137</v>
      </c>
      <c r="T194" t="str">
        <v>DIRECTO</v>
      </c>
      <c r="U194">
        <v>0.7291666666666666</v>
      </c>
      <c r="V194">
        <v>0.78125</v>
      </c>
      <c r="W194">
        <f>V194-U194</f>
        <v>0.05208333333333337</v>
      </c>
      <c r="X194">
        <v>1</v>
      </c>
      <c r="Y194">
        <f>NETWORKDAYS(K194,M194)</f>
        <v>1</v>
      </c>
      <c r="Z194" t="str">
        <f>IF(Y194&lt;=2,"CUMPLE","NO CUMPLE")</f>
        <v>CUMPLE</v>
      </c>
      <c r="AC194" t="str">
        <f>TEXT(M194,"mmmm")</f>
        <v>marzo</v>
      </c>
      <c r="AD194" t="str">
        <f>TEXT(M194,"yyyy")</f>
        <v>yyyy</v>
      </c>
      <c r="AE194">
        <f>W194*60*24</f>
        <v>75.00000000000006</v>
      </c>
      <c r="AF194">
        <f>AE194/60</f>
        <v>1.2500000000000009</v>
      </c>
      <c r="AG194">
        <f>AE194/60</f>
        <v>1.2500000000000009</v>
      </c>
      <c r="AH194">
        <f>L194-K194</f>
        <v>0</v>
      </c>
      <c r="AI194">
        <f>AH194*24*60</f>
        <v>0</v>
      </c>
      <c r="AJ194">
        <f>75728*X194</f>
        <v>75728</v>
      </c>
    </row>
    <row r="195" xml:space="preserve">
      <c r="A195">
        <v>494574</v>
      </c>
      <c r="B195" t="str">
        <v>INCIDENTE</v>
      </c>
      <c r="C195" t="str">
        <v>CERRADO</v>
      </c>
      <c r="D195" t="str">
        <v>BAZAR</v>
      </c>
      <c r="E195" t="str">
        <v>PDA</v>
      </c>
      <c r="F195" t="str">
        <v>PDA</v>
      </c>
      <c r="G195" t="str">
        <v>HONEYWELL</v>
      </c>
      <c r="H195" t="str" xml:space="preserve">
        <v xml:space="preserve">Buen dia por favor me ayudan para colocar la aplicación de mi tienda en el escanner 20073fb055E ya que no funciona; y este se reinicia constantemente_x000d_
Sección de la tienda en donde se ubica la PDT o usuario_x000d_
_x000d_
pgc</v>
      </c>
      <c r="I195" t="str" xml:space="preserve">
        <v xml:space="preserve">Buen dia por favor me ayudan para colocar la aplicación de mi tienda en el escanner 20073fb055E ya que no funciona; y este se reinicia constantemente_x000d_
Sección de la tienda en donde se ubica la PDT o usuario_x000d_
_x000d_
pgc</v>
      </c>
      <c r="J195" t="str">
        <v>Se realiza Revision y configuracion de la App mi Tienda por Administrador de la Pda mediante la URL y los codigos QR relacionados; Se ejecuta correctamente se pone a pruebas el aplicativo ejecutando Piso de venta RSM; se ingresa con el correo de la usuaria y se realizan pruebas generales Funcionando Correctamente...ESTADO OK</v>
      </c>
      <c r="K195">
        <v>45358</v>
      </c>
      <c r="L195">
        <v>45358</v>
      </c>
      <c r="M195">
        <v>45358</v>
      </c>
      <c r="N195" t="str">
        <f>TEXT(M195, "DDDD")</f>
        <v>jueves</v>
      </c>
      <c r="O195" t="str" xml:space="preserve">
        <v xml:space="preserve">J047 JUMBO GIRARDOT_x000d_
_x000d_
</v>
      </c>
      <c r="P195" t="str">
        <v>GIRARDOT</v>
      </c>
      <c r="Q195" t="str">
        <f>IF(ISBLANK(P195),"0",(VLOOKUP(P195,REGION,2,FALSE)))</f>
        <v>OCCIDENTE</v>
      </c>
      <c r="R195" t="str">
        <v>RAFAEL ARDILA PUENTES</v>
      </c>
      <c r="S195">
        <f>IF(ISBLANK(R195),"0", VLOOKUP(R195,PERSONAL,2,FALSE))</f>
        <v>1018419858</v>
      </c>
      <c r="T195" t="str">
        <v>ALIADO</v>
      </c>
      <c r="U195">
        <v>0.4791666666666667</v>
      </c>
      <c r="V195">
        <v>0.5208333333333334</v>
      </c>
      <c r="W195">
        <f>V195-U195</f>
        <v>0.041666666666666685</v>
      </c>
      <c r="X195">
        <v>1</v>
      </c>
      <c r="Y195">
        <f>NETWORKDAYS(K195,M195)</f>
        <v>1</v>
      </c>
      <c r="Z195" t="str">
        <f>IF(Y195&lt;=2,"CUMPLE","NO CUMPLE")</f>
        <v>CUMPLE</v>
      </c>
      <c r="AC195" t="str">
        <f>TEXT(M195,"mmmm")</f>
        <v>marzo</v>
      </c>
      <c r="AD195" t="str">
        <f>TEXT(M195,"yyyy")</f>
        <v>yyyy</v>
      </c>
      <c r="AE195">
        <f>W195*60*24</f>
        <v>60.00000000000002</v>
      </c>
      <c r="AF195">
        <f>AE195/60</f>
        <v>1.0000000000000004</v>
      </c>
      <c r="AG195">
        <f>AE195/60</f>
        <v>1.0000000000000004</v>
      </c>
      <c r="AH195">
        <f>L195-K195</f>
        <v>0</v>
      </c>
      <c r="AI195">
        <f>AH195*24*60</f>
        <v>0</v>
      </c>
      <c r="AJ195">
        <f>75728*X195</f>
        <v>75728</v>
      </c>
    </row>
    <row r="196" xml:space="preserve">
      <c r="A196">
        <v>505357</v>
      </c>
      <c r="B196" t="str">
        <v>INCIDENTE</v>
      </c>
      <c r="C196" t="str">
        <v>CERRADO</v>
      </c>
      <c r="D196" t="str">
        <v>LINEAL DE CAJAS</v>
      </c>
      <c r="E196" t="str">
        <v>POS</v>
      </c>
      <c r="F196" t="str">
        <v>POS</v>
      </c>
      <c r="G196" t="str">
        <v>WINCOR</v>
      </c>
      <c r="H196" t="str" xml:space="preserve">
        <v xml:space="preserve">Buenos Dias; me colaboran con la caja 6 no funciona y en el visor se visualiza phoenix 4.0 y se quedo asi ._x000d_
Indique número de la caja afectada_x000d_
_x000d_
6</v>
      </c>
      <c r="I196" t="str" xml:space="preserve">
        <v xml:space="preserve">Buenos Dias; me colaboran con la caja 6 no funciona y en el visor se visualiza phoenix 4.0 y se quedo asi ._x000d_
Indique número de la caja afectada_x000d_
_x000d_
6</v>
      </c>
      <c r="J196" t="str" xml:space="preserve">
        <v xml:space="preserve">Se llega a sitio; se indaga con la funcionaria el problema técnico presentado e indica “la POS6 no funciona y en el visor se visualiza Phoenix 4.0 y se queda así”; se realiza como primera revisión una inspección visual del POS 6 en la cual se evidencia el equipo POS no se encuentra en el mueble correspondiente sino en un pequeño mueble con rodachines que se puede movilizar fácilmente; igualmente se observa que la CPU POS se encuentra encendida; los dos visores se encuentran apagados; impresora térmica apagada; la balanza escáner desconectada del POS y cableado bastante desordenado; se consulta con la funcionaria al respecto e indica verbalmente que el equipo POS y los periféricos excepto la balanza escáner y datafonos fueron desconectados del mueble fijo de la tienda y acondicionado para la POS para ser conectado e instalado en un mueble más pequeño con rodachines para el tema de una venta de unos productos de forma móvil; igualmente la funcionaria requiere que el POS funcione correctamente sobre este mueble móvil; teniendo en cuenta esto se procede de la siguiente manera:_x000d_
_x000d_
Se procede con la revisión de cada uno de los periféricos de la POS; realizando los siguientes hallazgos en cada periférico:_x000d_
_x000d_
* GAVETA DE BILLETES: Sin problema aparente alguno.* VISOR DE CAJERO Y TECLADO: Al realizar la verificación inicial se evidencia que el VISOR DE CAJERO Y TECLADO actual NO corresponde ya que es un VISOR DE CLIENTE; igualmente se observa que el cable de comunicación entre el POS y el VISOR se encuentra dañado y se nota que el cristal oscuro externo del visor se encuentra fuera de su lugar; se procede a realizar prueba del VISOR conectándolo en otra POS y se evidencia que enciende y funciona correctamente; se procede a desarmar el visor y hacer la limpieza completa de todos los componentes del visor con limpiador electrónico; igualmente se asegura correctamente el cristal externo del visor en su lugar; dado lo anterior se procede con verificar en los otros POS de la tienda y se observa que en la POS5 tiene dos VISORES DE CAJERO Y TECLADO conectados; por lo que se procede con autorización de la ing. Giovanna López a intercambiar el VISOR y de esta manera la POS5 y POS6 quedan con sus visores correctamente. Para que el visor de cajero y teclado de la POS6 quede totalmente funcional se recomienda realizar cambio del cable de comunicación entre la POS y el VISOR._x000d_
_x000d_
* VISOR DE CLIENTE: Se realiza prueba de este periférico conectándolo en otra POS y se evidencia que enciende; pero el texto que muestra en pantalla no es legible correctamente; algunos caracteres se ven muy opacos e igualmente es visible que NO tiene el cristal externo del visor y se encuentra asegurado con cinta trasparente las tapas plásticas externas; dado que se presenta la falla de caracteres opacos; se recomienda cambio del visor de cliente._x000d_
_x000d_
* IMPRESORA POS: Se realiza prueba de este periférico conectándolo en otra POS; evidenciando que enciende y funciona correctamente; por lo que se procede a conectarla en el POS6 de forma correcta.</v>
      </c>
      <c r="K196">
        <v>45358</v>
      </c>
      <c r="L196">
        <v>45358</v>
      </c>
      <c r="M196">
        <v>45358</v>
      </c>
      <c r="N196" t="str">
        <f>TEXT(M196, "DDDD")</f>
        <v>jueves</v>
      </c>
      <c r="O196" t="str" xml:space="preserve">
        <v xml:space="preserve">J185 JUMBO YOPAL_x000d_
_x000d_
</v>
      </c>
      <c r="P196" t="str">
        <v>YOPAL</v>
      </c>
      <c r="Q196" t="str">
        <f>IF(ISBLANK(P196),"0",(VLOOKUP(P196,REGION,2,FALSE)))</f>
        <v>ORIENTE</v>
      </c>
      <c r="R196" t="str">
        <v>WILMAR YESID PARADA</v>
      </c>
      <c r="S196" t="e">
        <f>IF(ISBLANK(R196),"0", VLOOKUP(R196,PERSONAL,2,FALSE))</f>
        <v>#N/A</v>
      </c>
      <c r="T196" t="str">
        <v>DIRECTO</v>
      </c>
      <c r="U196">
        <v>0.4791666666666667</v>
      </c>
      <c r="V196">
        <v>0.5833333333333334</v>
      </c>
      <c r="W196">
        <f>V196-U196</f>
        <v>0.10416666666666669</v>
      </c>
      <c r="X196">
        <v>2</v>
      </c>
      <c r="Y196">
        <f>NETWORKDAYS(K196,M196)</f>
        <v>1</v>
      </c>
      <c r="Z196" t="str">
        <f>IF(Y196&lt;=2,"CUMPLE","NO CUMPLE")</f>
        <v>CUMPLE</v>
      </c>
      <c r="AC196" t="str">
        <f>TEXT(M196,"mmmm")</f>
        <v>marzo</v>
      </c>
      <c r="AD196" t="str">
        <f>TEXT(M196,"yyyy")</f>
        <v>yyyy</v>
      </c>
      <c r="AE196">
        <f>W196*60*24</f>
        <v>150.00000000000003</v>
      </c>
      <c r="AF196">
        <f>AE196/60</f>
        <v>2.5000000000000004</v>
      </c>
      <c r="AG196">
        <f>AE196/60</f>
        <v>2.5000000000000004</v>
      </c>
      <c r="AH196">
        <f>L196-K196</f>
        <v>0</v>
      </c>
      <c r="AI196">
        <f>AH196*24*60</f>
        <v>0</v>
      </c>
      <c r="AJ196">
        <f>75728*X196</f>
        <v>151456</v>
      </c>
    </row>
    <row r="197" xml:space="preserve">
      <c r="A197">
        <v>397665</v>
      </c>
      <c r="B197" t="str">
        <v>INCIDENTE</v>
      </c>
      <c r="C197" t="str">
        <v>CERRADO</v>
      </c>
      <c r="D197" t="str">
        <v>TODA LA TIENDA</v>
      </c>
      <c r="E197" t="str">
        <v>PDA</v>
      </c>
      <c r="F197" t="str">
        <v>PDA</v>
      </c>
      <c r="G197" t="str">
        <v>HONEYWELL</v>
      </c>
      <c r="H197"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I197"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J197" t="str" xml:space="preserve">
        <v xml:space="preserve">Se llega a sitio; se indaga con el funcionario del problema técnico que están presentando las PDA; funcionario indica que la PDA de SN: 21178B05FC a la cual se le brindo servicio técnico en visita anterior realizada el día 23 de Febrero ha mejorado bastante bajando casi a cero los “toques fantasmas” de la pantalla reportados inicialmente; por lo que se procede a brindar servicio técnico a la segunda PDA del área de recibo con SN: 21177B7574._x000d_
_x000d_
Se procede a realizar una inspección visual del hardware y el software de la PDA; observando lo siguiente:_x000d_
_x000d_
•	No se evidencia ningún golpe o presión excesiva en el display del equipo._x000d_
•	La PDA de SN: 21177B7574 tiene instalada la película de protección de pantalla._x000d_
•	La PDA tiene instalada la versión de firmware 215.01.00.0023_x000d_
_x000d_
Se procede con la PDA de SN: 21177B7574 con la actualización del firmware a la versión 212.01.00.0032; se formatea completamente y se reinstalan los aplicativos necesarios para su normal funcionamiento de acuerdo con el perfil del funcionario; esta actividad se realiza de acuerdo con el paso a paso del manual Provisioning Eda51 V2.3 compartido por la ing. Giovanna López._x000d_
_x000d_
Se le realiza entrega de la PDA al funcionario para realizar pruebas y hasta las 3pm no se había vuelto a presentar la falla; dado que aún no es 100% concluyente que la falla reportada se haya solucionado actualizando el firmware; formateando; instalando y reconfigurando las aplicaciones de las dos PDA; se acuerda vía telefónica con la ing. Giovanna López que se van a dejar las PDA para que los funcionarios realicen pruebas por alrededor de unos 15 a 30 días  y de esta manera asegurar que la falla haya sido resuelta o en su defecto estudiar y analizar otra alternativa de solución a la falla técnica reportada  por los funcionarios.</v>
      </c>
      <c r="K197">
        <v>45358</v>
      </c>
      <c r="L197">
        <v>45358</v>
      </c>
      <c r="M197">
        <v>45358</v>
      </c>
      <c r="N197" t="str">
        <f>TEXT(M197, "DDDD")</f>
        <v>jueves</v>
      </c>
      <c r="O197" t="str" xml:space="preserve">
        <v xml:space="preserve">J185 JUMBO YOPAL_x000d_
_x000d_
</v>
      </c>
      <c r="P197" t="str">
        <v>YOPAL</v>
      </c>
      <c r="Q197" t="str">
        <f>IF(ISBLANK(P197),"0",(VLOOKUP(P197,REGION,2,FALSE)))</f>
        <v>ORIENTE</v>
      </c>
      <c r="R197" t="str">
        <v>WILMAR YESID PARADA</v>
      </c>
      <c r="S197" t="e">
        <f>IF(ISBLANK(R197),"0", VLOOKUP(R197,PERSONAL,2,FALSE))</f>
        <v>#N/A</v>
      </c>
      <c r="T197" t="str">
        <v>DIRECTO</v>
      </c>
      <c r="U197">
        <v>0.375</v>
      </c>
      <c r="V197">
        <v>0.4791666666666667</v>
      </c>
      <c r="W197">
        <f>V197-U197</f>
        <v>0.10416666666666669</v>
      </c>
      <c r="X197">
        <v>2</v>
      </c>
      <c r="Y197">
        <f>NETWORKDAYS(K197,M197)</f>
        <v>1</v>
      </c>
      <c r="Z197" t="str">
        <f>IF(Y197&lt;=2,"CUMPLE","NO CUMPLE")</f>
        <v>CUMPLE</v>
      </c>
      <c r="AC197" t="str">
        <f>TEXT(M197,"mmmm")</f>
        <v>marzo</v>
      </c>
      <c r="AD197" t="str">
        <f>TEXT(M197,"yyyy")</f>
        <v>yyyy</v>
      </c>
      <c r="AE197">
        <f>W197*60*24</f>
        <v>150.00000000000003</v>
      </c>
      <c r="AF197">
        <f>AE197/60</f>
        <v>2.5000000000000004</v>
      </c>
      <c r="AG197">
        <f>AE197/60</f>
        <v>2.5000000000000004</v>
      </c>
      <c r="AH197">
        <f>L197-K197</f>
        <v>0</v>
      </c>
      <c r="AI197">
        <f>AH197*24*60</f>
        <v>0</v>
      </c>
      <c r="AJ197">
        <f>75728*X197</f>
        <v>151456</v>
      </c>
    </row>
    <row r="198" xml:space="preserve">
      <c r="A198">
        <v>505686</v>
      </c>
      <c r="B198" t="str">
        <v>SOLICITUD</v>
      </c>
      <c r="C198" t="str">
        <v>CERRADO</v>
      </c>
      <c r="D198" t="str">
        <v>TODA LA TIENDA</v>
      </c>
      <c r="E198" t="str">
        <v xml:space="preserve">PROACTIVA </v>
      </c>
      <c r="F198" t="str">
        <v>PROACTIVA</v>
      </c>
      <c r="G198" t="str">
        <v>PROACTIVA</v>
      </c>
      <c r="H198" t="str" xml:space="preserve">
        <v xml:space="preserve">Buenos Dias Su ayuda con la proactiva del mes de Marzo para la tienda Metro Zipaquira_x000d_
AREA EN DONDE SE UBICA EL EQUIPO_x000d_
_x000d_
piso venta</v>
      </c>
      <c r="I198" t="str" xml:space="preserve">
        <v xml:space="preserve">Buenos Dias Su ayuda con la proactiva del mes de Marzo para la tienda Metro Zipaquira_x000d_
AREA EN DONDE SE UBICA EL EQUIPO_x000d_
_x000d_
piso venta</v>
      </c>
      <c r="J198" t="str">
        <v>Se realizó el recorrido por la tienda y se validó con el jefe de cada área indagando sobre fallas que se estuvieran presentando. Se atienden los casos generados.</v>
      </c>
      <c r="K198">
        <v>45358</v>
      </c>
      <c r="L198">
        <v>45358</v>
      </c>
      <c r="M198">
        <v>45358</v>
      </c>
      <c r="N198" t="str">
        <f>TEXT(M198, "DDDD")</f>
        <v>jueves</v>
      </c>
      <c r="O198" t="str" xml:space="preserve">
        <v xml:space="preserve">M077 METRO ZIPAQUIRA_x000d_
_x000d_
</v>
      </c>
      <c r="P198" t="str">
        <v>ZIPAQUIRA</v>
      </c>
      <c r="Q198" t="str">
        <f>IF(ISBLANK(P198),"0",(VLOOKUP(P198,REGION,2,FALSE)))</f>
        <v>BOGOTA</v>
      </c>
      <c r="R198" t="str">
        <v>ALEXANDER CASTILLO SOTELO</v>
      </c>
      <c r="S198">
        <f>IF(ISBLANK(R198),"0", VLOOKUP(R198,PERSONAL,2,FALSE))</f>
        <v>80216449</v>
      </c>
      <c r="T198" t="str">
        <v>ALIADO</v>
      </c>
      <c r="U198">
        <v>0.4375</v>
      </c>
      <c r="V198">
        <v>0.4791666666666667</v>
      </c>
      <c r="W198">
        <f>V198-U198</f>
        <v>0.041666666666666685</v>
      </c>
      <c r="X198">
        <v>1</v>
      </c>
      <c r="Y198">
        <f>NETWORKDAYS(K198,M198)</f>
        <v>1</v>
      </c>
      <c r="Z198" t="str">
        <f>IF(Y198&lt;=2,"CUMPLE","NO CUMPLE")</f>
        <v>CUMPLE</v>
      </c>
      <c r="AC198" t="str">
        <f>TEXT(M198,"mmmm")</f>
        <v>marzo</v>
      </c>
      <c r="AD198" t="str">
        <f>TEXT(M198,"yyyy")</f>
        <v>yyyy</v>
      </c>
      <c r="AE198">
        <f>W198*60*24</f>
        <v>60.00000000000002</v>
      </c>
      <c r="AF198">
        <f>AE198/60</f>
        <v>1.0000000000000004</v>
      </c>
      <c r="AG198">
        <f>AE198/60</f>
        <v>1.0000000000000004</v>
      </c>
      <c r="AH198">
        <f>L198-K198</f>
        <v>0</v>
      </c>
      <c r="AI198">
        <f>AH198*24*60</f>
        <v>0</v>
      </c>
      <c r="AJ198">
        <f>75728*X198</f>
        <v>75728</v>
      </c>
    </row>
    <row r="199" xml:space="preserve">
      <c r="A199">
        <v>514710</v>
      </c>
      <c r="B199" t="str">
        <v>INCIDENTE</v>
      </c>
      <c r="C199" t="str">
        <v>CERRADO</v>
      </c>
      <c r="D199" t="str">
        <v>TODA LA TIENDA</v>
      </c>
      <c r="E199" t="str">
        <v>PDA</v>
      </c>
      <c r="F199" t="str">
        <v>PDA</v>
      </c>
      <c r="G199" t="str">
        <v>ZEBRA</v>
      </c>
      <c r="H199" t="str">
        <v>se solicita realizar actualización de la aplicación mi tienda en todas las PDA ya que no permite realizar las alertas de vencimientos y la gestión de agotados.</v>
      </c>
      <c r="I199" t="str">
        <v>se solicita realizar actualización de la aplicación mi tienda en todas las PDA ya que no permite realizar las alertas de vencimientos y la gestión de agotados.</v>
      </c>
      <c r="J199" t="str">
        <v>Se realizó la actualización de cada una de las PDA de la tienda. No se pudo hacer las respectivas pruebas por que el portal estaba caido. Sin embargo se dejaron operativos los equipos.</v>
      </c>
      <c r="K199">
        <v>45358</v>
      </c>
      <c r="L199">
        <v>45358</v>
      </c>
      <c r="M199">
        <v>45358</v>
      </c>
      <c r="N199" t="str">
        <f>TEXT(M199, "DDDD")</f>
        <v>jueves</v>
      </c>
      <c r="O199" t="str" xml:space="preserve">
        <v xml:space="preserve">M077 METRO ZIPAQUIRA_x000d_
_x000d_
</v>
      </c>
      <c r="P199" t="str">
        <v>ZIPAQUIRA</v>
      </c>
      <c r="Q199" t="str">
        <f>IF(ISBLANK(P199),"0",(VLOOKUP(P199,REGION,2,FALSE)))</f>
        <v>BOGOTA</v>
      </c>
      <c r="R199" t="str">
        <v>ALEXANDER CASTILLO SOTELO</v>
      </c>
      <c r="S199">
        <f>IF(ISBLANK(R199),"0", VLOOKUP(R199,PERSONAL,2,FALSE))</f>
        <v>80216449</v>
      </c>
      <c r="T199" t="str">
        <v>ALIADO</v>
      </c>
      <c r="U199">
        <v>0.5416666666666666</v>
      </c>
      <c r="V199">
        <v>0.6041666666666666</v>
      </c>
      <c r="W199">
        <f>V199-U199</f>
        <v>0.0625</v>
      </c>
      <c r="X199">
        <v>1</v>
      </c>
      <c r="Y199">
        <f>NETWORKDAYS(K199,M199)</f>
        <v>1</v>
      </c>
      <c r="Z199" t="str">
        <f>IF(Y199&lt;=2,"CUMPLE","NO CUMPLE")</f>
        <v>CUMPLE</v>
      </c>
      <c r="AC199" t="str">
        <f>TEXT(M199,"mmmm")</f>
        <v>marzo</v>
      </c>
      <c r="AD199" t="str">
        <f>TEXT(M199,"yyyy")</f>
        <v>yyyy</v>
      </c>
      <c r="AE199">
        <f>W199*60*24</f>
        <v>90</v>
      </c>
      <c r="AF199">
        <f>AE199/60</f>
        <v>1.5</v>
      </c>
      <c r="AG199">
        <f>AE199/60</f>
        <v>1.5</v>
      </c>
      <c r="AH199">
        <f>L199-K199</f>
        <v>0</v>
      </c>
      <c r="AI199">
        <f>AH199*24*60</f>
        <v>0</v>
      </c>
      <c r="AJ199">
        <f>75728*X199</f>
        <v>75728</v>
      </c>
    </row>
    <row r="200" xml:space="preserve">
      <c r="A200">
        <v>514713</v>
      </c>
      <c r="B200" t="str">
        <v>SOLICITUD</v>
      </c>
      <c r="C200" t="str">
        <v>CERRADO</v>
      </c>
      <c r="D200" t="str">
        <v>TODA LA TIENDA</v>
      </c>
      <c r="E200" t="str">
        <v>REGISTRO FOTOGRAFICO</v>
      </c>
      <c r="F200" t="str">
        <v>REGISTRO FOTOGRAFICO</v>
      </c>
      <c r="G200" t="str">
        <v>REGISTRO FOTOGRAFICO</v>
      </c>
      <c r="H200" t="str" xml:space="preserve">
        <v xml:space="preserve">Buenas Días Su ayuda con el registro fotográfico de los muebles del lineal de cajas; POS de platos y POS Periféricas Gracias_x000d_
AREA EN DONDE SE UBICA EL EQUIPO_x000d_
_x000d_
Lineal De Cajas</v>
      </c>
      <c r="I200" t="str" xml:space="preserve">
        <v xml:space="preserve">Buenas Días Su ayuda con el registro fotográfico de los muebles del lineal de cajas; POS de platos y POS Periféricas Gracias_x000d_
AREA EN DONDE SE UBICA EL EQUIPO_x000d_
_x000d_
Lineal De Cajas</v>
      </c>
      <c r="J200" t="str">
        <v>Se realizo el registro fotografico y se actualizo el archivo que compartio Diego Cortes.</v>
      </c>
      <c r="K200">
        <v>45358</v>
      </c>
      <c r="L200">
        <v>45358</v>
      </c>
      <c r="M200">
        <v>45358</v>
      </c>
      <c r="N200" t="str">
        <f>TEXT(M200, "DDDD")</f>
        <v>jueves</v>
      </c>
      <c r="O200" t="str" xml:space="preserve">
        <v xml:space="preserve">M077 METRO ZIPAQUIRA_x000d_
_x000d_
</v>
      </c>
      <c r="P200" t="str">
        <v>ZIPAQUIRA</v>
      </c>
      <c r="Q200" t="str">
        <f>IF(ISBLANK(P200),"0",(VLOOKUP(P200,REGION,2,FALSE)))</f>
        <v>BOGOTA</v>
      </c>
      <c r="R200" t="str">
        <v>ALEXANDER CASTILLO SOTELO</v>
      </c>
      <c r="S200">
        <f>IF(ISBLANK(R200),"0", VLOOKUP(R200,PERSONAL,2,FALSE))</f>
        <v>80216449</v>
      </c>
      <c r="T200" t="str">
        <v>ALIADO</v>
      </c>
      <c r="U200">
        <v>0.4791666666666667</v>
      </c>
      <c r="V200">
        <v>0.5</v>
      </c>
      <c r="W200">
        <f>V200-U200</f>
        <v>0.020833333333333315</v>
      </c>
      <c r="X200">
        <v>1</v>
      </c>
      <c r="Y200">
        <f>NETWORKDAYS(K200,M200)</f>
        <v>1</v>
      </c>
      <c r="Z200" t="str">
        <f>IF(Y200&lt;=2,"CUMPLE","NO CUMPLE")</f>
        <v>CUMPLE</v>
      </c>
      <c r="AC200" t="str">
        <f>TEXT(M200,"mmmm")</f>
        <v>marzo</v>
      </c>
      <c r="AD200" t="str">
        <f>TEXT(M200,"yyyy")</f>
        <v>yyyy</v>
      </c>
      <c r="AE200">
        <f>W200*60*24</f>
        <v>29.99999999999997</v>
      </c>
      <c r="AF200">
        <f>AE200/60</f>
        <v>0.4999999999999995</v>
      </c>
      <c r="AG200">
        <f>AE200/60</f>
        <v>0.4999999999999995</v>
      </c>
      <c r="AH200">
        <f>L200-K200</f>
        <v>0</v>
      </c>
      <c r="AI200">
        <f>AH200*24*60</f>
        <v>0</v>
      </c>
      <c r="AJ200">
        <f>75728*X200</f>
        <v>75728</v>
      </c>
    </row>
    <row r="201" xml:space="preserve">
      <c r="A201">
        <v>514714</v>
      </c>
      <c r="B201" t="str">
        <v>INCIDENTE</v>
      </c>
      <c r="C201" t="str">
        <v>CERRADO</v>
      </c>
      <c r="D201" t="str">
        <v>PISO DE VENTA</v>
      </c>
      <c r="E201" t="str">
        <v>ACCESS POINT</v>
      </c>
      <c r="F201" t="str">
        <v>ACCESS POINT</v>
      </c>
      <c r="G201" t="str">
        <v>CISCO</v>
      </c>
      <c r="H201" t="str" xml:space="preserve">
        <v xml:space="preserve">Se solicita verificar las PDA ya que en algunos lugares de la tienda se quedan sin señal y no permite realizar las labores necesarias ( trastienda; cava de pescadería para inventario de pft y lineal de fruver)_x000d_
Sección de la tienda en donde se ubica la PDT o usuario_x000d_
_x000d_
pgc y pft</v>
      </c>
      <c r="I201" t="str" xml:space="preserve">
        <v xml:space="preserve">Se solicita verificar las PDA ya que en algunos lugares de la tienda se quedan sin señal y no permite realizar las labores necesarias ( trastienda; cava de pescadería para inventario de pft y lineal de fruver)_x000d_
Sección de la tienda en donde se ubica la PDT o usuario_x000d_
_x000d_
pgc y pft</v>
      </c>
      <c r="J201" t="str">
        <v>Se hizo el acompañamiento al área de Redes en donde se verifico la cobertura de la red Wifi en la trastienda y en la cava ya que las PDA se desconectan del aplicativo. Realizaron alguna configuración en los equipos y se deja en pruebas. Pero si la falla persiste se debe hacer la instalación de otro AP que haga esta cobertura.</v>
      </c>
      <c r="K201">
        <v>45358</v>
      </c>
      <c r="L201">
        <v>45358</v>
      </c>
      <c r="M201">
        <v>45358</v>
      </c>
      <c r="N201" t="str">
        <f>TEXT(M201, "DDDD")</f>
        <v>jueves</v>
      </c>
      <c r="O201" t="str" xml:space="preserve">
        <v xml:space="preserve">M077 METRO ZIPAQUIRA_x000d_
_x000d_
</v>
      </c>
      <c r="P201" t="str">
        <v>ZIPAQUIRA</v>
      </c>
      <c r="Q201" t="str">
        <f>IF(ISBLANK(P201),"0",(VLOOKUP(P201,REGION,2,FALSE)))</f>
        <v>BOGOTA</v>
      </c>
      <c r="R201" t="str">
        <v>ALEXANDER CASTILLO SOTELO</v>
      </c>
      <c r="S201">
        <f>IF(ISBLANK(R201),"0", VLOOKUP(R201,PERSONAL,2,FALSE))</f>
        <v>80216449</v>
      </c>
      <c r="T201" t="str">
        <v>ALIADO</v>
      </c>
      <c r="U201">
        <v>0.6041666666666666</v>
      </c>
      <c r="V201">
        <v>0.625</v>
      </c>
      <c r="W201">
        <f>V201-U201</f>
        <v>0.02083333333333337</v>
      </c>
      <c r="X201">
        <v>1</v>
      </c>
      <c r="Y201">
        <f>NETWORKDAYS(K201,M201)</f>
        <v>1</v>
      </c>
      <c r="Z201" t="str">
        <f>IF(Y201&lt;=2,"CUMPLE","NO CUMPLE")</f>
        <v>CUMPLE</v>
      </c>
      <c r="AC201" t="str">
        <f>TEXT(M201,"mmmm")</f>
        <v>marzo</v>
      </c>
      <c r="AD201" t="str">
        <f>TEXT(M201,"yyyy")</f>
        <v>yyyy</v>
      </c>
      <c r="AE201">
        <f>W201*60*24</f>
        <v>30.000000000000053</v>
      </c>
      <c r="AF201">
        <f>AE201/60</f>
        <v>0.5000000000000009</v>
      </c>
      <c r="AG201">
        <f>AE201/60</f>
        <v>0.5000000000000009</v>
      </c>
      <c r="AH201">
        <f>L201-K201</f>
        <v>0</v>
      </c>
      <c r="AI201">
        <f>AH201*24*60</f>
        <v>0</v>
      </c>
      <c r="AJ201">
        <f>75728*X201</f>
        <v>75728</v>
      </c>
    </row>
    <row r="202" xml:space="preserve">
      <c r="A202">
        <v>515642</v>
      </c>
      <c r="B202" t="str">
        <v>SOLICITUD</v>
      </c>
      <c r="C202" t="str">
        <v>CERRADO</v>
      </c>
      <c r="D202" t="str">
        <v>PISO DE VENTA</v>
      </c>
      <c r="E202" t="str">
        <v>IMPRESORA</v>
      </c>
      <c r="F202" t="str">
        <v>PORTATIL</v>
      </c>
      <c r="G202" t="str">
        <v>ZEBRA</v>
      </c>
      <c r="H202" t="str">
        <v>Buenas Tardes Su ayuda con la configuracion a la red WIFI de las dos impresoras portables de la tienda</v>
      </c>
      <c r="I202" t="str">
        <v>Buenas Tardes Su ayuda con la configuracion a la red WIFI de las dos impresoras portables de la tienda</v>
      </c>
      <c r="J202" t="str">
        <v>Se realizó la configuración de las 2 impresoras portatiles; se les asigno dirección IP y se crearon el Genesix. Se hacen las pruebas y se dejan operativas.</v>
      </c>
      <c r="K202">
        <v>45358</v>
      </c>
      <c r="L202">
        <v>45358</v>
      </c>
      <c r="M202">
        <v>45358</v>
      </c>
      <c r="N202" t="str">
        <f>TEXT(M202, "DDDD")</f>
        <v>jueves</v>
      </c>
      <c r="O202" t="str" xml:space="preserve">
        <v xml:space="preserve">M077 METRO ZIPAQUIRA_x000d_
_x000d_
</v>
      </c>
      <c r="P202" t="str">
        <v>ZIPAQUIRA</v>
      </c>
      <c r="Q202" t="str">
        <f>IF(ISBLANK(P202),"0",(VLOOKUP(P202,REGION,2,FALSE)))</f>
        <v>BOGOTA</v>
      </c>
      <c r="R202" t="str">
        <v>ALEXANDER CASTILLO SOTELO</v>
      </c>
      <c r="S202">
        <f>IF(ISBLANK(R202),"0", VLOOKUP(R202,PERSONAL,2,FALSE))</f>
        <v>80216449</v>
      </c>
      <c r="T202" t="str">
        <v>ALIADO</v>
      </c>
      <c r="U202">
        <v>0.625</v>
      </c>
      <c r="V202">
        <v>0.6736111111111112</v>
      </c>
      <c r="W202">
        <f>V202-U202</f>
        <v>0.04861111111111116</v>
      </c>
      <c r="X202">
        <v>1</v>
      </c>
      <c r="Y202">
        <f>NETWORKDAYS(K202,M202)</f>
        <v>1</v>
      </c>
      <c r="Z202" t="str">
        <f>IF(Y202&lt;=2,"CUMPLE","NO CUMPLE")</f>
        <v>CUMPLE</v>
      </c>
      <c r="AC202" t="str">
        <f>TEXT(M202,"mmmm")</f>
        <v>marzo</v>
      </c>
      <c r="AD202" t="str">
        <f>TEXT(M202,"yyyy")</f>
        <v>yyyy</v>
      </c>
      <c r="AE202">
        <f>W202*60*24</f>
        <v>70.00000000000007</v>
      </c>
      <c r="AF202">
        <f>AE202/60</f>
        <v>1.1666666666666679</v>
      </c>
      <c r="AG202">
        <f>AE202/60</f>
        <v>1.1666666666666679</v>
      </c>
      <c r="AH202">
        <f>L202-K202</f>
        <v>0</v>
      </c>
      <c r="AI202">
        <f>AH202*24*60</f>
        <v>0</v>
      </c>
      <c r="AJ202">
        <f>75728*X202</f>
        <v>75728</v>
      </c>
    </row>
    <row r="203" xml:space="preserve">
      <c r="A203">
        <v>509061</v>
      </c>
      <c r="B203" t="str">
        <v>INCIDENTE</v>
      </c>
      <c r="C203" t="str">
        <v>CERRADO</v>
      </c>
      <c r="D203" t="str">
        <v>TODA LA TIENDA</v>
      </c>
      <c r="E203" t="str">
        <v>RELOJ</v>
      </c>
      <c r="F203" t="str">
        <v>BIOMETRICO</v>
      </c>
      <c r="G203" t="str">
        <v>SUPREMA</v>
      </c>
      <c r="H203" t="str" xml:space="preserve">
        <v xml:space="preserve">falla de reloj; no esta tomando marcajes desde la semana pasada; sistema lento._x000d_
Número de inventario_x000d_
_x000d_
reloj biométrico contralor</v>
      </c>
      <c r="I203" t="str" xml:space="preserve">
        <v xml:space="preserve">falla de reloj; no esta tomando marcajes desde la semana pasada; sistema lento._x000d_
Número de inventario_x000d_
_x000d_
reloj biométrico contralor</v>
      </c>
      <c r="J203" t="str" xml:space="preserve">
        <v xml:space="preserve"> "Se llega a sitio; se indaga con la funcionaria del problema técnico reportado con el Lector y Controlador de Acceso Biométrico; funcionaria indica que desde la semana anterior el dispositivo no ha estado tomando bien los marcajes; no lee bien las huellas y/o se demora bastante el registro._x000d_
_x000d_
En compañía de la funcionaria y en colaboración con tres funcionarios se realizan pruebas de verificación y se hace evidente que el dispositivo no lee en todas las oportunidades las huellas digitales y cuando lee la huella se demora en hacer la verificación o no hace el registro y verificación de la huella._x000d_
_x000d_
Se procede a realizar una inspección visual del hardware y el software del Lector y Controlador de Acceso Biométrico; observando lo siguiente:_x000d_
_x000d_
•	No se evidencia ningún golpe en el Lector y Controlador de Acceso biométrico._x000d_
•	No se evidencia presión excesiva en el sensor de huellas dactilares._x000d_
•	Se evidencia un poco de suciedad y restos de sudoración o humedad._x000d_
_x000d_
Se procede en el desmonte del Lector y Controlador de Acceso Biométrico de la base en que se encuentra asegurado a la pared y la desconexión del cable UTP; con el dispositivo desconectado se realiza limpieza del sensor de huellas dactilares con limpiador electrónico y de igual manera limpieza del puerto de red con limpiador electrónico; se continua con la reconexión del cable UTP encendiendo el equipo y luego asegurando el dispositivo a la base en la pared._x000d_
_x000d_
Finalmente se le solicita apoyo a la funcionaria Elizabeth Velasco y tres funcionarios mas para realizar las verificaciones de funcionamiento observando que el Lector y Controlador de Acceso Biométrico realiza sin inconveniente las lecturas delas huellas digitales e igualmente la verificación y registro; de esta manera queda solucionado el problema técnico reportado inicialmente._x000d_
_x000d_
Se le explica a la funcionaria las actividades realizadas y recibe el servicio a satisfacción."</v>
      </c>
      <c r="K203">
        <v>45357</v>
      </c>
      <c r="L203">
        <v>45357</v>
      </c>
      <c r="M203">
        <v>45358</v>
      </c>
      <c r="N203" t="str">
        <f>TEXT(M203, "DDDD")</f>
        <v>jueves</v>
      </c>
      <c r="O203" t="str" xml:space="preserve">
        <v xml:space="preserve">J185 JUMBO YOPAL_x000d_
_x000d_
</v>
      </c>
      <c r="P203" t="str">
        <v>YOPAL</v>
      </c>
      <c r="Q203" t="str">
        <f>IF(ISBLANK(P203),"0",(VLOOKUP(P203,REGION,2,FALSE)))</f>
        <v>ORIENTE</v>
      </c>
      <c r="R203" t="str">
        <v>WILMAR YESID PARADA</v>
      </c>
      <c r="S203" t="e">
        <f>IF(ISBLANK(R203),"0", VLOOKUP(R203,PERSONAL,2,FALSE))</f>
        <v>#N/A</v>
      </c>
      <c r="T203" t="str">
        <v>DIRECTO</v>
      </c>
      <c r="U203">
        <v>0.3333333333333333</v>
      </c>
      <c r="V203">
        <v>0.375</v>
      </c>
      <c r="W203">
        <f>V203-U203</f>
        <v>0.041666666666666685</v>
      </c>
      <c r="X203">
        <v>1</v>
      </c>
      <c r="Y203">
        <f>NETWORKDAYS(K203,M203)</f>
        <v>2</v>
      </c>
      <c r="Z203" t="str">
        <f>IF(Y203&lt;=2,"CUMPLE","NO CUMPLE")</f>
        <v>CUMPLE</v>
      </c>
      <c r="AC203" t="str">
        <f>TEXT(M203,"mmmm")</f>
        <v>marzo</v>
      </c>
      <c r="AD203" t="str">
        <f>TEXT(M203,"yyyy")</f>
        <v>yyyy</v>
      </c>
      <c r="AE203">
        <f>W203*60*24</f>
        <v>60.00000000000002</v>
      </c>
      <c r="AF203">
        <f>AE203/60</f>
        <v>1.0000000000000004</v>
      </c>
      <c r="AG203">
        <f>AE203/60</f>
        <v>1.0000000000000004</v>
      </c>
      <c r="AH203">
        <f>L203-K203</f>
        <v>0</v>
      </c>
      <c r="AI203">
        <f>AH203*24*60</f>
        <v>0</v>
      </c>
      <c r="AJ203">
        <f>75728*X203</f>
        <v>75728</v>
      </c>
    </row>
    <row r="204" xml:space="preserve">
      <c r="A204">
        <v>514272</v>
      </c>
      <c r="B204" t="str">
        <v>SOLICITUD</v>
      </c>
      <c r="C204" t="str">
        <v>CERRADO</v>
      </c>
      <c r="D204" t="str">
        <v>TODA LA TIENDA</v>
      </c>
      <c r="E204" t="str">
        <v>POS</v>
      </c>
      <c r="F204" t="str">
        <v>POS</v>
      </c>
      <c r="G204" t="str">
        <v>WINCOR</v>
      </c>
      <c r="H204" t="str" xml:space="preserve">
        <v xml:space="preserve">Buen día; Por favor su apoyo con la toma de fotos de los muebles POS de acuerdo con indicaciones que se darán en el momento de la toma. Gracias_x000d_
numero de caja pos_x000d_
_x000d_
POS Tienda</v>
      </c>
      <c r="I204" t="str" xml:space="preserve">
        <v xml:space="preserve">Buen día; Por favor su apoyo con la toma de fotos de los muebles POS de acuerdo con indicaciones que se darán en el momento de la toma. Gracias_x000d_
numero de caja pos_x000d_
_x000d_
POS Tienda</v>
      </c>
      <c r="J204" t="str" xml:space="preserve">
        <v xml:space="preserve">Se toman las fotos de acuerdo a lo requerido por la ing. Giovanna Lopez y se le envian por WhatsApp y recibe el servicio a satisfacción._x000d_
Se le envian fotos de los muebles de los POS; del mueble del area de Servicio al cliente y de la Panaderia.</v>
      </c>
      <c r="K204">
        <v>45358</v>
      </c>
      <c r="L204">
        <v>45358</v>
      </c>
      <c r="M204">
        <v>45358</v>
      </c>
      <c r="N204" t="str">
        <f>TEXT(M204, "DDDD")</f>
        <v>jueves</v>
      </c>
      <c r="O204" t="str" xml:space="preserve">
        <v xml:space="preserve">J185 JUMBO YOPAL_x000d_
_x000d_
</v>
      </c>
      <c r="P204" t="str">
        <v>YOPAL</v>
      </c>
      <c r="Q204" t="str">
        <f>IF(ISBLANK(P204),"0",(VLOOKUP(P204,REGION,2,FALSE)))</f>
        <v>ORIENTE</v>
      </c>
      <c r="R204" t="str">
        <v>WILMAR YESID PARADA</v>
      </c>
      <c r="S204" t="e">
        <f>IF(ISBLANK(R204),"0", VLOOKUP(R204,PERSONAL,2,FALSE))</f>
        <v>#N/A</v>
      </c>
      <c r="T204" t="str">
        <v>DIRECTO</v>
      </c>
      <c r="U204">
        <v>0.6458333333333334</v>
      </c>
      <c r="V204">
        <v>0.7291666666666666</v>
      </c>
      <c r="W204">
        <f>V204-U204</f>
        <v>0.08333333333333326</v>
      </c>
      <c r="X204">
        <v>1</v>
      </c>
      <c r="Y204">
        <f>NETWORKDAYS(K204,M204)</f>
        <v>1</v>
      </c>
      <c r="Z204" t="str">
        <f>IF(Y204&lt;=2,"CUMPLE","NO CUMPLE")</f>
        <v>CUMPLE</v>
      </c>
      <c r="AC204" t="str">
        <f>TEXT(M204,"mmmm")</f>
        <v>marzo</v>
      </c>
      <c r="AD204" t="str">
        <f>TEXT(M204,"yyyy")</f>
        <v>yyyy</v>
      </c>
      <c r="AE204">
        <f>W204*60*24</f>
        <v>119.99999999999989</v>
      </c>
      <c r="AF204">
        <f>AE204/60</f>
        <v>1.999999999999998</v>
      </c>
      <c r="AG204">
        <f>AE204/60</f>
        <v>1.999999999999998</v>
      </c>
      <c r="AH204">
        <f>L204-K204</f>
        <v>0</v>
      </c>
      <c r="AI204">
        <f>AH204*24*60</f>
        <v>0</v>
      </c>
      <c r="AJ204">
        <f>75728*X204</f>
        <v>75728</v>
      </c>
    </row>
    <row r="205" xml:space="preserve">
      <c r="A205">
        <v>515672</v>
      </c>
      <c r="B205" t="str">
        <v>INCIDENTE</v>
      </c>
      <c r="C205" t="str">
        <v>CERRADO</v>
      </c>
      <c r="D205" t="str">
        <v>TODA LA TIENDA</v>
      </c>
      <c r="E205" t="str">
        <v>POS</v>
      </c>
      <c r="F205" t="str">
        <v>POS</v>
      </c>
      <c r="G205" t="str">
        <v>WINCOR</v>
      </c>
      <c r="H205" t="str" xml:space="preserve">
        <v xml:space="preserve">Buena tarde por favor su ayuda con el recurso el dia de mañana para hacer toma de fotos de algunas pos ; por favor comunicarse con Fabiola Diaz para instrucciones ._x000d_
Número de inventario si se tiene_x000d_
_x000d_
linea de cajas - panaderia-donots-platos_x000d_
_x000d_
Numero de caja_x000d_
_x000d_
Pos</v>
      </c>
      <c r="I205" t="str" xml:space="preserve">
        <v xml:space="preserve">Buena tarde por favor su ayuda con el recurso el dia de mañana para hacer toma de fotos de algunas pos ; por favor comunicarse con Fabiola Diaz para instrucciones ._x000d_
Número de inventario si se tiene_x000d_
_x000d_
linea de cajas - panaderia-donots-platos_x000d_
_x000d_
Numero de caja_x000d_
_x000d_
Pos</v>
      </c>
      <c r="J205" t="str">
        <v>Se realiza Registro Fotografico Solicitado por Fabiola Diaz; Cpu; Pos Muebles; Punto de Red y Tomas Reguladas... Lineal de Cajas 3;12;9;10;19; Cpu Pos en Electro 22;28 y en Platos Preparados Pos 20; Sin novedad (Se Adjunta Reporte en Excel)...ESTADO OK</v>
      </c>
      <c r="K205">
        <v>45359</v>
      </c>
      <c r="L205">
        <v>45359</v>
      </c>
      <c r="M205">
        <v>45359</v>
      </c>
      <c r="N205" t="str">
        <f>TEXT(M205, "DDDD")</f>
        <v>viernes</v>
      </c>
      <c r="O205" t="str" xml:space="preserve">
        <v xml:space="preserve">J047 JUMBO GIRARDOT_x000d_
_x000d_
</v>
      </c>
      <c r="P205" t="str">
        <v>GIRARDOT</v>
      </c>
      <c r="Q205" t="str">
        <f>IF(ISBLANK(P205),"0",(VLOOKUP(P205,REGION,2,FALSE)))</f>
        <v>OCCIDENTE</v>
      </c>
      <c r="R205" t="str">
        <v>RAFAEL ARDILA PUENTES</v>
      </c>
      <c r="S205">
        <f>IF(ISBLANK(R205),"0", VLOOKUP(R205,PERSONAL,2,FALSE))</f>
        <v>1018419858</v>
      </c>
      <c r="T205" t="str">
        <v>ALIADO</v>
      </c>
      <c r="U205">
        <v>0.4583333333333333</v>
      </c>
      <c r="V205">
        <v>0.5</v>
      </c>
      <c r="W205">
        <f>V205-U205</f>
        <v>0.041666666666666685</v>
      </c>
      <c r="X205">
        <v>1</v>
      </c>
      <c r="Y205">
        <f>NETWORKDAYS(K205,M205)</f>
        <v>1</v>
      </c>
      <c r="Z205" t="str">
        <f>IF(Y205&lt;=2,"CUMPLE","NO CUMPLE")</f>
        <v>CUMPLE</v>
      </c>
      <c r="AC205" t="str">
        <f>TEXT(M205,"mmmm")</f>
        <v>marzo</v>
      </c>
      <c r="AD205" t="str">
        <f>TEXT(M205,"yyyy")</f>
        <v>yyyy</v>
      </c>
      <c r="AE205">
        <f>W205*60*24</f>
        <v>60.00000000000002</v>
      </c>
      <c r="AF205">
        <f>AE205/60</f>
        <v>1.0000000000000004</v>
      </c>
      <c r="AG205">
        <f>AE205/60</f>
        <v>1.0000000000000004</v>
      </c>
      <c r="AH205">
        <f>L205-K205</f>
        <v>0</v>
      </c>
      <c r="AI205">
        <f>AH205*24*60</f>
        <v>0</v>
      </c>
      <c r="AJ205">
        <f>75728*X205</f>
        <v>75728</v>
      </c>
    </row>
    <row r="206">
      <c r="A206">
        <v>14</v>
      </c>
      <c r="B206" t="str">
        <v>SOLICITUD</v>
      </c>
      <c r="C206" t="str">
        <v>CERRADO</v>
      </c>
      <c r="D206" t="str">
        <v>TODA LA TIENDA</v>
      </c>
      <c r="E206" t="str">
        <v>SERVICIOS CENTRO MEDELLÍN</v>
      </c>
      <c r="F206" t="str">
        <v>SERVICIOS CENTRO MEDELLÍN</v>
      </c>
      <c r="G206" t="str">
        <v>SERVICIOS CENTRO MEDELLÍN</v>
      </c>
      <c r="H206" t="str">
        <v>Se solicita servicio para atención en las tiendas de Medellín desde el 1 al 8 de Marzo</v>
      </c>
      <c r="I206" t="str">
        <v>Se solicita servicio para atención en las tiendas de Medellín desde el 1 al 8 de Marzo</v>
      </c>
      <c r="J206" t="str">
        <v xml:space="preserve">Servicios atendidos por David Fierro 6 días; lo que corresponde a 15 tickets. </v>
      </c>
      <c r="K206">
        <v>45359</v>
      </c>
      <c r="L206">
        <v>45359</v>
      </c>
      <c r="M206">
        <v>45359</v>
      </c>
      <c r="N206" t="str">
        <f>TEXT(M206, "DDDD")</f>
        <v>viernes</v>
      </c>
      <c r="O206" t="str">
        <v>TIENDAS MEDELLIN</v>
      </c>
      <c r="P206" t="str">
        <v>MEDELLIN</v>
      </c>
      <c r="Q206" t="str">
        <f>IF(ISBLANK(P206),"0",(VLOOKUP(P206,REGION,2,FALSE)))</f>
        <v>CENTRO</v>
      </c>
      <c r="R206" t="str">
        <v xml:space="preserve">EDWIN DAVID FIERRO </v>
      </c>
      <c r="S206" t="e">
        <f>IF(ISBLANK(R206),"0", VLOOKUP(R206,PERSONAL,2,FALSE))</f>
        <v>#N/A</v>
      </c>
      <c r="T206" t="str">
        <v>DIRECTO</v>
      </c>
      <c r="U206">
        <v>0.3333333333333333</v>
      </c>
      <c r="V206">
        <v>0.7083333333333334</v>
      </c>
      <c r="W206">
        <f>V206-U206</f>
        <v>0.37500000000000006</v>
      </c>
      <c r="X206">
        <v>15</v>
      </c>
      <c r="Y206">
        <f>NETWORKDAYS(K206,M206)</f>
        <v>1</v>
      </c>
      <c r="Z206" t="str">
        <f>IF(Y206&lt;=2,"CUMPLE","NO CUMPLE")</f>
        <v>CUMPLE</v>
      </c>
      <c r="AC206" t="str">
        <f>TEXT(M206,"mmmm")</f>
        <v>marzo</v>
      </c>
      <c r="AD206" t="str">
        <f>TEXT(M206,"yyyy")</f>
        <v>yyyy</v>
      </c>
      <c r="AE206">
        <f>W206*60*24</f>
        <v>540.0000000000001</v>
      </c>
      <c r="AF206">
        <f>AE206/60</f>
        <v>9.000000000000002</v>
      </c>
      <c r="AG206">
        <f>AE206/60</f>
        <v>9.000000000000002</v>
      </c>
      <c r="AH206">
        <f>L206-K206</f>
        <v>0</v>
      </c>
      <c r="AI206">
        <f>AH206*24*60</f>
        <v>0</v>
      </c>
      <c r="AJ206">
        <f>75728*X206</f>
        <v>1135920</v>
      </c>
    </row>
    <row r="207" xml:space="preserve">
      <c r="A207">
        <v>515190</v>
      </c>
      <c r="B207" t="str">
        <v>INCIDENTE</v>
      </c>
      <c r="C207" t="str">
        <v>CERRADO</v>
      </c>
      <c r="D207" t="str">
        <v>LINEAL DE CAJAS</v>
      </c>
      <c r="E207" t="str">
        <v xml:space="preserve">POS </v>
      </c>
      <c r="F207" t="str">
        <v>POS</v>
      </c>
      <c r="G207" t="str">
        <v>WINCOR</v>
      </c>
      <c r="H207" t="str" xml:space="preserve">
        <v xml:space="preserve">Buena tarde por favor su ayuda con el recurso el dia de mañana para hacer toma de fotos de algunas pos ; por favor comunicarse con Harold Gonzalez para indicaciones._x000d_
Numero de caja_x000d_
_x000d_
5</v>
      </c>
      <c r="I207" t="str" xml:space="preserve">
        <v xml:space="preserve">Buena tarde por favor su ayuda con el recurso el dia de mañana para hacer toma de fotos de algunas pos ; por favor comunicarse con Harold Gonzalez para indicaciones._x000d_
Numero de caja_x000d_
_x000d_
5</v>
      </c>
      <c r="J207" t="str">
        <v xml:space="preserve">Me encuentro en sitio y se me indica realizar la toma de fotografias de las pos de lineal de cajas y contabilizar su cantidad existente ;incluir el espacio de atc y su equipo respectivamente tambien tener en cuenta la pos de eventos y la de rincon jumbo en la zona de comidas ubicando el frente y que se observe completa de la pos y sus accesorios; se me indica ubicar y tomar foto de los tomas regulados y normales con los que se cuentan; le informo a la compañera Katerine de la labor terminada; y al ing harold; y me retiro de sitio. </v>
      </c>
      <c r="K207">
        <v>45359</v>
      </c>
      <c r="L207">
        <v>45359</v>
      </c>
      <c r="M207">
        <v>45362</v>
      </c>
      <c r="N207" t="str">
        <f>TEXT(M207, "DDDD")</f>
        <v>lunes</v>
      </c>
      <c r="O207" t="str" xml:space="preserve">
        <v xml:space="preserve">J036 JUMBO POPAYAN CAMPANARIO_x000d_
_x000d_
</v>
      </c>
      <c r="P207" t="str">
        <v>POPAYAN</v>
      </c>
      <c r="Q207" t="str">
        <f>IF(ISBLANK(P207),"0",(VLOOKUP(P207,REGION,2,FALSE)))</f>
        <v>OCCIDENTE</v>
      </c>
      <c r="R207" t="str">
        <v>DANIEL FERNANDO PAREDES ARTEAGA</v>
      </c>
      <c r="S207">
        <f>IF(ISBLANK(R207),"0", VLOOKUP(R207,PERSONAL,2,FALSE))</f>
        <v>10301691</v>
      </c>
      <c r="T207" t="str">
        <v>DIRECTO</v>
      </c>
      <c r="U207">
        <v>0.3333333333333333</v>
      </c>
      <c r="V207">
        <v>0.4305555555555556</v>
      </c>
      <c r="W207">
        <f>V207-U207</f>
        <v>0.09722222222222227</v>
      </c>
      <c r="X207">
        <v>2</v>
      </c>
      <c r="Y207">
        <f>NETWORKDAYS(K207,M207)</f>
        <v>2</v>
      </c>
      <c r="Z207" t="str">
        <f>IF(Y207&lt;=2,"CUMPLE","NO CUMPLE")</f>
        <v>CUMPLE</v>
      </c>
      <c r="AC207" t="str">
        <f>TEXT(M207,"mmmm")</f>
        <v>marzo</v>
      </c>
      <c r="AD207" t="str">
        <f>TEXT(M207,"yyyy")</f>
        <v>yyyy</v>
      </c>
      <c r="AE207">
        <f>W207*60*24</f>
        <v>140.00000000000006</v>
      </c>
      <c r="AF207">
        <f>AE207/60</f>
        <v>2.3333333333333344</v>
      </c>
      <c r="AG207">
        <f>AE207/60</f>
        <v>2.3333333333333344</v>
      </c>
      <c r="AH207">
        <f>L207-K207</f>
        <v>0</v>
      </c>
      <c r="AI207">
        <f>AH207*24*60</f>
        <v>0</v>
      </c>
      <c r="AJ207">
        <f>75728*X207</f>
        <v>151456</v>
      </c>
    </row>
    <row r="208" xml:space="preserve">
      <c r="A208">
        <v>514329</v>
      </c>
      <c r="B208" t="str">
        <v>SOLICITUD</v>
      </c>
      <c r="C208" t="str">
        <v>CERRADO</v>
      </c>
      <c r="D208" t="str">
        <v>LINEAL DE CAJAS</v>
      </c>
      <c r="E208" t="str">
        <v>POS</v>
      </c>
      <c r="F208" t="str">
        <v>POS</v>
      </c>
      <c r="G208" t="str">
        <v>WINCOR</v>
      </c>
      <c r="H208" t="str" xml:space="preserve">
        <v xml:space="preserve">Buen día; Por favor su apoyo con la toma de fotos de los muebles POS de acuerdo con indicaciones que se darán en el momento de la toma. Gracias_x000d_
numero de caja pos_x000d_
_x000d_
POS Tienda</v>
      </c>
      <c r="I208" t="str" xml:space="preserve">
        <v xml:space="preserve">Buen día; Por favor su apoyo con la toma de fotos de los muebles POS de acuerdo con indicaciones que se darán en el momento de la toma. Gracias_x000d_
numero de caja pos_x000d_
_x000d_
POS Tienda</v>
      </c>
      <c r="J208" t="str">
        <v xml:space="preserve">Se visita tienda donde segun instrucciones de Soporte Cencosud de la zona Giovanna Lopez se envian fotografias de lineal de cajas; Atc; Electro; Platos y Panaderia; donde se anexa información de total de tomas dobles reguladas y puntos de red por puesto de pago; se recibe visto bueno de dicha informaicon y se autoriza el retiro de sitio. </v>
      </c>
      <c r="K208">
        <v>45362</v>
      </c>
      <c r="L208">
        <v>45362</v>
      </c>
      <c r="M208">
        <v>45362</v>
      </c>
      <c r="N208" t="str">
        <f>TEXT(M208, "DDDD")</f>
        <v>lunes</v>
      </c>
      <c r="O208" t="str" xml:space="preserve">
        <v xml:space="preserve">M028 METRO DUITAMA INNOVO_x000d_
_x000d_
</v>
      </c>
      <c r="P208" t="str">
        <v>DUITAMA</v>
      </c>
      <c r="Q208" t="str">
        <f>IF(ISBLANK(P208),"0",(VLOOKUP(P208,REGION,2,FALSE)))</f>
        <v>ORIENTE</v>
      </c>
      <c r="R208" t="str">
        <v>JHONATAN RICARDO VARGAS ZAMBRANO</v>
      </c>
      <c r="S208">
        <f>IF(ISBLANK(R208),"0", VLOOKUP(R208,PERSONAL,2,FALSE))</f>
        <v>1057583301</v>
      </c>
      <c r="T208" t="str">
        <v>DIRECTO</v>
      </c>
      <c r="U208">
        <v>0.3333333333333333</v>
      </c>
      <c r="V208">
        <v>0.4166666666666667</v>
      </c>
      <c r="W208">
        <f>V208-U208</f>
        <v>0.08333333333333337</v>
      </c>
      <c r="X208">
        <v>1</v>
      </c>
      <c r="Y208">
        <f>NETWORKDAYS(K208,M208)</f>
        <v>1</v>
      </c>
      <c r="Z208" t="str">
        <f>IF(Y208&lt;=2,"CUMPLE","NO CUMPLE")</f>
        <v>CUMPLE</v>
      </c>
      <c r="AA208" t="str">
        <v>Acordado con cliente</v>
      </c>
      <c r="AC208" t="str">
        <f>TEXT(M208,"mmmm")</f>
        <v>marzo</v>
      </c>
      <c r="AD208" t="str">
        <f>TEXT(M208,"yyyy")</f>
        <v>yyyy</v>
      </c>
      <c r="AE208">
        <f>W208*60*24</f>
        <v>120.00000000000004</v>
      </c>
      <c r="AF208">
        <f>AE208/60</f>
        <v>2.000000000000001</v>
      </c>
      <c r="AG208">
        <f>AE208/60</f>
        <v>2.000000000000001</v>
      </c>
      <c r="AH208">
        <f>L208-K208</f>
        <v>0</v>
      </c>
      <c r="AI208">
        <f>AH208*24*60</f>
        <v>0</v>
      </c>
      <c r="AJ208">
        <f>75728*X208</f>
        <v>75728</v>
      </c>
    </row>
    <row r="209" xml:space="preserve">
      <c r="A209">
        <v>514332</v>
      </c>
      <c r="B209" t="str">
        <v>SOLICITUD</v>
      </c>
      <c r="C209" t="str">
        <v>CERRADO</v>
      </c>
      <c r="D209" t="str">
        <v>LINEAL DE CAJAS</v>
      </c>
      <c r="E209" t="str">
        <v>POS</v>
      </c>
      <c r="F209" t="str">
        <v>POS</v>
      </c>
      <c r="G209" t="str">
        <v>WINCOR</v>
      </c>
      <c r="H209" t="str" xml:space="preserve">
        <v xml:space="preserve">Buen día; Por favor su apoyo con la toma de fotos de los muebles POS de acuerdo con indicaciones que se darán en el momento de la toma. Gracias_x000d_
numero de caja pos_x000d_
_x000d_
POS Tienda</v>
      </c>
      <c r="I209" t="str" xml:space="preserve">
        <v xml:space="preserve">Buen día; Por favor su apoyo con la toma de fotos de los muebles POS de acuerdo con indicaciones que se darán en el momento de la toma. Gracias_x000d_
numero de caja pos_x000d_
_x000d_
POS Tienda</v>
      </c>
      <c r="J209" t="str">
        <v xml:space="preserve">Se visita tienda donde segun instrucciones de Soporte Cencosud de la zona Giovanna Lopez se envian fotografias de lineal de cajas; Atc; Electro; Platos y Panaderia; donde se anexa información de total de tomas dobles reguladas y puntos de red por puesto de pago; se recibe visto bueno de dicha informaicon y se autoriza el retiro de sitio. </v>
      </c>
      <c r="K209">
        <v>45362</v>
      </c>
      <c r="L209">
        <v>45362</v>
      </c>
      <c r="M209">
        <v>45362</v>
      </c>
      <c r="N209" t="str">
        <f>TEXT(M209, "DDDD")</f>
        <v>lunes</v>
      </c>
      <c r="O209" t="str" xml:space="preserve">
        <v xml:space="preserve">M097 METRO SOGAMOSO_x000d_
_x000d_
</v>
      </c>
      <c r="P209" t="str">
        <v>SOGAMOSO</v>
      </c>
      <c r="Q209" t="str">
        <f>IF(ISBLANK(P209),"0",(VLOOKUP(P209,REGION,2,FALSE)))</f>
        <v>ORIENTE</v>
      </c>
      <c r="R209" t="str">
        <v>JHONATAN RICARDO VARGAS ZAMBRANO</v>
      </c>
      <c r="S209">
        <f>IF(ISBLANK(R209),"0", VLOOKUP(R209,PERSONAL,2,FALSE))</f>
        <v>1057583301</v>
      </c>
      <c r="T209" t="str">
        <v>DIRECTO</v>
      </c>
      <c r="U209">
        <v>0.4166666666666667</v>
      </c>
      <c r="V209">
        <v>0.5</v>
      </c>
      <c r="W209">
        <f>V209-U209</f>
        <v>0.08333333333333331</v>
      </c>
      <c r="X209">
        <v>1</v>
      </c>
      <c r="Y209">
        <f>NETWORKDAYS(K209,M209)</f>
        <v>1</v>
      </c>
      <c r="Z209" t="str">
        <f>IF(Y209&lt;=2,"CUMPLE","NO CUMPLE")</f>
        <v>CUMPLE</v>
      </c>
      <c r="AC209" t="str">
        <f>TEXT(M209,"mmmm")</f>
        <v>marzo</v>
      </c>
      <c r="AD209" t="str">
        <f>TEXT(M209,"yyyy")</f>
        <v>yyyy</v>
      </c>
      <c r="AE209">
        <f>W209*60*24</f>
        <v>119.99999999999997</v>
      </c>
      <c r="AF209">
        <f>AE209/60</f>
        <v>1.9999999999999996</v>
      </c>
      <c r="AG209">
        <f>AE209/60</f>
        <v>1.9999999999999996</v>
      </c>
      <c r="AH209">
        <f>L209-K209</f>
        <v>0</v>
      </c>
      <c r="AI209">
        <f>AH209*24*60</f>
        <v>0</v>
      </c>
      <c r="AJ209">
        <f>75728*X209</f>
        <v>75728</v>
      </c>
    </row>
    <row r="210" xml:space="preserve">
      <c r="A210">
        <v>505684</v>
      </c>
      <c r="B210" t="str">
        <v>SOLICITUD</v>
      </c>
      <c r="C210" t="str">
        <v>CERRADO</v>
      </c>
      <c r="D210" t="str">
        <v>TODA LA TIENDA</v>
      </c>
      <c r="E210" t="str">
        <v>PROACTIVA</v>
      </c>
      <c r="F210" t="str">
        <v>PROACTIVA</v>
      </c>
      <c r="G210" t="str">
        <v>PROACTIVA</v>
      </c>
      <c r="H210" t="str" xml:space="preserve">
        <v xml:space="preserve">Buenos Dias Su ayuda con la proactiva del mes de Marzo para la tienda Metro Mosquera_x000d_
AREA EN DONDE SE UBICA EL EQUIPO_x000d_
_x000d_
piso venta</v>
      </c>
      <c r="I210" t="str" xml:space="preserve">
        <v xml:space="preserve">Buenos Dias Su ayuda con la proactiva del mes de Marzo para la tienda Metro Mosquera_x000d_
AREA EN DONDE SE UBICA EL EQUIPO_x000d_
_x000d_
piso venta</v>
      </c>
      <c r="J210" t="str">
        <v>Se realizó el recorrido por toda la tienda y se atienden los casos generados.</v>
      </c>
      <c r="K210">
        <v>45362</v>
      </c>
      <c r="L210">
        <v>45362</v>
      </c>
      <c r="M210">
        <v>45362</v>
      </c>
      <c r="N210" t="str">
        <f>TEXT(M210, "DDDD")</f>
        <v>lunes</v>
      </c>
      <c r="O210" t="str" xml:space="preserve">
        <v xml:space="preserve">M073 METRO MOSQUERA_x000d_
_x000d_
</v>
      </c>
      <c r="P210" t="str">
        <v>MOSQUERA</v>
      </c>
      <c r="Q210" t="str">
        <f>IF(ISBLANK(P210),"0",(VLOOKUP(P210,REGION,2,FALSE)))</f>
        <v>BOGOTA</v>
      </c>
      <c r="R210" t="str">
        <v>ALEXANDER CASTILLO SOTELO</v>
      </c>
      <c r="S210">
        <f>IF(ISBLANK(R210),"0", VLOOKUP(R210,PERSONAL,2,FALSE))</f>
        <v>80216449</v>
      </c>
      <c r="T210" t="str">
        <v>ALIADO</v>
      </c>
      <c r="U210">
        <v>0.5277777777777778</v>
      </c>
      <c r="V210">
        <v>0.5625</v>
      </c>
      <c r="W210">
        <f>V210-U210</f>
        <v>0.03472222222222221</v>
      </c>
      <c r="X210">
        <v>1</v>
      </c>
      <c r="Y210">
        <f>NETWORKDAYS(K210,M210)</f>
        <v>1</v>
      </c>
      <c r="Z210" t="str">
        <f>IF(Y210&lt;=2,"CUMPLE","NO CUMPLE")</f>
        <v>CUMPLE</v>
      </c>
      <c r="AC210" t="str">
        <f>TEXT(M210,"mmmm")</f>
        <v>marzo</v>
      </c>
      <c r="AD210" t="str">
        <f>TEXT(M210,"yyyy")</f>
        <v>yyyy</v>
      </c>
      <c r="AE210">
        <f>W210*60*24</f>
        <v>49.999999999999986</v>
      </c>
      <c r="AF210">
        <f>AE210/60</f>
        <v>0.8333333333333331</v>
      </c>
      <c r="AG210">
        <f>AE210/60</f>
        <v>0.8333333333333331</v>
      </c>
      <c r="AH210">
        <f>L210-K210</f>
        <v>0</v>
      </c>
      <c r="AI210">
        <f>AH210*24*60</f>
        <v>0</v>
      </c>
      <c r="AJ210">
        <f>75728*X210</f>
        <v>75728</v>
      </c>
    </row>
    <row r="211" xml:space="preserve">
      <c r="A211">
        <v>514743</v>
      </c>
      <c r="B211" t="str">
        <v>SOLICITUD</v>
      </c>
      <c r="C211" t="str">
        <v>CERRADO</v>
      </c>
      <c r="D211" t="str">
        <v>TODA LA TIENDA</v>
      </c>
      <c r="E211" t="str">
        <v>REGISTRO FOTOGRAFICO</v>
      </c>
      <c r="F211" t="str">
        <v>REGISTRO FOTOGRAFICO</v>
      </c>
      <c r="G211" t="str">
        <v>REGISTRO FOTOGRAFICO</v>
      </c>
      <c r="H211" t="str" xml:space="preserve">
        <v xml:space="preserve">Buenas Días Su ayuda con el registro fotográfico de los muebles del lineal de cajas; POS de platos y POS Periféricas Gracias_x000d_
AREA EN DONDE SE UBICA EL EQUIPO_x000d_
_x000d_
Lineal De Cajas</v>
      </c>
      <c r="I211" t="str" xml:space="preserve">
        <v xml:space="preserve">Buenas Días Su ayuda con el registro fotográfico de los muebles del lineal de cajas; POS de platos y POS Periféricas Gracias_x000d_
AREA EN DONDE SE UBICA EL EQUIPO_x000d_
_x000d_
Lineal De Cajas</v>
      </c>
      <c r="J211" t="str">
        <v>Se realizó todo el registro fotografico de los muebles del lineal de cajas y las cajas perisfericas. Se actualiza el archivo y se le pasa a Diego Cortes.</v>
      </c>
      <c r="K211">
        <v>45362</v>
      </c>
      <c r="L211">
        <v>45362</v>
      </c>
      <c r="M211">
        <v>45362</v>
      </c>
      <c r="N211" t="str">
        <f>TEXT(M211, "DDDD")</f>
        <v>lunes</v>
      </c>
      <c r="O211" t="str" xml:space="preserve">
        <v xml:space="preserve">M073 METRO MOSQUERA_x000d_
_x000d_
</v>
      </c>
      <c r="P211" t="str">
        <v>MOSQUERA</v>
      </c>
      <c r="Q211" t="str">
        <f>IF(ISBLANK(P211),"0",(VLOOKUP(P211,REGION,2,FALSE)))</f>
        <v>BOGOTA</v>
      </c>
      <c r="R211" t="str">
        <v>ALEXANDER CASTILLO SOTELO</v>
      </c>
      <c r="S211">
        <f>IF(ISBLANK(R211),"0", VLOOKUP(R211,PERSONAL,2,FALSE))</f>
        <v>80216449</v>
      </c>
      <c r="T211" t="str">
        <v>ALIADO</v>
      </c>
      <c r="U211">
        <v>0.4791666666666667</v>
      </c>
      <c r="V211">
        <v>0.5208333333333334</v>
      </c>
      <c r="W211">
        <f>V211-U211</f>
        <v>0.041666666666666685</v>
      </c>
      <c r="X211">
        <v>1</v>
      </c>
      <c r="Y211">
        <f>NETWORKDAYS(K211,M211)</f>
        <v>1</v>
      </c>
      <c r="Z211" t="str">
        <f>IF(Y211&lt;=2,"CUMPLE","NO CUMPLE")</f>
        <v>CUMPLE</v>
      </c>
      <c r="AA211" t="str">
        <v>Acordado con cliente</v>
      </c>
      <c r="AC211" t="str">
        <f>TEXT(M211,"mmmm")</f>
        <v>marzo</v>
      </c>
      <c r="AD211" t="str">
        <f>TEXT(M211,"yyyy")</f>
        <v>yyyy</v>
      </c>
      <c r="AE211">
        <f>W211*60*24</f>
        <v>60.00000000000002</v>
      </c>
      <c r="AF211">
        <f>AE211/60</f>
        <v>1.0000000000000004</v>
      </c>
      <c r="AG211">
        <f>AE211/60</f>
        <v>1.0000000000000004</v>
      </c>
      <c r="AH211">
        <f>L211-K211</f>
        <v>0</v>
      </c>
      <c r="AI211">
        <f>AH211*24*60</f>
        <v>0</v>
      </c>
      <c r="AJ211">
        <f>75728*X211</f>
        <v>75728</v>
      </c>
    </row>
    <row r="212" xml:space="preserve">
      <c r="A212">
        <v>514786</v>
      </c>
      <c r="B212" t="str">
        <v>SOLICITUD</v>
      </c>
      <c r="C212" t="str">
        <v>CERRADO</v>
      </c>
      <c r="D212" t="str">
        <v>LINEAL DE CAJAS</v>
      </c>
      <c r="E212" t="str">
        <v>REGISTRO FOTOGRAFICO</v>
      </c>
      <c r="F212" t="str">
        <v>REGISTRO FOTOGRAFICO</v>
      </c>
      <c r="G212" t="str">
        <v>REGISTRO FOTOGRAFICO</v>
      </c>
      <c r="H212" t="str" xml:space="preserve">
        <v xml:space="preserve">Buenos días. Se genera ticket cau solicitando el levantamiento de información de linea de caja; cajas periféricas y atención al cliente (tipo de mueble; base del teclado; puntos de rede y eléctricos). Gracias._x000d_
Numero de caja_x000d_
_x000d_
piso de venta</v>
      </c>
      <c r="I212" t="str" xml:space="preserve">
        <v xml:space="preserve">Buenos días. Se genera ticket cau solicitando el levantamiento de información de linea de caja; cajas periféricas y atención al cliente (tipo de mueble; base del teclado; puntos de rede y eléctricos). Gracias._x000d_
Numero de caja_x000d_
_x000d_
piso de venta</v>
      </c>
      <c r="J212" t="str">
        <v>Se llega a sitio y se procede con validaciones de ingreso. Se establece contacto con el usuario. Se procede a realizar verificación de toma corriente regulados y no regulados encada uno de los pues pos. Se procede a tomar evidencia fotográfica de los mismos y a enviarlas a soporte especializado. Se procede de igual modo y bajo instrucción a tomar evidencia fotográfica de los soportes de teclados y bases dondbeb bse bencbubbenbtbran bblas bcbpub bpos bybb bbcasbhbbb bdrawerb bybb bdel respectivomueble y banda de las mismas y se envian evidencias soporte especializado. Se da por finalizada la actividad quedando EL Especialista conforme con la misma y se procede con el respectivo cierre del ticket.</v>
      </c>
      <c r="K212">
        <v>45359</v>
      </c>
      <c r="L212">
        <v>45359</v>
      </c>
      <c r="M212">
        <v>45362</v>
      </c>
      <c r="N212" t="str">
        <f>TEXT(M212, "DDDD")</f>
        <v>lunes</v>
      </c>
      <c r="O212" t="str" xml:space="preserve">
        <v xml:space="preserve">M179 METRO PITALITO_x000d_
_x000d_
</v>
      </c>
      <c r="P212" t="str">
        <v>PITALITO</v>
      </c>
      <c r="Q212" t="str">
        <f>IF(ISBLANK(P212),"0",(VLOOKUP(P212,REGION,2,FALSE)))</f>
        <v>OCCIDENTE</v>
      </c>
      <c r="R212" t="str">
        <v>EMERSON PALACIOS MARTINEZ</v>
      </c>
      <c r="S212">
        <f>IF(ISBLANK(R212),"0", VLOOKUP(R212,PERSONAL,2,FALSE))</f>
        <v>13723524</v>
      </c>
      <c r="T212" t="str">
        <v>ALIADO</v>
      </c>
      <c r="U212">
        <v>0.3333333333333333</v>
      </c>
      <c r="V212">
        <v>0.4375</v>
      </c>
      <c r="W212">
        <f>V212-U212</f>
        <v>0.10416666666666669</v>
      </c>
      <c r="X212">
        <v>2</v>
      </c>
      <c r="Y212">
        <f>NETWORKDAYS(K212,M212)</f>
        <v>2</v>
      </c>
      <c r="Z212" t="str">
        <f>IF(Y212&lt;=2,"CUMPLE","NO CUMPLE")</f>
        <v>CUMPLE</v>
      </c>
      <c r="AC212" t="str">
        <f>TEXT(M212,"mmmm")</f>
        <v>marzo</v>
      </c>
      <c r="AD212" t="str">
        <f>TEXT(M212,"yyyy")</f>
        <v>yyyy</v>
      </c>
      <c r="AE212">
        <f>W212*60*24</f>
        <v>150.00000000000003</v>
      </c>
      <c r="AF212">
        <f>AE212/60</f>
        <v>2.5000000000000004</v>
      </c>
      <c r="AG212">
        <f>AE212/60</f>
        <v>2.5000000000000004</v>
      </c>
      <c r="AH212">
        <f>L212-K212</f>
        <v>0</v>
      </c>
      <c r="AI212">
        <f>AH212*24*60</f>
        <v>0</v>
      </c>
      <c r="AJ212">
        <f>75728*X212</f>
        <v>151456</v>
      </c>
    </row>
    <row r="213" xml:space="preserve">
      <c r="A213">
        <v>12</v>
      </c>
      <c r="B213" t="str">
        <v>SOLICITUD</v>
      </c>
      <c r="C213" t="str">
        <v>CERRADO</v>
      </c>
      <c r="D213" t="str">
        <v>SISTEMAS</v>
      </c>
      <c r="E213" t="str">
        <v>ACOMPAÑAMIENTO</v>
      </c>
      <c r="F213" t="str">
        <v>ACOMPAÑAMIENTO</v>
      </c>
      <c r="G213" t="str">
        <v>ACOMPAÑAMIENTO</v>
      </c>
      <c r="H213" t="str">
        <v>Se solicita acompañamiento para la tienda Riohacha el 11 de Marzo de 2024</v>
      </c>
      <c r="I213" t="str">
        <v>Se solicita acompañamiento para la tienda Riohacha el 11 de Marzo de 2024</v>
      </c>
      <c r="J213" t="str" xml:space="preserve">
        <v xml:space="preserve">BALANZA DE MESA AREA DE PANADERÍA _x000d_
FALLA: N/A_x000d_
ACTIVIDAD: ENSAMBLE; CONFIGURACIÓN E INSTALACIÓN_x000d_
RESULTADO: BALANZA FUNCIONAL_x000d_
PORTATIL JEFE GESTIÒN HUMANA_x000d_
FALLA: N/A_x000d_
ACTIVIDAD: CONFIGURACIÓN DEL EQUIPO Y ENTREGA A LA FUNCIONARIA_x000d_
RESULTADO: EQUIPO FUNCIONAL _x000d_
REVISIÓN POS #8 EN AREA DE CAJAS EN TIENDA_x000d_
FALLA: NO ENCIENDE_x000d_
ACTIVIDAD: REVISIÓN; LIMPIEZA; AJUSTE DE VENTILADORES; SE PRUEBA MEMORIA RAM Y DEMAS ELEMENTOS_x000d_
RESULTADO: LA POS ENCIENDE Y DESPUES DE 30 SEGUNDOS SE VUELVE A APAGAR; REQUIERE CAMBIO.                                                                                                                                                                                                                                                     -REVISIÓN KIO _x000d_
FALLA: NO ENCIENDE_x000d_
ACTIVIDAD: REVISIÓN; SE ENCNUENTRA DESCONECTADO DE ENERGIA Y RED_x000d_
RESULTADO: SE ENCIENDE EQUIPO Y SE DEJA PARA REVISIÓN DE RED.                                                                                                                              </v>
      </c>
      <c r="K213">
        <v>45362</v>
      </c>
      <c r="L213">
        <v>45362</v>
      </c>
      <c r="M213">
        <v>45362</v>
      </c>
      <c r="N213" t="str">
        <f>TEXT(M213, "DDDD")</f>
        <v>lunes</v>
      </c>
      <c r="O213" t="str">
        <v>M040 METRO RIOHACHA</v>
      </c>
      <c r="P213" t="str">
        <v>RIOHACHA</v>
      </c>
      <c r="Q213" t="str">
        <f>IF(ISBLANK(P213),"0",(VLOOKUP(P213,REGION,2,FALSE)))</f>
        <v>COSTA</v>
      </c>
      <c r="R213" t="str">
        <v>SONNY ALEJANDRO CABANA ZUÑIGA</v>
      </c>
      <c r="S213" t="e">
        <f>IF(ISBLANK(R213),"0", VLOOKUP(R213,PERSONAL,2,FALSE))</f>
        <v>#N/A</v>
      </c>
      <c r="T213" t="str">
        <v>DIRECTO</v>
      </c>
      <c r="U213">
        <v>0.3333333333333333</v>
      </c>
      <c r="V213">
        <v>0.7083333333333334</v>
      </c>
      <c r="W213">
        <f>V213-U213</f>
        <v>0.37500000000000006</v>
      </c>
      <c r="X213" t="str">
        <v>2;5</v>
      </c>
      <c r="Y213">
        <f>NETWORKDAYS(K213,M213)</f>
        <v>1</v>
      </c>
      <c r="Z213" t="str">
        <f>IF(Y213&lt;=2,"CUMPLE","NO CUMPLE")</f>
        <v>CUMPLE</v>
      </c>
      <c r="AC213" t="str">
        <f>TEXT(M213,"mmmm")</f>
        <v>marzo</v>
      </c>
      <c r="AD213" t="str">
        <f>TEXT(M213,"yyyy")</f>
        <v>yyyy</v>
      </c>
      <c r="AE213">
        <f>W213*60*24</f>
        <v>540.0000000000001</v>
      </c>
      <c r="AF213">
        <f>AE213/60</f>
        <v>9.000000000000002</v>
      </c>
      <c r="AG213">
        <f>AE213/60</f>
        <v>9.000000000000002</v>
      </c>
      <c r="AH213">
        <f>L213-K213</f>
        <v>0</v>
      </c>
      <c r="AI213">
        <f>AH213*24*60</f>
        <v>0</v>
      </c>
      <c r="AJ213" t="e">
        <f>75728*X213</f>
        <v>#VALUE!</v>
      </c>
    </row>
    <row r="214" xml:space="preserve">
      <c r="A214">
        <v>515675</v>
      </c>
      <c r="B214" t="str">
        <v>INCIDENTE</v>
      </c>
      <c r="C214" t="str">
        <v>CERRADO</v>
      </c>
      <c r="D214" t="str">
        <v>PISO DE VENTA</v>
      </c>
      <c r="E214" t="str">
        <v>REGISTRO FOTOGRAFICO</v>
      </c>
      <c r="F214" t="str">
        <v>REGISTRO FOTOGRAFICO</v>
      </c>
      <c r="G214" t="str">
        <v>REGISTRO FOTOGRAFICO</v>
      </c>
      <c r="H214" t="str" xml:space="preserve">
        <v xml:space="preserve">Buena tarde por favor su ayuda con el recurso el dia de mañana para hacer toma de fotos de algunas pos ; por favor comunicarse con Fabiola Diaz para instrucciones ._x000d_
Número de inventario si se tiene_x000d_
_x000d_
linea de cajas - panaderia-donots-platos_x000d_
_x000d_
Numero de caja_x000d_
_x000d_
Pos</v>
      </c>
      <c r="I214" t="str" xml:space="preserve">
        <v xml:space="preserve">Buena tarde por favor su ayuda con el recurso el dia de mañana para hacer toma de fotos de algunas pos ; por favor comunicarse con Fabiola Diaz para instrucciones ._x000d_
Número de inventario si se tiene_x000d_
_x000d_
linea de cajas - panaderia-donots-platos_x000d_
_x000d_
Numero de caja_x000d_
_x000d_
Pos</v>
      </c>
      <c r="J214" t="str">
        <v>Se realiza visita a sitio y se toman las fotografias de muebleria  donde se encuentran instaladas las POS ( linea de cajas; donas; platos preparados; atencion cliente) se envian imagenes a soporte remoto con informacion solicitada.</v>
      </c>
      <c r="K214">
        <v>45362</v>
      </c>
      <c r="L214">
        <v>45362</v>
      </c>
      <c r="M214">
        <v>45362</v>
      </c>
      <c r="N214" t="str">
        <f>TEXT(M214, "DDDD")</f>
        <v>lunes</v>
      </c>
      <c r="O214" t="str" xml:space="preserve">
        <v xml:space="preserve">M195 METRO SANTA LUCIA_x000d_
_x000d_
</v>
      </c>
      <c r="P214" t="str">
        <v>NEIVA</v>
      </c>
      <c r="Q214" t="str">
        <f>IF(ISBLANK(P214),"0",(VLOOKUP(P214,REGION,2,FALSE)))</f>
        <v>OCCIDENTE</v>
      </c>
      <c r="R214" t="str">
        <v>CARLOS HERNAN BARRETO LOPEZ</v>
      </c>
      <c r="S214">
        <f>IF(ISBLANK(R214),"0", VLOOKUP(R214,PERSONAL,2,FALSE))</f>
        <v>1010165612</v>
      </c>
      <c r="T214" t="str">
        <v>DIRECTO</v>
      </c>
      <c r="U214">
        <v>0.3333333333333333</v>
      </c>
      <c r="V214">
        <v>0.4791666666666667</v>
      </c>
      <c r="W214">
        <f>V214-U214</f>
        <v>0.14583333333333337</v>
      </c>
      <c r="X214">
        <v>2</v>
      </c>
      <c r="Y214">
        <f>NETWORKDAYS(K214,M214)</f>
        <v>1</v>
      </c>
      <c r="Z214" t="str">
        <f>IF(Y214&lt;=2,"CUMPLE","NO CUMPLE")</f>
        <v>CUMPLE</v>
      </c>
      <c r="AC214" t="str">
        <f>TEXT(M214,"mmmm")</f>
        <v>marzo</v>
      </c>
      <c r="AD214" t="str">
        <f>TEXT(M214,"yyyy")</f>
        <v>yyyy</v>
      </c>
      <c r="AE214">
        <f>W214*60*24</f>
        <v>210.00000000000006</v>
      </c>
      <c r="AF214">
        <f>AE214/60</f>
        <v>3.500000000000001</v>
      </c>
      <c r="AG214">
        <f>AE214/60</f>
        <v>3.500000000000001</v>
      </c>
      <c r="AH214">
        <f>L214-K214</f>
        <v>0</v>
      </c>
      <c r="AI214">
        <f>AH214*24*60</f>
        <v>0</v>
      </c>
      <c r="AJ214">
        <f>75728*X214</f>
        <v>151456</v>
      </c>
    </row>
    <row r="215" xml:space="preserve">
      <c r="A215">
        <v>515668</v>
      </c>
      <c r="B215" t="str">
        <v>INCIDENTE</v>
      </c>
      <c r="C215" t="str">
        <v>CERRADO</v>
      </c>
      <c r="D215" t="str">
        <v>PISO DE VENTA</v>
      </c>
      <c r="E215" t="str">
        <v>REGISTRO FOTOGRAFICO</v>
      </c>
      <c r="F215" t="str">
        <v>REGISTRO FOTOGRAFICO</v>
      </c>
      <c r="G215" t="str">
        <v>REGISTRO FOTOGRAFICO</v>
      </c>
      <c r="H215" t="str" xml:space="preserve">
        <v xml:space="preserve">Buena tarde por favor su ayuda con el recurso el dia de mañana para hacer toma de fotos de algunas pos ; por favor comunicarse con Fabiola Diaz para instrucciones ._x000d_
Número de inventario si se tiene_x000d_
_x000d_
linea de cajas - panaderia-donots-platos_x000d_
_x000d_
Numero de caja_x000d_
_x000d_
4</v>
      </c>
      <c r="I215" t="str" xml:space="preserve">
        <v xml:space="preserve">Buena tarde por favor su ayuda con el recurso el dia de mañana para hacer toma de fotos de algunas pos ; por favor comunicarse con Fabiola Diaz para instrucciones ._x000d_
Número de inventario si se tiene_x000d_
_x000d_
linea de cajas - panaderia-donots-platos_x000d_
_x000d_
Numero de caja_x000d_
_x000d_
4</v>
      </c>
      <c r="J215" t="str">
        <v>Se realiza visita a sitio y se toman las fotografias de muebleria  donde se encuentran instaladas las POS ( linea de cajas; donas; platos preparados; atencion cliente) se envian imagenes a soporte remoto con informacion solicitada.</v>
      </c>
      <c r="K215">
        <v>45362</v>
      </c>
      <c r="L215">
        <v>45362</v>
      </c>
      <c r="M215">
        <v>45362</v>
      </c>
      <c r="N215" t="str">
        <f>TEXT(M215, "DDDD")</f>
        <v>lunes</v>
      </c>
      <c r="O215" t="str" xml:space="preserve">
        <v xml:space="preserve">M038 METRO NEIVA CENTRO DE CONVENCIONES_x000d_
_x000d_
</v>
      </c>
      <c r="P215" t="str">
        <v>NEIVA</v>
      </c>
      <c r="Q215" t="str">
        <f>IF(ISBLANK(P215),"0",(VLOOKUP(P215,REGION,2,FALSE)))</f>
        <v>OCCIDENTE</v>
      </c>
      <c r="R215" t="str">
        <v>CARLOS HERNAN BARRETO LOPEZ</v>
      </c>
      <c r="S215">
        <f>IF(ISBLANK(R215),"0", VLOOKUP(R215,PERSONAL,2,FALSE))</f>
        <v>1010165612</v>
      </c>
      <c r="T215" t="str">
        <v>DIRECTO</v>
      </c>
      <c r="U215">
        <v>0.5277777777777778</v>
      </c>
      <c r="V215">
        <v>0.6944444444444444</v>
      </c>
      <c r="W215">
        <f>V215-U215</f>
        <v>0.16666666666666663</v>
      </c>
      <c r="X215">
        <v>2</v>
      </c>
      <c r="Y215">
        <f>NETWORKDAYS(K215,M215)</f>
        <v>1</v>
      </c>
      <c r="Z215" t="str">
        <f>IF(Y215&lt;=2,"CUMPLE","NO CUMPLE")</f>
        <v>CUMPLE</v>
      </c>
      <c r="AC215" t="str">
        <f>TEXT(M215,"mmmm")</f>
        <v>marzo</v>
      </c>
      <c r="AD215" t="str">
        <f>TEXT(M215,"yyyy")</f>
        <v>yyyy</v>
      </c>
      <c r="AE215">
        <f>W215*60*24</f>
        <v>239.99999999999994</v>
      </c>
      <c r="AF215">
        <f>AE215/60</f>
        <v>3.999999999999999</v>
      </c>
      <c r="AG215">
        <f>AE215/60</f>
        <v>3.999999999999999</v>
      </c>
      <c r="AH215">
        <f>L215-K215</f>
        <v>0</v>
      </c>
      <c r="AI215">
        <f>AH215*24*60</f>
        <v>0</v>
      </c>
      <c r="AJ215">
        <f>75728*X215</f>
        <v>151456</v>
      </c>
    </row>
    <row r="216" xml:space="preserve">
      <c r="A216">
        <v>514741</v>
      </c>
      <c r="B216" t="str">
        <v>SOLICITUD</v>
      </c>
      <c r="C216" t="str">
        <v>CERRADO</v>
      </c>
      <c r="D216" t="str">
        <v>LINEAL DE CAJAS</v>
      </c>
      <c r="E216" t="str">
        <v>REGISTRO FOTOGRAFICO</v>
      </c>
      <c r="F216" t="str">
        <v>REGISTRO FOTOGRAFICO</v>
      </c>
      <c r="G216" t="str">
        <v>REGISTRO FOTOGRAFICO</v>
      </c>
      <c r="H216" t="str" xml:space="preserve">
        <v xml:space="preserve">Buenas Días Su ayuda con el registro fotográfico de los muebles del lineal de cajas; POS de platos y POS Periféricas Gracias_x000d_
AREA EN DONDE SE UBICA EL EQUIPO_x000d_
_x000d_
Lineal De Cajas</v>
      </c>
      <c r="I216" t="str" xml:space="preserve">
        <v xml:space="preserve">Buenas Días Su ayuda con el registro fotográfico de los muebles del lineal de cajas; POS de platos y POS Periféricas Gracias_x000d_
AREA EN DONDE SE UBICA EL EQUIPO_x000d_
_x000d_
Lineal De Cajas</v>
      </c>
      <c r="J216" t="str">
        <v>Se realizo todo el registro fotografico de los muebles del lineal de cajas y las cajas perisfericas. Se actualiza el archivo y se le pasa a Diego Cortes.</v>
      </c>
      <c r="K216">
        <v>45362</v>
      </c>
      <c r="L216">
        <v>45362</v>
      </c>
      <c r="M216">
        <v>45362</v>
      </c>
      <c r="N216" t="str">
        <f>TEXT(M216, "DDDD")</f>
        <v>lunes</v>
      </c>
      <c r="O216" t="str" xml:space="preserve">
        <v xml:space="preserve">M073 METRO MOSQUERA_x000d_
_x000d_
</v>
      </c>
      <c r="P216" t="str">
        <v>MOSQUERA</v>
      </c>
      <c r="Q216" t="str">
        <f>IF(ISBLANK(P216),"0",(VLOOKUP(P216,REGION,2,FALSE)))</f>
        <v>BOGOTA</v>
      </c>
      <c r="R216" t="str">
        <v>ALEXANDER CASTILLO SOTELO</v>
      </c>
      <c r="S216">
        <f>IF(ISBLANK(R216),"0", VLOOKUP(R216,PERSONAL,2,FALSE))</f>
        <v>80216449</v>
      </c>
      <c r="T216" t="str">
        <v>ALIADO</v>
      </c>
      <c r="U216">
        <v>0.4791666666666667</v>
      </c>
      <c r="V216">
        <v>0.5208333333333334</v>
      </c>
      <c r="W216">
        <f>V216-U216</f>
        <v>0.041666666666666685</v>
      </c>
      <c r="X216">
        <v>1</v>
      </c>
      <c r="Y216">
        <f>NETWORKDAYS(K216,M216)</f>
        <v>1</v>
      </c>
      <c r="Z216" t="str">
        <f>IF(Y216&lt;=2,"CUMPLE","NO CUMPLE")</f>
        <v>CUMPLE</v>
      </c>
      <c r="AC216" t="str">
        <f>TEXT(M216,"mmmm")</f>
        <v>marzo</v>
      </c>
      <c r="AD216" t="str">
        <f>TEXT(M216,"yyyy")</f>
        <v>yyyy</v>
      </c>
      <c r="AE216">
        <f>W216*60*24</f>
        <v>60.00000000000002</v>
      </c>
      <c r="AF216">
        <f>AE216/60</f>
        <v>1.0000000000000004</v>
      </c>
      <c r="AG216">
        <f>AE216/60</f>
        <v>1.0000000000000004</v>
      </c>
      <c r="AH216">
        <f>L216-K216</f>
        <v>0</v>
      </c>
      <c r="AI216">
        <f>AH216*24*60</f>
        <v>0</v>
      </c>
      <c r="AJ216">
        <f>75728*X216</f>
        <v>75728</v>
      </c>
    </row>
    <row r="217" xml:space="preserve">
      <c r="A217">
        <v>514992</v>
      </c>
      <c r="B217" t="str">
        <v>SOLICITUD</v>
      </c>
      <c r="C217" t="str">
        <v>CERRADO</v>
      </c>
      <c r="D217" t="str">
        <v>TODA LA TIENDA</v>
      </c>
      <c r="E217" t="str">
        <v>PDA</v>
      </c>
      <c r="F217" t="str">
        <v>PDA</v>
      </c>
      <c r="G217" t="str">
        <v>HONEYWELL</v>
      </c>
      <c r="H217" t="str" xml:space="preserve">
        <v xml:space="preserve">Habilitar aplicación mi Tienda_x000d_
AREA EN DONDE SE UBICA EL EQUIPO_x000d_
_x000d_
PGC POLIVALENCIA</v>
      </c>
      <c r="I217" t="str" xml:space="preserve">
        <v xml:space="preserve">Habilitar aplicación mi Tienda_x000d_
AREA EN DONDE SE UBICA EL EQUIPO_x000d_
_x000d_
PGC POLIVALENCIA</v>
      </c>
      <c r="J217" t="str" xml:space="preserve">
        <v xml:space="preserve">Se llega a sitio; se verifica la falla reportada; se evidencia que la APP "MI TIENDA" no se encuentra instalada en el dispositivo; por lo que se consulta con la ing. Giovanna Lopez; quien me comparte manual de actualizacion de la PDA HONEYWELL; se procede con la lectura del codigo para ejecutar las actualizaciones; falla persiste no se instalo la APP requerida; por lo que se procede de acuerdo a lo recomendado por la ing. Giovanna Lopez a Restauracion de fabrica de la PDA y de guia el manual "Provisioning Eda51 V2.3" para la configuracion de toda la configuración y aplicaciones; de esta manera queda tambien instalada la APP "MI TIENDA" pero es necesario realizar la actualizacion de la misma a la ultima versión._x000d_
_x000d_
Se realizan pruebas de ingreso a la APP "MI TIENDA" con el usuario de la una funcionaria que tiene permisos de ingreso a la aplicación y reciben el servicio a satisfacción.</v>
      </c>
      <c r="K217">
        <v>45363</v>
      </c>
      <c r="L217">
        <v>45363</v>
      </c>
      <c r="M217">
        <v>45363</v>
      </c>
      <c r="N217" t="str">
        <f>TEXT(M217, "DDDD")</f>
        <v>martes</v>
      </c>
      <c r="O217" t="str" xml:space="preserve">
        <v xml:space="preserve">J185 JUMBO YOPAL_x000d_
_x000d_
</v>
      </c>
      <c r="P217" t="str">
        <v>YOPAL</v>
      </c>
      <c r="Q217" t="str">
        <f>IF(ISBLANK(P217),"0",(VLOOKUP(P217,REGION,2,FALSE)))</f>
        <v>ORIENTE</v>
      </c>
      <c r="R217" t="str">
        <v>WILMAR YESID PARADA</v>
      </c>
      <c r="S217" t="e">
        <f>IF(ISBLANK(R217),"0", VLOOKUP(R217,PERSONAL,2,FALSE))</f>
        <v>#N/A</v>
      </c>
      <c r="T217" t="str">
        <v>DIRECTO</v>
      </c>
      <c r="U217">
        <v>0.625</v>
      </c>
      <c r="V217">
        <v>0.7083333333333334</v>
      </c>
      <c r="W217">
        <f>V217-U217</f>
        <v>0.08333333333333337</v>
      </c>
      <c r="X217">
        <v>1</v>
      </c>
      <c r="Y217">
        <f>NETWORKDAYS(K217,M217)</f>
        <v>1</v>
      </c>
      <c r="Z217" t="str">
        <f>IF(Y217&lt;=2,"CUMPLE","NO CUMPLE")</f>
        <v>CUMPLE</v>
      </c>
      <c r="AC217" t="str">
        <f>TEXT(M217,"mmmm")</f>
        <v>marzo</v>
      </c>
      <c r="AD217" t="str">
        <f>TEXT(M217,"yyyy")</f>
        <v>yyyy</v>
      </c>
      <c r="AE217">
        <f>W217*60*24</f>
        <v>120.00000000000004</v>
      </c>
      <c r="AF217">
        <f>AE217/60</f>
        <v>2.000000000000001</v>
      </c>
      <c r="AG217">
        <f>AE217/60</f>
        <v>2.000000000000001</v>
      </c>
      <c r="AH217">
        <f>L217-K217</f>
        <v>0</v>
      </c>
      <c r="AI217">
        <f>AH217*24*60</f>
        <v>0</v>
      </c>
      <c r="AJ217">
        <f>75728*X217</f>
        <v>75728</v>
      </c>
    </row>
    <row r="218" xml:space="preserve">
      <c r="A218">
        <v>514988</v>
      </c>
      <c r="B218" t="str">
        <v>SOLICITUD</v>
      </c>
      <c r="C218" t="str">
        <v>CERRADO</v>
      </c>
      <c r="D218" t="str">
        <v>TODA LA TIENDA</v>
      </c>
      <c r="E218" t="str">
        <v>PDA</v>
      </c>
      <c r="F218" t="str">
        <v>PDA</v>
      </c>
      <c r="G218" t="str">
        <v>HONEYWELL</v>
      </c>
      <c r="H218" t="str" xml:space="preserve">
        <v xml:space="preserve">Habilitar aplicación mi Tienda_x000d_
AREA EN DONDE SE UBICA EL EQUIPO_x000d_
_x000d_
PGC POLIVALENCIA</v>
      </c>
      <c r="I218" t="str" xml:space="preserve">
        <v xml:space="preserve">Habilitar aplicación mi Tienda_x000d_
AREA EN DONDE SE UBICA EL EQUIPO_x000d_
_x000d_
PGC POLIVALENCIA</v>
      </c>
      <c r="J218" t="str" xml:space="preserve">
        <v xml:space="preserve">Se llega a sitio; se verifica la falla reportada; se evidencia que la APP "MI TIENDA" se encuentra instalada en el dispositivo; pero al intentar ingresar solicita actualización de la APP; se intenta actualizar; pero solicita persmisos de instalacion de aplicaciones descargadas; por lo que se ingresa con usuario administrador; se brinda el permiso y se procede con la correspondiente instalacion de la actualización. _x000d_
_x000d_
Se realizan pruebas de ingreso a la APP "MI TIENDA" con el usuario de la una funcionaria que tiene permisos de ingreso a la aplicación y reciben el servicio a satisfacción.</v>
      </c>
      <c r="K218">
        <v>45363</v>
      </c>
      <c r="L218">
        <v>45363</v>
      </c>
      <c r="M218">
        <v>45363</v>
      </c>
      <c r="N218" t="str">
        <f>TEXT(M218, "DDDD")</f>
        <v>martes</v>
      </c>
      <c r="O218" t="str" xml:space="preserve">
        <v xml:space="preserve">J185 JUMBO YOPAL_x000d_
_x000d_
</v>
      </c>
      <c r="P218" t="str">
        <v>YOPAL</v>
      </c>
      <c r="Q218" t="str">
        <f>IF(ISBLANK(P218),"0",(VLOOKUP(P218,REGION,2,FALSE)))</f>
        <v>ORIENTE</v>
      </c>
      <c r="R218" t="str">
        <v>WILMAR YESID PARADA</v>
      </c>
      <c r="S218" t="e">
        <f>IF(ISBLANK(R218),"0", VLOOKUP(R218,PERSONAL,2,FALSE))</f>
        <v>#N/A</v>
      </c>
      <c r="T218" t="str">
        <v>DIRECTO</v>
      </c>
      <c r="U218">
        <v>0.7083333333333334</v>
      </c>
      <c r="V218">
        <v>0.7291666666666666</v>
      </c>
      <c r="W218">
        <f>V218-U218</f>
        <v>0.02083333333333326</v>
      </c>
      <c r="X218">
        <v>1</v>
      </c>
      <c r="Y218">
        <f>NETWORKDAYS(K218,M218)</f>
        <v>1</v>
      </c>
      <c r="Z218" t="str">
        <f>IF(Y218&lt;=2,"CUMPLE","NO CUMPLE")</f>
        <v>CUMPLE</v>
      </c>
      <c r="AC218" t="str">
        <f>TEXT(M218,"mmmm")</f>
        <v>marzo</v>
      </c>
      <c r="AD218" t="str">
        <f>TEXT(M218,"yyyy")</f>
        <v>yyyy</v>
      </c>
      <c r="AE218">
        <f>W218*60*24</f>
        <v>29.999999999999893</v>
      </c>
      <c r="AF218">
        <f>AE218/60</f>
        <v>0.4999999999999982</v>
      </c>
      <c r="AG218">
        <f>AE218/60</f>
        <v>0.4999999999999982</v>
      </c>
      <c r="AH218">
        <f>L218-K218</f>
        <v>0</v>
      </c>
      <c r="AI218">
        <f>AH218*24*60</f>
        <v>0</v>
      </c>
      <c r="AJ218">
        <f>75728*X218</f>
        <v>75728</v>
      </c>
    </row>
    <row r="219" xml:space="preserve">
      <c r="A219">
        <v>524526</v>
      </c>
      <c r="B219" t="str">
        <v>SOLICITUD</v>
      </c>
      <c r="C219" t="str">
        <v>CERRADO</v>
      </c>
      <c r="D219" t="str">
        <v>E-LEARNING</v>
      </c>
      <c r="E219" t="str">
        <v xml:space="preserve">DESKTOP </v>
      </c>
      <c r="F219" t="str">
        <v>DESKTOP</v>
      </c>
      <c r="G219" t="str">
        <v>LENOVO</v>
      </c>
      <c r="H219" t="str">
        <v>Buenas tardes: Solicitamos de su colaboración para reinstalar el S.O del equipo de E-Leerning con con fin de instalar el corel y dejarlo en producción miestras llega el equipo de Ecoprint.</v>
      </c>
      <c r="I219" t="str">
        <v>Buenas tardes: Solicitamos de su colaboración para reinstalar el S.O del equipo de E-Leerning con con fin de instalar el corel y dejarlo en producción miestras llega el equipo de Ecoprint.</v>
      </c>
      <c r="J219" t="str">
        <v>Se llega a sitio y se procede con validaciones de ingreso. Se establece contacto con el usuario. Procedemos a realizar verificación del sistema operativo y procedemos a trasladarlo desde Oficina Comercial hasta decoración bajo instrucción. Montamos imagen corporativa proporcionada por el cliente y la imagen empieza a instalar pero no completa. Realizamos actualizaciónes del sistema operativo y de la bios las cuales se completan a satisfacción. Se procede nuevamente a pasar imagen del sistema operativo pero nuevamente no completa y arroja error. El cliente indica bajar el disco y formatearlo a bajo nivel con el mismo formato de sistema de archivos que la memoria preparada (el proceso dura mas de 4 horas y no termina satisfactoriamente). El proceso inicia y el disco no completa el formato a bajo nivel el disco no se reconoce ni como primario o como esclavo. Se llega a la conclusión junto soporte remoto. Durante la intervención de la llamada se hicieron pruebas de mantenimiento; ajustes de cableado lógico y eléctrico; se enviaron evidencias permanentemente; se validaron recursos de la máquina; se instaló el disco en otra máquina; se le indicó al usuario los riesgos del procedimiento y los pros y contras; se formatearon tanto la usb y el disco bajo regedit. Se finaliza la llamada concluyendo el daño en el disco. El equipo no queda operativo debido a que no es posible instalar el sistema operativo por las fallas mencionadas anteriormente. Cabe aclarar que se ensambla nuevamente el pc y se traslada hasta la oficina de sistemas bajo instrucción de Soporte Remoto Especializado y se le informa a Seguridad y Permanencia Tienda.</v>
      </c>
      <c r="K219">
        <v>45362</v>
      </c>
      <c r="L219">
        <v>45362</v>
      </c>
      <c r="M219">
        <v>45363</v>
      </c>
      <c r="N219" t="str">
        <f>TEXT(M219, "DDDD")</f>
        <v>martes</v>
      </c>
      <c r="O219" t="str" xml:space="preserve">
        <v xml:space="preserve">M179 METRO PITALITO_x000d_
_x000d_
</v>
      </c>
      <c r="P219" t="str">
        <v>PITALITO</v>
      </c>
      <c r="Q219" t="str">
        <f>IF(ISBLANK(P219),"0",(VLOOKUP(P219,REGION,2,FALSE)))</f>
        <v>OCCIDENTE</v>
      </c>
      <c r="R219" t="str">
        <v>EMERSON PALACIOS MARTINEZ</v>
      </c>
      <c r="S219">
        <f>IF(ISBLANK(R219),"0", VLOOKUP(R219,PERSONAL,2,FALSE))</f>
        <v>13723524</v>
      </c>
      <c r="T219" t="str">
        <v>ALIADO</v>
      </c>
      <c r="U219">
        <v>0.3541666666666667</v>
      </c>
      <c r="V219">
        <v>0.7291666666666666</v>
      </c>
      <c r="W219">
        <f>V219-U219</f>
        <v>0.37499999999999994</v>
      </c>
      <c r="X219">
        <v>4</v>
      </c>
      <c r="Y219">
        <f>NETWORKDAYS(K219,M219)</f>
        <v>2</v>
      </c>
      <c r="Z219" t="str">
        <f>IF(Y219&lt;=2,"CUMPLE","NO CUMPLE")</f>
        <v>CUMPLE</v>
      </c>
      <c r="AC219" t="str">
        <f>TEXT(M219,"mmmm")</f>
        <v>marzo</v>
      </c>
      <c r="AD219" t="str">
        <f>TEXT(M219,"yyyy")</f>
        <v>yyyy</v>
      </c>
      <c r="AE219">
        <f>W219*60*24</f>
        <v>539.9999999999999</v>
      </c>
      <c r="AF219">
        <f>AE219/60</f>
        <v>8.999999999999998</v>
      </c>
      <c r="AG219">
        <f>AE219/60</f>
        <v>8.999999999999998</v>
      </c>
      <c r="AH219">
        <f>L219-K219</f>
        <v>0</v>
      </c>
      <c r="AI219">
        <f>AH219*24*60</f>
        <v>0</v>
      </c>
      <c r="AJ219">
        <f>75728*X219</f>
        <v>302912</v>
      </c>
    </row>
    <row r="220" xml:space="preserve">
      <c r="A220">
        <v>524050</v>
      </c>
      <c r="B220" t="str">
        <v>SOLICITUD</v>
      </c>
      <c r="C220" t="str">
        <v>CERRADO</v>
      </c>
      <c r="D220" t="str">
        <v>TODA LA TIENDA</v>
      </c>
      <c r="E220" t="str">
        <v>ACOMPAÑAMIENTO</v>
      </c>
      <c r="F220" t="str">
        <v>ACOMPAÑAMIENTO</v>
      </c>
      <c r="G220" t="str">
        <v>ACOMPAÑAMIENTO</v>
      </c>
      <c r="H220" t="str" xml:space="preserve">
        <v xml:space="preserve">Buen dia; Favor nos ayudan con personal en sitio para la validacion de los pendientes en tienda J045. _x000d_
equivalente a 2.5 tickets._x000d_
_x000d_
Gracias por la atencion prestada.</v>
      </c>
      <c r="I220" t="str" xml:space="preserve">
        <v xml:space="preserve">Buen dia; Favor nos ayudan con personal en sitio para la validacion de los pendientes en tienda J045. _x000d_
equivalente a 2.5 tickets._x000d_
_x000d_
Gracias por la atencion prestada.</v>
      </c>
      <c r="J220" t="str">
        <v>SE REALIZA VISITA 2.5 PARA REALIZAR DIFERENTES REVISIONES EN LA TIENDA DE CENCOSUD SANTAMARTA; 1. SE REALIZO CONFIGURACIÓN Y PASO DE LA INFORMACIÓN DE EQUIPO DEL AREA DE RECURSOS HUMANOS; 2. SE REALIZA REVISIÓN DE POS # 12; LA CUAL PRESENTA NOVEDAD DE ENCONTRARSE FUERA FE LÍNEA. LUEGO DE REALIZAR MÚLTIPLES INTENTOS PARA COLOCARLA RN LINEA NUEVAMENTE; REALIZANDO DIVERSAS VALIDACIONES TALES CÓMO (PROBANDO CAMBIO DE CABLE DE RED; CONECTADO DIFERENTES EQUIPOS PARA VERIFICAR QUE BO SES AFECTACIÓN DE LA TARJETA DE RED DE LA POS; VERIFICANDO EL PUNTO DE RED EN EL SWITCH; ETC) NO DE LOGRA EL OBJETIVO DE RESTABLECER LA CONEXIÓN DE LA POS. SE REALIZA TODAS LAS VALIDACIONES EN COMPAÑÍA DEL SOPORTE DE CENCOSUD SEÑOR ALBEIRO HOYOS. SE DETERMINA PIBERSE EN CONTACTO CON EL AREA DE TELECOMUNICACIONES PARA IDENTIFICAR EL PROBLEMA FINAL DE CONECTIVIDAD DE CONECTIVIDAD DE LA POS. ADICIONALMENTE (SE EFECTUÓ MANTENIMIENTO A LA POD #12) 3. SE REALIZA VERIFICACIÓN EN EL AREA DE RECIBIDO DONDE SE ENCUENTRA QUÉ UNA DE LAS PDA TIENE PROBLEMAS CON UN APLICATIVO EL IP WIDGET; SE LE INFORMA AL USUARIO QUE DEBE SOLICITAR UN CAU PARA REALIZAR DU ATENCIÓN. 4. AREA DE CAJA CENTRAL SE PROCEDE CON LA REVISIÓN DE RELOJ DE PERSONAL QUE SE ENCUENTRA CON INTERMITENCIA. SE VALIDA SOLICITANDO REINICIO DE MAQUINA EN LA PARTE INTERNA DE LA OFICINA DE CAJA CENTRAL; PERO EL USUARIO NO REALIZA EL PROCEDIMIENTO DEBIDO A QUE DESCONECE LAS CONEXIONES QUE DERIVAN DE ESA MÁQUINA PARA REALIZAR EL PROCEDIMIENTO.</v>
      </c>
      <c r="K220">
        <v>45362</v>
      </c>
      <c r="L220">
        <v>45362</v>
      </c>
      <c r="M220">
        <v>45363</v>
      </c>
      <c r="N220" t="str">
        <f>TEXT(M220, "DDDD")</f>
        <v>martes</v>
      </c>
      <c r="O220" t="str" xml:space="preserve">
        <v xml:space="preserve">J045 JUMBO AV.DEL FERROCARRIL SANTA MARTA_x000d_
_x000d_
</v>
      </c>
      <c r="P220" t="str">
        <v>SANTA MARTA</v>
      </c>
      <c r="Q220" t="str">
        <f>IF(ISBLANK(P220),"0",(VLOOKUP(P220,REGION,2,FALSE)))</f>
        <v>COSTA</v>
      </c>
      <c r="R220" t="str">
        <v>ENRIQUE RAFAEL PONZON ORTEGA</v>
      </c>
      <c r="S220">
        <f>IF(ISBLANK(R220),"0", VLOOKUP(R220,PERSONAL,2,FALSE))</f>
        <v>1082888515</v>
      </c>
      <c r="T220" t="str">
        <v>DIRECTO</v>
      </c>
      <c r="U220">
        <v>0.3333333333333333</v>
      </c>
      <c r="V220">
        <v>0.7083333333333334</v>
      </c>
      <c r="W220">
        <f>V220-U220</f>
        <v>0.37500000000000006</v>
      </c>
      <c r="X220" t="str">
        <v>2;5</v>
      </c>
      <c r="Y220">
        <f>NETWORKDAYS(K220,M220)</f>
        <v>2</v>
      </c>
      <c r="Z220" t="str">
        <f>IF(Y220&lt;=2,"CUMPLE","NO CUMPLE")</f>
        <v>CUMPLE</v>
      </c>
      <c r="AC220" t="str">
        <f>TEXT(M220,"mmmm")</f>
        <v>marzo</v>
      </c>
      <c r="AD220" t="str">
        <f>TEXT(M220,"yyyy")</f>
        <v>yyyy</v>
      </c>
      <c r="AE220">
        <f>W220*60*24</f>
        <v>540.0000000000001</v>
      </c>
      <c r="AF220">
        <f>AE220/60</f>
        <v>9.000000000000002</v>
      </c>
      <c r="AG220">
        <f>AE220/60</f>
        <v>9.000000000000002</v>
      </c>
      <c r="AH220">
        <f>L220-K220</f>
        <v>0</v>
      </c>
      <c r="AI220">
        <f>AH220*24*60</f>
        <v>0</v>
      </c>
      <c r="AJ220" t="e">
        <f>75728*X220</f>
        <v>#VALUE!</v>
      </c>
    </row>
    <row r="221" xml:space="preserve">
      <c r="A221">
        <v>517554</v>
      </c>
      <c r="B221" t="str">
        <v>INCIDENTE</v>
      </c>
      <c r="C221" t="str">
        <v>CERRADO</v>
      </c>
      <c r="D221" t="str">
        <v>SISTEMAS</v>
      </c>
      <c r="E221" t="str">
        <v>FORTINET</v>
      </c>
      <c r="F221" t="str">
        <v>FORTINET</v>
      </c>
      <c r="G221" t="str">
        <v>FORTINET</v>
      </c>
      <c r="H221" t="str" xml:space="preserve">
        <v xml:space="preserve">Buenos días. Se realizará el cambio del Fortinet de la tienda el lunes 11 de marzo a las 6 a.m.. Agradecemos su apoyo._x000d_
Interconexión_x000d_
_x000d_
Fortinet</v>
      </c>
      <c r="I221" t="str" xml:space="preserve">
        <v xml:space="preserve">Buenos días. Se realizará el cambio del Fortinet de la tienda el lunes 11 de marzo a las 6 a.m.. Agradecemos su apoyo._x000d_
Interconexión_x000d_
_x000d_
Fortinet</v>
      </c>
      <c r="J221" t="str">
        <v xml:space="preserve">Me encuentro en sitio y se me indica ubicar el swich fortinet y verificar seriales; luego se procede a instalar y ajustar aletas para instalar en el rack se le informa al compalero de appyo que ya esta encendido me llama por whatsapp y me indica la configuración en cable -que se va a dejar en el nuevo swich con serial S/n  FG100FTK23026271y retirando el swich con s/n FGT90D3Z16010160 y empaquetando en la caja del nuevo se realizan pruebas generales en pos;pda; equipos de oficina; todo queda operativo le informo a  la compañera Katerine de la labor terminada; y al ing harold; y me retiro de sitio. </v>
      </c>
      <c r="K221">
        <v>45362</v>
      </c>
      <c r="L221">
        <v>45362</v>
      </c>
      <c r="M221">
        <v>45363</v>
      </c>
      <c r="N221" t="str">
        <f>TEXT(M221, "DDDD")</f>
        <v>martes</v>
      </c>
      <c r="O221" t="str" xml:space="preserve">
        <v xml:space="preserve">J036 JUMBO POPAYAN CAMPANARIO_x000d_
_x000d_
</v>
      </c>
      <c r="P221" t="str">
        <v>POPAYAN</v>
      </c>
      <c r="Q221" t="str">
        <f>IF(ISBLANK(P221),"0",(VLOOKUP(P221,REGION,2,FALSE)))</f>
        <v>OCCIDENTE</v>
      </c>
      <c r="R221" t="str">
        <v>DANIEL FERNANDO PAREDES ARTEAGA</v>
      </c>
      <c r="S221">
        <f>IF(ISBLANK(R221),"0", VLOOKUP(R221,PERSONAL,2,FALSE))</f>
        <v>10301691</v>
      </c>
      <c r="T221" t="str">
        <v>ALIADO</v>
      </c>
      <c r="U221">
        <v>0.2569444444444444</v>
      </c>
      <c r="V221">
        <v>0.3923611111111111</v>
      </c>
      <c r="W221">
        <f>V221-U221</f>
        <v>0.13541666666666669</v>
      </c>
      <c r="X221">
        <v>2</v>
      </c>
      <c r="Y221">
        <f>NETWORKDAYS(K221,M221)</f>
        <v>2</v>
      </c>
      <c r="Z221" t="str">
        <f>IF(Y221&lt;=2,"CUMPLE","NO CUMPLE")</f>
        <v>CUMPLE</v>
      </c>
      <c r="AC221" t="str">
        <f>TEXT(M221,"mmmm")</f>
        <v>marzo</v>
      </c>
      <c r="AD221" t="str">
        <f>TEXT(M221,"yyyy")</f>
        <v>yyyy</v>
      </c>
      <c r="AE221">
        <f>W221*60*24</f>
        <v>195.00000000000006</v>
      </c>
      <c r="AF221">
        <f>AE221/60</f>
        <v>3.250000000000001</v>
      </c>
      <c r="AG221">
        <f>AE221/60</f>
        <v>3.250000000000001</v>
      </c>
      <c r="AH221">
        <f>L221-K221</f>
        <v>0</v>
      </c>
      <c r="AI221">
        <f>AH221*24*60</f>
        <v>0</v>
      </c>
      <c r="AJ221">
        <f>75728*X221</f>
        <v>151456</v>
      </c>
    </row>
    <row r="222" xml:space="preserve">
      <c r="A222">
        <v>520158</v>
      </c>
      <c r="B222" t="str">
        <v>INCIDENTE</v>
      </c>
      <c r="C222" t="str">
        <v>CERRADO</v>
      </c>
      <c r="D222" t="str">
        <v>TODA LA TIENDA</v>
      </c>
      <c r="E222" t="str">
        <v>POS</v>
      </c>
      <c r="F222" t="str">
        <v>POS</v>
      </c>
      <c r="G222" t="str">
        <v>WINCOR</v>
      </c>
      <c r="H222" t="str" xml:space="preserve">
        <v xml:space="preserve">buenas tardes me podrían colaborar para revisar las pos # 21 y la pos # 19 están fuera de linea._x000d_
Numero de caja_x000d_
_x000d_
19 - 21</v>
      </c>
      <c r="I222" t="str" xml:space="preserve">
        <v xml:space="preserve">buenas tardes me podrían colaborar para revisar las pos # 21 y la pos # 19 están fuera de linea._x000d_
Numero de caja_x000d_
_x000d_
19 - 21</v>
      </c>
      <c r="J222" t="str">
        <v>Se realiza visita a sitio; se valida Pos 21; se encuentra funcionando sin ningun problema; se realizan pruebas y se entrega a coordinadora de caja Alily castañeda; se realiza revisión POS 19 atención cliente; se visualiza sin conexión; se realiza revisión en ajuste de cables y punto de red; se soluciona conectando a punto de red ; pues se encontraba en un punto no habilitado. Operativas. "Fabiola asignó más actividades; embalar una POS; Scanner Balanza para traslado a Metro San Gil. Cambio de teclado en la POS 18; cambio de teclado en otra POS</v>
      </c>
      <c r="K222">
        <v>45362</v>
      </c>
      <c r="L222">
        <v>45362</v>
      </c>
      <c r="M222">
        <v>45363</v>
      </c>
      <c r="N222" t="str">
        <f>TEXT(M222, "DDDD")</f>
        <v>martes</v>
      </c>
      <c r="O222" t="str" xml:space="preserve">
        <v xml:space="preserve">M038 METRO NEIVA CENTRO DE CONVENCIONES_x000d_
_x000d_
</v>
      </c>
      <c r="P222" t="str">
        <v>NEIVA</v>
      </c>
      <c r="Q222" t="str">
        <f>IF(ISBLANK(P222),"0",(VLOOKUP(P222,REGION,2,FALSE)))</f>
        <v>OCCIDENTE</v>
      </c>
      <c r="R222" t="str">
        <v>CARLOS HERNAN BARRETO LOPEZ</v>
      </c>
      <c r="S222">
        <f>IF(ISBLANK(R222),"0", VLOOKUP(R222,PERSONAL,2,FALSE))</f>
        <v>1010165612</v>
      </c>
      <c r="T222" t="str">
        <v>DIRECTO</v>
      </c>
      <c r="U222">
        <v>0.2916666666666667</v>
      </c>
      <c r="V222">
        <v>0.625</v>
      </c>
      <c r="W222">
        <f>V222-U222</f>
        <v>0.3333333333333333</v>
      </c>
      <c r="X222">
        <v>4</v>
      </c>
      <c r="Y222">
        <f>NETWORKDAYS(K222,M222)</f>
        <v>2</v>
      </c>
      <c r="Z222" t="str">
        <f>IF(Y222&lt;=2,"CUMPLE","NO CUMPLE")</f>
        <v>CUMPLE</v>
      </c>
      <c r="AC222" t="str">
        <f>TEXT(M222,"mmmm")</f>
        <v>marzo</v>
      </c>
      <c r="AD222" t="str">
        <f>TEXT(M222,"yyyy")</f>
        <v>yyyy</v>
      </c>
      <c r="AE222">
        <f>W222*60*24</f>
        <v>480</v>
      </c>
      <c r="AF222">
        <f>AE222/60</f>
        <v>8</v>
      </c>
      <c r="AG222">
        <f>AE222/60</f>
        <v>8</v>
      </c>
      <c r="AH222">
        <f>L222-K222</f>
        <v>0</v>
      </c>
      <c r="AI222">
        <f>AH222*24*60</f>
        <v>0</v>
      </c>
      <c r="AJ222">
        <f>75728*X222</f>
        <v>302912</v>
      </c>
    </row>
    <row r="223" xml:space="preserve">
      <c r="A223">
        <v>514986</v>
      </c>
      <c r="B223" t="str">
        <v>SOLICITUD</v>
      </c>
      <c r="C223" t="str">
        <v>CERRADO</v>
      </c>
      <c r="D223" t="str">
        <v>TODA LA TIENDA</v>
      </c>
      <c r="E223" t="str">
        <v>PDA</v>
      </c>
      <c r="F223" t="str">
        <v>PDA</v>
      </c>
      <c r="G223" t="str">
        <v>ZEBRA</v>
      </c>
      <c r="H223" t="str" xml:space="preserve">
        <v xml:space="preserve">Habilitar aplicación mi Tienda_x000d_
AREA EN DONDE SE UBICA EL EQUIPO_x000d_
_x000d_
PGC POLIVALENCIA</v>
      </c>
      <c r="I223" t="str" xml:space="preserve">
        <v xml:space="preserve">Habilitar aplicación mi Tienda_x000d_
AREA EN DONDE SE UBICA EL EQUIPO_x000d_
_x000d_
PGC POLIVALENCIA</v>
      </c>
      <c r="J223" t="str" xml:space="preserve">
        <v xml:space="preserve">Se llega a sitio; se verifica la falla reportada; se evidencia que la APP "MI TIENDA" se encuentra instalada en el dispositivo; pero al intentar ingresar solicita actualización de la APP; se intenta actualizar; pero solicita persmisos de instalacion de aplicaciones descargadas; por lo que se ingresa con usuario administrador; se brinda el permiso y se procede con la correspondiente instalacion de la actualización. _x000d_
_x000d_
Se realizan pruebas de ingreso a la APP "MI TIENDA" con el usuario de la una funcionaria que tiene permisos de ingreso a la aplicación y reciben el servicio a satisfacción.</v>
      </c>
      <c r="K223">
        <v>45363</v>
      </c>
      <c r="L223">
        <v>45363</v>
      </c>
      <c r="M223">
        <v>45363</v>
      </c>
      <c r="N223" t="str">
        <f>TEXT(M223, "DDDD")</f>
        <v>martes</v>
      </c>
      <c r="O223" t="str" xml:space="preserve">
        <v xml:space="preserve">J185 JUMBO YOPAL_x000d_
_x000d_
</v>
      </c>
      <c r="P223" t="str">
        <v>YOPAL</v>
      </c>
      <c r="Q223" t="str">
        <f>IF(ISBLANK(P223),"0",(VLOOKUP(P223,REGION,2,FALSE)))</f>
        <v>ORIENTE</v>
      </c>
      <c r="R223" t="str">
        <v>WILMAR YESID PARADA</v>
      </c>
      <c r="S223" t="e">
        <f>IF(ISBLANK(R223),"0", VLOOKUP(R223,PERSONAL,2,FALSE))</f>
        <v>#N/A</v>
      </c>
      <c r="T223" t="str">
        <v>DIRECTO</v>
      </c>
      <c r="U223">
        <v>0.7291666666666666</v>
      </c>
      <c r="V223">
        <v>0.75</v>
      </c>
      <c r="W223">
        <f>V223-U223</f>
        <v>0.02083333333333337</v>
      </c>
      <c r="X223">
        <v>1</v>
      </c>
      <c r="Y223">
        <f>NETWORKDAYS(K223,M223)</f>
        <v>1</v>
      </c>
      <c r="Z223" t="str">
        <f>IF(Y223&lt;=2,"CUMPLE","NO CUMPLE")</f>
        <v>CUMPLE</v>
      </c>
      <c r="AC223" t="str">
        <f>TEXT(M223,"mmmm")</f>
        <v>marzo</v>
      </c>
      <c r="AD223" t="str">
        <f>TEXT(M223,"yyyy")</f>
        <v>yyyy</v>
      </c>
      <c r="AE223">
        <f>W223*60*24</f>
        <v>30.000000000000053</v>
      </c>
      <c r="AF223">
        <f>AE223/60</f>
        <v>0.5000000000000009</v>
      </c>
      <c r="AG223">
        <f>AE223/60</f>
        <v>0.5000000000000009</v>
      </c>
      <c r="AH223">
        <f>L223-K223</f>
        <v>0</v>
      </c>
      <c r="AI223">
        <f>AH223*24*60</f>
        <v>0</v>
      </c>
      <c r="AJ223">
        <f>75728*X223</f>
        <v>75728</v>
      </c>
    </row>
    <row r="224" xml:space="preserve">
      <c r="A224">
        <v>514961</v>
      </c>
      <c r="B224" t="str">
        <v>SOLICITUD</v>
      </c>
      <c r="C224" t="str">
        <v>CERRADO</v>
      </c>
      <c r="D224" t="str">
        <v>TODA LA TIENDA</v>
      </c>
      <c r="E224" t="str">
        <v>PDA</v>
      </c>
      <c r="F224" t="str">
        <v>PDA</v>
      </c>
      <c r="G224" t="str">
        <v>HONEYWELL</v>
      </c>
      <c r="H224" t="str" xml:space="preserve">
        <v xml:space="preserve">Habilitar aplicación mi Tienda en PDT_x000d_
AREA EN DONDE SE UBICA EL EQUIPO_x000d_
_x000d_
PGC POLIVALENCIA</v>
      </c>
      <c r="I224" t="str" xml:space="preserve">
        <v xml:space="preserve">Habilitar aplicación mi Tienda en PDT_x000d_
AREA EN DONDE SE UBICA EL EQUIPO_x000d_
_x000d_
PGC POLIVALENCIA</v>
      </c>
      <c r="J224" t="str" xml:space="preserve">
        <v xml:space="preserve">Se llega a sitio; se verifica la falla reportada; se evidencia que la APP "MI TIENDA" se encuentra instalada en el dispositivo; pero al intentar ingresar solicita actualización de la APP; se intenta actualizar; pero solicita persmisos de instalacion de aplicaciones descargadas; por lo que se ingresa con usuario administrador; se brinda el permiso y se procede con la correspondiente instalacion de la actualización. _x000d_
_x000d_
Se realizan pruebas de ingreso a la APP "MI TIENDA" con el usuario de la una funcionaria que tiene permisos de ingreso a la aplicación y reciben el servicio a satisfacción.</v>
      </c>
      <c r="K224">
        <v>45363</v>
      </c>
      <c r="L224">
        <v>45363</v>
      </c>
      <c r="M224">
        <v>45363</v>
      </c>
      <c r="N224" t="str">
        <f>TEXT(M224, "DDDD")</f>
        <v>martes</v>
      </c>
      <c r="O224" t="str" xml:space="preserve">
        <v xml:space="preserve">J185 JUMBO YOPAL_x000d_
_x000d_
</v>
      </c>
      <c r="P224" t="str">
        <v>YOPAL</v>
      </c>
      <c r="Q224" t="str">
        <f>IF(ISBLANK(P224),"0",(VLOOKUP(P224,REGION,2,FALSE)))</f>
        <v>ORIENTE</v>
      </c>
      <c r="R224" t="str">
        <v>WILMAR YESID PARADA</v>
      </c>
      <c r="S224" t="e">
        <f>IF(ISBLANK(R224),"0", VLOOKUP(R224,PERSONAL,2,FALSE))</f>
        <v>#N/A</v>
      </c>
      <c r="T224" t="str">
        <v>DIRECTO</v>
      </c>
      <c r="U224">
        <v>0.75</v>
      </c>
      <c r="V224">
        <v>0.7708333333333334</v>
      </c>
      <c r="W224">
        <f>V224-U224</f>
        <v>0.02083333333333337</v>
      </c>
      <c r="X224">
        <v>1</v>
      </c>
      <c r="Y224">
        <f>NETWORKDAYS(K224,M224)</f>
        <v>1</v>
      </c>
      <c r="Z224" t="str">
        <f>IF(Y224&lt;=2,"CUMPLE","NO CUMPLE")</f>
        <v>CUMPLE</v>
      </c>
      <c r="AC224" t="str">
        <f>TEXT(M224,"mmmm")</f>
        <v>marzo</v>
      </c>
      <c r="AD224" t="str">
        <f>TEXT(M224,"yyyy")</f>
        <v>yyyy</v>
      </c>
      <c r="AE224">
        <f>W224*60*24</f>
        <v>30.000000000000053</v>
      </c>
      <c r="AF224">
        <f>AE224/60</f>
        <v>0.5000000000000009</v>
      </c>
      <c r="AG224">
        <f>AE224/60</f>
        <v>0.5000000000000009</v>
      </c>
      <c r="AH224">
        <f>L224-K224</f>
        <v>0</v>
      </c>
      <c r="AI224">
        <f>AH224*24*60</f>
        <v>0</v>
      </c>
      <c r="AJ224">
        <f>75728*X224</f>
        <v>75728</v>
      </c>
    </row>
    <row r="225" xml:space="preserve">
      <c r="A225">
        <v>526560</v>
      </c>
      <c r="B225" t="str">
        <v>SOLICITUD</v>
      </c>
      <c r="C225" t="str">
        <v>CERRADO</v>
      </c>
      <c r="D225" t="str">
        <v>DECORACION</v>
      </c>
      <c r="E225" t="str">
        <v xml:space="preserve">DESKTOP </v>
      </c>
      <c r="F225" t="str">
        <v>ECOPRINT</v>
      </c>
      <c r="G225" t="str">
        <v>NO DATA</v>
      </c>
      <c r="H225" t="str" xml:space="preserve">
        <v xml:space="preserve">Buenas tardes. Por favor me colaboran validando el computador de decoración ya que no sube el sistema operativo. Gracias._x000d_
AREA EN DONDE SE UBICA EL EQUIPO_x000d_
_x000d_
decoracion</v>
      </c>
      <c r="I225" t="str" xml:space="preserve">
        <v xml:space="preserve">Buenas tardes. Por favor me colaboran validando el computador de decoración ya que no sube el sistema operativo. Gracias._x000d_
AREA EN DONDE SE UBICA EL EQUIPO_x000d_
_x000d_
decoracion</v>
      </c>
      <c r="J225" t="str">
        <v>Se llega a sitio y se procede con validaciones de ingreso. Se establece contacto con el usuario. Procedemos a validar el equipo el cual presenta bloqueos en el administrador de tareas y se queda bloqueado. Procedemos a ingresar con usuario administrador local y el equipo en el administrador de tareas se encuentra alarmado en el consumo de energía y tendencias de uso de energía. Procedemos a pasar imagen corporativa la cual presenta errores y no instala. El equipo no reconoce el disco. Procedemos a validar por bios y el equipo sigue sin reconocer el disco. Concluyendo en compañía de Soporte Remoto y realizando las respectivas pruebas se indica daño en disco y recalentamiento del equipo. Soporte Remoto indica que en validaciones con el Líder de Ecoprint se enviará otro equipo para finiquitar el daño. Se da por finalizada la llamada y se procede con el respectivo cierre del ticket indicándole al usuario y al Señor Gerente lo realizado y el procedimiento que se va a seguir. Cabe resaltar que el equipo presenta bastante suciedad y recalentamiento en el procesador y disipador; realizándole igualmente limpieza a estas partes.</v>
      </c>
      <c r="K225">
        <v>45363</v>
      </c>
      <c r="L225">
        <v>45363</v>
      </c>
      <c r="M225">
        <v>45364</v>
      </c>
      <c r="N225" t="str">
        <f>TEXT(M225, "DDDD")</f>
        <v>miércoles</v>
      </c>
      <c r="O225" t="str" xml:space="preserve">
        <v xml:space="preserve">M179 METRO PITALITO_x000d_
_x000d_
</v>
      </c>
      <c r="P225" t="str">
        <v>PITALITO</v>
      </c>
      <c r="Q225" t="str">
        <f>IF(ISBLANK(P225),"0",(VLOOKUP(P225,REGION,2,FALSE)))</f>
        <v>OCCIDENTE</v>
      </c>
      <c r="R225" t="str">
        <v>EMERSON PALACIOS MARTINEZ</v>
      </c>
      <c r="S225">
        <f>IF(ISBLANK(R225),"0", VLOOKUP(R225,PERSONAL,2,FALSE))</f>
        <v>13723524</v>
      </c>
      <c r="T225" t="str">
        <v>ALIADO</v>
      </c>
      <c r="U225">
        <v>0.5</v>
      </c>
      <c r="V225">
        <v>0.5833333333333334</v>
      </c>
      <c r="W225">
        <f>V225-U225</f>
        <v>0.08333333333333337</v>
      </c>
      <c r="X225">
        <v>1</v>
      </c>
      <c r="Y225">
        <f>NETWORKDAYS(K225,M225)</f>
        <v>2</v>
      </c>
      <c r="Z225" t="str">
        <f>IF(Y225&lt;=2,"CUMPLE","NO CUMPLE")</f>
        <v>CUMPLE</v>
      </c>
      <c r="AC225" t="str">
        <f>TEXT(M225,"mmmm")</f>
        <v>marzo</v>
      </c>
      <c r="AD225" t="str">
        <f>TEXT(M225,"yyyy")</f>
        <v>yyyy</v>
      </c>
      <c r="AE225">
        <f>W225*60*24</f>
        <v>120.00000000000004</v>
      </c>
      <c r="AF225">
        <f>AE225/60</f>
        <v>2.000000000000001</v>
      </c>
      <c r="AG225">
        <f>AE225/60</f>
        <v>2.000000000000001</v>
      </c>
      <c r="AH225">
        <f>L225-K225</f>
        <v>0</v>
      </c>
      <c r="AI225">
        <f>AH225*24*60</f>
        <v>0</v>
      </c>
      <c r="AJ225">
        <f>75728*X225</f>
        <v>75728</v>
      </c>
    </row>
    <row r="226" xml:space="preserve">
      <c r="A226">
        <v>526550</v>
      </c>
      <c r="B226" t="str">
        <v>INCIDENTE</v>
      </c>
      <c r="C226" t="str">
        <v>CERRADO</v>
      </c>
      <c r="D226" t="str">
        <v>PISO DE VENTA</v>
      </c>
      <c r="E226" t="str">
        <v>VERIFICADOR</v>
      </c>
      <c r="F226" t="str">
        <v xml:space="preserve">VERIFICADOR </v>
      </c>
      <c r="G226" t="str">
        <v>ZEBRA</v>
      </c>
      <c r="H226" t="str">
        <v>Buenas tardes. Por favor me colaboran con la validación del verificador de precios marca zebra el cual no enciende. Gracias.</v>
      </c>
      <c r="I226" t="str">
        <v>Buenas tardes. Por favor me colaboran con la validación del verificador de precios marca zebra el cual no enciende. Gracias.</v>
      </c>
      <c r="J226" t="str">
        <v>Se llega a sitio y se procede con validaciones de ingreso; ubicamos al usuario y al verificador y trasladamos el verificador hasta oficina comercial; se cambia cargador del verificador y este enciende; procedemos a ingresar como administrador local y realizamos instalaión y configuración para windows mobile. Procedemos a conectar verificador al desktop y detenemos servicios de windows mobile y los volvemos a reiniciar. El equipo reconoce el verificador y procedemos a instalar el ftp en el mismo. Borramos videos e imágenes indicadas por el cliente. Se realizan pruebas de conexión a remoto con Soporte Especializado las cuales salen a satisfacción; también se realizan pruebas de escaneos de códigos de barras a normalidad; se le indica al Señor Gerente lo realizado y procedemos a transportarlo e instalarlo físicamente en Pequeño Aparato. Se da por finalizada la actividad quedando el equipo completamente operativo y funcional.</v>
      </c>
      <c r="K226">
        <v>45363</v>
      </c>
      <c r="L226">
        <v>45363</v>
      </c>
      <c r="M226">
        <v>45364</v>
      </c>
      <c r="N226" t="str">
        <f>TEXT(M226, "DDDD")</f>
        <v>miércoles</v>
      </c>
      <c r="O226" t="str" xml:space="preserve">
        <v xml:space="preserve">M179 METRO PITALITO_x000d_
_x000d_
</v>
      </c>
      <c r="P226" t="str">
        <v>PITALITO</v>
      </c>
      <c r="Q226" t="str">
        <f>IF(ISBLANK(P226),"0",(VLOOKUP(P226,REGION,2,FALSE)))</f>
        <v>OCCIDENTE</v>
      </c>
      <c r="R226" t="str">
        <v>EMERSON PALACIOS MARTINEZ</v>
      </c>
      <c r="S226">
        <f>IF(ISBLANK(R226),"0", VLOOKUP(R226,PERSONAL,2,FALSE))</f>
        <v>13723524</v>
      </c>
      <c r="T226" t="str">
        <v>ALIADO</v>
      </c>
      <c r="U226">
        <v>0.40625</v>
      </c>
      <c r="V226">
        <v>0.46875</v>
      </c>
      <c r="W226">
        <f>V226-U226</f>
        <v>0.0625</v>
      </c>
      <c r="X226">
        <v>1</v>
      </c>
      <c r="Y226">
        <f>NETWORKDAYS(K226,M226)</f>
        <v>2</v>
      </c>
      <c r="Z226" t="str">
        <f>IF(Y226&lt;=2,"CUMPLE","NO CUMPLE")</f>
        <v>CUMPLE</v>
      </c>
      <c r="AC226" t="str">
        <f>TEXT(M226,"mmmm")</f>
        <v>marzo</v>
      </c>
      <c r="AD226" t="str">
        <f>TEXT(M226,"yyyy")</f>
        <v>yyyy</v>
      </c>
      <c r="AE226">
        <f>W226*60*24</f>
        <v>90</v>
      </c>
      <c r="AF226">
        <f>AE226/60</f>
        <v>1.5</v>
      </c>
      <c r="AG226">
        <f>AE226/60</f>
        <v>1.5</v>
      </c>
      <c r="AH226">
        <f>L226-K226</f>
        <v>0</v>
      </c>
      <c r="AI226">
        <f>AH226*24*60</f>
        <v>0</v>
      </c>
      <c r="AJ226">
        <f>75728*X226</f>
        <v>75728</v>
      </c>
    </row>
    <row r="227" xml:space="preserve">
      <c r="A227">
        <v>514323</v>
      </c>
      <c r="B227" t="str">
        <v>SOLICITUD</v>
      </c>
      <c r="C227" t="str">
        <v>CERRADO</v>
      </c>
      <c r="D227" t="str">
        <v>CUARTO CREDIBANCO</v>
      </c>
      <c r="E227" t="str">
        <v>ACOMPAÑAMIENTO</v>
      </c>
      <c r="F227" t="str">
        <v>ACOMPAÑAMIENTO</v>
      </c>
      <c r="G227" t="str">
        <v>ACOMPAÑAMIENTO</v>
      </c>
      <c r="H227" t="str">
        <v>Se solicita verificación inventario sistemas; equipos que se encuentran en Stock según archivo adjunto.</v>
      </c>
      <c r="I227" t="str">
        <v>Se solicita verificación inventario sistemas; equipos que se encuentran en Stock según archivo adjunto.</v>
      </c>
      <c r="J227" t="str">
        <v xml:space="preserve"> "Se revisa el contenido del cuarto de credibanco; separando las cajas que pertenecen y no ahí; se organizan las cajas pertenecientes a seguridad; las de sistemas se llevan al rack; se ordenan y se hace el inventario. Evidenciando que faltan algunos equipos que probablemente estén en el archivo; el cual no tiene un punto de acceso seguro y no se puede verificar. Se hace entrega al usuario para su respectiva revisión. SERVICIO ATENDIDO EL 13 DE MARZO DE 2024 POR JUAN CARLOS SANCHEZ.</v>
      </c>
      <c r="K227">
        <v>45358</v>
      </c>
      <c r="L227">
        <v>45358</v>
      </c>
      <c r="M227">
        <v>45364</v>
      </c>
      <c r="N227" t="str">
        <f>TEXT(M227, "DDDD")</f>
        <v>miércoles</v>
      </c>
      <c r="O227" t="str" xml:space="preserve">
        <v xml:space="preserve">M183 METRO SAN GIL_x000d_
_x000d_
</v>
      </c>
      <c r="P227" t="str">
        <v>SAN GIL</v>
      </c>
      <c r="Q227" t="str">
        <f>IF(ISBLANK(P227),"0",(VLOOKUP(P227,REGION,2,FALSE)))</f>
        <v>ORIENTE</v>
      </c>
      <c r="R227" t="str">
        <v>JUAN CARLOS SANCHEZ PEDROZA</v>
      </c>
      <c r="S227" t="e">
        <f>IF(ISBLANK(R227),"0", VLOOKUP(R227,PERSONAL,2,FALSE))</f>
        <v>#N/A</v>
      </c>
      <c r="T227" t="str">
        <v>ALIADO</v>
      </c>
      <c r="U227">
        <v>0.3333333333333333</v>
      </c>
      <c r="V227">
        <v>0.7083333333333334</v>
      </c>
      <c r="W227">
        <f>V227-U227</f>
        <v>0.37500000000000006</v>
      </c>
      <c r="X227" t="str">
        <v>1;25</v>
      </c>
      <c r="Y227">
        <f>NETWORKDAYS(K227,M227)</f>
        <v>5</v>
      </c>
      <c r="Z227" t="str">
        <f>IF(Y227&lt;=2,"CUMPLE","NO CUMPLE")</f>
        <v>NO CUMPLE</v>
      </c>
      <c r="AA227" t="str">
        <v>Sin técnico en la zona</v>
      </c>
      <c r="AC227" t="str">
        <f>TEXT(M227,"mmmm")</f>
        <v>marzo</v>
      </c>
      <c r="AD227" t="str">
        <f>TEXT(M227,"yyyy")</f>
        <v>yyyy</v>
      </c>
      <c r="AE227">
        <f>W227*60*24</f>
        <v>540.0000000000001</v>
      </c>
      <c r="AF227">
        <f>AE227/60</f>
        <v>9.000000000000002</v>
      </c>
      <c r="AG227">
        <f>AE227/60</f>
        <v>9.000000000000002</v>
      </c>
      <c r="AH227">
        <f>L227-K227</f>
        <v>0</v>
      </c>
      <c r="AI227">
        <f>AH227*24*60</f>
        <v>0</v>
      </c>
      <c r="AJ227" t="e">
        <f>75728*X227</f>
        <v>#VALUE!</v>
      </c>
    </row>
    <row r="228" xml:space="preserve">
      <c r="A228">
        <v>524163</v>
      </c>
      <c r="B228" t="str">
        <v>INCIDENTE</v>
      </c>
      <c r="C228" t="str">
        <v>CERRADO</v>
      </c>
      <c r="D228" t="str">
        <v>CONTRALOR</v>
      </c>
      <c r="E228" t="str">
        <v>RELOJ</v>
      </c>
      <c r="F228" t="str">
        <v>BIOMETRICO</v>
      </c>
      <c r="G228" t="str">
        <v>SUPREMA</v>
      </c>
      <c r="H228" t="str" xml:space="preserve">
        <v xml:space="preserve">Buen Dia: Se solicita validación del reloj control de marcación ya que presenta lentitud en el proceso de validación de huellas; generando posibles malos marcajes._x000d_
Número de inventario_x000d_
_x000d_
AD-144099</v>
      </c>
      <c r="I228" t="str" xml:space="preserve">
        <v xml:space="preserve">Buen Dia: Se solicita validación del reloj control de marcación ya que presenta lentitud en el proceso de validación de huellas; generando posibles malos marcajes._x000d_
Número de inventario_x000d_
_x000d_
AD-144099</v>
      </c>
      <c r="J228" t="str">
        <v xml:space="preserve"> "SE REALIZA LA REVISIÓN DEL BIOMETRICO DE CONTROL DE ACCESO; VERIFICANDO LAS CONEXIONES Y ENCONTRANDO QUE ESTABA PARTIDO EL CONECTOR RJ45; EL CUAL SE PROCEDE A REEMPLAZAR . SE INSTALA NUEVAMENTE Y CON UN USUARIO SE PROCEDE A VERIFICAR SU FUNCIONAMIENTO; OPERATIVO."</v>
      </c>
      <c r="K228">
        <v>45363</v>
      </c>
      <c r="L228">
        <v>45363</v>
      </c>
      <c r="M228">
        <v>45364</v>
      </c>
      <c r="N228" t="str">
        <f>TEXT(M228, "DDDD")</f>
        <v>miércoles</v>
      </c>
      <c r="O228" t="str" xml:space="preserve">
        <v xml:space="preserve">M183 METRO SAN GIL_x000d_
_x000d_
</v>
      </c>
      <c r="P228" t="str">
        <v>SAN GIL</v>
      </c>
      <c r="Q228" t="str">
        <f>IF(ISBLANK(P228),"0",(VLOOKUP(P228,REGION,2,FALSE)))</f>
        <v>ORIENTE</v>
      </c>
      <c r="R228" t="str">
        <v>JUAN CARLOS SANCHEZ PEDROZA</v>
      </c>
      <c r="S228" t="e">
        <f>IF(ISBLANK(R228),"0", VLOOKUP(R228,PERSONAL,2,FALSE))</f>
        <v>#N/A</v>
      </c>
      <c r="T228" t="str">
        <v>ALIADO</v>
      </c>
      <c r="U228">
        <v>0.3333333333333333</v>
      </c>
      <c r="V228">
        <v>0.7083333333333334</v>
      </c>
      <c r="W228">
        <f>V228-U228</f>
        <v>0.37500000000000006</v>
      </c>
      <c r="X228" t="str">
        <v>1;25</v>
      </c>
      <c r="Y228">
        <f>NETWORKDAYS(K228,M228)</f>
        <v>2</v>
      </c>
      <c r="Z228" t="str">
        <f>IF(Y228&lt;=2,"CUMPLE","NO CUMPLE")</f>
        <v>CUMPLE</v>
      </c>
      <c r="AC228" t="str">
        <f>TEXT(M228,"mmmm")</f>
        <v>marzo</v>
      </c>
      <c r="AD228" t="str">
        <f>TEXT(M228,"yyyy")</f>
        <v>yyyy</v>
      </c>
      <c r="AE228">
        <f>W228*60*24</f>
        <v>540.0000000000001</v>
      </c>
      <c r="AF228">
        <f>AE228/60</f>
        <v>9.000000000000002</v>
      </c>
      <c r="AG228">
        <f>AE228/60</f>
        <v>9.000000000000002</v>
      </c>
      <c r="AH228">
        <f>L228-K228</f>
        <v>0</v>
      </c>
      <c r="AI228">
        <f>AH228*24*60</f>
        <v>0</v>
      </c>
      <c r="AJ228" t="e">
        <f>75728*X228</f>
        <v>#VALUE!</v>
      </c>
    </row>
    <row r="229" xml:space="preserve">
      <c r="A229">
        <v>525208</v>
      </c>
      <c r="B229" t="str">
        <v>SOLICITUD</v>
      </c>
      <c r="C229" t="str">
        <v>CERRADO</v>
      </c>
      <c r="D229" t="str">
        <v>LINEAL DE CAJAS</v>
      </c>
      <c r="E229" t="str">
        <v>POS</v>
      </c>
      <c r="F229" t="str">
        <v>POS</v>
      </c>
      <c r="G229" t="str">
        <v>WINCOR</v>
      </c>
      <c r="H229" t="str" xml:space="preserve">
        <v xml:space="preserve">Buen día: por favor me ayudan a revisar la pos 3 ya que se apaga frecuentemente y el teclado no funciona._x000d_
numero de caja pos_x000d_
_x000d_
3</v>
      </c>
      <c r="I229" t="str" xml:space="preserve">
        <v xml:space="preserve">Buen día: por favor me ayudan a revisar la pos 3 ya que se apaga frecuentemente y el teclado no funciona._x000d_
numero de caja pos_x000d_
_x000d_
3</v>
      </c>
      <c r="J229" t="str">
        <v>Se realiza revision de la Cpu Pos 3; y se encuentra con problemas de Recalentamiento; Se prosigue a revisar la Fuente de Voltaje y se encuentra en mal estado con problemas de ventilacion y suciedad; Se realiza cambio con una fuente de voltaje de backup en sistemas; Realizando la instalacion y Mantenimiento respectivo; Se realiza configuracion en la Bios; Verificacion de voltajes; E instalacion y ensamble con todos sus perifericos; Se pone a pruebas generales y funciona correctamente; Se le hara segumiento en su funcionamiento...ESTADO OK</v>
      </c>
      <c r="K229">
        <v>45364</v>
      </c>
      <c r="L229">
        <v>45364</v>
      </c>
      <c r="M229">
        <v>45365</v>
      </c>
      <c r="N229" t="str">
        <f>TEXT(M229, "DDDD")</f>
        <v>jueves</v>
      </c>
      <c r="O229" t="str" xml:space="preserve">
        <v xml:space="preserve">J047 JUMBO GIRARDOT_x000d_
_x000d_
</v>
      </c>
      <c r="P229" t="str">
        <v>GIRARDOT</v>
      </c>
      <c r="Q229" t="str">
        <f>IF(ISBLANK(P229),"0",(VLOOKUP(P229,REGION,2,FALSE)))</f>
        <v>OCCIDENTE</v>
      </c>
      <c r="R229" t="str">
        <v>RAFAEL ARDILA PUENTES</v>
      </c>
      <c r="S229">
        <f>IF(ISBLANK(R229),"0", VLOOKUP(R229,PERSONAL,2,FALSE))</f>
        <v>1018419858</v>
      </c>
      <c r="T229" t="str">
        <v>ALIADO</v>
      </c>
      <c r="U229">
        <v>0.4166666666666667</v>
      </c>
      <c r="V229">
        <v>0.5</v>
      </c>
      <c r="W229">
        <f>V229-U229</f>
        <v>0.08333333333333331</v>
      </c>
      <c r="X229">
        <v>1</v>
      </c>
      <c r="Y229">
        <f>NETWORKDAYS(K229,M229)</f>
        <v>2</v>
      </c>
      <c r="Z229" t="str">
        <f>IF(Y229&lt;=2,"CUMPLE","NO CUMPLE")</f>
        <v>CUMPLE</v>
      </c>
      <c r="AC229" t="str">
        <f>TEXT(M229,"mmmm")</f>
        <v>marzo</v>
      </c>
      <c r="AD229" t="str">
        <f>TEXT(M229,"yyyy")</f>
        <v>yyyy</v>
      </c>
      <c r="AE229">
        <f>W229*60*24</f>
        <v>119.99999999999997</v>
      </c>
      <c r="AF229">
        <f>AE229/60</f>
        <v>1.9999999999999996</v>
      </c>
      <c r="AG229">
        <f>AE229/60</f>
        <v>1.9999999999999996</v>
      </c>
      <c r="AH229">
        <f>L229-K229</f>
        <v>0</v>
      </c>
      <c r="AI229">
        <f>AH229*24*60</f>
        <v>0</v>
      </c>
      <c r="AJ229">
        <f>75728*X229</f>
        <v>75728</v>
      </c>
    </row>
    <row r="230" xml:space="preserve">
      <c r="A230">
        <v>523916</v>
      </c>
      <c r="B230" t="str">
        <v>INCIDENTE</v>
      </c>
      <c r="C230" t="str">
        <v>CERRADO</v>
      </c>
      <c r="D230" t="str">
        <v>LINEAL DE CAJAS</v>
      </c>
      <c r="E230" t="str">
        <v>SCANNER</v>
      </c>
      <c r="F230" t="str">
        <v>BALANZA</v>
      </c>
      <c r="G230" t="str">
        <v>DATALOGIC</v>
      </c>
      <c r="H230" t="str" xml:space="preserve">
        <v xml:space="preserve">me ayudan por favor calibrando la pos 14 ya que no da el peso esta 0.20 por debajo_x000d_
Indica la ubicacion de tu balanza en la tienda_x000d_
_x000d_
pos 14</v>
      </c>
      <c r="I230" t="str" xml:space="preserve">
        <v xml:space="preserve">me ayudan por favor calibrando la pos 14 ya que no da el peso esta 0.20 por debajo_x000d_
Indica la ubicacion de tu balanza en la tienda_x000d_
_x000d_
pos 14</v>
      </c>
      <c r="J230" t="str">
        <v>Se realizó la revisiion de la balanza y se realiza la calibración. Se retira el precinto numero 2950000076865 y se instala el precinto nuevo numero 7380000000595. Se hacenlas respectivas prueba y todas salen correctas. Se deja la caja operativa. NII= B76933</v>
      </c>
      <c r="K230">
        <v>45364</v>
      </c>
      <c r="L230">
        <v>45364</v>
      </c>
      <c r="M230">
        <v>45365</v>
      </c>
      <c r="N230" t="str">
        <f>TEXT(M230, "DDDD")</f>
        <v>jueves</v>
      </c>
      <c r="O230" t="str" xml:space="preserve">
        <v xml:space="preserve">J015 JUMBO HAYUELOS_x000d_
_x000d_
</v>
      </c>
      <c r="P230" t="str">
        <v>BOGOTA</v>
      </c>
      <c r="Q230" t="str">
        <f>IF(ISBLANK(P230),"0",(VLOOKUP(P230,REGION,2,FALSE)))</f>
        <v>BOGOTA</v>
      </c>
      <c r="R230" t="str">
        <v>ALEXANDER CASTILLO SOTELO</v>
      </c>
      <c r="S230">
        <f>IF(ISBLANK(R230),"0", VLOOKUP(R230,PERSONAL,2,FALSE))</f>
        <v>80216449</v>
      </c>
      <c r="T230" t="str">
        <v>ALIADO</v>
      </c>
      <c r="U230">
        <v>0.2916666666666667</v>
      </c>
      <c r="V230">
        <v>0.3229166666666667</v>
      </c>
      <c r="W230">
        <f>V230-U230</f>
        <v>0.03125</v>
      </c>
      <c r="X230">
        <v>1</v>
      </c>
      <c r="Y230">
        <f>NETWORKDAYS(K230,M230)</f>
        <v>2</v>
      </c>
      <c r="Z230" t="str">
        <f>IF(Y230&lt;=2,"CUMPLE","NO CUMPLE")</f>
        <v>CUMPLE</v>
      </c>
      <c r="AA230">
        <v>1100955955</v>
      </c>
      <c r="AC230" t="str">
        <f>TEXT(M230,"mmmm")</f>
        <v>marzo</v>
      </c>
      <c r="AD230" t="str">
        <f>TEXT(M230,"yyyy")</f>
        <v>yyyy</v>
      </c>
      <c r="AE230">
        <f>W230*60*24</f>
        <v>45</v>
      </c>
      <c r="AF230">
        <f>AE230/60</f>
        <v>0.75</v>
      </c>
      <c r="AG230">
        <f>AE230/60</f>
        <v>0.75</v>
      </c>
      <c r="AH230">
        <f>L230-K230</f>
        <v>0</v>
      </c>
      <c r="AI230">
        <f>AH230*24*60</f>
        <v>0</v>
      </c>
      <c r="AJ230">
        <f>75728*X230</f>
        <v>75728</v>
      </c>
    </row>
    <row r="231" xml:space="preserve">
      <c r="A231">
        <v>534291</v>
      </c>
      <c r="B231" t="str">
        <v>SOLICITUD</v>
      </c>
      <c r="C231" t="str">
        <v>CERRADO</v>
      </c>
      <c r="D231" t="str">
        <v>TODA LA TIENDA</v>
      </c>
      <c r="E231" t="str">
        <v>REGISTRO FOTOGRAFICO</v>
      </c>
      <c r="F231" t="str">
        <v>REGISTRO FOTOGRAFICO</v>
      </c>
      <c r="G231" t="str">
        <v>REGISTRO FOTOGRAFICO</v>
      </c>
      <c r="H231" t="str" xml:space="preserve">
        <v xml:space="preserve">se necesita las fotos de los muebles de la tienda rionegro para realizar informe solicitado. fotos de lineal de cajas; atc; platos y todas las perifericas de la tienda._x000d_
AREA EN DONDE SE UBICA EL EQUIPO_x000d_
_x000d_
piso de venta</v>
      </c>
      <c r="I231" t="str" xml:space="preserve">
        <v xml:space="preserve">se necesita las fotos de los muebles de la tienda rionegro para realizar informe solicitado. fotos de lineal de cajas; atc; platos y todas las perifericas de la tienda._x000d_
AREA EN DONDE SE UBICA EL EQUIPO_x000d_
_x000d_
piso de venta</v>
      </c>
      <c r="J231" t="str">
        <v>Se toman fotografías según solicitud de Stharlyn Zuleta; de varios ángulos y lo mas claras posibles de: Cajas autoservicio; lineal de cajas; electrodomésticos; devoluciones; de ecommerce y platos preparados.</v>
      </c>
      <c r="K231">
        <v>45366</v>
      </c>
      <c r="L231">
        <v>45366</v>
      </c>
      <c r="M231">
        <v>45366</v>
      </c>
      <c r="N231" t="str">
        <f>TEXT(M231, "DDDD")</f>
        <v>viernes</v>
      </c>
      <c r="O231" t="str" xml:space="preserve">
        <v xml:space="preserve">J027 JUMBO RIONEGRO_x000d_
_x000d_
</v>
      </c>
      <c r="P231" t="str">
        <v>RIONEGRO</v>
      </c>
      <c r="Q231" t="str">
        <f>IF(ISBLANK(P231),"0",(VLOOKUP(P231,REGION,2,FALSE)))</f>
        <v>CENTRO</v>
      </c>
      <c r="R231" t="str">
        <v xml:space="preserve">FABIAN VARGAS LASTRA </v>
      </c>
      <c r="S231" t="e">
        <f>IF(ISBLANK(R231),"0", VLOOKUP(R231,PERSONAL,2,FALSE))</f>
        <v>#N/A</v>
      </c>
      <c r="T231" t="str">
        <v>ALIADO</v>
      </c>
      <c r="U231">
        <v>0.6479166666666667</v>
      </c>
      <c r="V231">
        <v>0.6979166666666666</v>
      </c>
      <c r="W231">
        <f>V231-U231</f>
        <v>0.04999999999999993</v>
      </c>
      <c r="X231">
        <v>1</v>
      </c>
      <c r="Y231">
        <f>NETWORKDAYS(K231,M231)</f>
        <v>1</v>
      </c>
      <c r="Z231" t="str">
        <f>IF(Y231&lt;=2,"CUMPLE","NO CUMPLE")</f>
        <v>CUMPLE</v>
      </c>
      <c r="AC231" t="str">
        <f>TEXT(M231,"mmmm")</f>
        <v>marzo</v>
      </c>
      <c r="AD231" t="str">
        <f>TEXT(M231,"yyyy")</f>
        <v>yyyy</v>
      </c>
      <c r="AE231">
        <f>W231*60*24</f>
        <v>71.9999999999999</v>
      </c>
      <c r="AF231">
        <f>AE231/60</f>
        <v>1.1999999999999984</v>
      </c>
      <c r="AG231">
        <f>AE231/60</f>
        <v>1.1999999999999984</v>
      </c>
      <c r="AH231">
        <f>L231-K231</f>
        <v>0</v>
      </c>
      <c r="AI231">
        <f>AH231*24*60</f>
        <v>0</v>
      </c>
      <c r="AJ231">
        <f>75728*X231</f>
        <v>75728</v>
      </c>
    </row>
    <row r="232" xml:space="preserve">
      <c r="A232">
        <v>529060</v>
      </c>
      <c r="B232" t="str">
        <v>SOLICITUD</v>
      </c>
      <c r="C232" t="str">
        <v>CERRADO</v>
      </c>
      <c r="D232" t="str">
        <v>OFICINA DE SISTEMAS</v>
      </c>
      <c r="E232" t="str">
        <v>PDA</v>
      </c>
      <c r="F232" t="str">
        <v>PDA</v>
      </c>
      <c r="G232" t="str">
        <v>HONEYWELL</v>
      </c>
      <c r="H232" t="str">
        <v>Buenas tardes; Solicito revisen PDA Seguridad; la cual esta bloqueada Serie /N 21178B0604 Saludos</v>
      </c>
      <c r="I232" t="str">
        <v>Buenas tardes; Solicito revisen PDA Seguridad; la cual esta bloqueada Serie /N 21178B0604 Saludos</v>
      </c>
      <c r="J232" t="str">
        <v>Se recibe PDA de sistemas bloqueada; siguiendo manual e instrucciones de Stharlyn Zuleta; se restablece a estado de fábrica; se actualiza firmware; se instalan todas las aplicaciones; se realizan configuraciones solicitadas; se realizan pruebas con el usuario y se hace entrega a satisfacción del usuario.</v>
      </c>
      <c r="K232">
        <v>45364</v>
      </c>
      <c r="L232">
        <v>45364</v>
      </c>
      <c r="M232">
        <v>45366</v>
      </c>
      <c r="N232" t="str">
        <f>TEXT(M232, "DDDD")</f>
        <v>viernes</v>
      </c>
      <c r="O232" t="str" xml:space="preserve">
        <v xml:space="preserve">J027 JUMBO RIONEGRO_x000d_
_x000d_
</v>
      </c>
      <c r="P232" t="str">
        <v>RIONEGRO</v>
      </c>
      <c r="Q232" t="str">
        <f>IF(ISBLANK(P232),"0",(VLOOKUP(P232,REGION,2,FALSE)))</f>
        <v>CENTRO</v>
      </c>
      <c r="R232" t="str">
        <v xml:space="preserve">FABIAN VARGAS LASTRA </v>
      </c>
      <c r="S232" t="e">
        <f>IF(ISBLANK(R232),"0", VLOOKUP(R232,PERSONAL,2,FALSE))</f>
        <v>#N/A</v>
      </c>
      <c r="T232" t="str">
        <v>ALIADO</v>
      </c>
      <c r="U232">
        <v>0.4375</v>
      </c>
      <c r="V232">
        <v>0.6479166666666667</v>
      </c>
      <c r="W232">
        <f>V232-U232</f>
        <v>0.2104166666666667</v>
      </c>
      <c r="X232">
        <v>3</v>
      </c>
      <c r="Y232">
        <f>NETWORKDAYS(K232,M232)</f>
        <v>3</v>
      </c>
      <c r="Z232" t="str">
        <f>IF(Y232&lt;=2,"CUMPLE","NO CUMPLE")</f>
        <v>NO CUMPLE</v>
      </c>
      <c r="AA232" t="str">
        <v>SIN DISPONIBLIDAD DE TÉCNICO EN LA ZONA</v>
      </c>
      <c r="AC232" t="str">
        <f>TEXT(M232,"mmmm")</f>
        <v>marzo</v>
      </c>
      <c r="AD232" t="str">
        <f>TEXT(M232,"yyyy")</f>
        <v>yyyy</v>
      </c>
      <c r="AE232">
        <f>W232*60*24</f>
        <v>303.00000000000006</v>
      </c>
      <c r="AF232">
        <f>AE232/60</f>
        <v>5.050000000000001</v>
      </c>
      <c r="AG232">
        <f>AE232/60</f>
        <v>5.050000000000001</v>
      </c>
      <c r="AH232">
        <f>L232-K232</f>
        <v>0</v>
      </c>
      <c r="AI232">
        <f>AH232*24*60</f>
        <v>0</v>
      </c>
      <c r="AJ232">
        <f>75728*X232</f>
        <v>227184</v>
      </c>
    </row>
    <row r="233" xml:space="preserve">
      <c r="A233">
        <v>493346</v>
      </c>
      <c r="B233" t="str">
        <v>INCIDENTE</v>
      </c>
      <c r="C233" t="str">
        <v>CERRADO</v>
      </c>
      <c r="D233" t="str">
        <v>RECIBO</v>
      </c>
      <c r="E233" t="str">
        <v>PDA</v>
      </c>
      <c r="F233" t="str">
        <v>PDA</v>
      </c>
      <c r="G233" t="str">
        <v>ZEBRA</v>
      </c>
      <c r="H233" t="str" xml:space="preserve">
        <v xml:space="preserve">PDA PANTALLA Y PROTECTOR DE PANTALLA QUEBRADO_x000d_
Sección de la tienda en donde se ubica la PDT o usuario_x000d_
_x000d_
JUMBO RIONEGRO</v>
      </c>
      <c r="I233" t="str" xml:space="preserve">
        <v xml:space="preserve">PDA PANTALLA Y PROTECTOR DE PANTALLA QUEBRADO_x000d_
Sección de la tienda en donde se ubica la PDT o usuario_x000d_
_x000d_
JUMBO RIONEGRO</v>
      </c>
      <c r="J233" t="str">
        <v>Se recibe PDA nueva y se reclama PDA con pantalla quebrada; se verifican seriales; se configuran aplicaciones indicadas por Stharlyn Zuleta; se entrega nueva PDA a Recibo y se hacen pruebas; se firma acta; se empaca PDA mala y se deja en sistemas para su envío</v>
      </c>
      <c r="K233">
        <v>45366</v>
      </c>
      <c r="L233">
        <v>45366</v>
      </c>
      <c r="M233">
        <v>45366</v>
      </c>
      <c r="N233" t="str">
        <f>TEXT(M233, "DDDD")</f>
        <v>viernes</v>
      </c>
      <c r="O233" t="str" xml:space="preserve">
        <v xml:space="preserve">J027 JUMBO RIONEGRO_x000d_
_x000d_
</v>
      </c>
      <c r="P233" t="str">
        <v>RIONEGRO</v>
      </c>
      <c r="Q233" t="str">
        <f>IF(ISBLANK(P233),"0",(VLOOKUP(P233,REGION,2,FALSE)))</f>
        <v>CENTRO</v>
      </c>
      <c r="R233" t="str">
        <v xml:space="preserve">FABIAN VARGAS LASTRA </v>
      </c>
      <c r="S233" t="e">
        <f>IF(ISBLANK(R233),"0", VLOOKUP(R233,PERSONAL,2,FALSE))</f>
        <v>#N/A</v>
      </c>
      <c r="T233" t="str">
        <v>ALIADO</v>
      </c>
      <c r="U233">
        <v>0.3541666666666667</v>
      </c>
      <c r="V233">
        <v>0.4375</v>
      </c>
      <c r="W233">
        <f>V233-U233</f>
        <v>0.08333333333333331</v>
      </c>
      <c r="X233">
        <v>1</v>
      </c>
      <c r="Y233">
        <f>NETWORKDAYS(K233,M233)</f>
        <v>1</v>
      </c>
      <c r="Z233" t="str">
        <f>IF(Y233&lt;=2,"CUMPLE","NO CUMPLE")</f>
        <v>CUMPLE</v>
      </c>
      <c r="AC233" t="str">
        <f>TEXT(M233,"mmmm")</f>
        <v>marzo</v>
      </c>
      <c r="AD233" t="str">
        <f>TEXT(M233,"yyyy")</f>
        <v>yyyy</v>
      </c>
      <c r="AE233">
        <f>W233*60*24</f>
        <v>119.99999999999997</v>
      </c>
      <c r="AF233">
        <f>AE233/60</f>
        <v>1.9999999999999996</v>
      </c>
      <c r="AG233">
        <f>AE233/60</f>
        <v>1.9999999999999996</v>
      </c>
      <c r="AH233">
        <f>L233-K233</f>
        <v>0</v>
      </c>
      <c r="AI233">
        <f>AH233*24*60</f>
        <v>0</v>
      </c>
      <c r="AJ233">
        <f>75728*X233</f>
        <v>75728</v>
      </c>
    </row>
    <row r="234" xml:space="preserve">
      <c r="A234">
        <v>526931</v>
      </c>
      <c r="B234" t="str">
        <v>INCIDENTE</v>
      </c>
      <c r="C234" t="str">
        <v>CERRADO</v>
      </c>
      <c r="D234" t="str">
        <v>PLS</v>
      </c>
      <c r="E234" t="str">
        <v>PDA</v>
      </c>
      <c r="F234" t="str">
        <v>PDA</v>
      </c>
      <c r="G234" t="str">
        <v>HONEYWELL</v>
      </c>
      <c r="H234" t="str" xml:space="preserve">
        <v xml:space="preserve">La PDA serial 21145b5135 de la sección de PLS presenta fallas en su sistema operativo pues se queda cargando la pantalla de inicio y no funciona._x000d_
Sección de la tienda en donde se ubica la PDT o usuario_x000d_
_x000d_
PFT Sección de PLS jumbo Girardot</v>
      </c>
      <c r="I234" t="str" xml:space="preserve">
        <v xml:space="preserve">La PDA serial 21145b5135 de la sección de PLS presenta fallas en su sistema operativo pues se queda cargando la pantalla de inicio y no funciona._x000d_
Sección de la tienda en donde se ubica la PDT o usuario_x000d_
_x000d_
PFT Sección de PLS jumbo Girardot</v>
      </c>
      <c r="J234" t="str">
        <v>"Se realiza revisión y se encuentra problemas en la PDA mencionada; Se prosigue a ingresar al modo recovery del dispositivo y se realiza reinicio forzado para solucionar cualquier error que tenga la PDA; Se soluciona la falla siguiente a esto se ingresa por Administrador; para revisar su Red; Sus aplicativos y su funcionamiento general; Se guarda la configuración realizada (se realizo nuevamente formateo de la PDA) y se deja en pruebas y operativa en piso de venta RSM...ESTADO OK"</v>
      </c>
      <c r="K234">
        <v>45366</v>
      </c>
      <c r="L234">
        <v>45366</v>
      </c>
      <c r="M234">
        <v>45366</v>
      </c>
      <c r="N234" t="str">
        <f>TEXT(M234, "DDDD")</f>
        <v>viernes</v>
      </c>
      <c r="O234" t="str" xml:space="preserve">
        <v xml:space="preserve">J047 JUMBO GIRARDOT_x000d_
_x000d_
</v>
      </c>
      <c r="P234" t="str">
        <v>GIRARDOT</v>
      </c>
      <c r="Q234" t="str">
        <f>IF(ISBLANK(P234),"0",(VLOOKUP(P234,REGION,2,FALSE)))</f>
        <v>OCCIDENTE</v>
      </c>
      <c r="R234" t="str">
        <v>RAFAEL ARDILA PUENTES</v>
      </c>
      <c r="S234">
        <f>IF(ISBLANK(R234),"0", VLOOKUP(R234,PERSONAL,2,FALSE))</f>
        <v>1018419858</v>
      </c>
      <c r="T234" t="str">
        <v>ALIADO</v>
      </c>
      <c r="U234">
        <v>0.5416666666666666</v>
      </c>
      <c r="V234">
        <v>0.625</v>
      </c>
      <c r="W234">
        <f>V234-U234</f>
        <v>0.08333333333333337</v>
      </c>
      <c r="X234">
        <v>1</v>
      </c>
      <c r="Y234">
        <f>NETWORKDAYS(K234,M234)</f>
        <v>1</v>
      </c>
      <c r="Z234" t="str">
        <f>IF(Y234&lt;=2,"CUMPLE","NO CUMPLE")</f>
        <v>CUMPLE</v>
      </c>
      <c r="AC234" t="str">
        <f>TEXT(M234,"mmmm")</f>
        <v>marzo</v>
      </c>
      <c r="AD234" t="str">
        <f>TEXT(M234,"yyyy")</f>
        <v>yyyy</v>
      </c>
      <c r="AE234">
        <f>W234*60*24</f>
        <v>120.00000000000004</v>
      </c>
      <c r="AF234">
        <f>AE234/60</f>
        <v>2.000000000000001</v>
      </c>
      <c r="AG234">
        <f>AE234/60</f>
        <v>2.000000000000001</v>
      </c>
      <c r="AH234">
        <f>L234-K234</f>
        <v>0</v>
      </c>
      <c r="AI234">
        <f>AH234*24*60</f>
        <v>0</v>
      </c>
      <c r="AJ234">
        <f>75728*X234</f>
        <v>75728</v>
      </c>
    </row>
    <row r="235" xml:space="preserve">
      <c r="A235">
        <v>530761</v>
      </c>
      <c r="B235" t="str">
        <v>INCIDENTE</v>
      </c>
      <c r="C235" t="str">
        <v>CERRADO</v>
      </c>
      <c r="D235" t="str">
        <v>LINEAL DE CAJAS</v>
      </c>
      <c r="E235" t="str">
        <v>VERIFICADOR</v>
      </c>
      <c r="F235" t="str">
        <v>VERIFICADOR</v>
      </c>
      <c r="G235" t="str">
        <v xml:space="preserve">NEWLAND </v>
      </c>
      <c r="H235" t="str">
        <v>Se solicita apoyo en tienda para recibir soporte de Ing. de American Scan a las 4:30 pm del viernes 15 de marzo para intervención de VERIFICADOR DE PRECIOS NEWLAND NQ1000 | Nº SERIE: NQ2C9L000988</v>
      </c>
      <c r="I235" t="str">
        <v>Se solicita apoyo en tienda para recibir soporte de Ing. de American Scan a las 4:30 pm del viernes 15 de marzo para intervención de VERIFICADOR DE PRECIOS NEWLAND NQ1000 | Nº SERIE: NQ2C9L000988</v>
      </c>
      <c r="J235" t="str">
        <v xml:space="preserve">Se visita tienda donde se reicbe soporte por parte de personal de American Scan -Alber Rojas; quien solicita instalar APK WIFI ANALYZER tanto en verificador como en celular de perosnal en sitio; se traslada verificador a piso de ventas y se ubica donde seria su puesto originalmente; se realizan unos escaneos con el apk y se envia evidencia al Sr Albert quien confirma que verificador debe ser enviado a laboratorio ya que presenta falla en antena wifi y las redes detectadas muestran una muy baja intesidad de señal; se reportan novedad y se deja dispositivo empacado. </v>
      </c>
      <c r="K235">
        <v>45365</v>
      </c>
      <c r="L235">
        <v>45365</v>
      </c>
      <c r="M235">
        <v>45366</v>
      </c>
      <c r="N235" t="str">
        <f>TEXT(M235, "DDDD")</f>
        <v>viernes</v>
      </c>
      <c r="O235" t="str" xml:space="preserve">
        <v xml:space="preserve">M028 METRO DUITAMA INNOVO_x000d_
_x000d_
</v>
      </c>
      <c r="P235" t="str">
        <v>DUITAMA</v>
      </c>
      <c r="Q235" t="str">
        <f>IF(ISBLANK(P235),"0",(VLOOKUP(P235,REGION,2,FALSE)))</f>
        <v>ORIENTE</v>
      </c>
      <c r="R235" t="str">
        <v>JHONATAN RICARDO VARGAS ZAMBRANO</v>
      </c>
      <c r="S235">
        <f>IF(ISBLANK(R235),"0", VLOOKUP(R235,PERSONAL,2,FALSE))</f>
        <v>1057583301</v>
      </c>
      <c r="T235" t="str">
        <v>DIRECTO</v>
      </c>
      <c r="U235">
        <v>0.6458333333333334</v>
      </c>
      <c r="V235">
        <v>0.6875</v>
      </c>
      <c r="W235">
        <f>V235-U235</f>
        <v>0.04166666666666663</v>
      </c>
      <c r="X235">
        <v>1</v>
      </c>
      <c r="Y235">
        <f>NETWORKDAYS(K235,M235)</f>
        <v>2</v>
      </c>
      <c r="Z235" t="str">
        <f>IF(Y235&lt;=2,"CUMPLE","NO CUMPLE")</f>
        <v>CUMPLE</v>
      </c>
      <c r="AC235" t="str">
        <f>TEXT(M235,"mmmm")</f>
        <v>marzo</v>
      </c>
      <c r="AD235" t="str">
        <f>TEXT(M235,"yyyy")</f>
        <v>yyyy</v>
      </c>
      <c r="AE235">
        <f>W235*60*24</f>
        <v>59.99999999999994</v>
      </c>
      <c r="AF235">
        <f>AE235/60</f>
        <v>0.999999999999999</v>
      </c>
      <c r="AG235">
        <f>AE235/60</f>
        <v>0.999999999999999</v>
      </c>
      <c r="AH235">
        <f>L235-K235</f>
        <v>0</v>
      </c>
      <c r="AI235">
        <f>AH235*24*60</f>
        <v>0</v>
      </c>
      <c r="AJ235">
        <f>75728*X235</f>
        <v>75728</v>
      </c>
    </row>
    <row r="236" xml:space="preserve">
      <c r="A236">
        <v>530753</v>
      </c>
      <c r="B236" t="str">
        <v>INCIDENTE</v>
      </c>
      <c r="C236" t="str">
        <v>CERRADO</v>
      </c>
      <c r="D236" t="str">
        <v>LINEAL DE CAJAS</v>
      </c>
      <c r="E236" t="str">
        <v>PDA</v>
      </c>
      <c r="F236" t="str">
        <v>PDA</v>
      </c>
      <c r="G236" t="str">
        <v>ZEBRA</v>
      </c>
      <c r="H236" t="str">
        <v>Se solicita apoyo en tienda para recibir soporte de Ing. de Línea Data Scan a las 2:30 pm del viernes 15 de marzo para intervención de PDT/PDA|ESTANDAR ZEBRA TC15BK | Nº SERIE: 23052524700236</v>
      </c>
      <c r="I236" t="str">
        <v>Se solicita apoyo en tienda para recibir soporte de Ing. de Línea Data Scan a las 2:30 pm del viernes 15 de marzo para intervención de PDT/PDA|ESTANDAR ZEBRA TC15BK | Nº SERIE: 23052524700236</v>
      </c>
      <c r="J236" t="str">
        <v>Se visita tienda donde se recibe soporte por parte del Sr Dagnoder Obando donde mendiante video llamada se le muestra el error generado en la PDT al realizar la configuración y lectura de codigos el cual es : ERROR #1 Setting  Type - Batch -Possible Problems : The profile uses a newer MX version than is present on the device - Original Error Message: Batch Decoding - Exception; could not decode profile data: DSD version invalid. luego del soporte recibido se comparan datos de STAGENOW CLIENT INFO de una PDT operativa con la PDT Reportada evidenciando que varias versiones son diferentes. se debe enviar PDT a fabricante para que los siguientes datos se actualicen y asi poder dejar operativa la PDT.  los datos a dejar configurados en PDT STAGENOW CLIENT INFO son: Build versión: 11.9.0.33; OSx Version: 21.37; MXMF Versión: 11.9.0.18 de igual manera se anexa imagen comparativa.Se solicita enviar PDT a fabricante para que se apliquen dichas configuraciones.</v>
      </c>
      <c r="K236">
        <v>45365</v>
      </c>
      <c r="L236">
        <v>45365</v>
      </c>
      <c r="M236">
        <v>45366</v>
      </c>
      <c r="N236" t="str">
        <f>TEXT(M236, "DDDD")</f>
        <v>viernes</v>
      </c>
      <c r="O236" t="str" xml:space="preserve">
        <v xml:space="preserve">M028 METRO DUITAMA INNOVO_x000d_
_x000d_
</v>
      </c>
      <c r="P236" t="str">
        <v>DUITAMA</v>
      </c>
      <c r="Q236" t="str">
        <f>IF(ISBLANK(P236),"0",(VLOOKUP(P236,REGION,2,FALSE)))</f>
        <v>ORIENTE</v>
      </c>
      <c r="R236" t="str">
        <v>JHONATAN RICARDO VARGAS ZAMBRANO</v>
      </c>
      <c r="S236">
        <f>IF(ISBLANK(R236),"0", VLOOKUP(R236,PERSONAL,2,FALSE))</f>
        <v>1057583301</v>
      </c>
      <c r="T236" t="str">
        <v>DIRECTO</v>
      </c>
      <c r="U236">
        <v>0.6041666666666666</v>
      </c>
      <c r="V236">
        <v>0.6458333333333334</v>
      </c>
      <c r="W236">
        <f>V236-U236</f>
        <v>0.04166666666666674</v>
      </c>
      <c r="X236">
        <v>1</v>
      </c>
      <c r="Y236">
        <f>NETWORKDAYS(K236,M236)</f>
        <v>2</v>
      </c>
      <c r="Z236" t="str">
        <f>IF(Y236&lt;=2,"CUMPLE","NO CUMPLE")</f>
        <v>CUMPLE</v>
      </c>
      <c r="AC236" t="str">
        <f>TEXT(M236,"mmmm")</f>
        <v>marzo</v>
      </c>
      <c r="AD236" t="str">
        <f>TEXT(M236,"yyyy")</f>
        <v>yyyy</v>
      </c>
      <c r="AE236">
        <f>W236*60*24</f>
        <v>60.00000000000011</v>
      </c>
      <c r="AF236">
        <f>AE236/60</f>
        <v>1.0000000000000018</v>
      </c>
      <c r="AG236">
        <f>AE236/60</f>
        <v>1.0000000000000018</v>
      </c>
      <c r="AH236">
        <f>L236-K236</f>
        <v>0</v>
      </c>
      <c r="AI236">
        <f>AH236*24*60</f>
        <v>0</v>
      </c>
      <c r="AJ236">
        <f>75728*X236</f>
        <v>75728</v>
      </c>
    </row>
    <row r="237" xml:space="preserve">
      <c r="A237">
        <v>533509</v>
      </c>
      <c r="B237" t="str">
        <v>SOLICITUD</v>
      </c>
      <c r="C237" t="str">
        <v>CERRADO</v>
      </c>
      <c r="D237" t="str">
        <v>DECORACION</v>
      </c>
      <c r="E237" t="str">
        <v xml:space="preserve">DESKTOP </v>
      </c>
      <c r="F237" t="str">
        <v>DESKTOP</v>
      </c>
      <c r="G237" t="str">
        <v>ECOPRINT</v>
      </c>
      <c r="H237" t="str" xml:space="preserve">
        <v xml:space="preserve">Instalar equipo decoración por daño anterior_x000d_
AREA EN DONDE SE UBICA EL EQUIPO_x000d_
_x000d_
Decoración</v>
      </c>
      <c r="I237" t="str" xml:space="preserve">
        <v xml:space="preserve">Instalar equipo decoración por daño anterior_x000d_
AREA EN DONDE SE UBICA EL EQUIPO_x000d_
_x000d_
Decoración</v>
      </c>
      <c r="J237" t="str">
        <v>Se llega a sitio y se procede con validaciones de ingreso. Ubicamos el usuario y el equipo; procedemos a desembalar equipo que llega y lo trasladamos hasta decoración. Realizamos backup del equipo a retirar 52Gb proceso que dura 2 horas. Realizamos desconexiones eléctricas y de datos y realizamos las mismas al equipo a dejar.  Cuando se realiza el encendido el equipo no quiere encender validando encendido de fuente y buena conexión eléctrica. Luego de un tiempo el equipo enciende y presenta pantalla azul; el equipo cuando se va a pasar la imagen corporativa se apaga. Se le indica a Soporte Remoto y encargado de ecoprint este último dando la instrucción se destape y se revise el equipo. Encontramos daño físico en el disco observando se encuentra abierto y notamos que el ventilador del disipador de calor trata de arrancar pero no lo hace. Se dan unas vueltas manualmente y este empieza a girar pero al tiempo se para nuevamente. El equipo presenta encendido y no da video; se realiza video y se mandan las respectivas evidencias; se revisa cableado eléctrico y se observa a normalidad; se cambia de toma corriente y se mide el voltaje de salida del mismo el cual se encuentra normal. Encargado de ecoprin indica se embalen las dos torres para envío e indica mandará un equipo nuevo. Se procede con el proceso de embalaje y se dejan listas para envío en la oficina de sistemas. Soporte Remoto indica que bajo instrucción del superior se tome el desktop de RRHH y se traslade hasta decoración para solventar el incidente mientras llega el otro equipo. Vamos a la oficina comercial y realizamos desconexiones eléctricas y de datos del equipo destinado a RRHH y lo trasladamos hasta decoración bajo visto bueno del señor gerente. Realizamos las respectivas conexiones y cambiamos el hostname del equipo; igualmente procedemos a bajarlo al grupo de trabajo. Una vez reiniciado procedemos a subirlo mediante la herramienta cencojoin y el equipo reúne las características suficientes pero no sube; Es necesario bajar el equipo del directorio activo y procedemos a subirlo al dominio corporativo. Se procede con la instalación de corel draw bajo licencia y la aplicación xprint; se procede con la instalación de los drivers. Es necesario deshabilitar el uso obligatorio de controladores privados en Windows 10 ya que no se reconoce el plotter. Una vez realizado el procedo Soporte Remoto procede con el resto de configuraciones quedando endiente el ajuste del color que lo debe proporcionar el usuario. Se realizan pruebas de impresión. Se procede a pasar backup a la carpeta del usuario de 56 Gb proceso que tarda otras 2 horas. Se finaliza la actividad interviniendo dos equipos distintos y en adicional dejando embalado los dos equipos de ecoprint. Se procede con el cierre del ticket.</v>
      </c>
      <c r="K237">
        <v>45366</v>
      </c>
      <c r="L237">
        <v>45366</v>
      </c>
      <c r="M237">
        <v>45366</v>
      </c>
      <c r="N237" t="str">
        <f>TEXT(M237, "DDDD")</f>
        <v>viernes</v>
      </c>
      <c r="O237" t="str" xml:space="preserve">
        <v xml:space="preserve">M179 METRO PITALITO_x000d_
_x000d_
</v>
      </c>
      <c r="P237" t="str">
        <v>PITALITO</v>
      </c>
      <c r="Q237" t="str">
        <f>IF(ISBLANK(P237),"0",(VLOOKUP(P237,REGION,2,FALSE)))</f>
        <v>OCCIDENTE</v>
      </c>
      <c r="R237" t="str">
        <v>EMERSON PALACIOS MARTINEZ</v>
      </c>
      <c r="S237">
        <f>IF(ISBLANK(R237),"0", VLOOKUP(R237,PERSONAL,2,FALSE))</f>
        <v>13723524</v>
      </c>
      <c r="T237" t="str">
        <v>DIRECTO</v>
      </c>
      <c r="U237">
        <v>0.5208333333333334</v>
      </c>
      <c r="V237">
        <v>0.8541666666666666</v>
      </c>
      <c r="W237">
        <f>V237-U237</f>
        <v>0.33333333333333326</v>
      </c>
      <c r="X237">
        <v>4</v>
      </c>
      <c r="Y237">
        <f>NETWORKDAYS(K237,M237)</f>
        <v>1</v>
      </c>
      <c r="Z237" t="str">
        <f>IF(Y237&lt;=2,"CUMPLE","NO CUMPLE")</f>
        <v>CUMPLE</v>
      </c>
      <c r="AC237" t="str">
        <f>TEXT(M237,"mmmm")</f>
        <v>marzo</v>
      </c>
      <c r="AD237" t="str">
        <f>TEXT(M237,"yyyy")</f>
        <v>yyyy</v>
      </c>
      <c r="AE237">
        <f>W237*60*24</f>
        <v>479.9999999999999</v>
      </c>
      <c r="AF237">
        <f>AE237/60</f>
        <v>7.999999999999998</v>
      </c>
      <c r="AG237">
        <f>AE237/60</f>
        <v>7.999999999999998</v>
      </c>
      <c r="AH237">
        <f>L237-K237</f>
        <v>0</v>
      </c>
      <c r="AI237">
        <f>AH237*24*60</f>
        <v>0</v>
      </c>
      <c r="AJ237">
        <f>75728*X237</f>
        <v>302912</v>
      </c>
    </row>
    <row r="238" xml:space="preserve">
      <c r="A238">
        <v>529408</v>
      </c>
      <c r="B238" t="str">
        <v>SOLICITUD</v>
      </c>
      <c r="C238" t="str">
        <v>CERRADO</v>
      </c>
      <c r="D238" t="str">
        <v>TODA LA TIENDA</v>
      </c>
      <c r="E238" t="str">
        <v>ACOMPAÑAMIENTO</v>
      </c>
      <c r="F238" t="str">
        <v>ACOMPAÑAMIENTO</v>
      </c>
      <c r="G238" t="str">
        <v>ACOMPAÑAMIENTO</v>
      </c>
      <c r="H238" t="str">
        <v>Favor nos ayudan con personal en sitio para un ticket de 2.5 en tienda JUMBO SANTA MARTA. Gracias por la atencion prestada.</v>
      </c>
      <c r="I238" t="str">
        <v>Favor nos ayudan con personal en sitio para un ticket de 2.5 en tienda JUMBO SANTA MARTA. Gracias por la atencion prestada.</v>
      </c>
      <c r="J238" t="str">
        <v>SE REALIZA VISITA 2.5 PARA REALIZAR DIFERENTES REVISIONES EN LA TIENDA DE CENCOSUD SANTAMARTA; 1. SE REALIZA INSTALACION DE BUS DE DATOS EN EL CABEZAL DE IMPRESIÓN DE LA BASCULA DE CARNES; SE REALIZA PRUEBAS CON USUARIO EXITOSAS. 2. SE REALIZA CINFIGURACION E INSTALACION DE NUEVO APLICATIVO EN LA PDA DE RECIBO. 3. SE VALIDA RELOJ DEL AREA DE PERSONAL QUE PRESENTA INTERMITECNCIA SE EJECUTA REINICIO PARA CORREJIR SU FALLA. 4. SE REALIZA INSTALACION DE ESCANER NUEVO DE MANOS POS DE MANADERIA; SE TRASLADA EL ESCANER QUE SE ENCONTRA ALLÍ PARA EL AREA DE ELECTRO YA QUE SE HABIA TOMADO PRESTADO DE ESA SECCION DE LA TIENDA. SE REALIZA CONFIGURACION DE VERIFICADOR DE PRECIO PARA SU INSTALACION; YA FINALIZANDO LA CONFIGURACION LA INSTALACION DEL APLICATIVO KIOSKO GENERA ERROR DE LICENCIA; SE ESCALA LA OBSERVACION CON EL SOPORTE DE CENCOSUD PARA SU VERIFICACION Y POSIBLE SOLUCION.</v>
      </c>
      <c r="K238">
        <v>45366</v>
      </c>
      <c r="L238">
        <v>45366</v>
      </c>
      <c r="M238">
        <v>45366</v>
      </c>
      <c r="N238" t="str">
        <f>TEXT(M238, "DDDD")</f>
        <v>viernes</v>
      </c>
      <c r="O238" t="str" xml:space="preserve">
        <v xml:space="preserve">J045 JUMBO AV.DEL FERROCARRIL SANTA MARTA_x000d_
_x000d_
</v>
      </c>
      <c r="P238" t="str">
        <v>SANTA MARTA</v>
      </c>
      <c r="Q238" t="str">
        <f>IF(ISBLANK(P238),"0",(VLOOKUP(P238,REGION,2,FALSE)))</f>
        <v>COSTA</v>
      </c>
      <c r="R238" t="str">
        <v>ENRIQUE RAFAEL PONZON ORTEGA</v>
      </c>
      <c r="S238">
        <f>IF(ISBLANK(R238),"0", VLOOKUP(R238,PERSONAL,2,FALSE))</f>
        <v>1082888515</v>
      </c>
      <c r="T238" t="str">
        <v>DIRECTO</v>
      </c>
      <c r="U238">
        <v>0.3333333333333333</v>
      </c>
      <c r="V238">
        <v>0.6666666666666666</v>
      </c>
      <c r="W238">
        <f>V238-U238</f>
        <v>0.3333333333333333</v>
      </c>
      <c r="X238" t="str">
        <v>2;5</v>
      </c>
      <c r="Y238">
        <f>NETWORKDAYS(K238,M238)</f>
        <v>1</v>
      </c>
      <c r="Z238" t="str">
        <f>IF(Y238&lt;=2,"CUMPLE","NO CUMPLE")</f>
        <v>CUMPLE</v>
      </c>
      <c r="AC238" t="str">
        <f>TEXT(M238,"mmmm")</f>
        <v>marzo</v>
      </c>
      <c r="AD238" t="str">
        <f>TEXT(M238,"yyyy")</f>
        <v>yyyy</v>
      </c>
      <c r="AE238">
        <f>W238*60*24</f>
        <v>480</v>
      </c>
      <c r="AF238">
        <f>AE238/60</f>
        <v>8</v>
      </c>
      <c r="AG238">
        <f>AE238/60</f>
        <v>8</v>
      </c>
      <c r="AH238">
        <f>L238-K238</f>
        <v>0</v>
      </c>
      <c r="AI238">
        <f>AH238*24*60</f>
        <v>0</v>
      </c>
      <c r="AJ238" t="e">
        <f>75728*X238</f>
        <v>#VALUE!</v>
      </c>
    </row>
    <row r="239" xml:space="preserve">
      <c r="A239">
        <v>530501</v>
      </c>
      <c r="B239" t="str">
        <v>INCIDENTE</v>
      </c>
      <c r="C239" t="str">
        <v>CERRADO</v>
      </c>
      <c r="D239" t="str">
        <v>LINEAL DE CAJAS</v>
      </c>
      <c r="E239" t="str">
        <v>IMPRESORA</v>
      </c>
      <c r="F239" t="str">
        <v>IMPRESORA</v>
      </c>
      <c r="G239" t="str">
        <v>EPSON</v>
      </c>
      <c r="H239" t="str" xml:space="preserve">
        <v xml:space="preserve">la PDA de la antena # tres no registra las compras de electro de la caja # 13 por tal razón se solicita revisar para ver si es de configuración_x000d_
Sección de la tienda en donde se ubica la PDT o usuario_x000d_
_x000d_
Popayán</v>
      </c>
      <c r="I239" t="str" xml:space="preserve">
        <v xml:space="preserve">la PDA de la antena # tres no registra las compras de electro de la caja # 13 por tal razón se solicita revisar para ver si es de configuración_x000d_
Sección de la tienda en donde se ubica la PDT o usuario_x000d_
_x000d_
Popayán</v>
      </c>
      <c r="J239" t="str">
        <v xml:space="preserve">Me encuentro en sitio y se me indica revisar la impresora por falla de lectura de la pda; reviso el cabezal de la impresora y le realizo limpieza fisica; instalo y verifico y sigue presentando falla de impresion de una de las agujas le informo al ing harold quien me indica que se va a solicitar el cabezal   le informo a  la compañera Katerine de la labor terminada;pero no para cierre por pedido de la parte al  ing harold; y termino  labor ensamblo nuevamente todo y me retiro de sitio </v>
      </c>
      <c r="K239">
        <v>45366</v>
      </c>
      <c r="L239">
        <v>45366</v>
      </c>
      <c r="M239">
        <v>45369</v>
      </c>
      <c r="N239" t="str">
        <f>TEXT(M239, "DDDD")</f>
        <v>lunes</v>
      </c>
      <c r="O239" t="str" xml:space="preserve">
        <v xml:space="preserve">J036 JUMBO POPAYAN CAMPANARIO_x000d_
_x000d_
</v>
      </c>
      <c r="P239" t="str">
        <v>POPAYAN</v>
      </c>
      <c r="Q239" t="str">
        <f>IF(ISBLANK(P239),"0",(VLOOKUP(P239,REGION,2,FALSE)))</f>
        <v>OCCIDENTE</v>
      </c>
      <c r="R239" t="str">
        <v>DANIEL FERNANDO PAREDES ARTEAGA</v>
      </c>
      <c r="S239">
        <f>IF(ISBLANK(R239),"0", VLOOKUP(R239,PERSONAL,2,FALSE))</f>
        <v>10301691</v>
      </c>
      <c r="T239" t="str">
        <v>DIRECTO</v>
      </c>
      <c r="U239">
        <v>0.4930555555555556</v>
      </c>
      <c r="V239">
        <v>0.5381944444444444</v>
      </c>
      <c r="W239">
        <f>V239-U239</f>
        <v>0.04513888888888884</v>
      </c>
      <c r="X239">
        <v>1</v>
      </c>
      <c r="Y239">
        <f>NETWORKDAYS(K239,M239)</f>
        <v>2</v>
      </c>
      <c r="Z239" t="str">
        <f>IF(Y239&lt;=2,"CUMPLE","NO CUMPLE")</f>
        <v>CUMPLE</v>
      </c>
      <c r="AC239" t="str">
        <f>TEXT(M239,"mmmm")</f>
        <v>marzo</v>
      </c>
      <c r="AD239" t="str">
        <f>TEXT(M239,"yyyy")</f>
        <v>yyyy</v>
      </c>
      <c r="AE239">
        <f>W239*60*24</f>
        <v>64.99999999999993</v>
      </c>
      <c r="AF239">
        <f>AE239/60</f>
        <v>1.0833333333333321</v>
      </c>
      <c r="AG239">
        <f>AE239/60</f>
        <v>1.0833333333333321</v>
      </c>
      <c r="AH239">
        <f>L239-K239</f>
        <v>0</v>
      </c>
      <c r="AI239">
        <f>AH239*24*60</f>
        <v>0</v>
      </c>
      <c r="AJ239">
        <f>75728*X239</f>
        <v>75728</v>
      </c>
    </row>
    <row r="240" xml:space="preserve">
      <c r="A240">
        <v>532269</v>
      </c>
      <c r="B240" t="str">
        <v>INCIDENTE</v>
      </c>
      <c r="C240" t="str">
        <v>CERRADO</v>
      </c>
      <c r="D240" t="str">
        <v>ATC</v>
      </c>
      <c r="E240" t="str">
        <v>IMPRESORA</v>
      </c>
      <c r="F240" t="str">
        <v>IMPRESORA</v>
      </c>
      <c r="G240" t="str">
        <v>ZEBRA</v>
      </c>
      <c r="H240" t="str">
        <v>Se envía los precios desde GENEXIS; computador y PDA y no se imprimen; sale una alerta de que falta papel o cinta la ZEBRA PEROQUES. Esta ubicada en atención al cliente la IP 10.131.44.43</v>
      </c>
      <c r="I240" t="str">
        <v>Se envía los precios desde GENEXIS; computador y PDA y no se imprimen; sale una alerta de que falta papel o cinta la ZEBRA PEROQUES. Esta ubicada en atención al cliente la IP 10.131.44.43</v>
      </c>
      <c r="J240" t="str">
        <v>Me encuentro en sitio y se me indica revisar la falla de la impresora de precios o perocle ingreso a la configuración del la impresora y se observa un parámetro de red que no es adecuado; se modifiica y se guarda pero no acepta los cambios; le indico al ing harold quien me indica que realice el cambio por web facilitandome la clave de adminsitrador; realizo el cambio y este se graba pero la impresora sigue sin imprimir los precios; se le informa y el ing harold realiza una configuracion adicional ya que tiene acceso luego de  eso realizo una impresion desde genexis escritorio y genexis pda y se inprime todo funcional continuo con otras labores .</v>
      </c>
      <c r="K240">
        <v>45366</v>
      </c>
      <c r="L240">
        <v>45366</v>
      </c>
      <c r="M240">
        <v>45369</v>
      </c>
      <c r="N240" t="str">
        <f>TEXT(M240, "DDDD")</f>
        <v>lunes</v>
      </c>
      <c r="O240" t="str" xml:space="preserve">
        <v xml:space="preserve">J036 JUMBO POPAYAN CAMPANARIO_x000d_
_x000d_
</v>
      </c>
      <c r="P240" t="str">
        <v>POPAYAN</v>
      </c>
      <c r="Q240" t="str">
        <f>IF(ISBLANK(P240),"0",(VLOOKUP(P240,REGION,2,FALSE)))</f>
        <v>OCCIDENTE</v>
      </c>
      <c r="R240" t="str">
        <v>DANIEL FERNANDO PAREDES ARTEAGA</v>
      </c>
      <c r="S240">
        <f>IF(ISBLANK(R240),"0", VLOOKUP(R240,PERSONAL,2,FALSE))</f>
        <v>10301691</v>
      </c>
      <c r="T240" t="str">
        <v>DIRECTO</v>
      </c>
      <c r="U240">
        <v>0.3958333333333333</v>
      </c>
      <c r="V240">
        <v>0.4791666666666667</v>
      </c>
      <c r="W240">
        <f>V240-U240</f>
        <v>0.08333333333333337</v>
      </c>
      <c r="X240">
        <v>1</v>
      </c>
      <c r="Y240">
        <f>NETWORKDAYS(K240,M240)</f>
        <v>2</v>
      </c>
      <c r="Z240" t="str">
        <f>IF(Y240&lt;=2,"CUMPLE","NO CUMPLE")</f>
        <v>CUMPLE</v>
      </c>
      <c r="AC240" t="str">
        <f>TEXT(M240,"mmmm")</f>
        <v>marzo</v>
      </c>
      <c r="AD240" t="str">
        <f>TEXT(M240,"yyyy")</f>
        <v>yyyy</v>
      </c>
      <c r="AE240">
        <f>W240*60*24</f>
        <v>120.00000000000004</v>
      </c>
      <c r="AF240">
        <f>AE240/60</f>
        <v>2.000000000000001</v>
      </c>
      <c r="AG240">
        <f>AE240/60</f>
        <v>2.000000000000001</v>
      </c>
      <c r="AH240">
        <f>L240-K240</f>
        <v>0</v>
      </c>
      <c r="AI240">
        <f>AH240*24*60</f>
        <v>0</v>
      </c>
      <c r="AJ240">
        <f>75728*X240</f>
        <v>75728</v>
      </c>
    </row>
    <row r="241" xml:space="preserve">
      <c r="A241">
        <v>535539</v>
      </c>
      <c r="B241" t="str">
        <v>INCIDENTE</v>
      </c>
      <c r="C241" t="str">
        <v>CERRADO</v>
      </c>
      <c r="D241" t="str">
        <v>CONTRALOR</v>
      </c>
      <c r="E241" t="str">
        <v>VERIFICADOR</v>
      </c>
      <c r="F241" t="str">
        <v>VERIFICADOR</v>
      </c>
      <c r="G241" t="str">
        <v>VERIFICADOR</v>
      </c>
      <c r="H241" t="str">
        <v>Buen Dia: Solicito validación del verificador de precios del lineal de papel higiénico; el cual muestra error: "No se pudo interpretar el código; por favor revise la configuración del lector".</v>
      </c>
      <c r="I241" t="str">
        <v>Buen Dia: Solicito validación del verificador de precios del lineal de papel higiénico; el cual muestra error: "No se pudo interpretar el código; por favor revise la configuración del lector".</v>
      </c>
      <c r="J241" t="str">
        <v>Se revisa verificador de precios; se reinicia y queda funcionando con normalidad.</v>
      </c>
      <c r="K241">
        <v>45369</v>
      </c>
      <c r="L241">
        <v>45369</v>
      </c>
      <c r="M241">
        <v>45369</v>
      </c>
      <c r="N241" t="str">
        <f>TEXT(M241, "DDDD")</f>
        <v>lunes</v>
      </c>
      <c r="O241" t="str" xml:space="preserve">
        <v xml:space="preserve">M183 METRO SAN GIL_x000d_
_x000d_
</v>
      </c>
      <c r="P241" t="str">
        <v>SAN GIL</v>
      </c>
      <c r="Q241" t="str">
        <f>IF(ISBLANK(P241),"0",(VLOOKUP(P241,REGION,2,FALSE)))</f>
        <v>ORIENTE</v>
      </c>
      <c r="R241" t="str">
        <v>JUAN CARLOS SANCHEZ PEDROZA</v>
      </c>
      <c r="S241" t="e">
        <f>IF(ISBLANK(R241),"0", VLOOKUP(R241,PERSONAL,2,FALSE))</f>
        <v>#N/A</v>
      </c>
      <c r="T241" t="str">
        <v>ALIADO</v>
      </c>
      <c r="U241">
        <v>0.5833333333333334</v>
      </c>
      <c r="V241">
        <v>0.625</v>
      </c>
      <c r="W241">
        <f>V241-U241</f>
        <v>0.04166666666666663</v>
      </c>
      <c r="X241">
        <v>1</v>
      </c>
      <c r="Y241">
        <f>NETWORKDAYS(K241,M241)</f>
        <v>1</v>
      </c>
      <c r="Z241" t="str">
        <f>IF(Y241&lt;=2,"CUMPLE","NO CUMPLE")</f>
        <v>CUMPLE</v>
      </c>
      <c r="AC241" t="str">
        <f>TEXT(M241,"mmmm")</f>
        <v>marzo</v>
      </c>
      <c r="AD241" t="str">
        <f>TEXT(M241,"yyyy")</f>
        <v>yyyy</v>
      </c>
      <c r="AE241">
        <f>W241*60*24</f>
        <v>59.99999999999994</v>
      </c>
      <c r="AF241">
        <f>AE241/60</f>
        <v>0.999999999999999</v>
      </c>
      <c r="AG241">
        <f>AE241/60</f>
        <v>0.999999999999999</v>
      </c>
      <c r="AH241">
        <f>L241-K241</f>
        <v>0</v>
      </c>
      <c r="AI241">
        <f>AH241*24*60</f>
        <v>0</v>
      </c>
      <c r="AJ241">
        <f>75728*X241</f>
        <v>75728</v>
      </c>
    </row>
    <row r="242">
      <c r="A242">
        <v>509523</v>
      </c>
      <c r="B242" t="str">
        <v>SOLICITUD</v>
      </c>
      <c r="C242" t="str">
        <v>CERRADO</v>
      </c>
      <c r="D242" t="str">
        <v>PGC</v>
      </c>
      <c r="E242" t="str">
        <v>VERIFICADOR</v>
      </c>
      <c r="F242" t="str">
        <v>VERIFICADOR</v>
      </c>
      <c r="G242" t="str">
        <v xml:space="preserve">NEWLAND </v>
      </c>
      <c r="H242" t="str">
        <v>Buena noche agradezco su colaboración validando el verificador de precios que se encuentra ubicado bajo la rampa eléctrica ya que no se encuentra funcionando.</v>
      </c>
      <c r="I242" t="str">
        <v>Buena noche agradezco su colaboración validando el verificador de precios que se encuentra ubicado bajo la rampa eléctrica ya que no se encuentra funcionando.</v>
      </c>
      <c r="J242" t="str">
        <v>SE REALIZA INSTALACION Y CONFIGURACION DE VERIFICADOR DE PRECIOS; PRUEBAS REALIZADAS CON VARIOS PRODUCTOS LAS CUALES FUERON SATISFACTORIAS; VERIFICADOR SE INSTALA DEBAJO DE LA RAMPLA DE AREA PGC; SE INFORMA A GERENTE SOBRE LA INSTALACION; EQUIPO QUEDA OPERATIVO.</v>
      </c>
      <c r="K242">
        <v>45366</v>
      </c>
      <c r="L242">
        <v>45366</v>
      </c>
      <c r="M242">
        <v>45369</v>
      </c>
      <c r="N242" t="str">
        <f>TEXT(M242, "DDDD")</f>
        <v>lunes</v>
      </c>
      <c r="O242" t="str">
        <v>J126 JUMBO SAN SILVESTRE</v>
      </c>
      <c r="P242" t="str">
        <v>BARRANCABERMEJA</v>
      </c>
      <c r="Q242" t="str">
        <f>IF(ISBLANK(P242),"0",(VLOOKUP(P242,REGION,2,FALSE)))</f>
        <v>ORIENTE</v>
      </c>
      <c r="R242" t="str">
        <v>LUIS CARLOS ROJAS ACOSTA</v>
      </c>
      <c r="S242">
        <f>IF(ISBLANK(R242),"0", VLOOKUP(R242,PERSONAL,2,FALSE))</f>
        <v>1096188137</v>
      </c>
      <c r="T242" t="str">
        <v>DIRECTO</v>
      </c>
      <c r="U242">
        <v>0.3958333333333333</v>
      </c>
      <c r="V242">
        <v>0.5</v>
      </c>
      <c r="W242">
        <f>V242-U242</f>
        <v>0.10416666666666669</v>
      </c>
      <c r="X242">
        <v>2</v>
      </c>
      <c r="Y242">
        <f>NETWORKDAYS(K242,M242)</f>
        <v>2</v>
      </c>
      <c r="Z242" t="str">
        <f>IF(Y242&lt;=2,"CUMPLE","NO CUMPLE")</f>
        <v>CUMPLE</v>
      </c>
      <c r="AC242" t="str">
        <f>TEXT(M242,"mmmm")</f>
        <v>marzo</v>
      </c>
      <c r="AD242" t="str">
        <f>TEXT(M242,"yyyy")</f>
        <v>yyyy</v>
      </c>
      <c r="AE242">
        <f>W242*60*24</f>
        <v>150.00000000000003</v>
      </c>
      <c r="AF242">
        <f>AE242/60</f>
        <v>2.5000000000000004</v>
      </c>
      <c r="AG242">
        <f>AE242/60</f>
        <v>2.5000000000000004</v>
      </c>
      <c r="AH242">
        <f>L242-K242</f>
        <v>0</v>
      </c>
      <c r="AI242">
        <f>AH242*24*60</f>
        <v>0</v>
      </c>
      <c r="AJ242">
        <f>75728*X242</f>
        <v>151456</v>
      </c>
    </row>
    <row r="243" xml:space="preserve">
      <c r="A243">
        <v>524685</v>
      </c>
      <c r="B243" t="str">
        <v>SOLICITUD</v>
      </c>
      <c r="C243" t="str">
        <v>CERRADO</v>
      </c>
      <c r="D243" t="str">
        <v>LINEAL DE CAJAS</v>
      </c>
      <c r="E243" t="str">
        <v>POS</v>
      </c>
      <c r="F243" t="str">
        <v>POS</v>
      </c>
      <c r="G243" t="str">
        <v>WINCOR</v>
      </c>
      <c r="H243" t="str" xml:space="preserve">
        <v xml:space="preserve">buen dia me ayudas pos 15 no prende los visores_x000d_
Numero de caja_x000d_
_x000d_
15</v>
      </c>
      <c r="I243" t="str" xml:space="preserve">
        <v xml:space="preserve">buen dia me ayudas pos 15 no prende los visores_x000d_
Numero de caja_x000d_
_x000d_
15</v>
      </c>
      <c r="J243" t="str" xml:space="preserve">
        <v xml:space="preserve">SE REVISA POS#15 POR TEMAS DE QUE NO ENCIENDE; SE EVALÚA QUE LA CPU ENCIENDE UN MOMENTO Y SE APAGA; SE REALIZA MANTENIMIENTO PREVENTIVO LIMPIEZA; PRUEBA DE CAMBIO DE FUENTE Y COOLER; PERO LA NOVEDAD PERSISTE; ADICIONAL SE ENCONTRÓ EL DISCO DURO CON FALLAS DE ARRANQUE DEL S.O. AL REALIZAR EL FORMATEO SE GENERÓ EL APAGADO REPENTINO DEL EQUIPO._x000d_
SE SOLICITA CAMBIO DE POS POR FALLA FÍSICA.</v>
      </c>
      <c r="K243">
        <v>45366</v>
      </c>
      <c r="L243">
        <v>45366</v>
      </c>
      <c r="M243">
        <v>45369</v>
      </c>
      <c r="N243" t="str">
        <f>TEXT(M243, "DDDD")</f>
        <v>lunes</v>
      </c>
      <c r="O243" t="str">
        <v>J126 JUMBO SAN SILVESTRE</v>
      </c>
      <c r="P243" t="str">
        <v>BARRANCABERMEJA</v>
      </c>
      <c r="Q243" t="str">
        <f>IF(ISBLANK(P243),"0",(VLOOKUP(P243,REGION,2,FALSE)))</f>
        <v>ORIENTE</v>
      </c>
      <c r="R243" t="str">
        <v>LUIS CARLOS ROJAS ACOSTA</v>
      </c>
      <c r="S243">
        <f>IF(ISBLANK(R243),"0", VLOOKUP(R243,PERSONAL,2,FALSE))</f>
        <v>1096188137</v>
      </c>
      <c r="T243" t="str">
        <v>DIRECTO</v>
      </c>
      <c r="U243">
        <v>0.5833333333333334</v>
      </c>
      <c r="V243">
        <v>0.7916666666666666</v>
      </c>
      <c r="W243">
        <f>V243-U243</f>
        <v>0.20833333333333326</v>
      </c>
      <c r="X243">
        <v>3</v>
      </c>
      <c r="Y243">
        <f>NETWORKDAYS(K243,M243)</f>
        <v>2</v>
      </c>
      <c r="Z243" t="str">
        <f>IF(Y243&lt;=2,"CUMPLE","NO CUMPLE")</f>
        <v>CUMPLE</v>
      </c>
      <c r="AC243" t="str">
        <f>TEXT(M243,"mmmm")</f>
        <v>marzo</v>
      </c>
      <c r="AD243" t="str">
        <f>TEXT(M243,"yyyy")</f>
        <v>yyyy</v>
      </c>
      <c r="AE243">
        <f>W243*60*24</f>
        <v>299.9999999999999</v>
      </c>
      <c r="AF243">
        <f>AE243/60</f>
        <v>4.999999999999998</v>
      </c>
      <c r="AG243">
        <f>AE243/60</f>
        <v>4.999999999999998</v>
      </c>
      <c r="AH243">
        <f>L243-K243</f>
        <v>0</v>
      </c>
      <c r="AI243">
        <f>AH243*24*60</f>
        <v>0</v>
      </c>
      <c r="AJ243">
        <f>75728*X243</f>
        <v>227184</v>
      </c>
    </row>
    <row r="244" xml:space="preserve">
      <c r="A244">
        <v>479699</v>
      </c>
      <c r="B244" t="str">
        <v>SOLICITUD</v>
      </c>
      <c r="C244" t="str">
        <v>CERRADO</v>
      </c>
      <c r="D244" t="str">
        <v>ATC</v>
      </c>
      <c r="E244" t="str">
        <v>PDA</v>
      </c>
      <c r="F244" t="str">
        <v>PDA</v>
      </c>
      <c r="G244" t="str">
        <v>ZEBRA</v>
      </c>
      <c r="H244" t="str" xml:space="preserve">
        <v xml:space="preserve">Buenos dias se requiere dos pda para el proyecto de Ecommerce Cantidad soliictada 2_x000d_
Jefe de área asignación de la PDT_x000d_
_x000d_
gerente Tienda_x000d_
_x000d_
Sección en la tienda o ubicación del usuario_x000d_
_x000d_
Ecommerce</v>
      </c>
      <c r="I244" t="str" xml:space="preserve">
        <v xml:space="preserve">Buenos dias se requiere dos pda para el proyecto de Ecommerce Cantidad soliictada 2_x000d_
Jefe de área asignación de la PDT_x000d_
_x000d_
gerente Tienda_x000d_
_x000d_
Sección en la tienda o ubicación del usuario_x000d_
_x000d_
Ecommerce</v>
      </c>
      <c r="J244" t="str">
        <v>SE REALIZA INSTALACION Y CONFIGURACION Y ASIGNACION DE 2 PDA ZEBRA PARA AREA DE ATC; PARA PROTECTO E-COMMERCE; SE REALIZAN PRUEBAS CON LA USURIA EN TURNO LAS CUALES FUERON SATISFACTORIAS; SE FIRMAN ACTAS DE ENTREGA DE ACTIVO SE REALIZA ENVIO DE EVIDENCIA; DE IGUAL MANERA SE INFORMA EN SEGURIDAD PARA ANEXAR EN INVENTARIO DE TIENDA.</v>
      </c>
      <c r="K244">
        <v>45366</v>
      </c>
      <c r="L244">
        <v>45366</v>
      </c>
      <c r="M244">
        <v>45369</v>
      </c>
      <c r="N244" t="str">
        <f>TEXT(M244, "DDDD")</f>
        <v>lunes</v>
      </c>
      <c r="O244" t="str">
        <v>J126 JUMBO SAN SILVESTRE</v>
      </c>
      <c r="P244" t="str">
        <v>BARRANCABERMEJA</v>
      </c>
      <c r="Q244" t="str">
        <f>IF(ISBLANK(P244),"0",(VLOOKUP(P244,REGION,2,FALSE)))</f>
        <v>ORIENTE</v>
      </c>
      <c r="R244" t="str">
        <v>LUIS CARLOS ROJAS ACOSTA</v>
      </c>
      <c r="S244">
        <f>IF(ISBLANK(R244),"0", VLOOKUP(R244,PERSONAL,2,FALSE))</f>
        <v>1096188137</v>
      </c>
      <c r="T244" t="str">
        <v>DIRECTO</v>
      </c>
      <c r="U244">
        <v>0.3333333333333333</v>
      </c>
      <c r="V244">
        <v>0.3958333333333333</v>
      </c>
      <c r="W244">
        <f>V244-U244</f>
        <v>0.0625</v>
      </c>
      <c r="X244">
        <v>1</v>
      </c>
      <c r="Y244">
        <f>NETWORKDAYS(K244,M244)</f>
        <v>2</v>
      </c>
      <c r="Z244" t="str">
        <f>IF(Y244&lt;=2,"CUMPLE","NO CUMPLE")</f>
        <v>CUMPLE</v>
      </c>
      <c r="AC244" t="str">
        <f>TEXT(M244,"mmmm")</f>
        <v>marzo</v>
      </c>
      <c r="AD244" t="str">
        <f>TEXT(M244,"yyyy")</f>
        <v>yyyy</v>
      </c>
      <c r="AE244">
        <f>W244*60*24</f>
        <v>90</v>
      </c>
      <c r="AF244">
        <f>AE244/60</f>
        <v>1.5</v>
      </c>
      <c r="AG244">
        <f>AE244/60</f>
        <v>1.5</v>
      </c>
      <c r="AH244">
        <f>L244-K244</f>
        <v>0</v>
      </c>
      <c r="AI244">
        <f>AH244*24*60</f>
        <v>0</v>
      </c>
      <c r="AJ244">
        <f>75728*X244</f>
        <v>75728</v>
      </c>
    </row>
    <row r="245">
      <c r="A245">
        <v>509272</v>
      </c>
      <c r="B245" t="str">
        <v>SOLICITUD</v>
      </c>
      <c r="C245" t="str">
        <v>CERRADO</v>
      </c>
      <c r="D245" t="str">
        <v>SISTEMAS</v>
      </c>
      <c r="E245" t="str">
        <v xml:space="preserve">FORTINET </v>
      </c>
      <c r="F245" t="str">
        <v>FORTINET</v>
      </c>
      <c r="G245" t="str">
        <v>FORTINET</v>
      </c>
      <c r="H245" t="str">
        <v>Por favor trasladar el siguiente equipo Fortinet a Jumbo San Silvestre por renovación tecnológica: Fortinet 80F Serial No.FGT80FTK23026831 Gracias.</v>
      </c>
      <c r="I245" t="str">
        <v>Por favor trasladar el siguiente equipo Fortinet a Jumbo San Silvestre por renovación tecnológica: Fortinet 80F Serial No.FGT80FTK23026831 Gracias.</v>
      </c>
      <c r="J245" t="str">
        <v>SE REALIZA CAMBIO DE ROUTER FORTINET EN GABINETE ADMINISTRATIVO EN AREA DE SISTEMAS; CON PRUEBAS REALIZADAS CON LOS DIFERENTES USUARIOS DE LA TIENDA; PRUEBAS QUE FUERON SATISFACTORIAS; EQUIPO QUEDA FUNCIONANDO CORRECTAMENTE Y OPERATIVO. EQUIPO RETIRADO QUEDA EMBALADO Y GUARDADO EN OFICINA.</v>
      </c>
      <c r="K245">
        <v>45370</v>
      </c>
      <c r="L245">
        <v>45370</v>
      </c>
      <c r="M245">
        <v>45370</v>
      </c>
      <c r="N245" t="str">
        <f>TEXT(M245, "DDDD")</f>
        <v>martes</v>
      </c>
      <c r="O245" t="str">
        <v>J126 JUMBO SAN SILVESTRE</v>
      </c>
      <c r="P245" t="str">
        <v>BARRANCABERMEJA</v>
      </c>
      <c r="Q245" t="str">
        <f>IF(ISBLANK(P245),"0",(VLOOKUP(P245,REGION,2,FALSE)))</f>
        <v>ORIENTE</v>
      </c>
      <c r="R245" t="str">
        <v>LUIS CARLOS ROJAS ACOSTA</v>
      </c>
      <c r="S245">
        <f>IF(ISBLANK(R245),"0", VLOOKUP(R245,PERSONAL,2,FALSE))</f>
        <v>1096188137</v>
      </c>
      <c r="T245" t="str">
        <v>DIRECTO</v>
      </c>
      <c r="U245">
        <v>0.25</v>
      </c>
      <c r="V245">
        <v>0.3125</v>
      </c>
      <c r="W245">
        <f>V245-U245</f>
        <v>0.0625</v>
      </c>
      <c r="X245">
        <v>1</v>
      </c>
      <c r="Y245">
        <f>NETWORKDAYS(K245,M245)</f>
        <v>1</v>
      </c>
      <c r="Z245" t="str">
        <f>IF(Y245&lt;=2,"CUMPLE","NO CUMPLE")</f>
        <v>CUMPLE</v>
      </c>
      <c r="AC245" t="str">
        <f>TEXT(M245,"mmmm")</f>
        <v>marzo</v>
      </c>
      <c r="AD245" t="str">
        <f>TEXT(M245,"yyyy")</f>
        <v>yyyy</v>
      </c>
      <c r="AE245">
        <f>W245*60*24</f>
        <v>90</v>
      </c>
      <c r="AF245">
        <f>AE245/60</f>
        <v>1.5</v>
      </c>
      <c r="AG245">
        <f>AE245/60</f>
        <v>1.5</v>
      </c>
      <c r="AH245">
        <f>L245-K245</f>
        <v>0</v>
      </c>
      <c r="AI245">
        <f>AH245*24*60</f>
        <v>0</v>
      </c>
      <c r="AJ245">
        <f>75728*X245</f>
        <v>75728</v>
      </c>
    </row>
    <row r="246" xml:space="preserve">
      <c r="A246">
        <v>533731</v>
      </c>
      <c r="B246" t="str">
        <v>SOLICITUD</v>
      </c>
      <c r="C246" t="str">
        <v>CERRADO</v>
      </c>
      <c r="D246" t="str">
        <v>TODA LA TIENDA</v>
      </c>
      <c r="E246" t="str">
        <v>PDA</v>
      </c>
      <c r="F246" t="str">
        <v>PDA</v>
      </c>
      <c r="G246" t="str">
        <v>ZEBRA</v>
      </c>
      <c r="H246" t="str">
        <v>Buenos días por favor me pueden ayudar es que la PDA venia presentando error para el escaneo de los productos de ecommer el día de ayer se reinicio y cuando prendió salió en modo avión. Gracias</v>
      </c>
      <c r="I246" t="str">
        <v>Buenos días por favor me pueden ayudar es que la PDA venia presentando error para el escaneo de los productos de ecommer el día de ayer se reinicio y cuando prendió salió en modo avión. Gracias</v>
      </c>
      <c r="J246" t="str">
        <v xml:space="preserve">Se realiza visita a sitio ; se formatea PDA TC15 pues se encontraba  desconfigurada y en modo avión; se realizan pruebas de conexión y se realiza entrega a coordinadora de cajas Jennifer Luna. </v>
      </c>
      <c r="K246">
        <v>45370</v>
      </c>
      <c r="L246">
        <v>45370</v>
      </c>
      <c r="M246">
        <v>45370</v>
      </c>
      <c r="N246" t="str">
        <f>TEXT(M246, "DDDD")</f>
        <v>martes</v>
      </c>
      <c r="O246" t="str" xml:space="preserve">
        <v xml:space="preserve">M195 METRO SANTA LUCIA_x000d_
_x000d_
</v>
      </c>
      <c r="P246" t="str">
        <v>NEIVA</v>
      </c>
      <c r="Q246" t="str">
        <f>IF(ISBLANK(P246),"0",(VLOOKUP(P246,REGION,2,FALSE)))</f>
        <v>OCCIDENTE</v>
      </c>
      <c r="R246" t="str">
        <v>CARLOS HERNAN BARRETO LOPEZ</v>
      </c>
      <c r="S246">
        <f>IF(ISBLANK(R246),"0", VLOOKUP(R246,PERSONAL,2,FALSE))</f>
        <v>1010165612</v>
      </c>
      <c r="T246" t="str">
        <v>DIRECTO</v>
      </c>
      <c r="U246">
        <v>0.3333333333333333</v>
      </c>
      <c r="V246">
        <v>0.3958333333333333</v>
      </c>
      <c r="W246">
        <f>V246-U246</f>
        <v>0.0625</v>
      </c>
      <c r="X246">
        <v>1</v>
      </c>
      <c r="Y246">
        <f>NETWORKDAYS(K246,M246)</f>
        <v>1</v>
      </c>
      <c r="Z246" t="str">
        <f>IF(Y246&lt;=2,"CUMPLE","NO CUMPLE")</f>
        <v>CUMPLE</v>
      </c>
      <c r="AC246" t="str">
        <f>TEXT(M246,"mmmm")</f>
        <v>marzo</v>
      </c>
      <c r="AD246" t="str">
        <f>TEXT(M246,"yyyy")</f>
        <v>yyyy</v>
      </c>
      <c r="AE246">
        <f>W246*60*24</f>
        <v>90</v>
      </c>
      <c r="AF246">
        <f>AE246/60</f>
        <v>1.5</v>
      </c>
      <c r="AG246">
        <f>AE246/60</f>
        <v>1.5</v>
      </c>
      <c r="AH246">
        <f>L246-K246</f>
        <v>0</v>
      </c>
      <c r="AI246">
        <f>AH246*24*60</f>
        <v>0</v>
      </c>
      <c r="AJ246">
        <f>75728*X246</f>
        <v>75728</v>
      </c>
    </row>
    <row r="247" xml:space="preserve">
      <c r="A247">
        <v>529613</v>
      </c>
      <c r="B247" t="str">
        <v>INCIDENTE</v>
      </c>
      <c r="C247" t="str">
        <v>CERRADO</v>
      </c>
      <c r="D247" t="str">
        <v>LINEAL DE CAJAS</v>
      </c>
      <c r="E247" t="str">
        <v>POS</v>
      </c>
      <c r="F247" t="str">
        <v>POS</v>
      </c>
      <c r="G247" t="str">
        <v>WINCOR</v>
      </c>
      <c r="H247" t="str" xml:space="preserve">
        <v xml:space="preserve">Buenas tardes La POS # 11 presento el mismo inconveniente del día de ayer se esta reiniciando cuando esta terminando una transacción; se demora en prender y se queda reiniciando._x000d_
Número de inventario si se tiene_x000d_
_x000d_
0_x000d_
_x000d_
Numero de caja_x000d_
_x000d_
11</v>
      </c>
      <c r="I247" t="str" xml:space="preserve">
        <v xml:space="preserve">Buenas tardes La POS # 11 presento el mismo inconveniente del día de ayer se esta reiniciando cuando esta terminando una transacción; se demora en prender y se queda reiniciando._x000d_
Número de inventario si se tiene_x000d_
_x000d_
0_x000d_
_x000d_
Numero de caja_x000d_
_x000d_
11</v>
      </c>
      <c r="J247" t="str">
        <v>Se realiza visita a sitio pos se encuentra funcionando sin inconvenientes se realizan pruebas con coordinadora de cajas Jennifer Luna; se realiza  cambio e instalación de impresora NIXOLON  POR IMPRESORA CON DAÑO MARCA EPSON; se crea tiquet para configuracion por parte de mesa de ayuda   541858; se envian datos a soporte remoto Fabiola Diaz.</v>
      </c>
      <c r="K247">
        <v>45369</v>
      </c>
      <c r="L247">
        <v>45369</v>
      </c>
      <c r="M247">
        <v>45370</v>
      </c>
      <c r="N247" t="str">
        <f>TEXT(M247, "DDDD")</f>
        <v>martes</v>
      </c>
      <c r="O247" t="str" xml:space="preserve">
        <v xml:space="preserve">M195 METRO SANTA LUCIA_x000d_
_x000d_
</v>
      </c>
      <c r="P247" t="str">
        <v>NEIVA</v>
      </c>
      <c r="Q247" t="str">
        <f>IF(ISBLANK(P247),"0",(VLOOKUP(P247,REGION,2,FALSE)))</f>
        <v>OCCIDENTE</v>
      </c>
      <c r="R247" t="str">
        <v>CARLOS HERNAN BARRETO LOPEZ</v>
      </c>
      <c r="S247">
        <f>IF(ISBLANK(R247),"0", VLOOKUP(R247,PERSONAL,2,FALSE))</f>
        <v>1010165612</v>
      </c>
      <c r="T247" t="str">
        <v>DIRECTO</v>
      </c>
      <c r="U247">
        <v>0.3958333333333333</v>
      </c>
      <c r="V247">
        <v>0.5138888888888888</v>
      </c>
      <c r="W247">
        <f>V247-U247</f>
        <v>0.11805555555555552</v>
      </c>
      <c r="X247">
        <v>2</v>
      </c>
      <c r="Y247">
        <f>NETWORKDAYS(K247,M247)</f>
        <v>2</v>
      </c>
      <c r="Z247" t="str">
        <f>IF(Y247&lt;=2,"CUMPLE","NO CUMPLE")</f>
        <v>CUMPLE</v>
      </c>
      <c r="AC247" t="str">
        <f>TEXT(M247,"mmmm")</f>
        <v>marzo</v>
      </c>
      <c r="AD247" t="str">
        <f>TEXT(M247,"yyyy")</f>
        <v>yyyy</v>
      </c>
      <c r="AE247">
        <f>W247*60*24</f>
        <v>169.99999999999994</v>
      </c>
      <c r="AF247">
        <f>AE247/60</f>
        <v>2.8333333333333326</v>
      </c>
      <c r="AG247">
        <f>AE247/60</f>
        <v>2.8333333333333326</v>
      </c>
      <c r="AH247">
        <f>L247-K247</f>
        <v>0</v>
      </c>
      <c r="AI247">
        <f>AH247*24*60</f>
        <v>0</v>
      </c>
      <c r="AJ247">
        <f>75728*X247</f>
        <v>151456</v>
      </c>
    </row>
    <row r="248" xml:space="preserve">
      <c r="A248">
        <v>540256</v>
      </c>
      <c r="B248" t="str">
        <v>SOLICITUD</v>
      </c>
      <c r="C248" t="str">
        <v>CERRADO</v>
      </c>
      <c r="D248" t="str">
        <v>PLATOS PREPARADOS</v>
      </c>
      <c r="E248" t="str">
        <v>BALANZA</v>
      </c>
      <c r="F248" t="str">
        <v>BALANZA</v>
      </c>
      <c r="G248" t="str">
        <v>BALANZA</v>
      </c>
      <c r="H248" t="str" xml:space="preserve">
        <v xml:space="preserve">Buenas tardes Me colaboran por favor para realizar revisión de la bascula del área de platos preparados y charcutería ya que ambas presentan novedad siendo la del área de platos preparados la que en este momento esta fuera de servicio. no sale la etiqueta Agradezco el apoyo y la pronta respuesta a este requerimiento._x000d_
Área en donde se encuentra la Balanza_x000d_
_x000d_
platos preparados y Charcutería</v>
      </c>
      <c r="I248" t="str" xml:space="preserve">
        <v xml:space="preserve">Buenas tardes Me colaboran por favor para realizar revisión de la bascula del área de platos preparados y charcutería ya que ambas presentan novedad siendo la del área de platos preparados la que en este momento esta fuera de servicio. no sale la etiqueta Agradezco el apoyo y la pronta respuesta a este requerimiento._x000d_
Área en donde se encuentra la Balanza_x000d_
_x000d_
platos preparados y Charcutería</v>
      </c>
      <c r="J248" t="str">
        <v>Al llegar a sitio; se identifica la balanza con problemas; la de charcutería funciona bien pero la de preparados dicen que tiene problemas luego de un rato de usarse; pido que muestren el problema; ponen cualquier rollo de papel y no imprime bien; solicito que pongan el papel correcto; se hacen pruebas y funciona sin problemas. Con el rollo adecuado y bien puesto; no se evidencia el problema indicado en el caso; luego de varias pruebas; se apaga y enciende pero sigue funcionando bien. La usuaria reconoce que el problema está solucionado y por lo tando puede cerrarse el caso</v>
      </c>
      <c r="K248">
        <v>45370</v>
      </c>
      <c r="L248">
        <v>45370</v>
      </c>
      <c r="M248">
        <v>45370</v>
      </c>
      <c r="N248" t="str">
        <f>TEXT(M248, "DDDD")</f>
        <v>martes</v>
      </c>
      <c r="O248" t="str" xml:space="preserve">
        <v xml:space="preserve">J027 JUMBO RIONEGRO_x000d_
_x000d_
</v>
      </c>
      <c r="P248" t="str">
        <v>RIONEGRO</v>
      </c>
      <c r="Q248" t="str">
        <f>IF(ISBLANK(P248),"0",(VLOOKUP(P248,REGION,2,FALSE)))</f>
        <v>CENTRO</v>
      </c>
      <c r="R248" t="str">
        <v xml:space="preserve">FABIAN VARGAS LASTRA </v>
      </c>
      <c r="S248" t="e">
        <f>IF(ISBLANK(R248),"0", VLOOKUP(R248,PERSONAL,2,FALSE))</f>
        <v>#N/A</v>
      </c>
      <c r="T248" t="str">
        <v>ALIADO</v>
      </c>
      <c r="U248">
        <v>0.7604166666666666</v>
      </c>
      <c r="V248">
        <v>0.78125</v>
      </c>
      <c r="W248">
        <f>V248-U248</f>
        <v>0.02083333333333337</v>
      </c>
      <c r="X248">
        <v>1</v>
      </c>
      <c r="Y248">
        <f>NETWORKDAYS(K248,M248)</f>
        <v>1</v>
      </c>
      <c r="Z248" t="str">
        <f>IF(Y248&lt;=2,"CUMPLE","NO CUMPLE")</f>
        <v>CUMPLE</v>
      </c>
      <c r="AC248" t="str">
        <f>TEXT(M248,"mmmm")</f>
        <v>marzo</v>
      </c>
      <c r="AD248" t="str">
        <f>TEXT(M248,"yyyy")</f>
        <v>yyyy</v>
      </c>
      <c r="AE248">
        <f>W248*60*24</f>
        <v>30.000000000000053</v>
      </c>
      <c r="AF248">
        <f>AE248/60</f>
        <v>0.5000000000000009</v>
      </c>
      <c r="AG248">
        <f>AE248/60</f>
        <v>0.5000000000000009</v>
      </c>
      <c r="AH248">
        <f>L248-K248</f>
        <v>0</v>
      </c>
      <c r="AI248">
        <f>AH248*24*60</f>
        <v>0</v>
      </c>
      <c r="AJ248">
        <f>75728*X248</f>
        <v>75728</v>
      </c>
    </row>
    <row r="249" xml:space="preserve">
      <c r="A249">
        <v>539391</v>
      </c>
      <c r="B249" t="str">
        <v>SOLICITUD</v>
      </c>
      <c r="C249" t="str">
        <v>CERRADO</v>
      </c>
      <c r="D249" t="str">
        <v>PLATOS PREPARADOS</v>
      </c>
      <c r="E249" t="str">
        <v>POS</v>
      </c>
      <c r="F249" t="str">
        <v>POS</v>
      </c>
      <c r="G249" t="str">
        <v>UNISYS</v>
      </c>
      <c r="H249" t="str">
        <v>Buenas tardes para solicitar por favor la revisión de la pos 21 platos preparados muchas gracias</v>
      </c>
      <c r="I249" t="str">
        <v>Buenas tardes para solicitar por favor la revisión de la pos 21 platos preparados muchas gracias</v>
      </c>
      <c r="J249" t="str">
        <v xml:space="preserve"> "Al llegar a la pos de platos preparados; informan que este equipo fue retirado y guardado en caja central. Mientras; en preparados ubicaron la pos 9 del lineal de cajas; la cual está funcionando bien pero no tiene habilitado el datáfono. Se procede a instalar la pos de preparados; en la ubicación de las pos 9 de lineal de cajas; se enciende se ingresa a la Bios; se configura lo necesario para su funcionamiento pero no se logra que inicie el sistema; a pesar de que alcanza a mostrar una información inicial en las pantallas. Luego de las pruebas realizadas con el acompañamiento de Stharlyn Zuleta; se determina formatear el equipo; para lo cual se requiere una memoria usb que no se tiene disponible al momento del diagnóstico y que por la hora; no seria suficiente el tiempo para dicho proceso. Se informa que el equipo será formateado a la brevedad posible.Se está brindando atención a este caso con el número 537145."</v>
      </c>
      <c r="K249">
        <v>45370</v>
      </c>
      <c r="L249">
        <v>45370</v>
      </c>
      <c r="M249">
        <v>45370</v>
      </c>
      <c r="N249" t="str">
        <f>TEXT(M249, "DDDD")</f>
        <v>martes</v>
      </c>
      <c r="O249" t="str" xml:space="preserve">
        <v xml:space="preserve">J027 JUMBO RIONEGRO_x000d_
_x000d_
</v>
      </c>
      <c r="P249" t="str">
        <v>RIONEGRO</v>
      </c>
      <c r="Q249" t="str">
        <f>IF(ISBLANK(P249),"0",(VLOOKUP(P249,REGION,2,FALSE)))</f>
        <v>CENTRO</v>
      </c>
      <c r="R249" t="str">
        <v xml:space="preserve">FABIAN VARGAS LASTRA </v>
      </c>
      <c r="S249" t="e">
        <f>IF(ISBLANK(R249),"0", VLOOKUP(R249,PERSONAL,2,FALSE))</f>
        <v>#N/A</v>
      </c>
      <c r="T249" t="str">
        <v>ALIADO</v>
      </c>
      <c r="U249">
        <v>0.6354166666666666</v>
      </c>
      <c r="V249">
        <v>0.7604166666666666</v>
      </c>
      <c r="W249">
        <f>V249-U249</f>
        <v>0.125</v>
      </c>
      <c r="X249">
        <v>2</v>
      </c>
      <c r="Y249">
        <f>NETWORKDAYS(K249,M249)</f>
        <v>1</v>
      </c>
      <c r="Z249" t="str">
        <f>IF(Y249&lt;=2,"CUMPLE","NO CUMPLE")</f>
        <v>CUMPLE</v>
      </c>
      <c r="AC249" t="str">
        <f>TEXT(M249,"mmmm")</f>
        <v>marzo</v>
      </c>
      <c r="AD249" t="str">
        <f>TEXT(M249,"yyyy")</f>
        <v>yyyy</v>
      </c>
      <c r="AE249">
        <f>W249*60*24</f>
        <v>180</v>
      </c>
      <c r="AF249">
        <f>AE249/60</f>
        <v>3</v>
      </c>
      <c r="AG249">
        <f>AE249/60</f>
        <v>3</v>
      </c>
      <c r="AH249">
        <f>L249-K249</f>
        <v>0</v>
      </c>
      <c r="AI249">
        <f>AH249*24*60</f>
        <v>0</v>
      </c>
      <c r="AJ249">
        <f>75728*X249</f>
        <v>151456</v>
      </c>
    </row>
    <row r="250" xml:space="preserve">
      <c r="A250">
        <v>537501</v>
      </c>
      <c r="B250" t="str">
        <v>INCIDENTE</v>
      </c>
      <c r="C250" t="str">
        <v>CERRADO</v>
      </c>
      <c r="D250" t="str">
        <v>ELECTRO</v>
      </c>
      <c r="E250" t="str">
        <v>POS</v>
      </c>
      <c r="F250" t="str">
        <v>POS</v>
      </c>
      <c r="G250" t="str">
        <v>WINCOR</v>
      </c>
      <c r="H250" t="str" xml:space="preserve">
        <v xml:space="preserve">Buena tarde por favor me colaboran para revisar la pos 28; ya que se encuentra fuera de linea ; se revisa la conexión (cables anclados a la pos y switch) y no reflejan novedad. gracias por su colaboración_x000d_
Numero de caja_x000d_
_x000d_
28</v>
      </c>
      <c r="I250" t="str" xml:space="preserve">
        <v xml:space="preserve">Buena tarde por favor me colaboran para revisar la pos 28; ya que se encuentra fuera de linea ; se revisa la conexión (cables anclados a la pos y switch) y no reflejan novedad. gracias por su colaboración_x000d_
Numero de caja_x000d_
_x000d_
28</v>
      </c>
      <c r="J250" t="str">
        <v>Se realiza revision de la Cpu Pos 28 del Area de Electro y se encuentra Fuera de Linea; Se prosigue a revisar su punto de red y se evidencia que va conectado al Microsens con ip 10.131.102.73 configurado anteriormente; Se realiza procedimiento y se comunica con Deisy Aricapa de Redes para realizar la configuracion del puerto 4 al cual va conectado; Se realiza espera para la  configuracion del puerto del Microsens y la Cpu Pos queda en linea nuevamente; se deja en pruebas (Se inicia labor antes de la apertura de Tienda) ...ESTADO OK</v>
      </c>
      <c r="K250">
        <v>45370</v>
      </c>
      <c r="L250">
        <v>45370</v>
      </c>
      <c r="M250">
        <v>45370</v>
      </c>
      <c r="N250" t="str">
        <f>TEXT(M250, "DDDD")</f>
        <v>martes</v>
      </c>
      <c r="O250" t="str" xml:space="preserve">
        <v xml:space="preserve">J047 JUMBO GIRARDOT_x000d_
_x000d_
</v>
      </c>
      <c r="P250" t="str">
        <v>GIRARDOT</v>
      </c>
      <c r="Q250" t="str">
        <f>IF(ISBLANK(P250),"0",(VLOOKUP(P250,REGION,2,FALSE)))</f>
        <v>OCCIDENTE</v>
      </c>
      <c r="R250" t="str">
        <v>RAFAEL ARDILA PUENTES</v>
      </c>
      <c r="S250">
        <f>IF(ISBLANK(R250),"0", VLOOKUP(R250,PERSONAL,2,FALSE))</f>
        <v>1018419858</v>
      </c>
      <c r="T250" t="str">
        <v>ALIADO</v>
      </c>
      <c r="U250">
        <v>0.3125</v>
      </c>
      <c r="V250">
        <v>0.375</v>
      </c>
      <c r="W250">
        <f>V250-U250</f>
        <v>0.0625</v>
      </c>
      <c r="X250">
        <v>1</v>
      </c>
      <c r="Y250">
        <f>NETWORKDAYS(K250,M250)</f>
        <v>1</v>
      </c>
      <c r="Z250" t="str">
        <f>IF(Y250&lt;=2,"CUMPLE","NO CUMPLE")</f>
        <v>CUMPLE</v>
      </c>
      <c r="AC250" t="str">
        <f>TEXT(M250,"mmmm")</f>
        <v>marzo</v>
      </c>
      <c r="AD250" t="str">
        <f>TEXT(M250,"yyyy")</f>
        <v>yyyy</v>
      </c>
      <c r="AE250">
        <f>W250*60*24</f>
        <v>90</v>
      </c>
      <c r="AF250">
        <f>AE250/60</f>
        <v>1.5</v>
      </c>
      <c r="AG250">
        <f>AE250/60</f>
        <v>1.5</v>
      </c>
      <c r="AH250">
        <f>L250-K250</f>
        <v>0</v>
      </c>
      <c r="AI250">
        <f>AH250*24*60</f>
        <v>0</v>
      </c>
      <c r="AJ250">
        <f>75728*X250</f>
        <v>75728</v>
      </c>
    </row>
    <row r="251" xml:space="preserve">
      <c r="A251" t="str">
        <v>526698-1</v>
      </c>
      <c r="B251" t="str">
        <v>INCIDENTE</v>
      </c>
      <c r="C251" t="str">
        <v>CERRADO</v>
      </c>
      <c r="D251" t="str">
        <v>LINEAL DE CAJAS</v>
      </c>
      <c r="E251" t="str">
        <v>POS</v>
      </c>
      <c r="F251" t="str">
        <v>POS</v>
      </c>
      <c r="G251" t="str">
        <v>WINCOR</v>
      </c>
      <c r="H251" t="str" xml:space="preserve">
        <v xml:space="preserve">Buen día solicito de su ayuda para autorizar el técnico remoto para apoyo instalación pos los días jueves 14 y viernes 15 ticket 2.5 Mil gracias_x000d_
Numero de caja_x000d_
_x000d_
muebles 8;9;10;11;12;22</v>
      </c>
      <c r="I251" t="str" xml:space="preserve">
        <v xml:space="preserve">Buen día solicito de su ayuda para autorizar el técnico remoto para apoyo instalación pos los días jueves 14 y viernes 15 ticket 2.5 Mil gracias_x000d_
Numero de caja_x000d_
_x000d_
muebles 8;9;10;11;12;22</v>
      </c>
      <c r="J251" t="str">
        <v>Se realiza revision; instalacion y adecuacion de las Cpus Pos finales en el Lineal de Cajas; Instalando correctamente su cableado; Sus perifericos asi como la configuracion de los puertos con ayuda de Deisy Aricapa y Fabiola Diaz; Se adecuan y se dejan en pruebas; y en funcionamiento General con los usuarios (Se realiza labor de 8 am a 5 pm)...ESTADO OK</v>
      </c>
      <c r="K251">
        <v>45370</v>
      </c>
      <c r="L251">
        <v>45370</v>
      </c>
      <c r="M251">
        <v>45370</v>
      </c>
      <c r="N251" t="str">
        <f>TEXT(M251, "DDDD")</f>
        <v>martes</v>
      </c>
      <c r="O251" t="str" xml:space="preserve">
        <v xml:space="preserve">J047 JUMBO GIRARDOT_x000d_
_x000d_
</v>
      </c>
      <c r="P251" t="str">
        <v>GIRARDOT</v>
      </c>
      <c r="Q251" t="str">
        <f>IF(ISBLANK(P251),"0",(VLOOKUP(P251,REGION,2,FALSE)))</f>
        <v>OCCIDENTE</v>
      </c>
      <c r="R251" t="str">
        <v>RAFAEL ARDILA PUENTES</v>
      </c>
      <c r="S251">
        <f>IF(ISBLANK(R251),"0", VLOOKUP(R251,PERSONAL,2,FALSE))</f>
        <v>1018419858</v>
      </c>
      <c r="T251" t="str">
        <v>ALIADO</v>
      </c>
      <c r="U251">
        <v>0.3333333333333333</v>
      </c>
      <c r="V251">
        <v>0.7083333333333334</v>
      </c>
      <c r="W251">
        <f>V251-U251</f>
        <v>0.37500000000000006</v>
      </c>
      <c r="X251" t="str">
        <v>2;5</v>
      </c>
      <c r="Y251">
        <f>NETWORKDAYS(K251,M251)</f>
        <v>1</v>
      </c>
      <c r="Z251" t="str">
        <f>IF(Y251&lt;=2,"CUMPLE","NO CUMPLE")</f>
        <v>CUMPLE</v>
      </c>
      <c r="AC251" t="str">
        <f>TEXT(M251,"mmmm")</f>
        <v>marzo</v>
      </c>
      <c r="AD251" t="str">
        <f>TEXT(M251,"yyyy")</f>
        <v>yyyy</v>
      </c>
      <c r="AE251">
        <f>W251*60*24</f>
        <v>540.0000000000001</v>
      </c>
      <c r="AF251">
        <f>AE251/60</f>
        <v>9.000000000000002</v>
      </c>
      <c r="AG251">
        <f>AE251/60</f>
        <v>9.000000000000002</v>
      </c>
      <c r="AH251">
        <f>L251-K251</f>
        <v>0</v>
      </c>
      <c r="AI251">
        <f>AH251*24*60</f>
        <v>0</v>
      </c>
      <c r="AJ251" t="e">
        <f>75728*X251</f>
        <v>#VALUE!</v>
      </c>
    </row>
    <row r="252" xml:space="preserve">
      <c r="A252">
        <v>13</v>
      </c>
      <c r="B252" t="str">
        <v>SOLICITUD</v>
      </c>
      <c r="C252" t="str">
        <v>CERRADO</v>
      </c>
      <c r="D252" t="str">
        <v>TODA LA TIENDA</v>
      </c>
      <c r="E252" t="str">
        <v>ACOMPAÑAMIENTO</v>
      </c>
      <c r="F252" t="str">
        <v>ACOMPAÑAMIENTO</v>
      </c>
      <c r="G252" t="str">
        <v>ACOMPAÑAMIENTO</v>
      </c>
      <c r="H252" t="str">
        <v>Se necesita servicio 2;5 para la tienda Montería</v>
      </c>
      <c r="I252" t="str">
        <v>Se necesita servicio 2;5 para la tienda Montería</v>
      </c>
      <c r="J252" t="str">
        <v>Servicio realizado el día 11 y 19 de Marzo.</v>
      </c>
      <c r="K252">
        <v>45370</v>
      </c>
      <c r="L252">
        <v>45370</v>
      </c>
      <c r="M252">
        <v>45370</v>
      </c>
      <c r="N252" t="str">
        <f>TEXT(M252, "DDDD")</f>
        <v>martes</v>
      </c>
      <c r="O252" t="str" xml:space="preserve">
        <v xml:space="preserve">M085 METRO MONTERIA_x000d_
_x000d_
</v>
      </c>
      <c r="P252" t="str">
        <v>MONTERIA</v>
      </c>
      <c r="Q252" t="str">
        <f>IF(ISBLANK(P252),"0",(VLOOKUP(P252,REGION,2,FALSE)))</f>
        <v>COSTA</v>
      </c>
      <c r="R252" t="str">
        <v>SHARON YANETH KERGUELEN WILCHES</v>
      </c>
      <c r="S252">
        <f>IF(ISBLANK(R252),"0", VLOOKUP(R252,PERSONAL,2,FALSE))</f>
        <v>1067917448</v>
      </c>
      <c r="T252" t="str">
        <v>DIRECTO</v>
      </c>
      <c r="U252">
        <v>0.3333333333333333</v>
      </c>
      <c r="V252">
        <v>0.7083333333333334</v>
      </c>
      <c r="W252">
        <f>V252-U252</f>
        <v>0.37500000000000006</v>
      </c>
      <c r="X252" t="str">
        <v>2;5</v>
      </c>
      <c r="Y252">
        <f>NETWORKDAYS(K252,M252)</f>
        <v>1</v>
      </c>
      <c r="Z252" t="str">
        <f>IF(Y252&lt;=2,"CUMPLE","NO CUMPLE")</f>
        <v>CUMPLE</v>
      </c>
      <c r="AC252" t="str">
        <f>TEXT(M252,"mmmm")</f>
        <v>marzo</v>
      </c>
      <c r="AD252" t="str">
        <f>TEXT(M252,"yyyy")</f>
        <v>yyyy</v>
      </c>
      <c r="AE252">
        <f>W252*60*24</f>
        <v>540.0000000000001</v>
      </c>
      <c r="AF252">
        <f>AE252/60</f>
        <v>9.000000000000002</v>
      </c>
      <c r="AG252">
        <f>AE252/60</f>
        <v>9.000000000000002</v>
      </c>
      <c r="AH252">
        <f>L252-K252</f>
        <v>0</v>
      </c>
      <c r="AI252">
        <f>AH252*24*60</f>
        <v>0</v>
      </c>
      <c r="AJ252" t="e">
        <f>75728*X252</f>
        <v>#VALUE!</v>
      </c>
    </row>
    <row r="253" xml:space="preserve">
      <c r="A253">
        <v>480227</v>
      </c>
      <c r="B253" t="str">
        <v>INCIDENTE</v>
      </c>
      <c r="C253" t="str">
        <v>CERRADO</v>
      </c>
      <c r="D253" t="str">
        <v>RECIBO</v>
      </c>
      <c r="E253" t="str">
        <v>PDA</v>
      </c>
      <c r="F253" t="str">
        <v>PDA</v>
      </c>
      <c r="G253" t="str">
        <v>HONEYWELL</v>
      </c>
      <c r="H253" t="str" xml:space="preserve">
        <v xml:space="preserve">pda no recibe carga_x000d_
Sección de la tienda en donde se ubica la PDT o usuario_x000d_
_x000d_
metro facatativa</v>
      </c>
      <c r="I253" t="str" xml:space="preserve">
        <v xml:space="preserve">pda no recibe carga_x000d_
Sección de la tienda en donde se ubica la PDT o usuario_x000d_
_x000d_
metro facatativa</v>
      </c>
      <c r="J253" t="str">
        <v>Se reinicia la PDA a los parámetros de fabrica y se actualiza el firmware a la ultima versión. Se realiza la configuración de la PDA y se configuran las aplicaciones. Se deja operativo el equipo.</v>
      </c>
      <c r="K253">
        <v>45370</v>
      </c>
      <c r="L253">
        <v>45370</v>
      </c>
      <c r="M253">
        <v>45371</v>
      </c>
      <c r="N253" t="str">
        <f>TEXT(M253, "DDDD")</f>
        <v>miércoles</v>
      </c>
      <c r="O253" t="str" xml:space="preserve">
        <v xml:space="preserve">M074 METRO FACATATIVA_x000d_
_x000d_
</v>
      </c>
      <c r="P253" t="str">
        <v>FACATATIVA</v>
      </c>
      <c r="Q253" t="str">
        <f>IF(ISBLANK(P253),"0",(VLOOKUP(P253,REGION,2,FALSE)))</f>
        <v>BOGOTA</v>
      </c>
      <c r="R253" t="str">
        <v>ALEXANDER CASTILLO SOTELO</v>
      </c>
      <c r="S253">
        <f>IF(ISBLANK(R253),"0", VLOOKUP(R253,PERSONAL,2,FALSE))</f>
        <v>80216449</v>
      </c>
      <c r="T253" t="str">
        <v>ALIADO</v>
      </c>
      <c r="U253">
        <v>0.5729166666666666</v>
      </c>
      <c r="V253">
        <v>0.625</v>
      </c>
      <c r="W253">
        <f>V253-U253</f>
        <v>0.05208333333333337</v>
      </c>
      <c r="X253">
        <v>1</v>
      </c>
      <c r="Y253">
        <f>NETWORKDAYS(K253,M253)</f>
        <v>2</v>
      </c>
      <c r="Z253" t="str">
        <f>IF(Y253&lt;=2,"CUMPLE","NO CUMPLE")</f>
        <v>CUMPLE</v>
      </c>
      <c r="AC253" t="str">
        <f>TEXT(M253,"mmmm")</f>
        <v>marzo</v>
      </c>
      <c r="AD253" t="str">
        <f>TEXT(M253,"yyyy")</f>
        <v>yyyy</v>
      </c>
      <c r="AE253">
        <f>W253*60*24</f>
        <v>75.00000000000006</v>
      </c>
      <c r="AF253">
        <f>AE253/60</f>
        <v>1.2500000000000009</v>
      </c>
      <c r="AG253">
        <f>AE253/60</f>
        <v>1.2500000000000009</v>
      </c>
      <c r="AH253">
        <f>L253-K253</f>
        <v>0</v>
      </c>
      <c r="AI253">
        <f>AH253*24*60</f>
        <v>0</v>
      </c>
      <c r="AJ253">
        <f>75728*X253</f>
        <v>75728</v>
      </c>
    </row>
    <row r="254" xml:space="preserve">
      <c r="A254">
        <v>545248</v>
      </c>
      <c r="B254" t="str">
        <v>INCIDENTE</v>
      </c>
      <c r="C254" t="str">
        <v>CERRADO</v>
      </c>
      <c r="D254" t="str">
        <v>SEGURIDAD</v>
      </c>
      <c r="E254" t="str">
        <v>PDA</v>
      </c>
      <c r="F254" t="str">
        <v>PDA</v>
      </c>
      <c r="G254" t="str">
        <v>HONEYWELL</v>
      </c>
      <c r="H254" t="str">
        <v>LA PDA ASIGNADA A CONTROL PERDIDAS SE ENCUETRA BLOQUEDA YA QUE PIDE UNA CONTRASEÑA DEL DISPOSITIVO ANDROID</v>
      </c>
      <c r="I254" t="str">
        <v>LA PDA ASIGNADA A CONTROL PERDIDAS SE ENCUETRA BLOQUEDA YA QUE PIDE UNA CONTRASEÑA DEL DISPOSITIVO ANDROID</v>
      </c>
      <c r="J254" t="str">
        <v>Se reinicia la PDA a los parámetros de fabrica y se actualiza el firmware a la ultima versión. Se realiza la configuración de la PDA y se configuran las aplicaciones. Se deja operativo el equipo.</v>
      </c>
      <c r="K254">
        <v>45371</v>
      </c>
      <c r="L254">
        <v>45371</v>
      </c>
      <c r="M254">
        <v>45371</v>
      </c>
      <c r="N254" t="str">
        <f>TEXT(M254, "DDDD")</f>
        <v>miércoles</v>
      </c>
      <c r="O254" t="str" xml:space="preserve">
        <v xml:space="preserve">M074 METRO FACATATIVA_x000d_
_x000d_
</v>
      </c>
      <c r="P254" t="str">
        <v>FACATATIVA</v>
      </c>
      <c r="Q254" t="str">
        <f>IF(ISBLANK(P254),"0",(VLOOKUP(P254,REGION,2,FALSE)))</f>
        <v>BOGOTA</v>
      </c>
      <c r="R254" t="str">
        <v>ALEXANDER CASTILLO SOTELO</v>
      </c>
      <c r="S254">
        <f>IF(ISBLANK(R254),"0", VLOOKUP(R254,PERSONAL,2,FALSE))</f>
        <v>80216449</v>
      </c>
      <c r="T254" t="str">
        <v>ALIADO</v>
      </c>
      <c r="U254">
        <v>0.6319444444444444</v>
      </c>
      <c r="V254">
        <v>0.6875</v>
      </c>
      <c r="W254">
        <f>V254-U254</f>
        <v>0.05555555555555558</v>
      </c>
      <c r="X254">
        <v>1</v>
      </c>
      <c r="Y254">
        <f>NETWORKDAYS(K254,M254)</f>
        <v>1</v>
      </c>
      <c r="Z254" t="str">
        <f>IF(Y254&lt;=2,"CUMPLE","NO CUMPLE")</f>
        <v>CUMPLE</v>
      </c>
      <c r="AA254" t="str">
        <v>Acordado con cliente; ingresó el 20 de Marzo.</v>
      </c>
      <c r="AC254" t="str">
        <f>TEXT(M254,"mmmm")</f>
        <v>marzo</v>
      </c>
      <c r="AD254" t="str">
        <f>TEXT(M254,"yyyy")</f>
        <v>yyyy</v>
      </c>
      <c r="AE254">
        <f>W254*60*24</f>
        <v>80.00000000000003</v>
      </c>
      <c r="AF254">
        <f>AE254/60</f>
        <v>1.3333333333333337</v>
      </c>
      <c r="AG254">
        <f>AE254/60</f>
        <v>1.3333333333333337</v>
      </c>
      <c r="AH254">
        <f>L254-K254</f>
        <v>0</v>
      </c>
      <c r="AI254">
        <f>AH254*24*60</f>
        <v>0</v>
      </c>
      <c r="AJ254">
        <f>75728*X254</f>
        <v>75728</v>
      </c>
    </row>
    <row r="255" xml:space="preserve">
      <c r="A255">
        <v>529456</v>
      </c>
      <c r="B255" t="str">
        <v>INCIDENTE</v>
      </c>
      <c r="C255" t="str">
        <v>CERRADO</v>
      </c>
      <c r="D255" t="str">
        <v>CARNES</v>
      </c>
      <c r="E255" t="str">
        <v>BALANZA</v>
      </c>
      <c r="F255" t="str">
        <v>COLGANTE</v>
      </c>
      <c r="G255" t="str">
        <v>METTLER</v>
      </c>
      <c r="H255" t="str" xml:space="preserve">
        <v xml:space="preserve">Buenos Dias Su ayuda con la solicitud de un cabezal de impresora para la balanza de carnes BALANZA|COLGANTE METTLER TOLEDO BPLUS | Nº SERIE: C014270163_x000d_
Indica la ubicacion de tu balanza en la tienda_x000d_
_x000d_
Carnes</v>
      </c>
      <c r="I255" t="str" xml:space="preserve">
        <v xml:space="preserve">Buenos Dias Su ayuda con la solicitud de un cabezal de impresora para la balanza de carnes BALANZA|COLGANTE METTLER TOLEDO BPLUS | Nº SERIE: C014270163_x000d_
Indica la ubicacion de tu balanza en la tienda_x000d_
_x000d_
Carnes</v>
      </c>
      <c r="J255" t="str">
        <v>Se retira el cabezal dañado y se hace la instalación del cabezal nuevo. Se hacen las respectivas pruebas de impresión y también se hacen pruebas en el lineal de cajas para corroborar que los códigos de barras tienen lectura. Se deja operativa la balanza.</v>
      </c>
      <c r="K255">
        <v>45370</v>
      </c>
      <c r="L255">
        <v>45370</v>
      </c>
      <c r="M255">
        <v>45371</v>
      </c>
      <c r="N255" t="str">
        <f>TEXT(M255, "DDDD")</f>
        <v>miércoles</v>
      </c>
      <c r="O255" t="str" xml:space="preserve">
        <v xml:space="preserve">M074 METRO FACATATIVA_x000d_
_x000d_
</v>
      </c>
      <c r="P255" t="str">
        <v>FACATATIVA</v>
      </c>
      <c r="Q255" t="str">
        <f>IF(ISBLANK(P255),"0",(VLOOKUP(P255,REGION,2,FALSE)))</f>
        <v>BOGOTA</v>
      </c>
      <c r="R255" t="str">
        <v>ALEXANDER CASTILLO SOTELO</v>
      </c>
      <c r="S255">
        <f>IF(ISBLANK(R255),"0", VLOOKUP(R255,PERSONAL,2,FALSE))</f>
        <v>80216449</v>
      </c>
      <c r="T255" t="str">
        <v>ALIADO</v>
      </c>
      <c r="U255">
        <v>0.5416666666666666</v>
      </c>
      <c r="V255">
        <v>0.5694444444444444</v>
      </c>
      <c r="W255">
        <f>V255-U255</f>
        <v>0.02777777777777779</v>
      </c>
      <c r="X255">
        <v>1</v>
      </c>
      <c r="Y255">
        <f>NETWORKDAYS(K255,M255)</f>
        <v>2</v>
      </c>
      <c r="Z255" t="str">
        <f>IF(Y255&lt;=2,"CUMPLE","NO CUMPLE")</f>
        <v>CUMPLE</v>
      </c>
      <c r="AC255" t="str">
        <f>TEXT(M255,"mmmm")</f>
        <v>marzo</v>
      </c>
      <c r="AD255" t="str">
        <f>TEXT(M255,"yyyy")</f>
        <v>yyyy</v>
      </c>
      <c r="AE255">
        <f>W255*60*24</f>
        <v>40.000000000000014</v>
      </c>
      <c r="AF255">
        <f>AE255/60</f>
        <v>0.6666666666666669</v>
      </c>
      <c r="AG255">
        <f>AE255/60</f>
        <v>0.6666666666666669</v>
      </c>
      <c r="AH255">
        <f>L255-K255</f>
        <v>0</v>
      </c>
      <c r="AI255">
        <f>AH255*24*60</f>
        <v>0</v>
      </c>
      <c r="AJ255">
        <f>75728*X255</f>
        <v>75728</v>
      </c>
    </row>
    <row r="256" xml:space="preserve">
      <c r="A256">
        <v>545050</v>
      </c>
      <c r="B256" t="str">
        <v>SOLICITUD</v>
      </c>
      <c r="C256" t="str">
        <v>CERRADO</v>
      </c>
      <c r="D256" t="str">
        <v>SISTEMAS</v>
      </c>
      <c r="E256" t="str">
        <v>INVENTARIO</v>
      </c>
      <c r="F256" t="str">
        <v>INVENTARIO</v>
      </c>
      <c r="G256" t="str">
        <v>INVENTARIO</v>
      </c>
      <c r="H256" t="str" xml:space="preserve">
        <v xml:space="preserve">Buen día; agradezco de su ayuda retirando el equipo desktop de Recursos Humanos y enviar al centro de reparación; gracias._x000d_
AREA EN DONDE SE UBICA EL EQUIPO_x000d_
_x000d_
RRHH</v>
      </c>
      <c r="I256" t="str" xml:space="preserve">
        <v xml:space="preserve">Buen día; agradezco de su ayuda retirando el equipo desktop de Recursos Humanos y enviar al centro de reparación; gracias._x000d_
AREA EN DONDE SE UBICA EL EQUIPO_x000d_
_x000d_
RRHH</v>
      </c>
      <c r="J256" t="str">
        <v>Se realizó el inventario de los equipos que se van adevolver al centro de reparación; se hacen las actas; se valida con el area de seguridad; se sellan las cajas y se hacen firmar las actas. 3 Cajas. Se adjuntan las actas firmadas con los seriales de los equipos relacionados.</v>
      </c>
      <c r="K256">
        <v>45371</v>
      </c>
      <c r="L256">
        <v>45371</v>
      </c>
      <c r="M256">
        <v>45371</v>
      </c>
      <c r="N256" t="str">
        <f>TEXT(M256, "DDDD")</f>
        <v>miércoles</v>
      </c>
      <c r="O256" t="str" xml:space="preserve">
        <v xml:space="preserve">M074 METRO FACATATIVA_x000d_
_x000d_
</v>
      </c>
      <c r="P256" t="str">
        <v>FACATATIVA</v>
      </c>
      <c r="Q256" t="str">
        <f>IF(ISBLANK(P256),"0",(VLOOKUP(P256,REGION,2,FALSE)))</f>
        <v>BOGOTA</v>
      </c>
      <c r="R256" t="str">
        <v>ALEXANDER CASTILLO SOTELO</v>
      </c>
      <c r="S256">
        <f>IF(ISBLANK(R256),"0", VLOOKUP(R256,PERSONAL,2,FALSE))</f>
        <v>80216449</v>
      </c>
      <c r="T256" t="str">
        <v>ALIADO</v>
      </c>
      <c r="U256">
        <v>0.7083333333333334</v>
      </c>
      <c r="V256">
        <v>0.7708333333333334</v>
      </c>
      <c r="W256">
        <f>V256-U256</f>
        <v>0.0625</v>
      </c>
      <c r="X256">
        <v>1</v>
      </c>
      <c r="Y256">
        <f>NETWORKDAYS(K256,M256)</f>
        <v>1</v>
      </c>
      <c r="Z256" t="str">
        <f>IF(Y256&lt;=2,"CUMPLE","NO CUMPLE")</f>
        <v>CUMPLE</v>
      </c>
      <c r="AC256" t="str">
        <f>TEXT(M256,"mmmm")</f>
        <v>marzo</v>
      </c>
      <c r="AD256" t="str">
        <f>TEXT(M256,"yyyy")</f>
        <v>yyyy</v>
      </c>
      <c r="AE256">
        <f>W256*60*24</f>
        <v>90</v>
      </c>
      <c r="AF256">
        <f>AE256/60</f>
        <v>1.5</v>
      </c>
      <c r="AG256">
        <f>AE256/60</f>
        <v>1.5</v>
      </c>
      <c r="AH256">
        <f>L256-K256</f>
        <v>0</v>
      </c>
      <c r="AI256">
        <f>AH256*24*60</f>
        <v>0</v>
      </c>
      <c r="AJ256">
        <f>75728*X256</f>
        <v>75728</v>
      </c>
    </row>
    <row r="257" xml:space="preserve">
      <c r="A257" t="str">
        <v>526698-2</v>
      </c>
      <c r="B257" t="str">
        <v>INCIDENTE</v>
      </c>
      <c r="C257" t="str">
        <v>CERRADO</v>
      </c>
      <c r="D257" t="str">
        <v>LINEAL DE CAJAS</v>
      </c>
      <c r="E257" t="str">
        <v>POS</v>
      </c>
      <c r="F257" t="str">
        <v>POS</v>
      </c>
      <c r="G257" t="str">
        <v>WINCOR</v>
      </c>
      <c r="H257" t="str" xml:space="preserve">
        <v xml:space="preserve">Buen día solicito de su ayuda para autorizar el técnico remoto para apoyo instalación pos los días jueves 14 y viernes 15 ticket 2.5 Mil gracias_x000d_
Numero de caja_x000d_
_x000d_
muebles 8;9;10;11;12;22</v>
      </c>
      <c r="I257" t="str" xml:space="preserve">
        <v xml:space="preserve">Buen día solicito de su ayuda para autorizar el técnico remoto para apoyo instalación pos los días jueves 14 y viernes 15 ticket 2.5 Mil gracias_x000d_
Numero de caja_x000d_
_x000d_
muebles 8;9;10;11;12;22</v>
      </c>
      <c r="J257" t="str">
        <v>Se Continua el proceso de instalacion y adecuacion de las Cpu Pos; Se prosigue instalando las cajas 14;15;16; 18;11; Se instala una nueva caja la numero 4 instalando todo su sistema y dejandola para actualizacion de ultima facturacion; Se realiza ultima adecuacion de Cableado; Se deja todo operativo; Se corrigen errores de la pos 14 y la pos 15; Solucionando las fallas y dejando el lineal de cajas operativo; (Esta labor se realiza de 8 am a 5 pm)...ESTADO OK</v>
      </c>
      <c r="K257">
        <v>45371</v>
      </c>
      <c r="L257">
        <v>45371</v>
      </c>
      <c r="M257">
        <v>45371</v>
      </c>
      <c r="N257" t="str">
        <f>TEXT(M257, "DDDD")</f>
        <v>miércoles</v>
      </c>
      <c r="O257" t="str" xml:space="preserve">
        <v xml:space="preserve">J047 JUMBO GIRARDOT_x000d_
_x000d_
</v>
      </c>
      <c r="P257" t="str">
        <v>GIRARDOT</v>
      </c>
      <c r="Q257" t="str">
        <f>IF(ISBLANK(P257),"0",(VLOOKUP(P257,REGION,2,FALSE)))</f>
        <v>OCCIDENTE</v>
      </c>
      <c r="R257" t="str">
        <v>RAFAEL ARDILA PUENTES</v>
      </c>
      <c r="S257">
        <f>IF(ISBLANK(R257),"0", VLOOKUP(R257,PERSONAL,2,FALSE))</f>
        <v>1018419858</v>
      </c>
      <c r="T257" t="str">
        <v>ALIADO</v>
      </c>
      <c r="U257">
        <v>0.3333333333333333</v>
      </c>
      <c r="V257">
        <v>0.7083333333333334</v>
      </c>
      <c r="W257">
        <f>V257-U257</f>
        <v>0.37500000000000006</v>
      </c>
      <c r="X257" t="str">
        <v>2;5</v>
      </c>
      <c r="Y257">
        <f>NETWORKDAYS(K257,M257)</f>
        <v>1</v>
      </c>
      <c r="Z257" t="str">
        <f>IF(Y257&lt;=2,"CUMPLE","NO CUMPLE")</f>
        <v>CUMPLE</v>
      </c>
      <c r="AC257" t="str">
        <f>TEXT(M257,"mmmm")</f>
        <v>marzo</v>
      </c>
      <c r="AD257" t="str">
        <f>TEXT(M257,"yyyy")</f>
        <v>yyyy</v>
      </c>
      <c r="AE257">
        <f>W257*60*24</f>
        <v>540.0000000000001</v>
      </c>
      <c r="AF257">
        <f>AE257/60</f>
        <v>9.000000000000002</v>
      </c>
      <c r="AG257">
        <f>AE257/60</f>
        <v>9.000000000000002</v>
      </c>
      <c r="AH257">
        <f>L257-K257</f>
        <v>0</v>
      </c>
      <c r="AI257">
        <f>AH257*24*60</f>
        <v>0</v>
      </c>
      <c r="AJ257" t="e">
        <f>75728*X257</f>
        <v>#VALUE!</v>
      </c>
    </row>
    <row r="258" xml:space="preserve">
      <c r="A258">
        <v>526523</v>
      </c>
      <c r="B258" t="str">
        <v>SOLICITUD</v>
      </c>
      <c r="C258" t="str">
        <v>CERRADO</v>
      </c>
      <c r="D258" t="str">
        <v>E-LEARNING</v>
      </c>
      <c r="E258" t="str">
        <v>PC</v>
      </c>
      <c r="F258" t="str">
        <v>PC</v>
      </c>
      <c r="G258" t="str">
        <v>LENOVO</v>
      </c>
      <c r="H258" t="str" xml:space="preserve">
        <v xml:space="preserve">Buenas tardes. por favor me colaboran con la autorización de este ticket para solicita un disco duro para el computador de E-learning; el cual presenta novedad al momento de cargar el sistemas operativo. Gracias_x000d_
AREA EN DONDE SE UBICA EL EQUIPO_x000d_
_x000d_
E-learning</v>
      </c>
      <c r="I258" t="str" xml:space="preserve">
        <v xml:space="preserve">Buenas tardes. por favor me colaboran con la autorización de este ticket para solicita un disco duro para el computador de E-learning; el cual presenta novedad al momento de cargar el sistemas operativo. Gracias_x000d_
AREA EN DONDE SE UBICA EL EQUIPO_x000d_
_x000d_
E-learning</v>
      </c>
      <c r="J258" t="str">
        <v>Se realiza cambio de disco mecanico por un disco estado solicido; se realiza formateo e ingreso a dominio segun indicaciones soporte remoto Edwin Bolaños; se realizan pruebas y se entrega a usuario equipo funcional.</v>
      </c>
      <c r="K258">
        <v>45372</v>
      </c>
      <c r="L258">
        <v>45372</v>
      </c>
      <c r="M258">
        <v>45372</v>
      </c>
      <c r="N258" t="str">
        <f>TEXT(M258, "DDDD")</f>
        <v>jueves</v>
      </c>
      <c r="O258" t="str" xml:space="preserve">
        <v xml:space="preserve">M179 METRO PITALITO_x000d_
_x000d_
</v>
      </c>
      <c r="P258" t="str">
        <v>PITALITO</v>
      </c>
      <c r="Q258" t="str">
        <f>IF(ISBLANK(P258),"0",(VLOOKUP(P258,REGION,2,FALSE)))</f>
        <v>OCCIDENTE</v>
      </c>
      <c r="R258" t="str">
        <v>CARLOS HERNAN BARRETO LOPEZ</v>
      </c>
      <c r="S258">
        <f>IF(ISBLANK(R258),"0", VLOOKUP(R258,PERSONAL,2,FALSE))</f>
        <v>1010165612</v>
      </c>
      <c r="T258" t="str">
        <v>DIRECTO</v>
      </c>
      <c r="U258">
        <v>0.375</v>
      </c>
      <c r="V258">
        <v>0.5833333333333334</v>
      </c>
      <c r="W258">
        <f>V258-U258</f>
        <v>0.20833333333333337</v>
      </c>
      <c r="X258">
        <v>3</v>
      </c>
      <c r="Y258">
        <f>NETWORKDAYS(K258,M258)</f>
        <v>1</v>
      </c>
      <c r="Z258" t="str">
        <f>IF(Y258&lt;=2,"CUMPLE","NO CUMPLE")</f>
        <v>CUMPLE</v>
      </c>
      <c r="AC258" t="str">
        <f>TEXT(M258,"mmmm")</f>
        <v>marzo</v>
      </c>
      <c r="AD258" t="str">
        <f>TEXT(M258,"yyyy")</f>
        <v>yyyy</v>
      </c>
      <c r="AE258">
        <f>W258*60*24</f>
        <v>300.00000000000006</v>
      </c>
      <c r="AF258">
        <f>AE258/60</f>
        <v>5.000000000000001</v>
      </c>
      <c r="AG258">
        <f>AE258/60</f>
        <v>5.000000000000001</v>
      </c>
      <c r="AH258">
        <f>L258-K258</f>
        <v>0</v>
      </c>
      <c r="AI258">
        <f>AH258*24*60</f>
        <v>0</v>
      </c>
      <c r="AJ258">
        <f>75728*X258</f>
        <v>227184</v>
      </c>
    </row>
    <row r="259" xml:space="preserve">
      <c r="A259">
        <v>541888</v>
      </c>
      <c r="B259" t="str">
        <v>INCIDENTE</v>
      </c>
      <c r="C259" t="str">
        <v>CERRADO</v>
      </c>
      <c r="D259" t="str">
        <v>VENTAS</v>
      </c>
      <c r="E259" t="str">
        <v>PDA</v>
      </c>
      <c r="F259" t="str">
        <v>PDA</v>
      </c>
      <c r="G259" t="str">
        <v>HONEYWELL</v>
      </c>
      <c r="H259" t="str" xml:space="preserve">
        <v xml:space="preserve">Solicito de su colaboración para actualizar la aplicación Mi tienda en la PDT de No alimentar_x000d_
Sección de la tienda en donde se ubica la PDT o usuario_x000d_
_x000d_
No alimentar</v>
      </c>
      <c r="I259" t="str" xml:space="preserve">
        <v xml:space="preserve">Solicito de su colaboración para actualizar la aplicación Mi tienda en la PDT de No alimentar_x000d_
Sección de la tienda en donde se ubica la PDT o usuario_x000d_
_x000d_
No alimentar</v>
      </c>
      <c r="J259" t="str">
        <v>Se realiza visita a sitio ; se revisad PDA y se realiza limpieza de descargas en modo administrador; se actualiza apk y se realizan pruebas con usuario; se entrega funcional con pruebas realizadas.</v>
      </c>
      <c r="K259">
        <v>45372</v>
      </c>
      <c r="L259">
        <v>45372</v>
      </c>
      <c r="M259">
        <v>45372</v>
      </c>
      <c r="N259" t="str">
        <f>TEXT(M259, "DDDD")</f>
        <v>jueves</v>
      </c>
      <c r="O259" t="str" xml:space="preserve">
        <v xml:space="preserve">M179 METRO PITALITO_x000d_
_x000d_
</v>
      </c>
      <c r="P259" t="str">
        <v>PITALITO</v>
      </c>
      <c r="Q259" t="str">
        <f>IF(ISBLANK(P259),"0",(VLOOKUP(P259,REGION,2,FALSE)))</f>
        <v>OCCIDENTE</v>
      </c>
      <c r="R259" t="str">
        <v>CARLOS HERNAN BARRETO LOPEZ</v>
      </c>
      <c r="S259">
        <f>IF(ISBLANK(R259),"0", VLOOKUP(R259,PERSONAL,2,FALSE))</f>
        <v>1010165612</v>
      </c>
      <c r="T259" t="str">
        <v>DIRECTO</v>
      </c>
      <c r="U259">
        <v>0.3333333333333333</v>
      </c>
      <c r="V259">
        <v>0.375</v>
      </c>
      <c r="W259">
        <f>V259-U259</f>
        <v>0.041666666666666685</v>
      </c>
      <c r="X259">
        <v>1</v>
      </c>
      <c r="Y259">
        <f>NETWORKDAYS(K259,M259)</f>
        <v>1</v>
      </c>
      <c r="Z259" t="str">
        <f>IF(Y259&lt;=2,"CUMPLE","NO CUMPLE")</f>
        <v>CUMPLE</v>
      </c>
      <c r="AC259" t="str">
        <f>TEXT(M259,"mmmm")</f>
        <v>marzo</v>
      </c>
      <c r="AD259" t="str">
        <f>TEXT(M259,"yyyy")</f>
        <v>yyyy</v>
      </c>
      <c r="AE259">
        <f>W259*60*24</f>
        <v>60.00000000000002</v>
      </c>
      <c r="AF259">
        <f>AE259/60</f>
        <v>1.0000000000000004</v>
      </c>
      <c r="AG259">
        <f>AE259/60</f>
        <v>1.0000000000000004</v>
      </c>
      <c r="AH259">
        <f>L259-K259</f>
        <v>0</v>
      </c>
      <c r="AI259">
        <f>AH259*24*60</f>
        <v>0</v>
      </c>
      <c r="AJ259">
        <f>75728*X259</f>
        <v>75728</v>
      </c>
    </row>
    <row r="260" xml:space="preserve">
      <c r="A260">
        <v>541495</v>
      </c>
      <c r="B260" t="str">
        <v>SOLICITUD</v>
      </c>
      <c r="C260" t="str">
        <v>CERRADO</v>
      </c>
      <c r="D260" t="str">
        <v>VENTAS</v>
      </c>
      <c r="E260" t="str">
        <v>PC</v>
      </c>
      <c r="F260" t="str">
        <v>PC</v>
      </c>
      <c r="G260" t="str">
        <v>ASUS</v>
      </c>
      <c r="H260" t="str" xml:space="preserve">
        <v xml:space="preserve">Buen dia; me puede ayudar con la instalacion del equipo para el area de decoracion; dado que se requiere de manera urgente para las funciones y publicidad diaria en tienda. Agradezco la colaboracion; espero pronta respuesta._x000d_
Indicar la ubicación del computador en la tienda o sede_x000d_
_x000d_
decoracion</v>
      </c>
      <c r="I260" t="str" xml:space="preserve">
        <v xml:space="preserve">Buen dia; me puede ayudar con la instalacion del equipo para el area de decoracion; dado que se requiere de manera urgente para las funciones y publicidad diaria en tienda. Agradezco la colaboracion; espero pronta respuesta._x000d_
Indicar la ubicación del computador en la tienda o sede_x000d_
_x000d_
decoracion</v>
      </c>
      <c r="J260" t="str">
        <v>Se realiza visita a sitio ; en publicidad se retira equipo en prestamo y se instale cpu; se realiza formateo; ingreso a dominio e instalacion de programas utilizados para publicidad;  se entrega funcional y se entrga funcional a usuario.</v>
      </c>
      <c r="K260">
        <v>45372</v>
      </c>
      <c r="L260">
        <v>45372</v>
      </c>
      <c r="M260">
        <v>45372</v>
      </c>
      <c r="N260" t="str">
        <f>TEXT(M260, "DDDD")</f>
        <v>jueves</v>
      </c>
      <c r="O260" t="str" xml:space="preserve">
        <v xml:space="preserve">M179 METRO PITALITO_x000d_
_x000d_
</v>
      </c>
      <c r="P260" t="str">
        <v>PITALITO</v>
      </c>
      <c r="Q260" t="str">
        <f>IF(ISBLANK(P260),"0",(VLOOKUP(P260,REGION,2,FALSE)))</f>
        <v>OCCIDENTE</v>
      </c>
      <c r="R260" t="str">
        <v>CARLOS HERNAN BARRETO LOPEZ</v>
      </c>
      <c r="S260">
        <f>IF(ISBLANK(R260),"0", VLOOKUP(R260,PERSONAL,2,FALSE))</f>
        <v>1010165612</v>
      </c>
      <c r="T260" t="str">
        <v>DIRECTO</v>
      </c>
      <c r="U260">
        <v>0.6041666666666666</v>
      </c>
      <c r="V260">
        <v>0.7708333333333334</v>
      </c>
      <c r="W260">
        <f>V260-U260</f>
        <v>0.16666666666666674</v>
      </c>
      <c r="X260">
        <v>2</v>
      </c>
      <c r="Y260">
        <f>NETWORKDAYS(K260,M260)</f>
        <v>1</v>
      </c>
      <c r="Z260" t="str">
        <f>IF(Y260&lt;=2,"CUMPLE","NO CUMPLE")</f>
        <v>CUMPLE</v>
      </c>
      <c r="AC260" t="str">
        <f>TEXT(M260,"mmmm")</f>
        <v>marzo</v>
      </c>
      <c r="AD260" t="str">
        <f>TEXT(M260,"yyyy")</f>
        <v>yyyy</v>
      </c>
      <c r="AE260">
        <f>W260*60*24</f>
        <v>240.00000000000009</v>
      </c>
      <c r="AF260">
        <f>AE260/60</f>
        <v>4.000000000000002</v>
      </c>
      <c r="AG260">
        <f>AE260/60</f>
        <v>4.000000000000002</v>
      </c>
      <c r="AH260">
        <f>L260-K260</f>
        <v>0</v>
      </c>
      <c r="AI260">
        <f>AH260*24*60</f>
        <v>0</v>
      </c>
      <c r="AJ260">
        <f>75728*X260</f>
        <v>151456</v>
      </c>
    </row>
    <row r="261" xml:space="preserve">
      <c r="A261">
        <v>546471</v>
      </c>
      <c r="B261" t="str">
        <v>INCIDENTE</v>
      </c>
      <c r="C261" t="str">
        <v>CERRADO</v>
      </c>
      <c r="D261" t="str">
        <v>OFICINA COMERCIAL</v>
      </c>
      <c r="E261" t="str">
        <v>PDA</v>
      </c>
      <c r="F261" t="str">
        <v>PDA</v>
      </c>
      <c r="G261" t="str">
        <v>ZEBRA</v>
      </c>
      <c r="H261" t="str">
        <v>Buen día; por favor me colabora con la configuración de 2 PDA. Gracias</v>
      </c>
      <c r="I261" t="str">
        <v>Buen día; por favor me colabora con la configuración de 2 PDA. Gracias</v>
      </c>
      <c r="J261" t="str">
        <v>Se realiza configuracion e instalacion de las 2 Pda Zebras Mencionadas con Seriales 23052524700357-23051524700080; instalando y configurando correctamente su red; sus aplicativos; y demas parametros indicados en el manual; Se configuran correctamente; se pone a pruebas con el usuario Felipe Rojas; y el subgerente Oscar Patiño; Realizando ingreso al Telnet configurando el usuario; Key values; y realizando pruebas dentro del app; ademas se realizan pruebas con el app Mi Tienda; Se deja en pruebas y se les indica dejar una Pda para el Area comercial y la otra Pda para el Area de Ecommerce (Tiempo estimado del servicio 3 horas)...ESTADO OK</v>
      </c>
      <c r="K261">
        <v>45372</v>
      </c>
      <c r="L261">
        <v>45372</v>
      </c>
      <c r="M261">
        <v>45372</v>
      </c>
      <c r="N261" t="str">
        <f>TEXT(M261, "DDDD")</f>
        <v>jueves</v>
      </c>
      <c r="O261" t="str" xml:space="preserve">
        <v xml:space="preserve">J047 JUMBO GIRARDOT_x000d_
_x000d_
</v>
      </c>
      <c r="P261" t="str">
        <v>GIRARDOT</v>
      </c>
      <c r="Q261" t="str">
        <f>IF(ISBLANK(P261),"0",(VLOOKUP(P261,REGION,2,FALSE)))</f>
        <v>OCCIDENTE</v>
      </c>
      <c r="R261" t="str">
        <v>RAFAEL ARDILA PUENTES</v>
      </c>
      <c r="S261">
        <f>IF(ISBLANK(R261),"0", VLOOKUP(R261,PERSONAL,2,FALSE))</f>
        <v>1018419858</v>
      </c>
      <c r="T261" t="str">
        <v>ALIADO</v>
      </c>
      <c r="U261">
        <v>0.5</v>
      </c>
      <c r="V261">
        <v>0.625</v>
      </c>
      <c r="W261">
        <f>V261-U261</f>
        <v>0.125</v>
      </c>
      <c r="X261">
        <v>1</v>
      </c>
      <c r="Y261">
        <f>NETWORKDAYS(K261,M261)</f>
        <v>1</v>
      </c>
      <c r="Z261" t="str">
        <f>IF(Y261&lt;=2,"CUMPLE","NO CUMPLE")</f>
        <v>CUMPLE</v>
      </c>
      <c r="AC261" t="str">
        <f>TEXT(M261,"mmmm")</f>
        <v>marzo</v>
      </c>
      <c r="AD261" t="str">
        <f>TEXT(M261,"yyyy")</f>
        <v>yyyy</v>
      </c>
      <c r="AE261">
        <f>W261*60*24</f>
        <v>180</v>
      </c>
      <c r="AF261">
        <f>AE261/60</f>
        <v>3</v>
      </c>
      <c r="AG261">
        <f>AE261/60</f>
        <v>3</v>
      </c>
      <c r="AH261">
        <f>L261-K261</f>
        <v>0</v>
      </c>
      <c r="AI261">
        <f>AH261*24*60</f>
        <v>0</v>
      </c>
      <c r="AJ261">
        <f>75728*X261</f>
        <v>75728</v>
      </c>
    </row>
    <row r="262" xml:space="preserve">
      <c r="A262">
        <v>529348</v>
      </c>
      <c r="B262" t="str">
        <v>INCIDENTE</v>
      </c>
      <c r="C262" t="str">
        <v>CERRADO</v>
      </c>
      <c r="D262" t="str">
        <v>TODA LA TIENDA</v>
      </c>
      <c r="E262" t="str">
        <v>RELOJ</v>
      </c>
      <c r="F262" t="str">
        <v>BIOMETRICO</v>
      </c>
      <c r="G262" t="str">
        <v>SUPREMA</v>
      </c>
      <c r="H262" t="str">
        <v>Buenas tardes; por favor me puede colaborar para revisar el reloj; al momento de registrar la huella; el marcaje se demora mucho en caer.Gracias</v>
      </c>
      <c r="I262" t="str">
        <v>Buenas tardes; por favor me puede colaborar para revisar el reloj; al momento de registrar la huella; el marcaje se demora mucho en caer.Gracias</v>
      </c>
      <c r="J262" t="str">
        <v>Se realiza revision del Reloj de Marcaje de Cajas y se evidencia lentitud a la hora de tomar las huellas dactilares; Se prosigue a realizar reinicio del Reloj y verificacion del punto fisico y del puerto del switch; Se verifican sus parametros y se compara que todo este configurado correctamente como el otro Reloj del area de Contralor; Se guarda configuracion se reinicia y se deja en pruebas durante el resto de dia; se soluciona sin novedad...ESTADO OK</v>
      </c>
      <c r="K262">
        <v>45372</v>
      </c>
      <c r="L262">
        <v>45372</v>
      </c>
      <c r="M262">
        <v>45372</v>
      </c>
      <c r="N262" t="str">
        <f>TEXT(M262, "DDDD")</f>
        <v>jueves</v>
      </c>
      <c r="O262" t="str" xml:space="preserve">
        <v xml:space="preserve">J047 JUMBO GIRARDOT_x000d_
_x000d_
</v>
      </c>
      <c r="P262" t="str">
        <v>GIRARDOT</v>
      </c>
      <c r="Q262" t="str">
        <f>IF(ISBLANK(P262),"0",(VLOOKUP(P262,REGION,2,FALSE)))</f>
        <v>OCCIDENTE</v>
      </c>
      <c r="R262" t="str">
        <v>RAFAEL ARDILA PUENTES</v>
      </c>
      <c r="S262">
        <f>IF(ISBLANK(R262),"0", VLOOKUP(R262,PERSONAL,2,FALSE))</f>
        <v>1018419858</v>
      </c>
      <c r="T262" t="str">
        <v>ALIADO</v>
      </c>
      <c r="U262">
        <v>0.3541666666666667</v>
      </c>
      <c r="V262">
        <v>0.4166666666666667</v>
      </c>
      <c r="W262">
        <f>V262-U262</f>
        <v>0.0625</v>
      </c>
      <c r="X262">
        <v>1</v>
      </c>
      <c r="Y262">
        <f>NETWORKDAYS(K262,M262)</f>
        <v>1</v>
      </c>
      <c r="Z262" t="str">
        <f>IF(Y262&lt;=2,"CUMPLE","NO CUMPLE")</f>
        <v>CUMPLE</v>
      </c>
      <c r="AC262" t="str">
        <f>TEXT(M262,"mmmm")</f>
        <v>marzo</v>
      </c>
      <c r="AD262" t="str">
        <f>TEXT(M262,"yyyy")</f>
        <v>yyyy</v>
      </c>
      <c r="AE262">
        <f>W262*60*24</f>
        <v>90</v>
      </c>
      <c r="AF262">
        <f>AE262/60</f>
        <v>1.5</v>
      </c>
      <c r="AG262">
        <f>AE262/60</f>
        <v>1.5</v>
      </c>
      <c r="AH262">
        <f>L262-K262</f>
        <v>0</v>
      </c>
      <c r="AI262">
        <f>AH262*24*60</f>
        <v>0</v>
      </c>
      <c r="AJ262">
        <f>75728*X262</f>
        <v>75728</v>
      </c>
    </row>
    <row r="263" xml:space="preserve">
      <c r="A263">
        <v>526933</v>
      </c>
      <c r="B263" t="str">
        <v>INCIDENTE</v>
      </c>
      <c r="C263" t="str">
        <v>CERRADO</v>
      </c>
      <c r="D263" t="str">
        <v>PLS</v>
      </c>
      <c r="E263" t="str">
        <v>PDA</v>
      </c>
      <c r="F263" t="str">
        <v>PDA</v>
      </c>
      <c r="G263" t="str">
        <v>HONEYWELL</v>
      </c>
      <c r="H263" t="str" xml:space="preserve">
        <v xml:space="preserve">Solicito de su ayuda para que se le instale la aplicación Mi tienda a la PDA con serial 21145B5135 y que quede funcional para realizar todas la gestión activa en esta aplicación_x000d_
Sección de la tienda en donde se ubica la PDT o usuario_x000d_
_x000d_
PFT Seccion de PLS jumbo Girardot</v>
      </c>
      <c r="I263" t="str" xml:space="preserve">
        <v xml:space="preserve">Solicito de su ayuda para que se le instale la aplicación Mi tienda a la PDA con serial 21145B5135 y que quede funcional para realizar todas la gestión activa en esta aplicación_x000d_
Sección de la tienda en donde se ubica la PDT o usuario_x000d_
_x000d_
PFT Seccion de PLS jumbo Girardot</v>
      </c>
      <c r="J263" t="str">
        <v>Se realiza Instalacion del Aplicativo Mi Tienda ingresando por Administrador de la pda y escaneando los codigos QR respectivos para ejecutar el.APK de la App; Se instala correctamente pero el aplicativo pide una actualizacion y esta no deja actualizarla; Se instala nuevamente el firmware .32 y se formatea la pda pero esta sigue con la novedad de no dejar instalar el App mi tienda; Del resto de apps funcionan correctamente;;;Se deja instalado y registrado el usuario en las nuevas Pda marca zebra Tj15 dejandole operativo el aplicativo mi Tienda al usuario afectado de PLS...ESTADO OK</v>
      </c>
      <c r="K263">
        <v>45372</v>
      </c>
      <c r="L263">
        <v>45372</v>
      </c>
      <c r="M263">
        <v>45372</v>
      </c>
      <c r="N263" t="str">
        <f>TEXT(M263, "DDDD")</f>
        <v>jueves</v>
      </c>
      <c r="O263" t="str" xml:space="preserve">
        <v xml:space="preserve">J047 JUMBO GIRARDOT_x000d_
_x000d_
</v>
      </c>
      <c r="P263" t="str">
        <v>GIRARDOT</v>
      </c>
      <c r="Q263" t="str">
        <f>IF(ISBLANK(P263),"0",(VLOOKUP(P263,REGION,2,FALSE)))</f>
        <v>OCCIDENTE</v>
      </c>
      <c r="R263" t="str">
        <v>RAFAEL ARDILA PUENTES</v>
      </c>
      <c r="S263">
        <f>IF(ISBLANK(R263),"0", VLOOKUP(R263,PERSONAL,2,FALSE))</f>
        <v>1018419858</v>
      </c>
      <c r="T263" t="str">
        <v>ALIADO</v>
      </c>
      <c r="U263">
        <v>0.4166666666666667</v>
      </c>
      <c r="V263">
        <v>0.5</v>
      </c>
      <c r="W263">
        <f>V263-U263</f>
        <v>0.08333333333333331</v>
      </c>
      <c r="X263">
        <v>1</v>
      </c>
      <c r="Y263">
        <f>NETWORKDAYS(K263,M263)</f>
        <v>1</v>
      </c>
      <c r="Z263" t="str">
        <f>IF(Y263&lt;=2,"CUMPLE","NO CUMPLE")</f>
        <v>CUMPLE</v>
      </c>
      <c r="AC263" t="str">
        <f>TEXT(M263,"mmmm")</f>
        <v>marzo</v>
      </c>
      <c r="AD263" t="str">
        <f>TEXT(M263,"yyyy")</f>
        <v>yyyy</v>
      </c>
      <c r="AE263">
        <f>W263*60*24</f>
        <v>119.99999999999997</v>
      </c>
      <c r="AF263">
        <f>AE263/60</f>
        <v>1.9999999999999996</v>
      </c>
      <c r="AG263">
        <f>AE263/60</f>
        <v>1.9999999999999996</v>
      </c>
      <c r="AH263">
        <f>L263-K263</f>
        <v>0</v>
      </c>
      <c r="AI263">
        <f>AH263*24*60</f>
        <v>0</v>
      </c>
      <c r="AJ263">
        <f>75728*X263</f>
        <v>75728</v>
      </c>
    </row>
    <row r="264" xml:space="preserve">
      <c r="A264">
        <v>546556</v>
      </c>
      <c r="B264" t="str">
        <v>INCIDENTE</v>
      </c>
      <c r="C264" t="str">
        <v>CERRADO</v>
      </c>
      <c r="D264" t="str">
        <v>SISTEMAS</v>
      </c>
      <c r="E264" t="str">
        <v>IMPRESORA</v>
      </c>
      <c r="F264" t="str">
        <v>IMPRESORA</v>
      </c>
      <c r="G264" t="str">
        <v>ZEBRA</v>
      </c>
      <c r="H264" t="str">
        <v>buenos días el día de hoy al imprimir el cambio de precios en la impresora de jumbo pack no lee el rollo que corresponde aparece que falta cinta; pero ya se ha cambiado varias veces y continua el problema por favor para que me colaboren lo mas pronto posible y mil gracias.</v>
      </c>
      <c r="I264" t="str">
        <v>buenos días el día de hoy al imprimir el cambio de precios en la impresora de jumbo pack no lee el rollo que corresponde aparece que falta cinta; pero ya se ha cambiado varias veces y continua el problema por favor para que me colaboren lo mas pronto posible y mil gracias.</v>
      </c>
      <c r="J264" t="str">
        <v xml:space="preserve">Luego de evidenciar el problema con la ayuda del usuario; con el apoyo de Stharlyn Zuleta se verifica la correcta instalación del rollo de papel; la correcta ubicación del sensor óptico y de todas las pestañas para la impresión. Se hacen pruebas luego instalar todo correctamente y se logra imprimir sin mensaje alguno. Se brindan instrucciones a los usuarios acerca de cómo se debe disponer todo para las impresiones. Este servicio se realizó en simultánea con el CAU499317 y se debió esperar algunos momentos a la disponibilidad del usuario. </v>
      </c>
      <c r="K264">
        <v>45372</v>
      </c>
      <c r="L264">
        <v>45372</v>
      </c>
      <c r="M264">
        <v>45373</v>
      </c>
      <c r="N264" t="str">
        <f>TEXT(M264, "DDDD")</f>
        <v>viernes</v>
      </c>
      <c r="O264" t="str" xml:space="preserve">
        <v xml:space="preserve">J027 JUMBO RIONEGRO_x000d_
_x000d_
</v>
      </c>
      <c r="P264" t="str">
        <v>RIONEGRO</v>
      </c>
      <c r="Q264" t="str">
        <f>IF(ISBLANK(P264),"0",(VLOOKUP(P264,REGION,2,FALSE)))</f>
        <v>CENTRO</v>
      </c>
      <c r="R264" t="str">
        <v xml:space="preserve">FABIAN VARGAS LASTRA </v>
      </c>
      <c r="S264" t="e">
        <f>IF(ISBLANK(R264),"0", VLOOKUP(R264,PERSONAL,2,FALSE))</f>
        <v>#N/A</v>
      </c>
      <c r="T264" t="str">
        <v>ALIADO</v>
      </c>
      <c r="U264">
        <v>0.6666666666666666</v>
      </c>
      <c r="V264">
        <v>0.71875</v>
      </c>
      <c r="W264">
        <f>V264-U264</f>
        <v>0.05208333333333337</v>
      </c>
      <c r="X264">
        <v>1</v>
      </c>
      <c r="Y264">
        <f>NETWORKDAYS(K264,M264)</f>
        <v>2</v>
      </c>
      <c r="Z264" t="str">
        <f>IF(Y264&lt;=2,"CUMPLE","NO CUMPLE")</f>
        <v>CUMPLE</v>
      </c>
      <c r="AC264" t="str">
        <f>TEXT(M264,"mmmm")</f>
        <v>marzo</v>
      </c>
      <c r="AD264" t="str">
        <f>TEXT(M264,"yyyy")</f>
        <v>yyyy</v>
      </c>
      <c r="AE264">
        <f>W264*60*24</f>
        <v>75.00000000000006</v>
      </c>
      <c r="AF264">
        <f>AE264/60</f>
        <v>1.2500000000000009</v>
      </c>
      <c r="AG264">
        <f>AE264/60</f>
        <v>1.2500000000000009</v>
      </c>
      <c r="AH264">
        <f>L264-K264</f>
        <v>0</v>
      </c>
      <c r="AI264">
        <f>AH264*24*60</f>
        <v>0</v>
      </c>
      <c r="AJ264">
        <f>75728*X264</f>
        <v>75728</v>
      </c>
    </row>
    <row r="265" xml:space="preserve">
      <c r="A265">
        <v>546742</v>
      </c>
      <c r="B265" t="str">
        <v>SOLICITUD</v>
      </c>
      <c r="C265" t="str">
        <v>CERRADO</v>
      </c>
      <c r="D265" t="str">
        <v>PGC</v>
      </c>
      <c r="E265" t="str">
        <v>PDA</v>
      </c>
      <c r="F265" t="str">
        <v>PDA</v>
      </c>
      <c r="G265" t="str">
        <v>ZEBRA</v>
      </c>
      <c r="H265" t="str" xml:space="preserve">
        <v xml:space="preserve">Se activo voz asistente en PDA; solicito su desactivación._x000d_
AREA EN DONDE SE UBICA EL EQUIPO_x000d_
_x000d_
PGC</v>
      </c>
      <c r="I265" t="str" xml:space="preserve">
        <v xml:space="preserve">Se activo voz asistente en PDA; solicito su desactivación._x000d_
AREA EN DONDE SE UBICA EL EQUIPO_x000d_
_x000d_
PGC</v>
      </c>
      <c r="J265" t="str">
        <v xml:space="preserve">Se realiza desactivación de voz asistente en PDA </v>
      </c>
      <c r="K265">
        <v>45372</v>
      </c>
      <c r="L265">
        <v>45372</v>
      </c>
      <c r="M265">
        <v>45373</v>
      </c>
      <c r="N265" t="str">
        <f>TEXT(M265, "DDDD")</f>
        <v>viernes</v>
      </c>
      <c r="O265" t="str" xml:space="preserve">
        <v xml:space="preserve">M183 METRO SAN GIL_x000d_
_x000d_
</v>
      </c>
      <c r="P265" t="str">
        <v>SAN GIL</v>
      </c>
      <c r="Q265" t="str">
        <f>IF(ISBLANK(P265),"0",(VLOOKUP(P265,REGION,2,FALSE)))</f>
        <v>ORIENTE</v>
      </c>
      <c r="R265" t="str">
        <v>DAIRON CAMILO HERNANDEZ ARIAS</v>
      </c>
      <c r="S265" t="e">
        <f>IF(ISBLANK(R265),"0", VLOOKUP(R265,PERSONAL,2,FALSE))</f>
        <v>#N/A</v>
      </c>
      <c r="T265" t="str">
        <v>ALIADO</v>
      </c>
      <c r="U265">
        <v>0.43333333333333335</v>
      </c>
      <c r="V265">
        <v>0.4583333333333333</v>
      </c>
      <c r="W265">
        <f>V265-U265</f>
        <v>0.024999999999999967</v>
      </c>
      <c r="X265">
        <v>1</v>
      </c>
      <c r="Y265">
        <f>NETWORKDAYS(K265,M265)</f>
        <v>2</v>
      </c>
      <c r="Z265" t="str">
        <f>IF(Y265&lt;=2,"CUMPLE","NO CUMPLE")</f>
        <v>CUMPLE</v>
      </c>
      <c r="AC265" t="str">
        <f>TEXT(M265,"mmmm")</f>
        <v>marzo</v>
      </c>
      <c r="AD265" t="str">
        <f>TEXT(M265,"yyyy")</f>
        <v>yyyy</v>
      </c>
      <c r="AE265">
        <f>W265*60*24</f>
        <v>35.99999999999995</v>
      </c>
      <c r="AF265">
        <f>AE265/60</f>
        <v>0.5999999999999992</v>
      </c>
      <c r="AG265">
        <f>AE265/60</f>
        <v>0.5999999999999992</v>
      </c>
      <c r="AH265">
        <f>L265-K265</f>
        <v>0</v>
      </c>
      <c r="AI265">
        <f>AH265*24*60</f>
        <v>0</v>
      </c>
      <c r="AJ265">
        <f>75728*X265</f>
        <v>75728</v>
      </c>
    </row>
    <row r="266" xml:space="preserve">
      <c r="A266">
        <v>499317</v>
      </c>
      <c r="B266" t="str">
        <v>INCIDENTE</v>
      </c>
      <c r="C266" t="str">
        <v>CERRADO</v>
      </c>
      <c r="D266" t="str">
        <v>TODA LA TIENDA</v>
      </c>
      <c r="E266" t="str">
        <v>IMPRESORA</v>
      </c>
      <c r="F266" t="str">
        <v>PORTATIL</v>
      </c>
      <c r="G266" t="str">
        <v>ZEBRA</v>
      </c>
      <c r="H266" t="str">
        <v>buenos días desde hace algunos días la impresora portable de la sección de bazar esta presentando fallas para cargar y para imprimir por favor para que me colaboran y mil gracias.</v>
      </c>
      <c r="I266" t="str">
        <v>buenos días desde hace algunos días la impresora portable de la sección de bazar esta presentando fallas para cargar y para imprimir por favor para que me colaboran y mil gracias.</v>
      </c>
      <c r="J266" t="str">
        <v>Se reclama e instala la nueva batería en la impresora; se carga un momento; se hacen pruebas e imprime correctamente y a buena velocidad según la apreciación del usuario. Este servicio se realizó en simultánea con el CAU546556 y se debió esperar algunos momentos a la disponibilidad del usuario.</v>
      </c>
      <c r="K266">
        <v>45371</v>
      </c>
      <c r="L266">
        <v>45371</v>
      </c>
      <c r="M266">
        <v>45373</v>
      </c>
      <c r="N266" t="str">
        <f>TEXT(M266, "DDDD")</f>
        <v>viernes</v>
      </c>
      <c r="O266" t="str" xml:space="preserve">
        <v xml:space="preserve">J027 JUMBO RIONEGRO_x000d_
_x000d_
</v>
      </c>
      <c r="P266" t="str">
        <v>RIONEGRO</v>
      </c>
      <c r="Q266" t="str">
        <f>IF(ISBLANK(P266),"0",(VLOOKUP(P266,REGION,2,FALSE)))</f>
        <v>CENTRO</v>
      </c>
      <c r="R266" t="str">
        <v xml:space="preserve">FABIAN VARGAS LASTRA </v>
      </c>
      <c r="S266" t="e">
        <f>IF(ISBLANK(R266),"0", VLOOKUP(R266,PERSONAL,2,FALSE))</f>
        <v>#N/A</v>
      </c>
      <c r="T266" t="str">
        <v>ALIADO</v>
      </c>
      <c r="U266">
        <v>0.59375</v>
      </c>
      <c r="V266">
        <v>0.6666666666666666</v>
      </c>
      <c r="W266">
        <f>V266-U266</f>
        <v>0.07291666666666663</v>
      </c>
      <c r="X266">
        <v>1</v>
      </c>
      <c r="Y266">
        <f>NETWORKDAYS(K266,M266)</f>
        <v>3</v>
      </c>
      <c r="Z266" t="str">
        <f>IF(Y266&lt;=2,"CUMPLE","NO CUMPLE")</f>
        <v>NO CUMPLE</v>
      </c>
      <c r="AA266" t="str">
        <v xml:space="preserve">Sin disponibilidad de técnico en la zona. </v>
      </c>
      <c r="AC266" t="str">
        <f>TEXT(M266,"mmmm")</f>
        <v>marzo</v>
      </c>
      <c r="AD266" t="str">
        <f>TEXT(M266,"yyyy")</f>
        <v>yyyy</v>
      </c>
      <c r="AE266">
        <f>W266*60*24</f>
        <v>104.99999999999996</v>
      </c>
      <c r="AF266">
        <f>AE266/60</f>
        <v>1.7499999999999993</v>
      </c>
      <c r="AG266">
        <f>AE266/60</f>
        <v>1.7499999999999993</v>
      </c>
      <c r="AH266">
        <f>L266-K266</f>
        <v>0</v>
      </c>
      <c r="AI266">
        <f>AH266*24*60</f>
        <v>0</v>
      </c>
      <c r="AJ266">
        <f>75728*X266</f>
        <v>75728</v>
      </c>
    </row>
    <row r="267" xml:space="preserve">
      <c r="A267">
        <v>537145</v>
      </c>
      <c r="B267" t="str">
        <v>SOLICITUD</v>
      </c>
      <c r="C267" t="str">
        <v>CERRADO</v>
      </c>
      <c r="D267" t="str">
        <v>PLATOS PREPARADOS</v>
      </c>
      <c r="E267" t="str">
        <v>POS</v>
      </c>
      <c r="F267" t="str">
        <v>POS</v>
      </c>
      <c r="G267" t="str">
        <v>UNISYS</v>
      </c>
      <c r="H267" t="str" xml:space="preserve">
        <v xml:space="preserve">Buenos días; Me colaboran por favor revisando la pos 21; ya que está presentando fallas y no enciende. Muchas gracias._x000d_
numero de caja pos_x000d_
_x000d_
21</v>
      </c>
      <c r="I267" t="str" xml:space="preserve">
        <v xml:space="preserve">Buenos días; Me colaboran por favor revisando la pos 21; ya que está presentando fallas y no enciende. Muchas gracias._x000d_
numero de caja pos_x000d_
_x000d_
21</v>
      </c>
      <c r="J267" t="str">
        <v>Se reubican las pos en sus lugares originales; se deja operativa la pos 9 en la caja 9; se siguen las instrucciones de Stharlyn Zuleta para el formateo de la pos 21; se finaliza el formateo; se hacen pruebas pero no funciona correctamente; me informan que debe restablecerse el servicio de caja en preparadados y por ese motivo se vuelven a intercambiar las pos de lugar; se deja operativa la pos 9 en la caja de preparados y la pos 21 se instala de nuevo en la caja9. Con el apoyo de David Higuita se verifica conectividad de la pos; conectando el cable de red de la pos directamente al suiche dentro del gabinete de la caja 9 en el puerto 7. Queda pendiente la carga de inventario y otros procesos que se hacen remotamente.</v>
      </c>
      <c r="K267">
        <v>45373</v>
      </c>
      <c r="L267">
        <v>45373</v>
      </c>
      <c r="M267">
        <v>45373</v>
      </c>
      <c r="N267" t="str">
        <f>TEXT(M267, "DDDD")</f>
        <v>viernes</v>
      </c>
      <c r="O267" t="str" xml:space="preserve">
        <v xml:space="preserve">J027 JUMBO RIONEGRO_x000d_
_x000d_
</v>
      </c>
      <c r="P267" t="str">
        <v>RIONEGRO</v>
      </c>
      <c r="Q267" t="str">
        <f>IF(ISBLANK(P267),"0",(VLOOKUP(P267,REGION,2,FALSE)))</f>
        <v>CENTRO</v>
      </c>
      <c r="R267" t="str">
        <v xml:space="preserve">FABIAN VARGAS LASTRA </v>
      </c>
      <c r="S267" t="e">
        <f>IF(ISBLANK(R267),"0", VLOOKUP(R267,PERSONAL,2,FALSE))</f>
        <v>#N/A</v>
      </c>
      <c r="T267" t="str">
        <v>ALIADO</v>
      </c>
      <c r="U267">
        <v>0.3541666666666667</v>
      </c>
      <c r="V267">
        <v>0.5625</v>
      </c>
      <c r="W267">
        <f>V267-U267</f>
        <v>0.20833333333333331</v>
      </c>
      <c r="X267">
        <v>3</v>
      </c>
      <c r="Y267">
        <f>NETWORKDAYS(K267,M267)</f>
        <v>1</v>
      </c>
      <c r="Z267" t="str">
        <f>IF(Y267&lt;=2,"CUMPLE","NO CUMPLE")</f>
        <v>CUMPLE</v>
      </c>
      <c r="AC267" t="str">
        <f>TEXT(M267,"mmmm")</f>
        <v>marzo</v>
      </c>
      <c r="AD267" t="str">
        <f>TEXT(M267,"yyyy")</f>
        <v>yyyy</v>
      </c>
      <c r="AE267">
        <f>W267*60*24</f>
        <v>299.99999999999994</v>
      </c>
      <c r="AF267">
        <f>AE267/60</f>
        <v>4.999999999999999</v>
      </c>
      <c r="AG267">
        <f>AE267/60</f>
        <v>4.999999999999999</v>
      </c>
      <c r="AH267">
        <f>L267-K267</f>
        <v>0</v>
      </c>
      <c r="AI267">
        <f>AH267*24*60</f>
        <v>0</v>
      </c>
      <c r="AJ267">
        <f>75728*X267</f>
        <v>227184</v>
      </c>
    </row>
    <row r="268" xml:space="preserve">
      <c r="A268">
        <v>548614</v>
      </c>
      <c r="B268" t="str">
        <v>SOLICITUD</v>
      </c>
      <c r="C268" t="str">
        <v>CERRADO</v>
      </c>
      <c r="D268" t="str">
        <v>LINEAL DE CAJAS</v>
      </c>
      <c r="E268" t="str">
        <v>POS</v>
      </c>
      <c r="F268" t="str">
        <v>CPU</v>
      </c>
      <c r="G268" t="str">
        <v>WINCOR</v>
      </c>
      <c r="H268" t="str" xml:space="preserve">
        <v xml:space="preserve">Buen día Por favor me colabora para desplazar pos 10 hacia al mueble de la pos 4_x000d_
numero de caja pos_x000d_
_x000d_
10</v>
      </c>
      <c r="I268" t="str" xml:space="preserve">
        <v xml:space="preserve">Buen día Por favor me colabora para desplazar pos 10 hacia al mueble de la pos 4_x000d_
numero de caja pos_x000d_
_x000d_
10</v>
      </c>
      <c r="J268" t="str">
        <v>Se realiza cambio y traslado de la Cpu Pos 10 al punto de la Cpu Pos 4; Se conectan sus perifericos; se ordena cableado y se pone a pruebas con la Jefe de Cajas; Se deja Pos 10 Operativa; Pos 4 a espera de Actualizacion de ultima Facturacion...ESTADO OK</v>
      </c>
      <c r="K268">
        <v>45373</v>
      </c>
      <c r="L268">
        <v>45373</v>
      </c>
      <c r="M268">
        <v>45373</v>
      </c>
      <c r="N268" t="str">
        <f>TEXT(M268, "DDDD")</f>
        <v>viernes</v>
      </c>
      <c r="O268" t="str" xml:space="preserve">
        <v xml:space="preserve">J047 JUMBO GIRARDOT_x000d_
_x000d_
</v>
      </c>
      <c r="P268" t="str">
        <v>GIRARDOT</v>
      </c>
      <c r="Q268" t="str">
        <f>IF(ISBLANK(P268),"0",(VLOOKUP(P268,REGION,2,FALSE)))</f>
        <v>OCCIDENTE</v>
      </c>
      <c r="R268" t="str">
        <v>RAFAEL ARDILA PUENTES</v>
      </c>
      <c r="S268">
        <f>IF(ISBLANK(R268),"0", VLOOKUP(R268,PERSONAL,2,FALSE))</f>
        <v>1018419858</v>
      </c>
      <c r="T268" t="str">
        <v>ALIADO</v>
      </c>
      <c r="U268">
        <v>0.4166666666666667</v>
      </c>
      <c r="V268">
        <v>0.5</v>
      </c>
      <c r="W268">
        <f>V268-U268</f>
        <v>0.08333333333333331</v>
      </c>
      <c r="X268">
        <v>1</v>
      </c>
      <c r="Y268">
        <f>NETWORKDAYS(K268,M268)</f>
        <v>1</v>
      </c>
      <c r="Z268" t="str">
        <f>IF(Y268&lt;=2,"CUMPLE","NO CUMPLE")</f>
        <v>CUMPLE</v>
      </c>
      <c r="AC268" t="str">
        <f>TEXT(M268,"mmmm")</f>
        <v>marzo</v>
      </c>
      <c r="AD268" t="str">
        <f>TEXT(M268,"yyyy")</f>
        <v>yyyy</v>
      </c>
      <c r="AE268">
        <f>W268*60*24</f>
        <v>119.99999999999997</v>
      </c>
      <c r="AF268">
        <f>AE268/60</f>
        <v>1.9999999999999996</v>
      </c>
      <c r="AG268">
        <f>AE268/60</f>
        <v>1.9999999999999996</v>
      </c>
      <c r="AH268">
        <f>L268-K268</f>
        <v>0</v>
      </c>
      <c r="AI268">
        <f>AH268*24*60</f>
        <v>0</v>
      </c>
      <c r="AJ268">
        <f>75728*X268</f>
        <v>75728</v>
      </c>
    </row>
    <row r="269" xml:space="preserve">
      <c r="A269">
        <v>549355</v>
      </c>
      <c r="B269" t="str">
        <v>INCIDENTE</v>
      </c>
      <c r="C269" t="str">
        <v>CERRADO</v>
      </c>
      <c r="D269" t="str">
        <v>EDS</v>
      </c>
      <c r="E269" t="str">
        <v>POS</v>
      </c>
      <c r="F269" t="str">
        <v>IMPRESORA</v>
      </c>
      <c r="G269" t="str">
        <v>EPSON</v>
      </c>
      <c r="H269" t="str" xml:space="preserve">
        <v xml:space="preserve">La impresora de la POS no funciona; y deja bloqueada la POS._x000d_
Número de inventario_x000d_
_x000d_
AD-132395_x000d_
_x000d_
numero de caja_x000d_
_x000d_
32</v>
      </c>
      <c r="I269" t="str" xml:space="preserve">
        <v xml:space="preserve">La impresora de la POS no funciona; y deja bloqueada la POS._x000d_
Número de inventario_x000d_
_x000d_
AD-132395_x000d_
_x000d_
numero de caja_x000d_
_x000d_
32</v>
      </c>
      <c r="J269" t="str">
        <v>Se realiza revision de la Impresora Epson Model M253A y se evidencia problemas con el motor de franqueo ya que se queda bloqueada y genera error en la Pos; Se realiza revision para tratar de reparar la impresora pero la falla persiste; Se solicita por favor una Impresora del mismo modelo para realizar el cambio y solucionar el servicio...ESTADO PENDIENTE POR PARTE</v>
      </c>
      <c r="K269">
        <v>45377</v>
      </c>
      <c r="L269">
        <v>45377</v>
      </c>
      <c r="M269">
        <v>45377</v>
      </c>
      <c r="N269" t="str">
        <f>TEXT(M269, "DDDD")</f>
        <v>martes</v>
      </c>
      <c r="O269" t="str" xml:space="preserve">
        <v xml:space="preserve">Z047 EDS GIRARDOT_x000d_
_x000d_
</v>
      </c>
      <c r="P269" t="str">
        <v>GIRARDOT</v>
      </c>
      <c r="Q269" t="str">
        <f>IF(ISBLANK(P269),"0",(VLOOKUP(P269,REGION,2,FALSE)))</f>
        <v>OCCIDENTE</v>
      </c>
      <c r="R269" t="str">
        <v>RAFAEL ARDILA PUENTES</v>
      </c>
      <c r="S269">
        <f>IF(ISBLANK(R269),"0", VLOOKUP(R269,PERSONAL,2,FALSE))</f>
        <v>1018419858</v>
      </c>
      <c r="T269" t="str">
        <v>ALIADO</v>
      </c>
      <c r="U269">
        <v>0.4166666666666667</v>
      </c>
      <c r="V269">
        <v>0.5</v>
      </c>
      <c r="W269">
        <f>V269-U269</f>
        <v>0.08333333333333331</v>
      </c>
      <c r="X269">
        <v>1</v>
      </c>
      <c r="Y269">
        <f>NETWORKDAYS(K269,M269)</f>
        <v>1</v>
      </c>
      <c r="Z269" t="str">
        <f>IF(Y269&lt;=2,"CUMPLE","NO CUMPLE")</f>
        <v>CUMPLE</v>
      </c>
      <c r="AC269" t="str">
        <f>TEXT(M269,"mmmm")</f>
        <v>marzo</v>
      </c>
      <c r="AD269" t="str">
        <f>TEXT(M269,"yyyy")</f>
        <v>yyyy</v>
      </c>
      <c r="AE269">
        <f>W269*60*24</f>
        <v>119.99999999999997</v>
      </c>
      <c r="AF269">
        <f>AE269/60</f>
        <v>1.9999999999999996</v>
      </c>
      <c r="AG269">
        <f>AE269/60</f>
        <v>1.9999999999999996</v>
      </c>
      <c r="AH269">
        <f>L269-K269</f>
        <v>0</v>
      </c>
      <c r="AI269">
        <f>AH269*24*60</f>
        <v>0</v>
      </c>
      <c r="AJ269">
        <f>75728*X269</f>
        <v>75728</v>
      </c>
    </row>
    <row r="270" xml:space="preserve">
      <c r="A270">
        <v>542625</v>
      </c>
      <c r="B270" t="str">
        <v>INCIDENTE</v>
      </c>
      <c r="C270" t="str">
        <v>CERRADO</v>
      </c>
      <c r="D270" t="str">
        <v>ANTENA</v>
      </c>
      <c r="E270" t="str">
        <v>PDA</v>
      </c>
      <c r="F270" t="str">
        <v>PDA</v>
      </c>
      <c r="G270" t="str">
        <v>HONEYWELL</v>
      </c>
      <c r="H270" t="str" xml:space="preserve">
        <v xml:space="preserve">La PDA de Antena Uno mantiene en constante falla del sistema; se demora en los registros y se queda pensando serial No.21178B079A_x000d_
Sección de la tienda en donde se ubica la PDT o usuario_x000d_
_x000d_
47- Jumbo Girardot</v>
      </c>
      <c r="I270" t="str" xml:space="preserve">
        <v xml:space="preserve">La PDA de Antena Uno mantiene en constante falla del sistema; se demora en los registros y se queda pensando serial No.21178B079A_x000d_
Sección de la tienda en donde se ubica la PDT o usuario_x000d_
_x000d_
47- Jumbo Girardot</v>
      </c>
      <c r="J270" t="str">
        <v>Se realiza revision y configuracion de la pda; Se evidencia que se le va la Red Wlan12 constantemente y esto genera perdidas y demora en su funcionamiento; Se prosigue a realizar nuevamente toda su configuracion de red pda_j047co; Se guarda configuracion se pone a pruebas con la app Scanner la cual va configurada mediante la Url de Antenas; se deja en pruebas en el transcurso del dia y se evidencia mejoras en su rendimiento; la memoria del dispositivo presenta bastante espacio libre...ESTADO OK</v>
      </c>
      <c r="K270">
        <v>45378</v>
      </c>
      <c r="L270">
        <v>45378</v>
      </c>
      <c r="M270">
        <v>45378</v>
      </c>
      <c r="N270" t="str">
        <f>TEXT(M270, "DDDD")</f>
        <v>miércoles</v>
      </c>
      <c r="O270" t="str" xml:space="preserve">
        <v xml:space="preserve">J047 JUMBO GIRARDOT_x000d_
_x000d_
</v>
      </c>
      <c r="P270" t="str">
        <v>GIRARDOT</v>
      </c>
      <c r="Q270" t="str">
        <f>IF(ISBLANK(P270),"0",(VLOOKUP(P270,REGION,2,FALSE)))</f>
        <v>OCCIDENTE</v>
      </c>
      <c r="R270" t="str">
        <v>RAFAEL ARDILA PUENTES</v>
      </c>
      <c r="S270">
        <f>IF(ISBLANK(R270),"0", VLOOKUP(R270,PERSONAL,2,FALSE))</f>
        <v>1018419858</v>
      </c>
      <c r="T270" t="str">
        <v>ALIADO</v>
      </c>
      <c r="U270">
        <v>0.4791666666666667</v>
      </c>
      <c r="V270">
        <v>0.5416666666666666</v>
      </c>
      <c r="W270">
        <f>V270-U270</f>
        <v>0.062499999999999944</v>
      </c>
      <c r="X270">
        <v>1</v>
      </c>
      <c r="Y270">
        <f>NETWORKDAYS(K270,M270)</f>
        <v>1</v>
      </c>
      <c r="Z270" t="str">
        <f>IF(Y270&lt;=2,"CUMPLE","NO CUMPLE")</f>
        <v>CUMPLE</v>
      </c>
      <c r="AC270" t="str">
        <f>TEXT(M270,"mmmm")</f>
        <v>marzo</v>
      </c>
      <c r="AD270" t="str">
        <f>TEXT(M270,"yyyy")</f>
        <v>yyyy</v>
      </c>
      <c r="AE270">
        <f>W270*60*24</f>
        <v>89.99999999999991</v>
      </c>
      <c r="AF270">
        <f>AE270/60</f>
        <v>1.4999999999999987</v>
      </c>
      <c r="AG270">
        <f>AE270/60</f>
        <v>1.4999999999999987</v>
      </c>
      <c r="AH270">
        <f>L270-K270</f>
        <v>0</v>
      </c>
      <c r="AI270">
        <f>AH270*24*60</f>
        <v>0</v>
      </c>
      <c r="AJ270">
        <f>75728*X270</f>
        <v>75728</v>
      </c>
    </row>
    <row r="271" xml:space="preserve">
      <c r="A271">
        <v>542636</v>
      </c>
      <c r="B271" t="str">
        <v>INCIDENTE</v>
      </c>
      <c r="C271" t="str">
        <v>CERRADO</v>
      </c>
      <c r="D271" t="str">
        <v>ANTENA</v>
      </c>
      <c r="E271" t="str">
        <v>PDA</v>
      </c>
      <c r="F271" t="str">
        <v>PDA</v>
      </c>
      <c r="G271" t="str">
        <v>HONEYWELL</v>
      </c>
      <c r="H271" t="str" xml:space="preserve">
        <v xml:space="preserve">La PDA de Antena Uno mantiene en constante falla del sistema; se demora en los registros y se queda pensando serial No.21178B0566_x000d_
Sección de la tienda en donde se ubica la PDT o usuario_x000d_
_x000d_
47- Jumbo Girardot</v>
      </c>
      <c r="I271" t="str" xml:space="preserve">
        <v xml:space="preserve">La PDA de Antena Uno mantiene en constante falla del sistema; se demora en los registros y se queda pensando serial No.21178B0566_x000d_
Sección de la tienda en donde se ubica la PDT o usuario_x000d_
_x000d_
47- Jumbo Girardot</v>
      </c>
      <c r="J271" t="str">
        <v>Se realiza revision y configuracion de la pda; Se evidencia que se le va la Red Wlan12 constantemente y esto genera perdidas y demora en su funcionamiento; Se prosigue a realizar nuevamente toda su configuracion de red pda_j047co; Se guarda configuracion se pone a pruebas con la app Scanner la cual va configurada mediante la Url de Antenas; se deja en pruebas en el transcurso del dia y se evidencia mejoras en su rendimiento; la memoria del dispositivo presenta bastante espacio libre...ESTADO OK</v>
      </c>
      <c r="K271">
        <v>45378</v>
      </c>
      <c r="L271">
        <v>45378</v>
      </c>
      <c r="M271">
        <v>45378</v>
      </c>
      <c r="N271" t="str">
        <f>TEXT(M271, "DDDD")</f>
        <v>miércoles</v>
      </c>
      <c r="O271" t="str" xml:space="preserve">
        <v xml:space="preserve">J047 JUMBO GIRARDOT_x000d_
_x000d_
</v>
      </c>
      <c r="P271" t="str">
        <v>GIRARDOT</v>
      </c>
      <c r="Q271" t="str">
        <f>IF(ISBLANK(P271),"0",(VLOOKUP(P271,REGION,2,FALSE)))</f>
        <v>OCCIDENTE</v>
      </c>
      <c r="R271" t="str">
        <v>RAFAEL ARDILA PUENTES</v>
      </c>
      <c r="S271">
        <f>IF(ISBLANK(R271),"0", VLOOKUP(R271,PERSONAL,2,FALSE))</f>
        <v>1018419858</v>
      </c>
      <c r="T271" t="str">
        <v>ALIADO</v>
      </c>
      <c r="U271">
        <v>0.4166666666666667</v>
      </c>
      <c r="V271">
        <v>0.4791666666666667</v>
      </c>
      <c r="W271">
        <f>V271-U271</f>
        <v>0.0625</v>
      </c>
      <c r="X271">
        <v>1</v>
      </c>
      <c r="Y271">
        <f>NETWORKDAYS(K271,M271)</f>
        <v>1</v>
      </c>
      <c r="Z271" t="str">
        <f>IF(Y271&lt;=2,"CUMPLE","NO CUMPLE")</f>
        <v>CUMPLE</v>
      </c>
      <c r="AC271" t="str">
        <f>TEXT(M271,"mmmm")</f>
        <v>marzo</v>
      </c>
      <c r="AD271" t="str">
        <f>TEXT(M271,"yyyy")</f>
        <v>yyyy</v>
      </c>
      <c r="AE271">
        <f>W271*60*24</f>
        <v>90</v>
      </c>
      <c r="AF271">
        <f>AE271/60</f>
        <v>1.5</v>
      </c>
      <c r="AG271">
        <f>AE271/60</f>
        <v>1.5</v>
      </c>
      <c r="AH271">
        <f>L271-K271</f>
        <v>0</v>
      </c>
      <c r="AI271">
        <f>AH271*24*60</f>
        <v>0</v>
      </c>
      <c r="AJ271">
        <f>75728*X271</f>
        <v>75728</v>
      </c>
    </row>
    <row r="272" xml:space="preserve">
      <c r="A272">
        <v>546966</v>
      </c>
      <c r="B272" t="str">
        <v>SOLICITUD</v>
      </c>
      <c r="C272" t="str">
        <v>CERRADO</v>
      </c>
      <c r="D272" t="str">
        <v>OFICINA COMERCIAL</v>
      </c>
      <c r="E272" t="str">
        <v>PC</v>
      </c>
      <c r="F272" t="str">
        <v>PC</v>
      </c>
      <c r="G272" t="str">
        <v>LENOVO</v>
      </c>
      <c r="H272" t="str" xml:space="preserve">
        <v xml:space="preserve">Buenas tardes. Solcito de su colaboración para la instalación del programa Zebra Designer 3 para la impresión de etiquetas de rotulado._x000d_
AREA EN DONDE SE UBICA EL EQUIPO_x000d_
_x000d_
oficina</v>
      </c>
      <c r="I272" t="str" xml:space="preserve">
        <v xml:space="preserve">Buenas tardes. Solcito de su colaboración para la instalación del programa Zebra Designer 3 para la impresión de etiquetas de rotulado._x000d_
AREA EN DONDE SE UBICA EL EQUIPO_x000d_
_x000d_
oficina</v>
      </c>
      <c r="J272" t="str">
        <v>Se Solicita programa Zebra Designer a Fabiola Diaz; Se hace espera durante 1 hora a que me envien el programa al Pc a intervenir;;;Me envian correctamente el software solicitado para realizar la instalacion y configuracion requerida; Se instala se configura con la impresora zt230 -200dpi terminada en ip .51 para la realizar las pruebas del software instalado; Se pone a pruebas de impresion de sticker con el programa Zebra Designer 3 e imprime correctamente...ESTADO OK</v>
      </c>
      <c r="K272">
        <v>45378</v>
      </c>
      <c r="L272">
        <v>45378</v>
      </c>
      <c r="M272">
        <v>45378</v>
      </c>
      <c r="N272" t="str">
        <f>TEXT(M272, "DDDD")</f>
        <v>miércoles</v>
      </c>
      <c r="O272" t="str" xml:space="preserve">
        <v xml:space="preserve">J047 JUMBO GIRARDOT_x000d_
_x000d_
</v>
      </c>
      <c r="P272" t="str">
        <v>GIRARDOT</v>
      </c>
      <c r="Q272" t="str">
        <f>IF(ISBLANK(P272),"0",(VLOOKUP(P272,REGION,2,FALSE)))</f>
        <v>OCCIDENTE</v>
      </c>
      <c r="R272" t="str">
        <v>RAFAEL ARDILA PUENTES</v>
      </c>
      <c r="S272">
        <f>IF(ISBLANK(R272),"0", VLOOKUP(R272,PERSONAL,2,FALSE))</f>
        <v>1018419858</v>
      </c>
      <c r="T272" t="str">
        <v>ALIADO</v>
      </c>
      <c r="U272">
        <v>0.5833333333333334</v>
      </c>
      <c r="V272">
        <v>0.6666666666666666</v>
      </c>
      <c r="W272">
        <f>V272-U272</f>
        <v>0.08333333333333326</v>
      </c>
      <c r="X272">
        <v>1</v>
      </c>
      <c r="Y272">
        <f>NETWORKDAYS(K272,M272)</f>
        <v>1</v>
      </c>
      <c r="Z272" t="str">
        <f>IF(Y272&lt;=2,"CUMPLE","NO CUMPLE")</f>
        <v>CUMPLE</v>
      </c>
      <c r="AC272" t="str">
        <f>TEXT(M272,"mmmm")</f>
        <v>marzo</v>
      </c>
      <c r="AD272" t="str">
        <f>TEXT(M272,"yyyy")</f>
        <v>yyyy</v>
      </c>
      <c r="AE272">
        <f>W272*60*24</f>
        <v>119.99999999999989</v>
      </c>
      <c r="AF272">
        <f>AE272/60</f>
        <v>1.999999999999998</v>
      </c>
      <c r="AG272">
        <f>AE272/60</f>
        <v>1.999999999999998</v>
      </c>
      <c r="AH272">
        <f>L272-K272</f>
        <v>0</v>
      </c>
      <c r="AI272">
        <f>AH272*24*60</f>
        <v>0</v>
      </c>
      <c r="AJ272">
        <f>75728*X272</f>
        <v>75728</v>
      </c>
    </row>
    <row r="273" xml:space="preserve">
      <c r="A273">
        <v>529536</v>
      </c>
      <c r="B273" t="str">
        <v>SOLICITUD</v>
      </c>
      <c r="C273" t="str">
        <v>CERRADO</v>
      </c>
      <c r="D273" t="str">
        <v>E-LEARNING</v>
      </c>
      <c r="E273" t="str">
        <v>PC</v>
      </c>
      <c r="F273" t="str">
        <v>PC</v>
      </c>
      <c r="G273" t="str">
        <v>LENOVO</v>
      </c>
      <c r="H273" t="str" xml:space="preserve">
        <v xml:space="preserve">Buenas tardes; por favor me colaboran con un mouse para el área del campus virtual. Gracias_x000d_
lugar en donde se encuentra el computador en la tienda_x000d_
_x000d_
Jumbo Girardot</v>
      </c>
      <c r="I273" t="str" xml:space="preserve">
        <v xml:space="preserve">Buenas tardes; por favor me colaboran con un mouse para el área del campus virtual. Gracias_x000d_
lugar en donde se encuentra el computador en la tienda_x000d_
_x000d_
Jumbo Girardot</v>
      </c>
      <c r="J273" t="str">
        <v>Se Realiza instalacion de Mouse solicitado para el area de E-Learning; Se instala uno de Backup del area de Sistemas; Mientras llega el solicitado...ESTADO OK</v>
      </c>
      <c r="K273">
        <v>45378</v>
      </c>
      <c r="L273">
        <v>45378</v>
      </c>
      <c r="M273">
        <v>45378</v>
      </c>
      <c r="N273" t="str">
        <f>TEXT(M273, "DDDD")</f>
        <v>miércoles</v>
      </c>
      <c r="O273" t="str" xml:space="preserve">
        <v xml:space="preserve">J047 JUMBO GIRARDOT_x000d_
_x000d_
</v>
      </c>
      <c r="P273" t="str">
        <v>GIRARDOT</v>
      </c>
      <c r="Q273" t="str">
        <f>IF(ISBLANK(P273),"0",(VLOOKUP(P273,REGION,2,FALSE)))</f>
        <v>OCCIDENTE</v>
      </c>
      <c r="R273" t="str">
        <v>RAFAEL ARDILA PUENTES</v>
      </c>
      <c r="S273">
        <f>IF(ISBLANK(R273),"0", VLOOKUP(R273,PERSONAL,2,FALSE))</f>
        <v>1018419858</v>
      </c>
      <c r="T273" t="str">
        <v>ALIADO</v>
      </c>
      <c r="U273">
        <v>0.5416666666666666</v>
      </c>
      <c r="V273">
        <v>0.5625</v>
      </c>
      <c r="W273">
        <f>V273-U273</f>
        <v>0.02083333333333337</v>
      </c>
      <c r="X273">
        <v>1</v>
      </c>
      <c r="Y273">
        <f>NETWORKDAYS(K273,M273)</f>
        <v>1</v>
      </c>
      <c r="Z273" t="str">
        <f>IF(Y273&lt;=2,"CUMPLE","NO CUMPLE")</f>
        <v>CUMPLE</v>
      </c>
      <c r="AC273" t="str">
        <f>TEXT(M273,"mmmm")</f>
        <v>marzo</v>
      </c>
      <c r="AD273" t="str">
        <f>TEXT(M273,"yyyy")</f>
        <v>yyyy</v>
      </c>
      <c r="AE273">
        <f>W273*60*24</f>
        <v>30.000000000000053</v>
      </c>
      <c r="AF273">
        <f>AE273/60</f>
        <v>0.5000000000000009</v>
      </c>
      <c r="AG273">
        <f>AE273/60</f>
        <v>0.5000000000000009</v>
      </c>
      <c r="AH273">
        <f>L273-K273</f>
        <v>0</v>
      </c>
      <c r="AI273">
        <f>AH273*24*60</f>
        <v>0</v>
      </c>
      <c r="AJ273">
        <f>75728*X273</f>
        <v>75728</v>
      </c>
    </row>
    <row r="274" xml:space="preserve">
      <c r="A274">
        <v>561030</v>
      </c>
      <c r="B274" t="str">
        <v>INCIDENTE</v>
      </c>
      <c r="C274" t="str">
        <v>CERRADO</v>
      </c>
      <c r="D274" t="str">
        <v>SISTEMAS</v>
      </c>
      <c r="E274" t="str">
        <v>FORTINET</v>
      </c>
      <c r="F274" t="str">
        <v>FORTINET</v>
      </c>
      <c r="G274" t="str">
        <v>FORTIGATE</v>
      </c>
      <c r="H274" t="str" xml:space="preserve">
        <v xml:space="preserve">Por favor su colaboración con personal de Soporte de Campo en sitio el día lunes 1de abril a las 6 a.m. para el cambio del Fortinet por renovación tecnológica. Gracias._x000d_
Interconexión_x000d_
_x000d_
Fortinet</v>
      </c>
      <c r="I274" t="str" xml:space="preserve">
        <v xml:space="preserve">Por favor su colaboración con personal de Soporte de Campo en sitio el día lunes 1de abril a las 6 a.m. para el cambio del Fortinet por renovación tecnológica. Gracias._x000d_
Interconexión_x000d_
_x000d_
Fortinet</v>
      </c>
      <c r="J274" t="str">
        <v>Se realiza visita a sitio se realiza proceso de desconexión y conexión según indicaciones Ing Alexander munevar; se procede a esperar mientras se realiza configuración remota; se realizan pruebas funcionamiento equipos (pos; pc portatil;pc escritorio; pda; datafonos) se informa y se verifica funcionamiento.</v>
      </c>
      <c r="K274">
        <v>45383</v>
      </c>
      <c r="L274">
        <v>45383</v>
      </c>
      <c r="M274">
        <v>45383</v>
      </c>
      <c r="N274" t="str">
        <f>TEXT(M274, "DDDD")</f>
        <v>lunes</v>
      </c>
      <c r="O274" t="str" xml:space="preserve">
        <v xml:space="preserve">M038 METRO NEIVA CENTRO DE CONVENCIONES_x000d_
_x000d_
</v>
      </c>
      <c r="P274" t="str">
        <v>NEIVA</v>
      </c>
      <c r="Q274" t="str">
        <f>IF(ISBLANK(P274),"0",(VLOOKUP(P274,REGION,2,FALSE)))</f>
        <v>OCCIDENTE</v>
      </c>
      <c r="R274" t="str">
        <v>CARLOS HERNAN BARRETO LOPEZ</v>
      </c>
      <c r="S274">
        <f>IF(ISBLANK(R274),"0", VLOOKUP(R274,PERSONAL,2,FALSE))</f>
        <v>1010165612</v>
      </c>
      <c r="T274" t="str">
        <v>DIRECTO</v>
      </c>
      <c r="U274">
        <v>0.25</v>
      </c>
      <c r="V274">
        <v>0.4305555555555556</v>
      </c>
      <c r="W274">
        <f>V274-U274</f>
        <v>0.18055555555555558</v>
      </c>
      <c r="X274">
        <v>3</v>
      </c>
      <c r="Y274">
        <f>NETWORKDAYS(K274,M274)</f>
        <v>1</v>
      </c>
      <c r="Z274" t="str">
        <f>IF(Y274&lt;=2,"CUMPLE","NO CUMPLE")</f>
        <v>CUMPLE</v>
      </c>
      <c r="AC274" t="str">
        <f>TEXT(M274,"mmmm")</f>
        <v>abril</v>
      </c>
      <c r="AD274" t="str">
        <f>TEXT(M274,"yyyy")</f>
        <v>yyyy</v>
      </c>
      <c r="AE274">
        <f>W274*60*24</f>
        <v>260.00000000000006</v>
      </c>
      <c r="AF274">
        <f>AE274/60</f>
        <v>4.333333333333334</v>
      </c>
      <c r="AG274">
        <f>AE274/60</f>
        <v>4.333333333333334</v>
      </c>
      <c r="AH274">
        <f>L274-K274</f>
        <v>0</v>
      </c>
      <c r="AI274">
        <f>AH274*24*60</f>
        <v>0</v>
      </c>
      <c r="AJ274">
        <f>75728*X274</f>
        <v>227184</v>
      </c>
    </row>
    <row r="275" xml:space="preserve">
      <c r="A275">
        <v>548782</v>
      </c>
      <c r="B275" t="str">
        <v>SOLICITUD</v>
      </c>
      <c r="C275" t="str">
        <v>CERRADO</v>
      </c>
      <c r="D275" t="str">
        <v>CARNES</v>
      </c>
      <c r="E275" t="str">
        <v>BALANZA</v>
      </c>
      <c r="F275" t="str">
        <v>COLGANTE</v>
      </c>
      <c r="G275" t="str">
        <v>METTLER</v>
      </c>
      <c r="H275" t="str">
        <v>Buenos días; solicito por favor la revision de las basculas colgantes del area de carnes ya que presentan novedad al momento de imprimir etiqueta; se debe imprimir dos veces para que el código salga completo; lo que esta generando desperdicio de papel. Seriales: B933093595 y B932081982</v>
      </c>
      <c r="I275" t="str">
        <v>Buenos días; solicito por favor la revision de las basculas colgantes del area de carnes ya que presentan novedad al momento de imprimir etiqueta; se debe imprimir dos veces para que el código salga completo; lo que esta generando desperdicio de papel. Seriales: B933093595 y B932081982</v>
      </c>
      <c r="J275" t="str">
        <v>usuario reporta falla con las balanzas colgantes ya que al momento de imprimir las etiquetas el codigo sale incompleto; se procede a realizar calibración mediante el codigo 246813 y luego 94113 de la balanza con el papel y asi poder realizar pruebas en las 2 balanza colgantes del area de carnes luego de realizar ese procedimiento usuario realiza pruebas quedando operativa las balanza sin novedad.</v>
      </c>
      <c r="K275">
        <v>45383</v>
      </c>
      <c r="L275">
        <v>45383</v>
      </c>
      <c r="M275">
        <v>45383</v>
      </c>
      <c r="N275" t="str">
        <f>TEXT(M275, "DDDD")</f>
        <v>lunes</v>
      </c>
      <c r="O275" t="str" xml:space="preserve">
        <v xml:space="preserve">M085 METRO MONTERIA_x000d_
_x000d_
</v>
      </c>
      <c r="P275" t="str">
        <v>MONTERIA</v>
      </c>
      <c r="Q275" t="str">
        <f>IF(ISBLANK(P275),"0",(VLOOKUP(P275,REGION,2,FALSE)))</f>
        <v>COSTA</v>
      </c>
      <c r="R275" t="str">
        <v>SHARON YANETH KERGUELEN WILCHES</v>
      </c>
      <c r="S275">
        <f>IF(ISBLANK(R275),"0", VLOOKUP(R275,PERSONAL,2,FALSE))</f>
        <v>1067917448</v>
      </c>
      <c r="T275" t="str">
        <v>DIRECTO</v>
      </c>
      <c r="U275">
        <v>0.5833333333333334</v>
      </c>
      <c r="V275">
        <v>0.65</v>
      </c>
      <c r="W275">
        <f>V275-U275</f>
        <v>0.06666666666666665</v>
      </c>
      <c r="X275">
        <v>2</v>
      </c>
      <c r="Y275">
        <f>NETWORKDAYS(K275,M275)</f>
        <v>1</v>
      </c>
      <c r="Z275" t="str">
        <f>IF(Y275&lt;=2,"CUMPLE","NO CUMPLE")</f>
        <v>CUMPLE</v>
      </c>
      <c r="AC275" t="str">
        <f>TEXT(M275,"mmmm")</f>
        <v>abril</v>
      </c>
      <c r="AD275" t="str">
        <f>TEXT(M275,"yyyy")</f>
        <v>yyyy</v>
      </c>
      <c r="AE275">
        <f>W275*60*24</f>
        <v>95.99999999999997</v>
      </c>
      <c r="AF275">
        <f>AE275/60</f>
        <v>1.5999999999999994</v>
      </c>
      <c r="AG275">
        <f>AE275/60</f>
        <v>1.5999999999999994</v>
      </c>
      <c r="AH275">
        <f>L275-K275</f>
        <v>0</v>
      </c>
      <c r="AI275">
        <f>AH275*24*60</f>
        <v>0</v>
      </c>
      <c r="AJ275">
        <f>75728*X275</f>
        <v>151456</v>
      </c>
    </row>
    <row r="276" xml:space="preserve">
      <c r="A276">
        <v>530687</v>
      </c>
      <c r="B276" t="str">
        <v>SOLICITUD</v>
      </c>
      <c r="C276" t="str">
        <v>CERRADO</v>
      </c>
      <c r="D276" t="str">
        <v>CARNES</v>
      </c>
      <c r="E276" t="str">
        <v>BALANZA</v>
      </c>
      <c r="F276" t="str">
        <v>COLGANTE</v>
      </c>
      <c r="G276" t="str">
        <v>METTLER</v>
      </c>
      <c r="H276" t="str" xml:space="preserve">
        <v xml:space="preserve">Buenos Dias Tu ayuda solictando por SGP un cabezal de impresion para la balanza de carnes de la tienda Balanza de Carnes: S/N: C011150965_x000d_
Área donde su ubica la balanza_x000d_
_x000d_
Carnes</v>
      </c>
      <c r="I276" t="str" xml:space="preserve">
        <v xml:space="preserve">Buenos Dias Tu ayuda solictando por SGP un cabezal de impresion para la balanza de carnes de la tienda Balanza de Carnes: S/N: C011150965_x000d_
Área donde su ubica la balanza_x000d_
_x000d_
Carnes</v>
      </c>
      <c r="J276" t="str">
        <v>Se realiza el cambio del cabezal; se hace los ajustes y configuración. Las pruebas salen correctas. Los codigos de barras se validan en el lineal de cajas. Se deja operativa la balanza.</v>
      </c>
      <c r="K276">
        <v>45383</v>
      </c>
      <c r="L276">
        <v>45383</v>
      </c>
      <c r="M276">
        <v>45383</v>
      </c>
      <c r="N276" t="str">
        <f>TEXT(M276, "DDDD")</f>
        <v>lunes</v>
      </c>
      <c r="O276" t="str" xml:space="preserve">
        <v xml:space="preserve">M077 METRO ZIPAQUIRA_x000d_
_x000d_
</v>
      </c>
      <c r="P276" t="str">
        <v>ZIPAQUIRA</v>
      </c>
      <c r="Q276" t="str">
        <f>IF(ISBLANK(P276),"0",(VLOOKUP(P276,REGION,2,FALSE)))</f>
        <v>BOGOTA</v>
      </c>
      <c r="R276" t="str">
        <v>ALEXANDER CASTILLO SOTELO</v>
      </c>
      <c r="S276">
        <f>IF(ISBLANK(R276),"0", VLOOKUP(R276,PERSONAL,2,FALSE))</f>
        <v>80216449</v>
      </c>
      <c r="T276" t="str">
        <v>ALIADO</v>
      </c>
      <c r="U276">
        <v>0.5902777777777778</v>
      </c>
      <c r="V276">
        <v>0.625</v>
      </c>
      <c r="W276">
        <f>V276-U276</f>
        <v>0.03472222222222221</v>
      </c>
      <c r="X276">
        <v>1</v>
      </c>
      <c r="Y276">
        <f>NETWORKDAYS(K276,M276)</f>
        <v>1</v>
      </c>
      <c r="Z276" t="str">
        <f>IF(Y276&lt;=2,"CUMPLE","NO CUMPLE")</f>
        <v>CUMPLE</v>
      </c>
      <c r="AA276" t="str">
        <v>Ingresó el 1; acordado con cliente.</v>
      </c>
      <c r="AC276" t="str">
        <f>TEXT(M276,"mmmm")</f>
        <v>abril</v>
      </c>
      <c r="AD276" t="str">
        <f>TEXT(M276,"yyyy")</f>
        <v>yyyy</v>
      </c>
      <c r="AE276">
        <f>W276*60*24</f>
        <v>49.999999999999986</v>
      </c>
      <c r="AF276">
        <f>AE276/60</f>
        <v>0.8333333333333331</v>
      </c>
      <c r="AG276">
        <f>AE276/60</f>
        <v>0.8333333333333331</v>
      </c>
      <c r="AH276">
        <f>L276-K276</f>
        <v>0</v>
      </c>
      <c r="AI276">
        <f>AH276*24*60</f>
        <v>0</v>
      </c>
      <c r="AJ276">
        <f>75728*X276</f>
        <v>75728</v>
      </c>
    </row>
    <row r="277" xml:space="preserve">
      <c r="A277">
        <v>569989</v>
      </c>
      <c r="B277" t="str">
        <v>SOLICITUD</v>
      </c>
      <c r="C277" t="str">
        <v>CERRADO</v>
      </c>
      <c r="D277" t="str">
        <v>TODA LA TIENDA</v>
      </c>
      <c r="E277" t="str">
        <v>PROACTIVA</v>
      </c>
      <c r="F277" t="str">
        <v>PROACTIVA</v>
      </c>
      <c r="G277" t="str">
        <v>PROACTIVA</v>
      </c>
      <c r="H277" t="str" xml:space="preserve">
        <v xml:space="preserve">Buen Dia Su ayuda con la proactiva para la tienda metro zipaquira_x000d_
AREA EN DONDE SE UBICA EL EQUIPO_x000d_
_x000d_
Piso Venta</v>
      </c>
      <c r="I277" t="str" xml:space="preserve">
        <v xml:space="preserve">Buen Dia Su ayuda con la proactiva para la tienda metro zipaquira_x000d_
AREA EN DONDE SE UBICA EL EQUIPO_x000d_
_x000d_
Piso Venta</v>
      </c>
      <c r="J277" t="str">
        <v>Se realizó el recorrido por la tienda verificando que cada uno de los equipos este funcionando correctamente.</v>
      </c>
      <c r="K277">
        <v>45383</v>
      </c>
      <c r="L277">
        <v>45383</v>
      </c>
      <c r="M277">
        <v>45383</v>
      </c>
      <c r="N277" t="str">
        <f>TEXT(M277, "DDDD")</f>
        <v>lunes</v>
      </c>
      <c r="O277" t="str" xml:space="preserve">
        <v xml:space="preserve">M077 METRO ZIPAQUIRA_x000d_
_x000d_
</v>
      </c>
      <c r="P277" t="str">
        <v>ZIPAQUIRA</v>
      </c>
      <c r="Q277" t="str">
        <f>IF(ISBLANK(P277),"0",(VLOOKUP(P277,REGION,2,FALSE)))</f>
        <v>BOGOTA</v>
      </c>
      <c r="R277" t="str">
        <v>ALEXANDER CASTILLO SOTELO</v>
      </c>
      <c r="S277">
        <f>IF(ISBLANK(R277),"0", VLOOKUP(R277,PERSONAL,2,FALSE))</f>
        <v>80216449</v>
      </c>
      <c r="T277" t="str">
        <v>ALIADO</v>
      </c>
      <c r="U277">
        <v>0.6875</v>
      </c>
      <c r="V277">
        <v>0.7291666666666666</v>
      </c>
      <c r="W277">
        <f>V277-U277</f>
        <v>0.04166666666666663</v>
      </c>
      <c r="X277">
        <v>1</v>
      </c>
      <c r="Y277">
        <f>NETWORKDAYS(K277,M277)</f>
        <v>1</v>
      </c>
      <c r="Z277" t="str">
        <f>IF(Y277&lt;=2,"CUMPLE","NO CUMPLE")</f>
        <v>CUMPLE</v>
      </c>
      <c r="AA277" t="str">
        <v>Ingresó el 1; acordado con cliente.</v>
      </c>
      <c r="AC277" t="str">
        <f>TEXT(M277,"mmmm")</f>
        <v>abril</v>
      </c>
      <c r="AD277" t="str">
        <f>TEXT(M277,"yyyy")</f>
        <v>yyyy</v>
      </c>
      <c r="AE277">
        <f>W277*60*24</f>
        <v>59.99999999999994</v>
      </c>
      <c r="AF277">
        <f>AE277/60</f>
        <v>0.999999999999999</v>
      </c>
      <c r="AG277">
        <f>AE277/60</f>
        <v>0.999999999999999</v>
      </c>
      <c r="AH277">
        <f>L277-K277</f>
        <v>0</v>
      </c>
      <c r="AI277">
        <f>AH277*24*60</f>
        <v>0</v>
      </c>
      <c r="AJ277">
        <f>75728*X277</f>
        <v>75728</v>
      </c>
    </row>
    <row r="278" xml:space="preserve">
      <c r="A278">
        <v>570370</v>
      </c>
      <c r="B278" t="str">
        <v>SOLICITUD</v>
      </c>
      <c r="C278" t="str">
        <v>CERRADO</v>
      </c>
      <c r="D278" t="str">
        <v>RECIBO</v>
      </c>
      <c r="E278" t="str">
        <v>PDA</v>
      </c>
      <c r="F278" t="str">
        <v>PDA</v>
      </c>
      <c r="G278" t="str">
        <v>HONEYWELL</v>
      </c>
      <c r="H278" t="str" xml:space="preserve">
        <v xml:space="preserve">Buenas Tardes Revision de PDA que genera ruidos al encender_x000d_
Sección en la tienda o ubicación del usuario_x000d_
_x000d_
Recibo_x000d_
_x000d_
Jefe de área asignación de la PDT_x000d_
_x000d_
211778B0370</v>
      </c>
      <c r="I278" t="str" xml:space="preserve">
        <v xml:space="preserve">Buenas Tardes Revision de PDA que genera ruidos al encender_x000d_
Sección en la tienda o ubicación del usuario_x000d_
_x000d_
Recibo_x000d_
_x000d_
Jefe de área asignación de la PDT_x000d_
_x000d_
211778B0370</v>
      </c>
      <c r="J278" t="str">
        <v>Se realizó la actualización del firmware a la ultima version; se restablece a valores de fabrica y se hacen las respectivas configuraciones. Se deja operativa la PDA.</v>
      </c>
      <c r="K278">
        <v>45383</v>
      </c>
      <c r="L278">
        <v>45383</v>
      </c>
      <c r="M278">
        <v>45383</v>
      </c>
      <c r="N278" t="str">
        <f>TEXT(M278, "DDDD")</f>
        <v>lunes</v>
      </c>
      <c r="O278" t="str" xml:space="preserve">
        <v xml:space="preserve">M077 METRO ZIPAQUIRA_x000d_
_x000d_
</v>
      </c>
      <c r="P278" t="str">
        <v>ZIPAQUIRA</v>
      </c>
      <c r="Q278" t="str">
        <f>IF(ISBLANK(P278),"0",(VLOOKUP(P278,REGION,2,FALSE)))</f>
        <v>BOGOTA</v>
      </c>
      <c r="R278" t="str">
        <v>ALEXANDER CASTILLO SOTELO</v>
      </c>
      <c r="S278">
        <f>IF(ISBLANK(R278),"0", VLOOKUP(R278,PERSONAL,2,FALSE))</f>
        <v>80216449</v>
      </c>
      <c r="T278" t="str">
        <v>ALIADO</v>
      </c>
      <c r="U278">
        <v>0.6354166666666666</v>
      </c>
      <c r="V278">
        <v>0.6805555555555556</v>
      </c>
      <c r="W278">
        <f>V278-U278</f>
        <v>0.04513888888888895</v>
      </c>
      <c r="X278">
        <v>1</v>
      </c>
      <c r="Y278">
        <f>NETWORKDAYS(K278,M278)</f>
        <v>1</v>
      </c>
      <c r="Z278" t="str">
        <f>IF(Y278&lt;=2,"CUMPLE","NO CUMPLE")</f>
        <v>CUMPLE</v>
      </c>
      <c r="AA278" t="str">
        <v>Ingresó el 1; acordado con cliente.</v>
      </c>
      <c r="AC278" t="str">
        <f>TEXT(M278,"mmmm")</f>
        <v>abril</v>
      </c>
      <c r="AD278" t="str">
        <f>TEXT(M278,"yyyy")</f>
        <v>yyyy</v>
      </c>
      <c r="AE278">
        <f>W278*60*24</f>
        <v>65.00000000000009</v>
      </c>
      <c r="AF278">
        <f>AE278/60</f>
        <v>1.0833333333333348</v>
      </c>
      <c r="AG278">
        <f>AE278/60</f>
        <v>1.0833333333333348</v>
      </c>
      <c r="AH278">
        <f>L278-K278</f>
        <v>0</v>
      </c>
      <c r="AI278">
        <f>AH278*24*60</f>
        <v>0</v>
      </c>
      <c r="AJ278">
        <f>75728*X278</f>
        <v>75728</v>
      </c>
    </row>
    <row r="279" xml:space="preserve">
      <c r="A279">
        <v>569997</v>
      </c>
      <c r="B279" t="str">
        <v>INCIDENTE</v>
      </c>
      <c r="C279" t="str">
        <v>CERRADO</v>
      </c>
      <c r="D279" t="str">
        <v>SISTEMAS</v>
      </c>
      <c r="E279" t="str">
        <v>FORTINET</v>
      </c>
      <c r="F279" t="str">
        <v>FORTINET</v>
      </c>
      <c r="G279" t="str">
        <v>FORTIGATE</v>
      </c>
      <c r="H279" t="str" xml:space="preserve">
        <v xml:space="preserve">Por favor su colaboración con personal de Soporte de Campo en sitio el día martes 2 de abril a las 6 a.m. para el cambio del Fortinet por renovación tecnológica. Gracias._x000d_
Interconexión_x000d_
_x000d_
Fortinet</v>
      </c>
      <c r="I279" t="str" xml:space="preserve">
        <v xml:space="preserve">Por favor su colaboración con personal de Soporte de Campo en sitio el día martes 2 de abril a las 6 a.m. para el cambio del Fortinet por renovación tecnológica. Gracias._x000d_
Interconexión_x000d_
_x000d_
Fortinet</v>
      </c>
      <c r="J279" t="str">
        <v>Se realiza visita a sitio se realiza proceso de desconexión y conexión según indicaciones Ing Alexander munevar; se procede a esperar mientras se realiza configuración remota; se realizan pruebas funcionamiento equipos (pos; pc portatil;pc escritorio; pda; datafonos) se informa y se verifica funcionamiento.</v>
      </c>
      <c r="K279">
        <v>45384</v>
      </c>
      <c r="L279">
        <v>45384</v>
      </c>
      <c r="M279">
        <v>45384</v>
      </c>
      <c r="N279" t="str">
        <f>TEXT(M279, "DDDD")</f>
        <v>martes</v>
      </c>
      <c r="O279" t="str" xml:space="preserve">
        <v xml:space="preserve">M195 METRO SANTA LUCIA_x000d_
_x000d_
</v>
      </c>
      <c r="P279" t="str">
        <v>NEIVA</v>
      </c>
      <c r="Q279" t="str">
        <f>IF(ISBLANK(P279),"0",(VLOOKUP(P279,REGION,2,FALSE)))</f>
        <v>OCCIDENTE</v>
      </c>
      <c r="R279" t="str">
        <v>CARLOS HERNAN BARRETO LOPEZ</v>
      </c>
      <c r="S279">
        <f>IF(ISBLANK(R279),"0", VLOOKUP(R279,PERSONAL,2,FALSE))</f>
        <v>1010165612</v>
      </c>
      <c r="T279" t="str">
        <v>DIRECTO</v>
      </c>
      <c r="U279">
        <v>0.25</v>
      </c>
      <c r="V279">
        <v>0.4444444444444444</v>
      </c>
      <c r="W279">
        <f>V279-U279</f>
        <v>0.19444444444444442</v>
      </c>
      <c r="X279">
        <v>3</v>
      </c>
      <c r="Y279">
        <f>NETWORKDAYS(K279,M279)</f>
        <v>1</v>
      </c>
      <c r="Z279" t="str">
        <f>IF(Y279&lt;=2,"CUMPLE","NO CUMPLE")</f>
        <v>CUMPLE</v>
      </c>
      <c r="AC279" t="str">
        <f>TEXT(M279,"mmmm")</f>
        <v>abril</v>
      </c>
      <c r="AD279" t="str">
        <f>TEXT(M279,"yyyy")</f>
        <v>yyyy</v>
      </c>
      <c r="AE279">
        <f>W279*60*24</f>
        <v>279.99999999999994</v>
      </c>
      <c r="AF279">
        <f>AE279/60</f>
        <v>4.666666666666666</v>
      </c>
      <c r="AG279">
        <f>AE279/60</f>
        <v>4.666666666666666</v>
      </c>
      <c r="AH279">
        <f>L279-K279</f>
        <v>0</v>
      </c>
      <c r="AI279">
        <f>AH279*24*60</f>
        <v>0</v>
      </c>
      <c r="AJ279">
        <f>75728*X279</f>
        <v>227184</v>
      </c>
    </row>
    <row r="280" xml:space="preserve">
      <c r="A280">
        <v>560285</v>
      </c>
      <c r="B280" t="str">
        <v>INCIDENTE</v>
      </c>
      <c r="C280" t="str">
        <v>CERRADO</v>
      </c>
      <c r="D280" t="str">
        <v>TODA LA TIENDA</v>
      </c>
      <c r="E280" t="str">
        <v>FORTINET</v>
      </c>
      <c r="F280" t="str">
        <v>FORTINET</v>
      </c>
      <c r="G280" t="str">
        <v>FORTIGATE</v>
      </c>
      <c r="H280" t="str" xml:space="preserve">
        <v xml:space="preserve">Se solicita apoyo para instalación de equipo Fortinet para tienda Metro Sogamoso el día martes 2 de abril a las 6 am._x000d_
Punto Operacional Afectada_x000d_
_x000d_
M097 Metro Sogamoso_x000d_
_x000d_
Área Afectada_x000d_
_x000d_
Centro de Cómputo</v>
      </c>
      <c r="I280" t="str" xml:space="preserve">
        <v xml:space="preserve">Se solicita apoyo para instalación de equipo Fortinet para tienda Metro Sogamoso el día martes 2 de abril a las 6 am._x000d_
Punto Operacional Afectada_x000d_
_x000d_
M097 Metro Sogamoso_x000d_
_x000d_
Área Afectada_x000d_
_x000d_
Centro de Cómputo</v>
      </c>
      <c r="J280" t="str">
        <v xml:space="preserve">Se llega a tienda segun la hora solicitada se ingresa a oficina de sistemas y se identifica equipo fortinet a instalar; se contacta a personal de redes Alexander Munevar quien solicita conectar equipo y realizar las conexiones segun sus instrucciones; luego de dichas conexiones personal de redes solicita una espera de 45 min aproximadamente para realizar la configuración del equipo; luego se realizan validaicones en Pcs; PDT; POS; DATAFONOS Y PINPAD; tras dichas verificaciones se generan actas de retiro y asigancion del nuevo equipo; tienda queda en operacion normal. </v>
      </c>
      <c r="K280">
        <v>45384</v>
      </c>
      <c r="L280">
        <v>45384</v>
      </c>
      <c r="M280">
        <v>45384</v>
      </c>
      <c r="N280" t="str">
        <f>TEXT(M280, "DDDD")</f>
        <v>martes</v>
      </c>
      <c r="O280" t="str" xml:space="preserve">
        <v xml:space="preserve">M097 METRO SOGAMOSO_x000d_
_x000d_
</v>
      </c>
      <c r="P280" t="str">
        <v>SOGAMOSO</v>
      </c>
      <c r="Q280" t="str">
        <f>IF(ISBLANK(P280),"0",(VLOOKUP(P280,REGION,2,FALSE)))</f>
        <v>ORIENTE</v>
      </c>
      <c r="R280" t="str">
        <v>JHONATAN RICARDO VARGAS ZAMBRANO</v>
      </c>
      <c r="S280">
        <f>IF(ISBLANK(R280),"0", VLOOKUP(R280,PERSONAL,2,FALSE))</f>
        <v>1057583301</v>
      </c>
      <c r="T280" t="str">
        <v>DIRECTO</v>
      </c>
      <c r="U280">
        <v>0.25</v>
      </c>
      <c r="V280">
        <v>0.4166666666666667</v>
      </c>
      <c r="W280">
        <f>V280-U280</f>
        <v>0.16666666666666669</v>
      </c>
      <c r="X280">
        <v>2</v>
      </c>
      <c r="Y280">
        <f>NETWORKDAYS(K280,M280)</f>
        <v>1</v>
      </c>
      <c r="Z280" t="str">
        <f>IF(Y280&lt;=2,"CUMPLE","NO CUMPLE")</f>
        <v>CUMPLE</v>
      </c>
      <c r="AC280" t="str">
        <f>TEXT(M280,"mmmm")</f>
        <v>abril</v>
      </c>
      <c r="AD280" t="str">
        <f>TEXT(M280,"yyyy")</f>
        <v>yyyy</v>
      </c>
      <c r="AE280">
        <f>W280*60*24</f>
        <v>240.00000000000006</v>
      </c>
      <c r="AF280">
        <f>AE280/60</f>
        <v>4.000000000000001</v>
      </c>
      <c r="AG280">
        <f>AE280/60</f>
        <v>4.000000000000001</v>
      </c>
      <c r="AH280">
        <f>L280-K280</f>
        <v>0</v>
      </c>
      <c r="AI280">
        <f>AH280*24*60</f>
        <v>0</v>
      </c>
      <c r="AJ280">
        <f>75728*X280</f>
        <v>151456</v>
      </c>
    </row>
    <row r="281" xml:space="preserve">
      <c r="A281">
        <v>545068</v>
      </c>
      <c r="B281" t="str">
        <v>INCIDENTE</v>
      </c>
      <c r="C281" t="str">
        <v>CERRADO</v>
      </c>
      <c r="D281" t="str">
        <v>LINEAL DE CAJAS</v>
      </c>
      <c r="E281" t="str">
        <v>POS</v>
      </c>
      <c r="F281" t="str">
        <v>POS</v>
      </c>
      <c r="G281" t="str">
        <v>WINCOR</v>
      </c>
      <c r="H281" t="str" xml:space="preserve">
        <v xml:space="preserve">Buenas Tardes por favor me colaboran para la revisión de la pos 12 ya que se esta recalentando y su funcionamiento es demasiado lento gracias por colaboración_x000d_
Numero de caja_x000d_
_x000d_
12</v>
      </c>
      <c r="I281" t="str" xml:space="preserve">
        <v xml:space="preserve">Buenas Tardes por favor me colaboran para la revisión de la pos 12 ya que se esta recalentando y su funcionamiento es demasiado lento gracias por colaboración_x000d_
Numero de caja_x000d_
_x000d_
12</v>
      </c>
      <c r="J281" t="str">
        <v>Se realiza revision y se encuentra Cpu Pos 12 con problemas de Recalentamiento; Se prosigue a realizarle mantenimiento general; Limpieza de Fuente de voltaje; Board; Ventiladores y revision de los voltajes en la Bios; Se sube al sistema para verificar si tiene errores; se pone a pruebas generales y se ensambla nuevamente en su punto fisico con sus perifericos; Se realizan pruebas con la Jefe de Cajas...ESTADO OK</v>
      </c>
      <c r="K281">
        <v>45384</v>
      </c>
      <c r="L281">
        <v>45384</v>
      </c>
      <c r="M281">
        <v>45384</v>
      </c>
      <c r="N281" t="str">
        <f>TEXT(M281, "DDDD")</f>
        <v>martes</v>
      </c>
      <c r="O281" t="str" xml:space="preserve">
        <v xml:space="preserve">J047 JUMBO GIRARDOT_x000d_
_x000d_
</v>
      </c>
      <c r="P281" t="str">
        <v>GIRARDOT</v>
      </c>
      <c r="Q281" t="str">
        <f>IF(ISBLANK(P281),"0",(VLOOKUP(P281,REGION,2,FALSE)))</f>
        <v>OCCIDENTE</v>
      </c>
      <c r="R281" t="str">
        <v>RAFAEL ARDILA PUENTES</v>
      </c>
      <c r="S281">
        <f>IF(ISBLANK(R281),"0", VLOOKUP(R281,PERSONAL,2,FALSE))</f>
        <v>1018419858</v>
      </c>
      <c r="T281" t="str">
        <v>ALIADO</v>
      </c>
      <c r="U281">
        <v>0.3333333333333333</v>
      </c>
      <c r="V281">
        <v>0.4166666666666667</v>
      </c>
      <c r="W281">
        <f>V281-U281</f>
        <v>0.08333333333333337</v>
      </c>
      <c r="X281">
        <v>1</v>
      </c>
      <c r="Y281">
        <f>NETWORKDAYS(K281,M281)</f>
        <v>1</v>
      </c>
      <c r="Z281" t="str">
        <f>IF(Y281&lt;=2,"CUMPLE","NO CUMPLE")</f>
        <v>CUMPLE</v>
      </c>
      <c r="AC281" t="str">
        <f>TEXT(M281,"mmmm")</f>
        <v>abril</v>
      </c>
      <c r="AD281" t="str">
        <f>TEXT(M281,"yyyy")</f>
        <v>yyyy</v>
      </c>
      <c r="AE281">
        <f>W281*60*24</f>
        <v>120.00000000000004</v>
      </c>
      <c r="AF281">
        <f>AE281/60</f>
        <v>2.000000000000001</v>
      </c>
      <c r="AG281">
        <f>AE281/60</f>
        <v>2.000000000000001</v>
      </c>
      <c r="AH281">
        <f>L281-K281</f>
        <v>0</v>
      </c>
      <c r="AI281">
        <f>AH281*24*60</f>
        <v>0</v>
      </c>
      <c r="AJ281">
        <f>75728*X281</f>
        <v>75728</v>
      </c>
    </row>
    <row r="282" xml:space="preserve">
      <c r="A282">
        <v>551887</v>
      </c>
      <c r="B282" t="str">
        <v>SOLICITUD</v>
      </c>
      <c r="C282" t="str">
        <v>CERRADO</v>
      </c>
      <c r="D282" t="str">
        <v>ATC</v>
      </c>
      <c r="E282" t="str">
        <v>PC</v>
      </c>
      <c r="F282" t="str">
        <v>PC</v>
      </c>
      <c r="G282" t="str">
        <v>LENOVO</v>
      </c>
      <c r="H282" t="str">
        <v>Buenas tardes Por favor me ayudan en atc que no nos permite realizar las devoluciones st 47</v>
      </c>
      <c r="I282" t="str">
        <v>Buenas tardes Por favor me ayudan en atc que no nos permite realizar las devoluciones st 47</v>
      </c>
      <c r="J282" t="str">
        <v>Se realiza revision del Pc del area de Atc; y se indica problemas en las devoluciones; Pero se revisa y la novedad No se presenta; Solo se indica que el pc presenta lentitud despues de las 11 am y en horas de la tarde; Se realiza seguimiento y el pc funciona con normalidad; unicamente el problemas de lentitud es debido a lentitud de la red o del sistema; No se le realiza Modificacion para No afectar ningun aplicativo en su funcionamiento (Se le realiza seguimiento en las horas de la mañana mientras atendia otros servicios y despues de las 11 am) Sin Novedad... ESTADO OK</v>
      </c>
      <c r="K282">
        <v>45384</v>
      </c>
      <c r="L282">
        <v>45384</v>
      </c>
      <c r="M282">
        <v>45384</v>
      </c>
      <c r="N282" t="str">
        <f>TEXT(M282, "DDDD")</f>
        <v>martes</v>
      </c>
      <c r="O282" t="str" xml:space="preserve">
        <v xml:space="preserve">J047 JUMBO GIRARDOT_x000d_
_x000d_
</v>
      </c>
      <c r="P282" t="str">
        <v>GIRARDOT</v>
      </c>
      <c r="Q282" t="str">
        <f>IF(ISBLANK(P282),"0",(VLOOKUP(P282,REGION,2,FALSE)))</f>
        <v>OCCIDENTE</v>
      </c>
      <c r="R282" t="str">
        <v>RAFAEL ARDILA PUENTES</v>
      </c>
      <c r="S282">
        <f>IF(ISBLANK(R282),"0", VLOOKUP(R282,PERSONAL,2,FALSE))</f>
        <v>1018419858</v>
      </c>
      <c r="T282" t="str">
        <v>ALIADO</v>
      </c>
      <c r="U282">
        <v>0.5625</v>
      </c>
      <c r="V282">
        <v>0.6041666666666666</v>
      </c>
      <c r="W282">
        <f>V282-U282</f>
        <v>0.04166666666666663</v>
      </c>
      <c r="X282">
        <v>1</v>
      </c>
      <c r="Y282">
        <f>NETWORKDAYS(K282,M282)</f>
        <v>1</v>
      </c>
      <c r="Z282" t="str">
        <f>IF(Y282&lt;=2,"CUMPLE","NO CUMPLE")</f>
        <v>CUMPLE</v>
      </c>
      <c r="AC282" t="str">
        <f>TEXT(M282,"mmmm")</f>
        <v>abril</v>
      </c>
      <c r="AD282" t="str">
        <f>TEXT(M282,"yyyy")</f>
        <v>yyyy</v>
      </c>
      <c r="AE282">
        <f>W282*60*24</f>
        <v>59.99999999999994</v>
      </c>
      <c r="AF282">
        <f>AE282/60</f>
        <v>0.999999999999999</v>
      </c>
      <c r="AG282">
        <f>AE282/60</f>
        <v>0.999999999999999</v>
      </c>
      <c r="AH282">
        <f>L282-K282</f>
        <v>0</v>
      </c>
      <c r="AI282">
        <f>AH282*24*60</f>
        <v>0</v>
      </c>
      <c r="AJ282">
        <f>75728*X282</f>
        <v>75728</v>
      </c>
    </row>
    <row r="283" xml:space="preserve">
      <c r="A283">
        <v>569093</v>
      </c>
      <c r="B283" t="str">
        <v>INCIDENTE</v>
      </c>
      <c r="C283" t="str">
        <v>CERRADO</v>
      </c>
      <c r="D283" t="str">
        <v>LINEAL DE CAJAS</v>
      </c>
      <c r="E283" t="str">
        <v>POS</v>
      </c>
      <c r="F283" t="str">
        <v>POS</v>
      </c>
      <c r="G283" t="str">
        <v>WINCOR</v>
      </c>
      <c r="H283" t="str" xml:space="preserve">
        <v xml:space="preserve">por favor me colaboran para revisar la pos 16 ya que el visor del cajero quedo en cleanup y=1/n=any: y el visor del cliente se encuentra apagado. se revisa cableado y la caja persiste._x000d_
Número de inventario si se tiene_x000d_
_x000d_
4716_x000d_
_x000d_
Numero de caja_x000d_
_x000d_
16</v>
      </c>
      <c r="I283" t="str" xml:space="preserve">
        <v xml:space="preserve">por favor me colaboran para revisar la pos 16 ya que el visor del cajero quedo en cleanup y=1/n=any: y el visor del cliente se encuentra apagado. se revisa cableado y la caja persiste._x000d_
Número de inventario si se tiene_x000d_
_x000d_
4716_x000d_
_x000d_
Numero de caja_x000d_
_x000d_
16</v>
      </c>
      <c r="J283" t="str">
        <v>Se realiza revision de la Pos 16; Se verifican conexiones y se evidencia problemas al mometo de subir la Cpu Pos; Se verifica configuracion de la Bios y se evidencia problemas y errores en el Disco duro; Se resetea la Bios y se configura sus parametros; Se verifican Voltajes y se reinicia; Se visualizan erores y se corrigen correctamente; Se guardan cambios; se ensambla en el punto y se pone a pruebas con la Jefe De Cajas...ESTADO OK</v>
      </c>
      <c r="K283">
        <v>45384</v>
      </c>
      <c r="L283">
        <v>45384</v>
      </c>
      <c r="M283">
        <v>45384</v>
      </c>
      <c r="N283" t="str">
        <f>TEXT(M283, "DDDD")</f>
        <v>martes</v>
      </c>
      <c r="O283" t="str" xml:space="preserve">
        <v xml:space="preserve">J047 JUMBO GIRARDOT_x000d_
_x000d_
</v>
      </c>
      <c r="P283" t="str">
        <v>GIRARDOT</v>
      </c>
      <c r="Q283" t="str">
        <f>IF(ISBLANK(P283),"0",(VLOOKUP(P283,REGION,2,FALSE)))</f>
        <v>OCCIDENTE</v>
      </c>
      <c r="R283" t="str">
        <v>RAFAEL ARDILA PUENTES</v>
      </c>
      <c r="S283">
        <f>IF(ISBLANK(R283),"0", VLOOKUP(R283,PERSONAL,2,FALSE))</f>
        <v>1018419858</v>
      </c>
      <c r="T283" t="str">
        <v>ALIADO</v>
      </c>
      <c r="U283">
        <v>0.4166666666666667</v>
      </c>
      <c r="V283">
        <v>0.4791666666666667</v>
      </c>
      <c r="W283">
        <f>V283-U283</f>
        <v>0.0625</v>
      </c>
      <c r="X283">
        <v>1</v>
      </c>
      <c r="Y283">
        <f>NETWORKDAYS(K283,M283)</f>
        <v>1</v>
      </c>
      <c r="Z283" t="str">
        <f>IF(Y283&lt;=2,"CUMPLE","NO CUMPLE")</f>
        <v>CUMPLE</v>
      </c>
      <c r="AC283" t="str">
        <f>TEXT(M283,"mmmm")</f>
        <v>abril</v>
      </c>
      <c r="AD283" t="str">
        <f>TEXT(M283,"yyyy")</f>
        <v>yyyy</v>
      </c>
      <c r="AE283">
        <f>W283*60*24</f>
        <v>90</v>
      </c>
      <c r="AF283">
        <f>AE283/60</f>
        <v>1.5</v>
      </c>
      <c r="AG283">
        <f>AE283/60</f>
        <v>1.5</v>
      </c>
      <c r="AH283">
        <f>L283-K283</f>
        <v>0</v>
      </c>
      <c r="AI283">
        <f>AH283*24*60</f>
        <v>0</v>
      </c>
      <c r="AJ283">
        <f>75728*X283</f>
        <v>75728</v>
      </c>
    </row>
    <row r="284" xml:space="preserve">
      <c r="A284">
        <v>570079</v>
      </c>
      <c r="B284" t="str">
        <v>SOLICITUD</v>
      </c>
      <c r="C284" t="str">
        <v>CERRADO</v>
      </c>
      <c r="D284" t="str">
        <v>COMERCIAL</v>
      </c>
      <c r="E284" t="str">
        <v>IMPRESORA</v>
      </c>
      <c r="F284" t="str">
        <v>IMPRESORA</v>
      </c>
      <c r="G284" t="str">
        <v>ZEBRA</v>
      </c>
      <c r="H284" t="str">
        <v>Buen dia por fvair me colaboran para la revision de la impresora de peroques AD 123644 ya que no esta imprimiendo correctamente</v>
      </c>
      <c r="I284" t="str">
        <v>Buen dia por fvair me colaboran para la revision de la impresora de peroques AD 123644 ya que no esta imprimiendo correctamente</v>
      </c>
      <c r="J284" t="str">
        <v>Se realiza revision de la Zebra Peroque Zt230 y se evidencia problemas de impresión; Se prosigue a realizar revision del cabezal de impresión y sensores; Se realiza configuracion manual de calibracion de cinta y etiqueta; Calibracion de sensores; mediante la configuracion interna de la Impresora terminada en ip.50; Se realiza mantenimiento y limpieza de sensores y cabezal; Se vuelve a colocar en funcionamiento general y se le solicita enviar pruebas de impresion a la zebra; Se soluciona la falla y se deja en pruebas geenrales ...ESTADO OK</v>
      </c>
      <c r="K284">
        <v>45384</v>
      </c>
      <c r="L284">
        <v>45384</v>
      </c>
      <c r="M284">
        <v>45384</v>
      </c>
      <c r="N284" t="str">
        <f>TEXT(M284, "DDDD")</f>
        <v>martes</v>
      </c>
      <c r="O284" t="str" xml:space="preserve">
        <v xml:space="preserve">J047 JUMBO GIRARDOT_x000d_
_x000d_
</v>
      </c>
      <c r="P284" t="str">
        <v>GIRARDOT</v>
      </c>
      <c r="Q284" t="str">
        <f>IF(ISBLANK(P284),"0",(VLOOKUP(P284,REGION,2,FALSE)))</f>
        <v>OCCIDENTE</v>
      </c>
      <c r="R284" t="str">
        <v>RAFAEL ARDILA PUENTES</v>
      </c>
      <c r="S284">
        <f>IF(ISBLANK(R284),"0", VLOOKUP(R284,PERSONAL,2,FALSE))</f>
        <v>1018419858</v>
      </c>
      <c r="T284" t="str">
        <v>ALIADO</v>
      </c>
      <c r="U284">
        <v>0.4791666666666667</v>
      </c>
      <c r="V284">
        <v>0.5625</v>
      </c>
      <c r="W284">
        <f>V284-U284</f>
        <v>0.08333333333333331</v>
      </c>
      <c r="X284">
        <v>1</v>
      </c>
      <c r="Y284">
        <f>NETWORKDAYS(K284,M284)</f>
        <v>1</v>
      </c>
      <c r="Z284" t="str">
        <f>IF(Y284&lt;=2,"CUMPLE","NO CUMPLE")</f>
        <v>CUMPLE</v>
      </c>
      <c r="AC284" t="str">
        <f>TEXT(M284,"mmmm")</f>
        <v>abril</v>
      </c>
      <c r="AD284" t="str">
        <f>TEXT(M284,"yyyy")</f>
        <v>yyyy</v>
      </c>
      <c r="AE284">
        <f>W284*60*24</f>
        <v>119.99999999999997</v>
      </c>
      <c r="AF284">
        <f>AE284/60</f>
        <v>1.9999999999999996</v>
      </c>
      <c r="AG284">
        <f>AE284/60</f>
        <v>1.9999999999999996</v>
      </c>
      <c r="AH284">
        <f>L284-K284</f>
        <v>0</v>
      </c>
      <c r="AI284">
        <f>AH284*24*60</f>
        <v>0</v>
      </c>
      <c r="AJ284">
        <f>75728*X284</f>
        <v>75728</v>
      </c>
    </row>
    <row r="285" xml:space="preserve">
      <c r="A285">
        <v>547384</v>
      </c>
      <c r="B285" t="str">
        <v>INCIDENTE</v>
      </c>
      <c r="C285" t="str">
        <v>CERRADO</v>
      </c>
      <c r="D285" t="str">
        <v>COMERCIAL</v>
      </c>
      <c r="E285" t="str">
        <v>PC</v>
      </c>
      <c r="F285" t="str">
        <v>PC</v>
      </c>
      <c r="G285" t="str">
        <v>LENOVO</v>
      </c>
      <c r="H285" t="str" xml:space="preserve">
        <v xml:space="preserve">Buenas tardes; por favor me colabora al ingresar al PC no deja cambiar de usuario. Gracias_x000d_
lugar en donde se encuentra el computador en la tienda_x000d_
_x000d_
Jumbo Girardot</v>
      </c>
      <c r="I285" t="str" xml:space="preserve">
        <v xml:space="preserve">Buenas tardes; por favor me colabora al ingresar al PC no deja cambiar de usuario. Gracias_x000d_
lugar en donde se encuentra el computador en la tienda_x000d_
_x000d_
Jumbo Girardot</v>
      </c>
      <c r="J285" t="str">
        <v>Se realiza revision al Pc mencionado con problemas al iniciar sesion ya que ingresa directamente por Administrador para colocar clave; Se realizan varias opciones y recomendaciones de configuracion y No se soluciona la falla ya que el usuario No puede inicar sesion con sus credenciales; esta labor se esta realizando los dias 26;27 de marzo y hoy 3 de Abril dando solucion con apoyo de Harold Ing soporte; indicandome como ultima opcion colocarle cencosud\user y clave del user en caso de no poder iniciar sesion y quedarse registrado con Administrador; Se le inidca al usuario el modo ingreso en caso de presentarse la falla;;; o en caso normal seleccionar cambiar de usuario para un ingreso normal;;;Se realizan pruebas y se entrega trabajo (Se coloca 2 horas diarias estimadas trabajadas en los 3 dias)...ESTADO OK</v>
      </c>
      <c r="K285">
        <v>45385</v>
      </c>
      <c r="L285">
        <v>45385</v>
      </c>
      <c r="M285">
        <v>45385</v>
      </c>
      <c r="N285" t="str">
        <f>TEXT(M285, "DDDD")</f>
        <v>miércoles</v>
      </c>
      <c r="O285" t="str" xml:space="preserve">
        <v xml:space="preserve">J047 JUMBO GIRARDOT_x000d_
_x000d_
</v>
      </c>
      <c r="P285" t="str">
        <v>GIRARDOT</v>
      </c>
      <c r="Q285" t="str">
        <f>IF(ISBLANK(P285),"0",(VLOOKUP(P285,REGION,2,FALSE)))</f>
        <v>OCCIDENTE</v>
      </c>
      <c r="R285" t="str">
        <v>RAFAEL ARDILA PUENTES</v>
      </c>
      <c r="S285">
        <f>IF(ISBLANK(R285),"0", VLOOKUP(R285,PERSONAL,2,FALSE))</f>
        <v>1018419858</v>
      </c>
      <c r="T285" t="str">
        <v>ALIADO</v>
      </c>
      <c r="U285">
        <v>0.3333333333333333</v>
      </c>
      <c r="V285">
        <v>0.5833333333333334</v>
      </c>
      <c r="W285">
        <f>V285-U285</f>
        <v>0.25000000000000006</v>
      </c>
      <c r="X285">
        <v>1</v>
      </c>
      <c r="Y285">
        <f>NETWORKDAYS(K285,M285)</f>
        <v>1</v>
      </c>
      <c r="Z285" t="str">
        <f>IF(Y285&lt;=2,"CUMPLE","NO CUMPLE")</f>
        <v>CUMPLE</v>
      </c>
      <c r="AC285" t="str">
        <f>TEXT(M285,"mmmm")</f>
        <v>abril</v>
      </c>
      <c r="AD285" t="str">
        <f>TEXT(M285,"yyyy")</f>
        <v>yyyy</v>
      </c>
      <c r="AE285">
        <f>W285*60*24</f>
        <v>360.0000000000001</v>
      </c>
      <c r="AF285">
        <f>AE285/60</f>
        <v>6.000000000000002</v>
      </c>
      <c r="AG285">
        <f>AE285/60</f>
        <v>6.000000000000002</v>
      </c>
      <c r="AH285">
        <f>L285-K285</f>
        <v>0</v>
      </c>
      <c r="AI285">
        <f>AH285*24*60</f>
        <v>0</v>
      </c>
      <c r="AJ285">
        <f>75728*X285</f>
        <v>75728</v>
      </c>
    </row>
    <row r="286" xml:space="preserve">
      <c r="A286">
        <v>574988</v>
      </c>
      <c r="B286" t="str">
        <v>SOLICITUD</v>
      </c>
      <c r="C286" t="str">
        <v>CERRADO</v>
      </c>
      <c r="D286" t="str">
        <v>OFICINA COMERCIAL</v>
      </c>
      <c r="E286" t="str">
        <v>PC</v>
      </c>
      <c r="F286" t="str">
        <v>PC</v>
      </c>
      <c r="G286" t="str">
        <v>LENOVO</v>
      </c>
      <c r="H286" t="str">
        <v>Buenas tardes Solicito su ayuda por favor con el intercambio en la ubicación de los equipos de la oficina del subgerente y el de ATC que es de PGC. Muchas gracias</v>
      </c>
      <c r="I286" t="str">
        <v>Buenas tardes Solicito su ayuda por favor con el intercambio en la ubicación de los equipos de la oficina del subgerente y el de ATC que es de PGC. Muchas gracias</v>
      </c>
      <c r="J286" t="str">
        <v xml:space="preserve">Se valida con Lezeth asistente del subgerente cuales equipos deben intercambiarse; se desconectan y se intalan en sus respectivos lugares; uno está en servicio al cliente y el otro en las oficinas; una vez intercambiados; se verifica operatividad entrando a los respectivos usuarios; se les instalan las correspondientes impresoras y se hacen pruebas exitosas con los usuarios de cada uno. Se entregan a satisfacción. En oportunidades se pierde tiempo ubicando al usuario; al equipo; validando el problema reportado; esperando que el equipo esté disponible; etc. </v>
      </c>
      <c r="K286">
        <v>45385</v>
      </c>
      <c r="L286">
        <v>45385</v>
      </c>
      <c r="M286">
        <v>45385</v>
      </c>
      <c r="N286" t="str">
        <f>TEXT(M286, "DDDD")</f>
        <v>miércoles</v>
      </c>
      <c r="O286" t="str" xml:space="preserve">
        <v xml:space="preserve">J027 JUMBO RIONEGRO_x000d_
_x000d_
</v>
      </c>
      <c r="P286" t="str">
        <v>RIONEGRO</v>
      </c>
      <c r="Q286" t="str">
        <f>IF(ISBLANK(P286),"0",(VLOOKUP(P286,REGION,2,FALSE)))</f>
        <v>CENTRO</v>
      </c>
      <c r="R286" t="str">
        <v xml:space="preserve">FABIAN VARGAS LASTRA </v>
      </c>
      <c r="S286" t="e">
        <f>IF(ISBLANK(R286),"0", VLOOKUP(R286,PERSONAL,2,FALSE))</f>
        <v>#N/A</v>
      </c>
      <c r="T286" t="str">
        <v>ALIADO</v>
      </c>
      <c r="U286">
        <v>0.5520833333333334</v>
      </c>
      <c r="V286">
        <v>0.59375</v>
      </c>
      <c r="W286">
        <f>V286-U286</f>
        <v>0.04166666666666663</v>
      </c>
      <c r="X286">
        <v>1</v>
      </c>
      <c r="Y286">
        <f>NETWORKDAYS(K286,M286)</f>
        <v>1</v>
      </c>
      <c r="Z286" t="str">
        <f>IF(Y286&lt;=2,"CUMPLE","NO CUMPLE")</f>
        <v>CUMPLE</v>
      </c>
      <c r="AA286" t="str">
        <v>Sin disponibilidad de técnico</v>
      </c>
      <c r="AC286" t="str">
        <f>TEXT(M286,"mmmm")</f>
        <v>abril</v>
      </c>
      <c r="AD286" t="str">
        <f>TEXT(M286,"yyyy")</f>
        <v>yyyy</v>
      </c>
      <c r="AE286">
        <f>W286*60*24</f>
        <v>59.99999999999994</v>
      </c>
      <c r="AF286">
        <f>AE286/60</f>
        <v>0.999999999999999</v>
      </c>
      <c r="AG286">
        <f>AE286/60</f>
        <v>0.999999999999999</v>
      </c>
      <c r="AH286">
        <f>L286-K286</f>
        <v>0</v>
      </c>
      <c r="AI286">
        <f>AH286*24*60</f>
        <v>0</v>
      </c>
      <c r="AJ286">
        <f>75728*X286</f>
        <v>75728</v>
      </c>
    </row>
    <row r="287" xml:space="preserve">
      <c r="A287">
        <v>563568</v>
      </c>
      <c r="B287" t="str">
        <v>SOLICITUD</v>
      </c>
      <c r="C287" t="str">
        <v>CERRADO</v>
      </c>
      <c r="D287" t="str">
        <v>PLATOS PREPARADOS</v>
      </c>
      <c r="E287" t="str">
        <v>POS</v>
      </c>
      <c r="F287" t="str">
        <v>POS</v>
      </c>
      <c r="G287" t="str">
        <v>UNISYS</v>
      </c>
      <c r="H287" t="str">
        <v>Buena tarde la pos # 9 para revisarla en la parte cpu en ambos donde estan los ventiladores tiene un ruido todo raro. Gracias Quedo atento</v>
      </c>
      <c r="I287" t="str">
        <v>Buena tarde la pos # 9 para revisarla en la parte cpu en ambos donde estan los ventiladores tiene un ruido todo raro. Gracias Quedo atento</v>
      </c>
      <c r="J287" t="str">
        <v>Por un mal entendido con la persona a cargo (Laura); se inicia revisión de la pos que no era y sólo cuando Morelia hace la corrección sobre la pos correcta; se inicia la atención del servicio. Esto hace que se pierda algo de tiempo; se espera que la pos está disponible para su atención; se abre y se encuentra un ventilador demasiado sucio con grasa y polvo combinados; demasiado frenado; aunque se limpia de la mejor manera posible no se logra normalizar su funcionamiento. Se intenta limpiar con diferentes sustancias pero al instalarse de nuevo en la pos persiste el ruido; se ensaya dejando la pos sin ventilador; mientras se solicita uno de repuesto pero se presenta mucho calentamiento de la pos; se verifica si hay una pos archivada para extraerle el ventilador y no tienen ninguna en la tienda; se consulta con Stharly Zuleta y el autoriza sacar el ventilador de la pos 21 que se encuentra provisionalmente en la caja 9 y que realmente es la pos de platos preparados; mientras se le logra solucionar el problema reportado en un CAU anterior. Se instala entonces ventilador de la pos 21 a la pos provisional de platos preparados y queda operativo luego de las verificaciones de la usuaria.</v>
      </c>
      <c r="K287">
        <v>45383</v>
      </c>
      <c r="L287">
        <v>45383</v>
      </c>
      <c r="M287">
        <v>45385</v>
      </c>
      <c r="N287" t="str">
        <f>TEXT(M287, "DDDD")</f>
        <v>miércoles</v>
      </c>
      <c r="O287" t="str" xml:space="preserve">
        <v xml:space="preserve">J027 JUMBO RIONEGRO_x000d_
_x000d_
</v>
      </c>
      <c r="P287" t="str">
        <v>RIONEGRO</v>
      </c>
      <c r="Q287" t="str">
        <f>IF(ISBLANK(P287),"0",(VLOOKUP(P287,REGION,2,FALSE)))</f>
        <v>CENTRO</v>
      </c>
      <c r="R287" t="str">
        <v xml:space="preserve">FABIAN VARGAS LASTRA </v>
      </c>
      <c r="S287" t="e">
        <f>IF(ISBLANK(R287),"0", VLOOKUP(R287,PERSONAL,2,FALSE))</f>
        <v>#N/A</v>
      </c>
      <c r="T287" t="str">
        <v>ALIADO</v>
      </c>
      <c r="U287">
        <v>0.4479166666666667</v>
      </c>
      <c r="V287">
        <v>0.5520833333333334</v>
      </c>
      <c r="W287">
        <f>V287-U287</f>
        <v>0.10416666666666669</v>
      </c>
      <c r="X287">
        <v>2</v>
      </c>
      <c r="Y287">
        <f>NETWORKDAYS(K287,M287)</f>
        <v>3</v>
      </c>
      <c r="Z287" t="str">
        <f>IF(Y287&lt;=2,"CUMPLE","NO CUMPLE")</f>
        <v>NO CUMPLE</v>
      </c>
      <c r="AA287" t="str">
        <v>Sin disponibilidad de técnico</v>
      </c>
      <c r="AC287" t="str">
        <f>TEXT(M287,"mmmm")</f>
        <v>abril</v>
      </c>
      <c r="AD287" t="str">
        <f>TEXT(M287,"yyyy")</f>
        <v>yyyy</v>
      </c>
      <c r="AE287">
        <f>W287*60*24</f>
        <v>150.00000000000003</v>
      </c>
      <c r="AF287">
        <f>AE287/60</f>
        <v>2.5000000000000004</v>
      </c>
      <c r="AG287">
        <f>AE287/60</f>
        <v>2.5000000000000004</v>
      </c>
      <c r="AH287">
        <f>L287-K287</f>
        <v>0</v>
      </c>
      <c r="AI287">
        <f>AH287*24*60</f>
        <v>0</v>
      </c>
      <c r="AJ287">
        <f>75728*X287</f>
        <v>151456</v>
      </c>
    </row>
    <row r="288" xml:space="preserve">
      <c r="A288">
        <v>553201</v>
      </c>
      <c r="B288" t="str">
        <v>INCIDENTE</v>
      </c>
      <c r="C288" t="str">
        <v>CERRADO</v>
      </c>
      <c r="D288" t="str">
        <v>LINEAL DE CAJAS</v>
      </c>
      <c r="E288" t="str">
        <v>POS</v>
      </c>
      <c r="F288" t="str">
        <v>POS</v>
      </c>
      <c r="G288" t="str">
        <v>WINCOR</v>
      </c>
      <c r="H288" t="str">
        <v>Buenas tardes por favor nos colaboran con visita del técnico para revisar la bascula de la POS 4 ya que no da peso real tienda Jumbo Yopal 185</v>
      </c>
      <c r="I288" t="str">
        <v>Buenas tardes por favor nos colaboran con visita del técnico para revisar la bascula de la POS 4 ya que no da peso real tienda Jumbo Yopal 185</v>
      </c>
      <c r="J288" t="str">
        <v>Se atiende caso; POS queda operando .</v>
      </c>
      <c r="K288">
        <v>45384</v>
      </c>
      <c r="L288">
        <v>45384</v>
      </c>
      <c r="M288">
        <v>45385</v>
      </c>
      <c r="N288" t="str">
        <f>TEXT(M288, "DDDD")</f>
        <v>miércoles</v>
      </c>
      <c r="O288" t="str" xml:space="preserve">
        <v xml:space="preserve">J185 JUMBO YOPAL_x000d_
_x000d_
</v>
      </c>
      <c r="P288" t="str">
        <v>YOPAL</v>
      </c>
      <c r="Q288" t="str">
        <f>IF(ISBLANK(P288),"0",(VLOOKUP(P288,REGION,2,FALSE)))</f>
        <v>ORIENTE</v>
      </c>
      <c r="R288" t="str">
        <v>WILMAR YESID PARADA</v>
      </c>
      <c r="S288" t="e">
        <f>IF(ISBLANK(R288),"0", VLOOKUP(R288,PERSONAL,2,FALSE))</f>
        <v>#N/A</v>
      </c>
      <c r="T288" t="str">
        <v>DIRECTO</v>
      </c>
      <c r="U288">
        <v>0.3333333333333333</v>
      </c>
      <c r="V288">
        <v>0.4166666666666667</v>
      </c>
      <c r="W288">
        <f>V288-U288</f>
        <v>0.08333333333333337</v>
      </c>
      <c r="X288">
        <v>1</v>
      </c>
      <c r="Y288">
        <f>NETWORKDAYS(K288,M288)</f>
        <v>2</v>
      </c>
      <c r="Z288" t="str">
        <f>IF(Y288&lt;=2,"CUMPLE","NO CUMPLE")</f>
        <v>CUMPLE</v>
      </c>
      <c r="AC288" t="str">
        <f>TEXT(M288,"mmmm")</f>
        <v>abril</v>
      </c>
      <c r="AD288" t="str">
        <f>TEXT(M288,"yyyy")</f>
        <v>yyyy</v>
      </c>
      <c r="AE288">
        <f>W288*60*24</f>
        <v>120.00000000000004</v>
      </c>
      <c r="AF288">
        <f>AE288/60</f>
        <v>2.000000000000001</v>
      </c>
      <c r="AG288">
        <f>AE288/60</f>
        <v>2.000000000000001</v>
      </c>
      <c r="AH288">
        <f>L288-K288</f>
        <v>0</v>
      </c>
      <c r="AI288">
        <f>AH288*24*60</f>
        <v>0</v>
      </c>
      <c r="AJ288">
        <f>75728*X288</f>
        <v>75728</v>
      </c>
    </row>
    <row r="289" xml:space="preserve">
      <c r="A289">
        <v>551918</v>
      </c>
      <c r="B289" t="str">
        <v>INCIDENTE</v>
      </c>
      <c r="C289" t="str">
        <v>CERRADO</v>
      </c>
      <c r="D289" t="str">
        <v>LINEAL DE CAJAS</v>
      </c>
      <c r="E289" t="str">
        <v>MICROSENS</v>
      </c>
      <c r="F289" t="str">
        <v>MICROSENS</v>
      </c>
      <c r="G289" t="str">
        <v>MICROSENS</v>
      </c>
      <c r="H289" t="str" xml:space="preserve">
        <v xml:space="preserve">Switch microsens caído en sitio | JU185 | no se ve nada conectado ni en puerto 5 de .69 ni en puerto 6 de .100; equipo probablemente sin energía: COYOPJU185MS070 IP: 10.131.42.70_x000d_
Área Afectada_x000d_
_x000d_
CAJA_x000d_
_x000d_
Punto Operacional Afectada_x000d_
_x000d_
COYOPJU185MS070 IP: 10.131.42.70</v>
      </c>
      <c r="I289" t="str" xml:space="preserve">
        <v xml:space="preserve">Switch microsens caído en sitio | JU185 | no se ve nada conectado ni en puerto 5 de .69 ni en puerto 6 de .100; equipo probablemente sin energía: COYOPJU185MS070 IP: 10.131.42.70_x000d_
Área Afectada_x000d_
_x000d_
CAJA_x000d_
_x000d_
Punto Operacional Afectada_x000d_
_x000d_
COYOPJU185MS070 IP: 10.131.42.70</v>
      </c>
      <c r="J289" t="str">
        <v xml:space="preserve">Se revisa; switch arriba. </v>
      </c>
      <c r="K289">
        <v>45384</v>
      </c>
      <c r="L289">
        <v>45384</v>
      </c>
      <c r="M289">
        <v>45385</v>
      </c>
      <c r="N289" t="str">
        <f>TEXT(M289, "DDDD")</f>
        <v>miércoles</v>
      </c>
      <c r="O289" t="str" xml:space="preserve">
        <v xml:space="preserve">J185 JUMBO YOPAL_x000d_
_x000d_
</v>
      </c>
      <c r="P289" t="str">
        <v>YOPAL</v>
      </c>
      <c r="Q289" t="str">
        <f>IF(ISBLANK(P289),"0",(VLOOKUP(P289,REGION,2,FALSE)))</f>
        <v>ORIENTE</v>
      </c>
      <c r="R289" t="str">
        <v>WILMAR YESID PARADA</v>
      </c>
      <c r="S289" t="e">
        <f>IF(ISBLANK(R289),"0", VLOOKUP(R289,PERSONAL,2,FALSE))</f>
        <v>#N/A</v>
      </c>
      <c r="T289" t="str">
        <v>DIRECTO</v>
      </c>
      <c r="U289">
        <v>0.4166666666666667</v>
      </c>
      <c r="V289">
        <v>0.4375</v>
      </c>
      <c r="W289">
        <f>V289-U289</f>
        <v>0.020833333333333315</v>
      </c>
      <c r="X289">
        <v>1</v>
      </c>
      <c r="Y289">
        <f>NETWORKDAYS(K289,M289)</f>
        <v>2</v>
      </c>
      <c r="Z289" t="str">
        <f>IF(Y289&lt;=2,"CUMPLE","NO CUMPLE")</f>
        <v>CUMPLE</v>
      </c>
      <c r="AC289" t="str">
        <f>TEXT(M289,"mmmm")</f>
        <v>abril</v>
      </c>
      <c r="AD289" t="str">
        <f>TEXT(M289,"yyyy")</f>
        <v>yyyy</v>
      </c>
      <c r="AE289">
        <f>W289*60*24</f>
        <v>29.99999999999997</v>
      </c>
      <c r="AF289">
        <f>AE289/60</f>
        <v>0.4999999999999995</v>
      </c>
      <c r="AG289">
        <f>AE289/60</f>
        <v>0.4999999999999995</v>
      </c>
      <c r="AH289">
        <f>L289-K289</f>
        <v>0</v>
      </c>
      <c r="AI289">
        <f>AH289*24*60</f>
        <v>0</v>
      </c>
      <c r="AJ289">
        <f>75728*X289</f>
        <v>75728</v>
      </c>
    </row>
    <row r="290" xml:space="preserve">
      <c r="A290">
        <v>539531</v>
      </c>
      <c r="B290" t="str">
        <v>SOLICITUD</v>
      </c>
      <c r="C290" t="str">
        <v>CERRADO</v>
      </c>
      <c r="D290" t="str">
        <v>SEGURIDAD</v>
      </c>
      <c r="E290" t="str">
        <v>PDA</v>
      </c>
      <c r="F290" t="str">
        <v>PDA</v>
      </c>
      <c r="G290" t="str">
        <v>HONEYWELL</v>
      </c>
      <c r="H290" t="str" xml:space="preserve">
        <v xml:space="preserve">instalación de aplicación MI TIENDA en PDA de seguridad_x000d_
AREA EN DONDE SE UBICA EL EQUIPO_x000d_
_x000d_
seguridad</v>
      </c>
      <c r="I290" t="str" xml:space="preserve">
        <v xml:space="preserve">instalación de aplicación MI TIENDA en PDA de seguridad_x000d_
AREA EN DONDE SE UBICA EL EQUIPO_x000d_
_x000d_
seguridad</v>
      </c>
      <c r="J290" t="str">
        <v xml:space="preserve">Se realiza instalación. </v>
      </c>
      <c r="K290">
        <v>45384</v>
      </c>
      <c r="L290">
        <v>45384</v>
      </c>
      <c r="M290">
        <v>45385</v>
      </c>
      <c r="N290" t="str">
        <f>TEXT(M290, "DDDD")</f>
        <v>miércoles</v>
      </c>
      <c r="O290" t="str" xml:space="preserve">
        <v xml:space="preserve">J185 JUMBO YOPAL_x000d_
_x000d_
</v>
      </c>
      <c r="P290" t="str">
        <v>YOPAL</v>
      </c>
      <c r="Q290" t="str">
        <f>IF(ISBLANK(P290),"0",(VLOOKUP(P290,REGION,2,FALSE)))</f>
        <v>ORIENTE</v>
      </c>
      <c r="R290" t="str">
        <v>WILMAR YESID PARADA</v>
      </c>
      <c r="S290" t="e">
        <f>IF(ISBLANK(R290),"0", VLOOKUP(R290,PERSONAL,2,FALSE))</f>
        <v>#N/A</v>
      </c>
      <c r="T290" t="str">
        <v>DIRECTO</v>
      </c>
      <c r="U290">
        <v>0.4375</v>
      </c>
      <c r="V290">
        <v>0.4791666666666667</v>
      </c>
      <c r="W290">
        <f>V290-U290</f>
        <v>0.041666666666666685</v>
      </c>
      <c r="X290">
        <v>1</v>
      </c>
      <c r="Y290">
        <f>NETWORKDAYS(K290,M290)</f>
        <v>2</v>
      </c>
      <c r="Z290" t="str">
        <f>IF(Y290&lt;=2,"CUMPLE","NO CUMPLE")</f>
        <v>CUMPLE</v>
      </c>
      <c r="AC290" t="str">
        <f>TEXT(M290,"mmmm")</f>
        <v>abril</v>
      </c>
      <c r="AD290" t="str">
        <f>TEXT(M290,"yyyy")</f>
        <v>yyyy</v>
      </c>
      <c r="AE290">
        <f>W290*60*24</f>
        <v>60.00000000000002</v>
      </c>
      <c r="AF290">
        <f>AE290/60</f>
        <v>1.0000000000000004</v>
      </c>
      <c r="AG290">
        <f>AE290/60</f>
        <v>1.0000000000000004</v>
      </c>
      <c r="AH290">
        <f>L290-K290</f>
        <v>0</v>
      </c>
      <c r="AI290">
        <f>AH290*24*60</f>
        <v>0</v>
      </c>
      <c r="AJ290">
        <f>75728*X290</f>
        <v>75728</v>
      </c>
    </row>
    <row r="291" xml:space="preserve">
      <c r="A291">
        <v>539522</v>
      </c>
      <c r="B291" t="str">
        <v>SOLICITUD</v>
      </c>
      <c r="C291" t="str">
        <v>CERRADO</v>
      </c>
      <c r="D291" t="str">
        <v>SEGURIDAD</v>
      </c>
      <c r="E291" t="str">
        <v>PDA</v>
      </c>
      <c r="F291" t="str">
        <v>PDA</v>
      </c>
      <c r="G291" t="str">
        <v>HONEYWELL</v>
      </c>
      <c r="H291" t="str" xml:space="preserve">
        <v xml:space="preserve">Instalación de aplicación mi tienda para PDA de seguridad_x000d_
AREA EN DONDE SE UBICA EL EQUIPO_x000d_
_x000d_
seguridad</v>
      </c>
      <c r="I291" t="str" xml:space="preserve">
        <v xml:space="preserve">Instalación de aplicación mi tienda para PDA de seguridad_x000d_
AREA EN DONDE SE UBICA EL EQUIPO_x000d_
_x000d_
seguridad</v>
      </c>
      <c r="J291" t="str">
        <v xml:space="preserve">Se realiza instalación. </v>
      </c>
      <c r="K291">
        <v>45384</v>
      </c>
      <c r="L291">
        <v>45384</v>
      </c>
      <c r="M291">
        <v>45385</v>
      </c>
      <c r="N291" t="str">
        <f>TEXT(M291, "DDDD")</f>
        <v>miércoles</v>
      </c>
      <c r="O291" t="str" xml:space="preserve">
        <v xml:space="preserve">J185 JUMBO YOPAL_x000d_
_x000d_
</v>
      </c>
      <c r="P291" t="str">
        <v>YOPAL</v>
      </c>
      <c r="Q291" t="str">
        <f>IF(ISBLANK(P291),"0",(VLOOKUP(P291,REGION,2,FALSE)))</f>
        <v>ORIENTE</v>
      </c>
      <c r="R291" t="str">
        <v>WILMAR YESID PARADA</v>
      </c>
      <c r="S291" t="e">
        <f>IF(ISBLANK(R291),"0", VLOOKUP(R291,PERSONAL,2,FALSE))</f>
        <v>#N/A</v>
      </c>
      <c r="T291" t="str">
        <v>DIRECTO</v>
      </c>
      <c r="U291">
        <v>0.4791666666666667</v>
      </c>
      <c r="V291">
        <v>0.5</v>
      </c>
      <c r="W291">
        <f>V291-U291</f>
        <v>0.020833333333333315</v>
      </c>
      <c r="X291">
        <v>1</v>
      </c>
      <c r="Y291">
        <f>NETWORKDAYS(K291,M291)</f>
        <v>2</v>
      </c>
      <c r="Z291" t="str">
        <f>IF(Y291&lt;=2,"CUMPLE","NO CUMPLE")</f>
        <v>CUMPLE</v>
      </c>
      <c r="AC291" t="str">
        <f>TEXT(M291,"mmmm")</f>
        <v>abril</v>
      </c>
      <c r="AD291" t="str">
        <f>TEXT(M291,"yyyy")</f>
        <v>yyyy</v>
      </c>
      <c r="AE291">
        <f>W291*60*24</f>
        <v>29.99999999999997</v>
      </c>
      <c r="AF291">
        <f>AE291/60</f>
        <v>0.4999999999999995</v>
      </c>
      <c r="AG291">
        <f>AE291/60</f>
        <v>0.4999999999999995</v>
      </c>
      <c r="AH291">
        <f>L291-K291</f>
        <v>0</v>
      </c>
      <c r="AI291">
        <f>AH291*24*60</f>
        <v>0</v>
      </c>
      <c r="AJ291">
        <f>75728*X291</f>
        <v>75728</v>
      </c>
    </row>
    <row r="292" xml:space="preserve">
      <c r="A292">
        <v>505357</v>
      </c>
      <c r="B292" t="str">
        <v>INCIDENTE</v>
      </c>
      <c r="C292" t="str">
        <v>CERRADO</v>
      </c>
      <c r="D292" t="str">
        <v>LINEAL DE CAJAS</v>
      </c>
      <c r="E292" t="str">
        <v>POS</v>
      </c>
      <c r="F292" t="str">
        <v>POS</v>
      </c>
      <c r="G292" t="str">
        <v>WINCOR</v>
      </c>
      <c r="H292" t="str" xml:space="preserve">
        <v xml:space="preserve">Buenos Dias; me colaboran con la caja 6 no funciona y en el visor se visualiza phoenix 4.0 y se quedo asi ._x000d_
Indique número de la caja afectada_x000d_
_x000d_
6</v>
      </c>
      <c r="I292" t="str" xml:space="preserve">
        <v xml:space="preserve">Buenos Dias; me colaboran con la caja 6 no funciona y en el visor se visualiza phoenix 4.0 y se quedo asi ._x000d_
Indique número de la caja afectada_x000d_
_x000d_
6</v>
      </c>
      <c r="J292" t="str">
        <v>Se realiza reparación; POS queda funcionando OK.</v>
      </c>
      <c r="K292">
        <v>45384</v>
      </c>
      <c r="L292">
        <v>45384</v>
      </c>
      <c r="M292">
        <v>45385</v>
      </c>
      <c r="N292" t="str">
        <f>TEXT(M292, "DDDD")</f>
        <v>miércoles</v>
      </c>
      <c r="O292" t="str" xml:space="preserve">
        <v xml:space="preserve">J185 JUMBO YOPAL_x000d_
_x000d_
</v>
      </c>
      <c r="P292" t="str">
        <v>YOPAL</v>
      </c>
      <c r="Q292" t="str">
        <f>IF(ISBLANK(P292),"0",(VLOOKUP(P292,REGION,2,FALSE)))</f>
        <v>ORIENTE</v>
      </c>
      <c r="R292" t="str">
        <v>WILMAR YESID PARADA</v>
      </c>
      <c r="S292" t="e">
        <f>IF(ISBLANK(R292),"0", VLOOKUP(R292,PERSONAL,2,FALSE))</f>
        <v>#N/A</v>
      </c>
      <c r="T292" t="str">
        <v>DIRECTO</v>
      </c>
      <c r="U292">
        <v>0.5833333333333334</v>
      </c>
      <c r="V292">
        <v>0.6666666666666666</v>
      </c>
      <c r="W292">
        <f>V292-U292</f>
        <v>0.08333333333333326</v>
      </c>
      <c r="X292">
        <v>1</v>
      </c>
      <c r="Y292">
        <f>NETWORKDAYS(K292,M292)</f>
        <v>2</v>
      </c>
      <c r="Z292" t="str">
        <f>IF(Y292&lt;=2,"CUMPLE","NO CUMPLE")</f>
        <v>CUMPLE</v>
      </c>
      <c r="AC292" t="str">
        <f>TEXT(M292,"mmmm")</f>
        <v>abril</v>
      </c>
      <c r="AD292" t="str">
        <f>TEXT(M292,"yyyy")</f>
        <v>yyyy</v>
      </c>
      <c r="AE292">
        <f>W292*60*24</f>
        <v>119.99999999999989</v>
      </c>
      <c r="AF292">
        <f>AE292/60</f>
        <v>1.999999999999998</v>
      </c>
      <c r="AG292">
        <f>AE292/60</f>
        <v>1.999999999999998</v>
      </c>
      <c r="AH292">
        <f>L292-K292</f>
        <v>0</v>
      </c>
      <c r="AI292">
        <f>AH292*24*60</f>
        <v>0</v>
      </c>
      <c r="AJ292">
        <f>75728*X292</f>
        <v>75728</v>
      </c>
    </row>
    <row r="293" xml:space="preserve">
      <c r="A293">
        <v>575729</v>
      </c>
      <c r="B293" t="str">
        <v>SOLICITUD</v>
      </c>
      <c r="C293" t="str">
        <v>CERRADO</v>
      </c>
      <c r="D293" t="str">
        <v>LINEAL DE CAJAS</v>
      </c>
      <c r="E293" t="str">
        <v>POS</v>
      </c>
      <c r="F293" t="str">
        <v>POS</v>
      </c>
      <c r="G293" t="str">
        <v>WINCOR</v>
      </c>
      <c r="H293" t="str" xml:space="preserve">
        <v xml:space="preserve">por favor me ayudan a validar la pos 13 de la st 47 ya que esta deshabilitada y es la pos de la caja preferencial._x000d_
numero de caja pos_x000d_
_x000d_
13</v>
      </c>
      <c r="I293" t="str" xml:space="preserve">
        <v xml:space="preserve">por favor me ayudan a validar la pos 13 de la st 47 ya que esta deshabilitada y es la pos de la caja preferencial._x000d_
numero de caja pos_x000d_
_x000d_
13</v>
      </c>
      <c r="J293" t="str">
        <v>Se realiza instalacion y mantenimiento de la Cpu Pos 13 que se va instalar en remplazo de la Pos 4; Seriales Pos 13 instalada 64277z4851; Serial Pos 4 Retirada 6498719202; Tambien se retira Scanner balanza Magellan 9800 con serial F15C19465 Y se Instala Scanner Balanza Zebra MP7001 Serial 22032010556688.. Se le realiza Mantenimiento Configuracion y revision de la Pos 13; Para dejarla en optimas condiciones para su funcionamiento; Se instala correctamente en su punto con sus perifericos; Se pone a pruebas generales con la usuaria dejandola totalmente operativa ...ESTADO OK</v>
      </c>
      <c r="K293">
        <v>45386</v>
      </c>
      <c r="L293">
        <v>45386</v>
      </c>
      <c r="M293">
        <v>45386</v>
      </c>
      <c r="N293" t="str">
        <f>TEXT(M293, "DDDD")</f>
        <v>jueves</v>
      </c>
      <c r="O293" t="str" xml:space="preserve">
        <v xml:space="preserve">J047 JUMBO GIRARDOT_x000d_
_x000d_
</v>
      </c>
      <c r="P293" t="str">
        <v>GIRARDOT</v>
      </c>
      <c r="Q293" t="str">
        <f>IF(ISBLANK(P293),"0",(VLOOKUP(P293,REGION,2,FALSE)))</f>
        <v>OCCIDENTE</v>
      </c>
      <c r="R293" t="str">
        <v>RAFAEL ARDILA PUENTES</v>
      </c>
      <c r="S293">
        <f>IF(ISBLANK(R293),"0", VLOOKUP(R293,PERSONAL,2,FALSE))</f>
        <v>1018419858</v>
      </c>
      <c r="T293" t="str">
        <v>ALIADO</v>
      </c>
      <c r="U293">
        <v>0.5416666666666666</v>
      </c>
      <c r="V293">
        <v>0.625</v>
      </c>
      <c r="W293">
        <f>V293-U293</f>
        <v>0.08333333333333337</v>
      </c>
      <c r="X293">
        <v>1</v>
      </c>
      <c r="Y293">
        <f>NETWORKDAYS(K293,M293)</f>
        <v>1</v>
      </c>
      <c r="Z293" t="str">
        <f>IF(Y293&lt;=2,"CUMPLE","NO CUMPLE")</f>
        <v>CUMPLE</v>
      </c>
      <c r="AC293" t="str">
        <f>TEXT(M293,"mmmm")</f>
        <v>abril</v>
      </c>
      <c r="AD293" t="str">
        <f>TEXT(M293,"yyyy")</f>
        <v>yyyy</v>
      </c>
      <c r="AE293">
        <f>W293*60*24</f>
        <v>120.00000000000004</v>
      </c>
      <c r="AF293">
        <f>AE293/60</f>
        <v>2.000000000000001</v>
      </c>
      <c r="AG293">
        <f>AE293/60</f>
        <v>2.000000000000001</v>
      </c>
      <c r="AH293">
        <f>L293-K293</f>
        <v>0</v>
      </c>
      <c r="AI293">
        <f>AH293*24*60</f>
        <v>0</v>
      </c>
      <c r="AJ293">
        <f>75728*X293</f>
        <v>75728</v>
      </c>
    </row>
    <row r="294" xml:space="preserve">
      <c r="A294">
        <v>576925</v>
      </c>
      <c r="B294" t="str">
        <v>INCIDENTE</v>
      </c>
      <c r="C294" t="str">
        <v>CERRADO</v>
      </c>
      <c r="D294" t="str">
        <v>CARNES</v>
      </c>
      <c r="E294" t="str">
        <v>BALANZA</v>
      </c>
      <c r="F294" t="str">
        <v>MESA</v>
      </c>
      <c r="G294" t="str">
        <v>METTLER</v>
      </c>
      <c r="H294" t="str" xml:space="preserve">
        <v xml:space="preserve">buen día solicito de su colaboración con cargue full de la balanza con I.P 10.132.24.48 debido que se encuentran desactualizados_x000d_
Indica la ubicacion de tu balanza en la tienda_x000d_
_x000d_
sección carnes</v>
      </c>
      <c r="I294" t="str" xml:space="preserve">
        <v xml:space="preserve">buen día solicito de su colaboración con cargue full de la balanza con I.P 10.132.24.48 debido que se encuentran desactualizados_x000d_
Indica la ubicacion de tu balanza en la tienda_x000d_
_x000d_
sección carnes</v>
      </c>
      <c r="J294" t="str">
        <v>Se llega a sitio y se procede con validaciones de ingreso. Se establece contacto con el usuario y la balanza. La balanza se encuentra sin red; validamos puntode red; lo limpiamos y secamos; de igual forma validamos y procedemos con la tarjeta de red de la misma y la falla continua; validamos parámetros de red y se encuentran a normalidad con los estándares. Procedemos a cambiar cable de red y la balanza entra en línea. Realizamos pruebas de rigor con soporte remoto a satisfacción. Validamos actualización de precios con el usuario a satisfacción. Se procede con el cierre del ticket quedando la balanza completamente operativa y funcional.</v>
      </c>
      <c r="K294">
        <v>45386</v>
      </c>
      <c r="L294">
        <v>45386</v>
      </c>
      <c r="M294">
        <v>45386</v>
      </c>
      <c r="N294" t="str">
        <f>TEXT(M294, "DDDD")</f>
        <v>jueves</v>
      </c>
      <c r="O294" t="str" xml:space="preserve">
        <v xml:space="preserve">M179 METRO PITALITO_x000d_
_x000d_
</v>
      </c>
      <c r="P294" t="str">
        <v>PITALITO</v>
      </c>
      <c r="Q294" t="str">
        <f>IF(ISBLANK(P294),"0",(VLOOKUP(P294,REGION,2,FALSE)))</f>
        <v>OCCIDENTE</v>
      </c>
      <c r="R294" t="str">
        <v>EMERSON PALACIOS MARTINEZ</v>
      </c>
      <c r="S294">
        <f>IF(ISBLANK(R294),"0", VLOOKUP(R294,PERSONAL,2,FALSE))</f>
        <v>13723524</v>
      </c>
      <c r="T294" t="str">
        <v>ALIADO</v>
      </c>
      <c r="U294">
        <v>0.6666666666666666</v>
      </c>
      <c r="V294">
        <v>0.7083333333333334</v>
      </c>
      <c r="W294">
        <f>V294-U294</f>
        <v>0.04166666666666674</v>
      </c>
      <c r="X294">
        <v>1</v>
      </c>
      <c r="Y294">
        <f>NETWORKDAYS(K294,M294)</f>
        <v>1</v>
      </c>
      <c r="Z294" t="str">
        <f>IF(Y294&lt;=2,"CUMPLE","NO CUMPLE")</f>
        <v>CUMPLE</v>
      </c>
      <c r="AC294" t="str">
        <f>TEXT(M294,"mmmm")</f>
        <v>abril</v>
      </c>
      <c r="AD294" t="str">
        <f>TEXT(M294,"yyyy")</f>
        <v>yyyy</v>
      </c>
      <c r="AE294">
        <f>W294*60*24</f>
        <v>60.00000000000011</v>
      </c>
      <c r="AF294">
        <f>AE294/60</f>
        <v>1.0000000000000018</v>
      </c>
      <c r="AG294">
        <f>AE294/60</f>
        <v>1.0000000000000018</v>
      </c>
      <c r="AH294">
        <f>L294-K294</f>
        <v>0</v>
      </c>
      <c r="AI294">
        <f>AH294*24*60</f>
        <v>0</v>
      </c>
      <c r="AJ294">
        <f>75728*X294</f>
        <v>75728</v>
      </c>
    </row>
    <row r="295" xml:space="preserve">
      <c r="A295">
        <v>576931</v>
      </c>
      <c r="B295" t="str">
        <v>INCIDENTE</v>
      </c>
      <c r="C295" t="str">
        <v>CERRADO</v>
      </c>
      <c r="D295" t="str">
        <v>CARNES</v>
      </c>
      <c r="E295" t="str">
        <v>BALANZA</v>
      </c>
      <c r="F295" t="str">
        <v>COLGANTE</v>
      </c>
      <c r="G295" t="str">
        <v>METTLER</v>
      </c>
      <c r="H295" t="str" xml:space="preserve">
        <v xml:space="preserve">buen día solicito de su colaboración con el arreglo de la balanza colgante de carnes con I.P 10.132.24.49 debido a que no están saliendo los tiquetes._x000d_
Indica la ubicacion de tu balanza en la tienda_x000d_
_x000d_
sección carnes</v>
      </c>
      <c r="I295" t="str" xml:space="preserve">
        <v xml:space="preserve">buen día solicito de su colaboración con el arreglo de la balanza colgante de carnes con I.P 10.132.24.49 debido a que no están saliendo los tiquetes._x000d_
Indica la ubicacion de tu balanza en la tienda_x000d_
_x000d_
sección carnes</v>
      </c>
      <c r="J295" t="str">
        <v>Se llega a sitio y se procede con validaciones de ingreso. Se establece contacto con el usuario y la balanza. Se realiza limpieza de rodillos y de sensores pero la balanza sigue arrojando el mismo error al no imprimir. Se procede a realizar calibración de papel y la balanza sigue arrojando el mismo error. Se procede a realizar cambio de papel a uno más opaco y la balanza arroja ciertos tiquetes en buen estado y sigue arrojando el mismo error. Se procede a dejar desconectada la balanza durante una hora y se enciende y arroja ciertos tiquetes bien pero vuelve a caer en atascos. Se realiza reset de fábrica y Soporte Remoto interviene arrojándole el cargue de etiquetas y parámetros desde el scale manager y la balanza sigue presentando el mismo error. Se logra dejar la balanza completamente operativa y funcional aplicando bastante alcohol en el rodillo de arrastres de papel despues del corte. Se le indica al usuario y a permanencia tienda que el error está en el papel y que se debe hablar con el proveedor porque el papel está con mucho pegante y esto es lo que está produciendo los atascos ya que no alcanza a despegar en su totalidad. Se procede con el cierre del ticket en consentimiento con Soporte Remoto. La balanza queda completamente operativa y funcional.</v>
      </c>
      <c r="K295">
        <v>45386</v>
      </c>
      <c r="L295">
        <v>45386</v>
      </c>
      <c r="M295">
        <v>45386</v>
      </c>
      <c r="N295" t="str">
        <f>TEXT(M295, "DDDD")</f>
        <v>jueves</v>
      </c>
      <c r="O295" t="str" xml:space="preserve">
        <v xml:space="preserve">M179 METRO PITALITO_x000d_
_x000d_
</v>
      </c>
      <c r="P295" t="str">
        <v>PITALITO</v>
      </c>
      <c r="Q295" t="str">
        <f>IF(ISBLANK(P295),"0",(VLOOKUP(P295,REGION,2,FALSE)))</f>
        <v>OCCIDENTE</v>
      </c>
      <c r="R295" t="str">
        <v>EMERSON PALACIOS MARTINEZ</v>
      </c>
      <c r="S295">
        <f>IF(ISBLANK(R295),"0", VLOOKUP(R295,PERSONAL,2,FALSE))</f>
        <v>13723524</v>
      </c>
      <c r="T295" t="str">
        <v>ALIADO</v>
      </c>
      <c r="U295">
        <v>0.5826388888888889</v>
      </c>
      <c r="V295">
        <v>0.6659722222222222</v>
      </c>
      <c r="W295">
        <f>V295-U295</f>
        <v>0.08333333333333326</v>
      </c>
      <c r="X295">
        <v>1</v>
      </c>
      <c r="Y295">
        <f>NETWORKDAYS(K295,M295)</f>
        <v>1</v>
      </c>
      <c r="Z295" t="str">
        <f>IF(Y295&lt;=2,"CUMPLE","NO CUMPLE")</f>
        <v>CUMPLE</v>
      </c>
      <c r="AC295" t="str">
        <f>TEXT(M295,"mmmm")</f>
        <v>abril</v>
      </c>
      <c r="AD295" t="str">
        <f>TEXT(M295,"yyyy")</f>
        <v>yyyy</v>
      </c>
      <c r="AE295">
        <f>W295*60*24</f>
        <v>119.99999999999989</v>
      </c>
      <c r="AF295">
        <f>AE295/60</f>
        <v>1.999999999999998</v>
      </c>
      <c r="AG295">
        <f>AE295/60</f>
        <v>1.999999999999998</v>
      </c>
      <c r="AH295">
        <f>L295-K295</f>
        <v>0</v>
      </c>
      <c r="AI295">
        <f>AH295*24*60</f>
        <v>0</v>
      </c>
      <c r="AJ295">
        <f>75728*X295</f>
        <v>75728</v>
      </c>
    </row>
    <row r="296" xml:space="preserve">
      <c r="A296">
        <v>576937</v>
      </c>
      <c r="B296" t="str">
        <v>INCIDENTE</v>
      </c>
      <c r="C296" t="str">
        <v>CERRADO</v>
      </c>
      <c r="D296" t="str">
        <v>CARNES</v>
      </c>
      <c r="E296" t="str">
        <v>BALANZA</v>
      </c>
      <c r="F296" t="str">
        <v>COLGANTE</v>
      </c>
      <c r="G296" t="str">
        <v>METTLER</v>
      </c>
      <c r="H296" t="str" xml:space="preserve">
        <v xml:space="preserve">solicito de su colaboración con el arreglo de la balanza colgante de carnes con I.P 10.132.24.50 debido a que no están saliendo los tiquetes._x000d_
Indica la ubicacion de tu balanza en la tienda_x000d_
_x000d_
sección carnes</v>
      </c>
      <c r="I296" t="str" xml:space="preserve">
        <v xml:space="preserve">solicito de su colaboración con el arreglo de la balanza colgante de carnes con I.P 10.132.24.50 debido a que no están saliendo los tiquetes._x000d_
Indica la ubicacion de tu balanza en la tienda_x000d_
_x000d_
sección carnes</v>
      </c>
      <c r="J296" t="str">
        <v>Se llega a sitio y se procede con validaciones de ingreso. Se establece contacto con el usuario y la balanza. Se realiza limpieza de rodillos y de sensores pero la balanza sigue arrojando el miusmo error al no imprimir. Se procede a realizar calibración de papek y la balanza sigue arrojando el mismo error. Se procede a realizar cambio de papel a uno más opaco y la balanza arroja ciertos tiquetes en buen estado y sigue arrojando el mismo error. Se procede a dejar desconectada la balanza durante una hora y se enciende y arroja ciertos tiquetes bien pero vuelve a caer en atascos. Se realiza reset de fábrica y Soporte Remoto interviene arrojándole el cargue de etiquetas y parámetros desde el scale manager y la balanza sigue presentando el mismo error. Se logra dejar la balanza completamente operativa y funcional aplicando bastante alcohol en el rodillo de arrastres de papel despues del corte. Se le indica al usuario y a permanencia tienda que el error está en el papel y que se debe hablar con el proveedor porque el papel está con mucho pegante y esto es lo que está produciendo los atascos ya que no alcanza a despegar en su totalidad. Se procede con el cierre del ticket en consentimiento con Soporte Remoto. La balanza queda completamente operativa y funcional.</v>
      </c>
      <c r="K296">
        <v>45386</v>
      </c>
      <c r="L296">
        <v>45386</v>
      </c>
      <c r="M296">
        <v>45386</v>
      </c>
      <c r="N296" t="str">
        <f>TEXT(M296, "DDDD")</f>
        <v>jueves</v>
      </c>
      <c r="O296" t="str" xml:space="preserve">
        <v xml:space="preserve">M179 METRO PITALITO_x000d_
_x000d_
</v>
      </c>
      <c r="P296" t="str">
        <v>PITALITO</v>
      </c>
      <c r="Q296" t="str">
        <f>IF(ISBLANK(P296),"0",(VLOOKUP(P296,REGION,2,FALSE)))</f>
        <v>OCCIDENTE</v>
      </c>
      <c r="R296" t="str">
        <v>EMERSON PALACIOS MARTINEZ</v>
      </c>
      <c r="S296">
        <f>IF(ISBLANK(R296),"0", VLOOKUP(R296,PERSONAL,2,FALSE))</f>
        <v>13723524</v>
      </c>
      <c r="T296" t="str">
        <v>ALIADO</v>
      </c>
      <c r="U296">
        <v>0.7090277777777778</v>
      </c>
      <c r="V296">
        <v>0.84375</v>
      </c>
      <c r="W296">
        <f>V296-U296</f>
        <v>0.1347222222222222</v>
      </c>
      <c r="X296">
        <v>2</v>
      </c>
      <c r="Y296">
        <f>NETWORKDAYS(K296,M296)</f>
        <v>1</v>
      </c>
      <c r="Z296" t="str">
        <f>IF(Y296&lt;=2,"CUMPLE","NO CUMPLE")</f>
        <v>CUMPLE</v>
      </c>
      <c r="AA296" t="str">
        <v>Acordado con  el cliente; ingresó el 4 de Abril</v>
      </c>
      <c r="AC296" t="str">
        <f>TEXT(M296,"mmmm")</f>
        <v>abril</v>
      </c>
      <c r="AD296" t="str">
        <f>TEXT(M296,"yyyy")</f>
        <v>yyyy</v>
      </c>
      <c r="AE296">
        <f>W296*60*24</f>
        <v>193.99999999999997</v>
      </c>
      <c r="AF296">
        <f>AE296/60</f>
        <v>3.233333333333333</v>
      </c>
      <c r="AG296">
        <f>AE296/60</f>
        <v>3.233333333333333</v>
      </c>
      <c r="AH296">
        <f>L296-K296</f>
        <v>0</v>
      </c>
      <c r="AI296">
        <f>AH296*24*60</f>
        <v>0</v>
      </c>
      <c r="AJ296">
        <f>75728*X296</f>
        <v>151456</v>
      </c>
    </row>
    <row r="297" xml:space="preserve">
      <c r="A297">
        <v>575873</v>
      </c>
      <c r="B297" t="str">
        <v>SOLICITUD</v>
      </c>
      <c r="C297" t="str">
        <v>CERRADO</v>
      </c>
      <c r="D297" t="str">
        <v>CARNES</v>
      </c>
      <c r="E297" t="str">
        <v>BALANZA</v>
      </c>
      <c r="F297" t="str">
        <v>COLGANTE</v>
      </c>
      <c r="G297" t="str">
        <v>METTLER</v>
      </c>
      <c r="H297" t="str" xml:space="preserve">
        <v xml:space="preserve">Buenas tardes. Por favor me colaboran con la autorización para que el técnico de isit realice manteniemito para las cinco balanzas de perecederos de la tienda; se adjunta formato con la información de los activos._x000d_
Área donde su ubica la balanza_x000d_
_x000d_
piso de venta</v>
      </c>
      <c r="I297" t="str" xml:space="preserve">
        <v xml:space="preserve">Buenas tardes. Por favor me colaboran con la autorización para que el técnico de isit realice manteniemito para las cinco balanzas de perecederos de la tienda; se adjunta formato con la información de los activos._x000d_
Área donde su ubica la balanza_x000d_
_x000d_
piso de venta</v>
      </c>
      <c r="J297" t="str">
        <v>Se llega a sitio y se procede con validaciones de ingreso. Se establece contacto con el usuario y se realiza ubicación de cada una de las balanzas (5). Se realiza el proceso de mantenimiento para cada una de ellas: Se desmonta plato; se desmonta base y procede con el mantenimiento preventivo de todos los rodillos de arrastre; todos los sensores; partes internas de la misma; partes exteriores y se emplean materiales como limpia contactos eléctrónico; limpia carcasas y alcohol etílico. Se ensambla cada una de ellas y se procede con el proceso de armado. Se realizan pruebas de rigor con cada uno de los usuarios. Las pruebas salen a satisfacción y se procede con el cierre del ticket quedando cada una de ellas completamente operativa y funcional.</v>
      </c>
      <c r="K297">
        <v>45386</v>
      </c>
      <c r="L297">
        <v>45386</v>
      </c>
      <c r="M297">
        <v>45386</v>
      </c>
      <c r="N297" t="str">
        <f>TEXT(M297, "DDDD")</f>
        <v>jueves</v>
      </c>
      <c r="O297" t="str" xml:space="preserve">
        <v xml:space="preserve">M179 METRO PITALITO_x000d_
_x000d_
</v>
      </c>
      <c r="P297" t="str">
        <v>PITALITO</v>
      </c>
      <c r="Q297" t="str">
        <f>IF(ISBLANK(P297),"0",(VLOOKUP(P297,REGION,2,FALSE)))</f>
        <v>OCCIDENTE</v>
      </c>
      <c r="R297" t="str">
        <v>EMERSON PALACIOS MARTINEZ</v>
      </c>
      <c r="S297">
        <f>IF(ISBLANK(R297),"0", VLOOKUP(R297,PERSONAL,2,FALSE))</f>
        <v>13723524</v>
      </c>
      <c r="T297" t="str">
        <v>ALIADO</v>
      </c>
      <c r="U297">
        <v>0.3333333333333333</v>
      </c>
      <c r="V297">
        <v>0.5</v>
      </c>
      <c r="W297">
        <f>V297-U297</f>
        <v>0.16666666666666669</v>
      </c>
      <c r="X297">
        <v>2</v>
      </c>
      <c r="Y297">
        <f>NETWORKDAYS(K297,M297)</f>
        <v>1</v>
      </c>
      <c r="Z297" t="str">
        <f>IF(Y297&lt;=2,"CUMPLE","NO CUMPLE")</f>
        <v>CUMPLE</v>
      </c>
      <c r="AA297" t="str">
        <v>Sin disponibilidad de técnico</v>
      </c>
      <c r="AC297" t="str">
        <f>TEXT(M297,"mmmm")</f>
        <v>abril</v>
      </c>
      <c r="AD297" t="str">
        <f>TEXT(M297,"yyyy")</f>
        <v>yyyy</v>
      </c>
      <c r="AE297">
        <f>W297*60*24</f>
        <v>240.00000000000006</v>
      </c>
      <c r="AF297">
        <f>AE297/60</f>
        <v>4.000000000000001</v>
      </c>
      <c r="AG297">
        <f>AE297/60</f>
        <v>4.000000000000001</v>
      </c>
      <c r="AH297">
        <f>L297-K297</f>
        <v>0</v>
      </c>
      <c r="AI297">
        <f>AH297*24*60</f>
        <v>0</v>
      </c>
      <c r="AJ297">
        <f>75728*X297</f>
        <v>151456</v>
      </c>
    </row>
    <row r="298" xml:space="preserve">
      <c r="A298">
        <v>563506</v>
      </c>
      <c r="B298" t="str">
        <v>INCIDENTE</v>
      </c>
      <c r="C298" t="str">
        <v>CERRADO</v>
      </c>
      <c r="D298" t="str">
        <v>OFICINA COMERCIAL</v>
      </c>
      <c r="E298" t="str">
        <v>IMPRESORA</v>
      </c>
      <c r="F298" t="str">
        <v>IMPRESORA</v>
      </c>
      <c r="G298" t="str">
        <v>ZEBRA</v>
      </c>
      <c r="H298" t="str">
        <v>Impresora Zebra de Jumbo pack presenta nuevamente fallas en la impresión por problema con la cinta. ya se había montado CAU 546556 con el mismo problema.</v>
      </c>
      <c r="I298" t="str">
        <v>Impresora Zebra de Jumbo pack presenta nuevamente fallas en la impresión por problema con la cinta. ya se había montado CAU 546556 con el mismo problema.</v>
      </c>
      <c r="J298" t="str">
        <v>Se verifica problema informado por la usuaria; se revisa instalación de los rollos de papel y de cinta; se limpian sensores; desde el navegador se reconfigura impresora. Todo esto a sugerencia de Stharlyn Zuleta; se realizan varios intentos; cambiando de papel y cambiando ubicación del sensor óptico rojo. Finalmente se logran impresiones luego de un procedimiento que se documenta en Word para dejarle a la usuaria. Se hace varias impresiones verificando el procedimiento indicado y todo funciona correctamente. Se sugiere a la usuaria Paula Carmina que me atendió; mantener cerrada la tapa de la impresora para minimizar problemas.</v>
      </c>
      <c r="K298">
        <v>45383</v>
      </c>
      <c r="L298">
        <v>45383</v>
      </c>
      <c r="M298">
        <v>45386</v>
      </c>
      <c r="N298" t="str">
        <f>TEXT(M298, "DDDD")</f>
        <v>jueves</v>
      </c>
      <c r="O298" t="str" xml:space="preserve">
        <v xml:space="preserve">J027 JUMBO RIONEGRO_x000d_
_x000d_
</v>
      </c>
      <c r="P298" t="str">
        <v>RIONEGRO</v>
      </c>
      <c r="Q298" t="str">
        <f>IF(ISBLANK(P298),"0",(VLOOKUP(P298,REGION,2,FALSE)))</f>
        <v>CENTRO</v>
      </c>
      <c r="R298" t="str">
        <v xml:space="preserve">FABIAN VARGAS LASTRA </v>
      </c>
      <c r="S298" t="e">
        <f>IF(ISBLANK(R298),"0", VLOOKUP(R298,PERSONAL,2,FALSE))</f>
        <v>#N/A</v>
      </c>
      <c r="T298" t="str">
        <v>ALIADO</v>
      </c>
      <c r="U298">
        <v>0.34375</v>
      </c>
      <c r="V298">
        <v>0.4270833333333333</v>
      </c>
      <c r="W298">
        <f>V298-U298</f>
        <v>0.08333333333333331</v>
      </c>
      <c r="X298">
        <v>1</v>
      </c>
      <c r="Y298">
        <f>NETWORKDAYS(K298,M298)</f>
        <v>4</v>
      </c>
      <c r="Z298" t="str">
        <f>IF(Y298&lt;=2,"CUMPLE","NO CUMPLE")</f>
        <v>NO CUMPLE</v>
      </c>
      <c r="AA298" t="str">
        <v>Sin disponibilidad de técnico</v>
      </c>
      <c r="AC298" t="str">
        <f>TEXT(M298,"mmmm")</f>
        <v>abril</v>
      </c>
      <c r="AD298" t="str">
        <f>TEXT(M298,"yyyy")</f>
        <v>yyyy</v>
      </c>
      <c r="AE298">
        <f>W298*60*24</f>
        <v>119.99999999999997</v>
      </c>
      <c r="AF298">
        <f>AE298/60</f>
        <v>1.9999999999999996</v>
      </c>
      <c r="AG298">
        <f>AE298/60</f>
        <v>1.9999999999999996</v>
      </c>
      <c r="AH298">
        <f>L298-K298</f>
        <v>0</v>
      </c>
      <c r="AI298">
        <f>AH298*24*60</f>
        <v>0</v>
      </c>
      <c r="AJ298">
        <f>75728*X298</f>
        <v>75728</v>
      </c>
    </row>
    <row r="299" xml:space="preserve">
      <c r="A299">
        <v>570361</v>
      </c>
      <c r="B299" t="str">
        <v>SOLICITUD</v>
      </c>
      <c r="C299" t="str">
        <v>CERRADO</v>
      </c>
      <c r="D299" t="str">
        <v>SISTEMAS</v>
      </c>
      <c r="E299" t="str">
        <v>INVENTARIO</v>
      </c>
      <c r="F299" t="str">
        <v>POS NCR</v>
      </c>
      <c r="G299" t="str">
        <v>INVENTARIO</v>
      </c>
      <c r="H299" t="str">
        <v>Buen día Buen día solicito de su ayuda para que el técnico remoto visite la tienda m038 y haga el inventario físico de las impresoras de post ncr que llegaron Pasar los seriales a un formato Excel y devolver a Fabiola Díaz- tener en cuenta de comparar los seriales físicos con los del documento PDF mil gracias</v>
      </c>
      <c r="I299" t="str">
        <v>Buen día Buen día solicito de su ayuda para que el técnico remoto visite la tienda m038 y haga el inventario físico de las impresoras de post ncr que llegaron Pasar los seriales a un formato Excel y devolver a Fabiola Díaz- tener en cuenta de comparar los seriales físicos con los del documento PDF mil gracias</v>
      </c>
      <c r="J299" t="str">
        <v>Se realiza visita a sitio; se realiza busqueda e inventario y se toman fotografias de equipos y seriales de impresoras segun instrucciones soporte remoto; se realiza envio de documento excel con respectivos seriales; se realiza documentación para traslado de equipo impresora epson.</v>
      </c>
      <c r="K299">
        <v>45385</v>
      </c>
      <c r="L299">
        <v>45385</v>
      </c>
      <c r="M299">
        <v>45386</v>
      </c>
      <c r="N299" t="str">
        <f>TEXT(M299, "DDDD")</f>
        <v>jueves</v>
      </c>
      <c r="O299" t="str" xml:space="preserve">
        <v xml:space="preserve">M038 METRO NEIVA CENTRO DE CONVENCIONES_x000d_
_x000d_
</v>
      </c>
      <c r="P299" t="str">
        <v>NEIVA</v>
      </c>
      <c r="Q299" t="str">
        <f>IF(ISBLANK(P299),"0",(VLOOKUP(P299,REGION,2,FALSE)))</f>
        <v>OCCIDENTE</v>
      </c>
      <c r="R299" t="str">
        <v>CARLOS HERNAN BARRETO LOPEZ</v>
      </c>
      <c r="S299">
        <f>IF(ISBLANK(R299),"0", VLOOKUP(R299,PERSONAL,2,FALSE))</f>
        <v>1010165612</v>
      </c>
      <c r="T299" t="str">
        <v>DIRECTO</v>
      </c>
      <c r="U299">
        <v>0.3333333333333333</v>
      </c>
      <c r="V299">
        <v>0.4895833333333333</v>
      </c>
      <c r="W299">
        <f>V299-U299</f>
        <v>0.15625</v>
      </c>
      <c r="X299">
        <v>2</v>
      </c>
      <c r="Y299">
        <f>NETWORKDAYS(K299,M299)</f>
        <v>2</v>
      </c>
      <c r="Z299" t="str">
        <f>IF(Y299&lt;=2,"CUMPLE","NO CUMPLE")</f>
        <v>CUMPLE</v>
      </c>
      <c r="AC299" t="str">
        <f>TEXT(M299,"mmmm")</f>
        <v>abril</v>
      </c>
      <c r="AD299" t="str">
        <f>TEXT(M299,"yyyy")</f>
        <v>yyyy</v>
      </c>
      <c r="AE299">
        <f>W299*60*24</f>
        <v>225</v>
      </c>
      <c r="AF299">
        <f>AE299/60</f>
        <v>3.75</v>
      </c>
      <c r="AG299">
        <f>AE299/60</f>
        <v>3.75</v>
      </c>
      <c r="AH299">
        <f>L299-K299</f>
        <v>0</v>
      </c>
      <c r="AI299">
        <f>AH299*24*60</f>
        <v>0</v>
      </c>
      <c r="AJ299">
        <f>75728*X299</f>
        <v>151456</v>
      </c>
    </row>
    <row r="300" xml:space="preserve">
      <c r="A300">
        <v>578651</v>
      </c>
      <c r="B300" t="str">
        <v>INCIDENTE</v>
      </c>
      <c r="C300" t="str">
        <v>CERRADO</v>
      </c>
      <c r="D300" t="str">
        <v>PANADERIA</v>
      </c>
      <c r="E300" t="str">
        <v>BALANZA</v>
      </c>
      <c r="F300" t="str">
        <v>MESA</v>
      </c>
      <c r="G300" t="str">
        <v>METTLER</v>
      </c>
      <c r="H300" t="str" xml:space="preserve">
        <v xml:space="preserve">Buen día solicito de su ayuda para realizar ajuste a balanza de mesa en la verificación quedo no conforme en 9 ensayos Se solicita reparación Simel; dentro de las 48 horas; según lo indicado para la siguiente balanza: 1. Tienda: M195 Santa Lucia 2. Equipo: Balanza de Mesa 3. Marca: METTLER TOLEDO 4. Modelo: BPLUS 5. Serial: C209619352 6. NII: B141862 7. Cantidad de precintos: 1 8. # de_x000d_
_x000d_
Indica la ubicacion de tu balanza en la tienda_x000d_
_x000d_
Perecederos</v>
      </c>
      <c r="I300" t="str" xml:space="preserve">
        <v xml:space="preserve">Buen día solicito de su ayuda para realizar ajuste a balanza de mesa en la verificación quedo no conforme en 9 ensayos Se solicita reparación Simel; dentro de las 48 horas; según lo indicado para la siguiente balanza: 1. Tienda: M195 Santa Lucia 2. Equipo: Balanza de Mesa 3. Marca: METTLER TOLEDO 4. Modelo: BPLUS 5. Serial: C209619352 6. NII: B141862 7. Cantidad de precintos: 1 8. # de_x000d_
_x000d_
Indica la ubicacion de tu balanza en la tienda_x000d_
_x000d_
Perecederos</v>
      </c>
      <c r="J300" t="str" xml:space="preserve">
        <v xml:space="preserve">Se realiza visita a sitio; se ubica balanza de mesa en zona de panaderia  se realizan pruebas y se evidencia error en favor de cliente; a espera de pesas certificada pues en el momento  se encuentran; en tienda convenciones; se informan que llegaran sobre las 11am _x000d_
10:40 ; pesas certificadas llegan incompletas se informa a gerente de tienda.  _x000d_
12:00 en vista de que pesas no llegan a sitio se realiza desplazaminto a metro convenciones; se solicitan pesas faltantes._x000d_
13:00 en sitio nuevamente se realiza configuración y pruebas de balanza; se instala precinto y se envian respectivas fotos y pruebas de funcionamiento._x000d_
PRECINTO NUMERO 7380 000000599</v>
      </c>
      <c r="K300">
        <v>45386</v>
      </c>
      <c r="L300">
        <v>45386</v>
      </c>
      <c r="M300">
        <v>45387</v>
      </c>
      <c r="N300" t="str">
        <f>TEXT(M300, "DDDD")</f>
        <v>viernes</v>
      </c>
      <c r="O300" t="str" xml:space="preserve">
        <v xml:space="preserve">M195 METRO SANTA LUCIA_x000d_
_x000d_
</v>
      </c>
      <c r="P300" t="str">
        <v>NEIVA</v>
      </c>
      <c r="Q300" t="str">
        <f>IF(ISBLANK(P300),"0",(VLOOKUP(P300,REGION,2,FALSE)))</f>
        <v>OCCIDENTE</v>
      </c>
      <c r="R300" t="str">
        <v>CARLOS HERNAN BARRETO LOPEZ</v>
      </c>
      <c r="S300">
        <f>IF(ISBLANK(R300),"0", VLOOKUP(R300,PERSONAL,2,FALSE))</f>
        <v>1010165612</v>
      </c>
      <c r="T300" t="str">
        <v>DIRECTO</v>
      </c>
      <c r="U300">
        <v>0.5416666666666666</v>
      </c>
      <c r="V300">
        <v>0.5902777777777778</v>
      </c>
      <c r="W300">
        <f>V300-U300</f>
        <v>0.04861111111111116</v>
      </c>
      <c r="X300">
        <v>1</v>
      </c>
      <c r="Y300">
        <f>NETWORKDAYS(K300,M300)</f>
        <v>2</v>
      </c>
      <c r="Z300" t="str">
        <f>IF(Y300&lt;=2,"CUMPLE","NO CUMPLE")</f>
        <v>CUMPLE</v>
      </c>
      <c r="AC300" t="str">
        <f>TEXT(M300,"mmmm")</f>
        <v>abril</v>
      </c>
      <c r="AD300" t="str">
        <f>TEXT(M300,"yyyy")</f>
        <v>yyyy</v>
      </c>
      <c r="AE300">
        <f>W300*60*24</f>
        <v>70.00000000000007</v>
      </c>
      <c r="AF300">
        <f>AE300/60</f>
        <v>1.1666666666666679</v>
      </c>
      <c r="AG300">
        <f>AE300/60</f>
        <v>1.1666666666666679</v>
      </c>
      <c r="AH300">
        <f>L300-K300</f>
        <v>0</v>
      </c>
      <c r="AI300">
        <f>AH300*24*60</f>
        <v>0</v>
      </c>
      <c r="AJ300">
        <f>75728*X300</f>
        <v>75728</v>
      </c>
    </row>
    <row r="301" xml:space="preserve">
      <c r="A301">
        <v>545056</v>
      </c>
      <c r="B301" t="str">
        <v>SOLICITUD</v>
      </c>
      <c r="C301" t="str">
        <v>CERRADO</v>
      </c>
      <c r="D301" t="str">
        <v>RRHH</v>
      </c>
      <c r="E301" t="str">
        <v>PC</v>
      </c>
      <c r="F301" t="str">
        <v>PC</v>
      </c>
      <c r="G301" t="str">
        <v>LENOVO</v>
      </c>
      <c r="H301" t="str" xml:space="preserve">
        <v xml:space="preserve">Buen día; agradezco de su ayuda retirando el equipo desktop de Recursos Humanos y enviar al centro de reparación; gracias._x000d_
AREA EN DONDE SE UBICA EL EQUIPO_x000d_
_x000d_
RRHH</v>
      </c>
      <c r="I301" t="str" xml:space="preserve">
        <v xml:space="preserve">Buen día; agradezco de su ayuda retirando el equipo desktop de Recursos Humanos y enviar al centro de reparación; gracias._x000d_
AREA EN DONDE SE UBICA EL EQUIPO_x000d_
_x000d_
RRHH</v>
      </c>
      <c r="J301" t="str">
        <v>Se retira el PC y en compañía del area de seguridad se validan los seriales y se empacan los equipos. Se envia el monitor; la CPU; el teclado; el mouse y sus respectivos cables. Monitor S/N: VNA4RVR9. Se deja lista la caja para que la recoja la transportadora.</v>
      </c>
      <c r="K301">
        <v>45390</v>
      </c>
      <c r="L301">
        <v>45390</v>
      </c>
      <c r="M301">
        <v>45390</v>
      </c>
      <c r="N301" t="str">
        <f>TEXT(M301, "DDDD")</f>
        <v>lunes</v>
      </c>
      <c r="O301" t="str" xml:space="preserve">
        <v xml:space="preserve">M077 METRO ZIPAQUIRA_x000d_
_x000d_
</v>
      </c>
      <c r="P301" t="str">
        <v>ZIPAQUIRA</v>
      </c>
      <c r="Q301" t="str">
        <f>IF(ISBLANK(P301),"0",(VLOOKUP(P301,REGION,2,FALSE)))</f>
        <v>BOGOTA</v>
      </c>
      <c r="R301" t="str">
        <v>ALEXANDER CASTILLO SOTELO</v>
      </c>
      <c r="S301">
        <f>IF(ISBLANK(R301),"0", VLOOKUP(R301,PERSONAL,2,FALSE))</f>
        <v>80216449</v>
      </c>
      <c r="T301" t="str">
        <v>ALIADO</v>
      </c>
      <c r="U301">
        <v>0.5416666666666666</v>
      </c>
      <c r="V301">
        <v>0.5833333333333334</v>
      </c>
      <c r="W301">
        <f>V301-U301</f>
        <v>0.04166666666666674</v>
      </c>
      <c r="X301">
        <v>1</v>
      </c>
      <c r="Y301">
        <f>NETWORKDAYS(K301,M301)</f>
        <v>1</v>
      </c>
      <c r="Z301" t="str">
        <f>IF(Y301&lt;=2,"CUMPLE","NO CUMPLE")</f>
        <v>CUMPLE</v>
      </c>
      <c r="AA301" t="str">
        <v>Ingresó el 1; acordado con cliente.</v>
      </c>
      <c r="AC301" t="str">
        <f>TEXT(M301,"mmmm")</f>
        <v>abril</v>
      </c>
      <c r="AD301" t="str">
        <f>TEXT(M301,"yyyy")</f>
        <v>yyyy</v>
      </c>
      <c r="AE301">
        <f>W301*60*24</f>
        <v>60.00000000000011</v>
      </c>
      <c r="AF301">
        <f>AE301/60</f>
        <v>1.0000000000000018</v>
      </c>
      <c r="AG301">
        <f>AE301/60</f>
        <v>1.0000000000000018</v>
      </c>
      <c r="AH301">
        <f>L301-K301</f>
        <v>0</v>
      </c>
      <c r="AI301">
        <f>AH301*24*60</f>
        <v>0</v>
      </c>
      <c r="AJ301">
        <f>75728*X301</f>
        <v>75728</v>
      </c>
    </row>
    <row r="302" xml:space="preserve">
      <c r="A302">
        <v>579883</v>
      </c>
      <c r="B302" t="str">
        <v>INCIDENTE</v>
      </c>
      <c r="C302" t="str">
        <v>CERRADO</v>
      </c>
      <c r="D302" t="str">
        <v>CARNES</v>
      </c>
      <c r="E302" t="str">
        <v>BALANZA</v>
      </c>
      <c r="F302" t="str">
        <v>COLGANTE</v>
      </c>
      <c r="G302" t="str">
        <v>METTLER</v>
      </c>
      <c r="H302" t="str" xml:space="preserve">
        <v xml:space="preserve">la balanza de carne se encuentra averiada no sale la etiqueta_x000d_
Indica la ubicacion de tu balanza en la tienda_x000d_
_x000d_
carnes</v>
      </c>
      <c r="I302" t="str" xml:space="preserve">
        <v xml:space="preserve">la balanza de carne se encuentra averiada no sale la etiqueta_x000d_
Indica la ubicacion de tu balanza en la tienda_x000d_
_x000d_
carnes</v>
      </c>
      <c r="J302" t="str" xml:space="preserve">
        <v xml:space="preserve">Usuario reporta falla con las balanzas del area de carne; se llega a sitio; se valida ingreso; nos dirigimos al area de carne donde_x000d_
el jefe de area nos indica las falla con las balanzas; donde nos indica que al imprimir el ticket sale 2 adicionales en blanco; se_x000d_
procede a realizar mantenimiento al cabezal de impresion; se realiza mantenimiento al sensor del papel; se realiza_x000d_
mantenimeitno preventivo; luego se realiza la calibracion del papel donde nos indica fallo en la calibracion; y no se realiza_x000d_
correctamente; luego se procede a formatear balanza; el señor rafale acosta procede a configurarla; luego me indica realizar_x000d_
calibracion del papel; se realizan pruebas y persiste la falla; debido a esto se solicita cambio de sensor del papel; para corregir_x000d_
la falla. SE SOLICITA CAMBIO DE SENSOR DE PAPEL_x000d_
Adicionalmente se realiza mantenimiento preventivo; limpieza del sensor de papel a 2 balnzas del area de carne; se realizan_x000d_
pruebas y quedan operativas</v>
      </c>
      <c r="K302">
        <v>45390</v>
      </c>
      <c r="L302">
        <v>45390</v>
      </c>
      <c r="M302">
        <v>45390</v>
      </c>
      <c r="N302" t="str">
        <f>TEXT(M302, "DDDD")</f>
        <v>lunes</v>
      </c>
      <c r="O302" t="str" xml:space="preserve">
        <v xml:space="preserve">J087 JUMBO GUATAPURI_x000d_
_x000d_
</v>
      </c>
      <c r="P302" t="str">
        <v>VALLEDUPAR</v>
      </c>
      <c r="Q302" t="str">
        <f>IF(ISBLANK(P302),"0",(VLOOKUP(P302,REGION,2,FALSE)))</f>
        <v>COSTA</v>
      </c>
      <c r="R302" t="str">
        <v>EDUAR ENRIQUE MARTELO SIERRA</v>
      </c>
      <c r="S302">
        <f>IF(ISBLANK(R302),"0", VLOOKUP(R302,PERSONAL,2,FALSE))</f>
        <v>1065631435</v>
      </c>
      <c r="T302" t="str">
        <v>DIRECTO</v>
      </c>
      <c r="U302">
        <v>0.3541666666666667</v>
      </c>
      <c r="V302">
        <v>0.4791666666666667</v>
      </c>
      <c r="W302">
        <f>V302-U302</f>
        <v>0.125</v>
      </c>
      <c r="X302">
        <v>2</v>
      </c>
      <c r="Y302">
        <f>NETWORKDAYS(K302,M302)</f>
        <v>1</v>
      </c>
      <c r="Z302" t="str">
        <f>IF(Y302&lt;=2,"CUMPLE","NO CUMPLE")</f>
        <v>CUMPLE</v>
      </c>
      <c r="AC302" t="str">
        <f>TEXT(M302,"mmmm")</f>
        <v>abril</v>
      </c>
      <c r="AD302" t="str">
        <f>TEXT(M302,"yyyy")</f>
        <v>yyyy</v>
      </c>
      <c r="AE302">
        <f>W302*60*24</f>
        <v>180</v>
      </c>
      <c r="AF302">
        <f>AE302/60</f>
        <v>3</v>
      </c>
      <c r="AG302">
        <f>AE302/60</f>
        <v>3</v>
      </c>
      <c r="AH302">
        <f>L302-K302</f>
        <v>0</v>
      </c>
      <c r="AI302">
        <f>AH302*24*60</f>
        <v>0</v>
      </c>
      <c r="AJ302">
        <f>75728*X302</f>
        <v>151456</v>
      </c>
    </row>
    <row r="303" xml:space="preserve">
      <c r="A303">
        <v>580839</v>
      </c>
      <c r="B303" t="str">
        <v>INCIDENTE</v>
      </c>
      <c r="C303" t="str">
        <v>CERRADO</v>
      </c>
      <c r="D303" t="str">
        <v>SISTEMAS</v>
      </c>
      <c r="E303" t="str">
        <v>FORTINET</v>
      </c>
      <c r="F303" t="str">
        <v>FORTINET</v>
      </c>
      <c r="G303" t="str">
        <v>FORTINET</v>
      </c>
      <c r="H303" t="str" xml:space="preserve">
        <v xml:space="preserve">Por favor su colaboración con personal de Soporte de Campo en Metro Pitalito el día lunes 8 de abril a las 6 a.m. para el cambio del Fortinet por renovación tecnológica. Gracias._x000d_
Interconexión_x000d_
_x000d_
Fortinet</v>
      </c>
      <c r="I303" t="str" xml:space="preserve">
        <v xml:space="preserve">Por favor su colaboración con personal de Soporte de Campo en Metro Pitalito el día lunes 8 de abril a las 6 a.m. para el cambio del Fortinet por renovación tecnológica. Gracias._x000d_
Interconexión_x000d_
_x000d_
Fortinet</v>
      </c>
      <c r="J303" t="str">
        <v>Se llega a sitio y se procede con validaciones de ingreso. Se establece contacto con el usuario. Desembalamos el equipo y procedemos con la conexión de cableado eléctrico. Nos comunicamos con soporte en redes quien nos indica los pasos a seguir. Conectamos wan1 y procedemos a conectar cableado lógico en los puertos 1 y 4 respectivamente bajo instrucción. Esperamos hasta que soporte de telecomunicaciones configure y procedemos a verificar los activos se encuentren en red: (verificadores; relojes; desktop; laptops; pda; pos y datáfonos). Realizamos aseguramiento físico del fortinet nuevo y se recoge cableado en gabinete. Todos los equipos de la tienda quedan funcionales y operativos. Procedmos a bajar e fortinet antiguo y se deja embalado bajo anotación de destrucción según soporte remoto. Se rwealiza el procedimiento de firma de actas. Se le da parte de la actividad realizada a Gerente en Tienda. Se procede con el cierre de la llamada quedando toda la tienda arriba y funcional.</v>
      </c>
      <c r="K303">
        <v>45390</v>
      </c>
      <c r="L303">
        <v>45390</v>
      </c>
      <c r="M303">
        <v>45390</v>
      </c>
      <c r="N303" t="str">
        <f>TEXT(M303, "DDDD")</f>
        <v>lunes</v>
      </c>
      <c r="O303" t="str" xml:space="preserve">
        <v xml:space="preserve">M179 METRO PITALITO_x000d_
_x000d_
</v>
      </c>
      <c r="P303" t="str">
        <v>PITALITO</v>
      </c>
      <c r="Q303" t="str">
        <f>IF(ISBLANK(P303),"0",(VLOOKUP(P303,REGION,2,FALSE)))</f>
        <v>OCCIDENTE</v>
      </c>
      <c r="R303" t="str">
        <v>EMERSON PALACIOS MARTINEZ</v>
      </c>
      <c r="S303">
        <f>IF(ISBLANK(R303),"0", VLOOKUP(R303,PERSONAL,2,FALSE))</f>
        <v>13723524</v>
      </c>
      <c r="T303" t="str">
        <v>ALIADO</v>
      </c>
      <c r="U303">
        <v>0.25</v>
      </c>
      <c r="V303">
        <v>0.3993055555555556</v>
      </c>
      <c r="W303">
        <f>V303-U303</f>
        <v>0.14930555555555558</v>
      </c>
      <c r="X303">
        <v>2</v>
      </c>
      <c r="Y303">
        <f>NETWORKDAYS(K303,M303)</f>
        <v>1</v>
      </c>
      <c r="Z303" t="str">
        <f>IF(Y303&lt;=2,"CUMPLE","NO CUMPLE")</f>
        <v>CUMPLE</v>
      </c>
      <c r="AC303" t="str">
        <f>TEXT(M303,"mmmm")</f>
        <v>abril</v>
      </c>
      <c r="AD303" t="str">
        <f>TEXT(M303,"yyyy")</f>
        <v>yyyy</v>
      </c>
      <c r="AE303">
        <f>W303*60*24</f>
        <v>215.00000000000006</v>
      </c>
      <c r="AF303">
        <f>AE303/60</f>
        <v>3.5833333333333344</v>
      </c>
      <c r="AG303">
        <f>AE303/60</f>
        <v>3.5833333333333344</v>
      </c>
      <c r="AH303">
        <f>L303-K303</f>
        <v>0</v>
      </c>
      <c r="AI303">
        <f>AH303*24*60</f>
        <v>0</v>
      </c>
      <c r="AJ303">
        <f>75728*X303</f>
        <v>151456</v>
      </c>
    </row>
    <row r="304" xml:space="preserve">
      <c r="A304">
        <v>580640</v>
      </c>
      <c r="B304" t="str">
        <v>INCIDENTE</v>
      </c>
      <c r="C304" t="str">
        <v>CERRADO</v>
      </c>
      <c r="D304" t="str">
        <v>TODA LA TIENDA</v>
      </c>
      <c r="E304" t="str">
        <v>PDA</v>
      </c>
      <c r="F304" t="str">
        <v>PDA</v>
      </c>
      <c r="G304" t="str">
        <v>HONEYWELL</v>
      </c>
      <c r="H304" t="str" xml:space="preserve">
        <v xml:space="preserve">falló de display_x000d_
Sección de la tienda en donde se ubica la PDT o usuario_x000d_
_x000d_
Bazar</v>
      </c>
      <c r="I304" t="str" xml:space="preserve">
        <v xml:space="preserve">falló de display_x000d_
Sección de la tienda en donde se ubica la PDT o usuario_x000d_
_x000d_
Bazar</v>
      </c>
      <c r="J304" t="str">
        <v>Luego de ubicar la PDT que pertenece a bazar; se carga durante unos minutos porque está descargada; se verifica que la pantalla está quebrada; no es posible visualizar absolutamente nada; esto como consecuencia de un golpe; al momento de recibirla no tenía estuche protector; no me informaron quien la tenía al momento del golpe; se comparte evidencia a Stharlyn Zuleta quien indica que no hay PDT´s disponibles para reposición y que si necestian un nuevo dispositivo el gerente de la tienda debe hacer la solicitud de una nueva y adicional a David Higuita. Se trata de regresar PDT a personal de Bazar pero todos se encuentran en reunión. Se deja la PDT con Lizeth Ocampo en oficinas para que informe del resultado de la visita a LiLiana jefe de Bazar. ATENDIDO EL 8 DE ABRIL DE 2024 POR FABIAN VARGAS LASTRA.</v>
      </c>
      <c r="K304">
        <v>45387</v>
      </c>
      <c r="L304">
        <v>45387</v>
      </c>
      <c r="M304">
        <v>45390</v>
      </c>
      <c r="N304" t="str">
        <f>TEXT(M304, "DDDD")</f>
        <v>lunes</v>
      </c>
      <c r="O304" t="str" xml:space="preserve">
        <v xml:space="preserve">J027 JUMBO RIONEGRO_x000d_
_x000d_
</v>
      </c>
      <c r="P304" t="str">
        <v>RIONEGRO</v>
      </c>
      <c r="Q304" t="str">
        <f>IF(ISBLANK(P304),"0",(VLOOKUP(P304,REGION,2,FALSE)))</f>
        <v>CENTRO</v>
      </c>
      <c r="R304" t="str">
        <v xml:space="preserve">FABIAN VARGAS LASTRA </v>
      </c>
      <c r="S304" t="e">
        <f>IF(ISBLANK(R304),"0", VLOOKUP(R304,PERSONAL,2,FALSE))</f>
        <v>#N/A</v>
      </c>
      <c r="T304" t="str">
        <v>ALIADO</v>
      </c>
      <c r="U304">
        <v>0.6666666666666666</v>
      </c>
      <c r="V304">
        <v>0.7083333333333334</v>
      </c>
      <c r="W304">
        <f>V304-U304</f>
        <v>0.04166666666666674</v>
      </c>
      <c r="X304">
        <v>1</v>
      </c>
      <c r="Y304">
        <f>NETWORKDAYS(K304,M304)</f>
        <v>2</v>
      </c>
      <c r="Z304" t="str">
        <f>IF(Y304&lt;=2,"CUMPLE","NO CUMPLE")</f>
        <v>CUMPLE</v>
      </c>
      <c r="AC304" t="str">
        <f>TEXT(M304,"mmmm")</f>
        <v>abril</v>
      </c>
      <c r="AD304" t="str">
        <f>TEXT(M304,"yyyy")</f>
        <v>yyyy</v>
      </c>
      <c r="AE304">
        <f>W304*60*24</f>
        <v>60.00000000000011</v>
      </c>
      <c r="AF304">
        <f>AE304/60</f>
        <v>1.0000000000000018</v>
      </c>
      <c r="AG304">
        <f>AE304/60</f>
        <v>1.0000000000000018</v>
      </c>
      <c r="AH304">
        <f>L304-K304</f>
        <v>0</v>
      </c>
      <c r="AI304">
        <f>AH304*24*60</f>
        <v>0</v>
      </c>
      <c r="AJ304">
        <f>75728*X304</f>
        <v>75728</v>
      </c>
    </row>
    <row r="305" xml:space="preserve">
      <c r="A305">
        <v>585724</v>
      </c>
      <c r="B305" t="str">
        <v>INCIDENTE</v>
      </c>
      <c r="C305" t="str">
        <v>CERRADO</v>
      </c>
      <c r="D305" t="str">
        <v>LINEAL DE CAJAS</v>
      </c>
      <c r="E305" t="str">
        <v>POS</v>
      </c>
      <c r="F305" t="str">
        <v>POS</v>
      </c>
      <c r="G305" t="str">
        <v>WINCOR</v>
      </c>
      <c r="H305" t="str" xml:space="preserve">
        <v xml:space="preserve">Buen día: por favor me colaboran para revisar pos 16; ya que se queda en clean up y no da mas visor. st 47 Gracias_x000d_
numero de caja pos_x000d_
_x000d_
16</v>
      </c>
      <c r="I305" t="str" xml:space="preserve">
        <v xml:space="preserve">Buen día: por favor me colaboran para revisar pos 16; ya que se queda en clean up y no da mas visor. st 47 Gracias_x000d_
numero de caja pos_x000d_
_x000d_
16</v>
      </c>
      <c r="J305" t="str">
        <v>Se realiza Revision de la Cpu Pos y se encuentra en Cleanup; No sube para la operación del sistema; Se prosigue a realizar revision del Cableado del Teclado encontrando falla en la conexión respectiva del teclado por lo que la Pos No funciona correctamente; Se realiza el cambio del cableado y la Pos sube Normalmente; se pone a pruebas con la usuaria durante la hora siguiente; y la Pos funciona correctamente...ESTADO OK</v>
      </c>
      <c r="K305">
        <v>45391</v>
      </c>
      <c r="L305">
        <v>45391</v>
      </c>
      <c r="M305">
        <v>45391</v>
      </c>
      <c r="N305" t="str">
        <f>TEXT(M305, "DDDD")</f>
        <v>martes</v>
      </c>
      <c r="O305" t="str" xml:space="preserve">
        <v xml:space="preserve">J047 JUMBO GIRARDOT_x000d_
_x000d_
</v>
      </c>
      <c r="P305" t="str">
        <v>GIRARDOT</v>
      </c>
      <c r="Q305" t="str">
        <f>IF(ISBLANK(P305),"0",(VLOOKUP(P305,REGION,2,FALSE)))</f>
        <v>OCCIDENTE</v>
      </c>
      <c r="R305" t="str">
        <v>RAFAEL ARDILA PUENTES</v>
      </c>
      <c r="S305">
        <f>IF(ISBLANK(R305),"0", VLOOKUP(R305,PERSONAL,2,FALSE))</f>
        <v>1018419858</v>
      </c>
      <c r="T305" t="str">
        <v>ALIADO</v>
      </c>
      <c r="U305">
        <v>0.4583333333333333</v>
      </c>
      <c r="V305">
        <v>0.5416666666666666</v>
      </c>
      <c r="W305">
        <f>V305-U305</f>
        <v>0.08333333333333331</v>
      </c>
      <c r="X305">
        <v>1</v>
      </c>
      <c r="Y305">
        <f>NETWORKDAYS(K305,M305)</f>
        <v>1</v>
      </c>
      <c r="Z305" t="str">
        <f>IF(Y305&lt;=2,"CUMPLE","NO CUMPLE")</f>
        <v>CUMPLE</v>
      </c>
      <c r="AC305" t="str">
        <f>TEXT(M305,"mmmm")</f>
        <v>abril</v>
      </c>
      <c r="AD305" t="str">
        <f>TEXT(M305,"yyyy")</f>
        <v>yyyy</v>
      </c>
      <c r="AE305">
        <f>W305*60*24</f>
        <v>119.99999999999997</v>
      </c>
      <c r="AF305">
        <f>AE305/60</f>
        <v>1.9999999999999996</v>
      </c>
      <c r="AG305">
        <f>AE305/60</f>
        <v>1.9999999999999996</v>
      </c>
      <c r="AH305">
        <f>L305-K305</f>
        <v>0</v>
      </c>
      <c r="AI305">
        <f>AH305*24*60</f>
        <v>0</v>
      </c>
      <c r="AJ305">
        <f>75728*X305</f>
        <v>75728</v>
      </c>
    </row>
    <row r="306" xml:space="preserve">
      <c r="A306">
        <v>549355</v>
      </c>
      <c r="B306" t="str">
        <v>INCIDENTE</v>
      </c>
      <c r="C306" t="str">
        <v>CERRADO</v>
      </c>
      <c r="D306" t="str">
        <v>EDS</v>
      </c>
      <c r="E306" t="str">
        <v>POS</v>
      </c>
      <c r="F306" t="str">
        <v>IMPRESORA</v>
      </c>
      <c r="G306" t="str">
        <v>EPSON</v>
      </c>
      <c r="H306" t="str" xml:space="preserve">
        <v xml:space="preserve">La impresora de la POS no funciona; y deja bloqueada la POS._x000d_
Número de inventario_x000d_
_x000d_
AD-132395_x000d_
_x000d_
numero de caja_x000d_
_x000d_
32</v>
      </c>
      <c r="I306" t="str" xml:space="preserve">
        <v xml:space="preserve">La impresora de la POS no funciona; y deja bloqueada la POS._x000d_
Número de inventario_x000d_
_x000d_
AD-132395_x000d_
_x000d_
numero de caja_x000d_
_x000d_
32</v>
      </c>
      <c r="J306" t="str">
        <v>Se realiza instalacion de la Impresora Epson enviada con serial X5G5013101; Y Se retira la Impresora averiada (Ubicacion sistemas) Epson con Placas 014952 Esta Impresora NO tiene visible el Serial...La Impresora enviada se deja en pruebas funcionando correctamente ...ESTADO OK</v>
      </c>
      <c r="K306">
        <v>45391</v>
      </c>
      <c r="L306">
        <v>45391</v>
      </c>
      <c r="M306">
        <v>45391</v>
      </c>
      <c r="N306" t="str">
        <f>TEXT(M306, "DDDD")</f>
        <v>martes</v>
      </c>
      <c r="O306" t="str" xml:space="preserve">
        <v xml:space="preserve">J047 JUMBO GIRARDOT_x000d_
_x000d_
</v>
      </c>
      <c r="P306" t="str">
        <v>GIRARDOT</v>
      </c>
      <c r="Q306" t="str">
        <f>IF(ISBLANK(P306),"0",(VLOOKUP(P306,REGION,2,FALSE)))</f>
        <v>OCCIDENTE</v>
      </c>
      <c r="R306" t="str">
        <v>RAFAEL ARDILA PUENTES</v>
      </c>
      <c r="S306">
        <f>IF(ISBLANK(R306),"0", VLOOKUP(R306,PERSONAL,2,FALSE))</f>
        <v>1018419858</v>
      </c>
      <c r="T306" t="str">
        <v>ALIADO</v>
      </c>
      <c r="U306">
        <v>0.4166666666666667</v>
      </c>
      <c r="V306">
        <v>0.4583333333333333</v>
      </c>
      <c r="W306">
        <f>V306-U306</f>
        <v>0.04166666666666663</v>
      </c>
      <c r="X306">
        <v>1</v>
      </c>
      <c r="Y306">
        <f>NETWORKDAYS(K306,M306)</f>
        <v>1</v>
      </c>
      <c r="Z306" t="str">
        <f>IF(Y306&lt;=2,"CUMPLE","NO CUMPLE")</f>
        <v>CUMPLE</v>
      </c>
      <c r="AC306" t="str">
        <f>TEXT(M306,"mmmm")</f>
        <v>abril</v>
      </c>
      <c r="AD306" t="str">
        <f>TEXT(M306,"yyyy")</f>
        <v>yyyy</v>
      </c>
      <c r="AE306">
        <f>W306*60*24</f>
        <v>59.99999999999994</v>
      </c>
      <c r="AF306">
        <f>AE306/60</f>
        <v>0.999999999999999</v>
      </c>
      <c r="AG306">
        <f>AE306/60</f>
        <v>0.999999999999999</v>
      </c>
      <c r="AH306">
        <f>L306-K306</f>
        <v>0</v>
      </c>
      <c r="AI306">
        <f>AH306*24*60</f>
        <v>0</v>
      </c>
      <c r="AJ306">
        <f>75728*X306</f>
        <v>75728</v>
      </c>
    </row>
    <row r="307" xml:space="preserve">
      <c r="A307">
        <v>582366</v>
      </c>
      <c r="B307" t="str">
        <v>SOLICITUD</v>
      </c>
      <c r="C307" t="str">
        <v>CERRADO</v>
      </c>
      <c r="D307" t="str">
        <v>CARNES</v>
      </c>
      <c r="E307" t="str">
        <v>BALANZA</v>
      </c>
      <c r="F307" t="str">
        <v xml:space="preserve">COLGANTE </v>
      </c>
      <c r="G307" t="str">
        <v>METTLER</v>
      </c>
      <c r="H307" t="str" xml:space="preserve">
        <v xml:space="preserve">Buenos días Solicito de su colaboración para el cambio de cabezal de la balanza de charcutería a la de carnes_x000d_
Área donde su ubica la balanza_x000d_
_x000d_
carnes</v>
      </c>
      <c r="I307" t="str" xml:space="preserve">
        <v xml:space="preserve">Buenos días Solicito de su colaboración para el cambio de cabezal de la balanza de charcutería a la de carnes_x000d_
Área donde su ubica la balanza_x000d_
_x000d_
carnes</v>
      </c>
      <c r="J307" t="str">
        <v>Me encuentro en sitio y se me indica realizar el cambio de cabezal de la balanza de charcuteria a la balanza colgante de carnes; se desarma balanza de charcuteria y se retira cabezal se lleva cabezal y se procede a desarmar cabezal de la balanza colgante para intercambiarle por el de charcuteria y se procede ajustar todo y realizar pruebas de impresion y calidad de imagen en el lineal de cajas; pasan los codigos se organiza cabezal en la balanza de mesa de charcuteria y se realizan pruebas; cabezal imprime pero el codigo de barras no es leguible en el lineal de caja se deja informando la novedad al ing harold y al jefe de sección de carnes he informo que la actividad queda aun con cabezal defectuoso y requiere su cambio  me retiro del sitio.  ATENDIDO EL 9 DE ABRIL DE 2024 POR DANIEL PAREDES</v>
      </c>
      <c r="K307">
        <v>45390</v>
      </c>
      <c r="L307">
        <v>45390</v>
      </c>
      <c r="M307">
        <v>45391</v>
      </c>
      <c r="N307" t="str">
        <f>TEXT(M307, "DDDD")</f>
        <v>martes</v>
      </c>
      <c r="O307" t="str" xml:space="preserve">
        <v xml:space="preserve">J036 JUMBO POPAYAN CAMPANARIO_x000d_
_x000d_
</v>
      </c>
      <c r="P307" t="str">
        <v>POPAYAN</v>
      </c>
      <c r="Q307" t="str">
        <f>IF(ISBLANK(P307),"0",(VLOOKUP(P307,REGION,2,FALSE)))</f>
        <v>OCCIDENTE</v>
      </c>
      <c r="R307" t="str">
        <v>DANIEL FERNANDO PAREDES ARTEAGA</v>
      </c>
      <c r="S307">
        <f>IF(ISBLANK(R307),"0", VLOOKUP(R307,PERSONAL,2,FALSE))</f>
        <v>10301691</v>
      </c>
      <c r="T307" t="str">
        <v>DIRECTO</v>
      </c>
      <c r="U307">
        <v>0.3958333333333333</v>
      </c>
      <c r="V307">
        <v>0.4791666666666667</v>
      </c>
      <c r="W307">
        <f>V307-U307</f>
        <v>0.08333333333333337</v>
      </c>
      <c r="X307">
        <v>1</v>
      </c>
      <c r="Y307">
        <f>NETWORKDAYS(K307,M307)</f>
        <v>2</v>
      </c>
      <c r="Z307" t="str">
        <f>IF(Y307&lt;=2,"CUMPLE","NO CUMPLE")</f>
        <v>CUMPLE</v>
      </c>
      <c r="AC307" t="str">
        <f>TEXT(M307,"mmmm")</f>
        <v>abril</v>
      </c>
      <c r="AD307" t="str">
        <f>TEXT(M307,"yyyy")</f>
        <v>yyyy</v>
      </c>
      <c r="AE307">
        <f>W307*60*24</f>
        <v>120.00000000000004</v>
      </c>
      <c r="AF307">
        <f>AE307/60</f>
        <v>2.000000000000001</v>
      </c>
      <c r="AG307">
        <f>AE307/60</f>
        <v>2.000000000000001</v>
      </c>
      <c r="AH307">
        <f>L307-K307</f>
        <v>0</v>
      </c>
      <c r="AI307">
        <f>AH307*24*60</f>
        <v>0</v>
      </c>
      <c r="AJ307">
        <f>75728*X307</f>
        <v>75728</v>
      </c>
    </row>
    <row r="308" xml:space="preserve">
      <c r="A308">
        <v>478306</v>
      </c>
      <c r="B308" t="str">
        <v>INCIDENTE</v>
      </c>
      <c r="C308" t="str">
        <v>CERRADO</v>
      </c>
      <c r="D308" t="str">
        <v>VENTAS</v>
      </c>
      <c r="E308" t="str">
        <v>VERIFICADOR</v>
      </c>
      <c r="F308" t="str">
        <v>VERIFICADOR</v>
      </c>
      <c r="G308" t="str">
        <v xml:space="preserve">NEWLAND </v>
      </c>
      <c r="H308" t="str">
        <v>buenas tardes: solicito configuración del verificador de precios NEWLAND NQ1000;no están saliendo las consultas de precios en el visor no funciona el infrarrojo. gracias.</v>
      </c>
      <c r="I308" t="str">
        <v>buenas tardes: solicito configuración del verificador de precios NEWLAND NQ1000;no están saliendo las consultas de precios en el visor no funciona el infrarrojo. gracias.</v>
      </c>
      <c r="J308" t="str">
        <v>Se realiza visita a sitio se realiza proceso de formateo de verificador de precios y actualización de firmware ; se realizan pruebas ; se realiza instalación de equipo; pruebas con usuarios y se entrega equipo funcional.</v>
      </c>
      <c r="K308">
        <v>45391</v>
      </c>
      <c r="L308">
        <v>45391</v>
      </c>
      <c r="M308">
        <v>45391</v>
      </c>
      <c r="N308" t="str">
        <f>TEXT(M308, "DDDD")</f>
        <v>martes</v>
      </c>
      <c r="O308" t="str" xml:space="preserve">
        <v xml:space="preserve">M038 METRO NEIVA CENTRO DE CONVENCIONES_x000d_
_x000d_
</v>
      </c>
      <c r="P308" t="str">
        <v>NEIVA</v>
      </c>
      <c r="Q308" t="str">
        <f>IF(ISBLANK(P308),"0",(VLOOKUP(P308,REGION,2,FALSE)))</f>
        <v>OCCIDENTE</v>
      </c>
      <c r="R308" t="str">
        <v>CARLOS HERNAN BARRETO LOPEZ</v>
      </c>
      <c r="S308">
        <f>IF(ISBLANK(R308),"0", VLOOKUP(R308,PERSONAL,2,FALSE))</f>
        <v>1010165612</v>
      </c>
      <c r="T308" t="str">
        <v>DIRECTO</v>
      </c>
      <c r="U308">
        <v>0.3333333333333333</v>
      </c>
      <c r="V308">
        <v>0.5833333333333334</v>
      </c>
      <c r="W308">
        <f>V308-U308</f>
        <v>0.25000000000000006</v>
      </c>
      <c r="X308">
        <v>3</v>
      </c>
      <c r="Y308">
        <f>NETWORKDAYS(K308,M308)</f>
        <v>1</v>
      </c>
      <c r="Z308" t="str">
        <f>IF(Y308&lt;=2,"CUMPLE","NO CUMPLE")</f>
        <v>CUMPLE</v>
      </c>
      <c r="AA308" t="str">
        <v xml:space="preserve">Este caso estaba pendiente desde el 22 de Febrero;  por orden de Fabila se tenía en ese estado ya que no había soporte. </v>
      </c>
      <c r="AC308" t="str">
        <f>TEXT(M308,"mmmm")</f>
        <v>abril</v>
      </c>
      <c r="AD308" t="str">
        <f>TEXT(M308,"yyyy")</f>
        <v>yyyy</v>
      </c>
      <c r="AE308">
        <f>W308*60*24</f>
        <v>360.0000000000001</v>
      </c>
      <c r="AF308">
        <f>AE308/60</f>
        <v>6.000000000000002</v>
      </c>
      <c r="AG308">
        <f>AE308/60</f>
        <v>6.000000000000002</v>
      </c>
      <c r="AH308">
        <f>L308-K308</f>
        <v>0</v>
      </c>
      <c r="AI308">
        <f>AH308*24*60</f>
        <v>0</v>
      </c>
      <c r="AJ308">
        <f>75728*X308</f>
        <v>227184</v>
      </c>
    </row>
    <row r="309" xml:space="preserve">
      <c r="A309">
        <v>591506</v>
      </c>
      <c r="B309" t="str">
        <v>SOLICITUD</v>
      </c>
      <c r="C309" t="str">
        <v>CERRADO</v>
      </c>
      <c r="D309" t="str">
        <v>SISTEMAS</v>
      </c>
      <c r="E309" t="str">
        <v>INVENTARIO</v>
      </c>
      <c r="F309" t="str">
        <v>INVENTARIO</v>
      </c>
      <c r="G309" t="str">
        <v>INVENTARIO</v>
      </c>
      <c r="H309" t="str" xml:space="preserve">
        <v xml:space="preserve">Buenos Dias Su ayuda con la revisión e inventario de los NCR que llegaron a la tienda Metro Zipaquira; según archivo adjunto_x000d_
_x000d_
numero de caja pos_x000d_
_x000d_
1</v>
      </c>
      <c r="I309" t="str" xml:space="preserve">
        <v xml:space="preserve">Buenos Dias Su ayuda con la revisión e inventario de los NCR que llegaron a la tienda Metro Zipaquira; según archivo adjunto_x000d_
_x000d_
numero de caja pos_x000d_
_x000d_
1</v>
      </c>
      <c r="J309" t="str">
        <v>Se realiza el inventario de cada uno de los equipos; validando los seriales y las cantidades de cada uno. Se validan con el area de seguridad y se hacen firmar las actas por parte del director y seguridad. Se envian los documentos por correo a Diego Cortes</v>
      </c>
      <c r="K309">
        <v>45391</v>
      </c>
      <c r="L309">
        <v>45391</v>
      </c>
      <c r="M309">
        <v>45392</v>
      </c>
      <c r="N309" t="str">
        <f>TEXT(M309, "DDDD")</f>
        <v>miércoles</v>
      </c>
      <c r="O309" t="str" xml:space="preserve">
        <v xml:space="preserve">M077 METRO ZIPAQUIRA_x000d_
_x000d_
</v>
      </c>
      <c r="P309" t="str">
        <v>ZIPAQUIRA</v>
      </c>
      <c r="Q309" t="str">
        <f>IF(ISBLANK(P309),"0",(VLOOKUP(P309,REGION,2,FALSE)))</f>
        <v>BOGOTA</v>
      </c>
      <c r="R309" t="str">
        <v>ALEXANDER CASTILLO SOTELO</v>
      </c>
      <c r="S309">
        <f>IF(ISBLANK(R309),"0", VLOOKUP(R309,PERSONAL,2,FALSE))</f>
        <v>80216449</v>
      </c>
      <c r="T309" t="str">
        <v>ALIADO</v>
      </c>
      <c r="U309">
        <v>0.2916666666666667</v>
      </c>
      <c r="V309">
        <v>0.3541666666666667</v>
      </c>
      <c r="W309">
        <f>V309-U309</f>
        <v>0.0625</v>
      </c>
      <c r="X309">
        <v>1</v>
      </c>
      <c r="Y309">
        <f>NETWORKDAYS(K309,M309)</f>
        <v>2</v>
      </c>
      <c r="Z309" t="str">
        <f>IF(Y309&lt;=2,"CUMPLE","NO CUMPLE")</f>
        <v>CUMPLE</v>
      </c>
      <c r="AC309" t="str">
        <f>TEXT(M309,"mmmm")</f>
        <v>abril</v>
      </c>
      <c r="AD309" t="str">
        <f>TEXT(M309,"yyyy")</f>
        <v>yyyy</v>
      </c>
      <c r="AE309">
        <f>W309*60*24</f>
        <v>90</v>
      </c>
      <c r="AF309">
        <f>AE309/60</f>
        <v>1.5</v>
      </c>
      <c r="AG309">
        <f>AE309/60</f>
        <v>1.5</v>
      </c>
      <c r="AH309">
        <f>L309-K309</f>
        <v>0</v>
      </c>
      <c r="AI309">
        <f>AH309*24*60</f>
        <v>0</v>
      </c>
      <c r="AJ309">
        <f>75728*X309</f>
        <v>75728</v>
      </c>
    </row>
    <row r="310" xml:space="preserve">
      <c r="A310">
        <v>586956</v>
      </c>
      <c r="B310" t="str">
        <v>INCIDENTE</v>
      </c>
      <c r="C310" t="str">
        <v>CERRADO</v>
      </c>
      <c r="D310" t="str">
        <v>SISTEMAS</v>
      </c>
      <c r="E310" t="str">
        <v>FORTINET</v>
      </c>
      <c r="F310" t="str">
        <v>FORTINET</v>
      </c>
      <c r="G310" t="str">
        <v>FORTINET</v>
      </c>
      <c r="H310" t="str" xml:space="preserve">
        <v xml:space="preserve">Por favor su colaboración con personal de Soporte de Campo en Metro Zipaquirá el día jueves 11 de abril a las 6 a.m. para el cambio del Fortinet por renovación tecnológica. Gracias._x000d_
Interconexión_x000d_
_x000d_
Fortinet</v>
      </c>
      <c r="I310" t="str" xml:space="preserve">
        <v xml:space="preserve">Por favor su colaboración con personal de Soporte de Campo en Metro Zipaquirá el día jueves 11 de abril a las 6 a.m. para el cambio del Fortinet por renovación tecnológica. Gracias._x000d_
Interconexión_x000d_
_x000d_
Fortinet</v>
      </c>
      <c r="J310" t="str">
        <v>Se hace la instalación del equipo y se siguen las instrucciones del personal de redes. Luego se hace la validación en todos los equipos que esten conectados correctamente. Se dejan los equipos operativos. Se retira el equipo FG-90D con serial FGT90D3Z16010311.</v>
      </c>
      <c r="K310">
        <v>45391</v>
      </c>
      <c r="L310">
        <v>45391</v>
      </c>
      <c r="M310">
        <v>45392</v>
      </c>
      <c r="N310" t="str">
        <f>TEXT(M310, "DDDD")</f>
        <v>miércoles</v>
      </c>
      <c r="O310" t="str" xml:space="preserve">
        <v xml:space="preserve">M077 METRO ZIPAQUIRA_x000d_
_x000d_
</v>
      </c>
      <c r="P310" t="str">
        <v>ZIPAQUIRA</v>
      </c>
      <c r="Q310" t="str">
        <f>IF(ISBLANK(P310),"0",(VLOOKUP(P310,REGION,2,FALSE)))</f>
        <v>BOGOTA</v>
      </c>
      <c r="R310" t="str">
        <v>ALEXANDER CASTILLO SOTELO</v>
      </c>
      <c r="S310">
        <f>IF(ISBLANK(R310),"0", VLOOKUP(R310,PERSONAL,2,FALSE))</f>
        <v>80216449</v>
      </c>
      <c r="T310" t="str">
        <v>ALIADO</v>
      </c>
      <c r="U310">
        <v>0.25</v>
      </c>
      <c r="V310">
        <v>0.2916666666666667</v>
      </c>
      <c r="W310">
        <f>V310-U310</f>
        <v>0.041666666666666685</v>
      </c>
      <c r="X310">
        <v>1</v>
      </c>
      <c r="Y310">
        <f>NETWORKDAYS(K310,M310)</f>
        <v>2</v>
      </c>
      <c r="Z310" t="str">
        <f>IF(Y310&lt;=2,"CUMPLE","NO CUMPLE")</f>
        <v>CUMPLE</v>
      </c>
      <c r="AC310" t="str">
        <f>TEXT(M310,"mmmm")</f>
        <v>abril</v>
      </c>
      <c r="AD310" t="str">
        <f>TEXT(M310,"yyyy")</f>
        <v>yyyy</v>
      </c>
      <c r="AE310">
        <f>W310*60*24</f>
        <v>60.00000000000002</v>
      </c>
      <c r="AF310">
        <f>AE310/60</f>
        <v>1.0000000000000004</v>
      </c>
      <c r="AG310">
        <f>AE310/60</f>
        <v>1.0000000000000004</v>
      </c>
      <c r="AH310">
        <f>L310-K310</f>
        <v>0</v>
      </c>
      <c r="AI310">
        <f>AH310*24*60</f>
        <v>0</v>
      </c>
      <c r="AJ310">
        <f>75728*X310</f>
        <v>75728</v>
      </c>
    </row>
    <row r="311" xml:space="preserve">
      <c r="A311">
        <v>589152</v>
      </c>
      <c r="B311" t="str">
        <v>INCIDENTE</v>
      </c>
      <c r="C311" t="str">
        <v>CERRADO</v>
      </c>
      <c r="D311" t="str">
        <v>LINEAL DE CAJAS</v>
      </c>
      <c r="E311" t="str">
        <v>POS</v>
      </c>
      <c r="F311" t="str">
        <v>POS</v>
      </c>
      <c r="G311" t="str">
        <v>WINCOR</v>
      </c>
      <c r="H311" t="str" xml:space="preserve">
        <v xml:space="preserve">_x000d_
LA POS #10 SE APAGO SE ENCONTRABA EL CAJERO REALIZANDO UNA TRANSACCION FINALIZO LA TRANSACCION Y SE APAGO Y NO HA REACCIONADO._x000d_
_x000d_
</v>
      </c>
      <c r="I311" t="str" xml:space="preserve">
        <v xml:space="preserve">_x000d_
LA POS #10 SE APAGO SE ENCONTRABA EL CAJERO REALIZANDO UNA TRANSACCION FINALIZO LA TRANSACCION Y SE APAGO Y NO HA REACCIONADO._x000d_
_x000d_
</v>
      </c>
      <c r="J311" t="str">
        <v>Usuario informa que la pos #10 se apago de la nada ya que se encontraba un cajero realizando transacciones y la pos se apagó. Se procede a realizar la limpieza de las memoria ram y la ranura asi mismo se realiza limpieza a la pos luego el 1.5 indica que conecte un teclado y que prenda la pos y le de click a la tecla F11 luego de realizar ese procedimiento la pos inicia mostrando en pantalla el aviso correspondientes la pos queda operativa y funcional.</v>
      </c>
      <c r="K311">
        <v>45391</v>
      </c>
      <c r="L311">
        <v>45391</v>
      </c>
      <c r="M311">
        <v>45392</v>
      </c>
      <c r="N311" t="str">
        <f>TEXT(M311, "DDDD")</f>
        <v>miércoles</v>
      </c>
      <c r="O311" t="str" xml:space="preserve">
        <v xml:space="preserve">M085 METRO MONTERIA_x000d_
_x000d_
</v>
      </c>
      <c r="P311" t="str">
        <v>MONTERIA</v>
      </c>
      <c r="Q311" t="str">
        <f>IF(ISBLANK(P311),"0",(VLOOKUP(P311,REGION,2,FALSE)))</f>
        <v>COSTA</v>
      </c>
      <c r="R311" t="str">
        <v>SHARON YANETH KERGUELEN WILCHES</v>
      </c>
      <c r="S311">
        <f>IF(ISBLANK(R311),"0", VLOOKUP(R311,PERSONAL,2,FALSE))</f>
        <v>1067917448</v>
      </c>
      <c r="T311" t="str">
        <v>DIRECTO</v>
      </c>
      <c r="U311">
        <v>0.3333333333333333</v>
      </c>
      <c r="V311">
        <v>0.3958333333333333</v>
      </c>
      <c r="W311">
        <f>V311-U311</f>
        <v>0.0625</v>
      </c>
      <c r="X311">
        <v>1</v>
      </c>
      <c r="Y311">
        <f>NETWORKDAYS(K311,M311)</f>
        <v>2</v>
      </c>
      <c r="Z311" t="str">
        <f>IF(Y311&lt;=2,"CUMPLE","NO CUMPLE")</f>
        <v>CUMPLE</v>
      </c>
      <c r="AC311" t="str">
        <f>TEXT(M311,"mmmm")</f>
        <v>abril</v>
      </c>
      <c r="AD311" t="str">
        <f>TEXT(M311,"yyyy")</f>
        <v>yyyy</v>
      </c>
      <c r="AE311">
        <f>W311*60*24</f>
        <v>90</v>
      </c>
      <c r="AF311">
        <f>AE311/60</f>
        <v>1.5</v>
      </c>
      <c r="AG311">
        <f>AE311/60</f>
        <v>1.5</v>
      </c>
      <c r="AH311">
        <f>L311-K311</f>
        <v>0</v>
      </c>
      <c r="AI311">
        <f>AH311*24*60</f>
        <v>0</v>
      </c>
      <c r="AJ311">
        <f>75728*X311</f>
        <v>75728</v>
      </c>
    </row>
    <row r="312" xml:space="preserve">
      <c r="A312">
        <v>588846</v>
      </c>
      <c r="B312" t="str">
        <v>INCIDENTE</v>
      </c>
      <c r="C312" t="str">
        <v>CERRADO</v>
      </c>
      <c r="D312" t="str">
        <v>CARNES</v>
      </c>
      <c r="E312" t="str">
        <v>BALANZA</v>
      </c>
      <c r="F312" t="str">
        <v>COLGANTE</v>
      </c>
      <c r="G312" t="str">
        <v>METTLER</v>
      </c>
      <c r="H312" t="str" xml:space="preserve">
        <v xml:space="preserve">Se solicita validación de balanza de precios de BALANZA|COLGANTE METTLER TOLEDO BPLUS | Nº SERIE: C014261912 de la sección de carnes de Metro Duitama ya que en la verificación realizada por parte de CVM; no fue conforme._x000d_
Indica la ubicacion de tu balanza en la tienda_x000d_
_x000d_
Carnes Venta Asistida</v>
      </c>
      <c r="I312" t="str" xml:space="preserve">
        <v xml:space="preserve">Se solicita validación de balanza de precios de BALANZA|COLGANTE METTLER TOLEDO BPLUS | Nº SERIE: C014261912 de la sección de carnes de Metro Duitama ya que en la verificación realizada por parte de CVM; no fue conforme._x000d_
Indica la ubicacion de tu balanza en la tienda_x000d_
_x000d_
Carnes Venta Asistida</v>
      </c>
      <c r="J312" t="str">
        <v xml:space="preserve">Se visita tienda donde se retira precinto N° XAA2950000423507 y se procede a recalibrar balanza colgante segun instructivo la cual queda parametrizada de manera correcta; se realizan pruebas con peso de 10 K y con producto; evidenciando que balzanza queda operativa; Precinto Nuevo N° 7380 000000661; se comparte evidencia de los procesos y precinto a Giovanna Lopez. </v>
      </c>
      <c r="K312">
        <v>45391</v>
      </c>
      <c r="L312">
        <v>45391</v>
      </c>
      <c r="M312">
        <v>45392</v>
      </c>
      <c r="N312" t="str">
        <f>TEXT(M312, "DDDD")</f>
        <v>miércoles</v>
      </c>
      <c r="O312" t="str" xml:space="preserve">
        <v xml:space="preserve">M028 METRO DUITAMA INNOVO_x000d_
_x000d_
</v>
      </c>
      <c r="P312" t="str">
        <v>DUITAMA</v>
      </c>
      <c r="Q312" t="str">
        <f>IF(ISBLANK(P312),"0",(VLOOKUP(P312,REGION,2,FALSE)))</f>
        <v>ORIENTE</v>
      </c>
      <c r="R312" t="str">
        <v>JHONATAN RICARDO VARGAS ZAMBRANO</v>
      </c>
      <c r="S312">
        <f>IF(ISBLANK(R312),"0", VLOOKUP(R312,PERSONAL,2,FALSE))</f>
        <v>1057583301</v>
      </c>
      <c r="T312" t="str">
        <v>DIRECTO</v>
      </c>
      <c r="U312">
        <v>0.4583333333333333</v>
      </c>
      <c r="V312">
        <v>0.5833333333333334</v>
      </c>
      <c r="W312">
        <f>V312-U312</f>
        <v>0.12500000000000006</v>
      </c>
      <c r="X312">
        <v>2</v>
      </c>
      <c r="Y312">
        <f>NETWORKDAYS(K312,M312)</f>
        <v>2</v>
      </c>
      <c r="Z312" t="str">
        <f>IF(Y312&lt;=2,"CUMPLE","NO CUMPLE")</f>
        <v>CUMPLE</v>
      </c>
      <c r="AC312" t="str">
        <f>TEXT(M312,"mmmm")</f>
        <v>abril</v>
      </c>
      <c r="AD312" t="str">
        <f>TEXT(M312,"yyyy")</f>
        <v>yyyy</v>
      </c>
      <c r="AE312">
        <f>W312*60*24</f>
        <v>180.00000000000009</v>
      </c>
      <c r="AF312">
        <f>AE312/60</f>
        <v>3.0000000000000013</v>
      </c>
      <c r="AG312">
        <f>AE312/60</f>
        <v>3.0000000000000013</v>
      </c>
      <c r="AH312">
        <f>L312-K312</f>
        <v>0</v>
      </c>
      <c r="AI312">
        <f>AH312*24*60</f>
        <v>0</v>
      </c>
      <c r="AJ312">
        <f>75728*X312</f>
        <v>151456</v>
      </c>
    </row>
    <row r="313" xml:space="preserve">
      <c r="A313">
        <v>472969</v>
      </c>
      <c r="B313" t="str">
        <v>SOLICITUD</v>
      </c>
      <c r="C313" t="str">
        <v>CERRADO</v>
      </c>
      <c r="D313" t="str">
        <v>SISTEMAS</v>
      </c>
      <c r="E313" t="str">
        <v>MICROSENS</v>
      </c>
      <c r="F313" t="str">
        <v>MICROSENS</v>
      </c>
      <c r="G313" t="str">
        <v>MICROSENS</v>
      </c>
      <c r="H313" t="str">
        <v>buenas tardes se requiere el envió del microsens con serial MS00795063; por continuidad operativa; ya se encuentra configurado con la ip 10.132.43.8. gracias</v>
      </c>
      <c r="I313" t="str">
        <v>buenas tardes se requiere el envió del microsens con serial MS00795063; por continuidad operativa; ya se encuentra configurado con la ip 10.132.43.8. gracias</v>
      </c>
      <c r="J313" t="str">
        <v>Se realiza adecuación de caja; y se instala microsens según guía de apoyo técnico; se hacen pruebas técnicas siendo exitosas</v>
      </c>
      <c r="K313">
        <v>45391</v>
      </c>
      <c r="L313">
        <v>45391</v>
      </c>
      <c r="M313">
        <v>45392</v>
      </c>
      <c r="N313" t="str">
        <f>TEXT(M313, "DDDD")</f>
        <v>miércoles</v>
      </c>
      <c r="O313" t="str" xml:space="preserve">
        <v xml:space="preserve">M183 METRO SAN GIL_x000d_
_x000d_
</v>
      </c>
      <c r="P313" t="str">
        <v>SAN GIL</v>
      </c>
      <c r="Q313" t="str">
        <f>IF(ISBLANK(P313),"0",(VLOOKUP(P313,REGION,2,FALSE)))</f>
        <v>ORIENTE</v>
      </c>
      <c r="R313" t="str">
        <v>LIBARDO LOPEZ GALVIS</v>
      </c>
      <c r="S313" t="e">
        <f>IF(ISBLANK(R313),"0", VLOOKUP(R313,PERSONAL,2,FALSE))</f>
        <v>#N/A</v>
      </c>
      <c r="T313" t="str">
        <v>ALIADO</v>
      </c>
      <c r="U313">
        <v>0.5833333333333334</v>
      </c>
      <c r="V313">
        <v>0.7083333333333334</v>
      </c>
      <c r="W313">
        <f>V313-U313</f>
        <v>0.125</v>
      </c>
      <c r="X313">
        <v>2</v>
      </c>
      <c r="Y313">
        <f>NETWORKDAYS(K313,M313)</f>
        <v>2</v>
      </c>
      <c r="Z313" t="str">
        <f>IF(Y313&lt;=2,"CUMPLE","NO CUMPLE")</f>
        <v>CUMPLE</v>
      </c>
      <c r="AC313" t="str">
        <f>TEXT(M313,"mmmm")</f>
        <v>abril</v>
      </c>
      <c r="AD313" t="str">
        <f>TEXT(M313,"yyyy")</f>
        <v>yyyy</v>
      </c>
      <c r="AE313">
        <f>W313*60*24</f>
        <v>180</v>
      </c>
      <c r="AF313">
        <f>AE313/60</f>
        <v>3</v>
      </c>
      <c r="AG313">
        <f>AE313/60</f>
        <v>3</v>
      </c>
      <c r="AH313">
        <f>L313-K313</f>
        <v>0</v>
      </c>
      <c r="AI313">
        <f>AH313*24*60</f>
        <v>0</v>
      </c>
      <c r="AJ313">
        <f>75728*X313</f>
        <v>151456</v>
      </c>
    </row>
    <row r="314" xml:space="preserve">
      <c r="A314">
        <v>586951</v>
      </c>
      <c r="B314" t="str">
        <v>INCIDENTE</v>
      </c>
      <c r="C314" t="str">
        <v>CERRADO</v>
      </c>
      <c r="D314" t="str">
        <v>SISTEMAS</v>
      </c>
      <c r="E314" t="str">
        <v>FORTINET</v>
      </c>
      <c r="F314" t="str">
        <v>FORTINET</v>
      </c>
      <c r="G314" t="str">
        <v>FORTINET</v>
      </c>
      <c r="H314" t="str" xml:space="preserve">
        <v xml:space="preserve">Por favor su colaboración con personal de Soporte de Campo en Metro Facatativá el día miércoles 10 de abril a las 6 a.m. para el cambio del Fortinet por renovación tecnológica. Gracias._x000d_
Interconexión_x000d_
_x000d_
Fortinet</v>
      </c>
      <c r="I314" t="str" xml:space="preserve">
        <v xml:space="preserve">Por favor su colaboración con personal de Soporte de Campo en Metro Facatativá el día miércoles 10 de abril a las 6 a.m. para el cambio del Fortinet por renovación tecnológica. Gracias._x000d_
Interconexión_x000d_
_x000d_
Fortinet</v>
      </c>
      <c r="J314" t="str">
        <v>Se hace la instalación del equipo y se siguen las instrucciones del personal de redes. Luego se hace la validación en todos los equipos que esten conectados correctamente. Se dejan los equipos operativos. Se retira el equipo FG-90D con serial FGT90D3Z16010072.</v>
      </c>
      <c r="K314">
        <v>45392</v>
      </c>
      <c r="L314">
        <v>45392</v>
      </c>
      <c r="M314">
        <v>45393</v>
      </c>
      <c r="N314" t="str">
        <f>TEXT(M314, "DDDD")</f>
        <v>jueves</v>
      </c>
      <c r="O314" t="str" xml:space="preserve">
        <v xml:space="preserve">M074 METRO FACATATIVA_x000d_
_x000d_
</v>
      </c>
      <c r="P314" t="str">
        <v>FACATATIVA</v>
      </c>
      <c r="Q314" t="str">
        <f>IF(ISBLANK(P314),"0",(VLOOKUP(P314,REGION,2,FALSE)))</f>
        <v>BOGOTA</v>
      </c>
      <c r="R314" t="str">
        <v>ALEXANDER CASTILLO SOTELO</v>
      </c>
      <c r="S314">
        <f>IF(ISBLANK(R314),"0", VLOOKUP(R314,PERSONAL,2,FALSE))</f>
        <v>80216449</v>
      </c>
      <c r="T314" t="str">
        <v>ALIADO</v>
      </c>
      <c r="U314">
        <v>0.25</v>
      </c>
      <c r="V314">
        <v>0.3125</v>
      </c>
      <c r="W314">
        <f>V314-U314</f>
        <v>0.0625</v>
      </c>
      <c r="X314">
        <v>1</v>
      </c>
      <c r="Y314">
        <f>NETWORKDAYS(K314,M314)</f>
        <v>2</v>
      </c>
      <c r="Z314" t="str">
        <f>IF(Y314&lt;=2,"CUMPLE","NO CUMPLE")</f>
        <v>CUMPLE</v>
      </c>
      <c r="AC314" t="str">
        <f>TEXT(M314,"mmmm")</f>
        <v>abril</v>
      </c>
      <c r="AD314" t="str">
        <f>TEXT(M314,"yyyy")</f>
        <v>yyyy</v>
      </c>
      <c r="AE314">
        <f>W314*60*24</f>
        <v>90</v>
      </c>
      <c r="AF314">
        <f>AE314/60</f>
        <v>1.5</v>
      </c>
      <c r="AG314">
        <f>AE314/60</f>
        <v>1.5</v>
      </c>
      <c r="AH314">
        <f>L314-K314</f>
        <v>0</v>
      </c>
      <c r="AI314">
        <f>AH314*24*60</f>
        <v>0</v>
      </c>
      <c r="AJ314">
        <f>75728*X314</f>
        <v>75728</v>
      </c>
    </row>
    <row r="315" xml:space="preserve">
      <c r="A315">
        <v>591546</v>
      </c>
      <c r="B315" t="str">
        <v>SOLICITUD</v>
      </c>
      <c r="C315" t="str">
        <v>CERRADO</v>
      </c>
      <c r="D315" t="str">
        <v>SISTEMAS</v>
      </c>
      <c r="E315" t="str">
        <v>INVENTARIO</v>
      </c>
      <c r="F315" t="str">
        <v>INVENTARIO</v>
      </c>
      <c r="G315" t="str">
        <v>INVENTARIO</v>
      </c>
      <c r="H315" t="str" xml:space="preserve">
        <v xml:space="preserve">Buenos Dias Su ayuda con la revisión e inventario de los NCR que llegaron a la tienda Metro Facatativa; según archivo adjunto_x000d_
numero de caja pos_x000d_
_x000d_
1</v>
      </c>
      <c r="I315" t="str" xml:space="preserve">
        <v xml:space="preserve">Buenos Dias Su ayuda con la revisión e inventario de los NCR que llegaron a la tienda Metro Facatativa; según archivo adjunto_x000d_
numero de caja pos_x000d_
_x000d_
1</v>
      </c>
      <c r="J315" t="str">
        <v>Se realiza el inventario de cada uno de los equipos; validando los seriales y las cantidades de cada uno. Se validan con el area de seguridad y se hacen firmar las actas por parte del director y seguridad. Se envian los documentos por correo a Diego Cortes</v>
      </c>
      <c r="K315">
        <v>45392</v>
      </c>
      <c r="L315">
        <v>45392</v>
      </c>
      <c r="M315">
        <v>45393</v>
      </c>
      <c r="N315" t="str">
        <f>TEXT(M315, "DDDD")</f>
        <v>jueves</v>
      </c>
      <c r="O315" t="str" xml:space="preserve">
        <v xml:space="preserve">M074 METRO FACATATIVA_x000d_
_x000d_
</v>
      </c>
      <c r="P315" t="str">
        <v>FACATATIVA</v>
      </c>
      <c r="Q315" t="str">
        <f>IF(ISBLANK(P315),"0",(VLOOKUP(P315,REGION,2,FALSE)))</f>
        <v>BOGOTA</v>
      </c>
      <c r="R315" t="str">
        <v>ALEXANDER CASTILLO SOTELO</v>
      </c>
      <c r="S315">
        <f>IF(ISBLANK(R315),"0", VLOOKUP(R315,PERSONAL,2,FALSE))</f>
        <v>80216449</v>
      </c>
      <c r="T315" t="str">
        <v>ALIADO</v>
      </c>
      <c r="U315">
        <v>0.3125</v>
      </c>
      <c r="V315">
        <v>0.375</v>
      </c>
      <c r="W315">
        <f>V315-U315</f>
        <v>0.0625</v>
      </c>
      <c r="X315">
        <v>1</v>
      </c>
      <c r="Y315">
        <f>NETWORKDAYS(K315,M315)</f>
        <v>2</v>
      </c>
      <c r="Z315" t="str">
        <f>IF(Y315&lt;=2,"CUMPLE","NO CUMPLE")</f>
        <v>CUMPLE</v>
      </c>
      <c r="AC315" t="str">
        <f>TEXT(M315,"mmmm")</f>
        <v>abril</v>
      </c>
      <c r="AD315" t="str">
        <f>TEXT(M315,"yyyy")</f>
        <v>yyyy</v>
      </c>
      <c r="AE315">
        <f>W315*60*24</f>
        <v>90</v>
      </c>
      <c r="AF315">
        <f>AE315/60</f>
        <v>1.5</v>
      </c>
      <c r="AG315">
        <f>AE315/60</f>
        <v>1.5</v>
      </c>
      <c r="AH315">
        <f>L315-K315</f>
        <v>0</v>
      </c>
      <c r="AI315">
        <f>AH315*24*60</f>
        <v>0</v>
      </c>
      <c r="AJ315">
        <f>75728*X315</f>
        <v>75728</v>
      </c>
    </row>
    <row r="316" xml:space="preserve">
      <c r="A316">
        <v>594661</v>
      </c>
      <c r="B316" t="str">
        <v>SOLICITUD</v>
      </c>
      <c r="C316" t="str">
        <v>CERRADO</v>
      </c>
      <c r="D316" t="str">
        <v>TODA LA TIENDA</v>
      </c>
      <c r="E316" t="str">
        <v>PROACTIVA</v>
      </c>
      <c r="F316" t="str">
        <v>PROACTIVA</v>
      </c>
      <c r="G316" t="str">
        <v>PROACTIVA</v>
      </c>
      <c r="H316" t="str" xml:space="preserve">
        <v xml:space="preserve">Buenos Dias Agradezco realiza la proactiva de la tienda Metro Facatativa y enviar reporte a mi correo_x000d_
AREA EN DONDE SE UBICA EL EQUIPO_x000d_
_x000d_
Piso venta</v>
      </c>
      <c r="I316" t="str" xml:space="preserve">
        <v xml:space="preserve">Buenos Dias Agradezco realiza la proactiva de la tienda Metro Facatativa y enviar reporte a mi correo_x000d_
AREA EN DONDE SE UBICA EL EQUIPO_x000d_
_x000d_
Piso venta</v>
      </c>
      <c r="J316" t="str">
        <v>Se realizó el recorrido por la tienda; consultado a los jefes de cada area si presentaban alguna falla y requerimiento. Se diligencia los formularios de la aplicación y se solicitan las firmas requeridas.</v>
      </c>
      <c r="K316">
        <v>45391</v>
      </c>
      <c r="L316">
        <v>45391</v>
      </c>
      <c r="M316">
        <v>45393</v>
      </c>
      <c r="N316" t="str">
        <f>TEXT(M316, "DDDD")</f>
        <v>jueves</v>
      </c>
      <c r="O316" t="str" xml:space="preserve">
        <v xml:space="preserve">M074 METRO FACATATIVA_x000d_
_x000d_
</v>
      </c>
      <c r="P316" t="str">
        <v>FACATATIVA</v>
      </c>
      <c r="Q316" t="str">
        <f>IF(ISBLANK(P316),"0",(VLOOKUP(P316,REGION,2,FALSE)))</f>
        <v>BOGOTA</v>
      </c>
      <c r="R316" t="str">
        <v>ALEXANDER CASTILLO SOTELO</v>
      </c>
      <c r="S316">
        <f>IF(ISBLANK(R316),"0", VLOOKUP(R316,PERSONAL,2,FALSE))</f>
        <v>80216449</v>
      </c>
      <c r="T316" t="str">
        <v>ALIADO</v>
      </c>
      <c r="U316">
        <v>0.375</v>
      </c>
      <c r="V316">
        <v>0.4270833333333333</v>
      </c>
      <c r="W316">
        <f>V316-U316</f>
        <v>0.052083333333333315</v>
      </c>
      <c r="X316">
        <v>1</v>
      </c>
      <c r="Y316">
        <f>NETWORKDAYS(K316,M316)</f>
        <v>3</v>
      </c>
      <c r="Z316" t="str">
        <f>IF(Y316&lt;=2,"CUMPLE","NO CUMPLE")</f>
        <v>NO CUMPLE</v>
      </c>
      <c r="AC316" t="str">
        <f>TEXT(M316,"mmmm")</f>
        <v>abril</v>
      </c>
      <c r="AD316" t="str">
        <f>TEXT(M316,"yyyy")</f>
        <v>yyyy</v>
      </c>
      <c r="AE316">
        <f>W316*60*24</f>
        <v>74.99999999999997</v>
      </c>
      <c r="AF316">
        <f>AE316/60</f>
        <v>1.2499999999999996</v>
      </c>
      <c r="AG316">
        <f>AE316/60</f>
        <v>1.2499999999999996</v>
      </c>
      <c r="AH316">
        <f>L316-K316</f>
        <v>0</v>
      </c>
      <c r="AI316">
        <f>AH316*24*60</f>
        <v>0</v>
      </c>
      <c r="AJ316">
        <f>75728*X316</f>
        <v>75728</v>
      </c>
    </row>
    <row r="317" xml:space="preserve">
      <c r="A317">
        <v>594427</v>
      </c>
      <c r="B317" t="str">
        <v>SOLICITUD</v>
      </c>
      <c r="C317" t="str">
        <v>CERRADO</v>
      </c>
      <c r="D317" t="str">
        <v>TODA LA TIENDA</v>
      </c>
      <c r="E317" t="str">
        <v>PDA</v>
      </c>
      <c r="F317" t="str">
        <v>PDA</v>
      </c>
      <c r="G317" t="str">
        <v>HONEYWELL</v>
      </c>
      <c r="H317" t="str">
        <v>la PDA de antena numero 2 no permite acceso lo cual pide un código de desbloqueo mostrando la pantalla en negro</v>
      </c>
      <c r="I317" t="str">
        <v>la PDA de antena numero 2 no permite acceso lo cual pide un código de desbloqueo mostrando la pantalla en negro</v>
      </c>
      <c r="J317" t="str">
        <v>Se realizo la actualización de la versión del firmware y se procedio a formatear la PDA. Se configuran todos los parametros de las aplicaciones y se deja operativo el equipo.</v>
      </c>
      <c r="K317">
        <v>45391</v>
      </c>
      <c r="L317">
        <v>45391</v>
      </c>
      <c r="M317">
        <v>45393</v>
      </c>
      <c r="N317" t="str">
        <f>TEXT(M317, "DDDD")</f>
        <v>jueves</v>
      </c>
      <c r="O317" t="str" xml:space="preserve">
        <v xml:space="preserve">M074 METRO FACATATIVA_x000d_
_x000d_
</v>
      </c>
      <c r="P317" t="str">
        <v>FACATATIVA</v>
      </c>
      <c r="Q317" t="str">
        <f>IF(ISBLANK(P317),"0",(VLOOKUP(P317,REGION,2,FALSE)))</f>
        <v>BOGOTA</v>
      </c>
      <c r="R317" t="str">
        <v>ALEXANDER CASTILLO SOTELO</v>
      </c>
      <c r="S317">
        <f>IF(ISBLANK(R317),"0", VLOOKUP(R317,PERSONAL,2,FALSE))</f>
        <v>80216449</v>
      </c>
      <c r="T317" t="str">
        <v>ALIADO</v>
      </c>
      <c r="U317">
        <v>0.4305555555555556</v>
      </c>
      <c r="V317">
        <v>0.4583333333333333</v>
      </c>
      <c r="W317">
        <f>V317-U317</f>
        <v>0.027777777777777735</v>
      </c>
      <c r="X317">
        <v>1</v>
      </c>
      <c r="Y317">
        <f>NETWORKDAYS(K317,M317)</f>
        <v>3</v>
      </c>
      <c r="Z317" t="str">
        <f>IF(Y317&lt;=2,"CUMPLE","NO CUMPLE")</f>
        <v>NO CUMPLE</v>
      </c>
      <c r="AC317" t="str">
        <f>TEXT(M317,"mmmm")</f>
        <v>abril</v>
      </c>
      <c r="AD317" t="str">
        <f>TEXT(M317,"yyyy")</f>
        <v>yyyy</v>
      </c>
      <c r="AE317">
        <f>W317*60*24</f>
        <v>39.999999999999936</v>
      </c>
      <c r="AF317">
        <f>AE317/60</f>
        <v>0.6666666666666656</v>
      </c>
      <c r="AG317">
        <f>AE317/60</f>
        <v>0.6666666666666656</v>
      </c>
      <c r="AH317">
        <f>L317-K317</f>
        <v>0</v>
      </c>
      <c r="AI317">
        <f>AH317*24*60</f>
        <v>0</v>
      </c>
      <c r="AJ317">
        <f>75728*X317</f>
        <v>75728</v>
      </c>
    </row>
    <row r="318" xml:space="preserve">
      <c r="A318">
        <v>591581</v>
      </c>
      <c r="B318" t="str">
        <v>SOLICITUD</v>
      </c>
      <c r="C318" t="str">
        <v>CERRADO</v>
      </c>
      <c r="D318" t="str">
        <v>SISTEMAS</v>
      </c>
      <c r="E318" t="str">
        <v>INVENTARIO</v>
      </c>
      <c r="F318" t="str">
        <v>INVENTARIO</v>
      </c>
      <c r="G318" t="str">
        <v>INVENTARIO</v>
      </c>
      <c r="H318" t="str" xml:space="preserve">
        <v xml:space="preserve">Buenos Dias Su ayuda con la revisión e inventario de los NCR que llegaron a la tienda Metro Mosquera; según archivo adjunto_x000d_
numero de caja pos_x000d_
_x000d_
1</v>
      </c>
      <c r="I318" t="str" xml:space="preserve">
        <v xml:space="preserve">Buenos Dias Su ayuda con la revisión e inventario de los NCR que llegaron a la tienda Metro Mosquera; según archivo adjunto_x000d_
numero de caja pos_x000d_
_x000d_
1</v>
      </c>
      <c r="J318" t="str">
        <v>Se realiza el inventario de cada uno de los equipos; validando los seriales y las cantidades de cada uno. Se validan con el area de seguridad y se hacen firmar las actas por parte del director y seguridad. Se envian los documentos por correo a Diego Cortes</v>
      </c>
      <c r="K318">
        <v>45391</v>
      </c>
      <c r="L318">
        <v>45391</v>
      </c>
      <c r="M318">
        <v>45393</v>
      </c>
      <c r="N318" t="str">
        <f>TEXT(M318, "DDDD")</f>
        <v>jueves</v>
      </c>
      <c r="O318" t="str" xml:space="preserve">
        <v xml:space="preserve">M073 METRO MOSQUERA_x000d_
_x000d_
</v>
      </c>
      <c r="P318" t="str">
        <v>MOSQUERA</v>
      </c>
      <c r="Q318" t="str">
        <f>IF(ISBLANK(P318),"0",(VLOOKUP(P318,REGION,2,FALSE)))</f>
        <v>BOGOTA</v>
      </c>
      <c r="R318" t="str">
        <v>ALEXANDER CASTILLO SOTELO</v>
      </c>
      <c r="S318">
        <f>IF(ISBLANK(R318),"0", VLOOKUP(R318,PERSONAL,2,FALSE))</f>
        <v>80216449</v>
      </c>
      <c r="T318" t="str">
        <v>ALIADO</v>
      </c>
      <c r="U318">
        <v>0.5416666666666666</v>
      </c>
      <c r="V318">
        <v>0.5972222222222222</v>
      </c>
      <c r="W318">
        <f>V318-U318</f>
        <v>0.05555555555555558</v>
      </c>
      <c r="X318">
        <v>1</v>
      </c>
      <c r="Y318">
        <f>NETWORKDAYS(K318,M318)</f>
        <v>3</v>
      </c>
      <c r="Z318" t="str">
        <f>IF(Y318&lt;=2,"CUMPLE","NO CUMPLE")</f>
        <v>NO CUMPLE</v>
      </c>
      <c r="AC318" t="str">
        <f>TEXT(M318,"mmmm")</f>
        <v>abril</v>
      </c>
      <c r="AD318" t="str">
        <f>TEXT(M318,"yyyy")</f>
        <v>yyyy</v>
      </c>
      <c r="AE318">
        <f>W318*60*24</f>
        <v>80.00000000000003</v>
      </c>
      <c r="AF318">
        <f>AE318/60</f>
        <v>1.3333333333333337</v>
      </c>
      <c r="AG318">
        <f>AE318/60</f>
        <v>1.3333333333333337</v>
      </c>
      <c r="AH318">
        <f>L318-K318</f>
        <v>0</v>
      </c>
      <c r="AI318">
        <f>AH318*24*60</f>
        <v>0</v>
      </c>
      <c r="AJ318">
        <f>75728*X318</f>
        <v>75728</v>
      </c>
    </row>
    <row r="319" xml:space="preserve">
      <c r="A319">
        <v>594686</v>
      </c>
      <c r="B319" t="str">
        <v>SOLICITUD</v>
      </c>
      <c r="C319" t="str">
        <v>CERRADO</v>
      </c>
      <c r="D319" t="str">
        <v>TODA LA TIENDA</v>
      </c>
      <c r="E319" t="str">
        <v>PROACTIVA</v>
      </c>
      <c r="F319" t="str">
        <v>PROACTIVA</v>
      </c>
      <c r="G319" t="str">
        <v>PROACTIVA</v>
      </c>
      <c r="H319" t="str" xml:space="preserve">
        <v xml:space="preserve">Buenos Dias Agradezco realiza la proactiva de la tienda Metro Mosquera y enviar reporte a mi correo_x000d_
AREA EN DONDE SE UBICA EL EQUIPO_x000d_
_x000d_
Piso venta</v>
      </c>
      <c r="I319" t="str" xml:space="preserve">
        <v xml:space="preserve">Buenos Dias Agradezco realiza la proactiva de la tienda Metro Mosquera y enviar reporte a mi correo_x000d_
AREA EN DONDE SE UBICA EL EQUIPO_x000d_
_x000d_
Piso venta</v>
      </c>
      <c r="J319" t="str">
        <v>Se realizo el recorrido por la tienda; consultado a los jefes de cada area si presentaban alguna falla y requerimiento. Se diligencia los formularios de la aplicación y se solicitan las firmas requeridas.</v>
      </c>
      <c r="K319">
        <v>45393</v>
      </c>
      <c r="L319">
        <v>45393</v>
      </c>
      <c r="M319">
        <v>45393</v>
      </c>
      <c r="N319" t="str">
        <f>TEXT(M319, "DDDD")</f>
        <v>jueves</v>
      </c>
      <c r="O319" t="str" xml:space="preserve">
        <v xml:space="preserve">M073 METRO MOSQUERA_x000d_
_x000d_
</v>
      </c>
      <c r="P319" t="str">
        <v>MOSQUERA</v>
      </c>
      <c r="Q319" t="str">
        <f>IF(ISBLANK(P319),"0",(VLOOKUP(P319,REGION,2,FALSE)))</f>
        <v>BOGOTA</v>
      </c>
      <c r="R319" t="str">
        <v>ALEXANDER CASTILLO SOTELO</v>
      </c>
      <c r="S319">
        <f>IF(ISBLANK(R319),"0", VLOOKUP(R319,PERSONAL,2,FALSE))</f>
        <v>80216449</v>
      </c>
      <c r="T319" t="str">
        <v>ALIADO</v>
      </c>
      <c r="U319">
        <v>0.5</v>
      </c>
      <c r="V319">
        <v>0.5416666666666666</v>
      </c>
      <c r="W319">
        <f>V319-U319</f>
        <v>0.04166666666666663</v>
      </c>
      <c r="X319">
        <v>1</v>
      </c>
      <c r="Y319">
        <f>NETWORKDAYS(K319,M319)</f>
        <v>1</v>
      </c>
      <c r="Z319" t="str">
        <f>IF(Y319&lt;=2,"CUMPLE","NO CUMPLE")</f>
        <v>CUMPLE</v>
      </c>
      <c r="AC319" t="str">
        <f>TEXT(M319,"mmmm")</f>
        <v>abril</v>
      </c>
      <c r="AD319" t="str">
        <f>TEXT(M319,"yyyy")</f>
        <v>yyyy</v>
      </c>
      <c r="AE319">
        <f>W319*60*24</f>
        <v>59.99999999999994</v>
      </c>
      <c r="AF319">
        <f>AE319/60</f>
        <v>0.999999999999999</v>
      </c>
      <c r="AG319">
        <f>AE319/60</f>
        <v>0.999999999999999</v>
      </c>
      <c r="AH319">
        <f>L319-K319</f>
        <v>0</v>
      </c>
      <c r="AI319">
        <f>AH319*24*60</f>
        <v>0</v>
      </c>
      <c r="AJ319">
        <f>75728*X319</f>
        <v>75728</v>
      </c>
    </row>
    <row r="320" xml:space="preserve">
      <c r="A320">
        <v>586985</v>
      </c>
      <c r="B320" t="str">
        <v>INCIDENTE</v>
      </c>
      <c r="C320" t="str">
        <v>CERRADO</v>
      </c>
      <c r="D320" t="str">
        <v>TODA LA TIENDA</v>
      </c>
      <c r="E320" t="str">
        <v>FORTINET</v>
      </c>
      <c r="F320" t="str">
        <v>FORTINET</v>
      </c>
      <c r="G320" t="str">
        <v>FORTINET</v>
      </c>
      <c r="H320" t="str" xml:space="preserve">
        <v xml:space="preserve">Por favor su colaboración con personal de Soporte de Campo en Metro Duitama el día miércoles 10 de abril a las 6 a.m. para el cambio del Fortinet por renovación tecnológica. Gracias._x000d_
Interconexión</v>
      </c>
      <c r="I320" t="str" xml:space="preserve">
        <v xml:space="preserve">Por favor su colaboración con personal de Soporte de Campo en Metro Duitama el día miércoles 10 de abril a las 6 a.m. para el cambio del Fortinet por renovación tecnológica. Gracias._x000d_
Interconexión</v>
      </c>
      <c r="J320" t="str">
        <v xml:space="preserve">Se visita tienda a la hora programada donde segun instrucciones de Alexander Munevar se procede con el cambio del equipo Fortinet en el Rack de la tienda; luego del cambio físico se validan en las diferentes areas el correcto funcionamiento de equipos de computo; PDT; equipos Pos; datafonos y pinpad; se generan actas de retiro y entrega; se autoriza salida de la tienda. Se finaliza actividad sin novedades. </v>
      </c>
      <c r="K320">
        <v>45393</v>
      </c>
      <c r="L320">
        <v>45393</v>
      </c>
      <c r="M320">
        <v>45393</v>
      </c>
      <c r="N320" t="str">
        <f>TEXT(M320, "DDDD")</f>
        <v>jueves</v>
      </c>
      <c r="O320" t="str" xml:space="preserve">
        <v xml:space="preserve">M028 METRO DUITAMA INNOVO_x000d_
_x000d_
</v>
      </c>
      <c r="P320" t="str">
        <v>DUITAMA</v>
      </c>
      <c r="Q320" t="str">
        <f>IF(ISBLANK(P320),"0",(VLOOKUP(P320,REGION,2,FALSE)))</f>
        <v>ORIENTE</v>
      </c>
      <c r="R320" t="str">
        <v>JHONATAN RICARDO VARGAS ZAMBRANO</v>
      </c>
      <c r="S320">
        <f>IF(ISBLANK(R320),"0", VLOOKUP(R320,PERSONAL,2,FALSE))</f>
        <v>1057583301</v>
      </c>
      <c r="T320" t="str">
        <v>DIRECTO</v>
      </c>
      <c r="U320">
        <v>0.25</v>
      </c>
      <c r="V320">
        <v>0.4166666666666667</v>
      </c>
      <c r="W320">
        <f>V320-U320</f>
        <v>0.16666666666666669</v>
      </c>
      <c r="X320">
        <v>2</v>
      </c>
      <c r="Y320">
        <f>NETWORKDAYS(K320,M320)</f>
        <v>1</v>
      </c>
      <c r="Z320" t="str">
        <f>IF(Y320&lt;=2,"CUMPLE","NO CUMPLE")</f>
        <v>CUMPLE</v>
      </c>
      <c r="AC320" t="str">
        <f>TEXT(M320,"mmmm")</f>
        <v>abril</v>
      </c>
      <c r="AD320" t="str">
        <f>TEXT(M320,"yyyy")</f>
        <v>yyyy</v>
      </c>
      <c r="AE320">
        <f>W320*60*24</f>
        <v>240.00000000000006</v>
      </c>
      <c r="AF320">
        <f>AE320/60</f>
        <v>4.000000000000001</v>
      </c>
      <c r="AG320">
        <f>AE320/60</f>
        <v>4.000000000000001</v>
      </c>
      <c r="AH320">
        <f>L320-K320</f>
        <v>0</v>
      </c>
      <c r="AI320">
        <f>AH320*24*60</f>
        <v>0</v>
      </c>
      <c r="AJ320">
        <f>75728*X320</f>
        <v>151456</v>
      </c>
    </row>
    <row r="321" xml:space="preserve">
      <c r="A321">
        <v>588560</v>
      </c>
      <c r="B321" t="str">
        <v>SOLICITUD</v>
      </c>
      <c r="C321" t="str">
        <v>CERRADO</v>
      </c>
      <c r="D321" t="str">
        <v>TODA LA TIENDA</v>
      </c>
      <c r="E321" t="str">
        <v>ACOMPAÑAMIENTO</v>
      </c>
      <c r="F321" t="str">
        <v>ACOMPAÑAMIENTO</v>
      </c>
      <c r="G321" t="str">
        <v>ACOMPAÑAMIENTO</v>
      </c>
      <c r="H321" t="str" xml:space="preserve">
        <v xml:space="preserve">Buen Dia Katherine; Favor nos ayudas con el envío del técnico a la tienda Jumbo en Santa Marta con un turno completo con 2.5 Tickets ya que lo necesitamos para validar varios casos. Saludes_x000d_
Indicar ubicación del Equipo en tienda o oficinas</v>
      </c>
      <c r="I321" t="str" xml:space="preserve">
        <v xml:space="preserve">Buen Dia Katherine; Favor nos ayudas con el envío del técnico a la tienda Jumbo en Santa Marta con un turno completo con 2.5 Tickets ya que lo necesitamos para validar varios casos. Saludes_x000d_
Indicar ubicación del Equipo en tienda o oficinas</v>
      </c>
      <c r="J321" t="str">
        <v>SE REALIZA VISITA 2.5 PARA REALIZAR DIFERENTES REVISIONES EN LA TIENDA DE CENCOSUD SANTAMARTA; 1. SE REALIZA REVSION DE EQUIPO TIPO BALANZA DE MESA; AREA DE CARNES LA CUAL INFORMAN QUE PRESENTA AFECTACION EN LA IMPRESIÓN DE TICKET. SE REALIZA LIMPIEZA DE CABEZAL Y CALIBRACION EQUIPO SE DEJA EN SERVICIO. 2. BASCULA COLGANTE DEL AREA DE CARNES PRESENTA AFECTACION EN LOS TICKET YA QUE SALEN BORROSOS; SE REALIZA LIMPOEZA DE CABEZAL DE IMPRESION Y SENSOR; SE VALIDA CONTRASTE PERO APESAR DE LO REALIZADO PERSISTE LA NOVEDAD; SE ESCALA AL SOPORTE DE CENCOSUD INFORMANDO CAMBIO DE CABEZAL PARA BASCULACOLGANTE. 3. SE VALIDA DISPOSITIVOS PDT DEL AREA DE CONTROL Y PERDIDAS LA CUAL TIENEN PROBLEMAS CON LA RED. SE VERIFICA CON LOS USUARIOS LA NOVEDAD Y LOS ESQUIPOS SE ECONTRARON EN SERVICIO Y OPERANDO MIENTRAS SE ESTUVO EN LA TIENDA POR ACOMPAÑAMIENTO. 4. SE REALIZA VERIFIACION SE ESCANER DE MANOS AREA DE PANADERIA LA CUAL TIENE FALLA EN BOTON DEL ESCANER SE ENCUENTRA PRESIONADO; Y NO REALIZA LA FUNCION DE ENTRAR Y SALIR. A SU VEZ NO GENERA LA LUZ PARA ESCANEAR LOS PRODUCTOS. SE REALIZA MANTENIMIENTO DEL ESCANER DONDE SE AJUSTA FISICAMNETE Y SE VALIDA REALIZANDO PRUEBAS A SATISFACCION; EQUIPO QUEDA EN SERVICIO. 5. SE REALIZA ACOMPAÑAMIENTO CON EL PERSONAL ENGINER SOLUCIONES QUE SE ENCONTRABAN EN LA TIENDA REALIZANDO VERIFICACION DEL PUNTO DE RED DE LA CAJA 12 QUE SE ENCONTRABA SIN RED. EL PEROSNAL DEJA EL MODULO DE CAJA CON RED LUEGO DE REALIZAR PRUEBAS. 6. SE REALIZA CAMBIO DEL VISOR DEL AREA DE PANADERIA QUE PRESENTA AFECTACION FISICA; SE LE INFORMA AL SUPERVISOR DE CAJA SOLICTAR UN NUEVO VISOR CLIENTE PARA INSTALAR POR EL QUE SE DEJO PREVIAMENTE. 7. SE VALIDA VERIFICADOR DE PRECIO QUE NO REALIZA EL PROCESO DE MOSTRAR LOS PRODUCTOS CONSULTADOS; SE REALIZA CONFIGURARION Y TEST DE PRUEBA EXITOSOS; SE LE INFORMAN AL USUARIO QUE REALICE CAU SOBRE EL DISPOSITIVO. 8. SE EFECTUA REUNION VIA TEAMS CON EL PERSONAL DE SOPORTE DE SISTEMAS DE CENCOSUD PARA ENTREGAR UNOS DATOS REFERENTES A NUEVAS MAQUINAS QUE SE VAN INSTALAR. SE ENTREGAN LOS DATOS SOLICITADOS Y SE VERIFICA LO REQUERIDO DE LAS MAQUINAS. 11/04/2024 ATENDIDO POR ENRIQUE RAFAEL PONZON ORTEGA.</v>
      </c>
      <c r="K321">
        <v>45391</v>
      </c>
      <c r="L321">
        <v>45391</v>
      </c>
      <c r="M321">
        <v>45393</v>
      </c>
      <c r="N321" t="str">
        <f>TEXT(M321, "DDDD")</f>
        <v>jueves</v>
      </c>
      <c r="O321" t="str" xml:space="preserve">
        <v xml:space="preserve">J045 JUMBO AV.DEL FERROCARRIL SANTA MARTA_x000d_
_x000d_
</v>
      </c>
      <c r="P321" t="str">
        <v>SANTA MARTA</v>
      </c>
      <c r="Q321" t="str">
        <f>IF(ISBLANK(P321),"0",(VLOOKUP(P321,REGION,2,FALSE)))</f>
        <v>COSTA</v>
      </c>
      <c r="R321" t="str">
        <v>ENRIQUE RAFAEL PONZON ORTEGA</v>
      </c>
      <c r="S321">
        <f>IF(ISBLANK(R321),"0", VLOOKUP(R321,PERSONAL,2,FALSE))</f>
        <v>1082888515</v>
      </c>
      <c r="T321" t="str">
        <v>DIRECTO</v>
      </c>
      <c r="U321">
        <v>0.3333333333333333</v>
      </c>
      <c r="V321">
        <v>0.7083333333333334</v>
      </c>
      <c r="W321">
        <f>V321-U321</f>
        <v>0.37500000000000006</v>
      </c>
      <c r="X321" t="str">
        <v>2;5</v>
      </c>
      <c r="Y321">
        <f>NETWORKDAYS(K321,M321)</f>
        <v>3</v>
      </c>
      <c r="Z321" t="str">
        <f>IF(Y321&lt;=2,"CUMPLE","NO CUMPLE")</f>
        <v>NO CUMPLE</v>
      </c>
      <c r="AA321" t="str">
        <v>Sin disponibilidad de técnico</v>
      </c>
      <c r="AC321" t="str">
        <f>TEXT(M321,"mmmm")</f>
        <v>abril</v>
      </c>
      <c r="AD321" t="str">
        <f>TEXT(M321,"yyyy")</f>
        <v>yyyy</v>
      </c>
      <c r="AE321">
        <f>W321*60*24</f>
        <v>540.0000000000001</v>
      </c>
      <c r="AF321">
        <f>AE321/60</f>
        <v>9.000000000000002</v>
      </c>
      <c r="AG321">
        <f>AE321/60</f>
        <v>9.000000000000002</v>
      </c>
      <c r="AH321">
        <f>L321-K321</f>
        <v>0</v>
      </c>
      <c r="AI321">
        <f>AH321*24*60</f>
        <v>0</v>
      </c>
      <c r="AJ321" t="e">
        <f>75728*X321</f>
        <v>#VALUE!</v>
      </c>
    </row>
    <row r="322" xml:space="preserve">
      <c r="A322">
        <v>594251</v>
      </c>
      <c r="B322" t="str">
        <v>INCIDENTE</v>
      </c>
      <c r="C322" t="str">
        <v>CERRADO</v>
      </c>
      <c r="D322" t="str">
        <v>TODA LA TIENDA</v>
      </c>
      <c r="E322" t="str">
        <v>PDA</v>
      </c>
      <c r="F322" t="str">
        <v>PDA</v>
      </c>
      <c r="G322" t="str">
        <v>ZEBRA</v>
      </c>
      <c r="H322" t="str">
        <v>Buen día. Agradezco de su colaboración con lo siguiente: el usuario trata de conectarse al sistema genesix pero el aplicativo no conecta. sale el mensaje connect to genesix.cencosud.com</v>
      </c>
      <c r="I322" t="str">
        <v>Buen día. Agradezco de su colaboración con lo siguiente: el usuario trata de conectarse al sistema genesix pero el aplicativo no conecta. sale el mensaje connect to genesix.cencosud.com</v>
      </c>
      <c r="J322" t="str">
        <v xml:space="preserve">Se visita tienda donde se valida PDT reportada con falla la cual al revsiarla presenta error en el campo server IP Address ya donde el nombre del servidor tenia un caracter no permitido y eso generaba el error de conexion; adicional se solicita validar el resto de PDTS de inventarios en tienda tanto su Conectividad como acceso a Genesix; quedando asi pdt revsiadas operativas. </v>
      </c>
      <c r="K322">
        <v>45393</v>
      </c>
      <c r="L322">
        <v>45393</v>
      </c>
      <c r="M322">
        <v>45393</v>
      </c>
      <c r="N322" t="str">
        <f>TEXT(M322, "DDDD")</f>
        <v>jueves</v>
      </c>
      <c r="O322" t="str" xml:space="preserve">
        <v xml:space="preserve">M028 METRO DUITAMA INNOVO_x000d_
_x000d_
</v>
      </c>
      <c r="P322" t="str">
        <v>DUITAMA</v>
      </c>
      <c r="Q322" t="str">
        <f>IF(ISBLANK(P322),"0",(VLOOKUP(P322,REGION,2,FALSE)))</f>
        <v>ORIENTE</v>
      </c>
      <c r="R322" t="str">
        <v>JHONATAN RICARDO VARGAS ZAMBRANO</v>
      </c>
      <c r="S322">
        <f>IF(ISBLANK(R322),"0", VLOOKUP(R322,PERSONAL,2,FALSE))</f>
        <v>1057583301</v>
      </c>
      <c r="T322" t="str">
        <v>DIRECTO</v>
      </c>
      <c r="U322">
        <v>0.625</v>
      </c>
      <c r="V322">
        <v>0.7083333333333334</v>
      </c>
      <c r="W322">
        <f>V322-U322</f>
        <v>0.08333333333333337</v>
      </c>
      <c r="X322">
        <v>1</v>
      </c>
      <c r="Y322">
        <f>NETWORKDAYS(K322,M322)</f>
        <v>1</v>
      </c>
      <c r="Z322" t="str">
        <f>IF(Y322&lt;=2,"CUMPLE","NO CUMPLE")</f>
        <v>CUMPLE</v>
      </c>
      <c r="AC322" t="str">
        <f>TEXT(M322,"mmmm")</f>
        <v>abril</v>
      </c>
      <c r="AD322" t="str">
        <f>TEXT(M322,"yyyy")</f>
        <v>yyyy</v>
      </c>
      <c r="AE322">
        <f>W322*60*24</f>
        <v>120.00000000000004</v>
      </c>
      <c r="AF322">
        <f>AE322/60</f>
        <v>2.000000000000001</v>
      </c>
      <c r="AG322">
        <f>AE322/60</f>
        <v>2.000000000000001</v>
      </c>
      <c r="AH322">
        <f>L322-K322</f>
        <v>0</v>
      </c>
      <c r="AI322">
        <f>AH322*24*60</f>
        <v>0</v>
      </c>
      <c r="AJ322">
        <f>75728*X322</f>
        <v>75728</v>
      </c>
    </row>
    <row r="323" xml:space="preserve">
      <c r="A323">
        <v>592941</v>
      </c>
      <c r="B323" t="str">
        <v>SOLICITUD</v>
      </c>
      <c r="C323" t="str">
        <v>CERRADO</v>
      </c>
      <c r="D323" t="str">
        <v>TODA LA TIENDA</v>
      </c>
      <c r="E323" t="str">
        <v>MANTENIMIENTO</v>
      </c>
      <c r="F323" t="str">
        <v>MANTENIMIENTO</v>
      </c>
      <c r="G323" t="str">
        <v>MANTENIMIENTO</v>
      </c>
      <c r="H323" t="str">
        <v>Buenas tardes; por favor me colaboran realizando mantenimientos preventivos a los siguientes activos de la tienda ( verificadores de precios. reloj marcaje; impresoras zebras desktop y portable. Gracias</v>
      </c>
      <c r="I323" t="str">
        <v>Buenas tardes; por favor me colaboran realizando mantenimientos preventivos a los siguientes activos de la tienda ( verificadores de precios. reloj marcaje; impresoras zebras desktop y portable. Gracias</v>
      </c>
      <c r="J323" t="str">
        <v>Se llega a sitio y se procede con validaciones de ingreso. Procedemos a efectuar los respectivos mantrenimientos. Flejeras: Se realiza mantenimiento preventido en sus partes exteriores con quita grasa; se limpia rodillos y se sopletea viruta de papel y a brocha. Se aplia limpia contactos eléctrónicos en sensores. Con limpia carcasas su paredes internes. El equipo queda operativo y funcional. Relojes: Se realiza mantenimiento preventido en sus partes exteriores con quita grasa;Se realiza mantenimiento en el lector de huellas. Con limpia pantallas se limpia su parte frontal. El equipo queda operativo. Verificadores: Se realiza mantenimiento preventido en sus partes exteriores con quita grasa;Se realiza mantenimiento en en el escaner. Con limpia pantallas se limpia su parte frontal. El equipo queda operativo. Todos los equipos quedan completamente operativos. Se realiza formatos solicitados por el cliente para cada uno de los activos.</v>
      </c>
      <c r="K323">
        <v>45393</v>
      </c>
      <c r="L323">
        <v>45393</v>
      </c>
      <c r="M323">
        <v>45394</v>
      </c>
      <c r="N323" t="str">
        <f>TEXT(M323, "DDDD")</f>
        <v>viernes</v>
      </c>
      <c r="O323" t="str" xml:space="preserve">
        <v xml:space="preserve">M179 METRO PITALITO_x000d_
_x000d_
</v>
      </c>
      <c r="P323" t="str">
        <v>PITALITO</v>
      </c>
      <c r="Q323" t="str">
        <f>IF(ISBLANK(P323),"0",(VLOOKUP(P323,REGION,2,FALSE)))</f>
        <v>OCCIDENTE</v>
      </c>
      <c r="R323" t="str">
        <v>EMERSON PALACIOS MARTINEZ</v>
      </c>
      <c r="S323">
        <f>IF(ISBLANK(R323),"0", VLOOKUP(R323,PERSONAL,2,FALSE))</f>
        <v>13723524</v>
      </c>
      <c r="T323" t="str">
        <v>ALIADO</v>
      </c>
      <c r="U323">
        <v>0.3333333333333333</v>
      </c>
      <c r="V323">
        <v>0.7083333333333334</v>
      </c>
      <c r="W323">
        <f>V323-U323</f>
        <v>0.37500000000000006</v>
      </c>
      <c r="X323" t="str">
        <v>2;5</v>
      </c>
      <c r="Y323">
        <f>NETWORKDAYS(K323,M323)</f>
        <v>2</v>
      </c>
      <c r="Z323" t="str">
        <f>IF(Y323&lt;=2,"CUMPLE","NO CUMPLE")</f>
        <v>CUMPLE</v>
      </c>
      <c r="AC323" t="str">
        <f>TEXT(M323,"mmmm")</f>
        <v>abril</v>
      </c>
      <c r="AD323" t="str">
        <f>TEXT(M323,"yyyy")</f>
        <v>yyyy</v>
      </c>
      <c r="AE323">
        <f>W323*60*24</f>
        <v>540.0000000000001</v>
      </c>
      <c r="AF323">
        <f>AE323/60</f>
        <v>9.000000000000002</v>
      </c>
      <c r="AG323">
        <f>AE323/60</f>
        <v>9.000000000000002</v>
      </c>
      <c r="AH323">
        <f>L323-K323</f>
        <v>0</v>
      </c>
      <c r="AI323">
        <f>AH323*24*60</f>
        <v>0</v>
      </c>
      <c r="AJ323" t="e">
        <f>75728*X323</f>
        <v>#VALUE!</v>
      </c>
    </row>
    <row r="324" xml:space="preserve">
      <c r="A324">
        <v>586067</v>
      </c>
      <c r="B324" t="str">
        <v>INCIDENTE</v>
      </c>
      <c r="C324" t="str">
        <v>CERRADO</v>
      </c>
      <c r="D324" t="str">
        <v>LINEAL DE CAJAS</v>
      </c>
      <c r="E324" t="str">
        <v>BALANZA</v>
      </c>
      <c r="F324" t="str">
        <v>BALANZA</v>
      </c>
      <c r="G324" t="str">
        <v>METTLER</v>
      </c>
      <c r="H324" t="str" xml:space="preserve">
        <v xml:space="preserve">Buenos; Dias; me colaboran para revisar la bascula de la pos 2 ya que no esta pesando adecuadamente_x000d_
Indica la ubicacion de tu balanza en la tienda_x000d_
_x000d_
pos 2</v>
      </c>
      <c r="I324" t="str" xml:space="preserve">
        <v xml:space="preserve">Buenos; Dias; me colaboran para revisar la bascula de la pos 2 ya que no esta pesando adecuadamente_x000d_
Indica la ubicacion de tu balanza en la tienda_x000d_
_x000d_
pos 2</v>
      </c>
      <c r="J324" t="str">
        <v>Se realiza revisión de la balanza; queda operativa.</v>
      </c>
      <c r="K324">
        <v>45391</v>
      </c>
      <c r="L324">
        <v>45391</v>
      </c>
      <c r="M324">
        <v>45394</v>
      </c>
      <c r="N324" t="str">
        <f>TEXT(M324, "DDDD")</f>
        <v>viernes</v>
      </c>
      <c r="O324" t="str" xml:space="preserve">
        <v xml:space="preserve">J185 JUMBO YOPAL_x000d_
_x000d_
</v>
      </c>
      <c r="P324" t="str">
        <v>YOPAL</v>
      </c>
      <c r="Q324" t="str">
        <f>IF(ISBLANK(P324),"0",(VLOOKUP(P324,REGION,2,FALSE)))</f>
        <v>ORIENTE</v>
      </c>
      <c r="R324" t="str">
        <v>HUMBERTO JOSE SALAZAR MONTES</v>
      </c>
      <c r="S324" t="e">
        <f>IF(ISBLANK(R324),"0", VLOOKUP(R324,PERSONAL,2,FALSE))</f>
        <v>#N/A</v>
      </c>
      <c r="T324" t="str">
        <v>ALIADO</v>
      </c>
      <c r="U324">
        <v>0.375</v>
      </c>
      <c r="V324">
        <v>0.4166666666666667</v>
      </c>
      <c r="W324">
        <f>V324-U324</f>
        <v>0.041666666666666685</v>
      </c>
      <c r="X324">
        <v>1</v>
      </c>
      <c r="Y324">
        <f>NETWORKDAYS(K324,M324)</f>
        <v>4</v>
      </c>
      <c r="Z324" t="str">
        <f>IF(Y324&lt;=2,"CUMPLE","NO CUMPLE")</f>
        <v>NO CUMPLE</v>
      </c>
      <c r="AA324" t="str">
        <v>Sin disponibilidad de técnico</v>
      </c>
      <c r="AC324" t="str">
        <f>TEXT(M324,"mmmm")</f>
        <v>abril</v>
      </c>
      <c r="AD324" t="str">
        <f>TEXT(M324,"yyyy")</f>
        <v>yyyy</v>
      </c>
      <c r="AE324">
        <f>W324*60*24</f>
        <v>60.00000000000002</v>
      </c>
      <c r="AF324">
        <f>AE324/60</f>
        <v>1.0000000000000004</v>
      </c>
      <c r="AG324">
        <f>AE324/60</f>
        <v>1.0000000000000004</v>
      </c>
      <c r="AH324">
        <f>L324-K324</f>
        <v>0</v>
      </c>
      <c r="AI324">
        <f>AH324*24*60</f>
        <v>0</v>
      </c>
      <c r="AJ324">
        <f>75728*X324</f>
        <v>75728</v>
      </c>
    </row>
    <row r="325" xml:space="preserve">
      <c r="A325">
        <v>586991</v>
      </c>
      <c r="B325" t="str">
        <v>INCIDENTE</v>
      </c>
      <c r="C325" t="str">
        <v>CERRADO</v>
      </c>
      <c r="D325" t="str">
        <v>SISTEMAS</v>
      </c>
      <c r="E325" t="str">
        <v>FORTINET</v>
      </c>
      <c r="F325" t="str">
        <v>FORTINET</v>
      </c>
      <c r="G325" t="str">
        <v>FORTINET</v>
      </c>
      <c r="H325" t="str" xml:space="preserve">
        <v xml:space="preserve">Por favor su colaboración con personal de Soporte de Campo en Jumbo Yopal el día jueves 11 de abril a las 6 a.m. para el cambio del Fortinet por renovación tecnológica. Gracias._x000d_
Interconexión_x000d_
_x000d_
Fortinet</v>
      </c>
      <c r="I325" t="str" xml:space="preserve">
        <v xml:space="preserve">Por favor su colaboración con personal de Soporte de Campo en Jumbo Yopal el día jueves 11 de abril a las 6 a.m. para el cambio del Fortinet por renovación tecnológica. Gracias._x000d_
Interconexión_x000d_
_x000d_
Fortinet</v>
      </c>
      <c r="J325" t="str">
        <v>Se hace cambio de fortinet; pruebas operativas ok.</v>
      </c>
      <c r="K325">
        <v>45391</v>
      </c>
      <c r="L325">
        <v>45391</v>
      </c>
      <c r="M325">
        <v>45394</v>
      </c>
      <c r="N325" t="str">
        <f>TEXT(M325, "DDDD")</f>
        <v>viernes</v>
      </c>
      <c r="O325" t="str" xml:space="preserve">
        <v xml:space="preserve">J185 JUMBO YOPAL_x000d_
_x000d_
</v>
      </c>
      <c r="P325" t="str">
        <v>YOPAL</v>
      </c>
      <c r="Q325" t="str">
        <f>IF(ISBLANK(P325),"0",(VLOOKUP(P325,REGION,2,FALSE)))</f>
        <v>ORIENTE</v>
      </c>
      <c r="R325" t="str">
        <v>HUMBERTO JOSE SALAZAR MONTES</v>
      </c>
      <c r="S325" t="e">
        <f>IF(ISBLANK(R325),"0", VLOOKUP(R325,PERSONAL,2,FALSE))</f>
        <v>#N/A</v>
      </c>
      <c r="T325" t="str">
        <v>ALIADO</v>
      </c>
      <c r="U325">
        <v>0.25</v>
      </c>
      <c r="V325">
        <v>0.3715277777777778</v>
      </c>
      <c r="W325">
        <f>V325-U325</f>
        <v>0.12152777777777779</v>
      </c>
      <c r="X325">
        <v>2</v>
      </c>
      <c r="Y325">
        <f>NETWORKDAYS(K325,M325)</f>
        <v>4</v>
      </c>
      <c r="Z325" t="str">
        <f>IF(Y325&lt;=2,"CUMPLE","NO CUMPLE")</f>
        <v>NO CUMPLE</v>
      </c>
      <c r="AA325" t="str">
        <v>Sin disponibilidad de técnico</v>
      </c>
      <c r="AC325" t="str">
        <f>TEXT(M325,"mmmm")</f>
        <v>abril</v>
      </c>
      <c r="AD325" t="str">
        <f>TEXT(M325,"yyyy")</f>
        <v>yyyy</v>
      </c>
      <c r="AE325">
        <f>W325*60*24</f>
        <v>175.00000000000003</v>
      </c>
      <c r="AF325">
        <f>AE325/60</f>
        <v>2.916666666666667</v>
      </c>
      <c r="AG325">
        <f>AE325/60</f>
        <v>2.916666666666667</v>
      </c>
      <c r="AH325">
        <f>L325-K325</f>
        <v>0</v>
      </c>
      <c r="AI325">
        <f>AH325*24*60</f>
        <v>0</v>
      </c>
      <c r="AJ325">
        <f>75728*X325</f>
        <v>151456</v>
      </c>
    </row>
    <row r="326" xml:space="preserve">
      <c r="A326">
        <v>593736</v>
      </c>
      <c r="B326" t="str">
        <v>INCIDENTE</v>
      </c>
      <c r="C326" t="str">
        <v>CERRADO</v>
      </c>
      <c r="D326" t="str">
        <v>LINEAL DE CAJAS</v>
      </c>
      <c r="E326" t="str">
        <v>POS</v>
      </c>
      <c r="F326" t="str">
        <v>IMPRESORA</v>
      </c>
      <c r="G326" t="str">
        <v>EPSON</v>
      </c>
      <c r="H326" t="str" xml:space="preserve">
        <v xml:space="preserve">Por favor me colabora con la impresora de la pos 10 ya que queda en bombillo rojo y se visualiza como error; y en los visores en uno queda totalmente apagado y en el otro queda en cleanup._x000d_
Número de inventario si se tiene_x000d_
_x000d_
4710_x000d_
_x000d_
Numero de caja_x000d_
_x000d_
10</v>
      </c>
      <c r="I326" t="str" xml:space="preserve">
        <v xml:space="preserve">Por favor me colabora con la impresora de la pos 10 ya que queda en bombillo rojo y se visualiza como error; y en los visores en uno queda totalmente apagado y en el otro queda en cleanup._x000d_
Número de inventario si se tiene_x000d_
_x000d_
4710_x000d_
_x000d_
Numero de caja_x000d_
_x000d_
10</v>
      </c>
      <c r="J326" t="str">
        <v>Se realiza Instalacion de la Impresora Epson con serial P5TF148872 la cual se deja operativa e instalada en la Cpu Pos 10 con serial 59CD001237 Funcionando correctamente y en pruebas durante la hora siguiente; Se retira Impresora Epson con fallas con el serial P5TF148880 y se deja guardada en Sistemas...ESTADO OK</v>
      </c>
      <c r="K326">
        <v>45394</v>
      </c>
      <c r="L326">
        <v>45394</v>
      </c>
      <c r="M326">
        <v>45397</v>
      </c>
      <c r="N326" t="str">
        <f>TEXT(M326, "DDDD")</f>
        <v>lunes</v>
      </c>
      <c r="O326" t="str" xml:space="preserve">
        <v xml:space="preserve">J047 JUMBO GIRARDOT_x000d_
_x000d_
</v>
      </c>
      <c r="P326" t="str">
        <v>GIRARDOT</v>
      </c>
      <c r="Q326" t="str">
        <f>IF(ISBLANK(P326),"0",(VLOOKUP(P326,REGION,2,FALSE)))</f>
        <v>OCCIDENTE</v>
      </c>
      <c r="R326" t="str">
        <v>RAFAEL ARDILA PUENTES</v>
      </c>
      <c r="S326">
        <f>IF(ISBLANK(R326),"0", VLOOKUP(R326,PERSONAL,2,FALSE))</f>
        <v>1018419858</v>
      </c>
      <c r="T326" t="str">
        <v>ALIADO</v>
      </c>
      <c r="U326">
        <v>0.3125</v>
      </c>
      <c r="V326">
        <v>0.3541666666666667</v>
      </c>
      <c r="W326">
        <f>V326-U326</f>
        <v>0.041666666666666685</v>
      </c>
      <c r="X326">
        <v>1</v>
      </c>
      <c r="Y326">
        <f>NETWORKDAYS(K326,M326)</f>
        <v>2</v>
      </c>
      <c r="Z326" t="str">
        <f>IF(Y326&lt;=2,"CUMPLE","NO CUMPLE")</f>
        <v>CUMPLE</v>
      </c>
      <c r="AC326" t="str">
        <f>TEXT(M326,"mmmm")</f>
        <v>abril</v>
      </c>
      <c r="AD326" t="str">
        <f>TEXT(M326,"yyyy")</f>
        <v>yyyy</v>
      </c>
      <c r="AE326">
        <f>W326*60*24</f>
        <v>60.00000000000002</v>
      </c>
      <c r="AF326">
        <f>AE326/60</f>
        <v>1.0000000000000004</v>
      </c>
      <c r="AG326">
        <f>AE326/60</f>
        <v>1.0000000000000004</v>
      </c>
      <c r="AH326">
        <f>L326-K326</f>
        <v>0</v>
      </c>
      <c r="AI326">
        <f>AH326*24*60</f>
        <v>0</v>
      </c>
      <c r="AJ326">
        <f>75728*X326</f>
        <v>75728</v>
      </c>
    </row>
    <row r="327" xml:space="preserve">
      <c r="A327">
        <v>593745</v>
      </c>
      <c r="B327" t="str">
        <v>INCIDENTE</v>
      </c>
      <c r="C327" t="str">
        <v>CERRADO</v>
      </c>
      <c r="D327" t="str">
        <v>LINEAL DE CAJAS</v>
      </c>
      <c r="E327" t="str">
        <v>POS</v>
      </c>
      <c r="F327" t="str">
        <v>POS</v>
      </c>
      <c r="G327" t="str">
        <v>WINCOR</v>
      </c>
      <c r="H327" t="str">
        <v>de su acostumbrada colaboración para revisar la pos 14 ya que amaneció con los visores uno apagado y el otro en cleanup y no permite logearse para realizar pruebas de scaner balanzar y pruebas de descuento.</v>
      </c>
      <c r="I327" t="str">
        <v>de su acostumbrada colaboración para revisar la pos 14 ya que amaneció con los visores uno apagado y el otro en cleanup y no permite logearse para realizar pruebas de scaner balanzar y pruebas de descuento.</v>
      </c>
      <c r="J327" t="str">
        <v>Se realiza revision de la Cpu Pos 14 y se encuentra problemas con el cableado del teclado y la extension del cableado; Se verifica y se revisa dejandolo adecuadamente ajustado para que no vuelva a presentar inconvenientes ya que al momento de verificar se encontro la union forzada y muy ajustada el cual presentaba problemas de contacto y conexion ; se deja en pruebas y se le indica  a la usuaria Ana Zuleiny realizarle seguimiento por si vuelve a presentarse la Novedad (ESTE PROBLEMA SE DEBE A QUE SI LA POS NO RECONOCE EL TECLADO NO VA SUBIR AL SISTEMA)...ESTADO OK</v>
      </c>
      <c r="K327">
        <v>45394</v>
      </c>
      <c r="L327">
        <v>45394</v>
      </c>
      <c r="M327">
        <v>45397</v>
      </c>
      <c r="N327" t="str">
        <f>TEXT(M327, "DDDD")</f>
        <v>lunes</v>
      </c>
      <c r="O327" t="str" xml:space="preserve">
        <v xml:space="preserve">J047 JUMBO GIRARDOT_x000d_
_x000d_
</v>
      </c>
      <c r="P327" t="str">
        <v>GIRARDOT</v>
      </c>
      <c r="Q327" t="str">
        <f>IF(ISBLANK(P327),"0",(VLOOKUP(P327,REGION,2,FALSE)))</f>
        <v>OCCIDENTE</v>
      </c>
      <c r="R327" t="str">
        <v>RAFAEL ARDILA PUENTES</v>
      </c>
      <c r="S327">
        <f>IF(ISBLANK(R327),"0", VLOOKUP(R327,PERSONAL,2,FALSE))</f>
        <v>1018419858</v>
      </c>
      <c r="T327" t="str">
        <v>ALIADO</v>
      </c>
      <c r="U327">
        <v>0.3541666666666667</v>
      </c>
      <c r="V327">
        <v>0.3958333333333333</v>
      </c>
      <c r="W327">
        <f>V327-U327</f>
        <v>0.04166666666666663</v>
      </c>
      <c r="X327">
        <v>1</v>
      </c>
      <c r="Y327">
        <f>NETWORKDAYS(K327,M327)</f>
        <v>2</v>
      </c>
      <c r="Z327" t="str">
        <f>IF(Y327&lt;=2,"CUMPLE","NO CUMPLE")</f>
        <v>CUMPLE</v>
      </c>
      <c r="AC327" t="str">
        <f>TEXT(M327,"mmmm")</f>
        <v>abril</v>
      </c>
      <c r="AD327" t="str">
        <f>TEXT(M327,"yyyy")</f>
        <v>yyyy</v>
      </c>
      <c r="AE327">
        <f>W327*60*24</f>
        <v>59.99999999999994</v>
      </c>
      <c r="AF327">
        <f>AE327/60</f>
        <v>0.999999999999999</v>
      </c>
      <c r="AG327">
        <f>AE327/60</f>
        <v>0.999999999999999</v>
      </c>
      <c r="AH327">
        <f>L327-K327</f>
        <v>0</v>
      </c>
      <c r="AI327">
        <f>AH327*24*60</f>
        <v>0</v>
      </c>
      <c r="AJ327">
        <f>75728*X327</f>
        <v>75728</v>
      </c>
    </row>
    <row r="328" xml:space="preserve">
      <c r="A328">
        <v>602939</v>
      </c>
      <c r="B328" t="str">
        <v>INCIDENTE</v>
      </c>
      <c r="C328" t="str">
        <v>CERRADO</v>
      </c>
      <c r="D328" t="str">
        <v>LINEAL DE CAJAS</v>
      </c>
      <c r="E328" t="str">
        <v>POS</v>
      </c>
      <c r="F328" t="str">
        <v>POS</v>
      </c>
      <c r="G328" t="str">
        <v>WINCOR</v>
      </c>
      <c r="H328" t="str">
        <v>Buenas tardes. agradezco su colaboración con la pos # 10 la cual aparece fuera de línea y no permite conectar. serial # 6498719244</v>
      </c>
      <c r="I328" t="str">
        <v>Buenas tardes. agradezco su colaboración con la pos # 10 la cual aparece fuera de línea y no permite conectar. serial # 6498719244</v>
      </c>
      <c r="J328" t="str">
        <v>Usuario informa que la pos #10 aparece fuera; se llega a sitio y se procede a validar fisicamente el cable que este bien conectado; por lo que se reinicia pero la falla persiste; se valida en el cuarto de telecomunicaciones si hay un cable de red por con un probador de pack cord; realizo el test para validar un cable que pase el test ya que en tienda no se encuentran luego de tanta busqueda se valida uno que si esta funcional lo que se procede a instalar y a reiniciar varias veces la pos ya que no subia la red; se desmonto la tarjeta de red se realizo limpieza y luego se reinicio la pos quedando operativa la pos y funcional.</v>
      </c>
      <c r="K328">
        <v>45397</v>
      </c>
      <c r="L328">
        <v>45397</v>
      </c>
      <c r="M328">
        <v>45398</v>
      </c>
      <c r="N328" t="str">
        <f>TEXT(M328, "DDDD")</f>
        <v>martes</v>
      </c>
      <c r="O328" t="str" xml:space="preserve">
        <v xml:space="preserve">M085 METRO MONTERIA_x000d_
_x000d_
</v>
      </c>
      <c r="P328" t="str">
        <v>MONTERIA</v>
      </c>
      <c r="Q328" t="str">
        <f>IF(ISBLANK(P328),"0",(VLOOKUP(P328,REGION,2,FALSE)))</f>
        <v>COSTA</v>
      </c>
      <c r="R328" t="str">
        <v>SHARON YANETH KERGUELEN WILCHES</v>
      </c>
      <c r="S328">
        <f>IF(ISBLANK(R328),"0", VLOOKUP(R328,PERSONAL,2,FALSE))</f>
        <v>1067917448</v>
      </c>
      <c r="T328" t="str">
        <v>DIRECTO</v>
      </c>
      <c r="U328">
        <v>0.3784722222222222</v>
      </c>
      <c r="V328">
        <v>0.4444444444444444</v>
      </c>
      <c r="W328">
        <f>V328-U328</f>
        <v>0.06597222222222221</v>
      </c>
      <c r="X328">
        <v>1</v>
      </c>
      <c r="Y328">
        <f>NETWORKDAYS(K328,M328)</f>
        <v>2</v>
      </c>
      <c r="Z328" t="str">
        <f>IF(Y328&lt;=2,"CUMPLE","NO CUMPLE")</f>
        <v>CUMPLE</v>
      </c>
      <c r="AC328" t="str">
        <f>TEXT(M328,"mmmm")</f>
        <v>abril</v>
      </c>
      <c r="AD328" t="str">
        <f>TEXT(M328,"yyyy")</f>
        <v>yyyy</v>
      </c>
      <c r="AE328">
        <f>W328*60*24</f>
        <v>94.99999999999999</v>
      </c>
      <c r="AF328">
        <f>AE328/60</f>
        <v>1.583333333333333</v>
      </c>
      <c r="AG328">
        <f>AE328/60</f>
        <v>1.583333333333333</v>
      </c>
      <c r="AH328">
        <f>L328-K328</f>
        <v>0</v>
      </c>
      <c r="AI328">
        <f>AH328*24*60</f>
        <v>0</v>
      </c>
      <c r="AJ328">
        <f>75728*X328</f>
        <v>75728</v>
      </c>
    </row>
    <row r="329" xml:space="preserve">
      <c r="A329">
        <v>598255</v>
      </c>
      <c r="B329" t="str">
        <v>SOLICITUD</v>
      </c>
      <c r="C329" t="str">
        <v>CERRADO</v>
      </c>
      <c r="D329" t="str">
        <v>LINEAL DE CAJAS</v>
      </c>
      <c r="E329" t="str">
        <v>SCANNER</v>
      </c>
      <c r="F329" t="str">
        <v>BALANZA</v>
      </c>
      <c r="G329" t="str">
        <v>ZEBRA</v>
      </c>
      <c r="H329" t="str" xml:space="preserve">
        <v xml:space="preserve">Buenas Tardes Por favor su ayuda con la calibracion de la balanzas de la POS 10 y 51_x000d_
_x000d_
numero de caja en donde se encuentra el scaner balanza_x000d_
_x000d_
10-31</v>
      </c>
      <c r="I329" t="str" xml:space="preserve">
        <v xml:space="preserve">Buenas Tardes Por favor su ayuda con la calibracion de la balanzas de la POS 10 y 51_x000d_
_x000d_
numero de caja en donde se encuentra el scaner balanza_x000d_
_x000d_
10-31</v>
      </c>
      <c r="J329" t="str">
        <v>Se realizó la calibración de cada una de las balanzas y se verifica que funcionen correctamente; pero no se pueden generar las evidencias de peso ya que se genera error de comunicación con la POS. Se coordina con Dieo Cortes para que se hagan las configuraciones enla POS.</v>
      </c>
      <c r="K329">
        <v>45398</v>
      </c>
      <c r="L329">
        <v>45398</v>
      </c>
      <c r="M329">
        <v>45398</v>
      </c>
      <c r="N329" t="str">
        <f>TEXT(M329, "DDDD")</f>
        <v>martes</v>
      </c>
      <c r="O329" t="str" xml:space="preserve">
        <v xml:space="preserve">J015 JUMBO HAYUELOS_x000d_
_x000d_
</v>
      </c>
      <c r="P329" t="str">
        <v>BOGOTA</v>
      </c>
      <c r="Q329" t="str">
        <f>IF(ISBLANK(P329),"0",(VLOOKUP(P329,REGION,2,FALSE)))</f>
        <v>BOGOTA</v>
      </c>
      <c r="R329" t="str">
        <v>ALEXANDER CASTILLO SOTELO</v>
      </c>
      <c r="S329">
        <f>IF(ISBLANK(R329),"0", VLOOKUP(R329,PERSONAL,2,FALSE))</f>
        <v>80216449</v>
      </c>
      <c r="T329" t="str">
        <v>ALIADO</v>
      </c>
      <c r="U329">
        <v>0.375</v>
      </c>
      <c r="V329">
        <v>0.4375</v>
      </c>
      <c r="W329">
        <f>V329-U329</f>
        <v>0.0625</v>
      </c>
      <c r="X329">
        <v>2</v>
      </c>
      <c r="Y329">
        <f>NETWORKDAYS(K329,M329)</f>
        <v>1</v>
      </c>
      <c r="Z329" t="str">
        <f>IF(Y329&lt;=2,"CUMPLE","NO CUMPLE")</f>
        <v>CUMPLE</v>
      </c>
      <c r="AC329" t="str">
        <f>TEXT(M329,"mmmm")</f>
        <v>abril</v>
      </c>
      <c r="AD329" t="str">
        <f>TEXT(M329,"yyyy")</f>
        <v>yyyy</v>
      </c>
      <c r="AE329">
        <f>W329*60*24</f>
        <v>90</v>
      </c>
      <c r="AF329">
        <f>AE329/60</f>
        <v>1.5</v>
      </c>
      <c r="AG329">
        <f>AE329/60</f>
        <v>1.5</v>
      </c>
      <c r="AH329">
        <f>L329-K329</f>
        <v>0</v>
      </c>
      <c r="AI329">
        <f>AH329*24*60</f>
        <v>0</v>
      </c>
      <c r="AJ329">
        <f>75728*X329</f>
        <v>151456</v>
      </c>
    </row>
    <row r="330" xml:space="preserve">
      <c r="A330">
        <v>604728</v>
      </c>
      <c r="B330" t="str">
        <v>SOLICITUD</v>
      </c>
      <c r="C330" t="str">
        <v>CERRADO</v>
      </c>
      <c r="D330" t="str">
        <v>CAJAS</v>
      </c>
      <c r="E330" t="str">
        <v>PC</v>
      </c>
      <c r="F330" t="str">
        <v>PC</v>
      </c>
      <c r="G330" t="str">
        <v>LENOVO</v>
      </c>
      <c r="H330" t="str" xml:space="preserve">
        <v xml:space="preserve">buen dia reporto falla de conexión a internet en el computador de caja central M179905WS102 en el momento no tiene internet y si esta conectado a la red_x000d_
Indicar la ubicación del computador en la tienda o sede</v>
      </c>
      <c r="I330" t="str" xml:space="preserve">
        <v xml:space="preserve">buen dia reporto falla de conexión a internet en el computador de caja central M179905WS102 en el momento no tiene internet y si esta conectado a la red_x000d_
Indicar la ubicación del computador en la tienda o sede</v>
      </c>
      <c r="J330" t="str">
        <v>Se llega a sitio y se procede con validaciones de ingreso. Se establece contacto con el usuario. El equipo queda en Caja Central así que procedemos a indicarle a coordinadora de cajas nos colabore con correo de ingreso al área de seguridad. Se valida cableado y procedemos con el reponchado de cable de red ya que se encuentra flojo el rj45. Se procede a realizar pruebas de rigor a total satisfacción del usuario. Se procede con el cierre del ticket quedando el equipo completamente operativo con todos sus periféricos.</v>
      </c>
      <c r="K330">
        <v>45398</v>
      </c>
      <c r="L330">
        <v>45398</v>
      </c>
      <c r="M330">
        <v>45399</v>
      </c>
      <c r="N330" t="str">
        <f>TEXT(M330, "DDDD")</f>
        <v>miércoles</v>
      </c>
      <c r="O330" t="str" xml:space="preserve">
        <v xml:space="preserve">M179 METRO PITALITO_x000d_
_x000d_
</v>
      </c>
      <c r="P330" t="str">
        <v>PITALITO</v>
      </c>
      <c r="Q330" t="str">
        <f>IF(ISBLANK(P330),"0",(VLOOKUP(P330,REGION,2,FALSE)))</f>
        <v>OCCIDENTE</v>
      </c>
      <c r="R330" t="str">
        <v>EMERSON PALACIOS MARTINEZ</v>
      </c>
      <c r="S330">
        <f>IF(ISBLANK(R330),"0", VLOOKUP(R330,PERSONAL,2,FALSE))</f>
        <v>13723524</v>
      </c>
      <c r="T330" t="str">
        <v>ALIADO</v>
      </c>
      <c r="U330">
        <v>0.3333333333333333</v>
      </c>
      <c r="V330">
        <v>0.3680555555555556</v>
      </c>
      <c r="W330">
        <f>V330-U330</f>
        <v>0.034722222222222265</v>
      </c>
      <c r="X330">
        <v>1</v>
      </c>
      <c r="Y330">
        <f>NETWORKDAYS(K330,M330)</f>
        <v>2</v>
      </c>
      <c r="Z330" t="str">
        <f>IF(Y330&lt;=2,"CUMPLE","NO CUMPLE")</f>
        <v>CUMPLE</v>
      </c>
      <c r="AC330" t="str">
        <f>TEXT(M330,"mmmm")</f>
        <v>abril</v>
      </c>
      <c r="AD330" t="str">
        <f>TEXT(M330,"yyyy")</f>
        <v>yyyy</v>
      </c>
      <c r="AE330">
        <f>W330*60*24</f>
        <v>50.00000000000006</v>
      </c>
      <c r="AF330">
        <f>AE330/60</f>
        <v>0.8333333333333343</v>
      </c>
      <c r="AG330">
        <f>AE330/60</f>
        <v>0.8333333333333343</v>
      </c>
      <c r="AH330">
        <f>L330-K330</f>
        <v>0</v>
      </c>
      <c r="AI330">
        <f>AH330*24*60</f>
        <v>0</v>
      </c>
      <c r="AJ330">
        <f>75728*X330</f>
        <v>75728</v>
      </c>
    </row>
    <row r="331" xml:space="preserve">
      <c r="A331">
        <v>575855</v>
      </c>
      <c r="B331" t="str">
        <v>SOLICITUD</v>
      </c>
      <c r="C331" t="str">
        <v>CERRADO</v>
      </c>
      <c r="D331" t="str">
        <v>SISTEMAS</v>
      </c>
      <c r="E331" t="str">
        <v>FORTINET</v>
      </c>
      <c r="F331" t="str">
        <v>FORTINET</v>
      </c>
      <c r="G331" t="str">
        <v>FORTINET</v>
      </c>
      <c r="H331" t="str">
        <v>Por favor trasladar el siguiente equipo Fortinet a Metro San Gil por renovación tecnológica: Fortinet 60F Serial No.FGT60FTK23093437 Gracias.</v>
      </c>
      <c r="I331" t="str">
        <v>Por favor trasladar el siguiente equipo Fortinet a Metro San Gil por renovación tecnológica: Fortinet 60F Serial No.FGT60FTK23093437 Gracias.</v>
      </c>
      <c r="J331" t="str">
        <v>Se realiza instalación del FORTINET con Serial TK23093437 y se retira equipo FORTINET con serial FGT90DZ1610106; se realiza verificación de navegación en los puntos POS; operatividad en datafonos; operatividad en PDT´S y acceso a aplicaciones y servicios de redes; pruebas satisfactorias</v>
      </c>
      <c r="K331">
        <v>45398</v>
      </c>
      <c r="L331">
        <v>45398</v>
      </c>
      <c r="M331">
        <v>45399</v>
      </c>
      <c r="N331" t="str">
        <f>TEXT(M331, "DDDD")</f>
        <v>miércoles</v>
      </c>
      <c r="O331" t="str" xml:space="preserve">
        <v xml:space="preserve">M183 METRO SAN GIL_x000d_
_x000d_
</v>
      </c>
      <c r="P331" t="str">
        <v>SAN GIL</v>
      </c>
      <c r="Q331" t="str">
        <f>IF(ISBLANK(P331),"0",(VLOOKUP(P331,REGION,2,FALSE)))</f>
        <v>ORIENTE</v>
      </c>
      <c r="R331" t="str">
        <v>LIBARDO LOPEZ GALVIS</v>
      </c>
      <c r="S331" t="e">
        <f>IF(ISBLANK(R331),"0", VLOOKUP(R331,PERSONAL,2,FALSE))</f>
        <v>#N/A</v>
      </c>
      <c r="T331" t="str">
        <v>ALIADO</v>
      </c>
      <c r="U331">
        <v>0.25</v>
      </c>
      <c r="V331">
        <v>0.3333333333333333</v>
      </c>
      <c r="W331">
        <f>V331-U331</f>
        <v>0.08333333333333331</v>
      </c>
      <c r="X331">
        <v>1</v>
      </c>
      <c r="Y331">
        <f>NETWORKDAYS(K331,M331)</f>
        <v>2</v>
      </c>
      <c r="Z331" t="str">
        <f>IF(Y331&lt;=2,"CUMPLE","NO CUMPLE")</f>
        <v>CUMPLE</v>
      </c>
      <c r="AC331" t="str">
        <f>TEXT(M331,"mmmm")</f>
        <v>abril</v>
      </c>
      <c r="AD331" t="str">
        <f>TEXT(M331,"yyyy")</f>
        <v>yyyy</v>
      </c>
      <c r="AE331">
        <f>W331*60*24</f>
        <v>119.99999999999997</v>
      </c>
      <c r="AF331">
        <f>AE331/60</f>
        <v>1.9999999999999996</v>
      </c>
      <c r="AG331">
        <f>AE331/60</f>
        <v>1.9999999999999996</v>
      </c>
      <c r="AH331">
        <f>L331-K331</f>
        <v>0</v>
      </c>
      <c r="AI331">
        <f>AH331*24*60</f>
        <v>0</v>
      </c>
      <c r="AJ331">
        <f>75728*X331</f>
        <v>75728</v>
      </c>
    </row>
    <row r="332" xml:space="preserve">
      <c r="A332">
        <v>608246</v>
      </c>
      <c r="B332" t="str">
        <v>SOLICITUD</v>
      </c>
      <c r="C332" t="str">
        <v>CERRADO</v>
      </c>
      <c r="D332" t="str">
        <v>LINEAL DE CAJAS</v>
      </c>
      <c r="E332" t="str">
        <v>SCANNER</v>
      </c>
      <c r="F332" t="str">
        <v>BALANZA</v>
      </c>
      <c r="G332" t="str">
        <v>DATALOGIC</v>
      </c>
      <c r="H332" t="str" xml:space="preserve">
        <v xml:space="preserve">Buenos Dias Su ayuda con la revision de la balanza de la POS 4_x000d_
numero de caja en donde se encuentra el scaner balanza_x000d_
_x000d_
F16I03897</v>
      </c>
      <c r="I332" t="str" xml:space="preserve">
        <v xml:space="preserve">Buenos Dias Su ayuda con la revision de la balanza de la POS 4_x000d_
numero de caja en donde se encuentra el scaner balanza_x000d_
_x000d_
F16I03897</v>
      </c>
      <c r="J332" t="str">
        <v>Se realiza la verifico que la balanza no estuvier pesando correctamente; se retira el precinto numero 2950000071730 y se procede a realizar la calibración. Luego se hacen las respectivas pruebas y salen correctas. Se deja operativa la balanza. Se coloca el precinto numero 7380000000591. NII: B5109</v>
      </c>
      <c r="K332">
        <v>45399</v>
      </c>
      <c r="L332">
        <v>45399</v>
      </c>
      <c r="M332">
        <v>45400</v>
      </c>
      <c r="N332" t="str">
        <f>TEXT(M332, "DDDD")</f>
        <v>jueves</v>
      </c>
      <c r="O332" t="str" xml:space="preserve">
        <v xml:space="preserve">J193 JUMBO PLAZA CENTRAL_x000d_
_x000d_
</v>
      </c>
      <c r="P332" t="str">
        <v>BOGOTA</v>
      </c>
      <c r="Q332" t="str">
        <f>IF(ISBLANK(P332),"0",(VLOOKUP(P332,REGION,2,FALSE)))</f>
        <v>BOGOTA</v>
      </c>
      <c r="R332" t="str">
        <v>ALEXANDER CASTILLO SOTELO</v>
      </c>
      <c r="S332">
        <f>IF(ISBLANK(R332),"0", VLOOKUP(R332,PERSONAL,2,FALSE))</f>
        <v>80216449</v>
      </c>
      <c r="T332" t="str">
        <v>ALIADO</v>
      </c>
      <c r="U332">
        <v>0.3541666666666667</v>
      </c>
      <c r="V332">
        <v>0.3854166666666667</v>
      </c>
      <c r="W332">
        <f>V332-U332</f>
        <v>0.03125</v>
      </c>
      <c r="X332">
        <v>1</v>
      </c>
      <c r="Y332">
        <f>NETWORKDAYS(K332,M332)</f>
        <v>2</v>
      </c>
      <c r="Z332" t="str">
        <f>IF(Y332&lt;=2,"CUMPLE","NO CUMPLE")</f>
        <v>CUMPLE</v>
      </c>
      <c r="AC332" t="str">
        <f>TEXT(M332,"mmmm")</f>
        <v>abril</v>
      </c>
      <c r="AD332" t="str">
        <f>TEXT(M332,"yyyy")</f>
        <v>yyyy</v>
      </c>
      <c r="AE332">
        <f>W332*60*24</f>
        <v>45</v>
      </c>
      <c r="AF332">
        <f>AE332/60</f>
        <v>0.75</v>
      </c>
      <c r="AG332">
        <f>AE332/60</f>
        <v>0.75</v>
      </c>
      <c r="AH332">
        <f>L332-K332</f>
        <v>0</v>
      </c>
      <c r="AI332">
        <f>AH332*24*60</f>
        <v>0</v>
      </c>
      <c r="AJ332">
        <f>75728*X332</f>
        <v>75728</v>
      </c>
    </row>
    <row r="333" xml:space="preserve">
      <c r="A333">
        <v>608259</v>
      </c>
      <c r="B333" t="str">
        <v>SOLICITUD</v>
      </c>
      <c r="C333" t="str">
        <v>CERRADO</v>
      </c>
      <c r="D333" t="str">
        <v>CHARCUTERIA</v>
      </c>
      <c r="E333" t="str">
        <v>BALANZA</v>
      </c>
      <c r="F333" t="str">
        <v>MESA</v>
      </c>
      <c r="G333" t="str">
        <v>METTLER</v>
      </c>
      <c r="H333" t="str" xml:space="preserve">
        <v xml:space="preserve">Buenos Dias Su ayuda con la revisión y calibracion de la balanza de charcutería_x000d_
Área donde su ubica la balanza_x000d_
_x000d_
charcuteria C329521550</v>
      </c>
      <c r="I333" t="str" xml:space="preserve">
        <v xml:space="preserve">Buenos Dias Su ayuda con la revisión y calibracion de la balanza de charcutería_x000d_
Área donde su ubica la balanza_x000d_
_x000d_
charcuteria C329521550</v>
      </c>
      <c r="J333" t="str">
        <v>Se verifica que la balanza no pesa correctamente; al revisar el equipo se observa que el plato esta cubierto con vinipel y este hace que los pesos no sean correctos. Se retira el vinipel y se realizan las pruebas con diferente pesos. Todas las pruebas salen correctas. Se deja operativa la balanza. EL SERIAL RELACIONADO EN EL CAU NO CORRESPONDE A LA BALANZA QUE REALMENTE ESTABA PARA REVISAR.</v>
      </c>
      <c r="K333">
        <v>45399</v>
      </c>
      <c r="L333">
        <v>45399</v>
      </c>
      <c r="M333">
        <v>45400</v>
      </c>
      <c r="N333" t="str">
        <f>TEXT(M333, "DDDD")</f>
        <v>jueves</v>
      </c>
      <c r="O333" t="str" xml:space="preserve">
        <v xml:space="preserve">J193 JUMBO PLAZA CENTRAL_x000d_
_x000d_
</v>
      </c>
      <c r="P333" t="str">
        <v>BOGOTA</v>
      </c>
      <c r="Q333" t="str">
        <f>IF(ISBLANK(P333),"0",(VLOOKUP(P333,REGION,2,FALSE)))</f>
        <v>BOGOTA</v>
      </c>
      <c r="R333" t="str">
        <v>ALEXANDER CASTILLO SOTELO</v>
      </c>
      <c r="S333">
        <f>IF(ISBLANK(R333),"0", VLOOKUP(R333,PERSONAL,2,FALSE))</f>
        <v>80216449</v>
      </c>
      <c r="T333" t="str">
        <v>ALIADO</v>
      </c>
      <c r="U333">
        <v>0.3958333333333333</v>
      </c>
      <c r="V333">
        <v>0.4375</v>
      </c>
      <c r="W333">
        <f>V333-U333</f>
        <v>0.041666666666666685</v>
      </c>
      <c r="X333">
        <v>1</v>
      </c>
      <c r="Y333">
        <f>NETWORKDAYS(K333,M333)</f>
        <v>2</v>
      </c>
      <c r="Z333" t="str">
        <f>IF(Y333&lt;=2,"CUMPLE","NO CUMPLE")</f>
        <v>CUMPLE</v>
      </c>
      <c r="AC333" t="str">
        <f>TEXT(M333,"mmmm")</f>
        <v>abril</v>
      </c>
      <c r="AD333" t="str">
        <f>TEXT(M333,"yyyy")</f>
        <v>yyyy</v>
      </c>
      <c r="AE333">
        <f>W333*60*24</f>
        <v>60.00000000000002</v>
      </c>
      <c r="AF333">
        <f>AE333/60</f>
        <v>1.0000000000000004</v>
      </c>
      <c r="AG333">
        <f>AE333/60</f>
        <v>1.0000000000000004</v>
      </c>
      <c r="AH333">
        <f>L333-K333</f>
        <v>0</v>
      </c>
      <c r="AI333">
        <f>AH333*24*60</f>
        <v>0</v>
      </c>
      <c r="AJ333">
        <f>75728*X333</f>
        <v>75728</v>
      </c>
    </row>
    <row r="334" xml:space="preserve">
      <c r="A334">
        <v>608396</v>
      </c>
      <c r="B334" t="str">
        <v>SOLICITUD</v>
      </c>
      <c r="C334" t="str">
        <v>CERRADO</v>
      </c>
      <c r="D334" t="str">
        <v>SEGURIDAD</v>
      </c>
      <c r="E334" t="str">
        <v>PDA</v>
      </c>
      <c r="F334" t="str">
        <v>PDA</v>
      </c>
      <c r="G334" t="str">
        <v>ZEBRA</v>
      </c>
      <c r="H334" t="str" xml:space="preserve">
        <v xml:space="preserve">Buenos días; solicito por favor formateo y configuración de pdt del área de seguridad; que era utilizada para el escaneo de domicilios pero es requerida para labores en otras secciones. SERIAL: 23051524700006_x000d_
Sección en la tienda o ubicación del usuario_x000d_
_x000d_
SEGURIDAD_x000d_
_x000d_
Jefe de área asignación de la PDT_x000d_
_x000d_
JOSE VILLADIEGO MOLINA</v>
      </c>
      <c r="I334" t="str" xml:space="preserve">
        <v xml:space="preserve">Buenos días; solicito por favor formateo y configuración de pdt del área de seguridad; que era utilizada para el escaneo de domicilios pero es requerida para labores en otras secciones. SERIAL: 23051524700006_x000d_
Sección en la tienda o ubicación del usuario_x000d_
_x000d_
SEGURIDAD_x000d_
_x000d_
Jefe de área asignación de la PDT_x000d_
_x000d_
JOSE VILLADIEGO MOLINA</v>
      </c>
      <c r="J334" t="str">
        <v xml:space="preserve"> "Usuario informa que hay una pdt que se debe formatear para así darle el usu a la pdt. Se procede a formatear la pdt así mismo realizar las respectivas configuración quedando operativa. "</v>
      </c>
      <c r="K334">
        <v>45400</v>
      </c>
      <c r="L334">
        <v>45400</v>
      </c>
      <c r="M334">
        <v>45400</v>
      </c>
      <c r="N334" t="str">
        <f>TEXT(M334, "DDDD")</f>
        <v>jueves</v>
      </c>
      <c r="O334" t="str" xml:space="preserve">
        <v xml:space="preserve">M085 METRO MONTERIA_x000d_
_x000d_
</v>
      </c>
      <c r="P334" t="str">
        <v>MONTERIA</v>
      </c>
      <c r="Q334" t="str">
        <f>IF(ISBLANK(P334),"0",(VLOOKUP(P334,REGION,2,FALSE)))</f>
        <v>COSTA</v>
      </c>
      <c r="R334" t="str">
        <v>SHARON YANETH KERGUELEN WILCHES</v>
      </c>
      <c r="S334">
        <f>IF(ISBLANK(R334),"0", VLOOKUP(R334,PERSONAL,2,FALSE))</f>
        <v>1067917448</v>
      </c>
      <c r="T334" t="str">
        <v>DIRECTO</v>
      </c>
      <c r="U334">
        <v>0.6131944444444445</v>
      </c>
      <c r="V334">
        <v>0.6958333333333333</v>
      </c>
      <c r="W334">
        <f>V334-U334</f>
        <v>0.08263888888888882</v>
      </c>
      <c r="X334">
        <v>1</v>
      </c>
      <c r="Y334">
        <f>NETWORKDAYS(K334,M334)</f>
        <v>1</v>
      </c>
      <c r="Z334" t="str">
        <f>IF(Y334&lt;=2,"CUMPLE","NO CUMPLE")</f>
        <v>CUMPLE</v>
      </c>
      <c r="AC334" t="str">
        <f>TEXT(M334,"mmmm")</f>
        <v>abril</v>
      </c>
      <c r="AD334" t="str">
        <f>TEXT(M334,"yyyy")</f>
        <v>yyyy</v>
      </c>
      <c r="AE334">
        <f>W334*60*24</f>
        <v>118.99999999999989</v>
      </c>
      <c r="AF334">
        <f>AE334/60</f>
        <v>1.9833333333333314</v>
      </c>
      <c r="AG334">
        <f>AE334/60</f>
        <v>1.9833333333333314</v>
      </c>
      <c r="AH334">
        <f>L334-K334</f>
        <v>0</v>
      </c>
      <c r="AI334">
        <f>AH334*24*60</f>
        <v>0</v>
      </c>
      <c r="AJ334">
        <f>75728*X334</f>
        <v>75728</v>
      </c>
    </row>
    <row r="335" xml:space="preserve">
      <c r="A335">
        <v>608736</v>
      </c>
      <c r="B335" t="str">
        <v>SOLICITUD</v>
      </c>
      <c r="C335" t="str">
        <v>CERRADO</v>
      </c>
      <c r="D335" t="str">
        <v>TODA LA TIENDA</v>
      </c>
      <c r="E335" t="str">
        <v>INVENTARIO</v>
      </c>
      <c r="F335" t="str">
        <v>INVENTARIO</v>
      </c>
      <c r="G335" t="str">
        <v>INVENTARIO</v>
      </c>
      <c r="H335" t="str" xml:space="preserve">
        <v xml:space="preserve">Buenas tardes se solicita la revisión de los equipos que se encuentran en tienda; estado stock prebaja. buscar todos los equipos._x000d_
lugar en donde se encuentra el computador en la tienda_x000d_
_x000d_
Toda la tienda</v>
      </c>
      <c r="I335" t="str" xml:space="preserve">
        <v xml:space="preserve">Buenas tardes se solicita la revisión de los equipos que se encuentran en tienda; estado stock prebaja. buscar todos los equipos._x000d_
lugar en donde se encuentra el computador en la tienda_x000d_
_x000d_
Toda la tienda</v>
      </c>
      <c r="J335" t="str">
        <v>SE REALIZA REVISION DEL INVENTARIO DE ACTIVOS DE PRE-BAJA QUE SE ENCUENTRAN EN SISTEMAS Y EN TODA LA TIENDA; LAS NOVEDADES ENCONTRADAS FUEROS ENVIADAS AL PERSONAL DE SOPORTE ADJUNTANDO EL ARCHIVO DE INVENTARIO.SE REALIZA REVISION DEL INVENTARIO DE ACTIVOS DE PRE-BAJA QUE SE ENCUENTRAN EN SISTEMAS Y EN TODA LA TIENDA; LAS NOVEDADES ENCONTRADAS FUEROS ENVIADAS AL PERSONAL DE SOPORTE ADJUNTANDO EL ARCHIVO DE INVENTARIO.</v>
      </c>
      <c r="K335">
        <v>45399</v>
      </c>
      <c r="L335">
        <v>45399</v>
      </c>
      <c r="M335">
        <v>45400</v>
      </c>
      <c r="N335" t="str">
        <f>TEXT(M335, "DDDD")</f>
        <v>jueves</v>
      </c>
      <c r="O335" t="str">
        <v>J126 JUMBO SAN SILVESTRE</v>
      </c>
      <c r="P335" t="str">
        <v>BARRANCABERMEJA</v>
      </c>
      <c r="Q335" t="str">
        <f>IF(ISBLANK(P335),"0",(VLOOKUP(P335,REGION,2,FALSE)))</f>
        <v>ORIENTE</v>
      </c>
      <c r="R335" t="str">
        <v>LUIS CARLOS ROJAS ACOSTA</v>
      </c>
      <c r="S335">
        <f>IF(ISBLANK(R335),"0", VLOOKUP(R335,PERSONAL,2,FALSE))</f>
        <v>1096188137</v>
      </c>
      <c r="T335" t="str">
        <v>DIRECTO</v>
      </c>
      <c r="U335">
        <v>0.3333333333333333</v>
      </c>
      <c r="V335">
        <v>0.7083333333333334</v>
      </c>
      <c r="W335">
        <f>V335-U335</f>
        <v>0.37500000000000006</v>
      </c>
      <c r="X335" t="str">
        <v>2;5</v>
      </c>
      <c r="Y335">
        <f>NETWORKDAYS(K335,M335)</f>
        <v>2</v>
      </c>
      <c r="Z335" t="str">
        <f>IF(Y335&lt;=2,"CUMPLE","NO CUMPLE")</f>
        <v>CUMPLE</v>
      </c>
      <c r="AC335" t="str">
        <f>TEXT(M335,"mmmm")</f>
        <v>abril</v>
      </c>
      <c r="AD335" t="str">
        <f>TEXT(M335,"yyyy")</f>
        <v>yyyy</v>
      </c>
      <c r="AE335">
        <f>W335*60*24</f>
        <v>540.0000000000001</v>
      </c>
      <c r="AF335">
        <f>AE335/60</f>
        <v>9.000000000000002</v>
      </c>
      <c r="AG335">
        <f>AE335/60</f>
        <v>9.000000000000002</v>
      </c>
      <c r="AH335">
        <f>L335-K335</f>
        <v>0</v>
      </c>
      <c r="AI335">
        <f>AH335*24*60</f>
        <v>0</v>
      </c>
      <c r="AJ335" t="e">
        <f>75728*X335</f>
        <v>#VALUE!</v>
      </c>
    </row>
    <row r="336" xml:space="preserve">
      <c r="A336">
        <v>612777</v>
      </c>
      <c r="B336" t="str">
        <v>SOLICITUD</v>
      </c>
      <c r="C336" t="str">
        <v>CERRADO</v>
      </c>
      <c r="D336" t="str">
        <v>TODA LA TIENDA</v>
      </c>
      <c r="E336" t="str">
        <v>INVENTARIO</v>
      </c>
      <c r="F336" t="str">
        <v>INVENTARIO</v>
      </c>
      <c r="G336" t="str">
        <v>INVENTARIO</v>
      </c>
      <c r="H336" t="str" xml:space="preserve">
        <v xml:space="preserve">Buena tarde se solicita el mantenimiento de los desktop de la tienda; la actividad ya se habia solicitado pero no se tiene evidencia; se anexan seriales de activos a realizar y formato de mantenimiento a diligenciar por cada activo. llamada de modalidad 2.5 tickets -gracias_x000d_
AREA EN DONDE SE UBICA EL EQUIPO_x000d_
_x000d_
Tienda Popayan</v>
      </c>
      <c r="I336" t="str" xml:space="preserve">
        <v xml:space="preserve">Buena tarde se solicita el mantenimiento de los desktop de la tienda; la actividad ya se habia solicitado pero no se tiene evidencia; se anexan seriales de activos a realizar y formato de mantenimiento a diligenciar por cada activo. llamada de modalidad 2.5 tickets -gracias_x000d_
AREA EN DONDE SE UBICA EL EQUIPO_x000d_
_x000d_
Tienda Popayan</v>
      </c>
      <c r="J336" t="str">
        <v>Me encuentro en sitio y se me informa realizar el recorrido de los equipos en el inventario y realizar una limpieza para las evidencias y las firmas de las actas realizo  las actas y el recorrido de los equipos verificando que cada serial corresponda al área que ahí menciona; realizo una modificación en el acta para anexar el serial y placa de cada monitor quede en su respectiva área ya que el equipo no lo opera un solo usuario; realizo la limpieza fisica retirando el polvo que tenían encima y actualizo el inventario; procedo a recolectar las firmas a los usuarios que estaban en sitio algunos ya se habían retirado; pero de igual forma envió actas llenas y documento de inventario actualizado. aun me queda un equipo de caja central al cual no me permitieron acceso y que no está siendo usado por falta de un punto de red; que ya se ha reportado; pero no ha tenido solución según me informa el usuario; envió actas al correo del Ing. Harold e informo a la compañera Katherine que termino labores del día me retiro del sitio.</v>
      </c>
      <c r="K336">
        <v>45401</v>
      </c>
      <c r="L336">
        <v>45401</v>
      </c>
      <c r="M336">
        <v>45401</v>
      </c>
      <c r="N336" t="str">
        <f>TEXT(M336, "DDDD")</f>
        <v>viernes</v>
      </c>
      <c r="O336" t="str" xml:space="preserve">
        <v xml:space="preserve">J036 JUMBO POPAYAN CAMPANARIO_x000d_
_x000d_
</v>
      </c>
      <c r="P336" t="str">
        <v>POPAYAN</v>
      </c>
      <c r="Q336" t="str">
        <f>IF(ISBLANK(P336),"0",(VLOOKUP(P336,REGION,2,FALSE)))</f>
        <v>OCCIDENTE</v>
      </c>
      <c r="R336" t="str">
        <v>DANIEL FERNANDO PAREDES ARTEAGA</v>
      </c>
      <c r="S336">
        <f>IF(ISBLANK(R336),"0", VLOOKUP(R336,PERSONAL,2,FALSE))</f>
        <v>10301691</v>
      </c>
      <c r="T336" t="str">
        <v>DIRECTO</v>
      </c>
      <c r="U336">
        <v>0.5833333333333334</v>
      </c>
      <c r="V336">
        <v>0.8125</v>
      </c>
      <c r="W336">
        <f>V336-U336</f>
        <v>0.22916666666666663</v>
      </c>
      <c r="X336" t="str">
        <v>1;25</v>
      </c>
      <c r="Y336">
        <f>NETWORKDAYS(K336,M336)</f>
        <v>1</v>
      </c>
      <c r="Z336" t="str">
        <f>IF(Y336&lt;=2,"CUMPLE","NO CUMPLE")</f>
        <v>CUMPLE</v>
      </c>
      <c r="AC336" t="str">
        <f>TEXT(M336,"mmmm")</f>
        <v>abril</v>
      </c>
      <c r="AD336" t="str">
        <f>TEXT(M336,"yyyy")</f>
        <v>yyyy</v>
      </c>
      <c r="AE336">
        <f>W336*60*24</f>
        <v>329.99999999999994</v>
      </c>
      <c r="AF336">
        <f>AE336/60</f>
        <v>5.499999999999999</v>
      </c>
      <c r="AG336">
        <f>AE336/60</f>
        <v>5.499999999999999</v>
      </c>
      <c r="AH336">
        <f>L336-K336</f>
        <v>0</v>
      </c>
      <c r="AI336">
        <f>AH336*24*60</f>
        <v>0</v>
      </c>
      <c r="AJ336" t="e">
        <f>75728*X336</f>
        <v>#VALUE!</v>
      </c>
    </row>
    <row r="337" xml:space="preserve">
      <c r="A337">
        <v>538621</v>
      </c>
      <c r="B337" t="str">
        <v>INCIDENTE</v>
      </c>
      <c r="C337" t="str">
        <v>CERRADO</v>
      </c>
      <c r="D337" t="str">
        <v>LINEAL DE CAJAS</v>
      </c>
      <c r="E337" t="str">
        <v>BALANZA</v>
      </c>
      <c r="F337" t="str">
        <v>BALANZA</v>
      </c>
      <c r="G337" t="str">
        <v>ZEBRA</v>
      </c>
      <c r="H337" t="str">
        <v>Buenos días; me colaboran con la balanza de la pos #15; nuevamente esta fallando la balanza en el peso. muchas gracias.</v>
      </c>
      <c r="I337" t="str">
        <v>Buenos días; me colaboran con la balanza de la pos #15; nuevamente esta fallando la balanza en el peso. muchas gracias.</v>
      </c>
      <c r="J337" t="str">
        <v>me encuentro en sitio y se me indica que se va a realizar el cambio de balanza de marca Logitech por la zebra me dirijo a bodega a reclamar la nueva balanza y me dirijo al lineal de caja pasando por atención al cliente que se encuentra la jefe e informo la actividad a realizar; me ubico en el punto y procedo a desconectar el cableado de la pos que esta y se va a retirar; y destapo la pos que llego pero al sacar los accesorios se observa que  la balanza llego solo con un cable USB de conexión sin cargador de voltaje  le escribo al Ing. Harold quien me indica que las nuevas pos solo necesitan ese tipo de cable pero que busque en bodega si se tiene un cargador para esa balanza me desplazo a bodega a buscar un cargador que sea compatible con la balanza encuentro uno con las características y verifico su funcionamiento comparando con otra balanza que se encontraba operativa realizo  la conexión pero  dejo el cable USB de la balanza dataloguic por que la balanza no trago un cable serial intento realizar pruebas de peso pero la unidad no pesa suena al pasar el registro de productos pero no registra le indico al Ing. Harold quien me indica que puede ser por el cable de serial que no es para la balanza zebra desconecto un cable de una balanza de las mismas características de otra pos y pruebo con ese cable pero no funciona tampoco me comparte el  manual de configuración pero sin cambios me indica el Ing. Harold que va a solicitar el cable o el cargador de la balanza y se espere su llegada el lunes para hacer pruebas y cerrar el caso de momento queda pendiente le informo al Ing. Harold y me retiro almorzar  para retornar a sitio después de las 14:00</v>
      </c>
      <c r="K337">
        <v>45401</v>
      </c>
      <c r="L337">
        <v>45401</v>
      </c>
      <c r="M337">
        <v>45401</v>
      </c>
      <c r="N337" t="str">
        <f>TEXT(M337, "DDDD")</f>
        <v>viernes</v>
      </c>
      <c r="O337" t="str" xml:space="preserve">
        <v xml:space="preserve">J036 JUMBO POPAYAN CAMPANARIO_x000d_
_x000d_
</v>
      </c>
      <c r="P337" t="str">
        <v>POPAYAN</v>
      </c>
      <c r="Q337" t="str">
        <f>IF(ISBLANK(P337),"0",(VLOOKUP(P337,REGION,2,FALSE)))</f>
        <v>OCCIDENTE</v>
      </c>
      <c r="R337" t="str">
        <v>DANIEL FERNANDO PAREDES ARTEAGA</v>
      </c>
      <c r="S337">
        <f>IF(ISBLANK(R337),"0", VLOOKUP(R337,PERSONAL,2,FALSE))</f>
        <v>10301691</v>
      </c>
      <c r="T337" t="str">
        <v>DIRECTO</v>
      </c>
      <c r="U337">
        <v>0.3333333333333333</v>
      </c>
      <c r="V337">
        <v>0.5</v>
      </c>
      <c r="W337">
        <f>V337-U337</f>
        <v>0.16666666666666669</v>
      </c>
      <c r="X337" t="str">
        <v>1;25</v>
      </c>
      <c r="Y337">
        <f>NETWORKDAYS(K337,M337)</f>
        <v>1</v>
      </c>
      <c r="Z337" t="str">
        <f>IF(Y337&lt;=2,"CUMPLE","NO CUMPLE")</f>
        <v>CUMPLE</v>
      </c>
      <c r="AC337" t="str">
        <f>TEXT(M337,"mmmm")</f>
        <v>abril</v>
      </c>
      <c r="AD337" t="str">
        <f>TEXT(M337,"yyyy")</f>
        <v>yyyy</v>
      </c>
      <c r="AE337">
        <f>W337*60*24</f>
        <v>240.00000000000006</v>
      </c>
      <c r="AF337">
        <f>AE337/60</f>
        <v>4.000000000000001</v>
      </c>
      <c r="AG337">
        <f>AE337/60</f>
        <v>4.000000000000001</v>
      </c>
      <c r="AH337">
        <f>L337-K337</f>
        <v>0</v>
      </c>
      <c r="AI337">
        <f>AH337*24*60</f>
        <v>0</v>
      </c>
      <c r="AJ337" t="e">
        <f>75728*X337</f>
        <v>#VALUE!</v>
      </c>
    </row>
    <row r="338" xml:space="preserve">
      <c r="A338">
        <v>531532</v>
      </c>
      <c r="B338" t="str">
        <v>SOLICITUD</v>
      </c>
      <c r="C338" t="str">
        <v>CERRADO</v>
      </c>
      <c r="D338" t="str">
        <v>LINEAL DE CAJAS</v>
      </c>
      <c r="E338" t="str">
        <v>POS</v>
      </c>
      <c r="F338" t="str">
        <v>POS</v>
      </c>
      <c r="G338" t="str">
        <v>WINCOR</v>
      </c>
      <c r="H338" t="str">
        <v>Buen día Solicito de su colaboración con la revisión de las Pos Ecommerce #6 sigue muy muy lenta para generar las facturas . Muchas gracias !!!</v>
      </c>
      <c r="I338" t="str">
        <v>Buen día Solicito de su colaboración con la revisión de las Pos Ecommerce #6 sigue muy muy lenta para generar las facturas . Muchas gracias !!!</v>
      </c>
      <c r="J338" t="str">
        <v>Se realiza el cambio del disco duro y la tarjeta de red a la POS que enviaron. Se realizan diferentes pruebas y salen correctas; solo queda pendiente que la mesa de ayuda haga unas configuraciones. Se retira la POS con serial 64CD709519</v>
      </c>
      <c r="K338">
        <v>45404</v>
      </c>
      <c r="L338">
        <v>45404</v>
      </c>
      <c r="M338">
        <v>45404</v>
      </c>
      <c r="N338" t="str">
        <f>TEXT(M338, "DDDD")</f>
        <v>lunes</v>
      </c>
      <c r="O338" t="str" xml:space="preserve">
        <v xml:space="preserve">M074 METRO FACATATIVA_x000d_
_x000d_
</v>
      </c>
      <c r="P338" t="str">
        <v>FACATATIVA</v>
      </c>
      <c r="Q338" t="str">
        <f>IF(ISBLANK(P338),"0",(VLOOKUP(P338,REGION,2,FALSE)))</f>
        <v>BOGOTA</v>
      </c>
      <c r="R338" t="str">
        <v>ALEXANDER CASTILLO SOTELO</v>
      </c>
      <c r="S338">
        <f>IF(ISBLANK(R338),"0", VLOOKUP(R338,PERSONAL,2,FALSE))</f>
        <v>80216449</v>
      </c>
      <c r="T338" t="str">
        <v>ALIADO</v>
      </c>
      <c r="U338">
        <v>0.5833333333333334</v>
      </c>
      <c r="V338">
        <v>0.6666666666666666</v>
      </c>
      <c r="W338">
        <f>V338-U338</f>
        <v>0.08333333333333326</v>
      </c>
      <c r="X338">
        <v>1</v>
      </c>
      <c r="Y338">
        <f>NETWORKDAYS(K338,M338)</f>
        <v>1</v>
      </c>
      <c r="Z338" t="str">
        <f>IF(Y338&lt;=2,"CUMPLE","NO CUMPLE")</f>
        <v>CUMPLE</v>
      </c>
      <c r="AC338" t="str">
        <f>TEXT(M338,"mmmm")</f>
        <v>abril</v>
      </c>
      <c r="AD338" t="str">
        <f>TEXT(M338,"yyyy")</f>
        <v>yyyy</v>
      </c>
      <c r="AE338">
        <f>W338*60*24</f>
        <v>119.99999999999989</v>
      </c>
      <c r="AF338">
        <f>AE338/60</f>
        <v>1.999999999999998</v>
      </c>
      <c r="AG338">
        <f>AE338/60</f>
        <v>1.999999999999998</v>
      </c>
      <c r="AH338">
        <f>L338-K338</f>
        <v>0</v>
      </c>
      <c r="AI338">
        <f>AH338*24*60</f>
        <v>0</v>
      </c>
      <c r="AJ338">
        <f>75728*X338</f>
        <v>75728</v>
      </c>
    </row>
    <row r="339" xml:space="preserve">
      <c r="A339">
        <v>621255</v>
      </c>
      <c r="B339" t="str">
        <v>SOLICITUD</v>
      </c>
      <c r="C339" t="str">
        <v>CERRADO</v>
      </c>
      <c r="D339" t="str">
        <v>LINEAL DE CAJAS</v>
      </c>
      <c r="E339" t="str">
        <v>POS</v>
      </c>
      <c r="F339" t="str">
        <v>POS</v>
      </c>
      <c r="G339" t="str">
        <v>WINCOR</v>
      </c>
      <c r="H339" t="str" xml:space="preserve">
        <v xml:space="preserve">Buen dia: Por favor me colaboran para revisar las pos 13 y 16; ya que todos los idas amanecen en clean up y desde hace 3 dias se giran la llave y no da visor y no responde._x000d_
numero de caja pos_x000d_
_x000d_
1</v>
      </c>
      <c r="I339" t="str" xml:space="preserve">
        <v xml:space="preserve">Buen dia: Por favor me colaboran para revisar las pos 13 y 16; ya que todos los idas amanecen en clean up y desde hace 3 dias se giran la llave y no da visor y no responde._x000d_
numero de caja pos_x000d_
_x000d_
1</v>
      </c>
      <c r="J339" t="str">
        <v>Se realiza Revision Y Se encuentran Las Cpu Pos 13 y 16 totalmente bloqueadas se les realiza diagnostico revisando el teclado y su cableado; pero la falla persiste..Se prosigue a revisar board y disco duro; y se encuentra fallas en el disco duro ya que estos disco son muy antiguos y con varias sobreescrituras; Se realiza revision en sistemas para suplir la parte y se escogen 2 discos duros en buen estado para solucionar los servicios; Se realiza instalacion de los discos; configuracion de bios; registro de parametros e instalacion de Sistema operativo; Se pone a pruebas y quedan instaladas correctamentes; (Se le indica a la jefe de cajas colocar Caus por ultima Facturacion a las 2 Pos)... Este servicio me toma una duracion de 4 horas ya que son 2 Cpu Pos por reparacion...ESTADO OK</v>
      </c>
      <c r="K339">
        <v>45406</v>
      </c>
      <c r="L339">
        <v>45406</v>
      </c>
      <c r="M339">
        <v>45406</v>
      </c>
      <c r="N339" t="str">
        <f>TEXT(M339, "DDDD")</f>
        <v>miércoles</v>
      </c>
      <c r="O339" t="str" xml:space="preserve">
        <v xml:space="preserve">J047 JUMBO GIRARDOT_x000d_
_x000d_
</v>
      </c>
      <c r="P339" t="str">
        <v>GIRARDOT</v>
      </c>
      <c r="Q339" t="str">
        <f>IF(ISBLANK(P339),"0",(VLOOKUP(P339,REGION,2,FALSE)))</f>
        <v>OCCIDENTE</v>
      </c>
      <c r="R339" t="str">
        <v>RAFAEL ARDILA PUENTES</v>
      </c>
      <c r="S339">
        <f>IF(ISBLANK(R339),"0", VLOOKUP(R339,PERSONAL,2,FALSE))</f>
        <v>1018419858</v>
      </c>
      <c r="T339" t="str">
        <v>ALIADO</v>
      </c>
      <c r="U339">
        <v>0.5416666666666666</v>
      </c>
      <c r="V339">
        <v>0.7083333333333334</v>
      </c>
      <c r="W339">
        <f>V339-U339</f>
        <v>0.16666666666666674</v>
      </c>
      <c r="X339">
        <v>2</v>
      </c>
      <c r="Y339">
        <f>NETWORKDAYS(K339,M339)</f>
        <v>1</v>
      </c>
      <c r="Z339" t="str">
        <f>IF(Y339&lt;=2,"CUMPLE","NO CUMPLE")</f>
        <v>CUMPLE</v>
      </c>
      <c r="AC339" t="str">
        <f>TEXT(M339,"mmmm")</f>
        <v>abril</v>
      </c>
      <c r="AD339" t="str">
        <f>TEXT(M339,"yyyy")</f>
        <v>yyyy</v>
      </c>
      <c r="AE339">
        <f>W339*60*24</f>
        <v>240.00000000000009</v>
      </c>
      <c r="AF339">
        <f>AE339/60</f>
        <v>4.000000000000002</v>
      </c>
      <c r="AG339">
        <f>AE339/60</f>
        <v>4.000000000000002</v>
      </c>
      <c r="AH339">
        <f>L339-K339</f>
        <v>0</v>
      </c>
      <c r="AI339">
        <f>AH339*24*60</f>
        <v>0</v>
      </c>
      <c r="AJ339">
        <f>75728*X339</f>
        <v>151456</v>
      </c>
    </row>
    <row r="340" xml:space="preserve">
      <c r="A340">
        <v>621296</v>
      </c>
      <c r="B340" t="str">
        <v>SOLICITUD</v>
      </c>
      <c r="C340" t="str">
        <v>CERRADO</v>
      </c>
      <c r="D340" t="str">
        <v>LINEAL DE CAJAS</v>
      </c>
      <c r="E340" t="str">
        <v>POS</v>
      </c>
      <c r="F340" t="str">
        <v>POS</v>
      </c>
      <c r="G340" t="str">
        <v>WINCOR</v>
      </c>
      <c r="H340" t="str" xml:space="preserve">
        <v xml:space="preserve">buen día: por favor me ayudan a revisar la pos 3 ya que amanece apagada todos los dias y no genera la z._x000d_
numero de caja pos_x000d_
_x000d_
3</v>
      </c>
      <c r="I340" t="str" xml:space="preserve">
        <v xml:space="preserve">buen día: por favor me ayudan a revisar la pos 3 ya que amanece apagada todos los dias y no genera la z._x000d_
numero de caja pos_x000d_
_x000d_
3</v>
      </c>
      <c r="J340" t="str">
        <v>Se realiza revision de la Cpu pos 3 y se encuentra funcional; se prosigue a revisarle la board la fuente ya que me indica la usuaria que el dia anterior amanecio apagada; Se ingresa a la bios a revisar voltajes de la fuente y estan correctamente; Se realiza ingreso al sistema para corregir errores y la Pos responde correctamente; Se realiza seguimiento durante la jornada de la mañana y no presento novedad ( Se le hara seguimiento en caso contrario para realizar cambio de fuente de voltaje) ya que en la jornada de hoy no presento ninguna falla...ESTADO OK</v>
      </c>
      <c r="K340">
        <v>45406</v>
      </c>
      <c r="L340">
        <v>45406</v>
      </c>
      <c r="M340">
        <v>45406</v>
      </c>
      <c r="N340" t="str">
        <f>TEXT(M340, "DDDD")</f>
        <v>miércoles</v>
      </c>
      <c r="O340" t="str" xml:space="preserve">
        <v xml:space="preserve">J047 JUMBO GIRARDOT_x000d_
_x000d_
</v>
      </c>
      <c r="P340" t="str">
        <v>GIRARDOT</v>
      </c>
      <c r="Q340" t="str">
        <f>IF(ISBLANK(P340),"0",(VLOOKUP(P340,REGION,2,FALSE)))</f>
        <v>OCCIDENTE</v>
      </c>
      <c r="R340" t="str">
        <v>RAFAEL ARDILA PUENTES</v>
      </c>
      <c r="S340">
        <f>IF(ISBLANK(R340),"0", VLOOKUP(R340,PERSONAL,2,FALSE))</f>
        <v>1018419858</v>
      </c>
      <c r="T340" t="str">
        <v>ALIADO</v>
      </c>
      <c r="U340">
        <v>0.3333333333333333</v>
      </c>
      <c r="V340">
        <v>0.4166666666666667</v>
      </c>
      <c r="W340">
        <f>V340-U340</f>
        <v>0.08333333333333337</v>
      </c>
      <c r="X340">
        <v>1</v>
      </c>
      <c r="Y340">
        <f>NETWORKDAYS(K340,M340)</f>
        <v>1</v>
      </c>
      <c r="Z340" t="str">
        <f>IF(Y340&lt;=2,"CUMPLE","NO CUMPLE")</f>
        <v>CUMPLE</v>
      </c>
      <c r="AC340" t="str">
        <f>TEXT(M340,"mmmm")</f>
        <v>abril</v>
      </c>
      <c r="AD340" t="str">
        <f>TEXT(M340,"yyyy")</f>
        <v>yyyy</v>
      </c>
      <c r="AE340">
        <f>W340*60*24</f>
        <v>120.00000000000004</v>
      </c>
      <c r="AF340">
        <f>AE340/60</f>
        <v>2.000000000000001</v>
      </c>
      <c r="AG340">
        <f>AE340/60</f>
        <v>2.000000000000001</v>
      </c>
      <c r="AH340">
        <f>L340-K340</f>
        <v>0</v>
      </c>
      <c r="AI340">
        <f>AH340*24*60</f>
        <v>0</v>
      </c>
      <c r="AJ340">
        <f>75728*X340</f>
        <v>75728</v>
      </c>
    </row>
    <row r="341" xml:space="preserve">
      <c r="A341">
        <v>621844</v>
      </c>
      <c r="B341" t="str">
        <v>INCIDENTE</v>
      </c>
      <c r="C341" t="str">
        <v>CERRADO</v>
      </c>
      <c r="D341" t="str">
        <v>LINEAL DE CAJAS</v>
      </c>
      <c r="E341" t="str">
        <v>IMPRESORA</v>
      </c>
      <c r="F341" t="str">
        <v>POS</v>
      </c>
      <c r="G341" t="str">
        <v>EPSON</v>
      </c>
      <c r="H341" t="str" xml:space="preserve">
        <v xml:space="preserve">buenas noches la impresora de la pos numero 4 presenta falla en el puerto del cable redondo al conectar queda suelto lo que genera intermitencia y marca error la impresora_x000d_
Número de inventario_x000d_
_x000d_
AD-120305_x000d_
_x000d_
numero de caja_x000d_
_x000d_
POS 4</v>
      </c>
      <c r="I341" t="str" xml:space="preserve">
        <v xml:space="preserve">buenas noches la impresora de la pos numero 4 presenta falla en el puerto del cable redondo al conectar queda suelto lo que genera intermitencia y marca error la impresora_x000d_
Número de inventario_x000d_
_x000d_
AD-120305_x000d_
_x000d_
numero de caja_x000d_
_x000d_
POS 4</v>
      </c>
      <c r="J341" t="str">
        <v>Se realiza la respectiva revisión a la impresora y en una de las pruebas físicasse presenta la evidencia de daño en la entrada de la fuente de alimentación. Diagnostico: Cambio de tarjeta por daño en entrada a la fuente de alimentación.</v>
      </c>
      <c r="K341">
        <v>45407</v>
      </c>
      <c r="L341">
        <v>45407</v>
      </c>
      <c r="M341">
        <v>45407</v>
      </c>
      <c r="N341" t="str">
        <f>TEXT(M341, "DDDD")</f>
        <v>jueves</v>
      </c>
      <c r="O341" t="str" xml:space="preserve">
        <v xml:space="preserve">M183 METRO SAN GIL_x000d_
_x000d_
</v>
      </c>
      <c r="P341" t="str">
        <v>SAN GIL</v>
      </c>
      <c r="Q341" t="str">
        <f>IF(ISBLANK(P341),"0",(VLOOKUP(P341,REGION,2,FALSE)))</f>
        <v>ORIENTE</v>
      </c>
      <c r="R341" t="str">
        <v>BRAYAN ESTEBAN MARIN CALDERON</v>
      </c>
      <c r="S341" t="e">
        <f>IF(ISBLANK(R341),"0", VLOOKUP(R341,PERSONAL,2,FALSE))</f>
        <v>#N/A</v>
      </c>
      <c r="T341" t="str">
        <v>ALIADO</v>
      </c>
      <c r="U341">
        <v>0.5833333333333334</v>
      </c>
      <c r="V341">
        <v>0.6180555555555556</v>
      </c>
      <c r="W341">
        <f>V341-U341</f>
        <v>0.03472222222222221</v>
      </c>
      <c r="X341">
        <v>1</v>
      </c>
      <c r="Y341">
        <f>NETWORKDAYS(K341,M341)</f>
        <v>1</v>
      </c>
      <c r="Z341" t="str">
        <f>IF(Y341&lt;=2,"CUMPLE","NO CUMPLE")</f>
        <v>CUMPLE</v>
      </c>
      <c r="AC341" t="str">
        <f>TEXT(M341,"mmmm")</f>
        <v>abril</v>
      </c>
      <c r="AD341" t="str">
        <f>TEXT(M341,"yyyy")</f>
        <v>yyyy</v>
      </c>
      <c r="AE341">
        <f>W341*60*24</f>
        <v>49.999999999999986</v>
      </c>
      <c r="AF341">
        <f>AE341/60</f>
        <v>0.8333333333333331</v>
      </c>
      <c r="AG341">
        <f>AE341/60</f>
        <v>0.8333333333333331</v>
      </c>
      <c r="AH341">
        <f>L341-K341</f>
        <v>0</v>
      </c>
      <c r="AI341">
        <f>AH341*24*60</f>
        <v>0</v>
      </c>
      <c r="AJ341">
        <f>75728*X341</f>
        <v>75728</v>
      </c>
    </row>
    <row r="342" xml:space="preserve">
      <c r="A342">
        <v>621455</v>
      </c>
      <c r="B342" t="str">
        <v>SOLICITUD</v>
      </c>
      <c r="C342" t="str">
        <v>CERRADO</v>
      </c>
      <c r="D342" t="str">
        <v>LINEAL DE CAJAS</v>
      </c>
      <c r="E342" t="str">
        <v>POS</v>
      </c>
      <c r="F342" t="str">
        <v>POS</v>
      </c>
      <c r="G342" t="str">
        <v>WINCOR</v>
      </c>
      <c r="H342" t="str" xml:space="preserve">
        <v xml:space="preserve">buen dia solicitud de personal de sistema a la tienda para retirar activos ya que se va hacer el proceso de instalación de auto pagos_x000d_
numero de caja pos_x000d_
_x000d_
3 y 8</v>
      </c>
      <c r="I342" t="str" xml:space="preserve">
        <v xml:space="preserve">buen dia solicitud de personal de sistema a la tienda para retirar activos ya que se va hacer el proceso de instalación de auto pagos_x000d_
numero de caja pos_x000d_
_x000d_
3 y 8</v>
      </c>
      <c r="J342" t="str">
        <v>SE REALIZA DESARMADO Y RETIRO DE POS NO. 3 Y 8 DE LINEAL DE CAJAS DE PRIMER PISO: CPU; ESCANER-BALANZA; IMPRESORA; VISORES; TECLADO Y CABLEADO; ADICIONAL LOS DATAFONOS DE REDEBAN Y CREDIBANCO; LAS EVIDENCIAS FUERON ENVIADAS AL PERSONAL DE SOPORTE TECNICO.                                                                                                                         NOTA: LOS 4 DATAFONOS (2 REDEBAN Y 2 CREDIBANCO) FUERON ENTREGADOS A SUPERVISORA DE CAJAS LUZ SOTELLO Y LUEGO INFORMADO A JEFE DE CAJAS ADRIANA ACEVEDO PARA REALIZAR LA SOLICITUD DE RECOLECCION POR PARTDE DE LOS PROVEEDORES.                                                                                                                                                                                                 LA POS #3 FUE REEMPLAZADA EN EL SEGUNDO NIVEL POR LA #15 QUE SE ENCONTRABA PENDIENTE POR CAMBIO; SE REALIZA INSTALACION Y PRUEBAS CON SUPERVISOR CAJA EN TURNO; LAS CUALES FUERON SATISFACTORIAS; POS QUEDA FUCIONANDO CORRECTAMENTE Y OPERATIVA.                                                                                                                                                                          TODOS LOS EQUIPOS RECOLECTADOS Y RETIRADOS QUEDAN GUARDADOS EN LA OFICINA DE SISTEMAS A EXCEPCION DE LOS DATAFONOS QUE COMO ANTERIORMENTE SE MENCIONO; FUE ENTREGADO AL AREA DE CAJAS.</v>
      </c>
      <c r="K342">
        <v>45406</v>
      </c>
      <c r="L342">
        <v>45406</v>
      </c>
      <c r="M342">
        <v>45407</v>
      </c>
      <c r="N342" t="str">
        <f>TEXT(M342, "DDDD")</f>
        <v>jueves</v>
      </c>
      <c r="O342" t="str">
        <v>J126 JUMBO SAN SILVESTRE</v>
      </c>
      <c r="P342" t="str">
        <v>BARRANCABERMEJA</v>
      </c>
      <c r="Q342" t="str">
        <f>IF(ISBLANK(P342),"0",(VLOOKUP(P342,REGION,2,FALSE)))</f>
        <v>ORIENTE</v>
      </c>
      <c r="R342" t="str">
        <v>LUIS CARLOS ROJAS ACOSTA</v>
      </c>
      <c r="S342">
        <f>IF(ISBLANK(R342),"0", VLOOKUP(R342,PERSONAL,2,FALSE))</f>
        <v>1096188137</v>
      </c>
      <c r="T342" t="str">
        <v>DIRECTO</v>
      </c>
      <c r="U342">
        <v>0.3333333333333333</v>
      </c>
      <c r="V342">
        <v>0.7083333333333334</v>
      </c>
      <c r="W342">
        <f>V342-U342</f>
        <v>0.37500000000000006</v>
      </c>
      <c r="X342" t="str">
        <v>2;5</v>
      </c>
      <c r="Y342">
        <f>NETWORKDAYS(K342,M342)</f>
        <v>2</v>
      </c>
      <c r="Z342" t="str">
        <f>IF(Y342&lt;=2,"CUMPLE","NO CUMPLE")</f>
        <v>CUMPLE</v>
      </c>
      <c r="AC342" t="str">
        <f>TEXT(M342,"mmmm")</f>
        <v>abril</v>
      </c>
      <c r="AD342" t="str">
        <f>TEXT(M342,"yyyy")</f>
        <v>yyyy</v>
      </c>
      <c r="AE342">
        <f>W342*60*24</f>
        <v>540.0000000000001</v>
      </c>
      <c r="AF342">
        <f>AE342/60</f>
        <v>9.000000000000002</v>
      </c>
      <c r="AG342">
        <f>AE342/60</f>
        <v>9.000000000000002</v>
      </c>
      <c r="AH342">
        <f>L342-K342</f>
        <v>0</v>
      </c>
      <c r="AI342">
        <f>AH342*24*60</f>
        <v>0</v>
      </c>
      <c r="AJ342" t="e">
        <f>75728*X342</f>
        <v>#VALUE!</v>
      </c>
    </row>
    <row r="343" xml:space="preserve">
      <c r="A343">
        <v>621702</v>
      </c>
      <c r="B343" t="str">
        <v>INCIDENTE</v>
      </c>
      <c r="C343" t="str">
        <v>CERRADO</v>
      </c>
      <c r="D343" t="str">
        <v>ATC</v>
      </c>
      <c r="E343" t="str">
        <v>POS</v>
      </c>
      <c r="F343" t="str">
        <v>POS</v>
      </c>
      <c r="G343" t="str">
        <v>WINCOR</v>
      </c>
      <c r="H343" t="str" xml:space="preserve">
        <v xml:space="preserve">Buena tarde; por favor me pueden colaborar con la pos 17 de la tienda 126... la cual no prende la CPU. mil gracias_x000d_
Numero de caja_x000d_
_x000d_
17</v>
      </c>
      <c r="I343" t="str" xml:space="preserve">
        <v xml:space="preserve">Buena tarde; por favor me pueden colaborar con la pos 17 de la tienda 126... la cual no prende la CPU. mil gracias_x000d_
Numero de caja_x000d_
_x000d_
17</v>
      </c>
      <c r="J343" t="str">
        <v>SE REALIZA CAMBIO DE POS #17 POR #5; Y SE DEJA CONECTADA IMPRESORA WINCOR LA CUAL SE HABIA PROGRAMADO PARA REEMPLAZAR CON UNA EPSON; PERO EL EQUIPO AL NO CONTAR CON LOS DRIVER/CONFIGURACION DE LA MISMA SE DEJA COMO ESTABA ANTERIORMENTE; SE REALIZAN PRUEBAS DE IMPRESION Y FUNCIONAMIENTO CON PERSONAL EN TURNO DE ATC. POS E IMPRESORA QUEDAN OPERATIVAS.</v>
      </c>
      <c r="K343">
        <v>45406</v>
      </c>
      <c r="L343">
        <v>45406</v>
      </c>
      <c r="M343">
        <v>45407</v>
      </c>
      <c r="N343" t="str">
        <f>TEXT(M343, "DDDD")</f>
        <v>jueves</v>
      </c>
      <c r="O343" t="str">
        <v>J126 JUMBO SAN SILVESTRE</v>
      </c>
      <c r="P343" t="str">
        <v>BARRANCABERMEJA</v>
      </c>
      <c r="Q343" t="str">
        <f>IF(ISBLANK(P343),"0",(VLOOKUP(P343,REGION,2,FALSE)))</f>
        <v>ORIENTE</v>
      </c>
      <c r="R343" t="str">
        <v>LUIS CARLOS ROJAS ACOSTA</v>
      </c>
      <c r="S343">
        <f>IF(ISBLANK(R343),"0", VLOOKUP(R343,PERSONAL,2,FALSE))</f>
        <v>1096188137</v>
      </c>
      <c r="T343" t="str">
        <v>DIRECTO</v>
      </c>
      <c r="U343">
        <v>0.7708333333333334</v>
      </c>
      <c r="V343">
        <v>0.8333333333333334</v>
      </c>
      <c r="W343">
        <f>V343-U343</f>
        <v>0.0625</v>
      </c>
      <c r="X343">
        <v>1</v>
      </c>
      <c r="Y343">
        <f>NETWORKDAYS(K343,M343)</f>
        <v>2</v>
      </c>
      <c r="Z343" t="str">
        <f>IF(Y343&lt;=2,"CUMPLE","NO CUMPLE")</f>
        <v>CUMPLE</v>
      </c>
      <c r="AC343" t="str">
        <f>TEXT(M343,"mmmm")</f>
        <v>abril</v>
      </c>
      <c r="AD343" t="str">
        <f>TEXT(M343,"yyyy")</f>
        <v>yyyy</v>
      </c>
      <c r="AE343">
        <f>W343*60*24</f>
        <v>90</v>
      </c>
      <c r="AF343">
        <f>AE343/60</f>
        <v>1.5</v>
      </c>
      <c r="AG343">
        <f>AE343/60</f>
        <v>1.5</v>
      </c>
      <c r="AH343">
        <f>L343-K343</f>
        <v>0</v>
      </c>
      <c r="AI343">
        <f>AH343*24*60</f>
        <v>0</v>
      </c>
      <c r="AJ343">
        <f>75728*X343</f>
        <v>75728</v>
      </c>
    </row>
    <row r="344" xml:space="preserve">
      <c r="A344">
        <v>625309</v>
      </c>
      <c r="B344" t="str">
        <v>SOLICITUD</v>
      </c>
      <c r="C344" t="str">
        <v>CERRADO</v>
      </c>
      <c r="D344" t="str">
        <v>PLATOS PREPARADOS</v>
      </c>
      <c r="E344" t="str">
        <v>POS</v>
      </c>
      <c r="F344" t="str">
        <v>POS</v>
      </c>
      <c r="G344" t="str">
        <v>UNISYS</v>
      </c>
      <c r="H344" t="str">
        <v>La pos #9 estaban en un registro y se apago y ella misma se reinicio pero no deja registrar.</v>
      </c>
      <c r="I344" t="str">
        <v>La pos #9 estaban en un registro y se apago y ella misma se reinicio pero no deja registrar.</v>
      </c>
      <c r="J344" t="str">
        <v>Se espera un momento a que dejen libre la pos; se valida con los usuarios el problema presentado; indican que en momento la pos estaba operativa pero que si había presentado un reinicio en pleno registro de una venta; se reinició y luego la encendiero para seguir trabajando sin inconvenientes. Se apaga la pos; se enciende si taparse para revisar conexiones; temperaturas y funcionamiento de ventiladores. Se vuelve a dejar en funcionamiento; no se encuentra nada anormal y se deja operativa; me retiro del sitio luego de acompañarlos durante varias ventas</v>
      </c>
      <c r="K344">
        <v>45407</v>
      </c>
      <c r="L344">
        <v>45407</v>
      </c>
      <c r="M344">
        <v>45407</v>
      </c>
      <c r="N344" t="str">
        <f>TEXT(M344, "DDDD")</f>
        <v>jueves</v>
      </c>
      <c r="O344" t="str" xml:space="preserve">
        <v xml:space="preserve">J027 JUMBO RIONEGRO_x000d_
_x000d_
</v>
      </c>
      <c r="P344" t="str">
        <v>RIONEGRO</v>
      </c>
      <c r="Q344" t="str">
        <f>IF(ISBLANK(P344),"0",(VLOOKUP(P344,REGION,2,FALSE)))</f>
        <v>CENTRO</v>
      </c>
      <c r="R344" t="str">
        <v xml:space="preserve">FABIAN VARGAS LASTRA </v>
      </c>
      <c r="S344" t="e">
        <f>IF(ISBLANK(R344),"0", VLOOKUP(R344,PERSONAL,2,FALSE))</f>
        <v>#N/A</v>
      </c>
      <c r="T344" t="str">
        <v>ALIADO</v>
      </c>
      <c r="U344">
        <v>0.6354166666666666</v>
      </c>
      <c r="V344">
        <v>0.6770833333333334</v>
      </c>
      <c r="W344">
        <f>V344-U344</f>
        <v>0.04166666666666674</v>
      </c>
      <c r="X344">
        <v>1</v>
      </c>
      <c r="Y344">
        <f>NETWORKDAYS(K344,M344)</f>
        <v>1</v>
      </c>
      <c r="Z344" t="str">
        <f>IF(Y344&lt;=2,"CUMPLE","NO CUMPLE")</f>
        <v>CUMPLE</v>
      </c>
      <c r="AC344" t="str">
        <f>TEXT(M344,"mmmm")</f>
        <v>abril</v>
      </c>
      <c r="AD344" t="str">
        <f>TEXT(M344,"yyyy")</f>
        <v>yyyy</v>
      </c>
      <c r="AE344">
        <f>W344*60*24</f>
        <v>60.00000000000011</v>
      </c>
      <c r="AF344">
        <f>AE344/60</f>
        <v>1.0000000000000018</v>
      </c>
      <c r="AG344">
        <f>AE344/60</f>
        <v>1.0000000000000018</v>
      </c>
      <c r="AH344">
        <f>L344-K344</f>
        <v>0</v>
      </c>
      <c r="AI344">
        <f>AH344*24*60</f>
        <v>0</v>
      </c>
      <c r="AJ344">
        <f>75728*X344</f>
        <v>75728</v>
      </c>
    </row>
    <row r="345" xml:space="preserve">
      <c r="A345">
        <v>610205</v>
      </c>
      <c r="B345" t="str">
        <v>SOLICITUD</v>
      </c>
      <c r="C345" t="str">
        <v>CERRADO</v>
      </c>
      <c r="D345" t="str">
        <v>LINEAL DE CAJAS</v>
      </c>
      <c r="E345" t="str">
        <v>POS</v>
      </c>
      <c r="F345" t="str">
        <v>POS</v>
      </c>
      <c r="G345" t="str">
        <v>UNISYS</v>
      </c>
      <c r="H345" t="str" xml:space="preserve">
        <v xml:space="preserve">Buenos dias para solicitar el proceso de facturación para la pos 21 que fue formateada_x000d_
numero de caja pos_x000d_
_x000d_
21</v>
      </c>
      <c r="I345" t="str" xml:space="preserve">
        <v xml:space="preserve">Buenos dias para solicitar el proceso de facturación para la pos 21 que fue formateada_x000d_
numero de caja pos_x000d_
_x000d_
21</v>
      </c>
      <c r="J345" t="str">
        <v>Se logra validar que la pos está apagada; se ubica un ventilador de repuesto en sistemas; luego de que en servicio anterior se retiró su ventilador para instalarlo en pos 9 de platos. Se enciende; se valida que enciende; hace el inicio pero no cargas los aplicativos para poder facturar; con apoyo de redes; se identifica puerto de red al que está conectada la pos y se confirma que pueden verla y accederla remotamente. Se indica a Morelia que deben enviar formato de salto de transacción para dicha pos.</v>
      </c>
      <c r="K345">
        <v>45407</v>
      </c>
      <c r="L345">
        <v>45407</v>
      </c>
      <c r="M345">
        <v>45407</v>
      </c>
      <c r="N345" t="str">
        <f>TEXT(M345, "DDDD")</f>
        <v>jueves</v>
      </c>
      <c r="O345" t="str" xml:space="preserve">
        <v xml:space="preserve">J027 JUMBO RIONEGRO_x000d_
_x000d_
</v>
      </c>
      <c r="P345" t="str">
        <v>RIONEGRO</v>
      </c>
      <c r="Q345" t="str">
        <f>IF(ISBLANK(P345),"0",(VLOOKUP(P345,REGION,2,FALSE)))</f>
        <v>CENTRO</v>
      </c>
      <c r="R345" t="str">
        <v xml:space="preserve">FABIAN VARGAS LASTRA </v>
      </c>
      <c r="S345" t="e">
        <f>IF(ISBLANK(R345),"0", VLOOKUP(R345,PERSONAL,2,FALSE))</f>
        <v>#N/A</v>
      </c>
      <c r="T345" t="str">
        <v>ALIADO</v>
      </c>
      <c r="U345">
        <v>0.6979166666666666</v>
      </c>
      <c r="V345">
        <v>0.75</v>
      </c>
      <c r="W345">
        <f>V345-U345</f>
        <v>0.05208333333333337</v>
      </c>
      <c r="X345">
        <v>1</v>
      </c>
      <c r="Y345">
        <f>NETWORKDAYS(K345,M345)</f>
        <v>1</v>
      </c>
      <c r="Z345" t="str">
        <f>IF(Y345&lt;=2,"CUMPLE","NO CUMPLE")</f>
        <v>CUMPLE</v>
      </c>
      <c r="AC345" t="str">
        <f>TEXT(M345,"mmmm")</f>
        <v>abril</v>
      </c>
      <c r="AD345" t="str">
        <f>TEXT(M345,"yyyy")</f>
        <v>yyyy</v>
      </c>
      <c r="AE345">
        <f>W345*60*24</f>
        <v>75.00000000000006</v>
      </c>
      <c r="AF345">
        <f>AE345/60</f>
        <v>1.2500000000000009</v>
      </c>
      <c r="AG345">
        <f>AE345/60</f>
        <v>1.2500000000000009</v>
      </c>
      <c r="AH345">
        <f>L345-K345</f>
        <v>0</v>
      </c>
      <c r="AI345">
        <f>AH345*24*60</f>
        <v>0</v>
      </c>
      <c r="AJ345">
        <f>75728*X345</f>
        <v>75728</v>
      </c>
    </row>
    <row r="346" xml:space="preserve">
      <c r="A346">
        <v>625248</v>
      </c>
      <c r="B346" t="str">
        <v>INCIDENTE</v>
      </c>
      <c r="C346" t="str">
        <v>CERRADO</v>
      </c>
      <c r="D346" t="str">
        <v>OFICINA COMERCIAL</v>
      </c>
      <c r="E346" t="str">
        <v>PC</v>
      </c>
      <c r="F346" t="str">
        <v>PC</v>
      </c>
      <c r="G346" t="str">
        <v>LENOVO</v>
      </c>
      <c r="H346" t="str">
        <v>Buen dia tenemos sistema devoluciones ingresan con sus usuario se queda cargando y no abre la aplicación para realizar las respectivas devoluciones y ya tenemos varias devoluciones para hacer.</v>
      </c>
      <c r="I346" t="str">
        <v>Buen dia tenemos sistema devoluciones ingresan con sus usuario se queda cargando y no abre la aplicación para realizar las respectivas devoluciones y ya tenemos varias devoluciones para hacer.</v>
      </c>
      <c r="J346" t="str">
        <v>Se ubica a la usuaria; se identifica el pc y luego de entender el problema presentado; que al parecer tuvo relación con un problema general presentado al medio día; se valida que el inconveniente ya se encontraba solucionado. De ello es informado Stharlyn Zuleta.</v>
      </c>
      <c r="K346">
        <v>45407</v>
      </c>
      <c r="L346">
        <v>45407</v>
      </c>
      <c r="M346">
        <v>45407</v>
      </c>
      <c r="N346" t="str">
        <f>TEXT(M346, "DDDD")</f>
        <v>jueves</v>
      </c>
      <c r="O346" t="str" xml:space="preserve">
        <v xml:space="preserve">J027 JUMBO RIONEGRO_x000d_
_x000d_
</v>
      </c>
      <c r="P346" t="str">
        <v>RIONEGRO</v>
      </c>
      <c r="Q346" t="str">
        <f>IF(ISBLANK(P346),"0",(VLOOKUP(P346,REGION,2,FALSE)))</f>
        <v>CENTRO</v>
      </c>
      <c r="R346" t="str">
        <v xml:space="preserve">FABIAN VARGAS LASTRA </v>
      </c>
      <c r="S346" t="e">
        <f>IF(ISBLANK(R346),"0", VLOOKUP(R346,PERSONAL,2,FALSE))</f>
        <v>#N/A</v>
      </c>
      <c r="T346" t="str">
        <v>ALIADO</v>
      </c>
      <c r="U346">
        <v>0.6770833333333334</v>
      </c>
      <c r="V346">
        <v>0.6979166666666666</v>
      </c>
      <c r="W346">
        <f>V346-U346</f>
        <v>0.02083333333333326</v>
      </c>
      <c r="X346">
        <v>1</v>
      </c>
      <c r="Y346">
        <f>NETWORKDAYS(K346,M346)</f>
        <v>1</v>
      </c>
      <c r="Z346" t="str">
        <f>IF(Y346&lt;=2,"CUMPLE","NO CUMPLE")</f>
        <v>CUMPLE</v>
      </c>
      <c r="AC346" t="str">
        <f>TEXT(M346,"mmmm")</f>
        <v>abril</v>
      </c>
      <c r="AD346" t="str">
        <f>TEXT(M346,"yyyy")</f>
        <v>yyyy</v>
      </c>
      <c r="AE346">
        <f>W346*60*24</f>
        <v>29.999999999999893</v>
      </c>
      <c r="AF346">
        <f>AE346/60</f>
        <v>0.4999999999999982</v>
      </c>
      <c r="AG346">
        <f>AE346/60</f>
        <v>0.4999999999999982</v>
      </c>
      <c r="AH346">
        <f>L346-K346</f>
        <v>0</v>
      </c>
      <c r="AI346">
        <f>AH346*24*60</f>
        <v>0</v>
      </c>
      <c r="AJ346">
        <f>75728*X346</f>
        <v>75728</v>
      </c>
    </row>
    <row r="347" xml:space="preserve">
      <c r="A347">
        <v>623577</v>
      </c>
      <c r="B347" t="str">
        <v>SOLICITUD</v>
      </c>
      <c r="C347" t="str">
        <v>CERRADO</v>
      </c>
      <c r="D347" t="str">
        <v>EDS</v>
      </c>
      <c r="E347" t="str">
        <v>POS</v>
      </c>
      <c r="F347" t="str">
        <v>POS</v>
      </c>
      <c r="G347" t="str">
        <v>WINCOR</v>
      </c>
      <c r="H347" t="str" xml:space="preserve">
        <v xml:space="preserve">Buenas tardes; es para solicitar una revisión total en la POS 32 de la EDS; debido a que ya se han instalado varias impresoras y se dañan muy rápido._x000d_
numero de caja_x000d_
_x000d_
32</v>
      </c>
      <c r="I347" t="str" xml:space="preserve">
        <v xml:space="preserve">Buenas tardes; es para solicitar una revisión total en la POS 32 de la EDS; debido a que ya se han instalado varias impresoras y se dañan muy rápido._x000d_
numero de caja_x000d_
_x000d_
32</v>
      </c>
      <c r="J347" t="str">
        <v>Se Revisa Cpu Pos 32 de la EDS y se encuentra en mal estado fisico con mucha suciedad en la board fuente y ventiladores y recalentada; Se realiza mantenimiento general y limpieza ya que estaba obstruyendo la ventilacion; se destapa fuente de voltaje y se limpian ventiladores; Se revisan voltajes; Se corrige error de booteo que tenia la Pos y se revisa conexion de la impresora ya que esta va conectada a la fuente de voltaje; se ensambla nuevamente y se deja en pruebas; se le recomienda a los usuarios al momento de abrir la tapa de la impresora hacerlo de las 2 pestañas para no averiar el sensor que trae en la tapa; Se deja en pruebas y la pos mejora su rendimiento ...ESTADO OK</v>
      </c>
      <c r="K347">
        <v>45407</v>
      </c>
      <c r="L347">
        <v>45407</v>
      </c>
      <c r="M347">
        <v>45407</v>
      </c>
      <c r="N347" t="str">
        <f>TEXT(M347, "DDDD")</f>
        <v>jueves</v>
      </c>
      <c r="O347" t="str" xml:space="preserve">
        <v xml:space="preserve">J047 JUMBO GIRARDOT_x000d_
_x000d_
</v>
      </c>
      <c r="P347" t="str">
        <v>GIRARDOT</v>
      </c>
      <c r="Q347" t="str">
        <f>IF(ISBLANK(P347),"0",(VLOOKUP(P347,REGION,2,FALSE)))</f>
        <v>OCCIDENTE</v>
      </c>
      <c r="R347" t="str">
        <v>RAFAEL ARDILA PUENTES</v>
      </c>
      <c r="S347">
        <f>IF(ISBLANK(R347),"0", VLOOKUP(R347,PERSONAL,2,FALSE))</f>
        <v>1018419858</v>
      </c>
      <c r="T347" t="str">
        <v>ALIADO</v>
      </c>
      <c r="U347">
        <v>0.4166666666666667</v>
      </c>
      <c r="V347">
        <v>0.5</v>
      </c>
      <c r="W347">
        <f>V347-U347</f>
        <v>0.08333333333333331</v>
      </c>
      <c r="X347">
        <v>1</v>
      </c>
      <c r="Y347">
        <f>NETWORKDAYS(K347,M347)</f>
        <v>1</v>
      </c>
      <c r="Z347" t="str">
        <f>IF(Y347&lt;=2,"CUMPLE","NO CUMPLE")</f>
        <v>CUMPLE</v>
      </c>
      <c r="AC347" t="str">
        <f>TEXT(M347,"mmmm")</f>
        <v>abril</v>
      </c>
      <c r="AD347" t="str">
        <f>TEXT(M347,"yyyy")</f>
        <v>yyyy</v>
      </c>
      <c r="AE347">
        <f>W347*60*24</f>
        <v>119.99999999999997</v>
      </c>
      <c r="AF347">
        <f>AE347/60</f>
        <v>1.9999999999999996</v>
      </c>
      <c r="AG347">
        <f>AE347/60</f>
        <v>1.9999999999999996</v>
      </c>
      <c r="AH347">
        <f>L347-K347</f>
        <v>0</v>
      </c>
      <c r="AI347">
        <f>AH347*24*60</f>
        <v>0</v>
      </c>
      <c r="AJ347">
        <f>75728*X347</f>
        <v>75728</v>
      </c>
    </row>
    <row r="348">
      <c r="A348">
        <v>628162</v>
      </c>
      <c r="B348" t="str">
        <v>INCIDENTE</v>
      </c>
      <c r="C348" t="str">
        <v>CERRADO</v>
      </c>
      <c r="D348" t="str">
        <v>ATC</v>
      </c>
      <c r="E348" t="str">
        <v>IMPRESORA</v>
      </c>
      <c r="F348" t="str">
        <v>IMPRESORA</v>
      </c>
      <c r="G348" t="str">
        <v>ZEBRA</v>
      </c>
      <c r="H348" t="str">
        <v>Por favor verificar impresora zebra de peroques de ATC; ya que genera error de cinta.</v>
      </c>
      <c r="I348" t="str">
        <v>Por favor verificar impresora zebra de peroques de ATC; ya que genera error de cinta.</v>
      </c>
      <c r="J348" t="str">
        <v>SE REVISA IMPRESORA POR ERROR DE CINTA; SE REALIZA MANTENIMIENTO PREVENTIVO LIMPIEZA DE CABEZAL; SENSORES Y CAMBIO DE ROLLO. SE EVIDENCIA QUE HABIAN PUESTO LA CINTA NEGRA DE MANERA INCORRECTA Y POR ENDE CONTAMINÓ EL SENSOR CON LA TINTA Y ESO HACIA QUE LA IMPRESORA MOSTRARA ERROR COMO SINO ESTUVIESE INSTALADO COMO TAL. IMPRESORA QUEDA FUNCIONAL Y OPERATIVA; EVIDENCIAS FUERON ENVIADAS AL GERENTE DE LA TIENDA.</v>
      </c>
      <c r="K348">
        <v>45408</v>
      </c>
      <c r="L348">
        <v>45408</v>
      </c>
      <c r="M348">
        <v>45408</v>
      </c>
      <c r="N348" t="str">
        <f>TEXT(M348, "DDDD")</f>
        <v>viernes</v>
      </c>
      <c r="O348" t="str">
        <v>J126 JUMBO SAN SILVESTRE</v>
      </c>
      <c r="P348" t="str">
        <v>BARRANCABERMEJA</v>
      </c>
      <c r="Q348" t="str">
        <f>IF(ISBLANK(P348),"0",(VLOOKUP(P348,REGION,2,FALSE)))</f>
        <v>ORIENTE</v>
      </c>
      <c r="R348" t="str">
        <v>LUIS CARLOS ROJAS ACOSTA</v>
      </c>
      <c r="S348">
        <f>IF(ISBLANK(R348),"0", VLOOKUP(R348,PERSONAL,2,FALSE))</f>
        <v>1096188137</v>
      </c>
      <c r="T348" t="str">
        <v>DIRECTO</v>
      </c>
      <c r="U348">
        <v>0.5833333333333334</v>
      </c>
      <c r="V348">
        <v>0.6875</v>
      </c>
      <c r="W348">
        <f>V348-U348</f>
        <v>0.10416666666666663</v>
      </c>
      <c r="X348">
        <v>2</v>
      </c>
      <c r="Y348">
        <f>NETWORKDAYS(K348,M348)</f>
        <v>1</v>
      </c>
      <c r="Z348" t="str">
        <f>IF(Y348&lt;=2,"CUMPLE","NO CUMPLE")</f>
        <v>CUMPLE</v>
      </c>
      <c r="AC348" t="str">
        <f>TEXT(M348,"mmmm")</f>
        <v>abril</v>
      </c>
      <c r="AD348" t="str">
        <f>TEXT(M348,"yyyy")</f>
        <v>yyyy</v>
      </c>
      <c r="AE348">
        <f>W348*60*24</f>
        <v>149.99999999999994</v>
      </c>
      <c r="AF348">
        <f>AE348/60</f>
        <v>2.499999999999999</v>
      </c>
      <c r="AG348">
        <f>AE348/60</f>
        <v>2.499999999999999</v>
      </c>
      <c r="AH348">
        <f>L348-K348</f>
        <v>0</v>
      </c>
      <c r="AI348">
        <f>AH348*24*60</f>
        <v>0</v>
      </c>
      <c r="AJ348">
        <f>75728*X348</f>
        <v>151456</v>
      </c>
    </row>
    <row r="349" xml:space="preserve">
      <c r="A349">
        <v>627481</v>
      </c>
      <c r="B349" t="str">
        <v>INCIDENTE</v>
      </c>
      <c r="C349" t="str">
        <v>CERRADO</v>
      </c>
      <c r="D349" t="str">
        <v>DOMICILIO</v>
      </c>
      <c r="E349" t="str">
        <v>PC</v>
      </c>
      <c r="F349" t="str">
        <v>PC</v>
      </c>
      <c r="G349" t="str">
        <v>LENOVO</v>
      </c>
      <c r="H349" t="str">
        <v>PC SIN SERVICIO DE INTERNET; TIENE SUS CONEXIONES; PERO SIGUE SIN INTERNET.</v>
      </c>
      <c r="I349" t="str">
        <v>PC SIN SERVICIO DE INTERNET; TIENE SUS CONEXIONES; PERO SIGUE SIN INTERNET.</v>
      </c>
      <c r="J349" t="str">
        <v xml:space="preserve"> "Equipo de domicilio se queda sin red. se procede a validar las conexiones del punto hacia el equipo y esta bien el test reporta que hay conexión. se va al rack de telecomunicaciones y este muestra que una parte del pack panel esta partido por lo que se procede a realizar el pochado en otro puerto del pack panel; luego se procede a realizar pruebas esta no toma por lo que se procede a cambiar a otro puerto quedando operativo y a satisfacción del cliente. "</v>
      </c>
      <c r="K349">
        <v>45408</v>
      </c>
      <c r="L349">
        <v>45408</v>
      </c>
      <c r="M349">
        <v>45411</v>
      </c>
      <c r="N349" t="str">
        <f>TEXT(M349, "DDDD")</f>
        <v>lunes</v>
      </c>
      <c r="O349" t="str" xml:space="preserve">
        <v xml:space="preserve">M085 METRO MONTERIA_x000d_
_x000d_
</v>
      </c>
      <c r="P349" t="str">
        <v>MONTERIA</v>
      </c>
      <c r="Q349" t="str">
        <f>IF(ISBLANK(P349),"0",(VLOOKUP(P349,REGION,2,FALSE)))</f>
        <v>COSTA</v>
      </c>
      <c r="R349" t="str">
        <v>SHARON YANETH KERGUELEN WILCHES</v>
      </c>
      <c r="S349">
        <f>IF(ISBLANK(R349),"0", VLOOKUP(R349,PERSONAL,2,FALSE))</f>
        <v>1067917448</v>
      </c>
      <c r="T349" t="str">
        <v>DIRECTO</v>
      </c>
      <c r="U349">
        <v>0.34375</v>
      </c>
      <c r="V349">
        <v>0.4861111111111111</v>
      </c>
      <c r="W349">
        <f>V349-U349</f>
        <v>0.1423611111111111</v>
      </c>
      <c r="X349">
        <v>2</v>
      </c>
      <c r="Y349">
        <f>NETWORKDAYS(K349,M349)</f>
        <v>2</v>
      </c>
      <c r="Z349" t="str">
        <f>IF(Y349&lt;=2,"CUMPLE","NO CUMPLE")</f>
        <v>CUMPLE</v>
      </c>
      <c r="AC349" t="str">
        <f>TEXT(M349,"mmmm")</f>
        <v>abril</v>
      </c>
      <c r="AD349" t="str">
        <f>TEXT(M349,"yyyy")</f>
        <v>yyyy</v>
      </c>
      <c r="AE349">
        <f>W349*60*24</f>
        <v>205</v>
      </c>
      <c r="AF349">
        <f>AE349/60</f>
        <v>3.4166666666666665</v>
      </c>
      <c r="AG349">
        <f>AE349/60</f>
        <v>3.4166666666666665</v>
      </c>
      <c r="AH349">
        <f>L349-K349</f>
        <v>0</v>
      </c>
      <c r="AI349">
        <f>AH349*24*60</f>
        <v>0</v>
      </c>
      <c r="AJ349">
        <f>75728*X349</f>
        <v>151456</v>
      </c>
    </row>
    <row r="350" xml:space="preserve">
      <c r="A350">
        <v>627481</v>
      </c>
      <c r="B350" t="str">
        <v>INCIDENTE</v>
      </c>
      <c r="C350" t="str">
        <v>CERRADO</v>
      </c>
      <c r="D350" t="str">
        <v>DOMICILIO</v>
      </c>
      <c r="E350" t="str">
        <v>POS</v>
      </c>
      <c r="F350" t="str">
        <v>POS</v>
      </c>
      <c r="G350" t="str">
        <v>WINCOR</v>
      </c>
      <c r="H350" t="str" xml:space="preserve">
        <v xml:space="preserve">caja fuera de linea._x000d_
Numero de caja_x000d_
_x000d_
15</v>
      </c>
      <c r="I350" t="str" xml:space="preserve">
        <v xml:space="preserve">caja fuera de linea._x000d_
Numero de caja_x000d_
_x000d_
15</v>
      </c>
      <c r="J350" t="str">
        <v>El punto de red de la pos dependio de lo que se partio en el pack panel se procede a realizar el debido pochando asi mismo validar que la pos tome red; lo que este toma quedando operativa.</v>
      </c>
      <c r="K350">
        <v>45408</v>
      </c>
      <c r="L350">
        <v>45408</v>
      </c>
      <c r="M350">
        <v>45411</v>
      </c>
      <c r="N350" t="str">
        <f>TEXT(M350, "DDDD")</f>
        <v>lunes</v>
      </c>
      <c r="O350" t="str" xml:space="preserve">
        <v xml:space="preserve">M085 METRO MONTERIA_x000d_
_x000d_
</v>
      </c>
      <c r="P350" t="str">
        <v>MONTERIA</v>
      </c>
      <c r="Q350" t="str">
        <f>IF(ISBLANK(P350),"0",(VLOOKUP(P350,REGION,2,FALSE)))</f>
        <v>COSTA</v>
      </c>
      <c r="R350" t="str">
        <v>SHARON YANETH KERGUELEN WILCHES</v>
      </c>
      <c r="S350">
        <f>IF(ISBLANK(R350),"0", VLOOKUP(R350,PERSONAL,2,FALSE))</f>
        <v>1067917448</v>
      </c>
      <c r="T350" t="str">
        <v>DIRECTO</v>
      </c>
      <c r="U350">
        <v>0.4861111111111111</v>
      </c>
      <c r="V350">
        <v>0.5277777777777778</v>
      </c>
      <c r="W350">
        <f>V350-U350</f>
        <v>0.041666666666666685</v>
      </c>
      <c r="X350">
        <v>1</v>
      </c>
      <c r="Y350">
        <f>NETWORKDAYS(K350,M350)</f>
        <v>2</v>
      </c>
      <c r="Z350" t="str">
        <f>IF(Y350&lt;=2,"CUMPLE","NO CUMPLE")</f>
        <v>CUMPLE</v>
      </c>
      <c r="AC350" t="str">
        <f>TEXT(M350,"mmmm")</f>
        <v>abril</v>
      </c>
      <c r="AD350" t="str">
        <f>TEXT(M350,"yyyy")</f>
        <v>yyyy</v>
      </c>
      <c r="AE350">
        <f>W350*60*24</f>
        <v>60.00000000000002</v>
      </c>
      <c r="AF350">
        <f>AE350/60</f>
        <v>1.0000000000000004</v>
      </c>
      <c r="AG350">
        <f>AE350/60</f>
        <v>1.0000000000000004</v>
      </c>
      <c r="AH350">
        <f>L350-K350</f>
        <v>0</v>
      </c>
      <c r="AI350">
        <f>AH350*24*60</f>
        <v>0</v>
      </c>
      <c r="AJ350">
        <f>75728*X350</f>
        <v>75728</v>
      </c>
    </row>
    <row r="351" xml:space="preserve">
      <c r="A351">
        <v>633123</v>
      </c>
      <c r="B351" t="str">
        <v>SOLICITUD</v>
      </c>
      <c r="C351" t="str">
        <v>CERRADO</v>
      </c>
      <c r="D351" t="str">
        <v>LINEAL DE CAJAS</v>
      </c>
      <c r="E351" t="str">
        <v>SCANNER</v>
      </c>
      <c r="F351" t="str">
        <v>BALANZA</v>
      </c>
      <c r="G351" t="str">
        <v>ZEBRA</v>
      </c>
      <c r="H351" t="str" xml:space="preserve">
        <v xml:space="preserve">Buenos Dias Su ayuda con la calibración del escáner de mesa de la POS 23; ya que se cambio las celdas y se requiere calibración_x000d_
numero de caja en donde se encuentra el scaner balanza_x000d_
_x000d_
22032010556700</v>
      </c>
      <c r="I351" t="str" xml:space="preserve">
        <v xml:space="preserve">Buenos Dias Su ayuda con la calibración del escáner de mesa de la POS 23; ya que se cambio las celdas y se requiere calibración_x000d_
numero de caja en donde se encuentra el scaner balanza_x000d_
_x000d_
22032010556700</v>
      </c>
      <c r="J351" t="str">
        <v xml:space="preserve">Se presta apoyo al proveedor de la balanza para realizar la configuración; luego de hacer diferentes pruebas la balanza queda funcional. Se realiza la calibración de la balanza y se deja operativa. </v>
      </c>
      <c r="K351">
        <v>45412</v>
      </c>
      <c r="L351">
        <v>45412</v>
      </c>
      <c r="M351">
        <v>45412</v>
      </c>
      <c r="N351" t="str">
        <f>TEXT(M351, "DDDD")</f>
        <v>martes</v>
      </c>
      <c r="O351" t="str" xml:space="preserve">
        <v xml:space="preserve">J015 JUMBO HAYUELOS_x000d_
_x000d_
</v>
      </c>
      <c r="P351" t="str">
        <v>BOGOTA</v>
      </c>
      <c r="Q351" t="str">
        <f>IF(ISBLANK(P351),"0",(VLOOKUP(P351,REGION,2,FALSE)))</f>
        <v>BOGOTA</v>
      </c>
      <c r="R351" t="str">
        <v>ALEXANDER CASTILLO SOTELO</v>
      </c>
      <c r="S351">
        <f>IF(ISBLANK(R351),"0", VLOOKUP(R351,PERSONAL,2,FALSE))</f>
        <v>80216449</v>
      </c>
      <c r="T351" t="str">
        <v>ALIADO</v>
      </c>
      <c r="U351">
        <v>0.4583333333333333</v>
      </c>
      <c r="V351">
        <v>0.5104166666666666</v>
      </c>
      <c r="W351">
        <f>V351-U351</f>
        <v>0.052083333333333315</v>
      </c>
      <c r="X351">
        <v>1</v>
      </c>
      <c r="Y351">
        <f>NETWORKDAYS(K351,M351)</f>
        <v>1</v>
      </c>
      <c r="Z351" t="str">
        <f>IF(Y351&lt;=2,"CUMPLE","NO CUMPLE")</f>
        <v>CUMPLE</v>
      </c>
      <c r="AC351" t="str">
        <f>TEXT(M351,"mmmm")</f>
        <v>abril</v>
      </c>
      <c r="AD351" t="str">
        <f>TEXT(M351,"yyyy")</f>
        <v>yyyy</v>
      </c>
      <c r="AE351">
        <f>W351*60*24</f>
        <v>74.99999999999997</v>
      </c>
      <c r="AF351">
        <f>AE351/60</f>
        <v>1.2499999999999996</v>
      </c>
      <c r="AG351">
        <f>AE351/60</f>
        <v>1.2499999999999996</v>
      </c>
      <c r="AH351">
        <f>L351-K351</f>
        <v>0</v>
      </c>
      <c r="AI351">
        <f>AH351*24*60</f>
        <v>0</v>
      </c>
      <c r="AJ351">
        <f>75728*X351</f>
        <v>75728</v>
      </c>
    </row>
    <row r="352" xml:space="preserve">
      <c r="A352">
        <v>633129</v>
      </c>
      <c r="B352" t="str">
        <v>SOLICITUD</v>
      </c>
      <c r="C352" t="str">
        <v>CERRADO</v>
      </c>
      <c r="D352" t="str">
        <v>LINEAL DE CAJAS</v>
      </c>
      <c r="E352" t="str">
        <v>SCANNER</v>
      </c>
      <c r="F352" t="str">
        <v>BALANZA</v>
      </c>
      <c r="G352" t="str">
        <v>ZEBRA</v>
      </c>
      <c r="H352" t="str" xml:space="preserve">
        <v xml:space="preserve">Buenos Dias Su ayuda con la calibración del escáner de mesa de la POS 23; ya que se cambio las celdas y se requiere calibración_x000d_
numero de caja en donde se encuentra el scaner balanza_x000d_
_x000d_
22032010556714</v>
      </c>
      <c r="I352" t="str" xml:space="preserve">
        <v xml:space="preserve">Buenos Dias Su ayuda con la calibración del escáner de mesa de la POS 23; ya que se cambio las celdas y se requiere calibración_x000d_
numero de caja en donde se encuentra el scaner balanza_x000d_
_x000d_
22032010556714</v>
      </c>
      <c r="J352" t="str">
        <v xml:space="preserve">Se presta apoyo al proveedor de la balanza para realizar la configuración; luego de hacer diferentes pruebas la balanza queda funcional. Se realiza la calibración de la balanza y se deja operativa. </v>
      </c>
      <c r="K352">
        <v>45412</v>
      </c>
      <c r="L352">
        <v>45412</v>
      </c>
      <c r="M352">
        <v>45412</v>
      </c>
      <c r="N352" t="str">
        <f>TEXT(M352, "DDDD")</f>
        <v>martes</v>
      </c>
      <c r="O352" t="str" xml:space="preserve">
        <v xml:space="preserve">J015 JUMBO HAYUELOS_x000d_
_x000d_
</v>
      </c>
      <c r="P352" t="str">
        <v>BOGOTA</v>
      </c>
      <c r="Q352" t="str">
        <f>IF(ISBLANK(P352),"0",(VLOOKUP(P352,REGION,2,FALSE)))</f>
        <v>BOGOTA</v>
      </c>
      <c r="R352" t="str">
        <v>ALEXANDER CASTILLO SOTELO</v>
      </c>
      <c r="S352">
        <f>IF(ISBLANK(R352),"0", VLOOKUP(R352,PERSONAL,2,FALSE))</f>
        <v>80216449</v>
      </c>
      <c r="T352" t="str">
        <v>ALIADO</v>
      </c>
      <c r="U352">
        <v>0.5208333333333334</v>
      </c>
      <c r="V352">
        <v>0.5520833333333334</v>
      </c>
      <c r="W352">
        <f>V352-U352</f>
        <v>0.03125</v>
      </c>
      <c r="X352">
        <v>1</v>
      </c>
      <c r="Y352">
        <f>NETWORKDAYS(K352,M352)</f>
        <v>1</v>
      </c>
      <c r="Z352" t="str">
        <f>IF(Y352&lt;=2,"CUMPLE","NO CUMPLE")</f>
        <v>CUMPLE</v>
      </c>
      <c r="AC352" t="str">
        <f>TEXT(M352,"mmmm")</f>
        <v>abril</v>
      </c>
      <c r="AD352" t="str">
        <f>TEXT(M352,"yyyy")</f>
        <v>yyyy</v>
      </c>
      <c r="AE352">
        <f>W352*60*24</f>
        <v>45</v>
      </c>
      <c r="AF352">
        <f>AE352/60</f>
        <v>0.75</v>
      </c>
      <c r="AG352">
        <f>AE352/60</f>
        <v>0.75</v>
      </c>
      <c r="AH352">
        <f>L352-K352</f>
        <v>0</v>
      </c>
      <c r="AI352">
        <f>AH352*24*60</f>
        <v>0</v>
      </c>
      <c r="AJ352">
        <f>75728*X352</f>
        <v>75728</v>
      </c>
    </row>
    <row r="353" xml:space="preserve">
      <c r="A353">
        <v>633130</v>
      </c>
      <c r="B353" t="str">
        <v>SOLICITUD</v>
      </c>
      <c r="C353" t="str">
        <v>CERRADO</v>
      </c>
      <c r="D353" t="str">
        <v>LINEAL DE CAJAS</v>
      </c>
      <c r="E353" t="str">
        <v>SCANNER</v>
      </c>
      <c r="F353" t="str">
        <v>BALANZA</v>
      </c>
      <c r="G353" t="str">
        <v>DATALOGIC</v>
      </c>
      <c r="H353" t="str" xml:space="preserve">
        <v xml:space="preserve">Buenas Tardes Su ayuda con la calibracion de la balanza de la POS 5_x000d_
numero de caja en donde se encuentra el scaner balanza_x000d_
_x000d_
F16C12965</v>
      </c>
      <c r="I353" t="str" xml:space="preserve">
        <v xml:space="preserve">Buenas Tardes Su ayuda con la calibracion de la balanza de la POS 5_x000d_
numero de caja en donde se encuentra el scaner balanza_x000d_
_x000d_
F16C12965</v>
      </c>
      <c r="J353" t="str">
        <v>Se retira el precinto numero 2950000076839 y se procede con la calibración de la balanza; se hacen las pruebas y salen correctas. Se coloca el precinto nuevo numero 7380000000593. Se deja operativa la caja. NII B5832</v>
      </c>
      <c r="K353">
        <v>45412</v>
      </c>
      <c r="L353">
        <v>45412</v>
      </c>
      <c r="M353">
        <v>45412</v>
      </c>
      <c r="N353" t="str">
        <f>TEXT(M353, "DDDD")</f>
        <v>martes</v>
      </c>
      <c r="O353" t="str" xml:space="preserve">
        <v xml:space="preserve">J015 JUMBO HAYUELOS_x000d_
_x000d_
</v>
      </c>
      <c r="P353" t="str">
        <v>BOGOTA</v>
      </c>
      <c r="Q353" t="str">
        <f>IF(ISBLANK(P353),"0",(VLOOKUP(P353,REGION,2,FALSE)))</f>
        <v>BOGOTA</v>
      </c>
      <c r="R353" t="str">
        <v>ALEXANDER CASTILLO SOTELO</v>
      </c>
      <c r="S353">
        <f>IF(ISBLANK(R353),"0", VLOOKUP(R353,PERSONAL,2,FALSE))</f>
        <v>80216449</v>
      </c>
      <c r="T353" t="str">
        <v>ALIADO</v>
      </c>
      <c r="U353">
        <v>0.5555555555555556</v>
      </c>
      <c r="V353">
        <v>0.5763888888888888</v>
      </c>
      <c r="W353">
        <f>V353-U353</f>
        <v>0.02083333333333326</v>
      </c>
      <c r="X353">
        <v>1</v>
      </c>
      <c r="Y353">
        <f>NETWORKDAYS(K353,M353)</f>
        <v>1</v>
      </c>
      <c r="Z353" t="str">
        <f>IF(Y353&lt;=2,"CUMPLE","NO CUMPLE")</f>
        <v>CUMPLE</v>
      </c>
      <c r="AC353" t="str">
        <f>TEXT(M353,"mmmm")</f>
        <v>abril</v>
      </c>
      <c r="AD353" t="str">
        <f>TEXT(M353,"yyyy")</f>
        <v>yyyy</v>
      </c>
      <c r="AE353">
        <f>W353*60*24</f>
        <v>29.999999999999893</v>
      </c>
      <c r="AF353">
        <f>AE353/60</f>
        <v>0.4999999999999982</v>
      </c>
      <c r="AG353">
        <f>AE353/60</f>
        <v>0.4999999999999982</v>
      </c>
      <c r="AH353">
        <f>L353-K353</f>
        <v>0</v>
      </c>
      <c r="AI353">
        <f>AH353*24*60</f>
        <v>0</v>
      </c>
      <c r="AJ353">
        <f>75728*X353</f>
        <v>75728</v>
      </c>
    </row>
    <row r="354" xml:space="preserve">
      <c r="A354">
        <v>631434</v>
      </c>
      <c r="B354" t="str">
        <v>SOLICITUD</v>
      </c>
      <c r="C354" t="str">
        <v>CERRADO</v>
      </c>
      <c r="D354" t="str">
        <v>CARNES</v>
      </c>
      <c r="E354" t="str">
        <v>BALANZA</v>
      </c>
      <c r="F354" t="str">
        <v>BALANZA</v>
      </c>
      <c r="G354" t="str">
        <v>METTLER</v>
      </c>
      <c r="H354" t="str" xml:space="preserve">
        <v xml:space="preserve">Buen Dia; Katherine; Favor nos ayudas con el envío del técnico a la tienda Metro Riohacha un turno completo con 2.5 Tickets ya que lo necesitamos para el ensamble e instalación de una balanza colgante y de una impresora Flejera de escritorio que nos llegó._x000d_
_x000d_
Agradezco programar la visita lo más pronto posible._x000d_
_x000d_
Saludes_x000d_
_x000d_
Área donde su ubica la balanza_x000d_
_x000d_
Carnes</v>
      </c>
      <c r="I354" t="str" xml:space="preserve">
        <v xml:space="preserve">Buen Dia; Katherine; Favor nos ayudas con el envío del técnico a la tienda Metro Riohacha un turno completo con 2.5 Tickets ya que lo necesitamos para el ensamble e instalación de una balanza colgante y de una impresora Flejera de escritorio que nos llegó._x000d_
_x000d_
Agradezco programar la visita lo más pronto posible._x000d_
_x000d_
Saludes_x000d_
_x000d_
Área donde su ubica la balanza_x000d_
_x000d_
Carnes</v>
      </c>
      <c r="J354" t="str">
        <v>SE LLEGÓ A SITIO A LA HORA SOLICITADA; RAPIDAMENTE SE COMUNICÓ CON EL INGENIERO ALVARO MARTINEZ Y SE HIZO CAMBIO DE LA BASCULA COLGANTE DEJANDO LA ANTIGUA EN LA CAJA DE LA NUEVA PARA HACERLE SU RESPECTIVO PROCESO. EN EL TIEMPO TRANSCURRIDO SE CONFIGURÓ CORRECTAMENTE LA BASCULA Y SE DEJA EN TOTAL FUNCIONAMIENTO DEJANDO EN CLARO AL INGENIERO; A LOS CARNICEROS Y JEFE DE CARNES EL BUEN FUNCIONAMIENTO DE LA MISMA; SE RECTIFICÓ 2 VECES ANTES DE SALIR YA QUE PRESENTABA PROBLEMAS PERO GRACIAS A LA AYUDA SE SOLUCIONÓ FACILMENTE; DESPUES DE LO DICHO PROCEDÍ A DAR UNA VUELTA POR EL ALMACEN Y DARME CUENTA QUE NO HUBIERA NINGUNA NOVEDAD.</v>
      </c>
      <c r="K354">
        <v>45411</v>
      </c>
      <c r="L354">
        <v>45411</v>
      </c>
      <c r="M354">
        <v>45412</v>
      </c>
      <c r="N354" t="str">
        <f>TEXT(M354, "DDDD")</f>
        <v>martes</v>
      </c>
      <c r="O354" t="str" xml:space="preserve">
        <v xml:space="preserve">M040 METRO RIOHACHA_x000d_
_x000d_
</v>
      </c>
      <c r="P354" t="str">
        <v>RIOHACHA</v>
      </c>
      <c r="Q354" t="str">
        <f>IF(ISBLANK(P354),"0",(VLOOKUP(P354,REGION,2,FALSE)))</f>
        <v>COSTA</v>
      </c>
      <c r="R354" t="str">
        <v>RONALD JOSE VILA TIRADO</v>
      </c>
      <c r="S354" t="e">
        <f>IF(ISBLANK(R354),"0", VLOOKUP(R354,PERSONAL,2,FALSE))</f>
        <v>#N/A</v>
      </c>
      <c r="T354" t="str">
        <v>ALIADO</v>
      </c>
      <c r="U354">
        <v>0.3333333333333333</v>
      </c>
      <c r="V354">
        <v>0.7083333333333334</v>
      </c>
      <c r="W354">
        <f>V354-U354</f>
        <v>0.37500000000000006</v>
      </c>
      <c r="X354" t="str">
        <v>2;5</v>
      </c>
      <c r="Y354">
        <f>NETWORKDAYS(K354,M354)</f>
        <v>2</v>
      </c>
      <c r="Z354" t="str">
        <f>IF(Y354&lt;=2,"CUMPLE","NO CUMPLE")</f>
        <v>CUMPLE</v>
      </c>
      <c r="AC354" t="str">
        <f>TEXT(M354,"mmmm")</f>
        <v>abril</v>
      </c>
      <c r="AD354" t="str">
        <f>TEXT(M354,"yyyy")</f>
        <v>yyyy</v>
      </c>
      <c r="AE354">
        <f>W354*60*24</f>
        <v>540.0000000000001</v>
      </c>
      <c r="AF354">
        <f>AE354/60</f>
        <v>9.000000000000002</v>
      </c>
      <c r="AG354">
        <f>AE354/60</f>
        <v>9.000000000000002</v>
      </c>
      <c r="AH354">
        <f>L354-K354</f>
        <v>0</v>
      </c>
      <c r="AI354">
        <f>AH354*24*60</f>
        <v>0</v>
      </c>
      <c r="AJ354" t="e">
        <f>75728*X354</f>
        <v>#VALUE!</v>
      </c>
    </row>
    <row r="355" xml:space="preserve">
      <c r="A355">
        <v>629514</v>
      </c>
      <c r="B355" t="str">
        <v>INCIDENTE</v>
      </c>
      <c r="C355" t="str">
        <v>CERRADO</v>
      </c>
      <c r="D355" t="str">
        <v>ATC</v>
      </c>
      <c r="E355" t="str">
        <v>PC</v>
      </c>
      <c r="F355" t="str">
        <v>PC</v>
      </c>
      <c r="G355" t="str">
        <v>LENOVO</v>
      </c>
      <c r="H355" t="str" xml:space="preserve">
        <v xml:space="preserve">Buenas tardes por favor me colaboran con la pos 26 de atención al cliente ya que se realizo la primera devolución la cual no genero vaucher se verifica en las descargas y no aparece pero en la planillas se ve reflejada la devolución y se realiza de nuevo otra devolucion la cual tampoco genera vaucher ( 2 transacciones)_x000d_
Numero de caja_x000d_
_x000d_
26</v>
      </c>
      <c r="I355" t="str" xml:space="preserve">
        <v xml:space="preserve">Buenas tardes por favor me colaboran con la pos 26 de atención al cliente ya que se realizo la primera devolución la cual no genero vaucher se verifica en las descargas y no aparece pero en la planillas se ve reflejada la devolución y se realiza de nuevo otra devolucion la cual tampoco genera vaucher ( 2 transacciones)_x000d_
Numero de caja_x000d_
_x000d_
26</v>
      </c>
      <c r="J355" t="str">
        <v>Se realiza revision del Pc de Atc por problemas de impresión del Vaucher; y se indica y se revisa con los usuarios de Francy y Astrith; y las impresiones de los Vaucher funcionan correctamente; Se me indica que la usuaria afectada fue otra usuaria pero que despues de un tiempo funciono normalmente; Se prosigue a revisar la conexion y configuracion de la impresora y esta predeterminada para todos los usuarios; se realiza segumiento durante la jornada de hoy e imprime normalmente; sin fallas; se le indica que pudo haber sido problema de red; Ya que nuevamente se le restablecio las impresiones normalmente...ESTADO OK</v>
      </c>
      <c r="K355">
        <v>45412</v>
      </c>
      <c r="L355">
        <v>45412</v>
      </c>
      <c r="M355">
        <v>45412</v>
      </c>
      <c r="N355" t="str">
        <f>TEXT(M355, "DDDD")</f>
        <v>martes</v>
      </c>
      <c r="O355" t="str" xml:space="preserve">
        <v xml:space="preserve">J047 JUMBO GIRARDOT_x000d_
_x000d_
</v>
      </c>
      <c r="P355" t="str">
        <v>GIRARDOT</v>
      </c>
      <c r="Q355" t="str">
        <f>IF(ISBLANK(P355),"0",(VLOOKUP(P355,REGION,2,FALSE)))</f>
        <v>OCCIDENTE</v>
      </c>
      <c r="R355" t="str">
        <v>RAFAEL ARDILA PUENTES</v>
      </c>
      <c r="S355">
        <f>IF(ISBLANK(R355),"0", VLOOKUP(R355,PERSONAL,2,FALSE))</f>
        <v>1018419858</v>
      </c>
      <c r="T355" t="str">
        <v>ALIADO</v>
      </c>
      <c r="U355">
        <v>0.5833333333333334</v>
      </c>
      <c r="V355">
        <v>0.625</v>
      </c>
      <c r="W355">
        <f>V355-U355</f>
        <v>0.04166666666666663</v>
      </c>
      <c r="X355">
        <v>1</v>
      </c>
      <c r="Y355">
        <f>NETWORKDAYS(K355,M355)</f>
        <v>1</v>
      </c>
      <c r="Z355" t="str">
        <f>IF(Y355&lt;=2,"CUMPLE","NO CUMPLE")</f>
        <v>CUMPLE</v>
      </c>
      <c r="AC355" t="str">
        <f>TEXT(M355,"mmmm")</f>
        <v>abril</v>
      </c>
      <c r="AD355" t="str">
        <f>TEXT(M355,"yyyy")</f>
        <v>yyyy</v>
      </c>
      <c r="AE355">
        <f>W355*60*24</f>
        <v>59.99999999999994</v>
      </c>
      <c r="AF355">
        <f>AE355/60</f>
        <v>0.999999999999999</v>
      </c>
      <c r="AG355">
        <f>AE355/60</f>
        <v>0.999999999999999</v>
      </c>
      <c r="AH355">
        <f>L355-K355</f>
        <v>0</v>
      </c>
      <c r="AI355">
        <f>AH355*24*60</f>
        <v>0</v>
      </c>
      <c r="AJ355">
        <f>75728*X355</f>
        <v>75728</v>
      </c>
    </row>
    <row r="356" xml:space="preserve">
      <c r="A356">
        <v>635436</v>
      </c>
      <c r="B356" t="str">
        <v>SOLICITUD</v>
      </c>
      <c r="C356" t="str">
        <v>CERRADO</v>
      </c>
      <c r="D356" t="str">
        <v>TODA LA TIENDA</v>
      </c>
      <c r="E356" t="str">
        <v>INVENTARIO</v>
      </c>
      <c r="F356" t="str">
        <v>INVENTARIO</v>
      </c>
      <c r="G356" t="str">
        <v>INVENTARIO</v>
      </c>
      <c r="H356" t="str" xml:space="preserve">
        <v xml:space="preserve">Buen día solicito de su ayuda para verificar seriales de estos activos para solicitud de baja BALANZA|MESA J047 GIRARDOT METTLER TOLEDO 8442 PLUS B644221251 POS J047 GIRARDOT WINCOR BEETLE-M 6422382247 SCANNER POS|BALANZA J047 GIRARDOT DATALOGIC 9800 F15C19465 IMPRESORA|POS J047 GIRARDOT EPSON TM-H6000IV P5TF135901 IMPRESORA|POS J047 GIRARDOT EPSON TM-H6000IV P5TF148900 SWITCH J047 GIRARDOT_x000d_
Nombre da Ubicación_x000d_
_x000d_
J047</v>
      </c>
      <c r="I356" t="str" xml:space="preserve">
        <v xml:space="preserve">Buen día solicito de su ayuda para verificar seriales de estos activos para solicitud de baja BALANZA|MESA J047 GIRARDOT METTLER TOLEDO 8442 PLUS B644221251 POS J047 GIRARDOT WINCOR BEETLE-M 6422382247 SCANNER POS|BALANZA J047 GIRARDOT DATALOGIC 9800 F15C19465 IMPRESORA|POS J047 GIRARDOT EPSON TM-H6000IV P5TF135901 IMPRESORA|POS J047 GIRARDOT EPSON TM-H6000IV P5TF148900 SWITCH J047 GIRARDOT_x000d_
Nombre da Ubicación_x000d_
_x000d_
J047</v>
      </c>
      <c r="J356" t="str">
        <v>Se realiza revision e inventario de los Activos indicados en el documento para realizar cumplimiento y hacer firmar el formulario para bajas y traslado de activos fijos en SAP; Se entrega Formulario a Fabiola Diaz; firmado por gerencia; Seguridad y mi persona...ESTADO OK</v>
      </c>
      <c r="K356">
        <v>45412</v>
      </c>
      <c r="L356">
        <v>45412</v>
      </c>
      <c r="M356">
        <v>45412</v>
      </c>
      <c r="N356" t="str">
        <f>TEXT(M356, "DDDD")</f>
        <v>martes</v>
      </c>
      <c r="O356" t="str" xml:space="preserve">
        <v xml:space="preserve">J047 JUMBO GIRARDOT_x000d_
_x000d_
</v>
      </c>
      <c r="P356" t="str">
        <v>GIRARDOT</v>
      </c>
      <c r="Q356" t="str">
        <f>IF(ISBLANK(P356),"0",(VLOOKUP(P356,REGION,2,FALSE)))</f>
        <v>OCCIDENTE</v>
      </c>
      <c r="R356" t="str">
        <v>RAFAEL ARDILA PUENTES</v>
      </c>
      <c r="S356">
        <f>IF(ISBLANK(R356),"0", VLOOKUP(R356,PERSONAL,2,FALSE))</f>
        <v>1018419858</v>
      </c>
      <c r="T356" t="str">
        <v>ALIADO</v>
      </c>
      <c r="U356">
        <v>0.7083333333333334</v>
      </c>
      <c r="V356">
        <v>0.7916666666666666</v>
      </c>
      <c r="W356">
        <f>V356-U356</f>
        <v>0.08333333333333326</v>
      </c>
      <c r="X356">
        <v>1</v>
      </c>
      <c r="Y356">
        <f>NETWORKDAYS(K356,M356)</f>
        <v>1</v>
      </c>
      <c r="Z356" t="str">
        <f>IF(Y356&lt;=2,"CUMPLE","NO CUMPLE")</f>
        <v>CUMPLE</v>
      </c>
      <c r="AC356" t="str">
        <f>TEXT(M356,"mmmm")</f>
        <v>abril</v>
      </c>
      <c r="AD356" t="str">
        <f>TEXT(M356,"yyyy")</f>
        <v>yyyy</v>
      </c>
      <c r="AE356">
        <f>W356*60*24</f>
        <v>119.99999999999989</v>
      </c>
      <c r="AF356">
        <f>AE356/60</f>
        <v>1.999999999999998</v>
      </c>
      <c r="AG356">
        <f>AE356/60</f>
        <v>1.999999999999998</v>
      </c>
      <c r="AH356">
        <f>L356-K356</f>
        <v>0</v>
      </c>
      <c r="AI356">
        <f>AH356*24*60</f>
        <v>0</v>
      </c>
      <c r="AJ356">
        <f>75728*X356</f>
        <v>75728</v>
      </c>
    </row>
    <row r="357" xml:space="preserve">
      <c r="A357">
        <v>637129</v>
      </c>
      <c r="B357" t="str">
        <v>SOLICITUD</v>
      </c>
      <c r="C357" t="str">
        <v>CERRADO</v>
      </c>
      <c r="D357" t="str">
        <v>CENTRO DE COMPUTO</v>
      </c>
      <c r="E357" t="str">
        <v>LIMPIEZA</v>
      </c>
      <c r="F357" t="str">
        <v>LIMPIEZA</v>
      </c>
      <c r="G357" t="str">
        <v>LIMPIEZA</v>
      </c>
      <c r="H357" t="str" xml:space="preserve">
        <v xml:space="preserve">Buen día solicito de su ayuda para organizar y limpiar la oficina de sistemas y centro de computo; sacar todas cosas que no corresponden a esa área dejar todo en completo orden y limpio ya que por la remodelación que se realizo en lineal de cajas se formo desorden Agradezco su ayuda; dejar organizados los activos que están pendientes para baja Mil gracias_x000d_
lugar en donde se encuentra el computador en la tienda_x000d_
_x000d_
Oficina de sistemas centro de computo</v>
      </c>
      <c r="I357" t="str" xml:space="preserve">
        <v xml:space="preserve">Buen día solicito de su ayuda para organizar y limpiar la oficina de sistemas y centro de computo; sacar todas cosas que no corresponden a esa área dejar todo en completo orden y limpio ya que por la remodelación que se realizo en lineal de cajas se formo desorden Agradezco su ayuda; dejar organizados los activos que están pendientes para baja Mil gracias_x000d_
lugar en donde se encuentra el computador en la tienda_x000d_
_x000d_
Oficina de sistemas centro de computo</v>
      </c>
      <c r="J357" t="str">
        <v>Se ordena; se limpia; se separan activos inactivos; se ordena equipos del centro de computo; equipos para baja; y se saca lo que no pertenece al area; Se realiza remodelacion requerido y se adjuntan y se envian fotos solicitadas; (esta labor duro un total de 4 horas);;;aparte se le muestra la oficina y el centro de computo al Gerente Wilson Castiblanco...ESTADO OK</v>
      </c>
      <c r="K357">
        <v>45412</v>
      </c>
      <c r="L357">
        <v>45412</v>
      </c>
      <c r="M357">
        <v>45412</v>
      </c>
      <c r="N357" t="str">
        <f>TEXT(M357, "DDDD")</f>
        <v>martes</v>
      </c>
      <c r="O357" t="str" xml:space="preserve">
        <v xml:space="preserve">J047 JUMBO GIRARDOT_x000d_
_x000d_
</v>
      </c>
      <c r="P357" t="str">
        <v>GIRARDOT</v>
      </c>
      <c r="Q357" t="str">
        <f>IF(ISBLANK(P357),"0",(VLOOKUP(P357,REGION,2,FALSE)))</f>
        <v>OCCIDENTE</v>
      </c>
      <c r="R357" t="str">
        <v>RAFAEL ARDILA PUENTES</v>
      </c>
      <c r="S357">
        <f>IF(ISBLANK(R357),"0", VLOOKUP(R357,PERSONAL,2,FALSE))</f>
        <v>1018419858</v>
      </c>
      <c r="T357" t="str">
        <v>ALIADO</v>
      </c>
      <c r="U357">
        <v>0.4166666666666667</v>
      </c>
      <c r="V357">
        <v>0.5833333333333334</v>
      </c>
      <c r="W357">
        <f>V357-U357</f>
        <v>0.16666666666666669</v>
      </c>
      <c r="X357">
        <v>2</v>
      </c>
      <c r="Y357">
        <f>NETWORKDAYS(K357,M357)</f>
        <v>1</v>
      </c>
      <c r="Z357" t="str">
        <f>IF(Y357&lt;=2,"CUMPLE","NO CUMPLE")</f>
        <v>CUMPLE</v>
      </c>
      <c r="AC357" t="str">
        <f>TEXT(M357,"mmmm")</f>
        <v>abril</v>
      </c>
      <c r="AD357" t="str">
        <f>TEXT(M357,"yyyy")</f>
        <v>yyyy</v>
      </c>
      <c r="AE357">
        <f>W357*60*24</f>
        <v>240.00000000000006</v>
      </c>
      <c r="AF357">
        <f>AE357/60</f>
        <v>4.000000000000001</v>
      </c>
      <c r="AG357">
        <f>AE357/60</f>
        <v>4.000000000000001</v>
      </c>
      <c r="AH357">
        <f>L357-K357</f>
        <v>0</v>
      </c>
      <c r="AI357">
        <f>AH357*24*60</f>
        <v>0</v>
      </c>
      <c r="AJ357">
        <f>75728*X357</f>
        <v>151456</v>
      </c>
    </row>
    <row r="358" xml:space="preserve">
      <c r="A358">
        <v>620239</v>
      </c>
      <c r="B358" t="str">
        <v>SOLICITUD</v>
      </c>
      <c r="C358" t="str">
        <v>CERRADO</v>
      </c>
      <c r="D358" t="str">
        <v>TODA LA TIENDA</v>
      </c>
      <c r="E358" t="str">
        <v>ACOMPAÑAMIENTO</v>
      </c>
      <c r="F358" t="str">
        <v>ACOMPAÑAMIENTO</v>
      </c>
      <c r="G358" t="str">
        <v>ACOMPAÑAMIENTO</v>
      </c>
      <c r="H358" t="str" xml:space="preserve">
        <v xml:space="preserve">Buenos días. Jefe Miguel por favor me colabora con la autorización de este ticket por 2.5; para que el técnico de isit visite la tienda el día viernes para realizar acompañamiento para el manteniemito de ups y también realice manteniemito a las pdt y teléfonos ip de la tienda. Gracias._x000d_
Sección en la tienda o ubicación del usuario_x000d_
_x000d_
179 Metro Pitalito_x000d_
_x000d_
Jefe de área asignación de la PDT_x000d_
_x000d_
Jaime Galarza</v>
      </c>
      <c r="I358" t="str" xml:space="preserve">
        <v xml:space="preserve">Buenos días. Jefe Miguel por favor me colabora con la autorización de este ticket por 2.5; para que el técnico de isit visite la tienda el día viernes para realizar acompañamiento para el manteniemito de ups y también realice manteniemito a las pdt y teléfonos ip de la tienda. Gracias._x000d_
Sección en la tienda o ubicación del usuario_x000d_
_x000d_
179 Metro Pitalito_x000d_
_x000d_
Jefe de área asignación de la PDT_x000d_
_x000d_
Jaime Galarza</v>
      </c>
      <c r="J358" t="str">
        <v>Se llega a sitio y se procede con validaciones de ingreso. Procedemos a efectuar los respectivos mantrenimientos. Teléfonos: Se realiza mantenimiento preventido en sus partes exteriores con quita grasa; se limpia teclado con brocha; Se limpia pantalla. PDAS: Se realiza mantenimiento preventido en sus partes exteriores con quita grasa; Se limpia la pantalla conlimpia pantallas. Todos los equipos quedan completamente operativos. Se realiza formatos solicitados por el cliente para cada uno de los activos. Se realiza acompañamiento y seguimiento a personal de ups.</v>
      </c>
      <c r="K358">
        <v>45414.416666666664</v>
      </c>
      <c r="L358">
        <v>45414.42361111111</v>
      </c>
      <c r="M358">
        <v>45414</v>
      </c>
      <c r="N358" t="str">
        <f>TEXT(M358, "DDDD")</f>
        <v>jueves</v>
      </c>
      <c r="O358" t="str" xml:space="preserve">
        <v xml:space="preserve">M179 METRO PITALITO_x000d_
_x000d_
</v>
      </c>
      <c r="P358" t="str">
        <v>PITALITO</v>
      </c>
      <c r="Q358" t="str">
        <f>IF(ISBLANK(P358),"0",(VLOOKUP(P358,REGION,2,FALSE)))</f>
        <v>OCCIDENTE</v>
      </c>
      <c r="R358" t="str">
        <v>EMERSON PALACIOS MARTINEZ</v>
      </c>
      <c r="S358">
        <f>IF(ISBLANK(R358),"0", VLOOKUP(R358,PERSONAL,2,FALSE))</f>
        <v>13723524</v>
      </c>
      <c r="T358" t="str">
        <v>ALIADO</v>
      </c>
      <c r="U358">
        <v>0.3333333333333333</v>
      </c>
      <c r="V358">
        <v>0.7083333333333334</v>
      </c>
      <c r="W358">
        <f>V358-U358</f>
        <v>0.37500000000000006</v>
      </c>
      <c r="X358" t="str">
        <v>1;5</v>
      </c>
      <c r="Y358">
        <f>NETWORKDAYS(K358,M358)</f>
        <v>1</v>
      </c>
      <c r="Z358" t="str">
        <f>IF(Y358&lt;=2,"CUMPLE","NO CUMPLE")</f>
        <v>CUMPLE</v>
      </c>
      <c r="AA358" t="str">
        <v>El caso se atendió el 26 de Abril; se deja en mayo ya que sobrepasaba la OC.</v>
      </c>
      <c r="AC358" t="str">
        <f>TEXT(M358,"mmmm")</f>
        <v>mayo</v>
      </c>
      <c r="AD358" t="str">
        <f>TEXT(M358,"yyyy")</f>
        <v>yyyy</v>
      </c>
      <c r="AE358">
        <f>W358*60*24</f>
        <v>540.0000000000001</v>
      </c>
      <c r="AF358">
        <f>AE358/60</f>
        <v>9.000000000000002</v>
      </c>
      <c r="AG358">
        <f>AE358/60</f>
        <v>9.000000000000002</v>
      </c>
      <c r="AH358">
        <f>L358-K358</f>
        <v>0.006944444445252884</v>
      </c>
      <c r="AI358">
        <f>AH358*24*60</f>
        <v>10.000000001164153</v>
      </c>
      <c r="AJ358" t="e">
        <f>75728*X358</f>
        <v>#VALUE!</v>
      </c>
    </row>
    <row r="359" xml:space="preserve">
      <c r="A359">
        <v>623619</v>
      </c>
      <c r="B359" t="str">
        <v>INCIDENTE</v>
      </c>
      <c r="C359" t="str">
        <v>CERRADO</v>
      </c>
      <c r="D359" t="str">
        <v>PLS</v>
      </c>
      <c r="E359" t="str">
        <v>PDA</v>
      </c>
      <c r="F359" t="str">
        <v>PDA</v>
      </c>
      <c r="G359" t="str">
        <v>HONEYWELL</v>
      </c>
      <c r="H359" t="str" xml:space="preserve">
        <v xml:space="preserve">Buen dia me colabora con la verificacion de la pdt asignada al área de perecederos serial 2007380718 en el momento presenta novedad al tomar la foto en la aplicacion mi tienda aparece memoria llena no deja tomar la foto gracias_x000d_
Sección de la tienda en donde se ubica la PDT o usuario_x000d_
_x000d_
pft</v>
      </c>
      <c r="I359" t="str" xml:space="preserve">
        <v xml:space="preserve">Buen dia me colabora con la verificacion de la pdt asignada al área de perecederos serial 2007380718 en el momento presenta novedad al tomar la foto en la aplicacion mi tienda aparece memoria llena no deja tomar la foto gracias_x000d_
Sección de la tienda en donde se ubica la PDT o usuario_x000d_
_x000d_
pft</v>
      </c>
      <c r="J359" t="str">
        <v>Se llega a sitio y se procede con validaciones de ingreso. Se establece contacto con la usuario y la PDA. La pda presenta espacio insuficiente. Se procede a ingresar a modo administrador y se boirran instaladores; fotos y archivos de configuración. Se procede a realizar reinicio de la misma; ingresamos con el modo de usuario y procedemos a realizar pruebas de rigor a satisfacción del mismo. Se procede con el cierre del ticket quedando la pda completamente operativa y funcional.</v>
      </c>
      <c r="K359">
        <v>45414.416666666664</v>
      </c>
      <c r="L359">
        <v>45414.42361111111</v>
      </c>
      <c r="M359">
        <v>45414</v>
      </c>
      <c r="N359" t="str">
        <f>TEXT(M359, "DDDD")</f>
        <v>jueves</v>
      </c>
      <c r="O359" t="str" xml:space="preserve">
        <v xml:space="preserve">M179 METRO PITALITO_x000d_
_x000d_
</v>
      </c>
      <c r="P359" t="str">
        <v>PITALITO</v>
      </c>
      <c r="Q359" t="str">
        <f>IF(ISBLANK(P359),"0",(VLOOKUP(P359,REGION,2,FALSE)))</f>
        <v>OCCIDENTE</v>
      </c>
      <c r="R359" t="str">
        <v>EMERSON PALACIOS MARTINEZ</v>
      </c>
      <c r="S359">
        <f>IF(ISBLANK(R359),"0", VLOOKUP(R359,PERSONAL,2,FALSE))</f>
        <v>13723524</v>
      </c>
      <c r="T359" t="str">
        <v>ALIADO</v>
      </c>
      <c r="U359">
        <v>0.6458333333333334</v>
      </c>
      <c r="V359">
        <v>0.6770833333333334</v>
      </c>
      <c r="W359">
        <f>V359-U359</f>
        <v>0.03125</v>
      </c>
      <c r="X359">
        <v>1</v>
      </c>
      <c r="Y359">
        <f>NETWORKDAYS(K359,M359)</f>
        <v>1</v>
      </c>
      <c r="Z359" t="str">
        <f>IF(Y359&lt;=2,"CUMPLE","NO CUMPLE")</f>
        <v>CUMPLE</v>
      </c>
      <c r="AA359" t="str">
        <v>El caso se atendió el 26 de Abril; se deja en mayo ya que sobrepasaba la OC.</v>
      </c>
      <c r="AC359" t="str">
        <f>TEXT(M359,"mmmm")</f>
        <v>mayo</v>
      </c>
      <c r="AD359" t="str">
        <f>TEXT(M359,"yyyy")</f>
        <v>yyyy</v>
      </c>
      <c r="AE359">
        <f>W359*60*24</f>
        <v>45</v>
      </c>
      <c r="AF359">
        <f>AE359/60</f>
        <v>0.75</v>
      </c>
      <c r="AG359">
        <f>AE359/60</f>
        <v>0.75</v>
      </c>
      <c r="AH359">
        <f>L359-K359</f>
        <v>0.006944444445252884</v>
      </c>
      <c r="AI359">
        <f>AH359*24*60</f>
        <v>10.000000001164153</v>
      </c>
      <c r="AJ359">
        <f>75728*X359</f>
        <v>75728</v>
      </c>
    </row>
    <row r="360" xml:space="preserve">
      <c r="A360">
        <v>613965</v>
      </c>
      <c r="B360" t="str">
        <v>SOLICITUD</v>
      </c>
      <c r="C360" t="str">
        <v>CERRADO</v>
      </c>
      <c r="D360" t="str">
        <v>LINEAL DE CAJAS</v>
      </c>
      <c r="E360" t="str">
        <v>BALANZA</v>
      </c>
      <c r="F360" t="str">
        <v>BALANZA</v>
      </c>
      <c r="G360" t="str">
        <v>ZEBRA</v>
      </c>
      <c r="H360" t="str" xml:space="preserve">
        <v xml:space="preserve">Se solicita cable de datos para scanner balanza que llego del crc Gracias_x000d_
numero de caja en donde se encuentra el scaner balanza_x000d_
_x000d_
15</v>
      </c>
      <c r="I360" t="str" xml:space="preserve">
        <v xml:space="preserve">Se solicita cable de datos para scanner balanza que llego del crc Gracias_x000d_
numero de caja en donde se encuentra el scaner balanza_x000d_
_x000d_
15</v>
      </c>
      <c r="J360" t="str">
        <v>Me encuentro en sitio y se me indica que se va a realizar la instalacion del cable de la balanza de la pos15 recibo la caja con el cable y realizo su instalacion segun el manual de la maquina procedo a encender la pos y esta me presenta una falla de teclado realizo la verificacion de cableado e informo el Ing. Harold del error me indica unos pasos a seguir los realizos pero la falla persiste le indico al coordinador de caja de la falla y le solicito usar la llave de teclado; se realiza un reincio y ya queda operacional realizo las pruebas de peso con el cable conectado a la pos pero sin resultados de peso realizo un reset de fabrica por medio del manual de balanza y espero a coordinación para realizar una nueva prueba se realizan pruebas von barios pesos y reguistros y todo ok se le informa al ing harold y a la compañera Katerine y me retiro de sitio.</v>
      </c>
      <c r="K360">
        <v>45411</v>
      </c>
      <c r="L360">
        <v>45411</v>
      </c>
      <c r="M360">
        <v>45414</v>
      </c>
      <c r="N360" t="str">
        <f>TEXT(M360, "DDDD")</f>
        <v>jueves</v>
      </c>
      <c r="O360" t="str" xml:space="preserve">
        <v xml:space="preserve">J036 JUMBO POPAYAN CAMPANARIO_x000d_
_x000d_
</v>
      </c>
      <c r="P360" t="str">
        <v>POPAYAN</v>
      </c>
      <c r="Q360" t="str">
        <f>IF(ISBLANK(P360),"0",(VLOOKUP(P360,REGION,2,FALSE)))</f>
        <v>OCCIDENTE</v>
      </c>
      <c r="R360" t="str">
        <v>DANIEL FERNANDO PAREDES ARTEAGA</v>
      </c>
      <c r="S360">
        <f>IF(ISBLANK(R360),"0", VLOOKUP(R360,PERSONAL,2,FALSE))</f>
        <v>10301691</v>
      </c>
      <c r="T360" t="str">
        <v>DIRECTO</v>
      </c>
      <c r="U360">
        <v>0.3368055555555556</v>
      </c>
      <c r="V360">
        <v>0.4652777777777778</v>
      </c>
      <c r="W360">
        <f>V360-U360</f>
        <v>0.1284722222222222</v>
      </c>
      <c r="X360">
        <v>2</v>
      </c>
      <c r="Y360">
        <f>NETWORKDAYS(K360,M360)</f>
        <v>4</v>
      </c>
      <c r="Z360" t="str">
        <f>IF(Y360&lt;=2,"CUMPLE","NO CUMPLE")</f>
        <v>NO CUMPLE</v>
      </c>
      <c r="AA360" t="str">
        <v>SIN DISPONIBILIDAD DE TÉCNICO EN LA ZONA.</v>
      </c>
      <c r="AC360" t="str">
        <f>TEXT(M360,"mmmm")</f>
        <v>mayo</v>
      </c>
      <c r="AD360" t="str">
        <f>TEXT(M360,"yyyy")</f>
        <v>yyyy</v>
      </c>
      <c r="AE360">
        <f>W360*60*24</f>
        <v>184.99999999999997</v>
      </c>
      <c r="AF360">
        <f>AE360/60</f>
        <v>3.083333333333333</v>
      </c>
      <c r="AG360">
        <f>AE360/60</f>
        <v>3.083333333333333</v>
      </c>
      <c r="AH360">
        <f>L360-K360</f>
        <v>0</v>
      </c>
      <c r="AI360">
        <f>AH360*24*60</f>
        <v>0</v>
      </c>
      <c r="AJ360">
        <f>75728*X360</f>
        <v>151456</v>
      </c>
    </row>
    <row r="361" xml:space="preserve">
      <c r="A361">
        <v>617939</v>
      </c>
      <c r="B361" t="str">
        <v>SOLICITUD</v>
      </c>
      <c r="C361" t="str">
        <v>CERRADO</v>
      </c>
      <c r="D361" t="str">
        <v>TODA LA TIENDA</v>
      </c>
      <c r="E361" t="str">
        <v>ACOMPAÑAMIENTO</v>
      </c>
      <c r="F361" t="str">
        <v>ACOMPAÑAMIENTO</v>
      </c>
      <c r="G361" t="str">
        <v>ACOMPAÑAMIENTO</v>
      </c>
      <c r="H361" t="str" xml:space="preserve">
        <v xml:space="preserve">Se requiere apoyo en Duitama para el grupo de Inventarios para validación de conectividad de las PDT del área._x000d_
Sección de la tienda en donde se ubica la PDT o usuario_x000d_
_x000d_
Metro Duitama</v>
      </c>
      <c r="I361" t="str" xml:space="preserve">
        <v xml:space="preserve">Se requiere apoyo en Duitama para el grupo de Inventarios para validación de conectividad de las PDT del área._x000d_
Sección de la tienda en donde se ubica la PDT o usuario_x000d_
_x000d_
Metro Duitama</v>
      </c>
      <c r="J361" t="str">
        <v>Se visita tienda segun la hora programada; donde se realiza acompañameinto dando soporte a PDT de los funcionarios de inventarios; donde apenas hubo fallos por conexion la cual se corrigió; durante el resto de la jornada las labores se llevaron a cabo sin ninguna novedad y validando correcto funcionamiento de todos los dispositivos.</v>
      </c>
      <c r="K361">
        <v>45414.416666666664</v>
      </c>
      <c r="L361">
        <v>45414.42361111111</v>
      </c>
      <c r="M361">
        <v>45414</v>
      </c>
      <c r="N361" t="str">
        <f>TEXT(M361, "DDDD")</f>
        <v>jueves</v>
      </c>
      <c r="O361" t="str" xml:space="preserve">
        <v xml:space="preserve">M097 METRO SOGAMOSO_x000d_
_x000d_
</v>
      </c>
      <c r="P361" t="str">
        <v>SOGAMOSO</v>
      </c>
      <c r="Q361" t="str">
        <f>IF(ISBLANK(P361),"0",(VLOOKUP(P361,REGION,2,FALSE)))</f>
        <v>ORIENTE</v>
      </c>
      <c r="R361" t="str">
        <v>JHONATAN RICARDO VARGAS ZAMBRANO</v>
      </c>
      <c r="S361">
        <f>IF(ISBLANK(R361),"0", VLOOKUP(R361,PERSONAL,2,FALSE))</f>
        <v>1057583301</v>
      </c>
      <c r="T361" t="str">
        <v>DIRECTO</v>
      </c>
      <c r="U361">
        <v>0.25</v>
      </c>
      <c r="V361">
        <v>0.625</v>
      </c>
      <c r="W361">
        <f>V361-U361</f>
        <v>0.375</v>
      </c>
      <c r="X361" t="str">
        <v>2;5</v>
      </c>
      <c r="Y361">
        <f>NETWORKDAYS(K361,M361)</f>
        <v>1</v>
      </c>
      <c r="Z361" t="str">
        <f>IF(Y361&lt;=2,"CUMPLE","NO CUMPLE")</f>
        <v>CUMPLE</v>
      </c>
      <c r="AA361" t="str">
        <v>El caso se atendió el 12 de Abril; se deja en mayo ya que sobrepasaba la OC.</v>
      </c>
      <c r="AC361" t="str">
        <f>TEXT(M361,"mmmm")</f>
        <v>mayo</v>
      </c>
      <c r="AD361" t="str">
        <f>TEXT(M361,"yyyy")</f>
        <v>yyyy</v>
      </c>
      <c r="AE361">
        <f>W361*60*24</f>
        <v>540</v>
      </c>
      <c r="AF361">
        <f>AE361/60</f>
        <v>9</v>
      </c>
      <c r="AG361">
        <f>AE361/60</f>
        <v>9</v>
      </c>
      <c r="AH361">
        <f>L361-K361</f>
        <v>0.006944444445252884</v>
      </c>
      <c r="AI361">
        <f>AH361*24*60</f>
        <v>10.000000001164153</v>
      </c>
      <c r="AJ361" t="e">
        <f>75728*X361</f>
        <v>#VALUE!</v>
      </c>
    </row>
    <row r="362" xml:space="preserve">
      <c r="A362">
        <v>632954</v>
      </c>
      <c r="B362" t="str">
        <v>INCIDENTE</v>
      </c>
      <c r="C362" t="str">
        <v>CERRADO</v>
      </c>
      <c r="D362" t="str">
        <v>LINEAL DE CAJAS</v>
      </c>
      <c r="E362" t="str">
        <v>POS</v>
      </c>
      <c r="F362" t="str">
        <v>POS</v>
      </c>
      <c r="G362" t="str">
        <v>WINCOR</v>
      </c>
      <c r="H362" t="str" xml:space="preserve">
        <v xml:space="preserve">buen día me ayudan por favor con la pos # 3 se apago sola apenas el cajero se ingreso._x000d_
Numero de caja_x000d_
_x000d_
3</v>
      </c>
      <c r="I362" t="str" xml:space="preserve">
        <v xml:space="preserve">buen día me ayudan por favor con la pos # 3 se apago sola apenas el cajero se ingreso._x000d_
Numero de caja_x000d_
_x000d_
3</v>
      </c>
      <c r="J362" t="str">
        <v>SE REVISA POS POR NO ENCENDER Y SE HACE REVISION PUNTO ELECTRICO; FUENTE DE PODER Y CABLEADO. SE CAMBIA CABLE DE PODER Y TOMA ELECTRICO TIENE INTERMITENCIA SE CAMBIA DE TOMA; PRUEBAS DE FUNCIONAMIENTO Y OPERACIÓN CON SUPER DE CAJAS EN TURNO; LAS CUALES FUERON SATISFACTORIAS.                                                                                           POS QUEDA FUNCIONAL Y OPERATIVA.</v>
      </c>
      <c r="K362">
        <v>45414.416666666664</v>
      </c>
      <c r="L362">
        <v>45414.42361111111</v>
      </c>
      <c r="M362">
        <v>45414</v>
      </c>
      <c r="N362" t="str">
        <f>TEXT(M362, "DDDD")</f>
        <v>jueves</v>
      </c>
      <c r="O362" t="str">
        <v>J126 JUMBO SAN SILVESTRE</v>
      </c>
      <c r="P362" t="str">
        <v>BARRANCABERMEJA</v>
      </c>
      <c r="Q362" t="str">
        <f>IF(ISBLANK(P362),"0",(VLOOKUP(P362,REGION,2,FALSE)))</f>
        <v>ORIENTE</v>
      </c>
      <c r="R362" t="str">
        <v>LUIS CARLOS ROJAS ACOSTA</v>
      </c>
      <c r="S362">
        <f>IF(ISBLANK(R362),"0", VLOOKUP(R362,PERSONAL,2,FALSE))</f>
        <v>1096188137</v>
      </c>
      <c r="T362" t="str">
        <v>DIRECTO</v>
      </c>
      <c r="U362">
        <v>0.7083333333333334</v>
      </c>
      <c r="V362">
        <v>0.8333333333333334</v>
      </c>
      <c r="W362">
        <f>V362-U362</f>
        <v>0.125</v>
      </c>
      <c r="X362">
        <v>2</v>
      </c>
      <c r="Y362">
        <f>NETWORKDAYS(K362,M362)</f>
        <v>1</v>
      </c>
      <c r="Z362" t="str">
        <f>IF(Y362&lt;=2,"CUMPLE","NO CUMPLE")</f>
        <v>CUMPLE</v>
      </c>
      <c r="AA362" t="str">
        <v>El caso se atendió el 30 de Abril; se deja en mayo ya que sobrepasaba la OC.</v>
      </c>
      <c r="AC362" t="str">
        <f>TEXT(M362,"mmmm")</f>
        <v>mayo</v>
      </c>
      <c r="AD362" t="str">
        <f>TEXT(M362,"yyyy")</f>
        <v>yyyy</v>
      </c>
      <c r="AE362">
        <f>W362*60*24</f>
        <v>180</v>
      </c>
      <c r="AF362">
        <f>AE362/60</f>
        <v>3</v>
      </c>
      <c r="AG362">
        <f>AE362/60</f>
        <v>3</v>
      </c>
      <c r="AH362">
        <f>L362-K362</f>
        <v>0.006944444445252884</v>
      </c>
      <c r="AI362">
        <f>AH362*24*60</f>
        <v>10.000000001164153</v>
      </c>
      <c r="AJ362">
        <f>75728*X362</f>
        <v>151456</v>
      </c>
    </row>
    <row r="363" xml:space="preserve">
      <c r="A363">
        <v>611583</v>
      </c>
      <c r="B363" t="str">
        <v>SOLICITUD</v>
      </c>
      <c r="C363" t="str">
        <v>CERRADO</v>
      </c>
      <c r="D363" t="str">
        <v>OFICINA DE VISUAL</v>
      </c>
      <c r="E363" t="str">
        <v>TRASLADO</v>
      </c>
      <c r="F363" t="str">
        <v>TRASLADO</v>
      </c>
      <c r="G363" t="str">
        <v>TRASLADO</v>
      </c>
      <c r="H363" t="str" xml:space="preserve">
        <v xml:space="preserve">Solicitamos ubicar el computador de visual para pasarlo a la nueva ubicación que se encontrará en la oficina de compras se enviará fotografías de donde irá ubicado._x000d_
AREA EN DONDE SE UBICA EL EQUIPO_x000d_
_x000d_
Easy 4sur medellin oficina de visual</v>
      </c>
      <c r="I363" t="str" xml:space="preserve">
        <v xml:space="preserve">Solicitamos ubicar el computador de visual para pasarlo a la nueva ubicación que se encontrará en la oficina de compras se enviará fotografías de donde irá ubicado._x000d_
AREA EN DONDE SE UBICA EL EQUIPO_x000d_
_x000d_
Easy 4sur medellin oficina de visual</v>
      </c>
      <c r="J363" t="str">
        <v>Se desconectan todos los cables de poder y de red para el traslado de oficina de dos pantallas; dos teclados; dos CPUs; un cargador de portátil; un mouse; dos teléfonos ip y tres impresoras. Las dos CPUs quedan en red y con los aplicativos funcionando. De igual manera las multifuncional Lexmark y las dos impresoras de etiquetas Zebra permiten imprimir correctamente. Todo se entrega a satisfacción del usuario y se notifica con evidencias a David Higuita. La mayor parte del tiempo se dedica a quitar el cableado de red de la oficina origen y a la instalación estética del cableado en la nueva oficina</v>
      </c>
      <c r="K363">
        <v>45414.333333333336</v>
      </c>
      <c r="L363">
        <v>45414.34027777778</v>
      </c>
      <c r="M363">
        <v>45414</v>
      </c>
      <c r="N363" t="str">
        <f>TEXT(M363, "DDDD")</f>
        <v>jueves</v>
      </c>
      <c r="O363" t="str" xml:space="preserve">
        <v xml:space="preserve">E814 EASY 4 SUR_x000d_
_x000d_
</v>
      </c>
      <c r="P363" t="str">
        <v>MEDELLIN</v>
      </c>
      <c r="Q363" t="str">
        <f>IF(ISBLANK(P363),"0",(VLOOKUP(P363,REGION,2,FALSE)))</f>
        <v>CENTRO</v>
      </c>
      <c r="R363" t="str">
        <v xml:space="preserve">FABIAN VARGAS LASTRA </v>
      </c>
      <c r="S363" t="e">
        <f>IF(ISBLANK(R363),"0", VLOOKUP(R363,PERSONAL,2,FALSE))</f>
        <v>#N/A</v>
      </c>
      <c r="T363" t="str">
        <v>ALIADO</v>
      </c>
      <c r="U363">
        <v>0.4791666666666667</v>
      </c>
      <c r="V363">
        <v>0.625</v>
      </c>
      <c r="W363">
        <f>V363-U363</f>
        <v>0.14583333333333331</v>
      </c>
      <c r="X363">
        <v>2</v>
      </c>
      <c r="Y363">
        <f>NETWORKDAYS(K363,M363)</f>
        <v>1</v>
      </c>
      <c r="Z363" t="str">
        <f>IF(Y363&lt;=2,"CUMPLE","NO CUMPLE")</f>
        <v>CUMPLE</v>
      </c>
      <c r="AC363" t="str">
        <f>TEXT(M363,"mmmm")</f>
        <v>mayo</v>
      </c>
      <c r="AD363" t="str">
        <f>TEXT(M363,"yyyy")</f>
        <v>yyyy</v>
      </c>
      <c r="AE363">
        <f>W363*60*24</f>
        <v>209.99999999999994</v>
      </c>
      <c r="AF363">
        <f>AE363/60</f>
        <v>3.499999999999999</v>
      </c>
      <c r="AG363">
        <f>AE363/60</f>
        <v>3.499999999999999</v>
      </c>
      <c r="AH363">
        <f>L363-K363</f>
        <v>0.006944444445252884</v>
      </c>
      <c r="AI363">
        <f>AH363*24*60</f>
        <v>10.000000001164153</v>
      </c>
      <c r="AJ363">
        <f>75728*X363</f>
        <v>151456</v>
      </c>
    </row>
    <row r="364" xml:space="preserve">
      <c r="A364">
        <v>620869</v>
      </c>
      <c r="B364" t="str">
        <v>SOLICITUD</v>
      </c>
      <c r="C364" t="str">
        <v>CERRADO</v>
      </c>
      <c r="D364" t="str">
        <v>LINEAL DE CAJAS</v>
      </c>
      <c r="E364" t="str">
        <v>BALANZA</v>
      </c>
      <c r="F364" t="str">
        <v>BALANZA</v>
      </c>
      <c r="G364" t="str">
        <v>METTLER</v>
      </c>
      <c r="H364" t="str" xml:space="preserve">
        <v xml:space="preserve">Buenas tardes Solicito su ayuda por favor para la revisión de las dos balanzas de carnes y pollo ya que están desactualizados los precios. Muchas gracias_x000d_
Área en donde se encuentra la Balanza_x000d_
_x000d_
carnes - pollo</v>
      </c>
      <c r="I364" t="str" xml:space="preserve">
        <v xml:space="preserve">Buenas tardes Solicito su ayuda por favor para la revisión de las dos balanzas de carnes y pollo ya que están desactualizados los precios. Muchas gracias_x000d_
Área en donde se encuentra la Balanza_x000d_
_x000d_
carnes - pollo</v>
      </c>
      <c r="J364" t="str">
        <v>Luego de intentar la carga de información con Stharlyn Zuleta; luego de revisar conectores; cambiar cables; limpiar puertos y de hacer pruebas con el personal de redes; no se logra conectividad porque puerto de red está sulfatado y no permite conectividad física correcta y obviamente no se logra conectividad lógica. Se requiere que el proveedor de cableado garantice el buen estado del puerto; de los cables y la conectividad con el armario correspondiente.</v>
      </c>
      <c r="K364">
        <v>45414.333333333336</v>
      </c>
      <c r="L364">
        <v>45414.34027777778</v>
      </c>
      <c r="M364">
        <v>45414</v>
      </c>
      <c r="N364" t="str">
        <f>TEXT(M364, "DDDD")</f>
        <v>jueves</v>
      </c>
      <c r="O364" t="str" xml:space="preserve">
        <v xml:space="preserve">J027 JUMBO RIONEGRO_x000d_
_x000d_
</v>
      </c>
      <c r="P364" t="str">
        <v>RIONEGRO</v>
      </c>
      <c r="Q364" t="str">
        <f>IF(ISBLANK(P364),"0",(VLOOKUP(P364,REGION,2,FALSE)))</f>
        <v>CENTRO</v>
      </c>
      <c r="R364" t="str">
        <v xml:space="preserve">FABIAN VARGAS LASTRA </v>
      </c>
      <c r="S364" t="e">
        <f>IF(ISBLANK(R364),"0", VLOOKUP(R364,PERSONAL,2,FALSE))</f>
        <v>#N/A</v>
      </c>
      <c r="T364" t="str">
        <v>ALIADO</v>
      </c>
      <c r="U364">
        <v>0.5416666666666666</v>
      </c>
      <c r="V364">
        <v>0.625</v>
      </c>
      <c r="W364">
        <f>V364-U364</f>
        <v>0.08333333333333337</v>
      </c>
      <c r="X364">
        <v>1</v>
      </c>
      <c r="Y364">
        <f>NETWORKDAYS(K364,M364)</f>
        <v>1</v>
      </c>
      <c r="Z364" t="str">
        <f>IF(Y364&lt;=2,"CUMPLE","NO CUMPLE")</f>
        <v>CUMPLE</v>
      </c>
      <c r="AA364" t="str">
        <v>Servicio del 23 de Abril; Fabian no había entregado reporte hasta 14 de Mayo.</v>
      </c>
      <c r="AC364" t="str">
        <f>TEXT(M364,"mmmm")</f>
        <v>mayo</v>
      </c>
      <c r="AD364" t="str">
        <f>TEXT(M364,"yyyy")</f>
        <v>yyyy</v>
      </c>
      <c r="AE364">
        <f>W364*60*24</f>
        <v>120.00000000000004</v>
      </c>
      <c r="AF364">
        <f>AE364/60</f>
        <v>2.000000000000001</v>
      </c>
      <c r="AG364">
        <f>AE364/60</f>
        <v>2.000000000000001</v>
      </c>
      <c r="AH364">
        <f>L364-K364</f>
        <v>0.006944444445252884</v>
      </c>
      <c r="AI364">
        <f>AH364*24*60</f>
        <v>10.000000001164153</v>
      </c>
      <c r="AJ364">
        <f>75728*X364</f>
        <v>75728</v>
      </c>
    </row>
    <row r="365" xml:space="preserve">
      <c r="A365">
        <v>621232</v>
      </c>
      <c r="B365" t="str">
        <v>SOLICITUD</v>
      </c>
      <c r="C365" t="str">
        <v>CERRADO</v>
      </c>
      <c r="D365" t="str">
        <v>CARNES</v>
      </c>
      <c r="E365" t="str">
        <v>BALANZA</v>
      </c>
      <c r="F365" t="str">
        <v>BALANZA</v>
      </c>
      <c r="G365" t="str">
        <v>METTLER</v>
      </c>
      <c r="H365" t="str" xml:space="preserve">
        <v xml:space="preserve">Buenas tardes Solicito su ayuda por favor para actualizar balanza numero 2 venta asistida. Muchas gracias_x000d_
Área en donde se encuentra la Balanza_x000d_
_x000d_
carnes</v>
      </c>
      <c r="I365" t="str" xml:space="preserve">
        <v xml:space="preserve">Buenas tardes Solicito su ayuda por favor para actualizar balanza numero 2 venta asistida. Muchas gracias_x000d_
Área en donde se encuentra la Balanza_x000d_
_x000d_
carnes</v>
      </c>
      <c r="J365" t="str">
        <v>Luego de varios intentos y con la colaboración de Stharlyn Zuleta; se logran actualizar todos los precios de esta balanza. Se entrega operativa y actualizada a satisfacción del usuario</v>
      </c>
      <c r="K365">
        <v>45414.333333333336</v>
      </c>
      <c r="L365">
        <v>45414.34027777778</v>
      </c>
      <c r="M365">
        <v>45414</v>
      </c>
      <c r="N365" t="str">
        <f>TEXT(M365, "DDDD")</f>
        <v>jueves</v>
      </c>
      <c r="O365" t="str" xml:space="preserve">
        <v xml:space="preserve">J027 JUMBO RIONEGRO_x000d_
_x000d_
</v>
      </c>
      <c r="P365" t="str">
        <v>RIONEGRO</v>
      </c>
      <c r="Q365" t="str">
        <f>IF(ISBLANK(P365),"0",(VLOOKUP(P365,REGION,2,FALSE)))</f>
        <v>CENTRO</v>
      </c>
      <c r="R365" t="str">
        <v xml:space="preserve">FABIAN VARGAS LASTRA </v>
      </c>
      <c r="S365" t="e">
        <f>IF(ISBLANK(R365),"0", VLOOKUP(R365,PERSONAL,2,FALSE))</f>
        <v>#N/A</v>
      </c>
      <c r="T365" t="str">
        <v>ALIADO</v>
      </c>
      <c r="U365">
        <v>0.625</v>
      </c>
      <c r="V365">
        <v>0.6875</v>
      </c>
      <c r="W365">
        <f>V365-U365</f>
        <v>0.0625</v>
      </c>
      <c r="X365">
        <v>1</v>
      </c>
      <c r="Y365">
        <f>NETWORKDAYS(K365,M365)</f>
        <v>1</v>
      </c>
      <c r="Z365" t="str">
        <f>IF(Y365&lt;=2,"CUMPLE","NO CUMPLE")</f>
        <v>CUMPLE</v>
      </c>
      <c r="AA365" t="str">
        <v>Servicio del 23 de Abril; Fabian no había entregado reporte hasta 14 de Mayo.</v>
      </c>
      <c r="AC365" t="str">
        <f>TEXT(M365,"mmmm")</f>
        <v>mayo</v>
      </c>
      <c r="AD365" t="str">
        <f>TEXT(M365,"yyyy")</f>
        <v>yyyy</v>
      </c>
      <c r="AE365">
        <f>W365*60*24</f>
        <v>90</v>
      </c>
      <c r="AF365">
        <f>AE365/60</f>
        <v>1.5</v>
      </c>
      <c r="AG365">
        <f>AE365/60</f>
        <v>1.5</v>
      </c>
      <c r="AH365">
        <f>L365-K365</f>
        <v>0.006944444445252884</v>
      </c>
      <c r="AI365">
        <f>AH365*24*60</f>
        <v>10.000000001164153</v>
      </c>
      <c r="AJ365">
        <f>75728*X365</f>
        <v>75728</v>
      </c>
    </row>
    <row r="366" xml:space="preserve">
      <c r="A366">
        <v>621227</v>
      </c>
      <c r="B366" t="str">
        <v>SOLICITUD</v>
      </c>
      <c r="C366" t="str">
        <v>CERRADO</v>
      </c>
      <c r="D366" t="str">
        <v>CARNES</v>
      </c>
      <c r="E366" t="str">
        <v>BALANZA</v>
      </c>
      <c r="F366" t="str">
        <v>BALANZA</v>
      </c>
      <c r="G366" t="str">
        <v>METTLER</v>
      </c>
      <c r="H366" t="str" xml:space="preserve">
        <v xml:space="preserve">Buenas tardes Solicito su ayuda por favor para actualizar balanza numero 1 venta asistida. Muchas gracias Muchas gracias_x000d_
Área en donde se encuentra la Balanza_x000d_
_x000d_
carnes</v>
      </c>
      <c r="I366" t="str" xml:space="preserve">
        <v xml:space="preserve">Buenas tardes Solicito su ayuda por favor para actualizar balanza numero 1 venta asistida. Muchas gracias Muchas gracias_x000d_
Área en donde se encuentra la Balanza_x000d_
_x000d_
carnes</v>
      </c>
      <c r="J366" t="str">
        <v>Luego de varios intentos y con la colaboración de Stharlyn Zuleta; se logran actualizar todos los precios de esta balanza. Se entrega operativa y actualizada a satisfacción del usuario.</v>
      </c>
      <c r="K366">
        <v>45414.333333333336</v>
      </c>
      <c r="L366">
        <v>45414.34027777778</v>
      </c>
      <c r="M366">
        <v>45414</v>
      </c>
      <c r="N366" t="str">
        <f>TEXT(M366, "DDDD")</f>
        <v>jueves</v>
      </c>
      <c r="O366" t="str" xml:space="preserve">
        <v xml:space="preserve">J027 JUMBO RIONEGRO_x000d_
_x000d_
</v>
      </c>
      <c r="P366" t="str">
        <v>RIONEGRO</v>
      </c>
      <c r="Q366" t="str">
        <f>IF(ISBLANK(P366),"0",(VLOOKUP(P366,REGION,2,FALSE)))</f>
        <v>CENTRO</v>
      </c>
      <c r="R366" t="str">
        <v xml:space="preserve">FABIAN VARGAS LASTRA </v>
      </c>
      <c r="S366" t="e">
        <f>IF(ISBLANK(R366),"0", VLOOKUP(R366,PERSONAL,2,FALSE))</f>
        <v>#N/A</v>
      </c>
      <c r="T366" t="str">
        <v>ALIADO</v>
      </c>
      <c r="U366">
        <v>0.6875</v>
      </c>
      <c r="V366">
        <v>0.75</v>
      </c>
      <c r="W366">
        <f>V366-U366</f>
        <v>0.0625</v>
      </c>
      <c r="X366">
        <v>1</v>
      </c>
      <c r="Y366">
        <f>NETWORKDAYS(K366,M366)</f>
        <v>1</v>
      </c>
      <c r="Z366" t="str">
        <f>IF(Y366&lt;=2,"CUMPLE","NO CUMPLE")</f>
        <v>CUMPLE</v>
      </c>
      <c r="AA366" t="str">
        <v>Servicio del 23 de Abril; Fabian no había entregado reporte hasta 14 de Mayo.</v>
      </c>
      <c r="AC366" t="str">
        <f>TEXT(M366,"mmmm")</f>
        <v>mayo</v>
      </c>
      <c r="AD366" t="str">
        <f>TEXT(M366,"yyyy")</f>
        <v>yyyy</v>
      </c>
      <c r="AE366">
        <f>W366*60*24</f>
        <v>90</v>
      </c>
      <c r="AF366">
        <f>AE366/60</f>
        <v>1.5</v>
      </c>
      <c r="AG366">
        <f>AE366/60</f>
        <v>1.5</v>
      </c>
      <c r="AH366">
        <f>L366-K366</f>
        <v>0.006944444445252884</v>
      </c>
      <c r="AI366">
        <f>AH366*24*60</f>
        <v>10.000000001164153</v>
      </c>
      <c r="AJ366">
        <f>75728*X366</f>
        <v>75728</v>
      </c>
    </row>
    <row r="367" xml:space="preserve">
      <c r="A367">
        <v>615203</v>
      </c>
      <c r="B367" t="str">
        <v>SOLICITUD</v>
      </c>
      <c r="C367" t="str">
        <v>CERRADO</v>
      </c>
      <c r="D367" t="str">
        <v>PLATOS PREPARADOS</v>
      </c>
      <c r="E367" t="str">
        <v>BALANZA</v>
      </c>
      <c r="F367" t="str">
        <v>BALANZA</v>
      </c>
      <c r="G367" t="str">
        <v>METTLER</v>
      </c>
      <c r="H367" t="str" xml:space="preserve">
        <v xml:space="preserve">Buenos días. Cordial saludo Me colabran por favor para revisar la balanza de mesa del área de platos preparados de la tienda Jumbo Rionegro ya que en algunas ocasiones sale el código bien y en otras no. Saliendo este incompleto. Agradezco me apoyen para su revisión en punto de venta_x000d_
Área en donde se encuentra la Balanza_x000d_
_x000d_
Área de platos preparados</v>
      </c>
      <c r="I367" t="str" xml:space="preserve">
        <v xml:space="preserve">Buenos días. Cordial saludo Me colabran por favor para revisar la balanza de mesa del área de platos preparados de la tienda Jumbo Rionegro ya que en algunas ocasiones sale el código bien y en otras no. Saliendo este incompleto. Agradezco me apoyen para su revisión en punto de venta_x000d_
Área en donde se encuentra la Balanza_x000d_
_x000d_
Área de platos preparados</v>
      </c>
      <c r="J367" t="str">
        <v>Se verifica que a veces la balanza imprime con franja blanca; se remueve y limpia el cabezal de impresión; se hacen pruebas y funciona bien en varias oportunidades. Se indica a las usuarias cómo proceder en caso de vuelva a imprimir mal y se dan indicaciones del correcto uso y cuidado</v>
      </c>
      <c r="K367">
        <v>45414.333333333336</v>
      </c>
      <c r="L367">
        <v>45414.34027777778</v>
      </c>
      <c r="M367">
        <v>45414</v>
      </c>
      <c r="N367" t="str">
        <f>TEXT(M367, "DDDD")</f>
        <v>jueves</v>
      </c>
      <c r="O367" t="str" xml:space="preserve">
        <v xml:space="preserve">J027 JUMBO RIONEGRO_x000d_
_x000d_
</v>
      </c>
      <c r="P367" t="str">
        <v>RIONEGRO</v>
      </c>
      <c r="Q367" t="str">
        <f>IF(ISBLANK(P367),"0",(VLOOKUP(P367,REGION,2,FALSE)))</f>
        <v>CENTRO</v>
      </c>
      <c r="R367" t="str">
        <v xml:space="preserve">FABIAN VARGAS LASTRA </v>
      </c>
      <c r="S367" t="e">
        <f>IF(ISBLANK(R367),"0", VLOOKUP(R367,PERSONAL,2,FALSE))</f>
        <v>#N/A</v>
      </c>
      <c r="T367" t="str">
        <v>ALIADO</v>
      </c>
      <c r="U367">
        <v>0.375</v>
      </c>
      <c r="V367">
        <v>0.4479166666666667</v>
      </c>
      <c r="W367">
        <f>V367-U367</f>
        <v>0.07291666666666669</v>
      </c>
      <c r="X367">
        <v>1</v>
      </c>
      <c r="Y367">
        <f>NETWORKDAYS(K367,M367)</f>
        <v>1</v>
      </c>
      <c r="Z367" t="str">
        <f>IF(Y367&lt;=2,"CUMPLE","NO CUMPLE")</f>
        <v>CUMPLE</v>
      </c>
      <c r="AA367" t="str">
        <v>Servicio del 23 de Abril; Fabian no había entregado reporte hasta 14 de Mayo.</v>
      </c>
      <c r="AC367" t="str">
        <f>TEXT(M367,"mmmm")</f>
        <v>mayo</v>
      </c>
      <c r="AD367" t="str">
        <f>TEXT(M367,"yyyy")</f>
        <v>yyyy</v>
      </c>
      <c r="AE367">
        <f>W367*60*24</f>
        <v>105.00000000000003</v>
      </c>
      <c r="AF367">
        <f>AE367/60</f>
        <v>1.7500000000000004</v>
      </c>
      <c r="AG367">
        <f>AE367/60</f>
        <v>1.7500000000000004</v>
      </c>
      <c r="AH367">
        <f>L367-K367</f>
        <v>0.006944444445252884</v>
      </c>
      <c r="AI367">
        <f>AH367*24*60</f>
        <v>10.000000001164153</v>
      </c>
      <c r="AJ367">
        <f>75728*X367</f>
        <v>75728</v>
      </c>
    </row>
    <row r="368" xml:space="preserve">
      <c r="A368">
        <v>629066</v>
      </c>
      <c r="B368" t="str">
        <v>INCIDENTE</v>
      </c>
      <c r="C368" t="str">
        <v>CERRADO</v>
      </c>
      <c r="D368" t="str">
        <v>ADMINISTRACION</v>
      </c>
      <c r="E368" t="str">
        <v>IMPRESORA</v>
      </c>
      <c r="F368" t="str">
        <v>IMPRESORA</v>
      </c>
      <c r="G368" t="str">
        <v>ZEBRA</v>
      </c>
      <c r="H368" t="str">
        <v>Impresora Zebra ZT410 serial 18J162204415; no está imprimiendo; tiene dañada la palanca de ajustar el rollo; cuando se realiza cambio de rollo se desconfigura.</v>
      </c>
      <c r="I368" t="str">
        <v>Impresora Zebra ZT410 serial 18J162204415; no está imprimiendo; tiene dañada la palanca de ajustar el rollo; cuando se realiza cambio de rollo se desconfigura.</v>
      </c>
      <c r="J368" t="str">
        <v>Se realiza  visita a sitio se inspecciona equipo; presenta error al cambiar los tamaños de papel para la impresión; segun validaciones para evitar error  se deben tener instaladas y evitar errores por calibración; se instala nueva impresora con serial # 52N210800175 y se realizan pruebas con los dos tamańos de papel utilizados y se entrega a   Paola Lozano encargada  de area  'no aAlimentar'; se indica que se debe solicitar nuevo punto para instalar imprezora y asi poder manejar dos en sitio. Impresora con serial # 18J162204415 se retira y se deja en bodega para posterior instalación</v>
      </c>
      <c r="K368">
        <v>45415.416666666664</v>
      </c>
      <c r="L368">
        <v>45415.42361111111</v>
      </c>
      <c r="M368">
        <v>45415</v>
      </c>
      <c r="N368" t="str">
        <f>TEXT(M368, "DDDD")</f>
        <v>viernes</v>
      </c>
      <c r="O368" t="str" xml:space="preserve">
        <v xml:space="preserve">M195 METRO SANTA LUCIA_x000d_
_x000d_
</v>
      </c>
      <c r="P368" t="str">
        <v>NEIVA</v>
      </c>
      <c r="Q368" t="str">
        <f>IF(ISBLANK(P368),"0",(VLOOKUP(P368,REGION,2,FALSE)))</f>
        <v>OCCIDENTE</v>
      </c>
      <c r="R368" t="str">
        <v>CARLOS HERNAN BARRETO LOPEZ</v>
      </c>
      <c r="S368">
        <f>IF(ISBLANK(R368),"0", VLOOKUP(R368,PERSONAL,2,FALSE))</f>
        <v>1010165612</v>
      </c>
      <c r="T368" t="str">
        <v>DIRECTO</v>
      </c>
      <c r="U368">
        <v>0.375</v>
      </c>
      <c r="V368">
        <v>0.5208333333333334</v>
      </c>
      <c r="W368">
        <f>V368-U368</f>
        <v>0.14583333333333337</v>
      </c>
      <c r="X368">
        <v>2</v>
      </c>
      <c r="Y368">
        <f>NETWORKDAYS(K368,M368)</f>
        <v>1</v>
      </c>
      <c r="Z368" t="str">
        <f>IF(Y368&lt;=2,"CUMPLE","NO CUMPLE")</f>
        <v>CUMPLE</v>
      </c>
      <c r="AC368" t="str">
        <f>TEXT(M368,"mmmm")</f>
        <v>mayo</v>
      </c>
      <c r="AD368" t="str">
        <f>TEXT(M368,"yyyy")</f>
        <v>yyyy</v>
      </c>
      <c r="AE368">
        <f>W368*60*24</f>
        <v>210.00000000000006</v>
      </c>
      <c r="AF368">
        <f>AE368/60</f>
        <v>3.500000000000001</v>
      </c>
      <c r="AG368">
        <f>AE368/60</f>
        <v>3.500000000000001</v>
      </c>
      <c r="AH368">
        <f>L368-K368</f>
        <v>0.006944444445252884</v>
      </c>
      <c r="AI368">
        <f>AH368*24*60</f>
        <v>10.000000001164153</v>
      </c>
      <c r="AJ368">
        <f>75728*X368</f>
        <v>151456</v>
      </c>
    </row>
    <row r="369" xml:space="preserve">
      <c r="A369">
        <v>629079</v>
      </c>
      <c r="B369" t="str">
        <v>SOLICITUD</v>
      </c>
      <c r="C369" t="str">
        <v>CERRADO</v>
      </c>
      <c r="D369" t="str">
        <v>ADMINISTRACION</v>
      </c>
      <c r="E369" t="str">
        <v>IMPRESORA</v>
      </c>
      <c r="F369" t="str">
        <v>IMPRESORA</v>
      </c>
      <c r="G369" t="str">
        <v>ZEBRA</v>
      </c>
      <c r="H369" t="str">
        <v>Están saliendo los precios recortados; salteados y borrosos; de la impresora de precios portable.</v>
      </c>
      <c r="I369" t="str">
        <v>Están saliendo los precios recortados; salteados y borrosos; de la impresora de precios portable.</v>
      </c>
      <c r="J369" t="str">
        <v xml:space="preserve">Se realiza  visita a sitio se inspecciona equipo encontrando restos de tinta en el fusor de impresión; se realiza  limpieza y  pruebas con usuarios y se entrega funcional  A coordinadora de cajas de cajas Jhoana martinez </v>
      </c>
      <c r="K369">
        <v>45415.416666666664</v>
      </c>
      <c r="L369">
        <v>45415.42361111111</v>
      </c>
      <c r="M369">
        <v>45415</v>
      </c>
      <c r="N369" t="str">
        <f>TEXT(M369, "DDDD")</f>
        <v>viernes</v>
      </c>
      <c r="O369" t="str" xml:space="preserve">
        <v xml:space="preserve">M195 METRO SANTA LUCIA_x000d_
_x000d_
</v>
      </c>
      <c r="P369" t="str">
        <v>NEIVA</v>
      </c>
      <c r="Q369" t="str">
        <f>IF(ISBLANK(P369),"0",(VLOOKUP(P369,REGION,2,FALSE)))</f>
        <v>OCCIDENTE</v>
      </c>
      <c r="R369" t="str">
        <v>CARLOS HERNAN BARRETO LOPEZ</v>
      </c>
      <c r="S369">
        <f>IF(ISBLANK(R369),"0", VLOOKUP(R369,PERSONAL,2,FALSE))</f>
        <v>1010165612</v>
      </c>
      <c r="T369" t="str">
        <v>DIRECTO</v>
      </c>
      <c r="U369">
        <v>0.3333333333333333</v>
      </c>
      <c r="V369">
        <v>0.375</v>
      </c>
      <c r="W369">
        <f>V369-U369</f>
        <v>0.041666666666666685</v>
      </c>
      <c r="X369">
        <v>1</v>
      </c>
      <c r="Y369">
        <f>NETWORKDAYS(K369,M369)</f>
        <v>1</v>
      </c>
      <c r="Z369" t="str">
        <f>IF(Y369&lt;=2,"CUMPLE","NO CUMPLE")</f>
        <v>CUMPLE</v>
      </c>
      <c r="AC369" t="str">
        <f>TEXT(M369,"mmmm")</f>
        <v>mayo</v>
      </c>
      <c r="AD369" t="str">
        <f>TEXT(M369,"yyyy")</f>
        <v>yyyy</v>
      </c>
      <c r="AE369">
        <f>W369*60*24</f>
        <v>60.00000000000002</v>
      </c>
      <c r="AF369">
        <f>AE369/60</f>
        <v>1.0000000000000004</v>
      </c>
      <c r="AG369">
        <f>AE369/60</f>
        <v>1.0000000000000004</v>
      </c>
      <c r="AH369">
        <f>L369-K369</f>
        <v>0.006944444445252884</v>
      </c>
      <c r="AI369">
        <f>AH369*24*60</f>
        <v>10.000000001164153</v>
      </c>
      <c r="AJ369">
        <f>75728*X369</f>
        <v>75728</v>
      </c>
    </row>
    <row r="370" xml:space="preserve">
      <c r="A370">
        <v>633024</v>
      </c>
      <c r="B370" t="str">
        <v>SOLICITUD</v>
      </c>
      <c r="C370" t="str">
        <v>CERRADO</v>
      </c>
      <c r="D370" t="str">
        <v>CARNES</v>
      </c>
      <c r="E370" t="str">
        <v>BALANZA</v>
      </c>
      <c r="F370" t="str">
        <v>BALANZA</v>
      </c>
      <c r="G370" t="str">
        <v>METTLER</v>
      </c>
      <c r="H370" t="str" xml:space="preserve">
        <v xml:space="preserve">Buenas tardes Me pueden ayudar por favor con una limpieza en generar a la balanza de platos preparados; tenemos presencia de plagas. muchas gracias_x000d_
Indica la ubicacion de tu balanza en la tienda_x000d_
_x000d_
046</v>
      </c>
      <c r="I370" t="str" xml:space="preserve">
        <v xml:space="preserve">Buenas tardes Me pueden ayudar por favor con una limpieza en generar a la balanza de platos preparados; tenemos presencia de plagas. muchas gracias_x000d_
Indica la ubicacion de tu balanza en la tienda_x000d_
_x000d_
046</v>
      </c>
      <c r="J370" t="str">
        <v>Se realiza limpieza de dos balanzas en toda la superficie externa; la tapa superior izquierda; del compartimiento debajo del rollo de papel; tapa soporte de rollo de papel y de la impresora con los accesorios cercanos. Una de las balanzas tenía demasiada evidencia de restos originados por cucarachas y presencia de las mismas. Las balanzas se entregan operativas y luego de pruebas realizadas por las usuarias. ATENDIDO POR FABIAN VARGAS LASTRA EL 3 DE MAYO DE 2024."</v>
      </c>
      <c r="K370">
        <v>45415.416666666664</v>
      </c>
      <c r="L370">
        <v>45415.42361111111</v>
      </c>
      <c r="M370">
        <v>45415</v>
      </c>
      <c r="N370" t="str">
        <f>TEXT(M370, "DDDD")</f>
        <v>viernes</v>
      </c>
      <c r="O370" t="str" xml:space="preserve">
        <v xml:space="preserve">M046 METRO ITAGUI_x000d_
_x000d_
</v>
      </c>
      <c r="P370" t="str">
        <v>MEDELLIN</v>
      </c>
      <c r="Q370" t="str">
        <f>IF(ISBLANK(P370),"0",(VLOOKUP(P370,REGION,2,FALSE)))</f>
        <v>CENTRO</v>
      </c>
      <c r="R370" t="str">
        <v xml:space="preserve">FABIAN VARGAS LASTRA </v>
      </c>
      <c r="S370" t="e">
        <f>IF(ISBLANK(R370),"0", VLOOKUP(R370,PERSONAL,2,FALSE))</f>
        <v>#N/A</v>
      </c>
      <c r="T370" t="str">
        <v>ALIADO</v>
      </c>
      <c r="U370">
        <v>0.5625</v>
      </c>
      <c r="V370">
        <v>0.7083333333333334</v>
      </c>
      <c r="W370">
        <f>V370-U370</f>
        <v>0.14583333333333337</v>
      </c>
      <c r="X370">
        <v>2</v>
      </c>
      <c r="Y370">
        <f>NETWORKDAYS(K370,M370)</f>
        <v>1</v>
      </c>
      <c r="Z370" t="str">
        <f>IF(Y370&lt;=2,"CUMPLE","NO CUMPLE")</f>
        <v>CUMPLE</v>
      </c>
      <c r="AC370" t="str">
        <f>TEXT(M370,"mmmm")</f>
        <v>mayo</v>
      </c>
      <c r="AD370" t="str">
        <f>TEXT(M370,"yyyy")</f>
        <v>yyyy</v>
      </c>
      <c r="AE370">
        <f>W370*60*24</f>
        <v>210.00000000000006</v>
      </c>
      <c r="AF370">
        <f>AE370/60</f>
        <v>3.500000000000001</v>
      </c>
      <c r="AG370">
        <f>AE370/60</f>
        <v>3.500000000000001</v>
      </c>
      <c r="AH370">
        <f>L370-K370</f>
        <v>0.006944444445252884</v>
      </c>
      <c r="AI370">
        <f>AH370*24*60</f>
        <v>10.000000001164153</v>
      </c>
      <c r="AJ370">
        <f>75728*X370</f>
        <v>151456</v>
      </c>
    </row>
    <row r="371" xml:space="preserve">
      <c r="A371">
        <v>640846</v>
      </c>
      <c r="B371" t="str">
        <v>SOLICITUD</v>
      </c>
      <c r="C371" t="str">
        <v>CERRADO</v>
      </c>
      <c r="D371" t="str">
        <v>CARNES</v>
      </c>
      <c r="E371" t="str">
        <v>BALANZA</v>
      </c>
      <c r="F371" t="str">
        <v>BALANZA</v>
      </c>
      <c r="G371" t="str">
        <v>METTLER</v>
      </c>
      <c r="H371" t="str" xml:space="preserve">
        <v xml:space="preserve">Buenas tardes Me pueden ayudar revisando la balanza colgante de pollos; me esta generando una diferencia en peso. Muchas gracias_x000d_
Indica la ubicacion de tu balanza en la tienda_x000d_
_x000d_
046</v>
      </c>
      <c r="I371" t="str" xml:space="preserve">
        <v xml:space="preserve">Buenas tardes Me pueden ayudar revisando la balanza colgante de pollos; me esta generando una diferencia en peso. Muchas gracias_x000d_
Indica la ubicacion de tu balanza en la tienda_x000d_
_x000d_
046</v>
      </c>
      <c r="J371" t="str">
        <v>Se verifica el problema mencionado por el usuario y realmente no está presentando direrencias en peso; indican que a veces sin producto en la balanza; muestra valores negativos. Durante mi estancia no evidencié la situación de valores negativos; pero lo que si se pudo comprobar; es que la tecla Zero; para borrar valores de la balanza; no está funcionando; no produce sonido al presionarla como si lo hacen las demás teclas y no borra los valores de la pantalla. Se informa de todo lo anterior al usuario y que se tomará alguna decisión respecto al mal funcionamiento de la tecla Zero</v>
      </c>
      <c r="K371">
        <v>45415.416666666664</v>
      </c>
      <c r="L371">
        <v>45415.42361111111</v>
      </c>
      <c r="M371">
        <v>45415</v>
      </c>
      <c r="N371" t="str">
        <f>TEXT(M371, "DDDD")</f>
        <v>viernes</v>
      </c>
      <c r="O371" t="str" xml:space="preserve">
        <v xml:space="preserve">M046 METRO ITAGUI_x000d_
_x000d_
</v>
      </c>
      <c r="P371" t="str">
        <v>MEDELLIN</v>
      </c>
      <c r="Q371" t="str">
        <f>IF(ISBLANK(P371),"0",(VLOOKUP(P371,REGION,2,FALSE)))</f>
        <v>CENTRO</v>
      </c>
      <c r="R371" t="str">
        <v xml:space="preserve">FABIAN VARGAS LASTRA </v>
      </c>
      <c r="S371" t="e">
        <f>IF(ISBLANK(R371),"0", VLOOKUP(R371,PERSONAL,2,FALSE))</f>
        <v>#N/A</v>
      </c>
      <c r="T371" t="str">
        <v>ALIADO</v>
      </c>
      <c r="U371">
        <v>0.7083333333333334</v>
      </c>
      <c r="V371">
        <v>0.75</v>
      </c>
      <c r="W371">
        <f>V371-U371</f>
        <v>0.04166666666666663</v>
      </c>
      <c r="X371">
        <v>1</v>
      </c>
      <c r="Y371">
        <f>NETWORKDAYS(K371,M371)</f>
        <v>1</v>
      </c>
      <c r="Z371" t="str">
        <f>IF(Y371&lt;=2,"CUMPLE","NO CUMPLE")</f>
        <v>CUMPLE</v>
      </c>
      <c r="AC371" t="str">
        <f>TEXT(M371,"mmmm")</f>
        <v>mayo</v>
      </c>
      <c r="AD371" t="str">
        <f>TEXT(M371,"yyyy")</f>
        <v>yyyy</v>
      </c>
      <c r="AE371">
        <f>W371*60*24</f>
        <v>59.99999999999994</v>
      </c>
      <c r="AF371">
        <f>AE371/60</f>
        <v>0.999999999999999</v>
      </c>
      <c r="AG371">
        <f>AE371/60</f>
        <v>0.999999999999999</v>
      </c>
      <c r="AH371">
        <f>L371-K371</f>
        <v>0.006944444445252884</v>
      </c>
      <c r="AI371">
        <f>AH371*24*60</f>
        <v>10.000000001164153</v>
      </c>
      <c r="AJ371">
        <f>75728*X371</f>
        <v>75728</v>
      </c>
    </row>
    <row r="372" xml:space="preserve">
      <c r="A372">
        <v>611260</v>
      </c>
      <c r="B372" t="str">
        <v>SOLICITUD</v>
      </c>
      <c r="C372" t="str">
        <v>CERRADO</v>
      </c>
      <c r="D372" t="str">
        <v>OFICINA COMERCIAL</v>
      </c>
      <c r="E372" t="str">
        <v>PC</v>
      </c>
      <c r="F372" t="str">
        <v>PC</v>
      </c>
      <c r="G372" t="str">
        <v>HP</v>
      </c>
      <c r="H372" t="str">
        <v>No ha sido Posible realizar una limpieza de archivos para liberar espacio.</v>
      </c>
      <c r="I372" t="str">
        <v>No ha sido Posible realizar una limpieza de archivos para liberar espacio.</v>
      </c>
      <c r="J372" t="str">
        <v>Se encuentra disco duro sólo con 20GB disponibles; se eliminan archivos temporales; se limpia papelera; se respaldan carpetas de outlook de archivados y correos antiguos en memoria suministrada por el usuario y se deja pc con 120GB disponibles en disco</v>
      </c>
      <c r="K372">
        <v>45415.416666666664</v>
      </c>
      <c r="L372">
        <v>45415.42361111111</v>
      </c>
      <c r="M372">
        <v>45415</v>
      </c>
      <c r="N372" t="str">
        <f>TEXT(M372, "DDDD")</f>
        <v>viernes</v>
      </c>
      <c r="O372" t="str" xml:space="preserve">
        <v xml:space="preserve">M046 METRO ITAGUI_x000d_
_x000d_
</v>
      </c>
      <c r="P372" t="str">
        <v>MEDELLIN</v>
      </c>
      <c r="Q372" t="str">
        <f>IF(ISBLANK(P372),"0",(VLOOKUP(P372,REGION,2,FALSE)))</f>
        <v>CENTRO</v>
      </c>
      <c r="R372" t="str">
        <v xml:space="preserve">FABIAN VARGAS LASTRA </v>
      </c>
      <c r="S372" t="e">
        <f>IF(ISBLANK(R372),"0", VLOOKUP(R372,PERSONAL,2,FALSE))</f>
        <v>#N/A</v>
      </c>
      <c r="T372" t="str">
        <v>ALIADO</v>
      </c>
      <c r="U372">
        <v>0.75</v>
      </c>
      <c r="V372">
        <v>0.7916666666666666</v>
      </c>
      <c r="W372">
        <f>V372-U372</f>
        <v>0.04166666666666663</v>
      </c>
      <c r="X372">
        <v>1</v>
      </c>
      <c r="Y372">
        <f>NETWORKDAYS(K372,M372)</f>
        <v>1</v>
      </c>
      <c r="Z372" t="str">
        <f>IF(Y372&lt;=2,"CUMPLE","NO CUMPLE")</f>
        <v>CUMPLE</v>
      </c>
      <c r="AC372" t="str">
        <f>TEXT(M372,"mmmm")</f>
        <v>mayo</v>
      </c>
      <c r="AD372" t="str">
        <f>TEXT(M372,"yyyy")</f>
        <v>yyyy</v>
      </c>
      <c r="AE372">
        <f>W372*60*24</f>
        <v>59.99999999999994</v>
      </c>
      <c r="AF372">
        <f>AE372/60</f>
        <v>0.999999999999999</v>
      </c>
      <c r="AG372">
        <f>AE372/60</f>
        <v>0.999999999999999</v>
      </c>
      <c r="AH372">
        <f>L372-K372</f>
        <v>0.006944444445252884</v>
      </c>
      <c r="AI372">
        <f>AH372*24*60</f>
        <v>10.000000001164153</v>
      </c>
      <c r="AJ372">
        <f>75728*X372</f>
        <v>75728</v>
      </c>
    </row>
    <row r="373" xml:space="preserve">
      <c r="A373">
        <v>618451</v>
      </c>
      <c r="B373" t="str">
        <v>INCIDENTE</v>
      </c>
      <c r="C373" t="str">
        <v>CERRADO</v>
      </c>
      <c r="D373" t="str">
        <v>RECIBO</v>
      </c>
      <c r="E373" t="str">
        <v>PDA</v>
      </c>
      <c r="F373" t="str">
        <v>PDA</v>
      </c>
      <c r="G373" t="str">
        <v>ZEBRA</v>
      </c>
      <c r="H373" t="str" xml:space="preserve">
        <v xml:space="preserve">Buena tarde Solicitamos de su colaboración en configurar e instalar aplicación para recibir mercancía; pda ausencia de estos programas. Quedo atento a comentarios_x000d_
Sección de la tienda en donde se ubica la PDT o usuario_x000d_
_x000d_
Recibo</v>
      </c>
      <c r="I373" t="str" xml:space="preserve">
        <v xml:space="preserve">Buena tarde Solicitamos de su colaboración en configurar e instalar aplicación para recibir mercancía; pda ausencia de estos programas. Quedo atento a comentarios_x000d_
Sección de la tienda en donde se ubica la PDT o usuario_x000d_
_x000d_
Recibo</v>
      </c>
      <c r="J373" t="str">
        <v>Los dos dispositivos PDA presentaban un inconveniente en su funcionamiento debido a la parametrización faltante en el mismo que impedia el uso del aplicativo requerido; en este caso el paso a seguir con cada uno de los dispositivos fue configurar nuevamente estos parametros desde las opciones de administrador; para poder conectarlas a internet y realizar pruebas requeridas para su funcionamiento; una vez realizada la configuración y parametrización nuevamente se pone en testeo y prueba para validar su correcto funcionamiento y conexión a internet.</v>
      </c>
      <c r="K373">
        <v>45411</v>
      </c>
      <c r="L373">
        <v>45411</v>
      </c>
      <c r="M373">
        <v>45418</v>
      </c>
      <c r="N373" t="str">
        <f>TEXT(M373, "DDDD")</f>
        <v>lunes</v>
      </c>
      <c r="O373" t="str" xml:space="preserve">
        <v xml:space="preserve">J185 JUMBO YOPAL_x000d_
_x000d_
</v>
      </c>
      <c r="P373" t="str">
        <v>YOPAL</v>
      </c>
      <c r="Q373" t="str">
        <f>IF(ISBLANK(P373),"0",(VLOOKUP(P373,REGION,2,FALSE)))</f>
        <v>ORIENTE</v>
      </c>
      <c r="R373" t="str">
        <v>JHONATAN LEONARDO HERNANDEZ BAUTISTA</v>
      </c>
      <c r="S373" t="e">
        <f>IF(ISBLANK(R373),"0", VLOOKUP(R373,PERSONAL,2,FALSE))</f>
        <v>#N/A</v>
      </c>
      <c r="T373" t="str">
        <v>DIRECTO</v>
      </c>
      <c r="U373">
        <v>0.6944444444444444</v>
      </c>
      <c r="V373">
        <v>0.7222222222222222</v>
      </c>
      <c r="W373">
        <f>V373-U373</f>
        <v>0.02777777777777779</v>
      </c>
      <c r="X373">
        <v>1</v>
      </c>
      <c r="Y373">
        <f>NETWORKDAYS(K373,M373)</f>
        <v>6</v>
      </c>
      <c r="Z373" t="str">
        <f>IF(Y373&lt;=2,"CUMPLE","NO CUMPLE")</f>
        <v>NO CUMPLE</v>
      </c>
      <c r="AA373" t="str">
        <v>SIN DISPONIBILIDAD DE TÉCNICO EN LA ZONA.</v>
      </c>
      <c r="AC373" t="str">
        <f>TEXT(M373,"mmmm")</f>
        <v>mayo</v>
      </c>
      <c r="AD373" t="str">
        <f>TEXT(M373,"yyyy")</f>
        <v>yyyy</v>
      </c>
      <c r="AE373">
        <f>W373*60*24</f>
        <v>40.000000000000014</v>
      </c>
      <c r="AF373">
        <f>AE373/60</f>
        <v>0.6666666666666669</v>
      </c>
      <c r="AG373">
        <f>AE373/60</f>
        <v>0.6666666666666669</v>
      </c>
      <c r="AH373">
        <f>L373-K373</f>
        <v>0</v>
      </c>
      <c r="AI373">
        <f>AH373*24*60</f>
        <v>0</v>
      </c>
      <c r="AJ373">
        <f>75728*X373</f>
        <v>75728</v>
      </c>
    </row>
    <row r="374" xml:space="preserve">
      <c r="A374">
        <v>633001</v>
      </c>
      <c r="B374" t="str">
        <v>SOLICITUD</v>
      </c>
      <c r="C374" t="str">
        <v>CERRADO</v>
      </c>
      <c r="D374" t="str">
        <v>E-COMMERCE</v>
      </c>
      <c r="E374" t="str">
        <v xml:space="preserve">PDA </v>
      </c>
      <c r="F374" t="str">
        <v>PDA</v>
      </c>
      <c r="G374" t="str">
        <v>ZEBRA</v>
      </c>
      <c r="H374" t="str" xml:space="preserve">
        <v xml:space="preserve">Se requiere configurar PDT/PDA|ESTANDAR ZEBRA TC15BK | Nº SERIE: S23179524700179 del Proyecto de E-Commerce recibida en tienda; asignarla a la sección de E-Commerce con actas correspondientes. Ticket/479703 asociado al envío de la PDT a Tienda para Poryecto E-Commerce_x000d_
_x000d_
Sección en la tienda o ubicación del usuario_x000d_
_x000d_
E-Commerce_x000d_
_x000d_
Jefe de área asignación de la PDT_x000d_
_x000d_
Mayra Alejandra; Perez Moreno &lt;mayraalejandra.perezmoreno@cencosud.com.co&gt;</v>
      </c>
      <c r="I374" t="str" xml:space="preserve">
        <v xml:space="preserve">Se requiere configurar PDT/PDA|ESTANDAR ZEBRA TC15BK | Nº SERIE: S23179524700179 del Proyecto de E-Commerce recibida en tienda; asignarla a la sección de E-Commerce con actas correspondientes. Ticket/479703 asociado al envío de la PDT a Tienda para Poryecto E-Commerce_x000d_
_x000d_
Sección en la tienda o ubicación del usuario_x000d_
_x000d_
E-Commerce_x000d_
_x000d_
Jefe de área asignación de la PDT_x000d_
_x000d_
Mayra Alejandra; Perez Moreno &lt;mayraalejandra.perezmoreno@cencosud.com.co&gt;</v>
      </c>
      <c r="J374" t="str">
        <v>Se revisó la PDA y su parametrización para la nueva configuración; dado que su funcionamiento se encontró en optimas condiciones no fue necesario el reestablecimiento de la misma y su revisión de configuración para la puesta en marcha en E-Comerce; tanto parametros de conexión como su alojamiento en servidor funcionaban segun lo esperado.</v>
      </c>
      <c r="K374">
        <v>45411</v>
      </c>
      <c r="L374">
        <v>45411</v>
      </c>
      <c r="M374">
        <v>45418</v>
      </c>
      <c r="N374" t="str">
        <f>TEXT(M374, "DDDD")</f>
        <v>lunes</v>
      </c>
      <c r="O374" t="str" xml:space="preserve">
        <v xml:space="preserve">J185 JUMBO YOPAL_x000d_
_x000d_
</v>
      </c>
      <c r="P374" t="str">
        <v>YOPAL</v>
      </c>
      <c r="Q374" t="str">
        <f>IF(ISBLANK(P374),"0",(VLOOKUP(P374,REGION,2,FALSE)))</f>
        <v>ORIENTE</v>
      </c>
      <c r="R374" t="str">
        <v>JHONATAN LEONARDO HERNANDEZ BAUTISTA</v>
      </c>
      <c r="S374" t="e">
        <f>IF(ISBLANK(R374),"0", VLOOKUP(R374,PERSONAL,2,FALSE))</f>
        <v>#N/A</v>
      </c>
      <c r="T374" t="str">
        <v>DIRECTO</v>
      </c>
      <c r="U374">
        <v>0.6527777777777778</v>
      </c>
      <c r="V374">
        <v>0.6944444444444444</v>
      </c>
      <c r="W374">
        <f>V374-U374</f>
        <v>0.04166666666666663</v>
      </c>
      <c r="X374">
        <v>1</v>
      </c>
      <c r="Y374">
        <f>NETWORKDAYS(K374,M374)</f>
        <v>6</v>
      </c>
      <c r="Z374" t="str">
        <f>IF(Y374&lt;=2,"CUMPLE","NO CUMPLE")</f>
        <v>NO CUMPLE</v>
      </c>
      <c r="AA374" t="str">
        <v>SIN DISPONIBILIDAD DE TÉCNICO EN LA ZONA.</v>
      </c>
      <c r="AC374" t="str">
        <f>TEXT(M374,"mmmm")</f>
        <v>mayo</v>
      </c>
      <c r="AD374" t="str">
        <f>TEXT(M374,"yyyy")</f>
        <v>yyyy</v>
      </c>
      <c r="AE374">
        <f>W374*60*24</f>
        <v>59.99999999999994</v>
      </c>
      <c r="AF374">
        <f>AE374/60</f>
        <v>0.999999999999999</v>
      </c>
      <c r="AG374">
        <f>AE374/60</f>
        <v>0.999999999999999</v>
      </c>
      <c r="AH374">
        <f>L374-K374</f>
        <v>0</v>
      </c>
      <c r="AI374">
        <f>AH374*24*60</f>
        <v>0</v>
      </c>
      <c r="AJ374">
        <f>75728*X374</f>
        <v>75728</v>
      </c>
    </row>
    <row r="375" xml:space="preserve">
      <c r="A375">
        <v>625515</v>
      </c>
      <c r="B375" t="str">
        <v>INCIDENTE</v>
      </c>
      <c r="C375" t="str">
        <v>CERRADO</v>
      </c>
      <c r="D375" t="str">
        <v>LINEAL DE CAJAS</v>
      </c>
      <c r="E375" t="str">
        <v>RELOJ</v>
      </c>
      <c r="F375" t="str">
        <v>BIOMETRICO</v>
      </c>
      <c r="G375" t="str">
        <v>SUPREMA</v>
      </c>
      <c r="H375" t="str" xml:space="preserve">
        <v xml:space="preserve">Buen día Solícito de su colaboración con el reloj de timbraje del equipo polivalente ya que presenta mucha lentitud y en ocasiones no toma las huellas de los colaboradores._x000d_
Número de inventario_x000d_
_x000d_
n/a</v>
      </c>
      <c r="I375" t="str" xml:space="preserve">
        <v xml:space="preserve">Buen día Solícito de su colaboración con el reloj de timbraje del equipo polivalente ya que presenta mucha lentitud y en ocasiones no toma las huellas de los colaboradores._x000d_
Número de inventario_x000d_
_x000d_
n/a</v>
      </c>
      <c r="J375" t="str">
        <v>Se reinicia el equipo y se hacen las respectivas pruebas de funcionamiento. Se deja ooperativo el reloj.</v>
      </c>
      <c r="K375">
        <v>45418.625</v>
      </c>
      <c r="L375">
        <v>45418.631944444445</v>
      </c>
      <c r="M375">
        <v>45418</v>
      </c>
      <c r="N375" t="str">
        <f>TEXT(M375, "DDDD")</f>
        <v>lunes</v>
      </c>
      <c r="O375" t="str" xml:space="preserve">
        <v xml:space="preserve">M074 METRO FACATATIVA_x000d_
_x000d_
</v>
      </c>
      <c r="P375" t="str">
        <v>FACATATIVA</v>
      </c>
      <c r="Q375" t="str">
        <f>IF(ISBLANK(P375),"0",(VLOOKUP(P375,REGION,2,FALSE)))</f>
        <v>BOGOTA</v>
      </c>
      <c r="R375" t="str">
        <v>ALEXANDER CASTILLO SOTELO</v>
      </c>
      <c r="S375">
        <f>IF(ISBLANK(R375),"0", VLOOKUP(R375,PERSONAL,2,FALSE))</f>
        <v>80216449</v>
      </c>
      <c r="T375" t="str">
        <v>ALIADO</v>
      </c>
      <c r="U375">
        <v>0.5208333333333334</v>
      </c>
      <c r="V375">
        <v>0.5416666666666666</v>
      </c>
      <c r="W375">
        <f>V375-U375</f>
        <v>0.02083333333333326</v>
      </c>
      <c r="X375">
        <v>1</v>
      </c>
      <c r="Y375">
        <f>NETWORKDAYS(K375,M375)</f>
        <v>1</v>
      </c>
      <c r="Z375" t="str">
        <f>IF(Y375&lt;=2,"CUMPLE","NO CUMPLE")</f>
        <v>CUMPLE</v>
      </c>
      <c r="AC375" t="str">
        <f>TEXT(M375,"mmmm")</f>
        <v>mayo</v>
      </c>
      <c r="AD375" t="str">
        <f>TEXT(M375,"yyyy")</f>
        <v>yyyy</v>
      </c>
      <c r="AE375">
        <f>W375*60*24</f>
        <v>29.999999999999893</v>
      </c>
      <c r="AF375">
        <f>AE375/60</f>
        <v>0.4999999999999982</v>
      </c>
      <c r="AG375">
        <f>AE375/60</f>
        <v>0.4999999999999982</v>
      </c>
      <c r="AH375">
        <f>L375-K375</f>
        <v>0.006944444445252884</v>
      </c>
      <c r="AI375">
        <f>AH375*24*60</f>
        <v>10.000000001164153</v>
      </c>
      <c r="AJ375">
        <f>75728*X375</f>
        <v>75728</v>
      </c>
    </row>
    <row r="376" xml:space="preserve">
      <c r="A376">
        <v>631410</v>
      </c>
      <c r="B376" t="str">
        <v>SOLICITUD</v>
      </c>
      <c r="C376" t="str">
        <v>CERRADO</v>
      </c>
      <c r="D376" t="str">
        <v>RECIBO</v>
      </c>
      <c r="E376" t="str">
        <v>PDA</v>
      </c>
      <c r="F376" t="str">
        <v>PDA</v>
      </c>
      <c r="G376" t="str">
        <v>HONEYWELL</v>
      </c>
      <c r="H376" t="str">
        <v>aplicativo desconfigurado en PDA de recibo no permite ingresar usuarios ni ingresar a genesix</v>
      </c>
      <c r="I376" t="str">
        <v>aplicativo desconfigurado en PDA de recibo no permite ingresar usuarios ni ingresar a genesix</v>
      </c>
      <c r="J376" t="str">
        <v>"Se realiza el restablecimiento a los parámetros de fabrica y se procede a la configuración total de la PDA. Se configura la red wifi; las aplicaciones y los perfiles del usuario. Se deja operativa la PDA. ALEXANDER CASTILLO SOTELO -6 MAYO DE 2024"</v>
      </c>
      <c r="K376">
        <v>45418.625</v>
      </c>
      <c r="L376">
        <v>45418.631944444445</v>
      </c>
      <c r="M376">
        <v>45418</v>
      </c>
      <c r="N376" t="str">
        <f>TEXT(M376, "DDDD")</f>
        <v>lunes</v>
      </c>
      <c r="O376" t="str" xml:space="preserve">
        <v xml:space="preserve">M074 METRO FACATATIVA_x000d_
_x000d_
</v>
      </c>
      <c r="P376" t="str">
        <v>FACATATIVA</v>
      </c>
      <c r="Q376" t="str">
        <f>IF(ISBLANK(P376),"0",(VLOOKUP(P376,REGION,2,FALSE)))</f>
        <v>BOGOTA</v>
      </c>
      <c r="R376" t="str">
        <v>ALEXANDER CASTILLO SOTELO</v>
      </c>
      <c r="S376">
        <f>IF(ISBLANK(R376),"0", VLOOKUP(R376,PERSONAL,2,FALSE))</f>
        <v>80216449</v>
      </c>
      <c r="T376" t="str">
        <v>ALIADO</v>
      </c>
      <c r="U376">
        <v>0.5486111111111112</v>
      </c>
      <c r="V376">
        <v>0.5833333333333334</v>
      </c>
      <c r="W376">
        <f>V376-U376</f>
        <v>0.03472222222222221</v>
      </c>
      <c r="X376">
        <v>1</v>
      </c>
      <c r="Y376">
        <f>NETWORKDAYS(K376,M376)</f>
        <v>1</v>
      </c>
      <c r="Z376" t="str">
        <f>IF(Y376&lt;=2,"CUMPLE","NO CUMPLE")</f>
        <v>CUMPLE</v>
      </c>
      <c r="AC376" t="str">
        <f>TEXT(M376,"mmmm")</f>
        <v>mayo</v>
      </c>
      <c r="AD376" t="str">
        <f>TEXT(M376,"yyyy")</f>
        <v>yyyy</v>
      </c>
      <c r="AE376">
        <f>W376*60*24</f>
        <v>49.999999999999986</v>
      </c>
      <c r="AF376">
        <f>AE376/60</f>
        <v>0.8333333333333331</v>
      </c>
      <c r="AG376">
        <f>AE376/60</f>
        <v>0.8333333333333331</v>
      </c>
      <c r="AH376">
        <f>L376-K376</f>
        <v>0.006944444445252884</v>
      </c>
      <c r="AI376">
        <f>AH376*24*60</f>
        <v>10.000000001164153</v>
      </c>
      <c r="AJ376">
        <f>75728*X376</f>
        <v>75728</v>
      </c>
    </row>
    <row r="377" xml:space="preserve">
      <c r="A377">
        <v>645847</v>
      </c>
      <c r="B377" t="str">
        <v>INCIDENTE</v>
      </c>
      <c r="C377" t="str">
        <v>CERRADO</v>
      </c>
      <c r="D377" t="str">
        <v>SEGURIDAD</v>
      </c>
      <c r="E377" t="str">
        <v>PDA</v>
      </c>
      <c r="F377" t="str">
        <v>PDA</v>
      </c>
      <c r="G377" t="str">
        <v>HONEYWELL</v>
      </c>
      <c r="H377" t="str">
        <v>Buen día Solicito de su colaboración con la revisión de la Pda asignada al equipo de control perdidas Honeywell.</v>
      </c>
      <c r="I377" t="str">
        <v>Buen día Solicito de su colaboración con la revisión de la Pda asignada al equipo de control perdidas Honeywell.</v>
      </c>
      <c r="J377" t="str">
        <v>Se realiza el restablecimiento a los parametros de fabrica y se procede a la configuración total de la PDA. Se configura la red wifi; las aplicaciones y los perfiles del usuario. Se deja operativa la PDA.</v>
      </c>
      <c r="K377">
        <v>45418.625</v>
      </c>
      <c r="L377">
        <v>45418.631944444445</v>
      </c>
      <c r="M377">
        <v>45418</v>
      </c>
      <c r="N377" t="str">
        <f>TEXT(M377, "DDDD")</f>
        <v>lunes</v>
      </c>
      <c r="O377" t="str" xml:space="preserve">
        <v xml:space="preserve">M074 METRO FACATATIVA_x000d_
_x000d_
</v>
      </c>
      <c r="P377" t="str">
        <v>FACATATIVA</v>
      </c>
      <c r="Q377" t="str">
        <f>IF(ISBLANK(P377),"0",(VLOOKUP(P377,REGION,2,FALSE)))</f>
        <v>BOGOTA</v>
      </c>
      <c r="R377" t="str">
        <v>ALEXANDER CASTILLO SOTELO</v>
      </c>
      <c r="S377">
        <f>IF(ISBLANK(R377),"0", VLOOKUP(R377,PERSONAL,2,FALSE))</f>
        <v>80216449</v>
      </c>
      <c r="T377" t="str">
        <v>ALIADO</v>
      </c>
      <c r="U377">
        <v>0.5833333333333334</v>
      </c>
      <c r="V377">
        <v>0.6111111111111112</v>
      </c>
      <c r="W377">
        <f>V377-U377</f>
        <v>0.02777777777777779</v>
      </c>
      <c r="X377">
        <v>1</v>
      </c>
      <c r="Y377">
        <f>NETWORKDAYS(K377,M377)</f>
        <v>1</v>
      </c>
      <c r="Z377" t="str">
        <f>IF(Y377&lt;=2,"CUMPLE","NO CUMPLE")</f>
        <v>CUMPLE</v>
      </c>
      <c r="AC377" t="str">
        <f>TEXT(M377,"mmmm")</f>
        <v>mayo</v>
      </c>
      <c r="AD377" t="str">
        <f>TEXT(M377,"yyyy")</f>
        <v>yyyy</v>
      </c>
      <c r="AE377">
        <f>W377*60*24</f>
        <v>40.000000000000014</v>
      </c>
      <c r="AF377">
        <f>AE377/60</f>
        <v>0.6666666666666669</v>
      </c>
      <c r="AG377">
        <f>AE377/60</f>
        <v>0.6666666666666669</v>
      </c>
      <c r="AH377">
        <f>L377-K377</f>
        <v>0.006944444445252884</v>
      </c>
      <c r="AI377">
        <f>AH377*24*60</f>
        <v>10.000000001164153</v>
      </c>
      <c r="AJ377">
        <f>75728*X377</f>
        <v>75728</v>
      </c>
    </row>
    <row r="378" xml:space="preserve">
      <c r="A378">
        <v>641370</v>
      </c>
      <c r="B378" t="str">
        <v>INCIDENTE</v>
      </c>
      <c r="C378" t="str">
        <v>CERRADO</v>
      </c>
      <c r="D378" t="str">
        <v>LINEAL DE CAJAS</v>
      </c>
      <c r="E378" t="str">
        <v>BALANZA</v>
      </c>
      <c r="F378" t="str">
        <v>SCANNER</v>
      </c>
      <c r="G378" t="str">
        <v>ZEBRA</v>
      </c>
      <c r="H378" t="str" xml:space="preserve">
        <v xml:space="preserve">Se solicita calibración del peso del scanner de la POS 2 con serial 22032010553037_x000d_
Número de inventario_x000d_
_x000d_
22032010553037</v>
      </c>
      <c r="I378" t="str" xml:space="preserve">
        <v xml:space="preserve">Se solicita calibración del peso del scanner de la POS 2 con serial 22032010553037_x000d_
Número de inventario_x000d_
_x000d_
22032010553037</v>
      </c>
      <c r="J378" t="str">
        <v>Se realizo la verificación de la balanza y se observa que al llegar a los 10 KG se bloquea; se realiza la configuración con los TAG y se hacen las respectivas pruebas. Se deja la balanza escaner funcionando correctamente. Se hace la observación que la balanza no tiene el tornillo que protege el boton de calibración.</v>
      </c>
      <c r="K378">
        <v>45418.625</v>
      </c>
      <c r="L378">
        <v>45418.631944444445</v>
      </c>
      <c r="M378">
        <v>45418</v>
      </c>
      <c r="N378" t="str">
        <f>TEXT(M378, "DDDD")</f>
        <v>lunes</v>
      </c>
      <c r="O378" t="str" xml:space="preserve">
        <v xml:space="preserve">M329 METRO EXPRESS CALLE 148_x000d_
_x000d_
</v>
      </c>
      <c r="P378" t="str">
        <v>BOGOTA</v>
      </c>
      <c r="Q378" t="str">
        <f>IF(ISBLANK(P378),"0",(VLOOKUP(P378,REGION,2,FALSE)))</f>
        <v>BOGOTA</v>
      </c>
      <c r="R378" t="str">
        <v>ALEXANDER CASTILLO SOTELO</v>
      </c>
      <c r="S378">
        <f>IF(ISBLANK(R378),"0", VLOOKUP(R378,PERSONAL,2,FALSE))</f>
        <v>80216449</v>
      </c>
      <c r="T378" t="str">
        <v>ALIADO</v>
      </c>
      <c r="U378">
        <v>0.7291666666666666</v>
      </c>
      <c r="V378">
        <v>0.75</v>
      </c>
      <c r="W378">
        <f>V378-U378</f>
        <v>0.02083333333333337</v>
      </c>
      <c r="X378">
        <v>1</v>
      </c>
      <c r="Y378">
        <f>NETWORKDAYS(K378,M378)</f>
        <v>1</v>
      </c>
      <c r="Z378" t="str">
        <f>IF(Y378&lt;=2,"CUMPLE","NO CUMPLE")</f>
        <v>CUMPLE</v>
      </c>
      <c r="AC378" t="str">
        <f>TEXT(M378,"mmmm")</f>
        <v>mayo</v>
      </c>
      <c r="AD378" t="str">
        <f>TEXT(M378,"yyyy")</f>
        <v>yyyy</v>
      </c>
      <c r="AE378">
        <f>W378*60*24</f>
        <v>30.000000000000053</v>
      </c>
      <c r="AF378">
        <f>AE378/60</f>
        <v>0.5000000000000009</v>
      </c>
      <c r="AG378">
        <f>AE378/60</f>
        <v>0.5000000000000009</v>
      </c>
      <c r="AH378">
        <f>L378-K378</f>
        <v>0.006944444445252884</v>
      </c>
      <c r="AI378">
        <f>AH378*24*60</f>
        <v>10.000000001164153</v>
      </c>
      <c r="AJ378">
        <f>75728*X378</f>
        <v>75728</v>
      </c>
    </row>
    <row r="379" xml:space="preserve">
      <c r="A379">
        <v>645980</v>
      </c>
      <c r="B379" t="str">
        <v>SOLICITUD</v>
      </c>
      <c r="C379" t="str">
        <v>CERRADO</v>
      </c>
      <c r="D379" t="str">
        <v>TODA LA TIENDA</v>
      </c>
      <c r="E379" t="str">
        <v>PROACTIVA</v>
      </c>
      <c r="F379" t="str">
        <v>PROACTIVA</v>
      </c>
      <c r="G379" t="str">
        <v>PROACTIVA</v>
      </c>
      <c r="H379" t="str" xml:space="preserve">
        <v xml:space="preserve">Buenos Días Su ayuda con la proactiva del mes de mayo para la tienda_x000d_
AREA EN DONDE SE UBICA EL EQUIPO_x000d_
_x000d_
Piso Venta</v>
      </c>
      <c r="I379" t="str" xml:space="preserve">
        <v xml:space="preserve">Buenos Días Su ayuda con la proactiva del mes de mayo para la tienda_x000d_
AREA EN DONDE SE UBICA EL EQUIPO_x000d_
_x000d_
Piso Venta</v>
      </c>
      <c r="J379" t="str">
        <v xml:space="preserve"> "Se realizo el recorrido por toda la tienda verificando el correcto funcionamiento de los equipos. Se registraron la fallas reportadas y se corrigieron. Todos los equipos quedan funcionando correctamente. ALEXANDER CASTILLO SOTELO - 6 DE MAYO DE 2024</v>
      </c>
      <c r="K379">
        <v>45418.625</v>
      </c>
      <c r="L379">
        <v>45418.631944444445</v>
      </c>
      <c r="M379">
        <v>45418</v>
      </c>
      <c r="N379" t="str">
        <f>TEXT(M379, "DDDD")</f>
        <v>lunes</v>
      </c>
      <c r="O379" t="str" xml:space="preserve">
        <v xml:space="preserve">M074 METRO FACATATIVA_x000d_
_x000d_
</v>
      </c>
      <c r="P379" t="str">
        <v>FACATATIVA</v>
      </c>
      <c r="Q379" t="str">
        <f>IF(ISBLANK(P379),"0",(VLOOKUP(P379,REGION,2,FALSE)))</f>
        <v>BOGOTA</v>
      </c>
      <c r="R379" t="str">
        <v>ALEXANDER CASTILLO SOTELO</v>
      </c>
      <c r="S379">
        <f>IF(ISBLANK(R379),"0", VLOOKUP(R379,PERSONAL,2,FALSE))</f>
        <v>80216449</v>
      </c>
      <c r="T379" t="str">
        <v>ALIADO</v>
      </c>
      <c r="U379">
        <v>0.6111111111111112</v>
      </c>
      <c r="V379">
        <v>0.6458333333333334</v>
      </c>
      <c r="W379">
        <f>V379-U379</f>
        <v>0.03472222222222221</v>
      </c>
      <c r="X379">
        <v>1</v>
      </c>
      <c r="Y379">
        <f>NETWORKDAYS(K379,M379)</f>
        <v>1</v>
      </c>
      <c r="Z379" t="str">
        <f>IF(Y379&lt;=2,"CUMPLE","NO CUMPLE")</f>
        <v>CUMPLE</v>
      </c>
      <c r="AC379" t="str">
        <f>TEXT(M379,"mmmm")</f>
        <v>mayo</v>
      </c>
      <c r="AD379" t="str">
        <f>TEXT(M379,"yyyy")</f>
        <v>yyyy</v>
      </c>
      <c r="AE379">
        <f>W379*60*24</f>
        <v>49.999999999999986</v>
      </c>
      <c r="AF379">
        <f>AE379/60</f>
        <v>0.8333333333333331</v>
      </c>
      <c r="AG379">
        <f>AE379/60</f>
        <v>0.8333333333333331</v>
      </c>
      <c r="AH379">
        <f>L379-K379</f>
        <v>0.006944444445252884</v>
      </c>
      <c r="AI379">
        <f>AH379*24*60</f>
        <v>10.000000001164153</v>
      </c>
      <c r="AJ379">
        <f>75728*X379</f>
        <v>75728</v>
      </c>
    </row>
    <row r="380" xml:space="preserve">
      <c r="A380">
        <v>642560</v>
      </c>
      <c r="B380" t="str">
        <v>SOLICITUD</v>
      </c>
      <c r="C380" t="str">
        <v>CERRADO</v>
      </c>
      <c r="D380" t="str">
        <v>LINEAL DE CAJAS</v>
      </c>
      <c r="E380" t="str">
        <v>SCANNER</v>
      </c>
      <c r="F380" t="str">
        <v>BALANZA</v>
      </c>
      <c r="G380" t="str">
        <v>ZEBRA</v>
      </c>
      <c r="H380" t="str" xml:space="preserve">
        <v xml:space="preserve">Buen dias por favor se requiere instalacion de los siguientes escaner balanza SERIE S24081010553971 S24081010554053 S22278010559753 S24081010554042 S22278010559728 S22264010556984 S24081010554002 S22278010559676 S24081010554027 S22278010559725 S24081010554030_x000d_
numero de caja en donde se encuentra el scaner balanza_x000d_
_x000d_
lineal de cajas</v>
      </c>
      <c r="I380" t="str" xml:space="preserve">
        <v xml:space="preserve">Buen dias por favor se requiere instalacion de los siguientes escaner balanza SERIE S24081010553971 S24081010554053 S22278010559753 S24081010554042 S22278010559728 S22264010556984 S24081010554002 S22278010559676 S24081010554027 S22278010559725 S24081010554030_x000d_
numero de caja en donde se encuentra el scaner balanza_x000d_
_x000d_
lineal de cajas</v>
      </c>
      <c r="J380" t="str">
        <v>Buen dias por favor se requiere instalacion de los siguientes escaner balanza SERIE S24081010553971 S24081010554053 S22278010559753 S24081010554042 S22278010559728 S22264010556984 S24081010554002 S22278010559676 S24081010554027 S22278010559725 S24081010554030 numero de caja en donde se encuentra el scaner balanza. Se procede a realizar a instalación de los 11 escanner balanzas; realizando la calibración y respectivo timbre quedando operativas los escanner.</v>
      </c>
      <c r="K380">
        <v>45419.416666666664</v>
      </c>
      <c r="L380">
        <v>45419.42361111111</v>
      </c>
      <c r="M380">
        <v>45419</v>
      </c>
      <c r="N380" t="str">
        <f>TEXT(M380, "DDDD")</f>
        <v>martes</v>
      </c>
      <c r="O380" t="str" xml:space="preserve">
        <v xml:space="preserve">M085 METRO MONTERIA_x000d_
_x000d_
</v>
      </c>
      <c r="P380" t="str">
        <v>MONTERIA</v>
      </c>
      <c r="Q380" t="str">
        <f>IF(ISBLANK(P380),"0",(VLOOKUP(P380,REGION,2,FALSE)))</f>
        <v>COSTA</v>
      </c>
      <c r="R380" t="str">
        <v>SHARON YANETH KERGUELEN WILCHES</v>
      </c>
      <c r="S380">
        <f>IF(ISBLANK(R380),"0", VLOOKUP(R380,PERSONAL,2,FALSE))</f>
        <v>1067917448</v>
      </c>
      <c r="T380" t="str">
        <v>DIRECTO</v>
      </c>
      <c r="U380">
        <v>0.3333333333333333</v>
      </c>
      <c r="V380">
        <v>0.7083333333333334</v>
      </c>
      <c r="W380">
        <f>V380-U380</f>
        <v>0.37500000000000006</v>
      </c>
      <c r="X380" t="str">
        <v>2;5</v>
      </c>
      <c r="Y380">
        <f>NETWORKDAYS(K380,M380)</f>
        <v>1</v>
      </c>
      <c r="Z380" t="str">
        <f>IF(Y380&lt;=2,"CUMPLE","NO CUMPLE")</f>
        <v>CUMPLE</v>
      </c>
      <c r="AC380" t="str">
        <f>TEXT(M380,"mmmm")</f>
        <v>mayo</v>
      </c>
      <c r="AD380" t="str">
        <f>TEXT(M380,"yyyy")</f>
        <v>yyyy</v>
      </c>
      <c r="AE380">
        <f>W380*60*24</f>
        <v>540.0000000000001</v>
      </c>
      <c r="AF380">
        <f>AE380/60</f>
        <v>9.000000000000002</v>
      </c>
      <c r="AG380">
        <f>AE380/60</f>
        <v>9.000000000000002</v>
      </c>
      <c r="AH380">
        <f>L380-K380</f>
        <v>0.006944444445252884</v>
      </c>
      <c r="AI380">
        <f>AH380*24*60</f>
        <v>10.000000001164153</v>
      </c>
      <c r="AJ380" t="e">
        <f>75728*X380</f>
        <v>#VALUE!</v>
      </c>
    </row>
    <row r="381" xml:space="preserve">
      <c r="A381">
        <v>643817</v>
      </c>
      <c r="B381" t="str">
        <v>INCIDENTE</v>
      </c>
      <c r="C381" t="str">
        <v>CERRADO</v>
      </c>
      <c r="D381" t="str">
        <v>CAJAS</v>
      </c>
      <c r="E381" t="str">
        <v>PUNTO DE RED</v>
      </c>
      <c r="F381" t="str">
        <v>PUNTO DE RED</v>
      </c>
      <c r="G381" t="str">
        <v>PUNTO DE RED</v>
      </c>
      <c r="H381" t="str" xml:space="preserve">
        <v xml:space="preserve">Buen día por favor me colaboran con la revisión del puerto de la impresora laser LEXMARK MS622 de caja central IP 10.131.100.49 Jumbo Girardot aparece sin conexión_x000d_
direccion ip_x000d_
_x000d_
IP 10.131.100.49_x000d_
_x000d_
Ubicacion fisica en la tienda o sede_x000d_
_x000d_
CAJA CENTRAL GIRARDOT</v>
      </c>
      <c r="I381" t="str" xml:space="preserve">
        <v xml:space="preserve">Buen día por favor me colaboran con la revisión del puerto de la impresora laser LEXMARK MS622 de caja central IP 10.131.100.49 Jumbo Girardot aparece sin conexión_x000d_
direccion ip_x000d_
_x000d_
IP 10.131.100.49_x000d_
_x000d_
Ubicacion fisica en la tienda o sede_x000d_
_x000d_
CAJA CENTRAL GIRARDOT</v>
      </c>
      <c r="J381" t="str">
        <v>Se realiza verificacion y reparacion del punto de red a la que va conectada la IMPRESORA Lexmark Multifuncional con Ip 10.131.100.49; Se adecuan pines de conexión y se ensambla plaqueta de puntos de red dejandola totalmente ajustada a la canaleta; se deja en pruebas generales y la impresora responde y queda con Red......ESTADO OK</v>
      </c>
      <c r="K381">
        <v>45418.72638888889</v>
      </c>
      <c r="L381">
        <v>45418.73333333333</v>
      </c>
      <c r="M381">
        <v>45419</v>
      </c>
      <c r="N381" t="str">
        <f>TEXT(M381, "DDDD")</f>
        <v>martes</v>
      </c>
      <c r="O381" t="str" xml:space="preserve">
        <v xml:space="preserve">J047 JUMBO GIRARDOT_x000d_
_x000d_
</v>
      </c>
      <c r="P381" t="str">
        <v>GIRARDOT</v>
      </c>
      <c r="Q381" t="str">
        <f>IF(ISBLANK(P381),"0",(VLOOKUP(P381,REGION,2,FALSE)))</f>
        <v>OCCIDENTE</v>
      </c>
      <c r="R381" t="str">
        <v>RAFAEL ARDILA PUENTES</v>
      </c>
      <c r="S381">
        <f>IF(ISBLANK(R381),"0", VLOOKUP(R381,PERSONAL,2,FALSE))</f>
        <v>1018419858</v>
      </c>
      <c r="T381" t="str">
        <v>ALIADO</v>
      </c>
      <c r="U381">
        <v>0.4166666666666667</v>
      </c>
      <c r="V381">
        <v>0.4791666666666667</v>
      </c>
      <c r="W381">
        <f>V381-U381</f>
        <v>0.0625</v>
      </c>
      <c r="X381">
        <v>1</v>
      </c>
      <c r="Y381">
        <f>NETWORKDAYS(K381,M381)</f>
        <v>2</v>
      </c>
      <c r="Z381" t="str">
        <f>IF(Y381&lt;=2,"CUMPLE","NO CUMPLE")</f>
        <v>CUMPLE</v>
      </c>
      <c r="AC381" t="str">
        <f>TEXT(M381,"mmmm")</f>
        <v>mayo</v>
      </c>
      <c r="AD381" t="str">
        <f>TEXT(M381,"yyyy")</f>
        <v>yyyy</v>
      </c>
      <c r="AE381">
        <f>W381*60*24</f>
        <v>90</v>
      </c>
      <c r="AF381">
        <f>AE381/60</f>
        <v>1.5</v>
      </c>
      <c r="AG381">
        <f>AE381/60</f>
        <v>1.5</v>
      </c>
      <c r="AH381">
        <f>L381-K381</f>
        <v>0.0069444444379769266</v>
      </c>
      <c r="AI381">
        <f>AH381*24*60</f>
        <v>9.999999990686774</v>
      </c>
      <c r="AJ381">
        <f>75728*X381</f>
        <v>75728</v>
      </c>
    </row>
    <row r="382" xml:space="preserve">
      <c r="A382">
        <v>645805</v>
      </c>
      <c r="B382" t="str">
        <v>INCIDENTE</v>
      </c>
      <c r="C382" t="str">
        <v>CERRADO</v>
      </c>
      <c r="D382" t="str">
        <v>PLS</v>
      </c>
      <c r="E382" t="str">
        <v>PDA</v>
      </c>
      <c r="F382" t="str">
        <v>PDA</v>
      </c>
      <c r="G382" t="str">
        <v>HONEYWELL</v>
      </c>
      <c r="H382" t="str" xml:space="preserve">
        <v xml:space="preserve">Buen dia me ayuda con la validación a la pda 21145b5135 ya que esta no esta funcionando; no prende agradezco su colaboración_x000d_
Sección de la tienda en donde se ubica la PDT o usuario_x000d_
_x000d_
pls</v>
      </c>
      <c r="I382" t="str" xml:space="preserve">
        <v xml:space="preserve">Buen dia me ayuda con la validación a la pda 21145b5135 ya que esta no esta funcionando; no prende agradezco su colaboración_x000d_
Sección de la tienda en donde se ubica la PDT o usuario_x000d_
_x000d_
pls</v>
      </c>
      <c r="J382" t="str">
        <v xml:space="preserve">Se realiza revision y la Pda No enciende; Se verifica bateria; Se prosigue a realizarle un reinicio forzado mediante el sistema Android; y la pda responde correctamente y enciende normalmente; se vuelve a realizar toda su configuracion; Wlan12; Genesix; Telnet; apps; Registro de usuarios y se pone a pruebas generales; se le indica a la usuaria; Se deja configurada para piso de venta Rsm y la Pda responde correctamente durante el resto de dia ......ESTADO OK -RAFAEL ARDILA PUENTES - 7 DE MAYO DE 2024 </v>
      </c>
      <c r="K382">
        <v>45418.72638888889</v>
      </c>
      <c r="L382">
        <v>45418.73333333333</v>
      </c>
      <c r="M382">
        <v>45419</v>
      </c>
      <c r="N382" t="str">
        <f>TEXT(M382, "DDDD")</f>
        <v>martes</v>
      </c>
      <c r="O382" t="str" xml:space="preserve">
        <v xml:space="preserve">J047 JUMBO GIRARDOT_x000d_
_x000d_
</v>
      </c>
      <c r="P382" t="str">
        <v>GIRARDOT</v>
      </c>
      <c r="Q382" t="str">
        <f>IF(ISBLANK(P382),"0",(VLOOKUP(P382,REGION,2,FALSE)))</f>
        <v>OCCIDENTE</v>
      </c>
      <c r="R382" t="str">
        <v>RAFAEL ARDILA PUENTES</v>
      </c>
      <c r="S382">
        <f>IF(ISBLANK(R382),"0", VLOOKUP(R382,PERSONAL,2,FALSE))</f>
        <v>1018419858</v>
      </c>
      <c r="T382" t="str">
        <v>ALIADO</v>
      </c>
      <c r="U382">
        <v>0.5208333333333334</v>
      </c>
      <c r="V382">
        <v>0.6041666666666666</v>
      </c>
      <c r="W382">
        <f>V382-U382</f>
        <v>0.08333333333333326</v>
      </c>
      <c r="X382">
        <v>1</v>
      </c>
      <c r="Y382">
        <f>NETWORKDAYS(K382,M382)</f>
        <v>2</v>
      </c>
      <c r="Z382" t="str">
        <f>IF(Y382&lt;=2,"CUMPLE","NO CUMPLE")</f>
        <v>CUMPLE</v>
      </c>
      <c r="AC382" t="str">
        <f>TEXT(M382,"mmmm")</f>
        <v>mayo</v>
      </c>
      <c r="AD382" t="str">
        <f>TEXT(M382,"yyyy")</f>
        <v>yyyy</v>
      </c>
      <c r="AE382">
        <f>W382*60*24</f>
        <v>119.99999999999989</v>
      </c>
      <c r="AF382">
        <f>AE382/60</f>
        <v>1.999999999999998</v>
      </c>
      <c r="AG382">
        <f>AE382/60</f>
        <v>1.999999999999998</v>
      </c>
      <c r="AH382">
        <f>L382-K382</f>
        <v>0.0069444444379769266</v>
      </c>
      <c r="AI382">
        <f>AH382*24*60</f>
        <v>9.999999990686774</v>
      </c>
      <c r="AJ382">
        <f>75728*X382</f>
        <v>75728</v>
      </c>
    </row>
    <row r="383" xml:space="preserve">
      <c r="A383">
        <v>646440</v>
      </c>
      <c r="B383" t="str">
        <v>SOLICITUD</v>
      </c>
      <c r="C383" t="str">
        <v>CERRADO</v>
      </c>
      <c r="D383" t="str">
        <v>TODA LA TIENDA</v>
      </c>
      <c r="E383" t="str">
        <v>POS</v>
      </c>
      <c r="F383" t="str">
        <v>POS</v>
      </c>
      <c r="G383" t="str">
        <v>WINCOR</v>
      </c>
      <c r="H383" t="str" xml:space="preserve">
        <v xml:space="preserve">Se solicita inventario de pos completo por favor comunicarse con Harold Gonzalez gracias_x000d_
Numero de caja_x000d_
_x000d_
todas</v>
      </c>
      <c r="I383" t="str" xml:space="preserve">
        <v xml:space="preserve">Se solicita inventario de pos completo por favor comunicarse con Harold Gonzalez gracias_x000d_
Numero de caja_x000d_
_x000d_
todas</v>
      </c>
      <c r="J383" t="str">
        <v>Se realiza comunicación telefonica con el Ing Harold Gonzalez para realizar el respectivo inventario de las Cpu Pos e impresoras Epson; del Lineal de cajas; Electro; Platos preparados y de la Estacion de servicio; Se realiza correctamente terminando la actividad sin novedad...ESTADO OK</v>
      </c>
      <c r="K383">
        <v>45419.384722222225</v>
      </c>
      <c r="L383">
        <v>45419.39861111111</v>
      </c>
      <c r="M383">
        <v>45419</v>
      </c>
      <c r="N383" t="str">
        <f>TEXT(M383, "DDDD")</f>
        <v>martes</v>
      </c>
      <c r="O383" t="str" xml:space="preserve">
        <v xml:space="preserve">J047 JUMBO GIRARDOT_x000d_
_x000d_
</v>
      </c>
      <c r="P383" t="str">
        <v>GIRARDOT</v>
      </c>
      <c r="Q383" t="str">
        <f>IF(ISBLANK(P383),"0",(VLOOKUP(P383,REGION,2,FALSE)))</f>
        <v>OCCIDENTE</v>
      </c>
      <c r="R383" t="str">
        <v>RAFAEL ARDILA PUENTES</v>
      </c>
      <c r="S383">
        <f>IF(ISBLANK(R383),"0", VLOOKUP(R383,PERSONAL,2,FALSE))</f>
        <v>1018419858</v>
      </c>
      <c r="T383" t="str">
        <v>ALIADO</v>
      </c>
      <c r="U383">
        <v>0.4791666666666667</v>
      </c>
      <c r="V383">
        <v>0.5208333333333334</v>
      </c>
      <c r="W383">
        <f>V383-U383</f>
        <v>0.041666666666666685</v>
      </c>
      <c r="X383">
        <v>1</v>
      </c>
      <c r="Y383">
        <f>NETWORKDAYS(K383,M383)</f>
        <v>1</v>
      </c>
      <c r="Z383" t="str">
        <f>IF(Y383&lt;=2,"CUMPLE","NO CUMPLE")</f>
        <v>CUMPLE</v>
      </c>
      <c r="AC383" t="str">
        <f>TEXT(M383,"mmmm")</f>
        <v>mayo</v>
      </c>
      <c r="AD383" t="str">
        <f>TEXT(M383,"yyyy")</f>
        <v>yyyy</v>
      </c>
      <c r="AE383">
        <f>W383*60*24</f>
        <v>60.00000000000002</v>
      </c>
      <c r="AF383">
        <f>AE383/60</f>
        <v>1.0000000000000004</v>
      </c>
      <c r="AG383">
        <f>AE383/60</f>
        <v>1.0000000000000004</v>
      </c>
      <c r="AH383">
        <f>L383-K383</f>
        <v>0.01388888888322981</v>
      </c>
      <c r="AI383">
        <f>AH383*24*60</f>
        <v>19.999999991850927</v>
      </c>
      <c r="AJ383">
        <f>75728*X383</f>
        <v>75728</v>
      </c>
    </row>
    <row r="384" xml:space="preserve">
      <c r="A384">
        <v>643769</v>
      </c>
      <c r="B384" t="str">
        <v>INCIDENTE</v>
      </c>
      <c r="C384" t="str">
        <v>CERRADO</v>
      </c>
      <c r="D384" t="str">
        <v>LINEAL DE CAJAS</v>
      </c>
      <c r="E384" t="str">
        <v>POS</v>
      </c>
      <c r="F384" t="str">
        <v>POS</v>
      </c>
      <c r="G384" t="str">
        <v>WINCOR</v>
      </c>
      <c r="H384" t="str">
        <v>Buen día Solicito de su colaboración con la revisión de la pos #13 ya que no funciona y no hemos podido facturas los Ecommerce. Gracias !!!</v>
      </c>
      <c r="I384" t="str">
        <v>Buen día Solicito de su colaboración con la revisión de la pos #13 ya que no funciona y no hemos podido facturas los Ecommerce. Gracias !!!</v>
      </c>
      <c r="J384" t="str">
        <v>Se valida el voltaje de la batería en la BIOS y se observa que esta totalmente descargada; así que se busca una batería en la oficina de sistemas para reemplazarla. Se configura la BIOS para que muestre los visores y se inicia la POS; con el punto de red puesto. La POS sube correctamente. Se hacen las pruebas de funcionamiento y salen correctas. Se apaga la POS y se des energiza completamente  y se deja así por unos minutos; al encenderla nuevamente sube sin ningún inconveniente. Se deja operativa la POS.</v>
      </c>
      <c r="K384">
        <v>45418.625</v>
      </c>
      <c r="L384">
        <v>45418.631944444445</v>
      </c>
      <c r="M384">
        <v>45419</v>
      </c>
      <c r="N384" t="str">
        <f>TEXT(M384, "DDDD")</f>
        <v>martes</v>
      </c>
      <c r="O384" t="str" xml:space="preserve">
        <v xml:space="preserve">M074 METRO FACATATIVA_x000d_
_x000d_
</v>
      </c>
      <c r="P384" t="str">
        <v>FACATATIVA</v>
      </c>
      <c r="Q384" t="str">
        <f>IF(ISBLANK(P384),"0",(VLOOKUP(P384,REGION,2,FALSE)))</f>
        <v>BOGOTA</v>
      </c>
      <c r="R384" t="str">
        <v>ALEXANDER CASTILLO SOTELO</v>
      </c>
      <c r="S384">
        <f>IF(ISBLANK(R384),"0", VLOOKUP(R384,PERSONAL,2,FALSE))</f>
        <v>80216449</v>
      </c>
      <c r="T384" t="str">
        <v>ALIADO</v>
      </c>
      <c r="U384">
        <v>0.4375</v>
      </c>
      <c r="V384">
        <v>0.5416666666666666</v>
      </c>
      <c r="W384">
        <f>V384-U384</f>
        <v>0.10416666666666663</v>
      </c>
      <c r="X384">
        <v>2</v>
      </c>
      <c r="Y384">
        <f>NETWORKDAYS(K384,M384)</f>
        <v>2</v>
      </c>
      <c r="Z384" t="str">
        <f>IF(Y384&lt;=2,"CUMPLE","NO CUMPLE")</f>
        <v>CUMPLE</v>
      </c>
      <c r="AC384" t="str">
        <f>TEXT(M384,"mmmm")</f>
        <v>mayo</v>
      </c>
      <c r="AD384" t="str">
        <f>TEXT(M384,"yyyy")</f>
        <v>yyyy</v>
      </c>
      <c r="AE384">
        <f>W384*60*24</f>
        <v>149.99999999999994</v>
      </c>
      <c r="AF384">
        <f>AE384/60</f>
        <v>2.499999999999999</v>
      </c>
      <c r="AG384">
        <f>AE384/60</f>
        <v>2.499999999999999</v>
      </c>
      <c r="AH384">
        <f>L384-K384</f>
        <v>0.006944444445252884</v>
      </c>
      <c r="AI384">
        <f>AH384*24*60</f>
        <v>10.000000001164153</v>
      </c>
      <c r="AJ384">
        <f>75728*X384</f>
        <v>151456</v>
      </c>
    </row>
    <row r="385" xml:space="preserve">
      <c r="A385">
        <v>645090</v>
      </c>
      <c r="B385" t="str">
        <v>INCIDENTE</v>
      </c>
      <c r="C385" t="str">
        <v>CERRADO</v>
      </c>
      <c r="D385" t="str">
        <v>LINEAL DE CAJAS</v>
      </c>
      <c r="E385" t="str">
        <v xml:space="preserve">BALANZA </v>
      </c>
      <c r="F385" t="str">
        <v>BALANZA</v>
      </c>
      <c r="G385" t="str">
        <v>DATALOGIC</v>
      </c>
      <c r="H385" t="str" xml:space="preserve">
        <v xml:space="preserve">Buenos dias; me colaboran con la scanner balanza de la pos #06; falla la pesa; serial F16M03065_x000d_
Número de inventario_x000d_
_x000d_
134123</v>
      </c>
      <c r="I385" t="str" xml:space="preserve">
        <v xml:space="preserve">Buenos dias; me colaboran con la scanner balanza de la pos #06; falla la pesa; serial F16M03065_x000d_
Número de inventario_x000d_
_x000d_
134123</v>
      </c>
      <c r="J385" t="str">
        <v xml:space="preserve">Me encuentro en sitio y se me indica que la falla en la pos 6 con la balanza al colocar peso se alerta y no pesa se realiza verificacion de cableado y conectores todo con normalidad se realiza un reset de voltaje  y se realizan pruebas y unidad continua alertada se le informa al ing harold quien me indica que va a buscar el manual de la balanza y me indica que toca reset del fireword de la balanza y procedo a buscar un portatil para la instalacion del programa y realizar la actuación se realiza y se devuelve portatil y se realiza pruebas y todo ok se le informa al ing harold y a la compañera Katerine y me retiro de sitio </v>
      </c>
      <c r="K385">
        <v>45419.70694444444</v>
      </c>
      <c r="L385">
        <v>45419.71805555555</v>
      </c>
      <c r="M385">
        <v>45420</v>
      </c>
      <c r="N385" t="str">
        <f>TEXT(M385, "DDDD")</f>
        <v>miércoles</v>
      </c>
      <c r="O385" t="str" xml:space="preserve">
        <v xml:space="preserve">J036 JUMBO POPAYAN CAMPANARIO_x000d_
_x000d_
</v>
      </c>
      <c r="P385" t="str">
        <v>POPAYAN</v>
      </c>
      <c r="Q385" t="str">
        <f>IF(ISBLANK(P385),"0",(VLOOKUP(P385,REGION,2,FALSE)))</f>
        <v>OCCIDENTE</v>
      </c>
      <c r="R385" t="str">
        <v>DANIEL FERNANDO PAREDES ARTEAGA</v>
      </c>
      <c r="S385">
        <f>IF(ISBLANK(R385),"0", VLOOKUP(R385,PERSONAL,2,FALSE))</f>
        <v>10301691</v>
      </c>
      <c r="T385" t="str">
        <v>DIRECTO</v>
      </c>
      <c r="U385">
        <v>0.3402777777777778</v>
      </c>
      <c r="V385">
        <v>0.4895833333333333</v>
      </c>
      <c r="W385">
        <f>V385-U385</f>
        <v>0.14930555555555552</v>
      </c>
      <c r="X385">
        <v>2</v>
      </c>
      <c r="Y385">
        <f>NETWORKDAYS(K385,M385)</f>
        <v>2</v>
      </c>
      <c r="Z385" t="str">
        <f>IF(Y385&lt;=2,"CUMPLE","NO CUMPLE")</f>
        <v>CUMPLE</v>
      </c>
      <c r="AC385" t="str">
        <f>TEXT(M385,"mmmm")</f>
        <v>mayo</v>
      </c>
      <c r="AD385" t="str">
        <f>TEXT(M385,"yyyy")</f>
        <v>yyyy</v>
      </c>
      <c r="AE385">
        <f>W385*60*24</f>
        <v>214.99999999999997</v>
      </c>
      <c r="AF385">
        <f>AE385/60</f>
        <v>3.583333333333333</v>
      </c>
      <c r="AG385">
        <f>AE385/60</f>
        <v>3.583333333333333</v>
      </c>
      <c r="AH385">
        <f>L385-K385</f>
        <v>0.011111111110949423</v>
      </c>
      <c r="AI385">
        <f>AH385*24*60</f>
        <v>15.99999999976717</v>
      </c>
      <c r="AJ385">
        <f>75728*X385</f>
        <v>151456</v>
      </c>
    </row>
    <row r="386" xml:space="preserve">
      <c r="A386">
        <v>641204</v>
      </c>
      <c r="B386" t="str">
        <v>SOLICITUD</v>
      </c>
      <c r="C386" t="str">
        <v>CERRADO</v>
      </c>
      <c r="D386" t="str">
        <v>LINEAL DE CAJAS</v>
      </c>
      <c r="E386" t="str">
        <v>SCANNER</v>
      </c>
      <c r="F386" t="str">
        <v>BALANZA</v>
      </c>
      <c r="G386" t="str">
        <v>ZEBRA</v>
      </c>
      <c r="H386" t="str" xml:space="preserve">
        <v xml:space="preserve">Favor nos ayudan con un ticket de 2.5 para la tienda metro riohacha. Gracias por la atencion prestada_x000d_
lugar en donde se encuentra el computador en la tienda_x000d_
_x000d_
M040</v>
      </c>
      <c r="I386" t="str" xml:space="preserve">
        <v xml:space="preserve">Favor nos ayudan con un ticket de 2.5 para la tienda metro riohacha. Gracias por la atencion prestada_x000d_
lugar en donde se encuentra el computador en la tienda_x000d_
_x000d_
M040</v>
      </c>
      <c r="J386" t="str">
        <v>SE LLEGO A SIITO 15 MINUTOS DESPUES DE LA HORA ACORDADA; SE HABLÓ CON EL INGENIERO ALVARO; SUBI LAS 10 BASCULAS A LA OFICINA DE SISTEMAS PARA HACERLE SU RESPECTIVO UNBOXING Y ASI EMPEZAR EL TRABAJO; SE INSTALÓ 9 DE ESAS 10 BASCULAS A LAS CAJAS LINEALES DE LA TIENDA METRO Y LA RESTANTE EN LA CAJA LINEAL DE PLATOS; YA DESPUES DE EL TRABAJO SE PROCESARON LAS CAJAS Y SE MANDARON A RECICLAR; LAS VIEJAS BASCULAS SE EMPACARON DE A DOS PARA SU RESPECTIVO PROCESO-RONALD JOSE VILA TIRADO - 8 DE MAYO DE 2024</v>
      </c>
      <c r="K386">
        <v>45420.291666666664</v>
      </c>
      <c r="L386">
        <v>45420.29861111111</v>
      </c>
      <c r="M386">
        <v>45420</v>
      </c>
      <c r="N386" t="str">
        <f>TEXT(M386, "DDDD")</f>
        <v>miércoles</v>
      </c>
      <c r="O386" t="str" xml:space="preserve">
        <v xml:space="preserve">M040 METRO RIOHACHA_x000d_
_x000d_
</v>
      </c>
      <c r="P386" t="str">
        <v>RIOHACHA</v>
      </c>
      <c r="Q386" t="str">
        <f>IF(ISBLANK(P386),"0",(VLOOKUP(P386,REGION,2,FALSE)))</f>
        <v>COSTA</v>
      </c>
      <c r="R386" t="str">
        <v>RONALD JOSE VILA TIRADO</v>
      </c>
      <c r="S386" t="e">
        <f>IF(ISBLANK(R386),"0", VLOOKUP(R386,PERSONAL,2,FALSE))</f>
        <v>#N/A</v>
      </c>
      <c r="T386" t="str">
        <v>ALIADO</v>
      </c>
      <c r="U386">
        <v>0.3333333333333333</v>
      </c>
      <c r="V386">
        <v>0.7083333333333334</v>
      </c>
      <c r="W386">
        <f>V386-U386</f>
        <v>0.37500000000000006</v>
      </c>
      <c r="X386" t="str">
        <v>2;5</v>
      </c>
      <c r="Y386">
        <f>NETWORKDAYS(K386,M386)</f>
        <v>1</v>
      </c>
      <c r="Z386" t="str">
        <f>IF(Y386&lt;=2,"CUMPLE","NO CUMPLE")</f>
        <v>CUMPLE</v>
      </c>
      <c r="AC386" t="str">
        <f>TEXT(M386,"mmmm")</f>
        <v>mayo</v>
      </c>
      <c r="AD386" t="str">
        <f>TEXT(M386,"yyyy")</f>
        <v>yyyy</v>
      </c>
      <c r="AE386">
        <f>W386*60*24</f>
        <v>540.0000000000001</v>
      </c>
      <c r="AF386">
        <f>AE386/60</f>
        <v>9.000000000000002</v>
      </c>
      <c r="AG386">
        <f>AE386/60</f>
        <v>9.000000000000002</v>
      </c>
      <c r="AH386">
        <f>L386-K386</f>
        <v>0.006944444445252884</v>
      </c>
      <c r="AI386">
        <f>AH386*24*60</f>
        <v>10.000000001164153</v>
      </c>
      <c r="AJ386" t="e">
        <f>75728*X386</f>
        <v>#VALUE!</v>
      </c>
    </row>
    <row r="387" xml:space="preserve">
      <c r="A387">
        <v>646429</v>
      </c>
      <c r="B387" t="str">
        <v>SOLICITUD</v>
      </c>
      <c r="C387" t="str">
        <v>CERRADO</v>
      </c>
      <c r="D387" t="str">
        <v>LINEAL DE CAJAS</v>
      </c>
      <c r="E387" t="str">
        <v>INVENTARIO</v>
      </c>
      <c r="F387" t="str">
        <v xml:space="preserve">POS  </v>
      </c>
      <c r="G387" t="str">
        <v>WINCOR</v>
      </c>
      <c r="H387" t="str">
        <v>Buenas tardes. Jefe Miguel por favor me colabora con la autorización de este ticket para que el técnico de isit visite la tienda y realice la validación física de las CPU pos y de las impresoras pos. Gracias.</v>
      </c>
      <c r="I387" t="str">
        <v>Buenas tardes. Jefe Miguel por favor me colabora con la autorización de este ticket para que el técnico de isit visite la tienda y realice la validación física de las CPU pos y de las impresoras pos. Gracias.</v>
      </c>
      <c r="J387" t="str">
        <v xml:space="preserve">se realiza visita a sitio e inventario de equipos pos funcionales con impresoras  ; reporte en linea y actualizacion de datos de pos instaladas con I impresora e información </v>
      </c>
      <c r="K387">
        <v>45418.625</v>
      </c>
      <c r="L387">
        <v>45418.631944444445</v>
      </c>
      <c r="M387">
        <v>45420</v>
      </c>
      <c r="N387" t="str">
        <f>TEXT(M387, "DDDD")</f>
        <v>miércoles</v>
      </c>
      <c r="O387" t="str" xml:space="preserve">
        <v xml:space="preserve">M038 METRO NEIVA CENTRO DE CONVENCIONES_x000d_
_x000d_
</v>
      </c>
      <c r="P387" t="str">
        <v>NEIVA</v>
      </c>
      <c r="Q387" t="str">
        <f>IF(ISBLANK(P387),"0",(VLOOKUP(P387,REGION,2,FALSE)))</f>
        <v>OCCIDENTE</v>
      </c>
      <c r="R387" t="str">
        <v>CARLOS HERNAN BARRETO LOPEZ</v>
      </c>
      <c r="S387">
        <f>IF(ISBLANK(R387),"0", VLOOKUP(R387,PERSONAL,2,FALSE))</f>
        <v>1010165612</v>
      </c>
      <c r="T387" t="str">
        <v>DIRECTO</v>
      </c>
      <c r="U387">
        <v>0.4479166666666667</v>
      </c>
      <c r="V387">
        <v>0.5208333333333334</v>
      </c>
      <c r="W387">
        <f>V387-U387</f>
        <v>0.07291666666666669</v>
      </c>
      <c r="X387">
        <v>1</v>
      </c>
      <c r="Y387">
        <f>NETWORKDAYS(K387,M387)</f>
        <v>3</v>
      </c>
      <c r="Z387" t="str">
        <f>IF(Y387&lt;=2,"CUMPLE","NO CUMPLE")</f>
        <v>NO CUMPLE</v>
      </c>
      <c r="AA387" t="str">
        <v>SIN DISPONIBILIDAD DE TÉCNICO EN LA ZONA</v>
      </c>
      <c r="AC387" t="str">
        <f>TEXT(M387,"mmmm")</f>
        <v>mayo</v>
      </c>
      <c r="AD387" t="str">
        <f>TEXT(M387,"yyyy")</f>
        <v>yyyy</v>
      </c>
      <c r="AE387">
        <f>W387*60*24</f>
        <v>105.00000000000003</v>
      </c>
      <c r="AF387">
        <f>AE387/60</f>
        <v>1.7500000000000004</v>
      </c>
      <c r="AG387">
        <f>AE387/60</f>
        <v>1.7500000000000004</v>
      </c>
      <c r="AH387">
        <f>L387-K387</f>
        <v>0.006944444445252884</v>
      </c>
      <c r="AI387">
        <f>AH387*24*60</f>
        <v>10.000000001164153</v>
      </c>
      <c r="AJ387">
        <f>75728*X387</f>
        <v>75728</v>
      </c>
    </row>
    <row r="388" xml:space="preserve">
      <c r="A388">
        <v>636074</v>
      </c>
      <c r="B388" t="str">
        <v>SOLICITUD</v>
      </c>
      <c r="C388" t="str">
        <v>CERRADO</v>
      </c>
      <c r="D388" t="str">
        <v>LINEAL DE CAJAS</v>
      </c>
      <c r="E388" t="str">
        <v>BALANZA</v>
      </c>
      <c r="F388" t="str">
        <v>BALANZA</v>
      </c>
      <c r="G388" t="str">
        <v>METTLER</v>
      </c>
      <c r="H388" t="str">
        <v>Buen Dia Me colaboran con la revisión de la balanza del área de panadería ya que se queda frenada no arroja la etiquet. gracias</v>
      </c>
      <c r="I388" t="str">
        <v>Buen Dia Me colaboran con la revisión de la balanza del área de panadería ya que se queda frenada no arroja la etiquet. gracias</v>
      </c>
      <c r="J388" t="str">
        <v>Se realiza visita a sitio encontrando  balanza funcional en peso; pero sin función  en teclado se reinica equipo encontrando mismo defecto; equipo no se puede reiniciar; se encuentra daño en teclado; se informa a Edwin bolaños; se envias pruebas de funcionamiento e indica que se solicita teclado; para reacondicionamiento.</v>
      </c>
      <c r="K388">
        <v>45419.416666666664</v>
      </c>
      <c r="L388">
        <v>45419.42361111111</v>
      </c>
      <c r="M388">
        <v>45420</v>
      </c>
      <c r="N388" t="str">
        <f>TEXT(M388, "DDDD")</f>
        <v>miércoles</v>
      </c>
      <c r="O388" t="str" xml:space="preserve">
        <v xml:space="preserve">M195 METRO SANTA LUCIA_x000d_
_x000d_
</v>
      </c>
      <c r="P388" t="str">
        <v>NEIVA</v>
      </c>
      <c r="Q388" t="str">
        <f>IF(ISBLANK(P388),"0",(VLOOKUP(P388,REGION,2,FALSE)))</f>
        <v>OCCIDENTE</v>
      </c>
      <c r="R388" t="str">
        <v>CARLOS HERNAN BARRETO LOPEZ</v>
      </c>
      <c r="S388">
        <f>IF(ISBLANK(R388),"0", VLOOKUP(R388,PERSONAL,2,FALSE))</f>
        <v>1010165612</v>
      </c>
      <c r="T388" t="str">
        <v>DIRECTO</v>
      </c>
      <c r="U388">
        <v>0.375</v>
      </c>
      <c r="V388">
        <v>0.5208333333333334</v>
      </c>
      <c r="W388">
        <f>V388-U388</f>
        <v>0.14583333333333337</v>
      </c>
      <c r="X388">
        <v>2</v>
      </c>
      <c r="Y388">
        <f>NETWORKDAYS(K388,M388)</f>
        <v>2</v>
      </c>
      <c r="Z388" t="str">
        <f>IF(Y388&lt;=2,"CUMPLE","NO CUMPLE")</f>
        <v>CUMPLE</v>
      </c>
      <c r="AC388" t="str">
        <f>TEXT(M388,"mmmm")</f>
        <v>mayo</v>
      </c>
      <c r="AD388" t="str">
        <f>TEXT(M388,"yyyy")</f>
        <v>yyyy</v>
      </c>
      <c r="AE388">
        <f>W388*60*24</f>
        <v>210.00000000000006</v>
      </c>
      <c r="AF388">
        <f>AE388/60</f>
        <v>3.500000000000001</v>
      </c>
      <c r="AG388">
        <f>AE388/60</f>
        <v>3.500000000000001</v>
      </c>
      <c r="AH388">
        <f>L388-K388</f>
        <v>0.006944444445252884</v>
      </c>
      <c r="AI388">
        <f>AH388*24*60</f>
        <v>10.000000001164153</v>
      </c>
      <c r="AJ388">
        <f>75728*X388</f>
        <v>151456</v>
      </c>
    </row>
    <row r="389" xml:space="preserve">
      <c r="A389">
        <v>639035</v>
      </c>
      <c r="B389" t="str">
        <v>SOLICITUD</v>
      </c>
      <c r="C389" t="str">
        <v>CERRADO</v>
      </c>
      <c r="D389" t="str">
        <v>CHARCUTERIA</v>
      </c>
      <c r="E389" t="str">
        <v>BALANZA</v>
      </c>
      <c r="F389" t="str">
        <v xml:space="preserve">COLGANTE </v>
      </c>
      <c r="G389" t="str">
        <v>METTLER</v>
      </c>
      <c r="H389" t="str" xml:space="preserve">
        <v xml:space="preserve">por favor de su ayuda con la bascula de ip 1013110056 para que se le haga un mantenimiento integral y revisión ya que esta descalibrada._x000d_
Área donde su ubica la balanza_x000d_
_x000d_
pft jumbo Girardot</v>
      </c>
      <c r="I389" t="str" xml:space="preserve">
        <v xml:space="preserve">por favor de su ayuda con la bascula de ip 1013110056 para que se le haga un mantenimiento integral y revisión ya que esta descalibrada._x000d_
Área donde su ubica la balanza_x000d_
_x000d_
pft jumbo Girardot</v>
      </c>
      <c r="J389" t="str">
        <v>Se realiza revision de la balanza colgante mencionada con ip 10.131.100.56; se verifica peso; (Se realiza pruebas de excentricidad con peso de 2 kg y 5kg realizandole prueba en esquinas); se realiza configuracion de ajuste de sensores; mediante una opcion de codigos; se verifica imprimiendo productos; y se realiza verificacion general; Esta balanza no presento ninguna novedad; en tanto en peso o impresion de etiquetas sin novedad se deja en pruebas y operativa....ESTADO OK</v>
      </c>
      <c r="K389">
        <v>45418.583333333336</v>
      </c>
      <c r="L389">
        <v>45418.59027777778</v>
      </c>
      <c r="M389">
        <v>45420</v>
      </c>
      <c r="N389" t="str">
        <f>TEXT(M389, "DDDD")</f>
        <v>miércoles</v>
      </c>
      <c r="O389" t="str" xml:space="preserve">
        <v xml:space="preserve">J047 JUMBO GIRARDOT_x000d_
_x000d_
</v>
      </c>
      <c r="P389" t="str">
        <v>GIRARDOT</v>
      </c>
      <c r="Q389" t="str">
        <f>IF(ISBLANK(P389),"0",(VLOOKUP(P389,REGION,2,FALSE)))</f>
        <v>OCCIDENTE</v>
      </c>
      <c r="R389" t="str">
        <v>RAFAEL ARDILA PUENTES</v>
      </c>
      <c r="S389">
        <f>IF(ISBLANK(R389),"0", VLOOKUP(R389,PERSONAL,2,FALSE))</f>
        <v>1018419858</v>
      </c>
      <c r="T389" t="str">
        <v>ALIADO</v>
      </c>
      <c r="U389">
        <v>0.4166666666666667</v>
      </c>
      <c r="V389">
        <v>0.5</v>
      </c>
      <c r="W389">
        <f>V389-U389</f>
        <v>0.08333333333333331</v>
      </c>
      <c r="X389">
        <v>1</v>
      </c>
      <c r="Y389">
        <f>NETWORKDAYS(K389,M389)</f>
        <v>3</v>
      </c>
      <c r="Z389" t="str">
        <f>IF(Y389&lt;=2,"CUMPLE","NO CUMPLE")</f>
        <v>NO CUMPLE</v>
      </c>
      <c r="AA389" t="str">
        <v>SIN DISPONIBILIDAD DE TÉCNICO EN LA ZONA</v>
      </c>
      <c r="AC389" t="str">
        <f>TEXT(M389,"mmmm")</f>
        <v>mayo</v>
      </c>
      <c r="AD389" t="str">
        <f>TEXT(M389,"yyyy")</f>
        <v>yyyy</v>
      </c>
      <c r="AE389">
        <f>W389*60*24</f>
        <v>119.99999999999997</v>
      </c>
      <c r="AF389">
        <f>AE389/60</f>
        <v>1.9999999999999996</v>
      </c>
      <c r="AG389">
        <f>AE389/60</f>
        <v>1.9999999999999996</v>
      </c>
      <c r="AH389">
        <f>L389-K389</f>
        <v>0.006944444445252884</v>
      </c>
      <c r="AI389">
        <f>AH389*24*60</f>
        <v>10.000000001164153</v>
      </c>
      <c r="AJ389">
        <f>75728*X389</f>
        <v>75728</v>
      </c>
    </row>
    <row r="390">
      <c r="A390">
        <v>652593</v>
      </c>
      <c r="B390" t="str">
        <v>INCIDENTE</v>
      </c>
      <c r="C390" t="str">
        <v>CERRADO</v>
      </c>
      <c r="D390" t="str">
        <v>ATC</v>
      </c>
      <c r="E390" t="str">
        <v>CPU</v>
      </c>
      <c r="F390" t="str">
        <v>CPU</v>
      </c>
      <c r="G390" t="str">
        <v>LENOVO</v>
      </c>
      <c r="H390" t="str">
        <v>Buen dia su ayuda para constatar que la pos 17 de atc se encuentra operativa en su totalidad. La respuesta de operatividad se presentará en unos descargos</v>
      </c>
      <c r="I390" t="str">
        <v>Buen dia su ayuda para constatar que la pos 17 de atc se encuentra operativa en su totalidad. La respuesta de operatividad se presentará en unos descargos</v>
      </c>
      <c r="J390" t="str">
        <v>SE REVISA EQUIPO DE ATC CON PRUEBAS EN PLATAFORMA DE ACCESOS WEB; NO SE ENCUENTRA NOVEDADES NI FALLAS EN RED NI EN ACCESOS; POR TAL RAZON SE CONSTATA QUE EL EQUIPO OPERA CON NORMALIDAD Y SIN NINGUNA FALLA.</v>
      </c>
      <c r="K390">
        <v>45421.47430555556</v>
      </c>
      <c r="L390">
        <v>45421.48125</v>
      </c>
      <c r="M390">
        <v>45421</v>
      </c>
      <c r="N390" t="str">
        <f>TEXT(M390, "DDDD")</f>
        <v>jueves</v>
      </c>
      <c r="O390" t="str">
        <v>J126 JUMBO SAN SILVESTRE</v>
      </c>
      <c r="P390" t="str">
        <v>BARRANCABERMEJA</v>
      </c>
      <c r="Q390" t="str">
        <f>IF(ISBLANK(P390),"0",(VLOOKUP(P390,REGION,2,FALSE)))</f>
        <v>ORIENTE</v>
      </c>
      <c r="R390" t="str">
        <v>LUIS CARLOS ROJAS ACOSTA</v>
      </c>
      <c r="S390">
        <f>IF(ISBLANK(R390),"0", VLOOKUP(R390,PERSONAL,2,FALSE))</f>
        <v>1096188137</v>
      </c>
      <c r="T390" t="str">
        <v>DIRECTO</v>
      </c>
      <c r="U390">
        <v>0.625</v>
      </c>
      <c r="V390">
        <v>0.6666666666666666</v>
      </c>
      <c r="W390">
        <f>V390-U390</f>
        <v>0.04166666666666663</v>
      </c>
      <c r="X390">
        <v>1</v>
      </c>
      <c r="Y390">
        <f>NETWORKDAYS(K390,M390)</f>
        <v>1</v>
      </c>
      <c r="Z390" t="str">
        <f>IF(Y390&lt;=2,"CUMPLE","NO CUMPLE")</f>
        <v>CUMPLE</v>
      </c>
      <c r="AC390" t="str">
        <f>TEXT(M390,"mmmm")</f>
        <v>mayo</v>
      </c>
      <c r="AD390" t="str">
        <f>TEXT(M390,"yyyy")</f>
        <v>yyyy</v>
      </c>
      <c r="AE390">
        <f>W390*60*24</f>
        <v>59.99999999999994</v>
      </c>
      <c r="AF390">
        <f>AE390/60</f>
        <v>0.999999999999999</v>
      </c>
      <c r="AG390">
        <f>AE390/60</f>
        <v>0.999999999999999</v>
      </c>
      <c r="AH390">
        <f>L390-K390</f>
        <v>0.0069444444379769266</v>
      </c>
      <c r="AI390">
        <f>AH390*24*60</f>
        <v>9.999999990686774</v>
      </c>
      <c r="AJ390">
        <f>75728*X390</f>
        <v>75728</v>
      </c>
    </row>
    <row r="391" xml:space="preserve">
      <c r="A391">
        <v>652131</v>
      </c>
      <c r="B391" t="str">
        <v>INCIDENTE</v>
      </c>
      <c r="C391" t="str">
        <v>CERRADO</v>
      </c>
      <c r="D391" t="str">
        <v>ATC</v>
      </c>
      <c r="E391" t="str">
        <v>POS</v>
      </c>
      <c r="F391" t="str">
        <v>POS</v>
      </c>
      <c r="G391" t="str">
        <v>WINCOR</v>
      </c>
      <c r="H391" t="str" xml:space="preserve">
        <v xml:space="preserve">buen dia me ayudan por favor cambieando la gaveta de la pos # 17 la cual se abre sola._x000d_
Numero de caja_x000d_
_x000d_
17</v>
      </c>
      <c r="I391" t="str" xml:space="preserve">
        <v xml:space="preserve">buen dia me ayudan por favor cambieando la gaveta de la pos # 17 la cual se abre sola._x000d_
Numero de caja_x000d_
_x000d_
17</v>
      </c>
      <c r="J391" t="str">
        <v>SE REALIZA REVISION DE CAJON MONEDERO EL CUAL TIENE PROBLEMAS CON EL SEGURO; SE REALIZA CAMBIO DE CAJON MONEDERO; CON PRUEBAS DE FUNCIONAMIENTO SATISFACTORIAS; SE DEJA OPERATIVO.</v>
      </c>
      <c r="K391">
        <v>45421.45277777778</v>
      </c>
      <c r="L391">
        <v>45421.48125</v>
      </c>
      <c r="M391">
        <v>45421</v>
      </c>
      <c r="N391" t="str">
        <f>TEXT(M391, "DDDD")</f>
        <v>jueves</v>
      </c>
      <c r="O391" t="str">
        <v>J126 JUMBO SAN SILVESTRE</v>
      </c>
      <c r="P391" t="str">
        <v>BARRANCABERMEJA</v>
      </c>
      <c r="Q391" t="str">
        <f>IF(ISBLANK(P391),"0",(VLOOKUP(P391,REGION,2,FALSE)))</f>
        <v>ORIENTE</v>
      </c>
      <c r="R391" t="str">
        <v>LUIS CARLOS ROJAS ACOSTA</v>
      </c>
      <c r="S391">
        <f>IF(ISBLANK(R391),"0", VLOOKUP(R391,PERSONAL,2,FALSE))</f>
        <v>1096188137</v>
      </c>
      <c r="T391" t="str">
        <v>DIRECTO</v>
      </c>
      <c r="U391">
        <v>0.5</v>
      </c>
      <c r="V391">
        <v>0.5416666666666666</v>
      </c>
      <c r="W391">
        <f>V391-U391</f>
        <v>0.04166666666666663</v>
      </c>
      <c r="X391">
        <v>1</v>
      </c>
      <c r="Y391">
        <f>NETWORKDAYS(K391,M391)</f>
        <v>1</v>
      </c>
      <c r="Z391" t="str">
        <f>IF(Y391&lt;=2,"CUMPLE","NO CUMPLE")</f>
        <v>CUMPLE</v>
      </c>
      <c r="AC391" t="str">
        <f>TEXT(M391,"mmmm")</f>
        <v>mayo</v>
      </c>
      <c r="AD391" t="str">
        <f>TEXT(M391,"yyyy")</f>
        <v>yyyy</v>
      </c>
      <c r="AE391">
        <f>W391*60*24</f>
        <v>59.99999999999994</v>
      </c>
      <c r="AF391">
        <f>AE391/60</f>
        <v>0.999999999999999</v>
      </c>
      <c r="AG391">
        <f>AE391/60</f>
        <v>0.999999999999999</v>
      </c>
      <c r="AH391">
        <f>L391-K391</f>
        <v>0.028472222220443655</v>
      </c>
      <c r="AI391">
        <f>AH391*24*60</f>
        <v>40.99999999743886</v>
      </c>
      <c r="AJ391">
        <f>75728*X391</f>
        <v>75728</v>
      </c>
    </row>
    <row r="392" xml:space="preserve">
      <c r="A392">
        <v>651171</v>
      </c>
      <c r="B392" t="str">
        <v>SOLICITUD</v>
      </c>
      <c r="C392" t="str">
        <v>CERRADO</v>
      </c>
      <c r="D392" t="str">
        <v>LINEAL DE CAJAS</v>
      </c>
      <c r="E392" t="str">
        <v>POS</v>
      </c>
      <c r="F392" t="str">
        <v>POS</v>
      </c>
      <c r="G392" t="str">
        <v>WINCOR</v>
      </c>
      <c r="H392" t="str" xml:space="preserve">
        <v xml:space="preserve">Buena tarde por favor su ayuda enviando un tecnico para cambio de chasis de la pos que se encuentra en linea de cajas con serial 64277Z4851 por la pos que se encuentra en sistemas con serial 6498719202 Gracias_x000d_
numero de caja pos_x000d_
_x000d_
13</v>
      </c>
      <c r="I392" t="str" xml:space="preserve">
        <v xml:space="preserve">Buena tarde por favor su ayuda enviando un tecnico para cambio de chasis de la pos que se encuentra en linea de cajas con serial 64277Z4851 por la pos que se encuentra en sistemas con serial 6498719202 Gracias_x000d_
numero de caja pos_x000d_
_x000d_
13</v>
      </c>
      <c r="J392" t="str">
        <v>Se realiza cambio de chasis de la Cpu Pos con serial 64277Z4851 y se instala Chasis de la Cpu Pos para dejarla instalada en el lineal de cajas con serial 6498719202; Se ensamble corractamente; Fuente de poder; board; disco duro; cableado; cableado perifericos; y perifericos; se instala correctamente y se deja que suba para realizarle pruebas; la Cpu Pos intervenida es la Pos 13 se deja en clean up; esta Cpu POS esta pendiente por actualizacion de ultima facturacion....ESTADO OK</v>
      </c>
      <c r="K392">
        <v>45420.583333333336</v>
      </c>
      <c r="L392">
        <v>45420.59027777778</v>
      </c>
      <c r="M392">
        <v>45421</v>
      </c>
      <c r="N392" t="str">
        <f>TEXT(M392, "DDDD")</f>
        <v>jueves</v>
      </c>
      <c r="O392" t="str" xml:space="preserve">
        <v xml:space="preserve">J047 JUMBO GIRARDOT_x000d_
_x000d_
</v>
      </c>
      <c r="P392" t="str">
        <v>GIRARDOT</v>
      </c>
      <c r="Q392" t="str">
        <f>IF(ISBLANK(P392),"0",(VLOOKUP(P392,REGION,2,FALSE)))</f>
        <v>OCCIDENTE</v>
      </c>
      <c r="R392" t="str">
        <v>RAFAEL ARDILA PUENTES</v>
      </c>
      <c r="S392">
        <f>IF(ISBLANK(R392),"0", VLOOKUP(R392,PERSONAL,2,FALSE))</f>
        <v>1018419858</v>
      </c>
      <c r="T392" t="str">
        <v>ALIADO</v>
      </c>
      <c r="U392">
        <v>0.3958333333333333</v>
      </c>
      <c r="V392">
        <v>0.4791666666666667</v>
      </c>
      <c r="W392">
        <f>V392-U392</f>
        <v>0.08333333333333337</v>
      </c>
      <c r="X392">
        <v>1</v>
      </c>
      <c r="Y392">
        <f>NETWORKDAYS(K392,M392)</f>
        <v>2</v>
      </c>
      <c r="Z392" t="str">
        <f>IF(Y392&lt;=2,"CUMPLE","NO CUMPLE")</f>
        <v>CUMPLE</v>
      </c>
      <c r="AC392" t="str">
        <f>TEXT(M392,"mmmm")</f>
        <v>mayo</v>
      </c>
      <c r="AD392" t="str">
        <f>TEXT(M392,"yyyy")</f>
        <v>yyyy</v>
      </c>
      <c r="AE392">
        <f>W392*60*24</f>
        <v>120.00000000000004</v>
      </c>
      <c r="AF392">
        <f>AE392/60</f>
        <v>2.000000000000001</v>
      </c>
      <c r="AG392">
        <f>AE392/60</f>
        <v>2.000000000000001</v>
      </c>
      <c r="AH392">
        <f>L392-K392</f>
        <v>0.006944444445252884</v>
      </c>
      <c r="AI392">
        <f>AH392*24*60</f>
        <v>10.000000001164153</v>
      </c>
      <c r="AJ392">
        <f>75728*X392</f>
        <v>75728</v>
      </c>
    </row>
    <row r="393" xml:space="preserve">
      <c r="A393">
        <v>639039</v>
      </c>
      <c r="B393" t="str">
        <v>SOLICITUD</v>
      </c>
      <c r="C393" t="str">
        <v>CERRADO</v>
      </c>
      <c r="D393" t="str">
        <v>PLATOS PREPARADOS</v>
      </c>
      <c r="E393" t="str">
        <v>BALANZA</v>
      </c>
      <c r="F393" t="str">
        <v>MESA</v>
      </c>
      <c r="G393" t="str">
        <v>METTLER</v>
      </c>
      <c r="H393" t="str" xml:space="preserve">
        <v xml:space="preserve">solicito de su ayuda con la calibración y revisión integral de la báscula con ip 1013110057_x000d_
Área donde su ubica la balanza_x000d_
_x000d_
pft jumbo Girardot</v>
      </c>
      <c r="I393" t="str" xml:space="preserve">
        <v xml:space="preserve">solicito de su ayuda con la calibración y revisión integral de la báscula con ip 1013110057_x000d_
Área donde su ubica la balanza_x000d_
_x000d_
pft jumbo Girardot</v>
      </c>
      <c r="J393" t="str">
        <v>Se realiza envio de las pesas patron para realizar el debido proceso de calibracion; se calibra balanza de mesa con ip 10.131.100.57 con peso de 10 kg configurando correctamente mediante el maual de servicio; Se realizan y se ajusta sus parametros y se hacen pruebas con las pesas de 500 g; 1 kg; 2 kg; 5 kg; y 10kg; se realizan pruebas de excentricidad y se guarda configuracion de calibracion se colocan precintos de sticker con numeros 7380 000000574 y 7380 000000573; se realizan pruebas y queda calibrada correctamente....ESTADO OK</v>
      </c>
      <c r="K393">
        <v>45418.447222222225</v>
      </c>
      <c r="L393">
        <v>45420.416666666664</v>
      </c>
      <c r="M393">
        <v>45422</v>
      </c>
      <c r="N393" t="str">
        <f>TEXT(M393, "DDDD")</f>
        <v>viernes</v>
      </c>
      <c r="O393" t="str" xml:space="preserve">
        <v xml:space="preserve">J047 JUMBO GIRARDOT_x000d_
_x000d_
</v>
      </c>
      <c r="P393" t="str">
        <v>GIRARDOT</v>
      </c>
      <c r="Q393" t="str">
        <f>IF(ISBLANK(P393),"0",(VLOOKUP(P393,REGION,2,FALSE)))</f>
        <v>OCCIDENTE</v>
      </c>
      <c r="R393" t="str">
        <v>RAFAEL ARDILA PUENTES</v>
      </c>
      <c r="S393">
        <f>IF(ISBLANK(R393),"0", VLOOKUP(R393,PERSONAL,2,FALSE))</f>
        <v>1018419858</v>
      </c>
      <c r="T393" t="str">
        <v>ALIADO</v>
      </c>
      <c r="U393">
        <v>0.4583333333333333</v>
      </c>
      <c r="V393">
        <v>0.5416666666666666</v>
      </c>
      <c r="W393">
        <f>V393-U393</f>
        <v>0.08333333333333331</v>
      </c>
      <c r="X393">
        <v>1</v>
      </c>
      <c r="Y393">
        <f>NETWORKDAYS(K393,M393)</f>
        <v>5</v>
      </c>
      <c r="Z393" t="str">
        <f>IF(Y393&lt;=2,"CUMPLE","NO CUMPLE")</f>
        <v>NO CUMPLE</v>
      </c>
      <c r="AA393" t="str">
        <v>SE REALIZÓ UNA PRIMER VALIDACIÓN PARA CONCLUIR QUE REQUERÍA PESAS; TIEMPO DE DESPLAZAMIENTO DE LAS MISMAS.</v>
      </c>
      <c r="AC393" t="str">
        <f>TEXT(M393,"mmmm")</f>
        <v>mayo</v>
      </c>
      <c r="AD393" t="str">
        <f>TEXT(M393,"yyyy")</f>
        <v>yyyy</v>
      </c>
      <c r="AE393">
        <f>W393*60*24</f>
        <v>119.99999999999997</v>
      </c>
      <c r="AF393">
        <f>AE393/60</f>
        <v>1.9999999999999996</v>
      </c>
      <c r="AG393">
        <f>AE393/60</f>
        <v>1.9999999999999996</v>
      </c>
      <c r="AH393">
        <f>L393-K393</f>
        <v>1.9694444444394321</v>
      </c>
      <c r="AI393">
        <f>AH393*24*60</f>
        <v>2835.9999999927823</v>
      </c>
      <c r="AJ393">
        <f>75728*X393</f>
        <v>75728</v>
      </c>
    </row>
    <row r="394" xml:space="preserve">
      <c r="A394">
        <v>594749</v>
      </c>
      <c r="B394" t="str">
        <v>SOLICITUD</v>
      </c>
      <c r="C394" t="str">
        <v>CERRADO</v>
      </c>
      <c r="D394" t="str">
        <v>PESCADERÍA</v>
      </c>
      <c r="E394" t="str">
        <v>BALANZA</v>
      </c>
      <c r="F394" t="str">
        <v xml:space="preserve">COLGANTE </v>
      </c>
      <c r="G394" t="str">
        <v>METTLER</v>
      </c>
      <c r="H394" t="str" xml:space="preserve">
        <v xml:space="preserve">Buena tarde; solicito amablemente cambio de cabezal de impresion por mala calidad al momento de su respectiva impresion. Bascula carnes_x000d_
Indicar la ubicación del computador en la tienda o sede_x000d_
_x000d_
tienda</v>
      </c>
      <c r="I394" t="str" xml:space="preserve">
        <v xml:space="preserve">Buena tarde; solicito amablemente cambio de cabezal de impresion por mala calidad al momento de su respectiva impresion. Bascula carnes_x000d_
Indicar la ubicación del computador en la tienda o sede_x000d_
_x000d_
tienda</v>
      </c>
      <c r="J394" t="str">
        <v>Se realizó el cambio del cabezal a la balanza; sin embargo no funciona correctamente ya que el rodillo de avance (En goma) se encuentra muy desgastado en el centro y no permite que la impresión sea correcta. No queda Operativa la Balanza. SE DEBE SOLICITAR EL REPUESTO.</v>
      </c>
      <c r="K394">
        <v>45422.42361111111</v>
      </c>
      <c r="L394">
        <v>45422.430555555555</v>
      </c>
      <c r="M394">
        <v>45422</v>
      </c>
      <c r="N394" t="str">
        <f>TEXT(M394, "DDDD")</f>
        <v>viernes</v>
      </c>
      <c r="O394" t="str" xml:space="preserve">
        <v xml:space="preserve">M073 METRO MOSQUERA_x000d_
_x000d_
</v>
      </c>
      <c r="P394" t="str">
        <v>MOSQUERA</v>
      </c>
      <c r="Q394" t="str">
        <f>IF(ISBLANK(P394),"0",(VLOOKUP(P394,REGION,2,FALSE)))</f>
        <v>BOGOTA</v>
      </c>
      <c r="R394" t="str">
        <v>ALEXANDER CASTILLO SOTELO</v>
      </c>
      <c r="S394">
        <f>IF(ISBLANK(R394),"0", VLOOKUP(R394,PERSONAL,2,FALSE))</f>
        <v>80216449</v>
      </c>
      <c r="T394" t="str">
        <v>ALIADO</v>
      </c>
      <c r="U394">
        <v>0.5416666666666666</v>
      </c>
      <c r="V394">
        <v>0.5972222222222222</v>
      </c>
      <c r="W394">
        <f>V394-U394</f>
        <v>0.05555555555555558</v>
      </c>
      <c r="X394">
        <v>1</v>
      </c>
      <c r="Y394">
        <f>NETWORKDAYS(K394,M394)</f>
        <v>1</v>
      </c>
      <c r="Z394" t="str">
        <f>IF(Y394&lt;=2,"CUMPLE","NO CUMPLE")</f>
        <v>CUMPLE</v>
      </c>
      <c r="AC394" t="str">
        <f>TEXT(M394,"mmmm")</f>
        <v>mayo</v>
      </c>
      <c r="AD394" t="str">
        <f>TEXT(M394,"yyyy")</f>
        <v>yyyy</v>
      </c>
      <c r="AE394">
        <f>W394*60*24</f>
        <v>80.00000000000003</v>
      </c>
      <c r="AF394">
        <f>AE394/60</f>
        <v>1.3333333333333337</v>
      </c>
      <c r="AG394">
        <f>AE394/60</f>
        <v>1.3333333333333337</v>
      </c>
      <c r="AH394">
        <f>L394-K394</f>
        <v>0.006944444445252884</v>
      </c>
      <c r="AI394">
        <f>AH394*24*60</f>
        <v>10.000000001164153</v>
      </c>
      <c r="AJ394">
        <f>75728*X394</f>
        <v>75728</v>
      </c>
    </row>
    <row r="395" xml:space="preserve">
      <c r="A395">
        <v>645987</v>
      </c>
      <c r="B395" t="str">
        <v>SOLICITUD</v>
      </c>
      <c r="C395" t="str">
        <v>CERRADO</v>
      </c>
      <c r="D395" t="str">
        <v>TODA LA TIENDA</v>
      </c>
      <c r="E395" t="str">
        <v>PROACTIVA</v>
      </c>
      <c r="F395" t="str">
        <v>PROACTIVA</v>
      </c>
      <c r="G395" t="str">
        <v>PROACTIVA</v>
      </c>
      <c r="H395" t="str" xml:space="preserve">
        <v xml:space="preserve">Buenos Días Su ayuda con la proactiva del mes de mayo para la tienda_x000d_
AREA EN DONDE SE UBICA EL EQUIPO_x000d_
_x000d_
Piso Venta</v>
      </c>
      <c r="I395" t="str" xml:space="preserve">
        <v xml:space="preserve">Buenos Días Su ayuda con la proactiva del mes de mayo para la tienda_x000d_
AREA EN DONDE SE UBICA EL EQUIPO_x000d_
_x000d_
Piso Venta</v>
      </c>
      <c r="J395" t="str">
        <v>Se realizó el recorrido por la tienda consultando por todas las áreas si presentan fallas en sus equipos. Se hacen las anotaciones y se corrigen las que se pueden atender inmediatamente.</v>
      </c>
      <c r="K395">
        <v>45422.42361111111</v>
      </c>
      <c r="L395">
        <v>45422.430555555555</v>
      </c>
      <c r="M395">
        <v>45422</v>
      </c>
      <c r="N395" t="str">
        <f>TEXT(M395, "DDDD")</f>
        <v>viernes</v>
      </c>
      <c r="O395" t="str" xml:space="preserve">
        <v xml:space="preserve">M073 METRO MOSQUERA_x000d_
_x000d_
</v>
      </c>
      <c r="P395" t="str">
        <v>MOSQUERA</v>
      </c>
      <c r="Q395" t="str">
        <f>IF(ISBLANK(P395),"0",(VLOOKUP(P395,REGION,2,FALSE)))</f>
        <v>BOGOTA</v>
      </c>
      <c r="R395" t="str">
        <v>ALEXANDER CASTILLO SOTELO</v>
      </c>
      <c r="S395">
        <f>IF(ISBLANK(R395),"0", VLOOKUP(R395,PERSONAL,2,FALSE))</f>
        <v>80216449</v>
      </c>
      <c r="T395" t="str">
        <v>ALIADO</v>
      </c>
      <c r="U395">
        <v>0.625</v>
      </c>
      <c r="V395">
        <v>0.6875</v>
      </c>
      <c r="W395">
        <f>V395-U395</f>
        <v>0.0625</v>
      </c>
      <c r="X395">
        <v>1</v>
      </c>
      <c r="Y395">
        <f>NETWORKDAYS(K395,M395)</f>
        <v>1</v>
      </c>
      <c r="Z395" t="str">
        <f>IF(Y395&lt;=2,"CUMPLE","NO CUMPLE")</f>
        <v>CUMPLE</v>
      </c>
      <c r="AC395" t="str">
        <f>TEXT(M395,"mmmm")</f>
        <v>mayo</v>
      </c>
      <c r="AD395" t="str">
        <f>TEXT(M395,"yyyy")</f>
        <v>yyyy</v>
      </c>
      <c r="AE395">
        <f>W395*60*24</f>
        <v>90</v>
      </c>
      <c r="AF395">
        <f>AE395/60</f>
        <v>1.5</v>
      </c>
      <c r="AG395">
        <f>AE395/60</f>
        <v>1.5</v>
      </c>
      <c r="AH395">
        <f>L395-K395</f>
        <v>0.006944444445252884</v>
      </c>
      <c r="AI395">
        <f>AH395*24*60</f>
        <v>10.000000001164153</v>
      </c>
      <c r="AJ395">
        <f>75728*X395</f>
        <v>75728</v>
      </c>
    </row>
    <row r="396" xml:space="preserve">
      <c r="A396">
        <v>648738</v>
      </c>
      <c r="B396" t="str">
        <v>SOLICITUD</v>
      </c>
      <c r="C396" t="str">
        <v>CERRADO</v>
      </c>
      <c r="D396" t="str">
        <v>PESCADERÍA</v>
      </c>
      <c r="E396" t="str">
        <v>BALANZA</v>
      </c>
      <c r="F396" t="str">
        <v>BALANZA</v>
      </c>
      <c r="G396" t="str">
        <v>METTLER</v>
      </c>
      <c r="H396" t="str">
        <v>falla en bascula de pescaderia las etiquetas no salen completas; como si la tinta se estuviera acabando y desconfigurada. S/N C2 10658559.</v>
      </c>
      <c r="I396" t="str">
        <v>falla en bascula de pescaderia las etiquetas no salen completas; como si la tinta se estuviera acabando y desconfigurada. S/N C2 10658559.</v>
      </c>
      <c r="J396" t="str">
        <v xml:space="preserve">Usuario reporta falla en bascula de pescaderia las etiquetas no salen completa. Se procede a realizar la calibracion de sensor varias veces y realizar pruebas de etiqueta; luego se procede a realizar limpieza al sensor nuevamente calibrar la balanza y esta ya saca las etiquetas con mejor visibilidad y no torcida quedando operativa. </v>
      </c>
      <c r="K396">
        <v>45421.65833333333</v>
      </c>
      <c r="L396">
        <v>45421.68819444445</v>
      </c>
      <c r="M396">
        <v>45422</v>
      </c>
      <c r="N396" t="str">
        <f>TEXT(M396, "DDDD")</f>
        <v>viernes</v>
      </c>
      <c r="O396" t="str" xml:space="preserve">
        <v xml:space="preserve">M085 METRO MONTERIA_x000d_
_x000d_
</v>
      </c>
      <c r="P396" t="str">
        <v>MONTERIA</v>
      </c>
      <c r="Q396" t="str">
        <f>IF(ISBLANK(P396),"0",(VLOOKUP(P396,REGION,2,FALSE)))</f>
        <v>COSTA</v>
      </c>
      <c r="R396" t="str">
        <v>SHARON YANETH KERGUELEN WILCHES</v>
      </c>
      <c r="S396">
        <f>IF(ISBLANK(R396),"0", VLOOKUP(R396,PERSONAL,2,FALSE))</f>
        <v>1067917448</v>
      </c>
      <c r="T396" t="str">
        <v>DIRECTO</v>
      </c>
      <c r="U396">
        <v>0.5833333333333334</v>
      </c>
      <c r="V396">
        <v>0.6666666666666666</v>
      </c>
      <c r="W396">
        <f>V396-U396</f>
        <v>0.08333333333333326</v>
      </c>
      <c r="X396">
        <v>1</v>
      </c>
      <c r="Y396">
        <f>NETWORKDAYS(K396,M396)</f>
        <v>2</v>
      </c>
      <c r="Z396" t="str">
        <f>IF(Y396&lt;=2,"CUMPLE","NO CUMPLE")</f>
        <v>CUMPLE</v>
      </c>
      <c r="AC396" t="str">
        <f>TEXT(M396,"mmmm")</f>
        <v>mayo</v>
      </c>
      <c r="AD396" t="str">
        <f>TEXT(M396,"yyyy")</f>
        <v>yyyy</v>
      </c>
      <c r="AE396">
        <f>W396*60*24</f>
        <v>119.99999999999989</v>
      </c>
      <c r="AF396">
        <f>AE396/60</f>
        <v>1.999999999999998</v>
      </c>
      <c r="AG396">
        <f>AE396/60</f>
        <v>1.999999999999998</v>
      </c>
      <c r="AH396">
        <f>L396-K396</f>
        <v>0.029861111113859806</v>
      </c>
      <c r="AI396">
        <f>AH396*24*60</f>
        <v>43.00000000395812</v>
      </c>
      <c r="AJ396">
        <f>75728*X396</f>
        <v>75728</v>
      </c>
    </row>
    <row r="397" xml:space="preserve">
      <c r="A397">
        <v>439173</v>
      </c>
      <c r="B397" t="str">
        <v>SOLICITUD</v>
      </c>
      <c r="C397" t="str">
        <v>CERRADO</v>
      </c>
      <c r="D397" t="str">
        <v>CARNES</v>
      </c>
      <c r="E397" t="str">
        <v>BALANZA</v>
      </c>
      <c r="F397" t="str">
        <v>COLGANTE</v>
      </c>
      <c r="G397" t="str">
        <v>METTLER</v>
      </c>
      <c r="H397" t="str" xml:space="preserve">
        <v xml:space="preserve">Buenas tardes solicito de su colaboración para el cambio de cabezal de la balanza ya que se le realizo limpieza y esto nos esta causando molesta a los clientes_x000d_
Área en donde se encuentra la Balanza_x000d_
_x000d_
sección de carnes</v>
      </c>
      <c r="I397" t="str" xml:space="preserve">
        <v xml:space="preserve">Buenas tardes solicito de su colaboración para el cambio de cabezal de la balanza ya que se le realizo limpieza y esto nos esta causando molesta a los clientes_x000d_
Área en donde se encuentra la Balanza_x000d_
_x000d_
sección de carnes</v>
      </c>
      <c r="J397" t="str">
        <v xml:space="preserve">Me encuentro en sitio y me dirijo con el aux de recepción de partes quien me entrega la caja con el cabezal nuevo; para instalar en la balanza que se encuentra en el area de cajas y procedo a solicitar lo elementos de seguridad (gorro; tapabocas); procedo a desarmar el cabezal y retirar los tornillos y destapo la caja y coloco el cabezal retirado y recojo el nuevo para ubicar el cabezal nuevo  ajusto todo  con los tornillos y limpio con un paño limpio para retirar cualquier impureza que quede ; realizo pruebas con el usuario y la imprecion sale ok se le informa al ing harold y a la compañera Katerine de la actividad sin problema y me retiro del sitio </v>
      </c>
      <c r="K397">
        <v>45426.424305555556</v>
      </c>
      <c r="L397">
        <v>45426.46319444444</v>
      </c>
      <c r="M397">
        <v>45426</v>
      </c>
      <c r="N397" t="str">
        <f>TEXT(M397, "DDDD")</f>
        <v>martes</v>
      </c>
      <c r="O397" t="str" xml:space="preserve">
        <v xml:space="preserve">J036 JUMBO POPAYAN CAMPANARIO_x000d_
_x000d_
</v>
      </c>
      <c r="P397" t="str">
        <v>POPAYAN</v>
      </c>
      <c r="Q397" t="str">
        <f>IF(ISBLANK(P397),"0",(VLOOKUP(P397,REGION,2,FALSE)))</f>
        <v>OCCIDENTE</v>
      </c>
      <c r="R397" t="str">
        <v>DANIEL FERNANDO PAREDES ARTEAGA</v>
      </c>
      <c r="S397">
        <f>IF(ISBLANK(R397),"0", VLOOKUP(R397,PERSONAL,2,FALSE))</f>
        <v>10301691</v>
      </c>
      <c r="T397" t="str">
        <v>DIRECTO</v>
      </c>
      <c r="U397">
        <v>0.5833333333333334</v>
      </c>
      <c r="V397">
        <v>0.6458333333333334</v>
      </c>
      <c r="W397">
        <f>V397-U397</f>
        <v>0.0625</v>
      </c>
      <c r="X397">
        <v>1</v>
      </c>
      <c r="Y397">
        <f>NETWORKDAYS(K397,M397)</f>
        <v>1</v>
      </c>
      <c r="Z397" t="str">
        <f>IF(Y397&lt;=2,"CUMPLE","NO CUMPLE")</f>
        <v>CUMPLE</v>
      </c>
      <c r="AC397" t="str">
        <f>TEXT(M397,"mmmm")</f>
        <v>mayo</v>
      </c>
      <c r="AD397" t="str">
        <f>TEXT(M397,"yyyy")</f>
        <v>yyyy</v>
      </c>
      <c r="AE397">
        <f>W397*60*24</f>
        <v>90</v>
      </c>
      <c r="AF397">
        <f>AE397/60</f>
        <v>1.5</v>
      </c>
      <c r="AG397">
        <f>AE397/60</f>
        <v>1.5</v>
      </c>
      <c r="AH397">
        <f>L397-K397</f>
        <v>0.038888888884685</v>
      </c>
      <c r="AI397">
        <f>AH397*24*60</f>
        <v>55.9999999939464</v>
      </c>
      <c r="AJ397">
        <f>75728*X397</f>
        <v>75728</v>
      </c>
    </row>
    <row r="398" xml:space="preserve">
      <c r="A398">
        <v>661525</v>
      </c>
      <c r="B398" t="str">
        <v>SOLICITUD</v>
      </c>
      <c r="C398" t="str">
        <v>CERRADO</v>
      </c>
      <c r="D398" t="str">
        <v>LINEAL DE CAJAS</v>
      </c>
      <c r="E398" t="str">
        <v>BALANZA</v>
      </c>
      <c r="F398" t="str">
        <v>SCANNER</v>
      </c>
      <c r="G398" t="str">
        <v>ZEBRA</v>
      </c>
      <c r="H398" t="str">
        <v>Buenos Dias Su ayuda con la instalación de estos escáner balanza: S24081010554054 S24081010553995 S24081010553986</v>
      </c>
      <c r="I398" t="str">
        <v>Buenos Dias Su ayuda con la instalación de estos escáner balanza: S24081010554054 S24081010553995 S24081010553986</v>
      </c>
      <c r="J398" t="str">
        <v>Se realiza el cambio de las balanzas escáner; se configuran y se hacen las pruebas de funcionamiento; se deja operativas las cajas.</v>
      </c>
      <c r="K398">
        <v>45426.5125</v>
      </c>
      <c r="L398">
        <v>45426.59305555555</v>
      </c>
      <c r="M398">
        <v>45426</v>
      </c>
      <c r="N398" t="str">
        <f>TEXT(M398, "DDDD")</f>
        <v>martes</v>
      </c>
      <c r="O398" t="str" xml:space="preserve">
        <v xml:space="preserve">M073 METRO MOSQUERA_x000d_
_x000d_
</v>
      </c>
      <c r="P398" t="str">
        <v>MOSQUERA</v>
      </c>
      <c r="Q398" t="str">
        <f>IF(ISBLANK(P398),"0",(VLOOKUP(P398,REGION,2,FALSE)))</f>
        <v>BOGOTA</v>
      </c>
      <c r="R398" t="str">
        <v>ALEXANDER CASTILLO SOTELO</v>
      </c>
      <c r="S398">
        <f>IF(ISBLANK(R398),"0", VLOOKUP(R398,PERSONAL,2,FALSE))</f>
        <v>80216449</v>
      </c>
      <c r="T398" t="str">
        <v>ALIADO</v>
      </c>
      <c r="U398">
        <v>0.5416666666666666</v>
      </c>
      <c r="V398">
        <v>0.5833333333333334</v>
      </c>
      <c r="W398">
        <f>V398-U398</f>
        <v>0.04166666666666674</v>
      </c>
      <c r="X398">
        <v>1</v>
      </c>
      <c r="Y398">
        <f>NETWORKDAYS(K398,M398)</f>
        <v>1</v>
      </c>
      <c r="Z398" t="str">
        <f>IF(Y398&lt;=2,"CUMPLE","NO CUMPLE")</f>
        <v>CUMPLE</v>
      </c>
      <c r="AC398" t="str">
        <f>TEXT(M398,"mmmm")</f>
        <v>mayo</v>
      </c>
      <c r="AD398" t="str">
        <f>TEXT(M398,"yyyy")</f>
        <v>yyyy</v>
      </c>
      <c r="AE398">
        <f>W398*60*24</f>
        <v>60.00000000000011</v>
      </c>
      <c r="AF398">
        <f>AE398/60</f>
        <v>1.0000000000000018</v>
      </c>
      <c r="AG398">
        <f>AE398/60</f>
        <v>1.0000000000000018</v>
      </c>
      <c r="AH398">
        <f>L398-K398</f>
        <v>0.08055555555620231</v>
      </c>
      <c r="AI398">
        <f>AH398*24*60</f>
        <v>116.00000000093132</v>
      </c>
      <c r="AJ398">
        <f>75728*X398</f>
        <v>75728</v>
      </c>
    </row>
    <row r="399" xml:space="preserve">
      <c r="A399">
        <v>661539</v>
      </c>
      <c r="B399" t="str">
        <v>SOLICITUD</v>
      </c>
      <c r="C399" t="str">
        <v>CERRADO</v>
      </c>
      <c r="D399" t="str">
        <v>LINEAL DE CAJAS</v>
      </c>
      <c r="E399" t="str">
        <v>BALANZA</v>
      </c>
      <c r="F399" t="str">
        <v>SCANNER</v>
      </c>
      <c r="G399" t="str">
        <v>ZEBRA</v>
      </c>
      <c r="H399" t="str">
        <v>Buenos Dias Su ayuda con la instalación de estos escáner balanza: S22278010559674 S22264010556985</v>
      </c>
      <c r="I399" t="str">
        <v>Buenos Dias Su ayuda con la instalación de estos escáner balanza: S22278010559674 S22264010556985</v>
      </c>
      <c r="J399" t="str">
        <v>Se realiza el cambio de las balanzas escáner; se configuran y se hacen las pruebas de funcionamiento; se deja operativas las cajas.</v>
      </c>
      <c r="K399">
        <v>45426.5125</v>
      </c>
      <c r="L399">
        <v>45426.59166666667</v>
      </c>
      <c r="M399">
        <v>45426</v>
      </c>
      <c r="N399" t="str">
        <f>TEXT(M399, "DDDD")</f>
        <v>martes</v>
      </c>
      <c r="O399" t="str" xml:space="preserve">
        <v xml:space="preserve">M073 METRO MOSQUERA_x000d_
_x000d_
</v>
      </c>
      <c r="P399" t="str">
        <v>MOSQUERA</v>
      </c>
      <c r="Q399" t="str">
        <f>IF(ISBLANK(P399),"0",(VLOOKUP(P399,REGION,2,FALSE)))</f>
        <v>BOGOTA</v>
      </c>
      <c r="R399" t="str">
        <v>ALEXANDER CASTILLO SOTELO</v>
      </c>
      <c r="S399">
        <f>IF(ISBLANK(R399),"0", VLOOKUP(R399,PERSONAL,2,FALSE))</f>
        <v>80216449</v>
      </c>
      <c r="T399" t="str">
        <v>ALIADO</v>
      </c>
      <c r="U399">
        <v>0.5833333333333334</v>
      </c>
      <c r="V399">
        <v>0.6458333333333334</v>
      </c>
      <c r="W399">
        <f>V399-U399</f>
        <v>0.0625</v>
      </c>
      <c r="X399">
        <v>1</v>
      </c>
      <c r="Y399">
        <f>NETWORKDAYS(K399,M399)</f>
        <v>1</v>
      </c>
      <c r="Z399" t="str">
        <f>IF(Y399&lt;=2,"CUMPLE","NO CUMPLE")</f>
        <v>CUMPLE</v>
      </c>
      <c r="AC399" t="str">
        <f>TEXT(M399,"mmmm")</f>
        <v>mayo</v>
      </c>
      <c r="AD399" t="str">
        <f>TEXT(M399,"yyyy")</f>
        <v>yyyy</v>
      </c>
      <c r="AE399">
        <f>W399*60*24</f>
        <v>90</v>
      </c>
      <c r="AF399">
        <f>AE399/60</f>
        <v>1.5</v>
      </c>
      <c r="AG399">
        <f>AE399/60</f>
        <v>1.5</v>
      </c>
      <c r="AH399">
        <f>L399-K399</f>
        <v>0.07916666667006211</v>
      </c>
      <c r="AI399">
        <f>AH399*24*60</f>
        <v>114.00000000488944</v>
      </c>
      <c r="AJ399">
        <f>75728*X399</f>
        <v>75728</v>
      </c>
    </row>
    <row r="400" xml:space="preserve">
      <c r="A400">
        <v>661541</v>
      </c>
      <c r="B400" t="str">
        <v>SOLICITUD</v>
      </c>
      <c r="C400" t="str">
        <v>CERRADO</v>
      </c>
      <c r="D400" t="str">
        <v>LINEAL DE CAJAS</v>
      </c>
      <c r="E400" t="str">
        <v>BALANZA</v>
      </c>
      <c r="F400" t="str">
        <v xml:space="preserve">SCANNER </v>
      </c>
      <c r="G400" t="str">
        <v>ZEBRA</v>
      </c>
      <c r="H400" t="str">
        <v>Buenos Dias Su ayuda con la instalación de estos escáner balanza: S24081010553932 S24081010553987</v>
      </c>
      <c r="I400" t="str">
        <v>Buenos Dias Su ayuda con la instalación de estos escáner balanza: S24081010553932 S24081010553987</v>
      </c>
      <c r="J400" t="str">
        <v>Se realiza el cambio de las balanzas escáner; se configuran y se hacen las pruebas de funcionamiento; se deja operativas las cajas.</v>
      </c>
      <c r="K400">
        <v>45426.51111111111</v>
      </c>
      <c r="L400">
        <v>45426.59097222222</v>
      </c>
      <c r="M400">
        <v>45426</v>
      </c>
      <c r="N400" t="str">
        <f>TEXT(M400, "DDDD")</f>
        <v>martes</v>
      </c>
      <c r="O400" t="str" xml:space="preserve">
        <v xml:space="preserve">M073 METRO MOSQUERA_x000d_
_x000d_
</v>
      </c>
      <c r="P400" t="str">
        <v>MOSQUERA</v>
      </c>
      <c r="Q400" t="str">
        <f>IF(ISBLANK(P400),"0",(VLOOKUP(P400,REGION,2,FALSE)))</f>
        <v>BOGOTA</v>
      </c>
      <c r="R400" t="str">
        <v>ALEXANDER CASTILLO SOTELO</v>
      </c>
      <c r="S400">
        <f>IF(ISBLANK(R400),"0", VLOOKUP(R400,PERSONAL,2,FALSE))</f>
        <v>80216449</v>
      </c>
      <c r="T400" t="str">
        <v>ALIADO</v>
      </c>
      <c r="U400">
        <v>0.6458333333333334</v>
      </c>
      <c r="V400">
        <v>0.7083333333333334</v>
      </c>
      <c r="W400">
        <f>V400-U400</f>
        <v>0.0625</v>
      </c>
      <c r="X400">
        <v>1</v>
      </c>
      <c r="Y400">
        <f>NETWORKDAYS(K400,M400)</f>
        <v>1</v>
      </c>
      <c r="Z400" t="str">
        <f>IF(Y400&lt;=2,"CUMPLE","NO CUMPLE")</f>
        <v>CUMPLE</v>
      </c>
      <c r="AC400" t="str">
        <f>TEXT(M400,"mmmm")</f>
        <v>mayo</v>
      </c>
      <c r="AD400" t="str">
        <f>TEXT(M400,"yyyy")</f>
        <v>yyyy</v>
      </c>
      <c r="AE400">
        <f>W400*60*24</f>
        <v>90</v>
      </c>
      <c r="AF400">
        <f>AE400/60</f>
        <v>1.5</v>
      </c>
      <c r="AG400">
        <f>AE400/60</f>
        <v>1.5</v>
      </c>
      <c r="AH400">
        <f>L400-K400</f>
        <v>0.07986111110949423</v>
      </c>
      <c r="AI400">
        <f>AH400*24*60</f>
        <v>114.9999999976717</v>
      </c>
      <c r="AJ400">
        <f>75728*X400</f>
        <v>75728</v>
      </c>
    </row>
    <row r="401" xml:space="preserve">
      <c r="A401">
        <v>661543</v>
      </c>
      <c r="B401" t="str">
        <v>SOLICITUD</v>
      </c>
      <c r="C401" t="str">
        <v>CERRADO</v>
      </c>
      <c r="D401" t="str">
        <v>LINEAL DE CAJAS</v>
      </c>
      <c r="E401" t="str">
        <v>BALANZA</v>
      </c>
      <c r="F401" t="str">
        <v>SCANNER</v>
      </c>
      <c r="G401" t="str">
        <v>ZEBRA</v>
      </c>
      <c r="H401" t="str">
        <v>Buenos Dias Su ayuda con la instalación de estos escáner balanza: S24081010553999 S24082010555781</v>
      </c>
      <c r="I401" t="str">
        <v>Buenos Dias Su ayuda con la instalación de estos escáner balanza: S24081010553999 S24082010555781</v>
      </c>
      <c r="J401" t="str">
        <v>Se realiza el cambio de las balanzas escáner; se configuran y se hacen las pruebas de funcionamiento; se deja operativas las cajas.</v>
      </c>
      <c r="K401">
        <v>45426.50902777778</v>
      </c>
      <c r="L401">
        <v>45426.59097222222</v>
      </c>
      <c r="M401">
        <v>45426</v>
      </c>
      <c r="N401" t="str">
        <f>TEXT(M401, "DDDD")</f>
        <v>martes</v>
      </c>
      <c r="O401" t="str" xml:space="preserve">
        <v xml:space="preserve">M073 METRO MOSQUERA_x000d_
_x000d_
</v>
      </c>
      <c r="P401" t="str">
        <v>MOSQUERA</v>
      </c>
      <c r="Q401" t="str">
        <f>IF(ISBLANK(P401),"0",(VLOOKUP(P401,REGION,2,FALSE)))</f>
        <v>BOGOTA</v>
      </c>
      <c r="R401" t="str">
        <v>ALEXANDER CASTILLO SOTELO</v>
      </c>
      <c r="S401">
        <f>IF(ISBLANK(R401),"0", VLOOKUP(R401,PERSONAL,2,FALSE))</f>
        <v>80216449</v>
      </c>
      <c r="T401" t="str">
        <v>ALIADO</v>
      </c>
      <c r="U401">
        <v>0.7083333333333334</v>
      </c>
      <c r="V401">
        <v>0.7708333333333334</v>
      </c>
      <c r="W401">
        <f>V401-U401</f>
        <v>0.0625</v>
      </c>
      <c r="X401">
        <v>1</v>
      </c>
      <c r="Y401">
        <f>NETWORKDAYS(K401,M401)</f>
        <v>1</v>
      </c>
      <c r="Z401" t="str">
        <f>IF(Y401&lt;=2,"CUMPLE","NO CUMPLE")</f>
        <v>CUMPLE</v>
      </c>
      <c r="AC401" t="str">
        <f>TEXT(M401,"mmmm")</f>
        <v>mayo</v>
      </c>
      <c r="AD401" t="str">
        <f>TEXT(M401,"yyyy")</f>
        <v>yyyy</v>
      </c>
      <c r="AE401">
        <f>W401*60*24</f>
        <v>90</v>
      </c>
      <c r="AF401">
        <f>AE401/60</f>
        <v>1.5</v>
      </c>
      <c r="AG401">
        <f>AE401/60</f>
        <v>1.5</v>
      </c>
      <c r="AH401">
        <f>L401-K401</f>
        <v>0.0819444444423425</v>
      </c>
      <c r="AI401">
        <f>AH401*24*60</f>
        <v>117.9999999969732</v>
      </c>
      <c r="AJ401">
        <f>75728*X401</f>
        <v>75728</v>
      </c>
    </row>
    <row r="402" xml:space="preserve">
      <c r="A402">
        <v>648419</v>
      </c>
      <c r="B402" t="str">
        <v>SOLICITUD</v>
      </c>
      <c r="C402" t="str">
        <v>CERRADO</v>
      </c>
      <c r="D402" t="str">
        <v>RECIBO</v>
      </c>
      <c r="E402" t="str">
        <v>PDA</v>
      </c>
      <c r="F402" t="str">
        <v>PDA</v>
      </c>
      <c r="G402" t="str">
        <v>HONEYWELL</v>
      </c>
      <c r="H402" t="str">
        <v>scanner sin señal y esta fuera de servicio DI- 034560 S/N 21175B4A75 por favor este equipo se necesita urgente para el área de recibo</v>
      </c>
      <c r="I402" t="str">
        <v>scanner sin señal y esta fuera de servicio DI- 034560 S/N 21175B4A75 por favor este equipo se necesita urgente para el área de recibo</v>
      </c>
      <c r="J402" t="str">
        <v>Se informa de la visita a la tienda metro de la ciudad de ibague para revisar y solucionar la falla de la PDA del area de Recibo ya que se encuentra sin señal y fuera de servicio; Se Revisa Pda y se le realiza un reinicio mediante la opción de android para solucionar la falla; se ingresa al sistema por Administrador y se configura nuevamente su Red Wlan11 con sus parámetros respectivos; Se corrige error en la opción Key values y se soluciona falla de mala configuración de un usuario el cual lo sacaba de Telnet; se deja en pruebas con el usuario Eder haciendo pruebas Generales con toma de códigos de barras; y se entrega a satisfaccion del usuario ...ESTADO OK</v>
      </c>
      <c r="K402">
        <v>45426.47430555556</v>
      </c>
      <c r="L402">
        <v>45426.48819444444</v>
      </c>
      <c r="M402">
        <v>45426</v>
      </c>
      <c r="N402" t="str">
        <f>TEXT(M402, "DDDD")</f>
        <v>martes</v>
      </c>
      <c r="O402" t="str" xml:space="preserve">
        <v xml:space="preserve">M042 METRO IBAGUE_x000d_
_x000d_
</v>
      </c>
      <c r="P402" t="str">
        <v>IBAGUE</v>
      </c>
      <c r="Q402" t="str">
        <f>IF(ISBLANK(P402),"0",(VLOOKUP(P402,REGION,2,FALSE)))</f>
        <v>OCCIDENTE</v>
      </c>
      <c r="R402" t="str">
        <v>RAFAEL ARDILA PUENTES</v>
      </c>
      <c r="S402">
        <f>IF(ISBLANK(R402),"0", VLOOKUP(R402,PERSONAL,2,FALSE))</f>
        <v>1018419858</v>
      </c>
      <c r="T402" t="str">
        <v>ALIADO</v>
      </c>
      <c r="U402">
        <v>0.5833333333333334</v>
      </c>
      <c r="V402">
        <v>0.6458333333333334</v>
      </c>
      <c r="W402">
        <f>V402-U402</f>
        <v>0.0625</v>
      </c>
      <c r="X402">
        <v>1</v>
      </c>
      <c r="Y402">
        <f>NETWORKDAYS(K402,M402)</f>
        <v>1</v>
      </c>
      <c r="Z402" t="str">
        <f>IF(Y402&lt;=2,"CUMPLE","NO CUMPLE")</f>
        <v>CUMPLE</v>
      </c>
      <c r="AC402" t="str">
        <f>TEXT(M402,"mmmm")</f>
        <v>mayo</v>
      </c>
      <c r="AD402" t="str">
        <f>TEXT(M402,"yyyy")</f>
        <v>yyyy</v>
      </c>
      <c r="AE402">
        <f>W402*60*24</f>
        <v>90</v>
      </c>
      <c r="AF402">
        <f>AE402/60</f>
        <v>1.5</v>
      </c>
      <c r="AG402">
        <f>AE402/60</f>
        <v>1.5</v>
      </c>
      <c r="AH402">
        <f>L402-K402</f>
        <v>0.01388888888322981</v>
      </c>
      <c r="AI402">
        <f>AH402*24*60</f>
        <v>19.999999991850927</v>
      </c>
      <c r="AJ402">
        <f>75728*X402</f>
        <v>75728</v>
      </c>
    </row>
    <row r="403" xml:space="preserve">
      <c r="A403">
        <v>650430</v>
      </c>
      <c r="B403" t="str">
        <v>SOLICITUD</v>
      </c>
      <c r="C403" t="str">
        <v>CERRADO</v>
      </c>
      <c r="D403" t="str">
        <v>LINEAL DE CAJAS</v>
      </c>
      <c r="E403" t="str">
        <v>POS</v>
      </c>
      <c r="F403" t="str">
        <v>POS</v>
      </c>
      <c r="G403" t="str">
        <v>WINCOR</v>
      </c>
      <c r="H403" t="str">
        <v>buen dia se reporta novedad en la pos 01 ya que genera un msj /bajando sira abortar y no ha sido posible reestablecer la pos.agradezco su colaboracion.</v>
      </c>
      <c r="I403" t="str">
        <v>buen dia se reporta novedad en la pos 01 ya que genera un msj /bajando sira abortar y no ha sido posible reestablecer la pos.agradezco su colaboracion.</v>
      </c>
      <c r="J403" t="str">
        <v>Se informa de la visita a la tienda metro de la ciudad de ibague para revisar y solucionar la falla de la Cpu Pos # 01 que presenta novedad y se queda bloqueada en el logo de booteo Wincor nixdorf y no sube al sistema; Se revisa Cpu Pos verificando su funcionamiento y se encuentra falla en la memoria Ram de la Pos; Ya que al iniciar se queda bloqueada; se le da solucion cambiando de socket  la memoria ram y solucionando la novedad con mantenimiento general a la Cpu Pos; Se deja en pruebas y esta sube correctamente; se le hace pruebas con la usuaria Erika e informando a la Jefe Patricia; (No se adjuntan fotos de la oficina de sistemas ya que se encuentran sin llaves para ingreso)...ESTADO OK</v>
      </c>
      <c r="K403">
        <v>45422.416666666664</v>
      </c>
      <c r="L403">
        <v>45423.625</v>
      </c>
      <c r="M403">
        <v>45426</v>
      </c>
      <c r="N403" t="str">
        <f>TEXT(M403, "DDDD")</f>
        <v>martes</v>
      </c>
      <c r="O403" t="str" xml:space="preserve">
        <v xml:space="preserve">M042 METRO IBAGUE_x000d_
_x000d_
</v>
      </c>
      <c r="P403" t="str">
        <v>IBAGUE</v>
      </c>
      <c r="Q403" t="str">
        <f>IF(ISBLANK(P403),"0",(VLOOKUP(P403,REGION,2,FALSE)))</f>
        <v>OCCIDENTE</v>
      </c>
      <c r="R403" t="str">
        <v>RAFAEL ARDILA PUENTES</v>
      </c>
      <c r="S403">
        <f>IF(ISBLANK(R403),"0", VLOOKUP(R403,PERSONAL,2,FALSE))</f>
        <v>1018419858</v>
      </c>
      <c r="T403" t="str">
        <v>ALIADO</v>
      </c>
      <c r="U403">
        <v>0.4166666666666667</v>
      </c>
      <c r="V403">
        <v>0.5</v>
      </c>
      <c r="W403">
        <f>V403-U403</f>
        <v>0.08333333333333331</v>
      </c>
      <c r="X403">
        <v>1</v>
      </c>
      <c r="Y403">
        <f>NETWORKDAYS(K403,M403)</f>
        <v>3</v>
      </c>
      <c r="Z403" t="str">
        <f>IF(Y403&lt;=2,"CUMPLE","NO CUMPLE")</f>
        <v>NO CUMPLE</v>
      </c>
      <c r="AA403" t="str">
        <v>SIN DISPONIBILIDAD DE TÉCNICO EN LA ZONA</v>
      </c>
      <c r="AC403" t="str">
        <f>TEXT(M403,"mmmm")</f>
        <v>mayo</v>
      </c>
      <c r="AD403" t="str">
        <f>TEXT(M403,"yyyy")</f>
        <v>yyyy</v>
      </c>
      <c r="AE403">
        <f>W403*60*24</f>
        <v>119.99999999999997</v>
      </c>
      <c r="AF403">
        <f>AE403/60</f>
        <v>1.9999999999999996</v>
      </c>
      <c r="AG403">
        <f>AE403/60</f>
        <v>1.9999999999999996</v>
      </c>
      <c r="AH403">
        <f>L403-K403</f>
        <v>1.2083333333357587</v>
      </c>
      <c r="AI403">
        <f>AH403*24*60</f>
        <v>1740.0000000034925</v>
      </c>
      <c r="AJ403">
        <f>75728*X403</f>
        <v>75728</v>
      </c>
    </row>
    <row r="404" xml:space="preserve">
      <c r="A404">
        <v>653203</v>
      </c>
      <c r="B404" t="str">
        <v>SOLICITUD</v>
      </c>
      <c r="C404" t="str">
        <v>CERRADO</v>
      </c>
      <c r="D404" t="str">
        <v>LINEAL DE CAJAS</v>
      </c>
      <c r="E404" t="str">
        <v>POS</v>
      </c>
      <c r="F404" t="str">
        <v>POS</v>
      </c>
      <c r="G404" t="str">
        <v>WINCOR</v>
      </c>
      <c r="H404" t="str" xml:space="preserve">
        <v xml:space="preserve">Buena tarde por favor su ayuda con al revision d ela pos 11 ya que no sube el sistema operativo-Gracias_x000d_
numero de caja pos_x000d_
_x000d_
11</v>
      </c>
      <c r="I404" t="str" xml:space="preserve">
        <v xml:space="preserve">Buena tarde por favor su ayuda con al revision d ela pos 11 ya que no sube el sistema operativo-Gracias_x000d_
numero de caja pos_x000d_
_x000d_
11</v>
      </c>
      <c r="J404" t="str">
        <v>Se informa de la visita a la tienda metro de la ciudad de ibague para revisar y solucionar la falla de la Cpu Pos # 11 que presenta novedad y se queda bloqueada en el logo de booteo Wincor nixdorf y no sube al sistema; Se revisa Cpu Pos verificando su funcionamiento y se encuentra problemas en el cableado del teclado ya que no detecta el teclado; y al verse esta novedad la Cpu Pos no va subir al sistema; Se revisa conexiones y se ajusta nuevamente el cable que va del teclado al puerto KYBD de la Cpu Pos; Se soluciona la falla y se deja en pruebas con la usuaria Erika e informando a la Jefe Patricia; (No se adjuntan fotos de la oficina de sistemas ya que se encuentran sin llaves para ingreso)...ESTADO OK</v>
      </c>
      <c r="K404">
        <v>45422.416666666664</v>
      </c>
      <c r="L404">
        <v>45423.625</v>
      </c>
      <c r="M404">
        <v>45426</v>
      </c>
      <c r="N404" t="str">
        <f>TEXT(M404, "DDDD")</f>
        <v>martes</v>
      </c>
      <c r="O404" t="str" xml:space="preserve">
        <v xml:space="preserve">M042 METRO IBAGUE_x000d_
_x000d_
</v>
      </c>
      <c r="P404" t="str">
        <v>IBAGUE</v>
      </c>
      <c r="Q404" t="str">
        <f>IF(ISBLANK(P404),"0",(VLOOKUP(P404,REGION,2,FALSE)))</f>
        <v>OCCIDENTE</v>
      </c>
      <c r="R404" t="str">
        <v>RAFAEL ARDILA PUENTES</v>
      </c>
      <c r="S404">
        <f>IF(ISBLANK(R404),"0", VLOOKUP(R404,PERSONAL,2,FALSE))</f>
        <v>1018419858</v>
      </c>
      <c r="T404" t="str">
        <v>ALIADO</v>
      </c>
      <c r="U404">
        <v>0.5</v>
      </c>
      <c r="V404">
        <v>0.5833333333333334</v>
      </c>
      <c r="W404">
        <f>V404-U404</f>
        <v>0.08333333333333337</v>
      </c>
      <c r="X404">
        <v>1</v>
      </c>
      <c r="Y404">
        <f>NETWORKDAYS(K404,M404)</f>
        <v>3</v>
      </c>
      <c r="Z404" t="str">
        <f>IF(Y404&lt;=2,"CUMPLE","NO CUMPLE")</f>
        <v>NO CUMPLE</v>
      </c>
      <c r="AA404" t="str">
        <v>SIN DISPONIBILIDAD DE TÉCNICO EN LA ZONA</v>
      </c>
      <c r="AC404" t="str">
        <f>TEXT(M404,"mmmm")</f>
        <v>mayo</v>
      </c>
      <c r="AD404" t="str">
        <f>TEXT(M404,"yyyy")</f>
        <v>yyyy</v>
      </c>
      <c r="AE404">
        <f>W404*60*24</f>
        <v>120.00000000000004</v>
      </c>
      <c r="AF404">
        <f>AE404/60</f>
        <v>2.000000000000001</v>
      </c>
      <c r="AG404">
        <f>AE404/60</f>
        <v>2.000000000000001</v>
      </c>
      <c r="AH404">
        <f>L404-K404</f>
        <v>1.2083333333357587</v>
      </c>
      <c r="AI404">
        <f>AH404*24*60</f>
        <v>1740.0000000034925</v>
      </c>
      <c r="AJ404">
        <f>75728*X404</f>
        <v>75728</v>
      </c>
    </row>
    <row r="405" xml:space="preserve">
      <c r="A405">
        <v>653525</v>
      </c>
      <c r="B405" t="str">
        <v>INCIDENTE</v>
      </c>
      <c r="C405" t="str">
        <v>CERRADO</v>
      </c>
      <c r="D405" t="str">
        <v>EDS</v>
      </c>
      <c r="E405" t="str">
        <v>IMPRESORA</v>
      </c>
      <c r="F405" t="str">
        <v>IMPRESORA</v>
      </c>
      <c r="G405" t="str">
        <v>EPSON</v>
      </c>
      <c r="H405" t="str" xml:space="preserve">
        <v xml:space="preserve">La impresora de la POS esta dañada._x000d_
Número de inventario_x000d_
_x000d_
AD-131879_x000d_
_x000d_
numero de caja_x000d_
_x000d_
32</v>
      </c>
      <c r="I405" t="str" xml:space="preserve">
        <v xml:space="preserve">La impresora de la POS esta dañada._x000d_
Número de inventario_x000d_
_x000d_
AD-131879_x000d_
_x000d_
numero de caja_x000d_
_x000d_
32</v>
      </c>
      <c r="J405" t="str">
        <v>Se revisa revision de la Impresora Epson y se encuentra con error del Slip sistema de arrastre de la validadora; Se realiza mantenimiento general de sensores y revision de la board y conexiones asi mismo con ayuda del manual de servicio; pero la falla continua; Se indica con el Ing Harold para dar solucion a este error y se me informa realizar limpieza de sensores o ajuste de la tapa de la validadora pero la falla persiste; SE llEGA A LA CONCLUSION DE  SOLICITAR UNA IMPRESORA EPSON PARA SOLUCIONAR ESTE SERVICIO...ESTADO PENDIENTE</v>
      </c>
      <c r="K405">
        <v>45427.65972222222</v>
      </c>
      <c r="L405">
        <v>45427.65972222222</v>
      </c>
      <c r="M405">
        <v>45427</v>
      </c>
      <c r="N405" t="str">
        <f>TEXT(M405, "DDDD")</f>
        <v>miércoles</v>
      </c>
      <c r="O405" t="str" xml:space="preserve">
        <v xml:space="preserve">Z047 EDS GIRARDOT_x000d_
_x000d_
</v>
      </c>
      <c r="P405" t="str">
        <v>GIRARDOT</v>
      </c>
      <c r="Q405" t="str">
        <f>IF(ISBLANK(P405),"0",(VLOOKUP(P405,REGION,2,FALSE)))</f>
        <v>OCCIDENTE</v>
      </c>
      <c r="R405" t="str">
        <v>RAFAEL ARDILA PUENTES</v>
      </c>
      <c r="S405">
        <f>IF(ISBLANK(R405),"0", VLOOKUP(R405,PERSONAL,2,FALSE))</f>
        <v>1018419858</v>
      </c>
      <c r="T405" t="str">
        <v>ALIADO</v>
      </c>
      <c r="U405">
        <v>0.4583333333333333</v>
      </c>
      <c r="V405">
        <v>0.5416666666666666</v>
      </c>
      <c r="W405">
        <f>V405-U405</f>
        <v>0.08333333333333331</v>
      </c>
      <c r="X405">
        <v>1</v>
      </c>
      <c r="Y405">
        <f>NETWORKDAYS(K405,M405)</f>
        <v>1</v>
      </c>
      <c r="Z405" t="str">
        <f>IF(Y405&lt;=2,"CUMPLE","NO CUMPLE")</f>
        <v>CUMPLE</v>
      </c>
      <c r="AC405" t="str">
        <f>TEXT(M405,"mmmm")</f>
        <v>mayo</v>
      </c>
      <c r="AD405" t="str">
        <f>TEXT(M405,"yyyy")</f>
        <v>yyyy</v>
      </c>
      <c r="AE405">
        <f>W405*60*24</f>
        <v>119.99999999999997</v>
      </c>
      <c r="AF405">
        <f>AE405/60</f>
        <v>1.9999999999999996</v>
      </c>
      <c r="AG405">
        <f>AE405/60</f>
        <v>1.9999999999999996</v>
      </c>
      <c r="AH405">
        <f>L405-K405</f>
        <v>0</v>
      </c>
      <c r="AI405">
        <f>AH405*24*60</f>
        <v>0</v>
      </c>
      <c r="AJ405">
        <f>75728*X405</f>
        <v>75728</v>
      </c>
    </row>
    <row r="406" xml:space="preserve">
      <c r="A406">
        <v>654379</v>
      </c>
      <c r="B406" t="str">
        <v>SOLICITUD</v>
      </c>
      <c r="C406" t="str">
        <v>CERRADO</v>
      </c>
      <c r="D406" t="str">
        <v>LINEAL DE CAJAS</v>
      </c>
      <c r="E406" t="str">
        <v>POS</v>
      </c>
      <c r="F406" t="str">
        <v>POS</v>
      </c>
      <c r="G406" t="str">
        <v>WINCOR</v>
      </c>
      <c r="H406" t="str" xml:space="preserve">
        <v xml:space="preserve">Bien día Por favor me colabora para verificar impresora y pos 15 con Ad ya que al encenderla está fallando_x000d_
numero de caja pos_x000d_
_x000d_
15</v>
      </c>
      <c r="I406" t="str" xml:space="preserve">
        <v xml:space="preserve">Bien día Por favor me colabora para verificar impresora y pos 15 con Ad ya que al encenderla está fallando_x000d_
numero de caja pos_x000d_
_x000d_
15</v>
      </c>
      <c r="J406" t="str">
        <v>Se revisa Cpu Pos 15 se encuentra bloqueada y no recibe ningun comando; Se verifica y se encuentra problemas en el disco duro; Se realiza cambio de disco con uno en buen estado de backup en sistemas; Se realiza instalacion del disco e instalacion del sistema operativo mediante la usb de Booteo; se registran parametros ip; mask; gateway; ip server y se instala correctamente; se le indica a la jefe de cajas colocar Cau para la ultima facturacion y dejar Cpu Pos 15 operativa...ESTADO OK</v>
      </c>
      <c r="K406">
        <v>45427.42361111111</v>
      </c>
      <c r="L406">
        <v>45427.430555555555</v>
      </c>
      <c r="M406">
        <v>45427</v>
      </c>
      <c r="N406" t="str">
        <f>TEXT(M406, "DDDD")</f>
        <v>miércoles</v>
      </c>
      <c r="O406" t="str" xml:space="preserve">
        <v xml:space="preserve">J047 JUMBO GIRARDOT_x000d_
_x000d_
</v>
      </c>
      <c r="P406" t="str">
        <v>GIRARDOT</v>
      </c>
      <c r="Q406" t="str">
        <f>IF(ISBLANK(P406),"0",(VLOOKUP(P406,REGION,2,FALSE)))</f>
        <v>OCCIDENTE</v>
      </c>
      <c r="R406" t="str">
        <v>RAFAEL ARDILA PUENTES</v>
      </c>
      <c r="S406">
        <f>IF(ISBLANK(R406),"0", VLOOKUP(R406,PERSONAL,2,FALSE))</f>
        <v>1018419858</v>
      </c>
      <c r="T406" t="str">
        <v>ALIADO</v>
      </c>
      <c r="U406">
        <v>0.375</v>
      </c>
      <c r="V406">
        <v>0.4583333333333333</v>
      </c>
      <c r="W406">
        <f>V406-U406</f>
        <v>0.08333333333333331</v>
      </c>
      <c r="X406">
        <v>1</v>
      </c>
      <c r="Y406">
        <f>NETWORKDAYS(K406,M406)</f>
        <v>1</v>
      </c>
      <c r="Z406" t="str">
        <f>IF(Y406&lt;=2,"CUMPLE","NO CUMPLE")</f>
        <v>CUMPLE</v>
      </c>
      <c r="AC406" t="str">
        <f>TEXT(M406,"mmmm")</f>
        <v>mayo</v>
      </c>
      <c r="AD406" t="str">
        <f>TEXT(M406,"yyyy")</f>
        <v>yyyy</v>
      </c>
      <c r="AE406">
        <f>W406*60*24</f>
        <v>119.99999999999997</v>
      </c>
      <c r="AF406">
        <f>AE406/60</f>
        <v>1.9999999999999996</v>
      </c>
      <c r="AG406">
        <f>AE406/60</f>
        <v>1.9999999999999996</v>
      </c>
      <c r="AH406">
        <f>L406-K406</f>
        <v>0.006944444445252884</v>
      </c>
      <c r="AI406">
        <f>AH406*24*60</f>
        <v>10.000000001164153</v>
      </c>
      <c r="AJ406">
        <f>75728*X406</f>
        <v>75728</v>
      </c>
    </row>
    <row r="407" xml:space="preserve">
      <c r="A407">
        <v>657826</v>
      </c>
      <c r="B407" t="str">
        <v>SOLICITUD</v>
      </c>
      <c r="C407" t="str">
        <v>CERRADO</v>
      </c>
      <c r="D407" t="str">
        <v>PISO DE VENTA</v>
      </c>
      <c r="E407" t="str">
        <v>PDA</v>
      </c>
      <c r="F407" t="str">
        <v>PDA</v>
      </c>
      <c r="G407" t="str">
        <v>HONEYWELL</v>
      </c>
      <c r="H407" t="str" xml:space="preserve">
        <v xml:space="preserve">no muestra los programas solo aparece en la pantalla user name en pdt 034377 numero inventario sistemas DI-034377_x000d_
Sección de la tienda en donde se ubica la PDT o usuario_x000d_
_x000d_
pgc</v>
      </c>
      <c r="I407" t="str" xml:space="preserve">
        <v xml:space="preserve">no muestra los programas solo aparece en la pantalla user name en pdt 034377 numero inventario sistemas DI-034377_x000d_
Sección de la tienda en donde se ubica la PDT o usuario_x000d_
_x000d_
pgc</v>
      </c>
      <c r="J407" t="str">
        <v>Se verifica nuevamenta credenciales  para ingreso a aplicaciones; se realizan pruebas con usuario y se entrega funcional a usuario.</v>
      </c>
      <c r="K407">
        <v>45426.583333333336</v>
      </c>
      <c r="L407">
        <v>45426.597916666666</v>
      </c>
      <c r="M407">
        <v>45427</v>
      </c>
      <c r="N407" t="str">
        <f>TEXT(M407, "DDDD")</f>
        <v>miércoles</v>
      </c>
      <c r="O407" t="str" xml:space="preserve">
        <v xml:space="preserve">M038 METRO NEIVA CENTRO DE CONVENCIONES_x000d_
_x000d_
</v>
      </c>
      <c r="P407" t="str">
        <v>NEIVA</v>
      </c>
      <c r="Q407" t="str">
        <f>IF(ISBLANK(P407),"0",(VLOOKUP(P407,REGION,2,FALSE)))</f>
        <v>OCCIDENTE</v>
      </c>
      <c r="R407" t="str">
        <v>CARLOS HERNAN BARRETO LOPEZ</v>
      </c>
      <c r="S407">
        <f>IF(ISBLANK(R407),"0", VLOOKUP(R407,PERSONAL,2,FALSE))</f>
        <v>1010165612</v>
      </c>
      <c r="T407" t="str">
        <v>DIRECTO</v>
      </c>
      <c r="U407">
        <v>0.4166666666666667</v>
      </c>
      <c r="V407">
        <v>0.4375</v>
      </c>
      <c r="W407">
        <f>V407-U407</f>
        <v>0.020833333333333315</v>
      </c>
      <c r="X407">
        <v>1</v>
      </c>
      <c r="Y407">
        <f>NETWORKDAYS(K407,M407)</f>
        <v>2</v>
      </c>
      <c r="Z407" t="str">
        <f>IF(Y407&lt;=2,"CUMPLE","NO CUMPLE")</f>
        <v>CUMPLE</v>
      </c>
      <c r="AC407" t="str">
        <f>TEXT(M407,"mmmm")</f>
        <v>mayo</v>
      </c>
      <c r="AD407" t="str">
        <f>TEXT(M407,"yyyy")</f>
        <v>yyyy</v>
      </c>
      <c r="AE407">
        <f>W407*60*24</f>
        <v>29.99999999999997</v>
      </c>
      <c r="AF407">
        <f>AE407/60</f>
        <v>0.4999999999999995</v>
      </c>
      <c r="AG407">
        <f>AE407/60</f>
        <v>0.4999999999999995</v>
      </c>
      <c r="AH407">
        <f>L407-K407</f>
        <v>0.014583333329937886</v>
      </c>
      <c r="AI407">
        <f>AH407*24*60</f>
        <v>20.999999995110556</v>
      </c>
      <c r="AJ407">
        <f>75728*X407</f>
        <v>75728</v>
      </c>
    </row>
    <row r="408" xml:space="preserve">
      <c r="A408">
        <v>657836</v>
      </c>
      <c r="B408" t="str">
        <v>SOLICITUD</v>
      </c>
      <c r="C408" t="str">
        <v>CERRADO</v>
      </c>
      <c r="D408" t="str">
        <v>PISO DE VENTA</v>
      </c>
      <c r="E408" t="str">
        <v>PDA</v>
      </c>
      <c r="F408" t="str">
        <v>PDA</v>
      </c>
      <c r="G408" t="str">
        <v>HONEYWELL</v>
      </c>
      <c r="H408" t="str" xml:space="preserve">
        <v xml:space="preserve">configuracion y instalacion de la app mi tienda ya que solicita actualización y al escanear el QR para actualizar queda buscando actualización y aparece en pantalla gapv.apk retrying downloand por lo tanto no se puede utilizar la app EN PDT 034715 numero de serial 21178bo5eb_x000d_
Sección en la tienda o ubicación del usuario_x000d_
_x000d_
Metro NEVA SALON DE CONVENCIONES_x000d_
_x000d_
Jefe de área asignación de la PDT_x000d_
_x000d_
FAYVER VANEGAS</v>
      </c>
      <c r="I408" t="str" xml:space="preserve">
        <v xml:space="preserve">configuracion y instalacion de la app mi tienda ya que solicita actualización y al escanear el QR para actualizar queda buscando actualización y aparece en pantalla gapv.apk retrying downloand por lo tanto no se puede utilizar la app EN PDT 034715 numero de serial 21178bo5eb_x000d_
Sección en la tienda o ubicación del usuario_x000d_
_x000d_
Metro NEVA SALON DE CONVENCIONES_x000d_
_x000d_
Jefe de área asignación de la PDT_x000d_
_x000d_
FAYVER VANEGAS</v>
      </c>
      <c r="J408" t="str">
        <v xml:space="preserve">Se realiza inicio de sesión; como administrador; se descarga actualización de aplicación; se realizan pruebas con usuario y se entrega PDA operativa </v>
      </c>
      <c r="K408">
        <v>45426.583333333336</v>
      </c>
      <c r="L408">
        <v>45426.597916666666</v>
      </c>
      <c r="M408">
        <v>45427</v>
      </c>
      <c r="N408" t="str">
        <f>TEXT(M408, "DDDD")</f>
        <v>miércoles</v>
      </c>
      <c r="O408" t="str" xml:space="preserve">
        <v xml:space="preserve">M038 METRO NEIVA CENTRO DE CONVENCIONES_x000d_
_x000d_
</v>
      </c>
      <c r="P408" t="str">
        <v>NEIVA</v>
      </c>
      <c r="Q408" t="str">
        <f>IF(ISBLANK(P408),"0",(VLOOKUP(P408,REGION,2,FALSE)))</f>
        <v>OCCIDENTE</v>
      </c>
      <c r="R408" t="str">
        <v>CARLOS HERNAN BARRETO LOPEZ</v>
      </c>
      <c r="S408">
        <f>IF(ISBLANK(R408),"0", VLOOKUP(R408,PERSONAL,2,FALSE))</f>
        <v>1010165612</v>
      </c>
      <c r="T408" t="str">
        <v>DIRECTO</v>
      </c>
      <c r="U408">
        <v>0.4375</v>
      </c>
      <c r="V408">
        <v>0.4583333333333333</v>
      </c>
      <c r="W408">
        <f>V408-U408</f>
        <v>0.020833333333333315</v>
      </c>
      <c r="X408">
        <v>1</v>
      </c>
      <c r="Y408">
        <f>NETWORKDAYS(K408,M408)</f>
        <v>2</v>
      </c>
      <c r="Z408" t="str">
        <f>IF(Y408&lt;=2,"CUMPLE","NO CUMPLE")</f>
        <v>CUMPLE</v>
      </c>
      <c r="AC408" t="str">
        <f>TEXT(M408,"mmmm")</f>
        <v>mayo</v>
      </c>
      <c r="AD408" t="str">
        <f>TEXT(M408,"yyyy")</f>
        <v>yyyy</v>
      </c>
      <c r="AE408">
        <f>W408*60*24</f>
        <v>29.99999999999997</v>
      </c>
      <c r="AF408">
        <f>AE408/60</f>
        <v>0.4999999999999995</v>
      </c>
      <c r="AG408">
        <f>AE408/60</f>
        <v>0.4999999999999995</v>
      </c>
      <c r="AH408">
        <f>L408-K408</f>
        <v>0.014583333329937886</v>
      </c>
      <c r="AI408">
        <f>AH408*24*60</f>
        <v>20.999999995110556</v>
      </c>
      <c r="AJ408">
        <f>75728*X408</f>
        <v>75728</v>
      </c>
    </row>
    <row r="409" xml:space="preserve">
      <c r="A409">
        <v>657318</v>
      </c>
      <c r="B409" t="str">
        <v>SOLICITUD</v>
      </c>
      <c r="C409" t="str">
        <v>CERRADO</v>
      </c>
      <c r="D409" t="str">
        <v>PISO DE VENTA</v>
      </c>
      <c r="E409" t="str">
        <v>POS</v>
      </c>
      <c r="F409" t="str">
        <v>POS</v>
      </c>
      <c r="G409" t="str">
        <v>WINCOR</v>
      </c>
      <c r="H409" t="str">
        <v>buen día: solicito de su colaboración para generar un servicio técnico para la pos NO.19 ;aparece fuera de linea y al momento de ingresar no permite sale en el visor favor esperar-no autorizado -presione clear. gracias.</v>
      </c>
      <c r="I409" t="str">
        <v>buen día: solicito de su colaboración para generar un servicio técnico para la pos NO.19 ;aparece fuera de linea y al momento de ingresar no permite sale en el visor favor esperar-no autorizado -presione clear. gracias.</v>
      </c>
      <c r="J409" t="str">
        <v>Se visualiza en display sin linea; se realiza busqueda de cable de red encontrandolo en otro puerto; se ubica en  su lugar y se borra el error fuera de linea; se reinicia e impresora marca error; se realiza inspeccion visual y error persiste ; se cambia por impresora de otra caja de linea; se soluciona problema quedando las dos funcionales; despues de realizar pruebas se encuentra conque pistola de led no esta tomando los codigos de barra; se verifica puerto encontrandolo en COM4 y debe ir en COM 1; se realiza cambio y se solucionan errores; se realizan pruebas y se entrega funcional a coordinadora de cajas  Alily Castañeda.</v>
      </c>
      <c r="K409">
        <v>45426.583333333336</v>
      </c>
      <c r="L409">
        <v>45426.59861111111</v>
      </c>
      <c r="M409">
        <v>45427</v>
      </c>
      <c r="N409" t="str">
        <f>TEXT(M409, "DDDD")</f>
        <v>miércoles</v>
      </c>
      <c r="O409" t="str" xml:space="preserve">
        <v xml:space="preserve">M038 METRO NEIVA CENTRO DE CONVENCIONES_x000d_
_x000d_
</v>
      </c>
      <c r="P409" t="str">
        <v>NEIVA</v>
      </c>
      <c r="Q409" t="str">
        <f>IF(ISBLANK(P409),"0",(VLOOKUP(P409,REGION,2,FALSE)))</f>
        <v>OCCIDENTE</v>
      </c>
      <c r="R409" t="str">
        <v>CARLOS HERNAN BARRETO LOPEZ</v>
      </c>
      <c r="S409">
        <f>IF(ISBLANK(R409),"0", VLOOKUP(R409,PERSONAL,2,FALSE))</f>
        <v>1010165612</v>
      </c>
      <c r="T409" t="str">
        <v>DIRECTO</v>
      </c>
      <c r="U409">
        <v>0.4583333333333333</v>
      </c>
      <c r="V409">
        <v>0.625</v>
      </c>
      <c r="W409">
        <f>V409-U409</f>
        <v>0.16666666666666669</v>
      </c>
      <c r="X409">
        <v>2</v>
      </c>
      <c r="Y409">
        <f>NETWORKDAYS(K409,M409)</f>
        <v>2</v>
      </c>
      <c r="Z409" t="str">
        <f>IF(Y409&lt;=2,"CUMPLE","NO CUMPLE")</f>
        <v>CUMPLE</v>
      </c>
      <c r="AC409" t="str">
        <f>TEXT(M409,"mmmm")</f>
        <v>mayo</v>
      </c>
      <c r="AD409" t="str">
        <f>TEXT(M409,"yyyy")</f>
        <v>yyyy</v>
      </c>
      <c r="AE409">
        <f>W409*60*24</f>
        <v>240.00000000000006</v>
      </c>
      <c r="AF409">
        <f>AE409/60</f>
        <v>4.000000000000001</v>
      </c>
      <c r="AG409">
        <f>AE409/60</f>
        <v>4.000000000000001</v>
      </c>
      <c r="AH409">
        <f>L409-K409</f>
        <v>0.015277777776645962</v>
      </c>
      <c r="AI409">
        <f>AH409*24*60</f>
        <v>21.999999998370185</v>
      </c>
      <c r="AJ409">
        <f>75728*X409</f>
        <v>151456</v>
      </c>
    </row>
    <row r="410" xml:space="preserve">
      <c r="A410">
        <v>633249</v>
      </c>
      <c r="B410" t="str">
        <v>SOLICITUD</v>
      </c>
      <c r="C410" t="str">
        <v>CERRADO</v>
      </c>
      <c r="D410" t="str">
        <v>PANADERIA</v>
      </c>
      <c r="E410" t="str">
        <v>BALANZA</v>
      </c>
      <c r="F410" t="str">
        <v>BALANZA</v>
      </c>
      <c r="G410" t="str">
        <v>METTLER</v>
      </c>
      <c r="H410" t="str" xml:space="preserve">
        <v xml:space="preserve">Al sacar ciertas etiquetas de algunos productos; no sale la información completa_x000d_
Área donde su ubica la balanza_x000d_
_x000d_
panaderia</v>
      </c>
      <c r="I410" t="str" xml:space="preserve">
        <v xml:space="preserve">Al sacar ciertas etiquetas de algunos productos; no sale la información completa_x000d_
Área donde su ubica la balanza_x000d_
_x000d_
panaderia</v>
      </c>
      <c r="J410" t="str">
        <v>Se verifica problema reportado; se infoma a Stharlyn Zuleta; se extrae y envía dirección ip de la balanza; se espera a que remotamenten realicen carga de precios; se hacen prueba y se confirma que ya aparece información de producto que no salía en las referncias que presentaban problema. Se entrea balanza funcionando a satisfacción del usuario</v>
      </c>
      <c r="K410">
        <v>45426.6875</v>
      </c>
      <c r="L410">
        <v>45426.708333333336</v>
      </c>
      <c r="M410">
        <v>45427</v>
      </c>
      <c r="N410" t="str">
        <f>TEXT(M410, "DDDD")</f>
        <v>miércoles</v>
      </c>
      <c r="O410" t="str" xml:space="preserve">
        <v xml:space="preserve">J027 JUMBO RIONEGRO_x000d_
_x000d_
</v>
      </c>
      <c r="P410" t="str">
        <v>RIONEGRO</v>
      </c>
      <c r="Q410" t="str">
        <f>IF(ISBLANK(P410),"0",(VLOOKUP(P410,REGION,2,FALSE)))</f>
        <v>CENTRO</v>
      </c>
      <c r="R410" t="str">
        <v xml:space="preserve">FABIAN VARGAS LASTRA </v>
      </c>
      <c r="S410" t="e">
        <f>IF(ISBLANK(R410),"0", VLOOKUP(R410,PERSONAL,2,FALSE))</f>
        <v>#N/A</v>
      </c>
      <c r="T410" t="str">
        <v>ALIADO</v>
      </c>
      <c r="U410">
        <v>0.4097222222222222</v>
      </c>
      <c r="V410">
        <v>0.4409722222222222</v>
      </c>
      <c r="W410">
        <f>V410-U410</f>
        <v>0.03125</v>
      </c>
      <c r="X410">
        <v>1</v>
      </c>
      <c r="Y410">
        <f>NETWORKDAYS(K410,M410)</f>
        <v>2</v>
      </c>
      <c r="Z410" t="str">
        <f>IF(Y410&lt;=2,"CUMPLE","NO CUMPLE")</f>
        <v>CUMPLE</v>
      </c>
      <c r="AC410" t="str">
        <f>TEXT(M410,"mmmm")</f>
        <v>mayo</v>
      </c>
      <c r="AD410" t="str">
        <f>TEXT(M410,"yyyy")</f>
        <v>yyyy</v>
      </c>
      <c r="AE410">
        <f>W410*60*24</f>
        <v>45</v>
      </c>
      <c r="AF410">
        <f>AE410/60</f>
        <v>0.75</v>
      </c>
      <c r="AG410">
        <f>AE410/60</f>
        <v>0.75</v>
      </c>
      <c r="AH410">
        <f>L410-K410</f>
        <v>0.020833333335758653</v>
      </c>
      <c r="AI410">
        <f>AH410*24*60</f>
        <v>30.00000000349246</v>
      </c>
      <c r="AJ410">
        <f>75728*X410</f>
        <v>75728</v>
      </c>
    </row>
    <row r="411" xml:space="preserve">
      <c r="A411">
        <v>631803</v>
      </c>
      <c r="B411" t="str">
        <v>SOLICITUD</v>
      </c>
      <c r="C411" t="str">
        <v>CERRADO</v>
      </c>
      <c r="D411" t="str">
        <v>CARNES</v>
      </c>
      <c r="E411" t="str">
        <v>BALANZA</v>
      </c>
      <c r="F411" t="str">
        <v>BALANZA</v>
      </c>
      <c r="G411" t="str">
        <v>METTLER</v>
      </c>
      <c r="H411" t="str" xml:space="preserve">
        <v xml:space="preserve">Buenos días Solicito su ayuda por favor ya que la balanza no genera etiquetas. Muchas gracias_x000d_
Área en donde se encuentra la Balanza_x000d_
_x000d_
carnes</v>
      </c>
      <c r="I411" t="str" xml:space="preserve">
        <v xml:space="preserve">Buenos días Solicito su ayuda por favor ya que la balanza no genera etiquetas. Muchas gracias_x000d_
Área en donde se encuentra la Balanza_x000d_
_x000d_
carnes</v>
      </c>
      <c r="J411" t="str">
        <v>Se valida problema reportado; efectivamente la balanza recorta código de barras en la parte inferior; se informa de ello a Stharlyn Zuleta; se siguen instrucciones recibidas y se logra corregir el problemas; se hacen pruebas con el usuario y se entrega satisfactoriamente el problema solucionado</v>
      </c>
      <c r="K411">
        <v>45426.694444444445</v>
      </c>
      <c r="L411">
        <v>45426.709027777775</v>
      </c>
      <c r="M411">
        <v>45427</v>
      </c>
      <c r="N411" t="str">
        <f>TEXT(M411, "DDDD")</f>
        <v>miércoles</v>
      </c>
      <c r="O411" t="str" xml:space="preserve">
        <v xml:space="preserve">J027 JUMBO RIONEGRO_x000d_
_x000d_
</v>
      </c>
      <c r="P411" t="str">
        <v>RIONEGRO</v>
      </c>
      <c r="Q411" t="str">
        <f>IF(ISBLANK(P411),"0",(VLOOKUP(P411,REGION,2,FALSE)))</f>
        <v>CENTRO</v>
      </c>
      <c r="R411" t="str">
        <v xml:space="preserve">FABIAN VARGAS LASTRA </v>
      </c>
      <c r="S411" t="e">
        <f>IF(ISBLANK(R411),"0", VLOOKUP(R411,PERSONAL,2,FALSE))</f>
        <v>#N/A</v>
      </c>
      <c r="T411" t="str">
        <v>ALIADO</v>
      </c>
      <c r="U411">
        <v>0.3680555555555556</v>
      </c>
      <c r="V411">
        <v>0.4097222222222222</v>
      </c>
      <c r="W411">
        <f>V411-U411</f>
        <v>0.04166666666666663</v>
      </c>
      <c r="X411">
        <v>1</v>
      </c>
      <c r="Y411">
        <f>NETWORKDAYS(K411,M411)</f>
        <v>2</v>
      </c>
      <c r="Z411" t="str">
        <f>IF(Y411&lt;=2,"CUMPLE","NO CUMPLE")</f>
        <v>CUMPLE</v>
      </c>
      <c r="AC411" t="str">
        <f>TEXT(M411,"mmmm")</f>
        <v>mayo</v>
      </c>
      <c r="AD411" t="str">
        <f>TEXT(M411,"yyyy")</f>
        <v>yyyy</v>
      </c>
      <c r="AE411">
        <f>W411*60*24</f>
        <v>59.99999999999994</v>
      </c>
      <c r="AF411">
        <f>AE411/60</f>
        <v>0.999999999999999</v>
      </c>
      <c r="AG411">
        <f>AE411/60</f>
        <v>0.999999999999999</v>
      </c>
      <c r="AH411">
        <f>L411-K411</f>
        <v>0.014583333329937886</v>
      </c>
      <c r="AI411">
        <f>AH411*24*60</f>
        <v>20.999999995110556</v>
      </c>
      <c r="AJ411">
        <f>75728*X411</f>
        <v>75728</v>
      </c>
    </row>
    <row r="412" xml:space="preserve">
      <c r="A412">
        <v>661399</v>
      </c>
      <c r="B412" t="str">
        <v>SOLICITUD</v>
      </c>
      <c r="C412" t="str">
        <v>CERRADO</v>
      </c>
      <c r="D412" t="str">
        <v>LINEAL DE CAJAS</v>
      </c>
      <c r="E412" t="str">
        <v>POS</v>
      </c>
      <c r="F412" t="str">
        <v>POS</v>
      </c>
      <c r="G412" t="str">
        <v>WINCOR</v>
      </c>
      <c r="H412" t="str">
        <v>Se solicita instalación y configuración completa de POS; activos y periféricos ya se encuentran en sitio.</v>
      </c>
      <c r="I412" t="str">
        <v>Se solicita instalación y configuración completa de POS; activos y periféricos ya se encuentran en sitio.</v>
      </c>
      <c r="J412" t="str">
        <v xml:space="preserve">Se visita tienda segun fecha estipulada; dodne se hace entrega de cajas donde viene pos a instalar; se procede a organizar cableado y verificar si todo esta completo; luego de adecuar pos en mueble se observa que no hay soporte para teclado y el espacio donde va el scanner no es el adecuado ya que el dispositivo no queda bien sostenido; es necesario conseguir adaptador DVI a VGA; Es necesario continuar la labor el dia siguiente 15/05/2024; donde se incian labores con la instalaicon del sistema en la pos donde se sigue el paso a paso obteniendo un error en la parte donde el sistema hace un checkeo no dejando guardar cambios; se mantiene contacto durante la labor con el Sr Yesid Lozano quien luego de hacer varias verificaciones en el servidor ; eliminar temporales; se prueba con otro servidor y falla persiste; se descartan perifericos los cuales estan bien; finalmente se culmina dejando empacadas nuevamente las partes de la pos a instalar y dejando la novedad a la encargada de la tienda ya que el gerente esta en vacaciones asi mismo a los coordinadores de caja en turno. finalmente no es posible finalizar la instalacion de la pos por los motivos antes mencionados. se autoriza el retiro de la tienda. </v>
      </c>
      <c r="K412">
        <v>45426.46944444445</v>
      </c>
      <c r="L412">
        <v>45426.58611111111</v>
      </c>
      <c r="M412">
        <v>45427</v>
      </c>
      <c r="N412" t="str">
        <f>TEXT(M412, "DDDD")</f>
        <v>miércoles</v>
      </c>
      <c r="O412" t="str" xml:space="preserve">
        <v xml:space="preserve">M183 METRO SAN GIL_x000d_
_x000d_
</v>
      </c>
      <c r="P412" t="str">
        <v>SAN GIL</v>
      </c>
      <c r="Q412" t="str">
        <f>IF(ISBLANK(P412),"0",(VLOOKUP(P412,REGION,2,FALSE)))</f>
        <v>ORIENTE</v>
      </c>
      <c r="R412" t="str">
        <v>JHONATAN RICARDO VARGAS ZAMBRANO</v>
      </c>
      <c r="S412">
        <f>IF(ISBLANK(R412),"0", VLOOKUP(R412,PERSONAL,2,FALSE))</f>
        <v>1057583301</v>
      </c>
      <c r="T412" t="str">
        <v>DIRECTO</v>
      </c>
      <c r="U412">
        <v>0.3333333333333333</v>
      </c>
      <c r="V412">
        <v>0.7083333333333334</v>
      </c>
      <c r="W412">
        <f>V412-U412</f>
        <v>0.37500000000000006</v>
      </c>
      <c r="X412">
        <v>4</v>
      </c>
      <c r="Y412">
        <f>NETWORKDAYS(K412,M412)</f>
        <v>2</v>
      </c>
      <c r="Z412" t="str">
        <f>IF(Y412&lt;=2,"CUMPLE","NO CUMPLE")</f>
        <v>CUMPLE</v>
      </c>
      <c r="AC412" t="str">
        <f>TEXT(M412,"mmmm")</f>
        <v>mayo</v>
      </c>
      <c r="AD412" t="str">
        <f>TEXT(M412,"yyyy")</f>
        <v>yyyy</v>
      </c>
      <c r="AE412">
        <f>W412*60*24</f>
        <v>540.0000000000001</v>
      </c>
      <c r="AF412">
        <f>AE412/60</f>
        <v>9.000000000000002</v>
      </c>
      <c r="AG412">
        <f>AE412/60</f>
        <v>9.000000000000002</v>
      </c>
      <c r="AH412">
        <f>L412-K412</f>
        <v>0.11666666666133096</v>
      </c>
      <c r="AI412">
        <f>AH412*24*60</f>
        <v>167.9999999923166</v>
      </c>
      <c r="AJ412">
        <f>75728*X412</f>
        <v>302912</v>
      </c>
    </row>
    <row r="413" xml:space="preserve">
      <c r="A413">
        <v>406094</v>
      </c>
      <c r="B413" t="str">
        <v>SOLICITUD</v>
      </c>
      <c r="C413" t="str">
        <v>CERRADO</v>
      </c>
      <c r="D413" t="str">
        <v>CARNES</v>
      </c>
      <c r="E413" t="str">
        <v>BALANZA</v>
      </c>
      <c r="F413" t="str">
        <v>BALANZA</v>
      </c>
      <c r="G413" t="str">
        <v>METTLER</v>
      </c>
      <c r="H413" t="str" xml:space="preserve">
        <v xml:space="preserve">Buen día Bascula de pescadería no arroja bien las etiquetas y sale error en papel_x000d_
Área en donde se encuentra la Balanza_x000d_
_x000d_
perecederos</v>
      </c>
      <c r="I413" t="str" xml:space="preserve">
        <v xml:space="preserve">Buen día Bascula de pescadería no arroja bien las etiquetas y sale error en papel_x000d_
Área en donde se encuentra la Balanza_x000d_
_x000d_
perecederos</v>
      </c>
      <c r="J413" t="str">
        <v>Se realiza limpieza del cabezal de impresión y el rodillo de avance. Se retiran pedazos de etiquetas pegadas y pegante de los sensores. Se deja operativa la balanza. ALEXANDER CASTILLO SOTELO- 15 DE MAYO DE 2024</v>
      </c>
      <c r="K413">
        <v>45427.436111111114</v>
      </c>
      <c r="L413">
        <v>45427.44305555556</v>
      </c>
      <c r="M413">
        <v>45427</v>
      </c>
      <c r="N413" t="str">
        <f>TEXT(M413, "DDDD")</f>
        <v>miércoles</v>
      </c>
      <c r="O413" t="str" xml:space="preserve">
        <v xml:space="preserve">M077 METRO ZIPAQUIRA_x000d_
_x000d_
</v>
      </c>
      <c r="P413" t="str">
        <v>ZIPAQUIRA</v>
      </c>
      <c r="Q413" t="str">
        <f>IF(ISBLANK(P413),"0",(VLOOKUP(P413,REGION,2,FALSE)))</f>
        <v>BOGOTA</v>
      </c>
      <c r="R413" t="str">
        <v>ALEXANDER CASTILLO SOTELO</v>
      </c>
      <c r="S413">
        <f>IF(ISBLANK(R413),"0", VLOOKUP(R413,PERSONAL,2,FALSE))</f>
        <v>80216449</v>
      </c>
      <c r="T413" t="str">
        <v>ALIADO</v>
      </c>
      <c r="U413">
        <v>0.7291666666666666</v>
      </c>
      <c r="V413">
        <v>0.75</v>
      </c>
      <c r="W413">
        <f>V413-U413</f>
        <v>0.02083333333333337</v>
      </c>
      <c r="X413">
        <v>1</v>
      </c>
      <c r="Y413">
        <f>NETWORKDAYS(K413,M413)</f>
        <v>1</v>
      </c>
      <c r="Z413" t="str">
        <f>IF(Y413&lt;=2,"CUMPLE","NO CUMPLE")</f>
        <v>CUMPLE</v>
      </c>
      <c r="AC413" t="str">
        <f>TEXT(M413,"mmmm")</f>
        <v>mayo</v>
      </c>
      <c r="AD413" t="str">
        <f>TEXT(M413,"yyyy")</f>
        <v>yyyy</v>
      </c>
      <c r="AE413">
        <f>W413*60*24</f>
        <v>30.000000000000053</v>
      </c>
      <c r="AF413">
        <f>AE413/60</f>
        <v>0.5000000000000009</v>
      </c>
      <c r="AG413">
        <f>AE413/60</f>
        <v>0.5000000000000009</v>
      </c>
      <c r="AH413">
        <f>L413-K413</f>
        <v>0.006944444445252884</v>
      </c>
      <c r="AI413">
        <f>AH413*24*60</f>
        <v>10.000000001164153</v>
      </c>
      <c r="AJ413">
        <f>75728*X413</f>
        <v>75728</v>
      </c>
    </row>
    <row r="414" xml:space="preserve">
      <c r="A414">
        <v>645990</v>
      </c>
      <c r="B414" t="str">
        <v>SOLICITUD</v>
      </c>
      <c r="C414" t="str">
        <v>CERRADO</v>
      </c>
      <c r="D414" t="str">
        <v>TODA LA TIENDA</v>
      </c>
      <c r="E414" t="str">
        <v>PROACTIVA</v>
      </c>
      <c r="F414" t="str">
        <v>PROACTIVA</v>
      </c>
      <c r="G414" t="str">
        <v>PROACTIVA</v>
      </c>
      <c r="H414" t="str" xml:space="preserve">
        <v xml:space="preserve">Buenos Días Su ayuda con la proactiva del mes de mayo para la tienda_x000d_
AREA EN DONDE SE UBICA EL EQUIPO_x000d_
_x000d_
Piso Venta</v>
      </c>
      <c r="I414" t="str" xml:space="preserve">
        <v xml:space="preserve">Buenos Días Su ayuda con la proactiva del mes de mayo para la tienda_x000d_
AREA EN DONDE SE UBICA EL EQUIPO_x000d_
_x000d_
Piso Venta</v>
      </c>
      <c r="J414" t="str">
        <v>Se realizó el recorrido por la tienda y se valida el funcionamiento correcto de los equipos. Se atendieron las fallas que se reportaron y se dejaron solucionadas. Se diligencio desde la app.</v>
      </c>
      <c r="K414">
        <v>45427.436111111114</v>
      </c>
      <c r="L414">
        <v>45427.44305555556</v>
      </c>
      <c r="M414">
        <v>45427</v>
      </c>
      <c r="N414" t="str">
        <f>TEXT(M414, "DDDD")</f>
        <v>miércoles</v>
      </c>
      <c r="O414" t="str" xml:space="preserve">
        <v xml:space="preserve">M077 METRO ZIPAQUIRA_x000d_
_x000d_
</v>
      </c>
      <c r="P414" t="str">
        <v>ZIPAQUIRA</v>
      </c>
      <c r="Q414" t="str">
        <f>IF(ISBLANK(P414),"0",(VLOOKUP(P414,REGION,2,FALSE)))</f>
        <v>BOGOTA</v>
      </c>
      <c r="R414" t="str">
        <v>ALEXANDER CASTILLO SOTELO</v>
      </c>
      <c r="S414">
        <f>IF(ISBLANK(R414),"0", VLOOKUP(R414,PERSONAL,2,FALSE))</f>
        <v>80216449</v>
      </c>
      <c r="T414" t="str">
        <v>ALIADO</v>
      </c>
      <c r="U414">
        <v>0.5833333333333334</v>
      </c>
      <c r="V414">
        <v>0.6458333333333334</v>
      </c>
      <c r="W414">
        <f>V414-U414</f>
        <v>0.0625</v>
      </c>
      <c r="X414">
        <v>1</v>
      </c>
      <c r="Y414">
        <f>NETWORKDAYS(K414,M414)</f>
        <v>1</v>
      </c>
      <c r="Z414" t="str">
        <f>IF(Y414&lt;=2,"CUMPLE","NO CUMPLE")</f>
        <v>CUMPLE</v>
      </c>
      <c r="AC414" t="str">
        <f>TEXT(M414,"mmmm")</f>
        <v>mayo</v>
      </c>
      <c r="AD414" t="str">
        <f>TEXT(M414,"yyyy")</f>
        <v>yyyy</v>
      </c>
      <c r="AE414">
        <f>W414*60*24</f>
        <v>90</v>
      </c>
      <c r="AF414">
        <f>AE414/60</f>
        <v>1.5</v>
      </c>
      <c r="AG414">
        <f>AE414/60</f>
        <v>1.5</v>
      </c>
      <c r="AH414">
        <f>L414-K414</f>
        <v>0.006944444445252884</v>
      </c>
      <c r="AI414">
        <f>AH414*24*60</f>
        <v>10.000000001164153</v>
      </c>
      <c r="AJ414">
        <f>75728*X414</f>
        <v>75728</v>
      </c>
    </row>
    <row r="415" xml:space="preserve">
      <c r="A415">
        <v>657984</v>
      </c>
      <c r="B415" t="str">
        <v>SOLICITUD</v>
      </c>
      <c r="C415" t="str">
        <v>CERRADO</v>
      </c>
      <c r="D415" t="str">
        <v>CARNES</v>
      </c>
      <c r="E415" t="str">
        <v>BALANZA</v>
      </c>
      <c r="F415" t="str">
        <v>COLGANTE</v>
      </c>
      <c r="G415" t="str">
        <v>METTLER</v>
      </c>
      <c r="H415" t="str" xml:space="preserve">
        <v xml:space="preserve">Basculas de la sección de carnes no imprimen bien las etiquetas y no pasan por linea de cajas;_x000d_
Área donde su ubica la balanza_x000d_
_x000d_
Perecederos</v>
      </c>
      <c r="I415" t="str" xml:space="preserve">
        <v xml:space="preserve">Basculas de la sección de carnes no imprimen bien las etiquetas y no pasan por linea de cajas;_x000d_
Área donde su ubica la balanza_x000d_
_x000d_
Perecederos</v>
      </c>
      <c r="J415" t="str">
        <v>Al hacer la revisión de la balanza se observa que le hace falta un tonillo que ajusta el modulo del cabezal y por esto la calidad de impresión no es buena. Se hace la búsqueda de un tornillo que pueda ajustar la parte y se hace todo el ajuste del modulo. Se deja operativa la balanza.</v>
      </c>
      <c r="K415">
        <v>45427.436111111114</v>
      </c>
      <c r="L415">
        <v>45427.44305555556</v>
      </c>
      <c r="M415">
        <v>45427</v>
      </c>
      <c r="N415" t="str">
        <f>TEXT(M415, "DDDD")</f>
        <v>miércoles</v>
      </c>
      <c r="O415" t="str" xml:space="preserve">
        <v xml:space="preserve">M077 METRO ZIPAQUIRA_x000d_
_x000d_
</v>
      </c>
      <c r="P415" t="str">
        <v>ZIPAQUIRA</v>
      </c>
      <c r="Q415" t="str">
        <f>IF(ISBLANK(P415),"0",(VLOOKUP(P415,REGION,2,FALSE)))</f>
        <v>BOGOTA</v>
      </c>
      <c r="R415" t="str">
        <v>ALEXANDER CASTILLO SOTELO</v>
      </c>
      <c r="S415">
        <f>IF(ISBLANK(R415),"0", VLOOKUP(R415,PERSONAL,2,FALSE))</f>
        <v>80216449</v>
      </c>
      <c r="T415" t="str">
        <v>ALIADO</v>
      </c>
      <c r="U415">
        <v>0.6805555555555556</v>
      </c>
      <c r="V415">
        <v>0.7291666666666666</v>
      </c>
      <c r="W415">
        <f>V415-U415</f>
        <v>0.04861111111111105</v>
      </c>
      <c r="X415">
        <v>1</v>
      </c>
      <c r="Y415">
        <f>NETWORKDAYS(K415,M415)</f>
        <v>1</v>
      </c>
      <c r="Z415" t="str">
        <f>IF(Y415&lt;=2,"CUMPLE","NO CUMPLE")</f>
        <v>CUMPLE</v>
      </c>
      <c r="AC415" t="str">
        <f>TEXT(M415,"mmmm")</f>
        <v>mayo</v>
      </c>
      <c r="AD415" t="str">
        <f>TEXT(M415,"yyyy")</f>
        <v>yyyy</v>
      </c>
      <c r="AE415">
        <f>W415*60*24</f>
        <v>69.99999999999991</v>
      </c>
      <c r="AF415">
        <f>AE415/60</f>
        <v>1.1666666666666652</v>
      </c>
      <c r="AG415">
        <f>AE415/60</f>
        <v>1.1666666666666652</v>
      </c>
      <c r="AH415">
        <f>L415-K415</f>
        <v>0.006944444445252884</v>
      </c>
      <c r="AI415">
        <f>AH415*24*60</f>
        <v>10.000000001164153</v>
      </c>
      <c r="AJ415">
        <f>75728*X415</f>
        <v>75728</v>
      </c>
    </row>
    <row r="416" xml:space="preserve">
      <c r="A416">
        <v>664327</v>
      </c>
      <c r="B416" t="str">
        <v>SOLICITUD</v>
      </c>
      <c r="C416" t="str">
        <v>CERRADO</v>
      </c>
      <c r="D416" t="str">
        <v>CARNES</v>
      </c>
      <c r="E416" t="str">
        <v>BALANZA</v>
      </c>
      <c r="F416" t="str">
        <v>COLGANTE</v>
      </c>
      <c r="G416" t="str">
        <v>METTLER</v>
      </c>
      <c r="H416" t="str" xml:space="preserve">
        <v xml:space="preserve">Buenas tardes; por favor su ayuda para el Cabezal de la balanza de carnes con Serial C011150966 ya que tiene varias lineas y cuando sale la etiqueta no la lee en cajas. Gracias_x000d_
Indica la ubicacion de tu balanza en la tienda_x000d_
_x000d_
Carnes</v>
      </c>
      <c r="I416" t="str" xml:space="preserve">
        <v xml:space="preserve">Buenas tardes; por favor su ayuda para el Cabezal de la balanza de carnes con Serial C011150966 ya que tiene varias lineas y cuando sale la etiqueta no la lee en cajas. Gracias_x000d_
Indica la ubicacion de tu balanza en la tienda_x000d_
_x000d_
Carnes</v>
      </c>
      <c r="J416" t="str">
        <v>Se hace la revisión de la balanza y se observa que el cabezal se encuentra deteriorado; se realiza el cambio del repuesto y se ajusta todo el modulo. Se deja operativa la balanza.</v>
      </c>
      <c r="K416">
        <v>45427.436111111114</v>
      </c>
      <c r="L416">
        <v>45427.44305555556</v>
      </c>
      <c r="M416">
        <v>45427</v>
      </c>
      <c r="N416" t="str">
        <f>TEXT(M416, "DDDD")</f>
        <v>miércoles</v>
      </c>
      <c r="O416" t="str" xml:space="preserve">
        <v xml:space="preserve">M077 METRO ZIPAQUIRA_x000d_
_x000d_
</v>
      </c>
      <c r="P416" t="str">
        <v>ZIPAQUIRA</v>
      </c>
      <c r="Q416" t="str">
        <f>IF(ISBLANK(P416),"0",(VLOOKUP(P416,REGION,2,FALSE)))</f>
        <v>BOGOTA</v>
      </c>
      <c r="R416" t="str">
        <v>ALEXANDER CASTILLO SOTELO</v>
      </c>
      <c r="S416">
        <f>IF(ISBLANK(R416),"0", VLOOKUP(R416,PERSONAL,2,FALSE))</f>
        <v>80216449</v>
      </c>
      <c r="T416" t="str">
        <v>ALIADO</v>
      </c>
      <c r="U416">
        <v>0.6458333333333334</v>
      </c>
      <c r="V416">
        <v>0.6770833333333334</v>
      </c>
      <c r="W416">
        <f>V416-U416</f>
        <v>0.03125</v>
      </c>
      <c r="X416">
        <v>1</v>
      </c>
      <c r="Y416">
        <f>NETWORKDAYS(K416,M416)</f>
        <v>1</v>
      </c>
      <c r="Z416" t="str">
        <f>IF(Y416&lt;=2,"CUMPLE","NO CUMPLE")</f>
        <v>CUMPLE</v>
      </c>
      <c r="AC416" t="str">
        <f>TEXT(M416,"mmmm")</f>
        <v>mayo</v>
      </c>
      <c r="AD416" t="str">
        <f>TEXT(M416,"yyyy")</f>
        <v>yyyy</v>
      </c>
      <c r="AE416">
        <f>W416*60*24</f>
        <v>45</v>
      </c>
      <c r="AF416">
        <f>AE416/60</f>
        <v>0.75</v>
      </c>
      <c r="AG416">
        <f>AE416/60</f>
        <v>0.75</v>
      </c>
      <c r="AH416">
        <f>L416-K416</f>
        <v>0.006944444445252884</v>
      </c>
      <c r="AI416">
        <f>AH416*24*60</f>
        <v>10.000000001164153</v>
      </c>
      <c r="AJ416">
        <f>75728*X416</f>
        <v>75728</v>
      </c>
    </row>
    <row r="417" xml:space="preserve">
      <c r="A417">
        <v>665404</v>
      </c>
      <c r="B417" t="str">
        <v>SOLICITUD</v>
      </c>
      <c r="C417" t="str">
        <v>CERRADO</v>
      </c>
      <c r="D417" t="str">
        <v>PLS</v>
      </c>
      <c r="E417" t="str">
        <v>PDA</v>
      </c>
      <c r="F417" t="str">
        <v>PDA</v>
      </c>
      <c r="G417" t="str">
        <v>HONEYWELL</v>
      </c>
      <c r="H417" t="str" xml:space="preserve">
        <v xml:space="preserve">buen día solicito de su colaboración con la actualización de la aplicación mi tienda en la pdt con seria 20073B0718_x000d_
Sección de la tienda en donde se ubica la PDT o usuario_x000d_
_x000d_
perecederos</v>
      </c>
      <c r="I417" t="str" xml:space="preserve">
        <v xml:space="preserve">buen día solicito de su colaboración con la actualización de la aplicación mi tienda en la pdt con seria 20073B0718_x000d_
Sección de la tienda en donde se ubica la PDT o usuario_x000d_
_x000d_
perecederos</v>
      </c>
      <c r="J417" t="str">
        <v>Se llega a sitio y se procede con validaciones de ingreso. Se establece contacto con la usuario y la PDA. La PDA no deja actualizar aplicativo Mi Tienda y se procede a descargar actualización de chrome liberando primeramente espacio en disco ya que posee espacio insuficiente. Se procede a ingresar a modo administrador y se borran instaladores; fotos y archivos de configuración. Se realiza descargue e instalación de aplicativo Mi Tienda. Se procede a realizar reinicio de la misma; ingresamos con el modo de usuario y procedemos a realizar pruebas de rigor a satisfacción del mismo. Se procede con el cierre del ticket quedando la pda completamente operativa y funcional.</v>
      </c>
      <c r="K417">
        <v>45428.413194444445</v>
      </c>
      <c r="L417">
        <v>45428.43958333333</v>
      </c>
      <c r="M417">
        <v>45428</v>
      </c>
      <c r="N417" t="str">
        <f>TEXT(M417, "DDDD")</f>
        <v>jueves</v>
      </c>
      <c r="O417" t="str" xml:space="preserve">
        <v xml:space="preserve">M179 METRO PITALITO_x000d_
_x000d_
</v>
      </c>
      <c r="P417" t="str">
        <v>PITALITO</v>
      </c>
      <c r="Q417" t="str">
        <f>IF(ISBLANK(P417),"0",(VLOOKUP(P417,REGION,2,FALSE)))</f>
        <v>OCCIDENTE</v>
      </c>
      <c r="R417" t="str">
        <v>EMERSON PALACIOS MARTINEZ</v>
      </c>
      <c r="S417">
        <f>IF(ISBLANK(R417),"0", VLOOKUP(R417,PERSONAL,2,FALSE))</f>
        <v>13723524</v>
      </c>
      <c r="T417" t="str">
        <v>ALIADO</v>
      </c>
      <c r="U417">
        <v>0.5416666666666666</v>
      </c>
      <c r="V417">
        <v>0.625</v>
      </c>
      <c r="W417">
        <f>V417-U417</f>
        <v>0.08333333333333337</v>
      </c>
      <c r="X417">
        <v>1</v>
      </c>
      <c r="Y417">
        <f>NETWORKDAYS(K417,M417)</f>
        <v>1</v>
      </c>
      <c r="Z417" t="str">
        <f>IF(Y417&lt;=2,"CUMPLE","NO CUMPLE")</f>
        <v>CUMPLE</v>
      </c>
      <c r="AC417" t="str">
        <f>TEXT(M417,"mmmm")</f>
        <v>mayo</v>
      </c>
      <c r="AD417" t="str">
        <f>TEXT(M417,"yyyy")</f>
        <v>yyyy</v>
      </c>
      <c r="AE417">
        <f>W417*60*24</f>
        <v>120.00000000000004</v>
      </c>
      <c r="AF417">
        <f>AE417/60</f>
        <v>2.000000000000001</v>
      </c>
      <c r="AG417">
        <f>AE417/60</f>
        <v>2.000000000000001</v>
      </c>
      <c r="AH417">
        <f>L417-K417</f>
        <v>0.026388888887595385</v>
      </c>
      <c r="AI417">
        <f>AH417*24*60</f>
        <v>37.999999998137355</v>
      </c>
      <c r="AJ417">
        <f>75728*X417</f>
        <v>75728</v>
      </c>
    </row>
    <row r="418" xml:space="preserve">
      <c r="A418">
        <v>662147</v>
      </c>
      <c r="B418" t="str">
        <v>SOLICITUD</v>
      </c>
      <c r="C418" t="str">
        <v>CERRADO</v>
      </c>
      <c r="D418" t="str">
        <v>TODA LA TIENDA</v>
      </c>
      <c r="E418" t="str">
        <v>SERVICIOS TI</v>
      </c>
      <c r="F418" t="str">
        <v>SERVICIOS TI</v>
      </c>
      <c r="G418" t="str">
        <v>SERVICIOS TI</v>
      </c>
      <c r="H418" t="str">
        <v>Se solicita personal de apoyo para desmontar 6 pos en linea de cajas de Jumbo cra 65 para traslado a evento peluditos en playa mayor.</v>
      </c>
      <c r="I418" t="str">
        <v>Se solicita personal de apoyo para desmontar 6 pos en linea de cajas de Jumbo cra 65 para traslado a evento peluditos en playa mayor.</v>
      </c>
      <c r="J418" t="str">
        <v xml:space="preserve">Los siguientes días se brindó acompañamiento de 8 a 17 por parte de ISIT: 16; 17; 19; 20; 21; 22; 23; 24. Al 2;5. </v>
      </c>
      <c r="K418">
        <v>45427.69930555556</v>
      </c>
      <c r="L418">
        <v>45427.74097222222</v>
      </c>
      <c r="M418">
        <v>45428</v>
      </c>
      <c r="N418" t="str">
        <f>TEXT(M418, "DDDD")</f>
        <v>jueves</v>
      </c>
      <c r="O418" t="str" xml:space="preserve">
        <v xml:space="preserve">J023 JUMBO DE LA 65_x000d_
_x000d_
</v>
      </c>
      <c r="P418" t="str">
        <v>MEDELLIN</v>
      </c>
      <c r="Q418" t="str">
        <f>IF(ISBLANK(P418),"0",(VLOOKUP(P418,REGION,2,FALSE)))</f>
        <v>CENTRO</v>
      </c>
      <c r="R418" t="str">
        <v>DEIME ENRIQUE SUAREZ YEPES</v>
      </c>
      <c r="S418" t="e">
        <f>IF(ISBLANK(R418),"0", VLOOKUP(R418,PERSONAL,2,FALSE))</f>
        <v>#N/A</v>
      </c>
      <c r="T418" t="str">
        <v>DIRECTO</v>
      </c>
      <c r="U418">
        <v>0.3333333333333333</v>
      </c>
      <c r="V418">
        <v>0.7083333333333334</v>
      </c>
      <c r="W418">
        <f>V418-U418</f>
        <v>0.37500000000000006</v>
      </c>
      <c r="X418">
        <v>20</v>
      </c>
      <c r="Y418">
        <f>NETWORKDAYS(K418,M418)</f>
        <v>2</v>
      </c>
      <c r="Z418" t="str">
        <f>IF(Y418&lt;=2,"CUMPLE","NO CUMPLE")</f>
        <v>CUMPLE</v>
      </c>
      <c r="AC418" t="str">
        <f>TEXT(M418,"mmmm")</f>
        <v>mayo</v>
      </c>
      <c r="AD418" t="str">
        <f>TEXT(M418,"yyyy")</f>
        <v>yyyy</v>
      </c>
      <c r="AE418">
        <f>W418*60*24</f>
        <v>540.0000000000001</v>
      </c>
      <c r="AF418">
        <f>AE418/60</f>
        <v>9.000000000000002</v>
      </c>
      <c r="AG418">
        <f>AE418/60</f>
        <v>9.000000000000002</v>
      </c>
      <c r="AH418">
        <f>L418-K418</f>
        <v>0.04166666666424135</v>
      </c>
      <c r="AI418">
        <f>AH418*24*60</f>
        <v>59.99999999650754</v>
      </c>
      <c r="AJ418">
        <f>75728*X418</f>
        <v>1514560</v>
      </c>
    </row>
    <row r="419" xml:space="preserve">
      <c r="A419">
        <v>667124</v>
      </c>
      <c r="B419" t="str">
        <v>INCIDENTE</v>
      </c>
      <c r="C419" t="str">
        <v>CERRADO</v>
      </c>
      <c r="D419" t="str">
        <v>ATC</v>
      </c>
      <c r="E419" t="str">
        <v>PC</v>
      </c>
      <c r="F419" t="str">
        <v>PC</v>
      </c>
      <c r="G419" t="str">
        <v>LENOVO</v>
      </c>
      <c r="H419" t="str" xml:space="preserve">
        <v xml:space="preserve">equipo se auto reinicia muchas veces no permite abrir ninguna clase de archivo_x000d_
lugar en donde se encuentra el computador en la tienda_x000d_
_x000d_
metro montería 85</v>
      </c>
      <c r="I419" t="str" xml:space="preserve">
        <v xml:space="preserve">equipo se auto reinicia muchas veces no permite abrir ninguna clase de archivo_x000d_
lugar en donde se encuentra el computador en la tienda_x000d_
_x000d_
metro montería 85</v>
      </c>
      <c r="J419" t="str">
        <v xml:space="preserve">Usuario indica que el equipo se reinició y no tiene instalado el paquete de office.  Le indico al remoto de tienda; lo que indica que se debe instalar el aplicativo; usuario realiza pruebas quedando operativo y a satisfacción del cliente. </v>
      </c>
      <c r="K419">
        <v>45429.333333333336</v>
      </c>
      <c r="L419">
        <v>45429.375</v>
      </c>
      <c r="M419">
        <v>45429</v>
      </c>
      <c r="N419" t="str">
        <f>TEXT(M419, "DDDD")</f>
        <v>viernes</v>
      </c>
      <c r="O419" t="str" xml:space="preserve">
        <v xml:space="preserve">M085 METRO MONTERIA_x000d_
_x000d_
</v>
      </c>
      <c r="P419" t="str">
        <v>MONTERIA</v>
      </c>
      <c r="Q419" t="str">
        <f>IF(ISBLANK(P419),"0",(VLOOKUP(P419,REGION,2,FALSE)))</f>
        <v>COSTA</v>
      </c>
      <c r="R419" t="str">
        <v>SHARON YANETH KERGUELEN WILCHES</v>
      </c>
      <c r="S419">
        <f>IF(ISBLANK(R419),"0", VLOOKUP(R419,PERSONAL,2,FALSE))</f>
        <v>1067917448</v>
      </c>
      <c r="T419" t="str">
        <v>DIRECTO</v>
      </c>
      <c r="U419">
        <v>0.5833333333333334</v>
      </c>
      <c r="V419">
        <v>0.6666666666666666</v>
      </c>
      <c r="W419">
        <f>V419-U419</f>
        <v>0.08333333333333326</v>
      </c>
      <c r="X419">
        <v>1</v>
      </c>
      <c r="Y419">
        <f>NETWORKDAYS(K419,M419)</f>
        <v>1</v>
      </c>
      <c r="Z419" t="str">
        <f>IF(Y419&lt;=2,"CUMPLE","NO CUMPLE")</f>
        <v>CUMPLE</v>
      </c>
      <c r="AC419" t="str">
        <f>TEXT(M419,"mmmm")</f>
        <v>mayo</v>
      </c>
      <c r="AD419" t="str">
        <f>TEXT(M419,"yyyy")</f>
        <v>yyyy</v>
      </c>
      <c r="AE419">
        <f>W419*60*24</f>
        <v>119.99999999999989</v>
      </c>
      <c r="AF419">
        <f>AE419/60</f>
        <v>1.999999999999998</v>
      </c>
      <c r="AG419">
        <f>AE419/60</f>
        <v>1.999999999999998</v>
      </c>
      <c r="AH419">
        <f>L419-K419</f>
        <v>0.04166666666424135</v>
      </c>
      <c r="AI419">
        <f>AH419*24*60</f>
        <v>59.99999999650754</v>
      </c>
      <c r="AJ419">
        <f>75728*X419</f>
        <v>75728</v>
      </c>
    </row>
    <row r="420" xml:space="preserve">
      <c r="A420">
        <v>672120</v>
      </c>
      <c r="B420" t="str">
        <v>INCIDENTE</v>
      </c>
      <c r="C420" t="str">
        <v>CERRADO</v>
      </c>
      <c r="D420" t="str">
        <v>E-COMMERCE</v>
      </c>
      <c r="E420" t="str">
        <v>PDA</v>
      </c>
      <c r="F420" t="str">
        <v>PDA</v>
      </c>
      <c r="G420" t="str">
        <v>HONEYWELL</v>
      </c>
      <c r="H420" t="str" xml:space="preserve">
        <v xml:space="preserve">Buen dia m colaboran por favor para revisar la pda de la tienda 47 21178B05F8 SE ENCUENTRA ACCOUNT LOGIN bloqueada gracias por su ayuda direccion ip 21178B05F8_x000d_
Sección de la tienda en donde se ubica la PDT o usuario_x000d_
_x000d_
Ubicacion fisica en la tienda o sede 47 Creación del ticket Jessica Maria Manuela Cortes Benavidez</v>
      </c>
      <c r="I420" t="str" xml:space="preserve">
        <v xml:space="preserve">Buen dia m colaboran por favor para revisar la pda de la tienda 47 21178B05F8 SE ENCUENTRA ACCOUNT LOGIN bloqueada gracias por su ayuda direccion ip 21178B05F8_x000d_
Sección de la tienda en donde se ubica la PDT o usuario_x000d_
_x000d_
Ubicacion fisica en la tienda o sede 47 Creación del ticket Jessica Maria Manuela Cortes Benavidez</v>
      </c>
      <c r="J420" t="str">
        <v>"Se revisa pda mencionada; se encuentra fuera de la plataforma y sin poder ingresar al sistema; Se ingresa por Administrador para verificar su configuracion; Se verifica y se configura nuevamente para el area requqerida; Se verifican las apps que son Mi tienda; Cengo Shop; Outlook; Telnet; Se le indica a la usuaria y quedan funcionando y con seguridad en el área de Ecommerce para que usen únicamente las aplicaciones del área; Se pone a prueba y se entrega sin novedad...ESTADO OK"</v>
      </c>
      <c r="K420">
        <v>45432.62152777778</v>
      </c>
      <c r="L420">
        <v>45432.62222222222</v>
      </c>
      <c r="M420">
        <v>45432</v>
      </c>
      <c r="N420" t="str">
        <f>TEXT(M420, "DDDD")</f>
        <v>lunes</v>
      </c>
      <c r="O420" t="str" xml:space="preserve">
        <v xml:space="preserve">J047 JUMBO GIRARDOT_x000d_
_x000d_
</v>
      </c>
      <c r="P420" t="str">
        <v>GIRARDOT</v>
      </c>
      <c r="Q420" t="str">
        <f>IF(ISBLANK(P420),"0",(VLOOKUP(P420,REGION,2,FALSE)))</f>
        <v>OCCIDENTE</v>
      </c>
      <c r="R420" t="str">
        <v>RAFAEL ARDILA PUENTES</v>
      </c>
      <c r="S420">
        <f>IF(ISBLANK(R420),"0", VLOOKUP(R420,PERSONAL,2,FALSE))</f>
        <v>1018419858</v>
      </c>
      <c r="T420" t="str">
        <v>ALIADO</v>
      </c>
      <c r="U420">
        <v>0.625</v>
      </c>
      <c r="V420">
        <v>0.6875</v>
      </c>
      <c r="W420">
        <f>V420-U420</f>
        <v>0.0625</v>
      </c>
      <c r="X420">
        <v>1</v>
      </c>
      <c r="Y420">
        <f>NETWORKDAYS(K420,M420)</f>
        <v>1</v>
      </c>
      <c r="Z420" t="str">
        <f>IF(Y420&lt;=2,"CUMPLE","NO CUMPLE")</f>
        <v>CUMPLE</v>
      </c>
      <c r="AC420" t="str">
        <f>TEXT(M420,"mmmm")</f>
        <v>mayo</v>
      </c>
      <c r="AD420" t="str">
        <f>TEXT(M420,"yyyy")</f>
        <v>yyyy</v>
      </c>
      <c r="AE420">
        <f>W420*60*24</f>
        <v>90</v>
      </c>
      <c r="AF420">
        <f>AE420/60</f>
        <v>1.5</v>
      </c>
      <c r="AG420">
        <f>AE420/60</f>
        <v>1.5</v>
      </c>
      <c r="AH420">
        <f>L420-K420</f>
        <v>0.0006944444394321181</v>
      </c>
      <c r="AI420">
        <f>AH420*24*60</f>
        <v>0.99999999278225</v>
      </c>
      <c r="AJ420">
        <f>75728*X420</f>
        <v>75728</v>
      </c>
    </row>
    <row r="421" xml:space="preserve">
      <c r="A421">
        <v>669059</v>
      </c>
      <c r="B421" t="str">
        <v>SOLICITUD</v>
      </c>
      <c r="C421" t="str">
        <v>CERRADO</v>
      </c>
      <c r="D421" t="str">
        <v>TODA LA TIENDA</v>
      </c>
      <c r="E421" t="str">
        <v>POS</v>
      </c>
      <c r="F421" t="str">
        <v>POS</v>
      </c>
      <c r="G421" t="str">
        <v>WINCOR</v>
      </c>
      <c r="H421" t="str" xml:space="preserve">
        <v xml:space="preserve">Buen dia; por favor su colaboración y gestion para la desinstalación de las POS 10 y 11 de la tienda jumbo Ocean Mall - Santa Marta; esto para la instalación de los equipos SCO; favor confirmar en sitio con Cesar Bravo y Celso Niebles; esta actividad se requiere para el dia 20 de mayo de 2024_x000d_
numero de caja pos_x000d_
_x000d_
10; 11</v>
      </c>
      <c r="I421" t="str" xml:space="preserve">
        <v xml:space="preserve">Buen dia; por favor su colaboración y gestion para la desinstalación de las POS 10 y 11 de la tienda jumbo Ocean Mall - Santa Marta; esto para la instalación de los equipos SCO; favor confirmar en sitio con Cesar Bravo y Celso Niebles; esta actividad se requiere para el dia 20 de mayo de 2024_x000d_
numero de caja pos_x000d_
_x000d_
10; 11</v>
      </c>
      <c r="J421" t="str">
        <v>SE REALIZA VISITA 2.5 PARA REALIZAR ASIGNACIONES EN LA TIENDA DE CENCOSUD SANTAMARTA; 1. SE REALIZO EL DESMONTE Y TRASLADO DE EQUIPO POS; DATAFONOS Y ESCANER BALAZAS DEL MODULO 11 A LA TERMINAL O CAJA #16. SE VALIDA CON EL SUPERVISOR DE CAJAS EQUIPOS SE DEJAN OPERATIVOS. 2. SE REALIZO EL DESMONTE Y TRASLADADO DE EQUIPO POS; DATAFONOS; ESCANER BALANZA; VISOR CLIENTE Y CAJERO; TECLADO ETC; DE LA TERMINAL 12 A LA CAJA #18 (EQUIPO PERTENECE AL AREA DE DOMICILIO). SE VALIDA REALIZANDO PRUEBAS CON SUPER DE CAJAS SE DEJA OPERATIVO. 3. SE REALIZA EL DESMONTE Y EL TRASLADO DEL EQUIPO DE ECOMERCE A LA TERMINAL 10. SE REALIZA PRUEBAS CON EL SUPER DE CAJAS; EQUIPO QUEDA EN SERVICIO. 4.SE REALIZA CAMBIO DE 2 ESCANER BALANZAS MARCA MEGALLAN Y SE REEMPLAZA POR ESCANER BALANZA ZEBRA EN LAS CAJAS 15 Y 16 RESPECTIVAMNETE. 5. SE REALIZA EL TRASLADO DE TODOS LOS EQUIPOS RESTANTES QUE SE RETIRARON AL 2DO PISO DONDE QUEDA EL AREA DE SISTEMAS PARA ENVIAR LA INFORMACION AL SOPORTE REMOTO DE SISTEMAS DE CENCOSUD PARA PROCEDER CON LA BAJA SI ASI CORRESPONDE DE ESOS EQUIPOS (LOS EQUIPOS Y CABLES RETIRADOS SE DEJAN ORGANIZADOS Y GUARDADOS EN LA OFICNA DE SISTEMAS; NOTA; LAS FOTOS SON SOLO MUESTRAS DE LOS EQUIPOS RETIRADOS ANTES DE SER GUARDADOS Y ORGANIZADOS EN EL AREA). 6. DATAFONOS QUE PERTENECEN A UNA DE LAS CAJAS QUE SE DESMONTARON; SE LE ENTREGA A LA JEFE DE SECCION DE CAJAS ELIS PARA SU RESGUARDO Y CUSTODIA EN EL AREA DE CAJA CENTRAL.</v>
      </c>
      <c r="K421">
        <v>45432.28194444445</v>
      </c>
      <c r="L421">
        <v>45432.282638888886</v>
      </c>
      <c r="M421">
        <v>45432</v>
      </c>
      <c r="N421" t="str">
        <f>TEXT(M421, "DDDD")</f>
        <v>lunes</v>
      </c>
      <c r="O421" t="str">
        <v>J045 AV DEL FERROCARRIL SANTA MARTA</v>
      </c>
      <c r="P421" t="str">
        <v>SANTA MARTA</v>
      </c>
      <c r="Q421" t="str">
        <f>IF(ISBLANK(P421),"0",(VLOOKUP(P421,REGION,2,FALSE)))</f>
        <v>COSTA</v>
      </c>
      <c r="R421" t="str">
        <v>ENRIQUE RAFAEL PONZON ORTEGA</v>
      </c>
      <c r="S421">
        <f>IF(ISBLANK(R421),"0", VLOOKUP(R421,PERSONAL,2,FALSE))</f>
        <v>1082888515</v>
      </c>
      <c r="T421" t="str">
        <v>DIRECTO</v>
      </c>
      <c r="U421">
        <v>0.2916666666666667</v>
      </c>
      <c r="V421">
        <v>0.6666666666666666</v>
      </c>
      <c r="W421">
        <f>V421-U421</f>
        <v>0.37499999999999994</v>
      </c>
      <c r="X421" t="str">
        <v>2;5</v>
      </c>
      <c r="Y421">
        <f>NETWORKDAYS(K421,M421)</f>
        <v>1</v>
      </c>
      <c r="Z421" t="str">
        <f>IF(Y421&lt;=2,"CUMPLE","NO CUMPLE")</f>
        <v>CUMPLE</v>
      </c>
      <c r="AC421" t="str">
        <f>TEXT(M421,"mmmm")</f>
        <v>mayo</v>
      </c>
      <c r="AD421" t="str">
        <f>TEXT(M421,"yyyy")</f>
        <v>yyyy</v>
      </c>
      <c r="AE421">
        <f>W421*60*24</f>
        <v>539.9999999999999</v>
      </c>
      <c r="AF421">
        <f>AE421/60</f>
        <v>8.999999999999998</v>
      </c>
      <c r="AG421">
        <f>AE421/60</f>
        <v>8.999999999999998</v>
      </c>
      <c r="AH421">
        <f>L421-K421</f>
        <v>0.0006944444394321181</v>
      </c>
      <c r="AI421">
        <f>AH421*24*60</f>
        <v>0.99999999278225</v>
      </c>
      <c r="AJ421" t="e">
        <f>75728*X421</f>
        <v>#VALUE!</v>
      </c>
    </row>
    <row r="422" xml:space="preserve">
      <c r="A422">
        <v>663877</v>
      </c>
      <c r="B422" t="str">
        <v>SOLICITUD</v>
      </c>
      <c r="C422" t="str">
        <v>CERRADO</v>
      </c>
      <c r="D422" t="str">
        <v>PLATOS PREPARADOS</v>
      </c>
      <c r="E422" t="str">
        <v>SWITCH</v>
      </c>
      <c r="F422" t="str">
        <v>SWITCH</v>
      </c>
      <c r="G422" t="str">
        <v>MICROSENS</v>
      </c>
      <c r="H422" t="str" xml:space="preserve">
        <v xml:space="preserve">(COL) Switch microsens | JU027 | equipo afectado: CORNGJU027MS077 IP: 10.131.18.77_x000d_
Punto Operacional Afectada_x000d_
_x000d_
-_x000d_
_x000d_
Área Afectada_x000d_
_x000d_
-</v>
      </c>
      <c r="I422" t="str" xml:space="preserve">
        <v xml:space="preserve">(COL) Switch microsens | JU027 | equipo afectado: CORNGJU027MS077 IP: 10.131.18.77_x000d_
Punto Operacional Afectada_x000d_
_x000d_
-_x000d_
_x000d_
Área Afectada_x000d_
_x000d_
-</v>
      </c>
      <c r="J422" t="str">
        <v>Luego de buscar el switch en todo el lineal de cajas; informo que no fue posible encontrarlo; informo a mi contacto inmediato y luego de esperar un buen rato me logran informar que corresponde al switch que se encuentra en platos preparados; me dirijo a la ubicación; reinicio el suiche; espero a su restablecimiento y confirmación de acceso por parte de personal de IT; me confirman operatividad y me retiro del sitio</v>
      </c>
      <c r="K422">
        <v>45428.36875</v>
      </c>
      <c r="L422">
        <v>45429.375</v>
      </c>
      <c r="M422">
        <v>45433</v>
      </c>
      <c r="N422" t="str">
        <f>TEXT(M422, "DDDD")</f>
        <v>martes</v>
      </c>
      <c r="O422" t="str" xml:space="preserve">
        <v xml:space="preserve">J027 JUMBO RIONEGRO_x000d_
_x000d_
</v>
      </c>
      <c r="P422" t="str">
        <v>RIONEGRO</v>
      </c>
      <c r="Q422" t="str">
        <f>IF(ISBLANK(P422),"0",(VLOOKUP(P422,REGION,2,FALSE)))</f>
        <v>CENTRO</v>
      </c>
      <c r="R422" t="str">
        <v xml:space="preserve">FABIAN VARGAS LASTRA </v>
      </c>
      <c r="S422" t="e">
        <f>IF(ISBLANK(R422),"0", VLOOKUP(R422,PERSONAL,2,FALSE))</f>
        <v>#N/A</v>
      </c>
      <c r="T422" t="str">
        <v>ALIADO</v>
      </c>
      <c r="U422">
        <v>0.7465277777777778</v>
      </c>
      <c r="V422">
        <v>0.7916666666666666</v>
      </c>
      <c r="W422">
        <f>V422-U422</f>
        <v>0.04513888888888884</v>
      </c>
      <c r="X422">
        <v>1</v>
      </c>
      <c r="Y422">
        <f>NETWORKDAYS(K422,M422)</f>
        <v>4</v>
      </c>
      <c r="Z422" t="str">
        <f>IF(Y422&lt;=2,"CUMPLE","NO CUMPLE")</f>
        <v>NO CUMPLE</v>
      </c>
      <c r="AA422" t="str">
        <v>Sin disponibilidad de técnico en la zona</v>
      </c>
      <c r="AC422" t="str">
        <f>TEXT(M422,"mmmm")</f>
        <v>mayo</v>
      </c>
      <c r="AD422" t="str">
        <f>TEXT(M422,"yyyy")</f>
        <v>yyyy</v>
      </c>
      <c r="AE422">
        <f>W422*60*24</f>
        <v>64.99999999999993</v>
      </c>
      <c r="AF422">
        <f>AE422/60</f>
        <v>1.0833333333333321</v>
      </c>
      <c r="AG422">
        <f>AE422/60</f>
        <v>1.0833333333333321</v>
      </c>
      <c r="AH422">
        <f>L422-K422</f>
        <v>1.0062499999985448</v>
      </c>
      <c r="AI422">
        <f>AH422*24*60</f>
        <v>1448.9999999979045</v>
      </c>
      <c r="AJ422">
        <f>75728*X422</f>
        <v>75728</v>
      </c>
    </row>
    <row r="423" xml:space="preserve">
      <c r="A423">
        <v>666201</v>
      </c>
      <c r="B423" t="str">
        <v>INCIDENTE</v>
      </c>
      <c r="C423" t="str">
        <v>CERRADO</v>
      </c>
      <c r="D423" t="str">
        <v>DECORACION</v>
      </c>
      <c r="E423" t="str">
        <v>PC</v>
      </c>
      <c r="F423" t="str">
        <v>PC</v>
      </c>
      <c r="G423" t="str">
        <v>PC</v>
      </c>
      <c r="H423" t="str">
        <v>El correo no me permite vaciar la papelera por completo para poder liberar el espacio; por lo tanto no puedo enviar ni recibir correos</v>
      </c>
      <c r="I423" t="str">
        <v>El correo no me permite vaciar la papelera por completo para poder liberar el espacio; por lo tanto no puedo enviar ni recibir correos</v>
      </c>
      <c r="J423" t="str">
        <v>Se confirma dificultad para eliminar correos de la bandeja eliminados en el correo del usuario; se agotan todas las posibilidades desde el navegador; pero pese a que aparentemente los correos son borrados; al refrescar el navegador; siempre vuelven a mostrarse los correos. El correo se encuentra al 230% de su capacidad. Se informa de la situación a Stharlyn Zuleta quien indica que tuvieron con anterioridad una situación similar y debieron aumentar capacidad del buzón para poder maniobrar con dicho usuario; dice que notificará sobre este caso a David Higuita y que ellos lo atenderán</v>
      </c>
      <c r="K423">
        <v>45428.708333333336</v>
      </c>
      <c r="L423">
        <v>45429.375</v>
      </c>
      <c r="M423">
        <v>45433</v>
      </c>
      <c r="N423" t="str">
        <f>TEXT(M423, "DDDD")</f>
        <v>martes</v>
      </c>
      <c r="O423" t="str" xml:space="preserve">
        <v xml:space="preserve">J027 JUMBO RIONEGRO_x000d_
_x000d_
</v>
      </c>
      <c r="P423" t="str">
        <v>RIONEGRO</v>
      </c>
      <c r="Q423" t="str">
        <f>IF(ISBLANK(P423),"0",(VLOOKUP(P423,REGION,2,FALSE)))</f>
        <v>CENTRO</v>
      </c>
      <c r="R423" t="str">
        <v xml:space="preserve">FABIAN VARGAS LASTRA </v>
      </c>
      <c r="S423" t="e">
        <f>IF(ISBLANK(R423),"0", VLOOKUP(R423,PERSONAL,2,FALSE))</f>
        <v>#N/A</v>
      </c>
      <c r="T423" t="str">
        <v>ALIADO</v>
      </c>
      <c r="U423">
        <v>0.7083333333333334</v>
      </c>
      <c r="V423">
        <v>0.7465277777777778</v>
      </c>
      <c r="W423">
        <f>V423-U423</f>
        <v>0.03819444444444442</v>
      </c>
      <c r="X423">
        <v>1</v>
      </c>
      <c r="Y423">
        <f>NETWORKDAYS(K423,M423)</f>
        <v>4</v>
      </c>
      <c r="Z423" t="str">
        <f>IF(Y423&lt;=2,"CUMPLE","NO CUMPLE")</f>
        <v>NO CUMPLE</v>
      </c>
      <c r="AA423" t="str">
        <v>Sin disponibilidad de técnico en la zona</v>
      </c>
      <c r="AC423" t="str">
        <f>TEXT(M423,"mmmm")</f>
        <v>mayo</v>
      </c>
      <c r="AD423" t="str">
        <f>TEXT(M423,"yyyy")</f>
        <v>yyyy</v>
      </c>
      <c r="AE423">
        <f>W423*60*24</f>
        <v>54.999999999999964</v>
      </c>
      <c r="AF423">
        <f>AE423/60</f>
        <v>0.9166666666666661</v>
      </c>
      <c r="AG423">
        <f>AE423/60</f>
        <v>0.9166666666666661</v>
      </c>
      <c r="AH423">
        <f>L423-K423</f>
        <v>0.6666666666642413</v>
      </c>
      <c r="AI423">
        <f>AH423*24*60</f>
        <v>959.9999999965075</v>
      </c>
      <c r="AJ423">
        <f>75728*X423</f>
        <v>75728</v>
      </c>
    </row>
    <row r="424" xml:space="preserve">
      <c r="A424">
        <v>669027</v>
      </c>
      <c r="B424" t="str">
        <v>INCIDENTE</v>
      </c>
      <c r="C424" t="str">
        <v>CERRADO</v>
      </c>
      <c r="D424" t="str">
        <v>TODA LA TIENDA</v>
      </c>
      <c r="E424" t="str">
        <v>PUNTO DE RED</v>
      </c>
      <c r="F424" t="str">
        <v>PUNTO DE RED</v>
      </c>
      <c r="G424" t="str">
        <v>PUNTO DE RED</v>
      </c>
      <c r="H424" t="str" xml:space="preserve">
        <v xml:space="preserve">Solicito con urgencia su colaboración desde año pasado se viene sacado una caja de línea para el centro comercial para la venta de donas; esta queda fuera de línea y en las noches se conectaba a la red y se carga su venta. desde 1 de mayo por temas de facturación electrónica la caja ya no funciona cuando queda fuera de linea ;_x000d_
Indique número de la caja afectada_x000d_
_x000d_
se rotaba ;la caja 5 ; 6</v>
      </c>
      <c r="I424" t="str" xml:space="preserve">
        <v xml:space="preserve">Solicito con urgencia su colaboración desde año pasado se viene sacado una caja de línea para el centro comercial para la venta de donas; esta queda fuera de línea y en las noches se conectaba a la red y se carga su venta. desde 1 de mayo por temas de facturación electrónica la caja ya no funciona cuando queda fuera de linea ;_x000d_
Indique número de la caja afectada_x000d_
_x000d_
se rotaba ;la caja 5 ; 6</v>
      </c>
      <c r="J424" t="str">
        <v>Se realizó estudio de punto de red; la propuesta se envió a David Higuita vía correo.</v>
      </c>
      <c r="K424">
        <v>45432.444444444445</v>
      </c>
      <c r="L424">
        <v>45432.65694444445</v>
      </c>
      <c r="M424">
        <v>45433</v>
      </c>
      <c r="N424" t="str">
        <f>TEXT(M424, "DDDD")</f>
        <v>martes</v>
      </c>
      <c r="O424" t="str" xml:space="preserve">
        <v xml:space="preserve">J185 JUMBO YOPAL_x000d_
_x000d_
</v>
      </c>
      <c r="P424" t="str">
        <v>YOPAL</v>
      </c>
      <c r="Q424" t="str">
        <f>IF(ISBLANK(P424),"0",(VLOOKUP(P424,REGION,2,FALSE)))</f>
        <v>ORIENTE</v>
      </c>
      <c r="R424" t="str">
        <v>CESAR NEYITH OSORIO MOLINA</v>
      </c>
      <c r="S424" t="e">
        <f>IF(ISBLANK(R424),"0", VLOOKUP(R424,PERSONAL,2,FALSE))</f>
        <v>#N/A</v>
      </c>
      <c r="T424" t="str">
        <v>ALIADO</v>
      </c>
      <c r="U424">
        <v>0.4166666666666667</v>
      </c>
      <c r="V424">
        <v>0.5416666666666666</v>
      </c>
      <c r="W424">
        <f>V424-U424</f>
        <v>0.12499999999999994</v>
      </c>
      <c r="X424">
        <v>2</v>
      </c>
      <c r="Y424">
        <f>NETWORKDAYS(K424,M424)</f>
        <v>2</v>
      </c>
      <c r="Z424" t="str">
        <f>IF(Y424&lt;=2,"CUMPLE","NO CUMPLE")</f>
        <v>CUMPLE</v>
      </c>
      <c r="AC424" t="str">
        <f>TEXT(M424,"mmmm")</f>
        <v>mayo</v>
      </c>
      <c r="AD424" t="str">
        <f>TEXT(M424,"yyyy")</f>
        <v>yyyy</v>
      </c>
      <c r="AE424">
        <f>W424*60*24</f>
        <v>179.99999999999991</v>
      </c>
      <c r="AF424">
        <f>AE424/60</f>
        <v>2.9999999999999987</v>
      </c>
      <c r="AG424">
        <f>AE424/60</f>
        <v>2.9999999999999987</v>
      </c>
      <c r="AH424">
        <f>L424-K424</f>
        <v>0.2125000000014552</v>
      </c>
      <c r="AI424">
        <f>AH424*24*60</f>
        <v>306.0000000020955</v>
      </c>
      <c r="AJ424">
        <f>75728*X424</f>
        <v>151456</v>
      </c>
    </row>
    <row r="425" xml:space="preserve">
      <c r="A425">
        <v>671335</v>
      </c>
      <c r="B425" t="str">
        <v>INCIDENTE</v>
      </c>
      <c r="C425" t="str">
        <v>CERRADO</v>
      </c>
      <c r="D425" t="str">
        <v>LINEAL DE CAJAS</v>
      </c>
      <c r="E425" t="str">
        <v>POS</v>
      </c>
      <c r="F425" t="str">
        <v>POS</v>
      </c>
      <c r="G425" t="str">
        <v>WINCOR</v>
      </c>
      <c r="H425" t="str" xml:space="preserve">
        <v xml:space="preserve">Buenas tardes; me colabora con la pos #4 ya que se esta demorando cuando se registra un producto; cuando se le ingresa medio de pago; se queda procesando ( se pega la caja) y se demora en responder nuevamente para continuar con el registro._x000d_
Numero de caja_x000d_
_x000d_
4</v>
      </c>
      <c r="I425" t="str" xml:space="preserve">
        <v xml:space="preserve">Buenas tardes; me colabora con la pos #4 ya que se esta demorando cuando se registra un producto; cuando se le ingresa medio de pago; se queda procesando ( se pega la caja) y se demora en responder nuevamente para continuar con el registro._x000d_
Numero de caja_x000d_
_x000d_
4</v>
      </c>
      <c r="J425" t="str">
        <v>Me encuentro en sitio y se me indica que la falla en la pos # 4 se procede apagar la unidad y verificar la memoria que tiene instalada; se observa que tiene 128 mb de Ram se indica que se va a realizar un cambio de Ram para potenciar la maquina; me desplazo a bodega a buscar memorias dimm con mayor valor  y no se encuentra; destapo una unidad de cambio y se utiliza la Ram encontrada para mejorar la unidad se le instala una Ram dimm de 64MG y otra de 256MG se ensambla todo y  se enciende unidad para realizar pruebas con el funcionario y todo con normalidad y mejor velocidad de respuesta al realizar cualquier transacción con el sistema se le informa al ing harold y a la compañera Katerine y me retiro de sitio.</v>
      </c>
      <c r="K425">
        <v>45433.70694444444</v>
      </c>
      <c r="L425">
        <v>45433.74930555555</v>
      </c>
      <c r="M425">
        <v>45434</v>
      </c>
      <c r="N425" t="str">
        <f>TEXT(M425, "DDDD")</f>
        <v>miércoles</v>
      </c>
      <c r="O425" t="str" xml:space="preserve">
        <v xml:space="preserve">J036 JUMBO POPAYAN CAMPANARIO_x000d_
_x000d_
</v>
      </c>
      <c r="P425" t="str">
        <v>POPAYAN</v>
      </c>
      <c r="Q425" t="str">
        <f>IF(ISBLANK(P425),"0",(VLOOKUP(P425,REGION,2,FALSE)))</f>
        <v>OCCIDENTE</v>
      </c>
      <c r="R425" t="str">
        <v>DANIEL FERNANDO PAREDES ARTEAGA</v>
      </c>
      <c r="S425">
        <f>IF(ISBLANK(R425),"0", VLOOKUP(R425,PERSONAL,2,FALSE))</f>
        <v>10301691</v>
      </c>
      <c r="T425" t="str">
        <v>DIRECTO</v>
      </c>
      <c r="U425">
        <v>0.3333333333333333</v>
      </c>
      <c r="V425">
        <v>0.4166666666666667</v>
      </c>
      <c r="W425">
        <f>V425-U425</f>
        <v>0.08333333333333337</v>
      </c>
      <c r="X425">
        <v>1</v>
      </c>
      <c r="Y425">
        <f>NETWORKDAYS(K425,M425)</f>
        <v>2</v>
      </c>
      <c r="Z425" t="str">
        <f>IF(Y425&lt;=2,"CUMPLE","NO CUMPLE")</f>
        <v>CUMPLE</v>
      </c>
      <c r="AC425" t="str">
        <f>TEXT(M425,"mmmm")</f>
        <v>mayo</v>
      </c>
      <c r="AD425" t="str">
        <f>TEXT(M425,"yyyy")</f>
        <v>yyyy</v>
      </c>
      <c r="AE425">
        <f>W425*60*24</f>
        <v>120.00000000000004</v>
      </c>
      <c r="AF425">
        <f>AE425/60</f>
        <v>2.000000000000001</v>
      </c>
      <c r="AG425">
        <f>AE425/60</f>
        <v>2.000000000000001</v>
      </c>
      <c r="AH425">
        <f>L425-K425</f>
        <v>0.04236111111094942</v>
      </c>
      <c r="AI425">
        <f>AH425*24*60</f>
        <v>60.99999999976717</v>
      </c>
      <c r="AJ425">
        <f>75728*X425</f>
        <v>75728</v>
      </c>
    </row>
    <row r="426" xml:space="preserve">
      <c r="A426">
        <v>636074</v>
      </c>
      <c r="B426" t="str">
        <v>SOLICITUD</v>
      </c>
      <c r="C426" t="str">
        <v>CERRADO</v>
      </c>
      <c r="D426" t="str">
        <v>PANADERIA</v>
      </c>
      <c r="E426" t="str">
        <v>BALANZA</v>
      </c>
      <c r="F426" t="str">
        <v>BALANZA</v>
      </c>
      <c r="G426" t="str">
        <v>METTLER</v>
      </c>
      <c r="H426" t="str" xml:space="preserve">
        <v xml:space="preserve">buena tarde la siguiente balanza esta fallando ya que no deja sacar los precios; al momento de pesar; muestra un mensaje que dice que coloque peso; la IP: 10.132.92.52 es de la sección de carnes; de mesa quedo atento Gracias_x000d_
Indica la ubicacion de tu balanza en la tienda_x000d_
_x000d_
carnes de mesa</v>
      </c>
      <c r="I426" t="str" xml:space="preserve">
        <v xml:space="preserve">buena tarde la siguiente balanza esta fallando ya que no deja sacar los precios; al momento de pesar; muestra un mensaje que dice que coloque peso; la IP: 10.132.92.52 es de la sección de carnes; de mesa quedo atento Gracias_x000d_
Indica la ubicacion de tu balanza en la tienda_x000d_
_x000d_
carnes de mesa</v>
      </c>
      <c r="J426" t="str">
        <v>Se realiza visita; encontrando balanza panaderia si conexión a red; se realiza cambio de teclado y cambio de pasch cord se realiza cambio y configuraciones ; despues de realizar pruebas se reconoce error en faceplate ; se informa  a  soporte remoto y y a personal; solicitud de cambio punto de red por inestabilidad en red. Duplicado con 668334</v>
      </c>
      <c r="K426">
        <v>45432.370833333334</v>
      </c>
      <c r="L426">
        <v>45433.375</v>
      </c>
      <c r="M426">
        <v>45434</v>
      </c>
      <c r="N426" t="str">
        <f>TEXT(M426, "DDDD")</f>
        <v>miércoles</v>
      </c>
      <c r="O426" t="str" xml:space="preserve">
        <v xml:space="preserve">M195 METRO SANTA LUCIA_x000d_
_x000d_
</v>
      </c>
      <c r="P426" t="str">
        <v>NEIVA</v>
      </c>
      <c r="Q426" t="str">
        <f>IF(ISBLANK(P426),"0",(VLOOKUP(P426,REGION,2,FALSE)))</f>
        <v>OCCIDENTE</v>
      </c>
      <c r="R426" t="str">
        <v>CARLOS HERNAN BARRETO LOPEZ</v>
      </c>
      <c r="S426">
        <f>IF(ISBLANK(R426),"0", VLOOKUP(R426,PERSONAL,2,FALSE))</f>
        <v>1010165612</v>
      </c>
      <c r="T426" t="str">
        <v>DIRECTO</v>
      </c>
      <c r="U426">
        <v>0.3333333333333333</v>
      </c>
      <c r="V426">
        <v>0.375</v>
      </c>
      <c r="W426">
        <f>V426-U426</f>
        <v>0.041666666666666685</v>
      </c>
      <c r="X426">
        <v>1</v>
      </c>
      <c r="Y426">
        <f>NETWORKDAYS(K426,M426)</f>
        <v>3</v>
      </c>
      <c r="Z426" t="str">
        <f>IF(Y426&lt;=2,"CUMPLE","NO CUMPLE")</f>
        <v>NO CUMPLE</v>
      </c>
      <c r="AA426" t="str">
        <v>Sin disponibilidad de técnico en la zona</v>
      </c>
      <c r="AC426" t="str">
        <f>TEXT(M426,"mmmm")</f>
        <v>mayo</v>
      </c>
      <c r="AD426" t="str">
        <f>TEXT(M426,"yyyy")</f>
        <v>yyyy</v>
      </c>
      <c r="AE426">
        <f>W426*60*24</f>
        <v>60.00000000000002</v>
      </c>
      <c r="AF426">
        <f>AE426/60</f>
        <v>1.0000000000000004</v>
      </c>
      <c r="AG426">
        <f>AE426/60</f>
        <v>1.0000000000000004</v>
      </c>
      <c r="AH426">
        <f>L426-K426</f>
        <v>1.0041666666656965</v>
      </c>
      <c r="AI426">
        <f>AH426*24*60</f>
        <v>1445.999999998603</v>
      </c>
      <c r="AJ426">
        <f>75728*X426</f>
        <v>75728</v>
      </c>
    </row>
    <row r="427" xml:space="preserve">
      <c r="A427">
        <v>673795</v>
      </c>
      <c r="B427" t="str">
        <v>SOLICITUD</v>
      </c>
      <c r="C427" t="str">
        <v>CERRADO</v>
      </c>
      <c r="D427" t="str">
        <v>PANADERIA</v>
      </c>
      <c r="E427" t="str">
        <v>BALANZA</v>
      </c>
      <c r="F427" t="str">
        <v>BALANZA</v>
      </c>
      <c r="G427" t="str">
        <v>METTLER</v>
      </c>
      <c r="H427" t="str" xml:space="preserve">
        <v xml:space="preserve">Buenas Tardes Solicito la colaboración con la validación del punto y el cable de red de las siguiente balanza ya que no cargan precio ni actualizaciones_x000d_
Área en donde se encuentra la Balanza_x000d_
_x000d_
10.132.92.49 PANADERIA</v>
      </c>
      <c r="I427" t="str" xml:space="preserve">
        <v xml:space="preserve">Buenas Tardes Solicito la colaboración con la validación del punto y el cable de red de las siguiente balanza ya que no cargan precio ni actualizaciones_x000d_
Área en donde se encuentra la Balanza_x000d_
_x000d_
10.132.92.49 PANADERIA</v>
      </c>
      <c r="J427" t="str">
        <v>Se realiza visita; encontrando balanza panaderia si conexión a res se realiza cambio de teclado y cambio de pasch cord se realiza cambio y configuraciones ; despues de realizar pruebas se reconoce error en faceplate ; se informa  a  soporte remoto y y a personal; solicitud de cambio punto de red por inestabilidad en red.</v>
      </c>
      <c r="K427">
        <v>45433.333333333336</v>
      </c>
      <c r="L427">
        <v>45433.375</v>
      </c>
      <c r="M427">
        <v>45434</v>
      </c>
      <c r="N427" t="str">
        <f>TEXT(M427, "DDDD")</f>
        <v>miércoles</v>
      </c>
      <c r="O427" t="str" xml:space="preserve">
        <v xml:space="preserve">M195 METRO SANTA LUCIA_x000d_
_x000d_
</v>
      </c>
      <c r="P427" t="str">
        <v>NEIVA</v>
      </c>
      <c r="Q427" t="str">
        <f>IF(ISBLANK(P427),"0",(VLOOKUP(P427,REGION,2,FALSE)))</f>
        <v>OCCIDENTE</v>
      </c>
      <c r="R427" t="str">
        <v>CARLOS HERNAN BARRETO LOPEZ</v>
      </c>
      <c r="S427">
        <f>IF(ISBLANK(R427),"0", VLOOKUP(R427,PERSONAL,2,FALSE))</f>
        <v>1010165612</v>
      </c>
      <c r="T427" t="str">
        <v>DIRECTO</v>
      </c>
      <c r="U427">
        <v>0.40625</v>
      </c>
      <c r="V427">
        <v>0.4270833333333333</v>
      </c>
      <c r="W427">
        <f>V427-U427</f>
        <v>0.020833333333333315</v>
      </c>
      <c r="X427">
        <v>1</v>
      </c>
      <c r="Y427">
        <f>NETWORKDAYS(K427,M427)</f>
        <v>2</v>
      </c>
      <c r="Z427" t="str">
        <f>IF(Y427&lt;=2,"CUMPLE","NO CUMPLE")</f>
        <v>CUMPLE</v>
      </c>
      <c r="AC427" t="str">
        <f>TEXT(M427,"mmmm")</f>
        <v>mayo</v>
      </c>
      <c r="AD427" t="str">
        <f>TEXT(M427,"yyyy")</f>
        <v>yyyy</v>
      </c>
      <c r="AE427">
        <f>W427*60*24</f>
        <v>29.99999999999997</v>
      </c>
      <c r="AF427">
        <f>AE427/60</f>
        <v>0.4999999999999995</v>
      </c>
      <c r="AG427">
        <f>AE427/60</f>
        <v>0.4999999999999995</v>
      </c>
      <c r="AH427">
        <f>L427-K427</f>
        <v>0.04166666666424135</v>
      </c>
      <c r="AI427">
        <f>AH427*24*60</f>
        <v>59.99999999650754</v>
      </c>
      <c r="AJ427">
        <f>75728*X427</f>
        <v>75728</v>
      </c>
    </row>
    <row r="428" xml:space="preserve">
      <c r="A428">
        <v>673804</v>
      </c>
      <c r="B428" t="str">
        <v>SOLICITUD</v>
      </c>
      <c r="C428" t="str">
        <v>CERRADO</v>
      </c>
      <c r="D428" t="str">
        <v>FRUVER</v>
      </c>
      <c r="E428" t="str">
        <v>BALANZA</v>
      </c>
      <c r="F428" t="str">
        <v>BALANZA</v>
      </c>
      <c r="G428" t="str">
        <v>METTLER</v>
      </c>
      <c r="H428" t="str" xml:space="preserve">
        <v xml:space="preserve">Buen Dia Solicito de su colaboración con la validación del punto y el cable de red de las siguiente balanza ya que no carga precio ni actualizaciones._x000d_
Área en donde se encuentra la Balanza_x000d_
_x000d_
10.132.92.48</v>
      </c>
      <c r="I428" t="str" xml:space="preserve">
        <v xml:space="preserve">Buen Dia Solicito de su colaboración con la validación del punto y el cable de red de las siguiente balanza ya que no carga precio ni actualizaciones._x000d_
Área en donde se encuentra la Balanza_x000d_
_x000d_
10.132.92.48</v>
      </c>
      <c r="J428" t="str">
        <v>Se inspecciona balanza y se encuentra en red sin ningun error de impresion se solicita a usuarios tomar evidencias fotograficas para descartar posibles errores ; en comunicación con soporte remoto se valida funcionalidad.</v>
      </c>
      <c r="K428">
        <v>45433.333333333336</v>
      </c>
      <c r="L428">
        <v>45433.375</v>
      </c>
      <c r="M428">
        <v>45434</v>
      </c>
      <c r="N428" t="str">
        <f>TEXT(M428, "DDDD")</f>
        <v>miércoles</v>
      </c>
      <c r="O428" t="str" xml:space="preserve">
        <v xml:space="preserve">M195 METRO SANTA LUCIA_x000d_
_x000d_
</v>
      </c>
      <c r="P428" t="str">
        <v>NEIVA</v>
      </c>
      <c r="Q428" t="str">
        <f>IF(ISBLANK(P428),"0",(VLOOKUP(P428,REGION,2,FALSE)))</f>
        <v>OCCIDENTE</v>
      </c>
      <c r="R428" t="str">
        <v>CARLOS HERNAN BARRETO LOPEZ</v>
      </c>
      <c r="S428">
        <f>IF(ISBLANK(R428),"0", VLOOKUP(R428,PERSONAL,2,FALSE))</f>
        <v>1010165612</v>
      </c>
      <c r="T428" t="str">
        <v>DIRECTO</v>
      </c>
      <c r="U428">
        <v>0.4479166666666667</v>
      </c>
      <c r="V428">
        <v>0.46875</v>
      </c>
      <c r="W428">
        <f>V428-U428</f>
        <v>0.020833333333333315</v>
      </c>
      <c r="X428">
        <v>1</v>
      </c>
      <c r="Y428">
        <f>NETWORKDAYS(K428,M428)</f>
        <v>2</v>
      </c>
      <c r="Z428" t="str">
        <f>IF(Y428&lt;=2,"CUMPLE","NO CUMPLE")</f>
        <v>CUMPLE</v>
      </c>
      <c r="AC428" t="str">
        <f>TEXT(M428,"mmmm")</f>
        <v>mayo</v>
      </c>
      <c r="AD428" t="str">
        <f>TEXT(M428,"yyyy")</f>
        <v>yyyy</v>
      </c>
      <c r="AE428">
        <f>W428*60*24</f>
        <v>29.99999999999997</v>
      </c>
      <c r="AF428">
        <f>AE428/60</f>
        <v>0.4999999999999995</v>
      </c>
      <c r="AG428">
        <f>AE428/60</f>
        <v>0.4999999999999995</v>
      </c>
      <c r="AH428">
        <f>L428-K428</f>
        <v>0.04166666666424135</v>
      </c>
      <c r="AI428">
        <f>AH428*24*60</f>
        <v>59.99999999650754</v>
      </c>
      <c r="AJ428">
        <f>75728*X428</f>
        <v>75728</v>
      </c>
    </row>
    <row r="429" xml:space="preserve">
      <c r="A429">
        <v>673840</v>
      </c>
      <c r="B429" t="str">
        <v>INCIDENTE</v>
      </c>
      <c r="C429" t="str">
        <v>CERRADO</v>
      </c>
      <c r="D429" t="str">
        <v>LINEAL DE CAJAS</v>
      </c>
      <c r="E429" t="str">
        <v>POS</v>
      </c>
      <c r="F429" t="str">
        <v>POS</v>
      </c>
      <c r="G429" t="str">
        <v>WINCOR</v>
      </c>
      <c r="H429" t="str" xml:space="preserve">
        <v xml:space="preserve">Buenas tardes la caja 11 no nos funciona prende y queda en error._x000d_
Numero de caja_x000d_
_x000d_
11</v>
      </c>
      <c r="I429" t="str" xml:space="preserve">
        <v xml:space="preserve">Buenas tardes la caja 11 no nos funciona prende y queda en error._x000d_
Numero de caja_x000d_
_x000d_
11</v>
      </c>
      <c r="J429" t="str">
        <v>Se realiza formateo cuatro veces sigue arrojando error  y reinicios continuos ; se realiza cambio de disco duro por existente en bodega; no reconoce  disco; se informa a soporte remoto;se realiza solicitud de disco duro para poder formater POS.</v>
      </c>
      <c r="K429">
        <v>45433.342361111114</v>
      </c>
      <c r="L429">
        <v>45433.375</v>
      </c>
      <c r="M429">
        <v>45434</v>
      </c>
      <c r="N429" t="str">
        <f>TEXT(M429, "DDDD")</f>
        <v>miércoles</v>
      </c>
      <c r="O429" t="str" xml:space="preserve">
        <v xml:space="preserve">M195 METRO SANTA LUCIA_x000d_
_x000d_
</v>
      </c>
      <c r="P429" t="str">
        <v>NEIVA</v>
      </c>
      <c r="Q429" t="str">
        <f>IF(ISBLANK(P429),"0",(VLOOKUP(P429,REGION,2,FALSE)))</f>
        <v>OCCIDENTE</v>
      </c>
      <c r="R429" t="str">
        <v>CARLOS HERNAN BARRETO LOPEZ</v>
      </c>
      <c r="S429">
        <f>IF(ISBLANK(R429),"0", VLOOKUP(R429,PERSONAL,2,FALSE))</f>
        <v>1010165612</v>
      </c>
      <c r="T429" t="str">
        <v>DIRECTO</v>
      </c>
      <c r="U429">
        <v>0.5</v>
      </c>
      <c r="V429">
        <v>0.6041666666666666</v>
      </c>
      <c r="W429">
        <f>V429-U429</f>
        <v>0.10416666666666663</v>
      </c>
      <c r="X429">
        <v>2</v>
      </c>
      <c r="Y429">
        <f>NETWORKDAYS(K429,M429)</f>
        <v>2</v>
      </c>
      <c r="Z429" t="str">
        <f>IF(Y429&lt;=2,"CUMPLE","NO CUMPLE")</f>
        <v>CUMPLE</v>
      </c>
      <c r="AC429" t="str">
        <f>TEXT(M429,"mmmm")</f>
        <v>mayo</v>
      </c>
      <c r="AD429" t="str">
        <f>TEXT(M429,"yyyy")</f>
        <v>yyyy</v>
      </c>
      <c r="AE429">
        <f>W429*60*24</f>
        <v>149.99999999999994</v>
      </c>
      <c r="AF429">
        <f>AE429/60</f>
        <v>2.499999999999999</v>
      </c>
      <c r="AG429">
        <f>AE429/60</f>
        <v>2.499999999999999</v>
      </c>
      <c r="AH429">
        <f>L429-K429</f>
        <v>0.032638888886140194</v>
      </c>
      <c r="AI429">
        <f>AH429*24*60</f>
        <v>46.99999999604188</v>
      </c>
      <c r="AJ429">
        <f>75728*X429</f>
        <v>151456</v>
      </c>
    </row>
    <row r="430" xml:space="preserve">
      <c r="A430">
        <v>669727</v>
      </c>
      <c r="B430" t="str">
        <v>INCIDENTE</v>
      </c>
      <c r="C430" t="str">
        <v>CERRADO</v>
      </c>
      <c r="D430" t="str">
        <v>LINEAL DE CAJAS</v>
      </c>
      <c r="E430" t="str">
        <v>POS</v>
      </c>
      <c r="F430" t="str">
        <v>POS</v>
      </c>
      <c r="G430" t="str">
        <v>WINCOR</v>
      </c>
      <c r="H430" t="str" xml:space="preserve">
        <v xml:space="preserve">Buenos días para que me haga el favor de colaborarme con la pos #9 ya que no esta escaneando les agradezco la atención prestada. gracias_x000d_
Numero de caja_x000d_
_x000d_
#9</v>
      </c>
      <c r="I430" t="str" xml:space="preserve">
        <v xml:space="preserve">Buenos días para que me haga el favor de colaborarme con la pos #9 ya que no esta escaneando les agradezco la atención prestada. gracias_x000d_
Numero de caja_x000d_
_x000d_
#9</v>
      </c>
      <c r="J430" t="str">
        <v>Usuario indica que la pos #9 presenta fallas con el escanner ya que no esta escaneando los productos.  Se procede a realizar el apagado del escanner y esperar 5 minutos ara encender; pulsar 0 y pasar unos codigos para la debida configuración quedano operativa la pos y escaneando.</v>
      </c>
      <c r="K430">
        <v>45433.64444444444</v>
      </c>
      <c r="L430">
        <v>45433.75486111111</v>
      </c>
      <c r="M430">
        <v>45434</v>
      </c>
      <c r="N430" t="str">
        <f>TEXT(M430, "DDDD")</f>
        <v>miércoles</v>
      </c>
      <c r="O430" t="str" xml:space="preserve">
        <v xml:space="preserve">M085 METRO MONTERIA_x000d_
_x000d_
</v>
      </c>
      <c r="P430" t="str">
        <v>MONTERIA</v>
      </c>
      <c r="Q430" t="str">
        <f>IF(ISBLANK(P430),"0",(VLOOKUP(P430,REGION,2,FALSE)))</f>
        <v>COSTA</v>
      </c>
      <c r="R430" t="str">
        <v>SHARON YANETH KERGUELEN WILCHES</v>
      </c>
      <c r="S430">
        <f>IF(ISBLANK(R430),"0", VLOOKUP(R430,PERSONAL,2,FALSE))</f>
        <v>1067917448</v>
      </c>
      <c r="T430" t="str">
        <v>DIRECTO</v>
      </c>
      <c r="U430">
        <v>0.5680555555555555</v>
      </c>
      <c r="V430">
        <v>0.6041666666666666</v>
      </c>
      <c r="W430">
        <f>V430-U430</f>
        <v>0.036111111111111094</v>
      </c>
      <c r="X430">
        <v>1</v>
      </c>
      <c r="Y430">
        <f>NETWORKDAYS(K430,M430)</f>
        <v>2</v>
      </c>
      <c r="Z430" t="str">
        <f>IF(Y430&lt;=2,"CUMPLE","NO CUMPLE")</f>
        <v>CUMPLE</v>
      </c>
      <c r="AC430" t="str">
        <f>TEXT(M430,"mmmm")</f>
        <v>mayo</v>
      </c>
      <c r="AD430" t="str">
        <f>TEXT(M430,"yyyy")</f>
        <v>yyyy</v>
      </c>
      <c r="AE430">
        <f>W430*60*24</f>
        <v>51.99999999999997</v>
      </c>
      <c r="AF430">
        <f>AE430/60</f>
        <v>0.8666666666666661</v>
      </c>
      <c r="AG430">
        <f>AE430/60</f>
        <v>0.8666666666666661</v>
      </c>
      <c r="AH430">
        <f>L430-K430</f>
        <v>0.11041666667006211</v>
      </c>
      <c r="AI430">
        <f>AH430*24*60</f>
        <v>159.00000000488944</v>
      </c>
      <c r="AJ430">
        <f>75728*X430</f>
        <v>75728</v>
      </c>
    </row>
    <row r="431" xml:space="preserve">
      <c r="A431">
        <v>669735</v>
      </c>
      <c r="B431" t="str">
        <v>INCIDENTE</v>
      </c>
      <c r="C431" t="str">
        <v>CERRADO</v>
      </c>
      <c r="D431" t="str">
        <v>LINEAL DE CAJAS</v>
      </c>
      <c r="E431" t="str">
        <v>POS</v>
      </c>
      <c r="F431" t="str">
        <v>POS</v>
      </c>
      <c r="G431" t="str">
        <v>WINCOR</v>
      </c>
      <c r="H431" t="str" xml:space="preserve">
        <v xml:space="preserve">Buenos días para que me haga el favor de colaborarme con la pos # 11 ya que la gaveta no quiere abrir. Les agradezco la atención prestada gracias_x000d_
Numero de caja_x000d_
_x000d_
# 11</v>
      </c>
      <c r="I431" t="str" xml:space="preserve">
        <v xml:space="preserve">Buenos días para que me haga el favor de colaborarme con la pos # 11 ya que la gaveta no quiere abrir. Les agradezco la atención prestada gracias_x000d_
Numero de caja_x000d_
_x000d_
# 11</v>
      </c>
      <c r="J431" t="str">
        <v>Usuario indica que la pos #11 tiene fallas con la gaveta ya que no abre; Se procede a realizar el cambio de gaveta pero la falla persiste se busca un cable que conecta la pos con la gaveta luego se procede a realizar pruebas quedando operativa la pos junto con asesorio.</v>
      </c>
      <c r="K431">
        <v>45433.64444444444</v>
      </c>
      <c r="L431">
        <v>45433.75486111111</v>
      </c>
      <c r="M431">
        <v>45434</v>
      </c>
      <c r="N431" t="str">
        <f>TEXT(M431, "DDDD")</f>
        <v>miércoles</v>
      </c>
      <c r="O431" t="str" xml:space="preserve">
        <v xml:space="preserve">M085 METRO MONTERIA_x000d_
_x000d_
</v>
      </c>
      <c r="P431" t="str">
        <v>MONTERIA</v>
      </c>
      <c r="Q431" t="str">
        <f>IF(ISBLANK(P431),"0",(VLOOKUP(P431,REGION,2,FALSE)))</f>
        <v>COSTA</v>
      </c>
      <c r="R431" t="str">
        <v>SHARON YANETH KERGUELEN WILCHES</v>
      </c>
      <c r="S431">
        <f>IF(ISBLANK(R431),"0", VLOOKUP(R431,PERSONAL,2,FALSE))</f>
        <v>1067917448</v>
      </c>
      <c r="T431" t="str">
        <v>DIRECTO</v>
      </c>
      <c r="U431">
        <v>0.6041666666666666</v>
      </c>
      <c r="V431">
        <v>0.6458333333333334</v>
      </c>
      <c r="W431">
        <f>V431-U431</f>
        <v>0.04166666666666674</v>
      </c>
      <c r="X431">
        <v>1</v>
      </c>
      <c r="Y431">
        <f>NETWORKDAYS(K431,M431)</f>
        <v>2</v>
      </c>
      <c r="Z431" t="str">
        <f>IF(Y431&lt;=2,"CUMPLE","NO CUMPLE")</f>
        <v>CUMPLE</v>
      </c>
      <c r="AC431" t="str">
        <f>TEXT(M431,"mmmm")</f>
        <v>mayo</v>
      </c>
      <c r="AD431" t="str">
        <f>TEXT(M431,"yyyy")</f>
        <v>yyyy</v>
      </c>
      <c r="AE431">
        <f>W431*60*24</f>
        <v>60.00000000000011</v>
      </c>
      <c r="AF431">
        <f>AE431/60</f>
        <v>1.0000000000000018</v>
      </c>
      <c r="AG431">
        <f>AE431/60</f>
        <v>1.0000000000000018</v>
      </c>
      <c r="AH431">
        <f>L431-K431</f>
        <v>0.11041666667006211</v>
      </c>
      <c r="AI431">
        <f>AH431*24*60</f>
        <v>159.00000000488944</v>
      </c>
      <c r="AJ431">
        <f>75728*X431</f>
        <v>75728</v>
      </c>
    </row>
    <row r="432" xml:space="preserve">
      <c r="A432">
        <v>664158</v>
      </c>
      <c r="B432" t="str">
        <v>INCIDENTE</v>
      </c>
      <c r="C432" t="str">
        <v>CERRADO</v>
      </c>
      <c r="D432" t="str">
        <v>ADMINISTRACION</v>
      </c>
      <c r="E432" t="str">
        <v>POS</v>
      </c>
      <c r="F432" t="str">
        <v>POS</v>
      </c>
      <c r="G432" t="str">
        <v>WINCOR</v>
      </c>
      <c r="H432" t="str" xml:space="preserve">
        <v xml:space="preserve">Buenas tardes. por favor me colabora con la validación de la pos 7 las cual se queda en favor esperar_x000d_
Numero de caja_x000d_
_x000d_
7</v>
      </c>
      <c r="I432" t="str" xml:space="preserve">
        <v xml:space="preserve">Buenas tardes. por favor me colabora con la validación de la pos 7 las cual se queda en favor esperar_x000d_
Numero de caja_x000d_
_x000d_
7</v>
      </c>
      <c r="J432" t="str">
        <v>Se realiza visita a sitio; se realiza cambios de perifericos y accesorios para descartar error; se encuentra  teclado averiado se informa a soporte remoto para solicitud de periferico.</v>
      </c>
      <c r="K432">
        <v>45432.490277777775</v>
      </c>
      <c r="L432">
        <v>45435.38125</v>
      </c>
      <c r="M432">
        <v>45435</v>
      </c>
      <c r="N432" t="str">
        <f>TEXT(M432, "DDDD")</f>
        <v>jueves</v>
      </c>
      <c r="O432" t="str" xml:space="preserve">
        <v xml:space="preserve">M038 METRO NEIVA CENTRO DE CONVENCIONES_x000d_
_x000d_
</v>
      </c>
      <c r="P432" t="str">
        <v>NEIVA</v>
      </c>
      <c r="Q432" t="str">
        <f>IF(ISBLANK(P432),"0",(VLOOKUP(P432,REGION,2,FALSE)))</f>
        <v>OCCIDENTE</v>
      </c>
      <c r="R432" t="str">
        <v>CARLOS HERNAN BARRETO LOPEZ</v>
      </c>
      <c r="S432">
        <f>IF(ISBLANK(R432),"0", VLOOKUP(R432,PERSONAL,2,FALSE))</f>
        <v>1010165612</v>
      </c>
      <c r="T432" t="str">
        <v>DIRECTO</v>
      </c>
      <c r="U432">
        <v>0.3333333333333333</v>
      </c>
      <c r="V432">
        <v>0.4375</v>
      </c>
      <c r="W432">
        <f>V432-U432</f>
        <v>0.10416666666666669</v>
      </c>
      <c r="X432">
        <v>2</v>
      </c>
      <c r="Y432">
        <f>NETWORKDAYS(K432,M432)</f>
        <v>4</v>
      </c>
      <c r="Z432" t="str">
        <f>IF(Y432&lt;=2,"CUMPLE","NO CUMPLE")</f>
        <v>NO CUMPLE</v>
      </c>
      <c r="AA432" t="str">
        <v>TÉCNICO ESTUVO EN SANTA LUCÍA</v>
      </c>
      <c r="AC432" t="str">
        <f>TEXT(M432,"mmmm")</f>
        <v>mayo</v>
      </c>
      <c r="AD432" t="str">
        <f>TEXT(M432,"yyyy")</f>
        <v>yyyy</v>
      </c>
      <c r="AE432">
        <f>W432*60*24</f>
        <v>150.00000000000003</v>
      </c>
      <c r="AF432">
        <f>AE432/60</f>
        <v>2.5000000000000004</v>
      </c>
      <c r="AG432">
        <f>AE432/60</f>
        <v>2.5000000000000004</v>
      </c>
      <c r="AH432">
        <f>L432-K432</f>
        <v>2.890972222223354</v>
      </c>
      <c r="AI432">
        <f>AH432*24*60</f>
        <v>4163.00000000163</v>
      </c>
      <c r="AJ432">
        <f>75728*X432</f>
        <v>151456</v>
      </c>
    </row>
    <row r="433" xml:space="preserve">
      <c r="A433">
        <v>678197</v>
      </c>
      <c r="B433" t="str">
        <v>INCIDENTE</v>
      </c>
      <c r="C433" t="str">
        <v>CERRADO</v>
      </c>
      <c r="D433" t="str">
        <v>ADMINISTRACION</v>
      </c>
      <c r="E433" t="str">
        <v>POS</v>
      </c>
      <c r="F433" t="str">
        <v>POS</v>
      </c>
      <c r="G433" t="str">
        <v>WINCOR</v>
      </c>
      <c r="H433" t="str" xml:space="preserve">
        <v xml:space="preserve">la balanza AD-090478; INV Sistema 028686; cargada a la sección de platos preparados; esta desactualizada y el ticket no sale con la información completa; en las ultimas visitas nos han informado que se deberían cambiar; solicito revisar y gestionar. gracias_x000d_
Indica la ubicacion de tu balanza en la tienda_x000d_
_x000d_
platos preparados</v>
      </c>
      <c r="I433" t="str" xml:space="preserve">
        <v xml:space="preserve">la balanza AD-090478; INV Sistema 028686; cargada a la sección de platos preparados; esta desactualizada y el ticket no sale con la información completa; en las ultimas visitas nos han informado que se deberían cambiar; solicito revisar y gestionar. gracias_x000d_
Indica la ubicacion de tu balanza en la tienda_x000d_
_x000d_
platos preparados</v>
      </c>
      <c r="J433" t="str">
        <v>Se realiza calibración de sensores; para calibrar etiquetas; se realizan pruebas balanza funcional; por recomendación de soporte remoto se formatea balanza de fabrica ; se realizan cargues de datos y nuevamente se realizan pruebas con usuarios se entrega funcional y se hace la recomendación de alimentar balanza en tomacorriente de energia regulada.</v>
      </c>
      <c r="K433">
        <v>45434.76388888889</v>
      </c>
      <c r="L433">
        <v>45435</v>
      </c>
      <c r="M433">
        <v>45435</v>
      </c>
      <c r="N433" t="str">
        <f>TEXT(M433, "DDDD")</f>
        <v>jueves</v>
      </c>
      <c r="O433" t="str" xml:space="preserve">
        <v xml:space="preserve">M038 METRO NEIVA CENTRO DE CONVENCIONES_x000d_
_x000d_
</v>
      </c>
      <c r="P433" t="str">
        <v>NEIVA</v>
      </c>
      <c r="Q433" t="str">
        <f>IF(ISBLANK(P433),"0",(VLOOKUP(P433,REGION,2,FALSE)))</f>
        <v>OCCIDENTE</v>
      </c>
      <c r="R433" t="str">
        <v>CARLOS HERNAN BARRETO LOPEZ</v>
      </c>
      <c r="S433">
        <f>IF(ISBLANK(R433),"0", VLOOKUP(R433,PERSONAL,2,FALSE))</f>
        <v>1010165612</v>
      </c>
      <c r="T433" t="str">
        <v>DIRECTO</v>
      </c>
      <c r="U433">
        <v>0.4375</v>
      </c>
      <c r="V433">
        <v>0.5833333333333334</v>
      </c>
      <c r="W433">
        <f>V433-U433</f>
        <v>0.14583333333333337</v>
      </c>
      <c r="X433">
        <v>2</v>
      </c>
      <c r="Y433">
        <f>NETWORKDAYS(K433,M433)</f>
        <v>2</v>
      </c>
      <c r="Z433" t="str">
        <f>IF(Y433&lt;=2,"CUMPLE","NO CUMPLE")</f>
        <v>CUMPLE</v>
      </c>
      <c r="AC433" t="str">
        <f>TEXT(M433,"mmmm")</f>
        <v>mayo</v>
      </c>
      <c r="AD433" t="str">
        <f>TEXT(M433,"yyyy")</f>
        <v>yyyy</v>
      </c>
      <c r="AE433">
        <f>W433*60*24</f>
        <v>210.00000000000006</v>
      </c>
      <c r="AF433">
        <f>AE433/60</f>
        <v>3.500000000000001</v>
      </c>
      <c r="AG433">
        <f>AE433/60</f>
        <v>3.500000000000001</v>
      </c>
      <c r="AH433">
        <f>L433-K433</f>
        <v>0.23611111110949423</v>
      </c>
      <c r="AI433">
        <f>AH433*24*60</f>
        <v>339.9999999976717</v>
      </c>
      <c r="AJ433">
        <f>75728*X433</f>
        <v>151456</v>
      </c>
    </row>
    <row r="434" xml:space="preserve">
      <c r="A434">
        <v>678095</v>
      </c>
      <c r="B434" t="str">
        <v>SOLICITUD</v>
      </c>
      <c r="C434" t="str">
        <v>CERRADO</v>
      </c>
      <c r="D434" t="str">
        <v>FUERA DE TIENDA</v>
      </c>
      <c r="E434" t="str">
        <v>BALANZA</v>
      </c>
      <c r="F434" t="str">
        <v>BALANZA</v>
      </c>
      <c r="G434" t="str">
        <v>METTLER</v>
      </c>
      <c r="H434" t="str" xml:space="preserve">
        <v xml:space="preserve">Buenas tardes La balanza está recortando los stickers; tampoco toma bien la tara; S/N R1L19728-6HL_x000d_
Área en donde se encuentra la Balanza_x000d_
_x000d_
Plataforma Recibo - Fruver</v>
      </c>
      <c r="I434" t="str" xml:space="preserve">
        <v xml:space="preserve">Buenas tardes La balanza está recortando los stickers; tampoco toma bien la tara; S/N R1L19728-6HL_x000d_
Área en donde se encuentra la Balanza_x000d_
_x000d_
Plataforma Recibo - Fruver</v>
      </c>
      <c r="J434" t="str">
        <v>Se realiza mantenimiento preventivo de cabezal de impresión y de dispositivos aledaños; se hacen pruebas y el problema queda solucionado. Se recomendó al usuario no dejar por fuera de la balanza la sección de impresión y que los rollos de papel se mantengan en un lugar seco libre de la humedad de la zona de desembarque</v>
      </c>
      <c r="K434">
        <v>45434.68194444444</v>
      </c>
      <c r="L434">
        <v>45434.68194444444</v>
      </c>
      <c r="M434">
        <v>45435</v>
      </c>
      <c r="N434" t="str">
        <f>TEXT(M434, "DDDD")</f>
        <v>jueves</v>
      </c>
      <c r="O434" t="str" xml:space="preserve">
        <v xml:space="preserve">L186 CD SABANETA FRUVER_x000d_
_x000d_
</v>
      </c>
      <c r="P434" t="str">
        <v>MEDELLIN</v>
      </c>
      <c r="Q434" t="str">
        <f>IF(ISBLANK(P434),"0",(VLOOKUP(P434,REGION,2,FALSE)))</f>
        <v>CENTRO</v>
      </c>
      <c r="R434" t="str">
        <v xml:space="preserve">FABIAN VARGAS LASTRA </v>
      </c>
      <c r="S434" t="e">
        <f>IF(ISBLANK(R434),"0", VLOOKUP(R434,PERSONAL,2,FALSE))</f>
        <v>#N/A</v>
      </c>
      <c r="T434" t="str">
        <v>ALIADO</v>
      </c>
      <c r="U434">
        <v>0.3854166666666667</v>
      </c>
      <c r="V434">
        <v>0.46875</v>
      </c>
      <c r="W434">
        <f>V434-U434</f>
        <v>0.08333333333333331</v>
      </c>
      <c r="X434">
        <v>1</v>
      </c>
      <c r="Y434">
        <f>NETWORKDAYS(K434,M434)</f>
        <v>2</v>
      </c>
      <c r="Z434" t="str">
        <f>IF(Y434&lt;=2,"CUMPLE","NO CUMPLE")</f>
        <v>CUMPLE</v>
      </c>
      <c r="AC434" t="str">
        <f>TEXT(M434,"mmmm")</f>
        <v>mayo</v>
      </c>
      <c r="AD434" t="str">
        <f>TEXT(M434,"yyyy")</f>
        <v>yyyy</v>
      </c>
      <c r="AE434">
        <f>W434*60*24</f>
        <v>119.99999999999997</v>
      </c>
      <c r="AF434">
        <f>AE434/60</f>
        <v>1.9999999999999996</v>
      </c>
      <c r="AG434">
        <f>AE434/60</f>
        <v>1.9999999999999996</v>
      </c>
      <c r="AH434">
        <f>L434-K434</f>
        <v>0</v>
      </c>
      <c r="AI434">
        <f>AH434*24*60</f>
        <v>0</v>
      </c>
      <c r="AJ434">
        <f>75728*X434</f>
        <v>75728</v>
      </c>
    </row>
    <row r="435" xml:space="preserve">
      <c r="A435">
        <v>676025</v>
      </c>
      <c r="B435" t="str">
        <v>INCIDENTE</v>
      </c>
      <c r="C435" t="str">
        <v>CERRADO</v>
      </c>
      <c r="D435" t="str">
        <v>LINEAL DE CAJAS</v>
      </c>
      <c r="E435" t="str">
        <v>POS</v>
      </c>
      <c r="F435" t="str">
        <v>POS</v>
      </c>
      <c r="G435" t="str">
        <v>WINCOR</v>
      </c>
      <c r="H435" t="str" xml:space="preserve">
        <v xml:space="preserve">Buenas noches; me colaboran con la pos #17; no arranca quedo en mensaje cleanup; serial 6498720770_x000d_
Número de inventario si se tiene_x000d_
_x000d_
6498720770_x000d_
_x000d_
Numero de caja_x000d_
_x000d_
17</v>
      </c>
      <c r="I435" t="str" xml:space="preserve">
        <v xml:space="preserve">Buenas noches; me colaboran con la pos #17; no arranca quedo en mensaje cleanup; serial 6498720770_x000d_
Número de inventario si se tiene_x000d_
_x000d_
6498720770_x000d_
_x000d_
Numero de caja_x000d_
_x000d_
17</v>
      </c>
      <c r="J435" t="str">
        <v xml:space="preserve">Me encuentro en sitio y me dirijo a la POS 17; y observo el error. Verifico la función del teclado y no responde; verifico cableado y se encuentra en perfecto estado; consulto en caja central si hay teclados para realizar cambio.             Procedo a esperar la apertura y verificación de existencias de unidades de cambio; se me entregan y retorno a la POS 17; realizo la conexión con el cable y la prueba de enrolamiento de usuario y todo ok. Se le informa al Ing Harold y a la compañera Katherine de la actividad sin problema y me retiro a otra actividad dentro del almacén.  </v>
      </c>
      <c r="K435">
        <v>45435.66527777778</v>
      </c>
      <c r="L435">
        <v>45436.34861111111</v>
      </c>
      <c r="M435">
        <v>45436</v>
      </c>
      <c r="N435" t="str">
        <f>TEXT(M435, "DDDD")</f>
        <v>viernes</v>
      </c>
      <c r="O435" t="str" xml:space="preserve">
        <v xml:space="preserve">J036 JUMBO POPAYAN CAMPANARIO_x000d_
_x000d_
</v>
      </c>
      <c r="P435" t="str">
        <v>POPAYAN</v>
      </c>
      <c r="Q435" t="str">
        <f>IF(ISBLANK(P435),"0",(VLOOKUP(P435,REGION,2,FALSE)))</f>
        <v>OCCIDENTE</v>
      </c>
      <c r="R435" t="str">
        <v>DANIEL FERNANDO PAREDES ARTEAGA</v>
      </c>
      <c r="S435">
        <f>IF(ISBLANK(R435),"0", VLOOKUP(R435,PERSONAL,2,FALSE))</f>
        <v>10301691</v>
      </c>
      <c r="T435" t="str">
        <v>DIRECTO</v>
      </c>
      <c r="U435">
        <v>0.3923611111111111</v>
      </c>
      <c r="V435">
        <v>0.4652777777777778</v>
      </c>
      <c r="W435">
        <f>V435-U435</f>
        <v>0.07291666666666669</v>
      </c>
      <c r="X435">
        <v>1</v>
      </c>
      <c r="Y435">
        <f>NETWORKDAYS(K435,M435)</f>
        <v>2</v>
      </c>
      <c r="Z435" t="str">
        <f>IF(Y435&lt;=2,"CUMPLE","NO CUMPLE")</f>
        <v>CUMPLE</v>
      </c>
      <c r="AC435" t="str">
        <f>TEXT(M435,"mmmm")</f>
        <v>mayo</v>
      </c>
      <c r="AD435" t="str">
        <f>TEXT(M435,"yyyy")</f>
        <v>yyyy</v>
      </c>
      <c r="AE435">
        <f>W435*60*24</f>
        <v>105.00000000000003</v>
      </c>
      <c r="AF435">
        <f>AE435/60</f>
        <v>1.7500000000000004</v>
      </c>
      <c r="AG435">
        <f>AE435/60</f>
        <v>1.7500000000000004</v>
      </c>
      <c r="AH435">
        <f>L435-K435</f>
        <v>0.6833333333343035</v>
      </c>
      <c r="AI435">
        <f>AH435*24*60</f>
        <v>984.000000001397</v>
      </c>
      <c r="AJ435">
        <f>75728*X435</f>
        <v>75728</v>
      </c>
    </row>
    <row r="436" xml:space="preserve">
      <c r="A436">
        <v>675982</v>
      </c>
      <c r="B436" t="str">
        <v>SOLICITUD</v>
      </c>
      <c r="C436" t="str">
        <v>CERRADO</v>
      </c>
      <c r="D436" t="str">
        <v>LINEAL DE CAJAS</v>
      </c>
      <c r="E436" t="str">
        <v xml:space="preserve">POS </v>
      </c>
      <c r="F436" t="str">
        <v>POS</v>
      </c>
      <c r="G436" t="str">
        <v>WINCOR</v>
      </c>
      <c r="H436" t="str" xml:space="preserve">
        <v xml:space="preserve">Buenas noches; me colaboran con la pos #18; no responde quedo presione clear; remover forma._x000d_
Número de inventario si se tiene_x000d_
_x000d_
010318_x000d_
_x000d_
Numero de caja_x000d_
_x000d_
18</v>
      </c>
      <c r="I436" t="str" xml:space="preserve">
        <v xml:space="preserve">Buenas noches; me colaboran con la pos #18; no responde quedo presione clear; remover forma._x000d_
Número de inventario si se tiene_x000d_
_x000d_
010318_x000d_
_x000d_
Numero de caja_x000d_
_x000d_
18</v>
      </c>
      <c r="J436" t="str">
        <v xml:space="preserve">Me encuentro en sitio y me dirijo a la POS 18 y verifico la advertencia que presenta en pantalla y hace referencia a la validadora;  procedo a verificar cableado de conexión y demás y el teclado también presentaba falla; realizo el cambio de teclado y verifico el comportamiento de la validadora con las demás POS y se observa que el cabezal no esta operando y esa razón presenta el atasco de slip de papel suelto y no se puede solucionar. Le informo a la auxiliar de caja y le notifico al Ing. Harold y a la compañera Katherine de la actividad y que queda pendiente cambio de validadora ya que presenta  problema y me retiro del sitio. </v>
      </c>
      <c r="K436">
        <v>45435.697222222225</v>
      </c>
      <c r="L436">
        <v>45436.34930555556</v>
      </c>
      <c r="M436">
        <v>45436</v>
      </c>
      <c r="N436" t="str">
        <f>TEXT(M436, "DDDD")</f>
        <v>viernes</v>
      </c>
      <c r="O436" t="str" xml:space="preserve">
        <v xml:space="preserve">J036 JUMBO POPAYAN CAMPANARIO_x000d_
_x000d_
</v>
      </c>
      <c r="P436" t="str">
        <v>POPAYAN</v>
      </c>
      <c r="Q436" t="str">
        <f>IF(ISBLANK(P436),"0",(VLOOKUP(P436,REGION,2,FALSE)))</f>
        <v>OCCIDENTE</v>
      </c>
      <c r="R436" t="str">
        <v>DANIEL FERNANDO PAREDES ARTEAGA</v>
      </c>
      <c r="S436">
        <f>IF(ISBLANK(R436),"0", VLOOKUP(R436,PERSONAL,2,FALSE))</f>
        <v>10301691</v>
      </c>
      <c r="T436" t="str">
        <v>DIRECTO</v>
      </c>
      <c r="U436">
        <v>0.4722222222222222</v>
      </c>
      <c r="V436">
        <v>0.5208333333333334</v>
      </c>
      <c r="W436">
        <f>V436-U436</f>
        <v>0.04861111111111116</v>
      </c>
      <c r="X436">
        <v>1</v>
      </c>
      <c r="Y436">
        <f>NETWORKDAYS(K436,M436)</f>
        <v>2</v>
      </c>
      <c r="Z436" t="str">
        <f>IF(Y436&lt;=2,"CUMPLE","NO CUMPLE")</f>
        <v>CUMPLE</v>
      </c>
      <c r="AC436" t="str">
        <f>TEXT(M436,"mmmm")</f>
        <v>mayo</v>
      </c>
      <c r="AD436" t="str">
        <f>TEXT(M436,"yyyy")</f>
        <v>yyyy</v>
      </c>
      <c r="AE436">
        <f>W436*60*24</f>
        <v>70.00000000000007</v>
      </c>
      <c r="AF436">
        <f>AE436/60</f>
        <v>1.1666666666666679</v>
      </c>
      <c r="AG436">
        <f>AE436/60</f>
        <v>1.1666666666666679</v>
      </c>
      <c r="AH436">
        <f>L436-K436</f>
        <v>0.6520833333343035</v>
      </c>
      <c r="AI436">
        <f>AH436*24*60</f>
        <v>939.000000001397</v>
      </c>
      <c r="AJ436">
        <f>75728*X436</f>
        <v>75728</v>
      </c>
    </row>
    <row r="437" xml:space="preserve">
      <c r="A437">
        <v>671644</v>
      </c>
      <c r="B437" t="str">
        <v>SOLICITUD</v>
      </c>
      <c r="C437" t="str">
        <v>CERRADO</v>
      </c>
      <c r="D437" t="str">
        <v>VENTAS</v>
      </c>
      <c r="E437" t="str">
        <v>IMPRESORA</v>
      </c>
      <c r="F437" t="str">
        <v>IMPRESORA</v>
      </c>
      <c r="G437" t="str">
        <v>EPSON</v>
      </c>
      <c r="H437" t="str">
        <v>Buena tarde Solicito la ya que la pos 7 se instala la impresora pero no esta realizando el corte de factura. Quedo atenta a sus comentarios</v>
      </c>
      <c r="I437" t="str">
        <v>Buena tarde Solicito la ya que la pos 7 se instala la impresora pero no esta realizando el corte de factura. Quedo atenta a sus comentarios</v>
      </c>
      <c r="J437" t="str" xml:space="preserve">
        <v xml:space="preserve">SE REVISA LA IMPRESORA CON ACOMPAÑAMIENTO DEL ING. DE SOPORTE AL NO_x000d_
FUNCIONAR SE RECIBE ORDEN DE DEJAR EL TICKET ABIERTo;POR POSIBLECAMBIO DE_x000d_
MAQUINA._x000d_
</v>
      </c>
      <c r="K437">
        <v>45434.61319444444</v>
      </c>
      <c r="L437">
        <v>45436.45416666667</v>
      </c>
      <c r="M437">
        <v>45436</v>
      </c>
      <c r="N437" t="str">
        <f>TEXT(M437, "DDDD")</f>
        <v>viernes</v>
      </c>
      <c r="O437" t="str" xml:space="preserve">
        <v xml:space="preserve">M183 METRO SAN GIL_x000d_
_x000d_
</v>
      </c>
      <c r="P437" t="str">
        <v>SAN GIL</v>
      </c>
      <c r="Q437" t="str">
        <f>IF(ISBLANK(P437),"0",(VLOOKUP(P437,REGION,2,FALSE)))</f>
        <v>ORIENTE</v>
      </c>
      <c r="R437" t="str">
        <v>JUAN CARLOS SANCHEZ PEDROZA</v>
      </c>
      <c r="S437" t="e">
        <f>IF(ISBLANK(R437),"0", VLOOKUP(R437,PERSONAL,2,FALSE))</f>
        <v>#N/A</v>
      </c>
      <c r="T437" t="str">
        <v>ALIADO</v>
      </c>
      <c r="U437">
        <v>0.5833333333333334</v>
      </c>
      <c r="V437">
        <v>0.6666666666666666</v>
      </c>
      <c r="W437">
        <f>V437-U437</f>
        <v>0.08333333333333326</v>
      </c>
      <c r="X437">
        <v>1</v>
      </c>
      <c r="Y437">
        <f>NETWORKDAYS(K437,M437)</f>
        <v>3</v>
      </c>
      <c r="Z437" t="str">
        <f>IF(Y437&lt;=2,"CUMPLE","NO CUMPLE")</f>
        <v>NO CUMPLE</v>
      </c>
      <c r="AA437" t="str">
        <v>SIN TÉCNICO DISPONIBLE EN LA ZONA</v>
      </c>
      <c r="AC437" t="str">
        <f>TEXT(M437,"mmmm")</f>
        <v>mayo</v>
      </c>
      <c r="AD437" t="str">
        <f>TEXT(M437,"yyyy")</f>
        <v>yyyy</v>
      </c>
      <c r="AE437">
        <f>W437*60*24</f>
        <v>119.99999999999989</v>
      </c>
      <c r="AF437">
        <f>AE437/60</f>
        <v>1.999999999999998</v>
      </c>
      <c r="AG437">
        <f>AE437/60</f>
        <v>1.999999999999998</v>
      </c>
      <c r="AH437">
        <f>L437-K437</f>
        <v>1.8409722222277196</v>
      </c>
      <c r="AI437">
        <f>AH437*24*60</f>
        <v>2651.0000000079162</v>
      </c>
      <c r="AJ437">
        <f>75728*X437</f>
        <v>75728</v>
      </c>
    </row>
    <row r="438" xml:space="preserve">
      <c r="A438">
        <v>673984</v>
      </c>
      <c r="B438" t="str">
        <v>SOLICITUD</v>
      </c>
      <c r="C438" t="str">
        <v>CERRADO</v>
      </c>
      <c r="D438" t="str">
        <v>VENTAS</v>
      </c>
      <c r="E438" t="str">
        <v>IMPRESORA</v>
      </c>
      <c r="F438" t="str">
        <v>IMPRESORA</v>
      </c>
      <c r="G438" t="str">
        <v>EPSON</v>
      </c>
      <c r="H438" t="str">
        <v>buenas noches solicito de su colaboración revisando todas las impresoras de las pos ya que el código de barras no es visible para leer en la taquilla del parqueadero y en las PDA</v>
      </c>
      <c r="I438" t="str">
        <v>buenas noches solicito de su colaboración revisando todas las impresoras de las pos ya que el código de barras no es visible para leer en la taquilla del parqueadero y en las PDA</v>
      </c>
      <c r="J438" t="str" xml:space="preserve">
        <v xml:space="preserve">SE REALIZA MANTENIMIENTO A LAS IMPRESORAS POS; LIMPIANDO EL FUSOR Y_x000d_
VERIFICANDO LA IMPRESION._x000d_
PDT: FALTO LA VERIFICACION POR PARTE DEL USUARIO EN LOS CUBICULOS LECTORES DE_x000d_
QR PARA PAGO DEL PARQUEADERO._x000d_
</v>
      </c>
      <c r="K438">
        <v>45436.45416666667</v>
      </c>
      <c r="L438">
        <v>45436.45486111111</v>
      </c>
      <c r="M438">
        <v>45436</v>
      </c>
      <c r="N438" t="str">
        <f>TEXT(M438, "DDDD")</f>
        <v>viernes</v>
      </c>
      <c r="O438" t="str" xml:space="preserve">
        <v xml:space="preserve">M183 METRO SAN GIL_x000d_
_x000d_
</v>
      </c>
      <c r="P438" t="str">
        <v>SAN GIL</v>
      </c>
      <c r="Q438" t="str">
        <f>IF(ISBLANK(P438),"0",(VLOOKUP(P438,REGION,2,FALSE)))</f>
        <v>ORIENTE</v>
      </c>
      <c r="R438" t="str">
        <v>JUAN CARLOS SANCHEZ PEDROZA</v>
      </c>
      <c r="S438" t="e">
        <f>IF(ISBLANK(R438),"0", VLOOKUP(R438,PERSONAL,2,FALSE))</f>
        <v>#N/A</v>
      </c>
      <c r="T438" t="str">
        <v>ALIADO</v>
      </c>
      <c r="U438">
        <v>0.6666666666666666</v>
      </c>
      <c r="V438">
        <v>0.75</v>
      </c>
      <c r="W438">
        <f>V438-U438</f>
        <v>0.08333333333333337</v>
      </c>
      <c r="X438">
        <v>1</v>
      </c>
      <c r="Y438">
        <f>NETWORKDAYS(K438,M438)</f>
        <v>1</v>
      </c>
      <c r="Z438" t="str">
        <f>IF(Y438&lt;=2,"CUMPLE","NO CUMPLE")</f>
        <v>CUMPLE</v>
      </c>
      <c r="AC438" t="str">
        <f>TEXT(M438,"mmmm")</f>
        <v>mayo</v>
      </c>
      <c r="AD438" t="str">
        <f>TEXT(M438,"yyyy")</f>
        <v>yyyy</v>
      </c>
      <c r="AE438">
        <f>W438*60*24</f>
        <v>120.00000000000004</v>
      </c>
      <c r="AF438">
        <f>AE438/60</f>
        <v>2.000000000000001</v>
      </c>
      <c r="AG438">
        <f>AE438/60</f>
        <v>2.000000000000001</v>
      </c>
      <c r="AH438">
        <f>L438-K438</f>
        <v>0.0006944444394321181</v>
      </c>
      <c r="AI438">
        <f>AH438*24*60</f>
        <v>0.99999999278225</v>
      </c>
      <c r="AJ438">
        <f>75728*X438</f>
        <v>75728</v>
      </c>
    </row>
    <row r="439" xml:space="preserve">
      <c r="A439">
        <v>680290</v>
      </c>
      <c r="B439" t="str">
        <v>SOLICITUD</v>
      </c>
      <c r="C439" t="str">
        <v>CERRADO</v>
      </c>
      <c r="D439" t="str">
        <v>TODA LA TIENDA</v>
      </c>
      <c r="E439" t="str">
        <v>SERVICIOS TI</v>
      </c>
      <c r="F439" t="str">
        <v>SERVICIOS TI</v>
      </c>
      <c r="G439" t="str">
        <v>SERVICIOS TI</v>
      </c>
      <c r="H439" t="str" xml:space="preserve">
        <v xml:space="preserve">Buenas tarde se requiere tecnico isit para solucionar estas novedades ticket 665863 Revisión de la pos 08 ; no enciende . ticket 539335 instalación de impresora zebra . ticket 668829 revisión del reloj de marcaje ubicado en caja central._x000d_
AREA EN DONDE SE UBICA EL EQUIPO_x000d_
_x000d_
pgc</v>
      </c>
      <c r="I439" t="str" xml:space="preserve">
        <v xml:space="preserve">Buenas tarde se requiere tecnico isit para solucionar estas novedades ticket 665863 Revisión de la pos 08 ; no enciende . ticket 539335 instalación de impresora zebra . ticket 668829 revisión del reloj de marcaje ubicado en caja central._x000d_
AREA EN DONDE SE UBICA EL EQUIPO_x000d_
_x000d_
pgc</v>
      </c>
      <c r="J439" t="str" xml:space="preserve">
        <v xml:space="preserve">SE LLEGÓ A SITIO A LA HORA SOLICITADA; RAPIDAMENTE SE COMUNICÓ CON EL INGENIERO RAFAEL ACOSTA Y SE HIZO CAMBIO_x000d_
DE LA IMPRESORA MARCA ZEBRA DEJANDO LA ANTIGUA EN LA CAJA DE LA NUEVA PARA HACERLE SU RESPECTIVO PROCESO. EN EL_x000d_
TIEMPO TRANSCURRIDO SE CONFIGURÓ CORRECTAMENTE LA IMPRESORA Y SE DEJA EN TOTAL FUNCIONAMIENTO; LUEGO SE LE_x000d_
INICIA SESION A UNA PDT QUE ESTABA FUERA DE LINEA; SE REVISA EL HUELLERO LO CUAL NO TUVO SOLUCION Y SE MIRO LA POS_x000d_
LA CUAL PRESENTABA FALLOS EN SU FUENTE DE PODER. DESPUES DE LO DICHO PROCEDÍ A DAR UNA VUELTA POR EL ALMACEN Y_x000d_
DARME CUENTA QUE NO HUBIERA NINGUNA NOVEDAD</v>
      </c>
      <c r="K439">
        <v>45439.311111111114</v>
      </c>
      <c r="L439">
        <v>45439.322916666664</v>
      </c>
      <c r="M439">
        <v>45439</v>
      </c>
      <c r="N439" t="str">
        <f>TEXT(M439, "DDDD")</f>
        <v>lunes</v>
      </c>
      <c r="O439" t="str" xml:space="preserve">
        <v xml:space="preserve">M040 METRO RIOHACHA_x000d_
_x000d_
</v>
      </c>
      <c r="P439" t="str">
        <v>RIOHACHA</v>
      </c>
      <c r="Q439" t="str">
        <f>IF(ISBLANK(P439),"0",(VLOOKUP(P439,REGION,2,FALSE)))</f>
        <v>COSTA</v>
      </c>
      <c r="R439" t="str">
        <v>RONALD JOSE VILA TIRADO</v>
      </c>
      <c r="S439" t="e">
        <f>IF(ISBLANK(R439),"0", VLOOKUP(R439,PERSONAL,2,FALSE))</f>
        <v>#N/A</v>
      </c>
      <c r="T439" t="str">
        <v>ALIADO</v>
      </c>
      <c r="U439">
        <v>0.3333333333333333</v>
      </c>
      <c r="V439">
        <v>0.7083333333333334</v>
      </c>
      <c r="W439">
        <f>V439-U439</f>
        <v>0.37500000000000006</v>
      </c>
      <c r="X439" t="str">
        <v>2;5</v>
      </c>
      <c r="Y439">
        <f>NETWORKDAYS(K439,M439)</f>
        <v>1</v>
      </c>
      <c r="Z439" t="str">
        <f>IF(Y439&lt;=2,"CUMPLE","NO CUMPLE")</f>
        <v>CUMPLE</v>
      </c>
      <c r="AC439" t="str">
        <f>TEXT(M439,"mmmm")</f>
        <v>mayo</v>
      </c>
      <c r="AD439" t="str">
        <f>TEXT(M439,"yyyy")</f>
        <v>yyyy</v>
      </c>
      <c r="AE439">
        <f>W439*60*24</f>
        <v>540.0000000000001</v>
      </c>
      <c r="AF439">
        <f>AE439/60</f>
        <v>9.000000000000002</v>
      </c>
      <c r="AG439">
        <f>AE439/60</f>
        <v>9.000000000000002</v>
      </c>
      <c r="AH439">
        <f>L439-K439</f>
        <v>0.011805555550381541</v>
      </c>
      <c r="AI439">
        <f>AH439*24*60</f>
        <v>16.99999999254942</v>
      </c>
      <c r="AJ439" t="e">
        <f>75728*X439</f>
        <v>#VALUE!</v>
      </c>
    </row>
    <row r="440" xml:space="preserve">
      <c r="A440">
        <v>691237</v>
      </c>
      <c r="B440" t="str">
        <v>SOLICITUD</v>
      </c>
      <c r="C440" t="str">
        <v>CERRADO</v>
      </c>
      <c r="D440" t="str">
        <v>OFICINA DE SISTEMAS</v>
      </c>
      <c r="E440" t="str">
        <v>SERVICIOS TI</v>
      </c>
      <c r="F440" t="str">
        <v>SERVICIOS TI</v>
      </c>
      <c r="G440" t="str">
        <v>SERVICIOS TI</v>
      </c>
      <c r="H440" t="str" xml:space="preserve">
        <v xml:space="preserve">Se solicita apoyo para instalación de laboratorio NCR en Metro Duitama. Servicio 2.5_x000d_
numero de caja pos_x000d_
_x000d_
POS</v>
      </c>
      <c r="I440" t="str" xml:space="preserve">
        <v xml:space="preserve">Se solicita apoyo para instalación de laboratorio NCR en Metro Duitama. Servicio 2.5_x000d_
numero de caja pos_x000d_
_x000d_
POS</v>
      </c>
      <c r="J440" t="str">
        <v>Se visita tienda donde según solicitud se brinda a apoyo a personal de sistemas Cencosud Giovanna Lopez; donde en la labor del día se hace levantamiento de inventario y marcaje de todos los equipos nuevos correspondientes a la migración de cajas de la tienda; adicional se realiza instalación de SO a equipos POS nuevos; se deja montado laboratorio con 2 cajas operativas</v>
      </c>
      <c r="K440">
        <v>45439.302083333336</v>
      </c>
      <c r="L440">
        <v>45439.305555555555</v>
      </c>
      <c r="M440">
        <v>45439</v>
      </c>
      <c r="N440" t="str">
        <f>TEXT(M440, "DDDD")</f>
        <v>lunes</v>
      </c>
      <c r="O440" t="str" xml:space="preserve">
        <v xml:space="preserve">M028 METRO DUITAMA INNOVO_x000d_
_x000d_
</v>
      </c>
      <c r="P440" t="str">
        <v>DUITAMA</v>
      </c>
      <c r="Q440" t="str">
        <f>IF(ISBLANK(P440),"0",(VLOOKUP(P440,REGION,2,FALSE)))</f>
        <v>ORIENTE</v>
      </c>
      <c r="R440" t="str">
        <v>JHONATAN RICARDO VARGAS ZAMBRANO</v>
      </c>
      <c r="S440">
        <f>IF(ISBLANK(R440),"0", VLOOKUP(R440,PERSONAL,2,FALSE))</f>
        <v>1057583301</v>
      </c>
      <c r="T440" t="str">
        <v>DIRECTO</v>
      </c>
      <c r="U440">
        <v>0.3333333333333333</v>
      </c>
      <c r="V440">
        <v>0.7083333333333334</v>
      </c>
      <c r="W440">
        <f>V440-U440</f>
        <v>0.37500000000000006</v>
      </c>
      <c r="X440" t="str">
        <v>2;5</v>
      </c>
      <c r="Y440">
        <f>NETWORKDAYS(K440,M440)</f>
        <v>1</v>
      </c>
      <c r="Z440" t="str">
        <f>IF(Y440&lt;=2,"CUMPLE","NO CUMPLE")</f>
        <v>CUMPLE</v>
      </c>
      <c r="AC440" t="str">
        <f>TEXT(M440,"mmmm")</f>
        <v>mayo</v>
      </c>
      <c r="AD440" t="str">
        <f>TEXT(M440,"yyyy")</f>
        <v>yyyy</v>
      </c>
      <c r="AE440">
        <f>W440*60*24</f>
        <v>540.0000000000001</v>
      </c>
      <c r="AF440">
        <f>AE440/60</f>
        <v>9.000000000000002</v>
      </c>
      <c r="AG440">
        <f>AE440/60</f>
        <v>9.000000000000002</v>
      </c>
      <c r="AH440">
        <f>L440-K440</f>
        <v>0.0034722222189884633</v>
      </c>
      <c r="AI440">
        <f>AH440*24*60</f>
        <v>4.999999995343387</v>
      </c>
      <c r="AJ440" t="e">
        <f>75728*X440</f>
        <v>#VALUE!</v>
      </c>
    </row>
    <row r="441" xml:space="preserve">
      <c r="A441">
        <v>664696</v>
      </c>
      <c r="B441" t="str">
        <v>SOLICITUD</v>
      </c>
      <c r="C441" t="str">
        <v>CERRADO</v>
      </c>
      <c r="D441" t="str">
        <v>LINEAL DE CAJAS</v>
      </c>
      <c r="E441" t="str">
        <v xml:space="preserve">BALANZA </v>
      </c>
      <c r="F441" t="str">
        <v>SCANNER</v>
      </c>
      <c r="G441" t="str">
        <v>ZEBRA</v>
      </c>
      <c r="H441" t="str">
        <v>Buenas tardes: El dia de hoy se realizo verificacion de balanzas y basculas y las de linea de cajas no marcan el pesaje exacto; se realiza procedimiento con un peso de 12 kilos donde en pos 3 refleja diferencia de +640 gr;P2 -15 gr;P4 +25gr;P8-110gr; agradezco su atencion prestada y una pronta respuesta.quedo atenta a cualquier inquietud.</v>
      </c>
      <c r="I441" t="str">
        <v>Buenas tardes: El dia de hoy se realizo verificacion de balanzas y basculas y las de linea de cajas no marcan el pesaje exacto; se realiza procedimiento con un peso de 12 kilos donde en pos 3 refleja diferencia de +640 gr;P2 -15 gr;P4 +25gr;P8-110gr; agradezco su atencion prestada y una pronta respuesta.quedo atenta a cualquier inquietud.</v>
      </c>
      <c r="J441" t="str">
        <v>Se realizó la revisión y calibración de los escaner balanza de las POS 2; 3; 4 y 5. Se hacen las pruebas y se dejan operativas todas las balanzas. ALAEXANDER CASTILLO SOTELO - 28/05/2024</v>
      </c>
      <c r="K441">
        <v>45439.645833333336</v>
      </c>
      <c r="L441">
        <v>45439.65277777778</v>
      </c>
      <c r="M441">
        <v>45440</v>
      </c>
      <c r="N441" t="str">
        <f>TEXT(M441, "DDDD")</f>
        <v>martes</v>
      </c>
      <c r="O441" t="str" xml:space="preserve">
        <v xml:space="preserve">Z073 EDS MOSQUERA_x000d_
_x000d_
</v>
      </c>
      <c r="P441" t="str">
        <v>MOSQUERA</v>
      </c>
      <c r="Q441" t="str">
        <f>IF(ISBLANK(P441),"0",(VLOOKUP(P441,REGION,2,FALSE)))</f>
        <v>BOGOTA</v>
      </c>
      <c r="R441" t="str">
        <v>ALEXANDER CASTILLO SOTELO</v>
      </c>
      <c r="S441">
        <f>IF(ISBLANK(R441),"0", VLOOKUP(R441,PERSONAL,2,FALSE))</f>
        <v>80216449</v>
      </c>
      <c r="T441" t="str">
        <v>ALIADO</v>
      </c>
      <c r="U441">
        <v>0.4166666666666667</v>
      </c>
      <c r="V441">
        <v>0.4791666666666667</v>
      </c>
      <c r="W441">
        <f>V441-U441</f>
        <v>0.0625</v>
      </c>
      <c r="X441">
        <v>1</v>
      </c>
      <c r="Y441">
        <f>NETWORKDAYS(K441,M441)</f>
        <v>2</v>
      </c>
      <c r="Z441" t="str">
        <f>IF(Y441&lt;=2,"CUMPLE","NO CUMPLE")</f>
        <v>CUMPLE</v>
      </c>
      <c r="AA441" t="str">
        <v>Acordado con cliente</v>
      </c>
      <c r="AC441" t="str">
        <f>TEXT(M441,"mmmm")</f>
        <v>mayo</v>
      </c>
      <c r="AD441" t="str">
        <f>TEXT(M441,"yyyy")</f>
        <v>yyyy</v>
      </c>
      <c r="AE441">
        <f>W441*60*24</f>
        <v>90</v>
      </c>
      <c r="AF441">
        <f>AE441/60</f>
        <v>1.5</v>
      </c>
      <c r="AG441">
        <f>AE441/60</f>
        <v>1.5</v>
      </c>
      <c r="AH441">
        <f>L441-K441</f>
        <v>0.006944444445252884</v>
      </c>
      <c r="AI441">
        <f>AH441*24*60</f>
        <v>10.000000001164153</v>
      </c>
      <c r="AJ441">
        <f>75728*X441</f>
        <v>75728</v>
      </c>
    </row>
    <row r="442" xml:space="preserve">
      <c r="A442">
        <v>666422</v>
      </c>
      <c r="B442" t="str">
        <v>SOLICITUD</v>
      </c>
      <c r="C442" t="str">
        <v>CERRADO</v>
      </c>
      <c r="D442" t="str">
        <v>LINEAL DE CAJAS</v>
      </c>
      <c r="E442" t="str">
        <v>RELOJ</v>
      </c>
      <c r="F442" t="str">
        <v>BIOMETRICO</v>
      </c>
      <c r="G442" t="str">
        <v>SUPREMA</v>
      </c>
      <c r="H442" t="str">
        <v>Buen Dia necesito de su colaboración para verificar el biométrico de la eds Mosquera el cual no esta tomando los marcajes generando ausencias no reales y en sede me dicen que toca realizar una verificación haber que es</v>
      </c>
      <c r="I442" t="str">
        <v>Buen Dia necesito de su colaboración para verificar el biométrico de la eds Mosquera el cual no esta tomando los marcajes generando ausencias no reales y en sede me dicen que toca realizar una verificación haber que es</v>
      </c>
      <c r="J442" t="str">
        <v>Se realiza la revisión y reinicio del reloj; también se verifica el punto de red y los patch cord que se encuentren bien conectados. Se deja el reloj operativo.</v>
      </c>
      <c r="K442">
        <v>45439.645833333336</v>
      </c>
      <c r="L442">
        <v>45439.65277777778</v>
      </c>
      <c r="M442">
        <v>45440</v>
      </c>
      <c r="N442" t="str">
        <f>TEXT(M442, "DDDD")</f>
        <v>martes</v>
      </c>
      <c r="O442" t="str" xml:space="preserve">
        <v xml:space="preserve">Z073 EDS MOSQUERA_x000d_
_x000d_
</v>
      </c>
      <c r="P442" t="str">
        <v>MOSQUERA</v>
      </c>
      <c r="Q442" t="str">
        <f>IF(ISBLANK(P442),"0",(VLOOKUP(P442,REGION,2,FALSE)))</f>
        <v>BOGOTA</v>
      </c>
      <c r="R442" t="str">
        <v>ALEXANDER CASTILLO SOTELO</v>
      </c>
      <c r="S442">
        <f>IF(ISBLANK(R442),"0", VLOOKUP(R442,PERSONAL,2,FALSE))</f>
        <v>80216449</v>
      </c>
      <c r="T442" t="str">
        <v>ALIADO</v>
      </c>
      <c r="U442">
        <v>0.5729166666666666</v>
      </c>
      <c r="V442">
        <v>0.5902777777777778</v>
      </c>
      <c r="W442">
        <f>V442-U442</f>
        <v>0.01736111111111116</v>
      </c>
      <c r="X442">
        <v>1</v>
      </c>
      <c r="Y442">
        <f>NETWORKDAYS(K442,M442)</f>
        <v>2</v>
      </c>
      <c r="Z442" t="str">
        <f>IF(Y442&lt;=2,"CUMPLE","NO CUMPLE")</f>
        <v>CUMPLE</v>
      </c>
      <c r="AA442" t="str">
        <v>Acordado con cliente</v>
      </c>
      <c r="AC442" t="str">
        <f>TEXT(M442,"mmmm")</f>
        <v>mayo</v>
      </c>
      <c r="AD442" t="str">
        <f>TEXT(M442,"yyyy")</f>
        <v>yyyy</v>
      </c>
      <c r="AE442">
        <f>W442*60*24</f>
        <v>25.00000000000007</v>
      </c>
      <c r="AF442">
        <f>AE442/60</f>
        <v>0.41666666666666785</v>
      </c>
      <c r="AG442">
        <f>AE442/60</f>
        <v>0.41666666666666785</v>
      </c>
      <c r="AH442">
        <f>L442-K442</f>
        <v>0.006944444445252884</v>
      </c>
      <c r="AI442">
        <f>AH442*24*60</f>
        <v>10.000000001164153</v>
      </c>
      <c r="AJ442">
        <f>75728*X442</f>
        <v>75728</v>
      </c>
    </row>
    <row r="443" xml:space="preserve">
      <c r="A443">
        <v>688758</v>
      </c>
      <c r="B443" t="str">
        <v>INCIDENTE</v>
      </c>
      <c r="C443" t="str">
        <v>CERRADO</v>
      </c>
      <c r="D443" t="str">
        <v>LINEAL DE CAJAS</v>
      </c>
      <c r="E443" t="str">
        <v>BALANZA</v>
      </c>
      <c r="F443" t="str">
        <v>SCANNER</v>
      </c>
      <c r="G443" t="str">
        <v>ZEBRA</v>
      </c>
      <c r="H443" t="str" xml:space="preserve">
        <v xml:space="preserve">buenos días! solicito su colaboración para la validación de los balanzas en las por # 03 ; 05; 06; 13; 15 y 22 ya que no coincide el peso en estas pos; muchas gracias ; quedo atenta._x000d_
Número de inventario_x000d_
_x000d_
03;05;06;13;15;2+</v>
      </c>
      <c r="I443" t="str" xml:space="preserve">
        <v xml:space="preserve">buenos días! solicito su colaboración para la validación de los balanzas en las por # 03 ; 05; 06; 13; 15 y 22 ya que no coincide el peso en estas pos; muchas gracias ; quedo atenta._x000d_
Número de inventario_x000d_
_x000d_
03;05;06;13;15;2+</v>
      </c>
      <c r="J443" t="str">
        <v>Se realizó la revisión y calibración de los escaner balanza de las POS 5; 6; 7; 13 y 15. Se hacen las pruebas y se dejan operativas todas las balanzas.</v>
      </c>
      <c r="K443">
        <v>45439.645833333336</v>
      </c>
      <c r="L443">
        <v>45439.65277777778</v>
      </c>
      <c r="M443">
        <v>45440</v>
      </c>
      <c r="N443" t="str">
        <f>TEXT(M443, "DDDD")</f>
        <v>martes</v>
      </c>
      <c r="O443" t="str" xml:space="preserve">
        <v xml:space="preserve">M073 METRO MOSQUERA_x000d_
_x000d_
</v>
      </c>
      <c r="P443" t="str">
        <v>MOSQUERA</v>
      </c>
      <c r="Q443" t="str">
        <f>IF(ISBLANK(P443),"0",(VLOOKUP(P443,REGION,2,FALSE)))</f>
        <v>BOGOTA</v>
      </c>
      <c r="R443" t="str">
        <v>ALEXANDER CASTILLO SOTELO</v>
      </c>
      <c r="S443">
        <f>IF(ISBLANK(R443),"0", VLOOKUP(R443,PERSONAL,2,FALSE))</f>
        <v>80216449</v>
      </c>
      <c r="T443" t="str">
        <v>ALIADO</v>
      </c>
      <c r="U443">
        <v>0.4791666666666667</v>
      </c>
      <c r="V443">
        <v>0.5416666666666666</v>
      </c>
      <c r="W443">
        <f>V443-U443</f>
        <v>0.062499999999999944</v>
      </c>
      <c r="X443">
        <v>1</v>
      </c>
      <c r="Y443">
        <f>NETWORKDAYS(K443,M443)</f>
        <v>2</v>
      </c>
      <c r="Z443" t="str">
        <f>IF(Y443&lt;=2,"CUMPLE","NO CUMPLE")</f>
        <v>CUMPLE</v>
      </c>
      <c r="AA443" t="str">
        <v>Acordado con cliente</v>
      </c>
      <c r="AC443" t="str">
        <f>TEXT(M443,"mmmm")</f>
        <v>mayo</v>
      </c>
      <c r="AD443" t="str">
        <f>TEXT(M443,"yyyy")</f>
        <v>yyyy</v>
      </c>
      <c r="AE443">
        <f>W443*60*24</f>
        <v>89.99999999999991</v>
      </c>
      <c r="AF443">
        <f>AE443/60</f>
        <v>1.4999999999999987</v>
      </c>
      <c r="AG443">
        <f>AE443/60</f>
        <v>1.4999999999999987</v>
      </c>
      <c r="AH443">
        <f>L443-K443</f>
        <v>0.006944444445252884</v>
      </c>
      <c r="AI443">
        <f>AH443*24*60</f>
        <v>10.000000001164153</v>
      </c>
      <c r="AJ443">
        <f>75728*X443</f>
        <v>75728</v>
      </c>
    </row>
    <row r="444" xml:space="preserve">
      <c r="A444">
        <v>688758</v>
      </c>
      <c r="B444" t="str">
        <v>INCIDENTE</v>
      </c>
      <c r="C444" t="str">
        <v>CERRADO</v>
      </c>
      <c r="D444" t="str">
        <v>LINEAL DE CAJAS</v>
      </c>
      <c r="E444" t="str">
        <v>BALANZA</v>
      </c>
      <c r="F444" t="str">
        <v>SCANNER</v>
      </c>
      <c r="G444" t="str">
        <v>ZEBRA</v>
      </c>
      <c r="H444" t="str" xml:space="preserve">
        <v xml:space="preserve">buenos días! solicito su colaboración para la validación de los balanzas en las por # 03 ; 05; 06; 13; 15 y 22 ya que no coincide el peso en estas pos; muchas gracias ; quedo atenta._x000d_
Número de inventario_x000d_
_x000d_
03;05;06;13;15;2+</v>
      </c>
      <c r="I444" t="str" xml:space="preserve">
        <v xml:space="preserve">buenos días! solicito su colaboración para la validación de los balanzas en las por # 03 ; 05; 06; 13; 15 y 22 ya que no coincide el peso en estas pos; muchas gracias ; quedo atenta._x000d_
Número de inventario_x000d_
_x000d_
03;05;06;13;15;2+</v>
      </c>
      <c r="J444" t="str">
        <v>Se realizó la revisión y calibración de los escaner balanza de las POS 5; 6; 7; 13 y 15. Se hacen las pruebas y se dejan operativas todas las balanzas. ATENDIDO POR ALEXANDER CASTILLO EL 28 DE MAYO DE 2024</v>
      </c>
      <c r="K444">
        <v>45440.333333333336</v>
      </c>
      <c r="L444">
        <v>45440.34027777778</v>
      </c>
      <c r="M444">
        <v>45440</v>
      </c>
      <c r="N444" t="str">
        <f>TEXT(M444, "DDDD")</f>
        <v>martes</v>
      </c>
      <c r="O444" t="str" xml:space="preserve">
        <v xml:space="preserve">M073 METRO MOSQUERA_x000d_
_x000d_
</v>
      </c>
      <c r="P444" t="str">
        <v>MOSQUERA</v>
      </c>
      <c r="Q444" t="str">
        <f>IF(ISBLANK(P444),"0",(VLOOKUP(P444,REGION,2,FALSE)))</f>
        <v>BOGOTA</v>
      </c>
      <c r="R444" t="str">
        <v>ALEXANDER CASTILLO SOTELO</v>
      </c>
      <c r="S444">
        <f>IF(ISBLANK(R444),"0", VLOOKUP(R444,PERSONAL,2,FALSE))</f>
        <v>80216449</v>
      </c>
      <c r="T444" t="str">
        <v>ALIADO</v>
      </c>
      <c r="U444">
        <v>0.4791666666666667</v>
      </c>
      <c r="V444">
        <v>0.5416666666666666</v>
      </c>
      <c r="W444">
        <f>V444-U444</f>
        <v>0.062499999999999944</v>
      </c>
      <c r="X444">
        <v>1</v>
      </c>
      <c r="Y444">
        <f>NETWORKDAYS(K444,M444)</f>
        <v>1</v>
      </c>
      <c r="Z444" t="str">
        <f>IF(Y444&lt;=2,"CUMPLE","NO CUMPLE")</f>
        <v>CUMPLE</v>
      </c>
      <c r="AC444" t="str">
        <f>TEXT(M444,"mmmm")</f>
        <v>mayo</v>
      </c>
      <c r="AD444" t="str">
        <f>TEXT(M444,"yyyy")</f>
        <v>yyyy</v>
      </c>
      <c r="AE444">
        <f>W444*60*24</f>
        <v>89.99999999999991</v>
      </c>
      <c r="AF444">
        <f>AE444/60</f>
        <v>1.4999999999999987</v>
      </c>
      <c r="AG444">
        <f>AE444/60</f>
        <v>1.4999999999999987</v>
      </c>
      <c r="AH444">
        <f>L444-K444</f>
        <v>0.006944444445252884</v>
      </c>
      <c r="AI444">
        <f>AH444*24*60</f>
        <v>10.000000001164153</v>
      </c>
      <c r="AJ444">
        <f>75728*X444</f>
        <v>75728</v>
      </c>
    </row>
    <row r="445">
      <c r="A445">
        <v>689403</v>
      </c>
      <c r="B445" t="str">
        <v>INCIDENTE</v>
      </c>
      <c r="C445" t="str">
        <v>CERRADO</v>
      </c>
      <c r="D445" t="str">
        <v>ADMINISTRACION</v>
      </c>
      <c r="E445" t="str">
        <v>IMPRESORA</v>
      </c>
      <c r="F445" t="str">
        <v>IMPRESORA</v>
      </c>
      <c r="G445" t="str">
        <v>ZEBRA</v>
      </c>
      <c r="H445" t="str">
        <v>Buenas tardes Impresora de Zebra Peroques no permite las impresiones de los precios.</v>
      </c>
      <c r="I445" t="str">
        <v>Buenas tardes Impresora de Zebra Peroques no permite las impresiones de los precios.</v>
      </c>
      <c r="J445" t="str">
        <v>Se realiza visita a sitio; se brinda solución.La impresora presenta un bloqueo en pausa; al realizar un diagnóstico la la impresora muestra una información de que no detecta el papel ni la cinta. Se le realizo procedimiento tecnico para que la impresora detecte nuevamente la cinta y el papel una vez la impresora detecta lo anteriormente mencionado la impresora comienza a trabajar normalmente imprimiendo las ordenes que tenia pendiente.</v>
      </c>
      <c r="K445">
        <v>45441.40347222222</v>
      </c>
      <c r="L445">
        <v>45441.404861111114</v>
      </c>
      <c r="M445">
        <v>45441</v>
      </c>
      <c r="N445" t="str">
        <f>TEXT(M445, "DDDD")</f>
        <v>miércoles</v>
      </c>
      <c r="O445" t="str">
        <v>J126 JUMBO SAN SILVESTRE</v>
      </c>
      <c r="P445" t="str">
        <v>BARRANCABERMEJA</v>
      </c>
      <c r="Q445" t="str">
        <f>IF(ISBLANK(P445),"0",(VLOOKUP(P445,REGION,2,FALSE)))</f>
        <v>ORIENTE</v>
      </c>
      <c r="R445" t="str">
        <v>EMERSON COREGA CAMARGO</v>
      </c>
      <c r="S445" t="e">
        <f>IF(ISBLANK(R445),"0", VLOOKUP(R445,PERSONAL,2,FALSE))</f>
        <v>#N/A</v>
      </c>
      <c r="T445" t="str">
        <v>ALIADO</v>
      </c>
      <c r="U445">
        <v>0.4583333333333333</v>
      </c>
      <c r="V445">
        <v>0.5</v>
      </c>
      <c r="W445">
        <f>V445-U445</f>
        <v>0.041666666666666685</v>
      </c>
      <c r="X445">
        <v>1</v>
      </c>
      <c r="Y445">
        <f>NETWORKDAYS(K445,M445)</f>
        <v>1</v>
      </c>
      <c r="Z445" t="str">
        <f>IF(Y445&lt;=2,"CUMPLE","NO CUMPLE")</f>
        <v>CUMPLE</v>
      </c>
      <c r="AC445" t="str">
        <f>TEXT(M445,"mmmm")</f>
        <v>mayo</v>
      </c>
      <c r="AD445" t="str">
        <f>TEXT(M445,"yyyy")</f>
        <v>yyyy</v>
      </c>
      <c r="AE445">
        <f>W445*60*24</f>
        <v>60.00000000000002</v>
      </c>
      <c r="AF445">
        <f>AE445/60</f>
        <v>1.0000000000000004</v>
      </c>
      <c r="AG445">
        <f>AE445/60</f>
        <v>1.0000000000000004</v>
      </c>
      <c r="AH445">
        <f>L445-K445</f>
        <v>0.0013888888934161514</v>
      </c>
      <c r="AI445">
        <f>AH445*24*60</f>
        <v>2.000000006519258</v>
      </c>
      <c r="AJ445">
        <f>75728*X445</f>
        <v>75728</v>
      </c>
    </row>
    <row r="446" xml:space="preserve">
      <c r="A446">
        <v>691246</v>
      </c>
      <c r="B446" t="str">
        <v>SOLICITUD</v>
      </c>
      <c r="C446" t="str">
        <v>CERRADO</v>
      </c>
      <c r="D446" t="str">
        <v>OFICINA DE SISTEMAS</v>
      </c>
      <c r="E446" t="str">
        <v>SERVICIOS TI</v>
      </c>
      <c r="F446" t="str">
        <v>SERVICIOS TI</v>
      </c>
      <c r="G446" t="str">
        <v>SERVICIOS TI</v>
      </c>
      <c r="H446" t="str" xml:space="preserve">
        <v xml:space="preserve">Se solicita apoyo para instalación de Laboratorio NCR para Sogamoso el 29 de mayo. Servicio 2.5_x000d_
numero de caja pos_x000d_
_x000d_
POS</v>
      </c>
      <c r="I446" t="str" xml:space="preserve">
        <v xml:space="preserve">Se solicita apoyo para instalación de Laboratorio NCR para Sogamoso el 29 de mayo. Servicio 2.5_x000d_
numero de caja pos_x000d_
_x000d_
POS</v>
      </c>
      <c r="J446" t="str">
        <v>Se visita tienda donde segun solicitud se brinda a apoyo a personal de sistemas Cencosud Geovanna Lopez; donde en la labor del dia se hace levantamiento de inventario y marcaje de todos los equipos nuevos correspondientes a la migracion de cajas de la tienda; adicional se realiza instalacion de SO a equipos Pos nuevos; se deja montado laboratorio con 2 cajas operativas</v>
      </c>
      <c r="K446">
        <v>45441.513194444444</v>
      </c>
      <c r="L446">
        <v>45441.62152777778</v>
      </c>
      <c r="M446">
        <v>45441</v>
      </c>
      <c r="N446" t="str">
        <f>TEXT(M446, "DDDD")</f>
        <v>miércoles</v>
      </c>
      <c r="O446" t="str" xml:space="preserve">
        <v xml:space="preserve">M097 METRO SOGAMOSO_x000d_
_x000d_
</v>
      </c>
      <c r="P446" t="str">
        <v>SOGAMOSO</v>
      </c>
      <c r="Q446" t="str">
        <f>IF(ISBLANK(P446),"0",(VLOOKUP(P446,REGION,2,FALSE)))</f>
        <v>ORIENTE</v>
      </c>
      <c r="R446" t="str">
        <v>JHONATAN RICARDO VARGAS ZAMBRANO</v>
      </c>
      <c r="S446">
        <f>IF(ISBLANK(R446),"0", VLOOKUP(R446,PERSONAL,2,FALSE))</f>
        <v>1057583301</v>
      </c>
      <c r="T446" t="str">
        <v>DIRECTO</v>
      </c>
      <c r="U446">
        <v>0.3333333333333333</v>
      </c>
      <c r="V446">
        <v>0.7083333333333334</v>
      </c>
      <c r="W446">
        <f>V446-U446</f>
        <v>0.37500000000000006</v>
      </c>
      <c r="X446" t="str">
        <v>2;5</v>
      </c>
      <c r="Y446">
        <f>NETWORKDAYS(K446,M446)</f>
        <v>1</v>
      </c>
      <c r="Z446" t="str">
        <f>IF(Y446&lt;=2,"CUMPLE","NO CUMPLE")</f>
        <v>CUMPLE</v>
      </c>
      <c r="AC446" t="str">
        <f>TEXT(M446,"mmmm")</f>
        <v>mayo</v>
      </c>
      <c r="AD446" t="str">
        <f>TEXT(M446,"yyyy")</f>
        <v>yyyy</v>
      </c>
      <c r="AE446">
        <f>W446*60*24</f>
        <v>540.0000000000001</v>
      </c>
      <c r="AF446">
        <f>AE446/60</f>
        <v>9.000000000000002</v>
      </c>
      <c r="AG446">
        <f>AE446/60</f>
        <v>9.000000000000002</v>
      </c>
      <c r="AH446">
        <f>L446-K446</f>
        <v>0.10833333333721384</v>
      </c>
      <c r="AI446">
        <f>AH446*24*60</f>
        <v>156.00000000558794</v>
      </c>
      <c r="AJ446" t="e">
        <f>75728*X446</f>
        <v>#VALUE!</v>
      </c>
    </row>
    <row r="447" xml:space="preserve">
      <c r="A447">
        <v>685294</v>
      </c>
      <c r="B447" t="str">
        <v>SOLICITUD</v>
      </c>
      <c r="C447" t="str">
        <v>CERRADO</v>
      </c>
      <c r="D447" t="str">
        <v>TODA LA TIENDA</v>
      </c>
      <c r="E447" t="str">
        <v>PC</v>
      </c>
      <c r="F447" t="str">
        <v>PC</v>
      </c>
      <c r="G447" t="str">
        <v>LENOVO</v>
      </c>
      <c r="H447" t="str">
        <v>Buenas tardes; por favor de su ayuda mi correo reiteradamente se queda sin almacenamiento sin razon; cuando en bandeja tengo menos de 500 mensajes. Lo que no me permite recibir o enviar correos. De igual manera solicito su ayuda; puesto que los programas de office no me permiten realizar funciones que son importantes en el area de electro; tales como filtrar dinamicas.</v>
      </c>
      <c r="I447" t="str">
        <v>Buenas tardes; por favor de su ayuda mi correo reiteradamente se queda sin almacenamiento sin razon; cuando en bandeja tengo menos de 500 mensajes. Lo que no me permite recibir o enviar correos. De igual manera solicito su ayuda; puesto que los programas de office no me permiten realizar funciones que son importantes en el area de electro; tales como filtrar dinamicas.</v>
      </c>
      <c r="J447" t="str">
        <v>Se ubica el pc donde el usuario abre el correo; se realiza limpieza de los correos que se pueden eliminar; se deja disponible 40% de espacio libre en el buzón y se brindan indicaciones de cómo puede eliminar correos utilizando filtros. Tambien se le indicó al usuario que por ahora cuenta con Libre Office para trabajar con archivos de Word y Excel o con la versión web de Office.</v>
      </c>
      <c r="K447">
        <v>45439.39513888889</v>
      </c>
      <c r="L447">
        <v>45439.603472222225</v>
      </c>
      <c r="M447">
        <v>45441</v>
      </c>
      <c r="N447" t="str">
        <f>TEXT(M447, "DDDD")</f>
        <v>miércoles</v>
      </c>
      <c r="O447" t="str" xml:space="preserve">
        <v xml:space="preserve">J027 JUMBO RIONEGRO_x000d_
_x000d_
</v>
      </c>
      <c r="P447" t="str">
        <v>RIONEGRO</v>
      </c>
      <c r="Q447" t="str">
        <f>IF(ISBLANK(P447),"0",(VLOOKUP(P447,REGION,2,FALSE)))</f>
        <v>CENTRO</v>
      </c>
      <c r="R447" t="str">
        <v xml:space="preserve">FABIAN VARGAS LASTRA </v>
      </c>
      <c r="S447" t="e">
        <f>IF(ISBLANK(R447),"0", VLOOKUP(R447,PERSONAL,2,FALSE))</f>
        <v>#N/A</v>
      </c>
      <c r="T447" t="str">
        <v>ALIADO</v>
      </c>
      <c r="U447">
        <v>0.6604166666666667</v>
      </c>
      <c r="V447">
        <v>0.7375</v>
      </c>
      <c r="W447">
        <f>V447-U447</f>
        <v>0.07708333333333339</v>
      </c>
      <c r="X447">
        <v>1</v>
      </c>
      <c r="Y447">
        <f>NETWORKDAYS(K447,M447)</f>
        <v>3</v>
      </c>
      <c r="Z447" t="str">
        <f>IF(Y447&lt;=2,"CUMPLE","NO CUMPLE")</f>
        <v>NO CUMPLE</v>
      </c>
      <c r="AA447" t="str">
        <v>SIN TÉCNICO DISPONIBLE EN LA ZONA</v>
      </c>
      <c r="AC447" t="str">
        <f>TEXT(M447,"mmmm")</f>
        <v>mayo</v>
      </c>
      <c r="AD447" t="str">
        <f>TEXT(M447,"yyyy")</f>
        <v>yyyy</v>
      </c>
      <c r="AE447">
        <f>W447*60*24</f>
        <v>111.00000000000009</v>
      </c>
      <c r="AF447">
        <f>AE447/60</f>
        <v>1.8500000000000014</v>
      </c>
      <c r="AG447">
        <f>AE447/60</f>
        <v>1.8500000000000014</v>
      </c>
      <c r="AH447">
        <f>L447-K447</f>
        <v>0.20833333333575865</v>
      </c>
      <c r="AI447">
        <f>AH447*24*60</f>
        <v>300.00000000349246</v>
      </c>
      <c r="AJ447">
        <f>75728*X447</f>
        <v>75728</v>
      </c>
    </row>
    <row r="448" xml:space="preserve">
      <c r="A448">
        <v>684389</v>
      </c>
      <c r="B448" t="str">
        <v>INCIDENTE</v>
      </c>
      <c r="C448" t="str">
        <v>CERRADO</v>
      </c>
      <c r="D448" t="str">
        <v>LINEAL DE CAJAS</v>
      </c>
      <c r="E448" t="str">
        <v>POS</v>
      </c>
      <c r="F448" t="str">
        <v>POS</v>
      </c>
      <c r="G448" t="str">
        <v>WINCOR</v>
      </c>
      <c r="H448" t="str" xml:space="preserve">
        <v xml:space="preserve">Buenas Tardes: Me colabora por favor revisando la POS #17 ya que se apago y no prende. gracias_x000d_
Número de inventario si se tiene_x000d_
_x000d_
028_x000d_
_x000d_
Numero de caja_x000d_
_x000d_
17</v>
      </c>
      <c r="I448" t="str" xml:space="preserve">
        <v xml:space="preserve">Buenas Tardes: Me colabora por favor revisando la POS #17 ya que se apago y no prende. gracias_x000d_
Número de inventario si se tiene_x000d_
_x000d_
028_x000d_
_x000d_
Numero de caja_x000d_
_x000d_
17</v>
      </c>
      <c r="J448" t="str">
        <v>Se visita tienda donde se procede con la revision de la pos 17 la cual se reporta apagada y fuera de operacion; la cual se se desconecta en su totalidad y con sopladora se limpia de manera interna; se aplica a la board limpiador electronico y a los ventiladores lubricante para mejorar su funcionamiento; se ensambla equipo y se solicita hacer pruebas; pos queda operativa.</v>
      </c>
      <c r="K448">
        <v>45441.51458333333</v>
      </c>
      <c r="L448">
        <v>45441.62222222222</v>
      </c>
      <c r="M448">
        <v>45442</v>
      </c>
      <c r="N448" t="str">
        <f>TEXT(M448, "DDDD")</f>
        <v>jueves</v>
      </c>
      <c r="O448" t="str" xml:space="preserve">
        <v xml:space="preserve">M028 METRO DUITAMA INNOVO_x000d_
_x000d_
</v>
      </c>
      <c r="P448" t="str">
        <v>DUITAMA</v>
      </c>
      <c r="Q448" t="str">
        <f>IF(ISBLANK(P448),"0",(VLOOKUP(P448,REGION,2,FALSE)))</f>
        <v>ORIENTE</v>
      </c>
      <c r="R448" t="str">
        <v>JHONATAN RICARDO VARGAS ZAMBRANO</v>
      </c>
      <c r="S448">
        <f>IF(ISBLANK(R448),"0", VLOOKUP(R448,PERSONAL,2,FALSE))</f>
        <v>1057583301</v>
      </c>
      <c r="T448" t="str">
        <v>DIRECTO</v>
      </c>
      <c r="U448">
        <v>0.3333333333333333</v>
      </c>
      <c r="V448">
        <v>0.375</v>
      </c>
      <c r="W448">
        <f>V448-U448</f>
        <v>0.041666666666666685</v>
      </c>
      <c r="X448">
        <v>1</v>
      </c>
      <c r="Y448">
        <f>NETWORKDAYS(K448,M448)</f>
        <v>2</v>
      </c>
      <c r="Z448" t="str">
        <f>IF(Y448&lt;=2,"CUMPLE","NO CUMPLE")</f>
        <v>CUMPLE</v>
      </c>
      <c r="AC448" t="str">
        <f>TEXT(M448,"mmmm")</f>
        <v>mayo</v>
      </c>
      <c r="AD448" t="str">
        <f>TEXT(M448,"yyyy")</f>
        <v>yyyy</v>
      </c>
      <c r="AE448">
        <f>W448*60*24</f>
        <v>60.00000000000002</v>
      </c>
      <c r="AF448">
        <f>AE448/60</f>
        <v>1.0000000000000004</v>
      </c>
      <c r="AG448">
        <f>AE448/60</f>
        <v>1.0000000000000004</v>
      </c>
      <c r="AH448">
        <f>L448-K448</f>
        <v>0.10763888889050577</v>
      </c>
      <c r="AI448">
        <f>AH448*24*60</f>
        <v>155.0000000023283</v>
      </c>
      <c r="AJ448">
        <f>75728*X448</f>
        <v>75728</v>
      </c>
    </row>
    <row r="449" xml:space="preserve">
      <c r="A449">
        <v>686649</v>
      </c>
      <c r="B449" t="str">
        <v>INCIDENTE</v>
      </c>
      <c r="C449" t="str">
        <v>CERRADO</v>
      </c>
      <c r="D449" t="str">
        <v>LINEAL DE CAJAS</v>
      </c>
      <c r="E449" t="str">
        <v>PDA</v>
      </c>
      <c r="F449" t="str">
        <v>PDA</v>
      </c>
      <c r="G449" t="str">
        <v>ZEBRA</v>
      </c>
      <c r="H449" t="str">
        <v>Buenos dias. Me pueden por favor colaborar en configurar la PDT de Domicilios. Es que No deja actualizar la aplicación de mi Tienda. Agradezco su apoyo</v>
      </c>
      <c r="I449" t="str">
        <v>Buenos dias. Me pueden por favor colaborar en configurar la PDT de Domicilios. Es que No deja actualizar la aplicación de mi Tienda. Agradezco su apoyo</v>
      </c>
      <c r="J449" t="str">
        <v xml:space="preserve">Se visita tienda donde se procede a revisar PDT encontrando aplicacion Mi Tienda sin acceso por ende no es posible actualizar aplicacion; es necesario restablecer PDT y configurar equipo segun instructivo; se instalan aplicativos y se parametrizan; se solicita a funcionario hacer pruebas las cuales no generan error; equipo se entrega operativo. </v>
      </c>
      <c r="K449">
        <v>45441.66458333333</v>
      </c>
      <c r="L449">
        <v>45441.66875</v>
      </c>
      <c r="M449">
        <v>45442</v>
      </c>
      <c r="N449" t="str">
        <f>TEXT(M449, "DDDD")</f>
        <v>jueves</v>
      </c>
      <c r="O449" t="str" xml:space="preserve">
        <v xml:space="preserve">M028 METRO DUITAMA INNOVO_x000d_
_x000d_
</v>
      </c>
      <c r="P449" t="str">
        <v>DUITAMA</v>
      </c>
      <c r="Q449" t="str">
        <f>IF(ISBLANK(P449),"0",(VLOOKUP(P449,REGION,2,FALSE)))</f>
        <v>ORIENTE</v>
      </c>
      <c r="R449" t="str">
        <v>JHONATAN RICARDO VARGAS ZAMBRANO</v>
      </c>
      <c r="S449">
        <f>IF(ISBLANK(R449),"0", VLOOKUP(R449,PERSONAL,2,FALSE))</f>
        <v>1057583301</v>
      </c>
      <c r="T449" t="str">
        <v>DIRECTO</v>
      </c>
      <c r="U449">
        <v>0.375</v>
      </c>
      <c r="V449">
        <v>0.4375</v>
      </c>
      <c r="W449">
        <f>V449-U449</f>
        <v>0.0625</v>
      </c>
      <c r="X449">
        <v>1</v>
      </c>
      <c r="Y449">
        <f>NETWORKDAYS(K449,M449)</f>
        <v>2</v>
      </c>
      <c r="Z449" t="str">
        <f>IF(Y449&lt;=2,"CUMPLE","NO CUMPLE")</f>
        <v>CUMPLE</v>
      </c>
      <c r="AC449" t="str">
        <f>TEXT(M449,"mmmm")</f>
        <v>mayo</v>
      </c>
      <c r="AD449" t="str">
        <f>TEXT(M449,"yyyy")</f>
        <v>yyyy</v>
      </c>
      <c r="AE449">
        <f>W449*60*24</f>
        <v>90</v>
      </c>
      <c r="AF449">
        <f>AE449/60</f>
        <v>1.5</v>
      </c>
      <c r="AG449">
        <f>AE449/60</f>
        <v>1.5</v>
      </c>
      <c r="AH449">
        <f>L449-K449</f>
        <v>0.004166666665696539</v>
      </c>
      <c r="AI449">
        <f>AH449*24*60</f>
        <v>5.999999998603016</v>
      </c>
      <c r="AJ449">
        <f>75728*X449</f>
        <v>75728</v>
      </c>
    </row>
    <row r="450" xml:space="preserve">
      <c r="A450">
        <v>530753</v>
      </c>
      <c r="B450" t="str">
        <v>INCIDENTE</v>
      </c>
      <c r="C450" t="str">
        <v>CERRADO</v>
      </c>
      <c r="D450" t="str">
        <v>SISTEMAS</v>
      </c>
      <c r="E450" t="str">
        <v>PDA</v>
      </c>
      <c r="F450" t="str">
        <v>PDA</v>
      </c>
      <c r="G450" t="str">
        <v>ZEBRA</v>
      </c>
      <c r="H450" t="str" xml:space="preserve">
        <v xml:space="preserve">Se solicita apoyo en tienda para recibir soporte de Ing. de Línea Data Scan a las 2:30 pm del viernes 15 de marzo para intervención de PDT/PDA|ESTANDAR ZEBRA TC15BK | Nº SERIE: 23052524700236_x000d_
_x000d_
Sección de la tienda en donde se ubica la PDT o usuario_x000d_
_x000d_
Pricing</v>
      </c>
      <c r="I450" t="str" xml:space="preserve">
        <v xml:space="preserve">Se solicita apoyo en tienda para recibir soporte de Ing. de Línea Data Scan a las 2:30 pm del viernes 15 de marzo para intervención de PDT/PDA|ESTANDAR ZEBRA TC15BK | Nº SERIE: 23052524700236_x000d_
_x000d_
Sección de la tienda en donde se ubica la PDT o usuario_x000d_
_x000d_
Pricing</v>
      </c>
      <c r="J450" t="str">
        <v>Se visita tienda para configurar PDT la cual fue revisada como efecto de una garantia por el Fabricante; al revisarla se evidencia que dicha PDT presenta la misma falla siendo esto evidencia que en el centro de garantia no fue revisada segun el reporte de una visita anterior; se solicita que PDT sea enviada y revidasa para solucionar fallo el cual corresponde a la version de STAGE NOW; se adjunta evidencia.</v>
      </c>
      <c r="K450">
        <v>45442.416666666664</v>
      </c>
      <c r="L450">
        <v>45442.42291666667</v>
      </c>
      <c r="M450">
        <v>45442</v>
      </c>
      <c r="N450" t="str">
        <f>TEXT(M450, "DDDD")</f>
        <v>jueves</v>
      </c>
      <c r="O450" t="str" xml:space="preserve">
        <v xml:space="preserve">M028 METRO DUITAMA INNOVO_x000d_
_x000d_
</v>
      </c>
      <c r="P450" t="str">
        <v>DUITAMA</v>
      </c>
      <c r="Q450" t="str">
        <f>IF(ISBLANK(P450),"0",(VLOOKUP(P450,REGION,2,FALSE)))</f>
        <v>ORIENTE</v>
      </c>
      <c r="R450" t="str">
        <v>JHONATAN RICARDO VARGAS ZAMBRANO</v>
      </c>
      <c r="S450">
        <f>IF(ISBLANK(R450),"0", VLOOKUP(R450,PERSONAL,2,FALSE))</f>
        <v>1057583301</v>
      </c>
      <c r="T450" t="str">
        <v>DIRECTO</v>
      </c>
      <c r="U450">
        <v>0.4583333333333333</v>
      </c>
      <c r="V450">
        <v>0.5208333333333334</v>
      </c>
      <c r="W450">
        <f>V450-U450</f>
        <v>0.06250000000000006</v>
      </c>
      <c r="X450">
        <v>1</v>
      </c>
      <c r="Y450">
        <f>NETWORKDAYS(K450,M450)</f>
        <v>1</v>
      </c>
      <c r="Z450" t="str">
        <f>IF(Y450&lt;=2,"CUMPLE","NO CUMPLE")</f>
        <v>CUMPLE</v>
      </c>
      <c r="AC450" t="str">
        <f>TEXT(M450,"mmmm")</f>
        <v>mayo</v>
      </c>
      <c r="AD450" t="str">
        <f>TEXT(M450,"yyyy")</f>
        <v>yyyy</v>
      </c>
      <c r="AE450">
        <f>W450*60*24</f>
        <v>90.00000000000009</v>
      </c>
      <c r="AF450">
        <f>AE450/60</f>
        <v>1.5000000000000013</v>
      </c>
      <c r="AG450">
        <f>AE450/60</f>
        <v>1.5000000000000013</v>
      </c>
      <c r="AH450">
        <f>L450-K450</f>
        <v>0.006250000005820766</v>
      </c>
      <c r="AI450">
        <f>AH450*24*60</f>
        <v>9.000000008381903</v>
      </c>
      <c r="AJ450">
        <f>75728*X450</f>
        <v>75728</v>
      </c>
    </row>
    <row r="451" xml:space="preserve">
      <c r="A451">
        <v>691093</v>
      </c>
      <c r="B451" t="str">
        <v>SOLICITUD</v>
      </c>
      <c r="C451" t="str">
        <v>CERRADO</v>
      </c>
      <c r="D451" t="str">
        <v>RECIBO</v>
      </c>
      <c r="E451" t="str">
        <v>PC</v>
      </c>
      <c r="F451" t="str">
        <v>PC</v>
      </c>
      <c r="G451" t="str">
        <v>LENOVO</v>
      </c>
      <c r="H451" t="str" xml:space="preserve">
        <v xml:space="preserve">buen día ;solicito de su amable colaboración para realizar revisión del pc signado al área de recibo numero de activo 036253 ad-146001 y pantalla numero de inventario 037464 ad-143822 el cual presenta novedad al prenderlo; la pantalla se prende y se apaga; se intenta con otra pantalla pero la falla persiste. el computador amaneció mojado el día de hoy ya que había una gotera y llovió toda la noch_x000d_
lugar en donde se encuentra el computador en la tienda_x000d_
_x000d_
oficina de recibo</v>
      </c>
      <c r="I451" t="str" xml:space="preserve">
        <v xml:space="preserve">buen día ;solicito de su amable colaboración para realizar revisión del pc signado al área de recibo numero de activo 036253 ad-146001 y pantalla numero de inventario 037464 ad-143822 el cual presenta novedad al prenderlo; la pantalla se prende y se apaga; se intenta con otra pantalla pero la falla persiste. el computador amaneció mojado el día de hoy ya que había una gotera y llovió toda la noch_x000d_
lugar en donde se encuentra el computador en la tienda_x000d_
_x000d_
oficina de recibo</v>
      </c>
      <c r="J451" t="str">
        <v>Se llega al sitio del cliente; se valida ingreso; se tiene contacto con los equipos. Se descarta fallas electrónicas; fallas en RAM; cualquier tipo de humedad en la tarjeta. Se verifica hardware; descartando mouse quemado; teclado quemado; cargador. Se realizan pruebas físicas de encendido; se realiza mantenimiento a la tarjeta RAM dejándola en su posición y en buen estado. Disco duro en buen estado; se reporta falla en HDMI; favor solicitar uno nuevo. Gilberto Calderón Antury- 31/05/2024</v>
      </c>
      <c r="K451">
        <v>45441.49444444444</v>
      </c>
      <c r="L451">
        <v>45443.583333333336</v>
      </c>
      <c r="M451">
        <v>45443</v>
      </c>
      <c r="N451" t="str">
        <f>TEXT(M451, "DDDD")</f>
        <v>viernes</v>
      </c>
      <c r="O451" t="str" xml:space="preserve">
        <v xml:space="preserve">M179 METRO PITALITO_x000d_
_x000d_
</v>
      </c>
      <c r="P451" t="str">
        <v>PITALITO</v>
      </c>
      <c r="Q451" t="str">
        <f>IF(ISBLANK(P451),"0",(VLOOKUP(P451,REGION,2,FALSE)))</f>
        <v>OCCIDENTE</v>
      </c>
      <c r="R451" t="str">
        <v>GILBERTO CALDERON ANTURY</v>
      </c>
      <c r="S451" t="e">
        <f>IF(ISBLANK(R451),"0", VLOOKUP(R451,PERSONAL,2,FALSE))</f>
        <v>#N/A</v>
      </c>
      <c r="T451" t="str">
        <v>ALIADO</v>
      </c>
      <c r="U451">
        <v>0.6041666666666666</v>
      </c>
      <c r="V451">
        <v>0.7083333333333334</v>
      </c>
      <c r="W451">
        <f>V451-U451</f>
        <v>0.10416666666666674</v>
      </c>
      <c r="X451">
        <v>2</v>
      </c>
      <c r="Y451">
        <f>NETWORKDAYS(K451,M451)</f>
        <v>3</v>
      </c>
      <c r="Z451" t="str">
        <f>IF(Y451&lt;=2,"CUMPLE","NO CUMPLE")</f>
        <v>NO CUMPLE</v>
      </c>
      <c r="AA451" t="str">
        <v>SIN TÉCNICO DISPONIBLE EN LA ZONA</v>
      </c>
      <c r="AC451" t="str">
        <f>TEXT(M451,"mmmm")</f>
        <v>mayo</v>
      </c>
      <c r="AD451" t="str">
        <f>TEXT(M451,"yyyy")</f>
        <v>yyyy</v>
      </c>
      <c r="AE451">
        <f>W451*60*24</f>
        <v>150.0000000000001</v>
      </c>
      <c r="AF451">
        <f>AE451/60</f>
        <v>2.5000000000000018</v>
      </c>
      <c r="AG451">
        <f>AE451/60</f>
        <v>2.5000000000000018</v>
      </c>
      <c r="AH451">
        <f>L451-K451</f>
        <v>2.0888888888948713</v>
      </c>
      <c r="AI451">
        <f>AH451*24*60</f>
        <v>3008.0000000086147</v>
      </c>
      <c r="AJ451">
        <f>75728*X451</f>
        <v>151456</v>
      </c>
    </row>
    <row r="452" xml:space="preserve">
      <c r="A452">
        <v>694113</v>
      </c>
      <c r="B452" t="str">
        <v>INCIDENTE</v>
      </c>
      <c r="C452" t="str">
        <v>CERRADO</v>
      </c>
      <c r="D452" t="str">
        <v>COMERCIAL</v>
      </c>
      <c r="E452" t="str">
        <v>PC</v>
      </c>
      <c r="F452" t="str">
        <v>PC</v>
      </c>
      <c r="G452" t="str">
        <v>LENOVO</v>
      </c>
      <c r="H452" t="str" xml:space="preserve">
        <v xml:space="preserve">Buena tarde solicito de su ayuda para revisar novedad que se presenta en el usuario de Angela Zabala jefe polivalente ; al abrir los archivos se bloquean_x000d_
lugar en donde se encuentra el computador en la tienda_x000d_
_x000d_
administración</v>
      </c>
      <c r="I452" t="str" xml:space="preserve">
        <v xml:space="preserve">Buena tarde solicito de su ayuda para revisar novedad que se presenta en el usuario de Angela Zabala jefe polivalente ; al abrir los archivos se bloquean_x000d_
lugar en donde se encuentra el computador en la tienda_x000d_
_x000d_
administración</v>
      </c>
      <c r="J452" t="str">
        <v>Se realiza revisión del Pc mencionado y me indica problemas con el correo ya que al momento de recibir correos no se ve reflejado el asunto; Se prosigue a revisar configuración del outlook y se configura mediante la opción de archivo; para que muestre toda la información de los correos recibidos incluyendo el asunto; Se le muestra el resultado a la usuaria quedando a satisfacción del trabajo; aparte se elimina archivos de la carpeta elementos eliminados y correos no deseados; Se le indica a la usuaria ir borrando documentos adjuntados o correos antiguos que no necesite...ESTADO OK</v>
      </c>
      <c r="K452">
        <v>45442.70486111111</v>
      </c>
      <c r="L452">
        <v>45442.71805555555</v>
      </c>
      <c r="M452">
        <v>45443</v>
      </c>
      <c r="N452" t="str">
        <f>TEXT(M452, "DDDD")</f>
        <v>viernes</v>
      </c>
      <c r="O452" t="str" xml:space="preserve">
        <v xml:space="preserve">J047 JUMBO GIRARDOT_x000d_
_x000d_
</v>
      </c>
      <c r="P452" t="str">
        <v>GIRARDOT</v>
      </c>
      <c r="Q452" t="str">
        <f>IF(ISBLANK(P452),"0",(VLOOKUP(P452,REGION,2,FALSE)))</f>
        <v>OCCIDENTE</v>
      </c>
      <c r="R452" t="str">
        <v>RAFAEL ARDILA PUENTES</v>
      </c>
      <c r="S452">
        <f>IF(ISBLANK(R452),"0", VLOOKUP(R452,PERSONAL,2,FALSE))</f>
        <v>1018419858</v>
      </c>
      <c r="T452" t="str">
        <v>ALIADO</v>
      </c>
      <c r="U452">
        <v>0.4166666666666667</v>
      </c>
      <c r="V452">
        <v>0.4791666666666667</v>
      </c>
      <c r="W452">
        <f>V452-U452</f>
        <v>0.0625</v>
      </c>
      <c r="X452">
        <v>1</v>
      </c>
      <c r="Y452">
        <f>NETWORKDAYS(K452,M452)</f>
        <v>2</v>
      </c>
      <c r="Z452" t="str">
        <f>IF(Y452&lt;=2,"CUMPLE","NO CUMPLE")</f>
        <v>CUMPLE</v>
      </c>
      <c r="AC452" t="str">
        <f>TEXT(M452,"mmmm")</f>
        <v>mayo</v>
      </c>
      <c r="AD452" t="str">
        <f>TEXT(M452,"yyyy")</f>
        <v>yyyy</v>
      </c>
      <c r="AE452">
        <f>W452*60*24</f>
        <v>90</v>
      </c>
      <c r="AF452">
        <f>AE452/60</f>
        <v>1.5</v>
      </c>
      <c r="AG452">
        <f>AE452/60</f>
        <v>1.5</v>
      </c>
      <c r="AH452">
        <f>L452-K452</f>
        <v>0.013194444443797693</v>
      </c>
      <c r="AI452">
        <f>AH452*24*60</f>
        <v>18.999999999068677</v>
      </c>
      <c r="AJ452">
        <f>75728*X452</f>
        <v>75728</v>
      </c>
    </row>
    <row r="453" xml:space="preserve">
      <c r="A453">
        <v>705155</v>
      </c>
      <c r="B453" t="str">
        <v>SOLICITUD</v>
      </c>
      <c r="C453" t="str">
        <v>CERRADO</v>
      </c>
      <c r="D453" t="str">
        <v>PERECEDEROS</v>
      </c>
      <c r="E453" t="str">
        <v>PDA</v>
      </c>
      <c r="F453" t="str">
        <v>PDA</v>
      </c>
      <c r="G453" t="str">
        <v>HONEYWELL</v>
      </c>
      <c r="H453" t="str" xml:space="preserve">
        <v xml:space="preserve">Buen día; solicito de su colaboración para actualizar aplicación mi tienda en la pdt asignada al área de no alimentar serial 20073b0429 imei 990011941289406 gracias_x000d_
Sección de la tienda en donde se ubica la PDT o usuario_x000d_
_x000d_
no alimentari</v>
      </c>
      <c r="I453" t="str" xml:space="preserve">
        <v xml:space="preserve">Buen día; solicito de su colaboración para actualizar aplicación mi tienda en la pdt asignada al área de no alimentar serial 20073b0429 imei 990011941289406 gracias_x000d_
Sección de la tienda en donde se ubica la PDT o usuario_x000d_
_x000d_
no alimentari</v>
      </c>
      <c r="J453" t="str">
        <v>Se llega al sitio; se notifica soporte; se recibe equipos móviles ; se desinstalan aplicaciones; se descargan ; se instalan y se actualizan; se toma evidencia; se sube servicios; todo queda ok</v>
      </c>
      <c r="K453">
        <v>45448.458333333336</v>
      </c>
      <c r="L453">
        <v>45448.68819444445</v>
      </c>
      <c r="M453">
        <v>45448</v>
      </c>
      <c r="N453" t="str">
        <f>TEXT(M453, "DDDD")</f>
        <v>miércoles</v>
      </c>
      <c r="O453" t="str" xml:space="preserve">
        <v xml:space="preserve">M179 METRO PITALITO_x000d_
_x000d_
</v>
      </c>
      <c r="P453" t="str">
        <v>PITALITO</v>
      </c>
      <c r="Q453" t="str">
        <f>IF(ISBLANK(P453),"0",(VLOOKUP(P453,REGION,2,FALSE)))</f>
        <v>OCCIDENTE</v>
      </c>
      <c r="R453" t="str">
        <v>GILBERTO CALDERON ANTURY</v>
      </c>
      <c r="S453" t="e">
        <f>IF(ISBLANK(R453),"0", VLOOKUP(R453,PERSONAL,2,FALSE))</f>
        <v>#N/A</v>
      </c>
      <c r="T453" t="str">
        <v>ALIADO</v>
      </c>
      <c r="U453">
        <v>0.3333333333333333</v>
      </c>
      <c r="V453">
        <v>0.3958333333333333</v>
      </c>
      <c r="W453">
        <f>V453-U453</f>
        <v>0.0625</v>
      </c>
      <c r="X453">
        <v>1</v>
      </c>
      <c r="Y453">
        <f>NETWORKDAYS(K453,M453)</f>
        <v>1</v>
      </c>
      <c r="Z453" t="str">
        <f>IF(Y453&lt;=2,"CUMPLE","NO CUMPLE")</f>
        <v>CUMPLE</v>
      </c>
      <c r="AC453" t="str">
        <f>TEXT(M453,"mmmm")</f>
        <v>junio</v>
      </c>
      <c r="AD453" t="str">
        <f>TEXT(M453,"yyyy")</f>
        <v>yyyy</v>
      </c>
      <c r="AE453">
        <f>W453*60*24</f>
        <v>90</v>
      </c>
      <c r="AF453">
        <f>AE453/60</f>
        <v>1.5</v>
      </c>
      <c r="AG453">
        <f>AE453/60</f>
        <v>1.5</v>
      </c>
      <c r="AH453">
        <f>L453-K453</f>
        <v>0.22986111111094942</v>
      </c>
      <c r="AI453">
        <f>AH453*24*60</f>
        <v>330.99999999976717</v>
      </c>
      <c r="AJ453">
        <f>75728*X453</f>
        <v>75728</v>
      </c>
    </row>
    <row r="454" xml:space="preserve">
      <c r="A454">
        <v>703358</v>
      </c>
      <c r="B454" t="str">
        <v>SOLICITUD</v>
      </c>
      <c r="C454" t="str">
        <v>CERRADO</v>
      </c>
      <c r="D454" t="str">
        <v>PERECEDEROS</v>
      </c>
      <c r="E454" t="str">
        <v>PDA</v>
      </c>
      <c r="F454" t="str">
        <v>PDA</v>
      </c>
      <c r="G454" t="str">
        <v>HONEYWELL</v>
      </c>
      <c r="H454" t="str" xml:space="preserve">
        <v xml:space="preserve">Buen dia; solicito de su colaboración para realizar actualización de la aplicación mi tienda a la pdt asignada al área de perecederos serial 20073b0718 imei 990011941289943 gracias_x000d_
Sección de la tienda en donde se ubica la PDT o usuario_x000d_
_x000d_
pft</v>
      </c>
      <c r="I454" t="str" xml:space="preserve">
        <v xml:space="preserve">Buen dia; solicito de su colaboración para realizar actualización de la aplicación mi tienda a la pdt asignada al área de perecederos serial 20073b0718 imei 990011941289943 gracias_x000d_
Sección de la tienda en donde se ubica la PDT o usuario_x000d_
_x000d_
pft</v>
      </c>
      <c r="J454" t="str">
        <v>Se llega a sitio; se hace ingreso; se localizan los equipos móviles. Se procede a hacer actualización de aplicaciones; descargando e instalado aplicaciones; se entrega a funcionario; todo queda ok.</v>
      </c>
      <c r="K454">
        <v>45447.60763888889</v>
      </c>
      <c r="L454">
        <v>45448.34027777778</v>
      </c>
      <c r="M454">
        <v>45448</v>
      </c>
      <c r="N454" t="str">
        <f>TEXT(M454, "DDDD")</f>
        <v>miércoles</v>
      </c>
      <c r="O454" t="str" xml:space="preserve">
        <v xml:space="preserve">M179 METRO PITALITO_x000d_
_x000d_
</v>
      </c>
      <c r="P454" t="str">
        <v>PITALITO</v>
      </c>
      <c r="Q454" t="str">
        <f>IF(ISBLANK(P454),"0",(VLOOKUP(P454,REGION,2,FALSE)))</f>
        <v>OCCIDENTE</v>
      </c>
      <c r="R454" t="str">
        <v>GILBERTO CALDERON ANTURY</v>
      </c>
      <c r="S454" t="e">
        <f>IF(ISBLANK(R454),"0", VLOOKUP(R454,PERSONAL,2,FALSE))</f>
        <v>#N/A</v>
      </c>
      <c r="T454" t="str">
        <v>ALIADO</v>
      </c>
      <c r="U454">
        <v>0.3958333333333333</v>
      </c>
      <c r="V454">
        <v>0.4583333333333333</v>
      </c>
      <c r="W454">
        <f>V454-U454</f>
        <v>0.0625</v>
      </c>
      <c r="X454">
        <v>1</v>
      </c>
      <c r="Y454">
        <f>NETWORKDAYS(K454,M454)</f>
        <v>2</v>
      </c>
      <c r="Z454" t="str">
        <f>IF(Y454&lt;=2,"CUMPLE","NO CUMPLE")</f>
        <v>CUMPLE</v>
      </c>
      <c r="AC454" t="str">
        <f>TEXT(M454,"mmmm")</f>
        <v>junio</v>
      </c>
      <c r="AD454" t="str">
        <f>TEXT(M454,"yyyy")</f>
        <v>yyyy</v>
      </c>
      <c r="AE454">
        <f>W454*60*24</f>
        <v>90</v>
      </c>
      <c r="AF454">
        <f>AE454/60</f>
        <v>1.5</v>
      </c>
      <c r="AG454">
        <f>AE454/60</f>
        <v>1.5</v>
      </c>
      <c r="AH454">
        <f>L454-K454</f>
        <v>0.7326388888905058</v>
      </c>
      <c r="AI454">
        <f>AH454*24*60</f>
        <v>1055.0000000023283</v>
      </c>
      <c r="AJ454">
        <f>75728*X454</f>
        <v>75728</v>
      </c>
    </row>
    <row r="455" xml:space="preserve">
      <c r="A455">
        <v>699239</v>
      </c>
      <c r="B455" t="str">
        <v>SOLICITUD</v>
      </c>
      <c r="C455" t="str">
        <v>CERRADO</v>
      </c>
      <c r="D455" t="str">
        <v>LINEAL DE CAJAS</v>
      </c>
      <c r="E455" t="str">
        <v>POS</v>
      </c>
      <c r="F455" t="str">
        <v>IMPRESORA</v>
      </c>
      <c r="G455" t="str">
        <v>EPSON</v>
      </c>
      <c r="H455" t="str">
        <v>buenas tardes solicito de su colaboración la impresora de la pos 2 no me funciona marca error se intento probar con otras pos pero continua igual; agradezco de su colaboración ya que deshabilite una pos periférica para poder funcionar la pos de lineal</v>
      </c>
      <c r="I455" t="str">
        <v>buenas tardes solicito de su colaboración la impresora de la pos 2 no me funciona marca error se intento probar con otras pos pero continua igual; agradezco de su colaboración ya que deshabilite una pos periférica para poder funcionar la pos de lineal</v>
      </c>
      <c r="J455" t="str" xml:space="preserve">
        <v xml:space="preserve">SE LLEGÓ AL SITIO A LA HORA SOLICITADA; RAPIDAMENTE SE COMUNICÓ CON EL INGENIERO EVER Y SE HIZO ELCAMBIO_x000d_
DE LA IMPRESORA MARCA EPSON EN ELDEPARTAMENTO DE PANADERÍA DONDE SE EVIDENCIA QUE FUNCIONA. EN EL_x000d_
TIEMPO TRANSCURRIDO SE PROCEDEN A DESARMAR PARTE DE LAS DOS IMPRESORAS PARA REALIZAR UNA LIMPIEZA_x000d_
INTERNA_x000d_
Y SE DEJA UNA IMPRESORA SIN FUNCIONAR DEBIDO A QUE LA CUAL NO TUVO SOLUCION_x000d_
</v>
      </c>
      <c r="K455">
        <v>45448.42083333333</v>
      </c>
      <c r="L455">
        <v>45449.72638888889</v>
      </c>
      <c r="M455">
        <v>45448</v>
      </c>
      <c r="N455" t="str">
        <f>TEXT(M455, "DDDD")</f>
        <v>miércoles</v>
      </c>
      <c r="O455" t="str" xml:space="preserve">
        <v xml:space="preserve">M183 METRO SAN GIL_x000d_
_x000d_
</v>
      </c>
      <c r="P455" t="str">
        <v>SAN GIL</v>
      </c>
      <c r="Q455" t="str">
        <f>IF(ISBLANK(P455),"0",(VLOOKUP(P455,REGION,2,FALSE)))</f>
        <v>ORIENTE</v>
      </c>
      <c r="R455" t="str">
        <v>WILMER SAUL DIAZ OLAYA</v>
      </c>
      <c r="S455" t="e">
        <f>IF(ISBLANK(R455),"0", VLOOKUP(R455,PERSONAL,2,FALSE))</f>
        <v>#N/A</v>
      </c>
      <c r="T455" t="str">
        <v>ALIADO</v>
      </c>
      <c r="U455">
        <v>0.5416666666666666</v>
      </c>
      <c r="V455">
        <v>0.6041666666666666</v>
      </c>
      <c r="W455">
        <f>V455-U455</f>
        <v>0.0625</v>
      </c>
      <c r="X455">
        <v>1</v>
      </c>
      <c r="Y455">
        <f>NETWORKDAYS(K455,M455)</f>
        <v>1</v>
      </c>
      <c r="Z455" t="str">
        <f>IF(Y455&lt;=2,"CUMPLE","NO CUMPLE")</f>
        <v>CUMPLE</v>
      </c>
      <c r="AC455" t="str">
        <f>TEXT(M455,"mmmm")</f>
        <v>junio</v>
      </c>
      <c r="AD455" t="str">
        <f>TEXT(M455,"yyyy")</f>
        <v>yyyy</v>
      </c>
      <c r="AE455">
        <f>W455*60*24</f>
        <v>90</v>
      </c>
      <c r="AF455">
        <f>AE455/60</f>
        <v>1.5</v>
      </c>
      <c r="AG455">
        <f>AE455/60</f>
        <v>1.5</v>
      </c>
      <c r="AH455">
        <f>L455-K455</f>
        <v>1.305555555562023</v>
      </c>
      <c r="AI455">
        <f>AH455*24*60</f>
        <v>1880.0000000093132</v>
      </c>
      <c r="AJ455">
        <f>75728*X455</f>
        <v>75728</v>
      </c>
    </row>
    <row r="456" xml:space="preserve">
      <c r="A456">
        <v>703108</v>
      </c>
      <c r="B456" t="str">
        <v>SOLICITUD</v>
      </c>
      <c r="C456" t="str">
        <v>CERRADO</v>
      </c>
      <c r="D456" t="str">
        <v>LINEAL DE CAJAS</v>
      </c>
      <c r="E456" t="str">
        <v>POS</v>
      </c>
      <c r="F456" t="str">
        <v>TECLADO</v>
      </c>
      <c r="G456" t="str">
        <v>WINCOR</v>
      </c>
      <c r="H456" t="str">
        <v>buen día solicito de su colaboración la pos # 1 no me permite registro se queda en cleanup y= 1/n agradezco me colaboren ya que es una pos perisferica</v>
      </c>
      <c r="I456" t="str">
        <v>buen día solicito de su colaboración la pos # 1 no me permite registro se queda en cleanup y= 1/n agradezco me colaboren ya que es una pos perisferica</v>
      </c>
      <c r="J456" t="str" xml:space="preserve">
        <v xml:space="preserve">SE LLEGÓ AL SITIO A LA HORA SOLICITADA; RAPIDAMENTE SE COMUNICÓ CON EL INGENIERO EVER Y SE PROCEDE A_x000d_
REALIZAR ELCAMBIO DEL TECLADO POR ELQUE SE ENCUENTRA EN ELDEPARTAMENTO DE CAFETERÍA Y QUEDA EN_x000d_
PERFECTO FUNCIONAMIENTO TRASLADADO EL TECLADO QUE SE ENCONTRABA EN ELDEPARTAMENTO DE PANADERÍA AL_x000d_
DEPARTAMENTO DE CAFETERÍA PARA HACERLE SURESPECTIVO PROCESO._x000d_
EN EL TIEMPO TRANSCURRIDO SE PROCEDEN A SEPARAR LOS TECLADOS DE LAS CAJAS PARA REALIZAR LOS_x000d_
RESPECTIVOS CAMBIOS_x000d_
</v>
      </c>
      <c r="K456">
        <v>45448.71319444444</v>
      </c>
      <c r="L456">
        <v>45448.72430555556</v>
      </c>
      <c r="M456">
        <v>45448</v>
      </c>
      <c r="N456" t="str">
        <f>TEXT(M456, "DDDD")</f>
        <v>miércoles</v>
      </c>
      <c r="O456" t="str" xml:space="preserve">
        <v xml:space="preserve">M183 METRO SAN GIL_x000d_
_x000d_
</v>
      </c>
      <c r="P456" t="str">
        <v>SAN GIL</v>
      </c>
      <c r="Q456" t="str">
        <f>IF(ISBLANK(P456),"0",(VLOOKUP(P456,REGION,2,FALSE)))</f>
        <v>ORIENTE</v>
      </c>
      <c r="R456" t="str">
        <v>WILMER SAUL DIAZ OLAYA</v>
      </c>
      <c r="S456" t="e">
        <f>IF(ISBLANK(R456),"0", VLOOKUP(R456,PERSONAL,2,FALSE))</f>
        <v>#N/A</v>
      </c>
      <c r="T456" t="str">
        <v>ALIADO</v>
      </c>
      <c r="U456">
        <v>0.6041666666666666</v>
      </c>
      <c r="V456">
        <v>0.6875</v>
      </c>
      <c r="W456">
        <f>V456-U456</f>
        <v>0.08333333333333337</v>
      </c>
      <c r="X456">
        <v>1</v>
      </c>
      <c r="Y456">
        <f>NETWORKDAYS(K456,M456)</f>
        <v>1</v>
      </c>
      <c r="Z456" t="str">
        <f>IF(Y456&lt;=2,"CUMPLE","NO CUMPLE")</f>
        <v>CUMPLE</v>
      </c>
      <c r="AC456" t="str">
        <f>TEXT(M456,"mmmm")</f>
        <v>junio</v>
      </c>
      <c r="AD456" t="str">
        <f>TEXT(M456,"yyyy")</f>
        <v>yyyy</v>
      </c>
      <c r="AE456">
        <f>W456*60*24</f>
        <v>120.00000000000004</v>
      </c>
      <c r="AF456">
        <f>AE456/60</f>
        <v>2.000000000000001</v>
      </c>
      <c r="AG456">
        <f>AE456/60</f>
        <v>2.000000000000001</v>
      </c>
      <c r="AH456">
        <f>L456-K456</f>
        <v>0.01111111111822538</v>
      </c>
      <c r="AI456">
        <f>AH456*24*60</f>
        <v>16.00000001024455</v>
      </c>
      <c r="AJ456">
        <f>75728*X456</f>
        <v>75728</v>
      </c>
    </row>
    <row r="457" xml:space="preserve">
      <c r="A457">
        <v>696385</v>
      </c>
      <c r="B457" t="str">
        <v>SOLICITUD</v>
      </c>
      <c r="C457" t="str">
        <v>CERRADO</v>
      </c>
      <c r="D457" t="str">
        <v>TODA LA TIENDA</v>
      </c>
      <c r="E457" t="str">
        <v>MICROSENS</v>
      </c>
      <c r="F457" t="str">
        <v>MICROSENS</v>
      </c>
      <c r="G457" t="str">
        <v>MICROSENS</v>
      </c>
      <c r="H457" t="str">
        <v>Buena tarde solicito de su ayuda para que el técnico organice la caja del microsense del área de platos ya que el sw mantiene fuera de linea apoyarse con mantenimiento para que le coloquen una caja de acrilico y asegurar cualquier duda por favor se comunican con fabiola Diaz 3174312176 Mil gracias adjunto imágenes</v>
      </c>
      <c r="I457" t="str">
        <v>Buena tarde solicito de su ayuda para que el técnico organice la caja del microsense del área de platos ya que el sw mantiene fuera de linea apoyarse con mantenimiento para que le coloquen una caja de acrilico y asegurar cualquier duda por favor se comunican con fabiola Diaz 3174312176 Mil gracias adjunto imágenes</v>
      </c>
      <c r="J457" t="str">
        <v>Se realizó visita en dos oportunidades; una el 5 y otra el 7 de Junio; no se encontró el equipo. En comunicación con Miguel Caicedo y Fabiola Diaz se establece que posiblemente es la tienda equivocada; autoriza Fabiola cerrar ticket;</v>
      </c>
      <c r="K457">
        <v>45448.72986111111</v>
      </c>
      <c r="L457">
        <v>45448.72986111111</v>
      </c>
      <c r="M457">
        <v>45448</v>
      </c>
      <c r="N457" t="str">
        <f>TEXT(M457, "DDDD")</f>
        <v>miércoles</v>
      </c>
      <c r="O457" t="str" xml:space="preserve">
        <v xml:space="preserve">M038 METRO NEIVA CENTRO DE CONVENCIONES_x000d_
_x000d_
</v>
      </c>
      <c r="P457" t="str">
        <v>BOGOTA</v>
      </c>
      <c r="Q457" t="str">
        <f>IF(ISBLANK(P457),"0",(VLOOKUP(P457,REGION,2,FALSE)))</f>
        <v>BOGOTA</v>
      </c>
      <c r="R457" t="str">
        <v>CARLOS HERNAN BARRETO LOPEZ</v>
      </c>
      <c r="S457">
        <f>IF(ISBLANK(R457),"0", VLOOKUP(R457,PERSONAL,2,FALSE))</f>
        <v>1010165612</v>
      </c>
      <c r="T457" t="str">
        <v>DIRECTO</v>
      </c>
      <c r="U457">
        <v>0.5833333333333334</v>
      </c>
      <c r="V457">
        <v>0.625</v>
      </c>
      <c r="W457">
        <f>V457-U457</f>
        <v>0.04166666666666663</v>
      </c>
      <c r="X457">
        <v>1</v>
      </c>
      <c r="Y457">
        <f>NETWORKDAYS(K457,M457)</f>
        <v>1</v>
      </c>
      <c r="Z457" t="str">
        <f>IF(Y457&lt;=2,"CUMPLE","NO CUMPLE")</f>
        <v>CUMPLE</v>
      </c>
      <c r="AC457" t="str">
        <f>TEXT(M457,"mmmm")</f>
        <v>junio</v>
      </c>
      <c r="AD457" t="str">
        <f>TEXT(M457,"yyyy")</f>
        <v>yyyy</v>
      </c>
      <c r="AE457">
        <f>W457*60*24</f>
        <v>59.99999999999994</v>
      </c>
      <c r="AF457">
        <f>AE457/60</f>
        <v>0.999999999999999</v>
      </c>
      <c r="AG457">
        <f>AE457/60</f>
        <v>0.999999999999999</v>
      </c>
      <c r="AH457">
        <f>L457-K457</f>
        <v>0</v>
      </c>
      <c r="AI457">
        <f>AH457*24*60</f>
        <v>0</v>
      </c>
      <c r="AJ457">
        <f>75728*X457</f>
        <v>75728</v>
      </c>
    </row>
    <row r="458">
      <c r="A458">
        <v>704268</v>
      </c>
      <c r="B458" t="str">
        <v>SOLICITUD</v>
      </c>
      <c r="C458" t="str">
        <v>CERRADO</v>
      </c>
      <c r="D458" t="str">
        <v>SISTEMAS</v>
      </c>
      <c r="E458" t="str">
        <v>INVENTARIO</v>
      </c>
      <c r="F458" t="str">
        <v>INVENTARIO</v>
      </c>
      <c r="G458" t="str">
        <v>INVENTARIO</v>
      </c>
      <c r="H458" t="str">
        <v>buen dia solicitud de visita de sistema para arreglo de cuarto de sistema</v>
      </c>
      <c r="I458" t="str">
        <v>buen dia solicitud de visita de sistema para arreglo de cuarto de sistema</v>
      </c>
      <c r="J458" t="str">
        <v xml:space="preserve"> "Se realiza la organización del área de sistema que estaba desordenado. Se envía inventario y fotos a Andrés Bornachera."</v>
      </c>
      <c r="K458">
        <v>45448.33472222222</v>
      </c>
      <c r="L458">
        <v>45448.425</v>
      </c>
      <c r="M458">
        <v>45448</v>
      </c>
      <c r="N458" t="str">
        <f>TEXT(M458, "DDDD")</f>
        <v>miércoles</v>
      </c>
      <c r="O458" t="str">
        <v>J126 JUMBO SAN SILVESTRE</v>
      </c>
      <c r="P458" t="str">
        <v>BARRANCABERMEJA</v>
      </c>
      <c r="Q458" t="str">
        <f>IF(ISBLANK(P458),"0",(VLOOKUP(P458,REGION,2,FALSE)))</f>
        <v>ORIENTE</v>
      </c>
      <c r="R458" t="str">
        <v>EMERSON CORENA CAMARGO</v>
      </c>
      <c r="S458" t="e">
        <f>IF(ISBLANK(R458),"0", VLOOKUP(R458,PERSONAL,2,FALSE))</f>
        <v>#N/A</v>
      </c>
      <c r="T458" t="str">
        <v>ALIADO</v>
      </c>
      <c r="U458">
        <v>0.4375</v>
      </c>
      <c r="V458">
        <v>0.7083333333333334</v>
      </c>
      <c r="W458">
        <f>V458-U458</f>
        <v>0.27083333333333337</v>
      </c>
      <c r="X458">
        <v>3</v>
      </c>
      <c r="Y458">
        <f>NETWORKDAYS(K458,M458)</f>
        <v>1</v>
      </c>
      <c r="Z458" t="str">
        <f>IF(Y458&lt;=2,"CUMPLE","NO CUMPLE")</f>
        <v>CUMPLE</v>
      </c>
      <c r="AA458" t="str">
        <v xml:space="preserve">El servicio se relizó durante el miercoles y el sábado; el total de horas incluidas en el ticket corresponde a los dos dias. </v>
      </c>
      <c r="AC458" t="str">
        <f>TEXT(M458,"mmmm")</f>
        <v>junio</v>
      </c>
      <c r="AD458" t="str">
        <f>TEXT(M458,"yyyy")</f>
        <v>yyyy</v>
      </c>
      <c r="AE458">
        <f>W458*60*24</f>
        <v>390.0000000000001</v>
      </c>
      <c r="AF458">
        <f>AE458/60</f>
        <v>6.500000000000002</v>
      </c>
      <c r="AG458">
        <f>AE458/60</f>
        <v>6.500000000000002</v>
      </c>
      <c r="AH458">
        <f>L458-K458</f>
        <v>0.09027777778101154</v>
      </c>
      <c r="AI458">
        <f>AH458*24*60</f>
        <v>130.0000000046566</v>
      </c>
      <c r="AJ458">
        <f>75728*X458</f>
        <v>227184</v>
      </c>
    </row>
    <row r="459" xml:space="preserve">
      <c r="A459">
        <v>705739</v>
      </c>
      <c r="B459" t="str">
        <v>SOLICITUD</v>
      </c>
      <c r="C459" t="str">
        <v>CERRADO</v>
      </c>
      <c r="D459" t="str">
        <v>CONTRALOR</v>
      </c>
      <c r="E459" t="str">
        <v>RELOJ</v>
      </c>
      <c r="F459" t="str">
        <v>MARCAJE</v>
      </c>
      <c r="G459" t="str">
        <v>SUPREMA</v>
      </c>
      <c r="H459" t="str">
        <v>Buen dia; me puede ayudar con la validacion del control marcaje; dado que ingresa la huella y la toma es muy lenta y/o en caso no la reconoce afectando el marcaje del colaborador. Agradezco la colaboracion; espero pronta respuesta</v>
      </c>
      <c r="I459" t="str">
        <v>Buen dia; me puede ayudar con la validacion del control marcaje; dado que ingresa la huella y la toma es muy lenta y/o en caso no la reconoce afectando el marcaje del colaborador. Agradezco la colaboracion; espero pronta respuesta</v>
      </c>
      <c r="J459" t="str" xml:space="preserve">
        <v xml:space="preserve">Se llega a sitio y se procede con validaciones de ingreso. Se establece contacto con la usuaria y el reloj. Se procede a bajar_x000d_
reloj de la pared; se desconecta de la red del mismo; se procede a limpiar cristal de biometría. Se ensambla nuevamente el_x000d_
reloj a la pared y se ajusta; se procede a realizar pruebas con diferentes usuarios y el reloj recibe la huella. Se procede con el_x000d_
cierre del caso quedando el reloj completamente operativo y funcional.</v>
      </c>
      <c r="K459">
        <v>45448.69513888889</v>
      </c>
      <c r="L459">
        <v>45449.35625</v>
      </c>
      <c r="M459">
        <v>45449</v>
      </c>
      <c r="N459" t="str">
        <f>TEXT(M459, "DDDD")</f>
        <v>jueves</v>
      </c>
      <c r="O459" t="str" xml:space="preserve">
        <v xml:space="preserve">M179 METRO PITALITO_x000d_
_x000d_
</v>
      </c>
      <c r="P459" t="str">
        <v>PITALITO</v>
      </c>
      <c r="Q459" t="str">
        <f>IF(ISBLANK(P459),"0",(VLOOKUP(P459,REGION,2,FALSE)))</f>
        <v>OCCIDENTE</v>
      </c>
      <c r="R459" t="str">
        <v>EMERSON PALACIOS MARTINEZ</v>
      </c>
      <c r="S459">
        <f>IF(ISBLANK(R459),"0", VLOOKUP(R459,PERSONAL,2,FALSE))</f>
        <v>13723524</v>
      </c>
      <c r="T459" t="str">
        <v>ALIADO</v>
      </c>
      <c r="U459">
        <v>0.3333333333333333</v>
      </c>
      <c r="V459">
        <v>0.3541666666666667</v>
      </c>
      <c r="W459">
        <f>V459-U459</f>
        <v>0.02083333333333337</v>
      </c>
      <c r="X459">
        <v>1</v>
      </c>
      <c r="Y459">
        <f>NETWORKDAYS(K459,M459)</f>
        <v>2</v>
      </c>
      <c r="Z459" t="str">
        <f>IF(Y459&lt;=2,"CUMPLE","NO CUMPLE")</f>
        <v>CUMPLE</v>
      </c>
      <c r="AC459" t="str">
        <f>TEXT(M459,"mmmm")</f>
        <v>junio</v>
      </c>
      <c r="AD459" t="str">
        <f>TEXT(M459,"yyyy")</f>
        <v>yyyy</v>
      </c>
      <c r="AE459">
        <f>W459*60*24</f>
        <v>30.000000000000053</v>
      </c>
      <c r="AF459">
        <f>AE459/60</f>
        <v>0.5000000000000009</v>
      </c>
      <c r="AG459">
        <f>AE459/60</f>
        <v>0.5000000000000009</v>
      </c>
      <c r="AH459">
        <f>L459-K459</f>
        <v>0.6611111111051287</v>
      </c>
      <c r="AI459">
        <f>AH459*24*60</f>
        <v>951.9999999913853</v>
      </c>
      <c r="AJ459">
        <f>75728*X459</f>
        <v>75728</v>
      </c>
    </row>
    <row r="460" xml:space="preserve">
      <c r="A460">
        <v>705325</v>
      </c>
      <c r="B460" t="str">
        <v>SOLICITUD</v>
      </c>
      <c r="C460" t="str">
        <v>CERRADO</v>
      </c>
      <c r="D460" t="str">
        <v>LINEAL DE CAJAS</v>
      </c>
      <c r="E460" t="str">
        <v>POS</v>
      </c>
      <c r="F460" t="str">
        <v>POS</v>
      </c>
      <c r="G460" t="str">
        <v>WINCOR</v>
      </c>
      <c r="H460" t="str">
        <v>Buenos días. agradezco su colaboración con la pos # 9 ya que el scanner no permite registrar. gracias</v>
      </c>
      <c r="I460" t="str">
        <v>Buenos días. agradezco su colaboración con la pos # 9 ya que el scanner no permite registrar. gracias</v>
      </c>
      <c r="J460" t="str">
        <v>"Usuario indica que la pos #9 ya que el escáner no permite registrar. se procede a realizar la validación de scanner por lo que no escanea; se pasa unos código qr y este no lo toma sigue lo mismo; se continua validando apagando y esperar para prender la pos y hacer click en el #0 lo que las pruebas son fallidas; se continua realizando pruebas apagando y prendiendo la pos y la falla persiste por lo que realizo un cambio de scanner tomo una que esta en otra pos realizo pruebas por lo que queda operativa la pos."</v>
      </c>
      <c r="K460">
        <v>45448.45416666667</v>
      </c>
      <c r="L460">
        <v>45448.68680555555</v>
      </c>
      <c r="M460">
        <v>45449</v>
      </c>
      <c r="N460" t="str">
        <f>TEXT(M460, "DDDD")</f>
        <v>jueves</v>
      </c>
      <c r="O460" t="str" xml:space="preserve">
        <v xml:space="preserve">M085 METRO MONTERIA_x000d_
_x000d_
</v>
      </c>
      <c r="P460" t="str">
        <v>MONTERIA</v>
      </c>
      <c r="Q460" t="str">
        <f>IF(ISBLANK(P460),"0",(VLOOKUP(P460,REGION,2,FALSE)))</f>
        <v>COSTA</v>
      </c>
      <c r="R460" t="str">
        <v>SHARON YANETH KERGUELEN WILCHES</v>
      </c>
      <c r="S460">
        <f>IF(ISBLANK(R460),"0", VLOOKUP(R460,PERSONAL,2,FALSE))</f>
        <v>1067917448</v>
      </c>
      <c r="T460" t="str">
        <v>DIRECTO</v>
      </c>
      <c r="U460">
        <v>0.3333333333333333</v>
      </c>
      <c r="V460">
        <v>0.4166666666666667</v>
      </c>
      <c r="W460">
        <f>V460-U460</f>
        <v>0.08333333333333337</v>
      </c>
      <c r="X460">
        <v>1</v>
      </c>
      <c r="Y460">
        <f>NETWORKDAYS(K460,M460)</f>
        <v>2</v>
      </c>
      <c r="Z460" t="str">
        <f>IF(Y460&lt;=2,"CUMPLE","NO CUMPLE")</f>
        <v>CUMPLE</v>
      </c>
      <c r="AC460" t="str">
        <f>TEXT(M460,"mmmm")</f>
        <v>junio</v>
      </c>
      <c r="AD460" t="str">
        <f>TEXT(M460,"yyyy")</f>
        <v>yyyy</v>
      </c>
      <c r="AE460">
        <f>W460*60*24</f>
        <v>120.00000000000004</v>
      </c>
      <c r="AF460">
        <f>AE460/60</f>
        <v>2.000000000000001</v>
      </c>
      <c r="AG460">
        <f>AE460/60</f>
        <v>2.000000000000001</v>
      </c>
      <c r="AH460">
        <f>L460-K460</f>
        <v>0.2326388888832298</v>
      </c>
      <c r="AI460">
        <f>AH460*24*60</f>
        <v>334.9999999918509</v>
      </c>
      <c r="AJ460">
        <f>75728*X460</f>
        <v>75728</v>
      </c>
    </row>
    <row r="461" xml:space="preserve">
      <c r="A461">
        <v>701101</v>
      </c>
      <c r="B461" t="str">
        <v>INCIDENTE</v>
      </c>
      <c r="C461" t="str">
        <v>CERRADO</v>
      </c>
      <c r="D461" t="str">
        <v>LINEAL DE CAJAS</v>
      </c>
      <c r="E461" t="str">
        <v>BALANZA</v>
      </c>
      <c r="F461" t="str">
        <v>SCANNER</v>
      </c>
      <c r="G461" t="str">
        <v>DATALOGIC</v>
      </c>
      <c r="H461" t="str" xml:space="preserve">
        <v xml:space="preserve">buenas tardes las balanzas de las dos cajas se encuentran descalibradas_x000d_
Numero de caja_x000d_
_x000d_
13/60</v>
      </c>
      <c r="I461" t="str" xml:space="preserve">
        <v xml:space="preserve">buenas tardes las balanzas de las dos cajas se encuentran descalibradas_x000d_
Numero de caja_x000d_
_x000d_
13/60</v>
      </c>
      <c r="J461" t="str">
        <v>Se realizo la verificación de la balanza y se procede con la respectiva calibración. Se retira el precinto numero 2950000010834 y se coloca el precinto de alambre nuevo numero 7380000000550. NII B76947. Se deja la balanza operativa</v>
      </c>
      <c r="K461">
        <v>45447.72430555556</v>
      </c>
      <c r="L461">
        <v>45448.34166666667</v>
      </c>
      <c r="M461">
        <v>45449</v>
      </c>
      <c r="N461" t="str">
        <f>TEXT(M461, "DDDD")</f>
        <v>jueves</v>
      </c>
      <c r="O461" t="str" xml:space="preserve">
        <v xml:space="preserve">J015 JUMBO HAYUELOS_x000d_
_x000d_
</v>
      </c>
      <c r="P461" t="str">
        <v>BOGOTA</v>
      </c>
      <c r="Q461" t="str">
        <f>IF(ISBLANK(P461),"0",(VLOOKUP(P461,REGION,2,FALSE)))</f>
        <v>BOGOTA</v>
      </c>
      <c r="R461" t="str">
        <v>ALEXANDER CASTILLO SOTELO</v>
      </c>
      <c r="S461">
        <f>IF(ISBLANK(R461),"0", VLOOKUP(R461,PERSONAL,2,FALSE))</f>
        <v>80216449</v>
      </c>
      <c r="T461" t="str">
        <v>ALIADO</v>
      </c>
      <c r="U461">
        <v>0.6388888888888888</v>
      </c>
      <c r="V461">
        <v>0.6666666666666666</v>
      </c>
      <c r="W461">
        <f>V461-U461</f>
        <v>0.02777777777777779</v>
      </c>
      <c r="X461">
        <v>1</v>
      </c>
      <c r="Y461">
        <f>NETWORKDAYS(K461,M461)</f>
        <v>3</v>
      </c>
      <c r="Z461" t="str">
        <f>IF(Y461&lt;=2,"CUMPLE","NO CUMPLE")</f>
        <v>NO CUMPLE</v>
      </c>
      <c r="AA461" t="str">
        <v>SIN DISPONIBILIDAD</v>
      </c>
      <c r="AC461" t="str">
        <f>TEXT(M461,"mmmm")</f>
        <v>junio</v>
      </c>
      <c r="AD461" t="str">
        <f>TEXT(M461,"yyyy")</f>
        <v>yyyy</v>
      </c>
      <c r="AE461">
        <f>W461*60*24</f>
        <v>40.000000000000014</v>
      </c>
      <c r="AF461">
        <f>AE461/60</f>
        <v>0.6666666666666669</v>
      </c>
      <c r="AG461">
        <f>AE461/60</f>
        <v>0.6666666666666669</v>
      </c>
      <c r="AH461">
        <f>L461-K461</f>
        <v>0.617361111108039</v>
      </c>
      <c r="AI461">
        <f>AH461*24*60</f>
        <v>888.9999999955762</v>
      </c>
      <c r="AJ461">
        <f>75728*X461</f>
        <v>75728</v>
      </c>
    </row>
    <row r="462" xml:space="preserve">
      <c r="A462">
        <v>708377</v>
      </c>
      <c r="B462" t="str">
        <v>INCIDENTE</v>
      </c>
      <c r="C462" t="str">
        <v>CERRADO</v>
      </c>
      <c r="D462" t="str">
        <v>LINEAL DE CAJAS</v>
      </c>
      <c r="E462" t="str">
        <v>BALANZA</v>
      </c>
      <c r="F462" t="str">
        <v>SCANNER</v>
      </c>
      <c r="G462" t="str">
        <v>ZEBRA</v>
      </c>
      <c r="H462" t="str" xml:space="preserve">
        <v xml:space="preserve">Buen día me colaboran para la balanza de la pos 19 que calibra mal_x000d_
Numero de caja_x000d_
_x000d_
19</v>
      </c>
      <c r="I462" t="str" xml:space="preserve">
        <v xml:space="preserve">Buen día me colaboran para la balanza de la pos 19 que calibra mal_x000d_
Numero de caja_x000d_
_x000d_
19</v>
      </c>
      <c r="J462" t="str" xml:space="preserve">
        <v xml:space="preserve">A continuación relaciono los datos del técnico encargado de la labor:_x000d_
Nombre: Alexander Castillo Sotelo_x000d_
Cédula: 80216449_x000d_
Fecha de inicio: 06/06/2024</v>
      </c>
      <c r="K462">
        <v>45449.67361111111</v>
      </c>
      <c r="L462">
        <v>45449.70694444444</v>
      </c>
      <c r="M462">
        <v>45449</v>
      </c>
      <c r="N462" t="str">
        <f>TEXT(M462, "DDDD")</f>
        <v>jueves</v>
      </c>
      <c r="O462" t="str" xml:space="preserve">
        <v xml:space="preserve">J015 JUMBO HAYUELOS_x000d_
_x000d_
</v>
      </c>
      <c r="P462" t="str">
        <v>BOGOTA</v>
      </c>
      <c r="Q462" t="str">
        <f>IF(ISBLANK(P462),"0",(VLOOKUP(P462,REGION,2,FALSE)))</f>
        <v>BOGOTA</v>
      </c>
      <c r="R462" t="str">
        <v>ALEXANDER CASTILLO SOTELO</v>
      </c>
      <c r="S462">
        <f>IF(ISBLANK(R462),"0", VLOOKUP(R462,PERSONAL,2,FALSE))</f>
        <v>80216449</v>
      </c>
      <c r="T462" t="str">
        <v>ALIADO</v>
      </c>
      <c r="U462">
        <v>0.5729166666666666</v>
      </c>
      <c r="V462">
        <v>0.5972222222222222</v>
      </c>
      <c r="W462">
        <f>V462-U462</f>
        <v>0.02430555555555558</v>
      </c>
      <c r="X462">
        <v>1</v>
      </c>
      <c r="Y462">
        <f>NETWORKDAYS(K462,M462)</f>
        <v>1</v>
      </c>
      <c r="Z462" t="str">
        <f>IF(Y462&lt;=2,"CUMPLE","NO CUMPLE")</f>
        <v>CUMPLE</v>
      </c>
      <c r="AC462" t="str">
        <f>TEXT(M462,"mmmm")</f>
        <v>junio</v>
      </c>
      <c r="AD462" t="str">
        <f>TEXT(M462,"yyyy")</f>
        <v>yyyy</v>
      </c>
      <c r="AE462">
        <f>W462*60*24</f>
        <v>35.000000000000036</v>
      </c>
      <c r="AF462">
        <f>AE462/60</f>
        <v>0.5833333333333339</v>
      </c>
      <c r="AG462">
        <f>AE462/60</f>
        <v>0.5833333333333339</v>
      </c>
      <c r="AH462">
        <f>L462-K462</f>
        <v>0.03333333333284827</v>
      </c>
      <c r="AI462">
        <f>AH462*24*60</f>
        <v>47.99999999930151</v>
      </c>
      <c r="AJ462">
        <f>75728*X462</f>
        <v>75728</v>
      </c>
    </row>
    <row r="463" xml:space="preserve">
      <c r="A463">
        <v>747839</v>
      </c>
      <c r="B463" t="str">
        <v>INCIDENTE</v>
      </c>
      <c r="C463" t="str">
        <v>CERRADO</v>
      </c>
      <c r="D463" t="str">
        <v>LINEAL DE CAJAS</v>
      </c>
      <c r="E463" t="str">
        <v>BALANZA</v>
      </c>
      <c r="F463" t="str">
        <v>SCANNER</v>
      </c>
      <c r="G463" t="str">
        <v>DATALOGIC</v>
      </c>
      <c r="H463" t="str" xml:space="preserve">
        <v xml:space="preserve">Buen dia Me hace un favor y me colaboran con la calibracion de las pos # 13_x000d_
Numero de caja_x000d_
_x000d_
13</v>
      </c>
      <c r="I463" t="str" xml:space="preserve">
        <v xml:space="preserve">Buen dia Me hace un favor y me colaboran con la calibracion de las pos # 13_x000d_
Numero de caja_x000d_
_x000d_
13</v>
      </c>
      <c r="J463" t="str">
        <v>Se realizó la verificación de la balanza y se procede con la respectiva calibración. Se retira el precinto numero 2950000076832 y se coloca el precinto de alambre nuevo numero 7380000000526. NII B5844. Se deja la balanza operativa</v>
      </c>
      <c r="K463">
        <v>45449.67638888889</v>
      </c>
      <c r="L463">
        <v>45449.70694444444</v>
      </c>
      <c r="M463">
        <v>45449</v>
      </c>
      <c r="N463" t="str">
        <f>TEXT(M463, "DDDD")</f>
        <v>jueves</v>
      </c>
      <c r="O463" t="str" xml:space="preserve">
        <v xml:space="preserve">J015 JUMBO HAYUELOS_x000d_
_x000d_
</v>
      </c>
      <c r="P463" t="str">
        <v>BOGOTA</v>
      </c>
      <c r="Q463" t="str">
        <f>IF(ISBLANK(P463),"0",(VLOOKUP(P463,REGION,2,FALSE)))</f>
        <v>BOGOTA</v>
      </c>
      <c r="R463" t="str">
        <v>ALEXANDER CASTILLO SOTELO</v>
      </c>
      <c r="S463">
        <f>IF(ISBLANK(R463),"0", VLOOKUP(R463,PERSONAL,2,FALSE))</f>
        <v>80216449</v>
      </c>
      <c r="T463" t="str">
        <v>ALIADO</v>
      </c>
      <c r="U463">
        <v>0.6006944444444444</v>
      </c>
      <c r="V463">
        <v>0.6319444444444444</v>
      </c>
      <c r="W463">
        <f>V463-U463</f>
        <v>0.03125</v>
      </c>
      <c r="X463">
        <v>1</v>
      </c>
      <c r="Y463">
        <f>NETWORKDAYS(K463,M463)</f>
        <v>1</v>
      </c>
      <c r="Z463" t="str">
        <f>IF(Y463&lt;=2,"CUMPLE","NO CUMPLE")</f>
        <v>CUMPLE</v>
      </c>
      <c r="AC463" t="str">
        <f>TEXT(M463,"mmmm")</f>
        <v>junio</v>
      </c>
      <c r="AD463" t="str">
        <f>TEXT(M463,"yyyy")</f>
        <v>yyyy</v>
      </c>
      <c r="AE463">
        <f>W463*60*24</f>
        <v>45</v>
      </c>
      <c r="AF463">
        <f>AE463/60</f>
        <v>0.75</v>
      </c>
      <c r="AG463">
        <f>AE463/60</f>
        <v>0.75</v>
      </c>
      <c r="AH463">
        <f>L463-K463</f>
        <v>0.030555555553291924</v>
      </c>
      <c r="AI463">
        <f>AH463*24*60</f>
        <v>43.99999999674037</v>
      </c>
      <c r="AJ463">
        <f>75728*X463</f>
        <v>75728</v>
      </c>
    </row>
    <row r="464" xml:space="preserve">
      <c r="A464" t="str">
        <v>701101-2</v>
      </c>
      <c r="B464" t="str">
        <v>INCIDENTE</v>
      </c>
      <c r="C464" t="str">
        <v>CERRADO</v>
      </c>
      <c r="D464" t="str">
        <v>LINEAL DE CAJAS</v>
      </c>
      <c r="E464" t="str">
        <v>BALANZA</v>
      </c>
      <c r="F464" t="str">
        <v>SCANNER</v>
      </c>
      <c r="G464" t="str">
        <v>ZEBRA</v>
      </c>
      <c r="H464" t="str" xml:space="preserve">
        <v xml:space="preserve">buenas tardes las balanzas de las dos cajas se encuentran descalibradas_x000d_
Numero de caja_x000d_
_x000d_
13/60</v>
      </c>
      <c r="I464" t="str" xml:space="preserve">
        <v xml:space="preserve">buenas tardes las balanzas de las dos cajas se encuentran descalibradas_x000d_
Numero de caja_x000d_
_x000d_
13/60</v>
      </c>
      <c r="J464" t="str">
        <v>Se realizo la verificación de la balanza y se procede con la respectiva calibración. Se retira el precinto numero XAA2950000499380 y se coloca el precinto de stiquer nuevo numero 7380000000569. NII B142385. Se deja la balanza operativa.</v>
      </c>
      <c r="K464">
        <v>45448.34166666667</v>
      </c>
      <c r="L464">
        <v>45448.34166666667</v>
      </c>
      <c r="M464">
        <v>45449</v>
      </c>
      <c r="N464" t="str">
        <f>TEXT(M464, "DDDD")</f>
        <v>jueves</v>
      </c>
      <c r="O464" t="str" xml:space="preserve">
        <v xml:space="preserve">J015 JUMBO HAYUELOS_x000d_
_x000d_
</v>
      </c>
      <c r="P464" t="str">
        <v>BOGOTA</v>
      </c>
      <c r="Q464" t="str">
        <f>IF(ISBLANK(P464),"0",(VLOOKUP(P464,REGION,2,FALSE)))</f>
        <v>BOGOTA</v>
      </c>
      <c r="R464" t="str">
        <v>ALEXANDER CASTILLO SOTELO</v>
      </c>
      <c r="S464">
        <f>IF(ISBLANK(R464),"0", VLOOKUP(R464,PERSONAL,2,FALSE))</f>
        <v>80216449</v>
      </c>
      <c r="T464" t="str">
        <v>ALIADO</v>
      </c>
      <c r="U464">
        <v>0.5416666666666666</v>
      </c>
      <c r="V464">
        <v>0.5694444444444444</v>
      </c>
      <c r="W464">
        <f>V464-U464</f>
        <v>0.02777777777777779</v>
      </c>
      <c r="X464">
        <v>1</v>
      </c>
      <c r="Y464">
        <f>NETWORKDAYS(K464,M464)</f>
        <v>2</v>
      </c>
      <c r="Z464" t="str">
        <f>IF(Y464&lt;=2,"CUMPLE","NO CUMPLE")</f>
        <v>CUMPLE</v>
      </c>
      <c r="AC464" t="str">
        <f>TEXT(M464,"mmmm")</f>
        <v>junio</v>
      </c>
      <c r="AD464" t="str">
        <f>TEXT(M464,"yyyy")</f>
        <v>yyyy</v>
      </c>
      <c r="AE464">
        <f>W464*60*24</f>
        <v>40.000000000000014</v>
      </c>
      <c r="AF464">
        <f>AE464/60</f>
        <v>0.6666666666666669</v>
      </c>
      <c r="AG464">
        <f>AE464/60</f>
        <v>0.6666666666666669</v>
      </c>
      <c r="AH464">
        <f>L464-K464</f>
        <v>0</v>
      </c>
      <c r="AI464">
        <f>AH464*24*60</f>
        <v>0</v>
      </c>
      <c r="AJ464">
        <f>75728*X464</f>
        <v>75728</v>
      </c>
    </row>
    <row r="465" xml:space="preserve">
      <c r="A465">
        <v>697959</v>
      </c>
      <c r="B465" t="str">
        <v>INCIDENTE</v>
      </c>
      <c r="C465" t="str">
        <v>CERRADO</v>
      </c>
      <c r="D465" t="str">
        <v>PLATOS PREPARADOS</v>
      </c>
      <c r="E465" t="str">
        <v>POS</v>
      </c>
      <c r="F465" t="str">
        <v>POS</v>
      </c>
      <c r="G465" t="str">
        <v>UNISYS</v>
      </c>
      <c r="H465" t="str" xml:space="preserve">
        <v xml:space="preserve">Buenas tardes me podrian colaborar con la pos 21 ya que lleva 2 días que no enciende y ya se ha verificado si son los cable pero hasta el momento no sirve_x000d_
Numero de caja_x000d_
_x000d_
21</v>
      </c>
      <c r="I465" t="str" xml:space="preserve">
        <v xml:space="preserve">Buenas tardes me podrian colaborar con la pos 21 ya que lleva 2 días que no enciende y ya se ha verificado si son los cable pero hasta el momento no sirve_x000d_
Numero de caja_x000d_
_x000d_
21</v>
      </c>
      <c r="J465" t="str">
        <v>SE LLEGÓ AL SITIO A LA HORA SOLICITADA; SE COMUNICÓ CON EL TECNICO SOPORTE SIN RESPUESTA ALGUNA; RE REALIZÓ CAPTURA DE EVIDENCIA ANTES DE PROCEDER CON EL DIAGNOSTICO; PROCEDO A DESTAPAR Y SE OBSERVÓ QUE VARIOS CABLES NO ESTABAN BIEN CONECTADOS; SE REALIZA UNA LIMPIEZA DE LA ZONA; LUEGO LA RESPECTIVA RECONEXIÓN DEL CABLEADO ASEGURANDOSE DE QUE NO ESTÉN RASGADOS POR MALA MANIPULACIÓN; SE REVISA QUE EL EQUIPO QUEDE EN TOTAL FUNCIONAMIENTO; DESPUES DE REVISAR QUE TODO ESTÉ EN BUEN FUNCIONAMIENTO PROCEDÍ A REALIZAR UN ULTIMO DIAGNOSTICO AL CABLEADO; COMPONENTES Y MONITORES DEL EQUIPO SIN NINGUNA NOVEDAD; TODO EN LUGAR. EQUIPO OPERATIVO</v>
      </c>
      <c r="K465">
        <v>45448.69583333333</v>
      </c>
      <c r="L465">
        <v>45448.73125</v>
      </c>
      <c r="M465">
        <v>45449</v>
      </c>
      <c r="N465" t="str">
        <f>TEXT(M465, "DDDD")</f>
        <v>jueves</v>
      </c>
      <c r="O465" t="str" xml:space="preserve">
        <v xml:space="preserve">M038 METRO NEIVA CENTRO DE CONVENCIONES_x000d_
_x000d_
</v>
      </c>
      <c r="P465" t="str">
        <v>NEIVA</v>
      </c>
      <c r="Q465" t="str">
        <f>IF(ISBLANK(P465),"0",(VLOOKUP(P465,REGION,2,FALSE)))</f>
        <v>OCCIDENTE</v>
      </c>
      <c r="R465" t="str">
        <v>EFREN DARIO CORDOBA</v>
      </c>
      <c r="S465" t="e">
        <f>IF(ISBLANK(R465),"0", VLOOKUP(R465,PERSONAL,2,FALSE))</f>
        <v>#N/A</v>
      </c>
      <c r="T465" t="str">
        <v>ALIADO</v>
      </c>
      <c r="U465">
        <v>0.3333333333333333</v>
      </c>
      <c r="V465">
        <v>0.3958333333333333</v>
      </c>
      <c r="W465">
        <f>V465-U465</f>
        <v>0.0625</v>
      </c>
      <c r="X465">
        <v>1</v>
      </c>
      <c r="Y465">
        <f>NETWORKDAYS(K465,M465)</f>
        <v>2</v>
      </c>
      <c r="Z465" t="str">
        <f>IF(Y465&lt;=2,"CUMPLE","NO CUMPLE")</f>
        <v>CUMPLE</v>
      </c>
      <c r="AC465" t="str">
        <f>TEXT(M465,"mmmm")</f>
        <v>junio</v>
      </c>
      <c r="AD465" t="str">
        <f>TEXT(M465,"yyyy")</f>
        <v>yyyy</v>
      </c>
      <c r="AE465">
        <f>W465*60*24</f>
        <v>90</v>
      </c>
      <c r="AF465">
        <f>AE465/60</f>
        <v>1.5</v>
      </c>
      <c r="AG465">
        <f>AE465/60</f>
        <v>1.5</v>
      </c>
      <c r="AH465">
        <f>L465-K465</f>
        <v>0.03541666666569654</v>
      </c>
      <c r="AI465">
        <f>AH465*24*60</f>
        <v>50.999999998603016</v>
      </c>
      <c r="AJ465">
        <f>75728*X465</f>
        <v>75728</v>
      </c>
    </row>
    <row r="466" xml:space="preserve">
      <c r="A466">
        <v>689681</v>
      </c>
      <c r="B466" t="str">
        <v>SOLICITUD</v>
      </c>
      <c r="C466" t="str">
        <v>CERRADO</v>
      </c>
      <c r="D466" t="str">
        <v>CARNES</v>
      </c>
      <c r="E466" t="str">
        <v>BALANZA</v>
      </c>
      <c r="F466" t="str">
        <v>COLGANTE</v>
      </c>
      <c r="G466" t="str">
        <v>METTLER</v>
      </c>
      <c r="H466" t="str" xml:space="preserve">
        <v xml:space="preserve">Bascula de carnes en falla ya que no arroja los pesos correspondientes y su tara cambia con el peso de productos_x000d_
Área donde su ubica la balanza_x000d_
_x000d_
Perecederos</v>
      </c>
      <c r="I466" t="str" xml:space="preserve">
        <v xml:space="preserve">Bascula de carnes en falla ya que no arroja los pesos correspondientes y su tara cambia con el peso de productos_x000d_
Área donde su ubica la balanza_x000d_
_x000d_
Perecederos</v>
      </c>
      <c r="J466" t="str">
        <v>Se realizó la revisión de la balanza y se observa que no esta trabajando bien; se reinicia la balanza y se hacen las pruebas con las pesas certificadas. Se deja la balanza funcionando correctamente. ALEXANDER CASTILLO SOTELO - 7 DE JUNIO DE 2024</v>
      </c>
      <c r="K466">
        <v>45450.69375</v>
      </c>
      <c r="L466">
        <v>45450.69375</v>
      </c>
      <c r="M466">
        <v>45450</v>
      </c>
      <c r="N466" t="str">
        <f>TEXT(M466, "DDDD")</f>
        <v>viernes</v>
      </c>
      <c r="O466" t="str" xml:space="preserve">
        <v xml:space="preserve">M077 METRO ZIPAQUIRA_x000d_
_x000d_
</v>
      </c>
      <c r="P466" t="str">
        <v>ZIPAQUIRA</v>
      </c>
      <c r="Q466" t="str">
        <f>IF(ISBLANK(P466),"0",(VLOOKUP(P466,REGION,2,FALSE)))</f>
        <v>BOGOTA</v>
      </c>
      <c r="R466" t="str">
        <v>ALEXANDER CASTILLO SOTELO</v>
      </c>
      <c r="S466">
        <f>IF(ISBLANK(R466),"0", VLOOKUP(R466,PERSONAL,2,FALSE))</f>
        <v>80216449</v>
      </c>
      <c r="T466" t="str">
        <v>ALIADO</v>
      </c>
      <c r="U466">
        <v>0.6666666666666666</v>
      </c>
      <c r="V466">
        <v>0.6875</v>
      </c>
      <c r="W466">
        <f>V466-U466</f>
        <v>0.02083333333333337</v>
      </c>
      <c r="X466">
        <v>1</v>
      </c>
      <c r="Y466">
        <f>NETWORKDAYS(K466,M466)</f>
        <v>1</v>
      </c>
      <c r="Z466" t="str">
        <f>IF(Y466&lt;=2,"CUMPLE","NO CUMPLE")</f>
        <v>CUMPLE</v>
      </c>
      <c r="AC466" t="str">
        <f>TEXT(M466,"mmmm")</f>
        <v>junio</v>
      </c>
      <c r="AD466" t="str">
        <f>TEXT(M466,"yyyy")</f>
        <v>yyyy</v>
      </c>
      <c r="AE466">
        <f>W466*60*24</f>
        <v>30.000000000000053</v>
      </c>
      <c r="AF466">
        <f>AE466/60</f>
        <v>0.5000000000000009</v>
      </c>
      <c r="AG466">
        <f>AE466/60</f>
        <v>0.5000000000000009</v>
      </c>
      <c r="AH466">
        <f>L466-K466</f>
        <v>0</v>
      </c>
      <c r="AI466">
        <f>AH466*24*60</f>
        <v>0</v>
      </c>
      <c r="AJ466">
        <f>75728*X466</f>
        <v>75728</v>
      </c>
    </row>
    <row r="467" xml:space="preserve">
      <c r="A467">
        <v>710179</v>
      </c>
      <c r="B467" t="str">
        <v>SOLICITUD</v>
      </c>
      <c r="C467" t="str">
        <v>CERRADO</v>
      </c>
      <c r="D467" t="str">
        <v>E-LEARNING</v>
      </c>
      <c r="E467" t="str">
        <v>PC</v>
      </c>
      <c r="F467" t="str">
        <v>PC</v>
      </c>
      <c r="G467" t="str">
        <v>LENOVO</v>
      </c>
      <c r="H467" t="str" xml:space="preserve">
        <v xml:space="preserve">Buenas tardes. Por favor me colabora revisando el computador en el que se realizan las capacitaciones debido a que no esta operativo. gracias_x000d_
AREA EN DONDE SE UBICA EL EQUIPO_x000d_
_x000d_
modulo capacitaciones</v>
      </c>
      <c r="I467" t="str" xml:space="preserve">
        <v xml:space="preserve">Buenas tardes. Por favor me colabora revisando el computador en el que se realizan las capacitaciones debido a que no esta operativo. gracias_x000d_
AREA EN DONDE SE UBICA EL EQUIPO_x000d_
_x000d_
modulo capacitaciones</v>
      </c>
      <c r="J467" t="str">
        <v>Se realiza la instalación del equipo; se instalan los periféricos y el punto de red; se verifica el equipo pero no se encuentra dentro del dominio; así que se hacen las actualizaciones y se sube al dominio. Se deja operativo el equipo. ALEXANDER CASTILLO SOTELO - 7 DE JUNIO DE 2024</v>
      </c>
      <c r="K467">
        <v>45450.67291666667</v>
      </c>
      <c r="L467">
        <v>45450.67291666667</v>
      </c>
      <c r="M467">
        <v>45450</v>
      </c>
      <c r="N467" t="str">
        <f>TEXT(M467, "DDDD")</f>
        <v>viernes</v>
      </c>
      <c r="O467" t="str" xml:space="preserve">
        <v xml:space="preserve">M077 METRO ZIPAQUIRA_x000d_
_x000d_
</v>
      </c>
      <c r="P467" t="str">
        <v>ZIPAQUIRA</v>
      </c>
      <c r="Q467" t="str">
        <f>IF(ISBLANK(P467),"0",(VLOOKUP(P467,REGION,2,FALSE)))</f>
        <v>BOGOTA</v>
      </c>
      <c r="R467" t="str">
        <v>ALEXANDER CASTILLO SOTELO</v>
      </c>
      <c r="S467">
        <f>IF(ISBLANK(R467),"0", VLOOKUP(R467,PERSONAL,2,FALSE))</f>
        <v>80216449</v>
      </c>
      <c r="T467" t="str">
        <v>ALIADO</v>
      </c>
      <c r="U467">
        <v>0.6944444444444444</v>
      </c>
      <c r="V467">
        <v>0.7291666666666666</v>
      </c>
      <c r="W467">
        <f>V467-U467</f>
        <v>0.03472222222222221</v>
      </c>
      <c r="X467">
        <v>1</v>
      </c>
      <c r="Y467">
        <f>NETWORKDAYS(K467,M467)</f>
        <v>1</v>
      </c>
      <c r="Z467" t="str">
        <f>IF(Y467&lt;=2,"CUMPLE","NO CUMPLE")</f>
        <v>CUMPLE</v>
      </c>
      <c r="AC467" t="str">
        <f>TEXT(M467,"mmmm")</f>
        <v>junio</v>
      </c>
      <c r="AD467" t="str">
        <f>TEXT(M467,"yyyy")</f>
        <v>yyyy</v>
      </c>
      <c r="AE467">
        <f>W467*60*24</f>
        <v>49.999999999999986</v>
      </c>
      <c r="AF467">
        <f>AE467/60</f>
        <v>0.8333333333333331</v>
      </c>
      <c r="AG467">
        <f>AE467/60</f>
        <v>0.8333333333333331</v>
      </c>
      <c r="AH467">
        <f>L467-K467</f>
        <v>0</v>
      </c>
      <c r="AI467">
        <f>AH467*24*60</f>
        <v>0</v>
      </c>
      <c r="AJ467">
        <f>75728*X467</f>
        <v>75728</v>
      </c>
    </row>
    <row r="468" xml:space="preserve">
      <c r="A468">
        <v>710489</v>
      </c>
      <c r="B468" t="str">
        <v>SOLICITUD</v>
      </c>
      <c r="C468" t="str">
        <v>CERRADO</v>
      </c>
      <c r="D468" t="str">
        <v>LINEAL DE CAJAS</v>
      </c>
      <c r="E468" t="str">
        <v>POS</v>
      </c>
      <c r="F468" t="str">
        <v>POS</v>
      </c>
      <c r="G468" t="str">
        <v>WINCOR</v>
      </c>
      <c r="H468" t="str" xml:space="preserve">
        <v xml:space="preserve">Buenos días me podrían colaborarme revisando las cajas # 4 y5 de la tienda metro Zipaquirá ya que se quedaron inmoviles como se puede ver en las fotos ya se apagaron subieron y siguen igual . mil gracias_x000d_
numero de caja pos_x000d_
_x000d_
4</v>
      </c>
      <c r="I468" t="str" xml:space="preserve">
        <v xml:space="preserve">Buenos días me podrían colaborarme revisando las cajas # 4 y5 de la tienda metro Zipaquirá ya que se quedaron inmoviles como se puede ver en las fotos ya se apagaron subieron y siguen igual . mil gracias_x000d_
numero de caja pos_x000d_
_x000d_
4</v>
      </c>
      <c r="J468" t="str">
        <v>Se verificó la POS y se observa que el puerto del teclado se encuentra averiado; se retira el disco duro y la tarjeta de RED para instalarlos en otra POS que se encuentra en la oficina de sistemas. Se instala y se inicia nuevamente. Se deja funcionando correctamente las POS se haces las pruebas. Se instala la POS con serial DI006064-ALEXANDER CASTILLO SOTELO - 7 DE JUNIO DE 2024</v>
      </c>
      <c r="K468">
        <v>45450.63888888889</v>
      </c>
      <c r="L468">
        <v>45450.63888888889</v>
      </c>
      <c r="M468">
        <v>45450</v>
      </c>
      <c r="N468" t="str">
        <f>TEXT(M468, "DDDD")</f>
        <v>viernes</v>
      </c>
      <c r="O468" t="str" xml:space="preserve">
        <v xml:space="preserve">M077 METRO ZIPAQUIRA_x000d_
_x000d_
</v>
      </c>
      <c r="P468" t="str">
        <v>ZIPAQUIRA</v>
      </c>
      <c r="Q468" t="str">
        <f>IF(ISBLANK(P468),"0",(VLOOKUP(P468,REGION,2,FALSE)))</f>
        <v>BOGOTA</v>
      </c>
      <c r="R468" t="str">
        <v>ALEXANDER CASTILLO SOTELO</v>
      </c>
      <c r="S468">
        <f>IF(ISBLANK(R468),"0", VLOOKUP(R468,PERSONAL,2,FALSE))</f>
        <v>80216449</v>
      </c>
      <c r="T468" t="str">
        <v>ALIADO</v>
      </c>
      <c r="U468">
        <v>0.7326388888888888</v>
      </c>
      <c r="V468">
        <v>0.7708333333333334</v>
      </c>
      <c r="W468">
        <f>V468-U468</f>
        <v>0.03819444444444453</v>
      </c>
      <c r="X468">
        <v>1</v>
      </c>
      <c r="Y468">
        <f>NETWORKDAYS(K468,M468)</f>
        <v>1</v>
      </c>
      <c r="Z468" t="str">
        <f>IF(Y468&lt;=2,"CUMPLE","NO CUMPLE")</f>
        <v>CUMPLE</v>
      </c>
      <c r="AC468" t="str">
        <f>TEXT(M468,"mmmm")</f>
        <v>junio</v>
      </c>
      <c r="AD468" t="str">
        <f>TEXT(M468,"yyyy")</f>
        <v>yyyy</v>
      </c>
      <c r="AE468">
        <f>W468*60*24</f>
        <v>55.00000000000013</v>
      </c>
      <c r="AF468">
        <f>AE468/60</f>
        <v>0.9166666666666689</v>
      </c>
      <c r="AG468">
        <f>AE468/60</f>
        <v>0.9166666666666689</v>
      </c>
      <c r="AH468">
        <f>L468-K468</f>
        <v>0</v>
      </c>
      <c r="AI468">
        <f>AH468*24*60</f>
        <v>0</v>
      </c>
      <c r="AJ468">
        <f>75728*X468</f>
        <v>75728</v>
      </c>
    </row>
    <row r="469" xml:space="preserve">
      <c r="A469">
        <v>710598</v>
      </c>
      <c r="B469" t="str">
        <v>SOLICITUD</v>
      </c>
      <c r="C469" t="str">
        <v>CERRADO</v>
      </c>
      <c r="D469" t="str">
        <v>OFICINA SISTEMAS</v>
      </c>
      <c r="E469" t="str">
        <v>SERVIDOR</v>
      </c>
      <c r="F469" t="str">
        <v>BRANCH</v>
      </c>
      <c r="G469" t="str">
        <v>SERVIDOR</v>
      </c>
      <c r="H469" t="str">
        <v>Buenas Tardes Su ayuda con la instalacion del servidor Branch NCR para la tienda M077 Zipaquira</v>
      </c>
      <c r="I469" t="str">
        <v>Buenas Tardes Su ayuda con la instalacion del servidor Branch NCR para la tienda M077 Zipaquira</v>
      </c>
      <c r="J469" t="str">
        <v>Se realiza la instalación del servidor en el Rack del centro de computo y se solicita al área de redes que realice la configuración del SW para el punto de red. Se configura la tarjeta de red y se hacen las pruebas de conexión. Se deja funcionando correctamente para que las POS se conecte al el servidor. ALEXANDER CASTILLO SOTELO - 7 DE JUNIO DE 2024</v>
      </c>
      <c r="K469">
        <v>45450.697916666664</v>
      </c>
      <c r="L469">
        <v>45450.697916666664</v>
      </c>
      <c r="M469">
        <v>45450</v>
      </c>
      <c r="N469" t="str">
        <f>TEXT(M469, "DDDD")</f>
        <v>viernes</v>
      </c>
      <c r="O469" t="str" xml:space="preserve">
        <v xml:space="preserve">M077 METRO ZIPAQUIRA_x000d_
_x000d_
</v>
      </c>
      <c r="P469" t="str">
        <v>ZIPAQUIRA</v>
      </c>
      <c r="Q469" t="str">
        <f>IF(ISBLANK(P469),"0",(VLOOKUP(P469,REGION,2,FALSE)))</f>
        <v>BOGOTA</v>
      </c>
      <c r="R469" t="str">
        <v>ALEXANDER CASTILLO SOTELO</v>
      </c>
      <c r="S469">
        <f>IF(ISBLANK(R469),"0", VLOOKUP(R469,PERSONAL,2,FALSE))</f>
        <v>80216449</v>
      </c>
      <c r="T469" t="str">
        <v>ALIADO</v>
      </c>
      <c r="U469">
        <v>0.3541666666666667</v>
      </c>
      <c r="V469">
        <v>0.4375</v>
      </c>
      <c r="W469">
        <f>V469-U469</f>
        <v>0.08333333333333331</v>
      </c>
      <c r="X469">
        <v>1</v>
      </c>
      <c r="Y469">
        <f>NETWORKDAYS(K469,M469)</f>
        <v>1</v>
      </c>
      <c r="Z469" t="str">
        <f>IF(Y469&lt;=2,"CUMPLE","NO CUMPLE")</f>
        <v>CUMPLE</v>
      </c>
      <c r="AC469" t="str">
        <f>TEXT(M469,"mmmm")</f>
        <v>junio</v>
      </c>
      <c r="AD469" t="str">
        <f>TEXT(M469,"yyyy")</f>
        <v>yyyy</v>
      </c>
      <c r="AE469">
        <f>W469*60*24</f>
        <v>119.99999999999997</v>
      </c>
      <c r="AF469">
        <f>AE469/60</f>
        <v>1.9999999999999996</v>
      </c>
      <c r="AG469">
        <f>AE469/60</f>
        <v>1.9999999999999996</v>
      </c>
      <c r="AH469">
        <f>L469-K469</f>
        <v>0</v>
      </c>
      <c r="AI469">
        <f>AH469*24*60</f>
        <v>0</v>
      </c>
      <c r="AJ469">
        <f>75728*X469</f>
        <v>75728</v>
      </c>
    </row>
    <row r="470" xml:space="preserve">
      <c r="A470">
        <v>710601</v>
      </c>
      <c r="B470" t="str">
        <v>SOLICITUD</v>
      </c>
      <c r="C470" t="str">
        <v>CERRADO</v>
      </c>
      <c r="D470" t="str">
        <v>OFICINA SISTEMAS</v>
      </c>
      <c r="E470" t="str">
        <v>POS</v>
      </c>
      <c r="F470" t="str">
        <v>POS</v>
      </c>
      <c r="G470" t="str">
        <v>NCR</v>
      </c>
      <c r="H470" t="str" xml:space="preserve">
        <v xml:space="preserve">Buenas Tardes Su ayuda con la instalación de POS NCR para la tienda M077 Zipaquirá_x000d_
numero de caja pos_x000d_
_x000d_
4</v>
      </c>
      <c r="I470" t="str" xml:space="preserve">
        <v xml:space="preserve">Buenas Tardes Su ayuda con la instalación de POS NCR para la tienda M077 Zipaquirá_x000d_
numero de caja pos_x000d_
_x000d_
4</v>
      </c>
      <c r="J470" t="str">
        <v>Se realizó la instalación de los equipos en el centro de computo y se inician para que haga la instalación del sistema operativo en cada uno; se verifican que hagan el proceso correctamente. Se dejan listos para que el área de mesa de ayuda hagan la respectiva configuración - ALEXANDER CASTILLO SOTELO- JUNIO 7 DE 2024</v>
      </c>
      <c r="K470">
        <v>45450.69861111111</v>
      </c>
      <c r="L470">
        <v>45450.69861111111</v>
      </c>
      <c r="M470">
        <v>45450</v>
      </c>
      <c r="N470" t="str">
        <f>TEXT(M470, "DDDD")</f>
        <v>viernes</v>
      </c>
      <c r="O470" t="str" xml:space="preserve">
        <v xml:space="preserve">M077 METRO ZIPAQUIRA_x000d_
_x000d_
</v>
      </c>
      <c r="P470" t="str">
        <v>ZIPAQUIRA</v>
      </c>
      <c r="Q470" t="str">
        <f>IF(ISBLANK(P470),"0",(VLOOKUP(P470,REGION,2,FALSE)))</f>
        <v>BOGOTA</v>
      </c>
      <c r="R470" t="str">
        <v>ALEXANDER CASTILLO SOTELO</v>
      </c>
      <c r="S470">
        <f>IF(ISBLANK(R470),"0", VLOOKUP(R470,PERSONAL,2,FALSE))</f>
        <v>80216449</v>
      </c>
      <c r="T470" t="str">
        <v>ALIADO</v>
      </c>
      <c r="U470">
        <v>0.4375</v>
      </c>
      <c r="V470">
        <v>0.5416666666666666</v>
      </c>
      <c r="W470">
        <f>V470-U470</f>
        <v>0.10416666666666663</v>
      </c>
      <c r="X470">
        <v>2</v>
      </c>
      <c r="Y470">
        <f>NETWORKDAYS(K470,M470)</f>
        <v>1</v>
      </c>
      <c r="Z470" t="str">
        <f>IF(Y470&lt;=2,"CUMPLE","NO CUMPLE")</f>
        <v>CUMPLE</v>
      </c>
      <c r="AC470" t="str">
        <f>TEXT(M470,"mmmm")</f>
        <v>junio</v>
      </c>
      <c r="AD470" t="str">
        <f>TEXT(M470,"yyyy")</f>
        <v>yyyy</v>
      </c>
      <c r="AE470">
        <f>W470*60*24</f>
        <v>149.99999999999994</v>
      </c>
      <c r="AF470">
        <f>AE470/60</f>
        <v>2.499999999999999</v>
      </c>
      <c r="AG470">
        <f>AE470/60</f>
        <v>2.499999999999999</v>
      </c>
      <c r="AH470">
        <f>L470-K470</f>
        <v>0</v>
      </c>
      <c r="AI470">
        <f>AH470*24*60</f>
        <v>0</v>
      </c>
      <c r="AJ470">
        <f>75728*X470</f>
        <v>151456</v>
      </c>
    </row>
    <row r="471" xml:space="preserve">
      <c r="A471">
        <v>710604</v>
      </c>
      <c r="B471" t="str">
        <v>SOLICITUD</v>
      </c>
      <c r="C471" t="str">
        <v>CERRADO</v>
      </c>
      <c r="D471" t="str">
        <v>OFICINA SISTEMAS</v>
      </c>
      <c r="E471" t="str">
        <v>POS</v>
      </c>
      <c r="F471" t="str">
        <v>POS</v>
      </c>
      <c r="G471" t="str">
        <v>NCR</v>
      </c>
      <c r="H471" t="str" xml:space="preserve">
        <v xml:space="preserve">Buenas Tardes Su ayuda con la instalación de POS NCR para la tienda M077 Zipaquirá_x000d_
numero de caja pos_x000d_
_x000d_
4</v>
      </c>
      <c r="I471" t="str" xml:space="preserve">
        <v xml:space="preserve">Buenas Tardes Su ayuda con la instalación de POS NCR para la tienda M077 Zipaquirá_x000d_
numero de caja pos_x000d_
_x000d_
4</v>
      </c>
      <c r="J471" t="str">
        <v>Se realizó la instalación de los equipos en el centro de computo y se inician para que haga la instalación del sistema operativo en cada uno; se verifican que hagan el proceso correctamente. Se dejan listos para que el área de mesa de ayuda hagan la respectiva configuración. ALEXANDER CASTILLO SOTELO - 7 DE JUNIO DE 2024</v>
      </c>
      <c r="K471">
        <v>45450.69930555556</v>
      </c>
      <c r="L471">
        <v>45450.69930555556</v>
      </c>
      <c r="M471">
        <v>45450</v>
      </c>
      <c r="N471" t="str">
        <f>TEXT(M471, "DDDD")</f>
        <v>viernes</v>
      </c>
      <c r="O471" t="str" xml:space="preserve">
        <v xml:space="preserve">M077 METRO ZIPAQUIRA_x000d_
_x000d_
</v>
      </c>
      <c r="P471" t="str">
        <v>ZIPAQUIRA</v>
      </c>
      <c r="Q471" t="str">
        <f>IF(ISBLANK(P471),"0",(VLOOKUP(P471,REGION,2,FALSE)))</f>
        <v>BOGOTA</v>
      </c>
      <c r="R471" t="str">
        <v>ALEXANDER CASTILLO SOTELO</v>
      </c>
      <c r="S471">
        <f>IF(ISBLANK(R471),"0", VLOOKUP(R471,PERSONAL,2,FALSE))</f>
        <v>80216449</v>
      </c>
      <c r="T471" t="str">
        <v>ALIADO</v>
      </c>
      <c r="U471">
        <v>0.5625</v>
      </c>
      <c r="V471">
        <v>0.625</v>
      </c>
      <c r="W471">
        <f>V471-U471</f>
        <v>0.0625</v>
      </c>
      <c r="X471">
        <v>1</v>
      </c>
      <c r="Y471">
        <f>NETWORKDAYS(K471,M471)</f>
        <v>1</v>
      </c>
      <c r="Z471" t="str">
        <f>IF(Y471&lt;=2,"CUMPLE","NO CUMPLE")</f>
        <v>CUMPLE</v>
      </c>
      <c r="AC471" t="str">
        <f>TEXT(M471,"mmmm")</f>
        <v>junio</v>
      </c>
      <c r="AD471" t="str">
        <f>TEXT(M471,"yyyy")</f>
        <v>yyyy</v>
      </c>
      <c r="AE471">
        <f>W471*60*24</f>
        <v>90</v>
      </c>
      <c r="AF471">
        <f>AE471/60</f>
        <v>1.5</v>
      </c>
      <c r="AG471">
        <f>AE471/60</f>
        <v>1.5</v>
      </c>
      <c r="AH471">
        <f>L471-K471</f>
        <v>0</v>
      </c>
      <c r="AI471">
        <f>AH471*24*60</f>
        <v>0</v>
      </c>
      <c r="AJ471">
        <f>75728*X471</f>
        <v>75728</v>
      </c>
    </row>
    <row r="472" xml:space="preserve">
      <c r="A472">
        <v>710605</v>
      </c>
      <c r="B472" t="str">
        <v>SOLICITUD</v>
      </c>
      <c r="C472" t="str">
        <v>CERRADO</v>
      </c>
      <c r="D472" t="str">
        <v>TODA LA TIENDA</v>
      </c>
      <c r="E472" t="str">
        <v>PROACTIVA</v>
      </c>
      <c r="F472" t="str">
        <v>PROACTIVA</v>
      </c>
      <c r="G472" t="str">
        <v>PROACTIVA</v>
      </c>
      <c r="H472" t="str" xml:space="preserve">
        <v xml:space="preserve">Buenas Tardes Proactiva de la tienda M077 Zipaquirá y envió de respectivo informe_x000d_
AREA EN DONDE SE UBICA EL EQUIPO_x000d_
_x000d_
Piso Venta</v>
      </c>
      <c r="I472" t="str" xml:space="preserve">
        <v xml:space="preserve">Buenas Tardes Proactiva de la tienda M077 Zipaquirá y envió de respectivo informe_x000d_
AREA EN DONDE SE UBICA EL EQUIPO_x000d_
_x000d_
Piso Venta</v>
      </c>
      <c r="J472" t="str">
        <v>"Se realizó el recorrido por toda la tienda y se verifico el funcionamiento de cada uno de los equipos. Se corrigieron las fallas reportadas y se diligenciaron en la aplicación. ALEXANDER CASTILLO SOTELO 7 DE JUNIO DE 2024</v>
      </c>
      <c r="K472">
        <v>45450.7</v>
      </c>
      <c r="L472">
        <v>45450.7</v>
      </c>
      <c r="M472">
        <v>45450</v>
      </c>
      <c r="N472" t="str">
        <f>TEXT(M472, "DDDD")</f>
        <v>viernes</v>
      </c>
      <c r="O472" t="str" xml:space="preserve">
        <v xml:space="preserve">M077 METRO ZIPAQUIRA_x000d_
_x000d_
</v>
      </c>
      <c r="P472" t="str">
        <v>ZIPAQUIRA</v>
      </c>
      <c r="Q472" t="str">
        <f>IF(ISBLANK(P472),"0",(VLOOKUP(P472,REGION,2,FALSE)))</f>
        <v>BOGOTA</v>
      </c>
      <c r="R472" t="str">
        <v>ALEXANDER CASTILLO SOTELO</v>
      </c>
      <c r="S472">
        <f>IF(ISBLANK(R472),"0", VLOOKUP(R472,PERSONAL,2,FALSE))</f>
        <v>80216449</v>
      </c>
      <c r="T472" t="str">
        <v>ALIADO</v>
      </c>
      <c r="U472">
        <v>0.625</v>
      </c>
      <c r="V472">
        <v>0.6666666666666666</v>
      </c>
      <c r="W472">
        <f>V472-U472</f>
        <v>0.04166666666666663</v>
      </c>
      <c r="X472">
        <v>1</v>
      </c>
      <c r="Y472">
        <f>NETWORKDAYS(K472,M472)</f>
        <v>1</v>
      </c>
      <c r="Z472" t="str">
        <f>IF(Y472&lt;=2,"CUMPLE","NO CUMPLE")</f>
        <v>CUMPLE</v>
      </c>
      <c r="AC472" t="str">
        <f>TEXT(M472,"mmmm")</f>
        <v>junio</v>
      </c>
      <c r="AD472" t="str">
        <f>TEXT(M472,"yyyy")</f>
        <v>yyyy</v>
      </c>
      <c r="AE472">
        <f>W472*60*24</f>
        <v>59.99999999999994</v>
      </c>
      <c r="AF472">
        <f>AE472/60</f>
        <v>0.999999999999999</v>
      </c>
      <c r="AG472">
        <f>AE472/60</f>
        <v>0.999999999999999</v>
      </c>
      <c r="AH472">
        <f>L472-K472</f>
        <v>0</v>
      </c>
      <c r="AI472">
        <f>AH472*24*60</f>
        <v>0</v>
      </c>
      <c r="AJ472">
        <f>75728*X472</f>
        <v>75728</v>
      </c>
    </row>
    <row r="473" xml:space="preserve">
      <c r="A473">
        <v>673840</v>
      </c>
      <c r="B473" t="str">
        <v>INCIDENTE</v>
      </c>
      <c r="C473" t="str">
        <v>CERRADO</v>
      </c>
      <c r="D473" t="str">
        <v>ADMINISTRACION</v>
      </c>
      <c r="E473" t="str">
        <v>POS</v>
      </c>
      <c r="F473" t="str">
        <v>POS</v>
      </c>
      <c r="G473" t="str">
        <v>WINCOR</v>
      </c>
      <c r="H473" t="str" xml:space="preserve">
        <v xml:space="preserve">Buenas tardes la caja 11 no nos funciona prende y queda en error._x000d_
Numero de caja_x000d_
_x000d_
11</v>
      </c>
      <c r="I473" t="str" xml:space="preserve">
        <v xml:space="preserve">"Buen día_x000d_
por favor autorizar este ticket instalación de disco duro pos 11 la parte ya fue recibida en sitio_x000d_
Mil gracias"</v>
      </c>
      <c r="J473" t="str">
        <v>Se realiza visita a sitio  cuando se procede a cambiar disco se encuentra con que pieza enviada es sata y las pos wincor tienen disco ID; no se puede realizar cambio.</v>
      </c>
      <c r="K473">
        <v>45449.67916666667</v>
      </c>
      <c r="L473">
        <v>45449.67916666667</v>
      </c>
      <c r="M473">
        <v>45450</v>
      </c>
      <c r="N473" t="str">
        <f>TEXT(M473, "DDDD")</f>
        <v>viernes</v>
      </c>
      <c r="O473" t="str" xml:space="preserve">
        <v xml:space="preserve">M195 METRO SANTA LUCIA_x000d_
_x000d_
</v>
      </c>
      <c r="P473" t="str">
        <v>NEIVA</v>
      </c>
      <c r="Q473" t="str">
        <f>IF(ISBLANK(P473),"0",(VLOOKUP(P473,REGION,2,FALSE)))</f>
        <v>OCCIDENTE</v>
      </c>
      <c r="R473" t="str">
        <v>CARLOS HERNAN BARRETO LOPEZ</v>
      </c>
      <c r="S473">
        <f>IF(ISBLANK(R473),"0", VLOOKUP(R473,PERSONAL,2,FALSE))</f>
        <v>1010165612</v>
      </c>
      <c r="T473" t="str">
        <v>DIRECTO</v>
      </c>
      <c r="U473">
        <v>0.3645833333333333</v>
      </c>
      <c r="V473">
        <v>0.3958333333333333</v>
      </c>
      <c r="W473">
        <f>V473-U473</f>
        <v>0.03125</v>
      </c>
      <c r="X473">
        <v>1</v>
      </c>
      <c r="Y473">
        <f>NETWORKDAYS(K473,M473)</f>
        <v>2</v>
      </c>
      <c r="Z473" t="str">
        <f>IF(Y473&lt;=2,"CUMPLE","NO CUMPLE")</f>
        <v>CUMPLE</v>
      </c>
      <c r="AC473" t="str">
        <f>TEXT(M473,"mmmm")</f>
        <v>junio</v>
      </c>
      <c r="AD473" t="str">
        <f>TEXT(M473,"yyyy")</f>
        <v>yyyy</v>
      </c>
      <c r="AE473">
        <f>W473*60*24</f>
        <v>45</v>
      </c>
      <c r="AF473">
        <f>AE473/60</f>
        <v>0.75</v>
      </c>
      <c r="AG473">
        <f>AE473/60</f>
        <v>0.75</v>
      </c>
      <c r="AH473">
        <f>L473-K473</f>
        <v>0</v>
      </c>
      <c r="AI473">
        <f>AH473*24*60</f>
        <v>0</v>
      </c>
      <c r="AJ473">
        <f>75728*X473</f>
        <v>75728</v>
      </c>
    </row>
    <row r="474" xml:space="preserve">
      <c r="A474">
        <v>708413</v>
      </c>
      <c r="B474" t="str">
        <v>SOLICITUD</v>
      </c>
      <c r="C474" t="str">
        <v>CERRADO</v>
      </c>
      <c r="D474" t="str">
        <v>LINEAL DE CAJAS</v>
      </c>
      <c r="E474" t="str">
        <v>POS</v>
      </c>
      <c r="F474" t="str">
        <v>POS</v>
      </c>
      <c r="G474" t="str">
        <v>WINCOR</v>
      </c>
      <c r="H474" t="str">
        <v>Buenas tardes. por favor me colaboran con la autorización para que el técnico de isit visite la tienda y realice la validación si en el com 1 de las 5 pos esta disponible; también validar si las pos en el com4 tiene el convertidor DB9. Gracias.</v>
      </c>
      <c r="I474" t="str">
        <v>Buenas tardes. por favor me colaboran con la autorización para que el técnico de isit visite la tienda y realice la validación si en el com 1 de las 5 pos esta disponible; también validar si las pos en el com4 tiene el convertidor DB9. Gracias.</v>
      </c>
      <c r="J474" t="str">
        <v>Se llega a sitio y se procede con validaciones de ingreso. Se establece contacto Soporte Especializado. Se procede con la toma de evidencias encada uno de los puestos de pago exactamente en las cpu pos en los com1 y com4 con el respectivo convertidoe DV9. Se envian las respectivas evidencias y se procede con el cierre del ticket quedando todos los puestos de pago completamente operativos y funcionales.</v>
      </c>
      <c r="K474">
        <v>45449.70208333333</v>
      </c>
      <c r="L474">
        <v>45449.70416666667</v>
      </c>
      <c r="M474">
        <v>45450</v>
      </c>
      <c r="N474" t="str">
        <f>TEXT(M474, "DDDD")</f>
        <v>viernes</v>
      </c>
      <c r="O474" t="str" xml:space="preserve">
        <v xml:space="preserve">M179 METRO PITALITO_x000d_
_x000d_
</v>
      </c>
      <c r="P474" t="str">
        <v>PITALITO</v>
      </c>
      <c r="Q474" t="str">
        <f>IF(ISBLANK(P474),"0",(VLOOKUP(P474,REGION,2,FALSE)))</f>
        <v>OCCIDENTE</v>
      </c>
      <c r="R474" t="str">
        <v>EMERSON PALACIOS MARTINEZ</v>
      </c>
      <c r="S474">
        <f>IF(ISBLANK(R474),"0", VLOOKUP(R474,PERSONAL,2,FALSE))</f>
        <v>13723524</v>
      </c>
      <c r="T474" t="str">
        <v>ALIADO</v>
      </c>
      <c r="U474">
        <v>0.3333333333333333</v>
      </c>
      <c r="V474">
        <v>0.3541666666666667</v>
      </c>
      <c r="W474">
        <f>V474-U474</f>
        <v>0.02083333333333337</v>
      </c>
      <c r="X474">
        <v>1</v>
      </c>
      <c r="Y474">
        <f>NETWORKDAYS(K474,M474)</f>
        <v>2</v>
      </c>
      <c r="Z474" t="str">
        <f>IF(Y474&lt;=2,"CUMPLE","NO CUMPLE")</f>
        <v>CUMPLE</v>
      </c>
      <c r="AC474" t="str">
        <f>TEXT(M474,"mmmm")</f>
        <v>junio</v>
      </c>
      <c r="AD474" t="str">
        <f>TEXT(M474,"yyyy")</f>
        <v>yyyy</v>
      </c>
      <c r="AE474">
        <f>W474*60*24</f>
        <v>30.000000000000053</v>
      </c>
      <c r="AF474">
        <f>AE474/60</f>
        <v>0.5000000000000009</v>
      </c>
      <c r="AG474">
        <f>AE474/60</f>
        <v>0.5000000000000009</v>
      </c>
      <c r="AH474">
        <f>L474-K474</f>
        <v>0.002083333340124227</v>
      </c>
      <c r="AI474">
        <f>AH474*24*60</f>
        <v>3.000000009778887</v>
      </c>
      <c r="AJ474">
        <f>75728*X474</f>
        <v>75728</v>
      </c>
    </row>
    <row r="475" xml:space="preserve">
      <c r="A475">
        <v>707841</v>
      </c>
      <c r="B475" t="str">
        <v>INCIDENTE</v>
      </c>
      <c r="C475" t="str">
        <v>CERRADO</v>
      </c>
      <c r="D475" t="str">
        <v>LINEAL DE CAJAS</v>
      </c>
      <c r="E475" t="str">
        <v>SCANNER</v>
      </c>
      <c r="F475" t="str">
        <v>SCANNER</v>
      </c>
      <c r="G475" t="str">
        <v>ZEBRA</v>
      </c>
      <c r="H475" t="str" xml:space="preserve">
        <v xml:space="preserve">Se requiere visita por parte de Isit para realizar la instalación de los escaner balanza nuevos que llegaron a tienda y también para actualización de inventario de equipos._x000d_
Número de inventario_x000d_
_x000d_
rionegro</v>
      </c>
      <c r="I475" t="str" xml:space="preserve">
        <v xml:space="preserve">Se requiere visita por parte de Isit para realizar la instalación de los escaner balanza nuevos que llegaron a tienda y también para actualización de inventario de equipos._x000d_
Número de inventario_x000d_
_x000d_
rionegro</v>
      </c>
      <c r="J475" t="str" xml:space="preserve">
        <v xml:space="preserve">Por parte del técnico Andrés Cárdenas; se hace desmonte e instalación de nuevos escáner balanzas Zebra en las cajas 1;2;3;4;5;6;7;8;10 de jumbo Rionegro. Se identifica que en la Pos 9 está sin CPU y se encuentra que 1 escáner está descalibrado; se da la información al señor stharlyn y indica que en este caso por parte de sistemas Cencosud al hacer el arreglo del equipo de la Pos 9 se calibra la balanza; de igual manera se mandan fotos de cada escáner con serial que se instaló en su pos correspondiente para que estos datos sean enviados por stharlyn a David Higuita y se suban a la base de datos._x000d_
Se hacen validaciones de todas las cajas donde se hizo el cambio del escáner con la supervisora Yolanda y todo queda funcionando correctamente</v>
      </c>
      <c r="K475">
        <v>45449.47986111111</v>
      </c>
      <c r="L475">
        <v>45449.53402777778</v>
      </c>
      <c r="M475">
        <v>45450</v>
      </c>
      <c r="N475" t="str">
        <f>TEXT(M475, "DDDD")</f>
        <v>viernes</v>
      </c>
      <c r="O475" t="str" xml:space="preserve">
        <v xml:space="preserve">J027 JUMBO RIONEGRO_x000d_
_x000d_
</v>
      </c>
      <c r="P475" t="str">
        <v>RIONEGRO</v>
      </c>
      <c r="Q475" t="str">
        <f>IF(ISBLANK(P475),"0",(VLOOKUP(P475,REGION,2,FALSE)))</f>
        <v>CENTRO</v>
      </c>
      <c r="R475" t="str">
        <v>ANDRES SEBASTIAN CARDENAS GALLEGO</v>
      </c>
      <c r="S475" t="e">
        <f>IF(ISBLANK(R475),"0", VLOOKUP(R475,PERSONAL,2,FALSE))</f>
        <v>#N/A</v>
      </c>
      <c r="T475" t="str">
        <v>DIRECTO</v>
      </c>
      <c r="U475">
        <v>0.3333333333333333</v>
      </c>
      <c r="V475">
        <v>0.7083333333333334</v>
      </c>
      <c r="W475">
        <f>V475-U475</f>
        <v>0.37500000000000006</v>
      </c>
      <c r="X475" t="str">
        <v>2;5</v>
      </c>
      <c r="Y475">
        <f>NETWORKDAYS(K475,M475)</f>
        <v>2</v>
      </c>
      <c r="Z475" t="str">
        <f>IF(Y475&lt;=2,"CUMPLE","NO CUMPLE")</f>
        <v>CUMPLE</v>
      </c>
      <c r="AC475" t="str">
        <f>TEXT(M475,"mmmm")</f>
        <v>junio</v>
      </c>
      <c r="AD475" t="str">
        <f>TEXT(M475,"yyyy")</f>
        <v>yyyy</v>
      </c>
      <c r="AE475">
        <f>W475*60*24</f>
        <v>540.0000000000001</v>
      </c>
      <c r="AF475">
        <f>AE475/60</f>
        <v>9.000000000000002</v>
      </c>
      <c r="AG475">
        <f>AE475/60</f>
        <v>9.000000000000002</v>
      </c>
      <c r="AH475">
        <f>L475-K475</f>
        <v>0.05416666666860692</v>
      </c>
      <c r="AI475">
        <f>AH475*24*60</f>
        <v>78.00000000279397</v>
      </c>
      <c r="AJ475" t="e">
        <f>75728*X475</f>
        <v>#VALUE!</v>
      </c>
    </row>
    <row r="476" xml:space="preserve">
      <c r="A476">
        <v>691093</v>
      </c>
      <c r="B476" t="str">
        <v>SOLICITUD</v>
      </c>
      <c r="C476" t="str">
        <v>CERRADO</v>
      </c>
      <c r="D476" t="str">
        <v>RECIBO</v>
      </c>
      <c r="E476" t="str">
        <v>PC</v>
      </c>
      <c r="F476" t="str">
        <v>PC</v>
      </c>
      <c r="G476" t="str">
        <v>LENOVO</v>
      </c>
      <c r="H476" t="str" xml:space="preserve">
        <v xml:space="preserve">buen día ;solicito de su amable colaboración para realizar revisión del pc signado al área de recibo numero de activo 036253 ad-146001 y pantalla numero de inventario 037464 ad-143822 el cual presenta novedad al prenderlo; la pantalla se prende y se apaga; se intenta con otra pantalla pero la falla persiste. el computador amaneció mojado el día de hoy ya que había una gotera y llovió toda la noch_x000d_
lugar en donde se encuentra el computador en la tienda_x000d_
_x000d_
oficina de recibo</v>
      </c>
      <c r="I476" t="str">
        <v>Cambiar cable HDMI</v>
      </c>
      <c r="J476" t="str">
        <v>Se llega a sitio y se procede con validaciones de ingreso. Se establece contacto con el usuario y el pc. Solicitamos el favor nos faciliten el cable hdmi que llega a tienda. Procedemos a realizar conexiones eléctricas y de datos. Se encuentra impresora Lexmark conectada a punto de red donde va el desktop y a toma eléctrica regulada. Se envían evidencias a Edwin Bolaños y el cual le indica a la Jefe de la sección. Se deja armado y en su puesto de trabajo el desktop. El equipo queda completamente operativo y funcional. Se procede con el cierre del ticket. EMERSON PALACIOS MARTINEZ 11 DE JUNIO DE 2024</v>
      </c>
      <c r="K476">
        <v>45450.66875</v>
      </c>
      <c r="L476">
        <v>45450.67361111111</v>
      </c>
      <c r="M476">
        <v>45454</v>
      </c>
      <c r="N476" t="str">
        <f>TEXT(M476, "DDDD")</f>
        <v>martes</v>
      </c>
      <c r="O476" t="str" xml:space="preserve">
        <v xml:space="preserve">M179 METRO PITALITO_x000d_
_x000d_
</v>
      </c>
      <c r="P476" t="str">
        <v>PITALITO</v>
      </c>
      <c r="Q476" t="str">
        <f>IF(ISBLANK(P476),"0",(VLOOKUP(P476,REGION,2,FALSE)))</f>
        <v>OCCIDENTE</v>
      </c>
      <c r="R476" t="str">
        <v>EMERSON PALACIOS MARTINEZ</v>
      </c>
      <c r="S476">
        <f>IF(ISBLANK(R476),"0", VLOOKUP(R476,PERSONAL,2,FALSE))</f>
        <v>13723524</v>
      </c>
      <c r="T476" t="str">
        <v>ALIADO</v>
      </c>
      <c r="U476">
        <v>0.3333333333333333</v>
      </c>
      <c r="V476">
        <v>0.3541666666666667</v>
      </c>
      <c r="W476">
        <f>V476-U476</f>
        <v>0.02083333333333337</v>
      </c>
      <c r="X476">
        <v>1</v>
      </c>
      <c r="Y476">
        <f>NETWORKDAYS(K476,M476)</f>
        <v>3</v>
      </c>
      <c r="Z476" t="str">
        <f>IF(Y476&lt;=2,"CUMPLE","NO CUMPLE")</f>
        <v>NO CUMPLE</v>
      </c>
      <c r="AA476" t="str">
        <v>SIN DISPONIBILIDAD DE TÉCNICO EN LA ZONA</v>
      </c>
      <c r="AC476" t="str">
        <f>TEXT(M476,"mmmm")</f>
        <v>junio</v>
      </c>
      <c r="AD476" t="str">
        <f>TEXT(M476,"yyyy")</f>
        <v>yyyy</v>
      </c>
      <c r="AE476">
        <f>W476*60*24</f>
        <v>30.000000000000053</v>
      </c>
      <c r="AF476">
        <f>AE476/60</f>
        <v>0.5000000000000009</v>
      </c>
      <c r="AG476">
        <f>AE476/60</f>
        <v>0.5000000000000009</v>
      </c>
      <c r="AH476">
        <f>L476-K476</f>
        <v>0.004861111112404615</v>
      </c>
      <c r="AI476">
        <f>AH476*24*60</f>
        <v>7.000000001862645</v>
      </c>
      <c r="AJ476">
        <f>75728*X476</f>
        <v>75728</v>
      </c>
    </row>
    <row r="477" xml:space="preserve">
      <c r="A477">
        <v>703277</v>
      </c>
      <c r="B477" t="str">
        <v>INCIDENTE</v>
      </c>
      <c r="C477" t="str">
        <v>CERRADO</v>
      </c>
      <c r="D477" t="str">
        <v>ANTENA</v>
      </c>
      <c r="E477" t="str">
        <v>PDA</v>
      </c>
      <c r="F477" t="str">
        <v>PDA</v>
      </c>
      <c r="G477" t="str">
        <v>HONEYWELL</v>
      </c>
      <c r="H477" t="str" xml:space="preserve">
        <v xml:space="preserve">BUENAS TARDES;PDA SIN CONEXION A INTERNET SE TORNA INTERMITENTE Y REFLEJA CONEXION PERO AL MOMENTO DEL ESCANEO DEL TIQUETE SE QUEDA VALIDANDO LA INFORMACION Y NO SE LOGRA EL REGISTRO DEL ARTICULO._x000d_
Sección de la tienda en donde se ubica la PDT o usuario_x000d_
_x000d_
PUESTO ANTENA</v>
      </c>
      <c r="I477" t="str" xml:space="preserve">
        <v xml:space="preserve">BUENAS TARDES;PDA SIN CONEXION A INTERNET SE TORNA INTERMITENTE Y REFLEJA CONEXION PERO AL MOMENTO DEL ESCANEO DEL TIQUETE SE QUEDA VALIDANDO LA INFORMACION Y NO SE LOGRA EL REGISTRO DEL ARTICULO._x000d_
Sección de la tienda en donde se ubica la PDT o usuario_x000d_
_x000d_
PUESTO ANTENA</v>
      </c>
      <c r="J477" t="str">
        <v>Se realiza visita a sitio  se verifica conexión a wi fi cswlan12; se realiza cambio de pda para descartar daño en tarjeta de wifi; pero se presenta mismo error desconexión de wifi por intervalos; se solicita revisión por parte de sistemas de los AP que se encuentran en la entrada principal de la tienda pues es donde PDA presenta fallas. CARLOS BARRETO LOPEZ; ATENDIDO EL 7 DE JUNIO DE 2024</v>
      </c>
      <c r="K477">
        <v>45454.43263888889</v>
      </c>
      <c r="L477">
        <v>45454.43263888889</v>
      </c>
      <c r="M477">
        <v>45454</v>
      </c>
      <c r="N477" t="str">
        <f>TEXT(M477, "DDDD")</f>
        <v>martes</v>
      </c>
      <c r="O477" t="str" xml:space="preserve">
        <v xml:space="preserve">M195 METRO SANTA LUCIA_x000d_
_x000d_
</v>
      </c>
      <c r="P477" t="str">
        <v>NEIVA</v>
      </c>
      <c r="Q477" t="str">
        <f>IF(ISBLANK(P477),"0",(VLOOKUP(P477,REGION,2,FALSE)))</f>
        <v>OCCIDENTE</v>
      </c>
      <c r="R477" t="str">
        <v>CARLOS HERNAN BARRETO LOPEZ</v>
      </c>
      <c r="S477">
        <f>IF(ISBLANK(R477),"0", VLOOKUP(R477,PERSONAL,2,FALSE))</f>
        <v>1010165612</v>
      </c>
      <c r="T477" t="str">
        <v>DIRECTO</v>
      </c>
      <c r="U477">
        <v>0.3958333333333333</v>
      </c>
      <c r="V477">
        <v>0.4791666666666667</v>
      </c>
      <c r="W477">
        <f>V477-U477</f>
        <v>0.08333333333333337</v>
      </c>
      <c r="X477">
        <v>1</v>
      </c>
      <c r="Y477">
        <f>NETWORKDAYS(K477,M477)</f>
        <v>1</v>
      </c>
      <c r="Z477" t="str">
        <f>IF(Y477&lt;=2,"CUMPLE","NO CUMPLE")</f>
        <v>CUMPLE</v>
      </c>
      <c r="AA477" t="str">
        <v>El caso fue atendido el 7 de Junio; pasaron el tikcet el 11.</v>
      </c>
      <c r="AC477" t="str">
        <f>TEXT(M477,"mmmm")</f>
        <v>junio</v>
      </c>
      <c r="AD477" t="str">
        <f>TEXT(M477,"yyyy")</f>
        <v>yyyy</v>
      </c>
      <c r="AE477">
        <f>W477*60*24</f>
        <v>120.00000000000004</v>
      </c>
      <c r="AF477">
        <f>AE477/60</f>
        <v>2.000000000000001</v>
      </c>
      <c r="AG477">
        <f>AE477/60</f>
        <v>2.000000000000001</v>
      </c>
      <c r="AH477">
        <f>L477-K477</f>
        <v>0</v>
      </c>
      <c r="AI477">
        <f>AH477*24*60</f>
        <v>0</v>
      </c>
      <c r="AJ477">
        <f>75728*X477</f>
        <v>75728</v>
      </c>
    </row>
    <row r="478" xml:space="preserve">
      <c r="A478">
        <v>717003</v>
      </c>
      <c r="B478" t="str">
        <v>INCIDENTE</v>
      </c>
      <c r="C478" t="str">
        <v>CERRADO</v>
      </c>
      <c r="D478" t="str">
        <v>PGS</v>
      </c>
      <c r="E478" t="str">
        <v>PUNTO DE RED</v>
      </c>
      <c r="F478" t="str">
        <v>PUNTO DE RED</v>
      </c>
      <c r="G478" t="str">
        <v>PUNTO DE RED</v>
      </c>
      <c r="H478" t="str">
        <v>Se solicita reparación de punto de red de la impresora zebra 52J192702869 el cual se encuentra en mal estado y ocasiona fallas ocasionales al momento de imprimir precios.</v>
      </c>
      <c r="I478" t="str">
        <v>Se solicita reparación de punto de red de la impresora zebra 52J192702869 el cual se encuentra en mal estado y ocasiona fallas ocasionales al momento de imprimir precios.</v>
      </c>
      <c r="J478" t="str">
        <v xml:space="preserve">Se solicita reparación de punto de red de la impresora zebra 52J192702869 el cual se encuentra en mal estado y ocasiona fallas ocasionales al momento de imprimir precios. Se procede a realizar el ponchado del punto de red quedando operativo y a satisfacción del cliente. </v>
      </c>
      <c r="K478">
        <v>45454.57638888889</v>
      </c>
      <c r="L478">
        <v>45454.6375</v>
      </c>
      <c r="M478">
        <v>45455</v>
      </c>
      <c r="N478" t="str">
        <f>TEXT(M478, "DDDD")</f>
        <v>miércoles</v>
      </c>
      <c r="O478" t="str" xml:space="preserve">
        <v xml:space="preserve">M085 METRO MONTERIA_x000d_
_x000d_
</v>
      </c>
      <c r="P478" t="str">
        <v>MONTERIA</v>
      </c>
      <c r="Q478" t="str">
        <f>IF(ISBLANK(P478),"0",(VLOOKUP(P478,REGION,2,FALSE)))</f>
        <v>COSTA</v>
      </c>
      <c r="R478" t="str">
        <v>SHARON YANETH KERGUELEN WILCHES</v>
      </c>
      <c r="S478">
        <f>IF(ISBLANK(R478),"0", VLOOKUP(R478,PERSONAL,2,FALSE))</f>
        <v>1067917448</v>
      </c>
      <c r="T478" t="str">
        <v>DIRECTO</v>
      </c>
      <c r="U478">
        <v>0.3333333333333333</v>
      </c>
      <c r="V478">
        <v>0.3541666666666667</v>
      </c>
      <c r="W478">
        <f>V478-U478</f>
        <v>0.02083333333333337</v>
      </c>
      <c r="X478">
        <v>1</v>
      </c>
      <c r="Y478">
        <f>NETWORKDAYS(K478,M478)</f>
        <v>2</v>
      </c>
      <c r="Z478" t="str">
        <f>IF(Y478&lt;=2,"CUMPLE","NO CUMPLE")</f>
        <v>CUMPLE</v>
      </c>
      <c r="AC478" t="str">
        <f>TEXT(M478,"mmmm")</f>
        <v>junio</v>
      </c>
      <c r="AD478" t="str">
        <f>TEXT(M478,"yyyy")</f>
        <v>yyyy</v>
      </c>
      <c r="AE478">
        <f>W478*60*24</f>
        <v>30.000000000000053</v>
      </c>
      <c r="AF478">
        <f>AE478/60</f>
        <v>0.5000000000000009</v>
      </c>
      <c r="AG478">
        <f>AE478/60</f>
        <v>0.5000000000000009</v>
      </c>
      <c r="AH478">
        <f>L478-K478</f>
        <v>0.06111111110658385</v>
      </c>
      <c r="AI478">
        <f>AH478*24*60</f>
        <v>87.99999999348074</v>
      </c>
      <c r="AJ478">
        <f>75728*X478</f>
        <v>75728</v>
      </c>
    </row>
    <row r="479" xml:space="preserve">
      <c r="A479">
        <v>709680</v>
      </c>
      <c r="B479" t="str">
        <v>SOLICITUD</v>
      </c>
      <c r="C479" t="str">
        <v>CERRADO</v>
      </c>
      <c r="D479" t="str">
        <v>LINEAL DE CAJAS</v>
      </c>
      <c r="E479" t="str">
        <v>POS</v>
      </c>
      <c r="F479" t="str">
        <v>POS</v>
      </c>
      <c r="G479" t="str">
        <v>WINCOR</v>
      </c>
      <c r="H479" t="str">
        <v>Buenos días. agradezco su colaboración con la pos # 6 ya que el teclado esta prendido pero no recibe ninguna tecla. Gracias. quedo atenta</v>
      </c>
      <c r="I479" t="str">
        <v>Buenos días. agradezco su colaboración con la pos # 6 ya que el teclado esta prendido pero no recibe ninguna tecla. Gracias. quedo atenta</v>
      </c>
      <c r="J479" t="str">
        <v xml:space="preserve">Se procede a validar las conexiones del teclado así mismo se realiza un reinicio a la POS; luego de realizar el reinicio se procede a realizar pruebas quedando operativa y a satisfacción del cliente. </v>
      </c>
      <c r="K479">
        <v>45454.680555555555</v>
      </c>
      <c r="L479">
        <v>45454.680555555555</v>
      </c>
      <c r="M479">
        <v>45455</v>
      </c>
      <c r="N479" t="str">
        <f>TEXT(M479, "DDDD")</f>
        <v>miércoles</v>
      </c>
      <c r="O479" t="str" xml:space="preserve">
        <v xml:space="preserve">M085 METRO MONTERIA_x000d_
_x000d_
</v>
      </c>
      <c r="P479" t="str">
        <v>MONTERIA</v>
      </c>
      <c r="Q479" t="str">
        <f>IF(ISBLANK(P479),"0",(VLOOKUP(P479,REGION,2,FALSE)))</f>
        <v>COSTA</v>
      </c>
      <c r="R479" t="str">
        <v>SHARON YANETH KERGUELEN WILCHES</v>
      </c>
      <c r="S479">
        <f>IF(ISBLANK(R479),"0", VLOOKUP(R479,PERSONAL,2,FALSE))</f>
        <v>1067917448</v>
      </c>
      <c r="T479" t="str">
        <v>DIRECTO</v>
      </c>
      <c r="U479">
        <v>0.3541666666666667</v>
      </c>
      <c r="V479">
        <v>0.375</v>
      </c>
      <c r="W479">
        <f>V479-U479</f>
        <v>0.020833333333333315</v>
      </c>
      <c r="X479">
        <v>1</v>
      </c>
      <c r="Y479">
        <f>NETWORKDAYS(K479,M479)</f>
        <v>2</v>
      </c>
      <c r="Z479" t="str">
        <f>IF(Y479&lt;=2,"CUMPLE","NO CUMPLE")</f>
        <v>CUMPLE</v>
      </c>
      <c r="AC479" t="str">
        <f>TEXT(M479,"mmmm")</f>
        <v>junio</v>
      </c>
      <c r="AD479" t="str">
        <f>TEXT(M479,"yyyy")</f>
        <v>yyyy</v>
      </c>
      <c r="AE479">
        <f>W479*60*24</f>
        <v>29.99999999999997</v>
      </c>
      <c r="AF479">
        <f>AE479/60</f>
        <v>0.4999999999999995</v>
      </c>
      <c r="AG479">
        <f>AE479/60</f>
        <v>0.4999999999999995</v>
      </c>
      <c r="AH479">
        <f>L479-K479</f>
        <v>0</v>
      </c>
      <c r="AI479">
        <f>AH479*24*60</f>
        <v>0</v>
      </c>
      <c r="AJ479">
        <f>75728*X479</f>
        <v>75728</v>
      </c>
    </row>
    <row r="480" xml:space="preserve">
      <c r="A480">
        <v>716984</v>
      </c>
      <c r="B480" t="str">
        <v>SOLICITUD</v>
      </c>
      <c r="C480" t="str">
        <v>CERRADO</v>
      </c>
      <c r="D480" t="str">
        <v>LINEAL DE CAJAS</v>
      </c>
      <c r="E480" t="str">
        <v>POS</v>
      </c>
      <c r="F480" t="str">
        <v>POS</v>
      </c>
      <c r="G480" t="str">
        <v>WINCOR</v>
      </c>
      <c r="H480" t="str" xml:space="preserve">
        <v xml:space="preserve">Buenas tardes; se solicita revisión de 8 scanner balanza del lineal de cajas por novedad con el pesaje (área de cajas)_x000d_
Número de inventario_x000d_
_x000d_
8</v>
      </c>
      <c r="I480" t="str" xml:space="preserve">
        <v xml:space="preserve">Buenas tardes; se solicita revisión de 8 scanner balanza del lineal de cajas por novedad con el pesaje (área de cajas)_x000d_
Número de inventario_x000d_
_x000d_
8</v>
      </c>
      <c r="J480" t="str">
        <v>Se solicita la revision de 8 escanner balanzas del lineal de caja por novedad de pesaje. procedo a indicarle a la super de caja que se debe utilizar el kit de pesas para su validacion de pesas en el linea de caja por lo que le indico a la super de caja que valide el pesaje todas las pos sale bien menos la pos 6; 10 y 12 la 6 se calibraba y mostraba un peso diferente lo mismo; la 12 mostrara un error de scanner con la conexion; se realizó pruebas pasando el escanner a otra POS y no funcionaba el escanner por lo que que le indico al 1.5 y este me dice que resete y realice el proceso de configuración y calibración quedando operativa y a satisfacción del cliente.</v>
      </c>
      <c r="K480">
        <v>45454.57708333333</v>
      </c>
      <c r="L480">
        <v>45454.6375</v>
      </c>
      <c r="M480">
        <v>45455</v>
      </c>
      <c r="N480" t="str">
        <f>TEXT(M480, "DDDD")</f>
        <v>miércoles</v>
      </c>
      <c r="O480" t="str" xml:space="preserve">
        <v xml:space="preserve">M085 METRO MONTERIA_x000d_
_x000d_
</v>
      </c>
      <c r="P480" t="str">
        <v>MONTERIA</v>
      </c>
      <c r="Q480" t="str">
        <f>IF(ISBLANK(P480),"0",(VLOOKUP(P480,REGION,2,FALSE)))</f>
        <v>COSTA</v>
      </c>
      <c r="R480" t="str">
        <v>SHARON YANETH KERGUELEN WILCHES</v>
      </c>
      <c r="S480">
        <f>IF(ISBLANK(R480),"0", VLOOKUP(R480,PERSONAL,2,FALSE))</f>
        <v>1067917448</v>
      </c>
      <c r="T480" t="str">
        <v>DIRECTO</v>
      </c>
      <c r="U480">
        <v>0.375</v>
      </c>
      <c r="V480">
        <v>0.6458333333333334</v>
      </c>
      <c r="W480">
        <f>V480-U480</f>
        <v>0.27083333333333337</v>
      </c>
      <c r="X480">
        <v>3</v>
      </c>
      <c r="Y480">
        <f>NETWORKDAYS(K480,M480)</f>
        <v>2</v>
      </c>
      <c r="Z480" t="str">
        <f>IF(Y480&lt;=2,"CUMPLE","NO CUMPLE")</f>
        <v>CUMPLE</v>
      </c>
      <c r="AC480" t="str">
        <f>TEXT(M480,"mmmm")</f>
        <v>junio</v>
      </c>
      <c r="AD480" t="str">
        <f>TEXT(M480,"yyyy")</f>
        <v>yyyy</v>
      </c>
      <c r="AE480">
        <f>W480*60*24</f>
        <v>390.0000000000001</v>
      </c>
      <c r="AF480">
        <f>AE480/60</f>
        <v>6.500000000000002</v>
      </c>
      <c r="AG480">
        <f>AE480/60</f>
        <v>6.500000000000002</v>
      </c>
      <c r="AH480">
        <f>L480-K480</f>
        <v>0.06041666666715173</v>
      </c>
      <c r="AI480">
        <f>AH480*24*60</f>
        <v>87.00000000069849</v>
      </c>
      <c r="AJ480">
        <f>75728*X480</f>
        <v>227184</v>
      </c>
    </row>
    <row r="481" xml:space="preserve">
      <c r="A481">
        <v>716997</v>
      </c>
      <c r="B481" t="str">
        <v>INCIDENTE</v>
      </c>
      <c r="C481" t="str">
        <v>CERRADO</v>
      </c>
      <c r="D481" t="str">
        <v>PESCADERÍA</v>
      </c>
      <c r="E481" t="str">
        <v>BALANZA</v>
      </c>
      <c r="F481" t="str">
        <v>BALANZA</v>
      </c>
      <c r="G481" t="str">
        <v>METTLER</v>
      </c>
      <c r="H481" t="str" xml:space="preserve">
        <v xml:space="preserve">Buenas tardes; solicito por favor validación de balanza de pescadería ya que presenta novedad en el pesaje. SN: C210658559_x000d_
Indica la ubicacion de tu balanza en la tienda_x000d_
_x000d_
PESCADERIA</v>
      </c>
      <c r="I481" t="str" xml:space="preserve">
        <v xml:space="preserve">Buenas tardes; solicito por favor validación de balanza de pescadería ya que presenta novedad en el pesaje. SN: C210658559_x000d_
Indica la ubicacion de tu balanza en la tienda_x000d_
_x000d_
PESCADERIA</v>
      </c>
      <c r="J481" t="str">
        <v>"Se procede a realizar la validación y se reinicia la balanza se toma una pesa del kit de pesa y este se encuentra dentro de los rangos."</v>
      </c>
      <c r="K481">
        <v>45454.57638888889</v>
      </c>
      <c r="L481">
        <v>45454.6375</v>
      </c>
      <c r="M481">
        <v>45455</v>
      </c>
      <c r="N481" t="str">
        <f>TEXT(M481, "DDDD")</f>
        <v>miércoles</v>
      </c>
      <c r="O481" t="str" xml:space="preserve">
        <v xml:space="preserve">M085 METRO MONTERIA_x000d_
_x000d_
</v>
      </c>
      <c r="P481" t="str">
        <v>MONTERIA</v>
      </c>
      <c r="Q481" t="str">
        <f>IF(ISBLANK(P481),"0",(VLOOKUP(P481,REGION,2,FALSE)))</f>
        <v>COSTA</v>
      </c>
      <c r="R481" t="str">
        <v>SHARON YANETH KERGUELEN WILCHES</v>
      </c>
      <c r="S481">
        <f>IF(ISBLANK(R481),"0", VLOOKUP(R481,PERSONAL,2,FALSE))</f>
        <v>1067917448</v>
      </c>
      <c r="T481" t="str">
        <v>DIRECTO</v>
      </c>
      <c r="U481">
        <v>0.6458333333333334</v>
      </c>
      <c r="V481">
        <v>0.7083333333333334</v>
      </c>
      <c r="W481">
        <f>V481-U481</f>
        <v>0.0625</v>
      </c>
      <c r="X481">
        <v>1</v>
      </c>
      <c r="Y481">
        <f>NETWORKDAYS(K481,M481)</f>
        <v>2</v>
      </c>
      <c r="Z481" t="str">
        <f>IF(Y481&lt;=2,"CUMPLE","NO CUMPLE")</f>
        <v>CUMPLE</v>
      </c>
      <c r="AC481" t="str">
        <f>TEXT(M481,"mmmm")</f>
        <v>junio</v>
      </c>
      <c r="AD481" t="str">
        <f>TEXT(M481,"yyyy")</f>
        <v>yyyy</v>
      </c>
      <c r="AE481">
        <f>W481*60*24</f>
        <v>90</v>
      </c>
      <c r="AF481">
        <f>AE481/60</f>
        <v>1.5</v>
      </c>
      <c r="AG481">
        <f>AE481/60</f>
        <v>1.5</v>
      </c>
      <c r="AH481">
        <f>L481-K481</f>
        <v>0.06111111110658385</v>
      </c>
      <c r="AI481">
        <f>AH481*24*60</f>
        <v>87.99999999348074</v>
      </c>
      <c r="AJ481">
        <f>75728*X481</f>
        <v>75728</v>
      </c>
    </row>
    <row r="482" xml:space="preserve">
      <c r="A482">
        <v>697918</v>
      </c>
      <c r="B482" t="str">
        <v>SOLICITUD</v>
      </c>
      <c r="C482" t="str">
        <v>CERRADO</v>
      </c>
      <c r="D482" t="str">
        <v>LINEAL DE CAJAS</v>
      </c>
      <c r="E482" t="str">
        <v>POS</v>
      </c>
      <c r="F482" t="str">
        <v>POS</v>
      </c>
      <c r="G482" t="str">
        <v>WINCOR</v>
      </c>
      <c r="H482" t="str">
        <v>buenas tardes: por favor me colaboran para revisar la pos 15; que queda en cerrar gaveta y no nos deja ingresar ni sacar a los auxilaires</v>
      </c>
      <c r="I482" t="str">
        <v>buenas tardes: por favor me colaboran para revisar la pos 15; que queda en cerrar gaveta y no nos deja ingresar ni sacar a los auxilaires</v>
      </c>
      <c r="J482" t="str">
        <v>Se realiza revision de la cpu Pos 15 y se encuentra bloqueada se verifica y se encuentra disco duro dañado afectando el funcionamiento de la Pos; Se instala disco duro de estado solido de 120 Gb y se realiza el proceso de configuracion e instalacion mediante la usb de booteo; Tambien se presenta error en la Impresora Epson M253A con falla ya que se queda en chequear impresora en cualquier Pos que se vaya a instalar; se realiza revision de la impresora pero la novedad continua; tambien se verifica cableado; y la falla persiste;;; PARA SOLUCION DE ESTA Cpu Pos SE SOLICITA IMPRESORA EPSON para remplazar la averiada; Y SE LE INDICA A LA JEFE DE CAJAS MONTAR CAU PARA ULTIMA FACTURACION...ESTADO PENDIENTE POR PARTE</v>
      </c>
      <c r="K482">
        <v>45450.66805555556</v>
      </c>
      <c r="L482">
        <v>45450.67361111111</v>
      </c>
      <c r="M482">
        <v>45455</v>
      </c>
      <c r="N482" t="str">
        <f>TEXT(M482, "DDDD")</f>
        <v>miércoles</v>
      </c>
      <c r="O482" t="str" xml:space="preserve">
        <v xml:space="preserve">J047 JUMBO GIRARDOT_x000d_
_x000d_
</v>
      </c>
      <c r="P482" t="str">
        <v>GIRARDOT</v>
      </c>
      <c r="Q482" t="str">
        <f>IF(ISBLANK(P482),"0",(VLOOKUP(P482,REGION,2,FALSE)))</f>
        <v>OCCIDENTE</v>
      </c>
      <c r="R482" t="str">
        <v>RAFAEL ARDILA PUENTES</v>
      </c>
      <c r="S482">
        <f>IF(ISBLANK(R482),"0", VLOOKUP(R482,PERSONAL,2,FALSE))</f>
        <v>1018419858</v>
      </c>
      <c r="T482" t="str">
        <v>ALIADO</v>
      </c>
      <c r="U482">
        <v>0.375</v>
      </c>
      <c r="V482">
        <v>0.4583333333333333</v>
      </c>
      <c r="W482">
        <f>V482-U482</f>
        <v>0.08333333333333331</v>
      </c>
      <c r="X482">
        <v>1</v>
      </c>
      <c r="Y482">
        <f>NETWORKDAYS(K482,M482)</f>
        <v>4</v>
      </c>
      <c r="Z482" t="str">
        <f>IF(Y482&lt;=2,"CUMPLE","NO CUMPLE")</f>
        <v>NO CUMPLE</v>
      </c>
      <c r="AA482" t="str">
        <v>Caso ingresa Viernes 16 horas; lunes feriado.</v>
      </c>
      <c r="AC482" t="str">
        <f>TEXT(M482,"mmmm")</f>
        <v>junio</v>
      </c>
      <c r="AD482" t="str">
        <f>TEXT(M482,"yyyy")</f>
        <v>yyyy</v>
      </c>
      <c r="AE482">
        <f>W482*60*24</f>
        <v>119.99999999999997</v>
      </c>
      <c r="AF482">
        <f>AE482/60</f>
        <v>1.9999999999999996</v>
      </c>
      <c r="AG482">
        <f>AE482/60</f>
        <v>1.9999999999999996</v>
      </c>
      <c r="AH482">
        <f>L482-K482</f>
        <v>0.005555555551836733</v>
      </c>
      <c r="AI482">
        <f>AH482*24*60</f>
        <v>7.999999994644895</v>
      </c>
      <c r="AJ482">
        <f>75728*X482</f>
        <v>75728</v>
      </c>
    </row>
    <row r="483" xml:space="preserve">
      <c r="A483">
        <v>693403</v>
      </c>
      <c r="B483" t="str">
        <v>INCIDENTE</v>
      </c>
      <c r="C483" t="str">
        <v>CERRADO</v>
      </c>
      <c r="D483" t="str">
        <v>EDS</v>
      </c>
      <c r="E483" t="str">
        <v>SCANNER</v>
      </c>
      <c r="F483" t="str">
        <v>SCANNER</v>
      </c>
      <c r="G483" t="str">
        <v>ZEBRA</v>
      </c>
      <c r="H483" t="str" xml:space="preserve">
        <v xml:space="preserve">Buen dia Se solicita el Envio del SCANNER POS|MAN para la EDS por Motivo de Dinamica de Bonos. Serial: S21226010562590 Gracias_x000d_
Número de inventario_x000d_
_x000d_
S21226010562590</v>
      </c>
      <c r="I483" t="str" xml:space="preserve">
        <v xml:space="preserve">Buen dia Se solicita el Envio del SCANNER POS|MAN para la EDS por Motivo de Dinamica de Bonos. Serial: S21226010562590 Gracias_x000d_
Número de inventario_x000d_
_x000d_
S21226010562590</v>
      </c>
      <c r="J483" t="str">
        <v>Se realiza instalacion y configuracion del Scanner de Mano mencionado en la Cpu Pos 32 del area de la EDS; Se instala correctamente y se le pasan los codigos QR para su debido proceso de configuracion se pone a pruebas con los Bonos respectivos y este los toma correctamente; se hacen pruebas con el jefe de seccion; Aparte Se le indica tambien que se comunique con mesa especializada para la configuracion de la Cpu Pos 32 en el Tp-Linux para el registro de configuracion del Scanner de Mano...ESTADO OK</v>
      </c>
      <c r="K483">
        <v>45450.66805555556</v>
      </c>
      <c r="L483">
        <v>45450.66805555556</v>
      </c>
      <c r="M483">
        <v>45455</v>
      </c>
      <c r="N483" t="str">
        <f>TEXT(M483, "DDDD")</f>
        <v>miércoles</v>
      </c>
      <c r="O483" t="str" xml:space="preserve">
        <v xml:space="preserve">J047 JUMBO GIRARDOT_x000d_
_x000d_
</v>
      </c>
      <c r="P483" t="str">
        <v>GIRARDOT</v>
      </c>
      <c r="Q483" t="str">
        <f>IF(ISBLANK(P483),"0",(VLOOKUP(P483,REGION,2,FALSE)))</f>
        <v>OCCIDENTE</v>
      </c>
      <c r="R483" t="str">
        <v>RAFAEL ARDILA PUENTES</v>
      </c>
      <c r="S483">
        <f>IF(ISBLANK(R483),"0", VLOOKUP(R483,PERSONAL,2,FALSE))</f>
        <v>1018419858</v>
      </c>
      <c r="T483" t="str">
        <v>ALIADO</v>
      </c>
      <c r="U483">
        <v>0.4583333333333333</v>
      </c>
      <c r="V483">
        <v>0.5416666666666666</v>
      </c>
      <c r="W483">
        <f>V483-U483</f>
        <v>0.08333333333333331</v>
      </c>
      <c r="X483">
        <v>1</v>
      </c>
      <c r="Y483">
        <f>NETWORKDAYS(K483,M483)</f>
        <v>4</v>
      </c>
      <c r="Z483" t="str">
        <f>IF(Y483&lt;=2,"CUMPLE","NO CUMPLE")</f>
        <v>NO CUMPLE</v>
      </c>
      <c r="AA483" t="str">
        <v>Caso ingresa Viernes 16 horas; lunes feriado.</v>
      </c>
      <c r="AC483" t="str">
        <f>TEXT(M483,"mmmm")</f>
        <v>junio</v>
      </c>
      <c r="AD483" t="str">
        <f>TEXT(M483,"yyyy")</f>
        <v>yyyy</v>
      </c>
      <c r="AE483">
        <f>W483*60*24</f>
        <v>119.99999999999997</v>
      </c>
      <c r="AF483">
        <f>AE483/60</f>
        <v>1.9999999999999996</v>
      </c>
      <c r="AG483">
        <f>AE483/60</f>
        <v>1.9999999999999996</v>
      </c>
      <c r="AH483">
        <f>L483-K483</f>
        <v>0</v>
      </c>
      <c r="AI483">
        <f>AH483*24*60</f>
        <v>0</v>
      </c>
      <c r="AJ483">
        <f>75728*X483</f>
        <v>75728</v>
      </c>
    </row>
    <row r="484" xml:space="preserve">
      <c r="A484">
        <v>710785</v>
      </c>
      <c r="B484" t="str">
        <v>INCIDENTE</v>
      </c>
      <c r="C484" t="str">
        <v>CERRADO</v>
      </c>
      <c r="D484" t="str">
        <v>LINEAL DE CAJAS</v>
      </c>
      <c r="E484" t="str">
        <v>POS</v>
      </c>
      <c r="F484" t="str">
        <v>TECLADO</v>
      </c>
      <c r="G484" t="str">
        <v>WINCOR</v>
      </c>
      <c r="H484" t="str" xml:space="preserve">
        <v xml:space="preserve">buenas noches la pos numero 1 no funciona el teclado; el personal de sistemas realizo la respectiva verificación pero no funciono; se paso el teclado de otra pos con el cual nos queda la pos numero 7 fuera de servicio_x000d_
Número de inventario si se tiene_x000d_
_x000d_
09-003690 AD-015648_x000d_
_x000d_
Numero de caja_x000d_
_x000d_
1</v>
      </c>
      <c r="I484" t="str" xml:space="preserve">
        <v xml:space="preserve">buenas noches la pos numero 1 no funciona el teclado; el personal de sistemas realizo la respectiva verificación pero no funciono; se paso el teclado de otra pos con el cual nos queda la pos numero 7 fuera de servicio_x000d_
Número de inventario si se tiene_x000d_
_x000d_
09-003690 AD-015648_x000d_
_x000d_
Numero de caja_x000d_
_x000d_
1</v>
      </c>
      <c r="J484" t="str">
        <v>Se realiza verificación de teclado; limpieza; limpia contactos; y el teclado sigue igual; no responde. Se probó en otras POS y no funciona. Teclado de la POS 7 WINCOR NIXFORD con serial 53R0041409; Serial 60DK002422. Favor solicitar teclado</v>
      </c>
      <c r="K484">
        <v>45454.63125</v>
      </c>
      <c r="L484">
        <v>45454.66875</v>
      </c>
      <c r="M484">
        <v>45455</v>
      </c>
      <c r="N484" t="str">
        <f>TEXT(M484, "DDDD")</f>
        <v>miércoles</v>
      </c>
      <c r="O484" t="str" xml:space="preserve">
        <v xml:space="preserve">M183 METRO SAN GIL_x000d_
_x000d_
</v>
      </c>
      <c r="P484" t="str">
        <v>SAN GIL</v>
      </c>
      <c r="Q484" t="str">
        <f>IF(ISBLANK(P484),"0",(VLOOKUP(P484,REGION,2,FALSE)))</f>
        <v>ORIENTE</v>
      </c>
      <c r="R484" t="str">
        <v>LIBARDO LOPEZ GALVIS</v>
      </c>
      <c r="S484" t="e">
        <f>IF(ISBLANK(R484),"0", VLOOKUP(R484,PERSONAL,2,FALSE))</f>
        <v>#N/A</v>
      </c>
      <c r="T484" t="str">
        <v>ALIADO</v>
      </c>
      <c r="U484">
        <v>0.3541666666666667</v>
      </c>
      <c r="V484">
        <v>0.4375</v>
      </c>
      <c r="W484">
        <f>V484-U484</f>
        <v>0.08333333333333331</v>
      </c>
      <c r="X484">
        <v>2</v>
      </c>
      <c r="Y484">
        <f>NETWORKDAYS(K484,M484)</f>
        <v>2</v>
      </c>
      <c r="Z484" t="str">
        <f>IF(Y484&lt;=2,"CUMPLE","NO CUMPLE")</f>
        <v>CUMPLE</v>
      </c>
      <c r="AC484" t="str">
        <f>TEXT(M484,"mmmm")</f>
        <v>junio</v>
      </c>
      <c r="AD484" t="str">
        <f>TEXT(M484,"yyyy")</f>
        <v>yyyy</v>
      </c>
      <c r="AE484">
        <f>W484*60*24</f>
        <v>119.99999999999997</v>
      </c>
      <c r="AF484">
        <f>AE484/60</f>
        <v>1.9999999999999996</v>
      </c>
      <c r="AG484">
        <f>AE484/60</f>
        <v>1.9999999999999996</v>
      </c>
      <c r="AH484">
        <f>L484-K484</f>
        <v>0.03749999999854481</v>
      </c>
      <c r="AI484">
        <f>AH484*24*60</f>
        <v>53.999999997904524</v>
      </c>
      <c r="AJ484">
        <f>75728*X484</f>
        <v>151456</v>
      </c>
    </row>
    <row r="485" xml:space="preserve">
      <c r="A485">
        <v>719010</v>
      </c>
      <c r="B485" t="str">
        <v>SOLICITUD</v>
      </c>
      <c r="C485" t="str">
        <v>CERRADO</v>
      </c>
      <c r="D485" t="str">
        <v>SISTEMAS</v>
      </c>
      <c r="E485" t="str">
        <v>POS</v>
      </c>
      <c r="F485" t="str">
        <v>IMPRESORA</v>
      </c>
      <c r="G485" t="str">
        <v>EPSON</v>
      </c>
      <c r="H485" t="str">
        <v>buenos días la impresora de la pos 6 no funciona marca chequear impresora y no conecta con la pos; el daño esta en los puertos donde se conecta el cable a la parte de atrás. MODEL M253B; SERIAL # X5G5012613</v>
      </c>
      <c r="I485" t="str">
        <v>buenos días la impresora de la pos 6 no funciona marca chequear impresora y no conecta con la pos; el daño esta en los puertos donde se conecta el cable a la parte de atrás. MODEL M253B; SERIAL # X5G5012613</v>
      </c>
      <c r="J485" t="str">
        <v>"Se realiza verificación de impresora ; la cual presenta falla en la Board; los conectores están desajustados. Se solicita cambiar tarjeta principal . Impresora de la POS 6 WINCOR NIXFORD con serial 6498506418 y número de inventario AD-142844. Serial impresora X5G5012613</v>
      </c>
      <c r="K485">
        <v>45455.47083333333</v>
      </c>
      <c r="L485">
        <v>45455.49375</v>
      </c>
      <c r="M485">
        <v>45455</v>
      </c>
      <c r="N485" t="str">
        <f>TEXT(M485, "DDDD")</f>
        <v>miércoles</v>
      </c>
      <c r="O485" t="str" xml:space="preserve">
        <v xml:space="preserve">M183 METRO SAN GIL_x000d_
_x000d_
</v>
      </c>
      <c r="P485" t="str">
        <v>SAN GIL</v>
      </c>
      <c r="Q485" t="str">
        <f>IF(ISBLANK(P485),"0",(VLOOKUP(P485,REGION,2,FALSE)))</f>
        <v>ORIENTE</v>
      </c>
      <c r="R485" t="str">
        <v>LIBARDO LOPEZ GALVIS</v>
      </c>
      <c r="S485" t="e">
        <f>IF(ISBLANK(R485),"0", VLOOKUP(R485,PERSONAL,2,FALSE))</f>
        <v>#N/A</v>
      </c>
      <c r="T485" t="str">
        <v>ALIADO</v>
      </c>
      <c r="U485">
        <v>0.5416666666666666</v>
      </c>
      <c r="V485">
        <v>0.6041666666666666</v>
      </c>
      <c r="W485">
        <f>V485-U485</f>
        <v>0.0625</v>
      </c>
      <c r="X485">
        <v>1</v>
      </c>
      <c r="Y485">
        <f>NETWORKDAYS(K485,M485)</f>
        <v>1</v>
      </c>
      <c r="Z485" t="str">
        <f>IF(Y485&lt;=2,"CUMPLE","NO CUMPLE")</f>
        <v>CUMPLE</v>
      </c>
      <c r="AC485" t="str">
        <f>TEXT(M485,"mmmm")</f>
        <v>junio</v>
      </c>
      <c r="AD485" t="str">
        <f>TEXT(M485,"yyyy")</f>
        <v>yyyy</v>
      </c>
      <c r="AE485">
        <f>W485*60*24</f>
        <v>90</v>
      </c>
      <c r="AF485">
        <f>AE485/60</f>
        <v>1.5</v>
      </c>
      <c r="AG485">
        <f>AE485/60</f>
        <v>1.5</v>
      </c>
      <c r="AH485">
        <f>L485-K485</f>
        <v>0.022916666668606922</v>
      </c>
      <c r="AI485">
        <f>AH485*24*60</f>
        <v>33.00000000279397</v>
      </c>
      <c r="AJ485">
        <f>75728*X485</f>
        <v>75728</v>
      </c>
    </row>
    <row r="486" xml:space="preserve">
      <c r="A486">
        <v>671644</v>
      </c>
      <c r="B486" t="str">
        <v>SOLICITUD</v>
      </c>
      <c r="C486" t="str">
        <v>CERRADO</v>
      </c>
      <c r="D486" t="str">
        <v>SISTEMAS</v>
      </c>
      <c r="E486" t="str">
        <v>POS</v>
      </c>
      <c r="F486" t="str">
        <v>IMPRESORA</v>
      </c>
      <c r="G486" t="str">
        <v>EPSON</v>
      </c>
      <c r="H486" t="str">
        <v>Buena tarde Solicito la ya que la pos 7 se instala la impresora pero no esta realizando el corte de factura. Quedo atenta a sus comentarios</v>
      </c>
      <c r="I486" t="str">
        <v>Buena tarde Solicito la ya que la pos 7 se instala la impresora pero no esta realizando el corte de factura. Quedo atenta a sus comentarios</v>
      </c>
      <c r="J486" t="str">
        <v>Se realiza verificación de impresora; la cual está sujeta la opción de las ligas para que funcione la opción de cortado; impresora de la POS 7 WINCOR NIXFORD serial 5300730214 ; se deja operativa mientras se hace cambio. Serial de la impresora P5TF146143</v>
      </c>
      <c r="K486">
        <v>45454.638194444444</v>
      </c>
      <c r="L486">
        <v>45454.66875</v>
      </c>
      <c r="M486">
        <v>45455</v>
      </c>
      <c r="N486" t="str">
        <f>TEXT(M486, "DDDD")</f>
        <v>miércoles</v>
      </c>
      <c r="O486" t="str" xml:space="preserve">
        <v xml:space="preserve">M183 METRO SAN GIL_x000d_
_x000d_
</v>
      </c>
      <c r="P486" t="str">
        <v>SAN GIL</v>
      </c>
      <c r="Q486" t="str">
        <f>IF(ISBLANK(P486),"0",(VLOOKUP(P486,REGION,2,FALSE)))</f>
        <v>ORIENTE</v>
      </c>
      <c r="R486" t="str">
        <v>LIBARDO LOPEZ GALVIS</v>
      </c>
      <c r="S486" t="e">
        <f>IF(ISBLANK(R486),"0", VLOOKUP(R486,PERSONAL,2,FALSE))</f>
        <v>#N/A</v>
      </c>
      <c r="T486" t="str">
        <v>ALIADO</v>
      </c>
      <c r="U486">
        <v>0.4583333333333333</v>
      </c>
      <c r="V486">
        <v>0.5416666666666666</v>
      </c>
      <c r="W486">
        <f>V486-U486</f>
        <v>0.08333333333333331</v>
      </c>
      <c r="X486">
        <v>1</v>
      </c>
      <c r="Y486">
        <f>NETWORKDAYS(K486,M486)</f>
        <v>2</v>
      </c>
      <c r="Z486" t="str">
        <f>IF(Y486&lt;=2,"CUMPLE","NO CUMPLE")</f>
        <v>CUMPLE</v>
      </c>
      <c r="AC486" t="str">
        <f>TEXT(M486,"mmmm")</f>
        <v>junio</v>
      </c>
      <c r="AD486" t="str">
        <f>TEXT(M486,"yyyy")</f>
        <v>yyyy</v>
      </c>
      <c r="AE486">
        <f>W486*60*24</f>
        <v>119.99999999999997</v>
      </c>
      <c r="AF486">
        <f>AE486/60</f>
        <v>1.9999999999999996</v>
      </c>
      <c r="AG486">
        <f>AE486/60</f>
        <v>1.9999999999999996</v>
      </c>
      <c r="AH486">
        <f>L486-K486</f>
        <v>0.030555555553291924</v>
      </c>
      <c r="AI486">
        <f>AH486*24*60</f>
        <v>43.99999999674037</v>
      </c>
      <c r="AJ486">
        <f>75728*X486</f>
        <v>75728</v>
      </c>
    </row>
    <row r="487" xml:space="preserve">
      <c r="A487">
        <v>716733</v>
      </c>
      <c r="B487" t="str">
        <v>INCIDENTE</v>
      </c>
      <c r="C487" t="str">
        <v>CERRADO</v>
      </c>
      <c r="D487" t="str">
        <v>TODA LA TIENDA</v>
      </c>
      <c r="E487" t="str">
        <v>BALANZA</v>
      </c>
      <c r="F487" t="str">
        <v>BALANZA</v>
      </c>
      <c r="G487" t="str">
        <v>METTLER</v>
      </c>
      <c r="H487" t="str" xml:space="preserve">
        <v xml:space="preserve">Las dos balanzas de mesa esta presentando novedad a la hora de imprimir: la información sale corrida; están borrosas; corta parte de los datos._x000d_
Indica la ubicacion de tu balanza en la tienda_x000d_
_x000d_
Plataforma Fruver</v>
      </c>
      <c r="I487" t="str" xml:space="preserve">
        <v xml:space="preserve">Las dos balanzas de mesa esta presentando novedad a la hora de imprimir: la información sale corrida; están borrosas; corta parte de los datos._x000d_
Indica la ubicacion de tu balanza en la tienda_x000d_
_x000d_
Plataforma Fruver</v>
      </c>
      <c r="J487" t="str">
        <v>Luego de validar el problema y de hacer pruebas donde se evidencia inconvenientes con la impresión de códigos de barras; además de fluctuación en los pesos; se hace limpieza del cabezal de impresión hasta que la impresión fue perfecta a criterio del usuario y de Jhonny Alejandro de soporte que estuvo apoyando la actividad; además de lograr hacer lecturas exitosas con el radio. Se ajustan "patas" de la balanza y se logra reducir la fluctuación en el peso; además de comprobar que movimientos en la zona de cargue; afectaban dicha medida- FABIAN VARGAS LASTRA - 12 DE JUNIO DE 2024</v>
      </c>
      <c r="K487">
        <v>45454.717361111114</v>
      </c>
      <c r="L487">
        <v>45454.717361111114</v>
      </c>
      <c r="M487">
        <v>45455</v>
      </c>
      <c r="N487" t="str">
        <f>TEXT(M487, "DDDD")</f>
        <v>miércoles</v>
      </c>
      <c r="O487" t="str" xml:space="preserve">
        <v xml:space="preserve">L186 CD SABANETA FRUVER_x000d_
_x000d_
</v>
      </c>
      <c r="P487" t="str">
        <v>MEDELLIN</v>
      </c>
      <c r="Q487" t="str">
        <f>IF(ISBLANK(P487),"0",(VLOOKUP(P487,REGION,2,FALSE)))</f>
        <v>CENTRO</v>
      </c>
      <c r="R487" t="str">
        <v xml:space="preserve">FABIAN VARGAS LASTRA </v>
      </c>
      <c r="S487" t="e">
        <f>IF(ISBLANK(R487),"0", VLOOKUP(R487,PERSONAL,2,FALSE))</f>
        <v>#N/A</v>
      </c>
      <c r="T487" t="str">
        <v>ALIADO</v>
      </c>
      <c r="U487">
        <v>0.6180555555555556</v>
      </c>
      <c r="V487">
        <v>0.7013888888888888</v>
      </c>
      <c r="W487">
        <f>V487-U487</f>
        <v>0.08333333333333326</v>
      </c>
      <c r="X487">
        <v>1</v>
      </c>
      <c r="Y487">
        <f>NETWORKDAYS(K487,M487)</f>
        <v>2</v>
      </c>
      <c r="Z487" t="str">
        <f>IF(Y487&lt;=2,"CUMPLE","NO CUMPLE")</f>
        <v>CUMPLE</v>
      </c>
      <c r="AC487" t="str">
        <f>TEXT(M487,"mmmm")</f>
        <v>junio</v>
      </c>
      <c r="AD487" t="str">
        <f>TEXT(M487,"yyyy")</f>
        <v>yyyy</v>
      </c>
      <c r="AE487">
        <f>W487*60*24</f>
        <v>119.99999999999989</v>
      </c>
      <c r="AF487">
        <f>AE487/60</f>
        <v>1.999999999999998</v>
      </c>
      <c r="AG487">
        <f>AE487/60</f>
        <v>1.999999999999998</v>
      </c>
      <c r="AH487">
        <f>L487-K487</f>
        <v>0</v>
      </c>
      <c r="AI487">
        <f>AH487*24*60</f>
        <v>0</v>
      </c>
      <c r="AJ487">
        <f>75728*X487</f>
        <v>75728</v>
      </c>
    </row>
    <row r="488" xml:space="preserve">
      <c r="A488">
        <v>708855</v>
      </c>
      <c r="B488" t="str">
        <v>SOLICITUD</v>
      </c>
      <c r="C488" t="str">
        <v>CERRADO</v>
      </c>
      <c r="D488" t="str">
        <v>ADMINISTRACION</v>
      </c>
      <c r="E488" t="str">
        <v>POS</v>
      </c>
      <c r="F488" t="str">
        <v>POS</v>
      </c>
      <c r="G488" t="str">
        <v>WINCOR</v>
      </c>
      <c r="H488" t="str">
        <v>Buen día solicito de su ayuda para realizar verificación en las pos si tienen libre el com1 y también validar si las pos tienen el conector DB9 todas las pos que tengan scanner balanza hacer esta verificación</v>
      </c>
      <c r="I488" t="str">
        <v>Buen día solicito de su ayuda para realizar verificación en las pos si tienen libre el com1 y también validar si las pos tienen el conector DB9 todas las pos que tengan scanner balanza hacer esta verificación</v>
      </c>
      <c r="J488" t="str">
        <v>Se realiza visita a sitio se hace inventario de puertos COM 1;COM 4 Y ADAPTADOR DB9 se realiza inventario de puertos en uso en hoja de Excel ; RESULTADOS ENVIADOS A FABIOLA Y ADJUNTOS EN TICKET.</v>
      </c>
      <c r="K488">
        <v>45450.665972222225</v>
      </c>
      <c r="L488">
        <v>45450.665972222225</v>
      </c>
      <c r="M488">
        <v>45455</v>
      </c>
      <c r="N488" t="str">
        <f>TEXT(M488, "DDDD")</f>
        <v>miércoles</v>
      </c>
      <c r="O488" t="str" xml:space="preserve">
        <v xml:space="preserve">M195 METRO SANTA LUCIA_x000d_
_x000d_
</v>
      </c>
      <c r="P488" t="str">
        <v>NEIVA</v>
      </c>
      <c r="Q488" t="str">
        <f>IF(ISBLANK(P488),"0",(VLOOKUP(P488,REGION,2,FALSE)))</f>
        <v>OCCIDENTE</v>
      </c>
      <c r="R488" t="str">
        <v>CARLOS HERNAN BARRETO LOPEZ</v>
      </c>
      <c r="S488">
        <f>IF(ISBLANK(R488),"0", VLOOKUP(R488,PERSONAL,2,FALSE))</f>
        <v>1010165612</v>
      </c>
      <c r="T488" t="str">
        <v>DIRECTO</v>
      </c>
      <c r="U488">
        <v>0.5625</v>
      </c>
      <c r="V488">
        <v>0.6041666666666666</v>
      </c>
      <c r="W488">
        <f>V488-U488</f>
        <v>0.04166666666666663</v>
      </c>
      <c r="X488">
        <v>1</v>
      </c>
      <c r="Y488">
        <f>NETWORKDAYS(K488,M488)</f>
        <v>4</v>
      </c>
      <c r="Z488" t="str">
        <f>IF(Y488&lt;=2,"CUMPLE","NO CUMPLE")</f>
        <v>NO CUMPLE</v>
      </c>
      <c r="AA488" t="str">
        <v>SIN DISPONIBILIDAD DE TÉCNICO EN LA ZONA</v>
      </c>
      <c r="AC488" t="str">
        <f>TEXT(M488,"mmmm")</f>
        <v>junio</v>
      </c>
      <c r="AD488" t="str">
        <f>TEXT(M488,"yyyy")</f>
        <v>yyyy</v>
      </c>
      <c r="AE488">
        <f>W488*60*24</f>
        <v>59.99999999999994</v>
      </c>
      <c r="AF488">
        <f>AE488/60</f>
        <v>0.999999999999999</v>
      </c>
      <c r="AG488">
        <f>AE488/60</f>
        <v>0.999999999999999</v>
      </c>
      <c r="AH488">
        <f>L488-K488</f>
        <v>0</v>
      </c>
      <c r="AI488">
        <f>AH488*24*60</f>
        <v>0</v>
      </c>
      <c r="AJ488">
        <f>75728*X488</f>
        <v>75728</v>
      </c>
    </row>
    <row r="489" xml:space="preserve">
      <c r="A489">
        <v>716339</v>
      </c>
      <c r="B489" t="str">
        <v>SOLICITUD</v>
      </c>
      <c r="C489" t="str">
        <v>CERRADO</v>
      </c>
      <c r="D489" t="str">
        <v>LINEAL DE CAJAS</v>
      </c>
      <c r="E489" t="str">
        <v>SCANNER</v>
      </c>
      <c r="F489" t="str">
        <v>BALANZA</v>
      </c>
      <c r="G489" t="str">
        <v>ZEBRA</v>
      </c>
      <c r="H489" t="str">
        <v>Buenos días. P7or favor me colaboran con la autorización de esta llamada 2.5; para la instalación y configuración para los siguientes 5 scanner balanza con seriales: S24081010554024 - S24081010554050 -S24082010552584 - S24081010554001 - S24082010555726 pos: Gracias</v>
      </c>
      <c r="I489" t="str">
        <v>Buenos días. P7or favor me colaboran con la autorización de esta llamada 2.5; para la instalación y configuración para los siguientes 5 scanner balanza con seriales: S24081010554024 - S24081010554050 -S24082010552584 - S24081010554001 - S24082010555726 pos: Gracias</v>
      </c>
      <c r="J489" t="str" xml:space="preserve">
        <v xml:space="preserve">Se llega a sitio y se procede con validaciones de ingreso. Ubicamos el usuario y los escaner balanza a colocar. Se realiza la _x000d_
siguiente actividad con cada escaner balanza: se traslada a sitio el escaner a colocar; apagamos la pos y el escaner a retirar. _x000d_
Soltamos cableado lógico y electrico de cada escaner balanza; retiramos el equipo y colocamos el nuevo junto con el _x000d_
cableado lógico y eléctrico. Se enciende pos la cual sube a normalidad. Se realizan pruebas con el usuario de peso y escaneo a _x000d_
plena satisfacción. Se finaliza la actividad quedando todo el puesto de pago completamente operativo con todos sus _x000d_
periféricos. Cabe aclarar que se dejan embalados los escaner balanza retirados.</v>
      </c>
      <c r="K489">
        <v>45454.430555555555</v>
      </c>
      <c r="L489">
        <v>45454.86597222222</v>
      </c>
      <c r="M489">
        <v>45455</v>
      </c>
      <c r="N489" t="str">
        <f>TEXT(M489, "DDDD")</f>
        <v>miércoles</v>
      </c>
      <c r="O489" t="str">
        <v>M179 PITALITO</v>
      </c>
      <c r="P489" t="str">
        <v>PITALITO</v>
      </c>
      <c r="Q489" t="str">
        <f>IF(ISBLANK(P489),"0",(VLOOKUP(P489,REGION,2,FALSE)))</f>
        <v>OCCIDENTE</v>
      </c>
      <c r="R489" t="str">
        <v>EMERSON PALACIOS MARTINEZ</v>
      </c>
      <c r="S489">
        <f>IF(ISBLANK(R489),"0", VLOOKUP(R489,PERSONAL,2,FALSE))</f>
        <v>13723524</v>
      </c>
      <c r="T489" t="str">
        <v>ALIADO</v>
      </c>
      <c r="U489">
        <v>0.3333333333333333</v>
      </c>
      <c r="V489">
        <v>0.7083333333333334</v>
      </c>
      <c r="W489">
        <f>V489-U489</f>
        <v>0.37500000000000006</v>
      </c>
      <c r="X489">
        <v>5</v>
      </c>
      <c r="Y489">
        <f>NETWORKDAYS(K489,M489)</f>
        <v>2</v>
      </c>
      <c r="Z489" t="str">
        <f>IF(Y489&lt;=2,"CUMPLE","NO CUMPLE")</f>
        <v>CUMPLE</v>
      </c>
      <c r="AC489" t="str">
        <f>TEXT(M489,"mmmm")</f>
        <v>junio</v>
      </c>
      <c r="AD489" t="str">
        <f>TEXT(M489,"yyyy")</f>
        <v>yyyy</v>
      </c>
      <c r="AE489">
        <f>W489*60*24</f>
        <v>540.0000000000001</v>
      </c>
      <c r="AF489">
        <f>AE489/60</f>
        <v>9.000000000000002</v>
      </c>
      <c r="AG489">
        <f>AE489/60</f>
        <v>9.000000000000002</v>
      </c>
      <c r="AH489">
        <f>L489-K489</f>
        <v>0.43541666666715173</v>
      </c>
      <c r="AI489">
        <f>AH489*24*60</f>
        <v>627.0000000006985</v>
      </c>
      <c r="AJ489">
        <f>75728*X489</f>
        <v>378640</v>
      </c>
    </row>
    <row r="490" xml:space="preserve">
      <c r="A490">
        <v>719238</v>
      </c>
      <c r="B490" t="str">
        <v>SOLICITUD</v>
      </c>
      <c r="C490" t="str">
        <v>CERRADO</v>
      </c>
      <c r="D490" t="str">
        <v>PISO DE VENTA</v>
      </c>
      <c r="E490" t="str">
        <v>PDA</v>
      </c>
      <c r="F490" t="str">
        <v>PDA</v>
      </c>
      <c r="G490" t="str">
        <v>HONEYWELL</v>
      </c>
      <c r="H490" t="str">
        <v>Buen día Solicito de su colaboración con la actualización mi tienda en la PDT de no alimentar; ya que no deja actualizar y presenta memoria insuficiente.</v>
      </c>
      <c r="I490" t="str">
        <v>Buen día Solicito de su colaboración con la actualización mi tienda en la PDT de no alimentar; ya que no deja actualizar y presenta memoria insuficiente.</v>
      </c>
      <c r="J490" t="str" xml:space="preserve">
        <v xml:space="preserve">Se llega a sitio y se procede con validaciones de ingreso. Ubicamos la usuaria y el equipo. Procedemos a ingresar a modo _x000d_
administrador y realizamos borrado de fotos y videos. Procedemos a realizar limpieza de cache. Realizamos actualización de _x000d_
mi tienda. Se realiza reinicio de pda y se realizan pruebas a satisfacción de la usuaria. Se da por finalizada la actividad y se _x000d_
procede con el cierre del ticket quedando la pda completamente operativa.</v>
      </c>
      <c r="K490">
        <v>45455.64861111111</v>
      </c>
      <c r="L490">
        <v>45455.67013888889</v>
      </c>
      <c r="M490">
        <v>45455</v>
      </c>
      <c r="N490" t="str">
        <f>TEXT(M490, "DDDD")</f>
        <v>miércoles</v>
      </c>
      <c r="O490" t="str">
        <v>M179 PITALITO</v>
      </c>
      <c r="P490" t="str">
        <v>PITALITO</v>
      </c>
      <c r="Q490" t="str">
        <f>IF(ISBLANK(P490),"0",(VLOOKUP(P490,REGION,2,FALSE)))</f>
        <v>OCCIDENTE</v>
      </c>
      <c r="R490" t="str">
        <v>EMERSON PALACIOS MARTINEZ</v>
      </c>
      <c r="S490">
        <f>IF(ISBLANK(R490),"0", VLOOKUP(R490,PERSONAL,2,FALSE))</f>
        <v>13723524</v>
      </c>
      <c r="T490" t="str">
        <v>ALIADO</v>
      </c>
      <c r="U490">
        <v>0.75</v>
      </c>
      <c r="V490">
        <v>0.7916666666666666</v>
      </c>
      <c r="W490">
        <f>V490-U490</f>
        <v>0.04166666666666663</v>
      </c>
      <c r="X490">
        <v>1</v>
      </c>
      <c r="Y490">
        <f>NETWORKDAYS(K490,M490)</f>
        <v>1</v>
      </c>
      <c r="Z490" t="str">
        <f>IF(Y490&lt;=2,"CUMPLE","NO CUMPLE")</f>
        <v>CUMPLE</v>
      </c>
      <c r="AC490" t="str">
        <f>TEXT(M490,"mmmm")</f>
        <v>junio</v>
      </c>
      <c r="AD490" t="str">
        <f>TEXT(M490,"yyyy")</f>
        <v>yyyy</v>
      </c>
      <c r="AE490">
        <f>W490*60*24</f>
        <v>59.99999999999994</v>
      </c>
      <c r="AF490">
        <f>AE490/60</f>
        <v>0.999999999999999</v>
      </c>
      <c r="AG490">
        <f>AE490/60</f>
        <v>0.999999999999999</v>
      </c>
      <c r="AH490">
        <f>L490-K490</f>
        <v>0.021527777782466728</v>
      </c>
      <c r="AI490">
        <f>AH490*24*60</f>
        <v>31.00000000675209</v>
      </c>
      <c r="AJ490">
        <f>75728*X490</f>
        <v>75728</v>
      </c>
    </row>
    <row r="491" xml:space="preserve">
      <c r="A491">
        <v>716792</v>
      </c>
      <c r="B491" t="str">
        <v>SOLICITUD</v>
      </c>
      <c r="C491" t="str">
        <v>CERRADO</v>
      </c>
      <c r="D491" t="str">
        <v>SISTEMAS</v>
      </c>
      <c r="E491" t="str">
        <v>PDA</v>
      </c>
      <c r="F491" t="str">
        <v>PDA</v>
      </c>
      <c r="G491" t="str">
        <v>ZEBRA</v>
      </c>
      <c r="H491" t="str" xml:space="preserve">
        <v xml:space="preserve">Solicito la desactivación del comando de Voz en la PDA; (IMEI 1: 354283690917160; IMEI 2: 354283690917178 ; se activó comando de voz de manera imprevista._x000d_
AREA EN DONDE SE UBICA EL EQUIPO_x000d_
_x000d_
PGC</v>
      </c>
      <c r="I491" t="str" xml:space="preserve">
        <v xml:space="preserve">Solicito la desactivación del comando de Voz en la PDA; (IMEI 1: 354283690917160; IMEI 2: 354283690917178 ; se activó comando de voz de manera imprevista._x000d_
AREA EN DONDE SE UBICA EL EQUIPO_x000d_
_x000d_
PGC</v>
      </c>
      <c r="J491" t="str">
        <v xml:space="preserve"> "Se realiza verificación de PDA con imei 354283690917160; se procede a desabilitar talkback. Se hacen pruebas junto con funcionario siendo exitosas. Equipo funcional.</v>
      </c>
      <c r="K491">
        <v>45456.4</v>
      </c>
      <c r="L491">
        <v>45456.486805555556</v>
      </c>
      <c r="M491">
        <v>45456</v>
      </c>
      <c r="N491" t="str">
        <f>TEXT(M491, "DDDD")</f>
        <v>jueves</v>
      </c>
      <c r="O491" t="str" xml:space="preserve">
        <v xml:space="preserve">M183 METRO SAN GIL_x000d_
_x000d_
</v>
      </c>
      <c r="P491" t="str">
        <v>SAN GIL</v>
      </c>
      <c r="Q491" t="str">
        <f>IF(ISBLANK(P491),"0",(VLOOKUP(P491,REGION,2,FALSE)))</f>
        <v>ORIENTE</v>
      </c>
      <c r="R491" t="str">
        <v>LIBARDO LOPEZ GALVIS</v>
      </c>
      <c r="S491" t="e">
        <f>IF(ISBLANK(R491),"0", VLOOKUP(R491,PERSONAL,2,FALSE))</f>
        <v>#N/A</v>
      </c>
      <c r="T491" t="str">
        <v>ALIADO</v>
      </c>
      <c r="U491">
        <v>0.5833333333333334</v>
      </c>
      <c r="V491">
        <v>0.625</v>
      </c>
      <c r="W491">
        <f>V491-U491</f>
        <v>0.04166666666666663</v>
      </c>
      <c r="X491">
        <v>1</v>
      </c>
      <c r="Y491">
        <f>NETWORKDAYS(K491,M491)</f>
        <v>1</v>
      </c>
      <c r="Z491" t="str">
        <f>IF(Y491&lt;=2,"CUMPLE","NO CUMPLE")</f>
        <v>CUMPLE</v>
      </c>
      <c r="AA491" t="str">
        <v>SIN DISPONIBILIDAD DE TÉCNICO EN LA ZONA</v>
      </c>
      <c r="AC491" t="str">
        <f>TEXT(M491,"mmmm")</f>
        <v>junio</v>
      </c>
      <c r="AD491" t="str">
        <f>TEXT(M491,"yyyy")</f>
        <v>yyyy</v>
      </c>
      <c r="AE491">
        <f>W491*60*24</f>
        <v>59.99999999999994</v>
      </c>
      <c r="AF491">
        <f>AE491/60</f>
        <v>0.999999999999999</v>
      </c>
      <c r="AG491">
        <f>AE491/60</f>
        <v>0.999999999999999</v>
      </c>
      <c r="AH491">
        <f>L491-K491</f>
        <v>0.08680555555474712</v>
      </c>
      <c r="AI491">
        <f>AH491*24*60</f>
        <v>124.99999999883585</v>
      </c>
      <c r="AJ491">
        <f>75728*X491</f>
        <v>75728</v>
      </c>
    </row>
    <row r="492" xml:space="preserve">
      <c r="A492">
        <v>693367</v>
      </c>
      <c r="B492" t="str">
        <v>SOLICITUD</v>
      </c>
      <c r="C492" t="str">
        <v>CERRADO</v>
      </c>
      <c r="D492" t="str">
        <v>EDS</v>
      </c>
      <c r="E492" t="str">
        <v>SCANNER</v>
      </c>
      <c r="F492" t="str">
        <v>BALANZA</v>
      </c>
      <c r="G492" t="str">
        <v>ZEBRA</v>
      </c>
      <c r="H492" t="str">
        <v>buen día; estamos realizando la solicitud de un scanner lector para agilizar el proceso en cuanto al código de barras debido a que estamos en una dinámica de bonos y la demora en pasar cada uno de ellos es un poco demorado ; y con este método seria muy útil porque esto nos ayudaría a agilizar la operación; mil gracias</v>
      </c>
      <c r="I492" t="str">
        <v>buen día; estamos realizando la solicitud de un scanner lector para agilizar el proceso en cuanto al código de barras debido a que estamos en una dinámica de bonos y la demora en pasar cada uno de ellos es un poco demorado ; y con este método seria muy útil porque esto nos ayudaría a agilizar la operación; mil gracias</v>
      </c>
      <c r="J492" t="str">
        <v>Se realizala la configuración con los tag del escaner y se conecta al puerto serial correspondiente; se deja listo para que la mesa de ayuda especializada realice la configuración de la POS.</v>
      </c>
      <c r="K492">
        <v>45456.603472222225</v>
      </c>
      <c r="L492">
        <v>45456.603472222225</v>
      </c>
      <c r="M492">
        <v>45456</v>
      </c>
      <c r="N492" t="str">
        <f>TEXT(M492, "DDDD")</f>
        <v>jueves</v>
      </c>
      <c r="O492" t="str" xml:space="preserve">
        <v xml:space="preserve">Z073 EDS MOSQUERA_x000d_
_x000d_
</v>
      </c>
      <c r="P492" t="str">
        <v>MOSQUERA</v>
      </c>
      <c r="Q492" t="str">
        <f>IF(ISBLANK(P492),"0",(VLOOKUP(P492,REGION,2,FALSE)))</f>
        <v>BOGOTA</v>
      </c>
      <c r="R492" t="str">
        <v>ALEXANDER CASTILLO SOTELO</v>
      </c>
      <c r="S492">
        <f>IF(ISBLANK(R492),"0", VLOOKUP(R492,PERSONAL,2,FALSE))</f>
        <v>80216449</v>
      </c>
      <c r="T492" t="str">
        <v>ALIADO</v>
      </c>
      <c r="U492">
        <v>0.6041666666666666</v>
      </c>
      <c r="V492">
        <v>0.6319444444444444</v>
      </c>
      <c r="W492">
        <f>V492-U492</f>
        <v>0.02777777777777779</v>
      </c>
      <c r="X492">
        <v>1</v>
      </c>
      <c r="Y492">
        <f>NETWORKDAYS(K492,M492)</f>
        <v>1</v>
      </c>
      <c r="Z492" t="str">
        <f>IF(Y492&lt;=2,"CUMPLE","NO CUMPLE")</f>
        <v>CUMPLE</v>
      </c>
      <c r="AC492" t="str">
        <f>TEXT(M492,"mmmm")</f>
        <v>junio</v>
      </c>
      <c r="AD492" t="str">
        <f>TEXT(M492,"yyyy")</f>
        <v>yyyy</v>
      </c>
      <c r="AE492">
        <f>W492*60*24</f>
        <v>40.000000000000014</v>
      </c>
      <c r="AF492">
        <f>AE492/60</f>
        <v>0.6666666666666669</v>
      </c>
      <c r="AG492">
        <f>AE492/60</f>
        <v>0.6666666666666669</v>
      </c>
      <c r="AH492">
        <f>L492-K492</f>
        <v>0</v>
      </c>
      <c r="AI492">
        <f>AH492*24*60</f>
        <v>0</v>
      </c>
      <c r="AJ492">
        <f>75728*X492</f>
        <v>75728</v>
      </c>
    </row>
    <row r="493" xml:space="preserve">
      <c r="A493">
        <v>594749</v>
      </c>
      <c r="B493" t="str">
        <v>SOLICITUD</v>
      </c>
      <c r="C493" t="str">
        <v>CERRADO</v>
      </c>
      <c r="D493" t="str">
        <v>CARNES</v>
      </c>
      <c r="E493" t="str">
        <v>BALANZA</v>
      </c>
      <c r="F493" t="str">
        <v>COLGANTE</v>
      </c>
      <c r="G493" t="str">
        <v>METTLER</v>
      </c>
      <c r="H493" t="str" xml:space="preserve">
        <v xml:space="preserve">Buena tarde; solicito amablemente cambio de cabezal de impresion por mala calidad al momento de su respectiva impresion. Bascula carnes_x000d_
Indicar la ubicación del computador en la tienda o sede_x000d_
_x000d_
tienda</v>
      </c>
      <c r="I493" t="str" xml:space="preserve">
        <v xml:space="preserve">Buena tarde; solicito amablemente cambio de cabezal de impresion por mala calidad al momento de su respectiva impresion. Bascula carnes_x000d_
Indicar la ubicación del computador en la tienda o sede_x000d_
_x000d_
tienda</v>
      </c>
      <c r="J493" t="str">
        <v xml:space="preserve"> "No se puede realizar la labor ya que el repuesto que enviaron no corresponde a la balanza. POR FAVOR ENVIAR NUEVAMENTE EL REPUESTO."</v>
      </c>
      <c r="K493">
        <v>45456.604166666664</v>
      </c>
      <c r="L493">
        <v>45456.604166666664</v>
      </c>
      <c r="M493">
        <v>45456</v>
      </c>
      <c r="N493" t="str">
        <f>TEXT(M493, "DDDD")</f>
        <v>jueves</v>
      </c>
      <c r="O493" t="str" xml:space="preserve">
        <v xml:space="preserve">M073 METRO MOSQUERA_x000d_
_x000d_
</v>
      </c>
      <c r="P493" t="str">
        <v>MOSQUERA</v>
      </c>
      <c r="Q493" t="str">
        <f>IF(ISBLANK(P493),"0",(VLOOKUP(P493,REGION,2,FALSE)))</f>
        <v>BOGOTA</v>
      </c>
      <c r="R493" t="str">
        <v>ALEXANDER CASTILLO SOTELO</v>
      </c>
      <c r="S493">
        <f>IF(ISBLANK(R493),"0", VLOOKUP(R493,PERSONAL,2,FALSE))</f>
        <v>80216449</v>
      </c>
      <c r="T493" t="str">
        <v>ALIADO</v>
      </c>
      <c r="U493">
        <v>0.5416666666666666</v>
      </c>
      <c r="V493">
        <v>0.6041666666666666</v>
      </c>
      <c r="W493">
        <f>V493-U493</f>
        <v>0.0625</v>
      </c>
      <c r="X493">
        <v>1</v>
      </c>
      <c r="Y493">
        <f>NETWORKDAYS(K493,M493)</f>
        <v>1</v>
      </c>
      <c r="Z493" t="str">
        <f>IF(Y493&lt;=2,"CUMPLE","NO CUMPLE")</f>
        <v>CUMPLE</v>
      </c>
      <c r="AC493" t="str">
        <f>TEXT(M493,"mmmm")</f>
        <v>junio</v>
      </c>
      <c r="AD493" t="str">
        <f>TEXT(M493,"yyyy")</f>
        <v>yyyy</v>
      </c>
      <c r="AE493">
        <f>W493*60*24</f>
        <v>90</v>
      </c>
      <c r="AF493">
        <f>AE493/60</f>
        <v>1.5</v>
      </c>
      <c r="AG493">
        <f>AE493/60</f>
        <v>1.5</v>
      </c>
      <c r="AH493">
        <f>L493-K493</f>
        <v>0</v>
      </c>
      <c r="AI493">
        <f>AH493*24*60</f>
        <v>0</v>
      </c>
      <c r="AJ493">
        <f>75728*X493</f>
        <v>75728</v>
      </c>
    </row>
    <row r="494" xml:space="preserve">
      <c r="A494">
        <v>713197</v>
      </c>
      <c r="B494" t="str">
        <v>INCIDENTE</v>
      </c>
      <c r="C494" t="str">
        <v>CERRADO</v>
      </c>
      <c r="D494" t="str">
        <v>LINEAL DE CAJAS</v>
      </c>
      <c r="E494" t="str">
        <v>PDA</v>
      </c>
      <c r="F494" t="str">
        <v>PDA</v>
      </c>
      <c r="G494" t="str">
        <v>HONEYWELL</v>
      </c>
      <c r="H494" t="str">
        <v>la PDA de los escomerse son funciona no carga los pedidos</v>
      </c>
      <c r="I494" t="str">
        <v>la PDA de los escomerse son funciona no carga los pedidos</v>
      </c>
      <c r="J494" t="str">
        <v xml:space="preserve">Me encuentro en sitio y se me indica que realice la verificación de la PDA de domicilios; esta presenta una falla de cargue desde el computador al aplicativo de la PDA; procedo a usar las credenciales de administrador y verificar la versión que tiene el aplicativo; se observa una descarga en la PDA para realizar una actualización del app y realizo pruebas  y aparente normalidad del programa y comunicación se cierra actividad;se le informa al personal de apoyo en este caso a Fabiola Díaz  y a la compañera Katerine que se termina la actividad y me retiro del sitio </v>
      </c>
      <c r="K494">
        <v>45455.353472222225</v>
      </c>
      <c r="L494">
        <v>45456.60625</v>
      </c>
      <c r="M494">
        <v>45457</v>
      </c>
      <c r="N494" t="str">
        <f>TEXT(M494, "DDDD")</f>
        <v>viernes</v>
      </c>
      <c r="O494" t="str" xml:space="preserve">
        <v xml:space="preserve">J036 JUMBO POPAYAN CAMPANARIO_x000d_
_x000d_
</v>
      </c>
      <c r="P494" t="str">
        <v>POPAYAN</v>
      </c>
      <c r="Q494" t="str">
        <f>IF(ISBLANK(P494),"0",(VLOOKUP(P494,REGION,2,FALSE)))</f>
        <v>OCCIDENTE</v>
      </c>
      <c r="R494" t="str">
        <v>DANIEL FERNANDO PAREDES ARTEAGA</v>
      </c>
      <c r="S494">
        <f>IF(ISBLANK(R494),"0", VLOOKUP(R494,PERSONAL,2,FALSE))</f>
        <v>10301691</v>
      </c>
      <c r="T494" t="str">
        <v>DIRECTO</v>
      </c>
      <c r="U494">
        <v>0.65625</v>
      </c>
      <c r="V494">
        <v>0.6979166666666666</v>
      </c>
      <c r="W494">
        <f>V494-U494</f>
        <v>0.04166666666666663</v>
      </c>
      <c r="X494">
        <v>1</v>
      </c>
      <c r="Y494">
        <f>NETWORKDAYS(K494,M494)</f>
        <v>3</v>
      </c>
      <c r="Z494" t="str">
        <f>IF(Y494&lt;=2,"CUMPLE","NO CUMPLE")</f>
        <v>NO CUMPLE</v>
      </c>
      <c r="AA494" t="str">
        <v>SIN DISPONIBILIDAD DE TÉCNICO EN LA ZONA</v>
      </c>
      <c r="AC494" t="str">
        <f>TEXT(M494,"mmmm")</f>
        <v>junio</v>
      </c>
      <c r="AD494" t="str">
        <f>TEXT(M494,"yyyy")</f>
        <v>yyyy</v>
      </c>
      <c r="AE494">
        <f>W494*60*24</f>
        <v>59.99999999999994</v>
      </c>
      <c r="AF494">
        <f>AE494/60</f>
        <v>0.999999999999999</v>
      </c>
      <c r="AG494">
        <f>AE494/60</f>
        <v>0.999999999999999</v>
      </c>
      <c r="AH494">
        <f>L494-K494</f>
        <v>1.2527777777722804</v>
      </c>
      <c r="AI494">
        <f>AH494*24*60</f>
        <v>1803.9999999920838</v>
      </c>
      <c r="AJ494">
        <f>75728*X494</f>
        <v>75728</v>
      </c>
    </row>
    <row r="495" xml:space="preserve">
      <c r="A495">
        <v>708480</v>
      </c>
      <c r="B495" t="str">
        <v>SOLICITUD</v>
      </c>
      <c r="C495" t="str">
        <v>CERRADO</v>
      </c>
      <c r="D495" t="str">
        <v>LINEAL DE CAJAS</v>
      </c>
      <c r="E495" t="str">
        <v>BALANZA</v>
      </c>
      <c r="F495" t="str">
        <v>BALANZA</v>
      </c>
      <c r="G495" t="str">
        <v>ZEBRA</v>
      </c>
      <c r="H495" t="str" xml:space="preserve">
        <v xml:space="preserve">Buena tarde por favor su ayuda con la instalacion de 8 scanner balanzas que se encuentran en la tienda y retiro empaque y envio al crc de los 9800; anexo seriales a isntalar. S24081010554057 S24081010553959 S24081010553948 S22264010556991 S22264010556966 S22278010559684 S24081010553953 S24081010553982_x000d_
numero de caja en donde se encuentra el scaner balanza_x000d_
_x000d_
LINEA DE CAJAS</v>
      </c>
      <c r="I495" t="str" xml:space="preserve">
        <v xml:space="preserve">Buena tarde por favor su ayuda con la instalacion de 8 scanner balanzas que se encuentran en la tienda y retiro empaque y envio al crc de los 9800; anexo seriales a isntalar. S24081010554057 S24081010553959 S24081010553948 S22264010556991 S22264010556966 S22278010559684 S24081010553953 S24081010553982_x000d_
numero de caja en donde se encuentra el scaner balanza_x000d_
_x000d_
LINEA DE CAJAS</v>
      </c>
      <c r="J495" t="str">
        <v>Me encuentro en sitio y se me indica que realizar el cambio de las balanzas de lineal de caja marca datalogic del modelo 9806 por las nuevas balanzas que van a quedar funcionando; que son las zebra  modelo mp7001; procedo a verificar las cajas en bodega y se observa un numero  de 8 cajas para el cambio según indica el CAU 8 unidades se procede a ir a la zona de cajas e informar al personal de la actividad a realizar; se realiza el  cambio en la pos 6;8;4;10;11;12;13;14; que corresponden con los seriales del CAU las unidades retiradas se dejan en el area de sistemas organizadas para su recolección;  se le informa al personal de apoyo en este caso a Fabiola Díaz  y a la compañera Katerine que se termina el cambio y se continua con otra actividad dentro de la tienda.</v>
      </c>
      <c r="K495">
        <v>45450.666666666664</v>
      </c>
      <c r="L495">
        <v>45456.60625</v>
      </c>
      <c r="M495">
        <v>45457</v>
      </c>
      <c r="N495" t="str">
        <f>TEXT(M495, "DDDD")</f>
        <v>viernes</v>
      </c>
      <c r="O495" t="str" xml:space="preserve">
        <v xml:space="preserve">J036 JUMBO POPAYAN CAMPANARIO_x000d_
_x000d_
</v>
      </c>
      <c r="P495" t="str">
        <v>POPAYAN</v>
      </c>
      <c r="Q495" t="str">
        <f>IF(ISBLANK(P495),"0",(VLOOKUP(P495,REGION,2,FALSE)))</f>
        <v>OCCIDENTE</v>
      </c>
      <c r="R495" t="str">
        <v>DANIEL FERNANDO PAREDES ARTEAGA</v>
      </c>
      <c r="S495">
        <f>IF(ISBLANK(R495),"0", VLOOKUP(R495,PERSONAL,2,FALSE))</f>
        <v>10301691</v>
      </c>
      <c r="T495" t="str">
        <v>DIRECTO</v>
      </c>
      <c r="U495">
        <v>0.3333333333333333</v>
      </c>
      <c r="V495">
        <v>0.5</v>
      </c>
      <c r="W495">
        <f>V495-U495</f>
        <v>0.16666666666666669</v>
      </c>
      <c r="X495">
        <v>2</v>
      </c>
      <c r="Y495">
        <f>NETWORKDAYS(K495,M495)</f>
        <v>6</v>
      </c>
      <c r="Z495" t="str">
        <f>IF(Y495&lt;=2,"CUMPLE","NO CUMPLE")</f>
        <v>NO CUMPLE</v>
      </c>
      <c r="AA495" t="str">
        <v>SIN DISPONIBILIDAD DE TÉCNICO EN LA ZONA</v>
      </c>
      <c r="AC495" t="str">
        <f>TEXT(M495,"mmmm")</f>
        <v>junio</v>
      </c>
      <c r="AD495" t="str">
        <f>TEXT(M495,"yyyy")</f>
        <v>yyyy</v>
      </c>
      <c r="AE495">
        <f>W495*60*24</f>
        <v>240.00000000000006</v>
      </c>
      <c r="AF495">
        <f>AE495/60</f>
        <v>4.000000000000001</v>
      </c>
      <c r="AG495">
        <f>AE495/60</f>
        <v>4.000000000000001</v>
      </c>
      <c r="AH495">
        <f>L495-K495</f>
        <v>5.939583333332848</v>
      </c>
      <c r="AI495">
        <f>AH495*24*60</f>
        <v>8552.999999999302</v>
      </c>
      <c r="AJ495">
        <f>75728*X495</f>
        <v>151456</v>
      </c>
    </row>
    <row r="496" xml:space="preserve">
      <c r="A496">
        <v>706520</v>
      </c>
      <c r="B496" t="str">
        <v>INCIDENTE</v>
      </c>
      <c r="C496" t="str">
        <v>CERRADO</v>
      </c>
      <c r="D496" t="str">
        <v>LINEAL DE CAJAS</v>
      </c>
      <c r="E496" t="str">
        <v>BALANZA</v>
      </c>
      <c r="F496" t="str">
        <v>BALANZA</v>
      </c>
      <c r="G496" t="str">
        <v>ZEBRA</v>
      </c>
      <c r="H496" t="str">
        <v>Buenas noches La balanza de la pos 17 con serial 6498720770 no funciona (no prende)</v>
      </c>
      <c r="I496" t="str">
        <v>Buenas noches La balanza de la pos 17 con serial 6498720770 no funciona (no prende)</v>
      </c>
      <c r="J496" t="str">
        <v>Me encuentro en sitio y se me indica que realizar la verificación de la balanza de la pos 17 que no prende se observa un láser de verificación de precios y registro muy tenue o reducido; se procede a realizar un reset por botonera y otro por QR pero no hay cambios; se procede a buscar otro cargador de unidades que sea compatible y se realiza cambio de cargador y  cargar códigos QR; se realizan pruebas todo funciona sin novedades; se le informa al personal de apoyo en este caso a Fabiola Díaz  y a la compañera Katerine que se termina la actividad  y se continua con otra actividad dentro de la tienda.</v>
      </c>
      <c r="K496">
        <v>45450.66736111111</v>
      </c>
      <c r="L496">
        <v>45456.60625</v>
      </c>
      <c r="M496">
        <v>45457</v>
      </c>
      <c r="N496" t="str">
        <f>TEXT(M496, "DDDD")</f>
        <v>viernes</v>
      </c>
      <c r="O496" t="str" xml:space="preserve">
        <v xml:space="preserve">J036 JUMBO POPAYAN CAMPANARIO_x000d_
_x000d_
</v>
      </c>
      <c r="P496" t="str">
        <v>POPAYAN</v>
      </c>
      <c r="Q496" t="str">
        <f>IF(ISBLANK(P496),"0",(VLOOKUP(P496,REGION,2,FALSE)))</f>
        <v>OCCIDENTE</v>
      </c>
      <c r="R496" t="str">
        <v>DANIEL FERNANDO PAREDES ARTEAGA</v>
      </c>
      <c r="S496">
        <f>IF(ISBLANK(R496),"0", VLOOKUP(R496,PERSONAL,2,FALSE))</f>
        <v>10301691</v>
      </c>
      <c r="T496" t="str">
        <v>DIRECTO</v>
      </c>
      <c r="U496">
        <v>0.6041666666666666</v>
      </c>
      <c r="V496">
        <v>0.65625</v>
      </c>
      <c r="W496">
        <f>V496-U496</f>
        <v>0.05208333333333337</v>
      </c>
      <c r="X496">
        <v>1</v>
      </c>
      <c r="Y496">
        <f>NETWORKDAYS(K496,M496)</f>
        <v>6</v>
      </c>
      <c r="Z496" t="str">
        <f>IF(Y496&lt;=2,"CUMPLE","NO CUMPLE")</f>
        <v>NO CUMPLE</v>
      </c>
      <c r="AA496" t="str">
        <v>SIN DISPONIBILIDAD DE TÉCNICO EN LA ZONA</v>
      </c>
      <c r="AC496" t="str">
        <f>TEXT(M496,"mmmm")</f>
        <v>junio</v>
      </c>
      <c r="AD496" t="str">
        <f>TEXT(M496,"yyyy")</f>
        <v>yyyy</v>
      </c>
      <c r="AE496">
        <f>W496*60*24</f>
        <v>75.00000000000006</v>
      </c>
      <c r="AF496">
        <f>AE496/60</f>
        <v>1.2500000000000009</v>
      </c>
      <c r="AG496">
        <f>AE496/60</f>
        <v>1.2500000000000009</v>
      </c>
      <c r="AH496">
        <f>L496-K496</f>
        <v>5.93888888888614</v>
      </c>
      <c r="AI496">
        <f>AH496*24*60</f>
        <v>8551.999999996042</v>
      </c>
      <c r="AJ496">
        <f>75728*X496</f>
        <v>75728</v>
      </c>
    </row>
    <row r="497" xml:space="preserve">
      <c r="A497">
        <v>721478</v>
      </c>
      <c r="B497" t="str">
        <v>SOLICITUD</v>
      </c>
      <c r="C497" t="str">
        <v>CERRADO</v>
      </c>
      <c r="D497" t="str">
        <v>LINEAL DE CAJAS</v>
      </c>
      <c r="E497" t="str">
        <v>SCANNER</v>
      </c>
      <c r="F497" t="str">
        <v>BALANZA</v>
      </c>
      <c r="G497" t="str">
        <v>DATALOGIC</v>
      </c>
      <c r="H497" t="str" xml:space="preserve">
        <v xml:space="preserve">Buenos días me ayudan por favor con el scanner balanza se encuentra desconfigurado pos línea de cajas_x000d_
numero de caja en donde se encuentra el scaner balanza_x000d_
_x000d_
Scanner balanza línea de cajas</v>
      </c>
      <c r="I497" t="str" xml:space="preserve">
        <v xml:space="preserve">Buenos días me ayudan por favor con el scanner balanza se encuentra desconfigurado pos línea de cajas_x000d_
numero de caja en donde se encuentra el scaner balanza_x000d_
_x000d_
Scanner balanza línea de cajas</v>
      </c>
      <c r="J497" t="str" xml:space="preserve">
        <v xml:space="preserve">El scanner balanza se encontraba desconfigurado; se realiza el cambio al nuevo balanza scanner zebra mp7000 con serial_x000d_
24082010555727; procedo a desconectar el antiguo scanner balanza; a empaquetar los cables antiguos y el scanner antiguo en la_x000d_
caja donde venia el nuevo; procedo a hacer la instalacion y configuracion del scanner nuevo; se hacen las respectivas pruebas y todo_x000d_
queda funcionando correctamente</v>
      </c>
      <c r="K497">
        <v>45456.618055555555</v>
      </c>
      <c r="L497">
        <v>45456.62152777778</v>
      </c>
      <c r="M497">
        <v>45457</v>
      </c>
      <c r="N497" t="str">
        <f>TEXT(M497, "DDDD")</f>
        <v>viernes</v>
      </c>
      <c r="O497" t="str" xml:space="preserve">
        <v xml:space="preserve"> M195 METRO SANTA LUCIA_x000d_
_x000d_
</v>
      </c>
      <c r="P497" t="str">
        <v>NEIVA</v>
      </c>
      <c r="Q497" t="str">
        <f>IF(ISBLANK(P497),"0",(VLOOKUP(P497,REGION,2,FALSE)))</f>
        <v>OCCIDENTE</v>
      </c>
      <c r="R497" t="str">
        <v>MICHAEL SIMIT VILLABON TRUJILLO</v>
      </c>
      <c r="S497" t="e">
        <f>IF(ISBLANK(R497),"0", VLOOKUP(R497,PERSONAL,2,FALSE))</f>
        <v>#N/A</v>
      </c>
      <c r="T497" t="str">
        <v>ALIADO</v>
      </c>
      <c r="U497">
        <v>0.2916666666666667</v>
      </c>
      <c r="V497">
        <v>0.375</v>
      </c>
      <c r="W497">
        <f>V497-U497</f>
        <v>0.08333333333333331</v>
      </c>
      <c r="X497" t="str">
        <v>A</v>
      </c>
      <c r="Y497">
        <f>NETWORKDAYS(K497,M497)</f>
        <v>2</v>
      </c>
      <c r="Z497" t="str">
        <f>IF(Y497&lt;=2,"CUMPLE","NO CUMPLE")</f>
        <v>CUMPLE</v>
      </c>
      <c r="AC497" t="str">
        <f>TEXT(M497,"mmmm")</f>
        <v>junio</v>
      </c>
      <c r="AD497" t="str">
        <f>TEXT(M497,"yyyy")</f>
        <v>yyyy</v>
      </c>
      <c r="AE497">
        <f>W497*60*24</f>
        <v>119.99999999999997</v>
      </c>
      <c r="AF497">
        <f>AE497/60</f>
        <v>1.9999999999999996</v>
      </c>
      <c r="AG497">
        <f>AE497/60</f>
        <v>1.9999999999999996</v>
      </c>
      <c r="AH497">
        <f>L497-K497</f>
        <v>0.003472222226264421</v>
      </c>
      <c r="AI497">
        <f>AH497*24*60</f>
        <v>5.000000005820766</v>
      </c>
      <c r="AJ497" t="e">
        <f>75728*X497</f>
        <v>#VALUE!</v>
      </c>
    </row>
    <row r="498" xml:space="preserve">
      <c r="A498">
        <v>717830</v>
      </c>
      <c r="B498" t="str">
        <v>INCIDENTE</v>
      </c>
      <c r="C498" t="str">
        <v>CERRADO</v>
      </c>
      <c r="D498" t="str">
        <v>LINEAL DE CAJAS</v>
      </c>
      <c r="E498" t="str">
        <v>POS</v>
      </c>
      <c r="F498" t="str">
        <v>POS</v>
      </c>
      <c r="G498" t="str">
        <v>UNISYS</v>
      </c>
      <c r="H498" t="str" xml:space="preserve">
        <v xml:space="preserve">Buena tarde. Procedo a reportar nuevamente lentitud la caja 3. Agradecemos por favor el seguimiento a la máquina; ya que; desde el último cambio no ha mejorado. Muchas gracias._x000d_
Número de inventario si se tiene_x000d_
_x000d_
166_x000d_
_x000d_
Numero de caja_x000d_
_x000d_
3</v>
      </c>
      <c r="I498" t="str" xml:space="preserve">
        <v xml:space="preserve">Buena tarde. Procedo a reportar nuevamente lentitud la caja 3. Agradecemos por favor el seguimiento a la máquina; ya que; desde el último cambio no ha mejorado. Muchas gracias._x000d_
Número de inventario si se tiene_x000d_
_x000d_
166_x000d_
_x000d_
Numero de caja_x000d_
_x000d_
3</v>
      </c>
      <c r="J498" t="str">
        <v>Se llega a la caja 3 se realiza mantenimiento se limpian disipadores de calor; se sopletea; se realizan pruebas mejora la velocidad del equipo; cajero despues de 30 minutos de prueba confirma todo ok</v>
      </c>
      <c r="K498">
        <v>45455.654861111114</v>
      </c>
      <c r="L498">
        <v>45456.345138888886</v>
      </c>
      <c r="M498">
        <v>45457</v>
      </c>
      <c r="N498" t="str">
        <f>TEXT(M498, "DDDD")</f>
        <v>viernes</v>
      </c>
      <c r="O498" t="str" xml:space="preserve">
        <v xml:space="preserve">M166 METRO DOSQUEBRADAS_x000d_
_x000d_
</v>
      </c>
      <c r="P498" t="str">
        <v>DOSQUEBRADAS</v>
      </c>
      <c r="Q498" t="str">
        <f>IF(ISBLANK(P498),"0",(VLOOKUP(P498,REGION,2,FALSE)))</f>
        <v>CENTRO</v>
      </c>
      <c r="R498" t="str">
        <v>CHRISTIAN CAMILO SANTAMARIA  RIOS</v>
      </c>
      <c r="S498" t="e">
        <f>IF(ISBLANK(R498),"0", VLOOKUP(R498,PERSONAL,2,FALSE))</f>
        <v>#N/A</v>
      </c>
      <c r="T498" t="str">
        <v>DIRECTO</v>
      </c>
      <c r="U498">
        <v>0.3333333333333333</v>
      </c>
      <c r="V498">
        <v>0.375</v>
      </c>
      <c r="W498">
        <f>V498-U498</f>
        <v>0.041666666666666685</v>
      </c>
      <c r="X498">
        <v>1</v>
      </c>
      <c r="Y498">
        <f>NETWORKDAYS(K498,M498)</f>
        <v>3</v>
      </c>
      <c r="Z498" t="str">
        <f>IF(Y498&lt;=2,"CUMPLE","NO CUMPLE")</f>
        <v>NO CUMPLE</v>
      </c>
      <c r="AA498" t="str">
        <v>SIN RECURSO EN LA ZONA</v>
      </c>
      <c r="AC498" t="str">
        <f>TEXT(M498,"mmmm")</f>
        <v>junio</v>
      </c>
      <c r="AD498" t="str">
        <f>TEXT(M498,"yyyy")</f>
        <v>yyyy</v>
      </c>
      <c r="AE498">
        <f>W498*60*24</f>
        <v>60.00000000000002</v>
      </c>
      <c r="AF498">
        <f>AE498/60</f>
        <v>1.0000000000000004</v>
      </c>
      <c r="AG498">
        <f>AE498/60</f>
        <v>1.0000000000000004</v>
      </c>
      <c r="AH498">
        <f>L498-K498</f>
        <v>0.6902777777722804</v>
      </c>
      <c r="AI498">
        <f>AH498*24*60</f>
        <v>993.9999999920838</v>
      </c>
      <c r="AJ498">
        <f>75728*X498</f>
        <v>75728</v>
      </c>
    </row>
    <row r="499" xml:space="preserve">
      <c r="A499">
        <v>692052</v>
      </c>
      <c r="B499" t="str">
        <v>SOLICITUD</v>
      </c>
      <c r="C499" t="str">
        <v>CERRADO</v>
      </c>
      <c r="D499" t="str">
        <v>LINEAL DE CAJAS</v>
      </c>
      <c r="E499" t="str">
        <v>POS</v>
      </c>
      <c r="F499" t="str">
        <v>POS</v>
      </c>
      <c r="G499" t="str">
        <v>UNISYS</v>
      </c>
      <c r="H499" t="str" xml:space="preserve">
        <v xml:space="preserve">Buenas tardes. Por favor su apoyo para validar el estado de la CAJA 3 RG 3; ya que; presenta en múltiples ocasiones lentitud a tal punto que se pega y demora en desbloquear. Mil gracias._x000d_
Número de inventario si se tiene_x000d_
_x000d_
166_x000d_
_x000d_
Numero de caja_x000d_
_x000d_
3</v>
      </c>
      <c r="I499" t="str" xml:space="preserve">
        <v xml:space="preserve">Buenas tardes. Por favor su apoyo para validar el estado de la CAJA 3 RG 3; ya que; presenta en múltiples ocasiones lentitud a tal punto que se pega y demora en desbloquear. Mil gracias._x000d_
Número de inventario si se tiene_x000d_
_x000d_
166_x000d_
_x000d_
Numero de caja_x000d_
_x000d_
3</v>
      </c>
      <c r="J499" t="str">
        <v>"Se llega a la caja 3 se realiza mantenimiento se limpian disipadores de calor; se sopletea; se realizan pruebas mejora la velocidad del equipo; cajero después de 30 minutos de prueba confirma todo ok"</v>
      </c>
      <c r="K499">
        <v>45455.65416666667</v>
      </c>
      <c r="L499">
        <v>45456.34652777778</v>
      </c>
      <c r="M499">
        <v>45457</v>
      </c>
      <c r="N499" t="str">
        <f>TEXT(M499, "DDDD")</f>
        <v>viernes</v>
      </c>
      <c r="O499" t="str" xml:space="preserve">
        <v xml:space="preserve">M166 METRO DOSQUEBRADAS_x000d_
_x000d_
</v>
      </c>
      <c r="P499" t="str">
        <v>DOSQUEBRADAS</v>
      </c>
      <c r="Q499" t="str">
        <f>IF(ISBLANK(P499),"0",(VLOOKUP(P499,REGION,2,FALSE)))</f>
        <v>CENTRO</v>
      </c>
      <c r="R499" t="str">
        <v>CHRISTIAN CAMILO SANTAMARIA  RIOS</v>
      </c>
      <c r="S499" t="e">
        <f>IF(ISBLANK(R499),"0", VLOOKUP(R499,PERSONAL,2,FALSE))</f>
        <v>#N/A</v>
      </c>
      <c r="T499" t="str">
        <v>DIRECTO</v>
      </c>
      <c r="U499">
        <v>0.375</v>
      </c>
      <c r="V499">
        <v>0.4166666666666667</v>
      </c>
      <c r="W499">
        <f>V499-U499</f>
        <v>0.041666666666666685</v>
      </c>
      <c r="X499">
        <v>1</v>
      </c>
      <c r="Y499">
        <f>NETWORKDAYS(K499,M499)</f>
        <v>3</v>
      </c>
      <c r="Z499" t="str">
        <f>IF(Y499&lt;=2,"CUMPLE","NO CUMPLE")</f>
        <v>NO CUMPLE</v>
      </c>
      <c r="AA499" t="str">
        <v>SIN RECURSO EN LA ZONA</v>
      </c>
      <c r="AC499" t="str">
        <f>TEXT(M499,"mmmm")</f>
        <v>junio</v>
      </c>
      <c r="AD499" t="str">
        <f>TEXT(M499,"yyyy")</f>
        <v>yyyy</v>
      </c>
      <c r="AE499">
        <f>W499*60*24</f>
        <v>60.00000000000002</v>
      </c>
      <c r="AF499">
        <f>AE499/60</f>
        <v>1.0000000000000004</v>
      </c>
      <c r="AG499">
        <f>AE499/60</f>
        <v>1.0000000000000004</v>
      </c>
      <c r="AH499">
        <f>L499-K499</f>
        <v>0.6923611111124046</v>
      </c>
      <c r="AI499">
        <f>AH499*24*60</f>
        <v>997.0000000018626</v>
      </c>
      <c r="AJ499">
        <f>75728*X499</f>
        <v>75728</v>
      </c>
    </row>
    <row r="500" xml:space="preserve">
      <c r="A500">
        <v>713218</v>
      </c>
      <c r="B500" t="str">
        <v>INCIDENTE</v>
      </c>
      <c r="C500" t="str">
        <v>CERRADO</v>
      </c>
      <c r="D500" t="str">
        <v>LINEAL DE CAJAS</v>
      </c>
      <c r="E500" t="str">
        <v>POS</v>
      </c>
      <c r="F500" t="str">
        <v>POS</v>
      </c>
      <c r="G500" t="str">
        <v>UNISYS</v>
      </c>
      <c r="H500" t="str" xml:space="preserve">
        <v xml:space="preserve">Buen día Me colaboran con la pos # 2 ya que se pego y toco reiniciarla pero quedo en CLEANUP y=1/n=any:_x000d_
Número de inventario si se tiene_x000d_
_x000d_
166_x000d_
_x000d_
Numero de caja_x000d_
_x000d_
2</v>
      </c>
      <c r="I500" t="str" xml:space="preserve">
        <v xml:space="preserve">Buen día Me colaboran con la pos # 2 ya que se pego y toco reiniciarla pero quedo en CLEANUP y=1/n=any:_x000d_
Número de inventario si se tiene_x000d_
_x000d_
166_x000d_
_x000d_
Numero de caja_x000d_
_x000d_
2</v>
      </c>
      <c r="J500" t="str">
        <v>Se llega a caja 2 se revisa impresora informan que se apaga y se demora en reiniciar o no inicia; se realiza mantenimiento; se limpian circuitos; disipadores y se sopletea; se realizan pruebas por 40 minutos y cajero confirma que ya funciona todo OK</v>
      </c>
      <c r="K500">
        <v>45455.65555555555</v>
      </c>
      <c r="L500">
        <v>45456.34583333333</v>
      </c>
      <c r="M500">
        <v>45457</v>
      </c>
      <c r="N500" t="str">
        <f>TEXT(M500, "DDDD")</f>
        <v>viernes</v>
      </c>
      <c r="O500" t="str" xml:space="preserve">
        <v xml:space="preserve">M166 METRO DOSQUEBRADAS_x000d_
_x000d_
</v>
      </c>
      <c r="P500" t="str">
        <v>DOSQUEBRADAS</v>
      </c>
      <c r="Q500" t="str">
        <f>IF(ISBLANK(P500),"0",(VLOOKUP(P500,REGION,2,FALSE)))</f>
        <v>CENTRO</v>
      </c>
      <c r="R500" t="str">
        <v>CHRISTIAN CAMILO SANTAMARIA  RIOS</v>
      </c>
      <c r="S500" t="e">
        <f>IF(ISBLANK(R500),"0", VLOOKUP(R500,PERSONAL,2,FALSE))</f>
        <v>#N/A</v>
      </c>
      <c r="T500" t="str">
        <v>DIRECTO</v>
      </c>
      <c r="U500">
        <v>0.4166666666666667</v>
      </c>
      <c r="V500">
        <v>0.4583333333333333</v>
      </c>
      <c r="W500">
        <f>V500-U500</f>
        <v>0.04166666666666663</v>
      </c>
      <c r="X500">
        <v>1</v>
      </c>
      <c r="Y500">
        <f>NETWORKDAYS(K500,M500)</f>
        <v>3</v>
      </c>
      <c r="Z500" t="str">
        <f>IF(Y500&lt;=2,"CUMPLE","NO CUMPLE")</f>
        <v>NO CUMPLE</v>
      </c>
      <c r="AA500" t="str">
        <v>SIN RECURSO EN LA ZONA</v>
      </c>
      <c r="AC500" t="str">
        <f>TEXT(M500,"mmmm")</f>
        <v>junio</v>
      </c>
      <c r="AD500" t="str">
        <f>TEXT(M500,"yyyy")</f>
        <v>yyyy</v>
      </c>
      <c r="AE500">
        <f>W500*60*24</f>
        <v>59.99999999999994</v>
      </c>
      <c r="AF500">
        <f>AE500/60</f>
        <v>0.999999999999999</v>
      </c>
      <c r="AG500">
        <f>AE500/60</f>
        <v>0.999999999999999</v>
      </c>
      <c r="AH500">
        <f>L500-K500</f>
        <v>0.6902777777795563</v>
      </c>
      <c r="AI500">
        <f>AH500*24*60</f>
        <v>994.0000000025611</v>
      </c>
      <c r="AJ500">
        <f>75728*X500</f>
        <v>75728</v>
      </c>
    </row>
    <row r="501" xml:space="preserve">
      <c r="A501">
        <v>720807</v>
      </c>
      <c r="B501" t="str">
        <v>SOLICITUD</v>
      </c>
      <c r="C501" t="str">
        <v>CERRADO</v>
      </c>
      <c r="D501" t="str">
        <v>MUELLE DE RECIBO</v>
      </c>
      <c r="E501" t="str">
        <v>PC</v>
      </c>
      <c r="F501" t="str">
        <v>PC</v>
      </c>
      <c r="G501" t="str">
        <v>LENOVO</v>
      </c>
      <c r="H501" t="str" xml:space="preserve">
        <v xml:space="preserve">los cables del punto de red está dañado junto con las conexiones; por ratos funciona; y este es un punto muy indispensable_x000d_
Área Afectada_x000d_
_x000d_
Muelle de recibo_x000d_
_x000d_
Dispositivo Afectado_x000d_
_x000d_
ordenador</v>
      </c>
      <c r="I501" t="str" xml:space="preserve">
        <v xml:space="preserve">los cables del punto de red está dañado junto con las conexiones; por ratos funciona; y este es un punto muy indispensable_x000d_
Área Afectada_x000d_
_x000d_
Muelle de recibo_x000d_
_x000d_
Dispositivo Afectado_x000d_
_x000d_
ordenador</v>
      </c>
      <c r="J501" t="str">
        <v>Se llega a muelle de recibo informan desconexión de la red cada vez que se mueve el cable; se revisa cable deteriorado y partido; se realiza cambio de cable de red y queda funcionando Ok se realizan pruebas por 20 minutos sin problemas</v>
      </c>
      <c r="K501">
        <v>45456.66388888889</v>
      </c>
      <c r="L501">
        <v>45456.70694444444</v>
      </c>
      <c r="M501">
        <v>45457</v>
      </c>
      <c r="N501" t="str">
        <f>TEXT(M501, "DDDD")</f>
        <v>viernes</v>
      </c>
      <c r="O501" t="str" xml:space="preserve">
        <v xml:space="preserve">M166 METRO DOSQUEBRADAS_x000d_
_x000d_
</v>
      </c>
      <c r="P501" t="str">
        <v>DOSQUEBRADAS</v>
      </c>
      <c r="Q501" t="str">
        <f>IF(ISBLANK(P501),"0",(VLOOKUP(P501,REGION,2,FALSE)))</f>
        <v>CENTRO</v>
      </c>
      <c r="R501" t="str">
        <v>CHRISTIAN CAMILO SANTAMARIA  RIOS</v>
      </c>
      <c r="S501" t="e">
        <f>IF(ISBLANK(R501),"0", VLOOKUP(R501,PERSONAL,2,FALSE))</f>
        <v>#N/A</v>
      </c>
      <c r="T501" t="str">
        <v>DIRECTO</v>
      </c>
      <c r="U501">
        <v>0.4583333333333333</v>
      </c>
      <c r="V501">
        <v>0.5</v>
      </c>
      <c r="W501">
        <f>V501-U501</f>
        <v>0.041666666666666685</v>
      </c>
      <c r="X501">
        <v>1</v>
      </c>
      <c r="Y501">
        <f>NETWORKDAYS(K501,M501)</f>
        <v>2</v>
      </c>
      <c r="Z501" t="str">
        <f>IF(Y501&lt;=2,"CUMPLE","NO CUMPLE")</f>
        <v>CUMPLE</v>
      </c>
      <c r="AC501" t="str">
        <f>TEXT(M501,"mmmm")</f>
        <v>junio</v>
      </c>
      <c r="AD501" t="str">
        <f>TEXT(M501,"yyyy")</f>
        <v>yyyy</v>
      </c>
      <c r="AE501">
        <f>W501*60*24</f>
        <v>60.00000000000002</v>
      </c>
      <c r="AF501">
        <f>AE501/60</f>
        <v>1.0000000000000004</v>
      </c>
      <c r="AG501">
        <f>AE501/60</f>
        <v>1.0000000000000004</v>
      </c>
      <c r="AH501">
        <f>L501-K501</f>
        <v>0.04305555555038154</v>
      </c>
      <c r="AI501">
        <f>AH501*24*60</f>
        <v>61.99999999254942</v>
      </c>
      <c r="AJ501">
        <f>75728*X501</f>
        <v>75728</v>
      </c>
    </row>
    <row r="502" xml:space="preserve">
      <c r="A502">
        <v>697918</v>
      </c>
      <c r="B502" t="str">
        <v>SOLICITUD</v>
      </c>
      <c r="C502" t="str">
        <v>CERRADO</v>
      </c>
      <c r="D502" t="str">
        <v>LINEAL DE CAJAS</v>
      </c>
      <c r="E502" t="str">
        <v>POS</v>
      </c>
      <c r="F502" t="str">
        <v>POS</v>
      </c>
      <c r="G502" t="str">
        <v>WINCOR</v>
      </c>
      <c r="H502" t="str" xml:space="preserve">
        <v xml:space="preserve">buenas tardes: por favor me colaboran para revisar la pos 15; que queda en cerrar gaveta y no nos deja ingresar ni sacar a los auxilaires_x000d_
numero de caja pos_x000d_
_x000d_
15</v>
      </c>
      <c r="I502" t="str" xml:space="preserve">
        <v xml:space="preserve">buenas tardes: por favor me colaboran para revisar la pos 15; que queda en cerrar gaveta y no nos deja ingresar ni sacar a los auxilaires_x000d_
numero de caja pos_x000d_
_x000d_
15</v>
      </c>
      <c r="J502" t="str">
        <v>Se realiza revision de la cpu Pos 15 y se encuentra bloqueada se verifica y se encuentra disco duro dañado afectando el funcionamiento de la Pos; Se instala disco duro de estado solido de 120 Gb y se realiza el proceso de configuracion e instalacion mediante la usb de booteo; Tambien se presenta error en la Impresora Epson M253A con falla ya que se queda en chequear impresora en cualquier Pos que se vaya a instalar; se realiza revision de la impresora pero la novedad continua; tambien se verifica cableado; y la falla persiste;;; PARA SOLUCION DE ESTA Cpu Pos SE SOLICITA IMPRESORA EPSON para remplazar la averiada; Y SE LE INDICA A LA JEFE DE CAJAS MONTAR CAU PARA ULTIMA FACTURACION...ESTADO PENDIENTE POR PARTE.</v>
      </c>
      <c r="K502">
        <v>45457.694444444445</v>
      </c>
      <c r="L502">
        <v>45457.694444444445</v>
      </c>
      <c r="M502">
        <v>45457</v>
      </c>
      <c r="N502" t="str">
        <f>TEXT(M502, "DDDD")</f>
        <v>viernes</v>
      </c>
      <c r="O502" t="str" xml:space="preserve">
        <v xml:space="preserve">J047 JUMBO GIRARDOT_x000d_
_x000d_
</v>
      </c>
      <c r="P502" t="str">
        <v>GIRARDOT</v>
      </c>
      <c r="Q502" t="str">
        <f>IF(ISBLANK(P502),"0",(VLOOKUP(P502,REGION,2,FALSE)))</f>
        <v>OCCIDENTE</v>
      </c>
      <c r="R502" t="str">
        <v>RAFAEL ARDILA PUENTES</v>
      </c>
      <c r="S502">
        <f>IF(ISBLANK(R502),"0", VLOOKUP(R502,PERSONAL,2,FALSE))</f>
        <v>1018419858</v>
      </c>
      <c r="T502" t="str">
        <v>DIRECTO</v>
      </c>
      <c r="U502">
        <v>0.375</v>
      </c>
      <c r="V502">
        <v>0.4583333333333333</v>
      </c>
      <c r="W502">
        <f>V502-U502</f>
        <v>0.08333333333333331</v>
      </c>
      <c r="X502">
        <v>1</v>
      </c>
      <c r="Y502">
        <f>NETWORKDAYS(K502,M502)</f>
        <v>1</v>
      </c>
      <c r="Z502" t="str">
        <f>IF(Y502&lt;=2,"CUMPLE","NO CUMPLE")</f>
        <v>CUMPLE</v>
      </c>
      <c r="AC502" t="str">
        <f>TEXT(M502,"mmmm")</f>
        <v>junio</v>
      </c>
      <c r="AD502" t="str">
        <f>TEXT(M502,"yyyy")</f>
        <v>yyyy</v>
      </c>
      <c r="AE502">
        <f>W502*60*24</f>
        <v>119.99999999999997</v>
      </c>
      <c r="AF502">
        <f>AE502/60</f>
        <v>1.9999999999999996</v>
      </c>
      <c r="AG502">
        <f>AE502/60</f>
        <v>1.9999999999999996</v>
      </c>
      <c r="AH502">
        <f>L502-K502</f>
        <v>0</v>
      </c>
      <c r="AI502">
        <f>AH502*24*60</f>
        <v>0</v>
      </c>
      <c r="AJ502">
        <f>75728*X502</f>
        <v>75728</v>
      </c>
    </row>
    <row r="503">
      <c r="A503">
        <v>720493</v>
      </c>
      <c r="B503" t="str">
        <v>SOLICITUD</v>
      </c>
      <c r="C503" t="str">
        <v>CERRADO</v>
      </c>
      <c r="D503" t="str">
        <v>ATC</v>
      </c>
      <c r="E503" t="str">
        <v>CPU</v>
      </c>
      <c r="F503" t="str">
        <v>PCU</v>
      </c>
      <c r="G503" t="str">
        <v>LENOVO</v>
      </c>
      <c r="H503" t="str">
        <v>Buen día; me colaboran por favor de manera urgente revisando la impresora de la Pos 17; servicio al cliente la cual desde el día de ayer presenta falla... no dejando imprimir devoluciones y así retrasando los procesos. agradezco su amable y oportuna gestión.</v>
      </c>
      <c r="I503" t="str">
        <v>Buen día; me colaboran por favor de manera urgente revisando la impresora de la Pos 17; servicio al cliente la cual desde el día de ayer presenta falla... no dejando imprimir devoluciones y así retrasando los procesos. agradezco su amable y oportuna gestión.</v>
      </c>
      <c r="J503" t="str">
        <v>SE REVISA EQUIPO DE ATC POR PROBLEMAS CON IMPRESORA FINANCIERA; SOPORTE REMOTO SOLUCIONA PROBLEMA CON LA CONEXIÓN DE LA IMPRESORA PERO SE ENCUENTRA UNA NOVEDAD CON EL EQUIPO Y ES QUE SE ENCUENTRA CONECTOR DE SONIDO HUNDIDO Y LA TAPA METALICA ABIERTA; SE PREGUNTA A PERSONAL DE AREA PERO NINGUNO DA UNA RESPUESTA CONCRETA SOBRE EL HECHO OCURRIDO; SE INFORMA SOBRE EL DAÑO INDUCIDO POR TERCERO. EQUIPO QUEDA OPERATIVO PERO CON LA NOVEDAD DEL DAÑO FISICO GENERADO</v>
      </c>
      <c r="K503">
        <v>45456.274305555555</v>
      </c>
      <c r="L503">
        <v>45457.708333333336</v>
      </c>
      <c r="M503">
        <v>45458</v>
      </c>
      <c r="N503" t="str">
        <f>TEXT(M503, "DDDD")</f>
        <v>sábado</v>
      </c>
      <c r="O503" t="str">
        <v>J126 JUMBO SAN SILVESTRE</v>
      </c>
      <c r="P503" t="str">
        <v>BARRANCABERMEJA</v>
      </c>
      <c r="Q503" t="str">
        <f>IF(ISBLANK(P503),"0",(VLOOKUP(P503,REGION,2,FALSE)))</f>
        <v>ORIENTE</v>
      </c>
      <c r="R503" t="str">
        <v>LUIS CARLOS ROJAS ACOSTA</v>
      </c>
      <c r="S503">
        <f>IF(ISBLANK(R503),"0", VLOOKUP(R503,PERSONAL,2,FALSE))</f>
        <v>1096188137</v>
      </c>
      <c r="T503" t="str">
        <v>DIRECTO</v>
      </c>
      <c r="U503">
        <v>0.625</v>
      </c>
      <c r="V503">
        <v>0.6666666666666666</v>
      </c>
      <c r="W503">
        <f>V503-U503</f>
        <v>0.04166666666666663</v>
      </c>
      <c r="X503">
        <v>1</v>
      </c>
      <c r="Y503">
        <f>NETWORKDAYS(K503,M503)</f>
        <v>2</v>
      </c>
      <c r="Z503" t="str">
        <f>IF(Y503&lt;=2,"CUMPLE","NO CUMPLE")</f>
        <v>CUMPLE</v>
      </c>
      <c r="AC503" t="str">
        <f>TEXT(M503,"mmmm")</f>
        <v>junio</v>
      </c>
      <c r="AD503" t="str">
        <f>TEXT(M503,"yyyy")</f>
        <v>yyyy</v>
      </c>
      <c r="AE503">
        <f>W503*60*24</f>
        <v>59.99999999999994</v>
      </c>
      <c r="AF503">
        <f>AE503/60</f>
        <v>0.999999999999999</v>
      </c>
      <c r="AG503">
        <f>AE503/60</f>
        <v>0.999999999999999</v>
      </c>
      <c r="AH503">
        <f>L503-K503</f>
        <v>1.4340277777810115</v>
      </c>
      <c r="AI503">
        <f>AH503*24*60</f>
        <v>2065.0000000046566</v>
      </c>
      <c r="AJ503">
        <f>75728*X503</f>
        <v>75728</v>
      </c>
    </row>
    <row r="504" xml:space="preserve">
      <c r="A504">
        <v>724023</v>
      </c>
      <c r="B504" t="str">
        <v>SOLICITUD</v>
      </c>
      <c r="C504" t="str">
        <v>CERRADO</v>
      </c>
      <c r="D504" t="str">
        <v>CONTRALOR</v>
      </c>
      <c r="E504" t="str">
        <v>RELOJ</v>
      </c>
      <c r="F504" t="str">
        <v>MARCAJE</v>
      </c>
      <c r="G504" t="str">
        <v>SUPREMA</v>
      </c>
      <c r="H504" t="str" xml:space="preserve">
        <v xml:space="preserve">Buen dia; me puede ayudar con la validacion del control marcaje; dado que ingresa la huella y la toma es muy lenta y/o en caso no la reconoce afectando el marcaje del colaborador. Agradezco la colaboracion; espero pronta respuesta_x000d_
</v>
      </c>
      <c r="I504" t="str">
        <v>Buen dia; me puede ayudar con la validacion del control marcaje; dado que ingresa la huella y la toma es muy lenta y/o en caso no la reconoce afectando el marcaje del colaborador. Agradezco la colaboracion; espero pronta respuesta</v>
      </c>
      <c r="J504" t="str" xml:space="preserve">
        <v xml:space="preserve">Se llega a sitio y se procede con validaciones de ingreso. Se establece contacto con la usuaria y el reloj. Se procede a bajar _x000d_
reloj de la pared; se desconecta de la red del mismo; se procede a limpiar cristal de biometría. Se ensambla nuevamente el _x000d_
reloj a la pared y se ajusta; se procede a realizar pruebas con diferentes usuarios y el reloj recibe la huella. Se procede con el _x000d_
cierre del caso quedando el reloj completamente operativo y funcional.</v>
      </c>
      <c r="K504">
        <v>45457.69305555556</v>
      </c>
      <c r="L504">
        <v>45459.86597222222</v>
      </c>
      <c r="M504">
        <v>45460</v>
      </c>
      <c r="N504" t="str">
        <f>TEXT(M504, "DDDD")</f>
        <v>lunes</v>
      </c>
      <c r="O504" t="str">
        <v>M179 PITALITO</v>
      </c>
      <c r="P504" t="str">
        <v>PITALITO</v>
      </c>
      <c r="Q504" t="str">
        <f>IF(ISBLANK(P504),"0",(VLOOKUP(P504,REGION,2,FALSE)))</f>
        <v>OCCIDENTE</v>
      </c>
      <c r="R504" t="str">
        <v>EMERSON PALACIOS MARTINEZ</v>
      </c>
      <c r="S504">
        <f>IF(ISBLANK(R504),"0", VLOOKUP(R504,PERSONAL,2,FALSE))</f>
        <v>13723524</v>
      </c>
      <c r="T504" t="str">
        <v>ALIADO</v>
      </c>
      <c r="U504">
        <v>0.3958333333333333</v>
      </c>
      <c r="V504">
        <v>0.4166666666666667</v>
      </c>
      <c r="W504">
        <f>V504-U504</f>
        <v>0.02083333333333337</v>
      </c>
      <c r="X504">
        <v>1</v>
      </c>
      <c r="Y504">
        <f>NETWORKDAYS(K504,M504)</f>
        <v>2</v>
      </c>
      <c r="Z504" t="str">
        <f>IF(Y504&lt;=2,"CUMPLE","NO CUMPLE")</f>
        <v>CUMPLE</v>
      </c>
      <c r="AC504" t="str">
        <f>TEXT(M504,"mmmm")</f>
        <v>junio</v>
      </c>
      <c r="AD504" t="str">
        <f>TEXT(M504,"yyyy")</f>
        <v>yyyy</v>
      </c>
      <c r="AE504">
        <f>W504*60*24</f>
        <v>30.000000000000053</v>
      </c>
      <c r="AF504">
        <f>AE504/60</f>
        <v>0.5000000000000009</v>
      </c>
      <c r="AG504">
        <f>AE504/60</f>
        <v>0.5000000000000009</v>
      </c>
      <c r="AH504">
        <f>L504-K504</f>
        <v>2.172916666662786</v>
      </c>
      <c r="AI504">
        <f>AH504*24*60</f>
        <v>3128.999999994412</v>
      </c>
      <c r="AJ504">
        <f>75728*X504</f>
        <v>75728</v>
      </c>
    </row>
    <row r="505" xml:space="preserve">
      <c r="A505">
        <v>727831</v>
      </c>
      <c r="B505" t="str">
        <v>SOLICITUD</v>
      </c>
      <c r="C505" t="str">
        <v>CERRADO</v>
      </c>
      <c r="D505" t="str">
        <v>LINEAL DE CAJAS</v>
      </c>
      <c r="E505" t="str">
        <v>PC</v>
      </c>
      <c r="F505" t="str">
        <v>PC</v>
      </c>
      <c r="G505" t="str">
        <v>LENOVO</v>
      </c>
      <c r="H505" t="str" xml:space="preserve">
        <v xml:space="preserve">ME ayudan por favor con el archivado del corero ; me aparece correo casi llego Gracias_x000d_
AREA EN DONDE SE UBICA EL EQUIPO_x000d_
_x000d_
dirección</v>
      </c>
      <c r="I505" t="str" xml:space="preserve">
        <v xml:space="preserve">ME ayudan por favor con el archivado del corero ; me aparece correo casi llego Gracias_x000d_
AREA EN DONDE SE UBICA EL EQUIPO_x000d_
_x000d_
dirección</v>
      </c>
      <c r="J505" t="str">
        <v xml:space="preserve"> "Se realiza backup del correo en pst 06-2024 se explica y se muestra a la funcionaria donde queda queda todo funcionando OK"</v>
      </c>
      <c r="K505">
        <v>45460.77291666667</v>
      </c>
      <c r="L505">
        <v>45460.79375</v>
      </c>
      <c r="M505">
        <v>45461</v>
      </c>
      <c r="N505" t="str">
        <f>TEXT(M505, "DDDD")</f>
        <v>martes</v>
      </c>
      <c r="O505" t="str" xml:space="preserve">
        <v xml:space="preserve">J009 JUMBO UNICENTRO_x000d_
_x000d_
</v>
      </c>
      <c r="P505" t="str">
        <v>PEREIRA</v>
      </c>
      <c r="Q505" t="str">
        <f>IF(ISBLANK(P505),"0",(VLOOKUP(P505,REGION,2,FALSE)))</f>
        <v>CENTRO</v>
      </c>
      <c r="R505" t="str">
        <v>CHRISTIAN CAMILO SANTAMARIA  RIOS</v>
      </c>
      <c r="S505" t="e">
        <f>IF(ISBLANK(R505),"0", VLOOKUP(R505,PERSONAL,2,FALSE))</f>
        <v>#N/A</v>
      </c>
      <c r="T505" t="str">
        <v>DIRECTO</v>
      </c>
      <c r="U505">
        <v>0.3333333333333333</v>
      </c>
      <c r="V505">
        <v>0.375</v>
      </c>
      <c r="W505">
        <f>V505-U505</f>
        <v>0.041666666666666685</v>
      </c>
      <c r="X505">
        <v>1</v>
      </c>
      <c r="Y505">
        <f>NETWORKDAYS(K505,M505)</f>
        <v>2</v>
      </c>
      <c r="Z505" t="str">
        <f>IF(Y505&lt;=2,"CUMPLE","NO CUMPLE")</f>
        <v>CUMPLE</v>
      </c>
      <c r="AC505" t="str">
        <f>TEXT(M505,"mmmm")</f>
        <v>junio</v>
      </c>
      <c r="AD505" t="str">
        <f>TEXT(M505,"yyyy")</f>
        <v>yyyy</v>
      </c>
      <c r="AE505">
        <f>W505*60*24</f>
        <v>60.00000000000002</v>
      </c>
      <c r="AF505">
        <f>AE505/60</f>
        <v>1.0000000000000004</v>
      </c>
      <c r="AG505">
        <f>AE505/60</f>
        <v>1.0000000000000004</v>
      </c>
      <c r="AH505">
        <f>L505-K505</f>
        <v>0.020833333328482695</v>
      </c>
      <c r="AI505">
        <f>AH505*24*60</f>
        <v>29.99999999301508</v>
      </c>
      <c r="AJ505">
        <f>75728*X505</f>
        <v>75728</v>
      </c>
    </row>
    <row r="506" xml:space="preserve">
      <c r="A506">
        <v>724004</v>
      </c>
      <c r="B506" t="str">
        <v>SOLICITUD</v>
      </c>
      <c r="C506" t="str">
        <v>CERRADO</v>
      </c>
      <c r="D506" t="str">
        <v>TODA LA TIENDA</v>
      </c>
      <c r="E506" t="str">
        <v>PC</v>
      </c>
      <c r="F506" t="str">
        <v>PC</v>
      </c>
      <c r="G506" t="str">
        <v>LENOVO</v>
      </c>
      <c r="H506" t="str" xml:space="preserve">
        <v xml:space="preserve">Cambio de ubicación en PC escritorio. Sin RED solo configuración de usuarios._x000d_
AREA EN DONDE SE UBICA EL EQUIPO_x000d_
_x000d_
JUMBO RIONEGRO</v>
      </c>
      <c r="I506" t="str" xml:space="preserve">
        <v xml:space="preserve">Cambio de ubicación en PC escritorio. Sin RED solo configuración de usuarios._x000d_
AREA EN DONDE SE UBICA EL EQUIPO_x000d_
_x000d_
JUMBO RIONEGRO</v>
      </c>
      <c r="J506" t="str">
        <v>Identificación de los dos computadores involucrados; copia en medio externo de los datos de usuario del computador origen; exportación de favoritos; recuperación de datos en computador destino; se trasladaron en total 19 GB; se ingresa en el nuevo computador con el usuario; se verifica funcionamiento del correo se abre carpeta backup de correos que tenía el usuario; importación de favoritos configuración especial solicitada por el usuario en Excel; instalación por red de la impresora en la  nueva dependencia</v>
      </c>
      <c r="K506">
        <v>45459.575694444444</v>
      </c>
      <c r="L506">
        <v>45459.575694444444</v>
      </c>
      <c r="M506">
        <v>45461</v>
      </c>
      <c r="N506" t="str">
        <f>TEXT(M506, "DDDD")</f>
        <v>martes</v>
      </c>
      <c r="O506" t="str" xml:space="preserve">
        <v xml:space="preserve">J027 JUMBO RIONEGRO_x000d_
_x000d_
</v>
      </c>
      <c r="P506" t="str">
        <v>RIONEGRO</v>
      </c>
      <c r="Q506" t="str">
        <f>IF(ISBLANK(P506),"0",(VLOOKUP(P506,REGION,2,FALSE)))</f>
        <v>CENTRO</v>
      </c>
      <c r="R506" t="str">
        <v xml:space="preserve">FABIAN VARGAS LASTRA </v>
      </c>
      <c r="S506" t="e">
        <f>IF(ISBLANK(R506),"0", VLOOKUP(R506,PERSONAL,2,FALSE))</f>
        <v>#N/A</v>
      </c>
      <c r="T506" t="str">
        <v>ALIADO</v>
      </c>
      <c r="U506">
        <v>0.375</v>
      </c>
      <c r="V506">
        <v>0.5</v>
      </c>
      <c r="W506">
        <f>V506-U506</f>
        <v>0.125</v>
      </c>
      <c r="X506">
        <v>2</v>
      </c>
      <c r="Y506">
        <f>NETWORKDAYS(K506,M506)</f>
        <v>2</v>
      </c>
      <c r="Z506" t="str">
        <f>IF(Y506&lt;=2,"CUMPLE","NO CUMPLE")</f>
        <v>CUMPLE</v>
      </c>
      <c r="AC506" t="str">
        <f>TEXT(M506,"mmmm")</f>
        <v>junio</v>
      </c>
      <c r="AD506" t="str">
        <f>TEXT(M506,"yyyy")</f>
        <v>yyyy</v>
      </c>
      <c r="AE506">
        <f>W506*60*24</f>
        <v>180</v>
      </c>
      <c r="AF506">
        <f>AE506/60</f>
        <v>3</v>
      </c>
      <c r="AG506">
        <f>AE506/60</f>
        <v>3</v>
      </c>
      <c r="AH506">
        <f>L506-K506</f>
        <v>0</v>
      </c>
      <c r="AI506">
        <f>AH506*24*60</f>
        <v>0</v>
      </c>
      <c r="AJ506">
        <f>75728*X506</f>
        <v>151456</v>
      </c>
    </row>
    <row r="507" xml:space="preserve">
      <c r="A507">
        <v>724973</v>
      </c>
      <c r="B507" t="str">
        <v>INCIDENTE</v>
      </c>
      <c r="C507" t="str">
        <v>CERRADO</v>
      </c>
      <c r="D507" t="str">
        <v>TODA LA TIENDA</v>
      </c>
      <c r="E507" t="str">
        <v>POS</v>
      </c>
      <c r="F507" t="str">
        <v>POS</v>
      </c>
      <c r="G507" t="str">
        <v>WINCOR</v>
      </c>
      <c r="H507" t="str" xml:space="preserve">
        <v xml:space="preserve">Buen dia la pos 4 amanecio apagada se enciende y aparece falla de potencia. Quedamos atentos_x000d_
_x000d_
Número de inventario si se tiene_x000d_
_x000d_
64CD702195_x000d_
_x000d_
Numero de caja_x000d_
_x000d_
4</v>
      </c>
      <c r="I507" t="str" xml:space="preserve">
        <v xml:space="preserve">Buen dia la pos 4 amanecio apagada se enciende y aparece falla de potencia. Quedamos atentos_x000d_
_x000d_
Número de inventario si se tiene_x000d_
_x000d_
64CD702195_x000d_
_x000d_
Numero de caja_x000d_
_x000d_
4</v>
      </c>
      <c r="J507" t="str">
        <v>Pos encendida pero sin imagen en las pantallas; se apaga; se reinicia y se verifica que las pantallas encienden. Se apaga nuevamente; se abre la pos; se hace limpieza superficial en la parte interior; se desconectan todos los cables y se vuelven a conectar; se sospecha de problema de configuración de los puertos com en la bios pero se descarta luego de que con una simple reiniciada de la cpu se logra funcionamiento de las pantallas; se hacen pruebas con la usuaria y se entrega satisfacción; desafortunadamente luego de tres o cuatro ventas la pos se bloquea teniendo las pantallas encendidas pero sin responder a ningún tipo de orden. Se reinicia la pos nuevamente se verifica que queda en funcionamiento y se informa la usuaria que si el problema persiste es imprescindible hacer un mantenimiento preventivo de hardware antes de diagnosticar la causa del problema</v>
      </c>
      <c r="K507">
        <v>45458.63611111111</v>
      </c>
      <c r="L507">
        <v>45459.575694444444</v>
      </c>
      <c r="M507">
        <v>45461</v>
      </c>
      <c r="N507" t="str">
        <f>TEXT(M507, "DDDD")</f>
        <v>martes</v>
      </c>
      <c r="O507" t="str" xml:space="preserve">
        <v xml:space="preserve">J027 JUMBO RIONEGRO_x000d_
_x000d_
</v>
      </c>
      <c r="P507" t="str">
        <v>RIONEGRO</v>
      </c>
      <c r="Q507" t="str">
        <f>IF(ISBLANK(P507),"0",(VLOOKUP(P507,REGION,2,FALSE)))</f>
        <v>CENTRO</v>
      </c>
      <c r="R507" t="str">
        <v xml:space="preserve">FABIAN VARGAS LASTRA </v>
      </c>
      <c r="S507" t="e">
        <f>IF(ISBLANK(R507),"0", VLOOKUP(R507,PERSONAL,2,FALSE))</f>
        <v>#N/A</v>
      </c>
      <c r="T507" t="str">
        <v>ALIADO</v>
      </c>
      <c r="U507">
        <v>0.5</v>
      </c>
      <c r="V507">
        <v>0.5833333333333334</v>
      </c>
      <c r="W507">
        <f>V507-U507</f>
        <v>0.08333333333333337</v>
      </c>
      <c r="X507">
        <v>1</v>
      </c>
      <c r="Y507">
        <f>NETWORKDAYS(K507,M507)</f>
        <v>2</v>
      </c>
      <c r="Z507" t="str">
        <f>IF(Y507&lt;=2,"CUMPLE","NO CUMPLE")</f>
        <v>CUMPLE</v>
      </c>
      <c r="AC507" t="str">
        <f>TEXT(M507,"mmmm")</f>
        <v>junio</v>
      </c>
      <c r="AD507" t="str">
        <f>TEXT(M507,"yyyy")</f>
        <v>yyyy</v>
      </c>
      <c r="AE507">
        <f>W507*60*24</f>
        <v>120.00000000000004</v>
      </c>
      <c r="AF507">
        <f>AE507/60</f>
        <v>2.000000000000001</v>
      </c>
      <c r="AG507">
        <f>AE507/60</f>
        <v>2.000000000000001</v>
      </c>
      <c r="AH507">
        <f>L507-K507</f>
        <v>0.9395833333328483</v>
      </c>
      <c r="AI507">
        <f>AH507*24*60</f>
        <v>1352.9999999993015</v>
      </c>
      <c r="AJ507">
        <f>75728*X507</f>
        <v>75728</v>
      </c>
    </row>
    <row r="508" xml:space="preserve">
      <c r="A508">
        <v>726629</v>
      </c>
      <c r="B508" t="str">
        <v>INCIDENTE</v>
      </c>
      <c r="C508" t="str">
        <v>CERRADO</v>
      </c>
      <c r="D508" t="str">
        <v>TODA LA TIENDA</v>
      </c>
      <c r="E508" t="str">
        <v>RELOJ</v>
      </c>
      <c r="F508" t="str">
        <v>BIOMETRICO</v>
      </c>
      <c r="G508" t="str">
        <v>RELOJ</v>
      </c>
      <c r="H508" t="str" xml:space="preserve">
        <v xml:space="preserve">Buen dia para reportar el reloj Biometrico que esta ubicado en caja central desde ayer 15 de junio esta muy lento se demora en mostrar la confirmación del marcaje. Gracias Quedamos atentos_x000d_
Número de inventario_x000d_
_x000d_
AD-163864</v>
      </c>
      <c r="I508" t="str" xml:space="preserve">
        <v xml:space="preserve">Buen dia para reportar el reloj Biometrico que esta ubicado en caja central desde ayer 15 de junio esta muy lento se demora en mostrar la confirmación del marcaje. Gracias Quedamos atentos_x000d_
Número de inventario_x000d_
_x000d_
AD-163864</v>
      </c>
      <c r="J508" t="str">
        <v>"Se verifica lentitud el lectura del biométrico; se desmonta de la pared; se desconecta para reiniciarlo; se vuelve a conectar; se hace limpieza externa; se hacen pruebas y se entrega satisfactoriamente"</v>
      </c>
      <c r="K508">
        <v>45460.35208333333</v>
      </c>
      <c r="L508">
        <v>45460.37152777778</v>
      </c>
      <c r="M508">
        <v>45461</v>
      </c>
      <c r="N508" t="str">
        <f>TEXT(M508, "DDDD")</f>
        <v>martes</v>
      </c>
      <c r="O508" t="str" xml:space="preserve">
        <v xml:space="preserve">J027 JUMBO RIONEGRO_x000d_
_x000d_
</v>
      </c>
      <c r="P508" t="str">
        <v>RIONEGRO</v>
      </c>
      <c r="Q508" t="str">
        <f>IF(ISBLANK(P508),"0",(VLOOKUP(P508,REGION,2,FALSE)))</f>
        <v>CENTRO</v>
      </c>
      <c r="R508" t="str">
        <v xml:space="preserve">FABIAN VARGAS LASTRA </v>
      </c>
      <c r="S508" t="e">
        <f>IF(ISBLANK(R508),"0", VLOOKUP(R508,PERSONAL,2,FALSE))</f>
        <v>#N/A</v>
      </c>
      <c r="T508" t="str">
        <v>ALIADO</v>
      </c>
      <c r="U508">
        <v>0.5833333333333334</v>
      </c>
      <c r="V508">
        <v>0.625</v>
      </c>
      <c r="W508">
        <f>V508-U508</f>
        <v>0.04166666666666663</v>
      </c>
      <c r="X508">
        <v>1</v>
      </c>
      <c r="Y508">
        <f>NETWORKDAYS(K508,M508)</f>
        <v>2</v>
      </c>
      <c r="Z508" t="str">
        <f>IF(Y508&lt;=2,"CUMPLE","NO CUMPLE")</f>
        <v>CUMPLE</v>
      </c>
      <c r="AC508" t="str">
        <f>TEXT(M508,"mmmm")</f>
        <v>junio</v>
      </c>
      <c r="AD508" t="str">
        <f>TEXT(M508,"yyyy")</f>
        <v>yyyy</v>
      </c>
      <c r="AE508">
        <f>W508*60*24</f>
        <v>59.99999999999994</v>
      </c>
      <c r="AF508">
        <f>AE508/60</f>
        <v>0.999999999999999</v>
      </c>
      <c r="AG508">
        <f>AE508/60</f>
        <v>0.999999999999999</v>
      </c>
      <c r="AH508">
        <f>L508-K508</f>
        <v>0.01944444444961846</v>
      </c>
      <c r="AI508">
        <f>AH508*24*60</f>
        <v>28.00000000745058</v>
      </c>
      <c r="AJ508">
        <f>75728*X508</f>
        <v>75728</v>
      </c>
    </row>
    <row r="509" xml:space="preserve">
      <c r="A509">
        <v>723981</v>
      </c>
      <c r="B509" t="str">
        <v>INCIDENTE</v>
      </c>
      <c r="C509" t="str">
        <v>CERRADO</v>
      </c>
      <c r="D509" t="str">
        <v>CONTRALOR</v>
      </c>
      <c r="E509" t="str">
        <v>PDA</v>
      </c>
      <c r="F509" t="str">
        <v>PDA</v>
      </c>
      <c r="G509" t="str">
        <v>HONEYWELL</v>
      </c>
      <c r="H509" t="str">
        <v>2.5.0.140879878 Buenas tardes; Se solicita por favor revisar la PDA aparece falla por cobertura Muchas gracias</v>
      </c>
      <c r="I509" t="str">
        <v>2.5.0.140879878 Buenas tardes; Se solicita por favor revisar la PDA aparece falla por cobertura Muchas gracias</v>
      </c>
      <c r="J509" t="str">
        <v>Me encuentro en sitio y se me indica que realice la verificación de la PDA de DOMICILIOS Y ANTENA; se verifica la configuración de link para conectar y sin problema cobertura de señal wifi estable y sin perdida aparente; se informa a la compañera de apoyo quien me indica que es una falla general de la pagina de centralización; se ubica al personal de seguridad encargado y domicilios y se les informa el porque de la anomalía; se me informa de completar unas actas y recolectar firmar y enviar por correo de la actividad realiza el viernes con respecto al cambios de balanzas en el lineal de cajas ;se le informa al personal de apoyo en este caso a Fabiola Díaz  y a la compañera Katerine que se termina la actividad y me retiro del sitio.</v>
      </c>
      <c r="K509">
        <v>45460.365277777775</v>
      </c>
      <c r="L509">
        <v>45461.32430555556</v>
      </c>
      <c r="M509">
        <v>45461</v>
      </c>
      <c r="N509" t="str">
        <f>TEXT(M509, "DDDD")</f>
        <v>martes</v>
      </c>
      <c r="O509" t="str" xml:space="preserve">
        <v xml:space="preserve">J036 JUMBO POPAYAN CAMPANARIO_x000d_
_x000d_
</v>
      </c>
      <c r="P509" t="str">
        <v>POPAYAN</v>
      </c>
      <c r="Q509" t="str">
        <f>IF(ISBLANK(P509),"0",(VLOOKUP(P509,REGION,2,FALSE)))</f>
        <v>OCCIDENTE</v>
      </c>
      <c r="R509" t="str">
        <v>DANIEL FERNANDO PAREDES ARTEAGA</v>
      </c>
      <c r="S509">
        <f>IF(ISBLANK(R509),"0", VLOOKUP(R509,PERSONAL,2,FALSE))</f>
        <v>10301691</v>
      </c>
      <c r="T509" t="str">
        <v>DIRECTO</v>
      </c>
      <c r="U509">
        <v>0.375</v>
      </c>
      <c r="V509">
        <v>0.4375</v>
      </c>
      <c r="W509">
        <f>V509-U509</f>
        <v>0.0625</v>
      </c>
      <c r="X509">
        <v>1</v>
      </c>
      <c r="Y509">
        <f>NETWORKDAYS(K509,M509)</f>
        <v>2</v>
      </c>
      <c r="Z509" t="str">
        <f>IF(Y509&lt;=2,"CUMPLE","NO CUMPLE")</f>
        <v>CUMPLE</v>
      </c>
      <c r="AC509" t="str">
        <f>TEXT(M509,"mmmm")</f>
        <v>junio</v>
      </c>
      <c r="AD509" t="str">
        <f>TEXT(M509,"yyyy")</f>
        <v>yyyy</v>
      </c>
      <c r="AE509">
        <f>W509*60*24</f>
        <v>90</v>
      </c>
      <c r="AF509">
        <f>AE509/60</f>
        <v>1.5</v>
      </c>
      <c r="AG509">
        <f>AE509/60</f>
        <v>1.5</v>
      </c>
      <c r="AH509">
        <f>L509-K509</f>
        <v>0.9590277777824667</v>
      </c>
      <c r="AI509">
        <f>AH509*24*60</f>
        <v>1381.000000006752</v>
      </c>
      <c r="AJ509">
        <f>75728*X509</f>
        <v>75728</v>
      </c>
    </row>
    <row r="510" xml:space="preserve">
      <c r="A510">
        <v>720807</v>
      </c>
      <c r="B510" t="str">
        <v>SOLICITUD</v>
      </c>
      <c r="C510" t="str">
        <v>CERRADO</v>
      </c>
      <c r="D510" t="str">
        <v>LINEAL DE CAJAS</v>
      </c>
      <c r="E510" t="str">
        <v>ACOMPAÑAMIENTO</v>
      </c>
      <c r="F510" t="str">
        <v>ACOMPAÑAMIENTO</v>
      </c>
      <c r="G510" t="str">
        <v>ACOMPAÑAMIENTO</v>
      </c>
      <c r="H510" t="str" xml:space="preserve">
        <v xml:space="preserve">se solicita el acompañamiento de isit en el local dado a que se va hacer mantenimiento de subestación a las 6am; validacion de servidor; equipos de computo; balanzas y pos que se encuentra sin novedad despues del proceso_x000d_
Indicar la ubicación del computador en la tienda o sede_x000d_
_x000d_
ups</v>
      </c>
      <c r="I510" t="str" xml:space="preserve">
        <v xml:space="preserve">se solicita el acompañamiento de isit en el local dado a que se va hacer mantenimiento de subestación a las 6am; validacion de servidor; equipos de computo; balanzas y pos que se encuentra sin novedad despues del proceso_x000d_
Indicar la ubicación del computador en la tienda o sede_x000d_
_x000d_
ups</v>
      </c>
      <c r="J510" t="str" xml:space="preserve">
        <v xml:space="preserve">"Se llega a sitio se pasa por todas las áreas verificando que todo este funcionando correctamente; y si lo esta todo pasa sin novedad."_x000d_
</v>
      </c>
      <c r="K510">
        <v>45460.79375</v>
      </c>
      <c r="L510">
        <v>45460.79375</v>
      </c>
      <c r="M510">
        <v>45461</v>
      </c>
      <c r="N510" t="str">
        <f>TEXT(M510, "DDDD")</f>
        <v>martes</v>
      </c>
      <c r="O510" t="str" xml:space="preserve">
        <v xml:space="preserve">J009 JUMBO UNICENTRO_x000d_
_x000d_
</v>
      </c>
      <c r="P510" t="str">
        <v>PEREIRA</v>
      </c>
      <c r="Q510" t="str">
        <f>IF(ISBLANK(P510),"0",(VLOOKUP(P510,REGION,2,FALSE)))</f>
        <v>CENTRO</v>
      </c>
      <c r="R510" t="str">
        <v>CHRISTIAN CAMILO SANTAMARIA  RIOS</v>
      </c>
      <c r="S510" t="e">
        <f>IF(ISBLANK(R510),"0", VLOOKUP(R510,PERSONAL,2,FALSE))</f>
        <v>#N/A</v>
      </c>
      <c r="T510" t="str">
        <v>DIRECTO</v>
      </c>
      <c r="U510">
        <v>0.25</v>
      </c>
      <c r="V510">
        <v>0.3125</v>
      </c>
      <c r="W510">
        <f>V510-U510</f>
        <v>0.0625</v>
      </c>
      <c r="Y510">
        <f>NETWORKDAYS(K510,M510)</f>
        <v>2</v>
      </c>
      <c r="Z510" t="str">
        <f>IF(Y510&lt;=2,"CUMPLE","NO CUMPLE")</f>
        <v>CUMPLE</v>
      </c>
      <c r="AC510" t="str">
        <f>TEXT(M510,"mmmm")</f>
        <v>junio</v>
      </c>
      <c r="AD510" t="str">
        <f>TEXT(M510,"yyyy")</f>
        <v>yyyy</v>
      </c>
      <c r="AE510">
        <f>W510*60*24</f>
        <v>90</v>
      </c>
      <c r="AF510">
        <f>AE510/60</f>
        <v>1.5</v>
      </c>
      <c r="AG510">
        <f>AE510/60</f>
        <v>1.5</v>
      </c>
      <c r="AH510">
        <f>L510-K510</f>
        <v>0</v>
      </c>
      <c r="AI510">
        <f>AH510*24*60</f>
        <v>0</v>
      </c>
      <c r="AJ510">
        <f>75728*X510</f>
        <v>0</v>
      </c>
    </row>
    <row r="511" xml:space="preserve">
      <c r="A511">
        <v>725248</v>
      </c>
      <c r="B511" t="str">
        <v>INCIDENTE</v>
      </c>
      <c r="C511" t="str">
        <v>CERRADO</v>
      </c>
      <c r="D511" t="str">
        <v>LINEAL DE CAJAS</v>
      </c>
      <c r="E511" t="str">
        <v xml:space="preserve">BALANZA </v>
      </c>
      <c r="F511" t="str">
        <v>BALANZA</v>
      </c>
      <c r="G511" t="str">
        <v>ZEBRA</v>
      </c>
      <c r="H511" t="str" xml:space="preserve">
        <v xml:space="preserve">Buen dia para reportar la balanza zebra de la pos 3 no escanea y no da peso_x000d_
Número de inventario_x000d_
_x000d_
Serial 24082010555812. 2305376825</v>
      </c>
      <c r="I511" t="str" xml:space="preserve">
        <v xml:space="preserve">Buen dia para reportar la balanza zebra de la pos 3 no escanea y no da peso_x000d_
Número de inventario_x000d_
_x000d_
Serial 24082010555812. 2305376825</v>
      </c>
      <c r="J511" t="str">
        <v>Luego de verificar que el escáner no lee códigos de barras; se pasan los códigos de configuración; se hacen pruebas y no funciona; se procede con el apagado de la pos; verificación de conexiones; encendida de la pos; configuración nuevamente con código de barras y luego de hacer pruebas; se verifica que está operativa</v>
      </c>
      <c r="K511">
        <v>45458.635416666664</v>
      </c>
      <c r="L511">
        <v>45459.575694444444</v>
      </c>
      <c r="M511">
        <v>45461</v>
      </c>
      <c r="N511" t="str">
        <f>TEXT(M511, "DDDD")</f>
        <v>martes</v>
      </c>
      <c r="O511" t="str" xml:space="preserve">
        <v xml:space="preserve">J027 JUMBO RIONEGRO_x000d_
_x000d_
</v>
      </c>
      <c r="P511" t="str">
        <v>RIONEGRO</v>
      </c>
      <c r="Q511" t="str">
        <f>IF(ISBLANK(P511),"0",(VLOOKUP(P511,REGION,2,FALSE)))</f>
        <v>CENTRO</v>
      </c>
      <c r="R511" t="str">
        <v xml:space="preserve">FABIAN VARGAS LASTRA </v>
      </c>
      <c r="S511" t="e">
        <f>IF(ISBLANK(R511),"0", VLOOKUP(R511,PERSONAL,2,FALSE))</f>
        <v>#N/A</v>
      </c>
      <c r="T511" t="str">
        <v>ALIADO</v>
      </c>
      <c r="U511">
        <v>0.5833333333333334</v>
      </c>
      <c r="V511">
        <v>0.6666666666666666</v>
      </c>
      <c r="W511">
        <f>V511-U511</f>
        <v>0.08333333333333326</v>
      </c>
      <c r="X511">
        <v>1</v>
      </c>
      <c r="Y511">
        <f>NETWORKDAYS(K511,M511)</f>
        <v>2</v>
      </c>
      <c r="Z511" t="str">
        <f>IF(Y511&lt;=2,"CUMPLE","NO CUMPLE")</f>
        <v>CUMPLE</v>
      </c>
      <c r="AC511" t="str">
        <f>TEXT(M511,"mmmm")</f>
        <v>junio</v>
      </c>
      <c r="AD511" t="str">
        <f>TEXT(M511,"yyyy")</f>
        <v>yyyy</v>
      </c>
      <c r="AE511">
        <f>W511*60*24</f>
        <v>119.99999999999989</v>
      </c>
      <c r="AF511">
        <f>AE511/60</f>
        <v>1.999999999999998</v>
      </c>
      <c r="AG511">
        <f>AE511/60</f>
        <v>1.999999999999998</v>
      </c>
      <c r="AH511">
        <f>L511-K511</f>
        <v>0.9402777777795563</v>
      </c>
      <c r="AI511">
        <f>AH511*24*60</f>
        <v>1354.0000000025611</v>
      </c>
      <c r="AJ511">
        <f>75728*X511</f>
        <v>75728</v>
      </c>
    </row>
    <row r="512" xml:space="preserve">
      <c r="A512">
        <v>731095</v>
      </c>
      <c r="B512" t="str">
        <v>SOLICITUD</v>
      </c>
      <c r="C512" t="str">
        <v>CERRADO</v>
      </c>
      <c r="D512" t="str">
        <v>CARNES</v>
      </c>
      <c r="E512" t="str">
        <v>BALANZA</v>
      </c>
      <c r="F512" t="str">
        <v>COLGANTE</v>
      </c>
      <c r="G512" t="str">
        <v>METTLER</v>
      </c>
      <c r="H512" t="str" xml:space="preserve">
        <v xml:space="preserve">buen día solicito de su amable colaboración para que por favor me colabore con la atención y soporte de la balanza Colgate de carnes (marca mettler toledo serial c329514836) la cual tiene atasco de papel y no permite generar precio_x000d_
Indica la ubicacion de tu balanza en la tienda_x000d_
_x000d_
sección carnes</v>
      </c>
      <c r="I512" t="str" xml:space="preserve">
        <v xml:space="preserve">buen día solicito de su amable colaboración para que por favor me colabore con la atención y soporte de la balanza Colgate de carnes (marca mettler toledo serial c329514836) la cual tiene atasco de papel y no permite generar precio_x000d_
Indica la ubicacion de tu balanza en la tienda_x000d_
_x000d_
sección carnes</v>
      </c>
      <c r="J512" t="str">
        <v>Se llega a sitio y se procede con validaciones de ingreso. Ubicamos el usuario y la balanza; se procede con mantenimiento correctivo en la parte de sensores y corte de papel. Se procede con la respectiva calibración de la misma con pesas certificadas. Se realizan ajustes de resortes en el cabezal. Se realizan pruebas de rigor con el usuario las cuales salen a satisfacción. Se le indica al usuario y a soporte especializado que el papel esta arrojando mucho pegante. Se da ppor finalizada la actividad y se procede con el cierre del ticket.</v>
      </c>
      <c r="K512">
        <v>45461.73125</v>
      </c>
      <c r="L512">
        <v>45461.75</v>
      </c>
      <c r="M512">
        <v>45462</v>
      </c>
      <c r="N512" t="str">
        <f>TEXT(M512, "DDDD")</f>
        <v>miércoles</v>
      </c>
      <c r="O512" t="str" xml:space="preserve">
        <v xml:space="preserve">M179 METRO PITALITO_x000d_
_x000d_
</v>
      </c>
      <c r="P512" t="str">
        <v>PITALITO</v>
      </c>
      <c r="Q512" t="str">
        <f>IF(ISBLANK(P512),"0",(VLOOKUP(P512,REGION,2,FALSE)))</f>
        <v>OCCIDENTE</v>
      </c>
      <c r="R512" t="str">
        <v>EMERSON PALACIOS MARTINEZ</v>
      </c>
      <c r="S512">
        <f>IF(ISBLANK(R512),"0", VLOOKUP(R512,PERSONAL,2,FALSE))</f>
        <v>13723524</v>
      </c>
      <c r="T512" t="str">
        <v>ALIADO</v>
      </c>
      <c r="U512">
        <v>0.3333333333333333</v>
      </c>
      <c r="V512">
        <v>0.4166666666666667</v>
      </c>
      <c r="W512">
        <f>V512-U512</f>
        <v>0.08333333333333337</v>
      </c>
      <c r="X512">
        <v>1</v>
      </c>
      <c r="Y512">
        <f>NETWORKDAYS(K512,M512)</f>
        <v>2</v>
      </c>
      <c r="Z512" t="str">
        <f>IF(Y512&lt;=2,"CUMPLE","NO CUMPLE")</f>
        <v>CUMPLE</v>
      </c>
      <c r="AC512" t="str">
        <f>TEXT(M512,"mmmm")</f>
        <v>junio</v>
      </c>
      <c r="AD512" t="str">
        <f>TEXT(M512,"yyyy")</f>
        <v>yyyy</v>
      </c>
      <c r="AE512">
        <f>W512*60*24</f>
        <v>120.00000000000004</v>
      </c>
      <c r="AF512">
        <f>AE512/60</f>
        <v>2.000000000000001</v>
      </c>
      <c r="AG512">
        <f>AE512/60</f>
        <v>2.000000000000001</v>
      </c>
      <c r="AH512">
        <f>L512-K512</f>
        <v>0.018750000002910383</v>
      </c>
      <c r="AI512">
        <f>AH512*24*60</f>
        <v>27.00000000419095</v>
      </c>
      <c r="AJ512">
        <f>75728*X512</f>
        <v>75728</v>
      </c>
    </row>
    <row r="513" xml:space="preserve">
      <c r="A513">
        <v>731131</v>
      </c>
      <c r="B513" t="str">
        <v>SOLICITUD</v>
      </c>
      <c r="C513" t="str">
        <v>CERRADO</v>
      </c>
      <c r="D513" t="str">
        <v>CARNES</v>
      </c>
      <c r="E513" t="str">
        <v>BALANZA</v>
      </c>
      <c r="F513" t="str">
        <v>COLGANTE</v>
      </c>
      <c r="G513" t="str">
        <v>METTLER</v>
      </c>
      <c r="H513" t="str">
        <v>buen día solicito de su amable colaboración para que por favor me colabore con la atención y soporte de la balanza Colgate de carnes (marca mettler toledo serial c329508238) la cual tiene atasco de papel y no permite generar precio</v>
      </c>
      <c r="I513" t="str">
        <v>buen día solicito de su amable colaboración para que por favor me colabore con la atención y soporte de la balanza Colgate de carnes (marca mettler toledo serial c329508238) la cual tiene atasco de papel y no permite generar precio</v>
      </c>
      <c r="J513" t="str">
        <v>Se llega a sitio y se procede con validaciones de ingreso. Ubicamos el usuario y la balanza; se procede con mantenimiento correctivo en la parte de sensores y corte de papel. Se procede a hacer pruebas con pesas certificadas. Se realizan pruebas de rigor con el usuario las cuales salen a satisfacción. Se le indica al usuario y a soporte especializado que el papel esta arrojando mucho pegante. Se da por finalizada la actividad y se procede con el cierre del ticket.</v>
      </c>
      <c r="K513">
        <v>45461.731944444444</v>
      </c>
      <c r="L513">
        <v>45461.75069444445</v>
      </c>
      <c r="M513">
        <v>45462</v>
      </c>
      <c r="N513" t="str">
        <f>TEXT(M513, "DDDD")</f>
        <v>miércoles</v>
      </c>
      <c r="O513" t="str" xml:space="preserve">
        <v xml:space="preserve">M179 METRO PITALITO_x000d_
_x000d_
</v>
      </c>
      <c r="P513" t="str">
        <v>PITALITO</v>
      </c>
      <c r="Q513" t="str">
        <f>IF(ISBLANK(P513),"0",(VLOOKUP(P513,REGION,2,FALSE)))</f>
        <v>OCCIDENTE</v>
      </c>
      <c r="R513" t="str">
        <v>EMERSON PALACIOS MARTINEZ</v>
      </c>
      <c r="S513">
        <f>IF(ISBLANK(R513),"0", VLOOKUP(R513,PERSONAL,2,FALSE))</f>
        <v>13723524</v>
      </c>
      <c r="T513" t="str">
        <v>ALIADO</v>
      </c>
      <c r="U513">
        <v>0.4166666666666667</v>
      </c>
      <c r="V513">
        <v>0.4444444444444444</v>
      </c>
      <c r="W513">
        <f>V513-U513</f>
        <v>0.027777777777777735</v>
      </c>
      <c r="X513">
        <v>1</v>
      </c>
      <c r="Y513">
        <f>NETWORKDAYS(K513,M513)</f>
        <v>2</v>
      </c>
      <c r="Z513" t="str">
        <f>IF(Y513&lt;=2,"CUMPLE","NO CUMPLE")</f>
        <v>CUMPLE</v>
      </c>
      <c r="AC513" t="str">
        <f>TEXT(M513,"mmmm")</f>
        <v>junio</v>
      </c>
      <c r="AD513" t="str">
        <f>TEXT(M513,"yyyy")</f>
        <v>yyyy</v>
      </c>
      <c r="AE513">
        <f>W513*60*24</f>
        <v>39.999999999999936</v>
      </c>
      <c r="AF513">
        <f>AE513/60</f>
        <v>0.6666666666666656</v>
      </c>
      <c r="AG513">
        <f>AE513/60</f>
        <v>0.6666666666666656</v>
      </c>
      <c r="AH513">
        <f>L513-K513</f>
        <v>0.018750000002910383</v>
      </c>
      <c r="AI513">
        <f>AH513*24*60</f>
        <v>27.00000000419095</v>
      </c>
      <c r="AJ513">
        <f>75728*X513</f>
        <v>75728</v>
      </c>
    </row>
    <row r="514">
      <c r="A514">
        <v>733591</v>
      </c>
      <c r="B514" t="str">
        <v>SOLICITUD</v>
      </c>
      <c r="C514" t="str">
        <v>CERRADO</v>
      </c>
      <c r="D514" t="str">
        <v>TODA LA TIENDA</v>
      </c>
      <c r="E514" t="str">
        <v>ACOMPAÑAMIENTO</v>
      </c>
      <c r="F514" t="str">
        <v>ACOMPAÑAMIENTO</v>
      </c>
      <c r="G514" t="str">
        <v>ACOMPAÑAMIENTO</v>
      </c>
      <c r="H514" t="str">
        <v>buenas tardes se solicita recurso la asignacion de un recurso para la desintalacion de las pos de la linea de cajas para la pos del evento de compensar.</v>
      </c>
      <c r="I514" t="str">
        <v>buenas tardes se solicita recurso la asignacion de un recurso para la desintalacion de las pos de la linea de cajas para la pos del evento de compensar.</v>
      </c>
      <c r="J514" t="str">
        <v>Se atendió el presente caso; Alejandro Cifuentes acompañó dicho requerimiento</v>
      </c>
      <c r="K514">
        <v>45461.731944444444</v>
      </c>
      <c r="L514">
        <v>45461.731944444444</v>
      </c>
      <c r="M514">
        <v>45462</v>
      </c>
      <c r="N514" t="str">
        <f>TEXT(M514, "DDDD")</f>
        <v>miércoles</v>
      </c>
      <c r="O514" t="str">
        <v>J016 CARRERA 30</v>
      </c>
      <c r="P514" t="str">
        <v>BOGOTA</v>
      </c>
      <c r="Q514" t="str">
        <f>IF(ISBLANK(P514),"0",(VLOOKUP(P514,REGION,2,FALSE)))</f>
        <v>BOGOTA</v>
      </c>
      <c r="R514" t="str">
        <v>EDDIER ALEJANDRO CIFUENTES</v>
      </c>
      <c r="S514" t="e">
        <f>IF(ISBLANK(R514),"0", VLOOKUP(R514,PERSONAL,2,FALSE))</f>
        <v>#N/A</v>
      </c>
      <c r="T514" t="str">
        <v>ALIADO</v>
      </c>
      <c r="U514">
        <v>0.375</v>
      </c>
      <c r="V514">
        <v>0.75</v>
      </c>
      <c r="W514">
        <f>V514-U514</f>
        <v>0.375</v>
      </c>
      <c r="X514" t="str">
        <v>2;5</v>
      </c>
      <c r="Y514">
        <f>NETWORKDAYS(K514,M514)</f>
        <v>2</v>
      </c>
      <c r="Z514" t="str">
        <f>IF(Y514&lt;=2,"CUMPLE","NO CUMPLE")</f>
        <v>CUMPLE</v>
      </c>
      <c r="AC514" t="str">
        <f>TEXT(M514,"mmmm")</f>
        <v>junio</v>
      </c>
      <c r="AD514" t="str">
        <f>TEXT(M514,"yyyy")</f>
        <v>yyyy</v>
      </c>
      <c r="AE514">
        <f>W514*60*24</f>
        <v>540</v>
      </c>
      <c r="AF514">
        <f>AE514/60</f>
        <v>9</v>
      </c>
      <c r="AG514">
        <f>AE514/60</f>
        <v>9</v>
      </c>
      <c r="AH514">
        <f>L514-K514</f>
        <v>0</v>
      </c>
      <c r="AI514">
        <f>AH514*24*60</f>
        <v>0</v>
      </c>
      <c r="AJ514" t="e">
        <f>75728*X514</f>
        <v>#VALUE!</v>
      </c>
    </row>
    <row r="515" xml:space="preserve">
      <c r="A515">
        <v>728263</v>
      </c>
      <c r="B515" t="str">
        <v>INCIDENTE</v>
      </c>
      <c r="C515" t="str">
        <v>CERRADO</v>
      </c>
      <c r="D515" t="str">
        <v>CARNES</v>
      </c>
      <c r="E515" t="str">
        <v>BALANZA</v>
      </c>
      <c r="F515" t="str">
        <v>MESA</v>
      </c>
      <c r="G515" t="str">
        <v>B-PLUS</v>
      </c>
      <c r="H515" t="str" xml:space="preserve">
        <v xml:space="preserve">buena tarde me pueden hacer el favor de enviar un técnico para la sección de carnes ya que en estos momentos una balanza de mesa no quiere coger el rollo de las etiquetas por eso mismo no pongo el # de IP Gracia_x000d_
Indica la ubicacion de tu balanza en la tienda_x000d_
_x000d_
carnes de mesa</v>
      </c>
      <c r="I515" t="str" xml:space="preserve">
        <v xml:space="preserve">buena tarde me pueden hacer el favor de enviar un técnico para la sección de carnes ya que en estos momentos una balanza de mesa no quiere coger el rollo de las etiquetas por eso mismo no pongo el # de IP Gracia_x000d_
Indica la ubicacion de tu balanza en la tienda_x000d_
_x000d_
carnes de mesa</v>
      </c>
      <c r="J515" t="str">
        <v>La balanza presenta un bloqueo; no hacia el proceso de el rollo de las etiquetas; con ayuda de soporte Fabiola hicimos varios procedimientos para el funcionamiento; despues de comprobar cual era la falla en el engranaje que permite la salida del rollo de cinta que no estaba bien puesto; procedi a ajustarlo en su posicion correcta y comenzo a funcionar correctamente</v>
      </c>
      <c r="K515">
        <v>45461.90833333333</v>
      </c>
      <c r="L515">
        <v>45461.90833333333</v>
      </c>
      <c r="M515">
        <v>45462</v>
      </c>
      <c r="N515" t="str">
        <f>TEXT(M515, "DDDD")</f>
        <v>miércoles</v>
      </c>
      <c r="O515" t="str" xml:space="preserve">
        <v xml:space="preserve">M195 METRO SANTA LUCIA_x000d_
_x000d_
</v>
      </c>
      <c r="P515" t="str">
        <v>NEIVA</v>
      </c>
      <c r="Q515" t="str">
        <f>IF(ISBLANK(P515),"0",(VLOOKUP(P515,REGION,2,FALSE)))</f>
        <v>OCCIDENTE</v>
      </c>
      <c r="R515" t="str">
        <v>MICHAEL SIMIT VILLABON TRUJILLO</v>
      </c>
      <c r="S515" t="e">
        <f>IF(ISBLANK(R515),"0", VLOOKUP(R515,PERSONAL,2,FALSE))</f>
        <v>#N/A</v>
      </c>
      <c r="T515" t="str">
        <v>ALIADO</v>
      </c>
      <c r="U515">
        <v>0.375</v>
      </c>
      <c r="V515">
        <v>0.4583333333333333</v>
      </c>
      <c r="W515">
        <f>V515-U515</f>
        <v>0.08333333333333331</v>
      </c>
      <c r="X515">
        <v>1</v>
      </c>
      <c r="Y515">
        <f>NETWORKDAYS(K515,M515)</f>
        <v>2</v>
      </c>
      <c r="Z515" t="str">
        <f>IF(Y515&lt;=2,"CUMPLE","NO CUMPLE")</f>
        <v>CUMPLE</v>
      </c>
      <c r="AC515" t="str">
        <f>TEXT(M515,"mmmm")</f>
        <v>junio</v>
      </c>
      <c r="AD515" t="str">
        <f>TEXT(M515,"yyyy")</f>
        <v>yyyy</v>
      </c>
      <c r="AE515">
        <f>W515*60*24</f>
        <v>119.99999999999997</v>
      </c>
      <c r="AF515">
        <f>AE515/60</f>
        <v>1.9999999999999996</v>
      </c>
      <c r="AG515">
        <f>AE515/60</f>
        <v>1.9999999999999996</v>
      </c>
      <c r="AH515">
        <f>L515-K515</f>
        <v>0</v>
      </c>
      <c r="AI515">
        <f>AH515*24*60</f>
        <v>0</v>
      </c>
      <c r="AJ515">
        <f>75728*X515</f>
        <v>75728</v>
      </c>
    </row>
    <row r="516" xml:space="preserve">
      <c r="A516">
        <v>653525</v>
      </c>
      <c r="B516" t="str">
        <v>INCIDENTE</v>
      </c>
      <c r="C516" t="str">
        <v>CERRADO</v>
      </c>
      <c r="D516" t="str">
        <v>EDS</v>
      </c>
      <c r="E516" t="str">
        <v>IMPRESORA</v>
      </c>
      <c r="F516" t="str">
        <v>IMPRESORA</v>
      </c>
      <c r="G516" t="str">
        <v>BIXOLON</v>
      </c>
      <c r="H516" t="str" xml:space="preserve">
        <v xml:space="preserve">La impresora de la POS esta dañada._x000d_
Número de inventario_x000d_
_x000d_
AD-131879_x000d_
_x000d_
numero de caja_x000d_
_x000d_
32</v>
      </c>
      <c r="I516" t="str" xml:space="preserve">
        <v xml:space="preserve">La impresora de la POS esta dañada._x000d_
Número de inventario_x000d_
_x000d_
AD-131879_x000d_
_x000d_
numero de caja_x000d_
_x000d_
32</v>
      </c>
      <c r="J516" t="str">
        <v>Se realiza instalación de  impresora Bixolon se instala con apoyo de mesa especializada para su debida configuración; pero se presenta error Chequear impresora; ya que la impresora no la reconoce la POS; Se revisa Cableado por solicitud de Fabiola Diaz; pero la falla persiste; Se realiza pruebas con el jefe de la EDS Brayan Avila para descartar con otra impresora Bixolon (Funcional) del área del Lineal de Cajas Pos 13;;; Se lleva la otra Bixolon del Lineal de cajas y se instala y esta funciona correctamente en la Pos 32 de la Eds; así mismo se lleva la impresora que enviaron y se prueba en la Pos 13 del lineal de cajas y queda chequear impresora tanto en la pos de la Eds como en la Pos 13 del Lineal de cajas;;; Por ende se presume que la falla es de la impresora que enviaron; se espera indicaciones para su orden a seguir; o como tal una nueva impresora;;; (Se deja en orden la impresora Bixolon en buen estado en la pos 13 y la impresora Epson en la Eds;;; La impresora que enviaron como repuesto y que presenta fallas se deja guardada en sistemas serial USA1GKA23030376 ) Esta labor se realiza los días 19 y 21 de Junio 2024</v>
      </c>
      <c r="K516">
        <v>45461.36736111111</v>
      </c>
      <c r="L516">
        <v>45461.36736111111</v>
      </c>
      <c r="M516">
        <v>45462</v>
      </c>
      <c r="N516" t="str">
        <f>TEXT(M516, "DDDD")</f>
        <v>miércoles</v>
      </c>
      <c r="O516" t="str" xml:space="preserve">
        <v xml:space="preserve">Z047 EDS GIRARDOT_x000d_
_x000d_
</v>
      </c>
      <c r="P516" t="str">
        <v>GIRARDOT</v>
      </c>
      <c r="Q516" t="str">
        <f>IF(ISBLANK(P516),"0",(VLOOKUP(P516,REGION,2,FALSE)))</f>
        <v>OCCIDENTE</v>
      </c>
      <c r="R516" t="str">
        <v>RAFAEL ARDILA PUENTES</v>
      </c>
      <c r="S516">
        <f>IF(ISBLANK(R516),"0", VLOOKUP(R516,PERSONAL,2,FALSE))</f>
        <v>1018419858</v>
      </c>
      <c r="T516" t="str">
        <v>ALIADO</v>
      </c>
      <c r="U516">
        <v>0.3333333333333333</v>
      </c>
      <c r="V516">
        <v>0.5</v>
      </c>
      <c r="W516">
        <f>V516-U516</f>
        <v>0.16666666666666669</v>
      </c>
      <c r="X516">
        <v>2</v>
      </c>
      <c r="Y516">
        <f>NETWORKDAYS(K516,M516)</f>
        <v>2</v>
      </c>
      <c r="Z516" t="str">
        <f>IF(Y516&lt;=2,"CUMPLE","NO CUMPLE")</f>
        <v>CUMPLE</v>
      </c>
      <c r="AA516" t="str">
        <v>Se atendió en dos dias; se incluye el total de tiempo de los dos días.</v>
      </c>
      <c r="AC516" t="str">
        <f>TEXT(M516,"mmmm")</f>
        <v>junio</v>
      </c>
      <c r="AD516" t="str">
        <f>TEXT(M516,"yyyy")</f>
        <v>yyyy</v>
      </c>
      <c r="AE516">
        <f>W516*60*24</f>
        <v>240.00000000000006</v>
      </c>
      <c r="AF516">
        <f>AE516/60</f>
        <v>4.000000000000001</v>
      </c>
      <c r="AG516">
        <f>AE516/60</f>
        <v>4.000000000000001</v>
      </c>
      <c r="AH516">
        <f>L516-K516</f>
        <v>0</v>
      </c>
      <c r="AI516">
        <f>AH516*24*60</f>
        <v>0</v>
      </c>
      <c r="AJ516">
        <f>75728*X516</f>
        <v>151456</v>
      </c>
    </row>
    <row r="517" xml:space="preserve">
      <c r="A517">
        <v>728418</v>
      </c>
      <c r="B517" t="str">
        <v>SOLICITUD</v>
      </c>
      <c r="C517" t="str">
        <v>CERRADO</v>
      </c>
      <c r="D517" t="str">
        <v>LINEAL DE CAJAS</v>
      </c>
      <c r="E517" t="str">
        <v>SCANNER</v>
      </c>
      <c r="F517" t="str">
        <v>BALANZA</v>
      </c>
      <c r="G517" t="str">
        <v>ZEBRA</v>
      </c>
      <c r="H517" t="str" xml:space="preserve">
        <v xml:space="preserve">buenas tardes. por favor me colaboran con la autorización de este ticket para que el técnico de isit visite la tienda para que realice la calibración a cinco scanner balanzas zebra ubicados en linea de caja_x000d_
numero de caja en donde se encuentra el scaner balanza_x000d_
_x000d_
1-2-3-4-5</v>
      </c>
      <c r="I517" t="str" xml:space="preserve">
        <v xml:space="preserve">buenas tardes. por favor me colaboran con la autorización de este ticket para que el técnico de isit visite la tienda para que realice la calibración a cinco scanner balanzas zebra ubicados en linea de caja_x000d_
numero de caja en donde se encuentra el scaner balanza_x000d_
_x000d_
1-2-3-4-5</v>
      </c>
      <c r="J517" t="str">
        <v>Se llega a sitio y se procede con validaciones de ingreso. Ubicamos el usuario y los escaner balanza. Procedemos a realizar la siguiente operación con cada uno de ellos: Realizamos pasos de calibración según manual corporativo. Levantamos tapa; ingresamos a modo calibración. Colocamos tapa; pesas hasta 11Kg; retiramos pesas. Realizamos pruebas de rigor en peso con masas certificadas. Es necesario realizar reset factory a cada uno de los escaner balanza ya que no tomoa la calibración esperada y envia error de conexión a la pos. Las pruebas salen a satisfacción; se procede con el cierre del ticket quedando tanto el escaner balanza como el puesto de pago completamente operativo.</v>
      </c>
      <c r="K517">
        <v>45460.907638888886</v>
      </c>
      <c r="L517">
        <v>45461.75</v>
      </c>
      <c r="M517">
        <v>45462</v>
      </c>
      <c r="N517" t="str">
        <f>TEXT(M517, "DDDD")</f>
        <v>miércoles</v>
      </c>
      <c r="O517" t="str" xml:space="preserve">
        <v xml:space="preserve">M179 METRO PITALITO_x000d_
_x000d_
</v>
      </c>
      <c r="P517" t="str">
        <v>PITALITO</v>
      </c>
      <c r="Q517" t="str">
        <f>IF(ISBLANK(P517),"0",(VLOOKUP(P517,REGION,2,FALSE)))</f>
        <v>OCCIDENTE</v>
      </c>
      <c r="R517" t="str">
        <v>EMERSON PALACIOS MARTINEZ</v>
      </c>
      <c r="S517">
        <f>IF(ISBLANK(R517),"0", VLOOKUP(R517,PERSONAL,2,FALSE))</f>
        <v>13723524</v>
      </c>
      <c r="T517" t="str">
        <v>ALIADO</v>
      </c>
      <c r="U517">
        <v>0.44583333333333336</v>
      </c>
      <c r="V517">
        <v>0.6125</v>
      </c>
      <c r="W517">
        <f>V517-U517</f>
        <v>0.16666666666666669</v>
      </c>
      <c r="X517">
        <v>2</v>
      </c>
      <c r="Y517">
        <f>NETWORKDAYS(K517,M517)</f>
        <v>3</v>
      </c>
      <c r="Z517" t="str">
        <f>IF(Y517&lt;=2,"CUMPLE","NO CUMPLE")</f>
        <v>NO CUMPLE</v>
      </c>
      <c r="AA517" t="str">
        <v>Las pesas se encontraban en la cuidad de Bogotá ocupadas; la demora es por el desplazamiento.</v>
      </c>
      <c r="AC517" t="str">
        <f>TEXT(M517,"mmmm")</f>
        <v>junio</v>
      </c>
      <c r="AD517" t="str">
        <f>TEXT(M517,"yyyy")</f>
        <v>yyyy</v>
      </c>
      <c r="AE517">
        <f>W517*60*24</f>
        <v>240.00000000000006</v>
      </c>
      <c r="AF517">
        <f>AE517/60</f>
        <v>4.000000000000001</v>
      </c>
      <c r="AG517">
        <f>AE517/60</f>
        <v>4.000000000000001</v>
      </c>
      <c r="AH517">
        <f>L517-K517</f>
        <v>0.8423611111138598</v>
      </c>
      <c r="AI517">
        <f>AH517*24*60</f>
        <v>1213.0000000039581</v>
      </c>
      <c r="AJ517">
        <f>75728*X517</f>
        <v>151456</v>
      </c>
    </row>
    <row r="518" xml:space="preserve">
      <c r="A518">
        <v>714623</v>
      </c>
      <c r="B518" t="str">
        <v>INCIDENTE</v>
      </c>
      <c r="C518" t="str">
        <v>CERRADO</v>
      </c>
      <c r="D518" t="str">
        <v>LINEAL DE CAJAS</v>
      </c>
      <c r="E518" t="str">
        <v>POS</v>
      </c>
      <c r="F518" t="str">
        <v>POS</v>
      </c>
      <c r="G518" t="str">
        <v>PHOENX</v>
      </c>
      <c r="H518" t="str" xml:space="preserve">
        <v xml:space="preserve">Solicito revisión física de la pos 2; al momento de ingresar el cajero se para y no vuelve a funcionar; soporte la reviso la desbloquea por un momento y vuelve y se para; no reconoce la red; esta fuera de linea; es reviso los cables y conexiones y esta bien._x000d_
Numero de caja_x000d_
_x000d_
2</v>
      </c>
      <c r="I518" t="str" xml:space="preserve">
        <v xml:space="preserve">Solicito revisión física de la pos 2; al momento de ingresar el cajero se para y no vuelve a funcionar; soporte la reviso la desbloquea por un momento y vuelve y se para; no reconoce la red; esta fuera de linea; es reviso los cables y conexiones y esta bien._x000d_
Numero de caja_x000d_
_x000d_
2</v>
      </c>
      <c r="J518" t="str">
        <v>Se llegué al punto se revisa la caja ya está conectada a la red pero presenta lentitud; se realiza mantenimiento y se cambian puertos de red y de energía sigue con problemas se debe escalar caso a mesa especializada para que realicen optimización del equipo como borrar temporales borrar caché para ver si ya con eso despega el equipo</v>
      </c>
      <c r="K518">
        <v>45463.350694444445</v>
      </c>
      <c r="L518">
        <v>45463.350694444445</v>
      </c>
      <c r="M518">
        <v>45463</v>
      </c>
      <c r="N518" t="str">
        <f>TEXT(M518, "DDDD")</f>
        <v>jueves</v>
      </c>
      <c r="O518" t="str" xml:space="preserve">
        <v xml:space="preserve">M033 METRO CARTAGO_x000d_
_x000d_
</v>
      </c>
      <c r="P518" t="str">
        <v>CARTAGO</v>
      </c>
      <c r="Q518" t="str">
        <f>IF(ISBLANK(P518),"0",(VLOOKUP(P518,REGION,2,FALSE)))</f>
        <v>CENTRO</v>
      </c>
      <c r="R518" t="str">
        <v>CHRISTIAN CAMILO SANTAMARIA  RIOS</v>
      </c>
      <c r="S518" t="e">
        <f>IF(ISBLANK(R518),"0", VLOOKUP(R518,PERSONAL,2,FALSE))</f>
        <v>#N/A</v>
      </c>
      <c r="T518" t="str">
        <v>DIRECTO</v>
      </c>
      <c r="U518">
        <v>0.3333333333333333</v>
      </c>
      <c r="V518">
        <v>0.5</v>
      </c>
      <c r="W518">
        <f>V518-U518</f>
        <v>0.16666666666666669</v>
      </c>
      <c r="X518">
        <v>2</v>
      </c>
      <c r="Y518">
        <f>NETWORKDAYS(K518,M518)</f>
        <v>1</v>
      </c>
      <c r="Z518" t="str">
        <f>IF(Y518&lt;=2,"CUMPLE","NO CUMPLE")</f>
        <v>CUMPLE</v>
      </c>
      <c r="AC518" t="str">
        <f>TEXT(M518,"mmmm")</f>
        <v>junio</v>
      </c>
      <c r="AD518" t="str">
        <f>TEXT(M518,"yyyy")</f>
        <v>yyyy</v>
      </c>
      <c r="AE518">
        <f>W518*60*24</f>
        <v>240.00000000000006</v>
      </c>
      <c r="AF518">
        <f>AE518/60</f>
        <v>4.000000000000001</v>
      </c>
      <c r="AG518">
        <f>AE518/60</f>
        <v>4.000000000000001</v>
      </c>
      <c r="AH518">
        <f>L518-K518</f>
        <v>0</v>
      </c>
      <c r="AI518">
        <f>AH518*24*60</f>
        <v>0</v>
      </c>
      <c r="AJ518">
        <f>75728*X518</f>
        <v>151456</v>
      </c>
    </row>
    <row r="519" xml:space="preserve">
      <c r="A519">
        <v>733704</v>
      </c>
      <c r="B519" t="str">
        <v>SOLICITUD</v>
      </c>
      <c r="C519" t="str">
        <v>CERRADO</v>
      </c>
      <c r="D519" t="str">
        <v>LINEAL DE CAJAS</v>
      </c>
      <c r="E519" t="str">
        <v>SCANNER</v>
      </c>
      <c r="F519" t="str">
        <v>BALANZA</v>
      </c>
      <c r="G519" t="str">
        <v>ZEBRA</v>
      </c>
      <c r="H519" t="str" xml:space="preserve">
        <v xml:space="preserve">Buen día solicito de su ayuda para instalación y configuración de estos scanner balanza en l alinea de cajas ; desinstalar los scanner balanza 9800 y dejarlos en las cajas en complete orden adjunto seriales para la verificación Seriales: S24082010552520;S24082010552533;S24082010552544 S24082010555644;S24082010555658;S24082010555684 S24082010555804 Ojo validar que cada caja tenga los cables_x000d_
numero de caja en donde se encuentra el scaner balanza_x000d_
_x000d_
lineal de cajas</v>
      </c>
      <c r="I519" t="str" xml:space="preserve">
        <v xml:space="preserve">Buen día solicito de su ayuda para instalación y configuración de estos scanner balanza en l alinea de cajas ; desinstalar los scanner balanza 9800 y dejarlos en las cajas en complete orden adjunto seriales para la verificación Seriales: S24082010552520;S24082010552533;S24082010552544 S24082010555644;S24082010555658;S24082010555684 S24082010555804 Ojo validar que cada caja tenga los cables_x000d_
numero de caja en donde se encuentra el scaner balanza_x000d_
_x000d_
lineal de cajas</v>
      </c>
      <c r="J519" t="str">
        <v>Se realiza instalación de los 7 Scanner Balanza en el lineal de cajas con seriales S24082010552520; S24082010552533; S24082010552544; S24082010555644; S24082010555658; S24082010555684 S24082010555804; Se realiza instalación y configuración correcta con los códigos QR entregados para dicho proceso; Se realizan pruebas con el encargado de Cajas Xavier Camargo y Elena Rivera; Quedando totalmente funcionales...Se entregan seriales de Scanner Balanza que quedan instalados y los que se retiraron a Fabiola Diaz; ( Se realiza este trabajo con un total de duración de 5 horas ).</v>
      </c>
      <c r="K519">
        <v>45463.350694444445</v>
      </c>
      <c r="L519">
        <v>45463.350694444445</v>
      </c>
      <c r="M519">
        <v>45463</v>
      </c>
      <c r="N519" t="str">
        <f>TEXT(M519, "DDDD")</f>
        <v>jueves</v>
      </c>
      <c r="O519" t="str" xml:space="preserve">
        <v xml:space="preserve">J047 JUMBO GIRARDOT_x000d_
_x000d_
</v>
      </c>
      <c r="P519" t="str">
        <v>GIRARDOT</v>
      </c>
      <c r="Q519" t="str">
        <f>IF(ISBLANK(P519),"0",(VLOOKUP(P519,REGION,2,FALSE)))</f>
        <v>OCCIDENTE</v>
      </c>
      <c r="R519" t="str">
        <v>RAFAEL ARDILA PUENTES</v>
      </c>
      <c r="S519">
        <f>IF(ISBLANK(R519),"0", VLOOKUP(R519,PERSONAL,2,FALSE))</f>
        <v>1018419858</v>
      </c>
      <c r="T519" t="str">
        <v>ALIADO</v>
      </c>
      <c r="U519">
        <v>0.4583333333333333</v>
      </c>
      <c r="V519">
        <v>0.6666666666666666</v>
      </c>
      <c r="W519">
        <f>V519-U519</f>
        <v>0.20833333333333331</v>
      </c>
      <c r="X519">
        <v>3</v>
      </c>
      <c r="Y519">
        <f>NETWORKDAYS(K519,M519)</f>
        <v>1</v>
      </c>
      <c r="Z519" t="str">
        <f>IF(Y519&lt;=2,"CUMPLE","NO CUMPLE")</f>
        <v>CUMPLE</v>
      </c>
      <c r="AC519" t="str">
        <f>TEXT(M519,"mmmm")</f>
        <v>junio</v>
      </c>
      <c r="AD519" t="str">
        <f>TEXT(M519,"yyyy")</f>
        <v>yyyy</v>
      </c>
      <c r="AE519">
        <f>W519*60*24</f>
        <v>299.99999999999994</v>
      </c>
      <c r="AF519">
        <f>AE519/60</f>
        <v>4.999999999999999</v>
      </c>
      <c r="AG519">
        <f>AE519/60</f>
        <v>4.999999999999999</v>
      </c>
      <c r="AH519">
        <f>L519-K519</f>
        <v>0</v>
      </c>
      <c r="AI519">
        <f>AH519*24*60</f>
        <v>0</v>
      </c>
      <c r="AJ519">
        <f>75728*X519</f>
        <v>227184</v>
      </c>
    </row>
    <row r="520" xml:space="preserve">
      <c r="A520">
        <v>733148</v>
      </c>
      <c r="B520" t="str">
        <v>SOLICITUD</v>
      </c>
      <c r="C520" t="str">
        <v>CERRADO</v>
      </c>
      <c r="D520" t="str">
        <v>RECIBO</v>
      </c>
      <c r="E520" t="str">
        <v>PDA</v>
      </c>
      <c r="F520" t="str">
        <v>PDA</v>
      </c>
      <c r="G520" t="str">
        <v>HONEYWELL</v>
      </c>
      <c r="H520" t="str" xml:space="preserve">
        <v xml:space="preserve">Buen dia me colabora con la actualización de la aplicación mi tienda en la pdt asignada a perecederos serial 200273B0718 imei 990011941289 943; gracias_x000d_
Sección de la tienda en donde se ubica la PDT o usuario_x000d_
_x000d_
179</v>
      </c>
      <c r="I520" t="str" xml:space="preserve">
        <v xml:space="preserve">Buen dia me colabora con la actualización de la aplicación mi tienda en la pdt asignada a perecederos serial 200273B0718 imei 990011941289 943; gracias_x000d_
Sección de la tienda en donde se ubica la PDT o usuario_x000d_
_x000d_
179</v>
      </c>
      <c r="J520" t="str">
        <v>Se llega a sitio y se procede con validaciones de ingreso. Se establece contacto con la usuario y la PDA. La PDA no deja actualizar aplicativo Mi Tienda y se procede a descargar actualización de chrome liberando primeramente espacio en disco ya que posee espacio insuficiente. Se procede a ingresar a modo administrador y se borran instaladores; fotos y archivos de configuración. Se realiza descargue e instalación de aplicativo Mi Tienda. Se procede a realizar reinicio de la misma; ingresamos con el modo de usuario y procedemos a realizar pruebas de rigor a satisfacción del mismo. Se procede con el cierre del ticket quedando la pda completamente operativa y funcional.</v>
      </c>
      <c r="K520">
        <v>45463.35208333333</v>
      </c>
      <c r="L520">
        <v>45463.45416666667</v>
      </c>
      <c r="M520">
        <v>45463</v>
      </c>
      <c r="N520" t="str">
        <f>TEXT(M520, "DDDD")</f>
        <v>jueves</v>
      </c>
      <c r="O520" t="str" xml:space="preserve">
        <v xml:space="preserve">M179 METRO PITALITO_x000d_
_x000d_
</v>
      </c>
      <c r="P520" t="str">
        <v>PITALITO</v>
      </c>
      <c r="Q520" t="str">
        <f>IF(ISBLANK(P520),"0",(VLOOKUP(P520,REGION,2,FALSE)))</f>
        <v>OCCIDENTE</v>
      </c>
      <c r="R520" t="str">
        <v>EMERSON PALACIOS MARTINEZ</v>
      </c>
      <c r="S520">
        <f>IF(ISBLANK(R520),"0", VLOOKUP(R520,PERSONAL,2,FALSE))</f>
        <v>13723524</v>
      </c>
      <c r="T520" t="str">
        <v>ALIADO</v>
      </c>
      <c r="U520">
        <v>0.4513888888888889</v>
      </c>
      <c r="V520">
        <v>0.47291666666666665</v>
      </c>
      <c r="W520">
        <f>V520-U520</f>
        <v>0.021527777777777757</v>
      </c>
      <c r="X520">
        <v>1</v>
      </c>
      <c r="Y520">
        <f>NETWORKDAYS(K520,M520)</f>
        <v>1</v>
      </c>
      <c r="Z520" t="str">
        <f>IF(Y520&lt;=2,"CUMPLE","NO CUMPLE")</f>
        <v>CUMPLE</v>
      </c>
      <c r="AC520" t="str">
        <f>TEXT(M520,"mmmm")</f>
        <v>junio</v>
      </c>
      <c r="AD520" t="str">
        <f>TEXT(M520,"yyyy")</f>
        <v>yyyy</v>
      </c>
      <c r="AE520">
        <f>W520*60*24</f>
        <v>30.99999999999997</v>
      </c>
      <c r="AF520">
        <f>AE520/60</f>
        <v>0.5166666666666662</v>
      </c>
      <c r="AG520">
        <f>AE520/60</f>
        <v>0.5166666666666662</v>
      </c>
      <c r="AH520">
        <f>L520-K520</f>
        <v>0.10208333333866904</v>
      </c>
      <c r="AI520">
        <f>AH520*24*60</f>
        <v>147.0000000076834</v>
      </c>
      <c r="AJ520">
        <f>75728*X520</f>
        <v>75728</v>
      </c>
    </row>
    <row r="521" xml:space="preserve">
      <c r="A521">
        <v>733194</v>
      </c>
      <c r="B521" t="str">
        <v>SOLICITUD</v>
      </c>
      <c r="C521" t="str">
        <v>CERRADO</v>
      </c>
      <c r="D521" t="str">
        <v>LINEAL DE CAJAS</v>
      </c>
      <c r="E521" t="str">
        <v>IMPRESORA</v>
      </c>
      <c r="F521" t="str">
        <v>IMPRESORA</v>
      </c>
      <c r="G521" t="str">
        <v>EPSON</v>
      </c>
      <c r="H521" t="str" xml:space="preserve">
        <v xml:space="preserve">me ayudan con la impresora de la caja numero 1 no responde se le cambio el papel y bota error_x000d_
Número de inventario_x000d_
_x000d_
X6WY242745_x000d_
_x000d_
numero de caja_x000d_
_x000d_
1</v>
      </c>
      <c r="I521" t="str" xml:space="preserve">
        <v xml:space="preserve">me ayudan con la impresora de la caja numero 1 no responde se le cambio el papel y bota error_x000d_
Número de inventario_x000d_
_x000d_
X6WY242745_x000d_
_x000d_
numero de caja_x000d_
_x000d_
1</v>
      </c>
      <c r="J521" t="str">
        <v>Se llega a sitio y se procede con validaciones de ingreso. Ubicamos la usuaria y la impresora pos. Desconectamos cableado eléctrico y lógico. Procedemos a realizar mantenimiento correctivo en la impresora y sus sensores. Conectamos nuevamente el cableado eléctrico y el lógico a la pos. Reiniciamos la pos la cual sube a normalidad. Realizamos pruebas de impresión con la usuaria las cuales salen exitosas. Se procede con el cierre del ticket quedando tanto la impresora como el puesto de pago completamente operativo.</v>
      </c>
      <c r="K521">
        <v>45463.35208333333</v>
      </c>
      <c r="L521">
        <v>45463.45416666667</v>
      </c>
      <c r="M521">
        <v>45463</v>
      </c>
      <c r="N521" t="str">
        <f>TEXT(M521, "DDDD")</f>
        <v>jueves</v>
      </c>
      <c r="O521" t="str" xml:space="preserve">
        <v xml:space="preserve">M179 METRO PITALITO_x000d_
_x000d_
</v>
      </c>
      <c r="P521" t="str">
        <v>PITALITO</v>
      </c>
      <c r="Q521" t="str">
        <f>IF(ISBLANK(P521),"0",(VLOOKUP(P521,REGION,2,FALSE)))</f>
        <v>OCCIDENTE</v>
      </c>
      <c r="R521" t="str">
        <v>EMERSON PALACIOS MARTINEZ</v>
      </c>
      <c r="S521">
        <f>IF(ISBLANK(R521),"0", VLOOKUP(R521,PERSONAL,2,FALSE))</f>
        <v>13723524</v>
      </c>
      <c r="T521" t="str">
        <v>ALIADO</v>
      </c>
      <c r="U521">
        <v>0.4166666666666667</v>
      </c>
      <c r="V521">
        <v>0.4513888888888889</v>
      </c>
      <c r="W521">
        <f>V521-U521</f>
        <v>0.03472222222222221</v>
      </c>
      <c r="X521">
        <v>1</v>
      </c>
      <c r="Y521">
        <f>NETWORKDAYS(K521,M521)</f>
        <v>1</v>
      </c>
      <c r="Z521" t="str">
        <f>IF(Y521&lt;=2,"CUMPLE","NO CUMPLE")</f>
        <v>CUMPLE</v>
      </c>
      <c r="AC521" t="str">
        <f>TEXT(M521,"mmmm")</f>
        <v>junio</v>
      </c>
      <c r="AD521" t="str">
        <f>TEXT(M521,"yyyy")</f>
        <v>yyyy</v>
      </c>
      <c r="AE521">
        <f>W521*60*24</f>
        <v>49.999999999999986</v>
      </c>
      <c r="AF521">
        <f>AE521/60</f>
        <v>0.8333333333333331</v>
      </c>
      <c r="AG521">
        <f>AE521/60</f>
        <v>0.8333333333333331</v>
      </c>
      <c r="AH521">
        <f>L521-K521</f>
        <v>0.10208333333866904</v>
      </c>
      <c r="AI521">
        <f>AH521*24*60</f>
        <v>147.0000000076834</v>
      </c>
      <c r="AJ521">
        <f>75728*X521</f>
        <v>75728</v>
      </c>
    </row>
    <row r="522" xml:space="preserve">
      <c r="A522">
        <v>733270</v>
      </c>
      <c r="B522" t="str">
        <v>SOLICITUD</v>
      </c>
      <c r="C522" t="str">
        <v>CERRADO</v>
      </c>
      <c r="D522" t="str">
        <v>CONTRALOR</v>
      </c>
      <c r="E522" t="str">
        <v>PDA</v>
      </c>
      <c r="F522" t="str">
        <v>PDA</v>
      </c>
      <c r="G522" t="str">
        <v>HONEYWELL</v>
      </c>
      <c r="H522" t="str" xml:space="preserve">
        <v xml:space="preserve">La parte superior de la pantalla(táctil) se encuentra sin funcionar lo que limita el trabajo diario._x000d_
Sección de la tienda en donde se ubica la PDT o usuario_x000d_
_x000d_
179 Metro Pitalito</v>
      </c>
      <c r="I522" t="str" xml:space="preserve">
        <v xml:space="preserve">La parte superior de la pantalla(táctil) se encuentra sin funcionar lo que limita el trabajo diario._x000d_
Sección de la tienda en donde se ubica la PDT o usuario_x000d_
_x000d_
179 Metro Pitalito</v>
      </c>
      <c r="J522" t="str">
        <v>Se llega a sitio y se procede con validaciones de ingreso. Se establece contacto con la usuario y la PDA. La PDA no da función en tactil en toda su parte superior de la pantalla. Se realiza mantenimiento preventivo y la falla continua. Se retira protector de pantalla que se encuentra suelto y la falla continua. Se realiza reinicio no de fábrica y la falla continua. Se procede con formateo de fábrica. La pda queda operativa con la novedad. Se procede con el cierre del ticket</v>
      </c>
      <c r="K522">
        <v>45463.35138888889</v>
      </c>
      <c r="L522">
        <v>45463.455555555556</v>
      </c>
      <c r="M522">
        <v>45463</v>
      </c>
      <c r="N522" t="str">
        <f>TEXT(M522, "DDDD")</f>
        <v>jueves</v>
      </c>
      <c r="O522" t="str" xml:space="preserve">
        <v xml:space="preserve">M179 METRO PITALITO_x000d_
_x000d_
</v>
      </c>
      <c r="P522" t="str">
        <v>PITALITO</v>
      </c>
      <c r="Q522" t="str">
        <f>IF(ISBLANK(P522),"0",(VLOOKUP(P522,REGION,2,FALSE)))</f>
        <v>OCCIDENTE</v>
      </c>
      <c r="R522" t="str">
        <v>EMERSON PALACIOS MARTINEZ</v>
      </c>
      <c r="S522">
        <f>IF(ISBLANK(R522),"0", VLOOKUP(R522,PERSONAL,2,FALSE))</f>
        <v>13723524</v>
      </c>
      <c r="T522" t="str">
        <v>ALIADO</v>
      </c>
      <c r="U522">
        <v>0.4736111111111111</v>
      </c>
      <c r="V522">
        <v>0.5</v>
      </c>
      <c r="W522">
        <f>V522-U522</f>
        <v>0.026388888888888906</v>
      </c>
      <c r="X522">
        <v>1</v>
      </c>
      <c r="Y522">
        <f>NETWORKDAYS(K522,M522)</f>
        <v>1</v>
      </c>
      <c r="Z522" t="str">
        <f>IF(Y522&lt;=2,"CUMPLE","NO CUMPLE")</f>
        <v>CUMPLE</v>
      </c>
      <c r="AC522" t="str">
        <f>TEXT(M522,"mmmm")</f>
        <v>junio</v>
      </c>
      <c r="AD522" t="str">
        <f>TEXT(M522,"yyyy")</f>
        <v>yyyy</v>
      </c>
      <c r="AE522">
        <f>W522*60*24</f>
        <v>38.00000000000003</v>
      </c>
      <c r="AF522">
        <f>AE522/60</f>
        <v>0.6333333333333339</v>
      </c>
      <c r="AG522">
        <f>AE522/60</f>
        <v>0.6333333333333339</v>
      </c>
      <c r="AH522">
        <f>L522-K522</f>
        <v>0.10416666666424135</v>
      </c>
      <c r="AI522">
        <f>AH522*24*60</f>
        <v>149.99999999650754</v>
      </c>
      <c r="AJ522">
        <f>75728*X522</f>
        <v>75728</v>
      </c>
    </row>
    <row r="523" xml:space="preserve">
      <c r="A523">
        <v>727856</v>
      </c>
      <c r="B523" t="str">
        <v>INCIDENTE</v>
      </c>
      <c r="C523" t="str">
        <v>CERRADO</v>
      </c>
      <c r="D523" t="str">
        <v>PLATAFORMA</v>
      </c>
      <c r="E523" t="str">
        <v xml:space="preserve">BALANZA </v>
      </c>
      <c r="F523" t="str">
        <v>BALANZA</v>
      </c>
      <c r="G523" t="str">
        <v>BALANZA</v>
      </c>
      <c r="H523" t="str" xml:space="preserve">
        <v xml:space="preserve">La balanza está generando los stickers borrosos; corta la información; está novedad fue atendida en días anteriores pero a la fecha se vuelve a presentar._x000d_
Indica la ubicacion de tu balanza en la tienda_x000d_
_x000d_
Plataforma fruver medellín</v>
      </c>
      <c r="I523" t="str" xml:space="preserve">
        <v xml:space="preserve">La balanza está generando los stickers borrosos; corta la información; está novedad fue atendida en días anteriores pero a la fecha se vuelve a presentar._x000d_
Indica la ubicacion de tu balanza en la tienda_x000d_
_x000d_
Plataforma fruver medellín</v>
      </c>
      <c r="J523" t="str">
        <v>Se aprietan o fijan bien tornillos que sujetan partes o componentes de la impresora para que el papel haga el mejor contacto posible con la impresora y se logra corregir el problema de etiquetas que salían borrosas. Adicionalmente se hacen los ajustes y verificaciones para corregir problema de descalibración de la tara que estaba agregando peso a las medidas . FABIAN VARGAS LASTRA 21 JUNIO DE 2024"</v>
      </c>
      <c r="K523">
        <v>45460.67222222222</v>
      </c>
      <c r="L523">
        <v>45463.71944444445</v>
      </c>
      <c r="M523">
        <v>45464</v>
      </c>
      <c r="N523" t="str">
        <f>TEXT(M523, "DDDD")</f>
        <v>viernes</v>
      </c>
      <c r="O523" t="str" xml:space="preserve">
        <v xml:space="preserve">L186 CD SABANETA FRUVER_x000d_
_x000d_
</v>
      </c>
      <c r="P523" t="str">
        <v>MEDELLIN</v>
      </c>
      <c r="Q523" t="str">
        <f>IF(ISBLANK(P523),"0",(VLOOKUP(P523,REGION,2,FALSE)))</f>
        <v>CENTRO</v>
      </c>
      <c r="R523" t="str">
        <v xml:space="preserve">FABIAN VARGAS LASTRA </v>
      </c>
      <c r="S523" t="e">
        <f>IF(ISBLANK(R523),"0", VLOOKUP(R523,PERSONAL,2,FALSE))</f>
        <v>#N/A</v>
      </c>
      <c r="T523" t="str">
        <v>ALIADO</v>
      </c>
      <c r="U523">
        <v>0.4166666666666667</v>
      </c>
      <c r="V523">
        <v>0.5</v>
      </c>
      <c r="W523">
        <f>V523-U523</f>
        <v>0.08333333333333331</v>
      </c>
      <c r="X523">
        <v>1</v>
      </c>
      <c r="Y523">
        <f>NETWORKDAYS(K523,M523)</f>
        <v>5</v>
      </c>
      <c r="Z523" t="str">
        <f>IF(Y523&lt;=2,"CUMPLE","NO CUMPLE")</f>
        <v>NO CUMPLE</v>
      </c>
      <c r="AA523" t="str">
        <v>SIN DISPONIBILIDAD DE TÉCNICO EN LA ZONA</v>
      </c>
      <c r="AC523" t="str">
        <f>TEXT(M523,"mmmm")</f>
        <v>junio</v>
      </c>
      <c r="AD523" t="str">
        <f>TEXT(M523,"yyyy")</f>
        <v>yyyy</v>
      </c>
      <c r="AE523">
        <f>W523*60*24</f>
        <v>119.99999999999997</v>
      </c>
      <c r="AF523">
        <f>AE523/60</f>
        <v>1.9999999999999996</v>
      </c>
      <c r="AG523">
        <f>AE523/60</f>
        <v>1.9999999999999996</v>
      </c>
      <c r="AH523">
        <f>L523-K523</f>
        <v>3.047222222223354</v>
      </c>
      <c r="AI523">
        <f>AH523*24*60</f>
        <v>4388.00000000163</v>
      </c>
      <c r="AJ523">
        <f>75728*X523</f>
        <v>75728</v>
      </c>
    </row>
    <row r="524" xml:space="preserve">
      <c r="A524">
        <v>732316</v>
      </c>
      <c r="B524" t="str">
        <v>INCIDENTE</v>
      </c>
      <c r="C524" t="str">
        <v>CERRADO</v>
      </c>
      <c r="D524" t="str">
        <v>ZONA DE INGRESO</v>
      </c>
      <c r="E524" t="str">
        <v>RELOJ</v>
      </c>
      <c r="F524" t="str">
        <v>RELOJ</v>
      </c>
      <c r="G524" t="str">
        <v>SUPREMA</v>
      </c>
      <c r="H524" t="str" xml:space="preserve">
        <v xml:space="preserve">Buen dia; Agradezco me colaboren revisando el reloj de marcacion ubicado en reloj control del local 038 toda vez que esta muy lento al momento de realizar el marcaje tarda mucho y se esta reportando que no lee la huella._x000d_
Número de inventario_x000d_
_x000d_
1234</v>
      </c>
      <c r="I524" t="str" xml:space="preserve">
        <v xml:space="preserve">Buen dia; Agradezco me colaboren revisando el reloj de marcacion ubicado en reloj control del local 038 toda vez que esta muy lento al momento de realizar el marcaje tarda mucho y se esta reportando que no lee la huella._x000d_
Número de inventario_x000d_
_x000d_
1234</v>
      </c>
      <c r="J524" t="str">
        <v>"El biostation se encontraba bloqueado; cuando ya me dieron ingreso y con las instrucciones de Soporte Fabiola; Se reinicio el equipo; desconectando el cable rj45 del equipo para poder hacer respectivo reinicio y así mismo el desbloqueo del equipo para su correcto funcionamiento; ya que el equipo recibe energía por medio de un cable rj45; quedo funcionando de nuevo con total normalidad; quedo resuelta la falla"</v>
      </c>
      <c r="K524">
        <v>45463.353472222225</v>
      </c>
      <c r="L524">
        <v>45464.3</v>
      </c>
      <c r="M524">
        <v>45464</v>
      </c>
      <c r="N524" t="str">
        <f>TEXT(M524, "DDDD")</f>
        <v>viernes</v>
      </c>
      <c r="O524" t="str" xml:space="preserve">
        <v xml:space="preserve">M038 METRO NEIVA CENTRO DE CONVENCIONES_x000d_
_x000d_
</v>
      </c>
      <c r="P524" t="str">
        <v>NEIVA</v>
      </c>
      <c r="Q524" t="str">
        <f>IF(ISBLANK(P524),"0",(VLOOKUP(P524,REGION,2,FALSE)))</f>
        <v>OCCIDENTE</v>
      </c>
      <c r="R524" t="str">
        <v>MICHAEL SIMIT VILLABON TRUJILLO</v>
      </c>
      <c r="S524" t="e">
        <f>IF(ISBLANK(R524),"0", VLOOKUP(R524,PERSONAL,2,FALSE))</f>
        <v>#N/A</v>
      </c>
      <c r="T524" t="str">
        <v>ALIADO</v>
      </c>
      <c r="U524">
        <v>0.375</v>
      </c>
      <c r="V524">
        <v>0.4375</v>
      </c>
      <c r="W524">
        <f>V524-U524</f>
        <v>0.0625</v>
      </c>
      <c r="X524">
        <v>1</v>
      </c>
      <c r="Y524">
        <f>NETWORKDAYS(K524,M524)</f>
        <v>2</v>
      </c>
      <c r="Z524" t="str">
        <f>IF(Y524&lt;=2,"CUMPLE","NO CUMPLE")</f>
        <v>CUMPLE</v>
      </c>
      <c r="AC524" t="str">
        <f>TEXT(M524,"mmmm")</f>
        <v>junio</v>
      </c>
      <c r="AD524" t="str">
        <f>TEXT(M524,"yyyy")</f>
        <v>yyyy</v>
      </c>
      <c r="AE524">
        <f>W524*60*24</f>
        <v>90</v>
      </c>
      <c r="AF524">
        <f>AE524/60</f>
        <v>1.5</v>
      </c>
      <c r="AG524">
        <f>AE524/60</f>
        <v>1.5</v>
      </c>
      <c r="AH524">
        <f>L524-K524</f>
        <v>0.9465277777781012</v>
      </c>
      <c r="AI524">
        <f>AH524*24*60</f>
        <v>1363.0000000004657</v>
      </c>
      <c r="AJ524">
        <f>75728*X524</f>
        <v>75728</v>
      </c>
    </row>
    <row r="525" xml:space="preserve">
      <c r="A525">
        <v>732348</v>
      </c>
      <c r="B525" t="str">
        <v>SOLICITUD</v>
      </c>
      <c r="C525" t="str">
        <v>CERRADO</v>
      </c>
      <c r="D525" t="str">
        <v>DECORACION</v>
      </c>
      <c r="E525" t="str">
        <v>PLOTER</v>
      </c>
      <c r="F525" t="str">
        <v>PLOTER</v>
      </c>
      <c r="G525" t="str">
        <v>GRAPHTEC</v>
      </c>
      <c r="H525" t="str">
        <v>Buenas Días Para su conocimiento y colaboración el Plotter de corte Graphtec CE5000-60 presenta un alarma "Alarma de posición" la cual no permite operar el equipo. Gracias</v>
      </c>
      <c r="I525" t="str">
        <v>Buenas Días Para su conocimiento y colaboración el Plotter de corte Graphtec CE5000-60 presenta un alarma "Alarma de posición" la cual no permite operar el equipo. Gracias</v>
      </c>
      <c r="J525" t="str">
        <v>Me encuentro en sitio y se me indica que el plotter de corte presenta una alerta de posicionamiento en la directriz y se observa  en pantalla; se procede a informar a la compañera de apoyo por un manual o algo de apoyo mientras se realiza un apagado y encendido de la unidad y se observa su comportamiento a las demás partes móviles y todo con normalidad; retiro las tapas superiores para observar el comportamiento del cabezal; se observa que este choca y no completa el recorrido se le mueve un tope que tiene en el sensor; se realiza prueba y opera con normalidad se le indica a la compañera de apoyo y se realizan pruebas de corte todo con normalidad se llena documentación ;se le informa al personal de apoyo en este caso a Fabiola Díaz  y a la compañera Katerine que se termina la actividad y continuo con otra labor en tienda. Plotter operativo</v>
      </c>
      <c r="K525">
        <v>45463.35277777778</v>
      </c>
      <c r="L525">
        <v>45463.70694444444</v>
      </c>
      <c r="M525">
        <v>45464</v>
      </c>
      <c r="N525" t="str">
        <f>TEXT(M525, "DDDD")</f>
        <v>viernes</v>
      </c>
      <c r="O525" t="str" xml:space="preserve">
        <v xml:space="preserve">J036 JUMBO POPAYAN CAMPANARIO_x000d_
_x000d_
</v>
      </c>
      <c r="P525" t="str">
        <v>POPAYAN</v>
      </c>
      <c r="Q525" t="str">
        <f>IF(ISBLANK(P525),"0",(VLOOKUP(P525,REGION,2,FALSE)))</f>
        <v>OCCIDENTE</v>
      </c>
      <c r="R525" t="str">
        <v>DANIEL FERNANDO PAREDES ARTEAGA</v>
      </c>
      <c r="S525">
        <f>IF(ISBLANK(R525),"0", VLOOKUP(R525,PERSONAL,2,FALSE))</f>
        <v>10301691</v>
      </c>
      <c r="T525" t="str">
        <v>DIRECTO</v>
      </c>
      <c r="U525">
        <v>0.3402777777777778</v>
      </c>
      <c r="V525">
        <v>0.4166666666666667</v>
      </c>
      <c r="W525">
        <f>V525-U525</f>
        <v>0.0763888888888889</v>
      </c>
      <c r="X525">
        <v>1</v>
      </c>
      <c r="Y525">
        <f>NETWORKDAYS(K525,M525)</f>
        <v>2</v>
      </c>
      <c r="Z525" t="str">
        <f>IF(Y525&lt;=2,"CUMPLE","NO CUMPLE")</f>
        <v>CUMPLE</v>
      </c>
      <c r="AC525" t="str">
        <f>TEXT(M525,"mmmm")</f>
        <v>junio</v>
      </c>
      <c r="AD525" t="str">
        <f>TEXT(M525,"yyyy")</f>
        <v>yyyy</v>
      </c>
      <c r="AE525">
        <f>W525*60*24</f>
        <v>110.00000000000001</v>
      </c>
      <c r="AF525">
        <f>AE525/60</f>
        <v>1.8333333333333335</v>
      </c>
      <c r="AG525">
        <f>AE525/60</f>
        <v>1.8333333333333335</v>
      </c>
      <c r="AH525">
        <f>L525-K525</f>
        <v>0.35416666666424135</v>
      </c>
      <c r="AI525">
        <f>AH525*24*60</f>
        <v>509.99999999650754</v>
      </c>
      <c r="AJ525">
        <f>75728*X525</f>
        <v>75728</v>
      </c>
    </row>
    <row r="526" xml:space="preserve">
      <c r="A526">
        <v>734222</v>
      </c>
      <c r="B526" t="str">
        <v>INCIDENTE</v>
      </c>
      <c r="C526" t="str">
        <v>CERRADO</v>
      </c>
      <c r="D526" t="str">
        <v>LINEAL DE CAJAS</v>
      </c>
      <c r="E526" t="str">
        <v>PDA</v>
      </c>
      <c r="F526" t="str">
        <v>PDA</v>
      </c>
      <c r="G526" t="str">
        <v>HONEYWELL</v>
      </c>
      <c r="H526" t="str" xml:space="preserve">
        <v xml:space="preserve">buenos días no hemos podido realizar el chequeo de precios por falla en la conexión del dispositivo: PDA al ingresar a la aplicacion aparece un aviso diciendo: "500--INTERNAL SERVER ERROR--COULD NOT OÑEN HIBERNATE SESSION TO TRANSACTION;NESTED EXCEPTION IS ORG.HIBERNATE. EXCEPTION.GENERIC.JDBCEXCEPTION:UNABLE JBDC CONECTION" Aparece reiteradas veces cuando se intenta realizar el chequeo de preci_x000d_
Sección de la tienda en donde se ubica la PDT o usuario_x000d_
_x000d_
Tienda Jumbo Popayán</v>
      </c>
      <c r="I526" t="str" xml:space="preserve">
        <v xml:space="preserve">buenos días no hemos podido realizar el chequeo de precios por falla en la conexión del dispositivo: PDA al ingresar a la aplicacion aparece un aviso diciendo: "500--INTERNAL SERVER ERROR--COULD NOT OÑEN HIBERNATE SESSION TO TRANSACTION;NESTED EXCEPTION IS ORG.HIBERNATE. EXCEPTION.GENERIC.JDBCEXCEPTION:UNABLE JBDC CONECTION" Aparece reiteradas veces cuando se intenta realizar el chequeo de preci_x000d_
Sección de la tienda en donde se ubica la PDT o usuario_x000d_
_x000d_
Tienda Jumbo Popayán</v>
      </c>
      <c r="J526" t="str">
        <v>Me encuentro en sitio y se me indica que la falla es en el aplicativo GAPV que presenta un error de conexión al servidor se realiza la desinstacion de aplicativo y se vuelve a instalar con la ultima versión actualizada pero el error es persistente procedo a verificar señal de  wifi y programación sin  cambios o anomalías  a consultar con el líder de tienda en turno si por parte de tecnología le ha llegado algún correo con respecto al aplicativo  me indica que va a consultar me retiro de tienda almorzar de 12:10 asta las 14:00; al retornar a tienda me muestra el correo que indica que el aplicativo dejo de usarse el 6 de junio y que de vera quedar desinstalado; proceso que se ejecuta; se le informa al personal de apoyo en este caso a Fabiola Díaz  y a la compañera Katerine que se termina la actividad y me retiro de sitio .</v>
      </c>
      <c r="K526">
        <v>45463.69583333333</v>
      </c>
      <c r="L526">
        <v>45463.70694444444</v>
      </c>
      <c r="M526">
        <v>45464</v>
      </c>
      <c r="N526" t="str">
        <f>TEXT(M526, "DDDD")</f>
        <v>viernes</v>
      </c>
      <c r="O526" t="str" xml:space="preserve">
        <v xml:space="preserve">J036 JUMBO POPAYAN CAMPANARIO_x000d_
_x000d_
</v>
      </c>
      <c r="P526" t="str">
        <v>POPAYAN</v>
      </c>
      <c r="Q526" t="str">
        <f>IF(ISBLANK(P526),"0",(VLOOKUP(P526,REGION,2,FALSE)))</f>
        <v>OCCIDENTE</v>
      </c>
      <c r="R526" t="str">
        <v>DANIEL FERNANDO PAREDES ARTEAGA</v>
      </c>
      <c r="S526">
        <f>IF(ISBLANK(R526),"0", VLOOKUP(R526,PERSONAL,2,FALSE))</f>
        <v>10301691</v>
      </c>
      <c r="T526" t="str">
        <v>DIRECTO</v>
      </c>
      <c r="U526">
        <v>0.4375</v>
      </c>
      <c r="V526">
        <v>0.6180555555555556</v>
      </c>
      <c r="W526">
        <f>V526-U526</f>
        <v>0.18055555555555558</v>
      </c>
      <c r="X526">
        <v>2</v>
      </c>
      <c r="Y526">
        <f>NETWORKDAYS(K526,M526)</f>
        <v>2</v>
      </c>
      <c r="Z526" t="str">
        <f>IF(Y526&lt;=2,"CUMPLE","NO CUMPLE")</f>
        <v>CUMPLE</v>
      </c>
      <c r="AC526" t="str">
        <f>TEXT(M526,"mmmm")</f>
        <v>junio</v>
      </c>
      <c r="AD526" t="str">
        <f>TEXT(M526,"yyyy")</f>
        <v>yyyy</v>
      </c>
      <c r="AE526">
        <f>W526*60*24</f>
        <v>260.00000000000006</v>
      </c>
      <c r="AF526">
        <f>AE526/60</f>
        <v>4.333333333333334</v>
      </c>
      <c r="AG526">
        <f>AE526/60</f>
        <v>4.333333333333334</v>
      </c>
      <c r="AH526">
        <f>L526-K526</f>
        <v>0.011111111110949423</v>
      </c>
      <c r="AI526">
        <f>AH526*24*60</f>
        <v>15.99999999976717</v>
      </c>
      <c r="AJ526">
        <f>75728*X526</f>
        <v>151456</v>
      </c>
    </row>
    <row r="527" xml:space="preserve">
      <c r="A527">
        <v>734906</v>
      </c>
      <c r="B527" t="str">
        <v>INCIDENTE</v>
      </c>
      <c r="C527" t="str">
        <v>CERRADO</v>
      </c>
      <c r="D527" t="str">
        <v>TODA LA TIENDA</v>
      </c>
      <c r="E527" t="str">
        <v>ACOMPAÑAMIENTO</v>
      </c>
      <c r="F527" t="str">
        <v>ACOMPAÑAMIENTO</v>
      </c>
      <c r="G527" t="str">
        <v>ACOMPAÑAMIENTO</v>
      </c>
      <c r="H527" t="str" xml:space="preserve">
        <v xml:space="preserve">Se solicita apoyo de personal de ISIT para un ticket de 2.5 gracias por la atencion prestada._x000d_
lugar en donde se encuentra el computador en la tienda_x000d_
_x000d_
2.5</v>
      </c>
      <c r="I527" t="str" xml:space="preserve">
        <v xml:space="preserve">Se solicita apoyo de personal de ISIT para un ticket de 2.5 gracias por la atencion prestada._x000d_
lugar en donde se encuentra el computador en la tienda_x000d_
_x000d_
2.5</v>
      </c>
      <c r="J527" t="str">
        <v>SE REALIZA VISITA 2.5 PARA REALIZAR ASIGNACIONES EN LA TIENDA DE CENCOSUD SANTA MARTA; 1. SE REALIZO INSTALACION DE SERVIDOR EN EL AREA DE COMPUTO. 2. SE REALIZA VALIDACION CON EL PERSONAL DE REDES CONECTIVIDAD DE MODEM Y FORTINET; 3. SE REALIZA EMBALAJE Y ROTULADO DE CAJA EN COMPAÑIA DEL AREA DE SEGURIDAD DE SUMINISTROS DE IMPRESORAS PARA SU RESPECTIVA RECOLECCION Y SE DEJA EN EL AREA DE CONTRALOR. 4.SE REALIZA INSTALACION DE VERIFICADOR DE PRECIOS EN LA TIENDA. 5. SE REALIZA VISITA A LA DISTINTAS AREAS PARA EVIDENCIAR NOVEDADES E INFORMARLE A LOS USUARIOS QUE SOLICITEN LOS RESPECTIVOS CAU SI ASI CORRESPONDE Y SE VALIDA QUE ESTE TODO EN SERVICIO; SE ESCALA AL SOPORTE DE CENCOSUD SOBRE LO REALIZADO Y EJECUTADO DURANTE LA VISITA 2.5</v>
      </c>
      <c r="K527">
        <v>45463.64375</v>
      </c>
      <c r="L527">
        <v>45463.68263888889</v>
      </c>
      <c r="M527">
        <v>45464</v>
      </c>
      <c r="N527" t="str">
        <f>TEXT(M527, "DDDD")</f>
        <v>viernes</v>
      </c>
      <c r="O527" t="str" xml:space="preserve">
        <v xml:space="preserve">J045 JUMBO AV.DEL FERROCARRIL SANTA MARTA_x000d_
_x000d_
</v>
      </c>
      <c r="P527" t="str">
        <v>SANTA MARTA</v>
      </c>
      <c r="Q527" t="str">
        <f>IF(ISBLANK(P527),"0",(VLOOKUP(P527,REGION,2,FALSE)))</f>
        <v>COSTA</v>
      </c>
      <c r="R527" t="str">
        <v>ENRIQUE RAFAEL PONZON ORTEGA</v>
      </c>
      <c r="S527">
        <f>IF(ISBLANK(R527),"0", VLOOKUP(R527,PERSONAL,2,FALSE))</f>
        <v>1082888515</v>
      </c>
      <c r="T527" t="str">
        <v>DIRECTO</v>
      </c>
      <c r="U527">
        <v>0.3333333333333333</v>
      </c>
      <c r="V527">
        <v>0.6666666666666666</v>
      </c>
      <c r="W527">
        <f>V527-U527</f>
        <v>0.3333333333333333</v>
      </c>
      <c r="X527" t="str">
        <v>2;5</v>
      </c>
      <c r="Y527">
        <f>NETWORKDAYS(K527,M527)</f>
        <v>2</v>
      </c>
      <c r="Z527" t="str">
        <f>IF(Y527&lt;=2,"CUMPLE","NO CUMPLE")</f>
        <v>CUMPLE</v>
      </c>
      <c r="AC527" t="str">
        <f>TEXT(M527,"mmmm")</f>
        <v>junio</v>
      </c>
      <c r="AD527" t="str">
        <f>TEXT(M527,"yyyy")</f>
        <v>yyyy</v>
      </c>
      <c r="AE527">
        <f>W527*60*24</f>
        <v>480</v>
      </c>
      <c r="AF527">
        <f>AE527/60</f>
        <v>8</v>
      </c>
      <c r="AG527">
        <f>AE527/60</f>
        <v>8</v>
      </c>
      <c r="AH527">
        <f>L527-K527</f>
        <v>0.038888888884685</v>
      </c>
      <c r="AI527">
        <f>AH527*24*60</f>
        <v>55.9999999939464</v>
      </c>
      <c r="AJ527" t="e">
        <f>75728*X527</f>
        <v>#VALUE!</v>
      </c>
    </row>
    <row r="528" xml:space="preserve">
      <c r="A528">
        <v>735038</v>
      </c>
      <c r="B528" t="str">
        <v>SOLICITUD</v>
      </c>
      <c r="C528" t="str">
        <v>CERRADO</v>
      </c>
      <c r="D528" t="str">
        <v>ZONA DE SERVIDORES</v>
      </c>
      <c r="E528" t="str">
        <v>SERVIDOR</v>
      </c>
      <c r="F528" t="str">
        <v>SERVIDOR</v>
      </c>
      <c r="G528" t="str">
        <v>LENOVO</v>
      </c>
      <c r="H528" t="str">
        <v>Me puedes ayudar con el montaje en el rack del server de Santa Lucia</v>
      </c>
      <c r="I528" t="str">
        <v>Me puedes ayudar con el montaje en el rack del server de Santa Lucia</v>
      </c>
      <c r="J528" t="str">
        <v>Después de ingresar a sitio y estar en la zona de servidores; me indicaron cual era el rack y el servidor que había llegado; habían cables que impedían colocar los brackets; así que se organizaron de una forma donde no se fueran a partir y tampoco a dañar y de una manera optima para que pudiera entrar el servidor sin ningún problema; después de haber podido acomodar todo para colocar los brackets; se ajustaron y se procedió a colocar el servidor; tomar pruebas y anotar el serial y modelo del equipo; quedo montado correctamente en el rack</v>
      </c>
      <c r="K528">
        <v>45464.330555555556</v>
      </c>
      <c r="L528">
        <v>45464.675</v>
      </c>
      <c r="M528">
        <v>45464</v>
      </c>
      <c r="N528" t="str">
        <f>TEXT(M528, "DDDD")</f>
        <v>viernes</v>
      </c>
      <c r="O528" t="str" xml:space="preserve">
        <v xml:space="preserve">M195 METRO SANTA LUCIA_x000d_
_x000d_
</v>
      </c>
      <c r="P528" t="str">
        <v>NEIVA</v>
      </c>
      <c r="Q528" t="str">
        <f>IF(ISBLANK(P528),"0",(VLOOKUP(P528,REGION,2,FALSE)))</f>
        <v>OCCIDENTE</v>
      </c>
      <c r="R528" t="str">
        <v>MICHAEL SIMIT VILLABON TRUJILLO</v>
      </c>
      <c r="S528" t="e">
        <f>IF(ISBLANK(R528),"0", VLOOKUP(R528,PERSONAL,2,FALSE))</f>
        <v>#N/A</v>
      </c>
      <c r="T528" t="str">
        <v>ALIADO</v>
      </c>
      <c r="U528">
        <v>0.6041666666666666</v>
      </c>
      <c r="V528">
        <v>0.7291666666666666</v>
      </c>
      <c r="W528">
        <f>V528-U528</f>
        <v>0.125</v>
      </c>
      <c r="X528">
        <v>2</v>
      </c>
      <c r="Y528">
        <f>NETWORKDAYS(K528,M528)</f>
        <v>1</v>
      </c>
      <c r="Z528" t="str">
        <f>IF(Y528&lt;=2,"CUMPLE","NO CUMPLE")</f>
        <v>CUMPLE</v>
      </c>
      <c r="AC528" t="str">
        <f>TEXT(M528,"mmmm")</f>
        <v>junio</v>
      </c>
      <c r="AD528" t="str">
        <f>TEXT(M528,"yyyy")</f>
        <v>yyyy</v>
      </c>
      <c r="AE528">
        <f>W528*60*24</f>
        <v>180</v>
      </c>
      <c r="AF528">
        <f>AE528/60</f>
        <v>3</v>
      </c>
      <c r="AG528">
        <f>AE528/60</f>
        <v>3</v>
      </c>
      <c r="AH528">
        <f>L528-K528</f>
        <v>0.3444444444467081</v>
      </c>
      <c r="AI528">
        <f>AH528*24*60</f>
        <v>496.00000000325963</v>
      </c>
      <c r="AJ528">
        <f>75728*X528</f>
        <v>151456</v>
      </c>
    </row>
    <row r="529" xml:space="preserve">
      <c r="A529">
        <v>735034</v>
      </c>
      <c r="B529" t="str">
        <v>SOLICITUD</v>
      </c>
      <c r="C529" t="str">
        <v>CERRADO</v>
      </c>
      <c r="D529" t="str">
        <v>ZONA DE SERVIDORES</v>
      </c>
      <c r="E529" t="str">
        <v>SERVIDOR</v>
      </c>
      <c r="F529" t="str">
        <v>SERVIDOR</v>
      </c>
      <c r="G529" t="str">
        <v>LENOVO</v>
      </c>
      <c r="H529" t="str">
        <v>Me puedes ayudar con el montaje en el rack del server de Neiva Centro de Convenciones</v>
      </c>
      <c r="I529" t="str">
        <v>Me puedes ayudar con el montaje en el rack del server de Neiva Centro de Convenciones</v>
      </c>
      <c r="J529" t="str">
        <v>Se realiza montaje del servidor en el rack que se encuentra en la oficina de sistemas; Se coloca en el mismo rack donde esta el antiguo servidor de POS; a la vez se coloca 3 casillas lejos por encima del antiguo como indica el manual; Se aseguran los brackets donde va el servidor y se acomoda al punto de que no hacer interferencia con ningún cable o ningún otro dispositivo; quedo montado en el rack correctamente y los cables de poder encima amarrados del servidor como indico Soporte . MICHAEL VILLABON 21 DE JUNIO DE 2024</v>
      </c>
      <c r="K529">
        <v>45464.33125</v>
      </c>
      <c r="L529">
        <v>45464.604166666664</v>
      </c>
      <c r="M529">
        <v>45464</v>
      </c>
      <c r="N529" t="str">
        <f>TEXT(M529, "DDDD")</f>
        <v>viernes</v>
      </c>
      <c r="O529" t="str" xml:space="preserve">
        <v xml:space="preserve">M038 METRO NEIVA CENTRO DE CONVENCIONES_x000d_
_x000d_
</v>
      </c>
      <c r="P529" t="str">
        <v>NEIVA</v>
      </c>
      <c r="Q529" t="str">
        <f>IF(ISBLANK(P529),"0",(VLOOKUP(P529,REGION,2,FALSE)))</f>
        <v>OCCIDENTE</v>
      </c>
      <c r="R529" t="str">
        <v>MICHAEL SIMIT VILLABON TRUJILLO</v>
      </c>
      <c r="S529" t="e">
        <f>IF(ISBLANK(R529),"0", VLOOKUP(R529,PERSONAL,2,FALSE))</f>
        <v>#N/A</v>
      </c>
      <c r="T529" t="str">
        <v>ALIADO</v>
      </c>
      <c r="U529">
        <v>0.75</v>
      </c>
      <c r="V529">
        <v>0.8125</v>
      </c>
      <c r="W529">
        <f>V529-U529</f>
        <v>0.0625</v>
      </c>
      <c r="X529">
        <v>1</v>
      </c>
      <c r="Y529">
        <f>NETWORKDAYS(K529,M529)</f>
        <v>1</v>
      </c>
      <c r="Z529" t="str">
        <f>IF(Y529&lt;=2,"CUMPLE","NO CUMPLE")</f>
        <v>CUMPLE</v>
      </c>
      <c r="AC529" t="str">
        <f>TEXT(M529,"mmmm")</f>
        <v>junio</v>
      </c>
      <c r="AD529" t="str">
        <f>TEXT(M529,"yyyy")</f>
        <v>yyyy</v>
      </c>
      <c r="AE529">
        <f>W529*60*24</f>
        <v>90</v>
      </c>
      <c r="AF529">
        <f>AE529/60</f>
        <v>1.5</v>
      </c>
      <c r="AG529">
        <f>AE529/60</f>
        <v>1.5</v>
      </c>
      <c r="AH529">
        <f>L529-K529</f>
        <v>0.27291666666133096</v>
      </c>
      <c r="AI529">
        <f>AH529*24*60</f>
        <v>392.9999999923166</v>
      </c>
      <c r="AJ529">
        <f>75728*X529</f>
        <v>75728</v>
      </c>
    </row>
    <row r="530" xml:space="preserve">
      <c r="A530">
        <v>734308</v>
      </c>
      <c r="B530" t="str">
        <v>SOLICITUD</v>
      </c>
      <c r="C530" t="str">
        <v>CERRADO</v>
      </c>
      <c r="D530" t="str">
        <v>PESCADERÍA</v>
      </c>
      <c r="E530" t="str">
        <v>SERVIDOR</v>
      </c>
      <c r="F530" t="str">
        <v>SERVIDOR</v>
      </c>
      <c r="G530" t="str">
        <v>LENOVO</v>
      </c>
      <c r="H530" t="str" xml:space="preserve">
        <v xml:space="preserve">Bueno días se requiere instalación equipo servidor SR250v2 para migración de pos_x000d_
numero de caja pos_x000d_
_x000d_
server</v>
      </c>
      <c r="I530" t="str" xml:space="preserve">
        <v xml:space="preserve">Bueno días se requiere instalación equipo servidor SR250v2 para migración de pos_x000d_
numero de caja pos_x000d_
_x000d_
server</v>
      </c>
      <c r="J530" t="str">
        <v>"Se requiere instalar un servidor SV250v2 para la migración de las POS. se procede a realizar la instalación en el rack el servidor requerido para las POS. Se realiza la configuración quedando instalado y operativo. "</v>
      </c>
      <c r="K530">
        <v>45463.4</v>
      </c>
      <c r="L530">
        <v>45463.67986111111</v>
      </c>
      <c r="M530">
        <v>45464</v>
      </c>
      <c r="N530" t="str">
        <f>TEXT(M530, "DDDD")</f>
        <v>viernes</v>
      </c>
      <c r="O530" t="str" xml:space="preserve">
        <v xml:space="preserve">M085 METRO MONTERIA_x000d_
_x000d_
</v>
      </c>
      <c r="P530" t="str">
        <v>MONTERIA</v>
      </c>
      <c r="Q530" t="str">
        <f>IF(ISBLANK(P530),"0",(VLOOKUP(P530,REGION,2,FALSE)))</f>
        <v>COSTA</v>
      </c>
      <c r="R530" t="str">
        <v>SHARON YANETH KERGUELEN WILCHES</v>
      </c>
      <c r="S530">
        <f>IF(ISBLANK(R530),"0", VLOOKUP(R530,PERSONAL,2,FALSE))</f>
        <v>1067917448</v>
      </c>
      <c r="T530" t="str">
        <v>DIRECTO</v>
      </c>
      <c r="U530">
        <v>0.5833333333333334</v>
      </c>
      <c r="V530">
        <v>0.7194444444444444</v>
      </c>
      <c r="W530">
        <f>V530-U530</f>
        <v>0.13611111111111107</v>
      </c>
      <c r="X530">
        <v>2</v>
      </c>
      <c r="Y530">
        <f>NETWORKDAYS(K530,M530)</f>
        <v>2</v>
      </c>
      <c r="Z530" t="str">
        <f>IF(Y530&lt;=2,"CUMPLE","NO CUMPLE")</f>
        <v>CUMPLE</v>
      </c>
      <c r="AC530" t="str">
        <f>TEXT(M530,"mmmm")</f>
        <v>junio</v>
      </c>
      <c r="AD530" t="str">
        <f>TEXT(M530,"yyyy")</f>
        <v>yyyy</v>
      </c>
      <c r="AE530">
        <f>W530*60*24</f>
        <v>195.99999999999994</v>
      </c>
      <c r="AF530">
        <f>AE530/60</f>
        <v>3.2666666666666657</v>
      </c>
      <c r="AG530">
        <f>AE530/60</f>
        <v>3.2666666666666657</v>
      </c>
      <c r="AH530">
        <f>L530-K530</f>
        <v>0.27986111110658385</v>
      </c>
      <c r="AI530">
        <f>AH530*24*60</f>
        <v>402.99999999348074</v>
      </c>
      <c r="AJ530">
        <f>75728*X530</f>
        <v>151456</v>
      </c>
    </row>
    <row r="531">
      <c r="A531">
        <v>735027</v>
      </c>
      <c r="B531" t="str">
        <v>SOLICITUD</v>
      </c>
      <c r="C531" t="str">
        <v>CERRADO</v>
      </c>
      <c r="D531" t="str">
        <v>CENTRO DE COMPUTO</v>
      </c>
      <c r="E531" t="str">
        <v>SERVIDOR</v>
      </c>
      <c r="F531" t="str">
        <v>SERVIDOR</v>
      </c>
      <c r="G531" t="str">
        <v>LENOVO</v>
      </c>
      <c r="H531" t="str">
        <v>Me puedes ayudar con el montaje en el rack del server de Girardot</v>
      </c>
      <c r="I531" t="str">
        <v>Me puedes ayudar con el montaje en el rack del server de Girardot</v>
      </c>
      <c r="J531" t="str">
        <v>Se realiza instalación del servidor mencionado en el rack del centro de computo; Se envían evidencias de la instalación a Fabiola Diaz dando el visto bueno...ESTADO OK"</v>
      </c>
      <c r="K531">
        <v>45464.33194444444</v>
      </c>
      <c r="L531">
        <v>45466.70347222222</v>
      </c>
      <c r="M531">
        <v>45467</v>
      </c>
      <c r="N531" t="str">
        <f>TEXT(M531, "DDDD")</f>
        <v>lunes</v>
      </c>
      <c r="O531" t="str">
        <v>J047 JUMBO GIRARDOT</v>
      </c>
      <c r="P531" t="str">
        <v>GIRARDOT</v>
      </c>
      <c r="Q531" t="str">
        <f>IF(ISBLANK(P531),"0",(VLOOKUP(P531,REGION,2,FALSE)))</f>
        <v>OCCIDENTE</v>
      </c>
      <c r="R531" t="str">
        <v>RAFAEL ARDILA PUENTES</v>
      </c>
      <c r="S531">
        <f>IF(ISBLANK(R531),"0", VLOOKUP(R531,PERSONAL,2,FALSE))</f>
        <v>1018419858</v>
      </c>
      <c r="T531" t="str">
        <v>ALIADO</v>
      </c>
      <c r="U531">
        <v>0.4166666666666667</v>
      </c>
      <c r="V531">
        <v>0.4583333333333333</v>
      </c>
      <c r="W531">
        <f>V531-U531</f>
        <v>0.04166666666666663</v>
      </c>
      <c r="X531">
        <v>1</v>
      </c>
      <c r="Y531">
        <f>NETWORKDAYS(K531,M531)</f>
        <v>2</v>
      </c>
      <c r="Z531" t="str">
        <f>IF(Y531&lt;=2,"CUMPLE","NO CUMPLE")</f>
        <v>CUMPLE</v>
      </c>
      <c r="AC531" t="str">
        <f>TEXT(M531,"mmmm")</f>
        <v>junio</v>
      </c>
      <c r="AD531" t="str">
        <f>TEXT(M531,"yyyy")</f>
        <v>yyyy</v>
      </c>
      <c r="AE531">
        <f>W531*60*24</f>
        <v>59.99999999999994</v>
      </c>
      <c r="AF531">
        <f>AE531/60</f>
        <v>0.999999999999999</v>
      </c>
      <c r="AG531">
        <f>AE531/60</f>
        <v>0.999999999999999</v>
      </c>
      <c r="AH531">
        <f>L531-K531</f>
        <v>2.3715277777810115</v>
      </c>
      <c r="AI531">
        <f>AH531*24*60</f>
        <v>3415.0000000046566</v>
      </c>
      <c r="AJ531">
        <f>75728*X531</f>
        <v>75728</v>
      </c>
    </row>
    <row r="532">
      <c r="A532">
        <v>734847</v>
      </c>
      <c r="B532" t="str">
        <v>INCIDENTE</v>
      </c>
      <c r="C532" t="str">
        <v>CERRADO</v>
      </c>
      <c r="D532" t="str">
        <v>ELECTRO</v>
      </c>
      <c r="E532" t="str">
        <v>SWITCH</v>
      </c>
      <c r="F532" t="str">
        <v>MICROSENS</v>
      </c>
      <c r="G532" t="str">
        <v>MICROSENS</v>
      </c>
      <c r="H532" t="str">
        <v>local JU126; se informa la caida de 1 switch microsens de equipo: 10.131.70.75; favor su apoyo @[CO] Fernando Castro - Tiendas Easy BOGOTA para validar status del equipo.</v>
      </c>
      <c r="I532" t="str">
        <v>local JU126; se informa la caida de 1 switch microsens de equipo: 10.131.70.75; favor su apoyo @[CO] Fernando Castro - Tiendas Easy BOGOTA para validar status del equipo.</v>
      </c>
      <c r="J532" t="str">
        <v>SE REALIZA REVISION DE MICROSENS DE ELECTRO; DEBIDO A FALLA EN CONEXIÓN; SE EVIDENCIA POR MOVIMIENTO DEL MUEBLE REALIZADO POR PERSONAL DE TIENDA CONECTARON EN PUERTO LAN EQUIVOCADO Y ADICIONAL POR FALSO MOVIMIENTO BLOQUEARON EL DISPOSITIVO. SE REALIZA RESTABLECIMIENTO Y CONEXION CORRECTA; SE VERIFICA STATUS CON REDES Y CERTIFICA LA OPERATIVIDAD DEL MISMO; MICROSENS QUEDA FUNCIONANDO CORRECTAMENTE Y CON PRUEBAS DE LOS DATAFONOS CON JEFE DE SECCION ADRIANA ACEVEDO.</v>
      </c>
      <c r="K532">
        <v>45467.42291666667</v>
      </c>
      <c r="L532">
        <v>45467.430555555555</v>
      </c>
      <c r="M532">
        <v>45467</v>
      </c>
      <c r="N532" t="str">
        <f>TEXT(M532, "DDDD")</f>
        <v>lunes</v>
      </c>
      <c r="O532" t="str">
        <v>J126 JUMBO SAN SILVESTRE</v>
      </c>
      <c r="P532" t="str">
        <v>BARRANCABERMEJA</v>
      </c>
      <c r="Q532" t="str">
        <f>IF(ISBLANK(P532),"0",(VLOOKUP(P532,REGION,2,FALSE)))</f>
        <v>ORIENTE</v>
      </c>
      <c r="R532" t="str">
        <v>LUIS CARLOS ROJAS ACOSTA</v>
      </c>
      <c r="S532">
        <f>IF(ISBLANK(R532),"0", VLOOKUP(R532,PERSONAL,2,FALSE))</f>
        <v>1096188137</v>
      </c>
      <c r="T532" t="str">
        <v>DIRECTO</v>
      </c>
      <c r="U532">
        <v>0.6666666666666666</v>
      </c>
      <c r="V532">
        <v>0.7083333333333334</v>
      </c>
      <c r="W532">
        <f>V532-U532</f>
        <v>0.04166666666666674</v>
      </c>
      <c r="X532">
        <v>1</v>
      </c>
      <c r="Y532">
        <f>NETWORKDAYS(K532,M532)</f>
        <v>1</v>
      </c>
      <c r="Z532" t="str">
        <f>IF(Y532&lt;=2,"CUMPLE","NO CUMPLE")</f>
        <v>CUMPLE</v>
      </c>
      <c r="AC532" t="str">
        <f>TEXT(M532,"mmmm")</f>
        <v>junio</v>
      </c>
      <c r="AD532" t="str">
        <f>TEXT(M532,"yyyy")</f>
        <v>yyyy</v>
      </c>
      <c r="AE532">
        <f>W532*60*24</f>
        <v>60.00000000000011</v>
      </c>
      <c r="AF532">
        <f>AE532/60</f>
        <v>1.0000000000000018</v>
      </c>
      <c r="AG532">
        <f>AE532/60</f>
        <v>1.0000000000000018</v>
      </c>
      <c r="AH532">
        <f>L532-K532</f>
        <v>0.007638888884685002</v>
      </c>
      <c r="AI532">
        <f>AH532*24*60</f>
        <v>10.999999993946403</v>
      </c>
      <c r="AJ532">
        <f>75728*X532</f>
        <v>75728</v>
      </c>
    </row>
    <row r="533" xml:space="preserve">
      <c r="A533">
        <v>738542</v>
      </c>
      <c r="B533" t="str">
        <v>INCIDENTE</v>
      </c>
      <c r="C533" t="str">
        <v>CERRADO</v>
      </c>
      <c r="D533" t="str">
        <v>ELECTRO</v>
      </c>
      <c r="E533" t="str">
        <v>POS</v>
      </c>
      <c r="F533" t="str">
        <v>POS</v>
      </c>
      <c r="G533" t="str">
        <v>WINCOR</v>
      </c>
      <c r="H533" t="str" xml:space="preserve">
        <v xml:space="preserve">buen dia me ayudas pos 19 sale tike del año 19887 y se encuentra fuera de linea_x000d_
Numero de caja_x000d_
_x000d_
19</v>
      </c>
      <c r="I533" t="str" xml:space="preserve">
        <v xml:space="preserve">buen dia me ayudas pos 19 sale tike del año 19887 y se encuentra fuera de linea_x000d_
Numero de caja_x000d_
_x000d_
19</v>
      </c>
      <c r="J533" t="str">
        <v>SE REVISA CPU DE ELECTRO POR TEMAS DE FUERA DE LINEA; Y DEBIDO A UN MOVIMIENTO REALIZADO POR PARTE DEL PERSONAL DE LA TIENDA FUE LE QUE PROVOCÓ LA DESCONEXIÓN DE LA POS; SE CORRIGEN LOS PUNTOS DE RED Y SE HACEN PRUEBAS CON LA JEFE DE CAJAS ADRIANA ACEVEDO; LA POS QUEDA OPERATIVA.</v>
      </c>
      <c r="K533">
        <v>45467.38263888889</v>
      </c>
      <c r="L533">
        <v>45467.41805555556</v>
      </c>
      <c r="M533">
        <v>45467</v>
      </c>
      <c r="N533" t="str">
        <f>TEXT(M533, "DDDD")</f>
        <v>lunes</v>
      </c>
      <c r="O533" t="str">
        <v>J126 JUMBO SAN SILVESTRE</v>
      </c>
      <c r="P533" t="str">
        <v>BARRANCABERMEJA</v>
      </c>
      <c r="Q533" t="str">
        <f>IF(ISBLANK(P533),"0",(VLOOKUP(P533,REGION,2,FALSE)))</f>
        <v>ORIENTE</v>
      </c>
      <c r="R533" t="str">
        <v>LUIS CARLOS ROJAS ACOSTA</v>
      </c>
      <c r="S533">
        <f>IF(ISBLANK(R533),"0", VLOOKUP(R533,PERSONAL,2,FALSE))</f>
        <v>1096188137</v>
      </c>
      <c r="T533" t="str">
        <v>DIRECTO</v>
      </c>
      <c r="U533">
        <v>0.625</v>
      </c>
      <c r="V533">
        <v>0.6666666666666666</v>
      </c>
      <c r="W533">
        <f>V533-U533</f>
        <v>0.04166666666666663</v>
      </c>
      <c r="X533">
        <v>1</v>
      </c>
      <c r="Y533">
        <f>NETWORKDAYS(K533,M533)</f>
        <v>1</v>
      </c>
      <c r="Z533" t="str">
        <f>IF(Y533&lt;=2,"CUMPLE","NO CUMPLE")</f>
        <v>CUMPLE</v>
      </c>
      <c r="AC533" t="str">
        <f>TEXT(M533,"mmmm")</f>
        <v>junio</v>
      </c>
      <c r="AD533" t="str">
        <f>TEXT(M533,"yyyy")</f>
        <v>yyyy</v>
      </c>
      <c r="AE533">
        <f>W533*60*24</f>
        <v>59.99999999999994</v>
      </c>
      <c r="AF533">
        <f>AE533/60</f>
        <v>0.999999999999999</v>
      </c>
      <c r="AG533">
        <f>AE533/60</f>
        <v>0.999999999999999</v>
      </c>
      <c r="AH533">
        <f>L533-K533</f>
        <v>0.03541666666569654</v>
      </c>
      <c r="AI533">
        <f>AH533*24*60</f>
        <v>50.999999998603016</v>
      </c>
      <c r="AJ533">
        <f>75728*X533</f>
        <v>75728</v>
      </c>
    </row>
    <row r="534">
      <c r="A534">
        <v>734482</v>
      </c>
      <c r="B534" t="str">
        <v>SOLICITUD</v>
      </c>
      <c r="C534" t="str">
        <v>CERRADO</v>
      </c>
      <c r="D534" t="str">
        <v>CARNES</v>
      </c>
      <c r="E534" t="str">
        <v>SERVIDOR</v>
      </c>
      <c r="F534" t="str">
        <v>SERVIDOR</v>
      </c>
      <c r="G534" t="str">
        <v>LENOVO</v>
      </c>
      <c r="H534" t="str">
        <v>Buen Dia Se solicita tecnico de isit para el ensable e instalacion de un equipo servidor SR250v2 para migración de pos - tienda M040 Metro Riohacha Saludes</v>
      </c>
      <c r="I534" t="str">
        <v>Buen Dia Se solicita tecnico de isit para el ensable e instalacion de un equipo servidor SR250v2 para migración de pos - tienda M040 Metro Riohacha Saludes</v>
      </c>
      <c r="J534" t="str">
        <v>SE LLEGÓ A SITIO A LA HORA INDICADA PERO HUBO CIERTO PERCANSE EN LA ENTRADA; YA DESPUES DE DARLE SOLUCION A LA ENTRADA SE LLAMA AL INGENIERO Y SE PROCEDE A INSTALAR EL SERVIDOR EN EL RACK; SE HACEN CONFIGURACIONES DE DIRECCION IP Y SE HIZO UNA LIMPIEZA MUY POR ENCIMA A TODO EL RACK. DESPUES DE LO DICHO PROCEDÍ A DAR UNA VUELTA POR EL ALMACEN Y DARME CUENTA QUE NO HUBIERA NINGUNA NOVEDAD.</v>
      </c>
      <c r="K534">
        <v>45463.46319444444</v>
      </c>
      <c r="L534">
        <v>45463.67847222222</v>
      </c>
      <c r="M534">
        <v>45467</v>
      </c>
      <c r="N534" t="str">
        <f>TEXT(M534, "DDDD")</f>
        <v>lunes</v>
      </c>
      <c r="O534" t="str">
        <v>M040 METRO RIOHACHA</v>
      </c>
      <c r="P534" t="str">
        <v>RIOHACHA</v>
      </c>
      <c r="Q534" t="str">
        <f>IF(ISBLANK(P534),"0",(VLOOKUP(P534,REGION,2,FALSE)))</f>
        <v>COSTA</v>
      </c>
      <c r="R534" t="str">
        <v>RONALD JOSE VILA TIRADO</v>
      </c>
      <c r="S534" t="e">
        <f>IF(ISBLANK(R534),"0", VLOOKUP(R534,PERSONAL,2,FALSE))</f>
        <v>#N/A</v>
      </c>
      <c r="T534" t="str">
        <v>ALIADO</v>
      </c>
      <c r="U534">
        <v>0.3333333333333333</v>
      </c>
      <c r="V534">
        <v>0.5625</v>
      </c>
      <c r="W534">
        <f>V534-U534</f>
        <v>0.22916666666666669</v>
      </c>
      <c r="X534">
        <v>3</v>
      </c>
      <c r="Y534">
        <f>NETWORKDAYS(K534,M534)</f>
        <v>3</v>
      </c>
      <c r="Z534" t="str">
        <f>IF(Y534&lt;=2,"CUMPLE","NO CUMPLE")</f>
        <v>NO CUMPLE</v>
      </c>
      <c r="AA534" t="str">
        <v>Caso acordado con cliente.</v>
      </c>
      <c r="AC534" t="str">
        <f>TEXT(M534,"mmmm")</f>
        <v>junio</v>
      </c>
      <c r="AD534" t="str">
        <f>TEXT(M534,"yyyy")</f>
        <v>yyyy</v>
      </c>
      <c r="AE534">
        <f>W534*60*24</f>
        <v>330.00000000000006</v>
      </c>
      <c r="AF534">
        <f>AE534/60</f>
        <v>5.500000000000001</v>
      </c>
      <c r="AG534">
        <f>AE534/60</f>
        <v>5.500000000000001</v>
      </c>
      <c r="AH534">
        <f>L534-K534</f>
        <v>0.21527777778101154</v>
      </c>
      <c r="AI534">
        <f>AH534*24*60</f>
        <v>310.0000000046566</v>
      </c>
      <c r="AJ534">
        <f>75728*X534</f>
        <v>227184</v>
      </c>
    </row>
    <row r="535">
      <c r="A535">
        <v>740101</v>
      </c>
      <c r="B535" t="str">
        <v>INCIDENTE</v>
      </c>
      <c r="C535" t="str">
        <v>CERRADO</v>
      </c>
      <c r="D535" t="str">
        <v>LINEAL DE CAJAS</v>
      </c>
      <c r="E535" t="str">
        <v>POS</v>
      </c>
      <c r="F535" t="str">
        <v>POS</v>
      </c>
      <c r="G535" t="str">
        <v>WINCOR</v>
      </c>
      <c r="H535" t="str">
        <v>Buen dia por favor me colaboran para revisar la pos No 19; ya que el dia de hoy amanecio apagada se reinicio pero no esta dando imagen en los visores (teclado y cliente)</v>
      </c>
      <c r="I535" t="str">
        <v>Buen dia por favor me colaboran para revisar la pos No 19; ya que el dia de hoy amanecio apagada se reinicio pero no esta dando imagen en los visores (teclado y cliente)</v>
      </c>
      <c r="J535" t="str">
        <v>"Se realiza revisión de la Pos 19 y se encuentra que no da imagen y se reinicia; se verifica la Bios y los voltajes están correctos; se revisan conexiones y se verifica la memoria Ram  se realiza limpieza en los socket de la Ram y se vuelve a instalar correctamente se enciende la Pos y sube correctamente; Se pone a pruebas generales con la usuaria y funciona correctamente...ESTADO OK"</v>
      </c>
      <c r="K535">
        <v>45467.6</v>
      </c>
      <c r="L535">
        <v>45467.68402777778</v>
      </c>
      <c r="M535">
        <v>45468</v>
      </c>
      <c r="N535" t="str">
        <f>TEXT(M535, "DDDD")</f>
        <v>martes</v>
      </c>
      <c r="O535" t="str">
        <v>J047 JUMBO GIRARDOT</v>
      </c>
      <c r="P535" t="str">
        <v>GIRARDOT</v>
      </c>
      <c r="Q535" t="str">
        <f>IF(ISBLANK(P535),"0",(VLOOKUP(P535,REGION,2,FALSE)))</f>
        <v>OCCIDENTE</v>
      </c>
      <c r="R535" t="str">
        <v>RAFAEL ARDILA PUENTES</v>
      </c>
      <c r="S535">
        <f>IF(ISBLANK(R535),"0", VLOOKUP(R535,PERSONAL,2,FALSE))</f>
        <v>1018419858</v>
      </c>
      <c r="T535" t="str">
        <v>ALIADO</v>
      </c>
      <c r="U535">
        <v>0.4583333333333333</v>
      </c>
      <c r="V535">
        <v>0.5416666666666666</v>
      </c>
      <c r="W535">
        <f>V535-U535</f>
        <v>0.08333333333333331</v>
      </c>
      <c r="X535">
        <v>1</v>
      </c>
      <c r="Y535">
        <f>NETWORKDAYS(K535,M535)</f>
        <v>2</v>
      </c>
      <c r="Z535" t="str">
        <f>IF(Y535&lt;=2,"CUMPLE","NO CUMPLE")</f>
        <v>CUMPLE</v>
      </c>
      <c r="AC535" t="str">
        <f>TEXT(M535,"mmmm")</f>
        <v>junio</v>
      </c>
      <c r="AD535" t="str">
        <f>TEXT(M535,"yyyy")</f>
        <v>yyyy</v>
      </c>
      <c r="AE535">
        <f>W535*60*24</f>
        <v>119.99999999999997</v>
      </c>
      <c r="AF535">
        <f>AE535/60</f>
        <v>1.9999999999999996</v>
      </c>
      <c r="AG535">
        <f>AE535/60</f>
        <v>1.9999999999999996</v>
      </c>
      <c r="AH535">
        <f>L535-K535</f>
        <v>0.08402777778246673</v>
      </c>
      <c r="AI535">
        <f>AH535*24*60</f>
        <v>121.00000000675209</v>
      </c>
      <c r="AJ535">
        <f>75728*X535</f>
        <v>75728</v>
      </c>
    </row>
    <row r="536" xml:space="preserve">
      <c r="A536">
        <v>740243</v>
      </c>
      <c r="B536" t="str">
        <v>SOLICITUD</v>
      </c>
      <c r="C536" t="str">
        <v>CERRADO</v>
      </c>
      <c r="D536" t="str">
        <v>IT ROOM</v>
      </c>
      <c r="E536" t="str">
        <v>SERVIDOR</v>
      </c>
      <c r="F536" t="str">
        <v>SERVIDOR</v>
      </c>
      <c r="G536" t="str">
        <v>LENOVO</v>
      </c>
      <c r="H536" t="str">
        <v>Buenos días: Favor gestionar con el equipo de soporte o ISIT la instalación del server en el rack del centro de cómputo.</v>
      </c>
      <c r="I536" t="str">
        <v>Buenos días: Favor gestionar con el equipo de soporte o ISIT la instalación del server en el rack del centro de cómputo.</v>
      </c>
      <c r="J536" t="str">
        <v>Se llega a sitio y se procede con validaciones de ingreso. Ubicamos el server y procedemos a desembalar. Enracamos el mismo y realizamos conexiones de red y corriente bajo instrucción de soporte especializado. Conectamos monitor; teclado y mouse y encendemos el server. Realizamos parametrización de red bajo instrucción y acompañamiento de soporte especializado el cual lo coge a remoto y procede con la respectiva configuración. Se realizan pruebas en cada una de las pos. Actividad finalizada exitosamente; se desconecta monitor; mouse y teclado. Se procede con el cierre del ticket</v>
      </c>
      <c r="K536">
        <v>45467.59583333333</v>
      </c>
      <c r="L536">
        <v>45467.67986111111</v>
      </c>
      <c r="M536">
        <v>45468</v>
      </c>
      <c r="N536" t="str">
        <f>TEXT(M536, "DDDD")</f>
        <v>martes</v>
      </c>
      <c r="O536" t="str" xml:space="preserve">
        <v xml:space="preserve">M179 METRO PITALITO_x000d_
_x000d_
</v>
      </c>
      <c r="P536" t="str">
        <v>PITALITO</v>
      </c>
      <c r="Q536" t="str">
        <f>IF(ISBLANK(P536),"0",(VLOOKUP(P536,REGION,2,FALSE)))</f>
        <v>OCCIDENTE</v>
      </c>
      <c r="R536" t="str">
        <v>EMERSON PALACIOS MARTINEZ</v>
      </c>
      <c r="S536">
        <f>IF(ISBLANK(R536),"0", VLOOKUP(R536,PERSONAL,2,FALSE))</f>
        <v>13723524</v>
      </c>
      <c r="T536" t="str">
        <v>ALIADO</v>
      </c>
      <c r="U536">
        <v>0.3333333333333333</v>
      </c>
      <c r="V536">
        <v>0.5</v>
      </c>
      <c r="W536">
        <f>V536-U536</f>
        <v>0.16666666666666669</v>
      </c>
      <c r="X536">
        <v>2</v>
      </c>
      <c r="Y536">
        <f>NETWORKDAYS(K536,M536)</f>
        <v>2</v>
      </c>
      <c r="Z536" t="str">
        <f>IF(Y536&lt;=2,"CUMPLE","NO CUMPLE")</f>
        <v>CUMPLE</v>
      </c>
      <c r="AC536" t="str">
        <f>TEXT(M536,"mmmm")</f>
        <v>junio</v>
      </c>
      <c r="AD536" t="str">
        <f>TEXT(M536,"yyyy")</f>
        <v>yyyy</v>
      </c>
      <c r="AE536">
        <f>W536*60*24</f>
        <v>240.00000000000006</v>
      </c>
      <c r="AF536">
        <f>AE536/60</f>
        <v>4.000000000000001</v>
      </c>
      <c r="AG536">
        <f>AE536/60</f>
        <v>4.000000000000001</v>
      </c>
      <c r="AH536">
        <f>L536-K536</f>
        <v>0.08402777777519077</v>
      </c>
      <c r="AI536">
        <f>AH536*24*60</f>
        <v>120.99999999627471</v>
      </c>
      <c r="AJ536">
        <f>75728*X536</f>
        <v>151456</v>
      </c>
    </row>
    <row r="537" xml:space="preserve">
      <c r="A537">
        <v>741114</v>
      </c>
      <c r="B537" t="str">
        <v>INCIDENTE</v>
      </c>
      <c r="C537" t="str">
        <v>CERRADO</v>
      </c>
      <c r="D537" t="str">
        <v>ATC</v>
      </c>
      <c r="E537" t="str">
        <v>CPU</v>
      </c>
      <c r="F537" t="str">
        <v>CPU</v>
      </c>
      <c r="G537" t="str">
        <v>LENOVO</v>
      </c>
      <c r="H537" t="str" xml:space="preserve">
        <v xml:space="preserve">SE SOLICITA REVISION DE CPU DE ATC; YA QUE EQUIPO QUEDO CON UN PLUG DE AUDIO HUNDIDO EN LA CARCASA._x000d_
lugar en donde se encuentra el computador en la tienda_x000d_
_x000d_
ATC</v>
      </c>
      <c r="I537" t="str" xml:space="preserve">
        <v xml:space="preserve">SE SOLICITA REVISION DE CPU DE ATC; YA QUE EQUIPO QUEDO CON UN PLUG DE AUDIO HUNDIDO EN LA CARCASA._x000d_
lugar en donde se encuentra el computador en la tienda_x000d_
_x000d_
ATC</v>
      </c>
      <c r="J537" t="str">
        <v>SE REVISA EQUIPO DE ATC POR DAÑO INDUCIDO POR PERSONAL DE TIENDA; SE DESTAPA Y SE ENCUENTRA NOVEDAD CON EL PLUG DE SONIDO EL CUAL FUE MANIPULADO DE FORMA ERRADA; ADICIONAL UNA TAPA POSTERIOR A LA CPU FUE ABIERTA DE MANERA BRUSCA REVENTANDO LOS REMACHES DE LA CPU; SE GENERA ACTA DE DAÑO INDUCIDO Y SE INFORMA SOBRE DICHA NOVEDAD. EL PLUG DE SONIDO QUEDA AVERIADO; PERO EQUIPO A NIVEL DE S.O Y FUNCIONALIDAD QUEDA OPERATIVO.</v>
      </c>
      <c r="K537">
        <v>45468.354166666664</v>
      </c>
      <c r="L537">
        <v>45468.361805555556</v>
      </c>
      <c r="M537">
        <v>45468</v>
      </c>
      <c r="N537" t="str">
        <f>TEXT(M537, "DDDD")</f>
        <v>martes</v>
      </c>
      <c r="O537" t="str">
        <v>J126 JUMBO SAN SILVESTRE</v>
      </c>
      <c r="P537" t="str">
        <v>BARRANCABERMEJA</v>
      </c>
      <c r="Q537" t="str">
        <f>IF(ISBLANK(P537),"0",(VLOOKUP(P537,REGION,2,FALSE)))</f>
        <v>ORIENTE</v>
      </c>
      <c r="R537" t="str">
        <v>LUIS CARLOS ROJAS ACOSTA</v>
      </c>
      <c r="S537">
        <f>IF(ISBLANK(R537),"0", VLOOKUP(R537,PERSONAL,2,FALSE))</f>
        <v>1096188137</v>
      </c>
      <c r="T537" t="str">
        <v>DIRECTO</v>
      </c>
      <c r="U537">
        <v>0.4166666666666667</v>
      </c>
      <c r="V537">
        <v>0.5</v>
      </c>
      <c r="W537">
        <f>V537-U537</f>
        <v>0.08333333333333331</v>
      </c>
      <c r="X537">
        <v>1</v>
      </c>
      <c r="Y537">
        <f>NETWORKDAYS(K537,M537)</f>
        <v>1</v>
      </c>
      <c r="Z537" t="str">
        <f>IF(Y537&lt;=2,"CUMPLE","NO CUMPLE")</f>
        <v>CUMPLE</v>
      </c>
      <c r="AC537" t="str">
        <f>TEXT(M537,"mmmm")</f>
        <v>junio</v>
      </c>
      <c r="AD537" t="str">
        <f>TEXT(M537,"yyyy")</f>
        <v>yyyy</v>
      </c>
      <c r="AE537">
        <f>W537*60*24</f>
        <v>119.99999999999997</v>
      </c>
      <c r="AF537">
        <f>AE537/60</f>
        <v>1.9999999999999996</v>
      </c>
      <c r="AG537">
        <f>AE537/60</f>
        <v>1.9999999999999996</v>
      </c>
      <c r="AH537">
        <f>L537-K537</f>
        <v>0.00763888889196096</v>
      </c>
      <c r="AI537">
        <f>AH537*24*60</f>
        <v>11.000000004423782</v>
      </c>
      <c r="AJ537">
        <f>75728*X537</f>
        <v>75728</v>
      </c>
    </row>
    <row r="538" xml:space="preserve">
      <c r="A538">
        <v>742679</v>
      </c>
      <c r="B538" t="str">
        <v>INCIDENTE</v>
      </c>
      <c r="C538" t="str">
        <v>CERRADO</v>
      </c>
      <c r="D538" t="str">
        <v>PLS</v>
      </c>
      <c r="E538" t="str">
        <v>PDA</v>
      </c>
      <c r="F538" t="str">
        <v>PDA</v>
      </c>
      <c r="G538" t="str">
        <v>HONEYWELL</v>
      </c>
      <c r="H538" t="str" xml:space="preserve">
        <v xml:space="preserve">Por favor revisar PDA 16; ya que tiene aplicación mi tienda desactualizado y genesix se bloquea._x000d_
Sección de la tienda en donde se ubica la PDT o usuario_x000d_
_x000d_
PLS</v>
      </c>
      <c r="I538" t="str" xml:space="preserve">
        <v xml:space="preserve">Por favor revisar PDA 16; ya que tiene aplicación mi tienda desactualizado y genesix se bloquea._x000d_
Sección de la tienda en donde se ubica la PDT o usuario_x000d_
_x000d_
PLS</v>
      </c>
      <c r="J538" t="str">
        <v>SE REALIZA REVISION DE PDA #16; LA CUAL SE ENCUENTRA BLOQUEADA POR ALMACENAMIENTO; AL HACER UN BORRADO DE CACHE Y REVISION DE LAS APPS E INFORMACION NO SE PUEDE CORREGIR EL PROBLEMA; POR TAL RAZON SE PROCEDE CON EL FORMATEO DE LA PDA; CONFIGURACION E INSTALACION DE APPS; SE REALIZAN PRUEBAS DE FUNCIONAMIENTO CON PERSONAL DE TIENDA Y SE DEJA OPERATIVA.</v>
      </c>
      <c r="K538">
        <v>45468.580555555556</v>
      </c>
      <c r="L538">
        <v>45468.65138888889</v>
      </c>
      <c r="M538">
        <v>45468</v>
      </c>
      <c r="N538" t="str">
        <f>TEXT(M538, "DDDD")</f>
        <v>martes</v>
      </c>
      <c r="O538" t="str">
        <v>J126 JUMBO SAN SILVESTRE</v>
      </c>
      <c r="P538" t="str">
        <v>BARRANCABERMEJA</v>
      </c>
      <c r="Q538" t="str">
        <f>IF(ISBLANK(P538),"0",(VLOOKUP(P538,REGION,2,FALSE)))</f>
        <v>ORIENTE</v>
      </c>
      <c r="R538" t="str">
        <v>LUIS CARLOS ROJAS ACOSTA</v>
      </c>
      <c r="S538">
        <f>IF(ISBLANK(R538),"0", VLOOKUP(R538,PERSONAL,2,FALSE))</f>
        <v>1096188137</v>
      </c>
      <c r="T538" t="str">
        <v>DIRECTO</v>
      </c>
      <c r="U538">
        <v>0.5833333333333334</v>
      </c>
      <c r="V538">
        <v>0.6458333333333334</v>
      </c>
      <c r="W538">
        <f>V538-U538</f>
        <v>0.0625</v>
      </c>
      <c r="X538">
        <v>1</v>
      </c>
      <c r="Y538">
        <f>NETWORKDAYS(K538,M538)</f>
        <v>1</v>
      </c>
      <c r="Z538" t="str">
        <f>IF(Y538&lt;=2,"CUMPLE","NO CUMPLE")</f>
        <v>CUMPLE</v>
      </c>
      <c r="AC538" t="str">
        <f>TEXT(M538,"mmmm")</f>
        <v>junio</v>
      </c>
      <c r="AD538" t="str">
        <f>TEXT(M538,"yyyy")</f>
        <v>yyyy</v>
      </c>
      <c r="AE538">
        <f>W538*60*24</f>
        <v>90</v>
      </c>
      <c r="AF538">
        <f>AE538/60</f>
        <v>1.5</v>
      </c>
      <c r="AG538">
        <f>AE538/60</f>
        <v>1.5</v>
      </c>
      <c r="AH538">
        <f>L538-K538</f>
        <v>0.07083333333139308</v>
      </c>
      <c r="AI538">
        <f>AH538*24*60</f>
        <v>101.99999999720603</v>
      </c>
      <c r="AJ538">
        <f>75728*X538</f>
        <v>75728</v>
      </c>
    </row>
    <row r="539">
      <c r="A539">
        <v>740245</v>
      </c>
      <c r="B539" t="str">
        <v>SOLICITUD</v>
      </c>
      <c r="C539" t="str">
        <v>CERRADO</v>
      </c>
      <c r="D539" t="str">
        <v>LINEAL DE CAJAS</v>
      </c>
      <c r="E539" t="str">
        <v xml:space="preserve">SERVIDOR </v>
      </c>
      <c r="F539" t="str">
        <v>LENOVO</v>
      </c>
      <c r="G539" t="str">
        <v>LENOVO</v>
      </c>
      <c r="H539" t="str">
        <v>Buenos días: Favor gestionar con el equipo de soporte o ISIT la instalación del server en el rack del centro de cómputo.</v>
      </c>
      <c r="I539" t="str">
        <v>Buenos días: Favor gestionar con el equipo de soporte o ISIT la instalación del server en el rack del centro de cómputo.</v>
      </c>
      <c r="J539" t="str">
        <v xml:space="preserve">me encuentro en sitio y Se me informa que es la instalación del nuevo servidor de lineal de cajas me presento con usuaria quien me indica la ubicación de la caja del servidor a instalar; me comunico con la compañera  Fabiola quien me indica en que rack debe quedar el servidor; procedo a verificar el espacio y retirar unas barras de seguridad que no se están usando para liberar el espacio y colocar ahí el nuevo servidor; ubico las barras de seguridad del nuevo servidor y procedo a ubicar en las mismas el servidor nuevo sin encender según recomienda la compañera me retiro de sitio por ser la hora del almuerzo de las 12:00 asta la 13:00  realizo otro caso mientras me confirma la configuración del puerto para el servidor; retomo actividad alas 15:00 y se continua con la configuración se me informa  que debo ubicar un monitor; Mouse;teclado y conectarles al servidor nuevo para la configuración de ip  y submascara para la comunicación se conecta el cable de red y se informa al compañero Rafael quien se encargara de guiar en la configuración; se me indica retirar ya los accesorios y cerrar actividad; se le informa al personal de apoyo en este caso a Fabiola Díaz  y a la compañera Katerine que se termina la actividad y me retiro </v>
      </c>
      <c r="K539">
        <v>45467.59583333333</v>
      </c>
      <c r="L539">
        <v>45467.674305555556</v>
      </c>
      <c r="M539">
        <v>45468</v>
      </c>
      <c r="N539" t="str">
        <f>TEXT(M539, "DDDD")</f>
        <v>martes</v>
      </c>
      <c r="O539" t="str">
        <v>J036 JUMBO POPAYAN CAMPANARIO</v>
      </c>
      <c r="P539" t="str">
        <v>POPAYAN</v>
      </c>
      <c r="Q539" t="str">
        <f>IF(ISBLANK(P539),"0",(VLOOKUP(P539,REGION,2,FALSE)))</f>
        <v>OCCIDENTE</v>
      </c>
      <c r="R539" t="str">
        <v>DANIEL FERNANDO PAREDES ARTEAGA</v>
      </c>
      <c r="S539">
        <f>IF(ISBLANK(R539),"0", VLOOKUP(R539,PERSONAL,2,FALSE))</f>
        <v>10301691</v>
      </c>
      <c r="T539" t="str">
        <v>DIRECTO</v>
      </c>
      <c r="U539">
        <v>0.4479166666666667</v>
      </c>
      <c r="V539">
        <v>0.7673611111111112</v>
      </c>
      <c r="W539">
        <f>V539-U539</f>
        <v>0.3194444444444445</v>
      </c>
      <c r="X539">
        <v>4</v>
      </c>
      <c r="Y539">
        <f>NETWORKDAYS(K539,M539)</f>
        <v>2</v>
      </c>
      <c r="Z539" t="str">
        <f>IF(Y539&lt;=2,"CUMPLE","NO CUMPLE")</f>
        <v>CUMPLE</v>
      </c>
      <c r="AC539" t="str">
        <f>TEXT(M539,"mmmm")</f>
        <v>junio</v>
      </c>
      <c r="AD539" t="str">
        <f>TEXT(M539,"yyyy")</f>
        <v>yyyy</v>
      </c>
      <c r="AE539">
        <f>W539*60*24</f>
        <v>460</v>
      </c>
      <c r="AF539">
        <f>AE539/60</f>
        <v>7.666666666666667</v>
      </c>
      <c r="AG539">
        <f>AE539/60</f>
        <v>7.666666666666667</v>
      </c>
      <c r="AH539">
        <f>L539-K539</f>
        <v>0.07847222222335404</v>
      </c>
      <c r="AI539">
        <f>AH539*24*60</f>
        <v>113.00000000162981</v>
      </c>
      <c r="AJ539">
        <f>75728*X539</f>
        <v>302912</v>
      </c>
    </row>
    <row r="540" xml:space="preserve">
      <c r="A540">
        <v>697918</v>
      </c>
      <c r="B540" t="str">
        <v>SOLICITUD</v>
      </c>
      <c r="C540" t="str">
        <v>CERRADO</v>
      </c>
      <c r="D540" t="str">
        <v>LINEAL DE CAJAS</v>
      </c>
      <c r="E540" t="str">
        <v>POS</v>
      </c>
      <c r="F540" t="str">
        <v>POS</v>
      </c>
      <c r="G540" t="str">
        <v>WINCOR</v>
      </c>
      <c r="H540" t="str" xml:space="preserve">
        <v xml:space="preserve">buenas tardes: por favor me colaboran para revisar la pos 15; que queda en cerrar gaveta y no nos deja ingresar ni sacar a los auxilaires_x000d_
numero de caja pos_x000d_
_x000d_
15</v>
      </c>
      <c r="I540" t="str" xml:space="preserve">
        <v xml:space="preserve">buenas tardes: por favor me colaboran para revisar la pos 15; que queda en cerrar gaveta y no nos deja ingresar ni sacar a los auxilaires_x000d_
numero de caja pos_x000d_
_x000d_
15</v>
      </c>
      <c r="J540" t="str">
        <v>Se realiza instala impresora Epson con serial X5G5013203 y se retira impresora Epson con serial P5TF148542; Se realiza Formateo de la Pos 15 con sus parametros 10.131.100.151; 255.255.255.128; 10.131.100.254; 10.131.100.129; Se solicita de su ayuda para realizar actualizacion de ultima facturacion a esta Pos 15; ya que queda en aviso Cleanup; y se necesita saber si la pueden actualizar ya que lleva bastate tiempo sin ser atendida; el Cau de ultima Facturacion es 728826...agradezco su pronta respuesta...ESTADO OK</v>
      </c>
      <c r="K540">
        <v>45468.34097222222</v>
      </c>
      <c r="L540">
        <v>45468.44097222222</v>
      </c>
      <c r="M540">
        <v>45468</v>
      </c>
      <c r="N540" t="str">
        <f>TEXT(M540, "DDDD")</f>
        <v>martes</v>
      </c>
      <c r="O540" t="str" xml:space="preserve">
        <v xml:space="preserve">J047 JUMBO GIRARDOT_x000d_
_x000d_
</v>
      </c>
      <c r="P540" t="str">
        <v>GIRARDOT</v>
      </c>
      <c r="Q540" t="str">
        <f>IF(ISBLANK(P540),"0",(VLOOKUP(P540,REGION,2,FALSE)))</f>
        <v>OCCIDENTE</v>
      </c>
      <c r="R540" t="str">
        <v>RAFAEL ARDILA PUENTES</v>
      </c>
      <c r="S540">
        <f>IF(ISBLANK(R540),"0", VLOOKUP(R540,PERSONAL,2,FALSE))</f>
        <v>1018419858</v>
      </c>
      <c r="T540" t="str">
        <v>ALIADO</v>
      </c>
      <c r="U540">
        <v>0.4166666666666667</v>
      </c>
      <c r="V540">
        <v>0.4583333333333333</v>
      </c>
      <c r="W540">
        <f>V540-U540</f>
        <v>0.04166666666666663</v>
      </c>
      <c r="X540">
        <v>1</v>
      </c>
      <c r="Y540">
        <f>NETWORKDAYS(K540,M540)</f>
        <v>1</v>
      </c>
      <c r="Z540" t="str">
        <f>IF(Y540&lt;=2,"CUMPLE","NO CUMPLE")</f>
        <v>CUMPLE</v>
      </c>
      <c r="AC540" t="str">
        <f>TEXT(M540,"mmmm")</f>
        <v>junio</v>
      </c>
      <c r="AD540" t="str">
        <f>TEXT(M540,"yyyy")</f>
        <v>yyyy</v>
      </c>
      <c r="AE540">
        <f>W540*60*24</f>
        <v>59.99999999999994</v>
      </c>
      <c r="AF540">
        <f>AE540/60</f>
        <v>0.999999999999999</v>
      </c>
      <c r="AG540">
        <f>AE540/60</f>
        <v>0.999999999999999</v>
      </c>
      <c r="AH540">
        <f>L540-K540</f>
        <v>0.09999999999854481</v>
      </c>
      <c r="AI540">
        <f>AH540*24*60</f>
        <v>143.99999999790452</v>
      </c>
      <c r="AJ540">
        <f>75728*X540</f>
        <v>75728</v>
      </c>
    </row>
    <row r="541" xml:space="preserve">
      <c r="A541">
        <v>740023</v>
      </c>
      <c r="B541" t="str">
        <v>SOLICITUD</v>
      </c>
      <c r="C541" t="str">
        <v>CERRADO</v>
      </c>
      <c r="D541" t="str">
        <v>CENTRO DE COMPUTO</v>
      </c>
      <c r="E541" t="str">
        <v>SERVIDOR</v>
      </c>
      <c r="F541" t="str">
        <v>SERVIDOR</v>
      </c>
      <c r="G541" t="str">
        <v>LENOVO</v>
      </c>
      <c r="H541" t="str">
        <v>Buenos días: Favor realizar la preconfiguración del servidor que llego a la tienda. Hacer contacto con Rafael acosta al número 3174372365</v>
      </c>
      <c r="I541" t="str">
        <v>Buenos días: Favor realizar la preconfiguración del servidor que llego a la tienda. Hacer contacto con Rafael acosta al número 3174372365</v>
      </c>
      <c r="J541" t="str">
        <v>Se realiza configuracion del Servidor mencionado con ayuda y soporte de Guillermo y Rafael Acosta; Se realiza conexión al switch 2960 con serial FCW1810A3Q0; Se realiza su procedimeinto correspondiente y se da el visto bueno por parte de Rafael Acosta quedando configurado correctamente... ESTADO OK</v>
      </c>
      <c r="K541">
        <v>45468.34027777778</v>
      </c>
      <c r="L541">
        <v>45468.44375</v>
      </c>
      <c r="M541">
        <v>45468</v>
      </c>
      <c r="N541" t="str">
        <f>TEXT(M541, "DDDD")</f>
        <v>martes</v>
      </c>
      <c r="O541" t="str" xml:space="preserve">
        <v xml:space="preserve">J047 JUMBO GIRARDOT_x000d_
_x000d_
</v>
      </c>
      <c r="P541" t="str">
        <v>GIRARDOT</v>
      </c>
      <c r="Q541" t="str">
        <f>IF(ISBLANK(P541),"0",(VLOOKUP(P541,REGION,2,FALSE)))</f>
        <v>OCCIDENTE</v>
      </c>
      <c r="R541" t="str">
        <v>RAFAEL ARDILA PUENTES</v>
      </c>
      <c r="S541">
        <f>IF(ISBLANK(R541),"0", VLOOKUP(R541,PERSONAL,2,FALSE))</f>
        <v>1018419858</v>
      </c>
      <c r="T541" t="str">
        <v>ALIADO</v>
      </c>
      <c r="U541">
        <v>0.4583333333333333</v>
      </c>
      <c r="V541">
        <v>0.5416666666666666</v>
      </c>
      <c r="W541">
        <f>V541-U541</f>
        <v>0.08333333333333331</v>
      </c>
      <c r="X541">
        <v>1</v>
      </c>
      <c r="Y541">
        <f>NETWORKDAYS(K541,M541)</f>
        <v>1</v>
      </c>
      <c r="Z541" t="str">
        <f>IF(Y541&lt;=2,"CUMPLE","NO CUMPLE")</f>
        <v>CUMPLE</v>
      </c>
      <c r="AC541" t="str">
        <f>TEXT(M541,"mmmm")</f>
        <v>junio</v>
      </c>
      <c r="AD541" t="str">
        <f>TEXT(M541,"yyyy")</f>
        <v>yyyy</v>
      </c>
      <c r="AE541">
        <f>W541*60*24</f>
        <v>119.99999999999997</v>
      </c>
      <c r="AF541">
        <f>AE541/60</f>
        <v>1.9999999999999996</v>
      </c>
      <c r="AG541">
        <f>AE541/60</f>
        <v>1.9999999999999996</v>
      </c>
      <c r="AH541">
        <f>L541-K541</f>
        <v>0.10347222221753327</v>
      </c>
      <c r="AI541">
        <f>AH541*24*60</f>
        <v>148.9999999932479</v>
      </c>
      <c r="AJ541">
        <f>75728*X541</f>
        <v>75728</v>
      </c>
    </row>
    <row r="542" xml:space="preserve">
      <c r="A542">
        <v>740033</v>
      </c>
      <c r="B542" t="str">
        <v>INCIDENTE</v>
      </c>
      <c r="C542" t="str">
        <v>CERRADO</v>
      </c>
      <c r="D542" t="str">
        <v>LINEAL DE CAJAS</v>
      </c>
      <c r="E542" t="str">
        <v>BALANZA</v>
      </c>
      <c r="F542" t="str">
        <v>BALANZA</v>
      </c>
      <c r="G542" t="str">
        <v>ZEBRA</v>
      </c>
      <c r="H542" t="str" xml:space="preserve">
        <v xml:space="preserve">Buen día Por favor para calibrar la balanza de la pos 13; ya que pesa 5 gramos menos de diferencia. Buen día Por favor para calibrar la balanza de la pos 13; ya que pesa 5 gramos menos de diferencia. Número de inventario serie pos 59cd001377_x000d_
Número de inventario_x000d_
_x000d_
serie pos 59cd001377</v>
      </c>
      <c r="I542" t="str" xml:space="preserve">
        <v xml:space="preserve">Buen día Por favor para calibrar la balanza de la pos 13; ya que pesa 5 gramos menos de diferencia. Buen día Por favor para calibrar la balanza de la pos 13; ya que pesa 5 gramos menos de diferencia. Número de inventario serie pos 59cd001377_x000d_
Número de inventario_x000d_
_x000d_
serie pos 59cd001377</v>
      </c>
      <c r="J542" t="str">
        <v>me encuentro en sitio y se me indica que la falla es en la balanza de lineal de caja de la pos #13 que pesa 20 gramos de mas de lo requerido solicito al personal de seguridad unas pesas quienes me indican que no tienen y en lineal de cajas tienen una artesanal de 1kg exacto;ubico la balanza de mesa de panadería y busco varios artículos que me lleguen juntos a un peso mayor de 11kg para la recalibracion; con los artículos juntos procedo a la pos #13 y realizo el reinicio por botonera de la balanza y realizo la recalibracion; realizo pruebas con la pesa de 1kg que tiene lineal de cajas y queda exacta se procede a informar al auxiliar en turno y se continua con otra labor; se le informa al personal de apoyo en este caso a Fabiola Díaz  y a la compañera Katerine que se termina la actividad"</v>
      </c>
      <c r="K542">
        <v>45468.339583333334</v>
      </c>
      <c r="L542">
        <v>45468.37222222222</v>
      </c>
      <c r="M542">
        <v>45468</v>
      </c>
      <c r="N542" t="str">
        <f>TEXT(M542, "DDDD")</f>
        <v>martes</v>
      </c>
      <c r="O542" t="str">
        <v>J036 JUMBO POPAYAN CAMPANARIO</v>
      </c>
      <c r="P542" t="str">
        <v>POPAYAN</v>
      </c>
      <c r="Q542" t="str">
        <f>IF(ISBLANK(P542),"0",(VLOOKUP(P542,REGION,2,FALSE)))</f>
        <v>OCCIDENTE</v>
      </c>
      <c r="R542" t="str">
        <v>DANIEL FERNANDO PAREDES ARTEAGA</v>
      </c>
      <c r="S542">
        <f>IF(ISBLANK(R542),"0", VLOOKUP(R542,PERSONAL,2,FALSE))</f>
        <v>10301691</v>
      </c>
      <c r="T542" t="str">
        <v>DIRECTO</v>
      </c>
      <c r="U542">
        <v>0.5486111111111112</v>
      </c>
      <c r="V542">
        <v>0.6319444444444444</v>
      </c>
      <c r="W542">
        <f>V542-U542</f>
        <v>0.08333333333333326</v>
      </c>
      <c r="X542">
        <v>1</v>
      </c>
      <c r="Y542">
        <f>NETWORKDAYS(K542,M542)</f>
        <v>1</v>
      </c>
      <c r="Z542" t="str">
        <f>IF(Y542&lt;=2,"CUMPLE","NO CUMPLE")</f>
        <v>CUMPLE</v>
      </c>
      <c r="AC542" t="str">
        <f>TEXT(M542,"mmmm")</f>
        <v>junio</v>
      </c>
      <c r="AD542" t="str">
        <f>TEXT(M542,"yyyy")</f>
        <v>yyyy</v>
      </c>
      <c r="AE542">
        <f>W542*60*24</f>
        <v>119.99999999999989</v>
      </c>
      <c r="AF542">
        <f>AE542/60</f>
        <v>1.999999999999998</v>
      </c>
      <c r="AG542">
        <f>AE542/60</f>
        <v>1.999999999999998</v>
      </c>
      <c r="AH542">
        <f>L542-K542</f>
        <v>0.032638888886140194</v>
      </c>
      <c r="AI542">
        <f>AH542*24*60</f>
        <v>46.99999999604188</v>
      </c>
      <c r="AJ542">
        <f>75728*X542</f>
        <v>75728</v>
      </c>
    </row>
    <row r="543" xml:space="preserve">
      <c r="A543">
        <v>725415</v>
      </c>
      <c r="B543" t="str">
        <v>INCIDENTE</v>
      </c>
      <c r="C543" t="str">
        <v>CERRADO</v>
      </c>
      <c r="D543" t="str">
        <v>LINEAL DE CAJAS</v>
      </c>
      <c r="E543" t="str">
        <v>POS</v>
      </c>
      <c r="F543" t="str">
        <v>POS</v>
      </c>
      <c r="G543" t="str">
        <v>WINCOR</v>
      </c>
      <c r="H543" t="str" xml:space="preserve">
        <v xml:space="preserve">Buenas tardes la Pos 9 de platos se apagó de un momento a otro; es una falla muy recurrente en esa caja y ya se han generado cau anteriormente por esa novedad._x000d_
Numero de caja_x000d_
_x000d_
9</v>
      </c>
      <c r="I543" t="str" xml:space="preserve">
        <v xml:space="preserve">Buenas tardes la Pos 9 de platos se apagó de un momento a otro; es una falla muy recurrente en esa caja y ya se han generado cau anteriormente por esa novedad._x000d_
Numero de caja_x000d_
_x000d_
9</v>
      </c>
      <c r="J543" t="str" xml:space="preserve">
        <v xml:space="preserve">Verificación de correcta conexión de todos los cables; tanto de poder como de datos; verificación del correcto funcionamiento de todos los ventiladores; limpieza superficial del interior de la pos; reubicación cable de poder de la pos para que quede con holgura y no tensionado; entregadas indicaciones al encargado de la sección para minimizar problemas de conexión en los tomas eléctricos _x000d_
Equipo queda operativo; atendido por Fabian Vargas Lastra el 25 de Junio de 2024</v>
      </c>
      <c r="K543">
        <v>45458.635416666664</v>
      </c>
      <c r="L543">
        <v>45459.575694444444</v>
      </c>
      <c r="M543">
        <v>45468</v>
      </c>
      <c r="N543" t="str">
        <f>TEXT(M543, "DDDD")</f>
        <v>martes</v>
      </c>
      <c r="O543" t="str" xml:space="preserve">
        <v xml:space="preserve">J027 JUMBO RIONEGRO_x000d_
_x000d_
</v>
      </c>
      <c r="P543" t="str">
        <v>RIONEGRO</v>
      </c>
      <c r="Q543" t="str">
        <f>IF(ISBLANK(P543),"0",(VLOOKUP(P543,REGION,2,FALSE)))</f>
        <v>CENTRO</v>
      </c>
      <c r="R543" t="str">
        <v xml:space="preserve">FABIAN VARGAS LASTRA </v>
      </c>
      <c r="S543" t="e">
        <f>IF(ISBLANK(R543),"0", VLOOKUP(R543,PERSONAL,2,FALSE))</f>
        <v>#N/A</v>
      </c>
      <c r="T543" t="str">
        <v>ALIADO</v>
      </c>
      <c r="U543">
        <v>0.6666666666666666</v>
      </c>
      <c r="V543">
        <v>0.7291666666666666</v>
      </c>
      <c r="W543">
        <f>V543-U543</f>
        <v>0.0625</v>
      </c>
      <c r="X543">
        <v>1</v>
      </c>
      <c r="Y543">
        <f>NETWORKDAYS(K543,M543)</f>
        <v>7</v>
      </c>
      <c r="Z543" t="str">
        <f>IF(Y543&lt;=2,"CUMPLE","NO CUMPLE")</f>
        <v>NO CUMPLE</v>
      </c>
      <c r="AA543" t="str">
        <v>Sin disponibilidad de técnico en la zona.</v>
      </c>
      <c r="AC543" t="str">
        <f>TEXT(M543,"mmmm")</f>
        <v>junio</v>
      </c>
      <c r="AD543" t="str">
        <f>TEXT(M543,"yyyy")</f>
        <v>yyyy</v>
      </c>
      <c r="AE543">
        <f>W543*60*24</f>
        <v>90</v>
      </c>
      <c r="AF543">
        <f>AE543/60</f>
        <v>1.5</v>
      </c>
      <c r="AG543">
        <f>AE543/60</f>
        <v>1.5</v>
      </c>
      <c r="AH543">
        <f>L543-K543</f>
        <v>0.9402777777795563</v>
      </c>
      <c r="AI543">
        <f>AH543*24*60</f>
        <v>1354.0000000025611</v>
      </c>
      <c r="AJ543">
        <f>75728*X543</f>
        <v>75728</v>
      </c>
    </row>
    <row r="544" xml:space="preserve">
      <c r="A544">
        <v>736481</v>
      </c>
      <c r="B544" t="str">
        <v>SOLICITUD</v>
      </c>
      <c r="C544" t="str">
        <v>CERRADO</v>
      </c>
      <c r="D544" t="str">
        <v>LINEAL DE CAJAS</v>
      </c>
      <c r="E544" t="str">
        <v>RELOJ</v>
      </c>
      <c r="F544" t="str">
        <v>RELOJ</v>
      </c>
      <c r="G544" t="str">
        <v>SUPREMA</v>
      </c>
      <c r="H544" t="str">
        <v>Buenas tardes Me colabroan por favor revisando el reloj biometrico del local Jumbo rionegro presenta lentitud. Gracias</v>
      </c>
      <c r="I544" t="str">
        <v>Buenas tardes Me colabroan por favor revisando el reloj biometrico del local Jumbo rionegro presenta lentitud. Gracias</v>
      </c>
      <c r="J544" t="str">
        <v>Validación del problema reportado; desmontaje y desconexión de cable de red; reinicio del dispositivo; conexión al estado inicial; verificación de óptimo funcionamiento. Fabian Vargas Lastra."</v>
      </c>
      <c r="K544">
        <v>45464.61388888889</v>
      </c>
      <c r="L544">
        <v>45464.61388888889</v>
      </c>
      <c r="M544">
        <v>45468</v>
      </c>
      <c r="N544" t="str">
        <f>TEXT(M544, "DDDD")</f>
        <v>martes</v>
      </c>
      <c r="O544" t="str" xml:space="preserve">
        <v xml:space="preserve">J027 JUMBO RIONEGRO_x000d_
_x000d_
</v>
      </c>
      <c r="P544" t="str">
        <v>RIONEGRO</v>
      </c>
      <c r="Q544" t="str">
        <f>IF(ISBLANK(P544),"0",(VLOOKUP(P544,REGION,2,FALSE)))</f>
        <v>CENTRO</v>
      </c>
      <c r="R544" t="str">
        <v xml:space="preserve">FABIAN VARGAS LASTRA </v>
      </c>
      <c r="S544" t="e">
        <f>IF(ISBLANK(R544),"0", VLOOKUP(R544,PERSONAL,2,FALSE))</f>
        <v>#N/A</v>
      </c>
      <c r="T544" t="str">
        <v>ALIADO</v>
      </c>
      <c r="U544">
        <v>0.7291666666666666</v>
      </c>
      <c r="V544">
        <v>0.75</v>
      </c>
      <c r="W544">
        <f>V544-U544</f>
        <v>0.02083333333333337</v>
      </c>
      <c r="X544">
        <v>1</v>
      </c>
      <c r="Y544">
        <f>NETWORKDAYS(K544,M544)</f>
        <v>3</v>
      </c>
      <c r="Z544" t="str">
        <f>IF(Y544&lt;=2,"CUMPLE","NO CUMPLE")</f>
        <v>NO CUMPLE</v>
      </c>
      <c r="AC544" t="str">
        <f>TEXT(M544,"mmmm")</f>
        <v>junio</v>
      </c>
      <c r="AD544" t="str">
        <f>TEXT(M544,"yyyy")</f>
        <v>yyyy</v>
      </c>
      <c r="AE544">
        <f>W544*60*24</f>
        <v>30.000000000000053</v>
      </c>
      <c r="AF544">
        <f>AE544/60</f>
        <v>0.5000000000000009</v>
      </c>
      <c r="AG544">
        <f>AE544/60</f>
        <v>0.5000000000000009</v>
      </c>
      <c r="AH544">
        <f>L544-K544</f>
        <v>0</v>
      </c>
      <c r="AI544">
        <f>AH544*24*60</f>
        <v>0</v>
      </c>
      <c r="AJ544">
        <f>75728*X544</f>
        <v>75728</v>
      </c>
    </row>
    <row r="545">
      <c r="A545">
        <v>715253</v>
      </c>
      <c r="B545" t="str">
        <v>SOLICITUD</v>
      </c>
      <c r="C545" t="str">
        <v>ABIERTO</v>
      </c>
      <c r="D545" t="str">
        <v>OFICINA DE SISTEMAS</v>
      </c>
      <c r="E545" t="str">
        <v>IMPRESORA</v>
      </c>
      <c r="F545" t="str">
        <v>IMPRESORA</v>
      </c>
      <c r="G545" t="str">
        <v>EPSON</v>
      </c>
      <c r="H545" t="str">
        <v>buenas tardes me colaboran por favor con la impresora de la pos 4 se apaga con frecuencia.</v>
      </c>
      <c r="I545" t="str">
        <v>buenas tardes me colaboran por favor con la impresora de la pos 4 se apaga con frecuencia.</v>
      </c>
      <c r="J545" t="str">
        <v>Se realiza la revisión de la impresora; se observa que el conector de la fuente de poder esta desprendidos de la BOARD. No se puede reparar. Se solicita el cambio de la impresora completa. SN: X5G5013195</v>
      </c>
      <c r="K545">
        <v>45468.532638888886</v>
      </c>
      <c r="L545">
        <v>45468.67013888889</v>
      </c>
      <c r="M545">
        <v>45468</v>
      </c>
      <c r="N545" t="str">
        <f>TEXT(M545, "DDDD")</f>
        <v>martes</v>
      </c>
      <c r="O545" t="str">
        <v>Z073 EDS MOSQUERA</v>
      </c>
      <c r="P545" t="str">
        <v>MOSQUERA</v>
      </c>
      <c r="Q545" t="str">
        <f>IF(ISBLANK(P545),"0",(VLOOKUP(P545,REGION,2,FALSE)))</f>
        <v>BOGOTA</v>
      </c>
      <c r="R545" t="str">
        <v>ALEXANDER CASTILLO SOTELO</v>
      </c>
      <c r="S545">
        <f>IF(ISBLANK(R545),"0", VLOOKUP(R545,PERSONAL,2,FALSE))</f>
        <v>80216449</v>
      </c>
      <c r="T545" t="str">
        <v>ALIADO</v>
      </c>
      <c r="U545">
        <v>0.75</v>
      </c>
      <c r="V545">
        <v>0.7916666666666666</v>
      </c>
      <c r="W545">
        <f>V545-U545</f>
        <v>0.04166666666666663</v>
      </c>
      <c r="X545">
        <v>1</v>
      </c>
      <c r="Y545">
        <f>NETWORKDAYS(K545,M545)</f>
        <v>1</v>
      </c>
      <c r="Z545" t="str">
        <f>IF(Y545&lt;=2,"CUMPLE","NO CUMPLE")</f>
        <v>CUMPLE</v>
      </c>
      <c r="AC545" t="str">
        <f>TEXT(M545,"mmmm")</f>
        <v>junio</v>
      </c>
      <c r="AD545" t="str">
        <f>TEXT(M545,"yyyy")</f>
        <v>yyyy</v>
      </c>
      <c r="AE545">
        <f>W545*60*24</f>
        <v>59.99999999999994</v>
      </c>
      <c r="AF545">
        <f>AE545/60</f>
        <v>0.999999999999999</v>
      </c>
      <c r="AG545">
        <f>AE545/60</f>
        <v>0.999999999999999</v>
      </c>
      <c r="AH545">
        <f>L545-K545</f>
        <v>0.13750000000436557</v>
      </c>
      <c r="AI545">
        <f>AH545*24*60</f>
        <v>198.00000000628643</v>
      </c>
      <c r="AJ545">
        <f>75728*X545</f>
        <v>75728</v>
      </c>
    </row>
    <row r="546">
      <c r="A546">
        <v>728683</v>
      </c>
      <c r="B546" t="str">
        <v>SOLICITUD</v>
      </c>
      <c r="C546" t="str">
        <v>CERRADO</v>
      </c>
      <c r="D546" t="str">
        <v>OFICINA DE SISTEMAS</v>
      </c>
      <c r="E546" t="str">
        <v>SERVIDOR</v>
      </c>
      <c r="F546" t="str">
        <v>SERVIDOR</v>
      </c>
      <c r="G546" t="str">
        <v>LENOVO</v>
      </c>
      <c r="H546" t="str">
        <v>Se solicita el envió de servidor Lenovo SR250 para migración de tienda a nuevo sistema de pos ARS</v>
      </c>
      <c r="I546" t="str">
        <v>Se solicita el envió de servidor Lenovo SR250 para migración de tienda a nuevo sistema de pos ARS</v>
      </c>
      <c r="J546" t="str">
        <v>Se realiza el alistamiento del servidor y se instala en el Rack de comunicaciones; se inicia y se configura la tarjeta de red. Se hacen las pruebas de conexión y responde PING sin problema. Se deja operativo el equipo</v>
      </c>
      <c r="K546">
        <v>45468.626388888886</v>
      </c>
      <c r="L546">
        <v>45468.67013888889</v>
      </c>
      <c r="M546">
        <v>45468</v>
      </c>
      <c r="N546" t="str">
        <f>TEXT(M546, "DDDD")</f>
        <v>martes</v>
      </c>
      <c r="O546" t="str">
        <v>M073 METRO MOSQUERA</v>
      </c>
      <c r="P546" t="str">
        <v>MOSQUERA</v>
      </c>
      <c r="Q546" t="str">
        <f>IF(ISBLANK(P546),"0",(VLOOKUP(P546,REGION,2,FALSE)))</f>
        <v>BOGOTA</v>
      </c>
      <c r="R546" t="str">
        <v>ALEXANDER CASTILLO SOTELO</v>
      </c>
      <c r="S546">
        <f>IF(ISBLANK(R546),"0", VLOOKUP(R546,PERSONAL,2,FALSE))</f>
        <v>80216449</v>
      </c>
      <c r="T546" t="str">
        <v>ALIADO</v>
      </c>
      <c r="U546">
        <v>0.3541666666666667</v>
      </c>
      <c r="V546">
        <v>0.4166666666666667</v>
      </c>
      <c r="W546">
        <f>V546-U546</f>
        <v>0.0625</v>
      </c>
      <c r="X546">
        <v>1</v>
      </c>
      <c r="Y546">
        <f>NETWORKDAYS(K546,M546)</f>
        <v>1</v>
      </c>
      <c r="Z546" t="str">
        <f>IF(Y546&lt;=2,"CUMPLE","NO CUMPLE")</f>
        <v>CUMPLE</v>
      </c>
      <c r="AC546" t="str">
        <f>TEXT(M546,"mmmm")</f>
        <v>junio</v>
      </c>
      <c r="AD546" t="str">
        <f>TEXT(M546,"yyyy")</f>
        <v>yyyy</v>
      </c>
      <c r="AE546">
        <f>W546*60*24</f>
        <v>90</v>
      </c>
      <c r="AF546">
        <f>AE546/60</f>
        <v>1.5</v>
      </c>
      <c r="AG546">
        <f>AE546/60</f>
        <v>1.5</v>
      </c>
      <c r="AH546">
        <f>L546-K546</f>
        <v>0.043750000004365575</v>
      </c>
      <c r="AI546">
        <f>AH546*24*60</f>
        <v>63.00000000628643</v>
      </c>
      <c r="AJ546">
        <f>75728*X546</f>
        <v>75728</v>
      </c>
    </row>
    <row r="547">
      <c r="A547">
        <v>743400</v>
      </c>
      <c r="B547" t="str">
        <v>SOLICITUD</v>
      </c>
      <c r="C547" t="str">
        <v>CERRADO</v>
      </c>
      <c r="D547" t="str">
        <v>OFICINA DE SISTEMAS</v>
      </c>
      <c r="E547" t="str">
        <v>POS</v>
      </c>
      <c r="F547" t="str">
        <v>POS</v>
      </c>
      <c r="G547" t="str">
        <v>NCR</v>
      </c>
      <c r="H547" t="str">
        <v>Buenas Tardes Se crea ticket para la instalación de 4 POS en el laboratorio de ARS</v>
      </c>
      <c r="I547" t="str">
        <v>Buenas Tardes Se crea ticket para la instalación de 4 POS en el laboratorio de ARS</v>
      </c>
      <c r="J547" t="str">
        <v>Inicialmente se solicita al área de redes que se configure un SW para poder conectar las POS a la red y que se conecten al servidor; luego se realizó el alistamiento de las 4 POS y se instalaron en la oficina de sistemas para cargar la imagen desde el servidor. Se dejan listas para que la mesa de ayuda realicen las diferentes configuraciones</v>
      </c>
      <c r="K547">
        <v>45469.36736111111</v>
      </c>
      <c r="L547">
        <v>45469.40347222222</v>
      </c>
      <c r="M547">
        <v>45468</v>
      </c>
      <c r="N547" t="str">
        <f>TEXT(M547, "DDDD")</f>
        <v>martes</v>
      </c>
      <c r="O547" t="str">
        <v>M073 METRO MOSQUERA</v>
      </c>
      <c r="P547" t="str">
        <v>MOSQUERA</v>
      </c>
      <c r="Q547" t="str">
        <f>IF(ISBLANK(P547),"0",(VLOOKUP(P547,REGION,2,FALSE)))</f>
        <v>BOGOTA</v>
      </c>
      <c r="R547" t="str">
        <v>ALEXANDER CASTILLO SOTELO</v>
      </c>
      <c r="S547">
        <f>IF(ISBLANK(R547),"0", VLOOKUP(R547,PERSONAL,2,FALSE))</f>
        <v>80216449</v>
      </c>
      <c r="T547" t="str">
        <v>ALIADO</v>
      </c>
      <c r="U547">
        <v>0.4166666666666667</v>
      </c>
      <c r="V547">
        <v>0.5416666666666666</v>
      </c>
      <c r="W547">
        <f>V547-U547</f>
        <v>0.12499999999999994</v>
      </c>
      <c r="X547">
        <v>1</v>
      </c>
      <c r="Y547">
        <f>NETWORKDAYS(K547,M547)</f>
        <v>-2</v>
      </c>
      <c r="Z547" t="str">
        <f>IF(Y547&lt;=2,"CUMPLE","NO CUMPLE")</f>
        <v>CUMPLE</v>
      </c>
      <c r="AC547" t="str">
        <f>TEXT(M547,"mmmm")</f>
        <v>junio</v>
      </c>
      <c r="AD547" t="str">
        <f>TEXT(M547,"yyyy")</f>
        <v>yyyy</v>
      </c>
      <c r="AE547">
        <f>W547*60*24</f>
        <v>179.99999999999991</v>
      </c>
      <c r="AF547">
        <f>AE547/60</f>
        <v>2.9999999999999987</v>
      </c>
      <c r="AG547">
        <f>AE547/60</f>
        <v>2.9999999999999987</v>
      </c>
      <c r="AH547">
        <f>L547-K547</f>
        <v>0.036111111112404615</v>
      </c>
      <c r="AI547">
        <f>AH547*24*60</f>
        <v>52.000000001862645</v>
      </c>
      <c r="AJ547">
        <f>75728*X547</f>
        <v>75728</v>
      </c>
    </row>
    <row r="548">
      <c r="A548">
        <v>743411</v>
      </c>
      <c r="B548" t="str">
        <v>SOLICITUD</v>
      </c>
      <c r="C548" t="str">
        <v>CERRADO</v>
      </c>
      <c r="D548" t="str">
        <v>OFICINA DE SISTEMAS</v>
      </c>
      <c r="E548" t="str">
        <v>POS</v>
      </c>
      <c r="F548" t="str">
        <v>POS</v>
      </c>
      <c r="G548" t="str">
        <v>NCR</v>
      </c>
      <c r="H548" t="str">
        <v>Buenas Tardes Se crea ticket para la instalación de 4 POS en el laboratorio de ARS</v>
      </c>
      <c r="I548" t="str">
        <v>Buenas Tardes Se crea ticket para la instalación de 4 POS en el laboratorio de ARS</v>
      </c>
      <c r="J548" t="str">
        <v>Inicialmente se solicita al área de redes que se configure un SW para poder conectar las POS a la red y que se conecten al servidor; luego se realizó el alistamiento de las 4 POS y se instalaron en la oficina de sistemas para cargar la imagen desde el servidor. Se dejan listas para que la mesa de ayuda realicen las diferentes configuraciones.</v>
      </c>
      <c r="K548">
        <v>45469.36736111111</v>
      </c>
      <c r="L548">
        <v>45469.40347222222</v>
      </c>
      <c r="M548">
        <v>45468</v>
      </c>
      <c r="N548" t="str">
        <f>TEXT(M548, "DDDD")</f>
        <v>martes</v>
      </c>
      <c r="O548" t="str">
        <v>M073 METRO MOSQUERA</v>
      </c>
      <c r="P548" t="str">
        <v>MOSQUERA</v>
      </c>
      <c r="Q548" t="str">
        <f>IF(ISBLANK(P548),"0",(VLOOKUP(P548,REGION,2,FALSE)))</f>
        <v>BOGOTA</v>
      </c>
      <c r="R548" t="str">
        <v>ALEXANDER CASTILLO SOTELO</v>
      </c>
      <c r="S548">
        <f>IF(ISBLANK(R548),"0", VLOOKUP(R548,PERSONAL,2,FALSE))</f>
        <v>80216449</v>
      </c>
      <c r="T548" t="str">
        <v>ALIADO</v>
      </c>
      <c r="U548">
        <v>0.5416666666666666</v>
      </c>
      <c r="V548">
        <v>0.6041666666666666</v>
      </c>
      <c r="W548">
        <f>V548-U548</f>
        <v>0.0625</v>
      </c>
      <c r="X548">
        <v>1</v>
      </c>
      <c r="Y548">
        <f>NETWORKDAYS(K548,M548)</f>
        <v>-2</v>
      </c>
      <c r="Z548" t="str">
        <f>IF(Y548&lt;=2,"CUMPLE","NO CUMPLE")</f>
        <v>CUMPLE</v>
      </c>
      <c r="AC548" t="str">
        <f>TEXT(M548,"mmmm")</f>
        <v>junio</v>
      </c>
      <c r="AD548" t="str">
        <f>TEXT(M548,"yyyy")</f>
        <v>yyyy</v>
      </c>
      <c r="AE548">
        <f>W548*60*24</f>
        <v>90</v>
      </c>
      <c r="AF548">
        <f>AE548/60</f>
        <v>1.5</v>
      </c>
      <c r="AG548">
        <f>AE548/60</f>
        <v>1.5</v>
      </c>
      <c r="AH548">
        <f>L548-K548</f>
        <v>0.036111111112404615</v>
      </c>
      <c r="AI548">
        <f>AH548*24*60</f>
        <v>52.000000001862645</v>
      </c>
      <c r="AJ548">
        <f>75728*X548</f>
        <v>75728</v>
      </c>
    </row>
    <row r="549">
      <c r="A549">
        <v>743414</v>
      </c>
      <c r="B549" t="str">
        <v>SOLICITUD</v>
      </c>
      <c r="C549" t="str">
        <v>CERRADO</v>
      </c>
      <c r="D549" t="str">
        <v>OFICINA DE SISTEMAS</v>
      </c>
      <c r="E549" t="str">
        <v>POS</v>
      </c>
      <c r="F549" t="str">
        <v>POS</v>
      </c>
      <c r="G549" t="str">
        <v>NCR</v>
      </c>
      <c r="H549" t="str">
        <v>Buenas Tardes Se crea ticket para la instalación de 4 POS en el laboratorio de ARS</v>
      </c>
      <c r="I549" t="str">
        <v>Buenas Tardes Se crea ticket para la instalación de 4 POS en el laboratorio de ARS</v>
      </c>
      <c r="J549" t="str">
        <v>Inicialmente se solicita al área de redes que se configure un SW para poder conectar las POS a la red y que se conecten al servidor; luego se realizó el alistamiento de las 4 POS y se instalaron en la oficina de sistemas para cargar la imagen desde el servidor. Se dejan listas para que la mesa de ayuda realicen las diferentes configuraciones.</v>
      </c>
      <c r="K549">
        <v>45469.36666666667</v>
      </c>
      <c r="L549">
        <v>45469.40347222222</v>
      </c>
      <c r="M549">
        <v>45468</v>
      </c>
      <c r="N549" t="str">
        <f>TEXT(M549, "DDDD")</f>
        <v>martes</v>
      </c>
      <c r="O549" t="str">
        <v>M073 METRO MOSQUERA</v>
      </c>
      <c r="P549" t="str">
        <v>MOSQUERA</v>
      </c>
      <c r="Q549" t="str">
        <f>IF(ISBLANK(P549),"0",(VLOOKUP(P549,REGION,2,FALSE)))</f>
        <v>BOGOTA</v>
      </c>
      <c r="R549" t="str">
        <v>ALEXANDER CASTILLO SOTELO</v>
      </c>
      <c r="S549">
        <f>IF(ISBLANK(R549),"0", VLOOKUP(R549,PERSONAL,2,FALSE))</f>
        <v>80216449</v>
      </c>
      <c r="T549" t="str">
        <v>ALIADO</v>
      </c>
      <c r="U549">
        <v>0.6041666666666666</v>
      </c>
      <c r="V549">
        <v>0.6666666666666666</v>
      </c>
      <c r="W549">
        <f>V549-U549</f>
        <v>0.0625</v>
      </c>
      <c r="X549">
        <v>1</v>
      </c>
      <c r="Y549">
        <f>NETWORKDAYS(K549,M549)</f>
        <v>-2</v>
      </c>
      <c r="Z549" t="str">
        <f>IF(Y549&lt;=2,"CUMPLE","NO CUMPLE")</f>
        <v>CUMPLE</v>
      </c>
      <c r="AC549" t="str">
        <f>TEXT(M549,"mmmm")</f>
        <v>junio</v>
      </c>
      <c r="AD549" t="str">
        <f>TEXT(M549,"yyyy")</f>
        <v>yyyy</v>
      </c>
      <c r="AE549">
        <f>W549*60*24</f>
        <v>90</v>
      </c>
      <c r="AF549">
        <f>AE549/60</f>
        <v>1.5</v>
      </c>
      <c r="AG549">
        <f>AE549/60</f>
        <v>1.5</v>
      </c>
      <c r="AH549">
        <f>L549-K549</f>
        <v>0.03680555555183673</v>
      </c>
      <c r="AI549">
        <f>AH549*24*60</f>
        <v>52.999999994644895</v>
      </c>
      <c r="AJ549">
        <f>75728*X549</f>
        <v>75728</v>
      </c>
    </row>
    <row r="550">
      <c r="A550">
        <v>743419</v>
      </c>
      <c r="B550" t="str">
        <v>SOLICITUD</v>
      </c>
      <c r="C550" t="str">
        <v>CERRADO</v>
      </c>
      <c r="D550" t="str">
        <v>OFICINA DE SISTEMAS</v>
      </c>
      <c r="E550" t="str">
        <v>POS</v>
      </c>
      <c r="F550" t="str">
        <v>POS</v>
      </c>
      <c r="G550" t="str">
        <v>NCR</v>
      </c>
      <c r="H550" t="str">
        <v>Buenas Tardes Se crea ticket para la instalación de 4 POS en el laboratorio de ARS</v>
      </c>
      <c r="I550" t="str">
        <v>Buenas Tardes Se crea ticket para la instalación de 4 POS en el laboratorio de ARS</v>
      </c>
      <c r="J550" t="str">
        <v>Inicialmente se solicita al área de redes que se configure un SW para poder conectar las POS a la red y que se conecten al servidor; luego se realizó el alistamiento de las 4 POS y se instalaron en la oficina de sistemas para cargar la imagen desde el servidor. Se dejan listas para que la mesa de ayuda realicen las diferentes configuraciones.</v>
      </c>
      <c r="K550">
        <v>45469.36666666667</v>
      </c>
      <c r="L550">
        <v>45469.40277777778</v>
      </c>
      <c r="M550">
        <v>45468</v>
      </c>
      <c r="N550" t="str">
        <f>TEXT(M550, "DDDD")</f>
        <v>martes</v>
      </c>
      <c r="O550" t="str">
        <v>M073 METRO MOSQUERA</v>
      </c>
      <c r="P550" t="str">
        <v>MOSQUERA</v>
      </c>
      <c r="Q550" t="str">
        <f>IF(ISBLANK(P550),"0",(VLOOKUP(P550,REGION,2,FALSE)))</f>
        <v>BOGOTA</v>
      </c>
      <c r="R550" t="str">
        <v>ALEXANDER CASTILLO SOTELO</v>
      </c>
      <c r="S550">
        <f>IF(ISBLANK(R550),"0", VLOOKUP(R550,PERSONAL,2,FALSE))</f>
        <v>80216449</v>
      </c>
      <c r="T550" t="str">
        <v>ALIADO</v>
      </c>
      <c r="U550">
        <v>0.6666666666666666</v>
      </c>
      <c r="V550">
        <v>0.75</v>
      </c>
      <c r="W550">
        <f>V550-U550</f>
        <v>0.08333333333333337</v>
      </c>
      <c r="X550">
        <v>1</v>
      </c>
      <c r="Y550">
        <f>NETWORKDAYS(K550,M550)</f>
        <v>-2</v>
      </c>
      <c r="Z550" t="str">
        <f>IF(Y550&lt;=2,"CUMPLE","NO CUMPLE")</f>
        <v>CUMPLE</v>
      </c>
      <c r="AC550" t="str">
        <f>TEXT(M550,"mmmm")</f>
        <v>junio</v>
      </c>
      <c r="AD550" t="str">
        <f>TEXT(M550,"yyyy")</f>
        <v>yyyy</v>
      </c>
      <c r="AE550">
        <f>W550*60*24</f>
        <v>120.00000000000004</v>
      </c>
      <c r="AF550">
        <f>AE550/60</f>
        <v>2.000000000000001</v>
      </c>
      <c r="AG550">
        <f>AE550/60</f>
        <v>2.000000000000001</v>
      </c>
      <c r="AH550">
        <f>L550-K550</f>
        <v>0.036111111112404615</v>
      </c>
      <c r="AI550">
        <f>AH550*24*60</f>
        <v>52.000000001862645</v>
      </c>
      <c r="AJ550">
        <f>75728*X550</f>
        <v>75728</v>
      </c>
    </row>
    <row r="551">
      <c r="A551">
        <v>744343</v>
      </c>
      <c r="B551" t="str">
        <v>SOLICITUD</v>
      </c>
      <c r="C551" t="str">
        <v>CERRADO</v>
      </c>
      <c r="D551" t="str">
        <v>SISTEMAS</v>
      </c>
      <c r="E551" t="str">
        <v>SERVIDOR</v>
      </c>
      <c r="F551" t="str">
        <v>SERVIDOR</v>
      </c>
      <c r="G551" t="str">
        <v>LENOVO</v>
      </c>
      <c r="H551" t="str">
        <v>buenas tardes; solicito el apoyo para la configuración de red para el servidor que llego a la tienda jumbo san silvestre; el manual se le envió a la coordinadora de isit.</v>
      </c>
      <c r="I551" t="str">
        <v>buenas tardes; solicito el apoyo para la configuración de red para el servidor que llego a la tienda jumbo san silvestre; el manual se le envió a la coordinadora de isit.</v>
      </c>
      <c r="J551" t="str">
        <v>SE REALIZA INSTALACIÓN FISICA DE SERVIDOR LENOVO EN RACK NO. 1 DE ADMINISTRACIÓN; SE HABILITA LA CONEXIÓN EN SWTICH CON REDES Y SE PROCEDE CON LA CONFIGURACIÓN EN YAST2 DE PARÁMETROS DE RED PARA CONEXIÓN DEL DISPOSITIVO; SE ENVIAN DATOS PARA COMPROBAR LA CONEXIÓN REMOTA; LA CUÁL FUE SATISFACTORIA; SERVIDOR QUEDA FUNCIONANDO CORRECTAMENTE Y OPERATIVO.</v>
      </c>
      <c r="K551">
        <v>45469.333333333336</v>
      </c>
      <c r="L551">
        <v>45469.333333333336</v>
      </c>
      <c r="M551">
        <v>45469</v>
      </c>
      <c r="N551" t="str">
        <f>TEXT(M551, "DDDD")</f>
        <v>miércoles</v>
      </c>
      <c r="O551" t="str">
        <v>J126 JUMBO SAN SILVESTRE</v>
      </c>
      <c r="P551" t="str">
        <v>BARRANCABERMEJA</v>
      </c>
      <c r="Q551" t="str">
        <f>IF(ISBLANK(P551),"0",(VLOOKUP(P551,REGION,2,FALSE)))</f>
        <v>ORIENTE</v>
      </c>
      <c r="R551" t="str">
        <v>LUIS CARLOS ROJAS ACOSTA</v>
      </c>
      <c r="S551">
        <f>IF(ISBLANK(R551),"0", VLOOKUP(R551,PERSONAL,2,FALSE))</f>
        <v>1096188137</v>
      </c>
      <c r="T551" t="str">
        <v>DIRECTO</v>
      </c>
      <c r="U551">
        <v>0.6041666666666666</v>
      </c>
      <c r="V551">
        <v>0.75</v>
      </c>
      <c r="W551">
        <f>V551-U551</f>
        <v>0.14583333333333337</v>
      </c>
      <c r="X551">
        <v>2</v>
      </c>
      <c r="Y551">
        <f>NETWORKDAYS(K551,M551)</f>
        <v>1</v>
      </c>
      <c r="Z551" t="str">
        <f>IF(Y551&lt;=2,"CUMPLE","NO CUMPLE")</f>
        <v>CUMPLE</v>
      </c>
      <c r="AC551" t="str">
        <f>TEXT(M551,"mmmm")</f>
        <v>junio</v>
      </c>
      <c r="AD551" t="str">
        <f>TEXT(M551,"yyyy")</f>
        <v>yyyy</v>
      </c>
      <c r="AE551">
        <f>W551*60*24</f>
        <v>210.00000000000006</v>
      </c>
      <c r="AF551">
        <f>AE551/60</f>
        <v>3.500000000000001</v>
      </c>
      <c r="AG551">
        <f>AE551/60</f>
        <v>3.500000000000001</v>
      </c>
      <c r="AH551">
        <f>L551-K551</f>
        <v>0</v>
      </c>
      <c r="AI551">
        <f>AH551*24*60</f>
        <v>0</v>
      </c>
      <c r="AJ551">
        <f>75728*X551</f>
        <v>151456</v>
      </c>
    </row>
    <row r="552">
      <c r="A552">
        <v>743077</v>
      </c>
      <c r="B552" t="str">
        <v>INCIDENTE</v>
      </c>
      <c r="C552" t="str">
        <v>CERRADO</v>
      </c>
      <c r="D552" t="str">
        <v>CARNES</v>
      </c>
      <c r="E552" t="str">
        <v>BALANZA</v>
      </c>
      <c r="F552" t="str">
        <v>BALANZA</v>
      </c>
      <c r="G552" t="str">
        <v>METTLER</v>
      </c>
      <c r="H552" t="str">
        <v>me apoyan revisando la balanzas de carnes esta generando mal la etiqueta.</v>
      </c>
      <c r="I552" t="str">
        <v>me apoyan revisando la balanzas de carnes esta generando mal la etiqueta.</v>
      </c>
      <c r="J552" t="str">
        <v>SE REVISAN NUEVAMENTE LA 2 BALANZAS COLGANTES Y SE EVIDENCIA UN DETALLE CON EL ROLLO DONDE SE EVIDENCIA QUE TIENE MUCHO BARNIZ; SE CONVERSA CON LA JEFE DE SECCIÓN PARA QUE ESCALE EL TEMA CON EL PROVEEDOR Y SOLICITAR EL CAMBIO DE ROLLO POR EL QUE SE VENIA MANEJANDO; UNA DE LAS BALANZAS QUEDA OPERATIVA Y LA OTRA EN ESPERA DEL CAMBIÓ DE ROLLO.</v>
      </c>
      <c r="K552">
        <v>45469.333333333336</v>
      </c>
      <c r="L552">
        <v>45469.333333333336</v>
      </c>
      <c r="M552">
        <v>45469</v>
      </c>
      <c r="N552" t="str">
        <f>TEXT(M552, "DDDD")</f>
        <v>miércoles</v>
      </c>
      <c r="O552" t="str">
        <v>J126 JUMBO SAN SILVESTRE</v>
      </c>
      <c r="P552" t="str">
        <v>BARRANCABERMEJA</v>
      </c>
      <c r="Q552" t="str">
        <f>IF(ISBLANK(P552),"0",(VLOOKUP(P552,REGION,2,FALSE)))</f>
        <v>ORIENTE</v>
      </c>
      <c r="R552" t="str">
        <v>LUIS CARLOS ROJAS ACOSTA</v>
      </c>
      <c r="S552">
        <f>IF(ISBLANK(R552),"0", VLOOKUP(R552,PERSONAL,2,FALSE))</f>
        <v>1096188137</v>
      </c>
      <c r="T552" t="str">
        <v>DIRECTO</v>
      </c>
      <c r="U552">
        <v>0.4166666666666667</v>
      </c>
      <c r="V552">
        <v>0.5833333333333334</v>
      </c>
      <c r="W552">
        <f>V552-U552</f>
        <v>0.16666666666666669</v>
      </c>
      <c r="X552">
        <v>2</v>
      </c>
      <c r="Y552">
        <f>NETWORKDAYS(K552,M552)</f>
        <v>1</v>
      </c>
      <c r="Z552" t="str">
        <f>IF(Y552&lt;=2,"CUMPLE","NO CUMPLE")</f>
        <v>CUMPLE</v>
      </c>
      <c r="AC552" t="str">
        <f>TEXT(M552,"mmmm")</f>
        <v>junio</v>
      </c>
      <c r="AD552" t="str">
        <f>TEXT(M552,"yyyy")</f>
        <v>yyyy</v>
      </c>
      <c r="AE552">
        <f>W552*60*24</f>
        <v>240.00000000000006</v>
      </c>
      <c r="AF552">
        <f>AE552/60</f>
        <v>4.000000000000001</v>
      </c>
      <c r="AG552">
        <f>AE552/60</f>
        <v>4.000000000000001</v>
      </c>
      <c r="AH552">
        <f>L552-K552</f>
        <v>0</v>
      </c>
      <c r="AI552">
        <f>AH552*24*60</f>
        <v>0</v>
      </c>
      <c r="AJ552">
        <f>75728*X552</f>
        <v>151456</v>
      </c>
    </row>
    <row r="553" xml:space="preserve">
      <c r="A553">
        <v>744722</v>
      </c>
      <c r="B553" t="str">
        <v>INCIDENTE</v>
      </c>
      <c r="C553" t="str">
        <v>CERRADO</v>
      </c>
      <c r="D553" t="str">
        <v>TODA LA TIENDA</v>
      </c>
      <c r="E553" t="str">
        <v>FORTINET</v>
      </c>
      <c r="F553" t="str">
        <v>FORTINET</v>
      </c>
      <c r="G553" t="str">
        <v>FORTINET</v>
      </c>
      <c r="H553" t="str" xml:space="preserve">
        <v xml:space="preserve">Se requiere apoyo en sitio para realizar la instalación del Fortinet nuevo en el punto operacional. El personal debe llevar portátil y cable de consola. Gracias._x000d_
Interconexión_x000d_
_x000d_
Fortinet</v>
      </c>
      <c r="I553" t="str" xml:space="preserve">
        <v xml:space="preserve">Se requiere apoyo en sitio para realizar la instalación del Fortinet nuevo en el punto operacional. El personal debe llevar portátil y cable de consola. Gracias._x000d_
Interconexión_x000d_
_x000d_
Fortinet</v>
      </c>
      <c r="J553" t="str">
        <v>Se realiza la instalación del firewall; el rack no tenía cable path cord disponible por lo tanto se presta uno; se organiza rack y se hace configuración por parte de Alexander Munevar; se realizan pruebas con el usuario de operatividad en pos y en las aplicaciones de Cencosud y funciona correctamente. Se da por terminado el servicio. CASO ATENDIDO POR EDDIER ALEJANDRO CIFUENTES. 27 DE JUNIO DE 2024</v>
      </c>
      <c r="K553">
        <v>45469.495833333334</v>
      </c>
      <c r="L553">
        <v>45469.50208333333</v>
      </c>
      <c r="M553">
        <v>45470</v>
      </c>
      <c r="N553" t="str">
        <f>TEXT(M553, "DDDD")</f>
        <v>jueves</v>
      </c>
      <c r="O553" t="str" xml:space="preserve">
        <v xml:space="preserve">Z002 EDS MARRUECOS_x000d_
_x000d_
</v>
      </c>
      <c r="P553" t="str">
        <v>BOGOTA</v>
      </c>
      <c r="Q553" t="str">
        <f>IF(ISBLANK(P553),"0",(VLOOKUP(P553,REGION,2,FALSE)))</f>
        <v>BOGOTA</v>
      </c>
      <c r="R553" t="str">
        <v>EDDIER ALEJANDRO CIFUENTES</v>
      </c>
      <c r="S553" t="e">
        <f>IF(ISBLANK(R553),"0", VLOOKUP(R553,PERSONAL,2,FALSE))</f>
        <v>#N/A</v>
      </c>
      <c r="T553" t="str">
        <v>ALIADO</v>
      </c>
      <c r="U553">
        <v>0.375</v>
      </c>
      <c r="V553">
        <v>0.4479166666666667</v>
      </c>
      <c r="W553">
        <f>V553-U553</f>
        <v>0.07291666666666669</v>
      </c>
      <c r="X553">
        <v>1</v>
      </c>
      <c r="Y553">
        <f>NETWORKDAYS(K553,M553)</f>
        <v>2</v>
      </c>
      <c r="Z553" t="str">
        <f>IF(Y553&lt;=2,"CUMPLE","NO CUMPLE")</f>
        <v>CUMPLE</v>
      </c>
      <c r="AC553" t="str">
        <f>TEXT(M553,"mmmm")</f>
        <v>junio</v>
      </c>
      <c r="AD553" t="str">
        <f>TEXT(M553,"yyyy")</f>
        <v>yyyy</v>
      </c>
      <c r="AE553">
        <f>W553*60*24</f>
        <v>105.00000000000003</v>
      </c>
      <c r="AF553">
        <f>AE553/60</f>
        <v>1.7500000000000004</v>
      </c>
      <c r="AG553">
        <f>AE553/60</f>
        <v>1.7500000000000004</v>
      </c>
      <c r="AH553">
        <f>L553-K553</f>
        <v>0.0062499999985448085</v>
      </c>
      <c r="AI553">
        <f>AH553*24*60</f>
        <v>8.999999997904524</v>
      </c>
      <c r="AJ553">
        <f>75728*X553</f>
        <v>75728</v>
      </c>
    </row>
    <row r="554">
      <c r="A554">
        <v>741902</v>
      </c>
      <c r="B554" t="str">
        <v>SOLICITUD</v>
      </c>
      <c r="C554" t="str">
        <v>CERRADO</v>
      </c>
      <c r="D554" t="str">
        <v>SISTEMAS</v>
      </c>
      <c r="E554" t="str">
        <v>SERVIDOR</v>
      </c>
      <c r="F554" t="str">
        <v>SERVIDOR</v>
      </c>
      <c r="G554" t="str">
        <v>LENOVO</v>
      </c>
      <c r="H554" t="str">
        <v>Buenos días: Favor realizar la preconfiguración del servidor que llego a la tienda. Hacer contacto con Rafael acosta al número 3174372365</v>
      </c>
      <c r="I554" t="str">
        <v>Buenos días: Favor realizar la preconfiguración del servidor que llego a la tienda. Hacer contacto con Rafael acosta al número 3174372365</v>
      </c>
      <c r="J554" t="str">
        <v xml:space="preserve">me encuentro en sitio y Se me confirma la configuración del puerto para el servidor; se me informa  que debo ubicar un monitor; Mouse;teclado y conectarles al servidor nuevo para la configuración de ip  y submascara para la comunicación se conecta el cable de red y se informa al compañero Rafael quien se encargara de guiar en la configuración; se me indica retirar ya los accesorios y cerrar actividad; se le informa al personal de apoyo en este caso a Fabiola Díaz  y al compañero Cristian Sanchez que se termina la actividad y me retiro  </v>
      </c>
      <c r="K554">
        <v>45469.342361111114</v>
      </c>
      <c r="L554">
        <v>45470.447222222225</v>
      </c>
      <c r="M554">
        <v>45471</v>
      </c>
      <c r="N554" t="str">
        <f>TEXT(M554, "DDDD")</f>
        <v>viernes</v>
      </c>
      <c r="O554" t="str">
        <v>J036 JUMBO POPAYAN CAMPANARIO</v>
      </c>
      <c r="P554" t="str">
        <v>POPAYAN</v>
      </c>
      <c r="Q554" t="str">
        <f>IF(ISBLANK(P554),"0",(VLOOKUP(P554,REGION,2,FALSE)))</f>
        <v>OCCIDENTE</v>
      </c>
      <c r="R554" t="str">
        <v>DANIEL FERNANDO PAREDES ARTEAGA</v>
      </c>
      <c r="S554">
        <f>IF(ISBLANK(R554),"0", VLOOKUP(R554,PERSONAL,2,FALSE))</f>
        <v>10301691</v>
      </c>
      <c r="T554" t="str">
        <v>DIRECTO</v>
      </c>
      <c r="U554">
        <v>0.4513888888888889</v>
      </c>
      <c r="V554">
        <v>0.5277777777777778</v>
      </c>
      <c r="W554">
        <f>V554-U554</f>
        <v>0.0763888888888889</v>
      </c>
      <c r="X554">
        <v>1</v>
      </c>
      <c r="Y554">
        <f>NETWORKDAYS(K554,M554)</f>
        <v>3</v>
      </c>
      <c r="Z554" t="str">
        <f>IF(Y554&lt;=2,"CUMPLE","NO CUMPLE")</f>
        <v>NO CUMPLE</v>
      </c>
      <c r="AC554" t="str">
        <f>TEXT(M554,"mmmm")</f>
        <v>junio</v>
      </c>
      <c r="AD554" t="str">
        <f>TEXT(M554,"yyyy")</f>
        <v>yyyy</v>
      </c>
      <c r="AE554">
        <f>W554*60*24</f>
        <v>110.00000000000001</v>
      </c>
      <c r="AF554">
        <f>AE554/60</f>
        <v>1.8333333333333335</v>
      </c>
      <c r="AG554">
        <f>AE554/60</f>
        <v>1.8333333333333335</v>
      </c>
      <c r="AH554">
        <f>L554-K554</f>
        <v>1.1048611111109494</v>
      </c>
      <c r="AI554">
        <f>AH554*24*60</f>
        <v>1590.9999999997672</v>
      </c>
      <c r="AJ554">
        <f>75728*X554</f>
        <v>75728</v>
      </c>
    </row>
    <row r="555">
      <c r="A555">
        <v>747635</v>
      </c>
      <c r="B555" t="str">
        <v>SOLICITUD</v>
      </c>
      <c r="C555" t="str">
        <v>CERRADO</v>
      </c>
      <c r="D555" t="str">
        <v>LINEAL DE CAJAS</v>
      </c>
      <c r="E555" t="str">
        <v>BALANZA</v>
      </c>
      <c r="F555" t="str">
        <v>BALANZA</v>
      </c>
      <c r="G555" t="str">
        <v>ZEBRA</v>
      </c>
      <c r="H555" t="str">
        <v>Buenas tardes para realizar el cambio del escáner balanza en el lineal de cajas</v>
      </c>
      <c r="I555" t="str">
        <v>Buenas tardes para realizar el cambio del escáner balanza en el lineal de cajas</v>
      </c>
      <c r="J555" t="str">
        <v>Se retiran las balanzas de las POS 8 y 2 con serial F16M02373 y F16M02378. Se instalan las balanzas nuevas y se configuran. Se realizan las respectivas pruebas con peso y codigos de barras. Se dejan operativas las cajas.</v>
      </c>
      <c r="K555">
        <v>45471.4625</v>
      </c>
      <c r="L555">
        <v>45471.4625</v>
      </c>
      <c r="M555">
        <v>45475</v>
      </c>
      <c r="N555" t="str">
        <f>TEXT(M555, "DDDD")</f>
        <v>martes</v>
      </c>
      <c r="O555" t="str">
        <v>M077 METRO ZIPAQUIRA</v>
      </c>
      <c r="P555" t="str">
        <v>ZIPAQUIRA</v>
      </c>
      <c r="Q555" t="str">
        <f>IF(ISBLANK(P555),"0",(VLOOKUP(P555,REGION,2,FALSE)))</f>
        <v>BOGOTA</v>
      </c>
      <c r="R555" t="str">
        <v>ALEXANDER CASTILLO SOTELO</v>
      </c>
      <c r="S555">
        <f>IF(ISBLANK(R555),"0", VLOOKUP(R555,PERSONAL,2,FALSE))</f>
        <v>80216449</v>
      </c>
      <c r="T555" t="str">
        <v>ALIADO</v>
      </c>
      <c r="U555">
        <v>0.4375</v>
      </c>
      <c r="V555">
        <v>0.5</v>
      </c>
      <c r="W555">
        <f>V555-U555</f>
        <v>0.0625</v>
      </c>
      <c r="X555">
        <v>1</v>
      </c>
      <c r="Y555">
        <f>NETWORKDAYS(K555,M555)</f>
        <v>3</v>
      </c>
      <c r="Z555" t="str">
        <f>IF(Y555&lt;=2,"CUMPLE","NO CUMPLE")</f>
        <v>NO CUMPLE</v>
      </c>
      <c r="AC555" t="str">
        <f>TEXT(M555,"mmmm")</f>
        <v>julio</v>
      </c>
      <c r="AD555" t="str">
        <f>TEXT(M555,"yyyy")</f>
        <v>yyyy</v>
      </c>
      <c r="AE555">
        <f>W555*60*24</f>
        <v>90</v>
      </c>
      <c r="AF555">
        <f>AE555/60</f>
        <v>1.5</v>
      </c>
      <c r="AG555">
        <f>AE555/60</f>
        <v>1.5</v>
      </c>
      <c r="AH555">
        <f>L555-K555</f>
        <v>0</v>
      </c>
      <c r="AI555">
        <f>AH555*24*60</f>
        <v>0</v>
      </c>
      <c r="AJ555">
        <f>75728*X555</f>
        <v>75728</v>
      </c>
    </row>
    <row r="556">
      <c r="A556">
        <v>747639</v>
      </c>
      <c r="B556" t="str">
        <v>SOLICITUD</v>
      </c>
      <c r="C556" t="str">
        <v>CERRADO</v>
      </c>
      <c r="D556" t="str">
        <v>LINEAL DE CAJAS</v>
      </c>
      <c r="E556" t="str">
        <v>BALANZA</v>
      </c>
      <c r="F556" t="str">
        <v>BALANZA</v>
      </c>
      <c r="G556" t="str">
        <v>ZEBRA</v>
      </c>
      <c r="H556" t="str">
        <v>Buenas tardes; su ayuda con el cambio del escaner balanza del lineal de cajas</v>
      </c>
      <c r="I556" t="str">
        <v>Buenas tardes; su ayuda con el cambio del escaner balanza del lineal de cajas</v>
      </c>
      <c r="J556" t="str">
        <v>Se retira la balanza de la POS 3 con serial F16M02368. Se instala la balanza nueva y se configura. Se realizan las respectivas pruebas con peso y codigos de barras. Se deja operativa la caja.</v>
      </c>
      <c r="K556">
        <v>45471.4625</v>
      </c>
      <c r="L556">
        <v>45471.4625</v>
      </c>
      <c r="M556">
        <v>45475</v>
      </c>
      <c r="N556" t="str">
        <f>TEXT(M556, "DDDD")</f>
        <v>martes</v>
      </c>
      <c r="O556" t="str">
        <v>M077 METRO ZIPAQUIRA</v>
      </c>
      <c r="P556" t="str">
        <v>ZIPAQUIRA</v>
      </c>
      <c r="Q556" t="str">
        <f>IF(ISBLANK(P556),"0",(VLOOKUP(P556,REGION,2,FALSE)))</f>
        <v>BOGOTA</v>
      </c>
      <c r="R556" t="str">
        <v>ALEXANDER CASTILLO SOTELO</v>
      </c>
      <c r="S556">
        <f>IF(ISBLANK(R556),"0", VLOOKUP(R556,PERSONAL,2,FALSE))</f>
        <v>80216449</v>
      </c>
      <c r="T556" t="str">
        <v>ALIADO</v>
      </c>
      <c r="U556">
        <v>0.5</v>
      </c>
      <c r="V556">
        <v>0.5416666666666666</v>
      </c>
      <c r="W556">
        <f>V556-U556</f>
        <v>0.04166666666666663</v>
      </c>
      <c r="X556">
        <v>1</v>
      </c>
      <c r="Y556">
        <f>NETWORKDAYS(K556,M556)</f>
        <v>3</v>
      </c>
      <c r="Z556" t="str">
        <f>IF(Y556&lt;=2,"CUMPLE","NO CUMPLE")</f>
        <v>NO CUMPLE</v>
      </c>
      <c r="AC556" t="str">
        <f>TEXT(M556,"mmmm")</f>
        <v>julio</v>
      </c>
      <c r="AD556" t="str">
        <f>TEXT(M556,"yyyy")</f>
        <v>yyyy</v>
      </c>
      <c r="AE556">
        <f>W556*60*24</f>
        <v>59.99999999999994</v>
      </c>
      <c r="AF556">
        <f>AE556/60</f>
        <v>0.999999999999999</v>
      </c>
      <c r="AG556">
        <f>AE556/60</f>
        <v>0.999999999999999</v>
      </c>
      <c r="AH556">
        <f>L556-K556</f>
        <v>0</v>
      </c>
      <c r="AI556">
        <f>AH556*24*60</f>
        <v>0</v>
      </c>
      <c r="AJ556">
        <f>75728*X556</f>
        <v>75728</v>
      </c>
    </row>
    <row r="557">
      <c r="A557">
        <v>748746</v>
      </c>
      <c r="B557" t="str">
        <v>SOLICITUD</v>
      </c>
      <c r="C557" t="str">
        <v>CERRADO</v>
      </c>
      <c r="D557" t="str">
        <v>PERECEDEROS</v>
      </c>
      <c r="E557" t="str">
        <v>BALANZA</v>
      </c>
      <c r="F557" t="str">
        <v>BALANZA</v>
      </c>
      <c r="G557" t="str">
        <v>METTLER</v>
      </c>
      <c r="H557" t="str">
        <v>Me ayudan con la validación de las siguientes balanzas de mesa que estén dentro de los rangos de peso y en las condiciones optimas para realizar certificación de cvm seriales B942440818 B943466282</v>
      </c>
      <c r="I557" t="str">
        <v>Me ayudan con la validación de las siguientes balanzas de mesa que estén dentro de los rangos de peso y en las condiciones optimas para realizar certificación de cvm seriales B942440818 B943466282</v>
      </c>
      <c r="J557" t="str">
        <v>Se realiza la revisión de cada una de las balanzas y se observa que pesan menos de lo que corresponde; así que se procede con la calibración de cada una y se haces las respectivas pruebas. Se dejan operativas las balanzas.</v>
      </c>
      <c r="K557">
        <v>45471.4625</v>
      </c>
      <c r="L557">
        <v>45471.4625</v>
      </c>
      <c r="M557">
        <v>45475</v>
      </c>
      <c r="N557" t="str">
        <f>TEXT(M557, "DDDD")</f>
        <v>martes</v>
      </c>
      <c r="O557" t="str">
        <v>M077 METRO ZIPAQUIRA</v>
      </c>
      <c r="P557" t="str">
        <v>ZIPAQUIRA</v>
      </c>
      <c r="Q557" t="str">
        <f>IF(ISBLANK(P557),"0",(VLOOKUP(P557,REGION,2,FALSE)))</f>
        <v>BOGOTA</v>
      </c>
      <c r="R557" t="str">
        <v>ALEXANDER CASTILLO SOTELO</v>
      </c>
      <c r="S557">
        <f>IF(ISBLANK(R557),"0", VLOOKUP(R557,PERSONAL,2,FALSE))</f>
        <v>80216449</v>
      </c>
      <c r="T557" t="str">
        <v>ALIADO</v>
      </c>
      <c r="U557">
        <v>0.5625</v>
      </c>
      <c r="V557">
        <v>0.6041666666666666</v>
      </c>
      <c r="W557">
        <f>V557-U557</f>
        <v>0.04166666666666663</v>
      </c>
      <c r="X557">
        <v>1</v>
      </c>
      <c r="Y557">
        <f>NETWORKDAYS(K557,M557)</f>
        <v>3</v>
      </c>
      <c r="Z557" t="str">
        <f>IF(Y557&lt;=2,"CUMPLE","NO CUMPLE")</f>
        <v>NO CUMPLE</v>
      </c>
      <c r="AC557" t="str">
        <f>TEXT(M557,"mmmm")</f>
        <v>julio</v>
      </c>
      <c r="AD557" t="str">
        <f>TEXT(M557,"yyyy")</f>
        <v>yyyy</v>
      </c>
      <c r="AE557">
        <f>W557*60*24</f>
        <v>59.99999999999994</v>
      </c>
      <c r="AF557">
        <f>AE557/60</f>
        <v>0.999999999999999</v>
      </c>
      <c r="AG557">
        <f>AE557/60</f>
        <v>0.999999999999999</v>
      </c>
      <c r="AH557">
        <f>L557-K557</f>
        <v>0</v>
      </c>
      <c r="AI557">
        <f>AH557*24*60</f>
        <v>0</v>
      </c>
      <c r="AJ557">
        <f>75728*X557</f>
        <v>75728</v>
      </c>
    </row>
    <row r="558" xml:space="preserve">
      <c r="A558">
        <v>747630</v>
      </c>
      <c r="B558" t="str">
        <v>SOLICITUD</v>
      </c>
      <c r="C558" t="str">
        <v>CERRADO</v>
      </c>
      <c r="D558" t="str">
        <v>LINEAL DE CAJAS</v>
      </c>
      <c r="E558" t="str">
        <v>BALANZA</v>
      </c>
      <c r="F558" t="str">
        <v>BALANZA</v>
      </c>
      <c r="G558" t="str">
        <v>ZEBRA</v>
      </c>
      <c r="H558" t="str" xml:space="preserve">
        <v xml:space="preserve">Buenas tardes; su ayuda con el cambio del escáner balanza del linea del cajas_x000d_
numero de caja en donde se encuentra el scaner balanza_x000d_
_x000d_
todas las del lineal</v>
      </c>
      <c r="I558" t="str" xml:space="preserve">
        <v xml:space="preserve">Buenas tardes; su ayuda con el cambio del escáner balanza del linea del cajas_x000d_
numero de caja en donde se encuentra el scaner balanza_x000d_
_x000d_
todas las del lineal</v>
      </c>
      <c r="J558" t="str">
        <v>Se retiran las balanzas de las POS 4 y 5 con serial F16M02367 y F16M02370. Se instalan las balanzas nuevas y se configuran. Se realizan las respectivas pruebas con peso y codigos de barras. Se dejan operativas las cajas.</v>
      </c>
      <c r="K558">
        <v>45471.4625</v>
      </c>
      <c r="L558">
        <v>45471.4625</v>
      </c>
      <c r="M558">
        <v>45475</v>
      </c>
      <c r="N558" t="str">
        <f>TEXT(M558, "DDDD")</f>
        <v>martes</v>
      </c>
      <c r="O558" t="str">
        <v>M077 METRO ZIPAQUIRA</v>
      </c>
      <c r="P558" t="str">
        <v>ZIPAQUIRA</v>
      </c>
      <c r="Q558" t="str">
        <f>IF(ISBLANK(P558),"0",(VLOOKUP(P558,REGION,2,FALSE)))</f>
        <v>BOGOTA</v>
      </c>
      <c r="R558" t="str">
        <v>ALEXANDER CASTILLO SOTELO</v>
      </c>
      <c r="S558">
        <f>IF(ISBLANK(R558),"0", VLOOKUP(R558,PERSONAL,2,FALSE))</f>
        <v>80216449</v>
      </c>
      <c r="T558" t="str">
        <v>ALIADO</v>
      </c>
      <c r="U558">
        <v>0.375</v>
      </c>
      <c r="V558">
        <v>0.4375</v>
      </c>
      <c r="W558">
        <f>V558-U558</f>
        <v>0.0625</v>
      </c>
      <c r="X558">
        <v>1</v>
      </c>
      <c r="Y558">
        <f>NETWORKDAYS(K558,M558)</f>
        <v>3</v>
      </c>
      <c r="Z558" t="str">
        <f>IF(Y558&lt;=2,"CUMPLE","NO CUMPLE")</f>
        <v>NO CUMPLE</v>
      </c>
      <c r="AC558" t="str">
        <f>TEXT(M558,"mmmm")</f>
        <v>julio</v>
      </c>
      <c r="AD558" t="str">
        <f>TEXT(M558,"yyyy")</f>
        <v>yyyy</v>
      </c>
      <c r="AE558">
        <f>W558*60*24</f>
        <v>90</v>
      </c>
      <c r="AF558">
        <f>AE558/60</f>
        <v>1.5</v>
      </c>
      <c r="AG558">
        <f>AE558/60</f>
        <v>1.5</v>
      </c>
      <c r="AH558">
        <f>L558-K558</f>
        <v>0</v>
      </c>
      <c r="AI558">
        <f>AH558*24*60</f>
        <v>0</v>
      </c>
      <c r="AJ558">
        <f>75728*X558</f>
        <v>75728</v>
      </c>
    </row>
    <row r="559">
      <c r="A559">
        <v>300999</v>
      </c>
      <c r="B559" t="str">
        <v>SOLICITUD</v>
      </c>
      <c r="C559" t="str">
        <v>CERRADO</v>
      </c>
      <c r="D559" t="str">
        <v>TIENDA</v>
      </c>
      <c r="E559" t="str">
        <v>VERIFICADOR DE PRECIOS</v>
      </c>
      <c r="F559" t="str">
        <v>VERIFICADOR DE PRECIOS</v>
      </c>
      <c r="G559" t="str">
        <v>NEWLAND</v>
      </c>
      <c r="H559" t="str">
        <v>Buena tarde; Por favor su colaboración con el traslado de VERIFICADOR DE PRECIOS NEWLAND NQ1000 | Nº SERIE: NQ2CAA000762 desde Jumbo Suba hacia las instalaciones de American Scan en Medellín. Lo anterior debido a que por equivocación; el personal de seguridad de Jumbo Yopal entregó a la transportadora el equipo equivocado.</v>
      </c>
      <c r="I559" t="str">
        <v>Buena tarde; Por favor su colaboración con el traslado de VERIFICADOR DE PRECIOS NEWLAND NQ1000 | Nº SERIE: NQ2CAA000762 desde Jumbo Suba hacia las instalaciones de American Scan en Medellín. Lo anterior debido a que por equivocación; el personal de seguridad de Jumbo Yopal entregó a la transportadora el equipo equivocado.</v>
      </c>
      <c r="J559" t="str">
        <v>Se procede a realizar la recogida del equipo para realizar su debida configuración; se realiza la configuración siguiendo los lineamientos establecidos; se evidencia que a la hora de instalar la app KIOSKO arroja un error el cual es de licencia; se procede a informar; se vuelve a realizar el proceso de instalación con nuevos documentos pero el problema persiste; se realiza el debido escalamiento del caso y se espera pronta respuesta indicando el paso a seguir y poder concluir con el soporte</v>
      </c>
      <c r="K559">
        <v>45467.50486111111</v>
      </c>
      <c r="L559">
        <v>45468.33819444444</v>
      </c>
      <c r="M559">
        <v>45475</v>
      </c>
      <c r="N559" t="str">
        <f>TEXT(M559, "DDDD")</f>
        <v>martes</v>
      </c>
      <c r="O559" t="str">
        <v>J185 JUMBO YOPAL</v>
      </c>
      <c r="P559" t="str">
        <v>YOPAL</v>
      </c>
      <c r="Q559" t="str">
        <f>IF(ISBLANK(P559),"0",(VLOOKUP(P559,REGION,2,FALSE)))</f>
        <v>ORIENTE</v>
      </c>
      <c r="R559" t="str">
        <v>CAMILO ANDRES TAPIAS ACEVEDO</v>
      </c>
      <c r="S559" t="e">
        <f>IF(ISBLANK(R559),"0", VLOOKUP(R559,PERSONAL,2,FALSE))</f>
        <v>#N/A</v>
      </c>
      <c r="T559" t="str">
        <v>DIRECTO</v>
      </c>
      <c r="U559">
        <v>0.3333333333333333</v>
      </c>
      <c r="V559">
        <v>0.625</v>
      </c>
      <c r="W559">
        <f>V559-U559</f>
        <v>0.2916666666666667</v>
      </c>
      <c r="X559">
        <v>4</v>
      </c>
      <c r="Y559">
        <f>NETWORKDAYS(K559,M559)</f>
        <v>7</v>
      </c>
      <c r="Z559" t="str">
        <f>IF(Y559&lt;=2,"CUMPLE","NO CUMPLE")</f>
        <v>NO CUMPLE</v>
      </c>
      <c r="AC559" t="str">
        <f>TEXT(M559,"mmmm")</f>
        <v>julio</v>
      </c>
      <c r="AD559" t="str">
        <f>TEXT(M559,"yyyy")</f>
        <v>yyyy</v>
      </c>
      <c r="AE559">
        <f>W559*60*24</f>
        <v>420</v>
      </c>
      <c r="AF559">
        <f>AE559/60</f>
        <v>7</v>
      </c>
      <c r="AG559">
        <f>AE559/60</f>
        <v>7</v>
      </c>
      <c r="AH559">
        <f>L559-K559</f>
        <v>0.8333333333284827</v>
      </c>
      <c r="AI559">
        <f>AH559*24*60</f>
        <v>1199.999999993015</v>
      </c>
      <c r="AJ559">
        <f>75728*X559</f>
        <v>302912</v>
      </c>
    </row>
    <row r="560">
      <c r="A560">
        <v>740082</v>
      </c>
      <c r="B560" t="str">
        <v>SOLICITUD</v>
      </c>
      <c r="C560" t="str">
        <v>CERRADO</v>
      </c>
      <c r="D560" t="str">
        <v>COMERCIAL</v>
      </c>
      <c r="E560" t="str">
        <v>CPU</v>
      </c>
      <c r="F560" t="str">
        <v>CPU</v>
      </c>
      <c r="G560" t="str">
        <v>LENOVO</v>
      </c>
      <c r="H560" t="str">
        <v>buen dia de su colaboracion con el pc J047900WS113 IP 10.131.100.69 ya que no permite abrir archivos sale mensaje de disco lleno;</v>
      </c>
      <c r="I560" t="str">
        <v>buen dia de su colaboracion con el pc J047900WS113 IP 10.131.100.69 ya que no permite abrir archivos sale mensaje de disco lleno;</v>
      </c>
      <c r="J560" t="str">
        <v>Se realiza revision del almacenamiento del disco duro del Pc mencionado J047900WS113; se encuentra unicamente con 2 Gb de espacio; por este motivo presentaba problemas al trabajar en el equipo;;; Se procede a ingresar por Administrador y liberar espacio con temporales; archivos obsoletos; usuarios ineccesarios; dejando con un espacio libre de 2Gb inicial a un totalde 35 Gb libres; Se le indica a la usuaria tambien ir eliminando correos antiguos e ineccesarios; ya que presenta en la bandeja de entrada una gran cantidad; se entrega sin novedad... ESTADO OK</v>
      </c>
      <c r="K560">
        <v>45468.33819444444</v>
      </c>
      <c r="L560">
        <v>45468.44375</v>
      </c>
      <c r="M560">
        <v>45475</v>
      </c>
      <c r="N560" t="str">
        <f>TEXT(M560, "DDDD")</f>
        <v>martes</v>
      </c>
      <c r="O560" t="str">
        <v>J047 JUMBO GIRARDOT</v>
      </c>
      <c r="P560" t="str">
        <v>GIRARDOT</v>
      </c>
      <c r="Q560" t="str">
        <f>IF(ISBLANK(P560),"0",(VLOOKUP(P560,REGION,2,FALSE)))</f>
        <v>OCCIDENTE</v>
      </c>
      <c r="R560" t="str">
        <v>RAFAEL ARDILA PUENTES</v>
      </c>
      <c r="S560">
        <f>IF(ISBLANK(R560),"0", VLOOKUP(R560,PERSONAL,2,FALSE))</f>
        <v>1018419858</v>
      </c>
      <c r="T560" t="str">
        <v>ALIADO</v>
      </c>
      <c r="U560">
        <v>0.5416666666666666</v>
      </c>
      <c r="V560">
        <v>0.625</v>
      </c>
      <c r="W560">
        <f>V560-U560</f>
        <v>0.08333333333333337</v>
      </c>
      <c r="X560">
        <v>1</v>
      </c>
      <c r="Y560">
        <f>NETWORKDAYS(K560,M560)</f>
        <v>6</v>
      </c>
      <c r="Z560" t="str">
        <f>IF(Y560&lt;=2,"CUMPLE","NO CUMPLE")</f>
        <v>NO CUMPLE</v>
      </c>
      <c r="AC560" t="str">
        <f>TEXT(M560,"mmmm")</f>
        <v>julio</v>
      </c>
      <c r="AD560" t="str">
        <f>TEXT(M560,"yyyy")</f>
        <v>yyyy</v>
      </c>
      <c r="AE560">
        <f>W560*60*24</f>
        <v>120.00000000000004</v>
      </c>
      <c r="AF560">
        <f>AE560/60</f>
        <v>2.000000000000001</v>
      </c>
      <c r="AG560">
        <f>AE560/60</f>
        <v>2.000000000000001</v>
      </c>
      <c r="AH560">
        <f>L560-K560</f>
        <v>0.1055555555576575</v>
      </c>
      <c r="AI560">
        <f>AH560*24*60</f>
        <v>152.0000000030268</v>
      </c>
      <c r="AJ560">
        <f>75728*X560</f>
        <v>75728</v>
      </c>
    </row>
    <row r="561" xml:space="preserve">
      <c r="A561">
        <v>740039</v>
      </c>
      <c r="B561" t="str">
        <v>SOLICITUD</v>
      </c>
      <c r="C561" t="str">
        <v>CERRADO</v>
      </c>
      <c r="D561" t="str">
        <v>SALA DE SISTEMAS</v>
      </c>
      <c r="E561" t="str">
        <v>SERVIDOR</v>
      </c>
      <c r="F561" t="str">
        <v>SERVIDOR</v>
      </c>
      <c r="G561" t="str">
        <v>LENOVO</v>
      </c>
      <c r="H561" t="str">
        <v>Buenos días: Favor realizar la preconfiguración del servidor que llego a la tienda. Hacer contacto con Rafael acosta al número 3174372365</v>
      </c>
      <c r="I561" t="str">
        <v>Buenos días: Favor realizar la preconfiguración del servidor que llego a la tienda. Hacer contacto con Rafael acosta al número 3174372365</v>
      </c>
      <c r="J561" t="str" xml:space="preserve">
        <v xml:space="preserve">Después de que me dieran ingreso; la caja con el gibit; y me dieran acceso a la sala de sistemas; procedí a conectar todos los periféricos;_x000d_
teclado mouse y pantalla; también procedí a conectar el gibit en el puerto 5 del switch que habían habilitado; ya después de tener_x000d_
encendido el servidor procedí a configurar la ip y el routing como me indico rafael; apenas Rafael me indico que ya pudo conectarse y_x000d_
comenzar la configuración; me autorizo retirarme y quedo resuelto el caso</v>
      </c>
      <c r="K561">
        <v>45468.33888888889</v>
      </c>
      <c r="L561">
        <v>45472.73611111111</v>
      </c>
      <c r="M561">
        <v>45475</v>
      </c>
      <c r="N561" t="str">
        <f>TEXT(M561, "DDDD")</f>
        <v>martes</v>
      </c>
      <c r="O561" t="str">
        <v>M195 METRO SANTA LUCIA</v>
      </c>
      <c r="P561" t="str">
        <v>NEIVA</v>
      </c>
      <c r="Q561" t="str">
        <f>IF(ISBLANK(P561),"0",(VLOOKUP(P561,REGION,2,FALSE)))</f>
        <v>OCCIDENTE</v>
      </c>
      <c r="R561" t="str">
        <v>MICHAEL SIMIT VILLABON TRUJILLO</v>
      </c>
      <c r="S561" t="e">
        <f>IF(ISBLANK(R561),"0", VLOOKUP(R561,PERSONAL,2,FALSE))</f>
        <v>#N/A</v>
      </c>
      <c r="T561" t="str">
        <v>ALIADO</v>
      </c>
      <c r="U561">
        <v>0.4270833333333333</v>
      </c>
      <c r="V561">
        <v>0.5</v>
      </c>
      <c r="W561">
        <f>V561-U561</f>
        <v>0.07291666666666669</v>
      </c>
      <c r="X561">
        <v>1</v>
      </c>
      <c r="Y561">
        <f>NETWORKDAYS(K561,M561)</f>
        <v>6</v>
      </c>
      <c r="Z561" t="str">
        <f>IF(Y561&lt;=2,"CUMPLE","NO CUMPLE")</f>
        <v>NO CUMPLE</v>
      </c>
      <c r="AC561" t="str">
        <f>TEXT(M561,"mmmm")</f>
        <v>julio</v>
      </c>
      <c r="AD561" t="str">
        <f>TEXT(M561,"yyyy")</f>
        <v>yyyy</v>
      </c>
      <c r="AE561">
        <f>W561*60*24</f>
        <v>105.00000000000003</v>
      </c>
      <c r="AF561">
        <f>AE561/60</f>
        <v>1.7500000000000004</v>
      </c>
      <c r="AG561">
        <f>AE561/60</f>
        <v>1.7500000000000004</v>
      </c>
      <c r="AH561">
        <f>L561-K561</f>
        <v>4.397222222221899</v>
      </c>
      <c r="AI561">
        <f>AH561*24*60</f>
        <v>6331.999999999534</v>
      </c>
      <c r="AJ561">
        <f>75728*X561</f>
        <v>75728</v>
      </c>
    </row>
    <row r="562" xml:space="preserve">
      <c r="A562">
        <v>740028</v>
      </c>
      <c r="B562" t="str">
        <v>SOLICITUD</v>
      </c>
      <c r="C562" t="str">
        <v>CERRADO</v>
      </c>
      <c r="D562" t="str">
        <v>SALA DE SISTEMAS</v>
      </c>
      <c r="E562" t="str">
        <v>SERVIDOR</v>
      </c>
      <c r="F562" t="str">
        <v>SERVIDOR</v>
      </c>
      <c r="G562" t="str">
        <v>LENOVO</v>
      </c>
      <c r="H562" t="str">
        <v>Buenos días: Favor realizar la preconfiguración del servidor que llego a la tienda. Hacer contacto con Rafael acosta al número 3174372365</v>
      </c>
      <c r="I562" t="str">
        <v>Buenos días: Favor realizar la preconfiguración del servidor que llego a la tienda. Hacer contacto con Rafael acosta al número 3174372365</v>
      </c>
      <c r="J562" t="str" xml:space="preserve">
        <v xml:space="preserve">Despues de ingresar; conecte los perifericos; pantalla teclado y mouse; ingrese al servidor y coloque la clave; mientras el ingeniero Rafael_x000d_
me respondia; fui haciendo lo que fabiola me comento de revisar si las cajas de ncr ya habian llegado y comprobar en donde estaban; ya_x000d_
apenas rafael me dio orden de salida me retire y me traslade al otro servicio.</v>
      </c>
      <c r="K562">
        <v>45468.33888888889</v>
      </c>
      <c r="L562">
        <v>45472.73611111111</v>
      </c>
      <c r="M562">
        <v>45475</v>
      </c>
      <c r="N562" t="str">
        <f>TEXT(M562, "DDDD")</f>
        <v>martes</v>
      </c>
      <c r="O562" t="str">
        <v>M195 METRO SANTA LUCIA</v>
      </c>
      <c r="P562" t="str">
        <v>NEIVA</v>
      </c>
      <c r="Q562" t="str">
        <f>IF(ISBLANK(P562),"0",(VLOOKUP(P562,REGION,2,FALSE)))</f>
        <v>OCCIDENTE</v>
      </c>
      <c r="R562" t="str">
        <v>MICHAEL SIMIT VILLABON TRUJILLO</v>
      </c>
      <c r="S562" t="e">
        <f>IF(ISBLANK(R562),"0", VLOOKUP(R562,PERSONAL,2,FALSE))</f>
        <v>#N/A</v>
      </c>
      <c r="T562" t="str">
        <v>ALIADO</v>
      </c>
      <c r="U562">
        <v>0.3125</v>
      </c>
      <c r="V562">
        <v>0.4166666666666667</v>
      </c>
      <c r="W562">
        <f>V562-U562</f>
        <v>0.10416666666666669</v>
      </c>
      <c r="X562">
        <v>1</v>
      </c>
      <c r="Y562">
        <f>NETWORKDAYS(K562,M562)</f>
        <v>6</v>
      </c>
      <c r="Z562" t="str">
        <f>IF(Y562&lt;=2,"CUMPLE","NO CUMPLE")</f>
        <v>NO CUMPLE</v>
      </c>
      <c r="AC562" t="str">
        <f>TEXT(M562,"mmmm")</f>
        <v>julio</v>
      </c>
      <c r="AD562" t="str">
        <f>TEXT(M562,"yyyy")</f>
        <v>yyyy</v>
      </c>
      <c r="AE562">
        <f>W562*60*24</f>
        <v>150.00000000000003</v>
      </c>
      <c r="AF562">
        <f>AE562/60</f>
        <v>2.5000000000000004</v>
      </c>
      <c r="AG562">
        <f>AE562/60</f>
        <v>2.5000000000000004</v>
      </c>
      <c r="AH562">
        <f>L562-K562</f>
        <v>4.397222222221899</v>
      </c>
      <c r="AI562">
        <f>AH562*24*60</f>
        <v>6331.999999999534</v>
      </c>
      <c r="AJ562">
        <f>75728*X562</f>
        <v>75728</v>
      </c>
    </row>
    <row r="563">
      <c r="A563">
        <v>734359</v>
      </c>
      <c r="B563" t="str">
        <v>INCIDENTE</v>
      </c>
      <c r="C563" t="str">
        <v>CERRADO</v>
      </c>
      <c r="D563" t="str">
        <v>CAJAS</v>
      </c>
      <c r="E563" t="str">
        <v>POS</v>
      </c>
      <c r="F563" t="str">
        <v>POS</v>
      </c>
      <c r="G563" t="str">
        <v>WINCOR</v>
      </c>
      <c r="H563" t="str">
        <v>Buen día; se solicita nuevamente revisión física de la pos 20 caja de plato preparados no esta en funcionamiento; el 08 de junio se genero CAU 711456 sin solución. la caja quedo parada sin funcionar.</v>
      </c>
      <c r="I563" t="str">
        <v>Buen día; se solicita nuevamente revisión física de la pos 20 caja de plato preparados no esta en funcionamiento; el 08 de junio se genero CAU 711456 sin solución. la caja quedo parada sin funcionar.</v>
      </c>
      <c r="J563" t="str">
        <v>el caso se atendió el día 20 la aconsejo en línea y funcionando pero en la parte de atrás; gerente dice que la necesita en la parte de adelante; se le informa a David y él dice que está en proceso de cotización para realizar movimiento tanto del punto de red como el de energía para poder llevar la caja a la parte delantera ya que con extensión no funciona de manera correcta solo funciona si está conectada directamente al toma; dicen entonces que quedan pendientes de eso.</v>
      </c>
      <c r="K563">
        <v>45463.447222222225</v>
      </c>
      <c r="L563">
        <v>45463.44930555556</v>
      </c>
      <c r="M563">
        <v>45475</v>
      </c>
      <c r="N563" t="str">
        <f>TEXT(M563, "DDDD")</f>
        <v>martes</v>
      </c>
      <c r="O563" t="str">
        <v>M033 METRO CARTAGO</v>
      </c>
      <c r="P563" t="str">
        <v>CARTAGO</v>
      </c>
      <c r="Q563" t="str">
        <f>IF(ISBLANK(P563),"0",(VLOOKUP(P563,REGION,2,FALSE)))</f>
        <v>CENTRO</v>
      </c>
      <c r="R563" t="str">
        <v>CHRISTIAN CAMILO SANTAMARIA  RIOS</v>
      </c>
      <c r="S563" t="e">
        <f>IF(ISBLANK(R563),"0", VLOOKUP(R563,PERSONAL,2,FALSE))</f>
        <v>#N/A</v>
      </c>
      <c r="T563" t="str">
        <v>DIRECTO</v>
      </c>
      <c r="U563">
        <v>0.5</v>
      </c>
      <c r="V563">
        <v>0.5833333333333334</v>
      </c>
      <c r="W563">
        <f>V563-U563</f>
        <v>0.08333333333333337</v>
      </c>
      <c r="X563">
        <v>1</v>
      </c>
      <c r="Y563">
        <f>NETWORKDAYS(K563,M563)</f>
        <v>9</v>
      </c>
      <c r="Z563" t="str">
        <f>IF(Y563&lt;=2,"CUMPLE","NO CUMPLE")</f>
        <v>NO CUMPLE</v>
      </c>
      <c r="AC563" t="str">
        <f>TEXT(M563,"mmmm")</f>
        <v>julio</v>
      </c>
      <c r="AD563" t="str">
        <f>TEXT(M563,"yyyy")</f>
        <v>yyyy</v>
      </c>
      <c r="AE563">
        <f>W563*60*24</f>
        <v>120.00000000000004</v>
      </c>
      <c r="AF563">
        <f>AE563/60</f>
        <v>2.000000000000001</v>
      </c>
      <c r="AG563">
        <f>AE563/60</f>
        <v>2.000000000000001</v>
      </c>
      <c r="AH563">
        <f>L563-K563</f>
        <v>0.0020833333328482695</v>
      </c>
      <c r="AI563">
        <f>AH563*24*60</f>
        <v>2.999999999301508</v>
      </c>
      <c r="AJ563">
        <f>75728*X563</f>
        <v>75728</v>
      </c>
    </row>
    <row r="564" xml:space="preserve">
      <c r="A564">
        <v>737917</v>
      </c>
      <c r="B564" t="str">
        <v>INCIDENTE</v>
      </c>
      <c r="C564" t="str">
        <v>CERRADO</v>
      </c>
      <c r="D564" t="str">
        <v>LINEAL DE CAJAS</v>
      </c>
      <c r="E564" t="str">
        <v>POS</v>
      </c>
      <c r="F564" t="str">
        <v>POS</v>
      </c>
      <c r="G564" t="str">
        <v>WINCOR</v>
      </c>
      <c r="H564" t="str" xml:space="preserve">
        <v xml:space="preserve">Buenas Tardes Me pueden ayudar por favor validando la POS 2 ya que la CPU tiene un sonido muy fuerte y raro; se solicita la revisión antes que la POS deje de funcionar Quedo atenta a sus comentarios_x000d_
Numero de caja_x000d_
_x000d_
2</v>
      </c>
      <c r="I564" t="str" xml:space="preserve">
        <v xml:space="preserve">Buenas Tardes Me pueden ayudar por favor validando la POS 2 ya que la CPU tiene un sonido muy fuerte y raro; se solicita la revisión antes que la POS deje de funcionar Quedo atenta a sus comentarios_x000d_
Numero de caja_x000d_
_x000d_
2</v>
      </c>
      <c r="J564" t="str">
        <v xml:space="preserve">Se realiza visita a sitio; se visiauliza pos con ruido extrano de pos 2 se realiza desensamble encontrando falla en ventilador de fuente se adjunta imagen y se informa a soporte remoto; pos en funcionamiento </v>
      </c>
      <c r="K564">
        <v>45471.404861111114</v>
      </c>
      <c r="L564">
        <v>45471.620833333334</v>
      </c>
      <c r="M564">
        <v>45475</v>
      </c>
      <c r="N564" t="str">
        <f>TEXT(M564, "DDDD")</f>
        <v>martes</v>
      </c>
      <c r="O564" t="str">
        <v>M195 METRO SANTA LUCIA</v>
      </c>
      <c r="P564" t="str">
        <v>NEIVA</v>
      </c>
      <c r="Q564" t="str">
        <f>IF(ISBLANK(P564),"0",(VLOOKUP(P564,REGION,2,FALSE)))</f>
        <v>OCCIDENTE</v>
      </c>
      <c r="R564" t="str">
        <v>CARLOS HERNAN BARRETO LOPEZ</v>
      </c>
      <c r="S564">
        <f>IF(ISBLANK(R564),"0", VLOOKUP(R564,PERSONAL,2,FALSE))</f>
        <v>1010165612</v>
      </c>
      <c r="T564" t="str">
        <v>DIRECTO</v>
      </c>
      <c r="U564">
        <v>0.5694444444444444</v>
      </c>
      <c r="V564">
        <v>0.6111111111111112</v>
      </c>
      <c r="W564">
        <f>V564-U564</f>
        <v>0.04166666666666674</v>
      </c>
      <c r="X564">
        <v>1</v>
      </c>
      <c r="Y564">
        <f>NETWORKDAYS(K564,M564)</f>
        <v>3</v>
      </c>
      <c r="Z564" t="str">
        <f>IF(Y564&lt;=2,"CUMPLE","NO CUMPLE")</f>
        <v>NO CUMPLE</v>
      </c>
      <c r="AC564" t="str">
        <f>TEXT(M564,"mmmm")</f>
        <v>julio</v>
      </c>
      <c r="AD564" t="str">
        <f>TEXT(M564,"yyyy")</f>
        <v>yyyy</v>
      </c>
      <c r="AE564">
        <f>W564*60*24</f>
        <v>60.00000000000011</v>
      </c>
      <c r="AF564">
        <f>AE564/60</f>
        <v>1.0000000000000018</v>
      </c>
      <c r="AG564">
        <f>AE564/60</f>
        <v>1.0000000000000018</v>
      </c>
      <c r="AH564">
        <f>L564-K564</f>
        <v>0.21597222222044365</v>
      </c>
      <c r="AI564">
        <f>AH564*24*60</f>
        <v>310.99999999743886</v>
      </c>
      <c r="AJ564">
        <f>75728*X564</f>
        <v>75728</v>
      </c>
    </row>
    <row r="565" xml:space="preserve">
      <c r="A565">
        <v>737939</v>
      </c>
      <c r="B565" t="str">
        <v>INCIDENTE</v>
      </c>
      <c r="C565" t="str">
        <v>CERRADO</v>
      </c>
      <c r="D565" t="str">
        <v>LINEAL DE CAJAS</v>
      </c>
      <c r="E565" t="str">
        <v>POS</v>
      </c>
      <c r="F565" t="str">
        <v>POS</v>
      </c>
      <c r="G565" t="str">
        <v>WINCOR</v>
      </c>
      <c r="H565" t="str" xml:space="preserve">
        <v xml:space="preserve">Buenas Tardes Nos pueden ayudar por favor con la validacion de la POS 3 la cual no le funciona el visor de Clientes y la gabeta no abre; llevamos rato con esa novedad en la caja_x000d_
Numero de caja_x000d_
_x000d_
3</v>
      </c>
      <c r="I565" t="str" xml:space="preserve">
        <v xml:space="preserve">Buenas Tardes Nos pueden ayudar por favor con la validacion de la POS 3 la cual no le funciona el visor de Clientes y la gabeta no abre; llevamos rato con esa novedad en la caja_x000d_
Numero de caja_x000d_
_x000d_
3</v>
      </c>
      <c r="J565" t="str">
        <v>Se realiza visita a sitio; se visiauliza pos sin cargar sistema operativo; se intenta formateo con USB; POS no pasa inicio de bios; se informa a soporte remoto problematica; se solicitara translado POS funcional que se encuentra en  metro convenciones para  formateo e instalación.</v>
      </c>
      <c r="K565">
        <v>45469.34305555555</v>
      </c>
      <c r="L565">
        <v>45471.62430555555</v>
      </c>
      <c r="M565">
        <v>45475</v>
      </c>
      <c r="N565" t="str">
        <f>TEXT(M565, "DDDD")</f>
        <v>martes</v>
      </c>
      <c r="O565" t="str">
        <v>M195 METRO SANTA LUCIA</v>
      </c>
      <c r="P565" t="str">
        <v>NEIVA</v>
      </c>
      <c r="Q565" t="str">
        <f>IF(ISBLANK(P565),"0",(VLOOKUP(P565,REGION,2,FALSE)))</f>
        <v>OCCIDENTE</v>
      </c>
      <c r="R565" t="str">
        <v>CARLOS HERNAN BARRETO LOPEZ</v>
      </c>
      <c r="S565">
        <f>IF(ISBLANK(R565),"0", VLOOKUP(R565,PERSONAL,2,FALSE))</f>
        <v>1010165612</v>
      </c>
      <c r="T565" t="str">
        <v>DIRECTO</v>
      </c>
      <c r="U565">
        <v>0.5208333333333334</v>
      </c>
      <c r="V565">
        <v>0.5694444444444444</v>
      </c>
      <c r="W565">
        <f>V565-U565</f>
        <v>0.04861111111111105</v>
      </c>
      <c r="X565">
        <v>1</v>
      </c>
      <c r="Y565">
        <f>NETWORKDAYS(K565,M565)</f>
        <v>5</v>
      </c>
      <c r="Z565" t="str">
        <f>IF(Y565&lt;=2,"CUMPLE","NO CUMPLE")</f>
        <v>NO CUMPLE</v>
      </c>
      <c r="AC565" t="str">
        <f>TEXT(M565,"mmmm")</f>
        <v>julio</v>
      </c>
      <c r="AD565" t="str">
        <f>TEXT(M565,"yyyy")</f>
        <v>yyyy</v>
      </c>
      <c r="AE565">
        <f>W565*60*24</f>
        <v>69.99999999999991</v>
      </c>
      <c r="AF565">
        <f>AE565/60</f>
        <v>1.1666666666666652</v>
      </c>
      <c r="AG565">
        <f>AE565/60</f>
        <v>1.1666666666666652</v>
      </c>
      <c r="AH565">
        <f>L565-K565</f>
        <v>2.28125</v>
      </c>
      <c r="AI565">
        <f>AH565*24*60</f>
        <v>3285</v>
      </c>
      <c r="AJ565">
        <f>75728*X565</f>
        <v>75728</v>
      </c>
    </row>
    <row r="566" xml:space="preserve">
      <c r="A566">
        <v>749225</v>
      </c>
      <c r="B566" t="str">
        <v>SOLICITUD</v>
      </c>
      <c r="C566" t="str">
        <v>CERRADO</v>
      </c>
      <c r="D566" t="str">
        <v>SISTEMAS</v>
      </c>
      <c r="E566" t="str">
        <v>POS</v>
      </c>
      <c r="F566" t="str">
        <v>POS</v>
      </c>
      <c r="G566" t="str">
        <v>NCR</v>
      </c>
      <c r="H566" t="str" xml:space="preserve">
        <v xml:space="preserve">Buenas tarde cordial saludo se requiere un turno completo con 2.5 Tickets ya que lo necesitamos para validar varios casos._x000d_
numero de caja pos_x000d_
_x000d_
pos NCR</v>
      </c>
      <c r="I566" t="str" xml:space="preserve">
        <v xml:space="preserve">Buenas tarde cordial saludo se requiere un turno completo con 2.5 Tickets ya que lo necesitamos para validar varios casos._x000d_
numero de caja pos_x000d_
_x000d_
pos NCR</v>
      </c>
      <c r="J566" t="str" xml:space="preserve">
        <v xml:space="preserve">Se procede a realizar verificación de los equipos POS. Se establece comunicación con soporte Ing. Rafael; para indicar los procesos a realizar las configuraciones de los equipos POS. Se realizan las configuraciones correspondientes en 13 equipos. Un equipo; no logra cargar el sistema correctamente; se informa novedad; Ing. indica realizara reporte interno._x000d_
Los demás equipos se entregan funcionales.</v>
      </c>
      <c r="K566">
        <v>45471.63958333333</v>
      </c>
      <c r="L566">
        <v>45471.652083333334</v>
      </c>
      <c r="M566">
        <v>45475</v>
      </c>
      <c r="N566" t="str">
        <f>TEXT(M566, "DDDD")</f>
        <v>martes</v>
      </c>
      <c r="O566" t="str">
        <v>M085 METRO MONTERIA</v>
      </c>
      <c r="P566" t="str">
        <v>MONTERIA</v>
      </c>
      <c r="Q566" t="str">
        <f>IF(ISBLANK(P566),"0",(VLOOKUP(P566,REGION,2,FALSE)))</f>
        <v>COSTA</v>
      </c>
      <c r="R566" t="str">
        <v>JESUS ALBERTO ROJAS</v>
      </c>
      <c r="S566" t="e">
        <f>IF(ISBLANK(R566),"0", VLOOKUP(R566,PERSONAL,2,FALSE))</f>
        <v>#N/A</v>
      </c>
      <c r="T566" t="str">
        <v>ALIADO</v>
      </c>
      <c r="U566">
        <v>0.2708333333333333</v>
      </c>
      <c r="V566">
        <v>0.4375</v>
      </c>
      <c r="W566">
        <f>V566-U566</f>
        <v>0.16666666666666669</v>
      </c>
      <c r="X566" t="str">
        <v>2;5</v>
      </c>
      <c r="Y566">
        <f>NETWORKDAYS(K566,M566)</f>
        <v>3</v>
      </c>
      <c r="Z566" t="str">
        <f>IF(Y566&lt;=2,"CUMPLE","NO CUMPLE")</f>
        <v>NO CUMPLE</v>
      </c>
      <c r="AC566" t="str">
        <f>TEXT(M566,"mmmm")</f>
        <v>julio</v>
      </c>
      <c r="AD566" t="str">
        <f>TEXT(M566,"yyyy")</f>
        <v>yyyy</v>
      </c>
      <c r="AE566">
        <f>W566*60*24</f>
        <v>240.00000000000006</v>
      </c>
      <c r="AF566">
        <f>AE566/60</f>
        <v>4.000000000000001</v>
      </c>
      <c r="AG566">
        <f>AE566/60</f>
        <v>4.000000000000001</v>
      </c>
      <c r="AH566">
        <f>L566-K566</f>
        <v>0.012500000004365575</v>
      </c>
      <c r="AI566">
        <f>AH566*24*60</f>
        <v>18.000000006286427</v>
      </c>
      <c r="AJ566" t="e">
        <f>75728*X566</f>
        <v>#VALUE!</v>
      </c>
    </row>
    <row r="567">
      <c r="A567">
        <v>740193</v>
      </c>
      <c r="B567" t="str">
        <v>SOLICITUD</v>
      </c>
      <c r="C567" t="str">
        <v>CERRADO</v>
      </c>
      <c r="D567" t="str">
        <v>SALA DE SISTEMAS</v>
      </c>
      <c r="E567" t="str">
        <v>SERVIDOR</v>
      </c>
      <c r="F567" t="str">
        <v>SERVIDOR</v>
      </c>
      <c r="G567" t="str">
        <v>LENOVO</v>
      </c>
      <c r="H567" t="str">
        <v>Buenos días: Favor gestionar con el equipo de soporte o ISIT la instalación del server en el rack del centro de cómputo.</v>
      </c>
      <c r="I567" t="str">
        <v>Buenos días: Favor gestionar con el equipo de soporte o ISIT la instalación del server en el rack del centro de cómputo.</v>
      </c>
      <c r="J567" t="str">
        <v>el día 26 se dejó el nuevo server conectado y en línea confirmado con el 1.5 que le reporta ping desde la central</v>
      </c>
      <c r="K567">
        <v>45469.41527777778</v>
      </c>
      <c r="L567">
        <v>45469.41875</v>
      </c>
      <c r="M567">
        <v>45475</v>
      </c>
      <c r="N567" t="str">
        <f>TEXT(M567, "DDDD")</f>
        <v>martes</v>
      </c>
      <c r="O567" t="str">
        <v>M166 METRO DOSQUEBRADAS</v>
      </c>
      <c r="P567" t="str">
        <v>DOSQUEBRADAS</v>
      </c>
      <c r="Q567" t="str">
        <f>IF(ISBLANK(P567),"0",(VLOOKUP(P567,REGION,2,FALSE)))</f>
        <v>CENTRO</v>
      </c>
      <c r="R567" t="str">
        <v>CHRISTIAN CAMILO SANTAMARIA  RIOS</v>
      </c>
      <c r="S567" t="e">
        <f>IF(ISBLANK(R567),"0", VLOOKUP(R567,PERSONAL,2,FALSE))</f>
        <v>#N/A</v>
      </c>
      <c r="T567" t="str">
        <v>DIRECTO</v>
      </c>
      <c r="U567">
        <v>0.5</v>
      </c>
      <c r="V567">
        <v>0.5833333333333334</v>
      </c>
      <c r="W567">
        <f>V567-U567</f>
        <v>0.08333333333333337</v>
      </c>
      <c r="X567">
        <v>1</v>
      </c>
      <c r="Y567">
        <f>NETWORKDAYS(K567,M567)</f>
        <v>5</v>
      </c>
      <c r="Z567" t="str">
        <f>IF(Y567&lt;=2,"CUMPLE","NO CUMPLE")</f>
        <v>NO CUMPLE</v>
      </c>
      <c r="AC567" t="str">
        <f>TEXT(M567,"mmmm")</f>
        <v>julio</v>
      </c>
      <c r="AD567" t="str">
        <f>TEXT(M567,"yyyy")</f>
        <v>yyyy</v>
      </c>
      <c r="AE567">
        <f>W567*60*24</f>
        <v>120.00000000000004</v>
      </c>
      <c r="AF567">
        <f>AE567/60</f>
        <v>2.000000000000001</v>
      </c>
      <c r="AG567">
        <f>AE567/60</f>
        <v>2.000000000000001</v>
      </c>
      <c r="AH567">
        <f>L567-K567</f>
        <v>0.0034722222189884633</v>
      </c>
      <c r="AI567">
        <f>AH567*24*60</f>
        <v>4.999999995343387</v>
      </c>
      <c r="AJ567">
        <f>75728*X567</f>
        <v>75728</v>
      </c>
    </row>
    <row r="568" xml:space="preserve">
      <c r="A568">
        <v>720149</v>
      </c>
      <c r="B568" t="str">
        <v>SOLICITUD</v>
      </c>
      <c r="C568" t="str">
        <v>CERRADO</v>
      </c>
      <c r="D568" t="str">
        <v>SEGURIDAD</v>
      </c>
      <c r="E568" t="str">
        <v>PDT</v>
      </c>
      <c r="F568" t="str">
        <v>PDT</v>
      </c>
      <c r="G568" t="str">
        <v>ZEBRA</v>
      </c>
      <c r="H568" t="str" xml:space="preserve">
        <v xml:space="preserve">PDT del área de control perdidas; no tiene internet; al momento de escanear se queda pegada en " Un momento por favor "; no esta guardando información; las pocas veces que sirve para ecommerce; se escanea y al descargar la información no queda registrada. esta es la segunda vez que se realiza la solicitud; ya que la anterior no fue solucionada. mil Gracias....._x000d_
Sección en la tienda o ubicación del usuario_x000d_
_x000d_
Jumbo Unicentro Pereira_x000d_
_x000d_
Jefe de área asignación de la PDT_x000d_
_x000d_
Jose Luis Ballesteros</v>
      </c>
      <c r="I568" t="str" xml:space="preserve">
        <v xml:space="preserve">PDT del área de control perdidas; no tiene internet; al momento de escanear se queda pegada en " Un momento por favor "; no esta guardando información; las pocas veces que sirve para ecommerce; se escanea y al descargar la información no queda registrada. esta es la segunda vez que se realiza la solicitud; ya que la anterior no fue solucionada. mil Gracias....._x000d_
Sección en la tienda o ubicación del usuario_x000d_
_x000d_
Jumbo Unicentro Pereira_x000d_
_x000d_
Jefe de área asignación de la PDT_x000d_
_x000d_
Jose Luis Ballesteros</v>
      </c>
      <c r="J568" t="str">
        <v>se llega a sitio informa que la PDT ya está funcionando que quedó funcionando el día en que se realiza la revisión siguieron haciendo gestión y que ya funciona con normalidad solo se pega en ocasiones pero es por poco tiempo y dicen que ella eso es normal pero que en sí ya está funcionando bien sin problemas</v>
      </c>
      <c r="K568">
        <v>45456.404861111114</v>
      </c>
      <c r="L568">
        <v>45456.42291666667</v>
      </c>
      <c r="M568">
        <v>45476</v>
      </c>
      <c r="N568" t="str">
        <f>TEXT(M568, "DDDD")</f>
        <v>miércoles</v>
      </c>
      <c r="O568" t="str">
        <v>J009 JUMBO UNICENTRO</v>
      </c>
      <c r="P568" t="str">
        <v>PEREIRA</v>
      </c>
      <c r="Q568" t="str">
        <f>IF(ISBLANK(P568),"0",(VLOOKUP(P568,REGION,2,FALSE)))</f>
        <v>CENTRO</v>
      </c>
      <c r="R568" t="str">
        <v>CHRISTIAN CAMILO SANTAMARIA  RIOS</v>
      </c>
      <c r="S568" t="e">
        <f>IF(ISBLANK(R568),"0", VLOOKUP(R568,PERSONAL,2,FALSE))</f>
        <v>#N/A</v>
      </c>
      <c r="T568" t="str">
        <v>DIRECTO</v>
      </c>
      <c r="U568">
        <v>0.3333333333333333</v>
      </c>
      <c r="V568">
        <v>0.375</v>
      </c>
      <c r="W568">
        <f>V568-U568</f>
        <v>0.041666666666666685</v>
      </c>
      <c r="X568">
        <v>1</v>
      </c>
      <c r="Y568">
        <f>NETWORKDAYS(K568,M568)</f>
        <v>15</v>
      </c>
      <c r="Z568" t="str">
        <f>IF(Y568&lt;=2,"CUMPLE","NO CUMPLE")</f>
        <v>NO CUMPLE</v>
      </c>
      <c r="AC568" t="str">
        <f>TEXT(M568,"mmmm")</f>
        <v>julio</v>
      </c>
      <c r="AD568" t="str">
        <f>TEXT(M568,"yyyy")</f>
        <v>yyyy</v>
      </c>
      <c r="AE568">
        <f>W568*60*24</f>
        <v>60.00000000000002</v>
      </c>
      <c r="AF568">
        <f>AE568/60</f>
        <v>1.0000000000000004</v>
      </c>
      <c r="AG568">
        <f>AE568/60</f>
        <v>1.0000000000000004</v>
      </c>
      <c r="AH568">
        <f>L568-K568</f>
        <v>0.018055555556202307</v>
      </c>
      <c r="AI568">
        <f>AH568*24*60</f>
        <v>26.000000000931323</v>
      </c>
      <c r="AJ568">
        <f>75728*X568</f>
        <v>75728</v>
      </c>
    </row>
    <row r="569">
      <c r="A569">
        <v>755360</v>
      </c>
      <c r="B569" t="str">
        <v>SOLICITUD</v>
      </c>
      <c r="C569" t="str">
        <v>CERRADO</v>
      </c>
      <c r="D569" t="str">
        <v>AREA ADMINISTRACION</v>
      </c>
      <c r="E569" t="str">
        <v>PC</v>
      </c>
      <c r="F569" t="str">
        <v>PC</v>
      </c>
      <c r="G569" t="str">
        <v>LENOVO</v>
      </c>
      <c r="H569" t="str">
        <v>Buenas tardes; Solicito por favor revisar el PC S/N MJ0FNQHZ inventario de sistemas 036059 ningún usuario puede ingresar a este equipo Muchas gracias</v>
      </c>
      <c r="I569" t="str">
        <v>Buenas tardes; Solicito por favor revisar el PC S/N MJ0FNQHZ inventario de sistemas 036059 ningún usuario puede ingresar a este equipo Muchas gracias</v>
      </c>
      <c r="J569" t="str">
        <v>me encuentro en sitio y Se me indica el equipo que se encuentra fuera de dominio verifico las conexiones de cable y observo que le falta el cable de red; busco un pashcort que pueda conectar desde un punto de red cercano y este me de señal en pantalla; realizo un ingreso con el perfil asignado jalespir e ingresa sin problema espero al usuario y realizo prueba de cargue de perfil del usuario sin problemas ; se le informa al personal de apoyo en este caso a Fabiola Díaz  y al compañero Cristian Sanchez que se termina la actividad y me retiro .</v>
      </c>
      <c r="K569">
        <v>45476.393055555556</v>
      </c>
      <c r="L569">
        <v>45476.424305555556</v>
      </c>
      <c r="M569">
        <v>45476</v>
      </c>
      <c r="N569" t="str">
        <f>TEXT(M569, "DDDD")</f>
        <v>miércoles</v>
      </c>
      <c r="O569" t="str">
        <v>J036 JUMBO POPAYAN CAMPANARIO</v>
      </c>
      <c r="P569" t="str">
        <v>POPAYAN</v>
      </c>
      <c r="Q569" t="str">
        <f>IF(ISBLANK(P569),"0",(VLOOKUP(P569,REGION,2,FALSE)))</f>
        <v>OCCIDENTE</v>
      </c>
      <c r="R569" t="str">
        <v>DANIEL FERNANDO PAREDES ARTEAGA</v>
      </c>
      <c r="S569">
        <f>IF(ISBLANK(R569),"0", VLOOKUP(R569,PERSONAL,2,FALSE))</f>
        <v>10301691</v>
      </c>
      <c r="T569" t="str">
        <v>DIRECTO</v>
      </c>
      <c r="U569">
        <v>0.4444444444444444</v>
      </c>
      <c r="V569">
        <v>0.4861111111111111</v>
      </c>
      <c r="W569">
        <f>V569-U569</f>
        <v>0.041666666666666685</v>
      </c>
      <c r="X569">
        <v>1</v>
      </c>
      <c r="Y569">
        <f>NETWORKDAYS(K569,M569)</f>
        <v>1</v>
      </c>
      <c r="Z569" t="str">
        <f>IF(Y569&lt;=2,"CUMPLE","NO CUMPLE")</f>
        <v>CUMPLE</v>
      </c>
      <c r="AC569" t="str">
        <f>TEXT(M569,"mmmm")</f>
        <v>julio</v>
      </c>
      <c r="AD569" t="str">
        <f>TEXT(M569,"yyyy")</f>
        <v>yyyy</v>
      </c>
      <c r="AE569">
        <f>W569*60*24</f>
        <v>60.00000000000002</v>
      </c>
      <c r="AF569">
        <f>AE569/60</f>
        <v>1.0000000000000004</v>
      </c>
      <c r="AG569">
        <f>AE569/60</f>
        <v>1.0000000000000004</v>
      </c>
      <c r="AH569">
        <f>L569-K569</f>
        <v>0.03125</v>
      </c>
      <c r="AI569">
        <f>AH569*24*60</f>
        <v>45</v>
      </c>
      <c r="AJ569">
        <f>75728*X569</f>
        <v>75728</v>
      </c>
    </row>
    <row r="570">
      <c r="A570">
        <v>719010</v>
      </c>
      <c r="B570" t="str">
        <v>SOLICITUD</v>
      </c>
      <c r="C570" t="str">
        <v>ABIERTO</v>
      </c>
      <c r="D570" t="str">
        <v>CAJAS</v>
      </c>
      <c r="E570" t="str">
        <v>IMPRESORA</v>
      </c>
      <c r="F570" t="str">
        <v>IMPRESORA</v>
      </c>
      <c r="G570" t="str">
        <v>EPSON</v>
      </c>
      <c r="H570" t="str">
        <v>Se realiza intalación de pos enviada; para la caja 6; se realiza instalación en pos 5 ; ya que en la 6 no fucionaba correctamente;se conirma operativad con pruebas de vaias horas ... la impresora que se retira tiene numero de serie X5G5012415</v>
      </c>
      <c r="I570" t="str">
        <v>Se realiza intalación de pos enviada; para la caja 6; se realiza instalación en pos 5 ; ya que en la 6 no fucionaba correctamente;se conirma operativad con pruebas de vaias horas ... la impresora que se retira tiene numero de serie X5G5012415</v>
      </c>
      <c r="J570" t="str">
        <v>Se realiza intalación de pos enviada; para la caja 6; se realiza instalación en pos 5 ; ya que en la 6 no fucionaba correctamente;se conirma operativad con pruebas de vaias horas ... la impresora que se retira tiene numero de serie X5G5012415</v>
      </c>
      <c r="K570">
        <v>45470.67638888889</v>
      </c>
      <c r="L570">
        <v>45472.71527777778</v>
      </c>
      <c r="M570">
        <v>45476</v>
      </c>
      <c r="N570" t="str">
        <f>TEXT(M570, "DDDD")</f>
        <v>miércoles</v>
      </c>
      <c r="O570" t="str">
        <v>M183 METRO SAN GIL</v>
      </c>
      <c r="P570" t="str">
        <v>SAN GIL</v>
      </c>
      <c r="Q570" t="str">
        <f>IF(ISBLANK(P570),"0",(VLOOKUP(P570,REGION,2,FALSE)))</f>
        <v>ORIENTE</v>
      </c>
      <c r="R570" t="str">
        <v>HENRY ALEJANDRO NIÑO</v>
      </c>
      <c r="S570" t="e">
        <f>IF(ISBLANK(R570),"0", VLOOKUP(R570,PERSONAL,2,FALSE))</f>
        <v>#N/A</v>
      </c>
      <c r="T570" t="str">
        <v>DIRECTO</v>
      </c>
      <c r="U570">
        <v>0.3541666666666667</v>
      </c>
      <c r="V570">
        <v>0.3958333333333333</v>
      </c>
      <c r="W570">
        <f>V570-U570</f>
        <v>0.04166666666666663</v>
      </c>
      <c r="X570">
        <v>1</v>
      </c>
      <c r="Y570">
        <f>NETWORKDAYS(K570,M570)</f>
        <v>5</v>
      </c>
      <c r="Z570" t="str">
        <f>IF(Y570&lt;=2,"CUMPLE","NO CUMPLE")</f>
        <v>NO CUMPLE</v>
      </c>
      <c r="AC570" t="str">
        <f>TEXT(M570,"mmmm")</f>
        <v>julio</v>
      </c>
      <c r="AD570" t="str">
        <f>TEXT(M570,"yyyy")</f>
        <v>yyyy</v>
      </c>
      <c r="AE570">
        <f>W570*60*24</f>
        <v>59.99999999999994</v>
      </c>
      <c r="AF570">
        <f>AE570/60</f>
        <v>0.999999999999999</v>
      </c>
      <c r="AG570">
        <f>AE570/60</f>
        <v>0.999999999999999</v>
      </c>
      <c r="AH570">
        <f>L570-K570</f>
        <v>2.038888888891961</v>
      </c>
      <c r="AI570">
        <f>AH570*24*60</f>
        <v>2936.000000004424</v>
      </c>
      <c r="AJ570">
        <f>75728*X570</f>
        <v>75728</v>
      </c>
    </row>
    <row r="571">
      <c r="A571">
        <v>699239</v>
      </c>
      <c r="B571" t="str">
        <v>SOLICITUD</v>
      </c>
      <c r="C571" t="str">
        <v>ABIERTO</v>
      </c>
      <c r="D571" t="str">
        <v>CAJAS</v>
      </c>
      <c r="E571" t="str">
        <v>IMPRESORA</v>
      </c>
      <c r="F571" t="str">
        <v>IMPRESORA</v>
      </c>
      <c r="G571" t="str">
        <v>EPSON</v>
      </c>
      <c r="H571" t="str">
        <v>buenas tardes solicito de su colaboración la impresora de la pos 2 no me funciona marca error se intento probar con otras pos pero continua igual; agradezco de su colaboración ya que deshabilite una pos periférica para poder funcionar la pos de lineal</v>
      </c>
      <c r="I571" t="str">
        <v>buenas tardes solicito de su colaboración la impresora de la pos 2 no me funciona marca error se intento probar con otras pos pero continua igual; agradezco de su colaboración ya que deshabilite una pos periférica para poder funcionar la pos de lineal</v>
      </c>
      <c r="J571" t="str">
        <v>Se realiza intalación de pos enviada; para la caja 2; se realiza instalación en CAJA 2 se conirma operativa con pruebas de varias horas ... la impresora que se retira tiene numero de PLACA AD-045061</v>
      </c>
      <c r="K571">
        <v>45470.67638888889</v>
      </c>
      <c r="L571">
        <v>45472.71527777778</v>
      </c>
      <c r="M571">
        <v>45476</v>
      </c>
      <c r="N571" t="str">
        <f>TEXT(M571, "DDDD")</f>
        <v>miércoles</v>
      </c>
      <c r="O571" t="str">
        <v>M183 METRO SAN GIL</v>
      </c>
      <c r="P571" t="str">
        <v>SAN GIL</v>
      </c>
      <c r="Q571" t="str">
        <f>IF(ISBLANK(P571),"0",(VLOOKUP(P571,REGION,2,FALSE)))</f>
        <v>ORIENTE</v>
      </c>
      <c r="R571" t="str">
        <v>HENRY ALEJANDRO NIÑO</v>
      </c>
      <c r="S571" t="e">
        <f>IF(ISBLANK(R571),"0", VLOOKUP(R571,PERSONAL,2,FALSE))</f>
        <v>#N/A</v>
      </c>
      <c r="T571" t="str">
        <v>DIRECTO</v>
      </c>
      <c r="U571">
        <v>0.3958333333333333</v>
      </c>
      <c r="V571">
        <v>0.4583333333333333</v>
      </c>
      <c r="W571">
        <f>V571-U571</f>
        <v>0.0625</v>
      </c>
      <c r="X571">
        <v>1</v>
      </c>
      <c r="Y571">
        <f>NETWORKDAYS(K571,M571)</f>
        <v>5</v>
      </c>
      <c r="Z571" t="str">
        <f>IF(Y571&lt;=2,"CUMPLE","NO CUMPLE")</f>
        <v>NO CUMPLE</v>
      </c>
      <c r="AC571" t="str">
        <f>TEXT(M571,"mmmm")</f>
        <v>julio</v>
      </c>
      <c r="AD571" t="str">
        <f>TEXT(M571,"yyyy")</f>
        <v>yyyy</v>
      </c>
      <c r="AE571">
        <f>W571*60*24</f>
        <v>90</v>
      </c>
      <c r="AF571">
        <f>AE571/60</f>
        <v>1.5</v>
      </c>
      <c r="AG571">
        <f>AE571/60</f>
        <v>1.5</v>
      </c>
      <c r="AH571">
        <f>L571-K571</f>
        <v>2.038888888891961</v>
      </c>
      <c r="AI571">
        <f>AH571*24*60</f>
        <v>2936.000000004424</v>
      </c>
      <c r="AJ571">
        <f>75728*X571</f>
        <v>75728</v>
      </c>
    </row>
    <row r="572">
      <c r="A572">
        <v>733630</v>
      </c>
      <c r="B572" t="str">
        <v>SOLICITUD</v>
      </c>
      <c r="C572" t="str">
        <v>ABIERTO</v>
      </c>
      <c r="D572" t="str">
        <v>CAJAS</v>
      </c>
      <c r="E572" t="str">
        <v>POS</v>
      </c>
      <c r="F572" t="str">
        <v>POS</v>
      </c>
      <c r="G572" t="str">
        <v>WINCOR</v>
      </c>
      <c r="H572" t="str">
        <v>Buen Dia: Se solicita la instalación y puesta en funcionamiento de la POS #6. El mueble de la caja junto con todo el cableado a nivel de redes se encuentra instalado y configurado desde el pasado 5 de Febrero. Se encontraba pendiente los soportes del teclado y visor los cuales ya fueron instalados.</v>
      </c>
      <c r="I572" t="str">
        <v>Buen Dia: Se solicita la instalación y puesta en funcionamiento de la POS #6. El mueble de la caja junto con todo el cableado a nivel de redes se encuentra instalado y configurado desde el pasado 5 de Febrero. Se encontraba pendiente los soportes del teclado y visor los cuales ya fueron instalados.</v>
      </c>
      <c r="J572" t="str">
        <v>SE intenta realizar la instalación; de las pos enviadas ; se enviaron 024098 y 029390;  las cuales al formatear con imagen pos usb; no trai los datos del servidor ; se verifica con el equipo de redes en llamada después de media hora que estos dos equipos no reportan Mac de la tarjeta de red; se confirma conexión en el sw 12;4 y 13 del gabinete 4 que esta ubicado en caja 4; los cuales se confirma todo funciona; el problema son las tarjeta de los equipos físicamente.  dado que no se pudo concretar instalación dado al problema físico de las pos; se coloca el teclado enviado en cafetería  junto con la impresora ; con eso quedo habilitada la cafetería; con total dejando habilitada; pos 1; 2;3;4;5 y cafetería; todas completamente funcionales.</v>
      </c>
      <c r="K572">
        <v>45470.67638888889</v>
      </c>
      <c r="L572">
        <v>45472.71527777778</v>
      </c>
      <c r="M572">
        <v>45476</v>
      </c>
      <c r="N572" t="str">
        <f>TEXT(M572, "DDDD")</f>
        <v>miércoles</v>
      </c>
      <c r="O572" t="str">
        <v>M183 METRO SAN GIL</v>
      </c>
      <c r="P572" t="str">
        <v>SAN GIL</v>
      </c>
      <c r="Q572" t="str">
        <f>IF(ISBLANK(P572),"0",(VLOOKUP(P572,REGION,2,FALSE)))</f>
        <v>ORIENTE</v>
      </c>
      <c r="R572" t="str">
        <v>HENRY ALEJANDRO NIÑO</v>
      </c>
      <c r="S572" t="e">
        <f>IF(ISBLANK(R572),"0", VLOOKUP(R572,PERSONAL,2,FALSE))</f>
        <v>#N/A</v>
      </c>
      <c r="T572" t="str">
        <v>DIRECTO</v>
      </c>
      <c r="U572">
        <v>0.4583333333333333</v>
      </c>
      <c r="V572">
        <v>0.8590277777777777</v>
      </c>
      <c r="W572">
        <f>V572-U572</f>
        <v>0.4006944444444444</v>
      </c>
      <c r="X572" t="str">
        <v>2;5</v>
      </c>
      <c r="Y572">
        <f>NETWORKDAYS(K572,M572)</f>
        <v>5</v>
      </c>
      <c r="Z572" t="str">
        <f>IF(Y572&lt;=2,"CUMPLE","NO CUMPLE")</f>
        <v>NO CUMPLE</v>
      </c>
      <c r="AC572" t="str">
        <f>TEXT(M572,"mmmm")</f>
        <v>julio</v>
      </c>
      <c r="AD572" t="str">
        <f>TEXT(M572,"yyyy")</f>
        <v>yyyy</v>
      </c>
      <c r="AE572">
        <f>W572*60*24</f>
        <v>577</v>
      </c>
      <c r="AF572">
        <f>AE572/60</f>
        <v>9.616666666666667</v>
      </c>
      <c r="AG572">
        <f>AE572/60</f>
        <v>9.616666666666667</v>
      </c>
      <c r="AH572">
        <f>L572-K572</f>
        <v>2.038888888891961</v>
      </c>
      <c r="AI572">
        <f>AH572*24*60</f>
        <v>2936.000000004424</v>
      </c>
      <c r="AJ572" t="e">
        <f>75728*X572</f>
        <v>#VALUE!</v>
      </c>
    </row>
    <row r="573" xml:space="preserve">
      <c r="A573">
        <v>745784</v>
      </c>
      <c r="B573" t="str">
        <v>SOLICITUD</v>
      </c>
      <c r="C573" t="str">
        <v>ABIERTO</v>
      </c>
      <c r="D573" t="str">
        <v>SALA DE JUNTAS</v>
      </c>
      <c r="E573" t="str">
        <v>VERIFICACION</v>
      </c>
      <c r="F573" t="str">
        <v>VERIFICACION</v>
      </c>
      <c r="G573" t="str">
        <v>POS</v>
      </c>
      <c r="H573" t="str" xml:space="preserve">
        <v xml:space="preserve">solicito de su ayuda para hacer verificación del equipamiento que llego a la tienda de NCR en el archivo adjunto están los seriales cantidades y descripción de los equipos recibidos en tienda_x000d_
Tener en cuenta que este ticket lo deben de devolver al grupo Occidente para continuar con el proceso de recepción de activos   _x000d_
Mil gracias</v>
      </c>
      <c r="I573" t="str" xml:space="preserve">
        <v xml:space="preserve">solicito de su ayuda para hacer verificación del equipamiento que llego a la tienda de NCR en el archivo adjunto están los seriales cantidades y descripción de los equipos recibidos en tienda_x000d_
Tener en cuenta que este ticket lo deben de devolver al grupo Occidente para continuar con el proceso de recepción de activos   _x000d_
Mil gracias</v>
      </c>
      <c r="J573" t="str" xml:space="preserve">
        <v xml:space="preserve">​_x000d_
Se comprobó en total 40 cajas que se encontraban en la sala de juntas de equipos NCR que habían llegado; se encontraban 4 tipos de equipos diferentes; Era 10 VESA plate for XR7; sin serial; 10 NCR 16-inch Compact Cash Drawer; Black; 5B/5C; Stainless Steel Front; #235 3-position lock; 6 keys; WCS Svc; 10 CX8 POS; Intel Core i3 Processor; 8GB Memory; Power Supply; Configurable; la información de la mac se encuentra en el Excel adjuntado y 10 XL Series; 15inch PCAP Touch Display; Anti-Glare; black; lead unit; configurable [WCS] Todos los equipos electrónicos tenían sus respectivos cables en la caja; lo único que no se vio en las cajas fueron los soportes y brazo para las pantallas touch. Del resto en las 40 cajas estaban los 40 equipos que llegaron y todos en perfecto estado; Las evidencias fotográficas están en este link de drive ya que fueron bastantes fotos para poderlas añadir en el documento: https://drive.google.com/file/d/13AGMo2n8by4Qbm8YgE_SqOiYvAy8bAHO/view?usp=sharing._x000d_
​</v>
      </c>
      <c r="K573">
        <v>45475.790972222225</v>
      </c>
      <c r="L573">
        <v>45476.59652777778</v>
      </c>
      <c r="M573">
        <v>45477</v>
      </c>
      <c r="N573" t="str">
        <f>TEXT(M573, "DDDD")</f>
        <v>jueves</v>
      </c>
      <c r="O573" t="str">
        <v>M038 METRO CENTRO DE CONVENCIONES</v>
      </c>
      <c r="P573" t="str">
        <v>NEIVA</v>
      </c>
      <c r="Q573" t="str">
        <f>IF(ISBLANK(P573),"0",(VLOOKUP(P573,REGION,2,FALSE)))</f>
        <v>OCCIDENTE</v>
      </c>
      <c r="R573" t="str">
        <v>MICHAEL SIMIT VILLABON TRUJILLO</v>
      </c>
      <c r="S573" t="e">
        <f>IF(ISBLANK(R573),"0", VLOOKUP(R573,PERSONAL,2,FALSE))</f>
        <v>#N/A</v>
      </c>
      <c r="T573" t="str">
        <v>ALIADO</v>
      </c>
      <c r="U573">
        <v>0.3333333333333333</v>
      </c>
      <c r="V573">
        <v>0.6666666666666666</v>
      </c>
      <c r="W573">
        <f>V573-U573</f>
        <v>0.3333333333333333</v>
      </c>
      <c r="X573">
        <v>4</v>
      </c>
      <c r="Y573">
        <f>NETWORKDAYS(K573,M573)</f>
        <v>3</v>
      </c>
      <c r="Z573" t="str">
        <f>IF(Y573&lt;=2,"CUMPLE","NO CUMPLE")</f>
        <v>NO CUMPLE</v>
      </c>
      <c r="AA573" t="str">
        <v xml:space="preserve">Verificacion de cajas </v>
      </c>
      <c r="AC573" t="str">
        <f>TEXT(M573,"mmmm")</f>
        <v>julio</v>
      </c>
      <c r="AD573" t="str">
        <f>TEXT(M573,"yyyy")</f>
        <v>yyyy</v>
      </c>
      <c r="AE573">
        <f>W573*60*24</f>
        <v>480</v>
      </c>
      <c r="AF573">
        <f>AE573/60</f>
        <v>8</v>
      </c>
      <c r="AG573">
        <f>AE573/60</f>
        <v>8</v>
      </c>
      <c r="AH573">
        <f>L573-K573</f>
        <v>0.8055555555547471</v>
      </c>
      <c r="AI573">
        <f>AH573*24*60</f>
        <v>1159.9999999988358</v>
      </c>
      <c r="AJ573">
        <f>75728*X573</f>
        <v>302912</v>
      </c>
    </row>
    <row r="574">
      <c r="A574">
        <v>757295</v>
      </c>
      <c r="B574" t="str">
        <v>SOLICITUD</v>
      </c>
      <c r="C574" t="str">
        <v>CERRADO</v>
      </c>
      <c r="D574" t="str">
        <v>SALA DE SISTEMAS</v>
      </c>
      <c r="E574" t="str">
        <v>PORTATIL</v>
      </c>
      <c r="F574" t="str">
        <v>PORTATIL</v>
      </c>
      <c r="G574" t="str">
        <v>LENOVO</v>
      </c>
      <c r="H574" t="str">
        <v>No me están llegando correos desde el 28/06/2024; ingresan otros correos; correos no deseados; pero a la carpeta de entrada no llegan.</v>
      </c>
      <c r="I574" t="str">
        <v>No me están llegando correos desde el 28/06/2024; ingresan otros correos; correos no deseados; pero a la carpeta de entrada no llegan.</v>
      </c>
      <c r="J574" t="str">
        <v xml:space="preserve">El correo del gerente de centro de voncenciones m038 presentaba problemas a actualizar los correos de bandeja de entrada; entonces se procedio a borrar cachce; actualizar aplicación; revisar la configuracion de que nada este bloqueando las conexiones; La aplicacion estaba bloqueada asi que tambien se cerraron todos los procesos; Se corrigio el error y el gerente hizo las pruebas y quedo todo correcto y funcionando y actualizado. </v>
      </c>
      <c r="K574">
        <v>45477.694444444445</v>
      </c>
      <c r="L574">
        <v>45477.694444444445</v>
      </c>
      <c r="M574">
        <v>45477</v>
      </c>
      <c r="N574" t="str">
        <f>TEXT(M574, "DDDD")</f>
        <v>jueves</v>
      </c>
      <c r="O574" t="str">
        <v>M038 METRO CENTRO DE CONVENCIONES</v>
      </c>
      <c r="P574" t="str">
        <v>NEIVA</v>
      </c>
      <c r="Q574" t="str">
        <f>IF(ISBLANK(P574),"0",(VLOOKUP(P574,REGION,2,FALSE)))</f>
        <v>OCCIDENTE</v>
      </c>
      <c r="R574" t="str">
        <v>MICHAEL SIMIT VILLABON TRUJILLO</v>
      </c>
      <c r="S574" t="e">
        <f>IF(ISBLANK(R574),"0", VLOOKUP(R574,PERSONAL,2,FALSE))</f>
        <v>#N/A</v>
      </c>
      <c r="T574" t="str">
        <v>ALIADO</v>
      </c>
      <c r="U574">
        <v>0.5625</v>
      </c>
      <c r="V574">
        <v>0.625</v>
      </c>
      <c r="W574">
        <f>V574-U574</f>
        <v>0.0625</v>
      </c>
      <c r="X574">
        <v>1</v>
      </c>
      <c r="Y574">
        <f>NETWORKDAYS(K574,M574)</f>
        <v>1</v>
      </c>
      <c r="Z574" t="str">
        <f>IF(Y574&lt;=2,"CUMPLE","NO CUMPLE")</f>
        <v>CUMPLE</v>
      </c>
      <c r="AC574" t="str">
        <f>TEXT(M574,"mmmm")</f>
        <v>julio</v>
      </c>
      <c r="AD574" t="str">
        <f>TEXT(M574,"yyyy")</f>
        <v>yyyy</v>
      </c>
      <c r="AE574">
        <f>W574*60*24</f>
        <v>90</v>
      </c>
      <c r="AF574">
        <f>AE574/60</f>
        <v>1.5</v>
      </c>
      <c r="AG574">
        <f>AE574/60</f>
        <v>1.5</v>
      </c>
      <c r="AH574">
        <f>L574-K574</f>
        <v>0</v>
      </c>
      <c r="AI574">
        <f>AH574*24*60</f>
        <v>0</v>
      </c>
      <c r="AJ574">
        <f>75728*X574</f>
        <v>75728</v>
      </c>
    </row>
    <row r="575" xml:space="preserve">
      <c r="A575">
        <v>760375</v>
      </c>
      <c r="B575" t="str">
        <v>SOLICITUD</v>
      </c>
      <c r="C575" t="str">
        <v>CERRADO</v>
      </c>
      <c r="D575" t="str">
        <v>PUESTO DE DONAS</v>
      </c>
      <c r="E575" t="str">
        <v>SCANNER</v>
      </c>
      <c r="F575" t="str">
        <v>SCANNER</v>
      </c>
      <c r="G575" t="str">
        <v>DATALOGIC</v>
      </c>
      <c r="H575" t="str">
        <v>Buena tarde solicito de su ayuda para instalación de scanner balanza en la lineal de cajas y cambiar el scanner balanza Datalogic con serial F16M03037 ; pasar los códigos QR en el orden garantizar que el equipo quede funcionando Mil gracias</v>
      </c>
      <c r="I575" t="str">
        <v>Buena tarde solicito de su ayuda para instalación de scanner balanza en la lineal de cajas y cambiar el scanner balanza Datalogic con serial F16M03037 ; pasar los códigos QR en el orden garantizar que el equipo quede funcionando Mil gracias</v>
      </c>
      <c r="J575" t="str" xml:space="preserve">
        <v xml:space="preserve">Se realiza cambio de escáner balanza Datalogic por el escáner balanza Zebra con el serial 24082010555755; En el puesto de donas o_x000d_
panadería; se realizo el cambio de cables; el cable que se utiliza para las nuevas cajas quedo en la sala de juntas encima de la caja del_x000d_
escáner antiguo como indico la coordinadora de seguridad de turno. quedo funcionando correctamente._x000d_
</v>
      </c>
      <c r="K575">
        <v>45477.67847222222</v>
      </c>
      <c r="L575">
        <v>45477.67847222222</v>
      </c>
      <c r="M575">
        <v>45477</v>
      </c>
      <c r="N575" t="str">
        <f>TEXT(M575, "DDDD")</f>
        <v>jueves</v>
      </c>
      <c r="O575" t="str">
        <v>M038 METRO CENTRO DE CONVENCIONES</v>
      </c>
      <c r="P575" t="str">
        <v>NEIVA</v>
      </c>
      <c r="Q575" t="str">
        <f>IF(ISBLANK(P575),"0",(VLOOKUP(P575,REGION,2,FALSE)))</f>
        <v>OCCIDENTE</v>
      </c>
      <c r="R575" t="str">
        <v>MICHAEL SIMIT VILLABON TRUJILLO</v>
      </c>
      <c r="S575" t="e">
        <f>IF(ISBLANK(R575),"0", VLOOKUP(R575,PERSONAL,2,FALSE))</f>
        <v>#N/A</v>
      </c>
      <c r="T575" t="str">
        <v>ALIADO</v>
      </c>
      <c r="U575">
        <v>0.6666666666666666</v>
      </c>
      <c r="V575">
        <v>0.7083333333333334</v>
      </c>
      <c r="W575">
        <f>V575-U575</f>
        <v>0.04166666666666674</v>
      </c>
      <c r="X575">
        <v>1</v>
      </c>
      <c r="Y575">
        <f>NETWORKDAYS(K575,M575)</f>
        <v>1</v>
      </c>
      <c r="Z575" t="str">
        <f>IF(Y575&lt;=2,"CUMPLE","NO CUMPLE")</f>
        <v>CUMPLE</v>
      </c>
      <c r="AC575" t="str">
        <f>TEXT(M575,"mmmm")</f>
        <v>julio</v>
      </c>
      <c r="AD575" t="str">
        <f>TEXT(M575,"yyyy")</f>
        <v>yyyy</v>
      </c>
      <c r="AE575">
        <f>W575*60*24</f>
        <v>60.00000000000011</v>
      </c>
      <c r="AF575">
        <f>AE575/60</f>
        <v>1.0000000000000018</v>
      </c>
      <c r="AG575">
        <f>AE575/60</f>
        <v>1.0000000000000018</v>
      </c>
      <c r="AH575">
        <f>L575-K575</f>
        <v>0</v>
      </c>
      <c r="AI575">
        <f>AH575*24*60</f>
        <v>0</v>
      </c>
      <c r="AJ575">
        <f>75728*X575</f>
        <v>75728</v>
      </c>
    </row>
    <row r="576">
      <c r="A576">
        <v>745775</v>
      </c>
      <c r="B576" t="str">
        <v>SOLICITUD</v>
      </c>
      <c r="C576" t="str">
        <v>ABIERTO</v>
      </c>
      <c r="D576" t="str">
        <v>VERIFICACION</v>
      </c>
      <c r="E576" t="str">
        <v>VERIFICACION</v>
      </c>
      <c r="F576" t="str">
        <v>VERIFICACION</v>
      </c>
      <c r="G576" t="str">
        <v>POS</v>
      </c>
      <c r="H576" t="str">
        <v>Se genera ticket para el movimiento de 16 POS (CPU; GAVETA; PANTALLA TOUCH y BASE VESA) para la tienda J047 GIRARDOT desde bodega NCR.</v>
      </c>
      <c r="I576" t="str">
        <v>Se genera ticket para el movimiento de 16 POS (CPU; GAVETA; PANTALLA TOUCH y BASE VESA) para la tienda J047 GIRARDOT desde bodega NCR.</v>
      </c>
      <c r="J576" t="str">
        <v>Se realiza verificación de las Cpu Pos cx8 (16 und); Gaveta 16-inch (16 und); Monitor Touch XL series (16 und); y vesa plate XR7 (16 und)... Se verifica correctamente cada uno con sus cables y tornillos respectivos; Se realiza el inventario correctamente; aparte se adjunta inventario físico en pdf; y consolidado de la relacion de Numero de Cpu Pos y la Mac que le quedo asignada a cada uno; y el marcaje de reg a cada caja...Se realizan pruebas con los monitores y la Cpu Pos conectadas para verificar su funcionamiento de encendido; se le indica a Fabiola Diaz de unas partes faltantes; la cual ella ya quedo informada...ESTADO OK</v>
      </c>
      <c r="K576">
        <v>45476.396527777775</v>
      </c>
      <c r="L576">
        <v>45476.59652777778</v>
      </c>
      <c r="M576">
        <v>45477</v>
      </c>
      <c r="N576" t="str">
        <f>TEXT(M576, "DDDD")</f>
        <v>jueves</v>
      </c>
      <c r="O576" t="str">
        <v>J047 JUMBO GIRARDOT</v>
      </c>
      <c r="P576" t="str">
        <v>GIRARDOT</v>
      </c>
      <c r="Q576" t="str">
        <f>IF(ISBLANK(P576),"0",(VLOOKUP(P576,REGION,2,FALSE)))</f>
        <v>OCCIDENTE</v>
      </c>
      <c r="R576" t="str">
        <v>RAFAEL ARDILA PUENTES</v>
      </c>
      <c r="S576">
        <f>IF(ISBLANK(R576),"0", VLOOKUP(R576,PERSONAL,2,FALSE))</f>
        <v>1018419858</v>
      </c>
      <c r="T576" t="str">
        <v>ALIADO</v>
      </c>
      <c r="U576">
        <v>0.4166666666666667</v>
      </c>
      <c r="V576">
        <v>0.6458333333333334</v>
      </c>
      <c r="W576">
        <f>V576-U576</f>
        <v>0.22916666666666669</v>
      </c>
      <c r="X576">
        <v>3</v>
      </c>
      <c r="Y576">
        <f>NETWORKDAYS(K576,M576)</f>
        <v>2</v>
      </c>
      <c r="Z576" t="str">
        <f>IF(Y576&lt;=2,"CUMPLE","NO CUMPLE")</f>
        <v>CUMPLE</v>
      </c>
      <c r="AC576" t="str">
        <f>TEXT(M576,"mmmm")</f>
        <v>julio</v>
      </c>
      <c r="AD576" t="str">
        <f>TEXT(M576,"yyyy")</f>
        <v>yyyy</v>
      </c>
      <c r="AE576">
        <f>W576*60*24</f>
        <v>330.00000000000006</v>
      </c>
      <c r="AF576">
        <f>AE576/60</f>
        <v>5.500000000000001</v>
      </c>
      <c r="AG576">
        <f>AE576/60</f>
        <v>5.500000000000001</v>
      </c>
      <c r="AH576">
        <f>L576-K576</f>
        <v>0.20000000000436557</v>
      </c>
      <c r="AI576">
        <f>AH576*24*60</f>
        <v>288.0000000062864</v>
      </c>
      <c r="AJ576">
        <f>75728*X576</f>
        <v>227184</v>
      </c>
    </row>
    <row r="577">
      <c r="A577">
        <v>743423</v>
      </c>
      <c r="B577" t="str">
        <v>SOLICITUD</v>
      </c>
      <c r="C577" t="str">
        <v>ABIERTO</v>
      </c>
      <c r="D577" t="str">
        <v>TIENDA</v>
      </c>
      <c r="E577" t="str">
        <v>INVENTARIO</v>
      </c>
      <c r="F577" t="str">
        <v>INVENTARIO</v>
      </c>
      <c r="G577" t="str">
        <v>INVENTARIO</v>
      </c>
      <c r="H577" t="str">
        <v>Se genera ticket para el movimiento de 13 POS (CPU; GAVETA; PANTALLA TOUCH y BASE VESA) para la tienda J027 RIONEGRO desde bodega NCR</v>
      </c>
      <c r="I577" t="str">
        <v>Se genera ticket para el movimiento de 13 POS (CPU; GAVETA; PANTALLA TOUCH y BASE VESA) para la tienda J027 RIONEGRO desde bodega NCR</v>
      </c>
      <c r="J577" t="str">
        <v>Se hace el inventario de 13 POS (CPU; GAVETA; PANTALLA TOUCH y BASE VESA).</v>
      </c>
      <c r="K577">
        <v>45475.447222222225</v>
      </c>
      <c r="L577">
        <v>45475.4625</v>
      </c>
      <c r="M577">
        <v>45477</v>
      </c>
      <c r="N577" t="str">
        <f>TEXT(M577, "DDDD")</f>
        <v>jueves</v>
      </c>
      <c r="O577" t="str">
        <v>J027 JUMBO RIONEGRO</v>
      </c>
      <c r="P577" t="str">
        <v>RIONEGRO</v>
      </c>
      <c r="Q577" t="str">
        <f>IF(ISBLANK(P577),"0",(VLOOKUP(P577,REGION,2,FALSE)))</f>
        <v>CENTRO</v>
      </c>
      <c r="R577" t="str">
        <v>CARLOS ALBERTO TORRES ECHEVERRIA</v>
      </c>
      <c r="S577" t="e">
        <f>IF(ISBLANK(R577),"0", VLOOKUP(R577,PERSONAL,2,FALSE))</f>
        <v>#N/A</v>
      </c>
      <c r="T577" t="str">
        <v>DIRECTO</v>
      </c>
      <c r="U577">
        <v>0.4375</v>
      </c>
      <c r="V577">
        <v>0.6875</v>
      </c>
      <c r="W577">
        <f>V577-U577</f>
        <v>0.25</v>
      </c>
      <c r="X577">
        <v>3</v>
      </c>
      <c r="Y577">
        <f>NETWORKDAYS(K577,M577)</f>
        <v>3</v>
      </c>
      <c r="Z577" t="str">
        <f>IF(Y577&lt;=2,"CUMPLE","NO CUMPLE")</f>
        <v>NO CUMPLE</v>
      </c>
      <c r="AC577" t="str">
        <f>TEXT(M577,"mmmm")</f>
        <v>julio</v>
      </c>
      <c r="AD577" t="str">
        <f>TEXT(M577,"yyyy")</f>
        <v>yyyy</v>
      </c>
      <c r="AE577">
        <f>W577*60*24</f>
        <v>360</v>
      </c>
      <c r="AF577">
        <f>AE577/60</f>
        <v>6</v>
      </c>
      <c r="AG577">
        <f>AE577/60</f>
        <v>6</v>
      </c>
      <c r="AH577">
        <f>L577-K577</f>
        <v>0.015277777776645962</v>
      </c>
      <c r="AI577">
        <f>AH577*24*60</f>
        <v>21.999999998370185</v>
      </c>
      <c r="AJ577">
        <f>75728*X577</f>
        <v>227184</v>
      </c>
    </row>
    <row r="578">
      <c r="A578">
        <v>753265</v>
      </c>
      <c r="B578" t="str">
        <v>SOLICITUD</v>
      </c>
      <c r="C578" t="str">
        <v>CERRADO</v>
      </c>
      <c r="D578" t="str">
        <v>TIENDA</v>
      </c>
      <c r="E578" t="str">
        <v>SCANNER</v>
      </c>
      <c r="F578" t="str">
        <v>SCANNER</v>
      </c>
      <c r="G578" t="str">
        <v>ZEBRA</v>
      </c>
      <c r="H578" t="str">
        <v>Buenas tardes el Scanner de la pos 1 tienda 027 presenta falla no es remite escanear</v>
      </c>
      <c r="I578" t="str">
        <v>Buenas tardes el Scanner de la pos 1 tienda 027 presenta falla no es remite escanear</v>
      </c>
      <c r="J578" t="str">
        <v>Se llega a sitio y se procede a revisar el scaner; se le hace mantenimiento; funcionaria hace pruebas y equipo queda operativo.</v>
      </c>
      <c r="K578">
        <v>45475.44305555556</v>
      </c>
      <c r="L578">
        <v>45475.455555555556</v>
      </c>
      <c r="M578">
        <v>45477</v>
      </c>
      <c r="N578" t="str">
        <f>TEXT(M578, "DDDD")</f>
        <v>jueves</v>
      </c>
      <c r="O578" t="str">
        <v>J027 JUMBO RIONEGRO</v>
      </c>
      <c r="P578" t="str">
        <v>RIONEGRO</v>
      </c>
      <c r="Q578" t="str">
        <f>IF(ISBLANK(P578),"0",(VLOOKUP(P578,REGION,2,FALSE)))</f>
        <v>CENTRO</v>
      </c>
      <c r="R578" t="str">
        <v>CARLOS ALBERTO TORRES ECHEVERRIA</v>
      </c>
      <c r="S578" t="e">
        <f>IF(ISBLANK(R578),"0", VLOOKUP(R578,PERSONAL,2,FALSE))</f>
        <v>#N/A</v>
      </c>
      <c r="T578" t="str">
        <v>DIRECTO</v>
      </c>
      <c r="U578">
        <v>0.4375</v>
      </c>
      <c r="V578">
        <v>0.6875</v>
      </c>
      <c r="W578">
        <f>V578-U578</f>
        <v>0.25</v>
      </c>
      <c r="X578">
        <v>3</v>
      </c>
      <c r="Y578">
        <f>NETWORKDAYS(K578,M578)</f>
        <v>3</v>
      </c>
      <c r="Z578" t="str">
        <f>IF(Y578&lt;=2,"CUMPLE","NO CUMPLE")</f>
        <v>NO CUMPLE</v>
      </c>
      <c r="AC578" t="str">
        <f>TEXT(M578,"mmmm")</f>
        <v>julio</v>
      </c>
      <c r="AD578" t="str">
        <f>TEXT(M578,"yyyy")</f>
        <v>yyyy</v>
      </c>
      <c r="AE578">
        <f>W578*60*24</f>
        <v>360</v>
      </c>
      <c r="AF578">
        <f>AE578/60</f>
        <v>6</v>
      </c>
      <c r="AG578">
        <f>AE578/60</f>
        <v>6</v>
      </c>
      <c r="AH578">
        <f>L578-K578</f>
        <v>0.012499999997089617</v>
      </c>
      <c r="AI578">
        <f>AH578*24*60</f>
        <v>17.99999999580905</v>
      </c>
      <c r="AJ578">
        <f>75728*X578</f>
        <v>227184</v>
      </c>
    </row>
    <row r="579">
      <c r="A579">
        <v>750490</v>
      </c>
      <c r="B579" t="str">
        <v>SOLICITUD</v>
      </c>
      <c r="C579" t="str">
        <v>CERRADO</v>
      </c>
      <c r="D579" t="str">
        <v>TIENDA</v>
      </c>
      <c r="E579" t="str">
        <v>BALANZA</v>
      </c>
      <c r="F579" t="str">
        <v>BALANZA</v>
      </c>
      <c r="G579" t="str">
        <v>ZEBRA</v>
      </c>
      <c r="H579" t="str">
        <v>Buena tarde necesitamos de su ayuda la balanza zebra escaner de la pos 3 para que nos la revisen no escanea y no da peso. Quedamos atentos</v>
      </c>
      <c r="I579" t="str">
        <v>Buena tarde necesitamos de su ayuda la balanza zebra escaner de la pos 3 para que nos la revisen no escanea y no da peso. Quedamos atentos</v>
      </c>
      <c r="J579" t="str">
        <v>Se llega a sitio y se procede a revisar las balanzas; se les hace mantenimiento; funcionaria hace pruebas y equipos quedan operativo.</v>
      </c>
      <c r="K579">
        <v>45475.444444444445</v>
      </c>
      <c r="L579">
        <v>45475.45972222222</v>
      </c>
      <c r="M579">
        <v>45477</v>
      </c>
      <c r="N579" t="str">
        <f>TEXT(M579, "DDDD")</f>
        <v>jueves</v>
      </c>
      <c r="O579" t="str">
        <v>J027 JUMBO RIONEGRO</v>
      </c>
      <c r="P579" t="str">
        <v>RIONEGRO</v>
      </c>
      <c r="Q579" t="str">
        <f>IF(ISBLANK(P579),"0",(VLOOKUP(P579,REGION,2,FALSE)))</f>
        <v>CENTRO</v>
      </c>
      <c r="R579" t="str">
        <v>CARLOS ALBERTO TORRES ECHEVERRIA</v>
      </c>
      <c r="S579" t="e">
        <f>IF(ISBLANK(R579),"0", VLOOKUP(R579,PERSONAL,2,FALSE))</f>
        <v>#N/A</v>
      </c>
      <c r="T579" t="str">
        <v>DIRECTO</v>
      </c>
      <c r="U579">
        <v>0.4375</v>
      </c>
      <c r="V579">
        <v>0.6875</v>
      </c>
      <c r="W579">
        <f>V579-U579</f>
        <v>0.25</v>
      </c>
      <c r="X579">
        <v>3</v>
      </c>
      <c r="Y579">
        <f>NETWORKDAYS(K579,M579)</f>
        <v>3</v>
      </c>
      <c r="Z579" t="str">
        <f>IF(Y579&lt;=2,"CUMPLE","NO CUMPLE")</f>
        <v>NO CUMPLE</v>
      </c>
      <c r="AC579" t="str">
        <f>TEXT(M579,"mmmm")</f>
        <v>julio</v>
      </c>
      <c r="AD579" t="str">
        <f>TEXT(M579,"yyyy")</f>
        <v>yyyy</v>
      </c>
      <c r="AE579">
        <f>W579*60*24</f>
        <v>360</v>
      </c>
      <c r="AF579">
        <f>AE579/60</f>
        <v>6</v>
      </c>
      <c r="AG579">
        <f>AE579/60</f>
        <v>6</v>
      </c>
      <c r="AH579">
        <f>L579-K579</f>
        <v>0.015277777776645962</v>
      </c>
      <c r="AI579">
        <f>AH579*24*60</f>
        <v>21.999999998370185</v>
      </c>
      <c r="AJ579">
        <f>75728*X579</f>
        <v>227184</v>
      </c>
    </row>
    <row r="580" xml:space="preserve">
      <c r="A580">
        <v>760752</v>
      </c>
      <c r="B580" t="str">
        <v>SOLICITUD</v>
      </c>
      <c r="C580" t="str">
        <v>CERRADO</v>
      </c>
      <c r="D580" t="str">
        <v>OFICINA COMERCIAL</v>
      </c>
      <c r="E580" t="str">
        <v>PDA</v>
      </c>
      <c r="F580" t="str">
        <v>PDA</v>
      </c>
      <c r="G580" t="str">
        <v>HONEYWELL</v>
      </c>
      <c r="H580" t="str" xml:space="preserve">
        <v xml:space="preserve">Buenas tardes me colabora con la revisión de la PDT asignada al área de pgc la cual el dia de hoy no encendio se puso a cargar pero no enciende. serial :21252b029a imei 990011943463579 numero de inventario DI-037749 gracias_x000d_
M179 METRO PITALITO</v>
      </c>
      <c r="I580" t="str" xml:space="preserve">
        <v xml:space="preserve">Buenas tardes me colabora con la revisión de la PDT asignada al área de pgc la cual el dia de hoy no encendio se puso a cargar pero no enciende. serial :21252b029a imei 990011943463579 numero de inventario DI-037749 gracias_x000d_
M179 METRO PITALITO</v>
      </c>
      <c r="J580" t="str">
        <v xml:space="preserve">Se llega a sitio y se procede con validaciones de ingreso. Ubicamos la pda y la usuaria. Procedemos a verificar y la pda no enciende; limpiamos los pines de carga de la batería y la pda y no recibe carga ni enciende. Realizamos validación con otra batería con carga y si enciende. Realizamo verificación de cabezal y funciona; el cable de carga no sirve. Procedemos a indicarle al señor Gerente el daño y bajo instrucción de soporte especializado le indicamos que daños de cabezal de carga y cable del mismo los debe asumir la tienda por factura interna. Se finaliza la actividad a satisfacción indicando el daño en el cable y la forma de solucionarlo. Se procede con el cierre del ticket. </v>
      </c>
      <c r="K580">
        <v>45478.42569444444</v>
      </c>
      <c r="L580">
        <v>45478.42569444444</v>
      </c>
      <c r="M580">
        <v>45478</v>
      </c>
      <c r="N580" t="str">
        <f>TEXT(M580, "DDDD")</f>
        <v>viernes</v>
      </c>
      <c r="O580" t="str">
        <v>M179 METRO PITALITO</v>
      </c>
      <c r="P580" t="str">
        <v>PITALITO</v>
      </c>
      <c r="Q580" t="str">
        <f>IF(ISBLANK(P580),"0",(VLOOKUP(P580,REGION,2,FALSE)))</f>
        <v>OCCIDENTE</v>
      </c>
      <c r="R580" t="str">
        <v>EMERSON PALACIOS MARTINEZ</v>
      </c>
      <c r="S580">
        <f>IF(ISBLANK(R580),"0", VLOOKUP(R580,PERSONAL,2,FALSE))</f>
        <v>13723524</v>
      </c>
      <c r="T580" t="str">
        <v>ALIADO</v>
      </c>
      <c r="U580">
        <v>0.5416666666666666</v>
      </c>
      <c r="V580">
        <v>0.5833333333333334</v>
      </c>
      <c r="W580">
        <f>V580-U580</f>
        <v>0.04166666666666674</v>
      </c>
      <c r="X580">
        <v>1</v>
      </c>
      <c r="Y580">
        <f>NETWORKDAYS(K580,M580)</f>
        <v>1</v>
      </c>
      <c r="Z580" t="str">
        <f>IF(Y580&lt;=2,"CUMPLE","NO CUMPLE")</f>
        <v>CUMPLE</v>
      </c>
      <c r="AC580" t="str">
        <f>TEXT(M580,"mmmm")</f>
        <v>julio</v>
      </c>
      <c r="AD580" t="str">
        <f>TEXT(M580,"yyyy")</f>
        <v>yyyy</v>
      </c>
      <c r="AE580">
        <f>W580*60*24</f>
        <v>60.00000000000011</v>
      </c>
      <c r="AF580">
        <f>AE580/60</f>
        <v>1.0000000000000018</v>
      </c>
      <c r="AG580">
        <f>AE580/60</f>
        <v>1.0000000000000018</v>
      </c>
      <c r="AH580">
        <f>L580-K580</f>
        <v>0</v>
      </c>
      <c r="AI580">
        <f>AH580*24*60</f>
        <v>0</v>
      </c>
      <c r="AJ580">
        <f>75728*X580</f>
        <v>75728</v>
      </c>
    </row>
    <row r="581" xml:space="preserve">
      <c r="A581">
        <v>745787</v>
      </c>
      <c r="B581" t="str">
        <v>SOLICITUD</v>
      </c>
      <c r="C581" t="str">
        <v>CERRADO</v>
      </c>
      <c r="D581" t="str">
        <v>SALA DE JUNTAS</v>
      </c>
      <c r="E581" t="str">
        <v>VERIFICACION</v>
      </c>
      <c r="F581" t="str">
        <v>VERIFICACION</v>
      </c>
      <c r="G581" t="str">
        <v>POS</v>
      </c>
      <c r="H581" t="str" xml:space="preserve">
        <v xml:space="preserve">solicito de su ayuda para hacer verificación del equipamiento que llego a la tienda de NCR en el archivo adjunto están los seriales cantidades y descripción de los equipos recibidos en tienda _x000d_
Mil gracias"</v>
      </c>
      <c r="I581" t="str" xml:space="preserve">
        <v xml:space="preserve">solicito de su ayuda para hacer verificación del equipamiento que llego a la tienda de NCR en el archivo adjunto están los seriales cantidades y descripción de los equipos recibidos en tienda _x000d_
Mil gracias"</v>
      </c>
      <c r="J581" t="str" xml:space="preserve">
        <v xml:space="preserve">Se comprobo en total 36 cajas que se encontraban en la sala del geerente; equipos NCR que habian llegado; se encontraban 4 tipos de_x000d_
equipos diferentes; Era 9 VESA plate for XR7; 9 NCR 16-inch Compact Cash Drawer; Black; 5B/5C; Stainless Steel Front; #235 3-position_x000d_
lock; 6 keys; WCS Svc; 9 CX8 POS; Intel Core i3 Processor; 8GB Memory; Power Supply; Configurable; la informacion de la mac se encuentra_x000d_
en el excel adjuntado y 9 XL Series; 15inch PCAP Touch Display; Anti-Glare; black; lead unit; configurable [WCS] Todos los equipos_x000d_
electronicos tenian sus respectivos cables en la caja; lo unico que no se vio en las cajas fueron los soportes y brazo para las pantallas_x000d_
touch. Del resto en las 36 cajas estaban los 36 equipos que llegaron y todos en perfecto estado; Solo habia una caja en mal estado y sin_x000d_
sellar pero el equipo adentro funcionando correctamente Las evidencias fotograficas estan en este link de drive ya que fueron bastantes_x000d_
fotos para poderlas añadir en el documento : https://drive.google.com/file/d/1PAh-fNmOSat6vJVtQGB-UczGSRlFqiSa/view?usp=sharing</v>
      </c>
      <c r="K581">
        <v>45476.39513888889</v>
      </c>
      <c r="L581">
        <v>45476.59652777778</v>
      </c>
      <c r="M581">
        <v>45478</v>
      </c>
      <c r="N581" t="str">
        <f>TEXT(M581, "DDDD")</f>
        <v>viernes</v>
      </c>
      <c r="O581" t="str">
        <v>M195 METRO SANTA LUCIA</v>
      </c>
      <c r="P581" t="str">
        <v>NEIVA</v>
      </c>
      <c r="Q581" t="str">
        <f>IF(ISBLANK(P581),"0",(VLOOKUP(P581,REGION,2,FALSE)))</f>
        <v>OCCIDENTE</v>
      </c>
      <c r="R581" t="str">
        <v>MICHAEL SIMIT VILLABON TRUJILLO</v>
      </c>
      <c r="S581" t="e">
        <f>IF(ISBLANK(R581),"0", VLOOKUP(R581,PERSONAL,2,FALSE))</f>
        <v>#N/A</v>
      </c>
      <c r="T581" t="str">
        <v>ALIADO</v>
      </c>
      <c r="U581">
        <v>0.375</v>
      </c>
      <c r="V581">
        <v>0.5208333333333334</v>
      </c>
      <c r="W581">
        <f>V581-U581</f>
        <v>0.14583333333333337</v>
      </c>
      <c r="X581">
        <v>2</v>
      </c>
      <c r="Y581">
        <f>NETWORKDAYS(K581,M581)</f>
        <v>3</v>
      </c>
      <c r="Z581" t="str">
        <f>IF(Y581&lt;=2,"CUMPLE","NO CUMPLE")</f>
        <v>NO CUMPLE</v>
      </c>
      <c r="AC581" t="str">
        <f>TEXT(M581,"mmmm")</f>
        <v>julio</v>
      </c>
      <c r="AD581" t="str">
        <f>TEXT(M581,"yyyy")</f>
        <v>yyyy</v>
      </c>
      <c r="AE581">
        <f>W581*60*24</f>
        <v>210.00000000000006</v>
      </c>
      <c r="AF581">
        <f>AE581/60</f>
        <v>3.500000000000001</v>
      </c>
      <c r="AG581">
        <f>AE581/60</f>
        <v>3.500000000000001</v>
      </c>
      <c r="AH581">
        <f>L581-K581</f>
        <v>0.20138888889050577</v>
      </c>
      <c r="AI581">
        <f>AH581*24*60</f>
        <v>290.0000000023283</v>
      </c>
      <c r="AJ581">
        <f>75728*X581</f>
        <v>151456</v>
      </c>
    </row>
    <row r="582">
      <c r="A582">
        <v>743458</v>
      </c>
      <c r="B582" t="str">
        <v>SOLICITUD</v>
      </c>
      <c r="C582" t="str">
        <v>ABIERTO</v>
      </c>
      <c r="D582" t="str">
        <v>BODEGA</v>
      </c>
      <c r="E582" t="str">
        <v>INVENTARIO</v>
      </c>
      <c r="F582" t="str">
        <v>INVENTARIO</v>
      </c>
      <c r="G582" t="str">
        <v>INVENTARIO</v>
      </c>
      <c r="H582" t="str">
        <v>Se genera ticket para el movimiento de 7 POS (CPU; GAVETA; PANTALLA TOUCH y BASE VESA) para la tienda M179 PITALITO desde bodega NCR.</v>
      </c>
      <c r="I582" t="str">
        <v>Se genera ticket para el movimiento de 7 POS (CPU; GAVETA; PANTALLA TOUCH y BASE VESA) para la tienda M179 PITALITO desde bodega NCR.</v>
      </c>
      <c r="J582" t="str">
        <v>Se llega a sitio y se procede con validaciones de ingreso. Ubicamos las pos en bodega. Solicitamos el favor nos la bajen del rack y las trasladamos hasta ofcina. Prtocedemos a desembalar. Primeramente realizamos la validación de las cpu pos y cableado; tomamos evidencias de la mac y la enviamos a soporte especializado dejando marcada la caja de embalamiento con la pos correspondiente a la que va a quedar. Verificamos seriales de las cpu con los de la caja. Conectamos cpu pos a tomacorriente regulado y colocamos cbleado lógico y eléctrico. Conectamos una a uno los monitores pos y estos encienden a normalidad. Se realiza verificación de que no tengan golpes y los seriales correspondan a los de la caja de cada uno. Procedemos a embalar nuevamente tods los equipos: monitor; gavetas y cpu pos y las bases. Procedemos a vinipelar y a colocar en la estiba correspondiente y solicitamos el favor no la muevan a rack. Se finaliza la actividad de revisión sin ninguna novedad.</v>
      </c>
      <c r="K582">
        <v>45476.444444444445</v>
      </c>
      <c r="L582">
        <v>45476.59652777778</v>
      </c>
      <c r="M582">
        <v>45478</v>
      </c>
      <c r="N582" t="str">
        <f>TEXT(M582, "DDDD")</f>
        <v>viernes</v>
      </c>
      <c r="O582" t="str">
        <v>M179 METRO PITALITO</v>
      </c>
      <c r="P582" t="str">
        <v>PITALITO</v>
      </c>
      <c r="Q582" t="str">
        <f>IF(ISBLANK(P582),"0",(VLOOKUP(P582,REGION,2,FALSE)))</f>
        <v>OCCIDENTE</v>
      </c>
      <c r="R582" t="str">
        <v>EMERSON PALACIOS MARTINEZ</v>
      </c>
      <c r="S582">
        <f>IF(ISBLANK(R582),"0", VLOOKUP(R582,PERSONAL,2,FALSE))</f>
        <v>13723524</v>
      </c>
      <c r="T582" t="str">
        <v>ALIADO</v>
      </c>
      <c r="U582">
        <v>0.3333333333333333</v>
      </c>
      <c r="V582">
        <v>0.5</v>
      </c>
      <c r="W582">
        <f>V582-U582</f>
        <v>0.16666666666666669</v>
      </c>
      <c r="X582">
        <v>2</v>
      </c>
      <c r="Y582">
        <f>NETWORKDAYS(K582,M582)</f>
        <v>3</v>
      </c>
      <c r="Z582" t="str">
        <f>IF(Y582&lt;=2,"CUMPLE","NO CUMPLE")</f>
        <v>NO CUMPLE</v>
      </c>
      <c r="AC582" t="str">
        <f>TEXT(M582,"mmmm")</f>
        <v>julio</v>
      </c>
      <c r="AD582" t="str">
        <f>TEXT(M582,"yyyy")</f>
        <v>yyyy</v>
      </c>
      <c r="AE582">
        <f>W582*60*24</f>
        <v>240.00000000000006</v>
      </c>
      <c r="AF582">
        <f>AE582/60</f>
        <v>4.000000000000001</v>
      </c>
      <c r="AG582">
        <f>AE582/60</f>
        <v>4.000000000000001</v>
      </c>
      <c r="AH582">
        <f>L582-K582</f>
        <v>0.15208333333430346</v>
      </c>
      <c r="AI582">
        <f>AH582*24*60</f>
        <v>219.00000000139698</v>
      </c>
      <c r="AJ582">
        <f>75728*X582</f>
        <v>151456</v>
      </c>
    </row>
    <row r="583">
      <c r="A583">
        <v>756938</v>
      </c>
      <c r="B583" t="str">
        <v>SOLICITUD</v>
      </c>
      <c r="C583" t="str">
        <v>CERRADO</v>
      </c>
      <c r="D583" t="str">
        <v>LINEAL DE CAJAS</v>
      </c>
      <c r="E583" t="str">
        <v>POS</v>
      </c>
      <c r="F583" t="str">
        <v>POS</v>
      </c>
      <c r="G583" t="str">
        <v>NCR</v>
      </c>
      <c r="H583" t="str">
        <v>BUEN DIA POR FAVOR ME COLABORA PARA REVISAR LA POS 02 SCO QUE PRESENTA EL ERROR ASI DE ESTA MANERA https://apps.powerapps.com/play/e/default-a50762c4-c5ad-413a-a05e-9ffe15752882/a/388e7f4a-b4cd-46e3-b6c8-a1f52330a0a0?tenantId=a50762c4-c5ad-413a-a05e-9ffe15752882&amp;hint=040fb6c5-71da-4660-9ae3-0659d403bcec&amp;sourcetime=1711484843559</v>
      </c>
      <c r="I583" t="str">
        <v>BUEN DIA POR FAVOR ME COLABORA PARA REVISAR LA POS 02 SCO QUE PRESENTA EL ERROR ASI DE ESTA MANERA https://apps.powerapps.com/play/e/default-a50762c4-c5ad-413a-a05e-9ffe15752882/a/388e7f4a-b4cd-46e3-b6c8-a1f52330a0a0?tenantId=a50762c4-c5ad-413a-a05e-9ffe15752882&amp;hint=040fb6c5-71da-4660-9ae3-0659d403bcec&amp;sourcetime=1711484843559</v>
      </c>
      <c r="J583" t="str">
        <v>Se realiza acompañamiento para la solucion del Checkout 2 ya que no permite el ingreso a los usuarios; se valida y se realiza comunicacion con Ivan Pulido y Fabiola Diaz para el proceso de configuracion de la Pos 2; se valida y se realiza acompañamiento el dia Viernes 5 de Julio de 5 pm a 7 pm para poder dar solucion;;;Se me informa el dia de hoy Lunes 8/07/2024  que ya quedo configurado; Se realizan pruebas generales quedando configurada correctamente; Sin Novedad...ESTADO OK</v>
      </c>
      <c r="K583">
        <v>45478.427777777775</v>
      </c>
      <c r="L583">
        <v>45478.427777777775</v>
      </c>
      <c r="M583">
        <v>45478</v>
      </c>
      <c r="N583" t="str">
        <f>TEXT(M583, "DDDD")</f>
        <v>viernes</v>
      </c>
      <c r="O583" t="str">
        <v>J047 JUMBO GIRARDOT</v>
      </c>
      <c r="P583" t="str">
        <v>GIRARDOT</v>
      </c>
      <c r="Q583" t="str">
        <f>IF(ISBLANK(P583),"0",(VLOOKUP(P583,REGION,2,FALSE)))</f>
        <v>OCCIDENTE</v>
      </c>
      <c r="R583" t="str">
        <v>RAFAEL ARDILA PUENTES</v>
      </c>
      <c r="S583">
        <f>IF(ISBLANK(R583),"0", VLOOKUP(R583,PERSONAL,2,FALSE))</f>
        <v>1018419858</v>
      </c>
      <c r="T583" t="str">
        <v>ALIADO</v>
      </c>
      <c r="U583">
        <v>0.7083333333333334</v>
      </c>
      <c r="V583">
        <v>0.7916666666666666</v>
      </c>
      <c r="W583">
        <f>V583-U583</f>
        <v>0.08333333333333326</v>
      </c>
      <c r="X583">
        <v>1</v>
      </c>
      <c r="Y583">
        <f>NETWORKDAYS(K583,M583)</f>
        <v>1</v>
      </c>
      <c r="Z583" t="str">
        <f>IF(Y583&lt;=2,"CUMPLE","NO CUMPLE")</f>
        <v>CUMPLE</v>
      </c>
      <c r="AC583" t="str">
        <f>TEXT(M583,"mmmm")</f>
        <v>julio</v>
      </c>
      <c r="AD583" t="str">
        <f>TEXT(M583,"yyyy")</f>
        <v>yyyy</v>
      </c>
      <c r="AE583">
        <f>W583*60*24</f>
        <v>119.99999999999989</v>
      </c>
      <c r="AF583">
        <f>AE583/60</f>
        <v>1.999999999999998</v>
      </c>
      <c r="AG583">
        <f>AE583/60</f>
        <v>1.999999999999998</v>
      </c>
      <c r="AH583">
        <f>L583-K583</f>
        <v>0</v>
      </c>
      <c r="AI583">
        <f>AH583*24*60</f>
        <v>0</v>
      </c>
      <c r="AJ583">
        <f>75728*X583</f>
        <v>75728</v>
      </c>
    </row>
    <row r="584">
      <c r="A584">
        <v>762033</v>
      </c>
      <c r="B584" t="str">
        <v>SOLICITUD</v>
      </c>
      <c r="C584" t="str">
        <v>CERRADO</v>
      </c>
      <c r="D584" t="str">
        <v>TIENDA</v>
      </c>
      <c r="E584" t="str">
        <v>POS</v>
      </c>
      <c r="F584" t="str">
        <v>POS</v>
      </c>
      <c r="G584" t="str">
        <v>POS</v>
      </c>
      <c r="H584" t="str">
        <v>Favor nos ayudan con un ticket de 2.5 para el dia lunes 8 de Julio. gracias por la atencion prestada.</v>
      </c>
      <c r="I584" t="str">
        <v>Favor nos ayudan con un ticket de 2.5 para el dia lunes 8 de Julio. gracias por la atencion prestada.</v>
      </c>
      <c r="J584" t="str">
        <v xml:space="preserve">SE REALIZA VISITA 2.5 PARA REALIZAR ASIGNACIONES EN LA TIENDA DE CENCOSUD SANTAMARTA; 1. SE REALIZA INCLUSIÓN AL DOMINIO DEL EQUIPO DEL DIRECTOR YA QUE SE ENCONTRABA CON FALLAS EN EL DOMINIO DE CENCOJOIN. 2. SE REALIZA VISITA EN CADA ÁREA DE LA TIENDA REALIZANDO CONSULTAS Y VERIFICANDO QUE TODO SE ENCUENTRE OPERANDO DE FORMA CORRECTA. SE REALIZA CONSULTA EN EL ÁREA DEL LINEAL DE CAJA; PERECEDEROS; PESCADERÍA Y CARNES; ELECTRO; PANADERÍA; PLATOS PREPARADOS; ELECTRO Y CONTRALOR. SE VALIDA QUE NOVEDADES PRESENTAN Y SE LE INFORMA AL SOPORTE TÉCNICO DE SISTEMAS DE CENCOSUD SR ALBEIRO HOYOS. HASTA EL MOMENTO DE NUESTRA SALIDA LA TIENDA SE ENCUENTRA EN TÉRMINO GENERAL TRABAJANDO DE FORMA NORMAL. </v>
      </c>
      <c r="K584">
        <v>45478.59375</v>
      </c>
      <c r="L584">
        <v>45478.64513888889</v>
      </c>
      <c r="M584">
        <v>45481</v>
      </c>
      <c r="N584" t="str">
        <f>TEXT(M584, "DDDD")</f>
        <v>lunes</v>
      </c>
      <c r="O584" t="str">
        <v>J045 JUMBO AV.DEL FERROCARRIL SANTA MARTA</v>
      </c>
      <c r="P584" t="str">
        <v>SANTA MARTA</v>
      </c>
      <c r="Q584" t="str">
        <f>IF(ISBLANK(P584),"0",(VLOOKUP(P584,REGION,2,FALSE)))</f>
        <v>COSTA</v>
      </c>
      <c r="R584" t="str">
        <v>ENRIQUE RAFAEL PONZON ORTEGA</v>
      </c>
      <c r="S584">
        <f>IF(ISBLANK(R584),"0", VLOOKUP(R584,PERSONAL,2,FALSE))</f>
        <v>1082888515</v>
      </c>
      <c r="T584" t="str">
        <v>DIRECTO</v>
      </c>
      <c r="U584">
        <v>0.3333333333333333</v>
      </c>
      <c r="V584">
        <v>0.6666666666666666</v>
      </c>
      <c r="W584">
        <f>V584-U584</f>
        <v>0.3333333333333333</v>
      </c>
      <c r="X584" t="str">
        <v>2;5</v>
      </c>
      <c r="Y584">
        <f>NETWORKDAYS(K584,M584)</f>
        <v>2</v>
      </c>
      <c r="Z584" t="str">
        <f>IF(Y584&lt;=2,"CUMPLE","NO CUMPLE")</f>
        <v>CUMPLE</v>
      </c>
      <c r="AC584" t="str">
        <f>TEXT(M584,"mmmm")</f>
        <v>julio</v>
      </c>
      <c r="AD584" t="str">
        <f>TEXT(M584,"yyyy")</f>
        <v>yyyy</v>
      </c>
      <c r="AE584">
        <f>W584*60*24</f>
        <v>480</v>
      </c>
      <c r="AF584">
        <f>AE584/60</f>
        <v>8</v>
      </c>
      <c r="AG584">
        <f>AE584/60</f>
        <v>8</v>
      </c>
      <c r="AH584">
        <f>L584-K584</f>
        <v>0.05138888888905058</v>
      </c>
      <c r="AI584">
        <f>AH584*24*60</f>
        <v>74.00000000023283</v>
      </c>
      <c r="AJ584" t="e">
        <f>75728*X584</f>
        <v>#VALUE!</v>
      </c>
    </row>
    <row r="585">
      <c r="A585">
        <v>15</v>
      </c>
      <c r="B585" t="str">
        <v>SOLICITUD</v>
      </c>
      <c r="C585" t="str">
        <v>CERRADO</v>
      </c>
      <c r="D585" t="str">
        <v>ACOMPAÑAMIENTO</v>
      </c>
      <c r="E585" t="str">
        <v>ACOMPAÑAMIENTO</v>
      </c>
      <c r="F585" t="str">
        <v>ACOMPAÑAMIENTO</v>
      </c>
      <c r="G585" t="str">
        <v>ACOMPAÑAMIENTO</v>
      </c>
      <c r="H585" t="str">
        <v>SOLICITUD RECURSO 2;5</v>
      </c>
      <c r="I585" t="str">
        <v>SOLICITUD RECURSO 2;5</v>
      </c>
      <c r="J585" t="str">
        <v>Se realiza acompañamiento para tienda METRO BOSA instalacion balanza</v>
      </c>
      <c r="K585">
        <v>45481</v>
      </c>
      <c r="L585">
        <v>45481</v>
      </c>
      <c r="M585">
        <v>45481</v>
      </c>
      <c r="N585" t="str">
        <f>TEXT(M585, "DDDD")</f>
        <v>lunes</v>
      </c>
      <c r="O585" t="str">
        <v>METRO BOSA</v>
      </c>
      <c r="P585" t="str">
        <v>BOGOTA</v>
      </c>
      <c r="Q585" t="str">
        <f>IF(ISBLANK(P585),"0",(VLOOKUP(P585,REGION,2,FALSE)))</f>
        <v>BOGOTA</v>
      </c>
      <c r="R585" t="str">
        <v>ALEXANDER CASTILLO SOTELO</v>
      </c>
      <c r="S585">
        <f>IF(ISBLANK(R585),"0", VLOOKUP(R585,PERSONAL,2,FALSE))</f>
        <v>80216449</v>
      </c>
      <c r="T585" t="str">
        <v>ALIADO</v>
      </c>
      <c r="U585">
        <v>0.3333333333333333</v>
      </c>
      <c r="V585">
        <v>0.7083333333333334</v>
      </c>
      <c r="W585">
        <f>V585-U585</f>
        <v>0.37500000000000006</v>
      </c>
      <c r="X585" t="str">
        <v>2;5</v>
      </c>
      <c r="Y585">
        <f>NETWORKDAYS(K585,M585)</f>
        <v>1</v>
      </c>
      <c r="Z585" t="str">
        <f>IF(Y585&lt;=2,"CUMPLE","NO CUMPLE")</f>
        <v>CUMPLE</v>
      </c>
      <c r="AC585" t="str">
        <f>TEXT(M585,"mmmm")</f>
        <v>julio</v>
      </c>
      <c r="AD585" t="str">
        <f>TEXT(M585,"yyyy")</f>
        <v>yyyy</v>
      </c>
      <c r="AE585">
        <f>W585*60*24</f>
        <v>540.0000000000001</v>
      </c>
      <c r="AF585">
        <f>AE585/60</f>
        <v>9.000000000000002</v>
      </c>
      <c r="AG585">
        <f>AE585/60</f>
        <v>9.000000000000002</v>
      </c>
      <c r="AH585">
        <f>L585-K585</f>
        <v>0</v>
      </c>
      <c r="AI585">
        <f>AH585*24*60</f>
        <v>0</v>
      </c>
      <c r="AJ585" t="e">
        <f>75728*X585</f>
        <v>#VALUE!</v>
      </c>
    </row>
    <row r="586">
      <c r="A586">
        <v>763974</v>
      </c>
      <c r="B586" t="str">
        <v>SOLICITUD</v>
      </c>
      <c r="C586" t="str">
        <v>CERRADO</v>
      </c>
      <c r="D586" t="str">
        <v>DEVOLUCIONES</v>
      </c>
      <c r="E586" t="str">
        <v>PDA</v>
      </c>
      <c r="F586" t="str">
        <v>PDA</v>
      </c>
      <c r="G586" t="str">
        <v>HONEYWELL</v>
      </c>
      <c r="H586" t="str">
        <v>Buenas tardes; me colaboran por favor para validar el computador de ATC de devoluciones ya que al momento de hacer devoluciones se queda cargando... Muchas gracias.</v>
      </c>
      <c r="I586" t="str">
        <v>Buenas tardes; me colaboran por favor para validar el computador de ATC de devoluciones ya que al momento de hacer devoluciones se queda cargando... Muchas gracias.</v>
      </c>
      <c r="J586" t="str">
        <v>Se realiza verificacion de pc. Se realiza mantenimiento dejando operativo</v>
      </c>
      <c r="K586">
        <v>45481.46319444444</v>
      </c>
      <c r="L586">
        <v>45481.46875</v>
      </c>
      <c r="M586">
        <v>45482</v>
      </c>
      <c r="N586" t="str">
        <f>TEXT(M586, "DDDD")</f>
        <v>martes</v>
      </c>
      <c r="O586" t="str">
        <v>J027 JUMBO RIONEGRO</v>
      </c>
      <c r="P586" t="str">
        <v>RIONEGRO</v>
      </c>
      <c r="Q586" t="str">
        <f>IF(ISBLANK(P586),"0",(VLOOKUP(P586,REGION,2,FALSE)))</f>
        <v>CENTRO</v>
      </c>
      <c r="R586" t="str">
        <v>CARLOS ALBERTO TORRES ECHEVERRIA</v>
      </c>
      <c r="S586" t="e">
        <f>IF(ISBLANK(R586),"0", VLOOKUP(R586,PERSONAL,2,FALSE))</f>
        <v>#N/A</v>
      </c>
      <c r="T586" t="str">
        <v>DIRECTO</v>
      </c>
      <c r="U586">
        <v>0.3402777777777778</v>
      </c>
      <c r="V586">
        <v>0.7291666666666666</v>
      </c>
      <c r="W586">
        <f>V586-U586</f>
        <v>0.38888888888888884</v>
      </c>
      <c r="X586" t="str">
        <v>2;5</v>
      </c>
      <c r="Y586">
        <f>NETWORKDAYS(K586,M586)</f>
        <v>2</v>
      </c>
      <c r="Z586" t="str">
        <f>IF(Y586&lt;=2,"CUMPLE","NO CUMPLE")</f>
        <v>CUMPLE</v>
      </c>
      <c r="AC586" t="str">
        <f>TEXT(M586,"mmmm")</f>
        <v>julio</v>
      </c>
      <c r="AD586" t="str">
        <f>TEXT(M586,"yyyy")</f>
        <v>yyyy</v>
      </c>
      <c r="AE586">
        <f>W586*60*24</f>
        <v>559.9999999999999</v>
      </c>
      <c r="AF586">
        <f>AE586/60</f>
        <v>9.333333333333332</v>
      </c>
      <c r="AG586">
        <f>AE586/60</f>
        <v>9.333333333333332</v>
      </c>
      <c r="AH586">
        <f>L586-K586</f>
        <v>0.00555555555911269</v>
      </c>
      <c r="AI586">
        <f>AH586*24*60</f>
        <v>8.000000005122274</v>
      </c>
      <c r="AJ586" t="e">
        <f>75728*X586</f>
        <v>#VALUE!</v>
      </c>
    </row>
    <row r="587">
      <c r="A587">
        <v>766048</v>
      </c>
      <c r="B587" t="str">
        <v>INCIDENTE</v>
      </c>
      <c r="C587" t="str">
        <v>CERRADO</v>
      </c>
      <c r="D587" t="str">
        <v>LINEAL DE CAJAS</v>
      </c>
      <c r="E587" t="str">
        <v>POS</v>
      </c>
      <c r="F587" t="str">
        <v>POS</v>
      </c>
      <c r="G587" t="str">
        <v>WINCOR</v>
      </c>
      <c r="H587" t="str">
        <v>se requiere mantenimiento de pos de lineal de cajas; ya que se esta presentando lentitud en su funcionamiento. Mantenimiento para pos del lineal y perifericas.</v>
      </c>
      <c r="I587" t="str">
        <v>se requiere mantenimiento de pos de lineal de cajas; ya que se esta presentando lentitud en su funcionamiento. Mantenimiento para pos del lineal y perifericas.</v>
      </c>
      <c r="J587" t="str">
        <v>Se realiza mantenimiento de POS se dejan operativos.</v>
      </c>
      <c r="K587">
        <v>45481.46597222222</v>
      </c>
      <c r="L587">
        <v>45481.47083333333</v>
      </c>
      <c r="M587">
        <v>45482</v>
      </c>
      <c r="N587" t="str">
        <f>TEXT(M587, "DDDD")</f>
        <v>martes</v>
      </c>
      <c r="O587" t="str">
        <v>J027 JUMBO RIONEGRO</v>
      </c>
      <c r="P587" t="str">
        <v>RIONEGRO</v>
      </c>
      <c r="Q587" t="str">
        <f>IF(ISBLANK(P587),"0",(VLOOKUP(P587,REGION,2,FALSE)))</f>
        <v>CENTRO</v>
      </c>
      <c r="R587" t="str">
        <v>CARLOS ALBERTO TORRES ECHEVERRIA</v>
      </c>
      <c r="S587" t="e">
        <f>IF(ISBLANK(R587),"0", VLOOKUP(R587,PERSONAL,2,FALSE))</f>
        <v>#N/A</v>
      </c>
      <c r="T587" t="str">
        <v>DIRECTO</v>
      </c>
      <c r="U587">
        <v>0.3402777777777778</v>
      </c>
      <c r="V587">
        <v>0.7291666666666666</v>
      </c>
      <c r="W587">
        <f>V587-U587</f>
        <v>0.38888888888888884</v>
      </c>
      <c r="X587" t="str">
        <v>2;5</v>
      </c>
      <c r="Y587">
        <f>NETWORKDAYS(K587,M587)</f>
        <v>2</v>
      </c>
      <c r="Z587" t="str">
        <f>IF(Y587&lt;=2,"CUMPLE","NO CUMPLE")</f>
        <v>CUMPLE</v>
      </c>
      <c r="AC587" t="str">
        <f>TEXT(M587,"mmmm")</f>
        <v>julio</v>
      </c>
      <c r="AD587" t="str">
        <f>TEXT(M587,"yyyy")</f>
        <v>yyyy</v>
      </c>
      <c r="AE587">
        <f>W587*60*24</f>
        <v>559.9999999999999</v>
      </c>
      <c r="AF587">
        <f>AE587/60</f>
        <v>9.333333333333332</v>
      </c>
      <c r="AG587">
        <f>AE587/60</f>
        <v>9.333333333333332</v>
      </c>
      <c r="AH587">
        <f>L587-K587</f>
        <v>0.004861111112404615</v>
      </c>
      <c r="AI587">
        <f>AH587*24*60</f>
        <v>7.000000001862645</v>
      </c>
      <c r="AJ587" t="e">
        <f>75728*X587</f>
        <v>#VALUE!</v>
      </c>
    </row>
    <row r="588">
      <c r="A588">
        <v>763154</v>
      </c>
      <c r="B588" t="str">
        <v>SOLICITUD</v>
      </c>
      <c r="C588" t="str">
        <v>CERRADO</v>
      </c>
      <c r="D588" t="str">
        <v>LINEAL DE CAJAS</v>
      </c>
      <c r="E588" t="str">
        <v>PDT</v>
      </c>
      <c r="F588" t="str">
        <v>PDT</v>
      </c>
      <c r="G588" t="str">
        <v>HONEYWELL</v>
      </c>
      <c r="H588" t="str">
        <v>para reportar falla en 4 pdt donde no tengo acceso al escaneo de ecommerce ni acceso a registro de electrodomésticos.</v>
      </c>
      <c r="I588" t="str">
        <v>para reportar falla en 4 pdt donde no tengo acceso al escaneo de ecommerce ni acceso a registro de electrodomésticos.</v>
      </c>
      <c r="J588" t="str">
        <v>Se realiza configuración de PDT; en las indicadas por cliente; se realizan pruebas operativas.</v>
      </c>
      <c r="K588">
        <v>45481.444444444445</v>
      </c>
      <c r="L588">
        <v>45481.46527777778</v>
      </c>
      <c r="M588">
        <v>45482</v>
      </c>
      <c r="N588" t="str">
        <f>TEXT(M588, "DDDD")</f>
        <v>martes</v>
      </c>
      <c r="O588" t="str">
        <v>J027 JUMBO RIONEGRO</v>
      </c>
      <c r="P588" t="str">
        <v>RIONEGRO</v>
      </c>
      <c r="Q588" t="str">
        <f>IF(ISBLANK(P588),"0",(VLOOKUP(P588,REGION,2,FALSE)))</f>
        <v>CENTRO</v>
      </c>
      <c r="R588" t="str">
        <v>CARLOS ALBERTO TORRES ECHEVERRIA</v>
      </c>
      <c r="S588" t="e">
        <f>IF(ISBLANK(R588),"0", VLOOKUP(R588,PERSONAL,2,FALSE))</f>
        <v>#N/A</v>
      </c>
      <c r="T588" t="str">
        <v>DIRECTO</v>
      </c>
      <c r="U588">
        <v>0.3402777777777778</v>
      </c>
      <c r="V588">
        <v>0.7291666666666666</v>
      </c>
      <c r="W588">
        <f>V588-U588</f>
        <v>0.38888888888888884</v>
      </c>
      <c r="X588" t="str">
        <v>2;5</v>
      </c>
      <c r="Y588">
        <f>NETWORKDAYS(K588,M588)</f>
        <v>2</v>
      </c>
      <c r="Z588" t="str">
        <f>IF(Y588&lt;=2,"CUMPLE","NO CUMPLE")</f>
        <v>CUMPLE</v>
      </c>
      <c r="AC588" t="str">
        <f>TEXT(M588,"mmmm")</f>
        <v>julio</v>
      </c>
      <c r="AD588" t="str">
        <f>TEXT(M588,"yyyy")</f>
        <v>yyyy</v>
      </c>
      <c r="AE588">
        <f>W588*60*24</f>
        <v>559.9999999999999</v>
      </c>
      <c r="AF588">
        <f>AE588/60</f>
        <v>9.333333333333332</v>
      </c>
      <c r="AG588">
        <f>AE588/60</f>
        <v>9.333333333333332</v>
      </c>
      <c r="AH588">
        <f>L588-K588</f>
        <v>0.020833333335758653</v>
      </c>
      <c r="AI588">
        <f>AH588*24*60</f>
        <v>30.00000000349246</v>
      </c>
      <c r="AJ588" t="e">
        <f>75728*X588</f>
        <v>#VALUE!</v>
      </c>
    </row>
    <row r="589">
      <c r="A589">
        <v>764135</v>
      </c>
      <c r="B589" t="str">
        <v>SOLICITUD</v>
      </c>
      <c r="C589" t="str">
        <v>CERRADO</v>
      </c>
      <c r="D589" t="str">
        <v>LINEAL DE CAJAS</v>
      </c>
      <c r="E589" t="str">
        <v>POS</v>
      </c>
      <c r="F589" t="str">
        <v>POS</v>
      </c>
      <c r="G589" t="str">
        <v>WINCOR</v>
      </c>
      <c r="H589" t="str">
        <v>Pos 9 sale fuera de línea tienda 027</v>
      </c>
      <c r="I589" t="str">
        <v>Pos 9 sale fuera de línea tienda 027</v>
      </c>
      <c r="J589" t="str">
        <v>Se revisa falla de pos; se realizan respectivas configuraciones de red; se realizan pruebas operativas.</v>
      </c>
      <c r="K589">
        <v>45481.46319444444</v>
      </c>
      <c r="L589">
        <v>45481.46944444445</v>
      </c>
      <c r="M589">
        <v>45482</v>
      </c>
      <c r="N589" t="str">
        <f>TEXT(M589, "DDDD")</f>
        <v>martes</v>
      </c>
      <c r="O589" t="str">
        <v>J027 JUMBO RIONEGRO</v>
      </c>
      <c r="P589" t="str">
        <v>RIONEGRO</v>
      </c>
      <c r="Q589" t="str">
        <f>IF(ISBLANK(P589),"0",(VLOOKUP(P589,REGION,2,FALSE)))</f>
        <v>CENTRO</v>
      </c>
      <c r="R589" t="str">
        <v>CARLOS ALBERTO TORRES ECHEVERRIA</v>
      </c>
      <c r="S589" t="e">
        <f>IF(ISBLANK(R589),"0", VLOOKUP(R589,PERSONAL,2,FALSE))</f>
        <v>#N/A</v>
      </c>
      <c r="T589" t="str">
        <v>DIRECTO</v>
      </c>
      <c r="U589">
        <v>0.3402777777777778</v>
      </c>
      <c r="V589">
        <v>0.7291666666666666</v>
      </c>
      <c r="W589">
        <f>V589-U589</f>
        <v>0.38888888888888884</v>
      </c>
      <c r="X589" t="str">
        <v>2;5</v>
      </c>
      <c r="Y589">
        <f>NETWORKDAYS(K589,M589)</f>
        <v>2</v>
      </c>
      <c r="Z589" t="str">
        <f>IF(Y589&lt;=2,"CUMPLE","NO CUMPLE")</f>
        <v>CUMPLE</v>
      </c>
      <c r="AC589" t="str">
        <f>TEXT(M589,"mmmm")</f>
        <v>julio</v>
      </c>
      <c r="AD589" t="str">
        <f>TEXT(M589,"yyyy")</f>
        <v>yyyy</v>
      </c>
      <c r="AE589">
        <f>W589*60*24</f>
        <v>559.9999999999999</v>
      </c>
      <c r="AF589">
        <f>AE589/60</f>
        <v>9.333333333333332</v>
      </c>
      <c r="AG589">
        <f>AE589/60</f>
        <v>9.333333333333332</v>
      </c>
      <c r="AH589">
        <f>L589-K589</f>
        <v>0.006250000005820766</v>
      </c>
      <c r="AI589">
        <f>AH589*24*60</f>
        <v>9.000000008381903</v>
      </c>
      <c r="AJ589" t="e">
        <f>75728*X589</f>
        <v>#VALUE!</v>
      </c>
    </row>
    <row r="590">
      <c r="A590">
        <v>16</v>
      </c>
      <c r="B590" t="str">
        <v>SOLICITUD</v>
      </c>
      <c r="C590" t="str">
        <v>CERRADO</v>
      </c>
      <c r="D590" t="str">
        <v>ACOMPAÑAMIENTO</v>
      </c>
      <c r="E590" t="str">
        <v>ACOMPAÑAMIENTO</v>
      </c>
      <c r="F590" t="str">
        <v>ACOMPAÑAMIENTO</v>
      </c>
      <c r="G590" t="str">
        <v>ACOMPAÑAMIENTO</v>
      </c>
      <c r="H590" t="str">
        <v>SOLICITUD RECURSO 2;5</v>
      </c>
      <c r="I590" t="str">
        <v>SOLICITUD RECURSO 2;5</v>
      </c>
      <c r="J590" t="str">
        <v>Se realiza acompañamiento para tienda JUMBO CRA 30 instalacion balanza</v>
      </c>
      <c r="K590">
        <v>45482</v>
      </c>
      <c r="L590">
        <v>45482</v>
      </c>
      <c r="M590">
        <v>45482</v>
      </c>
      <c r="N590" t="str">
        <f>TEXT(M590, "DDDD")</f>
        <v>martes</v>
      </c>
      <c r="O590" t="str">
        <v>JUMBO CRA 30</v>
      </c>
      <c r="P590" t="str">
        <v>BOGOTA</v>
      </c>
      <c r="Q590" t="str">
        <f>IF(ISBLANK(P590),"0",(VLOOKUP(P590,REGION,2,FALSE)))</f>
        <v>BOGOTA</v>
      </c>
      <c r="R590" t="str">
        <v>ALEXANDER CASTILLO SOTELO</v>
      </c>
      <c r="S590">
        <f>IF(ISBLANK(R590),"0", VLOOKUP(R590,PERSONAL,2,FALSE))</f>
        <v>80216449</v>
      </c>
      <c r="T590" t="str">
        <v>ALIADO</v>
      </c>
      <c r="U590">
        <v>0.3333333333333333</v>
      </c>
      <c r="V590">
        <v>0.7083333333333334</v>
      </c>
      <c r="W590">
        <f>V590-U590</f>
        <v>0.37500000000000006</v>
      </c>
      <c r="X590" t="str">
        <v>2;5</v>
      </c>
      <c r="Y590">
        <f>NETWORKDAYS(K590,M590)</f>
        <v>1</v>
      </c>
      <c r="Z590" t="str">
        <f>IF(Y590&lt;=2,"CUMPLE","NO CUMPLE")</f>
        <v>CUMPLE</v>
      </c>
      <c r="AC590" t="str">
        <f>TEXT(M590,"mmmm")</f>
        <v>julio</v>
      </c>
      <c r="AD590" t="str">
        <f>TEXT(M590,"yyyy")</f>
        <v>yyyy</v>
      </c>
      <c r="AE590">
        <f>W590*60*24</f>
        <v>540.0000000000001</v>
      </c>
      <c r="AF590">
        <f>AE590/60</f>
        <v>9.000000000000002</v>
      </c>
      <c r="AG590">
        <f>AE590/60</f>
        <v>9.000000000000002</v>
      </c>
      <c r="AH590">
        <f>L590-K590</f>
        <v>0</v>
      </c>
      <c r="AI590">
        <f>AH590*24*60</f>
        <v>0</v>
      </c>
      <c r="AJ590" t="e">
        <f>75728*X590</f>
        <v>#VALUE!</v>
      </c>
    </row>
    <row r="591">
      <c r="A591">
        <v>762526</v>
      </c>
      <c r="B591" t="str">
        <v>SOLICITUD</v>
      </c>
      <c r="C591" t="str">
        <v>CERRADO</v>
      </c>
      <c r="D591" t="str">
        <v>AREA PLS</v>
      </c>
      <c r="E591" t="str">
        <v>PDA</v>
      </c>
      <c r="F591" t="str">
        <v>PDA</v>
      </c>
      <c r="G591" t="str">
        <v>HONEYWELL</v>
      </c>
      <c r="H591" t="str">
        <v>Buenas tardes Solicito de su colaboración para la configuración de la PDA de la sección de PLS ya que esta desconfigurada las aplicaciones</v>
      </c>
      <c r="I591" t="str">
        <v>Buenas tardes Solicito de su colaboración para la configuración de la PDA de la sección de PLS ya que esta desconfigurada las aplicaciones</v>
      </c>
      <c r="J591" t="str">
        <v xml:space="preserve">me encuentro en sitio y Se me indica que la falla es con el usuario de genesix realizo una eliminacion de cache de la unidad y aplicativos que ya no son requeridos por el almacen; se procede a informar que el bloqueo de ususario en genexis es por que no se ha cerrado seccion en uno de los equipos en los cuales se ha blogueado y se procede a reiniciar cada equipo y se realizan pruebas en la PDA sin bloqueos y mas eficiente al trabajar; se le informa al personal de apoyo en este caso a Harold Gonzales y al compañero Cristian Sanchez que se termina la actividad y me retiro del sitio; sin novedades. </v>
      </c>
      <c r="K591">
        <v>45481.375</v>
      </c>
      <c r="L591">
        <v>45481.375</v>
      </c>
      <c r="M591">
        <v>45483</v>
      </c>
      <c r="N591" t="str">
        <f>TEXT(M591, "DDDD")</f>
        <v>miércoles</v>
      </c>
      <c r="O591" t="str">
        <v>J036 JUMBO POPAYAN CAMPANARIO</v>
      </c>
      <c r="P591" t="str">
        <v>POPAYAN</v>
      </c>
      <c r="Q591" t="str">
        <f>IF(ISBLANK(P591),"0",(VLOOKUP(P591,REGION,2,FALSE)))</f>
        <v>OCCIDENTE</v>
      </c>
      <c r="R591" t="str">
        <v>DANIEL FERNANDO PAREDES ARTEAGA</v>
      </c>
      <c r="S591">
        <f>IF(ISBLANK(R591),"0", VLOOKUP(R591,PERSONAL,2,FALSE))</f>
        <v>10301691</v>
      </c>
      <c r="T591" t="str">
        <v>DIRECTO</v>
      </c>
      <c r="U591">
        <v>0.3333333333333333</v>
      </c>
      <c r="V591">
        <v>0.3888888888888889</v>
      </c>
      <c r="W591">
        <f>V591-U591</f>
        <v>0.05555555555555558</v>
      </c>
      <c r="X591">
        <v>1</v>
      </c>
      <c r="Y591">
        <f>NETWORKDAYS(K591,M591)</f>
        <v>3</v>
      </c>
      <c r="Z591" t="str">
        <f>IF(Y591&lt;=2,"CUMPLE","NO CUMPLE")</f>
        <v>NO CUMPLE</v>
      </c>
      <c r="AC591" t="str">
        <f>TEXT(M591,"mmmm")</f>
        <v>julio</v>
      </c>
      <c r="AD591" t="str">
        <f>TEXT(M591,"yyyy")</f>
        <v>yyyy</v>
      </c>
      <c r="AE591">
        <f>W591*60*24</f>
        <v>80.00000000000003</v>
      </c>
      <c r="AF591">
        <f>AE591/60</f>
        <v>1.3333333333333337</v>
      </c>
      <c r="AG591">
        <f>AE591/60</f>
        <v>1.3333333333333337</v>
      </c>
      <c r="AH591">
        <f>L591-K591</f>
        <v>0</v>
      </c>
      <c r="AI591">
        <f>AH591*24*60</f>
        <v>0</v>
      </c>
      <c r="AJ591">
        <f>75728*X591</f>
        <v>75728</v>
      </c>
    </row>
    <row r="592">
      <c r="A592">
        <v>767005</v>
      </c>
      <c r="B592" t="str">
        <v>SOLICITUD</v>
      </c>
      <c r="C592" t="str">
        <v>CERRADO</v>
      </c>
      <c r="D592" t="str">
        <v>TIENDA</v>
      </c>
      <c r="E592" t="str">
        <v>TIENDA</v>
      </c>
      <c r="F592" t="str">
        <v>TIENDA</v>
      </c>
      <c r="G592" t="str">
        <v>TIENDA</v>
      </c>
      <c r="H592" t="str">
        <v>Buenas tarde cordial saludo se requiere un turno completo con 2.5 tickets; ya que los necesitamos para validar varios casos</v>
      </c>
      <c r="I592" t="str">
        <v>Buenas tarde cordial saludo se requiere un turno completo con 2.5 tickets; ya que los necesitamos para validar varios casos</v>
      </c>
      <c r="J592" t="str">
        <v>se requiere turno completo con 2.5 ticktes; ya que lo nesecitan para validar varios casos; numero de caja en donde se encuentra el scanner balanza; se llega a sitio y se procede a realizar destrucuon de unos scanner balanza; se envia evidencia fotográfica al 1.5 remoto; luego de temirna esa labor se procede a validar una pos que esta fuera de linea se le cambia el pack cord pero este queda con la falla de fiera de linea el 1.5 debe validar con soporte de pos y no le han dado respuesta ; por parte de telecomunicaciones no hay bloqueo de punto; se valida una pdt que este no toma la señal cuando esta en recibo la red es l estipulada para dicha pdt por lo que el 1.5 indica que se debe tomar otra pdt; por último la pos ncr #6 tiene inconvenientes com el sistema operativos ya que no se logro configurar por lo que se procede a realizar el procedimiento este proceso se demora ya que la pos no estaba reaozando el proceso de subir el sistema de manera correcta por lo que se realizo una conexion de manera directa hacia el servidor esta sube luego de que hace el proceso se cinecta en el switch quedando operativa la pos.</v>
      </c>
      <c r="K592">
        <v>45481.74097222222</v>
      </c>
      <c r="L592">
        <v>45482.42638888889</v>
      </c>
      <c r="M592">
        <v>45483</v>
      </c>
      <c r="N592" t="str">
        <f>TEXT(M592, "DDDD")</f>
        <v>miércoles</v>
      </c>
      <c r="O592" t="str">
        <v>M085 METRO MONTERIA</v>
      </c>
      <c r="P592" t="str">
        <v>MONTERIA</v>
      </c>
      <c r="Q592" t="str">
        <f>IF(ISBLANK(P592),"0",(VLOOKUP(P592,REGION,2,FALSE)))</f>
        <v>COSTA</v>
      </c>
      <c r="R592" t="str">
        <v>SHARON YANETH KERGUELEN WILCHES</v>
      </c>
      <c r="S592">
        <f>IF(ISBLANK(R592),"0", VLOOKUP(R592,PERSONAL,2,FALSE))</f>
        <v>1067917448</v>
      </c>
      <c r="T592" t="str">
        <v>DIRECTO</v>
      </c>
      <c r="U592">
        <v>0.3333333333333333</v>
      </c>
      <c r="V592">
        <v>0.75</v>
      </c>
      <c r="W592">
        <f>V592-U592</f>
        <v>0.4166666666666667</v>
      </c>
      <c r="X592" t="str">
        <v>2;5</v>
      </c>
      <c r="Y592">
        <f>NETWORKDAYS(K592,M592)</f>
        <v>3</v>
      </c>
      <c r="Z592" t="str">
        <f>IF(Y592&lt;=2,"CUMPLE","NO CUMPLE")</f>
        <v>NO CUMPLE</v>
      </c>
      <c r="AC592" t="str">
        <f>TEXT(M592,"mmmm")</f>
        <v>julio</v>
      </c>
      <c r="AD592" t="str">
        <f>TEXT(M592,"yyyy")</f>
        <v>yyyy</v>
      </c>
      <c r="AE592">
        <f>W592*60*24</f>
        <v>600</v>
      </c>
      <c r="AF592">
        <f>AE592/60</f>
        <v>10</v>
      </c>
      <c r="AG592">
        <f>AE592/60</f>
        <v>10</v>
      </c>
      <c r="AH592">
        <f>L592-K592</f>
        <v>0.6854166666671517</v>
      </c>
      <c r="AI592">
        <f>AH592*24*60</f>
        <v>987.0000000006985</v>
      </c>
      <c r="AJ592" t="e">
        <f>75728*X592</f>
        <v>#VALUE!</v>
      </c>
    </row>
    <row r="593">
      <c r="A593">
        <v>745079</v>
      </c>
      <c r="B593" t="str">
        <v>SOLICITUD</v>
      </c>
      <c r="C593" t="str">
        <v>CERRADO</v>
      </c>
      <c r="D593" t="str">
        <v>LINEAL DE CAJAS</v>
      </c>
      <c r="E593" t="str">
        <v>SCANNER</v>
      </c>
      <c r="F593" t="str">
        <v>SCANNER</v>
      </c>
      <c r="G593" t="str">
        <v>ZEBRA</v>
      </c>
      <c r="H593" t="str">
        <v>Se solicita realizar ingreso al inventario de los siguientes Escaner Balanza; Zebra y modelo 7001 por Renovación tecnológica: S24082010552587</v>
      </c>
      <c r="I593" t="str">
        <v>Se solicita realizar ingreso al inventario de los siguientes Escaner Balanza; Zebra y modelo 7001 por Renovación tecnológica: S24082010552587</v>
      </c>
      <c r="J593" t="str">
        <v>SE REALIZA RETIRO DE ESCANER DATALOGIC DE POS #1; PARA REEMPLAZAR POR ESCANER ZEBRA 7001 EN POS; CONFIGURACION NO LA TOMABA Y SE GENERÓ TICKET PARA SOPORTE MESA 24X7 PARA CONFIGURAR PUERTO CON DRIVER DE ESCANER ZEBRA; LUEGO SE CONFIGURA LECTURA DE CODIGOS DE BARRAS Y POR ENDE REALIZAR PRUEBAS DE FUNCIONAMIENTO CON SUPERVISORA DE TURNO; ADICIONAL SE GENERAN ACTA DE ENTREGA Y RETIRO QUE FUERON ENVIADAS ADJUNTAS AL SOPORTE REMOTO DE TIENDA;  ESCANER-BALANZA QUEDA FUNCIONANDO CORRECTAMENTE Y OPERATIVO.</v>
      </c>
      <c r="K593">
        <v>45482.631944444445</v>
      </c>
      <c r="L593">
        <v>45482.660416666666</v>
      </c>
      <c r="M593">
        <v>45483</v>
      </c>
      <c r="N593" t="str">
        <f>TEXT(M593, "DDDD")</f>
        <v>miércoles</v>
      </c>
      <c r="O593" t="str">
        <v>J126 JUMBO SAN SILVESTRE</v>
      </c>
      <c r="P593" t="str">
        <v>BARRANCABERMEJA</v>
      </c>
      <c r="Q593" t="str">
        <f>IF(ISBLANK(P593),"0",(VLOOKUP(P593,REGION,2,FALSE)))</f>
        <v>ORIENTE</v>
      </c>
      <c r="R593" t="str">
        <v>LUIS CARLOS ROJAS ACOSTA</v>
      </c>
      <c r="S593">
        <f>IF(ISBLANK(R593),"0", VLOOKUP(R593,PERSONAL,2,FALSE))</f>
        <v>1096188137</v>
      </c>
      <c r="T593" t="str">
        <v>DIRECTO</v>
      </c>
      <c r="U593">
        <v>0.375</v>
      </c>
      <c r="V593">
        <v>0.4583333333333333</v>
      </c>
      <c r="W593">
        <f>V593-U593</f>
        <v>0.08333333333333331</v>
      </c>
      <c r="X593">
        <v>1</v>
      </c>
      <c r="Y593">
        <f>NETWORKDAYS(K593,M593)</f>
        <v>2</v>
      </c>
      <c r="Z593" t="str">
        <f>IF(Y593&lt;=2,"CUMPLE","NO CUMPLE")</f>
        <v>CUMPLE</v>
      </c>
      <c r="AC593" t="str">
        <f>TEXT(M593,"mmmm")</f>
        <v>julio</v>
      </c>
      <c r="AD593" t="str">
        <f>TEXT(M593,"yyyy")</f>
        <v>yyyy</v>
      </c>
      <c r="AE593">
        <f>W593*60*24</f>
        <v>119.99999999999997</v>
      </c>
      <c r="AF593">
        <f>AE593/60</f>
        <v>1.9999999999999996</v>
      </c>
      <c r="AG593">
        <f>AE593/60</f>
        <v>1.9999999999999996</v>
      </c>
      <c r="AH593">
        <f>L593-K593</f>
        <v>0.028472222220443655</v>
      </c>
      <c r="AI593">
        <f>AH593*24*60</f>
        <v>40.99999999743886</v>
      </c>
      <c r="AJ593">
        <f>75728*X593</f>
        <v>75728</v>
      </c>
    </row>
    <row r="594">
      <c r="A594">
        <v>768993</v>
      </c>
      <c r="B594" t="str">
        <v>INCIDENTE</v>
      </c>
      <c r="C594" t="str">
        <v>CERRADO</v>
      </c>
      <c r="D594" t="str">
        <v>AREA DE DOMICILIOS</v>
      </c>
      <c r="E594" t="str">
        <v>PDA</v>
      </c>
      <c r="F594" t="str">
        <v>PDA</v>
      </c>
      <c r="G594" t="str">
        <v>HONEYWELL</v>
      </c>
      <c r="H594" t="str">
        <v>PDA de Ecommerce no funciona</v>
      </c>
      <c r="I594" t="str">
        <v>PDA de Ecommerce no funciona</v>
      </c>
      <c r="J594" t="str">
        <v xml:space="preserve">me encuentro en sitio y me permiten la PDA para verificar su operatividad y conexión en tactil y navegacion normales; me indica el usuario que es con la app de domicilios que al entrar toca estar actualizando o saliendose de la app para que funcione; realizo un borrado de cache y una actualizacion en la app se realiza pruebas y mejora un poco la comunicacion entre la compu y la app; se cierra la actividad y se le informa al compañero cristian sanches y al personal de apoyo y me retiro del sitio.  </v>
      </c>
      <c r="K594">
        <v>45483.388194444444</v>
      </c>
      <c r="L594">
        <v>45483.430555555555</v>
      </c>
      <c r="M594">
        <v>45483</v>
      </c>
      <c r="N594" t="str">
        <f>TEXT(M594, "DDDD")</f>
        <v>miércoles</v>
      </c>
      <c r="O594" t="str">
        <v>J036 JUMBO POPAYAN CAMPANARIO</v>
      </c>
      <c r="P594" t="str">
        <v>POPAYAN</v>
      </c>
      <c r="Q594" t="str">
        <f>IF(ISBLANK(P594),"0",(VLOOKUP(P594,REGION,2,FALSE)))</f>
        <v>OCCIDENTE</v>
      </c>
      <c r="R594" t="str">
        <v>DANIEL FERNANDO PAREDES ARTEAGA</v>
      </c>
      <c r="S594">
        <f>IF(ISBLANK(R594),"0", VLOOKUP(R594,PERSONAL,2,FALSE))</f>
        <v>10301691</v>
      </c>
      <c r="T594" t="str">
        <v>DIRECTO</v>
      </c>
      <c r="U594">
        <v>0.4375</v>
      </c>
      <c r="V594">
        <v>0.4895833333333333</v>
      </c>
      <c r="W594">
        <f>V594-U594</f>
        <v>0.052083333333333315</v>
      </c>
      <c r="X594">
        <v>1</v>
      </c>
      <c r="Y594">
        <f>NETWORKDAYS(K594,M594)</f>
        <v>1</v>
      </c>
      <c r="Z594" t="str">
        <f>IF(Y594&lt;=2,"CUMPLE","NO CUMPLE")</f>
        <v>CUMPLE</v>
      </c>
      <c r="AC594" t="str">
        <f>TEXT(M594,"mmmm")</f>
        <v>julio</v>
      </c>
      <c r="AD594" t="str">
        <f>TEXT(M594,"yyyy")</f>
        <v>yyyy</v>
      </c>
      <c r="AE594">
        <f>W594*60*24</f>
        <v>74.99999999999997</v>
      </c>
      <c r="AF594">
        <f>AE594/60</f>
        <v>1.2499999999999996</v>
      </c>
      <c r="AG594">
        <f>AE594/60</f>
        <v>1.2499999999999996</v>
      </c>
      <c r="AH594">
        <f>L594-K594</f>
        <v>0.04236111111094942</v>
      </c>
      <c r="AI594">
        <f>AH594*24*60</f>
        <v>60.99999999976717</v>
      </c>
      <c r="AJ594">
        <f>75728*X594</f>
        <v>75728</v>
      </c>
    </row>
    <row r="595">
      <c r="A595">
        <v>769713</v>
      </c>
      <c r="B595" t="str">
        <v>INCIDENTE</v>
      </c>
      <c r="C595" t="str">
        <v>CERRADO</v>
      </c>
      <c r="D595" t="str">
        <v>PANADERIA</v>
      </c>
      <c r="E595" t="str">
        <v>BALANZA</v>
      </c>
      <c r="F595" t="str">
        <v>BALANZA</v>
      </c>
      <c r="G595" t="str">
        <v>METTLER</v>
      </c>
      <c r="H595" t="str">
        <v>REVISION DE LA BALANZA DE PANADERIA QUE SE ENCUENTRA GENERANDO UN ERROR Y NO IMPRIME ETIQUETAS</v>
      </c>
      <c r="I595" t="str">
        <v>REVISION DE LA BALANZA DE PANADERIA QUE SE ENCUENTRA GENERANDO UN ERROR Y NO IMPRIME ETIQUETAS</v>
      </c>
      <c r="J595" t="str">
        <v>SE REVIS BALANZA DE PANADERIA; LA CUAL NO SE ENCONTRABA GENERANDO PING DE CONEXIÓN POR TAL RAZON LA BALANZA SE ENCONTRABA DESACTUALIZADA; SE HABILITA CONEXIÓN CABLEADA A RED Y SE GENERA EL CARGUE DE LA MISMA. PRUEBAS REALIZADAS SATISFACTORIAS; BALANZA QUEDA FUNCIONANDO CORRECTAMENTE Y OPERATIVA.</v>
      </c>
      <c r="K595">
        <v>45483.45486111111</v>
      </c>
      <c r="L595">
        <v>45483.49236111111</v>
      </c>
      <c r="M595">
        <v>45483</v>
      </c>
      <c r="N595" t="str">
        <f>TEXT(M595, "DDDD")</f>
        <v>miércoles</v>
      </c>
      <c r="O595" t="str">
        <v>J126 JUMBO SAN SILVESTRE</v>
      </c>
      <c r="P595" t="str">
        <v>BARRANCABERMEJA</v>
      </c>
      <c r="Q595" t="str">
        <f>IF(ISBLANK(P595),"0",(VLOOKUP(P595,REGION,2,FALSE)))</f>
        <v>ORIENTE</v>
      </c>
      <c r="R595" t="str">
        <v>LUIS CARLOS ROJAS ACOSTA</v>
      </c>
      <c r="S595">
        <f>IF(ISBLANK(R595),"0", VLOOKUP(R595,PERSONAL,2,FALSE))</f>
        <v>1096188137</v>
      </c>
      <c r="T595" t="str">
        <v>DIRECTO</v>
      </c>
      <c r="U595">
        <v>0.5833333333333334</v>
      </c>
      <c r="V595">
        <v>0.625</v>
      </c>
      <c r="W595">
        <f>V595-U595</f>
        <v>0.04166666666666663</v>
      </c>
      <c r="X595">
        <v>1</v>
      </c>
      <c r="Y595">
        <f>NETWORKDAYS(K595,M595)</f>
        <v>1</v>
      </c>
      <c r="Z595" t="str">
        <f>IF(Y595&lt;=2,"CUMPLE","NO CUMPLE")</f>
        <v>CUMPLE</v>
      </c>
      <c r="AC595" t="str">
        <f>TEXT(M595,"mmmm")</f>
        <v>julio</v>
      </c>
      <c r="AD595" t="str">
        <f>TEXT(M595,"yyyy")</f>
        <v>yyyy</v>
      </c>
      <c r="AE595">
        <f>W595*60*24</f>
        <v>59.99999999999994</v>
      </c>
      <c r="AF595">
        <f>AE595/60</f>
        <v>0.999999999999999</v>
      </c>
      <c r="AG595">
        <f>AE595/60</f>
        <v>0.999999999999999</v>
      </c>
      <c r="AH595">
        <f>L595-K595</f>
        <v>0.03749999999854481</v>
      </c>
      <c r="AI595">
        <f>AH595*24*60</f>
        <v>53.999999997904524</v>
      </c>
      <c r="AJ595">
        <f>75728*X595</f>
        <v>75728</v>
      </c>
    </row>
    <row r="596">
      <c r="A596">
        <v>769782</v>
      </c>
      <c r="B596" t="str">
        <v>SOLICITUD</v>
      </c>
      <c r="C596" t="str">
        <v>CERRADO</v>
      </c>
      <c r="D596" t="str">
        <v>LINEAL DE CAJAS</v>
      </c>
      <c r="E596" t="str">
        <v>POS</v>
      </c>
      <c r="F596" t="str">
        <v>POS</v>
      </c>
      <c r="G596" t="str">
        <v>WINCOR</v>
      </c>
      <c r="H596" t="str">
        <v>Buen dia me ayudan con l pos # 3 la cual se apaga sola empieza con un sonido y despues se apaga sola</v>
      </c>
      <c r="I596" t="str">
        <v>Buen dia me ayudan con l pos # 3 la cual se apaga sola empieza con un sonido y despues se apaga sola</v>
      </c>
      <c r="J596" t="str">
        <v>SE REVISA POS #3 POR PROBLEMAS DE CORRIENTE; NO SE ENCONTRARON NOVEDADES ELECTRICAS EN EL PUNTO NI CON EL CABLEADO; DE IGUAL MANERA ANTE CUALQUIER INCONVENIENTE O FALLA SE VOLVERA A GENERAR UN DIAGNOSTICO PARA TERMINAR EN CASO DE PRESENTARSE LA FALLA. POS QUEDA OPERATIVA Y FUNCIONAL.</v>
      </c>
      <c r="K596">
        <v>45483.45347222222</v>
      </c>
      <c r="L596">
        <v>45483.49722222222</v>
      </c>
      <c r="M596">
        <v>45483</v>
      </c>
      <c r="N596" t="str">
        <f>TEXT(M596, "DDDD")</f>
        <v>miércoles</v>
      </c>
      <c r="O596" t="str">
        <v>J126 JUMBO SAN SILVESTRE</v>
      </c>
      <c r="P596" t="str">
        <v>BARRANCABERMEJA</v>
      </c>
      <c r="Q596" t="str">
        <f>IF(ISBLANK(P596),"0",(VLOOKUP(P596,REGION,2,FALSE)))</f>
        <v>ORIENTE</v>
      </c>
      <c r="R596" t="str">
        <v>LUIS CARLOS ROJAS ACOSTA</v>
      </c>
      <c r="S596">
        <f>IF(ISBLANK(R596),"0", VLOOKUP(R596,PERSONAL,2,FALSE))</f>
        <v>1096188137</v>
      </c>
      <c r="T596" t="str">
        <v>DIRECTO</v>
      </c>
      <c r="U596">
        <v>0.625</v>
      </c>
      <c r="V596">
        <v>0.6666666666666666</v>
      </c>
      <c r="W596">
        <f>V596-U596</f>
        <v>0.04166666666666663</v>
      </c>
      <c r="X596">
        <v>1</v>
      </c>
      <c r="Y596">
        <f>NETWORKDAYS(K596,M596)</f>
        <v>1</v>
      </c>
      <c r="Z596" t="str">
        <f>IF(Y596&lt;=2,"CUMPLE","NO CUMPLE")</f>
        <v>CUMPLE</v>
      </c>
      <c r="AC596" t="str">
        <f>TEXT(M596,"mmmm")</f>
        <v>julio</v>
      </c>
      <c r="AD596" t="str">
        <f>TEXT(M596,"yyyy")</f>
        <v>yyyy</v>
      </c>
      <c r="AE596">
        <f>W596*60*24</f>
        <v>59.99999999999994</v>
      </c>
      <c r="AF596">
        <f>AE596/60</f>
        <v>0.999999999999999</v>
      </c>
      <c r="AG596">
        <f>AE596/60</f>
        <v>0.999999999999999</v>
      </c>
      <c r="AH596">
        <f>L596-K596</f>
        <v>0.04374999999708962</v>
      </c>
      <c r="AI596">
        <f>AH596*24*60</f>
        <v>62.99999999580905</v>
      </c>
      <c r="AJ596">
        <f>75728*X596</f>
        <v>75728</v>
      </c>
    </row>
    <row r="597">
      <c r="A597">
        <v>757107</v>
      </c>
      <c r="B597" t="str">
        <v>SOLICITUD</v>
      </c>
      <c r="C597" t="str">
        <v>CERRADO</v>
      </c>
      <c r="D597" t="str">
        <v>COMERCIAL</v>
      </c>
      <c r="E597" t="str">
        <v>CPU</v>
      </c>
      <c r="F597" t="str">
        <v>CPU</v>
      </c>
      <c r="G597" t="str">
        <v>LENOVO</v>
      </c>
      <c r="H597" t="str">
        <v>Buen día; por favor me pueden ayudar el computador 10.131.100.65; ya que presenta mucha lentitud en abrir documentos; programas. Gracias.</v>
      </c>
      <c r="I597" t="str">
        <v>Buen día; por favor me pueden ayudar el computador 10.131.100.65; ya que presenta mucha lentitud en abrir documentos; programas. Gracias.</v>
      </c>
      <c r="J597" t="str">
        <v>Se realiza formateo e instalacion del sistema operativo configurando paso a paso; subiendolo al dominio; configurandolo por Administrador; verificando sus credenciales; e instalando sus documentos respectivos; se deja en pruebas; se realiza desbloqueo del usuario y demas configuraciones; esta labor tomo un total de 6 horas; 3 horas el 10/07/2024 y 3 horas el 11/07/2024; se entrega equipo totalmente formateado...ESTADO OK</v>
      </c>
      <c r="K597">
        <v>45478.427083333336</v>
      </c>
      <c r="L597">
        <v>45478.606944444444</v>
      </c>
      <c r="M597">
        <v>45483</v>
      </c>
      <c r="N597" t="str">
        <f>TEXT(M597, "DDDD")</f>
        <v>miércoles</v>
      </c>
      <c r="O597" t="str">
        <v>J047 JUMBO GIRARDOT</v>
      </c>
      <c r="P597" t="str">
        <v>GIRARDOT</v>
      </c>
      <c r="Q597" t="str">
        <f>IF(ISBLANK(P597),"0",(VLOOKUP(P597,REGION,2,FALSE)))</f>
        <v>OCCIDENTE</v>
      </c>
      <c r="R597" t="str">
        <v>RAFAEL ARDILA PUENTES</v>
      </c>
      <c r="S597">
        <f>IF(ISBLANK(R597),"0", VLOOKUP(R597,PERSONAL,2,FALSE))</f>
        <v>1018419858</v>
      </c>
      <c r="T597" t="str">
        <v>ALIADO</v>
      </c>
      <c r="U597">
        <v>0.4166666666666667</v>
      </c>
      <c r="V597">
        <v>0.6666666666666666</v>
      </c>
      <c r="W597">
        <f>V597-U597</f>
        <v>0.24999999999999994</v>
      </c>
      <c r="X597">
        <v>6</v>
      </c>
      <c r="Y597">
        <f>NETWORKDAYS(K597,M597)</f>
        <v>4</v>
      </c>
      <c r="Z597" t="str">
        <f>IF(Y597&lt;=2,"CUMPLE","NO CUMPLE")</f>
        <v>NO CUMPLE</v>
      </c>
      <c r="AC597" t="str">
        <f>TEXT(M597,"mmmm")</f>
        <v>julio</v>
      </c>
      <c r="AD597" t="str">
        <f>TEXT(M597,"yyyy")</f>
        <v>yyyy</v>
      </c>
      <c r="AE597">
        <f>W597*60*24</f>
        <v>359.9999999999999</v>
      </c>
      <c r="AF597">
        <f>AE597/60</f>
        <v>5.999999999999998</v>
      </c>
      <c r="AG597">
        <f>AE597/60</f>
        <v>5.999999999999998</v>
      </c>
      <c r="AH597">
        <f>L597-K597</f>
        <v>0.17986111110803904</v>
      </c>
      <c r="AI597">
        <f>AH597*24*60</f>
        <v>258.9999999955762</v>
      </c>
      <c r="AJ597">
        <f>75728*X597</f>
        <v>454368</v>
      </c>
    </row>
    <row r="598">
      <c r="A598">
        <v>761720</v>
      </c>
      <c r="B598" t="str">
        <v>INCIDENTE</v>
      </c>
      <c r="C598" t="str">
        <v>ABIERTO</v>
      </c>
      <c r="D598" t="str">
        <v>TIENDA</v>
      </c>
      <c r="E598" t="str">
        <v>POS</v>
      </c>
      <c r="F598" t="str">
        <v>POS</v>
      </c>
      <c r="G598" t="str">
        <v>WINCOR</v>
      </c>
      <c r="H598" t="str">
        <v>Buenos días por favor me colaboran con la POS 16 esta apagada y no quiere prender; tienda 185 le agradezco</v>
      </c>
      <c r="I598" t="str">
        <v>Buenos días por favor me colaboran con la POS 16 esta apagada y no quiere prender; tienda 185 le agradezco</v>
      </c>
      <c r="J598" t="str">
        <v xml:space="preserve">Se procede a realizar la recogida del POS; se evidencia que este no enciende por ende se procede a hacer el debido mantenimiento; se conecta a la corriente y se sigue evidenciando que no arranca; se sustituye la fuente de poder para descartar fallos por corriente; se evidencia que el equipo enciende correctamente; sabiendo esto se procede hacer el deido mantenimiento de la fuente pero esta sigue sin brindar energia para permitir que el equipo arranque debido a esto se pide cambio de fuente ya que el problema es que esta misma se encuentra dañada. </v>
      </c>
      <c r="K598">
        <v>45481.34930555556</v>
      </c>
      <c r="L598">
        <v>45482.51597222222</v>
      </c>
      <c r="M598">
        <v>45483</v>
      </c>
      <c r="N598" t="str">
        <f>TEXT(M598, "DDDD")</f>
        <v>miércoles</v>
      </c>
      <c r="O598" t="str">
        <v>J185 JUMBO YOPAL</v>
      </c>
      <c r="P598" t="str">
        <v>YOPAL</v>
      </c>
      <c r="Q598" t="str">
        <f>IF(ISBLANK(P598),"0",(VLOOKUP(P598,REGION,2,FALSE)))</f>
        <v>ORIENTE</v>
      </c>
      <c r="R598" t="str">
        <v>CAMILO ANDRES TAPIAS ACEVEDO</v>
      </c>
      <c r="S598" t="e">
        <f>IF(ISBLANK(R598),"0", VLOOKUP(R598,PERSONAL,2,FALSE))</f>
        <v>#N/A</v>
      </c>
      <c r="T598" t="str">
        <v>ALIADO</v>
      </c>
      <c r="U598">
        <v>0.3333333333333333</v>
      </c>
      <c r="V598">
        <v>0.4583333333333333</v>
      </c>
      <c r="W598">
        <f>V598-U598</f>
        <v>0.125</v>
      </c>
      <c r="X598">
        <v>2</v>
      </c>
      <c r="Y598">
        <f>NETWORKDAYS(K598,M598)</f>
        <v>3</v>
      </c>
      <c r="Z598" t="str">
        <f>IF(Y598&lt;=2,"CUMPLE","NO CUMPLE")</f>
        <v>NO CUMPLE</v>
      </c>
      <c r="AC598" t="str">
        <f>TEXT(M598,"mmmm")</f>
        <v>julio</v>
      </c>
      <c r="AD598" t="str">
        <f>TEXT(M598,"yyyy")</f>
        <v>yyyy</v>
      </c>
      <c r="AE598">
        <f>W598*60*24</f>
        <v>180</v>
      </c>
      <c r="AF598">
        <f>AE598/60</f>
        <v>3</v>
      </c>
      <c r="AG598">
        <f>AE598/60</f>
        <v>3</v>
      </c>
      <c r="AH598">
        <f>L598-K598</f>
        <v>1.1666666666642413</v>
      </c>
      <c r="AI598">
        <f>AH598*24*60</f>
        <v>1679.9999999965075</v>
      </c>
      <c r="AJ598">
        <f>75728*X598</f>
        <v>151456</v>
      </c>
    </row>
    <row r="599" xml:space="preserve">
      <c r="A599">
        <v>769239</v>
      </c>
      <c r="B599" t="str">
        <v>INCIDENTE</v>
      </c>
      <c r="C599" t="str">
        <v>CERRADO</v>
      </c>
      <c r="D599" t="str">
        <v>LINEAL DE CAJAS</v>
      </c>
      <c r="E599" t="str">
        <v>SWITCH</v>
      </c>
      <c r="F599" t="str">
        <v>SWITCH</v>
      </c>
      <c r="G599" t="str">
        <v>MICROSOFT</v>
      </c>
      <c r="H599" t="str" xml:space="preserve">
        <v xml:space="preserve">(COL) 5 Switch Microsense caidos | J126 | Host:_x000d_
_x000d_
10.131.70.70_x000d_
_x000d_
10.131.70.71_x000d_
_x000d_
10.131.70.72_x000d_
_x000d_
10.131.70.23_x000d_
_x000d_
10.131.70.24</v>
      </c>
      <c r="I599" t="str" xml:space="preserve">
        <v xml:space="preserve">(COL) 5 Switch Microsense caidos | J126 | Host:_x000d_
_x000d_
10.131.70.70_x000d_
_x000d_
10.131.70.71_x000d_
_x000d_
10.131.70.72_x000d_
_x000d_
10.131.70.23_x000d_
_x000d_
10.131.70.24</v>
      </c>
      <c r="J599" t="str">
        <v>SE REALIZA REVISION DE LOS MICROSENS DEL LINEAL DE CAJAS POR TEMAS DE INTERMITENCIA EN SEÑAL; SE ENCUENTRA NOVEDAD CON EL 100; 70; 71 Y 74; 74 EL CUAL EN LA CONEXIÓN ELECTRICA EN ACOMPAÑAMIENTO CON EL PERSONAL DE MANTENIMIENTO SE ENCUENTRA UN CABLE DE POSITIVO DE LA FASE; QUE ESTABA HACIENDO FALSO CONTACTO; POR ENDE LA NOVEDAD CON DATAFONOS EN EL SEGUNDO NIVEL; SE CORREGI INCONVENIENTE Y SE RESTABLECE CONEXION CON PRUEBAS CON CAJEROS EN TURNO. LOS DEMÁS MICROSENS SE REALIZARON PRUEBAS Y VERIFICACIÓN DE FUNCIONAMIENTO CON PERSONAL DE REDES.</v>
      </c>
      <c r="K599">
        <v>45483.475</v>
      </c>
      <c r="L599">
        <v>45483.49166666667</v>
      </c>
      <c r="M599">
        <v>45483</v>
      </c>
      <c r="N599" t="str">
        <f>TEXT(M599, "DDDD")</f>
        <v>miércoles</v>
      </c>
      <c r="O599" t="str">
        <v>J126 JUMBO SAN SILVESTRE</v>
      </c>
      <c r="P599" t="str">
        <v>BARRANCABERMEJA</v>
      </c>
      <c r="Q599" t="str">
        <f>IF(ISBLANK(P599),"0",(VLOOKUP(P599,REGION,2,FALSE)))</f>
        <v>ORIENTE</v>
      </c>
      <c r="R599" t="str">
        <v>LUIS CARLOS ROJAS ACOSTA</v>
      </c>
      <c r="S599">
        <f>IF(ISBLANK(R599),"0", VLOOKUP(R599,PERSONAL,2,FALSE))</f>
        <v>1096188137</v>
      </c>
      <c r="T599" t="str">
        <v>DIRECTO</v>
      </c>
      <c r="U599">
        <v>0.3333333333333333</v>
      </c>
      <c r="V599">
        <v>0.625</v>
      </c>
      <c r="W599">
        <f>V599-U599</f>
        <v>0.2916666666666667</v>
      </c>
      <c r="X599" t="str">
        <v>2;5</v>
      </c>
      <c r="Y599">
        <f>NETWORKDAYS(K599,M599)</f>
        <v>1</v>
      </c>
      <c r="Z599" t="str">
        <f>IF(Y599&lt;=2,"CUMPLE","NO CUMPLE")</f>
        <v>CUMPLE</v>
      </c>
      <c r="AC599" t="str">
        <f>TEXT(M599,"mmmm")</f>
        <v>julio</v>
      </c>
      <c r="AD599" t="str">
        <f>TEXT(M599,"yyyy")</f>
        <v>yyyy</v>
      </c>
      <c r="AE599">
        <f>W599*60*24</f>
        <v>420</v>
      </c>
      <c r="AF599">
        <f>AE599/60</f>
        <v>7</v>
      </c>
      <c r="AG599">
        <f>AE599/60</f>
        <v>7</v>
      </c>
      <c r="AH599">
        <f>L599-K599</f>
        <v>0.016666666670062114</v>
      </c>
      <c r="AI599">
        <f>AH599*24*60</f>
        <v>24.000000004889444</v>
      </c>
      <c r="AJ599" t="e">
        <f>75728*X599</f>
        <v>#VALUE!</v>
      </c>
    </row>
    <row r="600">
      <c r="A600">
        <v>769765</v>
      </c>
      <c r="B600" t="str">
        <v>SOLICITUD</v>
      </c>
      <c r="C600" t="str">
        <v>CERRADO</v>
      </c>
      <c r="D600" t="str">
        <v>LINEAL DE CAJAS</v>
      </c>
      <c r="E600" t="str">
        <v>IMPRESORA</v>
      </c>
      <c r="F600" t="str">
        <v>IMPRESORA</v>
      </c>
      <c r="G600" t="str">
        <v>LEXMARK</v>
      </c>
      <c r="H600" t="str">
        <v>Fallas en la impreso lasser de la oficina</v>
      </c>
      <c r="I600" t="str">
        <v>Fallas en la impreso lasser de la oficina</v>
      </c>
      <c r="J600" t="str">
        <v>SE REVISA IMPRESORA LEXMARK PERO NO SE ENCUENTRA NOVEDAD ALGUNA CON MAL FUNCIONAMIENTO; NO SE GENERA NINGUNA LLAMADA A LEXMARK. IMPRESORA QUEDA OPERATIVA SIN FALLA ALGUNA.</v>
      </c>
      <c r="K600">
        <v>45483.45486111111</v>
      </c>
      <c r="L600">
        <v>45483.49444444444</v>
      </c>
      <c r="M600">
        <v>45483</v>
      </c>
      <c r="N600" t="str">
        <f>TEXT(M600, "DDDD")</f>
        <v>miércoles</v>
      </c>
      <c r="O600" t="str">
        <v>J126 JUMBO SAN SILVESTRE</v>
      </c>
      <c r="P600" t="str">
        <v>BARRANCABERMEJA</v>
      </c>
      <c r="Q600" t="str">
        <f>IF(ISBLANK(P600),"0",(VLOOKUP(P600,REGION,2,FALSE)))</f>
        <v>ORIENTE</v>
      </c>
      <c r="R600" t="str">
        <v>LUIS CARLOS ROJAS ACOSTA</v>
      </c>
      <c r="S600">
        <f>IF(ISBLANK(R600),"0", VLOOKUP(R600,PERSONAL,2,FALSE))</f>
        <v>1096188137</v>
      </c>
      <c r="T600" t="str">
        <v>DIRECTO</v>
      </c>
      <c r="U600">
        <v>0.4895833333333333</v>
      </c>
      <c r="V600">
        <v>0.5069444444444444</v>
      </c>
      <c r="W600">
        <f>V600-U600</f>
        <v>0.017361111111111105</v>
      </c>
      <c r="X600">
        <v>1</v>
      </c>
      <c r="Y600">
        <f>NETWORKDAYS(K600,M600)</f>
        <v>1</v>
      </c>
      <c r="Z600" t="str">
        <f>IF(Y600&lt;=2,"CUMPLE","NO CUMPLE")</f>
        <v>CUMPLE</v>
      </c>
      <c r="AC600" t="str">
        <f>TEXT(M600,"mmmm")</f>
        <v>julio</v>
      </c>
      <c r="AD600" t="str">
        <f>TEXT(M600,"yyyy")</f>
        <v>yyyy</v>
      </c>
      <c r="AE600">
        <f>W600*60*24</f>
        <v>24.999999999999993</v>
      </c>
      <c r="AF600">
        <f>AE600/60</f>
        <v>0.4166666666666666</v>
      </c>
      <c r="AG600">
        <f>AE600/60</f>
        <v>0.4166666666666666</v>
      </c>
      <c r="AH600">
        <f>L600-K600</f>
        <v>0.03958333333139308</v>
      </c>
      <c r="AI600">
        <f>AH600*24*60</f>
        <v>56.99999999720603</v>
      </c>
      <c r="AJ600">
        <f>75728*X600</f>
        <v>75728</v>
      </c>
    </row>
    <row r="601">
      <c r="A601">
        <v>769778</v>
      </c>
      <c r="B601" t="str">
        <v>SOLICITUD</v>
      </c>
      <c r="C601" t="str">
        <v>CERRADO</v>
      </c>
      <c r="D601" t="str">
        <v>LINEAL DE CAJAS</v>
      </c>
      <c r="E601" t="str">
        <v>POS</v>
      </c>
      <c r="F601" t="str">
        <v>POS</v>
      </c>
      <c r="G601" t="str">
        <v>WINCOR</v>
      </c>
      <c r="H601" t="str">
        <v>Buen dia me ayudan por favor verificando la pos # 13 la cual no le funcionan ninguno de los datafonos.</v>
      </c>
      <c r="I601" t="str">
        <v>Buen dia me ayudan por favor verificando la pos # 13 la cual no le funcionan ninguno de los datafonos.</v>
      </c>
      <c r="J601" t="str">
        <v>DAÑO ES CONSECUENTE CON LA FALLA MASIVA GENERADA EN HORAS DE LA MAÑANA CON EL SISTEMA DE PUNTOS; DESCUENTOS Y DATAFONOS. FALLA SOLUCIONADA POR AREA CORRESPONDENTE QUEDANDO OPERATIVO.</v>
      </c>
      <c r="K601">
        <v>45483.45416666667</v>
      </c>
      <c r="L601">
        <v>45483.49513888889</v>
      </c>
      <c r="M601">
        <v>45483</v>
      </c>
      <c r="N601" t="str">
        <f>TEXT(M601, "DDDD")</f>
        <v>miércoles</v>
      </c>
      <c r="O601" t="str">
        <v>J126 JUMBO SAN SILVESTRE</v>
      </c>
      <c r="P601" t="str">
        <v>BARRANCABERMEJA</v>
      </c>
      <c r="Q601" t="str">
        <f>IF(ISBLANK(P601),"0",(VLOOKUP(P601,REGION,2,FALSE)))</f>
        <v>ORIENTE</v>
      </c>
      <c r="R601" t="str">
        <v>LUIS CARLOS ROJAS ACOSTA</v>
      </c>
      <c r="S601">
        <f>IF(ISBLANK(R601),"0", VLOOKUP(R601,PERSONAL,2,FALSE))</f>
        <v>1096188137</v>
      </c>
      <c r="T601" t="str">
        <v>DIRECTO</v>
      </c>
      <c r="U601">
        <v>0.4583333333333333</v>
      </c>
      <c r="V601">
        <v>0.46875</v>
      </c>
      <c r="W601">
        <f>V601-U601</f>
        <v>0.010416666666666685</v>
      </c>
      <c r="X601">
        <v>1</v>
      </c>
      <c r="Y601">
        <f>NETWORKDAYS(K601,M601)</f>
        <v>1</v>
      </c>
      <c r="Z601" t="str">
        <f>IF(Y601&lt;=2,"CUMPLE","NO CUMPLE")</f>
        <v>CUMPLE</v>
      </c>
      <c r="AC601" t="str">
        <f>TEXT(M601,"mmmm")</f>
        <v>julio</v>
      </c>
      <c r="AD601" t="str">
        <f>TEXT(M601,"yyyy")</f>
        <v>yyyy</v>
      </c>
      <c r="AE601">
        <f>W601*60*24</f>
        <v>15.000000000000027</v>
      </c>
      <c r="AF601">
        <f>AE601/60</f>
        <v>0.25000000000000044</v>
      </c>
      <c r="AG601">
        <f>AE601/60</f>
        <v>0.25000000000000044</v>
      </c>
      <c r="AH601">
        <f>L601-K601</f>
        <v>0.04097222221753327</v>
      </c>
      <c r="AI601">
        <f>AH601*24*60</f>
        <v>58.99999999324791</v>
      </c>
      <c r="AJ601">
        <f>75728*X601</f>
        <v>75728</v>
      </c>
    </row>
    <row r="602" xml:space="preserve">
      <c r="A602">
        <v>769787</v>
      </c>
      <c r="B602" t="str">
        <v>SOLICITUD</v>
      </c>
      <c r="C602" t="str">
        <v>CERRADO</v>
      </c>
      <c r="D602" t="str">
        <v>LINEAL DE CAJAS</v>
      </c>
      <c r="E602" t="str">
        <v>POS</v>
      </c>
      <c r="F602" t="str">
        <v>POS</v>
      </c>
      <c r="G602" t="str">
        <v>WINCOR</v>
      </c>
      <c r="H602" t="str" xml:space="preserve">
        <v xml:space="preserve">Buen dia me ayudan con la pos # 14 esta sin conexion a laos datafonos._x000d_
numero de caja pos</v>
      </c>
      <c r="I602" t="str" xml:space="preserve">
        <v xml:space="preserve">Buen dia me ayudan con la pos # 14 esta sin conexion a laos datafonos._x000d_
numero de caja pos</v>
      </c>
      <c r="J602" t="str">
        <v xml:space="preserve">DAÑO ES CONSECUENTE CON LA FALLA MASIVA GENERADA EN HORAS DE LA MAÑANA CON EL SISTEMA DE PUNTOS; DESCUENTOS Y DATAFONOS. </v>
      </c>
      <c r="K602">
        <v>45483.45416666667</v>
      </c>
      <c r="L602">
        <v>45483.49791666667</v>
      </c>
      <c r="M602">
        <v>45483</v>
      </c>
      <c r="N602" t="str">
        <f>TEXT(M602, "DDDD")</f>
        <v>miércoles</v>
      </c>
      <c r="O602" t="str">
        <v>J126 JUMBO SAN SILVESTRE</v>
      </c>
      <c r="P602" t="str">
        <v>BARRANCABERMEJA</v>
      </c>
      <c r="Q602" t="str">
        <f>IF(ISBLANK(P602),"0",(VLOOKUP(P602,REGION,2,FALSE)))</f>
        <v>ORIENTE</v>
      </c>
      <c r="R602" t="str">
        <v>LUIS CARLOS ROJAS ACOSTA</v>
      </c>
      <c r="S602">
        <f>IF(ISBLANK(R602),"0", VLOOKUP(R602,PERSONAL,2,FALSE))</f>
        <v>1096188137</v>
      </c>
      <c r="T602" t="str">
        <v>DIRECTO</v>
      </c>
      <c r="U602">
        <v>0.4583333333333333</v>
      </c>
      <c r="V602">
        <v>0.46875</v>
      </c>
      <c r="W602">
        <f>V602-U602</f>
        <v>0.010416666666666685</v>
      </c>
      <c r="X602">
        <v>1</v>
      </c>
      <c r="Y602">
        <f>NETWORKDAYS(K602,M602)</f>
        <v>1</v>
      </c>
      <c r="Z602" t="str">
        <f>IF(Y602&lt;=2,"CUMPLE","NO CUMPLE")</f>
        <v>CUMPLE</v>
      </c>
      <c r="AC602" t="str">
        <f>TEXT(M602,"mmmm")</f>
        <v>julio</v>
      </c>
      <c r="AD602" t="str">
        <f>TEXT(M602,"yyyy")</f>
        <v>yyyy</v>
      </c>
      <c r="AE602">
        <f>W602*60*24</f>
        <v>15.000000000000027</v>
      </c>
      <c r="AF602">
        <f>AE602/60</f>
        <v>0.25000000000000044</v>
      </c>
      <c r="AG602">
        <f>AE602/60</f>
        <v>0.25000000000000044</v>
      </c>
      <c r="AH602">
        <f>L602-K602</f>
        <v>0.04374999999708962</v>
      </c>
      <c r="AI602">
        <f>AH602*24*60</f>
        <v>62.99999999580905</v>
      </c>
      <c r="AJ602">
        <f>75728*X602</f>
        <v>75728</v>
      </c>
    </row>
    <row r="603">
      <c r="A603">
        <v>17</v>
      </c>
      <c r="B603" t="str">
        <v>SOLICITUD</v>
      </c>
      <c r="C603" t="str">
        <v>CERRADO</v>
      </c>
      <c r="D603" t="str">
        <v>ACOMPAÑAMIENTO</v>
      </c>
      <c r="E603" t="str">
        <v>ACOMPAÑAMIENTO</v>
      </c>
      <c r="F603" t="str">
        <v>ACOMPAÑAMIENTO</v>
      </c>
      <c r="G603" t="str">
        <v>ACOMPAÑAMIENTO</v>
      </c>
      <c r="H603" t="str">
        <v>SOLICITUD RECURSO 2;5</v>
      </c>
      <c r="I603" t="str">
        <v>SOLICITUD RECURSO 2;5</v>
      </c>
      <c r="J603" t="str">
        <v>Se realiza acompañamiento para tienda JUMBO SANTAFE instalacion balanza</v>
      </c>
      <c r="K603">
        <v>45483</v>
      </c>
      <c r="L603">
        <v>45483</v>
      </c>
      <c r="M603">
        <v>45483</v>
      </c>
      <c r="N603" t="str">
        <f>TEXT(M603, "DDDD")</f>
        <v>miércoles</v>
      </c>
      <c r="O603" t="str">
        <v>JUMBO SANTA FE</v>
      </c>
      <c r="P603" t="str">
        <v>BOGOTA</v>
      </c>
      <c r="Q603" t="str">
        <f>IF(ISBLANK(P603),"0",(VLOOKUP(P603,REGION,2,FALSE)))</f>
        <v>BOGOTA</v>
      </c>
      <c r="R603" t="str">
        <v>ALEXANDER CASTILLO SOTELO</v>
      </c>
      <c r="S603">
        <f>IF(ISBLANK(R603),"0", VLOOKUP(R603,PERSONAL,2,FALSE))</f>
        <v>80216449</v>
      </c>
      <c r="T603" t="str">
        <v>ALIADO</v>
      </c>
      <c r="U603">
        <v>0.3333333333333333</v>
      </c>
      <c r="V603">
        <v>0.7083333333333334</v>
      </c>
      <c r="W603">
        <f>V603-U603</f>
        <v>0.37500000000000006</v>
      </c>
      <c r="X603" t="str">
        <v>2;5</v>
      </c>
      <c r="Y603">
        <f>NETWORKDAYS(K603,M603)</f>
        <v>1</v>
      </c>
      <c r="Z603" t="str">
        <f>IF(Y603&lt;=2,"CUMPLE","NO CUMPLE")</f>
        <v>CUMPLE</v>
      </c>
      <c r="AC603" t="str">
        <f>TEXT(M603,"mmmm")</f>
        <v>julio</v>
      </c>
      <c r="AD603" t="str">
        <f>TEXT(M603,"yyyy")</f>
        <v>yyyy</v>
      </c>
      <c r="AE603">
        <f>W603*60*24</f>
        <v>540.0000000000001</v>
      </c>
      <c r="AF603">
        <f>AE603/60</f>
        <v>9.000000000000002</v>
      </c>
      <c r="AG603">
        <f>AE603/60</f>
        <v>9.000000000000002</v>
      </c>
      <c r="AH603">
        <f>L603-K603</f>
        <v>0</v>
      </c>
      <c r="AI603">
        <f>AH603*24*60</f>
        <v>0</v>
      </c>
      <c r="AJ603" t="e">
        <f>75728*X603</f>
        <v>#VALUE!</v>
      </c>
    </row>
    <row r="604">
      <c r="A604">
        <v>771117</v>
      </c>
      <c r="B604" t="str">
        <v>INCIDENTE</v>
      </c>
      <c r="C604" t="str">
        <v>CERRADO</v>
      </c>
      <c r="D604" t="str">
        <v>DOMICILIOS</v>
      </c>
      <c r="E604" t="str">
        <v>PDA</v>
      </c>
      <c r="F604" t="str">
        <v>PDA</v>
      </c>
      <c r="G604" t="str">
        <v>HONEYWELL</v>
      </c>
      <c r="H604" t="str">
        <v>buenas noches por favor me colabora para validar el sistema en las pda ya que se esta realizando inventariso en la parte de perecederos y no hay conexión. jumbo girardot 47</v>
      </c>
      <c r="I604" t="str">
        <v>buenas noches por favor me colabora para validar el sistema en las pda ya que se esta realizando inventariso en la parte de perecederos y no hay conexión. jumbo girardot 47</v>
      </c>
      <c r="J604" t="str">
        <v>Se realiza revision de la Pda mencionada ya que se indica en el Cau que se encuentra sin conexión; Se prosigue a preguntar la ubicación de la Pda pero me indica la usuaria que esta funcionando normalmente...Hoy 12/07/2024 me comunico con la persona encargada de montar el Servicio Xavier Camargo y me informa que le estaban realizando mantenimiento a GENESIX por tal motivo No conectaba; De tal manera despues se restablecio la Conexion a la plataforma Normalmente...ESTADO OK</v>
      </c>
      <c r="K604">
        <v>45484.34722222222</v>
      </c>
      <c r="L604">
        <v>45484.34722222222</v>
      </c>
      <c r="M604">
        <v>45484</v>
      </c>
      <c r="N604" t="str">
        <f>TEXT(M604, "DDDD")</f>
        <v>jueves</v>
      </c>
      <c r="O604" t="str">
        <v>J047 JUMBO GIRARDOT</v>
      </c>
      <c r="P604" t="str">
        <v>GIRARDOT</v>
      </c>
      <c r="Q604" t="str">
        <f>IF(ISBLANK(P604),"0",(VLOOKUP(P604,REGION,2,FALSE)))</f>
        <v>OCCIDENTE</v>
      </c>
      <c r="R604" t="str">
        <v>RAFAEL ARDILA PUENTES</v>
      </c>
      <c r="S604">
        <f>IF(ISBLANK(R604),"0", VLOOKUP(R604,PERSONAL,2,FALSE))</f>
        <v>1018419858</v>
      </c>
      <c r="T604" t="str">
        <v>ALIADO</v>
      </c>
      <c r="U604">
        <v>0.5</v>
      </c>
      <c r="V604">
        <v>0.5208333333333334</v>
      </c>
      <c r="W604">
        <f>V604-U604</f>
        <v>0.02083333333333337</v>
      </c>
      <c r="X604">
        <v>1</v>
      </c>
      <c r="Y604">
        <f>NETWORKDAYS(K604,M604)</f>
        <v>1</v>
      </c>
      <c r="Z604" t="str">
        <f>IF(Y604&lt;=2,"CUMPLE","NO CUMPLE")</f>
        <v>CUMPLE</v>
      </c>
      <c r="AC604" t="str">
        <f>TEXT(M604,"mmmm")</f>
        <v>julio</v>
      </c>
      <c r="AD604" t="str">
        <f>TEXT(M604,"yyyy")</f>
        <v>yyyy</v>
      </c>
      <c r="AE604">
        <f>W604*60*24</f>
        <v>30.000000000000053</v>
      </c>
      <c r="AF604">
        <f>AE604/60</f>
        <v>0.5000000000000009</v>
      </c>
      <c r="AG604">
        <f>AE604/60</f>
        <v>0.5000000000000009</v>
      </c>
      <c r="AH604">
        <f>L604-K604</f>
        <v>0</v>
      </c>
      <c r="AI604">
        <f>AH604*24*60</f>
        <v>0</v>
      </c>
      <c r="AJ604">
        <f>75728*X604</f>
        <v>75728</v>
      </c>
    </row>
    <row r="605">
      <c r="A605">
        <v>770355</v>
      </c>
      <c r="B605" t="str">
        <v>SOLICITUD</v>
      </c>
      <c r="C605" t="str">
        <v>CERRADO</v>
      </c>
      <c r="D605" t="str">
        <v>LINEAL DE CAJAS</v>
      </c>
      <c r="E605" t="str">
        <v>POS</v>
      </c>
      <c r="F605" t="str">
        <v>POS</v>
      </c>
      <c r="G605" t="str">
        <v>WINCOR</v>
      </c>
      <c r="H605" t="str">
        <v>Buen Dia Favor nos ayudas con el envío del técnico a la tienda Metro Riohacha un turno completo con 2.5 Tickets. Saludes.</v>
      </c>
      <c r="I605" t="str">
        <v>Buen Dia Favor nos ayudas con el envío del técnico a la tienda Metro Riohacha un turno completo con 2.5 Tickets. Saludes.</v>
      </c>
      <c r="J605" t="str">
        <v>SE LLEGÓ A SITIO A LA HORA INDICADA ; SE LLAMA AL INGENIERO Y SE PROCEDE A ABRIR CIERTAS CAJAS DONDE ESTABAN LOS REPUESTOS DE LA POS; SE HACEN LOS CAMBIOS DE LA PRIMERA Y TODO FUE UN EXITO A EXEPCION DE UN ERROR DE LICENCIA PERO TODO QUEDÓ FUNCIONADO EN ESA CAJA LINEAL. LA OTRA CAJA SE LE HICIERON MUCHAS CONFIGURACIONS Y CAMBIOS DE COMPONENTES PERO NUNCA RECONOCIO EL TECLADO POR MAS QUE SE TRATASE; SE PROBARON 3 TECLADO DIFERENTES PERO NINGUNO DIÓ CHICLE; EL MONITOR BLANCO APENAS Y MOSTRABA IMAGEN Y POR DECISION DEL INGENIERO SE DEJÓ ESA CAJA SUSPENDIDA MIESNTRAS SE CONSIGUE UNA NUEVA; LUEGO DE ESO SE HIZO UNA LIMPIEZA MUY POR ENCIMA A TODAS LAS POS. DESPUES DE LO DICHO PROCEDÍ A DEJAR TODO EN SALA DE SISTEMAS DE LA MEJOR MANERA Y ORGANIZADA POSIBLE.</v>
      </c>
      <c r="K605">
        <v>45484.416666666664</v>
      </c>
      <c r="L605">
        <v>45484.611805555556</v>
      </c>
      <c r="M605">
        <v>45484</v>
      </c>
      <c r="N605" t="str">
        <f>TEXT(M605, "DDDD")</f>
        <v>jueves</v>
      </c>
      <c r="O605" t="str">
        <v>M040 METRO RIOHACHA</v>
      </c>
      <c r="P605" t="str">
        <v>RIOHACHA</v>
      </c>
      <c r="Q605" t="str">
        <f>IF(ISBLANK(P605),"0",(VLOOKUP(P605,REGION,2,FALSE)))</f>
        <v>COSTA</v>
      </c>
      <c r="R605" t="str">
        <v>RONALD JOSE VILA TIRADO</v>
      </c>
      <c r="S605" t="e">
        <f>IF(ISBLANK(R605),"0", VLOOKUP(R605,PERSONAL,2,FALSE))</f>
        <v>#N/A</v>
      </c>
      <c r="T605" t="str">
        <v>ALIADO</v>
      </c>
      <c r="U605">
        <v>0.3333333333333333</v>
      </c>
      <c r="V605">
        <v>0.7083333333333334</v>
      </c>
      <c r="W605">
        <f>V605-U605</f>
        <v>0.37500000000000006</v>
      </c>
      <c r="X605" t="str">
        <v>2;5</v>
      </c>
      <c r="Y605">
        <f>NETWORKDAYS(K605,M605)</f>
        <v>1</v>
      </c>
      <c r="Z605" t="str">
        <f>IF(Y605&lt;=2,"CUMPLE","NO CUMPLE")</f>
        <v>CUMPLE</v>
      </c>
      <c r="AC605" t="str">
        <f>TEXT(M605,"mmmm")</f>
        <v>julio</v>
      </c>
      <c r="AD605" t="str">
        <f>TEXT(M605,"yyyy")</f>
        <v>yyyy</v>
      </c>
      <c r="AE605">
        <f>W605*60*24</f>
        <v>540.0000000000001</v>
      </c>
      <c r="AF605">
        <f>AE605/60</f>
        <v>9.000000000000002</v>
      </c>
      <c r="AG605">
        <f>AE605/60</f>
        <v>9.000000000000002</v>
      </c>
      <c r="AH605">
        <f>L605-K605</f>
        <v>0.19513888889196096</v>
      </c>
      <c r="AI605">
        <f>AH605*24*60</f>
        <v>281.0000000044238</v>
      </c>
      <c r="AJ605" t="e">
        <f>75728*X605</f>
        <v>#VALUE!</v>
      </c>
    </row>
    <row r="606">
      <c r="A606">
        <v>18</v>
      </c>
      <c r="B606" t="str">
        <v>SOLICITUD</v>
      </c>
      <c r="C606" t="str">
        <v>CERRADO</v>
      </c>
      <c r="D606" t="str">
        <v>ACOMPAÑAMIENTO</v>
      </c>
      <c r="E606" t="str">
        <v>ACOMPAÑAMIENTO</v>
      </c>
      <c r="F606" t="str">
        <v>ACOMPAÑAMIENTO</v>
      </c>
      <c r="G606" t="str">
        <v>ACOMPAÑAMIENTO</v>
      </c>
      <c r="H606" t="str">
        <v>SOLICITUD RECURSO 2;5</v>
      </c>
      <c r="I606" t="str">
        <v>SOLICITUD RECURSO 2;5</v>
      </c>
      <c r="J606" t="str">
        <v>Se realiza acompañamiento para tienda CHIA SABANA instalacion balanza</v>
      </c>
      <c r="K606">
        <v>45484</v>
      </c>
      <c r="L606">
        <v>45484</v>
      </c>
      <c r="M606">
        <v>45484</v>
      </c>
      <c r="N606" t="str">
        <f>TEXT(M606, "DDDD")</f>
        <v>jueves</v>
      </c>
      <c r="O606" t="str">
        <v>JUMBO CHIA SABANA</v>
      </c>
      <c r="P606" t="str">
        <v>BOGOTA</v>
      </c>
      <c r="Q606" t="str">
        <f>IF(ISBLANK(P606),"0",(VLOOKUP(P606,REGION,2,FALSE)))</f>
        <v>BOGOTA</v>
      </c>
      <c r="R606" t="str">
        <v>ALEXANDER CASTILLO SOTELO</v>
      </c>
      <c r="S606">
        <f>IF(ISBLANK(R606),"0", VLOOKUP(R606,PERSONAL,2,FALSE))</f>
        <v>80216449</v>
      </c>
      <c r="T606" t="str">
        <v>ALIADO</v>
      </c>
      <c r="U606">
        <v>0.3333333333333333</v>
      </c>
      <c r="V606">
        <v>0.7083333333333334</v>
      </c>
      <c r="W606">
        <f>V606-U606</f>
        <v>0.37500000000000006</v>
      </c>
      <c r="X606" t="str">
        <v>2;5</v>
      </c>
      <c r="Y606">
        <f>NETWORKDAYS(K606,M606)</f>
        <v>1</v>
      </c>
      <c r="Z606" t="str">
        <f>IF(Y606&lt;=2,"CUMPLE","NO CUMPLE")</f>
        <v>CUMPLE</v>
      </c>
      <c r="AC606" t="str">
        <f>TEXT(M606,"mmmm")</f>
        <v>julio</v>
      </c>
      <c r="AD606" t="str">
        <f>TEXT(M606,"yyyy")</f>
        <v>yyyy</v>
      </c>
      <c r="AE606">
        <f>W606*60*24</f>
        <v>540.0000000000001</v>
      </c>
      <c r="AF606">
        <f>AE606/60</f>
        <v>9.000000000000002</v>
      </c>
      <c r="AG606">
        <f>AE606/60</f>
        <v>9.000000000000002</v>
      </c>
      <c r="AH606">
        <f>L606-K606</f>
        <v>0</v>
      </c>
      <c r="AI606">
        <f>AH606*24*60</f>
        <v>0</v>
      </c>
      <c r="AJ606" t="e">
        <f>75728*X606</f>
        <v>#VALUE!</v>
      </c>
    </row>
    <row r="607">
      <c r="A607">
        <v>770325</v>
      </c>
      <c r="B607" t="str">
        <v>INCIDENTE</v>
      </c>
      <c r="C607" t="str">
        <v>CERRADO</v>
      </c>
      <c r="D607" t="str">
        <v>LINEAL DE CAJAS</v>
      </c>
      <c r="E607" t="str">
        <v>DESKTOP</v>
      </c>
      <c r="F607" t="str">
        <v>DESKTOP</v>
      </c>
      <c r="G607" t="str">
        <v>LENOVO</v>
      </c>
      <c r="H607" t="str">
        <v>Al momento de descargar los archivos de office descargan correctamente pero a la hora de abrir no habré ningún archivo de Excel ni WORD lo que esta afectando una de mis labores diarias. solicito de su colaboración de la instalación de un programas para el descargue y trabajo de archivos en Excel ya que manejo los indicadores de la tienda metro Duitama.</v>
      </c>
      <c r="I607" t="str">
        <v>Al momento de descargar los archivos de office descargan correctamente pero a la hora de abrir no habré ningún archivo de Excel ni WORD lo que esta afectando una de mis labores diarias. solicito de su colaboración de la instalación de un programas para el descargue y trabajo de archivos en Excel ya que manejo los indicadores de la tienda metro Duitama.</v>
      </c>
      <c r="J607" t="str">
        <v xml:space="preserve">Funcionaria que reporta novedad no estuvo en la tienda el dia de hoy; se reporta novedad a soporte 1.5 Johanna Lopez de Cenco y a asistente de gerencia Judith Vega. </v>
      </c>
      <c r="K607">
        <v>45484.618055555555</v>
      </c>
      <c r="L607">
        <v>45484.618055555555</v>
      </c>
      <c r="M607">
        <v>45485</v>
      </c>
      <c r="N607" t="str">
        <f>TEXT(M607, "DDDD")</f>
        <v>viernes</v>
      </c>
      <c r="O607" t="str">
        <v>M028 METRO DUITAMA INNOVO</v>
      </c>
      <c r="P607" t="str">
        <v>DUITAMA</v>
      </c>
      <c r="Q607" t="str">
        <f>IF(ISBLANK(P607),"0",(VLOOKUP(P607,REGION,2,FALSE)))</f>
        <v>ORIENTE</v>
      </c>
      <c r="R607" t="str">
        <v>JHONATAN RICARDO VARGAS ZAMBRANO</v>
      </c>
      <c r="S607">
        <f>IF(ISBLANK(R607),"0", VLOOKUP(R607,PERSONAL,2,FALSE))</f>
        <v>1057583301</v>
      </c>
      <c r="T607" t="str">
        <v>DIRECTO</v>
      </c>
      <c r="U607">
        <v>0.625</v>
      </c>
      <c r="V607">
        <v>0.7083333333333334</v>
      </c>
      <c r="W607">
        <f>V607-U607</f>
        <v>0.08333333333333337</v>
      </c>
      <c r="X607" t="str">
        <v>2;5</v>
      </c>
      <c r="Y607">
        <f>NETWORKDAYS(K607,M607)</f>
        <v>2</v>
      </c>
      <c r="Z607" t="str">
        <f>IF(Y607&lt;=2,"CUMPLE","NO CUMPLE")</f>
        <v>CUMPLE</v>
      </c>
      <c r="AC607" t="str">
        <f>TEXT(M607,"mmmm")</f>
        <v>julio</v>
      </c>
      <c r="AD607" t="str">
        <f>TEXT(M607,"yyyy")</f>
        <v>yyyy</v>
      </c>
      <c r="AE607">
        <f>W607*60*24</f>
        <v>120.00000000000004</v>
      </c>
      <c r="AF607">
        <f>AE607/60</f>
        <v>2.000000000000001</v>
      </c>
      <c r="AG607">
        <f>AE607/60</f>
        <v>2.000000000000001</v>
      </c>
      <c r="AH607">
        <f>L607-K607</f>
        <v>0</v>
      </c>
      <c r="AI607">
        <f>AH607*24*60</f>
        <v>0</v>
      </c>
      <c r="AJ607" t="e">
        <f>75728*X607</f>
        <v>#VALUE!</v>
      </c>
    </row>
    <row r="608">
      <c r="A608">
        <v>682974</v>
      </c>
      <c r="B608" t="str">
        <v>INCIDENTE</v>
      </c>
      <c r="C608" t="str">
        <v>CERRADO</v>
      </c>
      <c r="D608" t="str">
        <v>SECCION CARNES</v>
      </c>
      <c r="E608" t="str">
        <v>BALANZA</v>
      </c>
      <c r="F608" t="str">
        <v>BALANZA</v>
      </c>
      <c r="G608" t="str">
        <v>METTLER</v>
      </c>
      <c r="H608" t="str">
        <v>Balanza colgante correspondiente a venta asistida de carnes tiene falla en repuesto al momento de imprimir. No imprime de forma correcta</v>
      </c>
      <c r="I608" t="str">
        <v>Balanza colgante correspondiente a venta asistida de carnes tiene falla en repuesto al momento de imprimir. No imprime de forma correcta</v>
      </c>
      <c r="J608" t="str">
        <v xml:space="preserve">Se visita tienda donde se procede a cambiar cabezal previamente solicitado; en visita anterior para poder safar el cabezal se tuvo que taladrar uno de los tornillos el cual se daño; fue necesario conseguir un tornillo adicional; se monta cabezal y se ajusta; se coloca el rollo y se solicita hacer pruebas de funcionamiento validando que bascula colgante queda operativa; se informa a Gerente de tienda y jefe de seccion. </v>
      </c>
      <c r="K608">
        <v>45484.64166666667</v>
      </c>
      <c r="L608">
        <v>45484.66736111111</v>
      </c>
      <c r="M608">
        <v>45485</v>
      </c>
      <c r="N608" t="str">
        <f>TEXT(M608, "DDDD")</f>
        <v>viernes</v>
      </c>
      <c r="O608" t="str">
        <v>M028 METRO DUITAMA INNOVO</v>
      </c>
      <c r="P608" t="str">
        <v>DUITAMA</v>
      </c>
      <c r="Q608" t="str">
        <f>IF(ISBLANK(P608),"0",(VLOOKUP(P608,REGION,2,FALSE)))</f>
        <v>ORIENTE</v>
      </c>
      <c r="R608" t="str">
        <v>JHONATAN RICARDO VARGAS ZAMBRANO</v>
      </c>
      <c r="S608">
        <f>IF(ISBLANK(R608),"0", VLOOKUP(R608,PERSONAL,2,FALSE))</f>
        <v>1057583301</v>
      </c>
      <c r="T608" t="str">
        <v>DIRECTO</v>
      </c>
      <c r="U608">
        <v>0.3333333333333333</v>
      </c>
      <c r="V608">
        <v>0.5</v>
      </c>
      <c r="W608">
        <f>V608-U608</f>
        <v>0.16666666666666669</v>
      </c>
      <c r="X608">
        <v>2</v>
      </c>
      <c r="Y608">
        <f>NETWORKDAYS(K608,M608)</f>
        <v>2</v>
      </c>
      <c r="Z608" t="str">
        <f>IF(Y608&lt;=2,"CUMPLE","NO CUMPLE")</f>
        <v>CUMPLE</v>
      </c>
      <c r="AC608" t="str">
        <f>TEXT(M608,"mmmm")</f>
        <v>julio</v>
      </c>
      <c r="AD608" t="str">
        <f>TEXT(M608,"yyyy")</f>
        <v>yyyy</v>
      </c>
      <c r="AE608">
        <f>W608*60*24</f>
        <v>240.00000000000006</v>
      </c>
      <c r="AF608">
        <f>AE608/60</f>
        <v>4.000000000000001</v>
      </c>
      <c r="AG608">
        <f>AE608/60</f>
        <v>4.000000000000001</v>
      </c>
      <c r="AH608">
        <f>L608-K608</f>
        <v>0.02569444444088731</v>
      </c>
      <c r="AI608">
        <f>AH608*24*60</f>
        <v>36.999999994877726</v>
      </c>
      <c r="AJ608">
        <f>75728*X608</f>
        <v>151456</v>
      </c>
    </row>
    <row r="609">
      <c r="A609">
        <v>772150</v>
      </c>
      <c r="B609" t="str">
        <v>INCIDENTE</v>
      </c>
      <c r="C609" t="str">
        <v>CERRADO</v>
      </c>
      <c r="D609" t="str">
        <v>RECIBO</v>
      </c>
      <c r="E609" t="str">
        <v>PDA</v>
      </c>
      <c r="F609" t="str">
        <v>PDA</v>
      </c>
      <c r="G609" t="str">
        <v>HONEYWELL</v>
      </c>
      <c r="H609" t="str">
        <v>Buen día; la PDT de Recibo Logística al encender solicita un código de ingreso; la pantalla está en negro y no deja realizar ninguna acción; por favor de carácter especial podrían colaborarme ya que solo tenemos una PDT en funcionamiento y en la sección es de vital importancia por la operación. Gracias.</v>
      </c>
      <c r="I609" t="str">
        <v>Buen día; la PDT de Recibo Logística al encender solicita un código de ingreso; la pantalla está en negro y no deja realizar ninguna acción; por favor de carácter especial podrían colaborarme ya que solo tenemos una PDT en funcionamiento y en la sección es de vital importancia por la operación. Gracias.</v>
      </c>
      <c r="J609" t="str">
        <v>Se visita tienda donde en el área de recibo se encuentra PDA reportada; se procede mediante micro SD copiar archivo firmware para poder realizar formateo de PDA; luego del formateo se parametriza segun instructivo; se configuran aplicativos y se solicita hacer pruebas; Pdt se entrega operativa usuario recibe a satisfacción.</v>
      </c>
      <c r="K609">
        <v>45484.669444444444</v>
      </c>
      <c r="L609">
        <v>45484.669444444444</v>
      </c>
      <c r="M609">
        <v>45485</v>
      </c>
      <c r="N609" t="str">
        <f>TEXT(M609, "DDDD")</f>
        <v>viernes</v>
      </c>
      <c r="O609" t="str">
        <v>M028 METRO DUITAMA INNOVO</v>
      </c>
      <c r="P609" t="str">
        <v>DUITAMA</v>
      </c>
      <c r="Q609" t="str">
        <f>IF(ISBLANK(P609),"0",(VLOOKUP(P609,REGION,2,FALSE)))</f>
        <v>ORIENTE</v>
      </c>
      <c r="R609" t="str">
        <v>JHONATAN RICARDO VARGAS ZAMBRANO</v>
      </c>
      <c r="S609">
        <f>IF(ISBLANK(R609),"0", VLOOKUP(R609,PERSONAL,2,FALSE))</f>
        <v>1057583301</v>
      </c>
      <c r="T609" t="str">
        <v>DIRECTO</v>
      </c>
      <c r="U609">
        <v>0.5208333333333334</v>
      </c>
      <c r="V609">
        <v>0.625</v>
      </c>
      <c r="W609">
        <f>V609-U609</f>
        <v>0.10416666666666663</v>
      </c>
      <c r="X609">
        <v>1</v>
      </c>
      <c r="Y609">
        <f>NETWORKDAYS(K609,M609)</f>
        <v>2</v>
      </c>
      <c r="Z609" t="str">
        <f>IF(Y609&lt;=2,"CUMPLE","NO CUMPLE")</f>
        <v>CUMPLE</v>
      </c>
      <c r="AC609" t="str">
        <f>TEXT(M609,"mmmm")</f>
        <v>julio</v>
      </c>
      <c r="AD609" t="str">
        <f>TEXT(M609,"yyyy")</f>
        <v>yyyy</v>
      </c>
      <c r="AE609">
        <f>W609*60*24</f>
        <v>149.99999999999994</v>
      </c>
      <c r="AF609">
        <f>AE609/60</f>
        <v>2.499999999999999</v>
      </c>
      <c r="AG609">
        <f>AE609/60</f>
        <v>2.499999999999999</v>
      </c>
      <c r="AH609">
        <f>L609-K609</f>
        <v>0</v>
      </c>
      <c r="AI609">
        <f>AH609*24*60</f>
        <v>0</v>
      </c>
      <c r="AJ609">
        <f>75728*X609</f>
        <v>75728</v>
      </c>
    </row>
    <row r="610">
      <c r="A610">
        <v>772757</v>
      </c>
      <c r="B610" t="str">
        <v>SOLICITUD</v>
      </c>
      <c r="C610" t="str">
        <v>CERRADO</v>
      </c>
      <c r="D610" t="str">
        <v>TIENDA</v>
      </c>
      <c r="E610" t="str">
        <v>SCANNER</v>
      </c>
      <c r="F610" t="str">
        <v>SCANNER</v>
      </c>
      <c r="G610" t="str">
        <v>ZEBRA</v>
      </c>
      <c r="H610" t="str">
        <v>buenas tardes lo siguiente es para solicitar la instalación de un escáner de mano(tipo pistola) para la pos numero 15 le agradecemos para que nos colaboren con esta solicitud quedamos atento gracias.</v>
      </c>
      <c r="I610" t="str">
        <v>buenas tardes lo siguiente es para solicitar la instalación de un escáner de mano(tipo pistola) para la pos numero 15 le agradecemos para que nos colaboren con esta solicitud quedamos atento gracias.</v>
      </c>
      <c r="J610" t="str">
        <v>se procede a validar el scanner balanza; pero este no tiene un adaptador por lo que se le indica al 1.5 que se debe requir el adaptador; por lo que se enviara adaptador del escanner que esta en tienda</v>
      </c>
      <c r="K610">
        <v>45485.46944444445</v>
      </c>
      <c r="L610">
        <v>45485.540972222225</v>
      </c>
      <c r="M610">
        <v>45485</v>
      </c>
      <c r="N610" t="str">
        <f>TEXT(M610, "DDDD")</f>
        <v>viernes</v>
      </c>
      <c r="O610" t="str">
        <v>M085 METRO MONTERIA</v>
      </c>
      <c r="P610" t="str">
        <v>MONTERIA</v>
      </c>
      <c r="Q610" t="str">
        <f>IF(ISBLANK(P610),"0",(VLOOKUP(P610,REGION,2,FALSE)))</f>
        <v>COSTA</v>
      </c>
      <c r="R610" t="str">
        <v>SHARON YANETH KERGUELEN WILCHES</v>
      </c>
      <c r="S610">
        <f>IF(ISBLANK(R610),"0", VLOOKUP(R610,PERSONAL,2,FALSE))</f>
        <v>1067917448</v>
      </c>
      <c r="T610" t="str">
        <v>DIRECTO</v>
      </c>
      <c r="U610">
        <v>0.5833333333333334</v>
      </c>
      <c r="V610">
        <v>0.6597222222222222</v>
      </c>
      <c r="W610">
        <f>V610-U610</f>
        <v>0.07638888888888884</v>
      </c>
      <c r="X610">
        <v>1</v>
      </c>
      <c r="Y610">
        <f>NETWORKDAYS(K610,M610)</f>
        <v>1</v>
      </c>
      <c r="Z610" t="str">
        <f>IF(Y610&lt;=2,"CUMPLE","NO CUMPLE")</f>
        <v>CUMPLE</v>
      </c>
      <c r="AC610" t="str">
        <f>TEXT(M610,"mmmm")</f>
        <v>julio</v>
      </c>
      <c r="AD610" t="str">
        <f>TEXT(M610,"yyyy")</f>
        <v>yyyy</v>
      </c>
      <c r="AE610">
        <f>W610*60*24</f>
        <v>109.99999999999993</v>
      </c>
      <c r="AF610">
        <f>AE610/60</f>
        <v>1.8333333333333321</v>
      </c>
      <c r="AG610">
        <f>AE610/60</f>
        <v>1.8333333333333321</v>
      </c>
      <c r="AH610">
        <f>L610-K610</f>
        <v>0.07152777777810115</v>
      </c>
      <c r="AI610">
        <f>AH610*24*60</f>
        <v>103.00000000046566</v>
      </c>
      <c r="AJ610">
        <f>75728*X610</f>
        <v>75728</v>
      </c>
    </row>
    <row r="611">
      <c r="A611">
        <v>747839</v>
      </c>
      <c r="B611" t="str">
        <v>SOLICITUD</v>
      </c>
      <c r="C611" t="str">
        <v>CERRADO</v>
      </c>
      <c r="D611" t="str">
        <v>PANADERIA</v>
      </c>
      <c r="E611" t="str">
        <v>BALANZA</v>
      </c>
      <c r="F611" t="str">
        <v>BALANZA</v>
      </c>
      <c r="G611" t="str">
        <v>METTLER</v>
      </c>
      <c r="H611" t="str">
        <v>buenas noches por favor me colaboran con la bascula de panaderia; se realizo calibracion con un peso de 12.000 kilogamos y genera tiquete por 11.350kg agradezco su atencion y colaboracion en la espera de una pronta respuesta</v>
      </c>
      <c r="I611" t="str">
        <v>buenas noches por favor me colaboran con la bascula de panaderia; se realizo calibracion con un peso de 12.000 kilogamos y genera tiquete por 11.350kg agradezco su atencion y colaboracion en la espera de una pronta respuesta</v>
      </c>
      <c r="J611" t="str">
        <v>Se realizó la revisión y calibración de la balanza. Se deja operativa.</v>
      </c>
      <c r="K611">
        <v>45482.725694444445</v>
      </c>
      <c r="L611">
        <v>45484.427777777775</v>
      </c>
      <c r="M611">
        <v>45485</v>
      </c>
      <c r="N611" t="str">
        <f>TEXT(M611, "DDDD")</f>
        <v>viernes</v>
      </c>
      <c r="O611" t="str">
        <v>Z073 EDS MOSQUERA</v>
      </c>
      <c r="P611" t="str">
        <v>MOSQUERA</v>
      </c>
      <c r="Q611" t="str">
        <f>IF(ISBLANK(P611),"0",(VLOOKUP(P611,REGION,2,FALSE)))</f>
        <v>BOGOTA</v>
      </c>
      <c r="R611" t="str">
        <v>ALEXANDER CASTILLO SOTELO</v>
      </c>
      <c r="S611">
        <f>IF(ISBLANK(R611),"0", VLOOKUP(R611,PERSONAL,2,FALSE))</f>
        <v>80216449</v>
      </c>
      <c r="T611" t="str">
        <v>ALIADO</v>
      </c>
      <c r="U611">
        <v>0.375</v>
      </c>
      <c r="V611">
        <v>0.4166666666666667</v>
      </c>
      <c r="W611">
        <f>V611-U611</f>
        <v>0.041666666666666685</v>
      </c>
      <c r="X611">
        <v>1</v>
      </c>
      <c r="Y611">
        <f>NETWORKDAYS(K611,M611)</f>
        <v>4</v>
      </c>
      <c r="Z611" t="str">
        <f>IF(Y611&lt;=2,"CUMPLE","NO CUMPLE")</f>
        <v>NO CUMPLE</v>
      </c>
      <c r="AC611" t="str">
        <f>TEXT(M611,"mmmm")</f>
        <v>julio</v>
      </c>
      <c r="AD611" t="str">
        <f>TEXT(M611,"yyyy")</f>
        <v>yyyy</v>
      </c>
      <c r="AE611">
        <f>W611*60*24</f>
        <v>60.00000000000002</v>
      </c>
      <c r="AF611">
        <f>AE611/60</f>
        <v>1.0000000000000004</v>
      </c>
      <c r="AG611">
        <f>AE611/60</f>
        <v>1.0000000000000004</v>
      </c>
      <c r="AH611">
        <f>L611-K611</f>
        <v>1.7020833333299379</v>
      </c>
      <c r="AI611">
        <f>AH611*24*60</f>
        <v>2450.9999999951106</v>
      </c>
      <c r="AJ611">
        <f>75728*X611</f>
        <v>75728</v>
      </c>
    </row>
    <row r="612" xml:space="preserve">
      <c r="A612">
        <v>0</v>
      </c>
      <c r="B612" t="str">
        <v>SOLICITUD</v>
      </c>
      <c r="C612" t="str">
        <v>ABIERTO</v>
      </c>
      <c r="D612" t="str">
        <v>SOPORTE 2;5</v>
      </c>
      <c r="E612" t="str">
        <v>POS</v>
      </c>
      <c r="F612" t="str">
        <v>POS</v>
      </c>
      <c r="G612" t="str">
        <v>NCR</v>
      </c>
      <c r="H612" t="str">
        <v>Se solicita tecnico apoyo 2;5</v>
      </c>
      <c r="I612" t="str">
        <v>Se solicita tecnico apoyo 2;5</v>
      </c>
      <c r="J612" t="str" xml:space="preserve">
        <v xml:space="preserve">Se confirma con 3 cajas que estabas instaladas de las antiguas... Se desarman; en empacando y dejan lista _x000d_
_x000d_
En el cuarto de sistemas de evidencia 4 equipos pos (de los nuevos) _x000d_
4 impresoras ncr _x000d_
4 pantallas táctil pos ncr _x000d_
4 pantallas segundarias 3nstar_x000d_
4 cajones monederos _x000d_
3 balanzas-escaner  zebra (pendiente de revisar si existe la 4)</v>
      </c>
      <c r="K612">
        <v>45484.50069444445</v>
      </c>
      <c r="L612">
        <v>45484.72083333333</v>
      </c>
      <c r="M612">
        <v>45488</v>
      </c>
      <c r="N612" t="str">
        <f>TEXT(M612, "DDDD")</f>
        <v>lunes</v>
      </c>
      <c r="O612" t="str">
        <v>METRO REAL</v>
      </c>
      <c r="P612" t="str">
        <v>BUCARAMANGA</v>
      </c>
      <c r="Q612" t="str">
        <f>IF(ISBLANK(P612),"0",(VLOOKUP(P612,REGION,2,FALSE)))</f>
        <v>ORIENTE</v>
      </c>
      <c r="R612" t="str">
        <v>HENRY ALEJANDRO NIÑO</v>
      </c>
      <c r="S612" t="e">
        <f>IF(ISBLANK(R612),"0", VLOOKUP(R612,PERSONAL,2,FALSE))</f>
        <v>#N/A</v>
      </c>
      <c r="T612" t="str">
        <v>ALIADO</v>
      </c>
      <c r="U612">
        <v>0.375</v>
      </c>
      <c r="V612">
        <v>0.7083333333333334</v>
      </c>
      <c r="W612">
        <f>V612-U612</f>
        <v>0.33333333333333337</v>
      </c>
      <c r="X612" t="str">
        <v>2;5</v>
      </c>
      <c r="Y612">
        <f>NETWORKDAYS(K612,M612)</f>
        <v>3</v>
      </c>
      <c r="Z612" t="str">
        <f>IF(Y612&lt;=2,"CUMPLE","NO CUMPLE")</f>
        <v>NO CUMPLE</v>
      </c>
      <c r="AC612" t="str">
        <f>TEXT(M612,"mmmm")</f>
        <v>julio</v>
      </c>
      <c r="AD612" t="str">
        <f>TEXT(M612,"yyyy")</f>
        <v>yyyy</v>
      </c>
      <c r="AE612">
        <f>W612*60*24</f>
        <v>480.0000000000001</v>
      </c>
      <c r="AF612">
        <f>AE612/60</f>
        <v>8.000000000000002</v>
      </c>
      <c r="AG612">
        <f>AE612/60</f>
        <v>8.000000000000002</v>
      </c>
      <c r="AH612">
        <f>L612-K612</f>
        <v>0.2201388888861402</v>
      </c>
      <c r="AI612">
        <f>AH612*24*60</f>
        <v>316.9999999960419</v>
      </c>
      <c r="AJ612" t="e">
        <f>75728*X612</f>
        <v>#VALUE!</v>
      </c>
    </row>
    <row r="613">
      <c r="A613">
        <v>768660</v>
      </c>
      <c r="B613" t="str">
        <v>INCIDENTE</v>
      </c>
      <c r="C613" t="str">
        <v>CERRADO</v>
      </c>
      <c r="D613" t="str">
        <v>DECORACION</v>
      </c>
      <c r="E613" t="str">
        <v>PLOTER</v>
      </c>
      <c r="F613" t="str">
        <v>PLOTER</v>
      </c>
      <c r="G613" t="str">
        <v>GRAPHTEC</v>
      </c>
      <c r="H613" t="str">
        <v>Buenas Tardes Me colaboran con la revisión del Plotter de Corte CE5000-60 el cual presenta inconsistencias a la hora de imprimir generando datos erróneos y no imprime lo que se requiere. Gracias</v>
      </c>
      <c r="I613" t="str">
        <v>Buenas Tardes Me colaboran con la revisión del Plotter de Corte CE5000-60 el cual presenta inconsistencias a la hora de imprimir generando datos erróneos y no imprime lo que se requiere. Gracias</v>
      </c>
      <c r="J613" t="str">
        <v xml:space="preserve">me encuentro en sitio y espero a usuario que se encuentra en el area de ventas colocando una publicidad; me permite una hoja y se realiza una prueba de corte y esta se observa un daño en la hoja por el corte que no da el programa; se procede eliminar y actualizar el drivers del plotter; pero al verificar el user administrador este se encuentra bloqueado e informo a mi rmm para su desbloque mientras me apoyo con el usuario del ing. Harold para poder actualizar el drivers reinicio el equipo y realizo pruebas con nombres y palabras largas y todo ok; se cierra la actividad y se le informa al compañero cristian sanches y al personal de apoyo Ing.Harold  y me retiro del sitio.  </v>
      </c>
      <c r="K613">
        <v>45485.33194444444</v>
      </c>
      <c r="L613">
        <v>45485.37569444445</v>
      </c>
      <c r="M613">
        <v>45488</v>
      </c>
      <c r="N613" t="str">
        <f>TEXT(M613, "DDDD")</f>
        <v>lunes</v>
      </c>
      <c r="O613" t="str">
        <v>J036 JUMBO POPAYAN CAMPANARIO</v>
      </c>
      <c r="P613" t="str">
        <v>POPAYAN</v>
      </c>
      <c r="Q613" t="str">
        <f>IF(ISBLANK(P613),"0",(VLOOKUP(P613,REGION,2,FALSE)))</f>
        <v>OCCIDENTE</v>
      </c>
      <c r="R613" t="str">
        <v>DANIEL FERNANDO PAREDES ARTEAGA</v>
      </c>
      <c r="S613">
        <f>IF(ISBLANK(R613),"0", VLOOKUP(R613,PERSONAL,2,FALSE))</f>
        <v>10301691</v>
      </c>
      <c r="T613" t="str">
        <v>DIRECTO</v>
      </c>
      <c r="U613">
        <v>0.3333333333333333</v>
      </c>
      <c r="V613">
        <v>0.4375</v>
      </c>
      <c r="W613">
        <f>V613-U613</f>
        <v>0.10416666666666669</v>
      </c>
      <c r="X613">
        <v>1</v>
      </c>
      <c r="Y613">
        <f>NETWORKDAYS(K613,M613)</f>
        <v>2</v>
      </c>
      <c r="Z613" t="str">
        <f>IF(Y613&lt;=2,"CUMPLE","NO CUMPLE")</f>
        <v>CUMPLE</v>
      </c>
      <c r="AC613" t="str">
        <f>TEXT(M613,"mmmm")</f>
        <v>julio</v>
      </c>
      <c r="AD613" t="str">
        <f>TEXT(M613,"yyyy")</f>
        <v>yyyy</v>
      </c>
      <c r="AE613">
        <f>W613*60*24</f>
        <v>150.00000000000003</v>
      </c>
      <c r="AF613">
        <f>AE613/60</f>
        <v>2.5000000000000004</v>
      </c>
      <c r="AG613">
        <f>AE613/60</f>
        <v>2.5000000000000004</v>
      </c>
      <c r="AH613">
        <f>L613-K613</f>
        <v>0.043750000004365575</v>
      </c>
      <c r="AI613">
        <f>AH613*24*60</f>
        <v>63.00000000628643</v>
      </c>
      <c r="AJ613">
        <f>75728*X613</f>
        <v>75728</v>
      </c>
    </row>
    <row r="614">
      <c r="A614">
        <v>773840</v>
      </c>
      <c r="B614" t="str">
        <v>SOLICITUD</v>
      </c>
      <c r="C614" t="str">
        <v>CERRADO</v>
      </c>
      <c r="D614" t="str">
        <v>DESTRUCCION</v>
      </c>
      <c r="E614" t="str">
        <v>SCANNER</v>
      </c>
      <c r="F614" t="str">
        <v>SCANNER</v>
      </c>
      <c r="G614" t="str">
        <v>MAGELLAN</v>
      </c>
      <c r="H614" t="str">
        <v>Buen dia Se Solicita Tecnico de isit para la tienda Metro Riohacha. Se requiere para la destrucion de 10 Scanner Balanzas Saludes</v>
      </c>
      <c r="I614" t="str">
        <v>Buen dia Se Solicita Tecnico de isit para la tienda Metro Riohacha. Se requiere para la destrucion de 10 Scanner Balanzas Saludes</v>
      </c>
      <c r="J614" t="str">
        <v>Se realiza destrucción de los scanner balanzas solicitados; se retira todo tipo sticker indicado por el cliente."</v>
      </c>
      <c r="K614">
        <v>45485.302777777775</v>
      </c>
      <c r="L614">
        <v>45485.38263888889</v>
      </c>
      <c r="M614">
        <v>45488</v>
      </c>
      <c r="N614" t="str">
        <f>TEXT(M614, "DDDD")</f>
        <v>lunes</v>
      </c>
      <c r="O614" t="str">
        <v>M040 METRO RIOHACHA</v>
      </c>
      <c r="P614" t="str">
        <v>RIOHACHA</v>
      </c>
      <c r="Q614" t="str">
        <f>IF(ISBLANK(P614),"0",(VLOOKUP(P614,REGION,2,FALSE)))</f>
        <v>COSTA</v>
      </c>
      <c r="R614" t="str">
        <v>EDUARDO RAFAEL DE ARMAS HERRERA</v>
      </c>
      <c r="S614" t="e">
        <f>IF(ISBLANK(R614),"0", VLOOKUP(R614,PERSONAL,2,FALSE))</f>
        <v>#N/A</v>
      </c>
      <c r="T614" t="str">
        <v>DIRECTO</v>
      </c>
      <c r="U614">
        <v>0.3333333333333333</v>
      </c>
      <c r="V614">
        <v>0.5833333333333334</v>
      </c>
      <c r="W614">
        <f>V614-U614</f>
        <v>0.25000000000000006</v>
      </c>
      <c r="X614">
        <v>3</v>
      </c>
      <c r="Y614">
        <f>NETWORKDAYS(K614,M614)</f>
        <v>2</v>
      </c>
      <c r="Z614" t="str">
        <f>IF(Y614&lt;=2,"CUMPLE","NO CUMPLE")</f>
        <v>CUMPLE</v>
      </c>
      <c r="AC614" t="str">
        <f>TEXT(M614,"mmmm")</f>
        <v>julio</v>
      </c>
      <c r="AD614" t="str">
        <f>TEXT(M614,"yyyy")</f>
        <v>yyyy</v>
      </c>
      <c r="AE614">
        <f>W614*60*24</f>
        <v>360.0000000000001</v>
      </c>
      <c r="AF614">
        <f>AE614/60</f>
        <v>6.000000000000002</v>
      </c>
      <c r="AG614">
        <f>AE614/60</f>
        <v>6.000000000000002</v>
      </c>
      <c r="AH614">
        <f>L614-K614</f>
        <v>0.07986111111677019</v>
      </c>
      <c r="AI614">
        <f>AH614*24*60</f>
        <v>115.00000000814907</v>
      </c>
      <c r="AJ614">
        <f>75728*X614</f>
        <v>227184</v>
      </c>
    </row>
    <row r="615">
      <c r="A615">
        <v>778192</v>
      </c>
      <c r="B615" t="str">
        <v>SOLICITUD</v>
      </c>
      <c r="C615" t="str">
        <v>CERRADO</v>
      </c>
      <c r="D615" t="str">
        <v>TIENDA</v>
      </c>
      <c r="E615" t="str">
        <v>BALANZA</v>
      </c>
      <c r="F615" t="str">
        <v>BALANZA</v>
      </c>
      <c r="G615" t="str">
        <v>ZEBRA</v>
      </c>
      <c r="H615" t="str">
        <v>Por favor validar balanza fruver mesa; la cual no conecta a red de la tienda IP 10.132.24.46</v>
      </c>
      <c r="I615" t="str">
        <v>Por favor validar balanza fruver mesa; la cual no conecta a red de la tienda IP 10.132.24.46</v>
      </c>
      <c r="J615" t="str">
        <v>Se llega a sitio y se procede con validaciones de ingreso. Ubicamos el usuario y la balanza. La balanza se encuentra sin red. Verificamos seguimiento del cableado hasta el rack; validamos punto de red a normalidad. El cableado utp que va desde la balanza hasta el jack se encuentra averiado. Se procede con el cambio del mismo y la balanza coge red. Soporte especializado realiza ping con tiempos de respuesta adecuados. Se da por finalizada la actividad quedando la balanza completamente operativa.</v>
      </c>
      <c r="K615">
        <v>45488.425</v>
      </c>
      <c r="L615">
        <v>45488.6</v>
      </c>
      <c r="M615">
        <v>45488</v>
      </c>
      <c r="N615" t="str">
        <f>TEXT(M615, "DDDD")</f>
        <v>lunes</v>
      </c>
      <c r="O615" t="str">
        <v>M179 METRO PITALITO</v>
      </c>
      <c r="P615" t="str">
        <v>PITALITO</v>
      </c>
      <c r="Q615" t="str">
        <f>IF(ISBLANK(P615),"0",(VLOOKUP(P615,REGION,2,FALSE)))</f>
        <v>OCCIDENTE</v>
      </c>
      <c r="R615" t="str">
        <v>EMERSON PALACIOS MARTINEZ</v>
      </c>
      <c r="S615">
        <f>IF(ISBLANK(R615),"0", VLOOKUP(R615,PERSONAL,2,FALSE))</f>
        <v>13723524</v>
      </c>
      <c r="T615" t="str">
        <v>ALIADO</v>
      </c>
      <c r="U615">
        <v>0.6458333333333334</v>
      </c>
      <c r="V615">
        <v>0.7291666666666666</v>
      </c>
      <c r="W615">
        <f>V615-U615</f>
        <v>0.08333333333333326</v>
      </c>
      <c r="X615">
        <v>1</v>
      </c>
      <c r="Y615">
        <f>NETWORKDAYS(K615,M615)</f>
        <v>1</v>
      </c>
      <c r="Z615" t="str">
        <f>IF(Y615&lt;=2,"CUMPLE","NO CUMPLE")</f>
        <v>CUMPLE</v>
      </c>
      <c r="AC615" t="str">
        <f>TEXT(M615,"mmmm")</f>
        <v>julio</v>
      </c>
      <c r="AD615" t="str">
        <f>TEXT(M615,"yyyy")</f>
        <v>yyyy</v>
      </c>
      <c r="AE615">
        <f>W615*60*24</f>
        <v>119.99999999999989</v>
      </c>
      <c r="AF615">
        <f>AE615/60</f>
        <v>1.999999999999998</v>
      </c>
      <c r="AG615">
        <f>AE615/60</f>
        <v>1.999999999999998</v>
      </c>
      <c r="AH615">
        <f>L615-K615</f>
        <v>0.17499999999563443</v>
      </c>
      <c r="AI615">
        <f>AH615*24*60</f>
        <v>251.99999999371357</v>
      </c>
      <c r="AJ615">
        <f>75728*X615</f>
        <v>75728</v>
      </c>
    </row>
    <row r="616">
      <c r="A616">
        <v>778404</v>
      </c>
      <c r="B616" t="str">
        <v>SOLICITUD</v>
      </c>
      <c r="C616" t="str">
        <v>CERRADO</v>
      </c>
      <c r="D616" t="str">
        <v>ECOMMERCE</v>
      </c>
      <c r="E616" t="str">
        <v>CPU</v>
      </c>
      <c r="F616" t="str">
        <v>CPU</v>
      </c>
      <c r="G616" t="str">
        <v>WINCOR</v>
      </c>
      <c r="H616" t="str">
        <v>por favor nos colabora para la reubicacion de la pos de ecommerce la numero 22 hacia el modulo de servicio al cliente por remodelacion de la tienda.</v>
      </c>
      <c r="I616" t="str">
        <v>por favor nos colabora para la reubicacion de la pos de ecommerce la numero 22 hacia el modulo de servicio al cliente por remodelacion de la tienda.</v>
      </c>
      <c r="J616" t="str">
        <v>Se realiza la reubicacion de la Cpu Pos 22 con Serial 59CD001101 de Ecommerce en el punto de la Pos 10; Se deja La pos 22 de Ecommerce perfectamente instalada y operativa con pruebas generales con los usuarios; y se deja la Pos 10 guardada y ordenada en sistemas mientras nueva autorizacion...  ESTADO OK</v>
      </c>
      <c r="K616">
        <v>45488.68680555555</v>
      </c>
      <c r="L616">
        <v>45488.72430555556</v>
      </c>
      <c r="M616">
        <v>45488</v>
      </c>
      <c r="N616" t="str">
        <f>TEXT(M616, "DDDD")</f>
        <v>lunes</v>
      </c>
      <c r="O616" t="str">
        <v>J047 JUMBO GIRARDOT</v>
      </c>
      <c r="P616" t="str">
        <v>GIRARDOT</v>
      </c>
      <c r="Q616" t="str">
        <f>IF(ISBLANK(P616),"0",(VLOOKUP(P616,REGION,2,FALSE)))</f>
        <v>OCCIDENTE</v>
      </c>
      <c r="R616" t="str">
        <v>RAFAEL ARDILA PUENTES</v>
      </c>
      <c r="S616">
        <f>IF(ISBLANK(R616),"0", VLOOKUP(R616,PERSONAL,2,FALSE))</f>
        <v>1018419858</v>
      </c>
      <c r="T616" t="str">
        <v>ALIADO</v>
      </c>
      <c r="U616">
        <v>0.4583333333333333</v>
      </c>
      <c r="V616">
        <v>0.5416666666666666</v>
      </c>
      <c r="W616">
        <f>V616-U616</f>
        <v>0.08333333333333331</v>
      </c>
      <c r="X616">
        <v>1</v>
      </c>
      <c r="Y616">
        <f>NETWORKDAYS(K616,M616)</f>
        <v>1</v>
      </c>
      <c r="Z616" t="str">
        <f>IF(Y616&lt;=2,"CUMPLE","NO CUMPLE")</f>
        <v>CUMPLE</v>
      </c>
      <c r="AC616" t="str">
        <f>TEXT(M616,"mmmm")</f>
        <v>julio</v>
      </c>
      <c r="AD616" t="str">
        <f>TEXT(M616,"yyyy")</f>
        <v>yyyy</v>
      </c>
      <c r="AE616">
        <f>W616*60*24</f>
        <v>119.99999999999997</v>
      </c>
      <c r="AF616">
        <f>AE616/60</f>
        <v>1.9999999999999996</v>
      </c>
      <c r="AG616">
        <f>AE616/60</f>
        <v>1.9999999999999996</v>
      </c>
      <c r="AH616">
        <f>L616-K616</f>
        <v>0.037500000005820766</v>
      </c>
      <c r="AI616">
        <f>AH616*24*60</f>
        <v>54.0000000083819</v>
      </c>
      <c r="AJ616">
        <f>75728*X616</f>
        <v>75728</v>
      </c>
    </row>
    <row r="617" xml:space="preserve">
      <c r="A617">
        <v>778081</v>
      </c>
      <c r="B617" t="str">
        <v>SOLICITUD</v>
      </c>
      <c r="C617" t="str">
        <v>CERRADO</v>
      </c>
      <c r="D617" t="str">
        <v>LINEAL DE CAJAS</v>
      </c>
      <c r="E617" t="str">
        <v>BALANZA</v>
      </c>
      <c r="F617" t="str">
        <v>BALANZA</v>
      </c>
      <c r="G617" t="str">
        <v>METTLER</v>
      </c>
      <c r="H617" t="str" xml:space="preserve">
        <v xml:space="preserve">Buenos días; me ayudan a verificar o para realizar el cambio de balanza de la pos #17 ya que no escanea ni pesa. aparece letrero que dice "ERR CONX SCANNER"_x000d_
Área en donde se encuentra la Balanza</v>
      </c>
      <c r="I617" t="str" xml:space="preserve">
        <v xml:space="preserve">Buenos días; me ayudan a verificar o para realizar el cambio de balanza de la pos #17 ya que no escanea ni pesa. aparece letrero que dice "ERR CONX SCANNER"_x000d_
Área en donde se encuentra la Balanza</v>
      </c>
      <c r="J617" t="str">
        <v xml:space="preserve">me encuentro en sitio y me presento en contralor para que me autoricen el ingreso; me digiro al lineal de cajas y me presento con el aux de caja para informar la actividad a realidad con la balanza llego observo que se encuentra bloqueda; verifico el voltaje o cargador y desconecto de la corriente y de la unidad; dejo que se descargue por 5min reconecto pasado este tiempo se observo que el laser de lectura inicia sin problema y realizo pruebas con la aux de turno y sin inconvenientes; se cierra la actividad y se le informa al compañero cristian sanches y al personal de apoyo Ing.Harold  y me retiro del sitio.  </v>
      </c>
      <c r="K617">
        <v>45488.6875</v>
      </c>
      <c r="L617">
        <v>45488.71944444445</v>
      </c>
      <c r="M617">
        <v>45489</v>
      </c>
      <c r="N617" t="str">
        <f>TEXT(M617, "DDDD")</f>
        <v>martes</v>
      </c>
      <c r="O617" t="str">
        <v>J036 JUMBO POPAYAN CAMPANARIO</v>
      </c>
      <c r="P617" t="str">
        <v>POPAYAN</v>
      </c>
      <c r="Q617" t="str">
        <f>IF(ISBLANK(P617),"0",(VLOOKUP(P617,REGION,2,FALSE)))</f>
        <v>OCCIDENTE</v>
      </c>
      <c r="R617" t="str">
        <v>DANIEL FERNANDO PAREDES ARTEAGA</v>
      </c>
      <c r="S617">
        <f>IF(ISBLANK(R617),"0", VLOOKUP(R617,PERSONAL,2,FALSE))</f>
        <v>10301691</v>
      </c>
      <c r="T617" t="str">
        <v>DIRECTO</v>
      </c>
      <c r="U617">
        <v>0.3333333333333333</v>
      </c>
      <c r="V617">
        <v>0.375</v>
      </c>
      <c r="W617">
        <f>V617-U617</f>
        <v>0.041666666666666685</v>
      </c>
      <c r="X617">
        <v>1</v>
      </c>
      <c r="Y617">
        <f>NETWORKDAYS(K617,M617)</f>
        <v>2</v>
      </c>
      <c r="Z617" t="str">
        <f>IF(Y617&lt;=2,"CUMPLE","NO CUMPLE")</f>
        <v>CUMPLE</v>
      </c>
      <c r="AC617" t="str">
        <f>TEXT(M617,"mmmm")</f>
        <v>julio</v>
      </c>
      <c r="AD617" t="str">
        <f>TEXT(M617,"yyyy")</f>
        <v>yyyy</v>
      </c>
      <c r="AE617">
        <f>W617*60*24</f>
        <v>60.00000000000002</v>
      </c>
      <c r="AF617">
        <f>AE617/60</f>
        <v>1.0000000000000004</v>
      </c>
      <c r="AG617">
        <f>AE617/60</f>
        <v>1.0000000000000004</v>
      </c>
      <c r="AH617">
        <f>L617-K617</f>
        <v>0.031944444446708076</v>
      </c>
      <c r="AI617">
        <f>AH617*24*60</f>
        <v>46.00000000325963</v>
      </c>
      <c r="AJ617">
        <f>75728*X617</f>
        <v>75728</v>
      </c>
    </row>
    <row r="618">
      <c r="A618">
        <v>779209</v>
      </c>
      <c r="B618" t="str">
        <v>SOLICITUD</v>
      </c>
      <c r="C618" t="str">
        <v>CERRADO</v>
      </c>
      <c r="D618" t="str">
        <v>LINEAL DE CAJAS</v>
      </c>
      <c r="E618" t="str">
        <v>SCANNER</v>
      </c>
      <c r="F618" t="str">
        <v>SCANNER</v>
      </c>
      <c r="G618" t="str">
        <v>ZEBRA</v>
      </c>
      <c r="H618" t="str">
        <v>Buenas Tardes Por favor su ayuda con la calibracion de estos escaner Zebra 7001; por favor llevar Kit de pesas 22278010559714 24082010555666</v>
      </c>
      <c r="I618" t="str">
        <v>Buenas Tardes Por favor su ayuda con la calibracion de estos escaner Zebra 7001; por favor llevar Kit de pesas 22278010559714 24082010555666</v>
      </c>
      <c r="J618" t="str">
        <v>Se realizó la calibración de cada una de las balanzas y se verifica que funcionen correctamente.</v>
      </c>
      <c r="K618">
        <v>45488.71111111111</v>
      </c>
      <c r="L618">
        <v>45488.73333333333</v>
      </c>
      <c r="M618">
        <v>45489</v>
      </c>
      <c r="N618" t="str">
        <f>TEXT(M618, "DDDD")</f>
        <v>martes</v>
      </c>
      <c r="O618" t="str">
        <v>J193 JUMBO PLAZA CENTRAL</v>
      </c>
      <c r="P618" t="str">
        <v>BOGOTA</v>
      </c>
      <c r="Q618" t="str">
        <f>IF(ISBLANK(P618),"0",(VLOOKUP(P618,REGION,2,FALSE)))</f>
        <v>BOGOTA</v>
      </c>
      <c r="R618" t="str">
        <v>ALEXANDER CASTILLO SOTELO</v>
      </c>
      <c r="S618">
        <f>IF(ISBLANK(R618),"0", VLOOKUP(R618,PERSONAL,2,FALSE))</f>
        <v>80216449</v>
      </c>
      <c r="T618" t="str">
        <v>ALIADO</v>
      </c>
      <c r="U618">
        <v>0.6458333333333334</v>
      </c>
      <c r="V618">
        <v>0.6875</v>
      </c>
      <c r="W618">
        <f>V618-U618</f>
        <v>0.04166666666666663</v>
      </c>
      <c r="X618">
        <v>1</v>
      </c>
      <c r="Y618">
        <f>NETWORKDAYS(K618,M618)</f>
        <v>2</v>
      </c>
      <c r="Z618" t="str">
        <f>IF(Y618&lt;=2,"CUMPLE","NO CUMPLE")</f>
        <v>CUMPLE</v>
      </c>
      <c r="AC618" t="str">
        <f>TEXT(M618,"mmmm")</f>
        <v>julio</v>
      </c>
      <c r="AD618" t="str">
        <f>TEXT(M618,"yyyy")</f>
        <v>yyyy</v>
      </c>
      <c r="AE618">
        <f>W618*60*24</f>
        <v>59.99999999999994</v>
      </c>
      <c r="AF618">
        <f>AE618/60</f>
        <v>0.999999999999999</v>
      </c>
      <c r="AG618">
        <f>AE618/60</f>
        <v>0.999999999999999</v>
      </c>
      <c r="AH618">
        <f>L618-K618</f>
        <v>0.022222222221898846</v>
      </c>
      <c r="AI618">
        <f>AH618*24*60</f>
        <v>31.99999999953434</v>
      </c>
      <c r="AJ618">
        <f>75728*X618</f>
        <v>75728</v>
      </c>
    </row>
    <row r="619">
      <c r="A619">
        <v>779207</v>
      </c>
      <c r="B619" t="str">
        <v>SOLICITUD</v>
      </c>
      <c r="C619" t="str">
        <v>CERRADO</v>
      </c>
      <c r="D619" t="str">
        <v>LINEAL DE CAJAS</v>
      </c>
      <c r="E619" t="str">
        <v>SCANNER</v>
      </c>
      <c r="F619" t="str">
        <v>SCANNER</v>
      </c>
      <c r="G619" t="str">
        <v>ZEBRA</v>
      </c>
      <c r="H619" t="str">
        <v>Buenas Tardes Por favor su ayuda con la calibracion de estos escaner Zebra 7001; por favor llevar Kit de pesas 24082010552571 22278010559667 22278010559632</v>
      </c>
      <c r="I619" t="str">
        <v>Buenas Tardes Por favor su ayuda con la calibracion de estos escaner Zebra 7001; por favor llevar Kit de pesas 24082010552571 22278010559667 22278010559632</v>
      </c>
      <c r="J619" t="str">
        <v>Se realizó la calibración de cada una de las balanzas y se verifica que funcionen correctamente.</v>
      </c>
      <c r="K619">
        <v>45488.71041666667</v>
      </c>
      <c r="L619">
        <v>45488.73055555556</v>
      </c>
      <c r="M619">
        <v>45489</v>
      </c>
      <c r="N619" t="str">
        <f>TEXT(M619, "DDDD")</f>
        <v>martes</v>
      </c>
      <c r="O619" t="str">
        <v>J193 JUMBO PLAZA CENTRAL</v>
      </c>
      <c r="P619" t="str">
        <v>BOGOTA</v>
      </c>
      <c r="Q619" t="str">
        <f>IF(ISBLANK(P619),"0",(VLOOKUP(P619,REGION,2,FALSE)))</f>
        <v>BOGOTA</v>
      </c>
      <c r="R619" t="str">
        <v>ALEXANDER CASTILLO SOTELO</v>
      </c>
      <c r="S619">
        <f>IF(ISBLANK(R619),"0", VLOOKUP(R619,PERSONAL,2,FALSE))</f>
        <v>80216449</v>
      </c>
      <c r="T619" t="str">
        <v>ALIADO</v>
      </c>
      <c r="U619">
        <v>0.6458333333333334</v>
      </c>
      <c r="V619">
        <v>0.6875</v>
      </c>
      <c r="W619">
        <f>V619-U619</f>
        <v>0.04166666666666663</v>
      </c>
      <c r="X619">
        <v>1</v>
      </c>
      <c r="Y619">
        <f>NETWORKDAYS(K619,M619)</f>
        <v>2</v>
      </c>
      <c r="Z619" t="str">
        <f>IF(Y619&lt;=2,"CUMPLE","NO CUMPLE")</f>
        <v>CUMPLE</v>
      </c>
      <c r="AC619" t="str">
        <f>TEXT(M619,"mmmm")</f>
        <v>julio</v>
      </c>
      <c r="AD619" t="str">
        <f>TEXT(M619,"yyyy")</f>
        <v>yyyy</v>
      </c>
      <c r="AE619">
        <f>W619*60*24</f>
        <v>59.99999999999994</v>
      </c>
      <c r="AF619">
        <f>AE619/60</f>
        <v>0.999999999999999</v>
      </c>
      <c r="AG619">
        <f>AE619/60</f>
        <v>0.999999999999999</v>
      </c>
      <c r="AH619">
        <f>L619-K619</f>
        <v>0.020138888889050577</v>
      </c>
      <c r="AI619">
        <f>AH619*24*60</f>
        <v>29.00000000023283</v>
      </c>
      <c r="AJ619">
        <f>75728*X619</f>
        <v>75728</v>
      </c>
    </row>
    <row r="620">
      <c r="A620">
        <v>778423</v>
      </c>
      <c r="B620" t="str">
        <v>SOLICITUD</v>
      </c>
      <c r="C620" t="str">
        <v>CERRADO</v>
      </c>
      <c r="D620" t="str">
        <v>ELECTRO</v>
      </c>
      <c r="E620" t="str">
        <v>CPU</v>
      </c>
      <c r="F620" t="str">
        <v>CPU</v>
      </c>
      <c r="G620" t="str">
        <v>WINCOR</v>
      </c>
      <c r="H620" t="str">
        <v>por favor nos colabora para retirar la pos 28 del modulo de electro por remodelacion de la tienda.</v>
      </c>
      <c r="I620" t="str">
        <v>por favor nos colabora para retirar la pos 28 del modulo de electro por remodelacion de la tienda.</v>
      </c>
      <c r="J620" t="str">
        <v>Se realiza el retiro de la Cpu Pos 28 de Electro con serial 59CD001307; se retira sus perifericos; cableado; junto con su impresora Epson M253B con Serial X5G5013101; Se realiza envio a la oficina de sistemas y queda todo guardado correctamente  ESTADO OK</v>
      </c>
      <c r="K620">
        <v>45489.32916666667</v>
      </c>
      <c r="L620">
        <v>45489.34305555555</v>
      </c>
      <c r="M620">
        <v>45489</v>
      </c>
      <c r="N620" t="str">
        <f>TEXT(M620, "DDDD")</f>
        <v>martes</v>
      </c>
      <c r="O620" t="str">
        <v>J047 JUMBO GIRARDOT</v>
      </c>
      <c r="P620" t="str">
        <v>GIRARDOT</v>
      </c>
      <c r="Q620" t="str">
        <f>IF(ISBLANK(P620),"0",(VLOOKUP(P620,REGION,2,FALSE)))</f>
        <v>OCCIDENTE</v>
      </c>
      <c r="R620" t="str">
        <v>RAFAEL ARDILA PUENTES</v>
      </c>
      <c r="S620">
        <f>IF(ISBLANK(R620),"0", VLOOKUP(R620,PERSONAL,2,FALSE))</f>
        <v>1018419858</v>
      </c>
      <c r="T620" t="str">
        <v>ALIADO</v>
      </c>
      <c r="U620">
        <v>0.4166666666666667</v>
      </c>
      <c r="V620">
        <v>0.5</v>
      </c>
      <c r="W620">
        <f>V620-U620</f>
        <v>0.08333333333333331</v>
      </c>
      <c r="X620">
        <v>1</v>
      </c>
      <c r="Y620">
        <f>NETWORKDAYS(K620,M620)</f>
        <v>1</v>
      </c>
      <c r="Z620" t="str">
        <f>IF(Y620&lt;=2,"CUMPLE","NO CUMPLE")</f>
        <v>CUMPLE</v>
      </c>
      <c r="AC620" t="str">
        <f>TEXT(M620,"mmmm")</f>
        <v>julio</v>
      </c>
      <c r="AD620" t="str">
        <f>TEXT(M620,"yyyy")</f>
        <v>yyyy</v>
      </c>
      <c r="AE620">
        <f>W620*60*24</f>
        <v>119.99999999999997</v>
      </c>
      <c r="AF620">
        <f>AE620/60</f>
        <v>1.9999999999999996</v>
      </c>
      <c r="AG620">
        <f>AE620/60</f>
        <v>1.9999999999999996</v>
      </c>
      <c r="AH620">
        <f>L620-K620</f>
        <v>0.01388888888322981</v>
      </c>
      <c r="AI620">
        <f>AH620*24*60</f>
        <v>19.999999991850927</v>
      </c>
      <c r="AJ620">
        <f>75728*X620</f>
        <v>75728</v>
      </c>
    </row>
    <row r="621">
      <c r="A621">
        <v>780626</v>
      </c>
      <c r="B621" t="str">
        <v>SOLICITUD</v>
      </c>
      <c r="C621" t="str">
        <v>CERRADO</v>
      </c>
      <c r="D621" t="str">
        <v>ALISTAMIENTO</v>
      </c>
      <c r="E621" t="str">
        <v>CPU</v>
      </c>
      <c r="F621" t="str">
        <v>CPU</v>
      </c>
      <c r="G621" t="str">
        <v>WINCOR</v>
      </c>
      <c r="H621" t="str">
        <v>Buena tarde solicito de su ayuda Para buscar CPU Pos Con serial 6498616621 en la bodega de sistemas dejarla embalada Y Rotulada Para que el gerente de la tienda Santa Lucía Realice el traslado entre tiendas; devolver el ticket con la confirmación de la actividad Agradezco su ayuda.</v>
      </c>
      <c r="I621" t="str">
        <v>Buena tarde solicito de su ayuda Para buscar CPU Pos Con serial 6498616621 en la bodega de sistemas dejarla embalada Y Rotulada Para que el gerente de la tienda Santa Lucía Realice el traslado entre tiendas; devolver el ticket con la confirmación de la actividad Agradezco su ayuda.</v>
      </c>
      <c r="J621" t="str">
        <v>Se realiza  visita a sitio se realiza busqueda en bodega de serial CPU POS ; se valida que serial  ya se encuentra instalado en linea de cajas pos 8  desde el año pasado; la referencia de POS enviada por laboratorio es  59CD001208  a esta se le realizan pruebas de funcionamiento  se embala y se deja rotulada envio a tienda santa lucia.</v>
      </c>
      <c r="K621">
        <v>45490.40902777778</v>
      </c>
      <c r="L621">
        <v>45490.425</v>
      </c>
      <c r="M621">
        <v>45490</v>
      </c>
      <c r="N621" t="str">
        <f>TEXT(M621, "DDDD")</f>
        <v>miércoles</v>
      </c>
      <c r="O621" t="str">
        <v>M038 METRO NEIVA CENTRO DE CONVENCIONES</v>
      </c>
      <c r="P621" t="str">
        <v>NEIVA</v>
      </c>
      <c r="Q621" t="str">
        <f>IF(ISBLANK(P621),"0",(VLOOKUP(P621,REGION,2,FALSE)))</f>
        <v>OCCIDENTE</v>
      </c>
      <c r="R621" t="str">
        <v>CARLOS HERNAN BARRETO LOPEZ</v>
      </c>
      <c r="S621">
        <f>IF(ISBLANK(R621),"0", VLOOKUP(R621,PERSONAL,2,FALSE))</f>
        <v>1010165612</v>
      </c>
      <c r="T621" t="str">
        <v>DIRECTO</v>
      </c>
      <c r="U621">
        <v>0.5</v>
      </c>
      <c r="V621">
        <v>0.6458333333333334</v>
      </c>
      <c r="W621">
        <f>V621-U621</f>
        <v>0.14583333333333337</v>
      </c>
      <c r="X621">
        <v>2</v>
      </c>
      <c r="Y621">
        <f>NETWORKDAYS(K621,M621)</f>
        <v>1</v>
      </c>
      <c r="Z621" t="str">
        <f>IF(Y621&lt;=2,"CUMPLE","NO CUMPLE")</f>
        <v>CUMPLE</v>
      </c>
      <c r="AC621" t="str">
        <f>TEXT(M621,"mmmm")</f>
        <v>julio</v>
      </c>
      <c r="AD621" t="str">
        <f>TEXT(M621,"yyyy")</f>
        <v>yyyy</v>
      </c>
      <c r="AE621">
        <f>W621*60*24</f>
        <v>210.00000000000006</v>
      </c>
      <c r="AF621">
        <f>AE621/60</f>
        <v>3.500000000000001</v>
      </c>
      <c r="AG621">
        <f>AE621/60</f>
        <v>3.500000000000001</v>
      </c>
      <c r="AH621">
        <f>L621-K621</f>
        <v>0.015972222223354038</v>
      </c>
      <c r="AI621">
        <f>AH621*24*60</f>
        <v>23.000000001629815</v>
      </c>
      <c r="AJ621">
        <f>75728*X621</f>
        <v>151456</v>
      </c>
    </row>
    <row r="622">
      <c r="A622">
        <v>778427</v>
      </c>
      <c r="B622" t="str">
        <v>SOLICITUD</v>
      </c>
      <c r="C622" t="str">
        <v>CERRADO</v>
      </c>
      <c r="D622" t="str">
        <v>ELECTRO</v>
      </c>
      <c r="E622" t="str">
        <v>DESKTOP</v>
      </c>
      <c r="F622" t="str">
        <v>DESKTOP</v>
      </c>
      <c r="G622" t="str">
        <v>LENOVO</v>
      </c>
      <c r="H622" t="str">
        <v>por favor nos colabora para reubicar el computador de electro J047900WS111 al modulo de atencion al cliente por remodelacion de la tienda.</v>
      </c>
      <c r="I622" t="str">
        <v>por favor nos colabora para reubicar el computador de electro J047900WS111 al modulo de atencion al cliente por remodelacion de la tienda.</v>
      </c>
      <c r="J622" t="str">
        <v>Se realiza la reubicacion del Pc de Electro con Serial MJ0FNPD2 en el area de ATC; Se deja perfectamente instalado y operativo con su Impresora multifuncional Epson; Se deja en pruebas con los usuarios del Area; Se verifica conexión de Red y del Dominio; Sin Novedad...  ESTADO OK</v>
      </c>
      <c r="K622">
        <v>45488.68402777778</v>
      </c>
      <c r="L622">
        <v>45489.34652777778</v>
      </c>
      <c r="M622">
        <v>45490</v>
      </c>
      <c r="N622" t="str">
        <f>TEXT(M622, "DDDD")</f>
        <v>miércoles</v>
      </c>
      <c r="O622" t="str">
        <v>J047 JUMBO GIRARDOT</v>
      </c>
      <c r="P622" t="str">
        <v>GIRARDOT</v>
      </c>
      <c r="Q622" t="str">
        <f>IF(ISBLANK(P622),"0",(VLOOKUP(P622,REGION,2,FALSE)))</f>
        <v>OCCIDENTE</v>
      </c>
      <c r="R622" t="str">
        <v>RAFAEL ARDILA PUENTES</v>
      </c>
      <c r="S622">
        <f>IF(ISBLANK(R622),"0", VLOOKUP(R622,PERSONAL,2,FALSE))</f>
        <v>1018419858</v>
      </c>
      <c r="T622" t="str">
        <v>ALIADO</v>
      </c>
      <c r="U622">
        <v>0.5416666666666666</v>
      </c>
      <c r="V622">
        <v>0.625</v>
      </c>
      <c r="W622">
        <f>V622-U622</f>
        <v>0.08333333333333337</v>
      </c>
      <c r="X622">
        <v>1</v>
      </c>
      <c r="Y622">
        <f>NETWORKDAYS(K622,M622)</f>
        <v>3</v>
      </c>
      <c r="Z622" t="str">
        <f>IF(Y622&lt;=2,"CUMPLE","NO CUMPLE")</f>
        <v>NO CUMPLE</v>
      </c>
      <c r="AC622" t="str">
        <f>TEXT(M622,"mmmm")</f>
        <v>julio</v>
      </c>
      <c r="AD622" t="str">
        <f>TEXT(M622,"yyyy")</f>
        <v>yyyy</v>
      </c>
      <c r="AE622">
        <f>W622*60*24</f>
        <v>120.00000000000004</v>
      </c>
      <c r="AF622">
        <f>AE622/60</f>
        <v>2.000000000000001</v>
      </c>
      <c r="AG622">
        <f>AE622/60</f>
        <v>2.000000000000001</v>
      </c>
      <c r="AH622">
        <f>L622-K622</f>
        <v>0.6624999999985448</v>
      </c>
      <c r="AI622">
        <f>AH622*24*60</f>
        <v>953.9999999979045</v>
      </c>
      <c r="AJ622">
        <f>75728*X622</f>
        <v>75728</v>
      </c>
    </row>
    <row r="623">
      <c r="A623">
        <v>781253</v>
      </c>
      <c r="B623" t="str">
        <v>SOLICITUD</v>
      </c>
      <c r="C623" t="str">
        <v>CERRADO</v>
      </c>
      <c r="D623" t="str">
        <v>LINEAL DE CAJAS</v>
      </c>
      <c r="E623" t="str">
        <v>CPU</v>
      </c>
      <c r="F623" t="str">
        <v>CPU</v>
      </c>
      <c r="G623" t="str">
        <v>WINCOR</v>
      </c>
      <c r="H623" t="str">
        <v xml:space="preserve">por favor me colabora para validar la pos 19 y realizarle el debido respaldo ya que anoche al cierre presento y en este moemnto un ruido en la pos. y si por favor nos colabora con un tecnico en tienda para su revison ya que es una caja de linea y venta institucional gracias </v>
      </c>
      <c r="I623" t="str">
        <v xml:space="preserve">por favor me colabora para validar la pos 19 y realizarle el debido respaldo ya que anoche al cierre presento y en este moemnto un ruido en la pos. y si por favor nos colabora con un tecnico en tienda para su revison ya que es una caja de linea y venta institucional gracias </v>
      </c>
      <c r="J623" t="str">
        <v>Se realiza revision de la Cpu Pos 19 se me informa de problemas de recalentamiento y ruido al interior de la Pos; Se prosigue a realizar revision electronico de la caja se encuentra problemas en el ventilador del procesador generando recalentamiento; asi como mala conexion y ruido ya que el diskette esta con conexion y esta generando ruido;;;Se cambia ventilador de procesador y se desconecta la conexion del diskette ya que esto No se utiliza; Se realiza limpieza Mantenimiento y se verifican voltajes; se instala nuevamente en su punto se pone a pruebas con la cajera... ESTADO OK</v>
      </c>
      <c r="K623">
        <v>45490.322222222225</v>
      </c>
      <c r="L623">
        <v>45490.322222222225</v>
      </c>
      <c r="M623">
        <v>45490</v>
      </c>
      <c r="N623" t="str">
        <f>TEXT(M623, "DDDD")</f>
        <v>miércoles</v>
      </c>
      <c r="O623" t="str">
        <v>J047 JUMBO GIRARDOT</v>
      </c>
      <c r="P623" t="str">
        <v>GIRARDOT</v>
      </c>
      <c r="Q623" t="str">
        <f>IF(ISBLANK(P623),"0",(VLOOKUP(P623,REGION,2,FALSE)))</f>
        <v>OCCIDENTE</v>
      </c>
      <c r="R623" t="str">
        <v>RAFAEL ARDILA PUENTES</v>
      </c>
      <c r="S623">
        <f>IF(ISBLANK(R623),"0", VLOOKUP(R623,PERSONAL,2,FALSE))</f>
        <v>1018419858</v>
      </c>
      <c r="T623" t="str">
        <v>ALIADO</v>
      </c>
      <c r="U623">
        <v>0.625</v>
      </c>
      <c r="V623">
        <v>0.6666666666666666</v>
      </c>
      <c r="W623">
        <f>V623-U623</f>
        <v>0.04166666666666663</v>
      </c>
      <c r="X623">
        <v>1</v>
      </c>
      <c r="Y623">
        <f>NETWORKDAYS(K623,M623)</f>
        <v>1</v>
      </c>
      <c r="Z623" t="str">
        <f>IF(Y623&lt;=2,"CUMPLE","NO CUMPLE")</f>
        <v>CUMPLE</v>
      </c>
      <c r="AC623" t="str">
        <f>TEXT(M623,"mmmm")</f>
        <v>julio</v>
      </c>
      <c r="AD623" t="str">
        <f>TEXT(M623,"yyyy")</f>
        <v>yyyy</v>
      </c>
      <c r="AE623">
        <f>W623*60*24</f>
        <v>59.99999999999994</v>
      </c>
      <c r="AF623">
        <f>AE623/60</f>
        <v>0.999999999999999</v>
      </c>
      <c r="AG623">
        <f>AE623/60</f>
        <v>0.999999999999999</v>
      </c>
      <c r="AH623">
        <f>L623-K623</f>
        <v>0</v>
      </c>
      <c r="AI623">
        <f>AH623*24*60</f>
        <v>0</v>
      </c>
      <c r="AJ623">
        <f>75728*X623</f>
        <v>75728</v>
      </c>
    </row>
    <row r="624">
      <c r="A624">
        <v>784183</v>
      </c>
      <c r="B624" t="str">
        <v>SOLICITUD</v>
      </c>
      <c r="C624" t="str">
        <v>CERRADO</v>
      </c>
      <c r="D624" t="str">
        <v>TIENDA</v>
      </c>
      <c r="E624" t="str">
        <v>PROACTIVA</v>
      </c>
      <c r="F624" t="str">
        <v>PROACTIVA</v>
      </c>
      <c r="G624" t="str">
        <v>PROACTIVA</v>
      </c>
      <c r="H624" t="str">
        <v>Buenas Tardes Su ayuda con la proactiva para la tienda Metro Mosquera y envío del respectivo informe de la actividad</v>
      </c>
      <c r="I624" t="str">
        <v>Buenas Tardes Su ayuda con la proactiva para la tienda Metro Mosquera y envío del respectivo informe de la actividad</v>
      </c>
      <c r="J624" t="str">
        <v>Se realiza el recorrido por toda la tienda verificando el estado de cada uno de los equipos; Se corrigen las fallas reportadas y se deja la tienda sin ninguna novedad.</v>
      </c>
      <c r="K624">
        <v>45491.57638888889</v>
      </c>
      <c r="L624">
        <v>45491.70347222222</v>
      </c>
      <c r="M624">
        <v>45491</v>
      </c>
      <c r="N624" t="str">
        <f>TEXT(M624, "DDDD")</f>
        <v>jueves</v>
      </c>
      <c r="O624" t="str">
        <v>M073 METRO MOSQUERA</v>
      </c>
      <c r="P624" t="str">
        <v>MOSQUERA</v>
      </c>
      <c r="Q624" t="str">
        <f>IF(ISBLANK(P624),"0",(VLOOKUP(P624,REGION,2,FALSE)))</f>
        <v>BOGOTA</v>
      </c>
      <c r="R624" t="str">
        <v>ALEXANDER CASTILLO SOTELO</v>
      </c>
      <c r="S624">
        <f>IF(ISBLANK(R624),"0", VLOOKUP(R624,PERSONAL,2,FALSE))</f>
        <v>80216449</v>
      </c>
      <c r="T624" t="str">
        <v>ALIADO</v>
      </c>
      <c r="U624">
        <v>0.6770833333333334</v>
      </c>
      <c r="V624">
        <v>0.7083333333333334</v>
      </c>
      <c r="W624">
        <f>V624-U624</f>
        <v>0.03125</v>
      </c>
      <c r="X624">
        <v>1</v>
      </c>
      <c r="Y624">
        <f>NETWORKDAYS(K624,M624)</f>
        <v>1</v>
      </c>
      <c r="Z624" t="str">
        <f>IF(Y624&lt;=2,"CUMPLE","NO CUMPLE")</f>
        <v>CUMPLE</v>
      </c>
      <c r="AC624" t="str">
        <f>TEXT(M624,"mmmm")</f>
        <v>julio</v>
      </c>
      <c r="AD624" t="str">
        <f>TEXT(M624,"yyyy")</f>
        <v>yyyy</v>
      </c>
      <c r="AE624">
        <f>W624*60*24</f>
        <v>45</v>
      </c>
      <c r="AF624">
        <f>AE624/60</f>
        <v>0.75</v>
      </c>
      <c r="AG624">
        <f>AE624/60</f>
        <v>0.75</v>
      </c>
      <c r="AH624">
        <f>L624-K624</f>
        <v>0.12708333333284827</v>
      </c>
      <c r="AI624">
        <f>AH624*24*60</f>
        <v>182.9999999993015</v>
      </c>
      <c r="AJ624">
        <f>75728*X624</f>
        <v>75728</v>
      </c>
    </row>
    <row r="625">
      <c r="A625">
        <v>775161</v>
      </c>
      <c r="B625" t="str">
        <v>SOLICITUD</v>
      </c>
      <c r="C625" t="str">
        <v>CERRADO</v>
      </c>
      <c r="D625" t="str">
        <v>FRUVER</v>
      </c>
      <c r="E625" t="str">
        <v>BALANZA</v>
      </c>
      <c r="F625" t="str">
        <v>BALANZA</v>
      </c>
      <c r="G625" t="str">
        <v>METTLER</v>
      </c>
      <c r="H625" t="str">
        <v>Solicitud de reparación punto de red balanza de Fruver</v>
      </c>
      <c r="I625" t="str">
        <v>Solicitud de reparación punto de red balanza de Fruver</v>
      </c>
      <c r="J625" t="str">
        <v>Se revisan las conexiones del punto de red y se observa que el conector (RJ45) esta averiado;se procede con el cambio del conector. Sin embargo se hacen las validaciones con el area de redes y se detecta que hay errorres en el cableado. Se debe cambiar el cableado.</v>
      </c>
      <c r="K625">
        <v>45488.56805555556</v>
      </c>
      <c r="L625">
        <v>45488.74097222222</v>
      </c>
      <c r="M625">
        <v>45491</v>
      </c>
      <c r="N625" t="str">
        <f>TEXT(M625, "DDDD")</f>
        <v>jueves</v>
      </c>
      <c r="O625" t="str">
        <v>M073 METRO MOSQUERA</v>
      </c>
      <c r="P625" t="str">
        <v>MOSQUERA</v>
      </c>
      <c r="Q625" t="str">
        <f>IF(ISBLANK(P625),"0",(VLOOKUP(P625,REGION,2,FALSE)))</f>
        <v>BOGOTA</v>
      </c>
      <c r="R625" t="str">
        <v>ALEXANDER CASTILLO SOTELO</v>
      </c>
      <c r="S625">
        <f>IF(ISBLANK(R625),"0", VLOOKUP(R625,PERSONAL,2,FALSE))</f>
        <v>80216449</v>
      </c>
      <c r="T625" t="str">
        <v>ALIADO</v>
      </c>
      <c r="U625">
        <v>0.5416666666666666</v>
      </c>
      <c r="V625">
        <v>0.5833333333333334</v>
      </c>
      <c r="W625">
        <f>V625-U625</f>
        <v>0.04166666666666674</v>
      </c>
      <c r="X625">
        <v>1</v>
      </c>
      <c r="Y625">
        <f>NETWORKDAYS(K625,M625)</f>
        <v>4</v>
      </c>
      <c r="Z625" t="str">
        <f>IF(Y625&lt;=2,"CUMPLE","NO CUMPLE")</f>
        <v>NO CUMPLE</v>
      </c>
      <c r="AC625" t="str">
        <f>TEXT(M625,"mmmm")</f>
        <v>julio</v>
      </c>
      <c r="AD625" t="str">
        <f>TEXT(M625,"yyyy")</f>
        <v>yyyy</v>
      </c>
      <c r="AE625">
        <f>W625*60*24</f>
        <v>60.00000000000011</v>
      </c>
      <c r="AF625">
        <f>AE625/60</f>
        <v>1.0000000000000018</v>
      </c>
      <c r="AG625">
        <f>AE625/60</f>
        <v>1.0000000000000018</v>
      </c>
      <c r="AH625">
        <f>L625-K625</f>
        <v>0.17291666666278616</v>
      </c>
      <c r="AI625">
        <f>AH625*24*60</f>
        <v>248.99999999441206</v>
      </c>
      <c r="AJ625">
        <f>75728*X625</f>
        <v>75728</v>
      </c>
    </row>
    <row r="626">
      <c r="A626">
        <v>594749</v>
      </c>
      <c r="B626" t="str">
        <v>SOLICITUD</v>
      </c>
      <c r="C626" t="str">
        <v>CERRADO</v>
      </c>
      <c r="D626" t="str">
        <v>FRUVER</v>
      </c>
      <c r="E626" t="str">
        <v>BALANZA</v>
      </c>
      <c r="F626" t="str">
        <v>BALANZA</v>
      </c>
      <c r="G626" t="str">
        <v>METTLER</v>
      </c>
      <c r="H626" t="str">
        <v>Buena tarde; solicito amablemente cambio de cabezal de impresion por mala calidad al momento de su respectiva impresion. Bascula carnes</v>
      </c>
      <c r="I626" t="str">
        <v>Buena tarde; solicito amablemente cambio de cabezal de impresion por mala calidad al momento de su respectiva impresion. Bascula carnes</v>
      </c>
      <c r="J626" t="str">
        <v>Se realiza cambio del cabezal de impresión y el rodillo de avance. Se hacen las pruebas correspondientes y salen correctas. Se deja operativa la balanza.</v>
      </c>
      <c r="K626">
        <v>45489.69027777778</v>
      </c>
      <c r="L626">
        <v>45489.72638888889</v>
      </c>
      <c r="M626">
        <v>45491</v>
      </c>
      <c r="N626" t="str">
        <f>TEXT(M626, "DDDD")</f>
        <v>jueves</v>
      </c>
      <c r="O626" t="str">
        <v>M073 METRO MOSQUERA</v>
      </c>
      <c r="P626" t="str">
        <v>MOSQUERA</v>
      </c>
      <c r="Q626" t="str">
        <f>IF(ISBLANK(P626),"0",(VLOOKUP(P626,REGION,2,FALSE)))</f>
        <v>BOGOTA</v>
      </c>
      <c r="R626" t="str">
        <v>ALEXANDER CASTILLO SOTELO</v>
      </c>
      <c r="S626">
        <f>IF(ISBLANK(R626),"0", VLOOKUP(R626,PERSONAL,2,FALSE))</f>
        <v>80216449</v>
      </c>
      <c r="T626" t="str">
        <v>ALIADO</v>
      </c>
      <c r="U626">
        <v>0.5833333333333334</v>
      </c>
      <c r="V626">
        <v>0.6111111111111112</v>
      </c>
      <c r="W626">
        <f>V626-U626</f>
        <v>0.02777777777777779</v>
      </c>
      <c r="X626">
        <v>1</v>
      </c>
      <c r="Y626">
        <f>NETWORKDAYS(K626,M626)</f>
        <v>3</v>
      </c>
      <c r="Z626" t="str">
        <f>IF(Y626&lt;=2,"CUMPLE","NO CUMPLE")</f>
        <v>NO CUMPLE</v>
      </c>
      <c r="AC626" t="str">
        <f>TEXT(M626,"mmmm")</f>
        <v>julio</v>
      </c>
      <c r="AD626" t="str">
        <f>TEXT(M626,"yyyy")</f>
        <v>yyyy</v>
      </c>
      <c r="AE626">
        <f>W626*60*24</f>
        <v>40.000000000000014</v>
      </c>
      <c r="AF626">
        <f>AE626/60</f>
        <v>0.6666666666666669</v>
      </c>
      <c r="AG626">
        <f>AE626/60</f>
        <v>0.6666666666666669</v>
      </c>
      <c r="AH626">
        <f>L626-K626</f>
        <v>0.036111111112404615</v>
      </c>
      <c r="AI626">
        <f>AH626*24*60</f>
        <v>52.000000001862645</v>
      </c>
      <c r="AJ626">
        <f>75728*X626</f>
        <v>75728</v>
      </c>
    </row>
    <row r="627">
      <c r="A627">
        <v>778762</v>
      </c>
      <c r="B627" t="str">
        <v>SOLICITUD</v>
      </c>
      <c r="C627" t="str">
        <v>CERRADO</v>
      </c>
      <c r="D627" t="str">
        <v>FRUVER</v>
      </c>
      <c r="E627" t="str">
        <v>ROUTER</v>
      </c>
      <c r="F627" t="str">
        <v>ROUTER</v>
      </c>
      <c r="G627" t="str">
        <v>ETB</v>
      </c>
      <c r="H627" t="str">
        <v>buen dia se requiere apoyo de soporte isit para validar la configuración del router de ETB el cual presenta fallas y se va a pasar para el proveedor de cirion y se requiere la configuración del router de etb para la migración. se requiere portatil y cable de consola y comunicarse conmigo cuando este en sitio</v>
      </c>
      <c r="I627" t="str">
        <v>buen dia se requiere apoyo de soporte isit para validar la configuración del router de ETB el cual presenta fallas y se va a pasar para el proveedor de cirion y se requiere la configuración del router de etb para la migración. se requiere portatil y cable de consola y comunicarse conmigo cuando este en sitio</v>
      </c>
      <c r="J627" t="str">
        <v>Se presta el apoyo al area de redes para ingresar al router de la ETB pero no es posible realizar la labor ya que no se puede acceder al equipo.</v>
      </c>
      <c r="K627">
        <v>45490.71666666667</v>
      </c>
      <c r="L627">
        <v>45490.73263888889</v>
      </c>
      <c r="M627">
        <v>45491</v>
      </c>
      <c r="N627" t="str">
        <f>TEXT(M627, "DDDD")</f>
        <v>jueves</v>
      </c>
      <c r="O627" t="str">
        <v>M073 METRO MOSQUERA</v>
      </c>
      <c r="P627" t="str">
        <v>MOSQUERA</v>
      </c>
      <c r="Q627" t="str">
        <f>IF(ISBLANK(P627),"0",(VLOOKUP(P627,REGION,2,FALSE)))</f>
        <v>BOGOTA</v>
      </c>
      <c r="R627" t="str">
        <v>ALEXANDER CASTILLO SOTELO</v>
      </c>
      <c r="S627">
        <f>IF(ISBLANK(R627),"0", VLOOKUP(R627,PERSONAL,2,FALSE))</f>
        <v>80216449</v>
      </c>
      <c r="T627" t="str">
        <v>ALIADO</v>
      </c>
      <c r="U627">
        <v>0.6458333333333334</v>
      </c>
      <c r="V627">
        <v>0.6770833333333334</v>
      </c>
      <c r="W627">
        <f>V627-U627</f>
        <v>0.03125</v>
      </c>
      <c r="X627">
        <v>1</v>
      </c>
      <c r="Y627">
        <f>NETWORKDAYS(K627,M627)</f>
        <v>2</v>
      </c>
      <c r="Z627" t="str">
        <f>IF(Y627&lt;=2,"CUMPLE","NO CUMPLE")</f>
        <v>CUMPLE</v>
      </c>
      <c r="AC627" t="str">
        <f>TEXT(M627,"mmmm")</f>
        <v>julio</v>
      </c>
      <c r="AD627" t="str">
        <f>TEXT(M627,"yyyy")</f>
        <v>yyyy</v>
      </c>
      <c r="AE627">
        <f>W627*60*24</f>
        <v>45</v>
      </c>
      <c r="AF627">
        <f>AE627/60</f>
        <v>0.75</v>
      </c>
      <c r="AG627">
        <f>AE627/60</f>
        <v>0.75</v>
      </c>
      <c r="AH627">
        <f>L627-K627</f>
        <v>0.015972222223354038</v>
      </c>
      <c r="AI627">
        <f>AH627*24*60</f>
        <v>23.000000001629815</v>
      </c>
      <c r="AJ627">
        <f>75728*X627</f>
        <v>75728</v>
      </c>
    </row>
    <row r="628" xml:space="preserve">
      <c r="A628">
        <v>743460</v>
      </c>
      <c r="B628" t="str">
        <v>SOLICITUD</v>
      </c>
      <c r="C628" t="str">
        <v>ABIERTO</v>
      </c>
      <c r="D628" t="str">
        <v>VERIFICACION</v>
      </c>
      <c r="E628" t="str">
        <v>POS</v>
      </c>
      <c r="F628" t="str">
        <v>POS</v>
      </c>
      <c r="G628" t="str">
        <v>NCR</v>
      </c>
      <c r="H628" t="str">
        <v>Gerente confirma llegada de activos; se solicita atención en sitio para realizar verificación; estado y conteo de equipamiento recibido.</v>
      </c>
      <c r="I628" t="str">
        <v>Gerente confirma llegada de activos; se solicita atención en sitio para realizar verificación; estado y conteo de equipamiento recibido.</v>
      </c>
      <c r="J628" t="str" xml:space="preserve">
        <v xml:space="preserve">ACTIVIDAD: Movimiento y Toma de Evidencias Equipos Pos_x000d_
SOLUCION: Se toma evidencias de los equipos enviados desde bodega se relacionan seriales y fotos de cómo se encuentran las cajas recibidas se procede a destapar y revisar el estado de los equipos se toma evidencias fotográficas de cada dispositivo luego de terminar la labor se procede a realizar embalaje de los  equipos se envían evidencias de cómo quedan las cajas nuevamente selladas.</v>
      </c>
      <c r="K628">
        <v>45484.50069444445</v>
      </c>
      <c r="L628">
        <v>45484.72083333333</v>
      </c>
      <c r="M628">
        <v>45491</v>
      </c>
      <c r="N628" t="str">
        <f>TEXT(M628, "DDDD")</f>
        <v>jueves</v>
      </c>
      <c r="O628" t="str">
        <v>M183 METRO SAN GIL</v>
      </c>
      <c r="P628" t="str">
        <v>SAN GIL</v>
      </c>
      <c r="Q628" t="str">
        <f>IF(ISBLANK(P628),"0",(VLOOKUP(P628,REGION,2,FALSE)))</f>
        <v>ORIENTE</v>
      </c>
      <c r="R628" t="str">
        <v>JAHIR FERNANDO CERDAS MORENO</v>
      </c>
      <c r="S628" t="e">
        <f>IF(ISBLANK(R628),"0", VLOOKUP(R628,PERSONAL,2,FALSE))</f>
        <v>#N/A</v>
      </c>
      <c r="T628" t="str">
        <v>DIRECTO</v>
      </c>
      <c r="U628">
        <v>0.6145833333333334</v>
      </c>
      <c r="V628">
        <v>0.9236111111111112</v>
      </c>
      <c r="W628">
        <f>V628-U628</f>
        <v>0.3090277777777778</v>
      </c>
      <c r="X628">
        <v>4</v>
      </c>
      <c r="Y628">
        <f>NETWORKDAYS(K628,M628)</f>
        <v>6</v>
      </c>
      <c r="Z628" t="str">
        <f>IF(Y628&lt;=2,"CUMPLE","NO CUMPLE")</f>
        <v>NO CUMPLE</v>
      </c>
      <c r="AC628" t="str">
        <f>TEXT(M628,"mmmm")</f>
        <v>julio</v>
      </c>
      <c r="AD628" t="str">
        <f>TEXT(M628,"yyyy")</f>
        <v>yyyy</v>
      </c>
      <c r="AE628">
        <f>W628*60*24</f>
        <v>445</v>
      </c>
      <c r="AF628">
        <f>AE628/60</f>
        <v>7.416666666666667</v>
      </c>
      <c r="AG628">
        <f>AE628/60</f>
        <v>7.416666666666667</v>
      </c>
      <c r="AH628">
        <f>L628-K628</f>
        <v>0.2201388888861402</v>
      </c>
      <c r="AI628">
        <f>AH628*24*60</f>
        <v>316.9999999960419</v>
      </c>
      <c r="AJ628">
        <f>75728*X628</f>
        <v>302912</v>
      </c>
    </row>
    <row r="629" xml:space="preserve">
      <c r="A629">
        <v>777454</v>
      </c>
      <c r="B629" t="str">
        <v>INCIDENTE</v>
      </c>
      <c r="C629" t="str">
        <v>CERRADO</v>
      </c>
      <c r="D629" t="str">
        <v>LINEAL DE CAJAS</v>
      </c>
      <c r="E629" t="str">
        <v>TECLADO</v>
      </c>
      <c r="F629" t="str">
        <v>TECLADO</v>
      </c>
      <c r="G629" t="str">
        <v>WINCOR</v>
      </c>
      <c r="H629" t="str">
        <v xml:space="preserve">por favor autorizar este ticket instalación de 2 teclados pos Mil gracias </v>
      </c>
      <c r="I629" t="str">
        <v xml:space="preserve">por favor autorizar este ticket instalación de 2 teclados pos Mil gracias </v>
      </c>
      <c r="J629" t="str" xml:space="preserve">
        <v xml:space="preserve">Se realiza diagnostico a la pos 3 de la linea de cajas ya que presenta fallos en el visor y en el gavinete; el visor presentaba golpes de_x000d_
porque no funcionaba en cambio el gavinete se hizo pruebas tanto en esa pos como en la pos 6; se comprobo que el cable del_x000d_
gavinete de la pos 3 esta defectuoso tambien se comprobo que no esta enviando la señal el puerto de la pos 3; ya que se hizo las_x000d_
respectivas pruebas en la pos 6 y funciono correctamente; tambien se realizo la comprobaciones de las cajas con la guia_x000d_
78288502389.1 y 78288502355.1. tambien la comprobacion de la pos 11 que no esta funcionando entonces se inicio el proceso para_x000d_
cuando llegue la cpu pos poder hacer el cambio</v>
      </c>
      <c r="K629">
        <v>45491.45763888889</v>
      </c>
      <c r="L629">
        <v>45491.51458333333</v>
      </c>
      <c r="M629">
        <v>45491</v>
      </c>
      <c r="N629" t="str">
        <f>TEXT(M629, "DDDD")</f>
        <v>jueves</v>
      </c>
      <c r="O629" t="str">
        <v>M195 METRO SANTA LUCIA</v>
      </c>
      <c r="P629" t="str">
        <v>NEIVA</v>
      </c>
      <c r="Q629" t="str">
        <f>IF(ISBLANK(P629),"0",(VLOOKUP(P629,REGION,2,FALSE)))</f>
        <v>OCCIDENTE</v>
      </c>
      <c r="R629" t="str">
        <v>MICHAEL SIMIT VILLABON TRUJILLO</v>
      </c>
      <c r="S629" t="e">
        <f>IF(ISBLANK(R629),"0", VLOOKUP(R629,PERSONAL,2,FALSE))</f>
        <v>#N/A</v>
      </c>
      <c r="T629" t="str">
        <v>ALIADO</v>
      </c>
      <c r="U629">
        <v>0.5833333333333334</v>
      </c>
      <c r="V629">
        <v>0.6666666666666666</v>
      </c>
      <c r="W629">
        <f>V629-U629</f>
        <v>0.08333333333333326</v>
      </c>
      <c r="X629">
        <v>1</v>
      </c>
      <c r="Y629">
        <f>NETWORKDAYS(K629,M629)</f>
        <v>1</v>
      </c>
      <c r="Z629" t="str">
        <f>IF(Y629&lt;=2,"CUMPLE","NO CUMPLE")</f>
        <v>CUMPLE</v>
      </c>
      <c r="AC629" t="str">
        <f>TEXT(M629,"mmmm")</f>
        <v>julio</v>
      </c>
      <c r="AD629" t="str">
        <f>TEXT(M629,"yyyy")</f>
        <v>yyyy</v>
      </c>
      <c r="AE629">
        <f>W629*60*24</f>
        <v>119.99999999999989</v>
      </c>
      <c r="AF629">
        <f>AE629/60</f>
        <v>1.999999999999998</v>
      </c>
      <c r="AG629">
        <f>AE629/60</f>
        <v>1.999999999999998</v>
      </c>
      <c r="AH629">
        <f>L629-K629</f>
        <v>0.05694444444088731</v>
      </c>
      <c r="AI629">
        <f>AH629*24*60</f>
        <v>81.99999999487773</v>
      </c>
      <c r="AJ629">
        <f>75728*X629</f>
        <v>75728</v>
      </c>
    </row>
    <row r="630">
      <c r="A630">
        <v>775279</v>
      </c>
      <c r="B630" t="str">
        <v>SOLICITUD</v>
      </c>
      <c r="C630" t="str">
        <v>CERRADO</v>
      </c>
      <c r="D630" t="str">
        <v>LINEAL DE CAJAS</v>
      </c>
      <c r="E630" t="str">
        <v>SWITCH</v>
      </c>
      <c r="F630" t="str">
        <v>SWITCH</v>
      </c>
      <c r="G630" t="str">
        <v>MICROSENS</v>
      </c>
      <c r="H630" t="str">
        <v>@David Higuita JU126 Estimado buenas tardes; favor su apoyo con la revisión de los equipos SW Microsens que nuevamente se observan caídos. IP: 10.131.70.70 hasta 10.131.70.75.</v>
      </c>
      <c r="I630" t="str">
        <v>@David Higuita JU126 Estimado buenas tardes; favor su apoyo con la revisión de los equipos SW Microsens que nuevamente se observan caídos. IP: 10.131.70.70 hasta 10.131.70.75.</v>
      </c>
      <c r="J630" t="str">
        <v>SE REALIZA REVISION DE 6 MICROSENS DEL LINEAL DE CAJAS PRIMER Y SEGUNDO NIVEL; DESDE IP .70 HASTA LA .75. EL CUAL CONTINUA GENERANDO INTERMINETENCIA; LUEGO DE REVISION DEL CABLEADO Y Y REINICIO DE DISPOSITIVOS SE RESTABLECE CONEXIÓN. EL AREA DE REDES GENERÓ VISITA DE REDES EXTERNAS PARA REALIZAR UNA VERIFICACIÓN DEL CABLEADO ESTRUCTURADO DE LA TOPOLOGIA QUE COMPRENDE LOS MICROSENS. DICHA VISITA SEGUN INFORMACION SUMINISTRADA SE REALIZARIA EL DIA LUNES 22 DE JULIO PARA DETERMINAR UN DIAGNOSTICO MAS AVANZADO DEL PORQUE SE PRESENTA LA INTERMINETENCIA CON LOS DATAFONOS.</v>
      </c>
      <c r="K630">
        <v>45489.41805555556</v>
      </c>
      <c r="L630">
        <v>45489.43819444445</v>
      </c>
      <c r="M630">
        <v>45491</v>
      </c>
      <c r="N630" t="str">
        <f>TEXT(M630, "DDDD")</f>
        <v>jueves</v>
      </c>
      <c r="O630" t="str">
        <v>J126 JUMBO SAN SILVESTRE</v>
      </c>
      <c r="P630" t="str">
        <v>BARRANCABERMEJA</v>
      </c>
      <c r="Q630" t="str">
        <f>IF(ISBLANK(P630),"0",(VLOOKUP(P630,REGION,2,FALSE)))</f>
        <v>ORIENTE</v>
      </c>
      <c r="R630" t="str">
        <v>LUIS CARLOS ROJAS ACOSTA</v>
      </c>
      <c r="S630">
        <f>IF(ISBLANK(R630),"0", VLOOKUP(R630,PERSONAL,2,FALSE))</f>
        <v>1096188137</v>
      </c>
      <c r="T630" t="str">
        <v>DIRECTO</v>
      </c>
      <c r="U630">
        <v>0.375</v>
      </c>
      <c r="V630">
        <v>0.4166666666666667</v>
      </c>
      <c r="W630">
        <f>V630-U630</f>
        <v>0.041666666666666685</v>
      </c>
      <c r="X630">
        <v>1</v>
      </c>
      <c r="Y630">
        <f>NETWORKDAYS(K630,M630)</f>
        <v>3</v>
      </c>
      <c r="Z630" t="str">
        <f>IF(Y630&lt;=2,"CUMPLE","NO CUMPLE")</f>
        <v>NO CUMPLE</v>
      </c>
      <c r="AC630" t="str">
        <f>TEXT(M630,"mmmm")</f>
        <v>julio</v>
      </c>
      <c r="AD630" t="str">
        <f>TEXT(M630,"yyyy")</f>
        <v>yyyy</v>
      </c>
      <c r="AE630">
        <f>W630*60*24</f>
        <v>60.00000000000002</v>
      </c>
      <c r="AF630">
        <f>AE630/60</f>
        <v>1.0000000000000004</v>
      </c>
      <c r="AG630">
        <f>AE630/60</f>
        <v>1.0000000000000004</v>
      </c>
      <c r="AH630">
        <f>L630-K630</f>
        <v>0.020138888889050577</v>
      </c>
      <c r="AI630">
        <f>AH630*24*60</f>
        <v>29.00000000023283</v>
      </c>
      <c r="AJ630">
        <f>75728*X630</f>
        <v>75728</v>
      </c>
    </row>
    <row r="631">
      <c r="A631">
        <v>664158</v>
      </c>
      <c r="B631" t="str">
        <v>INCIDENTE</v>
      </c>
      <c r="C631" t="str">
        <v>CERRADO</v>
      </c>
      <c r="D631" t="str">
        <v>LINEAL DE CAJAS</v>
      </c>
      <c r="E631" t="str">
        <v>TECLADO</v>
      </c>
      <c r="F631" t="str">
        <v>TECLADO</v>
      </c>
      <c r="G631" t="str">
        <v>WINCOR</v>
      </c>
      <c r="H631" t="str">
        <v>Buenas tardes. por favor me colabora con la validación de la pos 7 las cual se queda en favor esperar</v>
      </c>
      <c r="I631" t="str">
        <v>Buenas tardes. por favor me colabora con la validación de la pos 7 las cual se queda en favor esperar</v>
      </c>
      <c r="J631" t="str">
        <v>Se realiza instalacion de teclados. Se deja Operativo.</v>
      </c>
      <c r="K631">
        <v>45492.33263888889</v>
      </c>
      <c r="L631">
        <v>45492.33263888889</v>
      </c>
      <c r="M631">
        <v>45492</v>
      </c>
      <c r="N631" t="str">
        <f>TEXT(M631, "DDDD")</f>
        <v>viernes</v>
      </c>
      <c r="O631" t="str">
        <v>M038 METRO NEIVA CENTRO DE CONVENCIONES</v>
      </c>
      <c r="P631" t="str">
        <v>NEIVA</v>
      </c>
      <c r="Q631" t="str">
        <f>IF(ISBLANK(P631),"0",(VLOOKUP(P631,REGION,2,FALSE)))</f>
        <v>OCCIDENTE</v>
      </c>
      <c r="R631" t="str">
        <v>CARLOS HERNAN BARRETO LOPEZ</v>
      </c>
      <c r="S631">
        <f>IF(ISBLANK(R631),"0", VLOOKUP(R631,PERSONAL,2,FALSE))</f>
        <v>1010165612</v>
      </c>
      <c r="T631" t="str">
        <v>DIRECTO</v>
      </c>
      <c r="U631">
        <v>0.3333333333333333</v>
      </c>
      <c r="V631">
        <v>0.3611111111111111</v>
      </c>
      <c r="W631">
        <f>V631-U631</f>
        <v>0.02777777777777779</v>
      </c>
      <c r="X631">
        <v>1</v>
      </c>
      <c r="Y631">
        <f>NETWORKDAYS(K631,M631)</f>
        <v>1</v>
      </c>
      <c r="Z631" t="str">
        <f>IF(Y631&lt;=2,"CUMPLE","NO CUMPLE")</f>
        <v>CUMPLE</v>
      </c>
      <c r="AC631" t="str">
        <f>TEXT(M631,"mmmm")</f>
        <v>julio</v>
      </c>
      <c r="AD631" t="str">
        <f>TEXT(M631,"yyyy")</f>
        <v>yyyy</v>
      </c>
      <c r="AE631">
        <f>W631*60*24</f>
        <v>40.000000000000014</v>
      </c>
      <c r="AF631">
        <f>AE631/60</f>
        <v>0.6666666666666669</v>
      </c>
      <c r="AG631">
        <f>AE631/60</f>
        <v>0.6666666666666669</v>
      </c>
      <c r="AH631">
        <f>L631-K631</f>
        <v>0</v>
      </c>
      <c r="AI631">
        <f>AH631*24*60</f>
        <v>0</v>
      </c>
      <c r="AJ631">
        <f>75728*X631</f>
        <v>75728</v>
      </c>
    </row>
    <row r="632">
      <c r="A632">
        <v>779914</v>
      </c>
      <c r="B632" t="str">
        <v>SOLICITUD</v>
      </c>
      <c r="C632" t="str">
        <v>CERRADO</v>
      </c>
      <c r="D632" t="str">
        <v>PGC</v>
      </c>
      <c r="E632" t="str">
        <v>SCANNER</v>
      </c>
      <c r="F632" t="str">
        <v>SCANNER</v>
      </c>
      <c r="G632" t="str">
        <v>ZEBRA</v>
      </c>
      <c r="H632" t="str">
        <v>Buen día me ayudan por favor con la pos #10 la cual hizo un corto y el scaner no le funciona.</v>
      </c>
      <c r="I632" t="str">
        <v>Buen día me ayudan por favor con la pos #10 la cual hizo un corto y el scaner no le funciona.</v>
      </c>
      <c r="J632" t="str">
        <v>SE REALIZA REVISION DE ESCANER DE MANO DE POS#10 PLATOS PREPARADOS; DONDE OCURRIO UN ACCIDENTE DESPUES DE UNA LIMPIEZA GENERADA EN EL AREA; DONDE SE VIO AFECTADO EL ADAPTADOR DE CORRIENTE DEL ESCANER DE MANO EL CUAL GENERÓ CORTO CIRCUITO; SE INTENTÓ BUSCAR UN REEMPLAZO CON UN ESCANER USB ZEBRA; PERO NO FUE COMPATIBLE CON LA POS; SE SOLICITA CAMBIO DE ESCANER DE MANO Y DEL ADAPTADOR DE CORRIENTE PARA REALIZAR EL REEMPLAZO. LA POS QUEDA OPERATIVA PERO CON LA NOVEDAD QUE DEBEN INGRESAR PRODUCTOS A FACTURAR POR MEDIO DEL TECLADO; ÉSTA INFORMACION FUE SUMINISTRADA A LA JEFE DE CAJAS ADRIANA ACEVEDO.</v>
      </c>
      <c r="K632">
        <v>45489.41458333333</v>
      </c>
      <c r="L632">
        <v>45489.43541666667</v>
      </c>
      <c r="M632">
        <v>45492</v>
      </c>
      <c r="N632" t="str">
        <f>TEXT(M632, "DDDD")</f>
        <v>viernes</v>
      </c>
      <c r="O632" t="str">
        <v>J126 JUMBO SAN SILVESTRE</v>
      </c>
      <c r="P632" t="str">
        <v>BARRANCABERMEJA</v>
      </c>
      <c r="Q632" t="str">
        <f>IF(ISBLANK(P632),"0",(VLOOKUP(P632,REGION,2,FALSE)))</f>
        <v>ORIENTE</v>
      </c>
      <c r="R632" t="str">
        <v>LUIS CARLOS ROJAS ACOSTA</v>
      </c>
      <c r="S632">
        <f>IF(ISBLANK(R632),"0", VLOOKUP(R632,PERSONAL,2,FALSE))</f>
        <v>1096188137</v>
      </c>
      <c r="T632" t="str">
        <v>DIRECTO</v>
      </c>
      <c r="U632">
        <v>0.34375</v>
      </c>
      <c r="V632">
        <v>0.375</v>
      </c>
      <c r="W632">
        <f>V632-U632</f>
        <v>0.03125</v>
      </c>
      <c r="X632">
        <v>1</v>
      </c>
      <c r="Y632">
        <f>NETWORKDAYS(K632,M632)</f>
        <v>4</v>
      </c>
      <c r="Z632" t="str">
        <f>IF(Y632&lt;=2,"CUMPLE","NO CUMPLE")</f>
        <v>NO CUMPLE</v>
      </c>
      <c r="AC632" t="str">
        <f>TEXT(M632,"mmmm")</f>
        <v>julio</v>
      </c>
      <c r="AD632" t="str">
        <f>TEXT(M632,"yyyy")</f>
        <v>yyyy</v>
      </c>
      <c r="AE632">
        <f>W632*60*24</f>
        <v>45</v>
      </c>
      <c r="AF632">
        <f>AE632/60</f>
        <v>0.75</v>
      </c>
      <c r="AG632">
        <f>AE632/60</f>
        <v>0.75</v>
      </c>
      <c r="AH632">
        <f>L632-K632</f>
        <v>0.020833333335758653</v>
      </c>
      <c r="AI632">
        <f>AH632*24*60</f>
        <v>30.00000000349246</v>
      </c>
      <c r="AJ632">
        <f>75728*X632</f>
        <v>75728</v>
      </c>
    </row>
    <row r="633" xml:space="preserve">
      <c r="A633">
        <v>458177</v>
      </c>
      <c r="B633" t="str">
        <v>SOLICITUD</v>
      </c>
      <c r="C633" t="str">
        <v>CERRADO</v>
      </c>
      <c r="D633" t="str">
        <v>TIENDA</v>
      </c>
      <c r="E633" t="str">
        <v>POS</v>
      </c>
      <c r="F633" t="str">
        <v>POS</v>
      </c>
      <c r="G633" t="str">
        <v>WINCOR</v>
      </c>
      <c r="H633" t="str">
        <v>Buenas tardes solicito su colaboración de enviar al técnico para la revisión de la POS 8 tienda 185 ya que se encuentra fuera de servicio</v>
      </c>
      <c r="I633" t="str">
        <v>Buenas tardes solicito su colaboración de enviar al técnico para la revisión de la POS 8 tienda 185 ya que se encuentra fuera de servicio</v>
      </c>
      <c r="J633" t="str" xml:space="preserve">
        <v xml:space="preserve">Se evidencia que la pos está completamente desarmada; se reciben los periféricos para armarla y dejarla funcionando; al momento de conectar los periféricos se evidencia que faltan los siguientes cables_x000d_
_x000d_
- cable de datos y energía del scanner balanza S/N S20218010558090_x000d_
- Cable de conexión del teclado al pos_x000d_
- Cable de red _x000d_
_x000d_
Se hacen pruebas de los visores usuario y cliente en otra pos evidenciando que se encuentran funcionando_x000d_
_x000d_
Se hacen pruebas de la impresora S/N USA1GKA23030377 y se evidencia su correcto funcionamiento _x000d_
_x000d_
Se hacen pruebas del teclado conectándolo a otra pos y se evidencia correcto funcionamiento _x000d_
_x000d_
Se procede a dejar conectado los periféricos que tienen cables; pero no es posible dejar funcionando la pos por falta de dichos cables faltantes; se recomienda hacer llegar los cables para dejar la pos en total funcionalidad</v>
      </c>
      <c r="K633">
        <v>45490.464583333334</v>
      </c>
      <c r="L633">
        <v>45490.61319444444</v>
      </c>
      <c r="M633">
        <v>45492</v>
      </c>
      <c r="N633" t="str">
        <f>TEXT(M633, "DDDD")</f>
        <v>viernes</v>
      </c>
      <c r="O633" t="str">
        <v>J185 JUMBO YOPAL</v>
      </c>
      <c r="P633" t="str">
        <v>YOPAL</v>
      </c>
      <c r="Q633" t="str">
        <f>IF(ISBLANK(P633),"0",(VLOOKUP(P633,REGION,2,FALSE)))</f>
        <v>ORIENTE</v>
      </c>
      <c r="R633" t="str">
        <v>CAMILO ANDRES TAPIAS ACEVEDO</v>
      </c>
      <c r="S633" t="e">
        <f>IF(ISBLANK(R633),"0", VLOOKUP(R633,PERSONAL,2,FALSE))</f>
        <v>#N/A</v>
      </c>
      <c r="T633" t="str">
        <v>ALIADO</v>
      </c>
      <c r="U633">
        <v>0.3333333333333333</v>
      </c>
      <c r="V633">
        <v>0.5</v>
      </c>
      <c r="W633">
        <f>V633-U633</f>
        <v>0.16666666666666669</v>
      </c>
      <c r="X633">
        <v>2</v>
      </c>
      <c r="Y633">
        <f>NETWORKDAYS(K633,M633)</f>
        <v>3</v>
      </c>
      <c r="Z633" t="str">
        <f>IF(Y633&lt;=2,"CUMPLE","NO CUMPLE")</f>
        <v>NO CUMPLE</v>
      </c>
      <c r="AC633" t="str">
        <f>TEXT(M633,"mmmm")</f>
        <v>julio</v>
      </c>
      <c r="AD633" t="str">
        <f>TEXT(M633,"yyyy")</f>
        <v>yyyy</v>
      </c>
      <c r="AE633">
        <f>W633*60*24</f>
        <v>240.00000000000006</v>
      </c>
      <c r="AF633">
        <f>AE633/60</f>
        <v>4.000000000000001</v>
      </c>
      <c r="AG633">
        <f>AE633/60</f>
        <v>4.000000000000001</v>
      </c>
      <c r="AH633">
        <f>L633-K633</f>
        <v>0.14861111110803904</v>
      </c>
      <c r="AI633">
        <f>AH633*24*60</f>
        <v>213.99999999557622</v>
      </c>
      <c r="AJ633">
        <f>75728*X633</f>
        <v>151456</v>
      </c>
    </row>
    <row r="634">
      <c r="A634">
        <v>747084</v>
      </c>
      <c r="B634" t="str">
        <v>SOLICITUD</v>
      </c>
      <c r="C634" t="str">
        <v>CERRADO</v>
      </c>
      <c r="D634" t="str">
        <v>TIENDA</v>
      </c>
      <c r="E634" t="str">
        <v>PC</v>
      </c>
      <c r="F634" t="str">
        <v>PC</v>
      </c>
      <c r="G634" t="str">
        <v>LENOVO</v>
      </c>
      <c r="H634" t="str">
        <v>Buena tarde Solicitamos de su colaboración en la compra de equipamiento del cargador de la torre de inv de sistemas #037523 AD-146056 Serial #MJ0FNQGS modelo M75Q ; de la sección de Polivalencia a causa de una fuga de agua en la oficina; el personal no se percata que esta fuente estaba llena de agua y al encender el equipo el cable de poder (adaptador) se quemo mostrando señal de humo.</v>
      </c>
      <c r="I634" t="str">
        <v>Buena tarde Solicitamos de su colaboración en la compra de equipamiento del cargador de la torre de inv de sistemas #037523 AD-146056 Serial #MJ0FNQGS modelo M75Q ; de la sección de Polivalencia a causa de una fuga de agua en la oficina; el personal no se percata que esta fuente estaba llena de agua y al encender el equipo el cable de poder (adaptador) se quemo mostrando señal de humo.</v>
      </c>
      <c r="J634" t="str">
        <v xml:space="preserve">Se hace un chequeo del Pc el cual no enciende; se especificó en los detalles del caso que era por cargador así que se procede a ensayarlo con otro cargador y se evidencia que el equipo inicia correctamente; se válida con la usuaria y fue por temas de agua que se filtra por una gotera. Se recomienda el cambio del cargador para que el equipo quede funcionando </v>
      </c>
      <c r="K634">
        <v>45490.467361111114</v>
      </c>
      <c r="L634">
        <v>45490.61319444444</v>
      </c>
      <c r="M634">
        <v>45492</v>
      </c>
      <c r="N634" t="str">
        <f>TEXT(M634, "DDDD")</f>
        <v>viernes</v>
      </c>
      <c r="O634" t="str">
        <v>J185 JUMBO YOPAL</v>
      </c>
      <c r="P634" t="str">
        <v>YOPAL</v>
      </c>
      <c r="Q634" t="str">
        <f>IF(ISBLANK(P634),"0",(VLOOKUP(P634,REGION,2,FALSE)))</f>
        <v>ORIENTE</v>
      </c>
      <c r="R634" t="str">
        <v>CAMILO ANDRES TAPIAS ACEVEDO</v>
      </c>
      <c r="S634" t="e">
        <f>IF(ISBLANK(R634),"0", VLOOKUP(R634,PERSONAL,2,FALSE))</f>
        <v>#N/A</v>
      </c>
      <c r="T634" t="str">
        <v>ALIADO</v>
      </c>
      <c r="U634">
        <v>0.5833333333333334</v>
      </c>
      <c r="V634">
        <v>0.625</v>
      </c>
      <c r="W634">
        <f>V634-U634</f>
        <v>0.04166666666666663</v>
      </c>
      <c r="X634">
        <v>1</v>
      </c>
      <c r="Y634">
        <f>NETWORKDAYS(K634,M634)</f>
        <v>3</v>
      </c>
      <c r="Z634" t="str">
        <f>IF(Y634&lt;=2,"CUMPLE","NO CUMPLE")</f>
        <v>NO CUMPLE</v>
      </c>
      <c r="AC634" t="str">
        <f>TEXT(M634,"mmmm")</f>
        <v>julio</v>
      </c>
      <c r="AD634" t="str">
        <f>TEXT(M634,"yyyy")</f>
        <v>yyyy</v>
      </c>
      <c r="AE634">
        <f>W634*60*24</f>
        <v>59.99999999999994</v>
      </c>
      <c r="AF634">
        <f>AE634/60</f>
        <v>0.999999999999999</v>
      </c>
      <c r="AG634">
        <f>AE634/60</f>
        <v>0.999999999999999</v>
      </c>
      <c r="AH634">
        <f>L634-K634</f>
        <v>0.1458333333284827</v>
      </c>
      <c r="AI634">
        <f>AH634*24*60</f>
        <v>209.99999999301508</v>
      </c>
      <c r="AJ634">
        <f>75728*X634</f>
        <v>75728</v>
      </c>
    </row>
    <row r="635">
      <c r="A635">
        <v>774525</v>
      </c>
      <c r="B635" t="str">
        <v>SOLICITUD</v>
      </c>
      <c r="C635" t="str">
        <v>CERRADO</v>
      </c>
      <c r="D635" t="str">
        <v>TIENDA</v>
      </c>
      <c r="E635" t="str">
        <v>BALANZA</v>
      </c>
      <c r="F635" t="str">
        <v>BALANZA</v>
      </c>
      <c r="G635" t="str">
        <v>METTLER</v>
      </c>
      <c r="H635" t="str">
        <v>Solicito su colaboración para la validación de la balanzas ya que están cambiando la unidad de medida de unidad a kilo; generando perdidas evidenciado en los inventarios.</v>
      </c>
      <c r="I635" t="str">
        <v>Solicito su colaboración para la validación de la balanzas ya que están cambiando la unidad de medida de unidad a kilo; generando perdidas evidenciado en los inventarios.</v>
      </c>
      <c r="J635" t="str">
        <v>Se hace un chequeo para verificar cuál es el problema y se observa que la balanza no se encuentra conectada a la red lo que impide poder hacer la actualización; se procede a conectarla pero al moverla se desconecta el cable de red porque el pin de seguridad se encuentra roto; se invierten las puntas ya que en el otro extremo el RJ se encuentra con el pin en buen estado; dejando así todo funcional para poder enviar la actualización la cual se realizó correctamente.</v>
      </c>
      <c r="K635">
        <v>45490.45347222222</v>
      </c>
      <c r="L635">
        <v>45490.614583333336</v>
      </c>
      <c r="M635">
        <v>45492</v>
      </c>
      <c r="N635" t="str">
        <f>TEXT(M635, "DDDD")</f>
        <v>viernes</v>
      </c>
      <c r="O635" t="str">
        <v>J185 JUMBO YOPAL</v>
      </c>
      <c r="P635" t="str">
        <v>YOPAL</v>
      </c>
      <c r="Q635" t="str">
        <f>IF(ISBLANK(P635),"0",(VLOOKUP(P635,REGION,2,FALSE)))</f>
        <v>ORIENTE</v>
      </c>
      <c r="R635" t="str">
        <v>CAMILO ANDRES TAPIAS ACEVEDO</v>
      </c>
      <c r="S635" t="e">
        <f>IF(ISBLANK(R635),"0", VLOOKUP(R635,PERSONAL,2,FALSE))</f>
        <v>#N/A</v>
      </c>
      <c r="T635" t="str">
        <v>ALIADO</v>
      </c>
      <c r="U635">
        <v>0.625</v>
      </c>
      <c r="V635">
        <v>0.6458333333333334</v>
      </c>
      <c r="W635">
        <f>V635-U635</f>
        <v>0.02083333333333337</v>
      </c>
      <c r="X635">
        <v>1</v>
      </c>
      <c r="Y635">
        <f>NETWORKDAYS(K635,M635)</f>
        <v>3</v>
      </c>
      <c r="Z635" t="str">
        <f>IF(Y635&lt;=2,"CUMPLE","NO CUMPLE")</f>
        <v>NO CUMPLE</v>
      </c>
      <c r="AC635" t="str">
        <f>TEXT(M635,"mmmm")</f>
        <v>julio</v>
      </c>
      <c r="AD635" t="str">
        <f>TEXT(M635,"yyyy")</f>
        <v>yyyy</v>
      </c>
      <c r="AE635">
        <f>W635*60*24</f>
        <v>30.000000000000053</v>
      </c>
      <c r="AF635">
        <f>AE635/60</f>
        <v>0.5000000000000009</v>
      </c>
      <c r="AG635">
        <f>AE635/60</f>
        <v>0.5000000000000009</v>
      </c>
      <c r="AH635">
        <f>L635-K635</f>
        <v>0.16111111111240461</v>
      </c>
      <c r="AI635">
        <f>AH635*24*60</f>
        <v>232.00000000186265</v>
      </c>
      <c r="AJ635">
        <f>75728*X635</f>
        <v>75728</v>
      </c>
    </row>
    <row r="636">
      <c r="A636">
        <v>785683</v>
      </c>
      <c r="B636" t="str">
        <v>SOLICITUD</v>
      </c>
      <c r="C636" t="str">
        <v>CERRADO</v>
      </c>
      <c r="D636" t="str">
        <v>PLATOS PREPARADOS</v>
      </c>
      <c r="E636" t="str">
        <v>SWITCH</v>
      </c>
      <c r="F636" t="str">
        <v>SWITCH</v>
      </c>
      <c r="G636" t="str">
        <v>MICROSENS</v>
      </c>
      <c r="H636" t="str">
        <v>buen dia me ayudas pos 10 no tiene conexion datafonos</v>
      </c>
      <c r="I636" t="str">
        <v>buen dia me ayudas pos 10 no tiene conexion datafonos</v>
      </c>
      <c r="J636" t="str">
        <v>SE REALIZA REVISIÓN DE MICROSENS DE POS #10 LA CUAL LOS DATAFONOS LOS MUESTRA SIN CONEXIÓN; DEBIDO A UN ARREGLO ELECTRICO REALIZADO EL DIA ANTERIOR; SE EVIDENCIA QUE EL CONECTOR DEL ADAPTADOR DE CORRIENTE DEL MICROSENS SE ENCUENTRA SIN CLAVIJA; SE SOLICITA AL ÁREA DE MANTENIMIENTO REALIZAR EL CORRECTIVO Y CONECTAR A CORRIENTE EL DISPOSITIVO; INFORMACIÓN BRINDADA A LA GERENTE ENCARGADA.</v>
      </c>
      <c r="K636">
        <v>45492.498611111114</v>
      </c>
      <c r="L636">
        <v>45492.50208333333</v>
      </c>
      <c r="M636">
        <v>45492</v>
      </c>
      <c r="N636" t="str">
        <f>TEXT(M636, "DDDD")</f>
        <v>viernes</v>
      </c>
      <c r="O636" t="str">
        <v>J126 JUMBO SAN SILVESTRE</v>
      </c>
      <c r="P636" t="str">
        <v>BARRANCABERMEJA</v>
      </c>
      <c r="Q636" t="str">
        <f>IF(ISBLANK(P636),"0",(VLOOKUP(P636,REGION,2,FALSE)))</f>
        <v>ORIENTE</v>
      </c>
      <c r="R636" t="str">
        <v>LUIS CARLOS ROJAS ACOSTA</v>
      </c>
      <c r="S636">
        <f>IF(ISBLANK(R636),"0", VLOOKUP(R636,PERSONAL,2,FALSE))</f>
        <v>1096188137</v>
      </c>
      <c r="T636" t="str">
        <v>DIRECTO</v>
      </c>
      <c r="U636">
        <v>0.625</v>
      </c>
      <c r="V636">
        <v>0.6666666666666666</v>
      </c>
      <c r="W636">
        <f>V636-U636</f>
        <v>0.04166666666666663</v>
      </c>
      <c r="X636">
        <v>1</v>
      </c>
      <c r="Y636">
        <f>NETWORKDAYS(K636,M636)</f>
        <v>1</v>
      </c>
      <c r="Z636" t="str">
        <f>IF(Y636&lt;=2,"CUMPLE","NO CUMPLE")</f>
        <v>CUMPLE</v>
      </c>
      <c r="AC636" t="str">
        <f>TEXT(M636,"mmmm")</f>
        <v>julio</v>
      </c>
      <c r="AD636" t="str">
        <f>TEXT(M636,"yyyy")</f>
        <v>yyyy</v>
      </c>
      <c r="AE636">
        <f>W636*60*24</f>
        <v>59.99999999999994</v>
      </c>
      <c r="AF636">
        <f>AE636/60</f>
        <v>0.999999999999999</v>
      </c>
      <c r="AG636">
        <f>AE636/60</f>
        <v>0.999999999999999</v>
      </c>
      <c r="AH636">
        <f>L636-K636</f>
        <v>0.0034722222189884633</v>
      </c>
      <c r="AI636">
        <f>AH636*24*60</f>
        <v>4.999999995343387</v>
      </c>
      <c r="AJ636">
        <f>75728*X636</f>
        <v>75728</v>
      </c>
    </row>
    <row r="637">
      <c r="A637">
        <v>787192</v>
      </c>
      <c r="B637" t="str">
        <v>SOLICITUD</v>
      </c>
      <c r="C637" t="str">
        <v>ABIERTO</v>
      </c>
      <c r="D637" t="str">
        <v>TIENDA</v>
      </c>
      <c r="E637" t="str">
        <v>POS</v>
      </c>
      <c r="F637" t="str">
        <v>POS</v>
      </c>
      <c r="G637" t="str">
        <v>WINCOR</v>
      </c>
      <c r="H637" t="str">
        <v>Buen dia me ayudan con la 10 de ecommerce aparece este mensaje en el visor de clientes Mentsthe kernel argu No hemos ingresado para facturar los pedidos</v>
      </c>
      <c r="I637" t="str">
        <v>Buen dia me ayudan con la 10 de ecommerce aparece este mensaje en el visor de clientes Mentsthe kernel argu No hemos ingresado para facturar los pedidos</v>
      </c>
      <c r="J637" t="str">
        <v>Se hace el mantenimiento de la POS de la tienda. Equipo queda operativo.</v>
      </c>
      <c r="K637">
        <v>45493.4375</v>
      </c>
      <c r="L637">
        <v>45493.4375</v>
      </c>
      <c r="M637">
        <v>45493</v>
      </c>
      <c r="N637" t="str">
        <f>TEXT(M637, "DDDD")</f>
        <v>sábado</v>
      </c>
      <c r="O637" t="str">
        <v>J027 JUMBO RIONEGRO</v>
      </c>
      <c r="P637" t="str">
        <v>RIONEGRO</v>
      </c>
      <c r="Q637" t="str">
        <f>IF(ISBLANK(P637),"0",(VLOOKUP(P637,REGION,2,FALSE)))</f>
        <v>CENTRO</v>
      </c>
      <c r="R637" t="str">
        <v>CARLOS ALBERTO TORRES ECHEVERRIA</v>
      </c>
      <c r="S637" t="e">
        <f>IF(ISBLANK(R637),"0", VLOOKUP(R637,PERSONAL,2,FALSE))</f>
        <v>#N/A</v>
      </c>
      <c r="T637" t="str">
        <v>DIRECTO</v>
      </c>
      <c r="U637">
        <v>0.5486111111111112</v>
      </c>
      <c r="V637">
        <v>0.7291666666666666</v>
      </c>
      <c r="W637">
        <f>V637-U637</f>
        <v>0.18055555555555547</v>
      </c>
      <c r="X637">
        <v>2</v>
      </c>
      <c r="Y637">
        <f>NETWORKDAYS(K637,M637)</f>
        <v>0</v>
      </c>
      <c r="Z637" t="str">
        <f>IF(Y637&lt;=2,"CUMPLE","NO CUMPLE")</f>
        <v>CUMPLE</v>
      </c>
      <c r="AC637" t="str">
        <f>TEXT(M637,"mmmm")</f>
        <v>julio</v>
      </c>
      <c r="AD637" t="str">
        <f>TEXT(M637,"yyyy")</f>
        <v>yyyy</v>
      </c>
      <c r="AE637">
        <f>W637*60*24</f>
        <v>259.9999999999999</v>
      </c>
      <c r="AF637">
        <f>AE637/60</f>
        <v>4.333333333333331</v>
      </c>
      <c r="AG637">
        <f>AE637/60</f>
        <v>4.333333333333331</v>
      </c>
      <c r="AH637">
        <f>L637-K637</f>
        <v>0</v>
      </c>
      <c r="AI637">
        <f>AH637*24*60</f>
        <v>0</v>
      </c>
      <c r="AJ637">
        <f>75728*X637</f>
        <v>151456</v>
      </c>
    </row>
    <row r="638">
      <c r="A638">
        <v>787557</v>
      </c>
      <c r="B638" t="str">
        <v>SOLICITUD</v>
      </c>
      <c r="C638" t="str">
        <v>CERRADO</v>
      </c>
      <c r="D638" t="str">
        <v>TIENDA</v>
      </c>
      <c r="E638" t="str">
        <v>POS</v>
      </c>
      <c r="F638" t="str">
        <v>POS</v>
      </c>
      <c r="G638" t="str">
        <v>WINCOR</v>
      </c>
      <c r="H638" t="str">
        <v>Buena tarde la pos #4 de platos preparados se apaga y se reinicia sube y se queda en cleanup y=1 y no pasa de ahi</v>
      </c>
      <c r="I638" t="str">
        <v>Buena tarde la pos #4 de platos preparados se apaga y se reinicia sube y se queda en cleanup y=1 y no pasa de ahi</v>
      </c>
      <c r="J638" t="str">
        <v>Se hace cambio de teclado; se reinicia el equipo el cual demora en subir 40 minutos; funcionaria ingresa y equipo queda operativo.</v>
      </c>
      <c r="K638">
        <v>45492.65902777778</v>
      </c>
      <c r="L638">
        <v>45493.35138888889</v>
      </c>
      <c r="M638">
        <v>45493</v>
      </c>
      <c r="N638" t="str">
        <f>TEXT(M638, "DDDD")</f>
        <v>sábado</v>
      </c>
      <c r="O638" t="str">
        <v>J027 JUMBO RIONEGRO</v>
      </c>
      <c r="P638" t="str">
        <v>RIONEGRO</v>
      </c>
      <c r="Q638" t="str">
        <f>IF(ISBLANK(P638),"0",(VLOOKUP(P638,REGION,2,FALSE)))</f>
        <v>CENTRO</v>
      </c>
      <c r="R638" t="str">
        <v>CARLOS ALBERTO TORRES ECHEVERRIA</v>
      </c>
      <c r="S638" t="e">
        <f>IF(ISBLANK(R638),"0", VLOOKUP(R638,PERSONAL,2,FALSE))</f>
        <v>#N/A</v>
      </c>
      <c r="T638" t="str">
        <v>DIRECTO</v>
      </c>
      <c r="U638">
        <v>0.5486111111111112</v>
      </c>
      <c r="V638">
        <v>0.7291666666666666</v>
      </c>
      <c r="W638">
        <f>V638-U638</f>
        <v>0.18055555555555547</v>
      </c>
      <c r="X638">
        <v>2</v>
      </c>
      <c r="Y638">
        <f>NETWORKDAYS(K638,M638)</f>
        <v>1</v>
      </c>
      <c r="Z638" t="str">
        <f>IF(Y638&lt;=2,"CUMPLE","NO CUMPLE")</f>
        <v>CUMPLE</v>
      </c>
      <c r="AC638" t="str">
        <f>TEXT(M638,"mmmm")</f>
        <v>julio</v>
      </c>
      <c r="AD638" t="str">
        <f>TEXT(M638,"yyyy")</f>
        <v>yyyy</v>
      </c>
      <c r="AE638">
        <f>W638*60*24</f>
        <v>259.9999999999999</v>
      </c>
      <c r="AF638">
        <f>AE638/60</f>
        <v>4.333333333333331</v>
      </c>
      <c r="AG638">
        <f>AE638/60</f>
        <v>4.333333333333331</v>
      </c>
      <c r="AH638">
        <f>L638-K638</f>
        <v>0.6923611111124046</v>
      </c>
      <c r="AI638">
        <f>AH638*24*60</f>
        <v>997.0000000018626</v>
      </c>
      <c r="AJ638">
        <f>75728*X638</f>
        <v>151456</v>
      </c>
    </row>
    <row r="639" xml:space="preserve">
      <c r="A639">
        <v>789514</v>
      </c>
      <c r="B639" t="str">
        <v>INCIDENTE</v>
      </c>
      <c r="C639" t="str">
        <v>CERRADO</v>
      </c>
      <c r="D639" t="str">
        <v>PESCADERÍA</v>
      </c>
      <c r="E639" t="str">
        <v>BALANZA</v>
      </c>
      <c r="F639" t="str">
        <v>BALANZA</v>
      </c>
      <c r="G639" t="str">
        <v>METTLER</v>
      </c>
      <c r="H639" t="str">
        <v>Buenos días; se solicita verificación de balanza colgante del área pescadería; ya que presenta etiqueta borrosa. SERIAL B933093595</v>
      </c>
      <c r="I639" t="str">
        <v>Buenos días; se solicita verificación de balanza colgante del área pescadería; ya que presenta etiqueta borrosa. SERIAL B933093595</v>
      </c>
      <c r="J639" t="str" xml:space="preserve">
        <v xml:space="preserve">Buenos días; se solicita verificación de balanza colgante del área pescadería; ya que presenta etiqueta borrosa. SERIAL B933093595_x000d_
Indica la ubicacion de tu balanza en la tienda pescaderia. se procede a realizar limpieza a la balanza; pero las pruebas no salen operativa le indico al 1.5 que se debe requerir cambio de cabezal por lo que le indica al 1.5  enviara  e cabezal a tienda_x000d_
</v>
      </c>
      <c r="K639">
        <v>45495.438888888886</v>
      </c>
      <c r="L639">
        <v>45495.444444444445</v>
      </c>
      <c r="M639">
        <v>45495</v>
      </c>
      <c r="N639" t="str">
        <f>TEXT(M639, "DDDD")</f>
        <v>lunes</v>
      </c>
      <c r="O639" t="str">
        <v>M085 METRO MONTERIA</v>
      </c>
      <c r="P639" t="str">
        <v>MONTERIA</v>
      </c>
      <c r="Q639" t="str">
        <f>IF(ISBLANK(P639),"0",(VLOOKUP(P639,REGION,2,FALSE)))</f>
        <v>COSTA</v>
      </c>
      <c r="R639" t="str">
        <v>SHARON YANETH KERGUELEN WILCHES</v>
      </c>
      <c r="S639">
        <f>IF(ISBLANK(R639),"0", VLOOKUP(R639,PERSONAL,2,FALSE))</f>
        <v>1067917448</v>
      </c>
      <c r="T639" t="str">
        <v>DIRECTO</v>
      </c>
      <c r="U639">
        <v>0.4527777777777778</v>
      </c>
      <c r="V639">
        <v>0.5208333333333334</v>
      </c>
      <c r="W639">
        <f>V639-U639</f>
        <v>0.06805555555555559</v>
      </c>
      <c r="X639">
        <v>1</v>
      </c>
      <c r="Y639">
        <f>NETWORKDAYS(K639,M639)</f>
        <v>1</v>
      </c>
      <c r="Z639" t="str">
        <f>IF(Y639&lt;=2,"CUMPLE","NO CUMPLE")</f>
        <v>CUMPLE</v>
      </c>
      <c r="AC639" t="str">
        <f>TEXT(M639,"mmmm")</f>
        <v>julio</v>
      </c>
      <c r="AD639" t="str">
        <f>TEXT(M639,"yyyy")</f>
        <v>yyyy</v>
      </c>
      <c r="AE639">
        <f>W639*60*24</f>
        <v>98.00000000000006</v>
      </c>
      <c r="AF639">
        <f>AE639/60</f>
        <v>1.6333333333333342</v>
      </c>
      <c r="AG639">
        <f>AE639/60</f>
        <v>1.6333333333333342</v>
      </c>
      <c r="AH639">
        <f>L639-K639</f>
        <v>0.00555555555911269</v>
      </c>
      <c r="AI639">
        <f>AH639*24*60</f>
        <v>8.000000005122274</v>
      </c>
      <c r="AJ639">
        <f>75728*X639</f>
        <v>75728</v>
      </c>
    </row>
    <row r="640" xml:space="preserve">
      <c r="A640">
        <v>784016</v>
      </c>
      <c r="B640" t="str">
        <v>SOLICITUD</v>
      </c>
      <c r="C640" t="str">
        <v>CERRADO</v>
      </c>
      <c r="D640" t="str">
        <v>LINEAL DE CAJAS</v>
      </c>
      <c r="E640" t="str">
        <v>POS</v>
      </c>
      <c r="F640" t="str">
        <v>POS</v>
      </c>
      <c r="G640" t="str">
        <v>WINCOR</v>
      </c>
      <c r="H640" t="str" xml:space="preserve">
        <v xml:space="preserve">Buenas tardes por favor colabóreme validando la pos 7 de la tienda 85 la cual quedo paralizada y no ha terminado de botar la factura. gracias_x000d_
Numero de c</v>
      </c>
      <c r="I640" t="str" xml:space="preserve">
        <v xml:space="preserve">Buenas tardes por favor colabóreme validando la pos 7 de la tienda 85 la cual quedo paralizada y no ha terminado de botar la factura. gracias_x000d_
Numero de c</v>
      </c>
      <c r="J640" t="str" xml:space="preserve">
        <v xml:space="preserve">Buenas tardes por favor colabóreme validando la pos 7 de la tienda 85 la cual quedo paralizada y no ha terminado de botar la factura. gracias_x000d_
M085 METRO MONTERIA. se procede a realizar validar  en compañia con el 1.5 ya que el TICKET  informa que el quedo paralizada; se valida conexiones pos se encuentra funcional; operativa.</v>
      </c>
      <c r="K640">
        <v>45491.53402777778</v>
      </c>
      <c r="L640">
        <v>45493.33819444444</v>
      </c>
      <c r="M640">
        <v>45495</v>
      </c>
      <c r="N640" t="str">
        <f>TEXT(M640, "DDDD")</f>
        <v>lunes</v>
      </c>
      <c r="O640" t="str">
        <v>M085 METRO MONTERIA</v>
      </c>
      <c r="P640" t="str">
        <v>MONTERIA</v>
      </c>
      <c r="Q640" t="str">
        <f>IF(ISBLANK(P640),"0",(VLOOKUP(P640,REGION,2,FALSE)))</f>
        <v>COSTA</v>
      </c>
      <c r="R640" t="str">
        <v>SHARON YANETH KERGUELEN WILCHES</v>
      </c>
      <c r="S640">
        <f>IF(ISBLANK(R640),"0", VLOOKUP(R640,PERSONAL,2,FALSE))</f>
        <v>1067917448</v>
      </c>
      <c r="T640" t="str">
        <v>DIRECTO</v>
      </c>
      <c r="U640">
        <v>0.3333333333333333</v>
      </c>
      <c r="V640">
        <v>0.4166666666666667</v>
      </c>
      <c r="W640">
        <f>V640-U640</f>
        <v>0.08333333333333337</v>
      </c>
      <c r="X640">
        <v>1</v>
      </c>
      <c r="Y640">
        <f>NETWORKDAYS(K640,M640)</f>
        <v>3</v>
      </c>
      <c r="Z640" t="str">
        <f>IF(Y640&lt;=2,"CUMPLE","NO CUMPLE")</f>
        <v>NO CUMPLE</v>
      </c>
      <c r="AC640" t="str">
        <f>TEXT(M640,"mmmm")</f>
        <v>julio</v>
      </c>
      <c r="AD640" t="str">
        <f>TEXT(M640,"yyyy")</f>
        <v>yyyy</v>
      </c>
      <c r="AE640">
        <f>W640*60*24</f>
        <v>120.00000000000004</v>
      </c>
      <c r="AF640">
        <f>AE640/60</f>
        <v>2.000000000000001</v>
      </c>
      <c r="AG640">
        <f>AE640/60</f>
        <v>2.000000000000001</v>
      </c>
      <c r="AH640">
        <f>L640-K640</f>
        <v>1.804166666661331</v>
      </c>
      <c r="AI640">
        <f>AH640*24*60</f>
        <v>2597.9999999923166</v>
      </c>
      <c r="AJ640">
        <f>75728*X640</f>
        <v>75728</v>
      </c>
    </row>
    <row r="641">
      <c r="A641">
        <v>675982</v>
      </c>
      <c r="B641" t="str">
        <v>SOLICITUD</v>
      </c>
      <c r="C641" t="str">
        <v>CERRADO</v>
      </c>
      <c r="D641" t="str">
        <v>LINEAL DE CAJAS</v>
      </c>
      <c r="E641" t="str">
        <v>IMPRESORA</v>
      </c>
      <c r="F641" t="str">
        <v>IMPRESORA</v>
      </c>
      <c r="G641" t="str">
        <v>BIXOLON</v>
      </c>
      <c r="H641" t="str">
        <v>Buenas noches; me colaboran con la pos #18; no responde quedo presione clear; remover forma.</v>
      </c>
      <c r="I641" t="str">
        <v>Buenas noches; me colaboran con la pos #18; no responde quedo presione clear; remover forma.</v>
      </c>
      <c r="J641" t="str">
        <v xml:space="preserve">me encuentro en sitio y me presento en contralor para que me autoricen el ingreso; me dirijo al lineal de cajas y me presento con la jefe de zona quien me indica que la pos se encuentra apagada en el rincón me dirijo y la ubico en el punto donde se conecta y me dirijo a la zona de bodega y busco la impresora a remplazar; desconecto y recojo cables  de la validadora epson con serial P5TF146184 y remplazo la validadora por la bixolon con serial USA1GKA23030385 se llena las actas de retiro y entrega y me indica retirarme de tienda por que la configuración de la nueva impresora de hace internamente; se le informa al compañero Cristian sanches y al personal de apoyo Ing. Harold  y me retiro del sitio.  </v>
      </c>
      <c r="K641">
        <v>45495.49513888889</v>
      </c>
      <c r="L641">
        <v>45495.532638888886</v>
      </c>
      <c r="M641">
        <v>45496</v>
      </c>
      <c r="N641" t="str">
        <f>TEXT(M641, "DDDD")</f>
        <v>martes</v>
      </c>
      <c r="O641" t="str">
        <v>J036 JUMBO POPAYAN CAMPANARIO</v>
      </c>
      <c r="P641" t="str">
        <v>POPAYAN</v>
      </c>
      <c r="Q641" t="str">
        <f>IF(ISBLANK(P641),"0",(VLOOKUP(P641,REGION,2,FALSE)))</f>
        <v>OCCIDENTE</v>
      </c>
      <c r="R641" t="str">
        <v>DANIEL FERNANDO PAREDES ARTEAGA</v>
      </c>
      <c r="S641">
        <f>IF(ISBLANK(R641),"0", VLOOKUP(R641,PERSONAL,2,FALSE))</f>
        <v>10301691</v>
      </c>
      <c r="T641" t="str">
        <v>DIRECTO</v>
      </c>
      <c r="U641">
        <v>0.3333333333333333</v>
      </c>
      <c r="V641">
        <v>0.4375</v>
      </c>
      <c r="W641">
        <f>V641-U641</f>
        <v>0.10416666666666669</v>
      </c>
      <c r="X641">
        <v>1</v>
      </c>
      <c r="Y641">
        <f>NETWORKDAYS(K641,M641)</f>
        <v>2</v>
      </c>
      <c r="Z641" t="str">
        <f>IF(Y641&lt;=2,"CUMPLE","NO CUMPLE")</f>
        <v>CUMPLE</v>
      </c>
      <c r="AC641" t="str">
        <f>TEXT(M641,"mmmm")</f>
        <v>julio</v>
      </c>
      <c r="AD641" t="str">
        <f>TEXT(M641,"yyyy")</f>
        <v>yyyy</v>
      </c>
      <c r="AE641">
        <f>W641*60*24</f>
        <v>150.00000000000003</v>
      </c>
      <c r="AF641">
        <f>AE641/60</f>
        <v>2.5000000000000004</v>
      </c>
      <c r="AG641">
        <f>AE641/60</f>
        <v>2.5000000000000004</v>
      </c>
      <c r="AH641">
        <f>L641-K641</f>
        <v>0.03749999999854481</v>
      </c>
      <c r="AI641">
        <f>AH641*24*60</f>
        <v>53.999999997904524</v>
      </c>
      <c r="AJ641">
        <f>75728*X641</f>
        <v>75728</v>
      </c>
    </row>
    <row r="642" xml:space="preserve">
      <c r="A642">
        <v>786031</v>
      </c>
      <c r="B642" t="str">
        <v>SOLICITUD</v>
      </c>
      <c r="C642" t="str">
        <v>CERRADO</v>
      </c>
      <c r="D642" t="str">
        <v>LINEAL DE CAJAS</v>
      </c>
      <c r="E642" t="str">
        <v>CPU</v>
      </c>
      <c r="F642" t="str">
        <v>CPU</v>
      </c>
      <c r="G642" t="str">
        <v>WINCOR</v>
      </c>
      <c r="H642" t="str">
        <v>Buenas Tardes Me colabora por favor para la instalación de la CPU para la POS No 11 Quedo atenta a sus comentarios</v>
      </c>
      <c r="I642" t="str">
        <v>Buenas Tardes Me colabora por favor para la instalación de la CPU para la POS No 11 Quedo atenta a sus comentarios</v>
      </c>
      <c r="J642" t="str" xml:space="preserve">
        <v xml:space="preserve">Se realiza el cambio de la CPU con serial 6422492769 de la POS 11 a la CPU con serial 59CD001208; tambien se realizo el formateo a_x000d_
el respectivo disco ya que al encender presentaba un ERROR 15 que se presenta en las fallas de sistema operativo; se coloco la_x000d_
tarjeta de red antigua en la CPU para no tener problemas al instalar el sistema operativo; ya despues de finalizar el formateo se dejo_x000d_
todo tal cual como estaba y ya lo unico que se indico fue lo de la ultima facturacion para su respectivo funcionamiento del resto_x000d_
quedo correctamente</v>
      </c>
      <c r="K642">
        <v>45496.34027777778</v>
      </c>
      <c r="L642">
        <v>45496.3875</v>
      </c>
      <c r="M642">
        <v>45496</v>
      </c>
      <c r="N642" t="str">
        <f>TEXT(M642, "DDDD")</f>
        <v>martes</v>
      </c>
      <c r="O642" t="str">
        <v>M195 METRO SANTA LUCIA</v>
      </c>
      <c r="P642" t="str">
        <v>NEIVA</v>
      </c>
      <c r="Q642" t="str">
        <f>IF(ISBLANK(P642),"0",(VLOOKUP(P642,REGION,2,FALSE)))</f>
        <v>OCCIDENTE</v>
      </c>
      <c r="R642" t="str">
        <v>MICHAEL SIMIT VILLABON TRUJILLO</v>
      </c>
      <c r="S642" t="e">
        <f>IF(ISBLANK(R642),"0", VLOOKUP(R642,PERSONAL,2,FALSE))</f>
        <v>#N/A</v>
      </c>
      <c r="T642" t="str">
        <v>ALIADO</v>
      </c>
      <c r="U642">
        <v>0.3541666666666667</v>
      </c>
      <c r="V642">
        <v>0.0625</v>
      </c>
      <c r="W642">
        <f>V642-U642</f>
        <v>-0.2916666666666667</v>
      </c>
      <c r="X642">
        <v>2</v>
      </c>
      <c r="Y642">
        <f>NETWORKDAYS(K642,M642)</f>
        <v>1</v>
      </c>
      <c r="Z642" t="str">
        <f>IF(Y642&lt;=2,"CUMPLE","NO CUMPLE")</f>
        <v>CUMPLE</v>
      </c>
      <c r="AC642" t="str">
        <f>TEXT(M642,"mmmm")</f>
        <v>julio</v>
      </c>
      <c r="AD642" t="str">
        <f>TEXT(M642,"yyyy")</f>
        <v>yyyy</v>
      </c>
      <c r="AE642">
        <f>W642*60*24</f>
        <v>-420</v>
      </c>
      <c r="AF642">
        <f>AE642/60</f>
        <v>-7</v>
      </c>
      <c r="AG642">
        <f>AE642/60</f>
        <v>-7</v>
      </c>
      <c r="AH642">
        <f>L642-K642</f>
        <v>0.04722222221607808</v>
      </c>
      <c r="AI642">
        <f>AH642*24*60</f>
        <v>67.99999999115244</v>
      </c>
      <c r="AJ642">
        <f>75728*X642</f>
        <v>151456</v>
      </c>
    </row>
    <row r="643">
      <c r="A643">
        <v>785877</v>
      </c>
      <c r="B643" t="str">
        <v>SOLICITUD</v>
      </c>
      <c r="C643" t="str">
        <v>CERRADO</v>
      </c>
      <c r="D643" t="str">
        <v>TIENDA</v>
      </c>
      <c r="E643" t="str">
        <v>POS</v>
      </c>
      <c r="F643" t="str">
        <v>POS</v>
      </c>
      <c r="G643" t="str">
        <v>WINCOR</v>
      </c>
      <c r="H643" t="str">
        <v>Buen dia para revisar la pos #3 estaban en este registro de 4 aceites y ya en el cambio de devuelta se apaga Para verificar si la transaccion fue real TR31989 RG 03 valor 77560 que el cajero no salga descuadrado.</v>
      </c>
      <c r="I643" t="str">
        <v>Buen dia para revisar la pos #3 estaban en este registro de 4 aceites y ya en el cambio de devuelta se apaga Para verificar si la transaccion fue real TR31989 RG 03 valor 77560 que el cajero no salga descuadrado.</v>
      </c>
      <c r="J643" t="str">
        <v>Se hace el mantenimiento de los POS de la tienda.</v>
      </c>
      <c r="K643">
        <v>45492.65902777778</v>
      </c>
      <c r="L643">
        <v>45493.35138888889</v>
      </c>
      <c r="M643">
        <v>45496</v>
      </c>
      <c r="N643" t="str">
        <f>TEXT(M643, "DDDD")</f>
        <v>martes</v>
      </c>
      <c r="O643" t="str">
        <v>J027 JUMBO RIONEGRO</v>
      </c>
      <c r="P643" t="str">
        <v>RIONEGRO</v>
      </c>
      <c r="Q643" t="str">
        <f>IF(ISBLANK(P643),"0",(VLOOKUP(P643,REGION,2,FALSE)))</f>
        <v>CENTRO</v>
      </c>
      <c r="R643" t="str">
        <v>CARLOS ALBERTO TORRES ECHEVERRIA</v>
      </c>
      <c r="S643" t="e">
        <f>IF(ISBLANK(R643),"0", VLOOKUP(R643,PERSONAL,2,FALSE))</f>
        <v>#N/A</v>
      </c>
      <c r="T643" t="str">
        <v>DIRECTO</v>
      </c>
      <c r="U643">
        <v>0.5486111111111112</v>
      </c>
      <c r="V643">
        <v>0.7291666666666666</v>
      </c>
      <c r="W643">
        <f>V643-U643</f>
        <v>0.18055555555555547</v>
      </c>
      <c r="X643">
        <v>2</v>
      </c>
      <c r="Y643">
        <f>NETWORKDAYS(K643,M643)</f>
        <v>3</v>
      </c>
      <c r="Z643" t="str">
        <f>IF(Y643&lt;=2,"CUMPLE","NO CUMPLE")</f>
        <v>NO CUMPLE</v>
      </c>
      <c r="AC643" t="str">
        <f>TEXT(M643,"mmmm")</f>
        <v>julio</v>
      </c>
      <c r="AD643" t="str">
        <f>TEXT(M643,"yyyy")</f>
        <v>yyyy</v>
      </c>
      <c r="AE643">
        <f>W643*60*24</f>
        <v>259.9999999999999</v>
      </c>
      <c r="AF643">
        <f>AE643/60</f>
        <v>4.333333333333331</v>
      </c>
      <c r="AG643">
        <f>AE643/60</f>
        <v>4.333333333333331</v>
      </c>
      <c r="AH643">
        <f>L643-K643</f>
        <v>0.6923611111124046</v>
      </c>
      <c r="AI643">
        <f>AH643*24*60</f>
        <v>997.0000000018626</v>
      </c>
      <c r="AJ643">
        <f>75728*X643</f>
        <v>151456</v>
      </c>
    </row>
    <row r="644">
      <c r="A644">
        <v>784371</v>
      </c>
      <c r="B644" t="str">
        <v>SOLICITUD</v>
      </c>
      <c r="C644" t="str">
        <v>CERRADO</v>
      </c>
      <c r="D644" t="str">
        <v>TIENDA</v>
      </c>
      <c r="E644" t="str">
        <v>POS</v>
      </c>
      <c r="F644" t="str">
        <v>POS</v>
      </c>
      <c r="G644" t="str">
        <v>WINCOR</v>
      </c>
      <c r="H644" t="str">
        <v>Buena tarde para solicitar el intercambio de la pos 9 para el punto de la seccion de platos preparados ya que ambos datafonos estan configurados para esa pos y en estos momentos esta la pos 4 y esta toca cobrar en datafono inalmbrico para realizar la cifra de venta se nos hace mas complicado por que nos toca ingresar manual uno por uno de los vouchers ya que esta se demora mas en cerrarla.</v>
      </c>
      <c r="I644" t="str">
        <v>Buena tarde para solicitar el intercambio de la pos 9 para el punto de la seccion de platos preparados ya que ambos datafonos estan configurados para esa pos y en estos momentos esta la pos 4 y esta toca cobrar en datafono inalmbrico para realizar la cifra de venta se nos hace mas complicado por que nos toca ingresar manual uno por uno de los vouchers ya que esta se demora mas en cerrarla.</v>
      </c>
      <c r="J644" t="str">
        <v>Se verifica que en la caja 9 de la tienda los datafonos estan configurados hacia la caja de platos que es la caja 4   Osea que la caja 4 de platos los datafonos estan configurados hacia la caja 9 de la tienda. Me indican que todavia no han llegado unas partes.</v>
      </c>
      <c r="K644">
        <v>45491.675</v>
      </c>
      <c r="L644">
        <v>45493.34930555556</v>
      </c>
      <c r="M644">
        <v>45496</v>
      </c>
      <c r="N644" t="str">
        <f>TEXT(M644, "DDDD")</f>
        <v>martes</v>
      </c>
      <c r="O644" t="str">
        <v>J027 JUMBO RIONEGRO</v>
      </c>
      <c r="P644" t="str">
        <v>RIONEGRO</v>
      </c>
      <c r="Q644" t="str">
        <f>IF(ISBLANK(P644),"0",(VLOOKUP(P644,REGION,2,FALSE)))</f>
        <v>CENTRO</v>
      </c>
      <c r="R644" t="str">
        <v>CARLOS ALBERTO TORRES ECHEVERRIA</v>
      </c>
      <c r="S644" t="e">
        <f>IF(ISBLANK(R644),"0", VLOOKUP(R644,PERSONAL,2,FALSE))</f>
        <v>#N/A</v>
      </c>
      <c r="T644" t="str">
        <v>DIRECTO</v>
      </c>
      <c r="U644">
        <v>0.3402777777777778</v>
      </c>
      <c r="V644">
        <v>0.4166666666666667</v>
      </c>
      <c r="W644">
        <f>V644-U644</f>
        <v>0.0763888888888889</v>
      </c>
      <c r="X644">
        <v>1</v>
      </c>
      <c r="Y644">
        <f>NETWORKDAYS(K644,M644)</f>
        <v>4</v>
      </c>
      <c r="Z644" t="str">
        <f>IF(Y644&lt;=2,"CUMPLE","NO CUMPLE")</f>
        <v>NO CUMPLE</v>
      </c>
      <c r="AC644" t="str">
        <f>TEXT(M644,"mmmm")</f>
        <v>julio</v>
      </c>
      <c r="AD644" t="str">
        <f>TEXT(M644,"yyyy")</f>
        <v>yyyy</v>
      </c>
      <c r="AE644">
        <f>W644*60*24</f>
        <v>110.00000000000001</v>
      </c>
      <c r="AF644">
        <f>AE644/60</f>
        <v>1.8333333333333335</v>
      </c>
      <c r="AG644">
        <f>AE644/60</f>
        <v>1.8333333333333335</v>
      </c>
      <c r="AH644">
        <f>L644-K644</f>
        <v>1.6743055555562023</v>
      </c>
      <c r="AI644">
        <f>AH644*24*60</f>
        <v>2411.0000000009313</v>
      </c>
      <c r="AJ644">
        <f>75728*X644</f>
        <v>75728</v>
      </c>
    </row>
    <row r="645">
      <c r="A645">
        <v>793353</v>
      </c>
      <c r="B645" t="str">
        <v>INCIDENTE</v>
      </c>
      <c r="C645" t="str">
        <v>CERRADO</v>
      </c>
      <c r="D645" t="str">
        <v>LINEAL DE CAJAS</v>
      </c>
      <c r="E645" t="str">
        <v>CPU</v>
      </c>
      <c r="F645" t="str">
        <v>CPU</v>
      </c>
      <c r="G645" t="str">
        <v>WINCOR</v>
      </c>
      <c r="H645" t="str">
        <v>Buen dia por favor me colaboran para revisar la pos 13 ya que esta emitiendo un ruido inusual que no se habia escuchado anteriormente; agradezco su valiosa colaboración</v>
      </c>
      <c r="I645" t="str">
        <v>Buen dia por favor me colaboran para revisar la pos 13 ya que esta emitiendo un ruido inusual que no se habia escuchado anteriormente; agradezco su valiosa colaboración</v>
      </c>
      <c r="J645" t="str">
        <v>Se realiza revision de la Cpu Pos 13 se me informa de problemas de ruido al interior de la Pos; Se prosigue a realizar revision electronico de la caja se encuentra problemas en el ventilador del procesador generando ruido y recalentamiento; Se lubrica ventilador de procesador y se realiza limpieza interna a la fuenta de voltaje; Se verifican voltajes en la bios; se instala nuevamente en su punto con todos sus perifericos y se pone a pruebas con la cajera... ESTADO OK</v>
      </c>
      <c r="K645">
        <v>45497.43402777778</v>
      </c>
      <c r="L645">
        <v>45497.44930555556</v>
      </c>
      <c r="M645">
        <v>45497</v>
      </c>
      <c r="N645" t="str">
        <f>TEXT(M645, "DDDD")</f>
        <v>miércoles</v>
      </c>
      <c r="O645" t="str">
        <v>J047 JUMBO GIRARDOT</v>
      </c>
      <c r="P645" t="str">
        <v>GIRARDOT</v>
      </c>
      <c r="Q645" t="str">
        <f>IF(ISBLANK(P645),"0",(VLOOKUP(P645,REGION,2,FALSE)))</f>
        <v>OCCIDENTE</v>
      </c>
      <c r="R645" t="str">
        <v>RAFAEL ARDILA PUENTES</v>
      </c>
      <c r="S645">
        <f>IF(ISBLANK(R645),"0", VLOOKUP(R645,PERSONAL,2,FALSE))</f>
        <v>1018419858</v>
      </c>
      <c r="T645" t="str">
        <v>ALIADO</v>
      </c>
      <c r="U645">
        <v>0.5208333333333334</v>
      </c>
      <c r="V645">
        <v>0.6041666666666666</v>
      </c>
      <c r="W645">
        <f>V645-U645</f>
        <v>0.08333333333333326</v>
      </c>
      <c r="X645">
        <v>1</v>
      </c>
      <c r="Y645">
        <f>NETWORKDAYS(K645,M645)</f>
        <v>1</v>
      </c>
      <c r="Z645" t="str">
        <f>IF(Y645&lt;=2,"CUMPLE","NO CUMPLE")</f>
        <v>CUMPLE</v>
      </c>
      <c r="AC645" t="str">
        <f>TEXT(M645,"mmmm")</f>
        <v>julio</v>
      </c>
      <c r="AD645" t="str">
        <f>TEXT(M645,"yyyy")</f>
        <v>yyyy</v>
      </c>
      <c r="AE645">
        <f>W645*60*24</f>
        <v>119.99999999999989</v>
      </c>
      <c r="AF645">
        <f>AE645/60</f>
        <v>1.999999999999998</v>
      </c>
      <c r="AG645">
        <f>AE645/60</f>
        <v>1.999999999999998</v>
      </c>
      <c r="AH645">
        <f>L645-K645</f>
        <v>0.015277777776645962</v>
      </c>
      <c r="AI645">
        <f>AH645*24*60</f>
        <v>21.999999998370185</v>
      </c>
      <c r="AJ645">
        <f>75728*X645</f>
        <v>75728</v>
      </c>
    </row>
    <row r="646">
      <c r="A646">
        <v>793965</v>
      </c>
      <c r="B646" t="str">
        <v>INCIDENTE</v>
      </c>
      <c r="C646" t="str">
        <v>CERRADO</v>
      </c>
      <c r="D646" t="str">
        <v>COMERCIAL</v>
      </c>
      <c r="E646" t="str">
        <v>DESKTOP</v>
      </c>
      <c r="F646" t="str">
        <v>DESKTOP</v>
      </c>
      <c r="G646" t="str">
        <v>LENOVO</v>
      </c>
      <c r="H646" t="str">
        <v>Buenas tardes; por favor me colaboran; el computador al prenderlo refleja la pantalla negra. Agradezco su colaboración con el técnico</v>
      </c>
      <c r="I646" t="str">
        <v>Buenas tardes; por favor me colaboran; el computador al prenderlo refleja la pantalla negra. Agradezco su colaboración con el técnico</v>
      </c>
      <c r="J646" t="str">
        <v>Se realiza revision del Pc de la Asistente de Direccion y se encuentra en pantalla negra e imtermitencia en la señal; Se verifican Conexiones; Se ingresa Por Administrador; Realizando Eliminacion de Temporales; Archivos Obsoletos; Usuarios ineccesarios; Ya que al verificar se encuentra Disco duro lleno en el Pc de la Usuaria se le libera espacio y se realiza reinicio; Se ingresa cpn el user y clave de la usuaria y se evidencia que ya No presenta la Novedad; Se elimina tambien espacio en el correo ya que muestra memoria llena... ESTADO OK</v>
      </c>
      <c r="K646">
        <v>45497.74930555555</v>
      </c>
      <c r="L646">
        <v>45497.75</v>
      </c>
      <c r="M646">
        <v>45497</v>
      </c>
      <c r="N646" t="str">
        <f>TEXT(M646, "DDDD")</f>
        <v>miércoles</v>
      </c>
      <c r="O646" t="str">
        <v>J047 JUMBO GIRARDOT</v>
      </c>
      <c r="P646" t="str">
        <v>GIRARDOT</v>
      </c>
      <c r="Q646" t="str">
        <f>IF(ISBLANK(P646),"0",(VLOOKUP(P646,REGION,2,FALSE)))</f>
        <v>OCCIDENTE</v>
      </c>
      <c r="R646" t="str">
        <v>RAFAEL ARDILA PUENTES</v>
      </c>
      <c r="S646">
        <f>IF(ISBLANK(R646),"0", VLOOKUP(R646,PERSONAL,2,FALSE))</f>
        <v>1018419858</v>
      </c>
      <c r="T646" t="str">
        <v>ALIADO</v>
      </c>
      <c r="U646">
        <v>0.6041666666666666</v>
      </c>
      <c r="V646">
        <v>0.6458333333333334</v>
      </c>
      <c r="W646">
        <f>V646-U646</f>
        <v>0.04166666666666674</v>
      </c>
      <c r="X646">
        <v>1</v>
      </c>
      <c r="Y646">
        <f>NETWORKDAYS(K646,M646)</f>
        <v>1</v>
      </c>
      <c r="Z646" t="str">
        <f>IF(Y646&lt;=2,"CUMPLE","NO CUMPLE")</f>
        <v>CUMPLE</v>
      </c>
      <c r="AC646" t="str">
        <f>TEXT(M646,"mmmm")</f>
        <v>julio</v>
      </c>
      <c r="AD646" t="str">
        <f>TEXT(M646,"yyyy")</f>
        <v>yyyy</v>
      </c>
      <c r="AE646">
        <f>W646*60*24</f>
        <v>60.00000000000011</v>
      </c>
      <c r="AF646">
        <f>AE646/60</f>
        <v>1.0000000000000018</v>
      </c>
      <c r="AG646">
        <f>AE646/60</f>
        <v>1.0000000000000018</v>
      </c>
      <c r="AH646">
        <f>L646-K646</f>
        <v>0.0006944444467080757</v>
      </c>
      <c r="AI646">
        <f>AH646*24*60</f>
        <v>1.000000003259629</v>
      </c>
      <c r="AJ646">
        <f>75728*X646</f>
        <v>75728</v>
      </c>
    </row>
    <row r="647">
      <c r="A647">
        <v>791775</v>
      </c>
      <c r="B647" t="str">
        <v>SOLICITUD</v>
      </c>
      <c r="C647" t="str">
        <v>CERRADO</v>
      </c>
      <c r="D647" t="str">
        <v>TIENDA</v>
      </c>
      <c r="E647" t="str">
        <v>VERIFICADOR DE PRECIOS</v>
      </c>
      <c r="F647" t="str">
        <v>VERIFICADOR DE PRECIOS</v>
      </c>
      <c r="G647" t="str">
        <v>NEWLAND</v>
      </c>
      <c r="H647" t="str">
        <v>Buen dia; me puede ayudar con la validacion del control marcaje; dado que ingresa la huella y la toma es muy lenta y/o en caso no la reconoce afectando el marcaje del colaborador. Agradezco la colaboracion; espero pronta respuesta</v>
      </c>
      <c r="I647" t="str">
        <v>Buen dia; me puede ayudar con la validacion del control marcaje; dado que ingresa la huella y la toma es muy lenta y/o en caso no la reconoce afectando el marcaje del colaborador. Agradezco la colaboracion; espero pronta respuesta</v>
      </c>
      <c r="J647" t="str">
        <v>Se llega a sitio y se procede con validaciones de ingreso. Ubicamos usuario y equipo. Procedemos a bajar el reloj de marcación; desconectamos y realizamos mantenimiento preventivo. Subimos nuevamente el reloj y se realizan pruebas con diferentes usuarios. Se da por finalizada la actividad ya que las pruebas salen exitosas.</v>
      </c>
      <c r="K647">
        <v>45496.49722222222</v>
      </c>
      <c r="L647">
        <v>45496.64861111111</v>
      </c>
      <c r="M647">
        <v>45497</v>
      </c>
      <c r="N647" t="str">
        <f>TEXT(M647, "DDDD")</f>
        <v>miércoles</v>
      </c>
      <c r="O647" t="str">
        <v>M179 METRO PITALITO</v>
      </c>
      <c r="P647" t="str">
        <v>PITALITO</v>
      </c>
      <c r="Q647" t="str">
        <f>IF(ISBLANK(P647),"0",(VLOOKUP(P647,REGION,2,FALSE)))</f>
        <v>OCCIDENTE</v>
      </c>
      <c r="R647" t="str">
        <v>EMERSON PALACIOS MARTINEZ</v>
      </c>
      <c r="S647">
        <f>IF(ISBLANK(R647),"0", VLOOKUP(R647,PERSONAL,2,FALSE))</f>
        <v>13723524</v>
      </c>
      <c r="T647" t="str">
        <v>ALIADO</v>
      </c>
      <c r="U647">
        <v>0.6666666666666666</v>
      </c>
      <c r="V647">
        <v>0.7083333333333334</v>
      </c>
      <c r="W647">
        <f>V647-U647</f>
        <v>0.04166666666666674</v>
      </c>
      <c r="X647">
        <v>1</v>
      </c>
      <c r="Y647">
        <f>NETWORKDAYS(K647,M647)</f>
        <v>2</v>
      </c>
      <c r="Z647" t="str">
        <f>IF(Y647&lt;=2,"CUMPLE","NO CUMPLE")</f>
        <v>CUMPLE</v>
      </c>
      <c r="AC647" t="str">
        <f>TEXT(M647,"mmmm")</f>
        <v>julio</v>
      </c>
      <c r="AD647" t="str">
        <f>TEXT(M647,"yyyy")</f>
        <v>yyyy</v>
      </c>
      <c r="AE647">
        <f>W647*60*24</f>
        <v>60.00000000000011</v>
      </c>
      <c r="AF647">
        <f>AE647/60</f>
        <v>1.0000000000000018</v>
      </c>
      <c r="AG647">
        <f>AE647/60</f>
        <v>1.0000000000000018</v>
      </c>
      <c r="AH647">
        <f>L647-K647</f>
        <v>0.15138888888759539</v>
      </c>
      <c r="AI647">
        <f>AH647*24*60</f>
        <v>217.99999999813735</v>
      </c>
      <c r="AJ647">
        <f>75728*X647</f>
        <v>75728</v>
      </c>
    </row>
    <row r="648">
      <c r="A648">
        <v>719010</v>
      </c>
      <c r="B648" t="str">
        <v>SOLICITUD</v>
      </c>
      <c r="C648" t="str">
        <v>CERRADO</v>
      </c>
      <c r="D648" t="str">
        <v>LINEAL DE CAJAS</v>
      </c>
      <c r="E648" t="str">
        <v>POS</v>
      </c>
      <c r="F648" t="str">
        <v>POS</v>
      </c>
      <c r="G648" t="str">
        <v>WINCOR</v>
      </c>
      <c r="H648" t="str">
        <v>buenos días la impresora de la pos 6 no funciona marca chequear impresora y no conecta con la pos; el daño esta en los puertos donde se conecta el cable a la parte de atrás. MODEL M253B; SERIAL # X5G5012613</v>
      </c>
      <c r="I648" t="str">
        <v>buenos días la impresora de la pos 6 no funciona marca chequear impresora y no conecta con la pos; el daño esta en los puertos donde se conecta el cable a la parte de atrás. MODEL M253B; SERIAL # X5G5012613</v>
      </c>
      <c r="J648" t="str">
        <v>SE REALIZA LA INSTACION DE TODO EL SISTEMA POS #9 EN MUEBLE NUEVO; SE INFORMA AL PERSONAL DE SOPORTE TECNICO LA NOVEDAD CON QUE LOS DISPOSITIVOS Y PERIFERICOS NO SE ENCONTRABAN EN EL MUEBLE; SINO QUE HABIAN SIDO MOVIDOS Y GUARDADOS EN SEGURIDAD; SE PROCEDE CON LA INSTALACION Y CONEXION DE TODOS LOS DISPOSITIVOS; SE INFORMA AL GERENTE HECTOR MENDOZA SOBRE UNA NOVEDAD ENCONTRADA EN EL MUEBLE YA QUE NO HABIA SOPORTE DE TECLADO NI DE ESCANER BALANZA; CUESTION QUE FUE SOLUCIONADA MINUTOS DESPUES; SEGUIDO SE REALIZA EL FORMATEO Y CONFIGURACION DE PARÁMETROS DE LA POS; SE COLOCA CAU A MESAS ESPECIALIZADAS PARA LA ACTUALIZACION Y CARGUE DE FACTURACION DE LA POS; PERO INFORMAN QUE NO SE TENÍA AUTORIZACION DEL AREA ENCARGADA DE FACTURACION PARA PODER PONERLA EN OPERACION; YA QUE ES UNA POS NUEVA Y NO SE TIENE FACTURACION PREVIA; SE REALIZA PRUEBAS DE INICIO DE SESION EN SISTEMA CON LA JEFE DE CAJAS PERO SE ENCUENTRA NOVEDAD CON EL TECLADO QUE FUE ENVIADO; YA QUE TIENE UNA TECLA INTERMITENTE; SE INFORMA A PERSONAL TECNICO Y SE SOLICITA CAMBIO DE TECLADO; EL CUAL FUE CONFIRMADO. SE INFORMA AL GERENTE SOBRE ESA NOVEDAD; AL IGUAL QUE LA AUTORIZACION PARA REALIZAR EL CARGUE DE LA FACTURACION; LA POS QUEDA CONECTADA; EN LINEA; ACTUALIZADA Y EN ESPERA TAMBIEN DE LA INSTALACION DE LOS DATAFONOS; DE IGUAL MANERA SE FIRMA ACTA DE ENTREGA DE ACTIVO. TODA ÉSTA INFORMACION FUE BRINDADA TANTO AL GERENTE COMO A LA JEFE DE CAJAS</v>
      </c>
      <c r="K648">
        <v>45499.475694444445</v>
      </c>
      <c r="L648">
        <v>45499.475694444445</v>
      </c>
      <c r="M648">
        <v>45498</v>
      </c>
      <c r="N648" t="str">
        <f>TEXT(M648, "DDDD")</f>
        <v>jueves</v>
      </c>
      <c r="O648" t="str">
        <v>M183 METRO SAN GIL</v>
      </c>
      <c r="P648" t="str">
        <v>SAN GIL</v>
      </c>
      <c r="Q648" t="str">
        <f>IF(ISBLANK(P648),"0",(VLOOKUP(P648,REGION,2,FALSE)))</f>
        <v>ORIENTE</v>
      </c>
      <c r="R648" t="str">
        <v>LUIS CARLOS ROJAS ACOSTA</v>
      </c>
      <c r="S648">
        <f>IF(ISBLANK(R648),"0", VLOOKUP(R648,PERSONAL,2,FALSE))</f>
        <v>1096188137</v>
      </c>
      <c r="T648" t="str">
        <v>DIRECTO</v>
      </c>
      <c r="U648">
        <v>0.5416666666666666</v>
      </c>
      <c r="V648">
        <v>0.8958333333333334</v>
      </c>
      <c r="W648">
        <f>V648-U648</f>
        <v>0.35416666666666674</v>
      </c>
      <c r="X648">
        <v>1</v>
      </c>
      <c r="Y648">
        <f>NETWORKDAYS(K648,M648)</f>
        <v>-2</v>
      </c>
      <c r="Z648" t="str">
        <f>IF(Y648&lt;=2,"CUMPLE","NO CUMPLE")</f>
        <v>CUMPLE</v>
      </c>
      <c r="AC648" t="str">
        <f>TEXT(M648,"mmmm")</f>
        <v>julio</v>
      </c>
      <c r="AD648" t="str">
        <f>TEXT(M648,"yyyy")</f>
        <v>yyyy</v>
      </c>
      <c r="AE648">
        <f>W648*60*24</f>
        <v>510.0000000000001</v>
      </c>
      <c r="AF648">
        <f>AE648/60</f>
        <v>8.500000000000002</v>
      </c>
      <c r="AG648">
        <f>AE648/60</f>
        <v>8.500000000000002</v>
      </c>
      <c r="AH648">
        <f>L648-K648</f>
        <v>0</v>
      </c>
      <c r="AI648">
        <f>AH648*24*60</f>
        <v>0</v>
      </c>
      <c r="AJ648">
        <f>75728*X648</f>
        <v>75728</v>
      </c>
    </row>
    <row r="649">
      <c r="A649">
        <v>792465</v>
      </c>
      <c r="B649" t="str">
        <v>SOLICITUD</v>
      </c>
      <c r="C649" t="str">
        <v>CERRADO</v>
      </c>
      <c r="D649" t="str">
        <v>LINEAL DE CAJAS</v>
      </c>
      <c r="E649" t="str">
        <v>POS</v>
      </c>
      <c r="F649" t="str">
        <v>POS</v>
      </c>
      <c r="G649" t="str">
        <v>WINCOR</v>
      </c>
      <c r="H649" t="str">
        <v>Se requiere revisión POS 1 de Metro Duitama. Revisión general para diagnosticar y determinar que se requiere para dejarla operativa.</v>
      </c>
      <c r="I649" t="str">
        <v>Se requiere revisión POS 1 de Metro Duitama. Revisión general para diagnosticar y determinar que se requiere para dejarla operativa.</v>
      </c>
      <c r="J649" t="str">
        <v xml:space="preserve">Se visita tienda y se procede a revisar pos reportada encontrando equipo en mensaje CLEAN UP Y /n=any: ; se procede a verificar cables y perifericos encontrando daño en cable de teclado el cual debe ser reemplazado; adicional se evidencia que puerto COM 1 donde va conectado escaner balanza esta en fallo; soporte 1.5 de Cencosud solicita que escanner sea conectado al puerto COM4 luego que soporte 7×24 realizara las configuraciones para que escanner quede operando en dicho puerto se solicita a coordinador de cajas hacer pruebas evidenciando que falla de escaner se corrige; se informa a gerente tienda la novedad con POS 1 y se indica que se realizara solicitud oara cambio de cable para teclado. </v>
      </c>
      <c r="K649">
        <v>45495.708333333336</v>
      </c>
      <c r="L649">
        <v>45496.375</v>
      </c>
      <c r="M649">
        <v>45499</v>
      </c>
      <c r="N649" t="str">
        <f>TEXT(M649, "DDDD")</f>
        <v>viernes</v>
      </c>
      <c r="O649" t="str">
        <v>M028 METRO DUITAMA INNOVO</v>
      </c>
      <c r="P649" t="str">
        <v>DUITAMA</v>
      </c>
      <c r="Q649" t="str">
        <f>IF(ISBLANK(P649),"0",(VLOOKUP(P649,REGION,2,FALSE)))</f>
        <v>ORIENTE</v>
      </c>
      <c r="R649" t="str">
        <v>JHONATAN RICARDO VARGAS ZAMBRANO</v>
      </c>
      <c r="S649">
        <f>IF(ISBLANK(R649),"0", VLOOKUP(R649,PERSONAL,2,FALSE))</f>
        <v>1057583301</v>
      </c>
      <c r="T649" t="str">
        <v>DIRECTO</v>
      </c>
      <c r="U649">
        <v>0.3333333333333333</v>
      </c>
      <c r="V649">
        <v>0.5416666666666666</v>
      </c>
      <c r="W649">
        <f>V649-U649</f>
        <v>0.20833333333333331</v>
      </c>
      <c r="X649">
        <v>2</v>
      </c>
      <c r="Y649">
        <f>NETWORKDAYS(K649,M649)</f>
        <v>5</v>
      </c>
      <c r="Z649" t="str">
        <f>IF(Y649&lt;=2,"CUMPLE","NO CUMPLE")</f>
        <v>NO CUMPLE</v>
      </c>
      <c r="AC649" t="str">
        <f>TEXT(M649,"mmmm")</f>
        <v>julio</v>
      </c>
      <c r="AD649" t="str">
        <f>TEXT(M649,"yyyy")</f>
        <v>yyyy</v>
      </c>
      <c r="AE649">
        <f>W649*60*24</f>
        <v>299.99999999999994</v>
      </c>
      <c r="AF649">
        <f>AE649/60</f>
        <v>4.999999999999999</v>
      </c>
      <c r="AG649">
        <f>AE649/60</f>
        <v>4.999999999999999</v>
      </c>
      <c r="AH649">
        <f>L649-K649</f>
        <v>0.6666666666642413</v>
      </c>
      <c r="AI649">
        <f>AH649*24*60</f>
        <v>959.9999999965075</v>
      </c>
      <c r="AJ649">
        <f>75728*X649</f>
        <v>151456</v>
      </c>
    </row>
    <row r="650" xml:space="preserve">
      <c r="A650">
        <v>784688</v>
      </c>
      <c r="B650" t="str">
        <v>SOLICITUD</v>
      </c>
      <c r="C650" t="str">
        <v>CERRADO</v>
      </c>
      <c r="D650" t="str">
        <v>CARNES</v>
      </c>
      <c r="E650" t="str">
        <v>BALANZA</v>
      </c>
      <c r="F650" t="str">
        <v>BALANZA</v>
      </c>
      <c r="G650" t="str">
        <v>METTLER</v>
      </c>
      <c r="H650" t="str" xml:space="preserve">
        <v xml:space="preserve">Se requiere una visita técnica por parte del proveedor ISIT para realizar las siguientes tareas:_x000d_
_x000d_
Rotura del precinto._x000d_
_x000d_
Limpieza interna de la balanza de carnes._x000d_
_x000d_
Toma de evidencia fotográfica del estado interno del equipo._x000d_
_x000d_
Erradicación de plagas internas; si las hay._x000d_
_x000d_
Cambio del precinto._x000d_
_x000d_
Marca: METTLER TOLEDO_x000d_
_x000d_
Modelo: BPLUS_x000d_
_x000d_
Serial: C329521563_x000d_
_x000d_
Estas acciones deben llevarse a cabo garantizando la continuidad de la certificación del equipo._x000d_
_x000d_
(ticket anterior 780954 - Limpieza exterior realizada)</v>
      </c>
      <c r="I650" t="str" xml:space="preserve">
        <v xml:space="preserve">Se requiere una visita técnica por parte del proveedor ISIT para realizar las siguientes tareas:_x000d_
_x000d_
Rotura del precinto._x000d_
_x000d_
Limpieza interna de la balanza de carnes._x000d_
_x000d_
Toma de evidencia fotográfica del estado interno del equipo._x000d_
_x000d_
Erradicación de plagas internas; si las hay._x000d_
_x000d_
Cambio del precinto._x000d_
_x000d_
Marca: METTLER TOLEDO_x000d_
_x000d_
Modelo: BPLUS_x000d_
_x000d_
Serial: C329521563_x000d_
_x000d_
Estas acciones deben llevarse a cabo garantizando la continuidad de la certificación del equipo._x000d_
_x000d_
(ticket anterior 780954 - Limpieza exterior realizada)</v>
      </c>
      <c r="J650" t="str">
        <v>Se llega a sitio y se destapa la balanza y se le hace la limpieza interna; se coloca el stiker 7380 000000796 balanza queda operativa.</v>
      </c>
      <c r="K650">
        <v>45491.71944444445</v>
      </c>
      <c r="L650">
        <v>45495.46319444444</v>
      </c>
      <c r="M650">
        <v>45499</v>
      </c>
      <c r="N650" t="str">
        <f>TEXT(M650, "DDDD")</f>
        <v>viernes</v>
      </c>
      <c r="O650" t="str">
        <v>J024 JUMBO PREMIUM PLAZA</v>
      </c>
      <c r="P650" t="str">
        <v>MEDELLIN</v>
      </c>
      <c r="Q650" t="str">
        <f>IF(ISBLANK(P650),"0",(VLOOKUP(P650,REGION,2,FALSE)))</f>
        <v>CENTRO</v>
      </c>
      <c r="R650" t="str">
        <v>CARLOS ALBERTO TORRES ECHEVERRIA</v>
      </c>
      <c r="S650" t="e">
        <f>IF(ISBLANK(R650),"0", VLOOKUP(R650,PERSONAL,2,FALSE))</f>
        <v>#N/A</v>
      </c>
      <c r="T650" t="str">
        <v>DIRECTO</v>
      </c>
      <c r="U650">
        <v>0.5416666666666666</v>
      </c>
      <c r="V650">
        <v>0.7083333333333334</v>
      </c>
      <c r="W650">
        <f>V650-U650</f>
        <v>0.16666666666666674</v>
      </c>
      <c r="X650">
        <v>2</v>
      </c>
      <c r="Y650">
        <f>NETWORKDAYS(K650,M650)</f>
        <v>7</v>
      </c>
      <c r="Z650" t="str">
        <f>IF(Y650&lt;=2,"CUMPLE","NO CUMPLE")</f>
        <v>NO CUMPLE</v>
      </c>
      <c r="AC650" t="str">
        <f>TEXT(M650,"mmmm")</f>
        <v>julio</v>
      </c>
      <c r="AD650" t="str">
        <f>TEXT(M650,"yyyy")</f>
        <v>yyyy</v>
      </c>
      <c r="AE650">
        <f>W650*60*24</f>
        <v>240.00000000000009</v>
      </c>
      <c r="AF650">
        <f>AE650/60</f>
        <v>4.000000000000002</v>
      </c>
      <c r="AG650">
        <f>AE650/60</f>
        <v>4.000000000000002</v>
      </c>
      <c r="AH650">
        <f>L650-K650</f>
        <v>3.7437499999941792</v>
      </c>
      <c r="AI650">
        <f>AH650*24*60</f>
        <v>5390.999999991618</v>
      </c>
      <c r="AJ650">
        <f>75728*X650</f>
        <v>151456</v>
      </c>
    </row>
    <row r="651">
      <c r="A651">
        <v>797586</v>
      </c>
      <c r="B651" t="str">
        <v>SOLICITUD</v>
      </c>
      <c r="C651" t="str">
        <v>CERRADO</v>
      </c>
      <c r="D651" t="str">
        <v>RECIBO</v>
      </c>
      <c r="E651" t="str">
        <v>PDA</v>
      </c>
      <c r="F651" t="str">
        <v>PDA</v>
      </c>
      <c r="G651" t="str">
        <v>HONEYWELL</v>
      </c>
      <c r="H651" t="str">
        <v>solicito de su colaboración con la configuración de la PDA serial 21178B056F del área de recibo ya que se encuentra sin algunas funciones que son vitales para la ejecución de la operación</v>
      </c>
      <c r="I651" t="str">
        <v>solicito de su colaboración con la configuración de la PDA serial 21178B056F del área de recibo ya que se encuentra sin algunas funciones que son vitales para la ejecución de la operación</v>
      </c>
      <c r="J651" t="str">
        <v>Se realiza revision de la Pda mencionada y se encuentra desconfigurada en los comandos Keys y Abc del aplicativo telnet; por tal motivo no pueden trabajarla;;Se realiza revision y se ingresa por Administrador para realizar la configuracion correcta en la Pda; Se configura nuevamente sus opciones en Key values en el aplicativo Telnet; Se revisa tambien toda su configuracion correctamente asi mismo se deja instalada unicamente para que la usen en la plataforma piso de venta RSM; Se entrega y se pone a pruebas...ESTADO OK</v>
      </c>
      <c r="K651">
        <v>45500.35555555556</v>
      </c>
      <c r="L651">
        <v>45500.35555555556</v>
      </c>
      <c r="M651">
        <v>45500</v>
      </c>
      <c r="N651" t="str">
        <f>TEXT(M651, "DDDD")</f>
        <v>sábado</v>
      </c>
      <c r="O651" t="str">
        <v>J047 JUMBO GIRARDOT</v>
      </c>
      <c r="P651" t="str">
        <v>GIRARDOT</v>
      </c>
      <c r="Q651" t="str">
        <f>IF(ISBLANK(P651),"0",(VLOOKUP(P651,REGION,2,FALSE)))</f>
        <v>OCCIDENTE</v>
      </c>
      <c r="R651" t="str">
        <v>RAFAEL ARDILA PUENTES</v>
      </c>
      <c r="S651">
        <f>IF(ISBLANK(R651),"0", VLOOKUP(R651,PERSONAL,2,FALSE))</f>
        <v>1018419858</v>
      </c>
      <c r="T651" t="str">
        <v>ALIADO</v>
      </c>
      <c r="U651">
        <v>0.375</v>
      </c>
      <c r="V651">
        <v>0.4375</v>
      </c>
      <c r="W651">
        <f>V651-U651</f>
        <v>0.0625</v>
      </c>
      <c r="X651">
        <v>1</v>
      </c>
      <c r="Y651">
        <f>NETWORKDAYS(K651,M651)</f>
        <v>0</v>
      </c>
      <c r="Z651" t="str">
        <f>IF(Y651&lt;=2,"CUMPLE","NO CUMPLE")</f>
        <v>CUMPLE</v>
      </c>
      <c r="AC651" t="str">
        <f>TEXT(M651,"mmmm")</f>
        <v>julio</v>
      </c>
      <c r="AD651" t="str">
        <f>TEXT(M651,"yyyy")</f>
        <v>yyyy</v>
      </c>
      <c r="AE651">
        <f>W651*60*24</f>
        <v>90</v>
      </c>
      <c r="AF651">
        <f>AE651/60</f>
        <v>1.5</v>
      </c>
      <c r="AG651">
        <f>AE651/60</f>
        <v>1.5</v>
      </c>
      <c r="AH651">
        <f>L651-K651</f>
        <v>0</v>
      </c>
      <c r="AI651">
        <f>AH651*24*60</f>
        <v>0</v>
      </c>
      <c r="AJ651">
        <f>75728*X651</f>
        <v>75728</v>
      </c>
    </row>
    <row r="652" xml:space="preserve">
      <c r="A652">
        <v>797423</v>
      </c>
      <c r="B652" t="str">
        <v>INCIDENTE</v>
      </c>
      <c r="C652" t="str">
        <v>CERRADO</v>
      </c>
      <c r="D652" t="str">
        <v>PERECEDEROS</v>
      </c>
      <c r="E652" t="str">
        <v>PDA</v>
      </c>
      <c r="F652" t="str">
        <v>PDA</v>
      </c>
      <c r="G652" t="str">
        <v>HONEYWELL</v>
      </c>
      <c r="H652" t="str">
        <v>pdt bloqueada solicito su colaboracion para ser desbloqueada ya que no permite ingresar . numero pda 034279</v>
      </c>
      <c r="I652" t="str">
        <v>pdt bloqueada solicito su colaboracion para ser desbloqueada ya que no permite ingresar . numero pda 034279</v>
      </c>
      <c r="J652" t="str" xml:space="preserve">
        <v xml:space="preserve">El dispositivo se encontraba desconfigurado; no iniciaba correctamente con la cuenta predeterminada; lo que se realizo fue se_x000d_
ingreso por el perfil administrador; y se cnofiguro el inicio de sesion predeterminado para que abriera de nuevo con la cuenta de_x000d_
piso de venta; se realizo los reinicios respectivos y todo quedo correctamente</v>
      </c>
      <c r="K652">
        <v>45500.35555555556</v>
      </c>
      <c r="L652">
        <v>45500.35555555556</v>
      </c>
      <c r="M652">
        <v>45500</v>
      </c>
      <c r="N652" t="str">
        <f>TEXT(M652, "DDDD")</f>
        <v>sábado</v>
      </c>
      <c r="O652" t="str">
        <v>M038 METRO NEIVA CENTRO DE CONVENCIONES</v>
      </c>
      <c r="P652" t="str">
        <v>NEIVA</v>
      </c>
      <c r="Q652" t="str">
        <f>IF(ISBLANK(P652),"0",(VLOOKUP(P652,REGION,2,FALSE)))</f>
        <v>OCCIDENTE</v>
      </c>
      <c r="R652" t="str">
        <v>MICHAEL SIMIT VILLABON TRUJILLO</v>
      </c>
      <c r="S652" t="e">
        <f>IF(ISBLANK(R652),"0", VLOOKUP(R652,PERSONAL,2,FALSE))</f>
        <v>#N/A</v>
      </c>
      <c r="T652" t="str">
        <v>ALIADO</v>
      </c>
      <c r="U652">
        <v>0.3541666666666667</v>
      </c>
      <c r="V652">
        <v>0.4166666666666667</v>
      </c>
      <c r="W652">
        <f>V652-U652</f>
        <v>0.0625</v>
      </c>
      <c r="X652">
        <v>1</v>
      </c>
      <c r="Y652">
        <f>NETWORKDAYS(K652,M652)</f>
        <v>0</v>
      </c>
      <c r="Z652" t="str">
        <f>IF(Y652&lt;=2,"CUMPLE","NO CUMPLE")</f>
        <v>CUMPLE</v>
      </c>
      <c r="AC652" t="str">
        <f>TEXT(M652,"mmmm")</f>
        <v>julio</v>
      </c>
      <c r="AD652" t="str">
        <f>TEXT(M652,"yyyy")</f>
        <v>yyyy</v>
      </c>
      <c r="AE652">
        <f>W652*60*24</f>
        <v>90</v>
      </c>
      <c r="AF652">
        <f>AE652/60</f>
        <v>1.5</v>
      </c>
      <c r="AG652">
        <f>AE652/60</f>
        <v>1.5</v>
      </c>
      <c r="AH652">
        <f>L652-K652</f>
        <v>0</v>
      </c>
      <c r="AI652">
        <f>AH652*24*60</f>
        <v>0</v>
      </c>
      <c r="AJ652">
        <f>75728*X652</f>
        <v>75728</v>
      </c>
    </row>
    <row r="653" xml:space="preserve">
      <c r="A653">
        <v>801300</v>
      </c>
      <c r="B653" t="str">
        <v>SOLICITUD</v>
      </c>
      <c r="C653" t="str">
        <v>CERRADO</v>
      </c>
      <c r="D653" t="str">
        <v>ATC</v>
      </c>
      <c r="E653" t="str">
        <v>IMPRESORA</v>
      </c>
      <c r="F653" t="str">
        <v>IMPRESORA</v>
      </c>
      <c r="G653" t="str">
        <v>EPSON</v>
      </c>
      <c r="H653" t="str" xml:space="preserve">
        <v xml:space="preserve">Buen día me colabora por favor configurando la impresora de Eccomerce ya que sale muy clarita_x000d_
Indicar la ubicación del computador en la tienda o sede_x000d_
_x000d_
Atencion al cliente</v>
      </c>
      <c r="I653" t="str" xml:space="preserve">
        <v xml:space="preserve">Buen día me colabora por favor configurando la impresora de Eccomerce ya que sale muy clarita_x000d_
Indicar la ubicación del computador en la tienda o sede_x000d_
_x000d_
Atencion al cliente</v>
      </c>
      <c r="J653" t="str">
        <v>Se realiza la configuración de la impresora en cada uno de los perfiles de las usuarias; también se realiza la conexión de la impresora Lexmark; se realizan las pruebas y se entregas las indicaciones para que tengan una impresión correcta. Se deja operativa la impresora en cada una de las usuarias.</v>
      </c>
      <c r="K653">
        <v>45502.76388888889</v>
      </c>
      <c r="L653">
        <v>45502.76388888889</v>
      </c>
      <c r="M653">
        <v>45502</v>
      </c>
      <c r="N653" t="str">
        <f>TEXT(M653, "DDDD")</f>
        <v>lunes</v>
      </c>
      <c r="O653" t="str">
        <v>M077 METRO ZIPAQUIRA</v>
      </c>
      <c r="P653" t="str">
        <v>ZIPAQUIRA</v>
      </c>
      <c r="Q653" t="str">
        <f>IF(ISBLANK(P653),"0",(VLOOKUP(P653,REGION,2,FALSE)))</f>
        <v>BOGOTA</v>
      </c>
      <c r="R653" t="str">
        <v>ALEXANDER CASTILLO SOTELO</v>
      </c>
      <c r="S653">
        <f>IF(ISBLANK(R653),"0", VLOOKUP(R653,PERSONAL,2,FALSE))</f>
        <v>80216449</v>
      </c>
      <c r="T653" t="str">
        <v>ALIADO</v>
      </c>
      <c r="U653">
        <v>0.59375</v>
      </c>
      <c r="V653">
        <v>0.6458333333333334</v>
      </c>
      <c r="W653">
        <f>V653-U653</f>
        <v>0.05208333333333337</v>
      </c>
      <c r="X653">
        <v>1</v>
      </c>
      <c r="Y653">
        <f>NETWORKDAYS(K653,M653)</f>
        <v>1</v>
      </c>
      <c r="Z653" t="str">
        <f>IF(Y653&lt;=2,"CUMPLE","NO CUMPLE")</f>
        <v>CUMPLE</v>
      </c>
      <c r="AC653" t="str">
        <f>TEXT(M653,"mmmm")</f>
        <v>julio</v>
      </c>
      <c r="AD653" t="str">
        <f>TEXT(M653,"yyyy")</f>
        <v>yyyy</v>
      </c>
      <c r="AE653">
        <f>W653*60*24</f>
        <v>75.00000000000006</v>
      </c>
      <c r="AF653">
        <f>AE653/60</f>
        <v>1.2500000000000009</v>
      </c>
      <c r="AG653">
        <f>AE653/60</f>
        <v>1.2500000000000009</v>
      </c>
      <c r="AH653">
        <f>L653-K653</f>
        <v>0</v>
      </c>
      <c r="AI653">
        <f>AH653*24*60</f>
        <v>0</v>
      </c>
      <c r="AJ653">
        <f>75728*X653</f>
        <v>75728</v>
      </c>
    </row>
    <row r="654">
      <c r="A654">
        <v>784191</v>
      </c>
      <c r="B654" t="str">
        <v>SOLICITUD</v>
      </c>
      <c r="C654" t="str">
        <v>CERRADO</v>
      </c>
      <c r="D654" t="str">
        <v>TIENDA</v>
      </c>
      <c r="E654" t="str">
        <v>PROACTIVA</v>
      </c>
      <c r="F654" t="str">
        <v>PROACTIVA</v>
      </c>
      <c r="G654" t="str">
        <v>PROACTIVA</v>
      </c>
      <c r="H654" t="str">
        <v>Buenas Tardes Su ayuda con la proactiva para la tienda Metro Zipaquirá y envío del respectivo informe de la actividad</v>
      </c>
      <c r="I654" t="str">
        <v>Buenas Tardes Su ayuda con la proactiva para la tienda Metro Zipaquirá y envío del respectivo informe de la actividad</v>
      </c>
      <c r="J654" t="str">
        <v>Se realizó el recorrido por toda la tienda; se valido en cada una de las areas y se corrigieron las fallas reportadas.</v>
      </c>
      <c r="K654">
        <v>45491.57777777778</v>
      </c>
      <c r="L654">
        <v>45491.70486111111</v>
      </c>
      <c r="M654">
        <v>45502</v>
      </c>
      <c r="N654" t="str">
        <f>TEXT(M654, "DDDD")</f>
        <v>lunes</v>
      </c>
      <c r="O654" t="str">
        <v>M077 METRO ZIPAQUIRA</v>
      </c>
      <c r="P654" t="str">
        <v>ZIPAQUIRA</v>
      </c>
      <c r="Q654" t="str">
        <f>IF(ISBLANK(P654),"0",(VLOOKUP(P654,REGION,2,FALSE)))</f>
        <v>BOGOTA</v>
      </c>
      <c r="R654" t="str">
        <v>ALEXANDER CASTILLO SOTELO</v>
      </c>
      <c r="S654">
        <f>IF(ISBLANK(R654),"0", VLOOKUP(R654,PERSONAL,2,FALSE))</f>
        <v>80216449</v>
      </c>
      <c r="T654" t="str">
        <v>ALIADO</v>
      </c>
      <c r="U654">
        <v>0.53125</v>
      </c>
      <c r="V654">
        <v>0.5625</v>
      </c>
      <c r="W654">
        <f>V654-U654</f>
        <v>0.03125</v>
      </c>
      <c r="X654">
        <v>1</v>
      </c>
      <c r="Y654">
        <f>NETWORKDAYS(K654,M654)</f>
        <v>8</v>
      </c>
      <c r="Z654" t="str">
        <f>IF(Y654&lt;=2,"CUMPLE","NO CUMPLE")</f>
        <v>NO CUMPLE</v>
      </c>
      <c r="AC654" t="str">
        <f>TEXT(M654,"mmmm")</f>
        <v>julio</v>
      </c>
      <c r="AD654" t="str">
        <f>TEXT(M654,"yyyy")</f>
        <v>yyyy</v>
      </c>
      <c r="AE654">
        <f>W654*60*24</f>
        <v>45</v>
      </c>
      <c r="AF654">
        <f>AE654/60</f>
        <v>0.75</v>
      </c>
      <c r="AG654">
        <f>AE654/60</f>
        <v>0.75</v>
      </c>
      <c r="AH654">
        <f>L654-K654</f>
        <v>0.12708333333284827</v>
      </c>
      <c r="AI654">
        <f>AH654*24*60</f>
        <v>182.9999999993015</v>
      </c>
      <c r="AJ654">
        <f>75728*X654</f>
        <v>75728</v>
      </c>
    </row>
    <row r="655">
      <c r="A655">
        <v>801297</v>
      </c>
      <c r="B655" t="str">
        <v>SOLICITUD</v>
      </c>
      <c r="C655" t="str">
        <v>CERRADO</v>
      </c>
      <c r="D655" t="str">
        <v>CAJAS</v>
      </c>
      <c r="E655" t="str">
        <v>PC</v>
      </c>
      <c r="F655" t="str">
        <v>PC</v>
      </c>
      <c r="G655" t="str">
        <v>LENOVO</v>
      </c>
      <c r="H655" t="str">
        <v>Buena tarde me colabora por favor para revisar el punto de red del computador de caja central.</v>
      </c>
      <c r="I655" t="str">
        <v>Buena tarde me colabora por favor para revisar el punto de red del computador de caja central.</v>
      </c>
      <c r="J655" t="str">
        <v>Se validan los puntos de red que se encuentran en caja central pero ninguno linkea en el equipo; se hacen pruebas con un teléfono pero tampoco inicia. Con el apoyo de Alexander Munévar del área de redes se hacen las respectivas validaciones y se concluye que la falla es física; se solicita que se revise el cabledo que llega a esos puntos el gabinete (4) se encuentra en la parte superior de la tienda . No se deja operativo el equipo.</v>
      </c>
      <c r="K655">
        <v>45502.76736111111</v>
      </c>
      <c r="L655">
        <v>45502.76736111111</v>
      </c>
      <c r="M655">
        <v>45502</v>
      </c>
      <c r="N655" t="str">
        <f>TEXT(M655, "DDDD")</f>
        <v>lunes</v>
      </c>
      <c r="O655" t="str">
        <v>M077 METRO ZIPAQUIRA</v>
      </c>
      <c r="P655" t="str">
        <v>ZIPAQUIRA</v>
      </c>
      <c r="Q655" t="str">
        <f>IF(ISBLANK(P655),"0",(VLOOKUP(P655,REGION,2,FALSE)))</f>
        <v>BOGOTA</v>
      </c>
      <c r="R655" t="str">
        <v>ALEXANDER CASTILLO SOTELO</v>
      </c>
      <c r="S655">
        <f>IF(ISBLANK(R655),"0", VLOOKUP(R655,PERSONAL,2,FALSE))</f>
        <v>80216449</v>
      </c>
      <c r="T655" t="str">
        <v>ALIADO</v>
      </c>
      <c r="U655">
        <v>0.5625</v>
      </c>
      <c r="V655">
        <v>0.5833333333333334</v>
      </c>
      <c r="W655">
        <f>V655-U655</f>
        <v>0.02083333333333337</v>
      </c>
      <c r="X655">
        <v>1</v>
      </c>
      <c r="Y655">
        <f>NETWORKDAYS(K655,M655)</f>
        <v>1</v>
      </c>
      <c r="Z655" t="str">
        <f>IF(Y655&lt;=2,"CUMPLE","NO CUMPLE")</f>
        <v>CUMPLE</v>
      </c>
      <c r="AC655" t="str">
        <f>TEXT(M655,"mmmm")</f>
        <v>julio</v>
      </c>
      <c r="AD655" t="str">
        <f>TEXT(M655,"yyyy")</f>
        <v>yyyy</v>
      </c>
      <c r="AE655">
        <f>W655*60*24</f>
        <v>30.000000000000053</v>
      </c>
      <c r="AF655">
        <f>AE655/60</f>
        <v>0.5000000000000009</v>
      </c>
      <c r="AG655">
        <f>AE655/60</f>
        <v>0.5000000000000009</v>
      </c>
      <c r="AH655">
        <f>L655-K655</f>
        <v>0</v>
      </c>
      <c r="AI655">
        <f>AH655*24*60</f>
        <v>0</v>
      </c>
      <c r="AJ655">
        <f>75728*X655</f>
        <v>75728</v>
      </c>
    </row>
    <row r="656">
      <c r="A656">
        <v>793418</v>
      </c>
      <c r="B656" t="str">
        <v>SOLICITUD</v>
      </c>
      <c r="C656" t="str">
        <v>CERRADO</v>
      </c>
      <c r="D656" t="str">
        <v>LINEAL DE CAJAS</v>
      </c>
      <c r="E656" t="str">
        <v>SCANNER</v>
      </c>
      <c r="F656" t="str">
        <v>SCANNER</v>
      </c>
      <c r="G656" t="str">
        <v>ZEBRA</v>
      </c>
      <c r="H656" t="str">
        <v>buenos días; por favor me colabora con la revision de la balanza de la pos 01 que presenta novedad (descalibrada) genera un peso no real agradezco su colaboración.</v>
      </c>
      <c r="I656" t="str">
        <v>buenos días; por favor me colabora con la revision de la balanza de la pos 01 que presenta novedad (descalibrada) genera un peso no real agradezco su colaboración.</v>
      </c>
      <c r="J656" t="str">
        <v>Se realizó la calibración de la balanza y se verifica que funcione correctamente.</v>
      </c>
      <c r="K656">
        <v>45502.760416666664</v>
      </c>
      <c r="L656">
        <v>45502.760416666664</v>
      </c>
      <c r="M656">
        <v>45502</v>
      </c>
      <c r="N656" t="str">
        <f>TEXT(M656, "DDDD")</f>
        <v>lunes</v>
      </c>
      <c r="O656" t="str">
        <v>J193 JUMBO PLAZA CENTRAL</v>
      </c>
      <c r="P656" t="str">
        <v>BOGOTA</v>
      </c>
      <c r="Q656" t="str">
        <f>IF(ISBLANK(P656),"0",(VLOOKUP(P656,REGION,2,FALSE)))</f>
        <v>BOGOTA</v>
      </c>
      <c r="R656" t="str">
        <v>ALEXANDER CASTILLO SOTELO</v>
      </c>
      <c r="S656">
        <f>IF(ISBLANK(R656),"0", VLOOKUP(R656,PERSONAL,2,FALSE))</f>
        <v>80216449</v>
      </c>
      <c r="T656" t="str">
        <v>ALIADO</v>
      </c>
      <c r="U656">
        <v>0.4166666666666667</v>
      </c>
      <c r="V656">
        <v>0.4375</v>
      </c>
      <c r="W656">
        <f>V656-U656</f>
        <v>0.020833333333333315</v>
      </c>
      <c r="X656">
        <v>1</v>
      </c>
      <c r="Y656">
        <f>NETWORKDAYS(K656,M656)</f>
        <v>1</v>
      </c>
      <c r="Z656" t="str">
        <f>IF(Y656&lt;=2,"CUMPLE","NO CUMPLE")</f>
        <v>CUMPLE</v>
      </c>
      <c r="AC656" t="str">
        <f>TEXT(M656,"mmmm")</f>
        <v>julio</v>
      </c>
      <c r="AD656" t="str">
        <f>TEXT(M656,"yyyy")</f>
        <v>yyyy</v>
      </c>
      <c r="AE656">
        <f>W656*60*24</f>
        <v>29.99999999999997</v>
      </c>
      <c r="AF656">
        <f>AE656/60</f>
        <v>0.4999999999999995</v>
      </c>
      <c r="AG656">
        <f>AE656/60</f>
        <v>0.4999999999999995</v>
      </c>
      <c r="AH656">
        <f>L656-K656</f>
        <v>0</v>
      </c>
      <c r="AI656">
        <f>AH656*24*60</f>
        <v>0</v>
      </c>
      <c r="AJ656">
        <f>75728*X656</f>
        <v>75728</v>
      </c>
    </row>
    <row r="657">
      <c r="A657">
        <v>775167</v>
      </c>
      <c r="B657" t="str">
        <v>SOLICITUD</v>
      </c>
      <c r="C657" t="str">
        <v>CERRADO</v>
      </c>
      <c r="D657" t="str">
        <v>BAZAR</v>
      </c>
      <c r="E657" t="str">
        <v>VERIFICADOR DE PRECIOS</v>
      </c>
      <c r="F657" t="str">
        <v>VERIFICADOR DE PRECIOS</v>
      </c>
      <c r="G657" t="str">
        <v>NEWLAND</v>
      </c>
      <c r="H657" t="str">
        <v>Se solicita fuente de alimentación voltaje para verificación de precios con las siguientes características: MARCA SUNNY ELECTRONICS CORP. - Modelo SYS1541-2412 INPUT 100-240VAC; OUTPUT +12.0 VDC; 24.W/2A</v>
      </c>
      <c r="I657" t="str">
        <v>Se solicita fuente de alimentación voltaje para verificación de precios con las siguientes características: MARCA SUNNY ELECTRONICS CORP. - Modelo SYS1541-2412 INPUT 100-240VAC; OUTPUT +12.0 VDC; 24.W/2A</v>
      </c>
      <c r="J657" t="str">
        <v>Se realizo la verificación del equipo y se corrobora que la falla corresponde al adaptador de corriente. Se debe solicitar el repuesto.</v>
      </c>
      <c r="K657">
        <v>45491.58611111111</v>
      </c>
      <c r="L657">
        <v>45491.61111111111</v>
      </c>
      <c r="M657">
        <v>45502</v>
      </c>
      <c r="N657" t="str">
        <f>TEXT(M657, "DDDD")</f>
        <v>lunes</v>
      </c>
      <c r="O657" t="str">
        <v>M077 METRO ZIPAQUIRA</v>
      </c>
      <c r="P657" t="str">
        <v>ZIPAQUIRA</v>
      </c>
      <c r="Q657" t="str">
        <f>IF(ISBLANK(P657),"0",(VLOOKUP(P657,REGION,2,FALSE)))</f>
        <v>BOGOTA</v>
      </c>
      <c r="R657" t="str">
        <v>ALEXANDER CASTILLO SOTELO</v>
      </c>
      <c r="S657">
        <f>IF(ISBLANK(R657),"0", VLOOKUP(R657,PERSONAL,2,FALSE))</f>
        <v>80216449</v>
      </c>
      <c r="T657" t="str">
        <v>ALIADO</v>
      </c>
      <c r="U657">
        <v>0.5</v>
      </c>
      <c r="V657">
        <v>0.5277777777777778</v>
      </c>
      <c r="W657">
        <f>V657-U657</f>
        <v>0.02777777777777779</v>
      </c>
      <c r="X657">
        <v>1</v>
      </c>
      <c r="Y657">
        <f>NETWORKDAYS(K657,M657)</f>
        <v>8</v>
      </c>
      <c r="Z657" t="str">
        <f>IF(Y657&lt;=2,"CUMPLE","NO CUMPLE")</f>
        <v>NO CUMPLE</v>
      </c>
      <c r="AC657" t="str">
        <f>TEXT(M657,"mmmm")</f>
        <v>julio</v>
      </c>
      <c r="AD657" t="str">
        <f>TEXT(M657,"yyyy")</f>
        <v>yyyy</v>
      </c>
      <c r="AE657">
        <f>W657*60*24</f>
        <v>40.000000000000014</v>
      </c>
      <c r="AF657">
        <f>AE657/60</f>
        <v>0.6666666666666669</v>
      </c>
      <c r="AG657">
        <f>AE657/60</f>
        <v>0.6666666666666669</v>
      </c>
      <c r="AH657">
        <f>L657-K657</f>
        <v>0.02500000000145519</v>
      </c>
      <c r="AI657">
        <f>AH657*24*60</f>
        <v>36.000000002095476</v>
      </c>
      <c r="AJ657">
        <f>75728*X657</f>
        <v>75728</v>
      </c>
    </row>
    <row r="658" xml:space="preserve">
      <c r="A658">
        <v>795398</v>
      </c>
      <c r="B658" t="str">
        <v>SOLICITUD</v>
      </c>
      <c r="C658" t="str">
        <v>CERRADO</v>
      </c>
      <c r="D658" t="str">
        <v>LINEAL DE CAJAS</v>
      </c>
      <c r="E658" t="str">
        <v>SCANNER</v>
      </c>
      <c r="F658" t="str">
        <v>SCANNER</v>
      </c>
      <c r="G658" t="str">
        <v>ZEBRA</v>
      </c>
      <c r="H658" t="str" xml:space="preserve">
        <v xml:space="preserve">buenos días solicito de su colaboración la balanza de la pos 5 no se escucha al estar escaneando los productos tiene un sonido muy suave que el auxiliar no logra percibir y se registra doble los productos._x000d_
Indica la ubicacion de tu balanza en la tienda_x000d_
_x000d_
caja # 5 S/N 22032010560699</v>
      </c>
      <c r="I658" t="str" xml:space="preserve">
        <v xml:space="preserve">buenos días solicito de su colaboración la balanza de la pos 5 no se escucha al estar escaneando los productos tiene un sonido muy suave que el auxiliar no logra percibir y se registra doble los productos._x000d_
Indica la ubicacion de tu balanza en la tienda_x000d_
_x000d_
caja # 5 S/N 22032010560699</v>
      </c>
      <c r="J658" t="str">
        <v>SCANNER BALANZA ZEBRA AD-149656 CON SERIAL 22032010560699 Ubicada en la caja-pos5; se informa que presenta problemas se sonido bajo; el cual se soluciona cambiando el tono que presenta la balanza; se preciona el boton se sonido por 3 segundos; con ello se elije el sonido que es mucho mas notorio. Tambien se informa que no tiene peso correcto; que los pesos se registran mas altos. Se realizan pruebas con la balanza pos5 y con la pos4; donde las dos presentan el mismo pesos tanto para productos de 35g y de 440 gr; evidenciando que no hay problema relaciado a los pesos registrados. Por ultimo informan de que presenta error al leer los codigos de barras; pues a veces repite el penultimo producto pasado; entonces cuando se pasa un producto; toma el anteior y el que se pasa en el momento; provocando que se pasen dos productos y que tenga un doble bip la balanza; Para esto se realizaon pruebas exhaustivas pasando mas 200 veces productos; donde se pudo evidenciar el doble bip y el doble producto... se realizo reinicio de balanza electricamente; se pasaron los tag y quedo operativa... se realizo pruebas con coordinadora de caja laura y con cajera Guissela; donde por 8 minutos se pasaron mas de 100 productos..y no se evidencio el problema anteior.dejando asi todo solventado</v>
      </c>
      <c r="K658">
        <v>45498.61597222222</v>
      </c>
      <c r="L658">
        <v>45499.47083333333</v>
      </c>
      <c r="M658">
        <v>45503</v>
      </c>
      <c r="N658" t="str">
        <f>TEXT(M658, "DDDD")</f>
        <v>martes</v>
      </c>
      <c r="O658" t="str">
        <v>M183 METRO SAN GIL</v>
      </c>
      <c r="P658" t="str">
        <v>SAN GIL</v>
      </c>
      <c r="Q658" t="str">
        <f>IF(ISBLANK(P658),"0",(VLOOKUP(P658,REGION,2,FALSE)))</f>
        <v>ORIENTE</v>
      </c>
      <c r="R658" t="str">
        <v>HENRY ALEJANDRO NIÑO</v>
      </c>
      <c r="S658" t="e">
        <f>IF(ISBLANK(R658),"0", VLOOKUP(R658,PERSONAL,2,FALSE))</f>
        <v>#N/A</v>
      </c>
      <c r="T658" t="str">
        <v>ALIADO</v>
      </c>
      <c r="U658">
        <v>0.5</v>
      </c>
      <c r="V658">
        <v>0.6875</v>
      </c>
      <c r="W658">
        <f>V658-U658</f>
        <v>0.1875</v>
      </c>
      <c r="X658">
        <v>2</v>
      </c>
      <c r="Y658">
        <f>NETWORKDAYS(K658,M658)</f>
        <v>4</v>
      </c>
      <c r="Z658" t="str">
        <f>IF(Y658&lt;=2,"CUMPLE","NO CUMPLE")</f>
        <v>NO CUMPLE</v>
      </c>
      <c r="AC658" t="str">
        <f>TEXT(M658,"mmmm")</f>
        <v>julio</v>
      </c>
      <c r="AD658" t="str">
        <f>TEXT(M658,"yyyy")</f>
        <v>yyyy</v>
      </c>
      <c r="AE658">
        <f>W658*60*24</f>
        <v>270</v>
      </c>
      <c r="AF658">
        <f>AE658/60</f>
        <v>4.5</v>
      </c>
      <c r="AG658">
        <f>AE658/60</f>
        <v>4.5</v>
      </c>
      <c r="AH658">
        <f>L658-K658</f>
        <v>0.8548611111109494</v>
      </c>
      <c r="AI658">
        <f>AH658*24*60</f>
        <v>1230.9999999997672</v>
      </c>
      <c r="AJ658">
        <f>75728*X658</f>
        <v>151456</v>
      </c>
    </row>
    <row r="659">
      <c r="A659">
        <v>797477</v>
      </c>
      <c r="B659" t="str">
        <v>SOLICITUD</v>
      </c>
      <c r="C659" t="str">
        <v>CERRADO</v>
      </c>
      <c r="D659" t="str">
        <v>SALA DE JUNTAS</v>
      </c>
      <c r="E659" t="str">
        <v>PUNTO DE RED</v>
      </c>
      <c r="F659" t="str">
        <v>PUNTO DE RED</v>
      </c>
      <c r="G659" t="str">
        <v>PUNTO DE RED</v>
      </c>
      <c r="H659" t="str">
        <v>Buenas tardes; solicito por favor de su colaboración con la activación de punto de red ubicado en la sala de juntas de la tienda Metro Monteria; ya que es requerido para conectar equipo PC. Gracias</v>
      </c>
      <c r="I659" t="str">
        <v>Buenas tardes; solicito por favor de su colaboración con la activación de punto de red ubicado en la sala de juntas de la tienda Metro Monteria; ya que es requerido para conectar equipo PC. Gracias</v>
      </c>
      <c r="J659" t="str">
        <v xml:space="preserve">Buenas tardes; solicito por favor de su colaboración con la activación de punto de red ubicado en la sala de juntas de la tienda Metro Monteria; ya que es requerido para conectar equipo PC.  Se procede a validar el punto y este se encuentra partido por lo que se procede a realizar el ponchado; se domara ya que la asistente no se encontraba en tienda y ella tenia guardado el jack pra realizar el pochado del punto luego se comunican con telecomunicación ara que comfiguren el puerto ya que alli va a ir instaldo un equipo de computo; luego se procede a realizar la instalación del equipo; quedando operativo. </v>
      </c>
      <c r="K659">
        <v>45503.3375</v>
      </c>
      <c r="L659">
        <v>45503.36111111111</v>
      </c>
      <c r="M659">
        <v>45503</v>
      </c>
      <c r="N659" t="str">
        <f>TEXT(M659, "DDDD")</f>
        <v>martes</v>
      </c>
      <c r="O659" t="str">
        <v>M085 METRO MONTERIA</v>
      </c>
      <c r="P659" t="str">
        <v>MONTERIA</v>
      </c>
      <c r="Q659" t="str">
        <f>IF(ISBLANK(P659),"0",(VLOOKUP(P659,REGION,2,FALSE)))</f>
        <v>COSTA</v>
      </c>
      <c r="R659" t="str">
        <v>SHARON YANETH KERGUELEN WILCHES</v>
      </c>
      <c r="S659">
        <f>IF(ISBLANK(R659),"0", VLOOKUP(R659,PERSONAL,2,FALSE))</f>
        <v>1067917448</v>
      </c>
      <c r="T659" t="str">
        <v>DIRECTO</v>
      </c>
      <c r="U659">
        <v>0.375</v>
      </c>
      <c r="V659">
        <v>0.5347222222222222</v>
      </c>
      <c r="W659">
        <f>V659-U659</f>
        <v>0.1597222222222222</v>
      </c>
      <c r="X659">
        <v>2</v>
      </c>
      <c r="Y659">
        <f>NETWORKDAYS(K659,M659)</f>
        <v>1</v>
      </c>
      <c r="Z659" t="str">
        <f>IF(Y659&lt;=2,"CUMPLE","NO CUMPLE")</f>
        <v>CUMPLE</v>
      </c>
      <c r="AC659" t="str">
        <f>TEXT(M659,"mmmm")</f>
        <v>julio</v>
      </c>
      <c r="AD659" t="str">
        <f>TEXT(M659,"yyyy")</f>
        <v>yyyy</v>
      </c>
      <c r="AE659">
        <f>W659*60*24</f>
        <v>229.99999999999997</v>
      </c>
      <c r="AF659">
        <f>AE659/60</f>
        <v>3.833333333333333</v>
      </c>
      <c r="AG659">
        <f>AE659/60</f>
        <v>3.833333333333333</v>
      </c>
      <c r="AH659">
        <f>L659-K659</f>
        <v>0.02361111110803904</v>
      </c>
      <c r="AI659">
        <f>AH659*24*60</f>
        <v>33.99999999557622</v>
      </c>
      <c r="AJ659">
        <f>75728*X659</f>
        <v>151456</v>
      </c>
    </row>
    <row r="660">
      <c r="A660">
        <v>784188</v>
      </c>
      <c r="B660" t="str">
        <v>SOLICITUD</v>
      </c>
      <c r="C660" t="str">
        <v>CERRADO</v>
      </c>
      <c r="D660" t="str">
        <v>TIENDA</v>
      </c>
      <c r="E660" t="str">
        <v>PROACTIVA</v>
      </c>
      <c r="F660" t="str">
        <v>PROACTIVA</v>
      </c>
      <c r="G660" t="str">
        <v>PROACTIVA</v>
      </c>
      <c r="H660" t="str">
        <v>Buenas Tardes Su ayuda con la proactiva para la tienda Metro Facatativá y envío del respectivo informe de la actividad</v>
      </c>
      <c r="I660" t="str">
        <v>Buenas Tardes Su ayuda con la proactiva para la tienda Metro Facatativá y envío del respectivo informe de la actividad</v>
      </c>
      <c r="J660" t="str">
        <v>Se realzo el recorrido por toda la tienda revisando cada uno de los equipos para verificar su estado; también se habla con los jefes de cada área para saber si tienen fallas en un sus áreas. Se realizan las correcciones de las fallas informadas. Se dejan todos los equipos operativos.</v>
      </c>
      <c r="K660">
        <v>45491.57708333333</v>
      </c>
      <c r="L660">
        <v>45491.70347222222</v>
      </c>
      <c r="M660">
        <v>45503</v>
      </c>
      <c r="N660" t="str">
        <f>TEXT(M660, "DDDD")</f>
        <v>martes</v>
      </c>
      <c r="O660" t="str">
        <v>M074 METRO FACATATIVA</v>
      </c>
      <c r="P660" t="str">
        <v>FACATATIVA</v>
      </c>
      <c r="Q660" t="str">
        <f>IF(ISBLANK(P660),"0",(VLOOKUP(P660,REGION,2,FALSE)))</f>
        <v>BOGOTA</v>
      </c>
      <c r="R660" t="str">
        <v>ALEXANDER CASTILLO SOTELO</v>
      </c>
      <c r="S660">
        <f>IF(ISBLANK(R660),"0", VLOOKUP(R660,PERSONAL,2,FALSE))</f>
        <v>80216449</v>
      </c>
      <c r="T660" t="str">
        <v>ALIADO</v>
      </c>
      <c r="U660">
        <v>0.5</v>
      </c>
      <c r="V660">
        <v>0.5416666666666666</v>
      </c>
      <c r="W660">
        <f>V660-U660</f>
        <v>0.04166666666666663</v>
      </c>
      <c r="X660">
        <v>1</v>
      </c>
      <c r="Y660">
        <f>NETWORKDAYS(K660,M660)</f>
        <v>9</v>
      </c>
      <c r="Z660" t="str">
        <f>IF(Y660&lt;=2,"CUMPLE","NO CUMPLE")</f>
        <v>NO CUMPLE</v>
      </c>
      <c r="AC660" t="str">
        <f>TEXT(M660,"mmmm")</f>
        <v>julio</v>
      </c>
      <c r="AD660" t="str">
        <f>TEXT(M660,"yyyy")</f>
        <v>yyyy</v>
      </c>
      <c r="AE660">
        <f>W660*60*24</f>
        <v>59.99999999999994</v>
      </c>
      <c r="AF660">
        <f>AE660/60</f>
        <v>0.999999999999999</v>
      </c>
      <c r="AG660">
        <f>AE660/60</f>
        <v>0.999999999999999</v>
      </c>
      <c r="AH660">
        <f>L660-K660</f>
        <v>0.12638888889341615</v>
      </c>
      <c r="AI660">
        <f>AH660*24*60</f>
        <v>182.00000000651926</v>
      </c>
      <c r="AJ660">
        <f>75728*X660</f>
        <v>75728</v>
      </c>
    </row>
    <row r="661">
      <c r="A661">
        <v>803167</v>
      </c>
      <c r="B661" t="str">
        <v>SOLICITUD</v>
      </c>
      <c r="C661" t="str">
        <v>CERRADO</v>
      </c>
      <c r="D661" t="str">
        <v>PISO DE VENTA</v>
      </c>
      <c r="E661" t="str">
        <v>PDA</v>
      </c>
      <c r="F661" t="str">
        <v>PDA</v>
      </c>
      <c r="G661" t="str">
        <v>ZEBRA</v>
      </c>
      <c r="H661" t="str">
        <v>Solicito actualizar aplicación Mi tienda en las pdt de la tienda</v>
      </c>
      <c r="I661" t="str">
        <v>Solicito actualizar aplicación Mi tienda en las pdt de la tienda</v>
      </c>
      <c r="J661" t="str">
        <v>Se realizó la actualización de la aplicación MI TIENDA en cada una de las PDA; se hacen las respectivas pruebas y se dejan operativas.</v>
      </c>
      <c r="K661">
        <v>45503.74791666667</v>
      </c>
      <c r="L661">
        <v>45503.74791666667</v>
      </c>
      <c r="M661">
        <v>45503</v>
      </c>
      <c r="N661" t="str">
        <f>TEXT(M661, "DDDD")</f>
        <v>martes</v>
      </c>
      <c r="O661" t="str">
        <v>M074 METRO FACATATIVA</v>
      </c>
      <c r="P661" t="str">
        <v>FACATATIVA</v>
      </c>
      <c r="Q661" t="str">
        <f>IF(ISBLANK(P661),"0",(VLOOKUP(P661,REGION,2,FALSE)))</f>
        <v>BOGOTA</v>
      </c>
      <c r="R661" t="str">
        <v>ALEXANDER CASTILLO SOTELO</v>
      </c>
      <c r="S661">
        <f>IF(ISBLANK(R661),"0", VLOOKUP(R661,PERSONAL,2,FALSE))</f>
        <v>80216449</v>
      </c>
      <c r="T661" t="str">
        <v>ALIADO</v>
      </c>
      <c r="U661">
        <v>0.5833333333333334</v>
      </c>
      <c r="V661">
        <v>0.6354166666666666</v>
      </c>
      <c r="W661">
        <f>V661-U661</f>
        <v>0.05208333333333326</v>
      </c>
      <c r="X661">
        <v>1</v>
      </c>
      <c r="Y661">
        <f>NETWORKDAYS(K661,M661)</f>
        <v>1</v>
      </c>
      <c r="Z661" t="str">
        <f>IF(Y661&lt;=2,"CUMPLE","NO CUMPLE")</f>
        <v>CUMPLE</v>
      </c>
      <c r="AC661" t="str">
        <f>TEXT(M661,"mmmm")</f>
        <v>julio</v>
      </c>
      <c r="AD661" t="str">
        <f>TEXT(M661,"yyyy")</f>
        <v>yyyy</v>
      </c>
      <c r="AE661">
        <f>W661*60*24</f>
        <v>74.99999999999989</v>
      </c>
      <c r="AF661">
        <f>AE661/60</f>
        <v>1.249999999999998</v>
      </c>
      <c r="AG661">
        <f>AE661/60</f>
        <v>1.249999999999998</v>
      </c>
      <c r="AH661">
        <f>L661-K661</f>
        <v>0</v>
      </c>
      <c r="AI661">
        <f>AH661*24*60</f>
        <v>0</v>
      </c>
      <c r="AJ661">
        <f>75728*X661</f>
        <v>75728</v>
      </c>
    </row>
    <row r="662" xml:space="preserve">
      <c r="A662">
        <v>803173</v>
      </c>
      <c r="B662" t="str">
        <v>SOLICITUD</v>
      </c>
      <c r="C662" t="str">
        <v>CERRADO</v>
      </c>
      <c r="D662" t="str">
        <v>PISO DE VENTA</v>
      </c>
      <c r="E662" t="str">
        <v>PDA</v>
      </c>
      <c r="F662" t="str">
        <v>PDA</v>
      </c>
      <c r="G662" t="str">
        <v>HONEYWELL</v>
      </c>
      <c r="H662" t="str" xml:space="preserve">
        <v xml:space="preserve">_x000d_
PDT de PGC genera información de error al momento de trabajar._x000d_
Indicar la ubicación del computador en la tienda o sede</v>
      </c>
      <c r="I662" t="str" xml:space="preserve">
        <v xml:space="preserve">_x000d_
PDT de PGC genera información de error al momento de trabajar._x000d_
Indicar la ubicación del computador en la tienda o sede</v>
      </c>
      <c r="J662" t="str">
        <v>Se realiza la actualización de la versión de Firmware y se procede con el formateo de la PDA; se hacen las configuraciones iniciales pero al hacer la conexión a la red se presentaron inconvenientes ya que la PDA no se podía conectar. Se valido con el área de redes y ellos hicieron una actualización de la red en general. Se termina de hacer la configuración en general de la PDA. Se deja operativo el equipo.</v>
      </c>
      <c r="K662">
        <v>45503.74652777778</v>
      </c>
      <c r="L662">
        <v>45503.74652777778</v>
      </c>
      <c r="M662">
        <v>45503</v>
      </c>
      <c r="N662" t="str">
        <f>TEXT(M662, "DDDD")</f>
        <v>martes</v>
      </c>
      <c r="O662" t="str">
        <v>M074 METRO FACATATIVA</v>
      </c>
      <c r="P662" t="str">
        <v>FACATATIVA</v>
      </c>
      <c r="Q662" t="str">
        <f>IF(ISBLANK(P662),"0",(VLOOKUP(P662,REGION,2,FALSE)))</f>
        <v>BOGOTA</v>
      </c>
      <c r="R662" t="str">
        <v>ALEXANDER CASTILLO SOTELO</v>
      </c>
      <c r="S662">
        <f>IF(ISBLANK(R662),"0", VLOOKUP(R662,PERSONAL,2,FALSE))</f>
        <v>80216449</v>
      </c>
      <c r="T662" t="str">
        <v>ALIADO</v>
      </c>
      <c r="U662">
        <v>0.6458333333333334</v>
      </c>
      <c r="V662">
        <v>0.7083333333333334</v>
      </c>
      <c r="W662">
        <f>V662-U662</f>
        <v>0.0625</v>
      </c>
      <c r="X662">
        <v>1</v>
      </c>
      <c r="Y662">
        <f>NETWORKDAYS(K662,M662)</f>
        <v>1</v>
      </c>
      <c r="Z662" t="str">
        <f>IF(Y662&lt;=2,"CUMPLE","NO CUMPLE")</f>
        <v>CUMPLE</v>
      </c>
      <c r="AC662" t="str">
        <f>TEXT(M662,"mmmm")</f>
        <v>julio</v>
      </c>
      <c r="AD662" t="str">
        <f>TEXT(M662,"yyyy")</f>
        <v>yyyy</v>
      </c>
      <c r="AE662">
        <f>W662*60*24</f>
        <v>90</v>
      </c>
      <c r="AF662">
        <f>AE662/60</f>
        <v>1.5</v>
      </c>
      <c r="AG662">
        <f>AE662/60</f>
        <v>1.5</v>
      </c>
      <c r="AH662">
        <f>L662-K662</f>
        <v>0</v>
      </c>
      <c r="AI662">
        <f>AH662*24*60</f>
        <v>0</v>
      </c>
      <c r="AJ662">
        <f>75728*X662</f>
        <v>75728</v>
      </c>
    </row>
    <row r="663">
      <c r="A663">
        <v>715253</v>
      </c>
      <c r="B663" t="str">
        <v>SOLICITUD</v>
      </c>
      <c r="C663" t="str">
        <v>CERRADO</v>
      </c>
      <c r="D663" t="str">
        <v>LINEAL DE CAJAS</v>
      </c>
      <c r="E663" t="str">
        <v>IMPRESORA</v>
      </c>
      <c r="F663" t="str">
        <v>IMPRESORA</v>
      </c>
      <c r="G663" t="str">
        <v>BIXOLON</v>
      </c>
      <c r="H663" t="str">
        <v>buenas tardes me colaboran por favor con la impresora de la pos 4 se apaga con frecuencia.</v>
      </c>
      <c r="I663" t="str">
        <v>buenas tardes me colaboran por favor con la impresora de la pos 4 se apaga con frecuencia.</v>
      </c>
      <c r="J663" t="str">
        <v>Se realiza el retiro de la impresora Epson con serial X5G5013195 y se instala la impresora nueva; se pide que el area de mesa de ayuda realice la configuración correspondiente en la POS. Se realizan las pruebas y se deja la POS funcionando correctamente.</v>
      </c>
      <c r="K663">
        <v>45502.754166666666</v>
      </c>
      <c r="L663">
        <v>45503.32708333333</v>
      </c>
      <c r="M663">
        <v>45503</v>
      </c>
      <c r="N663" t="str">
        <f>TEXT(M663, "DDDD")</f>
        <v>martes</v>
      </c>
      <c r="O663" t="str">
        <v>Z073 EDS MOSQUERA</v>
      </c>
      <c r="P663" t="str">
        <v>MOSQUERA</v>
      </c>
      <c r="Q663" t="str">
        <f>IF(ISBLANK(P663),"0",(VLOOKUP(P663,REGION,2,FALSE)))</f>
        <v>BOGOTA</v>
      </c>
      <c r="R663" t="str">
        <v>ALEXANDER CASTILLO SOTELO</v>
      </c>
      <c r="S663">
        <f>IF(ISBLANK(R663),"0", VLOOKUP(R663,PERSONAL,2,FALSE))</f>
        <v>80216449</v>
      </c>
      <c r="T663" t="str">
        <v>ALIADO</v>
      </c>
      <c r="U663">
        <v>0.375</v>
      </c>
      <c r="V663">
        <v>0.3958333333333333</v>
      </c>
      <c r="W663">
        <f>V663-U663</f>
        <v>0.020833333333333315</v>
      </c>
      <c r="X663">
        <v>1</v>
      </c>
      <c r="Y663">
        <f>NETWORKDAYS(K663,M663)</f>
        <v>2</v>
      </c>
      <c r="Z663" t="str">
        <f>IF(Y663&lt;=2,"CUMPLE","NO CUMPLE")</f>
        <v>CUMPLE</v>
      </c>
      <c r="AC663" t="str">
        <f>TEXT(M663,"mmmm")</f>
        <v>julio</v>
      </c>
      <c r="AD663" t="str">
        <f>TEXT(M663,"yyyy")</f>
        <v>yyyy</v>
      </c>
      <c r="AE663">
        <f>W663*60*24</f>
        <v>29.99999999999997</v>
      </c>
      <c r="AF663">
        <f>AE663/60</f>
        <v>0.4999999999999995</v>
      </c>
      <c r="AG663">
        <f>AE663/60</f>
        <v>0.4999999999999995</v>
      </c>
      <c r="AH663">
        <f>L663-K663</f>
        <v>0.5729166666642413</v>
      </c>
      <c r="AI663">
        <f>AH663*24*60</f>
        <v>824.9999999965075</v>
      </c>
      <c r="AJ663">
        <f>75728*X663</f>
        <v>75728</v>
      </c>
    </row>
    <row r="664">
      <c r="A664">
        <v>786417</v>
      </c>
      <c r="B664" t="str">
        <v>SOLICITUD</v>
      </c>
      <c r="C664" t="str">
        <v>CERRADO</v>
      </c>
      <c r="D664" t="str">
        <v>LINEAL DE CAJAS</v>
      </c>
      <c r="E664" t="str">
        <v>BALANZA</v>
      </c>
      <c r="F664" t="str">
        <v>BALANZA</v>
      </c>
      <c r="G664" t="str">
        <v>ZEBRA</v>
      </c>
      <c r="H664" t="str">
        <v>Buenas tardes reporto diferencia de peso en la balanza de la POS #6; agradezco de su colaboración para la pronta reparación; gracias por su atención.</v>
      </c>
      <c r="I664" t="str">
        <v>Buenas tardes reporto diferencia de peso en la balanza de la POS #6; agradezco de su colaboración para la pronta reparación; gracias por su atención.</v>
      </c>
      <c r="J664" t="str">
        <v>Se realiza la calibración de la balanza y se hacen las respectivas pruebas con las pesas certificadas. Se retira el precinto numero XAA2950000459191 y se instala el precinto nuevo numero 7380000000572. Se deja operativa la balanza.</v>
      </c>
      <c r="K664">
        <v>45502.75763888889</v>
      </c>
      <c r="L664">
        <v>45503.32916666667</v>
      </c>
      <c r="M664">
        <v>45503</v>
      </c>
      <c r="N664" t="str">
        <f>TEXT(M664, "DDDD")</f>
        <v>martes</v>
      </c>
      <c r="O664" t="str">
        <v>M073 METRO MOSQUERA</v>
      </c>
      <c r="P664" t="str">
        <v>MOSQUERA</v>
      </c>
      <c r="Q664" t="str">
        <f>IF(ISBLANK(P664),"0",(VLOOKUP(P664,REGION,2,FALSE)))</f>
        <v>BOGOTA</v>
      </c>
      <c r="R664" t="str">
        <v>ALEXANDER CASTILLO SOTELO</v>
      </c>
      <c r="S664">
        <f>IF(ISBLANK(R664),"0", VLOOKUP(R664,PERSONAL,2,FALSE))</f>
        <v>80216449</v>
      </c>
      <c r="T664" t="str">
        <v>ALIADO</v>
      </c>
      <c r="U664">
        <v>0.3958333333333333</v>
      </c>
      <c r="V664">
        <v>0.4166666666666667</v>
      </c>
      <c r="W664">
        <f>V664-U664</f>
        <v>0.02083333333333337</v>
      </c>
      <c r="X664">
        <v>1</v>
      </c>
      <c r="Y664">
        <f>NETWORKDAYS(K664,M664)</f>
        <v>2</v>
      </c>
      <c r="Z664" t="str">
        <f>IF(Y664&lt;=2,"CUMPLE","NO CUMPLE")</f>
        <v>CUMPLE</v>
      </c>
      <c r="AC664" t="str">
        <f>TEXT(M664,"mmmm")</f>
        <v>julio</v>
      </c>
      <c r="AD664" t="str">
        <f>TEXT(M664,"yyyy")</f>
        <v>yyyy</v>
      </c>
      <c r="AE664">
        <f>W664*60*24</f>
        <v>30.000000000000053</v>
      </c>
      <c r="AF664">
        <f>AE664/60</f>
        <v>0.5000000000000009</v>
      </c>
      <c r="AG664">
        <f>AE664/60</f>
        <v>0.5000000000000009</v>
      </c>
      <c r="AH664">
        <f>L664-K664</f>
        <v>0.5715277777781012</v>
      </c>
      <c r="AI664">
        <f>AH664*24*60</f>
        <v>823.0000000004657</v>
      </c>
      <c r="AJ664">
        <f>75728*X664</f>
        <v>75728</v>
      </c>
    </row>
    <row r="665">
      <c r="A665">
        <v>802737</v>
      </c>
      <c r="B665" t="str">
        <v>SOLICITUD</v>
      </c>
      <c r="C665" t="str">
        <v>CERRADO</v>
      </c>
      <c r="D665" t="str">
        <v>LINEAL DE CAJAS</v>
      </c>
      <c r="E665" t="str">
        <v>POS</v>
      </c>
      <c r="F665" t="str">
        <v>POS</v>
      </c>
      <c r="G665" t="str">
        <v>WINCOR</v>
      </c>
      <c r="H665" t="str">
        <v>Buenos dias; por favor me puede colaborar con la pos #12 de ecommerce presenta fallas al imprimir queda lento el sistema llegando a durar 20 minutos para imprimir 1 sola factura agradezco de su atencion y colaboración ya que los clientes muestran inconformidad por la espera.</v>
      </c>
      <c r="I665" t="str">
        <v>Buenos dias; por favor me puede colaborar con la pos #12 de ecommerce presenta fallas al imprimir queda lento el sistema llegando a durar 20 minutos para imprimir 1 sola factura agradezco de su atencion y colaboración ya que los clientes muestran inconformidad por la espera.</v>
      </c>
      <c r="J665" t="str">
        <v>Se realiza la revisión de la POS y se observa que el ventilador de la fuente de porder y el ventilador frontal (pequeño) se encuentran dañados; se deben reemplazar.</v>
      </c>
      <c r="K665">
        <v>45503.455555555556</v>
      </c>
      <c r="L665">
        <v>45503.455555555556</v>
      </c>
      <c r="M665">
        <v>45503</v>
      </c>
      <c r="N665" t="str">
        <f>TEXT(M665, "DDDD")</f>
        <v>martes</v>
      </c>
      <c r="O665" t="str">
        <v>M073 METRO MOSQUERA</v>
      </c>
      <c r="P665" t="str">
        <v>MOSQUERA</v>
      </c>
      <c r="Q665" t="str">
        <f>IF(ISBLANK(P665),"0",(VLOOKUP(P665,REGION,2,FALSE)))</f>
        <v>BOGOTA</v>
      </c>
      <c r="R665" t="str">
        <v>ALEXANDER CASTILLO SOTELO</v>
      </c>
      <c r="S665">
        <f>IF(ISBLANK(R665),"0", VLOOKUP(R665,PERSONAL,2,FALSE))</f>
        <v>80216449</v>
      </c>
      <c r="T665" t="str">
        <v>ALIADO</v>
      </c>
      <c r="U665">
        <v>0.4270833333333333</v>
      </c>
      <c r="V665">
        <v>0.4583333333333333</v>
      </c>
      <c r="W665">
        <f>V665-U665</f>
        <v>0.03125</v>
      </c>
      <c r="X665">
        <v>1</v>
      </c>
      <c r="Y665">
        <f>NETWORKDAYS(K665,M665)</f>
        <v>1</v>
      </c>
      <c r="Z665" t="str">
        <f>IF(Y665&lt;=2,"CUMPLE","NO CUMPLE")</f>
        <v>CUMPLE</v>
      </c>
      <c r="AC665" t="str">
        <f>TEXT(M665,"mmmm")</f>
        <v>julio</v>
      </c>
      <c r="AD665" t="str">
        <f>TEXT(M665,"yyyy")</f>
        <v>yyyy</v>
      </c>
      <c r="AE665">
        <f>W665*60*24</f>
        <v>45</v>
      </c>
      <c r="AF665">
        <f>AE665/60</f>
        <v>0.75</v>
      </c>
      <c r="AG665">
        <f>AE665/60</f>
        <v>0.75</v>
      </c>
      <c r="AH665">
        <f>L665-K665</f>
        <v>0</v>
      </c>
      <c r="AI665">
        <f>AH665*24*60</f>
        <v>0</v>
      </c>
      <c r="AJ665">
        <f>75728*X665</f>
        <v>75728</v>
      </c>
    </row>
    <row r="666">
      <c r="A666">
        <v>19</v>
      </c>
      <c r="B666" t="str">
        <v>SOLICITUD</v>
      </c>
      <c r="C666" t="str">
        <v>CERRADO</v>
      </c>
      <c r="D666" t="str">
        <v>ACOMPAÑAMIENTO</v>
      </c>
      <c r="E666" t="str">
        <v>ACOMPAÑAMIENTO</v>
      </c>
      <c r="F666" t="str">
        <v>ACOMPAÑAMIENTO</v>
      </c>
      <c r="G666" t="str">
        <v>ACOMPAÑAMIENTO</v>
      </c>
      <c r="H666" t="str">
        <v>SOLICITUD RECURSO 2;5</v>
      </c>
      <c r="I666" t="str">
        <v>SOLICITUD RECURSO 2;5</v>
      </c>
      <c r="J666" t="str">
        <v>Se realiza acompañamiento para tienda JUMBO RIONEGRO instalacion balanza</v>
      </c>
      <c r="K666">
        <v>45504</v>
      </c>
      <c r="L666">
        <v>45504</v>
      </c>
      <c r="M666">
        <v>45504</v>
      </c>
      <c r="N666" t="str">
        <f>TEXT(M666, "DDDD")</f>
        <v>miércoles</v>
      </c>
      <c r="O666" t="str">
        <v>JUMBIO RIONEGRO</v>
      </c>
      <c r="P666" t="str">
        <v>MEDELLIN</v>
      </c>
      <c r="Q666" t="str">
        <f>IF(ISBLANK(P666),"0",(VLOOKUP(P666,REGION,2,FALSE)))</f>
        <v>CENTRO</v>
      </c>
      <c r="R666" t="str">
        <v xml:space="preserve">FABIAN VARGAS LASTRA </v>
      </c>
      <c r="S666" t="e">
        <f>IF(ISBLANK(R666),"0", VLOOKUP(R666,PERSONAL,2,FALSE))</f>
        <v>#N/A</v>
      </c>
      <c r="T666" t="str">
        <v>DIRECTO</v>
      </c>
      <c r="U666">
        <v>0.3333333333333333</v>
      </c>
      <c r="V666">
        <v>0.7083333333333334</v>
      </c>
      <c r="W666">
        <f>V666-U666</f>
        <v>0.37500000000000006</v>
      </c>
      <c r="X666" t="str">
        <v>2;5</v>
      </c>
      <c r="Y666">
        <f>NETWORKDAYS(K666,M666)</f>
        <v>1</v>
      </c>
      <c r="Z666" t="str">
        <f>IF(Y666&lt;=2,"CUMPLE","NO CUMPLE")</f>
        <v>CUMPLE</v>
      </c>
      <c r="AC666" t="str">
        <f>TEXT(M666,"mmmm")</f>
        <v>julio</v>
      </c>
      <c r="AD666" t="str">
        <f>TEXT(M666,"yyyy")</f>
        <v>yyyy</v>
      </c>
      <c r="AE666">
        <f>W666*60*24</f>
        <v>540.0000000000001</v>
      </c>
      <c r="AF666">
        <f>AE666/60</f>
        <v>9.000000000000002</v>
      </c>
      <c r="AG666">
        <f>AE666/60</f>
        <v>9.000000000000002</v>
      </c>
      <c r="AH666">
        <f>L666-K666</f>
        <v>0</v>
      </c>
      <c r="AI666">
        <f>AH666*24*60</f>
        <v>0</v>
      </c>
      <c r="AJ666" t="e">
        <f>75728*X666</f>
        <v>#VALUE!</v>
      </c>
    </row>
    <row r="667">
      <c r="A667">
        <v>804053</v>
      </c>
      <c r="B667" t="str">
        <v>SOLICITUD</v>
      </c>
      <c r="C667" t="str">
        <v>CERRADO</v>
      </c>
      <c r="D667" t="str">
        <v>TIENDA</v>
      </c>
      <c r="E667" t="str">
        <v>MICROSENS</v>
      </c>
      <c r="F667" t="str">
        <v>MICROSENS</v>
      </c>
      <c r="G667" t="str">
        <v>MICROSENS</v>
      </c>
      <c r="H667" t="str">
        <v>Buen día solicito de su ayuda para realizar búsqueda de SW MICROSENS con serial MS00811545; se validó con la coordinadora de cajas y e india que no logro encontrarlo validar si esta instalado o guardado en sistemas Mil gracias</v>
      </c>
      <c r="I667" t="str">
        <v>Buen día solicito de su ayuda para realizar búsqueda de SW MICROSENS con serial MS00811545; se validó con la coordinadora de cajas y e india que no logro encontrarlo validar si esta instalado o guardado en sistemas Mil gracias</v>
      </c>
      <c r="J667" t="str">
        <v>Se realiza revision y busqueda del Microsens con serial MS00811545; Se verifica en piso de venta y en la oficina de Sistemas; Encontrandolo Sin ninguna novedad o averia; Se le envia la Informacion A Fabiola Diaz; asi mismo como el Serial y registro Fotografico con su ip Respectiva 10.131.102.75; Se deja empacado en la oficina de Sistemas...ESTADO OK</v>
      </c>
      <c r="K667">
        <v>45505.34861111111</v>
      </c>
      <c r="L667">
        <v>45505.34861111111</v>
      </c>
      <c r="M667">
        <v>45505</v>
      </c>
      <c r="N667" t="str">
        <f>TEXT(M667, "DDDD")</f>
        <v>jueves</v>
      </c>
      <c r="O667" t="str">
        <v>J047 JUMBO GIRARDOT</v>
      </c>
      <c r="P667" t="str">
        <v>GIRARDOT</v>
      </c>
      <c r="Q667" t="str">
        <f>IF(ISBLANK(P667),"0",(VLOOKUP(P667,REGION,2,FALSE)))</f>
        <v>OCCIDENTE</v>
      </c>
      <c r="R667" t="str">
        <v>RAFAEL ARDILA PUENTES</v>
      </c>
      <c r="S667">
        <f>IF(ISBLANK(R667),"0", VLOOKUP(R667,PERSONAL,2,FALSE))</f>
        <v>1018419858</v>
      </c>
      <c r="T667" t="str">
        <v>ALIADO</v>
      </c>
      <c r="U667">
        <v>0.375</v>
      </c>
      <c r="V667">
        <v>0.4375</v>
      </c>
      <c r="W667">
        <f>V667-U667</f>
        <v>0.0625</v>
      </c>
      <c r="X667">
        <v>1</v>
      </c>
      <c r="Y667">
        <f>NETWORKDAYS(K667,M667)</f>
        <v>1</v>
      </c>
      <c r="Z667" t="str">
        <f>IF(Y667&lt;=2,"CUMPLE","NO CUMPLE")</f>
        <v>CUMPLE</v>
      </c>
      <c r="AC667" t="str">
        <f>TEXT(M667,"mmmm")</f>
        <v>agosto</v>
      </c>
      <c r="AD667" t="str">
        <f>TEXT(M667,"yyyy")</f>
        <v>yyyy</v>
      </c>
      <c r="AE667">
        <f>W667*60*24</f>
        <v>90</v>
      </c>
      <c r="AF667">
        <f>AE667/60</f>
        <v>1.5</v>
      </c>
      <c r="AG667">
        <f>AE667/60</f>
        <v>1.5</v>
      </c>
      <c r="AH667">
        <f>L667-K667</f>
        <v>0</v>
      </c>
      <c r="AI667">
        <f>AH667*24*60</f>
        <v>0</v>
      </c>
      <c r="AJ667">
        <f>75728*X667</f>
        <v>75728</v>
      </c>
    </row>
    <row r="668" xml:space="preserve">
      <c r="A668">
        <v>802549</v>
      </c>
      <c r="B668" t="str">
        <v>SOLICITUD</v>
      </c>
      <c r="C668" t="str">
        <v>ABIERTO</v>
      </c>
      <c r="D668" t="str">
        <v>CARNES</v>
      </c>
      <c r="E668" t="str">
        <v>BALANZA</v>
      </c>
      <c r="F668" t="str">
        <v>BALANZA</v>
      </c>
      <c r="G668" t="str">
        <v>METTLER</v>
      </c>
      <c r="H668" t="str" xml:space="preserve">
        <v xml:space="preserve">Balanza colgante de Pollo se apaga constantemente; se prende y al momento de usar se apaga nuevamente y se desactualiza_x000d_
Área donde su ubica la balanza</v>
      </c>
      <c r="I668" t="str" xml:space="preserve">
        <v xml:space="preserve">Balanza colgante de Pollo se apaga constantemente; se prende y al momento de usar se apaga nuevamente y se desactualiza_x000d_
Área donde su ubica la balanza</v>
      </c>
      <c r="J668" t="str">
        <v>Se asististe a servicio; se ubica balanza a diagnósticar; se enciende y permaneceencendida por 45min aproximadamente sin apagarse; usuarios informan que esto ocurre pero luego de algún tiempo se apaga; se desmonta y se validan conexiones; se descarta falla de toma de energía porque con esta misma se está usando balanza provincial sin presencia de fallas; se cambió cable de poder pero falla persiste; no es posible destapar por falta de precintos; se escala para enviar a laboratorio</v>
      </c>
      <c r="K668">
        <v>45503.447916666664</v>
      </c>
      <c r="L668">
        <v>45503.458333333336</v>
      </c>
      <c r="M668">
        <v>45505</v>
      </c>
      <c r="N668" t="str">
        <f>TEXT(M668, "DDDD")</f>
        <v>jueves</v>
      </c>
      <c r="O668" t="str">
        <v>M080 METRO LOS LIBERTADORES</v>
      </c>
      <c r="P668" t="str">
        <v>CUCUTA</v>
      </c>
      <c r="Q668" t="str">
        <f>IF(ISBLANK(P668),"0",(VLOOKUP(P668,REGION,2,FALSE)))</f>
        <v>ORIENTE</v>
      </c>
      <c r="R668" t="str">
        <v>ROILAND OSWALDO MORALES CARDENAS</v>
      </c>
      <c r="S668" t="e">
        <f>IF(ISBLANK(R668),"0", VLOOKUP(R668,PERSONAL,2,FALSE))</f>
        <v>#N/A</v>
      </c>
      <c r="T668" t="str">
        <v>DIRECTO</v>
      </c>
      <c r="U668">
        <v>0.34375</v>
      </c>
      <c r="V668">
        <v>0.4166666666666667</v>
      </c>
      <c r="W668">
        <f>V668-U668</f>
        <v>0.07291666666666669</v>
      </c>
      <c r="X668">
        <v>1</v>
      </c>
      <c r="Y668">
        <f>NETWORKDAYS(K668,M668)</f>
        <v>3</v>
      </c>
      <c r="Z668" t="str">
        <f>IF(Y668&lt;=2,"CUMPLE","NO CUMPLE")</f>
        <v>NO CUMPLE</v>
      </c>
      <c r="AC668" t="str">
        <f>TEXT(M668,"mmmm")</f>
        <v>agosto</v>
      </c>
      <c r="AD668" t="str">
        <f>TEXT(M668,"yyyy")</f>
        <v>yyyy</v>
      </c>
      <c r="AE668">
        <f>W668*60*24</f>
        <v>105.00000000000003</v>
      </c>
      <c r="AF668">
        <f>AE668/60</f>
        <v>1.7500000000000004</v>
      </c>
      <c r="AG668">
        <f>AE668/60</f>
        <v>1.7500000000000004</v>
      </c>
      <c r="AH668">
        <f>L668-K668</f>
        <v>0.010416666671517305</v>
      </c>
      <c r="AI668">
        <f>AH668*24*60</f>
        <v>15.00000000698492</v>
      </c>
      <c r="AJ668">
        <f>75728*X668</f>
        <v>75728</v>
      </c>
    </row>
    <row r="669">
      <c r="A669">
        <v>20</v>
      </c>
      <c r="B669" t="str">
        <v>SOLICITUD</v>
      </c>
      <c r="C669" t="str">
        <v>CERRADO</v>
      </c>
      <c r="D669" t="str">
        <v>ACOMPAÑAMIENTO</v>
      </c>
      <c r="E669" t="str">
        <v>ACOMPAÑAMIENTO</v>
      </c>
      <c r="F669" t="str">
        <v>ACOMPAÑAMIENTO</v>
      </c>
      <c r="G669" t="str">
        <v>ACOMPAÑAMIENTO</v>
      </c>
      <c r="H669" t="str">
        <v>SOLICITUD RECURSO 2;5</v>
      </c>
      <c r="I669" t="str">
        <v>SOLICITUD RECURSO 2;5</v>
      </c>
      <c r="J669" t="str">
        <v>Se realiza acompañamiento para tienda JUMBO RIONEGRO instalacion balanza</v>
      </c>
      <c r="K669">
        <v>45504</v>
      </c>
      <c r="L669">
        <v>45504</v>
      </c>
      <c r="M669">
        <v>45505</v>
      </c>
      <c r="N669" t="str">
        <f>TEXT(M669, "DDDD")</f>
        <v>jueves</v>
      </c>
      <c r="O669" t="str">
        <v>JUMBIO RIONEGRO</v>
      </c>
      <c r="P669" t="str">
        <v>MEDELLIN</v>
      </c>
      <c r="Q669" t="str">
        <f>IF(ISBLANK(P669),"0",(VLOOKUP(P669,REGION,2,FALSE)))</f>
        <v>CENTRO</v>
      </c>
      <c r="R669" t="str">
        <v xml:space="preserve">FABIAN VARGAS LASTRA </v>
      </c>
      <c r="S669" t="e">
        <f>IF(ISBLANK(R669),"0", VLOOKUP(R669,PERSONAL,2,FALSE))</f>
        <v>#N/A</v>
      </c>
      <c r="T669" t="str">
        <v>DIRECTO</v>
      </c>
      <c r="U669">
        <v>0.25</v>
      </c>
      <c r="V669">
        <v>0.6666666666666666</v>
      </c>
      <c r="W669">
        <f>V669-U669</f>
        <v>0.41666666666666663</v>
      </c>
      <c r="X669" t="str">
        <v>2;5</v>
      </c>
      <c r="Y669">
        <f>NETWORKDAYS(K669,M669)</f>
        <v>2</v>
      </c>
      <c r="Z669" t="str">
        <f>IF(Y669&lt;=2,"CUMPLE","NO CUMPLE")</f>
        <v>CUMPLE</v>
      </c>
      <c r="AC669" t="str">
        <f>TEXT(M669,"mmmm")</f>
        <v>agosto</v>
      </c>
      <c r="AD669" t="str">
        <f>TEXT(M669,"yyyy")</f>
        <v>yyyy</v>
      </c>
      <c r="AE669">
        <f>W669*60*24</f>
        <v>599.9999999999999</v>
      </c>
      <c r="AF669">
        <f>AE669/60</f>
        <v>9.999999999999998</v>
      </c>
      <c r="AG669">
        <f>AE669/60</f>
        <v>9.999999999999998</v>
      </c>
      <c r="AH669">
        <f>L669-K669</f>
        <v>0</v>
      </c>
      <c r="AI669">
        <f>AH669*24*60</f>
        <v>0</v>
      </c>
      <c r="AJ669" t="e">
        <f>75728*X669</f>
        <v>#VALUE!</v>
      </c>
    </row>
    <row r="670" xml:space="preserve">
      <c r="A670">
        <v>804019</v>
      </c>
      <c r="B670" t="str">
        <v>SOLICITUD</v>
      </c>
      <c r="C670" t="str">
        <v>CERRADO</v>
      </c>
      <c r="D670" t="str">
        <v>SISTEMAS</v>
      </c>
      <c r="E670" t="str">
        <v>IMPRESORA</v>
      </c>
      <c r="F670" t="str">
        <v>IMPRESORA</v>
      </c>
      <c r="G670" t="str">
        <v>EPSON</v>
      </c>
      <c r="H670" t="str">
        <v>Buen día solicito de su ayuda para validar estado de impresora con serial X5G5012428 hacer pruebas de impresión y confirmar si esta operativa Mil grcias</v>
      </c>
      <c r="I670" t="str">
        <v>Buen día solicito de su ayuda para validar estado de impresora con serial X5G5012428 hacer pruebas de impresión y confirmar si esta operativa Mil grcias</v>
      </c>
      <c r="J670" t="str" xml:space="preserve">
        <v xml:space="preserve">Se busco una impresora epson y se le hizo pruebas en lineas de caja; pero se encontraba con fallas; se le realizo limpieza de cabezal_x000d_
con alcohol isopropilico; limpieza de sensores; sopleteada y despues la volvi a armar y seguia marcando el error; no se logro_x000d_
encontrar una solucion en sitio para esa impresora pos.</v>
      </c>
      <c r="K670">
        <v>45504.35972222222</v>
      </c>
      <c r="L670">
        <v>45504.53333333333</v>
      </c>
      <c r="M670">
        <v>45505</v>
      </c>
      <c r="N670" t="str">
        <f>TEXT(M670, "DDDD")</f>
        <v>jueves</v>
      </c>
      <c r="O670" t="str">
        <v>M195 METRO SANTA LUCIA</v>
      </c>
      <c r="P670" t="str">
        <v>NEIVA</v>
      </c>
      <c r="Q670" t="str">
        <f>IF(ISBLANK(P670),"0",(VLOOKUP(P670,REGION,2,FALSE)))</f>
        <v>OCCIDENTE</v>
      </c>
      <c r="R670" t="str">
        <v>MICHAEL SIMIT VILLABON TRUJILLO</v>
      </c>
      <c r="S670" t="e">
        <f>IF(ISBLANK(R670),"0", VLOOKUP(R670,PERSONAL,2,FALSE))</f>
        <v>#N/A</v>
      </c>
      <c r="T670" t="str">
        <v>ALIADO</v>
      </c>
      <c r="U670">
        <v>0.3611111111111111</v>
      </c>
      <c r="V670">
        <v>0.4930555555555556</v>
      </c>
      <c r="W670">
        <f>V670-U670</f>
        <v>0.13194444444444448</v>
      </c>
      <c r="X670">
        <v>2</v>
      </c>
      <c r="Y670">
        <f>NETWORKDAYS(K670,M670)</f>
        <v>2</v>
      </c>
      <c r="Z670" t="str">
        <f>IF(Y670&lt;=2,"CUMPLE","NO CUMPLE")</f>
        <v>CUMPLE</v>
      </c>
      <c r="AC670" t="str">
        <f>TEXT(M670,"mmmm")</f>
        <v>agosto</v>
      </c>
      <c r="AD670" t="str">
        <f>TEXT(M670,"yyyy")</f>
        <v>yyyy</v>
      </c>
      <c r="AE670">
        <f>W670*60*24</f>
        <v>190.00000000000006</v>
      </c>
      <c r="AF670">
        <f>AE670/60</f>
        <v>3.1666666666666674</v>
      </c>
      <c r="AG670">
        <f>AE670/60</f>
        <v>3.1666666666666674</v>
      </c>
      <c r="AH670">
        <f>L670-K670</f>
        <v>0.17361111110949423</v>
      </c>
      <c r="AI670">
        <f>AH670*24*60</f>
        <v>249.9999999976717</v>
      </c>
      <c r="AJ670">
        <f>75728*X670</f>
        <v>151456</v>
      </c>
    </row>
    <row r="671" xml:space="preserve">
      <c r="A671">
        <v>808454</v>
      </c>
      <c r="B671" t="str">
        <v>SOLICITUD</v>
      </c>
      <c r="C671" t="str">
        <v>CERRADO</v>
      </c>
      <c r="D671" t="str">
        <v>LINEAL DE CAJAS</v>
      </c>
      <c r="E671" t="str">
        <v>CPU</v>
      </c>
      <c r="F671" t="str">
        <v>CPU</v>
      </c>
      <c r="G671" t="str">
        <v>WINCOR</v>
      </c>
      <c r="H671" t="str">
        <v>Buenas tardes me podrian colaborar con el visor de la pos 10 ya que se encuentra dañado</v>
      </c>
      <c r="I671" t="str">
        <v>Buenas tardes me podrian colaborar con el visor de la pos 10 ya que se encuentra dañado</v>
      </c>
      <c r="J671" t="str" xml:space="preserve">
        <v xml:space="preserve">Se valida visor clientes presenta averias; se hace pruebas en otros POS a ver si funciona; se destapa y se comprueba de que esta_x000d_
defectuoso; se verifica en bodega si hay otro visor para el cambio; no habia; hasta que en piso se encontro un visor guardado sin_x000d_
usar; se soluciona con recursos que habian en sitio; se hizo el respectivo cambio y quedo funcionando correctamente.</v>
      </c>
      <c r="K671">
        <v>45506.342361111114</v>
      </c>
      <c r="L671">
        <v>45506.342361111114</v>
      </c>
      <c r="M671">
        <v>45505</v>
      </c>
      <c r="N671" t="str">
        <f>TEXT(M671, "DDDD")</f>
        <v>jueves</v>
      </c>
      <c r="O671" t="str">
        <v>M038 METRO NEIVA CENTRO DE CONVENCIONES</v>
      </c>
      <c r="P671" t="str">
        <v>NEIVA</v>
      </c>
      <c r="Q671" t="str">
        <f>IF(ISBLANK(P671),"0",(VLOOKUP(P671,REGION,2,FALSE)))</f>
        <v>OCCIDENTE</v>
      </c>
      <c r="R671" t="str">
        <v>MICHAEL SIMIT VILLABON TRUJILLO</v>
      </c>
      <c r="S671" t="e">
        <f>IF(ISBLANK(R671),"0", VLOOKUP(R671,PERSONAL,2,FALSE))</f>
        <v>#N/A</v>
      </c>
      <c r="T671" t="str">
        <v>ALIADO</v>
      </c>
      <c r="U671">
        <v>0.6666666666666666</v>
      </c>
      <c r="V671">
        <v>0.7291666666666666</v>
      </c>
      <c r="W671">
        <f>V671-U671</f>
        <v>0.0625</v>
      </c>
      <c r="X671">
        <v>1</v>
      </c>
      <c r="Y671">
        <f>NETWORKDAYS(K671,M671)</f>
        <v>-2</v>
      </c>
      <c r="Z671" t="str">
        <f>IF(Y671&lt;=2,"CUMPLE","NO CUMPLE")</f>
        <v>CUMPLE</v>
      </c>
      <c r="AC671" t="str">
        <f>TEXT(M671,"mmmm")</f>
        <v>agosto</v>
      </c>
      <c r="AD671" t="str">
        <f>TEXT(M671,"yyyy")</f>
        <v>yyyy</v>
      </c>
      <c r="AE671">
        <f>W671*60*24</f>
        <v>90</v>
      </c>
      <c r="AF671">
        <f>AE671/60</f>
        <v>1.5</v>
      </c>
      <c r="AG671">
        <f>AE671/60</f>
        <v>1.5</v>
      </c>
      <c r="AH671">
        <f>L671-K671</f>
        <v>0</v>
      </c>
      <c r="AI671">
        <f>AH671*24*60</f>
        <v>0</v>
      </c>
      <c r="AJ671">
        <f>75728*X671</f>
        <v>75728</v>
      </c>
    </row>
    <row r="672" xml:space="preserve">
      <c r="A672">
        <v>808460</v>
      </c>
      <c r="B672" t="str">
        <v>SOLICITUD</v>
      </c>
      <c r="C672" t="str">
        <v>CERRADO</v>
      </c>
      <c r="D672" t="str">
        <v>LINEAL DE CAJAS</v>
      </c>
      <c r="E672" t="str">
        <v>CPU</v>
      </c>
      <c r="F672" t="str">
        <v>CPU</v>
      </c>
      <c r="G672" t="str">
        <v>WINCOR</v>
      </c>
      <c r="H672" t="str">
        <v>Buenas tardes me podrian colaborar con la pos 19 el teclado esta presentando fallando y el visor igualmente</v>
      </c>
      <c r="I672" t="str">
        <v>Buenas tardes me podrian colaborar con la pos 19 el teclado esta presentando fallando y el visor igualmente</v>
      </c>
      <c r="J672" t="str" xml:space="preserve">
        <v xml:space="preserve">Se verifica POS 19 de que no detecta el teclado; se hace las pruebas en otra POS y funciona correctamente; pero se comprueba con_x000d_
el cable que tenia la pos 19 y no funciona; se busca cables y no se encuentran en sitio; se solicita el cable de poder para el teclado de_x000d_
la POS para poder hacer el cambio y solucionar el caso</v>
      </c>
      <c r="K672">
        <v>45506.342361111114</v>
      </c>
      <c r="L672">
        <v>45506.342361111114</v>
      </c>
      <c r="M672">
        <v>45505</v>
      </c>
      <c r="N672" t="str">
        <f>TEXT(M672, "DDDD")</f>
        <v>jueves</v>
      </c>
      <c r="O672" t="str">
        <v>M038 METRO NEIVA CENTRO DE CONVENCIONES</v>
      </c>
      <c r="P672" t="str">
        <v>NEIVA</v>
      </c>
      <c r="Q672" t="str">
        <f>IF(ISBLANK(P672),"0",(VLOOKUP(P672,REGION,2,FALSE)))</f>
        <v>OCCIDENTE</v>
      </c>
      <c r="R672" t="str">
        <v>MICHAEL SIMIT VILLABON TRUJILLO</v>
      </c>
      <c r="S672" t="e">
        <f>IF(ISBLANK(R672),"0", VLOOKUP(R672,PERSONAL,2,FALSE))</f>
        <v>#N/A</v>
      </c>
      <c r="T672" t="str">
        <v>ALIADO</v>
      </c>
      <c r="U672">
        <v>0.7291666666666666</v>
      </c>
      <c r="V672">
        <v>0.7708333333333334</v>
      </c>
      <c r="W672">
        <f>V672-U672</f>
        <v>0.04166666666666674</v>
      </c>
      <c r="X672">
        <v>1</v>
      </c>
      <c r="Y672">
        <f>NETWORKDAYS(K672,M672)</f>
        <v>-2</v>
      </c>
      <c r="Z672" t="str">
        <f>IF(Y672&lt;=2,"CUMPLE","NO CUMPLE")</f>
        <v>CUMPLE</v>
      </c>
      <c r="AC672" t="str">
        <f>TEXT(M672,"mmmm")</f>
        <v>agosto</v>
      </c>
      <c r="AD672" t="str">
        <f>TEXT(M672,"yyyy")</f>
        <v>yyyy</v>
      </c>
      <c r="AE672">
        <f>W672*60*24</f>
        <v>60.00000000000011</v>
      </c>
      <c r="AF672">
        <f>AE672/60</f>
        <v>1.0000000000000018</v>
      </c>
      <c r="AG672">
        <f>AE672/60</f>
        <v>1.0000000000000018</v>
      </c>
      <c r="AH672">
        <f>L672-K672</f>
        <v>0</v>
      </c>
      <c r="AI672">
        <f>AH672*24*60</f>
        <v>0</v>
      </c>
      <c r="AJ672">
        <f>75728*X672</f>
        <v>75728</v>
      </c>
    </row>
    <row r="673">
      <c r="A673">
        <v>803414</v>
      </c>
      <c r="B673" t="str">
        <v>SOLICITUD</v>
      </c>
      <c r="C673" t="str">
        <v>CERRADO</v>
      </c>
      <c r="D673" t="str">
        <v>SISTEMAS</v>
      </c>
      <c r="E673" t="str">
        <v>POS</v>
      </c>
      <c r="F673" t="str">
        <v>POS</v>
      </c>
      <c r="G673" t="str">
        <v>NCR</v>
      </c>
      <c r="H673" t="str">
        <v>Buenas tardes; solícito su ayuda para validación e instalación del SO SUSE para 1 pos de NCR 7736-CX8-I3 | Nº Serie: 20-61682805 POS 4 Sogamoso; y adicional confirmar que todo el cableado y dispositivos estén completos para la migración de NCR</v>
      </c>
      <c r="I673" t="str">
        <v>Buenas tardes; solícito su ayuda para validación e instalación del SO SUSE para 1 pos de NCR 7736-CX8-I3 | Nº Serie: 20-61682805 POS 4 Sogamoso; y adicional confirmar que todo el cableado y dispositivos estén completos para la migración de NCR</v>
      </c>
      <c r="J673" t="str">
        <v xml:space="preserve">Se visita tienda donde segun solioctud se identifica pos NCR # 4 la cual se conecta con perifericos y se porcede con la configuración de su SO; validando con soporte de Cencosud que el proceso se realizará con normalidad; se aprueba dicha instalacion y se deja Pos emacada. </v>
      </c>
      <c r="K673">
        <v>45503.61736111111</v>
      </c>
      <c r="L673">
        <v>45503.67013888889</v>
      </c>
      <c r="M673">
        <v>45506</v>
      </c>
      <c r="N673" t="str">
        <f>TEXT(M673, "DDDD")</f>
        <v>viernes</v>
      </c>
      <c r="O673" t="str">
        <v>M097 METRO SOGAMOSO</v>
      </c>
      <c r="P673" t="str">
        <v>SOGAMOSO</v>
      </c>
      <c r="Q673" t="str">
        <f>IF(ISBLANK(P673),"0",(VLOOKUP(P673,REGION,2,FALSE)))</f>
        <v>ORIENTE</v>
      </c>
      <c r="R673" t="str">
        <v>JHONATAN RICARDO VARGAS ZAMBRANO</v>
      </c>
      <c r="S673">
        <f>IF(ISBLANK(R673),"0", VLOOKUP(R673,PERSONAL,2,FALSE))</f>
        <v>1057583301</v>
      </c>
      <c r="T673" t="str">
        <v>DIRECTO</v>
      </c>
      <c r="U673">
        <v>0.6666666666666666</v>
      </c>
      <c r="V673">
        <v>0.7291666666666666</v>
      </c>
      <c r="W673">
        <f>V673-U673</f>
        <v>0.0625</v>
      </c>
      <c r="X673">
        <v>1</v>
      </c>
      <c r="Y673">
        <f>NETWORKDAYS(K673,M673)</f>
        <v>4</v>
      </c>
      <c r="Z673" t="str">
        <f>IF(Y673&lt;=2,"CUMPLE","NO CUMPLE")</f>
        <v>NO CUMPLE</v>
      </c>
      <c r="AC673" t="str">
        <f>TEXT(M673,"mmmm")</f>
        <v>agosto</v>
      </c>
      <c r="AD673" t="str">
        <f>TEXT(M673,"yyyy")</f>
        <v>yyyy</v>
      </c>
      <c r="AE673">
        <f>W673*60*24</f>
        <v>90</v>
      </c>
      <c r="AF673">
        <f>AE673/60</f>
        <v>1.5</v>
      </c>
      <c r="AG673">
        <f>AE673/60</f>
        <v>1.5</v>
      </c>
      <c r="AH673">
        <f>L673-K673</f>
        <v>0.05277777778246673</v>
      </c>
      <c r="AI673">
        <f>AH673*24*60</f>
        <v>76.00000000675209</v>
      </c>
      <c r="AJ673">
        <f>75728*X673</f>
        <v>75728</v>
      </c>
    </row>
    <row r="674">
      <c r="A674">
        <v>803447</v>
      </c>
      <c r="B674" t="str">
        <v>SOLICITUD</v>
      </c>
      <c r="C674" t="str">
        <v>CERRADO</v>
      </c>
      <c r="D674" t="str">
        <v>SISTEMAS</v>
      </c>
      <c r="E674" t="str">
        <v>INVENTARIO</v>
      </c>
      <c r="F674" t="str">
        <v>INVENTARIO</v>
      </c>
      <c r="G674" t="str">
        <v>INVENTARIO</v>
      </c>
      <c r="H674" t="str">
        <v>Buenas tardes; solícito su ayuda para validación de cableado y dispositivos para confirmar que estén completos para la migración de NCR.</v>
      </c>
      <c r="I674" t="str">
        <v>Buenas tardes; solícito su ayuda para validación de cableado y dispositivos para confirmar que estén completos para la migración de NCR.</v>
      </c>
      <c r="J674" t="str">
        <v>Se visita tienda donde se procede a realizar conteo de cableado referente a la actuvidad NCR de renovación en tienda Metro en proximos dias; se cruza informacion con soporte Cencosud Geovanna Lopez; se finaliza activdad sin novedad alguna.</v>
      </c>
      <c r="K674">
        <v>45503.623611111114</v>
      </c>
      <c r="L674">
        <v>45503.67013888889</v>
      </c>
      <c r="M674">
        <v>45506</v>
      </c>
      <c r="N674" t="str">
        <f>TEXT(M674, "DDDD")</f>
        <v>viernes</v>
      </c>
      <c r="O674" t="str">
        <v>M028 METRO DUITAMA INNOVO</v>
      </c>
      <c r="P674" t="str">
        <v>DUITAMA</v>
      </c>
      <c r="Q674" t="str">
        <f>IF(ISBLANK(P674),"0",(VLOOKUP(P674,REGION,2,FALSE)))</f>
        <v>ORIENTE</v>
      </c>
      <c r="R674" t="str">
        <v>JHONATAN RICARDO VARGAS ZAMBRANO</v>
      </c>
      <c r="S674">
        <f>IF(ISBLANK(R674),"0", VLOOKUP(R674,PERSONAL,2,FALSE))</f>
        <v>1057583301</v>
      </c>
      <c r="T674" t="str">
        <v>DIRECTO</v>
      </c>
      <c r="U674">
        <v>0.3333333333333333</v>
      </c>
      <c r="V674">
        <v>0.6666666666666666</v>
      </c>
      <c r="W674">
        <f>V674-U674</f>
        <v>0.3333333333333333</v>
      </c>
      <c r="X674" t="str">
        <v>2;5</v>
      </c>
      <c r="Y674">
        <f>NETWORKDAYS(K674,M674)</f>
        <v>4</v>
      </c>
      <c r="Z674" t="str">
        <f>IF(Y674&lt;=2,"CUMPLE","NO CUMPLE")</f>
        <v>NO CUMPLE</v>
      </c>
      <c r="AC674" t="str">
        <f>TEXT(M674,"mmmm")</f>
        <v>agosto</v>
      </c>
      <c r="AD674" t="str">
        <f>TEXT(M674,"yyyy")</f>
        <v>yyyy</v>
      </c>
      <c r="AE674">
        <f>W674*60*24</f>
        <v>480</v>
      </c>
      <c r="AF674">
        <f>AE674/60</f>
        <v>8</v>
      </c>
      <c r="AG674">
        <f>AE674/60</f>
        <v>8</v>
      </c>
      <c r="AH674">
        <f>L674-K674</f>
        <v>0.04652777777664596</v>
      </c>
      <c r="AI674">
        <f>AH674*24*60</f>
        <v>66.99999999837019</v>
      </c>
      <c r="AJ674" t="e">
        <f>75728*X674</f>
        <v>#VALUE!</v>
      </c>
    </row>
    <row r="675" xml:space="preserve">
      <c r="A675">
        <v>779082</v>
      </c>
      <c r="B675" t="str">
        <v>SOLICITUD</v>
      </c>
      <c r="C675" t="str">
        <v>CERRADO</v>
      </c>
      <c r="D675" t="str">
        <v>TIENDA</v>
      </c>
      <c r="E675" t="str">
        <v>PDA</v>
      </c>
      <c r="F675" t="str">
        <v>PDA</v>
      </c>
      <c r="G675" t="str">
        <v>HONEYWELL</v>
      </c>
      <c r="H675" t="str">
        <v>Solicitud colaboración con revisión de PDT de seguridad; la cual la parte superior de la pantalla(tactil) no funciona; la pdt se requiere para realizar labores diarias. Serial PDT: 22325B6F4C</v>
      </c>
      <c r="I675" t="str">
        <v>Solicitud colaboración con revisión de PDT de seguridad; la cual la parte superior de la pantalla(tactil) no funciona; la pdt se requiere para realizar labores diarias. Serial PDT: 22325B6F4C</v>
      </c>
      <c r="J675" t="str" xml:space="preserve">
        <v xml:space="preserve">Se llega a sitio y se procede con validaciones de ingreso. Realizamos contacto con el usuario y el equipo. Procedemos a desembalar y formatear pda. La pda se formateo y se realiza el proceso de forma no satisfactoria 5 veces respectivamente arrojando el mismo codigo de error. Con soporte especializado se realizan pruebas de escaneo de codigos en diferentes partes de la tienda y bajo la cobertura de los ap pero no es posible subir la pda. Se realiza conexión al celular y la pda continua arrojando el mismo código de error. Se establece con soporte especializado que el firmware de la misma no es el adecuado. Soporte especializado se comunica con el grupo encargado el cual manifiesta no se encuentra arriba el respectivo software. Esperamos se cargue en el server y solicitamos el favor a soporte remoto nos lo pase al equipo. Una vez en el equipo procedemos a pasarlo a memoria micro sd y realizamos una actualización a bajo nivel desde la pda. La pda sube a normalidad y procedemos con el respectivo formateo. La pda realiza las respectivas descargas y se procede con la configuración de mohasoft y el teclado del sistema comercial genesix. Confirmamos conexión permanente a la respectiva wlan. Realizamos configuración de chrome a la página de antena. Realizamos pruebas de rigor con el usuario las cuales salen a satisfacción. Se da por finalizada la actividad y se procede con el respectivo cierre del ticket._x000d_
</v>
      </c>
      <c r="K675">
        <v>45504.60763888889</v>
      </c>
      <c r="L675">
        <v>45504.70347222222</v>
      </c>
      <c r="M675">
        <v>45506</v>
      </c>
      <c r="N675" t="str">
        <f>TEXT(M675, "DDDD")</f>
        <v>viernes</v>
      </c>
      <c r="O675" t="str">
        <v>M179 METRO PITALITO</v>
      </c>
      <c r="P675" t="str">
        <v>PITALITO</v>
      </c>
      <c r="Q675" t="str">
        <f>IF(ISBLANK(P675),"0",(VLOOKUP(P675,REGION,2,FALSE)))</f>
        <v>OCCIDENTE</v>
      </c>
      <c r="R675" t="str">
        <v>EMERSON PALACIOS MARTINEZ</v>
      </c>
      <c r="S675">
        <f>IF(ISBLANK(R675),"0", VLOOKUP(R675,PERSONAL,2,FALSE))</f>
        <v>13723524</v>
      </c>
      <c r="T675" t="str">
        <v>ALIADO</v>
      </c>
      <c r="U675">
        <v>0.3333333333333333</v>
      </c>
      <c r="V675">
        <v>0.6666666666666666</v>
      </c>
      <c r="W675">
        <f>V675-U675</f>
        <v>0.3333333333333333</v>
      </c>
      <c r="X675">
        <v>8</v>
      </c>
      <c r="Y675">
        <f>NETWORKDAYS(K675,M675)</f>
        <v>3</v>
      </c>
      <c r="Z675" t="str">
        <f>IF(Y675&lt;=2,"CUMPLE","NO CUMPLE")</f>
        <v>NO CUMPLE</v>
      </c>
      <c r="AC675" t="str">
        <f>TEXT(M675,"mmmm")</f>
        <v>agosto</v>
      </c>
      <c r="AD675" t="str">
        <f>TEXT(M675,"yyyy")</f>
        <v>yyyy</v>
      </c>
      <c r="AE675">
        <f>W675*60*24</f>
        <v>480</v>
      </c>
      <c r="AF675">
        <f>AE675/60</f>
        <v>8</v>
      </c>
      <c r="AG675">
        <f>AE675/60</f>
        <v>8</v>
      </c>
      <c r="AH675">
        <f>L675-K675</f>
        <v>0.09583333333284827</v>
      </c>
      <c r="AI675">
        <f>AH675*24*60</f>
        <v>137.9999999993015</v>
      </c>
      <c r="AJ675">
        <f>75728*X675</f>
        <v>605824</v>
      </c>
    </row>
    <row r="676" xml:space="preserve">
      <c r="A676">
        <v>809118</v>
      </c>
      <c r="B676" t="str">
        <v>SOLICITUD</v>
      </c>
      <c r="C676" t="str">
        <v>CERRADO</v>
      </c>
      <c r="D676" t="str">
        <v>FRUVER</v>
      </c>
      <c r="E676" t="str">
        <v>BALANZA</v>
      </c>
      <c r="F676" t="str">
        <v>BALANZA</v>
      </c>
      <c r="G676" t="str">
        <v>METTLER</v>
      </c>
      <c r="H676" t="str" xml:space="preserve">
        <v xml:space="preserve">La bascula de mesa presenta problemas de tara en los productos._x000d_
Indica la ubicacion de tu balanza en la tienda_x000d_
_x000d_
plataforma fruver Medellín</v>
      </c>
      <c r="I676" t="str" xml:space="preserve">
        <v xml:space="preserve">La bascula de mesa presenta problemas de tara en los productos._x000d_
Indica la ubicacion de tu balanza en la tienda_x000d_
_x000d_
plataforma fruver Medellín</v>
      </c>
      <c r="J676" t="str" xml:space="preserve">
        <v xml:space="preserve">Al momento de atender el dispositivo; ya se encontraba operativo nuevamente. Informan los usuarios que al iniciar la jornada laboral; se habìa restablecido su normal funcionamiento. Se indagó acerca del problema que presentaba; por el procedimiento que hicieron para solucionarlo y la frecuencia o razones por las que se presentaba la dificultad. Todo esto fue informado a Jonny Alejandro G; junto con las evidencias fotográficas solicitadas. La balanza se deja operativa y se envía evidencia de ello_x000d_
</v>
      </c>
      <c r="K676">
        <v>45506.379166666666</v>
      </c>
      <c r="L676">
        <v>45506.38680555556</v>
      </c>
      <c r="M676">
        <v>45507</v>
      </c>
      <c r="N676" t="str">
        <f>TEXT(M676, "DDDD")</f>
        <v>sábado</v>
      </c>
      <c r="O676" t="str">
        <v>L186 CD SABANETA FRUVER</v>
      </c>
      <c r="P676" t="str">
        <v>MEDELLIN</v>
      </c>
      <c r="Q676" t="str">
        <f>IF(ISBLANK(P676),"0",(VLOOKUP(P676,REGION,2,FALSE)))</f>
        <v>CENTRO</v>
      </c>
      <c r="R676" t="str">
        <v xml:space="preserve">FABIAN VARGAS LASTRA </v>
      </c>
      <c r="S676" t="e">
        <f>IF(ISBLANK(R676),"0", VLOOKUP(R676,PERSONAL,2,FALSE))</f>
        <v>#N/A</v>
      </c>
      <c r="T676" t="str">
        <v>ALIADO</v>
      </c>
      <c r="U676">
        <v>0.5104166666666666</v>
      </c>
      <c r="V676">
        <v>0.6041666666666666</v>
      </c>
      <c r="W676">
        <f>V676-U676</f>
        <v>0.09375</v>
      </c>
      <c r="X676">
        <v>1</v>
      </c>
      <c r="Y676">
        <f>NETWORKDAYS(K676,M676)</f>
        <v>1</v>
      </c>
      <c r="Z676" t="str">
        <f>IF(Y676&lt;=2,"CUMPLE","NO CUMPLE")</f>
        <v>CUMPLE</v>
      </c>
      <c r="AC676" t="str">
        <f>TEXT(M676,"mmmm")</f>
        <v>agosto</v>
      </c>
      <c r="AD676" t="str">
        <f>TEXT(M676,"yyyy")</f>
        <v>yyyy</v>
      </c>
      <c r="AE676">
        <f>W676*60*24</f>
        <v>135</v>
      </c>
      <c r="AF676">
        <f>AE676/60</f>
        <v>2.25</v>
      </c>
      <c r="AG676">
        <f>AE676/60</f>
        <v>2.25</v>
      </c>
      <c r="AH676">
        <f>L676-K676</f>
        <v>0.00763888889196096</v>
      </c>
      <c r="AI676">
        <f>AH676*24*60</f>
        <v>11.000000004423782</v>
      </c>
      <c r="AJ676">
        <f>75728*X676</f>
        <v>75728</v>
      </c>
    </row>
    <row r="677">
      <c r="A677">
        <v>807437</v>
      </c>
      <c r="B677" t="str">
        <v>SOLICITUD</v>
      </c>
      <c r="C677" t="str">
        <v>CERRADO</v>
      </c>
      <c r="D677" t="str">
        <v>TIENDA</v>
      </c>
      <c r="E677" t="str">
        <v>REVISION</v>
      </c>
      <c r="F677" t="str">
        <v>REVISION</v>
      </c>
      <c r="G677" t="str">
        <v>REVISION</v>
      </c>
      <c r="H677" t="str">
        <v>Buenos días App de mi tienda presenta fallas.</v>
      </c>
      <c r="I677" t="str">
        <v>Buenos días App de mi tienda presenta fallas.</v>
      </c>
      <c r="J677" t="str">
        <v>VISITA A TIENDA J126 DONDE SE ATIENDEN LOS SIGUIENTES CASOS:                                                                                                        * PDA DE CAJAS TENIA INCONVENIENTES CON RED WIFI; QUEDA SOLUCIONADO Y PROBADO.                                                           * PDA'S DE AREA PGC QUEDAN ACTUALIZADAS CON LA APP MI TIENDA ULTIMA VERSION; PRUEBAS CON JEFE DE SECCION.          * SE REALIZA REVISION DE POS #3 LA CUAL PRESENTA FALLAS DE CORRIENTE; SE INFORMA AL PERSONAL DE MANTENIMIENTO REALIZAR REVISION A FONDO DE LOS PUNTOS ELECTRICO YA QUE PRESENTA DICHA NOVEDAD.                                                        * SE REALIZA TOMA DE EVIDENCIA Y REVISION DEL PUNTO A INSTALAR DE BALANZA DE FRUVER QUE VA A IR EN CAVA; SE ENVIA FORMATO DE SOLICITUD DE CABLEADO A PERSONAL TECNICO.                                                                                                                * SE REVISA IMPRESORA ZEBRA DE PEROQUES DE ATC LA CUAL GENERABA "ERROR DE CINTA"; LA CUAL FUE SOLUCIONADO Y PROBADO CON PERSONAL DEL ÁREA.                                                                                                                                                             * REVISION DE MICROSENS DE ELECTRO 10.131.70.75 EL CUAL GENERA BLOQUEO; SE SOLICITA CAMBIO DE MICROSENS CON ADAPTADOR AL ÁREA DE REDES.                                                                                                                                                                      * REVISION DE SERIALES Y SELLOS DEL CMV PARA CONSTATAR QUE BALANZAS QUEDAN PENDIENTES POR REVISION; EVIDENCIA FUE ENVIADA A PERSONAL TECNICO.</v>
      </c>
      <c r="K677">
        <v>45506.425</v>
      </c>
      <c r="L677">
        <v>45506.481944444444</v>
      </c>
      <c r="M677">
        <v>45509</v>
      </c>
      <c r="N677" t="str">
        <f>TEXT(M677, "DDDD")</f>
        <v>lunes</v>
      </c>
      <c r="O677" t="str">
        <v>J126 JUMBO SAN SILVESTRE</v>
      </c>
      <c r="P677" t="str">
        <v>BARRANCABERMEJA</v>
      </c>
      <c r="Q677" t="str">
        <f>IF(ISBLANK(P677),"0",(VLOOKUP(P677,REGION,2,FALSE)))</f>
        <v>ORIENTE</v>
      </c>
      <c r="R677" t="str">
        <v>LUIS CARLOS ROJAS ACOSTA</v>
      </c>
      <c r="S677">
        <f>IF(ISBLANK(R677),"0", VLOOKUP(R677,PERSONAL,2,FALSE))</f>
        <v>1096188137</v>
      </c>
      <c r="T677" t="str">
        <v>DIRECTO</v>
      </c>
      <c r="U677">
        <v>0.3333333333333333</v>
      </c>
      <c r="V677">
        <v>0.20833333333333334</v>
      </c>
      <c r="W677">
        <f>V677-U677</f>
        <v>-0.12499999999999997</v>
      </c>
      <c r="X677" t="str">
        <v>2;5</v>
      </c>
      <c r="Y677">
        <f>NETWORKDAYS(K677,M677)</f>
        <v>2</v>
      </c>
      <c r="Z677" t="str">
        <f>IF(Y677&lt;=2,"CUMPLE","NO CUMPLE")</f>
        <v>CUMPLE</v>
      </c>
      <c r="AC677" t="str">
        <f>TEXT(M677,"mmmm")</f>
        <v>agosto</v>
      </c>
      <c r="AD677" t="str">
        <f>TEXT(M677,"yyyy")</f>
        <v>yyyy</v>
      </c>
      <c r="AE677">
        <f>W677*60*24</f>
        <v>-179.99999999999994</v>
      </c>
      <c r="AF677">
        <f>AE677/60</f>
        <v>-2.999999999999999</v>
      </c>
      <c r="AG677">
        <f>AE677/60</f>
        <v>-2.999999999999999</v>
      </c>
      <c r="AH677">
        <f>L677-K677</f>
        <v>0.05694444444088731</v>
      </c>
      <c r="AI677">
        <f>AH677*24*60</f>
        <v>81.99999999487773</v>
      </c>
      <c r="AJ677" t="e">
        <f>75728*X677</f>
        <v>#VALUE!</v>
      </c>
    </row>
    <row r="678" xml:space="preserve">
      <c r="A678">
        <v>812232</v>
      </c>
      <c r="B678" t="str">
        <v>INCIDENTE</v>
      </c>
      <c r="C678" t="str">
        <v>CERRADO</v>
      </c>
      <c r="D678" t="str">
        <v>ZONA DE COMPUTO</v>
      </c>
      <c r="E678" t="str">
        <v>SWITCH</v>
      </c>
      <c r="F678" t="str">
        <v>SWITCH</v>
      </c>
      <c r="G678" t="str">
        <v>CISCO</v>
      </c>
      <c r="H678" t="str">
        <v>Me puede ayudar a verificar la POS 4 de Donas. La cual tiene conectado un telefono para habilitar el POS. Identificar la novedad y solucioanr con el equipo de REDES Colombia.</v>
      </c>
      <c r="I678" t="str">
        <v>Me puede ayudar a verificar la POS 4 de Donas. La cual tiene conectado un telefono para habilitar el POS. Identificar la novedad y solucioanr con el equipo de REDES Colombia.</v>
      </c>
      <c r="J678" t="str" xml:space="preserve">
        <v xml:space="preserve">Se presenta falla de conexión en diferentes zonas; se hace la busqueda de cual es el equipo que estaba generando la falla; despues_x000d_
de dar con el equipo procedemos a pasar la conexión de fibra a el switch de backup; despues de hacer el respectivo cambio; se_x000d_
verifica en donas que la caja habia quedado bloqueada; procedo a desbloquearla y dejarla totalmente funcionando; despues en zona_x000d_
de atc se verifico que todo haya quedado funcionando correctamente; despues de eso procedo a conseguir un cable de consola para_x000d_
comprobar el daño; despues de tener los equipos con Guillermo de redes nos damos cuenta de que el equipo se averio y se marca_x000d_
como dañado y ya solo queda esperar a que llegue el cambio para poder hacerlo</v>
      </c>
      <c r="K678">
        <v>45508.760416666664</v>
      </c>
      <c r="L678">
        <v>45509.29861111111</v>
      </c>
      <c r="M678">
        <v>45509</v>
      </c>
      <c r="N678" t="str">
        <f>TEXT(M678, "DDDD")</f>
        <v>lunes</v>
      </c>
      <c r="O678" t="str">
        <v>M038 METRO NEIVA CENTRO DE CONVENCIONES</v>
      </c>
      <c r="P678" t="str">
        <v>NEIVA</v>
      </c>
      <c r="Q678" t="str">
        <f>IF(ISBLANK(P678),"0",(VLOOKUP(P678,REGION,2,FALSE)))</f>
        <v>OCCIDENTE</v>
      </c>
      <c r="R678" t="str">
        <v>MICHAEL SIMIT VILLABON TRUJILLO</v>
      </c>
      <c r="S678" t="e">
        <f>IF(ISBLANK(R678),"0", VLOOKUP(R678,PERSONAL,2,FALSE))</f>
        <v>#N/A</v>
      </c>
      <c r="T678" t="str">
        <v>ALIADO</v>
      </c>
      <c r="U678">
        <v>0.3333333333333333</v>
      </c>
      <c r="V678">
        <v>0.6041666666666666</v>
      </c>
      <c r="W678">
        <f>V678-U678</f>
        <v>0.2708333333333333</v>
      </c>
      <c r="X678">
        <v>3</v>
      </c>
      <c r="Y678">
        <f>NETWORKDAYS(K678,M678)</f>
        <v>1</v>
      </c>
      <c r="Z678" t="str">
        <f>IF(Y678&lt;=2,"CUMPLE","NO CUMPLE")</f>
        <v>CUMPLE</v>
      </c>
      <c r="AC678" t="str">
        <f>TEXT(M678,"mmmm")</f>
        <v>agosto</v>
      </c>
      <c r="AD678" t="str">
        <f>TEXT(M678,"yyyy")</f>
        <v>yyyy</v>
      </c>
      <c r="AE678">
        <f>W678*60*24</f>
        <v>390</v>
      </c>
      <c r="AF678">
        <f>AE678/60</f>
        <v>6.5</v>
      </c>
      <c r="AG678">
        <f>AE678/60</f>
        <v>6.5</v>
      </c>
      <c r="AH678">
        <f>L678-K678</f>
        <v>0.5381944444452529</v>
      </c>
      <c r="AI678">
        <f>AH678*24*60</f>
        <v>775.0000000011642</v>
      </c>
      <c r="AJ678">
        <f>75728*X678</f>
        <v>227184</v>
      </c>
    </row>
    <row r="679">
      <c r="A679">
        <v>815851</v>
      </c>
      <c r="B679" t="str">
        <v>SOLICITUD</v>
      </c>
      <c r="C679" t="str">
        <v>CERRADO</v>
      </c>
      <c r="D679" t="str">
        <v>LINEAL DE CAJAS</v>
      </c>
      <c r="E679" t="str">
        <v>VERIFICACION</v>
      </c>
      <c r="F679" t="str">
        <v>VERIFICACION</v>
      </c>
      <c r="G679" t="str">
        <v>VERIFICACION</v>
      </c>
      <c r="H679" t="str">
        <v>Buenas tardes. Por favor me colaboran con la autorización de esta llamada para que el técnico de isit visite la tienda y realice la validación de los seriales de las pos y la ubicación de los sticker con la información del numero de cada pos de la tienda; Gracias</v>
      </c>
      <c r="I679" t="str">
        <v>Buenas tardes. Por favor me colaboran con la autorización de esta llamada para que el técnico de isit visite la tienda y realice la validación de los seriales de las pos y la ubicación de los sticker con la información del numero de cada pos de la tienda; Gracias</v>
      </c>
      <c r="J679" t="str">
        <v>Se llega a sitio y se procede con validaciones de ingreso. Realizamos contacto con el usuario. Solicitamos el favor nos colaboren bajando la estiba donde se encuentran las pos ncr. Procedemos a colocar sticker en cada una de las cou pos y en sus respectivas cajas. Enviamos evidencias de serial; mac y sticker pos a soporte especializado. Sellamos cajas y procedemos a vinipelar en su respectiva estiba. Solicitamos el favor nos colaboren con la subida al respectivo rack. Se da por finalizada la actividad.</v>
      </c>
      <c r="K679">
        <v>45510.48819444444</v>
      </c>
      <c r="L679">
        <v>45510.521527777775</v>
      </c>
      <c r="M679">
        <v>45510</v>
      </c>
      <c r="N679" t="str">
        <f>TEXT(M679, "DDDD")</f>
        <v>martes</v>
      </c>
      <c r="O679" t="str">
        <v>M179 METRO PITALITO</v>
      </c>
      <c r="P679" t="str">
        <v>PITALITO</v>
      </c>
      <c r="Q679" t="str">
        <f>IF(ISBLANK(P679),"0",(VLOOKUP(P679,REGION,2,FALSE)))</f>
        <v>OCCIDENTE</v>
      </c>
      <c r="R679" t="str">
        <v>EMERSON PALACIOS MARTINEZ</v>
      </c>
      <c r="S679">
        <f>IF(ISBLANK(R679),"0", VLOOKUP(R679,PERSONAL,2,FALSE))</f>
        <v>13723524</v>
      </c>
      <c r="T679" t="str">
        <v>ALIADO</v>
      </c>
      <c r="U679">
        <v>0.5416666666666666</v>
      </c>
      <c r="V679">
        <v>0.625</v>
      </c>
      <c r="W679">
        <f>V679-U679</f>
        <v>0.08333333333333337</v>
      </c>
      <c r="X679">
        <v>1</v>
      </c>
      <c r="Y679">
        <f>NETWORKDAYS(K679,M679)</f>
        <v>1</v>
      </c>
      <c r="Z679" t="str">
        <f>IF(Y679&lt;=2,"CUMPLE","NO CUMPLE")</f>
        <v>CUMPLE</v>
      </c>
      <c r="AC679" t="str">
        <f>TEXT(M679,"mmmm")</f>
        <v>agosto</v>
      </c>
      <c r="AD679" t="str">
        <f>TEXT(M679,"yyyy")</f>
        <v>yyyy</v>
      </c>
      <c r="AE679">
        <f>W679*60*24</f>
        <v>120.00000000000004</v>
      </c>
      <c r="AF679">
        <f>AE679/60</f>
        <v>2.000000000000001</v>
      </c>
      <c r="AG679">
        <f>AE679/60</f>
        <v>2.000000000000001</v>
      </c>
      <c r="AH679">
        <f>L679-K679</f>
        <v>0.03333333333284827</v>
      </c>
      <c r="AI679">
        <f>AH679*24*60</f>
        <v>47.99999999930151</v>
      </c>
      <c r="AJ679">
        <f>75728*X679</f>
        <v>75728</v>
      </c>
    </row>
    <row r="680">
      <c r="A680">
        <v>816044</v>
      </c>
      <c r="B680" t="str">
        <v>SOLICITUD</v>
      </c>
      <c r="C680" t="str">
        <v>CERRADO</v>
      </c>
      <c r="D680" t="str">
        <v>FRUVER</v>
      </c>
      <c r="E680" t="str">
        <v>BALANZA</v>
      </c>
      <c r="F680" t="str">
        <v>BALANZA</v>
      </c>
      <c r="G680" t="str">
        <v>METTLER</v>
      </c>
      <c r="H680" t="str">
        <v>buenas tardes solicito su amable ayuda con la balanza de fruver la cual no imprime y es necesario cambiarla de ticket largo a ticket corto. gracias por su atención. numero de serie c209619371</v>
      </c>
      <c r="I680" t="str">
        <v>buenas tardes solicito su amable ayuda con la balanza de fruver la cual no imprime y es necesario cambiarla de ticket largo a ticket corto. gracias por su atención. numero de serie c209619371</v>
      </c>
      <c r="J680" t="str">
        <v>Se llega a sitio y se procede con validaciones de ingreso. Ubicamos el usuario y la balanza; se realiza limpieza en el cabezal de impresión. Se limpian sensores y la balanza imprime. Bajo instrucción de soporte remoto se le indica al usuario no se puede proceder con el cambio de etiqueta larga a etiqueta corta debido a los textos extras. Usuario indica enviará correo que le indican el cambio. Se procede con el cierre de la llamada con pruebas a satisfacción.</v>
      </c>
      <c r="K680">
        <v>45510.59305555555</v>
      </c>
      <c r="L680">
        <v>45510.64375</v>
      </c>
      <c r="M680">
        <v>45510</v>
      </c>
      <c r="N680" t="str">
        <f>TEXT(M680, "DDDD")</f>
        <v>martes</v>
      </c>
      <c r="O680" t="str">
        <v>M179 METRO PITALITO</v>
      </c>
      <c r="P680" t="str">
        <v>PITALITO</v>
      </c>
      <c r="Q680" t="str">
        <f>IF(ISBLANK(P680),"0",(VLOOKUP(P680,REGION,2,FALSE)))</f>
        <v>OCCIDENTE</v>
      </c>
      <c r="R680" t="str">
        <v>EMERSON PALACIOS MARTINEZ</v>
      </c>
      <c r="S680">
        <f>IF(ISBLANK(R680),"0", VLOOKUP(R680,PERSONAL,2,FALSE))</f>
        <v>13723524</v>
      </c>
      <c r="T680" t="str">
        <v>ALIADO</v>
      </c>
      <c r="U680">
        <v>0.625</v>
      </c>
      <c r="V680">
        <v>0.7083333333333334</v>
      </c>
      <c r="W680">
        <f>V680-U680</f>
        <v>0.08333333333333337</v>
      </c>
      <c r="X680">
        <v>1</v>
      </c>
      <c r="Y680">
        <f>NETWORKDAYS(K680,M680)</f>
        <v>1</v>
      </c>
      <c r="Z680" t="str">
        <f>IF(Y680&lt;=2,"CUMPLE","NO CUMPLE")</f>
        <v>CUMPLE</v>
      </c>
      <c r="AC680" t="str">
        <f>TEXT(M680,"mmmm")</f>
        <v>agosto</v>
      </c>
      <c r="AD680" t="str">
        <f>TEXT(M680,"yyyy")</f>
        <v>yyyy</v>
      </c>
      <c r="AE680">
        <f>W680*60*24</f>
        <v>120.00000000000004</v>
      </c>
      <c r="AF680">
        <f>AE680/60</f>
        <v>2.000000000000001</v>
      </c>
      <c r="AG680">
        <f>AE680/60</f>
        <v>2.000000000000001</v>
      </c>
      <c r="AH680">
        <f>L680-K680</f>
        <v>0.05069444444961846</v>
      </c>
      <c r="AI680">
        <f>AH680*24*60</f>
        <v>73.00000000745058</v>
      </c>
      <c r="AJ680">
        <f>75728*X680</f>
        <v>75728</v>
      </c>
    </row>
    <row r="681" xml:space="preserve">
      <c r="A681">
        <v>816037</v>
      </c>
      <c r="B681" t="str">
        <v>SOLICITUD</v>
      </c>
      <c r="C681" t="str">
        <v>CERRADO</v>
      </c>
      <c r="D681" t="str">
        <v>CARNES</v>
      </c>
      <c r="E681" t="str">
        <v>BALANZA</v>
      </c>
      <c r="F681" t="str">
        <v>BALANZA</v>
      </c>
      <c r="G681" t="str">
        <v>METTLER</v>
      </c>
      <c r="H681" t="str" xml:space="preserve">
        <v xml:space="preserve">su colaboracion ya que la balanza colgante del laboratorio de carnes no imprime o imprime demasiado lento. no se esta trabajando en la misma. serial c329514836_x000d_
Indica la ubicacion de tu balanza en la tienda</v>
      </c>
      <c r="I681" t="str" xml:space="preserve">
        <v xml:space="preserve">su colaboracion ya que la balanza colgante del laboratorio de carnes no imprime o imprime demasiado lento. no se esta trabajando en la misma. serial c329514836_x000d_
Indica la ubicacion de tu balanza en la tienda</v>
      </c>
      <c r="J681" t="str">
        <v>Se llega a sitio y se procede con validaciones de ingreso. Ubicamos usuario y balanza. Realizamos mantenimiento preventivo de la misma en sensores y cabezal de impresión. Balanza empieza imprimir correctamente. Se realizan pruebas a satisfacción y se procede con el cierre del ticket.</v>
      </c>
      <c r="K681">
        <v>45510.59375</v>
      </c>
      <c r="L681">
        <v>45510.64375</v>
      </c>
      <c r="M681">
        <v>45510</v>
      </c>
      <c r="N681" t="str">
        <f>TEXT(M681, "DDDD")</f>
        <v>martes</v>
      </c>
      <c r="O681" t="str">
        <v>M179 METRO PITALITO</v>
      </c>
      <c r="P681" t="str">
        <v>PITALITO</v>
      </c>
      <c r="Q681" t="str">
        <f>IF(ISBLANK(P681),"0",(VLOOKUP(P681,REGION,2,FALSE)))</f>
        <v>OCCIDENTE</v>
      </c>
      <c r="R681" t="str">
        <v>EMERSON PALACIOS MARTINEZ</v>
      </c>
      <c r="S681">
        <f>IF(ISBLANK(R681),"0", VLOOKUP(R681,PERSONAL,2,FALSE))</f>
        <v>13723524</v>
      </c>
      <c r="T681" t="str">
        <v>ALIADO</v>
      </c>
      <c r="U681">
        <v>0.7083333333333334</v>
      </c>
      <c r="V681">
        <v>0.7916666666666666</v>
      </c>
      <c r="W681">
        <f>V681-U681</f>
        <v>0.08333333333333326</v>
      </c>
      <c r="X681">
        <v>1</v>
      </c>
      <c r="Y681">
        <f>NETWORKDAYS(K681,M681)</f>
        <v>1</v>
      </c>
      <c r="Z681" t="str">
        <f>IF(Y681&lt;=2,"CUMPLE","NO CUMPLE")</f>
        <v>CUMPLE</v>
      </c>
      <c r="AC681" t="str">
        <f>TEXT(M681,"mmmm")</f>
        <v>agosto</v>
      </c>
      <c r="AD681" t="str">
        <f>TEXT(M681,"yyyy")</f>
        <v>yyyy</v>
      </c>
      <c r="AE681">
        <f>W681*60*24</f>
        <v>119.99999999999989</v>
      </c>
      <c r="AF681">
        <f>AE681/60</f>
        <v>1.999999999999998</v>
      </c>
      <c r="AG681">
        <f>AE681/60</f>
        <v>1.999999999999998</v>
      </c>
      <c r="AH681">
        <f>L681-K681</f>
        <v>0.05000000000291038</v>
      </c>
      <c r="AI681">
        <f>AH681*24*60</f>
        <v>72.00000000419095</v>
      </c>
      <c r="AJ681">
        <f>75728*X681</f>
        <v>75728</v>
      </c>
    </row>
    <row r="682" xml:space="preserve">
      <c r="A682">
        <v>812366</v>
      </c>
      <c r="B682" t="str">
        <v>SOLICITUD</v>
      </c>
      <c r="C682" t="str">
        <v>CERRADO</v>
      </c>
      <c r="D682" t="str">
        <v>ATC</v>
      </c>
      <c r="E682" t="str">
        <v>SWITCH</v>
      </c>
      <c r="F682" t="str">
        <v>SWITCH</v>
      </c>
      <c r="G682" t="str">
        <v>CISCO</v>
      </c>
      <c r="H682" t="str">
        <v>Buenas noches me podrían colaborar ya que el computador de atc esta sin red y no permite ninguna función gracias</v>
      </c>
      <c r="I682" t="str">
        <v>Buenas noches me podrían colaborar ya que el computador de atc esta sin red y no permite ninguna función gracias</v>
      </c>
      <c r="J682" t="str" xml:space="preserve">
        <v xml:space="preserve">Se presenta falla de conexión en diferentes zonas; se hace la busqueda de cual es el equipo que estaba generando la falla; despues_x000d_
de dar con el equipo procedemos a pasar la conexión de fibra a el switch de backup; despues de hacer el respectivo cambio; se_x000d_
verifica en donas que la caja habia quedado bloqueada; procedo a desbloquearla y dejarla totalmente funcionando; despues en zona_x000d_
de atc se verifico que todo haya quedado funcionando correctamente; despues de eso procedo a conseguir un cable de consola para_x000d_
comprobar el daño; despues de tener los equipos con Guillermo de redes nos damos cuenta de que el equipo se averio y se marca_x000d_
como dañado y ya solo queda esperar a que llegue el cambio para poder hacerl</v>
      </c>
      <c r="K682">
        <v>45510.663194444445</v>
      </c>
      <c r="L682">
        <v>45510.663194444445</v>
      </c>
      <c r="M682">
        <v>45510</v>
      </c>
      <c r="N682" t="str">
        <f>TEXT(M682, "DDDD")</f>
        <v>martes</v>
      </c>
      <c r="O682" t="str">
        <v>M038 METRO NEIVA CENTRO DE CONVENCIONES</v>
      </c>
      <c r="P682" t="str">
        <v>NEIVA</v>
      </c>
      <c r="Q682" t="str">
        <f>IF(ISBLANK(P682),"0",(VLOOKUP(P682,REGION,2,FALSE)))</f>
        <v>OCCIDENTE</v>
      </c>
      <c r="R682" t="str">
        <v>MICHAEL SIMIT VILLABON TRUJILLO</v>
      </c>
      <c r="S682" t="e">
        <f>IF(ISBLANK(R682),"0", VLOOKUP(R682,PERSONAL,2,FALSE))</f>
        <v>#N/A</v>
      </c>
      <c r="T682" t="str">
        <v>ALIADO</v>
      </c>
      <c r="U682">
        <v>0.3333333333333333</v>
      </c>
      <c r="V682">
        <v>0.6041666666666666</v>
      </c>
      <c r="W682">
        <f>V682-U682</f>
        <v>0.2708333333333333</v>
      </c>
      <c r="X682">
        <v>4</v>
      </c>
      <c r="Y682">
        <f>NETWORKDAYS(K682,M682)</f>
        <v>1</v>
      </c>
      <c r="Z682" t="str">
        <f>IF(Y682&lt;=2,"CUMPLE","NO CUMPLE")</f>
        <v>CUMPLE</v>
      </c>
      <c r="AC682" t="str">
        <f>TEXT(M682,"mmmm")</f>
        <v>agosto</v>
      </c>
      <c r="AD682" t="str">
        <f>TEXT(M682,"yyyy")</f>
        <v>yyyy</v>
      </c>
      <c r="AE682">
        <f>W682*60*24</f>
        <v>390</v>
      </c>
      <c r="AF682">
        <f>AE682/60</f>
        <v>6.5</v>
      </c>
      <c r="AG682">
        <f>AE682/60</f>
        <v>6.5</v>
      </c>
      <c r="AH682">
        <f>L682-K682</f>
        <v>0</v>
      </c>
      <c r="AI682">
        <f>AH682*24*60</f>
        <v>0</v>
      </c>
      <c r="AJ682">
        <f>75728*X682</f>
        <v>302912</v>
      </c>
    </row>
    <row r="683" xml:space="preserve">
      <c r="A683">
        <v>812040</v>
      </c>
      <c r="B683" t="str">
        <v>SOLICITUD</v>
      </c>
      <c r="C683" t="str">
        <v>CERRADO</v>
      </c>
      <c r="D683" t="str">
        <v>ATC</v>
      </c>
      <c r="E683" t="str">
        <v>SWITCH</v>
      </c>
      <c r="F683" t="str">
        <v>SWITCH</v>
      </c>
      <c r="G683" t="str">
        <v>CISCO</v>
      </c>
      <c r="H683" t="str" xml:space="preserve">
        <v xml:space="preserve">_x000d_
MT038 buenas tardes @[CO] Miguel An tenemos alguna novedad en esta sede; aprecio los equipos de la LAN caído y tengo acceso al FW donde se aprecia la LAN DOWN.</v>
      </c>
      <c r="I683" t="str" xml:space="preserve">
        <v xml:space="preserve">_x000d_
MT038 buenas tardes @[CO] Miguel An tenemos alguna novedad en esta sede; aprecio los equipos de la LAN caído y tengo acceso al FW donde se aprecia la LAN DOWN.</v>
      </c>
      <c r="J683" t="str" xml:space="preserve">
        <v xml:space="preserve">Se presenta falla de conexión en diferentes zonas; se hace la busqueda de cual es el equipo que estaba generando la falla; despues_x000d_
de dar con el equipo procedemos a pasar la conexión de fibra a el switch de backup; despues de hacer el respectivo cambio; se_x000d_
verifica en donas que la caja habia quedado bloqueada; procedo a desbloquearla y dejarla totalmente funcionando; despues en zona_x000d_
de atc se verifico que todo haya quedado funcionando correctamente; despues de eso procedo a conseguir un cable de consola para_x000d_
comprobar el daño; despues de tener los equipos con Guillermo de redes nos damos cuenta de que el equipo se averio y se marca_x000d_
como dañado y ya solo queda esperar a que llegue el cambio para poder hacerlo</v>
      </c>
      <c r="K683">
        <v>45510.663194444445</v>
      </c>
      <c r="L683">
        <v>45510.663194444445</v>
      </c>
      <c r="M683">
        <v>45510</v>
      </c>
      <c r="N683" t="str">
        <f>TEXT(M683, "DDDD")</f>
        <v>martes</v>
      </c>
      <c r="O683" t="str">
        <v>M038 METRO NEIVA CENTRO DE CONVENCIONES</v>
      </c>
      <c r="P683" t="str">
        <v>NEIVA</v>
      </c>
      <c r="Q683" t="str">
        <f>IF(ISBLANK(P683),"0",(VLOOKUP(P683,REGION,2,FALSE)))</f>
        <v>OCCIDENTE</v>
      </c>
      <c r="R683" t="str">
        <v>MICHAEL SIMIT VILLABON TRUJILLO</v>
      </c>
      <c r="S683" t="e">
        <f>IF(ISBLANK(R683),"0", VLOOKUP(R683,PERSONAL,2,FALSE))</f>
        <v>#N/A</v>
      </c>
      <c r="T683" t="str">
        <v>ALIADO</v>
      </c>
      <c r="U683">
        <v>0.3333333333333333</v>
      </c>
      <c r="V683">
        <v>0.6041666666666666</v>
      </c>
      <c r="W683">
        <f>V683-U683</f>
        <v>0.2708333333333333</v>
      </c>
      <c r="X683">
        <v>4</v>
      </c>
      <c r="Y683">
        <f>NETWORKDAYS(K683,M683)</f>
        <v>1</v>
      </c>
      <c r="Z683" t="str">
        <f>IF(Y683&lt;=2,"CUMPLE","NO CUMPLE")</f>
        <v>CUMPLE</v>
      </c>
      <c r="AC683" t="str">
        <f>TEXT(M683,"mmmm")</f>
        <v>agosto</v>
      </c>
      <c r="AD683" t="str">
        <f>TEXT(M683,"yyyy")</f>
        <v>yyyy</v>
      </c>
      <c r="AE683">
        <f>W683*60*24</f>
        <v>390</v>
      </c>
      <c r="AF683">
        <f>AE683/60</f>
        <v>6.5</v>
      </c>
      <c r="AG683">
        <f>AE683/60</f>
        <v>6.5</v>
      </c>
      <c r="AH683">
        <f>L683-K683</f>
        <v>0</v>
      </c>
      <c r="AI683">
        <f>AH683*24*60</f>
        <v>0</v>
      </c>
      <c r="AJ683">
        <f>75728*X683</f>
        <v>302912</v>
      </c>
    </row>
    <row r="684" xml:space="preserve">
      <c r="A684">
        <v>813810</v>
      </c>
      <c r="B684" t="str">
        <v>SOLICITUD</v>
      </c>
      <c r="C684" t="str">
        <v>CERRADO</v>
      </c>
      <c r="D684" t="str">
        <v>ATC</v>
      </c>
      <c r="E684" t="str">
        <v>SWITCH</v>
      </c>
      <c r="F684" t="str">
        <v>SWITCH</v>
      </c>
      <c r="G684" t="str">
        <v>CISCO</v>
      </c>
      <c r="H684" t="str">
        <v>Solicitud de cambio de puerto de conexión de red se encuentra en mal estado.</v>
      </c>
      <c r="I684" t="str">
        <v>Solicitud de cambio de puerto de conexión de red se encuentra en mal estado.</v>
      </c>
      <c r="J684" t="str" xml:space="preserve">
        <v xml:space="preserve">Se comprueba el estado de el punto de red en enfermeria; se comprueba que esta en mal estado; se busca algun faceplate en la_x000d_
tienda; en bodega; sala de sistemas y en las oficinas vacias para hacer el cambio; no se encuentra en sitio una para el cambio; de_x000d_
todas formas se comprueba de que fue daño de la tienda ya que se golpeo con una mesa; se les menciona a tienda que para_x000d_
cambiarlo lo debe poner ellos.</v>
      </c>
      <c r="K684">
        <v>45510.32013888889</v>
      </c>
      <c r="L684">
        <v>45510.32013888889</v>
      </c>
      <c r="M684">
        <v>45510</v>
      </c>
      <c r="N684" t="str">
        <f>TEXT(M684, "DDDD")</f>
        <v>martes</v>
      </c>
      <c r="O684" t="str">
        <v>M038 METRO NEIVA CENTRO DE CONVENCIONES</v>
      </c>
      <c r="P684" t="str">
        <v>NEIVA</v>
      </c>
      <c r="Q684" t="str">
        <f>IF(ISBLANK(P684),"0",(VLOOKUP(P684,REGION,2,FALSE)))</f>
        <v>OCCIDENTE</v>
      </c>
      <c r="R684" t="str">
        <v>MICHAEL SIMIT VILLABON TRUJILLO</v>
      </c>
      <c r="S684" t="e">
        <f>IF(ISBLANK(R684),"0", VLOOKUP(R684,PERSONAL,2,FALSE))</f>
        <v>#N/A</v>
      </c>
      <c r="T684" t="str">
        <v>ALIADO</v>
      </c>
      <c r="U684">
        <v>0.3333333333333333</v>
      </c>
      <c r="V684">
        <v>0.6041666666666666</v>
      </c>
      <c r="W684">
        <f>V684-U684</f>
        <v>0.2708333333333333</v>
      </c>
      <c r="X684">
        <v>4</v>
      </c>
      <c r="Y684">
        <f>NETWORKDAYS(K684,M684)</f>
        <v>1</v>
      </c>
      <c r="Z684" t="str">
        <f>IF(Y684&lt;=2,"CUMPLE","NO CUMPLE")</f>
        <v>CUMPLE</v>
      </c>
      <c r="AC684" t="str">
        <f>TEXT(M684,"mmmm")</f>
        <v>agosto</v>
      </c>
      <c r="AD684" t="str">
        <f>TEXT(M684,"yyyy")</f>
        <v>yyyy</v>
      </c>
      <c r="AE684">
        <f>W684*60*24</f>
        <v>390</v>
      </c>
      <c r="AF684">
        <f>AE684/60</f>
        <v>6.5</v>
      </c>
      <c r="AG684">
        <f>AE684/60</f>
        <v>6.5</v>
      </c>
      <c r="AH684">
        <f>L684-K684</f>
        <v>0</v>
      </c>
      <c r="AI684">
        <f>AH684*24*60</f>
        <v>0</v>
      </c>
      <c r="AJ684">
        <f>75728*X684</f>
        <v>302912</v>
      </c>
    </row>
    <row r="685" xml:space="preserve">
      <c r="A685">
        <v>816606</v>
      </c>
      <c r="B685" t="str">
        <v>SOLICITUD</v>
      </c>
      <c r="C685" t="str">
        <v>CERRADO</v>
      </c>
      <c r="D685" t="str">
        <v>SISTEMAS</v>
      </c>
      <c r="E685" t="str">
        <v>POS</v>
      </c>
      <c r="F685" t="str">
        <v>POS</v>
      </c>
      <c r="G685" t="str">
        <v>NCR</v>
      </c>
      <c r="H685" t="str">
        <v>Buen día solicito de su ayuda para instalar la pos número 1 de NCR en la oficina de sistemas; tener en cuenta que sea la numero 1 tal cual como se marcaron el dia de la verificación instalar-cpu pos-gaveta- MONITOR POS|TOUCHSCREEN-Scanner balanza -impresora pos- pasar el el S/N de SW de administración para solicitar configuración de punto/puerto por wlan95 enviar adjuntar imágenes gracias</v>
      </c>
      <c r="I685" t="str">
        <v>Buen día solicito de su ayuda para instalar la pos número 1 de NCR en la oficina de sistemas; tener en cuenta que sea la numero 1 tal cual como se marcaron el dia de la verificación instalar-cpu pos-gaveta- MONITOR POS|TOUCHSCREEN-Scanner balanza -impresora pos- pasar el el S/N de SW de administración para solicitar configuración de punto/puerto por wlan95 enviar adjuntar imágenes gracias</v>
      </c>
      <c r="J685" t="str" xml:space="preserve">
        <v xml:space="preserve">Se llego a sitio; se comenzo a desempacar los perifericos; Pantalla Touch; Gaveta; CPU; Escaner balanza; se busco tanto en bodega_x000d_
como en la sala de sistmeas y en otras zonas la Impresora POS pero no se encontro; se comenzo a montar en la sala de sistemas;_x000d_
pero el gerente de la tienda no permitio seguir instalando el equipo ahi porque esa estaba siendo la oficina de el; mientras_x000d_
gestionaban cual iba a ser la siguiente zona segui buscando en sitio alguna impresora POS que no este en uso; Despues se paso el_x000d_
equipo para la sala de juntas como me indicaron; Se monto todo de nuevo; se puso un cable de red en el punto de red de sala de_x000d_
juntas y se dejo todo conectado. Al encender pide sistema operativo; me indica Fabiola que ya eso es para otro caso</v>
      </c>
      <c r="K685">
        <v>45510.748611111114</v>
      </c>
      <c r="L685">
        <v>45510.748611111114</v>
      </c>
      <c r="M685">
        <v>45510</v>
      </c>
      <c r="N685" t="str">
        <f>TEXT(M685, "DDDD")</f>
        <v>martes</v>
      </c>
      <c r="O685" t="str">
        <v>M038 METRO NEIVA CENTRO DE CONVENCIONES</v>
      </c>
      <c r="P685" t="str">
        <v>NEIVA</v>
      </c>
      <c r="Q685" t="str">
        <f>IF(ISBLANK(P685),"0",(VLOOKUP(P685,REGION,2,FALSE)))</f>
        <v>OCCIDENTE</v>
      </c>
      <c r="R685" t="str">
        <v>MICHAEL SIMIT VILLABON TRUJILLO</v>
      </c>
      <c r="S685" t="e">
        <f>IF(ISBLANK(R685),"0", VLOOKUP(R685,PERSONAL,2,FALSE))</f>
        <v>#N/A</v>
      </c>
      <c r="T685" t="str">
        <v>ALIADO</v>
      </c>
      <c r="U685">
        <v>0.3333333333333333</v>
      </c>
      <c r="V685">
        <v>0.6041666666666666</v>
      </c>
      <c r="W685">
        <f>V685-U685</f>
        <v>0.2708333333333333</v>
      </c>
      <c r="X685">
        <v>4</v>
      </c>
      <c r="Y685">
        <f>NETWORKDAYS(K685,M685)</f>
        <v>1</v>
      </c>
      <c r="Z685" t="str">
        <f>IF(Y685&lt;=2,"CUMPLE","NO CUMPLE")</f>
        <v>CUMPLE</v>
      </c>
      <c r="AC685" t="str">
        <f>TEXT(M685,"mmmm")</f>
        <v>agosto</v>
      </c>
      <c r="AD685" t="str">
        <f>TEXT(M685,"yyyy")</f>
        <v>yyyy</v>
      </c>
      <c r="AE685">
        <f>W685*60*24</f>
        <v>390</v>
      </c>
      <c r="AF685">
        <f>AE685/60</f>
        <v>6.5</v>
      </c>
      <c r="AG685">
        <f>AE685/60</f>
        <v>6.5</v>
      </c>
      <c r="AH685">
        <f>L685-K685</f>
        <v>0</v>
      </c>
      <c r="AI685">
        <f>AH685*24*60</f>
        <v>0</v>
      </c>
      <c r="AJ685">
        <f>75728*X685</f>
        <v>302912</v>
      </c>
    </row>
    <row r="686" xml:space="preserve">
      <c r="A686">
        <v>812362</v>
      </c>
      <c r="B686" t="str">
        <v>SOLICITUD</v>
      </c>
      <c r="C686" t="str">
        <v>CERRADO</v>
      </c>
      <c r="D686" t="str">
        <v>SISTEMAS</v>
      </c>
      <c r="E686" t="str">
        <v>SWITCH</v>
      </c>
      <c r="F686" t="str">
        <v>SWITCH</v>
      </c>
      <c r="G686" t="str">
        <v>CISCO</v>
      </c>
      <c r="H686" t="str">
        <v>Buenas noches me podrían colaborar con la pos 4 ya que quedo fuera de línea y quedo sin nada de función ya que se trato de de solucionar pero no fue posible y es de suma importancia ya que es la caja periférica</v>
      </c>
      <c r="I686" t="str">
        <v>Buenas noches me podrían colaborar con la pos 4 ya que quedo fuera de línea y quedo sin nada de función ya que se trato de de solucionar pero no fue posible y es de suma importancia ya que es la caja periférica</v>
      </c>
      <c r="J686" t="str" xml:space="preserve">
        <v xml:space="preserve">Se presenta falla de conexión en diferentes zonas; se hace la busqueda de cual es el equipo que estaba generando la falla; despues_x000d_
de dar con el equipo procedemos a pasar la conexión de fibra a el switch de backup; despues de hacer el respectivo cambio; se_x000d_
verifica en donas que la caja habia quedado bloqueada; procedo a desbloquearla y dejarla totalmente funcionando; despues en zona_x000d_
de atc se verifico que todo haya quedado funcionando correctamente; despues de eso procedo a conseguir un cable de consola para_x000d_
comprobar el daño; despues de tener los equipos con Guillermo de redes nos damos cuenta de que el equipo se averio y se marca_x000d_
como dañado y ya solo queda esperar a que llegue el cambio para poder hacerlo</v>
      </c>
      <c r="K686">
        <v>45510.66736111111</v>
      </c>
      <c r="L686">
        <v>45510.66736111111</v>
      </c>
      <c r="M686">
        <v>45510</v>
      </c>
      <c r="N686" t="str">
        <f>TEXT(M686, "DDDD")</f>
        <v>martes</v>
      </c>
      <c r="O686" t="str">
        <v>M038 METRO NEIVA CENTRO DE CONVENCIONES</v>
      </c>
      <c r="P686" t="str">
        <v>NEIVA</v>
      </c>
      <c r="Q686" t="str">
        <f>IF(ISBLANK(P686),"0",(VLOOKUP(P686,REGION,2,FALSE)))</f>
        <v>OCCIDENTE</v>
      </c>
      <c r="R686" t="str">
        <v>MICHAEL SIMIT VILLABON TRUJILLO</v>
      </c>
      <c r="S686" t="e">
        <f>IF(ISBLANK(R686),"0", VLOOKUP(R686,PERSONAL,2,FALSE))</f>
        <v>#N/A</v>
      </c>
      <c r="T686" t="str">
        <v>ALIADO</v>
      </c>
      <c r="U686">
        <v>0.3333333333333333</v>
      </c>
      <c r="V686">
        <v>0.6041666666666666</v>
      </c>
      <c r="W686">
        <f>V686-U686</f>
        <v>0.2708333333333333</v>
      </c>
      <c r="X686">
        <v>3</v>
      </c>
      <c r="Y686">
        <f>NETWORKDAYS(K686,M686)</f>
        <v>1</v>
      </c>
      <c r="Z686" t="str">
        <f>IF(Y686&lt;=2,"CUMPLE","NO CUMPLE")</f>
        <v>CUMPLE</v>
      </c>
      <c r="AC686" t="str">
        <f>TEXT(M686,"mmmm")</f>
        <v>agosto</v>
      </c>
      <c r="AD686" t="str">
        <f>TEXT(M686,"yyyy")</f>
        <v>yyyy</v>
      </c>
      <c r="AE686">
        <f>W686*60*24</f>
        <v>390</v>
      </c>
      <c r="AF686">
        <f>AE686/60</f>
        <v>6.5</v>
      </c>
      <c r="AG686">
        <f>AE686/60</f>
        <v>6.5</v>
      </c>
      <c r="AH686">
        <f>L686-K686</f>
        <v>0</v>
      </c>
      <c r="AI686">
        <f>AH686*24*60</f>
        <v>0</v>
      </c>
      <c r="AJ686">
        <f>75728*X686</f>
        <v>227184</v>
      </c>
    </row>
    <row r="687">
      <c r="A687">
        <v>807588</v>
      </c>
      <c r="B687" t="str">
        <v>SOLICITUD</v>
      </c>
      <c r="C687" t="str">
        <v>CERRADO</v>
      </c>
      <c r="D687" t="str">
        <v>LINEAL DE CAJAS</v>
      </c>
      <c r="E687" t="str">
        <v>MICROSENS</v>
      </c>
      <c r="F687" t="str">
        <v>MICROSENS</v>
      </c>
      <c r="G687" t="str">
        <v>MICROSENS</v>
      </c>
      <c r="H687" t="str">
        <v>buenos dias por favor su apoyo para validar equipo microsens alarmado con ip 10.132.23.8 del area de electro. gracias</v>
      </c>
      <c r="I687" t="str">
        <v>buenos dias por favor su apoyo para validar equipo microsens alarmado con ip 10.132.23.8 del area de electro. gracias</v>
      </c>
      <c r="J687" t="str">
        <v xml:space="preserve">Se llego a sitio; se busco en donde estaba ubicado el microsens; apenas se encontro se comenzo a hacer el diagnostico de cual era la falla; no estaba recibiendo señal de internet en el puerto 6; se comenzo a hacer seguimiento a el acble; se reviso las conexiones y no se encontraban en el switch de la sala de computo; se hizo el seguimiento a el cable y daba hasta el rack en el techo; mientras la ingeniera deisy me daba soporte y me guiaba; encontramos una solucion factible por el momento; mientras se pueden verificar las conexiones en el otro switch; encontramos un puerto de red sin utilizar que estaba en funcionamiento; se hizo las configuraciones de puerto y el respectivo cableado; se dejo un cable rj45 de 5 metros para que no hubiera inconvenientes; se hizo la respectiva conexion y todo quedo funcionando correctamente; mientras se busca una solucion a la conexion del switch que esta en el sitio de altura. </v>
      </c>
      <c r="K687">
        <v>45510.69375</v>
      </c>
      <c r="L687">
        <v>45510.69375</v>
      </c>
      <c r="M687">
        <v>45510</v>
      </c>
      <c r="N687" t="str">
        <f>TEXT(M687, "DDDD")</f>
        <v>martes</v>
      </c>
      <c r="O687" t="str">
        <v>M038 METRO NEIVA CENTRO DE CONVENCIONES</v>
      </c>
      <c r="P687" t="str">
        <v>NEIVA</v>
      </c>
      <c r="Q687" t="str">
        <f>IF(ISBLANK(P687),"0",(VLOOKUP(P687,REGION,2,FALSE)))</f>
        <v>OCCIDENTE</v>
      </c>
      <c r="R687" t="str">
        <v>MICHAEL SIMIT VILLABON TRUJILLO</v>
      </c>
      <c r="S687" t="e">
        <f>IF(ISBLANK(R687),"0", VLOOKUP(R687,PERSONAL,2,FALSE))</f>
        <v>#N/A</v>
      </c>
      <c r="T687" t="str">
        <v>ALIADO</v>
      </c>
      <c r="U687">
        <v>0.5833333333333334</v>
      </c>
      <c r="V687">
        <v>0.7222222222222222</v>
      </c>
      <c r="W687">
        <f>V687-U687</f>
        <v>0.13888888888888884</v>
      </c>
      <c r="X687">
        <v>2</v>
      </c>
      <c r="Y687">
        <f>NETWORKDAYS(K687,M687)</f>
        <v>1</v>
      </c>
      <c r="Z687" t="str">
        <f>IF(Y687&lt;=2,"CUMPLE","NO CUMPLE")</f>
        <v>CUMPLE</v>
      </c>
      <c r="AC687" t="str">
        <f>TEXT(M687,"mmmm")</f>
        <v>agosto</v>
      </c>
      <c r="AD687" t="str">
        <f>TEXT(M687,"yyyy")</f>
        <v>yyyy</v>
      </c>
      <c r="AE687">
        <f>W687*60*24</f>
        <v>199.99999999999994</v>
      </c>
      <c r="AF687">
        <f>AE687/60</f>
        <v>3.3333333333333326</v>
      </c>
      <c r="AG687">
        <f>AE687/60</f>
        <v>3.3333333333333326</v>
      </c>
      <c r="AH687">
        <f>L687-K687</f>
        <v>0</v>
      </c>
      <c r="AI687">
        <f>AH687*24*60</f>
        <v>0</v>
      </c>
      <c r="AJ687">
        <f>75728*X687</f>
        <v>151456</v>
      </c>
    </row>
    <row r="688" xml:space="preserve">
      <c r="A688">
        <v>816637</v>
      </c>
      <c r="B688" t="str">
        <v>SOLICITUD</v>
      </c>
      <c r="C688" t="str">
        <v>CERRADO</v>
      </c>
      <c r="D688" t="str">
        <v>SISTEMAS</v>
      </c>
      <c r="E688" t="str">
        <v>BAJA</v>
      </c>
      <c r="F688" t="str">
        <v>BAJA</v>
      </c>
      <c r="G688" t="str">
        <v>BAJA</v>
      </c>
      <c r="H688" t="str">
        <v>Buen día solicito de su ayuda para realizar validación de activos inactivos en la oficinas de sistemas centro de cómputo bodegas y garantizar que todo quede revisado y lo que está de baja destruirlo la oficina de sistemas centro de cómputo debe quedar absolutamente limpio y ordenado; cuando el técnico este en sitio llamar a Fabiola Diaz 3167712346 para validación en línea y garantizar que se des</v>
      </c>
      <c r="I688" t="str">
        <v>Buen día solicito de su ayuda para realizar validación de activos inactivos en la oficinas de sistemas centro de cómputo bodegas y garantizar que todo quede revisado y lo que está de baja destruirlo la oficina de sistemas centro de cómputo debe quedar absolutamente limpio y ordenado; cuando el técnico este en sitio llamar a Fabiola Diaz 3167712346 para validación en línea y garantizar que se des</v>
      </c>
      <c r="J688" t="str" xml:space="preserve">
        <v xml:space="preserve">Se llego a sitio; se inicio primeo en sala de sistemas; se comprobo que todo estuviera en buen estado; despues pase a la bodega_x000d_
donde estaban casi la totalidad de los equipos; separe las cajas lexmark y que no se manejan aparte; despues comence a enviarle los_x000d_
seriales a Fabiola para saber si eran para destruccion o para guardar; Los seriales que se destruyeron fueron F0C1049W3E;_x000d_
BALANZA|COLGANTE METTLER TOLEDO 8442 | Nº Serie: R1L11854-6DK-destruir; Cortafuegos Fortinet FG-90D | Nº Serie:_x000d_
FGT90D3Z16010175-destruir; Verificador de precios 2502652 s/n; ya sin serial fueron 2 teclados lenovo pc; 11 teclados pos; 15_x000d_
visores POS; 4 gavetas; 1 board POS; Todos se encontraban en muy mal estado; Se lleno el acta y fue firmada por Gerente;_x000d_
Coordinadora de seguridad y Mantenimiento; Todas las pruebas las anexo en el drive</v>
      </c>
      <c r="K688">
        <v>45510.76180555556</v>
      </c>
      <c r="L688">
        <v>45510.76180555556</v>
      </c>
      <c r="M688">
        <v>45512</v>
      </c>
      <c r="N688" t="str">
        <f>TEXT(M688, "DDDD")</f>
        <v>jueves</v>
      </c>
      <c r="O688" t="str">
        <v>M038 METRO NEIVA CENTRO DE CONVENCIONES</v>
      </c>
      <c r="P688" t="str">
        <v>NEIVA</v>
      </c>
      <c r="Q688" t="str">
        <f>IF(ISBLANK(P688),"0",(VLOOKUP(P688,REGION,2,FALSE)))</f>
        <v>OCCIDENTE</v>
      </c>
      <c r="R688" t="str">
        <v>MICHAEL SIMIT VILLABON TRUJILLO</v>
      </c>
      <c r="S688" t="e">
        <f>IF(ISBLANK(R688),"0", VLOOKUP(R688,PERSONAL,2,FALSE))</f>
        <v>#N/A</v>
      </c>
      <c r="T688" t="str">
        <v>ALIADO</v>
      </c>
      <c r="U688">
        <v>0.3402777777777778</v>
      </c>
      <c r="V688">
        <v>0.5694444444444444</v>
      </c>
      <c r="W688">
        <f>V688-U688</f>
        <v>0.22916666666666663</v>
      </c>
      <c r="X688">
        <v>2</v>
      </c>
      <c r="Y688">
        <f>NETWORKDAYS(K688,M688)</f>
        <v>3</v>
      </c>
      <c r="Z688" t="str">
        <f>IF(Y688&lt;=2,"CUMPLE","NO CUMPLE")</f>
        <v>NO CUMPLE</v>
      </c>
      <c r="AC688" t="str">
        <f>TEXT(M688,"mmmm")</f>
        <v>agosto</v>
      </c>
      <c r="AD688" t="str">
        <f>TEXT(M688,"yyyy")</f>
        <v>yyyy</v>
      </c>
      <c r="AE688">
        <f>W688*60*24</f>
        <v>329.99999999999994</v>
      </c>
      <c r="AF688">
        <f>AE688/60</f>
        <v>5.499999999999999</v>
      </c>
      <c r="AG688">
        <f>AE688/60</f>
        <v>5.499999999999999</v>
      </c>
      <c r="AH688">
        <f>L688-K688</f>
        <v>0</v>
      </c>
      <c r="AI688">
        <f>AH688*24*60</f>
        <v>0</v>
      </c>
      <c r="AJ688">
        <f>75728*X688</f>
        <v>151456</v>
      </c>
    </row>
    <row r="689">
      <c r="A689">
        <v>807961</v>
      </c>
      <c r="B689" t="str">
        <v>SOLICITUD</v>
      </c>
      <c r="C689" t="str">
        <v>CERRADO</v>
      </c>
      <c r="D689" t="str">
        <v>TIENDA</v>
      </c>
      <c r="E689" t="str">
        <v>COMPUTADORES</v>
      </c>
      <c r="F689" t="str">
        <v xml:space="preserve">COMPUTADORES </v>
      </c>
      <c r="G689" t="str">
        <v>LENOVO</v>
      </c>
      <c r="H689" t="str">
        <v>Desistalar el AD 1260037 ;037236; AD 140231</v>
      </c>
      <c r="I689" t="str">
        <v>Desistalar el AD 1260037 ;037236; AD 140231</v>
      </c>
      <c r="J689" t="str">
        <v>Se llega a sitio y se procede a desinstalar 3 computadores; de los cuales 2 se intalan en otro sitio y 1 se guarda.</v>
      </c>
      <c r="K689">
        <v>45512.44583333333</v>
      </c>
      <c r="L689">
        <v>45512.447222222225</v>
      </c>
      <c r="M689">
        <v>45512</v>
      </c>
      <c r="N689" t="str">
        <f>TEXT(M689, "DDDD")</f>
        <v>jueves</v>
      </c>
      <c r="O689" t="str">
        <v>E814 EASY 4 SUR</v>
      </c>
      <c r="P689" t="str">
        <v>MEDELLIN</v>
      </c>
      <c r="Q689" t="str">
        <f>IF(ISBLANK(P689),"0",(VLOOKUP(P689,REGION,2,FALSE)))</f>
        <v>CENTRO</v>
      </c>
      <c r="R689" t="str">
        <v>CARLOS ALBERTO TORRES ECHEVERRIA</v>
      </c>
      <c r="S689" t="e">
        <f>IF(ISBLANK(R689),"0", VLOOKUP(R689,PERSONAL,2,FALSE))</f>
        <v>#N/A</v>
      </c>
      <c r="T689" t="str">
        <v>DIRECTO</v>
      </c>
      <c r="U689">
        <v>0.5833333333333334</v>
      </c>
      <c r="V689">
        <v>0.7083333333333334</v>
      </c>
      <c r="W689">
        <f>V689-U689</f>
        <v>0.125</v>
      </c>
      <c r="X689">
        <v>2</v>
      </c>
      <c r="Y689">
        <f>NETWORKDAYS(K689,M689)</f>
        <v>1</v>
      </c>
      <c r="Z689" t="str">
        <f>IF(Y689&lt;=2,"CUMPLE","NO CUMPLE")</f>
        <v>CUMPLE</v>
      </c>
      <c r="AC689" t="str">
        <f>TEXT(M689,"mmmm")</f>
        <v>agosto</v>
      </c>
      <c r="AD689" t="str">
        <f>TEXT(M689,"yyyy")</f>
        <v>yyyy</v>
      </c>
      <c r="AE689">
        <f>W689*60*24</f>
        <v>180</v>
      </c>
      <c r="AF689">
        <f>AE689/60</f>
        <v>3</v>
      </c>
      <c r="AG689">
        <f>AE689/60</f>
        <v>3</v>
      </c>
      <c r="AH689">
        <f>L689-K689</f>
        <v>0.0013888888934161514</v>
      </c>
      <c r="AI689">
        <f>AH689*24*60</f>
        <v>2.000000006519258</v>
      </c>
      <c r="AJ689">
        <f>75728*X689</f>
        <v>151456</v>
      </c>
    </row>
    <row r="690">
      <c r="A690">
        <v>810806</v>
      </c>
      <c r="B690" t="str">
        <v>SOLICITUD</v>
      </c>
      <c r="C690" t="str">
        <v>CERRADO</v>
      </c>
      <c r="D690" t="str">
        <v>TIENDA</v>
      </c>
      <c r="E690" t="str">
        <v>VERIFICADOR DE PRECIOS</v>
      </c>
      <c r="F690" t="str">
        <v>VERIFICADOR DE PRECIOS</v>
      </c>
      <c r="G690" t="str">
        <v>NEWLAND</v>
      </c>
      <c r="H690" t="str">
        <v>Buenos dias el verificador el que esta ubicado en la parte de perfumeria no escanea</v>
      </c>
      <c r="I690" t="str">
        <v>Buenos dias el verificador el que esta ubicado en la parte de perfumeria no escanea</v>
      </c>
      <c r="J690" t="str">
        <v>Se llega a sitio y se procede hacerle mantenimiento al verificador de precios por lo cual se desconecta y se vuelve a conectar; equipo queda operativo.</v>
      </c>
      <c r="K690">
        <v>45509.56527777778</v>
      </c>
      <c r="L690">
        <v>45509.68402777778</v>
      </c>
      <c r="M690">
        <v>45512</v>
      </c>
      <c r="N690" t="str">
        <f>TEXT(M690, "DDDD")</f>
        <v>jueves</v>
      </c>
      <c r="O690" t="str">
        <v>J027 JUMBO RIONEGRO</v>
      </c>
      <c r="P690" t="str">
        <v>RIONEGRO</v>
      </c>
      <c r="Q690" t="str">
        <f>IF(ISBLANK(P690),"0",(VLOOKUP(P690,REGION,2,FALSE)))</f>
        <v>CENTRO</v>
      </c>
      <c r="R690" t="str">
        <v>CARLOS ALBERTO TORRES ECHEVERRIA</v>
      </c>
      <c r="S690" t="e">
        <f>IF(ISBLANK(R690),"0", VLOOKUP(R690,PERSONAL,2,FALSE))</f>
        <v>#N/A</v>
      </c>
      <c r="T690" t="str">
        <v>DIRECTO</v>
      </c>
      <c r="U690">
        <v>0.3541666666666667</v>
      </c>
      <c r="V690">
        <v>0.4375</v>
      </c>
      <c r="W690">
        <f>V690-U690</f>
        <v>0.08333333333333331</v>
      </c>
      <c r="X690">
        <v>1</v>
      </c>
      <c r="Y690">
        <f>NETWORKDAYS(K690,M690)</f>
        <v>4</v>
      </c>
      <c r="Z690" t="str">
        <f>IF(Y690&lt;=2,"CUMPLE","NO CUMPLE")</f>
        <v>NO CUMPLE</v>
      </c>
      <c r="AC690" t="str">
        <f>TEXT(M690,"mmmm")</f>
        <v>agosto</v>
      </c>
      <c r="AD690" t="str">
        <f>TEXT(M690,"yyyy")</f>
        <v>yyyy</v>
      </c>
      <c r="AE690">
        <f>W690*60*24</f>
        <v>119.99999999999997</v>
      </c>
      <c r="AF690">
        <f>AE690/60</f>
        <v>1.9999999999999996</v>
      </c>
      <c r="AG690">
        <f>AE690/60</f>
        <v>1.9999999999999996</v>
      </c>
      <c r="AH690">
        <f>L690-K690</f>
        <v>0.11875000000145519</v>
      </c>
      <c r="AI690">
        <f>AH690*24*60</f>
        <v>171.00000000209548</v>
      </c>
      <c r="AJ690">
        <f>75728*X690</f>
        <v>75728</v>
      </c>
    </row>
    <row r="691" xml:space="preserve">
      <c r="A691">
        <v>814101</v>
      </c>
      <c r="B691" t="str">
        <v>SOLICITUD</v>
      </c>
      <c r="C691" t="str">
        <v>CERRADO</v>
      </c>
      <c r="D691" t="str">
        <v>TIENDA</v>
      </c>
      <c r="E691" t="str">
        <v>REVISION</v>
      </c>
      <c r="F691" t="str">
        <v>REVISION</v>
      </c>
      <c r="G691" t="str">
        <v>REVISION</v>
      </c>
      <c r="H691" t="str">
        <v>pos 7 se encuentra fuera de linea; revisión PC acceso para la formación de UBITS ya que al reproducir los videos usuara Claudia Diaz Jefe de cajas; revisión e intervención del rack; se solicita organización de donde se encuentran los servidores; ya que el día de hoy amanecieron presentando un fuerte ruido; La gaveta de la pos # 9 se encuentra suelta; al momento del cajero sacar la gaveta esta tiende a caerse; se solicita organización de equipamiento de sistemas en rack principal y cuarto de sistemas.</v>
      </c>
      <c r="I691" t="str">
        <v>pos 7 se encuentra fuera de linea; revisión PC acceso para la formación de UBITS ya que al reproducir los videos usuara Claudia Diaz Jefe de cajas; revisión e intervención del rack; se solicita organización de donde se encuentran los servidores; ya que el día de hoy amanecieron presentando un fuerte ruido; La gaveta de la pos # 9 se encuentra suelta; al momento del cajero sacar la gaveta esta tiende a caerse; se solicita organización de equipamiento de sistemas en rack principal y cuarto de sistemas.</v>
      </c>
      <c r="J691" t="str" xml:space="preserve">
        <v xml:space="preserve">Se verifica red cableado punto a punto; se confirmas que existe un fallo fisico; al realizar prueba con otro cablela POS 7 queda en linea. Se verifica prueba frente a la jefe de cajas Claudia Diaz. Se informa que deben realizar cambio de cable; dado que el cable de prueba es de 5 mts y se requiere cable de 10 mts. _x000d_
Se realiza verificacion de PC; par la informacion UBITS; ya que al reproducir videos se evidencia que carga el contenido. Sin embargo; no carga el video.</v>
      </c>
      <c r="K691">
        <v>45509.691666666666</v>
      </c>
      <c r="L691">
        <v>45509.70138888889</v>
      </c>
      <c r="M691">
        <v>45512</v>
      </c>
      <c r="N691" t="str">
        <f>TEXT(M691, "DDDD")</f>
        <v>jueves</v>
      </c>
      <c r="O691" t="str">
        <v>M183 METRO SAN GIL</v>
      </c>
      <c r="P691" t="str">
        <v>SAN GIL</v>
      </c>
      <c r="Q691" t="str">
        <f>IF(ISBLANK(P691),"0",(VLOOKUP(P691,REGION,2,FALSE)))</f>
        <v>ORIENTE</v>
      </c>
      <c r="R691" t="str">
        <v>HENRY ALEJANDRO NIÑO</v>
      </c>
      <c r="S691" t="e">
        <f>IF(ISBLANK(R691),"0", VLOOKUP(R691,PERSONAL,2,FALSE))</f>
        <v>#N/A</v>
      </c>
      <c r="T691" t="str">
        <v>ALIADO</v>
      </c>
      <c r="U691">
        <v>0.3472222222222222</v>
      </c>
      <c r="V691">
        <v>0.7222222222222222</v>
      </c>
      <c r="W691">
        <f>V691-U691</f>
        <v>0.375</v>
      </c>
      <c r="X691" t="str">
        <v>2;5</v>
      </c>
      <c r="Y691">
        <f>NETWORKDAYS(K691,M691)</f>
        <v>4</v>
      </c>
      <c r="Z691" t="str">
        <f>IF(Y691&lt;=2,"CUMPLE","NO CUMPLE")</f>
        <v>NO CUMPLE</v>
      </c>
      <c r="AC691" t="str">
        <f>TEXT(M691,"mmmm")</f>
        <v>agosto</v>
      </c>
      <c r="AD691" t="str">
        <f>TEXT(M691,"yyyy")</f>
        <v>yyyy</v>
      </c>
      <c r="AE691">
        <f>W691*60*24</f>
        <v>540</v>
      </c>
      <c r="AF691">
        <f>AE691/60</f>
        <v>9</v>
      </c>
      <c r="AG691">
        <f>AE691/60</f>
        <v>9</v>
      </c>
      <c r="AH691">
        <f>L691-K691</f>
        <v>0.00972222222480923</v>
      </c>
      <c r="AI691">
        <f>AH691*24*60</f>
        <v>14.00000000372529</v>
      </c>
      <c r="AJ691" t="e">
        <f>75728*X691</f>
        <v>#VALUE!</v>
      </c>
    </row>
    <row r="692">
      <c r="A692">
        <v>819632</v>
      </c>
      <c r="B692" t="str">
        <v>INCIDENTE</v>
      </c>
      <c r="C692" t="str">
        <v>CERRADO</v>
      </c>
      <c r="D692" t="str">
        <v>SISTEMAS</v>
      </c>
      <c r="E692" t="str">
        <v>SERVIDOR</v>
      </c>
      <c r="F692" t="str">
        <v>SERVIDOR</v>
      </c>
      <c r="G692" t="str">
        <v>LENOVO</v>
      </c>
      <c r="H692" t="str">
        <v>Buenos días; solicito que las pos de NCR que están en cajas en el cuarto de sistemas; se saquen esas CPU'S de las cajas y se conecten a un switch y las dejen en red; despues de ello nos deben indicar a que puertos exactamente de un switch quedaran conectadas para poder escalar a redes y que nos habiliten esos puertos y ya con eso quedaría finalizada la actividad. Son 10 CPU'S en total de NCR</v>
      </c>
      <c r="I692" t="str">
        <v>Buenos días; solicito que las pos de NCR que están en cajas en el cuarto de sistemas; se saquen esas CPU'S de las cajas y se conecten a un switch y las dejen en red; despues de ello nos deben indicar a que puertos exactamente de un switch quedaran conectadas para poder escalar a redes y que nos habiliten esos puertos y ya con eso quedaría finalizada la actividad. Son 10 CPU'S en total de NCR</v>
      </c>
      <c r="J692" t="str">
        <v>Se visita tienda donde se porcede a organizar y conectar pos NCR almanecandas a puertos de red en SW y tomas electricas; soporte 1.5 Cencosud indica q las pos # 1 y 8 no se ven reflejadas en servidor; es necesario reinstalar imagen en pos; donde mediante hirens se eliminan particiones y se procede con la instalacion de SO pero se continua con novedad al momento de instalar nuevamente la imagen; se realizan varios intentos solicitados por personal de redes; se finaliza jornada dejando novedad en pos; las demas pos quedan operativas.</v>
      </c>
      <c r="K692">
        <v>45512.48819444444</v>
      </c>
      <c r="L692">
        <v>45513.48541666667</v>
      </c>
      <c r="M692">
        <v>45513</v>
      </c>
      <c r="N692" t="str">
        <f>TEXT(M692, "DDDD")</f>
        <v>viernes</v>
      </c>
      <c r="O692" t="str">
        <v>M028 METRO DUITAMA INNOVO</v>
      </c>
      <c r="P692" t="str">
        <v>DUITAMA</v>
      </c>
      <c r="Q692" t="str">
        <f>IF(ISBLANK(P692),"0",(VLOOKUP(P692,REGION,2,FALSE)))</f>
        <v>ORIENTE</v>
      </c>
      <c r="R692" t="str">
        <v>JHONATAN RICARDO VARGAS ZAMBRANO</v>
      </c>
      <c r="S692">
        <f>IF(ISBLANK(R692),"0", VLOOKUP(R692,PERSONAL,2,FALSE))</f>
        <v>1057583301</v>
      </c>
      <c r="T692" t="str">
        <v>DIRECTO</v>
      </c>
      <c r="U692">
        <v>0.5069444444444444</v>
      </c>
      <c r="V692">
        <v>0.7083333333333334</v>
      </c>
      <c r="W692">
        <f>V692-U692</f>
        <v>0.20138888888888895</v>
      </c>
      <c r="X692">
        <v>2</v>
      </c>
      <c r="Y692">
        <f>NETWORKDAYS(K692,M692)</f>
        <v>2</v>
      </c>
      <c r="Z692" t="str">
        <f>IF(Y692&lt;=2,"CUMPLE","NO CUMPLE")</f>
        <v>CUMPLE</v>
      </c>
      <c r="AC692" t="str">
        <f>TEXT(M692,"mmmm")</f>
        <v>agosto</v>
      </c>
      <c r="AD692" t="str">
        <f>TEXT(M692,"yyyy")</f>
        <v>yyyy</v>
      </c>
      <c r="AE692">
        <f>W692*60*24</f>
        <v>290.0000000000001</v>
      </c>
      <c r="AF692">
        <f>AE692/60</f>
        <v>4.833333333333335</v>
      </c>
      <c r="AG692">
        <f>AE692/60</f>
        <v>4.833333333333335</v>
      </c>
      <c r="AH692">
        <f>L692-K692</f>
        <v>0.9972222222277196</v>
      </c>
      <c r="AI692">
        <f>AH692*24*60</f>
        <v>1436.0000000079162</v>
      </c>
      <c r="AJ692">
        <f>75728*X692</f>
        <v>151456</v>
      </c>
    </row>
    <row r="693" xml:space="preserve">
      <c r="A693">
        <v>810432</v>
      </c>
      <c r="B693" t="str">
        <v>SOLICITUD</v>
      </c>
      <c r="C693" t="str">
        <v>CERRADO</v>
      </c>
      <c r="D693" t="str">
        <v>LINEAL DE CAJAS</v>
      </c>
      <c r="E693" t="str">
        <v>PDA</v>
      </c>
      <c r="F693" t="str">
        <v>PDA</v>
      </c>
      <c r="G693" t="str">
        <v>ZEBRA</v>
      </c>
      <c r="H693" t="str">
        <v>Buenas noche me podrían colaborar con la configuración de la ZEBRA de ecommerce no me deja utilizar las aplicaciones porque me arroja que no esta conectada a una red WIFI y esta descontrolada la zona horaria.</v>
      </c>
      <c r="I693" t="str">
        <v>Buenas noche me podrían colaborar con la configuración de la ZEBRA de ecommerce no me deja utilizar las aplicaciones porque me arroja que no esta conectada a una red WIFI y esta descontrolada la zona horaria.</v>
      </c>
      <c r="J693" t="str" xml:space="preserve">
        <v xml:space="preserve">Se llego a sitio; apenas me dieron ingreso; me dirigi a linea de cajas; me entregaron la zebra y verifique los problemas de conexión;_x000d_
mas que todo era porque no estaba conectado a internet; Despues de hacerle la conexión a internet funciono correctamente</v>
      </c>
      <c r="K693">
        <v>45510.688888888886</v>
      </c>
      <c r="L693">
        <v>45512.78958333333</v>
      </c>
      <c r="M693">
        <v>45513</v>
      </c>
      <c r="N693" t="str">
        <f>TEXT(M693, "DDDD")</f>
        <v>viernes</v>
      </c>
      <c r="O693" t="str">
        <v>M195 METRO SANTA LUCIA</v>
      </c>
      <c r="P693" t="str">
        <v>NEIVA</v>
      </c>
      <c r="Q693" t="str">
        <f>IF(ISBLANK(P693),"0",(VLOOKUP(P693,REGION,2,FALSE)))</f>
        <v>OCCIDENTE</v>
      </c>
      <c r="R693" t="str">
        <v>MICHAEL SIMIT VILLABON TRUJILLO</v>
      </c>
      <c r="S693" t="e">
        <f>IF(ISBLANK(R693),"0", VLOOKUP(R693,PERSONAL,2,FALSE))</f>
        <v>#N/A</v>
      </c>
      <c r="T693" t="str">
        <v>ALIADO</v>
      </c>
      <c r="U693">
        <v>0.3402777777777778</v>
      </c>
      <c r="V693">
        <v>0.3819444444444444</v>
      </c>
      <c r="W693">
        <f>V693-U693</f>
        <v>0.04166666666666663</v>
      </c>
      <c r="X693">
        <v>1</v>
      </c>
      <c r="Y693">
        <f>NETWORKDAYS(K693,M693)</f>
        <v>4</v>
      </c>
      <c r="Z693" t="str">
        <f>IF(Y693&lt;=2,"CUMPLE","NO CUMPLE")</f>
        <v>NO CUMPLE</v>
      </c>
      <c r="AC693" t="str">
        <f>TEXT(M693,"mmmm")</f>
        <v>agosto</v>
      </c>
      <c r="AD693" t="str">
        <f>TEXT(M693,"yyyy")</f>
        <v>yyyy</v>
      </c>
      <c r="AE693">
        <f>W693*60*24</f>
        <v>59.99999999999994</v>
      </c>
      <c r="AF693">
        <f>AE693/60</f>
        <v>0.999999999999999</v>
      </c>
      <c r="AG693">
        <f>AE693/60</f>
        <v>0.999999999999999</v>
      </c>
      <c r="AH693">
        <f>L693-K693</f>
        <v>2.100694444445253</v>
      </c>
      <c r="AI693">
        <f>AH693*24*60</f>
        <v>3025.000000001164</v>
      </c>
      <c r="AJ693">
        <f>75728*X693</f>
        <v>75728</v>
      </c>
    </row>
    <row r="694" xml:space="preserve">
      <c r="A694">
        <v>816650</v>
      </c>
      <c r="B694" t="str">
        <v>INCIDENTE</v>
      </c>
      <c r="C694" t="str">
        <v>CERRADO</v>
      </c>
      <c r="D694" t="str">
        <v>SISTEMAS</v>
      </c>
      <c r="E694" t="str">
        <v>REVISION</v>
      </c>
      <c r="F694" t="str">
        <v>REVISION</v>
      </c>
      <c r="G694" t="str">
        <v>REVISION</v>
      </c>
      <c r="H694" t="str">
        <v>Buen día solicito de su ayuda para realizar validación de activos inactivos en la oficinas de sistemas centro de cómputo bodegas y garantizar que todo quede revisado y lo que está de baja destruirlo la oficina de sistemas centro de cómputo debe quedar absolutamente limpio y ordenado; cuando el técnico este en sitio llamar a Fabiola Diaz 3167712346 para validación en línea y garantizar que se dest</v>
      </c>
      <c r="I694" t="str">
        <v>Buen día solicito de su ayuda para realizar validación de activos inactivos en la oficinas de sistemas centro de cómputo bodegas y garantizar que todo quede revisado y lo que está de baja destruirlo la oficina de sistemas centro de cómputo debe quedar absolutamente limpio y ordenado; cuando el técnico este en sitio llamar a Fabiola Diaz 3167712346 para validación en línea y garantizar que se dest</v>
      </c>
      <c r="J694" t="str" xml:space="preserve">
        <v xml:space="preserve">Se llego al sitio; apenas me dieron ingreso; me dirigi a la oficina de sistema ha revisar todas las caja y equipos que habia a cada uno se le reviso el numero de serie; comence a enviarle los seriales a Fabiola Diaz para saber si eran para darlo de baja o asignarle un sitio dentro de la misma oficina de sistema de manera ordenada; Los seriales que se destruyeron fueron: Fortigate Nº Serie: FGT90D3Z16010105; cuatros gabetas; CPU LENOVO Nº Serie: MJ045NA1 (el equipo se le hizo respectivo retiro del disco duro); seis visores POS ;siete teclado POS; Balanza mettler toledo Nº Serie:B631841461; Balanza mettler toledo Nº Serie:B630790000; Balanza mettler toledo Nº Serie:B644221294; Balanza mettler toledo Nº Serie:B631841469; CPU POST Nº Serie:59CD001323;Balanza mettler toledo Nº Serie:B631841468;CPU LENOVO Nº Serie:MJ045NB2; Monitor LENOVO Nº Serie:VK848149; Monitor LENOVO Nº Serie:VK347634; Balanza mettler toledo Nº Serie:B631841463; se lleno un acta y fue firmada por Gertente; coordinador de seguridad; mantemiento y se dejo todo ordenado. _x000d_
</v>
      </c>
      <c r="K694">
        <v>45510.76458333333</v>
      </c>
      <c r="L694">
        <v>45512.78472222222</v>
      </c>
      <c r="M694">
        <v>45513</v>
      </c>
      <c r="N694" t="str">
        <f>TEXT(M694, "DDDD")</f>
        <v>viernes</v>
      </c>
      <c r="O694" t="str">
        <v>M195 METRO SANTA LUCIA</v>
      </c>
      <c r="P694" t="str">
        <v>NEIVA</v>
      </c>
      <c r="Q694" t="str">
        <f>IF(ISBLANK(P694),"0",(VLOOKUP(P694,REGION,2,FALSE)))</f>
        <v>OCCIDENTE</v>
      </c>
      <c r="R694" t="str">
        <v>MICHAEL SIMIT VILLABON TRUJILLO</v>
      </c>
      <c r="S694" t="e">
        <f>IF(ISBLANK(R694),"0", VLOOKUP(R694,PERSONAL,2,FALSE))</f>
        <v>#N/A</v>
      </c>
      <c r="T694" t="str">
        <v>ALIADO</v>
      </c>
      <c r="U694">
        <v>0.3541666666666667</v>
      </c>
      <c r="V694">
        <v>0.6875</v>
      </c>
      <c r="W694">
        <f>V694-U694</f>
        <v>0.3333333333333333</v>
      </c>
      <c r="X694" t="str">
        <v>3;5</v>
      </c>
      <c r="Y694">
        <f>NETWORKDAYS(K694,M694)</f>
        <v>4</v>
      </c>
      <c r="Z694" t="str">
        <f>IF(Y694&lt;=2,"CUMPLE","NO CUMPLE")</f>
        <v>NO CUMPLE</v>
      </c>
      <c r="AC694" t="str">
        <f>TEXT(M694,"mmmm")</f>
        <v>agosto</v>
      </c>
      <c r="AD694" t="str">
        <f>TEXT(M694,"yyyy")</f>
        <v>yyyy</v>
      </c>
      <c r="AE694">
        <f>W694*60*24</f>
        <v>480</v>
      </c>
      <c r="AF694">
        <f>AE694/60</f>
        <v>8</v>
      </c>
      <c r="AG694">
        <f>AE694/60</f>
        <v>8</v>
      </c>
      <c r="AH694">
        <f>L694-K694</f>
        <v>2.0201388888890506</v>
      </c>
      <c r="AI694">
        <f>AH694*24*60</f>
        <v>2909.000000000233</v>
      </c>
      <c r="AJ694" t="e">
        <f>75728*X694</f>
        <v>#VALUE!</v>
      </c>
    </row>
    <row r="695" xml:space="preserve">
      <c r="A695">
        <v>808373</v>
      </c>
      <c r="B695" t="str">
        <v>INCIDENTE</v>
      </c>
      <c r="C695" t="str">
        <v>CERRADO</v>
      </c>
      <c r="D695" t="str">
        <v>LINEAL DE CAJAS</v>
      </c>
      <c r="E695" t="str">
        <v>IMPRESORA</v>
      </c>
      <c r="F695" t="str">
        <v>IMPRESORA</v>
      </c>
      <c r="G695" t="str">
        <v>EPSON</v>
      </c>
      <c r="H695" t="str">
        <v>Buenas Tardes Me puede colaborar por favor con la revisión de la impresora de la POS 4 la cual presenta falla empieza a parpadear las luces del panel y no funciona MODELO M253B serial X5G5012409</v>
      </c>
      <c r="I695" t="str">
        <v>Buenas Tardes Me puede colaborar por favor con la revisión de la impresora de la POS 4 la cual presenta falla empieza a parpadear las luces del panel y no funciona MODELO M253B serial X5G5012409</v>
      </c>
      <c r="J695" t="str" xml:space="preserve">
        <v xml:space="preserve">Se llego a sitio; apenas me dieron ingreso; me dirigí a revisar la impresora POS con número de serie:X5G5012409;se verifico;_x000d_
efectivamente tiene el problema que había reportado; se procede a desarmar la impresora POS se evidencia que tiene mucho polvo y_x000d_
pequeños fragmentos de papel entre los engranajes de la impresora POS; se empieza realizar la respectiva limpieza de toda la impresora_x000d_
POS quitándole todo el polvo; se quita todos los fragmentos de papel en los engranajes y se limpia los sensores; al terminar toda la_x000d_
limpieza se hace el armado de nuevo de la impresora POS y se realiza la prueba respectiva pero sigue con el mismo problema.</v>
      </c>
      <c r="K695">
        <v>45510.705555555556</v>
      </c>
      <c r="L695">
        <v>45512.788194444445</v>
      </c>
      <c r="M695">
        <v>45513</v>
      </c>
      <c r="N695" t="str">
        <f>TEXT(M695, "DDDD")</f>
        <v>viernes</v>
      </c>
      <c r="O695" t="str">
        <v>M195 METRO SANTA LUCIA</v>
      </c>
      <c r="P695" t="str">
        <v>NEIVA</v>
      </c>
      <c r="Q695" t="str">
        <f>IF(ISBLANK(P695),"0",(VLOOKUP(P695,REGION,2,FALSE)))</f>
        <v>OCCIDENTE</v>
      </c>
      <c r="R695" t="str">
        <v>MICHAEL SIMIT VILLABON TRUJILLO</v>
      </c>
      <c r="S695" t="e">
        <f>IF(ISBLANK(R695),"0", VLOOKUP(R695,PERSONAL,2,FALSE))</f>
        <v>#N/A</v>
      </c>
      <c r="T695" t="str">
        <v>ALIADO</v>
      </c>
      <c r="U695">
        <v>0.3541666666666667</v>
      </c>
      <c r="V695">
        <v>0.5</v>
      </c>
      <c r="W695">
        <f>V695-U695</f>
        <v>0.14583333333333331</v>
      </c>
      <c r="X695">
        <v>2</v>
      </c>
      <c r="Y695">
        <f>NETWORKDAYS(K695,M695)</f>
        <v>4</v>
      </c>
      <c r="Z695" t="str">
        <f>IF(Y695&lt;=2,"CUMPLE","NO CUMPLE")</f>
        <v>NO CUMPLE</v>
      </c>
      <c r="AC695" t="str">
        <f>TEXT(M695,"mmmm")</f>
        <v>agosto</v>
      </c>
      <c r="AD695" t="str">
        <f>TEXT(M695,"yyyy")</f>
        <v>yyyy</v>
      </c>
      <c r="AE695">
        <f>W695*60*24</f>
        <v>209.99999999999994</v>
      </c>
      <c r="AF695">
        <f>AE695/60</f>
        <v>3.499999999999999</v>
      </c>
      <c r="AG695">
        <f>AE695/60</f>
        <v>3.499999999999999</v>
      </c>
      <c r="AH695">
        <f>L695-K695</f>
        <v>2.0826388888890506</v>
      </c>
      <c r="AI695">
        <f>AH695*24*60</f>
        <v>2999.000000000233</v>
      </c>
      <c r="AJ695">
        <f>75728*X695</f>
        <v>151456</v>
      </c>
    </row>
    <row r="696" xml:space="preserve">
      <c r="A696">
        <v>816628</v>
      </c>
      <c r="B696" t="str">
        <v>SOLICITUD</v>
      </c>
      <c r="C696" t="str">
        <v>CERRADO</v>
      </c>
      <c r="D696" t="str">
        <v>SISTEMAS</v>
      </c>
      <c r="E696" t="str">
        <v>POS</v>
      </c>
      <c r="F696" t="str">
        <v>POS</v>
      </c>
      <c r="G696" t="str">
        <v>NCR</v>
      </c>
      <c r="H696" t="str" xml:space="preserve">
        <v xml:space="preserve">solicito de su ayuda para instalar la pos número 1 de NCR en la oficina de sistemas; tener en cuenta que sea la numero 1 tal cual como se marcaron el dia de la verificación instalar-cpu pos-gaveta- MONITOR POS|TOUCHSCREEN-Scanner balanza -impresora pos- pasar el el S/N de SW de administración para solicitar configuración de punto/puerto por wlan95 enviar adjuntar imágenes gracias_x000d_
numero de caja pos_x000d_
_x000d_
pos 1_x000d_
_x000d_
Se ha registrado un comentario_x000d_
Sanchez Gil; Cristian (Externo - RESERCO INTERNATIONAL SERVICES IT SAS) ha comentado "Apenas me dieron ingreso; me dirigí a donde se encuentran los equipos POS NCR. Los llevé a la sala de sistemas; donde van a ser_x000d_
instalados. Se realizó la conexión de la CPU; la pantalla táctil a la CPU y; por último; se conectó la gaveta a la CPU a través de un_x000d_
cable RJ45. Al encender el equipo; pide el sistema operativo. Se buscó un escáner y una balanza en la sala de sistemas para que_x000d_
puedan hacer las pruebas; solo falta que llegue el cable para conectarlos. Se le indicó a Fabiola el switch y el puerto disponible._x000d_
Quedé atento para cuando sea la configuración del POS. El resto quedó correcto._x000d_
"_x000d_
12/08/2024 16:51_x000d_
Especialista Asignado_x000d_
Sanchez Gil; Cristian (Externo - RESERCO INTERNATIONAL SERVICES IT SAS) ha asignado el ticket a Espinosa Rodriguez; Jamir Leandro (Externo - ALMACEN ELECTRICOS EL PAISITA DE COLOMBIA)_x000d_
08/08/2024 18:59_x000d_
Cambio de estado al ticket_x000d_
Cristian Sanchez Gil cambió el estado de Abierto a En Curso_x000d_
08/08/2024 18:53_x000d_
Se ha registrado un comentario_x000d_
Sanchez Gil; Cristian (Externo - RESERCO INTERNATIONAL SERVICES IT SAS) ha comentado "A continuación relaciono los datos del técnico encargado de la labor:_x000d_
Maicol Smit Villabon Trujillo_x000d_
1076903633 _x000d_
FECHA 09/08/2024"_x000d_
08/08/2024 18:53_x000d_
Especialista Asignado_x000d_
Fabiola Diaz Marin ha asignado el ticket a Sanchez Gil; Cristian (Externo - RESERCO INTERNATIONAL SERVICES IT SAS)_x000d_
06/08/2024 18:03_x000d_
Transferencia de ticket_x000d_
Fabiola Diaz Marin ha transferido su ticket a Soporte_Onsite_REG_Remoto_SM Colombia_x000d_
_x000d_
Grupo anterior:_x000d_
Soporte_Onsite_BOGOTA_x000d_
06/08/2024 18:02_x000d_
Se ha registrado un comentario (Visible solo para resolutores)_x000d_
Fabiola Diaz Marin ha comentado "se asigna para gestión"_x000d_
06/08/2024 18:02_x000d_
Creación del ticket_x000d_
Fabiola Diaz Marin ha creado el ticket Nº 816628_x000d_
06/08/2024 17:59_x000d_
</v>
      </c>
      <c r="I696" t="str" xml:space="preserve">
        <v xml:space="preserve">solicito de su ayuda para instalar la pos número 1 de NCR en la oficina de sistemas; tener en cuenta que sea la numero 1 tal cual como se marcaron el dia de la verificación instalar-cpu pos-gaveta- MONITOR POS|TOUCHSCREEN-Scanner balanza -impresora pos- pasar el el S/N de SW de administración para solicitar configuración de punto/puerto por wlan95 enviar adjuntar imágenes gracias_x000d_
numero de caja pos_x000d_
_x000d_
pos 1_x000d_
_x000d_
Se ha registrado un comentario_x000d_
Sanchez Gil; Cristian (Externo - RESERCO INTERNATIONAL SERVICES IT SAS) ha comentado "Apenas me dieron ingreso; me dirigí a donde se encuentran los equipos POS NCR. Los llevé a la sala de sistemas; donde van a ser_x000d_
instalados. Se realizó la conexión de la CPU; la pantalla táctil a la CPU y; por último; se conectó la gaveta a la CPU a través de un_x000d_
cable RJ45. Al encender el equipo; pide el sistema operativo. Se buscó un escáner y una balanza en la sala de sistemas para que_x000d_
puedan hacer las pruebas; solo falta que llegue el cable para conectarlos. Se le indicó a Fabiola el switch y el puerto disponible._x000d_
Quedé atento para cuando sea la configuración del POS. El resto quedó correcto._x000d_
"_x000d_
12/08/2024 16:51_x000d_
Especialista Asignado_x000d_
Sanchez Gil; Cristian (Externo - RESERCO INTERNATIONAL SERVICES IT SAS) ha asignado el ticket a Espinosa Rodriguez; Jamir Leandro (Externo - ALMACEN ELECTRICOS EL PAISITA DE COLOMBIA)_x000d_
08/08/2024 18:59_x000d_
Cambio de estado al ticket_x000d_
Cristian Sanchez Gil cambió el estado de Abierto a En Curso_x000d_
08/08/2024 18:53_x000d_
Se ha registrado un comentario_x000d_
Sanchez Gil; Cristian (Externo - RESERCO INTERNATIONAL SERVICES IT SAS) ha comentado "A continuación relaciono los datos del técnico encargado de la labor:_x000d_
Maicol Smit Villabon Trujillo_x000d_
1076903633 _x000d_
FECHA 09/08/2024"_x000d_
08/08/2024 18:53_x000d_
Especialista Asignado_x000d_
Fabiola Diaz Marin ha asignado el ticket a Sanchez Gil; Cristian (Externo - RESERCO INTERNATIONAL SERVICES IT SAS)_x000d_
06/08/2024 18:03_x000d_
Transferencia de ticket_x000d_
Fabiola Diaz Marin ha transferido su ticket a Soporte_Onsite_REG_Remoto_SM Colombia_x000d_
_x000d_
Grupo anterior:_x000d_
Soporte_Onsite_BOGOTA_x000d_
06/08/2024 18:02_x000d_
Se ha registrado un comentario (Visible solo para resolutores)_x000d_
Fabiola Diaz Marin ha comentado "se asigna para gestión"_x000d_
06/08/2024 18:02_x000d_
Creación del ticket_x000d_
Fabiola Diaz Marin ha creado el ticket Nº 816628_x000d_
06/08/2024 17:59_x000d_
</v>
      </c>
      <c r="J696" t="str" xml:space="preserve">
        <v xml:space="preserve">Apenas me dieron ingreso; me dirigí a donde se encuentran los equipos POS NCR. Los llevé a la sala de sistemas; donde van a ser_x000d_
instalados. Se realizó la conexión de la CPU; la pantalla táctil a la CPU y; por último; se conectó la gaveta a la CPU a través de un_x000d_
cable RJ45. Al encender el equipo; pide el sistema operativo. Se buscó un escáner y una balanza en la sala de sistemas para que_x000d_
puedan hacer las pruebas; solo falta que llegue el cable para conectarlos. Se le indicó a Fabiola el switch y el puerto disponible._x000d_
Quedé atento para cuando sea la configuración del POS. El resto quedó correcto._x000d_
</v>
      </c>
      <c r="K696">
        <v>45510.75208333333</v>
      </c>
      <c r="L696">
        <v>45512.78680555556</v>
      </c>
      <c r="M696">
        <v>45513</v>
      </c>
      <c r="N696" t="str">
        <f>TEXT(M696, "DDDD")</f>
        <v>viernes</v>
      </c>
      <c r="O696" t="str">
        <v>M195 METRO SANTA LUCIA</v>
      </c>
      <c r="P696" t="str">
        <v>NEIVA</v>
      </c>
      <c r="Q696" t="str">
        <f>IF(ISBLANK(P696),"0",(VLOOKUP(P696,REGION,2,FALSE)))</f>
        <v>OCCIDENTE</v>
      </c>
      <c r="R696" t="str">
        <v>MICHAEL SIMIT VILLABON TRUJILLO</v>
      </c>
      <c r="S696" t="e">
        <f>IF(ISBLANK(R696),"0", VLOOKUP(R696,PERSONAL,2,FALSE))</f>
        <v>#N/A</v>
      </c>
      <c r="T696" t="str">
        <v>ALIADO</v>
      </c>
      <c r="U696">
        <v>0.3541666666666667</v>
      </c>
      <c r="V696">
        <v>0.4791666666666667</v>
      </c>
      <c r="W696">
        <f>V696-U696</f>
        <v>0.125</v>
      </c>
      <c r="X696">
        <v>2</v>
      </c>
      <c r="Y696">
        <f>NETWORKDAYS(K696,M696)</f>
        <v>4</v>
      </c>
      <c r="Z696" t="str">
        <f>IF(Y696&lt;=2,"CUMPLE","NO CUMPLE")</f>
        <v>NO CUMPLE</v>
      </c>
      <c r="AC696" t="str">
        <f>TEXT(M696,"mmmm")</f>
        <v>agosto</v>
      </c>
      <c r="AD696" t="str">
        <f>TEXT(M696,"yyyy")</f>
        <v>yyyy</v>
      </c>
      <c r="AE696">
        <f>W696*60*24</f>
        <v>180</v>
      </c>
      <c r="AF696">
        <f>AE696/60</f>
        <v>3</v>
      </c>
      <c r="AG696">
        <f>AE696/60</f>
        <v>3</v>
      </c>
      <c r="AH696">
        <f>L696-K696</f>
        <v>2.0347222222262644</v>
      </c>
      <c r="AI696">
        <f>AH696*24*60</f>
        <v>2930.0000000058208</v>
      </c>
      <c r="AJ696">
        <f>75728*X696</f>
        <v>151456</v>
      </c>
    </row>
    <row r="697">
      <c r="A697">
        <v>815366</v>
      </c>
      <c r="B697" t="str">
        <v>SOLICITUD</v>
      </c>
      <c r="C697" t="str">
        <v>CERRADO</v>
      </c>
      <c r="D697" t="str">
        <v>TIENDA</v>
      </c>
      <c r="E697" t="str">
        <v>POS</v>
      </c>
      <c r="F697" t="str">
        <v>POS</v>
      </c>
      <c r="G697" t="str">
        <v>WINCOR</v>
      </c>
      <c r="H697" t="str">
        <v>Buenas tarde cordial saludo se requiere un turno completo con 2.5 tickets; ya que los necesitamos para validar varios casos</v>
      </c>
      <c r="I697" t="str">
        <v>Buenas tarde cordial saludo se requiere un turno completo con 2.5 tickets; ya que los necesitamos para validar varios casos</v>
      </c>
      <c r="J697" t="str">
        <v>Se realiza labor en tienda de atencion de casos asignados por el Ing; Rafael Acosta; en tienda se verifica equipo POS caja el cual no arranca; se procede a realizar arranque mediante comandos; se realizan ajustes correspondientes dejando pruebas funcionales. Se realiza inventario de impresoras que llegaron; se entrega listado al Ing. Rafael</v>
      </c>
      <c r="K697">
        <v>45510.35486111111</v>
      </c>
      <c r="L697">
        <v>45510.47083333333</v>
      </c>
      <c r="M697">
        <v>45513</v>
      </c>
      <c r="N697" t="str">
        <f>TEXT(M697, "DDDD")</f>
        <v>viernes</v>
      </c>
      <c r="O697" t="str">
        <v>M085 METRO MONTERIA</v>
      </c>
      <c r="P697" t="str">
        <v>MONTERIA</v>
      </c>
      <c r="Q697" t="str">
        <f>IF(ISBLANK(P697),"0",(VLOOKUP(P697,REGION,2,FALSE)))</f>
        <v>COSTA</v>
      </c>
      <c r="R697" t="str">
        <v>LUIS ALFONSO MONTES</v>
      </c>
      <c r="S697" t="e">
        <f>IF(ISBLANK(R697),"0", VLOOKUP(R697,PERSONAL,2,FALSE))</f>
        <v>#N/A</v>
      </c>
      <c r="T697" t="str">
        <v>ALIADO</v>
      </c>
      <c r="U697">
        <v>0.3333333333333333</v>
      </c>
      <c r="V697">
        <v>0.7083333333333334</v>
      </c>
      <c r="W697">
        <f>V697-U697</f>
        <v>0.37500000000000006</v>
      </c>
      <c r="X697" t="str">
        <v>2;5</v>
      </c>
      <c r="Y697">
        <f>NETWORKDAYS(K697,M697)</f>
        <v>4</v>
      </c>
      <c r="Z697" t="str">
        <f>IF(Y697&lt;=2,"CUMPLE","NO CUMPLE")</f>
        <v>NO CUMPLE</v>
      </c>
      <c r="AC697" t="str">
        <f>TEXT(M697,"mmmm")</f>
        <v>agosto</v>
      </c>
      <c r="AD697" t="str">
        <f>TEXT(M697,"yyyy")</f>
        <v>yyyy</v>
      </c>
      <c r="AE697">
        <f>W697*60*24</f>
        <v>540.0000000000001</v>
      </c>
      <c r="AF697">
        <f>AE697/60</f>
        <v>9.000000000000002</v>
      </c>
      <c r="AG697">
        <f>AE697/60</f>
        <v>9.000000000000002</v>
      </c>
      <c r="AH697">
        <f>L697-K697</f>
        <v>0.11597222222189885</v>
      </c>
      <c r="AI697">
        <f>AH697*24*60</f>
        <v>166.99999999953434</v>
      </c>
      <c r="AJ697" t="e">
        <f>75728*X697</f>
        <v>#VALUE!</v>
      </c>
    </row>
    <row r="698">
      <c r="A698">
        <v>819511</v>
      </c>
      <c r="B698" t="str">
        <v>SOLICITUD</v>
      </c>
      <c r="C698" t="str">
        <v>CERRADO</v>
      </c>
      <c r="D698" t="str">
        <v>TIENDA</v>
      </c>
      <c r="E698" t="str">
        <v>INVENTARIO</v>
      </c>
      <c r="F698" t="str">
        <v>INVENTARIO</v>
      </c>
      <c r="G698" t="str">
        <v>INVENTARIO</v>
      </c>
      <c r="H698" t="str">
        <v>Buen Dia Favor nos ayudas con el envío de un técnico a la tienda Metro Riohacha un turno completo con 2.5 Tickets ya que lo necesitamos para verificar los activos de NCR que nos llego a la tienda y Realizar la instalación de un Sistema Operativo del Desktop de inventario. Saludes</v>
      </c>
      <c r="I698" t="str">
        <v>Buen Dia Favor nos ayudas con el envío de un técnico a la tienda Metro Riohacha un turno completo con 2.5 Tickets ya que lo necesitamos para verificar los activos de NCR que nos llego a la tienda y Realizar la instalación de un Sistema Operativo del Desktop de inventario. Saludes</v>
      </c>
      <c r="J698" t="str">
        <v>Se realizó el traslado de 14 equipo en sus cajas al area de sistemas; se comenzó a validar y reakizar inventario de los equipos; colocabdoles sticker correspondientes a cada uno y organizando todas las cajas en el cuarto de datos.</v>
      </c>
      <c r="K698">
        <v>45512.447916666664</v>
      </c>
      <c r="L698">
        <v>45512.447916666664</v>
      </c>
      <c r="M698">
        <v>45513</v>
      </c>
      <c r="N698" t="str">
        <f>TEXT(M698, "DDDD")</f>
        <v>viernes</v>
      </c>
      <c r="O698" t="str">
        <v>M040 METRO RIOHACHA</v>
      </c>
      <c r="P698" t="str">
        <v>RIOHACHA</v>
      </c>
      <c r="Q698" t="str">
        <f>IF(ISBLANK(P698),"0",(VLOOKUP(P698,REGION,2,FALSE)))</f>
        <v>COSTA</v>
      </c>
      <c r="R698" t="str">
        <v>EDUARDO RAFAEL DE ARMAS HERRERA</v>
      </c>
      <c r="S698" t="e">
        <f>IF(ISBLANK(R698),"0", VLOOKUP(R698,PERSONAL,2,FALSE))</f>
        <v>#N/A</v>
      </c>
      <c r="T698" t="str">
        <v>DIRECTO</v>
      </c>
      <c r="U698">
        <v>0.3333333333333333</v>
      </c>
      <c r="V698">
        <v>0.6666666666666666</v>
      </c>
      <c r="W698">
        <f>V698-U698</f>
        <v>0.3333333333333333</v>
      </c>
      <c r="X698">
        <v>45414</v>
      </c>
      <c r="Y698">
        <f>NETWORKDAYS(K698,M698)</f>
        <v>2</v>
      </c>
      <c r="Z698" t="str">
        <f>IF(Y698&lt;=2,"CUMPLE","NO CUMPLE")</f>
        <v>CUMPLE</v>
      </c>
      <c r="AC698" t="str">
        <f>TEXT(M698,"mmmm")</f>
        <v>agosto</v>
      </c>
      <c r="AD698" t="str">
        <f>TEXT(M698,"yyyy")</f>
        <v>yyyy</v>
      </c>
      <c r="AE698">
        <f>W698*60*24</f>
        <v>480</v>
      </c>
      <c r="AF698">
        <f>AE698/60</f>
        <v>8</v>
      </c>
      <c r="AG698">
        <f>AE698/60</f>
        <v>8</v>
      </c>
      <c r="AH698">
        <f>L698-K698</f>
        <v>0</v>
      </c>
      <c r="AI698">
        <f>AH698*24*60</f>
        <v>0</v>
      </c>
      <c r="AJ698">
        <f>75728*X698</f>
        <v>3439111392</v>
      </c>
    </row>
    <row r="699">
      <c r="A699">
        <v>789987</v>
      </c>
      <c r="B699" t="str">
        <v>SOLICITUD</v>
      </c>
      <c r="C699" t="str">
        <v>CERRADO</v>
      </c>
      <c r="D699" t="str">
        <v>CARNES</v>
      </c>
      <c r="E699" t="str">
        <v>BALANZA</v>
      </c>
      <c r="F699" t="str">
        <v>BALANZA</v>
      </c>
      <c r="G699" t="str">
        <v>METTLER</v>
      </c>
      <c r="H699" t="str">
        <v>Buen día Por favor me colaboran revisando bascula de mesa de carnes Gracias por su colaboración</v>
      </c>
      <c r="I699" t="str">
        <v>Buen día Por favor me colaboran revisando bascula de mesa de carnes Gracias por su colaboración</v>
      </c>
      <c r="J699" t="str">
        <v>Se hace la revisión de la balanza y se observa que le han dejado carer agua externa e internamente; tambien tiene sulta la base donde va ubicado el plato. Se procede con los ajustes; las pruebas y la calibración de la balanza. Se retira el precinto numero XAA2950000478006  y se instala el precinto nuevo numero 7380000000630. Se deja operativa la balanza. NII: B134682. SE HACEN LAS RECOMENDACIONES DE USO Y CUIDADO DEL EQUIPO</v>
      </c>
      <c r="K699">
        <v>45510.46944444445</v>
      </c>
      <c r="L699">
        <v>45510.46944444445</v>
      </c>
      <c r="M699">
        <v>45514</v>
      </c>
      <c r="N699" t="str">
        <f>TEXT(M699, "DDDD")</f>
        <v>sábado</v>
      </c>
      <c r="O699" t="str">
        <v>J019 JUMBO SANTA ANA</v>
      </c>
      <c r="P699" t="str">
        <v>BOGOTA</v>
      </c>
      <c r="Q699" t="str">
        <f>IF(ISBLANK(P699),"0",(VLOOKUP(P699,REGION,2,FALSE)))</f>
        <v>BOGOTA</v>
      </c>
      <c r="R699" t="str">
        <v>ALEXANDER CASTILLO SOTELO</v>
      </c>
      <c r="S699">
        <f>IF(ISBLANK(R699),"0", VLOOKUP(R699,PERSONAL,2,FALSE))</f>
        <v>80216449</v>
      </c>
      <c r="T699" t="str">
        <v>ALIADO</v>
      </c>
      <c r="U699">
        <v>0.5625</v>
      </c>
      <c r="V699">
        <v>0.6041666666666666</v>
      </c>
      <c r="W699">
        <f>V699-U699</f>
        <v>0.04166666666666663</v>
      </c>
      <c r="X699">
        <v>1</v>
      </c>
      <c r="Y699">
        <f>NETWORKDAYS(K699,M699)</f>
        <v>4</v>
      </c>
      <c r="Z699" t="str">
        <f>IF(Y699&lt;=2,"CUMPLE","NO CUMPLE")</f>
        <v>NO CUMPLE</v>
      </c>
      <c r="AC699" t="str">
        <f>TEXT(M699,"mmmm")</f>
        <v>agosto</v>
      </c>
      <c r="AD699" t="str">
        <f>TEXT(M699,"yyyy")</f>
        <v>yyyy</v>
      </c>
      <c r="AE699">
        <f>W699*60*24</f>
        <v>59.99999999999994</v>
      </c>
      <c r="AF699">
        <f>AE699/60</f>
        <v>0.999999999999999</v>
      </c>
      <c r="AG699">
        <f>AE699/60</f>
        <v>0.999999999999999</v>
      </c>
      <c r="AH699">
        <f>L699-K699</f>
        <v>0</v>
      </c>
      <c r="AI699">
        <f>AH699*24*60</f>
        <v>0</v>
      </c>
      <c r="AJ699">
        <f>75728*X699</f>
        <v>75728</v>
      </c>
    </row>
    <row r="700" xml:space="preserve">
      <c r="A700">
        <v>822212</v>
      </c>
      <c r="B700" t="str">
        <v>SOLICITUD</v>
      </c>
      <c r="C700" t="str">
        <v>CERRADO</v>
      </c>
      <c r="D700" t="str">
        <v>TIENDA</v>
      </c>
      <c r="E700" t="str">
        <v>IMPRESORA</v>
      </c>
      <c r="F700" t="str">
        <v>IMPRESORA</v>
      </c>
      <c r="G700" t="str">
        <v>LENOVO</v>
      </c>
      <c r="H700" t="str">
        <v>Buenas tardes me podrian colaborar configurando la impresora de atc; ya que al realizar la devoluciones se esta descargando en Word y no se genera en la impresora gracias</v>
      </c>
      <c r="I700" t="str">
        <v>Buenas tardes me podrian colaborar configurando la impresora de atc; ya que al realizar la devoluciones se esta descargando en Word y no se genera en la impresora gracias</v>
      </c>
      <c r="J700" t="str" xml:space="preserve">
        <v xml:space="preserve">El día 10/08/2024 (sábado); llegué al sitio a las 5:30 p.m. y; tras recibir acceso; me dirigí a la línea de ATC. Comprobé el estado de la_x000d_
impresora; las conexiones; los cables y el equipo en general. Realicé impresiones de prueba; verifiqué el acceso a la red y a los_x000d_
programas; y confirmé que no se podía ingresar a ningún otro perfil que no fuera el de Tania; ya que el computador estaba bloqueado_x000d_
en el dominio. Hice el intento de volverlo a subir al dominio con el CencoJoin; pero me marcaba un error de que ya estaba en el dominio;_x000d_
así que lo bajábamos del dominio y al intentar de nuevo marcaba el error de que ya había un usuario con el mismo nombre de equipo en_x000d_
el Active Directory; para rematar se había cambiado la clave administrador; no me permitía ingresar; así que me retire del lugar para_x000d_
poder el día siguiente con el recsys recuperar la clave Me retiré del lugar a las 8:00 p.m. Al día siguiente; 11/08/2024 (domingo); llegué_x000d_
al sitio a las 8:10 a.m. y; tras recibir acceso; continué trabajando en la línea de ATC. Para desbloquear la cuenta de administrador; utilicé_x000d_
varios programas especializados; como Recsys; y posteriormente informé a la ingeniera Fabiola Díaz sobre la nueva contraseña. Se volvió_x000d_
a subir el equipo al dominio después de que lo eliminaran del Active Directory; se subia al dominio pero seguia fallando los aplicativos sin_x000d_
importar que se reinstalo el java como indicaba el manual; realicé una copia de seguridad; formateé el equipo y reinstalé Windows junto_x000d_
con la copia de seguridad. Luego; configuré nuevamente Windows; la impresora; Firefox en su versión requerida; y Java en la versión 6;_x000d_
además de instalar el JDK. También configuré el proxy en Firefox. Con el equipo formateado; logré unirlo al dominio utilizando_x000d_
CencoJoin; coloqué la carpeta de security de Java para que el aplicativo funcionara; y verifiqué que todo operara correctamente. La jefe_x000d_
de caja realizó pruebas; todo salió correcto y me retiré del lugar a las 5:10 p.m.</v>
      </c>
      <c r="K700">
        <v>45513.748611111114</v>
      </c>
      <c r="L700">
        <v>45513.748611111114</v>
      </c>
      <c r="M700">
        <v>45515</v>
      </c>
      <c r="N700" t="str">
        <f>TEXT(M700, "DDDD")</f>
        <v>domingo</v>
      </c>
      <c r="O700" t="str" xml:space="preserve">
        <v xml:space="preserve">M038 METRO CENTRO DE CONVENCIONES_x000d_
</v>
      </c>
      <c r="P700" t="str">
        <v>NEIVA</v>
      </c>
      <c r="Q700" t="str">
        <f>IF(ISBLANK(P700),"0",(VLOOKUP(P700,REGION,2,FALSE)))</f>
        <v>OCCIDENTE</v>
      </c>
      <c r="R700" t="str">
        <v>MICHAEL SIMIT VILLABON TRUJILLO</v>
      </c>
      <c r="S700" t="e">
        <f>IF(ISBLANK(R700),"0", VLOOKUP(R700,PERSONAL,2,FALSE))</f>
        <v>#N/A</v>
      </c>
      <c r="T700" t="str">
        <v>ALIADO</v>
      </c>
      <c r="U700">
        <v>0.3402777777777778</v>
      </c>
      <c r="V700">
        <v>0.7152777777777778</v>
      </c>
      <c r="W700">
        <f>V700-U700</f>
        <v>0.375</v>
      </c>
      <c r="X700">
        <v>4</v>
      </c>
      <c r="Y700">
        <f>NETWORKDAYS(K700,M700)</f>
        <v>1</v>
      </c>
      <c r="Z700" t="str">
        <f>IF(Y700&lt;=2,"CUMPLE","NO CUMPLE")</f>
        <v>CUMPLE</v>
      </c>
      <c r="AC700" t="str">
        <f>TEXT(M700,"mmmm")</f>
        <v>agosto</v>
      </c>
      <c r="AD700" t="str">
        <f>TEXT(M700,"yyyy")</f>
        <v>yyyy</v>
      </c>
      <c r="AE700">
        <f>W700*60*24</f>
        <v>540</v>
      </c>
      <c r="AF700">
        <f>AE700/60</f>
        <v>9</v>
      </c>
      <c r="AG700">
        <f>AE700/60</f>
        <v>9</v>
      </c>
      <c r="AH700">
        <f>L700-K700</f>
        <v>0</v>
      </c>
      <c r="AI700">
        <f>AH700*24*60</f>
        <v>0</v>
      </c>
      <c r="AJ700">
        <f>75728*X700</f>
        <v>302912</v>
      </c>
    </row>
    <row r="701">
      <c r="A701">
        <v>787252</v>
      </c>
      <c r="B701" t="str">
        <v>INCIDENTE</v>
      </c>
      <c r="C701" t="str">
        <v>CERRADO</v>
      </c>
      <c r="D701" t="str">
        <v>LINEAL DE CAJAS</v>
      </c>
      <c r="E701" t="str">
        <v>BALANZA</v>
      </c>
      <c r="F701" t="str">
        <v>BALANZA</v>
      </c>
      <c r="G701" t="str">
        <v>ZEBRA</v>
      </c>
      <c r="H701" t="str">
        <v>buenas tardes reporto falla de balanza de la caja #13 ya que presenta diferencia de peso</v>
      </c>
      <c r="I701" t="str">
        <v>buenas tardes reporto falla de balanza de la caja #13 ya que presenta diferencia de peso</v>
      </c>
      <c r="J701" t="str">
        <v>Se realizo la validación de la balanza y se procede a nivelarla y con la calibración. Se hacen nuevamente las pruebas y salen correctas.</v>
      </c>
      <c r="K701">
        <v>45510.48055555556</v>
      </c>
      <c r="L701">
        <v>45510.5375</v>
      </c>
      <c r="M701">
        <v>45516</v>
      </c>
      <c r="N701" t="str">
        <f>TEXT(M701, "DDDD")</f>
        <v>lunes</v>
      </c>
      <c r="O701" t="str">
        <v>M073 METRO MOSQUERA</v>
      </c>
      <c r="P701" t="str">
        <v>MOSQUERA</v>
      </c>
      <c r="Q701" t="str">
        <f>IF(ISBLANK(P701),"0",(VLOOKUP(P701,REGION,2,FALSE)))</f>
        <v>BOGOTA</v>
      </c>
      <c r="R701" t="str">
        <v>ALEXANDER CASTILLO SOTELO</v>
      </c>
      <c r="S701">
        <f>IF(ISBLANK(R701),"0", VLOOKUP(R701,PERSONAL,2,FALSE))</f>
        <v>80216449</v>
      </c>
      <c r="T701" t="str">
        <v>ALIADO</v>
      </c>
      <c r="U701">
        <v>0.6666666666666666</v>
      </c>
      <c r="V701">
        <v>0.6875</v>
      </c>
      <c r="W701">
        <f>V701-U701</f>
        <v>0.02083333333333337</v>
      </c>
      <c r="X701">
        <v>1</v>
      </c>
      <c r="Y701">
        <f>NETWORKDAYS(K701,M701)</f>
        <v>5</v>
      </c>
      <c r="Z701" t="str">
        <f>IF(Y701&lt;=2,"CUMPLE","NO CUMPLE")</f>
        <v>NO CUMPLE</v>
      </c>
      <c r="AC701" t="str">
        <f>TEXT(M701,"mmmm")</f>
        <v>agosto</v>
      </c>
      <c r="AD701" t="str">
        <f>TEXT(M701,"yyyy")</f>
        <v>yyyy</v>
      </c>
      <c r="AE701">
        <f>W701*60*24</f>
        <v>30.000000000000053</v>
      </c>
      <c r="AF701">
        <f>AE701/60</f>
        <v>0.5000000000000009</v>
      </c>
      <c r="AG701">
        <f>AE701/60</f>
        <v>0.5000000000000009</v>
      </c>
      <c r="AH701">
        <f>L701-K701</f>
        <v>0.05694444444088731</v>
      </c>
      <c r="AI701">
        <f>AH701*24*60</f>
        <v>81.99999999487773</v>
      </c>
      <c r="AJ701">
        <f>75728*X701</f>
        <v>75728</v>
      </c>
    </row>
    <row r="702" xml:space="preserve">
      <c r="A702">
        <v>812140</v>
      </c>
      <c r="B702" t="str">
        <v>SOLICITUD</v>
      </c>
      <c r="C702" t="str">
        <v>CERRADO</v>
      </c>
      <c r="D702" t="str">
        <v>FRUVER</v>
      </c>
      <c r="E702" t="str">
        <v>BALANZA</v>
      </c>
      <c r="F702" t="str">
        <v>BALANZA</v>
      </c>
      <c r="G702" t="str">
        <v>METTLER</v>
      </c>
      <c r="H702" t="str">
        <v>Balanza de FRUVER; presenta novedad con el rollo de etiquetas; igualmente esta desactualizada en códigos de productos transformados.</v>
      </c>
      <c r="I702" t="str">
        <v>Balanza de FRUVER; presenta novedad con el rollo de etiquetas; igualmente esta desactualizada en códigos de productos transformados.</v>
      </c>
      <c r="J702" t="str" xml:space="preserve">
        <v xml:space="preserve">_x000d_
Balanza de FRUVER; presenta novedad con el rollo de etiquetas; igualmente esta desactualizada en códigos de productos transformados._x000d_
Área donde su ubica la balanza</v>
      </c>
      <c r="K702">
        <v>45510.53680555556</v>
      </c>
      <c r="L702">
        <v>45510.53680555556</v>
      </c>
      <c r="M702">
        <v>45516</v>
      </c>
      <c r="N702" t="str">
        <f>TEXT(M702, "DDDD")</f>
        <v>lunes</v>
      </c>
      <c r="O702" t="str">
        <v>M073 METRO MOSQUERA</v>
      </c>
      <c r="P702" t="str">
        <v>MOSQUERA</v>
      </c>
      <c r="Q702" t="str">
        <f>IF(ISBLANK(P702),"0",(VLOOKUP(P702,REGION,2,FALSE)))</f>
        <v>BOGOTA</v>
      </c>
      <c r="R702" t="str">
        <v>ALEXANDER CASTILLO SOTELO</v>
      </c>
      <c r="S702">
        <f>IF(ISBLANK(R702),"0", VLOOKUP(R702,PERSONAL,2,FALSE))</f>
        <v>80216449</v>
      </c>
      <c r="T702" t="str">
        <v>ALIADO</v>
      </c>
      <c r="U702">
        <v>0.6875</v>
      </c>
      <c r="V702">
        <v>0.7083333333333334</v>
      </c>
      <c r="W702">
        <f>V702-U702</f>
        <v>0.02083333333333337</v>
      </c>
      <c r="X702">
        <v>1</v>
      </c>
      <c r="Y702">
        <f>NETWORKDAYS(K702,M702)</f>
        <v>5</v>
      </c>
      <c r="Z702" t="str">
        <f>IF(Y702&lt;=2,"CUMPLE","NO CUMPLE")</f>
        <v>NO CUMPLE</v>
      </c>
      <c r="AC702" t="str">
        <f>TEXT(M702,"mmmm")</f>
        <v>agosto</v>
      </c>
      <c r="AD702" t="str">
        <f>TEXT(M702,"yyyy")</f>
        <v>yyyy</v>
      </c>
      <c r="AE702">
        <f>W702*60*24</f>
        <v>30.000000000000053</v>
      </c>
      <c r="AF702">
        <f>AE702/60</f>
        <v>0.5000000000000009</v>
      </c>
      <c r="AG702">
        <f>AE702/60</f>
        <v>0.5000000000000009</v>
      </c>
      <c r="AH702">
        <f>L702-K702</f>
        <v>0</v>
      </c>
      <c r="AI702">
        <f>AH702*24*60</f>
        <v>0</v>
      </c>
      <c r="AJ702">
        <f>75728*X702</f>
        <v>75728</v>
      </c>
    </row>
    <row r="703">
      <c r="A703">
        <v>825885</v>
      </c>
      <c r="B703" t="str">
        <v>INCIDENTE</v>
      </c>
      <c r="C703" t="str">
        <v>CERRADO</v>
      </c>
      <c r="D703" t="str">
        <v>RRHH</v>
      </c>
      <c r="E703" t="str">
        <v>DESKTOP</v>
      </c>
      <c r="F703" t="str">
        <v>DESKTOP</v>
      </c>
      <c r="G703" t="str">
        <v>LENOVO</v>
      </c>
      <c r="H703" t="str">
        <v>Buen dia Por favor me ayudan revisando el windows del computador elearning del local Jumbo Rionegro Muchas gracias</v>
      </c>
      <c r="I703" t="str">
        <v>Buen dia Por favor me ayudan revisando el windows del computador elearning del local Jumbo Rionegro Muchas gracias</v>
      </c>
      <c r="J703" t="str">
        <v>Se hace validaciones de la falla; se identifica que el equipo se salió del dominio por lo cual se hace borrado de contraseña de administrador ya que no se tiene; se baja equipo del dominio y se hace de nuevo ingreso al dominio Cencosud; se hacen pruebas y el equipo queda funcionando correctamente.</v>
      </c>
      <c r="K703">
        <v>45516.62222222222</v>
      </c>
      <c r="L703">
        <v>45516.62222222222</v>
      </c>
      <c r="M703">
        <v>45516</v>
      </c>
      <c r="N703" t="str">
        <f>TEXT(M703, "DDDD")</f>
        <v>lunes</v>
      </c>
      <c r="O703" t="str">
        <v>J027 JUMBO RIONEGRO</v>
      </c>
      <c r="P703" t="str">
        <v>RIONEGRO</v>
      </c>
      <c r="Q703" t="str">
        <f>IF(ISBLANK(P703),"0",(VLOOKUP(P703,REGION,2,FALSE)))</f>
        <v>CENTRO</v>
      </c>
      <c r="R703" t="str">
        <v>ANDRES SEBASTIAN CARDENAS GALLEGO</v>
      </c>
      <c r="S703" t="e">
        <f>IF(ISBLANK(R703),"0", VLOOKUP(R703,PERSONAL,2,FALSE))</f>
        <v>#N/A</v>
      </c>
      <c r="T703" t="str">
        <v>DIRECTO</v>
      </c>
      <c r="U703">
        <v>0.6354166666666666</v>
      </c>
      <c r="V703">
        <v>0.7083333333333334</v>
      </c>
      <c r="W703">
        <f>V703-U703</f>
        <v>0.07291666666666674</v>
      </c>
      <c r="X703">
        <v>1</v>
      </c>
      <c r="Y703">
        <f>NETWORKDAYS(K703,M703)</f>
        <v>1</v>
      </c>
      <c r="Z703" t="str">
        <f>IF(Y703&lt;=2,"CUMPLE","NO CUMPLE")</f>
        <v>CUMPLE</v>
      </c>
      <c r="AC703" t="str">
        <f>TEXT(M703,"mmmm")</f>
        <v>agosto</v>
      </c>
      <c r="AD703" t="str">
        <f>TEXT(M703,"yyyy")</f>
        <v>yyyy</v>
      </c>
      <c r="AE703">
        <f>W703*60*24</f>
        <v>105.00000000000011</v>
      </c>
      <c r="AF703">
        <f>AE703/60</f>
        <v>1.750000000000002</v>
      </c>
      <c r="AG703">
        <f>AE703/60</f>
        <v>1.750000000000002</v>
      </c>
      <c r="AH703">
        <f>L703-K703</f>
        <v>0</v>
      </c>
      <c r="AI703">
        <f>AH703*24*60</f>
        <v>0</v>
      </c>
      <c r="AJ703">
        <f>75728*X703</f>
        <v>75728</v>
      </c>
    </row>
    <row r="704">
      <c r="A704">
        <v>819329</v>
      </c>
      <c r="B704" t="str">
        <v>SOLICITUD</v>
      </c>
      <c r="C704" t="str">
        <v>CERRADO</v>
      </c>
      <c r="D704" t="str">
        <v>TIENDA</v>
      </c>
      <c r="E704" t="str">
        <v>ACOMPAÑAMIENTO</v>
      </c>
      <c r="F704" t="str">
        <v>ACOMPAÑAMIENTO</v>
      </c>
      <c r="G704" t="str">
        <v>ACOMPAÑAMIENTO</v>
      </c>
      <c r="H704" t="str">
        <v>Favor nos ayudan con ticket de 2.5 para la validacion de las nuevas POS que llegaron para la tienda JUMBO SANTA MARTA. GRACIAS POR LA ATENCION PRESTADA</v>
      </c>
      <c r="I704" t="str">
        <v>Favor nos ayudan con ticket de 2.5 para la validacion de las nuevas POS que llegaron para la tienda JUMBO SANTA MARTA. GRACIAS POR LA ATENCION PRESTADA</v>
      </c>
      <c r="J704" t="str">
        <v xml:space="preserve">SE REALIZA VISITA 2.5 PARA REALIZAR ASIGNACIONES EN LA TIENDA DE CENCOSUD SANTAMARTA; 1. SE REALIZA TRASLADOS DE LOS EQUIPOS POS; IMPRESORA; CAJONES MONEDEROS; MONITORES ETC. NUEVOS DESDE EL AREA DE RECIBO HASTA EL CENTRO DE CÓMPUTO DE LA OFICINA DE SISTEMAS. ADEMÁS SE RELACIONA LA DATA SUMINISTRADA POR EL SOPORTE DE DE SISTEMA DE CENCOSUDPARA EVIDENCIAR QUE SE ENCUENTREN TODOS LOS EQUIPOS SEGUN LA INFORMACIÓN OBTENIDA POR PARTE DE ELLOS. SE REALIZA PERSONALIZACIÓN DE MONITORES QUE NO CUENTAN CON NÚMERO DE SERIE ASOCIADO FÍSICAMENTE EN SU ESTRUCTURA Y SE LE ANEXA STICKERS SEGUN LA ESPECIFICACIONES DEL SOPORTE DE SISTEMA DE CENCOSUD. SE REALIZA LA NUMERACIÓN MEDIANTE STICKER DE LAS POS PARA SU DEBIDA IDENTIFICACIÓN Y SE ASOCIA LAS MAC A LA DATA QUE SOLICITABA EL SOPORTE DE SISTEMA DE CENCOSUD. 2. SE REALIZÓ MANTENIMIENTO A BÁSCULA DEL AREA DE PANADERÍA QUE PRESENTABA PROBLEMAS CON LA IMPRESIÓN DE LOS TICKETS. SE CALIBRA SENSORES Y SE HACE PRUEBAS CON EL USUARIO DEJANDO EL EQUIPO OPERANDO CON NORMALIDAD. </v>
      </c>
      <c r="K704">
        <v>45512.40138888889</v>
      </c>
      <c r="L704">
        <v>45512.44097222222</v>
      </c>
      <c r="M704">
        <v>45516</v>
      </c>
      <c r="N704" t="str">
        <f>TEXT(M704, "DDDD")</f>
        <v>lunes</v>
      </c>
      <c r="O704" t="str">
        <v>J045 AV DEL FERROCARRIL SANTA MARTA</v>
      </c>
      <c r="P704" t="str">
        <v>SANTA MARTA</v>
      </c>
      <c r="Q704" t="str">
        <f>IF(ISBLANK(P704),"0",(VLOOKUP(P704,REGION,2,FALSE)))</f>
        <v>COSTA</v>
      </c>
      <c r="R704" t="str">
        <v>ENRIQUE PONZON ORTEGA</v>
      </c>
      <c r="S704" t="e">
        <f>IF(ISBLANK(R704),"0", VLOOKUP(R704,PERSONAL,2,FALSE))</f>
        <v>#N/A</v>
      </c>
      <c r="T704" t="str">
        <v>DIRECTO</v>
      </c>
      <c r="U704">
        <v>0.3333333333333333</v>
      </c>
      <c r="V704">
        <v>0.7083333333333334</v>
      </c>
      <c r="W704">
        <f>V704-U704</f>
        <v>0.37500000000000006</v>
      </c>
      <c r="X704">
        <v>45414</v>
      </c>
      <c r="Y704">
        <f>NETWORKDAYS(K704,M704)</f>
        <v>3</v>
      </c>
      <c r="Z704" t="str">
        <f>IF(Y704&lt;=2,"CUMPLE","NO CUMPLE")</f>
        <v>NO CUMPLE</v>
      </c>
      <c r="AC704" t="str">
        <f>TEXT(M704,"mmmm")</f>
        <v>agosto</v>
      </c>
      <c r="AD704" t="str">
        <f>TEXT(M704,"yyyy")</f>
        <v>yyyy</v>
      </c>
      <c r="AE704">
        <f>W704*60*24</f>
        <v>540.0000000000001</v>
      </c>
      <c r="AF704">
        <f>AE704/60</f>
        <v>9.000000000000002</v>
      </c>
      <c r="AG704">
        <f>AE704/60</f>
        <v>9.000000000000002</v>
      </c>
      <c r="AH704">
        <f>L704-K704</f>
        <v>0.03958333333139308</v>
      </c>
      <c r="AI704">
        <f>AH704*24*60</f>
        <v>56.99999999720603</v>
      </c>
      <c r="AJ704">
        <f>75728*X704</f>
        <v>3439111392</v>
      </c>
    </row>
    <row r="705">
      <c r="A705">
        <v>816631</v>
      </c>
      <c r="B705" t="str">
        <v>SOLICITUD</v>
      </c>
      <c r="C705" t="str">
        <v>CERRADO</v>
      </c>
      <c r="D705" t="str">
        <v>CENTRO DE COMPUTO</v>
      </c>
      <c r="E705" t="str">
        <v>POS</v>
      </c>
      <c r="F705" t="str">
        <v>POS</v>
      </c>
      <c r="G705" t="str">
        <v>NCR</v>
      </c>
      <c r="H705" t="str">
        <v>Se realiza la instalacion como indica lallamada de la Cpu Pos 3 con serial 20-63642700; con Mac 00:07:32:8C:AC:33 se instala debidamente con sus perifericos en el area de sistemas; se deja cerca al switch con 2 puertos disponibles; switch con ip 10.131.101.2; Se le envia informacion del serial y la ip del Switch a Fabiola Diaz...ESTADO OK</v>
      </c>
      <c r="I705" t="str">
        <v>Se realiza la instalacion como indica lallamada de la Cpu Pos 3 con serial 20-63642700; con Mac 00:07:32:8C:AC:33 se instala debidamente con sus perifericos en el area de sistemas; se deja cerca al switch con 2 puertos disponibles; switch con ip 10.131.101.2; Se le envia informacion del serial y la ip del Switch a Fabiola Diaz...ESTADO OK</v>
      </c>
      <c r="J705" t="str">
        <v>Se realiza la instalacion como indica lallamada de la Cpu Pos 3 con serial 20-63642700; con Mac 00:07:32:8C:AC:33 se instala debidamente con sus perifericos en el area de sistemas; se deja cerca al switch con 2 puertos disponibles; switch con ip 10.131.101.2; Se le envia informacion del serial y la ip del Switch a Fabiola Diaz...ESTADO OK</v>
      </c>
      <c r="K705">
        <v>45510.754166666666</v>
      </c>
      <c r="L705">
        <v>45512.80763888889</v>
      </c>
      <c r="M705">
        <v>45517</v>
      </c>
      <c r="N705" t="str">
        <f>TEXT(M705, "DDDD")</f>
        <v>martes</v>
      </c>
      <c r="O705" t="str">
        <v>J047 JUMBO GIRARDOT</v>
      </c>
      <c r="P705" t="str">
        <v>GIRARDOT</v>
      </c>
      <c r="Q705" t="str">
        <f>IF(ISBLANK(P705),"0",(VLOOKUP(P705,REGION,2,FALSE)))</f>
        <v>OCCIDENTE</v>
      </c>
      <c r="R705" t="str">
        <v>RAFAEL ARDILA PUENTES</v>
      </c>
      <c r="S705">
        <f>IF(ISBLANK(R705),"0", VLOOKUP(R705,PERSONAL,2,FALSE))</f>
        <v>1018419858</v>
      </c>
      <c r="T705" t="str">
        <v>DIRECTO</v>
      </c>
      <c r="U705">
        <v>0.5</v>
      </c>
      <c r="V705">
        <v>0.5416666666666666</v>
      </c>
      <c r="W705">
        <f>V705-U705</f>
        <v>0.04166666666666663</v>
      </c>
      <c r="X705">
        <v>1</v>
      </c>
      <c r="Y705">
        <f>NETWORKDAYS(K705,M705)</f>
        <v>6</v>
      </c>
      <c r="Z705" t="str">
        <f>IF(Y705&lt;=2,"CUMPLE","NO CUMPLE")</f>
        <v>NO CUMPLE</v>
      </c>
      <c r="AC705" t="str">
        <f>TEXT(M705,"mmmm")</f>
        <v>agosto</v>
      </c>
      <c r="AD705" t="str">
        <f>TEXT(M705,"yyyy")</f>
        <v>yyyy</v>
      </c>
      <c r="AE705">
        <f>W705*60*24</f>
        <v>59.99999999999994</v>
      </c>
      <c r="AF705">
        <f>AE705/60</f>
        <v>0.999999999999999</v>
      </c>
      <c r="AG705">
        <f>AE705/60</f>
        <v>0.999999999999999</v>
      </c>
      <c r="AH705">
        <f>L705-K705</f>
        <v>2.053472222221899</v>
      </c>
      <c r="AI705">
        <f>AH705*24*60</f>
        <v>2956.9999999995343</v>
      </c>
      <c r="AJ705">
        <f>75728*X705</f>
        <v>75728</v>
      </c>
    </row>
    <row r="706">
      <c r="A706">
        <v>816653</v>
      </c>
      <c r="B706" t="str">
        <v>INCIDENTE</v>
      </c>
      <c r="C706" t="str">
        <v>CERRADO</v>
      </c>
      <c r="D706" t="str">
        <v>CENTRO DE COMPUTO</v>
      </c>
      <c r="E706" t="str">
        <v>INVENTARIO</v>
      </c>
      <c r="F706" t="str">
        <v>INVENTARIO</v>
      </c>
      <c r="G706" t="str">
        <v>INVENTARIO</v>
      </c>
      <c r="H706" t="str">
        <v>Se realiza requerimiento de ordenar sistemas y el centro de computo; Se separa los activos inactivos y quedan ubicados y seleccionados para realizar el proceso de baja y destruccion; Se le indica a seguridad para proceder con la destruccion de los equipos en el listado... Se separan los activos y el nuevo equipamento (Cpu Pos) para  su proxima instalacion; Se limpia la oficina de sistemas y el centro de computo; Se le indica  a Fabiola Diaz de la labor realizada... (Esta labor se realiza los dias 13 y 14 de Agosto de 9 a 12 pm)...ESTADO O</v>
      </c>
      <c r="I706" t="str">
        <v>Se realiza requerimiento de ordenar sistemas y el centro de computo; Se separa los activos inactivos y quedan ubicados y seleccionados para realizar el proceso de baja y destruccion; Se le indica a seguridad para proceder con la destruccion de los equipos en el listado... Se separan los activos y el nuevo equipamento (Cpu Pos) para  su proxima instalacion; Se limpia la oficina de sistemas y el centro de computo; Se le indica  a Fabiola Diaz de la labor realizada... (Esta labor se realiza los dias 13 y 14 de Agosto de 9 a 12 pm)...ESTADO O</v>
      </c>
      <c r="J706" t="str">
        <v>Se realiza requerimiento de ordenar sistemas y el centro de computo; Se separa los activos inactivos y quedan ubicados y seleccionados para realizar el proceso de baja y destruccion; Se le indica a seguridad para proceder con la destruccion de los equipos en el listado... Se separan los activos y el nuevo equipamento (Cpu Pos) para  su proxima instalacion; Se limpia la oficina de sistemas y el centro de computo; Se le indica  a Fabiola Diaz de la labor realizada... (Esta labor se realiza los dias 13 y 14 de Agosto de 9 a 12 pm)...ESTADO OK</v>
      </c>
      <c r="K706">
        <v>45510.76666666667</v>
      </c>
      <c r="L706">
        <v>45512.80763888889</v>
      </c>
      <c r="M706">
        <v>45517</v>
      </c>
      <c r="N706" t="str">
        <f>TEXT(M706, "DDDD")</f>
        <v>martes</v>
      </c>
      <c r="O706" t="str">
        <v>J047 JUMBO GIRARDOT</v>
      </c>
      <c r="P706" t="str">
        <v>GIRARDOT</v>
      </c>
      <c r="Q706" t="str">
        <f>IF(ISBLANK(P706),"0",(VLOOKUP(P706,REGION,2,FALSE)))</f>
        <v>OCCIDENTE</v>
      </c>
      <c r="R706" t="str">
        <v>RAFAEL ARDILA PUENTES</v>
      </c>
      <c r="S706">
        <f>IF(ISBLANK(R706),"0", VLOOKUP(R706,PERSONAL,2,FALSE))</f>
        <v>1018419858</v>
      </c>
      <c r="T706" t="str">
        <v>DIRECTO</v>
      </c>
      <c r="U706">
        <v>0.375</v>
      </c>
      <c r="V706">
        <v>0.5</v>
      </c>
      <c r="W706">
        <f>V706-U706</f>
        <v>0.125</v>
      </c>
      <c r="X706">
        <v>3</v>
      </c>
      <c r="Y706">
        <f>NETWORKDAYS(K706,M706)</f>
        <v>6</v>
      </c>
      <c r="Z706" t="str">
        <f>IF(Y706&lt;=2,"CUMPLE","NO CUMPLE")</f>
        <v>NO CUMPLE</v>
      </c>
      <c r="AA706" t="str">
        <v>13- 14 agosto de 9:00 a 12:00</v>
      </c>
      <c r="AC706" t="str">
        <f>TEXT(M706,"mmmm")</f>
        <v>agosto</v>
      </c>
      <c r="AD706" t="str">
        <f>TEXT(M706,"yyyy")</f>
        <v>yyyy</v>
      </c>
      <c r="AE706">
        <f>W706*60*24</f>
        <v>180</v>
      </c>
      <c r="AF706">
        <f>AE706/60</f>
        <v>3</v>
      </c>
      <c r="AG706">
        <f>AE706/60</f>
        <v>3</v>
      </c>
      <c r="AH706">
        <f>L706-K706</f>
        <v>2.0409722222175333</v>
      </c>
      <c r="AI706">
        <f>AH706*24*60</f>
        <v>2938.999999993248</v>
      </c>
      <c r="AJ706">
        <f>75728*X706</f>
        <v>227184</v>
      </c>
    </row>
    <row r="707">
      <c r="A707">
        <v>811074</v>
      </c>
      <c r="B707" t="str">
        <v>SOLICITUD</v>
      </c>
      <c r="C707" t="str">
        <v>CERRADO</v>
      </c>
      <c r="D707" t="str">
        <v>ELECTRO</v>
      </c>
      <c r="E707" t="str">
        <v xml:space="preserve">SWITCH </v>
      </c>
      <c r="F707" t="str">
        <v xml:space="preserve">SWITCH </v>
      </c>
      <c r="G707" t="str">
        <v>MICROSENS</v>
      </c>
      <c r="H707" t="str">
        <v>buenas tardes se requiere el envio de equipo microsens con serial 01034287 con caja de periferico</v>
      </c>
      <c r="I707" t="str">
        <v>buenas tardes se requiere el envio de equipo microsens con serial 01034287 con caja de periferico</v>
      </c>
      <c r="J707" t="str">
        <v>SE REALIZA INSTALACION DE MICROSENS ENVIADO; PERO SE EVIDENCIA QUE EL EQUIPO VINO MAL CONFIGURADO; ADICIONAL SE ENCUENTRA UNA NOVEDAD ELECTRICA EN EL PUNTO DONDE SE ENCUENTRA EL EQUIPO; SE INFORMA A PERSONAL DE MANTENIMIENTO PARA REALIZAR CORRECTIVO Y SE CAMBIA DE PUNTO ELECTRICO. EL MICROSENS SE DEBE FORMATEAR Y VOLVERSE A CONFIGURAR POR TAL RAZON SE REPROGRAMA VISITA.</v>
      </c>
      <c r="K707">
        <v>45513.472916666666</v>
      </c>
      <c r="L707">
        <v>45513.48263888889</v>
      </c>
      <c r="M707">
        <v>45517</v>
      </c>
      <c r="N707" t="str">
        <f>TEXT(M707, "DDDD")</f>
        <v>martes</v>
      </c>
      <c r="O707" t="str">
        <v>J126 JUMBO SAN SILVESTRE</v>
      </c>
      <c r="P707" t="str">
        <v>BARRANCABERMEJA</v>
      </c>
      <c r="Q707" t="str">
        <f>IF(ISBLANK(P707),"0",(VLOOKUP(P707,REGION,2,FALSE)))</f>
        <v>ORIENTE</v>
      </c>
      <c r="R707" t="str">
        <v>LUIS CARLOS ROJAS ACOSTA</v>
      </c>
      <c r="S707">
        <f>IF(ISBLANK(R707),"0", VLOOKUP(R707,PERSONAL,2,FALSE))</f>
        <v>1096188137</v>
      </c>
      <c r="T707" t="str">
        <v>DIRECTO</v>
      </c>
      <c r="U707">
        <v>0.5833333333333334</v>
      </c>
      <c r="V707">
        <v>0.7083333333333334</v>
      </c>
      <c r="W707">
        <f>V707-U707</f>
        <v>0.125</v>
      </c>
      <c r="X707">
        <v>2</v>
      </c>
      <c r="Y707">
        <f>NETWORKDAYS(K707,M707)</f>
        <v>3</v>
      </c>
      <c r="Z707" t="str">
        <f>IF(Y707&lt;=2,"CUMPLE","NO CUMPLE")</f>
        <v>NO CUMPLE</v>
      </c>
      <c r="AC707" t="str">
        <f>TEXT(M707,"mmmm")</f>
        <v>agosto</v>
      </c>
      <c r="AD707" t="str">
        <f>TEXT(M707,"yyyy")</f>
        <v>yyyy</v>
      </c>
      <c r="AE707">
        <f>W707*60*24</f>
        <v>180</v>
      </c>
      <c r="AF707">
        <f>AE707/60</f>
        <v>3</v>
      </c>
      <c r="AG707">
        <f>AE707/60</f>
        <v>3</v>
      </c>
      <c r="AH707">
        <f>L707-K707</f>
        <v>0.00972222222480923</v>
      </c>
      <c r="AI707">
        <f>AH707*24*60</f>
        <v>14.00000000372529</v>
      </c>
      <c r="AJ707">
        <f>75728*X707</f>
        <v>151456</v>
      </c>
    </row>
    <row r="708">
      <c r="A708">
        <v>825713</v>
      </c>
      <c r="B708" t="str">
        <v>INCIDENTE</v>
      </c>
      <c r="C708" t="str">
        <v>CERRADO</v>
      </c>
      <c r="D708" t="str">
        <v>SALA DE SISTEMAS</v>
      </c>
      <c r="E708" t="str">
        <v>PORTATIL</v>
      </c>
      <c r="F708" t="str">
        <v>PORTATIL</v>
      </c>
      <c r="G708" t="str">
        <v>LENOVO</v>
      </c>
      <c r="H708" t="str">
        <v>La aplicación de excel se demora mucho en abrir; en ocasiones me bloquea el PC o me toca reiniciar el equipo para continuar.</v>
      </c>
      <c r="I708" t="str">
        <v>La aplicación de excel se demora mucho en abrir; en ocasiones me bloquea el PC o me toca reiniciar el equipo para continuar.</v>
      </c>
      <c r="J708" t="str">
        <v>Me dirigi a la sala de sistemas donde se encuentra el equipo del gerente; me mostro las fallas que tenia; se le hizo optimizacion a los programas ofirmaticos de office; tambien se le hizo optimizacion de rendimiento visual para que estuviera mas rapido el equipo; se comprobo el estado del disco; cpu y ram por medio del programa; despues de eso hizo pruebas y todo quedo funcionando mejor; lo unico que si me percate es que el equipo tiene poca ram entonces si abre muchos programas a la vez le va a presentar lentitud</v>
      </c>
      <c r="K708">
        <v>45517.75</v>
      </c>
      <c r="L708">
        <v>45518.32708333333</v>
      </c>
      <c r="M708">
        <v>45518</v>
      </c>
      <c r="N708" t="str">
        <f>TEXT(M708, "DDDD")</f>
        <v>miércoles</v>
      </c>
      <c r="O708" t="str">
        <v>M038 METRO CENTRO DE CONVENCIONES</v>
      </c>
      <c r="P708" t="str">
        <v>NEIVA</v>
      </c>
      <c r="Q708" t="str">
        <f>IF(ISBLANK(P708),"0",(VLOOKUP(P708,REGION,2,FALSE)))</f>
        <v>OCCIDENTE</v>
      </c>
      <c r="R708" t="str">
        <v>MICHAEL SIMIT VILLABON TRUJILLO</v>
      </c>
      <c r="S708" t="e">
        <f>IF(ISBLANK(R708),"0", VLOOKUP(R708,PERSONAL,2,FALSE))</f>
        <v>#N/A</v>
      </c>
      <c r="T708" t="str">
        <v>ALIADO</v>
      </c>
      <c r="U708">
        <v>0.3611111111111111</v>
      </c>
      <c r="V708">
        <v>0.4027777777777778</v>
      </c>
      <c r="W708">
        <f>V708-U708</f>
        <v>0.041666666666666685</v>
      </c>
      <c r="X708">
        <v>1</v>
      </c>
      <c r="Y708">
        <f>NETWORKDAYS(K708,M708)</f>
        <v>2</v>
      </c>
      <c r="Z708" t="str">
        <f>IF(Y708&lt;=2,"CUMPLE","NO CUMPLE")</f>
        <v>CUMPLE</v>
      </c>
      <c r="AC708" t="str">
        <f>TEXT(M708,"mmmm")</f>
        <v>agosto</v>
      </c>
      <c r="AD708" t="str">
        <f>TEXT(M708,"yyyy")</f>
        <v>yyyy</v>
      </c>
      <c r="AE708">
        <f>W708*60*24</f>
        <v>60.00000000000002</v>
      </c>
      <c r="AF708">
        <f>AE708/60</f>
        <v>1.0000000000000004</v>
      </c>
      <c r="AG708">
        <f>AE708/60</f>
        <v>1.0000000000000004</v>
      </c>
      <c r="AH708">
        <f>L708-K708</f>
        <v>0.5770833333299379</v>
      </c>
      <c r="AI708">
        <f>AH708*24*60</f>
        <v>830.9999999951106</v>
      </c>
      <c r="AJ708">
        <f>75728*X708</f>
        <v>75728</v>
      </c>
    </row>
    <row r="709">
      <c r="A709">
        <v>831075</v>
      </c>
      <c r="B709" t="str">
        <v>INCIDENTE</v>
      </c>
      <c r="C709" t="str">
        <v>CERRADO</v>
      </c>
      <c r="D709" t="str">
        <v>SALA DE SISTEMAS</v>
      </c>
      <c r="E709" t="str">
        <v>PORTATIL</v>
      </c>
      <c r="F709" t="str">
        <v>PORTATIL</v>
      </c>
      <c r="G709" t="str">
        <v>LENOVO</v>
      </c>
      <c r="H709" t="str">
        <v>Se requiere revisión de red del computador del Gerente; no cuenta con internet.</v>
      </c>
      <c r="I709" t="str">
        <v>Se requiere revisión de red del computador del Gerente; no cuenta con internet.</v>
      </c>
      <c r="J709" t="str">
        <v>Me dirigi a la sala de sistemas donde se encuentra el equipo del gerente; me mostro las fallas que tenia; se le comprobo primero que las conexiones y configuraciones de red estuvieran correctamente; se hizo primero cambio de cable de red; se dejo en sitio un cable de red de 5 metros ya que el que utilizaba el gerente se veia en mal estado; despues de eso se comprobo el puerto de red donde estaba conectado que estuviera en buen estado; deisy corrigio unos errores de cableado que le votaba el switch; despues lo desconectamos del puerto 18 y ahi notamos la novedad y es que el equipo del gerente lo habia conectado en otro punto de red y habia quedado guardado tanto como en el puerto 6 y el puerto 18 la mac; entonces estaba haciendo interferencia entre ambos y se resolvio el caso y quedo funcionando correctamente.</v>
      </c>
      <c r="K709">
        <v>45518.50277777778</v>
      </c>
      <c r="L709">
        <v>45518.50277777778</v>
      </c>
      <c r="M709">
        <v>45518</v>
      </c>
      <c r="N709" t="str">
        <f>TEXT(M709, "DDDD")</f>
        <v>miércoles</v>
      </c>
      <c r="O709" t="str">
        <v>M038 METRO CENTRO DE CONVENCIONES</v>
      </c>
      <c r="P709" t="str">
        <v>NEIVA</v>
      </c>
      <c r="Q709" t="str">
        <f>IF(ISBLANK(P709),"0",(VLOOKUP(P709,REGION,2,FALSE)))</f>
        <v>OCCIDENTE</v>
      </c>
      <c r="R709" t="str">
        <v>MICHAEL SIMIT VILLABON TRUJILLO</v>
      </c>
      <c r="S709" t="e">
        <f>IF(ISBLANK(R709),"0", VLOOKUP(R709,PERSONAL,2,FALSE))</f>
        <v>#N/A</v>
      </c>
      <c r="T709" t="str">
        <v>ALIADO</v>
      </c>
      <c r="U709">
        <v>0.3611111111111111</v>
      </c>
      <c r="V709">
        <v>0.5</v>
      </c>
      <c r="W709">
        <f>V709-U709</f>
        <v>0.1388888888888889</v>
      </c>
      <c r="X709">
        <v>2</v>
      </c>
      <c r="Y709">
        <f>NETWORKDAYS(K709,M709)</f>
        <v>1</v>
      </c>
      <c r="Z709" t="str">
        <f>IF(Y709&lt;=2,"CUMPLE","NO CUMPLE")</f>
        <v>CUMPLE</v>
      </c>
      <c r="AC709" t="str">
        <f>TEXT(M709,"mmmm")</f>
        <v>agosto</v>
      </c>
      <c r="AD709" t="str">
        <f>TEXT(M709,"yyyy")</f>
        <v>yyyy</v>
      </c>
      <c r="AE709">
        <f>W709*60*24</f>
        <v>200</v>
      </c>
      <c r="AF709">
        <f>AE709/60</f>
        <v>3.3333333333333335</v>
      </c>
      <c r="AG709">
        <f>AE709/60</f>
        <v>3.3333333333333335</v>
      </c>
      <c r="AH709">
        <f>L709-K709</f>
        <v>0</v>
      </c>
      <c r="AI709">
        <f>AH709*24*60</f>
        <v>0</v>
      </c>
      <c r="AJ709">
        <f>75728*X709</f>
        <v>151456</v>
      </c>
    </row>
    <row r="710">
      <c r="A710">
        <v>821846</v>
      </c>
      <c r="B710" t="str">
        <v>INCIDENTE</v>
      </c>
      <c r="C710" t="str">
        <v>CERRADO</v>
      </c>
      <c r="D710" t="str">
        <v>SALA DE SISTEMAS</v>
      </c>
      <c r="E710" t="str">
        <v>PDA</v>
      </c>
      <c r="F710" t="str">
        <v>PDA</v>
      </c>
      <c r="G710" t="str">
        <v>ZEBRA</v>
      </c>
      <c r="H710" t="str">
        <v>en pda asignada a pls numero 034280 esta bloqueada y no permite el ingreso a configuracion para anexar mas usuarios .</v>
      </c>
      <c r="I710" t="str">
        <v>en pda asignada a pls numero 034280 esta bloqueada y no permite el ingreso a configuracion para anexar mas usuarios .</v>
      </c>
      <c r="J710" t="str">
        <v>Al inicio se habia configurado el tema de usuario dentro de la pda ya que eso era lo que mencionaba el caso; ya despues de que fayver entrara a turno; el me explico que necesitaba era añadir mas usuarios en genesix; entonces hubo un dilema que fue la ultima persona que reviso esa pda no dejo la clave predeterminada que se utiliza normalmente; entonces toco configurar de nuevo el programa para que funcione correctamente; se importo la configuracion y la configuracion de las teclas; ademas de eso se añadio los usuarios que pidio; quedo funcionando correctamente</v>
      </c>
      <c r="K710">
        <v>45518.486805555556</v>
      </c>
      <c r="L710">
        <v>45518.49722222222</v>
      </c>
      <c r="M710">
        <v>45518</v>
      </c>
      <c r="N710" t="str">
        <f>TEXT(M710, "DDDD")</f>
        <v>miércoles</v>
      </c>
      <c r="O710" t="str">
        <v>M038 METRO CENTRO DE CONVENCIONES</v>
      </c>
      <c r="P710" t="str">
        <v>NEIVA</v>
      </c>
      <c r="Q710" t="str">
        <f>IF(ISBLANK(P710),"0",(VLOOKUP(P710,REGION,2,FALSE)))</f>
        <v>OCCIDENTE</v>
      </c>
      <c r="R710" t="str">
        <v>MICHAEL SIMIT VILLABON TRUJILLO</v>
      </c>
      <c r="S710" t="e">
        <f>IF(ISBLANK(R710),"0", VLOOKUP(R710,PERSONAL,2,FALSE))</f>
        <v>#N/A</v>
      </c>
      <c r="T710" t="str">
        <v>ALIADO</v>
      </c>
      <c r="U710">
        <v>0.5</v>
      </c>
      <c r="V710">
        <v>0.6354166666666666</v>
      </c>
      <c r="W710">
        <f>V710-U710</f>
        <v>0.13541666666666663</v>
      </c>
      <c r="X710">
        <v>2</v>
      </c>
      <c r="Y710">
        <f>NETWORKDAYS(K710,M710)</f>
        <v>1</v>
      </c>
      <c r="Z710" t="str">
        <f>IF(Y710&lt;=2,"CUMPLE","NO CUMPLE")</f>
        <v>CUMPLE</v>
      </c>
      <c r="AC710" t="str">
        <f>TEXT(M710,"mmmm")</f>
        <v>agosto</v>
      </c>
      <c r="AD710" t="str">
        <f>TEXT(M710,"yyyy")</f>
        <v>yyyy</v>
      </c>
      <c r="AE710">
        <f>W710*60*24</f>
        <v>194.99999999999994</v>
      </c>
      <c r="AF710">
        <f>AE710/60</f>
        <v>3.249999999999999</v>
      </c>
      <c r="AG710">
        <f>AE710/60</f>
        <v>3.249999999999999</v>
      </c>
      <c r="AH710">
        <f>L710-K710</f>
        <v>0.010416666664241347</v>
      </c>
      <c r="AI710">
        <f>AH710*24*60</f>
        <v>14.99999999650754</v>
      </c>
      <c r="AJ710">
        <f>75728*X710</f>
        <v>151456</v>
      </c>
    </row>
    <row r="711">
      <c r="A711">
        <v>825416</v>
      </c>
      <c r="B711" t="str">
        <v>INCIDENTE</v>
      </c>
      <c r="C711" t="str">
        <v>CERRADO</v>
      </c>
      <c r="D711" t="str">
        <v>LINEAL DE CAJAS</v>
      </c>
      <c r="E711" t="str">
        <v>POS</v>
      </c>
      <c r="F711" t="str">
        <v>POS</v>
      </c>
      <c r="G711" t="str">
        <v>NCR</v>
      </c>
      <c r="H711" t="str">
        <v>Buenos Días Me pueden colaborar por favor con la validación de la POS 11 la cual se re-instalo se le inserto numeración de facturación pero al realizar validación de la POS esta no reacciona ni deja realizar ningún proceso Quedo atenta a sus comentarios</v>
      </c>
      <c r="I711" t="str">
        <v>Buenos Días Me pueden colaborar por favor con la validación de la POS 11 la cual se re-instalo se le inserto numeración de facturación pero al realizar validación de la POS esta no reacciona ni deja realizar ningún proceso Quedo atenta a sus comentarios</v>
      </c>
      <c r="J711" t="str">
        <v>Despues de que me dieron ingreso me dirigi a la linea de caja; de ahí procedi de una vez a revisar la POS 11; el tema de la POS 11 es la impresora; por la impresora ya se habia montado un ticket para solucionarlo; pero no tuvo arreglo; ya que se le daño el sensor que detecta el papel; entonces siempre va a imprimir un error; pero cuando se le coloca una impresora que si funciona; se comprobo que estuviera en linea y todo cuando se hizo el cambio de impresoras apenas se pudo; del resto se comprobo de que si quedara subida y funcionara correctamente; se les menciono a linea de caja de que mas que todo es porque no hay otra impresora en sitio para poder hacer el cambio y que quede totalmente funcionando.</v>
      </c>
      <c r="K711">
        <v>45518.49652777778</v>
      </c>
      <c r="L711">
        <v>45518.513194444444</v>
      </c>
      <c r="M711">
        <v>45518</v>
      </c>
      <c r="N711" t="str">
        <f>TEXT(M711, "DDDD")</f>
        <v>miércoles</v>
      </c>
      <c r="O711" t="str">
        <v>M195 METRO SANTA LUCIA</v>
      </c>
      <c r="P711" t="str">
        <v>NEIVA</v>
      </c>
      <c r="Q711" t="str">
        <f>IF(ISBLANK(P711),"0",(VLOOKUP(P711,REGION,2,FALSE)))</f>
        <v>OCCIDENTE</v>
      </c>
      <c r="R711" t="str">
        <v>MICHAEL SIMIT VILLABON TRUJILLO</v>
      </c>
      <c r="S711" t="e">
        <f>IF(ISBLANK(R711),"0", VLOOKUP(R711,PERSONAL,2,FALSE))</f>
        <v>#N/A</v>
      </c>
      <c r="T711" t="str">
        <v>ALIADO</v>
      </c>
      <c r="U711">
        <v>0.6666666666666666</v>
      </c>
      <c r="V711">
        <v>0.75</v>
      </c>
      <c r="W711">
        <f>V711-U711</f>
        <v>0.08333333333333337</v>
      </c>
      <c r="X711">
        <v>1</v>
      </c>
      <c r="Y711">
        <f>NETWORKDAYS(K711,M711)</f>
        <v>1</v>
      </c>
      <c r="Z711" t="str">
        <f>IF(Y711&lt;=2,"CUMPLE","NO CUMPLE")</f>
        <v>CUMPLE</v>
      </c>
      <c r="AC711" t="str">
        <f>TEXT(M711,"mmmm")</f>
        <v>agosto</v>
      </c>
      <c r="AD711" t="str">
        <f>TEXT(M711,"yyyy")</f>
        <v>yyyy</v>
      </c>
      <c r="AE711">
        <f>W711*60*24</f>
        <v>120.00000000000004</v>
      </c>
      <c r="AF711">
        <f>AE711/60</f>
        <v>2.000000000000001</v>
      </c>
      <c r="AG711">
        <f>AE711/60</f>
        <v>2.000000000000001</v>
      </c>
      <c r="AH711">
        <f>L711-K711</f>
        <v>0.016666666662786156</v>
      </c>
      <c r="AI711">
        <f>AH711*24*60</f>
        <v>23.999999994412065</v>
      </c>
      <c r="AJ711">
        <f>75728*X711</f>
        <v>75728</v>
      </c>
    </row>
    <row r="712">
      <c r="A712">
        <v>825433</v>
      </c>
      <c r="B712" t="str">
        <v>INCIDENTE</v>
      </c>
      <c r="C712" t="str">
        <v>CERRADO</v>
      </c>
      <c r="D712" t="str">
        <v>LINEAL DE CAJAS</v>
      </c>
      <c r="E712" t="str">
        <v>POS</v>
      </c>
      <c r="F712" t="str">
        <v>POS</v>
      </c>
      <c r="G712" t="str">
        <v>NCR</v>
      </c>
      <c r="H712" t="str">
        <v>Buenos Días Me pueden ayudar por favor con la validacion de la POS 3 la cual esta en blanco el visor de cajeros; no deja realizar ningun proceso; la caja estaba funcionando normalmente pero quedo en ese estado. Quedo atenta a sus comentarios</v>
      </c>
      <c r="I712" t="str">
        <v>Buenos Días Me pueden ayudar por favor con la validacion de la POS 3 la cual esta en blanco el visor de cajeros; no deja realizar ningun proceso; la caja estaba funcionando normalmente pero quedo en ese estado. Quedo atenta a sus comentarios</v>
      </c>
      <c r="J712" t="str">
        <v>Despues de que me dieron ingreso me dirigi a la linea de caja; de ahí procedi de una vez a revisar la POS 11; el tema de la POS 11 es la impresora; por la impresora ya se habia montado un ticket para solucionarlo; pero no tuvo arreglo; ya que se le daño el sensor que detecta el papel; entonces siempre va a imprimir un error; pero cuando se le coloca una impresora que si funciona; se comprobo que estuviera en linea y todo cuando se hizo el cambio de impresoras apenas se pudo; del resto se comprobo de que si quedara subida y funcionara correctamente; se les menciono a linea de caja de que mas que todo es porque no hay otra impresora en sitio para poder hacer el cambio y que quede totalmente funcionando.</v>
      </c>
      <c r="K712">
        <v>45518.48472222222</v>
      </c>
      <c r="L712">
        <v>45518.49722222222</v>
      </c>
      <c r="M712">
        <v>45518</v>
      </c>
      <c r="N712" t="str">
        <f>TEXT(M712, "DDDD")</f>
        <v>miércoles</v>
      </c>
      <c r="O712" t="str">
        <v>M195 METRO SANTA LUCIA</v>
      </c>
      <c r="P712" t="str">
        <v>NEIVA</v>
      </c>
      <c r="Q712" t="str">
        <f>IF(ISBLANK(P712),"0",(VLOOKUP(P712,REGION,2,FALSE)))</f>
        <v>OCCIDENTE</v>
      </c>
      <c r="R712" t="str">
        <v>MICHAEL SIMIT VILLABON TRUJILLO</v>
      </c>
      <c r="S712" t="e">
        <f>IF(ISBLANK(R712),"0", VLOOKUP(R712,PERSONAL,2,FALSE))</f>
        <v>#N/A</v>
      </c>
      <c r="T712" t="str">
        <v>ALIADO</v>
      </c>
      <c r="U712">
        <v>0.6666666666666666</v>
      </c>
      <c r="V712">
        <v>0.75</v>
      </c>
      <c r="W712">
        <f>V712-U712</f>
        <v>0.08333333333333337</v>
      </c>
      <c r="X712">
        <v>1</v>
      </c>
      <c r="Y712">
        <f>NETWORKDAYS(K712,M712)</f>
        <v>1</v>
      </c>
      <c r="Z712" t="str">
        <f>IF(Y712&lt;=2,"CUMPLE","NO CUMPLE")</f>
        <v>CUMPLE</v>
      </c>
      <c r="AC712" t="str">
        <f>TEXT(M712,"mmmm")</f>
        <v>agosto</v>
      </c>
      <c r="AD712" t="str">
        <f>TEXT(M712,"yyyy")</f>
        <v>yyyy</v>
      </c>
      <c r="AE712">
        <f>W712*60*24</f>
        <v>120.00000000000004</v>
      </c>
      <c r="AF712">
        <f>AE712/60</f>
        <v>2.000000000000001</v>
      </c>
      <c r="AG712">
        <f>AE712/60</f>
        <v>2.000000000000001</v>
      </c>
      <c r="AH712">
        <f>L712-K712</f>
        <v>0.012499999997089617</v>
      </c>
      <c r="AI712">
        <f>AH712*24*60</f>
        <v>17.99999999580905</v>
      </c>
      <c r="AJ712">
        <f>75728*X712</f>
        <v>75728</v>
      </c>
    </row>
    <row r="713">
      <c r="A713">
        <v>824980</v>
      </c>
      <c r="B713" t="str">
        <v>INCIDENTE</v>
      </c>
      <c r="C713" t="str">
        <v>CERRADO</v>
      </c>
      <c r="D713" t="str">
        <v>SEGURIDAD</v>
      </c>
      <c r="E713" t="str">
        <v>PDA</v>
      </c>
      <c r="F713" t="str">
        <v>PDA</v>
      </c>
      <c r="G713" t="str">
        <v>HONEYWELL</v>
      </c>
      <c r="H713" t="str">
        <v>las dos PDA ;de escomerse y de antenas presentan problemas de internet; no registran las ventas ni deja escanearlos escomerse</v>
      </c>
      <c r="I713" t="str">
        <v>las dos PDA ;de escomerse y de antenas presentan problemas de internet; no registran las ventas ni deja escanearlos escomerse</v>
      </c>
      <c r="J713" t="str">
        <v>me encuentro en sitio y me presento en contralor para que me autoricen el ingreso; me indica el jefe de seguridad oldin y reviso las unidades PDA y antena II y eccommer se verifica la configuración del wifi y cobertura sin inconveniente le consulto al ing Harold quien me indica que es una falla general del aplicativo o link de conexión que presenta la falla; se le informa al jefe de seguridad oldin y a la compañera Leidy Vilalba y al personal de apoyo Ing Harold y continuo con otra labor.</v>
      </c>
      <c r="K713">
        <v>45517.62291666667</v>
      </c>
      <c r="L713">
        <v>45518.33611111111</v>
      </c>
      <c r="M713">
        <v>45518</v>
      </c>
      <c r="N713" t="str">
        <f>TEXT(M713, "DDDD")</f>
        <v>miércoles</v>
      </c>
      <c r="O713" t="str">
        <v>J036 JUMBO POPAYAN CAMPANARIO</v>
      </c>
      <c r="P713" t="str">
        <v>POPAYAN</v>
      </c>
      <c r="Q713" t="str">
        <f>IF(ISBLANK(P713),"0",(VLOOKUP(P713,REGION,2,FALSE)))</f>
        <v>OCCIDENTE</v>
      </c>
      <c r="R713" t="str">
        <v>DANIEL FERNANDO PAREDES ARTEAGA</v>
      </c>
      <c r="S713">
        <f>IF(ISBLANK(R713),"0", VLOOKUP(R713,PERSONAL,2,FALSE))</f>
        <v>10301691</v>
      </c>
      <c r="T713" t="str">
        <v>DIRECTO</v>
      </c>
      <c r="U713">
        <v>0.3333333333333333</v>
      </c>
      <c r="V713">
        <v>0.3645833333333333</v>
      </c>
      <c r="W713">
        <f>V713-U713</f>
        <v>0.03125</v>
      </c>
      <c r="X713">
        <v>1</v>
      </c>
      <c r="Y713">
        <f>NETWORKDAYS(K713,M713)</f>
        <v>2</v>
      </c>
      <c r="Z713" t="str">
        <f>IF(Y713&lt;=2,"CUMPLE","NO CUMPLE")</f>
        <v>CUMPLE</v>
      </c>
      <c r="AC713" t="str">
        <f>TEXT(M713,"mmmm")</f>
        <v>agosto</v>
      </c>
      <c r="AD713" t="str">
        <f>TEXT(M713,"yyyy")</f>
        <v>yyyy</v>
      </c>
      <c r="AE713">
        <f>W713*60*24</f>
        <v>45</v>
      </c>
      <c r="AF713">
        <f>AE713/60</f>
        <v>0.75</v>
      </c>
      <c r="AG713">
        <f>AE713/60</f>
        <v>0.75</v>
      </c>
      <c r="AH713">
        <f>L713-K713</f>
        <v>0.7131944444408873</v>
      </c>
      <c r="AI713">
        <f>AH713*24*60</f>
        <v>1026.9999999948777</v>
      </c>
      <c r="AJ713">
        <f>75728*X713</f>
        <v>75728</v>
      </c>
    </row>
    <row r="714">
      <c r="A714">
        <v>828461</v>
      </c>
      <c r="B714" t="str">
        <v>INCIDENTE</v>
      </c>
      <c r="C714" t="str">
        <v>CERRADO</v>
      </c>
      <c r="D714" t="str">
        <v>ADMINISTRACION</v>
      </c>
      <c r="E714" t="str">
        <v>POS</v>
      </c>
      <c r="F714" t="str">
        <v>POS</v>
      </c>
      <c r="G714" t="str">
        <v>NCR</v>
      </c>
      <c r="H714" t="str">
        <v>Buen dia por favor su ayuda para revisar los activos NCR ue llegaron a la tienda; cuando el tecnico este en sitio comunicarse con Harold Gonzalez</v>
      </c>
      <c r="I714" t="str">
        <v>Buen dia por favor su ayuda para revisar los activos NCR ue llegaron a la tienda; cuando el tecnico este en sitio comunicarse con Harold Gonzalez</v>
      </c>
      <c r="J714" t="str">
        <v>me encuentro en sitio; me presento con la Aux de gerencia quien me indica donde se encuentran las cajas; el ing Harold me indica un listado en Excel y verifico seriales y cantidades; concuerden con el Archivo y envió evidencia de las Mac de cada pos para su configuración en el Servidor y su identificación dentro de la red; también se hacen las pruebas de funcionamiento y encendido de las pantallas de cliente y principal con una pos conectada; se me indica realizar las marquillas para identificar las cajas con las pos según la Mac configurada en la red; realiza envió de evidencia al ing Harold y se le informa a la compañera Leidy Vilalba y procedo con otra actividad dentro de la tienda.</v>
      </c>
      <c r="K714">
        <v>45517.62152777778</v>
      </c>
      <c r="L714">
        <v>45517.64166666667</v>
      </c>
      <c r="M714">
        <v>45518</v>
      </c>
      <c r="N714" t="str">
        <f>TEXT(M714, "DDDD")</f>
        <v>miércoles</v>
      </c>
      <c r="O714" t="str">
        <v>J036 JUMBO POPAYAN CAMPANARIO</v>
      </c>
      <c r="P714" t="str">
        <v>POPAYAN</v>
      </c>
      <c r="Q714" t="str">
        <f>IF(ISBLANK(P714),"0",(VLOOKUP(P714,REGION,2,FALSE)))</f>
        <v>OCCIDENTE</v>
      </c>
      <c r="R714" t="str">
        <v>DANIEL FERNANDO PAREDES ARTEAGA</v>
      </c>
      <c r="S714">
        <f>IF(ISBLANK(R714),"0", VLOOKUP(R714,PERSONAL,2,FALSE))</f>
        <v>10301691</v>
      </c>
      <c r="T714" t="str">
        <v>DIRECTO</v>
      </c>
      <c r="U714">
        <v>0.375</v>
      </c>
      <c r="V714">
        <v>0.6875</v>
      </c>
      <c r="W714">
        <f>V714-U714</f>
        <v>0.3125</v>
      </c>
      <c r="X714">
        <v>3</v>
      </c>
      <c r="Y714">
        <f>NETWORKDAYS(K714,M714)</f>
        <v>2</v>
      </c>
      <c r="Z714" t="str">
        <f>IF(Y714&lt;=2,"CUMPLE","NO CUMPLE")</f>
        <v>CUMPLE</v>
      </c>
      <c r="AC714" t="str">
        <f>TEXT(M714,"mmmm")</f>
        <v>agosto</v>
      </c>
      <c r="AD714" t="str">
        <f>TEXT(M714,"yyyy")</f>
        <v>yyyy</v>
      </c>
      <c r="AE714">
        <f>W714*60*24</f>
        <v>450</v>
      </c>
      <c r="AF714">
        <f>AE714/60</f>
        <v>7.5</v>
      </c>
      <c r="AG714">
        <f>AE714/60</f>
        <v>7.5</v>
      </c>
      <c r="AH714">
        <f>L714-K714</f>
        <v>0.020138888889050577</v>
      </c>
      <c r="AI714">
        <f>AH714*24*60</f>
        <v>29.00000000023283</v>
      </c>
      <c r="AJ714">
        <f>75728*X714</f>
        <v>227184</v>
      </c>
    </row>
    <row r="715">
      <c r="A715">
        <v>829235</v>
      </c>
      <c r="B715" t="str">
        <v>SOLICITUD</v>
      </c>
      <c r="C715" t="str">
        <v>CERRADO</v>
      </c>
      <c r="D715" t="str">
        <v>ADMINISTRACION</v>
      </c>
      <c r="E715" t="str">
        <v>POS</v>
      </c>
      <c r="F715" t="str">
        <v>POS</v>
      </c>
      <c r="G715" t="str">
        <v>NCR</v>
      </c>
      <c r="H715" t="str">
        <v>Se solicita armar una pos completa NCR en sala de sistemas;</v>
      </c>
      <c r="I715" t="str">
        <v>Se solicita armar una pos completa NCR en sala de sistemas;</v>
      </c>
      <c r="J715" t="str">
        <v>me encuentro en sitio; procedo a retirar las cajas del inventario y llevarlas al área de sistemas y organizar las partes de las pos NCR identificada como la pos 01 y la dejo conectada y en red indicándole al ing Harold el puerto y la identificación del swich en el gabinete dos; se le informa al compañera Leidy Vilalba y al personal de apoyo Ing Harold  y me retiro del sitio.</v>
      </c>
      <c r="K715">
        <v>45517.620833333334</v>
      </c>
      <c r="L715">
        <v>45517.64236111111</v>
      </c>
      <c r="M715">
        <v>45518</v>
      </c>
      <c r="N715" t="str">
        <f>TEXT(M715, "DDDD")</f>
        <v>miércoles</v>
      </c>
      <c r="O715" t="str">
        <v>J036 JUMBO POPAYAN CAMPANARIO</v>
      </c>
      <c r="P715" t="str">
        <v>POPAYAN</v>
      </c>
      <c r="Q715" t="str">
        <f>IF(ISBLANK(P715),"0",(VLOOKUP(P715,REGION,2,FALSE)))</f>
        <v>OCCIDENTE</v>
      </c>
      <c r="R715" t="str">
        <v>DANIEL FERNANDO PAREDES ARTEAGA</v>
      </c>
      <c r="S715">
        <f>IF(ISBLANK(R715),"0", VLOOKUP(R715,PERSONAL,2,FALSE))</f>
        <v>10301691</v>
      </c>
      <c r="T715" t="str">
        <v>DIRECTO</v>
      </c>
      <c r="U715">
        <v>0.6875</v>
      </c>
      <c r="V715">
        <v>0.7291666666666666</v>
      </c>
      <c r="W715">
        <f>V715-U715</f>
        <v>0.04166666666666663</v>
      </c>
      <c r="X715">
        <v>1</v>
      </c>
      <c r="Y715">
        <f>NETWORKDAYS(K715,M715)</f>
        <v>2</v>
      </c>
      <c r="Z715" t="str">
        <f>IF(Y715&lt;=2,"CUMPLE","NO CUMPLE")</f>
        <v>CUMPLE</v>
      </c>
      <c r="AC715" t="str">
        <f>TEXT(M715,"mmmm")</f>
        <v>agosto</v>
      </c>
      <c r="AD715" t="str">
        <f>TEXT(M715,"yyyy")</f>
        <v>yyyy</v>
      </c>
      <c r="AE715">
        <f>W715*60*24</f>
        <v>59.99999999999994</v>
      </c>
      <c r="AF715">
        <f>AE715/60</f>
        <v>0.999999999999999</v>
      </c>
      <c r="AG715">
        <f>AE715/60</f>
        <v>0.999999999999999</v>
      </c>
      <c r="AH715">
        <f>L715-K715</f>
        <v>0.02152777777519077</v>
      </c>
      <c r="AI715">
        <f>AH715*24*60</f>
        <v>30.99999999627471</v>
      </c>
      <c r="AJ715">
        <f>75728*X715</f>
        <v>75728</v>
      </c>
    </row>
    <row r="716">
      <c r="A716">
        <v>826795</v>
      </c>
      <c r="B716" t="str">
        <v>SOLICITUD</v>
      </c>
      <c r="C716" t="str">
        <v>CERRADO</v>
      </c>
      <c r="D716" t="str">
        <v>TIENDA</v>
      </c>
      <c r="E716" t="str">
        <v>POS</v>
      </c>
      <c r="F716" t="str">
        <v>POS</v>
      </c>
      <c r="G716" t="str">
        <v>NCR</v>
      </c>
      <c r="H716" t="str">
        <v>Buen Dia. Favor nos ayudas con el envío de un técnico a la tienda Metro Riohacha un turno completo con 2.5 Tickets ya que lo necesitamos para la validacion del nuevo servidor en el centro de computo y Realizar la instalación de un Sistema Operativo del Desktop de inventario. Nota: El técnico debe descargar la imagen de Win10-20H2_v14.iso y montarla con Rufus en una memoria USB.</v>
      </c>
      <c r="I716" t="str">
        <v>Buen Dia. Favor nos ayudas con el envío de un técnico a la tienda Metro Riohacha un turno completo con 2.5 Tickets ya que lo necesitamos para la validacion del nuevo servidor en el centro de computo y Realizar la instalación de un Sistema Operativo del Desktop de inventario. Nota: El técnico debe descargar la imagen de Win10-20H2_v14.iso y montarla con Rufus en una memoria USB.</v>
      </c>
      <c r="J716" t="str">
        <v>Se realizó la instalacion de 14 equipo en el area de sistemas; se configuro un reloj y se realizó todo lo indicado por el ingeniero</v>
      </c>
      <c r="K716">
        <v>45516.67638888889</v>
      </c>
      <c r="L716">
        <v>45517.415972222225</v>
      </c>
      <c r="M716">
        <v>45518</v>
      </c>
      <c r="N716" t="str">
        <f>TEXT(M716, "DDDD")</f>
        <v>miércoles</v>
      </c>
      <c r="O716" t="str">
        <v>M040 METRO RIOHACHA</v>
      </c>
      <c r="P716" t="str">
        <v>RIOHACHA</v>
      </c>
      <c r="Q716" t="str">
        <f>IF(ISBLANK(P716),"0",(VLOOKUP(P716,REGION,2,FALSE)))</f>
        <v>COSTA</v>
      </c>
      <c r="R716" t="str">
        <v>EDUARDO RAFAEL DE ARMAS HERRERA</v>
      </c>
      <c r="S716" t="e">
        <f>IF(ISBLANK(R716),"0", VLOOKUP(R716,PERSONAL,2,FALSE))</f>
        <v>#N/A</v>
      </c>
      <c r="T716" t="str">
        <v>DIRECTO</v>
      </c>
      <c r="U716">
        <v>0.3333333333333333</v>
      </c>
      <c r="V716">
        <v>0.7083333333333334</v>
      </c>
      <c r="W716">
        <f>V716-U716</f>
        <v>0.37500000000000006</v>
      </c>
      <c r="X716" t="str">
        <v>2;5</v>
      </c>
      <c r="Y716">
        <f>NETWORKDAYS(K716,M716)</f>
        <v>3</v>
      </c>
      <c r="Z716" t="str">
        <f>IF(Y716&lt;=2,"CUMPLE","NO CUMPLE")</f>
        <v>NO CUMPLE</v>
      </c>
      <c r="AA716" t="str">
        <v xml:space="preserve">SOLICITUD TÉCNICO TODO EL DIA </v>
      </c>
      <c r="AC716" t="str">
        <f>TEXT(M716,"mmmm")</f>
        <v>agosto</v>
      </c>
      <c r="AD716" t="str">
        <f>TEXT(M716,"yyyy")</f>
        <v>yyyy</v>
      </c>
      <c r="AE716">
        <f>W716*60*24</f>
        <v>540.0000000000001</v>
      </c>
      <c r="AF716">
        <f>AE716/60</f>
        <v>9.000000000000002</v>
      </c>
      <c r="AG716">
        <f>AE716/60</f>
        <v>9.000000000000002</v>
      </c>
      <c r="AH716">
        <f>L716-K716</f>
        <v>0.7395833333357587</v>
      </c>
      <c r="AI716">
        <f>AH716*24*60</f>
        <v>1065.0000000034925</v>
      </c>
      <c r="AJ716" t="e">
        <f>75728*X716</f>
        <v>#VALUE!</v>
      </c>
    </row>
    <row r="717">
      <c r="A717">
        <v>830708</v>
      </c>
      <c r="B717" t="str">
        <v>INCIDENTE</v>
      </c>
      <c r="C717" t="str">
        <v>CERRADO</v>
      </c>
      <c r="D717" t="str">
        <v>DECORACION</v>
      </c>
      <c r="E717" t="str">
        <v>POS</v>
      </c>
      <c r="F717" t="str">
        <v>POS</v>
      </c>
      <c r="G717" t="str">
        <v>LENOVO</v>
      </c>
      <c r="H717" t="str">
        <v>Buenos días; uno de los equipos de Visual no deja ingresar ningún usuario. El num del equipo es: 142643</v>
      </c>
      <c r="I717" t="str">
        <v>Buenos días; uno de los equipos de Visual no deja ingresar ningún usuario. El num del equipo es: 142643</v>
      </c>
      <c r="J717" t="str">
        <v>El pc se encuentra encendido; desconectado de la red y debajo del escritorio; dos puntos de al mismo lado de la oficina no tienen señal pero en la pared del frente hay un punto de red disponible y operativo; se extiende provisional; estética y de manera segura; un cable desde el punto de red disponible hasta el pc en cuestión; se conecta a la red y se logra ingresar con las credenciales del usuario. Adicionalmente se brinda información a Jhon Olaya sobre ubicación y distancia del rack mas cercano para podir cotización de cableado para reparar puntos de red desconectados</v>
      </c>
      <c r="K717">
        <v>45519.31180555555</v>
      </c>
      <c r="L717">
        <v>45519.39236111111</v>
      </c>
      <c r="M717">
        <v>45519</v>
      </c>
      <c r="N717" t="str">
        <f>TEXT(M717, "DDDD")</f>
        <v>jueves</v>
      </c>
      <c r="O717" t="str">
        <v>E806 EASY EL PRADO</v>
      </c>
      <c r="P717" t="str">
        <v>MEDELLIN</v>
      </c>
      <c r="Q717" t="str">
        <f>IF(ISBLANK(P717),"0",(VLOOKUP(P717,REGION,2,FALSE)))</f>
        <v>CENTRO</v>
      </c>
      <c r="R717" t="str">
        <v xml:space="preserve">FABIAN VARGAS LASTRA </v>
      </c>
      <c r="S717" t="e">
        <f>IF(ISBLANK(R717),"0", VLOOKUP(R717,PERSONAL,2,FALSE))</f>
        <v>#N/A</v>
      </c>
      <c r="T717" t="str">
        <v>ALIADO</v>
      </c>
      <c r="U717">
        <v>0.6354166666666666</v>
      </c>
      <c r="V717">
        <v>0.71875</v>
      </c>
      <c r="W717">
        <f>V717-U717</f>
        <v>0.08333333333333337</v>
      </c>
      <c r="X717">
        <v>1</v>
      </c>
      <c r="Y717">
        <f>NETWORKDAYS(K717,M717)</f>
        <v>1</v>
      </c>
      <c r="Z717" t="str">
        <f>IF(Y717&lt;=2,"CUMPLE","NO CUMPLE")</f>
        <v>CUMPLE</v>
      </c>
      <c r="AC717" t="str">
        <f>TEXT(M717,"mmmm")</f>
        <v>agosto</v>
      </c>
      <c r="AD717" t="str">
        <f>TEXT(M717,"yyyy")</f>
        <v>yyyy</v>
      </c>
      <c r="AE717">
        <f>W717*60*24</f>
        <v>120.00000000000004</v>
      </c>
      <c r="AF717">
        <f>AE717/60</f>
        <v>2.000000000000001</v>
      </c>
      <c r="AG717">
        <f>AE717/60</f>
        <v>2.000000000000001</v>
      </c>
      <c r="AH717">
        <f>L717-K717</f>
        <v>0.08055555555620231</v>
      </c>
      <c r="AI717">
        <f>AH717*24*60</f>
        <v>116.00000000093132</v>
      </c>
      <c r="AJ717">
        <f>75728*X717</f>
        <v>75728</v>
      </c>
    </row>
    <row r="718">
      <c r="A718">
        <v>832490</v>
      </c>
      <c r="B718" t="str">
        <v>SOLICITUD</v>
      </c>
      <c r="C718" t="str">
        <v>CERRADO</v>
      </c>
      <c r="D718" t="str">
        <v>FUERA DE TIENDA</v>
      </c>
      <c r="E718" t="str">
        <v>POS</v>
      </c>
      <c r="F718" t="str">
        <v>POS</v>
      </c>
      <c r="G718" t="str">
        <v>UNISYS</v>
      </c>
      <c r="H718" t="str">
        <v>Buenos dias se requiere revision de la la pos y los equipos de la EDS ya que se encuentran con novedad</v>
      </c>
      <c r="I718" t="str">
        <v>Buenos dias se requiere revision de la la pos y los equipos de la EDS ya que se encuentran con novedad</v>
      </c>
      <c r="J718" t="str">
        <v>La pos de la EDS se encuentra encencida y con el cable de red desconectado; el faceplate y los conectores de red están muy deteriorados y el patch cord se encuentra en mal estado. Se conecta un nuevo patch cord de 1.5mts y la pos queda en línea. Se informa y envían evidencias a Deisy Niño de redes; ella confirma que la pos está en línea y que puede darse por solucionado el problema. Igualmente se envían evidencias de un nido sobre las cajas de la antena ubicada en la portería del parqueadero.</v>
      </c>
      <c r="K718">
        <v>45519.316666666666</v>
      </c>
      <c r="L718">
        <v>45519.316666666666</v>
      </c>
      <c r="M718">
        <v>45519</v>
      </c>
      <c r="N718" t="str">
        <f>TEXT(M718, "DDDD")</f>
        <v>jueves</v>
      </c>
      <c r="O718" t="str">
        <v>Z046 ITAGUI</v>
      </c>
      <c r="P718" t="str">
        <v>ITAGUI</v>
      </c>
      <c r="Q718" t="str">
        <f>IF(ISBLANK(P718),"0",(VLOOKUP(P718,REGION,2,FALSE)))</f>
        <v>CENTRO</v>
      </c>
      <c r="R718" t="str">
        <v xml:space="preserve">FABIAN VARGAS LASTRA </v>
      </c>
      <c r="S718" t="e">
        <f>IF(ISBLANK(R718),"0", VLOOKUP(R718,PERSONAL,2,FALSE))</f>
        <v>#N/A</v>
      </c>
      <c r="T718" t="str">
        <v>ALIADO</v>
      </c>
      <c r="U718">
        <v>0.3541666666666667</v>
      </c>
      <c r="V718">
        <v>0.4166666666666667</v>
      </c>
      <c r="W718">
        <f>V718-U718</f>
        <v>0.0625</v>
      </c>
      <c r="X718">
        <v>1</v>
      </c>
      <c r="Y718">
        <f>NETWORKDAYS(K718,M718)</f>
        <v>1</v>
      </c>
      <c r="Z718" t="str">
        <f>IF(Y718&lt;=2,"CUMPLE","NO CUMPLE")</f>
        <v>CUMPLE</v>
      </c>
      <c r="AC718" t="str">
        <f>TEXT(M718,"mmmm")</f>
        <v>agosto</v>
      </c>
      <c r="AD718" t="str">
        <f>TEXT(M718,"yyyy")</f>
        <v>yyyy</v>
      </c>
      <c r="AE718">
        <f>W718*60*24</f>
        <v>90</v>
      </c>
      <c r="AF718">
        <f>AE718/60</f>
        <v>1.5</v>
      </c>
      <c r="AG718">
        <f>AE718/60</f>
        <v>1.5</v>
      </c>
      <c r="AH718">
        <f>L718-K718</f>
        <v>0</v>
      </c>
      <c r="AI718">
        <f>AH718*24*60</f>
        <v>0</v>
      </c>
      <c r="AJ718">
        <f>75728*X718</f>
        <v>75728</v>
      </c>
    </row>
    <row r="719">
      <c r="A719">
        <v>833270</v>
      </c>
      <c r="B719" t="str">
        <v>SOLICITUD</v>
      </c>
      <c r="C719" t="str">
        <v>CERRADO</v>
      </c>
      <c r="D719" t="str">
        <v>LINEAL DE CAJAS</v>
      </c>
      <c r="E719" t="str">
        <v>PDA</v>
      </c>
      <c r="F719" t="str">
        <v>PDA</v>
      </c>
      <c r="G719" t="str">
        <v>HONEYWELL</v>
      </c>
      <c r="H719" t="str">
        <v>Se requiere revisión y asignación de usuarios en PDA</v>
      </c>
      <c r="I719" t="str">
        <v>Se requiere revisión y asignación de usuarios en PDA</v>
      </c>
      <c r="J719" t="str">
        <v>Paso lo mismo que en sevilla en un caso; la persona que habia revisado antes esas pda; habia dejado claves diferentes en las aplicaciones entonces toco volver a configurar las aplicaciones como menciona el manual; para poder dejar una clave completamente diferente que es la que menciona en el manual; con su respectiva configuracion de tecla y usuarios para que no tengan ningun problema</v>
      </c>
      <c r="K719">
        <v>45519.65555555555</v>
      </c>
      <c r="L719">
        <v>45519.65555555555</v>
      </c>
      <c r="M719">
        <v>45519</v>
      </c>
      <c r="N719" t="str">
        <f>TEXT(M719, "DDDD")</f>
        <v>jueves</v>
      </c>
      <c r="O719" t="str">
        <v>M195 METRO SANTA LUCIA</v>
      </c>
      <c r="P719" t="str">
        <v>NEIVA</v>
      </c>
      <c r="Q719" t="str">
        <f>IF(ISBLANK(P719),"0",(VLOOKUP(P719,REGION,2,FALSE)))</f>
        <v>OCCIDENTE</v>
      </c>
      <c r="R719" t="str">
        <v>MICHAEL SIMIT VILLABON TRUJILLO</v>
      </c>
      <c r="S719" t="e">
        <f>IF(ISBLANK(R719),"0", VLOOKUP(R719,PERSONAL,2,FALSE))</f>
        <v>#N/A</v>
      </c>
      <c r="T719" t="str">
        <v>ALIADO</v>
      </c>
      <c r="U719">
        <v>0.3819444444444444</v>
      </c>
      <c r="V719">
        <v>0.5</v>
      </c>
      <c r="W719">
        <f>V719-U719</f>
        <v>0.11805555555555558</v>
      </c>
      <c r="X719">
        <v>2</v>
      </c>
      <c r="Y719">
        <f>NETWORKDAYS(K719,M719)</f>
        <v>1</v>
      </c>
      <c r="Z719" t="str">
        <f>IF(Y719&lt;=2,"CUMPLE","NO CUMPLE")</f>
        <v>CUMPLE</v>
      </c>
      <c r="AC719" t="str">
        <f>TEXT(M719,"mmmm")</f>
        <v>agosto</v>
      </c>
      <c r="AD719" t="str">
        <f>TEXT(M719,"yyyy")</f>
        <v>yyyy</v>
      </c>
      <c r="AE719">
        <f>W719*60*24</f>
        <v>170.00000000000003</v>
      </c>
      <c r="AF719">
        <f>AE719/60</f>
        <v>2.833333333333334</v>
      </c>
      <c r="AG719">
        <f>AE719/60</f>
        <v>2.833333333333334</v>
      </c>
      <c r="AH719">
        <f>L719-K719</f>
        <v>0</v>
      </c>
      <c r="AI719">
        <f>AH719*24*60</f>
        <v>0</v>
      </c>
      <c r="AJ719">
        <f>75728*X719</f>
        <v>151456</v>
      </c>
    </row>
    <row r="720">
      <c r="A720">
        <v>811291</v>
      </c>
      <c r="B720" t="str">
        <v>SOLICITUD</v>
      </c>
      <c r="C720" t="str">
        <v>CERRADO</v>
      </c>
      <c r="D720" t="str">
        <v>SISTEMAS</v>
      </c>
      <c r="E720" t="str">
        <v>POS</v>
      </c>
      <c r="F720" t="str">
        <v>POS</v>
      </c>
      <c r="G720" t="str">
        <v>NCR</v>
      </c>
      <c r="H720" t="str">
        <v>Se genera ticket para el movimiento de equipos en bodega NCR a ubicación tienda J126 SAN SILVESTRE</v>
      </c>
      <c r="I720" t="str">
        <v>Se genera ticket para el movimiento de equipos en bodega NCR a ubicación tienda J126 SAN SILVESTRE</v>
      </c>
      <c r="J720" t="str">
        <v>E REALIZA VERIFICACION DE INVENTARIO DE ACTIVOS PARA RENOVACION TECNOLOGICA DE LAS POS NCR; CPU; IMPRESORA; MONITORES Y CABLEADO NCR.                                                                                                                                                                       SE ENVIA ARCHIVO DE INVENTARIO A PERSONAL DE SOPORTE CON LA VERIFICACION DE TODO LO INGRESADO A TIENDA.</v>
      </c>
      <c r="K720">
        <v>45516.59861111111</v>
      </c>
      <c r="L720">
        <v>45516.60625</v>
      </c>
      <c r="M720">
        <v>45519</v>
      </c>
      <c r="N720" t="str">
        <f>TEXT(M720, "DDDD")</f>
        <v>jueves</v>
      </c>
      <c r="O720" t="str">
        <v>J126 JUMBO SAN SILVESTRE</v>
      </c>
      <c r="P720" t="str">
        <v>BARRANCABERMEJA</v>
      </c>
      <c r="Q720" t="str">
        <f>IF(ISBLANK(P720),"0",(VLOOKUP(P720,REGION,2,FALSE)))</f>
        <v>ORIENTE</v>
      </c>
      <c r="R720" t="str">
        <v>LUIS CARLOS ROJAS ACOSTA</v>
      </c>
      <c r="S720">
        <f>IF(ISBLANK(R720),"0", VLOOKUP(R720,PERSONAL,2,FALSE))</f>
        <v>1096188137</v>
      </c>
      <c r="T720" t="str">
        <v>DIRECTO</v>
      </c>
      <c r="U720">
        <v>0.3333333333333333</v>
      </c>
      <c r="V720">
        <v>0.5</v>
      </c>
      <c r="W720">
        <f>V720-U720</f>
        <v>0.16666666666666669</v>
      </c>
      <c r="X720">
        <v>2</v>
      </c>
      <c r="Y720">
        <f>NETWORKDAYS(K720,M720)</f>
        <v>4</v>
      </c>
      <c r="Z720" t="str">
        <f>IF(Y720&lt;=2,"CUMPLE","NO CUMPLE")</f>
        <v>NO CUMPLE</v>
      </c>
      <c r="AC720" t="str">
        <f>TEXT(M720,"mmmm")</f>
        <v>agosto</v>
      </c>
      <c r="AD720" t="str">
        <f>TEXT(M720,"yyyy")</f>
        <v>yyyy</v>
      </c>
      <c r="AE720">
        <f>W720*60*24</f>
        <v>240.00000000000006</v>
      </c>
      <c r="AF720">
        <f>AE720/60</f>
        <v>4.000000000000001</v>
      </c>
      <c r="AG720">
        <f>AE720/60</f>
        <v>4.000000000000001</v>
      </c>
      <c r="AH720">
        <f>L720-K720</f>
        <v>0.007638888884685002</v>
      </c>
      <c r="AI720">
        <f>AH720*24*60</f>
        <v>10.999999993946403</v>
      </c>
      <c r="AJ720">
        <f>75728*X720</f>
        <v>151456</v>
      </c>
    </row>
    <row r="721" xml:space="preserve">
      <c r="A721">
        <v>830457</v>
      </c>
      <c r="B721" t="str">
        <v>SOLICITUD</v>
      </c>
      <c r="C721" t="str">
        <v>CERRADO</v>
      </c>
      <c r="D721" t="str">
        <v>LINEAL DE CAJAS</v>
      </c>
      <c r="E721" t="str">
        <v>POS</v>
      </c>
      <c r="F721" t="str">
        <v>POS</v>
      </c>
      <c r="G721" t="str">
        <v>NCR</v>
      </c>
      <c r="H721" t="str">
        <v>Se solicita revisión Impresoras POS tienda Metro San Gil; área de cajas reporta novedad al escanear código de barras escáner de parqueadero.</v>
      </c>
      <c r="I721" t="str">
        <v>Se solicita revisión Impresoras POS tienda Metro San Gil; área de cajas reporta novedad al escanear código de barras escáner de parqueadero.</v>
      </c>
      <c r="J721" t="str" xml:space="preserve">
        <v xml:space="preserve">Se reviso facturas que tiene codigo de barras para el parqueadero; las PDT si leen dicho codigo... por ende se entiende que esta ok la impresion(SE PROBARON EN CAJAS(2;3;4;6;9)_x000d_
2.)Se revisa balanzas; pues los pesos tenian variaciones de 0.050 gramos; una vez reinicadas ; quedo la diferencia en 0.005 dentro de los parametros aceptables_x000d_
3.)Se cambia el cajon de la caja 9 ; se instala el cajon ; queda funcionando y operativa.. _x000d_
Esos tres casos se probaron con la jede de cajas de la mañana DIANA_x000d_
4.)Se poncha cableado y se instala el cableado de 10 metros correctamente; se realizan pruebas con la jefe de cajas DE la tarde CLAUDIA_x000d_
5.)Se revisa pc de elearning; pero por motivos de usarios; no se puede continuar.. ABRIR EL cencojoin me pide usuario y contraseña; al ingresar el Usuario dice "No hay red disponible" y luego dice "Contraseña incorrecta" se confirma que dicho equipo no tiene cable de red; y no se usaba HACE 3 MESES.. _x000d_
</v>
      </c>
      <c r="K721">
        <v>45518.37291666667</v>
      </c>
      <c r="L721">
        <v>45518.39444444444</v>
      </c>
      <c r="M721">
        <v>45519</v>
      </c>
      <c r="N721" t="str">
        <f>TEXT(M721, "DDDD")</f>
        <v>jueves</v>
      </c>
      <c r="O721" t="str">
        <v>M183 METRO SAN GIL</v>
      </c>
      <c r="P721" t="str">
        <v>SAN GIL</v>
      </c>
      <c r="Q721" t="str">
        <f>IF(ISBLANK(P721),"0",(VLOOKUP(P721,REGION,2,FALSE)))</f>
        <v>ORIENTE</v>
      </c>
      <c r="R721" t="str">
        <v>HENRY ALEJANDRO NIÑO</v>
      </c>
      <c r="S721" t="e">
        <f>IF(ISBLANK(R721),"0", VLOOKUP(R721,PERSONAL,2,FALSE))</f>
        <v>#N/A</v>
      </c>
      <c r="T721" t="str">
        <v>DIRECTO</v>
      </c>
      <c r="U721">
        <v>0.3888888888888889</v>
      </c>
      <c r="V721">
        <v>0.7638888888888888</v>
      </c>
      <c r="W721">
        <f>V721-U721</f>
        <v>0.37499999999999994</v>
      </c>
      <c r="X721" t="str">
        <v>2;5</v>
      </c>
      <c r="Y721">
        <f>NETWORKDAYS(K721,M721)</f>
        <v>2</v>
      </c>
      <c r="Z721" t="str">
        <f>IF(Y721&lt;=2,"CUMPLE","NO CUMPLE")</f>
        <v>CUMPLE</v>
      </c>
      <c r="AA721" t="str">
        <v xml:space="preserve">SOLICITUD TÉCNICO TODO EL DIA </v>
      </c>
      <c r="AC721" t="str">
        <f>TEXT(M721,"mmmm")</f>
        <v>agosto</v>
      </c>
      <c r="AD721" t="str">
        <f>TEXT(M721,"yyyy")</f>
        <v>yyyy</v>
      </c>
      <c r="AE721">
        <f>W721*60*24</f>
        <v>539.9999999999999</v>
      </c>
      <c r="AF721">
        <f>AE721/60</f>
        <v>8.999999999999998</v>
      </c>
      <c r="AG721">
        <f>AE721/60</f>
        <v>8.999999999999998</v>
      </c>
      <c r="AH721">
        <f>L721-K721</f>
        <v>0.02152777777519077</v>
      </c>
      <c r="AI721">
        <f>AH721*24*60</f>
        <v>30.99999999627471</v>
      </c>
      <c r="AJ721" t="e">
        <f>75728*X721</f>
        <v>#VALUE!</v>
      </c>
    </row>
    <row r="722" xml:space="preserve">
      <c r="A722">
        <v>824421</v>
      </c>
      <c r="B722" t="str">
        <v>INCIDENTE</v>
      </c>
      <c r="C722" t="str">
        <v>CERRADO</v>
      </c>
      <c r="D722" t="str">
        <v>ATC</v>
      </c>
      <c r="E722" t="str">
        <v>IMPRESORA</v>
      </c>
      <c r="F722" t="str">
        <v>IMPRESORA</v>
      </c>
      <c r="G722" t="str">
        <v>ZEBRA</v>
      </c>
      <c r="H722" t="str">
        <v>Su ayuda con la instalación una zebra de precios para el local. ya se encuentra habilitado punto y solo falta instalación de la misma.</v>
      </c>
      <c r="I722" t="str">
        <v>Su ayuda con la instalación una zebra de precios para el local. ya se encuentra habilitado punto y solo falta instalación de la misma.</v>
      </c>
      <c r="J722" t="str" xml:space="preserve">
        <v xml:space="preserve">Me dirigi a comprobar el estado de la zebra; terminamos las configuraciones de los puertos y comenzamos a hacer pruebas; al momento de_x000d_
hacer pruebas comenzaron a salir una tras otra impresion pero todas en blanco; entonces le realice un diagnostico a la impresora; mientras_x000d_
tanto tambien le hice limpieza de cabezales; despues de haberle hecho la limpieza de cabezales; volvi a hacer pruebas; seguia sin imprimir_x000d_
nada; entonces comprobamos que los cabezales ya estaban defectuosos; tambien nos fijamos de que las impresiones estaban saliendo muy_x000d_
demoradas en llegar y por eso se acumulaban las impresiones porque la tarjeta de red; no le estaba llegando la señal de internet; solo era_x000d_
por momentos; tambien marcaba error de papel; cuando aun tenia papel; entonces al finalizar el diagnostico; comprobamos que la_x000d_
impresora estaba defectuosa; al final con la inge fabiola al mostrarle los videos me dijo que detallara bien el diagnostico en la_x000d_
documentacion. ya que esa impresora que estaba para instalacion guardada en sala de sistemas esta defectuosa</v>
      </c>
      <c r="K722">
        <v>45518.49375</v>
      </c>
      <c r="L722">
        <v>45518.49375</v>
      </c>
      <c r="M722">
        <v>45519</v>
      </c>
      <c r="N722" t="str">
        <f>TEXT(M722, "DDDD")</f>
        <v>jueves</v>
      </c>
      <c r="O722" t="str">
        <v>M195 METRO SANTA LUCIA</v>
      </c>
      <c r="P722" t="str">
        <v>NEIVA</v>
      </c>
      <c r="Q722" t="str">
        <f>IF(ISBLANK(P722),"0",(VLOOKUP(P722,REGION,2,FALSE)))</f>
        <v>OCCIDENTE</v>
      </c>
      <c r="R722" t="str">
        <v>MICHAEL SIMIT VILLABON TRUJILLO</v>
      </c>
      <c r="S722" t="e">
        <f>IF(ISBLANK(R722),"0", VLOOKUP(R722,PERSONAL,2,FALSE))</f>
        <v>#N/A</v>
      </c>
      <c r="T722" t="str">
        <v>ALIADO</v>
      </c>
      <c r="U722">
        <v>0.3333333333333333</v>
      </c>
      <c r="V722">
        <v>0.625</v>
      </c>
      <c r="W722">
        <f>V722-U722</f>
        <v>0.2916666666666667</v>
      </c>
      <c r="X722">
        <v>3</v>
      </c>
      <c r="Y722">
        <f>NETWORKDAYS(K722,M722)</f>
        <v>2</v>
      </c>
      <c r="Z722" t="str">
        <f>IF(Y722&lt;=2,"CUMPLE","NO CUMPLE")</f>
        <v>CUMPLE</v>
      </c>
      <c r="AC722" t="str">
        <f>TEXT(M722,"mmmm")</f>
        <v>agosto</v>
      </c>
      <c r="AD722" t="str">
        <f>TEXT(M722,"yyyy")</f>
        <v>yyyy</v>
      </c>
      <c r="AE722">
        <f>W722*60*24</f>
        <v>420</v>
      </c>
      <c r="AF722">
        <f>AE722/60</f>
        <v>7</v>
      </c>
      <c r="AG722">
        <f>AE722/60</f>
        <v>7</v>
      </c>
      <c r="AH722">
        <f>L722-K722</f>
        <v>0</v>
      </c>
      <c r="AI722">
        <f>AH722*24*60</f>
        <v>0</v>
      </c>
      <c r="AJ722">
        <f>75728*X722</f>
        <v>227184</v>
      </c>
    </row>
    <row r="723">
      <c r="A723">
        <v>833253</v>
      </c>
      <c r="B723" t="str">
        <v>SOLICITUD</v>
      </c>
      <c r="C723" t="str">
        <v>CERRADO</v>
      </c>
      <c r="D723" t="str">
        <v>LINEAL DE CAJAS</v>
      </c>
      <c r="E723" t="str">
        <v>POS</v>
      </c>
      <c r="F723" t="str">
        <v>POS</v>
      </c>
      <c r="G723" t="str">
        <v>NCR</v>
      </c>
      <c r="H723" t="str">
        <v>Se solicita recurso en tienda durante el día Viernes 16 de agosto para dar soporte en Línea de cajas y actividades varias.</v>
      </c>
      <c r="I723" t="str">
        <v>Se solicita recurso en tienda durante el día Viernes 16 de agosto para dar soporte en Línea de cajas y actividades varias.</v>
      </c>
      <c r="J723" t="str">
        <v xml:space="preserve">​Actividades realizadas: Se realizo el monitoreo de funcionamiento de los equipos POS instalados ya hace una semana atrás así mismo se realizo la organización o reacomodación del un equipo POS instalado en Servicio al cliente; y se cambiaron los cables de alimentación de los datafonos al POS </v>
      </c>
      <c r="K723">
        <v>45519.62777777778</v>
      </c>
      <c r="L723">
        <v>45519.68819444445</v>
      </c>
      <c r="M723">
        <v>45520</v>
      </c>
      <c r="N723" t="str">
        <f>TEXT(M723, "DDDD")</f>
        <v>viernes</v>
      </c>
      <c r="O723" t="str">
        <v>J076 JUMBO UNICENTRO TUNJA</v>
      </c>
      <c r="P723" t="str">
        <v>TUNJA</v>
      </c>
      <c r="Q723" t="str">
        <f>IF(ISBLANK(P723),"0",(VLOOKUP(P723,REGION,2,FALSE)))</f>
        <v>ORIENTE</v>
      </c>
      <c r="R723" t="str">
        <v>JUAN PABLO AYALA</v>
      </c>
      <c r="S723" t="e">
        <f>IF(ISBLANK(R723),"0", VLOOKUP(R723,PERSONAL,2,FALSE))</f>
        <v>#N/A</v>
      </c>
      <c r="T723" t="str">
        <v>ALIADO</v>
      </c>
      <c r="U723">
        <v>0.3333333333333333</v>
      </c>
      <c r="V723">
        <v>0.75</v>
      </c>
      <c r="W723">
        <f>V723-U723</f>
        <v>0.4166666666666667</v>
      </c>
      <c r="X723" t="str">
        <v>2;5</v>
      </c>
      <c r="Y723">
        <f>NETWORKDAYS(K723,M723)</f>
        <v>2</v>
      </c>
      <c r="Z723" t="str">
        <f>IF(Y723&lt;=2,"CUMPLE","NO CUMPLE")</f>
        <v>CUMPLE</v>
      </c>
      <c r="AA723" t="str">
        <v xml:space="preserve">SOLICITUD TÉCNICO TODO EL DIA </v>
      </c>
      <c r="AC723" t="str">
        <f>TEXT(M723,"mmmm")</f>
        <v>agosto</v>
      </c>
      <c r="AD723" t="str">
        <f>TEXT(M723,"yyyy")</f>
        <v>yyyy</v>
      </c>
      <c r="AE723">
        <f>W723*60*24</f>
        <v>600</v>
      </c>
      <c r="AF723">
        <f>AE723/60</f>
        <v>10</v>
      </c>
      <c r="AG723">
        <f>AE723/60</f>
        <v>10</v>
      </c>
      <c r="AH723">
        <f>L723-K723</f>
        <v>0.06041666666715173</v>
      </c>
      <c r="AI723">
        <f>AH723*24*60</f>
        <v>87.00000000069849</v>
      </c>
      <c r="AJ723" t="e">
        <f>75728*X723</f>
        <v>#VALUE!</v>
      </c>
    </row>
    <row r="724" xml:space="preserve">
      <c r="A724">
        <v>833264</v>
      </c>
      <c r="B724" t="str">
        <v>SOLICITUD</v>
      </c>
      <c r="C724" t="str">
        <v>CERRADO</v>
      </c>
      <c r="D724" t="str">
        <v>LINEAL DE CAJAS</v>
      </c>
      <c r="E724" t="str">
        <v>POS</v>
      </c>
      <c r="F724" t="str">
        <v>POS</v>
      </c>
      <c r="G724" t="str">
        <v>NCR</v>
      </c>
      <c r="H724" t="str">
        <v>Se solicita recurso en tienda durante el día Viernes 16 de agosto para dar soporte en Línea de cajas y actividades varias.</v>
      </c>
      <c r="I724" t="str">
        <v>Se solicita recurso en tienda durante el día Viernes 16 de agosto para dar soporte en Línea de cajas y actividades varias.</v>
      </c>
      <c r="J724" t="str" xml:space="preserve">
        <v xml:space="preserve">Se realizó instalación de pos en la caja 6; se evidencia que los visores no se encuentran funcionando; por lo tanto queda pendiente que hagan el envío de los visores para dejar funcional la caja._x000d_
_x000d_
Se realiza el formateo de la balanza indicada; se cargaron los archivos para dejar funcional la balanza; se adjunta evidencia que el problema persiste. _x000d_
_x000d_
Se realizó verificación de balanzas de la tienda; se adjunta documento de Excel en el cual se documentan las fallas de las debidas balanzas para su conocimiento. _x000d_
_x000d_
Se válida aplicativo de centralización PDT y se evidencia que no deja continuar desde un punto; adjunto evidencia; se pide al área de seguridad que generen el ticket a seguridad informática para que les permita ingresar y poder continuar. _x000d_
_x000d_
Se procede hacer la debida configuración pero al momento de bajar la licencia no se pudo continuar por que el usuario que se usa para poder ingresar al servidor  y bajar los archivos de licencia se encuentra bloqueado.</v>
      </c>
      <c r="K724">
        <v>45519.63125</v>
      </c>
      <c r="L724">
        <v>45519.665972222225</v>
      </c>
      <c r="M724">
        <v>45520</v>
      </c>
      <c r="N724" t="str">
        <f>TEXT(M724, "DDDD")</f>
        <v>viernes</v>
      </c>
      <c r="O724" t="str">
        <v>J185 JUMBO YOPAL</v>
      </c>
      <c r="P724" t="str">
        <v>YOPAL</v>
      </c>
      <c r="Q724" t="str">
        <f>IF(ISBLANK(P724),"0",(VLOOKUP(P724,REGION,2,FALSE)))</f>
        <v>ORIENTE</v>
      </c>
      <c r="R724" t="str">
        <v>CAMILO ANDRES TAPIAS ACEVEDO</v>
      </c>
      <c r="S724" t="e">
        <f>IF(ISBLANK(R724),"0", VLOOKUP(R724,PERSONAL,2,FALSE))</f>
        <v>#N/A</v>
      </c>
      <c r="T724" t="str">
        <v>DIRECTO</v>
      </c>
      <c r="U724">
        <v>0.3333333333333333</v>
      </c>
      <c r="V724">
        <v>0.75</v>
      </c>
      <c r="W724">
        <f>V724-U724</f>
        <v>0.4166666666666667</v>
      </c>
      <c r="X724" t="str">
        <v>2;5</v>
      </c>
      <c r="Y724">
        <f>NETWORKDAYS(K724,M724)</f>
        <v>2</v>
      </c>
      <c r="Z724" t="str">
        <f>IF(Y724&lt;=2,"CUMPLE","NO CUMPLE")</f>
        <v>CUMPLE</v>
      </c>
      <c r="AA724" t="str">
        <v xml:space="preserve">SOLICITUD TÉCNICO TODO EL DIA </v>
      </c>
      <c r="AC724" t="str">
        <f>TEXT(M724,"mmmm")</f>
        <v>agosto</v>
      </c>
      <c r="AD724" t="str">
        <f>TEXT(M724,"yyyy")</f>
        <v>yyyy</v>
      </c>
      <c r="AE724">
        <f>W724*60*24</f>
        <v>600</v>
      </c>
      <c r="AF724">
        <f>AE724/60</f>
        <v>10</v>
      </c>
      <c r="AG724">
        <f>AE724/60</f>
        <v>10</v>
      </c>
      <c r="AH724">
        <f>L724-K724</f>
        <v>0.03472222222626442</v>
      </c>
      <c r="AI724">
        <f>AH724*24*60</f>
        <v>50.000000005820766</v>
      </c>
      <c r="AJ724" t="e">
        <f>75728*X724</f>
        <v>#VALUE!</v>
      </c>
    </row>
    <row r="725">
      <c r="A725">
        <v>834915</v>
      </c>
      <c r="B725" t="str">
        <v>INCIDENTE</v>
      </c>
      <c r="C725" t="str">
        <v>CERRADO</v>
      </c>
      <c r="D725" t="str">
        <v>ATC</v>
      </c>
      <c r="E725" t="str">
        <v>CPU</v>
      </c>
      <c r="F725" t="str">
        <v>CPU</v>
      </c>
      <c r="G725" t="str">
        <v>LENOVO</v>
      </c>
      <c r="H725" t="str">
        <v>buenas tardes me podría colaborar con el computador de atc el correo no quiere actualizar y me pide un permiso para hacerlo necesito con urgencia me ayuden a solucionar.</v>
      </c>
      <c r="I725" t="str">
        <v>buenas tardes me podría colaborar con el computador de atc el correo no quiere actualizar y me pide un permiso para hacerlo necesito con urgencia me ayuden a solucionar.</v>
      </c>
      <c r="J725" t="str">
        <v>Este ticket lo habian creado por temas de licencias de OFFICE; pero ya se habian mandado a solicitar con tiempo; ya que ese equipo fue</v>
      </c>
      <c r="K725">
        <v>45520.66458333333</v>
      </c>
      <c r="L725">
        <v>45520.73819444444</v>
      </c>
      <c r="M725">
        <v>45520</v>
      </c>
      <c r="N725" t="str">
        <f>TEXT(M725, "DDDD")</f>
        <v>viernes</v>
      </c>
      <c r="O725" t="str">
        <v>M038 METRO CENTRO DE CONVENCIONES</v>
      </c>
      <c r="P725" t="str">
        <v>NEIVA</v>
      </c>
      <c r="Q725" t="str">
        <f>IF(ISBLANK(P725),"0",(VLOOKUP(P725,REGION,2,FALSE)))</f>
        <v>OCCIDENTE</v>
      </c>
      <c r="R725" t="str">
        <v>MICHAEL SIMIT VILLABON TRUJILLO</v>
      </c>
      <c r="S725" t="e">
        <f>IF(ISBLANK(R725),"0", VLOOKUP(R725,PERSONAL,2,FALSE))</f>
        <v>#N/A</v>
      </c>
      <c r="T725" t="str">
        <v>ALIADO</v>
      </c>
      <c r="U725">
        <v>0.7083333333333334</v>
      </c>
      <c r="V725">
        <v>0.7708333333333334</v>
      </c>
      <c r="W725">
        <f>V725-U725</f>
        <v>0.0625</v>
      </c>
      <c r="X725">
        <v>1</v>
      </c>
      <c r="Y725">
        <f>NETWORKDAYS(K725,M725)</f>
        <v>1</v>
      </c>
      <c r="Z725" t="str">
        <f>IF(Y725&lt;=2,"CUMPLE","NO CUMPLE")</f>
        <v>CUMPLE</v>
      </c>
      <c r="AC725" t="str">
        <f>TEXT(M725,"mmmm")</f>
        <v>agosto</v>
      </c>
      <c r="AD725" t="str">
        <f>TEXT(M725,"yyyy")</f>
        <v>yyyy</v>
      </c>
      <c r="AE725">
        <f>W725*60*24</f>
        <v>90</v>
      </c>
      <c r="AF725">
        <f>AE725/60</f>
        <v>1.5</v>
      </c>
      <c r="AG725">
        <f>AE725/60</f>
        <v>1.5</v>
      </c>
      <c r="AH725">
        <f>L725-K725</f>
        <v>0.07361111111094942</v>
      </c>
      <c r="AI725">
        <f>AH725*24*60</f>
        <v>105.99999999976717</v>
      </c>
      <c r="AJ725">
        <f>75728*X725</f>
        <v>75728</v>
      </c>
    </row>
    <row r="726">
      <c r="A726">
        <v>833453</v>
      </c>
      <c r="B726" t="str">
        <v>INCIDENTE</v>
      </c>
      <c r="C726" t="str">
        <v>CERRADO</v>
      </c>
      <c r="D726" t="str">
        <v>ZONA ADMINISTRATIVA</v>
      </c>
      <c r="E726" t="str">
        <v>CPU</v>
      </c>
      <c r="F726" t="str">
        <v>CPU</v>
      </c>
      <c r="G726" t="str">
        <v>LENOVO</v>
      </c>
      <c r="H726" t="str">
        <v>no tiene red computador asignado a jefatura de perecederos.</v>
      </c>
      <c r="I726" t="str">
        <v>no tiene red computador asignado a jefatura de perecederos.</v>
      </c>
      <c r="J726" t="str">
        <v>Comprobe los estados del equipo; puertos; switch; patch panel; que todo estuviera en buen estado; despues de comprobar con el telefono ip que los puertos estuvieran configurados; que el cable del patch panel al switch estuviera en buen estado; me percate de que el jack donde estaba conectado el punto de red ya estaba fallando; se cambio el jack con uno que habia en sitio y el equipo comenzo a funcionar correctamente</v>
      </c>
      <c r="K726">
        <v>45520.410416666666</v>
      </c>
      <c r="L726">
        <v>45520.410416666666</v>
      </c>
      <c r="M726">
        <v>45520</v>
      </c>
      <c r="N726" t="str">
        <f>TEXT(M726, "DDDD")</f>
        <v>viernes</v>
      </c>
      <c r="O726" t="str">
        <v>M038 METRO CENTRO DE CONVENCIONES</v>
      </c>
      <c r="P726" t="str">
        <v>NEIVA</v>
      </c>
      <c r="Q726" t="str">
        <f>IF(ISBLANK(P726),"0",(VLOOKUP(P726,REGION,2,FALSE)))</f>
        <v>OCCIDENTE</v>
      </c>
      <c r="R726" t="str">
        <v>MICHAEL SIMIT VILLABON TRUJILLO</v>
      </c>
      <c r="S726" t="e">
        <f>IF(ISBLANK(R726),"0", VLOOKUP(R726,PERSONAL,2,FALSE))</f>
        <v>#N/A</v>
      </c>
      <c r="T726" t="str">
        <v>ALIADO</v>
      </c>
      <c r="U726">
        <v>0.625</v>
      </c>
      <c r="V726">
        <v>0.7083333333333334</v>
      </c>
      <c r="W726">
        <f>V726-U726</f>
        <v>0.08333333333333337</v>
      </c>
      <c r="X726">
        <v>1</v>
      </c>
      <c r="Y726">
        <f>NETWORKDAYS(K726,M726)</f>
        <v>1</v>
      </c>
      <c r="Z726" t="str">
        <f>IF(Y726&lt;=2,"CUMPLE","NO CUMPLE")</f>
        <v>CUMPLE</v>
      </c>
      <c r="AC726" t="str">
        <f>TEXT(M726,"mmmm")</f>
        <v>agosto</v>
      </c>
      <c r="AD726" t="str">
        <f>TEXT(M726,"yyyy")</f>
        <v>yyyy</v>
      </c>
      <c r="AE726">
        <f>W726*60*24</f>
        <v>120.00000000000004</v>
      </c>
      <c r="AF726">
        <f>AE726/60</f>
        <v>2.000000000000001</v>
      </c>
      <c r="AG726">
        <f>AE726/60</f>
        <v>2.000000000000001</v>
      </c>
      <c r="AH726">
        <f>L726-K726</f>
        <v>0</v>
      </c>
      <c r="AI726">
        <f>AH726*24*60</f>
        <v>0</v>
      </c>
      <c r="AJ726">
        <f>75728*X726</f>
        <v>75728</v>
      </c>
    </row>
    <row r="727" xml:space="preserve">
      <c r="A727">
        <v>834121</v>
      </c>
      <c r="B727" t="str">
        <v>SOLICITUD</v>
      </c>
      <c r="C727" t="str">
        <v>CERRADO</v>
      </c>
      <c r="D727" t="str">
        <v>LINEAL DE CAJAS</v>
      </c>
      <c r="E727" t="str">
        <v>POS</v>
      </c>
      <c r="F727" t="str">
        <v>POS</v>
      </c>
      <c r="G727" t="str">
        <v>NCR</v>
      </c>
      <c r="H727" t="str">
        <v>Buen Dia. Favor nos ayudas con el envío de un técnico a la tienda Metro Riohacha un turno completo con 2.5 Tickets realiza la instalacion de los cables de red a las POS que se encuentran en el Centro de computo; adicional se Requiere para validar el Reloj que se instalo en Caja cetral la cual no esa dando Red. Favor llevar la USB con el w10 que se compartio para la instalacion en inventario.</v>
      </c>
      <c r="I727" t="str">
        <v>Buen Dia. Favor nos ayudas con el envío de un técnico a la tienda Metro Riohacha un turno completo con 2.5 Tickets realiza la instalacion de los cables de red a las POS que se encuentran en el Centro de computo; adicional se Requiere para validar el Reloj que se instalo en Caja cetral la cual no esa dando Red. Favor llevar la USB con el w10 que se compartio para la instalacion en inventario.</v>
      </c>
      <c r="J727" t="str" xml:space="preserve">
        <v xml:space="preserve">Actividades realizadas: _x000d_
_x000d_
Se revisó el reloj y quedó santoral funcionamiento se continua conectando la red a las POS y iniciándose._x000d_
_x000d_
Se terminan de conectar y configurar inicialmente las 14 POS finalizando la actividad</v>
      </c>
      <c r="K727">
        <v>45520.385416666664</v>
      </c>
      <c r="L727">
        <v>45520.51736111111</v>
      </c>
      <c r="M727">
        <v>45524</v>
      </c>
      <c r="N727" t="str">
        <f>TEXT(M727, "DDDD")</f>
        <v>martes</v>
      </c>
      <c r="O727" t="str">
        <v>M040 METRO RIOHACHA</v>
      </c>
      <c r="P727" t="str">
        <v>RIOHACHA</v>
      </c>
      <c r="Q727" t="str">
        <f>IF(ISBLANK(P727),"0",(VLOOKUP(P727,REGION,2,FALSE)))</f>
        <v>COSTA</v>
      </c>
      <c r="R727" t="str">
        <v>EDUARDO RAFAEL DE ARMAS HERRERA</v>
      </c>
      <c r="S727" t="e">
        <f>IF(ISBLANK(R727),"0", VLOOKUP(R727,PERSONAL,2,FALSE))</f>
        <v>#N/A</v>
      </c>
      <c r="T727" t="str">
        <v>DIRECTO</v>
      </c>
      <c r="U727">
        <v>0.3333333333333333</v>
      </c>
      <c r="V727">
        <v>0.6666666666666666</v>
      </c>
      <c r="W727">
        <f>V727-U727</f>
        <v>0.3333333333333333</v>
      </c>
      <c r="X727" t="str">
        <v>2;5</v>
      </c>
      <c r="Y727">
        <f>NETWORKDAYS(K727,M727)</f>
        <v>3</v>
      </c>
      <c r="Z727" t="str">
        <f>IF(Y727&lt;=2,"CUMPLE","NO CUMPLE")</f>
        <v>NO CUMPLE</v>
      </c>
      <c r="AA727" t="str">
        <v xml:space="preserve">SOLICITUD TÉCNICO TODO EL DIA </v>
      </c>
      <c r="AC727" t="str">
        <f>TEXT(M727,"mmmm")</f>
        <v>agosto</v>
      </c>
      <c r="AD727" t="str">
        <f>TEXT(M727,"yyyy")</f>
        <v>yyyy</v>
      </c>
      <c r="AE727">
        <f>W727*60*24</f>
        <v>480</v>
      </c>
      <c r="AF727">
        <f>AE727/60</f>
        <v>8</v>
      </c>
      <c r="AG727">
        <f>AE727/60</f>
        <v>8</v>
      </c>
      <c r="AH727">
        <f>L727-K727</f>
        <v>0.13194444444525288</v>
      </c>
      <c r="AI727">
        <f>AH727*24*60</f>
        <v>190.00000000116415</v>
      </c>
      <c r="AJ727" t="e">
        <f>75728*X727</f>
        <v>#VALUE!</v>
      </c>
    </row>
    <row r="728" xml:space="preserve">
      <c r="A728">
        <v>20</v>
      </c>
      <c r="B728" t="str">
        <v>SOLICITUD</v>
      </c>
      <c r="C728" t="str">
        <v>CERRADO</v>
      </c>
      <c r="D728" t="str">
        <v>TIENDA</v>
      </c>
      <c r="E728" t="str">
        <v>POS</v>
      </c>
      <c r="F728" t="str">
        <v>POS</v>
      </c>
      <c r="G728" t="str">
        <v>NCR</v>
      </c>
      <c r="H728" t="str" xml:space="preserve">
        <v xml:space="preserve">Me ayudas con un recurso en la tienda de Medellin para apoyo en soporte en campo Del 20 al 23 de agosto  _x000d_
@coordinadorservicios@isit.com.co sugerencia seria bueno que  fuera Fabian que ha estado en operación </v>
      </c>
      <c r="I728" t="str" xml:space="preserve">
        <v xml:space="preserve">Me ayudas con un recurso en la tienda de Medellin para apoyo en soporte en campo Del 20 al 23 de agosto  _x000d_
@coordinadorservicios@isit.com.co sugerencia seria bueno que  fuera Fabian que ha estado en operación </v>
      </c>
      <c r="J728" t="str" xml:space="preserve">
        <v xml:space="preserve">Recurso de 20 de agosto al 23 de agosto - Buenos días - Me ayudas con un recurso en la tienda de Medellin para apoyo en_x000d_
soporte en campo_x000d_
- @coordinadorservicios@isit.com.co sugerencia seria bueno que fuera Fabian que ha estado en operación_x000d_
Martes 20: Premiun Plaza. Solución problema con pc de E-learning; apoyo con datáfonos de lineal de cajas; acompañó Jhon_x000d_
Olaya 8:00-11:50_x000d_
Miércoles 21: Easy 4Sur. Traslado de un pc y dignóstico/mantenimiento de software pc de recibo; acompañó Jhon Olaya 8:30-_x000d_
10:45_x000d_
Jueves 22: EDS Apolo 4Sur. Recogida repuestos; fue necesario esperar al contacto local 8:15 - 9:30; EDS Metro Itagui._x000d_
Diagnóstico y formateo de pos de la EDS; Jhon Olaya acompañó 9:45-17:00_x000d_
Viernes 23: EDS calle Colombia. Diagnóstico y levantamiento información por problema de paganes enrutador; se envió la_x000d_
información solicitada por personal de redes; acompañó Alexander de Redes 8:15-11:45</v>
      </c>
      <c r="K728">
        <v>45523.75</v>
      </c>
      <c r="L728">
        <v>45523.756944444445</v>
      </c>
      <c r="M728">
        <v>45524</v>
      </c>
      <c r="N728" t="str">
        <f>TEXT(M728, "DDDD")</f>
        <v>martes</v>
      </c>
      <c r="O728" t="str">
        <v>J024 JUMBO PREMIUM PLAZA</v>
      </c>
      <c r="P728" t="str">
        <v>MEDELLIN</v>
      </c>
      <c r="Q728" t="str">
        <f>IF(ISBLANK(P728),"0",(VLOOKUP(P728,REGION,2,FALSE)))</f>
        <v>CENTRO</v>
      </c>
      <c r="R728" t="str">
        <v xml:space="preserve">FABIAN VARGAS LASTRA </v>
      </c>
      <c r="S728" t="e">
        <f>IF(ISBLANK(R728),"0", VLOOKUP(R728,PERSONAL,2,FALSE))</f>
        <v>#N/A</v>
      </c>
      <c r="T728" t="str">
        <v>ALIADO</v>
      </c>
      <c r="U728">
        <v>0.3333333333333333</v>
      </c>
      <c r="V728">
        <v>0.7083333333333334</v>
      </c>
      <c r="W728">
        <f>V728-U728</f>
        <v>0.37500000000000006</v>
      </c>
      <c r="X728">
        <v>10</v>
      </c>
      <c r="Y728">
        <f>NETWORKDAYS(K728,M728)</f>
        <v>2</v>
      </c>
      <c r="Z728" t="str">
        <f>IF(Y728&lt;=2,"CUMPLE","NO CUMPLE")</f>
        <v>CUMPLE</v>
      </c>
      <c r="AA728" t="str">
        <v xml:space="preserve">SOLICITUD TÉCNICO TODO EL DIA POR CUATRO DIAS </v>
      </c>
      <c r="AB728" t="str">
        <v xml:space="preserve">POR DIA </v>
      </c>
      <c r="AC728" t="str">
        <f>TEXT(M728,"mmmm")</f>
        <v>agosto</v>
      </c>
      <c r="AD728" t="str">
        <f>TEXT(M728,"yyyy")</f>
        <v>yyyy</v>
      </c>
      <c r="AE728">
        <f>W728*60*24</f>
        <v>540.0000000000001</v>
      </c>
      <c r="AF728">
        <f>AE728/60</f>
        <v>9.000000000000002</v>
      </c>
      <c r="AG728">
        <f>AE728/60</f>
        <v>9.000000000000002</v>
      </c>
      <c r="AH728">
        <f>L728-K728</f>
        <v>0.006944444445252884</v>
      </c>
      <c r="AI728">
        <f>AH728*24*60</f>
        <v>10.000000001164153</v>
      </c>
      <c r="AJ728">
        <f>75728*X728</f>
        <v>757280</v>
      </c>
    </row>
    <row r="729">
      <c r="A729">
        <v>833407</v>
      </c>
      <c r="B729" t="str">
        <v>SOLICITUD</v>
      </c>
      <c r="C729" t="str">
        <v>CERRADO</v>
      </c>
      <c r="D729" t="str">
        <v>VENTAS</v>
      </c>
      <c r="E729" t="str">
        <v>PDA</v>
      </c>
      <c r="F729" t="str">
        <v>PDA</v>
      </c>
      <c r="G729" t="str">
        <v>HONEYWELL</v>
      </c>
      <c r="H729" t="str">
        <v>Buen dia por favor me ayudan con la validacion de la pdt 20073130141; ya que este saca al usuario del sistema cada 3 minutos ; esto retrasa la operación y se pone muy lento</v>
      </c>
      <c r="I729" t="str">
        <v>Buen dia por favor me ayudan con la validacion de la pdt 20073130141; ya que este saca al usuario del sistema cada 3 minutos ; esto retrasa la operación y se pone muy lento</v>
      </c>
      <c r="J729" t="str">
        <v>La PDA se desconecta constantemente del servidor; se realiza el formateo y configuración para el perfil que usan; se configura la conexión a genesis.</v>
      </c>
      <c r="K729">
        <v>45524.7375</v>
      </c>
      <c r="L729">
        <v>45524.759722222225</v>
      </c>
      <c r="M729">
        <v>45525</v>
      </c>
      <c r="N729" t="str">
        <f>TEXT(M729, "DDDD")</f>
        <v>miércoles</v>
      </c>
      <c r="O729" t="str">
        <v>J047 JUMBO GIRARDOT</v>
      </c>
      <c r="P729" t="str">
        <v>GIRARDOT</v>
      </c>
      <c r="Q729" t="str">
        <f>IF(ISBLANK(P729),"0",(VLOOKUP(P729,REGION,2,FALSE)))</f>
        <v>OCCIDENTE</v>
      </c>
      <c r="R729" t="str">
        <v>LUIS ANDRES HERNANDEZ</v>
      </c>
      <c r="S729" t="e">
        <f>IF(ISBLANK(R729),"0", VLOOKUP(R729,PERSONAL,2,FALSE))</f>
        <v>#N/A</v>
      </c>
      <c r="T729" t="str">
        <v>DIRECTO</v>
      </c>
      <c r="U729">
        <v>0.3333333333333333</v>
      </c>
      <c r="V729">
        <v>0.5416666666666666</v>
      </c>
      <c r="W729">
        <f>V729-U729</f>
        <v>0.20833333333333331</v>
      </c>
      <c r="X729">
        <v>2</v>
      </c>
      <c r="Y729">
        <f>NETWORKDAYS(K729,M729)</f>
        <v>2</v>
      </c>
      <c r="Z729" t="str">
        <f>IF(Y729&lt;=2,"CUMPLE","NO CUMPLE")</f>
        <v>CUMPLE</v>
      </c>
      <c r="AC729" t="str">
        <f>TEXT(M729,"mmmm")</f>
        <v>agosto</v>
      </c>
      <c r="AD729" t="str">
        <f>TEXT(M729,"yyyy")</f>
        <v>yyyy</v>
      </c>
      <c r="AE729">
        <f>W729*60*24</f>
        <v>299.99999999999994</v>
      </c>
      <c r="AF729">
        <f>AE729/60</f>
        <v>4.999999999999999</v>
      </c>
      <c r="AG729">
        <f>AE729/60</f>
        <v>4.999999999999999</v>
      </c>
      <c r="AH729">
        <f>L729-K729</f>
        <v>0.022222222221898846</v>
      </c>
      <c r="AI729">
        <f>AH729*24*60</f>
        <v>31.99999999953434</v>
      </c>
      <c r="AJ729">
        <f>75728*X729</f>
        <v>151456</v>
      </c>
    </row>
    <row r="730" xml:space="preserve">
      <c r="A730">
        <v>808339</v>
      </c>
      <c r="B730" t="str">
        <v>SOLICITUD</v>
      </c>
      <c r="C730" t="str">
        <v>CERRADO</v>
      </c>
      <c r="D730" t="str">
        <v>CENTRO DE COMPUTO</v>
      </c>
      <c r="E730" t="str">
        <v>INVENTARIO</v>
      </c>
      <c r="F730" t="str">
        <v>INVENTARIO</v>
      </c>
      <c r="G730" t="str">
        <v>INVENTARIO</v>
      </c>
      <c r="H730" t="str">
        <v>Se genera ticket para el movimiento de equipos en bodega NCR a ubicación tienda J047 GIRARDOT</v>
      </c>
      <c r="I730" t="str" xml:space="preserve">
        <v xml:space="preserve">solicito de su ayuda para revisar el equipamiento que llego a la tienda y llenar un Excel con los seriales y adicionalmente fotografías de lo seriales validar cantidades y que todo este en perfecto estado _x000d_
Mil gracias  "</v>
      </c>
      <c r="J730" t="str">
        <v>Se realiza el inventario de las 12 impresoras térmicas que hay en la bodega nuevas y se le envía la información junto a la evidencia fotográfica a la ingeniera Fabiola; los seriales son 58-62404241; 58-62404257; 58-62403389; 58-62404255; 58-62404253; 58-62398432; 58-62404236; 58-62404251; 58-62398428;58-62404159; 58-62404269; 58-62404270 ;se ubican los 11 soportes de pantallas pos; los 4 soportes de pantallas perifericas y el soporte de pantalla Eds y se le informa sus cantidades; la ingeniera autoriza el retiro.</v>
      </c>
      <c r="K730">
        <v>45525.41458333333</v>
      </c>
      <c r="L730">
        <v>45525.46527777778</v>
      </c>
      <c r="M730">
        <v>45525</v>
      </c>
      <c r="N730" t="str">
        <f>TEXT(M730, "DDDD")</f>
        <v>miércoles</v>
      </c>
      <c r="O730" t="str">
        <v>J047 JUMBO GIRARDOT</v>
      </c>
      <c r="P730" t="str">
        <v>GIRARDOT</v>
      </c>
      <c r="Q730" t="str">
        <f>IF(ISBLANK(P730),"0",(VLOOKUP(P730,REGION,2,FALSE)))</f>
        <v>OCCIDENTE</v>
      </c>
      <c r="R730" t="str">
        <v>LUIS ANDRES HERNANDEZ</v>
      </c>
      <c r="S730" t="e">
        <f>IF(ISBLANK(R730),"0", VLOOKUP(R730,PERSONAL,2,FALSE))</f>
        <v>#N/A</v>
      </c>
      <c r="T730" t="str">
        <v>DIRECTO</v>
      </c>
      <c r="U730">
        <v>0.5833333333333334</v>
      </c>
      <c r="V730">
        <v>0.6666666666666666</v>
      </c>
      <c r="W730">
        <f>V730-U730</f>
        <v>0.08333333333333326</v>
      </c>
      <c r="X730">
        <v>1</v>
      </c>
      <c r="Y730">
        <f>NETWORKDAYS(K730,M730)</f>
        <v>1</v>
      </c>
      <c r="Z730" t="str">
        <f>IF(Y730&lt;=2,"CUMPLE","NO CUMPLE")</f>
        <v>CUMPLE</v>
      </c>
      <c r="AC730" t="str">
        <f>TEXT(M730,"mmmm")</f>
        <v>agosto</v>
      </c>
      <c r="AD730" t="str">
        <f>TEXT(M730,"yyyy")</f>
        <v>yyyy</v>
      </c>
      <c r="AE730">
        <f>W730*60*24</f>
        <v>119.99999999999989</v>
      </c>
      <c r="AF730">
        <f>AE730/60</f>
        <v>1.999999999999998</v>
      </c>
      <c r="AG730">
        <f>AE730/60</f>
        <v>1.999999999999998</v>
      </c>
      <c r="AH730">
        <f>L730-K730</f>
        <v>0.05069444444961846</v>
      </c>
      <c r="AI730">
        <f>AH730*24*60</f>
        <v>73.00000000745058</v>
      </c>
      <c r="AJ730">
        <f>75728*X730</f>
        <v>75728</v>
      </c>
    </row>
    <row r="731" xml:space="preserve">
      <c r="A731">
        <v>840337</v>
      </c>
      <c r="B731" t="str">
        <v>SOLICITUD</v>
      </c>
      <c r="C731" t="str">
        <v>CERRADO</v>
      </c>
      <c r="D731" t="str">
        <v>CENTRO DE COMPUTO</v>
      </c>
      <c r="E731" t="str">
        <v>POS</v>
      </c>
      <c r="F731" t="str">
        <v>POS</v>
      </c>
      <c r="G731" t="str">
        <v>NCR</v>
      </c>
      <c r="H731" t="str">
        <v>Buenas tarde se requiere instalación de pos ncr en el centro de computo .</v>
      </c>
      <c r="I731" t="str">
        <v>Buenas tarde se requiere instalación de pos ncr en el centro de computo .</v>
      </c>
      <c r="J731" t="str" xml:space="preserve">
        <v xml:space="preserve">Actividad Realizada: Se llego a sitio; se realizo validación del servicio requerido por el funcionario; se realizo movimiento de cajas desde la bodega hasta el cuarto del computo. Posteriormente se realizo instalación de POS  y conexión switch; se realizo validación y la correcta instalación. Dos equipos no quedaron conectados ya que los cables de Red no  funcionaba; servicio realizado correctamente_x000d_
_x000d_
Instados: 13 Equipos_x000d_
11 conectadas a red _x000d_
2 sin conexión a red</v>
      </c>
      <c r="K731">
        <v>45524.52777777778</v>
      </c>
      <c r="L731">
        <v>45524.57916666667</v>
      </c>
      <c r="M731">
        <v>45525</v>
      </c>
      <c r="N731" t="str">
        <f>TEXT(M731, "DDDD")</f>
        <v>miércoles</v>
      </c>
      <c r="O731" t="str">
        <v>M085 METRO MONTERIA</v>
      </c>
      <c r="P731" t="str">
        <v>MONTERIA</v>
      </c>
      <c r="Q731" t="str">
        <f>IF(ISBLANK(P731),"0",(VLOOKUP(P731,REGION,2,FALSE)))</f>
        <v>COSTA</v>
      </c>
      <c r="R731" t="str">
        <v>MARLON ENRIQUE CASTILLO</v>
      </c>
      <c r="S731" t="e">
        <f>IF(ISBLANK(R731),"0", VLOOKUP(R731,PERSONAL,2,FALSE))</f>
        <v>#N/A</v>
      </c>
      <c r="T731" t="str">
        <v>DIRECTO</v>
      </c>
      <c r="U731">
        <v>0.5833333333333334</v>
      </c>
      <c r="V731">
        <v>0.7604166666666666</v>
      </c>
      <c r="W731">
        <f>V731-U731</f>
        <v>0.17708333333333326</v>
      </c>
      <c r="X731">
        <v>2</v>
      </c>
      <c r="Y731">
        <f>NETWORKDAYS(K731,M731)</f>
        <v>2</v>
      </c>
      <c r="Z731" t="str">
        <f>IF(Y731&lt;=2,"CUMPLE","NO CUMPLE")</f>
        <v>CUMPLE</v>
      </c>
      <c r="AC731" t="str">
        <f>TEXT(M731,"mmmm")</f>
        <v>agosto</v>
      </c>
      <c r="AD731" t="str">
        <f>TEXT(M731,"yyyy")</f>
        <v>yyyy</v>
      </c>
      <c r="AE731">
        <f>W731*60*24</f>
        <v>254.99999999999991</v>
      </c>
      <c r="AF731">
        <f>AE731/60</f>
        <v>4.249999999999998</v>
      </c>
      <c r="AG731">
        <f>AE731/60</f>
        <v>4.249999999999998</v>
      </c>
      <c r="AH731">
        <f>L731-K731</f>
        <v>0.05138888888905058</v>
      </c>
      <c r="AI731">
        <f>AH731*24*60</f>
        <v>74.00000000023283</v>
      </c>
      <c r="AJ731">
        <f>75728*X731</f>
        <v>151456</v>
      </c>
    </row>
    <row r="732" xml:space="preserve">
      <c r="A732">
        <v>844312</v>
      </c>
      <c r="B732" t="str">
        <v>SOLICITUD</v>
      </c>
      <c r="C732" t="str">
        <v>CERRADO</v>
      </c>
      <c r="D732" t="str">
        <v>SALA DE SISTEMAS</v>
      </c>
      <c r="E732" t="str">
        <v>INVENTARIO</v>
      </c>
      <c r="F732" t="str">
        <v>INVENTARIO</v>
      </c>
      <c r="G732" t="str">
        <v>INVENTARIO</v>
      </c>
      <c r="H732" t="str">
        <v>Buen dia solicito de su ayuda para realizar limpieza ay organización al centro de computo y oficina de sistemas; sacar cajas archivo todo lo que no corresponda al área de sistemas y lo que sea de sistemas enviar información y imágenes para validar que hay que depurar Mil gracias</v>
      </c>
      <c r="I732" t="str">
        <v>Buen dia solicito de su ayuda para realizar limpieza ay organización al centro de computo y oficina de sistemas; sacar cajas archivo todo lo que no corresponda al área de sistemas y lo que sea de sistemas enviar información y imágenes para validar que hay que depurar Mil gracias</v>
      </c>
      <c r="J732" t="str" xml:space="preserve">
        <v xml:space="preserve">Al llegar al sitio y recibir el ingreso; me dirigí a la oficina de sistemas para revisar las cajas y organizar toda la sala. Algunas cajas_x000d_
fueron llevadas a gerencia; mientras que las otras se acomodaron en los estantes disponibles en la sala. Realicé la separación de_x000d_
cables y visores; clasificando los que estaban en buen estado y los que no; dejando todo ordenado en cajas separadas. También_x000d_
encontré discos duros; switches y CPUs POS; que fueron cuidadosamente guardados en los estantes. El resto de las cajas y papeles; al_x000d_
ser parte de la administración; fueron dejados aparte.</v>
      </c>
      <c r="K732">
        <v>45526.4125</v>
      </c>
      <c r="L732">
        <v>45526.41527777778</v>
      </c>
      <c r="M732">
        <v>45526</v>
      </c>
      <c r="N732" t="str">
        <f>TEXT(M732, "DDDD")</f>
        <v>jueves</v>
      </c>
      <c r="O732" t="str">
        <v>M195 METRO SANTA LUCIA</v>
      </c>
      <c r="P732" t="str">
        <v>NEIVA</v>
      </c>
      <c r="Q732" t="str">
        <f>IF(ISBLANK(P732),"0",(VLOOKUP(P732,REGION,2,FALSE)))</f>
        <v>OCCIDENTE</v>
      </c>
      <c r="R732" t="str">
        <v>MICHAEL SIMIT VILLABON TRUJILLO</v>
      </c>
      <c r="S732" t="e">
        <f>IF(ISBLANK(R732),"0", VLOOKUP(R732,PERSONAL,2,FALSE))</f>
        <v>#N/A</v>
      </c>
      <c r="T732" t="str">
        <v>ALIADO</v>
      </c>
      <c r="U732">
        <v>0.5902777777777778</v>
      </c>
      <c r="V732">
        <v>0.7569444444444444</v>
      </c>
      <c r="W732">
        <f>V732-U732</f>
        <v>0.16666666666666663</v>
      </c>
      <c r="X732">
        <v>2</v>
      </c>
      <c r="Y732">
        <f>NETWORKDAYS(K732,M732)</f>
        <v>1</v>
      </c>
      <c r="Z732" t="str">
        <f>IF(Y732&lt;=2,"CUMPLE","NO CUMPLE")</f>
        <v>CUMPLE</v>
      </c>
      <c r="AC732" t="str">
        <f>TEXT(M732,"mmmm")</f>
        <v>agosto</v>
      </c>
      <c r="AD732" t="str">
        <f>TEXT(M732,"yyyy")</f>
        <v>yyyy</v>
      </c>
      <c r="AE732">
        <f>W732*60*24</f>
        <v>239.99999999999994</v>
      </c>
      <c r="AF732">
        <f>AE732/60</f>
        <v>3.999999999999999</v>
      </c>
      <c r="AG732">
        <f>AE732/60</f>
        <v>3.999999999999999</v>
      </c>
      <c r="AH732">
        <f>L732-K732</f>
        <v>0.002777777779556345</v>
      </c>
      <c r="AI732">
        <f>AH732*24*60</f>
        <v>4.000000002561137</v>
      </c>
      <c r="AJ732">
        <f>75728*X732</f>
        <v>151456</v>
      </c>
    </row>
    <row r="733">
      <c r="A733">
        <v>843177</v>
      </c>
      <c r="B733" t="str">
        <v>SOLICITUD</v>
      </c>
      <c r="C733" t="str">
        <v>CERRADO</v>
      </c>
      <c r="D733" t="str">
        <v>ATC</v>
      </c>
      <c r="E733" t="str">
        <v>INVENTARIO</v>
      </c>
      <c r="F733" t="str">
        <v>INVENTARIO</v>
      </c>
      <c r="G733" t="str">
        <v>INVENTARIO</v>
      </c>
      <c r="H733" t="str">
        <v>Buen día solicito de su ayuda para validación de la llegada de los soportes de pos revisar cantidades recibidas y enviar acta donde relacionan las cantidades Mil gracias</v>
      </c>
      <c r="I733" t="str">
        <v>Buen día solicito de su ayuda para validación de la llegada de los soportes de pos revisar cantidades recibidas y enviar acta donde relacionan las cantidades Mil gracias</v>
      </c>
      <c r="J733" t="str">
        <v>Se reviso que hayan llegado en perfecto estado los soportes de las bases POS en santa lucia y sevilla; en Santa lucia llegaron 3 de soportes POS y 6 para las pantallas; y en Sevilla llegaron 4 para las POS y 6 para las pantallas; llegaron todas en perfecto estados y completas.</v>
      </c>
      <c r="K733">
        <v>45526.42361111111</v>
      </c>
      <c r="L733">
        <v>45526.44513888889</v>
      </c>
      <c r="M733">
        <v>45526</v>
      </c>
      <c r="N733" t="str">
        <f>TEXT(M733, "DDDD")</f>
        <v>jueves</v>
      </c>
      <c r="O733" t="str">
        <v>M195 METRO SANTA LUCIA</v>
      </c>
      <c r="P733" t="str">
        <v>NEIVA</v>
      </c>
      <c r="Q733" t="str">
        <f>IF(ISBLANK(P733),"0",(VLOOKUP(P733,REGION,2,FALSE)))</f>
        <v>OCCIDENTE</v>
      </c>
      <c r="R733" t="str">
        <v>MICHAEL SIMIT VILLABON TRUJILLO</v>
      </c>
      <c r="S733" t="e">
        <f>IF(ISBLANK(R733),"0", VLOOKUP(R733,PERSONAL,2,FALSE))</f>
        <v>#N/A</v>
      </c>
      <c r="T733" t="str">
        <v>ALIADO</v>
      </c>
      <c r="U733">
        <v>0.375</v>
      </c>
      <c r="V733">
        <v>0.5208333333333334</v>
      </c>
      <c r="W733">
        <f>V733-U733</f>
        <v>0.14583333333333337</v>
      </c>
      <c r="X733">
        <v>2</v>
      </c>
      <c r="Y733">
        <f>NETWORKDAYS(K733,M733)</f>
        <v>1</v>
      </c>
      <c r="Z733" t="str">
        <f>IF(Y733&lt;=2,"CUMPLE","NO CUMPLE")</f>
        <v>CUMPLE</v>
      </c>
      <c r="AC733" t="str">
        <f>TEXT(M733,"mmmm")</f>
        <v>agosto</v>
      </c>
      <c r="AD733" t="str">
        <f>TEXT(M733,"yyyy")</f>
        <v>yyyy</v>
      </c>
      <c r="AE733">
        <f>W733*60*24</f>
        <v>210.00000000000006</v>
      </c>
      <c r="AF733">
        <f>AE733/60</f>
        <v>3.500000000000001</v>
      </c>
      <c r="AG733">
        <f>AE733/60</f>
        <v>3.500000000000001</v>
      </c>
      <c r="AH733">
        <f>L733-K733</f>
        <v>0.021527777782466728</v>
      </c>
      <c r="AI733">
        <f>AH733*24*60</f>
        <v>31.00000000675209</v>
      </c>
      <c r="AJ733">
        <f>75728*X733</f>
        <v>151456</v>
      </c>
    </row>
    <row r="734" xml:space="preserve">
      <c r="A734">
        <v>802549</v>
      </c>
      <c r="B734" t="str">
        <v>SOLICITUD</v>
      </c>
      <c r="C734" t="str">
        <v>ABIERTO</v>
      </c>
      <c r="D734" t="str">
        <v>CARNES</v>
      </c>
      <c r="E734" t="str">
        <v>BALANZA</v>
      </c>
      <c r="F734" t="str">
        <v>BALANZA</v>
      </c>
      <c r="G734" t="str">
        <v>METTLER</v>
      </c>
      <c r="H734" t="str" xml:space="preserve">
        <v xml:space="preserve">Balanza colgante de Pollo se apaga constantemente; se prende y al momento de usar se apaga nuevamente y se desactualiza_x000d_
Área donde su ubica la balanza</v>
      </c>
      <c r="I734" t="str" xml:space="preserve">
        <v xml:space="preserve">Balanza colgante de Pollo se apaga constantemente; se prende y al momento de usar se apaga nuevamente y se desactualiza_x000d_
Área donde su ubica la balanza</v>
      </c>
      <c r="J734" t="str">
        <v>Se realiza diagnostico de balanza colgante; se destapa y se validan tarjetas de poder; main board; tarjeta de puertos de salida; tarjeta de impresora; no se evidencian a la vista capacitores defectuosos; piezas quemadas; liquidos chorreados; defectos visibles en ninguna tarjeta; se encuentra flex que conecta main board con tarjeta de puertos con hilos quemados; se adjuntan fotos; socket de flex en buen estado en ambas tarjetas donde se encuentra conectado.                      Se recomienda cambio de flex ya que la balanza se encuentra operativa y funcional con falla de apagados; para realizar cambio de flex y poner a pruebas</v>
      </c>
      <c r="K734">
        <v>45517.38333333333</v>
      </c>
      <c r="L734">
        <v>45517.572222222225</v>
      </c>
      <c r="M734">
        <v>45526</v>
      </c>
      <c r="N734" t="str">
        <f>TEXT(M734, "DDDD")</f>
        <v>jueves</v>
      </c>
      <c r="O734" t="str">
        <v>M080 METRO LOS LIBERTADORES</v>
      </c>
      <c r="P734" t="str">
        <v>CUCUTA</v>
      </c>
      <c r="Q734" t="str">
        <f>IF(ISBLANK(P734),"0",(VLOOKUP(P734,REGION,2,FALSE)))</f>
        <v>ORIENTE</v>
      </c>
      <c r="R734" t="str">
        <v>ROILAND OSWALDO MORALES CARDENAS</v>
      </c>
      <c r="S734" t="e">
        <f>IF(ISBLANK(R734),"0", VLOOKUP(R734,PERSONAL,2,FALSE))</f>
        <v>#N/A</v>
      </c>
      <c r="T734" t="str">
        <v>ALIADO</v>
      </c>
      <c r="U734">
        <v>0.3333333333333333</v>
      </c>
      <c r="V734">
        <v>0.4583333333333333</v>
      </c>
      <c r="W734">
        <f>V734-U734</f>
        <v>0.125</v>
      </c>
      <c r="X734">
        <v>2</v>
      </c>
      <c r="Y734">
        <f>NETWORKDAYS(K734,M734)</f>
        <v>8</v>
      </c>
      <c r="Z734" t="str">
        <f>IF(Y734&lt;=2,"CUMPLE","NO CUMPLE")</f>
        <v>NO CUMPLE</v>
      </c>
      <c r="AA734" t="str">
        <v xml:space="preserve">Primer servicio 13 de agosto: No se tenía el precinto de seguridad </v>
      </c>
      <c r="AB734" t="str">
        <v>POR TICKET</v>
      </c>
      <c r="AC734" t="str">
        <f>TEXT(M734,"mmmm")</f>
        <v>agosto</v>
      </c>
      <c r="AD734" t="str">
        <f>TEXT(M734,"yyyy")</f>
        <v>yyyy</v>
      </c>
      <c r="AE734">
        <f>W734*60*24</f>
        <v>180</v>
      </c>
      <c r="AF734">
        <f>AE734/60</f>
        <v>3</v>
      </c>
      <c r="AG734">
        <f>AE734/60</f>
        <v>3</v>
      </c>
      <c r="AH734">
        <f>L734-K734</f>
        <v>0.18888888889341615</v>
      </c>
      <c r="AI734">
        <f>AH734*24*60</f>
        <v>272.00000000651926</v>
      </c>
      <c r="AJ734">
        <f>75728*X734</f>
        <v>151456</v>
      </c>
    </row>
    <row r="735">
      <c r="A735">
        <v>841897</v>
      </c>
      <c r="B735" t="str">
        <v>SOLICITUD</v>
      </c>
      <c r="C735" t="str">
        <v>CERRADO</v>
      </c>
      <c r="D735" t="str">
        <v>BODEGA</v>
      </c>
      <c r="E735" t="str">
        <v>REVISION</v>
      </c>
      <c r="F735" t="str">
        <v>REVISION</v>
      </c>
      <c r="G735" t="str">
        <v>NCR</v>
      </c>
      <c r="H735" t="str">
        <v>Se solicita verificación equipamiento NCR en tienda; revisar visores cliente que estén con los dos conectores hdmi Mini y el display port</v>
      </c>
      <c r="I735" t="str">
        <v>Se solicita verificación equipamiento NCR en tienda; revisar visores cliente que estén con los dos conectores hdmi Mini y el display port</v>
      </c>
      <c r="J735" t="str">
        <v>Se Realiza revisión en el area de credibanco; donde se evidencia que llegaron 2 impresoras; cableado para las pos nuevas y otra impresora; pero no hay nigun visor cliente. Se revisa la Jaula donde con ayuda de los de seguridad ; se sacan las 36 cajas; las cuales se revisan y no hay visor cliente; 9 cajas pc pos i3; 9 touchscreen 15" ; 9 cajones monederos; 9 bases Metalicas cuadradas; pero no hay visor cliente. Se revisan adicional el rack y tampoco hay dichos visor cliente.</v>
      </c>
      <c r="K735">
        <v>45525.36319444444</v>
      </c>
      <c r="L735">
        <v>45525.59861111111</v>
      </c>
      <c r="M735">
        <v>45526</v>
      </c>
      <c r="N735" t="str">
        <f>TEXT(M735, "DDDD")</f>
        <v>jueves</v>
      </c>
      <c r="O735" t="str">
        <v>M183 METRO SAN GIL</v>
      </c>
      <c r="P735" t="str">
        <v>SAN GIL</v>
      </c>
      <c r="Q735" t="str">
        <f>IF(ISBLANK(P735),"0",(VLOOKUP(P735,REGION,2,FALSE)))</f>
        <v>ORIENTE</v>
      </c>
      <c r="R735" t="str">
        <v>HENRY ALEJANDRO NIÑO</v>
      </c>
      <c r="S735" t="e">
        <f>IF(ISBLANK(R735),"0", VLOOKUP(R735,PERSONAL,2,FALSE))</f>
        <v>#N/A</v>
      </c>
      <c r="T735" t="str">
        <v>ALIADO</v>
      </c>
      <c r="U735">
        <v>0.3541666666666667</v>
      </c>
      <c r="V735">
        <v>0.3958333333333333</v>
      </c>
      <c r="W735">
        <f>V735-U735</f>
        <v>0.04166666666666663</v>
      </c>
      <c r="X735">
        <v>1</v>
      </c>
      <c r="Y735">
        <f>NETWORKDAYS(K735,M735)</f>
        <v>2</v>
      </c>
      <c r="Z735" t="str">
        <f>IF(Y735&lt;=2,"CUMPLE","NO CUMPLE")</f>
        <v>CUMPLE</v>
      </c>
      <c r="AB735" t="str">
        <v>POR TICKET</v>
      </c>
      <c r="AC735" t="str">
        <f>TEXT(M735,"mmmm")</f>
        <v>agosto</v>
      </c>
      <c r="AD735" t="str">
        <f>TEXT(M735,"yyyy")</f>
        <v>yyyy</v>
      </c>
      <c r="AE735">
        <f>W735*60*24</f>
        <v>59.99999999999994</v>
      </c>
      <c r="AF735">
        <f>AE735/60</f>
        <v>0.999999999999999</v>
      </c>
      <c r="AG735">
        <f>AE735/60</f>
        <v>0.999999999999999</v>
      </c>
      <c r="AH735">
        <f>L735-K735</f>
        <v>0.2354166666700621</v>
      </c>
      <c r="AI735">
        <f>AH735*24*60</f>
        <v>339.00000000488944</v>
      </c>
      <c r="AJ735">
        <f>75728*X735</f>
        <v>75728</v>
      </c>
    </row>
    <row r="736">
      <c r="A736">
        <v>831442</v>
      </c>
      <c r="B736" t="str">
        <v>INCIDENTE</v>
      </c>
      <c r="C736" t="str">
        <v>CERRADO</v>
      </c>
      <c r="D736" t="str">
        <v>CAPACITACIÓN</v>
      </c>
      <c r="E736" t="str">
        <v>PC</v>
      </c>
      <c r="F736" t="str">
        <v>PC</v>
      </c>
      <c r="G736" t="str">
        <v>LENOVO</v>
      </c>
      <c r="H736" t="str">
        <v>Adicional a ello se revisa en caja 8 cajas y i pc cliente atención al usuario; para verificar que las impresoras tengan su adaptador; de lo cual se pudo constatar que solo 3 tiene su adaptador. Por lo cual se necesitan 6 adaptadores de Impresora Epson</v>
      </c>
      <c r="I736" t="str">
        <v>Adicional a ello se revisa en caja 8 cajas y i pc cliente atención al usuario; para verificar que las impresoras tengan su adaptador; de lo cual se pudo constatar que solo 3 tiene su adaptador. Por lo cual se necesitan 6 adaptadores de Impresora Epson</v>
      </c>
      <c r="J736" t="str">
        <v>Se sube el quipos al AD con la herramienta de CencoJoin; se realizan pruebas con le usuario Haider Bayone; se confirma operatividad y toma correcta de usuarios de red.Adicional a ello; se realiza conexión cableada de rj45; ya que el equipo no contaba con dicha conexión; cómo novedad el pc no tiene mouse. Adicional a ello se revisa en caja 8 cajas y i pc cliente atención al usuario; para verificar que las impresoras tengan su adaptador; de lo cual se pudo constatar que solo 3 tiene su adaptador. Por lo cual se necesitan 6 adaptadores de Impresora Epson</v>
      </c>
      <c r="K736">
        <v>45518.60625</v>
      </c>
      <c r="L736">
        <v>45518.638194444444</v>
      </c>
      <c r="M736">
        <v>45526</v>
      </c>
      <c r="N736" t="str">
        <f>TEXT(M736, "DDDD")</f>
        <v>jueves</v>
      </c>
      <c r="O736" t="str">
        <v>M183 METRO SAN GIL</v>
      </c>
      <c r="P736" t="str">
        <v>SAN GIL</v>
      </c>
      <c r="Q736" t="str">
        <f>IF(ISBLANK(P736),"0",(VLOOKUP(P736,REGION,2,FALSE)))</f>
        <v>ORIENTE</v>
      </c>
      <c r="R736" t="str">
        <v>HENRY ALEJANDRO NIÑO</v>
      </c>
      <c r="S736" t="e">
        <f>IF(ISBLANK(R736),"0", VLOOKUP(R736,PERSONAL,2,FALSE))</f>
        <v>#N/A</v>
      </c>
      <c r="T736" t="str">
        <v>ALIADO</v>
      </c>
      <c r="U736">
        <v>0.3958333333333333</v>
      </c>
      <c r="V736">
        <v>0.4930555555555556</v>
      </c>
      <c r="W736">
        <f>V736-U736</f>
        <v>0.09722222222222227</v>
      </c>
      <c r="X736">
        <v>1</v>
      </c>
      <c r="Y736">
        <f>NETWORKDAYS(K736,M736)</f>
        <v>7</v>
      </c>
      <c r="Z736" t="str">
        <f>IF(Y736&lt;=2,"CUMPLE","NO CUMPLE")</f>
        <v>NO CUMPLE</v>
      </c>
      <c r="AA736" t="str">
        <v>Primer servicio 15 de agosto: Usuario administrador bloqueado</v>
      </c>
      <c r="AB736" t="str">
        <v>POR TICKET</v>
      </c>
      <c r="AC736" t="str">
        <f>TEXT(M736,"mmmm")</f>
        <v>agosto</v>
      </c>
      <c r="AD736" t="str">
        <f>TEXT(M736,"yyyy")</f>
        <v>yyyy</v>
      </c>
      <c r="AE736">
        <f>W736*60*24</f>
        <v>140.00000000000006</v>
      </c>
      <c r="AF736">
        <f>AE736/60</f>
        <v>2.3333333333333344</v>
      </c>
      <c r="AG736">
        <f>AE736/60</f>
        <v>2.3333333333333344</v>
      </c>
      <c r="AH736">
        <f>L736-K736</f>
        <v>0.031944444446708076</v>
      </c>
      <c r="AI736">
        <f>AH736*24*60</f>
        <v>46.00000000325963</v>
      </c>
      <c r="AJ736">
        <f>75728*X736</f>
        <v>75728</v>
      </c>
    </row>
    <row r="737" xml:space="preserve">
      <c r="A737">
        <v>761933</v>
      </c>
      <c r="B737" t="str">
        <v>SOLICITUD</v>
      </c>
      <c r="C737" t="str">
        <v>CERRADO</v>
      </c>
      <c r="D737" t="str">
        <v>TIENDA</v>
      </c>
      <c r="E737" t="str">
        <v>POS</v>
      </c>
      <c r="F737" t="str">
        <v>POS</v>
      </c>
      <c r="G737" t="str">
        <v>NCR</v>
      </c>
      <c r="H737" t="str" xml:space="preserve">
        <v xml:space="preserve">Por favor me ayudas con un técnico en Jumbo San Silvestre J126 para la atención de las siguientes novedades._x000d_
 _x000d_
Revisar la llegada de la balanza para la sección de Fruver e instalar._x000d_
Instalar una pos NCR en la oficina de sistemas dejarla encendida pendiente para indicaciones en sitio._x000d_
Revisar correo del JSC de pls Luis Carlos Gonzales._x000d_
Revisar balanza colgante de carnes; atasco de papel.</v>
      </c>
      <c r="I737" t="str" xml:space="preserve">
        <v xml:space="preserve">Por favor me ayudas con un técnico en Jumbo San Silvestre J126 para la atención de las siguientes novedades._x000d_
 _x000d_
Revisar la llegada de la balanza para la sección de Fruver e instalar._x000d_
Instalar una pos NCR en la oficina de sistemas dejarla encendida pendiente para indicaciones en sitio._x000d_
Revisar correo del JSC de pls Luis Carlos Gonzales._x000d_
Revisar balanza colgante de carnes; atasco de papel.</v>
      </c>
      <c r="J737" t="str">
        <v>VISITA A TIENDA J126 DONDE SE ATIENDEN LOS SIGUIENTES CASOS:                                                                                                        - INSTALACION DE POS NCR EN OFICINA DE SISTEMAS PARA TEMAS DE CAPACITACION DE PERSONAL DE CAJAS; SE REALIZA INSTALACION FISICA PERO NO SE INSTALA S.O; EN ESPERA DE NUEVAS INSTRUCCIONES.                                                                                                                                                                                 - TICKET 840984: SE REVISA COMPUTADOR DE JEFE DE PLS POR ERROR DE CORREO Y DISCO LLENO; SE ELIMINAN USUARIOS ANTIGUOS Y SE REPARA OFFICE 365; PRUEBAS CON USUARIO SATISFACTORIAS; EQUIPO QUEDA OPERATIVO.                                                            - TICKET 842856: SE REVISA BALANZA COLGANTE DE CARNES POR NO TOMAR ROLLO; SE EVIDENCA PROBLEMAS CON EL SEGURO DEL CABEZAL; SE REALIZA AJUSTE Y PRUEBAS DE IMPRESION CON JEFE DE SECCION; BALANZA QUEDA OPERATIVA.                                                                                  - TICKET 846747: SE REVISA PORTATIL DE AREA DE CAJAS; SE EVIDENCIA LENTITUD TOTAL EN EL SISTEMA; SE REALIZA FORMATEO DE DISCO E INSTALACION DEL S.O; CONFIGURACION DE RED; DOMINIO; ACCESO A WEB Y PERFIL DE USUARIO; EQUIPO QUEDA PROBADO Y OPERATIVO.                                                                                                                                                                                                      - TICKET 761933: SE REALIZA INSTALACION DE BALANZA NUEVA DE FRUVER EN  CAVA DE REFRIGERACION; SE UBICA EN LUGAR SIN CONEXION; EN ESPERA DEL AREA DE REDES EXTERNAS PARA REALIZAR LA INSTALACION DEL CABLEADO ESTRUCTURADO Y PUNTO DE RED.</v>
      </c>
      <c r="K737">
        <v>45526.73541666667</v>
      </c>
      <c r="L737">
        <v>45526.7375</v>
      </c>
      <c r="M737">
        <v>45527</v>
      </c>
      <c r="N737" t="str">
        <f>TEXT(M737, "DDDD")</f>
        <v>viernes</v>
      </c>
      <c r="O737" t="str">
        <v>J126 JUMBO SAN SILVESTRE</v>
      </c>
      <c r="P737" t="str">
        <v>BARRANCABERMEJA</v>
      </c>
      <c r="Q737" t="str">
        <f>IF(ISBLANK(P737),"0",(VLOOKUP(P737,REGION,2,FALSE)))</f>
        <v>ORIENTE</v>
      </c>
      <c r="R737" t="str">
        <v>LUIS CARLOS ROJAS ACOSTA</v>
      </c>
      <c r="S737">
        <f>IF(ISBLANK(R737),"0", VLOOKUP(R737,PERSONAL,2,FALSE))</f>
        <v>1096188137</v>
      </c>
      <c r="T737" t="str">
        <v>DIRECTO</v>
      </c>
      <c r="U737">
        <v>0.3333333333333333</v>
      </c>
      <c r="V737">
        <v>0.7083333333333334</v>
      </c>
      <c r="W737">
        <f>V737-U737</f>
        <v>0.37500000000000006</v>
      </c>
      <c r="X737" t="str">
        <v>2;5</v>
      </c>
      <c r="Y737">
        <f>NETWORKDAYS(K737,M737)</f>
        <v>2</v>
      </c>
      <c r="Z737" t="str">
        <f>IF(Y737&lt;=2,"CUMPLE","NO CUMPLE")</f>
        <v>CUMPLE</v>
      </c>
      <c r="AA737" t="str">
        <v xml:space="preserve">SOLICITUD TÉCNICO TODO EL DIA </v>
      </c>
      <c r="AB737" t="str">
        <v xml:space="preserve">POR DIA </v>
      </c>
      <c r="AC737" t="str">
        <f>TEXT(M737,"mmmm")</f>
        <v>agosto</v>
      </c>
      <c r="AD737" t="str">
        <f>TEXT(M737,"yyyy")</f>
        <v>yyyy</v>
      </c>
      <c r="AE737">
        <f>W737*60*24</f>
        <v>540.0000000000001</v>
      </c>
      <c r="AF737">
        <f>AE737/60</f>
        <v>9.000000000000002</v>
      </c>
      <c r="AG737">
        <f>AE737/60</f>
        <v>9.000000000000002</v>
      </c>
      <c r="AH737">
        <f>L737-K737</f>
        <v>0.0020833333328482695</v>
      </c>
      <c r="AI737">
        <f>AH737*24*60</f>
        <v>2.999999999301508</v>
      </c>
      <c r="AJ737" t="e">
        <f>75728*X737</f>
        <v>#VALUE!</v>
      </c>
    </row>
    <row r="738">
      <c r="A738">
        <v>847376</v>
      </c>
      <c r="B738" t="str">
        <v>SOLICITUD</v>
      </c>
      <c r="C738" t="str">
        <v>CERRADO</v>
      </c>
      <c r="D738" t="str">
        <v>BODEGA</v>
      </c>
      <c r="E738" t="str">
        <v>POS</v>
      </c>
      <c r="F738" t="str">
        <v>POS</v>
      </c>
      <c r="G738" t="str">
        <v>NCR</v>
      </c>
      <c r="H738" t="str">
        <v>Se solicita recurso trabajar a 2.5 configuración boot Bios para descarga de imagen POS ponchar cable de red para POS</v>
      </c>
      <c r="I738" t="str">
        <v>Se solicita recurso trabajar a 2.5 configuración boot Bios para descarga de imagen POS ponchar cable de red para POS</v>
      </c>
      <c r="J738" t="str">
        <v>Se Realiza ponchado de 4 cables de red; se prueba y se confirma funcionamiento; luego de eso se realiza instalación por red de imagen SUSE para las pos nuevas; en total se instalaron 8 imágenes;las cuales quedaron con red y encendidas;una de las maquinas pos se le instalo; cajon monedero; impresora; balanza-escaner;ScreenTouch y la pantalla cliente; donde todo el material se trajo de la jaula; y credibanco; se llevo hasta el rack principal</v>
      </c>
      <c r="K738">
        <v>45527.680555555555</v>
      </c>
      <c r="L738">
        <v>45527.68819444445</v>
      </c>
      <c r="M738">
        <v>45528</v>
      </c>
      <c r="N738" t="str">
        <f>TEXT(M738, "DDDD")</f>
        <v>sábado</v>
      </c>
      <c r="O738" t="str">
        <v>M183 METRO SAN GIL</v>
      </c>
      <c r="P738" t="str">
        <v>SAN GIL</v>
      </c>
      <c r="Q738" t="str">
        <f>IF(ISBLANK(P738),"0",(VLOOKUP(P738,REGION,2,FALSE)))</f>
        <v>ORIENTE</v>
      </c>
      <c r="R738" t="str">
        <v>HENRY ALEJANDRO NIÑO</v>
      </c>
      <c r="S738" t="e">
        <f>IF(ISBLANK(R738),"0", VLOOKUP(R738,PERSONAL,2,FALSE))</f>
        <v>#N/A</v>
      </c>
      <c r="T738" t="str">
        <v>ALIADO</v>
      </c>
      <c r="U738">
        <v>0.3333333333333333</v>
      </c>
      <c r="V738">
        <v>0.6666666666666666</v>
      </c>
      <c r="W738">
        <f>V738-U738</f>
        <v>0.3333333333333333</v>
      </c>
      <c r="X738" t="str">
        <v>2;5</v>
      </c>
      <c r="Y738">
        <f>NETWORKDAYS(K738,M738)</f>
        <v>1</v>
      </c>
      <c r="Z738" t="str">
        <f>IF(Y738&lt;=2,"CUMPLE","NO CUMPLE")</f>
        <v>CUMPLE</v>
      </c>
      <c r="AA738" t="str">
        <v xml:space="preserve">SOLICITUD TÉCNICO TODO EL DIA </v>
      </c>
      <c r="AB738" t="str">
        <v xml:space="preserve">POR DIA </v>
      </c>
      <c r="AC738" t="str">
        <f>TEXT(M738,"mmmm")</f>
        <v>agosto</v>
      </c>
      <c r="AD738" t="str">
        <f>TEXT(M738,"yyyy")</f>
        <v>yyyy</v>
      </c>
      <c r="AE738">
        <f>W738*60*24</f>
        <v>480</v>
      </c>
      <c r="AF738">
        <f>AE738/60</f>
        <v>8</v>
      </c>
      <c r="AG738">
        <f>AE738/60</f>
        <v>8</v>
      </c>
      <c r="AH738">
        <f>L738-K738</f>
        <v>0.00763888889196096</v>
      </c>
      <c r="AI738">
        <f>AH738*24*60</f>
        <v>11.000000004423782</v>
      </c>
      <c r="AJ738" t="e">
        <f>75728*X738</f>
        <v>#VALUE!</v>
      </c>
    </row>
    <row r="739">
      <c r="A739">
        <v>20</v>
      </c>
      <c r="B739" t="str">
        <v>SOLICITUD</v>
      </c>
      <c r="C739" t="str">
        <v>CERRADO</v>
      </c>
      <c r="D739" t="str">
        <v>LINEAL DE CAJAS</v>
      </c>
      <c r="E739" t="str">
        <v>POS</v>
      </c>
      <c r="F739" t="str">
        <v>POS</v>
      </c>
      <c r="G739" t="str">
        <v>NCR</v>
      </c>
      <c r="H739" t="str">
        <v>Tienda: J024 PREMIUM PLAZA - Actividad: Preparación para la migración de POS - Contacto David Higuita - 317 4298883</v>
      </c>
      <c r="I739" t="str">
        <v>Tienda: J024 PREMIUM PLAZA - Actividad: Preparación para la migración de POS - Contacto David Higuita - 317 4298883</v>
      </c>
      <c r="J739" t="str">
        <v xml:space="preserve">Se realiza labor de acompañamiento en instalación y retiro de escáner balanzas en línea de cajas; para un total de 9 Equipos retirados e instalados quedando cada uno en correcto funcionamiento; pruebas realizadas con acompañamiento del jefe de cajas de tienda; así mismo se preparan los equipos POS para configuración; se conectan al servidor; este ultimo proceso quedo siendo realizado con el acompañamiento de Jhon Olaya; encargado de supervisión del proceso; el cual quedo en área de sistema bajo proceso de configuración de las POS dado que se presentaron fallas en el mismo </v>
      </c>
      <c r="K739">
        <v>45529.729166666664</v>
      </c>
      <c r="L739">
        <v>45529.729166666664</v>
      </c>
      <c r="M739">
        <v>45528</v>
      </c>
      <c r="N739" t="str">
        <f>TEXT(M739, "DDDD")</f>
        <v>sábado</v>
      </c>
      <c r="O739" t="str">
        <v>J024 JUMBO PREMIUM PLAZA</v>
      </c>
      <c r="P739" t="str">
        <v>MEDELLIN</v>
      </c>
      <c r="Q739" t="str">
        <f>IF(ISBLANK(P739),"0",(VLOOKUP(P739,REGION,2,FALSE)))</f>
        <v>CENTRO</v>
      </c>
      <c r="R739" t="str">
        <v>ABEL JOSE MONTES</v>
      </c>
      <c r="S739" t="e">
        <f>IF(ISBLANK(R739),"0", VLOOKUP(R739,PERSONAL,2,FALSE))</f>
        <v>#N/A</v>
      </c>
      <c r="T739" t="str">
        <v>DIRECTO</v>
      </c>
      <c r="U739">
        <v>0.3333333333333333</v>
      </c>
      <c r="V739">
        <v>0.8333333333333334</v>
      </c>
      <c r="W739">
        <f>V739-U739</f>
        <v>0.5</v>
      </c>
      <c r="X739" t="str">
        <v>2;5</v>
      </c>
      <c r="Y739">
        <f>NETWORKDAYS(K739,M739)</f>
        <v>0</v>
      </c>
      <c r="Z739" t="str">
        <f>IF(Y739&lt;=2,"CUMPLE","NO CUMPLE")</f>
        <v>CUMPLE</v>
      </c>
      <c r="AA739" t="str">
        <v xml:space="preserve">SOLICITUD TÉCNICO TODO EL DIA </v>
      </c>
      <c r="AB739" t="str">
        <v xml:space="preserve">POR DIA </v>
      </c>
      <c r="AC739" t="str">
        <f>TEXT(M739,"mmmm")</f>
        <v>agosto</v>
      </c>
      <c r="AD739" t="str">
        <f>TEXT(M739,"yyyy")</f>
        <v>yyyy</v>
      </c>
      <c r="AE739">
        <f>W739*60*24</f>
        <v>720</v>
      </c>
      <c r="AF739">
        <f>AE739/60</f>
        <v>12</v>
      </c>
      <c r="AG739">
        <f>AE739/60</f>
        <v>12</v>
      </c>
      <c r="AH739">
        <f>L739-K739</f>
        <v>0</v>
      </c>
      <c r="AI739">
        <f>AH739*24*60</f>
        <v>0</v>
      </c>
      <c r="AJ739" t="e">
        <f>75728*X739</f>
        <v>#VALUE!</v>
      </c>
    </row>
    <row r="740" xml:space="preserve">
      <c r="A740">
        <v>21</v>
      </c>
      <c r="B740" t="str">
        <v>SOLICITUD</v>
      </c>
      <c r="C740" t="str">
        <v>CERRADO</v>
      </c>
      <c r="D740" t="str">
        <v>LINEAL DE CAJAS</v>
      </c>
      <c r="E740" t="str">
        <v>POS</v>
      </c>
      <c r="F740" t="str">
        <v>POS</v>
      </c>
      <c r="G740" t="str">
        <v>NCR</v>
      </c>
      <c r="H740" t="str">
        <v>Tienda: J023 DE LA 65 - CARRERA 65 CON CALLE 45- 85 - Actividad: Preparación para la migración de POS - Contacto David Higuita - 317 4298883</v>
      </c>
      <c r="I740" t="str">
        <v>Tienda: J023 DE LA 65 - CARRERA 65 CON CALLE 45- 85 - Actividad: Preparación para la migración de POS - Contacto David Higuita - 317 4298883</v>
      </c>
      <c r="J740" t="str">
        <v>Se llega a sitio a la sede de jumbo de la 65 a las 8 a.m se procede a desempacar las POS principales y conectarlas a las CPU y al swiche que me dicen que las conecte en los puertos libres; los cuales no tienen conexión y no se dejan configurar; por lo cual llega el sr jhony garcia y verifica que el switche no se puede utilizar y se conectan las POS a los puertos libres de un router disponible para poder conectar las POS y que puedan instalar el sistema operativo ya que este se instala por red.</v>
      </c>
      <c r="K740">
        <v>45529.729166666664</v>
      </c>
      <c r="L740">
        <v>45529.729166666664</v>
      </c>
      <c r="M740">
        <v>45528</v>
      </c>
      <c r="N740" t="str">
        <f>TEXT(M740, "DDDD")</f>
        <v>sábado</v>
      </c>
      <c r="O740" t="str" xml:space="preserve">
        <v xml:space="preserve">J023 JUMBO DE LA 65_x000d_
_x000d_
</v>
      </c>
      <c r="P740" t="str">
        <v>MEDELLIN</v>
      </c>
      <c r="Q740" t="str">
        <f>IF(ISBLANK(P740),"0",(VLOOKUP(P740,REGION,2,FALSE)))</f>
        <v>CENTRO</v>
      </c>
      <c r="R740" t="str">
        <v>CARLOS ALBERTO TORRES ECHEVERRIA</v>
      </c>
      <c r="S740" t="e">
        <f>IF(ISBLANK(R740),"0", VLOOKUP(R740,PERSONAL,2,FALSE))</f>
        <v>#N/A</v>
      </c>
      <c r="T740" t="str">
        <v>DIRECTO</v>
      </c>
      <c r="U740">
        <v>0.3333333333333333</v>
      </c>
      <c r="V740">
        <v>0.75</v>
      </c>
      <c r="W740">
        <f>V740-U740</f>
        <v>0.4166666666666667</v>
      </c>
      <c r="X740" t="str">
        <v>2;5</v>
      </c>
      <c r="Y740">
        <f>NETWORKDAYS(K740,M740)</f>
        <v>0</v>
      </c>
      <c r="Z740" t="str">
        <f>IF(Y740&lt;=2,"CUMPLE","NO CUMPLE")</f>
        <v>CUMPLE</v>
      </c>
      <c r="AA740" t="str">
        <v xml:space="preserve">SOLICITUD TÉCNICO TODO EL DIA </v>
      </c>
      <c r="AB740" t="str">
        <v xml:space="preserve">POR DIA </v>
      </c>
      <c r="AC740" t="str">
        <f>TEXT(M740,"mmmm")</f>
        <v>agosto</v>
      </c>
      <c r="AD740" t="str">
        <f>TEXT(M740,"yyyy")</f>
        <v>yyyy</v>
      </c>
      <c r="AE740">
        <f>W740*60*24</f>
        <v>600</v>
      </c>
      <c r="AF740">
        <f>AE740/60</f>
        <v>10</v>
      </c>
      <c r="AG740">
        <f>AE740/60</f>
        <v>10</v>
      </c>
      <c r="AH740">
        <f>L740-K740</f>
        <v>0</v>
      </c>
      <c r="AI740">
        <f>AH740*24*60</f>
        <v>0</v>
      </c>
      <c r="AJ740" t="e">
        <f>75728*X740</f>
        <v>#VALUE!</v>
      </c>
    </row>
    <row r="741">
      <c r="A741">
        <v>845368</v>
      </c>
      <c r="B741" t="str">
        <v>SOLICITUD</v>
      </c>
      <c r="C741" t="str">
        <v>CERRADO</v>
      </c>
      <c r="D741" t="str">
        <v>LINEAL DE CAJAS</v>
      </c>
      <c r="E741" t="str">
        <v>POS</v>
      </c>
      <c r="F741" t="str">
        <v>POS</v>
      </c>
      <c r="G741" t="str">
        <v>NCR</v>
      </c>
      <c r="H741" t="str">
        <v xml:space="preserve"> Buenas tarde cordial saludo se requiere técnico para revisión de configuración de pos ncr ubicadas en el centro de computo. se procede a realizar las rótulos de la pos mediante la mac; junto con el 1.5 asi mismo; los cable de red tiene problema por lo que se valida con el tester lo que lleva tiempo luego de eso se valida que todas la pos queden en red quedando rotuladas y con red.</v>
      </c>
      <c r="I741" t="str">
        <v xml:space="preserve"> Buenas tarde cordial saludo se requiere técnico para revisión de configuración de pos ncr ubicadas en el centro de computo. se procede a realizar las rótulos de la pos mediante la mac; junto con el 1.5 asi mismo; los cable de red tiene problema por lo que se valida con el tester lo que lleva tiempo luego de eso se valida que todas la pos queden en red quedando rotuladas y con red.</v>
      </c>
      <c r="J741" t="str">
        <v>uenas tarde cordial saludo se requiere técnico para revisión de configuración de pos ncr ubicadas en el centro de computo. se procede a realizar las rótulos de la pos mediante la mac; junto con el 1.5 asi mismo; los cable de red tiene problema por lo que se valida con el tester lo que lleva tiempo luego de eso se valida que todas la pos queden en red quedando rotuladas y con red.</v>
      </c>
      <c r="K741">
        <v>45526.69027777778</v>
      </c>
      <c r="L741">
        <v>45526.72430555556</v>
      </c>
      <c r="M741">
        <v>45530</v>
      </c>
      <c r="N741" t="str">
        <f>TEXT(M741, "DDDD")</f>
        <v>lunes</v>
      </c>
      <c r="O741" t="str">
        <v>M085 METRO MONTERIA</v>
      </c>
      <c r="P741" t="str">
        <v>MONTERIA</v>
      </c>
      <c r="Q741" t="str">
        <f>IF(ISBLANK(P741),"0",(VLOOKUP(P741,REGION,2,FALSE)))</f>
        <v>COSTA</v>
      </c>
      <c r="R741" t="str">
        <v>SHARON YANETH KERGUELEN WILCHES</v>
      </c>
      <c r="S741">
        <f>IF(ISBLANK(R741),"0", VLOOKUP(R741,PERSONAL,2,FALSE))</f>
        <v>1067917448</v>
      </c>
      <c r="T741" t="str">
        <v>DIRECTO</v>
      </c>
      <c r="U741">
        <v>0.3333333333333333</v>
      </c>
      <c r="V741">
        <v>0.4583333333333333</v>
      </c>
      <c r="W741">
        <f>V741-U741</f>
        <v>0.125</v>
      </c>
      <c r="X741">
        <v>2</v>
      </c>
      <c r="Y741">
        <f>NETWORKDAYS(K741,M741)</f>
        <v>3</v>
      </c>
      <c r="Z741" t="str">
        <f>IF(Y741&lt;=2,"CUMPLE","NO CUMPLE")</f>
        <v>NO CUMPLE</v>
      </c>
      <c r="AB741" t="str">
        <v>POR TICKET</v>
      </c>
      <c r="AC741" t="str">
        <f>TEXT(M741,"mmmm")</f>
        <v>agosto</v>
      </c>
      <c r="AD741" t="str">
        <f>TEXT(M741,"yyyy")</f>
        <v>yyyy</v>
      </c>
      <c r="AE741">
        <f>W741*60*24</f>
        <v>180</v>
      </c>
      <c r="AF741">
        <f>AE741/60</f>
        <v>3</v>
      </c>
      <c r="AG741">
        <f>AE741/60</f>
        <v>3</v>
      </c>
      <c r="AH741">
        <f>L741-K741</f>
        <v>0.034027777779556345</v>
      </c>
      <c r="AI741">
        <f>AH741*24*60</f>
        <v>49.00000000256114</v>
      </c>
      <c r="AJ741">
        <f>75728*X741</f>
        <v>151456</v>
      </c>
    </row>
    <row r="742">
      <c r="A742">
        <v>845368</v>
      </c>
      <c r="B742" t="str">
        <v>SOLICITUD</v>
      </c>
      <c r="C742" t="str">
        <v>CERRADO</v>
      </c>
      <c r="D742" t="str">
        <v>LINEAL DE CAJAS</v>
      </c>
      <c r="E742" t="str">
        <v>POS</v>
      </c>
      <c r="F742" t="str">
        <v>POS</v>
      </c>
      <c r="G742" t="str">
        <v>NCR</v>
      </c>
      <c r="H742" t="str">
        <v>Buenos días para que me hagan el favor de colaborarme con la pos 10 presenta inconvenientes en la balanza quedo atenta a cualquier respuesta gracias por la atención prestada</v>
      </c>
      <c r="I742" t="str">
        <v>Buenos días para que me hagan el favor de colaborarme con la pos 10 presenta inconvenientes en la balanza quedo atenta a cualquier respuesta gracias por la atención prestada</v>
      </c>
      <c r="J742" t="str">
        <v>Buenos días para que me hagan el favor de colaborarme con la pos 10 presenta inconvenientes en la balanza quedo atenta a cualquier respuesta gracias por la atención prestada. Se procede a validar el inconveniente que tiene la pos; conexiones cable que esten bien conectados luego se realiza un apagado de la pos quedando operativa y scneando la pos #10</v>
      </c>
      <c r="K742">
        <v>45530.44861111111</v>
      </c>
      <c r="L742">
        <v>45530.478472222225</v>
      </c>
      <c r="M742">
        <v>45530</v>
      </c>
      <c r="N742" t="str">
        <f>TEXT(M742, "DDDD")</f>
        <v>lunes</v>
      </c>
      <c r="O742" t="str">
        <v>M085 METRO MONTERIA</v>
      </c>
      <c r="P742" t="str">
        <v>MONTERIA</v>
      </c>
      <c r="Q742" t="str">
        <f>IF(ISBLANK(P742),"0",(VLOOKUP(P742,REGION,2,FALSE)))</f>
        <v>COSTA</v>
      </c>
      <c r="R742" t="str">
        <v>SHARON YANETH KERGUELEN WILCHES</v>
      </c>
      <c r="S742">
        <f>IF(ISBLANK(R742),"0", VLOOKUP(R742,PERSONAL,2,FALSE))</f>
        <v>1067917448</v>
      </c>
      <c r="T742" t="str">
        <v>DIRECTO</v>
      </c>
      <c r="U742">
        <v>0.4618055555555556</v>
      </c>
      <c r="V742">
        <v>0.4791666666666667</v>
      </c>
      <c r="W742">
        <f>V742-U742</f>
        <v>0.017361111111111105</v>
      </c>
      <c r="X742">
        <v>1</v>
      </c>
      <c r="Y742">
        <f>NETWORKDAYS(K742,M742)</f>
        <v>1</v>
      </c>
      <c r="Z742" t="str">
        <f>IF(Y742&lt;=2,"CUMPLE","NO CUMPLE")</f>
        <v>CUMPLE</v>
      </c>
      <c r="AB742" t="str">
        <v>POR TICKET</v>
      </c>
      <c r="AC742" t="str">
        <f>TEXT(M742,"mmmm")</f>
        <v>agosto</v>
      </c>
      <c r="AD742" t="str">
        <f>TEXT(M742,"yyyy")</f>
        <v>yyyy</v>
      </c>
      <c r="AE742">
        <f>W742*60*24</f>
        <v>24.999999999999993</v>
      </c>
      <c r="AF742">
        <f>AE742/60</f>
        <v>0.4166666666666666</v>
      </c>
      <c r="AG742">
        <f>AE742/60</f>
        <v>0.4166666666666666</v>
      </c>
      <c r="AH742">
        <f>L742-K742</f>
        <v>0.029861111113859806</v>
      </c>
      <c r="AI742">
        <f>AH742*24*60</f>
        <v>43.00000000395812</v>
      </c>
      <c r="AJ742">
        <f>75728*X742</f>
        <v>75728</v>
      </c>
    </row>
    <row r="743" xml:space="preserve">
      <c r="A743">
        <v>22</v>
      </c>
      <c r="B743" t="str">
        <v>SOLICITUD</v>
      </c>
      <c r="C743" t="str">
        <v>CERRADO</v>
      </c>
      <c r="D743" t="str">
        <v>CAPACITACIÓN</v>
      </c>
      <c r="E743" t="str">
        <v>POS</v>
      </c>
      <c r="F743" t="str">
        <v>POS</v>
      </c>
      <c r="G743" t="str">
        <v>NCR</v>
      </c>
      <c r="H743" t="str">
        <v>El 27 de agosto se comunica  a las 11:00  Juan Fernando Castro solicitando un técnico desde 27/08/2024 hasta 30/08/2024 todo el día para la tienda  J011 CALLE 80 - Bogota</v>
      </c>
      <c r="I743" t="str">
        <v>El 27 de agosto se comunica  a las 11:00  Juan Fernando Castro solicitando un técnico desde 27/08/2024 hasta 30/08/2024 todo el día para la tienda  J011 CALLE 80 - Bogota</v>
      </c>
      <c r="J743" t="str">
        <v>Se gestiona novedades que se presento en la sala de capacitación de las POS</v>
      </c>
      <c r="K743">
        <v>45531.458333333336</v>
      </c>
      <c r="L743">
        <v>45531.5</v>
      </c>
      <c r="M743">
        <v>45531</v>
      </c>
      <c r="N743" t="str">
        <f>TEXT(M743, "DDDD")</f>
        <v>martes</v>
      </c>
      <c r="O743" t="str" xml:space="preserve">
        <v xml:space="preserve">J011 CALLE 80_x000d_
</v>
      </c>
      <c r="P743" t="str">
        <v>BOGOTA</v>
      </c>
      <c r="Q743" t="str">
        <f>IF(ISBLANK(P743),"0",(VLOOKUP(P743,REGION,2,FALSE)))</f>
        <v>BOGOTA</v>
      </c>
      <c r="R743" t="str">
        <v>ALEXANDER CASTILLO SOTELO</v>
      </c>
      <c r="S743">
        <f>IF(ISBLANK(R743),"0", VLOOKUP(R743,PERSONAL,2,FALSE))</f>
        <v>80216449</v>
      </c>
      <c r="T743" t="str">
        <v>ALIADO</v>
      </c>
      <c r="U743">
        <v>0.6305555555555555</v>
      </c>
      <c r="V743">
        <v>0.7083333333333334</v>
      </c>
      <c r="W743">
        <f>V743-U743</f>
        <v>0.07777777777777783</v>
      </c>
      <c r="X743" t="str">
        <v>0;5</v>
      </c>
      <c r="Y743">
        <f>NETWORKDAYS(K743,M743)</f>
        <v>1</v>
      </c>
      <c r="Z743" t="str">
        <f>IF(Y743&lt;=2,"CUMPLE","NO CUMPLE")</f>
        <v>CUMPLE</v>
      </c>
      <c r="AA743" t="str">
        <v>SOLICITUD TÉCNICO TODO EL DIA POR CUATRO DIAS / iINGRESA LAS 15:00</v>
      </c>
      <c r="AB743" t="str">
        <v xml:space="preserve">POR DIA </v>
      </c>
      <c r="AC743" t="str">
        <f>TEXT(M743,"mmmm")</f>
        <v>agosto</v>
      </c>
      <c r="AD743" t="str">
        <f>TEXT(M743,"yyyy")</f>
        <v>yyyy</v>
      </c>
      <c r="AE743">
        <f>W743*60*24</f>
        <v>112.00000000000007</v>
      </c>
      <c r="AF743">
        <f>AE743/60</f>
        <v>1.8666666666666678</v>
      </c>
      <c r="AG743">
        <f>AE743/60</f>
        <v>1.8666666666666678</v>
      </c>
      <c r="AH743">
        <f>L743-K743</f>
        <v>0.04166666666424135</v>
      </c>
      <c r="AI743">
        <f>AH743*24*60</f>
        <v>59.99999999650754</v>
      </c>
      <c r="AJ743" t="e">
        <f>75728*X743</f>
        <v>#VALUE!</v>
      </c>
    </row>
    <row r="744" xml:space="preserve">
      <c r="A744">
        <v>861568</v>
      </c>
      <c r="B744" t="str">
        <v>SOLICITUD</v>
      </c>
      <c r="C744" t="str">
        <v>CERRADO</v>
      </c>
      <c r="D744" t="str">
        <v>TIENDA</v>
      </c>
      <c r="E744" t="str">
        <v>POS</v>
      </c>
      <c r="F744" t="str">
        <v>POS</v>
      </c>
      <c r="G744" t="str">
        <v>NCR</v>
      </c>
      <c r="H744" t="str" xml:space="preserve">
        <v xml:space="preserve">Buen día; Se solicita apoyo para alistamiento equipamiento NCR Adcional 2. Instalar Servidor Suse_x000d_
3. Instalar POS NCR de Capacitación_x000d_
4. Tareas varias"</v>
      </c>
      <c r="I744" t="str">
        <v>buen día se genera ticket 2.5 para instalación de una pos NCR en ATC configurar la BIOS y terminar el proceso con el servidor y instalación de soporte para la pantalla de la pos y estar pendiente para apoyo en sitio</v>
      </c>
      <c r="J744" t="str" xml:space="preserve">
        <v xml:space="preserve">En los dos primeros dias; como se adjuntan en las imágenes; se hicieron las configuraciones tanto de los puertos en los switches; en vlan95;_x000d_
la configuracion BIOS de las POS y ATC; ademas de ello se procedio con la subida de los sistemas operativos respectivos; ya que salian varios_x000d_
errores entonces Harold y Fabiola me colaboraron para poder solucionarlos modificando archivos del servidor; apenas subieron se_x000d_
instalaron en linea de cajas y ATC con sus respectivos soportes; gaveta; impresora; escaner balanza; pantalla; tambien se procedio a_x000d_
desmontar las que nos indico el gerente Wilson; despues de eso mesa especializada comenzo a configurarlas; procedimos a comprobar_x000d_
errores; estar pendiente para ayudar en la capacitacion; como el cable hdmi; se hicieron pruebas; pidieron usuarios y apenas se acabaron las_x000d_
capacitaciones; se le hizo respectiva entrega de llaves a la coordinadora de cajas Ana</v>
      </c>
      <c r="K744">
        <v>45531.402083333334</v>
      </c>
      <c r="L744">
        <v>45531.41180555556</v>
      </c>
      <c r="M744">
        <v>45531</v>
      </c>
      <c r="N744" t="str">
        <f>TEXT(M744, "DDDD")</f>
        <v>martes</v>
      </c>
      <c r="O744" t="str">
        <v>M038 METRO CENTRO DE CONVENCIONES</v>
      </c>
      <c r="P744" t="str">
        <v>NEIVA</v>
      </c>
      <c r="Q744" t="str">
        <f>IF(ISBLANK(P744),"0",(VLOOKUP(P744,REGION,2,FALSE)))</f>
        <v>OCCIDENTE</v>
      </c>
      <c r="R744" t="str">
        <v>MICHAEL SIMIT VILLABON TRUJILLO</v>
      </c>
      <c r="S744" t="e">
        <f>IF(ISBLANK(R744),"0", VLOOKUP(R744,PERSONAL,2,FALSE))</f>
        <v>#N/A</v>
      </c>
      <c r="T744" t="str">
        <v>ALIADO</v>
      </c>
      <c r="U744">
        <v>0.3333333333333333</v>
      </c>
      <c r="V744">
        <v>0.7083333333333334</v>
      </c>
      <c r="W744">
        <f>V744-U744</f>
        <v>0.37500000000000006</v>
      </c>
      <c r="X744" t="str">
        <v>2;5</v>
      </c>
      <c r="Y744">
        <f>NETWORKDAYS(K744,M744)</f>
        <v>1</v>
      </c>
      <c r="Z744" t="str">
        <f>IF(Y744&lt;=2,"CUMPLE","NO CUMPLE")</f>
        <v>CUMPLE</v>
      </c>
      <c r="AA744" t="str">
        <v>SOLICITUD TÉCNICO TODO EL DIA DESDE EL 27 AL 30 DE AGOSOTO GESTIONADO VARIOS SERVICIOS  /GESTIÓN 27</v>
      </c>
      <c r="AB744" t="str">
        <v xml:space="preserve">POR DIA </v>
      </c>
      <c r="AC744" t="str">
        <f>TEXT(M744,"mmmm")</f>
        <v>agosto</v>
      </c>
      <c r="AD744" t="str">
        <f>TEXT(M744,"yyyy")</f>
        <v>yyyy</v>
      </c>
      <c r="AE744">
        <f>W744*60*24</f>
        <v>540.0000000000001</v>
      </c>
      <c r="AF744">
        <f>AE744/60</f>
        <v>9.000000000000002</v>
      </c>
      <c r="AG744">
        <f>AE744/60</f>
        <v>9.000000000000002</v>
      </c>
      <c r="AH744">
        <f>L744-K744</f>
        <v>0.00972222222480923</v>
      </c>
      <c r="AI744">
        <f>AH744*24*60</f>
        <v>14.00000000372529</v>
      </c>
      <c r="AJ744" t="e">
        <f>75728*X744</f>
        <v>#VALUE!</v>
      </c>
    </row>
    <row r="745" xml:space="preserve">
      <c r="A745">
        <v>861573</v>
      </c>
      <c r="B745" t="str">
        <v>SOLICITUD</v>
      </c>
      <c r="C745" t="str">
        <v>CERRADO</v>
      </c>
      <c r="D745" t="str">
        <v>TIENDA</v>
      </c>
      <c r="E745" t="str">
        <v>POS</v>
      </c>
      <c r="F745" t="str">
        <v>POS</v>
      </c>
      <c r="G745" t="str">
        <v>NCR</v>
      </c>
      <c r="H745" t="str">
        <v>Buen día se genera ticket 2.5 para apoyo en sitio con las pos NCR realizar validaciones y pruebas solicitadas de mesas especializadas apoyo a la formadora de cajas</v>
      </c>
      <c r="I745" t="str">
        <v>Buen día se genera ticket 2.5 para apoyo en sitio con las pos NCR realizar validaciones y pruebas solicitadas de mesas especializadas apoyo a la formadora de cajas</v>
      </c>
      <c r="J745" t="str" xml:space="preserve">
        <v xml:space="preserve">En los dos primeros dias; como se adjuntan en las imágenes; se hicieron las configuraciones tanto de los puertos en los switches; en vlan95;_x000d_
la configuracion BIOS de las POS y ATC; ademas de ello se procedio con la subida de los sistemas operativos respectivos; ya que salian varios_x000d_
errores entonces Harold y Fabiola me colaboraron para poder solucionarlos modificando archivos del servidor; apenas subieron se_x000d_
instalaron en linea de cajas y ATC con sus respectivos soportes; gaveta; impresora; escaner balanza; pantalla; tambien se procedio a_x000d_
desmontar las que nos indico el gerente Wilson; despues de eso mesa especializada comenzo a configurarlas; procedimos a comprobar_x000d_
errores; estar pendiente para ayudar en la capacitacion; como el cable hdmi; se hicieron pruebas; pidieron usuarios y apenas se acabaron las_x000d_
capacitaciones; se le hizo respectiva entrega de llaves a la coordinadora de cajas Ana</v>
      </c>
      <c r="K745">
        <v>45531.402083333334</v>
      </c>
      <c r="L745">
        <v>45531.41180555556</v>
      </c>
      <c r="M745">
        <v>45531</v>
      </c>
      <c r="N745" t="str">
        <f>TEXT(M745, "DDDD")</f>
        <v>martes</v>
      </c>
      <c r="O745" t="str">
        <v>M038 METRO CENTRO DE CONVENCIONES</v>
      </c>
      <c r="P745" t="str">
        <v>NEIVA</v>
      </c>
      <c r="Q745" t="str">
        <f>IF(ISBLANK(P745),"0",(VLOOKUP(P745,REGION,2,FALSE)))</f>
        <v>OCCIDENTE</v>
      </c>
      <c r="R745" t="str">
        <v>MICHAEL SIMIT VILLABON TRUJILLO</v>
      </c>
      <c r="S745" t="e">
        <f>IF(ISBLANK(R745),"0", VLOOKUP(R745,PERSONAL,2,FALSE))</f>
        <v>#N/A</v>
      </c>
      <c r="T745" t="str">
        <v>ALIADO</v>
      </c>
      <c r="U745">
        <v>0.3333333333333333</v>
      </c>
      <c r="V745">
        <v>0.7083333333333334</v>
      </c>
      <c r="W745">
        <f>V745-U745</f>
        <v>0.37500000000000006</v>
      </c>
      <c r="X745" t="str">
        <v>2;5</v>
      </c>
      <c r="Y745">
        <f>NETWORKDAYS(K745,M745)</f>
        <v>1</v>
      </c>
      <c r="Z745" t="str">
        <f>IF(Y745&lt;=2,"CUMPLE","NO CUMPLE")</f>
        <v>CUMPLE</v>
      </c>
      <c r="AA745" t="str">
        <v>SOLICITUD TÉCNICO TODO EL DIA DESDE EL 27 AL 30 DE AGOSOTO GESTIONADO VARIOS SERVICIOS /GESTIÓN 28</v>
      </c>
      <c r="AB745" t="str">
        <v xml:space="preserve">POR DIA </v>
      </c>
      <c r="AC745" t="str">
        <f>TEXT(M745,"mmmm")</f>
        <v>agosto</v>
      </c>
      <c r="AD745" t="str">
        <f>TEXT(M745,"yyyy")</f>
        <v>yyyy</v>
      </c>
      <c r="AE745">
        <f>W745*60*24</f>
        <v>540.0000000000001</v>
      </c>
      <c r="AF745">
        <f>AE745/60</f>
        <v>9.000000000000002</v>
      </c>
      <c r="AG745">
        <f>AE745/60</f>
        <v>9.000000000000002</v>
      </c>
      <c r="AH745">
        <f>L745-K745</f>
        <v>0.00972222222480923</v>
      </c>
      <c r="AI745">
        <f>AH745*24*60</f>
        <v>14.00000000372529</v>
      </c>
      <c r="AJ745" t="e">
        <f>75728*X745</f>
        <v>#VALUE!</v>
      </c>
    </row>
    <row r="746" xml:space="preserve">
      <c r="A746">
        <v>861495</v>
      </c>
      <c r="B746" t="str">
        <v>SOLICITUD</v>
      </c>
      <c r="C746" t="str">
        <v>CERRADO</v>
      </c>
      <c r="D746" t="str">
        <v>TIENDA</v>
      </c>
      <c r="E746" t="str">
        <v>POS</v>
      </c>
      <c r="F746" t="str">
        <v>POS</v>
      </c>
      <c r="G746" t="str">
        <v>NCR</v>
      </c>
      <c r="H746" t="str">
        <v>buen día se genera ticket 2.5 para instalación de una pos NCR en lineal de cajas configurar la BIOS y terminar el proceso con el servidor y instalación de soporte para la pantalla de la pos y estar pendiente para apoyo en sitio</v>
      </c>
      <c r="I746" t="str">
        <v>buen día se genera ticket 2.5 para instalación de una pos NCR en lineal de cajas configurar la BIOS y terminar el proceso con el servidor y instalación de soporte para la pantalla de la pos y estar pendiente para apoyo en sitio</v>
      </c>
      <c r="J746" t="str" xml:space="preserve">
        <v xml:space="preserve">En los dos primeros dias; como se adjuntan en las imágenes; se hicieron las configuraciones tanto de los puertos en los switches; en vlan95;_x000d_
la configuracion BIOS de las POS y ATC; ademas de ello se procedio con la subida de los sistemas operativos respectivos; ya que salian varios_x000d_
errores entonces Harold y Fabiola me colaboraron para poder solucionarlos modificando archivos del servidor; apenas subieron se_x000d_
instalaron en linea de cajas y ATC con sus respectivos soportes; gaveta; impresora; escaner balanza; pantalla; tambien se procedio a_x000d_
desmontar las que nos indico el gerente Wilson; despues de eso mesa especializada comenzo a configurarlas; procedimos a comprobar_x000d_
errores; estar pendiente para ayudar en la capacitacion; como el cable hdmi; se hicieron pruebas; pidieron usuarios y apenas se acabaron las_x000d_
capacitaciones; se le hizo respectiva entrega de llaves a la coordinadora de cajas Ana</v>
      </c>
      <c r="K746">
        <v>45531.402083333334</v>
      </c>
      <c r="L746">
        <v>45531.41180555556</v>
      </c>
      <c r="M746">
        <v>45531</v>
      </c>
      <c r="N746" t="str">
        <f>TEXT(M746, "DDDD")</f>
        <v>martes</v>
      </c>
      <c r="O746" t="str">
        <v>M038 METRO CENTRO DE CONVENCIONES</v>
      </c>
      <c r="P746" t="str">
        <v>NEIVA</v>
      </c>
      <c r="Q746" t="str">
        <f>IF(ISBLANK(P746),"0",(VLOOKUP(P746,REGION,2,FALSE)))</f>
        <v>OCCIDENTE</v>
      </c>
      <c r="R746" t="str">
        <v>MICHAEL SIMIT VILLABON TRUJILLO</v>
      </c>
      <c r="S746" t="e">
        <f>IF(ISBLANK(R746),"0", VLOOKUP(R746,PERSONAL,2,FALSE))</f>
        <v>#N/A</v>
      </c>
      <c r="T746" t="str">
        <v>ALIADO</v>
      </c>
      <c r="U746">
        <v>0.3333333333333333</v>
      </c>
      <c r="V746">
        <v>0.7083333333333334</v>
      </c>
      <c r="W746">
        <f>V746-U746</f>
        <v>0.37500000000000006</v>
      </c>
      <c r="X746" t="str">
        <v>2;5</v>
      </c>
      <c r="Y746">
        <f>NETWORKDAYS(K746,M746)</f>
        <v>1</v>
      </c>
      <c r="Z746" t="str">
        <f>IF(Y746&lt;=2,"CUMPLE","NO CUMPLE")</f>
        <v>CUMPLE</v>
      </c>
      <c r="AA746" t="str">
        <v>SOLICITUD TÉCNICO TODO EL DIA DESDE EL 27 AL 30 DE AGOSOTO GESTIONADO VARIOS SERVICIOS //GESTIÓN 29</v>
      </c>
      <c r="AB746" t="str">
        <v xml:space="preserve">POR DIA </v>
      </c>
      <c r="AC746" t="str">
        <f>TEXT(M746,"mmmm")</f>
        <v>agosto</v>
      </c>
      <c r="AD746" t="str">
        <f>TEXT(M746,"yyyy")</f>
        <v>yyyy</v>
      </c>
      <c r="AE746">
        <f>W746*60*24</f>
        <v>540.0000000000001</v>
      </c>
      <c r="AF746">
        <f>AE746/60</f>
        <v>9.000000000000002</v>
      </c>
      <c r="AG746">
        <f>AE746/60</f>
        <v>9.000000000000002</v>
      </c>
      <c r="AH746">
        <f>L746-K746</f>
        <v>0.00972222222480923</v>
      </c>
      <c r="AI746">
        <f>AH746*24*60</f>
        <v>14.00000000372529</v>
      </c>
      <c r="AJ746" t="e">
        <f>75728*X746</f>
        <v>#VALUE!</v>
      </c>
    </row>
    <row r="747" xml:space="preserve">
      <c r="A747">
        <v>861584</v>
      </c>
      <c r="B747" t="str">
        <v>SOLICITUD</v>
      </c>
      <c r="C747" t="str">
        <v>CERRADO</v>
      </c>
      <c r="D747" t="str">
        <v>TIENDA</v>
      </c>
      <c r="E747" t="str">
        <v>POS</v>
      </c>
      <c r="F747" t="str">
        <v>POS</v>
      </c>
      <c r="G747" t="str">
        <v>NCR</v>
      </c>
      <c r="H747" t="str">
        <v>Buen día se genera ticket 2.5 para apoyo en sitio con las pos NCR realizar validaciones y pruebas solicitadas de mesas especializadas apoyo a la formadora de cajas</v>
      </c>
      <c r="I747" t="str">
        <v>Buen día se genera ticket 2.5 para apoyo en sitio con las pos NCR realizar validaciones y pruebas solicitadas de mesas especializadas apoyo a la formadora de cajas</v>
      </c>
      <c r="J747" t="str" xml:space="preserve">
        <v xml:space="preserve">En los dos primeros dias; como se adjuntan en las imágenes; se hicieron las configuraciones tanto de los puertos en los switches; en vlan95;_x000d_
la configuracion BIOS de las POS y ATC; ademas de ello se procedio con la subida de los sistemas operativos respectivos; ya que salian varios_x000d_
errores entonces Harold y Fabiola me colaboraron para poder solucionarlos modificando archivos del servidor; apenas subieron se_x000d_
instalaron en linea de cajas y ATC con sus respectivos soportes; gaveta; impresora; escaner balanza; pantalla; tambien se procedio a_x000d_
desmontar las que nos indico el gerente Wilson; despues de eso mesa especializada comenzo a configurarlas; procedimos a comprobar_x000d_
errores; estar pendiente para ayudar en la capacitacion; como el cable hdmi; se hicieron pruebas; pidieron usuarios y apenas se acabaron las_x000d_
capacitaciones; se le hizo respectiva entrega de llaves a la coordinadora de cajas Ana</v>
      </c>
      <c r="K747">
        <v>45531.402083333334</v>
      </c>
      <c r="L747">
        <v>45531.41180555556</v>
      </c>
      <c r="M747">
        <v>45531</v>
      </c>
      <c r="N747" t="str">
        <f>TEXT(M747, "DDDD")</f>
        <v>martes</v>
      </c>
      <c r="O747" t="str">
        <v>M038 METRO CENTRO DE CONVENCIONES</v>
      </c>
      <c r="P747" t="str">
        <v>NEIVA</v>
      </c>
      <c r="Q747" t="str">
        <f>IF(ISBLANK(P747),"0",(VLOOKUP(P747,REGION,2,FALSE)))</f>
        <v>OCCIDENTE</v>
      </c>
      <c r="R747" t="str">
        <v>MICHAEL SIMIT VILLABON TRUJILLO</v>
      </c>
      <c r="S747" t="e">
        <f>IF(ISBLANK(R747),"0", VLOOKUP(R747,PERSONAL,2,FALSE))</f>
        <v>#N/A</v>
      </c>
      <c r="T747" t="str">
        <v>ALIADO</v>
      </c>
      <c r="U747">
        <v>0.3333333333333333</v>
      </c>
      <c r="V747">
        <v>0.7083333333333334</v>
      </c>
      <c r="W747">
        <f>V747-U747</f>
        <v>0.37500000000000006</v>
      </c>
      <c r="X747" t="str">
        <v>2;5</v>
      </c>
      <c r="Y747">
        <f>NETWORKDAYS(K747,M747)</f>
        <v>1</v>
      </c>
      <c r="Z747" t="str">
        <f>IF(Y747&lt;=2,"CUMPLE","NO CUMPLE")</f>
        <v>CUMPLE</v>
      </c>
      <c r="AA747" t="str">
        <v>SOLICITUD TÉCNICO TODO EL DIA DESDE EL 27 AL 30 DE AGOSOTO GESTIONADO VARIOS SERVICIOS //GESTIÓN 30</v>
      </c>
      <c r="AB747" t="str">
        <v xml:space="preserve">POR DIA </v>
      </c>
      <c r="AC747" t="str">
        <f>TEXT(M747,"mmmm")</f>
        <v>agosto</v>
      </c>
      <c r="AD747" t="str">
        <f>TEXT(M747,"yyyy")</f>
        <v>yyyy</v>
      </c>
      <c r="AE747">
        <f>W747*60*24</f>
        <v>540.0000000000001</v>
      </c>
      <c r="AF747">
        <f>AE747/60</f>
        <v>9.000000000000002</v>
      </c>
      <c r="AG747">
        <f>AE747/60</f>
        <v>9.000000000000002</v>
      </c>
      <c r="AH747">
        <f>L747-K747</f>
        <v>0.00972222222480923</v>
      </c>
      <c r="AI747">
        <f>AH747*24*60</f>
        <v>14.00000000372529</v>
      </c>
      <c r="AJ747" t="e">
        <f>75728*X747</f>
        <v>#VALUE!</v>
      </c>
    </row>
    <row r="748">
      <c r="A748">
        <v>850813</v>
      </c>
      <c r="B748" t="str">
        <v>SOLICITUD</v>
      </c>
      <c r="C748" t="str">
        <v>CERRADO</v>
      </c>
      <c r="D748" t="str">
        <v>CARNES</v>
      </c>
      <c r="E748" t="str">
        <v>BALANZA</v>
      </c>
      <c r="F748" t="str">
        <v>BALANZA</v>
      </c>
      <c r="G748" t="str">
        <v>METTLER</v>
      </c>
      <c r="H748" t="str">
        <v>BASULA (MESA) DE POLLO NO ENVUELVE EL PAPEL SOBRANTE DE LA ETIQUETA.</v>
      </c>
      <c r="I748" t="str">
        <v>BASULA (MESA) DE POLLO NO ENVUELVE EL PAPEL SOBRANTE DE LA ETIQUETA.</v>
      </c>
      <c r="J748" t="str">
        <v>Las làminas metàlicas que rodean el eje que recoge la cinta de adhesivos estàn abiertas y por tal motivo quedan desalineadas y no funcionan correctamente. Se desmonta dicho eje; se aprietan o acercan dichas làminas; se montan nuevamente y queda funcionando correctamente. La usuaria hace pruebas de impresiòn y los adhesivos se imprimen bien y el rollo se recoge correctamente. Se envìa evidencia a Stharlyn Zuleta</v>
      </c>
      <c r="K748">
        <v>45530.69027777778</v>
      </c>
      <c r="L748">
        <v>45531.42152777778</v>
      </c>
      <c r="M748">
        <v>45532</v>
      </c>
      <c r="N748" t="str">
        <f>TEXT(M748, "DDDD")</f>
        <v>miércoles</v>
      </c>
      <c r="O748" t="str">
        <v>J027 JUMBO RIONEGRO</v>
      </c>
      <c r="P748" t="str">
        <v>RIONEGRO</v>
      </c>
      <c r="Q748" t="str">
        <f>IF(ISBLANK(P748),"0",(VLOOKUP(P748,REGION,2,FALSE)))</f>
        <v>CENTRO</v>
      </c>
      <c r="R748" t="str">
        <v xml:space="preserve">FABIAN VARGAS LASTRA </v>
      </c>
      <c r="S748" t="e">
        <f>IF(ISBLANK(R748),"0", VLOOKUP(R748,PERSONAL,2,FALSE))</f>
        <v>#N/A</v>
      </c>
      <c r="T748" t="str">
        <v>ALIADO</v>
      </c>
      <c r="U748">
        <v>0.34375</v>
      </c>
      <c r="V748">
        <v>0.40625</v>
      </c>
      <c r="W748">
        <f>V748-U748</f>
        <v>0.0625</v>
      </c>
      <c r="X748">
        <v>1</v>
      </c>
      <c r="Y748">
        <f>NETWORKDAYS(K748,M748)</f>
        <v>3</v>
      </c>
      <c r="Z748" t="str">
        <f>IF(Y748&lt;=2,"CUMPLE","NO CUMPLE")</f>
        <v>NO CUMPLE</v>
      </c>
      <c r="AB748" t="str">
        <v>POR TICKET</v>
      </c>
      <c r="AC748" t="str">
        <f>TEXT(M748,"mmmm")</f>
        <v>agosto</v>
      </c>
      <c r="AD748" t="str">
        <f>TEXT(M748,"yyyy")</f>
        <v>yyyy</v>
      </c>
      <c r="AE748">
        <f>W748*60*24</f>
        <v>90</v>
      </c>
      <c r="AF748">
        <f>AE748/60</f>
        <v>1.5</v>
      </c>
      <c r="AG748">
        <f>AE748/60</f>
        <v>1.5</v>
      </c>
      <c r="AH748">
        <f>L748-K748</f>
        <v>0.7312499999970896</v>
      </c>
      <c r="AI748">
        <f>AH748*24*60</f>
        <v>1052.999999995809</v>
      </c>
      <c r="AJ748">
        <f>75728*X748</f>
        <v>75728</v>
      </c>
    </row>
    <row r="749" xml:space="preserve">
      <c r="A749">
        <v>23</v>
      </c>
      <c r="B749" t="str">
        <v>SOLICITUD</v>
      </c>
      <c r="C749" t="str">
        <v>CERRADO</v>
      </c>
      <c r="D749" t="str">
        <v>CAPACITACIÓN</v>
      </c>
      <c r="E749" t="str">
        <v>POS</v>
      </c>
      <c r="F749" t="str">
        <v>POS</v>
      </c>
      <c r="G749" t="str">
        <v>NCR</v>
      </c>
      <c r="H749" t="str">
        <v>El 27 de agosto se comunica  a las 11:00  Juan Fernando Castro solicitando un técnico desde 27/08/2024 hasta 30/08/2024 todo el día para la tienda  J011 CALLE 80 - Bogota</v>
      </c>
      <c r="I749" t="str">
        <v>El 27 de agosto se comunica  a las 11:00  Juan Fernando Castro solicitando un técnico desde 27/08/2024 hasta 30/08/2024 todo el día para la tienda  J011 CALLE 80 - Bogota</v>
      </c>
      <c r="J749" t="str">
        <v xml:space="preserve">Se gestiona novedades que se presento en la sala de capacitación de las POS; formatear una POS del lineal </v>
      </c>
      <c r="K749">
        <v>45531.458333333336</v>
      </c>
      <c r="L749">
        <v>45531.5</v>
      </c>
      <c r="M749">
        <v>45532</v>
      </c>
      <c r="N749" t="str">
        <f>TEXT(M749, "DDDD")</f>
        <v>miércoles</v>
      </c>
      <c r="O749" t="str" xml:space="preserve">
        <v xml:space="preserve">J011 CALLE 80_x000d_
</v>
      </c>
      <c r="P749" t="str">
        <v>BOGOTA</v>
      </c>
      <c r="Q749" t="str">
        <f>IF(ISBLANK(P749),"0",(VLOOKUP(P749,REGION,2,FALSE)))</f>
        <v>BOGOTA</v>
      </c>
      <c r="R749" t="str">
        <v>ALEXANDER CASTILLO SOTELO</v>
      </c>
      <c r="S749">
        <f>IF(ISBLANK(R749),"0", VLOOKUP(R749,PERSONAL,2,FALSE))</f>
        <v>80216449</v>
      </c>
      <c r="T749" t="str">
        <v>ALIADO</v>
      </c>
      <c r="U749">
        <v>0.3333333333333333</v>
      </c>
      <c r="V749">
        <v>0.625</v>
      </c>
      <c r="W749">
        <f>V749-U749</f>
        <v>0.2916666666666667</v>
      </c>
      <c r="X749" t="str">
        <v>2;1</v>
      </c>
      <c r="Y749">
        <f>NETWORKDAYS(K749,M749)</f>
        <v>2</v>
      </c>
      <c r="Z749" t="str">
        <f>IF(Y749&lt;=2,"CUMPLE","NO CUMPLE")</f>
        <v>CUMPLE</v>
      </c>
      <c r="AA749" t="str">
        <v>SOLICITUD TÉCNICO TODO EL DIA POR CUATRO DIAS /SE RETIRA A LAS 15:00</v>
      </c>
      <c r="AB749" t="str">
        <v xml:space="preserve">POR DIA </v>
      </c>
      <c r="AC749" t="str">
        <f>TEXT(M749,"mmmm")</f>
        <v>agosto</v>
      </c>
      <c r="AD749" t="str">
        <f>TEXT(M749,"yyyy")</f>
        <v>yyyy</v>
      </c>
      <c r="AE749">
        <f>W749*60*24</f>
        <v>420</v>
      </c>
      <c r="AF749">
        <f>AE749/60</f>
        <v>7</v>
      </c>
      <c r="AG749">
        <f>AE749/60</f>
        <v>7</v>
      </c>
      <c r="AH749">
        <f>L749-K749</f>
        <v>0.04166666666424135</v>
      </c>
      <c r="AI749">
        <f>AH749*24*60</f>
        <v>59.99999999650754</v>
      </c>
      <c r="AJ749" t="e">
        <f>75728*X749</f>
        <v>#VALUE!</v>
      </c>
    </row>
    <row r="750">
      <c r="A750">
        <v>855651</v>
      </c>
      <c r="B750" t="str">
        <v>SOLICITUD</v>
      </c>
      <c r="C750" t="str">
        <v>CERRADO</v>
      </c>
      <c r="D750" t="str">
        <v>TIENDA</v>
      </c>
      <c r="E750" t="str">
        <v>INVENTARIO</v>
      </c>
      <c r="F750" t="str">
        <v>INVENTARIO</v>
      </c>
      <c r="G750" t="str">
        <v>INVENTARIO</v>
      </c>
      <c r="H750" t="str">
        <v>Se requiere realizar inventario general de equipamiento NCR que se encuentra en Jumbo Yopal</v>
      </c>
      <c r="I750" t="str">
        <v>Se requiere realizar inventario general de equipamiento NCR que se encuentra en Jumbo Yopal</v>
      </c>
      <c r="J750" t="str">
        <v>Se realiza visita em sitio y se procede en compañía de  soporte remoto Gionnava Lopez Validar los seriales de cada uno de los dispositivos de NCR y maracando las cajas a la pos que corresponde ; ademas se llena una planilla relacionando cada uno elementos y equipos. Se termina  la labor encontrando asi todos los equipos que se envio.</v>
      </c>
      <c r="K750">
        <v>45532.45</v>
      </c>
      <c r="L750">
        <v>45532.45694444444</v>
      </c>
      <c r="M750">
        <v>45532</v>
      </c>
      <c r="N750" t="str">
        <f>TEXT(M750, "DDDD")</f>
        <v>miércoles</v>
      </c>
      <c r="O750" t="str">
        <v>J185 JUMBO YOPAL</v>
      </c>
      <c r="P750" t="str">
        <v>YOPAL</v>
      </c>
      <c r="Q750" t="str">
        <f>IF(ISBLANK(P750),"0",(VLOOKUP(P750,REGION,2,FALSE)))</f>
        <v>ORIENTE</v>
      </c>
      <c r="R750" t="str">
        <v>Pablo Andres Balanta Gomez</v>
      </c>
      <c r="S750">
        <f>IF(ISBLANK(R750),"0", VLOOKUP(R750,PERSONAL,2,FALSE))</f>
        <v>1111739227</v>
      </c>
      <c r="T750" t="str">
        <v>DIRECTO</v>
      </c>
      <c r="U750">
        <v>0.5</v>
      </c>
      <c r="V750">
        <v>0.7083333333333334</v>
      </c>
      <c r="W750">
        <f>V750-U750</f>
        <v>0.20833333333333337</v>
      </c>
      <c r="X750">
        <v>2</v>
      </c>
      <c r="Y750">
        <f>NETWORKDAYS(K750,M750)</f>
        <v>1</v>
      </c>
      <c r="Z750" t="str">
        <f>IF(Y750&lt;=2,"CUMPLE","NO CUMPLE")</f>
        <v>CUMPLE</v>
      </c>
      <c r="AB750" t="str">
        <v>POR TICKET</v>
      </c>
      <c r="AC750" t="str">
        <f>TEXT(M750,"mmmm")</f>
        <v>agosto</v>
      </c>
      <c r="AD750" t="str">
        <f>TEXT(M750,"yyyy")</f>
        <v>yyyy</v>
      </c>
      <c r="AE750">
        <f>W750*60*24</f>
        <v>300.00000000000006</v>
      </c>
      <c r="AF750">
        <f>AE750/60</f>
        <v>5.000000000000001</v>
      </c>
      <c r="AG750">
        <f>AE750/60</f>
        <v>5.000000000000001</v>
      </c>
      <c r="AH750">
        <f>L750-K750</f>
        <v>0.006944444445252884</v>
      </c>
      <c r="AI750">
        <f>AH750*24*60</f>
        <v>10.000000001164153</v>
      </c>
      <c r="AJ750">
        <f>75728*X750</f>
        <v>151456</v>
      </c>
    </row>
    <row r="751" xml:space="preserve">
      <c r="A751">
        <v>24</v>
      </c>
      <c r="B751" t="str">
        <v>SOLICITUD</v>
      </c>
      <c r="C751" t="str">
        <v>CERRADO</v>
      </c>
      <c r="D751" t="str">
        <v>CAPACITACIÓN</v>
      </c>
      <c r="E751" t="str">
        <v>POS</v>
      </c>
      <c r="F751" t="str">
        <v>POS</v>
      </c>
      <c r="G751" t="str">
        <v>NCR</v>
      </c>
      <c r="H751" t="str">
        <v>El 27 de agosto se comunica  a las 11:00  Juan Fernando Castro solicitando un técnico desde 27/08/2024 hasta 30/08/2024 todo el día para la tienda  J011 CALLE 80 - Bogota</v>
      </c>
      <c r="I751" t="str">
        <v>El 27 de agosto se comunica  a las 11:00  Juan Fernando Castro solicitando un técnico desde 27/08/2024 hasta 30/08/2024 todo el día para la tienda  J011 CALLE 80 - Bogota</v>
      </c>
      <c r="J751" t="str">
        <v xml:space="preserve">Se gestiona novedades que se presento en la sala de capacitación de las POS; formatear una POS del lineal </v>
      </c>
      <c r="K751">
        <v>45531.458333333336</v>
      </c>
      <c r="L751">
        <v>45531.5</v>
      </c>
      <c r="M751">
        <v>45532</v>
      </c>
      <c r="N751" t="str">
        <f>TEXT(M751, "DDDD")</f>
        <v>miércoles</v>
      </c>
      <c r="O751" t="str" xml:space="preserve">
        <v xml:space="preserve">J011 CALLE 80_x000d_
</v>
      </c>
      <c r="P751" t="str">
        <v>BOGOTA</v>
      </c>
      <c r="Q751" t="str">
        <f>IF(ISBLANK(P751),"0",(VLOOKUP(P751,REGION,2,FALSE)))</f>
        <v>BOGOTA</v>
      </c>
      <c r="R751" t="str">
        <v>ALEXANDER CASTILLO SOTELO</v>
      </c>
      <c r="S751">
        <f>IF(ISBLANK(R751),"0", VLOOKUP(R751,PERSONAL,2,FALSE))</f>
        <v>80216449</v>
      </c>
      <c r="T751" t="str">
        <v>ALIADO</v>
      </c>
      <c r="U751">
        <v>0.3333333333333333</v>
      </c>
      <c r="V751">
        <v>0.7083333333333334</v>
      </c>
      <c r="W751">
        <f>V751-U751</f>
        <v>0.37500000000000006</v>
      </c>
      <c r="X751">
        <v>5</v>
      </c>
      <c r="Y751">
        <f>NETWORKDAYS(K751,M751)</f>
        <v>2</v>
      </c>
      <c r="Z751" t="str">
        <f>IF(Y751&lt;=2,"CUMPLE","NO CUMPLE")</f>
        <v>CUMPLE</v>
      </c>
      <c r="AA751" t="str">
        <v>SOLICITUD TÉCNICO TODO EL DIA POR CUATRO DIAS ) 29 y 30 TURNO COMPLETO</v>
      </c>
      <c r="AB751" t="str">
        <v xml:space="preserve">POR DIA </v>
      </c>
      <c r="AC751" t="str">
        <f>TEXT(M751,"mmmm")</f>
        <v>agosto</v>
      </c>
      <c r="AD751" t="str">
        <f>TEXT(M751,"yyyy")</f>
        <v>yyyy</v>
      </c>
      <c r="AE751">
        <f>W751*60*24</f>
        <v>540.0000000000001</v>
      </c>
      <c r="AF751">
        <f>AE751/60</f>
        <v>9.000000000000002</v>
      </c>
      <c r="AG751">
        <f>AE751/60</f>
        <v>9.000000000000002</v>
      </c>
      <c r="AH751">
        <f>L751-K751</f>
        <v>0.04166666666424135</v>
      </c>
      <c r="AI751">
        <f>AH751*24*60</f>
        <v>59.99999999650754</v>
      </c>
      <c r="AJ751">
        <f>75728*X751</f>
        <v>378640</v>
      </c>
    </row>
    <row r="752" xml:space="preserve">
      <c r="A752">
        <v>25</v>
      </c>
      <c r="B752" t="str">
        <v>SOLICITUD</v>
      </c>
      <c r="C752" t="str">
        <v>CERRADO</v>
      </c>
      <c r="D752" t="str">
        <v>LINEAL DE CAJAS</v>
      </c>
      <c r="E752" t="str">
        <v>POS</v>
      </c>
      <c r="F752" t="str">
        <v>POS</v>
      </c>
      <c r="G752" t="str">
        <v>NCR</v>
      </c>
      <c r="H752"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I752"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J752" t="str">
        <v>Se realiza la activida desde el día 28 al 30 de agosto; se informa las novedades en el formulario;  se reporte en el grupo de  novedades migración bogota y a la mesa especializada</v>
      </c>
      <c r="K752">
        <v>45531.68541666667</v>
      </c>
      <c r="L752">
        <v>45531.854166666664</v>
      </c>
      <c r="M752">
        <v>45532</v>
      </c>
      <c r="N752" t="str">
        <f>TEXT(M752, "DDDD")</f>
        <v>miércoles</v>
      </c>
      <c r="O752" t="str">
        <v>M124 ALQUERIA</v>
      </c>
      <c r="P752" t="str">
        <v>BOGOTA</v>
      </c>
      <c r="Q752" t="str">
        <f>IF(ISBLANK(P752),"0",(VLOOKUP(P752,REGION,2,FALSE)))</f>
        <v>BOGOTA</v>
      </c>
      <c r="R752" t="str" xml:space="preserve">
        <v xml:space="preserve">DAVID FERNANDO ARDILA RINCÓN / GERSON CASTAÑEDA SUNS_x000d_
_x000d_
</v>
      </c>
      <c r="S752" t="e">
        <f>IF(ISBLANK(R752),"0", VLOOKUP(R752,PERSONAL,2,FALSE))</f>
        <v>#N/A</v>
      </c>
      <c r="T752" t="str">
        <v>CFS</v>
      </c>
      <c r="U752">
        <v>0.3333333333333333</v>
      </c>
      <c r="V752">
        <v>0.7083333333333334</v>
      </c>
      <c r="W752">
        <f>V752-U752</f>
        <v>0.37500000000000006</v>
      </c>
      <c r="X752" t="str">
        <v>7;5</v>
      </c>
      <c r="Y752">
        <f>NETWORKDAYS(K752,M752)</f>
        <v>2</v>
      </c>
      <c r="Z752" t="str">
        <f>IF(Y752&lt;=2,"CUMPLE","NO CUMPLE")</f>
        <v>CUMPLE</v>
      </c>
      <c r="AA752" t="str">
        <v>SOLICITUD TÉCNICO TODO EL DIA DESDE EL 28 AL 30 AGOSTO</v>
      </c>
      <c r="AB752" t="str">
        <v xml:space="preserve">POR DIA </v>
      </c>
      <c r="AC752" t="str">
        <f>TEXT(M752,"mmmm")</f>
        <v>agosto</v>
      </c>
      <c r="AD752" t="str">
        <f>TEXT(M752,"yyyy")</f>
        <v>yyyy</v>
      </c>
      <c r="AE752">
        <f>W752*60*24</f>
        <v>540.0000000000001</v>
      </c>
      <c r="AF752">
        <f>AE752/60</f>
        <v>9.000000000000002</v>
      </c>
      <c r="AG752">
        <f>AE752/60</f>
        <v>9.000000000000002</v>
      </c>
      <c r="AH752">
        <f>L752-K752</f>
        <v>0.16874999999708962</v>
      </c>
      <c r="AI752">
        <f>AH752*24*60</f>
        <v>242.99999999580905</v>
      </c>
      <c r="AJ752" t="e">
        <f>75728*X752</f>
        <v>#VALUE!</v>
      </c>
    </row>
    <row r="753" xml:space="preserve">
      <c r="A753">
        <v>26</v>
      </c>
      <c r="B753" t="str">
        <v>SOLICITUD</v>
      </c>
      <c r="C753" t="str">
        <v>CERRADO</v>
      </c>
      <c r="D753" t="str">
        <v>LINEAL DE CAJAS</v>
      </c>
      <c r="E753" t="str">
        <v>POS</v>
      </c>
      <c r="F753" t="str">
        <v>POS</v>
      </c>
      <c r="G753" t="str">
        <v>NCR</v>
      </c>
      <c r="H753"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I753"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J753" t="str">
        <v>Se realiza la activida desde el día 28 al 30 de agosto; se informa las novedades en el formulario;  se reporte en el grupo de  novedades migración bogota y a la mesa especializada</v>
      </c>
      <c r="K753">
        <v>45531.68541666667</v>
      </c>
      <c r="L753">
        <v>45531.854166666664</v>
      </c>
      <c r="M753">
        <v>45532</v>
      </c>
      <c r="N753" t="str">
        <f>TEXT(M753, "DDDD")</f>
        <v>miércoles</v>
      </c>
      <c r="O753" t="str">
        <v>J167 TITAN</v>
      </c>
      <c r="P753" t="str">
        <v>BOGOTA</v>
      </c>
      <c r="Q753" t="str">
        <f>IF(ISBLANK(P753),"0",(VLOOKUP(P753,REGION,2,FALSE)))</f>
        <v>BOGOTA</v>
      </c>
      <c r="R753" t="str" xml:space="preserve">
        <v xml:space="preserve">ZAIRA XIMENA GÜIZA BAUTISTA_x000d_
</v>
      </c>
      <c r="S753" t="e">
        <f>IF(ISBLANK(R753),"0", VLOOKUP(R753,PERSONAL,2,FALSE))</f>
        <v>#N/A</v>
      </c>
      <c r="T753" t="str">
        <v>CFS</v>
      </c>
      <c r="U753">
        <v>0.3333333333333333</v>
      </c>
      <c r="V753">
        <v>0.7083333333333334</v>
      </c>
      <c r="W753">
        <f>V753-U753</f>
        <v>0.37500000000000006</v>
      </c>
      <c r="X753" t="str">
        <v>7;5</v>
      </c>
      <c r="Y753">
        <f>NETWORKDAYS(K753,M753)</f>
        <v>2</v>
      </c>
      <c r="Z753" t="str">
        <f>IF(Y753&lt;=2,"CUMPLE","NO CUMPLE")</f>
        <v>CUMPLE</v>
      </c>
      <c r="AA753" t="str">
        <v>SOLICITUD TÉCNICO TODO EL DIA DESDE EL 28 AL 30 AGOSTO</v>
      </c>
      <c r="AB753" t="str">
        <v xml:space="preserve">POR DIA </v>
      </c>
      <c r="AC753" t="str">
        <f>TEXT(M753,"mmmm")</f>
        <v>agosto</v>
      </c>
      <c r="AD753" t="str">
        <f>TEXT(M753,"yyyy")</f>
        <v>yyyy</v>
      </c>
      <c r="AE753">
        <f>W753*60*24</f>
        <v>540.0000000000001</v>
      </c>
      <c r="AF753">
        <f>AE753/60</f>
        <v>9.000000000000002</v>
      </c>
      <c r="AG753">
        <f>AE753/60</f>
        <v>9.000000000000002</v>
      </c>
      <c r="AH753">
        <f>L753-K753</f>
        <v>0.16874999999708962</v>
      </c>
      <c r="AI753">
        <f>AH753*24*60</f>
        <v>242.99999999580905</v>
      </c>
      <c r="AJ753" t="e">
        <f>75728*X753</f>
        <v>#VALUE!</v>
      </c>
    </row>
    <row r="754" xml:space="preserve">
      <c r="A754">
        <v>27</v>
      </c>
      <c r="B754" t="str">
        <v>SOLICITUD</v>
      </c>
      <c r="C754" t="str">
        <v>CERRADO</v>
      </c>
      <c r="D754" t="str">
        <v>LINEAL DE CAJAS</v>
      </c>
      <c r="E754" t="str">
        <v>POS</v>
      </c>
      <c r="F754" t="str">
        <v>POS</v>
      </c>
      <c r="G754" t="str">
        <v>NCR</v>
      </c>
      <c r="H754"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I754"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J754" t="str">
        <v>Se realiza la activida desde el día 28 al 30 de agosto; se informa las novedades en el formulario;  se reporte en el grupo de  novedades migración bogota y a la mesa especializada</v>
      </c>
      <c r="K754">
        <v>45531.68541666667</v>
      </c>
      <c r="L754">
        <v>45531.854166666664</v>
      </c>
      <c r="M754">
        <v>45532</v>
      </c>
      <c r="N754" t="str">
        <f>TEXT(M754, "DDDD")</f>
        <v>miércoles</v>
      </c>
      <c r="O754" t="str">
        <v>M026 BANDERAS</v>
      </c>
      <c r="P754" t="str">
        <v>BOGOTA</v>
      </c>
      <c r="Q754" t="str">
        <f>IF(ISBLANK(P754),"0",(VLOOKUP(P754,REGION,2,FALSE)))</f>
        <v>BOGOTA</v>
      </c>
      <c r="R754" t="str" xml:space="preserve">
        <v xml:space="preserve">DAVID STIVEN MENDIETA BARAJAS_x000d_
</v>
      </c>
      <c r="S754" t="e">
        <f>IF(ISBLANK(R754),"0", VLOOKUP(R754,PERSONAL,2,FALSE))</f>
        <v>#N/A</v>
      </c>
      <c r="T754" t="str">
        <v>CFS</v>
      </c>
      <c r="U754">
        <v>0.3333333333333333</v>
      </c>
      <c r="V754">
        <v>0.7083333333333334</v>
      </c>
      <c r="W754">
        <f>V754-U754</f>
        <v>0.37500000000000006</v>
      </c>
      <c r="X754" t="str">
        <v>7;5</v>
      </c>
      <c r="Y754">
        <f>NETWORKDAYS(K754,M754)</f>
        <v>2</v>
      </c>
      <c r="Z754" t="str">
        <f>IF(Y754&lt;=2,"CUMPLE","NO CUMPLE")</f>
        <v>CUMPLE</v>
      </c>
      <c r="AA754" t="str">
        <v>SOLICITUD TÉCNICO TODO EL DIA DESDE EL 28 AL 30 AGOSTO</v>
      </c>
      <c r="AB754" t="str">
        <v xml:space="preserve">POR DIA </v>
      </c>
      <c r="AC754" t="str">
        <f>TEXT(M754,"mmmm")</f>
        <v>agosto</v>
      </c>
      <c r="AD754" t="str">
        <f>TEXT(M754,"yyyy")</f>
        <v>yyyy</v>
      </c>
      <c r="AE754">
        <f>W754*60*24</f>
        <v>540.0000000000001</v>
      </c>
      <c r="AF754">
        <f>AE754/60</f>
        <v>9.000000000000002</v>
      </c>
      <c r="AG754">
        <f>AE754/60</f>
        <v>9.000000000000002</v>
      </c>
      <c r="AH754">
        <f>L754-K754</f>
        <v>0.16874999999708962</v>
      </c>
      <c r="AI754">
        <f>AH754*24*60</f>
        <v>242.99999999580905</v>
      </c>
      <c r="AJ754" t="e">
        <f>75728*X754</f>
        <v>#VALUE!</v>
      </c>
    </row>
    <row r="755" xml:space="preserve">
      <c r="A755">
        <v>28</v>
      </c>
      <c r="B755" t="str">
        <v>SOLICITUD</v>
      </c>
      <c r="C755" t="str">
        <v>CERRADO</v>
      </c>
      <c r="D755" t="str">
        <v>LINEAL DE CAJAS</v>
      </c>
      <c r="E755" t="str">
        <v>POS</v>
      </c>
      <c r="F755" t="str">
        <v>POS</v>
      </c>
      <c r="G755" t="str">
        <v>NCR</v>
      </c>
      <c r="H755"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I755"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J755" t="str">
        <v>Se realiza la activida desde el día 28 al 30 de agosto; se informa las novedades en el formulario;  se reporte en el grupo de  novedades migración bogota y a la mesa especializada</v>
      </c>
      <c r="K755">
        <v>45531.68541666667</v>
      </c>
      <c r="L755">
        <v>45531.854166666664</v>
      </c>
      <c r="M755">
        <v>45532</v>
      </c>
      <c r="N755" t="str">
        <f>TEXT(M755, "DDDD")</f>
        <v>miércoles</v>
      </c>
      <c r="O755" t="str">
        <v xml:space="preserve">M071 TINTALITO </v>
      </c>
      <c r="P755" t="str">
        <v>BOGOTA</v>
      </c>
      <c r="Q755" t="str">
        <f>IF(ISBLANK(P755),"0",(VLOOKUP(P755,REGION,2,FALSE)))</f>
        <v>BOGOTA</v>
      </c>
      <c r="R755" t="str" xml:space="preserve">
        <v xml:space="preserve"> YAMILETH FLOR TUMIÑA/ JAYDER DAVID CRUZ MARTÍNEZ_x000d_
_x000d_
</v>
      </c>
      <c r="S755" t="e">
        <f>IF(ISBLANK(R755),"0", VLOOKUP(R755,PERSONAL,2,FALSE))</f>
        <v>#N/A</v>
      </c>
      <c r="T755" t="str">
        <v>CFS</v>
      </c>
      <c r="U755">
        <v>0.3333333333333333</v>
      </c>
      <c r="V755">
        <v>0.7083333333333334</v>
      </c>
      <c r="W755">
        <f>V755-U755</f>
        <v>0.37500000000000006</v>
      </c>
      <c r="X755" t="str">
        <v>7;5</v>
      </c>
      <c r="Y755">
        <f>NETWORKDAYS(K755,M755)</f>
        <v>2</v>
      </c>
      <c r="Z755" t="str">
        <f>IF(Y755&lt;=2,"CUMPLE","NO CUMPLE")</f>
        <v>CUMPLE</v>
      </c>
      <c r="AA755" t="str">
        <v>SOLICITUD TÉCNICO TODO EL DIA DESDE EL 28 AL 30 AGOSTO</v>
      </c>
      <c r="AB755" t="str">
        <v xml:space="preserve">POR DIA </v>
      </c>
      <c r="AC755" t="str">
        <f>TEXT(M755,"mmmm")</f>
        <v>agosto</v>
      </c>
      <c r="AD755" t="str">
        <f>TEXT(M755,"yyyy")</f>
        <v>yyyy</v>
      </c>
      <c r="AE755">
        <f>W755*60*24</f>
        <v>540.0000000000001</v>
      </c>
      <c r="AF755">
        <f>AE755/60</f>
        <v>9.000000000000002</v>
      </c>
      <c r="AG755">
        <f>AE755/60</f>
        <v>9.000000000000002</v>
      </c>
      <c r="AH755">
        <f>L755-K755</f>
        <v>0.16874999999708962</v>
      </c>
      <c r="AI755">
        <f>AH755*24*60</f>
        <v>242.99999999580905</v>
      </c>
      <c r="AJ755" t="e">
        <f>75728*X755</f>
        <v>#VALUE!</v>
      </c>
    </row>
    <row r="756" xml:space="preserve">
      <c r="A756">
        <v>29</v>
      </c>
      <c r="B756" t="str">
        <v>SOLICITUD</v>
      </c>
      <c r="C756" t="str">
        <v>CERRADO</v>
      </c>
      <c r="D756" t="str">
        <v>LINEAL DE CAJAS</v>
      </c>
      <c r="E756" t="str">
        <v>POS</v>
      </c>
      <c r="F756" t="str">
        <v>POS</v>
      </c>
      <c r="G756" t="str">
        <v>NCR</v>
      </c>
      <c r="H756"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I756"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J756" t="str">
        <v>Se realiza la activida desde el día 28 al 30 de agosto; se informa las novedades en el formulario;  se reporte en el grupo de  novedades migración bogota y a la mesa especializada</v>
      </c>
      <c r="K756">
        <v>45531.68541666667</v>
      </c>
      <c r="L756">
        <v>45531.854166666664</v>
      </c>
      <c r="M756">
        <v>45532</v>
      </c>
      <c r="N756" t="str">
        <f>TEXT(M756, "DDDD")</f>
        <v>miércoles</v>
      </c>
      <c r="O756" t="str">
        <v>M010 METRO BOSA</v>
      </c>
      <c r="P756" t="str">
        <v>BOGOTA</v>
      </c>
      <c r="Q756" t="str">
        <f>IF(ISBLANK(P756),"0",(VLOOKUP(P756,REGION,2,FALSE)))</f>
        <v>BOGOTA</v>
      </c>
      <c r="R756" t="str" xml:space="preserve">
        <v xml:space="preserve">JOHN MATTHEW ESPINOSA ROJAS_x000d_
</v>
      </c>
      <c r="S756" t="e">
        <f>IF(ISBLANK(R756),"0", VLOOKUP(R756,PERSONAL,2,FALSE))</f>
        <v>#N/A</v>
      </c>
      <c r="T756" t="str">
        <v>CFS</v>
      </c>
      <c r="U756">
        <v>0.3333333333333333</v>
      </c>
      <c r="V756">
        <v>0.7083333333333334</v>
      </c>
      <c r="W756">
        <f>V756-U756</f>
        <v>0.37500000000000006</v>
      </c>
      <c r="X756" t="str">
        <v>7;5</v>
      </c>
      <c r="Y756">
        <f>NETWORKDAYS(K756,M756)</f>
        <v>2</v>
      </c>
      <c r="Z756" t="str">
        <f>IF(Y756&lt;=2,"CUMPLE","NO CUMPLE")</f>
        <v>CUMPLE</v>
      </c>
      <c r="AA756" t="str">
        <v>SOLICITUD TÉCNICO TODO EL DIA DESDE EL 28 AL 30 AGOSTO</v>
      </c>
      <c r="AB756" t="str">
        <v xml:space="preserve">POR DIA </v>
      </c>
      <c r="AC756" t="str">
        <f>TEXT(M756,"mmmm")</f>
        <v>agosto</v>
      </c>
      <c r="AD756" t="str">
        <f>TEXT(M756,"yyyy")</f>
        <v>yyyy</v>
      </c>
      <c r="AE756">
        <f>W756*60*24</f>
        <v>540.0000000000001</v>
      </c>
      <c r="AF756">
        <f>AE756/60</f>
        <v>9.000000000000002</v>
      </c>
      <c r="AG756">
        <f>AE756/60</f>
        <v>9.000000000000002</v>
      </c>
      <c r="AH756">
        <f>L756-K756</f>
        <v>0.16874999999708962</v>
      </c>
      <c r="AI756">
        <f>AH756*24*60</f>
        <v>242.99999999580905</v>
      </c>
      <c r="AJ756" t="e">
        <f>75728*X756</f>
        <v>#VALUE!</v>
      </c>
    </row>
    <row r="757" xml:space="preserve">
      <c r="A757">
        <v>30</v>
      </c>
      <c r="B757" t="str">
        <v>SOLICITUD</v>
      </c>
      <c r="C757" t="str">
        <v>CERRADO</v>
      </c>
      <c r="D757" t="str">
        <v>LINEAL DE CAJAS</v>
      </c>
      <c r="E757" t="str">
        <v>POS</v>
      </c>
      <c r="F757" t="str">
        <v>POS</v>
      </c>
      <c r="G757" t="str">
        <v>NCR</v>
      </c>
      <c r="H757"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I757"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J757" t="str">
        <v>Se realiza la activida desde el día 28 al 30 de agosto; se informa las novedades en el formulario;  se reporte en el grupo de  novedades migración bogota y a la mesa especializada</v>
      </c>
      <c r="K757">
        <v>45531.68541666667</v>
      </c>
      <c r="L757">
        <v>45531.854166666664</v>
      </c>
      <c r="M757">
        <v>45532</v>
      </c>
      <c r="N757" t="str">
        <f>TEXT(M757, "DDDD")</f>
        <v>miércoles</v>
      </c>
      <c r="O757" t="str">
        <v>J018 JUMBO AUTOPISTA SUR + EDS</v>
      </c>
      <c r="P757" t="str">
        <v>BOGOTA</v>
      </c>
      <c r="Q757" t="str">
        <f>IF(ISBLANK(P757),"0",(VLOOKUP(P757,REGION,2,FALSE)))</f>
        <v>BOGOTA</v>
      </c>
      <c r="R757" t="str" xml:space="preserve">
        <v xml:space="preserve">SAMUEL DAVID LOAIZA OCAMPO_x000d_
</v>
      </c>
      <c r="S757" t="e">
        <f>IF(ISBLANK(R757),"0", VLOOKUP(R757,PERSONAL,2,FALSE))</f>
        <v>#N/A</v>
      </c>
      <c r="T757" t="str">
        <v>CFS</v>
      </c>
      <c r="U757">
        <v>0.3333333333333333</v>
      </c>
      <c r="V757">
        <v>0.7083333333333334</v>
      </c>
      <c r="W757">
        <f>V757-U757</f>
        <v>0.37500000000000006</v>
      </c>
      <c r="X757" t="str">
        <v>7;5</v>
      </c>
      <c r="Y757">
        <f>NETWORKDAYS(K757,M757)</f>
        <v>2</v>
      </c>
      <c r="Z757" t="str">
        <f>IF(Y757&lt;=2,"CUMPLE","NO CUMPLE")</f>
        <v>CUMPLE</v>
      </c>
      <c r="AA757" t="str">
        <v>SOLICITUD TÉCNICO TODO EL DIA DESDE EL 28 AL 30 AGOSTO</v>
      </c>
      <c r="AB757" t="str">
        <v xml:space="preserve">POR DIA </v>
      </c>
      <c r="AC757" t="str">
        <f>TEXT(M757,"mmmm")</f>
        <v>agosto</v>
      </c>
      <c r="AD757" t="str">
        <f>TEXT(M757,"yyyy")</f>
        <v>yyyy</v>
      </c>
      <c r="AE757">
        <f>W757*60*24</f>
        <v>540.0000000000001</v>
      </c>
      <c r="AF757">
        <f>AE757/60</f>
        <v>9.000000000000002</v>
      </c>
      <c r="AG757">
        <f>AE757/60</f>
        <v>9.000000000000002</v>
      </c>
      <c r="AH757">
        <f>L757-K757</f>
        <v>0.16874999999708962</v>
      </c>
      <c r="AI757">
        <f>AH757*24*60</f>
        <v>242.99999999580905</v>
      </c>
      <c r="AJ757" t="e">
        <f>75728*X757</f>
        <v>#VALUE!</v>
      </c>
    </row>
    <row r="758" xml:space="preserve">
      <c r="A758">
        <v>31</v>
      </c>
      <c r="B758" t="str">
        <v>SOLICITUD</v>
      </c>
      <c r="C758" t="str">
        <v>CERRADO</v>
      </c>
      <c r="D758" t="str">
        <v>LINEAL DE CAJAS</v>
      </c>
      <c r="E758" t="str">
        <v>POS</v>
      </c>
      <c r="F758" t="str">
        <v>POS</v>
      </c>
      <c r="G758" t="str">
        <v>NCR</v>
      </c>
      <c r="H758"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I758"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J758" t="str">
        <v>Se realiza la activida desde el día 28 al 30 de agosto; se informa las novedades en el formulario;  se reporte en el grupo de  novedades migración bogota y a la mesa especializada</v>
      </c>
      <c r="K758">
        <v>45531.68541666667</v>
      </c>
      <c r="L758">
        <v>45531.854166666664</v>
      </c>
      <c r="M758">
        <v>45532</v>
      </c>
      <c r="N758" t="str">
        <f>TEXT(M758, "DDDD")</f>
        <v>miércoles</v>
      </c>
      <c r="O758" t="str">
        <v>M077 ZIPAQUIRA</v>
      </c>
      <c r="P758" t="str">
        <v>ZIPAQUIRA</v>
      </c>
      <c r="Q758" t="str">
        <f>IF(ISBLANK(P758),"0",(VLOOKUP(P758,REGION,2,FALSE)))</f>
        <v>BOGOTA</v>
      </c>
      <c r="R758" t="str" xml:space="preserve">
        <v xml:space="preserve">JOHN FREDY CAMARGO LOPEZ_x000d_
</v>
      </c>
      <c r="S758" t="e">
        <f>IF(ISBLANK(R758),"0", VLOOKUP(R758,PERSONAL,2,FALSE))</f>
        <v>#N/A</v>
      </c>
      <c r="T758" t="str">
        <v>CFS</v>
      </c>
      <c r="U758">
        <v>0.3333333333333333</v>
      </c>
      <c r="V758">
        <v>0.7083333333333334</v>
      </c>
      <c r="W758">
        <f>V758-U758</f>
        <v>0.37500000000000006</v>
      </c>
      <c r="X758" t="str">
        <v>7;5</v>
      </c>
      <c r="Y758">
        <f>NETWORKDAYS(K758,M758)</f>
        <v>2</v>
      </c>
      <c r="Z758" t="str">
        <f>IF(Y758&lt;=2,"CUMPLE","NO CUMPLE")</f>
        <v>CUMPLE</v>
      </c>
      <c r="AA758" t="str">
        <v>SOLICITUD TÉCNICO TODO EL DIA DESDE EL 28 AL 30 AGOSTO</v>
      </c>
      <c r="AB758" t="str">
        <v xml:space="preserve">POR DIA </v>
      </c>
      <c r="AC758" t="str">
        <f>TEXT(M758,"mmmm")</f>
        <v>agosto</v>
      </c>
      <c r="AD758" t="str">
        <f>TEXT(M758,"yyyy")</f>
        <v>yyyy</v>
      </c>
      <c r="AE758">
        <f>W758*60*24</f>
        <v>540.0000000000001</v>
      </c>
      <c r="AF758">
        <f>AE758/60</f>
        <v>9.000000000000002</v>
      </c>
      <c r="AG758">
        <f>AE758/60</f>
        <v>9.000000000000002</v>
      </c>
      <c r="AH758">
        <f>L758-K758</f>
        <v>0.16874999999708962</v>
      </c>
      <c r="AI758">
        <f>AH758*24*60</f>
        <v>242.99999999580905</v>
      </c>
      <c r="AJ758" t="e">
        <f>75728*X758</f>
        <v>#VALUE!</v>
      </c>
    </row>
    <row r="759" xml:space="preserve">
      <c r="A759">
        <v>32</v>
      </c>
      <c r="B759" t="str">
        <v>SOLICITUD</v>
      </c>
      <c r="C759" t="str">
        <v>CERRADO</v>
      </c>
      <c r="D759" t="str">
        <v>LINEAL DE CAJAS</v>
      </c>
      <c r="E759" t="str">
        <v>POS</v>
      </c>
      <c r="F759" t="str">
        <v>POS</v>
      </c>
      <c r="G759" t="str">
        <v>NCR</v>
      </c>
      <c r="H759"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I759" t="str">
        <v xml:space="preserve">Me ayudan con un soporte en sitio los dias 28 a 31 de agosto; para las tiendas relacionadas en las fechas y hora que se relacionan a continuación; Estar 100% en la linea de cajas donde recogerán y reportan todas las novedades que se presenten en cajas e incluirlas en el siguiente formulario </v>
      </c>
      <c r="J759" t="str">
        <v>Se realiza la activida desde el día 28 al 30 de agosto; se informa las novedades en el formulario;  se reporte en el grupo de  novedades migración bogota y a la mesa especializada</v>
      </c>
      <c r="K759">
        <v>45531.68541666667</v>
      </c>
      <c r="L759">
        <v>45531.854166666664</v>
      </c>
      <c r="M759">
        <v>45532</v>
      </c>
      <c r="N759" t="str">
        <f>TEXT(M759, "DDDD")</f>
        <v>miércoles</v>
      </c>
      <c r="O759" t="str">
        <v>M074 FACATATIVA</v>
      </c>
      <c r="P759" t="str">
        <v>FACATATIVA</v>
      </c>
      <c r="Q759" t="str">
        <f>IF(ISBLANK(P759),"0",(VLOOKUP(P759,REGION,2,FALSE)))</f>
        <v>BOGOTA</v>
      </c>
      <c r="R759" t="str" xml:space="preserve">
        <v xml:space="preserve">JUAN DAVID QUILAGUY ROJAS _x000d_
</v>
      </c>
      <c r="S759" t="e">
        <f>IF(ISBLANK(R759),"0", VLOOKUP(R759,PERSONAL,2,FALSE))</f>
        <v>#N/A</v>
      </c>
      <c r="T759" t="str">
        <v>CFS</v>
      </c>
      <c r="U759">
        <v>0.3333333333333333</v>
      </c>
      <c r="V759">
        <v>0.7083333333333334</v>
      </c>
      <c r="W759">
        <f>V759-U759</f>
        <v>0.37500000000000006</v>
      </c>
      <c r="X759" t="str">
        <v>7;5</v>
      </c>
      <c r="Y759">
        <f>NETWORKDAYS(K759,M759)</f>
        <v>2</v>
      </c>
      <c r="Z759" t="str">
        <f>IF(Y759&lt;=2,"CUMPLE","NO CUMPLE")</f>
        <v>CUMPLE</v>
      </c>
      <c r="AA759" t="str">
        <v>SOLICITUD TÉCNICO TODO EL DIA DESDE EL 28 AL 30 AGOSTO</v>
      </c>
      <c r="AB759" t="str">
        <v xml:space="preserve">POR DIA </v>
      </c>
      <c r="AC759" t="str">
        <f>TEXT(M759,"mmmm")</f>
        <v>agosto</v>
      </c>
      <c r="AD759" t="str">
        <f>TEXT(M759,"yyyy")</f>
        <v>yyyy</v>
      </c>
      <c r="AE759">
        <f>W759*60*24</f>
        <v>540.0000000000001</v>
      </c>
      <c r="AF759">
        <f>AE759/60</f>
        <v>9.000000000000002</v>
      </c>
      <c r="AG759">
        <f>AE759/60</f>
        <v>9.000000000000002</v>
      </c>
      <c r="AH759">
        <f>L759-K759</f>
        <v>0.16874999999708962</v>
      </c>
      <c r="AI759">
        <f>AH759*24*60</f>
        <v>242.99999999580905</v>
      </c>
      <c r="AJ759" t="e">
        <f>75728*X759</f>
        <v>#VALUE!</v>
      </c>
    </row>
    <row r="760">
      <c r="A760">
        <v>853979</v>
      </c>
      <c r="B760" t="str">
        <v>SOLICITUD</v>
      </c>
      <c r="C760" t="str">
        <v>CERRADO</v>
      </c>
      <c r="D760" t="str">
        <v>BODEGA</v>
      </c>
      <c r="E760" t="str">
        <v>SERVIDOR</v>
      </c>
      <c r="F760" t="str">
        <v>SERVIDOR</v>
      </c>
      <c r="G760" t="str">
        <v>LENOVO</v>
      </c>
      <c r="H760" t="str">
        <v>Se solicita instalación de servidor en Rack principal de sistemas; configuración de servidor y temas relacionados con ARS y POS NCR</v>
      </c>
      <c r="I760" t="str">
        <v>Se solicita instalación de servidor en Rack principal de sistemas; configuración de servidor y temas relacionados con ARS y POS NCR</v>
      </c>
      <c r="J760" t="str">
        <v>08:30 AM - 18:30 PM; instalacion de servidor Lenovo; conifguración y conexión cableada. Se realizan pruebas y videollamada con TI. Hasta 13:00; de 14:00 se realiza movimientos de balanzas; se suben 3 balanza escaner para realizar pruebas en la nueva pos; para probar que de peso; se realiza poruebas hasta las 18:30</v>
      </c>
      <c r="K760">
        <v>45531.683333333334</v>
      </c>
      <c r="L760">
        <v>45531.78055555555</v>
      </c>
      <c r="M760">
        <v>45533</v>
      </c>
      <c r="N760" t="str">
        <f>TEXT(M760, "DDDD")</f>
        <v>jueves</v>
      </c>
      <c r="O760" t="str">
        <v>M183 METRO SAN GIL</v>
      </c>
      <c r="P760" t="str">
        <v>SAN GIL</v>
      </c>
      <c r="Q760" t="str">
        <f>IF(ISBLANK(P760),"0",(VLOOKUP(P760,REGION,2,FALSE)))</f>
        <v>ORIENTE</v>
      </c>
      <c r="R760" t="str">
        <v>HENRY ALEJANDRO NIÑO</v>
      </c>
      <c r="S760" t="e">
        <f>IF(ISBLANK(R760),"0", VLOOKUP(R760,PERSONAL,2,FALSE))</f>
        <v>#N/A</v>
      </c>
      <c r="T760" t="str">
        <v>ALIADO</v>
      </c>
      <c r="U760">
        <v>0.3541666666666667</v>
      </c>
      <c r="V760">
        <v>0.7708333333333334</v>
      </c>
      <c r="W760">
        <f>V760-U760</f>
        <v>0.4166666666666667</v>
      </c>
      <c r="X760" t="str">
        <v>2;5</v>
      </c>
      <c r="Y760">
        <f>NETWORKDAYS(K760,M760)</f>
        <v>3</v>
      </c>
      <c r="Z760" t="str">
        <f>IF(Y760&lt;=2,"CUMPLE","NO CUMPLE")</f>
        <v>NO CUMPLE</v>
      </c>
      <c r="AA760" t="str">
        <v xml:space="preserve">SOLICITUD TÉCNICO TODO EL DIA </v>
      </c>
      <c r="AB760" t="str">
        <v xml:space="preserve">POR DIA </v>
      </c>
      <c r="AC760" t="str">
        <f>TEXT(M760,"mmmm")</f>
        <v>agosto</v>
      </c>
      <c r="AD760" t="str">
        <f>TEXT(M760,"yyyy")</f>
        <v>yyyy</v>
      </c>
      <c r="AE760">
        <f>W760*60*24</f>
        <v>600</v>
      </c>
      <c r="AF760">
        <f>AE760/60</f>
        <v>10</v>
      </c>
      <c r="AG760">
        <f>AE760/60</f>
        <v>10</v>
      </c>
      <c r="AH760">
        <f>L760-K760</f>
        <v>0.09722222221898846</v>
      </c>
      <c r="AI760">
        <f>AH760*24*60</f>
        <v>139.9999999953434</v>
      </c>
      <c r="AJ760" t="e">
        <f>75728*X760</f>
        <v>#VALUE!</v>
      </c>
    </row>
    <row r="761" xml:space="preserve">
      <c r="A761">
        <v>33</v>
      </c>
      <c r="B761" t="str">
        <v>SOLICITUD</v>
      </c>
      <c r="C761" t="str">
        <v>CERRADO</v>
      </c>
      <c r="D761" t="str">
        <v>LINEAL DE CAJAS</v>
      </c>
      <c r="E761" t="str">
        <v>POS</v>
      </c>
      <c r="F761" t="str">
        <v>POS</v>
      </c>
      <c r="G761" t="str">
        <v>NCR</v>
      </c>
      <c r="H761" t="str">
        <v xml:space="preserve">Me ayudan con un soporte en sitio los dias 29 a 31 de agosto; para las tiendas relacionadas en las fechas y hora que se relacionan a continuación; Estar 100% en la linea de cajas donde recogerán y reportan todas las novedades que se presenten en cajas e incluirlas en el siguiente formulario </v>
      </c>
      <c r="I761" t="str">
        <v xml:space="preserve">Me ayudan con un soporte en sitio los dias 29 a 31 de agosto; para las tiendas relacionadas en las fechas y hora que se relacionan a continuación; Estar 100% en la linea de cajas donde recogerán y reportan todas las novedades que se presenten en cajas e incluirlas en el siguiente formulario </v>
      </c>
      <c r="J761" t="str">
        <v>Se realiza la activida desde el día 29 al 30 de agosto; se informa las novedades en el formulario;  se reporte en el grupo de  novedades migración bogota y a la mesa especializada</v>
      </c>
      <c r="K761">
        <v>45532.739583333336</v>
      </c>
      <c r="L761">
        <v>45532.822916666664</v>
      </c>
      <c r="M761">
        <v>45533</v>
      </c>
      <c r="N761" t="str">
        <f>TEXT(M761, "DDDD")</f>
        <v>jueves</v>
      </c>
      <c r="O761" t="str">
        <v>M073 MOSQUERA</v>
      </c>
      <c r="P761" t="str">
        <v>MOSQUERA</v>
      </c>
      <c r="Q761" t="str">
        <f>IF(ISBLANK(P761),"0",(VLOOKUP(P761,REGION,2,FALSE)))</f>
        <v>BOGOTA</v>
      </c>
      <c r="R761" t="str" xml:space="preserve">
        <v xml:space="preserve">ANGÉLICA ESPINOSA TIQUE   _x000d_
</v>
      </c>
      <c r="S761" t="e">
        <f>IF(ISBLANK(R761),"0", VLOOKUP(R761,PERSONAL,2,FALSE))</f>
        <v>#N/A</v>
      </c>
      <c r="T761" t="str">
        <v>CFS</v>
      </c>
      <c r="U761">
        <v>0.3333333333333333</v>
      </c>
      <c r="V761">
        <v>0.7083333333333334</v>
      </c>
      <c r="W761">
        <f>V761-U761</f>
        <v>0.37500000000000006</v>
      </c>
      <c r="X761">
        <v>5</v>
      </c>
      <c r="Y761">
        <f>NETWORKDAYS(K761,M761)</f>
        <v>2</v>
      </c>
      <c r="Z761" t="str">
        <f>IF(Y761&lt;=2,"CUMPLE","NO CUMPLE")</f>
        <v>CUMPLE</v>
      </c>
      <c r="AA761" t="str">
        <v>SOLICITUD TÉCNICO TODO EL DIA DESDE EL 29 AL 30 AGOSTO</v>
      </c>
      <c r="AB761" t="str">
        <v xml:space="preserve">POR DIA </v>
      </c>
      <c r="AC761" t="str">
        <f>TEXT(M761,"mmmm")</f>
        <v>agosto</v>
      </c>
      <c r="AD761" t="str">
        <f>TEXT(M761,"yyyy")</f>
        <v>yyyy</v>
      </c>
      <c r="AE761">
        <f>W761*60*24</f>
        <v>540.0000000000001</v>
      </c>
      <c r="AF761">
        <f>AE761/60</f>
        <v>9.000000000000002</v>
      </c>
      <c r="AG761">
        <f>AE761/60</f>
        <v>9.000000000000002</v>
      </c>
      <c r="AH761">
        <f>L761-K761</f>
        <v>0.0833333333284827</v>
      </c>
      <c r="AI761">
        <f>AH761*24*60</f>
        <v>119.99999999301508</v>
      </c>
      <c r="AJ761">
        <f>75728*X761</f>
        <v>378640</v>
      </c>
    </row>
    <row r="762">
      <c r="A762">
        <v>855935</v>
      </c>
      <c r="B762" t="str">
        <v>SOLICITUD</v>
      </c>
      <c r="C762" t="str">
        <v>CERRADO</v>
      </c>
      <c r="D762" t="str">
        <v>LINEAL DE CAJAS</v>
      </c>
      <c r="E762" t="str">
        <v>BALANZA</v>
      </c>
      <c r="F762" t="str">
        <v>BALANZA</v>
      </c>
      <c r="G762" t="str">
        <v>TOLEDO</v>
      </c>
      <c r="H762" t="str">
        <v>bascula de mesa pollo no enrolla tiquete; y la bascula colgante de carnes saca de a 2 tiquetes.</v>
      </c>
      <c r="I762" t="str">
        <v>bascula de mesa pollo no enrolla tiquete; y la bascula colgante de carnes saca de a 2 tiquetes.</v>
      </c>
      <c r="J762" t="str">
        <v>Se llega a sitio a la sede de jumbo RIONEGRO y se procede a verificar la balanza de la seccion de pollos la cual no saca el tickete; se destapa y el motor se le hace el mantenimiento pero sigue igual; me indican que va a enviar esa parte</v>
      </c>
      <c r="K762">
        <v>45532.64791666667</v>
      </c>
      <c r="L762">
        <v>45532.680555555555</v>
      </c>
      <c r="M762">
        <v>45533</v>
      </c>
      <c r="N762" t="str">
        <f>TEXT(M762, "DDDD")</f>
        <v>jueves</v>
      </c>
      <c r="O762" t="str">
        <v>J027 JUMBO RIONEGRO</v>
      </c>
      <c r="P762" t="str">
        <v>RIONEGRO</v>
      </c>
      <c r="Q762" t="str">
        <f>IF(ISBLANK(P762),"0",(VLOOKUP(P762,REGION,2,FALSE)))</f>
        <v>CENTRO</v>
      </c>
      <c r="R762" t="str">
        <v>CARLOS ALBERTO TORRES ECHEVERRIA</v>
      </c>
      <c r="S762" t="e">
        <f>IF(ISBLANK(R762),"0", VLOOKUP(R762,PERSONAL,2,FALSE))</f>
        <v>#N/A</v>
      </c>
      <c r="T762" t="str">
        <v>DIRECTO</v>
      </c>
      <c r="U762">
        <v>0.5833333333333334</v>
      </c>
      <c r="V762">
        <v>0.75</v>
      </c>
      <c r="W762">
        <f>V762-U762</f>
        <v>0.16666666666666663</v>
      </c>
      <c r="X762">
        <v>2</v>
      </c>
      <c r="Y762">
        <f>NETWORKDAYS(K762,M762)</f>
        <v>2</v>
      </c>
      <c r="Z762" t="str">
        <f>IF(Y762&lt;=2,"CUMPLE","NO CUMPLE")</f>
        <v>CUMPLE</v>
      </c>
      <c r="AB762" t="str">
        <v>POR TICKET</v>
      </c>
      <c r="AC762" t="str">
        <f>TEXT(M762,"mmmm")</f>
        <v>agosto</v>
      </c>
      <c r="AD762" t="str">
        <f>TEXT(M762,"yyyy")</f>
        <v>yyyy</v>
      </c>
      <c r="AE762">
        <f>W762*60*24</f>
        <v>239.99999999999994</v>
      </c>
      <c r="AF762">
        <f>AE762/60</f>
        <v>3.999999999999999</v>
      </c>
      <c r="AG762">
        <f>AE762/60</f>
        <v>3.999999999999999</v>
      </c>
      <c r="AH762">
        <f>L762-K762</f>
        <v>0.032638888886140194</v>
      </c>
      <c r="AI762">
        <f>AH762*24*60</f>
        <v>46.99999999604188</v>
      </c>
      <c r="AJ762">
        <f>75728*X762</f>
        <v>151456</v>
      </c>
    </row>
    <row r="763">
      <c r="A763">
        <v>855537</v>
      </c>
      <c r="B763" t="str">
        <v>SOLICITUD</v>
      </c>
      <c r="C763" t="str">
        <v>CERRADO</v>
      </c>
      <c r="D763" t="str">
        <v>LINEAL DE CAJAS</v>
      </c>
      <c r="E763" t="str">
        <v>IMPRESORA</v>
      </c>
      <c r="F763" t="str">
        <v>IMPRESORA</v>
      </c>
      <c r="G763" t="str">
        <v>ZEBRA</v>
      </c>
      <c r="H763" t="str">
        <v>buenos días por favor me colaboran revisando la zebra portable de la sección de pgc al imprimir los precios quedan varios espacios en blanco y se pierde mucho papel me ayudan con la pronta solución y mil gracias.</v>
      </c>
      <c r="I763" t="str">
        <v>buenos días por favor me colaboran revisando la zebra portable de la sección de pgc al imprimir los precios quedan varios espacios en blanco y se pierde mucho papel me ayudan con la pronta solución y mil gracias.</v>
      </c>
      <c r="J763" t="str">
        <v>Se llega a sitio a la sede de jumbo RIONEGRO y se procede a verificar la impresora zebra la cual saca espacios en blanco; se destapa se le hace mantenimiento; se hacen pruebas y ya sale las impresiones bien.</v>
      </c>
      <c r="K763">
        <v>45532.64791666667</v>
      </c>
      <c r="L763">
        <v>45532.67222222222</v>
      </c>
      <c r="M763">
        <v>45533</v>
      </c>
      <c r="N763" t="str">
        <f>TEXT(M763, "DDDD")</f>
        <v>jueves</v>
      </c>
      <c r="O763" t="str">
        <v>J027 JUMBO RIONEGRO</v>
      </c>
      <c r="P763" t="str">
        <v>RIONEGRO</v>
      </c>
      <c r="Q763" t="str">
        <f>IF(ISBLANK(P763),"0",(VLOOKUP(P763,REGION,2,FALSE)))</f>
        <v>CENTRO</v>
      </c>
      <c r="R763" t="str">
        <v>CARLOS ALBERTO TORRES ECHEVERRIA</v>
      </c>
      <c r="S763" t="e">
        <f>IF(ISBLANK(R763),"0", VLOOKUP(R763,PERSONAL,2,FALSE))</f>
        <v>#N/A</v>
      </c>
      <c r="T763" t="str">
        <v>DIRECTO</v>
      </c>
      <c r="U763">
        <v>0.3333333333333333</v>
      </c>
      <c r="V763">
        <v>0.5416666666666666</v>
      </c>
      <c r="W763">
        <f>V763-U763</f>
        <v>0.20833333333333331</v>
      </c>
      <c r="X763">
        <v>2</v>
      </c>
      <c r="Y763">
        <f>NETWORKDAYS(K763,M763)</f>
        <v>2</v>
      </c>
      <c r="Z763" t="str">
        <f>IF(Y763&lt;=2,"CUMPLE","NO CUMPLE")</f>
        <v>CUMPLE</v>
      </c>
      <c r="AB763" t="str">
        <v>POR TICKET</v>
      </c>
      <c r="AC763" t="str">
        <f>TEXT(M763,"mmmm")</f>
        <v>agosto</v>
      </c>
      <c r="AD763" t="str">
        <f>TEXT(M763,"yyyy")</f>
        <v>yyyy</v>
      </c>
      <c r="AE763">
        <f>W763*60*24</f>
        <v>299.99999999999994</v>
      </c>
      <c r="AF763">
        <f>AE763/60</f>
        <v>4.999999999999999</v>
      </c>
      <c r="AG763">
        <f>AE763/60</f>
        <v>4.999999999999999</v>
      </c>
      <c r="AH763">
        <f>L763-K763</f>
        <v>0.024305555554747116</v>
      </c>
      <c r="AI763">
        <f>AH763*24*60</f>
        <v>34.99999999883585</v>
      </c>
      <c r="AJ763">
        <f>75728*X763</f>
        <v>151456</v>
      </c>
    </row>
    <row r="764" xml:space="preserve">
      <c r="A764">
        <v>34</v>
      </c>
      <c r="B764" t="str">
        <v>SOLICITUD</v>
      </c>
      <c r="C764" t="str">
        <v>CERRADO</v>
      </c>
      <c r="D764" t="str">
        <v>LINEAL DE CAJAS</v>
      </c>
      <c r="E764" t="str">
        <v>POS</v>
      </c>
      <c r="F764" t="str">
        <v>POS</v>
      </c>
      <c r="G764" t="str">
        <v>NCR</v>
      </c>
      <c r="H764" t="str">
        <v xml:space="preserve">Me ayudan con un soporte en sitio los dias  30 de agosto y 1 de Septiembre; para la tienda Soacha  relacionadas en las fechas y hora que se relacionan a continuación; Estar 100% en la linea de cajas donde recogerán y reportan todas las novedades que se presenten en cajas e incluirlas en el siguiente formulario </v>
      </c>
      <c r="I764" t="str">
        <v xml:space="preserve">Me ayudan con un soporte en sitio los dias 29 a 31 de agosto; para las tiendas relacionadas en las fechas y hora que se relacionan a continuación; Estar 100% en la linea de cajas donde recogerán y reportan todas las novedades que se presenten en cajas e incluirlas en el siguiente formulario </v>
      </c>
      <c r="J764" t="str">
        <v xml:space="preserve">Se realiza la actividad los dos días solicitados; se reportan las novedades a la mesa especializada; apoyo para su solución </v>
      </c>
      <c r="K764">
        <v>45532.739583333336</v>
      </c>
      <c r="L764">
        <v>45532.822916666664</v>
      </c>
      <c r="M764">
        <v>45533</v>
      </c>
      <c r="N764" t="str">
        <f>TEXT(M764, "DDDD")</f>
        <v>jueves</v>
      </c>
      <c r="O764" t="str" xml:space="preserve">
        <v xml:space="preserve">J048 SOACHA_x000d_
</v>
      </c>
      <c r="P764" t="str">
        <v>BOGOTA</v>
      </c>
      <c r="Q764" t="str">
        <f>IF(ISBLANK(P764),"0",(VLOOKUP(P764,REGION,2,FALSE)))</f>
        <v>BOGOTA</v>
      </c>
      <c r="R764" t="str">
        <v>OMAR ENRIQUE GOMEZ CUELLAR</v>
      </c>
      <c r="S764" t="e">
        <f>IF(ISBLANK(R764),"0", VLOOKUP(R764,PERSONAL,2,FALSE))</f>
        <v>#N/A</v>
      </c>
      <c r="T764" t="str">
        <v>DIRECTO</v>
      </c>
      <c r="U764">
        <v>0.3333333333333333</v>
      </c>
      <c r="V764">
        <v>0.7083333333333334</v>
      </c>
      <c r="W764">
        <f>V764-U764</f>
        <v>0.37500000000000006</v>
      </c>
      <c r="X764">
        <v>5</v>
      </c>
      <c r="Y764">
        <f>NETWORKDAYS(K764,M764)</f>
        <v>2</v>
      </c>
      <c r="Z764" t="str">
        <f>IF(Y764&lt;=2,"CUMPLE","NO CUMPLE")</f>
        <v>CUMPLE</v>
      </c>
      <c r="AA764" t="str">
        <v>SOLICITUD TÉCNICO TODO EL DIA DESDE EL 31 AGOSTO AL 1 SEPTIEMBRE</v>
      </c>
      <c r="AB764" t="str">
        <v xml:space="preserve">POR DIA </v>
      </c>
      <c r="AC764" t="str">
        <f>TEXT(M764,"mmmm")</f>
        <v>agosto</v>
      </c>
      <c r="AD764" t="str">
        <f>TEXT(M764,"yyyy")</f>
        <v>yyyy</v>
      </c>
      <c r="AE764">
        <f>W764*60*24</f>
        <v>540.0000000000001</v>
      </c>
      <c r="AF764">
        <f>AE764/60</f>
        <v>9.000000000000002</v>
      </c>
      <c r="AG764">
        <f>AE764/60</f>
        <v>9.000000000000002</v>
      </c>
      <c r="AH764">
        <f>L764-K764</f>
        <v>0.0833333333284827</v>
      </c>
      <c r="AI764">
        <f>AH764*24*60</f>
        <v>119.99999999301508</v>
      </c>
      <c r="AJ764">
        <f>75728*X764</f>
        <v>378640</v>
      </c>
    </row>
    <row r="765" xml:space="preserve">
      <c r="A765">
        <v>850705</v>
      </c>
      <c r="B765" t="str">
        <v>SOLICITUD</v>
      </c>
      <c r="C765" t="str">
        <v>CERRADO</v>
      </c>
      <c r="D765" t="str">
        <v>TIENDA</v>
      </c>
      <c r="E765" t="str">
        <v>POS</v>
      </c>
      <c r="F765" t="str">
        <v>POS</v>
      </c>
      <c r="G765" t="str">
        <v>NCR</v>
      </c>
      <c r="H765" t="str" xml:space="preserve">
        <v xml:space="preserve">Buen día; Se solicita apoyo para alistamiento equipamiento NCR Adcional 2. Instalar Servidor Suse_x000d_
3. Instalar POS NCR de Capacitación_x000d_
4. Tareas varias"</v>
      </c>
      <c r="I765" t="str" xml:space="preserve">
        <v xml:space="preserve">Buen día; Se solicita apoyo para alistamiento equipamiento NCR Adcional 2. Instalar Servidor Suse_x000d_
3. Instalar POS NCR de Capacitación_x000d_
4. Tareas varias"</v>
      </c>
      <c r="J765" t="str" xml:space="preserve">
        <v xml:space="preserve">"Actividades Realizadas:_x000d_
•	Desembalaje y puesta en funcionamiento de Servidor SUSE: Al llegar al sitio de trabajo se encuentra el equipo remitido en una caja; se procede a desembalar y realizar la conexión; no existe un cable de red por lo que se debe conectar con un patch cord extra que se elabora allí mismo. El servidor se conecta al rack de comunicaciones de acuerdo a las instrucciones del contacto de servicio Giovanna Lopez; se realiza el procedimiento de arranque y se verifica la conectividad; una vez lograda la conexión se procede con el siguiente paso._x000d_
•	Instalación POS NCR de Capacitación: Se recibe instrucción de realizar la instalación del punto POS No. 8 en la caja respectiva que se encuentra fuera de servicio. Los equipos POS NCR se encuentran embalados en una zona restringida; en donde la jefe de cajas me da acceso para extraer el equipo a instalar. Con apoyo del equipo de mantenimiento del almacén se realiza la instalación del soporte enviado para la instalación del punto POS NCR; una vez instalado el soporte se procede a desembalar e instalar los dispositivos; se instala:_x000d_
o	Pantalla Touch NCR Nuevo_x000d_
o	CPU NCR Nuevo _x000d_
o	CashDrawer Nuevo_x000d_
o	Impresora EPSON existente_x000d_
o	Scanner Balanza Existente_x000d_
Se realiza conexión de los equipos de acuerdo a las instrucciones verificando que los cables se encuentren conectados de la forma prevista._x000d_
Una vez realizada la verificación de la conexión se enciende la caja y se ejecuta el procedimiento de arranque de red para la instalación del sistema operativo de la caja._x000d_
Es necesario realizar una limpieza de las particiones existentes en el disco de la caja; se realiza el procedimiento con USB de arranque HirensBCD y se procede a la instalación del sistema._x000d_
Verificada la conexión con el servidor SUSE e instalación del sistema operativo de la caja._x000d_
Se verifica el firmware de la impresora y se realiza procedimiento de actualización de Scanner Balanza._x000d_
•	Se brinda apoyo a la resolución de problemas en la Caja 4_x000d_
•	Se realiza limpieza del área de trabajo; disponiendo de los cables y dispositivos antiguos en las cajas de los equipos nuevos dejando la caja No. 8 en perfecto orden._x000d_
•	Se realiza orden en el cuarto de servidores para dejar el rack en orden una vez abandonada el área."						_x000d_
						_x000d_
						_x000d_
						_x000d_
						_x000d_
						_x000d_
						_x000d_
						_x000d_
						_x000d_
						_x000d_
						_x000d_
						_x000d_
</v>
      </c>
      <c r="K765">
        <v>45532.43194444444</v>
      </c>
      <c r="L765">
        <v>45532.66527777778</v>
      </c>
      <c r="M765">
        <v>45533</v>
      </c>
      <c r="N765" t="str">
        <f>TEXT(M765, "DDDD")</f>
        <v>jueves</v>
      </c>
      <c r="O765" t="str">
        <v>J185 JUMBO YOPAL</v>
      </c>
      <c r="P765" t="str">
        <v>YOPAL</v>
      </c>
      <c r="Q765" t="str">
        <f>IF(ISBLANK(P765),"0",(VLOOKUP(P765,REGION,2,FALSE)))</f>
        <v>ORIENTE</v>
      </c>
      <c r="R765" t="str">
        <v>VICTOR JULIAN CORREDOR ORTIZ</v>
      </c>
      <c r="S765" t="e">
        <f>IF(ISBLANK(R765),"0", VLOOKUP(R765,PERSONAL,2,FALSE))</f>
        <v>#N/A</v>
      </c>
      <c r="T765" t="str">
        <v>CFS</v>
      </c>
      <c r="U765">
        <v>0.3333333333333333</v>
      </c>
      <c r="V765">
        <v>0.7083333333333334</v>
      </c>
      <c r="W765">
        <f>V765-U765</f>
        <v>0.37500000000000006</v>
      </c>
      <c r="X765" t="str">
        <v>2;5</v>
      </c>
      <c r="Y765">
        <f>NETWORKDAYS(K765,M765)</f>
        <v>2</v>
      </c>
      <c r="Z765" t="str">
        <f>IF(Y765&lt;=2,"CUMPLE","NO CUMPLE")</f>
        <v>CUMPLE</v>
      </c>
      <c r="AA765" t="str">
        <v xml:space="preserve">SOLICITUD TÉCNICO TODO EL DIA </v>
      </c>
      <c r="AB765" t="str">
        <v xml:space="preserve">POR DIA </v>
      </c>
      <c r="AC765" t="str">
        <f>TEXT(M765,"mmmm")</f>
        <v>agosto</v>
      </c>
      <c r="AD765" t="str">
        <f>TEXT(M765,"yyyy")</f>
        <v>yyyy</v>
      </c>
      <c r="AE765">
        <f>W765*60*24</f>
        <v>540.0000000000001</v>
      </c>
      <c r="AF765">
        <f>AE765/60</f>
        <v>9.000000000000002</v>
      </c>
      <c r="AG765">
        <f>AE765/60</f>
        <v>9.000000000000002</v>
      </c>
      <c r="AH765">
        <f>L765-K765</f>
        <v>0.23333333333721384</v>
      </c>
      <c r="AI765">
        <f>AH765*24*60</f>
        <v>336.00000000558794</v>
      </c>
      <c r="AJ765" t="e">
        <f>75728*X765</f>
        <v>#VALUE!</v>
      </c>
    </row>
    <row r="766">
      <c r="A766">
        <v>857662</v>
      </c>
      <c r="B766" t="str">
        <v>SOLICITUD</v>
      </c>
      <c r="C766" t="str">
        <v>CERRADO</v>
      </c>
      <c r="D766" t="str">
        <v>SISTEMAS</v>
      </c>
      <c r="E766" t="str">
        <v>POS</v>
      </c>
      <c r="F766" t="str">
        <v>POS</v>
      </c>
      <c r="G766" t="str">
        <v>NCR</v>
      </c>
      <c r="H766" t="str">
        <v>Buenos días. se genera solicitud para que el técnico de isit visite la tienda y realice la instalación y configuración de la pos No 1 NCR; en la oficina de sistemas de la tienda. Gracias.</v>
      </c>
      <c r="I766" t="str">
        <v>Buenos días. se genera solicitud para que el técnico de isit visite la tienda y realice la instalación y configuración de la pos No 1 NCR; en la oficina de sistemas de la tienda. Gracias.</v>
      </c>
      <c r="J766" t="str">
        <v>Se llega a sitio y se procede con validaciones de ingreso. Ubicamos al usuario y el equipo en oficina de sistemas. No se encuentra adecuada la oficina de sistemas ni mueble para la instalación de la pos. Se toman evidencias y el Señor Gerente solicita por factura interna mesa rimax. Procedemos a adecuar la oficina y organizarle para darle el uso correspondiente. Desembalamos pos y periféricos; procedemos a realizar las respectivas conexiones y su correspondiente orden. Procedemos a desempacar escaner Magellan 9800 y empezamos a buscar un desktop que nos reciba el software correspondiente y la instalación del .net framework (total desktop probados: 9) relizamos la respectiva instalación del software y cofiguramos el mismo. Procedemos a configurar bios de la pos según parámetros estipulados por la compañía. La pos queda debidamente configuraca y conectada al puerto 3 del switch 1 del gabinete No. 2. Llamamos a Soporte Especializado quien nos indica no es posible parametrizarle ya quer falta subirla al servidor. Se procede con el cierre del ticket.</v>
      </c>
      <c r="K766">
        <v>45533.38958333333</v>
      </c>
      <c r="L766">
        <v>45533.5125</v>
      </c>
      <c r="M766">
        <v>45533</v>
      </c>
      <c r="N766" t="str">
        <f>TEXT(M766, "DDDD")</f>
        <v>jueves</v>
      </c>
      <c r="O766" t="str">
        <v>M179 METRO PITALITO</v>
      </c>
      <c r="P766" t="str">
        <v>PITALITO</v>
      </c>
      <c r="Q766" t="str">
        <f>IF(ISBLANK(P766),"0",(VLOOKUP(P766,REGION,2,FALSE)))</f>
        <v>OCCIDENTE</v>
      </c>
      <c r="R766" t="str">
        <v>EMERSON PALACIOS MARTINEZ</v>
      </c>
      <c r="S766">
        <f>IF(ISBLANK(R766),"0", VLOOKUP(R766,PERSONAL,2,FALSE))</f>
        <v>13723524</v>
      </c>
      <c r="T766" t="str">
        <v>ALIADO</v>
      </c>
      <c r="U766">
        <v>0.3333333333333333</v>
      </c>
      <c r="V766">
        <v>0.75</v>
      </c>
      <c r="W766">
        <f>V766-U766</f>
        <v>0.4166666666666667</v>
      </c>
      <c r="X766">
        <v>4</v>
      </c>
      <c r="Y766">
        <f>NETWORKDAYS(K766,M766)</f>
        <v>1</v>
      </c>
      <c r="Z766" t="str">
        <f>IF(Y766&lt;=2,"CUMPLE","NO CUMPLE")</f>
        <v>CUMPLE</v>
      </c>
      <c r="AB766" t="str">
        <v>POR TICKET</v>
      </c>
      <c r="AC766" t="str">
        <f>TEXT(M766,"mmmm")</f>
        <v>agosto</v>
      </c>
      <c r="AD766" t="str">
        <f>TEXT(M766,"yyyy")</f>
        <v>yyyy</v>
      </c>
      <c r="AE766">
        <f>W766*60*24</f>
        <v>600</v>
      </c>
      <c r="AF766">
        <f>AE766/60</f>
        <v>10</v>
      </c>
      <c r="AG766">
        <f>AE766/60</f>
        <v>10</v>
      </c>
      <c r="AH766">
        <f>L766-K766</f>
        <v>0.12291666666715173</v>
      </c>
      <c r="AI766">
        <f>AH766*24*60</f>
        <v>177.0000000006985</v>
      </c>
      <c r="AJ766">
        <f>75728*X766</f>
        <v>302912</v>
      </c>
    </row>
    <row r="767" xml:space="preserve">
      <c r="A767">
        <v>853391</v>
      </c>
      <c r="B767" t="str">
        <v>SOLICITUD</v>
      </c>
      <c r="C767" t="str">
        <v>CERRADO</v>
      </c>
      <c r="D767" t="str">
        <v>TIENDA</v>
      </c>
      <c r="E767" t="str">
        <v>POS</v>
      </c>
      <c r="F767" t="str">
        <v>POS</v>
      </c>
      <c r="G767" t="str">
        <v>NCR</v>
      </c>
      <c r="H767" t="str" xml:space="preserve">
        <v xml:space="preserve">Me puedes apoyar con un técnico en la tienda Jumbo San Silvestre J126; ticket 2.5. https://soluciones.cencosud.com/ticket/853391_x000d_
 _x000d_
Unas de las tareas a realiza es conectar la pos NCR en red; esta se encuentra en la oficina de sistemas. Prioridad_x000d_
revisar el equipo de pgc por lentitud; ubicar al usuario Jenny milesa_x000d_
      3. Revisar el equipo portátil de caja central contactar a Adriana Acevedo</v>
      </c>
      <c r="I767" t="str" xml:space="preserve">
        <v xml:space="preserve">Me puedes apoyar con un técnico en la tienda Jumbo San Silvestre J126; ticket 2.5. https://soluciones.cencosud.com/ticket/853391_x000d_
 _x000d_
Unas de las tareas a realiza es conectar la pos NCR en red; esta se encuentra en la oficina de sistemas. Prioridad_x000d_
revisar el equipo de pgc por lentitud; ubicar al usuario Jenny milesa_x000d_
      3. Revisar el equipo portátil de caja central contactar a Adriana Acevedo</v>
      </c>
      <c r="J767" t="str" xml:space="preserve">
        <v xml:space="preserve">Se conecta en red equipo NCR y se identifica punto en switch y se toman datos del mismo para enviarlo a Andrés para su gestión._x000d_
Se revisa equipo portátil de caja central y se identifica que navega con normalidad; el inconveniente es que YouTube está bloqueado por el área de redes; por lo cual se le indica que debe tramitar los permisos con el área encargada._x000d_
Se realiza prueba con un scanner en cafetería._x000d_
Se revisa equipo por lentitud; se realiza mantenimiento de software; pero de igual forma continua un poco lento por lo cual se realiza diagnóstico al disco y se evidencia falla por lo cual se tramitará internamente el trámite de la pieza._x000d_
Se configura BIOS y se instala el sistema del equipo POS NCR.</v>
      </c>
      <c r="K767">
        <v>45532.5625</v>
      </c>
      <c r="L767">
        <v>45532.60763888889</v>
      </c>
      <c r="M767">
        <v>45534</v>
      </c>
      <c r="N767" t="str">
        <f>TEXT(M767, "DDDD")</f>
        <v>viernes</v>
      </c>
      <c r="O767" t="str">
        <v>J126 JUMBO SAN SILVESTRE</v>
      </c>
      <c r="P767" t="str">
        <v>BARRANCABERMEJA</v>
      </c>
      <c r="Q767" t="str">
        <f>IF(ISBLANK(P767),"0",(VLOOKUP(P767,REGION,2,FALSE)))</f>
        <v>ORIENTE</v>
      </c>
      <c r="R767" t="str">
        <v>YEISON ELIAN CACERES VELANDIA</v>
      </c>
      <c r="S767" t="e">
        <f>IF(ISBLANK(R767),"0", VLOOKUP(R767,PERSONAL,2,FALSE))</f>
        <v>#N/A</v>
      </c>
      <c r="T767" t="str">
        <v>DIRECTO</v>
      </c>
      <c r="U767">
        <v>0.3333333333333333</v>
      </c>
      <c r="V767">
        <v>0.7083333333333334</v>
      </c>
      <c r="W767">
        <f>V767-U767</f>
        <v>0.37500000000000006</v>
      </c>
      <c r="X767" t="str">
        <v>2;5</v>
      </c>
      <c r="Y767">
        <f>NETWORKDAYS(K767,M767)</f>
        <v>3</v>
      </c>
      <c r="Z767" t="str">
        <f>IF(Y767&lt;=2,"CUMPLE","NO CUMPLE")</f>
        <v>NO CUMPLE</v>
      </c>
      <c r="AA767" t="str">
        <v xml:space="preserve">SOLICITUD TÉCNICO TODO EL DIA </v>
      </c>
      <c r="AB767" t="str">
        <v xml:space="preserve">POR DIA </v>
      </c>
      <c r="AC767" t="str">
        <f>TEXT(M767,"mmmm")</f>
        <v>agosto</v>
      </c>
      <c r="AD767" t="str">
        <f>TEXT(M767,"yyyy")</f>
        <v>yyyy</v>
      </c>
      <c r="AE767">
        <f>W767*60*24</f>
        <v>540.0000000000001</v>
      </c>
      <c r="AF767">
        <f>AE767/60</f>
        <v>9.000000000000002</v>
      </c>
      <c r="AG767">
        <f>AE767/60</f>
        <v>9.000000000000002</v>
      </c>
      <c r="AH767">
        <f>L767-K767</f>
        <v>0.04513888889050577</v>
      </c>
      <c r="AI767">
        <f>AH767*24*60</f>
        <v>65.0000000023283</v>
      </c>
      <c r="AJ767" t="e">
        <f>75728*X767</f>
        <v>#VALUE!</v>
      </c>
    </row>
    <row r="768" xml:space="preserve">
      <c r="A768">
        <v>848495</v>
      </c>
      <c r="B768" t="str">
        <v>INCIDENTE</v>
      </c>
      <c r="C768" t="str">
        <v>CERRADO</v>
      </c>
      <c r="D768" t="str">
        <v>LINEAL DE CAJAS</v>
      </c>
      <c r="E768" t="str">
        <v>POS</v>
      </c>
      <c r="F768" t="str">
        <v>POS</v>
      </c>
      <c r="G768" t="str">
        <v>NCR</v>
      </c>
      <c r="H768" t="str">
        <v>Buenas Tardes Me puede colaborar por favor con la validación de la POS 6 la cual presenta novedad con la balanza la cual refleja un dato mayor al peso real igualmente se dificulta para cerrar la gabeta y al no cerrar bien la caja queda bloqueada. Cordialmente</v>
      </c>
      <c r="I768" t="str">
        <v>Buenas Tardes Me puede colaborar por favor con la validación de la POS 6 la cual presenta novedad con la balanza la cual refleja un dato mayor al peso real igualmente se dificulta para cerrar la gabeta y al no cerrar bien la caja queda bloqueada. Cordialmente</v>
      </c>
      <c r="J768" t="str" xml:space="preserve">
        <v xml:space="preserve">La POS 6 presentaba fallas tanto en la gaveta como en el escáner balanza zebra; en la gaveta se presento daños en la cerradura; así que al_x000d_
momento de cerrar no procedía con el respectivo cierre; en cambio el escáner balanza se había desconfigurado el peso de la balanza ya que_x000d_
mostraba un peso totalmente diferente; para la gaveta se procedió a cambiarla por otra que está en buen estado; en cambio con el escáner_x000d_
balanza se aplicó un reset para que volviera a cargar los valores predeterminados que vienen en la balanza para que marque exactamente lo_x000d_
que es_x000d_
</v>
      </c>
      <c r="K768">
        <v>45534.430555555555</v>
      </c>
      <c r="L768">
        <v>45534.43402777778</v>
      </c>
      <c r="M768">
        <v>45534</v>
      </c>
      <c r="N768" t="str">
        <f>TEXT(M768, "DDDD")</f>
        <v>viernes</v>
      </c>
      <c r="O768" t="str">
        <v>M195 METRO SANTA LUCIA</v>
      </c>
      <c r="P768" t="str">
        <v>NEIVA</v>
      </c>
      <c r="Q768" t="str">
        <f>IF(ISBLANK(P768),"0",(VLOOKUP(P768,REGION,2,FALSE)))</f>
        <v>OCCIDENTE</v>
      </c>
      <c r="R768" t="str">
        <v>MICHAEL SIMIT VILLABON TRUJILLO</v>
      </c>
      <c r="S768" t="e">
        <f>IF(ISBLANK(R768),"0", VLOOKUP(R768,PERSONAL,2,FALSE))</f>
        <v>#N/A</v>
      </c>
      <c r="T768" t="str">
        <v>ALIADO</v>
      </c>
      <c r="U768">
        <v>0.4166666666666667</v>
      </c>
      <c r="V768">
        <v>0.5</v>
      </c>
      <c r="W768">
        <f>V768-U768</f>
        <v>0.08333333333333331</v>
      </c>
      <c r="X768">
        <v>1</v>
      </c>
      <c r="Y768">
        <f>NETWORKDAYS(K768,M768)</f>
        <v>1</v>
      </c>
      <c r="Z768" t="str">
        <f>IF(Y768&lt;=2,"CUMPLE","NO CUMPLE")</f>
        <v>CUMPLE</v>
      </c>
      <c r="AB768" t="str">
        <v>POR TICKET</v>
      </c>
      <c r="AC768" t="str">
        <f>TEXT(M768,"mmmm")</f>
        <v>agosto</v>
      </c>
      <c r="AD768" t="str">
        <f>TEXT(M768,"yyyy")</f>
        <v>yyyy</v>
      </c>
      <c r="AE768">
        <f>W768*60*24</f>
        <v>119.99999999999997</v>
      </c>
      <c r="AF768">
        <f>AE768/60</f>
        <v>1.9999999999999996</v>
      </c>
      <c r="AG768">
        <f>AE768/60</f>
        <v>1.9999999999999996</v>
      </c>
      <c r="AH768">
        <f>L768-K768</f>
        <v>0.003472222226264421</v>
      </c>
      <c r="AI768">
        <f>AH768*24*60</f>
        <v>5.000000005820766</v>
      </c>
      <c r="AJ768">
        <f>75728*X768</f>
        <v>75728</v>
      </c>
    </row>
    <row r="769">
      <c r="A769">
        <v>852796</v>
      </c>
      <c r="B769" t="str">
        <v>SOLICITUD</v>
      </c>
      <c r="C769" t="str">
        <v>CERRADO</v>
      </c>
      <c r="D769" t="str">
        <v>CAPACITACIÓN</v>
      </c>
      <c r="E769" t="str">
        <v>POS</v>
      </c>
      <c r="F769" t="str">
        <v>POS</v>
      </c>
      <c r="G769" t="str">
        <v>NCR</v>
      </c>
      <c r="H769" t="str">
        <v>Buen día solicito de su ayuda para configurar la BIOS de las pos NCR que llegaron se debe conectar al SW de administración en el punto de que se configuro por Wlan95; luego de configura la BIOS hay que dejar correr el sistema de la pos para que tome la configuración del servidor</v>
      </c>
      <c r="I769" t="str">
        <v>Buen día solicito de su ayuda para configurar la BIOS de las pos NCR que llegaron se debe conectar al SW de administración en el punto de que se configuro por Wlan95; luego de configura la BIOS hay que dejar correr el sistema de la pos para que tome la configuración del servidor</v>
      </c>
      <c r="J769" t="str">
        <v xml:space="preserve">El 30/08/2024 se inicio labores para instalar todas las POS el sistema operativo; habian muchos errores en el momento de instalar en el servidor; se trabajo desde las 2:00 pm hasta las 6:00 pm del dia; no se logro avanzar mucho porque el que me habian asignado se encontraba ocupado y no me podia responder al instante; el 31/08/2024 para continuar con la configuración del sistema POS; siguiendo los ajustes indicados por la ingeniera Fabiola. Comencé a intentar subir el sistema operativo; pero surgieron errores de conexión y falta de archivos. Se contactó a Harold; pero no pudo colaborar ya que estaba en una reunión. Me retiré del lugar a las 11:00 a.m. La ingeniera fabiola respondio ya cuando nos estabamos retirando; para la labor de otro caso que aun no ha enviado el ticket. Luego; el día 02/09/2024; se retomaron las labores intentando subir el sistema operativo. Se configuró una POS con el número de serie SN:20- 63643651; pero al intentar subir otra POS; los mismos errores de conexión y falta de archivos reaparecieron. En esta ocasión; se contactó a Rafael; quien nos asistió al identificar que el puerto 8 en VLAN95 y el servidor estaban mal configurados. Después de reiniciar y reconfigurar el servidor; continuamos con el trabajo hasta las 6:00 p.m.; momento en el que me retiré; dejando a Rafael terminando la configuración del servidor. Al día siguiente; 03/09/2024; regresé al sitio para continuar subiendo el sistema operativo. Una de las POS se configuró correctamente; pero al intentar con otra; volvió a surgir el mismo problema de error de conexión. Se decidió entonces cambiar de puerto. Con la colaboración de Rafael; se configuró el puerto 12 del switch con el número de serie SN: F0C2016W5K4 y se cambió el cable ethernet. A partir de ese momento; todas las POS se configuraron sin problemas. Finalmente; se dejaron todas las POS configuradas y me retiré del lugar a las 6:00 p.m. </v>
      </c>
      <c r="K769">
        <v>45531.40625</v>
      </c>
      <c r="L769">
        <v>45531.41805555556</v>
      </c>
      <c r="M769">
        <v>45534</v>
      </c>
      <c r="N769" t="str">
        <f>TEXT(M769, "DDDD")</f>
        <v>viernes</v>
      </c>
      <c r="O769" t="str">
        <v>M195 METRO SANTA LUCIA</v>
      </c>
      <c r="P769" t="str">
        <v>NEIVA</v>
      </c>
      <c r="Q769" t="str">
        <f>IF(ISBLANK(P769),"0",(VLOOKUP(P769,REGION,2,FALSE)))</f>
        <v>OCCIDENTE</v>
      </c>
      <c r="R769" t="str">
        <v>MICHAEL SIMIT VILLABON TRUJILLO</v>
      </c>
      <c r="S769" t="e">
        <f>IF(ISBLANK(R769),"0", VLOOKUP(R769,PERSONAL,2,FALSE))</f>
        <v>#N/A</v>
      </c>
      <c r="T769" t="str">
        <v>ALIADO</v>
      </c>
      <c r="U769">
        <v>0.3333333333333333</v>
      </c>
      <c r="V769">
        <v>0.75</v>
      </c>
      <c r="W769">
        <f>V769-U769</f>
        <v>0.4166666666666667</v>
      </c>
      <c r="X769" t="str">
        <v>5;8</v>
      </c>
      <c r="Y769">
        <f>NETWORKDAYS(K769,M769)</f>
        <v>4</v>
      </c>
      <c r="Z769" t="str">
        <f>IF(Y769&lt;=2,"CUMPLE","NO CUMPLE")</f>
        <v>NO CUMPLE</v>
      </c>
      <c r="AA769" t="str">
        <v xml:space="preserve">SOLICITUD TÉCNICO TODO EL DIA DESDE EL 27 AL 30 DE AGOSOTO GESTIONADO VARIOS SERVICIOS; EL SERVICIO INICIO EL 30 DE AGOSTO Y FINALIZO 03 DE SEPTIEMBRE / 30 2PM - 6PM / 31 8AM - 11AM / 2y 3  8AM - 6PM </v>
      </c>
      <c r="AB769" t="str">
        <v xml:space="preserve">POR DIA </v>
      </c>
      <c r="AC769" t="str">
        <f>TEXT(M769,"mmmm")</f>
        <v>agosto</v>
      </c>
      <c r="AD769" t="str">
        <f>TEXT(M769,"yyyy")</f>
        <v>yyyy</v>
      </c>
      <c r="AE769">
        <f>W769*60*24</f>
        <v>600</v>
      </c>
      <c r="AF769">
        <f>AE769/60</f>
        <v>10</v>
      </c>
      <c r="AG769">
        <f>AE769/60</f>
        <v>10</v>
      </c>
      <c r="AH769">
        <f>L769-K769</f>
        <v>0.011805555557657499</v>
      </c>
      <c r="AI769">
        <f>AH769*24*60</f>
        <v>17.0000000030268</v>
      </c>
      <c r="AJ769" t="e">
        <f>75728*X769</f>
        <v>#VALUE!</v>
      </c>
    </row>
    <row r="770">
      <c r="A770">
        <v>856688</v>
      </c>
      <c r="B770" t="str">
        <v>SOLICITUD</v>
      </c>
      <c r="C770" t="str">
        <v>CERRADO</v>
      </c>
      <c r="D770" t="str">
        <v>TIENDA</v>
      </c>
      <c r="E770" t="str">
        <v>IMPRESORA</v>
      </c>
      <c r="F770" t="str">
        <v>IMPRESORA</v>
      </c>
      <c r="G770" t="str">
        <v>ZEBRA</v>
      </c>
      <c r="H770" t="str">
        <v>buenas tardes su ayuda por favor ya que esta presentando fallas al momento de imprimir ; informa en el pc que no hay capacidad. muchas gracias</v>
      </c>
      <c r="I770" t="str">
        <v>buenas tardes su ayuda por favor ya que esta presentando fallas al momento de imprimir ; informa en el pc que no hay capacidad. muchas gracias</v>
      </c>
      <c r="J770" t="str">
        <v>8:00-10:00 Premiun Plaza; atención a impresora Zebra que no imprime etiquetas; con apoyo de Stharlyn Zuleta se hace limpieza física de algunas partes con residuos de papel; se descartan diferentes posibles causas del problema hasta que se encuentra cinta pegada al cabezal de impresión que impedía que funcionara correctamente. Se entrega limpresora funcionando.</v>
      </c>
      <c r="K770">
        <v>45533.61041666667</v>
      </c>
      <c r="L770">
        <v>45533.61666666667</v>
      </c>
      <c r="M770">
        <v>45534</v>
      </c>
      <c r="N770" t="str">
        <f>TEXT(M770, "DDDD")</f>
        <v>viernes</v>
      </c>
      <c r="O770" t="str">
        <v>J024 JUMBO PREMIUM PLAZA</v>
      </c>
      <c r="P770" t="str">
        <v>MEDELLIN</v>
      </c>
      <c r="Q770" t="str">
        <f>IF(ISBLANK(P770),"0",(VLOOKUP(P770,REGION,2,FALSE)))</f>
        <v>CENTRO</v>
      </c>
      <c r="R770" t="str">
        <v xml:space="preserve">FABIAN VARGAS LASTRA </v>
      </c>
      <c r="S770" t="e">
        <f>IF(ISBLANK(R770),"0", VLOOKUP(R770,PERSONAL,2,FALSE))</f>
        <v>#N/A</v>
      </c>
      <c r="T770" t="str">
        <v>ALIADO</v>
      </c>
      <c r="U770">
        <v>0.3333333333333333</v>
      </c>
      <c r="V770">
        <v>0.4166666666666667</v>
      </c>
      <c r="W770">
        <f>V770-U770</f>
        <v>0.08333333333333337</v>
      </c>
      <c r="X770">
        <v>1</v>
      </c>
      <c r="Y770">
        <f>NETWORKDAYS(K770,M770)</f>
        <v>2</v>
      </c>
      <c r="Z770" t="str">
        <f>IF(Y770&lt;=2,"CUMPLE","NO CUMPLE")</f>
        <v>CUMPLE</v>
      </c>
      <c r="AB770" t="str">
        <v>POR TICKET</v>
      </c>
      <c r="AC770" t="str">
        <f>TEXT(M770,"mmmm")</f>
        <v>agosto</v>
      </c>
      <c r="AD770" t="str">
        <f>TEXT(M770,"yyyy")</f>
        <v>yyyy</v>
      </c>
      <c r="AE770">
        <f>W770*60*24</f>
        <v>120.00000000000004</v>
      </c>
      <c r="AF770">
        <f>AE770/60</f>
        <v>2.000000000000001</v>
      </c>
      <c r="AG770">
        <f>AE770/60</f>
        <v>2.000000000000001</v>
      </c>
      <c r="AH770">
        <f>L770-K770</f>
        <v>0.0062499999985448085</v>
      </c>
      <c r="AI770">
        <f>AH770*24*60</f>
        <v>8.999999997904524</v>
      </c>
      <c r="AJ770">
        <f>75728*X770</f>
        <v>75728</v>
      </c>
    </row>
    <row r="771">
      <c r="A771">
        <v>850998</v>
      </c>
      <c r="B771" t="str">
        <v>SOLICITUD</v>
      </c>
      <c r="C771" t="str">
        <v>CERRADO</v>
      </c>
      <c r="D771" t="str">
        <v>TIENDA</v>
      </c>
      <c r="E771" t="str">
        <v>CPU</v>
      </c>
      <c r="F771" t="str">
        <v>CPU</v>
      </c>
      <c r="G771" t="str">
        <v>LENOVO</v>
      </c>
      <c r="H771" t="str">
        <v>instalacion del excel al usuario FJvanega con numero de ip 10.131.8.102 nombre pc . j024900ws107 muchas gracias</v>
      </c>
      <c r="I771" t="str">
        <v>instalacion del excel al usuario FJvanega con numero de ip 10.131.8.102 nombre pc . j024900ws107 muchas gracias</v>
      </c>
      <c r="J771" t="str">
        <v>10:00-11:50 Premiun Plaza; atención pc del usuario fjvanega para solución de problema con Office; se instala LibreOffice y se brinda información a personal de la tienda para que realicen procedimiento que les permita tener licencia de Microsoft Office en el pc en cuestión; ya que las macros de los archivos sólo le funcionan en Microsoft; dice el usuario</v>
      </c>
      <c r="K771">
        <v>45533.729166666664</v>
      </c>
      <c r="L771">
        <v>45534.356944444444</v>
      </c>
      <c r="M771">
        <v>45534</v>
      </c>
      <c r="N771" t="str">
        <f>TEXT(M771, "DDDD")</f>
        <v>viernes</v>
      </c>
      <c r="O771" t="str">
        <v>J024 JUMBO PREMIUM PLAZA</v>
      </c>
      <c r="P771" t="str">
        <v>MEDELLIN</v>
      </c>
      <c r="Q771" t="str">
        <f>IF(ISBLANK(P771),"0",(VLOOKUP(P771,REGION,2,FALSE)))</f>
        <v>CENTRO</v>
      </c>
      <c r="R771" t="str">
        <v xml:space="preserve">FABIAN VARGAS LASTRA </v>
      </c>
      <c r="S771" t="e">
        <f>IF(ISBLANK(R771),"0", VLOOKUP(R771,PERSONAL,2,FALSE))</f>
        <v>#N/A</v>
      </c>
      <c r="T771" t="str">
        <v>ALIADO</v>
      </c>
      <c r="U771">
        <v>0.4166666666666667</v>
      </c>
      <c r="V771">
        <v>0.4930555555555556</v>
      </c>
      <c r="W771">
        <f>V771-U771</f>
        <v>0.0763888888888889</v>
      </c>
      <c r="X771">
        <v>1</v>
      </c>
      <c r="Y771">
        <f>NETWORKDAYS(K771,M771)</f>
        <v>2</v>
      </c>
      <c r="Z771" t="str">
        <f>IF(Y771&lt;=2,"CUMPLE","NO CUMPLE")</f>
        <v>CUMPLE</v>
      </c>
      <c r="AB771" t="str">
        <v>POR TICKET</v>
      </c>
      <c r="AC771" t="str">
        <f>TEXT(M771,"mmmm")</f>
        <v>agosto</v>
      </c>
      <c r="AD771" t="str">
        <f>TEXT(M771,"yyyy")</f>
        <v>yyyy</v>
      </c>
      <c r="AE771">
        <f>W771*60*24</f>
        <v>110.00000000000001</v>
      </c>
      <c r="AF771">
        <f>AE771/60</f>
        <v>1.8333333333333335</v>
      </c>
      <c r="AG771">
        <f>AE771/60</f>
        <v>1.8333333333333335</v>
      </c>
      <c r="AH771">
        <f>L771-K771</f>
        <v>0.6277777777795563</v>
      </c>
      <c r="AI771">
        <f>AH771*24*60</f>
        <v>904.0000000025611</v>
      </c>
      <c r="AJ771">
        <f>75728*X771</f>
        <v>75728</v>
      </c>
    </row>
    <row r="772">
      <c r="A772">
        <v>833933</v>
      </c>
      <c r="B772" t="str">
        <v>SOLICITUD</v>
      </c>
      <c r="C772" t="str">
        <v>CERRADO</v>
      </c>
      <c r="D772" t="str">
        <v>TIENDA</v>
      </c>
      <c r="E772" t="str">
        <v>CPU</v>
      </c>
      <c r="F772" t="str">
        <v>CPU</v>
      </c>
      <c r="G772" t="str">
        <v>LENOVO</v>
      </c>
      <c r="H772" t="str">
        <v>el computador del área de recibo; constantemente se apaga y se bloquea; se queda sin correo y sin señal de internet. el mouse esta malo.(AD-126020)</v>
      </c>
      <c r="I772" t="str">
        <v>el computador del área de recibo; constantemente se apaga y se bloquea; se queda sin correo y sin señal de internet. el mouse esta malo.(AD-126020)</v>
      </c>
      <c r="J772" t="str">
        <v>Easy 4Sur; atención pc Recibo al que se le hace limpieza física; se descargan nuevas actualizaciones; se conecta a otro toma eléctrico; se deja haciendo prueba de esfuerzo mientras se atienden otros requerimientos. Finalmente no presenta ningún problema durante el tiempo del servicio y junto con Stharlyn Zuleta se determina que si el pc sigue presentado bloqueos o reinicios; deberá ser formateado.</v>
      </c>
      <c r="K772">
        <v>45533.717361111114</v>
      </c>
      <c r="L772">
        <v>45534.36041666667</v>
      </c>
      <c r="M772">
        <v>45534</v>
      </c>
      <c r="N772" t="str">
        <f>TEXT(M772, "DDDD")</f>
        <v>viernes</v>
      </c>
      <c r="O772" t="str">
        <v>E814 EASY 4 SUR</v>
      </c>
      <c r="P772" t="str">
        <v>MEDELLIN</v>
      </c>
      <c r="Q772" t="str">
        <f>IF(ISBLANK(P772),"0",(VLOOKUP(P772,REGION,2,FALSE)))</f>
        <v>CENTRO</v>
      </c>
      <c r="R772" t="str">
        <v xml:space="preserve">FABIAN VARGAS LASTRA </v>
      </c>
      <c r="S772" t="e">
        <f>IF(ISBLANK(R772),"0", VLOOKUP(R772,PERSONAL,2,FALSE))</f>
        <v>#N/A</v>
      </c>
      <c r="T772" t="str">
        <v>ALIADO</v>
      </c>
      <c r="U772">
        <v>0.5347222222222222</v>
      </c>
      <c r="V772">
        <v>0.5833333333333334</v>
      </c>
      <c r="W772">
        <f>V772-U772</f>
        <v>0.04861111111111116</v>
      </c>
      <c r="X772">
        <v>1</v>
      </c>
      <c r="Y772">
        <f>NETWORKDAYS(K772,M772)</f>
        <v>2</v>
      </c>
      <c r="Z772" t="str">
        <f>IF(Y772&lt;=2,"CUMPLE","NO CUMPLE")</f>
        <v>CUMPLE</v>
      </c>
      <c r="AB772" t="str">
        <v>POR TICKET</v>
      </c>
      <c r="AC772" t="str">
        <f>TEXT(M772,"mmmm")</f>
        <v>agosto</v>
      </c>
      <c r="AD772" t="str">
        <f>TEXT(M772,"yyyy")</f>
        <v>yyyy</v>
      </c>
      <c r="AE772">
        <f>W772*60*24</f>
        <v>70.00000000000007</v>
      </c>
      <c r="AF772">
        <f>AE772/60</f>
        <v>1.1666666666666679</v>
      </c>
      <c r="AG772">
        <f>AE772/60</f>
        <v>1.1666666666666679</v>
      </c>
      <c r="AH772">
        <f>L772-K772</f>
        <v>0.6430555555562023</v>
      </c>
      <c r="AI772">
        <f>AH772*24*60</f>
        <v>926.0000000009313</v>
      </c>
      <c r="AJ772">
        <f>75728*X772</f>
        <v>75728</v>
      </c>
    </row>
    <row r="773">
      <c r="A773">
        <v>847268</v>
      </c>
      <c r="B773" t="str">
        <v>INCIDENTE</v>
      </c>
      <c r="C773" t="str">
        <v>CERRADO</v>
      </c>
      <c r="D773" t="str">
        <v>TIENDA</v>
      </c>
      <c r="E773" t="str">
        <v>CPU</v>
      </c>
      <c r="F773" t="str">
        <v>CPU</v>
      </c>
      <c r="G773" t="str">
        <v>LENOVO</v>
      </c>
      <c r="H773" t="str">
        <v>Buena tarde; requiero que el equipo se pueda conectar a teams para reuniones con audio y cámara; igualmente la señal es muy baja lo que dificulta la comunicación</v>
      </c>
      <c r="I773" t="str">
        <v>Buena tarde; requiero que el equipo se pueda conectar a teams para reuniones con audio y cámara; igualmente la señal es muy baja lo que dificulta la comunicación</v>
      </c>
      <c r="J773" t="str">
        <v>Atención pc Sandra Milena Montoya Gómez de recursos humanos; se verifica que la lentitud o interrupciones en Teams se debe a problemas en el canal de internet tanto en Easy 4Sur como en Prado; es un problema que están buscando solucionar con el proveedor y la dificultad con el audio en los pcs de escritorio de la usuario; se soluciona o con diadema o con un laptop; por lo cual se indica consultar con jefe inmediato las alternativas. La usuaria se conecta a Teams por la aplicación y tiene la última version instalada.</v>
      </c>
      <c r="K773">
        <v>45534.580555555556</v>
      </c>
      <c r="L773">
        <v>45534.62569444445</v>
      </c>
      <c r="M773">
        <v>45534</v>
      </c>
      <c r="N773" t="str">
        <f>TEXT(M773, "DDDD")</f>
        <v>viernes</v>
      </c>
      <c r="O773" t="str">
        <v>E814 EASY 4 SUR</v>
      </c>
      <c r="P773" t="str">
        <v>MEDELLIN</v>
      </c>
      <c r="Q773" t="str">
        <f>IF(ISBLANK(P773),"0",(VLOOKUP(P773,REGION,2,FALSE)))</f>
        <v>CENTRO</v>
      </c>
      <c r="R773" t="str">
        <v xml:space="preserve">FABIAN VARGAS LASTRA </v>
      </c>
      <c r="S773" t="e">
        <f>IF(ISBLANK(R773),"0", VLOOKUP(R773,PERSONAL,2,FALSE))</f>
        <v>#N/A</v>
      </c>
      <c r="T773" t="str">
        <v>ALIADO</v>
      </c>
      <c r="U773">
        <v>0.5833333333333334</v>
      </c>
      <c r="V773">
        <v>0.6319444444444444</v>
      </c>
      <c r="W773">
        <f>V773-U773</f>
        <v>0.04861111111111105</v>
      </c>
      <c r="X773">
        <v>1</v>
      </c>
      <c r="Y773">
        <f>NETWORKDAYS(K773,M773)</f>
        <v>1</v>
      </c>
      <c r="Z773" t="str">
        <f>IF(Y773&lt;=2,"CUMPLE","NO CUMPLE")</f>
        <v>CUMPLE</v>
      </c>
      <c r="AB773" t="str">
        <v>POR TICKET</v>
      </c>
      <c r="AC773" t="str">
        <f>TEXT(M773,"mmmm")</f>
        <v>agosto</v>
      </c>
      <c r="AD773" t="str">
        <f>TEXT(M773,"yyyy")</f>
        <v>yyyy</v>
      </c>
      <c r="AE773">
        <f>W773*60*24</f>
        <v>69.99999999999991</v>
      </c>
      <c r="AF773">
        <f>AE773/60</f>
        <v>1.1666666666666652</v>
      </c>
      <c r="AG773">
        <f>AE773/60</f>
        <v>1.1666666666666652</v>
      </c>
      <c r="AH773">
        <f>L773-K773</f>
        <v>0.04513888889050577</v>
      </c>
      <c r="AI773">
        <f>AH773*24*60</f>
        <v>65.0000000023283</v>
      </c>
      <c r="AJ773">
        <f>75728*X773</f>
        <v>75728</v>
      </c>
    </row>
    <row r="774" xml:space="preserve">
      <c r="A774">
        <v>860028</v>
      </c>
      <c r="B774" t="str">
        <v>INCIDENTE</v>
      </c>
      <c r="C774" t="str">
        <v>CERRADO</v>
      </c>
      <c r="D774" t="str">
        <v>TIENDA</v>
      </c>
      <c r="E774" t="str">
        <v>CPU</v>
      </c>
      <c r="F774" t="str">
        <v>CPU</v>
      </c>
      <c r="G774" t="str">
        <v>LENOVO</v>
      </c>
      <c r="H774" t="str" xml:space="preserve">
        <v xml:space="preserve">La impresora de la Eds apolo no esta generando impresiones_x000d_
direccion ip_x000d_
_x000d_
10.133.3.193</v>
      </c>
      <c r="I774" t="str" xml:space="preserve">
        <v xml:space="preserve">La impresora de la Eds apolo no esta generando impresiones_x000d_
direccion ip_x000d_
_x000d_
10.133.3.193</v>
      </c>
      <c r="J774" t="str">
        <v>Atención impresora oficina EDS Apolo Easy 4 Sur; Dany Solay Ortega Pineda; se encuentra que un pc muestra error al imprimir desde Excel; sólo lo muestra con ese programa; se cierran todas las aplicaciones; se vuelve a abrir archivos de Excel y e imprime correctamente. Se recomendó a la usuaria; de vez en cuando apagar o reiniciar el pc.</v>
      </c>
      <c r="K774">
        <v>45534.61944444444</v>
      </c>
      <c r="L774">
        <v>45534.62708333333</v>
      </c>
      <c r="M774">
        <v>45534</v>
      </c>
      <c r="N774" t="str">
        <f>TEXT(M774, "DDDD")</f>
        <v>viernes</v>
      </c>
      <c r="O774" t="str">
        <v>E814 EASY 4 SUR</v>
      </c>
      <c r="P774" t="str">
        <v>MEDELLIN</v>
      </c>
      <c r="Q774" t="str">
        <f>IF(ISBLANK(P774),"0",(VLOOKUP(P774,REGION,2,FALSE)))</f>
        <v>CENTRO</v>
      </c>
      <c r="R774" t="str">
        <v xml:space="preserve">FABIAN VARGAS LASTRA </v>
      </c>
      <c r="S774" t="e">
        <f>IF(ISBLANK(R774),"0", VLOOKUP(R774,PERSONAL,2,FALSE))</f>
        <v>#N/A</v>
      </c>
      <c r="T774" t="str">
        <v>ALIADO</v>
      </c>
      <c r="U774">
        <v>0.6319444444444444</v>
      </c>
      <c r="V774">
        <v>0.6875</v>
      </c>
      <c r="W774">
        <f>V774-U774</f>
        <v>0.05555555555555558</v>
      </c>
      <c r="X774">
        <v>1</v>
      </c>
      <c r="Y774">
        <f>NETWORKDAYS(K774,M774)</f>
        <v>1</v>
      </c>
      <c r="Z774" t="str">
        <f>IF(Y774&lt;=2,"CUMPLE","NO CUMPLE")</f>
        <v>CUMPLE</v>
      </c>
      <c r="AB774" t="str">
        <v>POR TICKET</v>
      </c>
      <c r="AC774" t="str">
        <f>TEXT(M774,"mmmm")</f>
        <v>agosto</v>
      </c>
      <c r="AD774" t="str">
        <f>TEXT(M774,"yyyy")</f>
        <v>yyyy</v>
      </c>
      <c r="AE774">
        <f>W774*60*24</f>
        <v>80.00000000000003</v>
      </c>
      <c r="AF774">
        <f>AE774/60</f>
        <v>1.3333333333333337</v>
      </c>
      <c r="AG774">
        <f>AE774/60</f>
        <v>1.3333333333333337</v>
      </c>
      <c r="AH774">
        <f>L774-K774</f>
        <v>0.00763888889196096</v>
      </c>
      <c r="AI774">
        <f>AH774*24*60</f>
        <v>11.000000004423782</v>
      </c>
      <c r="AJ774">
        <f>75728*X774</f>
        <v>75728</v>
      </c>
    </row>
    <row r="775">
      <c r="A775">
        <v>854201</v>
      </c>
      <c r="B775" t="str">
        <v>INCIDENTE</v>
      </c>
      <c r="C775" t="str">
        <v>CERRADO</v>
      </c>
      <c r="D775" t="str">
        <v>ADMINISTRACION</v>
      </c>
      <c r="E775" t="str">
        <v>PDA</v>
      </c>
      <c r="F775" t="str">
        <v>PDA</v>
      </c>
      <c r="G775" t="str">
        <v>HONEYWELL</v>
      </c>
      <c r="H775" t="str">
        <v>Buenas tardes compañeros me pueden ayudar por favor derivando el caso al area encargada lo que pasa es que la PDA del area de domicilio no escanea los productos; alumbra si pero no escaneea AD- 138929 ES LA IDENTIFICACION DE LA PDA. y en el invenatrio de sistemas tiene este numero DI-034576. MUCHAS GRACIAS esperamos su pronta colaboracion.</v>
      </c>
      <c r="I775" t="str">
        <v>Buenas tardes compañeros me pueden ayudar por favor derivando el caso al area encargada lo que pasa es que la PDA del area de domicilio no escanea los productos; alumbra si pero no escaneea AD- 138929 ES LA IDENTIFICACION DE LA PDA. y en el invenatrio de sistemas tiene este numero DI-034576. MUCHAS GRACIAS esperamos su pronta colaboracion.</v>
      </c>
      <c r="J775" t="str">
        <v xml:space="preserve"> me encuentro en sitio; me presento en contralor para verificar los permisos de acceso y me dirijo al area de atc para reclamar la PDA y me movilizo al area de sistemas observo que los app no se an descargado y solicito al ibg harold reenviarme el manual de configuracion de las pda y pricedo a reeinciar el dispositivo y utilizar el nuevo manual y se escanean los codigos QR de cada configuracion asta la parte de las app que proceden lento a su descarga mientras se realiza esa labor el ing harold me solicita soporte con la pos ncr que asta el momento no habia subido al servidor se verifica cableado y conexiones; me retiro de sitio almorzar y retomo actividad a las 14:00 asta ese momento las app de la PDA ya habian descargado y se procede con las pruebas en el area de eccommer y me indican que la app que requieren la descargan desde el correo a lo que se indica que las pruebas las realizan en el dia se les indica que la PDA queda funcional se continua apoyando la pos NCR pendiente y carga al servidor se me indica configurar el fireword pero no es posible ;queda pendiente por ars que el esta gestionando y montara el respectivo cau para la labor; envio evidencia al ing Harold y se le informa a la compañera Leidy Villalba y me retiro del sitio </v>
      </c>
      <c r="K775">
        <v>45533.470138888886</v>
      </c>
      <c r="L775">
        <v>45533.47777777778</v>
      </c>
      <c r="M775">
        <v>45534</v>
      </c>
      <c r="N775" t="str">
        <f>TEXT(M775, "DDDD")</f>
        <v>viernes</v>
      </c>
      <c r="O775" t="str">
        <v>J036 JUMBO POPAYAN CAMPANARIO</v>
      </c>
      <c r="P775" t="str">
        <v>POPAYAN</v>
      </c>
      <c r="Q775" t="str">
        <f>IF(ISBLANK(P775),"0",(VLOOKUP(P775,REGION,2,FALSE)))</f>
        <v>OCCIDENTE</v>
      </c>
      <c r="R775" t="str">
        <v>DANIEL FERNANDO PAREDES ARTEAGA</v>
      </c>
      <c r="S775">
        <f>IF(ISBLANK(R775),"0", VLOOKUP(R775,PERSONAL,2,FALSE))</f>
        <v>10301691</v>
      </c>
      <c r="T775" t="str">
        <v>DIRECTO</v>
      </c>
      <c r="U775">
        <v>0.3333333333333333</v>
      </c>
      <c r="V775">
        <v>0.7291666666666666</v>
      </c>
      <c r="W775">
        <f>V775-U775</f>
        <v>0.3958333333333333</v>
      </c>
      <c r="X775">
        <v>4</v>
      </c>
      <c r="Y775">
        <f>NETWORKDAYS(K775,M775)</f>
        <v>2</v>
      </c>
      <c r="Z775" t="str">
        <f>IF(Y775&lt;=2,"CUMPLE","NO CUMPLE")</f>
        <v>CUMPLE</v>
      </c>
      <c r="AB775" t="str">
        <v>POR TICKET</v>
      </c>
      <c r="AC775" t="str">
        <f>TEXT(M775,"mmmm")</f>
        <v>agosto</v>
      </c>
      <c r="AD775" t="str">
        <f>TEXT(M775,"yyyy")</f>
        <v>yyyy</v>
      </c>
      <c r="AE775">
        <f>W775*60*24</f>
        <v>570</v>
      </c>
      <c r="AF775">
        <f>AE775/60</f>
        <v>9.5</v>
      </c>
      <c r="AG775">
        <f>AE775/60</f>
        <v>9.5</v>
      </c>
      <c r="AH775">
        <f>L775-K775</f>
        <v>0.00763888889196096</v>
      </c>
      <c r="AI775">
        <f>AH775*24*60</f>
        <v>11.000000004423782</v>
      </c>
      <c r="AJ775">
        <f>75728*X775</f>
        <v>302912</v>
      </c>
    </row>
    <row r="776" xml:space="preserve">
      <c r="A776">
        <v>852727</v>
      </c>
      <c r="B776" t="str">
        <v>SOLICITUD</v>
      </c>
      <c r="C776" t="str">
        <v>CERRADO</v>
      </c>
      <c r="D776" t="str">
        <v>ZONA DE COMPUTO</v>
      </c>
      <c r="E776" t="str">
        <v>POS</v>
      </c>
      <c r="F776" t="str">
        <v>POS</v>
      </c>
      <c r="G776" t="str">
        <v>NCR</v>
      </c>
      <c r="H776" t="str">
        <v>buen día solicito de su ayuda para configurar la BIOS de las pos NCR que llegaron se debe conectar al SW de administración en el punto de que se configuro por Wlan95; luego de configura la BIOS hay que dejar correr el sistema de la pos para que tome la configuración del servidor</v>
      </c>
      <c r="I776" t="str">
        <v>buen día solicito de su ayuda para configurar la BIOS de las pos NCR que llegaron se debe conectar al SW de administración en el punto de que se configuro por Wlan95; luego de configura la BIOS hay que dejar correr el sistema de la pos para que tome la configuración del servidor</v>
      </c>
      <c r="J776" t="str" xml:space="preserve">
        <v xml:space="preserve">Al llegar al sitio y obtener acceso; me dirigí a la zona de cómputo y comencé a destapar una caja de pantallas y una POS para iniciar la_x000d_
configuración. La primera POS subió correctamente sin problemas; la segunda también; pero al intentar cargar el sistema operativo en la_x000d_
tercera; apareció el error común de 'server response timeout'. Inicié el procedimiento que me habían indicado para estos casos: reinicié_x000d_
varias veces; accedí al BIOS; deshabilité y volví a habilitar la configuración; cambié el cable ethernet; pero el problema persistía. Finalmente;_x000d_
se concluyó que el servidor estaba teniendo problemas; así que llamé a Rafael. Él detectó que la MAC estaba mal configurada; lo corrigió y la_x000d_
POS se configuró correctamente._x000d_
Continué configurando las demás POS cuando Rafael me informó que dos de ellas no habían subido bien el sistema operativo; ya que el_x000d_
servidor no las reconocía. Al revisarlas; todo parecía estar en orden; pero Rafael me indicó que formateara ambas POS y las configurara de_x000d_
nuevo; lo cual hice. Tras finalizar; seguí con las otras POS. Una se configuró bien; pero la siguiente volvió a presentar el mismo problema._x000d_
Realicé el procedimiento de nuevo; y el problema se debía otra vez al servidor. Me comuniqué con Rafael; quien me dijo que la MAC estaba_x000d_
incorrecta; la corrigió y seguí con la siguiente POS; que presentó el mismo error. Le envié una foto de la MAC y solucionó el problema._x000d_
Finalmente; todas las POS subieron bien el sistema operativo. Después; procedimos a colocar los stickers de identificación y me retiré del_x000d_
lugar a las 6._x000d_
</v>
      </c>
      <c r="K776">
        <v>45531.402083333334</v>
      </c>
      <c r="L776">
        <v>45531.41180555556</v>
      </c>
      <c r="M776">
        <v>45534</v>
      </c>
      <c r="N776" t="str">
        <f>TEXT(M776, "DDDD")</f>
        <v>viernes</v>
      </c>
      <c r="O776" t="str">
        <v>M038 METRO NEIVA CENTRO DE CONVENCIONES</v>
      </c>
      <c r="P776" t="str">
        <v>NEIVA</v>
      </c>
      <c r="Q776" t="str">
        <f>IF(ISBLANK(P776),"0",(VLOOKUP(P776,REGION,2,FALSE)))</f>
        <v>OCCIDENTE</v>
      </c>
      <c r="R776" t="str">
        <v>MICHAEL SIMIT VILLABON TRUJILLO</v>
      </c>
      <c r="S776" t="e">
        <f>IF(ISBLANK(R776),"0", VLOOKUP(R776,PERSONAL,2,FALSE))</f>
        <v>#N/A</v>
      </c>
      <c r="T776" t="str">
        <v>ALIADO</v>
      </c>
      <c r="U776">
        <v>0.3333333333333333</v>
      </c>
      <c r="V776">
        <v>0.75</v>
      </c>
      <c r="W776">
        <f>V776-U776</f>
        <v>0.4166666666666667</v>
      </c>
      <c r="X776">
        <v>5</v>
      </c>
      <c r="Y776">
        <f>NETWORKDAYS(K776,M776)</f>
        <v>4</v>
      </c>
      <c r="Z776" t="str">
        <f>IF(Y776&lt;=2,"CUMPLE","NO CUMPLE")</f>
        <v>NO CUMPLE</v>
      </c>
      <c r="AA776" t="str" xml:space="preserve">
        <v xml:space="preserve">SOLICITA DAR PRIORIDAD A OTROS SERVICIOS 850705; 861568_x000d_
861573; 861495; 861584; 834131 - INICIA 30 DE AGOSOTO - CONTINUA EL 4 SEPTIEMBRE DAN POR FINALIZADO EL SERVICIO</v>
      </c>
      <c r="AB776" t="str">
        <v xml:space="preserve">POR DIA </v>
      </c>
      <c r="AC776" t="str">
        <f>TEXT(M776,"mmmm")</f>
        <v>agosto</v>
      </c>
      <c r="AD776" t="str">
        <f>TEXT(M776,"yyyy")</f>
        <v>yyyy</v>
      </c>
      <c r="AE776">
        <f>W776*60*24</f>
        <v>600</v>
      </c>
      <c r="AF776">
        <f>AE776/60</f>
        <v>10</v>
      </c>
      <c r="AG776">
        <f>AE776/60</f>
        <v>10</v>
      </c>
      <c r="AH776">
        <f>L776-K776</f>
        <v>0.00972222222480923</v>
      </c>
      <c r="AI776">
        <f>AH776*24*60</f>
        <v>14.00000000372529</v>
      </c>
      <c r="AJ776">
        <f>75728*X776</f>
        <v>378640</v>
      </c>
    </row>
    <row r="777">
      <c r="A777">
        <v>834131</v>
      </c>
      <c r="B777" t="str">
        <v>INCIDENTE</v>
      </c>
      <c r="C777" t="str">
        <v>CERRADO</v>
      </c>
      <c r="D777" t="str">
        <v>ZONA DE COMPUTO</v>
      </c>
      <c r="E777" t="str">
        <v>SWITCH</v>
      </c>
      <c r="F777" t="str">
        <v>SWITCH</v>
      </c>
      <c r="G777" t="str">
        <v>CISCO</v>
      </c>
      <c r="H777" t="str">
        <v>Buenos dias hola Giova me ayudas por favor con el envio del siguiente Core Modelo: CRC WS-C3750-24FS-S con Serial: FDO1425X3Y7 para la ciudad de Neiva Tienda Metro Centro de Convenciones "Sevilla" para reemplazo por daño. muchas gracias!</v>
      </c>
      <c r="I777" t="str">
        <v>Buenos dias hola Giova me ayudas por favor con el envio del siguiente Core Modelo: CRC WS-C3750-24FS-S con Serial: FDO1425X3Y7 para la ciudad de Neiva Tienda Metro Centro de Convenciones "Sevilla" para reemplazo por daño. muchas gracias!</v>
      </c>
      <c r="J777" t="str">
        <v>Se realiza el cambio del switch quemado con serial FD01138X2AE; por el que enviaron con serial FD01425X3Y7 Actual; a la vez conecto el cable de consola y el portatil para poder que Guillermo se conecte remotamente y termine la configuracion del switch; se hacen pruebas y todo queda funcionando correctamente.</v>
      </c>
      <c r="K777">
        <v>45537.51388888889</v>
      </c>
      <c r="L777">
        <v>45537.51388888889</v>
      </c>
      <c r="M777">
        <v>45537</v>
      </c>
      <c r="N777" t="str">
        <f>TEXT(M777, "DDDD")</f>
        <v>lunes</v>
      </c>
      <c r="O777" t="str">
        <v>M038 METRO CENTRO DE CONVENCIONES</v>
      </c>
      <c r="P777" t="str">
        <v>NEIVA</v>
      </c>
      <c r="Q777" t="str">
        <f>IF(ISBLANK(P777),"0",(VLOOKUP(P777,REGION,2,FALSE)))</f>
        <v>OCCIDENTE</v>
      </c>
      <c r="R777" t="str">
        <v>MICHAEL SIMIT VILLABON TRUJILLO</v>
      </c>
      <c r="S777" t="e">
        <f>IF(ISBLANK(R777),"0", VLOOKUP(R777,PERSONAL,2,FALSE))</f>
        <v>#N/A</v>
      </c>
      <c r="T777" t="str">
        <v>ALIADO</v>
      </c>
      <c r="U777">
        <v>0.3333333333333333</v>
      </c>
      <c r="V777">
        <v>0.4375</v>
      </c>
      <c r="W777">
        <f>V777-U777</f>
        <v>0.10416666666666669</v>
      </c>
      <c r="X777">
        <v>1</v>
      </c>
      <c r="Y777">
        <f>NETWORKDAYS(K777,M777)</f>
        <v>1</v>
      </c>
      <c r="Z777" t="str">
        <f>IF(Y777&lt;=2,"CUMPLE","NO CUMPLE")</f>
        <v>CUMPLE</v>
      </c>
      <c r="AB777" t="str">
        <v>POR TICKET</v>
      </c>
      <c r="AC777" t="str">
        <f>TEXT(M777,"mmmm")</f>
        <v>septiembre</v>
      </c>
      <c r="AD777" t="str">
        <f>TEXT(M777,"yyyy")</f>
        <v>yyyy</v>
      </c>
      <c r="AE777">
        <f>W777*60*24</f>
        <v>150.00000000000003</v>
      </c>
      <c r="AF777">
        <f>AE777/60</f>
        <v>2.5000000000000004</v>
      </c>
      <c r="AG777">
        <f>AE777/60</f>
        <v>2.5000000000000004</v>
      </c>
      <c r="AH777">
        <f>L777-K777</f>
        <v>0</v>
      </c>
      <c r="AI777">
        <f>AH777*24*60</f>
        <v>0</v>
      </c>
      <c r="AJ777">
        <f>75728*X777</f>
        <v>75728</v>
      </c>
    </row>
    <row r="778">
      <c r="A778">
        <v>864470</v>
      </c>
      <c r="B778" t="str">
        <v>SOLICITUD</v>
      </c>
      <c r="C778" t="str">
        <v>CERRADO</v>
      </c>
      <c r="D778" t="str">
        <v>LINEAL DE CAJAS</v>
      </c>
      <c r="E778" t="str">
        <v>POS</v>
      </c>
      <c r="F778" t="str">
        <v>POS</v>
      </c>
      <c r="G778" t="str">
        <v>NCR</v>
      </c>
      <c r="H778" t="str">
        <v>Buenas tarde cordial saludo se requiere técnico para instalación de pos de capacitación. Se realiza la instalación de la pos ncr en el mueble del lineal de caja; se requiero con mantenimiento relizar la instalación de las bases asi mismo instalar los periférico como lo es impresora; cajon monedero visor cliente y visor usuario la pos queda instalada las pruebas las realiza el remoto con super de caja</v>
      </c>
      <c r="I778" t="str">
        <v>Buenas tarde cordial saludo se requiere técnico para instalación de pos de capacitación. Se realiza la instalación de la pos ncr en el mueble del lineal de caja; se requiero con mantenimiento relizar la instalación de las bases asi mismo instalar los periférico como lo es impresora; cajon monedero visor cliente y visor usuario la pos queda instalada las pruebas las realiza el remoto con super de caja</v>
      </c>
      <c r="J778" t="str">
        <v>Buenas tarde cordial saludo se requiere técnico para instalación de pos de capacitación. Se realiza la instalación de la pos ncr en el mueble del lineal de caja; se requiero con mantenimiento relizar la instalación de las bases asi mismo instalar los periférico como lo es impresora; cajon monedero visor cliente y visor usuario la pos queda instalada las pruebas las realiza el remoto con super de caja</v>
      </c>
      <c r="K778">
        <v>45537.493055555555</v>
      </c>
      <c r="L778">
        <v>45537.53680555556</v>
      </c>
      <c r="M778">
        <v>45538</v>
      </c>
      <c r="N778" t="str">
        <f>TEXT(M778, "DDDD")</f>
        <v>martes</v>
      </c>
      <c r="O778" t="str">
        <v>M085 METRO MONTERIA</v>
      </c>
      <c r="P778" t="str">
        <v>MONTERIA</v>
      </c>
      <c r="Q778" t="str">
        <f>IF(ISBLANK(P778),"0",(VLOOKUP(P778,REGION,2,FALSE)))</f>
        <v>COSTA</v>
      </c>
      <c r="R778" t="str">
        <v>SHARON YANETH KERGUELEN WILCHES</v>
      </c>
      <c r="S778">
        <f>IF(ISBLANK(R778),"0", VLOOKUP(R778,PERSONAL,2,FALSE))</f>
        <v>1067917448</v>
      </c>
      <c r="T778" t="str">
        <v>DIRECTO</v>
      </c>
      <c r="U778">
        <v>0.3333333333333333</v>
      </c>
      <c r="V778">
        <v>0.5416666666666666</v>
      </c>
      <c r="W778">
        <f>V778-U778</f>
        <v>0.20833333333333331</v>
      </c>
      <c r="X778">
        <v>2</v>
      </c>
      <c r="Y778">
        <f>NETWORKDAYS(K778,M778)</f>
        <v>2</v>
      </c>
      <c r="Z778" t="str">
        <f>IF(Y778&lt;=2,"CUMPLE","NO CUMPLE")</f>
        <v>CUMPLE</v>
      </c>
      <c r="AB778" t="str">
        <v>POR TICKET</v>
      </c>
      <c r="AC778" t="str">
        <f>TEXT(M778,"mmmm")</f>
        <v>septiembre</v>
      </c>
      <c r="AD778" t="str">
        <f>TEXT(M778,"yyyy")</f>
        <v>yyyy</v>
      </c>
      <c r="AE778">
        <f>W778*60*24</f>
        <v>299.99999999999994</v>
      </c>
      <c r="AF778">
        <f>AE778/60</f>
        <v>4.999999999999999</v>
      </c>
      <c r="AG778">
        <f>AE778/60</f>
        <v>4.999999999999999</v>
      </c>
      <c r="AH778">
        <f>L778-K778</f>
        <v>0.043750000004365575</v>
      </c>
      <c r="AI778">
        <f>AH778*24*60</f>
        <v>63.00000000628643</v>
      </c>
      <c r="AJ778">
        <f>75728*X778</f>
        <v>151456</v>
      </c>
    </row>
    <row r="779">
      <c r="A779">
        <v>821965</v>
      </c>
      <c r="B779" t="str">
        <v>SOLICITUD</v>
      </c>
      <c r="C779" t="str">
        <v>CERRADO</v>
      </c>
      <c r="D779" t="str">
        <v>TIENDA</v>
      </c>
      <c r="E779" t="str">
        <v>IMPRESORA</v>
      </c>
      <c r="F779" t="str">
        <v>IMPRESORA</v>
      </c>
      <c r="G779" t="str">
        <v>ZEBRA</v>
      </c>
      <c r="H779" t="str">
        <v>La impresión de precios presenta una falla; salen una rayas que dificultan la lectura de precios; pasa en la zebra izquierda AD-127397</v>
      </c>
      <c r="I779" t="str">
        <v>La impresión de precios presenta una falla; salen una rayas que dificultan la lectura de precios; pasa en la zebra izquierda AD-127397</v>
      </c>
      <c r="J779" t="str">
        <v xml:space="preserve">se realiza limpieza al cabezal; y mantenimiento preventivo; se realizan pruebas de impresión y salen correctamente. </v>
      </c>
      <c r="K779">
        <v>45533.743055555555</v>
      </c>
      <c r="L779">
        <v>45534.42222222222</v>
      </c>
      <c r="M779">
        <v>45538</v>
      </c>
      <c r="N779" t="str">
        <f>TEXT(M779, "DDDD")</f>
        <v>martes</v>
      </c>
      <c r="O779" t="str">
        <v>E806 EASY EL PRADO</v>
      </c>
      <c r="P779" t="str">
        <v>MEDELLIN</v>
      </c>
      <c r="Q779" t="str">
        <f>IF(ISBLANK(P779),"0",(VLOOKUP(P779,REGION,2,FALSE)))</f>
        <v>CENTRO</v>
      </c>
      <c r="R779" t="str">
        <v>WILMER GREGORIO CASTRO</v>
      </c>
      <c r="S779" t="e">
        <f>IF(ISBLANK(R779),"0", VLOOKUP(R779,PERSONAL,2,FALSE))</f>
        <v>#N/A</v>
      </c>
      <c r="T779" t="str">
        <v>DIRECTO</v>
      </c>
      <c r="U779">
        <v>0.3333333333333333</v>
      </c>
      <c r="V779">
        <v>0.3958333333333333</v>
      </c>
      <c r="W779">
        <f>V779-U779</f>
        <v>0.0625</v>
      </c>
      <c r="X779">
        <v>1</v>
      </c>
      <c r="Y779">
        <f>NETWORKDAYS(K779,M779)</f>
        <v>4</v>
      </c>
      <c r="Z779" t="str">
        <f>IF(Y779&lt;=2,"CUMPLE","NO CUMPLE")</f>
        <v>NO CUMPLE</v>
      </c>
      <c r="AB779" t="str">
        <v>POR TICKET</v>
      </c>
      <c r="AC779" t="str">
        <f>TEXT(M779,"mmmm")</f>
        <v>septiembre</v>
      </c>
      <c r="AD779" t="str">
        <f>TEXT(M779,"yyyy")</f>
        <v>yyyy</v>
      </c>
      <c r="AE779">
        <f>W779*60*24</f>
        <v>90</v>
      </c>
      <c r="AF779">
        <f>AE779/60</f>
        <v>1.5</v>
      </c>
      <c r="AG779">
        <f>AE779/60</f>
        <v>1.5</v>
      </c>
      <c r="AH779">
        <f>L779-K779</f>
        <v>0.6791666666686069</v>
      </c>
      <c r="AI779">
        <f>AH779*24*60</f>
        <v>978.000000002794</v>
      </c>
      <c r="AJ779">
        <f>75728*X779</f>
        <v>75728</v>
      </c>
    </row>
    <row r="780">
      <c r="A780">
        <v>865359</v>
      </c>
      <c r="B780" t="str">
        <v>SOLICITUD</v>
      </c>
      <c r="C780" t="str">
        <v>CERRADO</v>
      </c>
      <c r="D780" t="str">
        <v>CAPACITACIÓN</v>
      </c>
      <c r="E780" t="str">
        <v>POS</v>
      </c>
      <c r="F780" t="str">
        <v>POS</v>
      </c>
      <c r="G780" t="str">
        <v>NCR</v>
      </c>
      <c r="H780" t="str">
        <v>Buenas tardes. por favor me colaboran programando la visita de un técnico de isit a a tienda de Jumbo Valle de Lili; con el fin de validar la sala de capacitación proyecto NCR; se debe enviar registro Fotográfico de estado de la pos al señor: Sergio Ardila Cel: 3174342810; hora de visita 7. 00 am; martes: 03 de septiembre. Gracias.</v>
      </c>
      <c r="I780" t="str">
        <v>Buenas tardes. por favor me colaboran programando la visita de un técnico de isit a a tienda de Jumbo Valle de Lili; con el fin de validar la sala de capacitación proyecto NCR; se debe enviar registro Fotográfico de estado de la pos al señor: Sergio Ardila Cel: 3174342810; hora de visita 7. 00 am; martes: 03 de septiembre. Gracias.</v>
      </c>
      <c r="J780" t="str">
        <v>Se realiza validación de funcionamiento de equipos POS; los cuales se identifican problemas de funcionamiento en escaneo de productos; peso o balanza e impresion; se confirma esto con la usuaria. En conjunto con el compañero Sergio Ardilla y Mesa se realizan correcciones; validaciones de lo cual se corrigió el funcionamiento hasta el momento; de los equipos POS001 - POS004 - POS008 - POS009 la usuaria válida funcionamiento; en relación de los otros equipos se continúara con la revisión y solución.</v>
      </c>
      <c r="K780">
        <v>45537.75486111111</v>
      </c>
      <c r="L780">
        <v>45537.83194444444</v>
      </c>
      <c r="M780">
        <v>45538</v>
      </c>
      <c r="N780" t="str">
        <f>TEXT(M780, "DDDD")</f>
        <v>martes</v>
      </c>
      <c r="O780" t="str">
        <v>J013 JUMBO VALLE DEL LILI</v>
      </c>
      <c r="P780" t="str">
        <v>CALI</v>
      </c>
      <c r="Q780" t="str">
        <f>IF(ISBLANK(P780),"0",(VLOOKUP(P780,REGION,2,FALSE)))</f>
        <v>OCCIDENTE</v>
      </c>
      <c r="R780" t="str">
        <v>JOHN UTIMA</v>
      </c>
      <c r="S780" t="e">
        <f>IF(ISBLANK(R780),"0", VLOOKUP(R780,PERSONAL,2,FALSE))</f>
        <v>#N/A</v>
      </c>
      <c r="T780" t="str">
        <v>DIRECTO</v>
      </c>
      <c r="U780">
        <v>0.3333333333333333</v>
      </c>
      <c r="V780">
        <v>0.5</v>
      </c>
      <c r="W780">
        <f>V780-U780</f>
        <v>0.16666666666666669</v>
      </c>
      <c r="X780">
        <v>2</v>
      </c>
      <c r="Y780">
        <f>NETWORKDAYS(K780,M780)</f>
        <v>2</v>
      </c>
      <c r="Z780" t="str">
        <f>IF(Y780&lt;=2,"CUMPLE","NO CUMPLE")</f>
        <v>CUMPLE</v>
      </c>
      <c r="AA780" t="str">
        <v>SERVICIO SOLICITADO POR CUATROS DIAS DESDE EL 3 AL 6; LOS CUATRO CASOS SE ASIGNARON EL 2 SEPTIEMBRE</v>
      </c>
      <c r="AB780" t="str">
        <v>POR TICKET</v>
      </c>
      <c r="AC780" t="str">
        <f>TEXT(M780,"mmmm")</f>
        <v>septiembre</v>
      </c>
      <c r="AD780" t="str">
        <f>TEXT(M780,"yyyy")</f>
        <v>yyyy</v>
      </c>
      <c r="AE780">
        <f>W780*60*24</f>
        <v>240.00000000000006</v>
      </c>
      <c r="AF780">
        <f>AE780/60</f>
        <v>4.000000000000001</v>
      </c>
      <c r="AG780">
        <f>AE780/60</f>
        <v>4.000000000000001</v>
      </c>
      <c r="AH780">
        <f>L780-K780</f>
        <v>0.07708333332993789</v>
      </c>
      <c r="AI780">
        <f>AH780*24*60</f>
        <v>110.99999999511056</v>
      </c>
      <c r="AJ780">
        <f>75728*X780</f>
        <v>151456</v>
      </c>
    </row>
    <row r="781">
      <c r="A781">
        <v>859966</v>
      </c>
      <c r="B781" t="str">
        <v>SOLICITUD</v>
      </c>
      <c r="C781" t="str">
        <v>CERRADO</v>
      </c>
      <c r="D781" t="str">
        <v>LINEAL DE CAJAS</v>
      </c>
      <c r="E781" t="str">
        <v>IMPRESORA</v>
      </c>
      <c r="F781" t="str">
        <v>IMPRESORA</v>
      </c>
      <c r="G781" t="str">
        <v>IMPRESORA</v>
      </c>
      <c r="H781" t="str">
        <v>Buenos días Solicito su ayuda por favor ya que la portable de PGC al imprimir genera espacios generando mucha perdida de papel. Muchas gracias.</v>
      </c>
      <c r="I781" t="str">
        <v>Buenos días Solicito su ayuda por favor ya que la portable de PGC al imprimir genera espacios generando mucha perdida de papel. Muchas gracias.</v>
      </c>
      <c r="J781" t="str">
        <v>Se imprime para validar problema reportado; se hace limpieza de sensores; se verifica correcto funcionamiento/instalación de papel y de partes mecánicas; se pide apoyo a Carlos Torres que fue el encargado del último servicio de dicha impresora y manifiesta que además de limpieza de sensores; hizo limpieza interna dejándola operativa; se imprime y persiste el problema; cuidando instalar el correctamente el papel y precionando botón para avance de papel; se valida que en oportunidades salta varias etiquetas; lo cual descarta problemas de software o de configuración y se puede sospechar de mal estado de los sensores. Stharlyn confirma que el problema se atribuye a los sensores y pide que se le indique al usuario que la siga utilizando en la condición actual; no dio mas instrucciones; se da por finalizada la actividad</v>
      </c>
      <c r="K781">
        <v>45534.43125</v>
      </c>
      <c r="L781">
        <v>45534.455555555556</v>
      </c>
      <c r="M781">
        <v>45538</v>
      </c>
      <c r="N781" t="str">
        <f>TEXT(M781, "DDDD")</f>
        <v>martes</v>
      </c>
      <c r="O781" t="str">
        <v>J027 JUMBO RIONEGRO</v>
      </c>
      <c r="P781" t="str">
        <v>RIONEGRO</v>
      </c>
      <c r="Q781" t="str">
        <f>IF(ISBLANK(P781),"0",(VLOOKUP(P781,REGION,2,FALSE)))</f>
        <v>CENTRO</v>
      </c>
      <c r="R781" t="str">
        <v xml:space="preserve">FABIAN VARGAS LASTRA </v>
      </c>
      <c r="S781" t="e">
        <f>IF(ISBLANK(R781),"0", VLOOKUP(R781,PERSONAL,2,FALSE))</f>
        <v>#N/A</v>
      </c>
      <c r="T781" t="str">
        <v>ALIADO</v>
      </c>
      <c r="U781">
        <v>0.75</v>
      </c>
      <c r="V781">
        <v>0.7916666666666666</v>
      </c>
      <c r="W781">
        <f>V781-U781</f>
        <v>0.04166666666666663</v>
      </c>
      <c r="X781">
        <v>1</v>
      </c>
      <c r="Y781">
        <f>NETWORKDAYS(K781,M781)</f>
        <v>3</v>
      </c>
      <c r="Z781" t="str">
        <f>IF(Y781&lt;=2,"CUMPLE","NO CUMPLE")</f>
        <v>NO CUMPLE</v>
      </c>
      <c r="AB781" t="str">
        <v>POR TICKET</v>
      </c>
      <c r="AC781" t="str">
        <f>TEXT(M781,"mmmm")</f>
        <v>septiembre</v>
      </c>
      <c r="AD781" t="str">
        <f>TEXT(M781,"yyyy")</f>
        <v>yyyy</v>
      </c>
      <c r="AE781">
        <f>W781*60*24</f>
        <v>59.99999999999994</v>
      </c>
      <c r="AF781">
        <f>AE781/60</f>
        <v>0.999999999999999</v>
      </c>
      <c r="AG781">
        <f>AE781/60</f>
        <v>0.999999999999999</v>
      </c>
      <c r="AH781">
        <f>L781-K781</f>
        <v>0.024305555554747116</v>
      </c>
      <c r="AI781">
        <f>AH781*24*60</f>
        <v>34.99999999883585</v>
      </c>
      <c r="AJ781">
        <f>75728*X781</f>
        <v>75728</v>
      </c>
    </row>
    <row r="782">
      <c r="A782">
        <v>861628</v>
      </c>
      <c r="B782" t="str">
        <v>INCIDENTE</v>
      </c>
      <c r="C782" t="str">
        <v>CERRADO</v>
      </c>
      <c r="D782" t="str">
        <v>LINEAL DE CAJAS</v>
      </c>
      <c r="E782" t="str">
        <v>BALANZA</v>
      </c>
      <c r="F782" t="str">
        <v>BALANZA</v>
      </c>
      <c r="G782" t="str">
        <v>ZEBRA</v>
      </c>
      <c r="H782" t="str">
        <v>Buenas tardes; nos colaboran por favor con la báscula de la pos #3 ya que no funciona ni el escáner.. Muchas gracias</v>
      </c>
      <c r="I782" t="str">
        <v>Buenas tardes; nos colaboran por favor con la báscula de la pos #3 ya que no funciona ni el escáner.. Muchas gracias</v>
      </c>
      <c r="J782" t="str">
        <v>Con el acompañamiento de Stharlyn Zuleta se hacen procedimientos para reconfigurar balanza con los códigos de barras indicados en los manuales; se apaga y se enciende; se prueba en otra pos y no se logra solución alguna. La indicación final es informarle a los usuarios que se solicitará cambio de balanza y que se intercambia por la balanza de la pos 9 que es menos utilizada (la balanaza mala de la pos 3 queda en la pos 9)</v>
      </c>
      <c r="K782">
        <v>45537.34861111111</v>
      </c>
      <c r="L782">
        <v>45537.40833333333</v>
      </c>
      <c r="M782">
        <v>45538</v>
      </c>
      <c r="N782" t="str">
        <f>TEXT(M782, "DDDD")</f>
        <v>martes</v>
      </c>
      <c r="O782" t="str">
        <v>J027 JUMBO RIONEGRO</v>
      </c>
      <c r="P782" t="str">
        <v>RIONEGRO</v>
      </c>
      <c r="Q782" t="str">
        <f>IF(ISBLANK(P782),"0",(VLOOKUP(P782,REGION,2,FALSE)))</f>
        <v>CENTRO</v>
      </c>
      <c r="R782" t="str">
        <v xml:space="preserve">FABIAN VARGAS LASTRA </v>
      </c>
      <c r="S782" t="e">
        <f>IF(ISBLANK(R782),"0", VLOOKUP(R782,PERSONAL,2,FALSE))</f>
        <v>#N/A</v>
      </c>
      <c r="T782" t="str">
        <v>ALIADO</v>
      </c>
      <c r="U782">
        <v>0.6875</v>
      </c>
      <c r="V782">
        <v>0.7708333333333334</v>
      </c>
      <c r="W782">
        <f>V782-U782</f>
        <v>0.08333333333333337</v>
      </c>
      <c r="X782">
        <v>1</v>
      </c>
      <c r="Y782">
        <f>NETWORKDAYS(K782,M782)</f>
        <v>2</v>
      </c>
      <c r="Z782" t="str">
        <f>IF(Y782&lt;=2,"CUMPLE","NO CUMPLE")</f>
        <v>CUMPLE</v>
      </c>
      <c r="AB782" t="str">
        <v>POR TICKET</v>
      </c>
      <c r="AC782" t="str">
        <f>TEXT(M782,"mmmm")</f>
        <v>septiembre</v>
      </c>
      <c r="AD782" t="str">
        <f>TEXT(M782,"yyyy")</f>
        <v>yyyy</v>
      </c>
      <c r="AE782">
        <f>W782*60*24</f>
        <v>120.00000000000004</v>
      </c>
      <c r="AF782">
        <f>AE782/60</f>
        <v>2.000000000000001</v>
      </c>
      <c r="AG782">
        <f>AE782/60</f>
        <v>2.000000000000001</v>
      </c>
      <c r="AH782">
        <f>L782-K782</f>
        <v>0.059722222220443655</v>
      </c>
      <c r="AI782">
        <f>AH782*24*60</f>
        <v>85.99999999743886</v>
      </c>
      <c r="AJ782">
        <f>75728*X782</f>
        <v>75728</v>
      </c>
    </row>
    <row r="783" xml:space="preserve">
      <c r="A783">
        <v>34</v>
      </c>
      <c r="B783" t="str">
        <v>SOLICITUD</v>
      </c>
      <c r="C783" t="str">
        <v>CERRADO</v>
      </c>
      <c r="D783" t="str">
        <v>TIENDA</v>
      </c>
      <c r="E783" t="str">
        <v>POS</v>
      </c>
      <c r="F783" t="str">
        <v>POS</v>
      </c>
      <c r="G783" t="str">
        <v>NCR</v>
      </c>
      <c r="H783" t="str">
        <v>Por solicitud de Juan Fernando Castro; requiere una persona desde el 3 hasta 6 Septiembre para atender varios servicios. Inicialmente en la tienda Calle 80; todo el día (8am a 5pm)</v>
      </c>
      <c r="I783" t="str">
        <v>Por solicitud de Juan Fernando Castro; requiere una persona desde el 3 hasta 6 Septiembre para atender varios servicios. Inicialmente en la tienda Calle 80; todo el día (8am a 5pm)</v>
      </c>
      <c r="J783" t="str">
        <v>Actividad: Se realiza acompañamiento; revisión y apoyo en la sala de capacitación. Tambien se realizan labores de soporte en diferentes actividades correspondientes a la tienda; como formateo de POS; revisión de balanzas y redes. Labores realizadas entre el 3 al 6 de septiembre.</v>
      </c>
      <c r="K783">
        <v>45537.67361111111</v>
      </c>
      <c r="L783">
        <v>45537.71527777778</v>
      </c>
      <c r="M783">
        <v>45538</v>
      </c>
      <c r="N783" t="str">
        <f>TEXT(M783, "DDDD")</f>
        <v>martes</v>
      </c>
      <c r="O783" t="str" xml:space="preserve">
        <v xml:space="preserve">J011 CALLE 80_x000d_
</v>
      </c>
      <c r="P783" t="str">
        <v>BOGOTA</v>
      </c>
      <c r="Q783" t="str">
        <f>IF(ISBLANK(P783),"0",(VLOOKUP(P783,REGION,2,FALSE)))</f>
        <v>BOGOTA</v>
      </c>
      <c r="R783" t="str">
        <v>ALEXANDER CASTILLO SOTELO</v>
      </c>
      <c r="S783">
        <f>IF(ISBLANK(R783),"0", VLOOKUP(R783,PERSONAL,2,FALSE))</f>
        <v>80216449</v>
      </c>
      <c r="T783" t="str">
        <v>ALIADO</v>
      </c>
      <c r="U783">
        <v>0.3333333333333333</v>
      </c>
      <c r="V783">
        <v>0.7083333333333334</v>
      </c>
      <c r="W783">
        <f>V783-U783</f>
        <v>0.37500000000000006</v>
      </c>
      <c r="X783">
        <v>10</v>
      </c>
      <c r="Y783">
        <f>NETWORKDAYS(K783,M783)</f>
        <v>2</v>
      </c>
      <c r="Z783" t="str">
        <f>IF(Y783&lt;=2,"CUMPLE","NO CUMPLE")</f>
        <v>CUMPLE</v>
      </c>
      <c r="AA783" t="str">
        <v xml:space="preserve">SOLICITUD TÉCNICO TODO EL DIA POR CUATRO DIAS </v>
      </c>
      <c r="AB783" t="str">
        <v xml:space="preserve">POR DIA </v>
      </c>
      <c r="AC783" t="str">
        <f>TEXT(M783,"mmmm")</f>
        <v>septiembre</v>
      </c>
      <c r="AD783" t="str">
        <f>TEXT(M783,"yyyy")</f>
        <v>yyyy</v>
      </c>
      <c r="AE783">
        <f>W783*60*24</f>
        <v>540.0000000000001</v>
      </c>
      <c r="AF783">
        <f>AE783/60</f>
        <v>9.000000000000002</v>
      </c>
      <c r="AG783">
        <f>AE783/60</f>
        <v>9.000000000000002</v>
      </c>
      <c r="AH783">
        <f>L783-K783</f>
        <v>0.041666666671517305</v>
      </c>
      <c r="AI783">
        <f>AH783*24*60</f>
        <v>60.00000000698492</v>
      </c>
      <c r="AJ783">
        <f>75728*X783</f>
        <v>757280</v>
      </c>
    </row>
    <row r="784" xml:space="preserve">
      <c r="A784">
        <v>833956</v>
      </c>
      <c r="B784" t="str">
        <v>SOLICITUD</v>
      </c>
      <c r="C784" t="str">
        <v>CERRADO</v>
      </c>
      <c r="D784" t="str">
        <v>TIENDA</v>
      </c>
      <c r="E784" t="str">
        <v>POS</v>
      </c>
      <c r="F784" t="str">
        <v>POS</v>
      </c>
      <c r="G784" t="str">
        <v>NCR</v>
      </c>
      <c r="H784" t="str">
        <v>Buen día; Se solicita recurso de ISIT par los días 4 y 5 se septiembre para Jumbo Yopal.</v>
      </c>
      <c r="I784" t="str">
        <v>Buen día; Se solicita recurso de ISIT par los días 4 y 5 se septiembre para Jumbo Yopal.</v>
      </c>
      <c r="J784" t="str" xml:space="preserve">
        <v xml:space="preserve">"Actividades Realizadas:_x000d_
•        Desembalaje y puesta en funcionamiento de Servidor SUSE: Al llegar al sitio de trabajo se encuentra el equipo remitido en una caja; se procede a desembalar y realizar la conexión; no existe un cable de red por lo que se debe conectar con un patch cord extra que se elabora allí mismo. El servidor se conecta al rack de comunicaciones de acuerdo a las instrucciones del contacto de servicio Giovanna Lopez; se realiza el procedimiento de arranque y se verifica la conectividad; una vez lograda la conexión se procede con el siguiente paso._x000d_
•        Instalación POS NCR de Capacitación: Se recibe instrucción de realizar la instalación del punto POS  en la caja respectiva que se encuentra fuera de servicio. Los equipos POS NCR se encuentran embalados en una zona restringida; en donde la jefe de cajas me da acceso para extraer el equipo a instalar. Con apoyo del equipo de mantenimiento del almacén se realiza la instalación del soporte enviado para la instalación del punto POS NCR; una vez instalado el soporte se procede a desembalar e instalar los dispositivos; se instala:_x000d_
o        Pantalla Touch NCR Nuevo_x000d_
o        CPU NCR Nuevo _x000d_
o        CashDrawer Nuevo_x000d_
o        Impresora EPSON existente_x000d_
o        Scanner Balanza Existente_x000d_
Se realiza conexión de los equipos de acuerdo a las instrucciones verificando que los cables se encuentren conectados de la forma prevista._x000d_
Una vez realizada la verificación de la conexión se enciende la caja y se ejecuta el procedimiento de arranque de red para la instalación del sistema operativo de la caja._x000d_
Es necesario realizar una limpieza de las particiones existentes en el disco de la caja; se realiza el procedimiento con USB de arranque HirensBCD y se procede a la instalación del sistema._x000d_
Verificada la conexión con el servidor SUSE e instalación del sistema operativo de la caja._x000d_
Se verifica el firmware de la impresora y se realiza procedimiento de actualización de Scanner Balanza._x000d_
•        Se brinda apoyo a la resolución de problemas en la Caja _x000d_
•        Se realiza limpieza del área de trabajo; disponiendo de los cables y dispositivos antiguos en las cajas de los equipos nuevos dejando la caja No. 8 en perfecto orden._x000d_
•        Se realiza orden en el cuarto de servidores para dejar el rack en orden una vez abandonada el área."                                                _x000d_
                                                _x000d_
                                                _x000d_
                                                _x000d_
                                                _x000d_
                                                _x000d_
                                                _x000d_
                                                _x000d_
                                                _x000d_
                                                _x000d_
                                                _x000d_
                                                _x000d_
</v>
      </c>
      <c r="K784">
        <v>45537.39097222222</v>
      </c>
      <c r="L784">
        <v>45537.47152777778</v>
      </c>
      <c r="M784">
        <v>45538</v>
      </c>
      <c r="N784" t="str">
        <f>TEXT(M784, "DDDD")</f>
        <v>martes</v>
      </c>
      <c r="O784" t="str">
        <v>J185 JUMBO YOPAL</v>
      </c>
      <c r="P784" t="str">
        <v>YOPAL</v>
      </c>
      <c r="Q784" t="str">
        <f>IF(ISBLANK(P784),"0",(VLOOKUP(P784,REGION,2,FALSE)))</f>
        <v>ORIENTE</v>
      </c>
      <c r="R784" t="str">
        <v>VICTOR JULIAN CORREDOR ORTIZ</v>
      </c>
      <c r="S784" t="e">
        <f>IF(ISBLANK(R784),"0", VLOOKUP(R784,PERSONAL,2,FALSE))</f>
        <v>#N/A</v>
      </c>
      <c r="T784" t="str">
        <v>CFS</v>
      </c>
      <c r="U784">
        <v>0.3333333333333333</v>
      </c>
      <c r="V784">
        <v>0.7083333333333334</v>
      </c>
      <c r="W784">
        <f>V784-U784</f>
        <v>0.37500000000000006</v>
      </c>
      <c r="X784">
        <v>5</v>
      </c>
      <c r="Y784">
        <f>NETWORKDAYS(K784,M784)</f>
        <v>2</v>
      </c>
      <c r="Z784" t="str">
        <f>IF(Y784&lt;=2,"CUMPLE","NO CUMPLE")</f>
        <v>CUMPLE</v>
      </c>
      <c r="AA784" t="str">
        <v xml:space="preserve">SOLICITUD TÉCNICO TODO EL DIA / 4 y 5  SEPTIEMBRE </v>
      </c>
      <c r="AB784" t="str">
        <v xml:space="preserve">POR DIA </v>
      </c>
      <c r="AC784" t="str">
        <f>TEXT(M784,"mmmm")</f>
        <v>septiembre</v>
      </c>
      <c r="AD784" t="str">
        <f>TEXT(M784,"yyyy")</f>
        <v>yyyy</v>
      </c>
      <c r="AE784">
        <f>W784*60*24</f>
        <v>540.0000000000001</v>
      </c>
      <c r="AF784">
        <f>AE784/60</f>
        <v>9.000000000000002</v>
      </c>
      <c r="AG784">
        <f>AE784/60</f>
        <v>9.000000000000002</v>
      </c>
      <c r="AH784">
        <f>L784-K784</f>
        <v>0.08055555555620231</v>
      </c>
      <c r="AI784">
        <f>AH784*24*60</f>
        <v>116.00000000093132</v>
      </c>
      <c r="AJ784">
        <f>75728*X784</f>
        <v>378640</v>
      </c>
    </row>
    <row r="785" xml:space="preserve">
      <c r="A785">
        <v>865365</v>
      </c>
      <c r="B785" t="str">
        <v>SOLICITUD</v>
      </c>
      <c r="C785" t="str">
        <v>CERRADO</v>
      </c>
      <c r="D785" t="str">
        <v>CAPACITACIÓN</v>
      </c>
      <c r="E785" t="str">
        <v>POS</v>
      </c>
      <c r="F785" t="str">
        <v>POS</v>
      </c>
      <c r="G785" t="str">
        <v>NCR</v>
      </c>
      <c r="H785" t="str">
        <v>Buenas tardes. por favor me colaboran programando la visita de un técnico de isit a a tienda de Jumbo Valle de Lili; con el fin de validar la sala de capacitación proyecto NCR; se debe enviar registro Fotográfico de estado de la pos al señor: Sergio Ardila Cel: 3174342810; hora de visita 7. 00 am; miércoles: 04 de septiembre. Gracias.</v>
      </c>
      <c r="I785" t="str">
        <v>Buenas tardes. por favor me colaboran programando la visita de un técnico de isit a a tienda de Jumbo Valle de Lili; con el fin de validar la sala de capacitación proyecto NCR; se debe enviar registro Fotográfico de estado de la pos al señor: Sergio Ardila Cel: 3174342810; hora de visita 7. 00 am; martes: 03 de septiembre. Gracias.</v>
      </c>
      <c r="J785" t="str">
        <v>​Se realiza acompañamiento a revisión de equipos POS de sala de capacitaciones NCR; donde se revisa funcionamiento y corroboración de pruebas donde se ve el hallazgo de que la balanza de la POS No. 2; el scanner no funciona; se obtiene información de la jefe de cajas la cual realizó pruebas; observando la misma falla</v>
      </c>
      <c r="K785">
        <v>45537.756944444445</v>
      </c>
      <c r="L785">
        <v>45537.83194444444</v>
      </c>
      <c r="M785">
        <v>45539</v>
      </c>
      <c r="N785" t="str">
        <f>TEXT(M785, "DDDD")</f>
        <v>miércoles</v>
      </c>
      <c r="O785" t="str">
        <v>J013 JUMBO VALLE DEL LILI</v>
      </c>
      <c r="P785" t="str">
        <v>CALI</v>
      </c>
      <c r="Q785" t="str">
        <f>IF(ISBLANK(P785),"0",(VLOOKUP(P785,REGION,2,FALSE)))</f>
        <v>OCCIDENTE</v>
      </c>
      <c r="R785" t="str" xml:space="preserve">
        <v xml:space="preserve">SAMUEL DAVID _x000d_
VASQUEZ SOLARTE</v>
      </c>
      <c r="S785" t="e">
        <f>IF(ISBLANK(R785),"0", VLOOKUP(R785,PERSONAL,2,FALSE))</f>
        <v>#N/A</v>
      </c>
      <c r="T785" t="str">
        <v>CFS</v>
      </c>
      <c r="U785">
        <v>0.2916666666666667</v>
      </c>
      <c r="V785">
        <v>0.4583333333333333</v>
      </c>
      <c r="W785">
        <f>V785-U785</f>
        <v>0.16666666666666663</v>
      </c>
      <c r="X785">
        <v>2</v>
      </c>
      <c r="Y785">
        <f>NETWORKDAYS(K785,M785)</f>
        <v>3</v>
      </c>
      <c r="Z785" t="str">
        <f>IF(Y785&lt;=2,"CUMPLE","NO CUMPLE")</f>
        <v>NO CUMPLE</v>
      </c>
      <c r="AA785" t="str">
        <v>SERVICIO SOLICITADO POR CUATROS DIAS DESDE EL 3 AL 6; LOS CUATRO CASOS SE ASIGNARON EL 2 SEPTIEMBRE</v>
      </c>
      <c r="AB785" t="str">
        <v>POR TICKET</v>
      </c>
      <c r="AC785" t="str">
        <f>TEXT(M785,"mmmm")</f>
        <v>septiembre</v>
      </c>
      <c r="AD785" t="str">
        <f>TEXT(M785,"yyyy")</f>
        <v>yyyy</v>
      </c>
      <c r="AE785">
        <f>W785*60*24</f>
        <v>239.99999999999994</v>
      </c>
      <c r="AF785">
        <f>AE785/60</f>
        <v>3.999999999999999</v>
      </c>
      <c r="AG785">
        <f>AE785/60</f>
        <v>3.999999999999999</v>
      </c>
      <c r="AH785">
        <f>L785-K785</f>
        <v>0.07499999999708962</v>
      </c>
      <c r="AI785">
        <f>AH785*24*60</f>
        <v>107.99999999580905</v>
      </c>
      <c r="AJ785">
        <f>75728*X785</f>
        <v>151456</v>
      </c>
    </row>
    <row r="786">
      <c r="A786">
        <v>866523</v>
      </c>
      <c r="B786" t="str">
        <v>SOLICITUD</v>
      </c>
      <c r="C786" t="str">
        <v>CERRADO</v>
      </c>
      <c r="D786" t="str">
        <v>TIENDA</v>
      </c>
      <c r="E786" t="str">
        <v>POS</v>
      </c>
      <c r="F786" t="str">
        <v>POS</v>
      </c>
      <c r="G786" t="str">
        <v>NCR</v>
      </c>
      <c r="H786" t="str">
        <v>Buen Dia. Favor nos ayudas con el envío de un técnico a la tienda Metro Riohacha un turno completo con 2.5 Tickets para el dia de mañana 4 de septiembre 2024. con el objetivo de apoyo con el alistamiento de los equipos del roll out de NCR y pos de Capacitacion. Saludes</v>
      </c>
      <c r="I786" t="str">
        <v>Buen Dia. Favor nos ayudas con el envío de un técnico a la tienda Metro Riohacha un turno completo con 2.5 Tickets para el dia de mañana 4 de septiembre 2024. con el objetivo de apoyo con el alistamiento de los equipos del roll out de NCR y pos de Capacitacion. Saludes</v>
      </c>
      <c r="J786" t="str">
        <v>Se realizó la instalacion de 1 equipo en el area de cajas; se configuro una impresora y se realizó actualizacion de 6 impresoras siguiendo las indicaciones del ingeniero de CENCOSUD</v>
      </c>
      <c r="K786">
        <v>45538.47986111111</v>
      </c>
      <c r="L786">
        <v>45538.518055555556</v>
      </c>
      <c r="M786">
        <v>45539</v>
      </c>
      <c r="N786" t="str">
        <f>TEXT(M786, "DDDD")</f>
        <v>miércoles</v>
      </c>
      <c r="O786" t="str">
        <v>M040 METRO RIOHACHA</v>
      </c>
      <c r="P786" t="str">
        <v>RIOHACHA</v>
      </c>
      <c r="Q786" t="str">
        <f>IF(ISBLANK(P786),"0",(VLOOKUP(P786,REGION,2,FALSE)))</f>
        <v>COSTA</v>
      </c>
      <c r="R786" t="str">
        <v>EDUARDO RAFAEL DE ARMAS HERRERA</v>
      </c>
      <c r="S786" t="e">
        <f>IF(ISBLANK(R786),"0", VLOOKUP(R786,PERSONAL,2,FALSE))</f>
        <v>#N/A</v>
      </c>
      <c r="T786" t="str">
        <v>DIRECTO</v>
      </c>
      <c r="U786">
        <v>0.3333333333333333</v>
      </c>
      <c r="V786">
        <v>0.7083333333333334</v>
      </c>
      <c r="W786">
        <f>V786-U786</f>
        <v>0.37500000000000006</v>
      </c>
      <c r="X786" t="str">
        <v>2;5</v>
      </c>
      <c r="Y786">
        <f>NETWORKDAYS(K786,M786)</f>
        <v>2</v>
      </c>
      <c r="Z786" t="str">
        <f>IF(Y786&lt;=2,"CUMPLE","NO CUMPLE")</f>
        <v>CUMPLE</v>
      </c>
      <c r="AA786" t="str">
        <v xml:space="preserve">SOLICITUD TÉCNICO TODO EL DIA </v>
      </c>
      <c r="AB786" t="str">
        <v xml:space="preserve">POR DIA </v>
      </c>
      <c r="AC786" t="str">
        <f>TEXT(M786,"mmmm")</f>
        <v>septiembre</v>
      </c>
      <c r="AD786" t="str">
        <f>TEXT(M786,"yyyy")</f>
        <v>yyyy</v>
      </c>
      <c r="AE786">
        <f>W786*60*24</f>
        <v>540.0000000000001</v>
      </c>
      <c r="AF786">
        <f>AE786/60</f>
        <v>9.000000000000002</v>
      </c>
      <c r="AG786">
        <f>AE786/60</f>
        <v>9.000000000000002</v>
      </c>
      <c r="AH786">
        <f>L786-K786</f>
        <v>0.038194444445252884</v>
      </c>
      <c r="AI786">
        <f>AH786*24*60</f>
        <v>55.00000000116415</v>
      </c>
      <c r="AJ786" t="e">
        <f>75728*X786</f>
        <v>#VALUE!</v>
      </c>
    </row>
    <row r="787">
      <c r="A787">
        <v>851999</v>
      </c>
      <c r="B787" t="str">
        <v>INCIDENTE</v>
      </c>
      <c r="C787" t="str">
        <v>CERRADO</v>
      </c>
      <c r="D787" t="str">
        <v>LINEAL DE CAJAS</v>
      </c>
      <c r="E787" t="str">
        <v>BALANZA</v>
      </c>
      <c r="F787" t="str">
        <v>BALANZA</v>
      </c>
      <c r="G787" t="str">
        <v>ZEBRA</v>
      </c>
      <c r="H787" t="str">
        <v>No sirve la balanza para pesar ; está descalibrada</v>
      </c>
      <c r="I787" t="str">
        <v>No sirve la balanza para pesar ; está descalibrada</v>
      </c>
      <c r="J787" t="str">
        <v>Inicialmentte se retira el precinto numero XAA2950000499414 y se realiza la calibración de la balanza; se hacen las respectibas pruebas y salen correctas. Se coloca el precinto nuevo numero 7380000000629; se deja operativa la balanza. NII: B142468</v>
      </c>
      <c r="K787">
        <v>45538.538194444445</v>
      </c>
      <c r="L787">
        <v>45538.61875</v>
      </c>
      <c r="M787">
        <v>45539</v>
      </c>
      <c r="N787" t="str">
        <f>TEXT(M787, "DDDD")</f>
        <v>miércoles</v>
      </c>
      <c r="O787" t="str">
        <v>M337 METRO EXPRESS CIUDAD SALITRE</v>
      </c>
      <c r="P787" t="str">
        <v>BOGOTA</v>
      </c>
      <c r="Q787" t="str">
        <f>IF(ISBLANK(P787),"0",(VLOOKUP(P787,REGION,2,FALSE)))</f>
        <v>BOGOTA</v>
      </c>
      <c r="R787" t="str">
        <v>ALEXANDER CASTILLO SOTELO</v>
      </c>
      <c r="S787">
        <f>IF(ISBLANK(R787),"0", VLOOKUP(R787,PERSONAL,2,FALSE))</f>
        <v>80216449</v>
      </c>
      <c r="T787" t="str">
        <v>ALIADO</v>
      </c>
      <c r="U787">
        <v>0.2916666666666667</v>
      </c>
      <c r="V787">
        <v>0.3125</v>
      </c>
      <c r="W787">
        <f>V787-U787</f>
        <v>0.020833333333333315</v>
      </c>
      <c r="X787">
        <v>1</v>
      </c>
      <c r="Y787">
        <f>NETWORKDAYS(K787,M787)</f>
        <v>2</v>
      </c>
      <c r="Z787" t="str">
        <f>IF(Y787&lt;=2,"CUMPLE","NO CUMPLE")</f>
        <v>CUMPLE</v>
      </c>
      <c r="AB787" t="str">
        <v>POR TICKET</v>
      </c>
      <c r="AC787" t="str">
        <f>TEXT(M787,"mmmm")</f>
        <v>septiembre</v>
      </c>
      <c r="AD787" t="str">
        <f>TEXT(M787,"yyyy")</f>
        <v>yyyy</v>
      </c>
      <c r="AE787">
        <f>W787*60*24</f>
        <v>29.99999999999997</v>
      </c>
      <c r="AF787">
        <f>AE787/60</f>
        <v>0.4999999999999995</v>
      </c>
      <c r="AG787">
        <f>AE787/60</f>
        <v>0.4999999999999995</v>
      </c>
      <c r="AH787">
        <f>L787-K787</f>
        <v>0.08055555555620231</v>
      </c>
      <c r="AI787">
        <f>AH787*24*60</f>
        <v>116.00000000093132</v>
      </c>
      <c r="AJ787">
        <f>75728*X787</f>
        <v>75728</v>
      </c>
    </row>
    <row r="788">
      <c r="A788">
        <v>866359</v>
      </c>
      <c r="B788" t="str">
        <v>INCIDENTE</v>
      </c>
      <c r="C788" t="str">
        <v>CERRADO</v>
      </c>
      <c r="D788" t="str">
        <v>ACOMPAÑAMIENTO</v>
      </c>
      <c r="E788" t="str">
        <v>POS</v>
      </c>
      <c r="F788" t="str">
        <v>POS</v>
      </c>
      <c r="G788" t="str">
        <v>NCR</v>
      </c>
      <c r="H788" t="str">
        <v>Se solicita personal de Isit para el día 4 de septiembre 2024 para acompañamiento de novedades en tienda el cual trabajara a 2.5</v>
      </c>
      <c r="I788" t="str">
        <v>Se solicita personal de Isit para el día 4 de septiembre 2024 para acompañamiento de novedades en tienda el cual trabajara a 2.5</v>
      </c>
      <c r="J788" t="str">
        <v>Se asiste a servicio; se reporta asistencia con contacto Ever Becerra; quien informa que se debe realizar acompañamiento en la tienda para estar pendiente de las novedades que se presentaran</v>
      </c>
      <c r="K788">
        <v>45538.424305555556</v>
      </c>
      <c r="L788">
        <v>45538.47083333333</v>
      </c>
      <c r="M788">
        <v>45539</v>
      </c>
      <c r="N788" t="str">
        <f>TEXT(M788, "DDDD")</f>
        <v>miércoles</v>
      </c>
      <c r="O788" t="str">
        <v>M080 METRO LOS LIBERTADORES</v>
      </c>
      <c r="P788" t="str">
        <v>CUCUTA</v>
      </c>
      <c r="Q788" t="str">
        <f>IF(ISBLANK(P788),"0",(VLOOKUP(P788,REGION,2,FALSE)))</f>
        <v>ORIENTE</v>
      </c>
      <c r="R788" t="str">
        <v>ROILAND OSWALDO MORALES CARDENAS</v>
      </c>
      <c r="S788" t="e">
        <f>IF(ISBLANK(R788),"0", VLOOKUP(R788,PERSONAL,2,FALSE))</f>
        <v>#N/A</v>
      </c>
      <c r="T788" t="str">
        <v>DIRECTO</v>
      </c>
      <c r="U788">
        <v>0.3333333333333333</v>
      </c>
      <c r="V788">
        <v>0.625</v>
      </c>
      <c r="W788">
        <f>V788-U788</f>
        <v>0.2916666666666667</v>
      </c>
      <c r="X788" t="str">
        <v>1;9</v>
      </c>
      <c r="Y788">
        <f>NETWORKDAYS(K788,M788)</f>
        <v>2</v>
      </c>
      <c r="Z788" t="str">
        <f>IF(Y788&lt;=2,"CUMPLE","NO CUMPLE")</f>
        <v>CUMPLE</v>
      </c>
      <c r="AA788" t="str">
        <v xml:space="preserve">SOLICITUD TÉCNICO TODO EL DIA </v>
      </c>
      <c r="AB788" t="str">
        <v xml:space="preserve">POR DIA </v>
      </c>
      <c r="AC788" t="str">
        <f>TEXT(M788,"mmmm")</f>
        <v>septiembre</v>
      </c>
      <c r="AD788" t="str">
        <f>TEXT(M788,"yyyy")</f>
        <v>yyyy</v>
      </c>
      <c r="AE788">
        <f>W788*60*24</f>
        <v>420</v>
      </c>
      <c r="AF788">
        <f>AE788/60</f>
        <v>7</v>
      </c>
      <c r="AG788">
        <f>AE788/60</f>
        <v>7</v>
      </c>
      <c r="AH788">
        <f>L788-K788</f>
        <v>0.04652777777664596</v>
      </c>
      <c r="AI788">
        <f>AH788*24*60</f>
        <v>66.99999999837019</v>
      </c>
      <c r="AJ788" t="e">
        <f>75728*X788</f>
        <v>#VALUE!</v>
      </c>
    </row>
    <row r="789">
      <c r="A789">
        <v>860293</v>
      </c>
      <c r="B789" t="str">
        <v>INCIDENTE</v>
      </c>
      <c r="C789" t="str">
        <v>CERRADO</v>
      </c>
      <c r="D789" t="str">
        <v>FUERA DE TIENDA</v>
      </c>
      <c r="E789" t="str">
        <v>BALANZA</v>
      </c>
      <c r="F789" t="str">
        <v>BALANZA</v>
      </c>
      <c r="G789" t="str">
        <v>METTLER</v>
      </c>
      <c r="H789" t="str">
        <v>Báscula nueva está presentando problemas para sacar los stickers.</v>
      </c>
      <c r="I789" t="str">
        <v>Báscula nueva está presentando problemas para sacar los stickers.</v>
      </c>
      <c r="J789" t="str">
        <v xml:space="preserve">Al momento de llegar al sitio; la usuaria informa que el problema reportado ya se había solucionado; que hicieron cambios de papel; limpiaron el cabezal de impresora y del sensor (indicaciones que se les dieron en alguna oportunidad) y repentinamente la impresora imprimió correctamente. Se valida el estado actual de equipo; se hacen impresiones y se valida calibración; pareciendo estar todo funcionando correctamente </v>
      </c>
      <c r="K789">
        <v>45538.33541666667</v>
      </c>
      <c r="L789">
        <v>45538.513194444444</v>
      </c>
      <c r="M789">
        <v>45539</v>
      </c>
      <c r="N789" t="str">
        <f>TEXT(M789, "DDDD")</f>
        <v>miércoles</v>
      </c>
      <c r="O789" t="str">
        <v>L186 CD SABANETA FRUVER</v>
      </c>
      <c r="P789" t="str">
        <v>SABANETA</v>
      </c>
      <c r="Q789" t="e">
        <f>IF(ISBLANK(P789),"0",(VLOOKUP(P789,REGION,2,FALSE)))</f>
        <v>#N/A</v>
      </c>
      <c r="R789" t="str">
        <v xml:space="preserve">FABIAN VARGAS LASTRA </v>
      </c>
      <c r="S789" t="e">
        <f>IF(ISBLANK(R789),"0", VLOOKUP(R789,PERSONAL,2,FALSE))</f>
        <v>#N/A</v>
      </c>
      <c r="T789" t="str">
        <v>ALIADO</v>
      </c>
      <c r="U789">
        <v>0.6875</v>
      </c>
      <c r="V789">
        <v>0.7083333333333334</v>
      </c>
      <c r="W789">
        <f>V789-U789</f>
        <v>0.02083333333333337</v>
      </c>
      <c r="X789">
        <v>1</v>
      </c>
      <c r="Y789">
        <f>NETWORKDAYS(K789,M789)</f>
        <v>2</v>
      </c>
      <c r="Z789" t="str">
        <f>IF(Y789&lt;=2,"CUMPLE","NO CUMPLE")</f>
        <v>CUMPLE</v>
      </c>
      <c r="AB789" t="str">
        <v>POR TICKET</v>
      </c>
      <c r="AC789" t="str">
        <f>TEXT(M789,"mmmm")</f>
        <v>septiembre</v>
      </c>
      <c r="AD789" t="str">
        <f>TEXT(M789,"yyyy")</f>
        <v>yyyy</v>
      </c>
      <c r="AE789">
        <f>W789*60*24</f>
        <v>30.000000000000053</v>
      </c>
      <c r="AF789">
        <f>AE789/60</f>
        <v>0.5000000000000009</v>
      </c>
      <c r="AG789">
        <f>AE789/60</f>
        <v>0.5000000000000009</v>
      </c>
      <c r="AH789">
        <f>L789-K789</f>
        <v>0.17777777777519077</v>
      </c>
      <c r="AI789">
        <f>AH789*24*60</f>
        <v>255.9999999962747</v>
      </c>
      <c r="AJ789">
        <f>75728*X789</f>
        <v>75728</v>
      </c>
    </row>
    <row r="790">
      <c r="A790">
        <v>860338</v>
      </c>
      <c r="B790" t="str">
        <v>INCIDENTE</v>
      </c>
      <c r="C790" t="str">
        <v>CERRADO</v>
      </c>
      <c r="D790" t="str">
        <v>ENTRADA DEL PERSONAL</v>
      </c>
      <c r="E790" t="str">
        <v>BIOMETRICO</v>
      </c>
      <c r="F790" t="str">
        <v>BIOMETRICO</v>
      </c>
      <c r="G790" t="str">
        <v>BIOMETRICO</v>
      </c>
      <c r="H790" t="str">
        <v>Buenas tardes; se solicita revisión de relojes los cuales presentan lentitud al momento de leer la huella en los marcajes. Seriales: 546854312 y 546854318</v>
      </c>
      <c r="I790" t="str">
        <v>Buenas tardes; se solicita revisión de relojes los cuales presentan lentitud al momento de leer la huella en los marcajes. Seriales: 546854312 y 546854318</v>
      </c>
      <c r="J790" t="str">
        <v>Se le realizo un mantenimiento de limpieza; se desmonto y finalmente se desconecto por varios minutos.</v>
      </c>
      <c r="K790">
        <v>45539.52916666667</v>
      </c>
      <c r="L790">
        <v>45539.70486111111</v>
      </c>
      <c r="M790">
        <v>45540</v>
      </c>
      <c r="N790" t="str">
        <f>TEXT(M790, "DDDD")</f>
        <v>jueves</v>
      </c>
      <c r="O790" t="str">
        <v>M085 METRO MONTERIA</v>
      </c>
      <c r="P790" t="str">
        <v>MONTERIA</v>
      </c>
      <c r="Q790" t="str">
        <f>IF(ISBLANK(P790),"0",(VLOOKUP(P790,REGION,2,FALSE)))</f>
        <v>COSTA</v>
      </c>
      <c r="R790" t="str">
        <v>LUIS FERNANDO FABRA MARQUEZ</v>
      </c>
      <c r="S790" t="e">
        <f>IF(ISBLANK(R790),"0", VLOOKUP(R790,PERSONAL,2,FALSE))</f>
        <v>#N/A</v>
      </c>
      <c r="T790" t="str">
        <v>CFS</v>
      </c>
      <c r="U790">
        <v>0.3333333333333333</v>
      </c>
      <c r="V790">
        <v>0.4166666666666667</v>
      </c>
      <c r="W790">
        <f>V790-U790</f>
        <v>0.08333333333333337</v>
      </c>
      <c r="X790">
        <v>1</v>
      </c>
      <c r="Y790">
        <f>NETWORKDAYS(K790,M790)</f>
        <v>2</v>
      </c>
      <c r="Z790" t="str">
        <f>IF(Y790&lt;=2,"CUMPLE","NO CUMPLE")</f>
        <v>CUMPLE</v>
      </c>
      <c r="AB790" t="str">
        <v>POR TICKET</v>
      </c>
      <c r="AC790" t="str">
        <f>TEXT(M790,"mmmm")</f>
        <v>septiembre</v>
      </c>
      <c r="AD790" t="str">
        <f>TEXT(M790,"yyyy")</f>
        <v>yyyy</v>
      </c>
      <c r="AE790">
        <f>W790*60*24</f>
        <v>120.00000000000004</v>
      </c>
      <c r="AF790">
        <f>AE790/60</f>
        <v>2.000000000000001</v>
      </c>
      <c r="AG790">
        <f>AE790/60</f>
        <v>2.000000000000001</v>
      </c>
      <c r="AH790">
        <f>L790-K790</f>
        <v>0.1756944444423425</v>
      </c>
      <c r="AI790">
        <f>AH790*24*60</f>
        <v>252.9999999969732</v>
      </c>
      <c r="AJ790">
        <f>75728*X790</f>
        <v>75728</v>
      </c>
    </row>
    <row r="791">
      <c r="A791">
        <v>867384</v>
      </c>
      <c r="B791" t="str">
        <v>SOLICITUD</v>
      </c>
      <c r="C791" t="str">
        <v>CERRADO</v>
      </c>
      <c r="D791" t="str">
        <v>SISTEMAS</v>
      </c>
      <c r="E791" t="str">
        <v>POS</v>
      </c>
      <c r="F791" t="str">
        <v>POS</v>
      </c>
      <c r="G791" t="str">
        <v>NCR</v>
      </c>
      <c r="H791" t="str">
        <v>Buenas tardes. por favor me colaboran con la autorización de este ticket para que el técnico visite la tienda y realice trabajos de sistemas relacionados con la pos de capacitación NCR.</v>
      </c>
      <c r="I791" t="str">
        <v>Buenas tardes. por favor me colaboran con la autorización de este ticket para que el técnico visite la tienda y realice trabajos de sistemas relacionados con la pos de capacitación NCR.</v>
      </c>
      <c r="J791" t="str">
        <v xml:space="preserve">Se cambia el cable de red en el gabinete del puerto 3 al puerto 7; luego desde la BIOS se habilitaron las opciones del area Advanced; se reinio la POS; comprobando su correcto funcionamiento del proceso requerido </v>
      </c>
      <c r="K791">
        <v>45539.52916666667</v>
      </c>
      <c r="L791">
        <v>45539.78611111111</v>
      </c>
      <c r="M791">
        <v>45540</v>
      </c>
      <c r="N791" t="str">
        <f>TEXT(M791, "DDDD")</f>
        <v>jueves</v>
      </c>
      <c r="O791" t="str">
        <v>M179 METRO PITALITO</v>
      </c>
      <c r="P791" t="str">
        <v>PITALITO</v>
      </c>
      <c r="Q791" t="str">
        <f>IF(ISBLANK(P791),"0",(VLOOKUP(P791,REGION,2,FALSE)))</f>
        <v>OCCIDENTE</v>
      </c>
      <c r="R791" t="str">
        <v>EMMANUEL FELIPE BETANCOURT CHAVEZ</v>
      </c>
      <c r="S791" t="e">
        <f>IF(ISBLANK(R791),"0", VLOOKUP(R791,PERSONAL,2,FALSE))</f>
        <v>#N/A</v>
      </c>
      <c r="T791" t="str">
        <v>CFS</v>
      </c>
      <c r="U791">
        <v>0.3333333333333333</v>
      </c>
      <c r="V791">
        <v>0.4166666666666667</v>
      </c>
      <c r="W791">
        <f>V791-U791</f>
        <v>0.08333333333333337</v>
      </c>
      <c r="X791">
        <v>1</v>
      </c>
      <c r="Y791">
        <f>NETWORKDAYS(K791,M791)</f>
        <v>2</v>
      </c>
      <c r="Z791" t="str">
        <f>IF(Y791&lt;=2,"CUMPLE","NO CUMPLE")</f>
        <v>CUMPLE</v>
      </c>
      <c r="AB791" t="str">
        <v>POR TICKET</v>
      </c>
      <c r="AC791" t="str">
        <f>TEXT(M791,"mmmm")</f>
        <v>septiembre</v>
      </c>
      <c r="AD791" t="str">
        <f>TEXT(M791,"yyyy")</f>
        <v>yyyy</v>
      </c>
      <c r="AE791">
        <f>W791*60*24</f>
        <v>120.00000000000004</v>
      </c>
      <c r="AF791">
        <f>AE791/60</f>
        <v>2.000000000000001</v>
      </c>
      <c r="AG791">
        <f>AE791/60</f>
        <v>2.000000000000001</v>
      </c>
      <c r="AH791">
        <f>L791-K791</f>
        <v>0.2569444444452529</v>
      </c>
      <c r="AI791">
        <f>AH791*24*60</f>
        <v>370.00000000116415</v>
      </c>
      <c r="AJ791">
        <f>75728*X791</f>
        <v>75728</v>
      </c>
    </row>
    <row r="792" xml:space="preserve">
      <c r="A792">
        <v>865366</v>
      </c>
      <c r="B792" t="str">
        <v>SOLICITUD</v>
      </c>
      <c r="C792" t="str">
        <v>CERRADO</v>
      </c>
      <c r="D792" t="str">
        <v>CAPACITACIÓN</v>
      </c>
      <c r="E792" t="str">
        <v>POS</v>
      </c>
      <c r="F792" t="str">
        <v>POS</v>
      </c>
      <c r="G792" t="str">
        <v>NCR</v>
      </c>
      <c r="H792" t="str">
        <v>Buenas tardes. por favor me colaboran programando la visita de un técnico de isit a a tienda de Jumbo Valle de Lili; con el fin de validar la sala de capacitación proyecto NCR; se debe enviar registro Fotográfico de estado de la pos al señor: Sergio Ardila Cel: 3174342810; hora de visita 7. 00 am; jueves: 05 de septiembre. Gracias.</v>
      </c>
      <c r="I792" t="str">
        <v>Buenas tardes. por favor me colaboran programando la visita de un técnico de isit a a tienda de Jumbo Valle de Lili; con el fin de validar la sala de capacitación proyecto NCR; se debe enviar registro Fotográfico de estado de la pos al señor: Sergio Ardila Cel: 3174342810; hora de visita 7. 00 am; jueves: 05 de septiembre. Gracias.</v>
      </c>
      <c r="J792" t="str" xml:space="preserve">
        <v xml:space="preserve">_x000d_
Se realiza validación de funcionamiento de equipos POS se detectan novedades en funcionamiento; con ayuda del Inge_x000d_
Miguel y Mesas especializadas se da solución al problema; consigo se realizan pruebas y se entrega a la jefe de cajas_x000d_
Jessica; como observación final la POS002 pesa pero no escanea.</v>
      </c>
      <c r="K792">
        <v>45537.756944444445</v>
      </c>
      <c r="L792">
        <v>45537.83194444444</v>
      </c>
      <c r="M792">
        <v>45540</v>
      </c>
      <c r="N792" t="str">
        <f>TEXT(M792, "DDDD")</f>
        <v>jueves</v>
      </c>
      <c r="O792" t="str">
        <v>J013 JUMBO VALLE DEL LILI</v>
      </c>
      <c r="P792" t="str">
        <v>CALI</v>
      </c>
      <c r="Q792" t="str">
        <f>IF(ISBLANK(P792),"0",(VLOOKUP(P792,REGION,2,FALSE)))</f>
        <v>OCCIDENTE</v>
      </c>
      <c r="R792" t="str">
        <v>JOHN UTIMA</v>
      </c>
      <c r="S792" t="e">
        <f>IF(ISBLANK(R792),"0", VLOOKUP(R792,PERSONAL,2,FALSE))</f>
        <v>#N/A</v>
      </c>
      <c r="T792" t="str">
        <v>DIRECTO</v>
      </c>
      <c r="U792">
        <v>0.3125</v>
      </c>
      <c r="V792">
        <v>0.5</v>
      </c>
      <c r="W792">
        <f>V792-U792</f>
        <v>0.1875</v>
      </c>
      <c r="X792">
        <v>2</v>
      </c>
      <c r="Y792">
        <f>NETWORKDAYS(K792,M792)</f>
        <v>4</v>
      </c>
      <c r="Z792" t="str">
        <f>IF(Y792&lt;=2,"CUMPLE","NO CUMPLE")</f>
        <v>NO CUMPLE</v>
      </c>
      <c r="AA792" t="str">
        <v>SERVICIO SOLICITADO POR CUATROS DIAS DESDE EL 3 AL 6; LOS CUATRO CASOS SE ASIGNARON EL 2 SEPTIEMBRE</v>
      </c>
      <c r="AB792" t="str">
        <v>POR TICKET</v>
      </c>
      <c r="AC792" t="str">
        <f>TEXT(M792,"mmmm")</f>
        <v>septiembre</v>
      </c>
      <c r="AD792" t="str">
        <f>TEXT(M792,"yyyy")</f>
        <v>yyyy</v>
      </c>
      <c r="AE792">
        <f>W792*60*24</f>
        <v>270</v>
      </c>
      <c r="AF792">
        <f>AE792/60</f>
        <v>4.5</v>
      </c>
      <c r="AG792">
        <f>AE792/60</f>
        <v>4.5</v>
      </c>
      <c r="AH792">
        <f>L792-K792</f>
        <v>0.07499999999708962</v>
      </c>
      <c r="AI792">
        <f>AH792*24*60</f>
        <v>107.99999999580905</v>
      </c>
      <c r="AJ792">
        <f>75728*X792</f>
        <v>151456</v>
      </c>
    </row>
    <row r="793">
      <c r="A793">
        <v>867210</v>
      </c>
      <c r="B793" t="str">
        <v>SOLICITUD</v>
      </c>
      <c r="C793" t="str">
        <v>CERRADO</v>
      </c>
      <c r="D793" t="str">
        <v>LINEAL DE CAJAS</v>
      </c>
      <c r="E793" t="str">
        <v>POS</v>
      </c>
      <c r="F793" t="str">
        <v>POS</v>
      </c>
      <c r="G793" t="str">
        <v>NCR</v>
      </c>
      <c r="H793" t="str">
        <v>Buena tarde se solicita la isntalacion de la pos NCR en linea de cajas mueble 17; instalacion de firmware impresora ncr ;</v>
      </c>
      <c r="I793" t="str">
        <v>Buena tarde se solicita la isntalacion de la pos NCR en linea de cajas mueble 17; instalacion de firmware impresora ncr ;</v>
      </c>
      <c r="J793" t="str">
        <v xml:space="preserve">me encuentro en sitio; me presento en contralor para verificar los permisos de acceso y me dirijo alLINEAL DE CAJAS para apagar y retirar las pos #17con sus respectivos cables y cargadores; procedo a desplazarme al area de sistemas donde se encuentra la pos NCR y realizo la actividad del firewords de la impresora; terminado esto desconecto y con cuidado desplazo el equipo a su respectivo sitio; mientras ubico al personal de mantenimiento para que me apoyen con la ubicacion y montage de la base del monitor;verificado el soporte procedo a ubicar el monitor y con sus respectivos cables en la base y llevarlos asta la unidad pos NCR; organizo el cableado de los datafonos y pantalla auxiliar; me retiro almorzar a las 12 pm y retorno alas 14:00 como se me indico; se presenta un error con el servidor y se espera su solucion en medio de la actividad se configura el tamaño del papel por medio del programa  para ese fin; me informa el  ing Harold que ya me puedo retirar quedadando pendiente las pruebas por falta de comunicacion del servidor y se le informa a la compañera Leidy Villalba del cierre de la actividad; me retiro del sitio. </v>
      </c>
      <c r="K793">
        <v>45539.52916666667</v>
      </c>
      <c r="L793">
        <v>45539.60138888889</v>
      </c>
      <c r="M793">
        <v>45540</v>
      </c>
      <c r="N793" t="str">
        <f>TEXT(M793, "DDDD")</f>
        <v>jueves</v>
      </c>
      <c r="O793" t="str">
        <v>J036 JUMBO POPAYAN CAMPANARIO</v>
      </c>
      <c r="P793" t="str">
        <v>POPAYAN</v>
      </c>
      <c r="Q793" t="str">
        <f>IF(ISBLANK(P793),"0",(VLOOKUP(P793,REGION,2,FALSE)))</f>
        <v>OCCIDENTE</v>
      </c>
      <c r="R793" t="str">
        <v>DANIEL FERNANDO PAREDES ARTEAGA</v>
      </c>
      <c r="S793">
        <f>IF(ISBLANK(R793),"0", VLOOKUP(R793,PERSONAL,2,FALSE))</f>
        <v>10301691</v>
      </c>
      <c r="T793" t="str">
        <v>DIRECTO</v>
      </c>
      <c r="U793">
        <v>0.3333333333333333</v>
      </c>
      <c r="V793">
        <v>0.7083333333333334</v>
      </c>
      <c r="W793">
        <f>V793-U793</f>
        <v>0.37500000000000006</v>
      </c>
      <c r="X793">
        <v>4</v>
      </c>
      <c r="Y793">
        <f>NETWORKDAYS(K793,M793)</f>
        <v>2</v>
      </c>
      <c r="Z793" t="str">
        <f>IF(Y793&lt;=2,"CUMPLE","NO CUMPLE")</f>
        <v>CUMPLE</v>
      </c>
      <c r="AB793" t="str">
        <v>POR TICKET</v>
      </c>
      <c r="AC793" t="str">
        <f>TEXT(M793,"mmmm")</f>
        <v>septiembre</v>
      </c>
      <c r="AD793" t="str">
        <f>TEXT(M793,"yyyy")</f>
        <v>yyyy</v>
      </c>
      <c r="AE793">
        <f>W793*60*24</f>
        <v>540.0000000000001</v>
      </c>
      <c r="AF793">
        <f>AE793/60</f>
        <v>9.000000000000002</v>
      </c>
      <c r="AG793">
        <f>AE793/60</f>
        <v>9.000000000000002</v>
      </c>
      <c r="AH793">
        <f>L793-K793</f>
        <v>0.07222222222480923</v>
      </c>
      <c r="AI793">
        <f>AH793*24*60</f>
        <v>104.00000000372529</v>
      </c>
      <c r="AJ793">
        <f>75728*X793</f>
        <v>302912</v>
      </c>
    </row>
    <row r="794">
      <c r="A794">
        <v>871382</v>
      </c>
      <c r="B794" t="str">
        <v>SOLICITUD</v>
      </c>
      <c r="C794" t="str">
        <v>CERRADO</v>
      </c>
      <c r="D794" t="str">
        <v>SISTEMAS</v>
      </c>
      <c r="E794" t="str">
        <v>POS</v>
      </c>
      <c r="F794" t="str">
        <v>POS</v>
      </c>
      <c r="G794" t="str">
        <v>NCR</v>
      </c>
      <c r="H794" t="str">
        <v>Buenas tardes. Jefe Miguel por favor me colabora con la autorización de esta llamada para que el técnico de isit visite la tienda el día de mañana y realice trabajos des sistemas ( proyecto NCR). Gracias.</v>
      </c>
      <c r="I794" t="str">
        <v>Buenas tardes. Jefe Miguel por favor me colabora con la autorización de esta llamada para que el técnico de isit visite la tienda el día de mañana y realice trabajos des sistemas ( proyecto NCR). Gracias.</v>
      </c>
      <c r="J794" t="str">
        <v xml:space="preserve">Se llega a sitio y se procede con validaciones de ingreso. Ubicamos al usuario y los equipos los cuales se encuentran en bodega en el rack piso 3. Solicitamos el favor no los bajen y procedemos a trasladar todo lo de instalación pos a la oficina de sistemas. Trasladamos todas las cajas de activos inactivos hasta la estiba en bodega; vinipelamos y solicitamos el favor los suban al rack. Procedemos a organizar la oficina y sacamos todas las cpu pos junto con una pantalla. Llamamos a soporte especializado quien nos indica ir colocando en red una a una las pos hasta que el proceso finalice. Realizamos conexión de periféricos en cada una de ellas y realizamos modificación de la bios en las mismas. Conectamos de a una las cpu al puerto 7 del switche uno habilitado para el procedimiento. El proceso finaliza una a una después de sopórte especializado indica ya subida a la ars.. Se realiza conteo de cableado para instalación de las mismas en la migración y se envia data a soporte especializado. Se apaga cada una de las cpu pos y se embalan nuevamente de manera organizada en la oficina. Se da poor finalizada la tarea y se procede con el cierre del ticket. </v>
      </c>
      <c r="K794">
        <v>45540.61597222222</v>
      </c>
      <c r="L794">
        <v>45540.63125</v>
      </c>
      <c r="M794">
        <v>45540</v>
      </c>
      <c r="N794" t="str">
        <f>TEXT(M794, "DDDD")</f>
        <v>jueves</v>
      </c>
      <c r="O794" t="str">
        <v>M179 METRO PITALITO</v>
      </c>
      <c r="P794" t="str">
        <v>PITALITO</v>
      </c>
      <c r="Q794" t="str">
        <f>IF(ISBLANK(P794),"0",(VLOOKUP(P794,REGION,2,FALSE)))</f>
        <v>OCCIDENTE</v>
      </c>
      <c r="R794" t="str">
        <v>EMERSON PALACIOS MARTINEZ</v>
      </c>
      <c r="S794">
        <f>IF(ISBLANK(R794),"0", VLOOKUP(R794,PERSONAL,2,FALSE))</f>
        <v>13723524</v>
      </c>
      <c r="T794" t="str">
        <v>ALIADO</v>
      </c>
      <c r="U794">
        <v>0.6458333333333334</v>
      </c>
      <c r="V794">
        <v>0.8125</v>
      </c>
      <c r="W794">
        <f>V794-U794</f>
        <v>0.16666666666666663</v>
      </c>
      <c r="X794">
        <v>2</v>
      </c>
      <c r="Y794">
        <f>NETWORKDAYS(K794,M794)</f>
        <v>1</v>
      </c>
      <c r="Z794" t="str">
        <f>IF(Y794&lt;=2,"CUMPLE","NO CUMPLE")</f>
        <v>CUMPLE</v>
      </c>
      <c r="AB794" t="str">
        <v>POR TICKET</v>
      </c>
      <c r="AC794" t="str">
        <f>TEXT(M794,"mmmm")</f>
        <v>septiembre</v>
      </c>
      <c r="AD794" t="str">
        <f>TEXT(M794,"yyyy")</f>
        <v>yyyy</v>
      </c>
      <c r="AE794">
        <f>W794*60*24</f>
        <v>239.99999999999994</v>
      </c>
      <c r="AF794">
        <f>AE794/60</f>
        <v>3.999999999999999</v>
      </c>
      <c r="AG794">
        <f>AE794/60</f>
        <v>3.999999999999999</v>
      </c>
      <c r="AH794">
        <f>L794-K794</f>
        <v>0.015277777776645962</v>
      </c>
      <c r="AI794">
        <f>AH794*24*60</f>
        <v>21.999999998370185</v>
      </c>
      <c r="AJ794">
        <f>75728*X794</f>
        <v>151456</v>
      </c>
    </row>
    <row r="795">
      <c r="A795">
        <v>872972</v>
      </c>
      <c r="B795" t="str">
        <v>INCIDENTE</v>
      </c>
      <c r="C795" t="str">
        <v>CERRADO</v>
      </c>
      <c r="D795" t="str">
        <v>TIENDA</v>
      </c>
      <c r="E795" t="str">
        <v>VERIFICADOR DE PRECIOS</v>
      </c>
      <c r="F795" t="str">
        <v>VERIFICADOR DE PRECIOS</v>
      </c>
      <c r="G795" t="str">
        <v>NEWLAND</v>
      </c>
      <c r="H795" t="str">
        <v>Buenas tardes Espero se encuentren muy bien; solicito de su colaboración con la revision del reloj de marcación del local Jumbo Rionegro. Saludos</v>
      </c>
      <c r="I795" t="str">
        <v>Buenas tardes Espero se encuentren muy bien; solicito de su colaboración con la revision del reloj de marcación del local Jumbo Rionegro. Saludos</v>
      </c>
      <c r="J795" t="str">
        <v>Se hace validaciones del lector de productos; se identifica que presenta fallas ya que no da láser para leer el producto; se trata de hacer diferentes validaciones dadas por el compañero stharlyn pero no se logra hacer el arreglo del dispositivo por lo cual se requiere hacer petición de un nuevo lector de productos para realizar el cambio.</v>
      </c>
      <c r="K795">
        <v>45540.60625</v>
      </c>
      <c r="L795">
        <v>45541.42222222222</v>
      </c>
      <c r="M795">
        <v>45541</v>
      </c>
      <c r="N795" t="str">
        <f>TEXT(M795, "DDDD")</f>
        <v>viernes</v>
      </c>
      <c r="O795" t="str">
        <v>J027 JUMBO RIONEGRO</v>
      </c>
      <c r="P795" t="str">
        <v>RIONEGRO</v>
      </c>
      <c r="Q795" t="str">
        <f>IF(ISBLANK(P795),"0",(VLOOKUP(P795,REGION,2,FALSE)))</f>
        <v>CENTRO</v>
      </c>
      <c r="R795" t="str">
        <v>ANDRES SEBASTIAN CARDENAS GALLEGO</v>
      </c>
      <c r="S795" t="e">
        <f>IF(ISBLANK(R795),"0", VLOOKUP(R795,PERSONAL,2,FALSE))</f>
        <v>#N/A</v>
      </c>
      <c r="T795" t="str">
        <v>DIRECTO</v>
      </c>
      <c r="U795">
        <v>0.4375</v>
      </c>
      <c r="V795">
        <v>0.53125</v>
      </c>
      <c r="W795">
        <f>V795-U795</f>
        <v>0.09375</v>
      </c>
      <c r="X795">
        <v>1</v>
      </c>
      <c r="Y795">
        <f>NETWORKDAYS(K795,M795)</f>
        <v>2</v>
      </c>
      <c r="Z795" t="str">
        <f>IF(Y795&lt;=2,"CUMPLE","NO CUMPLE")</f>
        <v>CUMPLE</v>
      </c>
      <c r="AB795" t="str">
        <v>POR TICKET</v>
      </c>
      <c r="AC795" t="str">
        <f>TEXT(M795,"mmmm")</f>
        <v>septiembre</v>
      </c>
      <c r="AD795" t="str">
        <f>TEXT(M795,"yyyy")</f>
        <v>yyyy</v>
      </c>
      <c r="AE795">
        <f>W795*60*24</f>
        <v>135</v>
      </c>
      <c r="AF795">
        <f>AE795/60</f>
        <v>2.25</v>
      </c>
      <c r="AG795">
        <f>AE795/60</f>
        <v>2.25</v>
      </c>
      <c r="AH795">
        <f>L795-K795</f>
        <v>0.8159722222262644</v>
      </c>
      <c r="AI795">
        <f>AH795*24*60</f>
        <v>1175.0000000058208</v>
      </c>
      <c r="AJ795">
        <f>75728*X795</f>
        <v>75728</v>
      </c>
    </row>
    <row r="796">
      <c r="A796">
        <v>871260</v>
      </c>
      <c r="B796" t="str">
        <v>INCIDENTE</v>
      </c>
      <c r="C796" t="str">
        <v>CERRADO</v>
      </c>
      <c r="D796" t="str">
        <v>TIENDA</v>
      </c>
      <c r="E796" t="str">
        <v>BIOMETRICO</v>
      </c>
      <c r="F796" t="str">
        <v>BIOMETRICO</v>
      </c>
      <c r="G796" t="str">
        <v>BIOMETRICO</v>
      </c>
      <c r="H796" t="str">
        <v>Buenas tardes Espero se encuentren muy bien; solicito de su colaboración con la revision del reloj de marcación del local Jumbo Rionegro. Saludos</v>
      </c>
      <c r="I796" t="str">
        <v>Buenas tardes Espero se encuentren muy bien; solicito de su colaboración con la revision del reloj de marcación del local Jumbo Rionegro. Saludos</v>
      </c>
      <c r="J796" t="str">
        <v>se identifica problema de lentitud en los dos reloj de marcación; se hace validaciones con el personal de Cencosud; se hace arreglo en los equipos para mejorar su rendimiento y se dejan funcionado correctamente.</v>
      </c>
      <c r="K796">
        <v>45540.60625</v>
      </c>
      <c r="L796">
        <v>45541.42222222222</v>
      </c>
      <c r="M796">
        <v>45541</v>
      </c>
      <c r="N796" t="str">
        <f>TEXT(M796, "DDDD")</f>
        <v>viernes</v>
      </c>
      <c r="O796" t="str">
        <v>J027 JUMBO RIONEGRO</v>
      </c>
      <c r="P796" t="str">
        <v>RIONEGRO</v>
      </c>
      <c r="Q796" t="str">
        <f>IF(ISBLANK(P796),"0",(VLOOKUP(P796,REGION,2,FALSE)))</f>
        <v>CENTRO</v>
      </c>
      <c r="R796" t="str">
        <v>ANDRES SEBASTIAN CARDENAS GALLEGO</v>
      </c>
      <c r="S796" t="e">
        <f>IF(ISBLANK(R796),"0", VLOOKUP(R796,PERSONAL,2,FALSE))</f>
        <v>#N/A</v>
      </c>
      <c r="T796" t="str">
        <v>DIRECTO</v>
      </c>
      <c r="U796">
        <v>0.4375</v>
      </c>
      <c r="V796">
        <v>0.53125</v>
      </c>
      <c r="W796">
        <f>V796-U796</f>
        <v>0.09375</v>
      </c>
      <c r="X796">
        <v>1</v>
      </c>
      <c r="Y796">
        <f>NETWORKDAYS(K796,M796)</f>
        <v>2</v>
      </c>
      <c r="Z796" t="str">
        <f>IF(Y796&lt;=2,"CUMPLE","NO CUMPLE")</f>
        <v>CUMPLE</v>
      </c>
      <c r="AB796" t="str">
        <v>POR TICKET</v>
      </c>
      <c r="AC796" t="str">
        <f>TEXT(M796,"mmmm")</f>
        <v>septiembre</v>
      </c>
      <c r="AD796" t="str">
        <f>TEXT(M796,"yyyy")</f>
        <v>yyyy</v>
      </c>
      <c r="AE796">
        <f>W796*60*24</f>
        <v>135</v>
      </c>
      <c r="AF796">
        <f>AE796/60</f>
        <v>2.25</v>
      </c>
      <c r="AG796">
        <f>AE796/60</f>
        <v>2.25</v>
      </c>
      <c r="AH796">
        <f>L796-K796</f>
        <v>0.8159722222262644</v>
      </c>
      <c r="AI796">
        <f>AH796*24*60</f>
        <v>1175.0000000058208</v>
      </c>
      <c r="AJ796">
        <f>75728*X796</f>
        <v>75728</v>
      </c>
    </row>
    <row r="797" xml:space="preserve">
      <c r="A797">
        <v>35</v>
      </c>
      <c r="B797" t="str">
        <v>SOLICITUD</v>
      </c>
      <c r="C797" t="str">
        <v>CERRADO</v>
      </c>
      <c r="D797" t="str">
        <v>TIENDA</v>
      </c>
      <c r="E797" t="str">
        <v>POS</v>
      </c>
      <c r="F797" t="str">
        <v>POS</v>
      </c>
      <c r="G797" t="str">
        <v>NCR</v>
      </c>
      <c r="H797" t="str" xml:space="preserve">
        <v xml:space="preserve">Se comunica Juan Fernando 20:00 del 06/09/2024 solicitando colaboración para la tienda a partir de las 10 am para apoyar al personal de redes en la instalación de un dispositivo _x000d_
Z018 AUTOPISTA SUR</v>
      </c>
      <c r="I797" t="str" xml:space="preserve">
        <v xml:space="preserve">Se comunica Juan Fernando 20:00 del 06/09/2024 solicitando colaboración para la tienda a partir de las 10 am para apoyar al personal de redes en la instalación de un dispositivo _x000d_
Z018 AUTOPISTA SUR</v>
      </c>
      <c r="J797" t="str">
        <v>Se realiza el acompañamiento al personal de Ciscom quien instala el AP y la antena; tambien se presta apoyo al area de redes (Alexander Munevar). Pero no es posible terminar la labor ya que el dispoaitivo no se envaza ala red. Se hace la prueba con 5 equipos diferentes pero ninguna se logra ennagnchar.</v>
      </c>
      <c r="K797">
        <v>45541.833333333336</v>
      </c>
      <c r="L797">
        <v>45541.864583333336</v>
      </c>
      <c r="M797">
        <v>45542</v>
      </c>
      <c r="N797" t="str">
        <f>TEXT(M797, "DDDD")</f>
        <v>sábado</v>
      </c>
      <c r="O797" t="str">
        <v>Z018 EDS AUTOPISTA SUR</v>
      </c>
      <c r="P797" t="str">
        <v>BOGOTA</v>
      </c>
      <c r="Q797" t="str">
        <f>IF(ISBLANK(P797),"0",(VLOOKUP(P797,REGION,2,FALSE)))</f>
        <v>BOGOTA</v>
      </c>
      <c r="R797" t="str">
        <v>ALEXANDER CASTILLO SOTELO</v>
      </c>
      <c r="S797">
        <f>IF(ISBLANK(R797),"0", VLOOKUP(R797,PERSONAL,2,FALSE))</f>
        <v>80216449</v>
      </c>
      <c r="T797" t="str">
        <v>ALIADO</v>
      </c>
      <c r="U797">
        <v>0.4166666666666667</v>
      </c>
      <c r="V797">
        <v>0.6666666666666666</v>
      </c>
      <c r="W797">
        <f>V797-U797</f>
        <v>0.24999999999999994</v>
      </c>
      <c r="X797">
        <v>3</v>
      </c>
      <c r="Y797">
        <f>NETWORKDAYS(K797,M797)</f>
        <v>1</v>
      </c>
      <c r="Z797" t="str">
        <f>IF(Y797&lt;=2,"CUMPLE","NO CUMPLE")</f>
        <v>CUMPLE</v>
      </c>
      <c r="AB797" t="str">
        <v>POR TICKET</v>
      </c>
      <c r="AC797" t="str">
        <f>TEXT(M797,"mmmm")</f>
        <v>septiembre</v>
      </c>
      <c r="AD797" t="str">
        <f>TEXT(M797,"yyyy")</f>
        <v>yyyy</v>
      </c>
      <c r="AE797">
        <f>W797*60*24</f>
        <v>359.9999999999999</v>
      </c>
      <c r="AF797">
        <f>AE797/60</f>
        <v>5.999999999999998</v>
      </c>
      <c r="AG797">
        <f>AE797/60</f>
        <v>5.999999999999998</v>
      </c>
      <c r="AH797">
        <f>L797-K797</f>
        <v>0.03125</v>
      </c>
      <c r="AI797">
        <f>AH797*24*60</f>
        <v>45</v>
      </c>
      <c r="AJ797">
        <f>75728*X797</f>
        <v>227184</v>
      </c>
    </row>
    <row r="798">
      <c r="A798">
        <v>872972</v>
      </c>
      <c r="B798" t="str">
        <v>SOLICITUD</v>
      </c>
      <c r="C798" t="str">
        <v>CERRADO</v>
      </c>
      <c r="D798" t="str">
        <v>SISTEMAS</v>
      </c>
      <c r="E798" t="str">
        <v>POS</v>
      </c>
      <c r="F798" t="str">
        <v>POS</v>
      </c>
      <c r="G798" t="str">
        <v>NCR</v>
      </c>
      <c r="H798" t="str">
        <v>Buen día; Se solicita apoyo de técnico en tienda Metro Sogamoso para validación de casos reportados. Gracias</v>
      </c>
      <c r="I798" t="str">
        <v>Buen día; Se solicita apoyo de técnico en tienda Metro Sogamoso para validación de casos reportados. Gracias</v>
      </c>
      <c r="J798" t="str">
        <v xml:space="preserve">Se visita tienda segun requerimiento donde se procede con la reconfiguracion de las 2 PDA de seguridad con Seriales: 21178B0A01 y 21178B03EB las cuales al ingresar la nueva url para validacion de codigos no acceden; se valida acceso en otros equipos Pdt y Celular personal sun tener acceso; novedad se informa a soporte sistemas de Cencosud; se continua con embalaje y rotulado de juego de pesas; adicional se procede a configurar desde ceros verificador Newland con serial: NQ2CAA000690 el cual se entrega probado y funcional; se empacan verificadores Zebra MK3190 y por ultimo se diligencia formato suministrado por Geovanna de sistemas en el cual se relacionan distancias; espacios y descripcion de tarea para adecuación de punto de red en el laboratorio de Fruver; se finaliza asi la labor del dial. </v>
      </c>
      <c r="K798">
        <v>45541.49375</v>
      </c>
      <c r="L798">
        <v>45541.97083333333</v>
      </c>
      <c r="M798">
        <v>45544</v>
      </c>
      <c r="N798" t="str">
        <f>TEXT(M798, "DDDD")</f>
        <v>lunes</v>
      </c>
      <c r="O798" t="str">
        <v>M097 METRO SOGAMOSO</v>
      </c>
      <c r="P798" t="str">
        <v>SOGAMOSO</v>
      </c>
      <c r="Q798" t="str">
        <f>IF(ISBLANK(P798),"0",(VLOOKUP(P798,REGION,2,FALSE)))</f>
        <v>ORIENTE</v>
      </c>
      <c r="R798" t="str">
        <v>JHONATAN RICARDO VARGAS ZAMBRANO</v>
      </c>
      <c r="S798">
        <f>IF(ISBLANK(R798),"0", VLOOKUP(R798,PERSONAL,2,FALSE))</f>
        <v>1057583301</v>
      </c>
      <c r="T798" t="str">
        <v>DIRECTO</v>
      </c>
      <c r="U798">
        <v>0.3333333333333333</v>
      </c>
      <c r="V798">
        <v>0.7083333333333334</v>
      </c>
      <c r="W798">
        <f>V798-U798</f>
        <v>0.37500000000000006</v>
      </c>
      <c r="X798" t="str">
        <v>2;5</v>
      </c>
      <c r="Y798">
        <f>NETWORKDAYS(K798,M798)</f>
        <v>2</v>
      </c>
      <c r="Z798" t="str">
        <f>IF(Y798&lt;=2,"CUMPLE","NO CUMPLE")</f>
        <v>CUMPLE</v>
      </c>
      <c r="AA798" t="str">
        <v xml:space="preserve">SOLICITUD TÉCNICO TODO EL DIA </v>
      </c>
      <c r="AB798" t="str">
        <v xml:space="preserve">POR DIA </v>
      </c>
      <c r="AC798" t="str">
        <f>TEXT(M798,"mmmm")</f>
        <v>septiembre</v>
      </c>
      <c r="AD798" t="str">
        <f>TEXT(M798,"yyyy")</f>
        <v>yyyy</v>
      </c>
      <c r="AE798">
        <f>W798*60*24</f>
        <v>540.0000000000001</v>
      </c>
      <c r="AF798">
        <f>AE798/60</f>
        <v>9.000000000000002</v>
      </c>
      <c r="AG798">
        <f>AE798/60</f>
        <v>9.000000000000002</v>
      </c>
      <c r="AH798">
        <f>L798-K798</f>
        <v>0.4770833333313931</v>
      </c>
      <c r="AI798">
        <f>AH798*24*60</f>
        <v>686.999999997206</v>
      </c>
      <c r="AJ798" t="e">
        <f>75728*X798</f>
        <v>#VALUE!</v>
      </c>
    </row>
    <row r="799" xml:space="preserve">
      <c r="A799">
        <v>872983</v>
      </c>
      <c r="B799" t="str">
        <v>SOLICITUD</v>
      </c>
      <c r="C799" t="str">
        <v>CERRADO</v>
      </c>
      <c r="D799" t="str">
        <v>BODEGA</v>
      </c>
      <c r="E799" t="str">
        <v>BALANZA</v>
      </c>
      <c r="F799" t="str">
        <v>BALANZA</v>
      </c>
      <c r="G799" t="str">
        <v>METTLER</v>
      </c>
      <c r="H799" t="str">
        <v xml:space="preserve">Se visita tienda segun requerimiento donde se procede con la reconfiguracion de las 2 PDA de seguridad con Seriales: 21178B0A01 y 21178B03EB las cuales al ingresar la nueva url para validacion de codigos no acceden; se valida acceso en otros equipos Pdt y Celular personal sun tener acceso; novedad se informa a soporte sistemas de Cencosud; se continua con embalaje y rotulado de juego de pesas; adicional se procede a configurar desde ceros verificador Newland con serial: NQ2CAA000690 el cual se entrega probado y funcional; se empacan verificadores Zebra MK3190 y por ultimo se diligencia formato suministrado por Geovanna de sistemas en el cual se relacionan distancias; espacios y descripcion de tarea para adecuación de punto de red en el laboratorio de Fruver; se finaliza asi la labor del dial. </v>
      </c>
      <c r="I799" t="str">
        <v xml:space="preserve">Se visita tienda segun requerimiento donde se procede con la reconfiguracion de las 2 PDA de seguridad con Seriales: 21178B0A01 y 21178B03EB las cuales al ingresar la nueva url para validacion de codigos no acceden; se valida acceso en otros equipos Pdt y Celular personal sun tener acceso; novedad se informa a soporte sistemas de Cencosud; se continua con embalaje y rotulado de juego de pesas; adicional se procede a configurar desde ceros verificador Newland con serial: NQ2CAA000690 el cual se entrega probado y funcional; se empacan verificadores Zebra MK3190 y por ultimo se diligencia formato suministrado por Geovanna de sistemas en el cual se relacionan distancias; espacios y descripcion de tarea para adecuación de punto de red en el laboratorio de Fruver; se finaliza asi la labor del dial. </v>
      </c>
      <c r="J799" t="str" xml:space="preserve">
        <v xml:space="preserve">Se realiza limpieza de cabezal; limpieza de rodillos y limpieza general a la tarjeta del lado derecho de la bascula; se arma nuevamente las piezas y se confirma operativa de todas las piezas; el jefe de cajas Omar realiza prueba de unos 16 etiquetas segudas; para confirmar funcionamiento. _x000d_
Nota;  Aunque se realiza limpieza; los engrajes dentro (abajo del cabezal) están sucio de algo amarrillo; los cuales no se pudo limpiar pues habría que desarmar por completo la balanza; teniendo en cuenta las etiquetas de CVM; que estana de contorl; no se realiza mas allá  </v>
      </c>
      <c r="K799">
        <v>45541.67847222222</v>
      </c>
      <c r="L799">
        <v>45542.63402777778</v>
      </c>
      <c r="M799">
        <v>45544</v>
      </c>
      <c r="N799" t="str">
        <f>TEXT(M799, "DDDD")</f>
        <v>lunes</v>
      </c>
      <c r="O799" t="str">
        <v>M183 METRO SAN GIL</v>
      </c>
      <c r="P799" t="str">
        <v>SAN GIL</v>
      </c>
      <c r="Q799" t="str">
        <f>IF(ISBLANK(P799),"0",(VLOOKUP(P799,REGION,2,FALSE)))</f>
        <v>ORIENTE</v>
      </c>
      <c r="R799" t="str">
        <v>HENRY ALEJANDRO NIÑO</v>
      </c>
      <c r="S799" t="e">
        <f>IF(ISBLANK(R799),"0", VLOOKUP(R799,PERSONAL,2,FALSE))</f>
        <v>#N/A</v>
      </c>
      <c r="T799" t="str">
        <v>ALIADO</v>
      </c>
      <c r="U799">
        <v>0.6041666666666666</v>
      </c>
      <c r="V799">
        <v>0.7569444444444444</v>
      </c>
      <c r="W799">
        <f>V799-U799</f>
        <v>0.1527777777777778</v>
      </c>
      <c r="X799">
        <v>2</v>
      </c>
      <c r="Y799">
        <f>NETWORKDAYS(K799,M799)</f>
        <v>2</v>
      </c>
      <c r="Z799" t="str">
        <f>IF(Y799&lt;=2,"CUMPLE","NO CUMPLE")</f>
        <v>CUMPLE</v>
      </c>
      <c r="AB799" t="str">
        <v>POR TICKET</v>
      </c>
      <c r="AC799" t="str">
        <f>TEXT(M799,"mmmm")</f>
        <v>septiembre</v>
      </c>
      <c r="AD799" t="str">
        <f>TEXT(M799,"yyyy")</f>
        <v>yyyy</v>
      </c>
      <c r="AE799">
        <f>W799*60*24</f>
        <v>220.00000000000003</v>
      </c>
      <c r="AF799">
        <f>AE799/60</f>
        <v>3.666666666666667</v>
      </c>
      <c r="AG799">
        <f>AE799/60</f>
        <v>3.666666666666667</v>
      </c>
      <c r="AH799">
        <f>L799-K799</f>
        <v>0.9555555555562023</v>
      </c>
      <c r="AI799">
        <f>AH799*24*60</f>
        <v>1376.0000000009313</v>
      </c>
      <c r="AJ799">
        <f>75728*X799</f>
        <v>151456</v>
      </c>
    </row>
    <row r="800">
      <c r="A800">
        <v>877097</v>
      </c>
      <c r="B800" t="str">
        <v>SOLICITUD</v>
      </c>
      <c r="C800" t="str">
        <v>CERRADO</v>
      </c>
      <c r="D800" t="str">
        <v>SISTEMAS</v>
      </c>
      <c r="E800" t="str">
        <v>IMPRESORA</v>
      </c>
      <c r="F800" t="str">
        <v>IMPRESORA</v>
      </c>
      <c r="G800" t="str">
        <v>EPSON</v>
      </c>
      <c r="H800" t="str">
        <v>Buenos días. Por favor me colaboran con la visita del técnico de isit para que realice la actualización de un impresora pos Epson VI con el firmware para pos NCR. Gracias.</v>
      </c>
      <c r="I800" t="str">
        <v>Buenos días. Por favor me colaboran con la visita del técnico de isit para que realice la actualización de un impresora pos Epson VI con el firmware para pos NCR. Gracias.</v>
      </c>
      <c r="J800" t="str">
        <v xml:space="preserve">Se llega a sitio y se procede con validaciones de ingreso. Ubicamos al usuario y la impresora pos la cual se encuentra en atención al cliente. Procedemo a apagar la misma realizamos desconexión de cableado lógico y eléctrico; quitamos espiral para sacar cable de poder y de datos y volvemos a colocar espiral en el cableado del resto de la pos. Trasladamos la impresora hasta la oficina de sistemas. Procedemos a colocar direccionamiento ip al desktop que nos facilitan. Esperamos a que termine de descargar el firmware requerido y el software de epson. Instalamos software epson y conectamos la impresora enred al pc mediante cable utp punto a punto. Colocamos la impresora en modo especificado para que reciba firmware y comandos requeridos. Aplicamos manual de usuario específico de la compañía. Realizamos desconexión de cableado de red y dejamos el equipo nuevamente en dhcp. Cnectamos nuevamente la impresora vía usb al desktop y aplicamos cambiois. Reaalizamos ajuste de los interruptores DIP a off en la impresora y la volvemos a tapar. Trasladamos la impresora hasta la pos configurada para pruebas en el laboratorio de sistemas y realizamos conexiones especificas. Reiniciamos la cpu pos la cual sube a normalidad; bajo instrucciones de soporte especializado trasladamos escaner de mano de atc hasta la pos de pruebas en el laboratorio de sistemas y lo conectamos a la cpu pos de pri¿uebas; desembalamos soporte de pos y lo colocamos en la pantalla de la pos de pruebas. Enviamos evidencias a soporte remoto y damos parte de lo realizado a gerente en tienda. </v>
      </c>
      <c r="K800">
        <v>45544.39791666667</v>
      </c>
      <c r="L800">
        <v>45544.44861111111</v>
      </c>
      <c r="M800">
        <v>45544</v>
      </c>
      <c r="N800" t="str">
        <f>TEXT(M800, "DDDD")</f>
        <v>lunes</v>
      </c>
      <c r="O800" t="str">
        <v>M179 METRO PITALITO</v>
      </c>
      <c r="P800" t="str">
        <v>PITALITO</v>
      </c>
      <c r="Q800" t="str">
        <f>IF(ISBLANK(P800),"0",(VLOOKUP(P800,REGION,2,FALSE)))</f>
        <v>OCCIDENTE</v>
      </c>
      <c r="R800" t="str">
        <v>EMERSON PALACIOS MARTINEZ</v>
      </c>
      <c r="S800">
        <f>IF(ISBLANK(R800),"0", VLOOKUP(R800,PERSONAL,2,FALSE))</f>
        <v>13723524</v>
      </c>
      <c r="T800" t="str">
        <v>ALIADO</v>
      </c>
      <c r="U800">
        <v>0.5833333333333334</v>
      </c>
      <c r="V800">
        <v>0.75</v>
      </c>
      <c r="W800">
        <f>V800-U800</f>
        <v>0.16666666666666663</v>
      </c>
      <c r="X800">
        <v>2</v>
      </c>
      <c r="Y800">
        <f>NETWORKDAYS(K800,M800)</f>
        <v>1</v>
      </c>
      <c r="Z800" t="str">
        <f>IF(Y800&lt;=2,"CUMPLE","NO CUMPLE")</f>
        <v>CUMPLE</v>
      </c>
      <c r="AB800" t="str">
        <v>POR TICKET</v>
      </c>
      <c r="AC800" t="str">
        <f>TEXT(M800,"mmmm")</f>
        <v>septiembre</v>
      </c>
      <c r="AD800" t="str">
        <f>TEXT(M800,"yyyy")</f>
        <v>yyyy</v>
      </c>
      <c r="AE800">
        <f>W800*60*24</f>
        <v>239.99999999999994</v>
      </c>
      <c r="AF800">
        <f>AE800/60</f>
        <v>3.999999999999999</v>
      </c>
      <c r="AG800">
        <f>AE800/60</f>
        <v>3.999999999999999</v>
      </c>
      <c r="AH800">
        <f>L800-K800</f>
        <v>0.0506944444423425</v>
      </c>
      <c r="AI800">
        <f>AH800*24*60</f>
        <v>72.9999999969732</v>
      </c>
      <c r="AJ800">
        <f>75728*X800</f>
        <v>151456</v>
      </c>
    </row>
    <row r="801">
      <c r="A801">
        <v>873788</v>
      </c>
      <c r="B801" t="str">
        <v>SOLICITUD</v>
      </c>
      <c r="C801" t="str">
        <v>CERRADO</v>
      </c>
      <c r="D801" t="str">
        <v>TIENDA</v>
      </c>
      <c r="E801" t="str">
        <v>ACOMPAÑAMIENTO</v>
      </c>
      <c r="F801" t="str">
        <v>ACOMPAÑAMIENTO</v>
      </c>
      <c r="G801" t="str">
        <v>ACOMPAÑAMIENTO</v>
      </c>
      <c r="H801" t="str">
        <v>Buenas tardes Su ayuda con acompañamiento el día lunes 9 de septiembre para revisión de la red de la EDS que presenta novedad; asistirá personal de cableado a esta actividad; estar pendiente lo que solicite redes N2</v>
      </c>
      <c r="I801" t="str">
        <v>Buenas tardes Su ayuda con acompañamiento el día lunes 9 de septiembre para revisión de la red de la EDS que presenta novedad; asistirá personal de cableado a esta actividad; estar pendiente lo que solicite redes N2</v>
      </c>
      <c r="J801" t="str">
        <v>Se realiza el acompañamiento al personal de Datacom para que realice el cambio de los AP y cambie el Jack del AP que sale de la tienda. Se verifica que los equipos queden estables. Se presentaron fallas de intermitencia con la conexión. Con el apoyo del area de redes se dejan nuevamnete los equipos estables y la EDS conectada.</v>
      </c>
      <c r="K801">
        <v>45541.69861111111</v>
      </c>
      <c r="L801">
        <v>45542.38333333333</v>
      </c>
      <c r="M801">
        <v>45544</v>
      </c>
      <c r="N801" t="str">
        <f>TEXT(M801, "DDDD")</f>
        <v>lunes</v>
      </c>
      <c r="O801" t="str">
        <v>Z073 EDS MOSQUERA</v>
      </c>
      <c r="P801" t="str">
        <v>MOSQUERA</v>
      </c>
      <c r="Q801" t="str">
        <f>IF(ISBLANK(P801),"0",(VLOOKUP(P801,REGION,2,FALSE)))</f>
        <v>BOGOTA</v>
      </c>
      <c r="R801" t="str">
        <v>ALEXANDER CASTILLO SOTELO</v>
      </c>
      <c r="S801">
        <f>IF(ISBLANK(R801),"0", VLOOKUP(R801,PERSONAL,2,FALSE))</f>
        <v>80216449</v>
      </c>
      <c r="T801" t="str">
        <v>ALIADO</v>
      </c>
      <c r="U801">
        <v>0.5</v>
      </c>
      <c r="V801">
        <v>0.6666666666666666</v>
      </c>
      <c r="W801">
        <f>V801-U801</f>
        <v>0.16666666666666663</v>
      </c>
      <c r="X801">
        <v>2</v>
      </c>
      <c r="Y801">
        <f>NETWORKDAYS(K801,M801)</f>
        <v>2</v>
      </c>
      <c r="Z801" t="str">
        <f>IF(Y801&lt;=2,"CUMPLE","NO CUMPLE")</f>
        <v>CUMPLE</v>
      </c>
      <c r="AB801" t="str">
        <v>POR TICKET</v>
      </c>
      <c r="AC801" t="str">
        <f>TEXT(M801,"mmmm")</f>
        <v>septiembre</v>
      </c>
      <c r="AD801" t="str">
        <f>TEXT(M801,"yyyy")</f>
        <v>yyyy</v>
      </c>
      <c r="AE801">
        <f>W801*60*24</f>
        <v>239.99999999999994</v>
      </c>
      <c r="AF801">
        <f>AE801/60</f>
        <v>3.999999999999999</v>
      </c>
      <c r="AG801">
        <f>AE801/60</f>
        <v>3.999999999999999</v>
      </c>
      <c r="AH801">
        <f>L801-K801</f>
        <v>0.6847222222204437</v>
      </c>
      <c r="AI801">
        <f>AH801*24*60</f>
        <v>985.9999999974389</v>
      </c>
      <c r="AJ801">
        <f>75728*X801</f>
        <v>151456</v>
      </c>
    </row>
    <row r="802">
      <c r="A802">
        <v>871631</v>
      </c>
      <c r="B802" t="str">
        <v>SOLICITUD</v>
      </c>
      <c r="C802" t="str">
        <v>CERRADO</v>
      </c>
      <c r="D802" t="str">
        <v>TIENDA</v>
      </c>
      <c r="E802" t="str">
        <v>POS</v>
      </c>
      <c r="F802" t="str">
        <v>POS</v>
      </c>
      <c r="G802" t="str">
        <v>NCR</v>
      </c>
      <c r="H802" t="str">
        <v>Se solicita tecnico para instalacion de todas las pos ncr en el cuarto de sistemas. conectadas al sw principal. modalidad del ticket 2.5</v>
      </c>
      <c r="I802" t="str">
        <v>Se solicita tecnico para instalacion de todas las pos ncr en el cuarto de sistemas. conectadas al sw principal. modalidad del ticket 2.5</v>
      </c>
      <c r="J802" t="str">
        <v xml:space="preserve">me encuentro en sitio y Se indica que la actividad es la colocación y organización de las 19 pos NCR restantes en el area de sistemas para su instalación de imagen por medio de la red; procedo a ubicar un carrito de mercado por su capacidad y tamaño solo puedo traer de 3 en 3 y voy desempacando y ubicando en un espacio para que alcancen en total las unidades terminado el proceso ubico al personal de mantenimiento para que me facilite la poncha dora y armar los pashcort para conectar las pos NCR a los puertos libres; se conectan a los respectivos swich  con PLACA de inventario AD-1022737; PLACA 023807 los puertos 2;4;5;6;9;10;12;13;14;15;18;19;20;22 y el swich con PLACA AD-010618; PLACA 023813 los puertos 8;9;10;11;12; envió la información al ing harold para su configuración; se continua con la labor el día 10/09/24 alas 08:00 am y se prueban los puertos para el cargue de imagen por red de los puertos solicitados solo funcionaron correctamente 3 que son el 2;5;6 el resto no encuentra al servidor le indico la anomalía al ing harold quien me indica que verifique los pashcort que estén correctos y haga pruebas con los puertos activados; realizo la actividad de desconectar el cable de red conectar al puerto activo realizar el cargue que quede en el escritorio y desconecto el cable y coloco el cable de red y realizo pin a la ip que me arroja la pos desde otro pc; con este proceso se logra poner en operación o pantalla de escritorio 18 unidades ya que una  se probo en los 3 puertos pero la imagen no subió o descargo al disco de la pos me solicitan la Mac y se deja la nota que solo subieron 18 y el equipo o pos No 03 con MAC 00-07-32-B6-B9-B3  quedo en red pero sin imagen montada se me indica retirarme de la tienda le informo al ing Harold y la compañera Leidy Villalba que se termina la actividad y me retiro  </v>
      </c>
      <c r="K802">
        <v>45540.68541666667</v>
      </c>
      <c r="L802">
        <v>45540.92013888889</v>
      </c>
      <c r="M802">
        <v>45544</v>
      </c>
      <c r="N802" t="str">
        <f>TEXT(M802, "DDDD")</f>
        <v>lunes</v>
      </c>
      <c r="O802" t="str">
        <v>J036 JUMBO POPAYAN CAMPANARIO</v>
      </c>
      <c r="P802" t="str">
        <v>POPAYAN</v>
      </c>
      <c r="Q802" t="str">
        <f>IF(ISBLANK(P802),"0",(VLOOKUP(P802,REGION,2,FALSE)))</f>
        <v>OCCIDENTE</v>
      </c>
      <c r="R802" t="str">
        <v>DANIEL FERNANDO PAREDES ARTEAGA</v>
      </c>
      <c r="S802">
        <f>IF(ISBLANK(R802),"0", VLOOKUP(R802,PERSONAL,2,FALSE))</f>
        <v>10301691</v>
      </c>
      <c r="T802" t="str">
        <v>DIRECTO</v>
      </c>
      <c r="U802">
        <v>0.3333333333333333</v>
      </c>
      <c r="V802">
        <v>0.7083333333333334</v>
      </c>
      <c r="W802">
        <f>V802-U802</f>
        <v>0.37500000000000006</v>
      </c>
      <c r="X802">
        <v>5</v>
      </c>
      <c r="Y802">
        <f>NETWORKDAYS(K802,M802)</f>
        <v>3</v>
      </c>
      <c r="Z802" t="str">
        <f>IF(Y802&lt;=2,"CUMPLE","NO CUMPLE")</f>
        <v>NO CUMPLE</v>
      </c>
      <c r="AA802" t="str">
        <v xml:space="preserve">SOLICITUD TÉCNICO TODO EL DIA / 9 y 10  SEPTIEMBRE </v>
      </c>
      <c r="AB802" t="str">
        <v xml:space="preserve">POR DIA </v>
      </c>
      <c r="AC802" t="str">
        <f>TEXT(M802,"mmmm")</f>
        <v>septiembre</v>
      </c>
      <c r="AD802" t="str">
        <f>TEXT(M802,"yyyy")</f>
        <v>yyyy</v>
      </c>
      <c r="AE802">
        <f>W802*60*24</f>
        <v>540.0000000000001</v>
      </c>
      <c r="AF802">
        <f>AE802/60</f>
        <v>9.000000000000002</v>
      </c>
      <c r="AG802">
        <f>AE802/60</f>
        <v>9.000000000000002</v>
      </c>
      <c r="AH802">
        <f>L802-K802</f>
        <v>0.23472222222335404</v>
      </c>
      <c r="AI802">
        <f>AH802*24*60</f>
        <v>338.0000000016298</v>
      </c>
      <c r="AJ802">
        <f>75728*X802</f>
        <v>378640</v>
      </c>
    </row>
    <row r="803">
      <c r="A803">
        <v>877419</v>
      </c>
      <c r="B803" t="str">
        <v>SOLICITUD</v>
      </c>
      <c r="C803" t="str">
        <v>CERRADO</v>
      </c>
      <c r="D803" t="str">
        <v>TIENDA</v>
      </c>
      <c r="E803" t="str">
        <v>POS</v>
      </c>
      <c r="F803" t="str">
        <v>POS</v>
      </c>
      <c r="G803" t="str">
        <v>NCR</v>
      </c>
      <c r="H803" t="str">
        <v>Buen Dia. Favor nos ayudas con el envío de un técnico a la tienda Metro Riohacha un turno completo con 2.5 Tickets para el día de mañana 10 de septiembre 2024. con el objetivo de apoyo con el alistamiento de los equipos del roll out de NCR y pos de Capacitación. Saludes</v>
      </c>
      <c r="I803" t="str">
        <v>Buen Dia. Favor nos ayudas con el envío de un técnico a la tienda Metro Riohacha un turno completo con 2.5 Tickets para el día de mañana 10 de septiembre 2024. con el objetivo de apoyo con el alistamiento de los equipos del roll out de NCR y pos de Capacitación. Saludes</v>
      </c>
      <c r="J803" t="str">
        <v>Se realizó la instalacion de 13 equipos en el area de taller de sistemas; se sacaron cajas para reciclaje y siguiendo las indicaciones del ingeniero de CENCOSUD se realizaron varias actividades como organizacion de cajas registradora en los puntos donde se instalaran.</v>
      </c>
      <c r="K803">
        <v>45544.45347222222</v>
      </c>
      <c r="L803">
        <v>45544.472916666666</v>
      </c>
      <c r="M803">
        <v>45545</v>
      </c>
      <c r="N803" t="str">
        <f>TEXT(M803, "DDDD")</f>
        <v>martes</v>
      </c>
      <c r="O803" t="str">
        <v>M040 METRO RIOHACHA</v>
      </c>
      <c r="P803" t="str">
        <v>RIOHACHA</v>
      </c>
      <c r="Q803" t="str">
        <f>IF(ISBLANK(P803),"0",(VLOOKUP(P803,REGION,2,FALSE)))</f>
        <v>COSTA</v>
      </c>
      <c r="R803" t="str">
        <v>EDUARDO RAFAEL DE ARMAS HERRERA</v>
      </c>
      <c r="S803" t="e">
        <f>IF(ISBLANK(R803),"0", VLOOKUP(R803,PERSONAL,2,FALSE))</f>
        <v>#N/A</v>
      </c>
      <c r="T803" t="str">
        <v>DIRECTO</v>
      </c>
      <c r="U803">
        <v>0.3333333333333333</v>
      </c>
      <c r="V803">
        <v>0.7083333333333334</v>
      </c>
      <c r="W803">
        <f>V803-U803</f>
        <v>0.37500000000000006</v>
      </c>
      <c r="X803">
        <v>5</v>
      </c>
      <c r="Y803">
        <f>NETWORKDAYS(K803,M803)</f>
        <v>2</v>
      </c>
      <c r="Z803" t="str">
        <f>IF(Y803&lt;=2,"CUMPLE","NO CUMPLE")</f>
        <v>CUMPLE</v>
      </c>
      <c r="AA803" t="str">
        <v>SOLICITUD TÉCNICO TODO EL DIA /10 Y 11 SEPTIEMBRE</v>
      </c>
      <c r="AB803" t="str">
        <v xml:space="preserve">POR DIA </v>
      </c>
      <c r="AC803" t="str">
        <f>TEXT(M803,"mmmm")</f>
        <v>septiembre</v>
      </c>
      <c r="AD803" t="str">
        <f>TEXT(M803,"yyyy")</f>
        <v>yyyy</v>
      </c>
      <c r="AE803">
        <f>W803*60*24</f>
        <v>540.0000000000001</v>
      </c>
      <c r="AF803">
        <f>AE803/60</f>
        <v>9.000000000000002</v>
      </c>
      <c r="AG803">
        <f>AE803/60</f>
        <v>9.000000000000002</v>
      </c>
      <c r="AH803">
        <f>L803-K803</f>
        <v>0.0194444444423425</v>
      </c>
      <c r="AI803">
        <f>AH803*24*60</f>
        <v>27.9999999969732</v>
      </c>
      <c r="AJ803">
        <f>75728*X803</f>
        <v>378640</v>
      </c>
    </row>
    <row r="804" xml:space="preserve">
      <c r="A804">
        <v>878182</v>
      </c>
      <c r="B804" t="str">
        <v>SOLICITUD</v>
      </c>
      <c r="C804" t="str">
        <v>CERRADO</v>
      </c>
      <c r="D804" t="str">
        <v xml:space="preserve">TIENDA </v>
      </c>
      <c r="E804" t="str">
        <v>POS</v>
      </c>
      <c r="F804" t="str">
        <v>POS</v>
      </c>
      <c r="G804" t="str">
        <v>NCR</v>
      </c>
      <c r="H804" t="str">
        <v>Se solicita apoyo de Técnico en sitio para los días 10 y 11 de septiembre para realización de actividades varias.</v>
      </c>
      <c r="I804" t="str">
        <v>Se solicita apoyo de Técnico en sitio para los días 10 y 11 de septiembre para realización de actividades varias.</v>
      </c>
      <c r="J804" t="str" xml:space="preserve">
        <v xml:space="preserve">Actividades: Las tareas fueron realizadas durante los días 10; 11 y 12 de septiembre de 2024 en el almacén Jumbo de Yopal en horario de 8 AM a 5 PM_x000d_
_x000d_
•    Durante el día 10 de Septiembre se realizó revisión de las cajas 2 y 6 de la línea de cajas con el objeto de habilitar su funcionamiento_x000d_
•    Se realizó además la reubicación de los equipos de cómputo del gerente del almacén y un equipo que se ubicó en la oficina junto a las escaleras_x000d_
•    La tarea de reubicación del punto del gerente en el área de ATC tomó parte del día 10 y la mañana del día 11 de septiembre. _x000d_
•    Se hizo migración del punto de red de la caja Central al área de ATC donde se habilitó para el funcionamiento de el equipo de cómputo_x000d_
•    Se realizó la verificación de los puntos de red habilitados para la Caja en el punto de venta de DONAS en el pasillo del centro comercial_x000d_
•    Se realizó la verificación y habilitación de un punto de red de la Caja Central que presentaba fallas por daño en el Jack._x000d_
•    Se realizó verificación de las impresoras funcionales del almacén_x000d_
•    Se realizó verificación de las balanzas en funcionamiento dentro del almacén_x000d_
•    Se realizó verificación del funcionamiento de las cajas 2 a la  8_x000d_
•    Se habilita la caja 5 para el punto de Donas y se deja en funcionamiento_x000d_
•    Se realiza diagnóstico de adaptador de poder para equipo de e-learning Adaptador fuera de servicio_x000d_
•    Se realizó arreglo de red para la habilitación de las cajas NCR nuevas dentro del área de servidores para su puesta a punto con miras a la migración del sistema de cajas.</v>
      </c>
      <c r="K804">
        <v>45544.74722222222</v>
      </c>
      <c r="L804">
        <v>45544.74722222222</v>
      </c>
      <c r="M804">
        <v>45545</v>
      </c>
      <c r="N804" t="str">
        <f>TEXT(M804, "DDDD")</f>
        <v>martes</v>
      </c>
      <c r="O804" t="str">
        <v>J185 JUMBO YOPAL</v>
      </c>
      <c r="P804" t="str">
        <v>YOPAL</v>
      </c>
      <c r="Q804" t="str">
        <f>IF(ISBLANK(P804),"0",(VLOOKUP(P804,REGION,2,FALSE)))</f>
        <v>ORIENTE</v>
      </c>
      <c r="R804" t="str">
        <v>VICTOR JULIAN CORREDOR ORTIZ</v>
      </c>
      <c r="S804" t="e">
        <f>IF(ISBLANK(R804),"0", VLOOKUP(R804,PERSONAL,2,FALSE))</f>
        <v>#N/A</v>
      </c>
      <c r="T804" t="str">
        <v>CFS</v>
      </c>
      <c r="U804">
        <v>0.3333333333333333</v>
      </c>
      <c r="V804">
        <v>0.7083333333333334</v>
      </c>
      <c r="W804">
        <f>V804-U804</f>
        <v>0.37500000000000006</v>
      </c>
      <c r="X804" t="str">
        <v>7;5</v>
      </c>
      <c r="Y804">
        <f>NETWORKDAYS(K804,M804)</f>
        <v>2</v>
      </c>
      <c r="Z804" t="str">
        <f>IF(Y804&lt;=2,"CUMPLE","NO CUMPLE")</f>
        <v>CUMPLE</v>
      </c>
      <c r="AA804" t="str">
        <v xml:space="preserve">SOLICITUD TÉCNICO TODO EL DIA  /10 - 11 -12 SEPTIEMBRE </v>
      </c>
      <c r="AB804" t="str">
        <v xml:space="preserve">POR DIA </v>
      </c>
      <c r="AC804" t="str">
        <f>TEXT(M804,"mmmm")</f>
        <v>septiembre</v>
      </c>
      <c r="AD804" t="str">
        <f>TEXT(M804,"yyyy")</f>
        <v>yyyy</v>
      </c>
      <c r="AE804">
        <f>W804*60*24</f>
        <v>540.0000000000001</v>
      </c>
      <c r="AF804">
        <f>AE804/60</f>
        <v>9.000000000000002</v>
      </c>
      <c r="AG804">
        <f>AE804/60</f>
        <v>9.000000000000002</v>
      </c>
      <c r="AH804">
        <f>L804-K804</f>
        <v>0</v>
      </c>
      <c r="AI804">
        <f>AH804*24*60</f>
        <v>0</v>
      </c>
      <c r="AJ804" t="e">
        <f>75728*X804</f>
        <v>#VALUE!</v>
      </c>
    </row>
    <row r="805" xml:space="preserve">
      <c r="A805">
        <v>871854</v>
      </c>
      <c r="B805" t="str">
        <v>SOLICITUD</v>
      </c>
      <c r="C805" t="str">
        <v>ABIERTO</v>
      </c>
      <c r="D805" t="str">
        <v>ZONA DE COMPUTO</v>
      </c>
      <c r="E805" t="str">
        <v>INVENTARIO</v>
      </c>
      <c r="F805" t="str">
        <v>INVENTARIO</v>
      </c>
      <c r="G805" t="str">
        <v>INVENTARIO</v>
      </c>
      <c r="H805" t="str">
        <v>Buen día solicito de su ayuda para realizar nuevamente verificación en sitió de equipamiento que este completo o lo faltante; también verificar que estén los cables de scanner balanza; scanner de mano; cables Y para impresora pos todo rotulado y ordenado en un solo lugar ; validar los soportes de pos y periféricas Mil gracias</v>
      </c>
      <c r="I805" t="str">
        <v>Buen día solicito de su ayuda para realizar nuevamente verificación en sitió de equipamiento que este completo o lo faltante; también verificar que estén los cables de scanner balanza; scanner de mano; cables Y para impresora pos todo rotulado y ordenado en un solo lugar ; validar los soportes de pos y periféricas Mil gracias</v>
      </c>
      <c r="J805" t="str" xml:space="preserve">
        <v xml:space="preserve">En total hay 6 escaner balanza zebra; 9 gavetas;9 cpu POS; 9 Pantallas touch; 1 impresora pos mandada de sevilla; 6 bases pantalla touch linea de caja; 3 bases pequeñas pantalla touch; 6 cables escaner balanza zebra; 2 cables escaner de mano; 8 cables impresora POS; todo rotulado y sellado _x000d_
_x000d_
https://drive.google.com/file/d/1YBkBJu2lZk-PT4VHaiyWm6iBXF_7qvVn/view?usp=sharing</v>
      </c>
      <c r="K805">
        <v>45545.73541666667</v>
      </c>
      <c r="L805">
        <v>45546.425</v>
      </c>
      <c r="M805">
        <v>45546</v>
      </c>
      <c r="N805" t="str">
        <f>TEXT(M805, "DDDD")</f>
        <v>miércoles</v>
      </c>
      <c r="O805" t="str">
        <v>M195 METRO SANTA LUCIA</v>
      </c>
      <c r="P805" t="str">
        <v>NEIVA</v>
      </c>
      <c r="Q805" t="str">
        <f>IF(ISBLANK(P805),"0",(VLOOKUP(P805,REGION,2,FALSE)))</f>
        <v>OCCIDENTE</v>
      </c>
      <c r="R805" t="str">
        <v>MICHAEL SIMIT VILLABON TRUJILLO</v>
      </c>
      <c r="S805" t="e">
        <f>IF(ISBLANK(R805),"0", VLOOKUP(R805,PERSONAL,2,FALSE))</f>
        <v>#N/A</v>
      </c>
      <c r="T805" t="str">
        <v>ALIADO</v>
      </c>
      <c r="U805">
        <v>0.3333333333333333</v>
      </c>
      <c r="V805">
        <v>0.4583333333333333</v>
      </c>
      <c r="W805">
        <f>V805-U805</f>
        <v>0.125</v>
      </c>
      <c r="X805">
        <v>2</v>
      </c>
      <c r="Y805">
        <f>NETWORKDAYS(K805,M805)</f>
        <v>2</v>
      </c>
      <c r="Z805" t="str">
        <f>IF(Y805&lt;=2,"CUMPLE","NO CUMPLE")</f>
        <v>CUMPLE</v>
      </c>
      <c r="AB805" t="str">
        <v>POR TICKET</v>
      </c>
      <c r="AC805" t="str">
        <f>TEXT(M805,"mmmm")</f>
        <v>septiembre</v>
      </c>
      <c r="AD805" t="str">
        <f>TEXT(M805,"yyyy")</f>
        <v>yyyy</v>
      </c>
      <c r="AE805">
        <f>W805*60*24</f>
        <v>180</v>
      </c>
      <c r="AF805">
        <f>AE805/60</f>
        <v>3</v>
      </c>
      <c r="AG805">
        <f>AE805/60</f>
        <v>3</v>
      </c>
      <c r="AH805">
        <f>L805-K805</f>
        <v>0.6895833333328483</v>
      </c>
      <c r="AI805">
        <f>AH805*24*60</f>
        <v>992.9999999993015</v>
      </c>
      <c r="AJ805">
        <f>75728*X805</f>
        <v>151456</v>
      </c>
    </row>
    <row r="806">
      <c r="A806">
        <v>881709</v>
      </c>
      <c r="B806" t="str">
        <v>SOLICITUD</v>
      </c>
      <c r="C806" t="str">
        <v>CERRADO</v>
      </c>
      <c r="D806" t="str">
        <v>SISTEMAS</v>
      </c>
      <c r="E806" t="str">
        <v>BIOMETRICO</v>
      </c>
      <c r="F806" t="str">
        <v>BIOMETRICO</v>
      </c>
      <c r="G806" t="str">
        <v>BIOMETRICO</v>
      </c>
      <c r="H806" t="str">
        <v>Buenos días ; me pueden colaborar con la revisión del reloj biométrico para el marcaje de los auxiliares en este momento se encuentra muy lento; agradezco su colaboración.</v>
      </c>
      <c r="I806" t="str">
        <v>Buenos días ; me pueden colaborar con la revisión del reloj biométrico para el marcaje de los auxiliares en este momento se encuentra muy lento; agradezco su colaboración.</v>
      </c>
      <c r="J806" t="str">
        <v>Se llega a sitio y se procede con validaciones de ingreso. Ubicamos al usuario y el reloj de marcación. Procedemos a bajarlo y desconectarlo. Realizamos limpieza poreventiva y lo dejamos 15 minutos desconectado. Realizamos nuevamente conexión del cable utp y procedemos a colocar tapa. Realizamos ajuste de aseguramiento. Procedemos a realizar pruebas con los usuarios a plena satisfacción. Se finaliza la tarea con éxito y se procede conel cierre de la llamada.</v>
      </c>
      <c r="K806">
        <v>45546.32708333333</v>
      </c>
      <c r="L806">
        <v>45546.44513888889</v>
      </c>
      <c r="M806">
        <v>45546</v>
      </c>
      <c r="N806" t="str">
        <f>TEXT(M806, "DDDD")</f>
        <v>miércoles</v>
      </c>
      <c r="O806" t="str">
        <v>M179 METRO PITALITO</v>
      </c>
      <c r="P806" t="str">
        <v>PITALITO</v>
      </c>
      <c r="Q806" t="str">
        <f>IF(ISBLANK(P806),"0",(VLOOKUP(P806,REGION,2,FALSE)))</f>
        <v>OCCIDENTE</v>
      </c>
      <c r="R806" t="str">
        <v>EMERSON PALACIOS MARTINEZ</v>
      </c>
      <c r="S806">
        <f>IF(ISBLANK(R806),"0", VLOOKUP(R806,PERSONAL,2,FALSE))</f>
        <v>13723524</v>
      </c>
      <c r="T806" t="str">
        <v>ALIADO</v>
      </c>
      <c r="U806">
        <v>0.625</v>
      </c>
      <c r="V806">
        <v>0.65625</v>
      </c>
      <c r="W806">
        <f>V806-U806</f>
        <v>0.03125</v>
      </c>
      <c r="X806">
        <v>1</v>
      </c>
      <c r="Y806">
        <f>NETWORKDAYS(K806,M806)</f>
        <v>1</v>
      </c>
      <c r="Z806" t="str">
        <f>IF(Y806&lt;=2,"CUMPLE","NO CUMPLE")</f>
        <v>CUMPLE</v>
      </c>
      <c r="AB806" t="str">
        <v>POR TICKET</v>
      </c>
      <c r="AC806" t="str">
        <f>TEXT(M806,"mmmm")</f>
        <v>septiembre</v>
      </c>
      <c r="AD806" t="str">
        <f>TEXT(M806,"yyyy")</f>
        <v>yyyy</v>
      </c>
      <c r="AE806">
        <f>W806*60*24</f>
        <v>45</v>
      </c>
      <c r="AF806">
        <f>AE806/60</f>
        <v>0.75</v>
      </c>
      <c r="AG806">
        <f>AE806/60</f>
        <v>0.75</v>
      </c>
      <c r="AH806">
        <f>L806-K806</f>
        <v>0.11805555556202307</v>
      </c>
      <c r="AI806">
        <f>AH806*24*60</f>
        <v>170.00000000931323</v>
      </c>
      <c r="AJ806">
        <f>75728*X806</f>
        <v>75728</v>
      </c>
    </row>
    <row r="807">
      <c r="A807">
        <v>870436</v>
      </c>
      <c r="B807" t="str">
        <v>INCIDENTE</v>
      </c>
      <c r="C807" t="str">
        <v>CERRADO</v>
      </c>
      <c r="D807" t="str">
        <v>TIENDA</v>
      </c>
      <c r="E807" t="str">
        <v>POS</v>
      </c>
      <c r="F807" t="str">
        <v>POS</v>
      </c>
      <c r="G807" t="str">
        <v>NCR</v>
      </c>
      <c r="H807" t="str">
        <v>la PDT de activo AD-038871 muestra una pantalla negra y solicita clave</v>
      </c>
      <c r="I807" t="str">
        <v>la PDT de activo AD-038871 muestra una pantalla negra y solicita clave</v>
      </c>
      <c r="J807" t="str">
        <v>SE REALIZA VISITA A TIENDA SAN SILVESTRE CON LAS SIGUIENTES NOVEDADES:                                                                                    TICKET 870436: SE REALIZA FORMATEO Y CONFIGURACION DE PDA DE SEGURIDAD; CON PRUEBAS DE FUNCIONAMIENTO CON AUXILIAR DE SEGURIDAD; PRUEBAS SATISFACTORIAS PDA QUEDA OPERATIVA.                                                                                      TICKET 877913: SE REVISA POS#13 Y SE ENCUENTRA FALLA CON ENCENDIDO; SE CAMBIA FUENTE  DE PODER Y SE PROCEDE A FORMATEAR POS YA QUE SE DAÑO EL ARRANQUE DEL LINUX; SE GENERÓ CAU A MESAS ESPECIALIZADAS PARA ACTUALIZAR LA POS Y CARGAR LA FACTURACION.                                                                                                                                                                    TICKET 878569: SE REVISA ESCANER-BALANZA QUE REGISTRABA PESO MAYOR AL INDICADO; SE REALIZA RESETEO Y MANTENIMIENTO PREVENTIVO; CON PRUEBAS DE VALIDACION CORRECTAS; ESCANER QUEDA OPERATIVO.                                   ADICIONAL SE REALIZAN 2 CAMBIOS DE POSICION DE EQUIPOS DE COMPUTO POR ROTACION DE JEFES DE SECCION; LOS MOVIMIENTOS SE REALIZARON EN LA OFICINA COMERCIAL. TODAS NOVEDADES PRESENTADAS Y SOLUCIONES DE CASOS FUERON INFORMADAS AL GERENTE DE LA TIENDA CARLOS PACHECO.</v>
      </c>
      <c r="K807">
        <v>45545.42361111111</v>
      </c>
      <c r="L807">
        <v>45545.4875</v>
      </c>
      <c r="M807">
        <v>45546</v>
      </c>
      <c r="N807" t="str">
        <f>TEXT(M807, "DDDD")</f>
        <v>miércoles</v>
      </c>
      <c r="O807" t="str">
        <v>J126 JUMBO SAN SILVESTRE</v>
      </c>
      <c r="P807" t="str">
        <v>BARRANCABERMEJA</v>
      </c>
      <c r="Q807" t="str">
        <f>IF(ISBLANK(P807),"0",(VLOOKUP(P807,REGION,2,FALSE)))</f>
        <v>ORIENTE</v>
      </c>
      <c r="R807" t="str">
        <v>LUIS CARLOS ROJAS ACOSTA</v>
      </c>
      <c r="S807">
        <f>IF(ISBLANK(R807),"0", VLOOKUP(R807,PERSONAL,2,FALSE))</f>
        <v>1096188137</v>
      </c>
      <c r="T807" t="str">
        <v>DIRECTO</v>
      </c>
      <c r="U807">
        <v>0.3333333333333333</v>
      </c>
      <c r="V807">
        <v>0.7083333333333334</v>
      </c>
      <c r="W807">
        <f>V807-U807</f>
        <v>0.37500000000000006</v>
      </c>
      <c r="X807" t="str">
        <v>2;5</v>
      </c>
      <c r="Y807">
        <f>NETWORKDAYS(K807,M807)</f>
        <v>2</v>
      </c>
      <c r="Z807" t="str">
        <f>IF(Y807&lt;=2,"CUMPLE","NO CUMPLE")</f>
        <v>CUMPLE</v>
      </c>
      <c r="AA807" t="str">
        <v xml:space="preserve">SOLICITUD TÉCNICO TODO EL DIA </v>
      </c>
      <c r="AB807" t="str">
        <v xml:space="preserve">POR DIA </v>
      </c>
      <c r="AC807" t="str">
        <f>TEXT(M807,"mmmm")</f>
        <v>septiembre</v>
      </c>
      <c r="AD807" t="str">
        <f>TEXT(M807,"yyyy")</f>
        <v>yyyy</v>
      </c>
      <c r="AE807">
        <f>W807*60*24</f>
        <v>540.0000000000001</v>
      </c>
      <c r="AF807">
        <f>AE807/60</f>
        <v>9.000000000000002</v>
      </c>
      <c r="AG807">
        <f>AE807/60</f>
        <v>9.000000000000002</v>
      </c>
      <c r="AH807">
        <f>L807-K807</f>
        <v>0.06388888889341615</v>
      </c>
      <c r="AI807">
        <f>AH807*24*60</f>
        <v>92.00000000651926</v>
      </c>
      <c r="AJ807" t="e">
        <f>75728*X807</f>
        <v>#VALUE!</v>
      </c>
    </row>
    <row r="808" xml:space="preserve">
      <c r="A808">
        <v>834374</v>
      </c>
      <c r="B808" t="str">
        <v>SOLICITUD</v>
      </c>
      <c r="C808" t="str">
        <v>CERRADO</v>
      </c>
      <c r="D808" t="str">
        <v>TIENDA</v>
      </c>
      <c r="E808" t="str">
        <v>CPU</v>
      </c>
      <c r="F808" t="str">
        <v>CPU</v>
      </c>
      <c r="G808" t="str">
        <v>LENOVO</v>
      </c>
      <c r="H808" t="str">
        <v>PC DEL AREA DE TEXTIL DE TIENDA PRADO NO INICIA SESION</v>
      </c>
      <c r="I808" t="str">
        <v>PC DEL AREA DE TEXTIL DE TIENDA PRADO NO INICIA SESION</v>
      </c>
      <c r="J808" t="str" xml:space="preserve">
        <v xml:space="preserve">Actividad Se le instala disco solido quedo mas rápido se formatea inicia sesión con normalidad _x000d_
Nota: Duro varias horas buscando el disco duro en la tienda </v>
      </c>
      <c r="K808">
        <v>45546.606944444444</v>
      </c>
      <c r="L808">
        <v>45546.62430555555</v>
      </c>
      <c r="M808">
        <v>45546</v>
      </c>
      <c r="N808" t="str">
        <f>TEXT(M808, "DDDD")</f>
        <v>miércoles</v>
      </c>
      <c r="O808" t="str">
        <v>E806 EASY EL PRADO</v>
      </c>
      <c r="P808" t="str">
        <v>MEDELLIN</v>
      </c>
      <c r="Q808" t="str">
        <f>IF(ISBLANK(P808),"0",(VLOOKUP(P808,REGION,2,FALSE)))</f>
        <v>CENTRO</v>
      </c>
      <c r="R808" t="str">
        <v>CHRISTIAN ALEXANDER RUA TABARES</v>
      </c>
      <c r="S808" t="e">
        <f>IF(ISBLANK(R808),"0", VLOOKUP(R808,PERSONAL,2,FALSE))</f>
        <v>#N/A</v>
      </c>
      <c r="T808" t="str">
        <v>CFS</v>
      </c>
      <c r="U808">
        <v>0.3333333333333333</v>
      </c>
      <c r="V808">
        <v>0.75</v>
      </c>
      <c r="W808">
        <f>V808-U808</f>
        <v>0.4166666666666667</v>
      </c>
      <c r="X808" t="str">
        <v>2;5</v>
      </c>
      <c r="Y808">
        <f>NETWORKDAYS(K808,M808)</f>
        <v>1</v>
      </c>
      <c r="Z808" t="str">
        <f>IF(Y808&lt;=2,"CUMPLE","NO CUMPLE")</f>
        <v>CUMPLE</v>
      </c>
      <c r="AA808" t="str">
        <v xml:space="preserve">SOLICITUD TÉCNICO TODO EL DIA </v>
      </c>
      <c r="AB808" t="str">
        <v xml:space="preserve">POR DIA </v>
      </c>
      <c r="AC808" t="str">
        <f>TEXT(M808,"mmmm")</f>
        <v>septiembre</v>
      </c>
      <c r="AD808" t="str">
        <f>TEXT(M808,"yyyy")</f>
        <v>yyyy</v>
      </c>
      <c r="AE808">
        <f>W808*60*24</f>
        <v>600</v>
      </c>
      <c r="AF808">
        <f>AE808/60</f>
        <v>10</v>
      </c>
      <c r="AG808">
        <f>AE808/60</f>
        <v>10</v>
      </c>
      <c r="AH808">
        <f>L808-K808</f>
        <v>0.01736111110949423</v>
      </c>
      <c r="AI808">
        <f>AH808*24*60</f>
        <v>24.999999997671694</v>
      </c>
      <c r="AJ808" t="e">
        <f>75728*X808</f>
        <v>#VALUE!</v>
      </c>
    </row>
    <row r="809">
      <c r="A809">
        <v>876995</v>
      </c>
      <c r="B809" t="str">
        <v>SOLICITUD</v>
      </c>
      <c r="C809" t="str">
        <v>CERRADO</v>
      </c>
      <c r="D809" t="str">
        <v>CONTRALOR</v>
      </c>
      <c r="E809" t="str">
        <v>PDA</v>
      </c>
      <c r="F809" t="str">
        <v>PDA</v>
      </c>
      <c r="G809" t="str">
        <v>HONEYWELL</v>
      </c>
      <c r="H809" t="str">
        <v>Buen día. Solicito de su colaboracion con la configuracion de dos usuarios en la PDA del area de PGC. Gracias;</v>
      </c>
      <c r="I809" t="str">
        <v>Buen día. Solicito de su colaboracion con la configuracion de dos usuarios en la PDA del area de PGC. Gracias;</v>
      </c>
      <c r="J809" t="str">
        <v xml:space="preserve">Se llevó a cabo el proceso de configuración de usuarios en la PDA del sistema PGC; ya que el dispositivo se encontraba en uso previo y era necesario liberarlo para continuar con la operación. Durante el proceso; se identificó un bloqueo en el acceso debido a un error en la clave; por lo que fue necesario proceder con el desbloqueo de la misma; restableciendo las credenciales. Una vez desbloqueada la clave; se añadieron los usuarios correspondientes al sistema según los requerimientos establecidos. Al finalizar la configuración; el dispositivo fue bloqueado nuevamente para asegurar su seguridad y cumplimiento de las políticas de acceso. </v>
      </c>
      <c r="K809">
        <v>45545.72430555556</v>
      </c>
      <c r="L809">
        <v>45546.54652777778</v>
      </c>
      <c r="M809">
        <v>45547</v>
      </c>
      <c r="N809" t="str">
        <f>TEXT(M809, "DDDD")</f>
        <v>jueves</v>
      </c>
      <c r="O809" t="str">
        <v>J047 JUMBO GIRARDOT</v>
      </c>
      <c r="P809" t="str">
        <v>GIRARDOT</v>
      </c>
      <c r="Q809" t="str">
        <f>IF(ISBLANK(P809),"0",(VLOOKUP(P809,REGION,2,FALSE)))</f>
        <v>OCCIDENTE</v>
      </c>
      <c r="R809" t="str">
        <v>MICHAEL SIMIT VILLABON TRUJILLO</v>
      </c>
      <c r="S809" t="e">
        <f>IF(ISBLANK(R809),"0", VLOOKUP(R809,PERSONAL,2,FALSE))</f>
        <v>#N/A</v>
      </c>
      <c r="T809" t="str">
        <v>ALIADO</v>
      </c>
      <c r="U809">
        <v>0.2916666666666667</v>
      </c>
      <c r="V809">
        <v>0.4583333333333333</v>
      </c>
      <c r="W809">
        <f>V809-U809</f>
        <v>0.16666666666666663</v>
      </c>
      <c r="X809">
        <v>2</v>
      </c>
      <c r="Y809">
        <f>NETWORKDAYS(K809,M809)</f>
        <v>3</v>
      </c>
      <c r="Z809" t="str">
        <f>IF(Y809&lt;=2,"CUMPLE","NO CUMPLE")</f>
        <v>NO CUMPLE</v>
      </c>
      <c r="AB809" t="str">
        <v>POR TICKET</v>
      </c>
      <c r="AC809" t="str">
        <f>TEXT(M809,"mmmm")</f>
        <v>septiembre</v>
      </c>
      <c r="AD809" t="str">
        <f>TEXT(M809,"yyyy")</f>
        <v>yyyy</v>
      </c>
      <c r="AE809">
        <f>W809*60*24</f>
        <v>239.99999999999994</v>
      </c>
      <c r="AF809">
        <f>AE809/60</f>
        <v>3.999999999999999</v>
      </c>
      <c r="AG809">
        <f>AE809/60</f>
        <v>3.999999999999999</v>
      </c>
      <c r="AH809">
        <f>L809-K809</f>
        <v>0.8222222222175333</v>
      </c>
      <c r="AI809">
        <f>AH809*24*60</f>
        <v>1183.999999993248</v>
      </c>
      <c r="AJ809">
        <f>75728*X809</f>
        <v>151456</v>
      </c>
    </row>
    <row r="810" xml:space="preserve">
      <c r="A810">
        <v>885615</v>
      </c>
      <c r="B810" t="str">
        <v>SOLICITUD</v>
      </c>
      <c r="C810" t="str">
        <v>CERRADO</v>
      </c>
      <c r="D810" t="str">
        <v>CONTRALOR</v>
      </c>
      <c r="E810" t="str">
        <v>POS</v>
      </c>
      <c r="F810" t="str">
        <v>POS</v>
      </c>
      <c r="G810" t="str">
        <v>NCR</v>
      </c>
      <c r="H810" t="str">
        <v>Buena tarde solicito de su ayuda para revalidar las cantidad de pos; impresoras; gavetas; y validar si ya llegaron los monitores clientes poner la información completa y confiable ; devolver veste ticket para verificación</v>
      </c>
      <c r="I810" t="str">
        <v>Buena tarde solicito de su ayuda para revalidar las cantidad de pos; impresoras; gavetas; y validar si ya llegaron los monitores clientes poner la información completa y confiable ; devolver veste ticket para verificación</v>
      </c>
      <c r="J810" t="str" xml:space="preserve">
        <v xml:space="preserve">Se llevó a cabo una revisión exhaustiva de todas las direcciones MAC correspondientes a los dispositivos POS NCR; debido a que el listado en_x000d_
el documento de referencia presentaba un orden incorrecto. Se verificó cada dirección MAC para asegurar su correspondencia con el_x000d_
hardware adecuado y se reorganizó el documento de manera estructurada y coherente; garantizando que cada POS NCR esté asociado a la_x000d_
MAC correcta. Este proceso se realizó para evitar confusiones futuras y asegurar la correcta identificación de los equipos en la red.</v>
      </c>
      <c r="K810">
        <v>45547.66875</v>
      </c>
      <c r="L810">
        <v>45547.68472222222</v>
      </c>
      <c r="M810">
        <v>45547</v>
      </c>
      <c r="N810" t="str">
        <f>TEXT(M810, "DDDD")</f>
        <v>jueves</v>
      </c>
      <c r="O810" t="str">
        <v>J047 JUMBO GIRARDOT</v>
      </c>
      <c r="P810" t="str">
        <v>GIRARDOT</v>
      </c>
      <c r="Q810" t="str">
        <f>IF(ISBLANK(P810),"0",(VLOOKUP(P810,REGION,2,FALSE)))</f>
        <v>OCCIDENTE</v>
      </c>
      <c r="R810" t="str">
        <v>MICHAEL SIMIT VILLABON TRUJILLO</v>
      </c>
      <c r="S810" t="e">
        <f>IF(ISBLANK(R810),"0", VLOOKUP(R810,PERSONAL,2,FALSE))</f>
        <v>#N/A</v>
      </c>
      <c r="T810" t="str">
        <v>ALIADO</v>
      </c>
      <c r="U810">
        <v>0.2916666666666667</v>
      </c>
      <c r="V810">
        <v>0.5416666666666666</v>
      </c>
      <c r="W810">
        <f>V810-U810</f>
        <v>0.24999999999999994</v>
      </c>
      <c r="X810">
        <v>3</v>
      </c>
      <c r="Y810">
        <f>NETWORKDAYS(K810,M810)</f>
        <v>1</v>
      </c>
      <c r="Z810" t="str">
        <f>IF(Y810&lt;=2,"CUMPLE","NO CUMPLE")</f>
        <v>CUMPLE</v>
      </c>
      <c r="AB810" t="str">
        <v>POR TICKET</v>
      </c>
      <c r="AC810" t="str">
        <f>TEXT(M810,"mmmm")</f>
        <v>septiembre</v>
      </c>
      <c r="AD810" t="str">
        <f>TEXT(M810,"yyyy")</f>
        <v>yyyy</v>
      </c>
      <c r="AE810">
        <f>W810*60*24</f>
        <v>359.9999999999999</v>
      </c>
      <c r="AF810">
        <f>AE810/60</f>
        <v>5.999999999999998</v>
      </c>
      <c r="AG810">
        <f>AE810/60</f>
        <v>5.999999999999998</v>
      </c>
      <c r="AH810">
        <f>L810-K810</f>
        <v>0.015972222223354038</v>
      </c>
      <c r="AI810">
        <f>AH810*24*60</f>
        <v>23.000000001629815</v>
      </c>
      <c r="AJ810">
        <f>75728*X810</f>
        <v>227184</v>
      </c>
    </row>
    <row r="811">
      <c r="A811">
        <v>880927</v>
      </c>
      <c r="B811" t="str">
        <v>SOLICITUD</v>
      </c>
      <c r="C811" t="str">
        <v>CERRADO</v>
      </c>
      <c r="D811" t="str">
        <v xml:space="preserve">TIENDA </v>
      </c>
      <c r="E811" t="str">
        <v>PROACTIVA</v>
      </c>
      <c r="F811" t="str">
        <v>PROACTIVA</v>
      </c>
      <c r="G811" t="str">
        <v>PROACTIVA</v>
      </c>
      <c r="H811" t="str">
        <v>Buenas tardes Se solicita proactiva y respectivo envio de informe de la visita realizada</v>
      </c>
      <c r="I811" t="str">
        <v>Buenas tardes Se solicita proactiva y respectivo envio de informe de la visita realizada</v>
      </c>
      <c r="J811" t="str">
        <v>Se realizo el recorrido por toda la tienda en cada una de la areas; se valida el estado de los equipos y se indaga con cada jefe de sección. Se corrigen las novedades reportadas y se informan las solicitudes requeridas a las areas correspondientes. Se diligencia el formulario correspondiente.</v>
      </c>
      <c r="K811">
        <v>45545.697916666664</v>
      </c>
      <c r="L811">
        <v>45546.419444444444</v>
      </c>
      <c r="M811">
        <v>45547</v>
      </c>
      <c r="N811" t="str">
        <f>TEXT(M811, "DDDD")</f>
        <v>jueves</v>
      </c>
      <c r="O811" t="str">
        <v>M073 METRO MOSQUERA</v>
      </c>
      <c r="P811" t="str">
        <v>MOSQUERA</v>
      </c>
      <c r="Q811" t="str">
        <f>IF(ISBLANK(P811),"0",(VLOOKUP(P811,REGION,2,FALSE)))</f>
        <v>BOGOTA</v>
      </c>
      <c r="R811" t="str">
        <v>ALEXANDER CASTILLO SOTELO</v>
      </c>
      <c r="S811">
        <f>IF(ISBLANK(R811),"0", VLOOKUP(R811,PERSONAL,2,FALSE))</f>
        <v>80216449</v>
      </c>
      <c r="T811" t="str">
        <v>ALIADO</v>
      </c>
      <c r="U811">
        <v>0.5833333333333334</v>
      </c>
      <c r="V811">
        <v>0.625</v>
      </c>
      <c r="W811">
        <f>V811-U811</f>
        <v>0.04166666666666663</v>
      </c>
      <c r="X811">
        <v>1</v>
      </c>
      <c r="Y811">
        <f>NETWORKDAYS(K811,M811)</f>
        <v>3</v>
      </c>
      <c r="Z811" t="str">
        <f>IF(Y811&lt;=2,"CUMPLE","NO CUMPLE")</f>
        <v>NO CUMPLE</v>
      </c>
      <c r="AB811" t="str">
        <v>POR TICKET</v>
      </c>
      <c r="AC811" t="str">
        <f>TEXT(M811,"mmmm")</f>
        <v>septiembre</v>
      </c>
      <c r="AD811" t="str">
        <f>TEXT(M811,"yyyy")</f>
        <v>yyyy</v>
      </c>
      <c r="AE811">
        <f>W811*60*24</f>
        <v>59.99999999999994</v>
      </c>
      <c r="AF811">
        <f>AE811/60</f>
        <v>0.999999999999999</v>
      </c>
      <c r="AG811">
        <f>AE811/60</f>
        <v>0.999999999999999</v>
      </c>
      <c r="AH811">
        <f>L811-K811</f>
        <v>0.7215277777795563</v>
      </c>
      <c r="AI811">
        <f>AH811*24*60</f>
        <v>1039.0000000025611</v>
      </c>
      <c r="AJ811">
        <f>75728*X811</f>
        <v>75728</v>
      </c>
    </row>
    <row r="812">
      <c r="A812">
        <v>450537</v>
      </c>
      <c r="B812" t="str">
        <v>INCIDENTE</v>
      </c>
      <c r="C812" t="str">
        <v>CERRADO</v>
      </c>
      <c r="D812" t="str">
        <v>PISO DE VENTA</v>
      </c>
      <c r="E812" t="str">
        <v>IMPRESORA</v>
      </c>
      <c r="F812" t="str">
        <v>IMPRESORA</v>
      </c>
      <c r="G812" t="str">
        <v>ZEBRA</v>
      </c>
      <c r="H812" t="str">
        <v>Buen día Solicito de su colaboración para la revisión de las impresoras portátiles ya que están presentando fallas..</v>
      </c>
      <c r="I812" t="str">
        <v>Buen día Solicito de su colaboración para la revisión de las impresoras portátiles ya que están presentando fallas..</v>
      </c>
      <c r="J812" t="str">
        <v>Se realizo la configuración de la impresora nueva; se configura la red WIFI y los parámetros de impresión; sin embargo la impresora no aparece en la plataforma de genesix y se pide al área correspondiente que la creen. Después de corregir el error se hacen las pruebas de impresión. Se hace la entrega del equipo a la tienda y se hacen firmar las actas. Se retira la impresora con serial XXVTJ122300824.</v>
      </c>
      <c r="K812">
        <v>45546.37986111111</v>
      </c>
      <c r="L812">
        <v>45546.43541666667</v>
      </c>
      <c r="M812">
        <v>45547</v>
      </c>
      <c r="N812" t="str">
        <f>TEXT(M812, "DDDD")</f>
        <v>jueves</v>
      </c>
      <c r="O812" t="str">
        <v>M074 METRO FACATATIVA</v>
      </c>
      <c r="P812" t="str">
        <v>FACATATIVA</v>
      </c>
      <c r="Q812" t="str">
        <f>IF(ISBLANK(P812),"0",(VLOOKUP(P812,REGION,2,FALSE)))</f>
        <v>BOGOTA</v>
      </c>
      <c r="R812" t="str">
        <v>ALEXANDER CASTILLO SOTELO</v>
      </c>
      <c r="S812">
        <f>IF(ISBLANK(R812),"0", VLOOKUP(R812,PERSONAL,2,FALSE))</f>
        <v>80216449</v>
      </c>
      <c r="T812" t="str">
        <v>ALIADO</v>
      </c>
      <c r="U812">
        <v>0.4375</v>
      </c>
      <c r="V812">
        <v>0.5625</v>
      </c>
      <c r="W812">
        <f>V812-U812</f>
        <v>0.125</v>
      </c>
      <c r="X812">
        <v>2</v>
      </c>
      <c r="Y812">
        <f>NETWORKDAYS(K812,M812)</f>
        <v>2</v>
      </c>
      <c r="Z812" t="str">
        <f>IF(Y812&lt;=2,"CUMPLE","NO CUMPLE")</f>
        <v>CUMPLE</v>
      </c>
      <c r="AB812" t="str">
        <v>POR TICKET</v>
      </c>
      <c r="AC812" t="str">
        <f>TEXT(M812,"mmmm")</f>
        <v>septiembre</v>
      </c>
      <c r="AD812" t="str">
        <f>TEXT(M812,"yyyy")</f>
        <v>yyyy</v>
      </c>
      <c r="AE812">
        <f>W812*60*24</f>
        <v>180</v>
      </c>
      <c r="AF812">
        <f>AE812/60</f>
        <v>3</v>
      </c>
      <c r="AG812">
        <f>AE812/60</f>
        <v>3</v>
      </c>
      <c r="AH812">
        <f>L812-K812</f>
        <v>0.055555555554747116</v>
      </c>
      <c r="AI812">
        <f>AH812*24*60</f>
        <v>79.99999999883585</v>
      </c>
      <c r="AJ812">
        <f>75728*X812</f>
        <v>151456</v>
      </c>
    </row>
    <row r="813" xml:space="preserve">
      <c r="A813">
        <v>880931</v>
      </c>
      <c r="B813" t="str">
        <v>INCIDENTE</v>
      </c>
      <c r="C813" t="str">
        <v>CERRADO</v>
      </c>
      <c r="D813" t="str">
        <v xml:space="preserve">TIENDA </v>
      </c>
      <c r="E813" t="str">
        <v>PROACTIVA</v>
      </c>
      <c r="F813" t="str">
        <v>PROACTIVA</v>
      </c>
      <c r="G813" t="str">
        <v>PROACTIVA</v>
      </c>
      <c r="H813" t="str">
        <v>Buenas Tardes Se solicita proactiva y respectivo envio de informe de la visita realizada</v>
      </c>
      <c r="I813" t="str" xml:space="preserve">
        <v xml:space="preserve">Buenas Tardes Se solicita proactiva y respectivo envio de informe de la visita realizada_x000d_
</v>
      </c>
      <c r="J813" t="str">
        <v>Se realizo el recorrido por toda la tienda en cada una de la areas; se valida el estado de los equipos y se indaga con cada jefe de sección. Se corrigen las novedades reportadas y se informan las solicitudes requeridas a las areas correspondientes. Se diligencia el formulario correspondiente.</v>
      </c>
      <c r="K813">
        <v>45545.697222222225</v>
      </c>
      <c r="L813">
        <v>45546.419444444444</v>
      </c>
      <c r="M813">
        <v>45547</v>
      </c>
      <c r="N813" t="str">
        <f>TEXT(M813, "DDDD")</f>
        <v>jueves</v>
      </c>
      <c r="O813" t="str">
        <v>M074 METRO FACATATIVA</v>
      </c>
      <c r="P813" t="str">
        <v>FACATATIVA</v>
      </c>
      <c r="Q813" t="str">
        <f>IF(ISBLANK(P813),"0",(VLOOKUP(P813,REGION,2,FALSE)))</f>
        <v>BOGOTA</v>
      </c>
      <c r="R813" t="str">
        <v>ALEXANDER CASTILLO SOTELO</v>
      </c>
      <c r="S813">
        <f>IF(ISBLANK(R813),"0", VLOOKUP(R813,PERSONAL,2,FALSE))</f>
        <v>80216449</v>
      </c>
      <c r="T813" t="str">
        <v>ALIADO</v>
      </c>
      <c r="U813">
        <v>0.3333333333333333</v>
      </c>
      <c r="V813">
        <v>0.375</v>
      </c>
      <c r="W813">
        <f>V813-U813</f>
        <v>0.041666666666666685</v>
      </c>
      <c r="X813">
        <v>1</v>
      </c>
      <c r="Y813">
        <f>NETWORKDAYS(K813,M813)</f>
        <v>3</v>
      </c>
      <c r="Z813" t="str">
        <f>IF(Y813&lt;=2,"CUMPLE","NO CUMPLE")</f>
        <v>NO CUMPLE</v>
      </c>
      <c r="AB813" t="str">
        <v>POR TICKET</v>
      </c>
      <c r="AC813" t="str">
        <f>TEXT(M813,"mmmm")</f>
        <v>septiembre</v>
      </c>
      <c r="AD813" t="str">
        <f>TEXT(M813,"yyyy")</f>
        <v>yyyy</v>
      </c>
      <c r="AE813">
        <f>W813*60*24</f>
        <v>60.00000000000002</v>
      </c>
      <c r="AF813">
        <f>AE813/60</f>
        <v>1.0000000000000004</v>
      </c>
      <c r="AG813">
        <f>AE813/60</f>
        <v>1.0000000000000004</v>
      </c>
      <c r="AH813">
        <f>L813-K813</f>
        <v>0.7222222222189885</v>
      </c>
      <c r="AI813">
        <f>AH813*24*60</f>
        <v>1039.9999999953434</v>
      </c>
      <c r="AJ813">
        <f>75728*X813</f>
        <v>75728</v>
      </c>
    </row>
    <row r="814">
      <c r="A814">
        <v>884709</v>
      </c>
      <c r="B814" t="str">
        <v>SOLICITUD</v>
      </c>
      <c r="C814" t="str">
        <v>CERRADO</v>
      </c>
      <c r="D814" t="str">
        <v>TIENDA</v>
      </c>
      <c r="E814" t="str">
        <v>PDA</v>
      </c>
      <c r="F814" t="str">
        <v>PDA</v>
      </c>
      <c r="G814" t="str">
        <v>HONEYWELL</v>
      </c>
      <c r="H814" t="str">
        <v>buen dia para solicitar arreglo de la pda de la seccion de pft que no inicia.</v>
      </c>
      <c r="I814" t="str">
        <v>buen dia para solicitar arreglo de la pda de la seccion de pft que no inicia.</v>
      </c>
      <c r="J814" t="str">
        <v>Se verifica la PDA y se observa que presenta un bloqueo y pide código para desbloquearla; se procede a hacer la actualización de la versión del Firmware. Se entrega el equipo operativo.</v>
      </c>
      <c r="K814">
        <v>45547.714583333334</v>
      </c>
      <c r="L814">
        <v>45547.77777777778</v>
      </c>
      <c r="M814">
        <v>45547</v>
      </c>
      <c r="N814" t="str">
        <f>TEXT(M814, "DDDD")</f>
        <v>jueves</v>
      </c>
      <c r="O814" t="str">
        <v>M074 METRO FACATATIVA</v>
      </c>
      <c r="P814" t="str">
        <v>FACATATIVA</v>
      </c>
      <c r="Q814" t="str">
        <f>IF(ISBLANK(P814),"0",(VLOOKUP(P814,REGION,2,FALSE)))</f>
        <v>BOGOTA</v>
      </c>
      <c r="R814" t="str">
        <v>ALEXANDER CASTILLO SOTELO</v>
      </c>
      <c r="S814">
        <f>IF(ISBLANK(R814),"0", VLOOKUP(R814,PERSONAL,2,FALSE))</f>
        <v>80216449</v>
      </c>
      <c r="T814" t="str">
        <v>ALIADO</v>
      </c>
      <c r="U814">
        <v>0.40625</v>
      </c>
      <c r="V814">
        <v>0.4375</v>
      </c>
      <c r="W814">
        <f>V814-U814</f>
        <v>0.03125</v>
      </c>
      <c r="X814">
        <v>1</v>
      </c>
      <c r="Y814">
        <f>NETWORKDAYS(K814,M814)</f>
        <v>1</v>
      </c>
      <c r="Z814" t="str">
        <f>IF(Y814&lt;=2,"CUMPLE","NO CUMPLE")</f>
        <v>CUMPLE</v>
      </c>
      <c r="AB814" t="str">
        <v>POR TICKET</v>
      </c>
      <c r="AC814" t="str">
        <f>TEXT(M814,"mmmm")</f>
        <v>septiembre</v>
      </c>
      <c r="AD814" t="str">
        <f>TEXT(M814,"yyyy")</f>
        <v>yyyy</v>
      </c>
      <c r="AE814">
        <f>W814*60*24</f>
        <v>45</v>
      </c>
      <c r="AF814">
        <f>AE814/60</f>
        <v>0.75</v>
      </c>
      <c r="AG814">
        <f>AE814/60</f>
        <v>0.75</v>
      </c>
      <c r="AH814">
        <f>L814-K814</f>
        <v>0.06319444444670808</v>
      </c>
      <c r="AI814">
        <f>AH814*24*60</f>
        <v>91.00000000325963</v>
      </c>
      <c r="AJ814">
        <f>75728*X814</f>
        <v>75728</v>
      </c>
    </row>
    <row r="815">
      <c r="A815">
        <v>885648</v>
      </c>
      <c r="B815" t="str">
        <v>INCIDENTE</v>
      </c>
      <c r="C815" t="str">
        <v>CERRADO</v>
      </c>
      <c r="D815" t="str">
        <v>TIENDA</v>
      </c>
      <c r="E815" t="str">
        <v>CPU</v>
      </c>
      <c r="F815" t="str">
        <v>CPU</v>
      </c>
      <c r="G815" t="str">
        <v>LENOVO</v>
      </c>
      <c r="H815" t="str">
        <v>Buenas Tardes; solicito la manos remotas para revision de equipos microsens en EDS Mosquera. Gracias!</v>
      </c>
      <c r="I815" t="str">
        <v>Buenas Tardes; solicito la manos remotas para revision de equipos microsens en EDS Mosquera. Gracias!</v>
      </c>
      <c r="J815" t="str">
        <v>Se presta el apoyo y soporte al área de redes para que realice la configuración de cada uno de los equipos que se encuentran en la EDS. Se formatean y configuran nuevamente cada uno. Se hacen las pruebas de conexión con cada uno de los datafonos y son exitosas. Se dejan operativos los equipos.</v>
      </c>
      <c r="K815">
        <v>45547.711805555555</v>
      </c>
      <c r="L815">
        <v>45547.775</v>
      </c>
      <c r="M815">
        <v>45547</v>
      </c>
      <c r="N815" t="str">
        <f>TEXT(M815, "DDDD")</f>
        <v>jueves</v>
      </c>
      <c r="O815" t="str">
        <v>M073 METRO MOSQUERA</v>
      </c>
      <c r="P815" t="str">
        <v>MOSQUERA</v>
      </c>
      <c r="Q815" t="str">
        <f>IF(ISBLANK(P815),"0",(VLOOKUP(P815,REGION,2,FALSE)))</f>
        <v>BOGOTA</v>
      </c>
      <c r="R815" t="str">
        <v>ALEXANDER CASTILLO SOTELO</v>
      </c>
      <c r="S815">
        <f>IF(ISBLANK(R815),"0", VLOOKUP(R815,PERSONAL,2,FALSE))</f>
        <v>80216449</v>
      </c>
      <c r="T815" t="str">
        <v>ALIADO</v>
      </c>
      <c r="U815">
        <v>0.6458333333333334</v>
      </c>
      <c r="V815">
        <v>0.7291666666666666</v>
      </c>
      <c r="W815">
        <f>V815-U815</f>
        <v>0.08333333333333326</v>
      </c>
      <c r="X815">
        <v>1</v>
      </c>
      <c r="Y815">
        <f>NETWORKDAYS(K815,M815)</f>
        <v>1</v>
      </c>
      <c r="Z815" t="str">
        <f>IF(Y815&lt;=2,"CUMPLE","NO CUMPLE")</f>
        <v>CUMPLE</v>
      </c>
      <c r="AB815" t="str">
        <v>POR TICKET</v>
      </c>
      <c r="AC815" t="str">
        <f>TEXT(M815,"mmmm")</f>
        <v>septiembre</v>
      </c>
      <c r="AD815" t="str">
        <f>TEXT(M815,"yyyy")</f>
        <v>yyyy</v>
      </c>
      <c r="AE815">
        <f>W815*60*24</f>
        <v>119.99999999999989</v>
      </c>
      <c r="AF815">
        <f>AE815/60</f>
        <v>1.999999999999998</v>
      </c>
      <c r="AG815">
        <f>AE815/60</f>
        <v>1.999999999999998</v>
      </c>
      <c r="AH815">
        <f>L815-K815</f>
        <v>0.06319444444670808</v>
      </c>
      <c r="AI815">
        <f>AH815*24*60</f>
        <v>91.00000000325963</v>
      </c>
      <c r="AJ815">
        <f>75728*X815</f>
        <v>75728</v>
      </c>
    </row>
    <row r="816">
      <c r="A816">
        <v>845712</v>
      </c>
      <c r="B816" t="str">
        <v>SOLICITUD</v>
      </c>
      <c r="C816" t="str">
        <v>CERRADO</v>
      </c>
      <c r="D816" t="str">
        <v>TIENDA</v>
      </c>
      <c r="E816" t="str">
        <v>BALANZA</v>
      </c>
      <c r="F816" t="str">
        <v>BALANZA</v>
      </c>
      <c r="G816" t="str">
        <v>ZEBRA</v>
      </c>
      <c r="H816" t="str">
        <v>buenas noches me colabora con pos 13 platos preparados presenta falla calibracion balaza ; se realiza prubas con peso de 12.kg donde refleja 4.715-4.495-8.230-5.060-69.625 presentanto una diferencia mayor a 7.285 kg; muchas gracias quedo atenta quedo atenta</v>
      </c>
      <c r="I816" t="str">
        <v>buenas noches me colabora con pos 13 platos preparados presenta falla calibracion balaza ; se realiza prubas con peso de 12.kg donde refleja 4.715-4.495-8.230-5.060-69.625 presentanto una diferencia mayor a 7.285 kg; muchas gracias quedo atenta quedo atenta</v>
      </c>
      <c r="J816" t="str">
        <v>Se realiza la verificación y calibración de la balanza; se hacen las respectivas prueba con los diferentes pesos. Se deja operatiba la balanza. No requiere precinto</v>
      </c>
      <c r="K816">
        <v>45547.71666666667</v>
      </c>
      <c r="L816">
        <v>45547.77569444444</v>
      </c>
      <c r="M816">
        <v>45547</v>
      </c>
      <c r="N816" t="str">
        <f>TEXT(M816, "DDDD")</f>
        <v>jueves</v>
      </c>
      <c r="O816" t="str">
        <v>M073 METRO MOSQUERA</v>
      </c>
      <c r="P816" t="str">
        <v>MOSQUERA</v>
      </c>
      <c r="Q816" t="str">
        <f>IF(ISBLANK(P816),"0",(VLOOKUP(P816,REGION,2,FALSE)))</f>
        <v>BOGOTA</v>
      </c>
      <c r="R816" t="str">
        <v>ALEXANDER CASTILLO SOTELO</v>
      </c>
      <c r="S816">
        <f>IF(ISBLANK(R816),"0", VLOOKUP(R816,PERSONAL,2,FALSE))</f>
        <v>80216449</v>
      </c>
      <c r="T816" t="str">
        <v>ALIADO</v>
      </c>
      <c r="U816">
        <v>0.5416666666666666</v>
      </c>
      <c r="V816">
        <v>0.5833333333333334</v>
      </c>
      <c r="W816">
        <f>V816-U816</f>
        <v>0.04166666666666674</v>
      </c>
      <c r="X816">
        <v>1</v>
      </c>
      <c r="Y816">
        <f>NETWORKDAYS(K816,M816)</f>
        <v>1</v>
      </c>
      <c r="Z816" t="str">
        <f>IF(Y816&lt;=2,"CUMPLE","NO CUMPLE")</f>
        <v>CUMPLE</v>
      </c>
      <c r="AB816" t="str">
        <v>POR TICKET</v>
      </c>
      <c r="AC816" t="str">
        <f>TEXT(M816,"mmmm")</f>
        <v>septiembre</v>
      </c>
      <c r="AD816" t="str">
        <f>TEXT(M816,"yyyy")</f>
        <v>yyyy</v>
      </c>
      <c r="AE816">
        <f>W816*60*24</f>
        <v>60.00000000000011</v>
      </c>
      <c r="AF816">
        <f>AE816/60</f>
        <v>1.0000000000000018</v>
      </c>
      <c r="AG816">
        <f>AE816/60</f>
        <v>1.0000000000000018</v>
      </c>
      <c r="AH816">
        <f>L816-K816</f>
        <v>0.05902777777373558</v>
      </c>
      <c r="AI816">
        <f>AH816*24*60</f>
        <v>84.99999999417923</v>
      </c>
      <c r="AJ816">
        <f>75728*X816</f>
        <v>75728</v>
      </c>
    </row>
    <row r="817">
      <c r="A817">
        <v>877845</v>
      </c>
      <c r="B817" t="str">
        <v>SOLICITUD</v>
      </c>
      <c r="C817" t="str">
        <v>ABIERTO</v>
      </c>
      <c r="D817" t="str">
        <v>TIENDA</v>
      </c>
      <c r="E817" t="str">
        <v>BALANZA</v>
      </c>
      <c r="F817" t="str">
        <v>BALANZA</v>
      </c>
      <c r="G817" t="str">
        <v>METTLER</v>
      </c>
      <c r="H817" t="str">
        <v>Buena tarde; solicito amablemente verificación bascula fruver la cual arroja daño en el censor. Metro Mosquera</v>
      </c>
      <c r="I817" t="str">
        <v>Buena tarde; solicito amablemente verificación bascula fruver la cual arroja daño en el censor. Metro Mosquera</v>
      </c>
      <c r="J817" t="str">
        <v>Se realiza la revisión de la balanza; se realiza limpieza del sensor y calibración de la etiqueta; sin embargo la falla persiste ya que va carriendo la impresión sobre la etiqueta. Se hace la limpieza de los mecanismo que hae el avance del papel. No re corrige la falla. La balanza no queda operativa. POR FAVOR DEVOLVER EL CASO PARA PEDIR LA GARANTIA DE LA BALANZA.</v>
      </c>
      <c r="K817">
        <v>45547.691666666666</v>
      </c>
      <c r="L817">
        <v>45547.777083333334</v>
      </c>
      <c r="M817">
        <v>45547</v>
      </c>
      <c r="N817" t="str">
        <f>TEXT(M817, "DDDD")</f>
        <v>jueves</v>
      </c>
      <c r="O817" t="str">
        <v>M073 METRO MOSQUERA</v>
      </c>
      <c r="P817" t="str">
        <v>MOSQUERA</v>
      </c>
      <c r="Q817" t="str">
        <f>IF(ISBLANK(P817),"0",(VLOOKUP(P817,REGION,2,FALSE)))</f>
        <v>BOGOTA</v>
      </c>
      <c r="R817" t="str">
        <v>ALEXANDER CASTILLO SOTELO</v>
      </c>
      <c r="S817">
        <f>IF(ISBLANK(R817),"0", VLOOKUP(R817,PERSONAL,2,FALSE))</f>
        <v>80216449</v>
      </c>
      <c r="T817" t="str">
        <v>ALIADO</v>
      </c>
      <c r="U817">
        <v>0.625</v>
      </c>
      <c r="V817">
        <v>0.6458333333333334</v>
      </c>
      <c r="W817">
        <f>V817-U817</f>
        <v>0.02083333333333337</v>
      </c>
      <c r="X817">
        <v>1</v>
      </c>
      <c r="Y817">
        <f>NETWORKDAYS(K817,M817)</f>
        <v>1</v>
      </c>
      <c r="Z817" t="str">
        <f>IF(Y817&lt;=2,"CUMPLE","NO CUMPLE")</f>
        <v>CUMPLE</v>
      </c>
      <c r="AB817" t="str">
        <v>POR TICKET</v>
      </c>
      <c r="AC817" t="str">
        <f>TEXT(M817,"mmmm")</f>
        <v>septiembre</v>
      </c>
      <c r="AD817" t="str">
        <f>TEXT(M817,"yyyy")</f>
        <v>yyyy</v>
      </c>
      <c r="AE817">
        <f>W817*60*24</f>
        <v>30.000000000000053</v>
      </c>
      <c r="AF817">
        <f>AE817/60</f>
        <v>0.5000000000000009</v>
      </c>
      <c r="AG817">
        <f>AE817/60</f>
        <v>0.5000000000000009</v>
      </c>
      <c r="AH817">
        <f>L817-K817</f>
        <v>0.08541666666860692</v>
      </c>
      <c r="AI817">
        <f>AH817*24*60</f>
        <v>123.00000000279397</v>
      </c>
      <c r="AJ817">
        <f>75728*X817</f>
        <v>75728</v>
      </c>
    </row>
    <row r="818" xml:space="preserve">
      <c r="A818">
        <v>873013</v>
      </c>
      <c r="B818" t="str">
        <v>SOLICITUD</v>
      </c>
      <c r="C818" t="str">
        <v>CERRADO</v>
      </c>
      <c r="D818" t="str">
        <v>CONTRALOR</v>
      </c>
      <c r="E818" t="str">
        <v>POS</v>
      </c>
      <c r="F818" t="str">
        <v>POS</v>
      </c>
      <c r="G818" t="str">
        <v>NCR</v>
      </c>
      <c r="H818" t="str">
        <v>Buen día solicito de su ayuda para realizar nuevamente verificación en sitió de equipamiento que este completo o lo faltante; también verificar que estén los cables de scanner balanza; scanner de mano; cables Y para impresora pos todo rotulado y ordenado en un solo lugar; validar los soportes de pos y periféricas Mil gracias</v>
      </c>
      <c r="I818" t="str">
        <v>Buen día solicito de su ayuda para realizar nuevamente verificación en sitió de equipamiento que este completo o lo faltante; también verificar que estén los cables de scanner balanza; scanner de mano; cables Y para impresora pos todo rotulado y ordenado en un solo lugar; validar los soportes de pos y periféricas Mil gracias</v>
      </c>
      <c r="J818" t="str" xml:space="preserve">
        <v xml:space="preserve">Solicitud de Verificación de Equipamiento en Sitio_x000d_
Se solicita realizar nuevamente una verificación exhaustiva del equipamiento instalado en el sitio para confirmar su completitud o detectar_x000d_
faltantes._x000d_
 Además; es necesario revisar que todos los cables correspondientes a los dispositivos;_x000d_
 como el scanner de balanza; scanner de mano; y cables "Y" para impresora POS; estén correctamente rotulados y organizados en un único_x000d_
lugar._x000d_
También es requerido validar la presencia y correcto estado de los soportes para POS y periféricos. El equipamiento a verificar incluye: 16_x000d_
CPU NCR. 12 impresoras POS NCR. 4 bases de pantalla touch.1 Soporte para pantalla EDM.10 bases largas de pantalla touch.16 gavetas. 16_x000d_
pantallas touch NCR. 7 impresoras Zebra. 17 cables para impresora "Y" 4 cables para impresoras Zebra_x000d_
3 cables para escáner de man</v>
      </c>
      <c r="K818">
        <v>45545.71597222222</v>
      </c>
      <c r="L818">
        <v>45546.54652777778</v>
      </c>
      <c r="M818">
        <v>45547</v>
      </c>
      <c r="N818" t="str">
        <f>TEXT(M818, "DDDD")</f>
        <v>jueves</v>
      </c>
      <c r="O818" t="str">
        <v>J047 JUMBO GIRARDOT</v>
      </c>
      <c r="P818" t="str">
        <v>GIRARDOT</v>
      </c>
      <c r="Q818" t="str">
        <f>IF(ISBLANK(P818),"0",(VLOOKUP(P818,REGION,2,FALSE)))</f>
        <v>OCCIDENTE</v>
      </c>
      <c r="R818" t="str">
        <v>MICHAEL SIMIT VILLABON TRUJILLO</v>
      </c>
      <c r="S818" t="e">
        <f>IF(ISBLANK(R818),"0", VLOOKUP(R818,PERSONAL,2,FALSE))</f>
        <v>#N/A</v>
      </c>
      <c r="T818" t="str">
        <v>ALIADO</v>
      </c>
      <c r="U818">
        <v>0.2916666666666667</v>
      </c>
      <c r="V818">
        <v>0.5416666666666666</v>
      </c>
      <c r="W818">
        <f>V818-U818</f>
        <v>0.24999999999999994</v>
      </c>
      <c r="X818">
        <v>3</v>
      </c>
      <c r="Y818">
        <f>NETWORKDAYS(K818,M818)</f>
        <v>3</v>
      </c>
      <c r="Z818" t="str">
        <f>IF(Y818&lt;=2,"CUMPLE","NO CUMPLE")</f>
        <v>NO CUMPLE</v>
      </c>
      <c r="AB818" t="str">
        <v>POR TICKET</v>
      </c>
      <c r="AC818" t="str">
        <f>TEXT(M818,"mmmm")</f>
        <v>septiembre</v>
      </c>
      <c r="AD818" t="str">
        <f>TEXT(M818,"yyyy")</f>
        <v>yyyy</v>
      </c>
      <c r="AE818">
        <f>W818*60*24</f>
        <v>359.9999999999999</v>
      </c>
      <c r="AF818">
        <f>AE818/60</f>
        <v>5.999999999999998</v>
      </c>
      <c r="AG818">
        <f>AE818/60</f>
        <v>5.999999999999998</v>
      </c>
      <c r="AH818">
        <f>L818-K818</f>
        <v>0.8305555555562023</v>
      </c>
      <c r="AI818">
        <f>AH818*24*60</f>
        <v>1196.0000000009313</v>
      </c>
      <c r="AJ818">
        <f>75728*X818</f>
        <v>227184</v>
      </c>
    </row>
    <row r="819">
      <c r="A819">
        <v>877298</v>
      </c>
      <c r="B819" t="str">
        <v>SOLICITUD</v>
      </c>
      <c r="C819" t="str">
        <v>CERRADO</v>
      </c>
      <c r="D819" t="str">
        <v>SISTEMAS</v>
      </c>
      <c r="E819" t="str">
        <v>IMPRESORA</v>
      </c>
      <c r="F819" t="str">
        <v>IMPRESORA</v>
      </c>
      <c r="G819" t="str">
        <v>ZEBRA</v>
      </c>
      <c r="H819" t="str">
        <v>Buenos días. solicito la colaboración para instalación y configuración de Zebra peroque ZQ520</v>
      </c>
      <c r="I819" t="str">
        <v>Buenos días. solicito la colaboración para instalación y configuración de Zebra peroque ZQ520</v>
      </c>
      <c r="J819" t="str">
        <v xml:space="preserve">Se realizó la validación técnica del dispositivo Zebra ZQ520 reportado con problemas de batería. Durante la inspección; se evidenció lo siguiente: La batería presenta signos de cristalización; lo que afecta su capacidad de carga. Al conectar el dispositivo a una fuente de alimentación; la impresora enciende momentáneamente; pero se apaga inmediatamente después; lo que confirma una falla interna en el sistema de carga de la batería. Por favor; proceder con el envio de la nueva bateria para asegurar el correcto funcionamiento del dispositivo Zebra ZQ520. </v>
      </c>
      <c r="K819">
        <v>45545.71944444445</v>
      </c>
      <c r="L819">
        <v>45546.54652777778</v>
      </c>
      <c r="M819">
        <v>45547</v>
      </c>
      <c r="N819" t="str">
        <f>TEXT(M819, "DDDD")</f>
        <v>jueves</v>
      </c>
      <c r="O819" t="str">
        <v>J047 JUMBO GIRARDOT</v>
      </c>
      <c r="P819" t="str">
        <v>GIRARDOT</v>
      </c>
      <c r="Q819" t="str">
        <f>IF(ISBLANK(P819),"0",(VLOOKUP(P819,REGION,2,FALSE)))</f>
        <v>OCCIDENTE</v>
      </c>
      <c r="R819" t="str">
        <v>MICHAEL SIMIT VILLABON TRUJILLO</v>
      </c>
      <c r="S819" t="e">
        <f>IF(ISBLANK(R819),"0", VLOOKUP(R819,PERSONAL,2,FALSE))</f>
        <v>#N/A</v>
      </c>
      <c r="T819" t="str">
        <v>ALIADO</v>
      </c>
      <c r="U819">
        <v>0.3333333333333333</v>
      </c>
      <c r="V819">
        <v>0.4583333333333333</v>
      </c>
      <c r="W819">
        <f>V819-U819</f>
        <v>0.125</v>
      </c>
      <c r="X819">
        <v>2</v>
      </c>
      <c r="Y819">
        <f>NETWORKDAYS(K819,M819)</f>
        <v>3</v>
      </c>
      <c r="Z819" t="str">
        <f>IF(Y819&lt;=2,"CUMPLE","NO CUMPLE")</f>
        <v>NO CUMPLE</v>
      </c>
      <c r="AB819" t="str">
        <v>POR TICKET</v>
      </c>
      <c r="AC819" t="str">
        <f>TEXT(M819,"mmmm")</f>
        <v>septiembre</v>
      </c>
      <c r="AD819" t="str">
        <f>TEXT(M819,"yyyy")</f>
        <v>yyyy</v>
      </c>
      <c r="AE819">
        <f>W819*60*24</f>
        <v>180</v>
      </c>
      <c r="AF819">
        <f>AE819/60</f>
        <v>3</v>
      </c>
      <c r="AG819">
        <f>AE819/60</f>
        <v>3</v>
      </c>
      <c r="AH819">
        <f>L819-K819</f>
        <v>0.8270833333299379</v>
      </c>
      <c r="AI819">
        <f>AH819*24*60</f>
        <v>1190.9999999951106</v>
      </c>
      <c r="AJ819">
        <f>75728*X819</f>
        <v>151456</v>
      </c>
    </row>
    <row r="820" xml:space="preserve">
      <c r="A820">
        <v>885856</v>
      </c>
      <c r="B820" t="str">
        <v>SOLICITUD</v>
      </c>
      <c r="C820" t="str">
        <v>CERRADO</v>
      </c>
      <c r="D820" t="str">
        <v>SISTEMAS</v>
      </c>
      <c r="E820" t="str">
        <v>POS</v>
      </c>
      <c r="F820" t="str">
        <v>POS</v>
      </c>
      <c r="G820" t="str">
        <v>NCR</v>
      </c>
      <c r="H820" t="str" xml:space="preserve">
        <v xml:space="preserve">Se configuro el switch 23 y 13 con puerto WLAN95; a la vez se pidio configuracion del servidor para que pudiera subir el sistema sin_x000d_
problema y subio el sistema operativo de la POS 1 NCR Y la POS 40 ATC; a la vez se dejo configurada con impresora; subida el sistema_x000d_
operativo; todo correctamente funcionando _x000d_
</v>
      </c>
      <c r="I820" t="str" xml:space="preserve">
        <v xml:space="preserve">Se configuro el switch 23 y 13 con puerto WLAN95; a la vez se pidio configuracion del servidor para que pudiera subir el sistema sin_x000d_
problema y subio el sistema operativo de la POS 1 NCR Y la POS 40 ATC; a la vez se dejo configurada con impresora; subida el sistema_x000d_
operativo; todo correctamente funcionando _x000d_
</v>
      </c>
      <c r="J820" t="str" xml:space="preserve">
        <v xml:space="preserve">Se configuro el switch 23 y 13 con puerto WLAN95; a la vez se pidio configuracion del servidor para que pudiera subir el sistema sin_x000d_
problema y subio el sistema operativo de la POS 1 NCR Y la POS 40 ATC; a la vez se dejo configurada con impresora; subida el sistema_x000d_
operativo; todo correctamente funcionando </v>
      </c>
      <c r="K820">
        <v>45547.794444444444</v>
      </c>
      <c r="L820">
        <v>45547.794444444444</v>
      </c>
      <c r="M820">
        <v>45547</v>
      </c>
      <c r="N820" t="str">
        <f>TEXT(M820, "DDDD")</f>
        <v>jueves</v>
      </c>
      <c r="O820" t="str">
        <v>J047 JUMBO GIRARDOT</v>
      </c>
      <c r="P820" t="str">
        <v>GIRARDOT</v>
      </c>
      <c r="Q820" t="str">
        <f>IF(ISBLANK(P820),"0",(VLOOKUP(P820,REGION,2,FALSE)))</f>
        <v>OCCIDENTE</v>
      </c>
      <c r="R820" t="str">
        <v>MICHAEL SIMIT VILLABON TRUJILLO</v>
      </c>
      <c r="S820" t="e">
        <f>IF(ISBLANK(R820),"0", VLOOKUP(R820,PERSONAL,2,FALSE))</f>
        <v>#N/A</v>
      </c>
      <c r="T820" t="str">
        <v>ALIADO</v>
      </c>
      <c r="U820">
        <v>0.5</v>
      </c>
      <c r="V820">
        <v>0.8125</v>
      </c>
      <c r="W820">
        <f>V820-U820</f>
        <v>0.3125</v>
      </c>
      <c r="X820">
        <v>3</v>
      </c>
      <c r="Y820">
        <f>NETWORKDAYS(K820,M820)</f>
        <v>1</v>
      </c>
      <c r="Z820" t="str">
        <f>IF(Y820&lt;=2,"CUMPLE","NO CUMPLE")</f>
        <v>CUMPLE</v>
      </c>
      <c r="AB820" t="str">
        <v>POR TICKET</v>
      </c>
      <c r="AC820" t="str">
        <f>TEXT(M820,"mmmm")</f>
        <v>septiembre</v>
      </c>
      <c r="AD820" t="str">
        <f>TEXT(M820,"yyyy")</f>
        <v>yyyy</v>
      </c>
      <c r="AE820">
        <f>W820*60*24</f>
        <v>450</v>
      </c>
      <c r="AF820">
        <f>AE820/60</f>
        <v>7.5</v>
      </c>
      <c r="AG820">
        <f>AE820/60</f>
        <v>7.5</v>
      </c>
      <c r="AH820">
        <f>L820-K820</f>
        <v>0</v>
      </c>
      <c r="AI820">
        <f>AH820*24*60</f>
        <v>0</v>
      </c>
      <c r="AJ820">
        <f>75728*X820</f>
        <v>227184</v>
      </c>
    </row>
    <row r="821" xml:space="preserve">
      <c r="A821">
        <v>869338</v>
      </c>
      <c r="B821" t="str">
        <v>SOLICITUD</v>
      </c>
      <c r="C821" t="str">
        <v>CERRADO</v>
      </c>
      <c r="D821" t="str">
        <v>SISTEMAS</v>
      </c>
      <c r="E821" t="str">
        <v>VISORES</v>
      </c>
      <c r="F821" t="str">
        <v>VISORES</v>
      </c>
      <c r="G821" t="str">
        <v>VISORES</v>
      </c>
      <c r="H821" t="str">
        <v>Buenas tardes; se solicita el movimiento de 8 que salen de la tienda altos del contry a la tienda metro santa lucia</v>
      </c>
      <c r="I821" t="str">
        <v>Buenas tardes; se solicita el movimiento de 8 que salen de la tienda altos del contry a la tienda metro santa lucia</v>
      </c>
      <c r="J821" t="str" xml:space="preserve">
        <v xml:space="preserve">1.Verificación de periféricos:_x000d_
	*Se realizó la revisión de que las impresoras POS vinieran con todos los periféricos necesarios; incluyendo cables y bases._x000d_
	*Todo el equipo necesario fue verificado y está en buen estado._x000d_
2.Equipos para Santa Lucía:_x000d_
	*Se confirmó que son 8 impresoras POS destinadas para Santa Lucía. Todos los equipos están correctos y listos para su envío o instalación._x000d_
3.Guía para Pitalito:_x000d_
	*En el caso de Pitalito; se colocó la guía con los seriales correspondientes a las impresoras destinadas para esta ubicación._x000d_
	*Se verificó que todo esté en orden con los seriales registrados._x000d_
4.Visores:_x000d_
	*Se contabilizó un total de 4 visores. Se verificó que estén completos y funcionales._x000d_
5.Estado general:_x000d_
	*Tras la recaptación técnica; se confirma que todo está correcto y en orden; listo para su distribución o instalación en las ubicaciones respectivas</v>
      </c>
      <c r="K821">
        <v>45546.69930555556</v>
      </c>
      <c r="L821">
        <v>45546.729166666664</v>
      </c>
      <c r="M821">
        <v>45547</v>
      </c>
      <c r="N821" t="str">
        <f>TEXT(M821, "DDDD")</f>
        <v>jueves</v>
      </c>
      <c r="O821" t="str">
        <v>M195 METRO SANTA LUCIA</v>
      </c>
      <c r="P821" t="str">
        <v>NEIVA</v>
      </c>
      <c r="Q821" t="str">
        <f>IF(ISBLANK(P821),"0",(VLOOKUP(P821,REGION,2,FALSE)))</f>
        <v>OCCIDENTE</v>
      </c>
      <c r="R821" t="str">
        <v>MICHAEL SIMIT VILLABON TRUJILLO</v>
      </c>
      <c r="S821" t="e">
        <f>IF(ISBLANK(R821),"0", VLOOKUP(R821,PERSONAL,2,FALSE))</f>
        <v>#N/A</v>
      </c>
      <c r="T821" t="str">
        <v>ALIADO</v>
      </c>
      <c r="U821">
        <v>0.3333333333333333</v>
      </c>
      <c r="V821">
        <v>0.6666666666666666</v>
      </c>
      <c r="W821">
        <f>V821-U821</f>
        <v>0.3333333333333333</v>
      </c>
      <c r="X821">
        <v>4</v>
      </c>
      <c r="Y821">
        <f>NETWORKDAYS(K821,M821)</f>
        <v>2</v>
      </c>
      <c r="Z821" t="str">
        <f>IF(Y821&lt;=2,"CUMPLE","NO CUMPLE")</f>
        <v>CUMPLE</v>
      </c>
      <c r="AB821" t="str">
        <v>POR TICKET</v>
      </c>
      <c r="AC821" t="str">
        <f>TEXT(M821,"mmmm")</f>
        <v>septiembre</v>
      </c>
      <c r="AD821" t="str">
        <f>TEXT(M821,"yyyy")</f>
        <v>yyyy</v>
      </c>
      <c r="AE821">
        <f>W821*60*24</f>
        <v>480</v>
      </c>
      <c r="AF821">
        <f>AE821/60</f>
        <v>8</v>
      </c>
      <c r="AG821">
        <f>AE821/60</f>
        <v>8</v>
      </c>
      <c r="AH821">
        <f>L821-K821</f>
        <v>0.02986111110658385</v>
      </c>
      <c r="AI821">
        <f>AH821*24*60</f>
        <v>42.99999999348074</v>
      </c>
      <c r="AJ821">
        <f>75728*X821</f>
        <v>302912</v>
      </c>
    </row>
    <row r="822" xml:space="preserve">
      <c r="A822">
        <v>885694</v>
      </c>
      <c r="B822" t="str">
        <v>SOLICITUD</v>
      </c>
      <c r="C822" t="str">
        <v>CERRADO</v>
      </c>
      <c r="D822" t="str">
        <v>SISTEMAS</v>
      </c>
      <c r="E822" t="str">
        <v>IMPRESORA</v>
      </c>
      <c r="F822" t="str">
        <v>IMPRESORA</v>
      </c>
      <c r="G822" t="str">
        <v>EPSON</v>
      </c>
      <c r="H822" t="str">
        <v>Buena tarde me podrían colaborar necesito revisión de la POS 11 al imprimir sale en blanco tiene un pitido y se apaga la carcasa no ajusta bien y arroja diferentes errores.</v>
      </c>
      <c r="I822" t="str">
        <v>Buena tarde me podrían colaborar necesito revisión de la POS 11 al imprimir sale en blanco tiene un pitido y se apaga la carcasa no ajusta bien y arroja diferentes errores.</v>
      </c>
      <c r="J822" t="str" xml:space="preserve">
        <v xml:space="preserve">La impresora POS 11 presenta varios problemas técnicos. Aquí te detallo los daños que describes y algunas posibles causas:_x000d_
*Posible causa: El pitido podría indicar un error relacionado con el hardware; como sobrecalentamiento; un atasco de papel o la imposibilidad_x000d_
de detectar correctamente el papel._x000d_
2. Pitido al intentar imprimir: *Posible causa: El_x000d_
pitido podría indicar un error relacionado con el hardware; como sobrecalentamiento; un atasco de papel o la imposibilidad de detectar_x000d_
correctamente el papel. 3. Apagado inesperado:_x000d_
La fuente de alimentación y asegúrate de que el adaptador se encuentra quemado por el corto . Si la impresora se calienta demasiado; se_x000d_
encontro algúnos fallo en la placa base o en el ventilador interno. 4. Carcasa no_x000d_
ajusta bien: *Se Reviso algúnos componente suelto dentro de la impresora o si los tornillos que sujetan la carcasa están en su lugar no_x000d_
establecido haciendo daños internos en la carcasa . También verificamos si la carcasa ha sufrido algún daño que afecte su alineación y dando_x000d_
todo el depositico se requiere de manera urgente otra impresora de termino urgente. </v>
      </c>
      <c r="K822">
        <v>45547.76666666667</v>
      </c>
      <c r="L822">
        <v>45547.76666666667</v>
      </c>
      <c r="M822">
        <v>45547</v>
      </c>
      <c r="N822" t="str">
        <f>TEXT(M822, "DDDD")</f>
        <v>jueves</v>
      </c>
      <c r="O822" t="str">
        <v>M195 METRO SANTA LUCIA</v>
      </c>
      <c r="P822" t="str">
        <v>NEIVA</v>
      </c>
      <c r="Q822" t="str">
        <f>IF(ISBLANK(P822),"0",(VLOOKUP(P822,REGION,2,FALSE)))</f>
        <v>OCCIDENTE</v>
      </c>
      <c r="R822" t="str">
        <v>MICHAEL SIMIT VILLABON TRUJILLO</v>
      </c>
      <c r="S822" t="e">
        <f>IF(ISBLANK(R822),"0", VLOOKUP(R822,PERSONAL,2,FALSE))</f>
        <v>#N/A</v>
      </c>
      <c r="T822" t="str">
        <v>ALIADO</v>
      </c>
      <c r="U822">
        <v>0.6180555555555556</v>
      </c>
      <c r="V822">
        <v>0.75</v>
      </c>
      <c r="W822">
        <f>V822-U822</f>
        <v>0.13194444444444442</v>
      </c>
      <c r="X822">
        <v>2</v>
      </c>
      <c r="Y822">
        <f>NETWORKDAYS(K822,M822)</f>
        <v>1</v>
      </c>
      <c r="Z822" t="str">
        <f>IF(Y822&lt;=2,"CUMPLE","NO CUMPLE")</f>
        <v>CUMPLE</v>
      </c>
      <c r="AB822" t="str">
        <v>POR TICKET</v>
      </c>
      <c r="AC822" t="str">
        <f>TEXT(M822,"mmmm")</f>
        <v>septiembre</v>
      </c>
      <c r="AD822" t="str">
        <f>TEXT(M822,"yyyy")</f>
        <v>yyyy</v>
      </c>
      <c r="AE822">
        <f>W822*60*24</f>
        <v>189.99999999999997</v>
      </c>
      <c r="AF822">
        <f>AE822/60</f>
        <v>3.166666666666666</v>
      </c>
      <c r="AG822">
        <f>AE822/60</f>
        <v>3.166666666666666</v>
      </c>
      <c r="AH822">
        <f>L822-K822</f>
        <v>0</v>
      </c>
      <c r="AI822">
        <f>AH822*24*60</f>
        <v>0</v>
      </c>
      <c r="AJ822">
        <f>75728*X822</f>
        <v>151456</v>
      </c>
    </row>
    <row r="823" xml:space="preserve">
      <c r="A823">
        <v>883491</v>
      </c>
      <c r="B823" t="str">
        <v>SOLICITUD</v>
      </c>
      <c r="C823" t="str">
        <v>CERRADO</v>
      </c>
      <c r="D823" t="str">
        <v>LINEAL DE CAJAS</v>
      </c>
      <c r="E823" t="str">
        <v>POS</v>
      </c>
      <c r="F823" t="str">
        <v>POS</v>
      </c>
      <c r="G823" t="str">
        <v>NCR</v>
      </c>
      <c r="H823" t="str">
        <v>buen día solicito de su ayuda para instalar la pos 1 completa en la linea de cajas con todos sus periféricos el monitor debe de ir en el soporte bien asegurado el cableado en perfecto orden; validar qu el apos quede en linea</v>
      </c>
      <c r="I823" t="str">
        <v>buen día solicito de su ayuda para instalar la pos 1 completa en la linea de cajas con todos sus periféricos el monitor debe de ir en el soporte bien asegurado el cableado en perfecto orden; validar qu el apos quede en linea</v>
      </c>
      <c r="J823" t="str" xml:space="preserve">
        <v xml:space="preserve">Al llegar al sitio y obtener acceso; me dirigí a la POS 1 para proceder con la instalación. Primero; retiré la base antigua y la almacené en la sala_x000d_
de sistemas. Tomé las medidas necesarias para perforar los huecos correspondientes a la nueva base. Durante este proceso; enfrenté_x000d_
dificultades debido a que la broca se dañó; lo que me obligó a salir a buscar una nueva. Una vez resuelto el inconveniente; abrí los huecos y_x000d_
monté la nueva base correctamente utilizando cuatro tornillos. Al instalar la pantalla; se colocaron dos tornillos para asegurarla._x000d_
Posteriormente; verifiqué que todo estuviera bien ajustado y conectado; incluyendo la organización de los cables. Instalé el visor y comprobé_x000d_
que todo el equipo funcionara correctamente; dejando el sitio a las 4:30 p.m._x000d_
</v>
      </c>
      <c r="K823">
        <v>45546.69027777778</v>
      </c>
      <c r="L823">
        <v>45546.729166666664</v>
      </c>
      <c r="M823">
        <v>45547</v>
      </c>
      <c r="N823" t="str">
        <f>TEXT(M823, "DDDD")</f>
        <v>jueves</v>
      </c>
      <c r="O823" t="str">
        <v>M195 METRO SANTA LUCIA</v>
      </c>
      <c r="P823" t="str">
        <v>NEIVA</v>
      </c>
      <c r="Q823" t="str">
        <f>IF(ISBLANK(P823),"0",(VLOOKUP(P823,REGION,2,FALSE)))</f>
        <v>OCCIDENTE</v>
      </c>
      <c r="R823" t="str">
        <v>MICHAEL SIMIT VILLABON TRUJILLO</v>
      </c>
      <c r="S823" t="e">
        <f>IF(ISBLANK(R823),"0", VLOOKUP(R823,PERSONAL,2,FALSE))</f>
        <v>#N/A</v>
      </c>
      <c r="T823" t="str">
        <v>ALIADO</v>
      </c>
      <c r="U823">
        <v>0.3541666666666667</v>
      </c>
      <c r="V823">
        <v>0.6875</v>
      </c>
      <c r="W823">
        <f>V823-U823</f>
        <v>0.3333333333333333</v>
      </c>
      <c r="X823">
        <v>4</v>
      </c>
      <c r="Y823">
        <f>NETWORKDAYS(K823,M823)</f>
        <v>2</v>
      </c>
      <c r="Z823" t="str">
        <f>IF(Y823&lt;=2,"CUMPLE","NO CUMPLE")</f>
        <v>CUMPLE</v>
      </c>
      <c r="AB823" t="str">
        <v>POR TICKET</v>
      </c>
      <c r="AC823" t="str">
        <f>TEXT(M823,"mmmm")</f>
        <v>septiembre</v>
      </c>
      <c r="AD823" t="str">
        <f>TEXT(M823,"yyyy")</f>
        <v>yyyy</v>
      </c>
      <c r="AE823">
        <f>W823*60*24</f>
        <v>480</v>
      </c>
      <c r="AF823">
        <f>AE823/60</f>
        <v>8</v>
      </c>
      <c r="AG823">
        <f>AE823/60</f>
        <v>8</v>
      </c>
      <c r="AH823">
        <f>L823-K823</f>
        <v>0.038888888884685</v>
      </c>
      <c r="AI823">
        <f>AH823*24*60</f>
        <v>55.9999999939464</v>
      </c>
      <c r="AJ823">
        <f>75728*X823</f>
        <v>302912</v>
      </c>
    </row>
    <row r="824" xml:space="preserve">
      <c r="A824">
        <v>887631</v>
      </c>
      <c r="B824" t="str">
        <v>SOLICITUD</v>
      </c>
      <c r="C824" t="str">
        <v>CERRADO</v>
      </c>
      <c r="D824" t="str">
        <v>SISTEMAS</v>
      </c>
      <c r="E824" t="str">
        <v>POS</v>
      </c>
      <c r="F824" t="str">
        <v>POS</v>
      </c>
      <c r="G824" t="str">
        <v>NCR</v>
      </c>
      <c r="H824" t="str">
        <v>buenas tardes. por favor me colaboran con la programación del técnico de isit para el día de hoy realice trabajos con las pos NCR de la tienda. Gracias.</v>
      </c>
      <c r="I824" t="str">
        <v>buenas tardes. por favor me colaboran con la programación del técnico de isit para el día de hoy realice trabajos con las pos NCR de la tienda. Gracias.</v>
      </c>
      <c r="J824" t="str" xml:space="preserve">
        <v xml:space="preserve">Se llega a sitio y se procede con validaciones de ingreso. Ubicamos al usuario y los equipos. Procedemos con el ponchado de_x000d_
cableado. Desembalamos monitores y cpu pos. Procedemos a realizar conexión de video; cableado eléctrico y de datos._x000d_
Solicitamos el favor nos ayuden con la asignación de puertos del switche 1 del gabinete 1 correspondiente al centro de computo._x000d_
Conectamos las pos al mismo y solicitamos nos colaboren con la asignación de ars en el server. Tomamos evidencias de pos y la_x000d_
enviamos a soporte epecializado. Se procede con el cierre del ticket a conformidad con el usuario._x000d_
</v>
      </c>
      <c r="K824">
        <v>45548.6125</v>
      </c>
      <c r="L824">
        <v>45548.620833333334</v>
      </c>
      <c r="M824">
        <v>45548</v>
      </c>
      <c r="N824" t="str">
        <f>TEXT(M824, "DDDD")</f>
        <v>viernes</v>
      </c>
      <c r="O824" t="str">
        <v>M179 METRO PITALITO</v>
      </c>
      <c r="P824" t="str">
        <v>PITALITO</v>
      </c>
      <c r="Q824" t="str">
        <f>IF(ISBLANK(P824),"0",(VLOOKUP(P824,REGION,2,FALSE)))</f>
        <v>OCCIDENTE</v>
      </c>
      <c r="R824" t="str">
        <v>EMERSON PALACIOS MARTINEZ</v>
      </c>
      <c r="S824">
        <f>IF(ISBLANK(R824),"0", VLOOKUP(R824,PERSONAL,2,FALSE))</f>
        <v>13723524</v>
      </c>
      <c r="T824" t="str">
        <v>ALIADO</v>
      </c>
      <c r="U824">
        <v>0.625</v>
      </c>
      <c r="V824">
        <v>0.7916666666666666</v>
      </c>
      <c r="W824">
        <f>V824-U824</f>
        <v>0.16666666666666663</v>
      </c>
      <c r="X824">
        <v>2</v>
      </c>
      <c r="Y824">
        <f>NETWORKDAYS(K824,M824)</f>
        <v>1</v>
      </c>
      <c r="Z824" t="str">
        <f>IF(Y824&lt;=2,"CUMPLE","NO CUMPLE")</f>
        <v>CUMPLE</v>
      </c>
      <c r="AB824" t="str">
        <v>POR TICKET</v>
      </c>
      <c r="AC824" t="str">
        <f>TEXT(M824,"mmmm")</f>
        <v>septiembre</v>
      </c>
      <c r="AD824" t="str">
        <f>TEXT(M824,"yyyy")</f>
        <v>yyyy</v>
      </c>
      <c r="AE824">
        <f>W824*60*24</f>
        <v>239.99999999999994</v>
      </c>
      <c r="AF824">
        <f>AE824/60</f>
        <v>3.999999999999999</v>
      </c>
      <c r="AG824">
        <f>AE824/60</f>
        <v>3.999999999999999</v>
      </c>
      <c r="AH824">
        <f>L824-K824</f>
        <v>0.008333333331393078</v>
      </c>
      <c r="AI824">
        <f>AH824*24*60</f>
        <v>11.999999997206032</v>
      </c>
      <c r="AJ824">
        <f>75728*X824</f>
        <v>151456</v>
      </c>
    </row>
    <row r="825">
      <c r="A825">
        <v>887308</v>
      </c>
      <c r="B825" t="str">
        <v>SOLICITUD</v>
      </c>
      <c r="C825" t="str">
        <v>CERRADO</v>
      </c>
      <c r="D825" t="str">
        <v>SISTEMAS</v>
      </c>
      <c r="E825" t="str">
        <v>POS</v>
      </c>
      <c r="F825" t="str">
        <v>POS</v>
      </c>
      <c r="G825" t="str">
        <v>NCR</v>
      </c>
      <c r="H825" t="str">
        <v>Buenas tardes. por favor me colaboran programando la visita para que el técnico de isit a la tienda quien deberá validar que las pos NCR; ya cuenten con ARS. gracias.</v>
      </c>
      <c r="I825" t="str">
        <v>Buenas tardes. por favor me colaboran programando la visita para que el técnico de isit a la tienda quien deberá validar que las pos NCR; ya cuenten con ARS. gracias.</v>
      </c>
      <c r="J825" t="str">
        <v xml:space="preserve">me encuentro en sitio y Se indica que la actividad es identificar las 19 pos instaladas y verificar que todas estén reportando pin en la unidad de comunicaciones para su posterior cargue de ARS se me indica que para esta labor tengo de apoyo al compañero  Edwin de comunicaciones quien se comunica por medio de llamada y se realiza la verificación de cada pos quedando en el siguiente orden  las ip se repiten con 10.131.44 el ultimo parámetro cambia y queda asignado de la siguiente forma : pos2 245; pos3 null; pos4 243; pos5 242; pos6 241;pos7 240; pos8 239; pos9 238; pos10 237; pos11 104; pos12 235;     pos13 234; pos14 233; pos15 232; pos 16 231; pos17 230; pos18 229; pos19 244; pos40 249  se realiza un borrado de disco en la pos3 y se realiza el proceso de la imagen pero esta nuevamente no subió o descargo al disco de la pos me solicitan la Mac y se informa que solo subieron 18 y  la pos No 03 con MAC 00-07-32-B6-B9-B3  quedo en red pero sin imagen montada se me indica retirarme de la tienda se le informo al ing Harold y la compañera Leidy Villalba que se termina la actividad y me retiro.  </v>
      </c>
      <c r="K825">
        <v>45548.52013888889</v>
      </c>
      <c r="L825">
        <v>45548.552083333336</v>
      </c>
      <c r="M825">
        <v>45548</v>
      </c>
      <c r="N825" t="str">
        <f>TEXT(M825, "DDDD")</f>
        <v>viernes</v>
      </c>
      <c r="O825" t="str">
        <v>J036 JUMBO POPAYAN CAMPANARIO</v>
      </c>
      <c r="P825" t="str">
        <v>POPAYAN</v>
      </c>
      <c r="Q825" t="str">
        <f>IF(ISBLANK(P825),"0",(VLOOKUP(P825,REGION,2,FALSE)))</f>
        <v>OCCIDENTE</v>
      </c>
      <c r="R825" t="str">
        <v>DANIEL FERNANDO PAREDES ARTEAGA</v>
      </c>
      <c r="S825">
        <f>IF(ISBLANK(R825),"0", VLOOKUP(R825,PERSONAL,2,FALSE))</f>
        <v>10301691</v>
      </c>
      <c r="T825" t="str">
        <v>DIRECTO</v>
      </c>
      <c r="U825">
        <v>0.5833333333333334</v>
      </c>
      <c r="V825">
        <v>0.6875</v>
      </c>
      <c r="W825">
        <f>V825-U825</f>
        <v>0.10416666666666663</v>
      </c>
      <c r="X825">
        <v>1</v>
      </c>
      <c r="Y825">
        <f>NETWORKDAYS(K825,M825)</f>
        <v>1</v>
      </c>
      <c r="Z825" t="str">
        <f>IF(Y825&lt;=2,"CUMPLE","NO CUMPLE")</f>
        <v>CUMPLE</v>
      </c>
      <c r="AB825" t="str">
        <v>POR TICKET</v>
      </c>
      <c r="AC825" t="str">
        <f>TEXT(M825,"mmmm")</f>
        <v>septiembre</v>
      </c>
      <c r="AD825" t="str">
        <f>TEXT(M825,"yyyy")</f>
        <v>yyyy</v>
      </c>
      <c r="AE825">
        <f>W825*60*24</f>
        <v>149.99999999999994</v>
      </c>
      <c r="AF825">
        <f>AE825/60</f>
        <v>2.499999999999999</v>
      </c>
      <c r="AG825">
        <f>AE825/60</f>
        <v>2.499999999999999</v>
      </c>
      <c r="AH825">
        <f>L825-K825</f>
        <v>0.031944444446708076</v>
      </c>
      <c r="AI825">
        <f>AH825*24*60</f>
        <v>46.00000000325963</v>
      </c>
      <c r="AJ825">
        <f>75728*X825</f>
        <v>75728</v>
      </c>
    </row>
    <row r="826">
      <c r="A826">
        <v>880933</v>
      </c>
      <c r="B826" t="str">
        <v>SOLICITUD</v>
      </c>
      <c r="C826" t="str">
        <v>CERRADO</v>
      </c>
      <c r="D826" t="str">
        <v xml:space="preserve">TIENDA </v>
      </c>
      <c r="E826" t="str">
        <v>PROACTIVA</v>
      </c>
      <c r="F826" t="str">
        <v>PROACTIVA</v>
      </c>
      <c r="G826" t="str">
        <v>PROACTIVA</v>
      </c>
      <c r="H826" t="str">
        <v>Buenas Tardes Se solicita proactiva y respectivo envio de informe de la visita realizada</v>
      </c>
      <c r="I826" t="str">
        <v>Buenas Tardes Se solicita proactiva y respectivo envio de informe de la visita realizada</v>
      </c>
      <c r="J826" t="str">
        <v>Se realiza el recorrido por tada la tienda haciendo la revisión de los equipos en general; tambien se consulta con cada jefe de sección si presentan fallas en sus equipos. Se diligencia el formato y se corrigen las fallas reportadas.</v>
      </c>
      <c r="K826">
        <v>45545.69583333333</v>
      </c>
      <c r="L826">
        <v>45546.42152777778</v>
      </c>
      <c r="M826">
        <v>45548</v>
      </c>
      <c r="N826" t="str">
        <f>TEXT(M826, "DDDD")</f>
        <v>viernes</v>
      </c>
      <c r="O826" t="str">
        <v>M077 METRO ZIPAQUIRA</v>
      </c>
      <c r="P826" t="str">
        <v>ZIPAQUIRA</v>
      </c>
      <c r="Q826" t="str">
        <f>IF(ISBLANK(P826),"0",(VLOOKUP(P826,REGION,2,FALSE)))</f>
        <v>BOGOTA</v>
      </c>
      <c r="R826" t="str">
        <v>ALEXANDER CASTILLO SOTELO</v>
      </c>
      <c r="S826">
        <f>IF(ISBLANK(R826),"0", VLOOKUP(R826,PERSONAL,2,FALSE))</f>
        <v>80216449</v>
      </c>
      <c r="T826" t="str">
        <v>ALIADO</v>
      </c>
      <c r="U826">
        <v>0.5833333333333334</v>
      </c>
      <c r="V826">
        <v>0.6354166666666666</v>
      </c>
      <c r="W826">
        <f>V826-U826</f>
        <v>0.05208333333333326</v>
      </c>
      <c r="X826">
        <v>1</v>
      </c>
      <c r="Y826">
        <f>NETWORKDAYS(K826,M826)</f>
        <v>4</v>
      </c>
      <c r="Z826" t="str">
        <f>IF(Y826&lt;=2,"CUMPLE","NO CUMPLE")</f>
        <v>NO CUMPLE</v>
      </c>
      <c r="AB826" t="str">
        <v>POR TICKET</v>
      </c>
      <c r="AC826" t="str">
        <f>TEXT(M826,"mmmm")</f>
        <v>septiembre</v>
      </c>
      <c r="AD826" t="str">
        <f>TEXT(M826,"yyyy")</f>
        <v>yyyy</v>
      </c>
      <c r="AE826">
        <f>W826*60*24</f>
        <v>74.99999999999989</v>
      </c>
      <c r="AF826">
        <f>AE826/60</f>
        <v>1.249999999999998</v>
      </c>
      <c r="AG826">
        <f>AE826/60</f>
        <v>1.249999999999998</v>
      </c>
      <c r="AH826">
        <f>L826-K826</f>
        <v>0.7256944444452529</v>
      </c>
      <c r="AI826">
        <f>AH826*24*60</f>
        <v>1045.0000000011642</v>
      </c>
      <c r="AJ826">
        <f>75728*X826</f>
        <v>75728</v>
      </c>
    </row>
    <row r="827">
      <c r="A827">
        <v>887899</v>
      </c>
      <c r="B827" t="str">
        <v>SOLICITUD</v>
      </c>
      <c r="C827" t="str">
        <v>CERRADO</v>
      </c>
      <c r="D827" t="str">
        <v>ATC</v>
      </c>
      <c r="E827" t="str">
        <v>CPU</v>
      </c>
      <c r="F827" t="str">
        <v>CPU</v>
      </c>
      <c r="G827" t="str">
        <v>LENOVO</v>
      </c>
      <c r="H827" t="str">
        <v>Buena tarde me colabora por favor conectando el computador que se encontraba en caja central en servicio al cliente.</v>
      </c>
      <c r="I827" t="str">
        <v>Buena tarde me colabora por favor conectando el computador que se encontraba en caja central en servicio al cliente.</v>
      </c>
      <c r="J827" t="str">
        <v>Se realiza el traslado del equipo de caja central al area de Atención al Cliente; se hace la instalcaión y se verifica que el punto de red esta funcionndo correctamente. Se deja operativo el equipo.</v>
      </c>
      <c r="K827">
        <v>45548.754166666666</v>
      </c>
      <c r="L827">
        <v>45548.754166666666</v>
      </c>
      <c r="M827">
        <v>45548</v>
      </c>
      <c r="N827" t="str">
        <f>TEXT(M827, "DDDD")</f>
        <v>viernes</v>
      </c>
      <c r="O827" t="str">
        <v>M077 METRO ZIPAQUIRA</v>
      </c>
      <c r="P827" t="str">
        <v>ZIPAQUIRA</v>
      </c>
      <c r="Q827" t="str">
        <f>IF(ISBLANK(P827),"0",(VLOOKUP(P827,REGION,2,FALSE)))</f>
        <v>BOGOTA</v>
      </c>
      <c r="R827" t="str">
        <v>ALEXANDER CASTILLO SOTELO</v>
      </c>
      <c r="S827">
        <f>IF(ISBLANK(R827),"0", VLOOKUP(R827,PERSONAL,2,FALSE))</f>
        <v>80216449</v>
      </c>
      <c r="T827" t="str">
        <v>ALIADO</v>
      </c>
      <c r="U827">
        <v>0.6388888888888888</v>
      </c>
      <c r="V827">
        <v>0.6666666666666666</v>
      </c>
      <c r="W827">
        <f>V827-U827</f>
        <v>0.02777777777777779</v>
      </c>
      <c r="X827">
        <v>1</v>
      </c>
      <c r="Y827">
        <f>NETWORKDAYS(K827,M827)</f>
        <v>1</v>
      </c>
      <c r="Z827" t="str">
        <f>IF(Y827&lt;=2,"CUMPLE","NO CUMPLE")</f>
        <v>CUMPLE</v>
      </c>
      <c r="AB827" t="str">
        <v>POR TICKET</v>
      </c>
      <c r="AC827" t="str">
        <f>TEXT(M827,"mmmm")</f>
        <v>septiembre</v>
      </c>
      <c r="AD827" t="str">
        <f>TEXT(M827,"yyyy")</f>
        <v>yyyy</v>
      </c>
      <c r="AE827">
        <f>W827*60*24</f>
        <v>40.000000000000014</v>
      </c>
      <c r="AF827">
        <f>AE827/60</f>
        <v>0.6666666666666669</v>
      </c>
      <c r="AG827">
        <f>AE827/60</f>
        <v>0.6666666666666669</v>
      </c>
      <c r="AH827">
        <f>L827-K827</f>
        <v>0</v>
      </c>
      <c r="AI827">
        <f>AH827*24*60</f>
        <v>0</v>
      </c>
      <c r="AJ827">
        <f>75728*X827</f>
        <v>75728</v>
      </c>
    </row>
    <row r="828">
      <c r="A828">
        <v>887642</v>
      </c>
      <c r="B828" t="str">
        <v>INCIDENTE</v>
      </c>
      <c r="C828" t="str">
        <v>ABIERTO</v>
      </c>
      <c r="D828" t="str">
        <v>RECIBO</v>
      </c>
      <c r="E828" t="str">
        <v>PDA</v>
      </c>
      <c r="F828" t="str">
        <v>PDA</v>
      </c>
      <c r="G828" t="str">
        <v>HONEYWELL</v>
      </c>
      <c r="H828" t="str">
        <v>la pda pide una contraseña</v>
      </c>
      <c r="I828" t="str">
        <v>la pda pide una contraseña</v>
      </c>
      <c r="J828" t="str">
        <v>La PDA presenta un bloqueo que solicita código; se hace la actualización del Firmware con diferentes versiones pero el error no se corrige. Se realizan diferentes acciones para tratar de corregir el error pero no es posible. Aparentemente la PDA no realiza la actualización. SE SOLICITA EL ENVÍO DE UNA PDA NUEVA.</v>
      </c>
      <c r="K828">
        <v>45548.714583333334</v>
      </c>
      <c r="L828">
        <v>45548.714583333334</v>
      </c>
      <c r="M828">
        <v>45548</v>
      </c>
      <c r="N828" t="str">
        <f>TEXT(M828, "DDDD")</f>
        <v>viernes</v>
      </c>
      <c r="O828" t="str">
        <v>M077 METRO ZIPAQUIRA</v>
      </c>
      <c r="P828" t="str">
        <v>ZIPAQUIRA</v>
      </c>
      <c r="Q828" t="str">
        <f>IF(ISBLANK(P828),"0",(VLOOKUP(P828,REGION,2,FALSE)))</f>
        <v>BOGOTA</v>
      </c>
      <c r="R828" t="str">
        <v>ALEXANDER CASTILLO SOTELO</v>
      </c>
      <c r="S828">
        <f>IF(ISBLANK(R828),"0", VLOOKUP(R828,PERSONAL,2,FALSE))</f>
        <v>80216449</v>
      </c>
      <c r="T828" t="str">
        <v>ALIADO</v>
      </c>
      <c r="U828">
        <v>0.6666666666666666</v>
      </c>
      <c r="V828">
        <v>0.7916666666666666</v>
      </c>
      <c r="W828">
        <f>V828-U828</f>
        <v>0.125</v>
      </c>
      <c r="X828">
        <v>2</v>
      </c>
      <c r="Y828">
        <f>NETWORKDAYS(K828,M828)</f>
        <v>1</v>
      </c>
      <c r="Z828" t="str">
        <f>IF(Y828&lt;=2,"CUMPLE","NO CUMPLE")</f>
        <v>CUMPLE</v>
      </c>
      <c r="AB828" t="str">
        <v>POR TICKET</v>
      </c>
      <c r="AC828" t="str">
        <f>TEXT(M828,"mmmm")</f>
        <v>septiembre</v>
      </c>
      <c r="AD828" t="str">
        <f>TEXT(M828,"yyyy")</f>
        <v>yyyy</v>
      </c>
      <c r="AE828">
        <f>W828*60*24</f>
        <v>180</v>
      </c>
      <c r="AF828">
        <f>AE828/60</f>
        <v>3</v>
      </c>
      <c r="AG828">
        <f>AE828/60</f>
        <v>3</v>
      </c>
      <c r="AH828">
        <f>L828-K828</f>
        <v>0</v>
      </c>
      <c r="AI828">
        <f>AH828*24*60</f>
        <v>0</v>
      </c>
      <c r="AJ828">
        <f>75728*X828</f>
        <v>151456</v>
      </c>
    </row>
    <row r="829" xml:space="preserve">
      <c r="A829">
        <v>885355</v>
      </c>
      <c r="B829" t="str">
        <v>SOLICITUD</v>
      </c>
      <c r="C829" t="str">
        <v>CERRADO</v>
      </c>
      <c r="D829" t="str">
        <v xml:space="preserve">TIENDA </v>
      </c>
      <c r="E829" t="str">
        <v>CPU</v>
      </c>
      <c r="F829" t="str">
        <v>CPU</v>
      </c>
      <c r="G829" t="str">
        <v>LENOVO</v>
      </c>
      <c r="H829" t="str">
        <v>Buen dia; por favor su colaboración realizando la configuración de una tarea programada en el computador Windows de impresión de facturas web. Tarea programada para la depuración de archivos PDFs correspondientes a facturas Ecommerce generadas por el Epos de NCR; en correo se adjunta instructivo y el archivo Borrar_Facturas.txt al cual se le debe cambiar la extensión a .bat</v>
      </c>
      <c r="I829" t="str">
        <v>Buen dia; por favor su colaboración realizando la configuración de una tarea programada en el computador Windows de impresión de facturas web. Tarea programada para la depuración de archivos PDFs correspondientes a facturas Ecommerce generadas por el Epos de NCR; en correo se adjunta instructivo y el archivo Borrar_Facturas.txt al cual se le debe cambiar la extensión a .bat</v>
      </c>
      <c r="J829" t="str" xml:space="preserve">
        <v xml:space="preserve">Luego de esperar la llegada del correo con autorización para el ingreso; de esperar el envío de la información de los casos a atender y luego de que alguien en la tienda indicara cuales eran los pcs involucrados; fue posible empezar con el servicio a las 10:45. El servicio fue prestado a un pc en el área de servicio al cliente. Con el apoyo de Jhonny García; se revisa y hace todo lo necesario para mejorar la calidad de impresión de una Epson TM-H6000V. Después de varias labores; se configura en el tamaño de papel correcto; se hace limpieza del cabezal de impresión y se deja en modo monocromática; se establece Adobe Reader como lector por defecto de PDFs y se hace una impresión que deja satisfecha a la usuaria._x000d_
_x000d_
En ese mismo equipo se brinda apoyo a Jhonny García para dejar configurada una tarea de Windows que ejecute un archivo .bat para la limpieza de las facturas descargadas en el pc. Queda operativa pero a la espera de que Jhonny valide al día siguiente si realiza la ejecución de la tarea correctamente.</v>
      </c>
      <c r="K829">
        <v>45548.532638888886</v>
      </c>
      <c r="L829">
        <v>45548.53333333333</v>
      </c>
      <c r="M829">
        <v>45548</v>
      </c>
      <c r="N829" t="str">
        <f>TEXT(M829, "DDDD")</f>
        <v>viernes</v>
      </c>
      <c r="O829" t="str">
        <v>E814 EASY 4 SUR</v>
      </c>
      <c r="P829" t="str">
        <v>MEDELLIN</v>
      </c>
      <c r="Q829" t="str">
        <f>IF(ISBLANK(P829),"0",(VLOOKUP(P829,REGION,2,FALSE)))</f>
        <v>CENTRO</v>
      </c>
      <c r="R829" t="str">
        <v xml:space="preserve">FABIAN VARGAS LASTRA </v>
      </c>
      <c r="S829" t="e">
        <f>IF(ISBLANK(R829),"0", VLOOKUP(R829,PERSONAL,2,FALSE))</f>
        <v>#N/A</v>
      </c>
      <c r="T829" t="str">
        <v>ALIADO</v>
      </c>
      <c r="U829">
        <v>0.375</v>
      </c>
      <c r="V829">
        <v>0.75</v>
      </c>
      <c r="W829">
        <f>V829-U829</f>
        <v>0.375</v>
      </c>
      <c r="X829" t="str">
        <v>2;5</v>
      </c>
      <c r="Y829">
        <f>NETWORKDAYS(K829,M829)</f>
        <v>1</v>
      </c>
      <c r="Z829" t="str">
        <f>IF(Y829&lt;=2,"CUMPLE","NO CUMPLE")</f>
        <v>CUMPLE</v>
      </c>
      <c r="AA829" t="str">
        <v>SOLICITUD TÉCNICO TODO EL DIA  /ATENDER VARIOS CASOS</v>
      </c>
      <c r="AB829" t="str">
        <v xml:space="preserve">POR DIA </v>
      </c>
      <c r="AC829" t="str">
        <f>TEXT(M829,"mmmm")</f>
        <v>septiembre</v>
      </c>
      <c r="AD829" t="str">
        <f>TEXT(M829,"yyyy")</f>
        <v>yyyy</v>
      </c>
      <c r="AE829">
        <f>W829*60*24</f>
        <v>540</v>
      </c>
      <c r="AF829">
        <f>AE829/60</f>
        <v>9</v>
      </c>
      <c r="AG829">
        <f>AE829/60</f>
        <v>9</v>
      </c>
      <c r="AH829">
        <f>L829-K829</f>
        <v>0.0006944444467080757</v>
      </c>
      <c r="AI829">
        <f>AH829*24*60</f>
        <v>1.000000003259629</v>
      </c>
      <c r="AJ829" t="e">
        <f>75728*X829</f>
        <v>#VALUE!</v>
      </c>
    </row>
    <row r="830">
      <c r="A830">
        <v>871843</v>
      </c>
      <c r="B830" t="str">
        <v>SOLICITUD</v>
      </c>
      <c r="C830" t="str">
        <v>CERRADO</v>
      </c>
      <c r="D830" t="str">
        <v xml:space="preserve">TIENDA </v>
      </c>
      <c r="E830" t="str">
        <v>INVENTARIO</v>
      </c>
      <c r="F830" t="str">
        <v>INVENTARIO</v>
      </c>
      <c r="G830" t="str">
        <v>INVENTARIO</v>
      </c>
      <c r="H830" t="str">
        <v>Buen día solicito de su ayuda para realizar nuevamente verificación en sitió de equipamiento que este completo o lo faltante ;también verificar que estén los cables de scanner balanza; scanner de mano; cables Y para impresora pos todo rotulado y ordenado en un solo lugar ; validar los soportes de pos y periféricas Mil gracias</v>
      </c>
      <c r="I830" t="str">
        <v>Buen día solicito de su ayuda para realizar nuevamente verificación en sitió de equipamiento que este completo o lo faltante ;también verificar que estén los cables de scanner balanza; scanner de mano; cables Y para impresora pos todo rotulado y ordenado en un solo lugar ; validar los soportes de pos y periféricas Mil gracias</v>
      </c>
      <c r="J830" t="str">
        <v xml:space="preserve">En el sitio; la ingeniera Giovanna estaba presente y se verificó lo siguiente: 6 Bases monitor linea de caja; 3 perifericas y 9 bases monitor cliente con 9 monitores clientes 10 POS NCR 10 gavetas 10 monitores touch 10 visores para clientes (algunas bases en mal estado) 10 impresoras NCR 11 cables de impresoras POS Dado que la ingeniera estaba revisando todo el equipo para la migración; me solicitaron brindar apoyo durante el resto del día en tareas técnicas relacionadas. https://drive.google.com/file/d/1oQsx7LafEzD5UaOMsH_2nuf6Igs2QreW/view?usp=sharing Nota; se procede con su devolución " </v>
      </c>
      <c r="K830">
        <v>45547.30347222222</v>
      </c>
      <c r="L830">
        <v>45547.6625</v>
      </c>
      <c r="M830">
        <v>45548</v>
      </c>
      <c r="N830" t="str">
        <f>TEXT(M830, "DDDD")</f>
        <v>viernes</v>
      </c>
      <c r="O830" t="str">
        <v>M038 METRO NEIVA CENTRO DE CONVENCIONES</v>
      </c>
      <c r="P830" t="str">
        <v>NEIVA</v>
      </c>
      <c r="Q830" t="str">
        <f>IF(ISBLANK(P830),"0",(VLOOKUP(P830,REGION,2,FALSE)))</f>
        <v>OCCIDENTE</v>
      </c>
      <c r="R830" t="str">
        <v>MICHAEL SIMIT VILLABON TRUJILLO</v>
      </c>
      <c r="S830" t="e">
        <f>IF(ISBLANK(R830),"0", VLOOKUP(R830,PERSONAL,2,FALSE))</f>
        <v>#N/A</v>
      </c>
      <c r="T830" t="str">
        <v>ALIADO</v>
      </c>
      <c r="U830">
        <v>0.5416666666666666</v>
      </c>
      <c r="V830">
        <v>0.75</v>
      </c>
      <c r="W830">
        <f>V830-U830</f>
        <v>0.20833333333333337</v>
      </c>
      <c r="X830">
        <v>2</v>
      </c>
      <c r="Y830">
        <f>NETWORKDAYS(K830,M830)</f>
        <v>2</v>
      </c>
      <c r="Z830" t="str">
        <f>IF(Y830&lt;=2,"CUMPLE","NO CUMPLE")</f>
        <v>CUMPLE</v>
      </c>
      <c r="AB830" t="str">
        <v>POR TICKET</v>
      </c>
      <c r="AC830" t="str">
        <f>TEXT(M830,"mmmm")</f>
        <v>septiembre</v>
      </c>
      <c r="AD830" t="str">
        <f>TEXT(M830,"yyyy")</f>
        <v>yyyy</v>
      </c>
      <c r="AE830">
        <f>W830*60*24</f>
        <v>300.00000000000006</v>
      </c>
      <c r="AF830">
        <f>AE830/60</f>
        <v>5.000000000000001</v>
      </c>
      <c r="AG830">
        <f>AE830/60</f>
        <v>5.000000000000001</v>
      </c>
      <c r="AH830">
        <f>L830-K830</f>
        <v>0.35902777777664596</v>
      </c>
      <c r="AI830">
        <f>AH830*24*60</f>
        <v>516.9999999983702</v>
      </c>
      <c r="AJ830">
        <f>75728*X830</f>
        <v>151456</v>
      </c>
    </row>
    <row r="831" xml:space="preserve">
      <c r="A831">
        <v>887525</v>
      </c>
      <c r="B831" t="str">
        <v>SOLICITUD</v>
      </c>
      <c r="C831" t="str">
        <v>CERRADO</v>
      </c>
      <c r="D831" t="str">
        <v xml:space="preserve">TIENDA </v>
      </c>
      <c r="E831" t="str">
        <v>POS</v>
      </c>
      <c r="F831" t="str">
        <v>POS</v>
      </c>
      <c r="G831" t="str">
        <v>NCR</v>
      </c>
      <c r="H831" t="str">
        <v>Buenas tardes por favor me colaboran con el tecnico para la revision de la POS5 no quiere funcionar el visor ni el teclado tienda 185 Agradezco su colaboracion</v>
      </c>
      <c r="I831" t="str">
        <v>Buenas tardes por favor me colaboran con el tecnico para la revision de la POS5 no quiere funcionar el visor ni el teclado tienda 185 Agradezco su colaboracion</v>
      </c>
      <c r="J831" t="str" xml:space="preserve">
        <v xml:space="preserve">Actividades: Las tareas fueron realizadas el dia 14 de septiembre en la sede Jumbo de Yopal_x000d_
_x000d_
•	Verificación del funcionamiento de la Caja 5 asignada al puesto de DONAS; se realizó verificación de los periféricos conectados y se realizaron pruebas reiteradas de reinicio para garantizar el funcionamiento en la ubicación definitiva</v>
      </c>
      <c r="K831">
        <v>45549.37569444445</v>
      </c>
      <c r="L831">
        <v>45549.427083333336</v>
      </c>
      <c r="M831">
        <v>45549</v>
      </c>
      <c r="N831" t="str">
        <f>TEXT(M831, "DDDD")</f>
        <v>sábado</v>
      </c>
      <c r="O831" t="str">
        <v>J185 JUMBO YOPAL</v>
      </c>
      <c r="P831" t="str">
        <v>YOPAL</v>
      </c>
      <c r="Q831" t="str">
        <f>IF(ISBLANK(P831),"0",(VLOOKUP(P831,REGION,2,FALSE)))</f>
        <v>ORIENTE</v>
      </c>
      <c r="R831" t="str">
        <v>VICTOR JULIAN CORREDOR ORTIZ</v>
      </c>
      <c r="S831" t="e">
        <f>IF(ISBLANK(R831),"0", VLOOKUP(R831,PERSONAL,2,FALSE))</f>
        <v>#N/A</v>
      </c>
      <c r="T831" t="str">
        <v>CFS</v>
      </c>
      <c r="U831">
        <v>0.5166666666666667</v>
      </c>
      <c r="V831">
        <v>0.7083333333333334</v>
      </c>
      <c r="W831">
        <f>V831-U831</f>
        <v>0.19166666666666665</v>
      </c>
      <c r="X831">
        <v>2</v>
      </c>
      <c r="Y831">
        <f>NETWORKDAYS(K831,M831)</f>
        <v>0</v>
      </c>
      <c r="Z831" t="str">
        <f>IF(Y831&lt;=2,"CUMPLE","NO CUMPLE")</f>
        <v>CUMPLE</v>
      </c>
      <c r="AB831" t="str">
        <v>POR TICKET</v>
      </c>
      <c r="AC831" t="str">
        <f>TEXT(M831,"mmmm")</f>
        <v>septiembre</v>
      </c>
      <c r="AD831" t="str">
        <f>TEXT(M831,"yyyy")</f>
        <v>yyyy</v>
      </c>
      <c r="AE831">
        <f>W831*60*24</f>
        <v>276</v>
      </c>
      <c r="AF831">
        <f>AE831/60</f>
        <v>4.6</v>
      </c>
      <c r="AG831">
        <f>AE831/60</f>
        <v>4.6</v>
      </c>
      <c r="AH831">
        <f>L831-K831</f>
        <v>0.05138888888905058</v>
      </c>
      <c r="AI831">
        <f>AH831*24*60</f>
        <v>74.00000000023283</v>
      </c>
      <c r="AJ831">
        <f>75728*X831</f>
        <v>151456</v>
      </c>
    </row>
    <row r="832">
      <c r="A832">
        <v>877557</v>
      </c>
      <c r="B832" t="str">
        <v>INCIDENTE</v>
      </c>
      <c r="C832" t="str">
        <v>CERRADO</v>
      </c>
      <c r="D832" t="str">
        <v xml:space="preserve">DOMICILIOS </v>
      </c>
      <c r="E832" t="str">
        <v>PDA</v>
      </c>
      <c r="F832" t="str">
        <v>PDA</v>
      </c>
      <c r="G832" t="str">
        <v>HONEYWELL</v>
      </c>
      <c r="H832" t="str">
        <v>buen dia ;me colaboras por favor para validar la PDA de domicilios ya q no funciona el scanner # 869808 inv #DI034576 AD138929</v>
      </c>
      <c r="I832" t="str">
        <v>buen dia ;me colaboras por favor para validar la PDA de domicilios ya q no funciona el scanner # 869808 inv #DI034576 AD138929</v>
      </c>
      <c r="J832" t="str">
        <v>Se realiza validación de la pda del área de domicilios la cual no toma código de barras cuando se ejecuta el escáner; se procede a realizar actualización del firmware y de aplicaciones de pda se realiza reconfiguración de scanner y queda habilitado; Se realiza proceso de reinstalación de aplicativo Cengo  actualizándose a última versión; se realiza parametrización de escáner y se entrega usuario final quién ejecuta pruebas en sitio tomando productos y escaneándolos para crear un pedido solicitado por cliente; toma de productos con escáner es satisfactoria; pda se deja funcional y operativa</v>
      </c>
      <c r="K832">
        <v>45549.39722222222</v>
      </c>
      <c r="L832">
        <v>45550.36944444444</v>
      </c>
      <c r="M832">
        <v>45551</v>
      </c>
      <c r="N832" t="str">
        <f>TEXT(M832, "DDDD")</f>
        <v>lunes</v>
      </c>
      <c r="O832" t="str">
        <v>J036 JUMBO POPAYAN CAMPANARIO</v>
      </c>
      <c r="P832" t="str">
        <v>POPAYAN</v>
      </c>
      <c r="Q832" t="str">
        <f>IF(ISBLANK(P832),"0",(VLOOKUP(P832,REGION,2,FALSE)))</f>
        <v>OCCIDENTE</v>
      </c>
      <c r="R832" t="str">
        <v>JHON ALEXANDER VASQUEZ REVELO</v>
      </c>
      <c r="S832" t="e">
        <f>IF(ISBLANK(R832),"0", VLOOKUP(R832,PERSONAL,2,FALSE))</f>
        <v>#N/A</v>
      </c>
      <c r="T832" t="str">
        <v>DIRECTO</v>
      </c>
      <c r="U832">
        <v>0.375</v>
      </c>
      <c r="V832">
        <v>0.5833333333333334</v>
      </c>
      <c r="W832">
        <f>V832-U832</f>
        <v>0.20833333333333337</v>
      </c>
      <c r="X832">
        <v>2</v>
      </c>
      <c r="Y832">
        <f>NETWORKDAYS(K832,M832)</f>
        <v>1</v>
      </c>
      <c r="Z832" t="str">
        <f>IF(Y832&lt;=2,"CUMPLE","NO CUMPLE")</f>
        <v>CUMPLE</v>
      </c>
      <c r="AB832" t="str">
        <v>POR TICKET</v>
      </c>
      <c r="AC832" t="str">
        <f>TEXT(M832,"mmmm")</f>
        <v>septiembre</v>
      </c>
      <c r="AD832" t="str">
        <f>TEXT(M832,"yyyy")</f>
        <v>yyyy</v>
      </c>
      <c r="AE832">
        <f>W832*60*24</f>
        <v>300.00000000000006</v>
      </c>
      <c r="AF832">
        <f>AE832/60</f>
        <v>5.000000000000001</v>
      </c>
      <c r="AG832">
        <f>AE832/60</f>
        <v>5.000000000000001</v>
      </c>
      <c r="AH832">
        <f>L832-K832</f>
        <v>0.9722222222189885</v>
      </c>
      <c r="AI832">
        <f>AH832*24*60</f>
        <v>1399.9999999953434</v>
      </c>
      <c r="AJ832">
        <f>75728*X832</f>
        <v>151456</v>
      </c>
    </row>
    <row r="833">
      <c r="A833">
        <v>871470</v>
      </c>
      <c r="B833" t="str">
        <v>INCIDENTE</v>
      </c>
      <c r="C833" t="str">
        <v>CERRADO</v>
      </c>
      <c r="D833" t="str">
        <v>CHARCUTERIA</v>
      </c>
      <c r="E833" t="str">
        <v>BALANZA</v>
      </c>
      <c r="F833" t="str">
        <v>BALANZA</v>
      </c>
      <c r="G833" t="str">
        <v>METTLER</v>
      </c>
      <c r="H833" t="str">
        <v>Funcionario solicita calibración de 2 en 2 de la balanza ubicada en Charcutería</v>
      </c>
      <c r="I833" t="str">
        <v>Funcionario solicita calibración de 2 en 2 de la balanza ubicada en Charcutería</v>
      </c>
      <c r="J833" t="str">
        <v>Se realiza la verificación de la balanza; se procede con retirar el precinto numero 7380000000048 y se hace la calibracion de la balanza. Luego se hacen las respectivas pruebas y salen correctas. Se coloca el precinto numero 7380000000795. Se deja la balanza operativa. NII B127591</v>
      </c>
      <c r="K833">
        <v>45551.45972222222</v>
      </c>
      <c r="L833">
        <v>45551.615277777775</v>
      </c>
      <c r="M833">
        <v>45551</v>
      </c>
      <c r="N833" t="str">
        <f>TEXT(M833, "DDDD")</f>
        <v>lunes</v>
      </c>
      <c r="O833" t="str">
        <v>J014 JUMBO CALLE 170</v>
      </c>
      <c r="P833" t="str">
        <v>BOGOTA</v>
      </c>
      <c r="Q833" t="str">
        <f>IF(ISBLANK(P833),"0",(VLOOKUP(P833,REGION,2,FALSE)))</f>
        <v>BOGOTA</v>
      </c>
      <c r="R833" t="str">
        <v>ALEXANDER CASTILLO SOTELO</v>
      </c>
      <c r="S833">
        <f>IF(ISBLANK(R833),"0", VLOOKUP(R833,PERSONAL,2,FALSE))</f>
        <v>80216449</v>
      </c>
      <c r="T833" t="str">
        <v>ALIADO</v>
      </c>
      <c r="U833">
        <v>0.6666666666666666</v>
      </c>
      <c r="V833">
        <v>0.7083333333333334</v>
      </c>
      <c r="W833">
        <f>V833-U833</f>
        <v>0.04166666666666674</v>
      </c>
      <c r="X833">
        <v>1</v>
      </c>
      <c r="Y833">
        <f>NETWORKDAYS(K833,M833)</f>
        <v>1</v>
      </c>
      <c r="Z833" t="str">
        <f>IF(Y833&lt;=2,"CUMPLE","NO CUMPLE")</f>
        <v>CUMPLE</v>
      </c>
      <c r="AB833" t="str">
        <v>POR TICKET</v>
      </c>
      <c r="AC833" t="str">
        <f>TEXT(M833,"mmmm")</f>
        <v>septiembre</v>
      </c>
      <c r="AD833" t="str">
        <f>TEXT(M833,"yyyy")</f>
        <v>yyyy</v>
      </c>
      <c r="AE833">
        <f>W833*60*24</f>
        <v>60.00000000000011</v>
      </c>
      <c r="AF833">
        <f>AE833/60</f>
        <v>1.0000000000000018</v>
      </c>
      <c r="AG833">
        <f>AE833/60</f>
        <v>1.0000000000000018</v>
      </c>
      <c r="AH833">
        <f>L833-K833</f>
        <v>0.15555555555329192</v>
      </c>
      <c r="AI833">
        <f>AH833*24*60</f>
        <v>223.99999999674037</v>
      </c>
      <c r="AJ833">
        <f>75728*X833</f>
        <v>75728</v>
      </c>
    </row>
    <row r="834">
      <c r="A834">
        <v>872806</v>
      </c>
      <c r="B834" t="str">
        <v>SOLICITUD</v>
      </c>
      <c r="C834" t="str">
        <v>CERRADO</v>
      </c>
      <c r="D834" t="str">
        <v xml:space="preserve">TIENDA </v>
      </c>
      <c r="E834" t="str">
        <v>ACOMPAÑAMIENTO</v>
      </c>
      <c r="F834" t="str">
        <v>ACOMPAÑAMIENTO</v>
      </c>
      <c r="G834" t="str">
        <v>ACOMPAÑAMIENTO</v>
      </c>
      <c r="H834" t="str">
        <v>Buen día; Se solicita apoyo de técnico en tienda Metro Duitama para validación de casos reportados. Gracias</v>
      </c>
      <c r="I834" t="str">
        <v>Buen día; Se solicita apoyo de técnico en tienda Metro Duitama para validación de casos reportados. Gracias</v>
      </c>
      <c r="J834" t="str">
        <v>Se visita tienda donde se realiza acompañamiento de soporte 2.5 para atención de casos pendientes donde se intervienen Pdt de seguridad; recibo; y chequeo de precios correspondiente a asistente donde se reconfiguran Pdt de recibo por constantemente sacar del sistema al usuario; la de seguridad por que se restauro y se debia configurar de nuevo; y se configura fecha y hora en pdt de chequeo de precios;adicional se diagnostica Balanzas de sección carnes y panadería las cuales generan tikets con novedad (impresiones corridas o no completas) ya que no cuentan con soporte el cual asegura rollo de papel a soporte y por último se valida que escanner Balanza del lineal de cajas estén pesando correctamente validando peso con pesa de 10k; se informa de todas las actividades a soporte 1.5  de Cencosud y se finaliza jornada sin novedad.</v>
      </c>
      <c r="K834">
        <v>45547.524305555555</v>
      </c>
      <c r="L834">
        <v>45547.666666666664</v>
      </c>
      <c r="M834">
        <v>45551</v>
      </c>
      <c r="N834" t="str">
        <f>TEXT(M834, "DDDD")</f>
        <v>lunes</v>
      </c>
      <c r="O834" t="str">
        <v>M028 METRO DUITAMA INNOVO</v>
      </c>
      <c r="P834" t="str">
        <v>DUITAMA</v>
      </c>
      <c r="Q834" t="str">
        <f>IF(ISBLANK(P834),"0",(VLOOKUP(P834,REGION,2,FALSE)))</f>
        <v>ORIENTE</v>
      </c>
      <c r="R834" t="str">
        <v>JHONATAN RICARDO VARGAS ZAMBRANO</v>
      </c>
      <c r="S834">
        <f>IF(ISBLANK(R834),"0", VLOOKUP(R834,PERSONAL,2,FALSE))</f>
        <v>1057583301</v>
      </c>
      <c r="T834" t="str">
        <v>DIRECTO</v>
      </c>
      <c r="U834">
        <v>0.3333333333333333</v>
      </c>
      <c r="V834">
        <v>0.7083333333333334</v>
      </c>
      <c r="W834">
        <f>V834-U834</f>
        <v>0.37500000000000006</v>
      </c>
      <c r="X834" t="str">
        <v>2;5</v>
      </c>
      <c r="Y834">
        <f>NETWORKDAYS(K834,M834)</f>
        <v>3</v>
      </c>
      <c r="Z834" t="str">
        <f>IF(Y834&lt;=2,"CUMPLE","NO CUMPLE")</f>
        <v>NO CUMPLE</v>
      </c>
      <c r="AA834" t="str">
        <v>SOLICITUD TÉCNICO TODO EL DIA  /ATENDER VARIOS CASOS</v>
      </c>
      <c r="AB834" t="str">
        <v xml:space="preserve">POR DIA </v>
      </c>
      <c r="AC834" t="str">
        <f>TEXT(M834,"mmmm")</f>
        <v>septiembre</v>
      </c>
      <c r="AD834" t="str">
        <f>TEXT(M834,"yyyy")</f>
        <v>yyyy</v>
      </c>
      <c r="AE834">
        <f>W834*60*24</f>
        <v>540.0000000000001</v>
      </c>
      <c r="AF834">
        <f>AE834/60</f>
        <v>9.000000000000002</v>
      </c>
      <c r="AG834">
        <f>AE834/60</f>
        <v>9.000000000000002</v>
      </c>
      <c r="AH834">
        <f>L834-K834</f>
        <v>0.14236111110949423</v>
      </c>
      <c r="AI834">
        <f>AH834*24*60</f>
        <v>204.9999999976717</v>
      </c>
      <c r="AJ834" t="e">
        <f>75728*X834</f>
        <v>#VALUE!</v>
      </c>
    </row>
    <row r="835">
      <c r="A835">
        <v>886752</v>
      </c>
      <c r="B835" t="str">
        <v>SOLICITUD</v>
      </c>
      <c r="C835" t="str">
        <v>CERRADO</v>
      </c>
      <c r="D835" t="str">
        <v xml:space="preserve">TIENDA </v>
      </c>
      <c r="E835" t="str">
        <v>ACOMPAÑAMIENTO</v>
      </c>
      <c r="F835" t="str">
        <v>ACOMPAÑAMIENTO</v>
      </c>
      <c r="G835" t="str">
        <v>ACOMPAÑAMIENTO</v>
      </c>
      <c r="H835" t="str">
        <v>Buenos días cordial saludo se requiere técnico Sharon Yaneth Kerguelen Wilches para actualizar firmware impresora pos ncr ROLLOUT</v>
      </c>
      <c r="I835" t="str">
        <v>Buenos días cordial saludo se requiere técnico Sharon Yaneth Kerguelen Wilches para actualizar firmware impresora pos ncr ROLLOUT</v>
      </c>
      <c r="J835" t="str">
        <v>Se realiza la instalación de los cajones monederos a todas las luego de realizar ese proceso se realiza la instalación de las pos de dona de la pos número 5 hasta la 10 de la pos atc; esas cosas se dejan en red esas cosas dejan con el visor cliente instalado esas se deja. Todo ese proceso se realiza durante el día lunes ya que se debió realizar traslados de cajones monederos traslados de post retiradas traslados de cables que se retiran y demás procesos que se realizan en la tienda con respecto a la migración.</v>
      </c>
      <c r="K835">
        <v>45548.384722222225</v>
      </c>
      <c r="L835">
        <v>45548.527083333334</v>
      </c>
      <c r="M835">
        <v>45551</v>
      </c>
      <c r="N835" t="str">
        <f>TEXT(M835, "DDDD")</f>
        <v>lunes</v>
      </c>
      <c r="O835" t="str">
        <v>M085 METRO MONTERIA</v>
      </c>
      <c r="P835" t="str">
        <v>MONTERIA</v>
      </c>
      <c r="Q835" t="str">
        <f>IF(ISBLANK(P835),"0",(VLOOKUP(P835,REGION,2,FALSE)))</f>
        <v>COSTA</v>
      </c>
      <c r="R835" t="str">
        <v>SHARON YANETH KERGUELEN WILCHES</v>
      </c>
      <c r="S835">
        <f>IF(ISBLANK(R835),"0", VLOOKUP(R835,PERSONAL,2,FALSE))</f>
        <v>1067917448</v>
      </c>
      <c r="T835" t="str">
        <v>DIRECTO</v>
      </c>
      <c r="U835">
        <v>0.3333333333333333</v>
      </c>
      <c r="V835">
        <v>0.7083333333333334</v>
      </c>
      <c r="W835">
        <f>V835-U835</f>
        <v>0.37500000000000006</v>
      </c>
      <c r="X835" t="str">
        <v>2;5</v>
      </c>
      <c r="Y835">
        <f>NETWORKDAYS(K835,M835)</f>
        <v>2</v>
      </c>
      <c r="Z835" t="str">
        <f>IF(Y835&lt;=2,"CUMPLE","NO CUMPLE")</f>
        <v>CUMPLE</v>
      </c>
      <c r="AA835" t="str">
        <v xml:space="preserve">SOLICITUD TÉCNICO TODO EL DIA  </v>
      </c>
      <c r="AB835" t="str">
        <v xml:space="preserve">POR DIA </v>
      </c>
      <c r="AC835" t="str">
        <f>TEXT(M835,"mmmm")</f>
        <v>septiembre</v>
      </c>
      <c r="AD835" t="str">
        <f>TEXT(M835,"yyyy")</f>
        <v>yyyy</v>
      </c>
      <c r="AE835">
        <f>W835*60*24</f>
        <v>540.0000000000001</v>
      </c>
      <c r="AF835">
        <f>AE835/60</f>
        <v>9.000000000000002</v>
      </c>
      <c r="AG835">
        <f>AE835/60</f>
        <v>9.000000000000002</v>
      </c>
      <c r="AH835">
        <f>L835-K835</f>
        <v>0.14236111110949423</v>
      </c>
      <c r="AI835">
        <f>AH835*24*60</f>
        <v>204.9999999976717</v>
      </c>
      <c r="AJ835" t="e">
        <f>75728*X835</f>
        <v>#VALUE!</v>
      </c>
    </row>
    <row r="836" xml:space="preserve">
      <c r="A836">
        <v>886723</v>
      </c>
      <c r="B836" t="str">
        <v>SOLICITUD</v>
      </c>
      <c r="C836" t="str">
        <v>CERRADO</v>
      </c>
      <c r="D836" t="str">
        <v xml:space="preserve">TIENDA </v>
      </c>
      <c r="E836" t="str">
        <v>POS</v>
      </c>
      <c r="F836" t="str">
        <v>POS</v>
      </c>
      <c r="G836" t="str">
        <v>NCR</v>
      </c>
      <c r="H836" t="str">
        <v>Buen dia. necesito que me colaboren con la bascula de panadería ya que no deja salir la etiqueta y tiene un ruido molesto</v>
      </c>
      <c r="I836" t="str">
        <v>Buen dia. necesito que me colaboren con la bascula de panadería ya que no deja salir la etiqueta y tiene un ruido molesto</v>
      </c>
      <c r="J836" t="str" xml:space="preserve">
        <v xml:space="preserve">Actividad 16 de septiembre _x000d_
SE REALIZAN DIFERENTES REVISION DE VARIOS TICKETS DE TIENDA :                                                                                                       TICKET 886723: SE REALIZA INSTALACIÓN FISICA DE POS NCR EN LINEAL DE CAJAS; SE RETIRA LA POS #5 POR DECISION  DEL GERENTE DE TIENDA; SE ENVIA EVIDENCIA DE POS INSTALADA A SOPORTE REMOTO; ADICIONAL SE REALIZA ACTUALIZACION  DEL FIRMWARE DE LA IMPRESORA NCR JUNTO CON EL TAG DE CONFIGURACION DEL ESCANER-BALANZA ZEBRA.                            TICKET 886723: SE REVISA BALANZA DE PANADERIA; CON LA NOVEDAD QEU EL ROLLO DE PAPEL SE ENCONTRABA MAL PUESTO EN RESIDUO NO ENGACHABA BIEN; SE REALIZAN PRUEBAS DE FUNCIONAMIENTO CORRECTAS; BALANZA QUEDA OPERATIVA.    TICKET  ## SE REALIZA INSTALACION  DE PISTOLA ZEBRA EN POS DE PLATOS PREPARADOS; CON PRUEBAS DE FUNCIONAMIENTO CORRECTAS; QUEDANDO OPERATIVA. ENVIDENCIAS FUERONS ENVIADAS. Actividad 17 septiembre: SE REALIZA NUEVAMENTE ACTUALIZACION DE FIRMWARE DE IMPRESORA NCR 1799 Y CONFIGURACION DE ETIQUETA; PERO ERROR DE ARS CONTINUABA; SE PRUEBA CONEXION CON OTRA IMPRESORA NCR Y SE REVISAN TODAS LAS CONEXIONES PERO EL ERROR PERSISTE. SE INFORMA A PERSONAL DE SOPORTE REMOTO ADJUNTANDO EVIDENCIAS EN ESPERA DE UNA RESPUESTA A DICHO ERROR. "</v>
      </c>
      <c r="K836">
        <v>45548.74444444444</v>
      </c>
      <c r="L836">
        <v>45548.74722222222</v>
      </c>
      <c r="M836">
        <v>45551</v>
      </c>
      <c r="N836" t="str">
        <f>TEXT(M836, "DDDD")</f>
        <v>lunes</v>
      </c>
      <c r="O836" t="str">
        <v>J126 JUMBO SAN SILVESTRE</v>
      </c>
      <c r="P836" t="str">
        <v>BARRANCABERMEJA</v>
      </c>
      <c r="Q836" t="str">
        <f>IF(ISBLANK(P836),"0",(VLOOKUP(P836,REGION,2,FALSE)))</f>
        <v>ORIENTE</v>
      </c>
      <c r="R836" t="str">
        <v>LUIS CARLOS ROJAS ACOSTA</v>
      </c>
      <c r="S836">
        <f>IF(ISBLANK(R836),"0", VLOOKUP(R836,PERSONAL,2,FALSE))</f>
        <v>1096188137</v>
      </c>
      <c r="T836" t="str">
        <v>DIRECTO</v>
      </c>
      <c r="U836">
        <v>0.3333333333333333</v>
      </c>
      <c r="V836">
        <v>0.75</v>
      </c>
      <c r="W836">
        <f>V836-U836</f>
        <v>0.4166666666666667</v>
      </c>
      <c r="X836" t="str">
        <v>3;5</v>
      </c>
      <c r="Y836">
        <f>NETWORKDAYS(K836,M836)</f>
        <v>2</v>
      </c>
      <c r="Z836" t="str">
        <f>IF(Y836&lt;=2,"CUMPLE","NO CUMPLE")</f>
        <v>CUMPLE</v>
      </c>
      <c r="AA836" t="str">
        <v>SOLICITUD TÉCNICO TODO EL DIA  / DIA 16 DE 8:00 A 18:00 /DIA 17 DE 17:50 A 20:00 - POR TICKET</v>
      </c>
      <c r="AB836" t="str">
        <v xml:space="preserve">POR DIA </v>
      </c>
      <c r="AC836" t="str">
        <f>TEXT(M836,"mmmm")</f>
        <v>septiembre</v>
      </c>
      <c r="AD836" t="str">
        <f>TEXT(M836,"yyyy")</f>
        <v>yyyy</v>
      </c>
      <c r="AE836">
        <f>W836*60*24</f>
        <v>600</v>
      </c>
      <c r="AF836">
        <f>AE836/60</f>
        <v>10</v>
      </c>
      <c r="AG836">
        <f>AE836/60</f>
        <v>10</v>
      </c>
      <c r="AH836">
        <f>L836-K836</f>
        <v>0.002777777779556345</v>
      </c>
      <c r="AI836">
        <f>AH836*24*60</f>
        <v>4.000000002561137</v>
      </c>
      <c r="AJ836" t="e">
        <f>75728*X836</f>
        <v>#VALUE!</v>
      </c>
    </row>
    <row r="837">
      <c r="A837">
        <v>885847</v>
      </c>
      <c r="B837" t="str">
        <v>INCIDENTE</v>
      </c>
      <c r="C837" t="str">
        <v>CERRADO</v>
      </c>
      <c r="D837" t="str">
        <v>PLATO PREPARADOS</v>
      </c>
      <c r="E837" t="str">
        <v>SCANNER</v>
      </c>
      <c r="F837" t="str">
        <v>SCANNER</v>
      </c>
      <c r="G837" t="str">
        <v>ZEBRA</v>
      </c>
      <c r="H837" t="str">
        <v>Buenas tardes; por favor solicito de su valiosa colaboración para revisar la balanza de la pos #20 de platos preparados la cual no escanea. Mil gracias</v>
      </c>
      <c r="I837" t="str">
        <v>Buenas tardes; por favor solicito de su valiosa colaboración para revisar la balanza de la pos #20 de platos preparados la cual no escanea. Mil gracias</v>
      </c>
      <c r="J837" t="str">
        <v xml:space="preserve">Se procede a realizar la validación del escáner balanza este presenta fallas Ya que no está escaneando Por lo cual se realiza un reseteo y se procede a configurar nuevamente el escáner luego de realizar la configuración que es pasar los códigos se procede a realizar pruebas quedando operativo el escáner. quedando operativo </v>
      </c>
      <c r="K837">
        <v>45547.78611111111</v>
      </c>
      <c r="L837">
        <v>45548.527083333334</v>
      </c>
      <c r="M837">
        <v>45551</v>
      </c>
      <c r="N837" t="str">
        <f>TEXT(M837, "DDDD")</f>
        <v>lunes</v>
      </c>
      <c r="O837" t="str">
        <v>M085 METRO MONTERIA</v>
      </c>
      <c r="P837" t="str">
        <v>MONTERIA</v>
      </c>
      <c r="Q837" t="str">
        <f>IF(ISBLANK(P837),"0",(VLOOKUP(P837,REGION,2,FALSE)))</f>
        <v>COSTA</v>
      </c>
      <c r="R837" t="str">
        <v>SHARON YANETH KERGUELEN WILCHES</v>
      </c>
      <c r="S837">
        <f>IF(ISBLANK(R837),"0", VLOOKUP(R837,PERSONAL,2,FALSE))</f>
        <v>1067917448</v>
      </c>
      <c r="T837" t="str">
        <v>DIRECTO</v>
      </c>
      <c r="U837">
        <v>0.5833333333333334</v>
      </c>
      <c r="V837">
        <v>0.6673611111111111</v>
      </c>
      <c r="W837">
        <f>V837-U837</f>
        <v>0.0840277777777777</v>
      </c>
      <c r="X837">
        <v>1</v>
      </c>
      <c r="Y837">
        <f>NETWORKDAYS(K837,M837)</f>
        <v>3</v>
      </c>
      <c r="Z837" t="str">
        <f>IF(Y837&lt;=2,"CUMPLE","NO CUMPLE")</f>
        <v>NO CUMPLE</v>
      </c>
      <c r="AB837" t="str">
        <v>POR TICKET</v>
      </c>
      <c r="AC837" t="str">
        <f>TEXT(M837,"mmmm")</f>
        <v>septiembre</v>
      </c>
      <c r="AD837" t="str">
        <f>TEXT(M837,"yyyy")</f>
        <v>yyyy</v>
      </c>
      <c r="AE837">
        <f>W837*60*24</f>
        <v>120.9999999999999</v>
      </c>
      <c r="AF837">
        <f>AE837/60</f>
        <v>2.016666666666665</v>
      </c>
      <c r="AG837">
        <f>AE837/60</f>
        <v>2.016666666666665</v>
      </c>
      <c r="AH837">
        <f>L837-K837</f>
        <v>0.7409722222218988</v>
      </c>
      <c r="AI837">
        <f>AH837*24*60</f>
        <v>1066.9999999995343</v>
      </c>
      <c r="AJ837">
        <f>75728*X837</f>
        <v>75728</v>
      </c>
    </row>
    <row r="838" xml:space="preserve">
      <c r="A838">
        <v>893510</v>
      </c>
      <c r="B838" t="str">
        <v>SOLICITUD</v>
      </c>
      <c r="C838" t="str">
        <v>CERRADO</v>
      </c>
      <c r="D838" t="str">
        <v>OFICINA ADMINISTRATIVA</v>
      </c>
      <c r="E838" t="str">
        <v>CPU</v>
      </c>
      <c r="F838" t="str">
        <v>CPU</v>
      </c>
      <c r="G838" t="str">
        <v>LENOVO</v>
      </c>
      <c r="H838" t="str">
        <v>Buen dia por favor me colaboran con la configuracion de la impresora de la oficina comercial metro Neiva 038</v>
      </c>
      <c r="I838" t="str">
        <v>Buen dia por favor me colaboran con la configuracion de la impresora de la oficina comercial metro Neiva 038</v>
      </c>
      <c r="J838" t="str" xml:space="preserve">
        <v xml:space="preserve">Se realizó la configuración de la impresora en el equipo; pero no fue detectada inicialmente debido a un error en el perfil del usuario. Se_x000d_
reinició el usuario; previa copia de la información añadiendo ".old" al nombre del perfil. Luego; se eliminó el perfil del registro en regedit y_x000d_
se reinició el equipo. Posteriormente; se restauró la información; se configuró la impresora utilizando \pslocalescos\ y se realizaron pruebas_x000d_
para verificar el funcionamiento; todo resultando correctamente.</v>
      </c>
      <c r="K838">
        <v>45552.66805555556</v>
      </c>
      <c r="L838">
        <v>45552.70277777778</v>
      </c>
      <c r="M838">
        <v>45552</v>
      </c>
      <c r="N838" t="str">
        <f>TEXT(M838, "DDDD")</f>
        <v>martes</v>
      </c>
      <c r="O838" t="str">
        <v>M038 METRO NEIVA CENTRO DE CONVENCIONES</v>
      </c>
      <c r="P838" t="str">
        <v>NEIVA</v>
      </c>
      <c r="Q838" t="str">
        <f>IF(ISBLANK(P838),"0",(VLOOKUP(P838,REGION,2,FALSE)))</f>
        <v>OCCIDENTE</v>
      </c>
      <c r="R838" t="str">
        <v>MICHAEL SIMIT VILLABON TRUJILLO</v>
      </c>
      <c r="S838" t="e">
        <f>IF(ISBLANK(R838),"0", VLOOKUP(R838,PERSONAL,2,FALSE))</f>
        <v>#N/A</v>
      </c>
      <c r="T838" t="str">
        <v>ALIADO</v>
      </c>
      <c r="U838">
        <v>0.4166666666666667</v>
      </c>
      <c r="V838">
        <v>0.6458333333333334</v>
      </c>
      <c r="W838">
        <f>V838-U838</f>
        <v>0.22916666666666669</v>
      </c>
      <c r="X838">
        <v>3</v>
      </c>
      <c r="Y838">
        <f>NETWORKDAYS(K838,M838)</f>
        <v>1</v>
      </c>
      <c r="Z838" t="str">
        <f>IF(Y838&lt;=2,"CUMPLE","NO CUMPLE")</f>
        <v>CUMPLE</v>
      </c>
      <c r="AB838" t="str">
        <v>POR TICKET</v>
      </c>
      <c r="AC838" t="str">
        <f>TEXT(M838,"mmmm")</f>
        <v>septiembre</v>
      </c>
      <c r="AD838" t="str">
        <f>TEXT(M838,"yyyy")</f>
        <v>yyyy</v>
      </c>
      <c r="AE838">
        <f>W838*60*24</f>
        <v>330.00000000000006</v>
      </c>
      <c r="AF838">
        <f>AE838/60</f>
        <v>5.500000000000001</v>
      </c>
      <c r="AG838">
        <f>AE838/60</f>
        <v>5.500000000000001</v>
      </c>
      <c r="AH838">
        <f>L838-K838</f>
        <v>0.03472222221898846</v>
      </c>
      <c r="AI838">
        <f>AH838*24*60</f>
        <v>49.99999999534339</v>
      </c>
      <c r="AJ838">
        <f>75728*X838</f>
        <v>227184</v>
      </c>
    </row>
    <row r="839" xml:space="preserve">
      <c r="A839">
        <v>894253</v>
      </c>
      <c r="B839" t="str">
        <v>INCIDENTE</v>
      </c>
      <c r="C839" t="str">
        <v>CERRADO</v>
      </c>
      <c r="D839" t="str">
        <v>OFICINA SEGURIDAD</v>
      </c>
      <c r="E839" t="str">
        <v>CPU</v>
      </c>
      <c r="F839" t="str">
        <v>CPU</v>
      </c>
      <c r="G839" t="str">
        <v>LENOVO</v>
      </c>
      <c r="H839" t="str">
        <v>Se necesita instalar aplicativo computo de documentación. en oficina de seguridad.</v>
      </c>
      <c r="I839" t="str">
        <v>Se necesita instalar aplicativo computo de documentación. en oficina de seguridad.</v>
      </c>
      <c r="J839" t="str" xml:space="preserve">
        <v xml:space="preserve">Se realizo la instalacion del aplicativo LibreOffice; ya que no hay licencias para poder dejar el aplicativo de Office instalado en el equipo;_x000d_
todo quedo funcionando correctamente_x000d_
_x000d_
https://drive.google.com/file/d/1DjEU56kxolX1qVleOwYkGrHq9cCDpGvF/view?usp=sharing"</v>
      </c>
      <c r="K839">
        <v>45552.66527777778</v>
      </c>
      <c r="L839">
        <v>45552.70347222222</v>
      </c>
      <c r="M839">
        <v>45552</v>
      </c>
      <c r="N839" t="str">
        <f>TEXT(M839, "DDDD")</f>
        <v>martes</v>
      </c>
      <c r="O839" t="str">
        <v>M038 METRO NEIVA CENTRO DE CONVENCIONES</v>
      </c>
      <c r="P839" t="str">
        <v>NEIVA</v>
      </c>
      <c r="Q839" t="str">
        <f>IF(ISBLANK(P839),"0",(VLOOKUP(P839,REGION,2,FALSE)))</f>
        <v>OCCIDENTE</v>
      </c>
      <c r="R839" t="str">
        <v>MICHAEL SIMIT VILLABON TRUJILLO</v>
      </c>
      <c r="S839" t="e">
        <f>IF(ISBLANK(R839),"0", VLOOKUP(R839,PERSONAL,2,FALSE))</f>
        <v>#N/A</v>
      </c>
      <c r="T839" t="str">
        <v>ALIADO</v>
      </c>
      <c r="U839">
        <v>0.6458333333333334</v>
      </c>
      <c r="V839">
        <v>0.7083333333333334</v>
      </c>
      <c r="W839">
        <f>V839-U839</f>
        <v>0.0625</v>
      </c>
      <c r="X839">
        <v>1</v>
      </c>
      <c r="Y839">
        <f>NETWORKDAYS(K839,M839)</f>
        <v>1</v>
      </c>
      <c r="Z839" t="str">
        <f>IF(Y839&lt;=2,"CUMPLE","NO CUMPLE")</f>
        <v>CUMPLE</v>
      </c>
      <c r="AB839" t="str">
        <v>POR TICKET</v>
      </c>
      <c r="AC839" t="str">
        <f>TEXT(M839,"mmmm")</f>
        <v>septiembre</v>
      </c>
      <c r="AD839" t="str">
        <f>TEXT(M839,"yyyy")</f>
        <v>yyyy</v>
      </c>
      <c r="AE839">
        <f>W839*60*24</f>
        <v>90</v>
      </c>
      <c r="AF839">
        <f>AE839/60</f>
        <v>1.5</v>
      </c>
      <c r="AG839">
        <f>AE839/60</f>
        <v>1.5</v>
      </c>
      <c r="AH839">
        <f>L839-K839</f>
        <v>0.038194444445252884</v>
      </c>
      <c r="AI839">
        <f>AH839*24*60</f>
        <v>55.00000000116415</v>
      </c>
      <c r="AJ839">
        <f>75728*X839</f>
        <v>75728</v>
      </c>
    </row>
    <row r="840">
      <c r="A840">
        <v>893942</v>
      </c>
      <c r="B840" t="str">
        <v>SOLICITUD</v>
      </c>
      <c r="C840" t="str">
        <v>CERRADO</v>
      </c>
      <c r="D840" t="str">
        <v xml:space="preserve">TIENDA </v>
      </c>
      <c r="E840" t="str">
        <v>INVENTARIO</v>
      </c>
      <c r="F840" t="str">
        <v>INVENTARIO</v>
      </c>
      <c r="G840" t="str">
        <v>INVENTARIO</v>
      </c>
      <c r="H840" t="str">
        <v>Buen Dia Alistamiento para el CRC activos recuperados por Roll Out de la tienda: CAJA 1 M8532110051070061 M8532110051069917 M8532110051069921 M8532110051069914 4 BASES 5 Teclados CAJA 2 X5G5013102 X5G5013106 CAJA 3 X5G5013120 X5G5013200 CAJA 4 20-63643788 CAJA 5 20-63645982 CAJA 6 108-62010535 CAJA 7 108-62010172 CAJA 8 108-62010129</v>
      </c>
      <c r="I840" t="str">
        <v>Buen Dia Alistamiento para el CRC activos recuperados por Roll Out de la tienda: CAJA 1 M8532110051070061 M8532110051069917 M8532110051069921 M8532110051069914 4 BASES 5 Teclados CAJA 2 X5G5013102 X5G5013106 CAJA 3 X5G5013120 X5G5013200 CAJA 4 20-63643788 CAJA 5 20-63645982 CAJA 6 108-62010535 CAJA 7 108-62010172 CAJA 8 108-62010129</v>
      </c>
      <c r="J840" t="str">
        <v>Se realiza la busqueda y alistamiendo de los equipos por su serial; se empacan en cajas y se hace el alistamiento para despachar al CRC; se hace firmar el acta por las areas correspondientes.</v>
      </c>
      <c r="K840">
        <v>45552.49097222222</v>
      </c>
      <c r="L840">
        <v>45552.57083333333</v>
      </c>
      <c r="M840">
        <v>45552</v>
      </c>
      <c r="N840" t="str">
        <f>TEXT(M840, "DDDD")</f>
        <v>martes</v>
      </c>
      <c r="O840" t="str">
        <v>M073 METRO MOSQUERA</v>
      </c>
      <c r="P840" t="str">
        <v>MOSQUERA</v>
      </c>
      <c r="Q840" t="str">
        <f>IF(ISBLANK(P840),"0",(VLOOKUP(P840,REGION,2,FALSE)))</f>
        <v>BOGOTA</v>
      </c>
      <c r="R840" t="str">
        <v>ALEXANDER CASTILLO SOTELO</v>
      </c>
      <c r="S840">
        <f>IF(ISBLANK(R840),"0", VLOOKUP(R840,PERSONAL,2,FALSE))</f>
        <v>80216449</v>
      </c>
      <c r="T840" t="str">
        <v>ALIADO</v>
      </c>
      <c r="U840">
        <v>0.4513888888888889</v>
      </c>
      <c r="V840">
        <v>0.5</v>
      </c>
      <c r="W840">
        <f>V840-U840</f>
        <v>0.048611111111111105</v>
      </c>
      <c r="X840">
        <v>1</v>
      </c>
      <c r="Y840">
        <f>NETWORKDAYS(K840,M840)</f>
        <v>1</v>
      </c>
      <c r="Z840" t="str">
        <f>IF(Y840&lt;=2,"CUMPLE","NO CUMPLE")</f>
        <v>CUMPLE</v>
      </c>
      <c r="AB840" t="str">
        <v>POR TICKET</v>
      </c>
      <c r="AC840" t="str">
        <f>TEXT(M840,"mmmm")</f>
        <v>septiembre</v>
      </c>
      <c r="AD840" t="str">
        <f>TEXT(M840,"yyyy")</f>
        <v>yyyy</v>
      </c>
      <c r="AE840">
        <f>W840*60*24</f>
        <v>69.99999999999999</v>
      </c>
      <c r="AF840">
        <f>AE840/60</f>
        <v>1.1666666666666665</v>
      </c>
      <c r="AG840">
        <f>AE840/60</f>
        <v>1.1666666666666665</v>
      </c>
      <c r="AH840">
        <f>L840-K840</f>
        <v>0.07986111110949423</v>
      </c>
      <c r="AI840">
        <f>AH840*24*60</f>
        <v>114.9999999976717</v>
      </c>
      <c r="AJ840">
        <f>75728*X840</f>
        <v>75728</v>
      </c>
    </row>
    <row r="841">
      <c r="A841">
        <v>888424</v>
      </c>
      <c r="B841" t="str">
        <v>INCIDENTE</v>
      </c>
      <c r="C841" t="str">
        <v>CERRADO</v>
      </c>
      <c r="D841" t="str">
        <v>SEGURIDAD</v>
      </c>
      <c r="E841" t="str">
        <v>PDA</v>
      </c>
      <c r="F841" t="str">
        <v>PDA</v>
      </c>
      <c r="G841" t="str">
        <v>HONEYWELL</v>
      </c>
      <c r="H841" t="str">
        <v>scanner de mano seguridad DI-034429 enciende pero la pantalla queda en blanco; no deja terminar el inicio de la terminal.</v>
      </c>
      <c r="I841" t="str">
        <v>scanner de mano seguridad DI-034429 enciende pero la pantalla queda en blanco; no deja terminar el inicio de la terminal.</v>
      </c>
      <c r="J841" t="str">
        <v>Se realiza la actualización de la versión de Firmware; se hacen las respectivas prueba y se deja el equipo operativo.</v>
      </c>
      <c r="K841">
        <v>45551.41875</v>
      </c>
      <c r="L841">
        <v>45551.43194444444</v>
      </c>
      <c r="M841">
        <v>45552</v>
      </c>
      <c r="N841" t="str">
        <f>TEXT(M841, "DDDD")</f>
        <v>martes</v>
      </c>
      <c r="O841" t="str">
        <v>M073 METRO MOSQUERA</v>
      </c>
      <c r="P841" t="str">
        <v>MOSQUERA</v>
      </c>
      <c r="Q841" t="str">
        <f>IF(ISBLANK(P841),"0",(VLOOKUP(P841,REGION,2,FALSE)))</f>
        <v>BOGOTA</v>
      </c>
      <c r="R841" t="str">
        <v>ALEXANDER CASTILLO SOTELO</v>
      </c>
      <c r="S841">
        <f>IF(ISBLANK(R841),"0", VLOOKUP(R841,PERSONAL,2,FALSE))</f>
        <v>80216449</v>
      </c>
      <c r="T841" t="str">
        <v>ALIADO</v>
      </c>
      <c r="U841">
        <v>0.4166666666666667</v>
      </c>
      <c r="V841">
        <v>0.4444444444444444</v>
      </c>
      <c r="W841">
        <f>V841-U841</f>
        <v>0.027777777777777735</v>
      </c>
      <c r="X841">
        <v>1</v>
      </c>
      <c r="Y841">
        <f>NETWORKDAYS(K841,M841)</f>
        <v>2</v>
      </c>
      <c r="Z841" t="str">
        <f>IF(Y841&lt;=2,"CUMPLE","NO CUMPLE")</f>
        <v>CUMPLE</v>
      </c>
      <c r="AB841" t="str">
        <v>POR TICKET</v>
      </c>
      <c r="AC841" t="str">
        <f>TEXT(M841,"mmmm")</f>
        <v>septiembre</v>
      </c>
      <c r="AD841" t="str">
        <f>TEXT(M841,"yyyy")</f>
        <v>yyyy</v>
      </c>
      <c r="AE841">
        <f>W841*60*24</f>
        <v>39.999999999999936</v>
      </c>
      <c r="AF841">
        <f>AE841/60</f>
        <v>0.6666666666666656</v>
      </c>
      <c r="AG841">
        <f>AE841/60</f>
        <v>0.6666666666666656</v>
      </c>
      <c r="AH841">
        <f>L841-K841</f>
        <v>0.013194444443797693</v>
      </c>
      <c r="AI841">
        <f>AH841*24*60</f>
        <v>18.999999999068677</v>
      </c>
      <c r="AJ841">
        <f>75728*X841</f>
        <v>75728</v>
      </c>
    </row>
    <row r="842">
      <c r="A842">
        <v>892368</v>
      </c>
      <c r="B842" t="str">
        <v>SOLICITUD</v>
      </c>
      <c r="C842" t="str">
        <v>CERRADO</v>
      </c>
      <c r="D842" t="str">
        <v xml:space="preserve">TIENDA </v>
      </c>
      <c r="E842" t="str">
        <v>POS</v>
      </c>
      <c r="F842" t="str">
        <v>POS</v>
      </c>
      <c r="G842" t="str">
        <v>NCR</v>
      </c>
      <c r="H842" t="str">
        <v>Se solicita personal para validación y configuración de verificadores de precio; también revisar balanza de perecederos cabezal visión copia; validar ubicación y medidas para la balanza de Fruver; revisar URL en la PDA de Seguridad; revisar escáner balanza POS 7</v>
      </c>
      <c r="I842" t="str">
        <v>Se solicita personal para validación y configuración de verificadores de precio; también revisar balanza de perecederos cabezal visión copia; validar ubicación y medidas para la balanza de Fruver; revisar URL en la PDA de Seguridad; revisar escáner balanza POS 7</v>
      </c>
      <c r="J842" t="str">
        <v>Durante la visita programada al punto solicitado siendo la tienda metro en la ciudad de sogamoso se realizaron varias actividades.                                                                                                                                                                                                            1: como primer punto se realizo la valida y verificacion del sistema de pesaje o balanza de la POS 7 Ubicada en la seccion de panaderia donde el escaner balanza se encontraba presentando una falla constante y asi mismo se identifico una falla del sistema al momento de ingresar el cajero donde este no reconocia el Scaner; por lo que se procedio a realizar la correspondiente revision de las conecciones incluso intercambiando puestos lo cual no funciono; despues con autorizacion del ingeniero se procedio a escanear los codigos para la actualziacion y calibracion del escaner balanza y se procedio a reiniciar tanto el escaner como la POS; pero el problema persistio por lo que se informo al ingeniero y aproximadamente unos 30  a 40 minutos despues me indico que volviera a realizar pruebas para verificar el funcionamiento correcto de la POS completa; por lo que al realizar las pruebas el escaner balanza fue identificado por la POS pero asi mismo se encontraba descalibrado; debido a la falta de las pesas especializadas para la graduacion y calibracion de la balanza asi como la falta de presinto para formatearla por lo que por ordenes del ingeniero Gabriel Fonseca se deja solamente para el escaner de productos                                                                                                                                                                                           2: Se procedio a realizar la validacion de los verificadores de precio pero se encontro que en el punto solo quedaba 1 verificador instalado asi como no habia ni bases ni soportes para colocar nuevos; asi mismo no habian verificadores nuevos y el unico que habia instaldo funcionaba a la perfeccion pero en el piso donde se encontraba no habia corriente en las tomas por lo que se deja la obsevacion al personal para que solucionen este inconveniente                                                         3: Se realiza la verificacion del Caso de los PDA; en estos se ingresa por Rol de administrador se habilitan todos los permisos y se ingresa a la URL proporcionada pero esta no conecta por lo que se informa al ingeniero gabriel que ya a 30 minutos de finalzar el turno hace envio de un codigo para que sea escaneado con los PDA por lo que con el codigo ya pueden ingresar al pagina solicitada estos se devuelven a seguridad con la pagina funcional                                                                       4: Se realiza una medicion aproximada para la solicitud de un punto de red en el area de fruber por lo que toman una medida aproximada de entre 80 y 90 metros desde la caja de conexciones hasta donde se solicita el punto para la colocacion de una balanza esta infromacion se envia para validacion y aprobacion</v>
      </c>
      <c r="K842">
        <v>45551.65138888889</v>
      </c>
      <c r="L842">
        <v>45551.70277777778</v>
      </c>
      <c r="M842">
        <v>45552</v>
      </c>
      <c r="N842" t="str">
        <f>TEXT(M842, "DDDD")</f>
        <v>martes</v>
      </c>
      <c r="O842" t="str">
        <v>M097 METRO SOGAMOSO</v>
      </c>
      <c r="P842" t="str">
        <v>SOGAMOSO</v>
      </c>
      <c r="Q842" t="str">
        <f>IF(ISBLANK(P842),"0",(VLOOKUP(P842,REGION,2,FALSE)))</f>
        <v>ORIENTE</v>
      </c>
      <c r="R842" t="str">
        <v>JUAN PABLO AYALA</v>
      </c>
      <c r="S842" t="e">
        <f>IF(ISBLANK(R842),"0", VLOOKUP(R842,PERSONAL,2,FALSE))</f>
        <v>#N/A</v>
      </c>
      <c r="T842" t="str">
        <v>CFS</v>
      </c>
      <c r="U842">
        <v>0.3333333333333333</v>
      </c>
      <c r="V842">
        <v>0.7083333333333334</v>
      </c>
      <c r="W842">
        <f>V842-U842</f>
        <v>0.37500000000000006</v>
      </c>
      <c r="X842" t="str">
        <v>2;5</v>
      </c>
      <c r="Y842">
        <f>NETWORKDAYS(K842,M842)</f>
        <v>2</v>
      </c>
      <c r="Z842" t="str">
        <f>IF(Y842&lt;=2,"CUMPLE","NO CUMPLE")</f>
        <v>CUMPLE</v>
      </c>
      <c r="AA842" t="str">
        <v xml:space="preserve">SOLICITUD TÉCNICO TODO EL DIA  </v>
      </c>
      <c r="AB842" t="str">
        <v xml:space="preserve">POR DIA </v>
      </c>
      <c r="AC842" t="str">
        <f>TEXT(M842,"mmmm")</f>
        <v>septiembre</v>
      </c>
      <c r="AD842" t="str">
        <f>TEXT(M842,"yyyy")</f>
        <v>yyyy</v>
      </c>
      <c r="AE842">
        <f>W842*60*24</f>
        <v>540.0000000000001</v>
      </c>
      <c r="AF842">
        <f>AE842/60</f>
        <v>9.000000000000002</v>
      </c>
      <c r="AG842">
        <f>AE842/60</f>
        <v>9.000000000000002</v>
      </c>
      <c r="AH842">
        <f>L842-K842</f>
        <v>0.05138888888905058</v>
      </c>
      <c r="AI842">
        <f>AH842*24*60</f>
        <v>74.00000000023283</v>
      </c>
      <c r="AJ842" t="e">
        <f>75728*X842</f>
        <v>#VALUE!</v>
      </c>
    </row>
    <row r="843">
      <c r="A843">
        <v>884654</v>
      </c>
      <c r="B843" t="str">
        <v>INCIDENTE</v>
      </c>
      <c r="C843" t="str">
        <v>CERRADO</v>
      </c>
      <c r="D843" t="str">
        <v>LINEAL DE CAJAS</v>
      </c>
      <c r="E843" t="str">
        <v>PDA</v>
      </c>
      <c r="F843" t="str">
        <v>PA</v>
      </c>
      <c r="G843" t="str">
        <v>HONEYWELL</v>
      </c>
      <c r="H843" t="str">
        <v>Buen día me colaboran por favor con la falla de la pdt serie 21178B0604</v>
      </c>
      <c r="I843" t="str">
        <v>Buen día me colaboran por favor con la falla de la pdt serie 21178B0604</v>
      </c>
      <c r="J843" t="str">
        <v>Se pone a cargar la pda; se descargan los programas requeridos; se valida procedimiento a seguir y con el apoyo de Stharlyn; se hacen las configuraciones e instalaciones para la pda de seguridad; se entrega a satisfacción del usuario. Se presenta demora en el ingreso a la tienda porque no habían recibido el correo autorizando mi ingreso</v>
      </c>
      <c r="K843">
        <v>45549.3375</v>
      </c>
      <c r="L843">
        <v>45550.58125</v>
      </c>
      <c r="M843">
        <v>45552</v>
      </c>
      <c r="N843" t="str">
        <f>TEXT(M843, "DDDD")</f>
        <v>martes</v>
      </c>
      <c r="O843" t="str">
        <v>J027 JUMBO RIONEGRO</v>
      </c>
      <c r="P843" t="str">
        <v>MEDELLIN</v>
      </c>
      <c r="Q843" t="str">
        <f>IF(ISBLANK(P843),"0",(VLOOKUP(P843,REGION,2,FALSE)))</f>
        <v>CENTRO</v>
      </c>
      <c r="R843" t="str">
        <v xml:space="preserve">FABIAN VARGAS LASTRA </v>
      </c>
      <c r="S843" t="e">
        <f>IF(ISBLANK(R843),"0", VLOOKUP(R843,PERSONAL,2,FALSE))</f>
        <v>#N/A</v>
      </c>
      <c r="T843" t="str">
        <v>ALIADO</v>
      </c>
      <c r="U843">
        <v>0.375</v>
      </c>
      <c r="V843">
        <v>0.5208333333333334</v>
      </c>
      <c r="W843">
        <f>V843-U843</f>
        <v>0.14583333333333337</v>
      </c>
      <c r="X843">
        <v>2</v>
      </c>
      <c r="Y843">
        <f>NETWORKDAYS(K843,M843)</f>
        <v>2</v>
      </c>
      <c r="Z843" t="str">
        <f>IF(Y843&lt;=2,"CUMPLE","NO CUMPLE")</f>
        <v>CUMPLE</v>
      </c>
      <c r="AB843" t="str">
        <v>POR TICKET</v>
      </c>
      <c r="AC843" t="str">
        <f>TEXT(M843,"mmmm")</f>
        <v>septiembre</v>
      </c>
      <c r="AD843" t="str">
        <f>TEXT(M843,"yyyy")</f>
        <v>yyyy</v>
      </c>
      <c r="AE843">
        <f>W843*60*24</f>
        <v>210.00000000000006</v>
      </c>
      <c r="AF843">
        <f>AE843/60</f>
        <v>3.500000000000001</v>
      </c>
      <c r="AG843">
        <f>AE843/60</f>
        <v>3.500000000000001</v>
      </c>
      <c r="AH843">
        <f>L843-K843</f>
        <v>1.2437500000014552</v>
      </c>
      <c r="AI843">
        <f>AH843*24*60</f>
        <v>1791.0000000020955</v>
      </c>
      <c r="AJ843">
        <f>75728*X843</f>
        <v>151456</v>
      </c>
    </row>
    <row r="844">
      <c r="A844">
        <v>889050</v>
      </c>
      <c r="B844" t="str">
        <v>SOLICITUD</v>
      </c>
      <c r="C844" t="str">
        <v>ABIERTO</v>
      </c>
      <c r="D844" t="str">
        <v>OFICINA COMERCIAL</v>
      </c>
      <c r="E844" t="str">
        <v>CPU</v>
      </c>
      <c r="F844" t="str">
        <v>CPU</v>
      </c>
      <c r="G844" t="str">
        <v>LENOVO</v>
      </c>
      <c r="H844" t="str">
        <v>buen día por favor con su ayuda para la instalacion de genesix y saca archivos de mi pc</v>
      </c>
      <c r="I844" t="str">
        <v>buen día por favor con su ayuda para la instalacion de genesix y saca archivos de mi pc</v>
      </c>
      <c r="J844" t="str">
        <v>Se valida problema reportado por el usuario; se toman datos del equipo y se entrega información a Stharlyn quien indica que al día siguiente se encarga de conectarse remotamente e instalar/configurar lo que el usuario solicita</v>
      </c>
      <c r="K844">
        <v>45551.41805555556</v>
      </c>
      <c r="L844">
        <v>45551.66527777778</v>
      </c>
      <c r="M844">
        <v>45552</v>
      </c>
      <c r="N844" t="str">
        <f>TEXT(M844, "DDDD")</f>
        <v>martes</v>
      </c>
      <c r="O844" t="str">
        <v>J027 JUMBO RIONEGRO</v>
      </c>
      <c r="P844" t="str">
        <v>MEDELLIN</v>
      </c>
      <c r="Q844" t="str">
        <f>IF(ISBLANK(P844),"0",(VLOOKUP(P844,REGION,2,FALSE)))</f>
        <v>CENTRO</v>
      </c>
      <c r="R844" t="str">
        <v xml:space="preserve">FABIAN VARGAS LASTRA </v>
      </c>
      <c r="S844" t="e">
        <f>IF(ISBLANK(R844),"0", VLOOKUP(R844,PERSONAL,2,FALSE))</f>
        <v>#N/A</v>
      </c>
      <c r="T844" t="str">
        <v>ALIADO</v>
      </c>
      <c r="U844">
        <v>0.5625</v>
      </c>
      <c r="V844">
        <v>0.5833333333333334</v>
      </c>
      <c r="W844">
        <f>V844-U844</f>
        <v>0.02083333333333337</v>
      </c>
      <c r="X844">
        <v>1</v>
      </c>
      <c r="Y844">
        <f>NETWORKDAYS(K844,M844)</f>
        <v>2</v>
      </c>
      <c r="Z844" t="str">
        <f>IF(Y844&lt;=2,"CUMPLE","NO CUMPLE")</f>
        <v>CUMPLE</v>
      </c>
      <c r="AB844" t="str">
        <v>POR TICKET</v>
      </c>
      <c r="AC844" t="str">
        <f>TEXT(M844,"mmmm")</f>
        <v>septiembre</v>
      </c>
      <c r="AD844" t="str">
        <f>TEXT(M844,"yyyy")</f>
        <v>yyyy</v>
      </c>
      <c r="AE844">
        <f>W844*60*24</f>
        <v>30.000000000000053</v>
      </c>
      <c r="AF844">
        <f>AE844/60</f>
        <v>0.5000000000000009</v>
      </c>
      <c r="AG844">
        <f>AE844/60</f>
        <v>0.5000000000000009</v>
      </c>
      <c r="AH844">
        <f>L844-K844</f>
        <v>0.24722222222044365</v>
      </c>
      <c r="AI844">
        <f>AH844*24*60</f>
        <v>355.99999999743886</v>
      </c>
      <c r="AJ844">
        <f>75728*X844</f>
        <v>75728</v>
      </c>
    </row>
    <row r="845">
      <c r="A845">
        <v>884873</v>
      </c>
      <c r="B845" t="str">
        <v>INCIDENTE</v>
      </c>
      <c r="C845" t="str">
        <v>CERRADO</v>
      </c>
      <c r="D845" t="str">
        <v>LINEAL DE CAJAS</v>
      </c>
      <c r="E845" t="str">
        <v>PDA</v>
      </c>
      <c r="F845" t="str">
        <v>PDA</v>
      </c>
      <c r="G845" t="str">
        <v>HONEYWELL</v>
      </c>
      <c r="H845" t="str">
        <v>Buen día me colaboran por favor con la falla de la pdt serie 21178B0598</v>
      </c>
      <c r="I845" t="str">
        <v>Buen día me colaboran por favor con la falla de la pdt serie 21178B0598</v>
      </c>
      <c r="J845" t="str">
        <v>Se pone a cargar durante un momento; con el usuario suministrado por Stharlyn Zuleta; se ingresa en el perfil correcto y se agregan las url requeridas en favoritos de Chrome; se verifican con el usuario y se recibe satisfactoriamente</v>
      </c>
      <c r="K845">
        <v>45549.3375</v>
      </c>
      <c r="L845">
        <v>45550.58125</v>
      </c>
      <c r="M845">
        <v>45552</v>
      </c>
      <c r="N845" t="str">
        <f>TEXT(M845, "DDDD")</f>
        <v>martes</v>
      </c>
      <c r="O845" t="str">
        <v>J027 JUMBO RIONEGRO</v>
      </c>
      <c r="P845" t="str">
        <v>MEDELLIN</v>
      </c>
      <c r="Q845" t="str">
        <f>IF(ISBLANK(P845),"0",(VLOOKUP(P845,REGION,2,FALSE)))</f>
        <v>CENTRO</v>
      </c>
      <c r="R845" t="str">
        <v xml:space="preserve">FABIAN VARGAS LASTRA </v>
      </c>
      <c r="S845" t="e">
        <f>IF(ISBLANK(R845),"0", VLOOKUP(R845,PERSONAL,2,FALSE))</f>
        <v>#N/A</v>
      </c>
      <c r="T845" t="str">
        <v>ALIADO</v>
      </c>
      <c r="U845">
        <v>0.5208333333333334</v>
      </c>
      <c r="V845">
        <v>0.5625</v>
      </c>
      <c r="W845">
        <f>V845-U845</f>
        <v>0.04166666666666663</v>
      </c>
      <c r="X845">
        <v>1</v>
      </c>
      <c r="Y845">
        <f>NETWORKDAYS(K845,M845)</f>
        <v>2</v>
      </c>
      <c r="Z845" t="str">
        <f>IF(Y845&lt;=2,"CUMPLE","NO CUMPLE")</f>
        <v>CUMPLE</v>
      </c>
      <c r="AB845" t="str">
        <v>POR TICKET</v>
      </c>
      <c r="AC845" t="str">
        <f>TEXT(M845,"mmmm")</f>
        <v>septiembre</v>
      </c>
      <c r="AD845" t="str">
        <f>TEXT(M845,"yyyy")</f>
        <v>yyyy</v>
      </c>
      <c r="AE845">
        <f>W845*60*24</f>
        <v>59.99999999999994</v>
      </c>
      <c r="AF845">
        <f>AE845/60</f>
        <v>0.999999999999999</v>
      </c>
      <c r="AG845">
        <f>AE845/60</f>
        <v>0.999999999999999</v>
      </c>
      <c r="AH845">
        <f>L845-K845</f>
        <v>1.2437500000014552</v>
      </c>
      <c r="AI845">
        <f>AH845*24*60</f>
        <v>1791.0000000020955</v>
      </c>
      <c r="AJ845">
        <f>75728*X845</f>
        <v>75728</v>
      </c>
    </row>
    <row r="846">
      <c r="A846">
        <v>891057</v>
      </c>
      <c r="B846" t="str">
        <v>INCIDENTE</v>
      </c>
      <c r="C846" t="str">
        <v>CERRADO</v>
      </c>
      <c r="D846" t="str">
        <v xml:space="preserve">TIENDA </v>
      </c>
      <c r="E846" t="str">
        <v>INVENTARIO</v>
      </c>
      <c r="F846" t="str">
        <v>INVENTARIO</v>
      </c>
      <c r="G846" t="str">
        <v>INVENTARIO</v>
      </c>
      <c r="H846" t="str">
        <v>Se solicita dar de baja equipamiento retirado de POS Bettlem; se debe realizar acompañamiento al personal de seguridad y seguir indicaciones de Ever Becerra; se trabajara a 2.5</v>
      </c>
      <c r="I846" t="str">
        <v>Se solicita dar de baja equipamiento retirado de POS Bettlem; se debe realizar acompañamiento al personal de seguridad y seguir indicaciones de Ever Becerra; se trabajara a 2.5</v>
      </c>
      <c r="J846" t="str">
        <v xml:space="preserve">08:30 Se llaga a sitio; se inicia con la confirmación del inventario que hay  en el rack; se mueve todo el inventario que hay en la mini bodega de credibanco; para dejar todo lo relacionado a sistemas en el rack. 10:40 Se inicia con el procesos de meter el inventario en un documento Ecxel para enviarlo a ever; a las 12:40 se termina todo el inventario bien detallado. 14:00 se inicia a separar el inventario que se va a destruir ; el que se enviara a CRC(bogota) y el que se quedara a espera de ser dado de baja; se empaca el inventario; se organiza y se limpia la zona del rack. 17:00 se ayuda con el sonido de una balanza de la caja 1; también se empieza con la ayuda de la caja 6 que no servía la impresora; se confirma que estaba desconectada; se conecta. 18:00 se le informa al personal de seguridad que confirmemos el inventario para poder firmar el documento; pero se debe esperar a que el este libre pues solo estaba el y estaba muy ocupado 18:40 Se inicia a validar 1 x 1 el inventario que se enviara a CRC y el que se movera a  bajas. 19:00 se destruye con una porra el inventario que se debia destruir. 19:40 se botan todas las cajas sobrantes que estaba en el rack; se deja en el  area de reciclaje 20:00 se sale de Cencosud </v>
      </c>
      <c r="K846">
        <v>45551.6125</v>
      </c>
      <c r="L846">
        <v>45551.63680555556</v>
      </c>
      <c r="M846">
        <v>45553</v>
      </c>
      <c r="N846" t="str">
        <f>TEXT(M846, "DDDD")</f>
        <v>miércoles</v>
      </c>
      <c r="O846" t="str">
        <v>M183 METRO SAN GIL</v>
      </c>
      <c r="P846" t="str">
        <v>SAN GIL</v>
      </c>
      <c r="Q846" t="str">
        <f>IF(ISBLANK(P846),"0",(VLOOKUP(P846,REGION,2,FALSE)))</f>
        <v>ORIENTE</v>
      </c>
      <c r="R846" t="str">
        <v>HENRY ALEJANDRO NIÑO</v>
      </c>
      <c r="S846" t="e">
        <f>IF(ISBLANK(R846),"0", VLOOKUP(R846,PERSONAL,2,FALSE))</f>
        <v>#N/A</v>
      </c>
      <c r="T846" t="str">
        <v>ALIADO</v>
      </c>
      <c r="U846">
        <v>0.3333333333333333</v>
      </c>
      <c r="V846">
        <v>0.8333333333333334</v>
      </c>
      <c r="W846">
        <f>V846-U846</f>
        <v>0.5</v>
      </c>
      <c r="X846" t="str">
        <v>2;5</v>
      </c>
      <c r="Y846">
        <f>NETWORKDAYS(K846,M846)</f>
        <v>3</v>
      </c>
      <c r="Z846" t="str">
        <f>IF(Y846&lt;=2,"CUMPLE","NO CUMPLE")</f>
        <v>NO CUMPLE</v>
      </c>
      <c r="AA846" t="str">
        <v xml:space="preserve">SOLICITUD TÉCNICO TODO EL DIA  </v>
      </c>
      <c r="AB846" t="str">
        <v xml:space="preserve">POR DIA </v>
      </c>
      <c r="AC846" t="str">
        <f>TEXT(M846,"mmmm")</f>
        <v>septiembre</v>
      </c>
      <c r="AD846" t="str">
        <f>TEXT(M846,"yyyy")</f>
        <v>yyyy</v>
      </c>
      <c r="AE846">
        <f>W846*60*24</f>
        <v>720</v>
      </c>
      <c r="AF846">
        <f>AE846/60</f>
        <v>12</v>
      </c>
      <c r="AG846">
        <f>AE846/60</f>
        <v>12</v>
      </c>
      <c r="AH846">
        <f>L846-K846</f>
        <v>0.024305555554747116</v>
      </c>
      <c r="AI846">
        <f>AH846*24*60</f>
        <v>34.99999999883585</v>
      </c>
      <c r="AJ846" t="e">
        <f>75728*X846</f>
        <v>#VALUE!</v>
      </c>
    </row>
    <row r="847" xml:space="preserve">
      <c r="A847">
        <v>892459</v>
      </c>
      <c r="B847" t="str">
        <v>INCIDENTE</v>
      </c>
      <c r="C847" t="str">
        <v>CERRADO</v>
      </c>
      <c r="D847" t="str">
        <v xml:space="preserve">TIENDA </v>
      </c>
      <c r="E847" t="str">
        <v>POS</v>
      </c>
      <c r="F847" t="str">
        <v>POS</v>
      </c>
      <c r="G847" t="str">
        <v>NCR</v>
      </c>
      <c r="H847" t="str">
        <v>Se solicita validar POS que no escanea ni pesa los productos; Validación de datafonos con la POS; Revisar conexión de la POS con los periféricos (Pantallas); y novedades que se presente en el trascurso del día.</v>
      </c>
      <c r="I847" t="str">
        <v>Se solicita validar POS que no escanea ni pesa los productos; Validación de datafonos con la POS; Revisar conexión de la POS con los periféricos (Pantallas); y novedades que se presente en el trascurso del día.</v>
      </c>
      <c r="J847" t="str" xml:space="preserve">
        <v xml:space="preserve">POS 10 que decían problema con el monitor pero ya revisando todo esto no es problema del monitor el problema es en la red y ya se está haciendo la revisión desde el sistema central. Queda hibernando las pantallas. _x000d_
POS 3 presenta fallas con el Datafono; quedo operativo _x000d_
Tres basculas la area de carnes se realiza limpieza sin quitarle los precintos y actualización de Software; quedo operativo_x000d_
Constante comunicación con el ingeniero Gabriel Fonseca; se le compartida los novedades que se iba presentando en la tienda </v>
      </c>
      <c r="K847">
        <v>45551.71944444445</v>
      </c>
      <c r="L847">
        <v>45552.57083333333</v>
      </c>
      <c r="M847">
        <v>45554</v>
      </c>
      <c r="N847" t="str">
        <f>TEXT(M847, "DDDD")</f>
        <v>jueves</v>
      </c>
      <c r="O847" t="str">
        <v>J076 JUMBO UNICENTRO TUNJA</v>
      </c>
      <c r="P847" t="str">
        <v>TUNJA</v>
      </c>
      <c r="Q847" t="str">
        <f>IF(ISBLANK(P847),"0",(VLOOKUP(P847,REGION,2,FALSE)))</f>
        <v>ORIENTE</v>
      </c>
      <c r="R847" t="str">
        <v xml:space="preserve">CARLOS LEONARDO RUIZ </v>
      </c>
      <c r="S847" t="e">
        <f>IF(ISBLANK(R847),"0", VLOOKUP(R847,PERSONAL,2,FALSE))</f>
        <v>#N/A</v>
      </c>
      <c r="T847" t="str">
        <v>CFS</v>
      </c>
      <c r="U847">
        <v>0.3333333333333333</v>
      </c>
      <c r="V847">
        <v>0.7083333333333334</v>
      </c>
      <c r="W847">
        <f>V847-U847</f>
        <v>0.37500000000000006</v>
      </c>
      <c r="X847" t="str">
        <v>2;5</v>
      </c>
      <c r="Y847">
        <f>NETWORKDAYS(K847,M847)</f>
        <v>4</v>
      </c>
      <c r="Z847" t="str">
        <f>IF(Y847&lt;=2,"CUMPLE","NO CUMPLE")</f>
        <v>NO CUMPLE</v>
      </c>
      <c r="AA847" t="str">
        <v xml:space="preserve"> PRIMERA ATENCIÓN EL DIA 18 DE SEPTIEMBRE  SE PRESENTA NOVEDADE CON EL TECNICOS /SE REPROGRAMA VIVISTA EL 19 DE SEPTIEMBRE</v>
      </c>
      <c r="AB847" t="str">
        <v xml:space="preserve">POR DIA </v>
      </c>
      <c r="AC847" t="str">
        <f>TEXT(M847,"mmmm")</f>
        <v>septiembre</v>
      </c>
      <c r="AD847" t="str">
        <f>TEXT(M847,"yyyy")</f>
        <v>yyyy</v>
      </c>
      <c r="AE847">
        <f>W847*60*24</f>
        <v>540.0000000000001</v>
      </c>
      <c r="AF847">
        <f>AE847/60</f>
        <v>9.000000000000002</v>
      </c>
      <c r="AG847">
        <f>AE847/60</f>
        <v>9.000000000000002</v>
      </c>
      <c r="AH847">
        <f>L847-K847</f>
        <v>0.851388888884685</v>
      </c>
      <c r="AI847">
        <f>AH847*24*60</f>
        <v>1225.9999999939464</v>
      </c>
      <c r="AJ847" t="e">
        <f>75728*X847</f>
        <v>#VALUE!</v>
      </c>
    </row>
    <row r="848">
      <c r="A848">
        <v>898974</v>
      </c>
      <c r="B848" t="str">
        <v>INCIDENTE</v>
      </c>
      <c r="C848" t="str">
        <v>CERRADO</v>
      </c>
      <c r="D848" t="str">
        <v>SEGURIDAD</v>
      </c>
      <c r="E848" t="str">
        <v>PDA</v>
      </c>
      <c r="F848" t="str">
        <v>PDA</v>
      </c>
      <c r="G848" t="str">
        <v>ZEBRA</v>
      </c>
      <c r="H848" t="str">
        <v>buenas Tardes Por favor formatear las 2 PDA de Antenas y Ecommerce ya que no se quedan bloqueadas en el Modo Kio Cencosud</v>
      </c>
      <c r="I848" t="str">
        <v>buenas Tardes Por favor formatear las 2 PDA de Antenas y Ecommerce ya que no se quedan bloqueadas en el Modo Kio Cencosud</v>
      </c>
      <c r="J848" t="str">
        <v>Se realiza la el formateo de las PDA a parametros de fabrica; se hacen todas las configuraciones según el manual y se parametrizan las aplicaciones. Se dejan operativos los equipos.</v>
      </c>
      <c r="K848">
        <v>45555.71875</v>
      </c>
      <c r="L848">
        <v>45555.79236111111</v>
      </c>
      <c r="M848">
        <v>45555</v>
      </c>
      <c r="N848" t="str">
        <f>TEXT(M848, "DDDD")</f>
        <v>viernes</v>
      </c>
      <c r="O848" t="str">
        <v>M074 METRO FACATATIVA</v>
      </c>
      <c r="P848" t="str">
        <v>FACATATIVA</v>
      </c>
      <c r="Q848" t="str">
        <f>IF(ISBLANK(P848),"0",(VLOOKUP(P848,REGION,2,FALSE)))</f>
        <v>BOGOTA</v>
      </c>
      <c r="R848" t="str">
        <v>ALEXANDER CASTILLO SOTELO</v>
      </c>
      <c r="S848">
        <f>IF(ISBLANK(R848),"0", VLOOKUP(R848,PERSONAL,2,FALSE))</f>
        <v>80216449</v>
      </c>
      <c r="T848" t="str">
        <v>ALIADO</v>
      </c>
      <c r="U848">
        <v>0.6875</v>
      </c>
      <c r="V848">
        <v>0.75</v>
      </c>
      <c r="W848">
        <f>V848-U848</f>
        <v>0.0625</v>
      </c>
      <c r="X848">
        <v>1</v>
      </c>
      <c r="Y848">
        <f>NETWORKDAYS(K848,M848)</f>
        <v>1</v>
      </c>
      <c r="Z848" t="str">
        <f>IF(Y848&lt;=2,"CUMPLE","NO CUMPLE")</f>
        <v>CUMPLE</v>
      </c>
      <c r="AB848" t="str">
        <v>POR TICKET</v>
      </c>
      <c r="AC848" t="str">
        <f>TEXT(M848,"mmmm")</f>
        <v>septiembre</v>
      </c>
      <c r="AD848" t="str">
        <f>TEXT(M848,"yyyy")</f>
        <v>yyyy</v>
      </c>
      <c r="AE848">
        <f>W848*60*24</f>
        <v>90</v>
      </c>
      <c r="AF848">
        <f>AE848/60</f>
        <v>1.5</v>
      </c>
      <c r="AG848">
        <f>AE848/60</f>
        <v>1.5</v>
      </c>
      <c r="AH848">
        <f>L848-K848</f>
        <v>0.07361111111094942</v>
      </c>
      <c r="AI848">
        <f>AH848*24*60</f>
        <v>105.99999999976717</v>
      </c>
      <c r="AJ848">
        <f>75728*X848</f>
        <v>75728</v>
      </c>
    </row>
    <row r="849">
      <c r="A849">
        <v>895147</v>
      </c>
      <c r="B849" t="str">
        <v>SOLICITUD</v>
      </c>
      <c r="C849" t="str">
        <v>ABIERTO</v>
      </c>
      <c r="D849" t="str">
        <v xml:space="preserve">TIENDA </v>
      </c>
      <c r="E849" t="str">
        <v>PDA</v>
      </c>
      <c r="F849" t="str">
        <v>PDA</v>
      </c>
      <c r="G849" t="str">
        <v>HONEYWELL</v>
      </c>
      <c r="H849" t="str">
        <v>Buen día solicito; por favor nos colaboren validando los dispositivos PDT; asignados a nuestro local; con el fin de realizar bloqueo o restricciones a las aplicaciones de redes sociales YouTube. ya que se ha evidenciado el uso de las mismas. Gracias</v>
      </c>
      <c r="I849" t="str">
        <v>Buen día solicito; por favor nos colaboren validando los dispositivos PDT; asignados a nuestro local; con el fin de realizar bloqueo o restricciones a las aplicaciones de redes sociales YouTube. ya que se ha evidenciado el uso de las mismas. Gracias</v>
      </c>
      <c r="J849" t="str">
        <v>Se realiza la revisión de las PDA verificando si navegan en internet y se observa que permite ingresar a paginas como youtube; sin embargo otras paginas si las restringe. Con el apoyo del area de redes y sistemas se hacen diferentes pruebas; pero no se logra corregir la falla. Se acuerda que para la proxima semana se deben reunir el area de redes; seguridad informatica y sistemas para validar como solucionar la solicitud de la tienda. POR FAVOR DEVOLVER EL CASO.</v>
      </c>
      <c r="K849">
        <v>45553.42569444444</v>
      </c>
      <c r="L849">
        <v>45553.50833333333</v>
      </c>
      <c r="M849">
        <v>45555</v>
      </c>
      <c r="N849" t="str">
        <f>TEXT(M849, "DDDD")</f>
        <v>viernes</v>
      </c>
      <c r="O849" t="str">
        <v>M074 METRO FACATATIVA</v>
      </c>
      <c r="P849" t="str">
        <v>FACATATIVA</v>
      </c>
      <c r="Q849" t="str">
        <f>IF(ISBLANK(P849),"0",(VLOOKUP(P849,REGION,2,FALSE)))</f>
        <v>BOGOTA</v>
      </c>
      <c r="R849" t="str">
        <v>ALEXANDER CASTILLO SOTELO</v>
      </c>
      <c r="S849">
        <f>IF(ISBLANK(R849),"0", VLOOKUP(R849,PERSONAL,2,FALSE))</f>
        <v>80216449</v>
      </c>
      <c r="T849" t="str">
        <v>ALIADO</v>
      </c>
      <c r="U849">
        <v>0.6875</v>
      </c>
      <c r="V849">
        <v>0.75</v>
      </c>
      <c r="W849">
        <f>V849-U849</f>
        <v>0.0625</v>
      </c>
      <c r="X849">
        <v>1</v>
      </c>
      <c r="Y849">
        <f>NETWORKDAYS(K849,M849)</f>
        <v>3</v>
      </c>
      <c r="Z849" t="str">
        <f>IF(Y849&lt;=2,"CUMPLE","NO CUMPLE")</f>
        <v>NO CUMPLE</v>
      </c>
      <c r="AB849" t="str">
        <v>POR TICKET</v>
      </c>
      <c r="AC849" t="str">
        <f>TEXT(M849,"mmmm")</f>
        <v>septiembre</v>
      </c>
      <c r="AD849" t="str">
        <f>TEXT(M849,"yyyy")</f>
        <v>yyyy</v>
      </c>
      <c r="AE849">
        <f>W849*60*24</f>
        <v>90</v>
      </c>
      <c r="AF849">
        <f>AE849/60</f>
        <v>1.5</v>
      </c>
      <c r="AG849">
        <f>AE849/60</f>
        <v>1.5</v>
      </c>
      <c r="AH849">
        <f>L849-K849</f>
        <v>0.08263888888905058</v>
      </c>
      <c r="AI849">
        <f>AH849*24*60</f>
        <v>119.00000000023283</v>
      </c>
      <c r="AJ849">
        <f>75728*X849</f>
        <v>75728</v>
      </c>
    </row>
    <row r="850">
      <c r="A850">
        <v>898199</v>
      </c>
      <c r="B850" t="str">
        <v>INCIDENTE</v>
      </c>
      <c r="C850" t="str">
        <v>CERRADO</v>
      </c>
      <c r="D850" t="str">
        <v>PLATO PREPARADOS</v>
      </c>
      <c r="E850" t="str">
        <v>MICROSENS</v>
      </c>
      <c r="F850" t="str">
        <v>MICROSENS</v>
      </c>
      <c r="G850" t="str">
        <v>MICROSENS</v>
      </c>
      <c r="H850" t="str">
        <v>Microsens caído | M195 METRO SANTA LUCIA - Estimados; por favor su apoyo con revisión del microsens de sector Platos con IP 10.132.93.8 ya que lo vemos alertado en monitoreo.</v>
      </c>
      <c r="I850" t="str">
        <v>Microsens caído | M195 METRO SANTA LUCIA - Estimados; por favor su apoyo con revisión del microsens de sector Platos con IP 10.132.93.8 ya que lo vemos alertado en monitoreo.</v>
      </c>
      <c r="J850" t="str">
        <v>Lo que se realizo en sitio fue; configuracion del puerto donde iba el microsens; cambio de cable de red a uno nuevo; organización de cableado; se volvio a colocar en su sitio el microsens porque habian dejado un desorden eso; del resto se hizo pruebas respectivas con deyssy y todo quedo funcionando correctamente</v>
      </c>
      <c r="K850">
        <v>45555.39791666667</v>
      </c>
      <c r="L850">
        <v>45555.42569444444</v>
      </c>
      <c r="M850">
        <v>45555</v>
      </c>
      <c r="N850" t="str">
        <f>TEXT(M850, "DDDD")</f>
        <v>viernes</v>
      </c>
      <c r="O850" t="str">
        <v>M195 METRO SANTA LUCIA</v>
      </c>
      <c r="P850" t="str">
        <v>NEIVA</v>
      </c>
      <c r="Q850" t="str">
        <f>IF(ISBLANK(P850),"0",(VLOOKUP(P850,REGION,2,FALSE)))</f>
        <v>OCCIDENTE</v>
      </c>
      <c r="R850" t="str">
        <v>miCHAEL SIMIT VILLABON TRUJILLO</v>
      </c>
      <c r="S850" t="e">
        <f>IF(ISBLANK(R850),"0", VLOOKUP(R850,PERSONAL,2,FALSE))</f>
        <v>#N/A</v>
      </c>
      <c r="T850" t="str">
        <v>ALIADO</v>
      </c>
      <c r="U850">
        <v>0.4583333333333333</v>
      </c>
      <c r="V850">
        <v>0.5208333333333334</v>
      </c>
      <c r="W850">
        <f>V850-U850</f>
        <v>0.06250000000000006</v>
      </c>
      <c r="X850">
        <v>1</v>
      </c>
      <c r="Y850">
        <f>NETWORKDAYS(K850,M850)</f>
        <v>1</v>
      </c>
      <c r="Z850" t="str">
        <f>IF(Y850&lt;=2,"CUMPLE","NO CUMPLE")</f>
        <v>CUMPLE</v>
      </c>
      <c r="AB850" t="str">
        <v>POR TICKET</v>
      </c>
      <c r="AC850" t="str">
        <f>TEXT(M850,"mmmm")</f>
        <v>septiembre</v>
      </c>
      <c r="AD850" t="str">
        <f>TEXT(M850,"yyyy")</f>
        <v>yyyy</v>
      </c>
      <c r="AE850">
        <f>W850*60*24</f>
        <v>90.00000000000009</v>
      </c>
      <c r="AF850">
        <f>AE850/60</f>
        <v>1.5000000000000013</v>
      </c>
      <c r="AG850">
        <f>AE850/60</f>
        <v>1.5000000000000013</v>
      </c>
      <c r="AH850">
        <f>L850-K850</f>
        <v>0.02777777777373558</v>
      </c>
      <c r="AI850">
        <f>AH850*24*60</f>
        <v>39.999999994179234</v>
      </c>
      <c r="AJ850">
        <f>75728*X850</f>
        <v>75728</v>
      </c>
    </row>
    <row r="851">
      <c r="A851">
        <v>901924</v>
      </c>
      <c r="B851" t="str">
        <v>SOLICITUD</v>
      </c>
      <c r="C851" t="str">
        <v>CERRADO</v>
      </c>
      <c r="D851" t="str">
        <v>RECIBO</v>
      </c>
      <c r="E851" t="str">
        <v>PDA</v>
      </c>
      <c r="F851" t="str">
        <v>PDA</v>
      </c>
      <c r="G851" t="str">
        <v>HONEYWELL</v>
      </c>
      <c r="H851" t="str">
        <v>buen día; solicito que nos ayuden con la PDT del área de perecederos; se sale de genesix cuando se esta utilizando; no coge señal de wifi y es demasiado lenta serial: 20073B0718</v>
      </c>
      <c r="I851" t="str">
        <v>buen día; solicito que nos ayuden con la PDT del área de perecederos; se sale de genesix cuando se esta utilizando; no coge señal de wifi y es demasiado lenta serial: 20073B0718</v>
      </c>
      <c r="J851" t="str">
        <v>Se llega a sitio y se procede con validaciones de ingreso. Ubicamos el usuario y la pda. Procedemos a realizar reseteo de la misma. Ingresamos bajo modo administrador y desinstalamos telnet. Procedemos con la descarga del mismo y procedemos a realizar configuración. Borramos archivos innecesarios en la pda y validamos con los usuarios haciendo reseteos; apagados y encenddidos. Realizamos pruebas de la vlan correspondiente. Se da por finalizada la actividad a conformidad con el usuario y se procede con el cierre del ticket.</v>
      </c>
      <c r="K851">
        <v>45558.50625</v>
      </c>
      <c r="L851">
        <v>45558.645833333336</v>
      </c>
      <c r="M851">
        <v>45558</v>
      </c>
      <c r="N851" t="str">
        <f>TEXT(M851, "DDDD")</f>
        <v>lunes</v>
      </c>
      <c r="O851" t="str">
        <v>M179 METRO PITALITO</v>
      </c>
      <c r="P851" t="str">
        <v>PITALITO</v>
      </c>
      <c r="Q851" t="str">
        <f>IF(ISBLANK(P851),"0",(VLOOKUP(P851,REGION,2,FALSE)))</f>
        <v>OCCIDENTE</v>
      </c>
      <c r="R851" t="str">
        <v>EMERSON PALACIOS MARTINEZ</v>
      </c>
      <c r="S851">
        <f>IF(ISBLANK(R851),"0", VLOOKUP(R851,PERSONAL,2,FALSE))</f>
        <v>13723524</v>
      </c>
      <c r="T851" t="str">
        <v>ALIADO</v>
      </c>
      <c r="U851">
        <v>0.6770833333333334</v>
      </c>
      <c r="V851">
        <v>0.75</v>
      </c>
      <c r="W851">
        <f>V851-U851</f>
        <v>0.07291666666666663</v>
      </c>
      <c r="X851">
        <v>1</v>
      </c>
      <c r="Y851">
        <f>NETWORKDAYS(K851,M851)</f>
        <v>1</v>
      </c>
      <c r="Z851" t="str">
        <f>IF(Y851&lt;=2,"CUMPLE","NO CUMPLE")</f>
        <v>CUMPLE</v>
      </c>
      <c r="AB851" t="str">
        <v>POR TICKET</v>
      </c>
      <c r="AC851" t="str">
        <f>TEXT(M851,"mmmm")</f>
        <v>septiembre</v>
      </c>
      <c r="AD851" t="str">
        <f>TEXT(M851,"yyyy")</f>
        <v>yyyy</v>
      </c>
      <c r="AE851">
        <f>W851*60*24</f>
        <v>104.99999999999996</v>
      </c>
      <c r="AF851">
        <f>AE851/60</f>
        <v>1.7499999999999993</v>
      </c>
      <c r="AG851">
        <f>AE851/60</f>
        <v>1.7499999999999993</v>
      </c>
      <c r="AH851">
        <f>L851-K851</f>
        <v>0.13958333333721384</v>
      </c>
      <c r="AI851">
        <f>AH851*24*60</f>
        <v>201.00000000558794</v>
      </c>
      <c r="AJ851">
        <f>75728*X851</f>
        <v>75728</v>
      </c>
    </row>
    <row r="852">
      <c r="A852">
        <v>903108</v>
      </c>
      <c r="B852" t="str">
        <v>SOLICITUD</v>
      </c>
      <c r="C852" t="str">
        <v>CERRADO</v>
      </c>
      <c r="D852" t="str">
        <v>LINEAL DE CAJAS</v>
      </c>
      <c r="E852" t="str">
        <v>BALANZA</v>
      </c>
      <c r="F852" t="str">
        <v>BALANZA</v>
      </c>
      <c r="G852" t="str">
        <v>ZEBRA</v>
      </c>
      <c r="H852" t="str">
        <v>Buena tarde me colabora por favor con la calibración de la balanza de la pos de platos preparados ya que la tengo con una diferencia.</v>
      </c>
      <c r="I852" t="str">
        <v>Buena tarde me colabora por favor con la calibración de la balanza de la pos de platos preparados ya que la tengo con una diferencia.</v>
      </c>
      <c r="J852" t="str">
        <v>Se realizó la revisión de la balanza y se observa que esta pesando mas de lo real; se procede con la calibración de la balanza y se hacen las pruebas. Se deja operativa y con las pruebas correctas.</v>
      </c>
      <c r="K852">
        <v>45558.64861111111</v>
      </c>
      <c r="L852">
        <v>45558.64861111111</v>
      </c>
      <c r="M852">
        <v>45558</v>
      </c>
      <c r="N852" t="str">
        <f>TEXT(M852, "DDDD")</f>
        <v>lunes</v>
      </c>
      <c r="O852" t="str">
        <v>M077 METRO ZIPAQUIRA</v>
      </c>
      <c r="P852" t="str">
        <v>ZIPAQUIRA</v>
      </c>
      <c r="Q852" t="str">
        <f>IF(ISBLANK(P852),"0",(VLOOKUP(P852,REGION,2,FALSE)))</f>
        <v>BOGOTA</v>
      </c>
      <c r="R852" t="str">
        <v>ALEXANDER CASTILLO SOTELO</v>
      </c>
      <c r="S852">
        <f>IF(ISBLANK(R852),"0", VLOOKUP(R852,PERSONAL,2,FALSE))</f>
        <v>80216449</v>
      </c>
      <c r="T852" t="str">
        <v>ALIADO</v>
      </c>
      <c r="U852">
        <v>0.5833333333333334</v>
      </c>
      <c r="V852">
        <v>0.6041666666666666</v>
      </c>
      <c r="W852">
        <f>V852-U852</f>
        <v>0.02083333333333326</v>
      </c>
      <c r="X852">
        <v>1</v>
      </c>
      <c r="Y852">
        <f>NETWORKDAYS(K852,M852)</f>
        <v>1</v>
      </c>
      <c r="Z852" t="str">
        <f>IF(Y852&lt;=2,"CUMPLE","NO CUMPLE")</f>
        <v>CUMPLE</v>
      </c>
      <c r="AB852" t="str">
        <v>POR TICKET</v>
      </c>
      <c r="AC852" t="str">
        <f>TEXT(M852,"mmmm")</f>
        <v>septiembre</v>
      </c>
      <c r="AD852" t="str">
        <f>TEXT(M852,"yyyy")</f>
        <v>yyyy</v>
      </c>
      <c r="AE852">
        <f>W852*60*24</f>
        <v>29.999999999999893</v>
      </c>
      <c r="AF852">
        <f>AE852/60</f>
        <v>0.4999999999999982</v>
      </c>
      <c r="AG852">
        <f>AE852/60</f>
        <v>0.4999999999999982</v>
      </c>
      <c r="AH852">
        <f>L852-K852</f>
        <v>0</v>
      </c>
      <c r="AI852">
        <f>AH852*24*60</f>
        <v>0</v>
      </c>
      <c r="AJ852">
        <f>75728*X852</f>
        <v>75728</v>
      </c>
    </row>
    <row r="853">
      <c r="A853">
        <v>887642</v>
      </c>
      <c r="B853" t="str">
        <v>INCIDENTE</v>
      </c>
      <c r="C853" t="str">
        <v>ABIERTO</v>
      </c>
      <c r="D853" t="str">
        <v>RECIBO</v>
      </c>
      <c r="E853" t="str">
        <v>PDA</v>
      </c>
      <c r="F853" t="str">
        <v>PDA</v>
      </c>
      <c r="G853" t="str">
        <v>HONEYWELL</v>
      </c>
      <c r="H853" t="str">
        <v>buen Dia; por favor generar visita a la tienda la proxima semana  y cambiar la PDA con serial 21178B0370 y configurar la PDA con serial 19086B2082 segun manual enviado</v>
      </c>
      <c r="I853" t="str">
        <v>buen Dia; por favor generar visita a la tienda la proxima semana  y cambiar la PDA con serial 21178B0370 y configurar la PDA con serial 19086B2082 segun manual enviado</v>
      </c>
      <c r="J853" t="str">
        <v xml:space="preserve">No se puede realizar la actividad porque el equipo no ha sido entregado en la tienda; se valida la guia y aparece que esta en terminal de destino. Queda pendiente reprogramar la visita. Se reasigna el caso </v>
      </c>
      <c r="K853">
        <v>45555.43680555555</v>
      </c>
      <c r="L853">
        <v>45555.51597222222</v>
      </c>
      <c r="M853">
        <v>45558</v>
      </c>
      <c r="N853" t="str">
        <f>TEXT(M853, "DDDD")</f>
        <v>lunes</v>
      </c>
      <c r="O853" t="str">
        <v>M077 METRO ZIPAQUIRA</v>
      </c>
      <c r="P853" t="str">
        <v>ZIPAQUIRA</v>
      </c>
      <c r="Q853" t="str">
        <f>IF(ISBLANK(P853),"0",(VLOOKUP(P853,REGION,2,FALSE)))</f>
        <v>BOGOTA</v>
      </c>
      <c r="R853" t="str">
        <v>ALEXANDER CASTILLO SOTELO</v>
      </c>
      <c r="S853">
        <f>IF(ISBLANK(R853),"0", VLOOKUP(R853,PERSONAL,2,FALSE))</f>
        <v>80216449</v>
      </c>
      <c r="T853" t="str">
        <v>ALIADO</v>
      </c>
      <c r="U853">
        <v>0.5416666666666666</v>
      </c>
      <c r="V853">
        <v>0.5625</v>
      </c>
      <c r="W853">
        <f>V853-U853</f>
        <v>0.02083333333333337</v>
      </c>
      <c r="X853">
        <v>1</v>
      </c>
      <c r="Y853">
        <f>NETWORKDAYS(K853,M853)</f>
        <v>2</v>
      </c>
      <c r="Z853" t="str">
        <f>IF(Y853&lt;=2,"CUMPLE","NO CUMPLE")</f>
        <v>CUMPLE</v>
      </c>
      <c r="AB853" t="str">
        <v>POR TICKET</v>
      </c>
      <c r="AC853" t="str">
        <f>TEXT(M853,"mmmm")</f>
        <v>septiembre</v>
      </c>
      <c r="AD853" t="str">
        <f>TEXT(M853,"yyyy")</f>
        <v>yyyy</v>
      </c>
      <c r="AE853">
        <f>W853*60*24</f>
        <v>30.000000000000053</v>
      </c>
      <c r="AF853">
        <f>AE853/60</f>
        <v>0.5000000000000009</v>
      </c>
      <c r="AG853">
        <f>AE853/60</f>
        <v>0.5000000000000009</v>
      </c>
      <c r="AH853">
        <f>L853-K853</f>
        <v>0.07916666667006211</v>
      </c>
      <c r="AI853">
        <f>AH853*24*60</f>
        <v>114.00000000488944</v>
      </c>
      <c r="AJ853">
        <f>75728*X853</f>
        <v>75728</v>
      </c>
    </row>
    <row r="854" xml:space="preserve">
      <c r="A854">
        <v>898365</v>
      </c>
      <c r="B854" t="str">
        <v>SOLICITUD</v>
      </c>
      <c r="C854" t="str">
        <v>CERRADO</v>
      </c>
      <c r="D854" t="str">
        <v xml:space="preserve">TIENDA </v>
      </c>
      <c r="E854" t="str">
        <v>POS</v>
      </c>
      <c r="F854" t="str">
        <v>POS</v>
      </c>
      <c r="G854" t="str">
        <v>NCR</v>
      </c>
      <c r="H854" t="str" xml:space="preserve">
        <v xml:space="preserve">Buenos dias; por favor me pueden ayudar formateando el pc (Elearnig) que esta en el rack del cuarto de sistemas; ese pc tiene un SO SUSE; lo hay que hacer es formatearlo para equipo de Elearning; tambien tenemos la impresora de la pos # 1 y la impresora de la pos # 6 que presentan novedad al imprimir._x000d_
_x000d_
Trabajaremos esta solicitud 2.5</v>
      </c>
      <c r="I854" t="str" xml:space="preserve">
        <v xml:space="preserve">Buenos dias; por favor me pueden ayudar formateando el pc (Elearnig) que esta en el rack del cuarto de sistemas; ese pc tiene un SO SUSE; lo hay que hacer es formatearlo para equipo de Elearning; tambien tenemos la impresora de la pos # 1 y la impresora de la pos # 6 que presentan novedad al imprimir._x000d_
_x000d_
Trabajaremos esta solicitud 2.5</v>
      </c>
      <c r="J854" t="str" xml:space="preserve">
        <v xml:space="preserve">Se confirma que la impresora de la caja 6 ; presentaba problemas con la conexión de energia en la parte trasera de la misma; se evidencia al destaparla; que estaba corrido el conector ; aunque tiene un juego de movimiento por defecto; este movimineto estaba siendo muy largo; lo cual proovocaba que se desconectara; se agusta con herramienta y la impresora ya no se apaga con cualquier movimiento.                                      La pos 1 se revisa y se confirma que la tapa del cabezal estaba suelta haciendo juego; por ello cuando se movia o se tocaba la tapa; se evidenciaba que decia "Tapa abierta" se soluciona cambiando la pieza de otra impresora._x000d_
1.) Se instala la imagen de Windows 10; luego se sube el equipo al dominio; se mueve el equipo del rack a E-LEARNING; se conecta con un cable de red y se prueba con el usuario HAIDER; el cual puede iniciar sesión correctamente._x000d_
2.) Se revisa la balanza de carnes; que a veces presenta problemas. Esta ya se había revisado con anterioridad y se confirma que presenta suciedad en los engranajes internos; pero para la revisión se debe desarmar por completo; lo cual no está dentro de mis alcances._x000d_
3.) Se revisa en la entrada del metro que la PDT que usan los señores de Antena (vigilancia de entrada) no lee las facturas de la POS 1 (el resto sí las lee). Se confirma que el problema es el formato de impresión de la POS 1; se intenta cambiar de impresora; pero da error fiscal; provocando problemas de caja. Se vuelve a colocar la misma impresora inicial y se cambia el rodillo térmico para confirmar si era un problema de la impresora; pero sigue sin leer la PDT los productos. Se debe confirmar la configuración para agrandar dicho código de barras; ya que está muy pequeño (la impresora es de las viejas; mientras que las otras cajas tienen impresoras más nuevas)._x000d_
4.) Se mueven 3 cajas grandes que llegaron al rack principal. Las cajas contienen dos switches Huawei y 5 AP de la misma marca; a lo cual se le realiza inventario y confirmación de elementos._x000d_
5.) Se mueve una caja de algunos productos que estaban pendientes por recoger por parte de la coordinadora; se trasladan del rack a Credibanco.</v>
      </c>
      <c r="K854">
        <v>45555.43819444445</v>
      </c>
      <c r="L854">
        <v>45555.52013888889</v>
      </c>
      <c r="M854">
        <v>45558</v>
      </c>
      <c r="N854" t="str">
        <f>TEXT(M854, "DDDD")</f>
        <v>lunes</v>
      </c>
      <c r="O854" t="str">
        <v>M183 METRO SAN GIL</v>
      </c>
      <c r="P854" t="str">
        <v>SAN GIL</v>
      </c>
      <c r="Q854" t="str">
        <f>IF(ISBLANK(P854),"0",(VLOOKUP(P854,REGION,2,FALSE)))</f>
        <v>ORIENTE</v>
      </c>
      <c r="R854" t="str">
        <v>HENRY ALEJANDRO NIÑO</v>
      </c>
      <c r="S854" t="e">
        <f>IF(ISBLANK(R854),"0", VLOOKUP(R854,PERSONAL,2,FALSE))</f>
        <v>#N/A</v>
      </c>
      <c r="T854" t="str">
        <v>ALIADO</v>
      </c>
      <c r="U854">
        <v>0.3541666666666667</v>
      </c>
      <c r="V854">
        <v>0.7708333333333334</v>
      </c>
      <c r="W854">
        <f>V854-U854</f>
        <v>0.4166666666666667</v>
      </c>
      <c r="X854" t="str">
        <v>2;5</v>
      </c>
      <c r="Y854">
        <f>NETWORKDAYS(K854,M854)</f>
        <v>2</v>
      </c>
      <c r="Z854" t="str">
        <f>IF(Y854&lt;=2,"CUMPLE","NO CUMPLE")</f>
        <v>CUMPLE</v>
      </c>
      <c r="AA854" t="str">
        <v xml:space="preserve">SOLICITUD TÉCNICO TODO EL DIA  </v>
      </c>
      <c r="AB854" t="str">
        <v xml:space="preserve">POR DIA </v>
      </c>
      <c r="AC854" t="str">
        <f>TEXT(M854,"mmmm")</f>
        <v>septiembre</v>
      </c>
      <c r="AD854" t="str">
        <f>TEXT(M854,"yyyy")</f>
        <v>yyyy</v>
      </c>
      <c r="AE854">
        <f>W854*60*24</f>
        <v>600</v>
      </c>
      <c r="AF854">
        <f>AE854/60</f>
        <v>10</v>
      </c>
      <c r="AG854">
        <f>AE854/60</f>
        <v>10</v>
      </c>
      <c r="AH854">
        <f>L854-K854</f>
        <v>0.0819444444423425</v>
      </c>
      <c r="AI854">
        <f>AH854*24*60</f>
        <v>117.9999999969732</v>
      </c>
      <c r="AJ854" t="e">
        <f>75728*X854</f>
        <v>#VALUE!</v>
      </c>
    </row>
    <row r="855">
      <c r="A855">
        <v>902929</v>
      </c>
      <c r="B855" t="str">
        <v>SOLICITUD</v>
      </c>
      <c r="C855" t="str">
        <v>CERRADO</v>
      </c>
      <c r="D855" t="str">
        <v xml:space="preserve">TIENDA </v>
      </c>
      <c r="E855" t="str">
        <v>INVENTARIO</v>
      </c>
      <c r="F855" t="str">
        <v>INVENTARIO</v>
      </c>
      <c r="G855" t="str">
        <v>INVENTARIO</v>
      </c>
      <c r="H855" t="str">
        <v>Se requiere: 1. Retirar Monitor POS de Cliente del Módulo de ATC. Embalar debidamente y dejar listo para ser enviado a CRC. 2. Verificar seriales de scanner de mano instalados en las POS de Electro y Platos preparados</v>
      </c>
      <c r="I855" t="str">
        <v>Se requiere: 1. Retirar Monitor POS de Cliente del Módulo de ATC. Embalar debidamente y dejar listo para ser enviado a CRC. 2. Verificar seriales de scanner de mano instalados en las POS de Electro y Platos preparados</v>
      </c>
      <c r="J855" t="str">
        <v>1. se comenzo realizando la baja de la pantalla de cliente del punto de ATC que presentaba una falla en el encendido del display por lo que se realizo el retiro de la misma y se embalo debidamente con papel burbuja junto con su respectiva base y soportes; esta se embalo junto con una gabeta negra en la misma caja para ser enviada a Bogota para su revision   2. se realizo la verificacion y envio de los seriales de los scaners de mano mediante evidencia fotografica                           3. Se realizo la verificacion de las conexciones del microsense de el punto de caja en panaderia; donde no se encontraba correctamente conectado donde se procedio a ser intervenido y conectado debidamente                                                             4. Se realizo una verificacion de una conexion en el cuarto del servidor de la oficina de sistemas que despues de la revision se encontraba debidamente conectado</v>
      </c>
      <c r="K855">
        <v>45558.6125</v>
      </c>
      <c r="L855">
        <v>45558.65625</v>
      </c>
      <c r="M855">
        <v>45559</v>
      </c>
      <c r="N855" t="str">
        <f>TEXT(M855, "DDDD")</f>
        <v>martes</v>
      </c>
      <c r="O855" t="str">
        <v>M097 METRO SOGAMOSO</v>
      </c>
      <c r="P855" t="str">
        <v>SOGAMOSO</v>
      </c>
      <c r="Q855" t="str">
        <f>IF(ISBLANK(P855),"0",(VLOOKUP(P855,REGION,2,FALSE)))</f>
        <v>ORIENTE</v>
      </c>
      <c r="R855" t="str">
        <v>JUAN PABLO AYALA</v>
      </c>
      <c r="S855" t="e">
        <f>IF(ISBLANK(R855),"0", VLOOKUP(R855,PERSONAL,2,FALSE))</f>
        <v>#N/A</v>
      </c>
      <c r="T855" t="str">
        <v>CFS</v>
      </c>
      <c r="U855">
        <v>0.3333333333333333</v>
      </c>
      <c r="V855">
        <v>0.7083333333333334</v>
      </c>
      <c r="W855">
        <f>V855-U855</f>
        <v>0.37500000000000006</v>
      </c>
      <c r="X855" t="str">
        <v>2;5</v>
      </c>
      <c r="Y855">
        <f>NETWORKDAYS(K855,M855)</f>
        <v>2</v>
      </c>
      <c r="Z855" t="str">
        <f>IF(Y855&lt;=2,"CUMPLE","NO CUMPLE")</f>
        <v>CUMPLE</v>
      </c>
      <c r="AA855" t="str">
        <v xml:space="preserve">SOLICITUD TÉCNICO TODO EL DIA  </v>
      </c>
      <c r="AB855" t="str">
        <v xml:space="preserve">POR DIA </v>
      </c>
      <c r="AC855" t="str">
        <f>TEXT(M855,"mmmm")</f>
        <v>septiembre</v>
      </c>
      <c r="AD855" t="str">
        <f>TEXT(M855,"yyyy")</f>
        <v>yyyy</v>
      </c>
      <c r="AE855">
        <f>W855*60*24</f>
        <v>540.0000000000001</v>
      </c>
      <c r="AF855">
        <f>AE855/60</f>
        <v>9.000000000000002</v>
      </c>
      <c r="AG855">
        <f>AE855/60</f>
        <v>9.000000000000002</v>
      </c>
      <c r="AH855">
        <f>L855-K855</f>
        <v>0.04374999999708962</v>
      </c>
      <c r="AI855">
        <f>AH855*24*60</f>
        <v>62.99999999580905</v>
      </c>
      <c r="AJ855" t="e">
        <f>75728*X855</f>
        <v>#VALUE!</v>
      </c>
    </row>
    <row r="856">
      <c r="A856">
        <v>903780</v>
      </c>
      <c r="B856" t="str">
        <v>INCIDENTE</v>
      </c>
      <c r="C856" t="str">
        <v>CERRADO</v>
      </c>
      <c r="D856" t="str">
        <v>CONTRALOR</v>
      </c>
      <c r="E856" t="str">
        <v>BIOMETRICO</v>
      </c>
      <c r="F856" t="str">
        <v>BIOMETRICO</v>
      </c>
      <c r="G856" t="str">
        <v>BIOMETRICO</v>
      </c>
      <c r="H856" t="str">
        <v>Buenos dias el reloj biometrico el que esta en la parte de contralor al realizar el marcaje se demora en dar la confirmacion.</v>
      </c>
      <c r="I856" t="str">
        <v>Buenos dias el reloj biometrico el que esta en la parte de contralor al realizar el marcaje se demora en dar la confirmacion.</v>
      </c>
      <c r="J856" t="str">
        <v>Se valida problema reportado; se desconecta de la base; se desconecta el cable ethernet y se reinicia el dispositivo. Se hacen pruebas y queda funcionando satisfactoriamente.</v>
      </c>
      <c r="K856">
        <v>45559.41458333333</v>
      </c>
      <c r="L856">
        <v>45559.427083333336</v>
      </c>
      <c r="M856">
        <v>45559</v>
      </c>
      <c r="N856" t="str">
        <f>TEXT(M856, "DDDD")</f>
        <v>martes</v>
      </c>
      <c r="O856" t="str">
        <v>J027 JUMBO RIONEGRO</v>
      </c>
      <c r="P856" t="str">
        <v>MEDELLIN</v>
      </c>
      <c r="Q856" t="str">
        <f>IF(ISBLANK(P856),"0",(VLOOKUP(P856,REGION,2,FALSE)))</f>
        <v>CENTRO</v>
      </c>
      <c r="R856" t="str">
        <v xml:space="preserve">FABIAN VARGAS LASTRA </v>
      </c>
      <c r="S856" t="e">
        <f>IF(ISBLANK(R856),"0", VLOOKUP(R856,PERSONAL,2,FALSE))</f>
        <v>#N/A</v>
      </c>
      <c r="T856" t="str">
        <v>ALIADO</v>
      </c>
      <c r="U856">
        <v>0.46875</v>
      </c>
      <c r="V856">
        <v>0.5</v>
      </c>
      <c r="W856">
        <f>V856-U856</f>
        <v>0.03125</v>
      </c>
      <c r="X856">
        <v>1</v>
      </c>
      <c r="Y856">
        <f>NETWORKDAYS(K856,M856)</f>
        <v>1</v>
      </c>
      <c r="Z856" t="str">
        <f>IF(Y856&lt;=2,"CUMPLE","NO CUMPLE")</f>
        <v>CUMPLE</v>
      </c>
      <c r="AB856" t="str">
        <v>POR TICKET</v>
      </c>
      <c r="AC856" t="str">
        <f>TEXT(M856,"mmmm")</f>
        <v>septiembre</v>
      </c>
      <c r="AD856" t="str">
        <f>TEXT(M856,"yyyy")</f>
        <v>yyyy</v>
      </c>
      <c r="AE856">
        <f>W856*60*24</f>
        <v>45</v>
      </c>
      <c r="AF856">
        <f>AE856/60</f>
        <v>0.75</v>
      </c>
      <c r="AG856">
        <f>AE856/60</f>
        <v>0.75</v>
      </c>
      <c r="AH856">
        <f>L856-K856</f>
        <v>0.012500000004365575</v>
      </c>
      <c r="AI856">
        <f>AH856*24*60</f>
        <v>18.000000006286427</v>
      </c>
      <c r="AJ856">
        <f>75728*X856</f>
        <v>75728</v>
      </c>
    </row>
    <row r="857">
      <c r="A857">
        <v>903745</v>
      </c>
      <c r="B857" t="str">
        <v>INCIDENTE</v>
      </c>
      <c r="C857" t="str">
        <v>CERRADO</v>
      </c>
      <c r="D857" t="str">
        <v>CAJAS</v>
      </c>
      <c r="E857" t="str">
        <v>BIOMETRICO</v>
      </c>
      <c r="F857" t="str">
        <v>BIOMETRICO</v>
      </c>
      <c r="G857" t="str">
        <v>BIOMETRICO</v>
      </c>
      <c r="H857" t="str">
        <v>Buenos dias el reloj biometrico el que esta ubicado al lado de caja central al realizar el marcaje se demora en dar la confirmacion.</v>
      </c>
      <c r="I857" t="str">
        <v>Buenos dias el reloj biometrico el que esta ubicado al lado de caja central al realizar el marcaje se demora en dar la confirmacion.</v>
      </c>
      <c r="J857" t="str">
        <v>Se valida problema reportado; se desconecta de la base; se desconecta el cable ethernet y se reinicia el dispositivo. Se hacen pruebas y queda funcionando satisfactoriamente.</v>
      </c>
      <c r="K857">
        <v>45559.41388888889</v>
      </c>
      <c r="L857">
        <v>45559.42083333333</v>
      </c>
      <c r="M857">
        <v>45559</v>
      </c>
      <c r="N857" t="str">
        <f>TEXT(M857, "DDDD")</f>
        <v>martes</v>
      </c>
      <c r="O857" t="str">
        <v>J027 JUMBO RIONEGRO</v>
      </c>
      <c r="P857" t="str">
        <v>MEDELLIN</v>
      </c>
      <c r="Q857" t="str">
        <f>IF(ISBLANK(P857),"0",(VLOOKUP(P857,REGION,2,FALSE)))</f>
        <v>CENTRO</v>
      </c>
      <c r="R857" t="str">
        <v xml:space="preserve">FABIAN VARGAS LASTRA </v>
      </c>
      <c r="S857" t="e">
        <f>IF(ISBLANK(R857),"0", VLOOKUP(R857,PERSONAL,2,FALSE))</f>
        <v>#N/A</v>
      </c>
      <c r="T857" t="str">
        <v>ALIADO</v>
      </c>
      <c r="U857">
        <v>0.4375</v>
      </c>
      <c r="V857">
        <v>0.46875</v>
      </c>
      <c r="W857">
        <f>V857-U857</f>
        <v>0.03125</v>
      </c>
      <c r="X857">
        <v>1</v>
      </c>
      <c r="Y857">
        <f>NETWORKDAYS(K857,M857)</f>
        <v>1</v>
      </c>
      <c r="Z857" t="str">
        <f>IF(Y857&lt;=2,"CUMPLE","NO CUMPLE")</f>
        <v>CUMPLE</v>
      </c>
      <c r="AB857" t="str">
        <v>POR TICKET</v>
      </c>
      <c r="AC857" t="str">
        <f>TEXT(M857,"mmmm")</f>
        <v>septiembre</v>
      </c>
      <c r="AD857" t="str">
        <f>TEXT(M857,"yyyy")</f>
        <v>yyyy</v>
      </c>
      <c r="AE857">
        <f>W857*60*24</f>
        <v>45</v>
      </c>
      <c r="AF857">
        <f>AE857/60</f>
        <v>0.75</v>
      </c>
      <c r="AG857">
        <f>AE857/60</f>
        <v>0.75</v>
      </c>
      <c r="AH857">
        <f>L857-K857</f>
        <v>0.0069444444379769266</v>
      </c>
      <c r="AI857">
        <f>AH857*24*60</f>
        <v>9.999999990686774</v>
      </c>
      <c r="AJ857">
        <f>75728*X857</f>
        <v>75728</v>
      </c>
    </row>
    <row r="858">
      <c r="A858">
        <v>901511</v>
      </c>
      <c r="B858" t="str">
        <v>INCIDENTE</v>
      </c>
      <c r="C858" t="str">
        <v>CERRADO</v>
      </c>
      <c r="D858" t="str">
        <v>LINEAL DE CAJAS</v>
      </c>
      <c r="E858" t="str">
        <v>BALANZA</v>
      </c>
      <c r="F858" t="str">
        <v>BALANZA</v>
      </c>
      <c r="G858" t="str">
        <v>ZEBRA</v>
      </c>
      <c r="H858" t="str">
        <v>Buen dia para revisar la balanza de la pos # 5 esta generando un peso muy mayor 1.060 se pesa un articulo de 1 kilo 1.010</v>
      </c>
      <c r="I858" t="str">
        <v>Buen dia para revisar la balanza de la pos # 5 esta generando un peso muy mayor 1.060 se pesa un articulo de 1 kilo 1.010</v>
      </c>
      <c r="J858" t="str">
        <v>Se valida problema reportado por la usuaria; se siguen instrucciones de Stharlyn Zuleta para calibración de la balanza; se hacen pruebas con la usuaria utilizando productos de varios pesos y se verifica que funciona correctamente</v>
      </c>
      <c r="K858">
        <v>45558.365277777775</v>
      </c>
      <c r="L858">
        <v>45558.45763888889</v>
      </c>
      <c r="M858">
        <v>45559</v>
      </c>
      <c r="N858" t="str">
        <f>TEXT(M858, "DDDD")</f>
        <v>martes</v>
      </c>
      <c r="O858" t="str">
        <v>J027 JUMBO RIONEGRO</v>
      </c>
      <c r="P858" t="str">
        <v>MEDELLIN</v>
      </c>
      <c r="Q858" t="str">
        <f>IF(ISBLANK(P858),"0",(VLOOKUP(P858,REGION,2,FALSE)))</f>
        <v>CENTRO</v>
      </c>
      <c r="R858" t="str">
        <v xml:space="preserve">FABIAN VARGAS LASTRA </v>
      </c>
      <c r="S858" t="e">
        <f>IF(ISBLANK(R858),"0", VLOOKUP(R858,PERSONAL,2,FALSE))</f>
        <v>#N/A</v>
      </c>
      <c r="T858" t="str">
        <v>ALIADO</v>
      </c>
      <c r="U858">
        <v>0.40625</v>
      </c>
      <c r="V858">
        <v>0.4375</v>
      </c>
      <c r="W858">
        <f>V858-U858</f>
        <v>0.03125</v>
      </c>
      <c r="X858">
        <v>1</v>
      </c>
      <c r="Y858">
        <f>NETWORKDAYS(K858,M858)</f>
        <v>2</v>
      </c>
      <c r="Z858" t="str">
        <f>IF(Y858&lt;=2,"CUMPLE","NO CUMPLE")</f>
        <v>CUMPLE</v>
      </c>
      <c r="AB858" t="str">
        <v>POR TICKET</v>
      </c>
      <c r="AC858" t="str">
        <f>TEXT(M858,"mmmm")</f>
        <v>septiembre</v>
      </c>
      <c r="AD858" t="str">
        <f>TEXT(M858,"yyyy")</f>
        <v>yyyy</v>
      </c>
      <c r="AE858">
        <f>W858*60*24</f>
        <v>45</v>
      </c>
      <c r="AF858">
        <f>AE858/60</f>
        <v>0.75</v>
      </c>
      <c r="AG858">
        <f>AE858/60</f>
        <v>0.75</v>
      </c>
      <c r="AH858">
        <f>L858-K858</f>
        <v>0.0923611111138598</v>
      </c>
      <c r="AI858">
        <f>AH858*24*60</f>
        <v>133.00000000395812</v>
      </c>
      <c r="AJ858">
        <f>75728*X858</f>
        <v>75728</v>
      </c>
    </row>
    <row r="859">
      <c r="A859">
        <v>901461</v>
      </c>
      <c r="B859" t="str">
        <v>INCIDENTE</v>
      </c>
      <c r="C859" t="str">
        <v>CERRADO</v>
      </c>
      <c r="D859" t="str">
        <v>LINEAL DE CAJAS</v>
      </c>
      <c r="E859" t="str">
        <v>BALANZA</v>
      </c>
      <c r="F859" t="str">
        <v>BALANZA</v>
      </c>
      <c r="G859" t="str">
        <v>ZEBRA</v>
      </c>
      <c r="H859" t="str">
        <v>buen dia para revisar la balanza zebra de la pos #1 esta generando un peso muy mayor 1.025</v>
      </c>
      <c r="I859" t="str">
        <v>buen dia para revisar la balanza zebra de la pos #1 esta generando un peso muy mayor 1.025</v>
      </c>
      <c r="J859" t="str">
        <v>Se valida problema reportado por la usuaria; se siguen instrucciones de Stharlyn Zuleta para calibración de la balanza; se hacen pruebas con la usuaria utilizando productos de varios pesos y se verifica que funciona correctamente</v>
      </c>
      <c r="K859">
        <v>45558.36666666667</v>
      </c>
      <c r="L859">
        <v>45558.495833333334</v>
      </c>
      <c r="M859">
        <v>45559</v>
      </c>
      <c r="N859" t="str">
        <f>TEXT(M859, "DDDD")</f>
        <v>martes</v>
      </c>
      <c r="O859" t="str">
        <v>J027 JUMBO RIONEGRO</v>
      </c>
      <c r="P859" t="str">
        <v>MEDELLIN</v>
      </c>
      <c r="Q859" t="str">
        <f>IF(ISBLANK(P859),"0",(VLOOKUP(P859,REGION,2,FALSE)))</f>
        <v>CENTRO</v>
      </c>
      <c r="R859" t="str">
        <v xml:space="preserve">FABIAN VARGAS LASTRA </v>
      </c>
      <c r="S859" t="e">
        <f>IF(ISBLANK(R859),"0", VLOOKUP(R859,PERSONAL,2,FALSE))</f>
        <v>#N/A</v>
      </c>
      <c r="T859" t="str">
        <v>ALIADO</v>
      </c>
      <c r="U859">
        <v>0.375</v>
      </c>
      <c r="V859">
        <v>0.40625</v>
      </c>
      <c r="W859">
        <f>V859-U859</f>
        <v>0.03125</v>
      </c>
      <c r="X859">
        <v>1</v>
      </c>
      <c r="Y859">
        <f>NETWORKDAYS(K859,M859)</f>
        <v>2</v>
      </c>
      <c r="Z859" t="str">
        <f>IF(Y859&lt;=2,"CUMPLE","NO CUMPLE")</f>
        <v>CUMPLE</v>
      </c>
      <c r="AB859" t="str">
        <v>POR TICKET</v>
      </c>
      <c r="AC859" t="str">
        <f>TEXT(M859,"mmmm")</f>
        <v>septiembre</v>
      </c>
      <c r="AD859" t="str">
        <f>TEXT(M859,"yyyy")</f>
        <v>yyyy</v>
      </c>
      <c r="AE859">
        <f>W859*60*24</f>
        <v>45</v>
      </c>
      <c r="AF859">
        <f>AE859/60</f>
        <v>0.75</v>
      </c>
      <c r="AG859">
        <f>AE859/60</f>
        <v>0.75</v>
      </c>
      <c r="AH859">
        <f>L859-K859</f>
        <v>0.12916666666569654</v>
      </c>
      <c r="AI859">
        <f>AH859*24*60</f>
        <v>185.99999999860302</v>
      </c>
      <c r="AJ859">
        <f>75728*X859</f>
        <v>75728</v>
      </c>
    </row>
    <row r="860">
      <c r="A860">
        <v>901070</v>
      </c>
      <c r="B860" t="str">
        <v>INCIDENTE</v>
      </c>
      <c r="C860" t="str">
        <v>ABIERTO</v>
      </c>
      <c r="D860" t="str">
        <v>TIENDA</v>
      </c>
      <c r="E860" t="str">
        <v>VERIFICADOR DE PRECIOS</v>
      </c>
      <c r="F860" t="str">
        <v>VERIFICADOR DE PRECIOS</v>
      </c>
      <c r="G860" t="str">
        <v>NEWLAND</v>
      </c>
      <c r="H860" t="str">
        <v>Buenas noches para reportar el verificador de precios de la parte de la seccion de drogueria al consultar precios no escanea.</v>
      </c>
      <c r="I860" t="str">
        <v>Buenas noches para reportar el verificador de precios de la parte de la seccion de drogueria al consultar precios no escanea.</v>
      </c>
      <c r="J860" t="str">
        <v>Con el apoyo tanto de Stharlyn Zuleta como de Jhon Olaya; se hacen las verificaciones; pruebas y configuraciones para restablecer el funcionamiento del scáner; pero no se tiene éxito. El dispositivo funciona correctamente; es visible en red pero el lector de código de barras no funciona. El equipo se empaca y se deja en oficina de Sistemas por indicación de Jhon Olaya para ser recogido y que se le repare el lector de código de barras o se cambie por completo</v>
      </c>
      <c r="K860">
        <v>45558.36666666667</v>
      </c>
      <c r="L860">
        <v>45558.458333333336</v>
      </c>
      <c r="M860">
        <v>45559</v>
      </c>
      <c r="N860" t="str">
        <f>TEXT(M860, "DDDD")</f>
        <v>martes</v>
      </c>
      <c r="O860" t="str">
        <v>J027 JUMBO RIONEGRO</v>
      </c>
      <c r="P860" t="str">
        <v>MEDELLIN</v>
      </c>
      <c r="Q860" t="str">
        <f>IF(ISBLANK(P860),"0",(VLOOKUP(P860,REGION,2,FALSE)))</f>
        <v>CENTRO</v>
      </c>
      <c r="R860" t="str">
        <v xml:space="preserve">FABIAN VARGAS LASTRA </v>
      </c>
      <c r="S860" t="e">
        <f>IF(ISBLANK(R860),"0", VLOOKUP(R860,PERSONAL,2,FALSE))</f>
        <v>#N/A</v>
      </c>
      <c r="T860" t="str">
        <v>ALIADO</v>
      </c>
      <c r="U860">
        <v>0.5</v>
      </c>
      <c r="V860">
        <v>0.5833333333333334</v>
      </c>
      <c r="W860">
        <f>V860-U860</f>
        <v>0.08333333333333337</v>
      </c>
      <c r="X860">
        <v>1</v>
      </c>
      <c r="Y860">
        <f>NETWORKDAYS(K860,M860)</f>
        <v>2</v>
      </c>
      <c r="Z860" t="str">
        <f>IF(Y860&lt;=2,"CUMPLE","NO CUMPLE")</f>
        <v>CUMPLE</v>
      </c>
      <c r="AB860" t="str">
        <v>POR TICKET</v>
      </c>
      <c r="AC860" t="str">
        <f>TEXT(M860,"mmmm")</f>
        <v>septiembre</v>
      </c>
      <c r="AD860" t="str">
        <f>TEXT(M860,"yyyy")</f>
        <v>yyyy</v>
      </c>
      <c r="AE860">
        <f>W860*60*24</f>
        <v>120.00000000000004</v>
      </c>
      <c r="AF860">
        <f>AE860/60</f>
        <v>2.000000000000001</v>
      </c>
      <c r="AG860">
        <f>AE860/60</f>
        <v>2.000000000000001</v>
      </c>
      <c r="AH860">
        <f>L860-K860</f>
        <v>0.09166666666715173</v>
      </c>
      <c r="AI860">
        <f>AH860*24*60</f>
        <v>132.0000000006985</v>
      </c>
      <c r="AJ860">
        <f>75728*X860</f>
        <v>75728</v>
      </c>
    </row>
    <row r="861" xml:space="preserve">
      <c r="A861">
        <v>902865</v>
      </c>
      <c r="B861" t="str">
        <v>SOLICITUD</v>
      </c>
      <c r="C861" t="str">
        <v>CERRADO</v>
      </c>
      <c r="D861" t="str">
        <v>TIENDA</v>
      </c>
      <c r="E861" t="str">
        <v>CPU</v>
      </c>
      <c r="F861" t="str">
        <v>CPU</v>
      </c>
      <c r="G861" t="str">
        <v>LENOVO</v>
      </c>
      <c r="H861" t="str">
        <v>Buena tarde; se solicita apoyo con la validación de reloj de marcación ya que no está en red. Adicional; para revisar temas varios en tienda.</v>
      </c>
      <c r="I861" t="str">
        <v>Buena tarde; se solicita apoyo con la validación de reloj de marcación ya que no está en red. Adicional; para revisar temas varios en tienda.</v>
      </c>
      <c r="J861" t="str" xml:space="preserve">
        <v xml:space="preserve">Actividad:_x000d_
•R evisión del reloj de marcaje porque no permite la conexión._x000d_
Se realiza revisión del funcionamiento del dispositivo que se encuentra en la ubicación de ingreso al almacén; se hace_x000d_
verificación del cable de red con el seguidor de tonos; se verifica la integridad de los plugs y el ponchado de los puntos. Se_x000d_
reporta el número de puerto al que se encuentra conectado._x000d_
Una vez realizadas las verificaciones de conectividad se realizan pruebas dando resultado negativo._x000d_
Se procede a realizar verificación de la configuración de red._x000d_
Se encuentra configurada la dirección IP de forma manual se hace verificación de la dirección configurada; se actualiza la_x000d_
información registrada_x000d_
Dirección IP del dispositivo:_x000d_
-1 0.131.40.29_x000d_
Se hacen pruebas de conexión; se obtiene resultado exitoso._x000d_
•V alidar los seriales de equipos Desktop que no ;enen cargador_x000d_
-M J0ESCHF --- Servidor capacitación_x000d_
-M J0FNPD4 --- Gerencia_x000d_
-M J0FNPE2 --- Guardado en el Area de Servidores (No ;ene Cargador)_x000d_
-M J0FNPJJ --- Guardado en el cajón (No ;ene cargador)_x000d_
-M J0FNQF3 ---P recios – Jefe de calidad Junto a las impresoras Zebra_x000d_
-M J0FNQFP --- Recibo – Jefe de Recibo._x000d_
-M J0FNQFS --- Recibo – Auxiliar de Recibo._x000d_
-M J0FNQFZ --- ATC – Coordinador de Cajas._x000d_
-M J0FNQGM --- Primer equipo izquierda en oficina 2 piso_x000d_
-M J0FNQGN --- Segundo Equipo izquierda a derecha en oficina 2 piso_x000d_
-M J0FNQGS --- Nora – oficina en la Escalera._x000d_
-M J0FNQHE --- Oficina de Seguridad._x000d_
-M J0FNQHH --- Panadería._x000d_
-M J0FNQHK --- Precios – jefe de perecederos Junto a las impresoras ZEBRA_x000d_
-M J0FNQHP --- Recursos Humanos_x000d_
-M J0FNQHQ --- Caja Central_x000d_
-M J0FNQHR --- Auxiliar administra;va ( 3ro Oficina segundo piso)_x000d_
-M J0FNQHY --- E Learning (4to Oficina segundo Piso)_x000d_
•V alidar el funcionamiento de las balanzas que se encuentran ubicadas en panadería._x000d_
-S N/ B951787426: La balanza Toledo se encuentra en el área de panadería en un estante; se realiza revisión del_x000d_
funcionamiento general._x000d_
Al conectarla a la red se verifica la conectividad; se ingresa a los menús de configuración y se instala un rollo de papel de_x000d_
etiquetas para realizar pruebas de impresión._x000d_
Estado general de la máquina es bueno; Teclado OK; Visor OK._x000d_
Prueba de conexión a la red; dirección IP 10.131.40.55 OK_x000d_
Se realiza actualización de precios de forma remota. OK_x000d_
Se realiza prueba de consulta d precios. OK_x000d_
Se realiza prueba de impresión. FALLO. La impresora muestra el error: Printer Head is copy version al realizar la impresión de_x000d_
una etiqueta. No sale ninguna impresión_x000d_
-S N/ B951787425: Balanza Toledo que se encuentra en el área de panadería en la mesa de amasado. Se realiza revisión del_x000d_
funcionamiento en general._x000d_
Prueba de conexión a la red OK; dirección IP 10.131.40.49_x000d_
Prueba de teclado. FALLO Al realizar la prueba se evidencia el fallo en el panel de teclado en las teclas 0 y 00._x000d_
No se realizan mas pruebas._x000d_
Se evidencia mal estado del panel del teclado; plástico levantado y suciedad bajo las teclas.</v>
      </c>
      <c r="K861">
        <v>45558.59097222222</v>
      </c>
      <c r="L861">
        <v>45558.64236111111</v>
      </c>
      <c r="M861">
        <v>45559</v>
      </c>
      <c r="N861" t="str">
        <f>TEXT(M861, "DDDD")</f>
        <v>martes</v>
      </c>
      <c r="O861" t="str">
        <v>J185 JUMBO YOPAL</v>
      </c>
      <c r="P861" t="str">
        <v>YOPAL</v>
      </c>
      <c r="Q861" t="str">
        <f>IF(ISBLANK(P861),"0",(VLOOKUP(P861,REGION,2,FALSE)))</f>
        <v>ORIENTE</v>
      </c>
      <c r="R861" t="str">
        <v>VICTOR JULIAN CORREDOR ORTIZ</v>
      </c>
      <c r="S861" t="e">
        <f>IF(ISBLANK(R861),"0", VLOOKUP(R861,PERSONAL,2,FALSE))</f>
        <v>#N/A</v>
      </c>
      <c r="T861" t="str">
        <v>CFS</v>
      </c>
      <c r="U861">
        <v>0.3333333333333333</v>
      </c>
      <c r="V861">
        <v>0.7083333333333334</v>
      </c>
      <c r="W861">
        <f>V861-U861</f>
        <v>0.37500000000000006</v>
      </c>
      <c r="X861" t="str">
        <v>2;5</v>
      </c>
      <c r="Y861">
        <f>NETWORKDAYS(K861,M861)</f>
        <v>2</v>
      </c>
      <c r="Z861" t="str">
        <f>IF(Y861&lt;=2,"CUMPLE","NO CUMPLE")</f>
        <v>CUMPLE</v>
      </c>
      <c r="AA861" t="str">
        <v xml:space="preserve">SOLICITUD TÉCNICO TODO EL DIA  </v>
      </c>
      <c r="AB861" t="str">
        <v xml:space="preserve">POR DIA </v>
      </c>
      <c r="AC861" t="str">
        <f>TEXT(M861,"mmmm")</f>
        <v>septiembre</v>
      </c>
      <c r="AD861" t="str">
        <f>TEXT(M861,"yyyy")</f>
        <v>yyyy</v>
      </c>
      <c r="AE861">
        <f>W861*60*24</f>
        <v>540.0000000000001</v>
      </c>
      <c r="AF861">
        <f>AE861/60</f>
        <v>9.000000000000002</v>
      </c>
      <c r="AG861">
        <f>AE861/60</f>
        <v>9.000000000000002</v>
      </c>
      <c r="AH861">
        <f>L861-K861</f>
        <v>0.05138888888905058</v>
      </c>
      <c r="AI861">
        <f>AH861*24*60</f>
        <v>74.00000000023283</v>
      </c>
      <c r="AJ861" t="e">
        <f>75728*X861</f>
        <v>#VALUE!</v>
      </c>
    </row>
    <row r="862">
      <c r="A862">
        <v>902091</v>
      </c>
      <c r="B862" t="str">
        <v>INCIDENTE</v>
      </c>
      <c r="C862" t="str">
        <v>CERRADO</v>
      </c>
      <c r="D862" t="str">
        <v xml:space="preserve">TIENDA </v>
      </c>
      <c r="E862" t="str">
        <v>ACOMPAÑAMIENTO</v>
      </c>
      <c r="F862" t="str">
        <v>ACOMPAÑAMIENTO</v>
      </c>
      <c r="G862" t="str">
        <v>ACOMPAÑAMIENTO</v>
      </c>
      <c r="H862" t="str">
        <v>Se solicita apoyo para instalación de partes solicitadas y ya recibidas en tienda. adicional revisión de temas pendientes en tienda.</v>
      </c>
      <c r="I862" t="str">
        <v>Se solicita apoyo para instalación de partes solicitadas y ya recibidas en tienda. adicional revisión de temas pendientes en tienda.</v>
      </c>
      <c r="J862" t="str">
        <v>Se visita tienda según actividad solicitada acompañamiento 2.5 donde se realizan labores solicitadas por soporte 1.5 tales como: Instalación y adaptación de soportes rollo de papel basculas de mesa (carnes y panaderia) donde jefe en turno hace pruebas y quedan operativas; se retira verificador Zebra de piso de ventas; inventario y alistamiento de partes sobrantes de instalación nuevas cajas; así mismo embalaje verificador Newland; se finaliza actividad sin novedades y se autoriza el retiro de tienda finalizando así la jornada.</v>
      </c>
      <c r="K862">
        <v>45558.41875</v>
      </c>
      <c r="L862">
        <v>45558.65347222222</v>
      </c>
      <c r="M862">
        <v>45560</v>
      </c>
      <c r="N862" t="str">
        <f>TEXT(M862, "DDDD")</f>
        <v>miércoles</v>
      </c>
      <c r="O862" t="str">
        <v>M028 METRO DUITAMA INNOVO</v>
      </c>
      <c r="P862" t="str">
        <v>DUITAMA</v>
      </c>
      <c r="Q862" t="str">
        <f>IF(ISBLANK(P862),"0",(VLOOKUP(P862,REGION,2,FALSE)))</f>
        <v>ORIENTE</v>
      </c>
      <c r="R862" t="str">
        <v>JHONATAN RICARDO VARGAS ZAMBRANO</v>
      </c>
      <c r="S862">
        <f>IF(ISBLANK(R862),"0", VLOOKUP(R862,PERSONAL,2,FALSE))</f>
        <v>1057583301</v>
      </c>
      <c r="T862" t="str">
        <v>DIRECTO</v>
      </c>
      <c r="U862">
        <v>0.3333333333333333</v>
      </c>
      <c r="V862">
        <v>0.7083333333333334</v>
      </c>
      <c r="W862">
        <f>V862-U862</f>
        <v>0.37500000000000006</v>
      </c>
      <c r="X862" t="str">
        <v>2;5</v>
      </c>
      <c r="Y862">
        <f>NETWORKDAYS(K862,M862)</f>
        <v>3</v>
      </c>
      <c r="Z862" t="str">
        <f>IF(Y862&lt;=2,"CUMPLE","NO CUMPLE")</f>
        <v>NO CUMPLE</v>
      </c>
      <c r="AA862" t="str">
        <v>SOLICITUD TÉCNICO TODO EL DIA  / DISPONIBILIDAD DEL TECNICO HASTA EL 25/09</v>
      </c>
      <c r="AB862" t="str">
        <v xml:space="preserve">POR DIA </v>
      </c>
      <c r="AC862" t="str">
        <f>TEXT(M862,"mmmm")</f>
        <v>septiembre</v>
      </c>
      <c r="AD862" t="str">
        <f>TEXT(M862,"yyyy")</f>
        <v>yyyy</v>
      </c>
      <c r="AE862">
        <f>W862*60*24</f>
        <v>540.0000000000001</v>
      </c>
      <c r="AF862">
        <f>AE862/60</f>
        <v>9.000000000000002</v>
      </c>
      <c r="AG862">
        <f>AE862/60</f>
        <v>9.000000000000002</v>
      </c>
      <c r="AH862">
        <f>L862-K862</f>
        <v>0.23472222222335404</v>
      </c>
      <c r="AI862">
        <f>AH862*24*60</f>
        <v>338.0000000016298</v>
      </c>
      <c r="AJ862" t="e">
        <f>75728*X862</f>
        <v>#VALUE!</v>
      </c>
    </row>
    <row r="863">
      <c r="A863">
        <v>902534</v>
      </c>
      <c r="B863" t="str">
        <v>SOLICITUD</v>
      </c>
      <c r="C863" t="str">
        <v>CERRADO</v>
      </c>
      <c r="D863" t="str">
        <v>TIENDA</v>
      </c>
      <c r="E863" t="str">
        <v>POS</v>
      </c>
      <c r="F863" t="str">
        <v>POS</v>
      </c>
      <c r="G863" t="str">
        <v>NCR</v>
      </c>
      <c r="H863" t="str">
        <v>Se solicita acompañamiento visita programada sistemas en tienda. Se solicita para el día 25 de septiembre 2024 Se trabajara a 2.5</v>
      </c>
      <c r="I863" t="str">
        <v>Se solicita acompañamiento visita programada sistemas en tienda. Se solicita para el día 25 de septiembre 2024 Se trabajara a 2.5</v>
      </c>
      <c r="J863" t="str">
        <v>SE REALIZAN DIFERENTES ATENCIONES EN TIENDA:                                                                                                                                REFORMATEO DE POS #13 POR ERROR DE MESAS ESPECIALIZADAS; SE REALIZA FORMATEO SE INDICA AL PERSONAL DE LA ACTUALIZACION DE LA POS Y CARGUE DE FACTURACION; POS QUEDA OPERATIVA; JEFE DE CAJAS INFORMA QUE QUEDÓ PENDIENTE CONEXION DE DATAFONOS CON POS; SE ESCALA A PERSONAL DE SOPORTE LA NOVEDAD PARA REALIZAR EL CORRECTIVO.                                                                                                                                                                                                    SE REVISA BALANZA DE PANADERIA; DONDE ARROJA ERROR DE CABEZAL DE IMPRESION ES VERSION COPIA; EL ERROR PERSISTE SE DEBE SOLICITAR CAMBIO DE ACTIVO; YA QUE ES UN ERROR IRREPARABLE QUE ES DE FABRICA; EN ESPERA DE CONFIRMACION.                                                                                                                                                                                                 TICKET 906601 SE REALIZA CAMBIO DE JACK DE PUNTO DE RED EN SEGURIDAD PARA LA HABILITACION E INSTALACION DE EQUIPO DE COMPUTO PARA TEMAS DE CONTROL DE PÉRDIDAS; QUEDA PENDIENTE NUEVA VISITA PARA PONCHAR PATCHCORD QUE IRA EN EL PUNTO INDICADO.                                                                                                                                                                                  TICKET 906843 SE REALIZA REVISION Y GENERACION DE LAS ACTAS PARA LA BAJA DE ACTIVOS QUE SE ENCUENTRAN EN CUARTO DE SISTEMAS; SE EMPIEZA A DAR DESTRUCCION DE LOS ACTIVOS DE BAJA; PENDIENTE POR TERMINAR LA DESTRUCCION.</v>
      </c>
      <c r="K863">
        <v>45558.51597222222</v>
      </c>
      <c r="L863">
        <v>45558.65</v>
      </c>
      <c r="M863">
        <v>45560</v>
      </c>
      <c r="N863" t="str">
        <f>TEXT(M863, "DDDD")</f>
        <v>miércoles</v>
      </c>
      <c r="O863" t="str">
        <v>J126 JUMBO SAN SILVESTRE</v>
      </c>
      <c r="P863" t="str">
        <v>BARRANCABERMEJA</v>
      </c>
      <c r="Q863" t="str">
        <f>IF(ISBLANK(P863),"0",(VLOOKUP(P863,REGION,2,FALSE)))</f>
        <v>ORIENTE</v>
      </c>
      <c r="R863" t="str">
        <v>LUIS CARLOS ROJAS ACOSTA</v>
      </c>
      <c r="S863">
        <f>IF(ISBLANK(R863),"0", VLOOKUP(R863,PERSONAL,2,FALSE))</f>
        <v>1096188137</v>
      </c>
      <c r="T863" t="str">
        <v>DIRECTO</v>
      </c>
      <c r="U863">
        <v>0.375</v>
      </c>
      <c r="V863">
        <v>0.7083333333333334</v>
      </c>
      <c r="W863">
        <f>V863-U863</f>
        <v>0.33333333333333337</v>
      </c>
      <c r="X863">
        <v>2</v>
      </c>
      <c r="Y863">
        <f>NETWORKDAYS(K863,M863)</f>
        <v>3</v>
      </c>
      <c r="Z863" t="str">
        <f>IF(Y863&lt;=2,"CUMPLE","NO CUMPLE")</f>
        <v>NO CUMPLE</v>
      </c>
      <c r="AA863" t="str">
        <v>SOLICITUD TÉCNICO TODO EL DIA  / DISPONIBILIDAD DEL TECNICO HASTA EL 25/09</v>
      </c>
      <c r="AB863" t="str">
        <v xml:space="preserve">POR DIA </v>
      </c>
      <c r="AC863" t="str">
        <f>TEXT(M863,"mmmm")</f>
        <v>septiembre</v>
      </c>
      <c r="AD863" t="str">
        <f>TEXT(M863,"yyyy")</f>
        <v>yyyy</v>
      </c>
      <c r="AE863">
        <f>W863*60*24</f>
        <v>480.0000000000001</v>
      </c>
      <c r="AF863">
        <f>AE863/60</f>
        <v>8.000000000000002</v>
      </c>
      <c r="AG863">
        <f>AE863/60</f>
        <v>8.000000000000002</v>
      </c>
      <c r="AH863">
        <f>L863-K863</f>
        <v>0.13402777777810115</v>
      </c>
      <c r="AI863">
        <f>AH863*24*60</f>
        <v>193.00000000046566</v>
      </c>
      <c r="AJ863">
        <f>75728*X863</f>
        <v>151456</v>
      </c>
    </row>
    <row r="864">
      <c r="A864">
        <v>903895</v>
      </c>
      <c r="B864" t="str">
        <v>INCIDENTE</v>
      </c>
      <c r="C864" t="str">
        <v>ABIERTO</v>
      </c>
      <c r="D864" t="str">
        <v>TIENDA</v>
      </c>
      <c r="E864" t="str">
        <v>CPU</v>
      </c>
      <c r="F864" t="str">
        <v>CPU</v>
      </c>
      <c r="G864" t="str">
        <v>LENOVO</v>
      </c>
      <c r="H864" t="str">
        <v>Buen día. Hoy encontré mi computador fuera de servicio; no enciende. Estos son los datos del equipo: INV SISTEMAS 035503; SN- MJ0FNMVE Agradezco por favor me colaboren con el arreglo del pc lo antes posible ya que es mi herramienta de trabajo.</v>
      </c>
      <c r="I864" t="str">
        <v>Buen día. Hoy encontré mi computador fuera de servicio; no enciende. Estos son los datos del equipo: INV SISTEMAS 035503; SN- MJ0FNMVE Agradezco por favor me colaboren con el arreglo del pc lo antes posible ya que es mi herramienta de trabajo.</v>
      </c>
      <c r="J864" t="str">
        <v>SE REVISA CPU POR PROBLEMAS DE ENCENDIDO; CON CAMBIO DE CABLEADO; ADAPTADOR Y TOMA CORRIENTE; PERO EL EQUIPO PRESENTA UNA FALLA ELECTRICA; SE INTERCAMBIA DISCO DURO Y SE INSTALA EN EQUIPO DE PUBLICIDAD QUE ESTABA SIN USO; EQUIPO DE DAÑO SE GESTIONA LA GARANTIA CON LENOVO YA QUE SE ENCUENTRA VIGENTE. EQUIPO DE REEMPLAZO SE REALIZAN PRUEBAS Y QUEDA OPERATIVO.</v>
      </c>
      <c r="K864">
        <v>45559.402083333334</v>
      </c>
      <c r="L864">
        <v>45559.430555555555</v>
      </c>
      <c r="M864">
        <v>45560</v>
      </c>
      <c r="N864" t="str">
        <f>TEXT(M864, "DDDD")</f>
        <v>miércoles</v>
      </c>
      <c r="O864" t="str">
        <v>J126 JUMBO SAN SILVESTRE</v>
      </c>
      <c r="P864" t="str">
        <v>BARRANCABERMEJA</v>
      </c>
      <c r="Q864" t="str">
        <f>IF(ISBLANK(P864),"0",(VLOOKUP(P864,REGION,2,FALSE)))</f>
        <v>ORIENTE</v>
      </c>
      <c r="R864" t="str">
        <v>LUIS CARLOS ROJAS ACOSTA</v>
      </c>
      <c r="S864">
        <f>IF(ISBLANK(R864),"0", VLOOKUP(R864,PERSONAL,2,FALSE))</f>
        <v>1096188137</v>
      </c>
      <c r="T864" t="str">
        <v>DIRECTO</v>
      </c>
      <c r="U864">
        <v>0.3333333333333333</v>
      </c>
      <c r="V864">
        <v>0.375</v>
      </c>
      <c r="W864">
        <f>V864-U864</f>
        <v>0.041666666666666685</v>
      </c>
      <c r="X864" t="str">
        <v>0;5</v>
      </c>
      <c r="Y864">
        <f>NETWORKDAYS(K864,M864)</f>
        <v>2</v>
      </c>
      <c r="Z864" t="str">
        <f>IF(Y864&lt;=2,"CUMPLE","NO CUMPLE")</f>
        <v>CUMPLE</v>
      </c>
      <c r="AA864" t="str">
        <v>SOLICITUD TÉCNICO TODO EL DIA  / DISPONIBILIDAD DEL TECNICO HASTA EL 25/09</v>
      </c>
      <c r="AB864" t="str">
        <v xml:space="preserve">POR DIA </v>
      </c>
      <c r="AC864" t="str">
        <f>TEXT(M864,"mmmm")</f>
        <v>septiembre</v>
      </c>
      <c r="AD864" t="str">
        <f>TEXT(M864,"yyyy")</f>
        <v>yyyy</v>
      </c>
      <c r="AE864">
        <f>W864*60*24</f>
        <v>60.00000000000002</v>
      </c>
      <c r="AF864">
        <f>AE864/60</f>
        <v>1.0000000000000004</v>
      </c>
      <c r="AG864">
        <f>AE864/60</f>
        <v>1.0000000000000004</v>
      </c>
      <c r="AH864">
        <f>L864-K864</f>
        <v>0.028472222220443655</v>
      </c>
      <c r="AI864">
        <f>AH864*24*60</f>
        <v>40.99999999743886</v>
      </c>
      <c r="AJ864" t="e">
        <f>75728*X864</f>
        <v>#VALUE!</v>
      </c>
    </row>
    <row r="865">
      <c r="A865">
        <v>902907</v>
      </c>
      <c r="B865" t="str">
        <v>SOLICITUD</v>
      </c>
      <c r="C865" t="str">
        <v>CERRADO</v>
      </c>
      <c r="D865" t="str">
        <v>TIENDA</v>
      </c>
      <c r="E865" t="str">
        <v>aCOMPAÑAMIENTO</v>
      </c>
      <c r="F865" t="str">
        <v>ACOMPAÑAMIENTO</v>
      </c>
      <c r="G865" t="str">
        <v>ACOMPAÑAMIENTO</v>
      </c>
      <c r="H865" t="str">
        <v>Buenas tardes se requiere acaompañamienrto para certificacion de los Equipos C151225925 C201305219</v>
      </c>
      <c r="I865" t="str">
        <v>Buenas tardes se requiere acaompañamienrto para certificacion de los Equipos C151225925 C201305219</v>
      </c>
      <c r="J865" t="str">
        <v>Estuve a la espera del personal que certifica las balanzas; llegaron luego de las 11:40. Certificaron la balanza de platos preparados y la balanza de auto pago; la certificación se dio sin inconvenientes y hubo conformidad en ambos casos. Una vez fuero certificadas; el subgerente de la tienda Brayal Díaz firmó los documentos correspondienes</v>
      </c>
      <c r="K865">
        <v>45558.59583333333</v>
      </c>
      <c r="L865">
        <v>45558.635416666664</v>
      </c>
      <c r="M865">
        <v>45561</v>
      </c>
      <c r="N865" t="str">
        <f>TEXT(M865, "DDDD")</f>
        <v>jueves</v>
      </c>
      <c r="O865" t="str">
        <v>J027 JUMBO RIONEGRO</v>
      </c>
      <c r="P865" t="str">
        <v>RIONEGRO</v>
      </c>
      <c r="Q865" t="str">
        <f>IF(ISBLANK(P865),"0",(VLOOKUP(P865,REGION,2,FALSE)))</f>
        <v>CENTRO</v>
      </c>
      <c r="R865" t="str">
        <v xml:space="preserve">FABIAN VARGAS LASTRA </v>
      </c>
      <c r="S865" t="e">
        <f>IF(ISBLANK(R865),"0", VLOOKUP(R865,PERSONAL,2,FALSE))</f>
        <v>#N/A</v>
      </c>
      <c r="T865" t="str">
        <v>ALIADO</v>
      </c>
      <c r="U865">
        <v>0.375</v>
      </c>
      <c r="V865">
        <v>0.5416666666666666</v>
      </c>
      <c r="W865">
        <f>V865-U865</f>
        <v>0.16666666666666663</v>
      </c>
      <c r="X865">
        <v>2</v>
      </c>
      <c r="Y865">
        <f>NETWORKDAYS(K865,M865)</f>
        <v>4</v>
      </c>
      <c r="Z865" t="str">
        <f>IF(Y865&lt;=2,"CUMPLE","NO CUMPLE")</f>
        <v>NO CUMPLE</v>
      </c>
      <c r="AB865" t="str">
        <v>POR TICKET</v>
      </c>
      <c r="AC865" t="str">
        <f>TEXT(M865,"mmmm")</f>
        <v>septiembre</v>
      </c>
      <c r="AD865" t="str">
        <f>TEXT(M865,"yyyy")</f>
        <v>yyyy</v>
      </c>
      <c r="AE865">
        <f>W865*60*24</f>
        <v>239.99999999999994</v>
      </c>
      <c r="AF865">
        <f>AE865/60</f>
        <v>3.999999999999999</v>
      </c>
      <c r="AG865">
        <f>AE865/60</f>
        <v>3.999999999999999</v>
      </c>
      <c r="AH865">
        <f>L865-K865</f>
        <v>0.03958333333139308</v>
      </c>
      <c r="AI865">
        <f>AH865*24*60</f>
        <v>56.99999999720603</v>
      </c>
      <c r="AJ865">
        <f>75728*X865</f>
        <v>151456</v>
      </c>
    </row>
    <row r="866">
      <c r="A866">
        <v>908746</v>
      </c>
      <c r="B866" t="str">
        <v>INCIDENTE</v>
      </c>
      <c r="C866" t="str">
        <v>CERRADO</v>
      </c>
      <c r="D866" t="str">
        <v>LINEAL DE CAJAS</v>
      </c>
      <c r="E866" t="str">
        <v>BALANZA</v>
      </c>
      <c r="F866" t="str">
        <v>BALANZA</v>
      </c>
      <c r="G866" t="str">
        <v>ZEBRA</v>
      </c>
      <c r="H866" t="str">
        <v>Hola buena tarde para revisar la.balanza el escaner de la pos #1 no escanea.</v>
      </c>
      <c r="I866" t="str">
        <v>Hola buena tarde para revisar la.balanza el escaner de la pos #1 no escanea.</v>
      </c>
      <c r="J866" t="str">
        <v>Con el acompañamiento de Stharlyn Zuleta; se siguen diferentes procedimientos; desconectarla; reiniciarla; reiniciar pos; verificar conexiones de datos y del cargador pero finalmente se decide intercambiarla con la balanza de las pos 4 y ambas quedan operativas; se hacen pruebas con la usuaria y funcionan sin problema</v>
      </c>
      <c r="K866">
        <v>45561.65138888889</v>
      </c>
      <c r="L866">
        <v>45561.66111111111</v>
      </c>
      <c r="M866">
        <v>45561</v>
      </c>
      <c r="N866" t="str">
        <f>TEXT(M866, "DDDD")</f>
        <v>jueves</v>
      </c>
      <c r="O866" t="str">
        <v>J027 JUMBO RIONEGRO</v>
      </c>
      <c r="P866" t="str">
        <v>RIONEGRO</v>
      </c>
      <c r="Q866" t="str">
        <f>IF(ISBLANK(P866),"0",(VLOOKUP(P866,REGION,2,FALSE)))</f>
        <v>CENTRO</v>
      </c>
      <c r="R866" t="str">
        <v xml:space="preserve">FABIAN VARGAS LASTRA </v>
      </c>
      <c r="S866" t="e">
        <f>IF(ISBLANK(R866),"0", VLOOKUP(R866,PERSONAL,2,FALSE))</f>
        <v>#N/A</v>
      </c>
      <c r="T866" t="str">
        <v>ALIADO</v>
      </c>
      <c r="U866">
        <v>0.5625</v>
      </c>
      <c r="V866">
        <v>0.5833333333333334</v>
      </c>
      <c r="W866">
        <f>V866-U866</f>
        <v>0.02083333333333337</v>
      </c>
      <c r="X866" t="str">
        <v>0;5</v>
      </c>
      <c r="Y866">
        <f>NETWORKDAYS(K866,M866)</f>
        <v>1</v>
      </c>
      <c r="Z866" t="str">
        <f>IF(Y866&lt;=2,"CUMPLE","NO CUMPLE")</f>
        <v>CUMPLE</v>
      </c>
      <c r="AB866" t="str">
        <v>POR TICKET</v>
      </c>
      <c r="AC866" t="str">
        <f>TEXT(M866,"mmmm")</f>
        <v>septiembre</v>
      </c>
      <c r="AD866" t="str">
        <f>TEXT(M866,"yyyy")</f>
        <v>yyyy</v>
      </c>
      <c r="AE866">
        <f>W866*60*24</f>
        <v>30.000000000000053</v>
      </c>
      <c r="AF866">
        <f>AE866/60</f>
        <v>0.5000000000000009</v>
      </c>
      <c r="AG866">
        <f>AE866/60</f>
        <v>0.5000000000000009</v>
      </c>
      <c r="AH866">
        <f>L866-K866</f>
        <v>0.00972222222480923</v>
      </c>
      <c r="AI866">
        <f>AH866*24*60</f>
        <v>14.00000000372529</v>
      </c>
      <c r="AJ866" t="e">
        <f>75728*X866</f>
        <v>#VALUE!</v>
      </c>
    </row>
    <row r="867">
      <c r="A867">
        <v>908439</v>
      </c>
      <c r="B867" t="str">
        <v>SOLICITUD</v>
      </c>
      <c r="C867" t="str">
        <v>CERRADO</v>
      </c>
      <c r="D867" t="str">
        <v>LINEAL DE CAJAS</v>
      </c>
      <c r="E867" t="str">
        <v>BALANZA</v>
      </c>
      <c r="F867" t="str">
        <v>BALANZA</v>
      </c>
      <c r="G867" t="str">
        <v>METTLER</v>
      </c>
      <c r="H867" t="str">
        <v>buen día por favor con su ayuda con la balanza de las cajas de auto pago ya que esta no reconoce todos los códigos de fruver</v>
      </c>
      <c r="I867" t="str">
        <v>buen día por favor con su ayuda con la balanza de las cajas de auto pago ya que esta no reconoce todos los códigos de fruver</v>
      </c>
      <c r="J867" t="str">
        <v>Con le apoyo de Stharlyn Zuleta; se valida el problema reportado; se identifica que es necesaria una carga de códigos; se borran bases de datos; se realiza una carga; se corrige el problema de los códigos pero no imprime códigos de barras; luego de muchos intentos; se solicita apoyo a personal de Bogotá y finalmente buen rato después se logra que imprima los cógidos; se hacen ajustes mecánicos para que se imprima bien la etiqueta y se entrega satisfactoriamente al usuario</v>
      </c>
      <c r="K867">
        <v>45561.65277777778</v>
      </c>
      <c r="L867">
        <v>45561.65972222222</v>
      </c>
      <c r="M867">
        <v>45561</v>
      </c>
      <c r="N867" t="str">
        <f>TEXT(M867, "DDDD")</f>
        <v>jueves</v>
      </c>
      <c r="O867" t="str">
        <v>J027 JUMBO RIONEGRO</v>
      </c>
      <c r="P867" t="str">
        <v>RIONEGRO</v>
      </c>
      <c r="Q867" t="str">
        <f>IF(ISBLANK(P867),"0",(VLOOKUP(P867,REGION,2,FALSE)))</f>
        <v>CENTRO</v>
      </c>
      <c r="R867" t="str">
        <v xml:space="preserve">FABIAN VARGAS LASTRA </v>
      </c>
      <c r="S867" t="e">
        <f>IF(ISBLANK(R867),"0", VLOOKUP(R867,PERSONAL,2,FALSE))</f>
        <v>#N/A</v>
      </c>
      <c r="T867" t="str">
        <v>ALIADO</v>
      </c>
      <c r="U867">
        <v>0.5833333333333334</v>
      </c>
      <c r="V867">
        <v>0.75</v>
      </c>
      <c r="W867">
        <f>V867-U867</f>
        <v>0.16666666666666663</v>
      </c>
      <c r="X867">
        <v>2</v>
      </c>
      <c r="Y867">
        <f>NETWORKDAYS(K867,M867)</f>
        <v>1</v>
      </c>
      <c r="Z867" t="str">
        <f>IF(Y867&lt;=2,"CUMPLE","NO CUMPLE")</f>
        <v>CUMPLE</v>
      </c>
      <c r="AB867" t="str">
        <v>POR TICKET</v>
      </c>
      <c r="AC867" t="str">
        <f>TEXT(M867,"mmmm")</f>
        <v>septiembre</v>
      </c>
      <c r="AD867" t="str">
        <f>TEXT(M867,"yyyy")</f>
        <v>yyyy</v>
      </c>
      <c r="AE867">
        <f>W867*60*24</f>
        <v>239.99999999999994</v>
      </c>
      <c r="AF867">
        <f>AE867/60</f>
        <v>3.999999999999999</v>
      </c>
      <c r="AG867">
        <f>AE867/60</f>
        <v>3.999999999999999</v>
      </c>
      <c r="AH867">
        <f>L867-K867</f>
        <v>0.0069444444379769266</v>
      </c>
      <c r="AI867">
        <f>AH867*24*60</f>
        <v>9.999999990686774</v>
      </c>
      <c r="AJ867">
        <f>75728*X867</f>
        <v>151456</v>
      </c>
    </row>
    <row r="868">
      <c r="A868">
        <v>906634</v>
      </c>
      <c r="B868" t="str">
        <v>INCIDENTE</v>
      </c>
      <c r="C868" t="str">
        <v>CERRADO</v>
      </c>
      <c r="D868" t="str">
        <v>LINEAL DE CAJAS</v>
      </c>
      <c r="E868" t="str">
        <v>BALANZA</v>
      </c>
      <c r="F868" t="str">
        <v>BALANZA</v>
      </c>
      <c r="G868" t="str">
        <v>ZEBRA</v>
      </c>
      <c r="H868" t="str">
        <v>Buena tarde la balanza de la pos # 3 presenta novedad estaba operativa normal y de un momento a otro dejo de escanear y dar peso.</v>
      </c>
      <c r="I868" t="str">
        <v>Buena tarde la balanza de la pos # 3 presenta novedad estaba operativa normal y de un momento a otro dejo de escanear y dar peso.</v>
      </c>
      <c r="J868" t="str">
        <v>Con el acompañamiento de Stharlyn Zuleta; se siguen diferentes procedimientos; desconectarla; reiniciarla; reiniciar pos; verificar conexiones de datos y del cargador pero finalmente se decide intercambiarla con la balanza de las pos 4 y ambas quedan operativas; se hacen pruebas con la usuaria y funcionan sin problema</v>
      </c>
      <c r="K868">
        <v>45560.67222222222</v>
      </c>
      <c r="L868">
        <v>45560.705555555556</v>
      </c>
      <c r="M868">
        <v>45561</v>
      </c>
      <c r="N868" t="str">
        <f>TEXT(M868, "DDDD")</f>
        <v>jueves</v>
      </c>
      <c r="O868" t="str">
        <v>J027 JUMBO RIONEGRO</v>
      </c>
      <c r="P868" t="str">
        <v>RIONEGRO</v>
      </c>
      <c r="Q868" t="str">
        <f>IF(ISBLANK(P868),"0",(VLOOKUP(P868,REGION,2,FALSE)))</f>
        <v>CENTRO</v>
      </c>
      <c r="R868" t="str">
        <v xml:space="preserve">FABIAN VARGAS LASTRA </v>
      </c>
      <c r="S868" t="e">
        <f>IF(ISBLANK(R868),"0", VLOOKUP(R868,PERSONAL,2,FALSE))</f>
        <v>#N/A</v>
      </c>
      <c r="T868" t="str">
        <v>ALIADO</v>
      </c>
      <c r="U868">
        <v>0.5625</v>
      </c>
      <c r="V868">
        <v>0.5833333333333334</v>
      </c>
      <c r="W868">
        <f>V868-U868</f>
        <v>0.02083333333333337</v>
      </c>
      <c r="X868" t="str">
        <v>0;5</v>
      </c>
      <c r="Y868">
        <f>NETWORKDAYS(K868,M868)</f>
        <v>2</v>
      </c>
      <c r="Z868" t="str">
        <f>IF(Y868&lt;=2,"CUMPLE","NO CUMPLE")</f>
        <v>CUMPLE</v>
      </c>
      <c r="AB868" t="str">
        <v>POR TICKET</v>
      </c>
      <c r="AC868" t="str">
        <f>TEXT(M868,"mmmm")</f>
        <v>septiembre</v>
      </c>
      <c r="AD868" t="str">
        <f>TEXT(M868,"yyyy")</f>
        <v>yyyy</v>
      </c>
      <c r="AE868">
        <f>W868*60*24</f>
        <v>30.000000000000053</v>
      </c>
      <c r="AF868">
        <f>AE868/60</f>
        <v>0.5000000000000009</v>
      </c>
      <c r="AG868">
        <f>AE868/60</f>
        <v>0.5000000000000009</v>
      </c>
      <c r="AH868">
        <f>L868-K868</f>
        <v>0.03333333333284827</v>
      </c>
      <c r="AI868">
        <f>AH868*24*60</f>
        <v>47.99999999930151</v>
      </c>
      <c r="AJ868" t="e">
        <f>75728*X868</f>
        <v>#VALUE!</v>
      </c>
    </row>
    <row r="869" xml:space="preserve">
      <c r="A869">
        <v>908851</v>
      </c>
      <c r="B869" t="str">
        <v>SOLICITUD</v>
      </c>
      <c r="C869" t="str">
        <v>CERRADO</v>
      </c>
      <c r="D869" t="str">
        <v>TIENDA</v>
      </c>
      <c r="E869" t="str">
        <v>INVENTARIO</v>
      </c>
      <c r="F869" t="str">
        <v>INVENTARIO</v>
      </c>
      <c r="G869" t="str">
        <v>INVENTARIO</v>
      </c>
      <c r="H869" t="str" xml:space="preserve">
        <v xml:space="preserve">Se solicita embalaje de servidor recibido en tienda._x000d_
Se requiere verificar en el Centro de Cómputo los seriales de los que se encuentran en el Rack</v>
      </c>
      <c r="I869" t="str" xml:space="preserve">
        <v xml:space="preserve">Se solicita embalaje de servidor recibido en tienda._x000d_
Se requiere verificar en el Centro de Cómputo los seriales de los que se encuentran en el Rack</v>
      </c>
      <c r="J869" t="str" xml:space="preserve">
        <v xml:space="preserve">Se realiza la verificación del los seriales de los tres servidores_x000d_
_x000d_
SR250 V2 SN:JZ000PMP_x000d_
SR250 SN:J10TBLA_x000d_
SR250 SN:J100NAV7_x000d_
_x000d_
Se realiza el embalaje de servidor SN J100NAV7; se adjunta formulario tralasdo del activo</v>
      </c>
      <c r="K869">
        <v>45561.67083333333</v>
      </c>
      <c r="L869">
        <v>45561.72083333333</v>
      </c>
      <c r="M869">
        <v>45562</v>
      </c>
      <c r="N869" t="str">
        <f>TEXT(M869, "DDDD")</f>
        <v>viernes</v>
      </c>
      <c r="O869" t="str">
        <v>J185 JUMBO YOPAL</v>
      </c>
      <c r="P869" t="str">
        <v>YOPAL</v>
      </c>
      <c r="Q869" t="str">
        <f>IF(ISBLANK(P869),"0",(VLOOKUP(P869,REGION,2,FALSE)))</f>
        <v>ORIENTE</v>
      </c>
      <c r="R869" t="str">
        <v>JAVIER RUGGERY SANCHEZ</v>
      </c>
      <c r="S869" t="e">
        <f>IF(ISBLANK(R869),"0", VLOOKUP(R869,PERSONAL,2,FALSE))</f>
        <v>#N/A</v>
      </c>
      <c r="T869" t="str">
        <v>CFS</v>
      </c>
      <c r="U869">
        <v>0.3347222222222222</v>
      </c>
      <c r="V869">
        <v>0.5020833333333333</v>
      </c>
      <c r="W869">
        <f>V869-U869</f>
        <v>0.16736111111111113</v>
      </c>
      <c r="X869">
        <v>2</v>
      </c>
      <c r="Y869">
        <f>NETWORKDAYS(K869,M869)</f>
        <v>2</v>
      </c>
      <c r="Z869" t="str">
        <f>IF(Y869&lt;=2,"CUMPLE","NO CUMPLE")</f>
        <v>CUMPLE</v>
      </c>
      <c r="AB869" t="str">
        <v>POR TICKET</v>
      </c>
      <c r="AC869" t="str">
        <f>TEXT(M869,"mmmm")</f>
        <v>septiembre</v>
      </c>
      <c r="AD869" t="str">
        <f>TEXT(M869,"yyyy")</f>
        <v>yyyy</v>
      </c>
      <c r="AE869">
        <f>W869*60*24</f>
        <v>241.00000000000003</v>
      </c>
      <c r="AF869">
        <f>AE869/60</f>
        <v>4.0166666666666675</v>
      </c>
      <c r="AG869">
        <f>AE869/60</f>
        <v>4.0166666666666675</v>
      </c>
      <c r="AH869">
        <f>L869-K869</f>
        <v>0.05000000000291038</v>
      </c>
      <c r="AI869">
        <f>AH869*24*60</f>
        <v>72.00000000419095</v>
      </c>
      <c r="AJ869">
        <f>75728*X869</f>
        <v>151456</v>
      </c>
    </row>
    <row r="870">
      <c r="A870">
        <v>910207</v>
      </c>
      <c r="B870" t="str">
        <v>INCIDENTE</v>
      </c>
      <c r="C870" t="str">
        <v>ABIERTO</v>
      </c>
      <c r="D870" t="str">
        <v>LINEAL DE CAJAS</v>
      </c>
      <c r="E870" t="str">
        <v>POS</v>
      </c>
      <c r="F870" t="str">
        <v>POS</v>
      </c>
      <c r="G870" t="str">
        <v>NCR</v>
      </c>
      <c r="H870" t="str">
        <v>Buenos dias me poseían colaborar ya que la pos 4 se apago y los cables están todos conectados</v>
      </c>
      <c r="I870" t="str">
        <v>Buenos dias me poseían colaborar ya que la pos 4 se apago y los cables están todos conectados</v>
      </c>
      <c r="J870" t="str">
        <v>Despues del ingreso comprobe el estado de la POS; no estaba recibiendo señal de energia; primero comprobe que estuviera bien conectada; despues el adaptador y en el toma de la corriente; despues de varios intentos comenzo a agarrar energia; era el toma de la corriente; despues de eso aparecia declarra defectuosa; entonces me comunique con Fabiola para que me ayudara con mesa especializada a desbloquea rla POS; La coordinadora Ana de cajas hizo pruebas y todo termino correcto.</v>
      </c>
      <c r="K870">
        <v>45562.51527777778</v>
      </c>
      <c r="L870">
        <v>45562.66805555556</v>
      </c>
      <c r="M870">
        <v>45562</v>
      </c>
      <c r="N870" t="str">
        <f>TEXT(M870, "DDDD")</f>
        <v>viernes</v>
      </c>
      <c r="O870" t="str">
        <v>M038 METRO NEIVA CENTRO DE CONVENCIONES</v>
      </c>
      <c r="P870" t="str">
        <v>NEIVA</v>
      </c>
      <c r="Q870" t="str">
        <f>IF(ISBLANK(P870),"0",(VLOOKUP(P870,REGION,2,FALSE)))</f>
        <v>OCCIDENTE</v>
      </c>
      <c r="R870" t="str">
        <v>MICHAEL SIMIT VILLABON TRUJILLO</v>
      </c>
      <c r="S870" t="e">
        <f>IF(ISBLANK(R870),"0", VLOOKUP(R870,PERSONAL,2,FALSE))</f>
        <v>#N/A</v>
      </c>
      <c r="T870" t="str">
        <v>ALIADO</v>
      </c>
      <c r="U870">
        <v>0.5625</v>
      </c>
      <c r="V870">
        <v>0.6527777777777778</v>
      </c>
      <c r="W870">
        <f>V870-U870</f>
        <v>0.09027777777777779</v>
      </c>
      <c r="X870">
        <v>1</v>
      </c>
      <c r="Y870">
        <f>NETWORKDAYS(K870,M870)</f>
        <v>1</v>
      </c>
      <c r="Z870" t="str">
        <f>IF(Y870&lt;=2,"CUMPLE","NO CUMPLE")</f>
        <v>CUMPLE</v>
      </c>
      <c r="AB870" t="str">
        <v>POR TICKET</v>
      </c>
      <c r="AC870" t="str">
        <f>TEXT(M870,"mmmm")</f>
        <v>septiembre</v>
      </c>
      <c r="AD870" t="str">
        <f>TEXT(M870,"yyyy")</f>
        <v>yyyy</v>
      </c>
      <c r="AE870">
        <f>W870*60*24</f>
        <v>130.00000000000003</v>
      </c>
      <c r="AF870">
        <f>AE870/60</f>
        <v>2.166666666666667</v>
      </c>
      <c r="AG870">
        <f>AE870/60</f>
        <v>2.166666666666667</v>
      </c>
      <c r="AH870">
        <f>L870-K870</f>
        <v>0.15277777778101154</v>
      </c>
      <c r="AI870">
        <f>AH870*24*60</f>
        <v>220.0000000046566</v>
      </c>
      <c r="AJ870">
        <f>75728*X870</f>
        <v>75728</v>
      </c>
    </row>
    <row r="871">
      <c r="A871">
        <v>907515</v>
      </c>
      <c r="B871" t="str">
        <v>SOLICITUD</v>
      </c>
      <c r="C871" t="str">
        <v>CERRADO</v>
      </c>
      <c r="D871" t="str">
        <v>TIENDA</v>
      </c>
      <c r="E871" t="str">
        <v>INVENTARIO</v>
      </c>
      <c r="F871" t="str">
        <v>INVENTARIO</v>
      </c>
      <c r="G871" t="str">
        <v>INVENTARIO</v>
      </c>
      <c r="H871" t="str">
        <v>Buenos días. Jefe Miguel por favor me colabora con la autorización de esta ticket para que el técnico de isit visite la tienda y realice la validación de la ubicación de las pos NCR.</v>
      </c>
      <c r="I871" t="str">
        <v>Buenos días. Jefe Miguel por favor me colabora con la autorización de esta ticket para que el técnico de isit visite la tienda y realice la validación de la ubicación de las pos NCR.</v>
      </c>
      <c r="J871" t="str">
        <v xml:space="preserve">me encuentro en sitio y me dirijo a contralor para el acceso al area de ventas ; y me comunico con el compañero edwin de soporte en pasto quien me indica que vamos a rectificar las ubicacion de las pos en las diferentes areas con sus respectivos seriales de pantalla toush; impresora ; pantalla cliente ; serial pos e identificar su ubicacion en lineal de cajas; rincon jumbo; electro; panaderia ; se pasa por cada pos y se toma inventario de cada serial terminado se le envia evidencia del monitor; cpu que se retiro de atc y se organiza un poco las cajas con las impresoras y cableado y cargadores viejos y retirados que se encontraban desordenados se le informa a la  compañera Katerine de la actividad terminada y me retiro del sitio   </v>
      </c>
      <c r="K871">
        <v>45561.444444444445</v>
      </c>
      <c r="L871">
        <v>45561.45138888889</v>
      </c>
      <c r="M871">
        <v>45562</v>
      </c>
      <c r="N871" t="str">
        <f>TEXT(M871, "DDDD")</f>
        <v>viernes</v>
      </c>
      <c r="O871" t="str">
        <v>J036 JUMBO POPAYAN CAMPANARIO</v>
      </c>
      <c r="P871" t="str">
        <v>POPAYAN</v>
      </c>
      <c r="Q871" t="str">
        <f>IF(ISBLANK(P871),"0",(VLOOKUP(P871,REGION,2,FALSE)))</f>
        <v>OCCIDENTE</v>
      </c>
      <c r="R871" t="str">
        <v>DANIEL FERNANDO PAREDES ARTEAGA</v>
      </c>
      <c r="S871">
        <f>IF(ISBLANK(R871),"0", VLOOKUP(R871,PERSONAL,2,FALSE))</f>
        <v>10301691</v>
      </c>
      <c r="T871" t="str">
        <v>DIRECTO</v>
      </c>
      <c r="U871">
        <v>0.3333333333333333</v>
      </c>
      <c r="V871">
        <v>0.4444444444444444</v>
      </c>
      <c r="W871">
        <f>V871-U871</f>
        <v>0.1111111111111111</v>
      </c>
      <c r="X871" t="str">
        <v>1;2</v>
      </c>
      <c r="Y871">
        <f>NETWORKDAYS(K871,M871)</f>
        <v>2</v>
      </c>
      <c r="Z871" t="str">
        <f>IF(Y871&lt;=2,"CUMPLE","NO CUMPLE")</f>
        <v>CUMPLE</v>
      </c>
      <c r="AB871" t="str">
        <v>POR TICKET</v>
      </c>
      <c r="AC871" t="str">
        <f>TEXT(M871,"mmmm")</f>
        <v>septiembre</v>
      </c>
      <c r="AD871" t="str">
        <f>TEXT(M871,"yyyy")</f>
        <v>yyyy</v>
      </c>
      <c r="AE871">
        <f>W871*60*24</f>
        <v>160</v>
      </c>
      <c r="AF871">
        <f>AE871/60</f>
        <v>2.6666666666666665</v>
      </c>
      <c r="AG871">
        <f>AE871/60</f>
        <v>2.6666666666666665</v>
      </c>
      <c r="AH871">
        <f>L871-K871</f>
        <v>0.006944444445252884</v>
      </c>
      <c r="AI871">
        <f>AH871*24*60</f>
        <v>10.000000001164153</v>
      </c>
      <c r="AJ871" t="e">
        <f>75728*X871</f>
        <v>#VALUE!</v>
      </c>
    </row>
    <row r="872">
      <c r="A872">
        <v>907683</v>
      </c>
      <c r="B872" t="str">
        <v>INCIDENTE</v>
      </c>
      <c r="C872" t="str">
        <v>CERRADO</v>
      </c>
      <c r="D872" t="str">
        <v>TIENDA</v>
      </c>
      <c r="E872" t="str">
        <v>POS</v>
      </c>
      <c r="F872" t="str">
        <v>POS</v>
      </c>
      <c r="G872" t="str">
        <v>NCR</v>
      </c>
      <c r="H872" t="str">
        <v>Por favor su apoyo con técnico relacionado; el día viernes 27 de agosto para atención de tickets 2.5: NOMBRE CEDULA TICKET Enrique Rafael Ponzon Ortega 1082888515 2;5 /</v>
      </c>
      <c r="I872" t="str">
        <v>Por favor su apoyo con técnico relacionado; el día viernes 27 de agosto para atención de tickets 2.5: NOMBRE CEDULA TICKET Enrique Rafael Ponzon Ortega 1082888515 2;5 /</v>
      </c>
      <c r="J872" t="str">
        <v>SE REALIZA VISITA 2.5 PARA REALIZAR ASIGNACIONES EN LA TIENDA DE CENCOSUD SANTAMARTA; 1. DESINTALACION DE POS UNISYS CON SN:59CD001427; CAJON MONEDERO; PANTALLA(USUARIO Y CLIENTE); TECLADOS Y CABLEADOS. Y SE PROCEDE CON LA INSTALACION DE BASES Y POS NUEVA NCR. CON NUEMRO DE SERIE 20-63670586 CON SU RESPECTIVO CAJON MONEDERO; PANTALLA USUARIO Y CLIENTE; IMPRESORA Y CABLEADOS. SE DEJA EQUIPO ENCENDIDO PARA PRUEBAS INCIALES EN EL NUEVO SISTEMA DE LA POS NCR. 2. SE REALIZA VERIFICACION DE BALANZA COLGANTE CON NUMERO DE SN: C128128099 QUE PRESENTA IMPRESIONES DE TICKETS ALGO BORROSAS; SE LE REALIZA LIMPIEZA EN CABEZAL DE IMPRESION Y SE VALIDA PRUEBAS DEJANDO LAS IMPRESIONES DE LOS TICKET MAS NITIDAS Y CON MAYOR VISION DE LOS CARACTERES IMPRESOS. 3. SE VALIDA 2DA BASCULA COLGANTE CON NUMERO SN:C151212234 QUE PRESENTA AFECTACION EN EL TECLADO. SE LE EFECTUA MANTENIMINETO Y LIMPIEZA EN LA PARTE DE LA MEMBRANA DEL TECLADO; SE REALIZAN PRUEBAS PERO PERSISTE LA FALLA SE LE INFORMA AL SOPORTE DE SISTEMAS DE CENCOSUD SR ALBEIRO HOYOS INDICA QUE SOLICITARIA TECLADO PARA LA BASCULA COLGANTE. 4. SE REALIZA REVISION EN LA CAJA NUMERO 4 DONDE LA IMPRESOSRA PRESENTA AFECTACION REPORTADA POR LA SUPERVISORA DEL LINEAL DE CAJAS. SE REALIZA REVISION Y AJUSTE DE CONEXION DE CABLEADO SE HACE PRUEBAS EN REINCIO DONDE NUEVAMENTE PERMITE LAS IMPRESIONES NORMALES. SE REALIZA VALIDACION EN DIVERSAS AREASDE LA TIENDA VERIFICANDO LAS NOVEDADES QUE PRESENTEN LOS USUARIOS DE CENCOSUD. SE LE INFORMA LA SOPORTE DE CENCOSUD DE LO REALIZADO EN LA VISITA 2;5 PARA SU CONOCIMINETO</v>
      </c>
      <c r="K872">
        <v>45561.39444444444</v>
      </c>
      <c r="L872">
        <v>45561.40902777778</v>
      </c>
      <c r="M872">
        <v>45562</v>
      </c>
      <c r="N872" t="str">
        <f>TEXT(M872, "DDDD")</f>
        <v>viernes</v>
      </c>
      <c r="O872" t="str">
        <v>J045 AV DEL FERROCARRIL SANTA MARTA</v>
      </c>
      <c r="P872" t="str">
        <v>SANTA MARTA</v>
      </c>
      <c r="Q872" t="str">
        <f>IF(ISBLANK(P872),"0",(VLOOKUP(P872,REGION,2,FALSE)))</f>
        <v>COSTA</v>
      </c>
      <c r="R872" t="str">
        <v>ENRIQUE PONZON ORTEGA</v>
      </c>
      <c r="S872" t="e">
        <f>IF(ISBLANK(R872),"0", VLOOKUP(R872,PERSONAL,2,FALSE))</f>
        <v>#N/A</v>
      </c>
      <c r="T872" t="str">
        <v>DIRECTO</v>
      </c>
      <c r="U872">
        <v>0.3333333333333333</v>
      </c>
      <c r="V872">
        <v>0.7083333333333334</v>
      </c>
      <c r="W872">
        <f>V872-U872</f>
        <v>0.37500000000000006</v>
      </c>
      <c r="X872" t="str">
        <v>2;5</v>
      </c>
      <c r="Y872">
        <f>NETWORKDAYS(K872,M872)</f>
        <v>2</v>
      </c>
      <c r="Z872" t="str">
        <f>IF(Y872&lt;=2,"CUMPLE","NO CUMPLE")</f>
        <v>CUMPLE</v>
      </c>
      <c r="AA872" t="str">
        <v xml:space="preserve">SOLICITUD TÉCNICO TODO EL DIA  </v>
      </c>
      <c r="AB872" t="str">
        <v xml:space="preserve">POR DIA </v>
      </c>
      <c r="AC872" t="str">
        <f>TEXT(M872,"mmmm")</f>
        <v>septiembre</v>
      </c>
      <c r="AD872" t="str">
        <f>TEXT(M872,"yyyy")</f>
        <v>yyyy</v>
      </c>
      <c r="AE872">
        <f>W872*60*24</f>
        <v>540.0000000000001</v>
      </c>
      <c r="AF872">
        <f>AE872/60</f>
        <v>9.000000000000002</v>
      </c>
      <c r="AG872">
        <f>AE872/60</f>
        <v>9.000000000000002</v>
      </c>
      <c r="AH872">
        <f>L872-K872</f>
        <v>0.014583333337213844</v>
      </c>
      <c r="AI872">
        <f>AH872*24*60</f>
        <v>21.000000005587935</v>
      </c>
      <c r="AJ872" t="e">
        <f>75728*X872</f>
        <v>#VALUE!</v>
      </c>
    </row>
    <row r="873">
      <c r="A873">
        <v>908696</v>
      </c>
      <c r="B873" t="str">
        <v>SOLICITUD</v>
      </c>
      <c r="C873" t="str">
        <v>ABIERTO</v>
      </c>
      <c r="D873" t="str">
        <v>TIENDA</v>
      </c>
      <c r="E873" t="str">
        <v>SERVIDOR</v>
      </c>
      <c r="F873" t="str">
        <v>SERVIDOR</v>
      </c>
      <c r="G873" t="str">
        <v>LENOVO</v>
      </c>
      <c r="H873" t="str">
        <v>Buenas tardes se requiere trasladó de servidor desde la tienda Metro San Gil hacia Jumbo Santa Fe Medellín</v>
      </c>
      <c r="I873" t="str">
        <v>Buenas tardes se requiere trasladó de servidor desde la tienda Metro San Gil hacia Jumbo Santa Fe Medellín</v>
      </c>
      <c r="J873" t="str">
        <v>Se llega a la tienda San Gil  se procede con desmontar; limpiarlo; y embarlarlo el servidor No. serial J101B41T</v>
      </c>
      <c r="K873">
        <v>45561.70694444444</v>
      </c>
      <c r="L873">
        <v>45561.70694444444</v>
      </c>
      <c r="M873">
        <v>45562</v>
      </c>
      <c r="N873" t="str">
        <f>TEXT(M873, "DDDD")</f>
        <v>viernes</v>
      </c>
      <c r="O873" t="str">
        <v>M183 METRO SAN GIL</v>
      </c>
      <c r="P873" t="str">
        <v>SAN GIL</v>
      </c>
      <c r="Q873" t="str">
        <f>IF(ISBLANK(P873),"0",(VLOOKUP(P873,REGION,2,FALSE)))</f>
        <v>ORIENTE</v>
      </c>
      <c r="R873" t="str">
        <v>HENRY ALEJANDRO NIÑO</v>
      </c>
      <c r="S873" t="e">
        <f>IF(ISBLANK(R873),"0", VLOOKUP(R873,PERSONAL,2,FALSE))</f>
        <v>#N/A</v>
      </c>
      <c r="T873" t="str">
        <v>ALIADO</v>
      </c>
      <c r="U873">
        <v>0.4486111111111111</v>
      </c>
      <c r="V873">
        <v>0.5736111111111111</v>
      </c>
      <c r="W873">
        <f>V873-U873</f>
        <v>0.12499999999999994</v>
      </c>
      <c r="X873">
        <v>1</v>
      </c>
      <c r="Y873">
        <f>NETWORKDAYS(K873,M873)</f>
        <v>2</v>
      </c>
      <c r="Z873" t="str">
        <f>IF(Y873&lt;=2,"CUMPLE","NO CUMPLE")</f>
        <v>CUMPLE</v>
      </c>
      <c r="AA873" t="str">
        <v>SOLICITUD TÉCNICO TODO EL DIA  /MEDIO DIA</v>
      </c>
      <c r="AB873" t="str">
        <v xml:space="preserve">POR DIA </v>
      </c>
      <c r="AC873" t="str">
        <f>TEXT(M873,"mmmm")</f>
        <v>septiembre</v>
      </c>
      <c r="AD873" t="str">
        <f>TEXT(M873,"yyyy")</f>
        <v>yyyy</v>
      </c>
      <c r="AE873">
        <f>W873*60*24</f>
        <v>179.99999999999991</v>
      </c>
      <c r="AF873">
        <f>AE873/60</f>
        <v>2.9999999999999987</v>
      </c>
      <c r="AG873">
        <f>AE873/60</f>
        <v>2.9999999999999987</v>
      </c>
      <c r="AH873">
        <f>L873-K873</f>
        <v>0</v>
      </c>
      <c r="AI873">
        <f>AH873*24*60</f>
        <v>0</v>
      </c>
      <c r="AJ873">
        <f>75728*X873</f>
        <v>75728</v>
      </c>
    </row>
    <row r="874" xml:space="preserve">
      <c r="A874">
        <v>37</v>
      </c>
      <c r="B874" t="str">
        <v>SOLICITUD</v>
      </c>
      <c r="C874" t="str">
        <v>CERRADO</v>
      </c>
      <c r="D874" t="str">
        <v>SISTEMAS</v>
      </c>
      <c r="E874" t="str">
        <v>POS</v>
      </c>
      <c r="F874" t="str">
        <v>POS</v>
      </c>
      <c r="G874" t="str">
        <v>NCR</v>
      </c>
      <c r="H874" t="str" xml:space="preserve">
        <v xml:space="preserve"> _x000d_
Recurso peluditos  / @Tovar Estupinan; Yorlady solicitó de tu aprobación para el recurso para evento de peluditos el cual sería los siguientes horarios_x000d_
 _x000d_
Lunes 31 de septiembre jumbo calle 80 en horario de 9 a 6 pm_x000d_
Jueves 3 de septiembre jumbo calle 80 en horario de 8 a 5 pm_x000d_
Viernes 4 de septiembre parque Simón Bolívar de 8 a 5pm_x000d_
Sábado 5 y domingo 6 de septiembre parque Simón de 9 a 6 pm.</v>
      </c>
      <c r="I874" t="str" xml:space="preserve">
        <v xml:space="preserve"> _x000d_
Recurso peluditos  / @Tovar Estupinan; Yorlady solicitó de tu aprobación para el recurso para evento de peluditos el cual sería los siguientes horarios_x000d_
 _x000d_
Lunes 31 de septiembre jumbo calle 80 en horario de 9 a 6 pm_x000d_
Jueves 3 de septiembre jumbo calle 80 en horario de 8 a 5 pm_x000d_
Viernes 4 de septiembre parque Simón Bolívar de 8 a 5pm_x000d_
Sábado 5 y domingo 6 de septiembre parque Simón de 9 a 6 pm.</v>
      </c>
      <c r="J874" t="str">
        <v>Se realizó el alistamiento de cada uno de los equipos para ensamblar las 6 POS con sus respectivos componente (POS; monitor; teclado; impresora; gaveta; cables); luego se procede a formatear cada una de las POS con sus datos de direccionamiento. Se dejan listas para su respectiva configuración de parte del área de mesas especializadas.</v>
      </c>
      <c r="K874">
        <v>45562.509722222225</v>
      </c>
      <c r="L874">
        <v>45562.59861111111</v>
      </c>
      <c r="M874">
        <v>45565</v>
      </c>
      <c r="N874" t="str">
        <f>TEXT(M874, "DDDD")</f>
        <v>lunes</v>
      </c>
      <c r="O874" t="str" xml:space="preserve">
        <v xml:space="preserve">J011 CALLE 80_x000d_
</v>
      </c>
      <c r="P874" t="str">
        <v>BOGOTA</v>
      </c>
      <c r="Q874" t="str">
        <f>IF(ISBLANK(P874),"0",(VLOOKUP(P874,REGION,2,FALSE)))</f>
        <v>BOGOTA</v>
      </c>
      <c r="R874" t="str">
        <v>ALEXANDER CASTILLO SOTELO</v>
      </c>
      <c r="S874">
        <f>IF(ISBLANK(R874),"0", VLOOKUP(R874,PERSONAL,2,FALSE))</f>
        <v>80216449</v>
      </c>
      <c r="T874" t="str">
        <v>ALIADO</v>
      </c>
      <c r="U874">
        <v>0.4166666666666667</v>
      </c>
      <c r="V874">
        <v>0.6875</v>
      </c>
      <c r="W874">
        <f>V874-U874</f>
        <v>0.2708333333333333</v>
      </c>
      <c r="X874" t="str">
        <v>2;5</v>
      </c>
      <c r="Y874">
        <f>NETWORKDAYS(K874,M874)</f>
        <v>2</v>
      </c>
      <c r="Z874" t="str">
        <f>IF(Y874&lt;=2,"CUMPLE","NO CUMPLE")</f>
        <v>CUMPLE</v>
      </c>
      <c r="AA874" t="str">
        <v xml:space="preserve">DE ACUERDO CON JUAN FERNANDO EL TIEMPO DE HORA Y MEDIA SE APOYA EN LA ACTIVIDAD NO. 36 DE MOSQUERA </v>
      </c>
      <c r="AB874" t="str">
        <v xml:space="preserve">POR DIA </v>
      </c>
      <c r="AC874" t="str">
        <f>TEXT(M874,"mmmm")</f>
        <v>septiembre</v>
      </c>
      <c r="AD874" t="str">
        <f>TEXT(M874,"yyyy")</f>
        <v>yyyy</v>
      </c>
      <c r="AE874">
        <f>W874*60*24</f>
        <v>390</v>
      </c>
      <c r="AF874">
        <f>AE874/60</f>
        <v>6.5</v>
      </c>
      <c r="AG874">
        <f>AE874/60</f>
        <v>6.5</v>
      </c>
      <c r="AH874">
        <f>L874-K874</f>
        <v>0.08888888888759539</v>
      </c>
      <c r="AI874">
        <f>AH874*24*60</f>
        <v>127.99999999813735</v>
      </c>
      <c r="AJ874" t="e">
        <f>75728*X874</f>
        <v>#VALUE!</v>
      </c>
    </row>
    <row r="875">
      <c r="A875">
        <v>36</v>
      </c>
      <c r="B875" t="str">
        <v>INCIDENTE</v>
      </c>
      <c r="C875" t="str">
        <v>CERRADO</v>
      </c>
      <c r="D875" t="str">
        <v>SISTEMAS</v>
      </c>
      <c r="E875" t="str">
        <v>REVISION</v>
      </c>
      <c r="F875" t="str">
        <v>REVISION</v>
      </c>
      <c r="G875" t="str">
        <v>REVISION</v>
      </c>
      <c r="H875" t="str">
        <v xml:space="preserve">Se comunica a las 16:31 Luis Fernando Castro solicitando apoyo de Alexander Castro en Z073 MOSQUERA para validación de dispositivos; ya que se tuvo una afectación en el sitio  </v>
      </c>
      <c r="I875" t="str">
        <v xml:space="preserve">Se comunica a las 16:31 Luis Fernando Castro solicitando apoyo de Alexander Castro en Z073 MOSQUERA para validación de dispositivos; ya que se tuvo una afectación en el sitio  </v>
      </c>
      <c r="J875" t="str">
        <v>Se le presta apoyo al personal de redes; en donde se hacen las pruebas al SW y al AP que se encuentran en la EDS. Se hacen también pruebas al AP desde otro SW que se encuentra en caja central y se determina que la falla corresponde al daño del AP. Se ubican diferentes AP en la oficina de sistemas para verificar cual permite hacerle nuevamente la configuración. Después de hacer la prueba con 5 dispositivos diferentes se logra configurar uno; así que se procede a instalarlo en la estación de servicio y hacer las pruebas correspondientes que los equipos suban el servicio de internet. Se dejan operativos todos los equipos.</v>
      </c>
      <c r="K875">
        <v>45565.68819444445</v>
      </c>
      <c r="L875">
        <v>45565.69305555556</v>
      </c>
      <c r="M875">
        <v>45565</v>
      </c>
      <c r="N875" t="str">
        <f>TEXT(M875, "DDDD")</f>
        <v>lunes</v>
      </c>
      <c r="O875" t="str">
        <v>Z073 MOSQUERA</v>
      </c>
      <c r="P875" t="str">
        <v>MOSQUERA</v>
      </c>
      <c r="Q875" t="str">
        <f>IF(ISBLANK(P875),"0",(VLOOKUP(P875,REGION,2,FALSE)))</f>
        <v>BOGOTA</v>
      </c>
      <c r="R875" t="str">
        <v>ALEXANDER CASTILLO SOTELO</v>
      </c>
      <c r="S875">
        <f>IF(ISBLANK(R875),"0", VLOOKUP(R875,PERSONAL,2,FALSE))</f>
        <v>80216449</v>
      </c>
      <c r="T875" t="str">
        <v>ALIADO</v>
      </c>
      <c r="U875">
        <v>0.75</v>
      </c>
      <c r="V875">
        <v>0.8888888888888888</v>
      </c>
      <c r="W875">
        <f>V875-U875</f>
        <v>0.13888888888888884</v>
      </c>
      <c r="X875">
        <v>1</v>
      </c>
      <c r="Y875">
        <f>NETWORKDAYS(K875,M875)</f>
        <v>1</v>
      </c>
      <c r="Z875" t="str">
        <f>IF(Y875&lt;=2,"CUMPLE","NO CUMPLE")</f>
        <v>CUMPLE</v>
      </c>
      <c r="AB875" t="str">
        <v>POR TICKET</v>
      </c>
      <c r="AC875" t="str">
        <f>TEXT(M875,"mmmm")</f>
        <v>septiembre</v>
      </c>
      <c r="AD875" t="str">
        <f>TEXT(M875,"yyyy")</f>
        <v>yyyy</v>
      </c>
      <c r="AE875">
        <f>W875*60*24</f>
        <v>199.99999999999994</v>
      </c>
      <c r="AF875">
        <f>AE875/60</f>
        <v>3.3333333333333326</v>
      </c>
      <c r="AG875">
        <f>AE875/60</f>
        <v>3.3333333333333326</v>
      </c>
      <c r="AH875">
        <f>L875-K875</f>
        <v>0.004861111112404615</v>
      </c>
      <c r="AI875">
        <f>AH875*24*60</f>
        <v>7.000000001862645</v>
      </c>
      <c r="AJ875">
        <f>75728*X875</f>
        <v>75728</v>
      </c>
    </row>
    <row r="876">
      <c r="A876">
        <v>907629</v>
      </c>
      <c r="B876" t="str">
        <v>SOLICITUD</v>
      </c>
      <c r="C876" t="str">
        <v>CERRADO</v>
      </c>
      <c r="D876" t="str">
        <v xml:space="preserve">TIENDA </v>
      </c>
      <c r="E876" t="str">
        <v>POS</v>
      </c>
      <c r="F876" t="str">
        <v>POS</v>
      </c>
      <c r="G876" t="str">
        <v>NCR</v>
      </c>
      <c r="H876" t="str">
        <v>Se solicita continuar con la baja de activos sistemas para Jumbo San silvestre Se trabajara a 2.5</v>
      </c>
      <c r="I876" t="str">
        <v>Se solicita continuar con la baja de activos sistemas para Jumbo San silvestre Se trabajara a 2.5</v>
      </c>
      <c r="J876" t="str">
        <v>VISITA A TIENDA SE REALIZAN LAS SIGUIENTES ACTIVIDADES:                                                                                                                  *REVISION DE POS #14 POR PROBLEMAS DE VIDEO; ENCENDIA PERO NO DABA VIDEO EN VISOR; SE REVISAN CONEXIONES Y SE HABIAN TRUCADO LOS CABLES DE TECLADO Y VISOR PRINCIPAL; POS SE DEJA OPERATIVA.                                                                 *REPARACION DE OFFICE DE ASISTENTE DE GERENCIA; SE REINSTALA OFFICE Y SE APLICA DIRECTIVA DE REGISTRO PARA ACTIVAR LICENCIA EN EQUIPO; OFFICE QUEDA ACTIVO Y FUNCIONANDO CORRECTAMENTE.                                                              *REPARACION DE OFFICE JEFE DE PLS; INCONVENIENTE CON OUTLOOK SE RECONFIGURA PERIL Y SE CARGA NUEVAMENTE BUZON CON FUNCIONAMIENTO CORRECTO.                                                                                                                                                *ACOMPAÑAMIENTO PERSONAL DE MM INGENIERIA; PARA LA INSTALACION DE PUNTO DE RED EN CAVA DE FRUVER PARA POSTERIOR INSTALACION DE BALANZA DE MESA.                                                                                                                                        *REVISIO DE BALANZA DE PANADERIA DONDE SE INFORMA A COORDINADOR DE SOPORTE SOLICITAR CAMBIO DE LA MISMA POR PROBLEMAS EN BOARD; TEMA QUEDA ESCALADO Y EN ESPERA DE CONFIRMACIÓN.                                                                   *SE CONTINUA LA DESTRUCCION DE LOS ACTIVOS DE BAJA DE SISTEMAS; SE DEBE CONTINUAR CON LA DESTRUCCION YA QUE SON BASTANTES Y TAMBIEN QUEDAN PENDIENTES AUN OTROS ACTIVOS NUEVOS QUE NO APARECEN EN EL ACTA.</v>
      </c>
      <c r="K876">
        <v>45561.37291666667</v>
      </c>
      <c r="L876">
        <v>45561.739583333336</v>
      </c>
      <c r="M876">
        <v>45565</v>
      </c>
      <c r="N876" t="str">
        <f>TEXT(M876, "DDDD")</f>
        <v>lunes</v>
      </c>
      <c r="O876" t="str">
        <v>J126 JUMBO SAN SILVESTRE</v>
      </c>
      <c r="P876" t="str">
        <v>BARRANCABERMEJA</v>
      </c>
      <c r="Q876" t="str">
        <f>IF(ISBLANK(P876),"0",(VLOOKUP(P876,REGION,2,FALSE)))</f>
        <v>ORIENTE</v>
      </c>
      <c r="R876" t="str">
        <v>LUIS CARLOS ROJAS ACOSTA</v>
      </c>
      <c r="S876">
        <f>IF(ISBLANK(R876),"0", VLOOKUP(R876,PERSONAL,2,FALSE))</f>
        <v>1096188137</v>
      </c>
      <c r="T876" t="str">
        <v>DIRECTO</v>
      </c>
      <c r="U876">
        <v>0.3333333333333333</v>
      </c>
      <c r="V876">
        <v>0.7083333333333334</v>
      </c>
      <c r="W876">
        <f>V876-U876</f>
        <v>0.37500000000000006</v>
      </c>
      <c r="X876" t="str">
        <v>2;5</v>
      </c>
      <c r="Y876">
        <f>NETWORKDAYS(K876,M876)</f>
        <v>3</v>
      </c>
      <c r="Z876" t="str">
        <f>IF(Y876&lt;=2,"CUMPLE","NO CUMPLE")</f>
        <v>NO CUMPLE</v>
      </c>
      <c r="AA876" t="str">
        <v xml:space="preserve">SOLICITUD TÉCNICO TODO EL DIA / DISPONIBILIDAD DEL TECNICO SOLICITADO </v>
      </c>
      <c r="AB876" t="str">
        <v xml:space="preserve">POR DIA </v>
      </c>
      <c r="AC876" t="str">
        <f>TEXT(M876,"mmmm")</f>
        <v>septiembre</v>
      </c>
      <c r="AD876" t="str">
        <f>TEXT(M876,"yyyy")</f>
        <v>yyyy</v>
      </c>
      <c r="AE876">
        <f>W876*60*24</f>
        <v>540.0000000000001</v>
      </c>
      <c r="AF876">
        <f>AE876/60</f>
        <v>9.000000000000002</v>
      </c>
      <c r="AG876">
        <f>AE876/60</f>
        <v>9.000000000000002</v>
      </c>
      <c r="AH876">
        <f>L876-K876</f>
        <v>0.3666666666686069</v>
      </c>
      <c r="AI876">
        <f>AH876*24*60</f>
        <v>528.000000002794</v>
      </c>
      <c r="AJ876" t="e">
        <f>75728*X876</f>
        <v>#VALUE!</v>
      </c>
    </row>
    <row r="877">
      <c r="A877">
        <v>898085</v>
      </c>
      <c r="B877" t="str">
        <v>INCIDENTE</v>
      </c>
      <c r="C877" t="str">
        <v>CERRADO</v>
      </c>
      <c r="D877" t="str">
        <v>TIENDA</v>
      </c>
      <c r="E877" t="str">
        <v>REVISION</v>
      </c>
      <c r="F877" t="str">
        <v>REVISION</v>
      </c>
      <c r="G877" t="str">
        <v>REVISION</v>
      </c>
      <c r="H877" t="str">
        <v>Puerto de red deteriorado. El puerto de red donde se conecta el cable se cristalizó y se partió; por lo que no pude conectarlo</v>
      </c>
      <c r="I877" t="str">
        <v>Puerto de red deteriorado. El puerto de red donde se conecta el cable se cristalizó y se partió; por lo que no pude conectarlo</v>
      </c>
      <c r="J877" t="str">
        <v>Se realizó la instalacion de 2 puntos de red  en el area de decoración y siguiendo las indicaciones del ingeniero de CENCOSUD se realizaron varias actividades como verificación funcionamiento  de cajas registradora en los puntos lineales y atención al cliente.</v>
      </c>
      <c r="K877">
        <v>45562.65833333333</v>
      </c>
      <c r="L877">
        <v>45562.683333333334</v>
      </c>
      <c r="M877">
        <v>45565</v>
      </c>
      <c r="N877" t="str">
        <f>TEXT(M877, "DDDD")</f>
        <v>lunes</v>
      </c>
      <c r="O877" t="str">
        <v>M040 METRO RIOHACHA</v>
      </c>
      <c r="P877" t="str">
        <v>RIOHACHA</v>
      </c>
      <c r="Q877" t="str">
        <f>IF(ISBLANK(P877),"0",(VLOOKUP(P877,REGION,2,FALSE)))</f>
        <v>COSTA</v>
      </c>
      <c r="R877" t="str">
        <v>EDUARDO RAFAEL DE ARMAS HERRERA</v>
      </c>
      <c r="S877" t="e">
        <f>IF(ISBLANK(R877),"0", VLOOKUP(R877,PERSONAL,2,FALSE))</f>
        <v>#N/A</v>
      </c>
      <c r="T877" t="str">
        <v>DIRECTO</v>
      </c>
      <c r="U877">
        <v>0.3333333333333333</v>
      </c>
      <c r="V877">
        <v>0.4166666666666667</v>
      </c>
      <c r="W877">
        <f>V877-U877</f>
        <v>0.08333333333333337</v>
      </c>
      <c r="X877">
        <v>1</v>
      </c>
      <c r="Y877">
        <f>NETWORKDAYS(K877,M877)</f>
        <v>2</v>
      </c>
      <c r="Z877" t="str">
        <f>IF(Y877&lt;=2,"CUMPLE","NO CUMPLE")</f>
        <v>CUMPLE</v>
      </c>
      <c r="AB877" t="str">
        <v>POR TICKET</v>
      </c>
      <c r="AC877" t="str">
        <f>TEXT(M877,"mmmm")</f>
        <v>septiembre</v>
      </c>
      <c r="AD877" t="str">
        <f>TEXT(M877,"yyyy")</f>
        <v>yyyy</v>
      </c>
      <c r="AE877">
        <f>W877*60*24</f>
        <v>120.00000000000004</v>
      </c>
      <c r="AF877">
        <f>AE877/60</f>
        <v>2.000000000000001</v>
      </c>
      <c r="AG877">
        <f>AE877/60</f>
        <v>2.000000000000001</v>
      </c>
      <c r="AH877">
        <f>L877-K877</f>
        <v>0.02500000000145519</v>
      </c>
      <c r="AI877">
        <f>AH877*24*60</f>
        <v>36.000000002095476</v>
      </c>
      <c r="AJ877">
        <f>75728*X877</f>
        <v>75728</v>
      </c>
    </row>
    <row r="878" xml:space="preserve">
      <c r="A878">
        <v>40</v>
      </c>
      <c r="B878" t="str">
        <v>SOLICITUD</v>
      </c>
      <c r="C878" t="str">
        <v>CERRADO</v>
      </c>
      <c r="D878" t="str">
        <v>SISTEMAS</v>
      </c>
      <c r="E878" t="str">
        <v>POS</v>
      </c>
      <c r="F878" t="str">
        <v>POS</v>
      </c>
      <c r="G878" t="str">
        <v>NCR</v>
      </c>
      <c r="H878" t="str" xml:space="preserve">
        <v xml:space="preserve"> _x000d_
Recurso peluditos  / @Tovar Estupinan; Yorlady solicitó de tu aprobación para el recurso para evento de peluditos el cual sería los siguientes horarios_x000d_
 _x000d_
Lunes 31 de septiembre jumbo calle 80 en horario de 9 a 6 pm_x000d_
Jueves 3 de septiembre jumbo calle 80 en horario de 8 a 5 pm_x000d_
Viernes 4 de septiembre parque Simón Bolívar de 8 a 5pm_x000d_
Sábado 5 y domingo 6 de septiembre parque Simón de 9 a 6 pm.</v>
      </c>
      <c r="I878" t="str" xml:space="preserve">
        <v xml:space="preserve"> _x000d_
Recurso peluditos  / @Tovar Estupinan; Yorlady solicitó de tu aprobación para el recurso para evento de peluditos el cual sería los siguientes horarios_x000d_
 _x000d_
Lunes 31 de septiembre jumbo calle 80 en horario de 9 a 6 pm_x000d_
Jueves 3 de septiembre jumbo calle 80 en horario de 8 a 5 pm_x000d_
Viernes 4 de septiembre parque Simón Bolívar de 8 a 5pm_x000d_
Sábado 5 y domingo 6 de septiembre parque Simón de 9 a 6 pm.</v>
      </c>
      <c r="J878" t="str" xml:space="preserve">
        <v xml:space="preserve">3/10/2024  Pruebas 7 POS (6 Tanca y 1 wincor) salida 19:22_x000d_
4/10/2024 se realiza el montaje de las cajas registradoras (monitor;teclado;gaveta;scaner;impresora y cables conectores con POS numeros_x000d_
8;9;10;11;22;26 y 43 en el parque en sitio de eventos. salida 18:30_x000d_
_x000d_
5/10/2024 y 06/10/2024; Acompañamiento. se realiza soporte tecnico a las POS 11 por congelamiento de teclado; y_x000d_
congelamiento de pantalla lo cual se reinicia teclado y se reinicia pantalla y funcionan nuevamente; ese mismo dia la pos presenta relentizacion de_x000d_
procesos se procede a reiniciar pantalla el mismo dia se realiza soporte a la POS 10 la cual presentaba lentitud en las tareas de escribir y scanear se_x000d_
resuelve reiniciando teclado y escaner; ese mismo dia en la POS 9 se presenta error item no existe se escala a sistemas por que el producto no_x000d_
estaba en la base de datos. el dia 6 de Octubre se presenta error de no abrir gaveta en la POS 11 se soluciona con reiniciar la gaveta; en la tarde se_x000d_
presenta relentizacion en todas las POS se valida señal con datafonos y se soluciona reiniciando el wifi señal desde el router-modem; el mismo dia se_x000d_
preseenta congelamiento en POS 11 y 22 se soluciona reiniciando teclados y escaner. 18:00_x000d_
_x000d_
07/10/2024 se realiza desmontaje de las todas las POS_x000d_
empacamiento de todas las POS y seguimiento de todo elemento que se guarda (monitor;teclado;gaveta;pos;scaner;impresora y cables conectores)_x000d_
tomando pruebas; se empaca equipo de internet y comunicacion modem; router; fortinet y base de fortinet; tambien se recoge los 7 cables UTP o_x000d_
cables de red que iban conectados a las 7 POS. _x000d_
POS instadas en Calle 80; Quedaron en la Vlan de la tienda y Para que en la noche caigan las ventas del fin de semana  Ingreso 10:00 Salida 20:32 _x000d_
</v>
      </c>
      <c r="K878">
        <v>45562.509722222225</v>
      </c>
      <c r="L878">
        <v>45562.59861111111</v>
      </c>
      <c r="M878">
        <v>45565</v>
      </c>
      <c r="N878" t="str">
        <f>TEXT(M878, "DDDD")</f>
        <v>lunes</v>
      </c>
      <c r="O878" t="str" xml:space="preserve">
        <v xml:space="preserve">J011 CALLE 80_x000d_
</v>
      </c>
      <c r="P878" t="str">
        <v>BOGOTA</v>
      </c>
      <c r="Q878" t="str">
        <f>IF(ISBLANK(P878),"0",(VLOOKUP(P878,REGION,2,FALSE)))</f>
        <v>BOGOTA</v>
      </c>
      <c r="R878" t="str">
        <v>ALEXANDER CASTILLO SOTELO</v>
      </c>
      <c r="S878">
        <f>IF(ISBLANK(R878),"0", VLOOKUP(R878,PERSONAL,2,FALSE))</f>
        <v>80216449</v>
      </c>
      <c r="T878" t="str">
        <v>ALIADO</v>
      </c>
      <c r="U878">
        <v>0.3333333333333333</v>
      </c>
      <c r="V878">
        <v>0.75</v>
      </c>
      <c r="W878">
        <f>V878-U878</f>
        <v>0.4166666666666667</v>
      </c>
      <c r="X878" t="str">
        <v>14;5</v>
      </c>
      <c r="Y878">
        <f>NETWORKDAYS(K878,M878)</f>
        <v>2</v>
      </c>
      <c r="Z878" t="str">
        <f>IF(Y878&lt;=2,"CUMPLE","NO CUMPLE")</f>
        <v>CUMPLE</v>
      </c>
      <c r="AA878" t="str">
        <v>Continua la actividad los días Fechas 3;4;5;6 y 7 / Para el día 3 salida 19:22 y el 7 salida 20:32 se adiciona 2 tickets</v>
      </c>
      <c r="AB878" t="str">
        <v xml:space="preserve">POR DIA </v>
      </c>
      <c r="AC878" t="str">
        <f>TEXT(M878,"mmmm")</f>
        <v>septiembre</v>
      </c>
      <c r="AD878" t="str">
        <f>TEXT(M878,"yyyy")</f>
        <v>yyyy</v>
      </c>
      <c r="AE878">
        <f>W878*60*24</f>
        <v>600</v>
      </c>
      <c r="AF878">
        <f>AE878/60</f>
        <v>10</v>
      </c>
      <c r="AG878">
        <f>AE878/60</f>
        <v>10</v>
      </c>
      <c r="AH878">
        <f>L878-K878</f>
        <v>0.08888888888759539</v>
      </c>
      <c r="AI878">
        <f>AH878*24*60</f>
        <v>127.99999999813735</v>
      </c>
      <c r="AJ878" t="e">
        <f>75728*X878</f>
        <v>#VALUE!</v>
      </c>
    </row>
    <row r="879" xml:space="preserve">
      <c r="A879">
        <v>914159</v>
      </c>
      <c r="B879" t="str">
        <v>INCIDENTE</v>
      </c>
      <c r="C879" t="str">
        <v>CERRADO</v>
      </c>
      <c r="D879" t="str">
        <v>LINEAL DE CAJAS</v>
      </c>
      <c r="E879" t="str">
        <v>POS</v>
      </c>
      <c r="F879" t="str">
        <v>POS</v>
      </c>
      <c r="G879" t="str">
        <v>NCR</v>
      </c>
      <c r="H879" t="str">
        <v>Buenas tardes; me colaboran con la pos #13; no responde genera mensaje "transfer. en proceso" Gracias</v>
      </c>
      <c r="I879" t="str">
        <v>Buenas tardes; me colaboran con la pos #13; no responde genera mensaje "transfer. en proceso" Gracias</v>
      </c>
      <c r="J879" t="str" xml:space="preserve">
        <v xml:space="preserve">1 08:05 me reporto en sitio y me presento en contralor para el ingreso y le informo al compañero de apoyo que me encuentro en sitio _x000d_
2 09:00 se verifica estados de cableado y se observa que el cable de red no esta blinkiando realizo cambio de cable sin cambios se procede a rastrear el punto asta el rack de cajas y se observa que el puerto al que esta conectado no inicia_x000d_
3 10:00 se desconecta y conecta en otro puerto y se observa que el cableado de red si tiene comunicación se le informa al Ing harold  de los hallazgo y se hace una llamada grupal con comunicaciones y se realiza la comunicacion pero la pos queda alertada en amarillo y el Ing Harold me indica esperar _x000d_
4 11:00 se espera la modificación desde servidor para el correcto funcionamiento  _x000d_
_x000d_
5 11:30 se informa que Ing Harold quien me indica que me puedo retirar de sitio e informo a la compañera y me retiro por contralor para el registro de salida terminación de actividad</v>
      </c>
      <c r="K879">
        <v>45565.59722222222</v>
      </c>
      <c r="L879">
        <v>45565.63125</v>
      </c>
      <c r="M879">
        <v>45566</v>
      </c>
      <c r="N879" t="str">
        <f>TEXT(M879, "DDDD")</f>
        <v>martes</v>
      </c>
      <c r="O879" t="str">
        <v>J036 JUMBO POPAYAN CAMPANARIO</v>
      </c>
      <c r="P879" t="str">
        <v>POPAYAN</v>
      </c>
      <c r="Q879" t="str">
        <f>IF(ISBLANK(P879),"0",(VLOOKUP(P879,REGION,2,FALSE)))</f>
        <v>OCCIDENTE</v>
      </c>
      <c r="R879" t="str">
        <v>DANIEL FERNANDO PAREDES ARTEAGA</v>
      </c>
      <c r="S879">
        <f>IF(ISBLANK(R879),"0", VLOOKUP(R879,PERSONAL,2,FALSE))</f>
        <v>10301691</v>
      </c>
      <c r="T879" t="str">
        <v>DIRECTO</v>
      </c>
      <c r="U879">
        <v>0.3368055555555556</v>
      </c>
      <c r="V879">
        <v>0.4791666666666667</v>
      </c>
      <c r="W879">
        <f>V879-U879</f>
        <v>0.1423611111111111</v>
      </c>
      <c r="X879">
        <v>2</v>
      </c>
      <c r="Y879">
        <f>NETWORKDAYS(K879,M879)</f>
        <v>2</v>
      </c>
      <c r="Z879" t="str">
        <f>IF(Y879&lt;=2,"CUMPLE","NO CUMPLE")</f>
        <v>CUMPLE</v>
      </c>
      <c r="AB879" t="str">
        <v>POR TICKET</v>
      </c>
      <c r="AC879" t="str">
        <f>TEXT(M879,"mmmm")</f>
        <v>octubre</v>
      </c>
      <c r="AD879" t="str">
        <f>TEXT(M879,"yyyy")</f>
        <v>yyyy</v>
      </c>
      <c r="AE879">
        <f>W879*60*24</f>
        <v>205</v>
      </c>
      <c r="AF879">
        <f>AE879/60</f>
        <v>3.4166666666666665</v>
      </c>
      <c r="AG879">
        <f>AE879/60</f>
        <v>3.4166666666666665</v>
      </c>
      <c r="AH879">
        <f>L879-K879</f>
        <v>0.034027777779556345</v>
      </c>
      <c r="AI879">
        <f>AH879*24*60</f>
        <v>49.00000000256114</v>
      </c>
      <c r="AJ879">
        <f>75728*X879</f>
        <v>151456</v>
      </c>
    </row>
    <row r="880">
      <c r="A880">
        <v>917155</v>
      </c>
      <c r="B880" t="str">
        <v>INCIDENTE</v>
      </c>
      <c r="C880" t="str">
        <v>CERRADO</v>
      </c>
      <c r="D880" t="str">
        <v>TIENDA</v>
      </c>
      <c r="E880" t="str">
        <v>INVENTARIO</v>
      </c>
      <c r="F880" t="str">
        <v>INVENTARIO</v>
      </c>
      <c r="G880" t="str">
        <v>INVENTARIO</v>
      </c>
      <c r="H880" t="str">
        <v>Buen día solicito de su ayuda para destrucción de activos inactivos faltantes por destruir 2 monitores pc discos duros 4 5 gavetas pos ordenar y limpiar la oficina de sistemas mil gracias</v>
      </c>
      <c r="I880" t="str">
        <v>Buen día solicito de su ayuda para destrucción de activos inactivos faltantes por destruir 2 monitores pc discos duros 4 5 gavetas pos ordenar y limpiar la oficina de sistemas mil gracias</v>
      </c>
      <c r="J880" t="str">
        <v>Se realizo una revision de varios equipos que estaban para destruir en METRO CENTRO DE CONVENCIONES; en el cual salieron diferentes cantidades para destruir; donde habia tanto como cables; escaner de mano; boards; memoria ram; discos duros; gavetas; teclados pos; bases de visor cliente; tambien habia una caja llena de pda antiguas desarmadas y un telefono motorla bien antiguo; entre otros; despues de la validacion de todos los equipos que eran para destruir; procedimos a recoger las firmas de tanto como seguridad y del gerente; despues de eso procedimos a bajar todo lo de destruccion y comenzamos con la destruccion de todos los equipos con la auditoria de seguridad Yolanda; todo quedo destruido</v>
      </c>
      <c r="K880">
        <v>45566.725</v>
      </c>
      <c r="L880">
        <v>45566.729166666664</v>
      </c>
      <c r="M880">
        <v>45566</v>
      </c>
      <c r="N880" t="str">
        <f>TEXT(M880, "DDDD")</f>
        <v>martes</v>
      </c>
      <c r="O880" t="str">
        <v>M038 METRO NEIVA CENTRO DE CONVENCIONES</v>
      </c>
      <c r="P880" t="str">
        <v>NEIVA</v>
      </c>
      <c r="Q880" t="str">
        <f>IF(ISBLANK(P880),"0",(VLOOKUP(P880,REGION,2,FALSE)))</f>
        <v>OCCIDENTE</v>
      </c>
      <c r="R880" t="str">
        <v>MICHAEL SIMIT VILLABON TRUJILLO</v>
      </c>
      <c r="S880" t="e">
        <f>IF(ISBLANK(R880),"0", VLOOKUP(R880,PERSONAL,2,FALSE))</f>
        <v>#N/A</v>
      </c>
      <c r="T880" t="str">
        <v>ALIADO</v>
      </c>
      <c r="U880">
        <v>0.3333333333333333</v>
      </c>
      <c r="V880">
        <v>0.5625</v>
      </c>
      <c r="W880">
        <f>V880-U880</f>
        <v>0.22916666666666669</v>
      </c>
      <c r="X880">
        <v>3</v>
      </c>
      <c r="Y880">
        <f>NETWORKDAYS(K880,M880)</f>
        <v>1</v>
      </c>
      <c r="Z880" t="str">
        <f>IF(Y880&lt;=2,"CUMPLE","NO CUMPLE")</f>
        <v>CUMPLE</v>
      </c>
      <c r="AB880" t="str">
        <v>POR TICKET</v>
      </c>
      <c r="AC880" t="str">
        <f>TEXT(M880,"mmmm")</f>
        <v>octubre</v>
      </c>
      <c r="AD880" t="str">
        <f>TEXT(M880,"yyyy")</f>
        <v>yyyy</v>
      </c>
      <c r="AE880">
        <f>W880*60*24</f>
        <v>330.00000000000006</v>
      </c>
      <c r="AF880">
        <f>AE880/60</f>
        <v>5.500000000000001</v>
      </c>
      <c r="AG880">
        <f>AE880/60</f>
        <v>5.500000000000001</v>
      </c>
      <c r="AH880">
        <f>L880-K880</f>
        <v>0.004166666665696539</v>
      </c>
      <c r="AI880">
        <f>AH880*24*60</f>
        <v>5.999999998603016</v>
      </c>
      <c r="AJ880">
        <f>75728*X880</f>
        <v>227184</v>
      </c>
    </row>
    <row r="881">
      <c r="A881">
        <v>917080</v>
      </c>
      <c r="B881" t="str">
        <v>SOLICITUD</v>
      </c>
      <c r="C881" t="str">
        <v>CERRADO</v>
      </c>
      <c r="D881" t="str">
        <v>SISTEMAS</v>
      </c>
      <c r="E881" t="str">
        <v>POS</v>
      </c>
      <c r="F881" t="str">
        <v>POS</v>
      </c>
      <c r="G881" t="str">
        <v>NCR</v>
      </c>
      <c r="H881" t="str">
        <v>Buena tarde solicito de su ayuda para revisar la pos de recapacitación ubicada en la oficina de sistemas validar que se encuentre la impresora bien conectada a la pos 1 presenta error de impresora; comunicarse con Fabiola Diaz al celular 3174312176</v>
      </c>
      <c r="I881" t="str">
        <v>Buena tarde solicito de su ayuda para revisar la pos de recapacitación ubicada en la oficina de sistemas validar que se encuentre la impresora bien conectada a la pos 1 presenta error de impresora; comunicarse con Fabiola Diaz al celular 3174312176</v>
      </c>
      <c r="J881" t="str">
        <v>Se realiza verificcion de La Cpu Pos NCR ya que presenta novedad y No deja realizar la operación para su debida capacitacion; Se revisa y se encuentra problemas de ingreso a la usuaria y no responde ya que no tiene conexión con la Impresora; Se verifica conexiones y se instala impresora dejandola correctamente instalada; Se prosigue a realizar una configuracion con ayuda de Soporte; terminando su configuracion se reinicia la Cpu Pos para que tome correctamente la configuracion se le indica a Fabiola Diaz que ya aparece la opcion de Caja Cerrada para el siguiente ingreso de la usuaria para que realize sus pruebas; Se ingresa y La Pos responde correctamente...ESTADO OK</v>
      </c>
      <c r="K881">
        <v>45566.70763888889</v>
      </c>
      <c r="L881">
        <v>45566.71944444445</v>
      </c>
      <c r="M881">
        <v>45566</v>
      </c>
      <c r="N881" t="str">
        <f>TEXT(M881, "DDDD")</f>
        <v>martes</v>
      </c>
      <c r="O881" t="str">
        <v>J047 JUMBO GIRARDOT</v>
      </c>
      <c r="P881" t="str">
        <v>GIRARDOT</v>
      </c>
      <c r="Q881" t="str">
        <f>IF(ISBLANK(P881),"0",(VLOOKUP(P881,REGION,2,FALSE)))</f>
        <v>OCCIDENTE</v>
      </c>
      <c r="R881" t="str">
        <v>RAFAEL ARDILA PUENTES</v>
      </c>
      <c r="S881">
        <f>IF(ISBLANK(R881),"0", VLOOKUP(R881,PERSONAL,2,FALSE))</f>
        <v>1018419858</v>
      </c>
      <c r="T881" t="str">
        <v>ALIADO</v>
      </c>
      <c r="U881">
        <v>0.6666666666666666</v>
      </c>
      <c r="V881">
        <v>0.7291666666666666</v>
      </c>
      <c r="W881">
        <f>V881-U881</f>
        <v>0.0625</v>
      </c>
      <c r="X881">
        <v>1</v>
      </c>
      <c r="Y881">
        <f>NETWORKDAYS(K881,M881)</f>
        <v>1</v>
      </c>
      <c r="Z881" t="str">
        <f>IF(Y881&lt;=2,"CUMPLE","NO CUMPLE")</f>
        <v>CUMPLE</v>
      </c>
      <c r="AB881" t="str">
        <v>POR TICKET</v>
      </c>
      <c r="AC881" t="str">
        <f>TEXT(M881,"mmmm")</f>
        <v>octubre</v>
      </c>
      <c r="AD881" t="str">
        <f>TEXT(M881,"yyyy")</f>
        <v>yyyy</v>
      </c>
      <c r="AE881">
        <f>W881*60*24</f>
        <v>90</v>
      </c>
      <c r="AF881">
        <f>AE881/60</f>
        <v>1.5</v>
      </c>
      <c r="AG881">
        <f>AE881/60</f>
        <v>1.5</v>
      </c>
      <c r="AH881">
        <f>L881-K881</f>
        <v>0.011805555557657499</v>
      </c>
      <c r="AI881">
        <f>AH881*24*60</f>
        <v>17.0000000030268</v>
      </c>
      <c r="AJ881">
        <f>75728*X881</f>
        <v>75728</v>
      </c>
    </row>
    <row r="882">
      <c r="A882">
        <v>906937</v>
      </c>
      <c r="B882" t="str">
        <v>INCIDENTE</v>
      </c>
      <c r="C882" t="str">
        <v>CERRADO</v>
      </c>
      <c r="D882" t="str">
        <v>EDS</v>
      </c>
      <c r="E882" t="str">
        <v>POS</v>
      </c>
      <c r="F882" t="str">
        <v>POS</v>
      </c>
      <c r="G882" t="str">
        <v>WINCOR</v>
      </c>
      <c r="H882" t="str">
        <v>La POS esta muy lenta; mantiene fuera de linea; y presenta un sonido en sus ventiladores.</v>
      </c>
      <c r="I882" t="str">
        <v>La POS esta muy lenta; mantiene fuera de linea; y presenta un sonido en sus ventiladores.</v>
      </c>
      <c r="J882" t="str">
        <v>Se retira Cpu Pos de la Estacion de Servicio para llevarla a sistemas y realizarle su debido proceso de reparacion y configuracion; Se revisa fuente de voltaje y ventilador de procesador; Se les realiza mantenimiento general a la fuente asi mismo se realiza el cambio del ventilador ya que presenta desgaste; Se ingresa a la Bios para revisar voltajes y su configuracion correspondiente; Se guardan cambios se inicia booteo mediante un monitor externo para la correccion de errores de la Pos; Sube correctamente sin Novedad; Se instala nuevamente en su punto ORIGINAL y se pone a pruebas con el usuario...ESTADO OK</v>
      </c>
      <c r="K882">
        <v>45565.729166666664</v>
      </c>
      <c r="L882">
        <v>45566.35277777778</v>
      </c>
      <c r="M882">
        <v>45566</v>
      </c>
      <c r="N882" t="str">
        <f>TEXT(M882, "DDDD")</f>
        <v>martes</v>
      </c>
      <c r="O882" t="str">
        <v>J047 JUMBO GIRARDOT</v>
      </c>
      <c r="P882" t="str">
        <v>GIRARDOT</v>
      </c>
      <c r="Q882" t="str">
        <f>IF(ISBLANK(P882),"0",(VLOOKUP(P882,REGION,2,FALSE)))</f>
        <v>OCCIDENTE</v>
      </c>
      <c r="R882" t="str">
        <v>RAFAEL ARDILA PUENTES</v>
      </c>
      <c r="S882">
        <f>IF(ISBLANK(R882),"0", VLOOKUP(R882,PERSONAL,2,FALSE))</f>
        <v>1018419858</v>
      </c>
      <c r="T882" t="str">
        <v>ALIADO</v>
      </c>
      <c r="U882">
        <v>0.4166666666666667</v>
      </c>
      <c r="V882">
        <v>0.5</v>
      </c>
      <c r="W882">
        <f>V882-U882</f>
        <v>0.08333333333333331</v>
      </c>
      <c r="X882">
        <v>1</v>
      </c>
      <c r="Y882">
        <f>NETWORKDAYS(K882,M882)</f>
        <v>2</v>
      </c>
      <c r="Z882" t="str">
        <f>IF(Y882&lt;=2,"CUMPLE","NO CUMPLE")</f>
        <v>CUMPLE</v>
      </c>
      <c r="AB882" t="str">
        <v>POR TICKET</v>
      </c>
      <c r="AC882" t="str">
        <f>TEXT(M882,"mmmm")</f>
        <v>octubre</v>
      </c>
      <c r="AD882" t="str">
        <f>TEXT(M882,"yyyy")</f>
        <v>yyyy</v>
      </c>
      <c r="AE882">
        <f>W882*60*24</f>
        <v>119.99999999999997</v>
      </c>
      <c r="AF882">
        <f>AE882/60</f>
        <v>1.9999999999999996</v>
      </c>
      <c r="AG882">
        <f>AE882/60</f>
        <v>1.9999999999999996</v>
      </c>
      <c r="AH882">
        <f>L882-K882</f>
        <v>0.6236111111138598</v>
      </c>
      <c r="AI882">
        <f>AH882*24*60</f>
        <v>898.0000000039581</v>
      </c>
      <c r="AJ882">
        <f>75728*X882</f>
        <v>75728</v>
      </c>
    </row>
    <row r="883" xml:space="preserve">
      <c r="A883">
        <v>914824</v>
      </c>
      <c r="B883" t="str">
        <v>SOLICITUD</v>
      </c>
      <c r="C883" t="str">
        <v>CERRADO</v>
      </c>
      <c r="D883" t="str">
        <v>SISTEMAS</v>
      </c>
      <c r="E883" t="str">
        <v>SERVIDOR</v>
      </c>
      <c r="F883" t="str">
        <v>SERVIDOR</v>
      </c>
      <c r="G883" t="str">
        <v>LENOVO</v>
      </c>
      <c r="H883" t="str">
        <v>Se requiere desmontar servidor POS para ser enviado a Jumbo Megamall</v>
      </c>
      <c r="I883" t="str">
        <v>Se requiere desmontar servidor POS para ser enviado a Jumbo Megamall</v>
      </c>
      <c r="J883" t="str" xml:space="preserve">
        <v xml:space="preserve">Se realiza visita en sitio y se procede a realizar la labor; se realiza comunicación con Giovanna López y me indica cuál es el servidor que se va retirar del Rack._x000d_
_x000d_
Se retira cuidadosamente el servidor del Rack; se toma evidencia fotográfica; se embala el servidor y los rieles en una caja segura. Por último se toma firma del área de seguridad y gerencia y se envia la documentación correspondiente al correo de la ingeniera Giovanna López. Esta lo recibe y autoriza mi retiro de la sede dejando todo ok. Labor culmina con éxito.</v>
      </c>
      <c r="K883">
        <v>45565.7375</v>
      </c>
      <c r="L883">
        <v>45566.34861111111</v>
      </c>
      <c r="M883">
        <v>45566</v>
      </c>
      <c r="N883" t="str">
        <f>TEXT(M883, "DDDD")</f>
        <v>martes</v>
      </c>
      <c r="O883" t="str">
        <v>J185 JUMBO YOPAL</v>
      </c>
      <c r="P883" t="str">
        <v>YOPAL</v>
      </c>
      <c r="Q883" t="str">
        <f>IF(ISBLANK(P883),"0",(VLOOKUP(P883,REGION,2,FALSE)))</f>
        <v>ORIENTE</v>
      </c>
      <c r="R883" t="str">
        <v>Pablo Andres Balanta Gomez</v>
      </c>
      <c r="S883">
        <f>IF(ISBLANK(R883),"0", VLOOKUP(R883,PERSONAL,2,FALSE))</f>
        <v>1111739227</v>
      </c>
      <c r="T883" t="str">
        <v>DIRECTO</v>
      </c>
      <c r="U883">
        <v>0.6666666666666666</v>
      </c>
      <c r="V883">
        <v>0.75</v>
      </c>
      <c r="W883">
        <f>V883-U883</f>
        <v>0.08333333333333337</v>
      </c>
      <c r="X883">
        <v>1</v>
      </c>
      <c r="Y883">
        <f>NETWORKDAYS(K883,M883)</f>
        <v>2</v>
      </c>
      <c r="Z883" t="str">
        <f>IF(Y883&lt;=2,"CUMPLE","NO CUMPLE")</f>
        <v>CUMPLE</v>
      </c>
      <c r="AB883" t="str">
        <v>POR TICKET</v>
      </c>
      <c r="AC883" t="str">
        <f>TEXT(M883,"mmmm")</f>
        <v>octubre</v>
      </c>
      <c r="AD883" t="str">
        <f>TEXT(M883,"yyyy")</f>
        <v>yyyy</v>
      </c>
      <c r="AE883">
        <f>W883*60*24</f>
        <v>120.00000000000004</v>
      </c>
      <c r="AF883">
        <f>AE883/60</f>
        <v>2.000000000000001</v>
      </c>
      <c r="AG883">
        <f>AE883/60</f>
        <v>2.000000000000001</v>
      </c>
      <c r="AH883">
        <f>L883-K883</f>
        <v>0.6111111111094942</v>
      </c>
      <c r="AI883">
        <f>AH883*24*60</f>
        <v>879.9999999976717</v>
      </c>
      <c r="AJ883">
        <f>75728*X883</f>
        <v>75728</v>
      </c>
    </row>
    <row r="884" xml:space="preserve">
      <c r="A884">
        <v>38</v>
      </c>
      <c r="B884" t="str">
        <v>SOLICITUD</v>
      </c>
      <c r="C884" t="str">
        <v>CERRADO</v>
      </c>
      <c r="D884" t="str">
        <v>TIENDA</v>
      </c>
      <c r="E884" t="str">
        <v>INVENTARIO</v>
      </c>
      <c r="F884" t="str">
        <v>INVENTARIO</v>
      </c>
      <c r="G884" t="str">
        <v>INVENTARIO</v>
      </c>
      <c r="H884" t="str" xml:space="preserve">
        <v xml:space="preserve">Se contacte Juan Fernando Castro 11:55 am solicitando un recurso para el día 1 de Octubre todo el día. Actividad por realizar para realizar proceso de embalaje y salida a centro reparación en las siguientes tiendas: _x000d_
_x000d_
M071 TINTALITO Y J048 SOACHA</v>
      </c>
      <c r="I884" t="str" xml:space="preserve">
        <v xml:space="preserve">Se contacte Juan Fernando Castro 11:55 am solicitando un recurso para el día 1 de Octubre todo el día. Actividad por realizar para realizar proceso de embalaje y salida a centro reparación en las siguientes tiendas: _x000d_
_x000d_
M071 TINTALITO Y J048 SOACHA</v>
      </c>
      <c r="J884" t="str">
        <v xml:space="preserve">Se realizo en la tienda Jumbo Soacha dando soporte tecnico en area de tecnologia; donde se realizo busqueda de pantallas de cliente ; en busqueda de todas las cajas anteriores almacenas en el area de trabajo. Lo cual no se encontraban se relizo otra en el sitio de area de sala de juntas alli se encontraban otras cajas alamacenas se busco nuevamente en todas las cajas y no se encontraron y se acomodaron en su lugar las cajas ordenamente. con el supervisor Cristian Henao relizo unas llamadas donde le entregaron informacion que las cajas que estan¿bamos buscando se encontraban en otra tienda. </v>
      </c>
      <c r="K884">
        <v>45565.49652777778</v>
      </c>
      <c r="L884">
        <v>45565.71527777778</v>
      </c>
      <c r="M884">
        <v>45566</v>
      </c>
      <c r="N884" t="str">
        <f>TEXT(M884, "DDDD")</f>
        <v>martes</v>
      </c>
      <c r="O884" t="str" xml:space="preserve">
        <v xml:space="preserve">J048 SOACHA_x000d_
</v>
      </c>
      <c r="P884" t="str">
        <v>BOGOTA</v>
      </c>
      <c r="Q884" t="str">
        <f>IF(ISBLANK(P884),"0",(VLOOKUP(P884,REGION,2,FALSE)))</f>
        <v>BOGOTA</v>
      </c>
      <c r="R884" t="str" xml:space="preserve">
        <v xml:space="preserve">DAVID FERNANDO ARDILA RINCÓN _x000d_
_x000d_
</v>
      </c>
      <c r="S884" t="e">
        <f>IF(ISBLANK(R884),"0", VLOOKUP(R884,PERSONAL,2,FALSE))</f>
        <v>#N/A</v>
      </c>
      <c r="T884" t="str">
        <v>CFS</v>
      </c>
      <c r="U884">
        <v>0.3333333333333333</v>
      </c>
      <c r="V884">
        <v>0.7083333333333334</v>
      </c>
      <c r="W884">
        <f>V884-U884</f>
        <v>0.37500000000000006</v>
      </c>
      <c r="X884" t="str">
        <v>2;5</v>
      </c>
      <c r="Y884">
        <f>NETWORKDAYS(K884,M884)</f>
        <v>2</v>
      </c>
      <c r="Z884" t="str">
        <f>IF(Y884&lt;=2,"CUMPLE","NO CUMPLE")</f>
        <v>CUMPLE</v>
      </c>
      <c r="AA884" t="str">
        <v>SOLICITUD TÉCNICO TODO EL DIA</v>
      </c>
      <c r="AB884" t="str">
        <v xml:space="preserve">POR DIA </v>
      </c>
      <c r="AC884" t="str">
        <f>TEXT(M884,"mmmm")</f>
        <v>octubre</v>
      </c>
      <c r="AD884" t="str">
        <f>TEXT(M884,"yyyy")</f>
        <v>yyyy</v>
      </c>
      <c r="AE884">
        <f>W884*60*24</f>
        <v>540.0000000000001</v>
      </c>
      <c r="AF884">
        <f>AE884/60</f>
        <v>9.000000000000002</v>
      </c>
      <c r="AG884">
        <f>AE884/60</f>
        <v>9.000000000000002</v>
      </c>
      <c r="AH884">
        <f>L884-K884</f>
        <v>0.21875</v>
      </c>
      <c r="AI884">
        <f>AH884*24*60</f>
        <v>315</v>
      </c>
      <c r="AJ884" t="e">
        <f>75728*X884</f>
        <v>#VALUE!</v>
      </c>
    </row>
    <row r="885" xml:space="preserve">
      <c r="A885">
        <v>914507</v>
      </c>
      <c r="B885" t="str">
        <v>SOLICITUD</v>
      </c>
      <c r="C885" t="str">
        <v>ABIERTO</v>
      </c>
      <c r="D885" t="str">
        <v>TIENDA</v>
      </c>
      <c r="E885" t="str">
        <v>BALANZA</v>
      </c>
      <c r="F885" t="str">
        <v>BALANZA</v>
      </c>
      <c r="G885" t="str">
        <v>ZEBRA</v>
      </c>
      <c r="H885" t="str">
        <v>Buen dia; se solicita la actualizacion de la app mi tienda; ya que al ingresar al modulo "mercancia sencible" la pantalla queda totalmente en blanco; el equipo de innovacion y productividad sede nos compartio un codigo QR para actualizar y corregir la app mi tienda; sin embargo las PDA no. La bascula de carnes continua con novedad; imprime intermitentemente; se solicita revisión.</v>
      </c>
      <c r="I885" t="str">
        <v>Buen dia; se solicita la actualizacion de la app mi tienda; ya que al ingresar al modulo "mercancia sencible" la pantalla queda totalmente en blanco; el equipo de innovacion y productividad sede nos compartio un codigo QR para actualizar y corregir la app mi tienda; sin embargo las PDA no. La bascula de carnes continua con novedad; imprime intermitentemente; se solicita revisión.</v>
      </c>
      <c r="J885" t="str" xml:space="preserve">
        <v xml:space="preserve">Se realiza configuración de las 9 pda en tienda; cada una se ayuda con la configuración para que los usuarios puedan ingresar correctamente a "MERCANCIA SENSIBLE"  ya no queda en blanco. 2) Se desarma por completo el mecanismo de impresora de ticket (precios) balanza de carnes; se limpia todo el mugre; todos los mecanismo se limpia se evidencia que hay una pieza suelta; se coloca de nuevo los engranajes; se vuelve a armar y se prueba correctamente. En las 3 horas de espera sigue funcionando correctamente.  3) _x000d_
Se atiende balanzas/ precio/ ticket de panadería; pero se confirma que esa falla es porque le falta un dispositivo que asegura el papel para que no se mueva; al estar se mueve mucho cuando da vueltas causa error de impresión. 4) Se atiende solicitud de balanzas de cajas; la cuales se evidencia que tienen pesos diferentes mayores a los permitidos un de 432 a otro de 450 gr; por ende se reinicia y se pagan lo tag en las cajas1 al 6 pero la balanza de la caja 6 presenta una diferencia de mas 15 gr; hay que pedir recalibración de la misma; pro en sangil no hay pesos exactos para eso.</v>
      </c>
      <c r="K885">
        <v>45565.65347222222</v>
      </c>
      <c r="L885">
        <v>45565.66458333333</v>
      </c>
      <c r="M885">
        <v>45567</v>
      </c>
      <c r="N885" t="str">
        <f>TEXT(M885, "DDDD")</f>
        <v>miércoles</v>
      </c>
      <c r="O885" t="str">
        <v>M183 METRO SAN GIL</v>
      </c>
      <c r="P885" t="str">
        <v>SAN GIL</v>
      </c>
      <c r="Q885" t="str">
        <f>IF(ISBLANK(P885),"0",(VLOOKUP(P885,REGION,2,FALSE)))</f>
        <v>ORIENTE</v>
      </c>
      <c r="R885" t="str">
        <v>HENRY ALEJANDRO NIÑO</v>
      </c>
      <c r="S885" t="e">
        <f>IF(ISBLANK(R885),"0", VLOOKUP(R885,PERSONAL,2,FALSE))</f>
        <v>#N/A</v>
      </c>
      <c r="T885" t="str">
        <v>ALIADO</v>
      </c>
      <c r="U885">
        <v>0.34375</v>
      </c>
      <c r="V885">
        <v>0.6180555555555556</v>
      </c>
      <c r="W885">
        <f>V885-U885</f>
        <v>0.2743055555555556</v>
      </c>
      <c r="X885">
        <v>3</v>
      </c>
      <c r="Y885">
        <f>NETWORKDAYS(K885,M885)</f>
        <v>3</v>
      </c>
      <c r="Z885" t="str">
        <f>IF(Y885&lt;=2,"CUMPLE","NO CUMPLE")</f>
        <v>NO CUMPLE</v>
      </c>
      <c r="AB885" t="str">
        <v>POR TICKET</v>
      </c>
      <c r="AC885" t="str">
        <f>TEXT(M885,"mmmm")</f>
        <v>octubre</v>
      </c>
      <c r="AD885" t="str">
        <f>TEXT(M885,"yyyy")</f>
        <v>yyyy</v>
      </c>
      <c r="AE885">
        <f>W885*60*24</f>
        <v>395.00000000000006</v>
      </c>
      <c r="AF885">
        <f>AE885/60</f>
        <v>6.583333333333334</v>
      </c>
      <c r="AG885">
        <f>AE885/60</f>
        <v>6.583333333333334</v>
      </c>
      <c r="AH885">
        <f>L885-K885</f>
        <v>0.011111111110949423</v>
      </c>
      <c r="AI885">
        <f>AH885*24*60</f>
        <v>15.99999999976717</v>
      </c>
      <c r="AJ885">
        <f>75728*X885</f>
        <v>227184</v>
      </c>
    </row>
    <row r="886" xml:space="preserve">
      <c r="A886">
        <v>916399</v>
      </c>
      <c r="B886" t="str">
        <v>INCIDENTE</v>
      </c>
      <c r="C886" t="str">
        <v>CERRADO</v>
      </c>
      <c r="D886" t="str">
        <v>SISTEMAS</v>
      </c>
      <c r="E886" t="str">
        <v>SERVIDOR</v>
      </c>
      <c r="F886" t="str">
        <v>SERVIDOR</v>
      </c>
      <c r="G886" t="str">
        <v>LENOVO</v>
      </c>
      <c r="H886" t="str">
        <v>se requiere tecnico de isit para realizar respaldo de servidor tplinux; ya que presenta problemas para sacar los archivos. datos tienda metro dosquebradas CONTROLADOR POS LENOVO X3250 serial: J121L8Z numero de activo; DI-027253</v>
      </c>
      <c r="I886" t="str">
        <v>se requiere tecnico de isit para realizar respaldo de servidor tplinux; ya que presenta problemas para sacar los archivos. datos tienda metro dosquebradas CONTROLADOR POS LENOVO X3250 serial: J121L8Z numero de activo; DI-027253</v>
      </c>
      <c r="J886" t="str" xml:space="preserve">
        <v xml:space="preserve">Falla: Comunicación de servidor_x000d_
Causa: Servidor no da conexión de red de forma remota_x000d_
Solución: Se realiza visita a sitio para dar apoyo a personal de soporte en verificación de conexiones y configuración; se verifican las conexiones de red y configuración de las mismas mediante instrucciones de ingenieros de soporte; logrando que el servidor de conexión remota_x000d_
Pruebas: ingenieros de soporte comprueban el acceso al servidor remotamente._x000d_
_x000d_
Tipo de Dispositivo: Servidor_x000d_
Tipo de Solución: Incidente_x000d_
Reporte en consolas de: _x000d_
PC/LP - Antivirus: NA_x000d_
LP - McAfee: NA_x000d_
PC/LP - Cifrado: NA_x000d_
PC/LP - SCCM: NA_x000d_
Falla de equipo: Conexión remota</v>
      </c>
      <c r="K886">
        <v>45566.51597222222</v>
      </c>
      <c r="L886">
        <v>45566.52291666667</v>
      </c>
      <c r="M886">
        <v>45567</v>
      </c>
      <c r="N886" t="str">
        <f>TEXT(M886, "DDDD")</f>
        <v>miércoles</v>
      </c>
      <c r="O886" t="str">
        <v>M166 DOSQUEBRADAS</v>
      </c>
      <c r="P886" t="str">
        <v>PEREIRA</v>
      </c>
      <c r="Q886" t="str">
        <f>IF(ISBLANK(P886),"0",(VLOOKUP(P886,REGION,2,FALSE)))</f>
        <v>CENTRO</v>
      </c>
      <c r="R886" t="str">
        <v>LUIS FELIPE MURILLO</v>
      </c>
      <c r="S886" t="e">
        <f>IF(ISBLANK(R886),"0", VLOOKUP(R886,PERSONAL,2,FALSE))</f>
        <v>#N/A</v>
      </c>
      <c r="T886" t="str">
        <v>DIRECTO</v>
      </c>
      <c r="U886">
        <v>0.3333333333333333</v>
      </c>
      <c r="V886">
        <v>0.625</v>
      </c>
      <c r="W886">
        <f>V886-U886</f>
        <v>0.2916666666666667</v>
      </c>
      <c r="X886">
        <v>3</v>
      </c>
      <c r="Y886">
        <f>NETWORKDAYS(K886,M886)</f>
        <v>2</v>
      </c>
      <c r="Z886" t="str">
        <f>IF(Y886&lt;=2,"CUMPLE","NO CUMPLE")</f>
        <v>CUMPLE</v>
      </c>
      <c r="AB886" t="str">
        <v>POR TICKET</v>
      </c>
      <c r="AC886" t="str">
        <f>TEXT(M886,"mmmm")</f>
        <v>octubre</v>
      </c>
      <c r="AD886" t="str">
        <f>TEXT(M886,"yyyy")</f>
        <v>yyyy</v>
      </c>
      <c r="AE886">
        <f>W886*60*24</f>
        <v>420</v>
      </c>
      <c r="AF886">
        <f>AE886/60</f>
        <v>7</v>
      </c>
      <c r="AG886">
        <f>AE886/60</f>
        <v>7</v>
      </c>
      <c r="AH886">
        <f>L886-K886</f>
        <v>0.006944444445252884</v>
      </c>
      <c r="AI886">
        <f>AH886*24*60</f>
        <v>10.000000001164153</v>
      </c>
      <c r="AJ886">
        <f>75728*X886</f>
        <v>227184</v>
      </c>
    </row>
    <row r="887">
      <c r="A887">
        <v>901477</v>
      </c>
      <c r="B887" t="str">
        <v>SOLICITUD</v>
      </c>
      <c r="C887" t="str">
        <v>CERRADO</v>
      </c>
      <c r="D887" t="str">
        <v>RECIBO</v>
      </c>
      <c r="E887" t="str">
        <v>CPU</v>
      </c>
      <c r="F887" t="str">
        <v>CPU</v>
      </c>
      <c r="G887" t="str">
        <v>LENOVO</v>
      </c>
      <c r="H887" t="str">
        <v>agradezco su colaboración con la revisión y respectiva gestión del equipo de jefe no alimentar por que esta muy lento no abre aplicaciones y no permite trabajar gracias</v>
      </c>
      <c r="I887" t="str">
        <v>agradezco su colaboración con la revisión y respectiva gestión del equipo de jefe no alimentar por que esta muy lento no abre aplicaciones y no permite trabajar gracias</v>
      </c>
      <c r="J887" t="str">
        <v>Se realiza limpieza del equipo internamente y se hace la instalación de la memoria RAM; se inicia correctamente. Se deja operativo el equipo.</v>
      </c>
      <c r="K887">
        <v>45565.60555555556</v>
      </c>
      <c r="L887">
        <v>45565.623611111114</v>
      </c>
      <c r="M887">
        <v>45567</v>
      </c>
      <c r="N887" t="str">
        <f>TEXT(M887, "DDDD")</f>
        <v>miércoles</v>
      </c>
      <c r="O887" t="str">
        <v>M077 METRO ZIPAQUIRA</v>
      </c>
      <c r="P887" t="str">
        <v>ZIPAQUIRA</v>
      </c>
      <c r="Q887" t="str">
        <f>IF(ISBLANK(P887),"0",(VLOOKUP(P887,REGION,2,FALSE)))</f>
        <v>BOGOTA</v>
      </c>
      <c r="R887" t="str">
        <v>ALEXANDER CASTILLO SOTELO</v>
      </c>
      <c r="S887">
        <f>IF(ISBLANK(R887),"0", VLOOKUP(R887,PERSONAL,2,FALSE))</f>
        <v>80216449</v>
      </c>
      <c r="T887" t="str">
        <v>ALIADO</v>
      </c>
      <c r="U887">
        <v>0.6041666666666666</v>
      </c>
      <c r="V887">
        <v>0.6354166666666666</v>
      </c>
      <c r="W887">
        <f>V887-U887</f>
        <v>0.03125</v>
      </c>
      <c r="X887">
        <v>1</v>
      </c>
      <c r="Y887">
        <f>NETWORKDAYS(K887,M887)</f>
        <v>3</v>
      </c>
      <c r="Z887" t="str">
        <f>IF(Y887&lt;=2,"CUMPLE","NO CUMPLE")</f>
        <v>NO CUMPLE</v>
      </c>
      <c r="AB887" t="str">
        <v>POR TICKET</v>
      </c>
      <c r="AC887" t="str">
        <f>TEXT(M887,"mmmm")</f>
        <v>octubre</v>
      </c>
      <c r="AD887" t="str">
        <f>TEXT(M887,"yyyy")</f>
        <v>yyyy</v>
      </c>
      <c r="AE887">
        <f>W887*60*24</f>
        <v>45</v>
      </c>
      <c r="AF887">
        <f>AE887/60</f>
        <v>0.75</v>
      </c>
      <c r="AG887">
        <f>AE887/60</f>
        <v>0.75</v>
      </c>
      <c r="AH887">
        <f>L887-K887</f>
        <v>0.018055555556202307</v>
      </c>
      <c r="AI887">
        <f>AH887*24*60</f>
        <v>26.000000000931323</v>
      </c>
      <c r="AJ887">
        <f>75728*X887</f>
        <v>75728</v>
      </c>
    </row>
    <row r="888">
      <c r="A888">
        <v>887642</v>
      </c>
      <c r="B888" t="str">
        <v>INCIDENTE</v>
      </c>
      <c r="C888" t="str">
        <v>CERRADO</v>
      </c>
      <c r="D888" t="str">
        <v>RECIBO</v>
      </c>
      <c r="E888" t="str">
        <v>PDA</v>
      </c>
      <c r="F888" t="str">
        <v>PDA</v>
      </c>
      <c r="G888" t="str">
        <v>HONEYWELL</v>
      </c>
      <c r="H888" t="str">
        <v>buen Dia; por favor generar visita a la tienda la proxima semana  y cambiar la PDA con serial 21178B0370 y configurar la PDA con serial 19086B2082 segun manual enviado</v>
      </c>
      <c r="I888" t="str">
        <v>buen Dia; por favor generar visita a la tienda la proxima semana  y cambiar la PDA con serial 21178B0370 y configurar la PDA con serial 19086B2082 segun manual enviado</v>
      </c>
      <c r="J888" t="str">
        <v>Se restablece la PDA a valores de fabrica; se hace actualización de la versión de Firmware. Se realiza la instalación de las aplicaciones y se configuran cada una de ellas para su correcto funcionamiento. Se deja operativa la PDA.</v>
      </c>
      <c r="K888">
        <v>45565.603472222225</v>
      </c>
      <c r="L888">
        <v>45565.623611111114</v>
      </c>
      <c r="M888">
        <v>45567</v>
      </c>
      <c r="N888" t="str">
        <f>TEXT(M888, "DDDD")</f>
        <v>miércoles</v>
      </c>
      <c r="O888" t="str">
        <v>M077 METRO ZIPAQUIRA</v>
      </c>
      <c r="P888" t="str">
        <v>ZIPAQUIRA</v>
      </c>
      <c r="Q888" t="str">
        <f>IF(ISBLANK(P888),"0",(VLOOKUP(P888,REGION,2,FALSE)))</f>
        <v>BOGOTA</v>
      </c>
      <c r="R888" t="str">
        <v>ALEXANDER CASTILLO SOTELO</v>
      </c>
      <c r="S888">
        <f>IF(ISBLANK(R888),"0", VLOOKUP(R888,PERSONAL,2,FALSE))</f>
        <v>80216449</v>
      </c>
      <c r="T888" t="str">
        <v>ALIADO</v>
      </c>
      <c r="U888">
        <v>0.5416666666666666</v>
      </c>
      <c r="V888">
        <v>0.6041666666666666</v>
      </c>
      <c r="W888">
        <f>V888-U888</f>
        <v>0.0625</v>
      </c>
      <c r="X888">
        <v>1</v>
      </c>
      <c r="Y888">
        <f>NETWORKDAYS(K888,M888)</f>
        <v>3</v>
      </c>
      <c r="Z888" t="str">
        <f>IF(Y888&lt;=2,"CUMPLE","NO CUMPLE")</f>
        <v>NO CUMPLE</v>
      </c>
      <c r="AB888" t="str">
        <v>POR TICKET</v>
      </c>
      <c r="AC888" t="str">
        <f>TEXT(M888,"mmmm")</f>
        <v>octubre</v>
      </c>
      <c r="AD888" t="str">
        <f>TEXT(M888,"yyyy")</f>
        <v>yyyy</v>
      </c>
      <c r="AE888">
        <f>W888*60*24</f>
        <v>90</v>
      </c>
      <c r="AF888">
        <f>AE888/60</f>
        <v>1.5</v>
      </c>
      <c r="AG888">
        <f>AE888/60</f>
        <v>1.5</v>
      </c>
      <c r="AH888">
        <f>L888-K888</f>
        <v>0.020138888889050577</v>
      </c>
      <c r="AI888">
        <f>AH888*24*60</f>
        <v>29.00000000023283</v>
      </c>
      <c r="AJ888">
        <f>75728*X888</f>
        <v>75728</v>
      </c>
    </row>
    <row r="889">
      <c r="A889">
        <v>910937</v>
      </c>
      <c r="B889" t="str">
        <v>INCIDENTE</v>
      </c>
      <c r="C889" t="str">
        <v>ABIERTO</v>
      </c>
      <c r="D889" t="str">
        <v>ECOMMERCE</v>
      </c>
      <c r="E889" t="str">
        <v>PDA</v>
      </c>
      <c r="F889" t="str">
        <v>PDA</v>
      </c>
      <c r="G889" t="str">
        <v>HONEYWELL</v>
      </c>
      <c r="H889" t="str">
        <v>Hola buenas tardes; por favor me ayudan para verificar la PDA con HONEYWELL de cargada la sección e- commerce 21178v056f ya que al escanear los productos no funciona</v>
      </c>
      <c r="I889" t="str">
        <v>Hola buenas tardes; por favor me ayudan para verificar la PDA con HONEYWELL de cargada la sección e- commerce 21178v056f ya que al escanear los productos no funciona</v>
      </c>
      <c r="J889" t="str">
        <v xml:space="preserve">Se realiza revisión de la PDA mencionada se verifica la aplicación CencoGo ya que solicitan que no escanea los productos; se prosigue a realizar la revisión de todos los parametros de la Pda; pero la novedad continua según la usuaria; se realiza el formateo de la Pda configurando paso a paso según el manual y los códigos QR de las aplicaciones; Ipwidget; Wlan 11; KEY Values; se guarda configuración y se pone a pruebas; VERIFICA QUE LA PDA ESRA FUNCIONANDO CORRECTAMENTE YA QUE ESCANEA NORMALMENTE LOS CODIGOS EN LAS OTRAS APP COMO EL TELNET; SE DEDUCE QUE EL PROBLEMA NO ES LA PDA; Quedo pendiente a cualquier novedad con la app afecta CencoGo; en caso de que persista la falla; se debe a un problena con la app mas No de la Pda; estare al tanto si se requiere alguan actualización del CencoGo... ESTADO OK </v>
      </c>
      <c r="K889">
        <v>45565.779861111114</v>
      </c>
      <c r="L889">
        <v>45566.350694444445</v>
      </c>
      <c r="M889">
        <v>45567</v>
      </c>
      <c r="N889" t="str">
        <f>TEXT(M889, "DDDD")</f>
        <v>miércoles</v>
      </c>
      <c r="O889" t="str">
        <v>J047 JUMBO GIRARDOT</v>
      </c>
      <c r="P889" t="str">
        <v>GIRARDOT</v>
      </c>
      <c r="Q889" t="str">
        <f>IF(ISBLANK(P889),"0",(VLOOKUP(P889,REGION,2,FALSE)))</f>
        <v>OCCIDENTE</v>
      </c>
      <c r="R889" t="str">
        <v>RAFAEL ARDILA PUENTES</v>
      </c>
      <c r="S889">
        <f>IF(ISBLANK(R889),"0", VLOOKUP(R889,PERSONAL,2,FALSE))</f>
        <v>1018419858</v>
      </c>
      <c r="T889" t="str">
        <v>ALIADO</v>
      </c>
      <c r="U889">
        <v>0.4166666666666667</v>
      </c>
      <c r="V889">
        <v>0.5</v>
      </c>
      <c r="W889">
        <f>V889-U889</f>
        <v>0.08333333333333331</v>
      </c>
      <c r="X889">
        <v>1</v>
      </c>
      <c r="Y889">
        <f>NETWORKDAYS(K889,M889)</f>
        <v>3</v>
      </c>
      <c r="Z889" t="str">
        <f>IF(Y889&lt;=2,"CUMPLE","NO CUMPLE")</f>
        <v>NO CUMPLE</v>
      </c>
      <c r="AA889" t="str">
        <v>SE ATENDIERON DOS CASO EL DIA 1/01/2024</v>
      </c>
      <c r="AB889" t="str">
        <v>POR TICKET</v>
      </c>
      <c r="AC889" t="str">
        <f>TEXT(M889,"mmmm")</f>
        <v>octubre</v>
      </c>
      <c r="AD889" t="str">
        <f>TEXT(M889,"yyyy")</f>
        <v>yyyy</v>
      </c>
      <c r="AE889">
        <f>W889*60*24</f>
        <v>119.99999999999997</v>
      </c>
      <c r="AF889">
        <f>AE889/60</f>
        <v>1.9999999999999996</v>
      </c>
      <c r="AG889">
        <f>AE889/60</f>
        <v>1.9999999999999996</v>
      </c>
      <c r="AH889">
        <f>L889-K889</f>
        <v>0.5708333333313931</v>
      </c>
      <c r="AI889">
        <f>AH889*24*60</f>
        <v>821.999999997206</v>
      </c>
      <c r="AJ889">
        <f>75728*X889</f>
        <v>75728</v>
      </c>
    </row>
    <row r="890">
      <c r="A890">
        <v>917082</v>
      </c>
      <c r="B890" t="str">
        <v>SOLICITUD</v>
      </c>
      <c r="C890" t="str">
        <v>CERRADO</v>
      </c>
      <c r="D890" t="str">
        <v>TIENDA</v>
      </c>
      <c r="E890" t="str">
        <v>INVENTARIO</v>
      </c>
      <c r="F890" t="str">
        <v>INVENTARIO</v>
      </c>
      <c r="G890" t="str">
        <v>INVENTARIO</v>
      </c>
      <c r="H890" t="str">
        <v>Se solicita apoyo en tienda para actividad con servidor TpLinux de la tienda. Configuración PDT Validación red Equipo E-Learning Actividades Varias</v>
      </c>
      <c r="I890" t="str">
        <v>Se solicita apoyo en tienda para actividad con servidor TpLinux de la tienda. Configuración PDT Validación red Equipo E-Learning Actividades Varias</v>
      </c>
      <c r="J890" t="str">
        <v>Se visita tienda segun programacion donde inicialmente se valida conexion a punto de red de equipo Elearning ya que al conectar dicho equipo a punto de red se genera afectacion en pc de Boucle y precios; es necesario llamar a redes para que quiten bloqueo a puertos de red en la oficina; luego de dichos procesos equipo queda con red; por solicitud de soporte cencosud se procede a instalar aplicativos necesarios para generar copia de servidor TP- Linux pero se generan errores por NetFramework ; es necesario Geovanna Lopez intervenga pc para validar y  corregir errores de instalacion; se instalan aplicativos y se genera correcto Backup de servidor; tambien se actualzan 2 PDT en aplicacion Mi tienda ya que no permitia el uso correcto; se valida inventario preliminar de dispositivos para destruccion. se finaliza jornada y se autoriza retiro de sitio.</v>
      </c>
      <c r="K890">
        <v>45566.697916666664</v>
      </c>
      <c r="L890">
        <v>45566.70416666667</v>
      </c>
      <c r="M890">
        <v>45567</v>
      </c>
      <c r="N890" t="str">
        <f>TEXT(M890, "DDDD")</f>
        <v>miércoles</v>
      </c>
      <c r="O890" t="str">
        <v>M097 METRO SOGAMOSO</v>
      </c>
      <c r="P890" t="str">
        <v>SOGAMOSO</v>
      </c>
      <c r="Q890" t="str">
        <f>IF(ISBLANK(P890),"0",(VLOOKUP(P890,REGION,2,FALSE)))</f>
        <v>ORIENTE</v>
      </c>
      <c r="R890" t="str">
        <v>JHONATAN RICARDO VARGAS ZAMBRANO</v>
      </c>
      <c r="S890">
        <f>IF(ISBLANK(R890),"0", VLOOKUP(R890,PERSONAL,2,FALSE))</f>
        <v>1057583301</v>
      </c>
      <c r="T890" t="str">
        <v>DIRECTO</v>
      </c>
      <c r="U890">
        <v>0.3333333333333333</v>
      </c>
      <c r="V890">
        <v>0.7083333333333334</v>
      </c>
      <c r="W890">
        <f>V890-U890</f>
        <v>0.37500000000000006</v>
      </c>
      <c r="X890" t="str">
        <v>2;5</v>
      </c>
      <c r="Y890">
        <f>NETWORKDAYS(K890,M890)</f>
        <v>2</v>
      </c>
      <c r="Z890" t="str">
        <f>IF(Y890&lt;=2,"CUMPLE","NO CUMPLE")</f>
        <v>CUMPLE</v>
      </c>
      <c r="AA890" t="str">
        <v>SOLICITUD TÉCNICO TODO EL DIA</v>
      </c>
      <c r="AB890" t="str">
        <v xml:space="preserve">POR DIA </v>
      </c>
      <c r="AC890" t="str">
        <f>TEXT(M890,"mmmm")</f>
        <v>octubre</v>
      </c>
      <c r="AD890" t="str">
        <f>TEXT(M890,"yyyy")</f>
        <v>yyyy</v>
      </c>
      <c r="AE890">
        <f>W890*60*24</f>
        <v>540.0000000000001</v>
      </c>
      <c r="AF890">
        <f>AE890/60</f>
        <v>9.000000000000002</v>
      </c>
      <c r="AG890">
        <f>AE890/60</f>
        <v>9.000000000000002</v>
      </c>
      <c r="AH890">
        <f>L890-K890</f>
        <v>0.006250000005820766</v>
      </c>
      <c r="AI890">
        <f>AH890*24*60</f>
        <v>9.000000008381903</v>
      </c>
      <c r="AJ890" t="e">
        <f>75728*X890</f>
        <v>#VALUE!</v>
      </c>
    </row>
    <row r="891">
      <c r="A891">
        <v>915918</v>
      </c>
      <c r="B891" t="str">
        <v>SOLICITUD</v>
      </c>
      <c r="C891" t="str">
        <v>CERRADO</v>
      </c>
      <c r="D891" t="str">
        <v>TIENDA</v>
      </c>
      <c r="E891" t="str">
        <v>REVISION</v>
      </c>
      <c r="F891" t="str">
        <v>REVISION</v>
      </c>
      <c r="G891" t="str">
        <v>REVISION</v>
      </c>
      <c r="H891" t="str">
        <v>Buen día; el computador es lento; no me deja trabajar en macros. se queda pensando mucho tiempo en las ordenes. Nayibe Salas Castillo Solicito revisión de las básculas de carnes IP 10.131.68.59 IP 10.131.68.56 IP-10.131.68.50 Se solicita baja de activos sistemas para Jumbo San silvestre. Según documentos Buen día; se requiere trasladar equipo de e-learning a seguridad e instalar computador para</v>
      </c>
      <c r="I891" t="str">
        <v>Buen día; el computador es lento; no me deja trabajar en macros. se queda pensando mucho tiempo en las ordenes. Nayibe Salas Castillo Solicito revisión de las básculas de carnes IP 10.131.68.59 IP 10.131.68.56 IP-10.131.68.50 Se solicita baja de activos sistemas para Jumbo San silvestre. Según documentos Buen día; se requiere trasladar equipo de e-learning a seguridad e instalar computador para</v>
      </c>
      <c r="J891" t="str">
        <v>SE REALIZAN LAS SIGUIENTES REVISIONES EN TIENDA J126:                                                                                                                  *REVISION DE BALANZAS COLGANTES DE CARNES; ESTABAN DESACTUALIZADOS LOS PRECIOS; POR ENDE SE ENVIA SOLICITUD DE CARGUE Y ACTUALIZACION; PRUEBAS CON JEFE DE SECCION.                                                                                                                                                                                                              * INSTALACION Y CONEXION PUNTO DE RED Y ASIGNACION EQUIPO DE SEGURIDAD PARA EL MONITOREO DE CONTROL PERDIDAS.                                                                                                                                                                                                           * REVISION Y VALIDACACION PUNTO DE RED EN CAVA DE FRUVER PARA PROXIMA INSTALACION DE BALANZA.                              * CONTINUACION DE LA DESTRUCCION DE LOS ACTIVOS DE BAJA EN SISTEMAS; SE DEBE CONTINUAR YA QUE ALGUNOS NO ESTAN REFERENCIADOS EN EL ACTA.</v>
      </c>
      <c r="K891">
        <v>45566.40069444444</v>
      </c>
      <c r="L891">
        <v>45566.472916666666</v>
      </c>
      <c r="M891">
        <v>45567</v>
      </c>
      <c r="N891" t="str">
        <f>TEXT(M891, "DDDD")</f>
        <v>miércoles</v>
      </c>
      <c r="O891" t="str">
        <v>J126 JUMBO SAN SILVESTRE</v>
      </c>
      <c r="P891" t="str">
        <v>BARRANCABERMEJA</v>
      </c>
      <c r="Q891" t="str">
        <f>IF(ISBLANK(P891),"0",(VLOOKUP(P891,REGION,2,FALSE)))</f>
        <v>ORIENTE</v>
      </c>
      <c r="R891" t="str">
        <v>LUIS CARLOS ROJAS ACOSTA</v>
      </c>
      <c r="S891">
        <f>IF(ISBLANK(R891),"0", VLOOKUP(R891,PERSONAL,2,FALSE))</f>
        <v>1096188137</v>
      </c>
      <c r="T891" t="str">
        <v>DIRECTO</v>
      </c>
      <c r="U891">
        <v>0.3333333333333333</v>
      </c>
      <c r="V891">
        <v>0.75</v>
      </c>
      <c r="W891">
        <f>V891-U891</f>
        <v>0.4166666666666667</v>
      </c>
      <c r="X891" t="str">
        <v>2;5</v>
      </c>
      <c r="Y891">
        <f>NETWORKDAYS(K891,M891)</f>
        <v>2</v>
      </c>
      <c r="Z891" t="str">
        <f>IF(Y891&lt;=2,"CUMPLE","NO CUMPLE")</f>
        <v>CUMPLE</v>
      </c>
      <c r="AA891" t="str">
        <v>SOLICITUD TÉCNICO TODO EL DIA</v>
      </c>
      <c r="AB891" t="str">
        <v xml:space="preserve">POR DIA </v>
      </c>
      <c r="AC891" t="str">
        <f>TEXT(M891,"mmmm")</f>
        <v>octubre</v>
      </c>
      <c r="AD891" t="str">
        <f>TEXT(M891,"yyyy")</f>
        <v>yyyy</v>
      </c>
      <c r="AE891">
        <f>W891*60*24</f>
        <v>600</v>
      </c>
      <c r="AF891">
        <f>AE891/60</f>
        <v>10</v>
      </c>
      <c r="AG891">
        <f>AE891/60</f>
        <v>10</v>
      </c>
      <c r="AH891">
        <f>L891-K891</f>
        <v>0.07222222222480923</v>
      </c>
      <c r="AI891">
        <f>AH891*24*60</f>
        <v>104.00000000372529</v>
      </c>
      <c r="AJ891" t="e">
        <f>75728*X891</f>
        <v>#VALUE!</v>
      </c>
    </row>
    <row r="892">
      <c r="A892">
        <v>914928</v>
      </c>
      <c r="B892" t="str">
        <v>SOLICITUD</v>
      </c>
      <c r="C892" t="str">
        <v>CERRADO</v>
      </c>
      <c r="D892" t="str">
        <v>TIENDA</v>
      </c>
      <c r="E892" t="str">
        <v>VERIFICADOR DE PRECIOS</v>
      </c>
      <c r="F892" t="str">
        <v>VERIFICADOR DE PRECIOS</v>
      </c>
      <c r="G892" t="str">
        <v>VERIFICADOR DE PRECIOS</v>
      </c>
      <c r="H892" t="str">
        <v>Buenas noches solicito de su colaboración para una full carga de precio de los verificadores del local ya que están desactualizados y están causando diferencia de precio en atc</v>
      </c>
      <c r="I892" t="str">
        <v>Buenas noches solicito de su colaboración para una full carga de precio de los verificadores del local ya que están desactualizados y están causando diferencia de precio en atc</v>
      </c>
      <c r="J892" t="str">
        <v xml:space="preserve">me encuentro en sitio y me dirijo a contralor para el acceso; se permite el acceso al area de cajas e informo al jefe de zona de la actividad a realizar con los validadores; me comunico con el compañero edwin y el ing harold quien me indica que le colabore al ing manuel con un procedimiento en el lineal de cajas; se encuentra el personal de redebank para la verificacion de los datafonos y se observa que le actualizan los fireware de cada pinpad y se verifica la comunicacion entre ellos y la pos y se observa buena comunicacion; se me inidca que para la actividad de los validadores el personal no esta disponible y me retiro almorzar y retomo a las 14:00; realizo la modificacion de ip en cada uno de los validadores y dos de ellos me toco resetiarles de fabrica y configurar por que el lector de codigo no encendio y no se podian usar; se le envia evidencia de la actividad al ing harold de que todos los verificadores de precio quedan en linea y funcionando correctamente;  se le informa a la  compañera Katerine y al ing Harold de la actividad terminada y me retiro del sitio   </v>
      </c>
      <c r="K892">
        <v>45566.600694444445</v>
      </c>
      <c r="L892">
        <v>45566.66458333333</v>
      </c>
      <c r="M892">
        <v>45568</v>
      </c>
      <c r="N892" t="str">
        <f>TEXT(M892, "DDDD")</f>
        <v>jueves</v>
      </c>
      <c r="O892" t="str">
        <v>J036 JUMBO POPAYAN CAMPANARIO</v>
      </c>
      <c r="P892" t="str">
        <v>POPAYAN</v>
      </c>
      <c r="Q892" t="str">
        <f>IF(ISBLANK(P892),"0",(VLOOKUP(P892,REGION,2,FALSE)))</f>
        <v>OCCIDENTE</v>
      </c>
      <c r="R892" t="str">
        <v>daniEL FERNANDO PAREDES ARTEAGA</v>
      </c>
      <c r="S892">
        <f>IF(ISBLANK(R892),"0", VLOOKUP(R892,PERSONAL,2,FALSE))</f>
        <v>10301691</v>
      </c>
      <c r="T892" t="str">
        <v>DIRECTO</v>
      </c>
      <c r="U892">
        <v>0.3368055555555556</v>
      </c>
      <c r="V892">
        <v>0.7291666666666666</v>
      </c>
      <c r="W892">
        <f>V892-U892</f>
        <v>0.39236111111111105</v>
      </c>
      <c r="X892">
        <v>4</v>
      </c>
      <c r="Y892">
        <f>NETWORKDAYS(K892,M892)</f>
        <v>3</v>
      </c>
      <c r="Z892" t="str">
        <f>IF(Y892&lt;=2,"CUMPLE","NO CUMPLE")</f>
        <v>NO CUMPLE</v>
      </c>
      <c r="AA892" t="str">
        <v>EN MISMO DIA SE ATENDIEN EK CASO 919516</v>
      </c>
      <c r="AB892" t="str">
        <v>POR TICKET</v>
      </c>
      <c r="AC892" t="str">
        <f>TEXT(M892,"mmmm")</f>
        <v>octubre</v>
      </c>
      <c r="AD892" t="str">
        <f>TEXT(M892,"yyyy")</f>
        <v>yyyy</v>
      </c>
      <c r="AE892">
        <f>W892*60*24</f>
        <v>565</v>
      </c>
      <c r="AF892">
        <f>AE892/60</f>
        <v>9.416666666666666</v>
      </c>
      <c r="AG892">
        <f>AE892/60</f>
        <v>9.416666666666666</v>
      </c>
      <c r="AH892">
        <f>L892-K892</f>
        <v>0.0638888888861402</v>
      </c>
      <c r="AI892">
        <f>AH892*24*60</f>
        <v>91.99999999604188</v>
      </c>
      <c r="AJ892">
        <f>75728*X892</f>
        <v>302912</v>
      </c>
    </row>
    <row r="893">
      <c r="A893">
        <v>919516</v>
      </c>
      <c r="B893" t="str">
        <v>SOLICITUD</v>
      </c>
      <c r="C893" t="str">
        <v>CERRADO</v>
      </c>
      <c r="D893" t="str">
        <v>LINEAL DE CAJAS</v>
      </c>
      <c r="E893" t="str">
        <v>IMPRESORA</v>
      </c>
      <c r="F893" t="str">
        <v>IMPRESORA</v>
      </c>
      <c r="G893" t="str">
        <v>NCR</v>
      </c>
      <c r="H893" t="str">
        <v>Buena tarde por favor su ayudacon el tecnico para realizar cambio de impresoras de epson a ncr las q no s ehan cambaiado; llevar portatil para ingreso de firmware.</v>
      </c>
      <c r="I893" t="str">
        <v>Buena tarde por favor su ayudacon el tecnico para realizar cambio de impresoras de epson a ncr las q no s ehan cambaiado; llevar portatil para ingreso de firmware.</v>
      </c>
      <c r="J893" t="str">
        <v>"me encuentro en sitio y me indican que se vana cambiar unas impresoras epson por las ncr que se encuentran en stock me dirijo con ellas al area de sistemas  y realizo la actualizacion del fireware de la impresora y la reduccion del papel y la llevo a instalar en la pos 9 e informo al ing manuel; para que solicite a mesa su reconfiguracin y cambio pertinente me confirma el cambio y me indica que va a reiniciar la pos mientras eso realizo la actualizacion del firawere de las otras impresoras ncr para tenerlas lista para el cambio despues del reinicio se realizan pruebas e imprime correctamente;  me informa el ing manuel que el me indica cuando se hace el cambio de las otras dos impresoras pendientes y se le informa a la  compañera Katerine y al ing Harold; se continua con la otra actividad en tienda</v>
      </c>
      <c r="K893">
        <v>45568.40694444445</v>
      </c>
      <c r="L893">
        <v>45568.44305555556</v>
      </c>
      <c r="M893">
        <v>45568</v>
      </c>
      <c r="N893" t="str">
        <f>TEXT(M893, "DDDD")</f>
        <v>jueves</v>
      </c>
      <c r="O893" t="str">
        <v>J036 JUMBO POPAYAN CAMPANARIO</v>
      </c>
      <c r="P893" t="str">
        <v>POPAYAN</v>
      </c>
      <c r="Q893" t="str">
        <f>IF(ISBLANK(P893),"0",(VLOOKUP(P893,REGION,2,FALSE)))</f>
        <v>OCCIDENTE</v>
      </c>
      <c r="R893" t="str">
        <v>daniEL FERNANDO PAREDES ARTEAGA</v>
      </c>
      <c r="S893">
        <f>IF(ISBLANK(R893),"0", VLOOKUP(R893,PERSONAL,2,FALSE))</f>
        <v>10301691</v>
      </c>
      <c r="T893" t="str">
        <v>DIRECTO</v>
      </c>
      <c r="U893">
        <v>0.4027777777777778</v>
      </c>
      <c r="V893">
        <v>0.4826388888888889</v>
      </c>
      <c r="W893">
        <f>V893-U893</f>
        <v>0.0798611111111111</v>
      </c>
      <c r="X893">
        <v>1</v>
      </c>
      <c r="Y893">
        <f>NETWORKDAYS(K893,M893)</f>
        <v>1</v>
      </c>
      <c r="Z893" t="str">
        <f>IF(Y893&lt;=2,"CUMPLE","NO CUMPLE")</f>
        <v>CUMPLE</v>
      </c>
      <c r="AB893" t="str">
        <v>POR TICKET</v>
      </c>
      <c r="AC893" t="str">
        <f>TEXT(M893,"mmmm")</f>
        <v>octubre</v>
      </c>
      <c r="AD893" t="str">
        <f>TEXT(M893,"yyyy")</f>
        <v>yyyy</v>
      </c>
      <c r="AE893">
        <f>W893*60*24</f>
        <v>114.99999999999999</v>
      </c>
      <c r="AF893">
        <f>AE893/60</f>
        <v>1.9166666666666665</v>
      </c>
      <c r="AG893">
        <f>AE893/60</f>
        <v>1.9166666666666665</v>
      </c>
      <c r="AH893">
        <f>L893-K893</f>
        <v>0.036111111112404615</v>
      </c>
      <c r="AI893">
        <f>AH893*24*60</f>
        <v>52.000000001862645</v>
      </c>
      <c r="AJ893">
        <f>75728*X893</f>
        <v>75728</v>
      </c>
    </row>
    <row r="894">
      <c r="A894">
        <v>39</v>
      </c>
      <c r="B894" t="str">
        <v>SOLICITUD</v>
      </c>
      <c r="C894" t="str">
        <v>CERRADO</v>
      </c>
      <c r="D894" t="str">
        <v>TIENDA</v>
      </c>
      <c r="E894" t="str">
        <v>REVISION</v>
      </c>
      <c r="F894" t="str">
        <v>REVISION</v>
      </c>
      <c r="G894" t="str">
        <v>REVISION</v>
      </c>
      <c r="H894" t="str">
        <v xml:space="preserve">David Higuita se comunica a las 18:54 del día 2 de octubre solicitando un técnico para la tienda M166 DOSQUEBRADAS; la actividad realizar validaciones de los datafonos en la tienda  </v>
      </c>
      <c r="I894" t="str">
        <v xml:space="preserve">David Higuita se comunica a las 18:54 del día 2 de octubre solicitando un técnico para la tienda M166 DOSQUEBRADAS; la actividad realizar validaciones de los datafonos en la tienda  </v>
      </c>
      <c r="J894" t="str">
        <v xml:space="preserve">Se realiza verificación de Datafonos Credibanco y Redeban; los cuales en las 5 cajas funciona pero presenta no funciona los de Redeban; se escala al técnico de nivel 1. verificaron y se subió a técnico nivel 2.  En espera de confirmación para pruebas con Redeban y Credibanco queda OK. Todas las novedades se reporto por WhatsApp a líder David Higuita </v>
      </c>
      <c r="K894">
        <v>45567.7875</v>
      </c>
      <c r="L894">
        <v>45567.916666666664</v>
      </c>
      <c r="M894">
        <v>45568</v>
      </c>
      <c r="N894" t="str">
        <f>TEXT(M894, "DDDD")</f>
        <v>jueves</v>
      </c>
      <c r="O894" t="str">
        <v>M166 DOSQUEBRADAS</v>
      </c>
      <c r="P894" t="str">
        <v>PEREIRA</v>
      </c>
      <c r="Q894" t="str">
        <f>IF(ISBLANK(P894),"0",(VLOOKUP(P894,REGION,2,FALSE)))</f>
        <v>CENTRO</v>
      </c>
      <c r="R894" t="str">
        <v>EDWIN ALEXANDER ROJAS</v>
      </c>
      <c r="S894" t="e">
        <f>IF(ISBLANK(R894),"0", VLOOKUP(R894,PERSONAL,2,FALSE))</f>
        <v>#N/A</v>
      </c>
      <c r="T894" t="str">
        <v>CFS</v>
      </c>
      <c r="U894">
        <v>0.3333333333333333</v>
      </c>
      <c r="V894">
        <v>0.6875</v>
      </c>
      <c r="W894">
        <f>V894-U894</f>
        <v>0.3541666666666667</v>
      </c>
      <c r="X894">
        <v>4</v>
      </c>
      <c r="Y894">
        <f>NETWORKDAYS(K894,M894)</f>
        <v>2</v>
      </c>
      <c r="Z894" t="str">
        <f>IF(Y894&lt;=2,"CUMPLE","NO CUMPLE")</f>
        <v>CUMPLE</v>
      </c>
      <c r="AB894" t="str">
        <v>POR TICKET</v>
      </c>
      <c r="AC894" t="str">
        <f>TEXT(M894,"mmmm")</f>
        <v>octubre</v>
      </c>
      <c r="AD894" t="str">
        <f>TEXT(M894,"yyyy")</f>
        <v>yyyy</v>
      </c>
      <c r="AE894">
        <f>W894*60*24</f>
        <v>510</v>
      </c>
      <c r="AF894">
        <f>AE894/60</f>
        <v>8.5</v>
      </c>
      <c r="AG894">
        <f>AE894/60</f>
        <v>8.5</v>
      </c>
      <c r="AH894">
        <f>L894-K894</f>
        <v>0.12916666666569654</v>
      </c>
      <c r="AI894">
        <f>AH894*24*60</f>
        <v>185.99999999860302</v>
      </c>
      <c r="AJ894">
        <f>75728*X894</f>
        <v>302912</v>
      </c>
    </row>
    <row r="895">
      <c r="A895">
        <v>920788</v>
      </c>
      <c r="B895" t="str">
        <v>INCIDENTE</v>
      </c>
      <c r="C895" t="str">
        <v>CERRADO</v>
      </c>
      <c r="D895" t="str">
        <v>TIENDA</v>
      </c>
      <c r="E895" t="str">
        <v>CPU</v>
      </c>
      <c r="F895" t="str">
        <v>CPU</v>
      </c>
      <c r="G895" t="str">
        <v>LENOVO</v>
      </c>
      <c r="H895" t="str">
        <v>Computador se encuentra lento al ejecutar programas de uso diario.</v>
      </c>
      <c r="I895" t="str">
        <v>Computador se encuentra lento al ejecutar programas de uso diario.</v>
      </c>
      <c r="J895" t="str">
        <v xml:space="preserve">se llega a sitio se procede hacer mantenimiento preventivo y correctivo del equipo a la hora de encenderse presenta pantallazo azul se procede a formatear el equipo dejándolo con todos sus programas y montado a dominio </v>
      </c>
      <c r="K895">
        <v>45568.481944444444</v>
      </c>
      <c r="L895">
        <v>45568.4875</v>
      </c>
      <c r="M895">
        <v>45568</v>
      </c>
      <c r="N895" t="str">
        <f>TEXT(M895, "DDDD")</f>
        <v>jueves</v>
      </c>
      <c r="O895" t="str">
        <v>J027 JUMBO RIONEGRO</v>
      </c>
      <c r="P895" t="str">
        <v>RIONEGRO</v>
      </c>
      <c r="Q895" t="str">
        <f>IF(ISBLANK(P895),"0",(VLOOKUP(P895,REGION,2,FALSE)))</f>
        <v>CENTRO</v>
      </c>
      <c r="R895" t="str">
        <v>CARLOS MORELO</v>
      </c>
      <c r="S895" t="e">
        <f>IF(ISBLANK(R895),"0", VLOOKUP(R895,PERSONAL,2,FALSE))</f>
        <v>#N/A</v>
      </c>
      <c r="T895" t="str">
        <v>DIRECTO</v>
      </c>
      <c r="U895">
        <v>0.375</v>
      </c>
      <c r="V895">
        <v>0.7083333333333334</v>
      </c>
      <c r="W895">
        <f>V895-U895</f>
        <v>0.33333333333333337</v>
      </c>
      <c r="X895">
        <v>4</v>
      </c>
      <c r="Y895">
        <f>NETWORKDAYS(K895,M895)</f>
        <v>1</v>
      </c>
      <c r="Z895" t="str">
        <f>IF(Y895&lt;=2,"CUMPLE","NO CUMPLE")</f>
        <v>CUMPLE</v>
      </c>
      <c r="AA895" t="str">
        <v>EN MISMO DIA SE ATENDIEN EK CASO 919516</v>
      </c>
      <c r="AB895" t="str">
        <v>POR TICKET</v>
      </c>
      <c r="AC895" t="str">
        <f>TEXT(M895,"mmmm")</f>
        <v>octubre</v>
      </c>
      <c r="AD895" t="str">
        <f>TEXT(M895,"yyyy")</f>
        <v>yyyy</v>
      </c>
      <c r="AE895">
        <f>W895*60*24</f>
        <v>480.0000000000001</v>
      </c>
      <c r="AF895">
        <f>AE895/60</f>
        <v>8.000000000000002</v>
      </c>
      <c r="AG895">
        <f>AE895/60</f>
        <v>8.000000000000002</v>
      </c>
      <c r="AH895">
        <f>L895-K895</f>
        <v>0.00555555555911269</v>
      </c>
      <c r="AI895">
        <f>AH895*24*60</f>
        <v>8.000000005122274</v>
      </c>
      <c r="AJ895">
        <f>75728*X895</f>
        <v>302912</v>
      </c>
    </row>
    <row r="896">
      <c r="A896">
        <v>920590</v>
      </c>
      <c r="B896" t="str">
        <v>SOLICITUD</v>
      </c>
      <c r="C896" t="str">
        <v>CERRADO</v>
      </c>
      <c r="D896" t="str">
        <v>SISTEMAS</v>
      </c>
      <c r="E896" t="str">
        <v>INVENTARIO</v>
      </c>
      <c r="F896" t="str">
        <v>INVENTARIO</v>
      </c>
      <c r="G896" t="str">
        <v>INVENTARIO</v>
      </c>
      <c r="H896" t="str">
        <v>buen día solicito de su ayuda para alistar la pos NCR para instalación de Linux se deben conectar al sw core con cable de red ; cualquier duda comunicarse con Fabiola Diaz celular 3174312176</v>
      </c>
      <c r="I896" t="str">
        <v>buen día solicito de su ayuda para alistar la pos NCR para instalación de Linux se deben conectar al sw core con cable de red ; cualquier duda comunicarse con Fabiola Diaz celular 3174312176</v>
      </c>
      <c r="J896" t="str">
        <v>Se realiza el respectivo colocacion de cada una de las POS; con su respectiva pantalla; a la vez se deja configurado cada una de las POS que tengan el SUSE funcionando correctamente; sin contar que se compro un total de 8 cables de red para poder hacer la configuracion respectiva de cada uno con el ARS; se dejo montado en un solo lado las CPU sin riesgo de dañarse; en el otro lado se dejo montado cada una de sus respectivas pantallas; todo quedo ordenado y listo para que continuen labores remotamente</v>
      </c>
      <c r="K896">
        <v>45568.41875</v>
      </c>
      <c r="L896">
        <v>45568.43263888889</v>
      </c>
      <c r="M896">
        <v>45568</v>
      </c>
      <c r="N896" t="str">
        <f>TEXT(M896, "DDDD")</f>
        <v>jueves</v>
      </c>
      <c r="O896" t="str">
        <v>M195 METRO SANTA LUCIA</v>
      </c>
      <c r="P896" t="str">
        <v>NEIVA</v>
      </c>
      <c r="Q896" t="str">
        <f>IF(ISBLANK(P896),"0",(VLOOKUP(P896,REGION,2,FALSE)))</f>
        <v>OCCIDENTE</v>
      </c>
      <c r="R896" t="str">
        <v>MICHAEL SIMIT VILLABON TRUJILLO</v>
      </c>
      <c r="S896" t="e">
        <f>IF(ISBLANK(R896),"0", VLOOKUP(R896,PERSONAL,2,FALSE))</f>
        <v>#N/A</v>
      </c>
      <c r="T896" t="str">
        <v>ALIADO</v>
      </c>
      <c r="U896">
        <v>0.3333333333333333</v>
      </c>
      <c r="V896">
        <v>0.6666666666666666</v>
      </c>
      <c r="W896">
        <f>V896-U896</f>
        <v>0.3333333333333333</v>
      </c>
      <c r="X896">
        <v>4</v>
      </c>
      <c r="Y896">
        <f>NETWORKDAYS(K896,M896)</f>
        <v>1</v>
      </c>
      <c r="Z896" t="str">
        <f>IF(Y896&lt;=2,"CUMPLE","NO CUMPLE")</f>
        <v>CUMPLE</v>
      </c>
      <c r="AB896" t="str">
        <v>POR TICKET</v>
      </c>
      <c r="AC896" t="str">
        <f>TEXT(M896,"mmmm")</f>
        <v>octubre</v>
      </c>
      <c r="AD896" t="str">
        <f>TEXT(M896,"yyyy")</f>
        <v>yyyy</v>
      </c>
      <c r="AE896">
        <f>W896*60*24</f>
        <v>480</v>
      </c>
      <c r="AF896">
        <f>AE896/60</f>
        <v>8</v>
      </c>
      <c r="AG896">
        <f>AE896/60</f>
        <v>8</v>
      </c>
      <c r="AH896">
        <f>L896-K896</f>
        <v>0.013888888890505768</v>
      </c>
      <c r="AI896">
        <f>AH896*24*60</f>
        <v>20.000000002328306</v>
      </c>
      <c r="AJ896">
        <f>75728*X896</f>
        <v>302912</v>
      </c>
    </row>
    <row r="897">
      <c r="A897">
        <v>921773</v>
      </c>
      <c r="B897" t="str">
        <v>SOLICITUD</v>
      </c>
      <c r="C897" t="str">
        <v>CERRADO</v>
      </c>
      <c r="D897" t="str">
        <v>SISTEMAS</v>
      </c>
      <c r="E897" t="str">
        <v>INVENTARIO</v>
      </c>
      <c r="F897" t="str">
        <v>INVENTARIO</v>
      </c>
      <c r="G897" t="str">
        <v>INVENTARIO</v>
      </c>
      <c r="H897" t="str">
        <v>buen día solicito de su ayuda para destruir partes que están pendientes en la tienda santa lucia; realizar correcta destrucción y entregar residuos a seguridad para su respectivo manejo Mil gracias</v>
      </c>
      <c r="I897" t="str">
        <v>buen día solicito de su ayuda para destruir partes que están pendientes en la tienda santa lucia; realizar correcta destrucción y entregar residuos a seguridad para su respectivo manejo Mil gracias</v>
      </c>
      <c r="J897" t="str">
        <v>Se realiza respectiva destruccion de diferentes equipos y cables y cosas que habian en la sala de sistemas que ya se habian dado de baja; se hace la respectiva destruccion para poder tener un mejor orden en la sala de Sistemas y poder tener todo completamente organizado; se realizo la destruccion y recoleccion de firmas respectivas.</v>
      </c>
      <c r="K897">
        <v>45568.7625</v>
      </c>
      <c r="L897">
        <v>45568.7625</v>
      </c>
      <c r="M897">
        <v>45568</v>
      </c>
      <c r="N897" t="str">
        <f>TEXT(M897, "DDDD")</f>
        <v>jueves</v>
      </c>
      <c r="O897" t="str">
        <v>M195 METRO SANTA LUCIA</v>
      </c>
      <c r="P897" t="str">
        <v>NEIVA</v>
      </c>
      <c r="Q897" t="str">
        <f>IF(ISBLANK(P897),"0",(VLOOKUP(P897,REGION,2,FALSE)))</f>
        <v>OCCIDENTE</v>
      </c>
      <c r="R897" t="str">
        <v>MICHAEL SIMIT VILLABON TRUJILLO</v>
      </c>
      <c r="S897" t="e">
        <f>IF(ISBLANK(R897),"0", VLOOKUP(R897,PERSONAL,2,FALSE))</f>
        <v>#N/A</v>
      </c>
      <c r="T897" t="str">
        <v>ALIADO</v>
      </c>
      <c r="U897">
        <v>0.3333333333333333</v>
      </c>
      <c r="V897">
        <v>0.5416666666666666</v>
      </c>
      <c r="W897">
        <f>V897-U897</f>
        <v>0.20833333333333331</v>
      </c>
      <c r="X897">
        <v>2</v>
      </c>
      <c r="Y897">
        <f>NETWORKDAYS(K897,M897)</f>
        <v>1</v>
      </c>
      <c r="Z897" t="str">
        <f>IF(Y897&lt;=2,"CUMPLE","NO CUMPLE")</f>
        <v>CUMPLE</v>
      </c>
      <c r="AB897" t="str">
        <v>POR TICKET</v>
      </c>
      <c r="AC897" t="str">
        <f>TEXT(M897,"mmmm")</f>
        <v>octubre</v>
      </c>
      <c r="AD897" t="str">
        <f>TEXT(M897,"yyyy")</f>
        <v>yyyy</v>
      </c>
      <c r="AE897">
        <f>W897*60*24</f>
        <v>299.99999999999994</v>
      </c>
      <c r="AF897">
        <f>AE897/60</f>
        <v>4.999999999999999</v>
      </c>
      <c r="AG897">
        <f>AE897/60</f>
        <v>4.999999999999999</v>
      </c>
      <c r="AH897">
        <f>L897-K897</f>
        <v>0</v>
      </c>
      <c r="AI897">
        <f>AH897*24*60</f>
        <v>0</v>
      </c>
      <c r="AJ897">
        <f>75728*X897</f>
        <v>151456</v>
      </c>
    </row>
    <row r="898">
      <c r="A898">
        <v>920639</v>
      </c>
      <c r="B898" t="str">
        <v>SOLICITUD</v>
      </c>
      <c r="C898" t="str">
        <v>CERRADO</v>
      </c>
      <c r="D898" t="str">
        <v>SISTEMAS</v>
      </c>
      <c r="E898" t="str">
        <v>SWICTH</v>
      </c>
      <c r="F898" t="str">
        <v>SWICTH</v>
      </c>
      <c r="G898" t="str">
        <v>CISCO</v>
      </c>
      <c r="H898" t="str">
        <v>Buen dia Solicito de su ayuda para configurar un SW en CC; alistar portátil cable de consola y un cable de red; ubicar el sw de backup el en CC para que redes nos ayude a configurarlo luego de que este configurado allí conectar las pos Mil gracias</v>
      </c>
      <c r="I898" t="str">
        <v>Buen dia Solicito de su ayuda para configurar un SW en CC; alistar portátil cable de consola y un cable de red; ubicar el sw de backup el en CC para que redes nos ayude a configurarlo luego de que este configurado allí conectar las pos Mil gracias</v>
      </c>
      <c r="J898" t="str">
        <v>Se realiza montaje y instalacion y configuracion de Switch en el gabinete principal de la zona de computo; se llevo tanto como computador; cable de consola; cable de red; tornillos. Despues procedimos a montar el switch; dejando todo sus cables conectados; menos el puerto 24; por medio de putty y anydesk; Guillermo se conecto via remoto para la configuracion del switch Principal con serial FDO1811Z2YD; para configurar el puerto que se va a utilizar; despues se coloco el gibit en el puerto; ya despues se procedio a configurar el switch que se montó; de ahi se configuraron 10 puertos en total con WLAN95; todo quedo correctamente y funcionando.</v>
      </c>
      <c r="K898">
        <v>45568.42986111111</v>
      </c>
      <c r="L898">
        <v>45568.42986111111</v>
      </c>
      <c r="M898">
        <v>45568</v>
      </c>
      <c r="N898" t="str">
        <f>TEXT(M898, "DDDD")</f>
        <v>jueves</v>
      </c>
      <c r="O898" t="str">
        <v>M195 METRO SANTA LUCIA</v>
      </c>
      <c r="P898" t="str">
        <v>NEIVA</v>
      </c>
      <c r="Q898" t="str">
        <f>IF(ISBLANK(P898),"0",(VLOOKUP(P898,REGION,2,FALSE)))</f>
        <v>OCCIDENTE</v>
      </c>
      <c r="R898" t="str">
        <v>MICHAEL SIMIT VILLABON TRUJILLO</v>
      </c>
      <c r="S898" t="e">
        <f>IF(ISBLANK(R898),"0", VLOOKUP(R898,PERSONAL,2,FALSE))</f>
        <v>#N/A</v>
      </c>
      <c r="T898" t="str">
        <v>ALIADO</v>
      </c>
      <c r="U898">
        <v>0.3333333333333333</v>
      </c>
      <c r="V898">
        <v>0.4583333333333333</v>
      </c>
      <c r="W898">
        <f>V898-U898</f>
        <v>0.125</v>
      </c>
      <c r="X898">
        <v>2</v>
      </c>
      <c r="Y898">
        <f>NETWORKDAYS(K898,M898)</f>
        <v>1</v>
      </c>
      <c r="Z898" t="str">
        <f>IF(Y898&lt;=2,"CUMPLE","NO CUMPLE")</f>
        <v>CUMPLE</v>
      </c>
      <c r="AB898" t="str">
        <v>POR TICKET</v>
      </c>
      <c r="AC898" t="str">
        <f>TEXT(M898,"mmmm")</f>
        <v>octubre</v>
      </c>
      <c r="AD898" t="str">
        <f>TEXT(M898,"yyyy")</f>
        <v>yyyy</v>
      </c>
      <c r="AE898">
        <f>W898*60*24</f>
        <v>180</v>
      </c>
      <c r="AF898">
        <f>AE898/60</f>
        <v>3</v>
      </c>
      <c r="AG898">
        <f>AE898/60</f>
        <v>3</v>
      </c>
      <c r="AH898">
        <f>L898-K898</f>
        <v>0</v>
      </c>
      <c r="AI898">
        <f>AH898*24*60</f>
        <v>0</v>
      </c>
      <c r="AJ898">
        <f>75728*X898</f>
        <v>151456</v>
      </c>
    </row>
    <row r="899" xml:space="preserve">
      <c r="A899">
        <v>921553</v>
      </c>
      <c r="B899" t="str">
        <v>SOLICITUD</v>
      </c>
      <c r="C899" t="str">
        <v>CERRADO</v>
      </c>
      <c r="D899" t="str">
        <v>SISTEMAS</v>
      </c>
      <c r="E899" t="str">
        <v>SCANNER</v>
      </c>
      <c r="F899" t="str">
        <v>SCANNER</v>
      </c>
      <c r="G899" t="str">
        <v>ZEBRA</v>
      </c>
      <c r="H899" t="str">
        <v>Buen día. Por favor su apoyo con la asignación de un Técnico para tienda Metro Libertadores para trabajarlo 2.5. Actividades Varias</v>
      </c>
      <c r="I899" t="str">
        <v>Buen día. Por favor su apoyo con la asignación de un Técnico para tienda Metro Libertadores para trabajarlo 2.5. Actividades Varias</v>
      </c>
      <c r="J899" t="str" xml:space="preserve">
        <v xml:space="preserve">Se realiza cambio de 11 Scanner Zebra 7001_x000d_
_x000d_
Caja 9_x000d_
Seriial retirado F16M02374_x000d_
SERIAL nuevo_x000d_
24082010552534_x000d_
_x000d_
Caja 10_x000d_
SERIAL nuevo 24082010552532_x000d_
SERIAL retirado_x000d_
F15L08558_x000d_
_x000d_
Caja 7_x000d_
Serial nuevo_x000d_
22278010559635_x000d_
Serial retirado_x000d_
F15L08559_x000d_
_x000d_
Caja 8_x000d_
Serial nuevo_x000d_
24082010555770_x000d_
Serial retirado_x000d_
F15L08556_x000d_
_x000d_
Caja 6_x000d_
Serial retirado F16M02379_x000d_
Serial nuevo_x000d_
24082010555680_x000d_
_x000d_
Caja 11_x000d_
Serial nuevo_x000d_
24082010555681_x000d_
SERIAL retirado_x000d_
F16M02376</v>
      </c>
      <c r="K899">
        <v>45568.66388888889</v>
      </c>
      <c r="L899">
        <v>45568.72638888889</v>
      </c>
      <c r="M899">
        <v>45569</v>
      </c>
      <c r="N899" t="str">
        <f>TEXT(M899, "DDDD")</f>
        <v>viernes</v>
      </c>
      <c r="O899" t="str">
        <v>M080 METRO LOS LIBERTADORES</v>
      </c>
      <c r="P899" t="str">
        <v>CUCUTA</v>
      </c>
      <c r="Q899" t="str">
        <f>IF(ISBLANK(P899),"0",(VLOOKUP(P899,REGION,2,FALSE)))</f>
        <v>ORIENTE</v>
      </c>
      <c r="R899" t="str">
        <v>JHON ALBERTO HERMAMDEZ PEÑA</v>
      </c>
      <c r="S899" t="e">
        <f>IF(ISBLANK(R899),"0", VLOOKUP(R899,PERSONAL,2,FALSE))</f>
        <v>#N/A</v>
      </c>
      <c r="T899" t="str">
        <v>CFS</v>
      </c>
      <c r="U899">
        <v>0.3333333333333333</v>
      </c>
      <c r="V899">
        <v>0.75</v>
      </c>
      <c r="W899">
        <f>V899-U899</f>
        <v>0.4166666666666667</v>
      </c>
      <c r="X899" t="str">
        <v>2;5</v>
      </c>
      <c r="Y899">
        <f>NETWORKDAYS(K899,M899)</f>
        <v>2</v>
      </c>
      <c r="Z899" t="str">
        <f>IF(Y899&lt;=2,"CUMPLE","NO CUMPLE")</f>
        <v>CUMPLE</v>
      </c>
      <c r="AA899" t="str">
        <v>SOLICITUD TÉCNICO TODO EL DIA</v>
      </c>
      <c r="AB899" t="str">
        <v xml:space="preserve">POR DIA </v>
      </c>
      <c r="AC899" t="str">
        <f>TEXT(M899,"mmmm")</f>
        <v>octubre</v>
      </c>
      <c r="AD899" t="str">
        <f>TEXT(M899,"yyyy")</f>
        <v>yyyy</v>
      </c>
      <c r="AE899">
        <f>W899*60*24</f>
        <v>600</v>
      </c>
      <c r="AF899">
        <f>AE899/60</f>
        <v>10</v>
      </c>
      <c r="AG899">
        <f>AE899/60</f>
        <v>10</v>
      </c>
      <c r="AH899">
        <f>L899-K899</f>
        <v>0.0625</v>
      </c>
      <c r="AI899">
        <f>AH899*24*60</f>
        <v>90</v>
      </c>
      <c r="AJ899" t="e">
        <f>75728*X899</f>
        <v>#VALUE!</v>
      </c>
    </row>
    <row r="900">
      <c r="A900">
        <v>921226</v>
      </c>
      <c r="B900" t="str">
        <v>SOLICITUD</v>
      </c>
      <c r="C900" t="str">
        <v>CERRADO</v>
      </c>
      <c r="D900" t="str">
        <v>TIENDA</v>
      </c>
      <c r="E900" t="str">
        <v>POS</v>
      </c>
      <c r="F900" t="str">
        <v>POS</v>
      </c>
      <c r="G900" t="str">
        <v>NCR</v>
      </c>
      <c r="H900" t="str">
        <v>Se solicita terminar la destrucción de los activos de sistemas. Configuración e instalación de balanza de fruver. Instalación de POS NCR en oficina de sistemas con todos los periféricos y conectadas a SW y en Red.</v>
      </c>
      <c r="I900" t="str">
        <v>Se solicita terminar la destrucción de los activos de sistemas. Configuración e instalación de balanza de fruver. Instalación de POS NCR en oficina de sistemas con todos los periféricos y conectadas a SW y en Red.</v>
      </c>
      <c r="J900" t="str">
        <v>SE REALIZAN LAS SIGUIENTES REVISIONES EN TIENDA J126:                                                                                                                  *INSTALACION Y CONFIGURACION DE BALANZA DE FRUVER EN CAVA; SE REALIZAN PRUEBAS DE FUNCIONAMIENTO OK. BALANZA QUEDA OPERATIVA.                                                                                                                                                                                                              * INSTALACION Y CONFIGURACIÓN DE BALANZA NUEVA DE PANADERIA; SE REEMPLAZA POR ANTIGUA Y SE REALIZAN PRUEBAS DE FUNCIONAMIENTO OK; BALANZA QUEDA OPERATIVA.                                                                                                                                                                                                           * SE TERMINA LA DESTRUCCION DE LOS ACTIVOS DE BAJA QUE FUERON REFERENCIADOS EN LAS ACTAS; QUEDAN PENDIENTES LOS QUE NO SE ENCONTRARON EN EL LISTADO.                                                                                                                                           * INSTALACION DE LAS POS NCR EN CUARTO DE SISTEMAS; SE REALIZA LA CONEXION EN PUNTO DE SISTEMA Y SE CARGA S.O SUSE; PERO LAS QUE FUERON CONECTADAS POR EL SW CISCO NO HACIAN CONEXION; SE VALIDA CON PERSONAL DE REDES Y SE ENCUENTRA LA NOVEDAD QUE CONECTADO AL CISCO DIRECTO GENERA INCONVENIENTES PARA LA CONEXION DE LAS POS; SE ESCALA EL TEMA Y QUEDA PENDIENTE CULMINAR EL PROCEDIMIENTO CON LAS RESTANTES.</v>
      </c>
      <c r="K900">
        <v>45568.584027777775</v>
      </c>
      <c r="L900">
        <v>45568.69027777778</v>
      </c>
      <c r="M900">
        <v>45569</v>
      </c>
      <c r="N900" t="str">
        <f>TEXT(M900, "DDDD")</f>
        <v>viernes</v>
      </c>
      <c r="O900" t="str">
        <v>J126 JUMBO SAN SILVESTRE</v>
      </c>
      <c r="P900" t="str">
        <v>BARRANCABERMEJA</v>
      </c>
      <c r="Q900" t="str">
        <f>IF(ISBLANK(P900),"0",(VLOOKUP(P900,REGION,2,FALSE)))</f>
        <v>ORIENTE</v>
      </c>
      <c r="R900" t="str">
        <v>LUIS CARLOS ROJAS ACOSTA</v>
      </c>
      <c r="S900">
        <f>IF(ISBLANK(R900),"0", VLOOKUP(R900,PERSONAL,2,FALSE))</f>
        <v>1096188137</v>
      </c>
      <c r="T900" t="str">
        <v>DIRECTO</v>
      </c>
      <c r="U900">
        <v>0.3333333333333333</v>
      </c>
      <c r="V900">
        <v>0.7916666666666666</v>
      </c>
      <c r="W900">
        <f>V900-U900</f>
        <v>0.4583333333333333</v>
      </c>
      <c r="X900" t="str">
        <v>3;5</v>
      </c>
      <c r="Y900">
        <f>NETWORKDAYS(K900,M900)</f>
        <v>2</v>
      </c>
      <c r="Z900" t="str">
        <f>IF(Y900&lt;=2,"CUMPLE","NO CUMPLE")</f>
        <v>CUMPLE</v>
      </c>
      <c r="AA900" t="str">
        <v>SOLICITUD TÉCNICO TODO EL DIA / 17:00 A 19:00 UN TICKET</v>
      </c>
      <c r="AB900" t="str">
        <v xml:space="preserve">POR DIA </v>
      </c>
      <c r="AC900" t="str">
        <f>TEXT(M900,"mmmm")</f>
        <v>octubre</v>
      </c>
      <c r="AD900" t="str">
        <f>TEXT(M900,"yyyy")</f>
        <v>yyyy</v>
      </c>
      <c r="AE900">
        <f>W900*60*24</f>
        <v>660</v>
      </c>
      <c r="AF900">
        <f>AE900/60</f>
        <v>11</v>
      </c>
      <c r="AG900">
        <f>AE900/60</f>
        <v>11</v>
      </c>
      <c r="AH900">
        <f>L900-K900</f>
        <v>0.10625000000436557</v>
      </c>
      <c r="AI900">
        <f>AH900*24*60</f>
        <v>153.00000000628643</v>
      </c>
      <c r="AJ900" t="e">
        <f>75728*X900</f>
        <v>#VALUE!</v>
      </c>
    </row>
    <row r="901">
      <c r="A901">
        <v>923466</v>
      </c>
      <c r="B901" t="str">
        <v>SOLICITUD</v>
      </c>
      <c r="C901" t="str">
        <v>CERRADO</v>
      </c>
      <c r="D901" t="str">
        <v>SALA DE SISTEMAS</v>
      </c>
      <c r="E901" t="str">
        <v>POS</v>
      </c>
      <c r="F901" t="str">
        <v>POS</v>
      </c>
      <c r="G901" t="str">
        <v>NCR</v>
      </c>
      <c r="H901" t="str">
        <v>Buen día solicito de su ayuda para instalar pos 3 en el laboratorio; configurar la bios y SUSE dejara conectada con bable des al sw que se configuro por wlan 95 Mil gracias</v>
      </c>
      <c r="I901" t="str">
        <v>Buen día solicito de su ayuda para instalar pos 3 en el laboratorio; configurar la bios y SUSE dejara conectada con bable des al sw que se configuro por wlan 95 Mil gracias</v>
      </c>
      <c r="J901" t="str">
        <v>Al llegar al sitio; se esperaron 20 minutos para que validaran mi ingreso. Luego; se trasladó la POS No. 3 a la sala de sistemas. En dicha sala; se verificó que todos los componentes estuvieran completos y en perfecto estado. Se realizaron pruebas para asegurarse de que todo funcionara correctamente. Una vez validado; se inició la instalación: se conectó la pantalla a la CPU; y la CPU se conectó vía WLAN y por cable RJ45 al switch. Luego; se encendió el sistema y se configuró la BIOS y SUSE. Después de la configuración; se validó que el sistema operativo arrancara sin problemas. La POS quedó encendida y en funcionamiento. Finalmente; a las 17:30 se concluyó el trabajo y se realizó la salida de las instalaciones.</v>
      </c>
      <c r="K901">
        <v>45569.51597222222</v>
      </c>
      <c r="L901">
        <v>45569.65694444445</v>
      </c>
      <c r="M901">
        <v>45569</v>
      </c>
      <c r="N901" t="str">
        <f>TEXT(M901, "DDDD")</f>
        <v>viernes</v>
      </c>
      <c r="O901" t="str">
        <v>M195 METRO SANTA LUCIA</v>
      </c>
      <c r="P901" t="str">
        <v>NEIVA</v>
      </c>
      <c r="Q901" t="str">
        <f>IF(ISBLANK(P901),"0",(VLOOKUP(P901,REGION,2,FALSE)))</f>
        <v>OCCIDENTE</v>
      </c>
      <c r="R901" t="str">
        <v>michAEL SIMIT VILLABON TRUJILLO</v>
      </c>
      <c r="S901" t="e">
        <f>IF(ISBLANK(R901),"0", VLOOKUP(R901,PERSONAL,2,FALSE))</f>
        <v>#N/A</v>
      </c>
      <c r="T901" t="str">
        <v>ALIADO</v>
      </c>
      <c r="U901">
        <v>0.5625</v>
      </c>
      <c r="V901">
        <v>0.7291666666666666</v>
      </c>
      <c r="W901">
        <f>V901-U901</f>
        <v>0.16666666666666663</v>
      </c>
      <c r="X901">
        <v>2</v>
      </c>
      <c r="Y901">
        <f>NETWORKDAYS(K901,M901)</f>
        <v>1</v>
      </c>
      <c r="Z901" t="str">
        <f>IF(Y901&lt;=2,"CUMPLE","NO CUMPLE")</f>
        <v>CUMPLE</v>
      </c>
      <c r="AB901" t="str">
        <v>POR TICKET</v>
      </c>
      <c r="AC901" t="str">
        <f>TEXT(M901,"mmmm")</f>
        <v>octubre</v>
      </c>
      <c r="AD901" t="str">
        <f>TEXT(M901,"yyyy")</f>
        <v>yyyy</v>
      </c>
      <c r="AE901">
        <f>W901*60*24</f>
        <v>239.99999999999994</v>
      </c>
      <c r="AF901">
        <f>AE901/60</f>
        <v>3.999999999999999</v>
      </c>
      <c r="AG901">
        <f>AE901/60</f>
        <v>3.999999999999999</v>
      </c>
      <c r="AH901">
        <f>L901-K901</f>
        <v>0.14097222222335404</v>
      </c>
      <c r="AI901">
        <f>AH901*24*60</f>
        <v>203.00000000162981</v>
      </c>
      <c r="AJ901">
        <f>75728*X901</f>
        <v>151456</v>
      </c>
    </row>
    <row r="902">
      <c r="A902">
        <v>921683</v>
      </c>
      <c r="B902" t="str">
        <v>SOLICITUD</v>
      </c>
      <c r="C902" t="str">
        <v>CERRADO</v>
      </c>
      <c r="D902" t="str">
        <v>TIENDA</v>
      </c>
      <c r="E902" t="str">
        <v>ACOMPAÑAMIENTO</v>
      </c>
      <c r="F902" t="str">
        <v>ACOMPAÑAMIENTO</v>
      </c>
      <c r="G902" t="str">
        <v>ACOMPAÑAMIENTO</v>
      </c>
      <c r="H902" t="str">
        <v>Se solicita recurso técnico para Metro Duitama.</v>
      </c>
      <c r="I902" t="str">
        <v>Se solicita recurso técnico para Metro Duitama.</v>
      </c>
      <c r="J902" t="str">
        <v>Se realiza acompañamiento 2.5 donde se dividen labores entre tienda Duitama y Sogamoso de la siguiente manera: VISITA 1 - 04-10-2024 - 8AM- 12M : Se desmonta servidor TP-LINUX CONTROLADOR POS LENOVO X3250 | Nº Serie: J11MX2W el cual se deja debidamente campacado y; se realiza correcta configuracion de impresora en recibo la cual imprimia la segunda hoja al revés; se configura nueva PDT para el area de PLC para la cual se asigna acta de entrega asi mismo se genera acta de retiro para la dañada; Datos PDT Que se asigna Modelo: EDA51-1 Serial:  21175B6529; Datos PDT Retirada Modelo: EDA51-1 Serial: 21144B84B0; finalizando asi esa primera media jornajo.VISITA 2 - 07-10-2024 - 8AM - 12M : Se desmonta servidor TP-LINUX CONTROLADOR POS LENOVO X3250 N° Serie: J11MX34 el cual se deja debidamente empacado; se levanta inventario de activos inactivos los cuales se encontraban en los muros y columnas de la oficina administrativa enviando seriales y cantidades a soporte 1.5 para posterior destruccion; se dejan empacados verificadores Zebra de los cuales solo se encuentran 3 adaptadores de energia y 2 bases; se validan impresoras pos en piso de ventas ya que en el archvio hacia falta 1 serial; se finalizan actividades y se autoriza el retiro de la tienda.</v>
      </c>
      <c r="K902">
        <v>45568.708333333336</v>
      </c>
      <c r="L902">
        <v>45568.72222222222</v>
      </c>
      <c r="M902">
        <v>45569</v>
      </c>
      <c r="N902" t="str">
        <f>TEXT(M902, "DDDD")</f>
        <v>viernes</v>
      </c>
      <c r="O902" t="str">
        <v>M028 METRO DUITAMA INNOVO</v>
      </c>
      <c r="P902" t="str">
        <v>DUITAMA</v>
      </c>
      <c r="Q902" t="str">
        <f>IF(ISBLANK(P902),"0",(VLOOKUP(P902,REGION,2,FALSE)))</f>
        <v>ORIENTE</v>
      </c>
      <c r="R902" t="str">
        <v>JHONATAN RICARDO VARGAS ZAMBRANO</v>
      </c>
      <c r="S902">
        <f>IF(ISBLANK(R902),"0", VLOOKUP(R902,PERSONAL,2,FALSE))</f>
        <v>1057583301</v>
      </c>
      <c r="T902" t="str">
        <v>DIRECTO</v>
      </c>
      <c r="U902">
        <v>0.3333333333333333</v>
      </c>
      <c r="V902">
        <v>0.7083333333333334</v>
      </c>
      <c r="W902">
        <f>V902-U902</f>
        <v>0.37500000000000006</v>
      </c>
      <c r="X902" t="str">
        <v>2;5</v>
      </c>
      <c r="Y902">
        <f>NETWORKDAYS(K902,M902)</f>
        <v>2</v>
      </c>
      <c r="Z902" t="str">
        <f>IF(Y902&lt;=2,"CUMPLE","NO CUMPLE")</f>
        <v>CUMPLE</v>
      </c>
      <c r="AA902" t="str">
        <v>SOLICITUD TÉCNICO TODO EL DIA</v>
      </c>
      <c r="AB902" t="str">
        <v xml:space="preserve">POR DIA </v>
      </c>
      <c r="AC902" t="str">
        <f>TEXT(M902,"mmmm")</f>
        <v>octubre</v>
      </c>
      <c r="AD902" t="str">
        <f>TEXT(M902,"yyyy")</f>
        <v>yyyy</v>
      </c>
      <c r="AE902">
        <f>W902*60*24</f>
        <v>540.0000000000001</v>
      </c>
      <c r="AF902">
        <f>AE902/60</f>
        <v>9.000000000000002</v>
      </c>
      <c r="AG902">
        <f>AE902/60</f>
        <v>9.000000000000002</v>
      </c>
      <c r="AH902">
        <f>L902-K902</f>
        <v>0.01388888888322981</v>
      </c>
      <c r="AI902">
        <f>AH902*24*60</f>
        <v>19.999999991850927</v>
      </c>
      <c r="AJ902" t="e">
        <f>75728*X902</f>
        <v>#VALUE!</v>
      </c>
    </row>
    <row r="903">
      <c r="A903">
        <v>920872</v>
      </c>
      <c r="B903" t="str">
        <v>SOLICITUD</v>
      </c>
      <c r="C903" t="str">
        <v>CERRADO</v>
      </c>
      <c r="D903" t="str">
        <v>TIENDA</v>
      </c>
      <c r="E903" t="str">
        <v>SCANNER</v>
      </c>
      <c r="F903" t="str">
        <v>SCANNER</v>
      </c>
      <c r="G903" t="str">
        <v>ZEBRA</v>
      </c>
      <c r="H903" t="str">
        <v>Buen día; Por favor su apoyo con la asignación de un Técnico para tienda Metro Ventura. Formateo Desktop (por favor llevar la imagen lista) Revisión Desktop Publicidad</v>
      </c>
      <c r="I903" t="str">
        <v>Buen día; Por favor su apoyo con la asignación de un Técnico para tienda Metro Ventura. Formateo Desktop (por favor llevar la imagen lista) Revisión Desktop Publicidad</v>
      </c>
      <c r="J903" t="str">
        <v>SE LLEGO A SITIO PARA REALIZAR UN SERVICIO DE FORMATEO AUN EQUIPO EN EL AREA DE TEXTIL; SE COMUNICO CON EL LIDER DE CENCOSUD GIOVANNA LOPEZ Y ELLA ORDENO QUE EMPEZARA PRIMERO CON LA INSTALACIÓN DE LOS NUEVOS ESCANER BALANZAS LOS CUALES IVAN PARA EL AREA DE CAJAS; LAS CAJAS CON LOS ESCANER BALANZAS NUEVOS ESTABAN EN UN SEGUNDO PISO; SE LE PIDIO APOYO A LA COORDINADORA DE CAJA PARA QUE ALGUIEN DE CAJA ME AYUDARA A BAJAR Y SUBIR LOS ESCANER; DESPUES DE ESTO SE PASO A REALIZAR EL CAMBIO DE LOS ESCANER BALANZAS EN EL ORDEN QUE DIO LA COORDINADORA MARIA; SE EMPEZO CON LA CAJA 15 Y DE AHI SE PROCEDIO EN EL ORDEN QUE ESTABAN INSTALADAS LAS CAJAS; SE INSTALARON UN TOTAL DE 11 ESCARNER BALANZAS; FALTARON POR INSTALAR 5 ESCANER BALANZAS MAS; SE DEJO ORDENADO LOS ESCANER RETIRADOS EN EL SEGUNDO PISO Y LOS CABLES NUEVOS QUE SOBRARON DE LA INSTALACIÓN ESTAN EN EL AREA DE SISTEMAS.</v>
      </c>
      <c r="K903">
        <v>45568.48819444444</v>
      </c>
      <c r="L903">
        <v>45568.50833333333</v>
      </c>
      <c r="M903">
        <v>45569</v>
      </c>
      <c r="N903" t="str">
        <f>TEXT(M903, "DDDD")</f>
        <v>viernes</v>
      </c>
      <c r="O903" t="str">
        <v>M081 METRO VENTURA PLAZA</v>
      </c>
      <c r="P903" t="str">
        <v>CUCUTA</v>
      </c>
      <c r="Q903" t="str">
        <f>IF(ISBLANK(P903),"0",(VLOOKUP(P903,REGION,2,FALSE)))</f>
        <v>ORIENTE</v>
      </c>
      <c r="R903" t="str">
        <v>ALEX ALBERTO FUENTES RAMIREZ</v>
      </c>
      <c r="S903" t="e">
        <f>IF(ISBLANK(R903),"0", VLOOKUP(R903,PERSONAL,2,FALSE))</f>
        <v>#N/A</v>
      </c>
      <c r="T903" t="str">
        <v>DIRECTO</v>
      </c>
      <c r="U903">
        <v>0.35625</v>
      </c>
      <c r="V903">
        <v>0.7840277777777778</v>
      </c>
      <c r="W903">
        <f>V903-U903</f>
        <v>0.42777777777777776</v>
      </c>
      <c r="X903" t="str">
        <v>2;5</v>
      </c>
      <c r="Y903">
        <f>NETWORKDAYS(K903,M903)</f>
        <v>2</v>
      </c>
      <c r="Z903" t="str">
        <f>IF(Y903&lt;=2,"CUMPLE","NO CUMPLE")</f>
        <v>CUMPLE</v>
      </c>
      <c r="AA903" t="str">
        <v>SOLICITUD TÉCNICO TODO EL DIA</v>
      </c>
      <c r="AB903" t="str">
        <v xml:space="preserve">POR DIA </v>
      </c>
      <c r="AC903" t="str">
        <f>TEXT(M903,"mmmm")</f>
        <v>octubre</v>
      </c>
      <c r="AD903" t="str">
        <f>TEXT(M903,"yyyy")</f>
        <v>yyyy</v>
      </c>
      <c r="AE903">
        <f>W903*60*24</f>
        <v>616</v>
      </c>
      <c r="AF903">
        <f>AE903/60</f>
        <v>10.266666666666667</v>
      </c>
      <c r="AG903">
        <f>AE903/60</f>
        <v>10.266666666666667</v>
      </c>
      <c r="AH903">
        <f>L903-K903</f>
        <v>0.020138888889050577</v>
      </c>
      <c r="AI903">
        <f>AH903*24*60</f>
        <v>29.00000000023283</v>
      </c>
      <c r="AJ903" t="e">
        <f>75728*X903</f>
        <v>#VALUE!</v>
      </c>
    </row>
    <row r="904">
      <c r="A904">
        <v>920793</v>
      </c>
      <c r="B904" t="str">
        <v>SOLICITUD</v>
      </c>
      <c r="C904" t="str">
        <v>ABIERTO</v>
      </c>
      <c r="D904" t="str">
        <v>TIENDA</v>
      </c>
      <c r="E904" t="str">
        <v>BALANZA</v>
      </c>
      <c r="F904" t="str">
        <v>BALANZA</v>
      </c>
      <c r="G904" t="str">
        <v>TOLEDO</v>
      </c>
      <c r="H904" t="str">
        <v>Báscula no genera tiquete; donde envuelve el sobrante del papel no gira.</v>
      </c>
      <c r="I904" t="str">
        <v>Báscula no genera tiquete; donde envuelve el sobrante del papel no gira.</v>
      </c>
      <c r="J904" t="str">
        <v>Balanza no imprime etiquetas; se genera ruido en motor que recoge papel al imprimir; se hace limpieza del mecanismo donde se imprime el papel y del fondo de la balanza; tiene mugre y humedad; un poco oxidadas algunas piezas; se envía evidencia a Johnny. Luego de que realizamos configuraciones para que no recoja papel; configurar nitidez de impresión y márgenes de impresión; se limpiar bien las piezas y se ajustar los dispositivos mecánicos; para lograr imprimir correctamente las etiquetas. Se informa al usuario que el motor debe ser cambiado y se envía serial C209619343 del equipo a Johnny; la balanza queda sin envolver papel luego de imprimir</v>
      </c>
      <c r="K904">
        <v>45568.46527777778</v>
      </c>
      <c r="L904">
        <v>45569.55972222222</v>
      </c>
      <c r="M904">
        <v>45570</v>
      </c>
      <c r="N904" t="str">
        <f>TEXT(M904, "DDDD")</f>
        <v>sábado</v>
      </c>
      <c r="O904" t="str">
        <v>J027 JUMBO RIONEGRO</v>
      </c>
      <c r="P904" t="str">
        <v>RIONEGRO</v>
      </c>
      <c r="Q904" t="str">
        <f>IF(ISBLANK(P904),"0",(VLOOKUP(P904,REGION,2,FALSE)))</f>
        <v>CENTRO</v>
      </c>
      <c r="R904" t="str">
        <v xml:space="preserve">FABIAN VARGAS LASTRA </v>
      </c>
      <c r="S904" t="e">
        <f>IF(ISBLANK(R904),"0", VLOOKUP(R904,PERSONAL,2,FALSE))</f>
        <v>#N/A</v>
      </c>
      <c r="T904" t="str">
        <v>ALIADO</v>
      </c>
      <c r="U904">
        <v>0.625</v>
      </c>
      <c r="V904">
        <v>0.75</v>
      </c>
      <c r="W904">
        <f>V904-U904</f>
        <v>0.125</v>
      </c>
      <c r="X904">
        <v>2</v>
      </c>
      <c r="Y904">
        <f>NETWORKDAYS(K904,M904)</f>
        <v>2</v>
      </c>
      <c r="Z904" t="str">
        <f>IF(Y904&lt;=2,"CUMPLE","NO CUMPLE")</f>
        <v>CUMPLE</v>
      </c>
      <c r="AB904" t="str">
        <v>POR TICKET</v>
      </c>
      <c r="AC904" t="str">
        <f>TEXT(M904,"mmmm")</f>
        <v>octubre</v>
      </c>
      <c r="AD904" t="str">
        <f>TEXT(M904,"yyyy")</f>
        <v>yyyy</v>
      </c>
      <c r="AE904">
        <f>W904*60*24</f>
        <v>180</v>
      </c>
      <c r="AF904">
        <f>AE904/60</f>
        <v>3</v>
      </c>
      <c r="AG904">
        <f>AE904/60</f>
        <v>3</v>
      </c>
      <c r="AH904">
        <f>L904-K904</f>
        <v>1.0944444444394321</v>
      </c>
      <c r="AI904">
        <f>AH904*24*60</f>
        <v>1575.9999999927823</v>
      </c>
      <c r="AJ904">
        <f>75728*X904</f>
        <v>151456</v>
      </c>
    </row>
    <row r="905">
      <c r="A905">
        <v>908650</v>
      </c>
      <c r="B905" t="str">
        <v>SOLICITUD</v>
      </c>
      <c r="C905" t="str">
        <v>CERRADO</v>
      </c>
      <c r="D905" t="str">
        <v>SISTEMAS</v>
      </c>
      <c r="E905" t="str">
        <v>INVENTARIO</v>
      </c>
      <c r="F905" t="str">
        <v>INVENTARIO</v>
      </c>
      <c r="G905" t="str">
        <v>INVENTARIO</v>
      </c>
      <c r="H905" t="str">
        <v>Buenas tardes se requiere 12 monitos Clientes para migracion de NCR</v>
      </c>
      <c r="I905" t="str">
        <v>Buenas tardes se requiere 12 monitos Clientes para migracion de NCR</v>
      </c>
      <c r="J905" t="str">
        <v>Se toma información de seriales de servidor; pantallas e impresoras recibidas en la tienda y almacenadas en el cuarto de sistemas. Estos datos se envían a Johnny Alejandro G Morales</v>
      </c>
      <c r="K905">
        <v>45568.46527777778</v>
      </c>
      <c r="L905">
        <v>45569.55972222222</v>
      </c>
      <c r="M905">
        <v>45570</v>
      </c>
      <c r="N905" t="str">
        <f>TEXT(M905, "DDDD")</f>
        <v>sábado</v>
      </c>
      <c r="O905" t="str">
        <v>J027 JUMBO RIONEGRO</v>
      </c>
      <c r="P905" t="str">
        <v>RIONEGRO</v>
      </c>
      <c r="Q905" t="str">
        <f>IF(ISBLANK(P905),"0",(VLOOKUP(P905,REGION,2,FALSE)))</f>
        <v>CENTRO</v>
      </c>
      <c r="R905" t="str">
        <v xml:space="preserve">FABIAN VARGAS LASTRA </v>
      </c>
      <c r="S905" t="e">
        <f>IF(ISBLANK(R905),"0", VLOOKUP(R905,PERSONAL,2,FALSE))</f>
        <v>#N/A</v>
      </c>
      <c r="T905" t="str">
        <v>ALIADO</v>
      </c>
      <c r="U905">
        <v>0.8125</v>
      </c>
      <c r="V905">
        <v>0.8888888888888888</v>
      </c>
      <c r="W905">
        <f>V905-U905</f>
        <v>0.07638888888888884</v>
      </c>
      <c r="X905">
        <v>1</v>
      </c>
      <c r="Y905">
        <f>NETWORKDAYS(K905,M905)</f>
        <v>2</v>
      </c>
      <c r="Z905" t="str">
        <f>IF(Y905&lt;=2,"CUMPLE","NO CUMPLE")</f>
        <v>CUMPLE</v>
      </c>
      <c r="AB905" t="str">
        <v>POR TICKET</v>
      </c>
      <c r="AC905" t="str">
        <f>TEXT(M905,"mmmm")</f>
        <v>octubre</v>
      </c>
      <c r="AD905" t="str">
        <f>TEXT(M905,"yyyy")</f>
        <v>yyyy</v>
      </c>
      <c r="AE905">
        <f>W905*60*24</f>
        <v>109.99999999999993</v>
      </c>
      <c r="AF905">
        <f>AE905/60</f>
        <v>1.8333333333333321</v>
      </c>
      <c r="AG905">
        <f>AE905/60</f>
        <v>1.8333333333333321</v>
      </c>
      <c r="AH905">
        <f>L905-K905</f>
        <v>1.0944444444394321</v>
      </c>
      <c r="AI905">
        <f>AH905*24*60</f>
        <v>1575.9999999927823</v>
      </c>
      <c r="AJ905">
        <f>75728*X905</f>
        <v>75728</v>
      </c>
    </row>
    <row r="906" xml:space="preserve">
      <c r="A906">
        <v>922836</v>
      </c>
      <c r="B906" t="str">
        <v>SOLICITUD</v>
      </c>
      <c r="C906" t="str">
        <v>CERRADO</v>
      </c>
      <c r="D906" t="str">
        <v>TIENDA</v>
      </c>
      <c r="E906" t="str">
        <v>ACOMPAÑAMIENTO</v>
      </c>
      <c r="F906" t="str">
        <v>ACOMPAÑAMIENTO</v>
      </c>
      <c r="G906" t="str">
        <v>ACOMPAÑAMIENTO</v>
      </c>
      <c r="H906" t="str">
        <v>Buenas tardes se requiere acompañamiento para la certificacion de los siguinete equipos Dias Pendientes Estado Hostname CategorÃ­a Tipo Ubicacion Fabricante Modelo Numero de serie -118 VENCIDA B127527*09/06/2022 Dispositivos SCANNER POS|BALANZA M166 DOSQUEBRADAS ZEBRA 7001 S20030010554855 -118 VENCIDA B127526*09/06/2022 Dispositivos SCANNER POS|BALANZA M166 DOSQUEBRADAS ZEBRA 7001 S20030010554</v>
      </c>
      <c r="I906" t="str">
        <v>Buenas tardes se requiere acompañamiento para la certificacion de los siguinete equipos Dias Pendientes Estado Hostname CategorÃ­a Tipo Ubicacion Fabricante Modelo Numero de serie -118 VENCIDA B127527*09/06/2022 Dispositivos SCANNER POS|BALANZA M166 DOSQUEBRADAS ZEBRA 7001 S20030010554855 -118 VENCIDA B127526*09/06/2022 Dispositivos SCANNER POS|BALANZA M166 DOSQUEBRADAS ZEBRA 7001 S20030010554</v>
      </c>
      <c r="J906" t="str" xml:space="preserve">
        <v xml:space="preserve">Acompañamiento para calibración de balanzas_x000d_
Caja 4 S/N 20030010554907 conforme B127525 (-15gr)_x000d_
Caja 3 S/N 20030010554855 conforme B127527_x000d_
Caja 1 S/N 20030010554914 conforme B127526 (-20gr); presenta desnivel se debe corregir_x000d_
Preparados S/N CO13217215 conforme B127775 _x000d_
Evidencia enviadas a John Olaya </v>
      </c>
      <c r="K906">
        <v>45569.40625</v>
      </c>
      <c r="L906">
        <v>45569.63333333333</v>
      </c>
      <c r="M906">
        <v>45572</v>
      </c>
      <c r="N906" t="str">
        <f>TEXT(M906, "DDDD")</f>
        <v>lunes</v>
      </c>
      <c r="O906" t="str">
        <v>M166 DOSQUEBRADAS</v>
      </c>
      <c r="P906" t="str">
        <v>PEREIRA</v>
      </c>
      <c r="Q906" t="str">
        <f>IF(ISBLANK(P906),"0",(VLOOKUP(P906,REGION,2,FALSE)))</f>
        <v>CENTRO</v>
      </c>
      <c r="R906" t="str">
        <v>JORGE MARIO FRANCO CORREA</v>
      </c>
      <c r="S906" t="e">
        <f>IF(ISBLANK(R906),"0", VLOOKUP(R906,PERSONAL,2,FALSE))</f>
        <v>#N/A</v>
      </c>
      <c r="T906" t="str">
        <v>DIRECTO</v>
      </c>
      <c r="U906">
        <v>0.3333333333333333</v>
      </c>
      <c r="V906">
        <v>0.4166666666666667</v>
      </c>
      <c r="W906">
        <f>V906-U906</f>
        <v>0.08333333333333337</v>
      </c>
      <c r="X906">
        <v>1</v>
      </c>
      <c r="Y906">
        <f>NETWORKDAYS(K906,M906)</f>
        <v>2</v>
      </c>
      <c r="Z906" t="str">
        <f>IF(Y906&lt;=2,"CUMPLE","NO CUMPLE")</f>
        <v>CUMPLE</v>
      </c>
      <c r="AB906" t="str">
        <v>POR TICKET</v>
      </c>
      <c r="AC906" t="str">
        <f>TEXT(M906,"mmmm")</f>
        <v>octubre</v>
      </c>
      <c r="AD906" t="str">
        <f>TEXT(M906,"yyyy")</f>
        <v>yyyy</v>
      </c>
      <c r="AE906">
        <f>W906*60*24</f>
        <v>120.00000000000004</v>
      </c>
      <c r="AF906">
        <f>AE906/60</f>
        <v>2.000000000000001</v>
      </c>
      <c r="AG906">
        <f>AE906/60</f>
        <v>2.000000000000001</v>
      </c>
      <c r="AH906">
        <f>L906-K906</f>
        <v>0.22708333333139308</v>
      </c>
      <c r="AI906">
        <f>AH906*24*60</f>
        <v>326.99999999720603</v>
      </c>
      <c r="AJ906">
        <f>75728*X906</f>
        <v>75728</v>
      </c>
    </row>
    <row r="907" xml:space="preserve">
      <c r="A907">
        <v>926403</v>
      </c>
      <c r="B907" t="str">
        <v>SOLICITUD</v>
      </c>
      <c r="C907" t="str">
        <v>CERRADO</v>
      </c>
      <c r="D907" t="str">
        <v>SISTEMAS</v>
      </c>
      <c r="E907" t="str">
        <v>SERVIDOR</v>
      </c>
      <c r="F907" t="str">
        <v>SERVIDOR</v>
      </c>
      <c r="G907" t="str">
        <v>LENOVO</v>
      </c>
      <c r="H907" t="str">
        <v>Se solicita retiro del servidor TPLINUX de la tienda Metro Giron 039; dejarlo embalado y recoger firmas del acta de traslado.</v>
      </c>
      <c r="I907" t="str">
        <v>Se solicita retiro del servidor TPLINUX de la tienda Metro Giron 039; dejarlo embalado y recoger firmas del acta de traslado.</v>
      </c>
      <c r="J907" t="str" xml:space="preserve">
        <v xml:space="preserve">Se identifica el sevidor en el rack y se procede a desmontarlo junto con los rieles de soporte del equipo; se embala en la caja y se_x000d_
procede a indicarle a la persona de seguridad; el equipo retirado y se sella. se procede a_x000d_
diligenciar el formato para bajas y traslados de activos fijos y se firma por las partes correspondientes</v>
      </c>
      <c r="K907">
        <v>45571.674305555556</v>
      </c>
      <c r="L907">
        <v>45571.677083333336</v>
      </c>
      <c r="M907">
        <v>45572</v>
      </c>
      <c r="N907" t="str">
        <f>TEXT(M907, "DDDD")</f>
        <v>lunes</v>
      </c>
      <c r="O907" t="str">
        <v>M039 METRO GIRON</v>
      </c>
      <c r="P907" t="str">
        <v>BUCARAMANGA</v>
      </c>
      <c r="Q907" t="str">
        <f>IF(ISBLANK(P907),"0",(VLOOKUP(P907,REGION,2,FALSE)))</f>
        <v>ORIENTE</v>
      </c>
      <c r="R907" t="str">
        <v>YEISON ELIAN CACERES VELANDIA</v>
      </c>
      <c r="S907" t="e">
        <f>IF(ISBLANK(R907),"0", VLOOKUP(R907,PERSONAL,2,FALSE))</f>
        <v>#N/A</v>
      </c>
      <c r="T907" t="str">
        <v>DIRECTO</v>
      </c>
      <c r="U907">
        <v>0.3333333333333333</v>
      </c>
      <c r="V907">
        <v>0.4166666666666667</v>
      </c>
      <c r="W907">
        <f>V907-U907</f>
        <v>0.08333333333333337</v>
      </c>
      <c r="X907">
        <v>1</v>
      </c>
      <c r="Y907">
        <f>NETWORKDAYS(K907,M907)</f>
        <v>1</v>
      </c>
      <c r="Z907" t="str">
        <f>IF(Y907&lt;=2,"CUMPLE","NO CUMPLE")</f>
        <v>CUMPLE</v>
      </c>
      <c r="AB907" t="str">
        <v>POR TICKET</v>
      </c>
      <c r="AC907" t="str">
        <f>TEXT(M907,"mmmm")</f>
        <v>octubre</v>
      </c>
      <c r="AD907" t="str">
        <f>TEXT(M907,"yyyy")</f>
        <v>yyyy</v>
      </c>
      <c r="AE907">
        <f>W907*60*24</f>
        <v>120.00000000000004</v>
      </c>
      <c r="AF907">
        <f>AE907/60</f>
        <v>2.000000000000001</v>
      </c>
      <c r="AG907">
        <f>AE907/60</f>
        <v>2.000000000000001</v>
      </c>
      <c r="AH907">
        <f>L907-K907</f>
        <v>0.002777777779556345</v>
      </c>
      <c r="AI907">
        <f>AH907*24*60</f>
        <v>4.000000002561137</v>
      </c>
      <c r="AJ907">
        <f>75728*X907</f>
        <v>75728</v>
      </c>
    </row>
    <row r="908">
      <c r="A908">
        <v>920213</v>
      </c>
      <c r="B908" t="str">
        <v>INCIDENTE</v>
      </c>
      <c r="C908" t="str">
        <v>ABIERTO</v>
      </c>
      <c r="D908" t="str">
        <v>CARNES</v>
      </c>
      <c r="E908" t="str">
        <v>BALANZA</v>
      </c>
      <c r="F908" t="str">
        <v>BALANZA</v>
      </c>
      <c r="G908" t="str">
        <v>TOLEDO</v>
      </c>
      <c r="H908" t="str">
        <v>Cordial saludo: La balanza del laboratorio de frutas y verduras no tiene red; por lo tanto no actualiza ni carga precios; me ayudan para generar cargue de 100% productos de fruver y la conexión a la red. Gracias.</v>
      </c>
      <c r="I908" t="str">
        <v>Cordial saludo: La balanza del laboratorio de frutas y verduras no tiene red; por lo tanto no actualiza ni carga precios; me ayudan para generar cargue de 100% productos de fruver y la conexión a la red. Gracias.</v>
      </c>
      <c r="J908" t="str">
        <v xml:space="preserve">me encuentro en sitio y me dirijo a contralor para el acceso; me desplazo al area de fruber y obsrvo el cable de red sin el pin de seguridad y como suelto procedo a ir al area de sistemas y ubicar un pachcort con pin y realizar el cambio pero la red no se detecta; ubico un punto de red cercano y ubico el de panaderia; desconecto y me desplazo con balanza de fruber para el area de panaderia desconecto el cable de red y conecto el de la balanza de fruber y enciendo la balanza y se observa que toma la red; le envio la mac de la balanza al ing harold quien me indica que va a escalar con comunicaciones; se me informa que concete un telefono ip al puerto de red de fruber y este debe prender; actividad negativa y se envia evidencia; se me indica que parece ser un problema de puerto bloqueado en swich y sera escalado a infraestructura; aprobechando que tiene red  la balanza se realiza con mesa especializada el cargue de datos en la balanza y se vuelve a ubicar en su area; se le informa al ing harold y a la compañera leidy villalba que se termina la actividad y me retiro del sitio </v>
      </c>
      <c r="K908">
        <v>45569.51597222222</v>
      </c>
      <c r="L908">
        <v>45569.63888888889</v>
      </c>
      <c r="M908">
        <v>45572</v>
      </c>
      <c r="N908" t="str">
        <f>TEXT(M908, "DDDD")</f>
        <v>lunes</v>
      </c>
      <c r="O908" t="str">
        <v>J036 JUMBO POPAYAN CAMPANARIO</v>
      </c>
      <c r="P908" t="str">
        <v>POPAYAN</v>
      </c>
      <c r="Q908" t="str">
        <f>IF(ISBLANK(P908),"0",(VLOOKUP(P908,REGION,2,FALSE)))</f>
        <v>OCCIDENTE</v>
      </c>
      <c r="R908" t="str">
        <v>DANIEL FERNANDO PAREDES ARTEAGA</v>
      </c>
      <c r="S908">
        <f>IF(ISBLANK(R908),"0", VLOOKUP(R908,PERSONAL,2,FALSE))</f>
        <v>10301691</v>
      </c>
      <c r="T908" t="str">
        <v>DIRECTO</v>
      </c>
      <c r="U908">
        <v>0.3333333333333333</v>
      </c>
      <c r="V908">
        <v>0.6319444444444444</v>
      </c>
      <c r="W908">
        <f>V908-U908</f>
        <v>0.2986111111111111</v>
      </c>
      <c r="X908">
        <v>3</v>
      </c>
      <c r="Y908">
        <f>NETWORKDAYS(K908,M908)</f>
        <v>2</v>
      </c>
      <c r="Z908" t="str">
        <f>IF(Y908&lt;=2,"CUMPLE","NO CUMPLE")</f>
        <v>CUMPLE</v>
      </c>
      <c r="AA908" t="str">
        <v>Entra las 11 a las 13:10 estuvo apoyando el acompañamiento de los datafonos redeban 927786 y credibank 927781</v>
      </c>
      <c r="AB908" t="str">
        <v>POR TICKET</v>
      </c>
      <c r="AC908" t="str">
        <f>TEXT(M908,"mmmm")</f>
        <v>octubre</v>
      </c>
      <c r="AD908" t="str">
        <f>TEXT(M908,"yyyy")</f>
        <v>yyyy</v>
      </c>
      <c r="AE908">
        <f>W908*60*24</f>
        <v>430</v>
      </c>
      <c r="AF908">
        <f>AE908/60</f>
        <v>7.166666666666667</v>
      </c>
      <c r="AG908">
        <f>AE908/60</f>
        <v>7.166666666666667</v>
      </c>
      <c r="AH908">
        <f>L908-K908</f>
        <v>0.12291666666715173</v>
      </c>
      <c r="AI908">
        <f>AH908*24*60</f>
        <v>177.0000000006985</v>
      </c>
      <c r="AJ908">
        <f>75728*X908</f>
        <v>227184</v>
      </c>
    </row>
    <row r="909">
      <c r="A909">
        <v>927781</v>
      </c>
      <c r="B909" t="str">
        <v>INCIDENTE</v>
      </c>
      <c r="C909" t="str">
        <v>CERRADO</v>
      </c>
      <c r="D909" t="str">
        <v>LINEAL DE CAJAS</v>
      </c>
      <c r="E909" t="str">
        <v>aCOMPAÑAMIENTO</v>
      </c>
      <c r="F909" t="str">
        <v>ACOMPAÑAMIENTO</v>
      </c>
      <c r="G909" t="str">
        <v>ACOMPAÑAMIENTO</v>
      </c>
      <c r="H909" t="str">
        <v>Buen dia se solicita acompañamiento del tecnico de isit para configuracion de datafonos con el personal de credibanco</v>
      </c>
      <c r="I909" t="str">
        <v>Buen dia se solicita acompañamiento del tecnico de isit para configuracion de datafonos con el personal de credibanco</v>
      </c>
      <c r="J909" t="str">
        <v xml:space="preserve">me encuentro en sitio y me dirijo a la zona de cajas donde se encuentra el personal de CREDIBANK para realizar el seguimiento y acompañamiento de las pruebas en las diferentes pos;se crea un grupo de whattsap para evidenciar los inconvenientes y hallasgos; inicando desde la pos 1 con pruebas de comunicacion con la tarjeta de pruebas y la pos; se observa que para un buen comportamiento entre los dispositvos se debe precionar en pantalla doble enter para tener respuesta del pinpad con la pos; se realizan los videos demostrando la accion de los pinpad con un solo enter en pantalla y con dos enter en pantalla y se comparte en el grupo creado y se continuan las pruebas en todas las pos; realizando el doble enter y no se presentaron mas novedades; se determina dejar el grupo de apoyo con las partes involugradas por 3 dias para darle seguimiento a la actividad; se da por terminado el acompañamiento y se le informa al ing manuel caidedo  y gerente de tienda bernardo; ademas a la compañera leidy villalba que se termina la actividad y me retiro del sitio </v>
      </c>
      <c r="K909">
        <v>45572.760416666664</v>
      </c>
      <c r="L909">
        <v>45572.80972222222</v>
      </c>
      <c r="M909">
        <v>45572</v>
      </c>
      <c r="N909" t="str">
        <f>TEXT(M909, "DDDD")</f>
        <v>lunes</v>
      </c>
      <c r="O909" t="str">
        <v>J036 JUMBO POPAYAN CAMPANARIO</v>
      </c>
      <c r="P909" t="str">
        <v>POPAYAN</v>
      </c>
      <c r="Q909" t="str">
        <f>IF(ISBLANK(P909),"0",(VLOOKUP(P909,REGION,2,FALSE)))</f>
        <v>OCCIDENTE</v>
      </c>
      <c r="R909" t="str">
        <v>DANIEL FERNANDO PAREDES ARTEAGA</v>
      </c>
      <c r="S909">
        <f>IF(ISBLANK(R909),"0", VLOOKUP(R909,PERSONAL,2,FALSE))</f>
        <v>10301691</v>
      </c>
      <c r="T909" t="str">
        <v>DIRECTO</v>
      </c>
      <c r="U909">
        <v>0.4583333333333333</v>
      </c>
      <c r="V909">
        <v>0.5520833333333334</v>
      </c>
      <c r="W909">
        <f>V909-U909</f>
        <v>0.09375000000000006</v>
      </c>
      <c r="X909" t="str">
        <v>0;5</v>
      </c>
      <c r="Y909">
        <f>NETWORKDAYS(K909,M909)</f>
        <v>1</v>
      </c>
      <c r="Z909" t="str">
        <f>IF(Y909&lt;=2,"CUMPLE","NO CUMPLE")</f>
        <v>CUMPLE</v>
      </c>
      <c r="AB909" t="str">
        <v>POR TICKET</v>
      </c>
      <c r="AC909" t="str">
        <f>TEXT(M909,"mmmm")</f>
        <v>octubre</v>
      </c>
      <c r="AD909" t="str">
        <f>TEXT(M909,"yyyy")</f>
        <v>yyyy</v>
      </c>
      <c r="AE909">
        <f>W909*60*24</f>
        <v>135.00000000000009</v>
      </c>
      <c r="AF909">
        <f>AE909/60</f>
        <v>2.2500000000000013</v>
      </c>
      <c r="AG909">
        <f>AE909/60</f>
        <v>2.2500000000000013</v>
      </c>
      <c r="AH909">
        <f>L909-K909</f>
        <v>0.04930555555620231</v>
      </c>
      <c r="AI909">
        <f>AH909*24*60</f>
        <v>71.00000000093132</v>
      </c>
      <c r="AJ909" t="e">
        <f>75728*X909</f>
        <v>#VALUE!</v>
      </c>
    </row>
    <row r="910">
      <c r="A910">
        <v>927786</v>
      </c>
      <c r="B910" t="str">
        <v>INCIDENTE</v>
      </c>
      <c r="C910" t="str">
        <v>CERRADO</v>
      </c>
      <c r="D910" t="str">
        <v>LINEAL DE CAJAS</v>
      </c>
      <c r="E910" t="str">
        <v>aCOMPAÑAMIENTO</v>
      </c>
      <c r="F910" t="str">
        <v>ACOMPAÑAMIENTO</v>
      </c>
      <c r="G910" t="str">
        <v>ACOMPAÑAMIENTO</v>
      </c>
      <c r="H910" t="str">
        <v>Buen dia se solicita acompañamiento del tecnico de isit para configuracion de datafonos con el personal de redeban</v>
      </c>
      <c r="I910" t="str">
        <v>Buen dia se solicita acompañamiento del tecnico de isit para configuracion de datafonos con el personal de redeban</v>
      </c>
      <c r="J910" t="str">
        <v>me encuentro en sitio y me dirijo a la zona de cajas donde se encuentra el personal de REDEBANK para realizar el seguimiento y acompañamiento de las pruebas en las diferentes pos; inicando desde la pos 1 con pruebas de comunicacion con la tarjeta de pruebas y la pos; se observa que para un buen comportamiento de los dispositvos se debe precionar en pantalla doble enter para tener respuesta del pinpad con la pos; se presenta falla de comunicacion en la pos 11 y el personal de REDEBANK cambia el cable por uno nuevo que llevaron y se repiten las pruebas pasan y se continuan con las siguientes pos; se presenta inconveniente  con la  pos 14 y se realiza el cambio de cable usb por uno de la tienda ya que el que suministro REDEBANK no funciono; se realiza la prueba y todo funcional; no se presentaron mas novedades; se da por terminado el acompañamiento y se le informa al ing harold; al ing manuel caidedo  y la probacion del gerente de tienda bernardo y  la compañera leidy villalba que se termina la actividad y me retiro del sitio</v>
      </c>
      <c r="K910">
        <v>45572.760416666664</v>
      </c>
      <c r="L910">
        <v>45572.799305555556</v>
      </c>
      <c r="M910">
        <v>45572</v>
      </c>
      <c r="N910" t="str">
        <f>TEXT(M910, "DDDD")</f>
        <v>lunes</v>
      </c>
      <c r="O910" t="str">
        <v>J036 JUMBO POPAYAN CAMPANARIO</v>
      </c>
      <c r="P910" t="str">
        <v>POPAYAN</v>
      </c>
      <c r="Q910" t="str">
        <f>IF(ISBLANK(P910),"0",(VLOOKUP(P910,REGION,2,FALSE)))</f>
        <v>OCCIDENTE</v>
      </c>
      <c r="R910" t="str">
        <v>DANIEL FERNANDO PAREDES ARTEAGA</v>
      </c>
      <c r="S910">
        <f>IF(ISBLANK(R910),"0", VLOOKUP(R910,PERSONAL,2,FALSE))</f>
        <v>10301691</v>
      </c>
      <c r="T910" t="str">
        <v>DIRECTO</v>
      </c>
      <c r="U910">
        <v>0.4583333333333333</v>
      </c>
      <c r="V910">
        <v>0.5520833333333334</v>
      </c>
      <c r="W910">
        <f>V910-U910</f>
        <v>0.09375000000000006</v>
      </c>
      <c r="X910" t="str">
        <v>0;5</v>
      </c>
      <c r="Y910">
        <f>NETWORKDAYS(K910,M910)</f>
        <v>1</v>
      </c>
      <c r="Z910" t="str">
        <f>IF(Y910&lt;=2,"CUMPLE","NO CUMPLE")</f>
        <v>CUMPLE</v>
      </c>
      <c r="AB910" t="str">
        <v>POR TICKET</v>
      </c>
      <c r="AC910" t="str">
        <f>TEXT(M910,"mmmm")</f>
        <v>octubre</v>
      </c>
      <c r="AD910" t="str">
        <f>TEXT(M910,"yyyy")</f>
        <v>yyyy</v>
      </c>
      <c r="AE910">
        <f>W910*60*24</f>
        <v>135.00000000000009</v>
      </c>
      <c r="AF910">
        <f>AE910/60</f>
        <v>2.2500000000000013</v>
      </c>
      <c r="AG910">
        <f>AE910/60</f>
        <v>2.2500000000000013</v>
      </c>
      <c r="AH910">
        <f>L910-K910</f>
        <v>0.03888888889196096</v>
      </c>
      <c r="AI910">
        <f>AH910*24*60</f>
        <v>56.00000000442378</v>
      </c>
      <c r="AJ910" t="e">
        <f>75728*X910</f>
        <v>#VALUE!</v>
      </c>
    </row>
    <row r="911">
      <c r="A911">
        <v>929930</v>
      </c>
      <c r="B911" t="str">
        <v>INCIDENTE</v>
      </c>
      <c r="C911" t="str">
        <v>ABIERTO</v>
      </c>
      <c r="D911" t="str">
        <v>LINEAL DE CAJAS</v>
      </c>
      <c r="E911" t="str">
        <v>POS</v>
      </c>
      <c r="F911" t="str">
        <v>POS</v>
      </c>
      <c r="G911" t="str">
        <v>NCR</v>
      </c>
      <c r="H911" t="str">
        <v>buen día Me colaboras por favor con el desbloqueo de la post 8 de la tienda Unicentro 09 no deja ingresar.</v>
      </c>
      <c r="I911" t="str">
        <v>buen día Me colaboras por favor con el desbloqueo de la post 8 de la tienda Unicentro 09 no deja ingresar.</v>
      </c>
      <c r="J911" t="str">
        <v>POS el scanner balanza esté OK; la impresora; ya la red vimos que está OK. La pos Fue reportada al resultor NCR; es decir por garantía. tiene novedad con la configuración de librerías; lo que implica que realicen una configuración remota. Evidenicas remitidas a Johnny Garcia</v>
      </c>
      <c r="K911">
        <v>45573.520833333336</v>
      </c>
      <c r="L911">
        <v>45573.524305555555</v>
      </c>
      <c r="M911">
        <v>45573</v>
      </c>
      <c r="N911" t="str">
        <f>TEXT(M911, "DDDD")</f>
        <v>martes</v>
      </c>
      <c r="O911" t="str">
        <v>J009 JUMBO UNICENTRO</v>
      </c>
      <c r="P911" t="str">
        <v>PEREIRA</v>
      </c>
      <c r="Q911" t="str">
        <f>IF(ISBLANK(P911),"0",(VLOOKUP(P911,REGION,2,FALSE)))</f>
        <v>CENTRO</v>
      </c>
      <c r="R911" t="str">
        <v>JORGE ENRIQUE RODRIGUEZ QUIROGA</v>
      </c>
      <c r="S911" t="e">
        <f>IF(ISBLANK(R911),"0", VLOOKUP(R911,PERSONAL,2,FALSE))</f>
        <v>#N/A</v>
      </c>
      <c r="T911" t="str">
        <v>DIRECTO</v>
      </c>
      <c r="U911">
        <v>0.5277777777777778</v>
      </c>
      <c r="V911">
        <v>0.625</v>
      </c>
      <c r="W911">
        <f>V911-U911</f>
        <v>0.09722222222222221</v>
      </c>
      <c r="X911">
        <v>1</v>
      </c>
      <c r="Y911">
        <f>NETWORKDAYS(K911,M911)</f>
        <v>1</v>
      </c>
      <c r="Z911" t="str">
        <f>IF(Y911&lt;=2,"CUMPLE","NO CUMPLE")</f>
        <v>CUMPLE</v>
      </c>
      <c r="AB911" t="str">
        <v>POR TICKET</v>
      </c>
      <c r="AC911" t="str">
        <f>TEXT(M911,"mmmm")</f>
        <v>octubre</v>
      </c>
      <c r="AD911" t="str">
        <f>TEXT(M911,"yyyy")</f>
        <v>yyyy</v>
      </c>
      <c r="AE911">
        <f>W911*60*24</f>
        <v>139.99999999999997</v>
      </c>
      <c r="AF911">
        <f>AE911/60</f>
        <v>2.333333333333333</v>
      </c>
      <c r="AG911">
        <f>AE911/60</f>
        <v>2.333333333333333</v>
      </c>
      <c r="AH911">
        <f>L911-K911</f>
        <v>0.0034722222189884633</v>
      </c>
      <c r="AI911">
        <f>AH911*24*60</f>
        <v>4.999999995343387</v>
      </c>
      <c r="AJ911">
        <f>75728*X911</f>
        <v>75728</v>
      </c>
    </row>
    <row r="912" xml:space="preserve">
      <c r="A912">
        <v>918594</v>
      </c>
      <c r="B912" t="str">
        <v>SOLICITUD</v>
      </c>
      <c r="C912" t="str">
        <v>CERRADO</v>
      </c>
      <c r="D912" t="str">
        <v>TIENDA</v>
      </c>
      <c r="E912" t="str">
        <v>SCANNER</v>
      </c>
      <c r="F912" t="str">
        <v>SCANNER</v>
      </c>
      <c r="G912" t="str">
        <v>ZEBRA</v>
      </c>
      <c r="H912" t="str" xml:space="preserve">
        <v xml:space="preserve">Buenas tardes se requiere acompañamiento de actividad de proveedor para calibracion de los Scanner balanzas 7000 en la tienda_x000d_
_x000d_
la actividad se ejecutara el dia martes 8 de octubre de 2024</v>
      </c>
      <c r="I912" t="str" xml:space="preserve">
        <v xml:space="preserve">Buenas tardes se requiere acompañamiento de actividad de proveedor para calibracion de los Scanner balanzas 7000 en la tienda_x000d_
_x000d_
la actividad se ejecutara el dia martes 8 de octubre de 2024</v>
      </c>
      <c r="J912" t="str" xml:space="preserve">
        <v xml:space="preserve">Se recogen pesas de la sede de Dosquebradas y se transportan a la sede Unicentro Pereira; en sitio se realizó calibración de 8 balanzas escaner Zebra MP7001 ; Instalan 5 precintos. Toman evidencias y se envían con formato de Cencosu._x000d_
_x000d_
Pesas se deben llevar nuevamente a la sede de Dosquebradas; pero primero se atiende caso incidente se Caja 8._x000d_
</v>
      </c>
      <c r="K912">
        <v>45567.48472222222</v>
      </c>
      <c r="L912">
        <v>45567.63888888889</v>
      </c>
      <c r="M912">
        <v>45573</v>
      </c>
      <c r="N912" t="str">
        <f>TEXT(M912, "DDDD")</f>
        <v>martes</v>
      </c>
      <c r="O912" t="str">
        <v>J009 JUMBO UNICENTRO</v>
      </c>
      <c r="P912" t="str">
        <v>PEREIRA</v>
      </c>
      <c r="Q912" t="str">
        <f>IF(ISBLANK(P912),"0",(VLOOKUP(P912,REGION,2,FALSE)))</f>
        <v>CENTRO</v>
      </c>
      <c r="R912" t="str">
        <v>JORGE ENRIQUE RODRIGUEZ QUIROGA</v>
      </c>
      <c r="S912" t="e">
        <f>IF(ISBLANK(R912),"0", VLOOKUP(R912,PERSONAL,2,FALSE))</f>
        <v>#N/A</v>
      </c>
      <c r="T912" t="str">
        <v>DIRECTO</v>
      </c>
      <c r="U912">
        <v>0.3298611111111111</v>
      </c>
      <c r="V912">
        <v>0.5138888888888888</v>
      </c>
      <c r="W912">
        <f>V912-U912</f>
        <v>0.18402777777777773</v>
      </c>
      <c r="X912">
        <v>3</v>
      </c>
      <c r="Y912">
        <f>NETWORKDAYS(K912,M912)</f>
        <v>5</v>
      </c>
      <c r="Z912" t="str">
        <f>IF(Y912&lt;=2,"CUMPLE","NO CUMPLE")</f>
        <v>NO CUMPLE</v>
      </c>
      <c r="AA912" t="str">
        <v>Solicita que la atención se realice el 8/10/2024</v>
      </c>
      <c r="AB912" t="str">
        <v>POR TICKET</v>
      </c>
      <c r="AC912" t="str">
        <f>TEXT(M912,"mmmm")</f>
        <v>octubre</v>
      </c>
      <c r="AD912" t="str">
        <f>TEXT(M912,"yyyy")</f>
        <v>yyyy</v>
      </c>
      <c r="AE912">
        <f>W912*60*24</f>
        <v>264.99999999999994</v>
      </c>
      <c r="AF912">
        <f>AE912/60</f>
        <v>4.416666666666666</v>
      </c>
      <c r="AG912">
        <f>AE912/60</f>
        <v>4.416666666666666</v>
      </c>
      <c r="AH912">
        <f>L912-K912</f>
        <v>0.15416666666715173</v>
      </c>
      <c r="AI912">
        <f>AH912*24*60</f>
        <v>222.0000000006985</v>
      </c>
      <c r="AJ912">
        <f>75728*X912</f>
        <v>227184</v>
      </c>
    </row>
    <row r="913">
      <c r="A913">
        <v>930635</v>
      </c>
      <c r="B913" t="str">
        <v>SOLICITUD</v>
      </c>
      <c r="C913" t="str">
        <v>CERRADO</v>
      </c>
      <c r="D913" t="str">
        <v>TIENDA</v>
      </c>
      <c r="E913" t="str">
        <v>ACOMPAÑAMIENTO</v>
      </c>
      <c r="F913" t="str">
        <v>ACOMPAÑAMIENTO</v>
      </c>
      <c r="G913" t="str">
        <v>ACOMPAÑAMIENTO</v>
      </c>
      <c r="H913" t="str">
        <v>Solicito de su colaboración para gestionar y organizar los equipos NCR para instalación mañana</v>
      </c>
      <c r="I913" t="str">
        <v>Solicito de su colaboración para gestionar y organizar los equipos NCR para instalación mañana</v>
      </c>
      <c r="J913" t="str">
        <v>Se realiza soporte a Miguel Caideo Lider Regional Occidente; en el cual se le mostro donde estaba ubicado todo el equipamiento NCR; se hizo validacion de donde iban a quedar ubicado; el plan de trabajo; dejar por paquetes cada POS para el dia de migracion y la ida a M038 para recoger un cable de impresora en y que hacia falta en Santa lucia y a la vez comprobar si habia una impresora para hacer el cambio</v>
      </c>
      <c r="K913">
        <v>45573.552777777775</v>
      </c>
      <c r="L913">
        <v>45573.61319444444</v>
      </c>
      <c r="M913">
        <v>45573</v>
      </c>
      <c r="N913" t="str">
        <f>TEXT(M913, "DDDD")</f>
        <v>martes</v>
      </c>
      <c r="O913" t="str">
        <v>M195 METRO SANTA LUCIA</v>
      </c>
      <c r="P913" t="str">
        <v>NEIVA</v>
      </c>
      <c r="Q913" t="str">
        <f>IF(ISBLANK(P913),"0",(VLOOKUP(P913,REGION,2,FALSE)))</f>
        <v>OCCIDENTE</v>
      </c>
      <c r="R913" t="str">
        <v>MICHAEL SIMIT VILLABON TRUJILLO</v>
      </c>
      <c r="S913" t="e">
        <f>IF(ISBLANK(R913),"0", VLOOKUP(R913,PERSONAL,2,FALSE))</f>
        <v>#N/A</v>
      </c>
      <c r="T913" t="str">
        <v>ALIADO</v>
      </c>
      <c r="U913">
        <v>0.5833333333333334</v>
      </c>
      <c r="V913">
        <v>0.7083333333333334</v>
      </c>
      <c r="W913">
        <f>V913-U913</f>
        <v>0.125</v>
      </c>
      <c r="X913">
        <v>2</v>
      </c>
      <c r="Y913">
        <f>NETWORKDAYS(K913,M913)</f>
        <v>1</v>
      </c>
      <c r="Z913" t="str">
        <f>IF(Y913&lt;=2,"CUMPLE","NO CUMPLE")</f>
        <v>CUMPLE</v>
      </c>
      <c r="AB913" t="str">
        <v>POR TICKET</v>
      </c>
      <c r="AC913" t="str">
        <f>TEXT(M913,"mmmm")</f>
        <v>octubre</v>
      </c>
      <c r="AD913" t="str">
        <f>TEXT(M913,"yyyy")</f>
        <v>yyyy</v>
      </c>
      <c r="AE913">
        <f>W913*60*24</f>
        <v>180</v>
      </c>
      <c r="AF913">
        <f>AE913/60</f>
        <v>3</v>
      </c>
      <c r="AG913">
        <f>AE913/60</f>
        <v>3</v>
      </c>
      <c r="AH913">
        <f>L913-K913</f>
        <v>0.06041666666715173</v>
      </c>
      <c r="AI913">
        <f>AH913*24*60</f>
        <v>87.00000000069849</v>
      </c>
      <c r="AJ913">
        <f>75728*X913</f>
        <v>151456</v>
      </c>
    </row>
    <row r="914" xml:space="preserve">
      <c r="A914">
        <v>930839</v>
      </c>
      <c r="B914" t="str">
        <v>INCIDENTE</v>
      </c>
      <c r="C914" t="str">
        <v>CERRADO</v>
      </c>
      <c r="D914" t="str">
        <v>ADMINISTRACION</v>
      </c>
      <c r="E914" t="str">
        <v>CPU</v>
      </c>
      <c r="F914" t="str">
        <v>CPU</v>
      </c>
      <c r="G914" t="str">
        <v>LENOVO</v>
      </c>
      <c r="H914" t="str">
        <v>tiene la memoria llena</v>
      </c>
      <c r="I914" t="str">
        <v>tiene la memoria llena</v>
      </c>
      <c r="J914" t="str" xml:space="preserve">
        <v xml:space="preserve">Se realiza liberacion de almacenamiento en el equipo M195900WS108; no tenia espacio; se borro temporales; archivos basura; usuarios antiguos;_x000d_
tambien se le hizo optimizacion para que este mas fluido; en total se borraron 100gb con la autorizacion de la encargada del equipo; todo quedo_x000d_
correctamente.</v>
      </c>
      <c r="K914">
        <v>45573.552777777775</v>
      </c>
      <c r="L914">
        <v>45573.61319444444</v>
      </c>
      <c r="M914">
        <v>45573</v>
      </c>
      <c r="N914" t="str">
        <f>TEXT(M914, "DDDD")</f>
        <v>martes</v>
      </c>
      <c r="O914" t="str">
        <v>M195 METRO SANTA LUCIA</v>
      </c>
      <c r="P914" t="str">
        <v>NEIVA</v>
      </c>
      <c r="Q914" t="str">
        <f>IF(ISBLANK(P914),"0",(VLOOKUP(P914,REGION,2,FALSE)))</f>
        <v>OCCIDENTE</v>
      </c>
      <c r="R914" t="str">
        <v>MICHAEL SIMIT VILLABON TRUJILLO</v>
      </c>
      <c r="S914" t="e">
        <f>IF(ISBLANK(R914),"0", VLOOKUP(R914,PERSONAL,2,FALSE))</f>
        <v>#N/A</v>
      </c>
      <c r="T914" t="str">
        <v>ALIADO</v>
      </c>
      <c r="U914">
        <v>0.5833333333333334</v>
      </c>
      <c r="V914">
        <v>0.6875</v>
      </c>
      <c r="W914">
        <f>V914-U914</f>
        <v>0.10416666666666663</v>
      </c>
      <c r="X914">
        <v>1</v>
      </c>
      <c r="Y914">
        <f>NETWORKDAYS(K914,M914)</f>
        <v>1</v>
      </c>
      <c r="Z914" t="str">
        <f>IF(Y914&lt;=2,"CUMPLE","NO CUMPLE")</f>
        <v>CUMPLE</v>
      </c>
      <c r="AB914" t="str">
        <v>POR TICKET</v>
      </c>
      <c r="AC914" t="str">
        <f>TEXT(M914,"mmmm")</f>
        <v>octubre</v>
      </c>
      <c r="AD914" t="str">
        <f>TEXT(M914,"yyyy")</f>
        <v>yyyy</v>
      </c>
      <c r="AE914">
        <f>W914*60*24</f>
        <v>149.99999999999994</v>
      </c>
      <c r="AF914">
        <f>AE914/60</f>
        <v>2.499999999999999</v>
      </c>
      <c r="AG914">
        <f>AE914/60</f>
        <v>2.499999999999999</v>
      </c>
      <c r="AH914">
        <f>L914-K914</f>
        <v>0.06041666666715173</v>
      </c>
      <c r="AI914">
        <f>AH914*24*60</f>
        <v>87.00000000069849</v>
      </c>
      <c r="AJ914">
        <f>75728*X914</f>
        <v>75728</v>
      </c>
    </row>
    <row r="915">
      <c r="A915">
        <v>928409</v>
      </c>
      <c r="B915" t="str">
        <v>SOLICITUD</v>
      </c>
      <c r="C915" t="str">
        <v>CERRADO</v>
      </c>
      <c r="D915" t="str">
        <v>LINEAL DE CAJAS</v>
      </c>
      <c r="E915" t="str">
        <v>REVISION</v>
      </c>
      <c r="F915" t="str">
        <v>REVISION</v>
      </c>
      <c r="G915" t="str">
        <v>REVISION</v>
      </c>
      <c r="H915" t="str">
        <v>Buena tarde; Se requiere su apoyo con la asignación de un Técnico para tienda Metro Floridablanca.</v>
      </c>
      <c r="I915" t="str">
        <v>Buena tarde; Se requiere su apoyo con la asignación de un Técnico para tienda Metro Floridablanca.</v>
      </c>
      <c r="J915" t="str">
        <v>1.) Se atiende revision de POS 5; la cual no encendia: Realizando revisión visual se confirma que el cable de poder no estaba bien conectado; se conecta correctamente; quedando buen funcionamiento; se envian fotos y evidencia a 24/7 para su respectiva activación; ya que tenia amarillo unas letras; signo de que no estaba opetativa.2.)Se realiza revisión en la misma pos; la balanza de la misma POS 5; no hacia nada; aunque estaba encendida; ella no pitaba; ni leia ningun producto;Realización revisión se confirma que la pos estaba conectada en la entrada de auxiliar; no estaba en al entrada pos; se coencta correectamente(el lado RJ45)donde es y queda operativa. 3) Se realiza revisón de dos teclado; de dos equipos diferentes; se confirma que los teclados tiene fallas fisicas por uso; desgaste; ya que al precionar la tecla Ctrl estan duras; si no se preciona en el centro no bajan; se solicita cambio de los dos teclados.4) Se revisa impresora zebra de etiquetas la cual no estaba imprimiendo lo que se le enviaba; al revisar se puede constatar que tiene la punta del cable de red averiada; se realiza  cambio de patch cord (rj45) de ZEBRA;  se realiza el ponchado de cable y se hacen pruebas de funcionamiento.5) Se revisa impresora de etiquetas grandes de PEROQUES; la cual siempre registra que no lee el papel; luego de limpiar sensores; de sacar el papel varias veces; se sacar rollo de tinta; de apagar; encender y hacer muchas pruebas; se revisa la configuración; se confirma que no esta estaba configuirada para que el sensor reconociera correctamente los cortes del papel(las rayas negras de atras); se configura y se confirma operatividad. 6)Se mueva caja de servidor para que seguridad pueda tener conocimiento de donde la prodan recoger cuando llegue coordinadora.7.) Se realiza revisión de la caja 3 y 4; en las cuales dicen los usuarios que se bloquean y se apagan por completo; se hace reavisón electrica confirmando que estan conectada en tomas reguladas y conectores limpios. 8.) Se revisa  caja de  alimentos; zona de restaurantes; la cual indicaban que se apagaba si se movia un cable; al hacer la revisión se puede notar que se no esta conectado directo a la regulada; tenia 2 regletas en fila antes de la regulada; lo cual podia estar provocando bajas de tensión; se quita una de regletas y queda operativo sin problemas; se mueve el cable y no se apaga.9)Se revisan 6 equipos entre PDT Y MOVILES  para solucionar problemas de la app mi tienda que se quedaba en blanco o cargando; 2 pdt se tiene que realizar restablecimiento de fabrica.</v>
      </c>
      <c r="K915">
        <v>45572.62708333333</v>
      </c>
      <c r="L915">
        <v>45572.635416666664</v>
      </c>
      <c r="M915">
        <v>45573</v>
      </c>
      <c r="N915" t="str">
        <f>TEXT(M915, "DDDD")</f>
        <v>martes</v>
      </c>
      <c r="O915" t="str">
        <v>M034 METRO FLORIDA</v>
      </c>
      <c r="P915" t="str">
        <v>BUCARAMANGA</v>
      </c>
      <c r="Q915" t="str">
        <f>IF(ISBLANK(P915),"0",(VLOOKUP(P915,REGION,2,FALSE)))</f>
        <v>ORIENTE</v>
      </c>
      <c r="R915" t="str">
        <v>HENRY ALEJANDRO NIÑO</v>
      </c>
      <c r="S915" t="e">
        <f>IF(ISBLANK(R915),"0", VLOOKUP(R915,PERSONAL,2,FALSE))</f>
        <v>#N/A</v>
      </c>
      <c r="T915" t="str">
        <v>ALIADO</v>
      </c>
      <c r="U915">
        <v>0.3368055555555556</v>
      </c>
      <c r="V915">
        <v>0.7118055555555556</v>
      </c>
      <c r="W915">
        <f>V915-U915</f>
        <v>0.375</v>
      </c>
      <c r="X915" t="str">
        <v>2;5</v>
      </c>
      <c r="Y915">
        <f>NETWORKDAYS(K915,M915)</f>
        <v>2</v>
      </c>
      <c r="Z915" t="str">
        <f>IF(Y915&lt;=2,"CUMPLE","NO CUMPLE")</f>
        <v>CUMPLE</v>
      </c>
      <c r="AA915" t="str">
        <v>SOLICITUD TÉCNICO TODO EL DIA</v>
      </c>
      <c r="AB915" t="str">
        <v xml:space="preserve">POR DIA </v>
      </c>
      <c r="AC915" t="str">
        <f>TEXT(M915,"mmmm")</f>
        <v>octubre</v>
      </c>
      <c r="AD915" t="str">
        <f>TEXT(M915,"yyyy")</f>
        <v>yyyy</v>
      </c>
      <c r="AE915">
        <f>W915*60*24</f>
        <v>540</v>
      </c>
      <c r="AF915">
        <f>AE915/60</f>
        <v>9</v>
      </c>
      <c r="AG915">
        <f>AE915/60</f>
        <v>9</v>
      </c>
      <c r="AH915">
        <f>L915-K915</f>
        <v>0.008333333331393078</v>
      </c>
      <c r="AI915">
        <f>AH915*24*60</f>
        <v>11.999999997206032</v>
      </c>
      <c r="AJ915" t="e">
        <f>75728*X915</f>
        <v>#VALUE!</v>
      </c>
    </row>
    <row r="916">
      <c r="A916">
        <v>931478</v>
      </c>
      <c r="B916" t="str">
        <v>SOLICITUD</v>
      </c>
      <c r="C916" t="str">
        <v>CERRADO</v>
      </c>
      <c r="D916" t="str">
        <v xml:space="preserve">GERENCIA </v>
      </c>
      <c r="E916" t="str">
        <v>PDA</v>
      </c>
      <c r="F916" t="str">
        <v>PDA</v>
      </c>
      <c r="G916" t="str">
        <v>ZEBRA</v>
      </c>
      <c r="H916" t="str">
        <v>Buen día PDT del gerente tienda no permite ingresar a la APP Mi Tienda.</v>
      </c>
      <c r="I916" t="str">
        <v>Buen día PDT del gerente tienda no permite ingresar a la APP Mi Tienda.</v>
      </c>
      <c r="J916" t="str">
        <v>Se llega a sitio y se procede con validaciones de ingreso. Ubicamos el usuario y la pda. Procedemos a realizar reseteo de la misma a punto de fábrica. Procedemos con la configuración de parámetros de red y descargamos aplicativos. Realizamos configuración de los mismos según instructivo corporativo. Configuramos y actualizamos alicativo mi tienda y aplicativo telnet para génesix. realizamos pruebas con el usuario a total satisfacción enlos aplicativos de la tienda. Fue necesarios restaurar de fábrica la pda ya que esta presento bloqueo de configuración. La pda queda completamente op´erativa y funcional.</v>
      </c>
      <c r="K916">
        <v>45574.35277777778</v>
      </c>
      <c r="L916">
        <v>45574.385416666664</v>
      </c>
      <c r="M916">
        <v>45574</v>
      </c>
      <c r="N916" t="str">
        <f>TEXT(M916, "DDDD")</f>
        <v>miércoles</v>
      </c>
      <c r="O916" t="str">
        <v>M179 METRO PITALITO</v>
      </c>
      <c r="P916" t="str">
        <v>PITALITO</v>
      </c>
      <c r="Q916" t="str">
        <f>IF(ISBLANK(P916),"0",(VLOOKUP(P916,REGION,2,FALSE)))</f>
        <v>OCCIDENTE</v>
      </c>
      <c r="R916" t="str">
        <v>EMERSON PALACIOS MARTINEZ</v>
      </c>
      <c r="S916">
        <f>IF(ISBLANK(R916),"0", VLOOKUP(R916,PERSONAL,2,FALSE))</f>
        <v>13723524</v>
      </c>
      <c r="T916" t="str">
        <v>ALIADO</v>
      </c>
      <c r="U916">
        <v>0.5416666666666666</v>
      </c>
      <c r="V916">
        <v>0.625</v>
      </c>
      <c r="W916">
        <f>V916-U916</f>
        <v>0.08333333333333337</v>
      </c>
      <c r="X916">
        <v>1</v>
      </c>
      <c r="Y916">
        <f>NETWORKDAYS(K916,M916)</f>
        <v>1</v>
      </c>
      <c r="Z916" t="str">
        <f>IF(Y916&lt;=2,"CUMPLE","NO CUMPLE")</f>
        <v>CUMPLE</v>
      </c>
      <c r="AB916" t="str">
        <v>POR TICKET</v>
      </c>
      <c r="AC916" t="str">
        <f>TEXT(M916,"mmmm")</f>
        <v>octubre</v>
      </c>
      <c r="AD916" t="str">
        <f>TEXT(M916,"yyyy")</f>
        <v>yyyy</v>
      </c>
      <c r="AE916">
        <f>W916*60*24</f>
        <v>120.00000000000004</v>
      </c>
      <c r="AF916">
        <f>AE916/60</f>
        <v>2.000000000000001</v>
      </c>
      <c r="AG916">
        <f>AE916/60</f>
        <v>2.000000000000001</v>
      </c>
      <c r="AH916">
        <f>L916-K916</f>
        <v>0.032638888886140194</v>
      </c>
      <c r="AI916">
        <f>AH916*24*60</f>
        <v>46.99999999604188</v>
      </c>
      <c r="AJ916">
        <f>75728*X916</f>
        <v>75728</v>
      </c>
    </row>
    <row r="917" xml:space="preserve">
      <c r="A917">
        <v>931474</v>
      </c>
      <c r="B917" t="str">
        <v>SOLICITUD</v>
      </c>
      <c r="C917" t="str">
        <v>CERRADO</v>
      </c>
      <c r="D917" t="str">
        <v>PGC</v>
      </c>
      <c r="E917" t="str">
        <v>PDA</v>
      </c>
      <c r="F917" t="str">
        <v>PDA</v>
      </c>
      <c r="G917" t="str">
        <v>ZEBRA</v>
      </c>
      <c r="H917" t="str">
        <v>Buen día PDT de PGC precios no permite ingresar a la APP Mi Tienda.</v>
      </c>
      <c r="I917" t="str">
        <v>Buen día PDT de PGC precios no permite ingresar a la APP Mi Tienda.</v>
      </c>
      <c r="J917" t="str" xml:space="preserve">
        <v xml:space="preserve">Se llega a sitio y se procede con validaciones de ingreso. Ubicamos el usuario y la pda. Procedemos a realizar reseteo de la misma_x000d_
a punto de fábrica. Procedemos con la configuración de parámetros de red y descargamos aplicativos. Realizamos configuración_x000d_
de los mismos según instructivo corporativo. Configuramos y actualizamos alicativo mi tienda y aplicativo telnet para génesix._x000d_
realizamos pruebas con el usuario a total satisfacción enlos aplicativos de la tienda. Fue necesarios restaurar de fábrica la pda ya_x000d_
que esta presento bloqueo de configuración. La pda queda completamente op´erativa y funcional.</v>
      </c>
      <c r="K917">
        <v>45574.353472222225</v>
      </c>
      <c r="L917">
        <v>45574.3875</v>
      </c>
      <c r="M917">
        <v>45574</v>
      </c>
      <c r="N917" t="str">
        <f>TEXT(M917, "DDDD")</f>
        <v>miércoles</v>
      </c>
      <c r="O917" t="str">
        <v>M179 METRO PITALITO</v>
      </c>
      <c r="P917" t="str">
        <v>PITALITO</v>
      </c>
      <c r="Q917" t="str">
        <f>IF(ISBLANK(P917),"0",(VLOOKUP(P917,REGION,2,FALSE)))</f>
        <v>OCCIDENTE</v>
      </c>
      <c r="R917" t="str">
        <v>EMERSON PALACIOS MARTINEZ</v>
      </c>
      <c r="S917">
        <f>IF(ISBLANK(R917),"0", VLOOKUP(R917,PERSONAL,2,FALSE))</f>
        <v>13723524</v>
      </c>
      <c r="T917" t="str">
        <v>ALIADO</v>
      </c>
      <c r="U917">
        <v>0.6256944444444444</v>
      </c>
      <c r="V917">
        <v>0.7090277777777778</v>
      </c>
      <c r="W917">
        <f>V917-U917</f>
        <v>0.08333333333333337</v>
      </c>
      <c r="X917">
        <v>1</v>
      </c>
      <c r="Y917">
        <f>NETWORKDAYS(K917,M917)</f>
        <v>1</v>
      </c>
      <c r="Z917" t="str">
        <f>IF(Y917&lt;=2,"CUMPLE","NO CUMPLE")</f>
        <v>CUMPLE</v>
      </c>
      <c r="AB917" t="str">
        <v>POR TICKET</v>
      </c>
      <c r="AC917" t="str">
        <f>TEXT(M917,"mmmm")</f>
        <v>octubre</v>
      </c>
      <c r="AD917" t="str">
        <f>TEXT(M917,"yyyy")</f>
        <v>yyyy</v>
      </c>
      <c r="AE917">
        <f>W917*60*24</f>
        <v>120.00000000000004</v>
      </c>
      <c r="AF917">
        <f>AE917/60</f>
        <v>2.000000000000001</v>
      </c>
      <c r="AG917">
        <f>AE917/60</f>
        <v>2.000000000000001</v>
      </c>
      <c r="AH917">
        <f>L917-K917</f>
        <v>0.03402777777228039</v>
      </c>
      <c r="AI917">
        <f>AH917*24*60</f>
        <v>48.99999999208376</v>
      </c>
      <c r="AJ917">
        <f>75728*X917</f>
        <v>75728</v>
      </c>
    </row>
    <row r="918" xml:space="preserve">
      <c r="A918">
        <v>931473</v>
      </c>
      <c r="B918" t="str">
        <v>SOLICITUD</v>
      </c>
      <c r="C918" t="str">
        <v>CERRADO</v>
      </c>
      <c r="D918" t="str">
        <v>NO ALIMENTAR</v>
      </c>
      <c r="E918" t="str">
        <v>PDA</v>
      </c>
      <c r="F918" t="str">
        <v>PDA</v>
      </c>
      <c r="G918" t="str">
        <v>HONEYWELL</v>
      </c>
      <c r="H918" t="str">
        <v>PDT de no alimentar no tiene espacio de almacenamiento y no permite hacer las tareas de la APP Mi Tienda.</v>
      </c>
      <c r="I918" t="str">
        <v>PDT de no alimentar no tiene espacio de almacenamiento y no permite hacer las tareas de la APP Mi Tienda.</v>
      </c>
      <c r="J918" t="str" xml:space="preserve">
        <v xml:space="preserve">Se llega a sitio y se procede con validaciones de ingreso. Ubicamos el usuario y la pda. Ingresamos a modo administrador._x000d_
Procedemos a realizar borrado de archivos de video y fotografía al igual vaciamos carpeta de descargas. Colocamos la pda en el_x000d_
perfil de piso de venta poklivalente. Realizamos pruebas con el usuario a total conformidad. La pda que completamente_x000d_
operativa y funcional ingresando al aplicativo.</v>
      </c>
      <c r="K918">
        <v>45574.354166666664</v>
      </c>
      <c r="L918">
        <v>45574.38611111111</v>
      </c>
      <c r="M918">
        <v>45574</v>
      </c>
      <c r="N918" t="str">
        <f>TEXT(M918, "DDDD")</f>
        <v>miércoles</v>
      </c>
      <c r="O918" t="str">
        <v>M179 METRO PITALITO</v>
      </c>
      <c r="P918" t="str">
        <v>PITALITO</v>
      </c>
      <c r="Q918" t="str">
        <f>IF(ISBLANK(P918),"0",(VLOOKUP(P918,REGION,2,FALSE)))</f>
        <v>OCCIDENTE</v>
      </c>
      <c r="R918" t="str">
        <v>EMERSON PALACIOS MARTINEZ</v>
      </c>
      <c r="S918">
        <f>IF(ISBLANK(R918),"0", VLOOKUP(R918,PERSONAL,2,FALSE))</f>
        <v>13723524</v>
      </c>
      <c r="T918" t="str">
        <v>ALIADO</v>
      </c>
      <c r="U918">
        <v>0.7097222222222223</v>
      </c>
      <c r="V918">
        <v>0.7305555555555555</v>
      </c>
      <c r="W918">
        <f>V918-U918</f>
        <v>0.02083333333333326</v>
      </c>
      <c r="X918">
        <v>1</v>
      </c>
      <c r="Y918">
        <f>NETWORKDAYS(K918,M918)</f>
        <v>1</v>
      </c>
      <c r="Z918" t="str">
        <f>IF(Y918&lt;=2,"CUMPLE","NO CUMPLE")</f>
        <v>CUMPLE</v>
      </c>
      <c r="AB918" t="str">
        <v>POR TICKET</v>
      </c>
      <c r="AC918" t="str">
        <f>TEXT(M918,"mmmm")</f>
        <v>octubre</v>
      </c>
      <c r="AD918" t="str">
        <f>TEXT(M918,"yyyy")</f>
        <v>yyyy</v>
      </c>
      <c r="AE918">
        <f>W918*60*24</f>
        <v>29.999999999999893</v>
      </c>
      <c r="AF918">
        <f>AE918/60</f>
        <v>0.4999999999999982</v>
      </c>
      <c r="AG918">
        <f>AE918/60</f>
        <v>0.4999999999999982</v>
      </c>
      <c r="AH918">
        <f>L918-K918</f>
        <v>0.031944444446708076</v>
      </c>
      <c r="AI918">
        <f>AH918*24*60</f>
        <v>46.00000000325963</v>
      </c>
      <c r="AJ918">
        <f>75728*X918</f>
        <v>75728</v>
      </c>
    </row>
    <row r="919" xml:space="preserve">
      <c r="A919">
        <v>932519</v>
      </c>
      <c r="B919" t="str">
        <v>INCIDENTE</v>
      </c>
      <c r="C919" t="str">
        <v>CERRADO</v>
      </c>
      <c r="D919" t="str">
        <v>ENFERMERIA</v>
      </c>
      <c r="E919" t="str">
        <v>CPU</v>
      </c>
      <c r="F919" t="str">
        <v>CPU</v>
      </c>
      <c r="G919" t="str">
        <v>LENOVO</v>
      </c>
      <c r="H919" t="str">
        <v>No tengo red.</v>
      </c>
      <c r="I919" t="str">
        <v>No tengo red.</v>
      </c>
      <c r="J919" t="str" xml:space="preserve">
        <v xml:space="preserve">El equipo ubicado en enfermeria no queria recibir señal de internet; se verifico el switch; todo correcto; el patch panel se encontraba en mal_x000d_
estado pero el jack esta en funcionamiento; hasta que di con el cable de red que era el que estaba fallando; asi que procedi a cambiarlo por uno_x000d_
nuevo y el equipo quedo con internet y funcionando correctamente</v>
      </c>
      <c r="K919">
        <v>45573.552777777775</v>
      </c>
      <c r="L919">
        <v>45573.61319444444</v>
      </c>
      <c r="M919">
        <v>45574</v>
      </c>
      <c r="N919" t="str">
        <f>TEXT(M919, "DDDD")</f>
        <v>miércoles</v>
      </c>
      <c r="O919" t="str">
        <v>M195 METRO SANTA LUCIA</v>
      </c>
      <c r="P919" t="str">
        <v>NEIVA</v>
      </c>
      <c r="Q919" t="str">
        <f>IF(ISBLANK(P919),"0",(VLOOKUP(P919,REGION,2,FALSE)))</f>
        <v>OCCIDENTE</v>
      </c>
      <c r="R919" t="str">
        <v>MICHAEL SIMIT VILLABON TRUJILLO</v>
      </c>
      <c r="S919" t="e">
        <f>IF(ISBLANK(R919),"0", VLOOKUP(R919,PERSONAL,2,FALSE))</f>
        <v>#N/A</v>
      </c>
      <c r="T919" t="str">
        <v>ALIADO</v>
      </c>
      <c r="U919">
        <v>0.4583333333333333</v>
      </c>
      <c r="V919">
        <v>0.5208333333333334</v>
      </c>
      <c r="W919">
        <f>V919-U919</f>
        <v>0.06250000000000006</v>
      </c>
      <c r="X919">
        <v>1</v>
      </c>
      <c r="Y919">
        <f>NETWORKDAYS(K919,M919)</f>
        <v>2</v>
      </c>
      <c r="Z919" t="str">
        <f>IF(Y919&lt;=2,"CUMPLE","NO CUMPLE")</f>
        <v>CUMPLE</v>
      </c>
      <c r="AB919" t="str">
        <v>POR TICKET</v>
      </c>
      <c r="AC919" t="str">
        <f>TEXT(M919,"mmmm")</f>
        <v>octubre</v>
      </c>
      <c r="AD919" t="str">
        <f>TEXT(M919,"yyyy")</f>
        <v>yyyy</v>
      </c>
      <c r="AE919">
        <f>W919*60*24</f>
        <v>90.00000000000009</v>
      </c>
      <c r="AF919">
        <f>AE919/60</f>
        <v>1.5000000000000013</v>
      </c>
      <c r="AG919">
        <f>AE919/60</f>
        <v>1.5000000000000013</v>
      </c>
      <c r="AH919">
        <f>L919-K919</f>
        <v>0.06041666666715173</v>
      </c>
      <c r="AI919">
        <f>AH919*24*60</f>
        <v>87.00000000069849</v>
      </c>
      <c r="AJ919">
        <f>75728*X919</f>
        <v>75728</v>
      </c>
    </row>
    <row r="920" xml:space="preserve">
      <c r="A920">
        <v>42</v>
      </c>
      <c r="B920" t="str">
        <v>SOLICITUD</v>
      </c>
      <c r="C920" t="str">
        <v>CERRADO</v>
      </c>
      <c r="D920" t="str">
        <v>SISTEMAS</v>
      </c>
      <c r="E920" t="str">
        <v>POS</v>
      </c>
      <c r="F920" t="str">
        <v>POS</v>
      </c>
      <c r="G920" t="str">
        <v>POS</v>
      </c>
      <c r="H920" t="str" xml:space="preserve">
        <v xml:space="preserve">[6:25 p. m.; 8/10/2024] Juan Fernando Cenco: hola chinita me ayudas con alexander el 16 y 17 en chia sabana_x000d_
[6:25 p. m.; 8/10/2024] Juan Fernando Cenco: y esta semana lo necesito el jueves y viernes porfa_x000d_
[6:26 p. m.; 8/10/2024] Leidy Villalba Corporativo: Buenas tardes_x000d_
[6:26 p. m.; 8/10/2024] Juan Fernando Cenco: ayudame toda la semana que resta de esta y la otra semana_x000d_
[6:27 p. m.; 8/10/2024] Juan Fernando Cenco: para no tener dentro de la personas de roll out_x000d_
[6:27 p. m.; 8/10/2024] Juan Fernando Cenco: como un recurso dedicando para Cencosud</v>
      </c>
      <c r="I920" t="str" xml:space="preserve">
        <v xml:space="preserve">[6:25 p. m.; 8/10/2024] Juan Fernando Cenco: hola chinita me ayudas con alexander el 16 y 17 en chia sabana_x000d_
[6:25 p. m.; 8/10/2024] Juan Fernando Cenco: y esta semana lo necesito el jueves y viernes porfa_x000d_
[6:26 p. m.; 8/10/2024] Leidy Villalba Corporativo: Buenas tardes_x000d_
[6:26 p. m.; 8/10/2024] Juan Fernando Cenco: ayudame toda la semana que resta de esta y la otra semana_x000d_
[6:27 p. m.; 8/10/2024] Juan Fernando Cenco: para no tener dentro de la personas de roll out_x000d_
[6:27 p. m.; 8/10/2024] Juan Fernando Cenco: como un recurso dedicando para Cencosud</v>
      </c>
      <c r="J920" t="str" xml:space="preserve">
        <v xml:space="preserve">_x000d_
9 Octubre _x000d_
Ingreso 10:00_x000d_
Salida 18:40_x000d_
Actividad Alistamiento de POS para migración instaladas 26 POS y configuración servidor - Calle 170_x000d_
_x000d_
11 Octubre - 3:21 Adicional_x000d_
Ingreso 8:00_x000d_
Salida 21:21 _x000d_
Actividad Alistamiento de POS para migración instaladas 17 POS y configuración servidor- Centro Mayor y Santafe_x000d_
_x000d_
15 Octubre_x000d_
Ingreso 8:00_x000d_
Salida 18:23_x000d_
Actividad Capacitación SCO; actualización el firmware de las POS del rollout - Calle 170_x000d_
_x000d_
16 Octubre_x000d_
Ingreso 8:00_x000d_
Salida 18:00_x000d_
Actividad Alistamiento de POS para migración - Jumbo Atrio / Jumbo Calle 80_x000d_
_x000d_
17 Octubre_x000d_
Ingreso 8:00_x000d_
Salida 19:22 - 1:22 Adicional_x000d_
Actividad Alistamiento de POS para migración y configuración servidor - Jumbo Calle 80_x000d_
_x000d_
18 Octubre_x000d_
Ingreso 8:00_x000d_
Salida 19:00 - 1 Adicional_x000d_
Actividad Apoyo para la actividad de migración - Jumbo Calle 80_x000d_
_x000d_
21 Octubre_x000d_
Ingreso 8:00_x000d_
Salida 18:00_x000d_
Actividad Apoyo para la actividad de migración - Jumbo Hayuelos_x000d_
_x000d_
23 Octubre_x000d_
Ingreso 8:00_x000d_
Salida 18:00_x000d_
Actividad Validación algunas novedas con los SCO y los datafonos  - Jumbo Calle 80 </v>
      </c>
      <c r="K920">
        <v>45573.76736111111</v>
      </c>
      <c r="L920">
        <v>45573.78125</v>
      </c>
      <c r="M920">
        <v>45574</v>
      </c>
      <c r="N920" t="str">
        <f>TEXT(M920, "DDDD")</f>
        <v>miércoles</v>
      </c>
      <c r="O920" t="str">
        <v>J014 JUMBO CALLE 170</v>
      </c>
      <c r="P920" t="str">
        <v>BOGOTA</v>
      </c>
      <c r="Q920" t="str">
        <f>IF(ISBLANK(P920),"0",(VLOOKUP(P920,REGION,2,FALSE)))</f>
        <v>BOGOTA</v>
      </c>
      <c r="R920" t="str">
        <v>ALEXANDER CASTILLO SOTELO</v>
      </c>
      <c r="S920">
        <f>IF(ISBLANK(R920),"0", VLOOKUP(R920,PERSONAL,2,FALSE))</f>
        <v>80216449</v>
      </c>
      <c r="T920" t="str">
        <v>ALIADO</v>
      </c>
      <c r="U920">
        <v>0.3333333333333333</v>
      </c>
      <c r="V920">
        <v>0.75</v>
      </c>
      <c r="W920">
        <f>V920-U920</f>
        <v>0.4166666666666667</v>
      </c>
      <c r="X920">
        <v>24</v>
      </c>
      <c r="Y920">
        <f>NETWORKDAYS(K920,M920)</f>
        <v>2</v>
      </c>
      <c r="Z920" t="str">
        <f>IF(Y920&lt;=2,"CUMPLE","NO CUMPLE")</f>
        <v>CUMPLE</v>
      </c>
      <c r="AA920" t="str">
        <v>SOLICITUD TÉCNICO TODO EL DIA / DIAS 9; 11; 15 AL 18; 21 Y 23 / 11; 17 y 18 hora salida despues de las 18:00 se adiciona 4 tickets</v>
      </c>
      <c r="AB920" t="str">
        <v xml:space="preserve">POR DIA </v>
      </c>
      <c r="AC920" t="str">
        <f>TEXT(M920,"mmmm")</f>
        <v>octubre</v>
      </c>
      <c r="AD920" t="str">
        <f>TEXT(M920,"yyyy")</f>
        <v>yyyy</v>
      </c>
      <c r="AE920">
        <f>W920*60*24</f>
        <v>600</v>
      </c>
      <c r="AF920">
        <f>AE920/60</f>
        <v>10</v>
      </c>
      <c r="AG920">
        <f>AE920/60</f>
        <v>10</v>
      </c>
      <c r="AH920">
        <f>L920-K920</f>
        <v>0.013888888890505768</v>
      </c>
      <c r="AI920">
        <f>AH920*24*60</f>
        <v>20.000000002328306</v>
      </c>
      <c r="AJ920">
        <f>75728*X920</f>
        <v>1817472</v>
      </c>
    </row>
    <row r="921">
      <c r="A921">
        <v>930380</v>
      </c>
      <c r="B921" t="str">
        <v>INCIDENTE</v>
      </c>
      <c r="C921" t="str">
        <v>CERRADO</v>
      </c>
      <c r="D921" t="str">
        <v>TIENDA</v>
      </c>
      <c r="E921" t="str">
        <v>REVISION</v>
      </c>
      <c r="F921" t="str">
        <v>REVISION</v>
      </c>
      <c r="G921" t="str">
        <v>REVISION</v>
      </c>
      <c r="H921" t="str">
        <v>Buen día; Se requiere técnico para Metro San Gil; para revisión de temas varios pendientes en la tienda.</v>
      </c>
      <c r="I921" t="str">
        <v>Buen día; Se requiere técnico para Metro San Gil; para revisión de temas varios pendientes en la tienda.</v>
      </c>
      <c r="J921" t="str">
        <v xml:space="preserve">Se hace revisión de dos scanner Balanza marca Zebra; la revisión de dos impresoras una de Ecomerce y la otra de la caja 2 en las POS 1 se hace cambio de la impresora y se deja acta firmada por el persona encargado </v>
      </c>
      <c r="K921">
        <v>45573.49444444444</v>
      </c>
      <c r="L921">
        <v>45573.50833333333</v>
      </c>
      <c r="M921">
        <v>45575</v>
      </c>
      <c r="N921" t="str">
        <f>TEXT(M921, "DDDD")</f>
        <v>jueves</v>
      </c>
      <c r="O921" t="str">
        <v>M183 METRO SAN GIL</v>
      </c>
      <c r="P921" t="str">
        <v>SAN GIL</v>
      </c>
      <c r="Q921" t="str">
        <f>IF(ISBLANK(P921),"0",(VLOOKUP(P921,REGION,2,FALSE)))</f>
        <v>ORIENTE</v>
      </c>
      <c r="R921" t="str">
        <v xml:space="preserve">LUIS MIGUEL MUÑOZ </v>
      </c>
      <c r="S921" t="e">
        <f>IF(ISBLANK(R921),"0", VLOOKUP(R921,PERSONAL,2,FALSE))</f>
        <v>#N/A</v>
      </c>
      <c r="T921" t="str">
        <v>DIRECTO</v>
      </c>
      <c r="U921">
        <v>0.3333333333333333</v>
      </c>
      <c r="V921">
        <v>0.6458333333333334</v>
      </c>
      <c r="W921">
        <f>V921-U921</f>
        <v>0.31250000000000006</v>
      </c>
      <c r="X921" t="str">
        <v>2;5</v>
      </c>
      <c r="Y921">
        <f>NETWORKDAYS(K921,M921)</f>
        <v>3</v>
      </c>
      <c r="Z921" t="str">
        <f>IF(Y921&lt;=2,"CUMPLE","NO CUMPLE")</f>
        <v>NO CUMPLE</v>
      </c>
      <c r="AA921" t="str">
        <v>SOLICITUD TÉCNICO TODO EL DIA</v>
      </c>
      <c r="AB921" t="str">
        <v xml:space="preserve">POR DIA </v>
      </c>
      <c r="AC921" t="str">
        <f>TEXT(M921,"mmmm")</f>
        <v>octubre</v>
      </c>
      <c r="AD921" t="str">
        <f>TEXT(M921,"yyyy")</f>
        <v>yyyy</v>
      </c>
      <c r="AE921">
        <f>W921*60*24</f>
        <v>450.0000000000001</v>
      </c>
      <c r="AF921">
        <f>AE921/60</f>
        <v>7.500000000000002</v>
      </c>
      <c r="AG921">
        <f>AE921/60</f>
        <v>7.500000000000002</v>
      </c>
      <c r="AH921">
        <f>L921-K921</f>
        <v>0.013888888890505768</v>
      </c>
      <c r="AI921">
        <f>AH921*24*60</f>
        <v>20.000000002328306</v>
      </c>
      <c r="AJ921" t="e">
        <f>75728*X921</f>
        <v>#VALUE!</v>
      </c>
    </row>
    <row r="922">
      <c r="A922">
        <v>935134</v>
      </c>
      <c r="B922" t="str">
        <v>INCIDENTE</v>
      </c>
      <c r="C922" t="str">
        <v>CERRADO</v>
      </c>
      <c r="D922" t="str">
        <v>LINEAL DE CAJAS</v>
      </c>
      <c r="E922" t="str">
        <v>POS</v>
      </c>
      <c r="F922" t="str">
        <v>POS</v>
      </c>
      <c r="G922" t="str">
        <v>WINCOR</v>
      </c>
      <c r="H922" t="str">
        <v>Buen día me colaboran por favor con la Pos 9 la cual se apagó sola y encendió; pero quedo pegada; no se actualiza; agradezco su oportuna ayuda; ya que es la caja para imprimir pedidos</v>
      </c>
      <c r="I922" t="str">
        <v>Buen día me colaboran por favor con la Pos 9 la cual se apagó sola y encendió; pero quedo pegada; no se actualiza; agradezco su oportuna ayuda; ya que es la caja para imprimir pedidos</v>
      </c>
      <c r="J922" t="str">
        <v>SE REVISA POS POR PROBLEMAS; PERSONAL DE MESAS ESPECIALIZADAS ENCONTRO UN BLOQUEO EN TPLINUX EL CUAL SE SOLUCIONÓ Y SE REALIZARON PRUEBAS DE FUNCIONAMIENTO CON LA JEFE DE CAJAS ADRIANA ACEVEDO; POS QUEDA OPERATIVA.</v>
      </c>
      <c r="K922">
        <v>45575.45277777778</v>
      </c>
      <c r="L922">
        <v>45575.45972222222</v>
      </c>
      <c r="M922">
        <v>45575</v>
      </c>
      <c r="N922" t="str">
        <f>TEXT(M922, "DDDD")</f>
        <v>jueves</v>
      </c>
      <c r="O922" t="str">
        <v>J126 JUMBO SAN SILVESTRE</v>
      </c>
      <c r="P922" t="str">
        <v>BARRANCABERMEJA</v>
      </c>
      <c r="Q922" t="str">
        <f>IF(ISBLANK(P922),"0",(VLOOKUP(P922,REGION,2,FALSE)))</f>
        <v>ORIENTE</v>
      </c>
      <c r="R922" t="str">
        <v>LUIS CARLOS ROJAS ACOSTA</v>
      </c>
      <c r="S922">
        <f>IF(ISBLANK(R922),"0", VLOOKUP(R922,PERSONAL,2,FALSE))</f>
        <v>1096188137</v>
      </c>
      <c r="T922" t="str">
        <v>DIRECTO</v>
      </c>
      <c r="U922">
        <v>0.4583333333333333</v>
      </c>
      <c r="V922">
        <v>0.5</v>
      </c>
      <c r="W922">
        <f>V922-U922</f>
        <v>0.041666666666666685</v>
      </c>
      <c r="X922">
        <v>1</v>
      </c>
      <c r="Y922">
        <f>NETWORKDAYS(K922,M922)</f>
        <v>1</v>
      </c>
      <c r="Z922" t="str">
        <f>IF(Y922&lt;=2,"CUMPLE","NO CUMPLE")</f>
        <v>CUMPLE</v>
      </c>
      <c r="AB922" t="str">
        <v>POR TICKET</v>
      </c>
      <c r="AC922" t="str">
        <f>TEXT(M922,"mmmm")</f>
        <v>octubre</v>
      </c>
      <c r="AD922" t="str">
        <f>TEXT(M922,"yyyy")</f>
        <v>yyyy</v>
      </c>
      <c r="AE922">
        <f>W922*60*24</f>
        <v>60.00000000000002</v>
      </c>
      <c r="AF922">
        <f>AE922/60</f>
        <v>1.0000000000000004</v>
      </c>
      <c r="AG922">
        <f>AE922/60</f>
        <v>1.0000000000000004</v>
      </c>
      <c r="AH922">
        <f>L922-K922</f>
        <v>0.006944444445252884</v>
      </c>
      <c r="AI922">
        <f>AH922*24*60</f>
        <v>10.000000001164153</v>
      </c>
      <c r="AJ922">
        <f>75728*X922</f>
        <v>75728</v>
      </c>
    </row>
    <row r="923" xml:space="preserve">
      <c r="A923">
        <v>935804</v>
      </c>
      <c r="B923" t="str">
        <v>INCIDENTE</v>
      </c>
      <c r="C923" t="str">
        <v>CERRADO</v>
      </c>
      <c r="D923" t="str">
        <v>TIENDA</v>
      </c>
      <c r="E923" t="str">
        <v>REVISION</v>
      </c>
      <c r="F923" t="str">
        <v>REVISION</v>
      </c>
      <c r="G923" t="str">
        <v>REVISION</v>
      </c>
      <c r="H923" t="str">
        <v>Por favor su apoyo con la asignación de un técnico para Jumbo Cabecera. Se requiere validación de casos de cajas; PDT y varios casos en tienda. Servicio 2.5</v>
      </c>
      <c r="I923" t="str">
        <v>Por favor su apoyo con la asignación de un técnico para Jumbo Cabecera. Se requiere validación de casos de cajas; PDT y varios casos en tienda. Servicio 2.5</v>
      </c>
      <c r="J923" t="str" xml:space="preserve">
        <v xml:space="preserve">​Se inicia actividades a la hora acordada por el cliente; resivido por la supervisora de cajas en en turno en Sandra. Recibo primer informe delas cajas con novedad: Poss 13: Eisor cliente No enfunciona correctamente - Se hacen las respectivas pruebas; conectarlo a otra pos; cambio de clables de conexion logramos que la pantalla se colocara en blanco por ter segundo y se apaga  SN Visor:0000532110050367251_x000d_
_x000d_
Poss 11: Cpu no enciende - sevisan conecciones a la red electrica y to do esta conectado correctamente; se logro encender y a la mtad del procesos de encendido se apago se intento por varias veces y fue el mismo resultado _x000d_
_x000d_
Poss 12: No prende y el teclado no  le funciona - revice conecciones se ajustaron y el equipo logro encender funciono bien duante la mañna y a eso de la 1 de la tarde se apaga y no no quiso volver a arrancar se reviso la coneccionaes electricas y el caso parace ser problema con su targera de porder la cual no se pudo reemplazar; el teclado se hizo pruebas en otras pos y no reaccion a nada se engisaba y se apagaba de inmediato colocamos un teclado de una por que se encontraba inactiva  con SERIAL SNBADK702064 el teimpo que estubo funcionado la pos el teclado funcio correctamente _x000d_
 Pos 17: Se apaga constantemente - se ajustaron coenciones a la red electrica y prendio el equipo; se dejo Ok_x000d_
_x000d_
Poss 18: no prende: se revisan conectore de alimetacion electrica se ajustan sigue sin encender; se informa que porsiblemente sea falla de la targeta de poder de la CPD; se gestiona para el cambio y no fue porsible realizarlo_x000d_
_x000d_
Poss 29: No prende: se revisan conectore de alimetacion electrica se ajustan sigue sin encender; se informa que porsiblemente sea falla de la targeta de poder de la CPD; se gestiona para el cambio y no fue porsible realizarlo_x000d_
 _x000d_
Poss 19: Inactiva - Estacion sin CPU no se pudo hacer ningun trabajo tecnico en esta estacion igualmente se informa al supervisor encargado en este caso Mario _x000d_
_x000d_
Pos 6: Cafeteria No abre la gabet;a  se apaga y  error en la etaba de impresion; - Se ajustan conexiones de los perifericos y de alimetacion y funciono; al parecer el problemo lo presentan los nonetoder de los cables de los perifericos se dejo la pos OK_x000d_
_x000d_
Poss 7- Punto caliente gabeta no abre - Se justadnon los conectores de los perifericos y se ha dejado funcional abre en ocaciones; la pos quedo en funcionamiento Ok   tambien fue necesario hacer inventario de los equipos que ya an llegado para la migracion pos que se tiene programada    Pantallas Touch: 14_x000d_
Gavetas: 15_x000d_
Cable de Impresora: 18_x000d_
Cable Balanza 7001: 17_x000d_
Cable scanner de mano: 4_x000d_
POS NCR: 14 (C/U con su cargador) Bases visor cliente: 4_x000d_
Adaptador VGA: 24 + 24 = 48</v>
      </c>
      <c r="K923">
        <v>45575.62291666667</v>
      </c>
      <c r="L923">
        <v>45575.697222222225</v>
      </c>
      <c r="M923">
        <v>45576</v>
      </c>
      <c r="N923" t="str">
        <f>TEXT(M923, "DDDD")</f>
        <v>viernes</v>
      </c>
      <c r="O923" t="str">
        <v>J103 JUMBO CABECERA</v>
      </c>
      <c r="P923" t="str">
        <v>BUCARAMANGA</v>
      </c>
      <c r="Q923" t="str">
        <f>IF(ISBLANK(P923),"0",(VLOOKUP(P923,REGION,2,FALSE)))</f>
        <v>ORIENTE</v>
      </c>
      <c r="R923" t="str">
        <v xml:space="preserve">MIGUEL DAVID RINCON </v>
      </c>
      <c r="S923" t="e">
        <f>IF(ISBLANK(R923),"0", VLOOKUP(R923,PERSONAL,2,FALSE))</f>
        <v>#N/A</v>
      </c>
      <c r="T923" t="str">
        <v>CFS</v>
      </c>
      <c r="U923">
        <v>0.3333333333333333</v>
      </c>
      <c r="V923">
        <v>0.7083333333333334</v>
      </c>
      <c r="W923">
        <f>V923-U923</f>
        <v>0.37500000000000006</v>
      </c>
      <c r="X923" t="str">
        <v>2;5</v>
      </c>
      <c r="Y923">
        <f>NETWORKDAYS(K923,M923)</f>
        <v>2</v>
      </c>
      <c r="Z923" t="str">
        <f>IF(Y923&lt;=2,"CUMPLE","NO CUMPLE")</f>
        <v>CUMPLE</v>
      </c>
      <c r="AA923" t="str">
        <v>SOLICITUD TÉCNICO TODO EL DIA</v>
      </c>
      <c r="AB923" t="str">
        <v xml:space="preserve">POR DIA </v>
      </c>
      <c r="AC923" t="str">
        <f>TEXT(M923,"mmmm")</f>
        <v>octubre</v>
      </c>
      <c r="AD923" t="str">
        <f>TEXT(M923,"yyyy")</f>
        <v>yyyy</v>
      </c>
      <c r="AE923">
        <f>W923*60*24</f>
        <v>540.0000000000001</v>
      </c>
      <c r="AF923">
        <f>AE923/60</f>
        <v>9.000000000000002</v>
      </c>
      <c r="AG923">
        <f>AE923/60</f>
        <v>9.000000000000002</v>
      </c>
      <c r="AH923">
        <f>L923-K923</f>
        <v>0.0743055555576575</v>
      </c>
      <c r="AI923">
        <f>AH923*24*60</f>
        <v>107.0000000030268</v>
      </c>
      <c r="AJ923" t="e">
        <f>75728*X923</f>
        <v>#VALUE!</v>
      </c>
    </row>
    <row r="924" xml:space="preserve">
      <c r="A924">
        <v>41</v>
      </c>
      <c r="B924" t="str">
        <v>SOLICITUD</v>
      </c>
      <c r="C924" t="str">
        <v>CERRADO</v>
      </c>
      <c r="D924" t="str">
        <v>TIENDA</v>
      </c>
      <c r="E924" t="str">
        <v>ACOMPAÑAMIENTO</v>
      </c>
      <c r="F924" t="str">
        <v>ACOMPAÑAMIENTO</v>
      </c>
      <c r="G924" t="str">
        <v>ACOMPAÑAMIENTO</v>
      </c>
      <c r="H924" t="str">
        <v xml:space="preserve">uan Fernando de comunica 10/10/2024; 16;45 solicita un técnico para el día 11/10 todo el día en la tienda E805 CENTRO MAYOR para actividades de alistamiento de POS </v>
      </c>
      <c r="I924" t="str">
        <v xml:space="preserve">uan Fernando de comunica 10/10/2024; 16;45 solicita un técnico para el día 11/10 todo el día en la tienda E805 CENTRO MAYOR para actividades de alistamiento de POS </v>
      </c>
      <c r="J924" t="str" xml:space="preserve">
        <v xml:space="preserve">Se inicia a las 8 de la mañana con las migracion de la pos numero 4 que esta ubicada en atencion al cliente al nuevo lugar de la tienda;_x000d_
para la POS numero 4 se realiza ticket CAU para descongelar pantalla por parte del equipo de sistemas; se realiza migracion de las tres_x000d_
computadoras de atencion al cliente al nuevo lugar de la tienda; por ultimo se realiza las migraciones de POS numero 1; 2 y 3 a las nuevas_x000d_
cajas registradoras; para esas POS 1; 2 y 3 se realiza pruebas de carga de energia en los tomacorrientes reguladoras y se trata el tema con_x000d_
el equipo de energia al final quedan ok; se realizan pruebas de datos en los puertos de wifi de los sitios el cual se escala al equipo de_x000d_
sistemas para que quede ok; en la calle 187 en Jumbo Santafe se realiza alistamiento de conectar POS con las pantallas y con los cables_x000d_
de red</v>
      </c>
      <c r="K924">
        <v>45575.70416666667</v>
      </c>
      <c r="L924">
        <v>45575.839583333334</v>
      </c>
      <c r="M924">
        <v>45576</v>
      </c>
      <c r="N924" t="str">
        <f>TEXT(M924, "DDDD")</f>
        <v>viernes</v>
      </c>
      <c r="O924" t="str">
        <v xml:space="preserve"> E805 CENTRO MAYOR</v>
      </c>
      <c r="P924" t="str">
        <v>BOGOTA</v>
      </c>
      <c r="Q924" t="str">
        <f>IF(ISBLANK(P924),"0",(VLOOKUP(P924,REGION,2,FALSE)))</f>
        <v>BOGOTA</v>
      </c>
      <c r="R924" t="str" xml:space="preserve">
        <v xml:space="preserve">DAVID STIVEN MENDIETA BARAJAS_x000d_
</v>
      </c>
      <c r="S924" t="e">
        <f>IF(ISBLANK(R924),"0", VLOOKUP(R924,PERSONAL,2,FALSE))</f>
        <v>#N/A</v>
      </c>
      <c r="T924" t="str">
        <v>CFS</v>
      </c>
      <c r="U924">
        <v>0.3333333333333333</v>
      </c>
      <c r="V924">
        <v>0.7916666666666666</v>
      </c>
      <c r="W924">
        <f>V924-U924</f>
        <v>0.4583333333333333</v>
      </c>
      <c r="X924" t="str">
        <v>3;5</v>
      </c>
      <c r="Y924">
        <f>NETWORKDAYS(K924,M924)</f>
        <v>2</v>
      </c>
      <c r="Z924" t="str">
        <f>IF(Y924&lt;=2,"CUMPLE","NO CUMPLE")</f>
        <v>CUMPLE</v>
      </c>
      <c r="AA924" t="str">
        <v>SOLICITUD TÉCNICO TODO EL DIA / 17:00 A 19:00 UN TICKET</v>
      </c>
      <c r="AB924" t="str">
        <v xml:space="preserve">POR DIA </v>
      </c>
      <c r="AC924" t="str">
        <f>TEXT(M924,"mmmm")</f>
        <v>octubre</v>
      </c>
      <c r="AD924" t="str">
        <f>TEXT(M924,"yyyy")</f>
        <v>yyyy</v>
      </c>
      <c r="AE924">
        <f>W924*60*24</f>
        <v>660</v>
      </c>
      <c r="AF924">
        <f>AE924/60</f>
        <v>11</v>
      </c>
      <c r="AG924">
        <f>AE924/60</f>
        <v>11</v>
      </c>
      <c r="AH924">
        <f>L924-K924</f>
        <v>0.13541666666424135</v>
      </c>
      <c r="AI924">
        <f>AH924*24*60</f>
        <v>194.99999999650754</v>
      </c>
      <c r="AJ924" t="e">
        <f>75728*X924</f>
        <v>#VALUE!</v>
      </c>
    </row>
    <row r="925" xml:space="preserve">
      <c r="A925">
        <v>935804</v>
      </c>
      <c r="B925" t="str">
        <v>INCIDENTE</v>
      </c>
      <c r="C925" t="str">
        <v>CERRADO</v>
      </c>
      <c r="D925" t="str">
        <v>TIENDA</v>
      </c>
      <c r="E925" t="str">
        <v>REVISION</v>
      </c>
      <c r="F925" t="str">
        <v>REVISION</v>
      </c>
      <c r="G925" t="str">
        <v>REVISION</v>
      </c>
      <c r="H925" t="str">
        <v>Los dos reloj de marcaje presentan lentitud a la hora de marcar -AD-132334 -AD-132318 por favor su apoyo para que esto sea mas efectivo; el cau se ha montado en repetitivas ocasiones pero la solución no es duradera. David Higuita soliicta la calibración de varias scanner balanzas</v>
      </c>
      <c r="I925" t="str">
        <v>Los dos reloj de marcaje presentan lentitud a la hora de marcar -AD-132334 -AD-132318 por favor su apoyo para que esto sea mas efectivo; el cau se ha montado en repetitivas ocasiones pero la solución no es duradera. David Higuita soliicta la calibración de varias scanner balanzas</v>
      </c>
      <c r="J925" t="str" xml:space="preserve">
        <v xml:space="preserve">TOMA EVIDENCIA DE REGISTRO Y VALIDACION DE INGRESO EN DISPOSITIVOS MARCADORES DEL LAS AREAS DE LINEA DE CAJAS Y DE CCTV/CONTRALOR.  REINICIAN EQUIPOS DESCONECTANDO PUNTO DE RED Y SE ACTIVAN DE NUEVO; TOMAN Y VALIDAN HUELLAS CON TIEMPOS DE RESPUESTAS CORRECTOS TOMAN EVIDENCIAS VIDEO E IMAGENES Y SE ENVÍAN A RRM COORDINADOR.    ** SE RECOMINEDA REPONCHAR RJ45 DEL MARCADOR DE CCTV/CONTRALOR POR PRESENTAR OXIDO EN LOS PINES.  ** CERTITIFCAR LOS 2 PUNTOS DE RED DE LOS 2 MARCADORES _x000d_
PRECINTO ANTIGUO : XAA29500004463231  PRECINTO NUEVO: 7380 000000779 NII: B127526 REALIZA CALIBRACION DE BALANZA; CON PRUEBAS DE USUARIO Y EQUIPO QUEDA OPERATIVO.  UBICACIÓN LINEA DE CAJA 1_x000d_
PRECINTO ANTIGUO : XAA29500004463230  PRECINTO NUEVO: 7380 000000780 NII: B127525 REALIZA CALIBRACION DE BALANZA; CON PRUEBAS DE USUARIO Y EQUIPO QUEDA OPERATIVO.  UBCACIÓN LINEA DE CAJAS 4 _x000d_
 REALIZA CALIBRACION DE 2 BALANZAS ADICIONALES LAS CUALES NO TIENEN PRECINTOS; CON PRUEBAS DE USUARIO Y EQUIPOS QUEDAN OPERATIVOS.  UBCACIÓN LINEA DE CAJAS 2 Y CAJA 5  BALANZAS CON SERIALES # 22278010559694 y 24082010552529</v>
      </c>
      <c r="K925">
        <v>45574.47777777778</v>
      </c>
      <c r="L925">
        <v>45574.73333333333</v>
      </c>
      <c r="M925">
        <v>45576</v>
      </c>
      <c r="N925" t="str">
        <f>TEXT(M925, "DDDD")</f>
        <v>viernes</v>
      </c>
      <c r="O925" t="str">
        <v>M166 METRO DOSQUEBRADAS</v>
      </c>
      <c r="P925" t="str">
        <v>PEREIRA</v>
      </c>
      <c r="Q925" t="str">
        <f>IF(ISBLANK(P925),"0",(VLOOKUP(P925,REGION,2,FALSE)))</f>
        <v>CENTRO</v>
      </c>
      <c r="R925" t="str">
        <v>JORGE ENRIQUE RODRIGUEZ QUIROGA</v>
      </c>
      <c r="S925" t="e">
        <f>IF(ISBLANK(R925),"0", VLOOKUP(R925,PERSONAL,2,FALSE))</f>
        <v>#N/A</v>
      </c>
      <c r="T925" t="str">
        <v>DIRECTO</v>
      </c>
      <c r="U925">
        <v>0.3611111111111111</v>
      </c>
      <c r="V925">
        <v>0.5</v>
      </c>
      <c r="W925">
        <f>V925-U925</f>
        <v>0.1388888888888889</v>
      </c>
      <c r="X925">
        <v>2</v>
      </c>
      <c r="Y925">
        <f>NETWORKDAYS(K925,M925)</f>
        <v>3</v>
      </c>
      <c r="Z925" t="str">
        <f>IF(Y925&lt;=2,"CUMPLE","NO CUMPLE")</f>
        <v>NO CUMPLE</v>
      </c>
      <c r="AB925" t="str">
        <v>POR TICKET</v>
      </c>
      <c r="AC925" t="str">
        <f>TEXT(M925,"mmmm")</f>
        <v>octubre</v>
      </c>
      <c r="AD925" t="str">
        <f>TEXT(M925,"yyyy")</f>
        <v>yyyy</v>
      </c>
      <c r="AE925">
        <f>W925*60*24</f>
        <v>200</v>
      </c>
      <c r="AF925">
        <f>AE925/60</f>
        <v>3.3333333333333335</v>
      </c>
      <c r="AG925">
        <f>AE925/60</f>
        <v>3.3333333333333335</v>
      </c>
      <c r="AH925">
        <f>L925-K925</f>
        <v>0.25555555555183673</v>
      </c>
      <c r="AI925">
        <f>AH925*24*60</f>
        <v>367.9999999946449</v>
      </c>
      <c r="AJ925">
        <f>75728*X925</f>
        <v>151456</v>
      </c>
    </row>
    <row r="926">
      <c r="A926">
        <v>937615</v>
      </c>
      <c r="B926" t="str">
        <v>SOLICITUD</v>
      </c>
      <c r="C926" t="str">
        <v>ABIERTO</v>
      </c>
      <c r="D926" t="str">
        <v>SISTEMAS</v>
      </c>
      <c r="E926" t="str">
        <v>INVENTARIO</v>
      </c>
      <c r="F926" t="str">
        <v>INVENTARIO</v>
      </c>
      <c r="G926" t="str">
        <v>INVENTARIO</v>
      </c>
      <c r="H926" t="str">
        <v>buenas tardes. Por favor me colaboran con la visita del técnico de isit para que realice el embalaje de la pos WINCOR BEETLE-M II con serial: 53R0041422; y tambien una gaveta en buen estado se anexan en la llamada las actas de retiro y traslado; también debe tomar las medidas de la caja; alto-ancho-largo-peso; para poder solicitar la recogida. Gracias.</v>
      </c>
      <c r="I926" t="str">
        <v>buenas tardes. Por favor me colaboran con la visita del técnico de isit para que realice el embalaje de la pos WINCOR BEETLE-M II con serial: 53R0041422; y tambien una gaveta en buen estado se anexan en la llamada las actas de retiro y traslado; también debe tomar las medidas de la caja; alto-ancho-largo-peso; para poder solicitar la recogida. Gracias.</v>
      </c>
      <c r="J926" t="str">
        <v xml:space="preserve">me encuentro en sitio y me dirijo a contralor para que verifiquen el acceso de ahí voy al area de bodega donde se encuentran las pos desmontadas; ubico la unidad con el serial asignado y verifico que sea el mismo  procedo a informar al ing Harold y el cajon monedero tambien se requiere espero confirmacion; me confirma la informacion y procedo a ubicar una caja para las dos cosas y el cable de conexion de la cashbox; realizo el embalaje y selllado de caja y le indico las medidas al ing harold; se me inidca que las actas ya estaban firmadas y no se requieren pero se debe pasar el informe al ing Harold e informo a  la compañera leidy villalba que se termina la actividad y me retiro del sitio. </v>
      </c>
      <c r="K926">
        <v>45576.65138888889</v>
      </c>
      <c r="L926">
        <v>45576.6625</v>
      </c>
      <c r="M926">
        <v>45580</v>
      </c>
      <c r="N926" t="str">
        <f>TEXT(M926, "DDDD")</f>
        <v>martes</v>
      </c>
      <c r="O926" t="str">
        <v>J036 JUMBO POPAYAN CAMPANARIO</v>
      </c>
      <c r="P926" t="str">
        <v>POPAYAN</v>
      </c>
      <c r="Q926" t="str">
        <f>IF(ISBLANK(P926),"0",(VLOOKUP(P926,REGION,2,FALSE)))</f>
        <v>OCCIDENTE</v>
      </c>
      <c r="R926" t="str">
        <v>DANIEL FERNANDO PAREDES ARTEAGA</v>
      </c>
      <c r="S926">
        <f>IF(ISBLANK(R926),"0", VLOOKUP(R926,PERSONAL,2,FALSE))</f>
        <v>10301691</v>
      </c>
      <c r="T926" t="str">
        <v>DIRECTO</v>
      </c>
      <c r="U926">
        <v>0.3333333333333333</v>
      </c>
      <c r="V926">
        <v>0.5</v>
      </c>
      <c r="W926">
        <f>V926-U926</f>
        <v>0.16666666666666669</v>
      </c>
      <c r="X926">
        <v>2</v>
      </c>
      <c r="Y926">
        <f>NETWORKDAYS(K926,M926)</f>
        <v>3</v>
      </c>
      <c r="Z926" t="str">
        <f>IF(Y926&lt;=2,"CUMPLE","NO CUMPLE")</f>
        <v>NO CUMPLE</v>
      </c>
      <c r="AB926" t="str">
        <v>POR TICKET</v>
      </c>
      <c r="AC926" t="str">
        <f>TEXT(M926,"mmmm")</f>
        <v>octubre</v>
      </c>
      <c r="AD926" t="str">
        <f>TEXT(M926,"yyyy")</f>
        <v>yyyy</v>
      </c>
      <c r="AE926">
        <f>W926*60*24</f>
        <v>240.00000000000006</v>
      </c>
      <c r="AF926">
        <f>AE926/60</f>
        <v>4.000000000000001</v>
      </c>
      <c r="AG926">
        <f>AE926/60</f>
        <v>4.000000000000001</v>
      </c>
      <c r="AH926">
        <f>L926-K926</f>
        <v>0.011111111110949423</v>
      </c>
      <c r="AI926">
        <f>AH926*24*60</f>
        <v>15.99999999976717</v>
      </c>
      <c r="AJ926">
        <f>75728*X926</f>
        <v>151456</v>
      </c>
    </row>
    <row r="927">
      <c r="A927">
        <v>942701</v>
      </c>
      <c r="B927" t="str">
        <v>INCIDENTE</v>
      </c>
      <c r="C927" t="str">
        <v>CERRADO</v>
      </c>
      <c r="D927" t="str">
        <v>TIENDA</v>
      </c>
      <c r="E927" t="str">
        <v>REVISION</v>
      </c>
      <c r="F927" t="str">
        <v>REVISION</v>
      </c>
      <c r="G927" t="str">
        <v>REVISION</v>
      </c>
      <c r="H927" t="str">
        <v>Buenos dias; solicito un apoyo de isit 2.5 el dia para realizar diferentes actividades tecnologicas con el Onsite de la tienda Nestor Lozano Telf: 3176571280</v>
      </c>
      <c r="I927" t="str">
        <v>Buenos dias; solicito un apoyo de isit 2.5 el dia para realizar diferentes actividades tecnologicas con el Onsite de la tienda Nestor Lozano Telf: 3176571280</v>
      </c>
      <c r="J927" t="str">
        <v xml:space="preserve">solicito un apoyo de isit el dia para realizar diferentes actividades tecnológicas con el Onsite de la tienda Nestor Lozano La actividad principal realizada fue ensamblar las 13 pos NCR que se tiene previstas instalar para migracion de esta tienda y formateo de un servido; Se suben 13 CPU de marca NCR a la oficina de sistemas donde son copnectadas a la red electrica y un punto ethernet para el inici de su configuracion parte de su configuracion software por parte de Cencosud; i gualmente se concetan a las CPU 5 Pantallas Touch con el proposito de tener una imagen de proceso; tambien se formateo un servido marva lenovo  que va ser utilizado patra esta migracion; se le paso una ISO del sistema operativo SUSE para su formateo e iniciaran la configuracion del mismo en remoto; como punto final se le pide a Nestor que verifique todo el trabajo y conecciones y demas detalles para el correcto desempeño de las pos;  asegurando que todo ha quedado operativo </v>
      </c>
      <c r="K927">
        <v>45580.35833333333</v>
      </c>
      <c r="L927">
        <v>45580.41180555556</v>
      </c>
      <c r="M927">
        <v>45580</v>
      </c>
      <c r="N927" t="str">
        <f>TEXT(M927, "DDDD")</f>
        <v>martes</v>
      </c>
      <c r="O927" t="str">
        <v>J084 JUMBO MEGA MALL</v>
      </c>
      <c r="P927" t="str">
        <v>BUCARAMANGA</v>
      </c>
      <c r="Q927" t="str">
        <f>IF(ISBLANK(P927),"0",(VLOOKUP(P927,REGION,2,FALSE)))</f>
        <v>ORIENTE</v>
      </c>
      <c r="R927" t="str">
        <v xml:space="preserve">MIGUEL DAVID RINCON </v>
      </c>
      <c r="S927" t="e">
        <f>IF(ISBLANK(R927),"0", VLOOKUP(R927,PERSONAL,2,FALSE))</f>
        <v>#N/A</v>
      </c>
      <c r="T927" t="str">
        <v>CFS</v>
      </c>
      <c r="U927">
        <v>0.4166666666666667</v>
      </c>
      <c r="V927">
        <v>0.75</v>
      </c>
      <c r="W927">
        <f>V927-U927</f>
        <v>0.3333333333333333</v>
      </c>
      <c r="X927" t="str">
        <v>2;5</v>
      </c>
      <c r="Y927">
        <f>NETWORKDAYS(K927,M927)</f>
        <v>1</v>
      </c>
      <c r="Z927" t="str">
        <f>IF(Y927&lt;=2,"CUMPLE","NO CUMPLE")</f>
        <v>CUMPLE</v>
      </c>
      <c r="AA927" t="str">
        <v>SOLICITUD TÉCNICO TODO EL DIA</v>
      </c>
      <c r="AB927" t="str">
        <v xml:space="preserve">POR DIA </v>
      </c>
      <c r="AC927" t="str">
        <f>TEXT(M927,"mmmm")</f>
        <v>octubre</v>
      </c>
      <c r="AD927" t="str">
        <f>TEXT(M927,"yyyy")</f>
        <v>yyyy</v>
      </c>
      <c r="AE927">
        <f>W927*60*24</f>
        <v>480</v>
      </c>
      <c r="AF927">
        <f>AE927/60</f>
        <v>8</v>
      </c>
      <c r="AG927">
        <f>AE927/60</f>
        <v>8</v>
      </c>
      <c r="AH927">
        <f>L927-K927</f>
        <v>0.053472222229174804</v>
      </c>
      <c r="AI927">
        <f>AH927*24*60</f>
        <v>77.00000001001172</v>
      </c>
      <c r="AJ927" t="e">
        <f>75728*X927</f>
        <v>#VALUE!</v>
      </c>
    </row>
    <row r="928">
      <c r="A928">
        <v>945292</v>
      </c>
      <c r="B928" t="str">
        <v>INCIDENTE</v>
      </c>
      <c r="C928" t="str">
        <v>CERRADO</v>
      </c>
      <c r="D928" t="str">
        <v>TIENDA</v>
      </c>
      <c r="E928" t="str">
        <v>BALANZA</v>
      </c>
      <c r="F928" t="str">
        <v>BALANZA</v>
      </c>
      <c r="G928" t="str">
        <v>METTLER</v>
      </c>
      <c r="H928" t="str">
        <v>Buen Dia. Favor nos ayudas con el envío de un técnico a la tienda Metro Riohacha un turno completo con 2.5 Tickets para el día de mañana 17 de octubre 2024. con el objetivo la validación de las Balanzas Colgantes y de mesa la cual están reportando con novedad. Saludes</v>
      </c>
      <c r="I928" t="str">
        <v>Buen Dia. Favor nos ayudas con el envío de un técnico a la tienda Metro Riohacha un turno completo con 2.5 Tickets para el día de mañana 17 de octubre 2024. con el objetivo la validación de las Balanzas Colgantes y de mesa la cual están reportando con novedad. Saludes</v>
      </c>
      <c r="J928" t="str">
        <v>Se realizan las basculas tipo colgante y mesa en la sección de carnes; panadería; platos y charcutería; se realiza revisión de cabezales; estado de rodillas y el problema es el tipo de papel el cual es nuevo y brillante; al colocar papel pasado las balanzas trabajan normal se le informa al señor Alvaro Martinez y se dejan trabajando las basculas manua</v>
      </c>
      <c r="K928">
        <v>45581.40416666667</v>
      </c>
      <c r="L928">
        <v>45581.65625</v>
      </c>
      <c r="M928">
        <v>45582</v>
      </c>
      <c r="N928" t="str">
        <f>TEXT(M928, "DDDD")</f>
        <v>jueves</v>
      </c>
      <c r="O928" t="str">
        <v>M040 METRO RIOHACHA</v>
      </c>
      <c r="P928" t="str">
        <v>RIOHACHA</v>
      </c>
      <c r="Q928" t="str">
        <f>IF(ISBLANK(P928),"0",(VLOOKUP(P928,REGION,2,FALSE)))</f>
        <v>COSTA</v>
      </c>
      <c r="R928" t="str">
        <v>ALVARO ENRIQUE ESPELETA</v>
      </c>
      <c r="S928" t="e">
        <f>IF(ISBLANK(R928),"0", VLOOKUP(R928,PERSONAL,2,FALSE))</f>
        <v>#N/A</v>
      </c>
      <c r="T928" t="str">
        <v>CFS</v>
      </c>
      <c r="U928">
        <v>0.3333333333333333</v>
      </c>
      <c r="V928">
        <v>0.45069444444444445</v>
      </c>
      <c r="W928">
        <f>V928-U928</f>
        <v>0.11736111111111114</v>
      </c>
      <c r="X928">
        <v>1</v>
      </c>
      <c r="Y928">
        <f>NETWORKDAYS(K928,M928)</f>
        <v>2</v>
      </c>
      <c r="Z928" t="str">
        <f>IF(Y928&lt;=2,"CUMPLE","NO CUMPLE")</f>
        <v>CUMPLE</v>
      </c>
      <c r="AB928" t="str">
        <v>POR TICKET</v>
      </c>
      <c r="AC928" t="str">
        <f>TEXT(M928,"mmmm")</f>
        <v>octubre</v>
      </c>
      <c r="AD928" t="str">
        <f>TEXT(M928,"yyyy")</f>
        <v>yyyy</v>
      </c>
      <c r="AE928">
        <f>W928*60*24</f>
        <v>169.00000000000003</v>
      </c>
      <c r="AF928">
        <f>AE928/60</f>
        <v>2.8166666666666673</v>
      </c>
      <c r="AG928">
        <f>AE928/60</f>
        <v>2.8166666666666673</v>
      </c>
      <c r="AH928">
        <f>L928-K928</f>
        <v>0.25208333333284827</v>
      </c>
      <c r="AI928">
        <f>AH928*24*60</f>
        <v>362.9999999993015</v>
      </c>
      <c r="AJ928">
        <f>75728*X928</f>
        <v>75728</v>
      </c>
    </row>
    <row r="929">
      <c r="A929">
        <v>943211</v>
      </c>
      <c r="B929" t="str">
        <v>SOLICITUD</v>
      </c>
      <c r="C929" t="str">
        <v>CERRADO</v>
      </c>
      <c r="D929" t="str">
        <v>SISTEMAS</v>
      </c>
      <c r="E929" t="str">
        <v>INVENTARIO</v>
      </c>
      <c r="F929" t="str">
        <v>INVENTARIO</v>
      </c>
      <c r="G929" t="str">
        <v>INVENTARIO</v>
      </c>
      <c r="H929" t="str">
        <v>Solicito continuar con la baja de activos de la tienda san silvestre</v>
      </c>
      <c r="I929" t="str">
        <v>Solicito continuar con la baja de activos de la tienda san silvestre</v>
      </c>
      <c r="J929" t="str">
        <v xml:space="preserve">SE REALIZA LISTADO DE LOS ACTIVOS FALTANTES DE BAJA PARA DESTRUCCION DE AREA DE SISTEMAS; SE ENVIA ARCHIVO A PERSONAL DE SOPORTE REMOTO; ADICIONAL SE REALIZA LA INSTALACION DEL S.O SUSE EN CPU'S NCR Y SE EMPIEZA A ADECUAR CUARTO DE COMUNICACIONES PARA CONECTAR LAS 10 POS QUE VAN PARA MIGRACIÓN.                                             ADICIONAL SE REVISA BALANZA DE FRUVER QUE NO GENERABA BUENA IMPRESION DE ETIQUETA; SE REVISA Y SE EVIDENCIA DAÑO EN EL BUS DE DATOS DEL CABEZAL; SE SOLICITA CAMBIO DE BUS DE DATOS.                                                                                                                                          TICKET 947710: SE REVISA POS #9 POR PROBLEMAS DE BLOQUEO; SE INDICA A PERSONAL DE ATC Y CAJAS QUE NO DEBEN GENERAR TANTAS FACTURAS DE E-COMMERCE Y A LA VEZ UTILIZAR LA POS PARA FACTURACION DE CLIENTE EN LINEAL; YA QUE GENERA BLOQUEO DEL SISTEMA POS. POS QUEDA OPERATIVA Y CON PRUEBAS CON SUPERVISORA KAREN ANDRADE. </v>
      </c>
      <c r="K929">
        <v>45580.46319444444</v>
      </c>
      <c r="L929">
        <v>45580.467361111114</v>
      </c>
      <c r="M929">
        <v>45582</v>
      </c>
      <c r="N929" t="str">
        <f>TEXT(M929, "DDDD")</f>
        <v>jueves</v>
      </c>
      <c r="O929" t="str">
        <v>J126 JUMBO SAN SILVESTRE</v>
      </c>
      <c r="P929" t="str">
        <v>BARRANCABERMEJA</v>
      </c>
      <c r="Q929" t="str">
        <f>IF(ISBLANK(P929),"0",(VLOOKUP(P929,REGION,2,FALSE)))</f>
        <v>ORIENTE</v>
      </c>
      <c r="R929" t="str">
        <v>LUIS CARLOS ROJAS ACOSTA</v>
      </c>
      <c r="S929">
        <f>IF(ISBLANK(R929),"0", VLOOKUP(R929,PERSONAL,2,FALSE))</f>
        <v>1096188137</v>
      </c>
      <c r="T929" t="str">
        <v>DIRECTO</v>
      </c>
      <c r="U929">
        <v>0.3333333333333333</v>
      </c>
      <c r="V929">
        <v>0.7083333333333334</v>
      </c>
      <c r="W929">
        <f>V929-U929</f>
        <v>0.37500000000000006</v>
      </c>
      <c r="X929" t="str">
        <v>2;5</v>
      </c>
      <c r="Y929">
        <f>NETWORKDAYS(K929,M929)</f>
        <v>3</v>
      </c>
      <c r="Z929" t="str">
        <f>IF(Y929&lt;=2,"CUMPLE","NO CUMPLE")</f>
        <v>NO CUMPLE</v>
      </c>
      <c r="AA929" t="str">
        <v>SOLICITUD TÉCNICO TODO EL DIA</v>
      </c>
      <c r="AB929" t="str">
        <v xml:space="preserve">POR DIA </v>
      </c>
      <c r="AC929" t="str">
        <f>TEXT(M929,"mmmm")</f>
        <v>octubre</v>
      </c>
      <c r="AD929" t="str">
        <f>TEXT(M929,"yyyy")</f>
        <v>yyyy</v>
      </c>
      <c r="AE929">
        <f>W929*60*24</f>
        <v>540.0000000000001</v>
      </c>
      <c r="AF929">
        <f>AE929/60</f>
        <v>9.000000000000002</v>
      </c>
      <c r="AG929">
        <f>AE929/60</f>
        <v>9.000000000000002</v>
      </c>
      <c r="AH929">
        <f>L929-K929</f>
        <v>0.004166666672972497</v>
      </c>
      <c r="AI929">
        <f>AH929*24*60</f>
        <v>6.000000009080395</v>
      </c>
      <c r="AJ929" t="e">
        <f>75728*X929</f>
        <v>#VALUE!</v>
      </c>
    </row>
    <row r="930" xml:space="preserve">
      <c r="A930">
        <v>940410</v>
      </c>
      <c r="B930" t="str">
        <v>INCIDENTE</v>
      </c>
      <c r="C930" t="str">
        <v>ABIERTO</v>
      </c>
      <c r="D930" t="str">
        <v>SALA DE JUNTAS</v>
      </c>
      <c r="E930" t="str">
        <v>PDA</v>
      </c>
      <c r="F930" t="str">
        <v>PDA</v>
      </c>
      <c r="G930" t="str">
        <v>HONEYWELL</v>
      </c>
      <c r="H930" t="str">
        <v>pdt no alimentar no recibe señal wifi . se ingresa y al minuto se desconecta de la red wifi</v>
      </c>
      <c r="I930" t="str">
        <v>pdt no alimentar no recibe señal wifi . se ingresa y al minuto se desconecta de la red wifi</v>
      </c>
      <c r="J930" t="str" xml:space="preserve">
        <v xml:space="preserve">Se hace revisión de la PDA; nos percatamos que no agarra la señal igual que las otras PDA; se ve fallas en la conexión;_x000d_
para solucionar la poca señal que agarra; es dejar las demas conexiones en la PDA; para que hayan momentos donde_x000d_
automáticamente se cambie de red; se deja el reporte que la PDA se encuentra defectuosa; pero quedó funcionando_x000d_
correctamente</v>
      </c>
      <c r="K930">
        <v>45582.705555555556</v>
      </c>
      <c r="L930">
        <v>45582.72430555556</v>
      </c>
      <c r="M930">
        <v>45582</v>
      </c>
      <c r="N930" t="str">
        <f>TEXT(M930, "DDDD")</f>
        <v>jueves</v>
      </c>
      <c r="O930" t="str">
        <v>M195 METRO SANTA LUCIA</v>
      </c>
      <c r="P930" t="str">
        <v>NEIVA</v>
      </c>
      <c r="Q930" t="str">
        <f>IF(ISBLANK(P930),"0",(VLOOKUP(P930,REGION,2,FALSE)))</f>
        <v>OCCIDENTE</v>
      </c>
      <c r="R930" t="str">
        <v>MICHAEL SIMIT VILLABON TRUJILLO</v>
      </c>
      <c r="S930" t="e">
        <f>IF(ISBLANK(R930),"0", VLOOKUP(R930,PERSONAL,2,FALSE))</f>
        <v>#N/A</v>
      </c>
      <c r="T930" t="str">
        <v>ALIADO</v>
      </c>
      <c r="U930">
        <v>0.6458333333333334</v>
      </c>
      <c r="V930">
        <v>0.7083333333333334</v>
      </c>
      <c r="W930">
        <f>V930-U930</f>
        <v>0.0625</v>
      </c>
      <c r="X930">
        <v>1</v>
      </c>
      <c r="Y930">
        <f>NETWORKDAYS(K930,M930)</f>
        <v>1</v>
      </c>
      <c r="Z930" t="str">
        <f>IF(Y930&lt;=2,"CUMPLE","NO CUMPLE")</f>
        <v>CUMPLE</v>
      </c>
      <c r="AB930" t="str">
        <v>POR TICKET</v>
      </c>
      <c r="AC930" t="str">
        <f>TEXT(M930,"mmmm")</f>
        <v>octubre</v>
      </c>
      <c r="AD930" t="str">
        <f>TEXT(M930,"yyyy")</f>
        <v>yyyy</v>
      </c>
      <c r="AE930">
        <f>W930*60*24</f>
        <v>90</v>
      </c>
      <c r="AF930">
        <f>AE930/60</f>
        <v>1.5</v>
      </c>
      <c r="AG930">
        <f>AE930/60</f>
        <v>1.5</v>
      </c>
      <c r="AH930">
        <f>L930-K930</f>
        <v>0.018750000002910383</v>
      </c>
      <c r="AI930">
        <f>AH930*24*60</f>
        <v>27.00000000419095</v>
      </c>
      <c r="AJ930">
        <f>75728*X930</f>
        <v>75728</v>
      </c>
    </row>
    <row r="931" xml:space="preserve">
      <c r="A931">
        <v>946475</v>
      </c>
      <c r="B931" t="str">
        <v>INCIDENTE</v>
      </c>
      <c r="C931" t="str">
        <v>CERRADO</v>
      </c>
      <c r="D931" t="str">
        <v>ANTENA</v>
      </c>
      <c r="E931" t="str">
        <v>PDA</v>
      </c>
      <c r="F931" t="str">
        <v>PDA</v>
      </c>
      <c r="G931" t="str">
        <v>HONEYWELL</v>
      </c>
      <c r="H931" t="str">
        <v>Buen día solicito de su colaboración revisando el sistema del escaneo de la antena ya que es mas lo que mantenemos sin señal que con señal todo el tiempo vive la PDA sin internet. Gracias</v>
      </c>
      <c r="I931" t="str">
        <v>Buen día solicito de su colaboración revisando el sistema del escaneo de la antena ya que es mas lo que mantenemos sin señal que con señal todo el tiempo vive la PDA sin internet. Gracias</v>
      </c>
      <c r="J931" t="str" xml:space="preserve">
        <v xml:space="preserve">Se revisa la PDA por fallas en el genesix; en el aplicativo; se comprueba varios bloqueos por la clave antigua que se tenia antes de que yo_x000d_
ingresara; se reinicia el Mocha y se configura totalmente desde 0 para evitar las fallas y se agregan los usuarios respectivos que pedia el_x000d_
cliente; quedo funcionando correctamente</v>
      </c>
      <c r="K931">
        <v>45582.70208333333</v>
      </c>
      <c r="L931">
        <v>45582.72430555556</v>
      </c>
      <c r="M931">
        <v>45582</v>
      </c>
      <c r="N931" t="str">
        <f>TEXT(M931, "DDDD")</f>
        <v>jueves</v>
      </c>
      <c r="O931" t="str">
        <v>M195 METRO SANTA LUCIA</v>
      </c>
      <c r="P931" t="str">
        <v>NEIVA</v>
      </c>
      <c r="Q931" t="str">
        <f>IF(ISBLANK(P931),"0",(VLOOKUP(P931,REGION,2,FALSE)))</f>
        <v>OCCIDENTE</v>
      </c>
      <c r="R931" t="str">
        <v>MICHAEL SIMIT VILLABON TRUJILLO</v>
      </c>
      <c r="S931" t="e">
        <f>IF(ISBLANK(R931),"0", VLOOKUP(R931,PERSONAL,2,FALSE))</f>
        <v>#N/A</v>
      </c>
      <c r="T931" t="str">
        <v>ALIADO</v>
      </c>
      <c r="U931">
        <v>0.5833333333333334</v>
      </c>
      <c r="V931">
        <v>0.6458333333333334</v>
      </c>
      <c r="W931">
        <f>V931-U931</f>
        <v>0.0625</v>
      </c>
      <c r="X931">
        <v>1</v>
      </c>
      <c r="Y931">
        <f>NETWORKDAYS(K931,M931)</f>
        <v>1</v>
      </c>
      <c r="Z931" t="str">
        <f>IF(Y931&lt;=2,"CUMPLE","NO CUMPLE")</f>
        <v>CUMPLE</v>
      </c>
      <c r="AB931" t="str">
        <v>POR TICKET</v>
      </c>
      <c r="AC931" t="str">
        <f>TEXT(M931,"mmmm")</f>
        <v>octubre</v>
      </c>
      <c r="AD931" t="str">
        <f>TEXT(M931,"yyyy")</f>
        <v>yyyy</v>
      </c>
      <c r="AE931">
        <f>W931*60*24</f>
        <v>90</v>
      </c>
      <c r="AF931">
        <f>AE931/60</f>
        <v>1.5</v>
      </c>
      <c r="AG931">
        <f>AE931/60</f>
        <v>1.5</v>
      </c>
      <c r="AH931">
        <f>L931-K931</f>
        <v>0.022222222229174804</v>
      </c>
      <c r="AI931">
        <f>AH931*24*60</f>
        <v>32.00000001001172</v>
      </c>
      <c r="AJ931">
        <f>75728*X931</f>
        <v>75728</v>
      </c>
    </row>
    <row r="932" xml:space="preserve">
      <c r="A932">
        <v>948611</v>
      </c>
      <c r="B932" t="str">
        <v>SOLICITUD</v>
      </c>
      <c r="C932" t="str">
        <v>ABIERTO</v>
      </c>
      <c r="D932" t="str">
        <v>ANTENA</v>
      </c>
      <c r="E932" t="str">
        <v>PDA</v>
      </c>
      <c r="F932" t="str">
        <v>PDA</v>
      </c>
      <c r="G932" t="str">
        <v>HONEYWELL</v>
      </c>
      <c r="H932" t="str" xml:space="preserve">
        <v xml:space="preserve">Se revisa la PDA por fallas en el genesix; en el aplicativo; se comprueba varios bloqueos por la clave antigua que se tenia antes de que yo_x000d_
ingresara; se reinicia el Mocha y se configura totalmente desde 0 para evitar las fallas y se agregan los usuarios respectivos que pedia el_x000d_
cliente; quedo funcionando correctamente</v>
      </c>
      <c r="I932" t="str" xml:space="preserve">
        <v xml:space="preserve">Se revisa la PDA por fallas en el genesix; en el aplicativo; se comprueba varios bloqueos por la clave antigua que se tenia antes de que yo_x000d_
ingresara; se reinicia el Mocha y se configura totalmente desde 0 para evitar las fallas y se agregan los usuarios respectivos que pedia el_x000d_
cliente; quedo funcionando correctamente</v>
      </c>
      <c r="J932" t="str">
        <v>la PDA o escáner DI-034281 del área de recibo presenta fallas no permite ver algunos accesos que afectan la productividad al recibir además de esto se necesita agregar algunos usuarios.</v>
      </c>
      <c r="K932">
        <v>45582.70208333333</v>
      </c>
      <c r="L932">
        <v>45582.72430555556</v>
      </c>
      <c r="M932">
        <v>45582</v>
      </c>
      <c r="N932" t="str">
        <f>TEXT(M932, "DDDD")</f>
        <v>jueves</v>
      </c>
      <c r="O932" t="str">
        <v>M195 METRO SANTA LUCIA</v>
      </c>
      <c r="P932" t="str">
        <v>NEIVA</v>
      </c>
      <c r="Q932" t="str">
        <f>IF(ISBLANK(P932),"0",(VLOOKUP(P932,REGION,2,FALSE)))</f>
        <v>OCCIDENTE</v>
      </c>
      <c r="R932" t="str">
        <v>MICHAEL SIMIT VILLABON TRUJILLO</v>
      </c>
      <c r="S932" t="e">
        <f>IF(ISBLANK(R932),"0", VLOOKUP(R932,PERSONAL,2,FALSE))</f>
        <v>#N/A</v>
      </c>
      <c r="T932" t="str">
        <v>ALIADO</v>
      </c>
      <c r="U932">
        <v>0.6458333333333334</v>
      </c>
      <c r="V932">
        <v>0.6875</v>
      </c>
      <c r="W932">
        <f>V932-U932</f>
        <v>0.04166666666666663</v>
      </c>
      <c r="X932">
        <v>1</v>
      </c>
      <c r="Y932">
        <f>NETWORKDAYS(K932,M932)</f>
        <v>1</v>
      </c>
      <c r="Z932" t="str">
        <f>IF(Y932&lt;=2,"CUMPLE","NO CUMPLE")</f>
        <v>CUMPLE</v>
      </c>
      <c r="AB932" t="str">
        <v>POR TICKET</v>
      </c>
      <c r="AC932" t="str">
        <f>TEXT(M932,"mmmm")</f>
        <v>octubre</v>
      </c>
      <c r="AD932" t="str">
        <f>TEXT(M932,"yyyy")</f>
        <v>yyyy</v>
      </c>
      <c r="AE932">
        <f>W932*60*24</f>
        <v>59.99999999999994</v>
      </c>
      <c r="AF932">
        <f>AE932/60</f>
        <v>0.999999999999999</v>
      </c>
      <c r="AG932">
        <f>AE932/60</f>
        <v>0.999999999999999</v>
      </c>
      <c r="AH932">
        <f>L932-K932</f>
        <v>0.022222222229174804</v>
      </c>
      <c r="AI932">
        <f>AH932*24*60</f>
        <v>32.00000001001172</v>
      </c>
      <c r="AJ932">
        <f>75728*X932</f>
        <v>75728</v>
      </c>
    </row>
    <row r="933" xml:space="preserve">
      <c r="A933">
        <v>950925</v>
      </c>
      <c r="B933" t="str">
        <v>SOLICITUD</v>
      </c>
      <c r="C933" t="str">
        <v>CERRADO</v>
      </c>
      <c r="D933" t="str">
        <v>SISTEMAS</v>
      </c>
      <c r="E933" t="str">
        <v>POS</v>
      </c>
      <c r="F933" t="str">
        <v>POS</v>
      </c>
      <c r="G933" t="str">
        <v>NCR</v>
      </c>
      <c r="H933" t="str">
        <v>Buen día solicito de su ayuda para configurar la bios y SUSE a las 16 pos ncr garantizando que todas suban en sistema operativo Agradezco su ayuda</v>
      </c>
      <c r="I933" t="str">
        <v>Buen día solicito de su ayuda para configurar la bios y SUSE a las 16 pos ncr garantizando que todas suban en sistema operativo Agradezco su ayuda</v>
      </c>
      <c r="J933" t="str" xml:space="preserve">
        <v xml:space="preserve">Se realiza instalacion del SUSE a las 16 POS NCR que se encuentran en sitio; se verifica tambien el estado en el que se encuentran y se dejan_x000d_
configurada y en perfecto estado de embalaje.</v>
      </c>
      <c r="K933">
        <v>45583.77569444444</v>
      </c>
      <c r="L933">
        <v>45584.44652777778</v>
      </c>
      <c r="M933">
        <v>45583</v>
      </c>
      <c r="N933" t="str">
        <f>TEXT(M933, "DDDD")</f>
        <v>viernes</v>
      </c>
      <c r="O933" t="str">
        <v>J047 JUMBO GIRARDOT</v>
      </c>
      <c r="P933" t="str">
        <v>GIRARDOT</v>
      </c>
      <c r="Q933" t="str">
        <f>IF(ISBLANK(P933),"0",(VLOOKUP(P933,REGION,2,FALSE)))</f>
        <v>OCCIDENTE</v>
      </c>
      <c r="R933" t="str">
        <v>MICHAEL SIMIT VILLABON TRUJILLO</v>
      </c>
      <c r="S933" t="e">
        <f>IF(ISBLANK(R933),"0", VLOOKUP(R933,PERSONAL,2,FALSE))</f>
        <v>#N/A</v>
      </c>
      <c r="T933" t="str">
        <v>ALIADO</v>
      </c>
      <c r="U933">
        <v>0.625</v>
      </c>
      <c r="V933">
        <v>0.7916666666666666</v>
      </c>
      <c r="W933">
        <f>V933-U933</f>
        <v>0.16666666666666663</v>
      </c>
      <c r="X933">
        <v>2</v>
      </c>
      <c r="Y933">
        <f>NETWORKDAYS(K933,M933)</f>
        <v>1</v>
      </c>
      <c r="Z933" t="str">
        <f>IF(Y933&lt;=2,"CUMPLE","NO CUMPLE")</f>
        <v>CUMPLE</v>
      </c>
      <c r="AB933" t="str">
        <v>POR TICKET</v>
      </c>
      <c r="AC933" t="str">
        <f>TEXT(M933,"mmmm")</f>
        <v>octubre</v>
      </c>
      <c r="AD933" t="str">
        <f>TEXT(M933,"yyyy")</f>
        <v>yyyy</v>
      </c>
      <c r="AE933">
        <f>W933*60*24</f>
        <v>239.99999999999994</v>
      </c>
      <c r="AF933">
        <f>AE933/60</f>
        <v>3.999999999999999</v>
      </c>
      <c r="AG933">
        <f>AE933/60</f>
        <v>3.999999999999999</v>
      </c>
      <c r="AH933">
        <f>L933-K933</f>
        <v>0.6708333333372138</v>
      </c>
      <c r="AI933">
        <f>AH933*24*60</f>
        <v>966.0000000055879</v>
      </c>
      <c r="AJ933">
        <f>75728*X933</f>
        <v>151456</v>
      </c>
    </row>
    <row r="934" xml:space="preserve">
      <c r="A934">
        <v>932413</v>
      </c>
      <c r="B934" t="str">
        <v>SOLICITUD</v>
      </c>
      <c r="C934" t="str">
        <v>ABIERTO</v>
      </c>
      <c r="D934" t="str">
        <v>SISTEMAS</v>
      </c>
      <c r="E934" t="str">
        <v>INVENTARIO</v>
      </c>
      <c r="F934" t="str">
        <v>INVENTARIO</v>
      </c>
      <c r="G934" t="str">
        <v>INVENTARIO</v>
      </c>
      <c r="H934" t="str">
        <v>Buenos dias. por favor me colaboran con el envió de 14 monitores cliente con su 14 monitores cliente 3n star mas 14 poll mas cable VGA a DP</v>
      </c>
      <c r="I934" t="str">
        <v>Buenos dias. por favor me colaboran con el envió de 14 monitores cliente con su 14 monitores cliente 3n star mas 14 poll mas cable VGA a DP</v>
      </c>
      <c r="J934" t="str" xml:space="preserve">
        <v xml:space="preserve">Buenos dias. por favor me colaboran con el envió de 14 monitores cliente con su 14 monitores cliente 3n star mas 14 poll mas cable VGA a DP_x000d_
https://drive.google.com/file/d/1Tx75rosUecd_YRx3dtc8HOF6bvETsog3/view?usp=sharing</v>
      </c>
      <c r="K934">
        <v>45582.438888888886</v>
      </c>
      <c r="L934">
        <v>45582.45347222222</v>
      </c>
      <c r="M934">
        <v>45583</v>
      </c>
      <c r="N934" t="str">
        <f>TEXT(M934, "DDDD")</f>
        <v>viernes</v>
      </c>
      <c r="O934" t="str">
        <v>J047 JUMBO GIRARDOT</v>
      </c>
      <c r="P934" t="str">
        <v>GIRARDOT</v>
      </c>
      <c r="Q934" t="str">
        <f>IF(ISBLANK(P934),"0",(VLOOKUP(P934,REGION,2,FALSE)))</f>
        <v>OCCIDENTE</v>
      </c>
      <c r="R934" t="str">
        <v>MICHAEL SIMIT VILLABON TRUJILLO</v>
      </c>
      <c r="S934" t="e">
        <f>IF(ISBLANK(R934),"0", VLOOKUP(R934,PERSONAL,2,FALSE))</f>
        <v>#N/A</v>
      </c>
      <c r="T934" t="str">
        <v>ALIADO</v>
      </c>
      <c r="U934">
        <v>0.4583333333333333</v>
      </c>
      <c r="V934">
        <v>0.625</v>
      </c>
      <c r="W934">
        <f>V934-U934</f>
        <v>0.16666666666666669</v>
      </c>
      <c r="X934">
        <v>2</v>
      </c>
      <c r="Y934">
        <f>NETWORKDAYS(K934,M934)</f>
        <v>2</v>
      </c>
      <c r="Z934" t="str">
        <f>IF(Y934&lt;=2,"CUMPLE","NO CUMPLE")</f>
        <v>CUMPLE</v>
      </c>
      <c r="AB934" t="str">
        <v>POR TICKET</v>
      </c>
      <c r="AC934" t="str">
        <f>TEXT(M934,"mmmm")</f>
        <v>octubre</v>
      </c>
      <c r="AD934" t="str">
        <f>TEXT(M934,"yyyy")</f>
        <v>yyyy</v>
      </c>
      <c r="AE934">
        <f>W934*60*24</f>
        <v>240.00000000000006</v>
      </c>
      <c r="AF934">
        <f>AE934/60</f>
        <v>4.000000000000001</v>
      </c>
      <c r="AG934">
        <f>AE934/60</f>
        <v>4.000000000000001</v>
      </c>
      <c r="AH934">
        <f>L934-K934</f>
        <v>0.014583333337213844</v>
      </c>
      <c r="AI934">
        <f>AH934*24*60</f>
        <v>21.000000005587935</v>
      </c>
      <c r="AJ934">
        <f>75728*X934</f>
        <v>151456</v>
      </c>
    </row>
    <row r="935" xml:space="preserve">
      <c r="A935">
        <v>947063</v>
      </c>
      <c r="B935" t="str">
        <v>SOLICITUD</v>
      </c>
      <c r="C935" t="str">
        <v>CERRADO</v>
      </c>
      <c r="D935" t="str">
        <v>LINEAL DE CAJAS</v>
      </c>
      <c r="E935" t="str">
        <v>POS</v>
      </c>
      <c r="F935" t="str">
        <v>POS</v>
      </c>
      <c r="G935" t="str">
        <v>NCR</v>
      </c>
      <c r="H935" t="str">
        <v>Buen día solicito de su ayuda para instalar la pos de recapacitación en linea de cajas-cpu-monitor pos touchscreen-gaveta-impresora garantizar que la pos quede en operación entregar gerente tienda y jefe de cajas ; a primer ahora solititar apoyo de mantenimiento para la instalación de la base para el monitor pos touchscreen mil gracias</v>
      </c>
      <c r="I935" t="str">
        <v>Buen día solicito de su ayuda para instalar la pos de recapacitación en linea de cajas-cpu-monitor pos touchscreen-gaveta-impresora garantizar que la pos quede en operación entregar gerente tienda y jefe de cajas ; a primer ahora solititar apoyo de mantenimiento para la instalación de la base para el monitor pos touchscreen mil gracias</v>
      </c>
      <c r="J935" t="str" xml:space="preserve">
        <v xml:space="preserve">Se realiza instalacion de POS 11 en linea de cajas; se retira el equipamiento antiguo; cables y se procede a instalar la base monitor touch y el resto_x000d_
de equipamientos; se deja instalado y verificando de que tenga ARS y sistema operativo; queda funcionando correctamente.</v>
      </c>
      <c r="K935">
        <v>45582.42847222222</v>
      </c>
      <c r="L935">
        <v>45582.45347222222</v>
      </c>
      <c r="M935">
        <v>45583</v>
      </c>
      <c r="N935" t="str">
        <f>TEXT(M935, "DDDD")</f>
        <v>viernes</v>
      </c>
      <c r="O935" t="str">
        <v>J047 JUMBO GIRARDOT</v>
      </c>
      <c r="P935" t="str">
        <v>GIRARDOT</v>
      </c>
      <c r="Q935" t="str">
        <f>IF(ISBLANK(P935),"0",(VLOOKUP(P935,REGION,2,FALSE)))</f>
        <v>OCCIDENTE</v>
      </c>
      <c r="R935" t="str">
        <v>MICHAEL SIMIT VILLABON TRUJILLO</v>
      </c>
      <c r="S935" t="e">
        <f>IF(ISBLANK(R935),"0", VLOOKUP(R935,PERSONAL,2,FALSE))</f>
        <v>#N/A</v>
      </c>
      <c r="T935" t="str">
        <v>ALIADO</v>
      </c>
      <c r="U935">
        <v>0.3125</v>
      </c>
      <c r="V935">
        <v>0.4583333333333333</v>
      </c>
      <c r="W935">
        <f>V935-U935</f>
        <v>0.14583333333333331</v>
      </c>
      <c r="X935">
        <v>2</v>
      </c>
      <c r="Y935">
        <f>NETWORKDAYS(K935,M935)</f>
        <v>2</v>
      </c>
      <c r="Z935" t="str">
        <f>IF(Y935&lt;=2,"CUMPLE","NO CUMPLE")</f>
        <v>CUMPLE</v>
      </c>
      <c r="AB935" t="str">
        <v>POR TICKET</v>
      </c>
      <c r="AC935" t="str">
        <f>TEXT(M935,"mmmm")</f>
        <v>octubre</v>
      </c>
      <c r="AD935" t="str">
        <f>TEXT(M935,"yyyy")</f>
        <v>yyyy</v>
      </c>
      <c r="AE935">
        <f>W935*60*24</f>
        <v>209.99999999999994</v>
      </c>
      <c r="AF935">
        <f>AE935/60</f>
        <v>3.499999999999999</v>
      </c>
      <c r="AG935">
        <f>AE935/60</f>
        <v>3.499999999999999</v>
      </c>
      <c r="AH935">
        <f>L935-K935</f>
        <v>0.02500000000145519</v>
      </c>
      <c r="AI935">
        <f>AH935*24*60</f>
        <v>36.000000002095476</v>
      </c>
      <c r="AJ935">
        <f>75728*X935</f>
        <v>151456</v>
      </c>
    </row>
    <row r="936">
      <c r="A936">
        <v>945977</v>
      </c>
      <c r="B936" t="str">
        <v>SOLICITUD</v>
      </c>
      <c r="C936" t="str">
        <v>CERRADO</v>
      </c>
      <c r="D936" t="str">
        <v>TIENDA</v>
      </c>
      <c r="E936" t="str">
        <v>ACOMPAÑAMIENTO</v>
      </c>
      <c r="F936" t="str">
        <v>ACOMPAÑAMIENTO</v>
      </c>
      <c r="G936" t="str">
        <v>ACOMPAÑAMIENTO</v>
      </c>
      <c r="H936" t="str">
        <v>Buen Dia. Favor nos ayudas con el envío de un técnico a la tienda SANTA MARTA un turno completo con 2.5 Tickets para el día de mañana 17 de octubre 2024. con el objetivo la validación de las Balanzas Colgantes y de mesa la cual están reportando con novedad. Saludes</v>
      </c>
      <c r="I936" t="str">
        <v>Buen Dia. Favor nos ayudas con el envío de un técnico a la tienda SANTA MARTA un turno completo con 2.5 Tickets para el día de mañana 17 de octubre 2024. con el objetivo la validación de las Balanzas Colgantes y de mesa la cual están reportando con novedad. Saludes</v>
      </c>
      <c r="J936" t="str">
        <v xml:space="preserve">SE REALIZA VISITA 2.5 PARA REALIZAR ASIGNACIONES EN LA TIENDA DE CENCOSUD SANTAMARTA; 1. SE REALIZA REVISION DE LAS BASCULAS DEL AREA DE CARNE Y PESCADERIA AMBAS PRESENTAN AFECTACIONES CON LA IMPRESIÓN DE LOS TICKET. SE REALIZA MANTEMINETO EN LA BASCULA Y CABEZAL DONDE SE DETERMINA QUE LA FALLA SE DEBE POR EL TIPO DE PAPEL IMPLEMENTADO YA QUE CUENTA CON EXCESO DE BARNIZ Y SE DEBE REALIZAR LA SOLICITUD POR PARTE DEL JEFE DEL AREA PARA UN CAMBIO DE ESTE UTENSILIO PARA EL CORRECTO FUNCIONAMIENTO DE LA BASCULAS. 2. SE REALIZA REVISON DE LA BASCULA DEL AREA DE CHARCUTERIA DONDE INFORMAN QUE SE REVISE EL PESO. SE PROCEDE CON LA VALIDACION DEL PESO EN LA BASCULA QUE SE DEJA EN O. SE REALIZA PRUEBAS CON EL USUARIO DONDE SE EVIDENCIA QUE LA BASCULA SE ENCUENTRA PESANDO DE FROMA NORMAL A SATISFACCION. 3. SE PROCEDE CON LA REVISION DEL CAJA # 8 QUE PRESENTA AFECTACION DEL ESCANER-BALANZA YA QUE NO ESCANEA SEGUN LA INFORMACION DEL USUARIO. SE REALIZA VALIDACION DE LAS CONEXIONES SE LES PASAN UNOS TAGS PARA SU CORRECTO FUNCIONAMIENTO; SE EJECUTA PRUEBAS CON EL JEFE DEL AREA A SATSIFACCION; SE DEJA OPERATIVO 4. SE REALIZA REVISON DE LA CAJA # 5 LA CUAL LA JEFE INFORMA SOBRE AFECTACION CON EL TECLADO DE ESA CAJA. SE REALIZA REVISON DE LA CONEXIONES DEL TECLADO; SE AJUSTAN Y SE REALIZA EL RESPECTIVO REINICIO DE LA MAQUINA. SE HACEN PRUEBAS CON EL USUARIO A SATISFACCION SE DEJA EQUIPO OPERATIVO. 5. SE REALIZA PROACTIVIDAD; DONDE SE VSITA LAS DIFERENTES AREA DE LA TIENDA PARA SABER LAS NOVEDADES QUE SE PUEDAN PRESENTAR SE LE INFORMA DE TODO LO REALIZADO AL SOPORTE DE SISTEMAS SR ALBEIRO HOYOS Y A LOS JEFES DE CADA AREA DONDE SE REALIZARON LA REVISIONES DE LA TIENDA. </v>
      </c>
      <c r="K936">
        <v>45581.64861111111</v>
      </c>
      <c r="L936">
        <v>45581.652083333334</v>
      </c>
      <c r="M936">
        <v>45583</v>
      </c>
      <c r="N936" t="str">
        <f>TEXT(M936, "DDDD")</f>
        <v>viernes</v>
      </c>
      <c r="O936" t="str">
        <v>J045 AV DEL FERROCARRIL SANTA MARTA</v>
      </c>
      <c r="P936" t="str">
        <v>SANTA MARTA</v>
      </c>
      <c r="Q936" t="str">
        <f>IF(ISBLANK(P936),"0",(VLOOKUP(P936,REGION,2,FALSE)))</f>
        <v>COSTA</v>
      </c>
      <c r="R936" t="str">
        <v>ENRIQUE PONZON ORTEGA</v>
      </c>
      <c r="S936" t="e">
        <f>IF(ISBLANK(R936),"0", VLOOKUP(R936,PERSONAL,2,FALSE))</f>
        <v>#N/A</v>
      </c>
      <c r="T936" t="str">
        <v>DIRECTO</v>
      </c>
      <c r="U936">
        <v>0.3333333333333333</v>
      </c>
      <c r="V936">
        <v>0.7083333333333334</v>
      </c>
      <c r="W936">
        <f>V936-U936</f>
        <v>0.37500000000000006</v>
      </c>
      <c r="X936" t="str">
        <v>2;5</v>
      </c>
      <c r="Y936">
        <f>NETWORKDAYS(K936,M936)</f>
        <v>3</v>
      </c>
      <c r="Z936" t="str">
        <f>IF(Y936&lt;=2,"CUMPLE","NO CUMPLE")</f>
        <v>NO CUMPLE</v>
      </c>
      <c r="AA936" t="str">
        <v>SOLICITUD TÉCNICO TODO EL DIA</v>
      </c>
      <c r="AB936" t="str">
        <v xml:space="preserve">POR DIA </v>
      </c>
      <c r="AC936" t="str">
        <f>TEXT(M936,"mmmm")</f>
        <v>octubre</v>
      </c>
      <c r="AD936" t="str">
        <f>TEXT(M936,"yyyy")</f>
        <v>yyyy</v>
      </c>
      <c r="AE936">
        <f>W936*60*24</f>
        <v>540.0000000000001</v>
      </c>
      <c r="AF936">
        <f>AE936/60</f>
        <v>9.000000000000002</v>
      </c>
      <c r="AG936">
        <f>AE936/60</f>
        <v>9.000000000000002</v>
      </c>
      <c r="AH936">
        <f>L936-K936</f>
        <v>0.003472222226264421</v>
      </c>
      <c r="AI936">
        <f>AH936*24*60</f>
        <v>5.000000005820766</v>
      </c>
      <c r="AJ936" t="e">
        <f>75728*X936</f>
        <v>#VALUE!</v>
      </c>
    </row>
    <row r="937" xml:space="preserve">
      <c r="A937">
        <v>951458</v>
      </c>
      <c r="B937" t="str">
        <v>SOLICITUD</v>
      </c>
      <c r="C937" t="str">
        <v>CERRADO</v>
      </c>
      <c r="D937" t="str">
        <v>LINEAL DE CAJAS</v>
      </c>
      <c r="E937" t="str">
        <v>POS</v>
      </c>
      <c r="F937" t="str">
        <v>POS</v>
      </c>
      <c r="G937" t="str">
        <v>WINCOR</v>
      </c>
      <c r="H937" t="str" xml:space="preserve">
        <v xml:space="preserve">FALLA: Pos no funciona_x000d_
CAUSA: Desconocida._x000d_
SOLUCIÓN:  Se hace cambio de teclado; se reinicia el equipo; se le hace mantenimiento._x000d_
PRUEBAS: Funcionaria hace pruebas._x000d_
CHECK LIST DE MESA EFECTUADO: Si</v>
      </c>
      <c r="I937" t="str" xml:space="preserve">
        <v xml:space="preserve">FALLA: Pos no funciona_x000d_
CAUSA: Desconocida._x000d_
SOLUCIÓN:  Se hace cambio de teclado; se reinicia el equipo; se le hace mantenimiento._x000d_
PRUEBAS: Funcionaria hace pruebas._x000d_
CHECK LIST DE MESA EFECTUADO: Si</v>
      </c>
      <c r="J937" t="str" xml:space="preserve">
        <v xml:space="preserve">FALLA: Pos no funciona_x000d_
CAUSA: Desconocida._x000d_
SOLUCIÓN:  Se hace cambio de teclado; se reinicia el equipo; se le hace mantenimiento._x000d_
PRUEBAS: Funcionaria hace pruebas._x000d_
CHECK LIST DE MESA EFECTUADO: Si</v>
      </c>
      <c r="K937">
        <v>45584.35972222222</v>
      </c>
      <c r="L937">
        <v>45584.444444444445</v>
      </c>
      <c r="M937">
        <v>45584</v>
      </c>
      <c r="N937" t="str">
        <f>TEXT(M937, "DDDD")</f>
        <v>sábado</v>
      </c>
      <c r="O937" t="str">
        <v>J027 JUMBO RIONEGRO</v>
      </c>
      <c r="P937" t="str">
        <v>RIONEGRO</v>
      </c>
      <c r="Q937" t="str">
        <f>IF(ISBLANK(P937),"0",(VLOOKUP(P937,REGION,2,FALSE)))</f>
        <v>CENTRO</v>
      </c>
      <c r="R937" t="str">
        <v>CARLOS ALBERTO TORRES ECHEVERRIA</v>
      </c>
      <c r="S937" t="e">
        <f>IF(ISBLANK(R937),"0", VLOOKUP(R937,PERSONAL,2,FALSE))</f>
        <v>#N/A</v>
      </c>
      <c r="T937" t="str">
        <v>DIRECTO</v>
      </c>
      <c r="U937">
        <v>0.7708333333333334</v>
      </c>
      <c r="V937">
        <v>0.8402777777777778</v>
      </c>
      <c r="W937">
        <f>V937-U937</f>
        <v>0.06944444444444442</v>
      </c>
      <c r="X937">
        <v>1</v>
      </c>
      <c r="Y937">
        <f>NETWORKDAYS(K937,M937)</f>
        <v>0</v>
      </c>
      <c r="Z937" t="str">
        <f>IF(Y937&lt;=2,"CUMPLE","NO CUMPLE")</f>
        <v>CUMPLE</v>
      </c>
      <c r="AB937" t="str">
        <v>POR TICKET</v>
      </c>
      <c r="AC937" t="str">
        <f>TEXT(M937,"mmmm")</f>
        <v>octubre</v>
      </c>
      <c r="AD937" t="str">
        <f>TEXT(M937,"yyyy")</f>
        <v>yyyy</v>
      </c>
      <c r="AE937">
        <f>W937*60*24</f>
        <v>99.99999999999997</v>
      </c>
      <c r="AF937">
        <f>AE937/60</f>
        <v>1.6666666666666663</v>
      </c>
      <c r="AG937">
        <f>AE937/60</f>
        <v>1.6666666666666663</v>
      </c>
      <c r="AH937">
        <f>L937-K937</f>
        <v>0.08472222222189885</v>
      </c>
      <c r="AI937">
        <f>AH937*24*60</f>
        <v>121.99999999953434</v>
      </c>
      <c r="AJ937">
        <f>75728*X937</f>
        <v>75728</v>
      </c>
    </row>
    <row r="938" xml:space="preserve">
      <c r="A938">
        <v>951286</v>
      </c>
      <c r="B938" t="str">
        <v>SOLICITUD</v>
      </c>
      <c r="C938" t="str">
        <v>CERRADO</v>
      </c>
      <c r="D938" t="str">
        <v>LINEAL DE CAJAS</v>
      </c>
      <c r="E938" t="str">
        <v>POS</v>
      </c>
      <c r="F938" t="str">
        <v>POS</v>
      </c>
      <c r="G938" t="str">
        <v>WINCOR</v>
      </c>
      <c r="H938" t="str">
        <v>Buenos días; me colaboran por favor con la pos número 2 ya que no está funcionando Muchas gracias..</v>
      </c>
      <c r="I938" t="str">
        <v>Buenos días; me colaboran por favor con la pos número 2 ya que no está funcionando Muchas gracias..</v>
      </c>
      <c r="J938" t="str" xml:space="preserve">
        <v xml:space="preserve">FALLA: Pos no funciona_x000d_
CAUSA: Desconocida._x000d_
SOLUCIÓN:  Se llega a sitio y se procede a revisar la POS 2; se destapa se verifica; se le hace mantenimiento._x000d_
PRUEBAS: Funcionaria hace pruebas y queda operativo.</v>
      </c>
      <c r="K938">
        <v>45584.34861111111</v>
      </c>
      <c r="L938">
        <v>45584.444444444445</v>
      </c>
      <c r="M938">
        <v>45584</v>
      </c>
      <c r="N938" t="str">
        <f>TEXT(M938, "DDDD")</f>
        <v>sábado</v>
      </c>
      <c r="O938" t="str">
        <v>J027 JUMBO RIONEGRO</v>
      </c>
      <c r="P938" t="str">
        <v>RIONEGRO</v>
      </c>
      <c r="Q938" t="str">
        <f>IF(ISBLANK(P938),"0",(VLOOKUP(P938,REGION,2,FALSE)))</f>
        <v>CENTRO</v>
      </c>
      <c r="R938" t="str">
        <v>CARLOS ALBERTO TORRES ECHEVERRIA</v>
      </c>
      <c r="S938" t="e">
        <f>IF(ISBLANK(R938),"0", VLOOKUP(R938,PERSONAL,2,FALSE))</f>
        <v>#N/A</v>
      </c>
      <c r="T938" t="str">
        <v>DIRECTO</v>
      </c>
      <c r="U938">
        <v>0.7152777777777778</v>
      </c>
      <c r="V938">
        <v>0.7708333333333334</v>
      </c>
      <c r="W938">
        <f>V938-U938</f>
        <v>0.05555555555555558</v>
      </c>
      <c r="X938">
        <v>1</v>
      </c>
      <c r="Y938">
        <f>NETWORKDAYS(K938,M938)</f>
        <v>0</v>
      </c>
      <c r="Z938" t="str">
        <f>IF(Y938&lt;=2,"CUMPLE","NO CUMPLE")</f>
        <v>CUMPLE</v>
      </c>
      <c r="AB938" t="str">
        <v>POR TICKET</v>
      </c>
      <c r="AC938" t="str">
        <f>TEXT(M938,"mmmm")</f>
        <v>octubre</v>
      </c>
      <c r="AD938" t="str">
        <f>TEXT(M938,"yyyy")</f>
        <v>yyyy</v>
      </c>
      <c r="AE938">
        <f>W938*60*24</f>
        <v>80.00000000000003</v>
      </c>
      <c r="AF938">
        <f>AE938/60</f>
        <v>1.3333333333333337</v>
      </c>
      <c r="AG938">
        <f>AE938/60</f>
        <v>1.3333333333333337</v>
      </c>
      <c r="AH938">
        <f>L938-K938</f>
        <v>0.09583333333284827</v>
      </c>
      <c r="AI938">
        <f>AH938*24*60</f>
        <v>137.9999999993015</v>
      </c>
      <c r="AJ938">
        <f>75728*X938</f>
        <v>75728</v>
      </c>
    </row>
    <row r="939" xml:space="preserve">
      <c r="A939">
        <v>948611</v>
      </c>
      <c r="B939" t="str">
        <v>SOLICITUD</v>
      </c>
      <c r="C939" t="str">
        <v>CERRADO</v>
      </c>
      <c r="D939" t="str">
        <v>ANTENA</v>
      </c>
      <c r="E939" t="str">
        <v>PDA</v>
      </c>
      <c r="F939" t="str">
        <v>PDA</v>
      </c>
      <c r="G939" t="str">
        <v>HONEYWELL</v>
      </c>
      <c r="H939" t="str">
        <v>la PDA o escáner DI-034281 del área de recibo presenta fallas no permite ver algunos accesos que afectan la productividad al recibir además de esto se necesita agregar algunos usuarios.</v>
      </c>
      <c r="I939" t="str">
        <v>la PDA o escáner DI-034281 del área de recibo presenta fallas no permite ver algunos accesos que afectan la productividad al recibir además de esto se necesita agregar algunos usuarios.</v>
      </c>
      <c r="J939" t="str" xml:space="preserve">
        <v xml:space="preserve">Se revisa la PDA por fallas en el genesix; en el aplicativo; se comprueba varios bloqueos por la clave antigua que se tenia antes de que yo_x000d_
ingresara; se reinicia el Mocha y se configura totalmente desde 0 para evitar las fallas y se agregan los usuarios respectivos que pedia el_x000d_
cliente; quedo funcionando correctamente</v>
      </c>
      <c r="K939">
        <v>45588.33541666667</v>
      </c>
      <c r="L939">
        <v>45588.39791666667</v>
      </c>
      <c r="M939">
        <v>45588</v>
      </c>
      <c r="N939" t="str">
        <f>TEXT(M939, "DDDD")</f>
        <v>miércoles</v>
      </c>
      <c r="O939" t="str">
        <v>M038 METRO NEIVA CENTRO DE CONVENCIONES</v>
      </c>
      <c r="P939" t="str">
        <v>NEIVA</v>
      </c>
      <c r="Q939" t="str">
        <f>IF(ISBLANK(P939),"0",(VLOOKUP(P939,REGION,2,FALSE)))</f>
        <v>OCCIDENTE</v>
      </c>
      <c r="R939" t="str">
        <v>MICHAEL SIMIT VILLABON TRUJILLO</v>
      </c>
      <c r="S939" t="e">
        <f>IF(ISBLANK(R939),"0", VLOOKUP(R939,PERSONAL,2,FALSE))</f>
        <v>#N/A</v>
      </c>
      <c r="T939" t="str">
        <v>ALIADO</v>
      </c>
      <c r="U939">
        <v>0.6458333333333334</v>
      </c>
      <c r="V939">
        <v>0.6875</v>
      </c>
      <c r="W939">
        <f>V939-U939</f>
        <v>0.04166666666666663</v>
      </c>
      <c r="X939">
        <v>1</v>
      </c>
      <c r="Y939">
        <f>NETWORKDAYS(K939,M939)</f>
        <v>1</v>
      </c>
      <c r="Z939" t="str">
        <f>IF(Y939&lt;=2,"CUMPLE","NO CUMPLE")</f>
        <v>CUMPLE</v>
      </c>
      <c r="AB939" t="str">
        <v>POR TICKET</v>
      </c>
      <c r="AC939" t="str">
        <f>TEXT(M939,"mmmm")</f>
        <v>octubre</v>
      </c>
      <c r="AD939" t="str">
        <f>TEXT(M939,"yyyy")</f>
        <v>yyyy</v>
      </c>
      <c r="AE939">
        <f>W939*60*24</f>
        <v>59.99999999999994</v>
      </c>
      <c r="AF939">
        <f>AE939/60</f>
        <v>0.999999999999999</v>
      </c>
      <c r="AG939">
        <f>AE939/60</f>
        <v>0.999999999999999</v>
      </c>
      <c r="AH939">
        <f>L939-K939</f>
        <v>0.0625</v>
      </c>
      <c r="AI939">
        <f>AH939*24*60</f>
        <v>90</v>
      </c>
      <c r="AJ939">
        <f>75728*X939</f>
        <v>75728</v>
      </c>
    </row>
    <row r="940">
      <c r="A940">
        <v>955167</v>
      </c>
      <c r="B940" t="str">
        <v>SOLICITUD</v>
      </c>
      <c r="C940" t="str">
        <v>CERRADO</v>
      </c>
      <c r="D940" t="str">
        <v>SISTEMAS</v>
      </c>
      <c r="E940" t="str">
        <v>POS</v>
      </c>
      <c r="F940" t="str">
        <v>POS</v>
      </c>
      <c r="G940" t="str">
        <v>POS</v>
      </c>
      <c r="H940" t="str">
        <v>se solicita tecnico en sitio para instalar pos NCR en oficinas de sistemas dejar las pos en red.</v>
      </c>
      <c r="I940" t="str">
        <v>se solicita tecnico en sitio para instalar pos NCR en oficinas de sistemas dejar las pos en red.</v>
      </c>
      <c r="J940" t="str">
        <v xml:space="preserve">SE REALIZA INSTALACION DE LAS 10 POS NCR EN CUARTO DE SISTEMAS; CON SISTEMA OPERATIVO SUSE; CONEXIÓN DE LAS 2 PANTALLAS (CAJERO Y CLIENTE) E IMPRESORA CON EL FIRMWARE ACTUALIZADO Y LA CONFIGURACION DE LA ETIQUETA; ADICIONAL TODAS LAS POS QUEDAN EN RED EN CONEXIÓN CON EL SW CISCO GABINETE 1 PUERTO 5 AL 14. </v>
      </c>
      <c r="K940">
        <v>45586.69513888889</v>
      </c>
      <c r="L940">
        <v>45586.69861111111</v>
      </c>
      <c r="M940">
        <v>45588</v>
      </c>
      <c r="N940" t="str">
        <f>TEXT(M940, "DDDD")</f>
        <v>miércoles</v>
      </c>
      <c r="O940" t="str">
        <v>J126 JUMBO SAN SILVESTRE</v>
      </c>
      <c r="P940" t="str">
        <v>BARRANCABERMEJA</v>
      </c>
      <c r="Q940" t="str">
        <f>IF(ISBLANK(P940),"0",(VLOOKUP(P940,REGION,2,FALSE)))</f>
        <v>ORIENTE</v>
      </c>
      <c r="R940" t="str">
        <v>LUIS CARLOS ROJAS ACOSTA</v>
      </c>
      <c r="S940">
        <f>IF(ISBLANK(R940),"0", VLOOKUP(R940,PERSONAL,2,FALSE))</f>
        <v>1096188137</v>
      </c>
      <c r="T940" t="str">
        <v>DIRECTO</v>
      </c>
      <c r="U940">
        <v>0.3333333333333333</v>
      </c>
      <c r="V940">
        <v>0.7083333333333334</v>
      </c>
      <c r="W940">
        <f>V940-U940</f>
        <v>0.37500000000000006</v>
      </c>
      <c r="X940" t="str">
        <v>2;5</v>
      </c>
      <c r="Y940">
        <f>NETWORKDAYS(K940,M940)</f>
        <v>3</v>
      </c>
      <c r="Z940" t="str">
        <f>IF(Y940&lt;=2,"CUMPLE","NO CUMPLE")</f>
        <v>NO CUMPLE</v>
      </c>
      <c r="AA940" t="str">
        <v>SOLICITUD TÉCNICO TODO EL DIA</v>
      </c>
      <c r="AB940" t="str">
        <v xml:space="preserve">POR DIA </v>
      </c>
      <c r="AC940" t="str">
        <f>TEXT(M940,"mmmm")</f>
        <v>octubre</v>
      </c>
      <c r="AD940" t="str">
        <f>TEXT(M940,"yyyy")</f>
        <v>yyyy</v>
      </c>
      <c r="AE940">
        <f>W940*60*24</f>
        <v>540.0000000000001</v>
      </c>
      <c r="AF940">
        <f>AE940/60</f>
        <v>9.000000000000002</v>
      </c>
      <c r="AG940">
        <f>AE940/60</f>
        <v>9.000000000000002</v>
      </c>
      <c r="AH940">
        <f>L940-K940</f>
        <v>0.0034722222189884633</v>
      </c>
      <c r="AI940">
        <f>AH940*24*60</f>
        <v>4.999999995343387</v>
      </c>
      <c r="AJ940" t="e">
        <f>75728*X940</f>
        <v>#VALUE!</v>
      </c>
    </row>
    <row r="941" xml:space="preserve">
      <c r="A941">
        <v>958176</v>
      </c>
      <c r="B941" t="str">
        <v>INCIDENTE</v>
      </c>
      <c r="C941" t="str">
        <v>CERRADO</v>
      </c>
      <c r="D941" t="str">
        <v>SISTEMAS</v>
      </c>
      <c r="E941" t="str">
        <v>ACOMPAÑAMIENTO</v>
      </c>
      <c r="F941" t="str">
        <v>ACOMPAÑAMIENTO</v>
      </c>
      <c r="G941" t="str">
        <v>ACOMPAÑAMIENTO</v>
      </c>
      <c r="H941" t="str">
        <v>Buen día solicito de su ayuda para realizar limpieza a la oficina de sistemas y centro de computo pasar un paño limpio a los equipos comunicación ojo sin desconectar ningún cable y cuidar de no partir las fibras ; limpiar debajo de la reserva de cable de los gabinetes con mucho cuidado Mil gracias</v>
      </c>
      <c r="I941" t="str">
        <v>Buen día solicito de su ayuda para realizar limpieza a la oficina de sistemas y centro de computo pasar un paño limpio a los equipos comunicación ojo sin desconectar ningún cable y cuidar de no partir las fibras ; limpiar debajo de la reserva de cable de los gabinetes con mucho cuidado Mil gracias</v>
      </c>
      <c r="J941" t="str" xml:space="preserve">
        <v xml:space="preserve">se realizo limpieza a la oficina de sistemas y centro de computo; se paso un paño para limpiar el polvo de los equipos cuidando de no desconectar cables ni partir las fibras. se limpio tambien debajo de la reserva de cable de los gabinetes. se sacaron residuos_x000d_
(plastico; icopor; papel; bolsas); se limpiaron puertas y cada una de las casillas donde se encuentran los equipos; se acomodaron las zonas del piso; se quitaron barandales._x000d_
Finalmente; a las 18:00 se concluyó el trabajo y se realizó la salida de las instalaciones.</v>
      </c>
      <c r="K941">
        <v>45588.333333333336</v>
      </c>
      <c r="L941">
        <v>45588.396527777775</v>
      </c>
      <c r="M941">
        <v>45588</v>
      </c>
      <c r="N941" t="str">
        <f>TEXT(M941, "DDDD")</f>
        <v>miércoles</v>
      </c>
      <c r="O941" t="str">
        <v>J047 JUMBO GIRARDOT</v>
      </c>
      <c r="P941" t="str">
        <v>GIRARDOT</v>
      </c>
      <c r="Q941" t="str">
        <f>IF(ISBLANK(P941),"0",(VLOOKUP(P941,REGION,2,FALSE)))</f>
        <v>OCCIDENTE</v>
      </c>
      <c r="R941" t="str">
        <v>MICHAEL SIMIT VILLABON TRUJILLO</v>
      </c>
      <c r="S941" t="e">
        <f>IF(ISBLANK(R941),"0", VLOOKUP(R941,PERSONAL,2,FALSE))</f>
        <v>#N/A</v>
      </c>
      <c r="T941" t="str">
        <v>ALIADO</v>
      </c>
      <c r="U941">
        <v>0.5416666666666666</v>
      </c>
      <c r="V941">
        <v>0.75</v>
      </c>
      <c r="W941">
        <f>V941-U941</f>
        <v>0.20833333333333337</v>
      </c>
      <c r="X941">
        <v>2</v>
      </c>
      <c r="Y941">
        <f>NETWORKDAYS(K941,M941)</f>
        <v>1</v>
      </c>
      <c r="Z941" t="str">
        <f>IF(Y941&lt;=2,"CUMPLE","NO CUMPLE")</f>
        <v>CUMPLE</v>
      </c>
      <c r="AB941" t="str">
        <v>POR TICKET</v>
      </c>
      <c r="AC941" t="str">
        <f>TEXT(M941,"mmmm")</f>
        <v>octubre</v>
      </c>
      <c r="AD941" t="str">
        <f>TEXT(M941,"yyyy")</f>
        <v>yyyy</v>
      </c>
      <c r="AE941">
        <f>W941*60*24</f>
        <v>300.00000000000006</v>
      </c>
      <c r="AF941">
        <f>AE941/60</f>
        <v>5.000000000000001</v>
      </c>
      <c r="AG941">
        <f>AE941/60</f>
        <v>5.000000000000001</v>
      </c>
      <c r="AH941">
        <f>L941-K941</f>
        <v>0.06319444443943212</v>
      </c>
      <c r="AI941">
        <f>AH941*24*60</f>
        <v>90.99999999278225</v>
      </c>
      <c r="AJ941">
        <f>75728*X941</f>
        <v>151456</v>
      </c>
    </row>
    <row r="942" xml:space="preserve">
      <c r="A942">
        <v>958100</v>
      </c>
      <c r="B942" t="str">
        <v>SOLICITUD</v>
      </c>
      <c r="C942" t="str">
        <v>CERRADO</v>
      </c>
      <c r="D942" t="str">
        <v>SISTEMAS</v>
      </c>
      <c r="E942" t="str">
        <v>INVENTARIO</v>
      </c>
      <c r="F942" t="str">
        <v>INVENTARIO</v>
      </c>
      <c r="G942" t="str">
        <v>INVENTARIO</v>
      </c>
      <c r="H942" t="str">
        <v>Buen día solicito de su ayuda para validar activos dados de baja pendiente por destrucción ubicados en el área de sistemas; estos activos deben ser entregados a seguridad para que ellos le den el el manejo adecuado; la oficina de sistemas y centro de computo debe quedar organizado y limpio ; por favor tomar imágenes de las lozas del techo del centro de computo.</v>
      </c>
      <c r="I942" t="str">
        <v>Buen día solicito de su ayuda para validar activos dados de baja pendiente por destrucción ubicados en el área de sistemas; estos activos deben ser entregados a seguridad para que ellos le den el el manejo adecuado; la oficina de sistemas y centro de computo debe quedar organizado y limpio ; por favor tomar imágenes de las lozas del techo del centro de computo.</v>
      </c>
      <c r="J942" t="str" xml:space="preserve">
        <v xml:space="preserve">se realizo un trabajo de 4 días debido a que conforme llevábamos acabo el caso de destrucción; se dio la instrucción de avanzar con_x000d_
otros tickets de mayor prioridad. por esta razón; se pausaba la continuidad del caso. se trabajaron los días 23; 25; 28 y 29 de octubre_x000d_
donde se destruyeron una gran cantidad de activos. entre estos: cables; CPU POS; impresoras; Switches; AP (repetidor de red); teclado_x000d_
Pos; visores cliente; visores Pos y cajón monedero. se verifico que el piso no estaba en las mejores condiciones. al concluir con la_x000d_
destruccion la sala de computo quedo despejada; por ende con mucho mas espacio del que presentaba anteriormente. al final no se_x000d_
lograron destruir todos los equipos debido a que ciertos de estos no estaban dados de bajas. por ende se siguió la instrucción de la_x000d_
ingeniera Fabiola de no destruir dichos equipos._x000d_
Finalmente; a las 6:00 p.m del dia 29 oct de 2024 se concluyó el trabajo y se realizó la salida de las instalaciones</v>
      </c>
      <c r="K942">
        <v>45588.319444444445</v>
      </c>
      <c r="L942">
        <v>45588.396527777775</v>
      </c>
      <c r="M942">
        <v>45588</v>
      </c>
      <c r="N942" t="str">
        <f>TEXT(M942, "DDDD")</f>
        <v>miércoles</v>
      </c>
      <c r="O942" t="str">
        <v>J047 JUMBO GIRARDOT</v>
      </c>
      <c r="P942" t="str">
        <v>GIRARDOT</v>
      </c>
      <c r="Q942" t="str">
        <f>IF(ISBLANK(P942),"0",(VLOOKUP(P942,REGION,2,FALSE)))</f>
        <v>OCCIDENTE</v>
      </c>
      <c r="R942" t="str">
        <v>MICHAEL SIMIT VILLABON TRUJILLO</v>
      </c>
      <c r="S942" t="e">
        <f>IF(ISBLANK(R942),"0", VLOOKUP(R942,PERSONAL,2,FALSE))</f>
        <v>#N/A</v>
      </c>
      <c r="T942" t="str">
        <v>ALIADO</v>
      </c>
      <c r="U942">
        <v>0.3333333333333333</v>
      </c>
      <c r="V942">
        <v>0.75</v>
      </c>
      <c r="W942">
        <f>V942-U942</f>
        <v>0.4166666666666667</v>
      </c>
      <c r="X942">
        <v>10</v>
      </c>
      <c r="Y942">
        <f>NETWORKDAYS(K942,M942)</f>
        <v>1</v>
      </c>
      <c r="Z942" t="str">
        <f>IF(Y942&lt;=2,"CUMPLE","NO CUMPLE")</f>
        <v>CUMPLE</v>
      </c>
      <c r="AA942" t="str">
        <v>los dias 23; 25; 28 y 29 de octubre /SOLICITUD TÉCNICO TODO EL DIA</v>
      </c>
      <c r="AB942" t="str">
        <v xml:space="preserve">POR DIA </v>
      </c>
      <c r="AC942" t="str">
        <f>TEXT(M942,"mmmm")</f>
        <v>octubre</v>
      </c>
      <c r="AD942" t="str">
        <f>TEXT(M942,"yyyy")</f>
        <v>yyyy</v>
      </c>
      <c r="AE942">
        <f>W942*60*24</f>
        <v>600</v>
      </c>
      <c r="AF942">
        <f>AE942/60</f>
        <v>10</v>
      </c>
      <c r="AG942">
        <f>AE942/60</f>
        <v>10</v>
      </c>
      <c r="AH942">
        <f>L942-K942</f>
        <v>0.07708333332993789</v>
      </c>
      <c r="AI942">
        <f>AH942*24*60</f>
        <v>110.99999999511056</v>
      </c>
      <c r="AJ942">
        <f>75728*X942</f>
        <v>757280</v>
      </c>
    </row>
    <row r="943" xml:space="preserve">
      <c r="A943">
        <v>949837</v>
      </c>
      <c r="B943" t="str">
        <v>INCIDENTE</v>
      </c>
      <c r="C943" t="str">
        <v>CERRADO</v>
      </c>
      <c r="D943" t="str">
        <v>SISTEMAS</v>
      </c>
      <c r="E943" t="str">
        <v>ACOMPAÑAMIENTO</v>
      </c>
      <c r="F943" t="str">
        <v>ACOMPAÑAMIENTO</v>
      </c>
      <c r="G943" t="str">
        <v>ACOMPAÑAMIENTO</v>
      </c>
      <c r="H943" t="str">
        <v>Buenos Dias; Se requiere personal onsite en la tienda MT195 Metro Santa Lucia para realizar pruebas de conexion a internet wifi desde los equipos huawei instalados esta semana.</v>
      </c>
      <c r="I943" t="str">
        <v>Buenos Dias; Se requiere personal onsite en la tienda MT195 Metro Santa Lucia para realizar pruebas de conexion a internet wifi desde los equipos huawei instalados esta semana.</v>
      </c>
      <c r="J943" t="str" xml:space="preserve">
        <v xml:space="preserve">se realizo acompañamiento al señor guillermo; encargado de redes. Se comprobo que la nueva conexión de red este en_x000d_
funcionamiento; se hicieron la pruebas correspondientes. se comprobo la conexion a internet desde los equipos huawei instalados_x000d_
recientemente._x000d_
Finalmente; a las 10:30 se concluyó el trabajo y se realizó la salida de las instalaciones.</v>
      </c>
      <c r="K943">
        <v>45588.42013888889</v>
      </c>
      <c r="L943">
        <v>45588.45972222222</v>
      </c>
      <c r="M943">
        <v>45589</v>
      </c>
      <c r="N943" t="str">
        <f>TEXT(M943, "DDDD")</f>
        <v>jueves</v>
      </c>
      <c r="O943" t="str">
        <v>M195 METRO SANTA LUCIA</v>
      </c>
      <c r="P943" t="str">
        <v>NEIVA</v>
      </c>
      <c r="Q943" t="str">
        <f>IF(ISBLANK(P943),"0",(VLOOKUP(P943,REGION,2,FALSE)))</f>
        <v>OCCIDENTE</v>
      </c>
      <c r="R943" t="str">
        <v>MICHAEL SIMIT VILLABON TRUJILLO</v>
      </c>
      <c r="S943" t="e">
        <f>IF(ISBLANK(R943),"0", VLOOKUP(R943,PERSONAL,2,FALSE))</f>
        <v>#N/A</v>
      </c>
      <c r="T943" t="str">
        <v>ALIADO</v>
      </c>
      <c r="U943">
        <v>0.3333333333333333</v>
      </c>
      <c r="V943">
        <v>0.4375</v>
      </c>
      <c r="W943">
        <f>V943-U943</f>
        <v>0.10416666666666669</v>
      </c>
      <c r="X943">
        <v>1</v>
      </c>
      <c r="Y943">
        <f>NETWORKDAYS(K943,M943)</f>
        <v>2</v>
      </c>
      <c r="Z943" t="str">
        <f>IF(Y943&lt;=2,"CUMPLE","NO CUMPLE")</f>
        <v>CUMPLE</v>
      </c>
      <c r="AB943" t="str">
        <v>POR TICKET</v>
      </c>
      <c r="AC943" t="str">
        <f>TEXT(M943,"mmmm")</f>
        <v>octubre</v>
      </c>
      <c r="AD943" t="str">
        <f>TEXT(M943,"yyyy")</f>
        <v>yyyy</v>
      </c>
      <c r="AE943">
        <f>W943*60*24</f>
        <v>150.00000000000003</v>
      </c>
      <c r="AF943">
        <f>AE943/60</f>
        <v>2.5000000000000004</v>
      </c>
      <c r="AG943">
        <f>AE943/60</f>
        <v>2.5000000000000004</v>
      </c>
      <c r="AH943">
        <f>L943-K943</f>
        <v>0.03958333333139308</v>
      </c>
      <c r="AI943">
        <f>AH943*24*60</f>
        <v>56.99999999720603</v>
      </c>
      <c r="AJ943">
        <f>75728*X943</f>
        <v>75728</v>
      </c>
    </row>
    <row r="944" xml:space="preserve">
      <c r="A944">
        <v>954921</v>
      </c>
      <c r="B944" t="str">
        <v>INCIDENTE</v>
      </c>
      <c r="C944" t="str">
        <v>ABIERTO</v>
      </c>
      <c r="D944" t="str">
        <v>RECIBO</v>
      </c>
      <c r="E944" t="str">
        <v>PDA</v>
      </c>
      <c r="F944" t="str">
        <v>PDA</v>
      </c>
      <c r="G944" t="str">
        <v>HONEYWELL</v>
      </c>
      <c r="H944" t="str">
        <v>SOLICITO REVISION DE LA PDA DE RECIBO NO RECIBE CARGA CONTINUAMENTE Y CUANDO ESTA CARGANDO NO AUMENTA LA CARGA SOLO DIMINUYE EN OCACIONES.</v>
      </c>
      <c r="I944" t="str">
        <v>SOLICITO REVISION DE LA PDA DE RECIBO NO RECIBE CARGA CONTINUAMENTE Y CUANDO ESTA CARGANDO NO AUMENTA LA CARGA SOLO DIMINUYE EN OCACIONES.</v>
      </c>
      <c r="J944" t="str" xml:space="preserve">
        <v xml:space="preserve">se realizo diagnostico a la PDA de recibo; se comprueba que la bataria este inflada; se hace cambio a otra bateria para realizar las_x000d_
pruebas correspondientes de carga. se comprueba que la carga continua sin funcionar. se hace un nuevo diagnostico para el tren de_x000d_
carga y se comprobo que el tren de carga esta defectuoso._x000d_
Finalmente; a las 09:30 se concluyó el trabajo y se realizó la salida de las instalaciones._x000d_
https://drive.</v>
      </c>
      <c r="K944">
        <v>45588.527083333334</v>
      </c>
      <c r="L944">
        <v>45588.59375</v>
      </c>
      <c r="M944">
        <v>45589</v>
      </c>
      <c r="N944" t="str">
        <f>TEXT(M944, "DDDD")</f>
        <v>jueves</v>
      </c>
      <c r="O944" t="str">
        <v>M195 METRO SANTA LUCIA</v>
      </c>
      <c r="P944" t="str">
        <v>NEIVA</v>
      </c>
      <c r="Q944" t="str">
        <f>IF(ISBLANK(P944),"0",(VLOOKUP(P944,REGION,2,FALSE)))</f>
        <v>OCCIDENTE</v>
      </c>
      <c r="R944" t="str">
        <v>MICHAEL SIMIT VILLABON TRUJILLO</v>
      </c>
      <c r="S944" t="e">
        <f>IF(ISBLANK(R944),"0", VLOOKUP(R944,PERSONAL,2,FALSE))</f>
        <v>#N/A</v>
      </c>
      <c r="T944" t="str">
        <v>ALIADO</v>
      </c>
      <c r="U944">
        <v>0.3333333333333333</v>
      </c>
      <c r="V944">
        <v>0.3958333333333333</v>
      </c>
      <c r="W944">
        <f>V944-U944</f>
        <v>0.0625</v>
      </c>
      <c r="X944">
        <v>1</v>
      </c>
      <c r="Y944">
        <f>NETWORKDAYS(K944,M944)</f>
        <v>2</v>
      </c>
      <c r="Z944" t="str">
        <f>IF(Y944&lt;=2,"CUMPLE","NO CUMPLE")</f>
        <v>CUMPLE</v>
      </c>
      <c r="AB944" t="str">
        <v>POR TICKET</v>
      </c>
      <c r="AC944" t="str">
        <f>TEXT(M944,"mmmm")</f>
        <v>octubre</v>
      </c>
      <c r="AD944" t="str">
        <f>TEXT(M944,"yyyy")</f>
        <v>yyyy</v>
      </c>
      <c r="AE944">
        <f>W944*60*24</f>
        <v>90</v>
      </c>
      <c r="AF944">
        <f>AE944/60</f>
        <v>1.5</v>
      </c>
      <c r="AG944">
        <f>AE944/60</f>
        <v>1.5</v>
      </c>
      <c r="AH944">
        <f>L944-K944</f>
        <v>0.06666666666569654</v>
      </c>
      <c r="AI944">
        <f>AH944*24*60</f>
        <v>95.99999999860302</v>
      </c>
      <c r="AJ944">
        <f>75728*X944</f>
        <v>75728</v>
      </c>
    </row>
    <row r="945" xml:space="preserve">
      <c r="A945">
        <v>959942</v>
      </c>
      <c r="B945" t="str">
        <v>SOLICITUD</v>
      </c>
      <c r="C945" t="str">
        <v>CERRADO</v>
      </c>
      <c r="D945" t="str">
        <v>RECIBO</v>
      </c>
      <c r="E945" t="str">
        <v>IMPRESORA</v>
      </c>
      <c r="F945" t="str">
        <v>IMPRESORA</v>
      </c>
      <c r="G945" t="str">
        <v>NCR</v>
      </c>
      <c r="H945" t="str">
        <v>Buen día solicito de su ayuda para actualizar el firmware y configuración de reducción de papel a las 12 impresoras NCR y una impresora Epson modelo VI de E-Comerse; ponchar 16 cables con RJ 45 para conectar las 16 pos al sw core de la tienda; en el centro de computo esta el cable de red agradezco su ayuda</v>
      </c>
      <c r="I945" t="str">
        <v>Buen día solicito de su ayuda para actualizar el firmware y configuración de reducción de papel a las 12 impresoras NCR y una impresora Epson modelo VI de E-Comerse; ponchar 16 cables con RJ 45 para conectar las 16 pos al sw core de la tienda; en el centro de computo esta el cable de red agradezco su ayuda</v>
      </c>
      <c r="J945" t="str" xml:space="preserve">
        <v xml:space="preserve">se realizo la configuración de 12 impresoras POS NCR. Se realiza prueba de impresión y se comprueba que todas quedaron_x000d_
configuradas correctamente. Tambien se realizo la ponchada de 12 cables de red. todos se encuntran en perfectas condiciones y_x000d_
funcionando optimamente._x000d_
Finalmente; a las 12:00 p.m se concluyó el trabajo y se realizó la salida de las instalaciones.</v>
      </c>
      <c r="K945">
        <v>45588.822222222225</v>
      </c>
      <c r="L945">
        <v>45589.37430555555</v>
      </c>
      <c r="M945">
        <v>45589</v>
      </c>
      <c r="N945" t="str">
        <f>TEXT(M945, "DDDD")</f>
        <v>jueves</v>
      </c>
      <c r="O945" t="str">
        <v>J047 JUMBO GIRARDOT</v>
      </c>
      <c r="P945" t="str">
        <v>GIRARDOT</v>
      </c>
      <c r="Q945" t="str">
        <f>IF(ISBLANK(P945),"0",(VLOOKUP(P945,REGION,2,FALSE)))</f>
        <v>OCCIDENTE</v>
      </c>
      <c r="R945" t="str">
        <v>MICHAEL SIMIT VILLABON TRUJILLO</v>
      </c>
      <c r="S945" t="e">
        <f>IF(ISBLANK(R945),"0", VLOOKUP(R945,PERSONAL,2,FALSE))</f>
        <v>#N/A</v>
      </c>
      <c r="T945" t="str">
        <v>ALIADO</v>
      </c>
      <c r="U945">
        <v>0.3541666666666667</v>
      </c>
      <c r="V945">
        <v>0.5</v>
      </c>
      <c r="W945">
        <f>V945-U945</f>
        <v>0.14583333333333331</v>
      </c>
      <c r="X945">
        <v>2</v>
      </c>
      <c r="Y945">
        <f>NETWORKDAYS(K945,M945)</f>
        <v>2</v>
      </c>
      <c r="Z945" t="str">
        <f>IF(Y945&lt;=2,"CUMPLE","NO CUMPLE")</f>
        <v>CUMPLE</v>
      </c>
      <c r="AB945" t="str">
        <v>POR TICKET</v>
      </c>
      <c r="AC945" t="str">
        <f>TEXT(M945,"mmmm")</f>
        <v>octubre</v>
      </c>
      <c r="AD945" t="str">
        <f>TEXT(M945,"yyyy")</f>
        <v>yyyy</v>
      </c>
      <c r="AE945">
        <f>W945*60*24</f>
        <v>209.99999999999994</v>
      </c>
      <c r="AF945">
        <f>AE945/60</f>
        <v>3.499999999999999</v>
      </c>
      <c r="AG945">
        <f>AE945/60</f>
        <v>3.499999999999999</v>
      </c>
      <c r="AH945">
        <f>L945-K945</f>
        <v>0.5520833333284827</v>
      </c>
      <c r="AI945">
        <f>AH945*24*60</f>
        <v>794.9999999930151</v>
      </c>
      <c r="AJ945">
        <f>75728*X945</f>
        <v>151456</v>
      </c>
    </row>
    <row r="946" xml:space="preserve">
      <c r="A946">
        <v>954878</v>
      </c>
      <c r="B946" t="str">
        <v>INCIDENTE</v>
      </c>
      <c r="C946" t="str">
        <v>ABIERTO</v>
      </c>
      <c r="D946" t="str">
        <v>RECIBO</v>
      </c>
      <c r="E946" t="str">
        <v>PDA</v>
      </c>
      <c r="F946" t="str">
        <v>PDA</v>
      </c>
      <c r="G946" t="str">
        <v>HONEYWELL</v>
      </c>
      <c r="H946" t="str">
        <v>PDA EN ANTENA NO DEJA INGRESAR A LAS APLICACIONES DEL ESCANEO DE LA TIRILLA DE COMPRA COMO SI EL APLICATIVO NO ESTUVIERA CONFIGURADO.</v>
      </c>
      <c r="I946" t="str">
        <v>PDA EN ANTENA NO DEJA INGRESAR A LAS APLICACIONES DEL ESCANEO DE LA TIRILLA DE COMPRA COMO SI EL APLICATIVO NO ESTUVIERA CONFIGURADO.</v>
      </c>
      <c r="J946" t="str" xml:space="preserve">
        <v xml:space="preserve">se realizo revision de PDA. Se comprobo que tiene un bloqueo de patron; se llevaron a cabo diferentes metodos posibles para_x000d_
formatear el dispositivo; pero no se obtiene exito. en uno de los metodos de formateo el dispositivo dejo de encender. se deja reporte_x000d_
del dispositivo bloqueado; adicional el lector de QR esta inactivo._x000d_
Finalmente; a la 1:00 p.m se concluyó el trabajo y se realizó la salida de las instalaciones.</v>
      </c>
      <c r="K946">
        <v>45588.708333333336</v>
      </c>
      <c r="L946">
        <v>45588.731944444444</v>
      </c>
      <c r="M946">
        <v>45589</v>
      </c>
      <c r="N946" t="str">
        <f>TEXT(M946, "DDDD")</f>
        <v>jueves</v>
      </c>
      <c r="O946" t="str">
        <v>M195 METRO SANTA LUCIA</v>
      </c>
      <c r="P946" t="str">
        <v>NEIVA</v>
      </c>
      <c r="Q946" t="str">
        <f>IF(ISBLANK(P946),"0",(VLOOKUP(P946,REGION,2,FALSE)))</f>
        <v>OCCIDENTE</v>
      </c>
      <c r="R946" t="str">
        <v>MICHAEL SIMIT VILLABON TRUJILLO</v>
      </c>
      <c r="S946" t="e">
        <f>IF(ISBLANK(R946),"0", VLOOKUP(R946,PERSONAL,2,FALSE))</f>
        <v>#N/A</v>
      </c>
      <c r="T946" t="str">
        <v>ALIADO</v>
      </c>
      <c r="U946">
        <v>0.3958333333333333</v>
      </c>
      <c r="V946">
        <v>0.5416666666666666</v>
      </c>
      <c r="W946">
        <f>V946-U946</f>
        <v>0.14583333333333331</v>
      </c>
      <c r="X946">
        <v>2</v>
      </c>
      <c r="Y946">
        <f>NETWORKDAYS(K946,M946)</f>
        <v>2</v>
      </c>
      <c r="Z946" t="str">
        <f>IF(Y946&lt;=2,"CUMPLE","NO CUMPLE")</f>
        <v>CUMPLE</v>
      </c>
      <c r="AB946" t="str">
        <v>POR TICKET</v>
      </c>
      <c r="AC946" t="str">
        <f>TEXT(M946,"mmmm")</f>
        <v>octubre</v>
      </c>
      <c r="AD946" t="str">
        <f>TEXT(M946,"yyyy")</f>
        <v>yyyy</v>
      </c>
      <c r="AE946">
        <f>W946*60*24</f>
        <v>209.99999999999994</v>
      </c>
      <c r="AF946">
        <f>AE946/60</f>
        <v>3.499999999999999</v>
      </c>
      <c r="AG946">
        <f>AE946/60</f>
        <v>3.499999999999999</v>
      </c>
      <c r="AH946">
        <f>L946-K946</f>
        <v>0.02361111110803904</v>
      </c>
      <c r="AI946">
        <f>AH946*24*60</f>
        <v>33.99999999557622</v>
      </c>
      <c r="AJ946">
        <f>75728*X946</f>
        <v>151456</v>
      </c>
    </row>
    <row r="947" xml:space="preserve">
      <c r="A947">
        <v>959935</v>
      </c>
      <c r="B947" t="str">
        <v>SOLICITUD</v>
      </c>
      <c r="C947" t="str">
        <v>CERRADO</v>
      </c>
      <c r="D947" t="str">
        <v>SISTEMAS</v>
      </c>
      <c r="E947" t="str">
        <v>POS</v>
      </c>
      <c r="F947" t="str">
        <v>POS</v>
      </c>
      <c r="G947" t="str">
        <v>NCR</v>
      </c>
      <c r="H947" t="str">
        <v>Buen día solicito de su ayuda para instalar las 16 pos en el centro de computo y conectarlas al SW corre de la tienda ; cada pos debe de ir completa CPU-MONITOR POS|TOUCHSCREEN-IMPRESORA; llevar portátil memoria USB por si hay que formatear mi gracias</v>
      </c>
      <c r="I947" t="str">
        <v>Buen día solicito de su ayuda para instalar las 16 pos en el centro de computo y conectarlas al SW corre de la tienda ; cada pos debe de ir completa CPU-MONITOR POS|TOUCHSCREEN-IMPRESORA; llevar portátil memoria USB por si hay que formatear mi gracias</v>
      </c>
      <c r="J947" t="str" xml:space="preserve">
        <v xml:space="preserve">se realizo instalación de 16 POS tipo CPU; con sus respectivas pantallas. Se instalaron tambien un total de 11 impresoras NCR; todas_x000d_
conectadas a la red con su respectivo SWITCH. se pidio la configuracion de 15 puertos en WLAN95 como solicito la ingeniera. se hizo_x000d_
validacion en la pos de capacitacion ya que presentaba fallas. todo el proceso fue finalizado correctamente._x000d_
Finalmente; a las 7:00 p.m se concluyó el trabajo y se realizó la salida de las instalaciones.</v>
      </c>
      <c r="K947">
        <v>45588.81597222222</v>
      </c>
      <c r="L947">
        <v>45589.373611111114</v>
      </c>
      <c r="M947">
        <v>45589</v>
      </c>
      <c r="N947" t="str">
        <f>TEXT(M947, "DDDD")</f>
        <v>jueves</v>
      </c>
      <c r="O947" t="str">
        <v>J047 JUMBO GIRARDOT</v>
      </c>
      <c r="P947" t="str">
        <v>GIRARDOT</v>
      </c>
      <c r="Q947" t="str">
        <f>IF(ISBLANK(P947),"0",(VLOOKUP(P947,REGION,2,FALSE)))</f>
        <v>OCCIDENTE</v>
      </c>
      <c r="R947" t="str">
        <v>MICHAEL SIMIT VILLABON TRUJILLO</v>
      </c>
      <c r="S947" t="e">
        <f>IF(ISBLANK(R947),"0", VLOOKUP(R947,PERSONAL,2,FALSE))</f>
        <v>#N/A</v>
      </c>
      <c r="T947" t="str">
        <v>ALIADO</v>
      </c>
      <c r="U947">
        <v>0.5555555555555556</v>
      </c>
      <c r="V947">
        <v>0.7916666666666666</v>
      </c>
      <c r="W947">
        <f>V947-U947</f>
        <v>0.23611111111111105</v>
      </c>
      <c r="X947">
        <v>3</v>
      </c>
      <c r="Y947">
        <f>NETWORKDAYS(K947,M947)</f>
        <v>2</v>
      </c>
      <c r="Z947" t="str">
        <f>IF(Y947&lt;=2,"CUMPLE","NO CUMPLE")</f>
        <v>CUMPLE</v>
      </c>
      <c r="AB947" t="str">
        <v>POR TICKET</v>
      </c>
      <c r="AC947" t="str">
        <f>TEXT(M947,"mmmm")</f>
        <v>octubre</v>
      </c>
      <c r="AD947" t="str">
        <f>TEXT(M947,"yyyy")</f>
        <v>yyyy</v>
      </c>
      <c r="AE947">
        <f>W947*60*24</f>
        <v>339.9999999999999</v>
      </c>
      <c r="AF947">
        <f>AE947/60</f>
        <v>5.666666666666665</v>
      </c>
      <c r="AG947">
        <f>AE947/60</f>
        <v>5.666666666666665</v>
      </c>
      <c r="AH947">
        <f>L947-K947</f>
        <v>0.5576388888948713</v>
      </c>
      <c r="AI947">
        <f>AH947*24*60</f>
        <v>803.0000000086147</v>
      </c>
      <c r="AJ947">
        <f>75728*X947</f>
        <v>227184</v>
      </c>
    </row>
    <row r="948" xml:space="preserve">
      <c r="A948">
        <v>43</v>
      </c>
      <c r="B948" t="str">
        <v>SOLICITUD</v>
      </c>
      <c r="C948" t="str">
        <v>CERRADO</v>
      </c>
      <c r="D948" t="str">
        <v>SISTEMAS</v>
      </c>
      <c r="E948" t="str">
        <v>POS</v>
      </c>
      <c r="F948" t="str">
        <v>POS</v>
      </c>
      <c r="G948" t="str">
        <v>POS</v>
      </c>
      <c r="H948" t="str">
        <v xml:space="preserve">Apoyo Open Bar / Solicitud de correo de recurso para el evento  / solicitado por Oscar Garcia - Cesar Bravo Villalba </v>
      </c>
      <c r="I948" t="str">
        <v xml:space="preserve">Apoyo Open Bar / Solicitud de correo de recurso para el evento  / solicitado por Oscar Garcia - Cesar Bravo Villalba </v>
      </c>
      <c r="J948" t="str" xml:space="preserve">
        <v xml:space="preserve">24/10/2024_x000d_
Inicia a en la Tienda Hayuelos; despues de traslada para la tienda Santa Ana; se realiza la instalación de los equipos POS_x000d_
Recursos:1 _x000d_
Inicio 8:00_x000d_
Fin 19:15 _x000d_
_x000d_
25/10/2024 _x000d_
Tienda Santa Ana _x000d_
Actividad: Terminamos de instalar y formatear las 22 POS _x000d_
Recursos:2 _x000d_
Inicio: 7:00 _x000d_
Fin: 17:00</v>
      </c>
      <c r="K948">
        <v>45587.69027777778</v>
      </c>
      <c r="L948">
        <v>45587.731944444444</v>
      </c>
      <c r="M948">
        <v>45589</v>
      </c>
      <c r="N948" t="str">
        <f>TEXT(M948, "DDDD")</f>
        <v>jueves</v>
      </c>
      <c r="O948" t="str">
        <v>J019 SANTA ANA</v>
      </c>
      <c r="P948" t="str">
        <v>BOGOTA</v>
      </c>
      <c r="Q948" t="str">
        <f>IF(ISBLANK(P948),"0",(VLOOKUP(P948,REGION,2,FALSE)))</f>
        <v>BOGOTA</v>
      </c>
      <c r="R948" t="str">
        <v>ALEXANDER CASTILLO SOTELO / OMAR ENRIQUE GOMEZ</v>
      </c>
      <c r="S948" t="e">
        <f>IF(ISBLANK(R948),"0", VLOOKUP(R948,PERSONAL,2,FALSE))</f>
        <v>#N/A</v>
      </c>
      <c r="T948" t="str">
        <v>ALIADO</v>
      </c>
      <c r="U948">
        <v>0.3333333333333333</v>
      </c>
      <c r="V948">
        <v>0.7916666666666666</v>
      </c>
      <c r="W948">
        <f>V948-U948</f>
        <v>0.4583333333333333</v>
      </c>
      <c r="X948" t="str">
        <v>9;5</v>
      </c>
      <c r="Y948">
        <f>NETWORKDAYS(K948,M948)</f>
        <v>3</v>
      </c>
      <c r="Z948" t="str">
        <f>IF(Y948&lt;=2,"CUMPLE","NO CUMPLE")</f>
        <v>NO CUMPLE</v>
      </c>
      <c r="AA948" t="str">
        <v>24 SALIDA  19:15 UN TICKET MAS /  25 SALIDA 17:00 UN TICKET MAS</v>
      </c>
      <c r="AB948" t="str">
        <v xml:space="preserve">POR DIA </v>
      </c>
      <c r="AC948" t="str">
        <f>TEXT(M948,"mmmm")</f>
        <v>octubre</v>
      </c>
      <c r="AD948" t="str">
        <f>TEXT(M948,"yyyy")</f>
        <v>yyyy</v>
      </c>
      <c r="AE948">
        <f>W948*60*24</f>
        <v>660</v>
      </c>
      <c r="AF948">
        <f>AE948/60</f>
        <v>11</v>
      </c>
      <c r="AG948">
        <f>AE948/60</f>
        <v>11</v>
      </c>
      <c r="AH948">
        <f>L948-K948</f>
        <v>0.04166666666424135</v>
      </c>
      <c r="AI948">
        <f>AH948*24*60</f>
        <v>59.99999999650754</v>
      </c>
      <c r="AJ948" t="e">
        <f>75728*X948</f>
        <v>#VALUE!</v>
      </c>
    </row>
    <row r="949">
      <c r="A949">
        <v>951902</v>
      </c>
      <c r="B949" t="str">
        <v>INCIDENTE</v>
      </c>
      <c r="C949" t="str">
        <v>CERRADO</v>
      </c>
      <c r="D949" t="str">
        <v>LINEAL DE CAJAS</v>
      </c>
      <c r="E949" t="str">
        <v>IMPRESORA</v>
      </c>
      <c r="F949" t="str">
        <v>IMPRESORA</v>
      </c>
      <c r="G949" t="str">
        <v>NCR</v>
      </c>
      <c r="H949" t="str">
        <v>Buenas tardes por favor su ayuda se presenta en las impresoras que en menos de medio rollo no deja seguir registrando lo que implica poner un rollo nuevo y desperdiciar el otro donde todavía se puede registrar y pasa en todas las cajas 01-02-03-04-05-06-17-30</v>
      </c>
      <c r="I949" t="str">
        <v>Buenas tardes por favor su ayuda se presenta en las impresoras que en menos de medio rollo no deja seguir registrando lo que implica poner un rollo nuevo y desperdiciar el otro donde todavía se puede registrar y pasa en todas las cajas 01-02-03-04-05-06-17-30</v>
      </c>
      <c r="J949" t="str">
        <v xml:space="preserve">Se revisaron las impresoras POS NCR que tenían la configuración equivocada; rectificación de la configuración correcta; se prueban y quedan funcionando bien. Se remite video a David Higuita. Impresoras Epson y NCR sin problemas. La configuración se realizo por cable USB de impresora </v>
      </c>
      <c r="K949">
        <v>45589.47986111111</v>
      </c>
      <c r="L949">
        <v>45589.729166666664</v>
      </c>
      <c r="M949">
        <v>45590</v>
      </c>
      <c r="N949" t="str">
        <f>TEXT(M949, "DDDD")</f>
        <v>viernes</v>
      </c>
      <c r="O949" t="str">
        <v>M166 METRO DOSQUEBRADAS</v>
      </c>
      <c r="P949" t="str">
        <v>PEREIRA</v>
      </c>
      <c r="Q949" t="str">
        <f>IF(ISBLANK(P949),"0",(VLOOKUP(P949,REGION,2,FALSE)))</f>
        <v>CENTRO</v>
      </c>
      <c r="R949" t="str">
        <v>JOSE DAVID LONDOÑO</v>
      </c>
      <c r="S949" t="e">
        <f>IF(ISBLANK(R949),"0", VLOOKUP(R949,PERSONAL,2,FALSE))</f>
        <v>#N/A</v>
      </c>
      <c r="T949" t="str">
        <v>CFS</v>
      </c>
      <c r="U949">
        <v>0.3333333333333333</v>
      </c>
      <c r="V949">
        <v>0.4722222222222222</v>
      </c>
      <c r="W949">
        <f>V949-U949</f>
        <v>0.1388888888888889</v>
      </c>
      <c r="X949">
        <v>2</v>
      </c>
      <c r="Y949">
        <f>NETWORKDAYS(K949,M949)</f>
        <v>2</v>
      </c>
      <c r="Z949" t="str">
        <f>IF(Y949&lt;=2,"CUMPLE","NO CUMPLE")</f>
        <v>CUMPLE</v>
      </c>
      <c r="AB949" t="str">
        <v>POR TICKET</v>
      </c>
      <c r="AC949" t="str">
        <f>TEXT(M949,"mmmm")</f>
        <v>octubre</v>
      </c>
      <c r="AD949" t="str">
        <f>TEXT(M949,"yyyy")</f>
        <v>yyyy</v>
      </c>
      <c r="AE949">
        <f>W949*60*24</f>
        <v>200</v>
      </c>
      <c r="AF949">
        <f>AE949/60</f>
        <v>3.3333333333333335</v>
      </c>
      <c r="AG949">
        <f>AE949/60</f>
        <v>3.3333333333333335</v>
      </c>
      <c r="AH949">
        <f>L949-K949</f>
        <v>0.24930555555329192</v>
      </c>
      <c r="AI949">
        <f>AH949*24*60</f>
        <v>358.99999999674037</v>
      </c>
      <c r="AJ949">
        <f>75728*X949</f>
        <v>151456</v>
      </c>
    </row>
    <row r="950">
      <c r="A950">
        <v>959532</v>
      </c>
      <c r="B950" t="str">
        <v>INCIDENTE</v>
      </c>
      <c r="C950" t="str">
        <v>CERRADO</v>
      </c>
      <c r="D950" t="str">
        <v>LINEAL DE CAJAS</v>
      </c>
      <c r="E950" t="str">
        <v>POS</v>
      </c>
      <c r="F950" t="str">
        <v>POS</v>
      </c>
      <c r="G950" t="str">
        <v>NCR</v>
      </c>
      <c r="H950" t="str">
        <v>Buenas tardes; por favor me colaboran con el cambio de la pos 5 de línea que tenemos dañada y estamos esperando garantía; por la pos 8 que es la de eventos y casi no la utilizamos</v>
      </c>
      <c r="I950" t="str">
        <v>Buenas tardes; por favor me colaboran con el cambio de la pos 5 de línea que tenemos dañada y estamos esperando garantía; por la pos 8 que es la de eventos y casi no la utilizamos</v>
      </c>
      <c r="J950" t="str">
        <v>Se realiza validación con Henry Buitrago - supervisor de cajas. Se realiza el cambio de la CPU; por la CPU que estaba en ecommerce. Se realiza pruebas y queda funcional la  POS. Se deja en sistema la POS que presenta falla SN 20-63638846</v>
      </c>
      <c r="K950">
        <v>45589.396527777775</v>
      </c>
      <c r="L950">
        <v>45589.725694444445</v>
      </c>
      <c r="M950">
        <v>45590</v>
      </c>
      <c r="N950" t="str">
        <f>TEXT(M950, "DDDD")</f>
        <v>viernes</v>
      </c>
      <c r="O950" t="str">
        <v>J009 JUMBO UNICENTRO</v>
      </c>
      <c r="P950" t="str">
        <v>PEREIRA</v>
      </c>
      <c r="Q950" t="str">
        <f>IF(ISBLANK(P950),"0",(VLOOKUP(P950,REGION,2,FALSE)))</f>
        <v>CENTRO</v>
      </c>
      <c r="R950" t="str">
        <v>ALEJANDRO SANCHEZ BOLAÑOS</v>
      </c>
      <c r="S950" t="e">
        <f>IF(ISBLANK(R950),"0", VLOOKUP(R950,PERSONAL,2,FALSE))</f>
        <v>#N/A</v>
      </c>
      <c r="T950" t="str">
        <v>CFS</v>
      </c>
      <c r="U950">
        <v>0.3333333333333333</v>
      </c>
      <c r="V950">
        <v>0.4166666666666667</v>
      </c>
      <c r="W950">
        <f>V950-U950</f>
        <v>0.08333333333333337</v>
      </c>
      <c r="X950">
        <v>1</v>
      </c>
      <c r="Y950">
        <f>NETWORKDAYS(K950,M950)</f>
        <v>2</v>
      </c>
      <c r="Z950" t="str">
        <f>IF(Y950&lt;=2,"CUMPLE","NO CUMPLE")</f>
        <v>CUMPLE</v>
      </c>
      <c r="AB950" t="str">
        <v>POR TICKET</v>
      </c>
      <c r="AC950" t="str">
        <f>TEXT(M950,"mmmm")</f>
        <v>octubre</v>
      </c>
      <c r="AD950" t="str">
        <f>TEXT(M950,"yyyy")</f>
        <v>yyyy</v>
      </c>
      <c r="AE950">
        <f>W950*60*24</f>
        <v>120.00000000000004</v>
      </c>
      <c r="AF950">
        <f>AE950/60</f>
        <v>2.000000000000001</v>
      </c>
      <c r="AG950">
        <f>AE950/60</f>
        <v>2.000000000000001</v>
      </c>
      <c r="AH950">
        <f>L950-K950</f>
        <v>0.3291666666700621</v>
      </c>
      <c r="AI950">
        <f>AH950*24*60</f>
        <v>474.00000000488944</v>
      </c>
      <c r="AJ950">
        <f>75728*X950</f>
        <v>75728</v>
      </c>
    </row>
    <row r="951" xml:space="preserve">
      <c r="A951">
        <v>961093</v>
      </c>
      <c r="B951" t="str">
        <v>SOLICITUD</v>
      </c>
      <c r="C951" t="str">
        <v>CERRADO</v>
      </c>
      <c r="D951" t="str">
        <v xml:space="preserve">PERECEDEROS </v>
      </c>
      <c r="E951" t="str">
        <v>BALANZA</v>
      </c>
      <c r="F951" t="str">
        <v>BALANZA</v>
      </c>
      <c r="G951" t="str">
        <v>METTLER</v>
      </c>
      <c r="H951" t="str">
        <v>Buen día; Por favor su apoyo con personal técnico para Reparación de Balanza de perecederos de Jumbo Yopal. 1. Tienda: J185 Jumbo Yopal 2. Equipo: Balanza de Mesa 3. Marca: METTLER TOLEDO 4. Modelo: BPLUS 5. Serial: C209619367 6. NII: B145915 7. Cantidad de precintos: 1 8. # de precinto( Si se tiene): No se tiene.</v>
      </c>
      <c r="I951" t="str">
        <v>Buen día; Por favor su apoyo con personal técnico para Reparación de Balanza de perecederos de Jumbo Yopal. 1. Tienda: J185 Jumbo Yopal 2. Equipo: Balanza de Mesa 3. Marca: METTLER TOLEDO 4. Modelo: BPLUS 5. Serial: C209619367 6. NII: B145915 7. Cantidad de precintos: 1 8. # de precinto( Si se tiene): No se tiene.</v>
      </c>
      <c r="J951" t="str" xml:space="preserve">
        <v xml:space="preserve">1. Reparación de Balanza de perecederos de Jumbo Yopal 1. Tienda J185 Jumbo Yopal 2. Equipo: Balanza de Mesa 3: Marca METTER TOLEDO 4. Modelo BPLUS 5. serial C209619367_x000d_
_x000d_
Se identifica la balanaza y la inconformidad reportada; el gerente manifiesta qye el avance de las cifras de peso se estaba realizando de 5 unidades en 5; en lugar de 2 en 2 como lo requiera la norma._x000d_
_x000d_
Se revisa la configuración y se ejecuta la calibración de la balanza siguiendo el procedimiento impreso en el manual referido por la oficina de TI de Cencosud _x000d_
_x000d_
Se utilizan los pesos proporcionandos por la tienda para realizar el proceso de calibración. Se realiza el proceso de calibración cambiando el parametro de rando en doble ya que se encontraba en la opción sencillo. Los demás parámetros de calibración se dejaron en los valores establecidos._x000d_
Se realiza pruebas de pesado e impresión de etiquetas. Todo OK </v>
      </c>
      <c r="K951">
        <v>45589.50347222222</v>
      </c>
      <c r="L951">
        <v>45589.73402777778</v>
      </c>
      <c r="M951">
        <v>45590</v>
      </c>
      <c r="N951" t="str">
        <f>TEXT(M951, "DDDD")</f>
        <v>viernes</v>
      </c>
      <c r="O951" t="str">
        <v>J185 JUMBO YOPAL</v>
      </c>
      <c r="P951" t="str">
        <v>YOPAL</v>
      </c>
      <c r="Q951" t="str">
        <f>IF(ISBLANK(P951),"0",(VLOOKUP(P951,REGION,2,FALSE)))</f>
        <v>ORIENTE</v>
      </c>
      <c r="R951" t="str">
        <v>VICTOR JULIAN CORREDOR ORTIZ</v>
      </c>
      <c r="S951" t="e">
        <f>IF(ISBLANK(R951),"0", VLOOKUP(R951,PERSONAL,2,FALSE))</f>
        <v>#N/A</v>
      </c>
      <c r="T951" t="str">
        <v>CFS</v>
      </c>
      <c r="U951">
        <v>0.3333333333333333</v>
      </c>
      <c r="V951">
        <v>0.5</v>
      </c>
      <c r="W951">
        <f>V951-U951</f>
        <v>0.16666666666666669</v>
      </c>
      <c r="X951">
        <v>2</v>
      </c>
      <c r="Y951">
        <f>NETWORKDAYS(K951,M951)</f>
        <v>2</v>
      </c>
      <c r="Z951" t="str">
        <f>IF(Y951&lt;=2,"CUMPLE","NO CUMPLE")</f>
        <v>CUMPLE</v>
      </c>
      <c r="AB951" t="str">
        <v>POR TICKET</v>
      </c>
      <c r="AC951" t="str">
        <f>TEXT(M951,"mmmm")</f>
        <v>octubre</v>
      </c>
      <c r="AD951" t="str">
        <f>TEXT(M951,"yyyy")</f>
        <v>yyyy</v>
      </c>
      <c r="AE951">
        <f>W951*60*24</f>
        <v>240.00000000000006</v>
      </c>
      <c r="AF951">
        <f>AE951/60</f>
        <v>4.000000000000001</v>
      </c>
      <c r="AG951">
        <f>AE951/60</f>
        <v>4.000000000000001</v>
      </c>
      <c r="AH951">
        <f>L951-K951</f>
        <v>0.2305555555576575</v>
      </c>
      <c r="AI951">
        <f>AH951*24*60</f>
        <v>332.0000000030268</v>
      </c>
      <c r="AJ951">
        <f>75728*X951</f>
        <v>151456</v>
      </c>
    </row>
    <row r="952">
      <c r="A952">
        <v>960673</v>
      </c>
      <c r="B952" t="str">
        <v>SOLICITUD</v>
      </c>
      <c r="C952" t="str">
        <v>CERRADO</v>
      </c>
      <c r="D952" t="str">
        <v>SISTEMAS</v>
      </c>
      <c r="E952" t="str">
        <v>POS</v>
      </c>
      <c r="F952" t="str">
        <v>POS</v>
      </c>
      <c r="G952" t="str">
        <v>NCR</v>
      </c>
      <c r="H952" t="str">
        <v>SE REALIZA VISITA 2.5 PARA REALIZAR ASIGNACIONES EN LA TIENDA DE CENCOSUD SANTAMARTA; 1. SE REALIZA EMBALAJE DE PAQUETES(EQUIPOS) EN EL AREA DE SISTEMAS Y SE DEJA ROTULADO EN EL AREA DE CONTRALOR PARA SU CORRESPONDIENTE RECOLECCION. 2. SE REALIZA DESINTALACION DE BALANZA COLGANTE CON FALLAS Y SE PROCEDE CON LA INSTALACION DE BASCULA COLGANTE QUE LLEGA A LA TEINDA CON NUMERO DE SERIE C043321252; SE REALIZA CONFIGURACION DE RED Y SE SOLICITA FULLCARGA DE LOS CODIGOS PARA SU FUNCIONAMINETO CORRESPONDIENTE. SE VALIDA REALIZANDO PRUEBAS EN EL EQUIPO A SATISFACCION. 3. SE LOGRA REALIZAR VALIDACION DE 5 LAS POS NUEVAS QUE SE ENCUENTRAN EN LA TIENDA; SE PROCEDE A ELIMINAR LAS PARTICIONES DE CADA EQUIPO; Y SE REALIZA NUEVAMENTE FORMATEO DE MAQUINA POR RED. SE ANEXA IMAGEN DE COMO SUBE CADA MAQUINA QUE SE VALIDO Y SE LE ENVIA LA EVIDENCIA A LOS SOPORTES DE SISTEMAS DE CENCOSUD.</v>
      </c>
      <c r="I952" t="str">
        <v>SE REALIZA VISITA 2.5 PARA REALIZAR ASIGNACIONES EN LA TIENDA DE CENCOSUD SANTAMARTA; 1. SE REALIZA EMBALAJE DE PAQUETES(EQUIPOS) EN EL AREA DE SISTEMAS Y SE DEJA ROTULADO EN EL AREA DE CONTRALOR PARA SU CORRESPONDIENTE RECOLECCION. 2. SE REALIZA DESINTALACION DE BALANZA COLGANTE CON FALLAS Y SE PROCEDE CON LA INSTALACION DE BASCULA COLGANTE QUE LLEGA A LA TEINDA CON NUMERO DE SERIE C043321252; SE REALIZA CONFIGURACION DE RED Y SE SOLICITA FULLCARGA DE LOS CODIGOS PARA SU FUNCIONAMINETO CORRESPONDIENTE. SE VALIDA REALIZANDO PRUEBAS EN EL EQUIPO A SATISFACCION. 3. SE LOGRA REALIZAR VALIDACION DE 5 LAS POS NUEVAS QUE SE ENCUENTRAN EN LA TIENDA; SE PROCEDE A ELIMINAR LAS PARTICIONES DE CADA EQUIPO; Y SE REALIZA NUEVAMENTE FORMATEO DE MAQUINA POR RED. SE ANEXA IMAGEN DE COMO SUBE CADA MAQUINA QUE SE VALIDO Y SE LE ENVIA LA EVIDENCIA A LOS SOPORTES DE SISTEMAS DE CENCOSUD.</v>
      </c>
      <c r="J952" t="str">
        <v>SE REALIZA VISITA 2.5 PARA REALIZAR ASIGNACIONES EN LA TIENDA DE CENCOSUD SANTAMARTA; 1. SE REALIZA EMBALAJE DE PAQUETES(EQUIPOS) EN EL AREA DE SISTEMAS Y SE DEJA ROTULADO EN EL AREA DE CONTRALOR PARA SU CORRESPONDIENTE RECOLECCION. 2. SE REALIZA DESINTALACION DE BALANZA COLGANTE CON FALLAS Y SE PROCEDE CON LA INSTALACION DE BASCULA COLGANTE QUE LLEGA A LA TEINDA CON NUMERO DE SERIE C043321252; SE REALIZA CONFIGURACION DE RED Y SE SOLICITA FULLCARGA DE LOS CODIGOS PARA SU FUNCIONAMINETO CORRESPONDIENTE. SE VALIDA REALIZANDO PRUEBAS EN EL EQUIPO A SATISFACCION. 3. SE LOGRA REALIZAR VALIDACION DE 5 LAS POS NUEVAS QUE SE ENCUENTRAN EN LA TIENDA; SE PROCEDE A ELIMINAR LAS PARTICIONES DE CADA EQUIPO; Y SE REALIZA NUEVAMENTE FORMATEO DE MAQUINA POR RED. SE ANEXA IMAGEN DE COMO SUBE CADA MAQUINA QUE SE VALIDO Y SE LE ENVIA LA EVIDENCIA A LOS SOPORTES DE SISTEMAS DE CENCOSUD.</v>
      </c>
      <c r="K952">
        <v>45589.375</v>
      </c>
      <c r="L952">
        <v>45589.40069444444</v>
      </c>
      <c r="M952">
        <v>45590</v>
      </c>
      <c r="N952" t="str">
        <f>TEXT(M952, "DDDD")</f>
        <v>viernes</v>
      </c>
      <c r="O952" t="str">
        <v>J045 AV DEL FERROCARRIL SANTA MARTA</v>
      </c>
      <c r="P952" t="str">
        <v>SANTA MARTA</v>
      </c>
      <c r="Q952" t="str">
        <f>IF(ISBLANK(P952),"0",(VLOOKUP(P952,REGION,2,FALSE)))</f>
        <v>COSTA</v>
      </c>
      <c r="R952" t="str">
        <v>ENRIQUE PONZON ORTEGA</v>
      </c>
      <c r="S952" t="e">
        <f>IF(ISBLANK(R952),"0", VLOOKUP(R952,PERSONAL,2,FALSE))</f>
        <v>#N/A</v>
      </c>
      <c r="T952" t="str">
        <v>DIRECTO</v>
      </c>
      <c r="U952">
        <v>0.3333333333333333</v>
      </c>
      <c r="V952">
        <v>0.7083333333333334</v>
      </c>
      <c r="W952">
        <f>V952-U952</f>
        <v>0.37500000000000006</v>
      </c>
      <c r="X952" t="str">
        <v>2;5</v>
      </c>
      <c r="Y952">
        <f>NETWORKDAYS(K952,M952)</f>
        <v>2</v>
      </c>
      <c r="Z952" t="str">
        <f>IF(Y952&lt;=2,"CUMPLE","NO CUMPLE")</f>
        <v>CUMPLE</v>
      </c>
      <c r="AB952" t="str">
        <v xml:space="preserve">POR DIA </v>
      </c>
      <c r="AC952" t="str">
        <f>TEXT(M952,"mmmm")</f>
        <v>octubre</v>
      </c>
      <c r="AD952" t="str">
        <f>TEXT(M952,"yyyy")</f>
        <v>yyyy</v>
      </c>
      <c r="AE952">
        <f>W952*60*24</f>
        <v>540.0000000000001</v>
      </c>
      <c r="AF952">
        <f>AE952/60</f>
        <v>9.000000000000002</v>
      </c>
      <c r="AG952">
        <f>AE952/60</f>
        <v>9.000000000000002</v>
      </c>
      <c r="AH952">
        <f>L952-K952</f>
        <v>0.02569444444088731</v>
      </c>
      <c r="AI952">
        <f>AH952*24*60</f>
        <v>36.999999994877726</v>
      </c>
      <c r="AJ952" t="e">
        <f>75728*X952</f>
        <v>#VALUE!</v>
      </c>
    </row>
    <row r="953">
      <c r="A953">
        <v>961133</v>
      </c>
      <c r="B953" t="str">
        <v>SOLICITUD</v>
      </c>
      <c r="C953" t="str">
        <v>CERRADO</v>
      </c>
      <c r="D953" t="str">
        <v>TIENDA</v>
      </c>
      <c r="E953" t="str">
        <v>REVISION</v>
      </c>
      <c r="F953" t="str">
        <v>REVISION</v>
      </c>
      <c r="G953" t="str">
        <v>REVISION</v>
      </c>
      <c r="H953" t="str">
        <v>Se solicita técnico para apoyo en tienda para atención a temas varios a revisar en tienda. Servicio 2.5</v>
      </c>
      <c r="I953" t="str">
        <v>Se solicita técnico para apoyo en tienda para atención a temas varios a revisar en tienda. Servicio 2.5</v>
      </c>
      <c r="J953" t="str">
        <v>Se visita tienda donde de manera inicial se procede a revisar equipo portátil del Gerente el cual habia habilitado el modo avion de manera accidental y asi el equipo estaba sin red; se restablece conexion y e evidencia que falla se corrige; se hace barrido por piso de ventas donde se validan basculas de tosas las secciones haciendo los siguientes hallazgos; Bascula de Fruver presenta trozo de etiqueta en el y por eso al imprimir tiket salia en blanco; se retira papel y se calibran sensores; bascula queda operativa; se encuentra bascula colgante de carnes con bus de datos a cabezal desconectado; se ajusta dicha conexion y se solicita hacer pruebas quedando operativa; bascula de panaderia genera tiket a la mitad; se ajusta rodillo de papel y se calibran sensores; se valida correcto funcinamiento de platos preparados; se revisa y configura Pdt recibo la cual queda con novedad respecto a la descarga y posterior instalacion de aplicativos ya que no pasa de la descarga e instalacion de Outlook; queda pendiente dicha configuración; se valida base de display cliente a la cual sele despego uno de los soportes que sostienen la pantalla; por tiempo no se logra configurar verificador Newland; se finalizan labores.</v>
      </c>
      <c r="K953">
        <v>45589.5125</v>
      </c>
      <c r="L953">
        <v>45589.73888888889</v>
      </c>
      <c r="M953">
        <v>45590</v>
      </c>
      <c r="N953" t="str">
        <f>TEXT(M953, "DDDD")</f>
        <v>viernes</v>
      </c>
      <c r="O953" t="str">
        <v>M028 METRO DUITAMA INNOVO</v>
      </c>
      <c r="P953" t="str">
        <v>DUITAMA</v>
      </c>
      <c r="Q953" t="str">
        <f>IF(ISBLANK(P953),"0",(VLOOKUP(P953,REGION,2,FALSE)))</f>
        <v>ORIENTE</v>
      </c>
      <c r="R953" t="str">
        <v>JHONATAN RICARDO VARGAS ZAMBRANO</v>
      </c>
      <c r="S953">
        <f>IF(ISBLANK(R953),"0", VLOOKUP(R953,PERSONAL,2,FALSE))</f>
        <v>1057583301</v>
      </c>
      <c r="T953" t="str">
        <v>DIRECTO</v>
      </c>
      <c r="U953">
        <v>0.3333333333333333</v>
      </c>
      <c r="V953">
        <v>0.7083333333333334</v>
      </c>
      <c r="W953">
        <f>V953-U953</f>
        <v>0.37500000000000006</v>
      </c>
      <c r="X953" t="str">
        <v>2;5</v>
      </c>
      <c r="Y953">
        <f>NETWORKDAYS(K953,M953)</f>
        <v>2</v>
      </c>
      <c r="Z953" t="str">
        <f>IF(Y953&lt;=2,"CUMPLE","NO CUMPLE")</f>
        <v>CUMPLE</v>
      </c>
      <c r="AB953" t="str">
        <v xml:space="preserve">POR DIA </v>
      </c>
      <c r="AC953" t="str">
        <f>TEXT(M953,"mmmm")</f>
        <v>octubre</v>
      </c>
      <c r="AD953" t="str">
        <f>TEXT(M953,"yyyy")</f>
        <v>yyyy</v>
      </c>
      <c r="AE953">
        <f>W953*60*24</f>
        <v>540.0000000000001</v>
      </c>
      <c r="AF953">
        <f>AE953/60</f>
        <v>9.000000000000002</v>
      </c>
      <c r="AG953">
        <f>AE953/60</f>
        <v>9.000000000000002</v>
      </c>
      <c r="AH953">
        <f>L953-K953</f>
        <v>0.22638888889196096</v>
      </c>
      <c r="AI953">
        <f>AH953*24*60</f>
        <v>326.0000000044238</v>
      </c>
      <c r="AJ953" t="e">
        <f>75728*X953</f>
        <v>#VALUE!</v>
      </c>
    </row>
    <row r="954">
      <c r="A954">
        <v>963882</v>
      </c>
      <c r="B954" t="str">
        <v>INCIDENTE</v>
      </c>
      <c r="C954" t="str">
        <v>CERRADO</v>
      </c>
      <c r="D954" t="str">
        <v>LINEAL DE CAJAS</v>
      </c>
      <c r="E954" t="str">
        <v>POS</v>
      </c>
      <c r="F954" t="str">
        <v>POS</v>
      </c>
      <c r="G954" t="str">
        <v>WINCOR</v>
      </c>
      <c r="H954" t="str">
        <v>Buen día me ayudan por favor con la pos #16 la cual está fuera de linea y no tiene ningún cable suelto.</v>
      </c>
      <c r="I954" t="str">
        <v>Buen día me ayudan por favor con la pos #16 la cual está fuera de linea y no tiene ningún cable suelto.</v>
      </c>
      <c r="J954" t="str">
        <v>SE REVISA PUNTO DE RED DE POS#16 YA QUE LA POS ARROJABA MENSAJE DE FUERA DE LINEA Y SE EVIDENCIA QUE EL JACK ESTABA SUELTO; SE REPONCHA Y SE REALIZAN PRUEBAS DE FUNCIONAMIENTO CON LA JEFE DE CAJAS; POS QUEDA OPERATIVA. / SE REALIZA REVISION DE BALANZA DE MESA DE PLATOS PREPARADOS Y SE EVIDENCIA FALLA EN IMPRESIÓN DE LOS SELLOS EN ETIQUETAS; DESPUES DE VARIAS PRUEBAS SE SOLICITA A PERSONAL DE SOPORTE UNA ACTUALIZACION DE PLU Y CARGAR NUEVAMENTE LA ETIQUETA DE CONFIGURACIÓN. BALANZA QUEDA OPERATIVA. caso 964473</v>
      </c>
      <c r="K954">
        <v>45590.76111111111</v>
      </c>
      <c r="L954">
        <v>45590.81597222222</v>
      </c>
      <c r="M954">
        <v>45591</v>
      </c>
      <c r="N954" t="str">
        <f>TEXT(M954, "DDDD")</f>
        <v>sábado</v>
      </c>
      <c r="O954" t="str">
        <v>J126 JUMBO SAN SILVESTRE</v>
      </c>
      <c r="P954" t="str">
        <v>BARRANCABERMEJA</v>
      </c>
      <c r="Q954" t="str">
        <f>IF(ISBLANK(P954),"0",(VLOOKUP(P954,REGION,2,FALSE)))</f>
        <v>ORIENTE</v>
      </c>
      <c r="R954" t="str">
        <v>LUIS CARLOS ROJAS ACOSTA</v>
      </c>
      <c r="S954">
        <f>IF(ISBLANK(R954),"0", VLOOKUP(R954,PERSONAL,2,FALSE))</f>
        <v>1096188137</v>
      </c>
      <c r="T954" t="str">
        <v>DIRECTO</v>
      </c>
      <c r="U954">
        <v>0.3333333333333333</v>
      </c>
      <c r="V954">
        <v>0.3541666666666667</v>
      </c>
      <c r="W954">
        <f>V954-U954</f>
        <v>0.02083333333333337</v>
      </c>
      <c r="X954">
        <v>1</v>
      </c>
      <c r="Y954">
        <f>NETWORKDAYS(K954,M954)</f>
        <v>1</v>
      </c>
      <c r="Z954" t="str">
        <f>IF(Y954&lt;=2,"CUMPLE","NO CUMPLE")</f>
        <v>CUMPLE</v>
      </c>
      <c r="AA954" t="str">
        <v>se apoya en el caso 964473</v>
      </c>
      <c r="AB954" t="str">
        <v>POR TICKET</v>
      </c>
      <c r="AC954" t="str">
        <f>TEXT(M954,"mmmm")</f>
        <v>octubre</v>
      </c>
      <c r="AD954" t="str">
        <f>TEXT(M954,"yyyy")</f>
        <v>yyyy</v>
      </c>
      <c r="AE954">
        <f>W954*60*24</f>
        <v>30.000000000000053</v>
      </c>
      <c r="AF954">
        <f>AE954/60</f>
        <v>0.5000000000000009</v>
      </c>
      <c r="AG954">
        <f>AE954/60</f>
        <v>0.5000000000000009</v>
      </c>
      <c r="AH954">
        <f>L954-K954</f>
        <v>0.05486111110803904</v>
      </c>
      <c r="AI954">
        <f>AH954*24*60</f>
        <v>78.99999999557622</v>
      </c>
      <c r="AJ954">
        <f>75728*X954</f>
        <v>75728</v>
      </c>
    </row>
    <row r="955">
      <c r="A955">
        <v>966634</v>
      </c>
      <c r="B955" t="str">
        <v>SOLICITUD</v>
      </c>
      <c r="C955" t="str">
        <v>CERRADO</v>
      </c>
      <c r="D955" t="str">
        <v>SISTEMAS</v>
      </c>
      <c r="E955" t="str">
        <v>SERVIDOR</v>
      </c>
      <c r="F955" t="str">
        <v>SERVIDOR</v>
      </c>
      <c r="G955" t="str">
        <v>LENOVO</v>
      </c>
      <c r="H955" t="str">
        <v>Buenas tardes. Por favor me colaboran la autorizacion de este ticket para que el técnico de isit visite la tienda y realice el retiro del servidor con serial: J11G5AN del rack del centro de computo; tambien se solicita la limpieza de la oficina de sistemas. Gracias.</v>
      </c>
      <c r="I955" t="str">
        <v>Buenas tardes. Por favor me colaboran la autorizacion de este ticket para que el técnico de isit visite la tienda y realice el retiro del servidor con serial: J11G5AN del rack del centro de computo; tambien se solicita la limpieza de la oficina de sistemas. Gracias.</v>
      </c>
      <c r="J955" t="str">
        <v>Se llega a sitio y se procede con validaciones de ingreso. Ubicamos el usuario y solicitamos el favor nos abran el laboratorio de sistemas y el data center. Ubicamos el server; tomamos evidencias y enviamos al Especialista Edwin Bolaños quien nos autorice el retiro del rack del mismo. Desatornillamos y bajamos cuidadosamente sin afectar el resto de equipos. Proceemos a ubicarlo en el laboratorio de sistemas y enviamos la respectiva evidencia. Lo enseñamos a Asistente de Dirección para que proceda según indicaciones de sistemas. Se finaliza la tarea sin afectar enlace de la tienda. Se procede con el cierre del ticket quedando toda la tienda arriba y operativa.</v>
      </c>
      <c r="K955">
        <v>45593.4375</v>
      </c>
      <c r="L955">
        <v>45593.498611111114</v>
      </c>
      <c r="M955">
        <v>45593</v>
      </c>
      <c r="N955" t="str">
        <f>TEXT(M955, "DDDD")</f>
        <v>lunes</v>
      </c>
      <c r="O955" t="str">
        <v>M179 METRO PITALITO</v>
      </c>
      <c r="P955" t="str">
        <v>PITALITO</v>
      </c>
      <c r="Q955" t="str">
        <f>IF(ISBLANK(P955),"0",(VLOOKUP(P955,REGION,2,FALSE)))</f>
        <v>OCCIDENTE</v>
      </c>
      <c r="R955" t="str">
        <v>EMERSON PALACIOS MARTINEZ</v>
      </c>
      <c r="S955">
        <f>IF(ISBLANK(R955),"0", VLOOKUP(R955,PERSONAL,2,FALSE))</f>
        <v>13723524</v>
      </c>
      <c r="T955" t="str">
        <v>ALIADO</v>
      </c>
      <c r="U955">
        <v>0.4652777777777778</v>
      </c>
      <c r="V955">
        <v>0.5</v>
      </c>
      <c r="W955">
        <f>V955-U955</f>
        <v>0.03472222222222221</v>
      </c>
      <c r="X955">
        <v>1</v>
      </c>
      <c r="Y955">
        <f>NETWORKDAYS(K955,M955)</f>
        <v>1</v>
      </c>
      <c r="Z955" t="str">
        <f>IF(Y955&lt;=2,"CUMPLE","NO CUMPLE")</f>
        <v>CUMPLE</v>
      </c>
      <c r="AB955" t="str">
        <v>POR TICKET</v>
      </c>
      <c r="AC955" t="str">
        <f>TEXT(M955,"mmmm")</f>
        <v>octubre</v>
      </c>
      <c r="AD955" t="str">
        <f>TEXT(M955,"yyyy")</f>
        <v>yyyy</v>
      </c>
      <c r="AE955">
        <f>W955*60*24</f>
        <v>49.999999999999986</v>
      </c>
      <c r="AF955">
        <f>AE955/60</f>
        <v>0.8333333333333331</v>
      </c>
      <c r="AG955">
        <f>AE955/60</f>
        <v>0.8333333333333331</v>
      </c>
      <c r="AH955">
        <f>L955-K955</f>
        <v>0.061111111113859806</v>
      </c>
      <c r="AI955">
        <f>AH955*24*60</f>
        <v>88.00000000395812</v>
      </c>
      <c r="AJ955">
        <f>75728*X955</f>
        <v>75728</v>
      </c>
    </row>
    <row r="956" xml:space="preserve">
      <c r="A956">
        <v>966597</v>
      </c>
      <c r="B956" t="str">
        <v>SOLICITUD</v>
      </c>
      <c r="C956" t="str">
        <v>CERRADO</v>
      </c>
      <c r="D956" t="str">
        <v>CAPACITACIÓN</v>
      </c>
      <c r="E956" t="str">
        <v>POS</v>
      </c>
      <c r="F956" t="str">
        <v>POS</v>
      </c>
      <c r="G956" t="str">
        <v>NCR</v>
      </c>
      <c r="H956" t="str">
        <v>Se solicita instalación de POS NCR en sala de capacitación Jumbo cabecera</v>
      </c>
      <c r="I956" t="str">
        <v>Se solicita instalación de POS NCR en sala de capacitación Jumbo cabecera</v>
      </c>
      <c r="J956" t="str" xml:space="preserve">
        <v xml:space="preserve">Por solicitud de Ever Becerra se adecua el area de capacitacion para instalas equipos POS NCR; y se procede a realizar la instalacion_x000d_
de 7 equipos POS; y se dejan los mismos en red para su preparación.</v>
      </c>
      <c r="K956">
        <v>45593.36875</v>
      </c>
      <c r="L956">
        <v>45593.375</v>
      </c>
      <c r="M956">
        <v>45593</v>
      </c>
      <c r="N956" t="str">
        <f>TEXT(M956, "DDDD")</f>
        <v>lunes</v>
      </c>
      <c r="O956" t="str">
        <v>J103 JUMBO CABECERA</v>
      </c>
      <c r="P956" t="str">
        <v>BUCARAMANGA</v>
      </c>
      <c r="Q956" t="str">
        <f>IF(ISBLANK(P956),"0",(VLOOKUP(P956,REGION,2,FALSE)))</f>
        <v>ORIENTE</v>
      </c>
      <c r="R956" t="str">
        <v>YEISON ELIAN CACERES VELANDIA</v>
      </c>
      <c r="S956" t="e">
        <f>IF(ISBLANK(R956),"0", VLOOKUP(R956,PERSONAL,2,FALSE))</f>
        <v>#N/A</v>
      </c>
      <c r="T956" t="str">
        <v>DIRECTO</v>
      </c>
      <c r="U956">
        <v>0.4097222222222222</v>
      </c>
      <c r="V956">
        <v>0.5347222222222222</v>
      </c>
      <c r="W956">
        <f>V956-U956</f>
        <v>0.125</v>
      </c>
      <c r="X956">
        <v>2</v>
      </c>
      <c r="Y956">
        <f>NETWORKDAYS(K956,M956)</f>
        <v>1</v>
      </c>
      <c r="Z956" t="str">
        <f>IF(Y956&lt;=2,"CUMPLE","NO CUMPLE")</f>
        <v>CUMPLE</v>
      </c>
      <c r="AB956" t="str">
        <v>POR TICKET</v>
      </c>
      <c r="AC956" t="str">
        <f>TEXT(M956,"mmmm")</f>
        <v>octubre</v>
      </c>
      <c r="AD956" t="str">
        <f>TEXT(M956,"yyyy")</f>
        <v>yyyy</v>
      </c>
      <c r="AE956">
        <f>W956*60*24</f>
        <v>180</v>
      </c>
      <c r="AF956">
        <f>AE956/60</f>
        <v>3</v>
      </c>
      <c r="AG956">
        <f>AE956/60</f>
        <v>3</v>
      </c>
      <c r="AH956">
        <f>L956-K956</f>
        <v>0.0062499999985448085</v>
      </c>
      <c r="AI956">
        <f>AH956*24*60</f>
        <v>8.999999997904524</v>
      </c>
      <c r="AJ956">
        <f>75728*X956</f>
        <v>151456</v>
      </c>
    </row>
    <row r="957">
      <c r="A957">
        <v>961041</v>
      </c>
      <c r="B957" t="str">
        <v>SOLICITUD</v>
      </c>
      <c r="C957" t="str">
        <v>ABIERTO</v>
      </c>
      <c r="D957" t="str">
        <v>SISTEMAS</v>
      </c>
      <c r="E957" t="str">
        <v>INVENTARIO</v>
      </c>
      <c r="F957" t="str">
        <v>INVENTARIO</v>
      </c>
      <c r="G957" t="str">
        <v>INVENTARIO</v>
      </c>
      <c r="H957" t="str">
        <v>Buena tarde por favor su ayuda con el alistamiento de los activos sobrantes del roll out ncr -Gracias X5G5012555 Impresoras IMPRESORA|POS EPSON TM- H6000IV 20-63671571 Monitores MONITOR POS|TOUCHSCREEN NCR 5915MC M8532110051135810 Monitores MONITOR|POS NCR 7932-4721-9900 M8532110051135813 Monitores MONITOR|POS NCR 7932-4721-9900 20-63670784 Dispositivos POS NCR 7736-CX8-I3 Gracias</v>
      </c>
      <c r="I957" t="str">
        <v>Buena tarde por favor su ayuda con el alistamiento de los activos sobrantes del roll out ncr -Gracias X5G5012555 Impresoras IMPRESORA|POS EPSON TM- H6000IV 20-63671571 Monitores MONITOR POS|TOUCHSCREEN NCR 5915MC M8532110051135810 Monitores MONITOR|POS NCR 7932-4721-9900 M8532110051135813 Monitores MONITOR|POS NCR 7932-4721-9900 20-63670784 Dispositivos POS NCR 7736-CX8-I3 Gracias</v>
      </c>
      <c r="J957" t="str">
        <v>me encuentro en sitio; procedo a desplazarme asta la zona de bodega y me comunico con el ing harold quien me indica los dispositivos a despachar a mantenimiento; que son la pantalla toush; las dos pantalla clientes; pos NCR; se ubica una caja en la que quepan los dos monitores clientes y la pos y se le informan los seriales a ing HArold; se sellan en dos cajas respectivamente y se le indican las medidas; se espera las actas y rotulos para dejar y se le indica al uxt de gerencia donde estan ubicadas para su recoleccion; se envia acta firmada por correo al ing Harold y se le informa al compañera Leidy Vilalba y al personal de apoyo Ing Harold  y me retiro del sitio.</v>
      </c>
      <c r="K957">
        <v>45593.438888888886</v>
      </c>
      <c r="L957">
        <v>45593.63333333333</v>
      </c>
      <c r="M957">
        <v>45594</v>
      </c>
      <c r="N957" t="str">
        <f>TEXT(M957, "DDDD")</f>
        <v>martes</v>
      </c>
      <c r="O957" t="str">
        <v>J036 JUMBO POPAYAN CAMPANARIO</v>
      </c>
      <c r="P957" t="str">
        <v>POPAYAN</v>
      </c>
      <c r="Q957" t="str">
        <f>IF(ISBLANK(P957),"0",(VLOOKUP(P957,REGION,2,FALSE)))</f>
        <v>OCCIDENTE</v>
      </c>
      <c r="R957" t="str">
        <v>DANIEL FERNANDO PAREDES ARTEAGA</v>
      </c>
      <c r="S957">
        <f>IF(ISBLANK(R957),"0", VLOOKUP(R957,PERSONAL,2,FALSE))</f>
        <v>10301691</v>
      </c>
      <c r="T957" t="str">
        <v>DIRECTO</v>
      </c>
      <c r="U957">
        <v>0.375</v>
      </c>
      <c r="V957">
        <v>0.4895833333333333</v>
      </c>
      <c r="W957">
        <f>V957-U957</f>
        <v>0.11458333333333331</v>
      </c>
      <c r="X957">
        <v>2</v>
      </c>
      <c r="Y957">
        <f>NETWORKDAYS(K957,M957)</f>
        <v>2</v>
      </c>
      <c r="Z957" t="str">
        <f>IF(Y957&lt;=2,"CUMPLE","NO CUMPLE")</f>
        <v>CUMPLE</v>
      </c>
      <c r="AB957" t="str">
        <v>POR TICKET</v>
      </c>
      <c r="AC957" t="str">
        <f>TEXT(M957,"mmmm")</f>
        <v>octubre</v>
      </c>
      <c r="AD957" t="str">
        <f>TEXT(M957,"yyyy")</f>
        <v>yyyy</v>
      </c>
      <c r="AE957">
        <f>W957*60*24</f>
        <v>164.99999999999997</v>
      </c>
      <c r="AF957">
        <f>AE957/60</f>
        <v>2.7499999999999996</v>
      </c>
      <c r="AG957">
        <f>AE957/60</f>
        <v>2.7499999999999996</v>
      </c>
      <c r="AH957">
        <f>L957-K957</f>
        <v>0.19444444444525288</v>
      </c>
      <c r="AI957">
        <f>AH957*24*60</f>
        <v>280.00000000116415</v>
      </c>
      <c r="AJ957">
        <f>75728*X957</f>
        <v>151456</v>
      </c>
    </row>
    <row r="958">
      <c r="A958">
        <v>961051</v>
      </c>
      <c r="B958" t="str">
        <v>SOLICITUD</v>
      </c>
      <c r="C958" t="str">
        <v>CERRADO</v>
      </c>
      <c r="D958" t="str">
        <v>LINEAL DE CAJAS</v>
      </c>
      <c r="E958" t="str">
        <v>POS</v>
      </c>
      <c r="F958" t="str">
        <v>POS</v>
      </c>
      <c r="G958" t="str">
        <v>NCR</v>
      </c>
      <c r="H958" t="str">
        <v>Buena tarde por favor su ayuda con el cambio de passcord de la pos 14 que se encuentra saliéndose en fuera de linea constantemente.</v>
      </c>
      <c r="I958" t="str">
        <v>Buena tarde por favor su ayuda con el cambio de passcord de la pos 14 que se encuentra saliéndose en fuera de linea constantemente.</v>
      </c>
      <c r="J958" t="str">
        <v xml:space="preserve">me encuentro en sitio y me dirijo a contralor para verificar el ingreso e informo al ing harold de la labor  me dirijo al lineal del caja a verificar la pos #14 que el punto de red no aparece encender; me dirijo al area de sistemas y ubico el gabinete de cables de red y pashcort y selecciono uno de 1.80 cm y me dirijo al lineal de cajas y retiro  cable de red con fallas y cambio por el cable de red de 1;80cm y se observa que prenden los pilotos de red; verifico con la jefe de cajas que la pos #14 se encuentre en linea y me retiro a otra zona de tienda; para la siguiente labor  informando a la compañera Leidy Villalba y al ing Harold. </v>
      </c>
      <c r="K958">
        <v>45593.43819444445</v>
      </c>
      <c r="L958">
        <v>45593.635416666664</v>
      </c>
      <c r="M958">
        <v>45594</v>
      </c>
      <c r="N958" t="str">
        <f>TEXT(M958, "DDDD")</f>
        <v>martes</v>
      </c>
      <c r="O958" t="str">
        <v>J036 JUMBO POPAYAN CAMPANARIO</v>
      </c>
      <c r="P958" t="str">
        <v>POPAYAN</v>
      </c>
      <c r="Q958" t="str">
        <f>IF(ISBLANK(P958),"0",(VLOOKUP(P958,REGION,2,FALSE)))</f>
        <v>OCCIDENTE</v>
      </c>
      <c r="R958" t="str">
        <v>DANIEL FERNANDO PAREDES ARTEAGA</v>
      </c>
      <c r="S958">
        <f>IF(ISBLANK(R958),"0", VLOOKUP(R958,PERSONAL,2,FALSE))</f>
        <v>10301691</v>
      </c>
      <c r="T958" t="str">
        <v>DIRECTO</v>
      </c>
      <c r="U958">
        <v>0.3333333333333333</v>
      </c>
      <c r="V958">
        <v>0.375</v>
      </c>
      <c r="W958">
        <f>V958-U958</f>
        <v>0.041666666666666685</v>
      </c>
      <c r="X958">
        <v>1</v>
      </c>
      <c r="Y958">
        <f>NETWORKDAYS(K958,M958)</f>
        <v>2</v>
      </c>
      <c r="Z958" t="str">
        <f>IF(Y958&lt;=2,"CUMPLE","NO CUMPLE")</f>
        <v>CUMPLE</v>
      </c>
      <c r="AB958" t="str">
        <v>POR TICKET</v>
      </c>
      <c r="AC958" t="str">
        <f>TEXT(M958,"mmmm")</f>
        <v>octubre</v>
      </c>
      <c r="AD958" t="str">
        <f>TEXT(M958,"yyyy")</f>
        <v>yyyy</v>
      </c>
      <c r="AE958">
        <f>W958*60*24</f>
        <v>60.00000000000002</v>
      </c>
      <c r="AF958">
        <f>AE958/60</f>
        <v>1.0000000000000004</v>
      </c>
      <c r="AG958">
        <f>AE958/60</f>
        <v>1.0000000000000004</v>
      </c>
      <c r="AH958">
        <f>L958-K958</f>
        <v>0.19722222221753327</v>
      </c>
      <c r="AI958">
        <f>AH958*24*60</f>
        <v>283.9999999932479</v>
      </c>
      <c r="AJ958">
        <f>75728*X958</f>
        <v>75728</v>
      </c>
    </row>
    <row r="959">
      <c r="A959">
        <v>952084</v>
      </c>
      <c r="B959" t="str">
        <v>SOLICITUD</v>
      </c>
      <c r="C959" t="str">
        <v>CERRADO</v>
      </c>
      <c r="D959" t="str">
        <v>LINEAL DE CAJAS</v>
      </c>
      <c r="E959" t="str">
        <v>BALANZA</v>
      </c>
      <c r="F959" t="str">
        <v>BALANZA</v>
      </c>
      <c r="G959" t="str">
        <v>METTLER</v>
      </c>
      <c r="H959" t="str">
        <v>Se solicita manteniento correctivo y respectiva reparacion de la balanza de platos preparados la cual presenta falla intermitente donde el teclado queda incativo "deja de funcionar" y es necesario reiniciar varias veces para que vuelva a funcionar.</v>
      </c>
      <c r="I959" t="str">
        <v>Se solicita manteniento correctivo y respectiva reparacion de la balanza de platos preparados la cual presenta falla intermitente donde el teclado queda incativo "deja de funcionar" y es necesario reiniciar varias veces para que vuelva a funcionar.</v>
      </c>
      <c r="J959" t="str">
        <v>La balanza de platos esta imprimiendo precios incorrectos y fechas desactualizadas. Al realizar la revisión fisica; se contata que la balanza no estaba conectada al cableado correctamente; puesto que el cable de red estaba en otro lugar conectado; se cambia de puesto la entrada correctatz; luego de eso ; se confirma que tiene red y se envia actualización. Los precios quedan correctos ; se realizan pruebas con el usuario  presente en platos</v>
      </c>
      <c r="K959">
        <v>45586.481944444444</v>
      </c>
      <c r="L959">
        <v>45586.489583333336</v>
      </c>
      <c r="M959">
        <v>45594</v>
      </c>
      <c r="N959" t="str">
        <f>TEXT(M959, "DDDD")</f>
        <v>martes</v>
      </c>
      <c r="O959" t="str">
        <v>M183 METRO SAN GIL</v>
      </c>
      <c r="P959" t="str">
        <v>SAN GIL</v>
      </c>
      <c r="Q959" t="str">
        <f>IF(ISBLANK(P959),"0",(VLOOKUP(P959,REGION,2,FALSE)))</f>
        <v>ORIENTE</v>
      </c>
      <c r="R959" t="str">
        <v>HENRY ALEJANDRO NIÑO</v>
      </c>
      <c r="S959" t="e">
        <f>IF(ISBLANK(R959),"0", VLOOKUP(R959,PERSONAL,2,FALSE))</f>
        <v>#N/A</v>
      </c>
      <c r="T959" t="str">
        <v>ALIADO</v>
      </c>
      <c r="U959">
        <v>0.4166666666666667</v>
      </c>
      <c r="V959">
        <v>0.5416666666666666</v>
      </c>
      <c r="W959">
        <f>V959-U959</f>
        <v>0.12499999999999994</v>
      </c>
      <c r="X959">
        <v>2</v>
      </c>
      <c r="Y959">
        <f>NETWORKDAYS(K959,M959)</f>
        <v>7</v>
      </c>
      <c r="Z959" t="str">
        <f>IF(Y959&lt;=2,"CUMPLE","NO CUMPLE")</f>
        <v>NO CUMPLE</v>
      </c>
      <c r="AB959" t="str">
        <v>POR TICKET</v>
      </c>
      <c r="AC959" t="str">
        <f>TEXT(M959,"mmmm")</f>
        <v>octubre</v>
      </c>
      <c r="AD959" t="str">
        <f>TEXT(M959,"yyyy")</f>
        <v>yyyy</v>
      </c>
      <c r="AE959">
        <f>W959*60*24</f>
        <v>179.99999999999991</v>
      </c>
      <c r="AF959">
        <f>AE959/60</f>
        <v>2.9999999999999987</v>
      </c>
      <c r="AG959">
        <f>AE959/60</f>
        <v>2.9999999999999987</v>
      </c>
      <c r="AH959">
        <f>L959-K959</f>
        <v>0.00763888889196096</v>
      </c>
      <c r="AI959">
        <f>AH959*24*60</f>
        <v>11.000000004423782</v>
      </c>
      <c r="AJ959">
        <f>75728*X959</f>
        <v>151456</v>
      </c>
    </row>
    <row r="960">
      <c r="A960">
        <v>939838</v>
      </c>
      <c r="B960" t="str">
        <v>INCIDENTE</v>
      </c>
      <c r="C960" t="str">
        <v>CERRADO</v>
      </c>
      <c r="D960" t="str">
        <v>LINEAL DE CAJAS</v>
      </c>
      <c r="E960" t="str">
        <v>PDA</v>
      </c>
      <c r="F960" t="str">
        <v>PDA</v>
      </c>
      <c r="G960" t="str">
        <v>ZEBRA</v>
      </c>
      <c r="H960" t="str">
        <v>buenas noches solicito de su colaboración revisando la PDA que esta asignada a eccomerce ya que no me escanea los productos y esto me genera inconveniente en los productos que son de peso como carne; pollo verduras agradezco su pronta colaboración</v>
      </c>
      <c r="I960" t="str">
        <v>buenas noches solicito de su colaboración revisando la PDA que esta asignada a eccomerce ya que no me escanea los productos y esto me genera inconveniente en los productos que son de peso como carne; pollo verduras agradezco su pronta colaboración</v>
      </c>
      <c r="J960" t="str">
        <v>Se informa que la pda presentaba bloqueo en la luz led+laser lector de codigo ; ubicado en la parte superior. Se realiza el proceso de restauración de fabrica ; se realiza toda la configuración junto con el manual indicado; se vuelve a probar apps; actualiza app mi tienda y se confirma que la app de domicilios funciona ; se le informa al usuario coordinadora de cajas luz;el funcionamiento correcto de la pda / pos de platos no tenia conexión; presentaba numeración en amarillo; se hace revisión y se confirma que el cable donde estaba conectada venia del puerto de voz(azul)no del puerto de datos; una vez se cambia de puesto; se confirma red; se cosulta con soporte 24/7 ; los cuales reinician la pos y le quitan el de no permitido. La coodinadora de cajas luz; realiza pruebas.</v>
      </c>
      <c r="K960">
        <v>45583.592361111114</v>
      </c>
      <c r="L960">
        <v>45583.64166666667</v>
      </c>
      <c r="M960">
        <v>45594</v>
      </c>
      <c r="N960" t="str">
        <f>TEXT(M960, "DDDD")</f>
        <v>martes</v>
      </c>
      <c r="O960" t="str">
        <v>M183 METRO SAN GIL</v>
      </c>
      <c r="P960" t="str">
        <v>SAN GIL</v>
      </c>
      <c r="Q960" t="str">
        <f>IF(ISBLANK(P960),"0",(VLOOKUP(P960,REGION,2,FALSE)))</f>
        <v>ORIENTE</v>
      </c>
      <c r="R960" t="str">
        <v>HENRY ALEJANDRO NIÑO</v>
      </c>
      <c r="S960" t="e">
        <f>IF(ISBLANK(R960),"0", VLOOKUP(R960,PERSONAL,2,FALSE))</f>
        <v>#N/A</v>
      </c>
      <c r="T960" t="str">
        <v>ALIADO</v>
      </c>
      <c r="U960">
        <v>0.3541666666666667</v>
      </c>
      <c r="V960">
        <v>0.4166666666666667</v>
      </c>
      <c r="W960">
        <f>V960-U960</f>
        <v>0.0625</v>
      </c>
      <c r="X960">
        <v>1</v>
      </c>
      <c r="Y960">
        <f>NETWORKDAYS(K960,M960)</f>
        <v>8</v>
      </c>
      <c r="Z960" t="str">
        <f>IF(Y960&lt;=2,"CUMPLE","NO CUMPLE")</f>
        <v>NO CUMPLE</v>
      </c>
      <c r="AB960" t="str">
        <v>POR TICKET</v>
      </c>
      <c r="AC960" t="str">
        <f>TEXT(M960,"mmmm")</f>
        <v>octubre</v>
      </c>
      <c r="AD960" t="str">
        <f>TEXT(M960,"yyyy")</f>
        <v>yyyy</v>
      </c>
      <c r="AE960">
        <f>W960*60*24</f>
        <v>90</v>
      </c>
      <c r="AF960">
        <f>AE960/60</f>
        <v>1.5</v>
      </c>
      <c r="AG960">
        <f>AE960/60</f>
        <v>1.5</v>
      </c>
      <c r="AH960">
        <f>L960-K960</f>
        <v>0.04930555555620231</v>
      </c>
      <c r="AI960">
        <f>AH960*24*60</f>
        <v>71.00000000093132</v>
      </c>
      <c r="AJ960">
        <f>75728*X960</f>
        <v>75728</v>
      </c>
    </row>
    <row r="961" xml:space="preserve">
      <c r="A961">
        <v>967154</v>
      </c>
      <c r="B961" t="str">
        <v>SOLICITUD</v>
      </c>
      <c r="C961" t="str">
        <v>CERRADO</v>
      </c>
      <c r="D961" t="str">
        <v>SISTEMAS</v>
      </c>
      <c r="E961" t="str">
        <v>POS</v>
      </c>
      <c r="F961" t="str">
        <v>POS</v>
      </c>
      <c r="G961" t="str">
        <v>NCR</v>
      </c>
      <c r="H961" t="str">
        <v>Buen día solicito de su ayuda formatear las pos del laboratorio NCR y volver a configurar la BIOS; y el SO Linux ; la pos 5 de recapacitación que esta instalada en linea de cajas por el momento no se formatea; garantizar que las pos suban y queden en linea</v>
      </c>
      <c r="I961" t="str">
        <v>Buen día solicito de su ayuda formatear las pos del laboratorio NCR y volver a configurar la BIOS; y el SO Linux ; la pos 5 de recapacitación que esta instalada en linea de cajas por el momento no se formatea; garantizar que las pos suban y queden en linea</v>
      </c>
      <c r="J961" t="str" xml:space="preserve">
        <v xml:space="preserve">se realizo Ticket 2.5 de 8 am a 6 pm. Se organizo bajo las instrucciones de la ingeniera fabiola. Se ubicaron las CPU y las pantallas como_x000d_
se ve reflejado en las evidencias. adicionalmente se formateo cada una de las 15 POS y se organizaron bajo las instrucciones del_x000d_
cliente. para concluir se formatearon cada una de las POS; se completo la labor exitosamente._x000d_
Finalmente; a las 6:00 p.m se concluyó el trabajo y se realizó la salida de las instalaciones.</v>
      </c>
      <c r="K961">
        <v>45594.75</v>
      </c>
      <c r="L961">
        <v>45595.50763888889</v>
      </c>
      <c r="M961">
        <v>45594</v>
      </c>
      <c r="N961" t="str">
        <f>TEXT(M961, "DDDD")</f>
        <v>martes</v>
      </c>
      <c r="O961" t="str">
        <v>J047 JUMBO GIRARDOT</v>
      </c>
      <c r="P961" t="str">
        <v>GIRARDOT</v>
      </c>
      <c r="Q961" t="str">
        <f>IF(ISBLANK(P961),"0",(VLOOKUP(P961,REGION,2,FALSE)))</f>
        <v>OCCIDENTE</v>
      </c>
      <c r="R961" t="str">
        <v>MICHAEL SIMIT VILLABON TRUJILLO</v>
      </c>
      <c r="S961" t="e">
        <f>IF(ISBLANK(R961),"0", VLOOKUP(R961,PERSONAL,2,FALSE))</f>
        <v>#N/A</v>
      </c>
      <c r="T961" t="str">
        <v>ALIADO</v>
      </c>
      <c r="U961">
        <v>0.3333333333333333</v>
      </c>
      <c r="V961">
        <v>0.75</v>
      </c>
      <c r="W961">
        <f>V961-U961</f>
        <v>0.4166666666666667</v>
      </c>
      <c r="X961" t="str">
        <v>2;5</v>
      </c>
      <c r="Y961">
        <f>NETWORKDAYS(K961,M961)</f>
        <v>1</v>
      </c>
      <c r="Z961" t="str">
        <f>IF(Y961&lt;=2,"CUMPLE","NO CUMPLE")</f>
        <v>CUMPLE</v>
      </c>
      <c r="AA961" t="str">
        <v>SOLICITUD TÉCNICO TODO EL DIA</v>
      </c>
      <c r="AB961" t="str">
        <v xml:space="preserve">POR DIA </v>
      </c>
      <c r="AC961" t="str">
        <f>TEXT(M961,"mmmm")</f>
        <v>octubre</v>
      </c>
      <c r="AD961" t="str">
        <f>TEXT(M961,"yyyy")</f>
        <v>yyyy</v>
      </c>
      <c r="AE961">
        <f>W961*60*24</f>
        <v>600</v>
      </c>
      <c r="AF961">
        <f>AE961/60</f>
        <v>10</v>
      </c>
      <c r="AG961">
        <f>AE961/60</f>
        <v>10</v>
      </c>
      <c r="AH961">
        <f>L961-K961</f>
        <v>0.757638888891961</v>
      </c>
      <c r="AI961">
        <f>AH961*24*60</f>
        <v>1091.0000000044238</v>
      </c>
      <c r="AJ961" t="e">
        <f>75728*X961</f>
        <v>#VALUE!</v>
      </c>
    </row>
    <row r="962">
      <c r="A962">
        <v>961041</v>
      </c>
      <c r="B962" t="str">
        <v>SOLICITUD</v>
      </c>
      <c r="C962" t="str">
        <v>ABIERTO</v>
      </c>
      <c r="D962" t="str">
        <v>LINEAL DE CAJAS</v>
      </c>
      <c r="E962" t="str">
        <v>IMPRESORA</v>
      </c>
      <c r="F962" t="str">
        <v>IMPRESORA</v>
      </c>
      <c r="G962" t="str">
        <v>EPSON</v>
      </c>
      <c r="H962" t="str">
        <v>Buen día Agradezco su ayuda con la revisión de la impresora de la pos #3 ya que arroja error. Muchas gracias!!</v>
      </c>
      <c r="I962" t="str">
        <v>Buen día Agradezco su ayuda con la revisión de la impresora de la pos #3 ya que arroja error. Muchas gracias!!</v>
      </c>
      <c r="J962" t="str">
        <v>Al llegar el sitio del soporte; se encuentra la impresora POS bloqueada; fuera de servicio; con los tres botones de alerta encendidos; adicionalmente el botón de Paper y Slip; todos encendidos al mismo tiempo; se procede a revisar el papel de la impresora y se evidencia algo de polvo dentro de la impresora; razón por la cual se procede a realizar una limpieza a cada una de las partes para ver si tenía algún tipo de obstrucción. También se realiza la revisión del cableado para verificar que todo esté en el lugar correspondiente; se termina la limpieza y se enciende de nuevo la impresora y persiste la falla; se continúa reiniciando de nuevo la impresora; pero la falla persiste; se realiza de nuevo la revisión en búsqueda de algún tipo de obstrucción; pero no se encuentra nada y la falla continua. Después de haber realizado la limpieza y verificar que no se encuentra algún tipo de obstrucción y haber reiniciado varias veces la impresora; la falla persiste y se notifica que no se puede quitar el bloqueo que tiene la impresora. conforme con lo indicado por Diego Cortes se remite serial de la impresora para el cambio</v>
      </c>
      <c r="K962">
        <v>45594.381944444445</v>
      </c>
      <c r="L962">
        <v>45594.66111111111</v>
      </c>
      <c r="M962">
        <v>45595</v>
      </c>
      <c r="N962" t="str">
        <f>TEXT(M962, "DDDD")</f>
        <v>miércoles</v>
      </c>
      <c r="O962" t="str">
        <v>M074 METRO FACATATIVA</v>
      </c>
      <c r="P962" t="str">
        <v>FACATATIVA</v>
      </c>
      <c r="Q962" t="str">
        <f>IF(ISBLANK(P962),"0",(VLOOKUP(P962,REGION,2,FALSE)))</f>
        <v>BOGOTA</v>
      </c>
      <c r="R962" t="str">
        <v>SEBASTIAN ESCALANTE</v>
      </c>
      <c r="S962" t="e">
        <f>IF(ISBLANK(R962),"0", VLOOKUP(R962,PERSONAL,2,FALSE))</f>
        <v>#N/A</v>
      </c>
      <c r="T962" t="str">
        <v>CFS</v>
      </c>
      <c r="U962">
        <v>0.3333333333333333</v>
      </c>
      <c r="V962">
        <v>0.4270833333333333</v>
      </c>
      <c r="W962">
        <f>V962-U962</f>
        <v>0.09375</v>
      </c>
      <c r="X962">
        <v>1</v>
      </c>
      <c r="Y962">
        <f>NETWORKDAYS(K962,M962)</f>
        <v>2</v>
      </c>
      <c r="Z962" t="str">
        <f>IF(Y962&lt;=2,"CUMPLE","NO CUMPLE")</f>
        <v>CUMPLE</v>
      </c>
      <c r="AB962" t="str">
        <v>POR TICKET</v>
      </c>
      <c r="AC962" t="str">
        <f>TEXT(M962,"mmmm")</f>
        <v>octubre</v>
      </c>
      <c r="AD962" t="str">
        <f>TEXT(M962,"yyyy")</f>
        <v>yyyy</v>
      </c>
      <c r="AE962">
        <f>W962*60*24</f>
        <v>135</v>
      </c>
      <c r="AF962">
        <f>AE962/60</f>
        <v>2.25</v>
      </c>
      <c r="AG962">
        <f>AE962/60</f>
        <v>2.25</v>
      </c>
      <c r="AH962">
        <f>L962-K962</f>
        <v>0.27916666666715173</v>
      </c>
      <c r="AI962">
        <f>AH962*24*60</f>
        <v>402.0000000006985</v>
      </c>
      <c r="AJ962">
        <f>75728*X962</f>
        <v>75728</v>
      </c>
    </row>
    <row r="963" xml:space="preserve">
      <c r="A963">
        <v>958032</v>
      </c>
      <c r="B963" t="str">
        <v>SOLICITUD</v>
      </c>
      <c r="C963" t="str">
        <v>CERRADO</v>
      </c>
      <c r="D963" t="str">
        <v>FRUVER</v>
      </c>
      <c r="E963" t="str">
        <v>BALANZA</v>
      </c>
      <c r="F963" t="str">
        <v>BALANZA</v>
      </c>
      <c r="G963" t="str">
        <v>METTLER</v>
      </c>
      <c r="H963" t="str">
        <v>Buen Día Agradezco su colaboración con revisión a la báscula de fruver debido a que está desperdiciando demasiada etiqueta al sacar los precios. sale en blanco. S/N C013217199</v>
      </c>
      <c r="I963" t="str">
        <v>Buen Día Agradezco su colaboración con revisión a la báscula de fruver debido a que está desperdiciando demasiada etiqueta al sacar los precios. sale en blanco. S/N C013217199</v>
      </c>
      <c r="J963" t="str" xml:space="preserve">
        <v xml:space="preserve">Revisión a la bascula de fruver debido a que está desperdiciando demasiada etiqueta al sacar los precios; sale en blanco S/N CO13217199_x000d_
Se realiza revisión del sistema de alimentación de Etiquetas; el usuario manifiesta que se hizo limpieza a la parte interna de la balanza ya que tenía humedad y polvo acumulado._x000d_
Se realiza pruebas de impresión y de pesado para verificar el buen funcionamiento de la impresora de etiquetas; se adjunta evidencias fotográficas. _x000d_
Manifiesta que la parte externa de la balanza presenta corrosión debido al frio intenso lo que ha ocasionado que se caiga la pintura y se acumule corrosión sobre el material de la balanza. Adjunto pruebas fotográficas</v>
      </c>
      <c r="K963">
        <v>45594.709027777775</v>
      </c>
      <c r="L963">
        <v>45595.404861111114</v>
      </c>
      <c r="M963">
        <v>45595</v>
      </c>
      <c r="N963" t="str">
        <f>TEXT(M963, "DDDD")</f>
        <v>miércoles</v>
      </c>
      <c r="O963" t="str">
        <v>J185 JUMBO YOPAL</v>
      </c>
      <c r="P963" t="str">
        <v>YOPAL</v>
      </c>
      <c r="Q963" t="str">
        <f>IF(ISBLANK(P963),"0",(VLOOKUP(P963,REGION,2,FALSE)))</f>
        <v>ORIENTE</v>
      </c>
      <c r="R963" t="str">
        <v>VICTOR JULIAN CORREDOR ORTIZ</v>
      </c>
      <c r="S963" t="e">
        <f>IF(ISBLANK(R963),"0", VLOOKUP(R963,PERSONAL,2,FALSE))</f>
        <v>#N/A</v>
      </c>
      <c r="T963" t="str">
        <v>CFS</v>
      </c>
      <c r="U963">
        <v>0.3333333333333333</v>
      </c>
      <c r="V963">
        <v>0.4583333333333333</v>
      </c>
      <c r="W963">
        <f>V963-U963</f>
        <v>0.125</v>
      </c>
      <c r="X963">
        <v>2</v>
      </c>
      <c r="Y963">
        <f>NETWORKDAYS(K963,M963)</f>
        <v>2</v>
      </c>
      <c r="Z963" t="str">
        <f>IF(Y963&lt;=2,"CUMPLE","NO CUMPLE")</f>
        <v>CUMPLE</v>
      </c>
      <c r="AB963" t="str">
        <v>POR TICKET</v>
      </c>
      <c r="AC963" t="str">
        <f>TEXT(M963,"mmmm")</f>
        <v>octubre</v>
      </c>
      <c r="AD963" t="str">
        <f>TEXT(M963,"yyyy")</f>
        <v>yyyy</v>
      </c>
      <c r="AE963">
        <f>W963*60*24</f>
        <v>180</v>
      </c>
      <c r="AF963">
        <f>AE963/60</f>
        <v>3</v>
      </c>
      <c r="AG963">
        <f>AE963/60</f>
        <v>3</v>
      </c>
      <c r="AH963">
        <f>L963-K963</f>
        <v>0.695833333338669</v>
      </c>
      <c r="AI963">
        <f>AH963*24*60</f>
        <v>1002.0000000076834</v>
      </c>
      <c r="AJ963">
        <f>75728*X963</f>
        <v>151456</v>
      </c>
    </row>
    <row r="964">
      <c r="A964">
        <v>969569</v>
      </c>
      <c r="B964" t="str">
        <v>SOLICITUD</v>
      </c>
      <c r="C964" t="str">
        <v>CERRADO</v>
      </c>
      <c r="D964" t="str">
        <v>SISTEMAS</v>
      </c>
      <c r="E964" t="str">
        <v>POS</v>
      </c>
      <c r="F964" t="str">
        <v>POS</v>
      </c>
      <c r="G964" t="str">
        <v>NCR</v>
      </c>
      <c r="H964" t="str">
        <v>Buen Dia. Favor nos ayudas con el envío de un técnico a la tienda SANTA MARTA un turno completo con 2.5 Tickets para el día de mañana 30 de octubre 2024. con el objetivo la validación de las las POS NCR Saludes</v>
      </c>
      <c r="I964" t="str">
        <v>Buen Dia. Favor nos ayudas con el envío de un técnico a la tienda SANTA MARTA un turno completo con 2.5 Tickets para el día de mañana 30 de octubre 2024. con el objetivo la validación de las las POS NCR Saludes</v>
      </c>
      <c r="J964" t="str">
        <v>SE REALIZA VISITA 2.5 PARA REALIZAR ASIGNACIONES EN LA TIENDA DE CENCOSUD SANTAMARTA; 1. SE REALIZA VALIDACION DE EQUIPOS POS NCR; SE REALIZA ELIMINACION DE PARTICIONES Y FORMATEO POR RED DE 7 EQUIPOS POS NCR. SE LE INFORMA AL PERSONAL DE SISTEMAS DE CENCOSUD DONDE CONFIRMAN QUE LOS EQUIPOS ESTAN GENERANDO PING. 2. SE REALIZA VALIDACION DE TELEFONO CISCO EN EL AREA ADMINISTRATIVA YA QUE PRESENTA PROBLEMAS CON LA BOCINA SE LE ENVIA SERIAL AL PERSONAL DE SISTEMAS DE CENCOSUD PARA SOICITAR EL CAMBIO. 3. SE REALIZA REVISION DE AREAS DONDE ESTAN LAS BASCULAS DE PESO; DONDE SE INFORMAPOR PARTE DE LOS USUARIO QUE ESTAN OPERANDO NORMAL HASTA EL MOMENTO. 4. SE REALIZA EMBALADO DE EQUIPOS MICROSENS EL CUAL SE DEJA RESGUARDADO EN EL AREA DE CONTRALOR PARA SU DEBIDA RECOLECCION. Y SE LE ENVIA EVIDENCIA FOTOGRAFICA AL SOPORTE DE SISTEMAS DE LO REALIZADO.</v>
      </c>
      <c r="K964">
        <v>45594.40277777778</v>
      </c>
      <c r="L964">
        <v>45594.427083333336</v>
      </c>
      <c r="M964">
        <v>45595</v>
      </c>
      <c r="N964" t="str">
        <f>TEXT(M964, "DDDD")</f>
        <v>miércoles</v>
      </c>
      <c r="O964" t="str">
        <v>J045 AV DEL FERROCARRIL SANTA MARTA</v>
      </c>
      <c r="P964" t="str">
        <v>SANTA MARTA</v>
      </c>
      <c r="Q964" t="str">
        <f>IF(ISBLANK(P964),"0",(VLOOKUP(P964,REGION,2,FALSE)))</f>
        <v>COSTA</v>
      </c>
      <c r="R964" t="str">
        <v>ENRIQUE PONZON ORTEGA</v>
      </c>
      <c r="S964" t="e">
        <f>IF(ISBLANK(R964),"0", VLOOKUP(R964,PERSONAL,2,FALSE))</f>
        <v>#N/A</v>
      </c>
      <c r="T964" t="str">
        <v>DIRECTO</v>
      </c>
      <c r="U964">
        <v>0.3333333333333333</v>
      </c>
      <c r="V964">
        <v>0.7083333333333334</v>
      </c>
      <c r="W964">
        <f>V964-U964</f>
        <v>0.37500000000000006</v>
      </c>
      <c r="X964" t="str">
        <v>2;5</v>
      </c>
      <c r="Y964">
        <f>NETWORKDAYS(K964,M964)</f>
        <v>2</v>
      </c>
      <c r="Z964" t="str">
        <f>IF(Y964&lt;=2,"CUMPLE","NO CUMPLE")</f>
        <v>CUMPLE</v>
      </c>
      <c r="AA964" t="str">
        <v>SOLICITUD TÉCNICO TODO EL DIA</v>
      </c>
      <c r="AB964" t="str">
        <v xml:space="preserve">POR DIA </v>
      </c>
      <c r="AC964" t="str">
        <f>TEXT(M964,"mmmm")</f>
        <v>octubre</v>
      </c>
      <c r="AD964" t="str">
        <f>TEXT(M964,"yyyy")</f>
        <v>yyyy</v>
      </c>
      <c r="AE964">
        <f>W964*60*24</f>
        <v>540.0000000000001</v>
      </c>
      <c r="AF964">
        <f>AE964/60</f>
        <v>9.000000000000002</v>
      </c>
      <c r="AG964">
        <f>AE964/60</f>
        <v>9.000000000000002</v>
      </c>
      <c r="AH964">
        <f>L964-K964</f>
        <v>0.024305555554747116</v>
      </c>
      <c r="AI964">
        <f>AH964*24*60</f>
        <v>34.99999999883585</v>
      </c>
      <c r="AJ964" t="e">
        <f>75728*X964</f>
        <v>#VALUE!</v>
      </c>
    </row>
    <row r="965">
      <c r="A965">
        <v>972089</v>
      </c>
      <c r="B965" t="str">
        <v>SOLICITUD</v>
      </c>
      <c r="C965" t="str">
        <v>CERRADO</v>
      </c>
      <c r="D965" t="str">
        <v>SISTEMAS</v>
      </c>
      <c r="E965" t="str">
        <v>INVENTARIO</v>
      </c>
      <c r="F965" t="str">
        <v>INVENTARIO</v>
      </c>
      <c r="G965" t="str">
        <v>INVENTARIO</v>
      </c>
      <c r="H965" t="str">
        <v>Buenos días. Por favor me colaboran con la autorizacion de este ticket para que el técnico de isit visite la tienda y realice la validación del inventarios de las pos NCR instaladas en la tienda.</v>
      </c>
      <c r="I965" t="str">
        <v>Buenos días. Por favor me colaboran con la autorizacion de este ticket para que el técnico de isit visite la tienda y realice la validación del inventarios de las pos NCR instaladas en la tienda.</v>
      </c>
      <c r="J965" t="str">
        <v>Se llega a sitio y se procede con validaciones de ingreso. Entablamos conversación con Soporte Especializado el señor Edwin Bolaños y procedemos a realizar inventario en cada uno de los puestos de pago en total 6 y atc. Enviando evidencias de: CPU POS; Visor Cliente; Visor Cajero o Touch;  Impresora Pis y Escaner Balanza o en su defecto en la pos de Mano. De forma satisfactoria terminamos la actividad y se procede con el respectivo cierre del ticket. Vale la pena añadir que todos los puestos de pago quedan completamente operativos con todos sus perifericos al igual que atc</v>
      </c>
      <c r="K965">
        <v>45595.5375</v>
      </c>
      <c r="L965">
        <v>45595.62986111111</v>
      </c>
      <c r="M965">
        <v>45595</v>
      </c>
      <c r="N965" t="str">
        <f>TEXT(M965, "DDDD")</f>
        <v>miércoles</v>
      </c>
      <c r="O965" t="str">
        <v>M179 METRO PITALITO</v>
      </c>
      <c r="P965" t="str">
        <v>PITALITO</v>
      </c>
      <c r="Q965" t="str">
        <f>IF(ISBLANK(P965),"0",(VLOOKUP(P965,REGION,2,FALSE)))</f>
        <v>OCCIDENTE</v>
      </c>
      <c r="R965" t="str">
        <v>EMERSON PALACIOS MARTINEZ</v>
      </c>
      <c r="S965">
        <f>IF(ISBLANK(R965),"0", VLOOKUP(R965,PERSONAL,2,FALSE))</f>
        <v>13723524</v>
      </c>
      <c r="T965" t="str">
        <v>ALIADO</v>
      </c>
      <c r="U965">
        <v>0.6111111111111112</v>
      </c>
      <c r="V965">
        <v>0.6527777777777778</v>
      </c>
      <c r="W965">
        <f>V965-U965</f>
        <v>0.04166666666666663</v>
      </c>
      <c r="X965">
        <v>1</v>
      </c>
      <c r="Y965">
        <f>NETWORKDAYS(K965,M965)</f>
        <v>1</v>
      </c>
      <c r="Z965" t="str">
        <f>IF(Y965&lt;=2,"CUMPLE","NO CUMPLE")</f>
        <v>CUMPLE</v>
      </c>
      <c r="AB965" t="str">
        <v>POR TICKET</v>
      </c>
      <c r="AC965" t="str">
        <f>TEXT(M965,"mmmm")</f>
        <v>octubre</v>
      </c>
      <c r="AD965" t="str">
        <f>TEXT(M965,"yyyy")</f>
        <v>yyyy</v>
      </c>
      <c r="AE965">
        <f>W965*60*24</f>
        <v>59.99999999999994</v>
      </c>
      <c r="AF965">
        <f>AE965/60</f>
        <v>0.999999999999999</v>
      </c>
      <c r="AG965">
        <f>AE965/60</f>
        <v>0.999999999999999</v>
      </c>
      <c r="AH965">
        <f>L965-K965</f>
        <v>0.0923611111138598</v>
      </c>
      <c r="AI965">
        <f>AH965*24*60</f>
        <v>133.00000000395812</v>
      </c>
      <c r="AJ965">
        <f>75728*X965</f>
        <v>75728</v>
      </c>
    </row>
    <row r="966">
      <c r="A966">
        <v>972095</v>
      </c>
      <c r="B966" t="str">
        <v>SOLICITUD</v>
      </c>
      <c r="C966" t="str">
        <v>CERRADO</v>
      </c>
      <c r="D966" t="str">
        <v>SISTEMAS</v>
      </c>
      <c r="E966" t="str">
        <v>INVENTARIO</v>
      </c>
      <c r="F966" t="str">
        <v>INVENTARIO</v>
      </c>
      <c r="G966" t="str">
        <v>INVENTARIO</v>
      </c>
      <c r="H966" t="str">
        <v>Buenos días. Por favor me colaboran con la autorizacion de este ticket para que el técnico de isit visite la tienda y realice el arreglo del cableado del gabinete del centro de computo de al tienda. Gracias.</v>
      </c>
      <c r="I966" t="str">
        <v>Buenos días. Por favor me colaboran con la autorizacion de este ticket para que el técnico de isit visite la tienda y realice el arreglo del cableado del gabinete del centro de computo de al tienda. Gracias.</v>
      </c>
      <c r="J966" t="str">
        <v>Se llega a sitio y procedemos con validaciones de ingreso. Solicitamos el favor nos den apertura a la oficina de sistemas y la datacenter. Procedemos con el peinado del cableado en el gabinete del datacenter. Realizamos limpieza de polvo y desconectamos cableado electrico y de datos que no se encuentra en uso. Aislamos cableado eléctrico del de datos. Se toman evidencias y se envian a soporte especializado. La actividad finaliza quedando la tienda arriba en sus dos enlaces y sin ninguna novedad. Se procede con el cierre del ticket.</v>
      </c>
      <c r="K966">
        <v>45595.5375</v>
      </c>
      <c r="L966">
        <v>45595.62986111111</v>
      </c>
      <c r="M966">
        <v>45595</v>
      </c>
      <c r="N966" t="str">
        <f>TEXT(M966, "DDDD")</f>
        <v>miércoles</v>
      </c>
      <c r="O966" t="str">
        <v>M179 METRO PITALITO</v>
      </c>
      <c r="P966" t="str">
        <v>PITALITO</v>
      </c>
      <c r="Q966" t="str">
        <f>IF(ISBLANK(P966),"0",(VLOOKUP(P966,REGION,2,FALSE)))</f>
        <v>OCCIDENTE</v>
      </c>
      <c r="R966" t="str">
        <v>EMERSON PALACIOS MARTINEZ</v>
      </c>
      <c r="S966">
        <f>IF(ISBLANK(R966),"0", VLOOKUP(R966,PERSONAL,2,FALSE))</f>
        <v>13723524</v>
      </c>
      <c r="T966" t="str">
        <v>ALIADO</v>
      </c>
      <c r="U966">
        <v>0.6527777777777778</v>
      </c>
      <c r="V966">
        <v>0.6770833333333334</v>
      </c>
      <c r="W966">
        <f>V966-U966</f>
        <v>0.02430555555555558</v>
      </c>
      <c r="X966" t="str">
        <v>0;5</v>
      </c>
      <c r="Y966">
        <f>NETWORKDAYS(K966,M966)</f>
        <v>1</v>
      </c>
      <c r="Z966" t="str">
        <f>IF(Y966&lt;=2,"CUMPLE","NO CUMPLE")</f>
        <v>CUMPLE</v>
      </c>
      <c r="AB966" t="str">
        <v>POR TICKET</v>
      </c>
      <c r="AC966" t="str">
        <f>TEXT(M966,"mmmm")</f>
        <v>octubre</v>
      </c>
      <c r="AD966" t="str">
        <f>TEXT(M966,"yyyy")</f>
        <v>yyyy</v>
      </c>
      <c r="AE966">
        <f>W966*60*24</f>
        <v>35.000000000000036</v>
      </c>
      <c r="AF966">
        <f>AE966/60</f>
        <v>0.5833333333333339</v>
      </c>
      <c r="AG966">
        <f>AE966/60</f>
        <v>0.5833333333333339</v>
      </c>
      <c r="AH966">
        <f>L966-K966</f>
        <v>0.0923611111138598</v>
      </c>
      <c r="AI966">
        <f>AH966*24*60</f>
        <v>133.00000000395812</v>
      </c>
      <c r="AJ966" t="e">
        <f>75728*X966</f>
        <v>#VALUE!</v>
      </c>
    </row>
    <row r="967" xml:space="preserve">
      <c r="A967">
        <v>966986</v>
      </c>
      <c r="B967" t="str">
        <v>SOLICITUD</v>
      </c>
      <c r="C967" t="str">
        <v>CERRADO</v>
      </c>
      <c r="D967" t="str">
        <v>TIENDA</v>
      </c>
      <c r="E967" t="str">
        <v>ACOMPAÑAMIENTO</v>
      </c>
      <c r="F967" t="str">
        <v>ACOMPAÑAMIENTO</v>
      </c>
      <c r="G967" t="str">
        <v>ACOMPAÑAMIENTO</v>
      </c>
      <c r="H967" t="str" xml:space="preserve">
        <v xml:space="preserve">Se solicita la ejecución de los siguientes tickets. 1. https://soluciones.cencosud.com/ticket/530761 Instalación y configuración de verificador de precios Newland enviado a tienda por CO 2. https://soluciones.cencosud.com/ticket/934381 Se requiere reinstalar PDT desde ceros ya que se presenta una novedad con el escaneo desde la aplicación de pickear los pedidos. El scanner no funciona únicamente 3.	https://soluciones.cencosud.com/ticket/938612 Se requiere validar PDT de recibo que ya ha sido formateada en 4 oportunidades; pero continúa presentando la novedad que mientras están trabajando en el recibo de mercancías; eventualmente se cierra la aplicación y corta las recepciones. Usuario manifiesta que han prestado la PDT a otras secciones en la tienda para realizar tareas diferentes y que también saca a los usuarios del sistema; esto después de haberla formateado._x000d_
4.	https://soluciones.cencosud.com/ticket/942912 se requiere validar si la base de la pantalla POS de platos preparados tiene garantía; ya que se despegó.</v>
      </c>
      <c r="I967" t="str" xml:space="preserve">
        <v xml:space="preserve">Se solicita la ejecución de los siguientes tickets. 1. https://soluciones.cencosud.com/ticket/530761 Instalación y configuración de verificador de precios Newland enviado a tienda por CO 2. https://soluciones.cencosud.com/ticket/934381 Se requiere reinstalar PDT desde ceros ya que se presenta una novedad con el escaneo desde la aplicación de pickear los pedidos. El scanner no funciona únicamente 3.	https://soluciones.cencosud.com/ticket/938612 Se requiere validar PDT de recibo que ya ha sido formateada en 4 oportunidades; pero continúa presentando la novedad que mientras están trabajando en el recibo de mercancías; eventualmente se cierra la aplicación y corta las recepciones. Usuario manifiesta que han prestado la PDT a otras secciones en la tienda para realizar tareas diferentes y que también saca a los usuarios del sistema; esto después de haberla formateado._x000d_
4.	https://soluciones.cencosud.com/ticket/942912 se requiere validar si la base de la pantalla POS de platos preparados tiene garantía; ya que se despegó.</v>
      </c>
      <c r="J967" t="str">
        <v>Se visita tienda donde inicialmente se procede a reconfigurar la PDT de recibo la cual se restablece y se trata de parametrizar segun instructivo; presentando mucha demora en la descarga de aplicativos; es necesario copiar los Instaladores de otra PDT y pasarlos en un Pc; se instalan y se configuran aplicativos; mocha sobre el cual causaba falla; se interviene el verificador Newland el cual al configurarlo y tener una version del firmware actulizada no es posible dejarlo operativo; se informa dicha novedad al gerente de la tienda; se validan PDT de seguridad las cuales generan inconveniente al leer los codigos de Ecomerce de domicilios; se notifica a soporte 1.5 quien indica que se escalara al area encargada; finalizando jornada se valida con Camilo jefe de Recibo quien indica que pdt esta trabajando sin novedad. se finaliza jornada.</v>
      </c>
      <c r="K967">
        <v>45593.43819444445</v>
      </c>
      <c r="L967">
        <v>45593.69305555556</v>
      </c>
      <c r="M967">
        <v>45595</v>
      </c>
      <c r="N967" t="str">
        <f>TEXT(M967, "DDDD")</f>
        <v>miércoles</v>
      </c>
      <c r="O967" t="str">
        <v>M028 METRO DUITAMA INNOVO</v>
      </c>
      <c r="P967" t="str">
        <v>DUITAMA</v>
      </c>
      <c r="Q967" t="str">
        <f>IF(ISBLANK(P967),"0",(VLOOKUP(P967,REGION,2,FALSE)))</f>
        <v>ORIENTE</v>
      </c>
      <c r="R967" t="str">
        <v>JHONATAN RICARDO VARGAS ZAMBRANO</v>
      </c>
      <c r="S967">
        <f>IF(ISBLANK(R967),"0", VLOOKUP(R967,PERSONAL,2,FALSE))</f>
        <v>1057583301</v>
      </c>
      <c r="T967" t="str">
        <v>DIRECTO</v>
      </c>
      <c r="U967">
        <v>0.3333333333333333</v>
      </c>
      <c r="V967">
        <v>0.7083333333333334</v>
      </c>
      <c r="W967">
        <f>V967-U967</f>
        <v>0.37500000000000006</v>
      </c>
      <c r="X967" t="str">
        <v>2;5</v>
      </c>
      <c r="Y967">
        <f>NETWORKDAYS(K967,M967)</f>
        <v>3</v>
      </c>
      <c r="Z967" t="str">
        <f>IF(Y967&lt;=2,"CUMPLE","NO CUMPLE")</f>
        <v>NO CUMPLE</v>
      </c>
      <c r="AA967" t="str">
        <v>SOLICITUD TÉCNICO TODO EL DIA</v>
      </c>
      <c r="AB967" t="str">
        <v xml:space="preserve">POR DIA </v>
      </c>
      <c r="AC967" t="str">
        <f>TEXT(M967,"mmmm")</f>
        <v>octubre</v>
      </c>
      <c r="AD967" t="str">
        <f>TEXT(M967,"yyyy")</f>
        <v>yyyy</v>
      </c>
      <c r="AE967">
        <f>W967*60*24</f>
        <v>540.0000000000001</v>
      </c>
      <c r="AF967">
        <f>AE967/60</f>
        <v>9.000000000000002</v>
      </c>
      <c r="AG967">
        <f>AE967/60</f>
        <v>9.000000000000002</v>
      </c>
      <c r="AH967">
        <f>L967-K967</f>
        <v>0.2548611111124046</v>
      </c>
      <c r="AI967">
        <f>AH967*24*60</f>
        <v>367.00000000186265</v>
      </c>
      <c r="AJ967" t="e">
        <f>75728*X967</f>
        <v>#VALUE!</v>
      </c>
    </row>
    <row r="968">
      <c r="A968">
        <v>967124</v>
      </c>
      <c r="B968" t="str">
        <v>SOLICITUD</v>
      </c>
      <c r="C968" t="str">
        <v>CERRADO</v>
      </c>
      <c r="D968" t="str">
        <v>SISTEMAS</v>
      </c>
      <c r="E968" t="str">
        <v>SWICTH</v>
      </c>
      <c r="F968" t="str">
        <v>SWICTH</v>
      </c>
      <c r="G968" t="str">
        <v>HUAWEI</v>
      </c>
      <c r="H968" t="str">
        <v>Buenos días. Por favor requerimos apoyo en sitio para configurar un switch para la migración de wifi a Huawei. Se requiere que lleven pc y cable de consola para tener conexión remota al equipo. Gracias.</v>
      </c>
      <c r="I968" t="str">
        <v>Buenos días. Por favor requerimos apoyo en sitio para configurar un switch para la migración de wifi a Huawei. Se requiere que lleven pc y cable de consola para tener conexión remota al equipo. Gracias.</v>
      </c>
      <c r="J968" t="str">
        <v xml:space="preserve">Se procedio conectar portatil por consola a Switch Huawei con el señor Alvaro Martinez y Alexander  Munevar todo quedo OK; se revisa cajas y se valida IP de los otros Switch en punto </v>
      </c>
      <c r="K968">
        <v>45593.486805555556</v>
      </c>
      <c r="L968">
        <v>45593.51597222222</v>
      </c>
      <c r="M968">
        <v>45595</v>
      </c>
      <c r="N968" t="str">
        <f>TEXT(M968, "DDDD")</f>
        <v>miércoles</v>
      </c>
      <c r="O968" t="str">
        <v>M040 METRO RIOHACHA</v>
      </c>
      <c r="P968" t="str">
        <v>RIOHACHA</v>
      </c>
      <c r="Q968" t="str">
        <f>IF(ISBLANK(P968),"0",(VLOOKUP(P968,REGION,2,FALSE)))</f>
        <v>COSTA</v>
      </c>
      <c r="R968" t="str">
        <v>ALVARO ENRIQUE ESPELETA</v>
      </c>
      <c r="S968" t="e">
        <f>IF(ISBLANK(R968),"0", VLOOKUP(R968,PERSONAL,2,FALSE))</f>
        <v>#N/A</v>
      </c>
      <c r="T968" t="str">
        <v>CFS</v>
      </c>
      <c r="U968">
        <v>0.625</v>
      </c>
      <c r="V968">
        <v>0.75</v>
      </c>
      <c r="W968">
        <f>V968-U968</f>
        <v>0.125</v>
      </c>
      <c r="X968">
        <v>2</v>
      </c>
      <c r="Y968">
        <f>NETWORKDAYS(K968,M968)</f>
        <v>3</v>
      </c>
      <c r="Z968" t="str">
        <f>IF(Y968&lt;=2,"CUMPLE","NO CUMPLE")</f>
        <v>NO CUMPLE</v>
      </c>
      <c r="AB968" t="str">
        <v>POR TICKET</v>
      </c>
      <c r="AC968" t="str">
        <f>TEXT(M968,"mmmm")</f>
        <v>octubre</v>
      </c>
      <c r="AD968" t="str">
        <f>TEXT(M968,"yyyy")</f>
        <v>yyyy</v>
      </c>
      <c r="AE968">
        <f>W968*60*24</f>
        <v>180</v>
      </c>
      <c r="AF968">
        <f>AE968/60</f>
        <v>3</v>
      </c>
      <c r="AG968">
        <f>AE968/60</f>
        <v>3</v>
      </c>
      <c r="AH968">
        <f>L968-K968</f>
        <v>0.02916666666715173</v>
      </c>
      <c r="AI968">
        <f>AH968*24*60</f>
        <v>42.00000000069849</v>
      </c>
      <c r="AJ968">
        <f>75728*X968</f>
        <v>151456</v>
      </c>
    </row>
    <row r="969">
      <c r="A969">
        <v>963062</v>
      </c>
      <c r="B969" t="str">
        <v>SOLICITUD</v>
      </c>
      <c r="C969" t="str">
        <v>CERRADO</v>
      </c>
      <c r="D969" t="str">
        <v>SISTEMAS</v>
      </c>
      <c r="E969" t="str">
        <v>SERVIDOR</v>
      </c>
      <c r="F969" t="str">
        <v>SERVIDOR</v>
      </c>
      <c r="G969" t="str">
        <v>LENOVO</v>
      </c>
      <c r="H969" t="str">
        <v>Por favor solicito enviar el servidor SR250 generando el Backup de TP Linux y enviarlo al CRC</v>
      </c>
      <c r="I969" t="str">
        <v>Por favor solicito enviar el servidor SR250 generando el Backup de TP Linux y enviarlo al CRC</v>
      </c>
      <c r="J969" t="str">
        <v>Por favor solicito enviar el servidor SR250 generando el Backup de TP Linux y enviarlo al CRC. Se identifica servidor; se apaga; se desinstala del rack; se toman seriales; se ubica caja para embalaje; se empacan con rieles y cables de poder; se imprimen y hacen firmar actas para disposición del activo y se notifica a personal de TI de la actividad realizada.</v>
      </c>
      <c r="K969">
        <v>45593.67916666667</v>
      </c>
      <c r="L969">
        <v>45593.71805555555</v>
      </c>
      <c r="M969">
        <v>45595</v>
      </c>
      <c r="N969" t="str">
        <f>TEXT(M969, "DDDD")</f>
        <v>miércoles</v>
      </c>
      <c r="O969" t="str">
        <v>J027 JUMBO RIONEGRO</v>
      </c>
      <c r="P969" t="str">
        <v>RIONEGRO</v>
      </c>
      <c r="Q969" t="str">
        <f>IF(ISBLANK(P969),"0",(VLOOKUP(P969,REGION,2,FALSE)))</f>
        <v>CENTRO</v>
      </c>
      <c r="R969" t="str">
        <v xml:space="preserve">FABIAN VARGAS LASTRA </v>
      </c>
      <c r="S969" t="e">
        <f>IF(ISBLANK(R969),"0", VLOOKUP(R969,PERSONAL,2,FALSE))</f>
        <v>#N/A</v>
      </c>
      <c r="T969" t="str">
        <v>ALIADO</v>
      </c>
      <c r="U969">
        <v>0.4097222222222222</v>
      </c>
      <c r="V969">
        <v>0.5416666666666666</v>
      </c>
      <c r="W969">
        <f>V969-U969</f>
        <v>0.13194444444444442</v>
      </c>
      <c r="X969">
        <v>2</v>
      </c>
      <c r="Y969">
        <f>NETWORKDAYS(K969,M969)</f>
        <v>3</v>
      </c>
      <c r="Z969" t="str">
        <f>IF(Y969&lt;=2,"CUMPLE","NO CUMPLE")</f>
        <v>NO CUMPLE</v>
      </c>
      <c r="AB969" t="str">
        <v>POR TICKET</v>
      </c>
      <c r="AC969" t="str">
        <f>TEXT(M969,"mmmm")</f>
        <v>octubre</v>
      </c>
      <c r="AD969" t="str">
        <f>TEXT(M969,"yyyy")</f>
        <v>yyyy</v>
      </c>
      <c r="AE969">
        <f>W969*60*24</f>
        <v>189.99999999999997</v>
      </c>
      <c r="AF969">
        <f>AE969/60</f>
        <v>3.166666666666666</v>
      </c>
      <c r="AG969">
        <f>AE969/60</f>
        <v>3.166666666666666</v>
      </c>
      <c r="AH969">
        <f>L969-K969</f>
        <v>0.038888888884685</v>
      </c>
      <c r="AI969">
        <f>AH969*24*60</f>
        <v>55.9999999939464</v>
      </c>
      <c r="AJ969">
        <f>75728*X969</f>
        <v>151456</v>
      </c>
    </row>
    <row r="970">
      <c r="A970">
        <v>967468</v>
      </c>
      <c r="B970" t="str">
        <v>SOLICITUD</v>
      </c>
      <c r="C970" t="str">
        <v>CERRADO</v>
      </c>
      <c r="D970" t="str">
        <v>TIENDA</v>
      </c>
      <c r="E970" t="str">
        <v>CPU</v>
      </c>
      <c r="F970" t="str">
        <v>CPU</v>
      </c>
      <c r="G970" t="str">
        <v>LENOVO</v>
      </c>
      <c r="H970" t="str">
        <v>Aplicativo de COREL DRAW inestable; se cierra solo Hostname del equipo: J027900WS030</v>
      </c>
      <c r="I970" t="str">
        <v>Aplicativo de COREL DRAW inestable; se cierra solo Hostname del equipo: J027900WS030</v>
      </c>
      <c r="J970" t="str">
        <v>Aplicativo de COREL DRAW inestable; se cierra solo Hostname del equipo: J027900WS030 .Se valida problema de Corel con el usuario; se intentan diferentes acciones para corregir el problema; se decide desinstalar y volver a instalar Corel. Se soluciona problema de ingreso al perfil del usuario cuyo perfil se estaba duplicando; se hacen pruebas de ingreso al perfil del usuario y pruebas de funcionamiento de Corel y es recibido a satisfacción del usuario</v>
      </c>
      <c r="K970">
        <v>45593.63888888889</v>
      </c>
      <c r="L970">
        <v>45593.71805555555</v>
      </c>
      <c r="M970">
        <v>45595</v>
      </c>
      <c r="N970" t="str">
        <f>TEXT(M970, "DDDD")</f>
        <v>miércoles</v>
      </c>
      <c r="O970" t="str">
        <v>J027 JUMBO RIONEGRO</v>
      </c>
      <c r="P970" t="str">
        <v>RIONEGRO</v>
      </c>
      <c r="Q970" t="str">
        <f>IF(ISBLANK(P970),"0",(VLOOKUP(P970,REGION,2,FALSE)))</f>
        <v>CENTRO</v>
      </c>
      <c r="R970" t="str">
        <v xml:space="preserve">FABIAN VARGAS LASTRA </v>
      </c>
      <c r="S970" t="e">
        <f>IF(ISBLANK(R970),"0", VLOOKUP(R970,PERSONAL,2,FALSE))</f>
        <v>#N/A</v>
      </c>
      <c r="T970" t="str">
        <v>ALIADO</v>
      </c>
      <c r="U970">
        <v>0.625</v>
      </c>
      <c r="V970">
        <v>0.7847222222222222</v>
      </c>
      <c r="W970">
        <f>V970-U970</f>
        <v>0.1597222222222222</v>
      </c>
      <c r="X970">
        <v>2</v>
      </c>
      <c r="Y970">
        <f>NETWORKDAYS(K970,M970)</f>
        <v>3</v>
      </c>
      <c r="Z970" t="str">
        <f>IF(Y970&lt;=2,"CUMPLE","NO CUMPLE")</f>
        <v>NO CUMPLE</v>
      </c>
      <c r="AB970" t="str">
        <v>POR TICKET</v>
      </c>
      <c r="AC970" t="str">
        <f>TEXT(M970,"mmmm")</f>
        <v>octubre</v>
      </c>
      <c r="AD970" t="str">
        <f>TEXT(M970,"yyyy")</f>
        <v>yyyy</v>
      </c>
      <c r="AE970">
        <f>W970*60*24</f>
        <v>229.99999999999997</v>
      </c>
      <c r="AF970">
        <f>AE970/60</f>
        <v>3.833333333333333</v>
      </c>
      <c r="AG970">
        <f>AE970/60</f>
        <v>3.833333333333333</v>
      </c>
      <c r="AH970">
        <f>L970-K970</f>
        <v>0.07916666666278616</v>
      </c>
      <c r="AI970">
        <f>AH970*24*60</f>
        <v>113.99999999441206</v>
      </c>
      <c r="AJ970">
        <f>75728*X970</f>
        <v>151456</v>
      </c>
    </row>
    <row r="971">
      <c r="A971">
        <v>986117</v>
      </c>
      <c r="B971" t="str">
        <v>SOLICITUD</v>
      </c>
      <c r="C971" t="str">
        <v>CERRADO</v>
      </c>
      <c r="D971" t="str">
        <v>TIENDA</v>
      </c>
      <c r="E971" t="str">
        <v>PROACTIVA</v>
      </c>
      <c r="F971" t="str">
        <v>PROACTIVA</v>
      </c>
      <c r="G971" t="str">
        <v>PROACTIVA</v>
      </c>
      <c r="H971" t="str">
        <v>Buen Dia Su ayuda con la proactiva del mes de Octubre con su respectivo informe del estado de la tienda</v>
      </c>
      <c r="I971" t="str">
        <v>Buen Dia Su ayuda con la proactiva del mes de Octubre con su respectivo informe del estado de la tienda</v>
      </c>
      <c r="J971" t="str">
        <v>Se procede a pregunta  la jefa de cajeras si tiene alguna otra novedad en la cual se le pueda ayudar; en la cual menciona dos; un monitor de una caja que se apaga al moverse y una impresora con fallas; a lo cual se procede a ajustar el monitor porque tenía los soportes un poco sueltos; lo cual queda arreglado; con la impresora se procede realizar la revisión y  se evidencia que el cable de la LAN es el que le está fallando; se le aconseja cambiarlo; pero se deja la impresora funcional. Se le pregunta al gerente y tiene alguna novedad que necesite soporte y pide apoyo con las actualizaciones de unas apk en las Pda; dejando las novedades del punto resueltas</v>
      </c>
      <c r="K971">
        <v>45601.65069444444</v>
      </c>
      <c r="L971">
        <v>45602.45763888889</v>
      </c>
      <c r="M971">
        <v>45595</v>
      </c>
      <c r="N971" t="str">
        <f>TEXT(M971, "DDDD")</f>
        <v>miércoles</v>
      </c>
      <c r="O971" t="str">
        <v>M074 METRO FACATATIVA</v>
      </c>
      <c r="P971" t="str">
        <v>FACATATIVA</v>
      </c>
      <c r="Q971" t="str">
        <f>IF(ISBLANK(P971),"0",(VLOOKUP(P971,REGION,2,FALSE)))</f>
        <v>BOGOTA</v>
      </c>
      <c r="R971" t="str">
        <v xml:space="preserve">JUAN SEBASTIAN ESCALANTE </v>
      </c>
      <c r="S971" t="e">
        <f>IF(ISBLANK(R971),"0", VLOOKUP(R971,PERSONAL,2,FALSE))</f>
        <v>#N/A</v>
      </c>
      <c r="T971" t="str">
        <v>CFS</v>
      </c>
      <c r="U971">
        <v>0.3333333333333333</v>
      </c>
      <c r="V971">
        <v>0.4270833333333333</v>
      </c>
      <c r="W971">
        <f>V971-U971</f>
        <v>0.09375</v>
      </c>
      <c r="X971">
        <v>1</v>
      </c>
      <c r="Y971">
        <f>NETWORKDAYS(K971,M971)</f>
        <v>-5</v>
      </c>
      <c r="Z971" t="str">
        <f>IF(Y971&lt;=2,"CUMPLE","NO CUMPLE")</f>
        <v>CUMPLE</v>
      </c>
      <c r="AB971" t="str">
        <v>POR TICKET</v>
      </c>
      <c r="AC971" t="str">
        <f>TEXT(M971,"mmmm")</f>
        <v>octubre</v>
      </c>
      <c r="AD971" t="str">
        <f>TEXT(M971,"yyyy")</f>
        <v>yyyy</v>
      </c>
      <c r="AE971">
        <f>W971*60*24</f>
        <v>135</v>
      </c>
      <c r="AF971">
        <f>AE971/60</f>
        <v>2.25</v>
      </c>
      <c r="AG971">
        <f>AE971/60</f>
        <v>2.25</v>
      </c>
      <c r="AH971">
        <f>L971-K971</f>
        <v>0.8069444444481633</v>
      </c>
      <c r="AI971">
        <f>AH971*24*60</f>
        <v>1162.000000005355</v>
      </c>
      <c r="AJ971">
        <f>75728*X971</f>
        <v>75728</v>
      </c>
    </row>
    <row r="972" xml:space="preserve">
      <c r="A972">
        <v>970767</v>
      </c>
      <c r="B972" t="str">
        <v>INCIDENTE</v>
      </c>
      <c r="C972" t="str">
        <v>CERRADO</v>
      </c>
      <c r="D972" t="str">
        <v>SISTEMAS</v>
      </c>
      <c r="E972" t="str">
        <v>BIOMETRICO</v>
      </c>
      <c r="F972" t="str">
        <v>BIOMETRICO</v>
      </c>
      <c r="G972" t="str">
        <v>BIOMETRICO</v>
      </c>
      <c r="H972" t="str">
        <v>Buenas Tardes se solicita revisión y configuración del Reloj-Marcación de Reloj Control ya que se están presentando novedades en faltantes de marcación; adicional presenta lentitud a la hora de marcar. lo que nos esta ocasionando son descuentos por ausencia no reales.</v>
      </c>
      <c r="I972" t="str">
        <v>Buenas Tardes se solicita revisión y configuración del Reloj-Marcación de Reloj Control ya que se están presentando novedades en faltantes de marcación; adicional presenta lentitud a la hora de marcar. lo que nos esta ocasionando son descuentos por ausencia no reales.</v>
      </c>
      <c r="J972" t="str" xml:space="preserve">
        <v xml:space="preserve">se realizo revision a reloj control el cual presenta fallas y lentitud. Se procede a reiniciar el dispositivo y se comprueba que sigue_x000d_
fallanado. Se procede a colocar un nuevo cable UTP categoria 6. este funciona correctamente con el dispositivo. se hacen las_x000d_
respectivas pruebas y se finaliza correctamente._x000d_
Finalmente; a las 10:00 a.m se concluyó el trabajo y se realizó la salida de las instalaciones.</v>
      </c>
      <c r="K972">
        <v>45595.53888888889</v>
      </c>
      <c r="L972">
        <v>45595.59861111111</v>
      </c>
      <c r="M972">
        <v>45596</v>
      </c>
      <c r="N972" t="str">
        <f>TEXT(M972, "DDDD")</f>
        <v>jueves</v>
      </c>
      <c r="O972" t="str">
        <v>J047 JUMBO GIRARDOT</v>
      </c>
      <c r="P972" t="str">
        <v>GIRARDOT</v>
      </c>
      <c r="Q972" t="str">
        <f>IF(ISBLANK(P972),"0",(VLOOKUP(P972,REGION,2,FALSE)))</f>
        <v>OCCIDENTE</v>
      </c>
      <c r="R972" t="str">
        <v>MICHAEL SIMIT VILLABON TRUJILLO</v>
      </c>
      <c r="S972" t="e">
        <f>IF(ISBLANK(R972),"0", VLOOKUP(R972,PERSONAL,2,FALSE))</f>
        <v>#N/A</v>
      </c>
      <c r="T972" t="str">
        <v>ALIADO</v>
      </c>
      <c r="U972">
        <v>0.3333333333333333</v>
      </c>
      <c r="V972">
        <v>0.4166666666666667</v>
      </c>
      <c r="W972">
        <f>V972-U972</f>
        <v>0.08333333333333337</v>
      </c>
      <c r="X972">
        <v>1</v>
      </c>
      <c r="Y972">
        <f>NETWORKDAYS(K972,M972)</f>
        <v>2</v>
      </c>
      <c r="Z972" t="str">
        <f>IF(Y972&lt;=2,"CUMPLE","NO CUMPLE")</f>
        <v>CUMPLE</v>
      </c>
      <c r="AB972" t="str">
        <v>POR TICKET</v>
      </c>
      <c r="AC972" t="str">
        <f>TEXT(M972,"mmmm")</f>
        <v>octubre</v>
      </c>
      <c r="AD972" t="str">
        <f>TEXT(M972,"yyyy")</f>
        <v>yyyy</v>
      </c>
      <c r="AE972">
        <f>W972*60*24</f>
        <v>120.00000000000004</v>
      </c>
      <c r="AF972">
        <f>AE972/60</f>
        <v>2.000000000000001</v>
      </c>
      <c r="AG972">
        <f>AE972/60</f>
        <v>2.000000000000001</v>
      </c>
      <c r="AH972">
        <f>L972-K972</f>
        <v>0.059722222220443655</v>
      </c>
      <c r="AI972">
        <f>AH972*24*60</f>
        <v>85.99999999743886</v>
      </c>
      <c r="AJ972">
        <f>75728*X972</f>
        <v>75728</v>
      </c>
    </row>
    <row r="973" xml:space="preserve">
      <c r="A973">
        <v>960621</v>
      </c>
      <c r="B973" t="str">
        <v>INCIDENTE</v>
      </c>
      <c r="C973" t="str">
        <v>CERRADO</v>
      </c>
      <c r="D973" t="str">
        <v>LINEAL DE CAJAS</v>
      </c>
      <c r="E973" t="str">
        <v>IMPRESORA</v>
      </c>
      <c r="F973" t="str">
        <v>IMPRESORA</v>
      </c>
      <c r="G973" t="str">
        <v>NCR</v>
      </c>
      <c r="H973" t="str">
        <v>Buenos Días Me colaboran por favor validando la impresora de la POS 6 la cual genera la tirilla de la impresión mas larga de lo normal. Gracias</v>
      </c>
      <c r="I973" t="str">
        <v>Buenos Días Me colaboran por favor validando la impresora de la POS 6 la cual genera la tirilla de la impresión mas larga de lo normal. Gracias</v>
      </c>
      <c r="J973" t="str" xml:space="preserve">
        <v xml:space="preserve">se realizo la reinstalacion del firmware de la impresora POS 6. ya que la tirilla se imprimia mas larga de lo habitual. se actualiza a la_x000d_
ultima version y se verifica que funciona correctamente; para concluir se imprime una terilla de prueba y se comprueba que se_x000d_
imprime correctamente._x000d_
Finalmente; a las 9:30 a.m se concluyó el trabajo y se realizó la salida de las instalaciones.</v>
      </c>
      <c r="K973">
        <v>45595.71805555555</v>
      </c>
      <c r="L973">
        <v>45596.407638888886</v>
      </c>
      <c r="M973">
        <v>45596</v>
      </c>
      <c r="N973" t="str">
        <f>TEXT(M973, "DDDD")</f>
        <v>jueves</v>
      </c>
      <c r="O973" t="str">
        <v>M195 METRO SANTA LUCIA</v>
      </c>
      <c r="P973" t="str">
        <v>NEIVA</v>
      </c>
      <c r="Q973" t="str">
        <f>IF(ISBLANK(P973),"0",(VLOOKUP(P973,REGION,2,FALSE)))</f>
        <v>OCCIDENTE</v>
      </c>
      <c r="R973" t="str">
        <v>MICHAEL SIMIT VILLABON TRUJILLO</v>
      </c>
      <c r="S973" t="e">
        <f>IF(ISBLANK(R973),"0", VLOOKUP(R973,PERSONAL,2,FALSE))</f>
        <v>#N/A</v>
      </c>
      <c r="T973" t="str">
        <v>ALIADO</v>
      </c>
      <c r="U973">
        <v>0.3333333333333333</v>
      </c>
      <c r="V973">
        <v>0.3958333333333333</v>
      </c>
      <c r="W973">
        <f>V973-U973</f>
        <v>0.0625</v>
      </c>
      <c r="X973">
        <v>1</v>
      </c>
      <c r="Y973">
        <f>NETWORKDAYS(K973,M973)</f>
        <v>2</v>
      </c>
      <c r="Z973" t="str">
        <f>IF(Y973&lt;=2,"CUMPLE","NO CUMPLE")</f>
        <v>CUMPLE</v>
      </c>
      <c r="AB973" t="str">
        <v>POR TICKET</v>
      </c>
      <c r="AC973" t="str">
        <f>TEXT(M973,"mmmm")</f>
        <v>octubre</v>
      </c>
      <c r="AD973" t="str">
        <f>TEXT(M973,"yyyy")</f>
        <v>yyyy</v>
      </c>
      <c r="AE973">
        <f>W973*60*24</f>
        <v>90</v>
      </c>
      <c r="AF973">
        <f>AE973/60</f>
        <v>1.5</v>
      </c>
      <c r="AG973">
        <f>AE973/60</f>
        <v>1.5</v>
      </c>
      <c r="AH973">
        <f>L973-K973</f>
        <v>0.6895833333328483</v>
      </c>
      <c r="AI973">
        <f>AH973*24*60</f>
        <v>992.9999999993015</v>
      </c>
      <c r="AJ973">
        <f>75728*X973</f>
        <v>75728</v>
      </c>
    </row>
    <row r="974">
      <c r="A974">
        <v>966329</v>
      </c>
      <c r="B974" t="str">
        <v>INCIDENTE</v>
      </c>
      <c r="C974" t="str">
        <v>CERRADO</v>
      </c>
      <c r="D974" t="str">
        <v>LINEAL DE CAJAS</v>
      </c>
      <c r="E974" t="str">
        <v>IMPRESORA</v>
      </c>
      <c r="F974" t="str">
        <v>IMPRESORA</v>
      </c>
      <c r="G974" t="str">
        <v>ZEBRA</v>
      </c>
      <c r="H974" t="str">
        <v>La impresora Zebra de peroques no esta imprimiendo; no permite imprimir el cambio de precios ni peroques.</v>
      </c>
      <c r="I974" t="str">
        <v>La impresora Zebra de peroques no esta imprimiendo; no permite imprimir el cambio de precios ni peroques.</v>
      </c>
      <c r="J974" t="str">
        <v>Se visita tienda donde se revisa impresora la cual no imprime peroques enviando pruebas desde Pdt; Pc y ninguna se genera; al validar configuraciones se evidencia que la IP asignada no corresponde; se configura la IP que asigna el area de sistemas y se solicita volver a hacer pruebas y falla se corrige; impresora se entrega operativa.</v>
      </c>
      <c r="K974">
        <v>45594.70694444444</v>
      </c>
      <c r="L974">
        <v>45595.50347222222</v>
      </c>
      <c r="M974">
        <v>45596</v>
      </c>
      <c r="N974" t="str">
        <f>TEXT(M974, "DDDD")</f>
        <v>jueves</v>
      </c>
      <c r="O974" t="str">
        <v>M097 METRO SOGAMOSO</v>
      </c>
      <c r="P974" t="str">
        <v>SOGAMOSO</v>
      </c>
      <c r="Q974" t="str">
        <f>IF(ISBLANK(P974),"0",(VLOOKUP(P974,REGION,2,FALSE)))</f>
        <v>ORIENTE</v>
      </c>
      <c r="R974" t="str">
        <v>JHONATAN RICARDO VARGAS ZAMBRANO</v>
      </c>
      <c r="S974">
        <f>IF(ISBLANK(R974),"0", VLOOKUP(R974,PERSONAL,2,FALSE))</f>
        <v>1057583301</v>
      </c>
      <c r="T974" t="str">
        <v>DIRECTO</v>
      </c>
      <c r="U974">
        <v>0.3958333333333333</v>
      </c>
      <c r="V974">
        <v>0.4583333333333333</v>
      </c>
      <c r="W974">
        <f>V974-U974</f>
        <v>0.0625</v>
      </c>
      <c r="X974">
        <v>1</v>
      </c>
      <c r="Y974">
        <f>NETWORKDAYS(K974,M974)</f>
        <v>3</v>
      </c>
      <c r="Z974" t="str">
        <f>IF(Y974&lt;=2,"CUMPLE","NO CUMPLE")</f>
        <v>NO CUMPLE</v>
      </c>
      <c r="AB974" t="str">
        <v>POR TICKET</v>
      </c>
      <c r="AC974" t="str">
        <f>TEXT(M974,"mmmm")</f>
        <v>octubre</v>
      </c>
      <c r="AD974" t="str">
        <f>TEXT(M974,"yyyy")</f>
        <v>yyyy</v>
      </c>
      <c r="AE974">
        <f>W974*60*24</f>
        <v>90</v>
      </c>
      <c r="AF974">
        <f>AE974/60</f>
        <v>1.5</v>
      </c>
      <c r="AG974">
        <f>AE974/60</f>
        <v>1.5</v>
      </c>
      <c r="AH974">
        <f>L974-K974</f>
        <v>0.796527777776646</v>
      </c>
      <c r="AI974">
        <f>AH974*24*60</f>
        <v>1146.9999999983702</v>
      </c>
      <c r="AJ974">
        <f>75728*X974</f>
        <v>75728</v>
      </c>
    </row>
    <row r="975" xml:space="preserve">
      <c r="A975">
        <v>43</v>
      </c>
      <c r="B975" t="str">
        <v>SOLICITUD</v>
      </c>
      <c r="C975" t="str">
        <v>CERRADO</v>
      </c>
      <c r="D975" t="str">
        <v>SISTEMAS</v>
      </c>
      <c r="E975" t="str">
        <v>POS</v>
      </c>
      <c r="F975" t="str">
        <v>POS</v>
      </c>
      <c r="G975" t="str">
        <v>POS</v>
      </c>
      <c r="H975" t="str">
        <v xml:space="preserve">Apoyo Open Bar / Solicitud de correo de recurso para el evento  / solicitado por Oscar Garcia - Cesar Bravo Villalba </v>
      </c>
      <c r="I975" t="str">
        <v xml:space="preserve">Apoyo Open Bar / Solicitud de correo de recurso para el evento  / solicitado por Oscar Garcia - Cesar Bravo Villalba </v>
      </c>
      <c r="J975" t="str" xml:space="preserve">
        <v xml:space="preserve">_x000d_
Tienda Santa Ana _x000d_
Actividad: Terminamos de instalar y pruebaslas 22 POS _x000d_
</v>
      </c>
      <c r="K975">
        <v>45587.69027777778</v>
      </c>
      <c r="L975">
        <v>45587.731944444444</v>
      </c>
      <c r="M975">
        <v>45596</v>
      </c>
      <c r="N975" t="str">
        <f>TEXT(M975, "DDDD")</f>
        <v>jueves</v>
      </c>
      <c r="O975" t="str">
        <v>J019 SANTA ANA</v>
      </c>
      <c r="P975" t="str">
        <v>BOGOTA</v>
      </c>
      <c r="Q975" t="str">
        <f>IF(ISBLANK(P975),"0",(VLOOKUP(P975,REGION,2,FALSE)))</f>
        <v>BOGOTA</v>
      </c>
      <c r="R975" t="str">
        <v xml:space="preserve">ALEXANDER CASTILLO SOTELO </v>
      </c>
      <c r="S975" t="e">
        <f>IF(ISBLANK(R975),"0", VLOOKUP(R975,PERSONAL,2,FALSE))</f>
        <v>#N/A</v>
      </c>
      <c r="T975" t="str">
        <v>ALIADO</v>
      </c>
      <c r="U975">
        <v>0.375</v>
      </c>
      <c r="V975">
        <v>0.75</v>
      </c>
      <c r="W975">
        <f>V975-U975</f>
        <v>0.375</v>
      </c>
      <c r="X975" t="str">
        <v>2;5</v>
      </c>
      <c r="Y975">
        <f>NETWORKDAYS(K975,M975)</f>
        <v>8</v>
      </c>
      <c r="Z975" t="str">
        <f>IF(Y975&lt;=2,"CUMPLE","NO CUMPLE")</f>
        <v>NO CUMPLE</v>
      </c>
      <c r="AA975" t="str">
        <v>SOLICITUD TÉCNICO TODO EL DIA</v>
      </c>
      <c r="AB975" t="str">
        <v xml:space="preserve">POR DIA </v>
      </c>
      <c r="AC975" t="str">
        <f>TEXT(M975,"mmmm")</f>
        <v>octubre</v>
      </c>
      <c r="AD975" t="str">
        <f>TEXT(M975,"yyyy")</f>
        <v>yyyy</v>
      </c>
      <c r="AE975">
        <f>W975*60*24</f>
        <v>540</v>
      </c>
      <c r="AF975">
        <f>AE975/60</f>
        <v>9</v>
      </c>
      <c r="AG975">
        <f>AE975/60</f>
        <v>9</v>
      </c>
      <c r="AH975">
        <f>L975-K975</f>
        <v>0.04166666666424135</v>
      </c>
      <c r="AI975">
        <f>AH975*24*60</f>
        <v>59.99999999650754</v>
      </c>
      <c r="AJ975" t="e">
        <f>75728*X975</f>
        <v>#VALUE!</v>
      </c>
    </row>
    <row r="976" xml:space="preserve">
      <c r="A976">
        <v>954921</v>
      </c>
      <c r="B976" t="str">
        <v>INCIDENTE</v>
      </c>
      <c r="C976" t="str">
        <v>ABIERTO</v>
      </c>
      <c r="D976" t="str">
        <v>RECIBO</v>
      </c>
      <c r="E976" t="str">
        <v>PDA</v>
      </c>
      <c r="F976" t="str">
        <v>PDA</v>
      </c>
      <c r="G976" t="str">
        <v>HONEYWELL</v>
      </c>
      <c r="H976" t="str">
        <v>SOLICITO REVISION DE LA PDA DE RECIBO NO RECIBE CARGA CONTINUAMENTE Y CUANDO ESTA CARGANDO NO AUMENTA LA CARGA SOLO DIMINUYE EN OCACIONES.</v>
      </c>
      <c r="I976" t="str">
        <v>SOLICITO REVISION DE LA PDA DE RECIBO NO RECIBE CARGA CONTINUAMENTE Y CUANDO ESTA CARGANDO NO AUMENTA LA CARGA SOLO DIMINUYE EN OCACIONES.</v>
      </c>
      <c r="J976" t="str" xml:space="preserve">
        <v xml:space="preserve">Se realizo diagnostico de la PDA de recibo. se comprueba que la bateria se encuentra soplada. Los pines de la bateria se encuentran en mal_x000d_
estado. No le funciona el laser. El teren de carga tambien se encuentra dañado; adicional tiene deterioro fisico. Se recomienda cambio de la_x000d_
PDA con serial 21178B0081_x000d_
Finalmente; a las 09:30 pm se concluyó el trabajo y se realizó la salida de las instalaciones.</v>
      </c>
      <c r="K976">
        <v>45595.73263888889</v>
      </c>
      <c r="L976">
        <v>45596.407638888886</v>
      </c>
      <c r="M976">
        <v>45596</v>
      </c>
      <c r="N976" t="str">
        <f>TEXT(M976, "DDDD")</f>
        <v>jueves</v>
      </c>
      <c r="O976" t="str">
        <v>M195 METRO SANTA LUCIA</v>
      </c>
      <c r="P976" t="str">
        <v>NEIVA</v>
      </c>
      <c r="Q976" t="str">
        <f>IF(ISBLANK(P976),"0",(VLOOKUP(P976,REGION,2,FALSE)))</f>
        <v>OCCIDENTE</v>
      </c>
      <c r="R976" t="str">
        <v>MICHAEL SIMIT VILLABON TRUJILLO</v>
      </c>
      <c r="S976" t="e">
        <f>IF(ISBLANK(R976),"0", VLOOKUP(R976,PERSONAL,2,FALSE))</f>
        <v>#N/A</v>
      </c>
      <c r="T976" t="str">
        <v>ALIADO</v>
      </c>
      <c r="U976">
        <v>0.3333333333333333</v>
      </c>
      <c r="V976">
        <v>0.4166666666666667</v>
      </c>
      <c r="W976">
        <f>V976-U976</f>
        <v>0.08333333333333337</v>
      </c>
      <c r="X976">
        <v>1</v>
      </c>
      <c r="Y976">
        <f>NETWORKDAYS(K976,M976)</f>
        <v>2</v>
      </c>
      <c r="Z976" t="str">
        <f>IF(Y976&lt;=2,"CUMPLE","NO CUMPLE")</f>
        <v>CUMPLE</v>
      </c>
      <c r="AB976" t="str">
        <v>POR TICKET</v>
      </c>
      <c r="AC976" t="str">
        <f>TEXT(M976,"mmmm")</f>
        <v>octubre</v>
      </c>
      <c r="AD976" t="str">
        <f>TEXT(M976,"yyyy")</f>
        <v>yyyy</v>
      </c>
      <c r="AE976">
        <f>W976*60*24</f>
        <v>120.00000000000004</v>
      </c>
      <c r="AF976">
        <f>AE976/60</f>
        <v>2.000000000000001</v>
      </c>
      <c r="AG976">
        <f>AE976/60</f>
        <v>2.000000000000001</v>
      </c>
      <c r="AH976">
        <f>L976-K976</f>
        <v>0.6749999999956344</v>
      </c>
      <c r="AI976">
        <f>AH976*24*60</f>
        <v>971.9999999937136</v>
      </c>
      <c r="AJ976">
        <f>75728*X976</f>
        <v>75728</v>
      </c>
    </row>
    <row r="977" xml:space="preserve">
      <c r="A977">
        <v>976978</v>
      </c>
      <c r="B977" t="str">
        <v>SOLICITUD</v>
      </c>
      <c r="C977" t="str">
        <v>CERRADO</v>
      </c>
      <c r="D977" t="str">
        <v>CAPACITACIÓN</v>
      </c>
      <c r="E977" t="str">
        <v>POS</v>
      </c>
      <c r="F977" t="str">
        <v>POS</v>
      </c>
      <c r="G977" t="str">
        <v>NCR</v>
      </c>
      <c r="H977" t="str" xml:space="preserve">
        <v xml:space="preserve">Buen día solicito de su ayuda para formatear la pos de recapacitación que esta instalada en linea de cajas; luego debe configurar la BIOS y SUSE(Linux)_x000d_
_x000d_
esta actividad se realiza el día 1 de noviembre 2024_x000d_
_x000d_
Mil gracias</v>
      </c>
      <c r="I977" t="str" xml:space="preserve">
        <v xml:space="preserve">Buen día solicito de su ayuda para formatear la pos de recapacitación que esta instalada en linea de cajas; luego debe configurar la BIOS y SUSE(Linux)_x000d_
_x000d_
esta actividad se realiza el día 1 de noviembre 2024_x000d_
_x000d_
Mil gracias</v>
      </c>
      <c r="J977" t="str" xml:space="preserve">
        <v xml:space="preserve">El dia 1/11/24 se hace el ingreso a las instalaciones a las 8 am. se realiza formateo a la POS 11; se comprueba que presenta fallas al momento de_x000d_
subir el SUSE. Se tomaron todas las medidas posibles en este dia pero no se logro con exito subir el SUSE. Se valido que las otras POS subieran el_x000d_
ARS. A las 6pm se concluyo el primer dia. El dia 2/11/24 se hace el ingreso a las instalaciones a las 8am. se realiza nuevamente el formateo de la_x000d_
POS 11; esta vez se escoge otro formato de disco. Se procede a subir el SUSE; se hacen las respectivas validaciones; se logra con exito; finalmente_x000d_
se sube el ARS y concluimos el trabajo con exito. Adicional a esto; llego la impresora de repuesto y se logra configurar; todo el trabajo se_x000d_
concluyo correctamente._x000d_
Finalmente; el dia 2/11/24 a las 11:20 am se concluyó el trabajo y se realizó la salida de las instalaciones.</v>
      </c>
      <c r="K977">
        <v>45597.34305555555</v>
      </c>
      <c r="L977">
        <v>45597.51736111111</v>
      </c>
      <c r="M977">
        <v>45597</v>
      </c>
      <c r="N977" t="str">
        <f>TEXT(M977, "DDDD")</f>
        <v>viernes</v>
      </c>
      <c r="O977" t="str">
        <v>J047 JUMBO GIRARDOT</v>
      </c>
      <c r="P977" t="str">
        <v>GIRARDOT</v>
      </c>
      <c r="Q977" t="str">
        <f>IF(ISBLANK(P977),"0",(VLOOKUP(P977,REGION,2,FALSE)))</f>
        <v>OCCIDENTE</v>
      </c>
      <c r="R977" t="str">
        <v>MICHAEL SIMIT VILLABON TRUJILLO</v>
      </c>
      <c r="S977" t="e">
        <f>IF(ISBLANK(R977),"0", VLOOKUP(R977,PERSONAL,2,FALSE))</f>
        <v>#N/A</v>
      </c>
      <c r="T977" t="str">
        <v>ALIADO</v>
      </c>
      <c r="U977">
        <v>0.3333333333333333</v>
      </c>
      <c r="V977">
        <v>0.4722222222222222</v>
      </c>
      <c r="W977">
        <f>V977-U977</f>
        <v>0.1388888888888889</v>
      </c>
      <c r="X977" t="str">
        <v>4;5</v>
      </c>
      <c r="Y977">
        <f>NETWORKDAYS(K977,M977)</f>
        <v>1</v>
      </c>
      <c r="Z977" t="str">
        <f>IF(Y977&lt;=2,"CUMPLE","NO CUMPLE")</f>
        <v>CUMPLE</v>
      </c>
      <c r="AA977" t="str" xml:space="preserve">
        <v xml:space="preserve">Fecha _x000d_
01/11/2024 8:00 - 18:00_x000d_
02/11/2024 8:00 - 11:20</v>
      </c>
      <c r="AB977" t="str">
        <v>POR TICKET</v>
      </c>
      <c r="AC977" t="str">
        <f>TEXT(M977,"mmmm")</f>
        <v>noviembre</v>
      </c>
      <c r="AD977" t="str">
        <f>TEXT(M977,"yyyy")</f>
        <v>yyyy</v>
      </c>
      <c r="AE977">
        <f>W977*60*24</f>
        <v>200</v>
      </c>
      <c r="AF977">
        <f>AE977/60</f>
        <v>3.3333333333333335</v>
      </c>
      <c r="AG977">
        <f>AE977/60</f>
        <v>3.3333333333333335</v>
      </c>
      <c r="AH977">
        <f>L977-K977</f>
        <v>0.1743055555562023</v>
      </c>
      <c r="AI977">
        <f>AH977*24*60</f>
        <v>251.00000000093132</v>
      </c>
      <c r="AJ977" t="e">
        <f>75728*X977</f>
        <v>#VALUE!</v>
      </c>
    </row>
    <row r="978" xml:space="preserve">
      <c r="A978">
        <v>939833</v>
      </c>
      <c r="B978" t="str">
        <v>INCIDENTE</v>
      </c>
      <c r="C978" t="str">
        <v>CERRADO</v>
      </c>
      <c r="D978" t="str">
        <v>TIENDA</v>
      </c>
      <c r="E978" t="str">
        <v>BALANZA</v>
      </c>
      <c r="F978" t="str">
        <v>BALANZA</v>
      </c>
      <c r="G978" t="str">
        <v>METTLER</v>
      </c>
      <c r="H978" t="str" xml:space="preserve">
        <v xml:space="preserve">Se solicita reemplazo y configuración de 3 impresoras POS por las TMH6000 que se encuentran instaladas._x000d_
_x000d_
Se solicita instalación y configuración de BALANZA|MESA METTLER TOLEDO BPLUS | Nº Serie: C329521545 área de carnes._x000d_
_x000d_
Se solicita embalar 2 impresoras TMH6000 para envió a Jumbo Cañaveral</v>
      </c>
      <c r="I978" t="str" xml:space="preserve">
        <v xml:space="preserve">Se solicita reemplazo y configuración de 3 impresoras POS por las TMH6000 que se encuentran instaladas._x000d_
_x000d_
Se solicita instalación y configuración de BALANZA|MESA METTLER TOLEDO BPLUS | Nº Serie: C329521545 área de carnes._x000d_
_x000d_
Se solicita embalar 2 impresoras TMH6000 para envió a Jumbo Cañaveral</v>
      </c>
      <c r="J978" t="str">
        <v xml:space="preserve">Se envia balanza nueva para cambio; se realiza la instalación correcta de la balanza; se empaca la anterior. Se configura la ip de la misma ; mac y puerta de enlace para el full carga de la información. Se realizan pruebas con varios usarios; balanza totalmente funcional.  Se realiza acta de entrega y retiro. 2.) Se cambiar 3 impresoras EPSON; a las cuales se les debe actualizar el fw. Se actualiza el fw al dia siguiente 06/11/2024; se actualizan; se coenctar a las pos 1; 2 Y 6; donde se prueba correctamente con la jefe de cajas; sin novedad. 3.) Se soluciona error de impresora; ya que un cliente se poso sobre ella con el codo; evitando que funcionara; impresora de ATC. 4) Se realiza ponchado de cable de red RJ45 del telefono de SEGURIDAD; ya que el mover no funcionaba; se confirma funcionamiento.  </v>
      </c>
      <c r="K978">
        <v>45597.42152777778</v>
      </c>
      <c r="L978">
        <v>45597.524305555555</v>
      </c>
      <c r="M978">
        <v>45601</v>
      </c>
      <c r="N978" t="str">
        <f>TEXT(M978, "DDDD")</f>
        <v>martes</v>
      </c>
      <c r="O978" t="str">
        <v>M183 METRO SAN GIL</v>
      </c>
      <c r="P978" t="str">
        <v>SAN GIL</v>
      </c>
      <c r="Q978" t="str">
        <f>IF(ISBLANK(P978),"0",(VLOOKUP(P978,REGION,2,FALSE)))</f>
        <v>ORIENTE</v>
      </c>
      <c r="R978" t="str">
        <v>HENRY ALEJANDRO NIÑO</v>
      </c>
      <c r="S978" t="e">
        <f>IF(ISBLANK(R978),"0", VLOOKUP(R978,PERSONAL,2,FALSE))</f>
        <v>#N/A</v>
      </c>
      <c r="T978" t="str">
        <v>ALIADO</v>
      </c>
      <c r="U978">
        <v>0.34375</v>
      </c>
      <c r="V978">
        <v>0.78125</v>
      </c>
      <c r="W978">
        <f>V978-U978</f>
        <v>0.4375</v>
      </c>
      <c r="X978">
        <v>5</v>
      </c>
      <c r="Y978">
        <f>NETWORKDAYS(K978,M978)</f>
        <v>3</v>
      </c>
      <c r="Z978" t="str">
        <f>IF(Y978&lt;=2,"CUMPLE","NO CUMPLE")</f>
        <v>NO CUMPLE</v>
      </c>
      <c r="AA978" t="str">
        <v>SOLICITUD TÉCNICO TODO EL DIA / LABOR REALIZADA 5 Y 6 NOV</v>
      </c>
      <c r="AB978" t="str">
        <v xml:space="preserve">POR DIA </v>
      </c>
      <c r="AC978" t="str">
        <f>TEXT(M978,"mmmm")</f>
        <v>noviembre</v>
      </c>
      <c r="AD978" t="str">
        <f>TEXT(M978,"yyyy")</f>
        <v>yyyy</v>
      </c>
      <c r="AE978">
        <f>W978*60*24</f>
        <v>630</v>
      </c>
      <c r="AF978">
        <f>AE978/60</f>
        <v>10.5</v>
      </c>
      <c r="AG978">
        <f>AE978/60</f>
        <v>10.5</v>
      </c>
      <c r="AH978">
        <f>L978-K978</f>
        <v>0.10277777777810115</v>
      </c>
      <c r="AI978">
        <f>AH978*24*60</f>
        <v>148.00000000046566</v>
      </c>
      <c r="AJ978">
        <f>75728*X978</f>
        <v>378640</v>
      </c>
    </row>
    <row r="979" xml:space="preserve">
      <c r="A979">
        <v>44</v>
      </c>
      <c r="B979" t="str">
        <v>SOLICITUD</v>
      </c>
      <c r="C979" t="str">
        <v>CERRADO</v>
      </c>
      <c r="D979" t="str">
        <v>SISTEMAS</v>
      </c>
      <c r="E979" t="str">
        <v>POS</v>
      </c>
      <c r="F979" t="str">
        <v>POS</v>
      </c>
      <c r="G979" t="str">
        <v>POS</v>
      </c>
      <c r="H979" t="str" xml:space="preserve">
        <v xml:space="preserve">RE: INICIO INSTALACION SCO FASE 3 JUMBO TITAN / JUMBO BULEVAR / JUMBO SUBA - RETIRO EQUIPOS POS_x000d_
Buenas tardes_x000d_
 _x000d_
@Sandoval Velandia; Javier me puedes ayudar con un recurso de isit por tienda para el desmonte de estas pos; el desmonte se debe realizar el paralelo en las 3 tiendas “ Bulevar; Titan y _x000d_
Suba” el día de 6 de noviembre._x000d_
@Neil Habid Guzman Espitia (Externo - TOP GROUP COLOMBIA SAS) favor indicar los numero de pos que se va a retirar ya que esto va hacer ejecutado por personal externo.</v>
      </c>
      <c r="I979" t="str" xml:space="preserve">
        <v xml:space="preserve">RE: INICIO INSTALACION SCO FASE 3 JUMBO TITAN / JUMBO BULEVAR / JUMBO SUBA - RETIRO EQUIPOS POS_x000d_
Buenas tardes_x000d_
 _x000d_
@Sandoval Velandia; Javier me puedes ayudar con un recurso de isit por tienda para el desmonte de estas pos; el desmonte se debe realizar el paralelo en las 3 tiendas “ Bulevar; Titan y _x000d_
Suba” el día de 6 de noviembre._x000d_
@Neil Habid Guzman Espitia (Externo - TOP GROUP COLOMBIA SAS) favor indicar los numero de pos que se va a retirar ya que esto va hacer ejecutado por personal externo.</v>
      </c>
      <c r="J979" t="str" xml:space="preserve">
        <v xml:space="preserve">De: Villalba Arevalo; Leidy Milena _x000d_
Enviado el: viernes; 8 de noviembre de 2024 1:08 p. m._x000d_
Para: Garcia Ceballos; Oscar Felipe &lt;oscar.garcia@easy.com.co&gt;_x000d_
Asunto: RE: INICIO INSTALACION SCO FASE 3 JUMBO TITAN / JUMBO BULEVAR / JUMBO SUBA - RETIRO EQUIPOS POS_x000d_
_x000d_
Buenas tardes _x000d_
_x000d_
Estimado _x000d_
_x000d_
Conforme con su solicitud; remito inventarios de los elementos retirados de las tiendas J167 JUMBO TITAN y J003 JUMBO BULEVAR y J070 JUMBO SUBA actas de los servicios. _x000d_
_x000d_
Tickets totales: 5;5 _x000d_
</v>
      </c>
      <c r="K979">
        <v>45596.62986111111</v>
      </c>
      <c r="L979">
        <v>45597.68680555555</v>
      </c>
      <c r="M979">
        <v>45602</v>
      </c>
      <c r="N979" t="str">
        <f>TEXT(M979, "DDDD")</f>
        <v>miércoles</v>
      </c>
      <c r="O979" t="str">
        <v xml:space="preserve">J167 JUMBO TITAN </v>
      </c>
      <c r="P979" t="str">
        <v>BOGOTA</v>
      </c>
      <c r="Q979" t="str">
        <f>IF(ISBLANK(P979),"0",(VLOOKUP(P979,REGION,2,FALSE)))</f>
        <v>BOGOTA</v>
      </c>
      <c r="R979" t="str">
        <v>JULIA DAYANA RUIZ /JOSEP MAURICIO SALDARRIAGA / SANTIAGO PEREZ</v>
      </c>
      <c r="S979" t="e">
        <f>IF(ISBLANK(R979),"0", VLOOKUP(R979,PERSONAL,2,FALSE))</f>
        <v>#N/A</v>
      </c>
      <c r="T979" t="str">
        <v>CFS</v>
      </c>
      <c r="U979">
        <v>0.3333333333333333</v>
      </c>
      <c r="V979">
        <v>0.5027777777777778</v>
      </c>
      <c r="W979">
        <f>V979-U979</f>
        <v>0.16944444444444445</v>
      </c>
      <c r="X979" t="str">
        <v>5;5</v>
      </c>
      <c r="Y979">
        <f>NETWORKDAYS(K979,M979)</f>
        <v>5</v>
      </c>
      <c r="Z979" t="str">
        <f>IF(Y979&lt;=2,"CUMPLE","NO CUMPLE")</f>
        <v>NO CUMPLE</v>
      </c>
      <c r="AB979" t="str">
        <v>POR TICKET</v>
      </c>
      <c r="AC979" t="str">
        <f>TEXT(M979,"mmmm")</f>
        <v>noviembre</v>
      </c>
      <c r="AD979" t="str">
        <f>TEXT(M979,"yyyy")</f>
        <v>yyyy</v>
      </c>
      <c r="AE979">
        <f>W979*60*24</f>
        <v>244.00000000000003</v>
      </c>
      <c r="AF979">
        <f>AE979/60</f>
        <v>4.066666666666667</v>
      </c>
      <c r="AG979">
        <f>AE979/60</f>
        <v>4.066666666666667</v>
      </c>
      <c r="AH979">
        <f>L979-K979</f>
        <v>1.0569444444408873</v>
      </c>
      <c r="AI979">
        <f>AH979*24*60</f>
        <v>1521.9999999948777</v>
      </c>
      <c r="AJ979" t="e">
        <f>75728*X979</f>
        <v>#VALUE!</v>
      </c>
    </row>
    <row r="980" xml:space="preserve">
      <c r="A980">
        <v>978901</v>
      </c>
      <c r="B980" t="str">
        <v>SOLICITUD</v>
      </c>
      <c r="C980" t="str">
        <v>ABIERTO</v>
      </c>
      <c r="D980" t="str">
        <v>CARNES</v>
      </c>
      <c r="E980" t="str">
        <v>BALANZA</v>
      </c>
      <c r="F980" t="str">
        <v>BALANZA</v>
      </c>
      <c r="G980" t="str">
        <v>METTLER</v>
      </c>
      <c r="H980" t="str">
        <v>balanza pollo de mesa no enrolla tiquete sobrante.</v>
      </c>
      <c r="I980" t="str">
        <v>balanza pollo de mesa no enrolla tiquete sobrante.</v>
      </c>
      <c r="J980" t="str" xml:space="preserve">
        <v xml:space="preserve">4 nov 2024_x000d_
Jumbo Rionegro _x000d_
8:25-10:00_x000d_
Carnes_x000d_
Usuario afectado Edison Arley Ortiz Grisales_x000d_
Jefe de Carnes_x000d_
_x000d_
Diagnóstico_x000d_
Balanza_x000d_
METTLER TOLEDO_x000d_
bPlus-T2M-BB15D-MW0 CO_x000d_
SN: C209619343_x000d_
_x000d_
Se valida el problema reportado y se encuentra que el problema es por un daño en la parte mecánica que enrolla el papel. En un servicio anterior se había diagnosticado este problema de la mano con Johnny García y la decisión había sido cambiar dicha parte o cambiar la balanza según procedimientos de Jumbo. Se informó al cliente que provisionalmente pueden seguir imprimiendo sin que la balanza enrolle el papel después de imprimir mientras se da la solución definitiva</v>
      </c>
      <c r="K980">
        <v>45597.48125</v>
      </c>
      <c r="L980">
        <v>45597.68263888889</v>
      </c>
      <c r="M980">
        <v>45602</v>
      </c>
      <c r="N980" t="str">
        <f>TEXT(M980, "DDDD")</f>
        <v>miércoles</v>
      </c>
      <c r="O980" t="str">
        <v>J027 JUMBO RIONEGRO</v>
      </c>
      <c r="P980" t="str">
        <v>RIONEGRO</v>
      </c>
      <c r="Q980" t="str">
        <f>IF(ISBLANK(P980),"0",(VLOOKUP(P980,REGION,2,FALSE)))</f>
        <v>CENTRO</v>
      </c>
      <c r="R980" t="str">
        <v xml:space="preserve">FABIAN VARGAS LASTRA </v>
      </c>
      <c r="S980" t="e">
        <f>IF(ISBLANK(R980),"0", VLOOKUP(R980,PERSONAL,2,FALSE))</f>
        <v>#N/A</v>
      </c>
      <c r="T980" t="str">
        <v>ALIADO</v>
      </c>
      <c r="U980">
        <v>0.3506944444444444</v>
      </c>
      <c r="V980">
        <v>0.4166666666666667</v>
      </c>
      <c r="W980">
        <f>V980-U980</f>
        <v>0.06597222222222227</v>
      </c>
      <c r="X980">
        <v>1</v>
      </c>
      <c r="Y980">
        <f>NETWORKDAYS(K980,M980)</f>
        <v>4</v>
      </c>
      <c r="Z980" t="str">
        <f>IF(Y980&lt;=2,"CUMPLE","NO CUMPLE")</f>
        <v>NO CUMPLE</v>
      </c>
      <c r="AB980" t="str">
        <v>POR TICKET</v>
      </c>
      <c r="AC980" t="str">
        <f>TEXT(M980,"mmmm")</f>
        <v>noviembre</v>
      </c>
      <c r="AD980" t="str">
        <f>TEXT(M980,"yyyy")</f>
        <v>yyyy</v>
      </c>
      <c r="AE980">
        <f>W980*60*24</f>
        <v>95.00000000000006</v>
      </c>
      <c r="AF980">
        <f>AE980/60</f>
        <v>1.5833333333333344</v>
      </c>
      <c r="AG980">
        <f>AE980/60</f>
        <v>1.5833333333333344</v>
      </c>
      <c r="AH980">
        <f>L980-K980</f>
        <v>0.20138888889050577</v>
      </c>
      <c r="AI980">
        <f>AH980*24*60</f>
        <v>290.0000000023283</v>
      </c>
      <c r="AJ980">
        <f>75728*X980</f>
        <v>75728</v>
      </c>
    </row>
    <row r="981">
      <c r="A981">
        <v>976178</v>
      </c>
      <c r="B981" t="str">
        <v>SOLICITUD</v>
      </c>
      <c r="C981" t="str">
        <v>ABIERTO</v>
      </c>
      <c r="D981" t="str">
        <v>TIENDA</v>
      </c>
      <c r="E981" t="str">
        <v>CPU</v>
      </c>
      <c r="F981" t="str">
        <v>CPU</v>
      </c>
      <c r="G981" t="str">
        <v>LENOVO</v>
      </c>
      <c r="H981" t="str">
        <v>Buen Dia. Favor nos ayudas con el envío de un técnico a la tienda Metro Riohacha un turno completo con 2.5 Tickets para el día de mañana 1 de Noviembre 2024. con el objetivo formateo o instalacion del Sistema operativo del computador de Boucle la cual esta presentando fallas. Favor Descargar la imagen de w10 la cual pesa 20 gigas y montar en una USB en Rufus.</v>
      </c>
      <c r="I981" t="str">
        <v>Buen Dia. Favor nos ayudas con el envío de un técnico a la tienda Metro Riohacha un turno completo con 2.5 Tickets para el día de mañana 1 de Noviembre 2024. con el objetivo formateo o instalacion del Sistema operativo del computador de Boucle la cual esta presentando fallas. Favor Descargar la imagen de w10 la cual pesa 20 gigas y montar en una USB en Rufus.</v>
      </c>
      <c r="J981" t="str">
        <v>Se procede a mirar la maquina y a comenzar con el Backup de la información; pero me comenta el señor Wilson Romero de sistema que cancelara el formateo por problemas de licencias y que se pospone para la otra semana igual forma avisa al serñor Alvaro Martinez</v>
      </c>
      <c r="K981">
        <v>45596.419444444444</v>
      </c>
      <c r="L981">
        <v>45596.59583333333</v>
      </c>
      <c r="M981">
        <v>45602</v>
      </c>
      <c r="N981" t="str">
        <f>TEXT(M981, "DDDD")</f>
        <v>miércoles</v>
      </c>
      <c r="O981" t="str">
        <v>M040 METRO RIOHACHA</v>
      </c>
      <c r="P981" t="str">
        <v>RIOHACHA</v>
      </c>
      <c r="Q981" t="str">
        <f>IF(ISBLANK(P981),"0",(VLOOKUP(P981,REGION,2,FALSE)))</f>
        <v>COSTA</v>
      </c>
      <c r="R981" t="str">
        <v>ALVARO ENRIQUE ESPELETA</v>
      </c>
      <c r="S981" t="e">
        <f>IF(ISBLANK(R981),"0", VLOOKUP(R981,PERSONAL,2,FALSE))</f>
        <v>#N/A</v>
      </c>
      <c r="T981" t="str">
        <v>CFS</v>
      </c>
      <c r="U981">
        <v>0.3541666666666667</v>
      </c>
      <c r="V981">
        <v>0.4284722222222222</v>
      </c>
      <c r="W981">
        <f>V981-U981</f>
        <v>0.07430555555555551</v>
      </c>
      <c r="X981" t="str">
        <v>1;25</v>
      </c>
      <c r="Y981">
        <f>NETWORKDAYS(K981,M981)</f>
        <v>5</v>
      </c>
      <c r="Z981" t="str">
        <f>IF(Y981&lt;=2,"CUMPLE","NO CUMPLE")</f>
        <v>NO CUMPLE</v>
      </c>
      <c r="AA981" t="str">
        <v>SOLICITUD TÉCNICO TODO EL DIA</v>
      </c>
      <c r="AB981" t="str">
        <v xml:space="preserve">POR DIA </v>
      </c>
      <c r="AC981" t="str">
        <f>TEXT(M981,"mmmm")</f>
        <v>noviembre</v>
      </c>
      <c r="AD981" t="str">
        <f>TEXT(M981,"yyyy")</f>
        <v>yyyy</v>
      </c>
      <c r="AE981">
        <f>W981*60*24</f>
        <v>106.99999999999993</v>
      </c>
      <c r="AF981">
        <f>AE981/60</f>
        <v>1.783333333333332</v>
      </c>
      <c r="AG981">
        <f>AE981/60</f>
        <v>1.783333333333332</v>
      </c>
      <c r="AH981">
        <f>L981-K981</f>
        <v>0.17638888888905058</v>
      </c>
      <c r="AI981">
        <f>AH981*24*60</f>
        <v>254.00000000023283</v>
      </c>
      <c r="AJ981" t="e">
        <f>75728*X981</f>
        <v>#VALUE!</v>
      </c>
    </row>
    <row r="982" xml:space="preserve">
      <c r="A982">
        <v>971519</v>
      </c>
      <c r="B982" t="str">
        <v>INCIDENTE</v>
      </c>
      <c r="C982" t="str">
        <v>CERRADO</v>
      </c>
      <c r="D982" t="str">
        <v>LINEAL DE CAJAS</v>
      </c>
      <c r="E982" t="str">
        <v>VISORES</v>
      </c>
      <c r="F982" t="str">
        <v>VISORES</v>
      </c>
      <c r="G982" t="str">
        <v>VISORES</v>
      </c>
      <c r="H982" t="str">
        <v>Buenos Días ME pueden ayudar validando el Visor de Clientes de la Caja 6 el cual se encuentra apagado Cordialmente</v>
      </c>
      <c r="I982" t="str">
        <v>Buenos Días ME pueden ayudar validando el Visor de Clientes de la Caja 6 el cual se encuentra apagado Cordialmente</v>
      </c>
      <c r="J982" t="str" xml:space="preserve">
        <v xml:space="preserve">se realizo revision a el visor cliente de la POS 6. Durante el analisis nos percatamos que el error se encuentra en el cable de poder ya que este_x000d_
esta fallando. Se realizo el cambio del cable de poder; se hicieron las respectivas pruebas. se verifico el correcto funcionamiento._x000d_
Finalmente; a las 9:30 am se concluyó el trabajo y se realizó la salida de las instalaciones.</v>
      </c>
      <c r="K982">
        <v>45597.35625</v>
      </c>
      <c r="L982">
        <v>45597.52222222222</v>
      </c>
      <c r="M982">
        <v>45603</v>
      </c>
      <c r="N982" t="str">
        <f>TEXT(M982, "DDDD")</f>
        <v>jueves</v>
      </c>
      <c r="O982" t="str">
        <v>M195 METRO SANTA LUCIA</v>
      </c>
      <c r="P982" t="str">
        <v>NEIVA</v>
      </c>
      <c r="Q982" t="str">
        <f>IF(ISBLANK(P982),"0",(VLOOKUP(P982,REGION,2,FALSE)))</f>
        <v>OCCIDENTE</v>
      </c>
      <c r="R982" t="str">
        <v>MICHAEL SIMIT VILLABON TRUJILLO</v>
      </c>
      <c r="S982" t="e">
        <f>IF(ISBLANK(R982),"0", VLOOKUP(R982,PERSONAL,2,FALSE))</f>
        <v>#N/A</v>
      </c>
      <c r="T982" t="str">
        <v>ALIADO</v>
      </c>
      <c r="U982">
        <v>0.375</v>
      </c>
      <c r="V982">
        <v>0.4375</v>
      </c>
      <c r="W982">
        <f>V982-U982</f>
        <v>0.0625</v>
      </c>
      <c r="X982">
        <v>1</v>
      </c>
      <c r="Y982">
        <f>NETWORKDAYS(K982,M982)</f>
        <v>5</v>
      </c>
      <c r="Z982" t="str">
        <f>IF(Y982&lt;=2,"CUMPLE","NO CUMPLE")</f>
        <v>NO CUMPLE</v>
      </c>
      <c r="AB982" t="str">
        <v>POR TICKET</v>
      </c>
      <c r="AC982" t="str">
        <f>TEXT(M982,"mmmm")</f>
        <v>noviembre</v>
      </c>
      <c r="AD982" t="str">
        <f>TEXT(M982,"yyyy")</f>
        <v>yyyy</v>
      </c>
      <c r="AE982">
        <f>W982*60*24</f>
        <v>90</v>
      </c>
      <c r="AF982">
        <f>AE982/60</f>
        <v>1.5</v>
      </c>
      <c r="AG982">
        <f>AE982/60</f>
        <v>1.5</v>
      </c>
      <c r="AH982">
        <f>L982-K982</f>
        <v>0.16597222222480923</v>
      </c>
      <c r="AI982">
        <f>AH982*24*60</f>
        <v>239.0000000037253</v>
      </c>
      <c r="AJ982">
        <f>75728*X982</f>
        <v>75728</v>
      </c>
    </row>
    <row r="983" xml:space="preserve">
      <c r="A983">
        <v>954878</v>
      </c>
      <c r="B983" t="str">
        <v>INCIDENTE</v>
      </c>
      <c r="C983" t="str">
        <v>CERRADO</v>
      </c>
      <c r="D983" t="str">
        <v>SISTEMAS</v>
      </c>
      <c r="E983" t="str">
        <v>PDA</v>
      </c>
      <c r="F983" t="str">
        <v>PDA</v>
      </c>
      <c r="G983" t="str">
        <v>HONEYWELL</v>
      </c>
      <c r="H983" t="str">
        <v>PDA EN ANTENA NO DEJA INGRESAR A LAS APLICACIONES DEL ESCANEO DE LA TIRILLA DE COMPRA COMO SI EL APLICATIVO NO ESTUVIERA CONFIGURADO.</v>
      </c>
      <c r="I983" t="str">
        <v>PDA EN ANTENA NO DEJA INGRESAR A LAS APLICACIONES DEL ESCANEO DE LA TIRILLA DE COMPRA COMO SI EL APLICATIVO NO ESTUVIERA CONFIGURADO.</v>
      </c>
      <c r="J983" t="str" xml:space="preserve">
        <v xml:space="preserve">se realizo formateo de la PDA de antena. Se realizo la compra de una tarjeta SD de 4GB por un valor de 20 mil pesos. Se paso la informacion a la_x000d_
microsd. cargamos el firmware por el modo recovery. se resetio de fabrica. procedemos a configurar segun el manual. se escanearon los codigos;_x000d_
realizamos la configuracion de red; etc. concluimos el trabajo con una PDA en correcto funcionamiento y fue entregda a seguridad._x000d_
Finalmente; a las 2:00 p m se concluyó el trabajo y se realizó la salida de las instalaciones.</v>
      </c>
      <c r="K983">
        <v>45596.40833333333</v>
      </c>
      <c r="L983">
        <v>45596.40833333333</v>
      </c>
      <c r="M983">
        <v>45603</v>
      </c>
      <c r="N983" t="str">
        <f>TEXT(M983, "DDDD")</f>
        <v>jueves</v>
      </c>
      <c r="O983" t="str">
        <v>M195 METRO SANTA LUCIA</v>
      </c>
      <c r="P983" t="str">
        <v>NEIVA</v>
      </c>
      <c r="Q983" t="str">
        <f>IF(ISBLANK(P983),"0",(VLOOKUP(P983,REGION,2,FALSE)))</f>
        <v>OCCIDENTE</v>
      </c>
      <c r="R983" t="str">
        <v>MICHAEL SIMIT VILLABON TRUJILLO</v>
      </c>
      <c r="S983" t="e">
        <f>IF(ISBLANK(R983),"0", VLOOKUP(R983,PERSONAL,2,FALSE))</f>
        <v>#N/A</v>
      </c>
      <c r="T983" t="str">
        <v>ALIADO</v>
      </c>
      <c r="U983">
        <v>0.4375</v>
      </c>
      <c r="V983">
        <v>0.5833333333333334</v>
      </c>
      <c r="W983">
        <f>V983-U983</f>
        <v>0.14583333333333337</v>
      </c>
      <c r="X983">
        <v>2</v>
      </c>
      <c r="Y983">
        <f>NETWORKDAYS(K983,M983)</f>
        <v>6</v>
      </c>
      <c r="Z983" t="str">
        <f>IF(Y983&lt;=2,"CUMPLE","NO CUMPLE")</f>
        <v>NO CUMPLE</v>
      </c>
      <c r="AB983" t="str">
        <v>POR TICKET</v>
      </c>
      <c r="AC983" t="str">
        <f>TEXT(M983,"mmmm")</f>
        <v>noviembre</v>
      </c>
      <c r="AD983" t="str">
        <f>TEXT(M983,"yyyy")</f>
        <v>yyyy</v>
      </c>
      <c r="AE983">
        <f>W983*60*24</f>
        <v>210.00000000000006</v>
      </c>
      <c r="AF983">
        <f>AE983/60</f>
        <v>3.500000000000001</v>
      </c>
      <c r="AG983">
        <f>AE983/60</f>
        <v>3.500000000000001</v>
      </c>
      <c r="AH983">
        <f>L983-K983</f>
        <v>0</v>
      </c>
      <c r="AI983">
        <f>AH983*24*60</f>
        <v>0</v>
      </c>
      <c r="AJ983">
        <f>75728*X983</f>
        <v>151456</v>
      </c>
    </row>
    <row r="984" xml:space="preserve">
      <c r="A984">
        <v>45</v>
      </c>
      <c r="B984" t="str">
        <v>SOLICITUD</v>
      </c>
      <c r="C984" t="str">
        <v>CERRADO</v>
      </c>
      <c r="D984" t="str">
        <v>SISTEMAS</v>
      </c>
      <c r="E984" t="str">
        <v>ACOMPAÑAMIENTO</v>
      </c>
      <c r="F984" t="str">
        <v>ACOMPAÑAMIENTO</v>
      </c>
      <c r="G984" t="str">
        <v>ACOMPAÑAMIENTO</v>
      </c>
      <c r="H984" t="str" xml:space="preserve">
        <v xml:space="preserve">Buenas tardes_x000d_
 _x000d_
@Villalba Arevalo; Leidy Milena según conversación el día de hoy; te confirmo que los recursos solicitados para el día Martes 5 de noviembre de 2024 nos toca cancelarlos debido que el evento nos entregara las áreas a partir del miércoles 6 de noviembre a las 9 am._x000d_
 _x000d_
Adicionalmente en revisión de nuestro plan de trabajo requerimos los siguientes recursos para realizar el acompañamiento y soporte necesario a este evento._x000d_
 _x000d_
Fecha_x000d_
Horario_x000d_
Cantidad de Recursos_x000d_
Recurso asignado_x000d_
Actividad_x000d_
 _x000d_
_x000d_
_x000d_
_x000d_
jueves; 31 de octubre de 2024_x000d_
9 Am a 6 Pm_x000d_
1_x000d_
Alexander Castillo_x000d_
 _x000d_
_x000d_
_x000d_
viernes; 1 de noviembre de 2024_x000d_
8 Am a 5 Pm_x000d_
2_x000d_
Omar Gomez y Rafael Colmenares_x000d_
Empaque_x000d_
_x000d_
_x000d_
miércoles; 6 de noviembre de 2024_x000d_
9 Am a 6 Pm_x000d_
2_x000d_
Alexander Castillo y otro recurso_x000d_
Instalación POS_x000d_
_x000d_
_x000d_
jueves; 7 de noviembre de 2024_x000d_
4 pm a 2 am del 8 nov_x000d_
4_x000d_
 _x000d_
Acompañamiento; experiencia en POS_x000d_
_x000d_
_x000d_
viernes; 8 de noviembre de 2024_x000d_
4 pm a 2 AM del 9 nov_x000d_
4_x000d_
 _x000d_
Acompañamiento; experiencia en POS_x000d_
_x000d_
_x000d_
sábado; 9 de noviembre de 2024_x000d_
2 pm a 11:59 PM_x000d_
4_x000d_
 _x000d_
Acompañamiento; experiencia en POS_x000d_
_x000d_
_x000d_
domingo; 10 de noviembre de 2024_x000d_
00:00 Am a 8 Am_x000d_
2_x000d_
 _x000d_
Desmonte y empaque de POS_x000d_
_x000d_
_x000d_
 _x000d_
Quedo atento a cualquier inquietud.</v>
      </c>
      <c r="I984" t="str" xml:space="preserve">
        <v xml:space="preserve">Buenas tardes_x000d_
 _x000d_
@Villalba Arevalo; Leidy Milena según conversación el día de hoy; te confirmo que los recursos solicitados para el día Martes 5 de noviembre de 2024 nos toca cancelarlos debido que el evento nos entregara las áreas a partir del miércoles 6 de noviembre a las 9 am._x000d_
 _x000d_
Adicionalmente en revisión de nuestro plan de trabajo requerimos los siguientes recursos para realizar el acompañamiento y soporte necesario a este evento._x000d_
 _x000d_
Fecha_x000d_
Horario_x000d_
Cantidad de Recursos_x000d_
Recurso asignado_x000d_
Actividad_x000d_
 _x000d_
_x000d_
_x000d_
_x000d_
jueves; 31 de octubre de 2024_x000d_
9 Am a 6 Pm_x000d_
1_x000d_
Alexander Castillo_x000d_
 _x000d_
_x000d_
_x000d_
viernes; 1 de noviembre de 2024_x000d_
8 Am a 5 Pm_x000d_
2_x000d_
Omar Gomez y Rafael Colmenares_x000d_
Empaque_x000d_
_x000d_
_x000d_
miércoles; 6 de noviembre de 2024_x000d_
9 Am a 6 Pm_x000d_
2_x000d_
Alexander Castillo y otro recurso_x000d_
Instalación POS_x000d_
_x000d_
_x000d_
jueves; 7 de noviembre de 2024_x000d_
4 pm a 2 am del 8 nov_x000d_
4_x000d_
 _x000d_
Acompañamiento; experiencia en POS_x000d_
_x000d_
_x000d_
viernes; 8 de noviembre de 2024_x000d_
4 pm a 2 AM del 9 nov_x000d_
4_x000d_
 _x000d_
Acompañamiento; experiencia en POS_x000d_
_x000d_
_x000d_
sábado; 9 de noviembre de 2024_x000d_
2 pm a 11:59 PM_x000d_
4_x000d_
 _x000d_
Acompañamiento; experiencia en POS_x000d_
_x000d_
_x000d_
domingo; 10 de noviembre de 2024_x000d_
00:00 Am a 8 Am_x000d_
2_x000d_
 _x000d_
Desmonte y empaque de POS_x000d_
_x000d_
_x000d_
 _x000d_
Quedo atento a cualquier inquietud.</v>
      </c>
      <c r="J984" t="str" xml:space="preserve">
        <v xml:space="preserve">Fecha 6/11/2024 _x000d_
Recursos en la actividad: Alistamiento de POS y Empaque_x000d_
hora inicio 8:00_x000d_
Hora final 17:00_x000d_
_x000d_
Fecha 6/11/2024 _x000d_
Recursos en la actividad:Instalación POS en el club_x000d_
hora inicio 9:00_x000d_
Hora final 18:32_x000d_
_x000d_
Fecha 7;8/11/2024 _x000d_
Recursos en la actividad:Acompañamiento; _x000d_
hora inicio 16:00_x000d_
Hora final 02:00_x000d_
_x000d_
Fecha 9/11/2024 _x000d_
Recursos en la actividad:Acompañamiento; _x000d_
hora inicio 14:00_x000d_
Hora final 00:00_x000d_
_x000d_
Fecha 9/11/2024 _x000d_
Recursos en la actividad:Desmonte y empaque de POS_x000d_
hora inicio 00:00_x000d_
Hora final 06:00</v>
      </c>
      <c r="K984">
        <v>45598.73125</v>
      </c>
      <c r="L984">
        <v>45598.739583333336</v>
      </c>
      <c r="M984">
        <v>45603</v>
      </c>
      <c r="N984" t="str">
        <f>TEXT(M984, "DDDD")</f>
        <v>jueves</v>
      </c>
      <c r="O984" t="str">
        <v>J019 SANTA ANA</v>
      </c>
      <c r="P984" t="str">
        <v>BOGOTA</v>
      </c>
      <c r="Q984" t="str">
        <f>IF(ISBLANK(P984),"0",(VLOOKUP(P984,REGION,2,FALSE)))</f>
        <v>BOGOTA</v>
      </c>
      <c r="R984" t="str">
        <v xml:space="preserve">ALEXANDER CASTILLO / OMAR GOMEZ </v>
      </c>
      <c r="S984" t="e">
        <f>IF(ISBLANK(R984),"0", VLOOKUP(R984,PERSONAL,2,FALSE))</f>
        <v>#N/A</v>
      </c>
      <c r="T984" t="str">
        <v>DIRECTO</v>
      </c>
      <c r="U984">
        <v>0.3333333333333333</v>
      </c>
      <c r="V984">
        <v>0.7083333333333334</v>
      </c>
      <c r="W984">
        <f>V984-U984</f>
        <v>0.37500000000000006</v>
      </c>
      <c r="X984">
        <v>92</v>
      </c>
      <c r="Y984">
        <f>NETWORKDAYS(K984,M984)</f>
        <v>4</v>
      </c>
      <c r="Z984" t="str">
        <f>IF(Y984&lt;=2,"CUMPLE","NO CUMPLE")</f>
        <v>NO CUMPLE</v>
      </c>
      <c r="AB984" t="str">
        <v>POR TICKET</v>
      </c>
      <c r="AC984" t="str">
        <f>TEXT(M984,"mmmm")</f>
        <v>noviembre</v>
      </c>
      <c r="AD984" t="str">
        <f>TEXT(M984,"yyyy")</f>
        <v>yyyy</v>
      </c>
      <c r="AE984">
        <f>W984*60*24</f>
        <v>540.0000000000001</v>
      </c>
      <c r="AF984">
        <f>AE984/60</f>
        <v>9.000000000000002</v>
      </c>
      <c r="AG984">
        <f>AE984/60</f>
        <v>9.000000000000002</v>
      </c>
      <c r="AH984">
        <f>L984-K984</f>
        <v>0.008333333338669036</v>
      </c>
      <c r="AI984">
        <f>AH984*24*60</f>
        <v>12.000000007683411</v>
      </c>
      <c r="AJ984">
        <f>75728*X984</f>
        <v>6966976</v>
      </c>
    </row>
    <row r="985" xml:space="preserve">
      <c r="A985">
        <v>1062150</v>
      </c>
      <c r="B985" t="str">
        <v>SOLICITUD</v>
      </c>
      <c r="C985" t="str">
        <v>CERRADO</v>
      </c>
      <c r="D985" t="str">
        <v>TIENDA</v>
      </c>
      <c r="E985" t="str">
        <v>VERIFICADOR DE PRECIOS</v>
      </c>
      <c r="F985" t="str">
        <v>VERIFICADOR DE PRECIOS</v>
      </c>
      <c r="G985" t="str">
        <v>NEWLAND</v>
      </c>
      <c r="H985" t="str">
        <v>Buenos días; solicito por favor validacion de verificador de precios que se encuentra fuera de servicio; no arroja precios</v>
      </c>
      <c r="I985" t="str">
        <v>Buenos días; solicito por favor validacion de verificador de precios que se encuentra fuera de servicio; no arroja precios</v>
      </c>
      <c r="J985" t="str" xml:space="preserve">
        <v xml:space="preserve">se_x000d_
procede a reaizar un reinicio al verificador quedando operativo. </v>
      </c>
      <c r="K985">
        <v>45631.55972222222</v>
      </c>
      <c r="L985">
        <v>45632.48263888889</v>
      </c>
      <c r="M985">
        <v>45603</v>
      </c>
      <c r="N985" t="str">
        <f>TEXT(M985, "DDDD")</f>
        <v>jueves</v>
      </c>
      <c r="O985" t="str" xml:space="preserve">
        <v xml:space="preserve">M085 METRO MONTERIA_x000d_
_x000d_
</v>
      </c>
      <c r="P985" t="str">
        <v>MONTERIA</v>
      </c>
      <c r="Q985" t="str">
        <f>IF(ISBLANK(P985),"0",(VLOOKUP(P985,REGION,2,FALSE)))</f>
        <v>COSTA</v>
      </c>
      <c r="R985" t="str">
        <v>SHARON YANETH KERGUELEN WILCHES</v>
      </c>
      <c r="S985">
        <f>IF(ISBLANK(R985),"0", VLOOKUP(R985,PERSONAL,2,FALSE))</f>
        <v>1067917448</v>
      </c>
      <c r="T985" t="str">
        <v>DIRECTO</v>
      </c>
      <c r="U985">
        <v>0.3333333333333333</v>
      </c>
      <c r="V985">
        <v>0.3958333333333333</v>
      </c>
      <c r="W985">
        <f>V985-U985</f>
        <v>0.0625</v>
      </c>
      <c r="X985">
        <v>1</v>
      </c>
      <c r="Y985">
        <f>NETWORKDAYS(K985,M985)</f>
        <v>-21</v>
      </c>
      <c r="Z985" t="str">
        <f>IF(Y985&lt;=2,"CUMPLE","NO CUMPLE")</f>
        <v>CUMPLE</v>
      </c>
      <c r="AB985" t="str">
        <v>POR TICKET</v>
      </c>
      <c r="AC985" t="str">
        <f>TEXT(M985,"mmmm")</f>
        <v>noviembre</v>
      </c>
      <c r="AD985" t="str">
        <f>TEXT(M985,"yyyy")</f>
        <v>yyyy</v>
      </c>
      <c r="AE985">
        <f>W985*60*24</f>
        <v>90</v>
      </c>
      <c r="AF985">
        <f>AE985/60</f>
        <v>1.5</v>
      </c>
      <c r="AG985">
        <f>AE985/60</f>
        <v>1.5</v>
      </c>
      <c r="AH985">
        <f>L985-K985</f>
        <v>0.9229166666700621</v>
      </c>
      <c r="AI985">
        <f>AH985*24*60</f>
        <v>1329.0000000048894</v>
      </c>
      <c r="AJ985">
        <f>75728*X985</f>
        <v>75728</v>
      </c>
    </row>
    <row r="986" xml:space="preserve">
      <c r="A986">
        <v>1055103</v>
      </c>
      <c r="B986" t="str">
        <v>INCIDENTE</v>
      </c>
      <c r="C986" t="str">
        <v>CERRADO</v>
      </c>
      <c r="D986" t="str">
        <v>PESCADERIA</v>
      </c>
      <c r="E986" t="str">
        <v>BALANZA</v>
      </c>
      <c r="F986" t="str">
        <v>BALANZA</v>
      </c>
      <c r="G986" t="str">
        <v>METTLER</v>
      </c>
      <c r="H986" t="str">
        <v>Buenos días; solicito por favor de su colaboración con revisión de bascula colgante pescadería la cual muestra una falla de red y muestra problemas con el rollo a pesar de tenerlo puesto. SERIAL:C210658559</v>
      </c>
      <c r="I986" t="str">
        <v>Buenos días; solicito por favor de su colaboración con revisión de bascula colgante pescadería la cual muestra una falla de red y muestra problemas con el rollo a pesar de tenerlo puesto. SERIAL:C210658559</v>
      </c>
      <c r="J986" t="str">
        <v>se procede a realizar la validacion de red la bascula esta bien; se porcede a validar el tema de rollo se realiza calibracion de papel; asi mismo se toma el rollo pequeño y brillante lo que este queda con el papel astascado le informo al 1.5 que el papel del rollo brillante se atasca en la bascula lo que no permite que baje se porcede a cambiar el rollo por uno que no tiene brillo y este queda operativo asi mismo se le informa a la asistente administrativo.</v>
      </c>
      <c r="K986">
        <v>45632.44861111111</v>
      </c>
      <c r="L986">
        <v>45632.489583333336</v>
      </c>
      <c r="M986">
        <v>45603</v>
      </c>
      <c r="N986" t="str">
        <f>TEXT(M986, "DDDD")</f>
        <v>jueves</v>
      </c>
      <c r="O986" t="str" xml:space="preserve">
        <v xml:space="preserve">M085 METRO MONTERIA_x000d_
_x000d_
</v>
      </c>
      <c r="P986" t="str">
        <v>MONTERIA</v>
      </c>
      <c r="Q986" t="str">
        <f>IF(ISBLANK(P986),"0",(VLOOKUP(P986,REGION,2,FALSE)))</f>
        <v>COSTA</v>
      </c>
      <c r="R986" t="str">
        <v>SHARON YANETH KERGUELEN WILCHES</v>
      </c>
      <c r="S986">
        <f>IF(ISBLANK(R986),"0", VLOOKUP(R986,PERSONAL,2,FALSE))</f>
        <v>1067917448</v>
      </c>
      <c r="T986" t="str">
        <v>DIRECTO</v>
      </c>
      <c r="U986">
        <v>0.3958333333333333</v>
      </c>
      <c r="V986">
        <v>0.4722222222222222</v>
      </c>
      <c r="W986">
        <f>V986-U986</f>
        <v>0.0763888888888889</v>
      </c>
      <c r="X986">
        <v>1</v>
      </c>
      <c r="Y986">
        <f>NETWORKDAYS(K986,M986)</f>
        <v>-22</v>
      </c>
      <c r="Z986" t="str">
        <f>IF(Y986&lt;=2,"CUMPLE","NO CUMPLE")</f>
        <v>CUMPLE</v>
      </c>
      <c r="AB986" t="str">
        <v>POR TICKET</v>
      </c>
      <c r="AC986" t="str">
        <f>TEXT(M986,"mmmm")</f>
        <v>noviembre</v>
      </c>
      <c r="AD986" t="str">
        <f>TEXT(M986,"yyyy")</f>
        <v>yyyy</v>
      </c>
      <c r="AE986">
        <f>W986*60*24</f>
        <v>110.00000000000001</v>
      </c>
      <c r="AF986">
        <f>AE986/60</f>
        <v>1.8333333333333335</v>
      </c>
      <c r="AG986">
        <f>AE986/60</f>
        <v>1.8333333333333335</v>
      </c>
      <c r="AH986">
        <f>L986-K986</f>
        <v>0.04097222222480923</v>
      </c>
      <c r="AI986">
        <f>AH986*24*60</f>
        <v>59.00000000372529</v>
      </c>
      <c r="AJ986">
        <f>75728*X986</f>
        <v>75728</v>
      </c>
    </row>
    <row r="987">
      <c r="A987">
        <v>989975</v>
      </c>
      <c r="B987" t="str">
        <v>SOLICITUD</v>
      </c>
      <c r="C987" t="str">
        <v>CERRADO</v>
      </c>
      <c r="D987" t="str">
        <v>CARNES</v>
      </c>
      <c r="E987" t="str">
        <v>BALANZA</v>
      </c>
      <c r="F987" t="str">
        <v>BALANZA</v>
      </c>
      <c r="G987" t="str">
        <v>METTLER</v>
      </c>
      <c r="H987" t="str">
        <v>buenos días por favor me ayudan con tecnico en soporte en sitio para la revisión de la balanza de venta asistida de la sección de carnes; debido a que presenta atasco al imprimir y cuando se retira empieza a arrojar bastante tiquetes balanza con I.P10.132.24.50</v>
      </c>
      <c r="I987" t="str">
        <v>buenos días por favor me ayudan con tecnico en soporte en sitio para la revisión de la balanza de venta asistida de la sección de carnes; debido a que presenta atasco al imprimir y cuando se retira empieza a arrojar bastante tiquetes balanza con I.P10.132.24.50</v>
      </c>
      <c r="J987" t="str">
        <v>Se llega a sitio y se procede con validaciones de ingreso. Ubicamos el usuario y la balanza. Procedemos a realizar limpieza de cuchilla de corte y sensores. Realizamos calibración de tolerencia de papel. Reiniciamos la balanza e imprime a normalidad. Bajo instrucción de soporte especializado le indicamos al usuario solicitar etiquetas color mate ya que la balanza colgante presenta muchas fallas con la etiqueta brillante. Se finaliza la llamada y se procede con el cierre del ticket.</v>
      </c>
      <c r="K987">
        <v>45603.45763888889</v>
      </c>
      <c r="L987">
        <v>45603.54652777778</v>
      </c>
      <c r="M987">
        <v>45604</v>
      </c>
      <c r="N987" t="str">
        <f>TEXT(M987, "DDDD")</f>
        <v>viernes</v>
      </c>
      <c r="O987" t="str">
        <v>M179 METRO PITALITO</v>
      </c>
      <c r="P987" t="str">
        <v>PITALITO</v>
      </c>
      <c r="Q987" t="str">
        <f>IF(ISBLANK(P987),"0",(VLOOKUP(P987,REGION,2,FALSE)))</f>
        <v>OCCIDENTE</v>
      </c>
      <c r="R987" t="str">
        <v>EMERSON PALACIOS MARTINEZ</v>
      </c>
      <c r="S987">
        <f>IF(ISBLANK(R987),"0", VLOOKUP(R987,PERSONAL,2,FALSE))</f>
        <v>13723524</v>
      </c>
      <c r="T987" t="str">
        <v>ALIADO</v>
      </c>
      <c r="U987">
        <v>0.4486111111111111</v>
      </c>
      <c r="V987">
        <v>0.5041666666666667</v>
      </c>
      <c r="W987">
        <f>V987-U987</f>
        <v>0.055555555555555525</v>
      </c>
      <c r="X987">
        <v>1</v>
      </c>
      <c r="Y987">
        <f>NETWORKDAYS(K987,M987)</f>
        <v>2</v>
      </c>
      <c r="Z987" t="str">
        <f>IF(Y987&lt;=2,"CUMPLE","NO CUMPLE")</f>
        <v>CUMPLE</v>
      </c>
      <c r="AB987" t="str">
        <v>POR TICKET</v>
      </c>
      <c r="AC987" t="str">
        <f>TEXT(M987,"mmmm")</f>
        <v>noviembre</v>
      </c>
      <c r="AD987" t="str">
        <f>TEXT(M987,"yyyy")</f>
        <v>yyyy</v>
      </c>
      <c r="AE987">
        <f>W987*60*24</f>
        <v>79.99999999999994</v>
      </c>
      <c r="AF987">
        <f>AE987/60</f>
        <v>1.3333333333333324</v>
      </c>
      <c r="AG987">
        <f>AE987/60</f>
        <v>1.3333333333333324</v>
      </c>
      <c r="AH987">
        <f>L987-K987</f>
        <v>0.08888888888759539</v>
      </c>
      <c r="AI987">
        <f>AH987*24*60</f>
        <v>127.99999999813735</v>
      </c>
      <c r="AJ987">
        <f>75728*X987</f>
        <v>75728</v>
      </c>
    </row>
    <row r="988" xml:space="preserve">
      <c r="A988">
        <v>990536</v>
      </c>
      <c r="B988" t="str">
        <v>SOLICITUD</v>
      </c>
      <c r="C988" t="str">
        <v>CERRADO</v>
      </c>
      <c r="D988" t="str">
        <v>SISTEMAS</v>
      </c>
      <c r="E988" t="str">
        <v>GATEWAY</v>
      </c>
      <c r="F988" t="str">
        <v>GATEWAY</v>
      </c>
      <c r="G988" t="str">
        <v>CISCO</v>
      </c>
      <c r="H988" t="str">
        <v>Buenas tardes. Por favor me colaboran programando la visita del técnico de isit para el retiro del Gateway de voz ubicado en le gabinete de comunicaciones ubicado en la oficina de sistemas de la tienda.; serial: FTX1816AJZU</v>
      </c>
      <c r="I988" t="str">
        <v>Buenas tardes. Por favor me colaboran programando la visita del técnico de isit para el retiro del Gateway de voz ubicado en le gabinete de comunicaciones ubicado en la oficina de sistemas de la tienda.; serial: FTX1816AJZU</v>
      </c>
      <c r="J988" t="str" xml:space="preserve">
        <v xml:space="preserve">Se llega a sitio y se procede con validaciones de ingreso. Entablamos conversación con Soporte Especializado el señor Edwin_x000d_
Bolaños y procedemos a realizar la desinstalación del Gateway en Tienda. Ubicamos el rack y validamos serial y retiramos el_x000d_
gateway del mismo. Lo limpiamos; llenamos actas enviadas por soporte especializado. lo dejamos para destrucción y/o envio en_x000d_
la oficina de sistemas. Se da por finalizada la actividad a completa satisfacción del usuario. Se procede con el cierre del ticket.</v>
      </c>
      <c r="K988">
        <v>45603.595138888886</v>
      </c>
      <c r="L988">
        <v>45603.65138888889</v>
      </c>
      <c r="M988">
        <v>45604</v>
      </c>
      <c r="N988" t="str">
        <f>TEXT(M988, "DDDD")</f>
        <v>viernes</v>
      </c>
      <c r="O988" t="str">
        <v>M179 METRO PITALITO</v>
      </c>
      <c r="P988" t="str">
        <v>PITALITO</v>
      </c>
      <c r="Q988" t="str">
        <f>IF(ISBLANK(P988),"0",(VLOOKUP(P988,REGION,2,FALSE)))</f>
        <v>OCCIDENTE</v>
      </c>
      <c r="R988" t="str">
        <v>EMERSON PALACIOS MARTINEZ</v>
      </c>
      <c r="S988">
        <f>IF(ISBLANK(R988),"0", VLOOKUP(R988,PERSONAL,2,FALSE))</f>
        <v>13723524</v>
      </c>
      <c r="T988" t="str">
        <v>ALIADO</v>
      </c>
      <c r="U988">
        <v>0.4166666666666667</v>
      </c>
      <c r="V988">
        <v>0.4479166666666667</v>
      </c>
      <c r="W988">
        <f>V988-U988</f>
        <v>0.03125</v>
      </c>
      <c r="X988">
        <v>1</v>
      </c>
      <c r="Y988">
        <f>NETWORKDAYS(K988,M988)</f>
        <v>2</v>
      </c>
      <c r="Z988" t="str">
        <f>IF(Y988&lt;=2,"CUMPLE","NO CUMPLE")</f>
        <v>CUMPLE</v>
      </c>
      <c r="AB988" t="str">
        <v>POR TICKET</v>
      </c>
      <c r="AC988" t="str">
        <f>TEXT(M988,"mmmm")</f>
        <v>noviembre</v>
      </c>
      <c r="AD988" t="str">
        <f>TEXT(M988,"yyyy")</f>
        <v>yyyy</v>
      </c>
      <c r="AE988">
        <f>W988*60*24</f>
        <v>45</v>
      </c>
      <c r="AF988">
        <f>AE988/60</f>
        <v>0.75</v>
      </c>
      <c r="AG988">
        <f>AE988/60</f>
        <v>0.75</v>
      </c>
      <c r="AH988">
        <f>L988-K988</f>
        <v>0.05625000000145519</v>
      </c>
      <c r="AI988">
        <f>AH988*24*60</f>
        <v>81.00000000209548</v>
      </c>
      <c r="AJ988">
        <f>75728*X988</f>
        <v>75728</v>
      </c>
    </row>
    <row r="989" xml:space="preserve">
      <c r="A989">
        <v>987628</v>
      </c>
      <c r="B989" t="str">
        <v>SOLICITUD</v>
      </c>
      <c r="C989" t="str">
        <v>CERRADO</v>
      </c>
      <c r="D989" t="str">
        <v xml:space="preserve">PERECEDEROS </v>
      </c>
      <c r="E989" t="str">
        <v>BALANZA</v>
      </c>
      <c r="F989" t="str">
        <v>BALANZA</v>
      </c>
      <c r="G989" t="str">
        <v>METTLER</v>
      </c>
      <c r="H989" t="str">
        <v>bascula de pescadería necesita actualización de precios</v>
      </c>
      <c r="I989" t="str">
        <v>bascula de pescadería necesita actualización de precios</v>
      </c>
      <c r="J989" t="str" xml:space="preserve">
        <v xml:space="preserve">8 nov 2024_x000d_
Pescadería _x000d_
10:30-12:30_x000d_
_x000d_
Edison Ortiz jefe sección carnes_x000d_
_x000d_
Diagnóstico_x000d_
Balanza_x000d_
METTLER TOLEDO bPlus-H2L-EE15D-0W0_x000d_
S/N: B925830242_x000d_
_x000d_
Se confirma con el usuario balanza afectada; se consulta dirección IP se entrega a Stharlyn Zuleta para conexión remota; no logra conectarse y es posible verificar que el cable de red presenta problemas por oxidación o sulfatación del conector; se cambia el patch cord entre el punto de red y la balanza; se logra conexión de red; se actualizan precios remotamente; cable de red queda conectado estéticamente y se valida operación normal de la balanza</v>
      </c>
      <c r="K989">
        <v>45602.47083333333</v>
      </c>
      <c r="L989">
        <v>45603.645833333336</v>
      </c>
      <c r="M989">
        <v>45604</v>
      </c>
      <c r="N989" t="str">
        <f>TEXT(M989, "DDDD")</f>
        <v>viernes</v>
      </c>
      <c r="O989" t="str">
        <v>J027 JUMBO RIONEGRO</v>
      </c>
      <c r="P989" t="str">
        <v>RIONEGRO</v>
      </c>
      <c r="Q989" t="str">
        <f>IF(ISBLANK(P989),"0",(VLOOKUP(P989,REGION,2,FALSE)))</f>
        <v>CENTRO</v>
      </c>
      <c r="R989" t="str">
        <v xml:space="preserve">FABIAN VARGAS LASTRA </v>
      </c>
      <c r="S989" t="e">
        <f>IF(ISBLANK(R989),"0", VLOOKUP(R989,PERSONAL,2,FALSE))</f>
        <v>#N/A</v>
      </c>
      <c r="T989" t="str">
        <v>ALIADO</v>
      </c>
      <c r="U989">
        <v>0.4375</v>
      </c>
      <c r="V989">
        <v>0.5208333333333334</v>
      </c>
      <c r="W989">
        <f>V989-U989</f>
        <v>0.08333333333333337</v>
      </c>
      <c r="X989">
        <v>1</v>
      </c>
      <c r="Y989">
        <f>NETWORKDAYS(K989,M989)</f>
        <v>3</v>
      </c>
      <c r="Z989" t="str">
        <f>IF(Y989&lt;=2,"CUMPLE","NO CUMPLE")</f>
        <v>NO CUMPLE</v>
      </c>
      <c r="AB989" t="str">
        <v>POR TICKET</v>
      </c>
      <c r="AC989" t="str">
        <f>TEXT(M989,"mmmm")</f>
        <v>noviembre</v>
      </c>
      <c r="AD989" t="str">
        <f>TEXT(M989,"yyyy")</f>
        <v>yyyy</v>
      </c>
      <c r="AE989">
        <f>W989*60*24</f>
        <v>120.00000000000004</v>
      </c>
      <c r="AF989">
        <f>AE989/60</f>
        <v>2.000000000000001</v>
      </c>
      <c r="AG989">
        <f>AE989/60</f>
        <v>2.000000000000001</v>
      </c>
      <c r="AH989">
        <f>L989-K989</f>
        <v>1.1750000000029104</v>
      </c>
      <c r="AI989">
        <f>AH989*24*60</f>
        <v>1692.000000004191</v>
      </c>
      <c r="AJ989">
        <f>75728*X989</f>
        <v>75728</v>
      </c>
    </row>
    <row r="990">
      <c r="A990">
        <v>991166</v>
      </c>
      <c r="B990" t="str">
        <v>INCIDENTE</v>
      </c>
      <c r="C990" t="str">
        <v>CERRADO</v>
      </c>
      <c r="D990" t="str">
        <v>LINEAL DE CAJAS</v>
      </c>
      <c r="E990" t="str">
        <v>POS</v>
      </c>
      <c r="F990" t="str">
        <v>POS</v>
      </c>
      <c r="G990" t="str">
        <v>NCR</v>
      </c>
      <c r="H990" t="str">
        <v>buenas noches; solicito por favor revisar fisicamente la pos NCR 004 de la tienda jumbo megamall; ya q hubieron 3 apagones de luz y en la tercera la pos se apago y se reinició y de ahi no avanzo quedando la cajera ingresada Maria Rodriguez con una factura</v>
      </c>
      <c r="I990" t="str">
        <v>buenas noches; solicito por favor revisar fisicamente la pos NCR 004 de la tienda jumbo megamall; ya q hubieron 3 apagones de luz y en la tercera la pos se apago y se reinició y de ahi no avanzo quedando la cajera ingresada Maria Rodriguez con una factura</v>
      </c>
      <c r="J990" t="str">
        <v>SE LLEGA A SITIO; SE VALIDA CON EL COORDINADOR DE CAJAS EL FUNCIONAMIENTO DEL EQUIPO Y SE  EVIDENCIA PORBLEMAS CON EL ESCANER DE CODIGOS; SE REALIZA REINICIO Y RECONEXION DEL ESCANER BALANZA;  SE REALIZAN PRUEBAS DE FUNCIONAMIENTO DE LA CAJA; LECTURA DE CODIGOS Y  DE PESO QUEDANDO OPERATIVO; SE ENVIA VIDEO DEL CORRECTO FUNCIONAMIENTO DE LA CAJA A EVER BECERRA.</v>
      </c>
      <c r="K990">
        <v>45604.43263888889</v>
      </c>
      <c r="L990">
        <v>45604.50277777778</v>
      </c>
      <c r="M990">
        <v>45604</v>
      </c>
      <c r="N990" t="str">
        <f>TEXT(M990, "DDDD")</f>
        <v>viernes</v>
      </c>
      <c r="O990" t="str">
        <v>J084 JUMBO MEGA MALL</v>
      </c>
      <c r="P990" t="str">
        <v>BUCARAMANGA</v>
      </c>
      <c r="Q990" t="str">
        <f>IF(ISBLANK(P990),"0",(VLOOKUP(P990,REGION,2,FALSE)))</f>
        <v>ORIENTE</v>
      </c>
      <c r="R990" t="str">
        <v>ANDRES FELIPE MOSQUERA</v>
      </c>
      <c r="S990" t="e">
        <f>IF(ISBLANK(R990),"0", VLOOKUP(R990,PERSONAL,2,FALSE))</f>
        <v>#N/A</v>
      </c>
      <c r="T990" t="str">
        <v>DIRECTO</v>
      </c>
      <c r="U990">
        <v>0.06944444444444445</v>
      </c>
      <c r="V990">
        <v>0.08333333333333333</v>
      </c>
      <c r="W990">
        <f>V990-U990</f>
        <v>0.013888888888888881</v>
      </c>
      <c r="X990">
        <v>1</v>
      </c>
      <c r="Y990">
        <f>NETWORKDAYS(K990,M990)</f>
        <v>1</v>
      </c>
      <c r="Z990" t="str">
        <f>IF(Y990&lt;=2,"CUMPLE","NO CUMPLE")</f>
        <v>CUMPLE</v>
      </c>
      <c r="AB990" t="str">
        <v>POR TICKET</v>
      </c>
      <c r="AC990" t="str">
        <f>TEXT(M990,"mmmm")</f>
        <v>noviembre</v>
      </c>
      <c r="AD990" t="str">
        <f>TEXT(M990,"yyyy")</f>
        <v>yyyy</v>
      </c>
      <c r="AE990">
        <f>W990*60*24</f>
        <v>19.999999999999986</v>
      </c>
      <c r="AF990">
        <f>AE990/60</f>
        <v>0.3333333333333331</v>
      </c>
      <c r="AG990">
        <f>AE990/60</f>
        <v>0.3333333333333331</v>
      </c>
      <c r="AH990">
        <f>L990-K990</f>
        <v>0.07013888889196096</v>
      </c>
      <c r="AI990">
        <f>AH990*24*60</f>
        <v>101.00000000442378</v>
      </c>
      <c r="AJ990">
        <f>75728*X990</f>
        <v>75728</v>
      </c>
    </row>
    <row r="991" xml:space="preserve">
      <c r="A991">
        <v>985951</v>
      </c>
      <c r="B991" t="str">
        <v>SOLICITUD</v>
      </c>
      <c r="C991" t="str">
        <v>CERRADO</v>
      </c>
      <c r="D991" t="str">
        <v>SISTEMAS</v>
      </c>
      <c r="E991" t="str">
        <v>ROUTER</v>
      </c>
      <c r="F991" t="str">
        <v>ROUTER</v>
      </c>
      <c r="G991" t="str">
        <v>CISCO</v>
      </c>
      <c r="H991"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serial:FTX1816AJQN modelo:CISCO2911/K9 gracias</v>
      </c>
      <c r="I991"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serial:FTX1816AJQN modelo:CISCO2911/K9 gracias</v>
      </c>
      <c r="J991" t="str" xml:space="preserve">
        <v xml:space="preserve">se dio de baja el router de voz; ya que presentaba obsolencia. Se dejo la configuracion de este equipo en la core de la tienda._x000d_
Actualmente se esta operando la telefonia con normalidad_x000d_
Finalmente; a las 10:00 a m se concluyó el trabajo y se realizó la salida de las instalaciones.</v>
      </c>
      <c r="K991">
        <v>45604.40694444445</v>
      </c>
      <c r="L991">
        <v>45604.48541666667</v>
      </c>
      <c r="M991">
        <v>45604</v>
      </c>
      <c r="N991" t="str">
        <f>TEXT(M991, "DDDD")</f>
        <v>viernes</v>
      </c>
      <c r="O991" t="str">
        <v>M195 METRO SANTA LUCIA</v>
      </c>
      <c r="P991" t="str">
        <v>NEIVA</v>
      </c>
      <c r="Q991" t="str">
        <f>IF(ISBLANK(P991),"0",(VLOOKUP(P991,REGION,2,FALSE)))</f>
        <v>OCCIDENTE</v>
      </c>
      <c r="R991" t="str">
        <v>MICHAEL SIMIT VILLABON TRUJILLO</v>
      </c>
      <c r="S991" t="e">
        <f>IF(ISBLANK(R991),"0", VLOOKUP(R991,PERSONAL,2,FALSE))</f>
        <v>#N/A</v>
      </c>
      <c r="T991" t="str">
        <v>ALIADO</v>
      </c>
      <c r="U991">
        <v>0.3333333333333333</v>
      </c>
      <c r="V991">
        <v>0.4166666666666667</v>
      </c>
      <c r="W991">
        <f>V991-U991</f>
        <v>0.08333333333333337</v>
      </c>
      <c r="X991">
        <v>1</v>
      </c>
      <c r="Y991">
        <f>NETWORKDAYS(K991,M991)</f>
        <v>1</v>
      </c>
      <c r="Z991" t="str">
        <f>IF(Y991&lt;=2,"CUMPLE","NO CUMPLE")</f>
        <v>CUMPLE</v>
      </c>
      <c r="AB991" t="str">
        <v>POR TICKET</v>
      </c>
      <c r="AC991" t="str">
        <f>TEXT(M991,"mmmm")</f>
        <v>noviembre</v>
      </c>
      <c r="AD991" t="str">
        <f>TEXT(M991,"yyyy")</f>
        <v>yyyy</v>
      </c>
      <c r="AE991">
        <f>W991*60*24</f>
        <v>120.00000000000004</v>
      </c>
      <c r="AF991">
        <f>AE991/60</f>
        <v>2.000000000000001</v>
      </c>
      <c r="AG991">
        <f>AE991/60</f>
        <v>2.000000000000001</v>
      </c>
      <c r="AH991">
        <f>L991-K991</f>
        <v>0.07847222222335404</v>
      </c>
      <c r="AI991">
        <f>AH991*24*60</f>
        <v>113.00000000162981</v>
      </c>
      <c r="AJ991">
        <f>75728*X991</f>
        <v>75728</v>
      </c>
    </row>
    <row r="992">
      <c r="A992">
        <v>990959</v>
      </c>
      <c r="B992" t="str">
        <v>SOLICITUD</v>
      </c>
      <c r="C992" t="str">
        <v>CERRADO</v>
      </c>
      <c r="D992" t="str">
        <v>SISTEMAS</v>
      </c>
      <c r="E992" t="str">
        <v>POS</v>
      </c>
      <c r="F992" t="str">
        <v>POS</v>
      </c>
      <c r="G992" t="str">
        <v>NCR</v>
      </c>
      <c r="H992" t="str">
        <v>Favor nos ayudan con asistencia en J045 SANTA MARTA para la validacion de las nuevas cajas NCR TICKET 1.25 Gracias por la atencion prestada.</v>
      </c>
      <c r="I992" t="str">
        <v>Favor nos ayudan con asistencia en J045 SANTA MARTA para la validacion de las nuevas cajas NCR TICKET 1.25 Gracias por la atencion prestada.</v>
      </c>
      <c r="J992" t="str">
        <v>SE REALIZA VISITA 2.5 PARA REALIZAR ASIGNACIONES EN LA TIENDA DE CENCOSUD SANTAMARTA; 1. SE REALIZA VALIDACION DE EQUIPOS POS NCR; SE REALIZA PREALISTAMIENTO DE LOS EQUIPOS; SE REALIZA LA CONEXIÓN DE LOS MONITORES PRINCIPALES E IMPRESORAS Y SE DEJAN EN EL CUARTO DE SISTEMAS CONECATDOS EN ESPERA DE SU INSTALACION.</v>
      </c>
      <c r="K992">
        <v>45603.72638888889</v>
      </c>
      <c r="L992">
        <v>45603.76597222222</v>
      </c>
      <c r="M992">
        <v>45604</v>
      </c>
      <c r="N992" t="str">
        <f>TEXT(M992, "DDDD")</f>
        <v>viernes</v>
      </c>
      <c r="O992" t="str">
        <v>J045 AV DEL FERROCARRIL SANTA MARTA</v>
      </c>
      <c r="P992" t="str">
        <v>SANTA MARTA</v>
      </c>
      <c r="Q992" t="str">
        <f>IF(ISBLANK(P992),"0",(VLOOKUP(P992,REGION,2,FALSE)))</f>
        <v>COSTA</v>
      </c>
      <c r="R992" t="str">
        <v>ENRIQUE PONZON ORTEGA</v>
      </c>
      <c r="S992" t="e">
        <f>IF(ISBLANK(R992),"0", VLOOKUP(R992,PERSONAL,2,FALSE))</f>
        <v>#N/A</v>
      </c>
      <c r="T992" t="str">
        <v>DIRECTO</v>
      </c>
      <c r="U992">
        <v>0.3333333333333333</v>
      </c>
      <c r="V992">
        <v>0.5416666666666666</v>
      </c>
      <c r="W992">
        <f>V992-U992</f>
        <v>0.20833333333333331</v>
      </c>
      <c r="X992" t="str">
        <v>1.25</v>
      </c>
      <c r="Y992">
        <f>NETWORKDAYS(K992,M992)</f>
        <v>2</v>
      </c>
      <c r="Z992" t="str">
        <f>IF(Y992&lt;=2,"CUMPLE","NO CUMPLE")</f>
        <v>CUMPLE</v>
      </c>
      <c r="AA992" t="str">
        <v>SOLICITUD TÉCNICO TODO EL DIA</v>
      </c>
      <c r="AB992" t="str">
        <v xml:space="preserve">POR DIA </v>
      </c>
      <c r="AC992" t="str">
        <f>TEXT(M992,"mmmm")</f>
        <v>noviembre</v>
      </c>
      <c r="AD992" t="str">
        <f>TEXT(M992,"yyyy")</f>
        <v>yyyy</v>
      </c>
      <c r="AE992">
        <f>W992*60*24</f>
        <v>299.99999999999994</v>
      </c>
      <c r="AF992">
        <f>AE992/60</f>
        <v>4.999999999999999</v>
      </c>
      <c r="AG992">
        <f>AE992/60</f>
        <v>4.999999999999999</v>
      </c>
      <c r="AH992">
        <f>L992-K992</f>
        <v>0.03958333333139308</v>
      </c>
      <c r="AI992">
        <f>AH992*24*60</f>
        <v>56.99999999720603</v>
      </c>
      <c r="AJ992" t="e">
        <f>75728*X992</f>
        <v>#VALUE!</v>
      </c>
    </row>
    <row r="993" xml:space="preserve">
      <c r="A993">
        <v>991917</v>
      </c>
      <c r="B993" t="str">
        <v>SOLICITUD</v>
      </c>
      <c r="C993" t="str">
        <v>ABIERTO</v>
      </c>
      <c r="D993" t="str">
        <v>SISTEMAS</v>
      </c>
      <c r="E993" t="str">
        <v>CPU</v>
      </c>
      <c r="F993" t="str">
        <v>CPU</v>
      </c>
      <c r="G993" t="str">
        <v>LENOVO</v>
      </c>
      <c r="H993" t="str">
        <v>Se solicita validación del computador de mantenimiento el cual presenta lentitud y demora al momento de abrir cualquier aplicación</v>
      </c>
      <c r="I993" t="str">
        <v>Se solicita validación del computador de mantenimiento el cual presenta lentitud y demora al momento de abrir cualquier aplicación</v>
      </c>
      <c r="J993" t="str" xml:space="preserve">
        <v xml:space="preserve">Se realiza diagnóstico al computador dé mantenimiento; ya que presenta lentitud y bloqueos constantes; se le hace optimización; borrado_x000d_
de usuarios antiguos; borrado de temporales; busca de virus; análisis de vida de uso a los equipos; después de todo sigue lento el equipo_x000d_
porque ya el disco duro se encuentra defectuoso; también en el tiempo de vida ya salía que estaba en riesgo; ya cuando sale así es porque_x000d_
está solicitando el cambio; así se formatee va a seguir lento y más porque tiene disco mecánico; se solicita disco duro_x000d_
https://drive.google.com/drive/folders/1JEllN9-97jwCGiNRHs2JQgv91s4wb1Cy</v>
      </c>
      <c r="K993">
        <v>45604.572222222225</v>
      </c>
      <c r="L993">
        <v>45604.63333333333</v>
      </c>
      <c r="M993">
        <v>45604</v>
      </c>
      <c r="N993" t="str">
        <f>TEXT(M993, "DDDD")</f>
        <v>viernes</v>
      </c>
      <c r="O993" t="str">
        <v>M195 METRO SANTA LUCIA</v>
      </c>
      <c r="P993" t="str">
        <v>NEIVA</v>
      </c>
      <c r="Q993" t="str">
        <f>IF(ISBLANK(P993),"0",(VLOOKUP(P993,REGION,2,FALSE)))</f>
        <v>OCCIDENTE</v>
      </c>
      <c r="R993" t="str">
        <v>MICHAEL SIMIT VILLABON TRUJILLO</v>
      </c>
      <c r="S993" t="e">
        <f>IF(ISBLANK(R993),"0", VLOOKUP(R993,PERSONAL,2,FALSE))</f>
        <v>#N/A</v>
      </c>
      <c r="T993" t="str">
        <v>ALIADO</v>
      </c>
      <c r="U993">
        <v>0.4166666666666667</v>
      </c>
      <c r="V993">
        <v>0.5</v>
      </c>
      <c r="W993">
        <f>V993-U993</f>
        <v>0.08333333333333331</v>
      </c>
      <c r="X993">
        <v>1</v>
      </c>
      <c r="Y993">
        <f>NETWORKDAYS(K993,M993)</f>
        <v>1</v>
      </c>
      <c r="Z993" t="str">
        <f>IF(Y993&lt;=2,"CUMPLE","NO CUMPLE")</f>
        <v>CUMPLE</v>
      </c>
      <c r="AB993" t="str">
        <v>POR TICKET</v>
      </c>
      <c r="AC993" t="str">
        <f>TEXT(M993,"mmmm")</f>
        <v>noviembre</v>
      </c>
      <c r="AD993" t="str">
        <f>TEXT(M993,"yyyy")</f>
        <v>yyyy</v>
      </c>
      <c r="AE993">
        <f>W993*60*24</f>
        <v>119.99999999999997</v>
      </c>
      <c r="AF993">
        <f>AE993/60</f>
        <v>1.9999999999999996</v>
      </c>
      <c r="AG993">
        <f>AE993/60</f>
        <v>1.9999999999999996</v>
      </c>
      <c r="AH993">
        <f>L993-K993</f>
        <v>0.06111111110658385</v>
      </c>
      <c r="AI993">
        <f>AH993*24*60</f>
        <v>87.99999999348074</v>
      </c>
      <c r="AJ993">
        <f>75728*X993</f>
        <v>75728</v>
      </c>
    </row>
    <row r="994">
      <c r="A994">
        <v>986125</v>
      </c>
      <c r="B994" t="str">
        <v>SOLICITUD</v>
      </c>
      <c r="C994" t="str">
        <v>CERRADO</v>
      </c>
      <c r="D994" t="str">
        <v>TIENDA</v>
      </c>
      <c r="E994" t="str">
        <v>PROACTIVA</v>
      </c>
      <c r="F994" t="str">
        <v>PROACTIVA</v>
      </c>
      <c r="G994" t="str">
        <v>PROACTIVA</v>
      </c>
      <c r="H994" t="str">
        <v>Buen Dia Su ayuda con la proactiva del mes de Octubre con su respectivo informe del estado de la tienda</v>
      </c>
      <c r="I994" t="str">
        <v>Buen Dia Su ayuda con la proactiva del mes de Octubre con su respectivo informe del estado de la tienda</v>
      </c>
      <c r="J994" t="str">
        <v>Se realizó el recorrido por toda la tienda validando cada uno de los equipos y dispositivos estén funcionando correctamente. Se habla con el jefe de cada sección validando si tienen alguna falla para reportar. Se corrigen 2 PDA y 1 impresora del lineal de cajas. Se dejan operativos todos los equipos.</v>
      </c>
      <c r="K994">
        <v>45601.652083333334</v>
      </c>
      <c r="L994">
        <v>45602.444444444445</v>
      </c>
      <c r="M994">
        <v>45604</v>
      </c>
      <c r="N994" t="str">
        <f>TEXT(M994, "DDDD")</f>
        <v>viernes</v>
      </c>
      <c r="O994" t="str">
        <v>M073 METRO MOSQUERA</v>
      </c>
      <c r="P994" t="str">
        <v>MOSQUERA</v>
      </c>
      <c r="Q994" t="str">
        <f>IF(ISBLANK(P994),"0",(VLOOKUP(P994,REGION,2,FALSE)))</f>
        <v>BOGOTA</v>
      </c>
      <c r="R994" t="str">
        <v>ALEXANDER CASTILLO SOTELO</v>
      </c>
      <c r="S994">
        <f>IF(ISBLANK(R994),"0", VLOOKUP(R994,PERSONAL,2,FALSE))</f>
        <v>80216449</v>
      </c>
      <c r="T994" t="str">
        <v>ALIADO</v>
      </c>
      <c r="U994">
        <v>0.4583333333333333</v>
      </c>
      <c r="V994">
        <v>0.5416666666666666</v>
      </c>
      <c r="W994">
        <f>V994-U994</f>
        <v>0.08333333333333331</v>
      </c>
      <c r="X994">
        <v>1</v>
      </c>
      <c r="Y994">
        <f>NETWORKDAYS(K994,M994)</f>
        <v>4</v>
      </c>
      <c r="Z994" t="str">
        <f>IF(Y994&lt;=2,"CUMPLE","NO CUMPLE")</f>
        <v>NO CUMPLE</v>
      </c>
      <c r="AB994" t="str">
        <v>POR TICKET</v>
      </c>
      <c r="AC994" t="str">
        <f>TEXT(M994,"mmmm")</f>
        <v>noviembre</v>
      </c>
      <c r="AD994" t="str">
        <f>TEXT(M994,"yyyy")</f>
        <v>yyyy</v>
      </c>
      <c r="AE994">
        <f>W994*60*24</f>
        <v>119.99999999999997</v>
      </c>
      <c r="AF994">
        <f>AE994/60</f>
        <v>1.9999999999999996</v>
      </c>
      <c r="AG994">
        <f>AE994/60</f>
        <v>1.9999999999999996</v>
      </c>
      <c r="AH994">
        <f>L994-K994</f>
        <v>0.7923611111109494</v>
      </c>
      <c r="AI994">
        <f>AH994*24*60</f>
        <v>1140.9999999997672</v>
      </c>
      <c r="AJ994">
        <f>75728*X994</f>
        <v>75728</v>
      </c>
    </row>
    <row r="995">
      <c r="A995">
        <v>954342</v>
      </c>
      <c r="B995" t="str">
        <v>SOLICITUD</v>
      </c>
      <c r="C995" t="str">
        <v>CERRADO</v>
      </c>
      <c r="D995" t="str">
        <v>TIENDA</v>
      </c>
      <c r="E995" t="str">
        <v>PORTATIL</v>
      </c>
      <c r="F995" t="str">
        <v>PORTATIL</v>
      </c>
      <c r="G995" t="str">
        <v>HP</v>
      </c>
      <c r="H995" t="str">
        <v>Buen dia; solicito amablemente verificación del portátil del gerente el cual presenta fallas; no funciona si no se encuentra conectado al cargador; portatil HP. Metro Mosquera. Gracias</v>
      </c>
      <c r="I995" t="str">
        <v>Buen dia; solicito amablemente verificación del portátil del gerente el cual presenta fallas; no funciona si no se encuentra conectado al cargador; portatil HP. Metro Mosquera. Gracias</v>
      </c>
      <c r="J995" t="str">
        <v>Se realiza la revisión del equipo y se hace el contacto con HP para realizar las pruebas correspondientes. Des pues de realizar todas verificaciones del equipo desde la BIOS se determina que la falla corresponde al adaptador de corriente. Se genero el ticket para solicitar la garantía de la parte. Se entrega la información a la asistente de dirección para que haga la entrega del adaptador dañado y recibir el nuevo. El equipo queda operativo.</v>
      </c>
      <c r="K995">
        <v>45601.6875</v>
      </c>
      <c r="L995">
        <v>45602.444444444445</v>
      </c>
      <c r="M995">
        <v>45604</v>
      </c>
      <c r="N995" t="str">
        <f>TEXT(M995, "DDDD")</f>
        <v>viernes</v>
      </c>
      <c r="O995" t="str">
        <v>M073 METRO MOSQUERA</v>
      </c>
      <c r="P995" t="str">
        <v>MOSQUERA</v>
      </c>
      <c r="Q995" t="str">
        <f>IF(ISBLANK(P995),"0",(VLOOKUP(P995,REGION,2,FALSE)))</f>
        <v>BOGOTA</v>
      </c>
      <c r="R995" t="str">
        <v>ALEXANDER CASTILLO SOTELO</v>
      </c>
      <c r="S995">
        <f>IF(ISBLANK(R995),"0", VLOOKUP(R995,PERSONAL,2,FALSE))</f>
        <v>80216449</v>
      </c>
      <c r="T995" t="str">
        <v>ALIADO</v>
      </c>
      <c r="U995">
        <v>0.3541666666666667</v>
      </c>
      <c r="V995">
        <v>0.4583333333333333</v>
      </c>
      <c r="W995">
        <f>V995-U995</f>
        <v>0.10416666666666663</v>
      </c>
      <c r="X995">
        <v>1</v>
      </c>
      <c r="Y995">
        <f>NETWORKDAYS(K995,M995)</f>
        <v>4</v>
      </c>
      <c r="Z995" t="str">
        <f>IF(Y995&lt;=2,"CUMPLE","NO CUMPLE")</f>
        <v>NO CUMPLE</v>
      </c>
      <c r="AB995" t="str">
        <v>POR TICKET</v>
      </c>
      <c r="AC995" t="str">
        <f>TEXT(M995,"mmmm")</f>
        <v>noviembre</v>
      </c>
      <c r="AD995" t="str">
        <f>TEXT(M995,"yyyy")</f>
        <v>yyyy</v>
      </c>
      <c r="AE995">
        <f>W995*60*24</f>
        <v>149.99999999999994</v>
      </c>
      <c r="AF995">
        <f>AE995/60</f>
        <v>2.499999999999999</v>
      </c>
      <c r="AG995">
        <f>AE995/60</f>
        <v>2.499999999999999</v>
      </c>
      <c r="AH995">
        <f>L995-K995</f>
        <v>0.7569444444452529</v>
      </c>
      <c r="AI995">
        <f>AH995*24*60</f>
        <v>1090.0000000011642</v>
      </c>
      <c r="AJ995">
        <f>75728*X995</f>
        <v>75728</v>
      </c>
    </row>
    <row r="996">
      <c r="A996">
        <v>1010179</v>
      </c>
      <c r="B996" t="str">
        <v>SOLICITUD</v>
      </c>
      <c r="C996" t="str">
        <v>CERRADO</v>
      </c>
      <c r="D996" t="str">
        <v>CARNES</v>
      </c>
      <c r="E996" t="str">
        <v>BALANZA</v>
      </c>
      <c r="F996" t="str">
        <v>BALANZA</v>
      </c>
      <c r="G996" t="str">
        <v>METTLER</v>
      </c>
      <c r="H996" t="str">
        <v>Buena tarde; solicito amablemente verificacion bascula carnes presenta fallas en el teclado. Gracias</v>
      </c>
      <c r="I996" t="str">
        <v>Buena tarde; solicito amablemente verificacion bascula carnes presenta fallas en el teclado. Gracias</v>
      </c>
      <c r="J996" t="str">
        <v>Se realiza la revisión de la balanza y se detecta que tiene averiada una línea del teclado; se debe reemplazar la parte. SOLICITAR LA PARTE PARA HACER EL CAMBIO</v>
      </c>
      <c r="K996">
        <v>45616.40972222222</v>
      </c>
      <c r="L996">
        <v>45616.45763888889</v>
      </c>
      <c r="M996">
        <v>45604</v>
      </c>
      <c r="N996" t="str">
        <f>TEXT(M996, "DDDD")</f>
        <v>viernes</v>
      </c>
      <c r="O996" t="str">
        <v>M073 METRO MOSQUERA</v>
      </c>
      <c r="P996" t="str">
        <v>MOSQUERA</v>
      </c>
      <c r="Q996" t="str">
        <f>IF(ISBLANK(P996),"0",(VLOOKUP(P996,REGION,2,FALSE)))</f>
        <v>BOGOTA</v>
      </c>
      <c r="R996" t="str">
        <v>ALEXANDER CASTILLO SOTELO</v>
      </c>
      <c r="S996">
        <f>IF(ISBLANK(R996),"0", VLOOKUP(R996,PERSONAL,2,FALSE))</f>
        <v>80216449</v>
      </c>
      <c r="T996" t="str">
        <v>ALIADO</v>
      </c>
      <c r="U996">
        <v>0.625</v>
      </c>
      <c r="V996">
        <v>0.6458333333333334</v>
      </c>
      <c r="W996">
        <f>V996-U996</f>
        <v>0.02083333333333337</v>
      </c>
      <c r="X996">
        <v>1</v>
      </c>
      <c r="Y996">
        <f>NETWORKDAYS(K996,M996)</f>
        <v>-9</v>
      </c>
      <c r="Z996" t="str">
        <f>IF(Y996&lt;=2,"CUMPLE","NO CUMPLE")</f>
        <v>CUMPLE</v>
      </c>
      <c r="AB996" t="str">
        <v>POR TICKET</v>
      </c>
      <c r="AC996" t="str">
        <f>TEXT(M996,"mmmm")</f>
        <v>noviembre</v>
      </c>
      <c r="AD996" t="str">
        <f>TEXT(M996,"yyyy")</f>
        <v>yyyy</v>
      </c>
      <c r="AE996">
        <f>W996*60*24</f>
        <v>30.000000000000053</v>
      </c>
      <c r="AF996">
        <f>AE996/60</f>
        <v>0.5000000000000009</v>
      </c>
      <c r="AG996">
        <f>AE996/60</f>
        <v>0.5000000000000009</v>
      </c>
      <c r="AH996">
        <f>L996-K996</f>
        <v>0.047916666670062114</v>
      </c>
      <c r="AI996">
        <f>AH996*24*60</f>
        <v>69.00000000488944</v>
      </c>
      <c r="AJ996">
        <f>75728*X996</f>
        <v>75728</v>
      </c>
    </row>
    <row r="997" xml:space="preserve">
      <c r="A997">
        <v>993039</v>
      </c>
      <c r="B997" t="str">
        <v>SOLICITUD</v>
      </c>
      <c r="C997" t="str">
        <v>CERRADO</v>
      </c>
      <c r="D997" t="str">
        <v>LINEAL DE CAJAS</v>
      </c>
      <c r="E997" t="str">
        <v>VISORES</v>
      </c>
      <c r="F997" t="str">
        <v>VISORES</v>
      </c>
      <c r="G997" t="str">
        <v>VISORES</v>
      </c>
      <c r="H997" t="str">
        <v>buen dia por favor me ayudan con el visor de la pos 05 de la st 1047 ya que ayer se encontraba funcionando bien y hoy no esta prendido</v>
      </c>
      <c r="I997" t="str">
        <v>buen dia por favor me ayudan con el visor de la pos 05 de la st 1047 ya que ayer se encontraba funcionando bien y hoy no esta prendido</v>
      </c>
      <c r="J997" t="str" xml:space="preserve">
        <v xml:space="preserve">Se realiza cambio tanto como al VISOR CLIENTE POS 4; y se realiza instalacion del VISOR CLIENTE POS 11; el primero se cambio por el_x000d_
tema de los colores; el segundo por solicitud para instalar ese visor; se revisa que todo quede funcionando y queda correctamente_x000d_
Serial visor nuevo: 00008532110050345896_x000d_
Serial visor defectuoso:_x000d_
00008532110050345890</v>
      </c>
      <c r="K997">
        <v>45608.37847222222</v>
      </c>
      <c r="L997">
        <v>45608.475694444445</v>
      </c>
      <c r="M997">
        <v>45608</v>
      </c>
      <c r="N997" t="str">
        <f>TEXT(M997, "DDDD")</f>
        <v>martes</v>
      </c>
      <c r="O997" t="str">
        <v>J047 JUMBO GIRARDOT</v>
      </c>
      <c r="P997" t="str">
        <v>GIRARDOT</v>
      </c>
      <c r="Q997" t="str">
        <f>IF(ISBLANK(P997),"0",(VLOOKUP(P997,REGION,2,FALSE)))</f>
        <v>OCCIDENTE</v>
      </c>
      <c r="R997" t="str">
        <v>MICHAEL SIMIT VILLABON TRUJILLO</v>
      </c>
      <c r="S997" t="e">
        <f>IF(ISBLANK(R997),"0", VLOOKUP(R997,PERSONAL,2,FALSE))</f>
        <v>#N/A</v>
      </c>
      <c r="T997" t="str">
        <v>ALIADO</v>
      </c>
      <c r="U997">
        <v>0.3541666666666667</v>
      </c>
      <c r="V997">
        <v>0.4583333333333333</v>
      </c>
      <c r="W997">
        <f>V997-U997</f>
        <v>0.10416666666666663</v>
      </c>
      <c r="X997">
        <v>1</v>
      </c>
      <c r="Y997">
        <f>NETWORKDAYS(K997,M997)</f>
        <v>1</v>
      </c>
      <c r="Z997" t="str">
        <f>IF(Y997&lt;=2,"CUMPLE","NO CUMPLE")</f>
        <v>CUMPLE</v>
      </c>
      <c r="AB997" t="str">
        <v>POR TICKET</v>
      </c>
      <c r="AC997" t="str">
        <f>TEXT(M997,"mmmm")</f>
        <v>noviembre</v>
      </c>
      <c r="AD997" t="str">
        <f>TEXT(M997,"yyyy")</f>
        <v>yyyy</v>
      </c>
      <c r="AE997">
        <f>W997*60*24</f>
        <v>149.99999999999994</v>
      </c>
      <c r="AF997">
        <f>AE997/60</f>
        <v>2.499999999999999</v>
      </c>
      <c r="AG997">
        <f>AE997/60</f>
        <v>2.499999999999999</v>
      </c>
      <c r="AH997">
        <f>L997-K997</f>
        <v>0.09722222222626442</v>
      </c>
      <c r="AI997">
        <f>AH997*24*60</f>
        <v>140.00000000582077</v>
      </c>
      <c r="AJ997">
        <f>75728*X997</f>
        <v>75728</v>
      </c>
    </row>
    <row r="998">
      <c r="A998">
        <v>986126</v>
      </c>
      <c r="B998" t="str">
        <v>SOLICITUD</v>
      </c>
      <c r="C998" t="str">
        <v>CERRADO</v>
      </c>
      <c r="D998" t="str">
        <v>TIENDA</v>
      </c>
      <c r="E998" t="str">
        <v>PROACTIVA</v>
      </c>
      <c r="F998" t="str">
        <v>PROACTIVA</v>
      </c>
      <c r="G998" t="str">
        <v>PROACTIVA</v>
      </c>
      <c r="H998" t="str">
        <v>Buen Dia Su ayuda con la proactiva del mes de Octubre con su respectivo informe del estado de la tienda</v>
      </c>
      <c r="I998" t="str">
        <v>Buen Dia Su ayuda con la proactiva del mes de Octubre con su respectivo informe del estado de la tienda</v>
      </c>
      <c r="J998" t="str">
        <v xml:space="preserve">El dia 12 de Noviembre de 2024; asiste a la Tienda Metro de Zipaquirá; el señor Alexander Gómez; identificado con No de Cédula 11348473 representante técnico de ISIT; con el fin de realizar VISITA PROGRAMA y PROACTIVA; para la verificación del funcionamiento correcto de los equipos POS y los diferentes equipos y elementos para el Retail; tales como:  verificadores; datafonos; cableados; equipos de red; fuentes; monitores caja; monitores cliente e impresoras  Encontrando éstos instalados y conectados correctamente y en funcionamiento normal en lo concerniente a su HARDWARE; es decir ninguno fuera de servicio; apagado o dañado; esto se corrobora con personal de cajas y encargado de la tienda.                                                                                                                                                                                                      Sin embargo es importante anotar que en cuanto a los verificadores  existentes en la tienda total tres (3); quedan instalados y en funcionamiento dos(2); uno de estos dos; se ubica en PGC (Productos de gran consumo); en éste se bloquea la aplicación y es necesario desconectarlo y reconectarlo para que vuelva a iniciar la aplicación y vuelva a retomar la lectura del codigo de barras (Para éste se sugiere reinstalarle la aplicación y reconfigurar para que despues de determinado tiempo no se bloqueé; éste equipo es marca: Newland SN: NQ2C8H000400). Con referencia al otro ubicado en Fruver Perecederos; ( Marca: eLo) se encuentra operando normalmente.  El tercer Verificador se encuentra desinstalado yá que está dañado; éste también es marca Newland y se encuentra  en el cuarto de sistemas; para su reemplazo.                                                                                                                                                                                                       Se realizó la verificación del POS de la Caja No 1 a la No 6; la Caja de Platos y la de Servicio al Cliente para un total de 8 Cajas; encontrandose que el DATAFONO de REDEBAN de la Caja No 3; no funciona; se revisó el cableado y se encuentra bien; se sugiere informar a soporte de datafonos.                                                                                                                                   Conversando con el personal de Caja; informan que el sistema se pone bastante lento en horas de alto trafico de caja y qué en algunos momentos el POS se demora dar la orden que da apertura a  la caja.                                                                                                                          De la misma manera en el dia de hoy 12 de noviembre me comentaron que algunas de las ventas; del fin de semana NO cargaron a la plataforma de GENESIS; y que este inconvenientie fue yá reportado y escalado al Ingeniero Fernando de Sistema.                                                                                                                                                                                                        </v>
      </c>
      <c r="K998">
        <v>45601.65347222222</v>
      </c>
      <c r="L998">
        <v>45602.43125</v>
      </c>
      <c r="M998">
        <v>45608</v>
      </c>
      <c r="N998" t="str">
        <f>TEXT(M998, "DDDD")</f>
        <v>martes</v>
      </c>
      <c r="O998" t="str">
        <v>M077 METRO ZIPAQUIRA</v>
      </c>
      <c r="P998" t="str">
        <v>ZIPAQUIRA</v>
      </c>
      <c r="Q998" t="str">
        <f>IF(ISBLANK(P998),"0",(VLOOKUP(P998,REGION,2,FALSE)))</f>
        <v>BOGOTA</v>
      </c>
      <c r="R998" t="str">
        <v>ALEXANDER GOMEZ MONTAÑO</v>
      </c>
      <c r="S998" t="e">
        <f>IF(ISBLANK(R998),"0", VLOOKUP(R998,PERSONAL,2,FALSE))</f>
        <v>#N/A</v>
      </c>
      <c r="T998" t="str">
        <v>CFS</v>
      </c>
      <c r="U998">
        <v>0.3333333333333333</v>
      </c>
      <c r="V998">
        <v>0.5833333333333334</v>
      </c>
      <c r="W998">
        <f>V998-U998</f>
        <v>0.25000000000000006</v>
      </c>
      <c r="X998">
        <v>3</v>
      </c>
      <c r="Y998">
        <f>NETWORKDAYS(K998,M998)</f>
        <v>6</v>
      </c>
      <c r="Z998" t="str">
        <f>IF(Y998&lt;=2,"CUMPLE","NO CUMPLE")</f>
        <v>NO CUMPLE</v>
      </c>
      <c r="AB998" t="str">
        <v>POR TICKET</v>
      </c>
      <c r="AC998" t="str">
        <f>TEXT(M998,"mmmm")</f>
        <v>noviembre</v>
      </c>
      <c r="AD998" t="str">
        <f>TEXT(M998,"yyyy")</f>
        <v>yyyy</v>
      </c>
      <c r="AE998">
        <f>W998*60*24</f>
        <v>360.0000000000001</v>
      </c>
      <c r="AF998">
        <f>AE998/60</f>
        <v>6.000000000000002</v>
      </c>
      <c r="AG998">
        <f>AE998/60</f>
        <v>6.000000000000002</v>
      </c>
      <c r="AH998">
        <f>L998-K998</f>
        <v>0.7777777777810115</v>
      </c>
      <c r="AI998">
        <f>AH998*24*60</f>
        <v>1120.0000000046566</v>
      </c>
      <c r="AJ998">
        <f>75728*X998</f>
        <v>227184</v>
      </c>
    </row>
    <row r="999" xml:space="preserve">
      <c r="A999">
        <v>990706</v>
      </c>
      <c r="B999" t="str">
        <v>INCIDENTE</v>
      </c>
      <c r="C999" t="str">
        <v>CERRADO</v>
      </c>
      <c r="D999" t="str">
        <v>LINEAL DE CAJAS</v>
      </c>
      <c r="E999" t="str">
        <v>CPU</v>
      </c>
      <c r="F999" t="str">
        <v>CPU</v>
      </c>
      <c r="G999" t="str">
        <v>LENOVO</v>
      </c>
      <c r="H999" t="str">
        <v>Buena tarde; Agradezco de su colaboración con limpieza del equipo con IP 10.132.92.6. ya que este interfiriendo con el funcionamiento del genexis. Gracias y atenta.</v>
      </c>
      <c r="I999" t="str">
        <v>Buena tarde; Agradezco de su colaboración con limpieza del equipo con IP 10.132.92.6. ya que este interfiriendo con el funcionamiento del genexis. Gracias y atenta.</v>
      </c>
      <c r="J999" t="str" xml:space="preserve">
        <v xml:space="preserve">Se realiza revision y diagnostico al equipo de recibo; se comprueba de que tanto como el disco; ram y procesador se encuentran en_x000d_
buen estado; se encuentra bien el equipo; aun asi se le hizo optimizacion y borrado de usuarios antiguos; el equipo les estaban_x000d_
fallando porque como el computador tiene 8 de ram; ellas se ponen a abrir varios genesis y programas a la vez y sobrecargan al_x000d_
equipo; porque cuando lo estuvieron usando mientras se revisaba se comprobo que estaba en buen estado; se les dejo las_x000d_
recomendaciones para el buen uso del equipo y que no les pasara el problema; todo quedo correcto</v>
      </c>
      <c r="K999">
        <v>45608.384722222225</v>
      </c>
      <c r="L999">
        <v>45608.47708333333</v>
      </c>
      <c r="M999">
        <v>45608</v>
      </c>
      <c r="N999" t="str">
        <f>TEXT(M999, "DDDD")</f>
        <v>martes</v>
      </c>
      <c r="O999" t="str">
        <v>M195 METRO SANTA LUCIA</v>
      </c>
      <c r="P999" t="str">
        <v>NEIVA</v>
      </c>
      <c r="Q999" t="str">
        <f>IF(ISBLANK(P999),"0",(VLOOKUP(P999,REGION,2,FALSE)))</f>
        <v>OCCIDENTE</v>
      </c>
      <c r="R999" t="str">
        <v>MICHAEL SIMIT VILLABON TRUJILLO</v>
      </c>
      <c r="S999" t="e">
        <f>IF(ISBLANK(R999),"0", VLOOKUP(R999,PERSONAL,2,FALSE))</f>
        <v>#N/A</v>
      </c>
      <c r="T999" t="str">
        <v>ALIADO</v>
      </c>
      <c r="U999">
        <v>0.6458333333333334</v>
      </c>
      <c r="V999">
        <v>0.6944444444444444</v>
      </c>
      <c r="W999">
        <f>V999-U999</f>
        <v>0.04861111111111105</v>
      </c>
      <c r="X999">
        <v>1</v>
      </c>
      <c r="Y999">
        <f>NETWORKDAYS(K999,M999)</f>
        <v>1</v>
      </c>
      <c r="Z999" t="str">
        <f>IF(Y999&lt;=2,"CUMPLE","NO CUMPLE")</f>
        <v>CUMPLE</v>
      </c>
      <c r="AB999" t="str">
        <v>POR TICKET</v>
      </c>
      <c r="AC999" t="str">
        <f>TEXT(M999,"mmmm")</f>
        <v>noviembre</v>
      </c>
      <c r="AD999" t="str">
        <f>TEXT(M999,"yyyy")</f>
        <v>yyyy</v>
      </c>
      <c r="AE999">
        <f>W999*60*24</f>
        <v>69.99999999999991</v>
      </c>
      <c r="AF999">
        <f>AE999/60</f>
        <v>1.1666666666666652</v>
      </c>
      <c r="AG999">
        <f>AE999/60</f>
        <v>1.1666666666666652</v>
      </c>
      <c r="AH999">
        <f>L999-K999</f>
        <v>0.09236111110658385</v>
      </c>
      <c r="AI999">
        <f>AH999*24*60</f>
        <v>132.99999999348074</v>
      </c>
      <c r="AJ999">
        <f>75728*X999</f>
        <v>75728</v>
      </c>
    </row>
    <row r="1000" xml:space="preserve">
      <c r="A1000">
        <v>985909</v>
      </c>
      <c r="B1000" t="str">
        <v>SOLICITUD</v>
      </c>
      <c r="C1000" t="str">
        <v>CERRADO</v>
      </c>
      <c r="D1000" t="str">
        <v>SISTEMAS</v>
      </c>
      <c r="E1000" t="str">
        <v>ROUTER</v>
      </c>
      <c r="F1000" t="str">
        <v>ROUTER</v>
      </c>
      <c r="G1000" t="str">
        <v>CISCO</v>
      </c>
      <c r="H1000"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serial:FTX1816AJZL modelo:CISCO2911/K9 gracias</v>
      </c>
      <c r="I1000"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serial:FTX1816AJZL modelo:CISCO2911/K9 gracias</v>
      </c>
      <c r="J1000" t="str" xml:space="preserve">
        <v xml:space="preserve">Se realiza la baja del equipo CISCO 2911 con serial FTX1816AUZL; en el cual se retiro de el gabinete 2 administracion; con sus cables y_x000d_
se dejo con los otros equipos que son para destruccion; todo termino correctamente._x000d_
_x000d_
https://drive.google.com/drive/folders/1IEngmKJMrnrPBO2A9m1fFf7AVLWp9Lvw?usp=drive_link</v>
      </c>
      <c r="K1000">
        <v>45608.38680555556</v>
      </c>
      <c r="L1000">
        <v>45608.47638888889</v>
      </c>
      <c r="M1000">
        <v>45608</v>
      </c>
      <c r="N1000" t="str">
        <f>TEXT(M1000, "DDDD")</f>
        <v>martes</v>
      </c>
      <c r="O1000" t="str">
        <v>M038 METRO NEIVA CENTRO DE CONVENCIONES</v>
      </c>
      <c r="P1000" t="str">
        <v>NEIVA</v>
      </c>
      <c r="Q1000" t="str">
        <f>IF(ISBLANK(P1000),"0",(VLOOKUP(P1000,REGION,2,FALSE)))</f>
        <v>OCCIDENTE</v>
      </c>
      <c r="R1000" t="str">
        <v>MICHAEL SIMIT VILLABON TRUJILLO</v>
      </c>
      <c r="S1000" t="e">
        <f>IF(ISBLANK(R1000),"0", VLOOKUP(R1000,PERSONAL,2,FALSE))</f>
        <v>#N/A</v>
      </c>
      <c r="T1000" t="str">
        <v>ALIADO</v>
      </c>
      <c r="U1000">
        <v>0.7083333333333334</v>
      </c>
      <c r="V1000">
        <v>0.7708333333333334</v>
      </c>
      <c r="W1000">
        <f>V1000-U1000</f>
        <v>0.0625</v>
      </c>
      <c r="X1000">
        <v>1</v>
      </c>
      <c r="Y1000">
        <f>NETWORKDAYS(K1000,M1000)</f>
        <v>1</v>
      </c>
      <c r="Z1000" t="str">
        <f>IF(Y1000&lt;=2,"CUMPLE","NO CUMPLE")</f>
        <v>CUMPLE</v>
      </c>
      <c r="AB1000" t="str">
        <v>POR TICKET</v>
      </c>
      <c r="AC1000" t="str">
        <f>TEXT(M1000,"mmmm")</f>
        <v>noviembre</v>
      </c>
      <c r="AD1000" t="str">
        <f>TEXT(M1000,"yyyy")</f>
        <v>yyyy</v>
      </c>
      <c r="AE1000">
        <f>W1000*60*24</f>
        <v>90</v>
      </c>
      <c r="AF1000">
        <f>AE1000/60</f>
        <v>1.5</v>
      </c>
      <c r="AG1000">
        <f>AE1000/60</f>
        <v>1.5</v>
      </c>
      <c r="AH1000">
        <f>L1000-K1000</f>
        <v>0.08958333333430346</v>
      </c>
      <c r="AI1000">
        <f>AH1000*24*60</f>
        <v>129.00000000139698</v>
      </c>
      <c r="AJ1000">
        <f>75728*X1000</f>
        <v>75728</v>
      </c>
    </row>
    <row r="1001">
      <c r="A1001">
        <v>986185</v>
      </c>
      <c r="B1001" t="str">
        <v>SOLICITUD</v>
      </c>
      <c r="C1001" t="str">
        <v>CERRADO</v>
      </c>
      <c r="D1001" t="str">
        <v>SISTEMAS</v>
      </c>
      <c r="E1001" t="str">
        <v>ROUTER</v>
      </c>
      <c r="F1001" t="str">
        <v>ROUTER</v>
      </c>
      <c r="G1001" t="str">
        <v>CISCO</v>
      </c>
      <c r="H1001"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serial:FTX1816AJZA modelo:CISCO2911/K9 gracias</v>
      </c>
      <c r="I1001"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serial:FTX1816AJZA modelo:CISCO2911/K9 gracias</v>
      </c>
      <c r="J1001" t="str">
        <v>Se visita tienda donde se identifica dispositivo a desmontar el cual se encuentra mediante serial en el rack de la oficina de sistemas; se deja listo para posterior destruccion; se hace firmar acta para dar de baja.</v>
      </c>
      <c r="K1001">
        <v>45603.66111111111</v>
      </c>
      <c r="L1001">
        <v>45603.770833333336</v>
      </c>
      <c r="M1001">
        <v>45608</v>
      </c>
      <c r="N1001" t="str">
        <f>TEXT(M1001, "DDDD")</f>
        <v>martes</v>
      </c>
      <c r="O1001" t="str">
        <v>M097 METRO SOGAMOSO</v>
      </c>
      <c r="P1001" t="str">
        <v>SOGAMOSO</v>
      </c>
      <c r="Q1001" t="str">
        <f>IF(ISBLANK(P1001),"0",(VLOOKUP(P1001,REGION,2,FALSE)))</f>
        <v>ORIENTE</v>
      </c>
      <c r="R1001" t="str">
        <v>JHONATAN RICARDO VARGAS ZAMBRANO</v>
      </c>
      <c r="S1001">
        <f>IF(ISBLANK(R1001),"0", VLOOKUP(R1001,PERSONAL,2,FALSE))</f>
        <v>1057583301</v>
      </c>
      <c r="T1001" t="str">
        <v>DIRECTO</v>
      </c>
      <c r="U1001">
        <v>0.4375</v>
      </c>
      <c r="V1001">
        <v>0.5</v>
      </c>
      <c r="W1001">
        <f>V1001-U1001</f>
        <v>0.0625</v>
      </c>
      <c r="X1001">
        <v>1</v>
      </c>
      <c r="Y1001">
        <f>NETWORKDAYS(K1001,M1001)</f>
        <v>4</v>
      </c>
      <c r="Z1001" t="str">
        <f>IF(Y1001&lt;=2,"CUMPLE","NO CUMPLE")</f>
        <v>NO CUMPLE</v>
      </c>
      <c r="AB1001" t="str">
        <v>POR TICKET</v>
      </c>
      <c r="AC1001" t="str">
        <f>TEXT(M1001,"mmmm")</f>
        <v>noviembre</v>
      </c>
      <c r="AD1001" t="str">
        <f>TEXT(M1001,"yyyy")</f>
        <v>yyyy</v>
      </c>
      <c r="AE1001">
        <f>W1001*60*24</f>
        <v>90</v>
      </c>
      <c r="AF1001">
        <f>AE1001/60</f>
        <v>1.5</v>
      </c>
      <c r="AG1001">
        <f>AE1001/60</f>
        <v>1.5</v>
      </c>
      <c r="AH1001">
        <f>L1001-K1001</f>
        <v>0.10972222222335404</v>
      </c>
      <c r="AI1001">
        <f>AH1001*24*60</f>
        <v>158.00000000162981</v>
      </c>
      <c r="AJ1001">
        <f>75728*X1001</f>
        <v>75728</v>
      </c>
    </row>
    <row r="1002">
      <c r="A1002">
        <v>986160</v>
      </c>
      <c r="B1002" t="str">
        <v>SOLICITUD</v>
      </c>
      <c r="C1002" t="str">
        <v>CERRADO</v>
      </c>
      <c r="D1002" t="str">
        <v>SISTEMAS</v>
      </c>
      <c r="E1002" t="str">
        <v>ROUTER</v>
      </c>
      <c r="F1002" t="str">
        <v>ROUTER</v>
      </c>
      <c r="G1002" t="str">
        <v>CISCO</v>
      </c>
      <c r="H1002"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serial:FTX1816AJQG modelo:CISCO2911/K9 gracias</v>
      </c>
      <c r="I1002"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serial:FTX1816AJQG modelo:CISCO2911/K9 gracias</v>
      </c>
      <c r="J1002" t="str">
        <v>Se visita tienda donde se identifica dispositivo a desmontar el cual se encuentra mediante serial en el rack de la oficina de sistemas; se deja listo para posterior destruccion; se hace firmar acta para dar de baja.</v>
      </c>
      <c r="K1002">
        <v>45603.66111111111</v>
      </c>
      <c r="L1002">
        <v>45603.771527777775</v>
      </c>
      <c r="M1002">
        <v>45608</v>
      </c>
      <c r="N1002" t="str">
        <f>TEXT(M1002, "DDDD")</f>
        <v>martes</v>
      </c>
      <c r="O1002" t="str">
        <v>M028 METRO DUITAMA INNOVO</v>
      </c>
      <c r="P1002" t="str">
        <v>DUITAMA</v>
      </c>
      <c r="Q1002" t="str">
        <f>IF(ISBLANK(P1002),"0",(VLOOKUP(P1002,REGION,2,FALSE)))</f>
        <v>ORIENTE</v>
      </c>
      <c r="R1002" t="str">
        <v>JHONATAN RICARDO VARGAS ZAMBRANO</v>
      </c>
      <c r="S1002">
        <f>IF(ISBLANK(R1002),"0", VLOOKUP(R1002,PERSONAL,2,FALSE))</f>
        <v>1057583301</v>
      </c>
      <c r="T1002" t="str">
        <v>DIRECTO</v>
      </c>
      <c r="U1002">
        <v>0.3333333333333333</v>
      </c>
      <c r="V1002">
        <v>0.3958333333333333</v>
      </c>
      <c r="W1002">
        <f>V1002-U1002</f>
        <v>0.0625</v>
      </c>
      <c r="X1002">
        <v>1</v>
      </c>
      <c r="Y1002">
        <f>NETWORKDAYS(K1002,M1002)</f>
        <v>4</v>
      </c>
      <c r="Z1002" t="str">
        <f>IF(Y1002&lt;=2,"CUMPLE","NO CUMPLE")</f>
        <v>NO CUMPLE</v>
      </c>
      <c r="AB1002" t="str">
        <v>POR TICKET</v>
      </c>
      <c r="AC1002" t="str">
        <f>TEXT(M1002,"mmmm")</f>
        <v>noviembre</v>
      </c>
      <c r="AD1002" t="str">
        <f>TEXT(M1002,"yyyy")</f>
        <v>yyyy</v>
      </c>
      <c r="AE1002">
        <f>W1002*60*24</f>
        <v>90</v>
      </c>
      <c r="AF1002">
        <f>AE1002/60</f>
        <v>1.5</v>
      </c>
      <c r="AG1002">
        <f>AE1002/60</f>
        <v>1.5</v>
      </c>
      <c r="AH1002">
        <f>L1002-K1002</f>
        <v>0.11041666666278616</v>
      </c>
      <c r="AI1002">
        <f>AH1002*24*60</f>
        <v>158.99999999441206</v>
      </c>
      <c r="AJ1002">
        <f>75728*X1002</f>
        <v>75728</v>
      </c>
    </row>
    <row r="1003" xml:space="preserve">
      <c r="A1003">
        <v>987420</v>
      </c>
      <c r="B1003" t="str">
        <v>SOLICITUD</v>
      </c>
      <c r="C1003" t="str">
        <v>CERRADO</v>
      </c>
      <c r="D1003" t="str">
        <v xml:space="preserve">PANADERIA </v>
      </c>
      <c r="E1003" t="str">
        <v>BALANZA</v>
      </c>
      <c r="F1003" t="str">
        <v>BALANZA</v>
      </c>
      <c r="G1003" t="str">
        <v>METTLER</v>
      </c>
      <c r="H1003" t="str">
        <v>Buenos días; Por favor solicitamos de su colaboración con la revisión de la balanza de panadería ya que viene presentando novedad cuando se cambia el rollo; (gasta mucha etiqueta y salen negras); IPAdr 10.131.100.54</v>
      </c>
      <c r="I1003" t="str">
        <v>Buenos días; Por favor solicitamos de su colaboración con la revisión de la balanza de panadería ya que viene presentando novedad cuando se cambia el rollo; (gasta mucha etiqueta y salen negras); IPAdr 10.131.100.54</v>
      </c>
      <c r="J1003" t="str" xml:space="preserve">
        <v xml:space="preserve">El dia 12/11/2024 se arranca a las 2:30 p.m Se realiza mantenimiento a la impresora metter toledo; la cual estaba imprimiendo con_x000d_
unas lineas negras; se le realiza limpieza de cabezal; de los sensores; se verifica que el papel no haya quedado manchado; se le hace_x000d_
un diagnostico al cabezal; despues de haber hecho todo; se vuelven a hacer pruebas; se comprueba que la falla era en el cabezal nos_x000d_
retiramos a las 6:30 p.m; al dia siguiente a las 2:00 p.m se llevan las herramientas necesarias para poder solucionar la falla del_x000d_
cabezal; se hacen las respectivas pruebas; todo queda funcionando correctamente; nos retiramos a las 5:00 p.m</v>
      </c>
      <c r="K1003">
        <v>45608.37569444445</v>
      </c>
      <c r="L1003">
        <v>45608.475</v>
      </c>
      <c r="M1003">
        <v>45608</v>
      </c>
      <c r="N1003" t="str">
        <f>TEXT(M1003, "DDDD")</f>
        <v>martes</v>
      </c>
      <c r="O1003" t="str">
        <v>J047 JUMBO GIRARDOT</v>
      </c>
      <c r="P1003" t="str">
        <v>GIRARDOT</v>
      </c>
      <c r="Q1003" t="str">
        <f>IF(ISBLANK(P1003),"0",(VLOOKUP(P1003,REGION,2,FALSE)))</f>
        <v>OCCIDENTE</v>
      </c>
      <c r="R1003" t="str">
        <v>MICHAEL SIMIT VILLABON TRUJILLO</v>
      </c>
      <c r="S1003" t="e">
        <f>IF(ISBLANK(R1003),"0", VLOOKUP(R1003,PERSONAL,2,FALSE))</f>
        <v>#N/A</v>
      </c>
      <c r="T1003" t="str">
        <v>ALIADO</v>
      </c>
      <c r="U1003">
        <v>0.5833333333333334</v>
      </c>
      <c r="V1003">
        <v>0.7708333333333334</v>
      </c>
      <c r="W1003">
        <f>V1003-U1003</f>
        <v>0.1875</v>
      </c>
      <c r="X1003">
        <v>4</v>
      </c>
      <c r="Y1003">
        <f>NETWORKDAYS(K1003,M1003)</f>
        <v>1</v>
      </c>
      <c r="Z1003" t="str">
        <f>IF(Y1003&lt;=2,"CUMPLE","NO CUMPLE")</f>
        <v>CUMPLE</v>
      </c>
      <c r="AA1003" t="str">
        <v>dia 12 inicia 14:30 salida 18:30 / dia 13 inicia 14:00 salida 17:00</v>
      </c>
      <c r="AB1003" t="str">
        <v>POR TICKET</v>
      </c>
      <c r="AC1003" t="str">
        <f>TEXT(M1003,"mmmm")</f>
        <v>noviembre</v>
      </c>
      <c r="AD1003" t="str">
        <f>TEXT(M1003,"yyyy")</f>
        <v>yyyy</v>
      </c>
      <c r="AE1003">
        <f>W1003*60*24</f>
        <v>270</v>
      </c>
      <c r="AF1003">
        <f>AE1003/60</f>
        <v>4.5</v>
      </c>
      <c r="AG1003">
        <f>AE1003/60</f>
        <v>4.5</v>
      </c>
      <c r="AH1003">
        <f>L1003-K1003</f>
        <v>0.09930555555183673</v>
      </c>
      <c r="AI1003">
        <f>AH1003*24*60</f>
        <v>142.9999999946449</v>
      </c>
      <c r="AJ1003">
        <f>75728*X1003</f>
        <v>302912</v>
      </c>
    </row>
    <row r="1004">
      <c r="A1004">
        <v>986157</v>
      </c>
      <c r="B1004" t="str">
        <v>SOLICITUD</v>
      </c>
      <c r="C1004" t="str">
        <v>CERRADO</v>
      </c>
      <c r="D1004" t="str">
        <v>SISTEMAS</v>
      </c>
      <c r="E1004" t="str">
        <v>ROUTER</v>
      </c>
      <c r="F1004" t="str">
        <v>ROUTER</v>
      </c>
      <c r="G1004" t="str">
        <v>CISCO</v>
      </c>
      <c r="H1004"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serial:FTX1816AJSU modelo:CISCO2911/K9 gracias</v>
      </c>
      <c r="I1004"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serial:FTX1816AJSU modelo:CISCO2911/K9 gracias</v>
      </c>
      <c r="J1004" t="str">
        <v>Se realiza baja de equipo de de acuerdo a acta de retiro de Router de voz Cisco con Serial No. FTX1816AJSU. Se hace desinstalación del equipo y se firma por parte del gerente del almacén.</v>
      </c>
      <c r="K1004">
        <v>45603.660416666666</v>
      </c>
      <c r="L1004">
        <v>45604.48333333333</v>
      </c>
      <c r="M1004">
        <v>45608</v>
      </c>
      <c r="N1004" t="str">
        <f>TEXT(M1004, "DDDD")</f>
        <v>martes</v>
      </c>
      <c r="O1004" t="str">
        <v>J185 JUMBO YOPAL</v>
      </c>
      <c r="P1004" t="str">
        <v>YOPAL</v>
      </c>
      <c r="Q1004" t="str">
        <f>IF(ISBLANK(P1004),"0",(VLOOKUP(P1004,REGION,2,FALSE)))</f>
        <v>ORIENTE</v>
      </c>
      <c r="R1004" t="str">
        <v>VICTOR JULIAN CORREDOR ORTIZ</v>
      </c>
      <c r="S1004" t="e">
        <f>IF(ISBLANK(R1004),"0", VLOOKUP(R1004,PERSONAL,2,FALSE))</f>
        <v>#N/A</v>
      </c>
      <c r="T1004" t="str">
        <v>CFS</v>
      </c>
      <c r="U1004">
        <v>0.3333333333333333</v>
      </c>
      <c r="V1004">
        <v>0.4375</v>
      </c>
      <c r="W1004">
        <f>V1004-U1004</f>
        <v>0.10416666666666669</v>
      </c>
      <c r="X1004">
        <v>1</v>
      </c>
      <c r="Y1004">
        <f>NETWORKDAYS(K1004,M1004)</f>
        <v>4</v>
      </c>
      <c r="Z1004" t="str">
        <f>IF(Y1004&lt;=2,"CUMPLE","NO CUMPLE")</f>
        <v>NO CUMPLE</v>
      </c>
      <c r="AB1004" t="str">
        <v>POR TICKET</v>
      </c>
      <c r="AC1004" t="str">
        <f>TEXT(M1004,"mmmm")</f>
        <v>noviembre</v>
      </c>
      <c r="AD1004" t="str">
        <f>TEXT(M1004,"yyyy")</f>
        <v>yyyy</v>
      </c>
      <c r="AE1004">
        <f>W1004*60*24</f>
        <v>150.00000000000003</v>
      </c>
      <c r="AF1004">
        <f>AE1004/60</f>
        <v>2.5000000000000004</v>
      </c>
      <c r="AG1004">
        <f>AE1004/60</f>
        <v>2.5000000000000004</v>
      </c>
      <c r="AH1004">
        <f>L1004-K1004</f>
        <v>0.8229166666642413</v>
      </c>
      <c r="AI1004">
        <f>AH1004*24*60</f>
        <v>1184.9999999965075</v>
      </c>
      <c r="AJ1004">
        <f>75728*X1004</f>
        <v>75728</v>
      </c>
    </row>
    <row r="1005">
      <c r="A1005">
        <v>980312</v>
      </c>
      <c r="B1005" t="str">
        <v>SOLICITUD</v>
      </c>
      <c r="C1005" t="str">
        <v>CERRADO</v>
      </c>
      <c r="D1005" t="str">
        <v>FRUVER</v>
      </c>
      <c r="E1005" t="str">
        <v>BALANZA</v>
      </c>
      <c r="F1005" t="str">
        <v>BALANZA</v>
      </c>
      <c r="G1005" t="str">
        <v>METTLER</v>
      </c>
      <c r="H1005" t="str">
        <v>Buen Día Agradezco su colaboración con revisión a la báscula de Fruver ; presenta falla al salir la etiqueta (imprime una y se pierden dos saliendo en blanco).</v>
      </c>
      <c r="I1005" t="str">
        <v>Buen Día Agradezco su colaboración con revisión a la báscula de Fruver ; presenta falla al salir la etiqueta (imprime una y se pierden dos saliendo en blanco).</v>
      </c>
      <c r="J1005" t="str">
        <v>Se realiza revisión de la balanza De Fruver que presenta error al imprimir etiquetas (se despedician 2 etiquetas al imprimir normalmente) ; se hace calibración del sensor de paso de papel y limpieza del área de paso de papel; etiquetas; se realizan pruebas con la encargada de Fruver para verificar el buen funcionamiento de la impresora.</v>
      </c>
      <c r="K1005">
        <v>45603.660416666666</v>
      </c>
      <c r="L1005">
        <v>45604.48055555556</v>
      </c>
      <c r="M1005">
        <v>45608</v>
      </c>
      <c r="N1005" t="str">
        <f>TEXT(M1005, "DDDD")</f>
        <v>martes</v>
      </c>
      <c r="O1005" t="str">
        <v>J185 JUMBO YOPAL</v>
      </c>
      <c r="P1005" t="str">
        <v>YOPAL</v>
      </c>
      <c r="Q1005" t="str">
        <f>IF(ISBLANK(P1005),"0",(VLOOKUP(P1005,REGION,2,FALSE)))</f>
        <v>ORIENTE</v>
      </c>
      <c r="R1005" t="str">
        <v>VICTOR JULIAN CORREDOR ORTIZ</v>
      </c>
      <c r="S1005" t="e">
        <f>IF(ISBLANK(R1005),"0", VLOOKUP(R1005,PERSONAL,2,FALSE))</f>
        <v>#N/A</v>
      </c>
      <c r="T1005" t="str">
        <v>CFS</v>
      </c>
      <c r="U1005">
        <v>0.4375</v>
      </c>
      <c r="V1005">
        <v>0.5416666666666666</v>
      </c>
      <c r="W1005">
        <f>V1005-U1005</f>
        <v>0.10416666666666663</v>
      </c>
      <c r="X1005">
        <v>1</v>
      </c>
      <c r="Y1005">
        <f>NETWORKDAYS(K1005,M1005)</f>
        <v>4</v>
      </c>
      <c r="Z1005" t="str">
        <f>IF(Y1005&lt;=2,"CUMPLE","NO CUMPLE")</f>
        <v>NO CUMPLE</v>
      </c>
      <c r="AB1005" t="str">
        <v>POR TICKET</v>
      </c>
      <c r="AC1005" t="str">
        <f>TEXT(M1005,"mmmm")</f>
        <v>noviembre</v>
      </c>
      <c r="AD1005" t="str">
        <f>TEXT(M1005,"yyyy")</f>
        <v>yyyy</v>
      </c>
      <c r="AE1005">
        <f>W1005*60*24</f>
        <v>149.99999999999994</v>
      </c>
      <c r="AF1005">
        <f>AE1005/60</f>
        <v>2.499999999999999</v>
      </c>
      <c r="AG1005">
        <f>AE1005/60</f>
        <v>2.499999999999999</v>
      </c>
      <c r="AH1005">
        <f>L1005-K1005</f>
        <v>0.820138888891961</v>
      </c>
      <c r="AI1005">
        <f>AH1005*24*60</f>
        <v>1181.0000000044238</v>
      </c>
      <c r="AJ1005">
        <f>75728*X1005</f>
        <v>75728</v>
      </c>
    </row>
    <row r="1006" xml:space="preserve">
      <c r="A1006">
        <v>48</v>
      </c>
      <c r="B1006" t="str">
        <v>SOLICITUD</v>
      </c>
      <c r="C1006" t="str">
        <v>CERRADO</v>
      </c>
      <c r="D1006" t="str">
        <v>TIENDA</v>
      </c>
      <c r="E1006" t="str">
        <v>ACOMPAÑAMIENTO</v>
      </c>
      <c r="F1006" t="str">
        <v>ACOMPAÑAMIENTO</v>
      </c>
      <c r="G1006" t="str">
        <v>ACOMPAÑAMIENTO</v>
      </c>
      <c r="H1006" t="str">
        <v>Conforme con la solicitud de recursos para las tiendas JUMBO DE LA 65 y EASY PRADO; desde el 12 al 14 de noviembre horario de 8am a 5pm; ticket por día 2;5 .</v>
      </c>
      <c r="I1006" t="str">
        <v>Conforme con la solicitud de recursos para las tiendas JUMBO DE LA 65 y EASY PRADO; desde el 12 al 14 de noviembre horario de 8am a 5pm; ticket por día 2;5 .</v>
      </c>
      <c r="J1006" t="str" xml:space="preserve">
        <v xml:space="preserve">Tienda la 65: Clibracion de balanzas; al momento no estaban leyendo codigos de barras cortos y bonos sodexo; se genera reinicio del sistema;reinicio de balanza y se pasan qr de configuaracion; lee codigos cortos pero no se arrgela la lectura de sodexos; la novedad es el las pos 1; 2; 3; 4; 5; 6 y 11; se validan novedades de cajas con reportes por reinicios o fallas en tactil siendo las 20; 3; 18 y 6 se valida que las cajas estan en perfecto estado.  Se realiza cambio de teclado y reinstalacion del navegador Crome en equipo del area de recibo; en equipo de Hernan Hurtado._x000d_
Tienda Itagui: se validan las cajas 6 y 7 por problemas de reiniciado intermitente; se concluye sin problemas; se atiende reporte en la caja 5; esta desconectada a la red; se soluciona problema; caja queda completamente funcional; Se valida al gerente de la tienda problema con la bandeja de su email; indica problema solucionado; se valida en la oficina de recibo  con la funcionaria de recibo que sus credenciales de acceso esten en orden; indicando que están funcionando; se valida funcionamiento de los 2 reloj que marcan entrada de personal; validando que no tiene problemas físicos sino de base de datos del área de recursos humanos_x000d_
Jumbo Santa Fe: para validar error de impresora de balanza pero el reporte estaba mal formulado y no correspondia a la tienda; valido balanza de caja 6 por problemas de pesado incorrecto; sin novedad con problema resulto por reinicio controlado._x000d_
_x000d_
Se instala en la estacion de servicio Easy pos; pantalla; cpu e impresora ademas de validad conexiones correctas a red; me traslado a Jumbo de Premiun plaza para validar reporte de balanza con fallas en impresora (area de panaderia) se realiza limpieza de cabezales y se hacen pruebas; validando suciedad causal del problema; me dirijo a Jumbo de la 65 para validar reinicios constantes de algunas post; concluyendo que se debe por mal instalacion de pantallas; se intervinen las cajas 11; 12; 5 y se finaliza revisando computador ubicado en el area de recibo; no prende; se destapa; se limpia ram y ajusta componentes pero sigue sin dar video; se intenta acceder a la bios pero no da señal; se reporta como daño indeterminado de componentes fisicos._x000d_
</v>
      </c>
      <c r="K1006">
        <v>45604.57430555556</v>
      </c>
      <c r="L1006">
        <v>45605.36875</v>
      </c>
      <c r="M1006">
        <v>45608</v>
      </c>
      <c r="N1006" t="str">
        <f>TEXT(M1006, "DDDD")</f>
        <v>martes</v>
      </c>
      <c r="O1006" t="str" xml:space="preserve">
        <v xml:space="preserve">J023 JUMBO DE LA 65_x000d_
_x000d_
</v>
      </c>
      <c r="P1006" t="str">
        <v>MEDELLIN</v>
      </c>
      <c r="Q1006" t="str">
        <f>IF(ISBLANK(P1006),"0",(VLOOKUP(P1006,REGION,2,FALSE)))</f>
        <v>CENTRO</v>
      </c>
      <c r="R1006" t="str">
        <v>CHRISTIAN RUA /DANIEL SALAZAR</v>
      </c>
      <c r="S1006" t="e">
        <f>IF(ISBLANK(R1006),"0", VLOOKUP(R1006,PERSONAL,2,FALSE))</f>
        <v>#N/A</v>
      </c>
      <c r="T1006" t="str">
        <v>CFS</v>
      </c>
      <c r="U1006">
        <v>0.3333333333333333</v>
      </c>
      <c r="V1006">
        <v>0.7083333333333334</v>
      </c>
      <c r="W1006">
        <f>V1006-U1006</f>
        <v>0.37500000000000006</v>
      </c>
      <c r="X1006">
        <v>15</v>
      </c>
      <c r="Y1006">
        <f>NETWORKDAYS(K1006,M1006)</f>
        <v>3</v>
      </c>
      <c r="Z1006" t="str">
        <f>IF(Y1006&lt;=2,"CUMPLE","NO CUMPLE")</f>
        <v>NO CUMPLE</v>
      </c>
      <c r="AA1006" t="str">
        <v xml:space="preserve">DOS RECURSO POR LOS TRES DÍAS </v>
      </c>
      <c r="AB1006" t="str">
        <v xml:space="preserve">POR DIA </v>
      </c>
      <c r="AC1006" t="str">
        <f>TEXT(M1006,"mmmm")</f>
        <v>noviembre</v>
      </c>
      <c r="AD1006" t="str">
        <f>TEXT(M1006,"yyyy")</f>
        <v>yyyy</v>
      </c>
      <c r="AE1006">
        <f>W1006*60*24</f>
        <v>540.0000000000001</v>
      </c>
      <c r="AF1006">
        <f>AE1006/60</f>
        <v>9.000000000000002</v>
      </c>
      <c r="AG1006">
        <f>AE1006/60</f>
        <v>9.000000000000002</v>
      </c>
      <c r="AH1006">
        <f>L1006-K1006</f>
        <v>0.7944444444437977</v>
      </c>
      <c r="AI1006">
        <f>AH1006*24*60</f>
        <v>1143.9999999990687</v>
      </c>
      <c r="AJ1006">
        <f>75728*X1006</f>
        <v>1135920</v>
      </c>
    </row>
    <row r="1007" xml:space="preserve">
      <c r="A1007">
        <v>988262</v>
      </c>
      <c r="B1007" t="str">
        <v>INCIDENTE</v>
      </c>
      <c r="C1007" t="str">
        <v>CERRADO</v>
      </c>
      <c r="D1007" t="str">
        <v>LINEAL DE CAJAS</v>
      </c>
      <c r="E1007" t="str">
        <v>PDA</v>
      </c>
      <c r="F1007" t="str">
        <v>PDA</v>
      </c>
      <c r="G1007" t="str">
        <v>HONEYWELL</v>
      </c>
      <c r="H1007" t="str">
        <v>Buenas tardes; por favor me puede colaborar con la revisión de la PDA S/N 20073B055E; ya que se queda cargando y no deja ingresar. Gracias</v>
      </c>
      <c r="I1007" t="str">
        <v>Buenas tardes; por favor me puede colaborar con la revisión de la PDA S/N 20073B055E; ya que se queda cargando y no deja ingresar. Gracias</v>
      </c>
      <c r="J1007" t="str" xml:space="preserve">
        <v xml:space="preserve">Se realiza formateo a la PDA de PGC ya que no realizaba el respectivo encendido y tenia bugeado el sistema operativo; se deja_x000d_
instalada la ultima version .31; a la vez se hace todo el procedimiento respectivo para dejar bloqueada la PDA y tambien para que solo_x000d_
los de sistemas podamos configurarla; del resto se hace las respectivas configuraciones; tanto el applock; janis; telmet; entre otras; se_x000d_
hacen las respectivas pruebas y todo queda correcto.</v>
      </c>
      <c r="K1007">
        <v>45608.37708333333</v>
      </c>
      <c r="L1007">
        <v>45608.475694444445</v>
      </c>
      <c r="M1007">
        <v>45609</v>
      </c>
      <c r="N1007" t="str">
        <f>TEXT(M1007, "DDDD")</f>
        <v>miércoles</v>
      </c>
      <c r="O1007" t="str">
        <v>J047 JUMBO GIRARDOT</v>
      </c>
      <c r="P1007" t="str">
        <v>GIRARDOT</v>
      </c>
      <c r="Q1007" t="str">
        <f>IF(ISBLANK(P1007),"0",(VLOOKUP(P1007,REGION,2,FALSE)))</f>
        <v>OCCIDENTE</v>
      </c>
      <c r="R1007" t="str">
        <v>MICHAEL SIMIT VILLABON TRUJILLO</v>
      </c>
      <c r="S1007" t="e">
        <f>IF(ISBLANK(R1007),"0", VLOOKUP(R1007,PERSONAL,2,FALSE))</f>
        <v>#N/A</v>
      </c>
      <c r="T1007" t="str">
        <v>ALIADO</v>
      </c>
      <c r="U1007">
        <v>0.3541666666666667</v>
      </c>
      <c r="V1007">
        <v>0.5</v>
      </c>
      <c r="W1007">
        <f>V1007-U1007</f>
        <v>0.14583333333333331</v>
      </c>
      <c r="X1007">
        <v>2</v>
      </c>
      <c r="Y1007">
        <f>NETWORKDAYS(K1007,M1007)</f>
        <v>2</v>
      </c>
      <c r="Z1007" t="str">
        <f>IF(Y1007&lt;=2,"CUMPLE","NO CUMPLE")</f>
        <v>CUMPLE</v>
      </c>
      <c r="AB1007" t="str">
        <v>POR TICKET</v>
      </c>
      <c r="AC1007" t="str">
        <f>TEXT(M1007,"mmmm")</f>
        <v>noviembre</v>
      </c>
      <c r="AD1007" t="str">
        <f>TEXT(M1007,"yyyy")</f>
        <v>yyyy</v>
      </c>
      <c r="AE1007">
        <f>W1007*60*24</f>
        <v>209.99999999999994</v>
      </c>
      <c r="AF1007">
        <f>AE1007/60</f>
        <v>3.499999999999999</v>
      </c>
      <c r="AG1007">
        <f>AE1007/60</f>
        <v>3.499999999999999</v>
      </c>
      <c r="AH1007">
        <f>L1007-K1007</f>
        <v>0.09861111111240461</v>
      </c>
      <c r="AI1007">
        <f>AH1007*24*60</f>
        <v>142.00000000186265</v>
      </c>
      <c r="AJ1007">
        <f>75728*X1007</f>
        <v>151456</v>
      </c>
    </row>
    <row r="1008">
      <c r="A1008">
        <v>986374</v>
      </c>
      <c r="B1008" t="str">
        <v>SOLICITUD</v>
      </c>
      <c r="C1008" t="str">
        <v>ABIERTO</v>
      </c>
      <c r="D1008" t="str">
        <v>SISTEMAS</v>
      </c>
      <c r="E1008" t="str">
        <v>ROUTER</v>
      </c>
      <c r="F1008" t="str">
        <v>ROUTER</v>
      </c>
      <c r="G1008" t="str">
        <v>CISCO</v>
      </c>
      <c r="H1008"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serial:FTX1816AJT1 modelo:CISCO2911/K9 gracias</v>
      </c>
      <c r="I1008"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serial:FTX1816AJT1 modelo:CISCO2911/K9 gracias</v>
      </c>
      <c r="J1008" t="str">
        <v>Se procede  a realiza el soporte solicitado; para dar de baja el router de voz de la tienda;  se le está dando de baja al equipo por ser  obsoleto; según la información solicitada; la configuración se encuentra guardado en el Core de la tienda; se procede con el desmonte del router; el cual se deja en una caja guardada en el cuarto de sistemas; se deja en presencia del gerente de la tienda.</v>
      </c>
      <c r="K1008">
        <v>45608.74513888889</v>
      </c>
      <c r="L1008">
        <v>45609.68472222222</v>
      </c>
      <c r="M1008">
        <v>45610</v>
      </c>
      <c r="N1008" t="str">
        <f>TEXT(M1008, "DDDD")</f>
        <v>jueves</v>
      </c>
      <c r="O1008" t="str">
        <v>M074 METRO FACATATIVA</v>
      </c>
      <c r="P1008" t="str">
        <v>FACATATIVA</v>
      </c>
      <c r="Q1008" t="str">
        <f>IF(ISBLANK(P1008),"0",(VLOOKUP(P1008,REGION,2,FALSE)))</f>
        <v>BOGOTA</v>
      </c>
      <c r="R1008" t="str">
        <v>SEBASTIAN ESCALANTE</v>
      </c>
      <c r="S1008" t="e">
        <f>IF(ISBLANK(R1008),"0", VLOOKUP(R1008,PERSONAL,2,FALSE))</f>
        <v>#N/A</v>
      </c>
      <c r="T1008" t="str">
        <v>CFS</v>
      </c>
      <c r="U1008">
        <v>0.3333333333333333</v>
      </c>
      <c r="V1008">
        <v>0.3958333333333333</v>
      </c>
      <c r="W1008">
        <f>V1008-U1008</f>
        <v>0.0625</v>
      </c>
      <c r="X1008">
        <v>1</v>
      </c>
      <c r="Y1008">
        <f>NETWORKDAYS(K1008,M1008)</f>
        <v>3</v>
      </c>
      <c r="Z1008" t="str">
        <f>IF(Y1008&lt;=2,"CUMPLE","NO CUMPLE")</f>
        <v>NO CUMPLE</v>
      </c>
      <c r="AB1008" t="str">
        <v>POR TICKET</v>
      </c>
      <c r="AC1008" t="str">
        <f>TEXT(M1008,"mmmm")</f>
        <v>noviembre</v>
      </c>
      <c r="AD1008" t="str">
        <f>TEXT(M1008,"yyyy")</f>
        <v>yyyy</v>
      </c>
      <c r="AE1008">
        <f>W1008*60*24</f>
        <v>90</v>
      </c>
      <c r="AF1008">
        <f>AE1008/60</f>
        <v>1.5</v>
      </c>
      <c r="AG1008">
        <f>AE1008/60</f>
        <v>1.5</v>
      </c>
      <c r="AH1008">
        <f>L1008-K1008</f>
        <v>0.9395833333328483</v>
      </c>
      <c r="AI1008">
        <f>AH1008*24*60</f>
        <v>1352.9999999993015</v>
      </c>
      <c r="AJ1008">
        <f>75728*X1008</f>
        <v>75728</v>
      </c>
    </row>
    <row r="1009">
      <c r="A1009">
        <v>986373</v>
      </c>
      <c r="B1009" t="str">
        <v>SOLICITUD</v>
      </c>
      <c r="C1009" t="str">
        <v>ABIERTO</v>
      </c>
      <c r="D1009" t="str">
        <v>SISTEMAS</v>
      </c>
      <c r="E1009" t="str">
        <v>ROUTER</v>
      </c>
      <c r="F1009" t="str">
        <v>ROUTER</v>
      </c>
      <c r="G1009" t="str">
        <v>CISCO</v>
      </c>
      <c r="H1009"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serial:FTX1816AJUW modelo:CISCO2911/K9 gracias</v>
      </c>
      <c r="I1009" t="str">
        <v>buen día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serial:FTX1816AJUW modelo:CISCO2911/K9 gracias</v>
      </c>
      <c r="J1009" t="str">
        <v xml:space="preserve">Se realiza el desmontaje del SW cisco solicitado dejandolo en una caja debidamente ubicado y marcado </v>
      </c>
      <c r="K1009">
        <v>45608.73888888889</v>
      </c>
      <c r="L1009">
        <v>45609.68194444444</v>
      </c>
      <c r="M1009">
        <v>45610</v>
      </c>
      <c r="N1009" t="str">
        <f>TEXT(M1009, "DDDD")</f>
        <v>jueves</v>
      </c>
      <c r="O1009" t="str">
        <v>M073 METRO MOSQUERA</v>
      </c>
      <c r="P1009" t="str">
        <v>MOSQUERA</v>
      </c>
      <c r="Q1009" t="str">
        <f>IF(ISBLANK(P1009),"0",(VLOOKUP(P1009,REGION,2,FALSE)))</f>
        <v>BOGOTA</v>
      </c>
      <c r="R1009" t="str">
        <v>CRISTIAN CAMILO LOTTA</v>
      </c>
      <c r="S1009" t="e">
        <f>IF(ISBLANK(R1009),"0", VLOOKUP(R1009,PERSONAL,2,FALSE))</f>
        <v>#N/A</v>
      </c>
      <c r="T1009" t="str">
        <v>CFS</v>
      </c>
      <c r="U1009">
        <v>0.3333333333333333</v>
      </c>
      <c r="V1009">
        <v>0.4166666666666667</v>
      </c>
      <c r="W1009">
        <f>V1009-U1009</f>
        <v>0.08333333333333337</v>
      </c>
      <c r="X1009">
        <v>1</v>
      </c>
      <c r="Y1009">
        <f>NETWORKDAYS(K1009,M1009)</f>
        <v>3</v>
      </c>
      <c r="Z1009" t="str">
        <f>IF(Y1009&lt;=2,"CUMPLE","NO CUMPLE")</f>
        <v>NO CUMPLE</v>
      </c>
      <c r="AB1009" t="str">
        <v>POR TICKET</v>
      </c>
      <c r="AC1009" t="str">
        <f>TEXT(M1009,"mmmm")</f>
        <v>noviembre</v>
      </c>
      <c r="AD1009" t="str">
        <f>TEXT(M1009,"yyyy")</f>
        <v>yyyy</v>
      </c>
      <c r="AE1009">
        <f>W1009*60*24</f>
        <v>120.00000000000004</v>
      </c>
      <c r="AF1009">
        <f>AE1009/60</f>
        <v>2.000000000000001</v>
      </c>
      <c r="AG1009">
        <f>AE1009/60</f>
        <v>2.000000000000001</v>
      </c>
      <c r="AH1009">
        <f>L1009-K1009</f>
        <v>0.9430555555518367</v>
      </c>
      <c r="AI1009">
        <f>AH1009*24*60</f>
        <v>1357.999999994645</v>
      </c>
      <c r="AJ1009">
        <f>75728*X1009</f>
        <v>75728</v>
      </c>
    </row>
    <row r="1010" xml:space="preserve">
      <c r="A1010">
        <v>982585</v>
      </c>
      <c r="B1010" t="str">
        <v>INCIDENTE</v>
      </c>
      <c r="C1010" t="str">
        <v>CERRADO</v>
      </c>
      <c r="D1010" t="str">
        <v>SISTEMAS</v>
      </c>
      <c r="E1010" t="str">
        <v>ROUTER</v>
      </c>
      <c r="F1010" t="str">
        <v>ROUTER</v>
      </c>
      <c r="G1010" t="str">
        <v>CISCO</v>
      </c>
      <c r="H1010" t="str" xml:space="preserve">
        <v xml:space="preserve">Buenos días porfavor solicito revisión wifi en el punto CCTV ya que no permite ingresar a la red. Computador oficina Cctv_x000d_
_x000d_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serial:FTX1816AJZE modelo:CISCO2911/K9</v>
      </c>
      <c r="I1010" t="str" xml:space="preserve">
        <v xml:space="preserve">Buenos días porfavor solicito revisión wifi en el punto CCTV ya que no permite ingresar a la red. Computador oficina Cctv_x000d_
_x000d_
se requiere apoyo de soporte campo para dar de baja al router de voz de la tienda; por temas de equipo con obsolescencia; la configuración de este ya esta en el Core de la tienda y actualmente esta operando la telefonía con normalidad equipo para baja marca: cisco serial:FTX1816AJZE modelo:CISCO2911/K9</v>
      </c>
      <c r="J1010" t="str" xml:space="preserve">
        <v xml:space="preserve">Se revisa conexiones fisicas; se confirma que el cable de red con el que el PC funciona; viene desde un punto telefonico; se realiza ponchado de cable que viene desde la pared hasta el telefono; que que ese es el problema que presenta las fallas conexiones. Se conecta de nuevo y queda operativo; se mueve; se jala; se sube; baja se saca el cable y no falla el internet; se realizan pruebas en el PS con personal de seguridad presente. _x000d_
_x000d_
Se realiza el desmontaje del Router cisco solicitado dejandolo en una caja debidamente ubicado y marcado _x000d_
</v>
      </c>
      <c r="K1010">
        <v>45609.36736111111</v>
      </c>
      <c r="L1010">
        <v>45609.40347222222</v>
      </c>
      <c r="M1010">
        <v>45610</v>
      </c>
      <c r="N1010" t="str">
        <f>TEXT(M1010, "DDDD")</f>
        <v>jueves</v>
      </c>
      <c r="O1010" t="str">
        <v>M183 METRO SAN GIL</v>
      </c>
      <c r="P1010" t="str">
        <v>SAN GIL</v>
      </c>
      <c r="Q1010" t="str">
        <f>IF(ISBLANK(P1010),"0",(VLOOKUP(P1010,REGION,2,FALSE)))</f>
        <v>ORIENTE</v>
      </c>
      <c r="R1010" t="str">
        <v>HENRY ALEJANDRO NIÑO</v>
      </c>
      <c r="S1010" t="e">
        <f>IF(ISBLANK(R1010),"0", VLOOKUP(R1010,PERSONAL,2,FALSE))</f>
        <v>#N/A</v>
      </c>
      <c r="T1010" t="str">
        <v>ALIADO</v>
      </c>
      <c r="U1010">
        <v>0.4166666666666667</v>
      </c>
      <c r="V1010">
        <v>0.4583333333333333</v>
      </c>
      <c r="W1010">
        <f>V1010-U1010</f>
        <v>0.04166666666666663</v>
      </c>
      <c r="X1010">
        <v>1</v>
      </c>
      <c r="Y1010">
        <f>NETWORKDAYS(K1010,M1010)</f>
        <v>2</v>
      </c>
      <c r="Z1010" t="str">
        <f>IF(Y1010&lt;=2,"CUMPLE","NO CUMPLE")</f>
        <v>CUMPLE</v>
      </c>
      <c r="AB1010" t="str">
        <v>POR TICKET</v>
      </c>
      <c r="AC1010" t="str">
        <f>TEXT(M1010,"mmmm")</f>
        <v>noviembre</v>
      </c>
      <c r="AD1010" t="str">
        <f>TEXT(M1010,"yyyy")</f>
        <v>yyyy</v>
      </c>
      <c r="AE1010">
        <f>W1010*60*24</f>
        <v>59.99999999999994</v>
      </c>
      <c r="AF1010">
        <f>AE1010/60</f>
        <v>0.999999999999999</v>
      </c>
      <c r="AG1010">
        <f>AE1010/60</f>
        <v>0.999999999999999</v>
      </c>
      <c r="AH1010">
        <f>L1010-K1010</f>
        <v>0.036111111112404615</v>
      </c>
      <c r="AI1010">
        <f>AH1010*24*60</f>
        <v>52.000000001862645</v>
      </c>
      <c r="AJ1010">
        <f>75728*X1010</f>
        <v>75728</v>
      </c>
    </row>
    <row r="1011" xml:space="preserve">
      <c r="A1011">
        <v>993756</v>
      </c>
      <c r="B1011" t="str">
        <v>INCIDENTE</v>
      </c>
      <c r="C1011" t="str">
        <v>CERRADO</v>
      </c>
      <c r="D1011" t="str">
        <v>TIENDA</v>
      </c>
      <c r="E1011" t="str">
        <v>CPU</v>
      </c>
      <c r="F1011" t="str">
        <v>CPU</v>
      </c>
      <c r="G1011" t="str">
        <v>LENOVO</v>
      </c>
      <c r="H1011" t="str">
        <v>Buen dia Por favor me ayuda tipo urgente con mi correo dice que esta lleno al 100% ni entra ni sale correos por favor me ayuda</v>
      </c>
      <c r="I1011" t="str">
        <v>Buen dia Por favor me ayuda tipo urgente con mi correo dice que esta lleno al 100% ni entra ni sale correos por favor me ayuda</v>
      </c>
      <c r="J1011" t="str" xml:space="preserve">
        <v xml:space="preserve">Se realiza revision al correo electronico de la sra. Sandra henao y se comprobo que el espacio es insuficiente (2GB). Se hizo recomendación de_x000d_
parte de la ingeniera fabiola de hablar con la asistente luisa para renovar su licencia de almacenamiento._x000d_
Nos indicaron que un monitor touch; de la POS 4; estaba fallando y generando corto; asi que de una vez la inge nos dijo que con el mismo_x000d_
ticket le hicieramos; se hizo el cambio de Serial touch defectuoso_x000d_
20-63652631; por la Serial Touch nuevo:_x000d_
20-63652579; me retire a las 12 pm</v>
      </c>
      <c r="K1011">
        <v>45608.38263888889</v>
      </c>
      <c r="L1011">
        <v>45608.475694444445</v>
      </c>
      <c r="M1011">
        <v>45610</v>
      </c>
      <c r="N1011" t="str">
        <f>TEXT(M1011, "DDDD")</f>
        <v>jueves</v>
      </c>
      <c r="O1011" t="str">
        <v>J047 JUMBO GIRARDOT</v>
      </c>
      <c r="P1011" t="str">
        <v>GIRARDOT</v>
      </c>
      <c r="Q1011" t="str">
        <f>IF(ISBLANK(P1011),"0",(VLOOKUP(P1011,REGION,2,FALSE)))</f>
        <v>OCCIDENTE</v>
      </c>
      <c r="R1011" t="str">
        <v>MICHAEL SIMIT VILLABON TRUJILLO</v>
      </c>
      <c r="S1011" t="e">
        <f>IF(ISBLANK(R1011),"0", VLOOKUP(R1011,PERSONAL,2,FALSE))</f>
        <v>#N/A</v>
      </c>
      <c r="T1011" t="str">
        <v>ALIADO</v>
      </c>
      <c r="U1011">
        <v>0.3541666666666667</v>
      </c>
      <c r="V1011">
        <v>0.5</v>
      </c>
      <c r="W1011">
        <f>V1011-U1011</f>
        <v>0.14583333333333331</v>
      </c>
      <c r="X1011">
        <v>2</v>
      </c>
      <c r="Y1011">
        <f>NETWORKDAYS(K1011,M1011)</f>
        <v>3</v>
      </c>
      <c r="Z1011" t="str">
        <f>IF(Y1011&lt;=2,"CUMPLE","NO CUMPLE")</f>
        <v>NO CUMPLE</v>
      </c>
      <c r="AB1011" t="str">
        <v>POR TICKET</v>
      </c>
      <c r="AC1011" t="str">
        <f>TEXT(M1011,"mmmm")</f>
        <v>noviembre</v>
      </c>
      <c r="AD1011" t="str">
        <f>TEXT(M1011,"yyyy")</f>
        <v>yyyy</v>
      </c>
      <c r="AE1011">
        <f>W1011*60*24</f>
        <v>209.99999999999994</v>
      </c>
      <c r="AF1011">
        <f>AE1011/60</f>
        <v>3.499999999999999</v>
      </c>
      <c r="AG1011">
        <f>AE1011/60</f>
        <v>3.499999999999999</v>
      </c>
      <c r="AH1011">
        <f>L1011-K1011</f>
        <v>0.09305555555329192</v>
      </c>
      <c r="AI1011">
        <f>AH1011*24*60</f>
        <v>133.99999999674037</v>
      </c>
      <c r="AJ1011">
        <f>75728*X1011</f>
        <v>151456</v>
      </c>
    </row>
    <row r="1012">
      <c r="A1012">
        <v>47</v>
      </c>
      <c r="B1012" t="str">
        <v>SOLICITUD</v>
      </c>
      <c r="C1012" t="str">
        <v>CERRADO</v>
      </c>
      <c r="D1012" t="str">
        <v>TIENDA</v>
      </c>
      <c r="E1012" t="str">
        <v>ACOMPAÑAMIENTO</v>
      </c>
      <c r="F1012" t="str">
        <v>ACOMPAÑAMIENTO</v>
      </c>
      <c r="G1012" t="str">
        <v>ACOMPAÑAMIENTO</v>
      </c>
      <c r="H1012" t="str">
        <v>Conforme con lo solicitado para la tienda J019 SANTA ANA para los días 16 y 17 de nov. en el horario de 8 a 5 pm.</v>
      </c>
      <c r="I1012" t="str">
        <v>Conforme con lo solicitado para la tienda J019 SANTA ANA para los días 16 y 17 de nov. en el horario de 8 a 5 pm.</v>
      </c>
      <c r="J1012" t="str">
        <v xml:space="preserve">Se presenta a sitio los días 16 y 17 nov.  para el acompañamiento. Se reportar las novedades que se presenta en la tienda en los dos días </v>
      </c>
      <c r="K1012">
        <v>45611.57430555556</v>
      </c>
      <c r="L1012">
        <v>45611.70486111111</v>
      </c>
      <c r="M1012">
        <v>45610</v>
      </c>
      <c r="N1012" t="str">
        <f>TEXT(M1012, "DDDD")</f>
        <v>jueves</v>
      </c>
      <c r="O1012" t="str">
        <v>J019 SANTA ANA</v>
      </c>
      <c r="P1012" t="str">
        <v>BOGOTA</v>
      </c>
      <c r="Q1012" t="str">
        <f>IF(ISBLANK(P1012),"0",(VLOOKUP(P1012,REGION,2,FALSE)))</f>
        <v>BOGOTA</v>
      </c>
      <c r="R1012" t="str">
        <v xml:space="preserve">LUIS EDUARDO LUENGAS / DAVID STIVEN MENDIETA </v>
      </c>
      <c r="S1012" t="e">
        <f>IF(ISBLANK(R1012),"0", VLOOKUP(R1012,PERSONAL,2,FALSE))</f>
        <v>#N/A</v>
      </c>
      <c r="T1012" t="str">
        <v>CFS</v>
      </c>
      <c r="U1012">
        <v>0.3333333333333333</v>
      </c>
      <c r="V1012">
        <v>0.7083333333333334</v>
      </c>
      <c r="W1012">
        <f>V1012-U1012</f>
        <v>0.37500000000000006</v>
      </c>
      <c r="X1012">
        <v>12</v>
      </c>
      <c r="Y1012">
        <f>NETWORKDAYS(K1012,M1012)</f>
        <v>-2</v>
      </c>
      <c r="Z1012" t="str">
        <f>IF(Y1012&lt;=2,"CUMPLE","NO CUMPLE")</f>
        <v>CUMPLE</v>
      </c>
      <c r="AA1012" t="str">
        <v xml:space="preserve">DOS RECURSO POR LOS DOS DÍAS </v>
      </c>
      <c r="AB1012" t="str">
        <v xml:space="preserve">POR DIA </v>
      </c>
      <c r="AC1012" t="str">
        <f>TEXT(M1012,"mmmm")</f>
        <v>noviembre</v>
      </c>
      <c r="AD1012" t="str">
        <f>TEXT(M1012,"yyyy")</f>
        <v>yyyy</v>
      </c>
      <c r="AE1012">
        <f>W1012*60*24</f>
        <v>540.0000000000001</v>
      </c>
      <c r="AF1012">
        <f>AE1012/60</f>
        <v>9.000000000000002</v>
      </c>
      <c r="AG1012">
        <f>AE1012/60</f>
        <v>9.000000000000002</v>
      </c>
      <c r="AH1012">
        <f>L1012-K1012</f>
        <v>0.13055555555183673</v>
      </c>
      <c r="AI1012">
        <f>AH1012*24*60</f>
        <v>187.9999999946449</v>
      </c>
      <c r="AJ1012">
        <f>75728*X1012</f>
        <v>908736</v>
      </c>
    </row>
    <row r="1013" xml:space="preserve">
      <c r="A1013">
        <v>49</v>
      </c>
      <c r="B1013" t="str">
        <v>SOLICITUD</v>
      </c>
      <c r="C1013" t="str">
        <v>CERRADO</v>
      </c>
      <c r="D1013" t="str">
        <v>TIENDA</v>
      </c>
      <c r="E1013" t="str">
        <v>ACOMPAÑAMIENTO</v>
      </c>
      <c r="F1013" t="str">
        <v>ACOMPAÑAMIENTO</v>
      </c>
      <c r="G1013" t="str">
        <v>ACOMPAÑAMIENTO</v>
      </c>
      <c r="H1013" t="str" xml:space="preserve">
        <v xml:space="preserve">[5:26 p. m.; 14/11/2024] David Higuita Escoba: Hola como estas_x000d_
[5:26 p. m.; 14/11/2024] David Higuita Escoba: me puedes ayudar con apoyo para mañana también en  la tienda de medellin_x000d_
[5:26 p. m.; 14/11/2024] David Higuita Escoba: 1 para la 65_x000d_
[5:30 p. m.; 14/11/2024] Leidy Villalba Corporativo: Hola _x000d_
Bien y tu_x000d_
[5:30 p. m.; 14/11/2024] Leidy Villalba Corporativo: Procedo_x000d_
[5:31 p. m.; 14/11/2024] David Higuita Escoba: gracias_x000d_
[5:44 p. m.; 14/11/2024] David Higuita Escoba: al menos 1 solo_x000d_
[5:45 p. m.; 14/11/2024] Leidy Villalba Corporativo: En un momento te confirmó los datos del técnico_x000d_
[5:45 p. m.; 14/11/2024] David Higuita Escoba: en Jumbo Santa fe_x000d_
[5:45 p. m.; 14/11/2024] David Higuita Escoba: dale_x000d_
[5:45 p. m.; 14/11/2024] Leidy Villalba Corporativo: Es decir dos recursos ?_x000d_
[5:45 p. m.; 14/11/2024] David Higuita Escoba: solo 1 esta bien_x000d_
[5:45 p. m.; 14/11/2024] Leidy Villalba Corporativo: Bueno</v>
      </c>
      <c r="I1013" t="str" xml:space="preserve">
        <v xml:space="preserve">[5:26 p. m.; 14/11/2024] David Higuita Escoba: Hola como estas_x000d_
[5:26 p. m.; 14/11/2024] David Higuita Escoba: me puedes ayudar con apoyo para mañana también en  la tienda de medellin_x000d_
[5:26 p. m.; 14/11/2024] David Higuita Escoba: 1 para la 65_x000d_
[5:30 p. m.; 14/11/2024] Leidy Villalba Corporativo: Hola _x000d_
Bien y tu_x000d_
[5:30 p. m.; 14/11/2024] Leidy Villalba Corporativo: Procedo_x000d_
[5:31 p. m.; 14/11/2024] David Higuita Escoba: gracias_x000d_
[5:44 p. m.; 14/11/2024] David Higuita Escoba: al menos 1 solo_x000d_
[5:45 p. m.; 14/11/2024] Leidy Villalba Corporativo: En un momento te confirmó los datos del técnico_x000d_
[5:45 p. m.; 14/11/2024] David Higuita Escoba: en Jumbo Santa fe_x000d_
[5:45 p. m.; 14/11/2024] David Higuita Escoba: dale_x000d_
[5:45 p. m.; 14/11/2024] Leidy Villalba Corporativo: Es decir dos recursos ?_x000d_
[5:45 p. m.; 14/11/2024] David Higuita Escoba: solo 1 esta bien_x000d_
[5:45 p. m.; 14/11/2024] Leidy Villalba Corporativo: Bueno</v>
      </c>
      <c r="J1013" t="str" xml:space="preserve">
        <v xml:space="preserve">actualizacion de app mi tienda  en dispositivo PDA Tc 15 Stagenow.				_x000d_
orden de operaciones:				_x000d_
1) se instala el software actualizado de la app mi tienda saliendo del modo kiosko segun manual				_x000d_
2) despues de instalar se intenta acceder con dos usuarios diferentes pero la opcion de login con cencosud activa una ventana emergente que la red del centro comercial bloquea al tener la politica de bloqueo de ventana emergente 				_x000d_
3) se procede a usar la red de invitados del centro comercial y compartir internet con el celular creando una red sin restricciones que no bloquea el fortinet luego de esto es posible que el usuario realice el ingreso y continue con el uso de la aplicacion				_x000d_
				_x000d_
formateo de laptop de gerencia				_x000d_
1) se realiza un backup de los archivos del escritorio que pide el cliente en una memoria usb separada				_x000d_
2) se descarga imagen iso de windows y dos programas para realizar el boot con la usb				_x000d_
3) se formate la usb y se empieza a instalar el software aunque en un principio no permitia realizar o ejecutar ningun archivo .exe por temas de permisos de usuario en windows y para lo cual se requiere un usuario administrador general que contemple todos los permisos				_x000d_
4) se evade el problema de permisos con otro software para realizar el boot				_x000d_
5) no se termina la tarea; se espera confirmacion para reprogramar el servicio  con los datos de administrador y software que pidio el cliente como la suite de microsoft office ; sap bussines one; entre otros.				_x000d_
				_x000d_
Incidente maquina POS Jumbo de la 65				_x000d_
1) se reviza cableado de todos los dispositivos auxiliares y la cpu				_x000d_
2) se envidencia que se esta usando una regleta un poco antigua para conectar los dispositivos en una extencion electrica sin conexion regulada de energia				_x000d_
3) se habla con el area de mantenimiento quienes compran una regleta de 3 metros de largo				_x000d_
4) se ubica la regleta en otro toma electrico regulado ubicado mas o menos a 2 metros distancia ubicando el cable de manera oculta lo mejor posible				_x000d_
5) se ordenan un poco los cables				_x000d_
6) se le pide a los usuarios que realicen pruebas de compras las cuales resultan exitosas	</v>
      </c>
      <c r="K1013">
        <v>45610.72638888889</v>
      </c>
      <c r="L1013">
        <v>45610.847916666666</v>
      </c>
      <c r="M1013">
        <v>45611</v>
      </c>
      <c r="N1013" t="str">
        <f>TEXT(M1013, "DDDD")</f>
        <v>viernes</v>
      </c>
      <c r="O1013" t="str" xml:space="preserve">
        <v xml:space="preserve">J023 JUMBO DE LA 65_x000d_
_x000d_
</v>
      </c>
      <c r="P1013" t="str">
        <v>MEDELLIN</v>
      </c>
      <c r="Q1013" t="str">
        <f>IF(ISBLANK(P1013),"0",(VLOOKUP(P1013,REGION,2,FALSE)))</f>
        <v>CENTRO</v>
      </c>
      <c r="R1013" t="str">
        <v>ESTEBAN VILLA</v>
      </c>
      <c r="S1013" t="e">
        <f>IF(ISBLANK(R1013),"0", VLOOKUP(R1013,PERSONAL,2,FALSE))</f>
        <v>#N/A</v>
      </c>
      <c r="T1013" t="str">
        <v>CFS</v>
      </c>
      <c r="U1013">
        <v>0.3333333333333333</v>
      </c>
      <c r="V1013">
        <v>0.7083333333333334</v>
      </c>
      <c r="W1013">
        <f>V1013-U1013</f>
        <v>0.37500000000000006</v>
      </c>
      <c r="X1013" t="str">
        <v>2;5</v>
      </c>
      <c r="Y1013">
        <f>NETWORKDAYS(K1013,M1013)</f>
        <v>2</v>
      </c>
      <c r="Z1013" t="str">
        <f>IF(Y1013&lt;=2,"CUMPLE","NO CUMPLE")</f>
        <v>CUMPLE</v>
      </c>
      <c r="AB1013" t="str">
        <v xml:space="preserve">POR DIA </v>
      </c>
      <c r="AC1013" t="str">
        <f>TEXT(M1013,"mmmm")</f>
        <v>noviembre</v>
      </c>
      <c r="AD1013" t="str">
        <f>TEXT(M1013,"yyyy")</f>
        <v>yyyy</v>
      </c>
      <c r="AE1013">
        <f>W1013*60*24</f>
        <v>540.0000000000001</v>
      </c>
      <c r="AF1013">
        <f>AE1013/60</f>
        <v>9.000000000000002</v>
      </c>
      <c r="AG1013">
        <f>AE1013/60</f>
        <v>9.000000000000002</v>
      </c>
      <c r="AH1013">
        <f>L1013-K1013</f>
        <v>0.12152777777373558</v>
      </c>
      <c r="AI1013">
        <f>AH1013*24*60</f>
        <v>174.99999999417923</v>
      </c>
      <c r="AJ1013" t="e">
        <f>75728*X1013</f>
        <v>#VALUE!</v>
      </c>
    </row>
    <row r="1014">
      <c r="A1014">
        <v>995007</v>
      </c>
      <c r="B1014" t="str">
        <v>INCIDENTE</v>
      </c>
      <c r="C1014" t="str">
        <v>CERRADO</v>
      </c>
      <c r="D1014" t="str">
        <v>TIENDA</v>
      </c>
      <c r="E1014" t="str">
        <v>REVISION</v>
      </c>
      <c r="F1014" t="str">
        <v>REVISION</v>
      </c>
      <c r="G1014" t="str">
        <v>REVISION</v>
      </c>
      <c r="H1014" t="str">
        <v>Microsens caído | *J126 JUMBO SAN SILVESTRE* - Estimados; se observa alertado el microsens con IP 10.131.70.75 del área *Electro*. Por favor su apoyo con la revisión del equipo. (REITERATIVO).</v>
      </c>
      <c r="I1014" t="str">
        <v>Microsens caído | *J126 JUMBO SAN SILVESTRE* - Estimados; se observa alertado el microsens con IP 10.131.70.75 del área *Electro*. Por favor su apoyo con la revisión del equipo. (REITERATIVO).</v>
      </c>
      <c r="J1014" t="str">
        <v>SE REALIZAN REVISIONES EN TIENDA J126 LAS CUALES FUERON:                                                                                                               * TICKET 955007: SE REALIZA REVISION DE MICROSENS DE ELECTRO; EL CUAL SE CAMBIA PATCHCORD; REPONCHADO DE JACK DE PUERTO DE RED Y ADICIONAL SE EVIDENCIA PUERTO 6 DEL SW ALGO SUELTO; SE REALIZA AJUSTE TEMPORAL Y SE INFORMA A PERSONAL DE REDES SOBRE LA NOVEDAD ENCONTRADA Y SI EN CASO DE FALLA RECURRENTE SE SOLICITARÁ CAMBIO DE DISPOSTIVO.                                                                                                                                                                                                      *REVISION DE POS #10 POR FALLA DE IMPRESORA; LA CUAL ARROJABA TAPA ABIERTA Y NO IMPRIMIA FACTURAS SE REVISA ROLLO DE PAPEL Y EL SENSOR DE TAPA; ADICIONAL SE REVISAN CONEXIONES CABLEADAS Y PROCEDEIMIENTO DE RESET DE SISTEMA POS PARA RESTABLECER FALLA. EQUIPO QUEDA OPERATIVO.                                                                                                  *REVISIO POS #1 POR FALLA DE ESCANER BALANZA QUE NO TOMABA PESO;  SE REALIZA RESETEO Y REINICIO DEL POS DE AUTOPAGO MIXTA QUE TENIA UN BLOQUEO POR RED; LUEGO DE PRUEBAS CON SUPERVISORA DE CAJAS QUEDA OPERATIVO.  *DESCONEXION Y EMBALAJE DE SERVIDOR TPLINUX LENOVO Y ROUTER DE VOZ CISCO DE GABINETE 1 Y 2 DEL AREA DE SISTEMAS; SE ENVIA EVIDENCIA DE EMPAQUE A PERSONAL REMOTO Y SE FIRMA ACTA DE BAJA DE ACTIVO; EQUIPOS QUEDAN GUARDADOS EN CUARTO DE COMUNICACIONES.</v>
      </c>
      <c r="K1014">
        <v>45610.40625</v>
      </c>
      <c r="L1014">
        <v>45610.41736111111</v>
      </c>
      <c r="M1014">
        <v>45611</v>
      </c>
      <c r="N1014" t="str">
        <f>TEXT(M1014, "DDDD")</f>
        <v>viernes</v>
      </c>
      <c r="O1014" t="str">
        <v>J126 JUMBO SAN SILVESTRE</v>
      </c>
      <c r="P1014" t="str">
        <v>BARRANCABERMEJA</v>
      </c>
      <c r="Q1014" t="str">
        <f>IF(ISBLANK(P1014),"0",(VLOOKUP(P1014,REGION,2,FALSE)))</f>
        <v>ORIENTE</v>
      </c>
      <c r="R1014" t="str">
        <v>LUIS CARLOS ROJAS ACOSTA</v>
      </c>
      <c r="S1014">
        <f>IF(ISBLANK(R1014),"0", VLOOKUP(R1014,PERSONAL,2,FALSE))</f>
        <v>1096188137</v>
      </c>
      <c r="T1014" t="str">
        <v>DIRECTO</v>
      </c>
      <c r="U1014">
        <v>0.3333333333333333</v>
      </c>
      <c r="V1014">
        <v>0.7083333333333334</v>
      </c>
      <c r="W1014">
        <f>V1014-U1014</f>
        <v>0.37500000000000006</v>
      </c>
      <c r="X1014" t="str">
        <v>2;5</v>
      </c>
      <c r="Y1014">
        <f>NETWORKDAYS(K1014,M1014)</f>
        <v>2</v>
      </c>
      <c r="Z1014" t="str">
        <f>IF(Y1014&lt;=2,"CUMPLE","NO CUMPLE")</f>
        <v>CUMPLE</v>
      </c>
      <c r="AB1014" t="str">
        <v xml:space="preserve">POR DIA </v>
      </c>
      <c r="AC1014" t="str">
        <f>TEXT(M1014,"mmmm")</f>
        <v>noviembre</v>
      </c>
      <c r="AD1014" t="str">
        <f>TEXT(M1014,"yyyy")</f>
        <v>yyyy</v>
      </c>
      <c r="AE1014">
        <f>W1014*60*24</f>
        <v>540.0000000000001</v>
      </c>
      <c r="AF1014">
        <f>AE1014/60</f>
        <v>9.000000000000002</v>
      </c>
      <c r="AG1014">
        <f>AE1014/60</f>
        <v>9.000000000000002</v>
      </c>
      <c r="AH1014">
        <f>L1014-K1014</f>
        <v>0.011111111110949423</v>
      </c>
      <c r="AI1014">
        <f>AH1014*24*60</f>
        <v>15.99999999976717</v>
      </c>
      <c r="AJ1014" t="e">
        <f>75728*X1014</f>
        <v>#VALUE!</v>
      </c>
    </row>
    <row r="1015" xml:space="preserve">
      <c r="A1015">
        <v>1008770</v>
      </c>
      <c r="B1015" t="str">
        <v>SOLICITUD</v>
      </c>
      <c r="C1015" t="str">
        <v>ABIERTO</v>
      </c>
      <c r="D1015" t="str">
        <v>SEGURIDAD</v>
      </c>
      <c r="E1015" t="str">
        <v>PDA</v>
      </c>
      <c r="F1015" t="str">
        <v>PDA</v>
      </c>
      <c r="G1015" t="str">
        <v>HONEYWELL</v>
      </c>
      <c r="H1015" t="str">
        <v>se requiere configuración de las PDA DI-034777 no reconoce usuarios. DI-034782; no funciona para descargar merma. DI-034275 No carga la batería. DI-034379 Batería Averiada.</v>
      </c>
      <c r="I1015" t="str">
        <v>se requiere configuración de las PDA DI-034777 no reconoce usuarios. DI-034782; no funciona para descargar merma. DI-034275 No carga la batería. DI-034379 Batería Averiada.</v>
      </c>
      <c r="J1015" t="str" xml:space="preserve">
        <v xml:space="preserve">se requiere configuración de las PDA DI-034777 no reconoce usuarios; el motivo era porque no estaba agarrando señal de internet_x000d_
con la red; se realiza revision del porque; era por problemas en la configuracion; por alguna razon estaba agarrando una red que no_x000d_
tenia que ver con el usuario; se hace pruebas y se deja funcionando. DI-034782; no funciona para descargar merma; motivo era_x000d_
configuracion del telmet; le habian borrado los ajustes a las teclas; se arregla la configuracion del telmet; se cargan de nuevo todos_x000d_
los usuarios y se hacen las respectivas pruebas. DI-034275 No carga la batería; el motivo era porque la bateria esta hinchada; se hizo_x000d_
prueba con otra bateria de otra PDA y funciona correctamente; se solicita una bateria nueva para esta PDA para poder tener buen_x000d_
funcionamiento;. DI-034379 Batería Averiada. Tambien es porque la bateria esta hinchada; se solicita otra bateria.</v>
      </c>
      <c r="K1015">
        <v>45614.40972222222</v>
      </c>
      <c r="L1015">
        <v>45614.433333333334</v>
      </c>
      <c r="M1015">
        <v>45614</v>
      </c>
      <c r="N1015" t="str">
        <f>TEXT(M1015, "DDDD")</f>
        <v>lunes</v>
      </c>
      <c r="O1015" t="str">
        <v>M038 METRO NEIVA CENTRO DE CONVENCIONES</v>
      </c>
      <c r="P1015" t="str">
        <v>NEIVA</v>
      </c>
      <c r="Q1015" t="str">
        <f>IF(ISBLANK(P1015),"0",(VLOOKUP(P1015,REGION,2,FALSE)))</f>
        <v>OCCIDENTE</v>
      </c>
      <c r="R1015" t="str">
        <v>MICHAEL SIMIT VILLABON TRUJILLO</v>
      </c>
      <c r="S1015" t="e">
        <f>IF(ISBLANK(R1015),"0", VLOOKUP(R1015,PERSONAL,2,FALSE))</f>
        <v>#N/A</v>
      </c>
      <c r="T1015" t="str">
        <v>ALIADO</v>
      </c>
      <c r="U1015">
        <v>0.5833333333333334</v>
      </c>
      <c r="V1015">
        <v>0.75</v>
      </c>
      <c r="W1015">
        <f>V1015-U1015</f>
        <v>0.16666666666666663</v>
      </c>
      <c r="X1015">
        <v>2</v>
      </c>
      <c r="Y1015">
        <f>NETWORKDAYS(K1015,M1015)</f>
        <v>1</v>
      </c>
      <c r="Z1015" t="str">
        <f>IF(Y1015&lt;=2,"CUMPLE","NO CUMPLE")</f>
        <v>CUMPLE</v>
      </c>
      <c r="AB1015" t="str">
        <v>POR TICKET</v>
      </c>
      <c r="AC1015" t="str">
        <f>TEXT(M1015,"mmmm")</f>
        <v>noviembre</v>
      </c>
      <c r="AD1015" t="str">
        <f>TEXT(M1015,"yyyy")</f>
        <v>yyyy</v>
      </c>
      <c r="AE1015">
        <f>W1015*60*24</f>
        <v>239.99999999999994</v>
      </c>
      <c r="AF1015">
        <f>AE1015/60</f>
        <v>3.999999999999999</v>
      </c>
      <c r="AG1015">
        <f>AE1015/60</f>
        <v>3.999999999999999</v>
      </c>
      <c r="AH1015">
        <f>L1015-K1015</f>
        <v>0.023611111115314998</v>
      </c>
      <c r="AI1015">
        <f>AH1015*24*60</f>
        <v>34.0000000060536</v>
      </c>
      <c r="AJ1015">
        <f>75728*X1015</f>
        <v>151456</v>
      </c>
    </row>
    <row r="1016" xml:space="preserve">
      <c r="A1016">
        <v>1009407</v>
      </c>
      <c r="B1016" t="str">
        <v>SOLICITUD</v>
      </c>
      <c r="C1016" t="str">
        <v>ABIERTO</v>
      </c>
      <c r="D1016" t="str">
        <v>TIENDA</v>
      </c>
      <c r="E1016" t="str">
        <v>VERIFICADOR DE PRECIOS</v>
      </c>
      <c r="F1016" t="str">
        <v>VERIFICADOR DE PRECIOS</v>
      </c>
      <c r="G1016" t="str">
        <v>NEWLAND</v>
      </c>
      <c r="H1016" t="str">
        <v>Buen dia. por favor me colabora revisando el verificador NQ2C8H000736 ya que amaneció que no funciona. Gracias</v>
      </c>
      <c r="I1016" t="str">
        <v>Buen dia. por favor me colabora revisando el verificador NQ2C8H000736 ya que amaneció que no funciona. Gracias</v>
      </c>
      <c r="J1016" t="str" xml:space="preserve">
        <v xml:space="preserve">Se realizó el diagnóstico y revisión del verificador de precios NEWLAND con serial NQ2C8H000736. Inicialmente; se reportó que solo_x000d_
fallaba el láser. Sin embargo; tras realizar el diagnóstico; se observó que no mostraba imagen. Se le realizaron varias pruebas y ajustes_x000d_
hasta que comenzó a mostrar imagen; pero el táctil no funcionaba al encenderlo. Además; al probar el lector de código QR; se_x000d_
determinó que estaba completamente obsoleto a pesar de seguir las recomendaciones dadas. En resumen; el dispositivo presenta_x000d_
fallas tanto en la pantalla como en el lector láser. Se solicita un nuevo verificador de precios; ya que el actual está obsoleto a pesar de_x000d_
haber sido formateado.</v>
      </c>
      <c r="K1016">
        <v>45614.46319444444</v>
      </c>
      <c r="L1016">
        <v>45614.48888888889</v>
      </c>
      <c r="M1016">
        <v>45614</v>
      </c>
      <c r="N1016" t="str">
        <f>TEXT(M1016, "DDDD")</f>
        <v>lunes</v>
      </c>
      <c r="O1016" t="str">
        <v>J047 JUMBO GIRARDOT</v>
      </c>
      <c r="P1016" t="str">
        <v>GIRARDOT</v>
      </c>
      <c r="Q1016" t="str">
        <f>IF(ISBLANK(P1016),"0",(VLOOKUP(P1016,REGION,2,FALSE)))</f>
        <v>OCCIDENTE</v>
      </c>
      <c r="R1016" t="str">
        <v>MICHAEL SIMIT VILLABON TRUJILLO</v>
      </c>
      <c r="S1016" t="e">
        <f>IF(ISBLANK(R1016),"0", VLOOKUP(R1016,PERSONAL,2,FALSE))</f>
        <v>#N/A</v>
      </c>
      <c r="T1016" t="str">
        <v>ALIADO</v>
      </c>
      <c r="U1016">
        <v>0.5</v>
      </c>
      <c r="V1016">
        <v>0.625</v>
      </c>
      <c r="W1016">
        <f>V1016-U1016</f>
        <v>0.125</v>
      </c>
      <c r="X1016">
        <v>2</v>
      </c>
      <c r="Y1016">
        <f>NETWORKDAYS(K1016,M1016)</f>
        <v>1</v>
      </c>
      <c r="Z1016" t="str">
        <f>IF(Y1016&lt;=2,"CUMPLE","NO CUMPLE")</f>
        <v>CUMPLE</v>
      </c>
      <c r="AB1016" t="str">
        <v>POR TICKET</v>
      </c>
      <c r="AC1016" t="str">
        <f>TEXT(M1016,"mmmm")</f>
        <v>noviembre</v>
      </c>
      <c r="AD1016" t="str">
        <f>TEXT(M1016,"yyyy")</f>
        <v>yyyy</v>
      </c>
      <c r="AE1016">
        <f>W1016*60*24</f>
        <v>180</v>
      </c>
      <c r="AF1016">
        <f>AE1016/60</f>
        <v>3</v>
      </c>
      <c r="AG1016">
        <f>AE1016/60</f>
        <v>3</v>
      </c>
      <c r="AH1016">
        <f>L1016-K1016</f>
        <v>0.025694444448163267</v>
      </c>
      <c r="AI1016">
        <f>AH1016*24*60</f>
        <v>37.000000005355105</v>
      </c>
      <c r="AJ1016">
        <f>75728*X1016</f>
        <v>151456</v>
      </c>
    </row>
    <row r="1017" xml:space="preserve">
      <c r="A1017">
        <v>1010430</v>
      </c>
      <c r="B1017" t="str">
        <v>SOLICITUD</v>
      </c>
      <c r="C1017" t="str">
        <v>CERRADO</v>
      </c>
      <c r="D1017" t="str">
        <v>SISTEMAS</v>
      </c>
      <c r="E1017" t="str">
        <v>INVENTARIO</v>
      </c>
      <c r="F1017" t="str">
        <v>INVENTARIO</v>
      </c>
      <c r="G1017" t="str">
        <v>INVENTARIO</v>
      </c>
      <c r="H1017" t="str">
        <v>Se solicita recurso para adecuación de activos para envió a CRC; seguir indicaciones de Ever Becerra que se encontrara en tienda.</v>
      </c>
      <c r="I1017" t="str">
        <v>Se solicita recurso para adecuación de activos para envió a CRC; seguir indicaciones de Ever Becerra que se encontrara en tienda.</v>
      </c>
      <c r="J1017" t="str" xml:space="preserve">
        <v xml:space="preserve">Desmontaje de dos SWITCH CATALYST 2960 PLUS; retiro y organización de cables de red de los dos SWITCH; desmontaje de ocho_x000d_
SCANNER POS BALANZA de sala capacitación y organización de sus cables. -_x000d_
Se tomo inventario de las 8 SCANNER POS BALANZA; los dos SWITCH; un cajon monedero que quedo y un scanner de mano; y esta_x000d_
informacion se le compartio al señor Ever Becerra. -Se empaco en cajas_x000d_
ocho bases de NCR; ocho balanzas; un cajon monedero; dos SWITCH; un scanner de mano; los cables de red; y cables sobrantes_x000d_
que se encontraban en sala. - Se llevanro a oficina de sistemas_x000d_
los datafonos; un cajon monedero; 8 bases; cables de red y de conexiones y dos SWITCH por indicacion dada; los SCANNER POS_x000d_
BALANZA se llevaron a la azotea. se rectifico inventario de 13 monitores para su envio._x000d_
- Se desarmaron las cajas vacias y se llevo junto con el icopor a piso 1 a reciclaje.</v>
      </c>
      <c r="K1017">
        <v>45611.69513888889</v>
      </c>
      <c r="L1017">
        <v>45612.59722222222</v>
      </c>
      <c r="M1017">
        <v>45614</v>
      </c>
      <c r="N1017" t="str">
        <f>TEXT(M1017, "DDDD")</f>
        <v>lunes</v>
      </c>
      <c r="O1017" t="str">
        <v>J103 JUMBO CABECERA</v>
      </c>
      <c r="P1017" t="str">
        <v>BUCARAMANGA</v>
      </c>
      <c r="Q1017" t="str">
        <f>IF(ISBLANK(P1017),"0",(VLOOKUP(P1017,REGION,2,FALSE)))</f>
        <v>ORIENTE</v>
      </c>
      <c r="R1017" t="str">
        <v>YEISON ELIAN CACERES VELANDIA</v>
      </c>
      <c r="S1017" t="e">
        <f>IF(ISBLANK(R1017),"0", VLOOKUP(R1017,PERSONAL,2,FALSE))</f>
        <v>#N/A</v>
      </c>
      <c r="T1017" t="str">
        <v>DIRECTO</v>
      </c>
      <c r="U1017">
        <v>0.3333333333333333</v>
      </c>
      <c r="V1017">
        <v>0.5590277777777778</v>
      </c>
      <c r="W1017">
        <f>V1017-U1017</f>
        <v>0.22569444444444448</v>
      </c>
      <c r="X1017" t="str">
        <v>2;5</v>
      </c>
      <c r="Y1017">
        <f>NETWORKDAYS(K1017,M1017)</f>
        <v>2</v>
      </c>
      <c r="Z1017" t="str">
        <f>IF(Y1017&lt;=2,"CUMPLE","NO CUMPLE")</f>
        <v>CUMPLE</v>
      </c>
      <c r="AB1017" t="str">
        <v>POR TICKET</v>
      </c>
      <c r="AC1017" t="str">
        <f>TEXT(M1017,"mmmm")</f>
        <v>noviembre</v>
      </c>
      <c r="AD1017" t="str">
        <f>TEXT(M1017,"yyyy")</f>
        <v>yyyy</v>
      </c>
      <c r="AE1017">
        <f>W1017*60*24</f>
        <v>325</v>
      </c>
      <c r="AF1017">
        <f>AE1017/60</f>
        <v>5.416666666666667</v>
      </c>
      <c r="AG1017">
        <f>AE1017/60</f>
        <v>5.416666666666667</v>
      </c>
      <c r="AH1017">
        <f>L1017-K1017</f>
        <v>0.9020833333270275</v>
      </c>
      <c r="AI1017">
        <f>AH1017*24*60</f>
        <v>1298.9999999909196</v>
      </c>
      <c r="AJ1017" t="e">
        <f>75728*X1017</f>
        <v>#VALUE!</v>
      </c>
    </row>
    <row r="1018">
      <c r="A1018">
        <v>1017725</v>
      </c>
      <c r="B1018" t="str">
        <v>SOLICITUD</v>
      </c>
      <c r="C1018" t="str">
        <v>CERRADO</v>
      </c>
      <c r="D1018" t="str">
        <v>SISTEMAS</v>
      </c>
      <c r="E1018" t="str">
        <v>INVENTARIO</v>
      </c>
      <c r="F1018" t="str">
        <v>INVENTARIO</v>
      </c>
      <c r="G1018" t="str">
        <v>INVENTARIO</v>
      </c>
      <c r="H1018" t="str">
        <v>Solicito la revisión de los siguientes activos; revisar si están en la oficina de sistemas o operativo y en que sección</v>
      </c>
      <c r="I1018" t="str">
        <v>Solicito la revisión de los siguientes activos; revisar si están en la oficina de sistemas o operativo y en que sección</v>
      </c>
      <c r="J1018" t="str">
        <v>se realizo la verificación y búsqueda de equipos en  oficina de sistema  11 equipos que estaban en lista ; de esos  11 solo se encontraron  3 dispocitivos;los otros fueron dado de baja o destruidos;                                                                                             equipos encontrados son : switch microsens  SN 01017833;impresora pos SN P5TF148927;scanner pos balanza SN F16M02399</v>
      </c>
      <c r="K1018">
        <v>45614.44583333333</v>
      </c>
      <c r="L1018">
        <v>45614.44861111111</v>
      </c>
      <c r="M1018">
        <v>45614</v>
      </c>
      <c r="N1018" t="str">
        <f>TEXT(M1018, "DDDD")</f>
        <v>lunes</v>
      </c>
      <c r="O1018" t="str">
        <v>J126 JUMBO SAN SILVESTRE</v>
      </c>
      <c r="P1018" t="str">
        <v>BARRANCABERMEJA</v>
      </c>
      <c r="Q1018" t="str">
        <f>IF(ISBLANK(P1018),"0",(VLOOKUP(P1018,REGION,2,FALSE)))</f>
        <v>ORIENTE</v>
      </c>
      <c r="R1018" t="str">
        <v>JHON ANDERSSON JAMAICA</v>
      </c>
      <c r="S1018" t="e">
        <f>IF(ISBLANK(R1018),"0", VLOOKUP(R1018,PERSONAL,2,FALSE))</f>
        <v>#N/A</v>
      </c>
      <c r="T1018" t="str">
        <v>CFS</v>
      </c>
      <c r="U1018">
        <v>0.4583333333333333</v>
      </c>
      <c r="V1018">
        <v>0.5625</v>
      </c>
      <c r="W1018">
        <f>V1018-U1018</f>
        <v>0.10416666666666669</v>
      </c>
      <c r="X1018">
        <v>1</v>
      </c>
      <c r="Y1018">
        <f>NETWORKDAYS(K1018,M1018)</f>
        <v>1</v>
      </c>
      <c r="Z1018" t="str">
        <f>IF(Y1018&lt;=2,"CUMPLE","NO CUMPLE")</f>
        <v>CUMPLE</v>
      </c>
      <c r="AB1018" t="str">
        <v>POR TICKET</v>
      </c>
      <c r="AC1018" t="str">
        <f>TEXT(M1018,"mmmm")</f>
        <v>noviembre</v>
      </c>
      <c r="AD1018" t="str">
        <f>TEXT(M1018,"yyyy")</f>
        <v>yyyy</v>
      </c>
      <c r="AE1018">
        <f>W1018*60*24</f>
        <v>150.00000000000003</v>
      </c>
      <c r="AF1018">
        <f>AE1018/60</f>
        <v>2.5000000000000004</v>
      </c>
      <c r="AG1018">
        <f>AE1018/60</f>
        <v>2.5000000000000004</v>
      </c>
      <c r="AH1018">
        <f>L1018-K1018</f>
        <v>0.002777777779556345</v>
      </c>
      <c r="AI1018">
        <f>AH1018*24*60</f>
        <v>4.000000002561137</v>
      </c>
      <c r="AJ1018">
        <f>75728*X1018</f>
        <v>75728</v>
      </c>
    </row>
    <row r="1019" xml:space="preserve">
      <c r="A1019">
        <v>1009918</v>
      </c>
      <c r="B1019" t="str">
        <v>INCIDENTE</v>
      </c>
      <c r="C1019" t="str">
        <v>CERRADO</v>
      </c>
      <c r="D1019" t="str">
        <v>ADMINISTRACION</v>
      </c>
      <c r="E1019" t="str">
        <v>IMPRESORA</v>
      </c>
      <c r="F1019" t="str">
        <v>IMPRESORA</v>
      </c>
      <c r="G1019" t="str">
        <v>ZEBRA</v>
      </c>
      <c r="H1019" t="str">
        <v>Buen día; solicito de su amable colaboración para revisar impresora de flejes dirección ip 10.132.24.43 ya que en el momento presenta novedad al momento de colocar el papel para imprimir rompetrafico de fruver la impresión sale al contrario; gracias</v>
      </c>
      <c r="I1019" t="str">
        <v>Buen día; solicito de su amable colaboración para revisar impresora de flejes dirección ip 10.132.24.43 ya que en el momento presenta novedad al momento de colocar el papel para imprimir rompetrafico de fruver la impresión sale al contrario; gracias</v>
      </c>
      <c r="J1019" t="str" xml:space="preserve">
        <v xml:space="preserve">Se realiza diagnostico a la impresora Zebra; se valida de que no haya sido falla del proveedor al enviar el papel; se hacen pruebas en_x000d_
otras impresoras; con otros papeles; el error era de parte del cliente al momento del colocar el papel; le dimos una serie de_x000d_
instrucciones de como deben colocar tanto la cinta como el papel; para que no hayan fallas al imprimir; todo quedo correcto y_x000d_
funcionando</v>
      </c>
      <c r="K1019">
        <v>45614.47638888889</v>
      </c>
      <c r="L1019">
        <v>45614.69513888889</v>
      </c>
      <c r="M1019">
        <v>45615</v>
      </c>
      <c r="N1019" t="str">
        <f>TEXT(M1019, "DDDD")</f>
        <v>martes</v>
      </c>
      <c r="O1019" t="str">
        <v>M179 METRO PITALITO</v>
      </c>
      <c r="P1019" t="str">
        <v>PITALITO</v>
      </c>
      <c r="Q1019" t="str">
        <f>IF(ISBLANK(P1019),"0",(VLOOKUP(P1019,REGION,2,FALSE)))</f>
        <v>OCCIDENTE</v>
      </c>
      <c r="R1019" t="str">
        <v>MICHAEL SIMIT VILLABON TRUJILLO</v>
      </c>
      <c r="S1019" t="e">
        <f>IF(ISBLANK(R1019),"0", VLOOKUP(R1019,PERSONAL,2,FALSE))</f>
        <v>#N/A</v>
      </c>
      <c r="T1019" t="str">
        <v>ALIADO</v>
      </c>
      <c r="U1019">
        <v>0.3125</v>
      </c>
      <c r="V1019">
        <v>0.3611111111111111</v>
      </c>
      <c r="W1019">
        <f>V1019-U1019</f>
        <v>0.048611111111111105</v>
      </c>
      <c r="X1019">
        <v>1</v>
      </c>
      <c r="Y1019">
        <f>NETWORKDAYS(K1019,M1019)</f>
        <v>2</v>
      </c>
      <c r="Z1019" t="str">
        <f>IF(Y1019&lt;=2,"CUMPLE","NO CUMPLE")</f>
        <v>CUMPLE</v>
      </c>
      <c r="AB1019" t="str">
        <v>POR TICKET</v>
      </c>
      <c r="AC1019" t="str">
        <f>TEXT(M1019,"mmmm")</f>
        <v>noviembre</v>
      </c>
      <c r="AD1019" t="str">
        <f>TEXT(M1019,"yyyy")</f>
        <v>yyyy</v>
      </c>
      <c r="AE1019">
        <f>W1019*60*24</f>
        <v>69.99999999999999</v>
      </c>
      <c r="AF1019">
        <f>AE1019/60</f>
        <v>1.1666666666666665</v>
      </c>
      <c r="AG1019">
        <f>AE1019/60</f>
        <v>1.1666666666666665</v>
      </c>
      <c r="AH1019">
        <f>L1019-K1019</f>
        <v>0.21875</v>
      </c>
      <c r="AI1019">
        <f>AH1019*24*60</f>
        <v>315</v>
      </c>
      <c r="AJ1019">
        <f>75728*X1019</f>
        <v>75728</v>
      </c>
    </row>
    <row r="1020" xml:space="preserve">
      <c r="A1020">
        <v>50</v>
      </c>
      <c r="B1020" t="str">
        <v>SOLICITUD</v>
      </c>
      <c r="C1020" t="str">
        <v>CERRADO</v>
      </c>
      <c r="D1020" t="str">
        <v>TIENDA</v>
      </c>
      <c r="E1020" t="str">
        <v>ACOMPAÑAMIENTO</v>
      </c>
      <c r="F1020" t="str">
        <v>ACOMPAÑAMIENTO</v>
      </c>
      <c r="G1020" t="str">
        <v>ACOMPAÑAMIENTO</v>
      </c>
      <c r="H1020" t="str" xml:space="preserve">
        <v xml:space="preserve">[2:23 p. m.; 15/11/2024] David Higuita Escoba: Hola me ayudas con dos recursos la semana que viene para las tiendas de medellin_x000d_
[2:23 p. m.; 15/11/2024] David Higuita Escoba: por favor con 2.5</v>
      </c>
      <c r="I1020" t="str" xml:space="preserve">
        <v xml:space="preserve">[2:23 p. m.; 15/11/2024] David Higuita Escoba: Hola me ayudas con dos recursos la semana que viene para las tiendas de medellin_x000d_
[2:23 p. m.; 15/11/2024] David Higuita Escoba: por favor con 2.5</v>
      </c>
      <c r="J1020" t="str" xml:space="preserve">
        <v xml:space="preserve">19/11/2024 _x000d_
Rionegro: Primer recurso_x000d_
* Se cambia Balanza SN  C209619343 por C329521565; queda operativa y se envían las actas firmadas _x000d_
* Se cambia impresora Epson SN X5G5012416 por X5G5012244 queda operativa _x000d_
* Se revisa el scanner la conexiones  queda operativa. Se le comenta que si vuelve a presentar novedad escalar el servicio_x000d_
* Se revisa equipo de Santiago Serrano ; se procede a borrar temporales; instalación de actualizaciones ​para aumentar rapidez. el usuario realiza pruebas; queda operativa _x000d_
_x000d_
Itagüí: Segundo recurso - Se llega a la tienda de itagui y se hace el acompañamiento desde las 6 de la mañana con el tecnico de las ups jesus meneses; en el primer servicio de la tienda de itagui a las 2 UPS con placas AD-126291 y AD-007216; se verifica que todo quedo funcional y luego en el EDS tambien se le hace acompañamiento para el mantenimiento de la UPS con placa ME-031767 y tambien todo quedo funcional._x000d_
_x000d_
20/11/2024_x000d_
Primer recurso: Se llega a la tienda de Las Vegas y se hace el acompañamiento desde las 6 de la mañana con el tecnico de las ups jesus meneses; a las 2 UPS con placas AD-126064 y AD-126065; se verifica que todo quedo funcional. Tambien se instala la impresora en el area de Recibo; luego me dirijo la tienda de Santafe para revisar un pc de escritorio que tenia el disco C lleno. Hora Final: 17:00:00_x000d_
_x000d_
Segundo recurso: Jumbo la 65 Se prepara imagen de Windows 10 Cencosud en la torreo mini que llego a la tienda; se realiza la instalación de los aplicativos necesarios y configuración del aplicativo genexis_x000d_
_x000d_
21/11/2024_x000d_
Hora de Ini_x000d_
io:	6:00:00_x000d_
Hora Final:	15:00:00_x000d_
Tienda J148 SANTA FE MEDELLIN  _x000d_
Actividad: Se realiza acompañamiento al proveedor mientras el proceso de mantenimiento UPS; se realiza configuración de PDA en área de seguridad; Con apoyo de Bogotá se realiza configuración de dispositivo Microsens controlador de datafono _x000d_
_x000d_
22/11/2024_x000d_
Primer Recurso_x000d_
Hora de Inicio:	8:00:00_x000d_
Hora Final:	16:15:00_x000d_
Tienda Vegas y la 65_x000d_
Actividad: Se realiza acompañamiento a la superintendencia en el proceso de certificación de balanzas en carnes y fruver en la tienda las Vegas.Se realiza desplazamiento desde Jumbo las Vegas hasta Jumbo la 65 donde se hace acompañamiento a linel de cajas para ver que novedades habian y no se presento ninguna. _x000d_
_x000d_
Segundo Recurso_x000d_
Hora de Inicio:	6:00:00_x000d_
Hora Final:	16:00:00_x000d_
Actividad: Se llega a la tienda de la 4 SUR Metro Easy y se hace el acompañamiento desde las 6 de la mañana con el tecnico de las ups jesus meneses; a las 2 UPS con placas AD-126019 y 012543; se verifica que todo quedo funcional. Tambien me dirijo a la tienda de jumbo en premiun plaza para ver una balanza;  para buscarla en sistemas y dejarla empacada.</v>
      </c>
      <c r="K1020">
        <v>45611.59930555556</v>
      </c>
      <c r="L1020">
        <v>45611.74375</v>
      </c>
      <c r="M1020">
        <v>45615</v>
      </c>
      <c r="N1020" t="str">
        <f>TEXT(M1020, "DDDD")</f>
        <v>martes</v>
      </c>
      <c r="O1020" t="str">
        <v>J023 JUMBO DE LA 65</v>
      </c>
      <c r="P1020" t="str">
        <v>MEDELLIN</v>
      </c>
      <c r="Q1020" t="str">
        <f>IF(ISBLANK(P1020),"0",(VLOOKUP(P1020,REGION,2,FALSE)))</f>
        <v>CENTRO</v>
      </c>
      <c r="R1020" t="str">
        <v>CHRISTIAN RUA /CARLOS TORRES</v>
      </c>
      <c r="S1020" t="e">
        <f>IF(ISBLANK(R1020),"0", VLOOKUP(R1020,PERSONAL,2,FALSE))</f>
        <v>#N/A</v>
      </c>
      <c r="T1020" t="str">
        <v>CFS</v>
      </c>
      <c r="U1020">
        <v>0.25</v>
      </c>
      <c r="V1020">
        <v>0.6666666666666666</v>
      </c>
      <c r="W1020">
        <f>V1020-U1020</f>
        <v>0.41666666666666663</v>
      </c>
      <c r="X1020" t="str">
        <v>19;5</v>
      </c>
      <c r="Y1020">
        <f>NETWORKDAYS(K1020,M1020)</f>
        <v>3</v>
      </c>
      <c r="Z1020" t="str">
        <f>IF(Y1020&lt;=2,"CUMPLE","NO CUMPLE")</f>
        <v>NO CUMPLE</v>
      </c>
      <c r="AA1020" t="str">
        <v>El día 20 Inicio 6:00 / fin: 17:000 - Un ticket más / El día 22 Inicio 6:00 / fin: 16:000 - Un ticket más</v>
      </c>
      <c r="AB1020" t="str">
        <v xml:space="preserve">POR DIA </v>
      </c>
      <c r="AC1020" t="str">
        <f>TEXT(M1020,"mmmm")</f>
        <v>noviembre</v>
      </c>
      <c r="AD1020" t="str">
        <f>TEXT(M1020,"yyyy")</f>
        <v>yyyy</v>
      </c>
      <c r="AE1020">
        <f>W1020*60*24</f>
        <v>599.9999999999999</v>
      </c>
      <c r="AF1020">
        <f>AE1020/60</f>
        <v>9.999999999999998</v>
      </c>
      <c r="AG1020">
        <f>AE1020/60</f>
        <v>9.999999999999998</v>
      </c>
      <c r="AH1020">
        <f>L1020-K1020</f>
        <v>0.1444444444423425</v>
      </c>
      <c r="AI1020">
        <f>AH1020*24*60</f>
        <v>207.9999999969732</v>
      </c>
      <c r="AJ1020" t="e">
        <f>75728*X1020</f>
        <v>#VALUE!</v>
      </c>
    </row>
    <row r="1021" xml:space="preserve">
      <c r="A1021">
        <v>55</v>
      </c>
      <c r="B1021" t="str">
        <v>SOLICITUD</v>
      </c>
      <c r="C1021" t="str">
        <v>CERRADO</v>
      </c>
      <c r="D1021" t="str">
        <v>TIENDA</v>
      </c>
      <c r="E1021" t="str">
        <v>ACOMPAÑAMIENTO</v>
      </c>
      <c r="F1021" t="str">
        <v>ACOMPAÑAMIENTO</v>
      </c>
      <c r="G1021" t="str">
        <v>ACOMPAÑAMIENTO</v>
      </c>
      <c r="H1021" t="str">
        <v>Se comunica Juan Fernando Castro 18/11/2024 12:12 pm; solicitando la disponibilidad de Alexander Castillo por tres semana; así sea tres días a la semana; turno 8 a 5 pm</v>
      </c>
      <c r="I1021" t="str">
        <v>Se comunica Juan Fernando Castro 18/11/2024 12:12 pm; solicitando la disponibilidad de Alexander Castillo por tres semana; así sea tres días a la semana; turno 8 a 5 pm</v>
      </c>
      <c r="J1021" t="str" xml:space="preserve">
        <v xml:space="preserve">19/11/2024_x000d_
Inicio 8:00_x000d_
Fin; 17:30_x000d_
Actividades: Novedades en la tienda -Jumbo Titan_x000d_
21/11/2024_x000d_
Inicio 8:00_x000d_
Fin; 17:30_x000d_
Actividades: Novedades en la tienda -Jumbo / Easy Soacha_x000d_
22/11/2024_x000d_
Inicio: 8:00_x000d_
Fin; 17:30_x000d_
Actividad  tema de configuración de la POS de platos que le estaban configurando la facturación - Jumbo Titan_x000d_
25/11/2024_x000d_
Inicio 8:22_x000d_
Fin; 17:30_x000d_
Jumbo de Bulevar_x000d_
Actividad: Configurar 2 PDA; realizar recorrido por la tienda para verificar que todos los dispositivos estuvieran funcionando; seguimiento a una POS que esta fallando; configuración de una impresora a unos usuarios_x000d_
27/11/2024_x000d_
Inicio 8:00_x000d_
Fin; 6:00_x000d_
Actividades: Novedades en la tienda - Jumbo titam_x000d_
29/11/2024_x000d_
Inicio 8:00_x000d_
Fin; 17:30_x000d_
Actividades: Novedades en la tienda -Altos de Contry</v>
      </c>
      <c r="K1021">
        <v>45614.50833333333</v>
      </c>
      <c r="L1021">
        <v>45614.59166666667</v>
      </c>
      <c r="M1021">
        <v>45615</v>
      </c>
      <c r="N1021" t="str">
        <f>TEXT(M1021, "DDDD")</f>
        <v>martes</v>
      </c>
      <c r="O1021" t="str">
        <v>J167 TITAN</v>
      </c>
      <c r="P1021" t="str">
        <v>BOGOTA</v>
      </c>
      <c r="Q1021" t="str">
        <f>IF(ISBLANK(P1021),"0",(VLOOKUP(P1021,REGION,2,FALSE)))</f>
        <v>BOGOTA</v>
      </c>
      <c r="R1021" t="str">
        <v>ALEXANDER CASTILLO SOTELO</v>
      </c>
      <c r="S1021">
        <f>IF(ISBLANK(R1021),"0", VLOOKUP(R1021,PERSONAL,2,FALSE))</f>
        <v>80216449</v>
      </c>
      <c r="T1021" t="str">
        <v>ALIADO</v>
      </c>
      <c r="U1021">
        <v>0.3333333333333333</v>
      </c>
      <c r="V1021">
        <v>0.7083333333333334</v>
      </c>
      <c r="W1021">
        <f>V1021-U1021</f>
        <v>0.37500000000000006</v>
      </c>
      <c r="X1021">
        <v>15</v>
      </c>
      <c r="Y1021">
        <f>NETWORKDAYS(K1021,M1021)</f>
        <v>2</v>
      </c>
      <c r="Z1021" t="str">
        <f>IF(Y1021&lt;=2,"CUMPLE","NO CUMPLE")</f>
        <v>CUMPLE</v>
      </c>
      <c r="AB1021" t="str">
        <v xml:space="preserve">POR DIA </v>
      </c>
      <c r="AC1021" t="str">
        <f>TEXT(M1021,"mmmm")</f>
        <v>noviembre</v>
      </c>
      <c r="AD1021" t="str">
        <f>TEXT(M1021,"yyyy")</f>
        <v>yyyy</v>
      </c>
      <c r="AE1021">
        <f>W1021*60*24</f>
        <v>540.0000000000001</v>
      </c>
      <c r="AF1021">
        <f>AE1021/60</f>
        <v>9.000000000000002</v>
      </c>
      <c r="AG1021">
        <f>AE1021/60</f>
        <v>9.000000000000002</v>
      </c>
      <c r="AH1021">
        <f>L1021-K1021</f>
        <v>0.08333333333575865</v>
      </c>
      <c r="AI1021">
        <f>AH1021*24*60</f>
        <v>120.00000000349246</v>
      </c>
      <c r="AJ1021">
        <f>75728*X1021</f>
        <v>1135920</v>
      </c>
    </row>
    <row r="1022" xml:space="preserve">
      <c r="A1022">
        <v>1021797</v>
      </c>
      <c r="B1022" t="str">
        <v>INCIDENTE</v>
      </c>
      <c r="C1022" t="str">
        <v>CERRADO</v>
      </c>
      <c r="D1022" t="str">
        <v>ADMINISTRACION</v>
      </c>
      <c r="E1022" t="str">
        <v>PC</v>
      </c>
      <c r="F1022" t="str">
        <v>PC</v>
      </c>
      <c r="G1022" t="str">
        <v>THINKCENTRE</v>
      </c>
      <c r="H1022" t="str">
        <v>Buen día Por favor; me colabora que el pc esta demasiado lento; Los programas no funciona bien y se apaga solo por favor si le pueden hacer una limpieza ya que hay dos usuarios que ya no lo utilizan por que; ya no trabaja para la compañía</v>
      </c>
      <c r="I1022" t="str">
        <v>Buen día Por favor; me colabora que el pc esta demasiado lento; Los programas no funciona bien y se apaga solo por favor si le pueden hacer una limpieza ya que hay dos usuarios que ya no lo utilizan por que; ya no trabaja para la compañía</v>
      </c>
      <c r="J1022" t="str" xml:space="preserve">
        <v xml:space="preserve">Se realiza revisión al equipo de Sandra; en el cual nos menciona que presenta lentitud y fallas; tuvimos al inicio inconvenientes con la_x000d_
clave administrador; ya que sin importar que nos la generara la ingeniera Fabiola no nos dejaba ingresar; intentamos por medio de_x000d_
hirem; pero tampoco dejaba; hasta que logramos ingresar por el modo Administrador; le hicimos un diagnóstico al disco y se_x000d_
encuentra en 69% de porcentaje de vida así que está en probabilidad de comenzar a fallar; del resto se le hizo optimización y borrado_x000d_
de usuarios; ya si sigue fallando sería hacerle cambio de Disco duro; por el momento todo correcto</v>
      </c>
      <c r="K1022">
        <v>45617.342361111114</v>
      </c>
      <c r="L1022">
        <v>45617.34861111111</v>
      </c>
      <c r="M1022">
        <v>45617</v>
      </c>
      <c r="N1022" t="str">
        <f>TEXT(M1022, "DDDD")</f>
        <v>jueves</v>
      </c>
      <c r="O1022" t="str">
        <v>J047 JUMBO GIRARDOT</v>
      </c>
      <c r="P1022" t="str">
        <v>GIRARDOT</v>
      </c>
      <c r="Q1022" t="str">
        <f>IF(ISBLANK(P1022),"0",(VLOOKUP(P1022,REGION,2,FALSE)))</f>
        <v>OCCIDENTE</v>
      </c>
      <c r="R1022" t="str">
        <v>MICHAEL SIMIT VILLABON TRUJILLO</v>
      </c>
      <c r="S1022" t="e">
        <f>IF(ISBLANK(R1022),"0", VLOOKUP(R1022,PERSONAL,2,FALSE))</f>
        <v>#N/A</v>
      </c>
      <c r="T1022" t="str">
        <v>ALIADO</v>
      </c>
      <c r="U1022">
        <v>0.6944444444444444</v>
      </c>
      <c r="V1022">
        <v>0.8194444444444444</v>
      </c>
      <c r="W1022">
        <f>V1022-U1022</f>
        <v>0.125</v>
      </c>
      <c r="X1022">
        <v>2</v>
      </c>
      <c r="Y1022">
        <f>NETWORKDAYS(K1022,M1022)</f>
        <v>1</v>
      </c>
      <c r="Z1022" t="str">
        <f>IF(Y1022&lt;=2,"CUMPLE","NO CUMPLE")</f>
        <v>CUMPLE</v>
      </c>
      <c r="AB1022" t="str">
        <v>POR TICKET</v>
      </c>
      <c r="AC1022" t="str">
        <f>TEXT(M1022,"mmmm")</f>
        <v>noviembre</v>
      </c>
      <c r="AD1022" t="str">
        <f>TEXT(M1022,"yyyy")</f>
        <v>yyyy</v>
      </c>
      <c r="AE1022">
        <f>W1022*60*24</f>
        <v>180</v>
      </c>
      <c r="AF1022">
        <f>AE1022/60</f>
        <v>3</v>
      </c>
      <c r="AG1022">
        <f>AE1022/60</f>
        <v>3</v>
      </c>
      <c r="AH1022">
        <f>L1022-K1022</f>
        <v>0.0062499999985448085</v>
      </c>
      <c r="AI1022">
        <f>AH1022*24*60</f>
        <v>8.999999997904524</v>
      </c>
      <c r="AJ1022">
        <f>75728*X1022</f>
        <v>151456</v>
      </c>
    </row>
    <row r="1023" xml:space="preserve">
      <c r="A1023">
        <v>1018192</v>
      </c>
      <c r="B1023" t="str">
        <v>INCIDENTE</v>
      </c>
      <c r="C1023" t="str">
        <v>ABIERTO</v>
      </c>
      <c r="D1023" t="str">
        <v>LINEAL DE CAJAS</v>
      </c>
      <c r="E1023" t="str">
        <v>VISORES</v>
      </c>
      <c r="F1023" t="str">
        <v>VISORES</v>
      </c>
      <c r="G1023" t="str">
        <v>VISORES</v>
      </c>
      <c r="H1023" t="str">
        <v>Buen día por favor me colabora con la revisión del visor para clientes de la pos 5 se encuentra apagado; y por tal motivo no se ha podido abrir la pos</v>
      </c>
      <c r="I1023" t="str">
        <v>Buen día por favor me colabora con la revisión del visor para clientes de la pos 5 se encuentra apagado; y por tal motivo no se ha podido abrir la pos</v>
      </c>
      <c r="J1023" t="str" xml:space="preserve">
        <v xml:space="preserve">Se realiza diagnostico a el monitor de la POS 5; en el cual no encendía por ningún motivo; se le hizo diferentes pruebas tanto como_x000d_
conectándolo en otra POS; cambiando los adaptadores; usando otras fuentes de poder; no quería dar ninguna señal así que se solicita_x000d_
urgentemente el visor cliente para poder hacer el cambio; ya que se encuentra averiado; a la vez mientras revisábamos el visor de la_x000d_
POS 5; comenzó a fallar el de la POS 6; después de hacer todas las pruebas nos dimos cuenta que era el adaptador de vgia a hdmi;_x000d_
entonces se aprovechó el único que quedaba en la sala de sistemas y ese si quedó funcionando correctamente; se solicita_x000d_
urgentemente el de la POS 5 el visor cliente</v>
      </c>
      <c r="K1023">
        <v>45617.30694444444</v>
      </c>
      <c r="L1023">
        <v>45617.34027777778</v>
      </c>
      <c r="M1023">
        <v>45617</v>
      </c>
      <c r="N1023" t="str">
        <f>TEXT(M1023, "DDDD")</f>
        <v>jueves</v>
      </c>
      <c r="O1023" t="str">
        <v>J047 JUMBO GIRARDOT</v>
      </c>
      <c r="P1023" t="str">
        <v>GIRARDOT</v>
      </c>
      <c r="Q1023" t="str">
        <f>IF(ISBLANK(P1023),"0",(VLOOKUP(P1023,REGION,2,FALSE)))</f>
        <v>OCCIDENTE</v>
      </c>
      <c r="R1023" t="str">
        <v>MICHAEL SIMIT VILLABON TRUJILLO</v>
      </c>
      <c r="S1023" t="e">
        <f>IF(ISBLANK(R1023),"0", VLOOKUP(R1023,PERSONAL,2,FALSE))</f>
        <v>#N/A</v>
      </c>
      <c r="T1023" t="str">
        <v>ALIADO</v>
      </c>
      <c r="U1023">
        <v>0.5625</v>
      </c>
      <c r="V1023">
        <v>0.6944444444444444</v>
      </c>
      <c r="W1023">
        <f>V1023-U1023</f>
        <v>0.13194444444444442</v>
      </c>
      <c r="X1023">
        <v>2</v>
      </c>
      <c r="Y1023">
        <f>NETWORKDAYS(K1023,M1023)</f>
        <v>1</v>
      </c>
      <c r="Z1023" t="str">
        <f>IF(Y1023&lt;=2,"CUMPLE","NO CUMPLE")</f>
        <v>CUMPLE</v>
      </c>
      <c r="AB1023" t="str">
        <v>POR TICKET</v>
      </c>
      <c r="AC1023" t="str">
        <f>TEXT(M1023,"mmmm")</f>
        <v>noviembre</v>
      </c>
      <c r="AD1023" t="str">
        <f>TEXT(M1023,"yyyy")</f>
        <v>yyyy</v>
      </c>
      <c r="AE1023">
        <f>W1023*60*24</f>
        <v>189.99999999999997</v>
      </c>
      <c r="AF1023">
        <f>AE1023/60</f>
        <v>3.166666666666666</v>
      </c>
      <c r="AG1023">
        <f>AE1023/60</f>
        <v>3.166666666666666</v>
      </c>
      <c r="AH1023">
        <f>L1023-K1023</f>
        <v>0.03333333334012423</v>
      </c>
      <c r="AI1023">
        <f>AH1023*24*60</f>
        <v>48.00000000977889</v>
      </c>
      <c r="AJ1023">
        <f>75728*X1023</f>
        <v>151456</v>
      </c>
    </row>
    <row r="1024">
      <c r="A1024">
        <v>1021037</v>
      </c>
      <c r="B1024" t="str">
        <v>SOLICITUD</v>
      </c>
      <c r="C1024" t="str">
        <v>CERRADO</v>
      </c>
      <c r="D1024" t="str">
        <v>CARNES</v>
      </c>
      <c r="E1024" t="str">
        <v>BALANZA</v>
      </c>
      <c r="F1024" t="str">
        <v>BALANZA</v>
      </c>
      <c r="G1024" t="str">
        <v>METTLER</v>
      </c>
      <c r="H1024" t="str">
        <v>Buen dia; Por favor me ayuda con la bascula de precio ubicada en la sección de carnes; ya que tiene un sonido raro pita a cada momento y no es normal. para identificarla tome el código de inventario de AD-128589. muchas gracias quedo atenta.</v>
      </c>
      <c r="I1024" t="str">
        <v>Buen dia; Por favor me ayuda con la bascula de precio ubicada en la sección de carnes; ya que tiene un sonido raro pita a cada momento y no es normal. para identificarla tome el código de inventario de AD-128589. muchas gracias quedo atenta.</v>
      </c>
      <c r="J1024" t="str">
        <v>se reliza mantenimiento preventivo y cambio de patch cord ya que tenia falla.</v>
      </c>
      <c r="K1024">
        <v>45615.65416666667</v>
      </c>
      <c r="L1024">
        <v>45615.66527777778</v>
      </c>
      <c r="M1024">
        <v>45617</v>
      </c>
      <c r="N1024" t="str">
        <f>TEXT(M1024, "DDDD")</f>
        <v>jueves</v>
      </c>
      <c r="O1024" t="str">
        <v>J083 CARIBE PLAZA</v>
      </c>
      <c r="P1024" t="str">
        <v>CARTAGENA</v>
      </c>
      <c r="Q1024" t="str">
        <f>IF(ISBLANK(P1024),"0",(VLOOKUP(P1024,REGION,2,FALSE)))</f>
        <v>COSTA</v>
      </c>
      <c r="R1024" t="str">
        <v>JOSE LUIS GOMEZ MARQUEZ</v>
      </c>
      <c r="S1024">
        <f>IF(ISBLANK(R1024),"0", VLOOKUP(R1024,PERSONAL,2,FALSE))</f>
        <v>1143371482</v>
      </c>
      <c r="T1024" t="str">
        <v>DIRECTO</v>
      </c>
      <c r="U1024">
        <v>0.3541666666666667</v>
      </c>
      <c r="V1024">
        <v>0.41597222222222224</v>
      </c>
      <c r="W1024">
        <f>V1024-U1024</f>
        <v>0.06180555555555556</v>
      </c>
      <c r="X1024">
        <v>1</v>
      </c>
      <c r="Y1024">
        <f>NETWORKDAYS(K1024,M1024)</f>
        <v>3</v>
      </c>
      <c r="Z1024" t="str">
        <f>IF(Y1024&lt;=2,"CUMPLE","NO CUMPLE")</f>
        <v>NO CUMPLE</v>
      </c>
      <c r="AB1024" t="str">
        <v>POR TICKET</v>
      </c>
      <c r="AC1024" t="str">
        <f>TEXT(M1024,"mmmm")</f>
        <v>noviembre</v>
      </c>
      <c r="AD1024" t="str">
        <f>TEXT(M1024,"yyyy")</f>
        <v>yyyy</v>
      </c>
      <c r="AE1024">
        <f>W1024*60*24</f>
        <v>89</v>
      </c>
      <c r="AF1024">
        <f>AE1024/60</f>
        <v>1.4833333333333334</v>
      </c>
      <c r="AG1024">
        <f>AE1024/60</f>
        <v>1.4833333333333334</v>
      </c>
      <c r="AH1024">
        <f>L1024-K1024</f>
        <v>0.011111111110949423</v>
      </c>
      <c r="AI1024">
        <f>AH1024*24*60</f>
        <v>15.99999999976717</v>
      </c>
      <c r="AJ1024">
        <f>75728*X1024</f>
        <v>75728</v>
      </c>
    </row>
    <row r="1025" xml:space="preserve">
      <c r="A1025">
        <v>976178</v>
      </c>
      <c r="B1025" t="str">
        <v>SOLICITUD</v>
      </c>
      <c r="C1025" t="str">
        <v>CERRADO</v>
      </c>
      <c r="D1025" t="str">
        <v>TIENDA</v>
      </c>
      <c r="E1025" t="str">
        <v>ACOMPAÑAMIENTO</v>
      </c>
      <c r="F1025" t="str">
        <v>ACOMPAÑAMIENTO</v>
      </c>
      <c r="G1025" t="str">
        <v>ACOMPAÑAMIENTO</v>
      </c>
      <c r="H1025" t="str">
        <v>Buen Dia. Favor nos ayudas con el envío de un técnico a la tienda Metro Riohacha un turno completo con 2.5 Tickets para el día de mañana 1 de Noviembre 2024. con el objetivo formateo o instalacion del Sistema operativo del computador de Boucle la cual esta presentando fallas. Favor Descargar la imagen de w10 la cual pesa 20 gigas y montar en una USB en Rufus.</v>
      </c>
      <c r="I1025" t="str">
        <v>Buen Dia. Favor nos ayudas con el envío de un técnico a la tienda Metro Riohacha un turno completo con 2.5 Tickets para el día de mañana 1 de Noviembre 2024. con el objetivo formateo o instalacion del Sistema operativo del computador de Boucle la cual esta presentando fallas. Favor Descargar la imagen de w10 la cual pesa 20 gigas y montar en una USB en Rufus.</v>
      </c>
      <c r="J1025" t="str" xml:space="preserve">
        <v xml:space="preserve">21/11/2024_x000d_
_x000d_
Se realizó la validacion de varias balanzas y siguiendo las indicaciones del ingeniero de CENCOSUD se realizaron varias actividades como verificación funcionamiento  de cajas  de atención al cliente._x000d_
Alvaro Andres solicita realizar otras actividades al técnico; al momento de acercarse a sitio él usuario ya no estaba en sitio. Se procede agendar al técnico para el formateo del equipo _x000d_
_x000d_
25/11/2024_x000d_
_x000d_
e procedió a realizar Backup de la información; se monta imagen de S.O win 10; se llamo a sr Alvaro Martinez y se realizo configuración del equipo.  el señor Alvaro Martinez me regla salida a las 1 PM</v>
      </c>
      <c r="K1025">
        <v>45615.580555555556</v>
      </c>
      <c r="L1025">
        <v>45615.70208333333</v>
      </c>
      <c r="M1025">
        <v>45617</v>
      </c>
      <c r="N1025" t="str">
        <f>TEXT(M1025, "DDDD")</f>
        <v>jueves</v>
      </c>
      <c r="O1025" t="str">
        <v>M040 METRO RIOHACHA</v>
      </c>
      <c r="P1025" t="str">
        <v>RIOHACHA</v>
      </c>
      <c r="Q1025" t="str">
        <f>IF(ISBLANK(P1025),"0",(VLOOKUP(P1025,REGION,2,FALSE)))</f>
        <v>COSTA</v>
      </c>
      <c r="R1025" t="str">
        <v>ENRIQUE PONZON ORTEGA / ALVARO ESPELETA</v>
      </c>
      <c r="S1025" t="e">
        <f>IF(ISBLANK(R1025),"0", VLOOKUP(R1025,PERSONAL,2,FALSE))</f>
        <v>#N/A</v>
      </c>
      <c r="T1025" t="str">
        <v>CFS</v>
      </c>
      <c r="U1025">
        <v>0.3333333333333333</v>
      </c>
      <c r="V1025">
        <v>0.7083333333333334</v>
      </c>
      <c r="W1025">
        <f>V1025-U1025</f>
        <v>0.37500000000000006</v>
      </c>
      <c r="X1025">
        <v>4</v>
      </c>
      <c r="Y1025">
        <f>NETWORKDAYS(K1025,M1025)</f>
        <v>3</v>
      </c>
      <c r="Z1025" t="str">
        <f>IF(Y1025&lt;=2,"CUMPLE","NO CUMPLE")</f>
        <v>NO CUMPLE</v>
      </c>
      <c r="AA1025" t="str">
        <v>Se adiciona un ticket 1;5 por la labor del día 25</v>
      </c>
      <c r="AB1025" t="str">
        <v xml:space="preserve">POR DIA </v>
      </c>
      <c r="AC1025" t="str">
        <f>TEXT(M1025,"mmmm")</f>
        <v>noviembre</v>
      </c>
      <c r="AD1025" t="str">
        <f>TEXT(M1025,"yyyy")</f>
        <v>yyyy</v>
      </c>
      <c r="AE1025">
        <f>W1025*60*24</f>
        <v>540.0000000000001</v>
      </c>
      <c r="AF1025">
        <f>AE1025/60</f>
        <v>9.000000000000002</v>
      </c>
      <c r="AG1025">
        <f>AE1025/60</f>
        <v>9.000000000000002</v>
      </c>
      <c r="AH1025">
        <f>L1025-K1025</f>
        <v>0.12152777777373558</v>
      </c>
      <c r="AI1025">
        <f>AH1025*24*60</f>
        <v>174.99999999417923</v>
      </c>
      <c r="AJ1025">
        <f>75728*X1025</f>
        <v>302912</v>
      </c>
    </row>
    <row r="1026">
      <c r="A1026">
        <v>1003733</v>
      </c>
      <c r="B1026" t="str">
        <v>SOLICITUD</v>
      </c>
      <c r="C1026" t="str">
        <v>CERRADO</v>
      </c>
      <c r="D1026" t="str">
        <v>TIENDA</v>
      </c>
      <c r="E1026" t="str">
        <v>ACOMPAÑAMIENTO</v>
      </c>
      <c r="F1026" t="str">
        <v>ACOMPAÑAMIENTO</v>
      </c>
      <c r="G1026" t="str">
        <v>ACOMPAÑAMIENTO</v>
      </c>
      <c r="H1026" t="str">
        <v>Se solicita el traslado de escaner Balanza de la tienda 084 Jumbo Megamall a la tienda 126 Jumbo San Silvestre. SCANNER POS|BALANZA ZEBRA 7001 | Nº Serie: S24082010552585</v>
      </c>
      <c r="I1026" t="str">
        <v>Se solicita el traslado de escaner Balanza de la tienda 084 Jumbo Megamall a la tienda 126 Jumbo San Silvestre. SCANNER POS|BALANZA ZEBRA 7001 | Nº Serie: S24082010552585</v>
      </c>
      <c r="J1026" t="str">
        <v>SE REALIZA ACOMPAÑAMIENTO EN TIENDA J126 CON LAS SIGUIENTES ACTIVIDADES:                                                                          * CAMBIO DE ESCANER-BALANZA DE POS#5; TAG DE CONFIGURACION; SE REALIZAN PRUEBAS DE FUNCIONAMIENTO CON LA SUPERVISPORA DE CAJAS LUZ SOTELO.                                                                                                                                                          * REMPLAZAR EL BUS DE DATOS Y CABEZAL DE IMPRESION DE BALANZA DE MESA AREA CAVA FRUVER; SE HACEN LAS DIFERENTES PRUEBAS DE IMPRESION CON PERSONAL DE AREA Y GERENTE.                                                                                            * SE REALIZAN OTRAS VERIFICACIONES DE VARIOS ITEMS LOS CUALES FUERON REVISADOS Y GESTIONADOS POR PARTE DE SISTEMAS.</v>
      </c>
      <c r="K1026">
        <v>45617.46666666667</v>
      </c>
      <c r="L1026">
        <v>45617.697222222225</v>
      </c>
      <c r="M1026">
        <v>45618</v>
      </c>
      <c r="N1026" t="str">
        <f>TEXT(M1026, "DDDD")</f>
        <v>viernes</v>
      </c>
      <c r="O1026" t="str">
        <v>J126 JUMBO SAN SILVESTRE</v>
      </c>
      <c r="P1026" t="str">
        <v>BARRANCABERMEJA</v>
      </c>
      <c r="Q1026" t="str">
        <f>IF(ISBLANK(P1026),"0",(VLOOKUP(P1026,REGION,2,FALSE)))</f>
        <v>ORIENTE</v>
      </c>
      <c r="R1026" t="str">
        <v>LUIS CARLOS ROJAS ACOSTA</v>
      </c>
      <c r="S1026">
        <f>IF(ISBLANK(R1026),"0", VLOOKUP(R1026,PERSONAL,2,FALSE))</f>
        <v>1096188137</v>
      </c>
      <c r="T1026" t="str">
        <v>DIRECTO</v>
      </c>
      <c r="U1026">
        <v>0.3333333333333333</v>
      </c>
      <c r="V1026">
        <v>0.7083333333333334</v>
      </c>
      <c r="W1026">
        <f>V1026-U1026</f>
        <v>0.37500000000000006</v>
      </c>
      <c r="X1026" t="str">
        <v>2;5</v>
      </c>
      <c r="Y1026">
        <f>NETWORKDAYS(K1026,M1026)</f>
        <v>2</v>
      </c>
      <c r="Z1026" t="str">
        <f>IF(Y1026&lt;=2,"CUMPLE","NO CUMPLE")</f>
        <v>CUMPLE</v>
      </c>
      <c r="AB1026" t="str">
        <v xml:space="preserve">POR DIA </v>
      </c>
      <c r="AC1026" t="str">
        <f>TEXT(M1026,"mmmm")</f>
        <v>noviembre</v>
      </c>
      <c r="AD1026" t="str">
        <f>TEXT(M1026,"yyyy")</f>
        <v>yyyy</v>
      </c>
      <c r="AE1026">
        <f>W1026*60*24</f>
        <v>540.0000000000001</v>
      </c>
      <c r="AF1026">
        <f>AE1026/60</f>
        <v>9.000000000000002</v>
      </c>
      <c r="AG1026">
        <f>AE1026/60</f>
        <v>9.000000000000002</v>
      </c>
      <c r="AH1026">
        <f>L1026-K1026</f>
        <v>0.2305555555576575</v>
      </c>
      <c r="AI1026">
        <f>AH1026*24*60</f>
        <v>332.0000000030268</v>
      </c>
      <c r="AJ1026" t="e">
        <f>75728*X1026</f>
        <v>#VALUE!</v>
      </c>
    </row>
    <row r="1027">
      <c r="A1027">
        <v>1021708</v>
      </c>
      <c r="B1027" t="str">
        <v>SOLICITUD</v>
      </c>
      <c r="C1027" t="str">
        <v>CERRADO</v>
      </c>
      <c r="D1027" t="str">
        <v>TIENDA</v>
      </c>
      <c r="E1027" t="str">
        <v>ACOMPAÑAMIENTO</v>
      </c>
      <c r="F1027" t="str">
        <v>ACOMPAÑAMIENTO</v>
      </c>
      <c r="G1027" t="str">
        <v>ACOMPAÑAMIENTO</v>
      </c>
      <c r="H1027" t="str">
        <v>Se solicita recurso de ISIT para visita programada para el día 25 de noviembre a 2.5 para Metro San Gil</v>
      </c>
      <c r="I1027" t="str">
        <v>Se solicita recurso de ISIT para visita programada para el día 25 de noviembre a 2.5 para Metro San Gil</v>
      </c>
      <c r="J1027" t="str">
        <v>Se limpia visualmente el área del RACK principal; se organiza cableado; cajas; se saca mesas y sillas para despejar el área; se empacan algunos equipos; se realiza inventarios</v>
      </c>
      <c r="K1027">
        <v>45615.49097222222</v>
      </c>
      <c r="L1027">
        <v>45615.50347222222</v>
      </c>
      <c r="M1027">
        <v>45621</v>
      </c>
      <c r="N1027" t="str">
        <f>TEXT(M1027, "DDDD")</f>
        <v>lunes</v>
      </c>
      <c r="O1027" t="str">
        <v>M183 METRO SAN GIL</v>
      </c>
      <c r="P1027" t="str">
        <v>SAN GIL</v>
      </c>
      <c r="Q1027" t="str">
        <f>IF(ISBLANK(P1027),"0",(VLOOKUP(P1027,REGION,2,FALSE)))</f>
        <v>ORIENTE</v>
      </c>
      <c r="R1027" t="str">
        <v>HENRY ALEJANDRO NIÑO</v>
      </c>
      <c r="S1027" t="e">
        <f>IF(ISBLANK(R1027),"0", VLOOKUP(R1027,PERSONAL,2,FALSE))</f>
        <v>#N/A</v>
      </c>
      <c r="T1027" t="str">
        <v>ALIADO</v>
      </c>
      <c r="U1027">
        <v>0.3333333333333333</v>
      </c>
      <c r="V1027">
        <v>0.6458333333333334</v>
      </c>
      <c r="W1027">
        <f>V1027-U1027</f>
        <v>0.31250000000000006</v>
      </c>
      <c r="X1027" t="str">
        <v>2;5</v>
      </c>
      <c r="Y1027">
        <f>NETWORKDAYS(K1027,M1027)</f>
        <v>5</v>
      </c>
      <c r="Z1027" t="str">
        <f>IF(Y1027&lt;=2,"CUMPLE","NO CUMPLE")</f>
        <v>NO CUMPLE</v>
      </c>
      <c r="AB1027" t="str">
        <v xml:space="preserve">POR DIA </v>
      </c>
      <c r="AC1027" t="str">
        <f>TEXT(M1027,"mmmm")</f>
        <v>noviembre</v>
      </c>
      <c r="AD1027" t="str">
        <f>TEXT(M1027,"yyyy")</f>
        <v>yyyy</v>
      </c>
      <c r="AE1027">
        <f>W1027*60*24</f>
        <v>450.0000000000001</v>
      </c>
      <c r="AF1027">
        <f>AE1027/60</f>
        <v>7.500000000000002</v>
      </c>
      <c r="AG1027">
        <f>AE1027/60</f>
        <v>7.500000000000002</v>
      </c>
      <c r="AH1027">
        <f>L1027-K1027</f>
        <v>0.012499999997089617</v>
      </c>
      <c r="AI1027">
        <f>AH1027*24*60</f>
        <v>17.99999999580905</v>
      </c>
      <c r="AJ1027" t="e">
        <f>75728*X1027</f>
        <v>#VALUE!</v>
      </c>
    </row>
    <row r="1028" xml:space="preserve">
      <c r="A1028">
        <v>54</v>
      </c>
      <c r="B1028" t="str">
        <v>SOLICITUD</v>
      </c>
      <c r="C1028" t="str">
        <v>CERRADO</v>
      </c>
      <c r="D1028" t="str">
        <v>TIENDA</v>
      </c>
      <c r="E1028" t="str">
        <v>ACOMPAÑAMIENTO</v>
      </c>
      <c r="F1028" t="str">
        <v>ACOMPAÑAMIENTO</v>
      </c>
      <c r="G1028" t="str">
        <v>ACOMPAÑAMIENTO</v>
      </c>
      <c r="H1028" t="str">
        <v xml:space="preserve">recurso para las tiendas Medellín entre 25 al 29 de noviembre; ticket por día 2;5; ya que se requiere apoyo en recurso técnico porque David Higuita sale de vacaciones </v>
      </c>
      <c r="I1028" t="str">
        <v xml:space="preserve">recurso para las tiendas Medellín entre 25 al 29 de noviembre; ticket por día 2;5; ya que se requiere apoyo en recurso técnico porque David Higuita sale de vacaciones </v>
      </c>
      <c r="J1028" t="str" xml:space="preserve">
        <v xml:space="preserve">25/11/2024 Tienda de Bello  - Acompañamiento de UPS _x000d_
Tienda de las vegas - Novedades en tienda_x000d_
26/11/2024 tienda de Premium Plaza - Acompañamiento de UPS y novedades de la tienda_x000d_
27/11/2024 tienda minorista - Acompañamiento de UPS y novedades de la tienda_x000d_
28/11/2024 EASY Prado -mantenimientos UPS y apoyo BlackFriday reportando las novedades que se presentaba en la tienda_x000d_
29/11/2024 Tiendas Santa Fe y la 65 apoyo BlackFriday; reportando las novedades que se presentaba en la tienda horario 10:00 a 8pm _x000d_
y la 65 acompañamiento certificación de balanza_x000d_
Para el 28 y 29 dos recursos en tiendas_x000d_
Para el 30 un recurso en tienda _x000d_
</v>
      </c>
      <c r="K1028">
        <v>45623.458333333336</v>
      </c>
      <c r="L1028">
        <v>45618.68819444445</v>
      </c>
      <c r="M1028">
        <v>45621</v>
      </c>
      <c r="N1028" t="str">
        <f>TEXT(M1028, "DDDD")</f>
        <v>lunes</v>
      </c>
      <c r="O1028" t="str">
        <v>J023 JUMBO DE LA 65</v>
      </c>
      <c r="P1028" t="str">
        <v>MEDELLIN</v>
      </c>
      <c r="Q1028" t="str">
        <f>IF(ISBLANK(P1028),"0",(VLOOKUP(P1028,REGION,2,FALSE)))</f>
        <v>CENTRO</v>
      </c>
      <c r="R1028" t="str">
        <v>CARLOS MORELO /TEUDIS CARDOZO</v>
      </c>
      <c r="S1028" t="e">
        <f>IF(ISBLANK(R1028),"0", VLOOKUP(R1028,PERSONAL,2,FALSE))</f>
        <v>#N/A</v>
      </c>
      <c r="T1028" t="str">
        <v>CFS</v>
      </c>
      <c r="U1028">
        <v>0.3333333333333333</v>
      </c>
      <c r="V1028">
        <v>0.75</v>
      </c>
      <c r="W1028">
        <f>V1028-U1028</f>
        <v>0.4166666666666667</v>
      </c>
      <c r="X1028">
        <v>23</v>
      </c>
      <c r="Y1028">
        <f>NETWORKDAYS(K1028,M1028)</f>
        <v>-3</v>
      </c>
      <c r="Z1028" t="str">
        <f>IF(Y1028&lt;=2,"CUMPLE","NO CUMPLE")</f>
        <v>CUMPLE</v>
      </c>
      <c r="AA1028" t="str">
        <v>UN TICKET ADICIONAL - UNA HORA EXTRA</v>
      </c>
      <c r="AB1028" t="str">
        <v xml:space="preserve">POR DIA </v>
      </c>
      <c r="AC1028" t="str">
        <f>TEXT(M1028,"mmmm")</f>
        <v>noviembre</v>
      </c>
      <c r="AD1028" t="str">
        <f>TEXT(M1028,"yyyy")</f>
        <v>yyyy</v>
      </c>
      <c r="AE1028">
        <f>W1028*60*24</f>
        <v>600</v>
      </c>
      <c r="AF1028">
        <f>AE1028/60</f>
        <v>10</v>
      </c>
      <c r="AG1028">
        <f>AE1028/60</f>
        <v>10</v>
      </c>
      <c r="AH1028">
        <f>L1028-K1028</f>
        <v>-4.770138888889051</v>
      </c>
      <c r="AI1028">
        <f>AH1028*24*60</f>
        <v>-6869.000000000233</v>
      </c>
      <c r="AJ1028">
        <f>75728*X1028</f>
        <v>1741744</v>
      </c>
    </row>
    <row r="1029">
      <c r="A1029">
        <v>941499</v>
      </c>
      <c r="B1029" t="str">
        <v>INCIDENTE</v>
      </c>
      <c r="C1029" t="str">
        <v>CERRADO</v>
      </c>
      <c r="D1029" t="str">
        <v>CHARCUTERIA</v>
      </c>
      <c r="E1029" t="str">
        <v>BALANZA</v>
      </c>
      <c r="F1029" t="str">
        <v>BALANZA</v>
      </c>
      <c r="G1029" t="str">
        <v>METTLER</v>
      </c>
      <c r="H1029" t="str">
        <v>BUEN DÍA PARA GENERAR REPORTE DE BALANZA N°2 DE CHARCUTERIA DESCALIBRADA PESO DE 4992gr CON PESA DE 5000gr</v>
      </c>
      <c r="I1029" t="str">
        <v>BUEN DÍA PARA GENERAR REPORTE DE BALANZA N°2 DE CHARCUTERIA DESCALIBRADA PESO DE 4992gr CON PESA DE 5000gr</v>
      </c>
      <c r="J1029" t="str">
        <v>Se realizó la verificación de la balanza; se observa que pesa menos de lo correspondiente. Se procede a retirar el precinto numero XAA2950000416714 y se hace la calibración de la balanza. Luego se hacen las respectivas pruebas con diferentes pesos. Se deja la balanza operativa. Se coloca el precinto numero 7380000000628. NII: B127594</v>
      </c>
      <c r="K1029">
        <v>45601.68263888889</v>
      </c>
      <c r="L1029">
        <v>45622.385416666664</v>
      </c>
      <c r="M1029">
        <v>45622</v>
      </c>
      <c r="N1029" t="str">
        <f>TEXT(M1029, "DDDD")</f>
        <v>martes</v>
      </c>
      <c r="O1029" t="str">
        <v>J014 JUMBO CALLE 170</v>
      </c>
      <c r="P1029" t="str">
        <v>BOGOTA</v>
      </c>
      <c r="Q1029" t="str">
        <f>IF(ISBLANK(P1029),"0",(VLOOKUP(P1029,REGION,2,FALSE)))</f>
        <v>BOGOTA</v>
      </c>
      <c r="R1029" t="str">
        <v>ALEXANDER CASTILLO SOTELO</v>
      </c>
      <c r="S1029">
        <f>IF(ISBLANK(R1029),"0", VLOOKUP(R1029,PERSONAL,2,FALSE))</f>
        <v>80216449</v>
      </c>
      <c r="T1029" t="str">
        <v>ALIADO</v>
      </c>
      <c r="U1029">
        <v>0.7291666666666666</v>
      </c>
      <c r="V1029">
        <v>0.75</v>
      </c>
      <c r="W1029">
        <f>V1029-U1029</f>
        <v>0.02083333333333337</v>
      </c>
      <c r="X1029">
        <v>1</v>
      </c>
      <c r="Y1029">
        <f>NETWORKDAYS(K1029,M1029)</f>
        <v>16</v>
      </c>
      <c r="Z1029" t="str">
        <f>IF(Y1029&lt;=2,"CUMPLE","NO CUMPLE")</f>
        <v>NO CUMPLE</v>
      </c>
      <c r="AB1029" t="str">
        <v>POR TICKET</v>
      </c>
      <c r="AC1029" t="str">
        <f>TEXT(M1029,"mmmm")</f>
        <v>noviembre</v>
      </c>
      <c r="AD1029" t="str">
        <f>TEXT(M1029,"yyyy")</f>
        <v>yyyy</v>
      </c>
      <c r="AE1029">
        <f>W1029*60*24</f>
        <v>30.000000000000053</v>
      </c>
      <c r="AF1029">
        <f>AE1029/60</f>
        <v>0.5000000000000009</v>
      </c>
      <c r="AG1029">
        <f>AE1029/60</f>
        <v>0.5000000000000009</v>
      </c>
      <c r="AH1029">
        <f>L1029-K1029</f>
        <v>20.702777777776646</v>
      </c>
      <c r="AI1029">
        <f>AH1029*24*60</f>
        <v>29811.99999999837</v>
      </c>
      <c r="AJ1029">
        <f>75728*X1029</f>
        <v>75728</v>
      </c>
    </row>
    <row r="1030" xml:space="preserve">
      <c r="A1030">
        <v>1041455</v>
      </c>
      <c r="B1030" t="str">
        <v>SOLICITUD</v>
      </c>
      <c r="C1030" t="str">
        <v>CERRADO</v>
      </c>
      <c r="D1030" t="str">
        <v>LINEAL DE CAJAS</v>
      </c>
      <c r="E1030" t="str">
        <v>IMPRESORA</v>
      </c>
      <c r="F1030" t="str">
        <v>IMPRESORA</v>
      </c>
      <c r="G1030" t="str">
        <v>EPSON</v>
      </c>
      <c r="H1030" t="str">
        <v>por favor me colaboran para revisar la impresora epson de la pos 40 con serial X5Q5013203 ya que la impresora se apaga y cuando se prende emite un pito y vuelve y se apaga</v>
      </c>
      <c r="I1030" t="str">
        <v>por favor me colaboran para revisar la impresora epson de la pos 40 con serial X5Q5013203 ya que la impresora se apaga y cuando se prende emite un pito y vuelve y se apaga</v>
      </c>
      <c r="J1030" t="str" xml:space="preserve">
        <v xml:space="preserve">Se realiza diagnóstico a la impresora ubicada en atención al cliente; en lo cual se le hace diferentes diagnósticos y presenta algunas_x000d_
novedades; comenzamos a hacer la prueba tanto como una bixolon que se encuentra en la sala de sistemas; como con una NCR para_x000d_
ver si la falla es de la impresora o el cable; con otras impresoras no quería detectar los equipos; hasta que se hizo el cambio del cable y_x000d_
aparecía error fiscal; comprobamos de nuevo con la EPSON y quedó funcionando correctamente; después de eso nos solicitaron_x000d_
validar los equipos que hay de traslado así que se analizaron y se enviaron todo a la ingeniería</v>
      </c>
      <c r="K1030">
        <v>45621.799305555556</v>
      </c>
      <c r="L1030">
        <v>45622.34375</v>
      </c>
      <c r="M1030">
        <v>45622</v>
      </c>
      <c r="N1030" t="str">
        <f>TEXT(M1030, "DDDD")</f>
        <v>martes</v>
      </c>
      <c r="O1030" t="str">
        <v>J047 JUMBO GIRARDOT</v>
      </c>
      <c r="P1030" t="str">
        <v>GIRARDOT</v>
      </c>
      <c r="Q1030" t="str">
        <f>IF(ISBLANK(P1030),"0",(VLOOKUP(P1030,REGION,2,FALSE)))</f>
        <v>OCCIDENTE</v>
      </c>
      <c r="R1030" t="str">
        <v>MICHAEL SIMIT VILLABON TRUJILLO</v>
      </c>
      <c r="S1030" t="e">
        <f>IF(ISBLANK(R1030),"0", VLOOKUP(R1030,PERSONAL,2,FALSE))</f>
        <v>#N/A</v>
      </c>
      <c r="T1030" t="str">
        <v>ALIADO</v>
      </c>
      <c r="U1030">
        <v>0.3333333333333333</v>
      </c>
      <c r="V1030">
        <v>0.5833333333333334</v>
      </c>
      <c r="W1030">
        <f>V1030-U1030</f>
        <v>0.25000000000000006</v>
      </c>
      <c r="X1030" t="str">
        <v>2;5</v>
      </c>
      <c r="Y1030">
        <f>NETWORKDAYS(K1030,M1030)</f>
        <v>2</v>
      </c>
      <c r="Z1030" t="str">
        <f>IF(Y1030&lt;=2,"CUMPLE","NO CUMPLE")</f>
        <v>CUMPLE</v>
      </c>
      <c r="AB1030" t="str">
        <v>POR TICKET</v>
      </c>
      <c r="AC1030" t="str">
        <f>TEXT(M1030,"mmmm")</f>
        <v>noviembre</v>
      </c>
      <c r="AD1030" t="str">
        <f>TEXT(M1030,"yyyy")</f>
        <v>yyyy</v>
      </c>
      <c r="AE1030">
        <f>W1030*60*24</f>
        <v>360.0000000000001</v>
      </c>
      <c r="AF1030">
        <f>AE1030/60</f>
        <v>6.000000000000002</v>
      </c>
      <c r="AG1030">
        <f>AE1030/60</f>
        <v>6.000000000000002</v>
      </c>
      <c r="AH1030">
        <f>L1030-K1030</f>
        <v>0.5444444444437977</v>
      </c>
      <c r="AI1030">
        <f>AH1030*24*60</f>
        <v>783.9999999990687</v>
      </c>
      <c r="AJ1030" t="e">
        <f>75728*X1030</f>
        <v>#VALUE!</v>
      </c>
    </row>
    <row r="1031">
      <c r="A1031">
        <v>961428</v>
      </c>
      <c r="B1031" t="str">
        <v>SOLICITUD</v>
      </c>
      <c r="C1031" t="str">
        <v>CERRADO</v>
      </c>
      <c r="D1031" t="str">
        <v>LINEAL DE CAJAS</v>
      </c>
      <c r="E1031" t="str">
        <v>IMPRESORA</v>
      </c>
      <c r="F1031" t="str">
        <v>IMPRESORA</v>
      </c>
      <c r="G1031" t="str">
        <v>EPSON</v>
      </c>
      <c r="H1031" t="str">
        <v>Buen día Agradezco su ayuda con la revisión de la impresora de la pos #3 ya que arroja error. Muchas gracias!!</v>
      </c>
      <c r="I1031" t="str">
        <v>Buen día Agradezco su ayuda con la revisión de la impresora de la pos #3 ya que arroja error. Muchas gracias!!</v>
      </c>
      <c r="J1031" t="str">
        <v>Se procede a realizar el cambio de la impreso POS Marca EPSON TM-H6000V Modelo M253B Serial X5G5012764; que según anteriores requerimientos se encontró bloquead; se procede a realizar el desmontaje de la caja del punto; la cual es reemplazada por otra impreso POS Marca EPSON TM-H6000V Modelo M253B Serial X5G5013729; se realiza el montaje de la nueva impresora en lugar de la anterior; se realiza la actualización del Firmware a la versión 30.14B ESC/POS; para que la impresora quede funcionando correctamente; se hace toda la configuración adecuada y se deja la impresora completamente funcional; se termina el servicio realizando pruebas en frente del gerente del punto Alejandro Hernández y las jefas de caja; se deja guardada la impresora desmontada en el cuarto de sistemas y se le envía evidencia del proceso a Diego Alejandro Cortes Rozo. No se hace cambio de ningún tipo de cable de la impresora; pues no venia con ninguno; razón por la cual se deja el cableado de la anterior impresora.</v>
      </c>
      <c r="K1031">
        <v>45622.555555555555</v>
      </c>
      <c r="L1031">
        <v>45622.72222222222</v>
      </c>
      <c r="M1031">
        <v>45623</v>
      </c>
      <c r="N1031" t="str">
        <f>TEXT(M1031, "DDDD")</f>
        <v>miércoles</v>
      </c>
      <c r="O1031" t="str">
        <v>M074 METRO FACATATIVA</v>
      </c>
      <c r="P1031" t="str">
        <v>FACATATIVA</v>
      </c>
      <c r="Q1031" t="str">
        <f>IF(ISBLANK(P1031),"0",(VLOOKUP(P1031,REGION,2,FALSE)))</f>
        <v>BOGOTA</v>
      </c>
      <c r="R1031" t="str">
        <v xml:space="preserve">JUAN SEBASTIAN ESCALANTE </v>
      </c>
      <c r="S1031" t="e">
        <f>IF(ISBLANK(R1031),"0", VLOOKUP(R1031,PERSONAL,2,FALSE))</f>
        <v>#N/A</v>
      </c>
      <c r="T1031" t="str">
        <v>CFS</v>
      </c>
      <c r="U1031">
        <v>0.3333333333333333</v>
      </c>
      <c r="V1031">
        <v>0.5798611111111112</v>
      </c>
      <c r="W1031">
        <f>V1031-U1031</f>
        <v>0.24652777777777785</v>
      </c>
      <c r="X1031">
        <v>4</v>
      </c>
      <c r="Y1031">
        <f>NETWORKDAYS(K1031,M1031)</f>
        <v>2</v>
      </c>
      <c r="Z1031" t="str">
        <f>IF(Y1031&lt;=2,"CUMPLE","NO CUMPLE")</f>
        <v>CUMPLE</v>
      </c>
      <c r="AB1031" t="str">
        <v>POR TICKET</v>
      </c>
      <c r="AC1031" t="str">
        <f>TEXT(M1031,"mmmm")</f>
        <v>noviembre</v>
      </c>
      <c r="AD1031" t="str">
        <f>TEXT(M1031,"yyyy")</f>
        <v>yyyy</v>
      </c>
      <c r="AE1031">
        <f>W1031*60*24</f>
        <v>355.0000000000001</v>
      </c>
      <c r="AF1031">
        <f>AE1031/60</f>
        <v>5.916666666666669</v>
      </c>
      <c r="AG1031">
        <f>AE1031/60</f>
        <v>5.916666666666669</v>
      </c>
      <c r="AH1031">
        <f>L1031-K1031</f>
        <v>0.16666666666424135</v>
      </c>
      <c r="AI1031">
        <f>AH1031*24*60</f>
        <v>239.99999999650754</v>
      </c>
      <c r="AJ1031">
        <f>75728*X1031</f>
        <v>302912</v>
      </c>
    </row>
    <row r="1032">
      <c r="A1032">
        <v>1045380</v>
      </c>
      <c r="B1032" t="str">
        <v>INCIDENTE</v>
      </c>
      <c r="C1032" t="str">
        <v>CERRADO</v>
      </c>
      <c r="D1032" t="str">
        <v>BODEGA</v>
      </c>
      <c r="E1032" t="str">
        <v>REVISION</v>
      </c>
      <c r="F1032" t="str">
        <v>REVISION</v>
      </c>
      <c r="G1032" t="str">
        <v>REVISION</v>
      </c>
      <c r="H1032" t="str">
        <v>Buenos días; Leidy me ayudas por favor con un recurso en Metro San Gil el día de hoy para atender un tiquet para la revisión de redes inalámbricas con las pdt en la bodega de recibo; cuando esté en sitio debe comunicarse con Ever Becerra 317 6594831</v>
      </c>
      <c r="I1032" t="str">
        <v>Buenos días; Leidy me ayudas por favor con un recurso en Metro San Gil el día de hoy para atender un tiquet para la revisión de redes inalámbricas con las pdt en la bodega de recibo; cuando esté en sitio debe comunicarse con Ever Becerra 317 6594831</v>
      </c>
      <c r="J1032" t="str">
        <v>Se realiza validación de la pda y se encuentra que funciona bien en el area de recibo pero en bodega la señal wi-fi es demasiado debil; después de realizar validaciones con el 1.5 se llega a la conclusión de que lo anterior se debe a que solo hay un AP funcionando el cual esta ubicado en el area de recibo la cual esta muy lejos de bodega ademas de haber muchos obstáculos que dificultan que la señal llegue hasta alla de forma constante; el señor Héctor Hernando Mendoza Plaza gerente de tienda metro San Gil se niega a firmar debido a que esta molesto porque al cambiar el AP de recibo le deshabilitaron los dos AP de bodega.</v>
      </c>
      <c r="K1032">
        <v>45623.393055555556</v>
      </c>
      <c r="L1032">
        <v>45623.50347222222</v>
      </c>
      <c r="M1032">
        <v>45623</v>
      </c>
      <c r="N1032" t="str">
        <f>TEXT(M1032, "DDDD")</f>
        <v>miércoles</v>
      </c>
      <c r="O1032" t="str">
        <v>M183 METRO SAN GIL</v>
      </c>
      <c r="P1032" t="str">
        <v>SAN GIL</v>
      </c>
      <c r="Q1032" t="str">
        <f>IF(ISBLANK(P1032),"0",(VLOOKUP(P1032,REGION,2,FALSE)))</f>
        <v>ORIENTE</v>
      </c>
      <c r="R1032" t="str">
        <v>CARLOS ANDRES CUADROS</v>
      </c>
      <c r="S1032" t="e">
        <f>IF(ISBLANK(R1032),"0", VLOOKUP(R1032,PERSONAL,2,FALSE))</f>
        <v>#N/A</v>
      </c>
      <c r="T1032" t="str">
        <v>DIRECTO</v>
      </c>
      <c r="U1032">
        <v>0.7083333333333334</v>
      </c>
      <c r="V1032">
        <v>0.8333333333333334</v>
      </c>
      <c r="W1032">
        <f>V1032-U1032</f>
        <v>0.125</v>
      </c>
      <c r="X1032" t="str">
        <v>1;5</v>
      </c>
      <c r="Y1032">
        <f>NETWORKDAYS(K1032,M1032)</f>
        <v>1</v>
      </c>
      <c r="Z1032" t="str">
        <f>IF(Y1032&lt;=2,"CUMPLE","NO CUMPLE")</f>
        <v>CUMPLE</v>
      </c>
      <c r="AB1032" t="str">
        <v>POR TICKET</v>
      </c>
      <c r="AC1032" t="str">
        <f>TEXT(M1032,"mmmm")</f>
        <v>noviembre</v>
      </c>
      <c r="AD1032" t="str">
        <f>TEXT(M1032,"yyyy")</f>
        <v>yyyy</v>
      </c>
      <c r="AE1032">
        <f>W1032*60*24</f>
        <v>180</v>
      </c>
      <c r="AF1032">
        <f>AE1032/60</f>
        <v>3</v>
      </c>
      <c r="AG1032">
        <f>AE1032/60</f>
        <v>3</v>
      </c>
      <c r="AH1032">
        <f>L1032-K1032</f>
        <v>0.11041666666278616</v>
      </c>
      <c r="AI1032">
        <f>AH1032*24*60</f>
        <v>158.99999999441206</v>
      </c>
      <c r="AJ1032" t="e">
        <f>75728*X1032</f>
        <v>#VALUE!</v>
      </c>
    </row>
    <row r="1033" xml:space="preserve">
      <c r="A1033">
        <v>1045201</v>
      </c>
      <c r="B1033" t="str">
        <v>SOLICITUD</v>
      </c>
      <c r="C1033" t="str">
        <v>ABIERTO</v>
      </c>
      <c r="D1033" t="str">
        <v>TIENDA</v>
      </c>
      <c r="E1033" t="str">
        <v>REVISION</v>
      </c>
      <c r="F1033" t="str">
        <v>REVISION</v>
      </c>
      <c r="G1033" t="str">
        <v>REVISION</v>
      </c>
      <c r="H1033" t="str">
        <v>Buenos dias me podrían colabora el corel de computador se queda cargando y esta super lento; aveces se apaga solo y pierdo los trabajos</v>
      </c>
      <c r="I1033" t="str">
        <v>Buenos dias me podrían colabora el corel de computador se queda cargando y esta super lento; aveces se apaga solo y pierdo los trabajos</v>
      </c>
      <c r="J1033" t="str" xml:space="preserve">
        <v xml:space="preserve">El primer día; llegué a la tienda a las 2:30 pm; me dirigí a Sevilla; ya que el ticket aparece que es en Sevilla; cuando me dieron ingreso_x000d_
buscamos al usuario Jhon; me mencionaron de que el ahora hace parte es de Santa Lucía; entonces después; se revisó la PDA; ya que_x000d_
tenía la batería inflada; después de eso la ingeniera me pidió hacer firmar 38 actas de la entrega de los equipos; entonces se procedió_x000d_
a imprimir y a firmar; pero al momento de firmar el gerente él dijo que se encargaba de enviárselo a Fabiola porque primero tenía que_x000d_
validar la información; a las 6:30 pmprocedí a retirarme; el segundo día me dirigí a Santa Lucía; ingresé a las 8:30 am se revisó el_x000d_
computador de jhon; por lentitud; se le hizo limpieza de usuarios ya que no tenía almacenamiento y optimización; se le dejó la_x000d_
recomendación de que el equipo tiene poca ram; entonces tiene que cerrar programas que no esté usando para evitar lentitud; se_x000d_
recomienda aumento de ram a ese equipo para que no presente ningún problema al momento de usar el corel; del resto le quedó_x000d_
todo correcto y funcionando; se finalizó el caso a las 9:40 am</v>
      </c>
      <c r="K1033">
        <v>45623.638194444444</v>
      </c>
      <c r="L1033">
        <v>45624.427777777775</v>
      </c>
      <c r="M1033">
        <v>45624</v>
      </c>
      <c r="N1033" t="str">
        <f>TEXT(M1033, "DDDD")</f>
        <v>jueves</v>
      </c>
      <c r="O1033" t="str">
        <v>M038 METRO NEIVA CENTRO DE CONVENCIONES</v>
      </c>
      <c r="P1033" t="str">
        <v>NEIVA</v>
      </c>
      <c r="Q1033" t="str">
        <f>IF(ISBLANK(P1033),"0",(VLOOKUP(P1033,REGION,2,FALSE)))</f>
        <v>OCCIDENTE</v>
      </c>
      <c r="R1033" t="str">
        <v>MICHAEL SIMIT VILLABON TRUJILLO</v>
      </c>
      <c r="S1033" t="e">
        <f>IF(ISBLANK(R1033),"0", VLOOKUP(R1033,PERSONAL,2,FALSE))</f>
        <v>#N/A</v>
      </c>
      <c r="T1033" t="str">
        <v>ALIADO</v>
      </c>
      <c r="U1033">
        <v>0.6041666666666666</v>
      </c>
      <c r="V1033">
        <v>0.7708333333333334</v>
      </c>
      <c r="W1033">
        <f>V1033-U1033</f>
        <v>0.16666666666666674</v>
      </c>
      <c r="X1033">
        <v>3</v>
      </c>
      <c r="Y1033">
        <f>NETWORKDAYS(K1033,M1033)</f>
        <v>2</v>
      </c>
      <c r="Z1033" t="str">
        <f>IF(Y1033&lt;=2,"CUMPLE","NO CUMPLE")</f>
        <v>CUMPLE</v>
      </c>
      <c r="AA1033" t="str">
        <v>DOS DIAS DE LABOR; 28 14:30 - 18:30 29 8:30 -9:40</v>
      </c>
      <c r="AB1033" t="str">
        <v>POR TICKET</v>
      </c>
      <c r="AC1033" t="str">
        <f>TEXT(M1033,"mmmm")</f>
        <v>noviembre</v>
      </c>
      <c r="AD1033" t="str">
        <f>TEXT(M1033,"yyyy")</f>
        <v>yyyy</v>
      </c>
      <c r="AE1033">
        <f>W1033*60*24</f>
        <v>240.00000000000009</v>
      </c>
      <c r="AF1033">
        <f>AE1033/60</f>
        <v>4.000000000000002</v>
      </c>
      <c r="AG1033">
        <f>AE1033/60</f>
        <v>4.000000000000002</v>
      </c>
      <c r="AH1033">
        <f>L1033-K1033</f>
        <v>0.7895833333313931</v>
      </c>
      <c r="AI1033">
        <f>AH1033*24*60</f>
        <v>1136.999999997206</v>
      </c>
      <c r="AJ1033">
        <f>75728*X1033</f>
        <v>227184</v>
      </c>
    </row>
    <row r="1034">
      <c r="A1034">
        <v>1040827</v>
      </c>
      <c r="B1034" t="str">
        <v>SOLICITUD</v>
      </c>
      <c r="C1034" t="str">
        <v>CERRADO</v>
      </c>
      <c r="D1034" t="str">
        <v>LINEAL DE CAJAS</v>
      </c>
      <c r="E1034" t="str">
        <v>BALANZA</v>
      </c>
      <c r="F1034" t="str">
        <v>BALANZA</v>
      </c>
      <c r="G1034" t="str">
        <v>ZEBRA</v>
      </c>
      <c r="H1034" t="str">
        <v>Buenas tardes Solicito de su colaboración Con la verificación de la balanza de la pos # 14 ya que se encuentra pesando mas de lo establecido Gracias</v>
      </c>
      <c r="I1034" t="str">
        <v>Buenas tardes Solicito de su colaboración Con la verificación de la balanza de la pos # 14 ya que se encuentra pesando mas de lo establecido Gracias</v>
      </c>
      <c r="J1034" t="str">
        <v>Se realizo la validación de la balanza y se comprueba que esta pesando menos de lo correspondiente; se retira el precinto numero XAA2950000499382 y se procede con la calibración. Se hacen nuevamente las pruebas y salen correctas. Se coloca el precinto numero 7380000000627. Se deja operativa la caja. NII: B142386</v>
      </c>
      <c r="K1034">
        <v>45623.675</v>
      </c>
      <c r="L1034">
        <v>45624.490277777775</v>
      </c>
      <c r="M1034">
        <v>45624</v>
      </c>
      <c r="N1034" t="str">
        <f>TEXT(M1034, "DDDD")</f>
        <v>jueves</v>
      </c>
      <c r="O1034" t="str">
        <v>J015 JUMBO HAYUELOS</v>
      </c>
      <c r="P1034" t="str">
        <v>BOGOTA</v>
      </c>
      <c r="Q1034" t="str">
        <f>IF(ISBLANK(P1034),"0",(VLOOKUP(P1034,REGION,2,FALSE)))</f>
        <v>BOGOTA</v>
      </c>
      <c r="R1034" t="str">
        <v>ALEXANDER CASTILLO SOTELO</v>
      </c>
      <c r="S1034">
        <f>IF(ISBLANK(R1034),"0", VLOOKUP(R1034,PERSONAL,2,FALSE))</f>
        <v>80216449</v>
      </c>
      <c r="T1034" t="str">
        <v>ALIADO</v>
      </c>
      <c r="U1034">
        <v>0.5625</v>
      </c>
      <c r="V1034">
        <v>0.6041666666666666</v>
      </c>
      <c r="W1034">
        <f>V1034-U1034</f>
        <v>0.04166666666666663</v>
      </c>
      <c r="X1034">
        <v>1</v>
      </c>
      <c r="Y1034">
        <f>NETWORKDAYS(K1034,M1034)</f>
        <v>2</v>
      </c>
      <c r="Z1034" t="str">
        <f>IF(Y1034&lt;=2,"CUMPLE","NO CUMPLE")</f>
        <v>CUMPLE</v>
      </c>
      <c r="AB1034" t="str">
        <v>POR TICKET</v>
      </c>
      <c r="AC1034" t="str">
        <f>TEXT(M1034,"mmmm")</f>
        <v>noviembre</v>
      </c>
      <c r="AD1034" t="str">
        <f>TEXT(M1034,"yyyy")</f>
        <v>yyyy</v>
      </c>
      <c r="AE1034">
        <f>W1034*60*24</f>
        <v>59.99999999999994</v>
      </c>
      <c r="AF1034">
        <f>AE1034/60</f>
        <v>0.999999999999999</v>
      </c>
      <c r="AG1034">
        <f>AE1034/60</f>
        <v>0.999999999999999</v>
      </c>
      <c r="AH1034">
        <f>L1034-K1034</f>
        <v>0.8152777777722804</v>
      </c>
      <c r="AI1034">
        <f>AH1034*24*60</f>
        <v>1173.9999999920838</v>
      </c>
      <c r="AJ1034">
        <f>75728*X1034</f>
        <v>75728</v>
      </c>
    </row>
    <row r="1035" xml:space="preserve">
      <c r="A1035">
        <v>51</v>
      </c>
      <c r="B1035" t="str">
        <v>SOLICITUD</v>
      </c>
      <c r="C1035" t="str">
        <v>CERRADO</v>
      </c>
      <c r="D1035" t="str">
        <v>TIENDA</v>
      </c>
      <c r="E1035" t="str">
        <v>ACOMPAÑAMIENTO</v>
      </c>
      <c r="F1035" t="str">
        <v>ACOMPAÑAMIENTO</v>
      </c>
      <c r="G1035" t="str">
        <v>ACOMPAÑAMIENTO</v>
      </c>
      <c r="H1035" t="str" xml:space="preserve">
        <v xml:space="preserve">[5:17 p. m.; 27/11/2024] Juan Fernando Cenco: hola como vas me ayudas con 6 recursos para mañana_x000d_
[5:19 p. m.; 27/11/2024] Juan Fernando Cenco: que posibilidad habría_x000d_
[5:19 p. m.; 27/11/2024] Juan Fernando Cenco: ??_x000d_
[5:20 p. m.; 27/11/2024] Juan Fernando Cenco: me acaba de informar la operación_x000d_
[5:20 p. m.; 27/11/2024] Juan Fernando Cenco: si es complicado los puedo tener después de las 10 am_x000d_
[5:21 p. m.; 27/11/2024] Juan Fernando Cenco: para los dias jueves y viernes_x000d_
[5:24 p. m.; 27/11/2024] Leidy Villalba Corporativo: Hola Bien y tu _x000d_
Déjame valido para que tiendas sería_x000d_
[5:40 p. m.; 27/11/2024] Juan Fernando Cenco: seria solo 3_x000d_
[5:44 p. m.; 27/11/2024] Leidy Villalba Corporativo: Que tiendas ?_x000d_
[5:45 p. m.; 27/11/2024] Juan Fernando Cenco: bosa; calle 80 y suba_x000d_
[5:48 p. m.; 27/11/2024] Leidy Villalba Corporativo: listo; en proceso_x000d_
[5:49 p. m.; 27/11/2024] Juan Fernando Cenco: esto para jueves y viernes_x000d_
[5:49 p. m.; 27/11/2024] Juan Fernando Cenco: y el sábado necesito una persona en santa ana_x000d_
[5:49 p. m.; 27/11/2024] Leidy Villalba Corporativo: de 8:00 am a 6:30 pm_x000d_
[5:49 p. m.; 27/11/2024] Juan Fernando Cenco: no de 9:30 a 7:00</v>
      </c>
      <c r="I1035" t="str" xml:space="preserve">
        <v xml:space="preserve">[5:17 p. m.; 27/11/2024] Juan Fernando Cenco: hola como vas me ayudas con 6 recursos para mañana_x000d_
[5:19 p. m.; 27/11/2024] Juan Fernando Cenco: que posibilidad habría_x000d_
[5:19 p. m.; 27/11/2024] Juan Fernando Cenco: ??_x000d_
[5:20 p. m.; 27/11/2024] Juan Fernando Cenco: me acaba de informar la operación_x000d_
[5:20 p. m.; 27/11/2024] Juan Fernando Cenco: si es complicado los puedo tener después de las 10 am_x000d_
[5:21 p. m.; 27/11/2024] Juan Fernando Cenco: para los dias jueves y viernes_x000d_
[5:24 p. m.; 27/11/2024] Leidy Villalba Corporativo: Hola Bien y tu _x000d_
Déjame valido para que tiendas sería_x000d_
[5:40 p. m.; 27/11/2024] Juan Fernando Cenco: seria solo 3_x000d_
[5:44 p. m.; 27/11/2024] Leidy Villalba Corporativo: Que tiendas ?_x000d_
[5:45 p. m.; 27/11/2024] Juan Fernando Cenco: bosa; calle 80 y suba_x000d_
[5:48 p. m.; 27/11/2024] Leidy Villalba Corporativo: listo; en proceso_x000d_
[5:49 p. m.; 27/11/2024] Juan Fernando Cenco: esto para jueves y viernes_x000d_
[5:49 p. m.; 27/11/2024] Juan Fernando Cenco: y el sábado necesito una persona en santa ana_x000d_
[5:49 p. m.; 27/11/2024] Leidy Villalba Corporativo: de 8:00 am a 6:30 pm_x000d_
[5:49 p. m.; 27/11/2024] Juan Fernando Cenco: no de 9:30 a 7:00</v>
      </c>
      <c r="J1035" t="str">
        <v xml:space="preserve">El personal realizó el acompañamiento de los días solicitados en las tiendas asignadas; reportando novedades que se presentaron en la tienda </v>
      </c>
      <c r="K1035">
        <v>45623.720138888886</v>
      </c>
      <c r="L1035">
        <v>45623.85833333333</v>
      </c>
      <c r="M1035">
        <v>45624</v>
      </c>
      <c r="N1035" t="str">
        <f>TEXT(M1035, "DDDD")</f>
        <v>jueves</v>
      </c>
      <c r="O1035" t="str" xml:space="preserve">
        <v xml:space="preserve">J011 CALLE 80_x000d_
</v>
      </c>
      <c r="P1035" t="str">
        <v>BOGOTA</v>
      </c>
      <c r="Q1035" t="str">
        <f>IF(ISBLANK(P1035),"0",(VLOOKUP(P1035,REGION,2,FALSE)))</f>
        <v>BOGOTA</v>
      </c>
      <c r="R1035" t="str">
        <v>ESTEBAN ACEVEDO / SANTIAGO PEREZ</v>
      </c>
      <c r="S1035" t="e">
        <f>IF(ISBLANK(R1035),"0", VLOOKUP(R1035,PERSONAL,2,FALSE))</f>
        <v>#N/A</v>
      </c>
      <c r="T1035" t="str">
        <v>CFS</v>
      </c>
      <c r="U1035">
        <v>0.3958333333333333</v>
      </c>
      <c r="V1035">
        <v>0.7916666666666666</v>
      </c>
      <c r="W1035">
        <f>V1035-U1035</f>
        <v>0.3958333333333333</v>
      </c>
      <c r="X1035" t="str">
        <v>17;5</v>
      </c>
      <c r="Y1035">
        <f>NETWORKDAYS(K1035,M1035)</f>
        <v>2</v>
      </c>
      <c r="Z1035" t="str">
        <f>IF(Y1035&lt;=2,"CUMPLE","NO CUMPLE")</f>
        <v>CUMPLE</v>
      </c>
      <c r="AA1035" t="str">
        <v>TRES RECURSOS 28 Y 29 /UN RECURSO 30</v>
      </c>
      <c r="AB1035" t="str">
        <v xml:space="preserve">POR DIA </v>
      </c>
      <c r="AC1035" t="str">
        <f>TEXT(M1035,"mmmm")</f>
        <v>noviembre</v>
      </c>
      <c r="AD1035" t="str">
        <f>TEXT(M1035,"yyyy")</f>
        <v>yyyy</v>
      </c>
      <c r="AE1035">
        <f>W1035*60*24</f>
        <v>570</v>
      </c>
      <c r="AF1035">
        <f>AE1035/60</f>
        <v>9.5</v>
      </c>
      <c r="AG1035">
        <f>AE1035/60</f>
        <v>9.5</v>
      </c>
      <c r="AH1035">
        <f>L1035-K1035</f>
        <v>0.1381944444437977</v>
      </c>
      <c r="AI1035">
        <f>AH1035*24*60</f>
        <v>198.99999999906868</v>
      </c>
      <c r="AJ1035" t="e">
        <f>75728*X1035</f>
        <v>#VALUE!</v>
      </c>
    </row>
    <row r="1036" xml:space="preserve">
      <c r="A1036">
        <v>52</v>
      </c>
      <c r="B1036" t="str">
        <v>SOLICITUD</v>
      </c>
      <c r="C1036" t="str">
        <v>CERRADO</v>
      </c>
      <c r="D1036" t="str">
        <v>TIENDA</v>
      </c>
      <c r="E1036" t="str">
        <v>ACOMPAÑAMIENTO</v>
      </c>
      <c r="F1036" t="str">
        <v>ACOMPAÑAMIENTO</v>
      </c>
      <c r="G1036" t="str">
        <v>ACOMPAÑAMIENTO</v>
      </c>
      <c r="H1036" t="str" xml:space="preserve">
        <v xml:space="preserve">De: Ardila Gonzalez; Sergio Andres &lt;sergio.ardila@cencosud.com.co&gt; _x000d_
 Enviado el: miércoles; 27 de noviembre de 2024 5:58 p. m._x000d_
 Para: leidy.villalba@isitco.net_x000d_
 CC: Onsite Oriente &lt;onsiteoriente@cnco.onmicrosoft.com&gt;_x000d_
 Asunto: Solicitud de Personal para apoyo28 -29 Y 30 de Noviembre_x000d_
 _x000d_
Buenas tardes Leidy._x000d_
 _x000d_
Tenemos un cambio; por favor tomar este correo como el definitivo._x000d_
 _x000d_
Me podrias por favor ayudar con estos recursos para las tiendas en los siguientes dias 28 y 29 de Noviembre en estos horarios solicitados lo trabajaremos a un 2.5; y lo que requiero es estar pendiente de las novedades que surjan en la linea de cajas por el evento de black friday y los cau que se le asignen en el trascurso del día._x000d_
 _x000d_
Programacion de mañana Jueves 28 de Noviembre._x000d_
Región_x000d_
Bandera_x000d_
Tienda _x000d_
Técnico Onsite_x000d_
Contacto_x000d_
Fecha_x000d_
Oriente_x000d_
Metro_x000d_
Libertadores_x000d_
Recurso Isit_x000d_
Gabriel Fonseca_x000d_
 317 6592890_x000d_
28/11/2024 - 10:00 am a 8:00 pm_x000d_
Jumbo_x000d_
San Silvestre_x000d_
Recurso Isit_x000d_
Andrés Bornachera_x000d_
 317 4370321_x000d_
28/11/2024 - 10:00 am a 8:00 pm_x000d_
Jumbo_x000d_
Yopal_x000d_
Recurso Isit_x000d_
Giovanna López_x000d_
 317 4363709_x000d_
28/11/2024 - 10:00 am a 8:00 pm_x000d_
 _x000d_
Programacion de Viernes 29 de Noviembre._x000d_
Región_x000d_
Bandera_x000d_
Tienda _x000d_
Técnico Onsite_x000d_
Contacto_x000d_
Fecha_x000d_
Oriente_x000d_
Metro_x000d_
Ventura_x000d_
Recurso Isit_x000d_
Gabriel Fonseca_x000d_
 317 6592890_x000d_
29/11/2024 - 10:00 am a 8:00 pm_x000d_
Jumbo_x000d_
San Silvestre_x000d_
Recurso Isit_x000d_
Andrés Bornachera_x000d_
 317 4370321_x000d_
29/11/2024 - 10:00 am a 8:00 pm_x000d_
Jumbo_x000d_
Yopal_x000d_
Recurso Isit_x000d_
Giovanna López_x000d_
 317 4363709_x000d_
29/11/2024 - 10:00 am a 8:00 pm_x000d_
 _x000d_
Programacion de Sabado 30 de Noviembre._x000d_
Región_x000d_
Bandera_x000d_
Tienda _x000d_
Técnico Onsite_x000d_
Contacto_x000d_
Fecha_x000d_
Oriente_x000d_
Jumbo_x000d_
Cabecera_x000d_
Recurso Isit_x000d_
Giovanna López_x000d_
 317 4363709_x000d_
30/11/2024 - 10:00 am a 8:00 p</v>
      </c>
      <c r="I1036" t="str" xml:space="preserve">
        <v xml:space="preserve">De: Ardila Gonzalez; Sergio Andres &lt;sergio.ardila@cencosud.com.co&gt; _x000d_
 Enviado el: miércoles; 27 de noviembre de 2024 5:58 p. m._x000d_
 Para: leidy.villalba@isitco.net_x000d_
 CC: Onsite Oriente &lt;onsiteoriente@cnco.onmicrosoft.com&gt;_x000d_
 Asunto: Solicitud de Personal para apoyo28 -29 Y 30 de Noviembre_x000d_
 _x000d_
Buenas tardes Leidy._x000d_
 _x000d_
Tenemos un cambio; por favor tomar este correo como el definitivo._x000d_
 _x000d_
Me podrias por favor ayudar con estos recursos para las tiendas en los siguientes dias 28 y 29 de Noviembre en estos horarios solicitados lo trabajaremos a un 2.5; y lo que requiero es estar pendiente de las novedades que surjan en la linea de cajas por el evento de black friday y los cau que se le asignen en el trascurso del día._x000d_
 _x000d_
Programacion de mañana Jueves 28 de Noviembre._x000d_
Región_x000d_
Bandera_x000d_
Tienda _x000d_
Técnico Onsite_x000d_
Contacto_x000d_
Fecha_x000d_
Oriente_x000d_
Metro_x000d_
Libertadores_x000d_
Recurso Isit_x000d_
Gabriel Fonseca_x000d_
 317 6592890_x000d_
28/11/2024 - 10:00 am a 8:00 pm_x000d_
Jumbo_x000d_
San Silvestre_x000d_
Recurso Isit_x000d_
Andrés Bornachera_x000d_
 317 4370321_x000d_
28/11/2024 - 10:00 am a 8:00 pm_x000d_
Jumbo_x000d_
Yopal_x000d_
Recurso Isit_x000d_
Giovanna López_x000d_
 317 4363709_x000d_
28/11/2024 - 10:00 am a 8:00 pm_x000d_
 _x000d_
Programacion de Viernes 29 de Noviembre._x000d_
Región_x000d_
Bandera_x000d_
Tienda _x000d_
Técnico Onsite_x000d_
Contacto_x000d_
Fecha_x000d_
Oriente_x000d_
Metro_x000d_
Ventura_x000d_
Recurso Isit_x000d_
Gabriel Fonseca_x000d_
 317 6592890_x000d_
29/11/2024 - 10:00 am a 8:00 pm_x000d_
Jumbo_x000d_
San Silvestre_x000d_
Recurso Isit_x000d_
Andrés Bornachera_x000d_
 317 4370321_x000d_
29/11/2024 - 10:00 am a 8:00 pm_x000d_
Jumbo_x000d_
Yopal_x000d_
Recurso Isit_x000d_
Giovanna López_x000d_
 317 4363709_x000d_
29/11/2024 - 10:00 am a 8:00 pm_x000d_
 _x000d_
Programacion de Sabado 30 de Noviembre._x000d_
Región_x000d_
Bandera_x000d_
Tienda _x000d_
Técnico Onsite_x000d_
Contacto_x000d_
Fecha_x000d_
Oriente_x000d_
Jumbo_x000d_
Cabecera_x000d_
Recurso Isit_x000d_
Giovanna López_x000d_
 317 4363709_x000d_
30/11/2024 - 10:00 am a 8:00 p</v>
      </c>
      <c r="J1036" t="str">
        <v xml:space="preserve">El personal realizó el acompañamiento de los días solicitados en las tiendas asignadas; reportando novedades que se presentaron en la tienda </v>
      </c>
      <c r="K1036">
        <v>45623.748611111114</v>
      </c>
      <c r="L1036">
        <v>45623.9</v>
      </c>
      <c r="M1036">
        <v>45624</v>
      </c>
      <c r="N1036" t="str">
        <f>TEXT(M1036, "DDDD")</f>
        <v>jueves</v>
      </c>
      <c r="O1036" t="str">
        <v>M080 LOS LIBERTADORES</v>
      </c>
      <c r="P1036" t="str">
        <v>CUCUTA</v>
      </c>
      <c r="Q1036" t="str">
        <f>IF(ISBLANK(P1036),"0",(VLOOKUP(P1036,REGION,2,FALSE)))</f>
        <v>ORIENTE</v>
      </c>
      <c r="R1036" t="str">
        <v>DANIEL ALVAREZ / PABLO ANDRES BALANTE</v>
      </c>
      <c r="S1036" t="e">
        <f>IF(ISBLANK(R1036),"0", VLOOKUP(R1036,PERSONAL,2,FALSE))</f>
        <v>#N/A</v>
      </c>
      <c r="T1036" t="str">
        <v>CFS</v>
      </c>
      <c r="U1036">
        <v>0.4166666666666667</v>
      </c>
      <c r="V1036">
        <v>0.8333333333333334</v>
      </c>
      <c r="W1036">
        <f>V1036-U1036</f>
        <v>0.4166666666666667</v>
      </c>
      <c r="X1036" t="str">
        <v>23;5</v>
      </c>
      <c r="Y1036">
        <f>NETWORKDAYS(K1036,M1036)</f>
        <v>2</v>
      </c>
      <c r="Z1036" t="str">
        <f>IF(Y1036&lt;=2,"CUMPLE","NO CUMPLE")</f>
        <v>CUMPLE</v>
      </c>
      <c r="AA1036" t="str">
        <v>TRES RECURSOS 28 Y 29;  /UN RECURSO 30 - UN TICKET ADICIONAL - UNA HORA EXTRA</v>
      </c>
      <c r="AB1036" t="str">
        <v xml:space="preserve">POR DIA </v>
      </c>
      <c r="AC1036" t="str">
        <f>TEXT(M1036,"mmmm")</f>
        <v>noviembre</v>
      </c>
      <c r="AD1036" t="str">
        <f>TEXT(M1036,"yyyy")</f>
        <v>yyyy</v>
      </c>
      <c r="AE1036">
        <f>W1036*60*24</f>
        <v>600</v>
      </c>
      <c r="AF1036">
        <f>AE1036/60</f>
        <v>10</v>
      </c>
      <c r="AG1036">
        <f>AE1036/60</f>
        <v>10</v>
      </c>
      <c r="AH1036">
        <f>L1036-K1036</f>
        <v>0.15138888888759539</v>
      </c>
      <c r="AI1036">
        <f>AH1036*24*60</f>
        <v>217.99999999813735</v>
      </c>
      <c r="AJ1036" t="e">
        <f>75728*X1036</f>
        <v>#VALUE!</v>
      </c>
    </row>
    <row r="1037" xml:space="preserve">
      <c r="A1037">
        <v>53</v>
      </c>
      <c r="B1037" t="str">
        <v>SOLICITUD</v>
      </c>
      <c r="C1037" t="str">
        <v>CERRADO</v>
      </c>
      <c r="D1037" t="str">
        <v>TIENDA</v>
      </c>
      <c r="E1037" t="str">
        <v>ACOMPAÑAMIENTO</v>
      </c>
      <c r="F1037" t="str">
        <v>ACOMPAÑAMIENTO</v>
      </c>
      <c r="G1037" t="str">
        <v>ACOMPAÑAMIENTO</v>
      </c>
      <c r="H1037" t="str" xml:space="preserve">
        <v xml:space="preserve">De: Gonzalez Holguin; Harold &lt;Harold.Gonzalez@cencosud.com.co&gt; _x000d_
 Enviado el: miércoles; 27 de noviembre de 2024 2:52 p. m._x000d_
 Para: Villalba Arevalo; Leidy Milena &lt;leidy.villalba@externos-co.cencosud.com&gt;_x000d_
 CC: Caicedo Angulo; Miguel Angel &lt;Miguel.Caicedo@cencosud.com.co&gt;; Tovar Estupinan; Yorlady &lt;Yorlady.TovarEstupinan@cencosud.com.co&gt;_x000d_
 Asunto: Apoyo black friday _x000d_
 _x000d_
Buena tarde._x000d_
 _x000d_
Leidy según lo conversado tu ayuda con un técnico en las Tienda de Popayan; Girardot; Neiva centro de convenciones y pasto Unicentro para los días jueves 28 de noviembre y viernes 29 de noviembre en horario del 10:00 am a 8:00 pm </v>
      </c>
      <c r="I1037" t="str" xml:space="preserve">
        <v xml:space="preserve">De: Gonzalez Holguin; Harold &lt;Harold.Gonzalez@cencosud.com.co&gt; _x000d_
 Enviado el: miércoles; 27 de noviembre de 2024 2:52 p. m._x000d_
 Para: Villalba Arevalo; Leidy Milena &lt;leidy.villalba@externos-co.cencosud.com&gt;_x000d_
 CC: Caicedo Angulo; Miguel Angel &lt;Miguel.Caicedo@cencosud.com.co&gt;; Tovar Estupinan; Yorlady &lt;Yorlady.TovarEstupinan@cencosud.com.co&gt;_x000d_
 Asunto: Apoyo black friday _x000d_
 _x000d_
Buena tarde._x000d_
 _x000d_
Leidy según lo conversado tu ayuda con un técnico en las Tienda de Popayan; Girardot; Neiva centro de convenciones y pasto Unicentro para los días jueves 28 de noviembre y viernes 29 de noviembre en horario del 10:00 am a 8:00 pm </v>
      </c>
      <c r="J1037" t="str">
        <v xml:space="preserve">El personal realizó el acompañamiento de los días solicitados en las tiendas asignadas; reportando novedades que se presentaron en la tienda </v>
      </c>
      <c r="K1037">
        <v>45623.61944444444</v>
      </c>
      <c r="L1037">
        <v>45623.75347222222</v>
      </c>
      <c r="M1037">
        <v>45624</v>
      </c>
      <c r="N1037" t="str">
        <f>TEXT(M1037, "DDDD")</f>
        <v>jueves</v>
      </c>
      <c r="O1037" t="str">
        <v>J036 POPAYAN CAMPANARIO</v>
      </c>
      <c r="P1037" t="str">
        <v>POPAYAN</v>
      </c>
      <c r="Q1037" t="str">
        <f>IF(ISBLANK(P1037),"0",(VLOOKUP(P1037,REGION,2,FALSE)))</f>
        <v>OCCIDENTE</v>
      </c>
      <c r="R1037" t="str">
        <v>MICHAEL SIMIT VILLABON TRUJILLO / ALFREDO SANDOVAL</v>
      </c>
      <c r="S1037" t="e">
        <f>IF(ISBLANK(R1037),"0", VLOOKUP(R1037,PERSONAL,2,FALSE))</f>
        <v>#N/A</v>
      </c>
      <c r="T1037" t="str">
        <v>CFS</v>
      </c>
      <c r="U1037">
        <v>0.3333333333333333</v>
      </c>
      <c r="V1037">
        <v>0.75</v>
      </c>
      <c r="W1037">
        <f>V1037-U1037</f>
        <v>0.4166666666666667</v>
      </c>
      <c r="X1037">
        <v>7</v>
      </c>
      <c r="Y1037">
        <f>NETWORKDAYS(K1037,M1037)</f>
        <v>2</v>
      </c>
      <c r="Z1037" t="str">
        <f>IF(Y1037&lt;=2,"CUMPLE","NO CUMPLE")</f>
        <v>CUMPLE</v>
      </c>
      <c r="AA1037" t="str">
        <v>UN TICKET ADICIONAL - UNA HORA EXTRA</v>
      </c>
      <c r="AB1037" t="str">
        <v xml:space="preserve">POR DIA </v>
      </c>
      <c r="AC1037" t="str">
        <f>TEXT(M1037,"mmmm")</f>
        <v>noviembre</v>
      </c>
      <c r="AD1037" t="str">
        <f>TEXT(M1037,"yyyy")</f>
        <v>yyyy</v>
      </c>
      <c r="AE1037">
        <f>W1037*60*24</f>
        <v>600</v>
      </c>
      <c r="AF1037">
        <f>AE1037/60</f>
        <v>10</v>
      </c>
      <c r="AG1037">
        <f>AE1037/60</f>
        <v>10</v>
      </c>
      <c r="AH1037">
        <f>L1037-K1037</f>
        <v>0.13402777777810115</v>
      </c>
      <c r="AI1037">
        <f>AH1037*24*60</f>
        <v>193.00000000046566</v>
      </c>
      <c r="AJ1037">
        <f>75728*X1037</f>
        <v>530096</v>
      </c>
    </row>
    <row r="1038">
      <c r="A1038">
        <v>1050173</v>
      </c>
      <c r="B1038" t="str">
        <v>SOLICITUD</v>
      </c>
      <c r="C1038" t="str">
        <v>CERRADO</v>
      </c>
      <c r="D1038" t="str">
        <v>CARNES</v>
      </c>
      <c r="E1038" t="str">
        <v>BALANZA</v>
      </c>
      <c r="F1038" t="str">
        <v>BALANZA</v>
      </c>
      <c r="G1038" t="str">
        <v>METTLER</v>
      </c>
      <c r="H1038" t="str">
        <v>Buenos días. se requiere calibración de balanza colgante de carnicería ya que en la visita de CVM para calibración; pasa como inconforme; se requiere reparación y cambio de precinto. Marca METTLER TOLEDO Modelo BPLUS Serial: C209619364</v>
      </c>
      <c r="I1038" t="str">
        <v>Buenos días. se requiere calibración de balanza colgante de carnicería ya que en la visita de CVM para calibración; pasa como inconforme; se requiere reparación y cambio de precinto. Marca METTLER TOLEDO Modelo BPLUS Serial: C209619364</v>
      </c>
      <c r="J1038" t="str">
        <v>Se realizó la verificación de la balanza; se observa que no se encuentra calibrada. Se procede a retirar el precinto numero XAA2950000504571 y se hace la calibración de la balanza. Luego se hacen las respectivas pruebas con diferentes pesos. Se deja la balanza operativa. Se coloca el precinto numero 7380000000628. NII: B147027 SN C210658457</v>
      </c>
      <c r="K1038">
        <v>45625.472916666666</v>
      </c>
      <c r="L1038">
        <v>45625.59027777778</v>
      </c>
      <c r="M1038">
        <v>45626</v>
      </c>
      <c r="N1038" t="str">
        <f>TEXT(M1038, "DDDD")</f>
        <v>sábado</v>
      </c>
      <c r="O1038" t="str">
        <v>J023 JUMBO DE LA 65</v>
      </c>
      <c r="P1038" t="str">
        <v>MEDELLIN</v>
      </c>
      <c r="Q1038" t="str">
        <f>IF(ISBLANK(P1038),"0",(VLOOKUP(P1038,REGION,2,FALSE)))</f>
        <v>CENTRO</v>
      </c>
      <c r="R1038" t="str">
        <v xml:space="preserve">FABIAN VARGAS LASTRA </v>
      </c>
      <c r="S1038" t="e">
        <f>IF(ISBLANK(R1038),"0", VLOOKUP(R1038,PERSONAL,2,FALSE))</f>
        <v>#N/A</v>
      </c>
      <c r="T1038" t="str">
        <v>ALIADO</v>
      </c>
      <c r="U1038">
        <v>0.40625</v>
      </c>
      <c r="V1038">
        <v>0.6284722222222222</v>
      </c>
      <c r="W1038">
        <f>V1038-U1038</f>
        <v>0.2222222222222222</v>
      </c>
      <c r="X1038">
        <v>2</v>
      </c>
      <c r="Y1038">
        <f>NETWORKDAYS(K1038,M1038)</f>
        <v>1</v>
      </c>
      <c r="Z1038" t="str">
        <f>IF(Y1038&lt;=2,"CUMPLE","NO CUMPLE")</f>
        <v>CUMPLE</v>
      </c>
      <c r="AB1038" t="str">
        <v>POR TICKET</v>
      </c>
      <c r="AC1038" t="str">
        <f>TEXT(M1038,"mmmm")</f>
        <v>noviembre</v>
      </c>
      <c r="AD1038" t="str">
        <f>TEXT(M1038,"yyyy")</f>
        <v>yyyy</v>
      </c>
      <c r="AE1038">
        <f>W1038*60*24</f>
        <v>320</v>
      </c>
      <c r="AF1038">
        <f>AE1038/60</f>
        <v>5.333333333333333</v>
      </c>
      <c r="AG1038">
        <f>AE1038/60</f>
        <v>5.333333333333333</v>
      </c>
      <c r="AH1038">
        <f>L1038-K1038</f>
        <v>0.117361111115315</v>
      </c>
      <c r="AI1038">
        <f>AH1038*24*60</f>
        <v>169.0000000060536</v>
      </c>
      <c r="AJ1038">
        <f>75728*X1038</f>
        <v>151456</v>
      </c>
    </row>
    <row r="1039">
      <c r="A1039">
        <v>1030431</v>
      </c>
      <c r="B1039" t="str">
        <v>INCIDENTE</v>
      </c>
      <c r="C1039" t="str">
        <v>CERRADO</v>
      </c>
      <c r="D1039" t="str">
        <v>CARNES</v>
      </c>
      <c r="E1039" t="str">
        <v>BALANZA</v>
      </c>
      <c r="F1039" t="str">
        <v>BALANZA</v>
      </c>
      <c r="G1039" t="str">
        <v>METTLER</v>
      </c>
      <c r="H1039" t="str">
        <v>Se requiere programar personal de proveedor ISIT para instalación del teclado de balanza; ya que se hace ruptura de precinto y se requiere uno nuevo. Ticket de solicitud de la parte https://soluciones-cencodesk.cencosud.com/ticket/1018821</v>
      </c>
      <c r="I1039" t="str">
        <v>Se requiere programar personal de proveedor ISIT para instalación del teclado de balanza; ya que se hace ruptura de precinto y se requiere uno nuevo. Ticket de solicitud de la parte https://soluciones-cencodesk.cencosud.com/ticket/1018821</v>
      </c>
      <c r="J1039" t="str">
        <v>Se desinstala teclado malo; se instala nuevo teclado; se hacen pruebas y se envían evidencias del funcionamiento del teclado y del nuevo precinto pegado 7380 000000615. NII B123928</v>
      </c>
      <c r="K1039">
        <v>45617.44930555556</v>
      </c>
      <c r="L1039">
        <v>45623.481944444444</v>
      </c>
      <c r="M1039">
        <v>45626</v>
      </c>
      <c r="N1039" t="str">
        <f>TEXT(M1039, "DDDD")</f>
        <v>sábado</v>
      </c>
      <c r="O1039" t="str">
        <v>J022 JUMBO LAS VEGAS</v>
      </c>
      <c r="P1039" t="str">
        <v>MEDELLIN</v>
      </c>
      <c r="Q1039" t="str">
        <f>IF(ISBLANK(P1039),"0",(VLOOKUP(P1039,REGION,2,FALSE)))</f>
        <v>CENTRO</v>
      </c>
      <c r="R1039" t="str">
        <v xml:space="preserve">FABIAN VARGAS LASTRA </v>
      </c>
      <c r="S1039" t="e">
        <f>IF(ISBLANK(R1039),"0", VLOOKUP(R1039,PERSONAL,2,FALSE))</f>
        <v>#N/A</v>
      </c>
      <c r="T1039" t="str">
        <v>ALIADO</v>
      </c>
      <c r="U1039">
        <v>0.65625</v>
      </c>
      <c r="V1039">
        <v>0.78125</v>
      </c>
      <c r="W1039">
        <f>V1039-U1039</f>
        <v>0.125</v>
      </c>
      <c r="X1039" t="str">
        <v>1;5</v>
      </c>
      <c r="Y1039">
        <f>NETWORKDAYS(K1039,M1039)</f>
        <v>7</v>
      </c>
      <c r="Z1039" t="str">
        <f>IF(Y1039&lt;=2,"CUMPLE","NO CUMPLE")</f>
        <v>NO CUMPLE</v>
      </c>
      <c r="AB1039" t="str">
        <v>POR TICKET</v>
      </c>
      <c r="AC1039" t="str">
        <f>TEXT(M1039,"mmmm")</f>
        <v>noviembre</v>
      </c>
      <c r="AD1039" t="str">
        <f>TEXT(M1039,"yyyy")</f>
        <v>yyyy</v>
      </c>
      <c r="AE1039">
        <f>W1039*60*24</f>
        <v>180</v>
      </c>
      <c r="AF1039">
        <f>AE1039/60</f>
        <v>3</v>
      </c>
      <c r="AG1039">
        <f>AE1039/60</f>
        <v>3</v>
      </c>
      <c r="AH1039">
        <f>L1039-K1039</f>
        <v>6.03263888888614</v>
      </c>
      <c r="AI1039">
        <f>AH1039*24*60</f>
        <v>8686.999999996042</v>
      </c>
      <c r="AJ1039" t="e">
        <f>75728*X1039</f>
        <v>#VALUE!</v>
      </c>
    </row>
    <row r="1040">
      <c r="A1040">
        <v>1035033</v>
      </c>
      <c r="B1040" t="str">
        <v>INCIDENTE</v>
      </c>
      <c r="C1040" t="str">
        <v>CERRADO</v>
      </c>
      <c r="D1040" t="str">
        <v>LINEAL DE CAJAS</v>
      </c>
      <c r="E1040" t="str">
        <v>BALANZA</v>
      </c>
      <c r="F1040" t="str">
        <v>BALANZA</v>
      </c>
      <c r="G1040" t="str">
        <v>ZEBRA</v>
      </c>
      <c r="H1040" t="str">
        <v>buen dia solicito amablemente revision de las vasculas de las dos pos de la tienda calle 148 debido a que no estan pesando correctamente quedo atento</v>
      </c>
      <c r="I1040" t="str">
        <v>buen dia solicito amablemente revision de las vasculas de las dos pos de la tienda calle 148 debido a que no estan pesando correctamente quedo atento</v>
      </c>
      <c r="J1040" t="str">
        <v>Se hace la validación de la balanza; se evidencia que la balanza está pesando correctamente; se hicieron las pruebas con diferentes pesas y todas salen correctas. No se realiza ninguna calibración.</v>
      </c>
      <c r="K1040">
        <v>45623.71388888889</v>
      </c>
      <c r="L1040">
        <v>45624.49375</v>
      </c>
      <c r="M1040">
        <v>45626</v>
      </c>
      <c r="N1040" t="str">
        <f>TEXT(M1040, "DDDD")</f>
        <v>sábado</v>
      </c>
      <c r="O1040" t="str">
        <v>M329 METRO EXPRESS CALLE 148</v>
      </c>
      <c r="P1040" t="str">
        <v>BOGOTA</v>
      </c>
      <c r="Q1040" t="str">
        <f>IF(ISBLANK(P1040),"0",(VLOOKUP(P1040,REGION,2,FALSE)))</f>
        <v>BOGOTA</v>
      </c>
      <c r="R1040" t="str">
        <v>ALEXANDER CASTILLO SOTELO</v>
      </c>
      <c r="S1040">
        <f>IF(ISBLANK(R1040),"0", VLOOKUP(R1040,PERSONAL,2,FALSE))</f>
        <v>80216449</v>
      </c>
      <c r="T1040" t="str">
        <v>ALIADO</v>
      </c>
      <c r="U1040">
        <v>0.5416666666666666</v>
      </c>
      <c r="V1040">
        <v>0.5625</v>
      </c>
      <c r="W1040">
        <f>V1040-U1040</f>
        <v>0.02083333333333337</v>
      </c>
      <c r="X1040">
        <v>1</v>
      </c>
      <c r="Y1040">
        <f>NETWORKDAYS(K1040,M1040)</f>
        <v>3</v>
      </c>
      <c r="Z1040" t="str">
        <f>IF(Y1040&lt;=2,"CUMPLE","NO CUMPLE")</f>
        <v>NO CUMPLE</v>
      </c>
      <c r="AB1040" t="str">
        <v>POR TICKET</v>
      </c>
      <c r="AC1040" t="str">
        <f>TEXT(M1040,"mmmm")</f>
        <v>noviembre</v>
      </c>
      <c r="AD1040" t="str">
        <f>TEXT(M1040,"yyyy")</f>
        <v>yyyy</v>
      </c>
      <c r="AE1040">
        <f>W1040*60*24</f>
        <v>30.000000000000053</v>
      </c>
      <c r="AF1040">
        <f>AE1040/60</f>
        <v>0.5000000000000009</v>
      </c>
      <c r="AG1040">
        <f>AE1040/60</f>
        <v>0.5000000000000009</v>
      </c>
      <c r="AH1040">
        <f>L1040-K1040</f>
        <v>0.7798611111138598</v>
      </c>
      <c r="AI1040">
        <f>AH1040*24*60</f>
        <v>1123.0000000039581</v>
      </c>
      <c r="AJ1040">
        <f>75728*X1040</f>
        <v>75728</v>
      </c>
    </row>
    <row r="1041" xml:space="preserve">
      <c r="A1041">
        <v>1040261</v>
      </c>
      <c r="B1041" t="str">
        <v>INCIDENTE</v>
      </c>
      <c r="C1041" t="str">
        <v>CERRADO</v>
      </c>
      <c r="D1041" t="str">
        <v>CONTRALOR</v>
      </c>
      <c r="E1041" t="str">
        <v>PDA</v>
      </c>
      <c r="F1041" t="str">
        <v>PDA</v>
      </c>
      <c r="G1041" t="str">
        <v>HONEYWELL</v>
      </c>
      <c r="H1041" t="str">
        <v>buen día solicito de su amable colaboración con atención y soporte para la PDT de perecederos con serial 20073B0718 debido a que no deja realizar agostados en app mi tienda y sale un error</v>
      </c>
      <c r="I1041" t="str">
        <v>buen día solicito de su amable colaboración con atención y soporte para la PDT de perecederos con serial 20073B0718 debido a que no deja realizar agostados en app mi tienda y sale un error</v>
      </c>
      <c r="J1041" t="str" xml:space="preserve">
        <v xml:space="preserve">TIPO: PDA; MARCA: HONEYWELL; SERIAL: 20073B0718 Se llego a sitio a las 10 am; me dirigi a recibir la PDA; al inicio salia el error de_x000d_
almacenamiento lleno; procedimos a borrar datos; de aplicaciones inecesarias; eliminar .apks que ocupaban espacio y borrar cache para_x000d_
poder liberar almacenamiento; ya despues de ahi procedimos a actualizar las aplicaciones que estaban desactualizadas; se realizaron_x000d_
pruebas y todo quedo correctamente.</v>
      </c>
      <c r="K1041">
        <v>45623.68472222222</v>
      </c>
      <c r="L1041">
        <v>45624.441666666666</v>
      </c>
      <c r="M1041">
        <v>45628</v>
      </c>
      <c r="N1041" t="str">
        <f>TEXT(M1041, "DDDD")</f>
        <v>lunes</v>
      </c>
      <c r="O1041" t="str">
        <v>M179 METRO PITALITO</v>
      </c>
      <c r="P1041" t="str">
        <v>PITALITO</v>
      </c>
      <c r="Q1041" t="str">
        <f>IF(ISBLANK(P1041),"0",(VLOOKUP(P1041,REGION,2,FALSE)))</f>
        <v>OCCIDENTE</v>
      </c>
      <c r="R1041" t="str">
        <v>MICHAEL SIMIT VILLABON TRUJILLO</v>
      </c>
      <c r="S1041" t="e">
        <f>IF(ISBLANK(R1041),"0", VLOOKUP(R1041,PERSONAL,2,FALSE))</f>
        <v>#N/A</v>
      </c>
      <c r="T1041" t="str">
        <v>ALIADO</v>
      </c>
      <c r="U1041">
        <v>0.4166666666666667</v>
      </c>
      <c r="V1041">
        <v>0.4722222222222222</v>
      </c>
      <c r="W1041">
        <f>V1041-U1041</f>
        <v>0.055555555555555525</v>
      </c>
      <c r="X1041">
        <v>1</v>
      </c>
      <c r="Y1041">
        <f>NETWORKDAYS(K1041,M1041)</f>
        <v>4</v>
      </c>
      <c r="Z1041" t="str">
        <f>IF(Y1041&lt;=2,"CUMPLE","NO CUMPLE")</f>
        <v>NO CUMPLE</v>
      </c>
      <c r="AB1041" t="str">
        <v>POR TICKET</v>
      </c>
      <c r="AC1041" t="str">
        <f>TEXT(M1041,"mmmm")</f>
        <v>diciembre</v>
      </c>
      <c r="AD1041" t="str">
        <f>TEXT(M1041,"yyyy")</f>
        <v>yyyy</v>
      </c>
      <c r="AE1041">
        <f>W1041*60*24</f>
        <v>79.99999999999994</v>
      </c>
      <c r="AF1041">
        <f>AE1041/60</f>
        <v>1.3333333333333324</v>
      </c>
      <c r="AG1041">
        <f>AE1041/60</f>
        <v>1.3333333333333324</v>
      </c>
      <c r="AH1041">
        <f>L1041-K1041</f>
        <v>0.7569444444452529</v>
      </c>
      <c r="AI1041">
        <f>AH1041*24*60</f>
        <v>1090.0000000011642</v>
      </c>
      <c r="AJ1041">
        <f>75728*X1041</f>
        <v>75728</v>
      </c>
    </row>
    <row r="1042" xml:space="preserve">
      <c r="A1042">
        <v>1049637</v>
      </c>
      <c r="B1042" t="str">
        <v>INCIDENTE</v>
      </c>
      <c r="C1042" t="str">
        <v>CERRADO</v>
      </c>
      <c r="D1042" t="str">
        <v>CARNES</v>
      </c>
      <c r="E1042" t="str">
        <v>BALANZA</v>
      </c>
      <c r="F1042" t="str">
        <v>BALANZA</v>
      </c>
      <c r="G1042" t="str">
        <v>METTLER</v>
      </c>
      <c r="H1042" t="str">
        <v>buen día por favor me ayudan con el técnico en soporte en sitio para revisión de la balanza de meza venta asistida; debido a que no esta imprimiendo. marca mettler toledo con I.P 10.132.24.48</v>
      </c>
      <c r="I1042" t="str">
        <v>buen día por favor me ayudan con el técnico en soporte en sitio para revisión de la balanza de meza venta asistida; debido a que no esta imprimiendo. marca mettler toledo con I.P 10.132.24.48</v>
      </c>
      <c r="J1042" t="str" xml:space="preserve">
        <v xml:space="preserve">Se realiza revision de balanza metter toledo; la cual presenta fallas al momento de imprimir; se presentaba suciedad en la impresora; se_x000d_
realiza una limpieza; a la vez se le realiza acomodamiento de papel de nuevo; a la vez se le hace un escaneo de codigos; la impresora_x000d_
comienza a imprimir bien; se le seguira haciendo seguimiento para ver como continua la balanza.</v>
      </c>
      <c r="K1042">
        <v>45625.447222222225</v>
      </c>
      <c r="L1042">
        <v>45625.47222222222</v>
      </c>
      <c r="M1042">
        <v>45628</v>
      </c>
      <c r="N1042" t="str">
        <f>TEXT(M1042, "DDDD")</f>
        <v>lunes</v>
      </c>
      <c r="O1042" t="str">
        <v>M179 METRO PITALITO</v>
      </c>
      <c r="P1042" t="str">
        <v>PITALITO</v>
      </c>
      <c r="Q1042" t="str">
        <f>IF(ISBLANK(P1042),"0",(VLOOKUP(P1042,REGION,2,FALSE)))</f>
        <v>OCCIDENTE</v>
      </c>
      <c r="R1042" t="str">
        <v>MICHAEL SIMIT VILLABON TRUJILLO</v>
      </c>
      <c r="S1042" t="e">
        <f>IF(ISBLANK(R1042),"0", VLOOKUP(R1042,PERSONAL,2,FALSE))</f>
        <v>#N/A</v>
      </c>
      <c r="T1042" t="str">
        <v>ALIADO</v>
      </c>
      <c r="U1042">
        <v>0.4791666666666667</v>
      </c>
      <c r="V1042">
        <v>0.5347222222222222</v>
      </c>
      <c r="W1042">
        <f>V1042-U1042</f>
        <v>0.055555555555555525</v>
      </c>
      <c r="X1042">
        <v>1</v>
      </c>
      <c r="Y1042">
        <f>NETWORKDAYS(K1042,M1042)</f>
        <v>2</v>
      </c>
      <c r="Z1042" t="str">
        <f>IF(Y1042&lt;=2,"CUMPLE","NO CUMPLE")</f>
        <v>CUMPLE</v>
      </c>
      <c r="AB1042" t="str">
        <v>POR TICKET</v>
      </c>
      <c r="AC1042" t="str">
        <f>TEXT(M1042,"mmmm")</f>
        <v>diciembre</v>
      </c>
      <c r="AD1042" t="str">
        <f>TEXT(M1042,"yyyy")</f>
        <v>yyyy</v>
      </c>
      <c r="AE1042">
        <f>W1042*60*24</f>
        <v>79.99999999999994</v>
      </c>
      <c r="AF1042">
        <f>AE1042/60</f>
        <v>1.3333333333333324</v>
      </c>
      <c r="AG1042">
        <f>AE1042/60</f>
        <v>1.3333333333333324</v>
      </c>
      <c r="AH1042">
        <f>L1042-K1042</f>
        <v>0.024999999994179234</v>
      </c>
      <c r="AI1042">
        <f>AH1042*24*60</f>
        <v>35.9999999916181</v>
      </c>
      <c r="AJ1042">
        <f>75728*X1042</f>
        <v>75728</v>
      </c>
    </row>
    <row r="1043" xml:space="preserve">
      <c r="A1043">
        <v>1049799</v>
      </c>
      <c r="B1043" t="str">
        <v>INCIDENTE</v>
      </c>
      <c r="C1043" t="str">
        <v>ABIERTO</v>
      </c>
      <c r="D1043" t="str">
        <v>ANTENA</v>
      </c>
      <c r="E1043" t="str">
        <v>PDA</v>
      </c>
      <c r="F1043" t="str">
        <v>PDA</v>
      </c>
      <c r="G1043" t="str">
        <v>HONEYWELL</v>
      </c>
      <c r="H1043" t="str" xml:space="preserve">
        <v xml:space="preserve">Se realiza revision a la PDA de antena; la cual estaba presentando fallas al momento de escanear en el aplicativo de cntrl antena; para la_x000d_
solucion del caso se realiza actualizacion del aplicativo janus; ya que estaba desactualizado; se realizaron pruebas; y comenzo a funcionar_x000d_
correctamente; me mencionan de que estan teniendo fallas con el aplicativo control antena; al momento de escanear las facturas de los_x000d_
electrodomesticos no deja hacer el procedimiento de ver detalle; me indicaron de que ya es falla del aplicativo y no de la PDA; del resto_x000d_
quedo funcionando correctamente; dejo el reporte del aplicativo</v>
      </c>
      <c r="I1043" t="str" xml:space="preserve">
        <v xml:space="preserve">Se realiza revision a la PDA de antena; la cual estaba presentando fallas al momento de escanear en el aplicativo de cntrl antena; para la_x000d_
solucion del caso se realiza actualizacion del aplicativo janus; ya que estaba desactualizado; se realizaron pruebas; y comenzo a funcionar_x000d_
correctamente; me mencionan de que estan teniendo fallas con el aplicativo control antena; al momento de escanear las facturas de los_x000d_
electrodomesticos no deja hacer el procedimiento de ver detalle; me indicaron de que ya es falla del aplicativo y no de la PDA; del resto_x000d_
quedo funcionando correctamente; dejo el reporte del aplicativo</v>
      </c>
      <c r="J1043" t="str" xml:space="preserve">
        <v xml:space="preserve">Se realiza revision a la PDA de antena; la cual estaba presentando fallas al momento de escanear en el aplicativo de cntrl antena; para la_x000d_
solucion del caso se realiza actualizacion del aplicativo janus; ya que estaba desactualizado; se realizaron pruebas; y comenzo a funcionar_x000d_
correctamente; me mencionan de que estan teniendo fallas con el aplicativo control antena; al momento de escanear las facturas de los_x000d_
electrodomesticos no deja hacer el procedimiento de ver detalle; me indicaron de que ya es falla del aplicativo y no de la PDA; del resto_x000d_
quedo funcionando correctamente; dejo el reporte del aplicativo</v>
      </c>
      <c r="K1043">
        <v>45628.58472222222</v>
      </c>
      <c r="L1043">
        <v>45628.711805555555</v>
      </c>
      <c r="M1043">
        <v>45628</v>
      </c>
      <c r="N1043" t="str">
        <f>TEXT(M1043, "DDDD")</f>
        <v>lunes</v>
      </c>
      <c r="O1043" t="str">
        <v>M195 METRO SANTA LUCIA</v>
      </c>
      <c r="P1043" t="str">
        <v>NEIVA</v>
      </c>
      <c r="Q1043" t="str">
        <f>IF(ISBLANK(P1043),"0",(VLOOKUP(P1043,REGION,2,FALSE)))</f>
        <v>OCCIDENTE</v>
      </c>
      <c r="R1043" t="str">
        <v>MICHAEL SIMIT VILLABON TRUJILLO</v>
      </c>
      <c r="S1043" t="e">
        <f>IF(ISBLANK(R1043),"0", VLOOKUP(R1043,PERSONAL,2,FALSE))</f>
        <v>#N/A</v>
      </c>
      <c r="T1043" t="str">
        <v>ALIADO</v>
      </c>
      <c r="U1043">
        <v>0.6875</v>
      </c>
      <c r="V1043">
        <v>0.7361111111111112</v>
      </c>
      <c r="W1043">
        <f>V1043-U1043</f>
        <v>0.04861111111111116</v>
      </c>
      <c r="X1043">
        <v>1</v>
      </c>
      <c r="Y1043">
        <f>NETWORKDAYS(K1043,M1043)</f>
        <v>1</v>
      </c>
      <c r="Z1043" t="str">
        <f>IF(Y1043&lt;=2,"CUMPLE","NO CUMPLE")</f>
        <v>CUMPLE</v>
      </c>
      <c r="AB1043" t="str">
        <v>POR TICKET</v>
      </c>
      <c r="AC1043" t="str">
        <f>TEXT(M1043,"mmmm")</f>
        <v>diciembre</v>
      </c>
      <c r="AD1043" t="str">
        <f>TEXT(M1043,"yyyy")</f>
        <v>yyyy</v>
      </c>
      <c r="AE1043">
        <f>W1043*60*24</f>
        <v>70.00000000000007</v>
      </c>
      <c r="AF1043">
        <f>AE1043/60</f>
        <v>1.1666666666666679</v>
      </c>
      <c r="AG1043">
        <f>AE1043/60</f>
        <v>1.1666666666666679</v>
      </c>
      <c r="AH1043">
        <f>L1043-K1043</f>
        <v>0.12708333333284827</v>
      </c>
      <c r="AI1043">
        <f>AH1043*24*60</f>
        <v>182.9999999993015</v>
      </c>
      <c r="AJ1043">
        <f>75728*X1043</f>
        <v>75728</v>
      </c>
    </row>
    <row r="1044" xml:space="preserve">
      <c r="A1044">
        <v>1018192</v>
      </c>
      <c r="B1044" t="str">
        <v>INCIDENTE</v>
      </c>
      <c r="C1044" t="str">
        <v>ABIERTO</v>
      </c>
      <c r="D1044" t="str">
        <v>SISTEMAS</v>
      </c>
      <c r="E1044" t="str">
        <v>VISORES</v>
      </c>
      <c r="F1044" t="str">
        <v>VISORES</v>
      </c>
      <c r="G1044" t="str">
        <v>VISORES</v>
      </c>
      <c r="H1044" t="str">
        <v>Buen día por favor me colabora con la revisión del visor para clientes de la pos 5 se encuentra apagado; y por tal motivo no se ha podido abrir la pos</v>
      </c>
      <c r="I1044" t="str">
        <v>Buen día por favor me colabora con la revisión del visor para clientes de la pos 5 se encuentra apagado; y por tal motivo no se ha podido abrir la pos</v>
      </c>
      <c r="J1044" t="str" xml:space="preserve">
        <v xml:space="preserve">Se realiza busqueda del visor cliente que informaron de su respectiva llegada; la cual tiene el numero de guia 78288503506; hacemos la_x000d_
respectiva busqueda tanto con seguridad como con Asistente de direccion y nos informan solo de la llegada de un paquete con esa guia;_x000d_
nos hacen entrega; es un paquete con 5 bases de visor cliente pero no se encuentra ningun visor cliente; se hace el respectivo reporte y_x000d_
se deja en sala de sistema la respectiva caja.</v>
      </c>
      <c r="K1044">
        <v>45628.586805555555</v>
      </c>
      <c r="L1044">
        <v>45628.70763888889</v>
      </c>
      <c r="M1044">
        <v>45628</v>
      </c>
      <c r="N1044" t="str">
        <f>TEXT(M1044, "DDDD")</f>
        <v>lunes</v>
      </c>
      <c r="O1044" t="str">
        <v>J047 JUMBO GIRARDOT</v>
      </c>
      <c r="P1044" t="str">
        <v>GIRARDOT</v>
      </c>
      <c r="Q1044" t="str">
        <f>IF(ISBLANK(P1044),"0",(VLOOKUP(P1044,REGION,2,FALSE)))</f>
        <v>OCCIDENTE</v>
      </c>
      <c r="R1044" t="str">
        <v>MICHAEL SIMIT VILLABON TRUJILLO</v>
      </c>
      <c r="S1044" t="e">
        <f>IF(ISBLANK(R1044),"0", VLOOKUP(R1044,PERSONAL,2,FALSE))</f>
        <v>#N/A</v>
      </c>
      <c r="T1044" t="str">
        <v>ALIADO</v>
      </c>
      <c r="U1044">
        <v>0.7083333333333334</v>
      </c>
      <c r="V1044">
        <v>0.7708333333333334</v>
      </c>
      <c r="W1044">
        <f>V1044-U1044</f>
        <v>0.0625</v>
      </c>
      <c r="X1044">
        <v>1</v>
      </c>
      <c r="Y1044">
        <f>NETWORKDAYS(K1044,M1044)</f>
        <v>1</v>
      </c>
      <c r="Z1044" t="str">
        <f>IF(Y1044&lt;=2,"CUMPLE","NO CUMPLE")</f>
        <v>CUMPLE</v>
      </c>
      <c r="AB1044" t="str">
        <v>POR TICKET</v>
      </c>
      <c r="AC1044" t="str">
        <f>TEXT(M1044,"mmmm")</f>
        <v>diciembre</v>
      </c>
      <c r="AD1044" t="str">
        <f>TEXT(M1044,"yyyy")</f>
        <v>yyyy</v>
      </c>
      <c r="AE1044">
        <f>W1044*60*24</f>
        <v>90</v>
      </c>
      <c r="AF1044">
        <f>AE1044/60</f>
        <v>1.5</v>
      </c>
      <c r="AG1044">
        <f>AE1044/60</f>
        <v>1.5</v>
      </c>
      <c r="AH1044">
        <f>L1044-K1044</f>
        <v>0.12083333333430346</v>
      </c>
      <c r="AI1044">
        <f>AH1044*24*60</f>
        <v>174.00000000139698</v>
      </c>
      <c r="AJ1044">
        <f>75728*X1044</f>
        <v>75728</v>
      </c>
    </row>
    <row r="1045" xml:space="preserve">
      <c r="A1045">
        <v>56</v>
      </c>
      <c r="B1045" t="str">
        <v>SOLICITUD</v>
      </c>
      <c r="C1045" t="str">
        <v>CERRADO</v>
      </c>
      <c r="D1045" t="str">
        <v>TIENDA</v>
      </c>
      <c r="E1045" t="str">
        <v>ACOMPAÑAMIENTO</v>
      </c>
      <c r="F1045" t="str">
        <v>ACOMPAÑAMIENTO</v>
      </c>
      <c r="G1045" t="str">
        <v>ACOMPAÑAMIENTO</v>
      </c>
      <c r="H1045" t="str" xml:space="preserve">
        <v xml:space="preserve">[10:44 a. m.; 29/11/2024] Johnny Garcia: ien gracias._x000d_
[10:45 a. m.; 29/11/2024] Johnny Garcia: pregunta... El lunes 2 De Diciembre tenemos programación para mantenimiento UPS en Jumbo Cra 65_x000d_
de nuevo horario 6:00am</v>
      </c>
      <c r="I1045" t="str" xml:space="preserve">
        <v xml:space="preserve">[10:44 a. m.; 29/11/2024] Johnny Garcia: ien gracias._x000d_
[10:45 a. m.; 29/11/2024] Johnny Garcia: pregunta... El lunes 2 De Diciembre tenemos programación para mantenimiento UPS en Jumbo Cra 65_x000d_
de nuevo horario 6:00am</v>
      </c>
      <c r="J1045" t="str">
        <v>Se valida operación de todas las secciones luego de la intervención de las ups según instrucciones de Johnny García; se restablece conectividad de balanza de mesa en carnes (se cambió patchcord y se reinició balanza). Se apoyó a Johnny García con configuración de 1 de los cuatro validadores que no estaa operativo (se restableció a fábrica y se instaló/configuró de nuevo)</v>
      </c>
      <c r="K1045">
        <v>45625.447222222225</v>
      </c>
      <c r="L1045">
        <v>45625.59930555556</v>
      </c>
      <c r="M1045">
        <v>45628</v>
      </c>
      <c r="N1045" t="str">
        <f>TEXT(M1045, "DDDD")</f>
        <v>lunes</v>
      </c>
      <c r="O1045" t="str">
        <v>J023 DE LA 65</v>
      </c>
      <c r="P1045" t="str">
        <v>MEDELLIN</v>
      </c>
      <c r="Q1045" t="str">
        <f>IF(ISBLANK(P1045),"0",(VLOOKUP(P1045,REGION,2,FALSE)))</f>
        <v>CENTRO</v>
      </c>
      <c r="R1045" t="str">
        <v xml:space="preserve">FABIAN VARGAS LASTRA </v>
      </c>
      <c r="S1045" t="e">
        <f>IF(ISBLANK(R1045),"0", VLOOKUP(R1045,PERSONAL,2,FALSE))</f>
        <v>#N/A</v>
      </c>
      <c r="T1045" t="str">
        <v>ALIADO</v>
      </c>
      <c r="U1045">
        <v>0.3125</v>
      </c>
      <c r="V1045">
        <v>0.5104166666666666</v>
      </c>
      <c r="W1045">
        <f>V1045-U1045</f>
        <v>0.19791666666666663</v>
      </c>
      <c r="X1045">
        <v>2</v>
      </c>
      <c r="Y1045">
        <f>NETWORKDAYS(K1045,M1045)</f>
        <v>2</v>
      </c>
      <c r="Z1045" t="str">
        <f>IF(Y1045&lt;=2,"CUMPLE","NO CUMPLE")</f>
        <v>CUMPLE</v>
      </c>
      <c r="AB1045" t="str">
        <v>POR TICKET</v>
      </c>
      <c r="AC1045" t="str">
        <f>TEXT(M1045,"mmmm")</f>
        <v>diciembre</v>
      </c>
      <c r="AD1045" t="str">
        <f>TEXT(M1045,"yyyy")</f>
        <v>yyyy</v>
      </c>
      <c r="AE1045">
        <f>W1045*60*24</f>
        <v>284.99999999999994</v>
      </c>
      <c r="AF1045">
        <f>AE1045/60</f>
        <v>4.749999999999999</v>
      </c>
      <c r="AG1045">
        <f>AE1045/60</f>
        <v>4.749999999999999</v>
      </c>
      <c r="AH1045">
        <f>L1045-K1045</f>
        <v>0.15208333333430346</v>
      </c>
      <c r="AI1045">
        <f>AH1045*24*60</f>
        <v>219.00000000139698</v>
      </c>
      <c r="AJ1045">
        <f>75728*X1045</f>
        <v>151456</v>
      </c>
    </row>
    <row r="1046">
      <c r="A1046">
        <v>1039434</v>
      </c>
      <c r="B1046" t="str">
        <v>SOLICITUD</v>
      </c>
      <c r="C1046" t="str">
        <v>CERRADO</v>
      </c>
      <c r="D1046" t="str">
        <v>RECIBO</v>
      </c>
      <c r="E1046" t="str">
        <v>PDA</v>
      </c>
      <c r="F1046" t="str">
        <v>PDA</v>
      </c>
      <c r="G1046" t="str">
        <v>HONEYWELL</v>
      </c>
      <c r="H1046" t="str">
        <v>Buen dia; se solicita configuración PDA Recibo. Quedo atenta</v>
      </c>
      <c r="I1046" t="str">
        <v>Buen dia; se solicita configuración PDA Recibo. Quedo atenta</v>
      </c>
      <c r="J1046" t="str">
        <v xml:space="preserve">Se realiza actualización de PDA según indicaciones del cliente (Queda pendiente la instalación del teclado de la bascula de carnes ya que no llego el repuesto al sitio </v>
      </c>
      <c r="K1046">
        <v>45623.68402777778</v>
      </c>
      <c r="L1046">
        <v>45625.518055555556</v>
      </c>
      <c r="M1046">
        <v>45628</v>
      </c>
      <c r="N1046" t="str">
        <f>TEXT(M1046, "DDDD")</f>
        <v>lunes</v>
      </c>
      <c r="O1046" t="str">
        <v>M073 METRO MOSQUERA</v>
      </c>
      <c r="P1046" t="str">
        <v>MOSQUERA</v>
      </c>
      <c r="Q1046" t="str">
        <f>IF(ISBLANK(P1046),"0",(VLOOKUP(P1046,REGION,2,FALSE)))</f>
        <v>BOGOTA</v>
      </c>
      <c r="R1046" t="str">
        <v>CRISTIAN CAMILO LOTTA</v>
      </c>
      <c r="S1046" t="e">
        <f>IF(ISBLANK(R1046),"0", VLOOKUP(R1046,PERSONAL,2,FALSE))</f>
        <v>#N/A</v>
      </c>
      <c r="T1046" t="str">
        <v>CFS</v>
      </c>
      <c r="U1046">
        <v>0.4625</v>
      </c>
      <c r="V1046">
        <v>0.6458333333333334</v>
      </c>
      <c r="W1046">
        <f>V1046-U1046</f>
        <v>0.18333333333333335</v>
      </c>
      <c r="X1046">
        <v>2</v>
      </c>
      <c r="Y1046">
        <f>NETWORKDAYS(K1046,M1046)</f>
        <v>4</v>
      </c>
      <c r="Z1046" t="str">
        <f>IF(Y1046&lt;=2,"CUMPLE","NO CUMPLE")</f>
        <v>NO CUMPLE</v>
      </c>
      <c r="AB1046" t="str">
        <v>POR TICKET</v>
      </c>
      <c r="AC1046" t="str">
        <f>TEXT(M1046,"mmmm")</f>
        <v>diciembre</v>
      </c>
      <c r="AD1046" t="str">
        <f>TEXT(M1046,"yyyy")</f>
        <v>yyyy</v>
      </c>
      <c r="AE1046">
        <f>W1046*60*24</f>
        <v>264</v>
      </c>
      <c r="AF1046">
        <f>AE1046/60</f>
        <v>4.4</v>
      </c>
      <c r="AG1046">
        <f>AE1046/60</f>
        <v>4.4</v>
      </c>
      <c r="AH1046">
        <f>L1046-K1046</f>
        <v>1.8340277777751908</v>
      </c>
      <c r="AI1046">
        <f>AH1046*24*60</f>
        <v>2640.9999999962747</v>
      </c>
      <c r="AJ1046">
        <f>75728*X1046</f>
        <v>151456</v>
      </c>
    </row>
    <row r="1047">
      <c r="A1047">
        <v>1054721</v>
      </c>
      <c r="B1047" t="str">
        <v>SOLICITUD</v>
      </c>
      <c r="C1047" t="str">
        <v>CERRADO</v>
      </c>
      <c r="D1047" t="str">
        <v>TIENDA</v>
      </c>
      <c r="E1047" t="str">
        <v>ACOMPAÑAMIENTO</v>
      </c>
      <c r="F1047" t="str">
        <v>ACOMPAÑAMIENTO</v>
      </c>
      <c r="G1047" t="str">
        <v>ACOMPAÑAMIENTO</v>
      </c>
      <c r="H1047" t="str">
        <v>Buenos días; Leidy me ayudas por favor con un recurso para la tienda Metro San Gil; requiero ayuda para configurar unos app Huawei nuevos que nos llegaron y asignarnos en tienda; por ende me urgen este servicio; por favor contactar a la llegada del tecnico a la tienda con Ever Becerra +57 317 6594831</v>
      </c>
      <c r="I1047" t="str">
        <v>Buenos días; Leidy me ayudas por favor con un recurso para la tienda Metro San Gil; requiero ayuda para configurar unos app Huawei nuevos que nos llegaron y asignarnos en tienda; por ende me urgen este servicio; por favor contactar a la llegada del tecnico a la tienda con Ever Becerra +57 317 6594831</v>
      </c>
      <c r="J1047" t="str">
        <v xml:space="preserve">Se realiza apoyo en la instalación de las APs; se remite la información solicita por Ever Becerra; se realiza acompañamiento en las pruebas. Se confirma funcionamiento correcto; Autorizan el retiro de la tienda </v>
      </c>
      <c r="K1047">
        <v>45628.404861111114</v>
      </c>
      <c r="L1047">
        <v>45628.51666666667</v>
      </c>
      <c r="M1047">
        <v>45628</v>
      </c>
      <c r="N1047" t="str">
        <f>TEXT(M1047, "DDDD")</f>
        <v>lunes</v>
      </c>
      <c r="O1047" t="str">
        <v>M183 METRO SAN GIL</v>
      </c>
      <c r="P1047" t="str">
        <v>SAN GIL</v>
      </c>
      <c r="Q1047" t="str">
        <f>IF(ISBLANK(P1047),"0",(VLOOKUP(P1047,REGION,2,FALSE)))</f>
        <v>ORIENTE</v>
      </c>
      <c r="R1047" t="str">
        <v>JAHIR FERNANDO CERDAS</v>
      </c>
      <c r="S1047" t="e">
        <f>IF(ISBLANK(R1047),"0", VLOOKUP(R1047,PERSONAL,2,FALSE))</f>
        <v>#N/A</v>
      </c>
      <c r="T1047" t="str">
        <v>DIRECTO</v>
      </c>
      <c r="U1047">
        <v>0.5833333333333334</v>
      </c>
      <c r="V1047">
        <v>0.75</v>
      </c>
      <c r="W1047">
        <f>V1047-U1047</f>
        <v>0.16666666666666663</v>
      </c>
      <c r="X1047">
        <v>2</v>
      </c>
      <c r="Y1047">
        <f>NETWORKDAYS(K1047,M1047)</f>
        <v>1</v>
      </c>
      <c r="Z1047" t="str">
        <f>IF(Y1047&lt;=2,"CUMPLE","NO CUMPLE")</f>
        <v>CUMPLE</v>
      </c>
      <c r="AB1047" t="str">
        <v>POR TICKET</v>
      </c>
      <c r="AC1047" t="str">
        <f>TEXT(M1047,"mmmm")</f>
        <v>diciembre</v>
      </c>
      <c r="AD1047" t="str">
        <f>TEXT(M1047,"yyyy")</f>
        <v>yyyy</v>
      </c>
      <c r="AE1047">
        <f>W1047*60*24</f>
        <v>239.99999999999994</v>
      </c>
      <c r="AF1047">
        <f>AE1047/60</f>
        <v>3.999999999999999</v>
      </c>
      <c r="AG1047">
        <f>AE1047/60</f>
        <v>3.999999999999999</v>
      </c>
      <c r="AH1047">
        <f>L1047-K1047</f>
        <v>0.11180555555620231</v>
      </c>
      <c r="AI1047">
        <f>AH1047*24*60</f>
        <v>161.00000000093132</v>
      </c>
      <c r="AJ1047">
        <f>75728*X1047</f>
        <v>151456</v>
      </c>
    </row>
    <row r="1048" xml:space="preserve">
      <c r="A1048">
        <v>1048111</v>
      </c>
      <c r="B1048" t="str">
        <v>SOLICITUD</v>
      </c>
      <c r="C1048" t="str">
        <v>CERRADO</v>
      </c>
      <c r="D1048" t="str">
        <v>TIENDA</v>
      </c>
      <c r="E1048" t="str">
        <v>ACOMPAÑAMIENTO</v>
      </c>
      <c r="F1048" t="str">
        <v>ACOMPAÑAMIENTO</v>
      </c>
      <c r="G1048" t="str">
        <v>ACOMPAÑAMIENTO</v>
      </c>
      <c r="H1048" t="str">
        <v>buenas tardes se requiere apoyo de isit para revisar y levantar la información de los microsens que actualmente tenemos en la tienda tanto de la linea de cajas como los periféricos; por favor cuando este la persona en sitio comunicase conmigo para hacer la actividad en conjunto. gracias</v>
      </c>
      <c r="I1048" t="str">
        <v>buenas tardes se requiere apoyo de isit para revisar y levantar la información de los microsens que actualmente tenemos en la tienda tanto de la linea de cajas como los periféricos; por favor cuando este la persona en sitio comunicase conmigo para hacer la actividad en conjunto. gracias</v>
      </c>
      <c r="J1048" t="str">
        <v>Se realiza el levantamiento de la informacion de los Microsens de la tienda Cencosud Jumbo popayán en coordinacion con Deisy quien solicita el servicio; se realiza envio fotografico de cada punto culminando satisfactoriamente con el servicio; ademas se pregunta si tienen algun requerimiento adicional lo cual informan que no para dar como terminada la visita.</v>
      </c>
      <c r="K1048">
        <v>45628.58541666667</v>
      </c>
      <c r="L1048">
        <v>45628.75208333333</v>
      </c>
      <c r="M1048">
        <v>45629</v>
      </c>
      <c r="N1048" t="str">
        <f>TEXT(M1048, "DDDD")</f>
        <v>martes</v>
      </c>
      <c r="O1048" t="str" xml:space="preserve">
        <v xml:space="preserve">_x000d_
J036 JUMBO POPAYAN CAMPANARIO</v>
      </c>
      <c r="P1048" t="str">
        <v>POPAYAN</v>
      </c>
      <c r="Q1048" t="str">
        <f>IF(ISBLANK(P1048),"0",(VLOOKUP(P1048,REGION,2,FALSE)))</f>
        <v>OCCIDENTE</v>
      </c>
      <c r="R1048" t="str">
        <v xml:space="preserve">CRISTIAN ANDRES LLANTEN </v>
      </c>
      <c r="S1048" t="e">
        <f>IF(ISBLANK(R1048),"0", VLOOKUP(R1048,PERSONAL,2,FALSE))</f>
        <v>#N/A</v>
      </c>
      <c r="T1048" t="str">
        <v>CFS</v>
      </c>
      <c r="U1048">
        <v>0.3333333333333333</v>
      </c>
      <c r="V1048">
        <v>0.4166666666666667</v>
      </c>
      <c r="W1048">
        <f>V1048-U1048</f>
        <v>0.08333333333333337</v>
      </c>
      <c r="X1048">
        <v>1</v>
      </c>
      <c r="Y1048">
        <f>NETWORKDAYS(K1048,M1048)</f>
        <v>2</v>
      </c>
      <c r="Z1048" t="str">
        <f>IF(Y1048&lt;=2,"CUMPLE","NO CUMPLE")</f>
        <v>CUMPLE</v>
      </c>
      <c r="AB1048" t="str">
        <v>POR TICKET</v>
      </c>
      <c r="AC1048" t="str">
        <f>TEXT(M1048,"mmmm")</f>
        <v>diciembre</v>
      </c>
      <c r="AD1048" t="str">
        <f>TEXT(M1048,"yyyy")</f>
        <v>yyyy</v>
      </c>
      <c r="AE1048">
        <f>W1048*60*24</f>
        <v>120.00000000000004</v>
      </c>
      <c r="AF1048">
        <f>AE1048/60</f>
        <v>2.000000000000001</v>
      </c>
      <c r="AG1048">
        <f>AE1048/60</f>
        <v>2.000000000000001</v>
      </c>
      <c r="AH1048">
        <f>L1048-K1048</f>
        <v>0.16666666666424135</v>
      </c>
      <c r="AI1048">
        <f>AH1048*24*60</f>
        <v>239.99999999650754</v>
      </c>
      <c r="AJ1048">
        <f>75728*X1048</f>
        <v>75728</v>
      </c>
    </row>
    <row r="1049" xml:space="preserve">
      <c r="A1049">
        <v>1054511</v>
      </c>
      <c r="B1049" t="str">
        <v>INCIDENTE</v>
      </c>
      <c r="C1049" t="str">
        <v>CERRADO</v>
      </c>
      <c r="D1049" t="str">
        <v>CARNES</v>
      </c>
      <c r="E1049" t="str">
        <v>PDA</v>
      </c>
      <c r="F1049" t="str">
        <v>PDA</v>
      </c>
      <c r="G1049" t="str">
        <v>HONEYWELL</v>
      </c>
      <c r="H1049" t="str">
        <v>La PDT sale lo siguiente LOW STORAGE; not enough storage; please free up; esta informacion sale cada momento bloqueando el proceso de escaneo; S/N 20073B0525 MARCA HONEYWELL</v>
      </c>
      <c r="I1049" t="str">
        <v>La PDT sale lo siguiente LOW STORAGE; not enough storage; please free up; esta informacion sale cada momento bloqueando el proceso de escaneo; S/N 20073B0525 MARCA HONEYWELL</v>
      </c>
      <c r="J1049" t="str" xml:space="preserve">
        <v xml:space="preserve">Se realiza revisión a la PDA 20073B0525; la cual presentaba fallas en el almacenamiento ya que se encontraba lleno; se hace el_x000d_
proceso de liberar almacenamiento del equipo; en el cual se encontraban muchos archivos; apks; fotos y aplicaciones que no deberían_x000d_
estar en la PDA; se procede a hacer el borrado; a la vez se aprovecha y se actualiza los demás aplicativos del dispositivo para que no_x000d_
presenten ninguna falla futura; se hacen pruebas y queda funcionando correctamente; también se volvió a el área de carnes y se_x000d_
comprueba de que la balanza quedó funcionando correctamente.</v>
      </c>
      <c r="K1049">
        <v>45628.584027777775</v>
      </c>
      <c r="L1049">
        <v>45628.71388888889</v>
      </c>
      <c r="M1049">
        <v>45629</v>
      </c>
      <c r="N1049" t="str">
        <f>TEXT(M1049, "DDDD")</f>
        <v>martes</v>
      </c>
      <c r="O1049" t="str">
        <v>M179 METRO PITALITO</v>
      </c>
      <c r="P1049" t="str">
        <v>PITALITO</v>
      </c>
      <c r="Q1049" t="str">
        <f>IF(ISBLANK(P1049),"0",(VLOOKUP(P1049,REGION,2,FALSE)))</f>
        <v>OCCIDENTE</v>
      </c>
      <c r="R1049" t="str">
        <v>MICHAEL SIMIT VILLABON TRUJILLO</v>
      </c>
      <c r="S1049" t="e">
        <f>IF(ISBLANK(R1049),"0", VLOOKUP(R1049,PERSONAL,2,FALSE))</f>
        <v>#N/A</v>
      </c>
      <c r="T1049" t="str">
        <v>ALIADO</v>
      </c>
      <c r="U1049">
        <v>0.3333333333333333</v>
      </c>
      <c r="V1049">
        <v>0.3958333333333333</v>
      </c>
      <c r="W1049">
        <f>V1049-U1049</f>
        <v>0.0625</v>
      </c>
      <c r="X1049">
        <v>1</v>
      </c>
      <c r="Y1049">
        <f>NETWORKDAYS(K1049,M1049)</f>
        <v>2</v>
      </c>
      <c r="Z1049" t="str">
        <f>IF(Y1049&lt;=2,"CUMPLE","NO CUMPLE")</f>
        <v>CUMPLE</v>
      </c>
      <c r="AB1049" t="str">
        <v>POR TICKET</v>
      </c>
      <c r="AC1049" t="str">
        <f>TEXT(M1049,"mmmm")</f>
        <v>diciembre</v>
      </c>
      <c r="AD1049" t="str">
        <f>TEXT(M1049,"yyyy")</f>
        <v>yyyy</v>
      </c>
      <c r="AE1049">
        <f>W1049*60*24</f>
        <v>90</v>
      </c>
      <c r="AF1049">
        <f>AE1049/60</f>
        <v>1.5</v>
      </c>
      <c r="AG1049">
        <f>AE1049/60</f>
        <v>1.5</v>
      </c>
      <c r="AH1049">
        <f>L1049-K1049</f>
        <v>0.12986111111240461</v>
      </c>
      <c r="AI1049">
        <f>AH1049*24*60</f>
        <v>187.00000000186265</v>
      </c>
      <c r="AJ1049">
        <f>75728*X1049</f>
        <v>75728</v>
      </c>
    </row>
    <row r="1050" xml:space="preserve">
      <c r="A1050">
        <v>1047908</v>
      </c>
      <c r="B1050" t="str">
        <v>INCIDENTE</v>
      </c>
      <c r="C1050" t="str">
        <v>CERRADO</v>
      </c>
      <c r="D1050" t="str">
        <v>TIENDA</v>
      </c>
      <c r="E1050" t="str">
        <v>ACOMPAÑAMIENTO</v>
      </c>
      <c r="F1050" t="str">
        <v>ACOMPAÑAMIENTO</v>
      </c>
      <c r="G1050" t="str">
        <v>ACOMPAÑAMIENTO</v>
      </c>
      <c r="H1050" t="str">
        <v>se solicita por favor apoyo para reunión regional en la tienda Jumbo La 65 para el martes 03 de Diciembre</v>
      </c>
      <c r="I1050" t="str">
        <v>se solicita por favor apoyo para reunión regional en la tienda Jumbo La 65 para el martes 03 de Diciembre</v>
      </c>
      <c r="J1050" t="str" xml:space="preserve">
        <v xml:space="preserve">solución: Se llega sitio a las 8 de la mañana se procede a hacer la labor de revisión de todas las cajas las cuales no presentan novedades de ahí pasó a la sala de sistemas a recoger un cable HDMI y pasar a la sala de reunión donde se configura el televisor con el computador para la presentación posteriormente me quedó de una a 5 de la tarde realizando el acompañamiento por si tiene algún inconveniente el cual procedo a hacer unas actas para sacar unos equipos para el día siguiente de jumbo de Río negro_x000d_
_x000d_
</v>
      </c>
      <c r="K1050">
        <v>45625.645833333336</v>
      </c>
      <c r="L1050">
        <v>45625.70416666667</v>
      </c>
      <c r="M1050">
        <v>45629</v>
      </c>
      <c r="N1050" t="str">
        <f>TEXT(M1050, "DDDD")</f>
        <v>martes</v>
      </c>
      <c r="O1050" t="str" xml:space="preserve">
        <v xml:space="preserve">J023 JUMBO DE LA 65_x000d_
_x000d_
</v>
      </c>
      <c r="P1050" t="str">
        <v>MEDELLIN</v>
      </c>
      <c r="Q1050" t="str">
        <f>IF(ISBLANK(P1050),"0",(VLOOKUP(P1050,REGION,2,FALSE)))</f>
        <v>CENTRO</v>
      </c>
      <c r="R1050" t="str">
        <v>CARLOS MARIO MORELO</v>
      </c>
      <c r="S1050" t="e">
        <f>IF(ISBLANK(R1050),"0", VLOOKUP(R1050,PERSONAL,2,FALSE))</f>
        <v>#N/A</v>
      </c>
      <c r="T1050" t="str">
        <v>DIRECTO</v>
      </c>
      <c r="U1050">
        <v>0.3333333333333333</v>
      </c>
      <c r="V1050">
        <v>0.7291666666666666</v>
      </c>
      <c r="W1050">
        <f>V1050-U1050</f>
        <v>0.3958333333333333</v>
      </c>
      <c r="X1050">
        <v>45414</v>
      </c>
      <c r="Y1050">
        <f>NETWORKDAYS(K1050,M1050)</f>
        <v>3</v>
      </c>
      <c r="Z1050" t="str">
        <f>IF(Y1050&lt;=2,"CUMPLE","NO CUMPLE")</f>
        <v>NO CUMPLE</v>
      </c>
      <c r="AB1050" t="str">
        <v xml:space="preserve">POR DIA </v>
      </c>
      <c r="AC1050" t="str">
        <f>TEXT(M1050,"mmmm")</f>
        <v>diciembre</v>
      </c>
      <c r="AD1050" t="str">
        <f>TEXT(M1050,"yyyy")</f>
        <v>yyyy</v>
      </c>
      <c r="AE1050">
        <f>W1050*60*24</f>
        <v>570</v>
      </c>
      <c r="AF1050">
        <f>AE1050/60</f>
        <v>9.5</v>
      </c>
      <c r="AG1050">
        <f>AE1050/60</f>
        <v>9.5</v>
      </c>
      <c r="AH1050">
        <f>L1050-K1050</f>
        <v>0.05833333333430346</v>
      </c>
      <c r="AI1050">
        <f>AH1050*24*60</f>
        <v>84.00000000139698</v>
      </c>
      <c r="AJ1050">
        <f>75728*X1050</f>
        <v>3439111392</v>
      </c>
    </row>
    <row r="1051" xml:space="preserve">
      <c r="A1051">
        <v>57</v>
      </c>
      <c r="B1051" t="str">
        <v>INCIDENTE</v>
      </c>
      <c r="C1051" t="str">
        <v>CERRADO</v>
      </c>
      <c r="D1051" t="str">
        <v>TIENDA</v>
      </c>
      <c r="E1051" t="str">
        <v>ACOMPAÑAMIENTO</v>
      </c>
      <c r="F1051" t="str">
        <v>ACOMPAÑAMIENTO</v>
      </c>
      <c r="G1051" t="str">
        <v>ACOMPAÑAMIENTO</v>
      </c>
      <c r="H1051" t="str" xml:space="preserve">
        <v xml:space="preserve">//61291//[5:53 p. m.; 29/11/2024] Diego Cortes Cenco: Hola_x000d_
[5:53 p. m.; 29/11/2024] Diego Cortes Cenco: Me ayudas con Alexander Castillo_x000d_
[5:53 p. m.; 29/11/2024] Diego Cortes Cenco: la otra semana_x000d_
[5:53 p. m.; 29/11/2024] Diego Cortes Cenco: Que tengo menos 4 de cencosud_x000d_
[5:53 p. m.; 29/11/2024] Diego Cortes Cenco: que salieron a vacaciones_x000d_
[5:59 p. m.; 29/11/2024] Leidy Villalba Corporativo: Todo los días ? en que tiendas ?_x000d_
[6:00 p. m.; 29/11/2024] Diego Cortes Cenco: Yo organizo los dias con el_x000d_
[6:00 p. m.; 29/11/2024] Diego Cortes Cenco: toda la semana lo necesito</v>
      </c>
      <c r="I1051" t="str" xml:space="preserve">
        <v xml:space="preserve">//61291//[5:53 p. m.; 29/11/2024] Diego Cortes Cenco: Hola_x000d_
[5:53 p. m.; 29/11/2024] Diego Cortes Cenco: Me ayudas con Alexander Castillo_x000d_
[5:53 p. m.; 29/11/2024] Diego Cortes Cenco: la otra semana_x000d_
[5:53 p. m.; 29/11/2024] Diego Cortes Cenco: Que tengo menos 4 de cencosud_x000d_
[5:53 p. m.; 29/11/2024] Diego Cortes Cenco: que salieron a vacaciones_x000d_
[5:59 p. m.; 29/11/2024] Leidy Villalba Corporativo: Todo los días ? en que tiendas ?_x000d_
[6:00 p. m.; 29/11/2024] Diego Cortes Cenco: Yo organizo los dias con el_x000d_
[6:00 p. m.; 29/11/2024] Diego Cortes Cenco: toda la semana lo necesito</v>
      </c>
      <c r="J1051" t="str">
        <v>Se realiza Acompañamiento 2.5 Fecha de inicio: 03/12/2024  AL 06/12/2024</v>
      </c>
      <c r="K1051">
        <v>45625.74513888889</v>
      </c>
      <c r="L1051">
        <v>45627.541666666664</v>
      </c>
      <c r="M1051">
        <v>45629</v>
      </c>
      <c r="N1051" t="str">
        <f>TEXT(M1051, "DDDD")</f>
        <v>martes</v>
      </c>
      <c r="O1051" t="str" xml:space="preserve">
        <v xml:space="preserve">J003 BULEVAR_x000d_
</v>
      </c>
      <c r="P1051" t="str">
        <v>BOGOTA</v>
      </c>
      <c r="Q1051" t="str">
        <f>IF(ISBLANK(P1051),"0",(VLOOKUP(P1051,REGION,2,FALSE)))</f>
        <v>BOGOTA</v>
      </c>
      <c r="R1051" t="str">
        <v>ALEXANDER CASTILLO SOTELO</v>
      </c>
      <c r="S1051">
        <f>IF(ISBLANK(R1051),"0", VLOOKUP(R1051,PERSONAL,2,FALSE))</f>
        <v>80216449</v>
      </c>
      <c r="T1051" t="str">
        <v>ALIADO</v>
      </c>
      <c r="U1051">
        <v>0.3333333333333333</v>
      </c>
      <c r="V1051">
        <v>0.7083333333333334</v>
      </c>
      <c r="W1051">
        <f>V1051-U1051</f>
        <v>0.37500000000000006</v>
      </c>
      <c r="X1051">
        <v>10</v>
      </c>
      <c r="Y1051">
        <f>NETWORKDAYS(K1051,M1051)</f>
        <v>3</v>
      </c>
      <c r="Z1051" t="str">
        <f>IF(Y1051&lt;=2,"CUMPLE","NO CUMPLE")</f>
        <v>NO CUMPLE</v>
      </c>
      <c r="AB1051" t="str">
        <v xml:space="preserve">POR DIA </v>
      </c>
      <c r="AC1051" t="str">
        <f>TEXT(M1051,"mmmm")</f>
        <v>diciembre</v>
      </c>
      <c r="AD1051" t="str">
        <f>TEXT(M1051,"yyyy")</f>
        <v>yyyy</v>
      </c>
      <c r="AE1051">
        <f>W1051*60*24</f>
        <v>540.0000000000001</v>
      </c>
      <c r="AF1051">
        <f>AE1051/60</f>
        <v>9.000000000000002</v>
      </c>
      <c r="AG1051">
        <f>AE1051/60</f>
        <v>9.000000000000002</v>
      </c>
      <c r="AH1051">
        <f>L1051-K1051</f>
        <v>1.796527777776646</v>
      </c>
      <c r="AI1051">
        <f>AH1051*24*60</f>
        <v>2586.99999999837</v>
      </c>
      <c r="AJ1051">
        <f>75728*X1051</f>
        <v>757280</v>
      </c>
    </row>
    <row r="1052" xml:space="preserve">
      <c r="A1052">
        <v>1009407</v>
      </c>
      <c r="B1052" t="str">
        <v>SOLICITUD</v>
      </c>
      <c r="C1052" t="str">
        <v>CERRADO</v>
      </c>
      <c r="D1052" t="str">
        <v>TIENDA</v>
      </c>
      <c r="E1052" t="str">
        <v>VERIFICADOR DE PRECIOS</v>
      </c>
      <c r="F1052" t="str">
        <v>VERIFICADOR DE PRECIOS</v>
      </c>
      <c r="G1052" t="str">
        <v>VERIFICADOR DE PRECIOS</v>
      </c>
      <c r="H1052" t="str">
        <v>Buen dia. por favor me colabora revisando el verificador NQ2C8H000736 ya que amaneció que no funciona. Gracias</v>
      </c>
      <c r="I1052" t="str">
        <v>Buen dia. por favor me colabora revisando el verificador NQ2C8H000736 ya que amaneció que no funciona. Gracias</v>
      </c>
      <c r="J1052" t="str" xml:space="preserve">
        <v xml:space="preserve">Se realiza la configuración de el verificador de precio que llegó a piso de venta Serial verificador nuevo:_x000d_
NQuire1000W4EE01343; se realiza actualización de firmware; reset de scan engine; configuración de el scan engine; al momento de_x000d_
instalar el aplicativo kiosko; teníamos dificultades por errores del apk; ya después nos enviaron un apk que si funcionaba en el_x000d_
verificador de precio; se configuró el admin tools; inhabilitaron botones físicos; se realizó la instalación en piso de venta y las pruebas;_x000d_
solo quedo un error de licencia que no hemos podido solucionar; aunque solo pasa cuando se reinicia el verificador; se hará_x000d_
seguimiento al verificador para ver si se consigue otro apk o otra licencia donde no suceda ese error.</v>
      </c>
      <c r="K1052">
        <v>45625.78333333333</v>
      </c>
      <c r="L1052">
        <v>45628.4</v>
      </c>
      <c r="M1052">
        <v>45630</v>
      </c>
      <c r="N1052" t="str">
        <f>TEXT(M1052, "DDDD")</f>
        <v>miércoles</v>
      </c>
      <c r="O1052" t="str">
        <v>J047 JUMBO GIRARDOT</v>
      </c>
      <c r="P1052" t="str">
        <v>GIRARDOT</v>
      </c>
      <c r="Q1052" t="str">
        <f>IF(ISBLANK(P1052),"0",(VLOOKUP(P1052,REGION,2,FALSE)))</f>
        <v>OCCIDENTE</v>
      </c>
      <c r="R1052" t="str">
        <v>MICHAEL SIMIT VILLABON TRUJILLO</v>
      </c>
      <c r="S1052" t="e">
        <f>IF(ISBLANK(R1052),"0", VLOOKUP(R1052,PERSONAL,2,FALSE))</f>
        <v>#N/A</v>
      </c>
      <c r="T1052" t="str">
        <v>ALIADO</v>
      </c>
      <c r="U1052">
        <v>0.3125</v>
      </c>
      <c r="V1052">
        <v>0.5</v>
      </c>
      <c r="W1052">
        <f>V1052-U1052</f>
        <v>0.1875</v>
      </c>
      <c r="X1052">
        <v>2</v>
      </c>
      <c r="Y1052">
        <f>NETWORKDAYS(K1052,M1052)</f>
        <v>4</v>
      </c>
      <c r="Z1052" t="str">
        <f>IF(Y1052&lt;=2,"CUMPLE","NO CUMPLE")</f>
        <v>NO CUMPLE</v>
      </c>
      <c r="AB1052" t="str">
        <v>POR TICKET</v>
      </c>
      <c r="AC1052" t="str">
        <f>TEXT(M1052,"mmmm")</f>
        <v>diciembre</v>
      </c>
      <c r="AD1052" t="str">
        <f>TEXT(M1052,"yyyy")</f>
        <v>yyyy</v>
      </c>
      <c r="AE1052">
        <f>W1052*60*24</f>
        <v>270</v>
      </c>
      <c r="AF1052">
        <f>AE1052/60</f>
        <v>4.5</v>
      </c>
      <c r="AG1052">
        <f>AE1052/60</f>
        <v>4.5</v>
      </c>
      <c r="AH1052">
        <f>L1052-K1052</f>
        <v>2.616666666668607</v>
      </c>
      <c r="AI1052">
        <f>AH1052*24*60</f>
        <v>3768.000000002794</v>
      </c>
      <c r="AJ1052">
        <f>75728*X1052</f>
        <v>151456</v>
      </c>
    </row>
    <row r="1053">
      <c r="A1053">
        <v>1060064</v>
      </c>
      <c r="B1053" t="str">
        <v>INCIDENTE</v>
      </c>
      <c r="C1053" t="str">
        <v>CERRADO</v>
      </c>
      <c r="D1053" t="str">
        <v>LINEAL DE CAJAS</v>
      </c>
      <c r="E1053" t="str">
        <v>BALANZA</v>
      </c>
      <c r="F1053" t="str">
        <v>BALANZA</v>
      </c>
      <c r="G1053" t="str">
        <v>ZEBRA</v>
      </c>
      <c r="H1053" t="str">
        <v>Se realizo la validación de la balanza y se comprueba que esta manipulado el precinto y se procede con el retiro numero XAA2950000463125 y se procede con la calibración. Se hacen nuevamente las pruebas y salen correctas. Se coloca el precinto numero 7380000000646. Se deja operativa la caja. NII: B127387</v>
      </c>
      <c r="I1053" t="str">
        <v>Se realizo la validación de la balanza y se comprueba que esta manipulado el precinto y se procede con el retiro numero XAA2950000463125 y se procede con la calibración. Se hacen nuevamente las pruebas y salen correctas. Se coloca el precinto numero 7380000000646. Se deja operativa la caja. NII: B127387</v>
      </c>
      <c r="J1053" t="str">
        <v>Se realizo la validación de la balanza y se comprueba que esta manipulado el precinto y se procede con el retiro numero XAA2950000463125 y se procede con la calibración. Se hacen nuevamente las pruebas y salen correctas. Se coloca el precinto numero 7380000000646. Se deja operativa la caja. NII: B127387</v>
      </c>
      <c r="K1053">
        <v>45630.52222222222</v>
      </c>
      <c r="L1053">
        <v>45630.65277777778</v>
      </c>
      <c r="M1053">
        <v>45630</v>
      </c>
      <c r="N1053" t="str">
        <f>TEXT(M1053, "DDDD")</f>
        <v>miércoles</v>
      </c>
      <c r="O1053" t="str">
        <v>J013 JUMBO VALLE DEL LILI</v>
      </c>
      <c r="P1053" t="str">
        <v>CALI</v>
      </c>
      <c r="Q1053" t="str">
        <f>IF(ISBLANK(P1053),"0",(VLOOKUP(P1053,REGION,2,FALSE)))</f>
        <v>OCCIDENTE</v>
      </c>
      <c r="R1053" t="str">
        <v>YOHAN LOPEZ</v>
      </c>
      <c r="S1053" t="e">
        <f>IF(ISBLANK(R1053),"0", VLOOKUP(R1053,PERSONAL,2,FALSE))</f>
        <v>#N/A</v>
      </c>
      <c r="T1053" t="str">
        <v>ALIADO</v>
      </c>
      <c r="U1053">
        <v>0.6527777777777778</v>
      </c>
      <c r="V1053">
        <v>0.6944444444444444</v>
      </c>
      <c r="W1053">
        <f>V1053-U1053</f>
        <v>0.04166666666666663</v>
      </c>
      <c r="X1053">
        <v>1</v>
      </c>
      <c r="Y1053">
        <f>NETWORKDAYS(K1053,M1053)</f>
        <v>1</v>
      </c>
      <c r="Z1053" t="str">
        <f>IF(Y1053&lt;=2,"CUMPLE","NO CUMPLE")</f>
        <v>CUMPLE</v>
      </c>
      <c r="AB1053" t="str">
        <v>POR TICKET</v>
      </c>
      <c r="AC1053" t="str">
        <f>TEXT(M1053,"mmmm")</f>
        <v>diciembre</v>
      </c>
      <c r="AD1053" t="str">
        <f>TEXT(M1053,"yyyy")</f>
        <v>yyyy</v>
      </c>
      <c r="AE1053">
        <f>W1053*60*24</f>
        <v>59.99999999999994</v>
      </c>
      <c r="AF1053">
        <f>AE1053/60</f>
        <v>0.999999999999999</v>
      </c>
      <c r="AG1053">
        <f>AE1053/60</f>
        <v>0.999999999999999</v>
      </c>
      <c r="AH1053">
        <f>L1053-K1053</f>
        <v>0.1305555555591127</v>
      </c>
      <c r="AI1053">
        <f>AH1053*24*60</f>
        <v>188.00000000512227</v>
      </c>
      <c r="AJ1053">
        <f>75728*X1053</f>
        <v>75728</v>
      </c>
    </row>
    <row r="1054" xml:space="preserve">
      <c r="A1054">
        <v>1055552</v>
      </c>
      <c r="B1054" t="str">
        <v>INCIDENTE</v>
      </c>
      <c r="C1054" t="str">
        <v>CERRADO</v>
      </c>
      <c r="D1054" t="str">
        <v>TIENDA</v>
      </c>
      <c r="E1054" t="str">
        <v>MARCADOR</v>
      </c>
      <c r="F1054" t="str">
        <v>MARCADOR</v>
      </c>
      <c r="G1054" t="str">
        <v>MARCADOR</v>
      </c>
      <c r="H1054" t="str">
        <v>Hola buena tarde para solicitar de su ayuda para revisar el reloj control de marcaje del que esta ubicado al lado de caja central esta muy lento para dar la confirmacion del marcaje. Muchas gracias</v>
      </c>
      <c r="I1054" t="str">
        <v>Hola buena tarde para solicitar de su ayuda para revisar el reloj control de marcaje del que esta ubicado al lado de caja central esta muy lento para dar la confirmacion del marcaje. Muchas gracias</v>
      </c>
      <c r="J1054" t="str" xml:space="preserve">
        <v xml:space="preserve">Se llega a sitio se procede a desmontar el reloj de marcaje el cual se le quita el cable de red se hace un reinicio con el mismo se vuelve a conectar el cable de red se deja encender y se realizan pruebas las cuales salen correctamente                                                _x000d_
                                                _x000d_
                                                _x000d_
                                                _x000d_
                                                _x000d_
                                                _x000d_
                                                _x000d_
                                                _x000d_
                                                _x000d_
                                                _x000d_
                                                _x000d_
                                                _x000d_
</v>
      </c>
      <c r="K1054">
        <v>45629.43402777778</v>
      </c>
      <c r="L1054">
        <v>45629.47152777778</v>
      </c>
      <c r="M1054">
        <v>45630</v>
      </c>
      <c r="N1054" t="str">
        <f>TEXT(M1054, "DDDD")</f>
        <v>miércoles</v>
      </c>
      <c r="O1054" t="str" xml:space="preserve">
        <v xml:space="preserve">J027 JUMBO RIONEGRO_x000d_
_x000d_
</v>
      </c>
      <c r="P1054" t="str">
        <v>RIONEGRO</v>
      </c>
      <c r="Q1054" t="str">
        <f>IF(ISBLANK(P1054),"0",(VLOOKUP(P1054,REGION,2,FALSE)))</f>
        <v>CENTRO</v>
      </c>
      <c r="R1054" t="str">
        <v>CARLOS MARIO MORELO</v>
      </c>
      <c r="S1054" t="e">
        <f>IF(ISBLANK(R1054),"0", VLOOKUP(R1054,PERSONAL,2,FALSE))</f>
        <v>#N/A</v>
      </c>
      <c r="T1054" t="str">
        <v>DIRECTO</v>
      </c>
      <c r="U1054">
        <v>0.35347222222222224</v>
      </c>
      <c r="V1054">
        <v>0.5208333333333334</v>
      </c>
      <c r="W1054">
        <f>V1054-U1054</f>
        <v>0.16736111111111113</v>
      </c>
      <c r="X1054">
        <v>2</v>
      </c>
      <c r="Y1054">
        <f>NETWORKDAYS(K1054,M1054)</f>
        <v>2</v>
      </c>
      <c r="Z1054" t="str">
        <f>IF(Y1054&lt;=2,"CUMPLE","NO CUMPLE")</f>
        <v>CUMPLE</v>
      </c>
      <c r="AB1054" t="str">
        <v>POR TICKET</v>
      </c>
      <c r="AC1054" t="str">
        <f>TEXT(M1054,"mmmm")</f>
        <v>diciembre</v>
      </c>
      <c r="AD1054" t="str">
        <f>TEXT(M1054,"yyyy")</f>
        <v>yyyy</v>
      </c>
      <c r="AE1054">
        <f>W1054*60*24</f>
        <v>241.00000000000003</v>
      </c>
      <c r="AF1054">
        <f>AE1054/60</f>
        <v>4.0166666666666675</v>
      </c>
      <c r="AG1054">
        <f>AE1054/60</f>
        <v>4.0166666666666675</v>
      </c>
      <c r="AH1054">
        <f>L1054-K1054</f>
        <v>0.03749999999854481</v>
      </c>
      <c r="AI1054">
        <f>AH1054*24*60</f>
        <v>53.999999997904524</v>
      </c>
      <c r="AJ1054">
        <f>75728*X1054</f>
        <v>151456</v>
      </c>
    </row>
    <row r="1055" xml:space="preserve">
      <c r="A1055">
        <v>1048007</v>
      </c>
      <c r="B1055" t="str">
        <v>INCIDENTE</v>
      </c>
      <c r="C1055" t="str">
        <v>CERRADO</v>
      </c>
      <c r="D1055" t="str">
        <v>LINEAL DE CAJAS</v>
      </c>
      <c r="E1055" t="str">
        <v>VISORES</v>
      </c>
      <c r="F1055" t="str">
        <v>VISORES</v>
      </c>
      <c r="G1055" t="str">
        <v>VISORES</v>
      </c>
      <c r="H1055" t="str" xml:space="preserve">
        <v xml:space="preserve">Buenas tardes; me pueden colaborar por favor para validar el visor de la pos número 11 de platos ya que esta presentando fallas y no deja validar nada _x000d_
</v>
      </c>
      <c r="I1055" t="str" xml:space="preserve">
        <v xml:space="preserve">Buenas tardes; me pueden colaborar por favor para validar el visor de la pos número 11 de platos ya que esta presentando fallas y no deja validar nada _x000d_
</v>
      </c>
      <c r="J1055" t="str" xml:space="preserve">
        <v xml:space="preserve">Se llega a sitio se procede a revisar la post de platos número 11 se hace las pruebas pertinentes de desconexión de los cables cambio del adaptador pero la pantalla cliente;sigue presentando pantalla en blanco se procede a cambiar por otra pantalla de cliente la cual queda instalada y correctamente organizada_x000d_
</v>
      </c>
      <c r="K1055">
        <v>45629.42638888889</v>
      </c>
      <c r="L1055">
        <v>45629.475</v>
      </c>
      <c r="M1055">
        <v>45630</v>
      </c>
      <c r="N1055" t="str">
        <f>TEXT(M1055, "DDDD")</f>
        <v>miércoles</v>
      </c>
      <c r="O1055" t="str" xml:space="preserve">
        <v xml:space="preserve">J027 JUMBO RIONEGRO_x000d_
_x000d_
</v>
      </c>
      <c r="P1055" t="str">
        <v>RIONEGRO</v>
      </c>
      <c r="Q1055" t="str">
        <f>IF(ISBLANK(P1055),"0",(VLOOKUP(P1055,REGION,2,FALSE)))</f>
        <v>CENTRO</v>
      </c>
      <c r="R1055" t="str">
        <v>CARLOS MARIO MORELO</v>
      </c>
      <c r="S1055" t="e">
        <f>IF(ISBLANK(R1055),"0", VLOOKUP(R1055,PERSONAL,2,FALSE))</f>
        <v>#N/A</v>
      </c>
      <c r="T1055" t="str">
        <v>DIRECTO</v>
      </c>
      <c r="U1055">
        <v>0.3333333333333333</v>
      </c>
      <c r="V1055">
        <v>0.5208333333333334</v>
      </c>
      <c r="W1055">
        <f>V1055-U1055</f>
        <v>0.18750000000000006</v>
      </c>
      <c r="X1055">
        <v>2</v>
      </c>
      <c r="Y1055">
        <f>NETWORKDAYS(K1055,M1055)</f>
        <v>2</v>
      </c>
      <c r="Z1055" t="str">
        <f>IF(Y1055&lt;=2,"CUMPLE","NO CUMPLE")</f>
        <v>CUMPLE</v>
      </c>
      <c r="AB1055" t="str">
        <v>POR TICKET</v>
      </c>
      <c r="AC1055" t="str">
        <f>TEXT(M1055,"mmmm")</f>
        <v>diciembre</v>
      </c>
      <c r="AD1055" t="str">
        <f>TEXT(M1055,"yyyy")</f>
        <v>yyyy</v>
      </c>
      <c r="AE1055">
        <f>W1055*60*24</f>
        <v>270.0000000000001</v>
      </c>
      <c r="AF1055">
        <f>AE1055/60</f>
        <v>4.500000000000002</v>
      </c>
      <c r="AG1055">
        <f>AE1055/60</f>
        <v>4.500000000000002</v>
      </c>
      <c r="AH1055">
        <f>L1055-K1055</f>
        <v>0.04861111110949423</v>
      </c>
      <c r="AI1055">
        <f>AH1055*24*60</f>
        <v>69.9999999976717</v>
      </c>
      <c r="AJ1055">
        <f>75728*X1055</f>
        <v>151456</v>
      </c>
    </row>
    <row r="1056" xml:space="preserve">
      <c r="A1056">
        <v>1022370</v>
      </c>
      <c r="B1056" t="str">
        <v>SOLICITUD</v>
      </c>
      <c r="C1056" t="str">
        <v>CERRADO</v>
      </c>
      <c r="D1056" t="str">
        <v>TIENDA</v>
      </c>
      <c r="E1056" t="str">
        <v>BALANZA</v>
      </c>
      <c r="F1056" t="str">
        <v>BALANZA</v>
      </c>
      <c r="G1056" t="str">
        <v>ZEBRA</v>
      </c>
      <c r="H1056" t="str">
        <v xml:space="preserve">Buenas tardes; me colaboran por favor con la báscula de la pos número 8 ya que está presentando novedad;se reinicia constantemente y a veces en los registros no funciona S/N 2408201055812 </v>
      </c>
      <c r="I1056" t="str">
        <v xml:space="preserve">Buenas tardes; me colaboran por favor con la báscula de la pos número 8 ya que está presentando novedad;se reinicia constantemente y a veces en los registros no funciona S/N 2408201055812 </v>
      </c>
      <c r="J1056" t="str" xml:space="preserve">
        <v xml:space="preserve">solución:Se llega a sitio se procede a buscar el cable se desmonta la balanza de la post número 8 se cambia el cable de red se vuelve a configurar La balanza reiniciar el equipo y se realizan pruebas la cuales quedan correctamente operativo_x000d_
_x000d_
</v>
      </c>
      <c r="K1056">
        <v>45629.42569444444</v>
      </c>
      <c r="L1056">
        <v>45629.47361111111</v>
      </c>
      <c r="M1056">
        <v>45630</v>
      </c>
      <c r="N1056" t="str">
        <f>TEXT(M1056, "DDDD")</f>
        <v>miércoles</v>
      </c>
      <c r="O1056" t="str" xml:space="preserve">
        <v xml:space="preserve">J027 JUMBO RIONEGRO_x000d_
_x000d_
</v>
      </c>
      <c r="P1056" t="str">
        <v>RIONEGRO</v>
      </c>
      <c r="Q1056" t="str">
        <f>IF(ISBLANK(P1056),"0",(VLOOKUP(P1056,REGION,2,FALSE)))</f>
        <v>CENTRO</v>
      </c>
      <c r="R1056" t="str">
        <v>CARLOS MARIO MORELO</v>
      </c>
      <c r="S1056" t="e">
        <f>IF(ISBLANK(R1056),"0", VLOOKUP(R1056,PERSONAL,2,FALSE))</f>
        <v>#N/A</v>
      </c>
      <c r="T1056" t="str">
        <v>DIRECTO</v>
      </c>
      <c r="U1056">
        <v>0.3333333333333333</v>
      </c>
      <c r="V1056">
        <v>0.5208333333333334</v>
      </c>
      <c r="W1056">
        <f>V1056-U1056</f>
        <v>0.18750000000000006</v>
      </c>
      <c r="X1056">
        <v>2</v>
      </c>
      <c r="Y1056">
        <f>NETWORKDAYS(K1056,M1056)</f>
        <v>2</v>
      </c>
      <c r="Z1056" t="str">
        <f>IF(Y1056&lt;=2,"CUMPLE","NO CUMPLE")</f>
        <v>CUMPLE</v>
      </c>
      <c r="AB1056" t="str">
        <v>POR TICKET</v>
      </c>
      <c r="AC1056" t="str">
        <f>TEXT(M1056,"mmmm")</f>
        <v>diciembre</v>
      </c>
      <c r="AD1056" t="str">
        <f>TEXT(M1056,"yyyy")</f>
        <v>yyyy</v>
      </c>
      <c r="AE1056">
        <f>W1056*60*24</f>
        <v>270.0000000000001</v>
      </c>
      <c r="AF1056">
        <f>AE1056/60</f>
        <v>4.500000000000002</v>
      </c>
      <c r="AG1056">
        <f>AE1056/60</f>
        <v>4.500000000000002</v>
      </c>
      <c r="AH1056">
        <f>L1056-K1056</f>
        <v>0.047916666670062114</v>
      </c>
      <c r="AI1056">
        <f>AH1056*24*60</f>
        <v>69.00000000488944</v>
      </c>
      <c r="AJ1056">
        <f>75728*X1056</f>
        <v>151456</v>
      </c>
    </row>
    <row r="1057" xml:space="preserve">
      <c r="A1057">
        <v>1060904</v>
      </c>
      <c r="B1057" t="str">
        <v>INCIDENTE</v>
      </c>
      <c r="C1057" t="str">
        <v>CERRADO</v>
      </c>
      <c r="D1057" t="str">
        <v>TIENDA</v>
      </c>
      <c r="E1057" t="str">
        <v>ACOMPAÑAMIENTO</v>
      </c>
      <c r="F1057" t="str">
        <v>ACOMPAÑAMIENTO</v>
      </c>
      <c r="G1057" t="str">
        <v>ACOMPAÑAMIENTO</v>
      </c>
      <c r="H1057" t="str">
        <v>Buenas tardes; solicito un recurso de ISIT para realizar unas actividades como ponchado de 20 metros de cables UTP CAT 5E O 6E y revisión de un circuito de microsent con apoyo de Nestor Lozano telf: 317 6571280</v>
      </c>
      <c r="I1057" t="str">
        <v>Buenas tardes; solicito un recurso de ISIT para realizar unas actividades como ponchado de 20 metros de cables UTP CAT 5E O 6E y revisión de un circuito de microsent con apoyo de Nestor Lozano telf: 317 6571280</v>
      </c>
      <c r="J1057" t="str">
        <v xml:space="preserve">Se realiza ponchado de cable; se realiza configuración de post; se realiza acompañamiento con problemas de datafono redeban; se realiza cambio de cable de algunos datafonos para poder hacer pruebas pero sigue con los mismos problemas; se realiza comprobacion de conexion del datafono con el post en el cual sale exitosa; se le informa al jefe de sitio toda la informacion suministrada con el 1.5 y se deja listo el post para el punto externo que se trasladara para el evento en el cual se realiza conexion de microsent; se verifica conexion con el post en el punto recomendado por el cliente para esa conexion. </v>
      </c>
      <c r="K1057">
        <v>45630.70486111111</v>
      </c>
      <c r="L1057">
        <v>45631.353472222225</v>
      </c>
      <c r="M1057">
        <v>45631</v>
      </c>
      <c r="N1057" t="str">
        <f>TEXT(M1057, "DDDD")</f>
        <v>jueves</v>
      </c>
      <c r="O1057" t="str" xml:space="preserve">
        <v xml:space="preserve">M183 METRO SAN GIL_x000d_
_x000d_
</v>
      </c>
      <c r="P1057" t="str">
        <v>SAN GIL</v>
      </c>
      <c r="Q1057" t="str">
        <f>IF(ISBLANK(P1057),"0",(VLOOKUP(P1057,REGION,2,FALSE)))</f>
        <v>ORIENTE</v>
      </c>
      <c r="R1057" t="str">
        <v>JHONATAN RICARDO VARGAS ZAMBRANO</v>
      </c>
      <c r="S1057">
        <f>IF(ISBLANK(R1057),"0", VLOOKUP(R1057,PERSONAL,2,FALSE))</f>
        <v>1057583301</v>
      </c>
      <c r="T1057" t="str">
        <v>DIRECTO</v>
      </c>
      <c r="U1057">
        <v>0.3958333333333333</v>
      </c>
      <c r="V1057">
        <v>0.6875</v>
      </c>
      <c r="W1057">
        <f>V1057-U1057</f>
        <v>0.2916666666666667</v>
      </c>
      <c r="X1057">
        <v>45414</v>
      </c>
      <c r="Y1057">
        <f>NETWORKDAYS(K1057,M1057)</f>
        <v>2</v>
      </c>
      <c r="Z1057" t="str">
        <f>IF(Y1057&lt;=2,"CUMPLE","NO CUMPLE")</f>
        <v>CUMPLE</v>
      </c>
      <c r="AB1057" t="str">
        <v xml:space="preserve">POR DIA </v>
      </c>
      <c r="AC1057" t="str">
        <f>TEXT(M1057,"mmmm")</f>
        <v>diciembre</v>
      </c>
      <c r="AD1057" t="str">
        <f>TEXT(M1057,"yyyy")</f>
        <v>yyyy</v>
      </c>
      <c r="AE1057">
        <f>W1057*60*24</f>
        <v>420</v>
      </c>
      <c r="AF1057">
        <f>AE1057/60</f>
        <v>7</v>
      </c>
      <c r="AG1057">
        <f>AE1057/60</f>
        <v>7</v>
      </c>
      <c r="AH1057">
        <f>L1057-K1057</f>
        <v>0.648611111115315</v>
      </c>
      <c r="AI1057">
        <f>AH1057*24*60</f>
        <v>934.0000000060536</v>
      </c>
      <c r="AJ1057">
        <f>75728*X1057</f>
        <v>3439111392</v>
      </c>
    </row>
    <row r="1058" xml:space="preserve">
      <c r="A1058">
        <v>1060864</v>
      </c>
      <c r="B1058" t="str">
        <v>SOLICITUD</v>
      </c>
      <c r="C1058" t="str">
        <v>CERRADO</v>
      </c>
      <c r="D1058" t="str">
        <v>TIENDA</v>
      </c>
      <c r="E1058" t="str">
        <v>ACOMPAÑAMIENTO</v>
      </c>
      <c r="F1058" t="str">
        <v>ACOMPAÑAMIENTO</v>
      </c>
      <c r="G1058" t="str">
        <v>ACOMPAÑAMIENTO</v>
      </c>
      <c r="H1058" t="str" xml:space="preserve">
        <v xml:space="preserve">Se requiere apoyo de técnico de ISIT para validaciones varias en tienda Metro Duitama._x000d_
</v>
      </c>
      <c r="I1058" t="str" xml:space="preserve">
        <v xml:space="preserve">Se requiere apoyo de técnico de ISIT para validaciones varias en tienda Metro Duitama._x000d_
</v>
      </c>
      <c r="J1058" t="str">
        <v>Se visita tienda segun horario programado; donde soporte 1.5 De Cenco solicita varias tareas: - Validar Pdt de recibo la cual estaba en modo avion; ingresando con user admin y deshabilitando dicha configuración; - se identifican por hostname equipos que presentan novedad con conexión  a red; se hace levantamiento y validacion de inventario para equipos y componentes a dar de baja; dejando acta para destruccion firmada por gerencia y seguridad; se dejan todos los dispositivos organizados; - se identifica equipo de seguridad con poco espacio en disco dando instruccion a funcionarios para traslador información de gran tamaño al Drive; se finaliza jornada.</v>
      </c>
      <c r="K1058">
        <v>45630.69097222222</v>
      </c>
      <c r="L1058">
        <v>45630.70208333333</v>
      </c>
      <c r="M1058">
        <v>45631</v>
      </c>
      <c r="N1058" t="str">
        <f>TEXT(M1058, "DDDD")</f>
        <v>jueves</v>
      </c>
      <c r="O1058" t="str" xml:space="preserve">
        <v xml:space="preserve">M028 METRO DUITAMA INNOVO_x000d_
_x000d_
</v>
      </c>
      <c r="P1058" t="str">
        <v>DUITAMA</v>
      </c>
      <c r="Q1058" t="str">
        <f>IF(ISBLANK(P1058),"0",(VLOOKUP(P1058,REGION,2,FALSE)))</f>
        <v>ORIENTE</v>
      </c>
      <c r="R1058" t="str">
        <v>Jhonatan Ricardo Vargas Zambrano</v>
      </c>
      <c r="S1058">
        <f>IF(ISBLANK(R1058),"0", VLOOKUP(R1058,PERSONAL,2,FALSE))</f>
        <v>1057583301</v>
      </c>
      <c r="T1058" t="str">
        <v>DIRECTO</v>
      </c>
      <c r="U1058">
        <v>0.3333333333333333</v>
      </c>
      <c r="V1058">
        <v>0.7083333333333334</v>
      </c>
      <c r="W1058">
        <f>V1058-U1058</f>
        <v>0.37500000000000006</v>
      </c>
      <c r="X1058">
        <v>45414</v>
      </c>
      <c r="Y1058">
        <f>NETWORKDAYS(K1058,M1058)</f>
        <v>2</v>
      </c>
      <c r="Z1058" t="str">
        <f>IF(Y1058&lt;=2,"CUMPLE","NO CUMPLE")</f>
        <v>CUMPLE</v>
      </c>
      <c r="AB1058" t="str">
        <v xml:space="preserve">POR DIA </v>
      </c>
      <c r="AC1058" t="str">
        <f>TEXT(M1058,"mmmm")</f>
        <v>diciembre</v>
      </c>
      <c r="AD1058" t="str">
        <f>TEXT(M1058,"yyyy")</f>
        <v>yyyy</v>
      </c>
      <c r="AE1058">
        <f>W1058*60*24</f>
        <v>540.0000000000001</v>
      </c>
      <c r="AF1058">
        <f>AE1058/60</f>
        <v>9.000000000000002</v>
      </c>
      <c r="AG1058">
        <f>AE1058/60</f>
        <v>9.000000000000002</v>
      </c>
      <c r="AH1058">
        <f>L1058-K1058</f>
        <v>0.011111111110949423</v>
      </c>
      <c r="AI1058">
        <f>AH1058*24*60</f>
        <v>15.99999999976717</v>
      </c>
      <c r="AJ1058">
        <f>75728*X1058</f>
        <v>3439111392</v>
      </c>
    </row>
    <row r="1059" xml:space="preserve">
      <c r="A1059">
        <v>991917</v>
      </c>
      <c r="B1059" t="str">
        <v>SOLICITUD</v>
      </c>
      <c r="C1059" t="str">
        <v>ABIERTO</v>
      </c>
      <c r="D1059" t="str">
        <v>ATC</v>
      </c>
      <c r="E1059" t="str">
        <v>CPU</v>
      </c>
      <c r="F1059" t="str">
        <v>CPU</v>
      </c>
      <c r="G1059" t="str">
        <v>LENOVO</v>
      </c>
      <c r="H1059" t="str">
        <v>Se solicita validación del computador de mantenimiento el cual presenta lentitud y demora al momento de abrir cualquier aplicación</v>
      </c>
      <c r="I1059" t="str">
        <v>Se solicita validación del computador de mantenimiento el cual presenta lentitud y demora al momento de abrir cualquier aplicación</v>
      </c>
      <c r="J1059" t="str" xml:space="preserve">
        <v xml:space="preserve">Se realiza revision al disco m.2 que llego; me encargo de bootear las memorias necesaria para la instalacion del windows; al momento de destapar el equipo; se reflejo de que el disco m.2 que llego era el equivocado; asi que se sollicita de nuevo el disco y que recojan el que mandaron para poder hacer el cambio; se necesita urgente porque cada vez falla mas el disco del computador_x000d_
https://drive.google.com/drive/folders/1ZMiZd42-II0mL8WPE_3E1stw7--D0r1j?usp=sharing</v>
      </c>
      <c r="K1059">
        <v>45631.59305555555</v>
      </c>
      <c r="L1059">
        <v>45631.66736111111</v>
      </c>
      <c r="M1059">
        <v>45632</v>
      </c>
      <c r="N1059" t="str">
        <f>TEXT(M1059, "DDDD")</f>
        <v>viernes</v>
      </c>
      <c r="O1059" t="str" xml:space="preserve">
        <v xml:space="preserve">M195 METRO SANTA LUCIA_x000d_
_x000d_
</v>
      </c>
      <c r="P1059" t="str">
        <v>NEIVA</v>
      </c>
      <c r="Q1059" t="str">
        <f>IF(ISBLANK(P1059),"0",(VLOOKUP(P1059,REGION,2,FALSE)))</f>
        <v>OCCIDENTE</v>
      </c>
      <c r="R1059" t="str">
        <v>Michael Smit Villabon Trujillo</v>
      </c>
      <c r="S1059" t="e">
        <f>IF(ISBLANK(R1059),"0", VLOOKUP(R1059,PERSONAL,2,FALSE))</f>
        <v>#N/A</v>
      </c>
      <c r="T1059" t="str">
        <v>ALIADO</v>
      </c>
      <c r="U1059">
        <v>0.3333333333333333</v>
      </c>
      <c r="V1059">
        <v>0.4166666666666667</v>
      </c>
      <c r="W1059">
        <f>V1059-U1059</f>
        <v>0.08333333333333337</v>
      </c>
      <c r="X1059">
        <v>1</v>
      </c>
      <c r="Y1059">
        <f>NETWORKDAYS(K1059,M1059)</f>
        <v>2</v>
      </c>
      <c r="Z1059" t="str">
        <f>IF(Y1059&lt;=2,"CUMPLE","NO CUMPLE")</f>
        <v>CUMPLE</v>
      </c>
      <c r="AB1059" t="str">
        <v>POR TICKET</v>
      </c>
      <c r="AC1059" t="str">
        <f>TEXT(M1059,"mmmm")</f>
        <v>diciembre</v>
      </c>
      <c r="AD1059" t="str">
        <f>TEXT(M1059,"yyyy")</f>
        <v>yyyy</v>
      </c>
      <c r="AE1059">
        <f>W1059*60*24</f>
        <v>120.00000000000004</v>
      </c>
      <c r="AF1059">
        <f>AE1059/60</f>
        <v>2.000000000000001</v>
      </c>
      <c r="AG1059">
        <f>AE1059/60</f>
        <v>2.000000000000001</v>
      </c>
      <c r="AH1059">
        <f>L1059-K1059</f>
        <v>0.0743055555576575</v>
      </c>
      <c r="AI1059">
        <f>AH1059*24*60</f>
        <v>107.0000000030268</v>
      </c>
      <c r="AJ1059">
        <f>75728*X1059</f>
        <v>75728</v>
      </c>
    </row>
    <row r="1060" xml:space="preserve">
      <c r="A1060">
        <v>1058378</v>
      </c>
      <c r="B1060" t="str">
        <v>INCIDENTE</v>
      </c>
      <c r="C1060" t="str">
        <v>CERRADO</v>
      </c>
      <c r="D1060" t="str">
        <v>ATC</v>
      </c>
      <c r="E1060" t="str">
        <v>CPU</v>
      </c>
      <c r="F1060" t="str">
        <v>CPU</v>
      </c>
      <c r="G1060" t="str">
        <v>LENOVO</v>
      </c>
      <c r="H1060" t="str" xml:space="preserve">
        <v xml:space="preserve">Buen Dia Me colaboran con ampliar la memoria del correo_x000d_
</v>
      </c>
      <c r="I1060" t="str" xml:space="preserve">
        <v xml:space="preserve">Buen Dia Me colaboran con ampliar la memoria del correo_x000d_
</v>
      </c>
      <c r="J1060" t="str">
        <v xml:space="preserve">Se realiza revision al correo por temas de almacenamiento; se fija de que solo tenia 500mb de almacenamiento disponible; asi que se procede con ayuda del usuario a borrar lo seleccionado por el para no borrar correos importantes; se borro mas de 7 mil correos y se abrio mas de 7gb de almacenamiento. todo correcto https://drive.google.com/drive/folders/136MS2cTUV5tkz3ESU0PUUVmOOSVw9V5y?usp=drive_link </v>
      </c>
      <c r="K1060">
        <v>45631.589583333334</v>
      </c>
      <c r="L1060">
        <v>45631.67152777778</v>
      </c>
      <c r="M1060">
        <v>45632</v>
      </c>
      <c r="N1060" t="str">
        <f>TEXT(M1060, "DDDD")</f>
        <v>viernes</v>
      </c>
      <c r="O1060" t="str" xml:space="preserve">
        <v xml:space="preserve">M195 METRO SANTA LUCIA_x000d_
_x000d_
</v>
      </c>
      <c r="P1060" t="str">
        <v>NEIVA</v>
      </c>
      <c r="Q1060" t="str">
        <f>IF(ISBLANK(P1060),"0",(VLOOKUP(P1060,REGION,2,FALSE)))</f>
        <v>OCCIDENTE</v>
      </c>
      <c r="R1060" t="str">
        <v>Michael Smit Villabon Trujillo</v>
      </c>
      <c r="S1060" t="e">
        <f>IF(ISBLANK(R1060),"0", VLOOKUP(R1060,PERSONAL,2,FALSE))</f>
        <v>#N/A</v>
      </c>
      <c r="T1060" t="str">
        <v>ALIADO</v>
      </c>
      <c r="U1060">
        <v>0.4166666666666667</v>
      </c>
      <c r="V1060">
        <v>0.4583333333333333</v>
      </c>
      <c r="W1060">
        <f>V1060-U1060</f>
        <v>0.04166666666666663</v>
      </c>
      <c r="X1060">
        <v>1</v>
      </c>
      <c r="Y1060">
        <f>NETWORKDAYS(K1060,M1060)</f>
        <v>2</v>
      </c>
      <c r="Z1060" t="str">
        <f>IF(Y1060&lt;=2,"CUMPLE","NO CUMPLE")</f>
        <v>CUMPLE</v>
      </c>
      <c r="AB1060" t="str">
        <v>POR TICKET</v>
      </c>
      <c r="AC1060" t="str">
        <f>TEXT(M1060,"mmmm")</f>
        <v>diciembre</v>
      </c>
      <c r="AD1060" t="str">
        <f>TEXT(M1060,"yyyy")</f>
        <v>yyyy</v>
      </c>
      <c r="AE1060">
        <f>W1060*60*24</f>
        <v>59.99999999999994</v>
      </c>
      <c r="AF1060">
        <f>AE1060/60</f>
        <v>0.999999999999999</v>
      </c>
      <c r="AG1060">
        <f>AE1060/60</f>
        <v>0.999999999999999</v>
      </c>
      <c r="AH1060">
        <f>L1060-K1060</f>
        <v>0.0819444444423425</v>
      </c>
      <c r="AI1060">
        <f>AH1060*24*60</f>
        <v>117.9999999969732</v>
      </c>
      <c r="AJ1060">
        <f>75728*X1060</f>
        <v>75728</v>
      </c>
    </row>
    <row r="1061" xml:space="preserve">
      <c r="A1061">
        <v>1061720</v>
      </c>
      <c r="B1061" t="str">
        <v>INCIDENTE</v>
      </c>
      <c r="C1061" t="str">
        <v>CERRADO</v>
      </c>
      <c r="D1061" t="str">
        <v>TIENDA</v>
      </c>
      <c r="E1061" t="str">
        <v>RELOJ</v>
      </c>
      <c r="F1061" t="str">
        <v>RELOJ</v>
      </c>
      <c r="G1061" t="str">
        <v>RELOJ</v>
      </c>
      <c r="H1061" t="str">
        <v>Buenos días espero se encuentren muy bien; para comunicarles que en el local Jumbo las Vegas se está presentando inconvenientes a la hora de marcar en el reloj del área de contralor ya que hace dos días ha estado muy lento y en ocasiones no queda el marcaje que el colaborador realiza por dicha lentitud; quedo atenta; muchas gracias.</v>
      </c>
      <c r="I1061" t="str">
        <v>Buenos días espero se encuentren muy bien; para comunicarles que en el local Jumbo las Vegas se está presentando inconvenientes a la hora de marcar en el reloj del área de contralor ya que hace dos días ha estado muy lento y en ocasiones no queda el marcaje que el colaborador realiza por dicha lentitud; quedo atenta; muchas gracias.</v>
      </c>
      <c r="J1061" t="str">
        <v>solución: se llega a sitio se procede a revisar el reloj de marcaje el cual se desmonta se le desconecta el cable de red que es el mismo de energía se reinicia y se vuelve a conectar se realizan pruebas y queda correctamente</v>
      </c>
      <c r="K1061">
        <v>45631.39791666667</v>
      </c>
      <c r="L1061">
        <v>45631.46597222222</v>
      </c>
      <c r="M1061">
        <v>45632</v>
      </c>
      <c r="N1061" t="str">
        <f>TEXT(M1061, "DDDD")</f>
        <v>viernes</v>
      </c>
      <c r="O1061" t="str" xml:space="preserve">
        <v xml:space="preserve">J022 JUMBO LAS VEGAS_x000d_
_x000d_
</v>
      </c>
      <c r="P1061" t="str">
        <v>MEDELLIN</v>
      </c>
      <c r="Q1061" t="str">
        <f>IF(ISBLANK(P1061),"0",(VLOOKUP(P1061,REGION,2,FALSE)))</f>
        <v>CENTRO</v>
      </c>
      <c r="R1061" t="str">
        <v>CARLOS MARIO MORELO</v>
      </c>
      <c r="S1061" t="e">
        <f>IF(ISBLANK(R1061),"0", VLOOKUP(R1061,PERSONAL,2,FALSE))</f>
        <v>#N/A</v>
      </c>
      <c r="T1061" t="str">
        <v>DIRECTO</v>
      </c>
      <c r="U1061">
        <v>0.3333333333333333</v>
      </c>
      <c r="V1061">
        <v>0.375</v>
      </c>
      <c r="W1061">
        <f>V1061-U1061</f>
        <v>0.041666666666666685</v>
      </c>
      <c r="X1061">
        <v>1</v>
      </c>
      <c r="Y1061">
        <f>NETWORKDAYS(K1061,M1061)</f>
        <v>2</v>
      </c>
      <c r="Z1061" t="str">
        <f>IF(Y1061&lt;=2,"CUMPLE","NO CUMPLE")</f>
        <v>CUMPLE</v>
      </c>
      <c r="AB1061" t="str">
        <v>POR TICKET</v>
      </c>
      <c r="AC1061" t="str">
        <f>TEXT(M1061,"mmmm")</f>
        <v>diciembre</v>
      </c>
      <c r="AD1061" t="str">
        <f>TEXT(M1061,"yyyy")</f>
        <v>yyyy</v>
      </c>
      <c r="AE1061">
        <f>W1061*60*24</f>
        <v>60.00000000000002</v>
      </c>
      <c r="AF1061">
        <f>AE1061/60</f>
        <v>1.0000000000000004</v>
      </c>
      <c r="AG1061">
        <f>AE1061/60</f>
        <v>1.0000000000000004</v>
      </c>
      <c r="AH1061">
        <f>L1061-K1061</f>
        <v>0.06805555555183673</v>
      </c>
      <c r="AI1061">
        <f>AH1061*24*60</f>
        <v>97.9999999946449</v>
      </c>
      <c r="AJ1061">
        <f>75728*X1061</f>
        <v>75728</v>
      </c>
    </row>
    <row r="1062" xml:space="preserve">
      <c r="A1062">
        <v>921237</v>
      </c>
      <c r="B1062" t="str">
        <v>INCIDENTE</v>
      </c>
      <c r="C1062" t="str">
        <v>CERRADO</v>
      </c>
      <c r="D1062" t="str">
        <v>TIENDA</v>
      </c>
      <c r="E1062" t="str">
        <v>PDA</v>
      </c>
      <c r="F1062" t="str">
        <v>PDA</v>
      </c>
      <c r="G1062" t="str">
        <v>PDA</v>
      </c>
      <c r="H1062" t="str" xml:space="preserve">
        <v xml:space="preserve">Buenas tardes Me ayuda con la revisión de la pda la cual presenta inconvenientes con las funciones_x000d_
Serial afectado: 21178B04B5_x000d_
Marca HONEYWELL_x000d_
Modelo EDA 51-1_x000d_
</v>
      </c>
      <c r="I1062" t="str" xml:space="preserve">
        <v xml:space="preserve">Buenas tardes Me ayuda con la revisión de la pda la cual presenta inconvenientes con las funciones_x000d_
Serial afectado: 21178B04B5_x000d_
Marca HONEYWELL_x000d_
Modelo EDA 51-1_x000d_
</v>
      </c>
      <c r="J1062" t="str" xml:space="preserve">
        <v xml:space="preserve">solución: se llega a sitio se me entrega la pda la cual procedo a formatear y a configurar se realizan pruebas y se le entrega al usuario correctamente_x000d_
​</v>
      </c>
      <c r="K1062">
        <v>45631.40138888889</v>
      </c>
      <c r="L1062">
        <v>45631.5375</v>
      </c>
      <c r="M1062">
        <v>45632</v>
      </c>
      <c r="N1062" t="str">
        <f>TEXT(M1062, "DDDD")</f>
        <v>viernes</v>
      </c>
      <c r="O1062" t="str" xml:space="preserve">
        <v xml:space="preserve">M046 METRO ITAGUI_x000d_
_x000d_
</v>
      </c>
      <c r="P1062" t="str">
        <v>ITAGUI</v>
      </c>
      <c r="Q1062" t="str">
        <f>IF(ISBLANK(P1062),"0",(VLOOKUP(P1062,REGION,2,FALSE)))</f>
        <v>CENTRO</v>
      </c>
      <c r="R1062" t="str">
        <v>CARLOS MARIO MORELO</v>
      </c>
      <c r="S1062" t="e">
        <f>IF(ISBLANK(R1062),"0", VLOOKUP(R1062,PERSONAL,2,FALSE))</f>
        <v>#N/A</v>
      </c>
      <c r="T1062" t="str">
        <v>DIRECTO</v>
      </c>
      <c r="U1062">
        <v>0.5625</v>
      </c>
      <c r="V1062">
        <v>0.7083333333333334</v>
      </c>
      <c r="W1062">
        <f>V1062-U1062</f>
        <v>0.14583333333333337</v>
      </c>
      <c r="X1062">
        <v>2</v>
      </c>
      <c r="Y1062">
        <f>NETWORKDAYS(K1062,M1062)</f>
        <v>2</v>
      </c>
      <c r="Z1062" t="str">
        <f>IF(Y1062&lt;=2,"CUMPLE","NO CUMPLE")</f>
        <v>CUMPLE</v>
      </c>
      <c r="AB1062" t="str">
        <v>POR TICKET</v>
      </c>
      <c r="AC1062" t="str">
        <f>TEXT(M1062,"mmmm")</f>
        <v>diciembre</v>
      </c>
      <c r="AD1062" t="str">
        <f>TEXT(M1062,"yyyy")</f>
        <v>yyyy</v>
      </c>
      <c r="AE1062">
        <f>W1062*60*24</f>
        <v>210.00000000000006</v>
      </c>
      <c r="AF1062">
        <f>AE1062/60</f>
        <v>3.500000000000001</v>
      </c>
      <c r="AG1062">
        <f>AE1062/60</f>
        <v>3.500000000000001</v>
      </c>
      <c r="AH1062">
        <f>L1062-K1062</f>
        <v>0.13611111111094942</v>
      </c>
      <c r="AI1062">
        <f>AH1062*24*60</f>
        <v>195.99999999976717</v>
      </c>
      <c r="AJ1062">
        <f>75728*X1062</f>
        <v>151456</v>
      </c>
    </row>
    <row r="1063" xml:space="preserve">
      <c r="A1063">
        <v>978529</v>
      </c>
      <c r="B1063" t="str">
        <v>INCIDENTE</v>
      </c>
      <c r="C1063" t="str">
        <v>ABIERTO</v>
      </c>
      <c r="D1063" t="str">
        <v>TIENDA</v>
      </c>
      <c r="E1063" t="str">
        <v>PC</v>
      </c>
      <c r="F1063" t="str">
        <v>PC</v>
      </c>
      <c r="G1063" t="str">
        <v>LENOVO</v>
      </c>
      <c r="H1063" t="str" xml:space="preserve">
        <v xml:space="preserve">Solicito su colaboración para la asignación de computador portátil para mi compañero Profesional: Jorge Vahos CC: 71173323 Cargo: Ejecutivo comercial ventas institucionales_x000d_
_x000d_
Se requiere asistencia para log de credenciales; instalación de office; firma de actas y entrega de equipo. Se requiere devolución de ticket para proceso de inventario</v>
      </c>
      <c r="I1063" t="str" xml:space="preserve">
        <v xml:space="preserve">Solicito su colaboración para la asignación de computador portátil para mi compañero Profesional: Jorge Vahos CC: 71173323 Cargo: Ejecutivo comercial ventas institucionales_x000d_
_x000d_
Se requiere asistencia para log de credenciales; instalación de office; firma de actas y entrega de equipo. Se requiere devolución de ticket para proceso de inventario</v>
      </c>
      <c r="J1063" t="str">
        <v>solución: se llega a sitio se procede a entregar el equipo a revisar la actualizaciones a ingresar al usuario se realizan las actas correspondientes para hacer la entrega. ; Se Devuelve Ticket para Proceso de Inventario</v>
      </c>
      <c r="K1063">
        <v>45631.376388888886</v>
      </c>
      <c r="L1063">
        <v>45631.47638888889</v>
      </c>
      <c r="M1063">
        <v>45632</v>
      </c>
      <c r="N1063" t="str">
        <f>TEXT(M1063, "DDDD")</f>
        <v>viernes</v>
      </c>
      <c r="O1063" t="str" xml:space="preserve">
        <v xml:space="preserve">J022 JUMBO LAS VEGAS_x000d_
_x000d_
</v>
      </c>
      <c r="P1063" t="str">
        <v>MEDELLIN</v>
      </c>
      <c r="Q1063" t="str">
        <f>IF(ISBLANK(P1063),"0",(VLOOKUP(P1063,REGION,2,FALSE)))</f>
        <v>CENTRO</v>
      </c>
      <c r="R1063" t="str">
        <v>CARLOS MARIO MORELO</v>
      </c>
      <c r="S1063" t="e">
        <f>IF(ISBLANK(R1063),"0", VLOOKUP(R1063,PERSONAL,2,FALSE))</f>
        <v>#N/A</v>
      </c>
      <c r="T1063" t="str">
        <v>DIRECTO</v>
      </c>
      <c r="U1063">
        <v>0.375</v>
      </c>
      <c r="V1063">
        <v>0.5</v>
      </c>
      <c r="W1063">
        <f>V1063-U1063</f>
        <v>0.125</v>
      </c>
      <c r="X1063">
        <v>2</v>
      </c>
      <c r="Y1063">
        <f>NETWORKDAYS(K1063,M1063)</f>
        <v>2</v>
      </c>
      <c r="Z1063" t="str">
        <f>IF(Y1063&lt;=2,"CUMPLE","NO CUMPLE")</f>
        <v>CUMPLE</v>
      </c>
      <c r="AB1063" t="str">
        <v>POR TICKET</v>
      </c>
      <c r="AC1063" t="str">
        <f>TEXT(M1063,"mmmm")</f>
        <v>diciembre</v>
      </c>
      <c r="AD1063" t="str">
        <f>TEXT(M1063,"yyyy")</f>
        <v>yyyy</v>
      </c>
      <c r="AE1063">
        <f>W1063*60*24</f>
        <v>180</v>
      </c>
      <c r="AF1063">
        <f>AE1063/60</f>
        <v>3</v>
      </c>
      <c r="AG1063">
        <f>AE1063/60</f>
        <v>3</v>
      </c>
      <c r="AH1063">
        <f>L1063-K1063</f>
        <v>0.10000000000582077</v>
      </c>
      <c r="AI1063">
        <f>AH1063*24*60</f>
        <v>144.0000000083819</v>
      </c>
      <c r="AJ1063">
        <f>75728*X1063</f>
        <v>151456</v>
      </c>
    </row>
    <row r="1064" xml:space="preserve">
      <c r="A1064">
        <v>954921</v>
      </c>
      <c r="B1064" t="str">
        <v>INCIDENTE</v>
      </c>
      <c r="C1064" t="str">
        <v>CERRADO</v>
      </c>
      <c r="D1064" t="str">
        <v>RECIBO</v>
      </c>
      <c r="E1064" t="str">
        <v>PDA</v>
      </c>
      <c r="F1064" t="str">
        <v>PDA</v>
      </c>
      <c r="G1064" t="str">
        <v>HONEYWELL</v>
      </c>
      <c r="H1064" t="str">
        <v>SOLICITO REVISION DE LA PDA DE RECIBO NO RECIBE CARGA CONTINUAMENTE Y CUANDO ESTA CARGANDO NO AUMENTA LA CARGA SOLO DIMINUYE EN OCACIONES.</v>
      </c>
      <c r="I1064" t="str">
        <v>SOLICITO REVISION DE LA PDA DE RECIBO NO RECIBE CARGA CONTINUAMENTE Y CUANDO ESTA CARGANDO NO AUMENTA LA CARGA SOLO DIMINUYE EN OCACIONES.</v>
      </c>
      <c r="J1064" t="str" xml:space="preserve">
        <v xml:space="preserve">Se realiza configuracion a la PDA que llego de cambio en el area de Recibo; la cual se realiza las configuraciones respectivas como_x000d_
instalacion de aplicaciones; configuraciones horarias; escaneos de los codigos para importar la informacion de cencosud; la_x000d_
configuracion de las aplicaciones y las pruebas respectivas</v>
      </c>
      <c r="K1064">
        <v>45631.59305555555</v>
      </c>
      <c r="L1064">
        <v>45631.63333333333</v>
      </c>
      <c r="M1064">
        <v>45632</v>
      </c>
      <c r="N1064" t="str">
        <f>TEXT(M1064, "DDDD")</f>
        <v>viernes</v>
      </c>
      <c r="O1064" t="str" xml:space="preserve">
        <v xml:space="preserve">M195 METRO SANTA LUCIA_x000d_
_x000d_
</v>
      </c>
      <c r="P1064" t="str">
        <v>NEIVA</v>
      </c>
      <c r="Q1064" t="str">
        <f>IF(ISBLANK(P1064),"0",(VLOOKUP(P1064,REGION,2,FALSE)))</f>
        <v>OCCIDENTE</v>
      </c>
      <c r="R1064" t="str">
        <v>Michael Smit Villabon Trujillo</v>
      </c>
      <c r="S1064" t="e">
        <f>IF(ISBLANK(R1064),"0", VLOOKUP(R1064,PERSONAL,2,FALSE))</f>
        <v>#N/A</v>
      </c>
      <c r="T1064" t="str">
        <v>ALIADO</v>
      </c>
      <c r="U1064">
        <v>0.625</v>
      </c>
      <c r="V1064">
        <v>0.6875</v>
      </c>
      <c r="W1064">
        <f>V1064-U1064</f>
        <v>0.0625</v>
      </c>
      <c r="X1064">
        <v>1</v>
      </c>
      <c r="Y1064">
        <f>NETWORKDAYS(K1064,M1064)</f>
        <v>2</v>
      </c>
      <c r="Z1064" t="str">
        <f>IF(Y1064&lt;=2,"CUMPLE","NO CUMPLE")</f>
        <v>CUMPLE</v>
      </c>
      <c r="AB1064" t="str">
        <v>POR TICKET</v>
      </c>
      <c r="AC1064" t="str">
        <f>TEXT(M1064,"mmmm")</f>
        <v>diciembre</v>
      </c>
      <c r="AD1064" t="str">
        <f>TEXT(M1064,"yyyy")</f>
        <v>yyyy</v>
      </c>
      <c r="AE1064">
        <f>W1064*60*24</f>
        <v>90</v>
      </c>
      <c r="AF1064">
        <f>AE1064/60</f>
        <v>1.5</v>
      </c>
      <c r="AG1064">
        <f>AE1064/60</f>
        <v>1.5</v>
      </c>
      <c r="AH1064">
        <f>L1064-K1064</f>
        <v>0.040277777778101154</v>
      </c>
      <c r="AI1064">
        <f>AH1064*24*60</f>
        <v>58.00000000046566</v>
      </c>
      <c r="AJ1064">
        <f>75728*X1064</f>
        <v>75728</v>
      </c>
    </row>
    <row r="1065" xml:space="preserve">
      <c r="A1065">
        <v>1060886</v>
      </c>
      <c r="B1065" t="str">
        <v>INCIDENTE</v>
      </c>
      <c r="C1065" t="str">
        <v>CERRADO</v>
      </c>
      <c r="D1065" t="str">
        <v>OFICINA DE SISTEMAS</v>
      </c>
      <c r="E1065" t="str">
        <v>ACOMPAÑAMIENTO</v>
      </c>
      <c r="F1065" t="str">
        <v>ACOMPAÑAMIENTO</v>
      </c>
      <c r="G1065" t="str">
        <v>ACOMPAÑAMIENTO</v>
      </c>
      <c r="H1065" t="str" xml:space="preserve">
        <v xml:space="preserve">Se requiere apoyo de técnico de ISIT para validaciones varias en tienda Metro Sogamoso_x000d_
</v>
      </c>
      <c r="I1065" t="str" xml:space="preserve">
        <v xml:space="preserve">Se requiere apoyo de técnico de ISIT para validaciones varias en tienda Metro Sogamoso_x000d_
</v>
      </c>
      <c r="J1065" t="str" xml:space="preserve">
        <v xml:space="preserve">Se viista tienda segun programacion donde se procede a realizar tareas asignadas por el soporte 1.5 Cencosud; Se reconfigura verificador Newland en piso de ventas ya que presentaba novedad con los precios al momento de hacer consultas; donde luego de revisar configuración se hacen pruebas validando que falla se corrige; se valida listado de equipos que cuentan con menos de 100 Gb de espacio libre en disco para posterior migracion a Windows 11; solicitando a cada usuario copiar información a Drive para liberar espacio localmente; asi mismo Pcs que estaban Offline se ubican y se dejan trabajando con normalidad; se finaliza jornada sin novedad alguna. _x000d_
</v>
      </c>
      <c r="K1065">
        <v>45630.70486111111</v>
      </c>
      <c r="L1065">
        <v>45630.709027777775</v>
      </c>
      <c r="M1065">
        <v>45632</v>
      </c>
      <c r="N1065" t="str">
        <f>TEXT(M1065, "DDDD")</f>
        <v>viernes</v>
      </c>
      <c r="O1065" t="str" xml:space="preserve">
        <v xml:space="preserve">M097 METRO SOGAMOSO_x000d_
_x000d_
</v>
      </c>
      <c r="P1065" t="str">
        <v>SOGAMOSO</v>
      </c>
      <c r="Q1065" t="str">
        <f>IF(ISBLANK(P1065),"0",(VLOOKUP(P1065,REGION,2,FALSE)))</f>
        <v>ORIENTE</v>
      </c>
      <c r="R1065" t="str">
        <v>Jhonatan Ricardo Vargas Zambrano</v>
      </c>
      <c r="S1065">
        <f>IF(ISBLANK(R1065),"0", VLOOKUP(R1065,PERSONAL,2,FALSE))</f>
        <v>1057583301</v>
      </c>
      <c r="T1065" t="str">
        <v>DIRECTO</v>
      </c>
      <c r="U1065">
        <v>0.3333333333333333</v>
      </c>
      <c r="V1065">
        <v>0.7083333333333334</v>
      </c>
      <c r="W1065">
        <f>V1065-U1065</f>
        <v>0.37500000000000006</v>
      </c>
      <c r="X1065">
        <v>45414</v>
      </c>
      <c r="Y1065">
        <f>NETWORKDAYS(K1065,M1065)</f>
        <v>3</v>
      </c>
      <c r="Z1065" t="str">
        <f>IF(Y1065&lt;=2,"CUMPLE","NO CUMPLE")</f>
        <v>NO CUMPLE</v>
      </c>
      <c r="AB1065" t="str">
        <v xml:space="preserve">POR DIA </v>
      </c>
      <c r="AC1065" t="str">
        <f>TEXT(M1065,"mmmm")</f>
        <v>diciembre</v>
      </c>
      <c r="AD1065" t="str">
        <f>TEXT(M1065,"yyyy")</f>
        <v>yyyy</v>
      </c>
      <c r="AE1065">
        <f>W1065*60*24</f>
        <v>540.0000000000001</v>
      </c>
      <c r="AF1065">
        <f>AE1065/60</f>
        <v>9.000000000000002</v>
      </c>
      <c r="AG1065">
        <f>AE1065/60</f>
        <v>9.000000000000002</v>
      </c>
      <c r="AH1065">
        <f>L1065-K1065</f>
        <v>0.004166666665696539</v>
      </c>
      <c r="AI1065">
        <f>AH1065*24*60</f>
        <v>5.999999998603016</v>
      </c>
      <c r="AJ1065">
        <f>75728*X1065</f>
        <v>3439111392</v>
      </c>
    </row>
    <row r="1066" xml:space="preserve">
      <c r="A1066">
        <v>1008770</v>
      </c>
      <c r="B1066" t="str">
        <v>INCIDENTE</v>
      </c>
      <c r="C1066" t="str">
        <v>ABIERTO</v>
      </c>
      <c r="D1066" t="str">
        <v>RECIBO</v>
      </c>
      <c r="E1066" t="str">
        <v>PDA</v>
      </c>
      <c r="F1066" t="str">
        <v>PDA</v>
      </c>
      <c r="G1066" t="str">
        <v>HONEYWELL</v>
      </c>
      <c r="H1066" t="str">
        <v>se requiere configuración de las PDA DI-034777 no reconoce usuarios. DI-034782; no funciona para descargar merma. DI-034275 No carga la batería. DI-034379 Batería Averiada.</v>
      </c>
      <c r="I1066" t="str">
        <v>se requiere configuración de las PDA DI-034777 no reconoce usuarios. DI-034782; no funciona para descargar merma. DI-034275 No carga la batería. DI-034379 Batería Averiada.</v>
      </c>
      <c r="J1066" t="str">
        <v>Se realiza la busqueda de la bateria que anuncian en el ticket que habia llegado; se busca por numero de guia y transportadora con ayuda de la Asistente de direccion; no ha llegado aun el paquete.</v>
      </c>
      <c r="K1066">
        <v>45631.592361111114</v>
      </c>
      <c r="L1066">
        <v>45631.683333333334</v>
      </c>
      <c r="M1066">
        <v>45632</v>
      </c>
      <c r="N1066" t="str">
        <f>TEXT(M1066, "DDDD")</f>
        <v>viernes</v>
      </c>
      <c r="O1066" t="str" xml:space="preserve">
        <v xml:space="preserve">M038 METRO NEIVA CENTRO DE CONVENCIONES_x000d_
_x000d_
</v>
      </c>
      <c r="P1066" t="str">
        <v>NEIVA</v>
      </c>
      <c r="Q1066" t="str">
        <f>IF(ISBLANK(P1066),"0",(VLOOKUP(P1066,REGION,2,FALSE)))</f>
        <v>OCCIDENTE</v>
      </c>
      <c r="R1066" t="str">
        <v>Michael Smit Villabon Trujillo</v>
      </c>
      <c r="S1066" t="e">
        <f>IF(ISBLANK(R1066),"0", VLOOKUP(R1066,PERSONAL,2,FALSE))</f>
        <v>#N/A</v>
      </c>
      <c r="T1066" t="str">
        <v>ALIADO</v>
      </c>
      <c r="U1066">
        <v>0.7083333333333334</v>
      </c>
      <c r="V1066">
        <v>0.75</v>
      </c>
      <c r="W1066">
        <f>V1066-U1066</f>
        <v>0.04166666666666663</v>
      </c>
      <c r="X1066">
        <v>1</v>
      </c>
      <c r="Y1066">
        <f>NETWORKDAYS(K1066,M1066)</f>
        <v>2</v>
      </c>
      <c r="Z1066" t="str">
        <f>IF(Y1066&lt;=2,"CUMPLE","NO CUMPLE")</f>
        <v>CUMPLE</v>
      </c>
      <c r="AB1066" t="str">
        <v>POR TICKET</v>
      </c>
      <c r="AC1066" t="str">
        <f>TEXT(M1066,"mmmm")</f>
        <v>diciembre</v>
      </c>
      <c r="AD1066" t="str">
        <f>TEXT(M1066,"yyyy")</f>
        <v>yyyy</v>
      </c>
      <c r="AE1066">
        <f>W1066*60*24</f>
        <v>59.99999999999994</v>
      </c>
      <c r="AF1066">
        <f>AE1066/60</f>
        <v>0.999999999999999</v>
      </c>
      <c r="AG1066">
        <f>AE1066/60</f>
        <v>0.999999999999999</v>
      </c>
      <c r="AH1066">
        <f>L1066-K1066</f>
        <v>0.09097222222044365</v>
      </c>
      <c r="AI1066">
        <f>AH1066*24*60</f>
        <v>130.99999999743886</v>
      </c>
      <c r="AJ1066">
        <f>75728*X1066</f>
        <v>75728</v>
      </c>
    </row>
    <row r="1067" xml:space="preserve">
      <c r="A1067">
        <v>1062515</v>
      </c>
      <c r="B1067" t="str">
        <v>INCIDENTE</v>
      </c>
      <c r="C1067" t="str">
        <v>CERRADO</v>
      </c>
      <c r="D1067" t="str">
        <v xml:space="preserve">PANADERIA </v>
      </c>
      <c r="E1067" t="str">
        <v>BALANZA</v>
      </c>
      <c r="F1067" t="str">
        <v>BALANZA</v>
      </c>
      <c r="G1067" t="str">
        <v>METTLER</v>
      </c>
      <c r="H1067" t="str" xml:space="preserve">
        <v xml:space="preserve">Buen Dia Me colaboran con la validación y la adecuación del punto de red de la bascula de panadería_x000d_
</v>
      </c>
      <c r="I1067" t="str" xml:space="preserve">
        <v xml:space="preserve">Buen Dia Me colaboran con la validación y la adecuación del punto de red de la bascula de panadería_x000d_
</v>
      </c>
      <c r="J1067" t="str">
        <v>Se realiza cambio de faceplate y jack en el area de panaderia; ya que se encontraba averiado; a la vez Edwin Bolaños; me pidio hacer revision a las demas balanzas tanto; panaderia; fruver; carnes y platos preparados; porque se encontraban fuera de red; se hizo pruebas de jacks; cables de red; conexiones; hasta que dimos con el error; se hizo los respectivos cambios y cables de red; ademas con ayuda de Deyssy se desbloqueo los puntos de red bloqueados en el switch y se valido de que si se realizara el full carga de los precios.</v>
      </c>
      <c r="K1067">
        <v>45632.475694444445</v>
      </c>
      <c r="L1067">
        <v>45632.49236111111</v>
      </c>
      <c r="M1067">
        <v>45632</v>
      </c>
      <c r="N1067" t="str">
        <f>TEXT(M1067, "DDDD")</f>
        <v>viernes</v>
      </c>
      <c r="O1067" t="str" xml:space="preserve">
        <v xml:space="preserve">M195 METRO SANTA LUCIA_x000d_
_x000d_
</v>
      </c>
      <c r="P1067" t="str">
        <v>NEIVA</v>
      </c>
      <c r="Q1067" t="str">
        <f>IF(ISBLANK(P1067),"0",(VLOOKUP(P1067,REGION,2,FALSE)))</f>
        <v>OCCIDENTE</v>
      </c>
      <c r="R1067" t="str">
        <v>Michael Smit Villabon Trujillo</v>
      </c>
      <c r="S1067" t="e">
        <f>IF(ISBLANK(R1067),"0", VLOOKUP(R1067,PERSONAL,2,FALSE))</f>
        <v>#N/A</v>
      </c>
      <c r="T1067" t="str">
        <v>ALIADO</v>
      </c>
      <c r="U1067">
        <v>0.4583333333333333</v>
      </c>
      <c r="V1067">
        <v>0.625</v>
      </c>
      <c r="W1067">
        <f>V1067-U1067</f>
        <v>0.16666666666666669</v>
      </c>
      <c r="X1067">
        <v>2</v>
      </c>
      <c r="Y1067">
        <f>NETWORKDAYS(K1067,M1067)</f>
        <v>1</v>
      </c>
      <c r="Z1067" t="str">
        <f>IF(Y1067&lt;=2,"CUMPLE","NO CUMPLE")</f>
        <v>CUMPLE</v>
      </c>
      <c r="AB1067" t="str">
        <v>POR TICKET</v>
      </c>
      <c r="AC1067" t="str">
        <f>TEXT(M1067,"mmmm")</f>
        <v>diciembre</v>
      </c>
      <c r="AD1067" t="str">
        <f>TEXT(M1067,"yyyy")</f>
        <v>yyyy</v>
      </c>
      <c r="AE1067">
        <f>W1067*60*24</f>
        <v>240.00000000000006</v>
      </c>
      <c r="AF1067">
        <f>AE1067/60</f>
        <v>4.000000000000001</v>
      </c>
      <c r="AG1067">
        <f>AE1067/60</f>
        <v>4.000000000000001</v>
      </c>
      <c r="AH1067">
        <f>L1067-K1067</f>
        <v>0.016666666662786156</v>
      </c>
      <c r="AI1067">
        <f>AH1067*24*60</f>
        <v>23.999999994412065</v>
      </c>
      <c r="AJ1067">
        <f>75728*X1067</f>
        <v>151456</v>
      </c>
    </row>
    <row r="1068" xml:space="preserve">
      <c r="A1068">
        <v>1062812</v>
      </c>
      <c r="B1068" t="str">
        <v>SOLICITUD</v>
      </c>
      <c r="C1068" t="str">
        <v>ABIERTO</v>
      </c>
      <c r="D1068" t="str">
        <v>RECIBO</v>
      </c>
      <c r="E1068" t="str">
        <v>PDA</v>
      </c>
      <c r="F1068" t="str">
        <v>PDA</v>
      </c>
      <c r="G1068" t="str">
        <v>HONEYWELL</v>
      </c>
      <c r="H1068" t="str">
        <v>BUEN DIA SOLICITO INTERVENIR PDA DE RECIBO PARA CONFIGURACION DEL NUEVO DISPOSITIVO</v>
      </c>
      <c r="I1068" t="str">
        <v>BUEN DIA SOLICITO INTERVENIR PDA DE RECIBO PARA CONFIGURACION DEL NUEVO DISPOSITIVO</v>
      </c>
      <c r="J1068" t="str" xml:space="preserve">
        <v xml:space="preserve">Se realiza configuracion a la PDA que llego de cambio en el area de Recibo; la cual se realiza las configuraciones respectivas como_x000d_
instalacion de aplicaciones; configuraciones horarias; escaneos de los codigos para importar la informacion de cencosud; se realizan_x000d_
pruebas y funciona todo correctamente; se solicita es el vidrio protector ya que llegó sin vidrio templado</v>
      </c>
      <c r="K1068">
        <v>45632.475694444445</v>
      </c>
      <c r="L1068">
        <v>45632.49791666667</v>
      </c>
      <c r="M1068">
        <v>45632</v>
      </c>
      <c r="N1068" t="str">
        <f>TEXT(M1068, "DDDD")</f>
        <v>viernes</v>
      </c>
      <c r="O1068" t="str" xml:space="preserve">
        <v xml:space="preserve">M195 METRO SANTA LUCIA_x000d_
_x000d_
</v>
      </c>
      <c r="P1068" t="str">
        <v>NEIVA</v>
      </c>
      <c r="Q1068" t="str">
        <f>IF(ISBLANK(P1068),"0",(VLOOKUP(P1068,REGION,2,FALSE)))</f>
        <v>OCCIDENTE</v>
      </c>
      <c r="R1068" t="str">
        <v>Michael Smit Villabon Trujillo</v>
      </c>
      <c r="S1068" t="e">
        <f>IF(ISBLANK(R1068),"0", VLOOKUP(R1068,PERSONAL,2,FALSE))</f>
        <v>#N/A</v>
      </c>
      <c r="T1068" t="str">
        <v>ALIADO</v>
      </c>
      <c r="U1068">
        <v>0.6388888888888888</v>
      </c>
      <c r="V1068">
        <v>0.6875</v>
      </c>
      <c r="W1068">
        <f>V1068-U1068</f>
        <v>0.04861111111111116</v>
      </c>
      <c r="X1068">
        <v>1</v>
      </c>
      <c r="Y1068">
        <f>NETWORKDAYS(K1068,M1068)</f>
        <v>1</v>
      </c>
      <c r="Z1068" t="str">
        <f>IF(Y1068&lt;=2,"CUMPLE","NO CUMPLE")</f>
        <v>CUMPLE</v>
      </c>
      <c r="AB1068" t="str">
        <v>POR TICKET</v>
      </c>
      <c r="AC1068" t="str">
        <f>TEXT(M1068,"mmmm")</f>
        <v>diciembre</v>
      </c>
      <c r="AD1068" t="str">
        <f>TEXT(M1068,"yyyy")</f>
        <v>yyyy</v>
      </c>
      <c r="AE1068">
        <f>W1068*60*24</f>
        <v>70.00000000000007</v>
      </c>
      <c r="AF1068">
        <f>AE1068/60</f>
        <v>1.1666666666666679</v>
      </c>
      <c r="AG1068">
        <f>AE1068/60</f>
        <v>1.1666666666666679</v>
      </c>
      <c r="AH1068">
        <f>L1068-K1068</f>
        <v>0.022222222221898846</v>
      </c>
      <c r="AI1068">
        <f>AH1068*24*60</f>
        <v>31.99999999953434</v>
      </c>
      <c r="AJ1068">
        <f>75728*X1068</f>
        <v>75728</v>
      </c>
    </row>
    <row r="1069" xml:space="preserve">
      <c r="A1069">
        <v>1031367</v>
      </c>
      <c r="B1069" t="str">
        <v>INCIDENTE</v>
      </c>
      <c r="C1069" t="str">
        <v>ABIERTO</v>
      </c>
      <c r="D1069" t="str">
        <v>PLATOS PREPARADOS</v>
      </c>
      <c r="E1069" t="str">
        <v>BALANZA</v>
      </c>
      <c r="F1069" t="str">
        <v>BALANZA</v>
      </c>
      <c r="G1069" t="str">
        <v>METTLER</v>
      </c>
      <c r="H1069" t="str">
        <v>buenas tarde revisar la balanza de platos; esta imprimiendo la etiqueta negra no se ve el producto</v>
      </c>
      <c r="I1069" t="str">
        <v>buenas tarde revisar la balanza de platos; esta imprimiendo la etiqueta negra no se ve el producto</v>
      </c>
      <c r="J1069" t="str" xml:space="preserve">
        <v xml:space="preserve">Se llegó al sitio; fuimos a recoger el respuesto junto con la ingeniera y bajamos a platos en compañía de ella para iniciar el cambio. Se_x000d_
quita la tapa metálica de la balanza y se sueltan los tornillos que sostienen la sección donde está el cabezal. La ingeniera me ayuda_x000d_
desconectando el Flex de datos conectado al cabezal y se desatornilla el sensor de etiquetas; Se saca completamente la pieza y se_x000d_
desatornilla la cuchilla; se cambia el cabezal y se empieza el armado nuevamente; todo esto en compañía de la ingeniera Fabiola. Ella_x000d_
se va por unos mins y mientras Hago hace la conexión nuevamente de las piezas;_x000d_
Se vuelven a fijar las piezas y tornillos; a excepción del sensor de etiquetas que se me olvidó atornillar a la parte que lo sostiene._x000d_
Cuando vuelve la ingeniera me resalta que falta atornillar el sensor de etiquetas._x000d_
Desarmo nuevamente la pieza y al apretar el tornillo se rompe el círculo que sostiene el tornillo del sensor; imposibilitando que quede_x000d_
fijo en el lugar en qué debe ir. También la ingeniera nota la falta de la lámina azul del Flex que se había caído en el mesón que_x000d_
estábamos trabajando de lo que yo no me había percatado._x000d_
Después se para el armado nuevamente y no se vuelve a intervenir la impresora.</v>
      </c>
      <c r="K1069">
        <v>45631.59166666667</v>
      </c>
      <c r="L1069">
        <v>45632.62013888889</v>
      </c>
      <c r="M1069">
        <v>45632</v>
      </c>
      <c r="N1069" t="str">
        <f>TEXT(M1069, "DDDD")</f>
        <v>viernes</v>
      </c>
      <c r="O1069" t="str" xml:space="preserve">
        <v xml:space="preserve">M042 METRO IBAGUE_x000d_
_x000d_
</v>
      </c>
      <c r="P1069" t="str">
        <v>IBAGUE</v>
      </c>
      <c r="Q1069" t="str">
        <f>IF(ISBLANK(P1069),"0",(VLOOKUP(P1069,REGION,2,FALSE)))</f>
        <v>OCCIDENTE</v>
      </c>
      <c r="R1069" t="str">
        <v>Juan Felipe Alvarez Acosta</v>
      </c>
      <c r="S1069" t="e">
        <f>IF(ISBLANK(R1069),"0", VLOOKUP(R1069,PERSONAL,2,FALSE))</f>
        <v>#N/A</v>
      </c>
      <c r="T1069" t="str">
        <v>ALIADO</v>
      </c>
      <c r="U1069">
        <v>0.7291666666666666</v>
      </c>
      <c r="V1069">
        <v>0.8125</v>
      </c>
      <c r="W1069">
        <f>V1069-U1069</f>
        <v>0.08333333333333337</v>
      </c>
      <c r="X1069">
        <v>2</v>
      </c>
      <c r="Y1069">
        <f>NETWORKDAYS(K1069,M1069)</f>
        <v>2</v>
      </c>
      <c r="Z1069" t="str">
        <f>IF(Y1069&lt;=2,"CUMPLE","NO CUMPLE")</f>
        <v>CUMPLE</v>
      </c>
      <c r="AB1069" t="str">
        <v>POR TICKET</v>
      </c>
      <c r="AC1069" t="str">
        <f>TEXT(M1069,"mmmm")</f>
        <v>diciembre</v>
      </c>
      <c r="AD1069" t="str">
        <f>TEXT(M1069,"yyyy")</f>
        <v>yyyy</v>
      </c>
      <c r="AE1069">
        <f>W1069*60*24</f>
        <v>120.00000000000004</v>
      </c>
      <c r="AF1069">
        <f>AE1069/60</f>
        <v>2.000000000000001</v>
      </c>
      <c r="AG1069">
        <f>AE1069/60</f>
        <v>2.000000000000001</v>
      </c>
      <c r="AH1069">
        <f>L1069-K1069</f>
        <v>1.0284722222204437</v>
      </c>
      <c r="AI1069">
        <f>AH1069*24*60</f>
        <v>1480.9999999974389</v>
      </c>
      <c r="AJ1069">
        <f>75728*X1069</f>
        <v>151456</v>
      </c>
    </row>
    <row r="1070" xml:space="preserve">
      <c r="A1070">
        <v>1069029</v>
      </c>
      <c r="B1070" t="str">
        <v>INCIDENTE</v>
      </c>
      <c r="C1070" t="str">
        <v>CERRADO</v>
      </c>
      <c r="D1070" t="str">
        <v>TIENDA</v>
      </c>
      <c r="E1070" t="str">
        <v>RELOJ</v>
      </c>
      <c r="F1070" t="str">
        <v>RELOJ</v>
      </c>
      <c r="G1070" t="str">
        <v>RELOJ</v>
      </c>
      <c r="H1070" t="str">
        <v>Buenos días Solicito su ayuda por favor con el reloj de contralor "AD-163839" de Jumbo Rionegro ya que esta muy lento a la hora de cada marcaje; se demora varios segundos en mostrar si fue Muchas gracias</v>
      </c>
      <c r="I1070" t="str">
        <v>Buenos días Solicito su ayuda por favor con el reloj de contralor "AD-163839" de Jumbo Rionegro ya que esta muy lento a la hora de cada marcaje; se demora varios segundos en mostrar si fue Muchas gracias</v>
      </c>
      <c r="J1070" t="str" xml:space="preserve">
        <v xml:space="preserve">solución: se llega a sitio se procede a desinstalar el reloj de marca se reinicia y se deja correctamente"_x000d_
</v>
      </c>
      <c r="K1070">
        <v>45635.39166666667</v>
      </c>
      <c r="L1070">
        <v>45635.402083333334</v>
      </c>
      <c r="M1070">
        <v>45635</v>
      </c>
      <c r="N1070" t="str">
        <f>TEXT(M1070, "DDDD")</f>
        <v>lunes</v>
      </c>
      <c r="O1070" t="str" xml:space="preserve">
        <v xml:space="preserve">J027 JUMBO RIONEGRO_x000d_
_x000d_
</v>
      </c>
      <c r="P1070" t="str">
        <v>RIONEGRO</v>
      </c>
      <c r="Q1070" t="str">
        <f>IF(ISBLANK(P1070),"0",(VLOOKUP(P1070,REGION,2,FALSE)))</f>
        <v>CENTRO</v>
      </c>
      <c r="R1070" t="str">
        <v>CARLOS MARIO MORELO</v>
      </c>
      <c r="S1070" t="e">
        <f>IF(ISBLANK(R1070),"0", VLOOKUP(R1070,PERSONAL,2,FALSE))</f>
        <v>#N/A</v>
      </c>
      <c r="T1070" t="str">
        <v>DIRECTO</v>
      </c>
      <c r="U1070">
        <v>0.4791666666666667</v>
      </c>
      <c r="V1070">
        <v>0.6041666666666666</v>
      </c>
      <c r="W1070">
        <f>V1070-U1070</f>
        <v>0.12499999999999994</v>
      </c>
      <c r="X1070">
        <v>2</v>
      </c>
      <c r="Y1070">
        <f>NETWORKDAYS(K1070,M1070)</f>
        <v>1</v>
      </c>
      <c r="Z1070" t="str">
        <f>IF(Y1070&lt;=2,"CUMPLE","NO CUMPLE")</f>
        <v>CUMPLE</v>
      </c>
      <c r="AB1070" t="str">
        <v>POR TICKET</v>
      </c>
      <c r="AC1070" t="str">
        <f>TEXT(M1070,"mmmm")</f>
        <v>diciembre</v>
      </c>
      <c r="AD1070" t="str">
        <f>TEXT(M1070,"yyyy")</f>
        <v>yyyy</v>
      </c>
      <c r="AE1070">
        <f>W1070*60*24</f>
        <v>179.99999999999991</v>
      </c>
      <c r="AF1070">
        <f>AE1070/60</f>
        <v>2.9999999999999987</v>
      </c>
      <c r="AG1070">
        <f>AE1070/60</f>
        <v>2.9999999999999987</v>
      </c>
      <c r="AH1070">
        <f>L1070-K1070</f>
        <v>0.010416666664241347</v>
      </c>
      <c r="AI1070">
        <f>AH1070*24*60</f>
        <v>14.99999999650754</v>
      </c>
      <c r="AJ1070">
        <f>75728*X1070</f>
        <v>151456</v>
      </c>
    </row>
    <row r="1071" xml:space="preserve">
      <c r="A1071">
        <v>1067704</v>
      </c>
      <c r="B1071" t="str">
        <v>INCIDENTE</v>
      </c>
      <c r="C1071" t="str">
        <v>CERRADO</v>
      </c>
      <c r="D1071" t="str">
        <v>TIENDA</v>
      </c>
      <c r="E1071" t="str">
        <v>SWICTH</v>
      </c>
      <c r="F1071" t="str">
        <v>SWICTH</v>
      </c>
      <c r="G1071" t="str">
        <v>MICROSENCE</v>
      </c>
      <c r="H1071" t="str" xml:space="preserve">
        <v xml:space="preserve">1 Switch Microsense caido | JU027 | Ip: 10.131.18.68_x000d_
Equipo_x000d_
_x000d_
Switch_x000d_
_x000d_
Tipo de falla_x000d_
_x000d_
Caida_x000d_
_x000d_
IP de equipo_x000d_
_x000d_
10.131.18.68_x000d_
_x000d_
Descripción_x000d_
_x000d_
Equipo caido</v>
      </c>
      <c r="I1071" t="str" xml:space="preserve">
        <v xml:space="preserve">1 Switch Microsense caido | JU027 | Ip: 10.131.18.68_x000d_
Equipo_x000d_
_x000d_
Switch_x000d_
_x000d_
Tipo de falla_x000d_
_x000d_
Caida_x000d_
_x000d_
IP de equipo_x000d_
_x000d_
10.131.18.68_x000d_
_x000d_
Descripción_x000d_
_x000d_
Equipo caido</v>
      </c>
      <c r="J1071" t="str">
        <v>solución: se procedió a revisar la conexión del datáfono se reinició todo en el área se valía con redes queda correctamente</v>
      </c>
      <c r="K1071">
        <v>45635.35833333333</v>
      </c>
      <c r="L1071">
        <v>45635.37013888889</v>
      </c>
      <c r="M1071">
        <v>45635</v>
      </c>
      <c r="N1071" t="str">
        <f>TEXT(M1071, "DDDD")</f>
        <v>lunes</v>
      </c>
      <c r="O1071" t="str" xml:space="preserve">
        <v xml:space="preserve">J027 JUMBO RIONEGRO_x000d_
_x000d_
</v>
      </c>
      <c r="P1071" t="str">
        <v>RIONEGRO</v>
      </c>
      <c r="Q1071" t="str">
        <f>IF(ISBLANK(P1071),"0",(VLOOKUP(P1071,REGION,2,FALSE)))</f>
        <v>CENTRO</v>
      </c>
      <c r="R1071" t="str">
        <v>CARLOS MARIO MORELO</v>
      </c>
      <c r="S1071" t="e">
        <f>IF(ISBLANK(R1071),"0", VLOOKUP(R1071,PERSONAL,2,FALSE))</f>
        <v>#N/A</v>
      </c>
      <c r="T1071" t="str">
        <v>DIRECTO</v>
      </c>
      <c r="U1071">
        <v>0.4791666666666667</v>
      </c>
      <c r="V1071">
        <v>0.6041666666666666</v>
      </c>
      <c r="W1071">
        <f>V1071-U1071</f>
        <v>0.12499999999999994</v>
      </c>
      <c r="X1071">
        <v>2</v>
      </c>
      <c r="Y1071">
        <f>NETWORKDAYS(K1071,M1071)</f>
        <v>1</v>
      </c>
      <c r="Z1071" t="str">
        <f>IF(Y1071&lt;=2,"CUMPLE","NO CUMPLE")</f>
        <v>CUMPLE</v>
      </c>
      <c r="AB1071" t="str">
        <v>POR TICKET</v>
      </c>
      <c r="AC1071" t="str">
        <f>TEXT(M1071,"mmmm")</f>
        <v>diciembre</v>
      </c>
      <c r="AD1071" t="str">
        <f>TEXT(M1071,"yyyy")</f>
        <v>yyyy</v>
      </c>
      <c r="AE1071">
        <f>W1071*60*24</f>
        <v>179.99999999999991</v>
      </c>
      <c r="AF1071">
        <f>AE1071/60</f>
        <v>2.9999999999999987</v>
      </c>
      <c r="AG1071">
        <f>AE1071/60</f>
        <v>2.9999999999999987</v>
      </c>
      <c r="AH1071">
        <f>L1071-K1071</f>
        <v>0.011805555557657499</v>
      </c>
      <c r="AI1071">
        <f>AH1071*24*60</f>
        <v>17.0000000030268</v>
      </c>
      <c r="AJ1071">
        <f>75728*X1071</f>
        <v>151456</v>
      </c>
    </row>
    <row r="1072" xml:space="preserve">
      <c r="A1072">
        <v>1046140</v>
      </c>
      <c r="B1072" t="str">
        <v>INCIDENTE</v>
      </c>
      <c r="C1072" t="str">
        <v>ABIERTO</v>
      </c>
      <c r="D1072" t="str">
        <v>TIENDA</v>
      </c>
      <c r="E1072" t="str">
        <v>BALANZA</v>
      </c>
      <c r="F1072" t="str">
        <v>BALANZA</v>
      </c>
      <c r="G1072" t="str">
        <v>METTLER</v>
      </c>
      <c r="H1072" t="str">
        <v>Buenas tardes; por favor solicito su colaboración con balanza de mesa de platos preparados la cual no imprime etiqueta y arroja el mensaje "el cabezal de impresora es versión de copia" serial: B932069624</v>
      </c>
      <c r="I1072" t="str">
        <v>Buenas tardes; por favor solicito su colaboración con balanza de mesa de platos preparados la cual no imprime etiqueta y arroja el mensaje "el cabezal de impresora es versión de copia" serial: B932069624</v>
      </c>
      <c r="J1072" t="str" xml:space="preserve">
        <v xml:space="preserve">Se procede a realizar mantenimiento a cabezal asi mismo se espera 30 minutos para realizar nuevamente la prueba este no queda operativo lo que se le indica al 1.5 que enviara parte para la báscula._x000d_
</v>
      </c>
      <c r="K1072">
        <v>45635.42291666667</v>
      </c>
      <c r="L1072">
        <v>45635.61111111111</v>
      </c>
      <c r="M1072">
        <v>45635</v>
      </c>
      <c r="N1072" t="str">
        <f>TEXT(M1072, "DDDD")</f>
        <v>lunes</v>
      </c>
      <c r="O1072" t="str" xml:space="preserve">
        <v xml:space="preserve">M085 METRO MONTERIA_x000d_
_x000d_
</v>
      </c>
      <c r="P1072" t="str">
        <v>MONTERIA</v>
      </c>
      <c r="Q1072" t="str">
        <f>IF(ISBLANK(P1072),"0",(VLOOKUP(P1072,REGION,2,FALSE)))</f>
        <v>COSTA</v>
      </c>
      <c r="R1072" t="str">
        <v>SHARON YANETH KERGUELEN WILCHES</v>
      </c>
      <c r="S1072">
        <f>IF(ISBLANK(R1072),"0", VLOOKUP(R1072,PERSONAL,2,FALSE))</f>
        <v>1067917448</v>
      </c>
      <c r="T1072" t="str">
        <v>DIRECTO</v>
      </c>
      <c r="U1072">
        <v>0.6236111111111111</v>
      </c>
      <c r="V1072">
        <v>0.6770833333333334</v>
      </c>
      <c r="W1072">
        <f>V1072-U1072</f>
        <v>0.053472222222222254</v>
      </c>
      <c r="X1072">
        <v>1</v>
      </c>
      <c r="Y1072">
        <f>NETWORKDAYS(K1072,M1072)</f>
        <v>1</v>
      </c>
      <c r="Z1072" t="str">
        <f>IF(Y1072&lt;=2,"CUMPLE","NO CUMPLE")</f>
        <v>CUMPLE</v>
      </c>
      <c r="AB1072" t="str">
        <v>POR TICKET</v>
      </c>
      <c r="AC1072" t="str">
        <f>TEXT(M1072,"mmmm")</f>
        <v>diciembre</v>
      </c>
      <c r="AD1072" t="str">
        <f>TEXT(M1072,"yyyy")</f>
        <v>yyyy</v>
      </c>
      <c r="AE1072">
        <f>W1072*60*24</f>
        <v>77.00000000000004</v>
      </c>
      <c r="AF1072">
        <f>AE1072/60</f>
        <v>1.283333333333334</v>
      </c>
      <c r="AG1072">
        <f>AE1072/60</f>
        <v>1.283333333333334</v>
      </c>
      <c r="AH1072">
        <f>L1072-K1072</f>
        <v>0.18819444443943212</v>
      </c>
      <c r="AI1072">
        <f>AH1072*24*60</f>
        <v>270.99999999278225</v>
      </c>
      <c r="AJ1072">
        <f>75728*X1072</f>
        <v>75728</v>
      </c>
    </row>
    <row r="1073" xml:space="preserve">
      <c r="A1073">
        <v>1060878</v>
      </c>
      <c r="B1073" t="str">
        <v>INCIDENTE</v>
      </c>
      <c r="C1073" t="str">
        <v>CERRADO</v>
      </c>
      <c r="D1073" t="str">
        <v>TIENDA</v>
      </c>
      <c r="E1073" t="str">
        <v>ACOMPAÑAMIENTO</v>
      </c>
      <c r="F1073" t="str">
        <v>ACOMPAÑAMIENTO</v>
      </c>
      <c r="G1073" t="str">
        <v>ACOMPAÑAMIENTO</v>
      </c>
      <c r="H1073" t="str" xml:space="preserve">
        <v xml:space="preserve">Se requiere apoyo de técnico de ISIT para validaciones varias en tienda Jumbo Yopal_x000d_
</v>
      </c>
      <c r="I1073" t="str" xml:space="preserve">
        <v xml:space="preserve">Se requiere apoyo de técnico de ISIT para validaciones varias en tienda Jumbo Yopal_x000d_
</v>
      </c>
      <c r="J1073" t="str" xml:space="preserve">
        <v xml:space="preserve">Se realiza visita en sitio y se procede a realizar la actividad; se realiza comunicación con la ingeniera Giovanna donde me indica que se debe realizar la instalación de un teclado y la configuración de dos balanzas Toledo._x000d_
_x000d_
_x000d_
Se realiza la instalación del teclado de la Balanza Toledo la cual se solicito y se configura la balanza de Charcutería. Se organizan todas las balanzas en sus puestos correspondientes dejandolos organizados según su asignación en cada área. Se evidencia que una de las balanzas de charcutería tiene daño en cabezal de impresión. Se solicita cambio de cabezal de impresión a la balanza de serial 8951787426. _x000d_
_x000d_
Se revisa el puesto de learning; se toma envidecia fotográfica y se hacen pruebas de funcionamiento en compañía de Elizabeth. También se da revisión a la caja 8 donde se soluciona el problema de red._x000d_
_x000d_
Se le entrega el informe a Elizabeth de lo realizado y me retiro de sitio. Labor culmina con éxito </v>
      </c>
      <c r="K1073">
        <v>45630.69375</v>
      </c>
      <c r="L1073">
        <v>45630.739583333336</v>
      </c>
      <c r="M1073">
        <v>45635</v>
      </c>
      <c r="N1073" t="str">
        <f>TEXT(M1073, "DDDD")</f>
        <v>lunes</v>
      </c>
      <c r="O1073" t="str" xml:space="preserve">
        <v xml:space="preserve">J185 JUMBO YOPAL_x000d_
_x000d_
</v>
      </c>
      <c r="P1073" t="str">
        <v>YOPAL</v>
      </c>
      <c r="Q1073" t="str">
        <f>IF(ISBLANK(P1073),"0",(VLOOKUP(P1073,REGION,2,FALSE)))</f>
        <v>ORIENTE</v>
      </c>
      <c r="R1073" t="str">
        <v>Pablo Andres Balanta Gomez</v>
      </c>
      <c r="S1073">
        <f>IF(ISBLANK(R1073),"0", VLOOKUP(R1073,PERSONAL,2,FALSE))</f>
        <v>1111739227</v>
      </c>
      <c r="T1073" t="str">
        <v>DIRECTO</v>
      </c>
      <c r="U1073">
        <v>0.3125</v>
      </c>
      <c r="V1073">
        <v>0.75</v>
      </c>
      <c r="W1073">
        <f>V1073-U1073</f>
        <v>0.4375</v>
      </c>
      <c r="X1073" t="str">
        <v>2;5</v>
      </c>
      <c r="Y1073">
        <f>NETWORKDAYS(K1073,M1073)</f>
        <v>4</v>
      </c>
      <c r="Z1073" t="str">
        <f>IF(Y1073&lt;=2,"CUMPLE","NO CUMPLE")</f>
        <v>NO CUMPLE</v>
      </c>
      <c r="AB1073" t="str">
        <v xml:space="preserve">POR DIA </v>
      </c>
      <c r="AC1073" t="str">
        <f>TEXT(M1073,"mmmm")</f>
        <v>diciembre</v>
      </c>
      <c r="AD1073" t="str">
        <f>TEXT(M1073,"yyyy")</f>
        <v>yyyy</v>
      </c>
      <c r="AE1073">
        <f>W1073*60*24</f>
        <v>630</v>
      </c>
      <c r="AF1073">
        <f>AE1073/60</f>
        <v>10.5</v>
      </c>
      <c r="AG1073">
        <f>AE1073/60</f>
        <v>10.5</v>
      </c>
      <c r="AH1073">
        <f>L1073-K1073</f>
        <v>0.045833333337213844</v>
      </c>
      <c r="AI1073">
        <f>AH1073*24*60</f>
        <v>66.00000000558794</v>
      </c>
      <c r="AJ1073" t="e">
        <f>75728*X1073</f>
        <v>#VALUE!</v>
      </c>
    </row>
    <row r="1074" xml:space="preserve">
      <c r="A1074">
        <v>1010179</v>
      </c>
      <c r="B1074" t="str">
        <v>INCIDENTE</v>
      </c>
      <c r="C1074" t="str">
        <v>CERRADO</v>
      </c>
      <c r="D1074" t="str">
        <v>CARNES</v>
      </c>
      <c r="E1074" t="str">
        <v>BALANZA</v>
      </c>
      <c r="F1074" t="str">
        <v>BALANZA</v>
      </c>
      <c r="G1074" t="str">
        <v>METTLER</v>
      </c>
      <c r="H1074" t="str">
        <v>Buena tarde; solicito amablemente verificacion bascula carnes presenta fallas en el teclado. Gracias</v>
      </c>
      <c r="I1074" t="str">
        <v>Buena tarde; solicito amablemente verificacion bascula carnes presenta fallas en el teclado. Gracias</v>
      </c>
      <c r="J1074" t="str" xml:space="preserve">
        <v xml:space="preserve">Se realiza el cambio del teclado de la balanza y se hace mantenimiento interno al equipo. Se hacen las pruebas correspondientes y funciona correctamente. Sin embargo genera error de copia de seguridad; así que se debe destapar nuevamente la balanza para reiniciar la board. Le realizan una full carga y se deja operativa la balanza.                                                _x000d_
                                                _x000d_
                                                _x000d_
                                                _x000d_
                                                _x000d_
                                                _x000d_
                                                _x000d_
                                                _x000d_
                                                _x000d_
                                                _x000d_
                                                _x000d_
                                                _x000d_
</v>
      </c>
      <c r="K1074">
        <v>45631.49097222222</v>
      </c>
      <c r="L1074">
        <v>45631.54652777778</v>
      </c>
      <c r="M1074">
        <v>45635</v>
      </c>
      <c r="N1074" t="str">
        <f>TEXT(M1074, "DDDD")</f>
        <v>lunes</v>
      </c>
      <c r="O1074" t="str" xml:space="preserve">
        <v xml:space="preserve">M073 METRO MOSQUERA_x000d_
_x000d_
</v>
      </c>
      <c r="P1074" t="str">
        <v>MOSQUERA</v>
      </c>
      <c r="Q1074" t="str">
        <f>IF(ISBLANK(P1074),"0",(VLOOKUP(P1074,REGION,2,FALSE)))</f>
        <v>BOGOTA</v>
      </c>
      <c r="R1074" t="str">
        <v>ALEXANDER CASTILLO SOTELO</v>
      </c>
      <c r="S1074">
        <f>IF(ISBLANK(R1074),"0", VLOOKUP(R1074,PERSONAL,2,FALSE))</f>
        <v>80216449</v>
      </c>
      <c r="T1074" t="str">
        <v>ALIADO</v>
      </c>
      <c r="U1074">
        <v>0.2916666666666667</v>
      </c>
      <c r="V1074">
        <v>0.3541666666666667</v>
      </c>
      <c r="W1074">
        <f>V1074-U1074</f>
        <v>0.0625</v>
      </c>
      <c r="X1074">
        <v>1</v>
      </c>
      <c r="Y1074">
        <f>NETWORKDAYS(K1074,M1074)</f>
        <v>3</v>
      </c>
      <c r="Z1074" t="str">
        <f>IF(Y1074&lt;=2,"CUMPLE","NO CUMPLE")</f>
        <v>NO CUMPLE</v>
      </c>
      <c r="AB1074" t="str">
        <v>POR TICKET</v>
      </c>
      <c r="AC1074" t="str">
        <f>TEXT(M1074,"mmmm")</f>
        <v>diciembre</v>
      </c>
      <c r="AD1074" t="str">
        <f>TEXT(M1074,"yyyy")</f>
        <v>yyyy</v>
      </c>
      <c r="AE1074">
        <f>W1074*60*24</f>
        <v>90</v>
      </c>
      <c r="AF1074">
        <f>AE1074/60</f>
        <v>1.5</v>
      </c>
      <c r="AG1074">
        <f>AE1074/60</f>
        <v>1.5</v>
      </c>
      <c r="AH1074">
        <f>L1074-K1074</f>
        <v>0.055555555554747116</v>
      </c>
      <c r="AI1074">
        <f>AH1074*24*60</f>
        <v>79.99999999883585</v>
      </c>
      <c r="AJ1074">
        <f>75728*X1074</f>
        <v>75728</v>
      </c>
    </row>
    <row r="1075" xml:space="preserve">
      <c r="A1075">
        <v>1066304</v>
      </c>
      <c r="B1075" t="str">
        <v>INCIDENTE</v>
      </c>
      <c r="C1075" t="str">
        <v>CERRADO</v>
      </c>
      <c r="D1075" t="str">
        <v>CAJAS</v>
      </c>
      <c r="E1075" t="str">
        <v>CAJAS</v>
      </c>
      <c r="F1075" t="str">
        <v>CAJAS</v>
      </c>
      <c r="G1075" t="str">
        <v>NCR</v>
      </c>
      <c r="H1075" t="str" xml:space="preserve">
        <v xml:space="preserve">buen dia me ayudn por favor las cajas de autopago no estan realizando los descuentos como hace un descuento pero no es el debe aplicar._x000d_
</v>
      </c>
      <c r="I1075" t="str" xml:space="preserve">
        <v xml:space="preserve">buen dia me ayudn por favor las cajas de autopago no estan realizando los descuentos como hace un descuento pero no es el debe aplicar._x000d_
</v>
      </c>
      <c r="J1075" t="str">
        <v>se realizo el servicio en la tienda cencosud de barrancabermeja santande. En la cuan se puso en linea la maquina de autopagos la cual se encontraba fuera de red igualmente se le realizo el soporte a la maquina de autopagos que estaba al lado la cual tenia fallas con el pago de datafono; adicionalmente se le hizo mantenimiento a una impresora que estaba fallando por atascamiento. el servio quedo terminado y todo quedo en funcionamineto.  los seriales de las maquinas de autopago estaba oculto por la pantalla no era posble verlo bien ubjunto imagen de prueba</v>
      </c>
      <c r="K1075">
        <v>45636.31875</v>
      </c>
      <c r="L1075">
        <v>45636.396527777775</v>
      </c>
      <c r="M1075">
        <v>45636</v>
      </c>
      <c r="N1075" t="str">
        <f>TEXT(M1075, "DDDD")</f>
        <v>martes</v>
      </c>
      <c r="O1075" t="str" xml:space="preserve">
        <v xml:space="preserve">J126 JUMBO SAN SILVESTRE_x000d_
_x000d_
</v>
      </c>
      <c r="P1075" t="str">
        <v>BARRANCABERMEJA</v>
      </c>
      <c r="Q1075" t="str">
        <f>IF(ISBLANK(P1075),"0",(VLOOKUP(P1075,REGION,2,FALSE)))</f>
        <v>ORIENTE</v>
      </c>
      <c r="R1075" t="str">
        <v>Daniel Alvarez Romero</v>
      </c>
      <c r="S1075" t="e">
        <f>IF(ISBLANK(R1075),"0", VLOOKUP(R1075,PERSONAL,2,FALSE))</f>
        <v>#N/A</v>
      </c>
      <c r="T1075" t="str">
        <v>CFS</v>
      </c>
      <c r="U1075">
        <v>0.4166666666666667</v>
      </c>
      <c r="V1075">
        <v>0.5208333333333334</v>
      </c>
      <c r="W1075">
        <f>V1075-U1075</f>
        <v>0.10416666666666669</v>
      </c>
      <c r="X1075">
        <v>1</v>
      </c>
      <c r="Y1075">
        <f>NETWORKDAYS(K1075,M1075)</f>
        <v>1</v>
      </c>
      <c r="Z1075" t="str">
        <f>IF(Y1075&lt;=2,"CUMPLE","NO CUMPLE")</f>
        <v>CUMPLE</v>
      </c>
      <c r="AB1075" t="str">
        <v>POR TICKET</v>
      </c>
      <c r="AC1075" t="str">
        <f>TEXT(M1075,"mmmm")</f>
        <v>diciembre</v>
      </c>
      <c r="AD1075" t="str">
        <f>TEXT(M1075,"yyyy")</f>
        <v>yyyy</v>
      </c>
      <c r="AE1075">
        <f>W1075*60*24</f>
        <v>150.00000000000003</v>
      </c>
      <c r="AF1075">
        <f>AE1075/60</f>
        <v>2.5000000000000004</v>
      </c>
      <c r="AG1075">
        <f>AE1075/60</f>
        <v>2.5000000000000004</v>
      </c>
      <c r="AH1075">
        <f>L1075-K1075</f>
        <v>0.07777777777664596</v>
      </c>
      <c r="AI1075">
        <f>AH1075*24*60</f>
        <v>111.99999999837019</v>
      </c>
      <c r="AJ1075">
        <f>75728*X1075</f>
        <v>75728</v>
      </c>
    </row>
    <row r="1076" xml:space="preserve">
      <c r="A1076">
        <v>1067469</v>
      </c>
      <c r="B1076" t="str">
        <v>INCIDENTE</v>
      </c>
      <c r="C1076" t="str">
        <v>CERRADO</v>
      </c>
      <c r="D1076" t="str">
        <v>CAJAS</v>
      </c>
      <c r="E1076" t="str">
        <v>CAJAS</v>
      </c>
      <c r="F1076" t="str">
        <v>CAJAS</v>
      </c>
      <c r="G1076" t="str">
        <v>CAJAS</v>
      </c>
      <c r="H1076" t="str">
        <v>buen dia por favor me colaboran para revisar el visor de cliente de la tienda 1047 rg 008 ya que el dia de ayer la pos ncr estaba habilitada y de un momento a otro se apago el visor se apago y no volvio aprender. le recomendamos ya que estamos en temporada fin de año y es una pos que se habilita constantemente. gracias</v>
      </c>
      <c r="I1076" t="str">
        <v>buen dia por favor me colaboran para revisar el visor de cliente de la tienda 1047 rg 008 ya que el dia de ayer la pos ncr estaba habilitada y de un momento a otro se apago el visor se apago y no volvio aprender. le recomendamos ya que estamos en temporada fin de año y es una pos que se habilita constantemente. gracias</v>
      </c>
      <c r="J1076" t="str" xml:space="preserve">
        <v xml:space="preserve">El día 10 de Diciembre de 2024 siendo las 2 30pm se procede la llegada al sitio (Jumbo; Girardot)_x000d_
Al pasar revisión de cada POS del 1 a 13; observando la conexiones de cada caja a su fuente de alimentación; tomando foto del estado_x000d_
de cada pantalla cliente; evidenciando el no funcionamiento del POS número 8. Se procede a revisar conexiones en este POS_x000d_
(adaptadores vga; HDMI; y fuente de poder) al revisar las conexiones y acomodarlas bien; se encontró luz piloto en la parte posterior_x000d_
de la pantalla cliente de color roja; indicador de falta de señal; así como un cuadro de diálogo en la pantalla cliente indicando falta de_x000d_
señal; se reinicia el equipo; luego de esto encienden todas las terminales de la POS (CPU; impresora; pantalla usuario y pantalla_x000d_
cliente) se finaliza la inspección y arreglo revisando que las conexiones queden bien acomodadas en su gaveta; que no se vea_x000d_
desorden de cables._x000d_
_x000d_
https://drive.google.com/drive/folders/1-lawfHc13JHFli_LALX6HZOH014dwb3e</v>
      </c>
      <c r="K1076">
        <v>45635.38611111111</v>
      </c>
      <c r="L1076">
        <v>45636.37222222222</v>
      </c>
      <c r="M1076">
        <v>45636</v>
      </c>
      <c r="N1076" t="str">
        <f>TEXT(M1076, "DDDD")</f>
        <v>martes</v>
      </c>
      <c r="O1076" t="str" xml:space="preserve">
        <v xml:space="preserve">J047 JUMBO GIRARDOT_x000d_
_x000d_
</v>
      </c>
      <c r="P1076" t="str">
        <v>GIRARDOT</v>
      </c>
      <c r="Q1076" t="str">
        <f>IF(ISBLANK(P1076),"0",(VLOOKUP(P1076,REGION,2,FALSE)))</f>
        <v>OCCIDENTE</v>
      </c>
      <c r="R1076" t="str">
        <v>Michael Smit Villabon Trujillo</v>
      </c>
      <c r="S1076" t="e">
        <f>IF(ISBLANK(R1076),"0", VLOOKUP(R1076,PERSONAL,2,FALSE))</f>
        <v>#N/A</v>
      </c>
      <c r="T1076" t="str">
        <v>ALIADO</v>
      </c>
      <c r="U1076">
        <v>0.6041666666666666</v>
      </c>
      <c r="V1076">
        <v>0.6666666666666666</v>
      </c>
      <c r="W1076">
        <f>V1076-U1076</f>
        <v>0.0625</v>
      </c>
      <c r="X1076">
        <v>1</v>
      </c>
      <c r="Y1076">
        <f>NETWORKDAYS(K1076,M1076)</f>
        <v>2</v>
      </c>
      <c r="Z1076" t="str">
        <f>IF(Y1076&lt;=2,"CUMPLE","NO CUMPLE")</f>
        <v>CUMPLE</v>
      </c>
      <c r="AB1076" t="str">
        <v>POR TICKET</v>
      </c>
      <c r="AC1076" t="str">
        <f>TEXT(M1076,"mmmm")</f>
        <v>diciembre</v>
      </c>
      <c r="AD1076" t="str">
        <f>TEXT(M1076,"yyyy")</f>
        <v>yyyy</v>
      </c>
      <c r="AE1076">
        <f>W1076*60*24</f>
        <v>90</v>
      </c>
      <c r="AF1076">
        <f>AE1076/60</f>
        <v>1.5</v>
      </c>
      <c r="AG1076">
        <f>AE1076/60</f>
        <v>1.5</v>
      </c>
      <c r="AH1076">
        <f>L1076-K1076</f>
        <v>0.9861111111094942</v>
      </c>
      <c r="AI1076">
        <f>AH1076*24*60</f>
        <v>1419.9999999976717</v>
      </c>
      <c r="AJ1076">
        <f>75728*X1076</f>
        <v>75728</v>
      </c>
    </row>
    <row r="1077" xml:space="preserve">
      <c r="A1077">
        <v>1018192</v>
      </c>
      <c r="B1077" t="str">
        <v>INCIDENTE</v>
      </c>
      <c r="C1077" t="str">
        <v>CERRADO</v>
      </c>
      <c r="D1077" t="str">
        <v>CAJAS</v>
      </c>
      <c r="E1077" t="str">
        <v>CAJAS</v>
      </c>
      <c r="F1077" t="str">
        <v>VISORES</v>
      </c>
      <c r="G1077" t="str">
        <v>VISORES</v>
      </c>
      <c r="H1077" t="str">
        <v>Buen día por favor me colabora con la revisión del visor para clientes de la pos 5 se encuentra apagado; y por tal motivo no se ha podido abrir la pos</v>
      </c>
      <c r="I1077" t="str">
        <v>Buen día por favor me colabora con la revisión del visor para clientes de la pos 5 se encuentra apagado; y por tal motivo no se ha podido abrir la pos</v>
      </c>
      <c r="J1077" t="str" xml:space="preserve">
        <v xml:space="preserve">Se realiza el respectivo recibimiento del nuevo visor cliente; con serial 8532110051135771; se comprueba en qué estado se encuentra_x000d_
y se procede a hacer el cambio con el antiguo visor defectuoso con serial M8352110050367366; se hace la respectiva instalación; se_x000d_
hacen pruebas; todo funciona correctamente; se procede a hacer el respectivo embalaje; a la vez se comprueba de que las 5 bases_x000d_
estuvieran en buen estado y todo se deja separado y listo para su respectivo devolucion._x000d_
_x000d_
https://drive.google.com/file/d/1-9Ru3o5Dw9TXMJnuQqij3KGW2jTYg0xR"</v>
      </c>
      <c r="K1077">
        <v>45635.388194444444</v>
      </c>
      <c r="L1077">
        <v>45635.388194444444</v>
      </c>
      <c r="M1077">
        <v>45636</v>
      </c>
      <c r="N1077" t="str">
        <f>TEXT(M1077, "DDDD")</f>
        <v>martes</v>
      </c>
      <c r="O1077" t="str" xml:space="preserve">
        <v xml:space="preserve">J047 JUMBO GIRARDOT_x000d_
_x000d_
</v>
      </c>
      <c r="P1077" t="str">
        <v>GIRARDOT</v>
      </c>
      <c r="Q1077" t="str">
        <f>IF(ISBLANK(P1077),"0",(VLOOKUP(P1077,REGION,2,FALSE)))</f>
        <v>OCCIDENTE</v>
      </c>
      <c r="R1077" t="str">
        <v>Michael Smit Villabon Trujillo</v>
      </c>
      <c r="S1077" t="e">
        <f>IF(ISBLANK(R1077),"0", VLOOKUP(R1077,PERSONAL,2,FALSE))</f>
        <v>#N/A</v>
      </c>
      <c r="T1077" t="str">
        <v>ALIADO</v>
      </c>
      <c r="U1077">
        <v>0.6666666666666666</v>
      </c>
      <c r="V1077">
        <v>0.75</v>
      </c>
      <c r="W1077">
        <f>V1077-U1077</f>
        <v>0.08333333333333337</v>
      </c>
      <c r="X1077">
        <v>1</v>
      </c>
      <c r="Y1077">
        <f>NETWORKDAYS(K1077,M1077)</f>
        <v>2</v>
      </c>
      <c r="Z1077" t="str">
        <f>IF(Y1077&lt;=2,"CUMPLE","NO CUMPLE")</f>
        <v>CUMPLE</v>
      </c>
      <c r="AB1077" t="str">
        <v>POR TICKET</v>
      </c>
      <c r="AC1077" t="str">
        <f>TEXT(M1077,"mmmm")</f>
        <v>diciembre</v>
      </c>
      <c r="AD1077" t="str">
        <f>TEXT(M1077,"yyyy")</f>
        <v>yyyy</v>
      </c>
      <c r="AE1077">
        <f>W1077*60*24</f>
        <v>120.00000000000004</v>
      </c>
      <c r="AF1077">
        <f>AE1077/60</f>
        <v>2.000000000000001</v>
      </c>
      <c r="AG1077">
        <f>AE1077/60</f>
        <v>2.000000000000001</v>
      </c>
      <c r="AH1077">
        <f>L1077-K1077</f>
        <v>0</v>
      </c>
      <c r="AI1077">
        <f>AH1077*24*60</f>
        <v>0</v>
      </c>
      <c r="AJ1077">
        <f>75728*X1077</f>
        <v>75728</v>
      </c>
    </row>
    <row r="1078" xml:space="preserve">
      <c r="A1078">
        <v>1070536</v>
      </c>
      <c r="B1078" t="str">
        <v>INCIDENTE</v>
      </c>
      <c r="C1078" t="str">
        <v>CERRADO</v>
      </c>
      <c r="D1078" t="str">
        <v>TIENDA</v>
      </c>
      <c r="E1078" t="str">
        <v>ACOMPAÑAMIENTO</v>
      </c>
      <c r="F1078" t="str">
        <v>ACOMPAÑAMIENTO</v>
      </c>
      <c r="G1078" t="str">
        <v>ACOMPAÑAMIENTO</v>
      </c>
      <c r="H1078" t="str">
        <v>Se solicita visita 2.5 a personal de ISIT para atención de novedades en la tienda Metro San Gil: - Validar falla en laser y consulta de precios de los verificadores del area PGC. - Revisar punto de datos de la balanza de panadería y soporte del rollo de papel en balanza de mesa. - Validar impresión de códigos de barras para el parqueadero en las pos 2 y 3 de la linea de cajas.</v>
      </c>
      <c r="I1078" t="str">
        <v>Se solicita visita 2.5 a personal de ISIT para atención de novedades en la tienda Metro San Gil: - Validar falla en laser y consulta de precios de los verificadores del area PGC. - Revisar punto de datos de la balanza de panadería y soporte del rollo de papel en balanza de mesa. - Validar impresión de códigos de barras para el parqueadero en las pos 2 y 3 de la linea de cajas.</v>
      </c>
      <c r="J1078" t="str" xml:space="preserve">
        <v xml:space="preserve">Se revisa la balanza de precios que se encuentra en el área de panadería; confirmando que no tiene conexión a la red. Se inspecciona físicamente el puerto de red y se constata que no presenta problemas. También se prueba el cable; confirmando que está en buen estado. Posteriormente; se verifica en el rack el puerto de datos 46; confirmando que el cable estaba desconectado. Se conecta el cable; se realizan pruebas; y el sistema funciona correctamente._x000d_
_x000d_
Además; se confirma que hay 4 PDT en la tienda; de los cuales 2 presentan fallas en el escáner. Se evidencia que es un problema físico; ya que; a pesar de formatear los dispositivos; reinstalar el firmware y actualizar la aplicación del escáner; estos siguen sin funcionar._x000d_
_x000d_
Se revisa con el jefe de cajas el tema de la impresión de facturas para validar el parqueadero. Se confirma que es un problema de software relacionado con el formato de impresión de la factura; lo cual no está dentro de mi alcance._x000d_
_x000d_
Por último; se confirma con Néstor el tema del inventario en el rack; que será dado de baja. Se envía un documento en Excel con los activos que deben ser dados de baja y se confirma la organización del área del rack (se adjunta foto)</v>
      </c>
      <c r="K1078">
        <v>45635.73125</v>
      </c>
      <c r="L1078">
        <v>45635.7625</v>
      </c>
      <c r="M1078">
        <v>45636</v>
      </c>
      <c r="N1078" t="str">
        <f>TEXT(M1078, "DDDD")</f>
        <v>martes</v>
      </c>
      <c r="O1078" t="str" xml:space="preserve">
        <v xml:space="preserve">M183 METRO SAN GIL_x000d_
_x000d_
</v>
      </c>
      <c r="P1078" t="str">
        <v>SAN GIL</v>
      </c>
      <c r="Q1078" t="str">
        <f>IF(ISBLANK(P1078),"0",(VLOOKUP(P1078,REGION,2,FALSE)))</f>
        <v>ORIENTE</v>
      </c>
      <c r="R1078" t="str">
        <v>HENRY ALEJANDRO NIÑO</v>
      </c>
      <c r="S1078" t="e">
        <f>IF(ISBLANK(R1078),"0", VLOOKUP(R1078,PERSONAL,2,FALSE))</f>
        <v>#N/A</v>
      </c>
      <c r="T1078" t="str">
        <v>ALIADO</v>
      </c>
      <c r="U1078">
        <v>0.3472222222222222</v>
      </c>
      <c r="V1078">
        <v>0.7291666666666666</v>
      </c>
      <c r="W1078">
        <f>V1078-U1078</f>
        <v>0.3819444444444444</v>
      </c>
      <c r="X1078">
        <v>45414</v>
      </c>
      <c r="Y1078">
        <f>NETWORKDAYS(K1078,M1078)</f>
        <v>2</v>
      </c>
      <c r="Z1078" t="str">
        <f>IF(Y1078&lt;=2,"CUMPLE","NO CUMPLE")</f>
        <v>CUMPLE</v>
      </c>
      <c r="AB1078" t="str">
        <v xml:space="preserve">POR DIA </v>
      </c>
      <c r="AC1078" t="str">
        <f>TEXT(M1078,"mmmm")</f>
        <v>diciembre</v>
      </c>
      <c r="AD1078" t="str">
        <f>TEXT(M1078,"yyyy")</f>
        <v>yyyy</v>
      </c>
      <c r="AE1078">
        <f>W1078*60*24</f>
        <v>550</v>
      </c>
      <c r="AF1078">
        <f>AE1078/60</f>
        <v>9.166666666666666</v>
      </c>
      <c r="AG1078">
        <f>AE1078/60</f>
        <v>9.166666666666666</v>
      </c>
      <c r="AH1078">
        <f>L1078-K1078</f>
        <v>0.03125</v>
      </c>
      <c r="AI1078">
        <f>AH1078*24*60</f>
        <v>45</v>
      </c>
      <c r="AJ1078">
        <f>75728*X1078</f>
        <v>3439111392</v>
      </c>
    </row>
    <row r="1079" xml:space="preserve">
      <c r="A1079">
        <v>1073076</v>
      </c>
      <c r="B1079" t="str">
        <v>INCIDENTE</v>
      </c>
      <c r="C1079" t="str">
        <v>CERRADO</v>
      </c>
      <c r="D1079" t="str">
        <v xml:space="preserve">GERENCIA </v>
      </c>
      <c r="E1079" t="str">
        <v>PC</v>
      </c>
      <c r="F1079" t="str">
        <v>PC</v>
      </c>
      <c r="G1079" t="str">
        <v>HP</v>
      </c>
      <c r="H1079" t="str" xml:space="preserve">
        <v xml:space="preserve">Favor realizar mantenimiento preventivo al equipo para liberar espacio_x000d_
</v>
      </c>
      <c r="I1079" t="str" xml:space="preserve">
        <v xml:space="preserve">Favor realizar mantenimiento preventivo al equipo para liberar espacio_x000d_
</v>
      </c>
      <c r="J1079" t="str" xml:space="preserve">
        <v xml:space="preserve">Se revisa la unidad evidenciando la falta de almacenamiento en disco por lo que se procede a realizar_x000d_
diagnóstico de disco haciendo arranque del sistema desde la memoria evidenciando que se encuentra en buen estado; siendo_x000d_
fotografiado todo el proceso y el estado y rendimiento del disco; teniendo este un estado aceptable del 96% de funcionalidad según_x000d_
Crystaldisk; contando con temperatura normal y estable._x000d_
Se procede al cambio de usuario a administrador; se consulta en la unidad la cantidad de usuarios registrados en el sistema y previa_x000d_
autorización del gerente se borran los usuarios innecesarios que están ocupando espacio en disco; autorización y proceso que quedó_x000d_
en registro fotográfico._x000d_
Se borran archivos temporales y se vacía la papelera de reciclaje._x000d_
Se acelera el equipo cambiando su configuración pues solo estaba trabajando con un procesador._x000d_
Se procede a la entrega del equipo e informe de la revisión respectiva.</v>
      </c>
      <c r="K1079">
        <v>45637.353472222225</v>
      </c>
      <c r="L1079">
        <v>45637.43541666667</v>
      </c>
      <c r="M1079">
        <v>45637</v>
      </c>
      <c r="N1079" t="str">
        <f>TEXT(M1079, "DDDD")</f>
        <v>miércoles</v>
      </c>
      <c r="O1079" t="str" xml:space="preserve">
        <v xml:space="preserve">J047 JUMBO GIRARDOT_x000d_
_x000d_
</v>
      </c>
      <c r="P1079" t="str">
        <v>GIRARDOT</v>
      </c>
      <c r="Q1079" t="str">
        <f>IF(ISBLANK(P1079),"0",(VLOOKUP(P1079,REGION,2,FALSE)))</f>
        <v>OCCIDENTE</v>
      </c>
      <c r="R1079" t="str">
        <v>Michael Smit Villabon Trujillo</v>
      </c>
      <c r="S1079" t="e">
        <f>IF(ISBLANK(R1079),"0", VLOOKUP(R1079,PERSONAL,2,FALSE))</f>
        <v>#N/A</v>
      </c>
      <c r="T1079" t="str">
        <v>ALIADO</v>
      </c>
      <c r="U1079">
        <v>0.5833333333333334</v>
      </c>
      <c r="V1079">
        <v>0.6770833333333334</v>
      </c>
      <c r="W1079">
        <f>V1079-U1079</f>
        <v>0.09375</v>
      </c>
      <c r="X1079">
        <v>1</v>
      </c>
      <c r="Y1079">
        <f>NETWORKDAYS(K1079,M1079)</f>
        <v>1</v>
      </c>
      <c r="Z1079" t="str">
        <f>IF(Y1079&lt;=2,"CUMPLE","NO CUMPLE")</f>
        <v>CUMPLE</v>
      </c>
      <c r="AB1079" t="str">
        <v>POR TICKET</v>
      </c>
      <c r="AC1079" t="str">
        <f>TEXT(M1079,"mmmm")</f>
        <v>diciembre</v>
      </c>
      <c r="AD1079" t="str">
        <f>TEXT(M1079,"yyyy")</f>
        <v>yyyy</v>
      </c>
      <c r="AE1079">
        <f>W1079*60*24</f>
        <v>135</v>
      </c>
      <c r="AF1079">
        <f>AE1079/60</f>
        <v>2.25</v>
      </c>
      <c r="AG1079">
        <f>AE1079/60</f>
        <v>2.25</v>
      </c>
      <c r="AH1079">
        <f>L1079-K1079</f>
        <v>0.0819444444423425</v>
      </c>
      <c r="AI1079">
        <f>AH1079*24*60</f>
        <v>117.9999999969732</v>
      </c>
      <c r="AJ1079">
        <f>75728*X1079</f>
        <v>75728</v>
      </c>
    </row>
    <row r="1080" xml:space="preserve">
      <c r="A1080">
        <v>58</v>
      </c>
      <c r="B1080" t="str">
        <v>INCIDENTE</v>
      </c>
      <c r="C1080" t="str">
        <v>CERRADO</v>
      </c>
      <c r="D1080" t="str">
        <v>TIENDA</v>
      </c>
      <c r="E1080" t="str">
        <v>ACOMPAÑAMIENTO</v>
      </c>
      <c r="F1080" t="str">
        <v>ACOMPAÑAMIENTO</v>
      </c>
      <c r="G1080" t="str">
        <v>ACOMPAÑAMIENTO</v>
      </c>
      <c r="H1080" t="str" xml:space="preserve">
        <v xml:space="preserve">Diego Cortes Solicita Via Telefonica un Acompañamiento para el E011 CALLE 80 _x000d_
del 11/12/2024</v>
      </c>
      <c r="I1080" t="str" xml:space="preserve">
        <v xml:space="preserve">Diego Cortes Solicita Via Telefonica un Acompañamiento para el E011 CALLE 80 _x000d_
del 11/12/2024</v>
      </c>
      <c r="J1080" t="str" xml:space="preserve">
        <v xml:space="preserve">Miércoles 11 de Diciembre_x000d_
- Acompañamiento al cambio de cable serial a los datafonos de rebeban para 17 POS._x000d_
- Recorrido por la tienda validando que las balanzas; verificadores y PDA estén funcionando correctamente._x000d_
_x000d_
Hora Inicio:8:30 Am_x000d_
Hora Fin:5:30 Pm</v>
      </c>
      <c r="K1080">
        <v>45636.13402777778</v>
      </c>
      <c r="L1080">
        <v>45636.17569444444</v>
      </c>
      <c r="M1080">
        <v>45637</v>
      </c>
      <c r="N1080" t="str">
        <f>TEXT(M1080, "DDDD")</f>
        <v>miércoles</v>
      </c>
      <c r="O1080" t="str">
        <v>E011 CALLE 80</v>
      </c>
      <c r="P1080" t="str">
        <v>BOGOTA</v>
      </c>
      <c r="Q1080" t="str">
        <f>IF(ISBLANK(P1080),"0",(VLOOKUP(P1080,REGION,2,FALSE)))</f>
        <v>BOGOTA</v>
      </c>
      <c r="R1080" t="str">
        <v>ALEXANDER CASTILLO SOTELO</v>
      </c>
      <c r="S1080">
        <f>IF(ISBLANK(R1080),"0", VLOOKUP(R1080,PERSONAL,2,FALSE))</f>
        <v>80216449</v>
      </c>
      <c r="T1080" t="str">
        <v>ALIADO</v>
      </c>
      <c r="U1080">
        <v>0.3541666666666667</v>
      </c>
      <c r="V1080">
        <v>0.7291666666666666</v>
      </c>
      <c r="W1080">
        <f>V1080-U1080</f>
        <v>0.37499999999999994</v>
      </c>
      <c r="X1080">
        <v>45414</v>
      </c>
      <c r="Y1080">
        <f>NETWORKDAYS(K1080,M1080)</f>
        <v>2</v>
      </c>
      <c r="Z1080" t="str">
        <f>IF(Y1080&lt;=2,"CUMPLE","NO CUMPLE")</f>
        <v>CUMPLE</v>
      </c>
      <c r="AB1080" t="str">
        <v xml:space="preserve">POR DIA </v>
      </c>
      <c r="AC1080" t="str">
        <f>TEXT(M1080,"mmmm")</f>
        <v>diciembre</v>
      </c>
      <c r="AD1080" t="str">
        <f>TEXT(M1080,"yyyy")</f>
        <v>yyyy</v>
      </c>
      <c r="AE1080">
        <f>W1080*60*24</f>
        <v>539.9999999999999</v>
      </c>
      <c r="AF1080">
        <f>AE1080/60</f>
        <v>8.999999999999998</v>
      </c>
      <c r="AG1080">
        <f>AE1080/60</f>
        <v>8.999999999999998</v>
      </c>
      <c r="AH1080">
        <f>L1080-K1080</f>
        <v>0.04166666666424135</v>
      </c>
      <c r="AI1080">
        <f>AH1080*24*60</f>
        <v>59.99999999650754</v>
      </c>
      <c r="AJ1080">
        <f>75728*X1080</f>
        <v>3439111392</v>
      </c>
    </row>
    <row r="1081">
      <c r="A1081">
        <v>1060922</v>
      </c>
      <c r="B1081" t="str">
        <v>SOLICITUD</v>
      </c>
      <c r="C1081" t="str">
        <v>CERRADO</v>
      </c>
      <c r="D1081" t="str">
        <v>CAJAS</v>
      </c>
      <c r="E1081" t="str">
        <v>ACOMPAÑAMIENTO</v>
      </c>
      <c r="F1081" t="str">
        <v>ACOMPAÑAMIENTO</v>
      </c>
      <c r="G1081" t="str">
        <v>ACOMPAÑAMIENTO</v>
      </c>
      <c r="H1081" t="str">
        <v>Buenos días; solicito un recurso de Isit para el día Jueves 12 de Diciembre para el 2.5 para ayudar y gestionar que un cajero pruebe la pos de platos preparados que está afuera de la fachada y comprobar que todo esté en orden; adicional también requiero que valide el tema de inventario de sistemas para dar de baja de algunos activo; por favor contactar a Andres Bornachera Telf: 317 6571280</v>
      </c>
      <c r="I1081" t="str">
        <v>Buenos días; solicito un recurso de Isit para el día Jueves 12 de Diciembre para el 2.5 para ayudar y gestionar que un cajero pruebe la pos de platos preparados que está afuera de la fachada y comprobar que todo esté en orden; adicional también requiero que valide el tema de inventario de sistemas para dar de baja de algunos activo; por favor contactar a Andres Bornachera Telf: 317 6571280</v>
      </c>
      <c r="J1081" t="str">
        <v>Se realiza pruebas de conexión con el post en las cuales salen exitosas; se verifica pruebas con una cajera en las cuales queda todo funcionando; tanto los dos datafonos y el cajon monedero que funcione; se le informa al gerente que el post queda operativo para el evento de mañana.</v>
      </c>
      <c r="K1081">
        <v>45630.73611111111</v>
      </c>
      <c r="L1081">
        <v>45630.72361111111</v>
      </c>
      <c r="M1081">
        <v>45638</v>
      </c>
      <c r="N1081" t="str">
        <f>TEXT(M1081, "DDDD")</f>
        <v>jueves</v>
      </c>
      <c r="O1081" t="str">
        <v>M183 METRO SAN GIL</v>
      </c>
      <c r="P1081" t="str">
        <v>SAN GIL</v>
      </c>
      <c r="Q1081" t="str">
        <f>IF(ISBLANK(P1081),"0",(VLOOKUP(P1081,REGION,2,FALSE)))</f>
        <v>ORIENTE</v>
      </c>
      <c r="R1081" t="str">
        <v>Jhon Alexander Cortes Mendez</v>
      </c>
      <c r="S1081" t="e">
        <f>IF(ISBLANK(R1081),"0", VLOOKUP(R1081,PERSONAL,2,FALSE))</f>
        <v>#N/A</v>
      </c>
      <c r="T1081" t="str">
        <v>DIRECTO</v>
      </c>
      <c r="U1081">
        <v>0.4027777777777778</v>
      </c>
      <c r="V1081">
        <v>0.5</v>
      </c>
      <c r="W1081">
        <f>V1081-U1081</f>
        <v>0.09722222222222221</v>
      </c>
      <c r="X1081">
        <v>1</v>
      </c>
      <c r="Y1081">
        <f>NETWORKDAYS(K1081,M1081)</f>
        <v>7</v>
      </c>
      <c r="Z1081" t="str">
        <f>IF(Y1081&lt;=2,"CUMPLE","NO CUMPLE")</f>
        <v>NO CUMPLE</v>
      </c>
      <c r="AB1081" t="str">
        <v>POR TICKET</v>
      </c>
      <c r="AC1081" t="str">
        <f>TEXT(M1081,"mmmm")</f>
        <v>diciembre</v>
      </c>
      <c r="AD1081" t="str">
        <f>TEXT(M1081,"yyyy")</f>
        <v>yyyy</v>
      </c>
      <c r="AE1081">
        <f>W1081*60*24</f>
        <v>139.99999999999997</v>
      </c>
      <c r="AF1081">
        <f>AE1081/60</f>
        <v>2.333333333333333</v>
      </c>
      <c r="AG1081">
        <f>AE1081/60</f>
        <v>2.333333333333333</v>
      </c>
      <c r="AH1081">
        <f>L1081-K1081</f>
        <v>-0.012499999997089617</v>
      </c>
      <c r="AI1081">
        <f>AH1081*24*60</f>
        <v>-17.99999999580905</v>
      </c>
      <c r="AJ1081">
        <f>75728*X1081</f>
        <v>75728</v>
      </c>
    </row>
    <row r="1082" xml:space="preserve">
      <c r="A1082">
        <v>1074838</v>
      </c>
      <c r="B1082" t="str">
        <v>INCIDENTE</v>
      </c>
      <c r="C1082" t="str">
        <v>ABIERTO</v>
      </c>
      <c r="D1082" t="str">
        <v>TIENDA</v>
      </c>
      <c r="E1082" t="str">
        <v>EMBALAJE</v>
      </c>
      <c r="F1082" t="str">
        <v>EMBALAJE</v>
      </c>
      <c r="G1082" t="str">
        <v>EMBALAJE</v>
      </c>
      <c r="H1082" t="str">
        <v>Buenas tardes se requiere envio del equipo a la Tienda Jumbo las vegas</v>
      </c>
      <c r="I1082" t="str">
        <v>Buenas tardes se requiere envio del equipo a la Tienda Jumbo las vegas</v>
      </c>
      <c r="J1082" t="str" xml:space="preserve">
        <v xml:space="preserve">Se llega a sitio se procede a realizar el embalaje de tres balanzas se manda la evidencia con las actas al área de sistemas_x000d_
"</v>
      </c>
      <c r="K1082">
        <v>45637.58541666667</v>
      </c>
      <c r="L1082">
        <v>45637.645833333336</v>
      </c>
      <c r="M1082">
        <v>45638</v>
      </c>
      <c r="N1082" t="str">
        <f>TEXT(M1082, "DDDD")</f>
        <v>jueves</v>
      </c>
      <c r="O1082" t="str" xml:space="preserve">
        <v xml:space="preserve">L186 CD SABANETA FRUVER_x000d_
_x000d_
</v>
      </c>
      <c r="P1082" t="str">
        <v>SABANETA</v>
      </c>
      <c r="Q1082" t="str">
        <v>OCCIDENTE</v>
      </c>
      <c r="R1082" t="str">
        <v>CARLOS MARIO MORELO</v>
      </c>
      <c r="S1082" t="e">
        <f>IF(ISBLANK(R1082),"0", VLOOKUP(R1082,PERSONAL,2,FALSE))</f>
        <v>#N/A</v>
      </c>
      <c r="T1082" t="str">
        <v>DIRECTO</v>
      </c>
      <c r="U1082">
        <v>0.4791666666666667</v>
      </c>
      <c r="V1082">
        <v>0.6041666666666666</v>
      </c>
      <c r="W1082">
        <f>V1082-U1082</f>
        <v>0.12499999999999994</v>
      </c>
      <c r="X1082">
        <v>2</v>
      </c>
      <c r="Y1082">
        <f>NETWORKDAYS(K1082,M1082)</f>
        <v>2</v>
      </c>
      <c r="Z1082" t="str">
        <f>IF(Y1082&lt;=2,"CUMPLE","NO CUMPLE")</f>
        <v>CUMPLE</v>
      </c>
      <c r="AB1082" t="str">
        <v>POR TICKET</v>
      </c>
      <c r="AC1082" t="str">
        <f>TEXT(M1082,"mmmm")</f>
        <v>diciembre</v>
      </c>
      <c r="AD1082" t="str">
        <f>TEXT(M1082,"yyyy")</f>
        <v>yyyy</v>
      </c>
      <c r="AE1082">
        <f>W1082*60*24</f>
        <v>179.99999999999991</v>
      </c>
      <c r="AF1082">
        <f>AE1082/60</f>
        <v>2.9999999999999987</v>
      </c>
      <c r="AG1082">
        <f>AE1082/60</f>
        <v>2.9999999999999987</v>
      </c>
      <c r="AH1082">
        <f>L1082-K1082</f>
        <v>0.06041666666715173</v>
      </c>
      <c r="AI1082">
        <f>AH1082*24*60</f>
        <v>87.00000000069849</v>
      </c>
      <c r="AJ1082">
        <f>75728*X1082</f>
        <v>151456</v>
      </c>
    </row>
    <row r="1083" xml:space="preserve">
      <c r="A1083">
        <v>1075313</v>
      </c>
      <c r="B1083" t="str">
        <v>INCIDENTE</v>
      </c>
      <c r="C1083" t="str">
        <v>CERRADO</v>
      </c>
      <c r="D1083" t="str">
        <v>PLATOS PREPARADOS</v>
      </c>
      <c r="E1083" t="str">
        <v>BALANZA</v>
      </c>
      <c r="F1083" t="str">
        <v>BALANZA</v>
      </c>
      <c r="G1083" t="str">
        <v>METTLER</v>
      </c>
      <c r="H1083" t="str" xml:space="preserve">
        <v xml:space="preserve">REALIZAR MANTENIMIETO Y LIMPIEZA GENERAL A LAS BALANZAS CON IP 1013110057 Y 1013110056 DE PLATOS PREPARADOS Y CHARCUTERIA RESPECTIVAMENTE PARA LA TEMPORADA NO TENER PROBLEMAS_x000d_
</v>
      </c>
      <c r="I1083" t="str" xml:space="preserve">
        <v xml:space="preserve">REALIZAR MANTENIMIETO Y LIMPIEZA GENERAL A LAS BALANZAS CON IP 1013110057 Y 1013110056 DE PLATOS PREPARADOS Y CHARCUTERIA RESPECTIVAMENTE PARA LA TEMPORADA NO TENER PROBLEMAS_x000d_
</v>
      </c>
      <c r="J1083" t="str" xml:space="preserve">
        <v xml:space="preserve">SE REALIZA MANTENIMIENTO Y LIMPIEZA A LAS BALANZAS METTER TOLEDO CON IP 1013110057 Y 1013110056; EN LO CUAL SE LE_x000d_
HIZO UN MANTENIMIENTO PREVENTIVO PARA EVITAR DAÑOS AHORA EN TEMPORADA; QUEDÓ FUNCIONANDO CORRECTAMENTE Y_x000d_
CON PRUEBAS DEL USUARIO</v>
      </c>
      <c r="K1083">
        <v>45638.43819444445</v>
      </c>
      <c r="L1083">
        <v>45638.47222222222</v>
      </c>
      <c r="M1083">
        <v>45638</v>
      </c>
      <c r="N1083" t="str">
        <f>TEXT(M1083, "DDDD")</f>
        <v>jueves</v>
      </c>
      <c r="O1083" t="str" xml:space="preserve">
        <v xml:space="preserve">J047 JUMBO GIRARDOT_x000d_
_x000d_
</v>
      </c>
      <c r="P1083" t="str">
        <v>GIRARDOT</v>
      </c>
      <c r="Q1083" t="str">
        <f>IF(ISBLANK(P1083),"0",(VLOOKUP(P1083,REGION,2,FALSE)))</f>
        <v>OCCIDENTE</v>
      </c>
      <c r="R1083" t="str">
        <v>HENRY ALEJANDRO NIÑO</v>
      </c>
      <c r="S1083" t="e">
        <f>IF(ISBLANK(R1083),"0", VLOOKUP(R1083,PERSONAL,2,FALSE))</f>
        <v>#N/A</v>
      </c>
      <c r="T1083" t="str">
        <v>ALIADO</v>
      </c>
      <c r="U1083">
        <v>0.5833333333333334</v>
      </c>
      <c r="V1083">
        <v>0.6666666666666666</v>
      </c>
      <c r="W1083">
        <f>V1083-U1083</f>
        <v>0.08333333333333326</v>
      </c>
      <c r="X1083">
        <v>1</v>
      </c>
      <c r="Y1083">
        <f>NETWORKDAYS(K1083,M1083)</f>
        <v>1</v>
      </c>
      <c r="Z1083" t="str">
        <f>IF(Y1083&lt;=2,"CUMPLE","NO CUMPLE")</f>
        <v>CUMPLE</v>
      </c>
      <c r="AB1083" t="str">
        <v>POR TICKET</v>
      </c>
      <c r="AC1083" t="str">
        <f>TEXT(M1083,"mmmm")</f>
        <v>diciembre</v>
      </c>
      <c r="AD1083" t="str">
        <f>TEXT(M1083,"yyyy")</f>
        <v>yyyy</v>
      </c>
      <c r="AE1083">
        <f>W1083*60*24</f>
        <v>119.99999999999989</v>
      </c>
      <c r="AF1083">
        <f>AE1083/60</f>
        <v>1.999999999999998</v>
      </c>
      <c r="AG1083">
        <f>AE1083/60</f>
        <v>1.999999999999998</v>
      </c>
      <c r="AH1083">
        <f>L1083-K1083</f>
        <v>0.03402777777228039</v>
      </c>
      <c r="AI1083">
        <f>AH1083*24*60</f>
        <v>48.99999999208376</v>
      </c>
      <c r="AJ1083">
        <f>75728*X1083</f>
        <v>75728</v>
      </c>
    </row>
    <row r="1084" xml:space="preserve">
      <c r="A1084">
        <v>1074508</v>
      </c>
      <c r="B1084" t="str">
        <v>INCIDENTE</v>
      </c>
      <c r="C1084" t="str">
        <v>CERRADO</v>
      </c>
      <c r="D1084" t="str">
        <v>TIENDA</v>
      </c>
      <c r="E1084" t="str">
        <v>VERIFICADOR DE PRECIOS</v>
      </c>
      <c r="F1084" t="str">
        <v>VERIFICADOR DE PRECIOS</v>
      </c>
      <c r="G1084" t="str">
        <v>VERIFICADOR DE PRECIOS</v>
      </c>
      <c r="H1084" t="str" xml:space="preserve">
        <v xml:space="preserve">Favor programar instalación de verificador nuevo que llegó a Jumbo Girardot para reposición_x000d_
</v>
      </c>
      <c r="I1084" t="str" xml:space="preserve">
        <v xml:space="preserve">Favor programar instalación de verificador nuevo que llegó a Jumbo Girardot para reposición_x000d_
</v>
      </c>
      <c r="J1084" t="str" xml:space="preserve">
        <v xml:space="preserve">El día 12 de diciembre se intenta llevar a cabo la configuración del verificador para lo cual se procede a realizar la instalación de las carpetas "config" y "license" en la ruta definida para ello según la aplicación de Kiosko; a saber: almacenamiento interno/config. Junto con los templates requeridos por la app de Kiosko; luego de lo cual se intenta arrancar la app pero repetidamente se presenta en pantalla un aviso que indica que no puede abrir dado que no reconoce las carpetas instaladas en el almacenamiento interno. _x000d_
Se realiza formateos; haré reset; instalación forzosa por ADB; pero nada funciona; Edwin nos apoya y nos menciona de que los nuevos verificadores vienen con una versión de Android más actual; entonces debemos esperar a que nos envíen el firmware para poder proseguir con el caso y que no haya inconvenientes"</v>
      </c>
      <c r="K1084">
        <v>45638.43958333333</v>
      </c>
      <c r="L1084">
        <v>45638.47430555556</v>
      </c>
      <c r="M1084">
        <v>45638</v>
      </c>
      <c r="N1084" t="str">
        <f>TEXT(M1084, "DDDD")</f>
        <v>jueves</v>
      </c>
      <c r="O1084" t="str" xml:space="preserve">
        <v xml:space="preserve">J047 JUMBO GIRARDOT_x000d_
_x000d_
</v>
      </c>
      <c r="P1084" t="str">
        <v>GIRARDOT</v>
      </c>
      <c r="Q1084" t="str">
        <f>IF(ISBLANK(P1084),"0",(VLOOKUP(P1084,REGION,2,FALSE)))</f>
        <v>OCCIDENTE</v>
      </c>
      <c r="R1084" t="str">
        <v>Michael Smit Villabon Trujillo</v>
      </c>
      <c r="S1084" t="e">
        <f>IF(ISBLANK(R1084),"0", VLOOKUP(R1084,PERSONAL,2,FALSE))</f>
        <v>#N/A</v>
      </c>
      <c r="T1084" t="str">
        <v>ALIADO</v>
      </c>
      <c r="U1084">
        <v>0.6666666666666666</v>
      </c>
      <c r="V1084">
        <v>0.8333333333333334</v>
      </c>
      <c r="W1084">
        <f>V1084-U1084</f>
        <v>0.16666666666666674</v>
      </c>
      <c r="X1084">
        <v>2</v>
      </c>
      <c r="Y1084">
        <f>NETWORKDAYS(K1084,M1084)</f>
        <v>1</v>
      </c>
      <c r="Z1084" t="str">
        <f>IF(Y1084&lt;=2,"CUMPLE","NO CUMPLE")</f>
        <v>CUMPLE</v>
      </c>
      <c r="AB1084" t="str">
        <v>POR TICKET</v>
      </c>
      <c r="AC1084" t="str">
        <f>TEXT(M1084,"mmmm")</f>
        <v>diciembre</v>
      </c>
      <c r="AD1084" t="str">
        <f>TEXT(M1084,"yyyy")</f>
        <v>yyyy</v>
      </c>
      <c r="AE1084">
        <f>W1084*60*24</f>
        <v>240.00000000000009</v>
      </c>
      <c r="AF1084">
        <f>AE1084/60</f>
        <v>4.000000000000002</v>
      </c>
      <c r="AG1084">
        <f>AE1084/60</f>
        <v>4.000000000000002</v>
      </c>
      <c r="AH1084">
        <f>L1084-K1084</f>
        <v>0.03472222222626442</v>
      </c>
      <c r="AI1084">
        <f>AH1084*24*60</f>
        <v>50.000000005820766</v>
      </c>
      <c r="AJ1084">
        <f>75728*X1084</f>
        <v>151456</v>
      </c>
    </row>
    <row r="1085" xml:space="preserve">
      <c r="A1085">
        <v>1071554</v>
      </c>
      <c r="B1085" t="str">
        <v>INCIDENTE</v>
      </c>
      <c r="C1085" t="str">
        <v>CERRADO</v>
      </c>
      <c r="D1085" t="str">
        <v>TIENDA</v>
      </c>
      <c r="E1085" t="str">
        <v>PDA</v>
      </c>
      <c r="F1085" t="str">
        <v>PDA</v>
      </c>
      <c r="G1085" t="str">
        <v>HONEYWELL</v>
      </c>
      <c r="H1085" t="str" xml:space="preserve">
        <v xml:space="preserve">Cordial saludo; se solicita la revisión de dos PDA; la primera se queda en la pantalla de inicio pero no arranca y la segunda tiene la memoria llena y sale mensajes muy seguidos haciendo que la sesión de genesix se cierre._x000d_
</v>
      </c>
      <c r="I1085" t="str" xml:space="preserve">
        <v xml:space="preserve">Cordial saludo; se solicita la revisión de dos PDA; la primera se queda en la pantalla de inicio pero no arranca y la segunda tiene la memoria llena y sale mensajes muy seguidos haciendo que la sesión de genesix se cierre._x000d_
</v>
      </c>
      <c r="J1085" t="str" xml:space="preserve">
        <v xml:space="preserve">Se procede a realizar la revisión de las dos PDA de Marca Honey well; en la cual se evidencia que una de ellas no arranca; se queda pegada en el inicio; por lo cual se reinicia de nuevo la PDA ; se le realiza la configuración de acuerdo con los descrito en el manual y queda funcional; la cual pertenece al área de devoluciones; de la misma manera se hace la revisión de la segunda PDA; la cual tiene una alerta de memoria llena; razón por la cual se procede a eliminar archivos basuras; al notar que no se remedia la alerta se procede al formateo modo fabrica y se realiza la configuración correspondiente con lo descrito en el manual; se deja total mente funcional; se hace pruebas del funcionamiento con el personal encargado y el gerente; se dejan funcionando correctamente.                                                _x000d_
                                                _x000d_
                                                _x000d_
                                                _x000d_
                                                _x000d_
                                                _x000d_
                                                _x000d_
                                                _x000d_
                                                _x000d_
                                                _x000d_
                                                _x000d_
                                                _x000d_
                                   _x000d_
                                                _x000d_
                                                _x000d_
                                                _x000d_
                                                _x000d_
                                                _x000d_
                                                _x000d_
                                                _x000d_
                                                _x000d_
                                                _x000d_
                                                _x000d_
                                                _x000d_
</v>
      </c>
      <c r="K1085">
        <v>45637.47430555556</v>
      </c>
      <c r="L1085">
        <v>45637.868055555555</v>
      </c>
      <c r="M1085">
        <v>45638</v>
      </c>
      <c r="N1085" t="str">
        <f>TEXT(M1085, "DDDD")</f>
        <v>jueves</v>
      </c>
      <c r="O1085" t="str">
        <v>M074 METRO FACATATIVA</v>
      </c>
      <c r="P1085" t="str">
        <v>FACATATIVA</v>
      </c>
      <c r="Q1085" t="str">
        <f>IF(ISBLANK(P1085),"0",(VLOOKUP(P1085,REGION,2,FALSE)))</f>
        <v>BOGOTA</v>
      </c>
      <c r="R1085" t="str">
        <v>Juan Sebastián Escalante Enciso</v>
      </c>
      <c r="S1085" t="e">
        <f>IF(ISBLANK(R1085),"0", VLOOKUP(R1085,PERSONAL,2,FALSE))</f>
        <v>#N/A</v>
      </c>
      <c r="T1085" t="str">
        <v>CFS</v>
      </c>
      <c r="U1085">
        <v>0.3333333333333333</v>
      </c>
      <c r="V1085">
        <v>0.5798611111111112</v>
      </c>
      <c r="W1085">
        <f>V1085-U1085</f>
        <v>0.24652777777777785</v>
      </c>
      <c r="X1085">
        <v>2</v>
      </c>
      <c r="Y1085">
        <f>NETWORKDAYS(K1085,M1085)</f>
        <v>2</v>
      </c>
      <c r="Z1085" t="str">
        <f>IF(Y1085&lt;=2,"CUMPLE","NO CUMPLE")</f>
        <v>CUMPLE</v>
      </c>
      <c r="AB1085" t="str">
        <v>POR TICKET</v>
      </c>
      <c r="AC1085" t="str">
        <f>TEXT(M1085,"mmmm")</f>
        <v>diciembre</v>
      </c>
      <c r="AD1085" t="str">
        <f>TEXT(M1085,"yyyy")</f>
        <v>yyyy</v>
      </c>
      <c r="AE1085">
        <f>W1085*60*24</f>
        <v>355.0000000000001</v>
      </c>
      <c r="AF1085">
        <f>AE1085/60</f>
        <v>5.916666666666669</v>
      </c>
      <c r="AG1085">
        <f>AE1085/60</f>
        <v>5.916666666666669</v>
      </c>
      <c r="AH1085">
        <f>L1085-K1085</f>
        <v>0.3937499999956344</v>
      </c>
      <c r="AI1085">
        <f>AH1085*24*60</f>
        <v>566.9999999937136</v>
      </c>
      <c r="AJ1085">
        <f>75728*X1085</f>
        <v>151456</v>
      </c>
    </row>
    <row r="1086" xml:space="preserve">
      <c r="A1086">
        <v>1075317</v>
      </c>
      <c r="B1086" t="str">
        <v>SOLICITUD</v>
      </c>
      <c r="C1086" t="str">
        <v>CERRADO</v>
      </c>
      <c r="D1086" t="str">
        <v>TIENDA</v>
      </c>
      <c r="E1086" t="str">
        <v>PDA</v>
      </c>
      <c r="F1086" t="str">
        <v>PDA</v>
      </c>
      <c r="G1086" t="str">
        <v>PDA</v>
      </c>
      <c r="H1086" t="str" xml:space="preserve">
        <v xml:space="preserve">buen día solicito de su colaboración con la atención y soporte de la PDT de perecederos la cual tiene desactualizada; y no deja actualizar la aplicación Mi tienda; PDT con serial 20073B0718_x000d_
</v>
      </c>
      <c r="I1086" t="str" xml:space="preserve">
        <v xml:space="preserve">buen día solicito de su colaboración con la atención y soporte de la PDT de perecederos la cual tiene desactualizada; y no deja actualizar la aplicación Mi tienda; PDT con serial 20073B0718_x000d_
</v>
      </c>
      <c r="J1086" t="str" xml:space="preserve">
        <v xml:space="preserve">Se realizó la actualización de el firmware y de la app mi tienda en la pdt de perecederos._x000d_
Se optimizo borrando cache y haciendo limpieza de el sistema_x000d_
https://drive.google.com/drive/folders/1-t50E-Du-peO1YO-7BOqO5TLwpEqWVLO</v>
      </c>
      <c r="K1086">
        <v>45638.43680555555</v>
      </c>
      <c r="L1086">
        <v>45638.46527777778</v>
      </c>
      <c r="M1086">
        <v>45639</v>
      </c>
      <c r="N1086" t="str">
        <f>TEXT(M1086, "DDDD")</f>
        <v>viernes</v>
      </c>
      <c r="O1086" t="str" xml:space="preserve">
        <v xml:space="preserve">M179 METRO PITALITO_x000d_
_x000d_
</v>
      </c>
      <c r="P1086" t="str">
        <v>PITALITO</v>
      </c>
      <c r="Q1086" t="str">
        <f>IF(ISBLANK(P1086),"0",(VLOOKUP(P1086,REGION,2,FALSE)))</f>
        <v>OCCIDENTE</v>
      </c>
      <c r="R1086" t="str">
        <v>Michael Smit Villabon Trujillo</v>
      </c>
      <c r="S1086" t="e">
        <f>IF(ISBLANK(R1086),"0", VLOOKUP(R1086,PERSONAL,2,FALSE))</f>
        <v>#N/A</v>
      </c>
      <c r="T1086" t="str">
        <v>ALIADO</v>
      </c>
      <c r="U1086">
        <v>0.4375</v>
      </c>
      <c r="V1086">
        <v>0.5208333333333334</v>
      </c>
      <c r="W1086">
        <f>V1086-U1086</f>
        <v>0.08333333333333337</v>
      </c>
      <c r="X1086">
        <v>1</v>
      </c>
      <c r="Y1086">
        <f>NETWORKDAYS(K1086,M1086)</f>
        <v>2</v>
      </c>
      <c r="Z1086" t="str">
        <f>IF(Y1086&lt;=2,"CUMPLE","NO CUMPLE")</f>
        <v>CUMPLE</v>
      </c>
      <c r="AB1086" t="str">
        <v>POR TICKET</v>
      </c>
      <c r="AC1086" t="str">
        <f>TEXT(M1086,"mmmm")</f>
        <v>diciembre</v>
      </c>
      <c r="AD1086" t="str">
        <f>TEXT(M1086,"yyyy")</f>
        <v>yyyy</v>
      </c>
      <c r="AE1086">
        <f>W1086*60*24</f>
        <v>120.00000000000004</v>
      </c>
      <c r="AF1086">
        <f>AE1086/60</f>
        <v>2.000000000000001</v>
      </c>
      <c r="AG1086">
        <f>AE1086/60</f>
        <v>2.000000000000001</v>
      </c>
      <c r="AH1086">
        <f>L1086-K1086</f>
        <v>0.028472222227719612</v>
      </c>
      <c r="AI1086">
        <f>AH1086*24*60</f>
        <v>41.00000000791624</v>
      </c>
      <c r="AJ1086">
        <f>75728*X1086</f>
        <v>75728</v>
      </c>
    </row>
    <row r="1087" xml:space="preserve">
      <c r="A1087">
        <v>1031373</v>
      </c>
      <c r="B1087" t="str">
        <v>INCIDENTE</v>
      </c>
      <c r="C1087" t="str">
        <v>CERRADO</v>
      </c>
      <c r="D1087" t="str">
        <v xml:space="preserve">PERECEDEROS </v>
      </c>
      <c r="E1087" t="str">
        <v>BALANZA</v>
      </c>
      <c r="F1087" t="str">
        <v>BALANZA</v>
      </c>
      <c r="G1087" t="str">
        <v>METTLER</v>
      </c>
      <c r="H1087" t="str" xml:space="preserve">
        <v xml:space="preserve">buenas tardes la balanza de panadería no le funciona el teclado cuando se van a sacar los precios_x000d_
</v>
      </c>
      <c r="I1087" t="str" xml:space="preserve">
        <v xml:space="preserve">Se llego a sitio a las 2pm no había correo de ingreso; me dieron ingreso las 3 pm pero luego no estaba la persona que tenía la llaves ;_x000d_
finalmente me entregaron las partes se procede a realizar el retiro del teclado averiado y se instaló el teclado nuevo de la balanza_x000d_
quedando solucionado la novedad de teclado se realiza prueba con todas las teclas y quedando solucionado la novedad; balanza de_x000d_
mesa área panadería_x000d_
Marca METTLER TOLEDO_x000d_
Modeló: BPLUS_x000d_
Serial: B932069621</v>
      </c>
      <c r="J1087" t="str" xml:space="preserve">
        <v xml:space="preserve">Se llego a sitio a las 2pm no había correo de ingreso; me dieron ingreso las 3 pm pero luego no estaba la persona que tenía la llaves ;_x000d_
finalmente me entregaron las partes se procede a realizar el retiro del teclado averiado y se instaló el teclado nuevo de la balanza_x000d_
quedando solucionado la novedad de teclado se realiza prueba con todas las teclas y quedando solucionado la novedad; balanza de_x000d_
mesa área panadería_x000d_
Marca METTLER TOLEDO_x000d_
Modeló: BPLUS_x000d_
Serial: B932069621</v>
      </c>
      <c r="K1087">
        <v>45638.833333333336</v>
      </c>
      <c r="L1087">
        <v>45639.592361111114</v>
      </c>
      <c r="M1087">
        <v>45639</v>
      </c>
      <c r="N1087" t="str">
        <f>TEXT(M1087, "DDDD")</f>
        <v>viernes</v>
      </c>
      <c r="O1087" t="str" xml:space="preserve">
        <v xml:space="preserve">M042 METRO IBAGUE_x000d_
_x000d_
</v>
      </c>
      <c r="P1087" t="str">
        <v>IBAGUE</v>
      </c>
      <c r="Q1087" t="str">
        <f>IF(ISBLANK(P1087),"0",(VLOOKUP(P1087,REGION,2,FALSE)))</f>
        <v>OCCIDENTE</v>
      </c>
      <c r="R1087" t="str">
        <v>Michael Smit Villabon Trujillo</v>
      </c>
      <c r="S1087" t="e">
        <f>IF(ISBLANK(R1087),"0", VLOOKUP(R1087,PERSONAL,2,FALSE))</f>
        <v>#N/A</v>
      </c>
      <c r="T1087" t="str">
        <v>ALIADO</v>
      </c>
      <c r="U1087">
        <v>0.5833333333333334</v>
      </c>
      <c r="V1087">
        <v>0.75</v>
      </c>
      <c r="W1087">
        <f>V1087-U1087</f>
        <v>0.16666666666666663</v>
      </c>
      <c r="X1087">
        <v>2</v>
      </c>
      <c r="Y1087">
        <f>NETWORKDAYS(K1087,M1087)</f>
        <v>2</v>
      </c>
      <c r="Z1087" t="str">
        <f>IF(Y1087&lt;=2,"CUMPLE","NO CUMPLE")</f>
        <v>CUMPLE</v>
      </c>
      <c r="AB1087" t="str">
        <v>POR TICKET</v>
      </c>
      <c r="AC1087" t="str">
        <f>TEXT(M1087,"mmmm")</f>
        <v>diciembre</v>
      </c>
      <c r="AD1087" t="str">
        <f>TEXT(M1087,"yyyy")</f>
        <v>yyyy</v>
      </c>
      <c r="AE1087">
        <f>W1087*60*24</f>
        <v>239.99999999999994</v>
      </c>
      <c r="AF1087">
        <f>AE1087/60</f>
        <v>3.999999999999999</v>
      </c>
      <c r="AG1087">
        <f>AE1087/60</f>
        <v>3.999999999999999</v>
      </c>
      <c r="AH1087">
        <f>L1087-K1087</f>
        <v>0.7590277777781012</v>
      </c>
      <c r="AI1087">
        <f>AH1087*24*60</f>
        <v>1093.0000000004657</v>
      </c>
      <c r="AJ1087">
        <f>75728*X1087</f>
        <v>151456</v>
      </c>
    </row>
    <row r="1088" xml:space="preserve">
      <c r="A1088">
        <v>991917</v>
      </c>
      <c r="B1088" t="str">
        <v>INCIDENTE</v>
      </c>
      <c r="C1088" t="str">
        <v>CERRADO</v>
      </c>
      <c r="D1088" t="str">
        <v>ATC</v>
      </c>
      <c r="E1088" t="str">
        <v>PC</v>
      </c>
      <c r="F1088" t="str">
        <v>PC</v>
      </c>
      <c r="G1088" t="str">
        <v>LENOVO</v>
      </c>
      <c r="H1088" t="str" xml:space="preserve">
        <v xml:space="preserve">Se solicita validación del computador de mantenimiento el cual presenta lentitud y demora al momento de abrir cualquier aplicación_x000d_
</v>
      </c>
      <c r="I1088" t="str" xml:space="preserve">
        <v xml:space="preserve">Se solicita validación del computador de mantenimiento el cual presenta lentitud y demora al momento de abrir cualquier aplicación_x000d_
</v>
      </c>
      <c r="J1088" t="str" xml:space="preserve">
        <v xml:space="preserve">Se llegó a sitio; se inició el proceso de recibimiento del disco; se procedió a montar el disco m.2; después de eso procedí con la_x000d_
instalación del sistema operativo; dejando de una vez configurada las direcciones ip y lenguaje; se demoró su tiempo por la_x000d_
información; después de eso se procedió a instalar el driver de el ethernet; procedí a instalar el office 365; putty y la configuración de_x000d_
las impresoras; mientras se instalaban algunos programas se fue la energía; entonces estuve ayudando a ver que todo en cajas_x000d_
quedará funcional; ya después de instalar todo se hicieron pruebas y quedó todo correcto y rápido."</v>
      </c>
      <c r="K1088">
        <v>45638.40694444445</v>
      </c>
      <c r="L1088">
        <v>45638.41180555556</v>
      </c>
      <c r="M1088">
        <v>45639</v>
      </c>
      <c r="N1088" t="str">
        <f>TEXT(M1088, "DDDD")</f>
        <v>viernes</v>
      </c>
      <c r="O1088" t="str" xml:space="preserve">
        <v xml:space="preserve">M195 METRO SANTA LUCIA_x000d_
_x000d_
</v>
      </c>
      <c r="P1088" t="str">
        <v>NEIVA</v>
      </c>
      <c r="Q1088" t="str">
        <f>IF(ISBLANK(P1088),"0",(VLOOKUP(P1088,REGION,2,FALSE)))</f>
        <v>OCCIDENTE</v>
      </c>
      <c r="R1088" t="str">
        <v>Michael Smit Villabon Trujillo</v>
      </c>
      <c r="S1088" t="e">
        <f>IF(ISBLANK(R1088),"0", VLOOKUP(R1088,PERSONAL,2,FALSE))</f>
        <v>#N/A</v>
      </c>
      <c r="T1088" t="str">
        <v>ALIADO</v>
      </c>
      <c r="U1088">
        <v>0.2708333333333333</v>
      </c>
      <c r="V1088">
        <v>0.6666666666666666</v>
      </c>
      <c r="W1088">
        <f>V1088-U1088</f>
        <v>0.3958333333333333</v>
      </c>
      <c r="X1088">
        <v>4</v>
      </c>
      <c r="Y1088">
        <f>NETWORKDAYS(K1088,M1088)</f>
        <v>2</v>
      </c>
      <c r="Z1088" t="str">
        <f>IF(Y1088&lt;=2,"CUMPLE","NO CUMPLE")</f>
        <v>CUMPLE</v>
      </c>
      <c r="AB1088" t="str">
        <v>POR TICKET</v>
      </c>
      <c r="AC1088" t="str">
        <f>TEXT(M1088,"mmmm")</f>
        <v>diciembre</v>
      </c>
      <c r="AD1088" t="str">
        <f>TEXT(M1088,"yyyy")</f>
        <v>yyyy</v>
      </c>
      <c r="AE1088">
        <f>W1088*60*24</f>
        <v>570</v>
      </c>
      <c r="AF1088">
        <f>AE1088/60</f>
        <v>9.5</v>
      </c>
      <c r="AG1088">
        <f>AE1088/60</f>
        <v>9.5</v>
      </c>
      <c r="AH1088">
        <f>L1088-K1088</f>
        <v>0.004861111112404615</v>
      </c>
      <c r="AI1088">
        <f>AH1088*24*60</f>
        <v>7.000000001862645</v>
      </c>
      <c r="AJ1088">
        <f>75728*X1088</f>
        <v>302912</v>
      </c>
    </row>
    <row r="1089" xml:space="preserve">
      <c r="A1089">
        <v>1077972</v>
      </c>
      <c r="B1089" t="str">
        <v>INCIDENTE</v>
      </c>
      <c r="C1089" t="str">
        <v>CERRADO</v>
      </c>
      <c r="D1089" t="str">
        <v>ATC</v>
      </c>
      <c r="E1089" t="str">
        <v>ACOMPAÑAMIENTO</v>
      </c>
      <c r="F1089" t="str">
        <v>ACOMPAÑAMIENTO</v>
      </c>
      <c r="G1089" t="str">
        <v>ACOMPAÑAMIENTO</v>
      </c>
      <c r="H1089" t="str" xml:space="preserve">
        <v xml:space="preserve">Buenas tardes: Solciito de su colaboración para realizar el acompañamiento con una persoan de ISIT entre el horario de 4 a 8 pm. Su lavor es de verificación del estado de la liena de cajas; verificación del estado de SCO; Balanzas y verificadores._x000d_
</v>
      </c>
      <c r="I1089" t="str" xml:space="preserve">
        <v xml:space="preserve">Buenas tardes: Solciito de su colaboración para realizar el acompañamiento con una persoan de ISIT entre el horario de 4 a 8 pm. Su lavor es de verificación del estado de la liena de cajas; verificación del estado de SCO; Balanzas y verificadores._x000d_
</v>
      </c>
      <c r="J1089" t="str" xml:space="preserve">
        <v xml:space="preserve">El día 13 de Diciembre de 2024; se llega a Jumbo; Girardot sobre las 4 05 pm con el objetivo de dar apoyo técnico y físico a la Línea de_x000d_
cajas del Supermercado a petición del Cliente; durante las 4 horas de acompañamiento los equipos funcionaron de forma óptima; al_x000d_
pasar por cada POS se evidenciava el buen funcionamiento tanto del hardware como el software de los diferentes equipos instalados_x000d_
en cada POS (CPU; impresora; visor cliente; balanza y visor usuario) al dejar el supermercado se toma evidencia de que los diferentes_x000d_
puntos de pago y consulta quedan funcionando.</v>
      </c>
      <c r="K1089">
        <v>45638.83819444444</v>
      </c>
      <c r="L1089">
        <v>45638.850694444445</v>
      </c>
      <c r="M1089">
        <v>45639</v>
      </c>
      <c r="N1089" t="str">
        <f>TEXT(M1089, "DDDD")</f>
        <v>viernes</v>
      </c>
      <c r="O1089" t="str" xml:space="preserve">
        <v xml:space="preserve">J047 JUMBO GIRARDOT_x000d_
_x000d_
</v>
      </c>
      <c r="P1089" t="str">
        <v>GIRARDOT</v>
      </c>
      <c r="Q1089" t="str">
        <f>IF(ISBLANK(P1089),"0",(VLOOKUP(P1089,REGION,2,FALSE)))</f>
        <v>OCCIDENTE</v>
      </c>
      <c r="R1089" t="str">
        <v>Michael Smit Villabon Trujillo</v>
      </c>
      <c r="S1089" t="e">
        <f>IF(ISBLANK(R1089),"0", VLOOKUP(R1089,PERSONAL,2,FALSE))</f>
        <v>#N/A</v>
      </c>
      <c r="T1089" t="str">
        <v>ALIADO</v>
      </c>
      <c r="U1089">
        <v>0.6666666666666666</v>
      </c>
      <c r="V1089">
        <v>0.8333333333333334</v>
      </c>
      <c r="W1089">
        <f>V1089-U1089</f>
        <v>0.16666666666666674</v>
      </c>
      <c r="X1089">
        <v>2</v>
      </c>
      <c r="Y1089">
        <f>NETWORKDAYS(K1089,M1089)</f>
        <v>2</v>
      </c>
      <c r="Z1089" t="str">
        <f>IF(Y1089&lt;=2,"CUMPLE","NO CUMPLE")</f>
        <v>CUMPLE</v>
      </c>
      <c r="AB1089" t="str">
        <v>POR TICKET</v>
      </c>
      <c r="AC1089" t="str">
        <f>TEXT(M1089,"mmmm")</f>
        <v>diciembre</v>
      </c>
      <c r="AD1089" t="str">
        <f>TEXT(M1089,"yyyy")</f>
        <v>yyyy</v>
      </c>
      <c r="AE1089">
        <f>W1089*60*24</f>
        <v>240.00000000000009</v>
      </c>
      <c r="AF1089">
        <f>AE1089/60</f>
        <v>4.000000000000002</v>
      </c>
      <c r="AG1089">
        <f>AE1089/60</f>
        <v>4.000000000000002</v>
      </c>
      <c r="AH1089">
        <f>L1089-K1089</f>
        <v>0.012500000004365575</v>
      </c>
      <c r="AI1089">
        <f>AH1089*24*60</f>
        <v>18.000000006286427</v>
      </c>
      <c r="AJ1089">
        <f>75728*X1089</f>
        <v>151456</v>
      </c>
    </row>
    <row r="1090" xml:space="preserve">
      <c r="A1090">
        <v>1076907</v>
      </c>
      <c r="B1090" t="str">
        <v>SOLICITUD</v>
      </c>
      <c r="C1090" t="str">
        <v>CERRADO</v>
      </c>
      <c r="D1090" t="str">
        <v>TIENDA</v>
      </c>
      <c r="E1090" t="str">
        <v>ACOMPAÑAMIENTO</v>
      </c>
      <c r="F1090" t="str">
        <v>ACOMPAÑAMIENTO</v>
      </c>
      <c r="G1090" t="str">
        <v>ACOMPAÑAMIENTO</v>
      </c>
      <c r="H1090" t="str">
        <v xml:space="preserve">Favor nos ayudan con ticket de 2.5 para la validacion desde 10:00Am  8:00PM por evento de Trasnochon la tienda METRO MONTERIA. GRACIAS POR LA ATENCION PRESTADA.    </v>
      </c>
      <c r="I1090" t="str">
        <v xml:space="preserve">Favor nos ayudan con ticket de 2.5 para la validacion desde 10:00Am  8:00PM por evento de Trasnochon la tienda METRO MONTERIA. GRACIAS POR LA ATENCION PRESTADA.    </v>
      </c>
      <c r="J1090" t="str" xml:space="preserve">
        <v xml:space="preserve">se llega a Sitios se procede a realizar destrucción de activos durante toda la mañana ya que son varios activos que hay que destruir luego de eso se procede a realizar la instalación de dos bases que llegaron para el monitor cliente de líneal de caja._x000d_
_x000d_
Luego de eso se procede a dar apoyo durante la tarde para eliminar de cajas así mismo validar que las cajas estén operativas después de realizar el apoyo se procede a iniciar a las 6 de la tarde la instalación de la tarjeta de cabezal a la báscula de platos preparados esta se demora dos horas en la realización de instalación y pruebas la báscula se entrega operativa se realiza todos los procedimientos requeridos por el 1.5 de la tienda y el acompañamiento queda operativo</v>
      </c>
      <c r="K1090">
        <v>45638.45486111111</v>
      </c>
      <c r="L1090">
        <v>45638.48819444444</v>
      </c>
      <c r="M1090">
        <v>45639</v>
      </c>
      <c r="N1090" t="str">
        <f>TEXT(M1090, "DDDD")</f>
        <v>viernes</v>
      </c>
      <c r="O1090" t="str" xml:space="preserve">
        <v xml:space="preserve">M085 METRO MONTERIA_x000d_
_x000d_
</v>
      </c>
      <c r="P1090" t="str">
        <v>MONTERIA</v>
      </c>
      <c r="Q1090" t="str">
        <f>IF(ISBLANK(P1090),"0",(VLOOKUP(P1090,REGION,2,FALSE)))</f>
        <v>COSTA</v>
      </c>
      <c r="R1090" t="str">
        <v>SHARON YANETH KERGUELEN WILCHES</v>
      </c>
      <c r="S1090">
        <f>IF(ISBLANK(R1090),"0", VLOOKUP(R1090,PERSONAL,2,FALSE))</f>
        <v>1067917448</v>
      </c>
      <c r="T1090" t="str">
        <v>DIRECTO</v>
      </c>
      <c r="U1090">
        <v>0.4166666666666667</v>
      </c>
      <c r="V1090">
        <v>0.8333333333333334</v>
      </c>
      <c r="W1090">
        <f>V1090-U1090</f>
        <v>0.4166666666666667</v>
      </c>
      <c r="X1090">
        <v>45415</v>
      </c>
      <c r="Y1090">
        <f>NETWORKDAYS(K1090,M1090)</f>
        <v>2</v>
      </c>
      <c r="Z1090" t="str">
        <f>IF(Y1090&lt;=2,"CUMPLE","NO CUMPLE")</f>
        <v>CUMPLE</v>
      </c>
      <c r="AB1090" t="str">
        <v xml:space="preserve">POR DIA </v>
      </c>
      <c r="AC1090" t="str">
        <f>TEXT(M1090,"mmmm")</f>
        <v>diciembre</v>
      </c>
      <c r="AD1090" t="str">
        <f>TEXT(M1090,"yyyy")</f>
        <v>yyyy</v>
      </c>
      <c r="AE1090">
        <f>W1090*60*24</f>
        <v>600</v>
      </c>
      <c r="AF1090">
        <f>AE1090/60</f>
        <v>10</v>
      </c>
      <c r="AG1090">
        <f>AE1090/60</f>
        <v>10</v>
      </c>
      <c r="AH1090">
        <f>L1090-K1090</f>
        <v>0.03333333333284827</v>
      </c>
      <c r="AI1090">
        <f>AH1090*24*60</f>
        <v>47.99999999930151</v>
      </c>
      <c r="AJ1090">
        <f>75728*X1090</f>
        <v>3439187120</v>
      </c>
    </row>
    <row r="1091" xml:space="preserve">
      <c r="A1091">
        <v>59</v>
      </c>
      <c r="B1091" t="str">
        <v>INCIDENTE</v>
      </c>
      <c r="C1091" t="str">
        <v>CERRADO</v>
      </c>
      <c r="D1091" t="str">
        <v>TIENDA</v>
      </c>
      <c r="E1091" t="str">
        <v>ACOMPAÑAMIENTO</v>
      </c>
      <c r="F1091" t="str">
        <v>ACOMPAÑAMIENTO</v>
      </c>
      <c r="G1091" t="str">
        <v>ACOMPAÑAMIENTO</v>
      </c>
      <c r="H1091" t="str" xml:space="preserve">
        <v xml:space="preserve">Solicitud Via Correo por parte de Juan Fernando Castro: Buenas Tardes Jonathan;_x000d_
_x000d_
Me ayudas para destinar 3 chicos de Isit para acompañamiento de noche de fiesta el día 13 de noviembre en las siguientes tiendas _x000d_
</v>
      </c>
      <c r="I1091" t="str" xml:space="preserve">
        <v xml:space="preserve">Buenas Tardes Jonathan;_x000d_
_x000d_
Me ayudas para destinar 3 chicos de Isit para acompañamiento de noche de fiesta el día 13 de noviembre en las siguientes tiendas _x000d_
</v>
      </c>
      <c r="J1091" t="str" xml:space="preserve">
        <v xml:space="preserve">Se realiza inventario de equipos que están en el centro de cómputo. Soporte en las diferentes cajas que tengan incidencias. Se hace acompañamiento en la zona de cajas autoservicio.                                                _x000d_
                                                _x000d_
                                                _x000d_
                                                _x000d_
                                                _x000d_
                                                _x000d_
                                                _x000d_
                                                _x000d_
                                                _x000d_
                                                _x000d_
                                                _x000d_
                                                _x000d_
</v>
      </c>
      <c r="K1091">
        <v>45637.75208333333</v>
      </c>
      <c r="L1091">
        <v>45638.631944444445</v>
      </c>
      <c r="M1091">
        <v>45639</v>
      </c>
      <c r="N1091" t="str">
        <f>TEXT(M1091, "DDDD")</f>
        <v>viernes</v>
      </c>
      <c r="O1091" t="str" xml:space="preserve">
        <v xml:space="preserve">J194 JUMBO 20 DE JULIO                _x000d_
</v>
      </c>
      <c r="P1091" t="str">
        <v>BOGOTA</v>
      </c>
      <c r="Q1091" t="str">
        <f>IF(ISBLANK(P1091),"0",(VLOOKUP(P1091,REGION,2,FALSE)))</f>
        <v>BOGOTA</v>
      </c>
      <c r="R1091" t="str">
        <v>ALEXANDER CASTILLO SOTELO</v>
      </c>
      <c r="S1091">
        <f>IF(ISBLANK(R1091),"0", VLOOKUP(R1091,PERSONAL,2,FALSE))</f>
        <v>80216449</v>
      </c>
      <c r="T1091" t="str">
        <v>ALIADO</v>
      </c>
      <c r="U1091">
        <v>0.4166666666666667</v>
      </c>
      <c r="V1091">
        <v>0.8541666666666666</v>
      </c>
      <c r="W1091">
        <f>V1091-U1091</f>
        <v>0.43749999999999994</v>
      </c>
      <c r="X1091">
        <v>45415</v>
      </c>
      <c r="Y1091">
        <f>NETWORKDAYS(K1091,M1091)</f>
        <v>3</v>
      </c>
      <c r="Z1091" t="str">
        <f>IF(Y1091&lt;=2,"CUMPLE","NO CUMPLE")</f>
        <v>NO CUMPLE</v>
      </c>
      <c r="AB1091" t="str">
        <v xml:space="preserve">POR DIA </v>
      </c>
      <c r="AC1091" t="str">
        <f>TEXT(M1091,"mmmm")</f>
        <v>diciembre</v>
      </c>
      <c r="AD1091" t="str">
        <f>TEXT(M1091,"yyyy")</f>
        <v>yyyy</v>
      </c>
      <c r="AE1091">
        <f>W1091*60*24</f>
        <v>629.9999999999999</v>
      </c>
      <c r="AF1091">
        <f>AE1091/60</f>
        <v>10.499999999999998</v>
      </c>
      <c r="AG1091">
        <f>AE1091/60</f>
        <v>10.499999999999998</v>
      </c>
      <c r="AH1091">
        <f>L1091-K1091</f>
        <v>0.8798611111124046</v>
      </c>
      <c r="AI1091">
        <f>AH1091*24*60</f>
        <v>1267.0000000018626</v>
      </c>
      <c r="AJ1091">
        <f>75728*X1091</f>
        <v>3439187120</v>
      </c>
    </row>
    <row r="1092" xml:space="preserve">
      <c r="A1092">
        <v>60</v>
      </c>
      <c r="B1092" t="str">
        <v>INCIDENTE</v>
      </c>
      <c r="C1092" t="str">
        <v>CERRADO</v>
      </c>
      <c r="D1092" t="str">
        <v>TIENDA</v>
      </c>
      <c r="E1092" t="str">
        <v>ACOMPAÑAMIENTO</v>
      </c>
      <c r="F1092" t="str">
        <v>ACOMPAÑAMIENTO</v>
      </c>
      <c r="G1092" t="str">
        <v>ACOMPAÑAMIENTO</v>
      </c>
      <c r="H1092" t="str" xml:space="preserve">
        <v xml:space="preserve">Solicitud Via Correo por parte de Juan Fernando Castro: Buenas Tardes Jonathan;_x000d_
_x000d_
Me ayudas para destinar 3 chicos de Isit para acompañamiento de noche de fiesta el día 13 de noviembre en las siguientes tiendas _x000d_
</v>
      </c>
      <c r="I1092" t="str" xml:space="preserve">
        <v xml:space="preserve">Buenas Tardes Jonathan;_x000d_
_x000d_
Me ayudas para destinar 3 chicos de Isit para acompañamiento de noche de fiesta el día 13 de noviembre en las siguientes tiendas _x000d_
</v>
      </c>
      <c r="J1092" t="str">
        <v>1.Se realiza inventario de los equipos que estaban en el centro de cómputo entre ellos portatiles; un servidor que se desconecto y se retiró del rack; balanzas entre otros equipos indicados. 2.Se realiza visitas a las cajas de Linea; cajas de panaderia; cafeteria para revisar fallas. 3.Soporte en las las cajas de autoservicio que presentaban bloqueos y fallas por usuario; indicarle a los usuarios el correcto funcionamiento de estas. 4.Se realiza revisión de los datafonos para garantizar el correcto funcionamiento</v>
      </c>
      <c r="K1092">
        <v>45637.75208333333</v>
      </c>
      <c r="L1092">
        <v>45638.631944444445</v>
      </c>
      <c r="M1092">
        <v>45639</v>
      </c>
      <c r="N1092" t="str">
        <f>TEXT(M1092, "DDDD")</f>
        <v>viernes</v>
      </c>
      <c r="O1092" t="str" xml:space="preserve">
        <v xml:space="preserve">J015 HAYUELOS_x000d_
</v>
      </c>
      <c r="P1092" t="str">
        <v>BOGOTA</v>
      </c>
      <c r="Q1092" t="str">
        <f>IF(ISBLANK(P1092),"0",(VLOOKUP(P1092,REGION,2,FALSE)))</f>
        <v>BOGOTA</v>
      </c>
      <c r="R1092" t="str">
        <v>LUIS EDUARDO LUENGAS</v>
      </c>
      <c r="S1092" t="e">
        <f>IF(ISBLANK(R1092),"0", VLOOKUP(R1092,PERSONAL,2,FALSE))</f>
        <v>#N/A</v>
      </c>
      <c r="T1092" t="str">
        <v>CFS</v>
      </c>
      <c r="U1092">
        <v>0.43333333333333335</v>
      </c>
      <c r="V1092">
        <v>0.85</v>
      </c>
      <c r="W1092">
        <f>V1092-U1092</f>
        <v>0.41666666666666663</v>
      </c>
      <c r="X1092" t="str">
        <v>2;5</v>
      </c>
      <c r="Y1092">
        <f>NETWORKDAYS(K1092,M1092)</f>
        <v>3</v>
      </c>
      <c r="Z1092" t="str">
        <f>IF(Y1092&lt;=2,"CUMPLE","NO CUMPLE")</f>
        <v>NO CUMPLE</v>
      </c>
      <c r="AB1092" t="str">
        <v xml:space="preserve">POR DIA </v>
      </c>
      <c r="AC1092" t="str">
        <f>TEXT(M1092,"mmmm")</f>
        <v>diciembre</v>
      </c>
      <c r="AD1092" t="str">
        <f>TEXT(M1092,"yyyy")</f>
        <v>yyyy</v>
      </c>
      <c r="AE1092">
        <f>W1092*60*24</f>
        <v>599.9999999999999</v>
      </c>
      <c r="AF1092">
        <f>AE1092/60</f>
        <v>9.999999999999998</v>
      </c>
      <c r="AG1092">
        <f>AE1092/60</f>
        <v>9.999999999999998</v>
      </c>
      <c r="AH1092">
        <f>L1092-K1092</f>
        <v>0.8798611111124046</v>
      </c>
      <c r="AI1092">
        <f>AH1092*24*60</f>
        <v>1267.0000000018626</v>
      </c>
      <c r="AJ1092" t="e">
        <f>75728*X1092</f>
        <v>#VALUE!</v>
      </c>
    </row>
    <row r="1093" xml:space="preserve">
      <c r="A1093">
        <v>61</v>
      </c>
      <c r="B1093" t="str">
        <v>INCIDENTE</v>
      </c>
      <c r="C1093" t="str">
        <v>CERRADO</v>
      </c>
      <c r="D1093" t="str">
        <v>TIENDA</v>
      </c>
      <c r="E1093" t="str">
        <v>ACOMPAÑAMIENTO</v>
      </c>
      <c r="F1093" t="str">
        <v>ACOMPAÑAMIENTO</v>
      </c>
      <c r="G1093" t="str">
        <v>ACOMPAÑAMIENTO</v>
      </c>
      <c r="H1093" t="str" xml:space="preserve">
        <v xml:space="preserve">Solicitud Via Correo por parte de Juan Fernando Castro: Buenas Tardes Jonathan;_x000d_
_x000d_
Me ayudas para destinar 3 chicos de Isit para acompañamiento de noche de fiesta el día 13 de noviembre en las siguientes tiendas _x000d_
</v>
      </c>
      <c r="I1093" t="str" xml:space="preserve">
        <v xml:space="preserve">Buenas Tardes Jonathan;_x000d_
_x000d_
Me ayudas para destinar 3 chicos de Isit para acompañamiento de noche de fiesta el día 13 de noviembre en las siguientes tiendas _x000d_
</v>
      </c>
      <c r="J1093" t="str">
        <v>1.Se realiza revsión a un POS que noenciende; se evidencia que el SO no estaba arrancando ni dando imagen; se cambia la memoria de socalo; se revisa disco;se revisa procesador ero la falla persiste se le informa al cliente que debe realizarse cambio de SO. 2.Se hcae acompañamiento paa validar el reinicio de nos POS y verificación del correcto funcionmiento.3.Se hizo acompañamiento en soporte técnico a los equipos POS; en las cajas; y se corrigeron los errores de inmediatemanete. 4. Se realiza verisión de los datafonos para verificar su correcto funcionamiento.</v>
      </c>
      <c r="K1093">
        <v>45637.75208333333</v>
      </c>
      <c r="L1093">
        <v>45638.631944444445</v>
      </c>
      <c r="M1093">
        <v>45639</v>
      </c>
      <c r="N1093" t="str">
        <f>TEXT(M1093, "DDDD")</f>
        <v>viernes</v>
      </c>
      <c r="O1093" t="str" xml:space="preserve">
        <v xml:space="preserve">M010 BOSA_x000d_
</v>
      </c>
      <c r="P1093" t="str">
        <v>BOGOTA</v>
      </c>
      <c r="Q1093" t="str">
        <f>IF(ISBLANK(P1093),"0",(VLOOKUP(P1093,REGION,2,FALSE)))</f>
        <v>BOGOTA</v>
      </c>
      <c r="R1093" t="str">
        <v>Harold Gallego</v>
      </c>
      <c r="S1093" t="e">
        <f>IF(ISBLANK(R1093),"0", VLOOKUP(R1093,PERSONAL,2,FALSE))</f>
        <v>#N/A</v>
      </c>
      <c r="T1093" t="str">
        <v>CFS</v>
      </c>
      <c r="U1093">
        <v>0.4166666666666667</v>
      </c>
      <c r="V1093">
        <v>0.8333333333333334</v>
      </c>
      <c r="W1093">
        <f>V1093-U1093</f>
        <v>0.4166666666666667</v>
      </c>
      <c r="X1093" t="str">
        <v>2;5</v>
      </c>
      <c r="Y1093">
        <f>NETWORKDAYS(K1093,M1093)</f>
        <v>3</v>
      </c>
      <c r="Z1093" t="str">
        <f>IF(Y1093&lt;=2,"CUMPLE","NO CUMPLE")</f>
        <v>NO CUMPLE</v>
      </c>
      <c r="AB1093" t="str">
        <v xml:space="preserve">POR DIA </v>
      </c>
      <c r="AC1093" t="str">
        <f>TEXT(M1093,"mmmm")</f>
        <v>diciembre</v>
      </c>
      <c r="AD1093" t="str">
        <f>TEXT(M1093,"yyyy")</f>
        <v>yyyy</v>
      </c>
      <c r="AE1093">
        <f>W1093*60*24</f>
        <v>600</v>
      </c>
      <c r="AF1093">
        <f>AE1093/60</f>
        <v>10</v>
      </c>
      <c r="AG1093">
        <f>AE1093/60</f>
        <v>10</v>
      </c>
      <c r="AH1093">
        <f>L1093-K1093</f>
        <v>0.8798611111124046</v>
      </c>
      <c r="AI1093">
        <f>AH1093*24*60</f>
        <v>1267.0000000018626</v>
      </c>
      <c r="AJ1093" t="e">
        <f>75728*X1093</f>
        <v>#VALUE!</v>
      </c>
    </row>
    <row r="1094" xml:space="preserve">
      <c r="A1094">
        <v>1076900</v>
      </c>
      <c r="B1094" t="str">
        <v>INCIDENTE</v>
      </c>
      <c r="C1094" t="str">
        <v>CERRADO</v>
      </c>
      <c r="D1094" t="str">
        <v>TIENDA</v>
      </c>
      <c r="E1094" t="str">
        <v>ACOMPAÑAMIENTO</v>
      </c>
      <c r="F1094" t="str">
        <v>ACOMPAÑAMIENTO</v>
      </c>
      <c r="G1094" t="str">
        <v>ACOMPAÑAMIENTO</v>
      </c>
      <c r="H1094" t="str" xml:space="preserve">
        <v xml:space="preserve">Favor nos ayudan con ticket de 2.5 para la validacion desde 10:00Am a 8:00PM por evento de Trasnochon la tienda JUMBO SANTA MARTA._x000d_
13 DIC_x000d_
GRACIAS POR LA ATENCION PRESTADA</v>
      </c>
      <c r="I1094" t="str" xml:space="preserve">
        <v xml:space="preserve">Favor nos ayudan con ticket de 2.5 para la validacion desde 10:00Am a 8:00PM por evento de Trasnochon la tienda JUMBO SANTA MARTA._x000d_
13 DIC_x000d_
GRACIAS POR LA ATENCION PRESTADA</v>
      </c>
      <c r="J1094" t="str" xml:space="preserve">
        <v xml:space="preserve">10:00 SE REALIZA VISITA 2.5 POR ACOMPAÑAMIENTO EN LA TIENDA DE JUMBO SANTA MARTA. _x000d_
_x000d_
1. SE REALIZA DESTRUCCIÓN DE ACTIVOS REQUERIDOS POR EL SOPORTE DE SISTEMAS DE CENCOSUD (POS; IMPRESORAS; ROUTER; TECLADOS; DISPLAY; Y CABLES DE LAS POS RETIRADAS.)_x000d_
2. SE EFECTUÓ RECORRIDO GENERAL EN LA TIENDA DE JUMBO J045 PARA LA VERIFICACIÓN DE NOVEDADES. _x000d_
3. SE EJECUTÓ ACOMPAÑAMIENTO EN EL ÁREA DEL LINEAL DE CAJAS; DONDE SE PRESENTO AFECTACIÓN PARCIAL EN EL SISTEMA DE DESCUENTO DE ALGUNOS PRODUCTOS PROPIOS DEL SISTEMA. SE HIZO CONSTANTE SEGUIMIENTO Y PROCESO DE AJUSTES PARA QUE LOS EQUIPOS VOLVIERAN A TOMAR EL DESCUENTO PREESTABLECIDO._x000d_
4. SE PRESENTÓ NOVEDAD EN EL AUTOPAGO #1 CON EL ESCÁNER/BALANZA; YA QUE GENERA MENSAJE DE QUE NO FUNCIONA CORRECTAMENTE. SE LE ESCALÓ AL SOPORTE DE CENCOSUD LA NOVEDAD DONDE SE NOS INFORMÓ QUE SI LA FALLA PERSISTÍA DEBÍA EL SUPERIOR DE CAJAS SOLICITAR APOYO TÉCNICO CON EL PROVEEDOR DE LA MARCA NCR._x000d_
_x000d_
20:00 SE REALIZA LA FINALIZACIÓN DEL ACOMPAÑAMIENTO 2.5 INFORMÁNDOLE AL SOPORTE DE CENCOSUD LO VALIDADO Y REALIZADO DURANTE EL ACOMPAÑAMIENTO. </v>
      </c>
      <c r="K1094">
        <v>45638.45416666667</v>
      </c>
      <c r="L1094">
        <v>45638.61875</v>
      </c>
      <c r="M1094">
        <v>45639</v>
      </c>
      <c r="N1094" t="str">
        <f>TEXT(M1094, "DDDD")</f>
        <v>viernes</v>
      </c>
      <c r="O1094" t="str" xml:space="preserve">
        <v xml:space="preserve">J045 JUMBO AV.DEL FERROCARRIL SANTA MARTA_x000d_
_x000d_
</v>
      </c>
      <c r="P1094" t="str">
        <v>SANTA MARTA</v>
      </c>
      <c r="Q1094" t="str">
        <f>IF(ISBLANK(P1094),"0",(VLOOKUP(P1094,REGION,2,FALSE)))</f>
        <v>COSTA</v>
      </c>
      <c r="R1094" t="str">
        <v>ENRIQUE RAFAEL PONZON</v>
      </c>
      <c r="S1094" t="e">
        <f>IF(ISBLANK(R1094),"0", VLOOKUP(R1094,PERSONAL,2,FALSE))</f>
        <v>#N/A</v>
      </c>
      <c r="T1094" t="str">
        <v>DIRECTO</v>
      </c>
      <c r="U1094">
        <v>0.4166666666666667</v>
      </c>
      <c r="V1094">
        <v>0.8333333333333334</v>
      </c>
      <c r="W1094">
        <f>V1094-U1094</f>
        <v>0.4166666666666667</v>
      </c>
      <c r="X1094">
        <v>45415</v>
      </c>
      <c r="Y1094">
        <f>NETWORKDAYS(K1094,M1094)</f>
        <v>2</v>
      </c>
      <c r="Z1094" t="str">
        <f>IF(Y1094&lt;=2,"CUMPLE","NO CUMPLE")</f>
        <v>CUMPLE</v>
      </c>
      <c r="AB1094" t="str">
        <v xml:space="preserve">POR DIA </v>
      </c>
      <c r="AC1094" t="str">
        <f>TEXT(M1094,"mmmm")</f>
        <v>diciembre</v>
      </c>
      <c r="AD1094" t="str">
        <f>TEXT(M1094,"yyyy")</f>
        <v>yyyy</v>
      </c>
      <c r="AE1094">
        <f>W1094*60*24</f>
        <v>600</v>
      </c>
      <c r="AF1094">
        <f>AE1094/60</f>
        <v>10</v>
      </c>
      <c r="AG1094">
        <f>AE1094/60</f>
        <v>10</v>
      </c>
      <c r="AH1094">
        <f>L1094-K1094</f>
        <v>0.16458333333139308</v>
      </c>
      <c r="AI1094">
        <f>AH1094*24*60</f>
        <v>236.99999999720603</v>
      </c>
      <c r="AJ1094">
        <f>75728*X1094</f>
        <v>3439187120</v>
      </c>
    </row>
    <row r="1095" xml:space="preserve">
      <c r="A1095">
        <v>1072815</v>
      </c>
      <c r="B1095" t="str">
        <v>INCIDENTE</v>
      </c>
      <c r="C1095" t="str">
        <v>CERRADO</v>
      </c>
      <c r="D1095" t="str">
        <v>TIENDA</v>
      </c>
      <c r="E1095" t="str">
        <v>ACOMPAÑAMIENTO</v>
      </c>
      <c r="F1095" t="str">
        <v>ACOMPAÑAMIENTO</v>
      </c>
      <c r="G1095" t="str">
        <v>ACOMPAÑAMIENTO</v>
      </c>
      <c r="H1095" t="str" xml:space="preserve">
        <v xml:space="preserve">Por favor s apoyo conU un técnico para tienda Jumbo Yopal para validar casos varios en tienda. El servicio se trabajará al 2.5_x000d_
</v>
      </c>
      <c r="I1095" t="str" xml:space="preserve">
        <v xml:space="preserve">Por favor s apoyo con un técnico para tienda Jumbo Yopal para validar casos varios en tienda. El servicio se trabajará al 2.5_x000d_
</v>
      </c>
      <c r="J1095" t="str" xml:space="preserve">
        <v xml:space="preserve">Comunicación y coordinación:_x000d_
_x000d_
Se estableció comunicación con Giovanna; quien acompañó la realización de ciertas actividades en la tienda._x000d_
Soluciones implementadas:_x000d_
_x000d_
Se resolvió el problema de red en el Post 8._x000d_
Se solucionó el inconveniente con la balanza de mesa ubicada en el área de charcutería._x000d_
Se envió evidencia fotográfica del puesto Learning de la tienda._x000d_
Intervenciones realizadas:_x000d_
_x000d_
Se realizó una intervención en un escáner/verificador de precios; el cual generó un error de certificación. Este caso fue escalado para su gestión._x000d_
Se solucionó un problema en una PDT mediante su configuración y actualización._x000d_
Conclusión:_x000d_
_x000d_
Todas las actividades y pendientes de la tienda fueron finalizadas satisfactoriamente.</v>
      </c>
      <c r="K1095">
        <v>45636.67222222222</v>
      </c>
      <c r="L1095">
        <v>45636.677777777775</v>
      </c>
      <c r="M1095">
        <v>45639</v>
      </c>
      <c r="N1095" t="str">
        <f>TEXT(M1095, "DDDD")</f>
        <v>viernes</v>
      </c>
      <c r="O1095" t="str" xml:space="preserve">
        <v xml:space="preserve">J185 JUMBO YOPAL_x000d_
_x000d_
</v>
      </c>
      <c r="P1095" t="str">
        <v>YOPAL</v>
      </c>
      <c r="Q1095" t="str">
        <f>IF(ISBLANK(P1095),"0",(VLOOKUP(P1095,REGION,2,FALSE)))</f>
        <v>ORIENTE</v>
      </c>
      <c r="R1095" t="str">
        <v>Pablo Andres Balanta Gomez</v>
      </c>
      <c r="S1095">
        <f>IF(ISBLANK(R1095),"0", VLOOKUP(R1095,PERSONAL,2,FALSE))</f>
        <v>1111739227</v>
      </c>
      <c r="T1095" t="str">
        <v>DIRECTO</v>
      </c>
      <c r="U1095">
        <v>0.3333333333333333</v>
      </c>
      <c r="V1095">
        <v>0.7083333333333334</v>
      </c>
      <c r="W1095">
        <f>V1095-U1095</f>
        <v>0.37500000000000006</v>
      </c>
      <c r="X1095">
        <v>45414</v>
      </c>
      <c r="Y1095">
        <f>NETWORKDAYS(K1095,M1095)</f>
        <v>4</v>
      </c>
      <c r="Z1095" t="str">
        <f>IF(Y1095&lt;=2,"CUMPLE","NO CUMPLE")</f>
        <v>NO CUMPLE</v>
      </c>
      <c r="AB1095" t="str">
        <v xml:space="preserve">POR DIA </v>
      </c>
      <c r="AC1095" t="str">
        <f>TEXT(M1095,"mmmm")</f>
        <v>diciembre</v>
      </c>
      <c r="AD1095" t="str">
        <f>TEXT(M1095,"yyyy")</f>
        <v>yyyy</v>
      </c>
      <c r="AE1095">
        <f>W1095*60*24</f>
        <v>540.0000000000001</v>
      </c>
      <c r="AF1095">
        <f>AE1095/60</f>
        <v>9.000000000000002</v>
      </c>
      <c r="AG1095">
        <f>AE1095/60</f>
        <v>9.000000000000002</v>
      </c>
      <c r="AH1095">
        <f>L1095-K1095</f>
        <v>0.005555555551836733</v>
      </c>
      <c r="AI1095">
        <f>AH1095*24*60</f>
        <v>7.999999994644895</v>
      </c>
      <c r="AJ1095">
        <f>75728*X1095</f>
        <v>3439111392</v>
      </c>
    </row>
    <row r="1096" xml:space="preserve">
      <c r="A1096">
        <v>1075443</v>
      </c>
      <c r="B1096" t="str">
        <v>INCIDENTE</v>
      </c>
      <c r="C1096" t="str">
        <v>CERRADO</v>
      </c>
      <c r="D1096" t="str">
        <v>TIENDA</v>
      </c>
      <c r="E1096" t="str">
        <v>ACOMPAÑAMIENTO</v>
      </c>
      <c r="F1096" t="str">
        <v>ACOMPAÑAMIENTO</v>
      </c>
      <c r="G1096" t="str">
        <v>ACOMPAÑAMIENTO</v>
      </c>
      <c r="H1096" t="str">
        <v>Buenas tardes Jonathan. Según lo conversado el día de hoy; requiero un recurso tecnico para el día Viernes 13 de Diciembre para un 2.5 desde las 10:00am hasta las 08:00pm para acompañamiento de cualquier novedad que se presente en tienda y escalamiento directo de las novedades que surjan en la linea de cajas se debe reportar a Nestor Lozano telf.: 317 6571280; por favor informar al técnico que va</v>
      </c>
      <c r="I1096" t="str">
        <v>Buenas tardes Jonathan. Según lo conversado el día de hoy; requiero un recurso tecnico para el día Viernes 13 de Diciembre para un 2.5 desde las 10:00am hasta las 08:00pm para acompañamiento de cualquier novedad que se presente en tienda y escalamiento directo de las novedades que surjan en la linea de cajas se debe reportar a Nestor Lozano telf.: 317 6571280; por favor informar al técnico que va</v>
      </c>
      <c r="J1096" t="str">
        <v>Se realiza asistencia en toda la tienda; puntualmente se confirma que los dos verificadores de precios; no funciona; se borra el json y se configura;  se realizan pruebas y funciona. Se realiza confirmación de balanza de carnes; se ayuda con datafonos en la parte exterior; pues indican que  no funciona; se avidencia que estaba coenctados en al revez en los puertos USB; se vuelve a coenctar y quedan en funcionamiento. Se destruye ; se llevan el inventario al area de recicable; se destruye el inventario y se organiza el rack .Se realiza acompañamiento hasta las 08:10 pm</v>
      </c>
      <c r="K1096">
        <v>45637.754166666666</v>
      </c>
      <c r="L1096">
        <v>45638.27847222222</v>
      </c>
      <c r="M1096">
        <v>45639</v>
      </c>
      <c r="N1096" t="str">
        <f>TEXT(M1096, "DDDD")</f>
        <v>viernes</v>
      </c>
      <c r="O1096" t="str" xml:space="preserve">
        <v xml:space="preserve">M183 METRO SAN GIL_x000d_
_x000d_
</v>
      </c>
      <c r="P1096" t="str">
        <v>SAN GIL</v>
      </c>
      <c r="Q1096" t="str">
        <f>IF(ISBLANK(P1096),"0",(VLOOKUP(P1096,REGION,2,FALSE)))</f>
        <v>ORIENTE</v>
      </c>
      <c r="R1096" t="str">
        <v>HENRY ALEJANDRO NIÑO</v>
      </c>
      <c r="S1096" t="e">
        <f>IF(ISBLANK(R1096),"0", VLOOKUP(R1096,PERSONAL,2,FALSE))</f>
        <v>#N/A</v>
      </c>
      <c r="T1096" t="str">
        <v>ALIADO</v>
      </c>
      <c r="U1096">
        <v>0.4166666666666667</v>
      </c>
      <c r="V1096">
        <v>0.8333333333333334</v>
      </c>
      <c r="W1096">
        <f>V1096-U1096</f>
        <v>0.4166666666666667</v>
      </c>
      <c r="X1096">
        <v>45415</v>
      </c>
      <c r="Y1096">
        <f>NETWORKDAYS(K1096,M1096)</f>
        <v>3</v>
      </c>
      <c r="Z1096" t="str">
        <v>CUMPLE</v>
      </c>
      <c r="AB1096" t="str">
        <v xml:space="preserve">POR DIA </v>
      </c>
      <c r="AC1096" t="str">
        <f>TEXT(M1096,"mmmm")</f>
        <v>diciembre</v>
      </c>
      <c r="AD1096" t="str">
        <f>TEXT(M1096,"yyyy")</f>
        <v>yyyy</v>
      </c>
      <c r="AE1096">
        <f>W1096*60*24</f>
        <v>600</v>
      </c>
      <c r="AF1096">
        <f>AE1096/60</f>
        <v>10</v>
      </c>
      <c r="AG1096">
        <f>AE1096/60</f>
        <v>10</v>
      </c>
      <c r="AH1096">
        <f>L1096-K1096</f>
        <v>0.5243055555547471</v>
      </c>
      <c r="AI1096">
        <f>AH1096*24*60</f>
        <v>754.9999999988358</v>
      </c>
      <c r="AJ1096">
        <f>75728*X1096</f>
        <v>3439187120</v>
      </c>
    </row>
    <row r="1097" xml:space="preserve">
      <c r="A1097">
        <v>1076719</v>
      </c>
      <c r="B1097" t="str">
        <v>INCIDENTE</v>
      </c>
      <c r="C1097" t="str">
        <v>CERRADO</v>
      </c>
      <c r="D1097" t="str">
        <v>TIENDA</v>
      </c>
      <c r="E1097" t="str">
        <v>ACOMPAÑAMIENTO</v>
      </c>
      <c r="F1097" t="str">
        <v>ACOMPAÑAMIENTO</v>
      </c>
      <c r="G1097" t="str">
        <v>ACOMPAÑAMIENTO</v>
      </c>
      <c r="H1097" t="str" xml:space="preserve">
        <v xml:space="preserve">Buenos dias se requiere acmpañamiento de personal para la noche de fiesta para el dai 13 de diciembre en la Tienda Rionegro de 10 am a 8 pm_x000d_
</v>
      </c>
      <c r="I1097" t="str" xml:space="preserve">
        <v xml:space="preserve">Buenos dias se requiere acmpañamiento de personal para la noche de fiesta para el dai 13 de diciembre en la Tienda Rionegro de 10 am a 8 pm_x000d_
</v>
      </c>
      <c r="J1097" t="str">
        <v>se llega a sitio ; se procede a hacer el acompañamiento en la tienda por el trasnochón verificando las cajas los lectores de precios y cualquier inconveniente que sucediera en la tienda</v>
      </c>
      <c r="K1097">
        <v>45638.41111111111</v>
      </c>
      <c r="L1097">
        <v>45638.42013888889</v>
      </c>
      <c r="M1097">
        <v>45639</v>
      </c>
      <c r="N1097" t="str">
        <f>TEXT(M1097, "DDDD")</f>
        <v>viernes</v>
      </c>
      <c r="O1097" t="str" xml:space="preserve">
        <v xml:space="preserve">J027 JUMBO RIONEGRO_x000d_
_x000d_
</v>
      </c>
      <c r="P1097" t="str">
        <v>RIONEGRO</v>
      </c>
      <c r="Q1097" t="str">
        <f>IF(ISBLANK(P1097),"0",(VLOOKUP(P1097,REGION,2,FALSE)))</f>
        <v>CENTRO</v>
      </c>
      <c r="R1097" t="str">
        <v>CARLOS HERNAN BARRETO LOPEZ</v>
      </c>
      <c r="S1097">
        <f>IF(ISBLANK(R1097),"0", VLOOKUP(R1097,PERSONAL,2,FALSE))</f>
        <v>1010165612</v>
      </c>
      <c r="T1097" t="str">
        <v>DIRECTO</v>
      </c>
      <c r="U1097">
        <v>0.4583333333333333</v>
      </c>
      <c r="V1097">
        <v>0.875</v>
      </c>
      <c r="W1097">
        <f>V1097-U1097</f>
        <v>0.4166666666666667</v>
      </c>
      <c r="X1097">
        <v>45415</v>
      </c>
      <c r="Y1097">
        <f>NETWORKDAYS(K1097,M1097)</f>
        <v>2</v>
      </c>
      <c r="Z1097" t="str">
        <f>IF(Y1097&lt;=2,"CUMPLE","NO CUMPLE")</f>
        <v>CUMPLE</v>
      </c>
      <c r="AB1097" t="str">
        <v xml:space="preserve">POR DIA </v>
      </c>
      <c r="AC1097" t="str">
        <f>TEXT(M1097,"mmmm")</f>
        <v>diciembre</v>
      </c>
      <c r="AD1097" t="str">
        <f>TEXT(M1097,"yyyy")</f>
        <v>yyyy</v>
      </c>
      <c r="AE1097">
        <f>W1097*60*24</f>
        <v>600</v>
      </c>
      <c r="AF1097">
        <f>AE1097/60</f>
        <v>10</v>
      </c>
      <c r="AG1097">
        <f>AE1097/60</f>
        <v>10</v>
      </c>
      <c r="AH1097">
        <f>L1097-K1097</f>
        <v>0.009027777778101154</v>
      </c>
      <c r="AI1097">
        <f>AH1097*24*60</f>
        <v>13.000000000465661</v>
      </c>
      <c r="AJ1097">
        <f>75728*X1097</f>
        <v>3439187120</v>
      </c>
    </row>
    <row r="1098" xml:space="preserve">
      <c r="A1098">
        <v>1076564</v>
      </c>
      <c r="B1098" t="str">
        <v>INCIDENTE</v>
      </c>
      <c r="C1098" t="str">
        <v>CERRADO</v>
      </c>
      <c r="D1098" t="str">
        <v>TIENDA</v>
      </c>
      <c r="E1098" t="str">
        <v>BALANZA</v>
      </c>
      <c r="F1098" t="str">
        <v>BALANZA</v>
      </c>
      <c r="G1098" t="str">
        <v>ZEBRA</v>
      </c>
      <c r="H1098" t="str" xml:space="preserve">
        <v xml:space="preserve">Buen día; solicito ayuda para solucionar un problema con la caja #006; la cual esta presentando una novedad con la bascula ya que no pesa los productos en su peso correcto_x000d_
</v>
      </c>
      <c r="I1098" t="str" xml:space="preserve">
        <v xml:space="preserve">Buen día; solicito ayuda para solucionar un problema con la caja #006; la cual esta presentando una novedad con la bascula ya que no pesa los productos en su peso correcto_x000d_
</v>
      </c>
      <c r="J1098" t="str">
        <v>Se realiza las pruebas a la balanza y se verifica que esta pesando correctamente; se hacen las pruebas con las diferentes pesas y todas salen correctas. No se realiza la calibracion ni cambio de precinto.</v>
      </c>
      <c r="K1098">
        <v>45638.45625</v>
      </c>
      <c r="L1098">
        <v>45638.600694444445</v>
      </c>
      <c r="M1098">
        <v>45640</v>
      </c>
      <c r="N1098" t="str">
        <f>TEXT(M1098, "DDDD")</f>
        <v>sábado</v>
      </c>
      <c r="O1098" t="str" xml:space="preserve">
        <v xml:space="preserve">J194 JUMBO ATLANTIS_x000d_
_x000d_
</v>
      </c>
      <c r="P1098" t="str">
        <v>BOGOTA</v>
      </c>
      <c r="Q1098" t="str">
        <f>IF(ISBLANK(P1098),"0",(VLOOKUP(P1098,REGION,2,FALSE)))</f>
        <v>BOGOTA</v>
      </c>
      <c r="R1098" t="str">
        <v>ALEXANDER CASTILLO SOTELO</v>
      </c>
      <c r="S1098">
        <f>IF(ISBLANK(R1098),"0", VLOOKUP(R1098,PERSONAL,2,FALSE))</f>
        <v>80216449</v>
      </c>
      <c r="T1098" t="str">
        <v>ALIADO</v>
      </c>
      <c r="U1098">
        <v>0.5416666666666666</v>
      </c>
      <c r="V1098">
        <v>0.5625</v>
      </c>
      <c r="W1098">
        <f>V1098-U1098</f>
        <v>0.02083333333333337</v>
      </c>
      <c r="X1098">
        <v>1</v>
      </c>
      <c r="Y1098">
        <f>NETWORKDAYS(K1098,M1098)</f>
        <v>2</v>
      </c>
      <c r="Z1098" t="str">
        <f>IF(Y1098&lt;=2,"CUMPLE","NO CUMPLE")</f>
        <v>CUMPLE</v>
      </c>
      <c r="AB1098" t="str">
        <v>POR TICKET</v>
      </c>
      <c r="AC1098" t="str">
        <f>TEXT(M1098,"mmmm")</f>
        <v>diciembre</v>
      </c>
      <c r="AD1098" t="str">
        <f>TEXT(M1098,"yyyy")</f>
        <v>yyyy</v>
      </c>
      <c r="AE1098">
        <f>W1098*60*24</f>
        <v>30.000000000000053</v>
      </c>
      <c r="AF1098">
        <f>AE1098/60</f>
        <v>0.5000000000000009</v>
      </c>
      <c r="AG1098">
        <f>AE1098/60</f>
        <v>0.5000000000000009</v>
      </c>
      <c r="AH1098">
        <f>L1098-K1098</f>
        <v>0.1444444444423425</v>
      </c>
      <c r="AI1098">
        <f>AH1098*24*60</f>
        <v>207.9999999969732</v>
      </c>
      <c r="AJ1098">
        <f>75728*X1098</f>
        <v>75728</v>
      </c>
    </row>
    <row r="1099" xml:space="preserve">
      <c r="A1099">
        <v>1079880</v>
      </c>
      <c r="B1099" t="str">
        <v>INCIDENTE</v>
      </c>
      <c r="C1099" t="str">
        <v>CERRADO</v>
      </c>
      <c r="D1099" t="str">
        <v>TIENDA</v>
      </c>
      <c r="E1099" t="str">
        <v>BALANZA</v>
      </c>
      <c r="F1099" t="str">
        <v>BALANZA</v>
      </c>
      <c r="G1099" t="str">
        <v>ZEBRA</v>
      </c>
      <c r="H1099" t="str" xml:space="preserve">
        <v xml:space="preserve">por favor revisar pos 5 tienda 5028 se quedo bloqueada la impresora_x000d_
</v>
      </c>
      <c r="I1099" t="str" xml:space="preserve">
        <v xml:space="preserve">por favor revisar pos 5 tienda 5028 se quedo bloqueada la impresora_x000d_
</v>
      </c>
      <c r="J1099" t="str">
        <v>SE REALIZA ACTUALIZACIÓN DE FIRMWARE DE LA IMPRESORA; A ESTADO DE FABRICA  Y  LA FALLA SE CORRIGE; SE REALIZA AJUSTES DE TAMAÑO DE PAPEL Y FUENTE DEL BAUCHER; POR ÚLTIMO SE HACE IMPRESIÓN DE  FACTURA A DETERMINADOS PRODUCTOS.</v>
      </c>
      <c r="K1099">
        <v>45639.774305555555</v>
      </c>
      <c r="L1099">
        <v>45639.893055555556</v>
      </c>
      <c r="M1099">
        <v>45640</v>
      </c>
      <c r="N1099" t="str">
        <f>TEXT(M1099, "DDDD")</f>
        <v>sábado</v>
      </c>
      <c r="O1099" t="str" xml:space="preserve">
        <v xml:space="preserve">M028 METRO DUITAMA INNOVO_x000d_
_x000d_
</v>
      </c>
      <c r="P1099" t="str">
        <v>DUITAMA</v>
      </c>
      <c r="Q1099" t="str">
        <f>IF(ISBLANK(P1099),"0",(VLOOKUP(P1099,REGION,2,FALSE)))</f>
        <v>ORIENTE</v>
      </c>
      <c r="R1099" t="str">
        <v>NELSON JAVIER MORALES</v>
      </c>
      <c r="S1099" t="e">
        <f>IF(ISBLANK(R1099),"0", VLOOKUP(R1099,PERSONAL,2,FALSE))</f>
        <v>#N/A</v>
      </c>
      <c r="T1099" t="str">
        <v>ALIADO</v>
      </c>
      <c r="U1099">
        <v>0.375</v>
      </c>
      <c r="V1099">
        <v>0.7916666666666666</v>
      </c>
      <c r="W1099">
        <f>V1099-U1099</f>
        <v>0.41666666666666663</v>
      </c>
      <c r="X1099" t="str">
        <v>2;5</v>
      </c>
      <c r="Y1099">
        <f>NETWORKDAYS(K1099,M1099)</f>
        <v>1</v>
      </c>
      <c r="Z1099" t="str">
        <f>IF(Y1099&lt;=2,"CUMPLE","NO CUMPLE")</f>
        <v>CUMPLE</v>
      </c>
      <c r="AB1099" t="str">
        <v xml:space="preserve">POR DIA </v>
      </c>
      <c r="AC1099" t="str">
        <f>TEXT(M1099,"mmmm")</f>
        <v>diciembre</v>
      </c>
      <c r="AD1099" t="str">
        <f>TEXT(M1099,"yyyy")</f>
        <v>yyyy</v>
      </c>
      <c r="AE1099">
        <f>W1099*60*24</f>
        <v>599.9999999999999</v>
      </c>
      <c r="AF1099">
        <f>AE1099/60</f>
        <v>9.999999999999998</v>
      </c>
      <c r="AG1099">
        <f>AE1099/60</f>
        <v>9.999999999999998</v>
      </c>
      <c r="AH1099">
        <f>L1099-K1099</f>
        <v>0.11875000000145519</v>
      </c>
      <c r="AI1099">
        <f>AH1099*24*60</f>
        <v>171.00000000209548</v>
      </c>
      <c r="AJ1099" t="e">
        <f>75728*X1099</f>
        <v>#VALUE!</v>
      </c>
    </row>
    <row r="1100" xml:space="preserve">
      <c r="A1100">
        <v>1083512</v>
      </c>
      <c r="B1100" t="str">
        <v>SOLICITUD</v>
      </c>
      <c r="C1100" t="str">
        <v>CERRADO</v>
      </c>
      <c r="D1100" t="str">
        <v>LINEAL DE CAJAS</v>
      </c>
      <c r="E1100" t="str">
        <v>POS</v>
      </c>
      <c r="F1100" t="str">
        <v>NCR</v>
      </c>
      <c r="G1100" t="str">
        <v>NCR</v>
      </c>
      <c r="H1100" t="str" xml:space="preserve">
        <v xml:space="preserve">Buen dia por favor su ayuda con la revision de las pos 14 y 19 que se encuentran en fuera de linea por afvor enviar al tecnico daniel paredes Gracias_x000d_
</v>
      </c>
      <c r="I1100" t="str" xml:space="preserve">
        <v xml:space="preserve">Buen dia por favor su ayuda con la revision de las pos 14 y 19 que se encuentran en fuera de linea por afvor enviar al tecnico daniel paredes Gracias_x000d_
</v>
      </c>
      <c r="J1100" t="str">
        <v>me encuentro en sitio y me dirijo a contralor y espero autorización de ingreso después de eso me presento con la jefe Andrea del lineal de caja y le indico que labor se va a realizar; me desplazo al área de cajas y ubico la pos #14 y verifico el cable de red que este ajustado con el ping de seguridad he informo al ing Harold para su verificación de ping y me confirma normalidad procedo a la pos #19 y observo que tiene el módulo de red instalado por redes; pero este no tiene cable de poder le indico al ing Harold; quien me informa que desconecte el cable del módulo y se lo conecte directamente a la pos  y este inmediatamente carga y me confirma ping  de comunicación      me retiro del sitio</v>
      </c>
      <c r="K1100">
        <v>45642.64236111111</v>
      </c>
      <c r="L1100">
        <v>45642.65902777778</v>
      </c>
      <c r="M1100">
        <v>45642</v>
      </c>
      <c r="N1100" t="str">
        <f>TEXT(M1100, "DDDD")</f>
        <v>lunes</v>
      </c>
      <c r="O1100" t="str" xml:space="preserve">
        <v xml:space="preserve">J036 JUMBO POPAYAN CAMPANARIO_x000d_
_x000d_
</v>
      </c>
      <c r="P1100" t="str">
        <v>POPAYAN</v>
      </c>
      <c r="Q1100" t="str">
        <f>IF(ISBLANK(P1100),"0",(VLOOKUP(P1100,REGION,2,FALSE)))</f>
        <v>OCCIDENTE</v>
      </c>
      <c r="R1100" t="str">
        <v>DANIEL FERNANDO PAREDES ARTEAGA</v>
      </c>
      <c r="S1100">
        <f>IF(ISBLANK(R1100),"0", VLOOKUP(R1100,PERSONAL,2,FALSE))</f>
        <v>10301691</v>
      </c>
      <c r="T1100" t="str">
        <v>DIRECTO</v>
      </c>
      <c r="U1100">
        <v>0.6041666666666666</v>
      </c>
      <c r="V1100">
        <v>0.65625</v>
      </c>
      <c r="W1100">
        <f>V1100-U1100</f>
        <v>0.05208333333333337</v>
      </c>
      <c r="X1100">
        <v>1</v>
      </c>
      <c r="Y1100">
        <f>NETWORKDAYS(K1100,M1100)</f>
        <v>1</v>
      </c>
      <c r="Z1100" t="str">
        <f>IF(Y1100&lt;=2,"CUMPLE","NO CUMPLE")</f>
        <v>CUMPLE</v>
      </c>
      <c r="AB1100" t="str">
        <v>POR TICKET</v>
      </c>
      <c r="AC1100" t="str">
        <f>TEXT(M1100,"mmmm")</f>
        <v>diciembre</v>
      </c>
      <c r="AD1100" t="str">
        <f>TEXT(M1100,"yyyy")</f>
        <v>yyyy</v>
      </c>
      <c r="AE1100">
        <f>W1100*60*24</f>
        <v>75.00000000000006</v>
      </c>
      <c r="AF1100">
        <f>AE1100/60</f>
        <v>1.2500000000000009</v>
      </c>
      <c r="AG1100">
        <f>AE1100/60</f>
        <v>1.2500000000000009</v>
      </c>
      <c r="AH1100">
        <f>L1100-K1100</f>
        <v>0.016666666670062114</v>
      </c>
      <c r="AI1100">
        <f>AH1100*24*60</f>
        <v>24.000000004889444</v>
      </c>
      <c r="AJ1100">
        <f>75728*X1100</f>
        <v>75728</v>
      </c>
    </row>
    <row r="1101">
      <c r="A1101">
        <v>1083419</v>
      </c>
      <c r="B1101" t="str">
        <v>INCIDENTE</v>
      </c>
      <c r="C1101" t="str">
        <v>CERRADO</v>
      </c>
      <c r="D1101" t="str">
        <v>SISTEMAS</v>
      </c>
      <c r="E1101" t="str">
        <v>MODEM</v>
      </c>
      <c r="F1101" t="str">
        <v>HUAWEI</v>
      </c>
      <c r="G1101" t="str">
        <v>HUAWEI</v>
      </c>
      <c r="H1101" t="str">
        <v>Buenos dias; se requiere realizar test de velocidad sobre los modem de claro tienda jumbo Popayan; para revision de ampliación segun negociación. Gracias!</v>
      </c>
      <c r="I1101" t="str">
        <v>Buenos dias; se requiere realizar test de velocidad sobre los modem de claro tienda jumbo Popayan; para revision de ampliación segun negociación. Gracias!</v>
      </c>
      <c r="J1101" t="str">
        <v>me encuentro en sitio y me dirijo a contralor y espero autorización de ingreso después de eso me presento con la subgerente y me indica que hay una reunión  procedo a adelantar  otra actividad  en medio me dirijo al rack y ubico el router de claro y procedo a encender y ubicar el equipo de cómputo que lleve y conecto al router de claro espero la verificación de red  y abro el navegador y realizo el test y envió las evidencias  al compañero Guillermo Gutiérrez quien me indica que ya me puedo  retiro del sitio e informo al ing Harold y al compañero Jonathan pardo  y me retiro de sitio</v>
      </c>
      <c r="K1101">
        <v>45642.46041666667</v>
      </c>
      <c r="L1101">
        <v>45642.513194444444</v>
      </c>
      <c r="M1101">
        <v>45642</v>
      </c>
      <c r="N1101" t="str">
        <f>TEXT(M1101, "DDDD")</f>
        <v>lunes</v>
      </c>
      <c r="O1101" t="str">
        <v>J036 POPAYAN CAMPANARIO</v>
      </c>
      <c r="P1101" t="str">
        <v>POPAYAN</v>
      </c>
      <c r="Q1101" t="str">
        <f>IF(ISBLANK(P1101),"0",(VLOOKUP(P1101,REGION,2,FALSE)))</f>
        <v>OCCIDENTE</v>
      </c>
      <c r="R1101" t="str">
        <v>DANIEL FERNANDO PAREDES ARTEAGA</v>
      </c>
      <c r="S1101">
        <f>IF(ISBLANK(R1101),"0", VLOOKUP(R1101,PERSONAL,2,FALSE))</f>
        <v>10301691</v>
      </c>
      <c r="T1101" t="str">
        <v>DIRECTO</v>
      </c>
      <c r="U1101">
        <v>0.5868055555555556</v>
      </c>
      <c r="V1101">
        <v>0.6458333333333334</v>
      </c>
      <c r="W1101">
        <f>V1101-U1101</f>
        <v>0.05902777777777779</v>
      </c>
      <c r="X1101">
        <v>1</v>
      </c>
      <c r="Y1101">
        <f>NETWORKDAYS(K1101,M1101)</f>
        <v>1</v>
      </c>
      <c r="Z1101" t="str">
        <f>IF(Y1101&lt;=2,"CUMPLE","NO CUMPLE")</f>
        <v>CUMPLE</v>
      </c>
      <c r="AB1101" t="str">
        <v>POR TICKET</v>
      </c>
      <c r="AC1101" t="str">
        <f>TEXT(M1101,"mmmm")</f>
        <v>diciembre</v>
      </c>
      <c r="AD1101" t="str">
        <f>TEXT(M1101,"yyyy")</f>
        <v>yyyy</v>
      </c>
      <c r="AE1101">
        <f>W1101*60*24</f>
        <v>85.00000000000001</v>
      </c>
      <c r="AF1101">
        <f>AE1101/60</f>
        <v>1.416666666666667</v>
      </c>
      <c r="AG1101">
        <f>AE1101/60</f>
        <v>1.416666666666667</v>
      </c>
      <c r="AH1101">
        <f>L1101-K1101</f>
        <v>0.05277777777519077</v>
      </c>
      <c r="AI1101">
        <f>AH1101*24*60</f>
        <v>75.99999999627471</v>
      </c>
      <c r="AJ1101">
        <f>75728*X1101</f>
        <v>75728</v>
      </c>
    </row>
    <row r="1102" xml:space="preserve">
      <c r="A1102">
        <v>1083417</v>
      </c>
      <c r="B1102" t="str">
        <v>INCIDENTE</v>
      </c>
      <c r="C1102" t="str">
        <v>CERRADO</v>
      </c>
      <c r="D1102" t="str">
        <v>SISTEMAS</v>
      </c>
      <c r="E1102" t="str">
        <v>MODEM</v>
      </c>
      <c r="F1102" t="str">
        <v>MODEM</v>
      </c>
      <c r="G1102" t="str">
        <v>MODEM</v>
      </c>
      <c r="H1102" t="str" xml:space="preserve">
        <v xml:space="preserve">Buenos dias; se requiere realizar test de velocidad sobre los modem de claro tienda Metro Pitalito; para revision de ampliación segun negociación. Gracias!_x000d_
</v>
      </c>
      <c r="I1102" t="str" xml:space="preserve">
        <v xml:space="preserve">Buenos dias; se requiere realizar test de velocidad sobre los modem de claro tienda Metro Pitalito; para revision de ampliación segun negociación. Gracias!_x000d_
</v>
      </c>
      <c r="J1102" t="str" xml:space="preserve">
        <v xml:space="preserve">Se realizó el test de velocidad de el modem de claro verificando la dirección IP y velocidad; se le envía la información a Guillermo y nos_x000d_
autoriza retirarnos</v>
      </c>
      <c r="K1102">
        <v>45642.47361111111</v>
      </c>
      <c r="L1102">
        <v>45642.49236111111</v>
      </c>
      <c r="M1102">
        <v>45642</v>
      </c>
      <c r="N1102" t="str">
        <f>TEXT(M1102, "DDDD")</f>
        <v>lunes</v>
      </c>
      <c r="O1102" t="str">
        <v>M179 PITALITO</v>
      </c>
      <c r="P1102" t="str">
        <v>PITALITO</v>
      </c>
      <c r="Q1102" t="str">
        <f>IF(ISBLANK(P1102),"0",(VLOOKUP(P1102,REGION,2,FALSE)))</f>
        <v>OCCIDENTE</v>
      </c>
      <c r="R1102" t="str">
        <v>Michael Smit Villabon Trujillo</v>
      </c>
      <c r="S1102" t="e">
        <f>IF(ISBLANK(R1102),"0", VLOOKUP(R1102,PERSONAL,2,FALSE))</f>
        <v>#N/A</v>
      </c>
      <c r="T1102" t="str">
        <v>ALIADO</v>
      </c>
      <c r="U1102">
        <v>0.5833333333333334</v>
      </c>
      <c r="V1102">
        <v>0.625</v>
      </c>
      <c r="W1102">
        <f>V1102-U1102</f>
        <v>0.04166666666666663</v>
      </c>
      <c r="X1102">
        <v>1</v>
      </c>
      <c r="Y1102">
        <f>NETWORKDAYS(K1102,M1102)</f>
        <v>1</v>
      </c>
      <c r="Z1102" t="str">
        <f>IF(Y1102&lt;=2,"CUMPLE","NO CUMPLE")</f>
        <v>CUMPLE</v>
      </c>
      <c r="AB1102" t="str">
        <v>POR TICKET</v>
      </c>
      <c r="AC1102" t="str">
        <f>TEXT(M1102,"mmmm")</f>
        <v>diciembre</v>
      </c>
      <c r="AD1102" t="str">
        <f>TEXT(M1102,"yyyy")</f>
        <v>yyyy</v>
      </c>
      <c r="AE1102">
        <f>W1102*60*24</f>
        <v>59.99999999999994</v>
      </c>
      <c r="AF1102">
        <f>AE1102/60</f>
        <v>0.999999999999999</v>
      </c>
      <c r="AG1102">
        <f>AE1102/60</f>
        <v>0.999999999999999</v>
      </c>
      <c r="AH1102">
        <f>L1102-K1102</f>
        <v>0.018749999995634425</v>
      </c>
      <c r="AI1102">
        <f>AH1102*24*60</f>
        <v>26.999999993713573</v>
      </c>
      <c r="AJ1102">
        <f>75728*X1102</f>
        <v>75728</v>
      </c>
    </row>
    <row r="1103" xml:space="preserve">
      <c r="A1103">
        <v>1082705</v>
      </c>
      <c r="B1103" t="str">
        <v>INCIDENTE</v>
      </c>
      <c r="C1103" t="str">
        <v>CERRADO</v>
      </c>
      <c r="D1103" t="str">
        <v>SISTEMAS</v>
      </c>
      <c r="E1103" t="str">
        <v>MODEM</v>
      </c>
      <c r="F1103" t="str">
        <v>MODEM</v>
      </c>
      <c r="G1103" t="str">
        <v>MODEM</v>
      </c>
      <c r="H1103" t="str" xml:space="preserve">
        <v xml:space="preserve">Buenos dias; se requiere realizar test de velocidad sobre los modem de claro tienda jumbo Girardot para revision de ampliación segun negociación. Gracias!_x000d_
</v>
      </c>
      <c r="I1103" t="str" xml:space="preserve">
        <v xml:space="preserve">Buenos dias; se requiere realizar test de velocidad sobre los modem de claro tienda jumbo Girardot para revision de ampliación segun negociación. Gracias!_x000d_
</v>
      </c>
      <c r="J1103" t="str" xml:space="preserve">
        <v xml:space="preserve">Se realizó el test de velocidad de el modem de claro verificando la dirección IP y velocidad; se le envía la información a Guillermo y nos_x000d_
autoriza retirarnos.</v>
      </c>
      <c r="K1103">
        <v>45642.475</v>
      </c>
      <c r="L1103">
        <v>45642.50347222222</v>
      </c>
      <c r="M1103">
        <v>45642</v>
      </c>
      <c r="N1103" t="str">
        <f>TEXT(M1103, "DDDD")</f>
        <v>lunes</v>
      </c>
      <c r="O1103" t="str" xml:space="preserve">
        <v xml:space="preserve">J047 JUMBO GIRARDOT_x000d_
_x000d_
</v>
      </c>
      <c r="P1103" t="str">
        <v>GIRARDOT</v>
      </c>
      <c r="Q1103" t="str">
        <f>IF(ISBLANK(P1103),"0",(VLOOKUP(P1103,REGION,2,FALSE)))</f>
        <v>OCCIDENTE</v>
      </c>
      <c r="R1103" t="str">
        <v>Michael Smit Villabon Trujillo</v>
      </c>
      <c r="S1103" t="e">
        <f>IF(ISBLANK(R1103),"0", VLOOKUP(R1103,PERSONAL,2,FALSE))</f>
        <v>#N/A</v>
      </c>
      <c r="T1103" t="str">
        <v>ALIADO</v>
      </c>
      <c r="U1103">
        <v>0.625</v>
      </c>
      <c r="V1103">
        <v>0.7083333333333334</v>
      </c>
      <c r="W1103">
        <f>V1103-U1103</f>
        <v>0.08333333333333337</v>
      </c>
      <c r="X1103">
        <v>1</v>
      </c>
      <c r="Y1103">
        <f>NETWORKDAYS(K1103,M1103)</f>
        <v>1</v>
      </c>
      <c r="Z1103" t="str">
        <f>IF(Y1103&lt;=2,"CUMPLE","NO CUMPLE")</f>
        <v>CUMPLE</v>
      </c>
      <c r="AB1103" t="str">
        <v>POR TICKET</v>
      </c>
      <c r="AC1103" t="str">
        <f>TEXT(M1103,"mmmm")</f>
        <v>diciembre</v>
      </c>
      <c r="AD1103" t="str">
        <f>TEXT(M1103,"yyyy")</f>
        <v>yyyy</v>
      </c>
      <c r="AE1103">
        <f>W1103*60*24</f>
        <v>120.00000000000004</v>
      </c>
      <c r="AF1103">
        <f>AE1103/60</f>
        <v>2.000000000000001</v>
      </c>
      <c r="AG1103">
        <f>AE1103/60</f>
        <v>2.000000000000001</v>
      </c>
      <c r="AH1103">
        <f>L1103-K1103</f>
        <v>0.028472222220443655</v>
      </c>
      <c r="AI1103">
        <f>AH1103*24*60</f>
        <v>40.99999999743886</v>
      </c>
      <c r="AJ1103">
        <f>75728*X1103</f>
        <v>75728</v>
      </c>
    </row>
    <row r="1104" xml:space="preserve">
      <c r="A1104">
        <v>1083426</v>
      </c>
      <c r="B1104" t="str">
        <v>INCIDENTE</v>
      </c>
      <c r="C1104" t="str">
        <v>CERRADO</v>
      </c>
      <c r="D1104" t="str">
        <v>SISTEMAS</v>
      </c>
      <c r="E1104" t="str">
        <v>MODEM</v>
      </c>
      <c r="F1104" t="str">
        <v>MODEM</v>
      </c>
      <c r="G1104" t="str">
        <v>MODEM</v>
      </c>
      <c r="H1104" t="str">
        <v>Buenos dias; se requiere realizar test de velocidad sobre los modem de claro tienda Metro Ibague; para revision de ampliación segun negociación. Gracias!</v>
      </c>
      <c r="I1104" t="str">
        <v>Buenos dias; se requiere realizar test de velocidad sobre los modem de claro tienda Metro Ibague; para revision de ampliación segun negociación. Gracias!</v>
      </c>
      <c r="J1104" t="str" xml:space="preserve">
        <v xml:space="preserve">Se realizó el test de velocidad de el modem de claro verificando la dirección IP y velocidad; se le envía la información a Guillermo y nos_x000d_
autoriza retirarnos.</v>
      </c>
      <c r="K1104">
        <v>45642.472916666666</v>
      </c>
      <c r="L1104">
        <v>45642.58194444444</v>
      </c>
      <c r="M1104">
        <v>45642</v>
      </c>
      <c r="N1104" t="str">
        <f>TEXT(M1104, "DDDD")</f>
        <v>lunes</v>
      </c>
      <c r="O1104" t="str" xml:space="preserve">
        <v xml:space="preserve">M042 METRO IBAGUE_x000d_
_x000d_
</v>
      </c>
      <c r="P1104" t="str">
        <v>IBAGUE</v>
      </c>
      <c r="Q1104" t="str">
        <f>IF(ISBLANK(P1104),"0",(VLOOKUP(P1104,REGION,2,FALSE)))</f>
        <v>OCCIDENTE</v>
      </c>
      <c r="R1104" t="str">
        <v>Michael Smit Villabon Trujillo</v>
      </c>
      <c r="S1104" t="e">
        <f>IF(ISBLANK(R1104),"0", VLOOKUP(R1104,PERSONAL,2,FALSE))</f>
        <v>#N/A</v>
      </c>
      <c r="T1104" t="str">
        <v>ALIADO</v>
      </c>
      <c r="U1104">
        <v>0.625</v>
      </c>
      <c r="V1104">
        <v>0.7083333333333334</v>
      </c>
      <c r="W1104">
        <f>V1104-U1104</f>
        <v>0.08333333333333337</v>
      </c>
      <c r="X1104">
        <v>1</v>
      </c>
      <c r="Y1104">
        <f>NETWORKDAYS(K1104,M1104)</f>
        <v>1</v>
      </c>
      <c r="Z1104" t="str">
        <f>IF(Y1104&lt;=2,"CUMPLE","NO CUMPLE")</f>
        <v>CUMPLE</v>
      </c>
      <c r="AB1104" t="str">
        <v>POR TICKET</v>
      </c>
      <c r="AC1104" t="str">
        <f>TEXT(M1104,"mmmm")</f>
        <v>diciembre</v>
      </c>
      <c r="AD1104" t="str">
        <f>TEXT(M1104,"yyyy")</f>
        <v>yyyy</v>
      </c>
      <c r="AE1104">
        <f>W1104*60*24</f>
        <v>120.00000000000004</v>
      </c>
      <c r="AF1104">
        <f>AE1104/60</f>
        <v>2.000000000000001</v>
      </c>
      <c r="AG1104">
        <f>AE1104/60</f>
        <v>2.000000000000001</v>
      </c>
      <c r="AH1104">
        <f>L1104-K1104</f>
        <v>0.10902777777664596</v>
      </c>
      <c r="AI1104">
        <f>AH1104*24*60</f>
        <v>156.99999999837019</v>
      </c>
      <c r="AJ1104">
        <f>75728*X1104</f>
        <v>75728</v>
      </c>
    </row>
    <row r="1105" xml:space="preserve">
      <c r="A1105">
        <v>1044077</v>
      </c>
      <c r="B1105" t="str">
        <v>SOLICITUD</v>
      </c>
      <c r="C1105" t="str">
        <v>CERRADO</v>
      </c>
      <c r="D1105" t="str">
        <v>CAJAS</v>
      </c>
      <c r="E1105" t="str">
        <v>VISORES</v>
      </c>
      <c r="F1105" t="str">
        <v>VISORES</v>
      </c>
      <c r="G1105" t="str">
        <v>VISORES</v>
      </c>
      <c r="H1105" t="str" xml:space="preserve">
        <v xml:space="preserve">_x000d_
Buen día solicito de su ayuda para despacho de 5 bases para visor cliente POOL ; que las que instalaron la mayoría esta presentando avería Mil gracias_x000d_
_x000d_
</v>
      </c>
      <c r="I1105" t="str" xml:space="preserve">
        <v xml:space="preserve">_x000d_
Buen día solicito de su ayuda para despacho de 5 bases para visor cliente POOL ; que las que instalaron la mayoría esta presentando avería Mil gracias_x000d_
_x000d_
</v>
      </c>
      <c r="J1105" t="str" xml:space="preserve">
        <v xml:space="preserve">Se llega al sitio 9:00 am; y se inicia con actividad cambiar 5 bases de visor cliente de las pos 1-3-4-6-7 que estaban averiadas; se_x000d_
retiran 5 bases realizando descableado cable de poder y cable HDMI para retirar las bases averiadas se cablea nuevamente en las_x000d_
bases nuevas; se termina la actividad quedando las 5 bases nuevas instaladas con cables organizados; bases aseguradas; visores_x000d_
prendidos y funcionando / S atendio el 16 dado que el Gerente de la tienda no permito realizar el Cambio por motivos de trasnochon </v>
      </c>
      <c r="K1105">
        <v>45638.83263888889</v>
      </c>
      <c r="L1105">
        <v>45639.595138888886</v>
      </c>
      <c r="M1105">
        <v>45642</v>
      </c>
      <c r="N1105" t="str">
        <f>TEXT(M1105, "DDDD")</f>
        <v>lunes</v>
      </c>
      <c r="O1105" t="str" xml:space="preserve">
        <v xml:space="preserve">M042 METRO IBAGUE_x000d_
_x000d_
</v>
      </c>
      <c r="P1105" t="str">
        <v>IBAGUE</v>
      </c>
      <c r="Q1105" t="str">
        <f>IF(ISBLANK(P1105),"0",(VLOOKUP(P1105,REGION,2,FALSE)))</f>
        <v>OCCIDENTE</v>
      </c>
      <c r="R1105" t="str">
        <v>Michael Smit Villabon Trujillo</v>
      </c>
      <c r="S1105" t="e">
        <f>IF(ISBLANK(R1105),"0", VLOOKUP(R1105,PERSONAL,2,FALSE))</f>
        <v>#N/A</v>
      </c>
      <c r="T1105" t="str">
        <v>ALIADO</v>
      </c>
      <c r="U1105">
        <v>0.375</v>
      </c>
      <c r="V1105">
        <v>0.5416666666666666</v>
      </c>
      <c r="W1105">
        <f>V1105-U1105</f>
        <v>0.16666666666666663</v>
      </c>
      <c r="X1105">
        <v>2</v>
      </c>
      <c r="Y1105">
        <f>NETWORKDAYS(K1105,M1105)</f>
        <v>3</v>
      </c>
      <c r="Z1105" t="str">
        <f>IF(Y1105&lt;=2,"CUMPLE","NO CUMPLE")</f>
        <v>NO CUMPLE</v>
      </c>
      <c r="AB1105" t="str">
        <v>POR TICKET</v>
      </c>
      <c r="AC1105" t="str">
        <f>TEXT(M1105,"mmmm")</f>
        <v>diciembre</v>
      </c>
      <c r="AD1105" t="str">
        <f>TEXT(M1105,"yyyy")</f>
        <v>yyyy</v>
      </c>
      <c r="AE1105">
        <f>W1105*60*24</f>
        <v>239.99999999999994</v>
      </c>
      <c r="AF1105">
        <f>AE1105/60</f>
        <v>3.999999999999999</v>
      </c>
      <c r="AG1105">
        <f>AE1105/60</f>
        <v>3.999999999999999</v>
      </c>
      <c r="AH1105">
        <f>L1105-K1105</f>
        <v>0.7624999999970896</v>
      </c>
      <c r="AI1105">
        <f>AH1105*24*60</f>
        <v>1097.999999995809</v>
      </c>
      <c r="AJ1105">
        <f>75728*X1105</f>
        <v>151456</v>
      </c>
    </row>
    <row r="1106" xml:space="preserve">
      <c r="A1106">
        <v>1083547</v>
      </c>
      <c r="B1106" t="str">
        <v>SOLICITUD</v>
      </c>
      <c r="C1106" t="str">
        <v>CERRADO</v>
      </c>
      <c r="D1106" t="str">
        <v>CAJAS</v>
      </c>
      <c r="E1106" t="str">
        <v>CAJAS</v>
      </c>
      <c r="F1106" t="str">
        <v>CAJAS</v>
      </c>
      <c r="G1106" t="str">
        <v>CAJAS</v>
      </c>
      <c r="H1106" t="str">
        <v>buen dia solicito la reubicacion de la caja # 13 donuts para el punto de electro la cual es necesario tener la caja mas cerca ya que se abrio un punto de cafetería allí se verifico puntos de conexion y si estan disponibles</v>
      </c>
      <c r="I1106" t="str">
        <v>buen dia solicito la reubicacion de la caja # 13 donuts para el punto de electro la cual es necesario tener la caja mas cerca ya que se abrio un punto de cafetería allí se verifico puntos de conexion y si estan disponibles</v>
      </c>
      <c r="J1106" t="str" xml:space="preserve">
        <v xml:space="preserve">Se realiza reubicación de la pos 13; 3 metros hacia el área de la cafetería que abrieron al lado de electro; se traslado cpu pos-gavetaimpresora-_x000d_
pantalla touch -visor cliente -scanner de mano; quedando todo en operación</v>
      </c>
      <c r="K1106">
        <v>45642.64166666667</v>
      </c>
      <c r="L1106">
        <v>45642.78472222222</v>
      </c>
      <c r="M1106">
        <v>45642</v>
      </c>
      <c r="N1106" t="str">
        <f>TEXT(M1106, "DDDD")</f>
        <v>lunes</v>
      </c>
      <c r="O1106" t="str" xml:space="preserve">
        <v xml:space="preserve">M042 METRO IBAGUE_x000d_
_x000d_
</v>
      </c>
      <c r="P1106" t="str">
        <v>IBAGUE</v>
      </c>
      <c r="Q1106" t="str">
        <f>IF(ISBLANK(P1106),"0",(VLOOKUP(P1106,REGION,2,FALSE)))</f>
        <v>OCCIDENTE</v>
      </c>
      <c r="R1106" t="str">
        <v>Michael Smit Villabon Trujillo</v>
      </c>
      <c r="S1106" t="e">
        <f>IF(ISBLANK(R1106),"0", VLOOKUP(R1106,PERSONAL,2,FALSE))</f>
        <v>#N/A</v>
      </c>
      <c r="T1106" t="str">
        <v>ALIADO</v>
      </c>
      <c r="U1106">
        <v>0.7083333333333334</v>
      </c>
      <c r="V1106">
        <v>0.7916666666666666</v>
      </c>
      <c r="W1106">
        <f>V1106-U1106</f>
        <v>0.08333333333333326</v>
      </c>
      <c r="X1106">
        <v>1</v>
      </c>
      <c r="Y1106">
        <f>NETWORKDAYS(K1106,M1106)</f>
        <v>1</v>
      </c>
      <c r="Z1106" t="str">
        <f>IF(Y1106&lt;=2,"CUMPLE","NO CUMPLE")</f>
        <v>CUMPLE</v>
      </c>
      <c r="AB1106" t="str">
        <v>POR TICKET</v>
      </c>
      <c r="AC1106" t="str">
        <f>TEXT(M1106,"mmmm")</f>
        <v>diciembre</v>
      </c>
      <c r="AD1106" t="str">
        <f>TEXT(M1106,"yyyy")</f>
        <v>yyyy</v>
      </c>
      <c r="AE1106">
        <f>W1106*60*24</f>
        <v>119.99999999999989</v>
      </c>
      <c r="AF1106">
        <f>AE1106/60</f>
        <v>1.999999999999998</v>
      </c>
      <c r="AG1106">
        <f>AE1106/60</f>
        <v>1.999999999999998</v>
      </c>
      <c r="AH1106">
        <f>L1106-K1106</f>
        <v>0.14305555554892635</v>
      </c>
      <c r="AI1106">
        <f>AH1106*24*60</f>
        <v>205.99999999045394</v>
      </c>
      <c r="AJ1106">
        <f>75728*X1106</f>
        <v>75728</v>
      </c>
    </row>
    <row r="1107" xml:space="preserve">
      <c r="A1107">
        <v>1083094</v>
      </c>
      <c r="B1107" t="str">
        <v>SOLICITUD</v>
      </c>
      <c r="C1107" t="str">
        <v>CERRADO</v>
      </c>
      <c r="D1107" t="str">
        <v>TIENDA</v>
      </c>
      <c r="E1107" t="str">
        <v>POS</v>
      </c>
      <c r="F1107" t="str">
        <v>POS</v>
      </c>
      <c r="G1107" t="str">
        <v>POS</v>
      </c>
      <c r="H1107" t="str" xml:space="preserve">
        <v xml:space="preserve">Buenos días; por favor me podrían enviar un recurso para atender solo este cau; requiero que la pos de platos preparados que teníamos para el evento de licores este fin de semana que paso; se vuelva a colocar en su sitio y llamar a Ever Becerra para que le dé instrucciones técnicas de como debe quedar organizada la pos._x000d_
</v>
      </c>
      <c r="I1107" t="str" xml:space="preserve">
        <v xml:space="preserve">Buenos días; por favor me podrían enviar un recurso para atender solo este cau; requiero que la pos de platos preparados que teníamos para el evento de licores este fin de semana que paso; se vuelva a colocar en su sitio y llamar a Ever Becerra para que le dé instrucciones técnicas de como debe quedar organizada la pos._x000d_
</v>
      </c>
      <c r="J1107" t="str">
        <v>Se revisa la caja a ingresar; se informa que se ingreso el día 15/12/2024; así que se revisa conexiónes; se confirma que el microsens estaba suelto y desorganizado; se sueltan cables; se arma el microsens; se inicia la pos y se evidencia un fallo; se escribe  a soporte 24/7; se le envian las evidencias  y al cabo de 40 minutos; queda en linea la pos 07; se inician pruebas con cajera; se paga con los dos datafonos y con efectivo; se evidencia total funcionamiento.</v>
      </c>
      <c r="K1107">
        <v>45642.38263888889</v>
      </c>
      <c r="L1107">
        <v>45642.410416666666</v>
      </c>
      <c r="M1107">
        <v>45642</v>
      </c>
      <c r="N1107" t="str">
        <f>TEXT(M1107, "DDDD")</f>
        <v>lunes</v>
      </c>
      <c r="O1107" t="str">
        <v>M183 METRO SAN GIL</v>
      </c>
      <c r="P1107" t="str">
        <v>SAN GIL</v>
      </c>
      <c r="Q1107" t="str">
        <f>IF(ISBLANK(P1107),"0",(VLOOKUP(P1107,REGION,2,FALSE)))</f>
        <v>ORIENTE</v>
      </c>
      <c r="R1107" t="str">
        <v>HENRY ALEJANDRO NIÑO</v>
      </c>
      <c r="S1107" t="e">
        <f>IF(ISBLANK(R1107),"0", VLOOKUP(R1107,PERSONAL,2,FALSE))</f>
        <v>#N/A</v>
      </c>
      <c r="T1107" t="str">
        <v>ALIADO</v>
      </c>
      <c r="U1107">
        <v>0.5416666666666666</v>
      </c>
      <c r="V1107">
        <v>0.625</v>
      </c>
      <c r="W1107">
        <f>V1107-U1107</f>
        <v>0.08333333333333337</v>
      </c>
      <c r="X1107">
        <v>1</v>
      </c>
      <c r="Y1107">
        <f>NETWORKDAYS(K1107,M1107)</f>
        <v>1</v>
      </c>
      <c r="Z1107" t="str">
        <f>IF(Y1107&lt;=2,"CUMPLE","NO CUMPLE")</f>
        <v>CUMPLE</v>
      </c>
      <c r="AB1107" t="str">
        <v>POR TICKET</v>
      </c>
      <c r="AC1107" t="str">
        <f>TEXT(M1107,"mmmm")</f>
        <v>diciembre</v>
      </c>
      <c r="AD1107" t="str">
        <f>TEXT(M1107,"yyyy")</f>
        <v>yyyy</v>
      </c>
      <c r="AE1107">
        <f>W1107*60*24</f>
        <v>120.00000000000004</v>
      </c>
      <c r="AF1107">
        <f>AE1107/60</f>
        <v>2.000000000000001</v>
      </c>
      <c r="AG1107">
        <f>AE1107/60</f>
        <v>2.000000000000001</v>
      </c>
      <c r="AH1107">
        <f>L1107-K1107</f>
        <v>0.02777777777373558</v>
      </c>
      <c r="AI1107">
        <f>AH1107*24*60</f>
        <v>39.999999994179234</v>
      </c>
      <c r="AJ1107">
        <f>75728*X1107</f>
        <v>75728</v>
      </c>
    </row>
    <row r="1108" xml:space="preserve">
      <c r="A1108">
        <v>1079163</v>
      </c>
      <c r="B1108" t="str">
        <v>INCIDENTE</v>
      </c>
      <c r="C1108" t="str">
        <v>CERRADO</v>
      </c>
      <c r="D1108" t="str">
        <v>PISO DE VENTA</v>
      </c>
      <c r="E1108" t="str">
        <v>VERIFICADOR DE PRECIOS</v>
      </c>
      <c r="F1108" t="str">
        <v>VERIFICADOR DE PRECIOS</v>
      </c>
      <c r="G1108" t="str">
        <v>NEWLAND</v>
      </c>
      <c r="H1108" t="str">
        <v>Todos los verificadores de la Tienda están fuera de servicio; al consultar un producto sale "ean no encontrado"; o se queda procesando sin dar la información.</v>
      </c>
      <c r="I1108" t="str">
        <v>Todos los verificadores de la Tienda están fuera de servicio; al consultar un producto sale "ean no encontrado"; o se queda procesando sin dar la información.</v>
      </c>
      <c r="J1108" t="str" xml:space="preserve">
        <v xml:space="preserve">El día 16 de diciembre se llegó al sitio a las 8:00 a.m y se comenzó a revisar el primer verificador de precios para comprobar qué _x000d_
problema tenía; ya que no consultaba el precio de los productos. Aparecía un mensaje que indicaba que no se podía interpretar el _x000d_
código. Entonces; se procedió a restablecer el verificador a su configuración de fábrica. Se descargaron los archivos necesarios para la _x000d_
instalación y configuración del programa (kiosco). Luego; se hizo la configuración; pero la mayoría de los archivos estaban corruptos; _x000d_
algunos no funcionaban correctamente; y otros no aceptaban bien la configuración. Por lo tanto; fue necesario formatear el verificador _x000d_
de precios varias veces. Cabe mencionar que se le hizo la consulta a Harold en varias ocasiones; y siempre me indicaba que formateara; _x000d_
cambiara los archivos y reemplazara el APK . La actividad finalizó a las 5:00 p.m El 17 de diciembre se inicio el caso a las 10:30 a.m y se _x000d_
continuó revisando el verificador de precios. Se realizó la respectiva configuración e instalación del programa; pero cuando se intentó _x000d_
usar el verificador; no consultaba el precio. El mensaje indicaba que el producto era inexistente. Después de escribirle varias veces a _x000d_
Harold; me envió otros archivos para poder realizar la instalación y configuración correspondientes. Se completó todo correctamente; _x000d_
pero al momento de consultar el precio de un producto; seguía diciendo que era inexistente. Al ver que Harold no me dio solución; le _x000d_
escribí a Miguel Caicedo; a quien le comenté los problemas que había tenido con el verificador de precios. Él me indicó que le enviara la _x000d_
URL: http://10.132.22.120:7020/VerificadorEWS/services/VerificadorWSImpl (esta URL me la proporcionó Harold). Miguel Caicedo _x000d_
escaló el caso al nivel 2. Esperé 15 minutos y el problema en el primer verificador de precios fue solucionado. En el segundo verificador; _x000d_
solo se tuvo que borrar la configuración; poner la URL y reiniciar; ahí se solucionó el problema. La salida fue a la 2:00 p.m._x000d_
"</v>
      </c>
      <c r="K1108">
        <v>45639.48819444444</v>
      </c>
      <c r="L1108">
        <v>45642.27361111111</v>
      </c>
      <c r="M1108">
        <v>45642</v>
      </c>
      <c r="N1108" t="str">
        <f>TEXT(M1108, "DDDD")</f>
        <v>lunes</v>
      </c>
      <c r="O1108" t="str">
        <v>M038 SEVILLA</v>
      </c>
      <c r="P1108" t="str">
        <v>NEIVA</v>
      </c>
      <c r="Q1108" t="str">
        <f>IF(ISBLANK(P1108),"0",(VLOOKUP(P1108,REGION,2,FALSE)))</f>
        <v>OCCIDENTE</v>
      </c>
      <c r="R1108" t="str">
        <v>Michael Smit Villabon Trujillo</v>
      </c>
      <c r="S1108" t="e">
        <f>IF(ISBLANK(R1108),"0", VLOOKUP(R1108,PERSONAL,2,FALSE))</f>
        <v>#N/A</v>
      </c>
      <c r="T1108" t="str">
        <v>ALIADO</v>
      </c>
      <c r="U1108">
        <v>0.3333333333333333</v>
      </c>
      <c r="V1108">
        <v>0.5833333333333334</v>
      </c>
      <c r="W1108">
        <v>0.5</v>
      </c>
      <c r="X1108">
        <v>5</v>
      </c>
      <c r="Y1108">
        <f>NETWORKDAYS(K1108,M1108)</f>
        <v>2</v>
      </c>
      <c r="Z1108" t="str">
        <f>IF(Y1108&lt;=2,"CUMPLE","NO CUMPLE")</f>
        <v>CUMPLE</v>
      </c>
      <c r="AB1108" t="str">
        <v>POR TICKET</v>
      </c>
      <c r="AC1108" t="str">
        <f>TEXT(M1108,"mmmm")</f>
        <v>diciembre</v>
      </c>
      <c r="AD1108" t="str">
        <f>TEXT(M1108,"yyyy")</f>
        <v>yyyy</v>
      </c>
      <c r="AE1108">
        <f>W1108*60*24</f>
        <v>720</v>
      </c>
      <c r="AF1108">
        <f>AE1108/60</f>
        <v>12</v>
      </c>
      <c r="AG1108">
        <f>AE1108/60</f>
        <v>12</v>
      </c>
      <c r="AH1108">
        <f>L1108-K1108</f>
        <v>2.7854166666656965</v>
      </c>
      <c r="AI1108">
        <f>AH1108*24*60</f>
        <v>4010.999999998603</v>
      </c>
      <c r="AJ1108">
        <f>75728*X1108</f>
        <v>378640</v>
      </c>
    </row>
    <row r="1109" xml:space="preserve">
      <c r="A1109">
        <v>1083411</v>
      </c>
      <c r="B1109" t="str">
        <v>INCIDENTE</v>
      </c>
      <c r="C1109" t="str">
        <v>CERRADO</v>
      </c>
      <c r="D1109" t="str">
        <v>SISTEMAS</v>
      </c>
      <c r="E1109" t="str">
        <v>MODEM</v>
      </c>
      <c r="F1109" t="str">
        <v>MODEM</v>
      </c>
      <c r="G1109" t="str">
        <v>MODEM</v>
      </c>
      <c r="H1109" t="str" xml:space="preserve">
        <v xml:space="preserve">Buenos dias; se requiere realizar test de velocidad sobre los modem de claro tienda Metro Santa Lucia; para revision de ampliación segun negociación. Gracias!_x000d_
</v>
      </c>
      <c r="I1109" t="str" xml:space="preserve">
        <v xml:space="preserve">Buenos dias; se requiere realizar test de velocidad sobre los modem de claro tienda Metro Santa Lucia; para revision de ampliación segun negociación. Gracias!_x000d_
</v>
      </c>
      <c r="J1109" t="str">
        <v>Se llegó al sitio; se fue directamente la sala del sistema luego se hizo la búsqueda cuál eran de los dos routers que proporcionará el internet a través del del cortafuego fortinet se siguió los cables y ahí mismo se encontró los dos router a cada uno se le Hizo la prueba con la página speed test</v>
      </c>
      <c r="K1109">
        <v>45642.45625</v>
      </c>
      <c r="L1109">
        <v>45642.478472222225</v>
      </c>
      <c r="M1109">
        <v>45643</v>
      </c>
      <c r="N1109" t="str">
        <v>martes</v>
      </c>
      <c r="O1109" t="str">
        <v>M195 SANTA LUCIA</v>
      </c>
      <c r="P1109" t="str">
        <v>NEIVA</v>
      </c>
      <c r="Q1109" t="str">
        <f>IF(ISBLANK(P1109),"0",(VLOOKUP(P1109,REGION,2,FALSE)))</f>
        <v>OCCIDENTE</v>
      </c>
      <c r="R1109" t="str">
        <v>Michael Smit Villabon Trujillo</v>
      </c>
      <c r="S1109" t="e">
        <f>IF(ISBLANK(R1109),"0", VLOOKUP(R1109,PERSONAL,2,FALSE))</f>
        <v>#N/A</v>
      </c>
      <c r="T1109" t="str">
        <v>ALIADO</v>
      </c>
      <c r="U1109">
        <v>0.3333333333333333</v>
      </c>
      <c r="V1109">
        <v>0.3958333333333333</v>
      </c>
      <c r="W1109">
        <f>V1109-U1109</f>
        <v>0.0625</v>
      </c>
      <c r="X1109">
        <v>1</v>
      </c>
      <c r="Y1109">
        <f>NETWORKDAYS(K1109,M1109)</f>
        <v>2</v>
      </c>
      <c r="Z1109" t="str">
        <f>IF(Y1109&lt;=2,"CUMPLE","NO CUMPLE")</f>
        <v>CUMPLE</v>
      </c>
      <c r="AB1109" t="str">
        <v>POR TICKET</v>
      </c>
      <c r="AC1109" t="str">
        <f>TEXT(M1109,"mmmm")</f>
        <v>diciembre</v>
      </c>
      <c r="AD1109" t="str">
        <f>TEXT(M1109,"yyyy")</f>
        <v>yyyy</v>
      </c>
      <c r="AE1109">
        <f>W1109*60*24</f>
        <v>90</v>
      </c>
      <c r="AF1109">
        <f>AE1109/60</f>
        <v>1.5</v>
      </c>
      <c r="AG1109">
        <f>AE1109/60</f>
        <v>1.5</v>
      </c>
      <c r="AH1109">
        <f>L1109-K1109</f>
        <v>0.022222222221898846</v>
      </c>
      <c r="AI1109">
        <f>AH1109*24*60</f>
        <v>31.99999999953434</v>
      </c>
      <c r="AJ1109">
        <f>75728*X1109</f>
        <v>75728</v>
      </c>
    </row>
    <row r="1110">
      <c r="A1110">
        <v>1083405</v>
      </c>
      <c r="B1110" t="str">
        <v>INCIDENTE</v>
      </c>
      <c r="C1110" t="str">
        <v>CERRADO</v>
      </c>
      <c r="D1110" t="str">
        <v>SISTEMAS</v>
      </c>
      <c r="E1110" t="str">
        <v>MODEM</v>
      </c>
      <c r="F1110" t="str">
        <v>MODEM</v>
      </c>
      <c r="G1110" t="str">
        <v>MODEM</v>
      </c>
      <c r="H1110" t="str">
        <v>Buenos dias; se requiere realizar test de velocidad sobre los modem de claro tienda metro centro de convenciones; para revision de ampliación segun negociación. Gracias!</v>
      </c>
      <c r="I1110" t="str">
        <v>Buenos dias; se requiere realizar test de velocidad sobre los modem de claro tienda metro centro de convenciones; para revision de ampliación segun negociación. Gracias!</v>
      </c>
      <c r="J1110" t="str">
        <v>Se llegó a sitio en Sevilla se fue directamente a la sala del sistema pidiéndole permiso al director de la tienda para poder entrar a la sala de sistemas a través del fortinet se se fue ubicando el cable donde estaba conectado el router; ahí se conectó se hizo la prueba con la página speed test</v>
      </c>
      <c r="K1110">
        <v>45642.45486111111</v>
      </c>
      <c r="L1110">
        <v>45642.479166666664</v>
      </c>
      <c r="M1110">
        <v>45643</v>
      </c>
      <c r="N1110" t="str">
        <v>martes</v>
      </c>
      <c r="O1110" t="str">
        <v>M083 SEVILLA</v>
      </c>
      <c r="P1110" t="str">
        <v>NEIVA</v>
      </c>
      <c r="Q1110" t="str">
        <f>IF(ISBLANK(P1110),"0",(VLOOKUP(P1110,REGION,2,FALSE)))</f>
        <v>OCCIDENTE</v>
      </c>
      <c r="R1110" t="str">
        <v>Michael Smit Villabon Trujillo</v>
      </c>
      <c r="S1110" t="e">
        <f>IF(ISBLANK(R1110),"0", VLOOKUP(R1110,PERSONAL,2,FALSE))</f>
        <v>#N/A</v>
      </c>
      <c r="T1110" t="str">
        <v>ALIADO</v>
      </c>
      <c r="U1110">
        <v>0.3958333333333333</v>
      </c>
      <c r="V1110">
        <v>0.4375</v>
      </c>
      <c r="W1110">
        <f>V1110-U1110</f>
        <v>0.041666666666666685</v>
      </c>
      <c r="X1110">
        <v>1</v>
      </c>
      <c r="Y1110">
        <f>NETWORKDAYS(K1110,M1110)</f>
        <v>2</v>
      </c>
      <c r="Z1110" t="str">
        <f>IF(Y1110&lt;=2,"CUMPLE","NO CUMPLE")</f>
        <v>CUMPLE</v>
      </c>
      <c r="AB1110" t="str">
        <v>POR TICKET</v>
      </c>
      <c r="AC1110" t="str">
        <f>TEXT(M1110,"mmmm")</f>
        <v>diciembre</v>
      </c>
      <c r="AD1110" t="str">
        <f>TEXT(M1110,"yyyy")</f>
        <v>yyyy</v>
      </c>
      <c r="AE1110">
        <f>W1110*60*24</f>
        <v>60.00000000000002</v>
      </c>
      <c r="AF1110">
        <f>AE1110/60</f>
        <v>1.0000000000000004</v>
      </c>
      <c r="AG1110">
        <f>AE1110/60</f>
        <v>1.0000000000000004</v>
      </c>
      <c r="AH1110">
        <f>L1110-K1110</f>
        <v>0.024305555554747116</v>
      </c>
      <c r="AI1110">
        <f>AH1110*24*60</f>
        <v>34.99999999883585</v>
      </c>
      <c r="AJ1110">
        <f>75728*X1110</f>
        <v>75728</v>
      </c>
    </row>
    <row r="1111" xml:space="preserve">
      <c r="A1111">
        <v>1085590</v>
      </c>
      <c r="B1111" t="str">
        <v>INCIDENTE</v>
      </c>
      <c r="C1111" t="str">
        <v>ABIERTO</v>
      </c>
      <c r="D1111" t="str">
        <v>CONTRALOR</v>
      </c>
      <c r="E1111" t="str">
        <v>PDA</v>
      </c>
      <c r="F1111" t="str">
        <v>PDA</v>
      </c>
      <c r="G1111" t="str">
        <v>HONEYWELL</v>
      </c>
      <c r="H1111" t="str">
        <v>Buen día; la pila de la pdt se encuentra soplada; por lo cual cuesta cerrar la tapa trasera de la pdt y puede causar explosión de la misma</v>
      </c>
      <c r="I1111" t="str">
        <v>Buen día; la pila de la pdt se encuentra soplada; por lo cual cuesta cerrar la tapa trasera de la pdt y puede causar explosión de la misma</v>
      </c>
      <c r="J1111" t="str" xml:space="preserve">
        <v xml:space="preserve">Se realiza revisión de la PDA con serial 21178B02DD; ya que se encontraba con la batería muy hinchada; se solicita una batería nueva_x000d_
para el funcionamiento correcto de la PDA_x000d_
https://drive.google.com/drive/folders/1-P1WMFqOw5PoNVO2t_4_SQc_2tVjYNZ8</v>
      </c>
      <c r="K1111">
        <v>45644.34166666667</v>
      </c>
      <c r="L1111">
        <v>45644.345138888886</v>
      </c>
      <c r="M1111">
        <v>45644</v>
      </c>
      <c r="N1111" t="str">
        <f>TEXT(M1111, "DDDD")</f>
        <v>miércoles</v>
      </c>
      <c r="O1111" t="str" xml:space="preserve">
        <v xml:space="preserve">M038 METRO NEIVA CENTRO DE CONVENCIONES_x000d_
_x000d_
</v>
      </c>
      <c r="P1111" t="str">
        <v>NEIVA</v>
      </c>
      <c r="Q1111" t="str">
        <f>IF(ISBLANK(P1111),"0",(VLOOKUP(P1111,REGION,2,FALSE)))</f>
        <v>OCCIDENTE</v>
      </c>
      <c r="R1111" t="str">
        <v>Michael Smit Villabon Trujillo</v>
      </c>
      <c r="S1111" t="e">
        <f>IF(ISBLANK(R1111),"0", VLOOKUP(R1111,PERSONAL,2,FALSE))</f>
        <v>#N/A</v>
      </c>
      <c r="T1111" t="str">
        <v>ALIADO</v>
      </c>
      <c r="U1111">
        <v>0.375</v>
      </c>
      <c r="V1111">
        <v>0.4166666666666667</v>
      </c>
      <c r="W1111">
        <f>V1111-U1111</f>
        <v>0.041666666666666685</v>
      </c>
      <c r="X1111">
        <v>1</v>
      </c>
      <c r="Y1111">
        <f>NETWORKDAYS(K1111,M1111)</f>
        <v>1</v>
      </c>
      <c r="Z1111" t="str">
        <f>IF(Y1111&lt;=2,"CUMPLE","NO CUMPLE")</f>
        <v>CUMPLE</v>
      </c>
      <c r="AB1111" t="str">
        <v>POR TICKET</v>
      </c>
      <c r="AC1111" t="str">
        <f>TEXT(M1111,"mmmm")</f>
        <v>diciembre</v>
      </c>
      <c r="AD1111" t="str">
        <f>TEXT(M1111,"yyyy")</f>
        <v>yyyy</v>
      </c>
      <c r="AE1111">
        <f>W1111*60*24</f>
        <v>60.00000000000002</v>
      </c>
      <c r="AF1111">
        <f>AE1111/60</f>
        <v>1.0000000000000004</v>
      </c>
      <c r="AG1111">
        <f>AE1111/60</f>
        <v>1.0000000000000004</v>
      </c>
      <c r="AH1111">
        <f>L1111-K1111</f>
        <v>0.0034722222189884633</v>
      </c>
      <c r="AI1111">
        <f>AH1111*24*60</f>
        <v>4.999999995343387</v>
      </c>
      <c r="AJ1111">
        <f>75728*X1111</f>
        <v>75728</v>
      </c>
    </row>
    <row r="1112" xml:space="preserve">
      <c r="A1112">
        <v>1071584</v>
      </c>
      <c r="B1112" t="str">
        <v>INCIDENTE</v>
      </c>
      <c r="C1112" t="str">
        <v>CERRADO</v>
      </c>
      <c r="D1112" t="str">
        <v>TIENDA</v>
      </c>
      <c r="E1112" t="str">
        <v>ACOMPAÑAMIENTO</v>
      </c>
      <c r="F1112" t="str">
        <v>ACOMPAÑAMIENTO</v>
      </c>
      <c r="G1112" t="str">
        <v>ACOMPAÑAMIENTO</v>
      </c>
      <c r="H1112" t="str" xml:space="preserve">
        <v xml:space="preserve">Buenos dias. Se solicita escaner de mano ya que el equipo con serial 21281010557218 fue afectado por una falla eléctrica y no enciende._x000d_
_x000d_
</v>
      </c>
      <c r="I1112" t="str" xml:space="preserve">
        <v xml:space="preserve">Buenos dias. Se solicita escaner de mano ya que el equipo con serial 21281010557218 fue afectado por una falla eléctrica y no enciende._x000d_
_x000d_
</v>
      </c>
      <c r="J1112" t="str">
        <v>SE REALIZAN A CONTINUACION LAS DIFERENTES TAREAS EN TIENDA:                                                                                                        *CAMBIO E INSTALACION DE MONITOR NCR NUEVO POR GARANTIA; PRUEBAS REALIZADAS DEL TACTIL CON LA SUPERVISORA DE CAJAS LUZ SOTELO LAS CUALES FUERON SATISFACTORIAS; MONITOR QUEDA OPERATIVO Y EL MONITOR CON FALLA QUEDA EMBALADO Y GUARDADO EN OFICINA DE SISTEMAS.                                                                                                                                  *INSTALACION Y CONFIGURACION DE ESCANER DE MANO ZEBRA DS2208 PARA POS#13 (ELECTRO) LAS CUALES SE LES REALIZA PRUEBA EN COMPAÑIA DE LA SUPERVISORA DE CAJAS LUZ SOTELO; PRUEBAS SATISFACTORIAS; EQUIPO QUEDA OPERATIVO.    *REVISION DE MICROSENS DE ELECTRO (70.75) EL CUAL SE ENCONTRÓ NOVEDAD QUE ESTABA DESCONECTADO; SE INFORMA A JEFE DE SECCION POR FAVOR TENER CUIDADO CON EL EQUIPO Y NO INTERVENIR.                                                                              *SE REALIZA TEST DE VELOCIDAD DE LOS EQUIPOS DE COMIUNICACIONES DE CLARO; EL CUAL SE ENVIÓ EVIDENCIA A PERSONAL REMOTO.                                                                                                                                                                                             * SE REALIZA REVISION A PORTATIL DE GERENTE; DONDE SE LIBERA ESPACIO EN DISCO PARA MIGRACION WINDOWS 11 DE ARCHIVOS TEMPORALES; USUARIOS INACTIVOS Y BORRADOS DE PST DE BUZONES ANTIGUOS DEL CORREO ELECTRONICO; SE CUMPLE EL CONDICIONAL DE LOS 100GB PARA REALIZAR LA INSTALACION. EVIDENCIA TAMBIEN FUE ENVIADA A PERSONAL DE SOPORTE REMOTO."</v>
      </c>
      <c r="K1112">
        <v>45644.31041666667</v>
      </c>
      <c r="L1112">
        <v>45644.330555555556</v>
      </c>
      <c r="M1112">
        <v>45644</v>
      </c>
      <c r="N1112" t="str">
        <f>TEXT(M1112, "DDDD")</f>
        <v>miércoles</v>
      </c>
      <c r="O1112" t="str" xml:space="preserve">
        <v xml:space="preserve">J126 JUMBO SAN SILVESTRE_x000d_
_x000d_
</v>
      </c>
      <c r="P1112" t="str">
        <v>BARRANCABERMEJA</v>
      </c>
      <c r="Q1112" t="str">
        <f>IF(ISBLANK(P1112),"0",(VLOOKUP(P1112,REGION,2,FALSE)))</f>
        <v>ORIENTE</v>
      </c>
      <c r="R1112" t="str" xml:space="preserve">
        <v xml:space="preserve">Luis Carlos Rojas Acosta_x000d_
</v>
      </c>
      <c r="S1112" t="e">
        <f>IF(ISBLANK(R1112),"0", VLOOKUP(R1112,PERSONAL,2,FALSE))</f>
        <v>#N/A</v>
      </c>
      <c r="T1112" t="str">
        <v>DIRECTO</v>
      </c>
      <c r="U1112">
        <v>0.3541666666666667</v>
      </c>
      <c r="V1112">
        <v>0.7083333333333334</v>
      </c>
      <c r="W1112">
        <f>V1112-U1112</f>
        <v>0.3541666666666667</v>
      </c>
      <c r="X1112" t="str">
        <v>2;5</v>
      </c>
      <c r="Y1112">
        <f>NETWORKDAYS(K1112,M1112)</f>
        <v>1</v>
      </c>
      <c r="Z1112" t="str">
        <f>IF(Y1112&lt;=2,"CUMPLE","NO CUMPLE")</f>
        <v>CUMPLE</v>
      </c>
      <c r="AB1112" t="str">
        <v xml:space="preserve">POR DIA </v>
      </c>
      <c r="AC1112" t="str">
        <f>TEXT(M1112,"mmmm")</f>
        <v>diciembre</v>
      </c>
      <c r="AD1112" t="str">
        <f>TEXT(M1112,"yyyy")</f>
        <v>yyyy</v>
      </c>
      <c r="AE1112">
        <f>W1112*60*24</f>
        <v>510</v>
      </c>
      <c r="AF1112">
        <f>AE1112/60</f>
        <v>8.5</v>
      </c>
      <c r="AG1112">
        <f>AE1112/60</f>
        <v>8.5</v>
      </c>
      <c r="AH1112">
        <f>L1112-K1112</f>
        <v>0.020138888889050577</v>
      </c>
      <c r="AI1112">
        <f>AH1112*24*60</f>
        <v>29.00000000023283</v>
      </c>
      <c r="AJ1112" t="e">
        <f>75728*X1112</f>
        <v>#VALUE!</v>
      </c>
    </row>
    <row r="1113" xml:space="preserve">
      <c r="A1113">
        <v>1086951</v>
      </c>
      <c r="B1113" t="str">
        <v>INCIDENTE</v>
      </c>
      <c r="C1113" t="str">
        <v>CERRADO</v>
      </c>
      <c r="D1113" t="str">
        <v>TIENDA</v>
      </c>
      <c r="E1113" t="str">
        <v>PDA</v>
      </c>
      <c r="F1113" t="str">
        <v>PDA</v>
      </c>
      <c r="G1113" t="str">
        <v>HONEYWELL</v>
      </c>
      <c r="H1113" t="str" xml:space="preserve">
        <v xml:space="preserve">Buen día; en una de las PDA sale el siguiente mensaje: LOW STORAGE!; lo que impide las actividades diarias con la PDA._x000d_
</v>
      </c>
      <c r="I1113" t="str" xml:space="preserve">
        <v xml:space="preserve">Buen día; en una de las PDA sale el siguiente mensaje: LOW STORAGE!; lo que impide las actividades diarias con la PDA._x000d_
</v>
      </c>
      <c r="J1113" t="str">
        <v>e procede a realizar la revisión de la PDA de PGC N.0490; la cual está arrojando una alerta de queda poco espacio de almacenamiento; razón por la cual se decide realizar el formateo modo fabrica y la correspondiente configuración; se realizan pruebas con el personal del sitio para verificar que el funcionamiento sea el correcto; el cual no reporta ninguna falla; por lo cual se deja la PDA configurada y funcionando correctamente.</v>
      </c>
      <c r="K1113">
        <v>45645.479166666664</v>
      </c>
      <c r="L1113">
        <v>45645.57083333333</v>
      </c>
      <c r="M1113">
        <v>45645</v>
      </c>
      <c r="N1113" t="str">
        <f>TEXT(M1113, "DDDD")</f>
        <v>jueves</v>
      </c>
      <c r="O1113" t="str" xml:space="preserve">
        <v xml:space="preserve">M074 METRO FACATATIVA_x000d_
_x000d_
</v>
      </c>
      <c r="P1113" t="str">
        <v>FACATATIVA</v>
      </c>
      <c r="Q1113" t="str">
        <f>IF(ISBLANK(P1113),"0",(VLOOKUP(P1113,REGION,2,FALSE)))</f>
        <v>BOGOTA</v>
      </c>
      <c r="R1113" t="str">
        <v>Juan Sebastián Escalante Enciso</v>
      </c>
      <c r="S1113" t="e">
        <f>IF(ISBLANK(R1113),"0", VLOOKUP(R1113,PERSONAL,2,FALSE))</f>
        <v>#N/A</v>
      </c>
      <c r="T1113" t="str">
        <v>CFS</v>
      </c>
      <c r="U1113">
        <v>0.5416666666666666</v>
      </c>
      <c r="V1113">
        <v>0.625</v>
      </c>
      <c r="W1113">
        <f>V1113-U1113</f>
        <v>0.08333333333333337</v>
      </c>
      <c r="X1113">
        <v>1</v>
      </c>
      <c r="Y1113">
        <f>NETWORKDAYS(K1113,M1113)</f>
        <v>1</v>
      </c>
      <c r="Z1113" t="str">
        <f>IF(Y1113&lt;=2,"CUMPLE","NO CUMPLE")</f>
        <v>CUMPLE</v>
      </c>
      <c r="AB1113" t="str">
        <v>POR TICKET</v>
      </c>
      <c r="AC1113" t="str">
        <f>TEXT(M1113,"mmmm")</f>
        <v>diciembre</v>
      </c>
      <c r="AD1113" t="str">
        <f>TEXT(M1113,"yyyy")</f>
        <v>yyyy</v>
      </c>
      <c r="AE1113">
        <f>W1113*60*24</f>
        <v>120.00000000000004</v>
      </c>
      <c r="AF1113">
        <f>AE1113/60</f>
        <v>2.000000000000001</v>
      </c>
      <c r="AG1113">
        <f>AE1113/60</f>
        <v>2.000000000000001</v>
      </c>
      <c r="AH1113">
        <f>L1113-K1113</f>
        <v>0.09166666666715173</v>
      </c>
      <c r="AI1113">
        <f>AH1113*24*60</f>
        <v>132.0000000006985</v>
      </c>
      <c r="AJ1113">
        <f>75728*X1113</f>
        <v>75728</v>
      </c>
    </row>
    <row r="1114">
      <c r="A1114">
        <v>1086296</v>
      </c>
      <c r="B1114" t="str">
        <v>INCIDENTE</v>
      </c>
      <c r="C1114" t="str">
        <v>ABIERTO</v>
      </c>
      <c r="D1114" t="str">
        <v xml:space="preserve">PERECEDEROS </v>
      </c>
      <c r="E1114" t="str">
        <v>BALANZA</v>
      </c>
      <c r="F1114" t="str">
        <v>BALANZA</v>
      </c>
      <c r="G1114" t="str">
        <v>METTLER</v>
      </c>
      <c r="H1114" t="str">
        <v>Se requiere validar balanzas de perecederos de Metro Duitama</v>
      </c>
      <c r="I1114" t="str">
        <v>Se requiere validar balanzas de perecederos de Metro Duitama</v>
      </c>
      <c r="J1114" t="str">
        <v>Se visita tienda según horario establecido; donde inicialmente se hace test de velocidad a modem de Claro ubicado en la oficina de sistemas; posteriormente se hace la instalación de nueva base para pantalla cliente en caja de platos preparados; se desmonta base dañada y se entrega a coordinadora en turno Ximena Cequera; finalmente se procede con la validación de las basculas de mesa en tienda encontrando las siguientes novedades: BASCULA FRUVER SN: C151225956: Se evidencia bastante agua en la base - mecanismo de piñoneria con oxido y suciedad evidenciando deterioro y mal manejo por parte de funcionarios que le dan uso; se muestra a Gerente de la tienda estado en el que se encuentra bascula donde se procede a secar la humedad y engrasar puñones; adicional se valida mecanismo encontrando que al ajustar el cabezal en Close (pestaña verde) rodillo negro que trae el papel no gira correctamente en el momento que se deja seguro de cabezal en Open gira con normalidad; evidenciando esto falta de potencia al momento que gira piñon en acero que hace funcionar todo el mecanismo. BASCULA PANADERIA SN: C108180513: encontrando desajuste en sistema de pmecanismolos cuales se engrasan y se limpian; se ajustan sensores y se ajusta proximodad de cabezal  con basculas pero falla persiste. se informa a Geovanna Lopez soporte de Cencosud; es necesario para continuar con la reparación de las basculas solicitar cambio de Kit de piñones y motor ; estos repuestos para ambas basculas. Se finaliza servicio sin más novedades.</v>
      </c>
      <c r="K1114">
        <v>45643.645833333336</v>
      </c>
      <c r="L1114">
        <v>45643.65833333333</v>
      </c>
      <c r="M1114">
        <v>45645</v>
      </c>
      <c r="N1114" t="str">
        <f>TEXT(M1114, "DDDD")</f>
        <v>jueves</v>
      </c>
      <c r="O1114" t="str">
        <v>M028 METRO DUITAMA INNOVO</v>
      </c>
      <c r="P1114" t="str">
        <v>DUITAMA</v>
      </c>
      <c r="Q1114" t="str">
        <f>IF(ISBLANK(P1114),"0",(VLOOKUP(P1114,REGION,2,FALSE)))</f>
        <v>ORIENTE</v>
      </c>
      <c r="R1114" t="str">
        <v>Jhonatan Ricardo Vargas Zambrano</v>
      </c>
      <c r="S1114">
        <f>IF(ISBLANK(R1114),"0", VLOOKUP(R1114,PERSONAL,2,FALSE))</f>
        <v>1057583301</v>
      </c>
      <c r="T1114" t="str">
        <v>DIRECTO</v>
      </c>
      <c r="U1114">
        <v>0.3333333333333333</v>
      </c>
      <c r="V1114">
        <v>0.7083333333333334</v>
      </c>
      <c r="W1114">
        <f>V1114-U1114</f>
        <v>0.37500000000000006</v>
      </c>
      <c r="X1114" t="str">
        <v>2;5</v>
      </c>
      <c r="Y1114">
        <f>NETWORKDAYS(K1114,M1114)</f>
        <v>3</v>
      </c>
      <c r="Z1114" t="str">
        <f>IF(Y1114&lt;=2,"CUMPLE","NO CUMPLE")</f>
        <v>NO CUMPLE</v>
      </c>
      <c r="AB1114" t="str">
        <v xml:space="preserve">POR DIA </v>
      </c>
      <c r="AC1114" t="str">
        <f>TEXT(M1114,"mmmm")</f>
        <v>diciembre</v>
      </c>
      <c r="AD1114" t="str">
        <f>TEXT(M1114,"yyyy")</f>
        <v>yyyy</v>
      </c>
      <c r="AE1114">
        <f>W1114*60*24</f>
        <v>540.0000000000001</v>
      </c>
      <c r="AF1114">
        <f>AE1114/60</f>
        <v>9.000000000000002</v>
      </c>
      <c r="AG1114">
        <f>AE1114/60</f>
        <v>9.000000000000002</v>
      </c>
      <c r="AH1114">
        <f>L1114-K1114</f>
        <v>0.012499999997089617</v>
      </c>
      <c r="AI1114">
        <f>AH1114*24*60</f>
        <v>17.99999999580905</v>
      </c>
      <c r="AJ1114" t="e">
        <f>75728*X1114</f>
        <v>#VALUE!</v>
      </c>
    </row>
    <row r="1115" xml:space="preserve">
      <c r="A1115">
        <v>1086270</v>
      </c>
      <c r="B1115" t="str">
        <v>INCIDENTE</v>
      </c>
      <c r="C1115" t="str">
        <v>CERRADO</v>
      </c>
      <c r="D1115" t="str">
        <v>SISTEMAS</v>
      </c>
      <c r="E1115" t="str">
        <v>INVENTARIO</v>
      </c>
      <c r="F1115" t="str">
        <v>INVENTARIO</v>
      </c>
      <c r="G1115" t="str">
        <v>INVENTARIO</v>
      </c>
      <c r="H1115" t="str">
        <v>Se requiere toma de inventario y organización del mismo para gestión</v>
      </c>
      <c r="I1115" t="str">
        <v>Se requiere toma de inventario y organización del mismo para gestión</v>
      </c>
      <c r="J1115" t="str" xml:space="preserve">
        <v xml:space="preserve">Se realiza visita en sitio y se procede a realizar la labor; se realiza comunicación con la ingeniera Giovanna López y me indica actividad que se va a ejecutar._x000d_
_x000d_
Durante la mañana se realiza un test de velocidad a los dos modem que esta ubicado en el rack de cuarto de equipos; El router de claro nos dio test y el de router de ZTE no tenía acceso a internet._x000d_
Se realiza inventario de los activos inactivos que se van a destruir y el transcurso del día se evidencia que faltan algunos dispositivos con relación a los que envió la ingeniera. Se le envía el Excel relacionando los activos que se encontraron e hicieron falta 17 activos que no se encontraron. Se hace retiro de la tienda culminando la labor._x000d_
</v>
      </c>
      <c r="K1115">
        <v>45643.64166666667</v>
      </c>
      <c r="L1115">
        <v>45643.66736111111</v>
      </c>
      <c r="M1115">
        <v>45645</v>
      </c>
      <c r="N1115" t="str">
        <f>TEXT(M1115, "DDDD")</f>
        <v>jueves</v>
      </c>
      <c r="O1115" t="str">
        <v>J185 JUMBO YOPAL</v>
      </c>
      <c r="P1115" t="str">
        <v>YOPAL</v>
      </c>
      <c r="Q1115" t="str">
        <f>IF(ISBLANK(P1115),"0",(VLOOKUP(P1115,REGION,2,FALSE)))</f>
        <v>ORIENTE</v>
      </c>
      <c r="R1115" t="str">
        <v>Pablo Andres Balanta Gomez</v>
      </c>
      <c r="S1115">
        <v>1111739227</v>
      </c>
      <c r="T1115" t="str">
        <v>DIRECTO</v>
      </c>
      <c r="U1115">
        <v>0.375</v>
      </c>
      <c r="V1115">
        <v>0.7708333333333334</v>
      </c>
      <c r="W1115">
        <f>V1115-U1115</f>
        <v>0.39583333333333337</v>
      </c>
      <c r="X1115" t="str">
        <v>2;5</v>
      </c>
      <c r="Y1115">
        <f>NETWORKDAYS(K1115,M1115)</f>
        <v>3</v>
      </c>
      <c r="Z1115" t="str">
        <f>IF(Y1115&lt;=2,"CUMPLE","NO CUMPLE")</f>
        <v>NO CUMPLE</v>
      </c>
      <c r="AB1115" t="str">
        <v xml:space="preserve">POR DIA </v>
      </c>
      <c r="AC1115" t="str">
        <f>TEXT(M1115,"mmmm")</f>
        <v>diciembre</v>
      </c>
      <c r="AD1115" t="str">
        <f>TEXT(M1115,"yyyy")</f>
        <v>yyyy</v>
      </c>
      <c r="AE1115">
        <f>W1115*60*24</f>
        <v>570.0000000000001</v>
      </c>
      <c r="AF1115">
        <f>AE1115/60</f>
        <v>9.500000000000002</v>
      </c>
      <c r="AG1115">
        <f>AE1115/60</f>
        <v>9.500000000000002</v>
      </c>
      <c r="AH1115">
        <f>L1115-K1115</f>
        <v>0.02569444444088731</v>
      </c>
      <c r="AI1115">
        <f>AH1115*24*60</f>
        <v>36.999999994877726</v>
      </c>
      <c r="AJ1115" t="e">
        <f>75728*X1115</f>
        <v>#VALUE!</v>
      </c>
    </row>
    <row r="1116">
      <c r="A1116">
        <v>1085448</v>
      </c>
      <c r="B1116" t="str">
        <v>INCIDENTE</v>
      </c>
      <c r="C1116" t="str">
        <v>CERRADO</v>
      </c>
      <c r="D1116" t="str">
        <v>TIENDA</v>
      </c>
      <c r="E1116" t="str">
        <v>ACOMPAÑAMIENTO</v>
      </c>
      <c r="F1116" t="str">
        <v>ACOMPAÑAMIENTO</v>
      </c>
      <c r="G1116" t="str">
        <v>ACOMPAÑAMIENTO</v>
      </c>
      <c r="H1116" t="str">
        <v>Buenos dias; se requiere realizar test de velocidad sobre los modem de claro tienda Metro Montería; para revision de ampliación segun negociación. Gracias!</v>
      </c>
      <c r="I1116" t="str">
        <v>Buenos dias; se requiere realizar test de velocidad sobre los modem de claro tienda Metro Montería; para revision de ampliación segun negociación. Gracias!</v>
      </c>
      <c r="J1116" t="str">
        <v>Se visita tienda segun horario establecido; donde inicialmente se hace test de velocidad a modem de Claro ubicado en la oficina de sistemas; posteriormente se hace la instalacion de nueva base para pantalla cliente en caja de platos preparados; se desmonta base dañada y se entrega a coordinadora en turno Ximena Cequera; finalmente se procede con la validacion de las basculas de mesa en tienda encontrando las siguientes novedades: BASCULA FRUVER SN: C151225956: Se evidencia bastante agua en la base - mecanismo de piñoneria con oxido y suciedad evidenciando deterioro y mal manejo por parte de funcionarios que le dan uso; se muestra a Gerente de la tienda estado en el que se encuentra bascula donde se procede a secar la humedad y engrasar puñones; adicional se valida mecanismo encontrando que al ajustar el cabezal en Close (pestaña verde) rodillo negro que trae el papel no gira correctamente en el momento que se deja seguro de cabezal en Open gira con normalidad; evidenciando esto falta de potencia al momento que gira piñon en acero que hace funcionar todo el mecanismo. BASCULA PANADERIA SN: C108180513: encontrando desajuste en sistema de pmecanismolos cuales se engrasan y se limpian; se ajustan sensores y se ajusta proximodad de cabezal  con basculas pero falla persite. se informa a Geovanna Lopez soporte de Cencosud; es necesario para continuar con la reparacion de las basculas solicitar cambio de Kit de piñones y motor ; estos repuestos para ambas basculas. Adicional se revisan basculas de carnes y platos preparados las cuales trabajan con normalidad; Nataly Urrea jefe de seccion confirma correcta operacion de las mismas; se finaliza jornada sin mas novedades.</v>
      </c>
      <c r="K1116">
        <v>45645.395833333336</v>
      </c>
      <c r="L1116">
        <v>45645.45138888889</v>
      </c>
      <c r="M1116">
        <v>45645</v>
      </c>
      <c r="N1116" t="str">
        <f>TEXT(M1116, "DDDD")</f>
        <v>jueves</v>
      </c>
      <c r="O1116" t="str">
        <v>M028 INNOVO PLAZA DUITAMA</v>
      </c>
      <c r="P1116" t="str">
        <v>DUITAMA</v>
      </c>
      <c r="Q1116" t="str">
        <f>IF(ISBLANK(P1116),"0",(VLOOKUP(P1116,REGION,2,FALSE)))</f>
        <v>ORIENTE</v>
      </c>
      <c r="R1116" t="str">
        <v>Sharon Yaneth Kerguelen Wilches</v>
      </c>
      <c r="S1116">
        <f>IF(ISBLANK(R1116),"0", VLOOKUP(R1116,PERSONAL,2,FALSE))</f>
        <v>1067917448</v>
      </c>
      <c r="T1116" t="str">
        <v>DIRECTO</v>
      </c>
      <c r="U1116">
        <v>0.3333333333333333</v>
      </c>
      <c r="V1116">
        <v>0.7083333333333334</v>
      </c>
      <c r="W1116">
        <f>V1116-U1116</f>
        <v>0.37500000000000006</v>
      </c>
      <c r="X1116" t="str">
        <v>2;5</v>
      </c>
      <c r="Y1116">
        <f>NETWORKDAYS(K1116,M1116)</f>
        <v>1</v>
      </c>
      <c r="Z1116" t="str">
        <f>IF(Y1116&lt;=2,"CUMPLE","NO CUMPLE")</f>
        <v>CUMPLE</v>
      </c>
      <c r="AB1116" t="str">
        <v xml:space="preserve">POR DIA </v>
      </c>
      <c r="AC1116" t="str">
        <f>TEXT(M1116,"mmmm")</f>
        <v>diciembre</v>
      </c>
      <c r="AD1116" t="str">
        <f>TEXT(M1116,"yyyy")</f>
        <v>yyyy</v>
      </c>
      <c r="AE1116">
        <f>W1116*60*24</f>
        <v>540.0000000000001</v>
      </c>
      <c r="AF1116">
        <f>AE1116/60</f>
        <v>9.000000000000002</v>
      </c>
      <c r="AG1116">
        <f>AE1116/60</f>
        <v>9.000000000000002</v>
      </c>
      <c r="AH1116">
        <f>L1116-K1116</f>
        <v>0.055555555554747116</v>
      </c>
      <c r="AI1116">
        <f>AH1116*24*60</f>
        <v>79.99999999883585</v>
      </c>
      <c r="AJ1116" t="e">
        <f>75728*X1116</f>
        <v>#VALUE!</v>
      </c>
    </row>
    <row r="1117" xml:space="preserve">
      <c r="A1117">
        <v>1093019</v>
      </c>
      <c r="B1117" t="str">
        <v>SOLICITUD</v>
      </c>
      <c r="C1117" t="str">
        <v>CERRADO</v>
      </c>
      <c r="D1117" t="str">
        <v>TIENDA</v>
      </c>
      <c r="E1117" t="str">
        <v>DESKTOP</v>
      </c>
      <c r="F1117" t="str">
        <v>CPU</v>
      </c>
      <c r="G1117" t="str">
        <v>LENOVO</v>
      </c>
      <c r="H1117" t="str" xml:space="preserve">
        <v xml:space="preserve">Buenas Tardes Revisar los equipos M074900WS108-M074901WS101_x000d_
AREA EN DONDE SE UBICA EL EQUIPO_x000d_
_x000d_
Oficinas</v>
      </c>
      <c r="I1117" t="str" xml:space="preserve">
        <v xml:space="preserve">Buenas Tardes Revisar los equipos M074900WS108-M074901WS101_x000d_
AREA EN DONDE SE UBICA EL EQUIPO_x000d_
_x000d_
Oficinas</v>
      </c>
      <c r="J1117" t="str">
        <v>Se procede a realizar la revisión de dos equipos de cómputo de Marca LENOVO que reportan que estaban demasiado lentos; los equipos que se revisaron fueron M074901WS101 y M074900WS108; a los cuales se les procede a borrar las temporales (TEMP; %TEMP% Y PREFETCH); adicionalmente se le desfragmentan los discos y se realiza la liberación de espacio; a los dos equipos se les realiza el mismo procedimiento y se dejan funcionales.</v>
      </c>
      <c r="K1117">
        <v>45646.736805555556</v>
      </c>
      <c r="L1117">
        <v>45646.7375</v>
      </c>
      <c r="M1117">
        <v>45646</v>
      </c>
      <c r="N1117" t="str">
        <f>TEXT(M1117, "DDDD")</f>
        <v>viernes</v>
      </c>
      <c r="O1117" t="str">
        <v>M074 METRO FACATATIVA</v>
      </c>
      <c r="P1117" t="str">
        <v>FACATATIVA</v>
      </c>
      <c r="Q1117" t="str">
        <f>IF(ISBLANK(P1117),"0",(VLOOKUP(P1117,REGION,2,FALSE)))</f>
        <v>BOGOTA</v>
      </c>
      <c r="R1117" t="str">
        <v>Juan Sebastián Escalante Enciso</v>
      </c>
      <c r="S1117" t="e">
        <f>IF(ISBLANK(R1117),"0", VLOOKUP(R1117,PERSONAL,2,FALSE))</f>
        <v>#N/A</v>
      </c>
      <c r="T1117" t="str">
        <v>CFS</v>
      </c>
      <c r="U1117">
        <v>0.5416666666666666</v>
      </c>
      <c r="V1117">
        <v>0.7430555555555556</v>
      </c>
      <c r="W1117">
        <f>V1117-U1117</f>
        <v>0.20138888888888895</v>
      </c>
      <c r="X1117">
        <v>2</v>
      </c>
      <c r="Y1117">
        <f>NETWORKDAYS(K1117,M1117)</f>
        <v>1</v>
      </c>
      <c r="Z1117" t="str">
        <f>IF(Y1117&lt;=2,"CUMPLE","NO CUMPLE")</f>
        <v>CUMPLE</v>
      </c>
      <c r="AB1117" t="str">
        <v>POR TICKET</v>
      </c>
      <c r="AC1117" t="str">
        <f>TEXT(M1117,"mmmm")</f>
        <v>diciembre</v>
      </c>
      <c r="AD1117" t="str">
        <f>TEXT(M1117,"yyyy")</f>
        <v>yyyy</v>
      </c>
      <c r="AE1117">
        <f>W1117*60*24</f>
        <v>290.0000000000001</v>
      </c>
      <c r="AF1117">
        <f>AE1117/60</f>
        <v>4.833333333333335</v>
      </c>
      <c r="AG1117">
        <f>AE1117/60</f>
        <v>4.833333333333335</v>
      </c>
      <c r="AH1117">
        <f>L1117-K1117</f>
        <v>0.0006944444467080757</v>
      </c>
      <c r="AI1117">
        <f>AH1117*24*60</f>
        <v>1.000000003259629</v>
      </c>
      <c r="AJ1117">
        <f>75728*X1117</f>
        <v>151456</v>
      </c>
    </row>
    <row r="1118" xml:space="preserve">
      <c r="A1118">
        <v>1073778</v>
      </c>
      <c r="B1118" t="str">
        <v>INCIDENTE</v>
      </c>
      <c r="C1118" t="str">
        <v>CERRADO</v>
      </c>
      <c r="D1118" t="str">
        <v>TIENDA</v>
      </c>
      <c r="E1118" t="str">
        <v>PDA</v>
      </c>
      <c r="F1118" t="str">
        <v>PDA</v>
      </c>
      <c r="G1118" t="str">
        <v>HONEYWELL</v>
      </c>
      <c r="H1118" t="str" xml:space="preserve">
        <v xml:space="preserve">La PDA de devoluciones no ingresa al sistema genexis ni ninguna aplicación; enciende pero se queda iniciando._x000d_
Sección de la tienda en donde se ubica la PDT o usuario_x000d_
_x000d_
devoluciones metro Facatativa</v>
      </c>
      <c r="I1118" t="str" xml:space="preserve">
        <v xml:space="preserve">La PDA de devoluciones no ingresa al sistema genexis ni ninguna aplicación; enciende pero se queda iniciando._x000d_
Sección de la tienda en donde se ubica la PDT o usuario_x000d_
_x000d_
devoluciones metro Facatativa</v>
      </c>
      <c r="J1118" t="str">
        <v>Se procede a realizar la revisión de la PDA de Devoluciones N. 04E8; que no permitía ingresar a Genesix y a ninguna de las aplicaciones; se quedaba pegada al momento de arrancar; por lo que se procede según lo solicitado; se realiza la actualización del Firmware a la versión 32; el cual queda instalado en la PDA; la cual queda funcionando en perfecto estado.</v>
      </c>
      <c r="K1118">
        <v>45646.4625</v>
      </c>
      <c r="L1118">
        <v>45646.46319444444</v>
      </c>
      <c r="M1118">
        <v>45646</v>
      </c>
      <c r="N1118" t="str">
        <f>TEXT(M1118, "DDDD")</f>
        <v>viernes</v>
      </c>
      <c r="O1118" t="str">
        <v>M074 METRO FACATATIVA</v>
      </c>
      <c r="P1118" t="str">
        <v>FACATATIVA</v>
      </c>
      <c r="Q1118" t="str">
        <f>IF(ISBLANK(P1118),"0",(VLOOKUP(P1118,REGION,2,FALSE)))</f>
        <v>BOGOTA</v>
      </c>
      <c r="R1118" t="str">
        <v>Juan Sebastián Escalante Enciso</v>
      </c>
      <c r="S1118" t="e">
        <f>IF(ISBLANK(R1118),"0", VLOOKUP(R1118,PERSONAL,2,FALSE))</f>
        <v>#N/A</v>
      </c>
      <c r="T1118" t="str">
        <v>CFS</v>
      </c>
      <c r="U1118">
        <v>0.5416666666666666</v>
      </c>
      <c r="V1118">
        <v>0.7430555555555556</v>
      </c>
      <c r="W1118">
        <f>V1118-U1118</f>
        <v>0.20138888888888895</v>
      </c>
      <c r="X1118">
        <v>2</v>
      </c>
      <c r="Y1118">
        <f>NETWORKDAYS(K1118,M1118)</f>
        <v>1</v>
      </c>
      <c r="Z1118" t="str">
        <f>IF(Y1118&lt;=2,"CUMPLE","NO CUMPLE")</f>
        <v>CUMPLE</v>
      </c>
      <c r="AB1118" t="str">
        <v>POR TICKET</v>
      </c>
      <c r="AC1118" t="str">
        <f>TEXT(M1118,"mmmm")</f>
        <v>diciembre</v>
      </c>
      <c r="AD1118" t="str">
        <f>TEXT(M1118,"yyyy")</f>
        <v>yyyy</v>
      </c>
      <c r="AE1118">
        <f>W1118*60*24</f>
        <v>290.0000000000001</v>
      </c>
      <c r="AF1118">
        <f>AE1118/60</f>
        <v>4.833333333333335</v>
      </c>
      <c r="AG1118">
        <f>AE1118/60</f>
        <v>4.833333333333335</v>
      </c>
      <c r="AH1118">
        <f>L1118-K1118</f>
        <v>0.0006944444394321181</v>
      </c>
      <c r="AI1118">
        <f>AH1118*24*60</f>
        <v>0.99999999278225</v>
      </c>
      <c r="AJ1118">
        <f>75728*X1118</f>
        <v>151456</v>
      </c>
    </row>
    <row r="1119" xml:space="preserve">
      <c r="A1119">
        <v>1087303</v>
      </c>
      <c r="B1119" t="str">
        <v>INCIDENTE</v>
      </c>
      <c r="C1119" t="str">
        <v>CERRADO</v>
      </c>
      <c r="D1119" t="str">
        <v>TIENDA</v>
      </c>
      <c r="E1119" t="str">
        <v>ACOMPAÑAMIENTO</v>
      </c>
      <c r="F1119" t="str">
        <v>ACOMPAÑAMIENTO</v>
      </c>
      <c r="G1119" t="str">
        <v>ACOMPAÑAMIENTO</v>
      </c>
      <c r="H1119" t="str">
        <v>Buen día me ayudan con un recurso de isit para realizar acompañamiento en la tienda Jumbo Soacha los días 17 a 20 de diciembre en la tienda</v>
      </c>
      <c r="I1119" t="str">
        <v>Buen día me ayudan con un recurso de isit para realizar acompañamiento en la tienda Jumbo Soacha los días 17 a 20 de diciembre en la tienda</v>
      </c>
      <c r="J1119" t="str" xml:space="preserve">
        <v xml:space="preserve">Fecha Atencion: 18/12/2024_x000d_
12:30 hora inicio de labores_x000d_
Organización de cajas en el rack bote basura y saque las cajas que sobraban aparte equipos y deje organizado para inventario_x000d_
5pm salida_x000d_
_x000d_
Fecha Atencion: 17/12/2024_x000d_
Hora inicio: 8:00 am_x000d_
Hora final: 5:15 pm_x000d_
Labores: Formateo de POS y subirla nuevamente para verificar que se conecta con el servidor. _x000d_
Validación de las POS del lineal. _x000d_
Recorrido por la tienda validando el funcinamiento de los equipos._x000d_
_x000d_
Fecha Atencion: 19/12/2024_x000d_
- Se hizo hizo seguimiento y acompañamiento para la actualización de las balanzas de carnes y pescaderia._x000d_
- Se reviso una PDA que se estaba apagando._x000d_
- Se hizo el inventario de los equipos que se van a devolver al Crc._x000d_
_x000d_
Fecha Atencion: 20/12/2024_x000d_
- Se hizo el acompañamiento para el formateo y configuración de las balanzas de perecederos. Se hicieron las pruebas y el seguimiento del funcionamiento. _x000d_
- Se coordino con redes para la configuración de un punto de red para POS._x000d_
- Se instalo la POS de Ecommerce y se coordino con mesas especializadas para que la configuraran.</v>
      </c>
      <c r="K1119">
        <v>45644.35833333333</v>
      </c>
      <c r="L1119">
        <v>45644.38333333333</v>
      </c>
      <c r="M1119">
        <v>45646</v>
      </c>
      <c r="N1119" t="str">
        <f>TEXT(M1119, "DDDD")</f>
        <v>viernes</v>
      </c>
      <c r="O1119" t="str">
        <v>J048 JUMBO SOACHA</v>
      </c>
      <c r="P1119" t="str">
        <v>SOACHA</v>
      </c>
      <c r="Q1119" t="str">
        <v>BOGOTA</v>
      </c>
      <c r="R1119" t="str">
        <v>ALEXANDER CASTILLO SOTELO</v>
      </c>
      <c r="S1119">
        <f>IF(ISBLANK(R1119),"0", VLOOKUP(R1119,PERSONAL,2,FALSE))</f>
        <v>80216449</v>
      </c>
      <c r="T1119" t="str">
        <v>ALIADO</v>
      </c>
      <c r="U1119">
        <v>0.3333333333333333</v>
      </c>
      <c r="V1119">
        <v>0.7083333333333334</v>
      </c>
      <c r="W1119">
        <f>V1119-U1119</f>
        <v>0.37500000000000006</v>
      </c>
      <c r="X1119" t="str">
        <v>9;5</v>
      </c>
      <c r="Y1119">
        <f>NETWORKDAYS(K1119,M1119)</f>
        <v>3</v>
      </c>
      <c r="Z1119" t="str">
        <f>IF(Y1119&lt;=2,"CUMPLE","NO CUMPLE")</f>
        <v>NO CUMPLE</v>
      </c>
      <c r="AA1119" t="str">
        <v>Acompañamiento por 4 dias</v>
      </c>
      <c r="AB1119" t="str">
        <v xml:space="preserve">POR DIA </v>
      </c>
      <c r="AC1119" t="str">
        <f>TEXT(M1119,"mmmm")</f>
        <v>diciembre</v>
      </c>
      <c r="AD1119" t="str">
        <f>TEXT(M1119,"yyyy")</f>
        <v>yyyy</v>
      </c>
      <c r="AE1119">
        <f>W1119*60*24</f>
        <v>540.0000000000001</v>
      </c>
      <c r="AF1119">
        <f>AE1119/60</f>
        <v>9.000000000000002</v>
      </c>
      <c r="AG1119">
        <f>AE1119/60</f>
        <v>9.000000000000002</v>
      </c>
      <c r="AH1119">
        <f>L1119-K1119</f>
        <v>0.02500000000145519</v>
      </c>
      <c r="AI1119">
        <f>AH1119*24*60</f>
        <v>36.000000002095476</v>
      </c>
      <c r="AJ1119" t="e">
        <f>75728*X1119</f>
        <v>#VALUE!</v>
      </c>
    </row>
    <row r="1120" xml:space="preserve">
      <c r="A1120">
        <v>1090708</v>
      </c>
      <c r="B1120" t="str">
        <v>INCIDENTE</v>
      </c>
      <c r="C1120" t="str">
        <v>CERRADO</v>
      </c>
      <c r="D1120" t="str">
        <v>TIENDA</v>
      </c>
      <c r="E1120" t="str">
        <v>ACOMPAÑAMIENTO</v>
      </c>
      <c r="F1120" t="str">
        <v>ACOMPAÑAMIENTO</v>
      </c>
      <c r="G1120" t="str">
        <v>ACOMPAÑAMIENTO</v>
      </c>
      <c r="H1120" t="str" xml:space="preserve">
        <v xml:space="preserve">Favor nos ayudan con ticket de 2.5 para la validacion de varios tickets para la tienda JUMBO SANTA MARTA. GRACIAS POR LA ATENCION PRESTADA_x000d_
</v>
      </c>
      <c r="I1120" t="str" xml:space="preserve">
        <v xml:space="preserve">Favor nos ayudan con ticket de 2.5 para la validacion de varios tickets para la tienda JUMBO SANTA MARTA. GRACIAS POR LA ATENCION PRESTADA_x000d_
</v>
      </c>
      <c r="J1120" t="str" xml:space="preserve">
        <v xml:space="preserve">SE REALIZA VISITA 2.5 PARA REALIZAR ASIGNACIONES EN LA TIENDA DE CENCOSUD SANTAMARTA._x000d_
_x000d_
1. SE REALIZA VALIDACION DE BASCULA DE MESA DE CARNES. PRESENTA NOVEDAD CON LA IMPRESIÓN DE TICKET. SE REALIZA MANTENIMIENTO PREVENTIVO Y CALIBRACION DE IMPRESORA DE TICKET; SE SOLCITA AL SOPORTE DE SISTEMAS DE CENCOSUD REALIZAR EL CAMBIO DE TAMAÑO DE PAPEL DE LA BASCULA. SE EJECUTAN PRUEBAS CON EL USUARIO A SATISFACCION SE DEJA BASCULA OPERATIVA._x000d_
_x000d_
2. SE REALIZA VERIFICACION DE BALANZA DE MESA EN EL AREA DE FRUVER; LA BASCULA REALIZA IMPRESIONES DOBLES; SE VALIDA EL PAPEL Y CALIBRACION DE LA IMPRESORA DE LOS TICKET; SE REALIZA LAS PRUEBAS DE IMPRESION JUNTO AL USUARIO A SATISFACCION DONDE SE DEJA IMPRIMIENDO EL TICKET DE FORMA CORRECTA._x000d_
_x000d_
3. SE REALIZA TEST A LOS MODEM EN EL AREA DEL CUARTO DE COMPUTO EN ACOMPAÑAMIENTO CON EL PERSONAL DE COMUNICACIONES. SE LE TOMA EVIDENCIAS A LOS EQUIPOS SOLiCITADOS Y SE ENVÍAN A LA PERSONA DE COMUNICACION DEL REPORTE Y TEST REALIZADO._x000d_
_x000d_
4. SE REALIZA REVISION FISICA DE IMPRESORA DEL AREA DE ATENCION AL CLIENTE; YA QUE SE REPORTA FALLA POR TEMAS DE IMPRESION. SE VALIDA CONEXIONES FISICAS EN EL EQUIPO Y SE HACEN AJUSTES EN LA CONEXION. SE REALIZA PRUEBAS DE IMPRESION JUNTO AL USUARIO COMO RESULTADO EXITOSOS LOGRANDO EVIDENCIAR LAS IMPRESIONES CORRECTAMENTE._x000d_
_x000d_
5. SE REALIZA PROACTIVIDAD EN LA TIENDA TOMANDO LAS NOVEDADES DE LOS USUARIOS ENCONTRADAS Y SE LE ESCALA AL SOPORTE DE SISTEMAS DE CENCOSUD DANDO FINALIZACION AL ACOMPAÑAMIENTO 2;5 SE MANERA EXITOSA. _x000d_
</v>
      </c>
      <c r="K1120">
        <v>45645.60486111111</v>
      </c>
      <c r="L1120">
        <v>45645.65972222222</v>
      </c>
      <c r="M1120">
        <v>45646</v>
      </c>
      <c r="N1120" t="str">
        <f>TEXT(M1120, "DDDD")</f>
        <v>viernes</v>
      </c>
      <c r="O1120" t="str" xml:space="preserve">
        <v xml:space="preserve">J045 JUMBO AV.DEL FERROCARRIL SANTA MARTA_x000d_
_x000d_
</v>
      </c>
      <c r="P1120" t="str">
        <v>SANTA MARTA</v>
      </c>
      <c r="Q1120" t="str">
        <f>IF(ISBLANK(P1120),"0",(VLOOKUP(P1120,REGION,2,FALSE)))</f>
        <v>COSTA</v>
      </c>
      <c r="R1120" t="str">
        <v>Enrique Rafael Ponzon</v>
      </c>
      <c r="S1120" t="e">
        <f>IF(ISBLANK(R1120),"0", VLOOKUP(R1120,PERSONAL,2,FALSE))</f>
        <v>#N/A</v>
      </c>
      <c r="T1120" t="str">
        <v>DIRECTO</v>
      </c>
      <c r="U1120">
        <v>0.3333333333333333</v>
      </c>
      <c r="V1120">
        <v>0.7083333333333334</v>
      </c>
      <c r="W1120">
        <f>V1120-U1120</f>
        <v>0.37500000000000006</v>
      </c>
      <c r="X1120" t="str">
        <v>2;5</v>
      </c>
      <c r="Y1120">
        <f>NETWORKDAYS(K1120,M1120)</f>
        <v>2</v>
      </c>
      <c r="Z1120" t="str">
        <f>IF(Y1120&lt;=2,"CUMPLE","NO CUMPLE")</f>
        <v>CUMPLE</v>
      </c>
      <c r="AB1120" t="str">
        <v xml:space="preserve">POR DIA </v>
      </c>
      <c r="AC1120" t="str">
        <f>TEXT(M1120,"mmmm")</f>
        <v>diciembre</v>
      </c>
      <c r="AD1120" t="str">
        <f>TEXT(M1120,"yyyy")</f>
        <v>yyyy</v>
      </c>
      <c r="AE1120">
        <f>W1120*60*24</f>
        <v>540.0000000000001</v>
      </c>
      <c r="AF1120">
        <f>AE1120/60</f>
        <v>9.000000000000002</v>
      </c>
      <c r="AG1120">
        <f>AE1120/60</f>
        <v>9.000000000000002</v>
      </c>
      <c r="AH1120">
        <f>L1120-K1120</f>
        <v>0.05486111110803904</v>
      </c>
      <c r="AI1120">
        <f>AH1120*24*60</f>
        <v>78.99999999557622</v>
      </c>
      <c r="AJ1120" t="e">
        <f>75728*X1120</f>
        <v>#VALUE!</v>
      </c>
    </row>
    <row r="1121">
      <c r="A1121">
        <v>1091964</v>
      </c>
      <c r="B1121" t="str">
        <v>INCIDENTE</v>
      </c>
      <c r="C1121" t="str">
        <v>CERRADO</v>
      </c>
      <c r="D1121" t="str">
        <v>CARNES</v>
      </c>
      <c r="E1121" t="str">
        <v>BALANZA</v>
      </c>
      <c r="F1121" t="str">
        <v>BALANZA</v>
      </c>
      <c r="G1121" t="str">
        <v>METTLER</v>
      </c>
      <c r="H1121" t="str">
        <v>Buen dia; solicito amablemente verificacion bascula de carnes no esta generando peso. Gracias</v>
      </c>
      <c r="I1121" t="str">
        <v>Buen dia; solicito amablemente verificacion bascula de carnes no esta generando peso. Gracias</v>
      </c>
      <c r="J1121" t="str">
        <v>Se realizó la revisión de la balanza; se hizo limpieza de la tarjeta y la celda; se secan las piezas internas que presentan humedad. Se ensambla nuevamente y se hacen las pruebas. Se deja operativa la balanza.</v>
      </c>
      <c r="K1121">
        <v>45646.46041666667</v>
      </c>
      <c r="L1121">
        <v>45646.4625</v>
      </c>
      <c r="M1121">
        <v>45647</v>
      </c>
      <c r="N1121" t="str">
        <f>TEXT(M1121, "DDDD")</f>
        <v>sábado</v>
      </c>
      <c r="O1121" t="str">
        <v>M073 METRO MOSQUERA</v>
      </c>
      <c r="P1121" t="str">
        <v>MOSQUERA</v>
      </c>
      <c r="Q1121" t="str">
        <f>IF(ISBLANK(P1121),"0",(VLOOKUP(P1121,REGION,2,FALSE)))</f>
        <v>BOGOTA</v>
      </c>
      <c r="R1121" t="str">
        <v>ALEXANDER CASTILLO SOTELO</v>
      </c>
      <c r="S1121">
        <f>IF(ISBLANK(R1121),"0", VLOOKUP(R1121,PERSONAL,2,FALSE))</f>
        <v>80216449</v>
      </c>
      <c r="T1121" t="str">
        <v>ALIADO</v>
      </c>
      <c r="U1121">
        <v>0.5416666666666666</v>
      </c>
      <c r="V1121">
        <v>0.625</v>
      </c>
      <c r="W1121">
        <f>V1121-U1121</f>
        <v>0.08333333333333337</v>
      </c>
      <c r="X1121">
        <v>1</v>
      </c>
      <c r="Y1121">
        <f>NETWORKDAYS(K1121,M1121)</f>
        <v>1</v>
      </c>
      <c r="Z1121" t="str">
        <f>IF(Y1121&lt;=2,"CUMPLE","NO CUMPLE")</f>
        <v>CUMPLE</v>
      </c>
      <c r="AB1121" t="str">
        <v>POR TICKET</v>
      </c>
      <c r="AC1121" t="str">
        <f>TEXT(M1121,"mmmm")</f>
        <v>diciembre</v>
      </c>
      <c r="AD1121" t="str">
        <f>TEXT(M1121,"yyyy")</f>
        <v>yyyy</v>
      </c>
      <c r="AE1121">
        <f>W1121*60*24</f>
        <v>120.00000000000004</v>
      </c>
      <c r="AF1121">
        <f>AE1121/60</f>
        <v>2.000000000000001</v>
      </c>
      <c r="AG1121">
        <f>AE1121/60</f>
        <v>2.000000000000001</v>
      </c>
      <c r="AH1121">
        <f>L1121-K1121</f>
        <v>0.0020833333328482695</v>
      </c>
      <c r="AI1121">
        <f>AH1121*24*60</f>
        <v>2.999999999301508</v>
      </c>
      <c r="AJ1121">
        <f>75728*X1121</f>
        <v>75728</v>
      </c>
    </row>
    <row r="1122" xml:space="preserve">
      <c r="A1122">
        <v>1085472</v>
      </c>
      <c r="B1122" t="str">
        <v>INCIDENTE</v>
      </c>
      <c r="C1122" t="str">
        <v>CERRADO</v>
      </c>
      <c r="D1122" t="str">
        <v>TIENDA</v>
      </c>
      <c r="E1122" t="str">
        <v>MODEM</v>
      </c>
      <c r="F1122" t="str">
        <v>MODEM</v>
      </c>
      <c r="G1122" t="str">
        <v>MODEM</v>
      </c>
      <c r="H1122" t="str" xml:space="preserve">
        <v xml:space="preserve">Buenos dias; se requiere realizar test de velocidad sobre los modem de claro tienda Metro Riohacha; para revision de ampliación segun negociación. Gracias!_x000d_
</v>
      </c>
      <c r="I1122" t="str" xml:space="preserve">
        <v xml:space="preserve">Buenos dias; se requiere realizar test de velocidad sobre los modem de claro tienda Metro Riohacha; para revision de ampliación segun negociación. Gracias!_x000d_
</v>
      </c>
      <c r="J1122" t="str" xml:space="preserve">
        <v xml:space="preserve">Se realiza el Acompañamiento en la tienda para estar pendiente a cualquier novedad.                                        _x000d_
● Se realiza validación de la red con test de velocidad.</v>
      </c>
      <c r="K1122">
        <v>45645.53888888889</v>
      </c>
      <c r="L1122">
        <v>45645.62013888889</v>
      </c>
      <c r="M1122">
        <v>45649</v>
      </c>
      <c r="N1122" t="str">
        <f>TEXT(M1122, "DDDD")</f>
        <v>lunes</v>
      </c>
      <c r="O1122" t="str">
        <v>M040 RIOHACHA</v>
      </c>
      <c r="P1122" t="str">
        <v>RIOHACHA</v>
      </c>
      <c r="Q1122" t="str">
        <f>IF(ISBLANK(P1122),"0",(VLOOKUP(P1122,REGION,2,FALSE)))</f>
        <v>COSTA</v>
      </c>
      <c r="R1122" t="str">
        <v>EDUARDO RAFAEL DE ARMAS HERRERA</v>
      </c>
      <c r="S1122" t="e">
        <f>IF(ISBLANK(R1122),"0", VLOOKUP(R1122,PERSONAL,2,FALSE))</f>
        <v>#N/A</v>
      </c>
      <c r="T1122" t="str">
        <v>DIRECTO</v>
      </c>
      <c r="U1122">
        <v>0.4166666666666667</v>
      </c>
      <c r="V1122">
        <v>0.4583333333333333</v>
      </c>
      <c r="W1122">
        <f>V1122-U1122</f>
        <v>0.04166666666666663</v>
      </c>
      <c r="X1122">
        <v>1</v>
      </c>
      <c r="Y1122">
        <f>NETWORKDAYS(K1122,M1122)</f>
        <v>3</v>
      </c>
      <c r="Z1122" t="str">
        <f>IF(Y1122&lt;=2,"CUMPLE","NO CUMPLE")</f>
        <v>NO CUMPLE</v>
      </c>
      <c r="AB1122" t="str">
        <v>POR TICKET</v>
      </c>
      <c r="AC1122" t="str">
        <f>TEXT(M1122,"mmmm")</f>
        <v>diciembre</v>
      </c>
      <c r="AD1122" t="str">
        <f>TEXT(M1122,"yyyy")</f>
        <v>yyyy</v>
      </c>
      <c r="AE1122">
        <f>W1122*60*24</f>
        <v>59.99999999999994</v>
      </c>
      <c r="AF1122">
        <f>AE1122/60</f>
        <v>0.999999999999999</v>
      </c>
      <c r="AG1122">
        <f>AE1122/60</f>
        <v>0.999999999999999</v>
      </c>
      <c r="AH1122">
        <f>L1122-K1122</f>
        <v>0.08124999999563443</v>
      </c>
      <c r="AI1122">
        <f>AH1122*24*60</f>
        <v>116.99999999371357</v>
      </c>
      <c r="AJ1122">
        <f>75728*X1122</f>
        <v>75728</v>
      </c>
    </row>
    <row r="1123" xml:space="preserve">
      <c r="A1123">
        <v>62</v>
      </c>
      <c r="B1123" t="str">
        <v>INCIDENTE</v>
      </c>
      <c r="C1123" t="str">
        <v>CERRADO</v>
      </c>
      <c r="D1123" t="str">
        <v>TIENDA</v>
      </c>
      <c r="E1123" t="str">
        <v>ACOMPAÑAMIENTO</v>
      </c>
      <c r="F1123" t="str">
        <v>ACOMPAÑAMIENTO</v>
      </c>
      <c r="G1123" t="str">
        <v>ACOMPAÑAMIENTO</v>
      </c>
      <c r="H1123"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23"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23" t="str" xml:space="preserve">
        <v xml:space="preserve">23/12/2024 DE 10:00 AM A 20:00 "Se procede a realizar el acompañamiento según lo solicitado; al momento de acceder al sitio; se solicita la configuración de un nuevo tamaño de papel en una de las balanzas del área de carnes; el cual se realiza según esta en el manual; se percata en primera instancia que el papel que tienen es demasiado liso y no permite que la maquina pueda hacer el proceso; se procede a cambiar el papel por uno que tenían guardado; el cual si lo lee y reconoce la máquina; pero al realizar los ajustes según el manual no imprime la descripción de los productos que se le están solicitando; esto se le comunica a los técnicos de Cencosud; en comunicación con ellos se llega a la conclusión que no se puede hacer el cambio de papel  de la manera sencilla como esta en el manual; por cual se decide dejar de nuevo con el papel que se encontró la balanza en un comienzo y funcionando; mientras ellos abrían el caso en mesas especializadas para poder cuadrar la configuración adecuada para que la balanza funcionara adecuada con el nuevo tipo de papel. De la misma manera se reporta una contingencia con la PDA de Devoluciones; pues al momento de imprimir las planillas no se lo está permitiendo; en comunicación con los técnicos de Cencosud se decide no hacer nadada; ya que se les esta presentando el mismo problema en varias PDA a nivel nacional y ya es un problema de Genesix y lo están escalando al proveedor."_x000d_
_x000d_
24/12/2024 de 7:00 Am a 17:30 "Se procede a realizar el acompañamiento según lo solicitado; el día de hoy no se presentó ningún tipo de novedad; todo funciono de manera correcta mientras estuve haciendo el acompañamiento."_x000d_
</v>
      </c>
      <c r="K1123">
        <v>45645.691666666666</v>
      </c>
      <c r="L1123">
        <v>45646.49166666667</v>
      </c>
      <c r="M1123">
        <v>45649</v>
      </c>
      <c r="N1123" t="str">
        <f>TEXT(M1123, "DDDD")</f>
        <v>lunes</v>
      </c>
      <c r="O1123" t="str">
        <v>M074 FACATATIVA</v>
      </c>
      <c r="P1123" t="str">
        <v>FACATATIVA</v>
      </c>
      <c r="Q1123" t="str">
        <f>IF(ISBLANK(P1123),"0",(VLOOKUP(P1123,REGION,2,FALSE)))</f>
        <v>BOGOTA</v>
      </c>
      <c r="R1123" t="str">
        <v xml:space="preserve">Juan Sebastián Escalante Enciso </v>
      </c>
      <c r="S1123" t="e">
        <f>IF(ISBLANK(R1123),"0", VLOOKUP(R1123,PERSONAL,2,FALSE))</f>
        <v>#N/A</v>
      </c>
      <c r="T1123" t="str">
        <v>CFS</v>
      </c>
      <c r="U1123">
        <v>0.4166666666666667</v>
      </c>
      <c r="V1123">
        <v>0.8333333333333334</v>
      </c>
      <c r="W1123">
        <f>V1128-U1128</f>
        <v>0.4166666666666667</v>
      </c>
      <c r="X1123">
        <v>5</v>
      </c>
      <c r="Y1123">
        <f>NETWORKDAYS(K1123,M1123)</f>
        <v>3</v>
      </c>
      <c r="Z1123" t="str">
        <f>IF(Y1123&lt;=2,"CUMPLE","NO CUMPLE")</f>
        <v>NO CUMPLE</v>
      </c>
      <c r="AB1123" t="str">
        <v xml:space="preserve">POR DIA </v>
      </c>
      <c r="AC1123" t="str">
        <f>TEXT(M1123,"mmmm")</f>
        <v>diciembre</v>
      </c>
      <c r="AD1123" t="str">
        <f>TEXT(M1123,"yyyy")</f>
        <v>yyyy</v>
      </c>
      <c r="AE1123">
        <f>W1123*60*24</f>
        <v>600</v>
      </c>
      <c r="AF1123">
        <f>AE1123/60</f>
        <v>10</v>
      </c>
      <c r="AG1123">
        <f>AE1123/60</f>
        <v>10</v>
      </c>
      <c r="AH1123">
        <f>L1123-K1123</f>
        <v>0.8000000000029104</v>
      </c>
      <c r="AI1123">
        <f>AH1123*24*60</f>
        <v>1152.000000004191</v>
      </c>
      <c r="AJ1123">
        <f>75728*X1123</f>
        <v>378640</v>
      </c>
    </row>
    <row r="1124" xml:space="preserve">
      <c r="A1124">
        <v>63</v>
      </c>
      <c r="B1124" t="str">
        <v>INCIDENTE</v>
      </c>
      <c r="C1124" t="str">
        <v>CERRADO</v>
      </c>
      <c r="D1124" t="str">
        <v>TIENDA</v>
      </c>
      <c r="E1124" t="str">
        <v>ACOMPAÑAMIENTO</v>
      </c>
      <c r="F1124" t="str">
        <v>ACOMPAÑAMIENTO</v>
      </c>
      <c r="G1124" t="str">
        <v>ACOMPAÑAMIENTO</v>
      </c>
      <c r="H1124" t="str" xml:space="preserve">
        <v xml:space="preserve">De: Niebles Tache; Celso Jose &lt;Celso.Niebles@cencosud.com.co&gt; _x000d_
Enviado el: lunes; 23 de diciembre de 2024 8:01 a.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&lt;Alvaro.Martinez@cencosud.com.co&gt;_x000d_
Asunto: Solicitud Acompañamiento 23 y 24_x000d_
_x000d_
Buen día_x000d_
_x000d_
Jonathan; Agradezco su apoyo con personal para las tiendas remostad e la costa para los días 23 desde las 10:AM hasta las 8:00PM; y 24 desde las 8:00AM hasta las 6:00PM_x000d_
_x000d_
Santa Marta_x000d_
Montería_x000d_
Riohacha_x000d_
_x000d_
Gracias._x000d_
</v>
      </c>
      <c r="I1124" t="str" xml:space="preserve">
        <v xml:space="preserve">De: Niebles Tache; Celso Jose &lt;Celso.Niebles@cencosud.com.co&gt; _x000d_
Enviado el: lunes; 23 de diciembre de 2024 8:01 a.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&lt;Alvaro.Martinez@cencosud.com.co&gt;_x000d_
Asunto: Solicitud Acompañamiento 23 y 24_x000d_
_x000d_
Buen día_x000d_
_x000d_
Jonathan; Agradezco su apoyo con personal para las tiendas remostad e la costa para los días 23 desde las 10:AM hasta las 8:00PM; y 24 desde las 8:00AM hasta las 6:00PM_x000d_
_x000d_
Santa Marta_x000d_
Montería_x000d_
Riohacha_x000d_
_x000d_
Gracias._x000d_
</v>
      </c>
      <c r="J1124" t="str" xml:space="preserve">
        <v xml:space="preserve">23/12/2024 Se realiza el Acompañamiento en la tienda para estar pendiente a cualquier novedad.                                        _x000d_
Este acompañamiento tiene como propósito asegurar que los recursos puedan desempeñar las siguientes funciones de manera efectiva:                                        _x000d_
                                        _x000d_
•        Se Brinda soporte en línea de cajas de primer nivel en las POS NCR estando atento a cualquier novedad.                                        _x000d_
                                        _x000d_
                                        _x000d_
                                        _x000d_
•         Se Apoya en la destruccion de hardware que se da de baja indicados por el coordinador de Sistemas de CENCOSUD.                                        _x000d_
                                        _x000d_
                                        _x000d_
● Se realiza validación de la red con test de velocidad.          _x000d_
_x000d_
24/12/2024 _x000d_
Se realiza el Acompañamiento en la tienda para estar pendiente a cualquier novedad.                                        _x000d_
                                                                        _x000d_
•        Se Brinda soporte en línea de cajas de primer nivel en las POS NCR estando atento a cualquier novedad.                                        _x000d_
                                        _x000d_
                                        _x000d_
                                        _x000d_
                              _x000d_
                                        _x000d_
</v>
      </c>
      <c r="K1124">
        <v>45649.333333333336</v>
      </c>
      <c r="L1124">
        <v>45649.375</v>
      </c>
      <c r="M1124">
        <v>45649</v>
      </c>
      <c r="N1124" t="str">
        <f>TEXT(M1124, "DDDD")</f>
        <v>lunes</v>
      </c>
      <c r="O1124" t="str">
        <v>M040 RIOHACHA</v>
      </c>
      <c r="P1124" t="str">
        <v>RIOHACHA</v>
      </c>
      <c r="Q1124" t="str">
        <f>IF(ISBLANK(P1124),"0",(VLOOKUP(P1124,REGION,2,FALSE)))</f>
        <v>COSTA</v>
      </c>
      <c r="R1124" t="str">
        <v>EDUARDO RAFAEL DE ARMAS HERRERA</v>
      </c>
      <c r="S1124" t="e">
        <f>IF(ISBLANK(R1124),"0", VLOOKUP(R1124,PERSONAL,2,FALSE))</f>
        <v>#N/A</v>
      </c>
      <c r="T1124" t="str">
        <v>DIRECTO</v>
      </c>
      <c r="U1124">
        <v>0.2916666666666667</v>
      </c>
      <c r="V1124">
        <v>0.7291666666666666</v>
      </c>
      <c r="W1124">
        <f>V1124-U1124</f>
        <v>0.43749999999999994</v>
      </c>
      <c r="X1124">
        <v>5</v>
      </c>
      <c r="Y1124">
        <f>NETWORKDAYS(K1124,M1124)</f>
        <v>1</v>
      </c>
      <c r="Z1124" t="str">
        <f>IF(Y1124&lt;=2,"CUMPLE","NO CUMPLE")</f>
        <v>CUMPLE</v>
      </c>
      <c r="AB1124" t="str">
        <v xml:space="preserve">POR DIA </v>
      </c>
      <c r="AC1124" t="str">
        <f>TEXT(M1124,"mmmm")</f>
        <v>diciembre</v>
      </c>
      <c r="AD1124" t="str">
        <f>TEXT(M1124,"yyyy")</f>
        <v>yyyy</v>
      </c>
      <c r="AE1124">
        <f>W1124*60*24</f>
        <v>629.9999999999999</v>
      </c>
      <c r="AF1124">
        <f>AE1124/60</f>
        <v>10.499999999999998</v>
      </c>
      <c r="AG1124">
        <f>AE1124/60</f>
        <v>10.499999999999998</v>
      </c>
      <c r="AH1124">
        <f>L1124-K1124</f>
        <v>0.04166666666424135</v>
      </c>
      <c r="AI1124">
        <f>AH1124*24*60</f>
        <v>59.99999999650754</v>
      </c>
      <c r="AJ1124">
        <f>75728*X1124</f>
        <v>378640</v>
      </c>
    </row>
    <row r="1125" xml:space="preserve">
      <c r="A1125">
        <v>64</v>
      </c>
      <c r="B1125" t="str">
        <v>INCIDENTE</v>
      </c>
      <c r="C1125" t="str">
        <v>CERRADO</v>
      </c>
      <c r="D1125" t="str">
        <v>TIENDA</v>
      </c>
      <c r="E1125" t="str">
        <v>ACOMPAÑAMIENTO</v>
      </c>
      <c r="F1125" t="str">
        <v>ACOMPAÑAMIENTO</v>
      </c>
      <c r="G1125" t="str">
        <v>ACOMPAÑAMIENTO</v>
      </c>
      <c r="H1125"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I1125"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J1125" t="str" xml:space="preserve">
        <v xml:space="preserve">23/12/2024 _x000d_
me encuentro en sitio y me dirigo a contralor para el correo de autorizacion; me permiten el acceso y procedo a identicarme con la jefe de seccion de cajas  y me reporta la falla en la pos #14 que reporto con el ing Harold y el grupo de apoyo; y espero en sitio respuestas o intrucciones; mientras espero colaboro en la tienda en actividades de recoleccion de mercancia dejada por los usuarios en las cajas; empacar productos; probar juguetes; retirar pines de seguridad; y estar pendiente de las otras pos;  me indican que realice pruebasen la pos #14 pero sin cambios; me escribe el Ing Manuel y me pide un video del error presente en la pos # 14 actividad que se realiza y y continuo con las otras actividades;  terminada la jornada  realizo una ultima prueba en la pos #14 y esta sigue presentando el error pero se me indica retirarme y reportarla temprano al ING  Manuel y me retiro del sitio   _x000d_
_x000d_
24/12/2024_x000d_
me encuentro en sitio y me dirigo a contralor para el correo de autorizacion; me permiten el acceso y procedo a identicarme con la jefe de seccion de cajas; dando continuidad a la falla en la pos #14 le reporto al  ing Manuel y espero en sitio respuestas o intrucciones; se presenta una falla con la pos#19 que realiza transacciones con tarjeta pero en efectivo presenta un error de ""impresora fuera de linea " el aux de cajas me comparte el numero de mesa 24/7 y report o la falla y la de la pos #14 le dan soluccion a la pos #19 y proceden a solicitarme evidencia de la pos#14 despues de un rato me inidican que haga pruebas; pero la falla es persistente y me inidcan que la escalan a un 2 nivel mientras espero colaboro en la tienda en actividades de recoleccion de mercancia dejada por los usuarios en las cajas; empacar productos; probar juguetes; retirar pines de seguridad;me indican que realice pruebas con el usuario y la falla ya es solucionada envio evidencia en video al ING manuel tanto del error como de la solucion e informo en mesa que ya se soluciono  termino mi jornada y reporto mi salida al gerente y jefe de zona; grupo de apoyo y mi rmm y me retiro del sitio sin novedades y todo operacional                                                    _x000d_
                                                _x000d_
                                                _x000d_
                                                _x000d_
                                                _x000d_
                                                _x000d_
                                                _x000d_
                                                _x000d_
                                                _x000d_
                                                _x000d_
                                                _x000d_
                                                _x000d_
_x000d_
</v>
      </c>
      <c r="K1125">
        <v>45645.700694444444</v>
      </c>
      <c r="L1125">
        <v>45646.49166666667</v>
      </c>
      <c r="M1125">
        <v>45649</v>
      </c>
      <c r="N1125" t="str">
        <f>TEXT(M1125, "DDDD")</f>
        <v>lunes</v>
      </c>
      <c r="O1125" t="str">
        <v>J036 POPAYAN CAMPANARIO</v>
      </c>
      <c r="P1125" t="str">
        <v>POPAYAN</v>
      </c>
      <c r="Q1125" t="str">
        <f>IF(ISBLANK(P1125),"0",(VLOOKUP(P1125,REGION,2,FALSE)))</f>
        <v>OCCIDENTE</v>
      </c>
      <c r="R1125" t="str">
        <v>DANIEL FERNANDO PAREDES ARTEAGA</v>
      </c>
      <c r="S1125">
        <f>IF(ISBLANK(R1125),"0", VLOOKUP(R1125,PERSONAL,2,FALSE))</f>
        <v>10301691</v>
      </c>
      <c r="T1125" t="str">
        <v>DIRECTO</v>
      </c>
      <c r="U1125">
        <v>0.2916666666666667</v>
      </c>
      <c r="V1125">
        <v>0.7291666666666666</v>
      </c>
      <c r="W1125">
        <f>V1125-U1125</f>
        <v>0.43749999999999994</v>
      </c>
      <c r="X1125">
        <v>5</v>
      </c>
      <c r="Y1125">
        <f>NETWORKDAYS(K1125,M1125)</f>
        <v>3</v>
      </c>
      <c r="Z1125" t="str">
        <f>IF(Y1125&lt;=2,"CUMPLE","NO CUMPLE")</f>
        <v>NO CUMPLE</v>
      </c>
      <c r="AB1125" t="str">
        <v xml:space="preserve">POR DIA </v>
      </c>
      <c r="AC1125" t="str">
        <f>TEXT(M1125,"mmmm")</f>
        <v>diciembre</v>
      </c>
      <c r="AD1125" t="str">
        <f>TEXT(M1125,"yyyy")</f>
        <v>yyyy</v>
      </c>
      <c r="AE1125">
        <f>W1125*60*24</f>
        <v>629.9999999999999</v>
      </c>
      <c r="AF1125">
        <f>AE1125/60</f>
        <v>10.499999999999998</v>
      </c>
      <c r="AG1125">
        <f>AE1125/60</f>
        <v>10.499999999999998</v>
      </c>
      <c r="AH1125">
        <f>L1125-K1125</f>
        <v>0.7909722222248092</v>
      </c>
      <c r="AI1125">
        <f>AH1125*24*60</f>
        <v>1139.0000000037253</v>
      </c>
      <c r="AJ1125">
        <f>75728*X1125</f>
        <v>378640</v>
      </c>
    </row>
    <row r="1126" xml:space="preserve">
      <c r="A1126">
        <v>1089513</v>
      </c>
      <c r="B1126" t="str">
        <v>INCIDENTE</v>
      </c>
      <c r="C1126" t="str">
        <v>CERRADO</v>
      </c>
      <c r="D1126" t="str">
        <v>ANTENA</v>
      </c>
      <c r="E1126" t="str">
        <v>PDA</v>
      </c>
      <c r="F1126" t="str">
        <v>PDA</v>
      </c>
      <c r="G1126" t="str">
        <v>HONEYWELL</v>
      </c>
      <c r="H1126" t="str" xml:space="preserve">
        <v xml:space="preserve">SOLICITO POR FAVOR DE SU INTERVENCION PARA LA REVISION DE LA PDA DE ANTENA LA FALLA CONSISTE EN LA CONEXION ES INTERMITENTE Y LENTA SE ESCANEA EL ARTICULO Y SE QUEDA PROCESANDO LA INFORMACION Y NO DA AVANCE._x000d_
</v>
      </c>
      <c r="I1126" t="str" xml:space="preserve">
        <v xml:space="preserve">SOLICITO POR FAVOR DE SU INTERVENCION PARA LA REVISION DE LA PDA DE ANTENA LA FALLA CONSISTE EN LA CONEXION ES INTERMITENTE Y LENTA SE ESCANEA EL ARTICULO Y SE QUEDA PROCESANDO LA INFORMACION Y NO DA AVANCE._x000d_
</v>
      </c>
      <c r="J1126" t="str" xml:space="preserve">
        <v xml:space="preserve">Se llega donde está la guardia de seguridad que tiene el PDA con la referencia 01-034347 y se empieza a revisar el problema que_x000d_
mencionaban. Efectivamente; el sistema se demoraba mucho en registrar la factura o; en algunos casos; se salía del usuario y mostró_x000d_
un error que decía 'Ups; toca volver a iniciar sesión'. A veces también era necesario volver a registrar la factura; y el proceso tardaba_x000d_
mucho en completarse. Se sospechaba que el problema era debido a la conexión a Internet._x000d_
Se procede a desbloquear el PDA y cambiar la red a la que estaba conectado (de 'servicios_ecommerce' a 'cswland12'); pero esto_x000d_
provocó que se quedara sin conexión; es decir; no registraba ni iniciaba sesión. Se vuelve a poner en la red 'servicios_ecommerce'. Al_x000d_
ver que el problema persistía; me comuniqué con Edwin; quien me sugirió que pusiera otra URL. Lo hice; pero el problema continuaba._x000d_
Luego; me indicó que borrara el historial del navegador. La situación mejoró un poco; pero aún seguía un poco lento y;_x000d_
ocasionalmente; el sistema se salía del usuario._x000d_
Se procedió a reiniciar el equipo varias veces para ver si el problema se solucionaba. Luego; Edwin me envió un código QR con_x000d_
instrucciones que era para borrar nuevamente el historial del navegador. Al escanear el código QR; el sistema me redirigió a otra URL._x000d_
Se inició sesión y se realizaron varias pruebas con facturas de diferentes valores. El sistema quedó más rápido._x000d_
https://drive.google.com/drive/folders/10LEerbWS69ljiwKuhBVSSwlk6sowaPhP"</v>
      </c>
      <c r="K1126">
        <v>45647.54375</v>
      </c>
      <c r="L1126">
        <v>45647.736805555556</v>
      </c>
      <c r="M1126">
        <v>45649</v>
      </c>
      <c r="N1126" t="str">
        <f>TEXT(M1126, "DDDD")</f>
        <v>lunes</v>
      </c>
      <c r="O1126" t="str">
        <v>M195 METRO SANTA LUCIA</v>
      </c>
      <c r="P1126" t="str">
        <v>NEIVA</v>
      </c>
      <c r="Q1126" t="str">
        <f>IF(ISBLANK(P1126),"0",(VLOOKUP(P1126,REGION,2,FALSE)))</f>
        <v>OCCIDENTE</v>
      </c>
      <c r="R1126" t="str">
        <v>Michael Smit Villabon Trujillo</v>
      </c>
      <c r="S1126" t="e">
        <f>IF(ISBLANK(R1126),"0", VLOOKUP(R1126,PERSONAL,2,FALSE))</f>
        <v>#N/A</v>
      </c>
      <c r="T1126" t="str">
        <v>ALIADO</v>
      </c>
      <c r="U1126">
        <v>0.4583333333333333</v>
      </c>
      <c r="V1126">
        <v>0.5833333333333334</v>
      </c>
      <c r="W1126">
        <f>V1126-U1126</f>
        <v>0.12500000000000006</v>
      </c>
      <c r="X1126">
        <v>2</v>
      </c>
      <c r="Y1126">
        <f>NETWORKDAYS(K1126,M1126)</f>
        <v>1</v>
      </c>
      <c r="Z1126" t="str">
        <f>IF(Y1126&lt;=2,"CUMPLE","NO CUMPLE")</f>
        <v>CUMPLE</v>
      </c>
      <c r="AB1126" t="str">
        <v>POR TICKET</v>
      </c>
      <c r="AC1126" t="str">
        <f>TEXT(M1126,"mmmm")</f>
        <v>diciembre</v>
      </c>
      <c r="AD1126" t="str">
        <f>TEXT(M1126,"yyyy")</f>
        <v>yyyy</v>
      </c>
      <c r="AE1126">
        <f>W1126*60*24</f>
        <v>180.00000000000009</v>
      </c>
      <c r="AF1126">
        <f>AE1126/60</f>
        <v>3.0000000000000013</v>
      </c>
      <c r="AG1126">
        <f>AE1126/60</f>
        <v>3.0000000000000013</v>
      </c>
      <c r="AH1126">
        <f>L1126-K1126</f>
        <v>0.1930555555591127</v>
      </c>
      <c r="AI1126">
        <f>AH1126*24*60</f>
        <v>278.0000000051223</v>
      </c>
      <c r="AJ1126">
        <f>75728*X1126</f>
        <v>151456</v>
      </c>
    </row>
    <row r="1127" xml:space="preserve">
      <c r="A1127">
        <v>65</v>
      </c>
      <c r="B1127" t="str">
        <v>INCIDENTE</v>
      </c>
      <c r="C1127" t="str">
        <v>CERRADO</v>
      </c>
      <c r="D1127" t="str">
        <v>TIENDA</v>
      </c>
      <c r="E1127" t="str">
        <v>ACOMPAÑAMIENTO</v>
      </c>
      <c r="F1127" t="str">
        <v>ACOMPAÑAMIENTO</v>
      </c>
      <c r="G1127" t="str">
        <v>ACOMPAÑAMIENTO</v>
      </c>
      <c r="H1127" t="str" xml:space="preserve">
        <v xml:space="preserve">De: Niebles Tache; Celso Jose &lt;Celso.Niebles@cencosud.com.co&gt; _x000d_
Enviado el: lunes; 23 de diciembre de 2024 8:01 a.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&lt;Alvaro.Martinez@cencosud.com.co&gt;_x000d_
Asunto: Solicitud Acompañamiento 23 y 24_x000d_
_x000d_
Buen día_x000d_
_x000d_
Jonathan; Agradezco su apoyo con personal para las tiendas remostad e la costa para los días 23 desde las 10:AM hasta las 8:00PM; y 24 desde las 8:00AM hasta las 6:00PM_x000d_
_x000d_
Santa Marta_x000d_
Montería_x000d_
Riohacha_x000d_
_x000d_
Gracias._x000d_
</v>
      </c>
      <c r="I1127" t="str" xml:space="preserve">
        <v xml:space="preserve">De: Niebles Tache; Celso Jose &lt;Celso.Niebles@cencosud.com.co&gt; _x000d_
Enviado el: lunes; 23 de diciembre de 2024 8:01 a.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&lt;Alvaro.Martinez@cencosud.com.co&gt;_x000d_
Asunto: Solicitud Acompañamiento 23 y 24_x000d_
_x000d_
Buen día_x000d_
_x000d_
Jonathan; Agradezco su apoyo con personal para las tiendas remostad e la costa para los días 23 desde las 10:AM hasta las 8:00PM; y 24 desde las 8:00AM hasta las 6:00PM_x000d_
_x000d_
Santa Marta_x000d_
Montería_x000d_
Riohacha_x000d_
_x000d_
Gracias._x000d_
</v>
      </c>
      <c r="J1127" t="str" xml:space="preserve">
        <v xml:space="preserve">24/12/2024_x000d_
se Brinda soporte a cajas de primer nivel en las POS NCR. Realizar escalamiento adecuado a las mesas cuando sea necesario; se llevar seguimiento detallado de las novedades en donde no se presentan novedades en la tienda_x000d_
23/12/2024_x000d_
Se bloquean las tarjetas en los siguientes eventos:_x000d_
_x000d_
Al redimir puntos._x000d_
Al pagar con tarjeta débito o crédito; los descuentos no aplican cuando se selecciona pago con tarjeta CENCOSUD._x000d_
Solamente las cajas 5 y 7 pueden leer las tarjetas regalo._x000d_
Se escalaron todos los casos a mesa de ayuda; en donde se reviso con mesas especializadas y se logra resolver las Fallas</v>
      </c>
      <c r="K1127">
        <v>45649.333333333336</v>
      </c>
      <c r="L1127">
        <v>45649.375</v>
      </c>
      <c r="M1127">
        <v>45649</v>
      </c>
      <c r="N1127" t="str">
        <f>TEXT(M1127, "DDDD")</f>
        <v>lunes</v>
      </c>
      <c r="O1127" t="str">
        <v>J045 AV DEL FERROCARRIL SANTA MARTA</v>
      </c>
      <c r="P1127" t="str">
        <v>SANTA MARTA</v>
      </c>
      <c r="Q1127" t="str">
        <f>IF(ISBLANK(P1127),"0",(VLOOKUP(P1127,REGION,2,FALSE)))</f>
        <v>COSTA</v>
      </c>
      <c r="R1127" t="str">
        <v xml:space="preserve">Luis Enrique Daza Cabrales </v>
      </c>
      <c r="S1127" t="e">
        <f>IF(ISBLANK(R1127),"0", VLOOKUP(R1127,PERSONAL,2,FALSE))</f>
        <v>#N/A</v>
      </c>
      <c r="T1127" t="str">
        <v>CFS</v>
      </c>
      <c r="U1127">
        <v>0.2916666666666667</v>
      </c>
      <c r="V1127">
        <v>0.7291666666666666</v>
      </c>
      <c r="W1127">
        <f>V1127-U1127</f>
        <v>0.43749999999999994</v>
      </c>
      <c r="X1127">
        <v>5</v>
      </c>
      <c r="Y1127">
        <f>NETWORKDAYS(K1127,M1127)</f>
        <v>1</v>
      </c>
      <c r="Z1127" t="str">
        <f>IF(Y1127&lt;=2,"CUMPLE","NO CUMPLE")</f>
        <v>CUMPLE</v>
      </c>
      <c r="AB1127" t="str">
        <v xml:space="preserve">POR DIA </v>
      </c>
      <c r="AC1127" t="str">
        <f>TEXT(M1127,"mmmm")</f>
        <v>diciembre</v>
      </c>
      <c r="AD1127" t="str">
        <f>TEXT(M1127,"yyyy")</f>
        <v>yyyy</v>
      </c>
      <c r="AE1127">
        <f>W1127*60*24</f>
        <v>629.9999999999999</v>
      </c>
      <c r="AF1127">
        <f>AE1127/60</f>
        <v>10.499999999999998</v>
      </c>
      <c r="AG1127">
        <f>AE1127/60</f>
        <v>10.499999999999998</v>
      </c>
      <c r="AH1127">
        <f>L1127-K1127</f>
        <v>0.04166666666424135</v>
      </c>
      <c r="AI1127">
        <f>AH1127*24*60</f>
        <v>59.99999999650754</v>
      </c>
      <c r="AJ1127">
        <f>75728*X1127</f>
        <v>378640</v>
      </c>
    </row>
    <row r="1128" xml:space="preserve">
      <c r="A1128">
        <v>66</v>
      </c>
      <c r="B1128" t="str">
        <v>INCIDENTE</v>
      </c>
      <c r="C1128" t="str">
        <v>CERRADO</v>
      </c>
      <c r="D1128" t="str">
        <v>TIENDA</v>
      </c>
      <c r="E1128" t="str">
        <v>ACOMPAÑAMIENTO</v>
      </c>
      <c r="F1128" t="str">
        <v>ACOMPAÑAMIENTO</v>
      </c>
      <c r="G1128" t="str">
        <v>ACOMPAÑAMIENTO</v>
      </c>
      <c r="H1128"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28"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28" t="str" xml:space="preserve">
        <v xml:space="preserve">SE REALIZA VISITA 2.5 PARA REALIZAR ASIGNACIONES EN LA TIENDA DE CENCOSUD  1. SE REALIZA ACOMPAÑAMIEMTO EN TIENDA PARA ATENDER LOS REQUERIMIENTOS DEL DÍA; SE ATIENDEN LAS CAJAS QUE PRESENTAN NOVEDAD EN EL MOMENTO DE LA 1 A LA 9 SOLUCIONANDO E  SITIO LOS INCONVENIENTES; SE DEJA OPERATIVO Y SE PROCEDE A RETIRAR.                                         _x000d_
                                        _x000d_
                                        _x000d_
                                        _x000d_
                                        _x000d_
                                        _x000d_
                                        _x000d_
                                        _x000d_
                                        _x000d_
                                        _x000d_
                                        _x000d_
                                        _x000d_
                                        _x000d_
                                        _x000d_
                                        _x000d_
                                        _x000d_
                                        _x000d_
</v>
      </c>
      <c r="K1128">
        <v>45645.691666666666</v>
      </c>
      <c r="L1128">
        <v>45646.49166666667</v>
      </c>
      <c r="M1128">
        <v>45649</v>
      </c>
      <c r="N1128" t="str">
        <f>TEXT(M1128, "DDDD")</f>
        <v>lunes</v>
      </c>
      <c r="O1128" t="str">
        <v>M010 BOSA</v>
      </c>
      <c r="P1128" t="str">
        <v>BOGOTA</v>
      </c>
      <c r="Q1128" t="str">
        <f>IF(ISBLANK(P1128),"0",(VLOOKUP(P1128,REGION,2,FALSE)))</f>
        <v>BOGOTA</v>
      </c>
      <c r="R1128" t="str">
        <v>JONNY ALEJANDRO REDONDO</v>
      </c>
      <c r="S1128" t="e">
        <f>IF(ISBLANK(R1128),"0", VLOOKUP(R1128,PERSONAL,2,FALSE))</f>
        <v>#N/A</v>
      </c>
      <c r="T1128" t="str">
        <v>DIRECTO</v>
      </c>
      <c r="U1128">
        <v>0.4166666666666667</v>
      </c>
      <c r="V1128">
        <v>0.8333333333333334</v>
      </c>
      <c r="W1128">
        <f>V1128-U1128</f>
        <v>0.4166666666666667</v>
      </c>
      <c r="X1128">
        <v>5</v>
      </c>
      <c r="Y1128">
        <f>NETWORKDAYS(K1128,M1128)</f>
        <v>3</v>
      </c>
      <c r="Z1128" t="str">
        <f>IF(Y1128&lt;=2,"CUMPLE","NO CUMPLE")</f>
        <v>NO CUMPLE</v>
      </c>
      <c r="AB1128" t="str">
        <v xml:space="preserve">POR DIA </v>
      </c>
      <c r="AC1128" t="str">
        <f>TEXT(M1128,"mmmm")</f>
        <v>diciembre</v>
      </c>
      <c r="AD1128" t="str">
        <f>TEXT(M1128,"yyyy")</f>
        <v>yyyy</v>
      </c>
      <c r="AE1128">
        <f>W1128*60*24</f>
        <v>600</v>
      </c>
      <c r="AF1128">
        <f>AE1128/60</f>
        <v>10</v>
      </c>
      <c r="AG1128">
        <f>AE1128/60</f>
        <v>10</v>
      </c>
      <c r="AH1128">
        <f>L1128-K1128</f>
        <v>0.8000000000029104</v>
      </c>
      <c r="AI1128">
        <f>AH1128*24*60</f>
        <v>1152.000000004191</v>
      </c>
      <c r="AJ1128">
        <f>75728*X1128</f>
        <v>378640</v>
      </c>
    </row>
    <row r="1129" xml:space="preserve">
      <c r="A1129">
        <v>68</v>
      </c>
      <c r="B1129" t="str">
        <v>INCIDENTE</v>
      </c>
      <c r="C1129" t="str">
        <v>CERRADO</v>
      </c>
      <c r="D1129" t="str">
        <v>TIENDA</v>
      </c>
      <c r="E1129" t="str">
        <v>ACOMPAÑAMIENTO</v>
      </c>
      <c r="F1129" t="str">
        <v>ACOMPAÑAMIENTO</v>
      </c>
      <c r="G1129" t="str">
        <v>ACOMPAÑAMIENTO</v>
      </c>
      <c r="H1129" t="str" xml:space="preserve">
        <v xml:space="preserve">Favor nos ayudan con ticket de 2.5 para la validacion desde 10:00Am a 8:00PM por evento de Trasnochon la tienda JUMBO SANTA MARTA._x000d_
13 DIC_x000d_
GRACIAS POR LA ATENCION PRESTADA</v>
      </c>
      <c r="I1129" t="str" xml:space="preserve">
        <v xml:space="preserve">Favor nos ayudan con ticket de 2.5 para la validacion desde 10:00Am a 8:00PM por evento de Trasnochon la tienda JUMBO SANTA MARTA._x000d_
13 DIC_x000d_
GRACIAS POR LA ATENCION PRESTADA</v>
      </c>
      <c r="J1129" t="str" xml:space="preserve">
        <v xml:space="preserve">Se realiza acompañamiento en tienda el dia 23 y 24 de diciembre del 2024; donde el dia 24 en horas de la mañana se realiza calibracion de la impresora de la balanza colgante de carboceria ya que presenta impresiones de mala calidad se realiza pruebas sin novedades de la balanza.                                        _x000d_
                                        _x000d_
                                        _x000d_
                                        _x000d_
                                        _x000d_
                                        _x000d_
                                        _x000d_
                                        _x000d_
                                        _x000d_
                                        _x000d_
                                        _x000d_
                                        _x000d_
                                        _x000d_
                                        _x000d_
                                        _x000d_
                                        _x000d_
                                        _x000d_
</v>
      </c>
      <c r="K1129">
        <v>45645.74375</v>
      </c>
      <c r="L1129">
        <v>45646.49166666667</v>
      </c>
      <c r="M1129">
        <v>45649</v>
      </c>
      <c r="N1129" t="str">
        <f>TEXT(M1129, "DDDD")</f>
        <v>lunes</v>
      </c>
      <c r="O1129" t="str">
        <v>M085 MONTERIA</v>
      </c>
      <c r="P1129" t="str">
        <v>MONTERIA</v>
      </c>
      <c r="Q1129" t="str">
        <f>IF(ISBLANK(P1129),"0",(VLOOKUP(P1129,REGION,2,FALSE)))</f>
        <v>COSTA</v>
      </c>
      <c r="R1129" t="str">
        <v>IVAN DARIO MAESTRE</v>
      </c>
      <c r="S1129" t="e">
        <f>IF(ISBLANK(R1129),"0", VLOOKUP(R1129,PERSONAL,2,FALSE))</f>
        <v>#N/A</v>
      </c>
      <c r="T1129" t="str">
        <v>DIRECTO</v>
      </c>
      <c r="U1129">
        <v>0.4166666666666667</v>
      </c>
      <c r="V1129">
        <v>0.8333333333333334</v>
      </c>
      <c r="W1129">
        <f>V1129-U1129</f>
        <v>0.4166666666666667</v>
      </c>
      <c r="X1129">
        <v>5</v>
      </c>
      <c r="Y1129">
        <f>NETWORKDAYS(K1129,M1129)</f>
        <v>3</v>
      </c>
      <c r="Z1129" t="str">
        <f>IF(Y1129&lt;=2,"CUMPLE","NO CUMPLE")</f>
        <v>NO CUMPLE</v>
      </c>
      <c r="AB1129" t="str">
        <v xml:space="preserve">POR DIA </v>
      </c>
      <c r="AC1129" t="str">
        <f>TEXT(M1129,"mmmm")</f>
        <v>diciembre</v>
      </c>
      <c r="AD1129" t="str">
        <f>TEXT(M1129,"yyyy")</f>
        <v>yyyy</v>
      </c>
      <c r="AE1129">
        <f>W1129*60*24</f>
        <v>600</v>
      </c>
      <c r="AF1129">
        <f>AE1129/60</f>
        <v>10</v>
      </c>
      <c r="AG1129">
        <f>AE1129/60</f>
        <v>10</v>
      </c>
      <c r="AH1129">
        <f>L1129-K1129</f>
        <v>0.7479166666671517</v>
      </c>
      <c r="AI1129">
        <f>AH1129*24*60</f>
        <v>1077.0000000006985</v>
      </c>
      <c r="AJ1129">
        <f>75728*X1129</f>
        <v>378640</v>
      </c>
    </row>
    <row r="1130" xml:space="preserve">
      <c r="A1130">
        <v>69</v>
      </c>
      <c r="B1130" t="str">
        <v>INCIDENTE</v>
      </c>
      <c r="C1130" t="str">
        <v>CERRADO</v>
      </c>
      <c r="D1130" t="str">
        <v>TIENDA</v>
      </c>
      <c r="E1130" t="str">
        <v>ACOMPAÑAMIENTO</v>
      </c>
      <c r="F1130" t="str">
        <v>ACOMPAÑAMIENTO</v>
      </c>
      <c r="G1130" t="str">
        <v>ACOMPAÑAMIENTO</v>
      </c>
      <c r="H1130" t="str" xml:space="preserve">
        <v xml:space="preserve">De: Ardila Gonzalez; Sergio Andres &lt;sergio.ardila@cencosud.com.co&gt; _x000d_
Enviado el: jueves; 19 de diciembre de 2024 5:51 p. m._x000d_
Para: Pardo Ronco; Jonathan Alexis &lt;jonathan.pardo@externos-co.cencosud.com&gt;_x000d_
CC: Onsite Oriente &lt;onsiteoriente@cnco.onmicrosoft.com&gt;_x000d_
Asunto: Solicitud de Personal para Apoyo tiendas Fin de Año Region Oriente_x000d_
_x000d_
Buenas tardes Jonathan._x000d_
_x000d_
Me podrias por favor ayudar con estos recursos para las tiendas en los siguientes dias 23 y 24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I1130" t="str" xml:space="preserve">
        <v xml:space="preserve">De: Ardila Gonzalez; Sergio Andres &lt;sergio.ardila@cencosud.com.co&gt; _x000d_
Enviado el: jueves; 19 de diciembre de 2024 5:51 p. m._x000d_
Para: Pardo Ronco; Jonathan Alexis &lt;jonathan.pardo@externos-co.cencosud.com&gt;_x000d_
CC: Onsite Oriente &lt;onsiteoriente@cnco.onmicrosoft.com&gt;_x000d_
Asunto: Solicitud de Personal para Apoyo tiendas Fin de Año Region Oriente_x000d_
_x000d_
Buenas tardes Jonathan._x000d_
_x000d_
Me podrias por favor ayudar con estos recursos para las tiendas en los siguientes dias 23 y 24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J1130" t="str" xml:space="preserve">
        <v xml:space="preserve">23/12/2024_x000d_
"SE REALIZA EL ACOMPAÑAMIENTO  EN TODA LA LINEA DE CAJAS DE CENCOSUD CUCUTA._x000d_
_x000d_
SE LE DIO ACOMPAÑAMIENTO A TODA LA LINEA DE CAJA PASANDO POR CADA POS CADA CIERTO TIEMPO Y PREGUNTANDO SI TENIAN ALGUN ERROR Y LOS ERROR QUE MAS ABARBAN LOS USURIOS ERA QUE LOS DATAFONO DE CREDIBAN Y EN ESPECIAL LOS DE REDABAN ES EL QUE MAS MOLESTA EN SU FUNCIONAMIENT; POR LO TANTO PROCEDIO A DARLE SOLUCION A ERRORES DE LOS DATAFONOS DE CREDIBAN Y REDABAN; EN LAS POS 3; 4; CAFETERIA; PERO LA POS 4 LOS DATAFONOS SOLO EL DURABAN EN FUNCIONAMIENTO 30 MINUTOS Y DEJABAN DE RESPONDER HACIA LA POS Y AHI SE REALIZO EL REINICIO DE LA POS; DE LOS MISMOS DATAFONOS Y DEL MICROSEN Y DESPUES DE REINICIAR FUNCIONABAN PERO TIEMPO DESPUES VOLVIO A FALLAR; TAMBIEN SE REALIZO UN REINICIO A LA POS DE CAFETERIA YA QUE NO LE RESPONDIA EL DATAFONO DE CREDIBAN Y DESPUES DE REINICIAR YA QUEDO SIRVIENDO EL DATAFONO Y LA POS COMO TAL. PERO LA POS QUE MAS MOLESTAN POR DATAFONO SON LA POS 4 Y LAS POS DE ELECTRO QUE APESAR QUE UNO LE REALIZA EL REINICIO Y DESBLOQUE  DE MICROSEN FUNCIONAN UN TIEMPO Y DESPUES VUELVE LA FALLA; TODOS ESTOS PROBLEMAS E INCONVENIENTES SE LE FUERON  NOTIFICADOS A GABRIEL FONSECA AL CUAL TAMBEIN SE LE DIO UNA IDEA DEL PORQUE ESTAN FALLANDO TANTO LOS DATAFONOS Y ES PORQUE ELLOS GIRAN AL 100% TANTO PARA DERECHA COMO LA IZQUIERDA Y SE LE DIJO QUE SOLO HICIERA UN MOVIMINETO 180° PARA QUE ASI NO SE PUDIERAN ENRREDAR EL CABLE Y ASI NO AYA FALLAS CON EL CABLE QUE SE DAÑE INTERNAMENTE O SE DESPRENDA DE LOS DATAFONOS."                   _x000d_
_x000d_
24/12/2024_x000d_
"SE REALIZA EL ACOMPAÑAMIENTO  EN TODA LA LINEA DE CAJAS; DESCARGUE Y ELECTRO DE CENCOSUD CUCUTA._x000d_
_x000d_
SE LE DIO ACOMPAÑAMIENTO A TODA LA LINEA DE CAJA; DESCARGUE SERVICIO AL CLIENTE Y ELECTRO PASANDO Y MIRANDO CADA CIERTO TIEMPO PREGUNTANDO SI HABIAN PROBLEMAS CON LOS SERVICIOS EN GENERAL; EL PRIMER INCONVENIENTE SE DIO EN EL AREA DE DESCARGUE DONDE UNO DE LOS DISPOSITIVOS NO FUNCIONABA CORRECTAMENTE EL CUAL SE INFORMO Y SE SOLUCIONO RAPIDAMENTE CON UN REINICIO DEL DISPOSITIVO; OTROS INCONVENIENTES SE DIERON CON LOS PROBLEMAS DE SIEMPRE QUE SON LOS DATAFONOS DE REDABAN Y CREDIBAN EN ALGUNAS CAJAS EL CUAL SE SOLUCIONABA REINICIANDO EL DISPOSITIVO O LA POS DESDE LA PANTALLA; OTRO INCIDENTE QUE SE PRESENTO FUE EL BLOQUEO DE UNA POS PORQUE REALIZARON UN DOBLE PAGO POR CREDIBAN EL CUAL NO ACEPTA DOS PAGOS DIFERNETES SI NO UNO SOLO EN ESE MOMENTO LA POS SE QUEDO CONGELADA Y NO PODIA REALIZAR NADA POR LOS CUAL UNO DE LOS SUPERVISORES REINICIO LA POS DIRECTAMENTE SE ESPERO Y LA POS SUBIO SIN NINGUN PROBLEMA Y LOS DATAFONOS QUEDARON FUNCIONANDO CORRECTAMENTE PERO SE LE DIO LA INDICACION AL SUPERVISOR QUE NO LO VOLVIERA A REALIZAR YA QUE PODRIA PROVOCAR QUE LA POS NO SUBIERA COMO ERA DEBIDO Y QUE MEJOR LA PROXIMA VES LLAMARA A LA MESA ESPECIALIZADA PARA QUE LO REINICIARAN DESDE AYA; DESPUES DE ESTOS PROBLEMAS NO FUE MAS NADA SI NO SOLO LOS DATAFONOS Y MAS EL DE REDABAN QUE SE SOLUCIONABA CON EL REINICIO; DESPUES DE TODO NINGUN PERCANCE MAYOS RESULTO Y TODO EL DIA SE TRANSCURRIO MUY TRANQUILO."                                        _x000d_
                                        _x000d_
                                        _x000d_
                                        _x000d_
                                        _x000d_
                                        _x000d_
                                        _x000d_
                                        _x000d_
                                        _x000d_
                                        _x000d_
                                        _x000d_
                                        _x000d_
                                        _x000d_
                                        _x000d_
                                        _x000d_
                                        _x000d_
                                        _x000d_
                     _x000d_
                                        _x000d_
                                        _x000d_
                                        _x000d_
                                        _x000d_
                                        _x000d_
                                        _x000d_
                                        _x000d_
                                        _x000d_
                                        _x000d_
                                        _x000d_
                                        _x000d_
                                        _x000d_
                                        _x000d_
                                        _x000d_
                                        _x000d_
                                        _x000d_
</v>
      </c>
      <c r="K1130">
        <v>45645.74375</v>
      </c>
      <c r="L1130">
        <v>45646.49166666667</v>
      </c>
      <c r="M1130">
        <v>45649</v>
      </c>
      <c r="N1130" t="str">
        <f>TEXT(M1130, "DDDD")</f>
        <v>lunes</v>
      </c>
      <c r="O1130" t="str">
        <v>M080 LOS LIBERTADORES</v>
      </c>
      <c r="P1130" t="str">
        <v>CUCUTA</v>
      </c>
      <c r="Q1130" t="str">
        <f>IF(ISBLANK(P1130),"0",(VLOOKUP(P1130,REGION,2,FALSE)))</f>
        <v>ORIENTE</v>
      </c>
      <c r="R1130" t="str">
        <v>ALEX ALBERTO FUENTES RAMIREZ</v>
      </c>
      <c r="S1130" t="e">
        <f>IF(ISBLANK(R1130),"0", VLOOKUP(R1130,PERSONAL,2,FALSE))</f>
        <v>#N/A</v>
      </c>
      <c r="T1130" t="str">
        <v>DIRECTO</v>
      </c>
      <c r="U1130">
        <v>0.4166666666666667</v>
      </c>
      <c r="V1130">
        <v>0.8333333333333334</v>
      </c>
      <c r="W1130">
        <f>V1130-U1130</f>
        <v>0.4166666666666667</v>
      </c>
      <c r="X1130">
        <v>5</v>
      </c>
      <c r="Y1130">
        <f>NETWORKDAYS(K1130,M1130)</f>
        <v>3</v>
      </c>
      <c r="Z1130" t="str">
        <f>IF(Y1130&lt;=2,"CUMPLE","NO CUMPLE")</f>
        <v>NO CUMPLE</v>
      </c>
      <c r="AB1130" t="str">
        <v xml:space="preserve">POR DIA </v>
      </c>
      <c r="AC1130" t="str">
        <f>TEXT(M1130,"mmmm")</f>
        <v>diciembre</v>
      </c>
      <c r="AD1130" t="str">
        <f>TEXT(M1130,"yyyy")</f>
        <v>yyyy</v>
      </c>
      <c r="AE1130">
        <f>W1130*60*24</f>
        <v>600</v>
      </c>
      <c r="AF1130">
        <f>AE1130/60</f>
        <v>10</v>
      </c>
      <c r="AG1130">
        <f>AE1130/60</f>
        <v>10</v>
      </c>
      <c r="AH1130">
        <f>L1130-K1130</f>
        <v>0.7479166666671517</v>
      </c>
      <c r="AI1130">
        <f>AH1130*24*60</f>
        <v>1077.0000000006985</v>
      </c>
      <c r="AJ1130">
        <f>75728*X1130</f>
        <v>378640</v>
      </c>
    </row>
    <row r="1131" xml:space="preserve">
      <c r="A1131">
        <v>70</v>
      </c>
      <c r="B1131" t="str">
        <v>INCIDENTE</v>
      </c>
      <c r="C1131" t="str">
        <v>CERRADO</v>
      </c>
      <c r="D1131" t="str">
        <v>TIENDA</v>
      </c>
      <c r="E1131" t="str">
        <v>ACOMPAÑAMIENTO</v>
      </c>
      <c r="F1131" t="str">
        <v>ACOMPAÑAMIENTO</v>
      </c>
      <c r="G1131" t="str">
        <v>ACOMPAÑAMIENTO</v>
      </c>
      <c r="H1131" t="str" xml:space="preserve">
        <v xml:space="preserve">De: Ardila Gonzalez; Sergio Andres &lt;sergio.ardila@cencosud.com.co&gt; _x000d_
Enviado el: jueves; 19 de diciembre de 2024 5:51 p. m._x000d_
Para: Pardo Ronco; Jonathan Alexis &lt;jonathan.pardo@externos-co.cencosud.com&gt;_x000d_
CC: Onsite Oriente &lt;onsiteoriente@cnco.onmicrosoft.com&gt;_x000d_
Asunto: Solicitud de Personal para Apoyo tiendas Fin de Año Region Oriente_x000d_
_x000d_
Buenas tardes Jonathan._x000d_
_x000d_
Me podrias por favor ayudar con estos recursos para las tiendas en los siguientes dias 23 y 24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I1131" t="str" xml:space="preserve">
        <v xml:space="preserve">De: Ardila Gonzalez; Sergio Andres &lt;sergio.ardila@cencosud.com.co&gt; _x000d_
Enviado el: jueves; 19 de diciembre de 2024 5:51 p. m._x000d_
Para: Pardo Ronco; Jonathan Alexis &lt;jonathan.pardo@externos-co.cencosud.com&gt;_x000d_
CC: Onsite Oriente &lt;onsiteoriente@cnco.onmicrosoft.com&gt;_x000d_
Asunto: Solicitud de Personal para Apoyo tiendas Fin de Año Region Oriente_x000d_
_x000d_
Buenas tardes Jonathan._x000d_
_x000d_
Me podrias por favor ayudar con estos recursos para las tiendas en los siguientes dias 23 y 24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J1131" t="str" xml:space="preserve">
        <v xml:space="preserve">23/12/2024_x000d_
SE REALIZA ACOMPAÑAMIENTO PARA TIENDA J126 EN AREA DE LINEAL DE CAJAS; DONDE SE PRESENTARON LAS SIGUIENTES NOVEDADES LAS CUALES FUERON RESUELTAS DE MANERA SATISFACTORIA:                                                                                             * POS#11 CON PROBLEMAS DE IMPRESORA; POS NO LA RECONOCE SE REALIZA REINICIO Y AUTOSTART PARA ACTUALIZAR PUERTOS USB; SE REALIZAN PRUEBAS DE IMPRESA Y POS QUEDA OPERATIVA. NO LOS TOMA CORRECTAMENTE. SE SOLICITA       * POS#9 ERROR METODO DE PAGO POR DATAFONO; AL MOMENTO DE TOMAR LA TARJETA SE BLOQUEABA DESPUES DE APROBAR NO ENVIABA LA ORDEN A LA POS; SE DETERMINA QUE EL PROBLEMA ERA CON LA TARJETA NU BANK PORQUE CON OTRAS ENTIDADES NO OCURRIA DICHO INCONVENIENTE; NOVEDAD FUE ESCALADA AL AREA PERTINENTE.                                      * POS #12 BLOQUEO CON EL INGRESO DE BONOS SODEXO; SE REALIZA PROCESO POR CONTIGENCIA YA QUE GENERABA BLOQUEO; SE ESCALA TEMA A SOPORTE DE MESA.                                                _x000d_
                                               _x000d_
24/12/2024_x000d_
SE REALIZA ACOMPAÑAMIENTO PARA TIENDA J126 EN AREA DE LINEAL DE CAJAS; DONDE SE PRESENTARON LAS SIGUIENTES NOVEDADES :                                                                                                                                                                                                      * VERIFICADOR DE PRECIOS NEWLAND CON PROBLEMAS DE LECTURA DE CODIGOS DE BARRA; SE GENERA RESETEO DE DISPOSITIVO Y CONEXION CON RED CSWLAN12 CON VERIFICACION DE PRODUCTOS; LOS CUALES CARGAN CORRECTAMENTE; EQUIPO QUEDA OPERATIVO.                                                                                                                                                                           * SCO #1; 2 Y 3 ERROR METODO DE PAGO POR DATAFONO; AL MOMENTO DE TOMAR LA TARJETA SE BLOQUEABA POS Y GENERABA EL MONTO DE MANERA MANUAL Y ADICIONAL BLOQUEABA LA POS; NOVEDAD FUE ESCALADA AL PERSONAL DE NCR; LOS EQUIPOS QUEDAN OPERATIVOS PERO CON LA NOVEDAD DEL ERROR GENERADO SE DA UNA SOLUCIÓN TEMPORAL.                                                                                      _x000d_
                                                _x000d_
                                                _x000d_
                                                _x000d_
                                                _x000d_
                                                _x000d_
                                                _x000d_
                                                _x000d_
                                                _x000d_
                                                _x000d_
                                                _x000d_
                                                _x000d_
 _x000d_
                                                _x000d_
                                                _x000d_
                                                _x000d_
                                                _x000d_
                                                _x000d_
                                                _x000d_
                                                _x000d_
                                                _x000d_
                                                _x000d_
                                                _x000d_
</v>
      </c>
      <c r="K1131">
        <v>45645.74375</v>
      </c>
      <c r="L1131">
        <v>45646.49166666667</v>
      </c>
      <c r="M1131">
        <v>45649</v>
      </c>
      <c r="N1131" t="str">
        <f>TEXT(M1131, "DDDD")</f>
        <v>lunes</v>
      </c>
      <c r="O1131" t="str">
        <v>J126 SAN SILVESTRE</v>
      </c>
      <c r="P1131" t="str">
        <v>BARRANCABERMEJA</v>
      </c>
      <c r="Q1131" t="str">
        <f>IF(ISBLANK(P1131),"0",(VLOOKUP(P1131,REGION,2,FALSE)))</f>
        <v>ORIENTE</v>
      </c>
      <c r="R1131" t="str">
        <v>LUIS CARLOS ROJAS ACOSTA</v>
      </c>
      <c r="S1131">
        <f>IF(ISBLANK(R1131),"0", VLOOKUP(R1131,PERSONAL,2,FALSE))</f>
        <v>1096188137</v>
      </c>
      <c r="T1131" t="str">
        <v>DIRECTO</v>
      </c>
      <c r="U1131">
        <v>0.4166666666666667</v>
      </c>
      <c r="V1131">
        <v>0.8333333333333334</v>
      </c>
      <c r="W1131">
        <f>V1131-U1131</f>
        <v>0.4166666666666667</v>
      </c>
      <c r="X1131">
        <v>5</v>
      </c>
      <c r="Y1131">
        <f>NETWORKDAYS(K1131,M1131)</f>
        <v>3</v>
      </c>
      <c r="Z1131" t="str">
        <f>IF(Y1131&lt;=2,"CUMPLE","NO CUMPLE")</f>
        <v>NO CUMPLE</v>
      </c>
      <c r="AB1131" t="str">
        <v xml:space="preserve">POR DIA </v>
      </c>
      <c r="AC1131" t="str">
        <f>TEXT(M1131,"mmmm")</f>
        <v>diciembre</v>
      </c>
      <c r="AD1131" t="str">
        <f>TEXT(M1131,"yyyy")</f>
        <v>yyyy</v>
      </c>
      <c r="AE1131">
        <f>W1131*60*24</f>
        <v>600</v>
      </c>
      <c r="AF1131">
        <f>AE1131/60</f>
        <v>10</v>
      </c>
      <c r="AG1131">
        <f>AE1131/60</f>
        <v>10</v>
      </c>
      <c r="AH1131">
        <f>L1131-K1131</f>
        <v>0.7479166666671517</v>
      </c>
      <c r="AI1131">
        <f>AH1131*24*60</f>
        <v>1077.0000000006985</v>
      </c>
      <c r="AJ1131">
        <f>75728*X1131</f>
        <v>378640</v>
      </c>
    </row>
    <row r="1132" xml:space="preserve">
      <c r="A1132">
        <v>71</v>
      </c>
      <c r="B1132" t="str">
        <v>INCIDENTE</v>
      </c>
      <c r="C1132" t="str">
        <v>CERRADO</v>
      </c>
      <c r="D1132" t="str">
        <v>TIENDA</v>
      </c>
      <c r="E1132" t="str">
        <v>ACOMPAÑAMIENTO</v>
      </c>
      <c r="F1132" t="str">
        <v>ACOMPAÑAMIENTO</v>
      </c>
      <c r="G1132" t="str">
        <v>ACOMPAÑAMIENTO</v>
      </c>
      <c r="H1132"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32"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32" t="str" xml:space="preserve">
        <v xml:space="preserve">Día 23_x000d_
Actividad Principal:_x000d_
•        Se realizó acompañamiento en las cajas de la tienda con el propósito de:_x000d_
o        Verificar errores en los procesos de pago y operación._x000d_
o        Reportar los errores identificados al grupo de mesas especializadas para su gestión y solución._x000d_
Observaciones:_x000d_
•        La supervisión permitió identificar puntos de mejora en la operación de las cajas._x000d_
•        Todos los reportes se documentaron y se enviaron al área correspondiente para su seguimiento._x000d_
_________________________________________x000d_
Día 24_x000d_
Actividad Principal:_x000d_
•        Continuación del acompañamiento en las cajas de la tienda para:_x000d_
o        Verificar errores en los procesos._x000d_
o        Reportar incidencias al grupo de mesas especializadas._x000d_
Actividades Adicionales:_x000d_
1.        Gestión de problemas con tarjetas de regalo:_x000d_
o        Se atendieron y solucionaron problemas reportados por los clientes relacionados con tarjetas de regalo._x000d_
o        La intervención permitió mejorar la experiencia del cliente y asegurar el correcto funcionamiento del sistema asociado._x000d_
2.        Inventario del cuarto de equipos:_x000d_
o        Se llevó a cabo un inventario completo de los equipos en el cuarto de almacenamiento._x000d_
o        La actividad incluyó la verificación del estado y disponibilidad de cada equipo; así como la actualización de los registros._x000d_
_x000d_
                                                _x000d_
                                                _x000d_
                                                _x000d_
                                                _x000d_
                                                _x000d_
                                                _x000d_
                                                _x000d_
                                                _x000d_
                                                _x000d_
                                                _x000d_
</v>
      </c>
      <c r="K1132">
        <v>45645.691666666666</v>
      </c>
      <c r="L1132">
        <v>45646.49166666667</v>
      </c>
      <c r="M1132">
        <v>45649</v>
      </c>
      <c r="N1132" t="str">
        <f>TEXT(M1132, "DDDD")</f>
        <v>lunes</v>
      </c>
      <c r="O1132" t="str" xml:space="preserve">
        <v xml:space="preserve">M077 ZIPAQUIRA_x000d_
</v>
      </c>
      <c r="P1132" t="str">
        <v>ZIPAQUIRA</v>
      </c>
      <c r="Q1132" t="str">
        <f>IF(ISBLANK(P1132),"0",(VLOOKUP(P1132,REGION,2,FALSE)))</f>
        <v>BOGOTA</v>
      </c>
      <c r="R1132" t="str">
        <v xml:space="preserve">John Fredy Camargo Lopez </v>
      </c>
      <c r="S1132" t="e">
        <f>IF(ISBLANK(R1132),"0", VLOOKUP(R1132,PERSONAL,2,FALSE))</f>
        <v>#N/A</v>
      </c>
      <c r="T1132" t="str">
        <v>CFS</v>
      </c>
      <c r="U1132">
        <v>0.4166666666666667</v>
      </c>
      <c r="V1132">
        <v>0.8333333333333334</v>
      </c>
      <c r="W1132">
        <f>V1132-U1132</f>
        <v>0.4166666666666667</v>
      </c>
      <c r="X1132">
        <v>5</v>
      </c>
      <c r="Y1132">
        <f>NETWORKDAYS(K1132,M1132)</f>
        <v>3</v>
      </c>
      <c r="Z1132" t="str">
        <f>IF(Y1132&lt;=2,"CUMPLE","NO CUMPLE")</f>
        <v>NO CUMPLE</v>
      </c>
      <c r="AB1132" t="str">
        <v xml:space="preserve">POR DIA </v>
      </c>
      <c r="AC1132" t="str">
        <f>TEXT(M1132,"mmmm")</f>
        <v>diciembre</v>
      </c>
      <c r="AD1132" t="str">
        <f>TEXT(M1132,"yyyy")</f>
        <v>yyyy</v>
      </c>
      <c r="AE1132">
        <f>W1132*60*24</f>
        <v>600</v>
      </c>
      <c r="AF1132">
        <f>AE1132/60</f>
        <v>10</v>
      </c>
      <c r="AG1132">
        <f>AE1132/60</f>
        <v>10</v>
      </c>
      <c r="AH1132">
        <f>L1132-K1132</f>
        <v>0.8000000000029104</v>
      </c>
      <c r="AI1132">
        <f>AH1132*24*60</f>
        <v>1152.000000004191</v>
      </c>
      <c r="AJ1132">
        <f>75728*X1132</f>
        <v>378640</v>
      </c>
    </row>
    <row r="1133" xml:space="preserve">
      <c r="A1133">
        <v>72</v>
      </c>
      <c r="B1133" t="str">
        <v>INCIDENTE</v>
      </c>
      <c r="C1133" t="str">
        <v>CERRADO</v>
      </c>
      <c r="D1133" t="str">
        <v>TIENDA</v>
      </c>
      <c r="E1133" t="str">
        <v>ACOMPAÑAMIENTO</v>
      </c>
      <c r="F1133" t="str">
        <v>ACOMPAÑAMIENTO</v>
      </c>
      <c r="G1133" t="str">
        <v>ACOMPAÑAMIENTO</v>
      </c>
      <c r="H1133"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33"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33" t="str" xml:space="preserve">
        <v xml:space="preserve">Se realiza acompañamiento en tienda el dia 23 y 24 de diciembre del 2024 en donde no se presentaron novedades en todo wl dia_x000d_
                                        _x000d_
                                        _x000d_
                                        _x000d_
                                        _x000d_
                                        _x000d_
                                        _x000d_
                                        _x000d_
                                        _x000d_
                                        _x000d_
                                        _x000d_
                                        _x000d_
                                        _x000d_
                                        _x000d_
                                        _x000d_
                                        _x000d_
</v>
      </c>
      <c r="K1133">
        <v>45645.691666666666</v>
      </c>
      <c r="L1133">
        <v>45646.49166666667</v>
      </c>
      <c r="M1133">
        <v>45649</v>
      </c>
      <c r="N1133" t="str">
        <f>TEXT(M1133, "DDDD")</f>
        <v>lunes</v>
      </c>
      <c r="O1133" t="str" xml:space="preserve">
        <v xml:space="preserve">J070 SUBA_x000d_
</v>
      </c>
      <c r="P1133" t="str">
        <v>BOGOTA</v>
      </c>
      <c r="Q1133" t="str">
        <f>IF(ISBLANK(P1133),"0",(VLOOKUP(P1133,REGION,2,FALSE)))</f>
        <v>BOGOTA</v>
      </c>
      <c r="R1133" t="str">
        <v xml:space="preserve">Argenis Rafael Colmenares Velasquez </v>
      </c>
      <c r="S1133" t="e">
        <f>IF(ISBLANK(R1133),"0", VLOOKUP(R1133,PERSONAL,2,FALSE))</f>
        <v>#N/A</v>
      </c>
      <c r="T1133" t="str">
        <v>ALIADO</v>
      </c>
      <c r="U1133">
        <v>0.4166666666666667</v>
      </c>
      <c r="V1133">
        <v>0.8333333333333334</v>
      </c>
      <c r="W1133">
        <f>V1133-U1133</f>
        <v>0.4166666666666667</v>
      </c>
      <c r="X1133">
        <v>5</v>
      </c>
      <c r="Y1133">
        <f>NETWORKDAYS(K1133,M1133)</f>
        <v>3</v>
      </c>
      <c r="Z1133" t="str">
        <f>IF(Y1133&lt;=2,"CUMPLE","NO CUMPLE")</f>
        <v>NO CUMPLE</v>
      </c>
      <c r="AB1133" t="str">
        <v xml:space="preserve">POR DIA </v>
      </c>
      <c r="AC1133" t="str">
        <f>TEXT(M1133,"mmmm")</f>
        <v>diciembre</v>
      </c>
      <c r="AD1133" t="str">
        <f>TEXT(M1133,"yyyy")</f>
        <v>yyyy</v>
      </c>
      <c r="AE1133">
        <f>W1133*60*24</f>
        <v>600</v>
      </c>
      <c r="AF1133">
        <f>AE1133/60</f>
        <v>10</v>
      </c>
      <c r="AG1133">
        <f>AE1133/60</f>
        <v>10</v>
      </c>
      <c r="AH1133">
        <f>L1133-K1133</f>
        <v>0.8000000000029104</v>
      </c>
      <c r="AI1133">
        <f>AH1133*24*60</f>
        <v>1152.000000004191</v>
      </c>
      <c r="AJ1133">
        <f>75728*X1133</f>
        <v>378640</v>
      </c>
    </row>
    <row r="1134" xml:space="preserve">
      <c r="A1134">
        <v>73</v>
      </c>
      <c r="B1134" t="str">
        <v>INCIDENTE</v>
      </c>
      <c r="C1134" t="str">
        <v>CERRADO</v>
      </c>
      <c r="D1134" t="str">
        <v>TIENDA</v>
      </c>
      <c r="E1134" t="str">
        <v>ACOMPAÑAMIENTO</v>
      </c>
      <c r="F1134" t="str">
        <v>ACOMPAÑAMIENTO</v>
      </c>
      <c r="G1134" t="str">
        <v>ACOMPAÑAMIENTO</v>
      </c>
      <c r="H1134"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I1134"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J1134" t="str" xml:space="preserve">
        <v xml:space="preserve">1-Día 23-12-2024 se llega al sitio a las 10 de la mañana ; se realiza recorrido en linea de cajas ; pos 1 se encontraba apagada se revisa y_x000d_
se prende nuevamente la pos sube el S.O sin novedad;_x000d_
2 -scaner balanza pos 8 presenta fallas no toma el peso sale error de conexión; se reinicia con los botones del panel; queda en operación_x000d_
3- Pos 14 área platós presento bloqueo al pasar una tarjeta regaló se solicita apoyo a mesas especializadas y nos ayudan quedando la_x000d_
pos en operación_x000d_
4-La Coordinadora de cajas solicita revisar el PC de E-commerce indicando que no le están saliendo las impresiones locales; se válida y no_x000d_
tiene la impresora instalada se le instala y queda solucionada la novedad_x000d_
6- datáfono de la pos 13 área donots y electro presente error de comunicación se le indica a la supervisora de cajas de solicite visita ya_x000d_
que el cable HDMI está defectuoso_x000d_
7- realizó retiro de la tienda a las 8:00 pm quedando la tienda sin novedad 1- Dia 24-12-_x000d_
2024_x000d_
Se llega a sitio 7:00 am se realiza recorrido y las pos 11-12 estaban defectuosas se le indica a la supervisora solicitar apoyo de mesas_x000d_
especializadas revisan y quedan en operación_x000d_
2- scaner de mano de de la pos 14 amaneció apagado se reviso y el cable de datos no le estaba funcionando ni hace contacto el RJ45 se_x000d_
realiza cambio con recurso disponible en tienda quedando solucionado la novedad_x000d_
3- proveedor de credibanco realiza visita y cambio cable HDMI del datáfono de la pos 13 quedando solucionado la novedad_x000d_
4- Pos 16 EDS Z042 presenta bloqueo al momento de pasar las tarjetas se solicita apoyo de mesas especializadas y nos ayudan a_x000d_
solucionar; pero se identifica que el datáfono también presenta fallas se apaga se le recomienda a la coordinadora de la eds solicitar_x000d_
visita del proveedor_x000d_
5- pos 6 se bloquea la pantalla y no responde si se solicita apoyo de mesas especializadas nos ayudan con reinició y queda solucionada la_x000d_
novedad_x000d_
6- a las 5:30 pm me retiro de la tienda quedando sin novedad y todas las pos en operación</v>
      </c>
      <c r="K1134">
        <v>45645.691666666666</v>
      </c>
      <c r="L1134">
        <v>45646.49166666667</v>
      </c>
      <c r="M1134">
        <v>45649</v>
      </c>
      <c r="N1134" t="str">
        <f>TEXT(M1134, "DDDD")</f>
        <v>lunes</v>
      </c>
      <c r="O1134" t="str">
        <v>M042 Metro Ibagué Jordan</v>
      </c>
      <c r="P1134" t="str">
        <v>IBAGUE</v>
      </c>
      <c r="Q1134" t="str">
        <f>IF(ISBLANK(P1134),"0",(VLOOKUP(P1134,REGION,2,FALSE)))</f>
        <v>OCCIDENTE</v>
      </c>
      <c r="R1134" t="str">
        <v xml:space="preserve">Fabiola Díaz Marín </v>
      </c>
      <c r="S1134" t="e">
        <f>IF(ISBLANK(R1134),"0", VLOOKUP(R1134,PERSONAL,2,FALSE))</f>
        <v>#N/A</v>
      </c>
      <c r="T1134" t="str">
        <v>ALIADO</v>
      </c>
      <c r="U1134">
        <v>0.4166666666666667</v>
      </c>
      <c r="V1134">
        <v>0.8333333333333334</v>
      </c>
      <c r="W1134">
        <f>V1134-U1134</f>
        <v>0.4166666666666667</v>
      </c>
      <c r="X1134">
        <v>5</v>
      </c>
      <c r="Y1134">
        <f>NETWORKDAYS(K1134,M1134)</f>
        <v>3</v>
      </c>
      <c r="Z1134" t="str">
        <f>IF(Y1134&lt;=2,"CUMPLE","NO CUMPLE")</f>
        <v>NO CUMPLE</v>
      </c>
      <c r="AB1134" t="str">
        <v xml:space="preserve">POR DIA </v>
      </c>
      <c r="AC1134" t="str">
        <f>TEXT(M1134,"mmmm")</f>
        <v>diciembre</v>
      </c>
      <c r="AD1134" t="str">
        <f>TEXT(M1134,"yyyy")</f>
        <v>yyyy</v>
      </c>
      <c r="AE1134">
        <f>W1134*60*24</f>
        <v>600</v>
      </c>
      <c r="AF1134">
        <f>AE1134/60</f>
        <v>10</v>
      </c>
      <c r="AG1134">
        <f>AE1134/60</f>
        <v>10</v>
      </c>
      <c r="AH1134">
        <f>L1134-K1134</f>
        <v>0.8000000000029104</v>
      </c>
      <c r="AI1134">
        <f>AH1134*24*60</f>
        <v>1152.000000004191</v>
      </c>
      <c r="AJ1134">
        <f>75728*X1134</f>
        <v>378640</v>
      </c>
    </row>
    <row r="1135" xml:space="preserve">
      <c r="A1135">
        <v>75</v>
      </c>
      <c r="B1135" t="str">
        <v>INCIDENTE</v>
      </c>
      <c r="C1135" t="str">
        <v>CERRADO</v>
      </c>
      <c r="D1135" t="str">
        <v>TIENDA</v>
      </c>
      <c r="E1135" t="str">
        <v>ACOMPAÑAMIENTO</v>
      </c>
      <c r="F1135" t="str">
        <v>ACOMPAÑAMIENTO</v>
      </c>
      <c r="G1135" t="str">
        <v>ACOMPAÑAMIENTO</v>
      </c>
      <c r="H1135"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I1135"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J1135" t="str" xml:space="preserve">
        <v xml:space="preserve">Día 23 de diciembre de 2024_x000d_
Las impresoras presentan bloqueos intermitentes durante su operación._x000d_
En ocasiones; el proceso de impresión se detiene a la mitad del rollo; requiriendo cambio manual. Las cajas registradoras _x000d_
ocasionalmente se bloquean. Algunos productos se registran doblemente durante el escaneo. Todo solucionado en su momento_x000d_
Día 24 de diciembre de 2024_x000d_
No se reportaron otras anomalías significativas durante el turno._x000d_
la jornada transcurrió de manera agradable y sin complicaciones.</v>
      </c>
      <c r="K1135">
        <v>45645.691666666666</v>
      </c>
      <c r="L1135">
        <v>45646.49166666667</v>
      </c>
      <c r="M1135">
        <v>45649</v>
      </c>
      <c r="N1135" t="str">
        <f>TEXT(M1135, "DDDD")</f>
        <v>lunes</v>
      </c>
      <c r="O1135" t="str">
        <v>M179  METRO PITALITO</v>
      </c>
      <c r="P1135" t="str">
        <v>PITALITO</v>
      </c>
      <c r="Q1135" t="str">
        <f>IF(ISBLANK(P1135),"0",(VLOOKUP(P1135,REGION,2,FALSE)))</f>
        <v>OCCIDENTE</v>
      </c>
      <c r="R1135" t="str">
        <v>Jose David Caviedes Reyes</v>
      </c>
      <c r="S1135">
        <v>1003893266</v>
      </c>
      <c r="T1135" t="str">
        <v>ALIADO</v>
      </c>
      <c r="U1135">
        <v>0.4166666666666667</v>
      </c>
      <c r="V1135">
        <v>0.8333333333333334</v>
      </c>
      <c r="W1135">
        <f>V1135-U1135</f>
        <v>0.4166666666666667</v>
      </c>
      <c r="X1135">
        <v>5</v>
      </c>
      <c r="Y1135">
        <f>NETWORKDAYS(K1135,M1135)</f>
        <v>3</v>
      </c>
      <c r="Z1135" t="str">
        <f>IF(Y1135&lt;=2,"CUMPLE","NO CUMPLE")</f>
        <v>NO CUMPLE</v>
      </c>
      <c r="AB1135" t="str">
        <v xml:space="preserve">POR DIA </v>
      </c>
      <c r="AC1135" t="str">
        <f>TEXT(M1135,"mmmm")</f>
        <v>diciembre</v>
      </c>
      <c r="AD1135" t="str">
        <f>TEXT(M1135,"yyyy")</f>
        <v>yyyy</v>
      </c>
      <c r="AE1135">
        <f>W1135*60*24</f>
        <v>600</v>
      </c>
      <c r="AF1135">
        <f>AE1135/60</f>
        <v>10</v>
      </c>
      <c r="AG1135">
        <f>AE1135/60</f>
        <v>10</v>
      </c>
      <c r="AH1135">
        <f>L1135-K1135</f>
        <v>0.8000000000029104</v>
      </c>
      <c r="AI1135">
        <f>AH1135*24*60</f>
        <v>1152.000000004191</v>
      </c>
      <c r="AJ1135">
        <f>75728*X1135</f>
        <v>378640</v>
      </c>
    </row>
    <row r="1136" xml:space="preserve">
      <c r="A1136">
        <v>76</v>
      </c>
      <c r="B1136" t="str">
        <v>INCIDENTE</v>
      </c>
      <c r="C1136" t="str">
        <v>CERRADO</v>
      </c>
      <c r="D1136" t="str">
        <v>TIENDA</v>
      </c>
      <c r="E1136" t="str">
        <v>ACOMPAÑAMIENTO</v>
      </c>
      <c r="F1136" t="str">
        <v>ACOMPAÑAMIENTO</v>
      </c>
      <c r="G1136" t="str">
        <v>ACOMPAÑAMIENTO</v>
      </c>
      <c r="H1136"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I1136"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J1136" t="str" xml:space="preserve">
        <v xml:space="preserve">Dia 23/12/2024; habian problemas con unos verificadores; tambien con los pagos automaticos; nos encargamos de solucionar los cassos _x000d_
en el momento indicado; del resto eran problemas de lentidud al imprimir pero de demas todo solucionado correctamente; se reportaba _x000d_
a mesa especializada en su respectivo momento. Dia 24/12/2024; Se presentan los _x000d_
mismos fallos respectivos; los cuales fueron solucionados al momento; del resto no se presento ningun fallo respectivo adicional; se _x000d_
cumplio la jornada normal como estaba planteada</v>
      </c>
      <c r="K1136">
        <v>45645.691666666666</v>
      </c>
      <c r="L1136">
        <v>45646.49166666667</v>
      </c>
      <c r="M1136">
        <v>45649</v>
      </c>
      <c r="N1136" t="str">
        <f>TEXT(M1136, "DDDD")</f>
        <v>lunes</v>
      </c>
      <c r="O1136" t="str">
        <v>J047 GIRARDOT</v>
      </c>
      <c r="P1136" t="str">
        <v>GIRARDOT</v>
      </c>
      <c r="Q1136" t="str">
        <f>IF(ISBLANK(P1136),"0",(VLOOKUP(P1136,REGION,2,FALSE)))</f>
        <v>OCCIDENTE</v>
      </c>
      <c r="R1136" t="str">
        <v>Deivit Marcelo Ortiz Rivera</v>
      </c>
      <c r="S1136">
        <v>1070624567</v>
      </c>
      <c r="T1136" t="str">
        <v>ALIADO</v>
      </c>
      <c r="U1136">
        <v>0.4166666666666667</v>
      </c>
      <c r="V1136">
        <v>0.8333333333333334</v>
      </c>
      <c r="W1136">
        <f>V1136-U1136</f>
        <v>0.4166666666666667</v>
      </c>
      <c r="X1136">
        <v>5</v>
      </c>
      <c r="Y1136">
        <f>NETWORKDAYS(K1136,M1136)</f>
        <v>3</v>
      </c>
      <c r="Z1136" t="str">
        <f>IF(Y1136&lt;=2,"CUMPLE","NO CUMPLE")</f>
        <v>NO CUMPLE</v>
      </c>
      <c r="AB1136" t="str">
        <v xml:space="preserve">POR DIA </v>
      </c>
      <c r="AC1136" t="str">
        <f>TEXT(M1136,"mmmm")</f>
        <v>diciembre</v>
      </c>
      <c r="AD1136" t="str">
        <f>TEXT(M1136,"yyyy")</f>
        <v>yyyy</v>
      </c>
      <c r="AE1136">
        <f>W1136*60*24</f>
        <v>600</v>
      </c>
      <c r="AF1136">
        <f>AE1136/60</f>
        <v>10</v>
      </c>
      <c r="AG1136">
        <f>AE1136/60</f>
        <v>10</v>
      </c>
      <c r="AH1136">
        <f>L1136-K1136</f>
        <v>0.8000000000029104</v>
      </c>
      <c r="AI1136">
        <f>AH1136*24*60</f>
        <v>1152.000000004191</v>
      </c>
      <c r="AJ1136">
        <f>75728*X1136</f>
        <v>378640</v>
      </c>
    </row>
    <row r="1137" xml:space="preserve">
      <c r="A1137">
        <v>77</v>
      </c>
      <c r="B1137" t="str">
        <v>INCIDENTE</v>
      </c>
      <c r="C1137" t="str">
        <v>CERRADO</v>
      </c>
      <c r="D1137" t="str">
        <v>TIENDA</v>
      </c>
      <c r="E1137" t="str">
        <v>ACOMPAÑAMIENTO</v>
      </c>
      <c r="F1137" t="str">
        <v>ACOMPAÑAMIENTO</v>
      </c>
      <c r="G1137" t="str">
        <v>ACOMPAÑAMIENTO</v>
      </c>
      <c r="H1137"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I1137"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J1137" t="str" xml:space="preserve">
        <v xml:space="preserve">Día 23-12-2024 se llega a las diez de la mañana; se realizó un recorrido en líneas de caja todo se encontraba bien sin ningúna novedad; _x000d_
me comunican que el computador de mantenimiento no está configurado con la impresora; se hace configuración; se hace pruebas y _x000d_
todo queda funcional._x000d_
Me comunican que la PDA está dando problemas por lo que se demora mucho en registrar los recibos; se queda cargando sin subir el _x000d_
recibo y se sale constantemente del usuario entonces procedo a borrar el historial de navegación mejora un poco en la carga cuando son _x000d_
recibos que tiene un valor de compra menor a 300.00 pero aún así sigue saliendo del usuario y cuando se queda cargando no sube los _x000d_
recibos pero al no encontrar solucion me comunico con Edwin el me da la solución de enviándome un código QR me da la instrucciones _x000d_
de borrar el historial de navegación y escanear codigo QR y se soluciona el problema._x000d_
El día 24-12-2024 llegó a las siete de la mañana; hago un recorrido por líneas de caja una de la pos se queda dando la imagen se procede _x000d_
reinicio de la pos y PDA volvió a fallar porque no se estaba registrando ningun recibo procedo hacer lo mismo que hice el anterior día y _x000d_
vuelve se arregla se estuvo haciendo varios pasadas para ver qué la PDA estuviera funcionando y cuando se salía del usuario solo se _x000d_
borraba el historial de usuario y volvía se arreglaba; del resto cualquier otra falla se reportaba a Mesa especializada y se solucionaba en _x000d_
el momento exacto. todo termino correctamente en ambos dias.</v>
      </c>
      <c r="K1137">
        <v>45645.691666666666</v>
      </c>
      <c r="L1137">
        <v>45646.49166666667</v>
      </c>
      <c r="M1137">
        <v>45649</v>
      </c>
      <c r="N1137" t="str">
        <f>TEXT(M1137, "DDDD")</f>
        <v>lunes</v>
      </c>
      <c r="O1137" t="str">
        <v>M195 SANTA LUCIA</v>
      </c>
      <c r="P1137" t="str">
        <v>NEIVA</v>
      </c>
      <c r="Q1137" t="str">
        <f>IF(ISBLANK(P1137),"0",(VLOOKUP(P1137,REGION,2,FALSE)))</f>
        <v>OCCIDENTE</v>
      </c>
      <c r="R1137" t="str">
        <v>Miguel Angel Medina Ibarra</v>
      </c>
      <c r="S1137">
        <v>1010157555</v>
      </c>
      <c r="T1137" t="str">
        <v>ALIADO</v>
      </c>
      <c r="U1137">
        <v>0.4166666666666667</v>
      </c>
      <c r="V1137">
        <v>0.8333333333333334</v>
      </c>
      <c r="W1137">
        <f>V1137-U1137</f>
        <v>0.4166666666666667</v>
      </c>
      <c r="X1137">
        <v>5</v>
      </c>
      <c r="Y1137">
        <f>NETWORKDAYS(K1137,M1137)</f>
        <v>3</v>
      </c>
      <c r="Z1137" t="str">
        <f>IF(Y1137&lt;=2,"CUMPLE","NO CUMPLE")</f>
        <v>NO CUMPLE</v>
      </c>
      <c r="AB1137" t="str">
        <v xml:space="preserve">POR DIA </v>
      </c>
      <c r="AC1137" t="str">
        <f>TEXT(M1137,"mmmm")</f>
        <v>diciembre</v>
      </c>
      <c r="AD1137" t="str">
        <f>TEXT(M1137,"yyyy")</f>
        <v>yyyy</v>
      </c>
      <c r="AE1137">
        <f>W1137*60*24</f>
        <v>600</v>
      </c>
      <c r="AF1137">
        <f>AE1137/60</f>
        <v>10</v>
      </c>
      <c r="AG1137">
        <f>AE1137/60</f>
        <v>10</v>
      </c>
      <c r="AH1137">
        <f>L1137-K1137</f>
        <v>0.8000000000029104</v>
      </c>
      <c r="AI1137">
        <f>AH1137*24*60</f>
        <v>1152.000000004191</v>
      </c>
      <c r="AJ1137">
        <f>75728*X1137</f>
        <v>378640</v>
      </c>
    </row>
    <row r="1138" xml:space="preserve">
      <c r="A1138">
        <v>78</v>
      </c>
      <c r="B1138" t="str">
        <v>INCIDENTE</v>
      </c>
      <c r="C1138" t="str">
        <v>CERRADO</v>
      </c>
      <c r="D1138" t="str">
        <v>TIENDA</v>
      </c>
      <c r="E1138" t="str">
        <v>ACOMPAÑAMIENTO</v>
      </c>
      <c r="F1138" t="str">
        <v>ACOMPAÑAMIENTO</v>
      </c>
      <c r="G1138" t="str">
        <v>ACOMPAÑAMIENTO</v>
      </c>
      <c r="H1138"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I1138" t="str" xml:space="preserve">
        <v xml:space="preserve">De: Caicedo Angulo; Miguel Angel &lt;Miguel.Caicedo@cencosud.com.co&gt; _x000d_
Enviado el: jueves; 19 de diciembre de 2024 4:49 p. m._x000d_
Para: Pardo Ronco; Jonathan Alexis &lt;jonathan.pardo@externos-co.cencosud.com&gt;_x000d_
CC: Tovar Estupinan; Yorlady &lt;Yorlady.TovarEstupinan@cencosud.com.co&gt;; Gonzalez Holguin; Harold &lt;Harold.Gonzalez@cencosud.com.co&gt;; Bolanos Cucuname; Edwin Bayardo &lt;Edwin.Bolanos@cencosud.com.co&gt;_x000d_
Asunto: Solicitud cubrimiento fina de Año (23 / 24 Dic)_x000d_
Importancia: Alta_x000d_
_x000d_
Buenas tardes Jonathan:_x000d_
_x000d_
Solicito de su colaboración para asignar recursos de 2;5 por días y horarios a continuación _x000d_
</v>
      </c>
      <c r="J1138" t="str" xml:space="preserve">
        <v xml:space="preserve">23/12/2024; Se realiza llegada al sitio a las 10:00 am; se presenta falla en los verificadores de precios asi que comienzo a solucionarlo; _x000d_
con mesa especializada y comienzan a funcionar correctamente; algunos datafonos presentaban fallas y me encargaba de solucionarlo _x000d_
eran problemas de conexion; despues procedi a estar pendiente de linea de cajas en ATC y cada falla se solucionaba en el momento _x000d_
respectivo. el 24/12/2024; presentaba a veces fallos de datafonos; del resto estuve con Edwin revisando unas balanzas que se _x000d_
encontraban fuera de red; arreglandolas y dejando respectivamente funcionando cada balanza; del resto me quede en ATC _x000d_
solucionando cada falla que se encontrara a su momento; todo finalizando correctamente</v>
      </c>
      <c r="K1138">
        <v>45645.691666666666</v>
      </c>
      <c r="L1138">
        <v>45646.49166666667</v>
      </c>
      <c r="M1138">
        <v>45649</v>
      </c>
      <c r="N1138" t="str">
        <f>TEXT(M1138, "DDDD")</f>
        <v>lunes</v>
      </c>
      <c r="O1138" t="str">
        <v>M038 METRO NEIVA CENTRO DE CONVENCIONES</v>
      </c>
      <c r="P1138" t="str">
        <v>NEIVA</v>
      </c>
      <c r="Q1138" t="str">
        <f>IF(ISBLANK(P1138),"0",(VLOOKUP(P1138,REGION,2,FALSE)))</f>
        <v>OCCIDENTE</v>
      </c>
      <c r="R1138" t="str">
        <v>Michael Smit Villabon Trujillo</v>
      </c>
      <c r="S1138">
        <v>1076903633</v>
      </c>
      <c r="T1138" t="str">
        <v>ALIADO</v>
      </c>
      <c r="U1138">
        <v>0.4166666666666667</v>
      </c>
      <c r="V1138">
        <v>0.8333333333333334</v>
      </c>
      <c r="W1138">
        <f>V1138-U1138</f>
        <v>0.4166666666666667</v>
      </c>
      <c r="X1138">
        <v>5</v>
      </c>
      <c r="Y1138">
        <f>NETWORKDAYS(K1138,M1138)</f>
        <v>3</v>
      </c>
      <c r="Z1138" t="str">
        <f>IF(Y1138&lt;=2,"CUMPLE","NO CUMPLE")</f>
        <v>NO CUMPLE</v>
      </c>
      <c r="AB1138" t="str">
        <v xml:space="preserve">POR DIA </v>
      </c>
      <c r="AC1138" t="str">
        <f>TEXT(M1138,"mmmm")</f>
        <v>diciembre</v>
      </c>
      <c r="AD1138" t="str">
        <f>TEXT(M1138,"yyyy")</f>
        <v>yyyy</v>
      </c>
      <c r="AE1138">
        <f>W1138*60*24</f>
        <v>600</v>
      </c>
      <c r="AF1138">
        <f>AE1138/60</f>
        <v>10</v>
      </c>
      <c r="AG1138">
        <f>AE1138/60</f>
        <v>10</v>
      </c>
      <c r="AH1138">
        <f>L1138-K1138</f>
        <v>0.8000000000029104</v>
      </c>
      <c r="AI1138">
        <f>AH1138*24*60</f>
        <v>1152.000000004191</v>
      </c>
      <c r="AJ1138">
        <f>75728*X1138</f>
        <v>378640</v>
      </c>
    </row>
    <row r="1139" xml:space="preserve">
      <c r="A1139">
        <v>79</v>
      </c>
      <c r="B1139" t="str">
        <v>INCIDENTE</v>
      </c>
      <c r="C1139" t="str">
        <v>CERRADO</v>
      </c>
      <c r="D1139" t="str">
        <v>TIENDA</v>
      </c>
      <c r="E1139" t="str">
        <v>ACOMPAÑAMIENTO</v>
      </c>
      <c r="F1139" t="str">
        <v>ACOMPAÑAMIENTO</v>
      </c>
      <c r="G1139" t="str">
        <v>ACOMPAÑAMIENTO</v>
      </c>
      <c r="H1139"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39"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técnico_x000d_
_x000d_
Buenas Tardes Jonathan _x000d_
_x000d_
_x000d_
Me ayudas para la asignación de los 6 recursos con la siguiente distribución para acompañamiento técnico los dias 23 y 24 de diciembre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39" t="str">
        <v>Se realizó el acompañamiento y soporte en toda la tienda; se revisaron las PDA de seguridad; se atendieron las fallas de los SCO; se realizo el acompañamiento a los tecnicos de CVM para la certificación de 7 balanzas; se levanto la informacion de los equipos que estan en la oficina de sistemas que se van a dar de baja. Los 2 días se deja la tienda operativa.</v>
      </c>
      <c r="K1139">
        <v>45645.691666666666</v>
      </c>
      <c r="L1139">
        <v>45646.49166666667</v>
      </c>
      <c r="M1139">
        <v>45649</v>
      </c>
      <c r="N1139" t="str">
        <f>TEXT(M1139, "DDDD")</f>
        <v>lunes</v>
      </c>
      <c r="O1139" t="str">
        <v>J048 JUMBO SOACHA</v>
      </c>
      <c r="P1139" t="str">
        <v>BOGOTA</v>
      </c>
      <c r="Q1139" t="str">
        <f>IF(ISBLANK(P1139),"0",(VLOOKUP(P1139,REGION,2,FALSE)))</f>
        <v>BOGOTA</v>
      </c>
      <c r="R1139" t="str">
        <v>ALEXANDER CASTILLO SOTELO</v>
      </c>
      <c r="S1139">
        <f>IF(ISBLANK(R1139),"0", VLOOKUP(R1139,PERSONAL,2,FALSE))</f>
        <v>80216449</v>
      </c>
      <c r="T1139" t="str">
        <v>DIRECTO</v>
      </c>
      <c r="U1139">
        <v>0.4166666666666667</v>
      </c>
      <c r="V1139">
        <v>0.8333333333333334</v>
      </c>
      <c r="W1139">
        <f>V1139-U1139</f>
        <v>0.4166666666666667</v>
      </c>
      <c r="X1139">
        <v>5</v>
      </c>
      <c r="Y1139">
        <f>NETWORKDAYS(K1139,M1139)</f>
        <v>3</v>
      </c>
      <c r="Z1139" t="str">
        <f>IF(Y1139&lt;=2,"CUMPLE","NO CUMPLE")</f>
        <v>NO CUMPLE</v>
      </c>
      <c r="AB1139" t="str">
        <v xml:space="preserve">POR DIA </v>
      </c>
      <c r="AC1139" t="str">
        <f>TEXT(M1139,"mmmm")</f>
        <v>diciembre</v>
      </c>
      <c r="AD1139" t="str">
        <f>TEXT(M1139,"yyyy")</f>
        <v>yyyy</v>
      </c>
      <c r="AE1139">
        <f>W1139*60*24</f>
        <v>600</v>
      </c>
      <c r="AF1139">
        <f>AE1139/60</f>
        <v>10</v>
      </c>
      <c r="AG1139">
        <f>AE1139/60</f>
        <v>10</v>
      </c>
      <c r="AH1139">
        <f>L1139-K1139</f>
        <v>0.8000000000029104</v>
      </c>
      <c r="AI1139">
        <f>AH1139*24*60</f>
        <v>1152.000000004191</v>
      </c>
      <c r="AJ1139">
        <f>75728*X1139</f>
        <v>378640</v>
      </c>
    </row>
    <row r="1140" xml:space="preserve">
      <c r="A1140">
        <v>89</v>
      </c>
      <c r="B1140" t="str">
        <v>INCIDENTE</v>
      </c>
      <c r="C1140" t="str">
        <v>CERRADO</v>
      </c>
      <c r="D1140" t="str">
        <v>TIENDA</v>
      </c>
      <c r="E1140" t="str">
        <v>ACOMPAÑAMIENTO</v>
      </c>
      <c r="F1140" t="str">
        <v>ACOMPAÑAMIENTO</v>
      </c>
      <c r="G1140" t="str">
        <v>ACOMPAÑAMIENTO</v>
      </c>
      <c r="H1140"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40"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40" t="str" xml:space="preserve">
        <v xml:space="preserve">Se realiza acompañamiento en tienda el dia 23 y 24 de diciembre del 2024 en donde no se presentaron novedades en todo wl dia_x000d_
                                        _x000d_
                                        _x000d_
                                        _x000d_
                                        _x000d_
                                        _x000d_
                                        _x000d_
                                        _x000d_
                                        _x000d_
                                        _x000d_
                                        _x000d_
                                        _x000d_
                                        _x000d_
                                        _x000d_
                                        _x000d_
                                        _x000d_
</v>
      </c>
      <c r="K1140">
        <v>45645.691666666666</v>
      </c>
      <c r="L1140">
        <v>45646.49166666667</v>
      </c>
      <c r="M1140">
        <v>45649</v>
      </c>
      <c r="N1140" t="str">
        <f>TEXT(M1140, "DDDD")</f>
        <v>lunes</v>
      </c>
      <c r="O1140" t="str">
        <v>M073 MOSQUERA</v>
      </c>
      <c r="P1140" t="str">
        <v>MOSQUERA</v>
      </c>
      <c r="Q1140" t="str">
        <f>IF(ISBLANK(P1140),"0",(VLOOKUP(P1140,REGION,2,FALSE)))</f>
        <v>BOGOTA</v>
      </c>
      <c r="R1140" t="str">
        <v xml:space="preserve">Julian David Porras Suarez </v>
      </c>
      <c r="S1140">
        <v>1193560722</v>
      </c>
      <c r="T1140" t="str">
        <v>CFS</v>
      </c>
      <c r="U1140">
        <v>0.4166666666666667</v>
      </c>
      <c r="V1140">
        <v>0.8333333333333334</v>
      </c>
      <c r="W1140">
        <f>V1140-U1140</f>
        <v>0.4166666666666667</v>
      </c>
      <c r="X1140">
        <v>5</v>
      </c>
      <c r="Y1140">
        <f>NETWORKDAYS(K1140,M1140)</f>
        <v>3</v>
      </c>
      <c r="Z1140" t="str">
        <f>IF(Y1140&lt;=2,"CUMPLE","NO CUMPLE")</f>
        <v>NO CUMPLE</v>
      </c>
      <c r="AB1140" t="str">
        <v xml:space="preserve">POR DIA </v>
      </c>
      <c r="AC1140" t="str">
        <f>TEXT(M1140,"mmmm")</f>
        <v>diciembre</v>
      </c>
      <c r="AD1140" t="str">
        <f>TEXT(M1140,"yyyy")</f>
        <v>yyyy</v>
      </c>
      <c r="AE1140">
        <f>W1140*60*24</f>
        <v>600</v>
      </c>
      <c r="AF1140">
        <f>AE1140/60</f>
        <v>10</v>
      </c>
      <c r="AG1140">
        <f>AE1140/60</f>
        <v>10</v>
      </c>
      <c r="AH1140">
        <f>L1140-K1140</f>
        <v>0.8000000000029104</v>
      </c>
      <c r="AI1140">
        <f>AH1140*24*60</f>
        <v>1152.000000004191</v>
      </c>
      <c r="AJ1140">
        <f>75728*X1140</f>
        <v>378640</v>
      </c>
    </row>
    <row r="1141" xml:space="preserve">
      <c r="A1141">
        <v>67</v>
      </c>
      <c r="B1141" t="str">
        <v>INCIDENTE</v>
      </c>
      <c r="C1141" t="str">
        <v>CERRADO</v>
      </c>
      <c r="D1141" t="str">
        <v>TIENDA</v>
      </c>
      <c r="E1141" t="str">
        <v>ACOMPAÑAMIENTO</v>
      </c>
      <c r="F1141" t="str">
        <v>ACOMPAÑAMIENTO</v>
      </c>
      <c r="G1141" t="str">
        <v>ACOMPAÑAMIENTO</v>
      </c>
      <c r="H1141" t="str" xml:space="preserve">
        <v xml:space="preserve">De: Ardila Gonzalez; Sergio Andres _x000d_
Enviado el: jueves; 19 de diciembre de 2024 5:51 p. m._x000d_
Para: Pardo Ronco; Jonathan Alexis &lt;jonathan.pardo@externos-co.cencosud.com&gt;_x000d_
CC: Onsite Oriente &lt;onsiteoriente@cnco.onmicrosoft.com&gt;_x000d_
Asunto: Solicitud de Personal para Apoyo tiendas Fin de Año Region Oriente_x000d_
_x000d_
Buenas tardes Jonathan._x000d_
_x000d_
Me podrias por favor ayudar con estos recursos para las tiendas en los siguientes dias 23 y 24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v>
      </c>
      <c r="I1141" t="str" xml:space="preserve">
        <v xml:space="preserve">De: Ardila Gonzalez; Sergio Andres _x000d_
Enviado el: jueves; 19 de diciembre de 2024 5:51 p. m._x000d_
Para: Pardo Ronco; Jonathan Alexis &lt;jonathan.pardo@externos-co.cencosud.com&gt;_x000d_
CC: Onsite Oriente &lt;onsiteoriente@cnco.onmicrosoft.com&gt;_x000d_
Asunto: Solicitud de Personal para Apoyo tiendas Fin de Año Region Oriente_x000d_
_x000d_
Buenas tardes Jonathan._x000d_
_x000d_
Me podrias por favor ayudar con estos recursos para las tiendas en los siguientes dias 23 y 24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v>
      </c>
      <c r="J1141" t="str" xml:space="preserve">
        <v xml:space="preserve">24/12/2024_x000d_
Se realiza visita en sitio y se procede a validar el lineal de cajas y no presentan ninguna novedad. _x000d_
_x000d_
En el transcurso del día no se presentó una novedad con una impresora pos en la pos 6 el cual imprime las facturas con una línea en la factura. Se hace mantenimiento preventivo removiendo todo el polvo y suciedad y la falla persistió; evidenciando que el cabezal de impresión está dañado. Se le da a aviso a la jefe de cajas que debe generar un Cau; para realizar la petición del cabezal de impresión y dar solución._x000d_
_x000d_
También se presentó una novedad en la pos 9 donde las letras de la factura son más grandes que las otras cajas ; el soporte remoto no pudieron dar solución y me indican que informe a la jefe de cajas generar un Cau para que el el transcurso de la semana den solución._x000d_
Al terminar el día no se presentó ninguna novedad. Lineal de cajas quedan operativas y funcional.</v>
      </c>
      <c r="K1141">
        <v>45645.74375</v>
      </c>
      <c r="L1141">
        <v>45646.49166666667</v>
      </c>
      <c r="M1141">
        <v>45650</v>
      </c>
      <c r="N1141" t="str">
        <f>TEXT(M1141, "DDDD")</f>
        <v>martes</v>
      </c>
      <c r="O1141" t="str">
        <v>J185 YOPAL</v>
      </c>
      <c r="P1141" t="str">
        <v>YOPAL</v>
      </c>
      <c r="Q1141" t="str">
        <f>IF(ISBLANK(P1141),"0",(VLOOKUP(P1141,REGION,2,FALSE)))</f>
        <v>ORIENTE</v>
      </c>
      <c r="R1141" t="str">
        <v>Pablo Andres Balanta Gomez</v>
      </c>
      <c r="S1141">
        <f>IF(ISBLANK(R1141),"0", VLOOKUP(R1141,PERSONAL,2,FALSE))</f>
        <v>1111739227</v>
      </c>
      <c r="T1141" t="str">
        <v>DIRECTO</v>
      </c>
      <c r="U1141">
        <v>0.2916666666666667</v>
      </c>
      <c r="V1141">
        <v>0.7291666666666666</v>
      </c>
      <c r="W1141">
        <f>V1141-U1141</f>
        <v>0.43749999999999994</v>
      </c>
      <c r="X1141" t="str">
        <v>2;5</v>
      </c>
      <c r="Y1141">
        <f>NETWORKDAYS(K1141,M1141)</f>
        <v>4</v>
      </c>
      <c r="Z1141" t="str">
        <f>IF(Y1141&lt;=2,"CUMPLE","NO CUMPLE")</f>
        <v>NO CUMPLE</v>
      </c>
      <c r="AB1141" t="str">
        <v xml:space="preserve">POR DIA </v>
      </c>
      <c r="AC1141" t="str">
        <f>TEXT(M1141,"mmmm")</f>
        <v>diciembre</v>
      </c>
      <c r="AD1141" t="str">
        <f>TEXT(M1141,"yyyy")</f>
        <v>yyyy</v>
      </c>
      <c r="AE1141">
        <f>W1141*60*24</f>
        <v>629.9999999999999</v>
      </c>
      <c r="AF1141">
        <f>AE1141/60</f>
        <v>10.499999999999998</v>
      </c>
      <c r="AG1141">
        <f>AE1141/60</f>
        <v>10.499999999999998</v>
      </c>
      <c r="AH1141">
        <f>L1141-K1141</f>
        <v>0.7479166666671517</v>
      </c>
      <c r="AI1141">
        <f>AH1141*24*60</f>
        <v>1077.0000000006985</v>
      </c>
      <c r="AJ1141" t="e">
        <f>75728*X1141</f>
        <v>#VALUE!</v>
      </c>
    </row>
    <row r="1142" xml:space="preserve">
      <c r="A1142">
        <v>74</v>
      </c>
      <c r="B1142" t="str">
        <v>INCIDENTE</v>
      </c>
      <c r="C1142" t="str">
        <v>CERRADO</v>
      </c>
      <c r="D1142" t="str">
        <v>TIENDA</v>
      </c>
      <c r="E1142" t="str">
        <v>ACOMPAÑAMIENTO</v>
      </c>
      <c r="F1142" t="str">
        <v>ACOMPAÑAMIENTO</v>
      </c>
      <c r="G1142" t="str">
        <v>ACOMPAÑAMIENTO</v>
      </c>
      <c r="H1142"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42"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42" t="str" xml:space="preserve">
        <v xml:space="preserve">Actividades Realizadas_x000d_
	•	Revisión del inventario de los artículos dados de baja._x000d_
	•	Realización del embalaje._x000d_
	•	Carga de las cajas en la bodega de TI tercer piso._x000d_
	•	Organización de la bodega donde quedaron ubicadas las cajas._x000d_
_x000d_
Horarios:_x000d_
	•	Hora de inicio: 08:00_x000d_
	•	Hora de almuerzo: 12:00 a 13:00_x000d_
	•	Hora de salida: 17:00_x000d_
_x000d_
La revisión y organización final se realizó junto con el señor Diego; quedando todo en orden.</v>
      </c>
      <c r="K1142">
        <v>45646.60902777778</v>
      </c>
      <c r="L1142">
        <v>45650.74166666667</v>
      </c>
      <c r="M1142">
        <v>45652</v>
      </c>
      <c r="N1142" t="str">
        <f>TEXT(M1142, "DDDD")</f>
        <v>jueves</v>
      </c>
      <c r="O1142" t="str">
        <v>J015 JUMBO HAYUELOS</v>
      </c>
      <c r="P1142" t="str">
        <v>BOGOTA</v>
      </c>
      <c r="Q1142" t="str">
        <f>IF(ISBLANK(P1142),"0",(VLOOKUP(P1142,REGION,2,FALSE)))</f>
        <v>BOGOTA</v>
      </c>
      <c r="R1142" t="str">
        <v xml:space="preserve">Hernán de Jesús Estrada Díaz </v>
      </c>
      <c r="S1142">
        <v>1039684869</v>
      </c>
      <c r="T1142" t="str">
        <v>DIRECTO</v>
      </c>
      <c r="U1142">
        <v>0.3333333333333333</v>
      </c>
      <c r="V1142">
        <v>0.7083333333333334</v>
      </c>
      <c r="W1142">
        <f>V1142-U1142</f>
        <v>0.37500000000000006</v>
      </c>
      <c r="X1142" t="str">
        <v>2;5</v>
      </c>
      <c r="Y1142">
        <f>NETWORKDAYS(K1142,M1142)</f>
        <v>5</v>
      </c>
      <c r="Z1142" t="str">
        <f>IF(Y1142&lt;=2,"CUMPLE","NO CUMPLE")</f>
        <v>NO CUMPLE</v>
      </c>
      <c r="AB1142" t="str">
        <v xml:space="preserve">POR DIA </v>
      </c>
      <c r="AC1142" t="str">
        <f>TEXT(M1142,"mmmm")</f>
        <v>diciembre</v>
      </c>
      <c r="AD1142" t="str">
        <f>TEXT(M1142,"yyyy")</f>
        <v>yyyy</v>
      </c>
      <c r="AE1142">
        <f>W1142*60*24</f>
        <v>540.0000000000001</v>
      </c>
      <c r="AF1142">
        <f>AE1142/60</f>
        <v>9.000000000000002</v>
      </c>
      <c r="AG1142">
        <f>AE1142/60</f>
        <v>9.000000000000002</v>
      </c>
      <c r="AH1142">
        <f>L1142-K1142</f>
        <v>4.132638888891961</v>
      </c>
      <c r="AI1142">
        <f>AH1142*24*60</f>
        <v>5951.000000004424</v>
      </c>
      <c r="AJ1142" t="e">
        <f>75728*X1142</f>
        <v>#VALUE!</v>
      </c>
    </row>
    <row r="1143" xml:space="preserve">
      <c r="A1143">
        <v>80</v>
      </c>
      <c r="B1143" t="str">
        <v>INCIDENTE</v>
      </c>
      <c r="C1143" t="str">
        <v>CERRADO</v>
      </c>
      <c r="D1143" t="str">
        <v>TIENDA</v>
      </c>
      <c r="E1143" t="str">
        <v>ACOMPAÑAMIENTO</v>
      </c>
      <c r="F1143" t="str">
        <v>ACOMPAÑAMIENTO</v>
      </c>
      <c r="G1143" t="str">
        <v>ACOMPAÑAMIENTO</v>
      </c>
      <c r="H1143" t="str" xml:space="preserve">
        <v xml:space="preserve">De: Higuita Escobar; David Esteban &lt;David.Higuita@cencosud.com.co&gt; _x000d_
Enviado el: jueves; 19 de diciembre de 2024 4:56 p. m._x000d_
Para: Pardo Ronco; Jonathan Alexis &lt;jonathan.pardo@externos-co.cencosud.com&gt;_x000d_
CC: Tovar Estupinan; Yorlady &lt;Yorlady.TovarEstupinan@cencosud.com.co&gt;_x000d_
Asunto: Recurso de Isis _x000d_
_x000d_
Buenas tardes _x000d_
_x000d_
_x000d_
@Pardo Ronco; Jonathan Alexis como te comente ente telefónicamente se requiere recursos para la región Centro _x000d_
_x000d_
1.        1 Persona para 23 de Diciembre de 10 a 8 pm Jumbo Rionegro_x000d_
2.        1 Persona para 24 de Diciembre de 7: am a 5:30 pm Jumbo Rionegro _x000d_
3.        2 personas para el 26 de diciembre de 8 a 6 pm en Jumbo Rionegro_x000d_
4.        2 personas para el 26 de diciembre de 8 a 6 pm en Jumbo las Vegas_x000d_
_x000d_
</v>
      </c>
      <c r="I1143" t="str" xml:space="preserve">
        <v xml:space="preserve">De: Higuita Escobar; David Esteban &lt;David.Higuita@cencosud.com.co&gt; _x000d_
Enviado el: jueves; 19 de diciembre de 2024 4:56 p. m._x000d_
Para: Pardo Ronco; Jonathan Alexis &lt;jonathan.pardo@externos-co.cencosud.com&gt;_x000d_
CC: Tovar Estupinan; Yorlady &lt;Yorlady.TovarEstupinan@cencosud.com.co&gt;_x000d_
Asunto: Recurso de Isis _x000d_
_x000d_
Buenas tardes _x000d_
_x000d_
_x000d_
@Pardo Ronco; Jonathan Alexis como te comente ente telefónicamente se requiere recursos para la región Centro _x000d_
_x000d_
1.        1 Persona para 23 de Diciembre de 10 a 8 pm Jumbo Rionegro_x000d_
2.        1 Persona para 24 de Diciembre de 7: am a 5:30 pm Jumbo Rionegro _x000d_
3.        2 personas para el 26 de diciembre de 8 a 6 pm en Jumbo Rionegro_x000d_
4.        2 personas para el 26 de diciembre de 8 a 6 pm en Jumbo las Vegas_x000d_
_x000d_
</v>
      </c>
      <c r="J1143" t="str" xml:space="preserve">
        <v xml:space="preserve">Inventario de equipos obsoletos:_x000d_
_x000d_
Se realizó el inventario detallado de los equipos POS obsoletos retirados de las cajas de atención._x000d_
Se registraron los nombres y seriales de cada equipo; con el fin de mantener un control sobre los elementos obsoletos._x000d_
Traslado de equipos a bodega:_x000d_
_x000d_
Los equipos inventariados fueron trasladados a la bodega de la tienda._x000d_
Se acordó que el personal de la tienda gestionará la disposición final de estos equipos conforme a las políticas internas y normativas aplicables._x000d_
Clasificación de residuos:_x000d_
_x000d_
Se clasificaron cartones y otros residuos generados durante la instalación de los nuevos POS._x000d_
Se retiraron elementos no utilizados en el cuarto de sistemas para mantener el área despejada y ordenada._x000d_
Gestión de elementos no utilizados:_x000d_
_x000d_
Se identificaron elementos que no serán utilizados en la tienda._x000d_
Estos elementos fueron clasificados para ser enviados a la ciudad de Bogotá; siguiendo las directrices establecidas._x000d_
Anexos:_x000d_
_x000d_
Actas de inventario firmadas por los responsables._x000d_
Listados con nombres y seriales de los equipos obsoletos.</v>
      </c>
      <c r="K1143">
        <v>45645.705555555556</v>
      </c>
      <c r="L1143">
        <v>45646.7625</v>
      </c>
      <c r="M1143">
        <v>45652</v>
      </c>
      <c r="N1143" t="str">
        <f>TEXT(M1143, "DDDD")</f>
        <v>jueves</v>
      </c>
      <c r="O1143" t="str">
        <v>J027 RIONEGRO</v>
      </c>
      <c r="P1143" t="str">
        <v>RIONEGRO</v>
      </c>
      <c r="Q1143" t="str">
        <f>IF(ISBLANK(P1143),"0",(VLOOKUP(P1143,REGION,2,FALSE)))</f>
        <v>CENTRO</v>
      </c>
      <c r="R1143" t="str">
        <v>Carlos Alberto Torres Echeverria</v>
      </c>
      <c r="S1143">
        <v>71697694</v>
      </c>
      <c r="T1143" t="str">
        <v>CFS</v>
      </c>
      <c r="U1143">
        <v>0.3333333333333333</v>
      </c>
      <c r="V1143">
        <v>0.7083333333333334</v>
      </c>
      <c r="W1143">
        <f>V1143-U1143</f>
        <v>0.37500000000000006</v>
      </c>
      <c r="X1143" t="str">
        <v>2;5</v>
      </c>
      <c r="Y1143">
        <f>NETWORKDAYS(K1143,M1143)</f>
        <v>6</v>
      </c>
      <c r="Z1143" t="str">
        <f>IF(Y1143&lt;=2,"CUMPLE","NO CUMPLE")</f>
        <v>NO CUMPLE</v>
      </c>
      <c r="AB1143" t="str">
        <v xml:space="preserve">POR DIA </v>
      </c>
      <c r="AC1143" t="str">
        <f>TEXT(M1143,"mmmm")</f>
        <v>diciembre</v>
      </c>
      <c r="AD1143" t="str">
        <f>TEXT(M1143,"yyyy")</f>
        <v>yyyy</v>
      </c>
      <c r="AE1143">
        <f>W1143*60*24</f>
        <v>540.0000000000001</v>
      </c>
      <c r="AF1143">
        <f>AE1143/60</f>
        <v>9.000000000000002</v>
      </c>
      <c r="AG1143">
        <f>AE1143/60</f>
        <v>9.000000000000002</v>
      </c>
      <c r="AH1143">
        <f>L1143-K1143</f>
        <v>1.0569444444408873</v>
      </c>
      <c r="AI1143">
        <f>AH1143*24*60</f>
        <v>1521.9999999948777</v>
      </c>
      <c r="AJ1143" t="e">
        <f>75728*X1143</f>
        <v>#VALUE!</v>
      </c>
    </row>
    <row r="1144" xml:space="preserve">
      <c r="A1144">
        <v>81</v>
      </c>
      <c r="B1144" t="str">
        <v>INCIDENTE</v>
      </c>
      <c r="C1144" t="str">
        <v>CERRADO</v>
      </c>
      <c r="D1144" t="str">
        <v>TIENDA</v>
      </c>
      <c r="E1144" t="str">
        <v>ACOMPAÑAMIENTO</v>
      </c>
      <c r="F1144" t="str">
        <v>ACOMPAÑAMIENTO</v>
      </c>
      <c r="G1144" t="str">
        <v>ACOMPAÑAMIENTO</v>
      </c>
      <c r="H1144" t="str" xml:space="preserve">
        <v xml:space="preserve">De: Higuita Escobar; David Esteban &lt;David.Higuita@cencosud.com.co&gt; _x000d_
Enviado el: jueves; 19 de diciembre de 2024 4:56 p. m._x000d_
Para: Pardo Ronco; Jonathan Alexis &lt;jonathan.pardo@externos-co.cencosud.com&gt;_x000d_
CC: Tovar Estupinan; Yorlady &lt;Yorlady.TovarEstupinan@cencosud.com.co&gt;_x000d_
Asunto: Recurso de Isis _x000d_
_x000d_
Buenas tardes _x000d_
_x000d_
_x000d_
@Pardo Ronco; Jonathan Alexis como te comente ente telefónicamente se requiere recursos para la región Centro _x000d_
_x000d_
1.        1 Persona para 23 de Diciembre de 10 a 8 pm Jumbo Rionegro_x000d_
2.        1 Persona para 24 de Diciembre de 7: am a 5:30 pm Jumbo Rionegro _x000d_
3.        2 personas para el 26 de diciembre de 8 a 6 pm en Jumbo Rionegro_x000d_
4.        2 personas para el 26 de diciembre de 8 a 6 pm en Jumbo las Vegas_x000d_
_x000d_
</v>
      </c>
      <c r="I1144" t="str" xml:space="preserve">
        <v xml:space="preserve">De: Higuita Escobar; David Esteban &lt;David.Higuita@cencosud.com.co&gt; _x000d_
Enviado el: jueves; 19 de diciembre de 2024 4:56 p. m._x000d_
Para: Pardo Ronco; Jonathan Alexis &lt;jonathan.pardo@externos-co.cencosud.com&gt;_x000d_
CC: Tovar Estupinan; Yorlady &lt;Yorlady.TovarEstupinan@cencosud.com.co&gt;_x000d_
Asunto: Recurso de Isis _x000d_
_x000d_
Buenas tardes _x000d_
_x000d_
_x000d_
@Pardo Ronco; Jonathan Alexis como te comente ente telefónicamente se requiere recursos para la región Centro _x000d_
_x000d_
1.        1 Persona para 23 de Diciembre de 10 a 8 pm Jumbo Rionegro_x000d_
2.        1 Persona para 24 de Diciembre de 7: am a 5:30 pm Jumbo Rionegro _x000d_
3.        2 personas para el 26 de diciembre de 8 a 6 pm en Jumbo Rionegro_x000d_
4.        2 personas para el 26 de diciembre de 8 a 6 pm en Jumbo las Vegas_x000d_
_x000d_
</v>
      </c>
      <c r="J1144" t="str" xml:space="preserve">
        <v xml:space="preserve">Inventario de equipos obsoletos:_x000d_
_x000d_
Se realizó el inventario detallado de los equipos POS obsoletos retirados de las cajas de atención._x000d_
Se registraron los nombres y seriales de cada equipo; con el fin de mantener un control sobre los elementos obsoletos._x000d_
Traslado de equipos a bodega:_x000d_
_x000d_
Los equipos inventariados fueron trasladados a la bodega de la tienda._x000d_
Se acordó que el personal de la tienda gestionará la disposición final de estos equipos conforme a las políticas internas y normativas aplicables._x000d_
Clasificación de residuos:_x000d_
_x000d_
Se clasificaron cartones y otros residuos generados durante la instalación de los nuevos POS._x000d_
Se retiraron elementos no utilizados en el cuarto de sistemas para mantener el área despejada y ordenada._x000d_
Gestión de elementos no utilizados:_x000d_
_x000d_
Se identificaron elementos que no serán utilizados en la tienda._x000d_
Estos elementos fueron clasificados para ser enviados a la ciudad de Bogotá; siguiendo las directrices establecidas._x000d_
Anexos:_x000d_
_x000d_
Actas de inventario firmadas por los responsables._x000d_
Listados con nombres y seriales de los equipos obsoletos.</v>
      </c>
      <c r="K1144">
        <v>45645.705555555556</v>
      </c>
      <c r="L1144">
        <v>45646.7625</v>
      </c>
      <c r="M1144">
        <v>45652</v>
      </c>
      <c r="N1144" t="str">
        <f>TEXT(M1144, "DDDD")</f>
        <v>jueves</v>
      </c>
      <c r="O1144" t="str">
        <v>J027 RIONEGRO</v>
      </c>
      <c r="P1144" t="str">
        <v>RIONEGRO</v>
      </c>
      <c r="Q1144" t="str">
        <f>IF(ISBLANK(P1144),"0",(VLOOKUP(P1144,REGION,2,FALSE)))</f>
        <v>CENTRO</v>
      </c>
      <c r="R1144" t="str">
        <v xml:space="preserve">Daniel Fernando Salazar Ramirez </v>
      </c>
      <c r="S1144">
        <v>1087552221</v>
      </c>
      <c r="T1144" t="str">
        <v>CFS</v>
      </c>
      <c r="U1144">
        <v>0.3333333333333333</v>
      </c>
      <c r="V1144">
        <v>0.7083333333333334</v>
      </c>
      <c r="W1144">
        <f>V1144-U1144</f>
        <v>0.37500000000000006</v>
      </c>
      <c r="X1144" t="str">
        <v>2;5</v>
      </c>
      <c r="Y1144">
        <f>NETWORKDAYS(K1144,M1144)</f>
        <v>6</v>
      </c>
      <c r="Z1144" t="str">
        <f>IF(Y1144&lt;=2,"CUMPLE","NO CUMPLE")</f>
        <v>NO CUMPLE</v>
      </c>
      <c r="AB1144" t="str">
        <v xml:space="preserve">POR DIA </v>
      </c>
      <c r="AC1144" t="str">
        <f>TEXT(M1144,"mmmm")</f>
        <v>diciembre</v>
      </c>
      <c r="AD1144" t="str">
        <f>TEXT(M1144,"yyyy")</f>
        <v>yyyy</v>
      </c>
      <c r="AE1144">
        <f>W1144*60*24</f>
        <v>540.0000000000001</v>
      </c>
      <c r="AF1144">
        <f>AE1144/60</f>
        <v>9.000000000000002</v>
      </c>
      <c r="AG1144">
        <f>AE1144/60</f>
        <v>9.000000000000002</v>
      </c>
      <c r="AH1144">
        <f>L1144-K1144</f>
        <v>1.0569444444408873</v>
      </c>
      <c r="AI1144">
        <f>AH1144*24*60</f>
        <v>1521.9999999948777</v>
      </c>
      <c r="AJ1144" t="e">
        <f>75728*X1144</f>
        <v>#VALUE!</v>
      </c>
    </row>
    <row r="1145" xml:space="preserve">
      <c r="A1145">
        <v>82</v>
      </c>
      <c r="B1145" t="str">
        <v>INCIDENTE</v>
      </c>
      <c r="C1145" t="str">
        <v>CERRADO</v>
      </c>
      <c r="D1145" t="str">
        <v>TIENDA</v>
      </c>
      <c r="E1145" t="str">
        <v>ACOMPAÑAMIENTO</v>
      </c>
      <c r="F1145" t="str">
        <v>ACOMPAÑAMIENTO</v>
      </c>
      <c r="G1145" t="str">
        <v>ACOMPAÑAMIENTO</v>
      </c>
      <c r="H1145"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45"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45" t="str" xml:space="preserve">
        <v xml:space="preserve">Se tomaron seriales de equipos a destruir; se trasladaron los equipos hasta zona de destrucción; pos impresoras; teclados; pantallas y cajones monederos fueron destrozados según indicaciones de John Olaya en compañía del técnico Brayan. Posteriormente las cajas que no se  requerían para trasladar equipos a reparación fueron desarmadas y trasladadas a la zona de reciclaje_x000d_
Llegada 9:30_x000d_
Salida 15:10</v>
      </c>
      <c r="K1145">
        <v>45645.705555555556</v>
      </c>
      <c r="L1145">
        <v>45646.7625</v>
      </c>
      <c r="M1145">
        <v>45652</v>
      </c>
      <c r="N1145" t="str">
        <f>TEXT(M1145, "DDDD")</f>
        <v>jueves</v>
      </c>
      <c r="O1145" t="str">
        <v>J022 JUMBO LAS VEGAS</v>
      </c>
      <c r="P1145" t="str">
        <v>MEDELLIN</v>
      </c>
      <c r="Q1145" t="str">
        <f>IF(ISBLANK(P1145),"0",(VLOOKUP(P1145,REGION,2,FALSE)))</f>
        <v>CENTRO</v>
      </c>
      <c r="R1145" t="str">
        <v>Fabian Vargas Lastro</v>
      </c>
      <c r="S1145">
        <v>15404312</v>
      </c>
      <c r="T1145" t="str">
        <v>ALIADO</v>
      </c>
      <c r="U1145">
        <v>0.3333333333333333</v>
      </c>
      <c r="V1145">
        <v>0.7083333333333334</v>
      </c>
      <c r="W1145">
        <f>V1145-U1145</f>
        <v>0.37500000000000006</v>
      </c>
      <c r="X1145" t="str">
        <v>2;5</v>
      </c>
      <c r="Y1145">
        <v>5</v>
      </c>
      <c r="Z1145" t="str">
        <f>IF(Y1145&lt;=2,"CUMPLE","NO CUMPLE")</f>
        <v>NO CUMPLE</v>
      </c>
      <c r="AB1145" t="str">
        <v xml:space="preserve">POR DIA </v>
      </c>
      <c r="AC1145" t="str">
        <f>TEXT(M1145,"mmmm")</f>
        <v>diciembre</v>
      </c>
      <c r="AD1145" t="str">
        <f>TEXT(M1145,"yyyy")</f>
        <v>yyyy</v>
      </c>
      <c r="AE1145">
        <f>W1145*60*24</f>
        <v>540.0000000000001</v>
      </c>
      <c r="AF1145">
        <f>AE1145/60</f>
        <v>9.000000000000002</v>
      </c>
      <c r="AG1145">
        <f>AE1145/60</f>
        <v>9.000000000000002</v>
      </c>
      <c r="AH1145">
        <f>L1145-K1145</f>
        <v>1.0569444444408873</v>
      </c>
      <c r="AI1145">
        <f>AH1145*24*60</f>
        <v>1521.9999999948777</v>
      </c>
      <c r="AJ1145" t="e">
        <f>75728*X1145</f>
        <v>#VALUE!</v>
      </c>
    </row>
    <row r="1146" xml:space="preserve">
      <c r="A1146">
        <v>83</v>
      </c>
      <c r="B1146" t="str">
        <v>INCIDENTE</v>
      </c>
      <c r="C1146" t="str">
        <v>CERRADO</v>
      </c>
      <c r="D1146" t="str">
        <v>TIENDA</v>
      </c>
      <c r="E1146" t="str">
        <v>ACOMPAÑAMIENTO</v>
      </c>
      <c r="F1146" t="str">
        <v>ACOMPAÑAMIENTO</v>
      </c>
      <c r="G1146" t="str">
        <v>ACOMPAÑAMIENTO</v>
      </c>
      <c r="H1146"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46"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46" t="str" xml:space="preserve">
        <v xml:space="preserve">El 26/12/2024 se realizo las siguientes actividad:_x000d_
_x000d_
Clasificacion de equipos en los siguientes tres grupos:_x000d_
_x000d_
1: Objetos para donacion_x000d_
2: Objetos para reparar_x000d_
3: Objetos para descartar_x000d_
_x000d_
Se clacificaron cada uno de los equipos que se encontraban en la sala de sistemas; dejando la sala limpia; se botaron cajas e icopor; tambien se hizo organizacion de cables de equipos pos en funcionamiento en linea de cajas y panaderia</v>
      </c>
      <c r="K1146">
        <v>45646.60902777778</v>
      </c>
      <c r="L1146">
        <v>45650.74166666667</v>
      </c>
      <c r="M1146">
        <v>45652</v>
      </c>
      <c r="N1146" t="str">
        <f>TEXT(M1146, "DDDD")</f>
        <v>jueves</v>
      </c>
      <c r="O1146" t="str">
        <v>J014 JUMBO CALLE 170</v>
      </c>
      <c r="P1146" t="str">
        <v>BOGOTA</v>
      </c>
      <c r="Q1146" t="str">
        <f>IF(ISBLANK(P1146),"0",(VLOOKUP(P1146,REGION,2,FALSE)))</f>
        <v>BOGOTA</v>
      </c>
      <c r="R1146" t="str">
        <v>Argenis Rafael Colmenares Velasquez</v>
      </c>
      <c r="S1146">
        <v>1007028278</v>
      </c>
      <c r="T1146" t="str">
        <v>ALIADO</v>
      </c>
      <c r="U1146">
        <v>0.3333333333333333</v>
      </c>
      <c r="V1146">
        <v>0.7083333333333334</v>
      </c>
      <c r="W1146">
        <f>V1146-U1146</f>
        <v>0.37500000000000006</v>
      </c>
      <c r="X1146" t="str">
        <v>2;5</v>
      </c>
      <c r="Y1146">
        <f>NETWORKDAYS(K1146,M1146)</f>
        <v>5</v>
      </c>
      <c r="Z1146" t="str">
        <f>IF(Y1146&lt;=2,"CUMPLE","NO CUMPLE")</f>
        <v>NO CUMPLE</v>
      </c>
      <c r="AB1146" t="str">
        <v xml:space="preserve">POR DIA </v>
      </c>
      <c r="AC1146" t="str">
        <f>TEXT(M1146,"mmmm")</f>
        <v>diciembre</v>
      </c>
      <c r="AD1146" t="str">
        <f>TEXT(M1146,"yyyy")</f>
        <v>yyyy</v>
      </c>
      <c r="AE1146">
        <f>W1146*60*24</f>
        <v>540.0000000000001</v>
      </c>
      <c r="AF1146">
        <f>AE1146/60</f>
        <v>9.000000000000002</v>
      </c>
      <c r="AG1146">
        <f>AE1146/60</f>
        <v>9.000000000000002</v>
      </c>
      <c r="AH1146">
        <f>L1146-K1146</f>
        <v>4.132638888891961</v>
      </c>
      <c r="AI1146">
        <f>AH1146*24*60</f>
        <v>5951.000000004424</v>
      </c>
      <c r="AJ1146" t="e">
        <f>75728*X1146</f>
        <v>#VALUE!</v>
      </c>
    </row>
    <row r="1147" xml:space="preserve">
      <c r="A1147">
        <v>84</v>
      </c>
      <c r="B1147" t="str">
        <v>INCIDENTE</v>
      </c>
      <c r="C1147" t="str">
        <v>CERRADO</v>
      </c>
      <c r="D1147" t="str">
        <v>TIENDA</v>
      </c>
      <c r="E1147" t="str">
        <v>ACOMPAÑAMIENTO</v>
      </c>
      <c r="F1147" t="str">
        <v>ACOMPAÑAMIENTO</v>
      </c>
      <c r="G1147" t="str">
        <v>ACOMPAÑAMIENTO</v>
      </c>
      <c r="H1147"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47"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47" t="str" xml:space="preserve">
        <v xml:space="preserve">-limpieza de cuarto de rack _x000d_
-selección de cajas y papel para reciclaje y basura_x000d_
-ordenamiento de cables de 5  cajas de las tiendas_x000d_
-selección de equipos para dar de baja y para enviar al centro de reparación _x000d_
-diligemciar seriales de los equipos para enviar a centro de reparación_x000d_
-llevar reciclaje y basuras al punto ecológico</v>
      </c>
      <c r="K1147">
        <v>45646.60902777778</v>
      </c>
      <c r="L1147">
        <v>45650.74166666667</v>
      </c>
      <c r="M1147">
        <v>45652</v>
      </c>
      <c r="N1147" t="str">
        <f>TEXT(M1147, "DDDD")</f>
        <v>jueves</v>
      </c>
      <c r="O1147" t="str">
        <v>J014 JUMBO CALLE 170</v>
      </c>
      <c r="P1147" t="str">
        <v>BOGOTA</v>
      </c>
      <c r="Q1147" t="str">
        <f>IF(ISBLANK(P1147),"0",(VLOOKUP(P1147,REGION,2,FALSE)))</f>
        <v>BOGOTA</v>
      </c>
      <c r="R1147" t="str">
        <v>Milton Camilo Ramirez Bernal</v>
      </c>
      <c r="S1147">
        <v>1072428444</v>
      </c>
      <c r="T1147" t="str">
        <v>DIRECTO</v>
      </c>
      <c r="U1147">
        <v>0.3333333333333333</v>
      </c>
      <c r="V1147">
        <v>0.7083333333333334</v>
      </c>
      <c r="W1147">
        <f>V1147-U1147</f>
        <v>0.37500000000000006</v>
      </c>
      <c r="X1147" t="str">
        <v>2;5</v>
      </c>
      <c r="Y1147">
        <f>NETWORKDAYS(K1147,M1147)</f>
        <v>5</v>
      </c>
      <c r="Z1147" t="str">
        <f>IF(Y1147&lt;=2,"CUMPLE","NO CUMPLE")</f>
        <v>NO CUMPLE</v>
      </c>
      <c r="AB1147" t="str">
        <v xml:space="preserve">POR DIA </v>
      </c>
      <c r="AC1147" t="str">
        <f>TEXT(M1147,"mmmm")</f>
        <v>diciembre</v>
      </c>
      <c r="AD1147" t="str">
        <f>TEXT(M1147,"yyyy")</f>
        <v>yyyy</v>
      </c>
      <c r="AE1147">
        <f>W1147*60*24</f>
        <v>540.0000000000001</v>
      </c>
      <c r="AF1147">
        <f>AE1147/60</f>
        <v>9.000000000000002</v>
      </c>
      <c r="AG1147">
        <f>AE1147/60</f>
        <v>9.000000000000002</v>
      </c>
      <c r="AH1147">
        <f>L1147-K1147</f>
        <v>4.132638888891961</v>
      </c>
      <c r="AI1147">
        <f>AH1147*24*60</f>
        <v>5951.000000004424</v>
      </c>
      <c r="AJ1147" t="e">
        <f>75728*X1147</f>
        <v>#VALUE!</v>
      </c>
    </row>
    <row r="1148" xml:space="preserve">
      <c r="A1148">
        <v>85</v>
      </c>
      <c r="B1148" t="str">
        <v>INCIDENTE</v>
      </c>
      <c r="C1148" t="str">
        <v>CERRADO</v>
      </c>
      <c r="D1148" t="str">
        <v>TIENDA</v>
      </c>
      <c r="E1148" t="str">
        <v>ACOMPAÑAMIENTO</v>
      </c>
      <c r="F1148" t="str">
        <v>ACOMPAÑAMIENTO</v>
      </c>
      <c r="G1148" t="str">
        <v>ACOMPAÑAMIENTO</v>
      </c>
      <c r="H1148"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48"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48" t="str">
        <v>Se revisar el invetariar las pos; básculas y demás componentes; una vez inventariados todos los componentes se procedió a organizarlos en cajas; después se revisaron tanto pos; portátiles y demás componentes en la sala de sistemas y se comprobó que estuvieran en inventario; se separaron las cajas de los que iban para ser desechados y los que se conservaban; se bajaron y se procedió a encintar cada caja para que pueda ser transportada sin riesgo a que se abran; por último se realizó el desecho de la basura que salió al revisar la cajas y componentes como lo fueron bolsas; icopor; láminas de cartón entre otros.</v>
      </c>
      <c r="K1148">
        <v>45646.60902777778</v>
      </c>
      <c r="L1148">
        <v>45650.74166666667</v>
      </c>
      <c r="M1148">
        <v>45652</v>
      </c>
      <c r="N1148" t="str">
        <f>TEXT(M1148, "DDDD")</f>
        <v>jueves</v>
      </c>
      <c r="O1148" t="str">
        <v>J015 JUMBO HAYUELOS</v>
      </c>
      <c r="P1148" t="str">
        <v>BOGOTA</v>
      </c>
      <c r="Q1148" t="str">
        <f>IF(ISBLANK(P1148),"0",(VLOOKUP(P1148,REGION,2,FALSE)))</f>
        <v>BOGOTA</v>
      </c>
      <c r="R1148" t="str">
        <v>Jose Alejandro Pintor Gonzalez</v>
      </c>
      <c r="S1148">
        <v>1014292273</v>
      </c>
      <c r="T1148" t="str">
        <v>ALIADO</v>
      </c>
      <c r="U1148">
        <v>0.3333333333333333</v>
      </c>
      <c r="V1148">
        <v>0.7083333333333334</v>
      </c>
      <c r="W1148">
        <f>V1148-U1148</f>
        <v>0.37500000000000006</v>
      </c>
      <c r="X1148" t="str">
        <v>2;5</v>
      </c>
      <c r="Y1148">
        <f>NETWORKDAYS(K1148,M1148)</f>
        <v>5</v>
      </c>
      <c r="Z1148" t="str">
        <f>IF(Y1148&lt;=2,"CUMPLE","NO CUMPLE")</f>
        <v>NO CUMPLE</v>
      </c>
      <c r="AB1148" t="str">
        <v xml:space="preserve">POR DIA </v>
      </c>
      <c r="AC1148" t="str">
        <f>TEXT(M1148,"mmmm")</f>
        <v>diciembre</v>
      </c>
      <c r="AD1148" t="str">
        <f>TEXT(M1148,"yyyy")</f>
        <v>yyyy</v>
      </c>
      <c r="AE1148">
        <f>W1148*60*24</f>
        <v>540.0000000000001</v>
      </c>
      <c r="AF1148">
        <f>AE1148/60</f>
        <v>9.000000000000002</v>
      </c>
      <c r="AG1148">
        <f>AE1148/60</f>
        <v>9.000000000000002</v>
      </c>
      <c r="AH1148">
        <f>L1148-K1148</f>
        <v>4.132638888891961</v>
      </c>
      <c r="AI1148">
        <f>AH1148*24*60</f>
        <v>5951.000000004424</v>
      </c>
      <c r="AJ1148" t="e">
        <f>75728*X1148</f>
        <v>#VALUE!</v>
      </c>
    </row>
    <row r="1149" xml:space="preserve">
      <c r="A1149">
        <v>86</v>
      </c>
      <c r="B1149" t="str">
        <v>INCIDENTE</v>
      </c>
      <c r="C1149" t="str">
        <v>CERRADO</v>
      </c>
      <c r="D1149" t="str">
        <v>TIENDA</v>
      </c>
      <c r="E1149" t="str">
        <v>ACOMPAÑAMIENTO</v>
      </c>
      <c r="F1149" t="str">
        <v>ACOMPAÑAMIENTO</v>
      </c>
      <c r="G1149" t="str">
        <v>ACOMPAÑAMIENTO</v>
      </c>
      <c r="H1149"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49"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49" t="str" xml:space="preserve">
        <v xml:space="preserve">Se realizó inventario de equipos que estaban de baja de toda clase de equipos; visores; teclados; contadoras; encontrados en el cuarto electrico_x000d_
Y se organizaron en cajas quitándoles el serial y placas o nombres de Cencosud</v>
      </c>
      <c r="K1149">
        <v>45646.60902777778</v>
      </c>
      <c r="L1149">
        <v>45650.74166666667</v>
      </c>
      <c r="M1149">
        <v>45652</v>
      </c>
      <c r="N1149" t="str">
        <f>TEXT(M1149, "DDDD")</f>
        <v>jueves</v>
      </c>
      <c r="O1149" t="str" xml:space="preserve">
        <v xml:space="preserve">J017 20 DE JULIO_x000d_
</v>
      </c>
      <c r="P1149" t="str">
        <v>BOGOTA</v>
      </c>
      <c r="Q1149" t="str">
        <f>IF(ISBLANK(P1149),"0",(VLOOKUP(P1149,REGION,2,FALSE)))</f>
        <v>BOGOTA</v>
      </c>
      <c r="R1149" t="str">
        <v>Cristian Mateo Guzman Villarraga</v>
      </c>
      <c r="S1149">
        <v>1074809749</v>
      </c>
      <c r="T1149" t="str">
        <v>DIRECTO</v>
      </c>
      <c r="U1149">
        <v>0.3333333333333333</v>
      </c>
      <c r="V1149">
        <v>0.7083333333333334</v>
      </c>
      <c r="W1149">
        <f>V1149-U1149</f>
        <v>0.37500000000000006</v>
      </c>
      <c r="X1149" t="str">
        <v>2;5</v>
      </c>
      <c r="Y1149">
        <f>NETWORKDAYS(K1149,M1149)</f>
        <v>5</v>
      </c>
      <c r="Z1149" t="str">
        <f>IF(Y1149&lt;=2,"CUMPLE","NO CUMPLE")</f>
        <v>NO CUMPLE</v>
      </c>
      <c r="AB1149" t="str">
        <v xml:space="preserve">POR DIA </v>
      </c>
      <c r="AC1149" t="str">
        <f>TEXT(M1149,"mmmm")</f>
        <v>diciembre</v>
      </c>
      <c r="AD1149" t="str">
        <f>TEXT(M1149,"yyyy")</f>
        <v>yyyy</v>
      </c>
      <c r="AE1149">
        <f>W1149*60*24</f>
        <v>540.0000000000001</v>
      </c>
      <c r="AF1149">
        <f>AE1149/60</f>
        <v>9.000000000000002</v>
      </c>
      <c r="AG1149">
        <f>AE1149/60</f>
        <v>9.000000000000002</v>
      </c>
      <c r="AH1149">
        <f>L1149-K1149</f>
        <v>4.132638888891961</v>
      </c>
      <c r="AI1149">
        <f>AH1149*24*60</f>
        <v>5951.000000004424</v>
      </c>
      <c r="AJ1149" t="e">
        <f>75728*X1149</f>
        <v>#VALUE!</v>
      </c>
    </row>
    <row r="1150" xml:space="preserve">
      <c r="A1150">
        <v>87</v>
      </c>
      <c r="B1150" t="str">
        <v>INCIDENTE</v>
      </c>
      <c r="C1150" t="str">
        <v>CERRADO</v>
      </c>
      <c r="D1150" t="str">
        <v>TIENDA</v>
      </c>
      <c r="E1150" t="str">
        <v>ACOMPAÑAMIENTO</v>
      </c>
      <c r="F1150" t="str">
        <v>ACOMPAÑAMIENTO</v>
      </c>
      <c r="G1150" t="str">
        <v>ACOMPAÑAMIENTO</v>
      </c>
      <c r="H1150"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50"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50" t="str" xml:space="preserve">
        <v xml:space="preserve">Se realizó inventario de equipos que estaban de baja de toda clase de equipos; visores; teclados; contadoras; encontrados en el cuarto electrico Se organizaron cajas y demás herramientas en el data_x000d_
Y se organizaron en cajas quitándoles el serial y placas o nombres de Cencosud</v>
      </c>
      <c r="K1150">
        <v>45646.60902777778</v>
      </c>
      <c r="L1150">
        <v>45650.74166666667</v>
      </c>
      <c r="M1150">
        <v>45652</v>
      </c>
      <c r="N1150" t="str">
        <f>TEXT(M1150, "DDDD")</f>
        <v>jueves</v>
      </c>
      <c r="O1150" t="str" xml:space="preserve">
        <v xml:space="preserve">J017 20 DE JULIO_x000d_
</v>
      </c>
      <c r="P1150" t="str">
        <v>BOGOTA</v>
      </c>
      <c r="Q1150" t="str">
        <f>IF(ISBLANK(P1150),"0",(VLOOKUP(P1150,REGION,2,FALSE)))</f>
        <v>BOGOTA</v>
      </c>
      <c r="R1150" t="str">
        <v xml:space="preserve">Maria Camila Patiño Bernal </v>
      </c>
      <c r="S1150">
        <v>1000382472</v>
      </c>
      <c r="T1150" t="str">
        <v>CFS</v>
      </c>
      <c r="U1150">
        <v>0.3333333333333333</v>
      </c>
      <c r="V1150">
        <v>0.7083333333333334</v>
      </c>
      <c r="W1150">
        <f>V1150-U1150</f>
        <v>0.37500000000000006</v>
      </c>
      <c r="X1150" t="str">
        <v>2;5</v>
      </c>
      <c r="Y1150">
        <f>NETWORKDAYS(K1150,M1150)</f>
        <v>5</v>
      </c>
      <c r="Z1150" t="str">
        <f>IF(Y1150&lt;=2,"CUMPLE","NO CUMPLE")</f>
        <v>NO CUMPLE</v>
      </c>
      <c r="AB1150" t="str">
        <v xml:space="preserve">POR DIA </v>
      </c>
      <c r="AC1150" t="str">
        <f>TEXT(M1150,"mmmm")</f>
        <v>diciembre</v>
      </c>
      <c r="AD1150" t="str">
        <f>TEXT(M1150,"yyyy")</f>
        <v>yyyy</v>
      </c>
      <c r="AE1150">
        <f>W1150*60*24</f>
        <v>540.0000000000001</v>
      </c>
      <c r="AF1150">
        <f>AE1150/60</f>
        <v>9.000000000000002</v>
      </c>
      <c r="AG1150">
        <f>AE1150/60</f>
        <v>9.000000000000002</v>
      </c>
      <c r="AH1150">
        <f>L1150-K1150</f>
        <v>4.132638888891961</v>
      </c>
      <c r="AI1150">
        <f>AH1150*24*60</f>
        <v>5951.000000004424</v>
      </c>
      <c r="AJ1150" t="e">
        <f>75728*X1150</f>
        <v>#VALUE!</v>
      </c>
    </row>
    <row r="1151" xml:space="preserve">
      <c r="A1151">
        <v>88</v>
      </c>
      <c r="B1151" t="str">
        <v>INCIDENTE</v>
      </c>
      <c r="C1151" t="str">
        <v>CERRADO</v>
      </c>
      <c r="D1151" t="str">
        <v>TIENDA</v>
      </c>
      <c r="E1151" t="str">
        <v>ACOMPAÑAMIENTO</v>
      </c>
      <c r="F1151" t="str">
        <v>ACOMPAÑAMIENTO</v>
      </c>
      <c r="G1151" t="str">
        <v>ACOMPAÑAMIENTO</v>
      </c>
      <c r="H1151"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I1151" t="str" xml:space="preserve">
        <v xml:space="preserve">De: Castro Rodriguez; Juan Fernando &lt;fernando.castrorodriguez@cencosud.com.co&gt; _x000d_
Enviado el: viernes; 20 de diciembre de 2024 2:37 p. m._x000d_
Para: Pardo Ronco; Jonathan Alexis &lt;jonathan.pardo@externos-co.cencosud.com&gt;_x000d_
CC: Tovar Estupinan; Yorlady &lt;Yorlady.TovarEstupinan@cencosud.com.co&gt;_x000d_
Asunto: Actividad de organización; y disposición final de equipos obsoletos en tienda _x000d_
_x000d_
Buenas Tardes Jonathan;_x000d_
_x000d_
_x000d_
Me ayudas a gestionar los siguientes recursos para una actividad en tienda de organización; y disposición final de equipos obsoletos en tiendas programadas _x000d_
_x000d_
</v>
      </c>
      <c r="J1151" t="str" xml:space="preserve">
        <v xml:space="preserve">se realiza el baja de los activos y se procede con la destrucción se toma resgistro fotografico de cada serial para darle de baja alos dispositivos                                                _x000d_
                                                _x000d_
                                                _x000d_
                                                _x000d_
                                                _x000d_
                                                _x000d_
                                                _x000d_
                                                _x000d_
                                                _x000d_
                                                _x000d_
                                                _x000d_
                                                _x000d_
</v>
      </c>
      <c r="K1151">
        <v>45646.60902777778</v>
      </c>
      <c r="L1151">
        <v>45650.74166666667</v>
      </c>
      <c r="M1151">
        <v>45652</v>
      </c>
      <c r="N1151" t="str">
        <f>TEXT(M1151, "DDDD")</f>
        <v>jueves</v>
      </c>
      <c r="O1151" t="str">
        <v>J022 JUMBO LAS VEGAS</v>
      </c>
      <c r="P1151" t="str">
        <v>MEDELLIN</v>
      </c>
      <c r="Q1151" t="str">
        <f>IF(ISBLANK(P1151),"0",(VLOOKUP(P1151,REGION,2,FALSE)))</f>
        <v>CENTRO</v>
      </c>
      <c r="R1151" t="str">
        <v xml:space="preserve">Brayan Vallejo Mejia </v>
      </c>
      <c r="S1151">
        <v>1000396034</v>
      </c>
      <c r="T1151" t="str">
        <v>CFS</v>
      </c>
      <c r="U1151">
        <v>0.3333333333333333</v>
      </c>
      <c r="V1151">
        <v>0.7083333333333334</v>
      </c>
      <c r="W1151">
        <f>V1151-U1151</f>
        <v>0.37500000000000006</v>
      </c>
      <c r="X1151" t="str">
        <v>2;5</v>
      </c>
      <c r="Y1151">
        <f>NETWORKDAYS(K1151,M1151)</f>
        <v>5</v>
      </c>
      <c r="Z1151" t="str">
        <f>IF(Y1151&lt;=2,"CUMPLE","NO CUMPLE")</f>
        <v>NO CUMPLE</v>
      </c>
      <c r="AB1151" t="str">
        <v xml:space="preserve">POR DIA </v>
      </c>
      <c r="AC1151" t="str">
        <f>TEXT(M1151,"mmmm")</f>
        <v>diciembre</v>
      </c>
      <c r="AD1151" t="str">
        <f>TEXT(M1151,"yyyy")</f>
        <v>yyyy</v>
      </c>
      <c r="AE1151">
        <f>W1151*60*24</f>
        <v>540.0000000000001</v>
      </c>
      <c r="AF1151">
        <f>AE1151/60</f>
        <v>9.000000000000002</v>
      </c>
      <c r="AG1151">
        <f>AE1151/60</f>
        <v>9.000000000000002</v>
      </c>
      <c r="AH1151">
        <f>L1151-K1151</f>
        <v>4.132638888891961</v>
      </c>
      <c r="AI1151">
        <f>AH1151*24*60</f>
        <v>5951.000000004424</v>
      </c>
      <c r="AJ1151" t="e">
        <f>75728*X1151</f>
        <v>#VALUE!</v>
      </c>
    </row>
    <row r="1152" xml:space="preserve">
      <c r="A1152">
        <v>1098524</v>
      </c>
      <c r="B1152" t="str">
        <v>INCIDENTE</v>
      </c>
      <c r="C1152" t="str">
        <v>CERRADO</v>
      </c>
      <c r="D1152" t="str">
        <v>TIENDA</v>
      </c>
      <c r="E1152" t="str">
        <v>PDA</v>
      </c>
      <c r="F1152" t="str">
        <v>PDA</v>
      </c>
      <c r="G1152" t="str">
        <v>HONEYWELL</v>
      </c>
      <c r="H1152" t="str" xml:space="preserve">
        <v xml:space="preserve">Estoy escaneando fechas y se apago en cualquier momento y ya esta ocurriendo de manera mas seguida_x000d_
</v>
      </c>
      <c r="I1152" t="str" xml:space="preserve">
        <v xml:space="preserve">Estoy escaneando fechas y se apago en cualquier momento y ya esta ocurriendo de manera mas seguida_x000d_
</v>
      </c>
      <c r="J1152" t="str">
        <v>Durante mas de una hora se trabajó con la pda; probando todos sus botones; lee códigos de barra; se probó abriendo algunas de sus aplicaciones; se abrieron mas de 20 pestañas en el navegador y no presentó problema alguno ni de bloqueo ni de apagado; finalmente Jhon Olaya sugirió quitarle el protector que estaba quebrado para descartar ruido o falsas señales del táctir por dichas rupturas. Se regresa la PDA y se pide notificar si el problema reportado persiste.</v>
      </c>
      <c r="K1152">
        <v>45652.71111111111</v>
      </c>
      <c r="L1152">
        <v>45652.711805555555</v>
      </c>
      <c r="M1152">
        <v>45652</v>
      </c>
      <c r="N1152" t="str">
        <f>TEXT(M1152, "DDDD")</f>
        <v>jueves</v>
      </c>
      <c r="O1152" t="str" xml:space="preserve">
        <v xml:space="preserve">J024 JUMBO PREMIUM PLAZA_x000d_
_x000d_
</v>
      </c>
      <c r="P1152" t="str">
        <v>MEDELLIN</v>
      </c>
      <c r="Q1152" t="str">
        <f>IF(ISBLANK(P1152),"0",(VLOOKUP(P1152,REGION,2,FALSE)))</f>
        <v>CENTRO</v>
      </c>
      <c r="R1152" t="str">
        <v>Fabian Vargas Lastro</v>
      </c>
      <c r="S1152" t="e">
        <f>IF(ISBLANK(R1152),"0", VLOOKUP(R1152,PERSONAL,2,FALSE))</f>
        <v>#N/A</v>
      </c>
      <c r="T1152" t="str">
        <v>ALIADO</v>
      </c>
      <c r="U1152">
        <v>0.6875</v>
      </c>
      <c r="V1152">
        <v>0.75</v>
      </c>
      <c r="W1152">
        <f>V1152-U1152</f>
        <v>0.0625</v>
      </c>
      <c r="X1152">
        <v>1</v>
      </c>
      <c r="Y1152">
        <f>NETWORKDAYS(K1152,M1152)</f>
        <v>1</v>
      </c>
      <c r="Z1152" t="str">
        <f>IF(Y1152&lt;=2,"CUMPLE","NO CUMPLE")</f>
        <v>CUMPLE</v>
      </c>
      <c r="AB1152" t="str">
        <v>POR TICKET</v>
      </c>
      <c r="AC1152" t="str">
        <f>TEXT(M1152,"mmmm")</f>
        <v>diciembre</v>
      </c>
      <c r="AD1152" t="str">
        <f>TEXT(M1152,"yyyy")</f>
        <v>yyyy</v>
      </c>
      <c r="AE1152">
        <f>W1152*60*24</f>
        <v>90</v>
      </c>
      <c r="AF1152">
        <f>AE1152/60</f>
        <v>1.5</v>
      </c>
      <c r="AG1152">
        <f>AE1152/60</f>
        <v>1.5</v>
      </c>
      <c r="AH1152">
        <f>L1152-K1152</f>
        <v>0.0006944444467080757</v>
      </c>
      <c r="AI1152">
        <f>AH1152*24*60</f>
        <v>1.000000003259629</v>
      </c>
      <c r="AJ1152">
        <f>75728*X1152</f>
        <v>75728</v>
      </c>
    </row>
    <row r="1153" xml:space="preserve">
      <c r="A1153">
        <v>1102177</v>
      </c>
      <c r="B1153" t="str">
        <v>INCIDENTE</v>
      </c>
      <c r="C1153" t="str">
        <v>CERRADO</v>
      </c>
      <c r="D1153" t="str">
        <v>TIENDA</v>
      </c>
      <c r="E1153" t="str">
        <v>POS</v>
      </c>
      <c r="F1153" t="str">
        <v>POS</v>
      </c>
      <c r="G1153" t="str">
        <v>POS</v>
      </c>
      <c r="H1153" t="str" xml:space="preserve">
        <v xml:space="preserve">buenas noches por favor me colabora de la caja de autoservicio SCO01 de la tienda Jumbo girardot 1047 ya que se encuentra sin linea; se queda bloqueda y esta presentando duplicidad en los productos. requerimos de ella por la afluencia de cliente (temporada vacaciones)._x000d_
</v>
      </c>
      <c r="I1153" t="str" xml:space="preserve">
        <v xml:space="preserve">buenas noches por favor me colabora de la caja de autoservicio SCO01 de la tienda Jumbo girardot 1047 ya que se encuentra sin linea; se queda bloqueda y esta presentando duplicidad en los productos. requerimos de ella por la afluencia de cliente (temporada vacaciones)._x000d_
</v>
      </c>
      <c r="J1153" t="str" xml:space="preserve">
        <v xml:space="preserve">Se presentaban fallas en la Check-out 1 por falta de conexión al servidor. Al analizar el problema; se encontró el cable de conexión_x000d_
desconectado. Al ingresarlo y reiniciar la POS; automáticamente hizo la reconexión y paso a funcionar nuevamente"</v>
      </c>
      <c r="K1153">
        <v>45653.330555555556</v>
      </c>
      <c r="L1153">
        <v>45653.35208333333</v>
      </c>
      <c r="M1153">
        <v>45653</v>
      </c>
      <c r="N1153" t="str">
        <f>TEXT(M1153, "DDDD")</f>
        <v>viernes</v>
      </c>
      <c r="O1153" t="str" xml:space="preserve">
        <v xml:space="preserve">J047 JUMBO GIRARDOT_x000d_
_x000d_
</v>
      </c>
      <c r="P1153" t="str">
        <v>GIRARDOT</v>
      </c>
      <c r="Q1153" t="str">
        <f>IF(ISBLANK(P1153),"0",(VLOOKUP(P1153,REGION,2,FALSE)))</f>
        <v>OCCIDENTE</v>
      </c>
      <c r="R1153" t="str">
        <v>Michael Smit Villabon Trujillo</v>
      </c>
      <c r="S1153" t="e">
        <f>IF(ISBLANK(R1153),"0", VLOOKUP(R1153,PERSONAL,2,FALSE))</f>
        <v>#N/A</v>
      </c>
      <c r="T1153" t="str">
        <v>ALIADO</v>
      </c>
      <c r="U1153">
        <v>0.375</v>
      </c>
      <c r="V1153">
        <v>0.5</v>
      </c>
      <c r="W1153">
        <f>V1153-U1153</f>
        <v>0.125</v>
      </c>
      <c r="X1153">
        <v>2</v>
      </c>
      <c r="Y1153">
        <f>NETWORKDAYS(K1153,M1153)</f>
        <v>1</v>
      </c>
      <c r="Z1153" t="str">
        <f>IF(Y1153&lt;=2,"CUMPLE","NO CUMPLE")</f>
        <v>CUMPLE</v>
      </c>
      <c r="AB1153" t="str">
        <v>POR TICKET</v>
      </c>
      <c r="AC1153" t="str">
        <f>TEXT(M1153,"mmmm")</f>
        <v>diciembre</v>
      </c>
      <c r="AD1153" t="str">
        <f>TEXT(M1153,"yyyy")</f>
        <v>yyyy</v>
      </c>
      <c r="AE1153">
        <f>W1153*60*24</f>
        <v>180</v>
      </c>
      <c r="AF1153">
        <f>AE1153/60</f>
        <v>3</v>
      </c>
      <c r="AG1153">
        <f>AE1153/60</f>
        <v>3</v>
      </c>
      <c r="AH1153">
        <f>L1153-K1153</f>
        <v>0.02152777777519077</v>
      </c>
      <c r="AI1153">
        <f>AH1153*24*60</f>
        <v>30.99999999627471</v>
      </c>
      <c r="AJ1153">
        <f>75728*X1153</f>
        <v>151456</v>
      </c>
    </row>
    <row r="1154" xml:space="preserve">
      <c r="A1154">
        <v>90</v>
      </c>
      <c r="B1154" t="str">
        <v>INCIDENTE</v>
      </c>
      <c r="C1154" t="str">
        <v>CERRADO</v>
      </c>
      <c r="D1154" t="str">
        <v>TIENDA</v>
      </c>
      <c r="E1154" t="str">
        <v>ACOMPAÑAMIENTO</v>
      </c>
      <c r="F1154" t="str">
        <v>ACOMPAÑAMIENTO</v>
      </c>
      <c r="G1154" t="str">
        <v>ACOMPAÑAMIENTO</v>
      </c>
      <c r="H1154"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I1154"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J1154" t="str">
        <v>Llegue a la actividad 8:40; se realizó organización del inventario de los equipos; se escanea los equipos y se suben a un Excel; además se numera las cajas Se finaliza la actividad a las 6:00 pm</v>
      </c>
      <c r="K1154">
        <v>45645.691666666666</v>
      </c>
      <c r="L1154">
        <v>45652.711805555555</v>
      </c>
      <c r="M1154">
        <v>45653</v>
      </c>
      <c r="N1154" t="str">
        <f>TEXT(M1154, "DDDD")</f>
        <v>viernes</v>
      </c>
      <c r="O1154" t="str">
        <v>J019 JUMBO SANTA ANA</v>
      </c>
      <c r="P1154" t="str">
        <v>BOGOTA</v>
      </c>
      <c r="Q1154" t="str">
        <f>IF(ISBLANK(P1154),"0",(VLOOKUP(P1154,REGION,2,FALSE)))</f>
        <v>BOGOTA</v>
      </c>
      <c r="R1154" t="str">
        <v>Cristian Mateo Guzman Villarraga</v>
      </c>
      <c r="S1154" t="e">
        <f>IF(ISBLANK(R1154),"0", VLOOKUP(R1154,PERSONAL,2,FALSE))</f>
        <v>#N/A</v>
      </c>
      <c r="T1154" t="str">
        <v>DIRECTO</v>
      </c>
      <c r="U1154">
        <v>0.3611111111111111</v>
      </c>
      <c r="V1154">
        <v>0.75</v>
      </c>
      <c r="W1154">
        <f>V1154-U1154</f>
        <v>0.3888888888888889</v>
      </c>
      <c r="X1154" t="str">
        <v>2;5</v>
      </c>
      <c r="Y1154">
        <f>NETWORKDAYS(K1154,M1154)</f>
        <v>7</v>
      </c>
      <c r="Z1154" t="str">
        <f>IF(Y1154&lt;=2,"CUMPLE","NO CUMPLE")</f>
        <v>NO CUMPLE</v>
      </c>
      <c r="AB1154" t="str">
        <v xml:space="preserve">POR DIA </v>
      </c>
      <c r="AC1154" t="str">
        <f>TEXT(M1154,"mmmm")</f>
        <v>diciembre</v>
      </c>
      <c r="AD1154" t="str">
        <f>TEXT(M1154,"yyyy")</f>
        <v>yyyy</v>
      </c>
      <c r="AE1154">
        <f>W1154*60*24</f>
        <v>560</v>
      </c>
      <c r="AF1154">
        <f>AE1154/60</f>
        <v>9.333333333333334</v>
      </c>
      <c r="AG1154">
        <f>AE1154/60</f>
        <v>9.333333333333334</v>
      </c>
      <c r="AH1154">
        <f>L1154-K1154</f>
        <v>7.020138888889051</v>
      </c>
      <c r="AI1154">
        <f>AH1154*24*60</f>
        <v>10109.000000000233</v>
      </c>
      <c r="AJ1154" t="e">
        <f>75728*X1154</f>
        <v>#VALUE!</v>
      </c>
    </row>
    <row r="1155" xml:space="preserve">
      <c r="A1155">
        <v>91</v>
      </c>
      <c r="B1155" t="str">
        <v>INCIDENTE</v>
      </c>
      <c r="C1155" t="str">
        <v>CERRADO</v>
      </c>
      <c r="D1155" t="str">
        <v>TIENDA</v>
      </c>
      <c r="E1155" t="str">
        <v>ACOMPAÑAMIENTO</v>
      </c>
      <c r="F1155" t="str">
        <v>ACOMPAÑAMIENTO</v>
      </c>
      <c r="G1155" t="str">
        <v>ACOMPAÑAMIENTO</v>
      </c>
      <c r="H1155"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I1155"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J1155" t="str">
        <v>Hola buenas tardes; hora de incio 8:00 am hora de salida 5:10 pm; se inició moviendo equipos; cables y demás del área de sistemas; se inventarió y empaqueto cada pos; balanza y demás componentes que contaran con serial; se llevó a la zona de desechos todo icopor; cartón y plástico que surgió después de hacer el inventario y se acomodaron en un espacio en el que no impidieran el movimiento del personal</v>
      </c>
      <c r="K1155">
        <v>45645.691666666666</v>
      </c>
      <c r="L1155">
        <v>45652.711805555555</v>
      </c>
      <c r="M1155">
        <v>45653</v>
      </c>
      <c r="N1155" t="str">
        <f>TEXT(M1155, "DDDD")</f>
        <v>viernes</v>
      </c>
      <c r="O1155" t="str">
        <v>J019 JUMBO SANTA ANA</v>
      </c>
      <c r="P1155" t="str">
        <v>BOGOTA</v>
      </c>
      <c r="Q1155" t="str">
        <f>IF(ISBLANK(P1155),"0",(VLOOKUP(P1155,REGION,2,FALSE)))</f>
        <v>BOGOTA</v>
      </c>
      <c r="R1155" t="str">
        <v>Jose Alejandro Pintor Gonzalez</v>
      </c>
      <c r="S1155" t="e">
        <f>IF(ISBLANK(R1155),"0", VLOOKUP(R1155,PERSONAL,2,FALSE))</f>
        <v>#N/A</v>
      </c>
      <c r="T1155" t="str">
        <v>DIRECTO</v>
      </c>
      <c r="U1155">
        <v>0.3333333333333333</v>
      </c>
      <c r="V1155">
        <v>0.7083333333333334</v>
      </c>
      <c r="W1155">
        <f>V1155-U1155</f>
        <v>0.37500000000000006</v>
      </c>
      <c r="X1155" t="str">
        <v>2;5</v>
      </c>
      <c r="Y1155">
        <f>NETWORKDAYS(K1155,M1155)</f>
        <v>7</v>
      </c>
      <c r="Z1155" t="str">
        <f>IF(Y1155&lt;=2,"CUMPLE","NO CUMPLE")</f>
        <v>NO CUMPLE</v>
      </c>
      <c r="AB1155" t="str">
        <v xml:space="preserve">POR DIA </v>
      </c>
      <c r="AC1155" t="str">
        <f>TEXT(M1155,"mmmm")</f>
        <v>diciembre</v>
      </c>
      <c r="AD1155" t="str">
        <f>TEXT(M1155,"yyyy")</f>
        <v>yyyy</v>
      </c>
      <c r="AE1155">
        <f>W1155*60*24</f>
        <v>540.0000000000001</v>
      </c>
      <c r="AF1155">
        <f>AE1155/60</f>
        <v>9.000000000000002</v>
      </c>
      <c r="AG1155">
        <f>AE1155/60</f>
        <v>9.000000000000002</v>
      </c>
      <c r="AH1155">
        <f>L1155-K1155</f>
        <v>7.020138888889051</v>
      </c>
      <c r="AI1155">
        <f>AH1155*24*60</f>
        <v>10109.000000000233</v>
      </c>
      <c r="AJ1155" t="e">
        <f>75728*X1155</f>
        <v>#VALUE!</v>
      </c>
    </row>
    <row r="1156" xml:space="preserve">
      <c r="A1156">
        <v>92</v>
      </c>
      <c r="B1156" t="str">
        <v>INCIDENTE</v>
      </c>
      <c r="C1156" t="str">
        <v>CERRADO</v>
      </c>
      <c r="D1156" t="str">
        <v>TIENDA</v>
      </c>
      <c r="E1156" t="str">
        <v>ACOMPAÑAMIENTO</v>
      </c>
      <c r="F1156" t="str">
        <v>ACOMPAÑAMIENTO</v>
      </c>
      <c r="G1156" t="str">
        <v>ACOMPAÑAMIENTO</v>
      </c>
      <c r="H1156"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I1156"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J1156" t="str" xml:space="preserve">
        <v xml:space="preserve">Buenas tardes; lo que realicé en Santa Ana fue lo siguiente:_x000d_
- se realiza traslado de cajas vacías del cuarto del rack hacia la bodega_x000d_
- se hace traslado de scaneres zebra desde el cuarto de rack hacia la bodega _x000d_
- se ayuda a redactar seriales de los scaneres y cajones monederos para inventario y retirar placas de inventario _x000d_
- se ayuda a cerrar cajas con los equipos a dar de baja.</v>
      </c>
      <c r="K1156">
        <v>45645.691666666666</v>
      </c>
      <c r="L1156">
        <v>45652.711805555555</v>
      </c>
      <c r="M1156">
        <v>45653</v>
      </c>
      <c r="N1156" t="str">
        <f>TEXT(M1156, "DDDD")</f>
        <v>viernes</v>
      </c>
      <c r="O1156" t="str">
        <v>J019 JUMBO SANTA ANA</v>
      </c>
      <c r="P1156" t="str">
        <v>BOGOTA</v>
      </c>
      <c r="Q1156" t="str">
        <f>IF(ISBLANK(P1156),"0",(VLOOKUP(P1156,REGION,2,FALSE)))</f>
        <v>BOGOTA</v>
      </c>
      <c r="R1156" t="str">
        <v>Milton Camilo Ramirez Bernal</v>
      </c>
      <c r="S1156" t="e">
        <f>IF(ISBLANK(R1156),"0", VLOOKUP(R1156,PERSONAL,2,FALSE))</f>
        <v>#N/A</v>
      </c>
      <c r="T1156" t="str">
        <v>DIRECTO</v>
      </c>
      <c r="U1156">
        <v>0.3333333333333333</v>
      </c>
      <c r="V1156">
        <v>0.7083333333333334</v>
      </c>
      <c r="W1156">
        <f>V1156-U1156</f>
        <v>0.37500000000000006</v>
      </c>
      <c r="X1156" t="str">
        <v>1;5</v>
      </c>
      <c r="Y1156">
        <f>NETWORKDAYS(K1156,M1156)</f>
        <v>7</v>
      </c>
      <c r="Z1156" t="str">
        <f>IF(Y1156&lt;=2,"CUMPLE","NO CUMPLE")</f>
        <v>NO CUMPLE</v>
      </c>
      <c r="AB1156" t="str">
        <v xml:space="preserve">POR DIA </v>
      </c>
      <c r="AC1156" t="str">
        <f>TEXT(M1156,"mmmm")</f>
        <v>diciembre</v>
      </c>
      <c r="AD1156" t="str">
        <f>TEXT(M1156,"yyyy")</f>
        <v>yyyy</v>
      </c>
      <c r="AE1156">
        <f>W1156*60*24</f>
        <v>540.0000000000001</v>
      </c>
      <c r="AF1156">
        <f>AE1156/60</f>
        <v>9.000000000000002</v>
      </c>
      <c r="AG1156">
        <f>AE1156/60</f>
        <v>9.000000000000002</v>
      </c>
      <c r="AH1156">
        <f>L1156-K1156</f>
        <v>7.020138888889051</v>
      </c>
      <c r="AI1156">
        <f>AH1156*24*60</f>
        <v>10109.000000000233</v>
      </c>
      <c r="AJ1156" t="e">
        <f>75728*X1156</f>
        <v>#VALUE!</v>
      </c>
    </row>
    <row r="1157" xml:space="preserve">
      <c r="A1157">
        <v>115</v>
      </c>
      <c r="B1157" t="str">
        <v>INCIDENTE</v>
      </c>
      <c r="C1157" t="str">
        <v>CERRADO</v>
      </c>
      <c r="D1157" t="str">
        <v>TIENDA</v>
      </c>
      <c r="E1157" t="str">
        <v>ACOMPAÑAMIENTO</v>
      </c>
      <c r="F1157" t="str">
        <v>ACOMPAÑAMIENTO</v>
      </c>
      <c r="G1157" t="str">
        <v>ACOMPAÑAMIENTO</v>
      </c>
      <c r="H1157"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I1157"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J1157" t="str" xml:space="preserve">
        <v xml:space="preserve">Buenas tardes; lo que realicé en Santa Ana fue lo siguiente:_x000d_
- se realiza traslado de cajas vacías del cuarto del rack hacia la bodega_x000d_
- se hace traslado de scaneres zebra desde el cuarto de rack hacia la bodega _x000d_
- se ayuda a redactar seriales de los scaneres y cajones monederos para inventario y retirar placas de inventario _x000d_
- se ayuda a cerrar cajas con los equipos a dar de baja.</v>
      </c>
      <c r="K1157">
        <v>45645.691666666666</v>
      </c>
      <c r="L1157">
        <v>45652.711805555555</v>
      </c>
      <c r="M1157">
        <v>45653</v>
      </c>
      <c r="N1157" t="str">
        <f>TEXT(M1157, "DDDD")</f>
        <v>viernes</v>
      </c>
      <c r="O1157" t="str">
        <v>J019 JUMBO SANTA ANA</v>
      </c>
      <c r="P1157" t="str">
        <v>BOGOTA</v>
      </c>
      <c r="Q1157" t="str">
        <f>IF(ISBLANK(P1157),"0",(VLOOKUP(P1157,REGION,2,FALSE)))</f>
        <v>BOGOTA</v>
      </c>
      <c r="R1157" t="str">
        <v>Hernán de Jesús Estrada Díaz</v>
      </c>
      <c r="S1157">
        <v>1039684869</v>
      </c>
      <c r="T1157" t="str">
        <v>DIRECTO</v>
      </c>
      <c r="U1157">
        <v>0.3333333333333333</v>
      </c>
      <c r="V1157">
        <v>0.7083333333333334</v>
      </c>
      <c r="W1157">
        <f>V1157-U1157</f>
        <v>0.37500000000000006</v>
      </c>
      <c r="X1157" t="str">
        <v>2;5</v>
      </c>
      <c r="Y1157">
        <f>NETWORKDAYS(K1157,M1157)</f>
        <v>7</v>
      </c>
      <c r="Z1157" t="str">
        <f>IF(Y1157&lt;=2,"CUMPLE","NO CUMPLE")</f>
        <v>NO CUMPLE</v>
      </c>
      <c r="AB1157" t="str">
        <v xml:space="preserve">POR DIA </v>
      </c>
      <c r="AC1157" t="str">
        <f>TEXT(M1157,"mmmm")</f>
        <v>diciembre</v>
      </c>
      <c r="AD1157" t="str">
        <f>TEXT(M1157,"yyyy")</f>
        <v>yyyy</v>
      </c>
      <c r="AE1157">
        <f>W1157*60*24</f>
        <v>540.0000000000001</v>
      </c>
      <c r="AF1157">
        <f>AE1157/60</f>
        <v>9.000000000000002</v>
      </c>
      <c r="AG1157">
        <f>AE1157/60</f>
        <v>9.000000000000002</v>
      </c>
      <c r="AH1157">
        <f>L1157-K1157</f>
        <v>7.020138888889051</v>
      </c>
      <c r="AI1157">
        <f>AH1157*24*60</f>
        <v>10109.000000000233</v>
      </c>
      <c r="AJ1157" t="e">
        <f>75728*X1157</f>
        <v>#VALUE!</v>
      </c>
    </row>
    <row r="1158" xml:space="preserve">
      <c r="A1158">
        <v>93</v>
      </c>
      <c r="B1158" t="str">
        <v>INCIDENTE</v>
      </c>
      <c r="C1158" t="str">
        <v>CERRADO</v>
      </c>
      <c r="D1158" t="str">
        <v>TIENDA</v>
      </c>
      <c r="E1158" t="str">
        <v>ACOMPAÑAMIENTO</v>
      </c>
      <c r="F1158" t="str">
        <v>ACOMPAÑAMIENTO</v>
      </c>
      <c r="G1158" t="str">
        <v>ACOMPAÑAMIENTO</v>
      </c>
      <c r="H1158"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I1158"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J1158" t="str" xml:space="preserve">
        <v xml:space="preserve">Hora Inicio: 8:00 am_x000d_
Hora Final: 5:30 pm_x000d_
Labor: Ubicar los equipos para dar el baja; Levantar la información de los seriales de cada uno de los equipos; reportar los seriales para realizar las actas de retiro. Levantar la información de los equipos para devolver al CRC. Generar las actas de devolución. Hacer verificar los seriales del personal de seguridad y hacer firmar las actas. Instalar la POS de Ecommerce.</v>
      </c>
      <c r="K1158">
        <v>45645.691666666666</v>
      </c>
      <c r="L1158">
        <v>45652.711805555555</v>
      </c>
      <c r="M1158">
        <v>45653</v>
      </c>
      <c r="N1158" t="str">
        <f>TEXT(M1158, "DDDD")</f>
        <v>viernes</v>
      </c>
      <c r="O1158" t="str">
        <v>J048 JUMBO SOACHA</v>
      </c>
      <c r="P1158" t="str">
        <v>BOGOTA</v>
      </c>
      <c r="Q1158" t="str">
        <f>IF(ISBLANK(P1158),"0",(VLOOKUP(P1158,REGION,2,FALSE)))</f>
        <v>BOGOTA</v>
      </c>
      <c r="R1158" t="str">
        <v>ALEXANDER CASTILLO SOTELO</v>
      </c>
      <c r="S1158">
        <f>IF(ISBLANK(R1158),"0", VLOOKUP(R1158,PERSONAL,2,FALSE))</f>
        <v>80216449</v>
      </c>
      <c r="T1158" t="str">
        <v>ALIADO</v>
      </c>
      <c r="U1158">
        <v>0.3333333333333333</v>
      </c>
      <c r="V1158">
        <v>0.7291666666666666</v>
      </c>
      <c r="W1158">
        <f>V1158-U1158</f>
        <v>0.3958333333333333</v>
      </c>
      <c r="X1158" t="str">
        <v>2;5</v>
      </c>
      <c r="Y1158">
        <f>NETWORKDAYS(K1158,M1158)</f>
        <v>7</v>
      </c>
      <c r="Z1158" t="str">
        <f>IF(Y1158&lt;=2,"CUMPLE","NO CUMPLE")</f>
        <v>NO CUMPLE</v>
      </c>
      <c r="AB1158" t="str">
        <v xml:space="preserve">POR DIA </v>
      </c>
      <c r="AC1158" t="str">
        <f>TEXT(M1158,"mmmm")</f>
        <v>diciembre</v>
      </c>
      <c r="AD1158" t="str">
        <f>TEXT(M1158,"yyyy")</f>
        <v>yyyy</v>
      </c>
      <c r="AE1158">
        <f>W1158*60*24</f>
        <v>570</v>
      </c>
      <c r="AF1158">
        <f>AE1158/60</f>
        <v>9.5</v>
      </c>
      <c r="AG1158">
        <f>AE1158/60</f>
        <v>9.5</v>
      </c>
      <c r="AH1158">
        <f>L1158-K1158</f>
        <v>7.020138888889051</v>
      </c>
      <c r="AI1158">
        <f>AH1158*24*60</f>
        <v>10109.000000000233</v>
      </c>
      <c r="AJ1158" t="e">
        <f>75728*X1158</f>
        <v>#VALUE!</v>
      </c>
    </row>
    <row r="1159" xml:space="preserve">
      <c r="A1159">
        <v>116</v>
      </c>
      <c r="B1159" t="str">
        <v>INCIDENTE</v>
      </c>
      <c r="C1159" t="str">
        <v>CERRADO</v>
      </c>
      <c r="D1159" t="str">
        <v>TIENDA</v>
      </c>
      <c r="E1159" t="str">
        <v>ACOMPAÑAMIENTO</v>
      </c>
      <c r="F1159" t="str">
        <v>ACOMPAÑAMIENTO</v>
      </c>
      <c r="G1159" t="str">
        <v>ACOMPAÑAMIENTO</v>
      </c>
      <c r="H1159"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I1159" t="str" xml:space="preserve">
        <v xml:space="preserve">De: Castro Rodriguez; Juan Fernando &lt;fernando.castrorodriguez@cencosud.com.co&gt; _x000d_
Enviado el: jueves; 19 de diciembre de 2024 4:36 p. m._x000d_
Para: Pardo Ronco; Jonathan Alexis &lt;jonathan.pardo@externos-co.cencosud.com&gt;_x000d_
CC: Tovar Estupinan; Yorlady &lt;Yorlady.TovarEstupinan@cencosud.com.co&gt;_x000d_
Asunto: Solicitud de recursos Isit 23 y 24 acompañamiento técnico</v>
      </c>
      <c r="J1159" t="str" xml:space="preserve">
        <v xml:space="preserve">Hora Inicio: 8:00 am_x000d_
Hora Final: 5:30 pm_x000d_
Labor: Ubicar los equipos para dar el baja; Levantar la información de los seriales de cada uno de los equipos; reportar los seriales para realizar las actas de retiro. Levantar la información de los equipos para devolver al CRC. Generar las actas de devolución. Hacer verificar los seriales del personal de seguridad y hacer firmar las actas. Instalar la POS de Ecommerce.</v>
      </c>
      <c r="K1159">
        <v>45645.691666666666</v>
      </c>
      <c r="L1159">
        <v>45652.711805555555</v>
      </c>
      <c r="M1159">
        <v>45653</v>
      </c>
      <c r="N1159" t="str">
        <f>TEXT(M1159, "DDDD")</f>
        <v>viernes</v>
      </c>
      <c r="O1159" t="str">
        <v>J048 JUMBO SOACHA</v>
      </c>
      <c r="P1159" t="str">
        <v>BOGOTA</v>
      </c>
      <c r="Q1159" t="str">
        <f>IF(ISBLANK(P1159),"0",(VLOOKUP(P1159,REGION,2,FALSE)))</f>
        <v>BOGOTA</v>
      </c>
      <c r="R1159" t="str">
        <v>Argenis Rafael Colmenares Velasquez</v>
      </c>
      <c r="S1159">
        <v>1007028278</v>
      </c>
      <c r="T1159" t="str">
        <v>ALIADO</v>
      </c>
      <c r="U1159">
        <v>0.4375</v>
      </c>
      <c r="V1159">
        <v>0.7291666666666666</v>
      </c>
      <c r="W1159">
        <f>V1159-U1159</f>
        <v>0.29166666666666663</v>
      </c>
      <c r="X1159">
        <v>2</v>
      </c>
      <c r="Y1159">
        <f>NETWORKDAYS(K1159,M1159)</f>
        <v>7</v>
      </c>
      <c r="Z1159" t="str">
        <f>IF(Y1159&lt;=2,"CUMPLE","NO CUMPLE")</f>
        <v>NO CUMPLE</v>
      </c>
      <c r="AB1159" t="str">
        <v xml:space="preserve">POR DIA </v>
      </c>
      <c r="AC1159" t="str">
        <f>TEXT(M1159,"mmmm")</f>
        <v>diciembre</v>
      </c>
      <c r="AD1159" t="str">
        <f>TEXT(M1159,"yyyy")</f>
        <v>yyyy</v>
      </c>
      <c r="AE1159">
        <f>W1159*60*24</f>
        <v>419.9999999999999</v>
      </c>
      <c r="AF1159">
        <f>AE1159/60</f>
        <v>6.999999999999998</v>
      </c>
      <c r="AG1159">
        <f>AE1159/60</f>
        <v>6.999999999999998</v>
      </c>
      <c r="AH1159">
        <f>L1159-K1159</f>
        <v>7.020138888889051</v>
      </c>
      <c r="AI1159">
        <f>AH1159*24*60</f>
        <v>10109.000000000233</v>
      </c>
      <c r="AJ1159">
        <f>75728*X1159</f>
        <v>151456</v>
      </c>
    </row>
    <row r="1160" xml:space="preserve">
      <c r="A1160">
        <v>1101465</v>
      </c>
      <c r="B1160" t="str">
        <v>SOLICITUD</v>
      </c>
      <c r="C1160" t="str">
        <v>CERRADO</v>
      </c>
      <c r="D1160" t="str">
        <v>LINEAL DE CAJAS</v>
      </c>
      <c r="E1160" t="str">
        <v>PDA</v>
      </c>
      <c r="F1160" t="str">
        <v>PDA</v>
      </c>
      <c r="G1160" t="str">
        <v>HONEYWELL</v>
      </c>
      <c r="H1160" t="str" xml:space="preserve">
        <v xml:space="preserve">La PDA de antena cuando se escanea el tiquete se queda cargando y no sube la información; y se están quedando la mayoría de tiquetes sin pasar por la PDA_x000d_
</v>
      </c>
      <c r="I1160" t="str" xml:space="preserve">
        <v xml:space="preserve">La PDA de antena cuando se escanea el tiquete se queda cargando y no sube la información; y se están quedando la mayoría de tiquetes sin pasar por la PDA_x000d_
</v>
      </c>
      <c r="J1160" t="str" xml:space="preserve">
        <v xml:space="preserve">Se llega al sitio a las 2:pm me dieron ingreso a las 2:30; me entregaron la pda del área de control perdidas ; se reviso la pda y se _x000d_
observa que al momento de ingresar a las aplicaciones no conectaba se reviso la configuración de la wlan12 y había perdido la _x000d_
configuración se configura nuevamente con el usuario de la tienda y contraseña; se realizan pruebas y conecta sin novedad al genesix _x000d_
y navega en Google; pero el error de ingreso del usuario de control perdidas en la antena no ingresa porque sistema indica que el _x000d_
usuario o contraseña no son correctos aclaro que la falla no es de la pda si no del usuario; se le explicó a auxiliar de control perdidas _x000d_
James Vasquez adjunto imágenes_x000d_
</v>
      </c>
      <c r="K1160">
        <v>45652.63958333333</v>
      </c>
      <c r="L1160">
        <v>45652.72083333333</v>
      </c>
      <c r="M1160">
        <v>45653</v>
      </c>
      <c r="N1160" t="str">
        <f>TEXT(M1160, "DDDD")</f>
        <v>viernes</v>
      </c>
      <c r="O1160" t="str" xml:space="preserve">
        <v xml:space="preserve">M042 METRO IBAGUE_x000d_
_x000d_
</v>
      </c>
      <c r="P1160" t="str">
        <v>IBAGUE</v>
      </c>
      <c r="Q1160" t="str">
        <f>IF(ISBLANK(P1160),"0",(VLOOKUP(P1160,REGION,2,FALSE)))</f>
        <v>OCCIDENTE</v>
      </c>
      <c r="R1160" t="str">
        <v>Michael Smit Villabon Trujillo</v>
      </c>
      <c r="S1160" t="e">
        <f>IF(ISBLANK(R1160),"0", VLOOKUP(R1160,PERSONAL,2,FALSE))</f>
        <v>#N/A</v>
      </c>
      <c r="T1160" t="str">
        <v>ALIADO</v>
      </c>
      <c r="U1160">
        <v>0.5833333333333334</v>
      </c>
      <c r="V1160">
        <v>0.6666666666666666</v>
      </c>
      <c r="W1160">
        <f>V1160-U1160</f>
        <v>0.08333333333333326</v>
      </c>
      <c r="X1160">
        <v>1</v>
      </c>
      <c r="Y1160">
        <f>NETWORKDAYS(K1160,M1160)</f>
        <v>2</v>
      </c>
      <c r="Z1160" t="str">
        <f>IF(Y1160&lt;=2,"CUMPLE","NO CUMPLE")</f>
        <v>CUMPLE</v>
      </c>
      <c r="AB1160" t="str">
        <v>POR TICKET</v>
      </c>
      <c r="AC1160" t="str">
        <f>TEXT(M1160,"mmmm")</f>
        <v>diciembre</v>
      </c>
      <c r="AD1160" t="str">
        <f>TEXT(M1160,"yyyy")</f>
        <v>yyyy</v>
      </c>
      <c r="AE1160">
        <f>W1160*60*24</f>
        <v>119.99999999999989</v>
      </c>
      <c r="AF1160">
        <f>AE1160/60</f>
        <v>1.999999999999998</v>
      </c>
      <c r="AG1160">
        <f>AE1160/60</f>
        <v>1.999999999999998</v>
      </c>
      <c r="AH1160">
        <f>L1160-K1160</f>
        <v>0.08125000000291038</v>
      </c>
      <c r="AI1160">
        <f>AH1160*24*60</f>
        <v>117.00000000419095</v>
      </c>
      <c r="AJ1160">
        <f>75728*X1160</f>
        <v>75728</v>
      </c>
    </row>
    <row r="1161" xml:space="preserve">
      <c r="A1161">
        <v>1076632</v>
      </c>
      <c r="B1161" t="str">
        <v>SOLICITUD</v>
      </c>
      <c r="C1161" t="str">
        <v>CERRADO</v>
      </c>
      <c r="D1161" t="str">
        <v>LINEAL DE CAJAS</v>
      </c>
      <c r="E1161" t="str">
        <v>PDA</v>
      </c>
      <c r="F1161" t="str">
        <v>PDA</v>
      </c>
      <c r="G1161" t="str">
        <v>HONEYWELL</v>
      </c>
      <c r="H1161" t="str">
        <v>Buenos días. se genera ticket donde se solicita el envió de un Printhead Gap-Sensor FreshBase bPlus para la balanza de panaderia de la tienda; el cual presenta novedad. Gracias.</v>
      </c>
      <c r="I1161" t="str">
        <v>Buenos días. se genera ticket donde se solicita el envió de un Printhead Gap-Sensor FreshBase bPlus para la balanza de panaderia de la tienda; el cual presenta novedad. Gracias.</v>
      </c>
      <c r="J1161" t="str" xml:space="preserve">
        <v xml:space="preserve">me entregaron la parte sensor me dirijo a panadería para realizar el cambio de la parte ; se retira el sensor dañando y se instaló el _x000d_
sensor nuevo pero al momento de poner a funcionar la balanza se identifica que no le está llegando las impresiones al al cabezal; se _x000d_
válida y se observa el bus de datos averiado tiene suelto el protector de la parte donde se conecta al cabezal; la balanza queda con el _x000d_
cabezal y sensor instalado pero no queda en operación por la falla en el bus de todos adjunto imágenes y video_x000d_
_x000d_
https://drive.google.com/drive/folders/10UiYqlKWmm-2yrMTXfV2UpHEcVVAbd-x</v>
      </c>
      <c r="K1161">
        <v>45652.32430555556</v>
      </c>
      <c r="L1161">
        <v>45652.72083333333</v>
      </c>
      <c r="M1161">
        <v>45653</v>
      </c>
      <c r="N1161" t="str">
        <f>TEXT(M1161, "DDDD")</f>
        <v>viernes</v>
      </c>
      <c r="O1161" t="str" xml:space="preserve">
        <v xml:space="preserve">M042 METRO IBAGUE_x000d_
_x000d_
</v>
      </c>
      <c r="P1161" t="str">
        <v>IBAGUE</v>
      </c>
      <c r="Q1161" t="str">
        <f>IF(ISBLANK(P1161),"0",(VLOOKUP(P1161,REGION,2,FALSE)))</f>
        <v>OCCIDENTE</v>
      </c>
      <c r="R1161" t="str">
        <v>Michael Smit Villabon Trujillo</v>
      </c>
      <c r="S1161" t="e">
        <f>IF(ISBLANK(R1161),"0", VLOOKUP(R1161,PERSONAL,2,FALSE))</f>
        <v>#N/A</v>
      </c>
      <c r="T1161" t="str">
        <v>ALIADO</v>
      </c>
      <c r="U1161">
        <v>0.6666666666666666</v>
      </c>
      <c r="V1161">
        <v>0.7708333333333334</v>
      </c>
      <c r="W1161">
        <f>V1161-U1161</f>
        <v>0.10416666666666674</v>
      </c>
      <c r="X1161">
        <v>1</v>
      </c>
      <c r="Y1161">
        <f>NETWORKDAYS(K1161,M1161)</f>
        <v>2</v>
      </c>
      <c r="Z1161" t="str">
        <f>IF(Y1161&lt;=2,"CUMPLE","NO CUMPLE")</f>
        <v>CUMPLE</v>
      </c>
      <c r="AB1161" t="str">
        <v>POR TICKET</v>
      </c>
      <c r="AC1161" t="str">
        <f>TEXT(M1161,"mmmm")</f>
        <v>diciembre</v>
      </c>
      <c r="AD1161" t="str">
        <f>TEXT(M1161,"yyyy")</f>
        <v>yyyy</v>
      </c>
      <c r="AE1161">
        <f>W1161*60*24</f>
        <v>150.0000000000001</v>
      </c>
      <c r="AF1161">
        <f>AE1161/60</f>
        <v>2.5000000000000018</v>
      </c>
      <c r="AG1161">
        <f>AE1161/60</f>
        <v>2.5000000000000018</v>
      </c>
      <c r="AH1161">
        <f>L1161-K1161</f>
        <v>0.39652777777519077</v>
      </c>
      <c r="AI1161">
        <f>AH1161*24*60</f>
        <v>570.9999999962747</v>
      </c>
      <c r="AJ1161">
        <f>75728*X1161</f>
        <v>75728</v>
      </c>
    </row>
    <row r="1162" xml:space="preserve">
      <c r="A1162">
        <v>100</v>
      </c>
      <c r="B1162" t="str">
        <v>INCIDENTE</v>
      </c>
      <c r="C1162" t="str">
        <v>CERRADO</v>
      </c>
      <c r="D1162" t="str">
        <v>TIENDA</v>
      </c>
      <c r="E1162" t="str">
        <v>ACOMPAÑAMIENTO</v>
      </c>
      <c r="F1162" t="str">
        <v>ACOMPAÑAMIENTO</v>
      </c>
      <c r="G1162" t="str">
        <v>ACOMPAÑAMIENTO</v>
      </c>
      <c r="H1162" t="str" xml:space="preserve">
        <v xml:space="preserve">De: Niebles Tache; Celso Jose &lt;Celso.Niebles@cencosud.com.co&gt; _x000d_
Enviado el: viernes; 27 de diciembre de 2024 12:36 p.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 Tovar Estupinan; Yorlady &lt;Yorlady.TovarEstupinan@cencosud.com.co&gt;; Munoz Bermudez; Tatiana Carolina &lt;tatiana.munozbermudez@cencosud.com.co&gt;_x000d_
Asunto: Solicitud Acompañamiento 30 y 31_x000d_
_x000d_
_x000d_
Buen día_x000d_
_x000d_
Jonathan; Agradezco su apoyo con personal para las tiendas remostad e la costa para los días 30 desde las 10:AM hasta las 8:00PM; y 31 desde las 8:00AM hasta las 6:00PM_x000d_
_x000d_
Santa Marta_x000d_
Montería_x000d_
Riohacha_x000d_
_x000d_
Gracias._x000d_
</v>
      </c>
      <c r="I1162" t="str" xml:space="preserve">
        <v xml:space="preserve">De: Niebles Tache; Celso Jose &lt;Celso.Niebles@cencosud.com.co&gt; _x000d_
Enviado el: viernes; 27 de diciembre de 2024 12:36 p.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 Tovar Estupinan; Yorlady &lt;Yorlady.TovarEstupinan@cencosud.com.co&gt;; Munoz Bermudez; Tatiana Carolina &lt;tatiana.munozbermudez@cencosud.com.co&gt;_x000d_
Asunto: Solicitud Acompañamiento 30 y 31_x000d_
_x000d_
_x000d_
Buen día_x000d_
_x000d_
Jonathan; Agradezco su apoyo con personal para las tiendas remostad e la costa para los días 30 desde las 10:AM hasta las 8:00PM; y 31 desde las 8:00AM hasta las 6:00PM_x000d_
_x000d_
Santa Marta_x000d_
Montería_x000d_
Riohacha_x000d_
_x000d_
Gracias._x000d_
</v>
      </c>
      <c r="J1162" t="str">
        <v>Se realiza Acompañamiento 30 y 31 en donde se realizo Revision de la Linea de Cajas ; escalamientos con el Area de Mesas Especializadas ; se revisa tambien las Pos y las balanzas Escaner</v>
      </c>
      <c r="K1162">
        <v>45649.333333333336</v>
      </c>
      <c r="L1162">
        <v>45649.375</v>
      </c>
      <c r="M1162">
        <v>45656</v>
      </c>
      <c r="N1162" t="str">
        <f>TEXT(M1162, "DDDD")</f>
        <v>lunes</v>
      </c>
      <c r="O1162" t="str">
        <v>J045 AV DEL FERROCARRIL SANTA MARTA</v>
      </c>
      <c r="P1162" t="str">
        <v>SANTA MARTA</v>
      </c>
      <c r="Q1162" t="str">
        <f>IF(ISBLANK(P1162),"0",(VLOOKUP(P1162,REGION,2,FALSE)))</f>
        <v>COSTA</v>
      </c>
      <c r="R1162" t="str">
        <v xml:space="preserve">Luis Enrique Daza Cabrales </v>
      </c>
      <c r="S1162" t="e">
        <f>IF(ISBLANK(R1162),"0", VLOOKUP(R1162,PERSONAL,2,FALSE))</f>
        <v>#N/A</v>
      </c>
      <c r="T1162" t="str">
        <v>CFS</v>
      </c>
      <c r="U1162">
        <v>0.2916666666666667</v>
      </c>
      <c r="V1162">
        <v>0.7291666666666666</v>
      </c>
      <c r="W1162">
        <f>V1162-U1162</f>
        <v>0.43749999999999994</v>
      </c>
      <c r="X1162">
        <v>5</v>
      </c>
      <c r="Y1162">
        <f>NETWORKDAYS(K1162,M1162)</f>
        <v>6</v>
      </c>
      <c r="Z1162" t="str">
        <f>IF(Y1162&lt;=2,"CUMPLE","NO CUMPLE")</f>
        <v>NO CUMPLE</v>
      </c>
      <c r="AB1162" t="str">
        <v xml:space="preserve">POR DIA </v>
      </c>
      <c r="AC1162" t="str">
        <f>TEXT(M1162,"mmmm")</f>
        <v>diciembre</v>
      </c>
      <c r="AD1162" t="str">
        <f>TEXT(M1162,"yyyy")</f>
        <v>yyyy</v>
      </c>
      <c r="AE1162">
        <f>W1162*60*24</f>
        <v>629.9999999999999</v>
      </c>
      <c r="AF1162">
        <f>AE1162/60</f>
        <v>10.499999999999998</v>
      </c>
      <c r="AG1162">
        <f>AE1162/60</f>
        <v>10.499999999999998</v>
      </c>
      <c r="AH1162">
        <f>L1162-K1162</f>
        <v>0.04166666666424135</v>
      </c>
      <c r="AI1162">
        <f>AH1162*24*60</f>
        <v>59.99999999650754</v>
      </c>
      <c r="AJ1162">
        <f>75728*X1162</f>
        <v>378640</v>
      </c>
    </row>
    <row r="1163" xml:space="preserve">
      <c r="A1163">
        <v>101</v>
      </c>
      <c r="B1163" t="str">
        <v>INCIDENTE</v>
      </c>
      <c r="C1163" t="str">
        <v>CERRADO</v>
      </c>
      <c r="D1163" t="str">
        <v>TIENDA</v>
      </c>
      <c r="E1163" t="str">
        <v>ACOMPAÑAMIENTO</v>
      </c>
      <c r="F1163" t="str">
        <v>ACOMPAÑAMIENTO</v>
      </c>
      <c r="G1163" t="str">
        <v>ACOMPAÑAMIENTO</v>
      </c>
      <c r="H1163" t="str" xml:space="preserve">
        <v xml:space="preserve">De: Niebles Tache; Celso Jose &lt;Celso.Niebles@cencosud.com.co&gt; _x000d_
Enviado el: viernes; 27 de diciembre de 2024 12:36 p.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 Tovar Estupinan; Yorlady &lt;Yorlady.TovarEstupinan@cencosud.com.co&gt;; Munoz Bermudez; Tatiana Carolina &lt;tatiana.munozbermudez@cencosud.com.co&gt;_x000d_
Asunto: Solicitud Acompañamiento 30 y 31_x000d_
_x000d_
_x000d_
Buen día_x000d_
_x000d_
Jonathan; Agradezco su apoyo con personal para las tiendas remostad e la costa para los días 30 desde las 10:AM hasta las 8:00PM; y 31 desde las 8:00AM hasta las 6:00PM_x000d_
_x000d_
Santa Marta_x000d_
Montería_x000d_
Riohacha_x000d_
_x000d_
Gracias._x000d_
</v>
      </c>
      <c r="I1163" t="str" xml:space="preserve">
        <v xml:space="preserve">De: Niebles Tache; Celso Jose &lt;Celso.Niebles@cencosud.com.co&gt; _x000d_
Enviado el: viernes; 27 de diciembre de 2024 12:36 p.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 Tovar Estupinan; Yorlady &lt;Yorlady.TovarEstupinan@cencosud.com.co&gt;; Munoz Bermudez; Tatiana Carolina &lt;tatiana.munozbermudez@cencosud.com.co&gt;_x000d_
Asunto: Solicitud Acompañamiento 30 y 31_x000d_
_x000d_
_x000d_
Buen día_x000d_
_x000d_
Jonathan; Agradezco su apoyo con personal para las tiendas remostad e la costa para los días 30 desde las 10:AM hasta las 8:00PM; y 31 desde las 8:00AM hasta las 6:00PM_x000d_
_x000d_
Santa Marta_x000d_
Montería_x000d_
Riohacha_x000d_
_x000d_
Gracias._x000d_
</v>
      </c>
      <c r="J1163" t="str">
        <v>Se realiza Acompañamiento 30 y 31 en donde se realizo Revision de la Linea de Cajas ; escalamientos con el Area de Mesas Especializadas ; se revisa tambien las Pos y las balanzas Escaner</v>
      </c>
      <c r="K1163">
        <v>45649.333333333336</v>
      </c>
      <c r="L1163">
        <v>45649.375</v>
      </c>
      <c r="M1163">
        <v>45656</v>
      </c>
      <c r="N1163" t="str">
        <f>TEXT(M1163, "DDDD")</f>
        <v>lunes</v>
      </c>
      <c r="O1163" t="str">
        <v>M040 RIOHACHA</v>
      </c>
      <c r="P1163" t="str">
        <v>RIOHACHA</v>
      </c>
      <c r="Q1163" t="str">
        <f>IF(ISBLANK(P1163),"0",(VLOOKUP(P1163,REGION,2,FALSE)))</f>
        <v>COSTA</v>
      </c>
      <c r="R1163" t="str">
        <v>EDUARDO RAFAEL DE ARMAS HERRERA</v>
      </c>
      <c r="S1163" t="e">
        <f>IF(ISBLANK(R1163),"0", VLOOKUP(R1163,PERSONAL,2,FALSE))</f>
        <v>#N/A</v>
      </c>
      <c r="T1163" t="str">
        <v>DIRECTO</v>
      </c>
      <c r="U1163">
        <v>0.2916666666666667</v>
      </c>
      <c r="V1163">
        <v>0.7291666666666666</v>
      </c>
      <c r="W1163">
        <f>V1163-U1163</f>
        <v>0.43749999999999994</v>
      </c>
      <c r="X1163">
        <v>5</v>
      </c>
      <c r="Y1163">
        <f>NETWORKDAYS(K1163,M1163)</f>
        <v>6</v>
      </c>
      <c r="Z1163" t="str">
        <f>IF(Y1163&lt;=2,"CUMPLE","NO CUMPLE")</f>
        <v>NO CUMPLE</v>
      </c>
      <c r="AB1163" t="str">
        <v xml:space="preserve">POR DIA </v>
      </c>
      <c r="AC1163" t="str">
        <f>TEXT(M1163,"mmmm")</f>
        <v>diciembre</v>
      </c>
      <c r="AD1163" t="str">
        <f>TEXT(M1163,"yyyy")</f>
        <v>yyyy</v>
      </c>
      <c r="AE1163">
        <f>W1163*60*24</f>
        <v>629.9999999999999</v>
      </c>
      <c r="AF1163">
        <f>AE1163/60</f>
        <v>10.499999999999998</v>
      </c>
      <c r="AG1163">
        <f>AE1163/60</f>
        <v>10.499999999999998</v>
      </c>
      <c r="AH1163">
        <f>L1163-K1163</f>
        <v>0.04166666666424135</v>
      </c>
      <c r="AI1163">
        <f>AH1163*24*60</f>
        <v>59.99999999650754</v>
      </c>
      <c r="AJ1163">
        <f>75728*X1163</f>
        <v>378640</v>
      </c>
    </row>
    <row r="1164" xml:space="preserve">
      <c r="A1164">
        <v>102</v>
      </c>
      <c r="B1164" t="str">
        <v>INCIDENTE</v>
      </c>
      <c r="C1164" t="str">
        <v>CERRADO</v>
      </c>
      <c r="D1164" t="str">
        <v>TIENDA</v>
      </c>
      <c r="E1164" t="str">
        <v>ACOMPAÑAMIENTO</v>
      </c>
      <c r="F1164" t="str">
        <v>ACOMPAÑAMIENTO</v>
      </c>
      <c r="G1164" t="str">
        <v>ACOMPAÑAMIENTO</v>
      </c>
      <c r="H1164" t="str" xml:space="preserve">
        <v xml:space="preserve">De: Niebles Tache; Celso Jose &lt;Celso.Niebles@cencosud.com.co&gt; _x000d_
Enviado el: viernes; 27 de diciembre de 2024 12:36 p.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 Tovar Estupinan; Yorlady &lt;Yorlady.TovarEstupinan@cencosud.com.co&gt;; Munoz Bermudez; Tatiana Carolina &lt;tatiana.munozbermudez@cencosud.com.co&gt;_x000d_
Asunto: Solicitud Acompañamiento 30 y 31_x000d_
_x000d_
_x000d_
Buen día_x000d_
_x000d_
Jonathan; Agradezco su apoyo con personal para las tiendas remostad e la costa para los días 30 desde las 10:AM hasta las 8:00PM; y 31 desde las 8:00AM hasta las 6:00PM_x000d_
_x000d_
Santa Marta_x000d_
Montería_x000d_
Riohacha_x000d_
_x000d_
Gracias._x000d_
</v>
      </c>
      <c r="I1164" t="str" xml:space="preserve">
        <v xml:space="preserve">De: Niebles Tache; Celso Jose &lt;Celso.Niebles@cencosud.com.co&gt; _x000d_
Enviado el: viernes; 27 de diciembre de 2024 12:36 p. m._x000d_
Para: Pardo Ronco; Jonathan Alexis &lt;jonathan.pardo@externos-co.cencosud.com&gt;_x000d_
CC: Hoyos Lozano; Alveiro Luis &lt;Alveiro.Hoyos@cencosud.com.co&gt;; Acosta Mercado; Rafael de Jesus &lt;Rafael.Acosta@cencosud.com.co&gt;; Romero Tellez; Wilson Jose &lt;Wilson.Romero@cencosud.com.co&gt;; Martinez Escorcia; Alvaro Andres &lt;Alvaro.Martinez@cencosud.com.co&gt;; Tovar Estupinan; Yorlady &lt;Yorlady.TovarEstupinan@cencosud.com.co&gt;; Munoz Bermudez; Tatiana Carolina &lt;tatiana.munozbermudez@cencosud.com.co&gt;_x000d_
Asunto: Solicitud Acompañamiento 30 y 31_x000d_
_x000d_
_x000d_
Buen día_x000d_
_x000d_
Jonathan; Agradezco su apoyo con personal para las tiendas remostad e la costa para los días 30 desde las 10:AM hasta las 8:00PM; y 31 desde las 8:00AM hasta las 6:00PM_x000d_
_x000d_
Santa Marta_x000d_
Montería_x000d_
Riohacha_x000d_
_x000d_
Gracias._x000d_
</v>
      </c>
      <c r="J1164" t="str">
        <v>Se realiza Acompañamiento 30 y 31 en donde se realizo Revision de la Linea de Cajas ; escalamientos con el Area de Mesas Especializadas ; se revisa tambien las Pos y las balanzas Escaner</v>
      </c>
      <c r="K1164">
        <v>45649.333333333336</v>
      </c>
      <c r="L1164">
        <v>45649.375</v>
      </c>
      <c r="M1164">
        <v>45656</v>
      </c>
      <c r="N1164" t="str">
        <f>TEXT(M1164, "DDDD")</f>
        <v>lunes</v>
      </c>
      <c r="O1164" t="str">
        <v>M085 MONTERIA</v>
      </c>
      <c r="P1164" t="str">
        <v>MONTERIA</v>
      </c>
      <c r="Q1164" t="str">
        <f>IF(ISBLANK(P1164),"0",(VLOOKUP(P1164,REGION,2,FALSE)))</f>
        <v>COSTA</v>
      </c>
      <c r="R1164" t="str">
        <v>Sharon Yaneth Kerguelen Wilches</v>
      </c>
      <c r="S1164">
        <f>IF(ISBLANK(R1164),"0", VLOOKUP(R1164,PERSONAL,2,FALSE))</f>
        <v>1067917448</v>
      </c>
      <c r="T1164" t="str">
        <v>DIRECTO</v>
      </c>
      <c r="U1164">
        <v>0.2916666666666667</v>
      </c>
      <c r="V1164">
        <v>0.7291666666666666</v>
      </c>
      <c r="W1164">
        <f>V1164-U1164</f>
        <v>0.43749999999999994</v>
      </c>
      <c r="X1164">
        <v>5</v>
      </c>
      <c r="Y1164">
        <f>NETWORKDAYS(K1164,M1164)</f>
        <v>6</v>
      </c>
      <c r="Z1164" t="str">
        <f>IF(Y1164&lt;=2,"CUMPLE","NO CUMPLE")</f>
        <v>NO CUMPLE</v>
      </c>
      <c r="AB1164" t="str">
        <v xml:space="preserve">POR DIA </v>
      </c>
      <c r="AC1164" t="str">
        <f>TEXT(M1164,"mmmm")</f>
        <v>diciembre</v>
      </c>
      <c r="AD1164" t="str">
        <f>TEXT(M1164,"yyyy")</f>
        <v>yyyy</v>
      </c>
      <c r="AE1164">
        <f>W1164*60*24</f>
        <v>629.9999999999999</v>
      </c>
      <c r="AF1164">
        <f>AE1164/60</f>
        <v>10.499999999999998</v>
      </c>
      <c r="AG1164">
        <f>AE1164/60</f>
        <v>10.499999999999998</v>
      </c>
      <c r="AH1164">
        <f>L1164-K1164</f>
        <v>0.04166666666424135</v>
      </c>
      <c r="AI1164">
        <f>AH1164*24*60</f>
        <v>59.99999999650754</v>
      </c>
      <c r="AJ1164">
        <f>75728*X1164</f>
        <v>378640</v>
      </c>
    </row>
    <row r="1165" xml:space="preserve">
      <c r="A1165">
        <v>103</v>
      </c>
      <c r="B1165" t="str">
        <v>INCIDENTE</v>
      </c>
      <c r="C1165" t="str">
        <v>CERRADO</v>
      </c>
      <c r="D1165" t="str">
        <v>TIENDA</v>
      </c>
      <c r="E1165" t="str">
        <v>ACOMPAÑAMIENTO</v>
      </c>
      <c r="F1165" t="str">
        <v>ACOMPAÑAMIENTO</v>
      </c>
      <c r="G1165" t="str">
        <v>ACOMPAÑAMIENTO</v>
      </c>
      <c r="H1165" t="str" xml:space="preserve">
        <v xml:space="preserve">De: Ardila Gonzalez; Sergio Andres &lt;sergio.ardila@cencosud.com.co&gt; _x000d_
Enviado el: jueves; 26 de diciembre de 2024 8:30 a. m._x000d_
Para: Pardo Ronco; Jonathan Alexis &lt;jonathan.pardo@externos-co.cencosud.com&gt;_x000d_
CC: Onsite Oriente &lt;onsiteoriente@cnco.onmicrosoft.com&gt;_x000d_
Asunto: Solicitud de Personal para Apoyo tiendas Fin de Año Region Oriente 30 y 31 de Diciembre_x000d_
_x000d_
Buenas dias Jonathan._x000d_
_x000d_
Me podrias por favor ayudar con estos recursos para las tiendas en los siguientes dias 30 y 31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I1165" t="str" xml:space="preserve">
        <v xml:space="preserve">De: Ardila Gonzalez; Sergio Andres &lt;sergio.ardila@cencosud.com.co&gt; _x000d_
Enviado el: jueves; 26 de diciembre de 2024 8:30 a. m._x000d_
Para: Pardo Ronco; Jonathan Alexis &lt;jonathan.pardo@externos-co.cencosud.com&gt;_x000d_
CC: Onsite Oriente &lt;onsiteoriente@cnco.onmicrosoft.com&gt;_x000d_
Asunto: Solicitud de Personal para Apoyo tiendas Fin de Año Region Oriente 30 y 31 de Diciembre_x000d_
_x000d_
Buenas dias Jonathan._x000d_
_x000d_
Me podrias por favor ayudar con estos recursos para las tiendas en los siguientes dias 30 y 31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J1165" t="str">
        <v>Se realiza Acompañamiento 30 y 31 en donde se realizo Revision de la Linea de Cajas ; escalamientos con el Area de Mesas Especializadas ; se revisa tambien las Pos y las balanzas Escaner</v>
      </c>
      <c r="K1165">
        <v>45652.354166666664</v>
      </c>
      <c r="L1165">
        <v>45652.70625</v>
      </c>
      <c r="M1165">
        <v>45656</v>
      </c>
      <c r="N1165" t="str">
        <f>TEXT(M1165, "DDDD")</f>
        <v>lunes</v>
      </c>
      <c r="O1165" t="str">
        <v>M080 LOS LIBERTADORES</v>
      </c>
      <c r="P1165" t="str">
        <v>CUCUTA</v>
      </c>
      <c r="Q1165" t="str">
        <f>IF(ISBLANK(P1165),"0",(VLOOKUP(P1165,REGION,2,FALSE)))</f>
        <v>ORIENTE</v>
      </c>
      <c r="R1165" t="str">
        <v>Roilan Oswaldo Morales Cardenas</v>
      </c>
      <c r="S1165" t="e">
        <f>IF(ISBLANK(R1165),"0", VLOOKUP(R1165,PERSONAL,2,FALSE))</f>
        <v>#N/A</v>
      </c>
      <c r="T1165" t="str">
        <v>DIRECTO</v>
      </c>
      <c r="U1165">
        <v>0.4166666666666667</v>
      </c>
      <c r="V1165">
        <v>0.8333333333333334</v>
      </c>
      <c r="W1165">
        <f>V1165-U1165</f>
        <v>0.4166666666666667</v>
      </c>
      <c r="X1165" t="str">
        <v>2;5</v>
      </c>
      <c r="Y1165">
        <f>NETWORKDAYS(K1165,M1165)</f>
        <v>3</v>
      </c>
      <c r="Z1165" t="str">
        <f>IF(Y1165&lt;=2,"CUMPLE","NO CUMPLE")</f>
        <v>NO CUMPLE</v>
      </c>
      <c r="AB1165" t="str">
        <v xml:space="preserve">POR DIA </v>
      </c>
      <c r="AC1165" t="str">
        <f>TEXT(M1165,"mmmm")</f>
        <v>diciembre</v>
      </c>
      <c r="AD1165" t="str">
        <f>TEXT(M1165,"yyyy")</f>
        <v>yyyy</v>
      </c>
      <c r="AE1165">
        <f>W1165*60*24</f>
        <v>600</v>
      </c>
      <c r="AF1165">
        <f>AE1165/60</f>
        <v>10</v>
      </c>
      <c r="AG1165">
        <f>AE1165/60</f>
        <v>10</v>
      </c>
      <c r="AH1165">
        <f>L1165-K1165</f>
        <v>0.35208333333866904</v>
      </c>
      <c r="AI1165">
        <f>AH1165*24*60</f>
        <v>507.0000000076834</v>
      </c>
      <c r="AJ1165" t="e">
        <f>75728*X1165</f>
        <v>#VALUE!</v>
      </c>
    </row>
    <row r="1166" xml:space="preserve">
      <c r="A1166">
        <v>104</v>
      </c>
      <c r="B1166" t="str">
        <v>INCIDENTE</v>
      </c>
      <c r="C1166" t="str">
        <v>CERRADO</v>
      </c>
      <c r="D1166" t="str">
        <v>TIENDA</v>
      </c>
      <c r="E1166" t="str">
        <v>ACOMPAÑAMIENTO</v>
      </c>
      <c r="F1166" t="str">
        <v>ACOMPAÑAMIENTO</v>
      </c>
      <c r="G1166" t="str">
        <v>ACOMPAÑAMIENTO</v>
      </c>
      <c r="H1166" t="str" xml:space="preserve">
        <v xml:space="preserve">De: Ardila Gonzalez; Sergio Andres &lt;sergio.ardila@cencosud.com.co&gt; _x000d_
Enviado el: jueves; 26 de diciembre de 2024 8:30 a. m._x000d_
Para: Pardo Ronco; Jonathan Alexis &lt;jonathan.pardo@externos-co.cencosud.com&gt;_x000d_
CC: Onsite Oriente &lt;onsiteoriente@cnco.onmicrosoft.com&gt;_x000d_
Asunto: Solicitud de Personal para Apoyo tiendas Fin de Año Region Oriente 30 y 31 de Diciembre_x000d_
_x000d_
Buenas dias Jonathan._x000d_
_x000d_
Me podrias por favor ayudar con estos recursos para las tiendas en los siguientes dias 30 y 31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I1166" t="str" xml:space="preserve">
        <v xml:space="preserve">De: Ardila Gonzalez; Sergio Andres &lt;sergio.ardila@cencosud.com.co&gt; _x000d_
Enviado el: jueves; 26 de diciembre de 2024 8:30 a. m._x000d_
Para: Pardo Ronco; Jonathan Alexis &lt;jonathan.pardo@externos-co.cencosud.com&gt;_x000d_
CC: Onsite Oriente &lt;onsiteoriente@cnco.onmicrosoft.com&gt;_x000d_
Asunto: Solicitud de Personal para Apoyo tiendas Fin de Año Region Oriente 30 y 31 de Diciembre_x000d_
_x000d_
Buenas dias Jonathan._x000d_
_x000d_
Me podrias por favor ayudar con estos recursos para las tiendas en los siguientes dias 30 y 31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J1166" t="str">
        <v>Se realiza Acompañamiento 30 y 31 en donde se realizo Revision de la Linea de Cajas ; escalamientos con el Area de Mesas Especializadas ; se revisa tambien las Pos y las balanzas Escaner</v>
      </c>
      <c r="K1166">
        <v>45652.354166666664</v>
      </c>
      <c r="L1166">
        <v>45652.70625</v>
      </c>
      <c r="M1166">
        <v>45656</v>
      </c>
      <c r="N1166" t="str">
        <f>TEXT(M1166, "DDDD")</f>
        <v>lunes</v>
      </c>
      <c r="O1166" t="str">
        <v>M081 VENTURA PLAZA</v>
      </c>
      <c r="P1166" t="str">
        <v>CUCUTA</v>
      </c>
      <c r="Q1166" t="str">
        <f>IF(ISBLANK(P1166),"0",(VLOOKUP(P1166,REGION,2,FALSE)))</f>
        <v>ORIENTE</v>
      </c>
      <c r="R1166" t="str">
        <v>Roilan Oswaldo Morales Cardenas</v>
      </c>
      <c r="S1166" t="e">
        <f>IF(ISBLANK(R1166),"0", VLOOKUP(R1166,PERSONAL,2,FALSE))</f>
        <v>#N/A</v>
      </c>
      <c r="T1166" t="str">
        <v>DIRECTO</v>
      </c>
      <c r="U1166">
        <v>0.4166666666666667</v>
      </c>
      <c r="V1166">
        <v>0.8333333333333334</v>
      </c>
      <c r="W1166">
        <f>V1166-U1166</f>
        <v>0.4166666666666667</v>
      </c>
      <c r="X1166" t="str">
        <v>2;5</v>
      </c>
      <c r="Y1166">
        <f>NETWORKDAYS(K1166,M1166)</f>
        <v>3</v>
      </c>
      <c r="Z1166" t="str">
        <f>IF(Y1166&lt;=2,"CUMPLE","NO CUMPLE")</f>
        <v>NO CUMPLE</v>
      </c>
      <c r="AB1166" t="str">
        <v xml:space="preserve">POR DIA </v>
      </c>
      <c r="AC1166" t="str">
        <f>TEXT(M1166,"mmmm")</f>
        <v>diciembre</v>
      </c>
      <c r="AD1166" t="str">
        <f>TEXT(M1166,"yyyy")</f>
        <v>yyyy</v>
      </c>
      <c r="AE1166">
        <f>W1166*60*24</f>
        <v>600</v>
      </c>
      <c r="AF1166">
        <f>AE1166/60</f>
        <v>10</v>
      </c>
      <c r="AG1166">
        <f>AE1166/60</f>
        <v>10</v>
      </c>
      <c r="AH1166">
        <f>L1166-K1166</f>
        <v>0.35208333333866904</v>
      </c>
      <c r="AI1166">
        <f>AH1166*24*60</f>
        <v>507.0000000076834</v>
      </c>
      <c r="AJ1166" t="e">
        <f>75728*X1166</f>
        <v>#VALUE!</v>
      </c>
    </row>
    <row r="1167" xml:space="preserve">
      <c r="A1167">
        <v>105</v>
      </c>
      <c r="B1167" t="str">
        <v>INCIDENTE</v>
      </c>
      <c r="C1167" t="str">
        <v>CERRADO</v>
      </c>
      <c r="D1167" t="str">
        <v>TIENDA</v>
      </c>
      <c r="E1167" t="str">
        <v>ACOMPAÑAMIENTO</v>
      </c>
      <c r="F1167" t="str">
        <v>ACOMPAÑAMIENTO</v>
      </c>
      <c r="G1167" t="str">
        <v>ACOMPAÑAMIENTO</v>
      </c>
      <c r="H1167" t="str" xml:space="preserve">
        <v xml:space="preserve">De: Ardila Gonzalez; Sergio Andres &lt;sergio.ardila@cencosud.com.co&gt; _x000d_
Enviado el: jueves; 26 de diciembre de 2024 8:30 a. m._x000d_
Para: Pardo Ronco; Jonathan Alexis &lt;jonathan.pardo@externos-co.cencosud.com&gt;_x000d_
CC: Onsite Oriente &lt;onsiteoriente@cnco.onmicrosoft.com&gt;_x000d_
Asunto: Solicitud de Personal para Apoyo tiendas Fin de Año Region Oriente 30 y 31 de Diciembre_x000d_
_x000d_
Buenas dias Jonathan._x000d_
_x000d_
Me podrias por favor ayudar con estos recursos para las tiendas en los siguientes dias 30 y 31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I1167" t="str" xml:space="preserve">
        <v xml:space="preserve">De: Ardila Gonzalez; Sergio Andres &lt;sergio.ardila@cencosud.com.co&gt; _x000d_
Enviado el: jueves; 26 de diciembre de 2024 8:30 a. m._x000d_
Para: Pardo Ronco; Jonathan Alexis &lt;jonathan.pardo@externos-co.cencosud.com&gt;_x000d_
CC: Onsite Oriente &lt;onsiteoriente@cnco.onmicrosoft.com&gt;_x000d_
Asunto: Solicitud de Personal para Apoyo tiendas Fin de Año Region Oriente 30 y 31 de Diciembre_x000d_
_x000d_
Buenas dias Jonathan._x000d_
_x000d_
Me podrias por favor ayudar con estos recursos para las tiendas en los siguientes dias 30 y 31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J1167" t="str">
        <v>Se realiza Acompañamiento 30 y 31 en donde se realizo Revision de la Linea de Cajas ; escalamientos con el Area de Mesas Especializadas ; se revisa tambien las Pos y las balanzas Escaner</v>
      </c>
      <c r="K1167">
        <v>45652.354166666664</v>
      </c>
      <c r="L1167">
        <v>45652.70625</v>
      </c>
      <c r="M1167">
        <v>45656</v>
      </c>
      <c r="N1167" t="str">
        <f>TEXT(M1167, "DDDD")</f>
        <v>lunes</v>
      </c>
      <c r="O1167" t="str">
        <v>J126 SAN SILVESTRE</v>
      </c>
      <c r="P1167" t="str">
        <v>BARRANCABERMEJA</v>
      </c>
      <c r="Q1167" t="str">
        <f>IF(ISBLANK(P1167),"0",(VLOOKUP(P1167,REGION,2,FALSE)))</f>
        <v>ORIENTE</v>
      </c>
      <c r="R1167" t="str">
        <v>LUIS CARLOS ROJAS ACOSTA</v>
      </c>
      <c r="S1167">
        <f>IF(ISBLANK(R1167),"0", VLOOKUP(R1167,PERSONAL,2,FALSE))</f>
        <v>1096188137</v>
      </c>
      <c r="T1167" t="str">
        <v>DIRECTO</v>
      </c>
      <c r="U1167">
        <v>0.4166666666666667</v>
      </c>
      <c r="V1167">
        <v>0.8333333333333334</v>
      </c>
      <c r="W1167">
        <f>V1167-U1167</f>
        <v>0.4166666666666667</v>
      </c>
      <c r="X1167">
        <v>5</v>
      </c>
      <c r="Y1167">
        <f>NETWORKDAYS(K1167,M1167)</f>
        <v>3</v>
      </c>
      <c r="Z1167" t="str">
        <f>IF(Y1167&lt;=2,"CUMPLE","NO CUMPLE")</f>
        <v>NO CUMPLE</v>
      </c>
      <c r="AB1167" t="str">
        <v xml:space="preserve">POR DIA </v>
      </c>
      <c r="AC1167" t="str">
        <f>TEXT(M1167,"mmmm")</f>
        <v>diciembre</v>
      </c>
      <c r="AD1167" t="str">
        <f>TEXT(M1167,"yyyy")</f>
        <v>yyyy</v>
      </c>
      <c r="AE1167">
        <f>W1167*60*24</f>
        <v>600</v>
      </c>
      <c r="AF1167">
        <f>AE1167/60</f>
        <v>10</v>
      </c>
      <c r="AG1167">
        <f>AE1167/60</f>
        <v>10</v>
      </c>
      <c r="AH1167">
        <f>L1167-K1167</f>
        <v>0.35208333333866904</v>
      </c>
      <c r="AI1167">
        <f>AH1167*24*60</f>
        <v>507.0000000076834</v>
      </c>
      <c r="AJ1167">
        <f>75728*X1167</f>
        <v>378640</v>
      </c>
    </row>
    <row r="1168" xml:space="preserve">
      <c r="A1168">
        <v>106</v>
      </c>
      <c r="B1168" t="str">
        <v>INCIDENTE</v>
      </c>
      <c r="C1168" t="str">
        <v>CERRADO</v>
      </c>
      <c r="D1168" t="str">
        <v>TIENDA</v>
      </c>
      <c r="E1168" t="str">
        <v>ACOMPAÑAMIENTO</v>
      </c>
      <c r="F1168" t="str">
        <v>ACOMPAÑAMIENTO</v>
      </c>
      <c r="G1168" t="str">
        <v>ACOMPAÑAMIENTO</v>
      </c>
      <c r="H1168" t="str" xml:space="preserve">
        <v xml:space="preserve">De: Ardila Gonzalez; Sergio Andres &lt;sergio.ardila@cencosud.com.co&gt; _x000d_
Enviado el: jueves; 26 de diciembre de 2024 8:30 a. m._x000d_
Para: Pardo Ronco; Jonathan Alexis &lt;jonathan.pardo@externos-co.cencosud.com&gt;_x000d_
CC: Onsite Oriente &lt;onsiteoriente@cnco.onmicrosoft.com&gt;_x000d_
Asunto: Solicitud de Personal para Apoyo tiendas Fin de Año Region Oriente 30 y 31 de Diciembre_x000d_
_x000d_
Buenas dias Jonathan._x000d_
_x000d_
Me podrias por favor ayudar con estos recursos para las tiendas en los siguientes dias 30 y 31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I1168" t="str" xml:space="preserve">
        <v xml:space="preserve">De: Ardila Gonzalez; Sergio Andres &lt;sergio.ardila@cencosud.com.co&gt; _x000d_
Enviado el: jueves; 26 de diciembre de 2024 8:30 a. m._x000d_
Para: Pardo Ronco; Jonathan Alexis &lt;jonathan.pardo@externos-co.cencosud.com&gt;_x000d_
CC: Onsite Oriente &lt;onsiteoriente@cnco.onmicrosoft.com&gt;_x000d_
Asunto: Solicitud de Personal para Apoyo tiendas Fin de Año Region Oriente 30 y 31 de Diciembre_x000d_
_x000d_
Buenas dias Jonathan._x000d_
_x000d_
Me podrias por favor ayudar con estos recursos para las tiendas en los siguientes dias 30 y 31 de Diciembre en estos horarios solicitados lo trabajaremos a un 2.5; y lo que requiero es estar pendiente de las novedades que surjan en la linea de cajas por el evento de Navidad y los cau que se le asignen en el trascurso del día._x000d_
_x000d_
Nota: Por favor informar al tecnico que su prioridad es estar pendiente en la linea de cajas por las novedades que surjan y estar en constante contacto con las personas que menciono en este correo para atender las novedades._x000d_
_x000d_
</v>
      </c>
      <c r="J1168" t="str">
        <v>Se realiza Acompañamiento 30 y 31 en donde se realizo Revision de la Linea de Cajas ; escalamientos con el Area de Mesas Especializadas ; se revisa tambien las Pos y las balanzas Escaner</v>
      </c>
      <c r="K1168">
        <v>45652.354166666664</v>
      </c>
      <c r="L1168">
        <v>45652.70625</v>
      </c>
      <c r="M1168">
        <v>45656</v>
      </c>
      <c r="N1168" t="str">
        <f>TEXT(M1168, "DDDD")</f>
        <v>lunes</v>
      </c>
      <c r="O1168" t="str">
        <v>J185 YOPAL</v>
      </c>
      <c r="P1168" t="str">
        <v>YOPAL</v>
      </c>
      <c r="Q1168" t="str">
        <f>IF(ISBLANK(P1168),"0",(VLOOKUP(P1168,REGION,2,FALSE)))</f>
        <v>ORIENTE</v>
      </c>
      <c r="R1168" t="str">
        <v>Pablo Andres Balanta Gomez</v>
      </c>
      <c r="S1168">
        <f>IF(ISBLANK(R1168),"0", VLOOKUP(R1168,PERSONAL,2,FALSE))</f>
        <v>1111739227</v>
      </c>
      <c r="T1168" t="str">
        <v>DIRECTO</v>
      </c>
      <c r="U1168">
        <v>0.4166666666666667</v>
      </c>
      <c r="V1168">
        <v>0.8333333333333334</v>
      </c>
      <c r="W1168">
        <f>V1168-U1168</f>
        <v>0.4166666666666667</v>
      </c>
      <c r="X1168">
        <v>5</v>
      </c>
      <c r="Y1168">
        <f>NETWORKDAYS(K1168,M1168)</f>
        <v>3</v>
      </c>
      <c r="Z1168" t="str">
        <f>IF(Y1168&lt;=2,"CUMPLE","NO CUMPLE")</f>
        <v>NO CUMPLE</v>
      </c>
      <c r="AB1168" t="str">
        <v xml:space="preserve">POR DIA </v>
      </c>
      <c r="AC1168" t="str">
        <f>TEXT(M1168,"mmmm")</f>
        <v>diciembre</v>
      </c>
      <c r="AD1168" t="str">
        <f>TEXT(M1168,"yyyy")</f>
        <v>yyyy</v>
      </c>
      <c r="AE1168">
        <f>W1168*60*24</f>
        <v>600</v>
      </c>
      <c r="AF1168">
        <f>AE1168/60</f>
        <v>10</v>
      </c>
      <c r="AG1168">
        <f>AE1168/60</f>
        <v>10</v>
      </c>
      <c r="AH1168">
        <f>L1168-K1168</f>
        <v>0.35208333333866904</v>
      </c>
      <c r="AI1168">
        <f>AH1168*24*60</f>
        <v>507.0000000076834</v>
      </c>
      <c r="AJ1168">
        <f>75728*X1168</f>
        <v>378640</v>
      </c>
    </row>
    <row r="1169" xml:space="preserve">
      <c r="A1169">
        <v>107</v>
      </c>
      <c r="B1169" t="str">
        <v>INCIDENTE</v>
      </c>
      <c r="C1169" t="str">
        <v>CERRADO</v>
      </c>
      <c r="D1169" t="str">
        <v>TIENDA</v>
      </c>
      <c r="E1169" t="str">
        <v>ACOMPAÑAMIENTO</v>
      </c>
      <c r="F1169" t="str">
        <v>ACOMPAÑAMIENTO</v>
      </c>
      <c r="G1169" t="str">
        <v>ACOMPAÑAMIENTO</v>
      </c>
      <c r="H1169"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I1169"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J1169" t="str">
        <v>Se realiza Acompañamiento en la linea de cajas el 30 y 31 ; se revisan fallas presentadas en escaner balanzas y en la lineas de Cajas</v>
      </c>
      <c r="K1169">
        <v>45653.330555555556</v>
      </c>
      <c r="L1169">
        <v>45653.35208333333</v>
      </c>
      <c r="M1169">
        <v>45656</v>
      </c>
      <c r="N1169" t="str">
        <f>TEXT(M1169, "DDDD")</f>
        <v>lunes</v>
      </c>
      <c r="O1169" t="str">
        <v>M038 METRO NEIVA CENTRO DE CONVENCIONES</v>
      </c>
      <c r="P1169" t="str">
        <v>NEIVA</v>
      </c>
      <c r="Q1169" t="str">
        <f>IF(ISBLANK(P1169),"0",(VLOOKUP(P1169,REGION,2,FALSE)))</f>
        <v>OCCIDENTE</v>
      </c>
      <c r="R1169" t="str">
        <v>Michael Smit Villabon Trujillo</v>
      </c>
      <c r="S1169">
        <v>1076903633</v>
      </c>
      <c r="T1169" t="str">
        <v>ALIADO</v>
      </c>
      <c r="U1169">
        <v>0.4166666666666667</v>
      </c>
      <c r="V1169">
        <v>0.8333333333333334</v>
      </c>
      <c r="W1169">
        <f>V1169-U1169</f>
        <v>0.4166666666666667</v>
      </c>
      <c r="X1169">
        <v>5</v>
      </c>
      <c r="Y1169">
        <f>NETWORKDAYS(K1169,M1169)</f>
        <v>2</v>
      </c>
      <c r="Z1169" t="str">
        <f>IF(Y1169&lt;=2,"CUMPLE","NO CUMPLE")</f>
        <v>CUMPLE</v>
      </c>
      <c r="AB1169" t="str">
        <v xml:space="preserve">POR DIA </v>
      </c>
      <c r="AC1169" t="str">
        <f>TEXT(M1169,"mmmm")</f>
        <v>diciembre</v>
      </c>
      <c r="AD1169" t="str">
        <f>TEXT(M1169,"yyyy")</f>
        <v>yyyy</v>
      </c>
      <c r="AE1169">
        <f>W1169*60*24</f>
        <v>600</v>
      </c>
      <c r="AF1169">
        <f>AE1169/60</f>
        <v>10</v>
      </c>
      <c r="AG1169">
        <f>AE1169/60</f>
        <v>10</v>
      </c>
      <c r="AH1169">
        <f>L1169-K1169</f>
        <v>0.02152777777519077</v>
      </c>
      <c r="AI1169">
        <f>AH1169*24*60</f>
        <v>30.99999999627471</v>
      </c>
      <c r="AJ1169">
        <f>75728*X1169</f>
        <v>378640</v>
      </c>
    </row>
    <row r="1170" xml:space="preserve">
      <c r="A1170">
        <v>108</v>
      </c>
      <c r="B1170" t="str">
        <v>INCIDENTE</v>
      </c>
      <c r="C1170" t="str">
        <v>CERRADO</v>
      </c>
      <c r="D1170" t="str">
        <v>TIENDA</v>
      </c>
      <c r="E1170" t="str">
        <v>ACOMPAÑAMIENTO</v>
      </c>
      <c r="F1170" t="str">
        <v>ACOMPAÑAMIENTO</v>
      </c>
      <c r="G1170" t="str">
        <v>ACOMPAÑAMIENTO</v>
      </c>
      <c r="H1170"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I1170"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J1170" t="str">
        <v>Se realiza Acompañamiento en la linea de cajas el 30 y 31 ; se revisan fallas presentadas en escaner balanzas y en la lineas de Cajas</v>
      </c>
      <c r="K1170">
        <v>45653.330555555556</v>
      </c>
      <c r="L1170">
        <v>45653.35208333333</v>
      </c>
      <c r="M1170">
        <v>45656</v>
      </c>
      <c r="N1170" t="str">
        <f>TEXT(M1170, "DDDD")</f>
        <v>lunes</v>
      </c>
      <c r="O1170" t="str">
        <v>J047 GIRARDOT</v>
      </c>
      <c r="P1170" t="str">
        <v>GIRARDOT</v>
      </c>
      <c r="Q1170" t="str">
        <f>IF(ISBLANK(P1170),"0",(VLOOKUP(P1170,REGION,2,FALSE)))</f>
        <v>OCCIDENTE</v>
      </c>
      <c r="R1170" t="str">
        <v>Michael Smit Villabon Trujillo</v>
      </c>
      <c r="S1170">
        <v>1076903633</v>
      </c>
      <c r="T1170" t="str">
        <v>ALIADO</v>
      </c>
      <c r="U1170">
        <v>0.4166666666666667</v>
      </c>
      <c r="V1170">
        <v>0.8333333333333334</v>
      </c>
      <c r="W1170">
        <f>V1170-U1170</f>
        <v>0.4166666666666667</v>
      </c>
      <c r="X1170">
        <v>5</v>
      </c>
      <c r="Y1170">
        <f>NETWORKDAYS(K1170,M1170)</f>
        <v>2</v>
      </c>
      <c r="Z1170" t="str">
        <f>IF(Y1170&lt;=2,"CUMPLE","NO CUMPLE")</f>
        <v>CUMPLE</v>
      </c>
      <c r="AB1170" t="str">
        <v xml:space="preserve">POR DIA </v>
      </c>
      <c r="AC1170" t="str">
        <f>TEXT(M1170,"mmmm")</f>
        <v>diciembre</v>
      </c>
      <c r="AD1170" t="str">
        <f>TEXT(M1170,"yyyy")</f>
        <v>yyyy</v>
      </c>
      <c r="AE1170">
        <f>W1170*60*24</f>
        <v>600</v>
      </c>
      <c r="AF1170">
        <f>AE1170/60</f>
        <v>10</v>
      </c>
      <c r="AG1170">
        <f>AE1170/60</f>
        <v>10</v>
      </c>
      <c r="AH1170">
        <f>L1170-K1170</f>
        <v>0.02152777777519077</v>
      </c>
      <c r="AI1170">
        <f>AH1170*24*60</f>
        <v>30.99999999627471</v>
      </c>
      <c r="AJ1170">
        <f>75728*X1170</f>
        <v>378640</v>
      </c>
    </row>
    <row r="1171" xml:space="preserve">
      <c r="A1171">
        <v>109</v>
      </c>
      <c r="B1171" t="str">
        <v>INCIDENTE</v>
      </c>
      <c r="C1171" t="str">
        <v>CERRADO</v>
      </c>
      <c r="D1171" t="str">
        <v>TIENDA</v>
      </c>
      <c r="E1171" t="str">
        <v>ACOMPAÑAMIENTO</v>
      </c>
      <c r="F1171" t="str">
        <v>ACOMPAÑAMIENTO</v>
      </c>
      <c r="G1171" t="str">
        <v>ACOMPAÑAMIENTO</v>
      </c>
      <c r="H1171"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I1171"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J1171" t="str">
        <v>Se realiza Acompañamiento en la linea de cajas el 30 y 31 ; se revisan fallas presentadas en escaner balanzas y en la lineas de Cajas</v>
      </c>
      <c r="K1171">
        <v>45653.330555555556</v>
      </c>
      <c r="L1171">
        <v>45653.35208333333</v>
      </c>
      <c r="M1171">
        <v>45656</v>
      </c>
      <c r="N1171" t="str">
        <f>TEXT(M1171, "DDDD")</f>
        <v>lunes</v>
      </c>
      <c r="O1171" t="str">
        <v>M042 Metro Ibagué Jordan</v>
      </c>
      <c r="P1171" t="str">
        <v>IBAGUE</v>
      </c>
      <c r="Q1171" t="str">
        <f>IF(ISBLANK(P1171),"0",(VLOOKUP(P1171,REGION,2,FALSE)))</f>
        <v>OCCIDENTE</v>
      </c>
      <c r="R1171" t="str">
        <v>Michael Smit Villabon Trujillo</v>
      </c>
      <c r="S1171">
        <v>1076903633</v>
      </c>
      <c r="T1171" t="str">
        <v>ALIADO</v>
      </c>
      <c r="U1171">
        <v>0.4166666666666667</v>
      </c>
      <c r="V1171">
        <v>0.8333333333333334</v>
      </c>
      <c r="W1171">
        <f>V1171-U1171</f>
        <v>0.4166666666666667</v>
      </c>
      <c r="X1171">
        <v>5</v>
      </c>
      <c r="Y1171">
        <f>NETWORKDAYS(K1171,M1171)</f>
        <v>2</v>
      </c>
      <c r="Z1171" t="str">
        <f>IF(Y1171&lt;=2,"CUMPLE","NO CUMPLE")</f>
        <v>CUMPLE</v>
      </c>
      <c r="AB1171" t="str">
        <v xml:space="preserve">POR DIA </v>
      </c>
      <c r="AC1171" t="str">
        <f>TEXT(M1171,"mmmm")</f>
        <v>diciembre</v>
      </c>
      <c r="AD1171" t="str">
        <f>TEXT(M1171,"yyyy")</f>
        <v>yyyy</v>
      </c>
      <c r="AE1171">
        <f>W1171*60*24</f>
        <v>600</v>
      </c>
      <c r="AF1171">
        <f>AE1171/60</f>
        <v>10</v>
      </c>
      <c r="AG1171">
        <f>AE1171/60</f>
        <v>10</v>
      </c>
      <c r="AH1171">
        <f>L1171-K1171</f>
        <v>0.02152777777519077</v>
      </c>
      <c r="AI1171">
        <f>AH1171*24*60</f>
        <v>30.99999999627471</v>
      </c>
      <c r="AJ1171">
        <f>75728*X1171</f>
        <v>378640</v>
      </c>
    </row>
    <row r="1172" xml:space="preserve">
      <c r="A1172">
        <v>110</v>
      </c>
      <c r="B1172" t="str">
        <v>INCIDENTE</v>
      </c>
      <c r="C1172" t="str">
        <v>CERRADO</v>
      </c>
      <c r="D1172" t="str">
        <v>TIENDA</v>
      </c>
      <c r="E1172" t="str">
        <v>ACOMPAÑAMIENTO</v>
      </c>
      <c r="F1172" t="str">
        <v>ACOMPAÑAMIENTO</v>
      </c>
      <c r="G1172" t="str">
        <v>ACOMPAÑAMIENTO</v>
      </c>
      <c r="H1172"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I1172"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J1172" t="str">
        <v>Se realiza Acompañamiento en la linea de cajas el 30 y 31 ; se revisan fallas presentadas en escaner balanzas y en la lineas de Cajas</v>
      </c>
      <c r="K1172">
        <v>45653.330555555556</v>
      </c>
      <c r="L1172">
        <v>45653.35208333333</v>
      </c>
      <c r="M1172">
        <v>45656</v>
      </c>
      <c r="N1172" t="str">
        <f>TEXT(M1172, "DDDD")</f>
        <v>lunes</v>
      </c>
      <c r="O1172" t="str">
        <v>M195 Metro Santa Lucia</v>
      </c>
      <c r="P1172" t="str">
        <v>NEIVA</v>
      </c>
      <c r="Q1172" t="str">
        <f>IF(ISBLANK(P1172),"0",(VLOOKUP(P1172,REGION,2,FALSE)))</f>
        <v>OCCIDENTE</v>
      </c>
      <c r="R1172" t="str">
        <v>Michael Smit Villabon Trujillo</v>
      </c>
      <c r="S1172">
        <v>1076903633</v>
      </c>
      <c r="T1172" t="str">
        <v>ALIADO</v>
      </c>
      <c r="U1172">
        <v>0.4166666666666667</v>
      </c>
      <c r="V1172">
        <v>0.8333333333333334</v>
      </c>
      <c r="W1172">
        <f>V1172-U1172</f>
        <v>0.4166666666666667</v>
      </c>
      <c r="X1172">
        <v>5</v>
      </c>
      <c r="Y1172">
        <f>NETWORKDAYS(K1172,M1172)</f>
        <v>2</v>
      </c>
      <c r="Z1172" t="str">
        <f>IF(Y1172&lt;=2,"CUMPLE","NO CUMPLE")</f>
        <v>CUMPLE</v>
      </c>
      <c r="AB1172" t="str">
        <v xml:space="preserve">POR DIA </v>
      </c>
      <c r="AC1172" t="str">
        <f>TEXT(M1172,"mmmm")</f>
        <v>diciembre</v>
      </c>
      <c r="AD1172" t="str">
        <f>TEXT(M1172,"yyyy")</f>
        <v>yyyy</v>
      </c>
      <c r="AE1172">
        <f>W1172*60*24</f>
        <v>600</v>
      </c>
      <c r="AF1172">
        <f>AE1172/60</f>
        <v>10</v>
      </c>
      <c r="AG1172">
        <f>AE1172/60</f>
        <v>10</v>
      </c>
      <c r="AH1172">
        <f>L1172-K1172</f>
        <v>0.02152777777519077</v>
      </c>
      <c r="AI1172">
        <f>AH1172*24*60</f>
        <v>30.99999999627471</v>
      </c>
      <c r="AJ1172">
        <f>75728*X1172</f>
        <v>378640</v>
      </c>
    </row>
    <row r="1173" xml:space="preserve">
      <c r="A1173">
        <v>111</v>
      </c>
      <c r="B1173" t="str">
        <v>INCIDENTE</v>
      </c>
      <c r="C1173" t="str">
        <v>CERRADO</v>
      </c>
      <c r="D1173" t="str">
        <v>TIENDA</v>
      </c>
      <c r="E1173" t="str">
        <v>ACOMPAÑAMIENTO</v>
      </c>
      <c r="F1173" t="str">
        <v>ACOMPAÑAMIENTO</v>
      </c>
      <c r="G1173" t="str">
        <v>ACOMPAÑAMIENTO</v>
      </c>
      <c r="H1173"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I1173"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J1173" t="str">
        <v>Se realiza Acompañamiento en la linea de cajas el 30 y 31 ; se revisan fallas presentadas en escaner balanzas y en la lineas de Cajas</v>
      </c>
      <c r="K1173">
        <v>45653.330555555556</v>
      </c>
      <c r="L1173">
        <v>45653.35208333333</v>
      </c>
      <c r="M1173">
        <v>45656</v>
      </c>
      <c r="N1173" t="str">
        <f>TEXT(M1173, "DDDD")</f>
        <v>lunes</v>
      </c>
      <c r="O1173" t="str">
        <v>M179 Metro Pitalito</v>
      </c>
      <c r="P1173" t="str">
        <v>PITALITO</v>
      </c>
      <c r="Q1173" t="str">
        <f>IF(ISBLANK(P1173),"0",(VLOOKUP(P1173,REGION,2,FALSE)))</f>
        <v>OCCIDENTE</v>
      </c>
      <c r="R1173" t="str">
        <v>Michael Smit Villabon Trujillo</v>
      </c>
      <c r="S1173">
        <v>1076903633</v>
      </c>
      <c r="T1173" t="str">
        <v>ALIADO</v>
      </c>
      <c r="U1173">
        <v>0.4166666666666667</v>
      </c>
      <c r="V1173">
        <v>0.8333333333333334</v>
      </c>
      <c r="W1173">
        <f>V1173-U1173</f>
        <v>0.4166666666666667</v>
      </c>
      <c r="X1173">
        <v>5</v>
      </c>
      <c r="Y1173">
        <f>NETWORKDAYS(K1173,M1173)</f>
        <v>2</v>
      </c>
      <c r="Z1173" t="str">
        <f>IF(Y1173&lt;=2,"CUMPLE","NO CUMPLE")</f>
        <v>CUMPLE</v>
      </c>
      <c r="AB1173" t="str">
        <v xml:space="preserve">POR DIA </v>
      </c>
      <c r="AC1173" t="str">
        <f>TEXT(M1173,"mmmm")</f>
        <v>diciembre</v>
      </c>
      <c r="AD1173" t="str">
        <f>TEXT(M1173,"yyyy")</f>
        <v>yyyy</v>
      </c>
      <c r="AE1173">
        <f>W1173*60*24</f>
        <v>600</v>
      </c>
      <c r="AF1173">
        <f>AE1173/60</f>
        <v>10</v>
      </c>
      <c r="AG1173">
        <f>AE1173/60</f>
        <v>10</v>
      </c>
      <c r="AH1173">
        <f>L1173-K1173</f>
        <v>0.02152777777519077</v>
      </c>
      <c r="AI1173">
        <f>AH1173*24*60</f>
        <v>30.99999999627471</v>
      </c>
      <c r="AJ1173">
        <f>75728*X1173</f>
        <v>378640</v>
      </c>
    </row>
    <row r="1174" xml:space="preserve">
      <c r="A1174">
        <v>112</v>
      </c>
      <c r="B1174" t="str">
        <v>INCIDENTE</v>
      </c>
      <c r="C1174" t="str">
        <v>CERRADO</v>
      </c>
      <c r="D1174" t="str">
        <v>TIENDA</v>
      </c>
      <c r="E1174" t="str">
        <v>ACOMPAÑAMIENTO</v>
      </c>
      <c r="F1174" t="str">
        <v>ACOMPAÑAMIENTO</v>
      </c>
      <c r="G1174" t="str">
        <v>ACOMPAÑAMIENTO</v>
      </c>
      <c r="H1174"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I1174" t="str" xml:space="preserve">
        <v xml:space="preserve">De: Caicedo Angulo; Miguel Angel &lt;Miguel.Caicedo@cencosud.com.co&gt; _x000d_
Enviado el: jueves; 26 de diciembre de 2024 4:12 p. m._x000d_
Para: Pardo Ronco; Jonathan Alexis &lt;jonathan.pardo@externos-co.cencosud.com&gt;_x000d_
CC: Gonzalez Holguin; Harold &lt;Harold.Gonzalez@cencosud.com.co&gt;; Bolanos Cucuname; Edwin Bayardo &lt;Edwin.Bolanos@cencosud.com.co&gt;; Tovar Estupinan; Yorlady &lt;Yorlady.TovarEstupinan@cencosud.com.co&gt;_x000d_
Asunto: Cubrimiento Tiendas 30 y 31 de Diciembre_x000d_
_x000d_
Buenas tardes Jonathan:_x000d_
_x000d_
Me puedes ayudar programando personal para acompañamiento los días 30 y 31 en los siguientes horarios._x000d_
</v>
      </c>
      <c r="J1174" t="str">
        <v>Se realiza Acompañamiento en la linea de cajas el 30 y 31 ; se revisan fallas presentadas en escaner balanzas y en la lineas de Cajas</v>
      </c>
      <c r="K1174">
        <v>45653.330555555556</v>
      </c>
      <c r="L1174">
        <v>45653.35208333333</v>
      </c>
      <c r="M1174">
        <v>45656</v>
      </c>
      <c r="N1174" t="str">
        <f>TEXT(M1174, "DDDD")</f>
        <v>lunes</v>
      </c>
      <c r="O1174" t="str">
        <v>J036 Jumbo Popayan</v>
      </c>
      <c r="P1174" t="str">
        <v>POPAYAN</v>
      </c>
      <c r="Q1174" t="str">
        <f>IF(ISBLANK(P1174),"0",(VLOOKUP(P1174,REGION,2,FALSE)))</f>
        <v>OCCIDENTE</v>
      </c>
      <c r="R1174" t="str">
        <v>Michael Smit Villabon Trujillo</v>
      </c>
      <c r="S1174">
        <v>1076903633</v>
      </c>
      <c r="T1174" t="str">
        <v>ALIADO</v>
      </c>
      <c r="U1174">
        <v>0.4166666666666667</v>
      </c>
      <c r="V1174">
        <v>0.8333333333333334</v>
      </c>
      <c r="W1174">
        <f>V1174-U1174</f>
        <v>0.4166666666666667</v>
      </c>
      <c r="X1174">
        <v>5</v>
      </c>
      <c r="Y1174">
        <f>NETWORKDAYS(K1174,M1174)</f>
        <v>2</v>
      </c>
      <c r="Z1174" t="str">
        <f>IF(Y1174&lt;=2,"CUMPLE","NO CUMPLE")</f>
        <v>CUMPLE</v>
      </c>
      <c r="AB1174" t="str">
        <v xml:space="preserve">POR DIA </v>
      </c>
      <c r="AC1174" t="str">
        <f>TEXT(M1174,"mmmm")</f>
        <v>diciembre</v>
      </c>
      <c r="AD1174" t="str">
        <f>TEXT(M1174,"yyyy")</f>
        <v>yyyy</v>
      </c>
      <c r="AE1174">
        <f>W1174*60*24</f>
        <v>600</v>
      </c>
      <c r="AF1174">
        <f>AE1174/60</f>
        <v>10</v>
      </c>
      <c r="AG1174">
        <f>AE1174/60</f>
        <v>10</v>
      </c>
      <c r="AH1174">
        <f>L1174-K1174</f>
        <v>0.02152777777519077</v>
      </c>
      <c r="AI1174">
        <f>AH1174*24*60</f>
        <v>30.99999999627471</v>
      </c>
      <c r="AJ1174">
        <f>75728*X1174</f>
        <v>378640</v>
      </c>
    </row>
    <row r="1175" xml:space="preserve">
      <c r="A1175">
        <v>113</v>
      </c>
      <c r="B1175" t="str">
        <v>INCIDENTE</v>
      </c>
      <c r="C1175" t="str">
        <v>CERRADO</v>
      </c>
      <c r="D1175" t="str">
        <v>TIENDA</v>
      </c>
      <c r="E1175" t="str">
        <v>ACOMPAÑAMIENTO</v>
      </c>
      <c r="F1175" t="str">
        <v>ACOMPAÑAMIENTO</v>
      </c>
      <c r="G1175" t="str">
        <v>ACOMPAÑAMIENTO</v>
      </c>
      <c r="H1175" t="str" xml:space="preserve">
        <v xml:space="preserve">De: Higuita Escobar; David Esteban &lt;David.Higuita@cencosud.com.co&gt; _x000d_
Enviado el: jueves; 26 de diciembre de 2024 2:25 p. m._x000d_
Para: Pardo Ronco; Jonathan Alexis &lt;jonathan.pardo@externos-co.cencosud.com&gt;; Garcia Morales; Johnny Alejandro &lt;Johnny.Garcia@cencosud.com.co&gt;_x000d_
Asunto: Apoyo Fin de Año _x000d_
_x000d_
Buenas tardes _x000d_
_x000d_
@Pardo Ronco; Jonathan Alexis _x000d_
_x000d_
Me ayudas con apoyo para fecha de fin de año _x000d_
_x000d_
Jumbo Rionegro _x000d_
_x000d_
30/12/2024 -10:00 am a 8:00 pm_x000d_
31/12/2023-7:00 am a 5:30 pm_x000d_
_x000d_
_x000d_
Jumbo las 65 _x000d_
_x000d_
30/12/2024 -10:00 am a 8:00 pm_x000d_
</v>
      </c>
      <c r="I1175" t="str" xml:space="preserve">
        <v xml:space="preserve">De: Higuita Escobar; David Esteban &lt;David.Higuita@cencosud.com.co&gt; _x000d_
Enviado el: jueves; 26 de diciembre de 2024 2:25 p. m._x000d_
Para: Pardo Ronco; Jonathan Alexis &lt;jonathan.pardo@externos-co.cencosud.com&gt;; Garcia Morales; Johnny Alejandro &lt;Johnny.Garcia@cencosud.com.co&gt;_x000d_
Asunto: Apoyo Fin de Año _x000d_
_x000d_
Buenas tardes _x000d_
_x000d_
@Pardo Ronco; Jonathan Alexis _x000d_
_x000d_
Me ayudas con apoyo para fecha de fin de año _x000d_
_x000d_
Jumbo Rionegro _x000d_
_x000d_
30/12/2024 -10:00 am a 8:00 pm_x000d_
31/12/2023-7:00 am a 5:30 pm_x000d_
_x000d_
_x000d_
Jumbo las 65 _x000d_
_x000d_
30/12/2024 -10:00 am a 8:00 pm_x000d_
</v>
      </c>
      <c r="J1175" t="str">
        <v>Durante los 2 dias se hace acompañamiento en la sección de cajas; estuve en el area de sistemas atento de cualquier novedad que se pudiera presentar. No se presentaron novedades</v>
      </c>
      <c r="K1175">
        <v>45652.600694444445</v>
      </c>
      <c r="L1175">
        <v>45652.62222222222</v>
      </c>
      <c r="M1175">
        <v>45656</v>
      </c>
      <c r="N1175" t="str">
        <f>TEXT(M1175, "DDDD")</f>
        <v>lunes</v>
      </c>
      <c r="O1175" t="str">
        <v>J027 RIONEGRO</v>
      </c>
      <c r="P1175" t="str">
        <v>RIONEGRO</v>
      </c>
      <c r="Q1175" t="str">
        <f>IF(ISBLANK(P1175),"0",(VLOOKUP(P1175,REGION,2,FALSE)))</f>
        <v>CENTRO</v>
      </c>
      <c r="R1175" t="str">
        <v>Fabian Vargas Lastro</v>
      </c>
      <c r="S1175" t="e">
        <f>IF(ISBLANK(R1175),"0", VLOOKUP(R1175,PERSONAL,2,FALSE))</f>
        <v>#N/A</v>
      </c>
      <c r="T1175" t="str">
        <v>DIRECTO</v>
      </c>
      <c r="U1175">
        <v>0.4166666666666667</v>
      </c>
      <c r="V1175">
        <v>0.8333333333333334</v>
      </c>
      <c r="W1175">
        <f>V1175-U1175</f>
        <v>0.4166666666666667</v>
      </c>
      <c r="X1175">
        <v>5</v>
      </c>
      <c r="Y1175">
        <f>NETWORKDAYS(K1175,M1175)</f>
        <v>3</v>
      </c>
      <c r="Z1175" t="str">
        <f>IF(Y1175&lt;=2,"CUMPLE","NO CUMPLE")</f>
        <v>NO CUMPLE</v>
      </c>
      <c r="AB1175" t="str">
        <v xml:space="preserve">POR DIA </v>
      </c>
      <c r="AC1175" t="str">
        <f>TEXT(M1175,"mmmm")</f>
        <v>diciembre</v>
      </c>
      <c r="AD1175" t="str">
        <f>TEXT(M1175,"yyyy")</f>
        <v>yyyy</v>
      </c>
      <c r="AE1175">
        <f>W1175*60*24</f>
        <v>600</v>
      </c>
      <c r="AF1175">
        <f>AE1175/60</f>
        <v>10</v>
      </c>
      <c r="AG1175">
        <f>AE1175/60</f>
        <v>10</v>
      </c>
      <c r="AH1175">
        <f>L1175-K1175</f>
        <v>0.02152777777519077</v>
      </c>
      <c r="AI1175">
        <f>AH1175*24*60</f>
        <v>30.99999999627471</v>
      </c>
      <c r="AJ1175">
        <f>75728*X1175</f>
        <v>378640</v>
      </c>
    </row>
    <row r="1176" xml:space="preserve">
      <c r="A1176">
        <v>94</v>
      </c>
      <c r="B1176" t="str">
        <v>INCIDENTE</v>
      </c>
      <c r="C1176" t="str">
        <v>CERRADO</v>
      </c>
      <c r="D1176" t="str">
        <v>TIENDA</v>
      </c>
      <c r="E1176" t="str">
        <v>ACOMPAÑAMIENTO</v>
      </c>
      <c r="F1176" t="str">
        <v>ACOMPAÑAMIENTO</v>
      </c>
      <c r="G1176" t="str">
        <v>ACOMPAÑAMIENTO</v>
      </c>
      <c r="H1176"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76"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76" t="str">
        <v>Se realizó el acompañamiento y soporte en toda la tienda; se revisaron las PDA de seguridad; se atendieron las fallas de las Cajas y Pos</v>
      </c>
      <c r="K1176">
        <v>45653.458333333336</v>
      </c>
      <c r="L1176">
        <v>45653.694444444445</v>
      </c>
      <c r="M1176">
        <v>45656</v>
      </c>
      <c r="N1176" t="str">
        <f>TEXT(M1176, "DDDD")</f>
        <v>lunes</v>
      </c>
      <c r="O1176" t="str">
        <v>J048 JUMBO SOACHA</v>
      </c>
      <c r="P1176" t="str">
        <v>BOGOTA</v>
      </c>
      <c r="Q1176" t="str">
        <f>IF(ISBLANK(P1176),"0",(VLOOKUP(P1176,REGION,2,FALSE)))</f>
        <v>BOGOTA</v>
      </c>
      <c r="R1176" t="str">
        <v>Cristian Mateo Guzman Villarraga</v>
      </c>
      <c r="S1176">
        <v>1074809749</v>
      </c>
      <c r="T1176" t="str">
        <v>DIRECTO</v>
      </c>
      <c r="U1176">
        <v>0.4166666666666667</v>
      </c>
      <c r="V1176">
        <v>0.8333333333333334</v>
      </c>
      <c r="W1176">
        <f>V1176-U1176</f>
        <v>0.4166666666666667</v>
      </c>
      <c r="X1176">
        <v>5</v>
      </c>
      <c r="Y1176">
        <f>NETWORKDAYS(K1176,M1176)</f>
        <v>2</v>
      </c>
      <c r="Z1176" t="str">
        <f>IF(Y1176&lt;=2,"CUMPLE","NO CUMPLE")</f>
        <v>CUMPLE</v>
      </c>
      <c r="AB1176" t="str">
        <v xml:space="preserve">POR DIA </v>
      </c>
      <c r="AC1176" t="str">
        <f>TEXT(M1176,"mmmm")</f>
        <v>diciembre</v>
      </c>
      <c r="AD1176" t="str">
        <f>TEXT(M1176,"yyyy")</f>
        <v>yyyy</v>
      </c>
      <c r="AE1176">
        <f>W1176*60*24</f>
        <v>600</v>
      </c>
      <c r="AF1176">
        <f>AE1176/60</f>
        <v>10</v>
      </c>
      <c r="AG1176">
        <f>AE1176/60</f>
        <v>10</v>
      </c>
      <c r="AH1176">
        <f>L1176-K1176</f>
        <v>0.23611111110949423</v>
      </c>
      <c r="AI1176">
        <f>AH1176*24*60</f>
        <v>339.9999999976717</v>
      </c>
      <c r="AJ1176">
        <f>75728*X1176</f>
        <v>378640</v>
      </c>
    </row>
    <row r="1177" xml:space="preserve">
      <c r="A1177">
        <v>95</v>
      </c>
      <c r="B1177" t="str">
        <v>INCIDENTE</v>
      </c>
      <c r="C1177" t="str">
        <v>CERRADO</v>
      </c>
      <c r="D1177" t="str">
        <v>TIENDA</v>
      </c>
      <c r="E1177" t="str">
        <v>ACOMPAÑAMIENTO</v>
      </c>
      <c r="F1177" t="str">
        <v>ACOMPAÑAMIENTO</v>
      </c>
      <c r="G1177" t="str">
        <v>ACOMPAÑAMIENTO</v>
      </c>
      <c r="H1177"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77"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77" t="str">
        <v>Se realizó el acompañamiento y soporte en toda la tienda; se revisaron las PDA de seguridad; se atendieron las fallas de las Cajas y Pos</v>
      </c>
      <c r="K1177">
        <v>45653.458333333336</v>
      </c>
      <c r="L1177">
        <v>45653.694444444445</v>
      </c>
      <c r="M1177">
        <v>45656</v>
      </c>
      <c r="N1177" t="str">
        <f>TEXT(M1177, "DDDD")</f>
        <v>lunes</v>
      </c>
      <c r="O1177" t="str">
        <v>M010 BOSA</v>
      </c>
      <c r="P1177" t="str">
        <v>BOGOTA</v>
      </c>
      <c r="Q1177" t="str">
        <f>IF(ISBLANK(P1177),"0",(VLOOKUP(P1177,REGION,2,FALSE)))</f>
        <v>BOGOTA</v>
      </c>
      <c r="R1177" t="str">
        <v>Argenis Rafael Colmenares Velasquez</v>
      </c>
      <c r="S1177">
        <v>1007028278</v>
      </c>
      <c r="T1177" t="str">
        <v>DIRECTO</v>
      </c>
      <c r="U1177">
        <v>0.4166666666666667</v>
      </c>
      <c r="V1177">
        <v>0.8333333333333334</v>
      </c>
      <c r="W1177">
        <f>V1177-U1177</f>
        <v>0.4166666666666667</v>
      </c>
      <c r="X1177">
        <v>5</v>
      </c>
      <c r="Y1177">
        <f>NETWORKDAYS(K1177,M1177)</f>
        <v>2</v>
      </c>
      <c r="Z1177" t="str">
        <f>IF(Y1177&lt;=2,"CUMPLE","NO CUMPLE")</f>
        <v>CUMPLE</v>
      </c>
      <c r="AB1177" t="str">
        <v xml:space="preserve">POR DIA </v>
      </c>
      <c r="AC1177" t="str">
        <f>TEXT(M1177,"mmmm")</f>
        <v>diciembre</v>
      </c>
      <c r="AD1177" t="str">
        <f>TEXT(M1177,"yyyy")</f>
        <v>yyyy</v>
      </c>
      <c r="AE1177">
        <f>W1177*60*24</f>
        <v>600</v>
      </c>
      <c r="AF1177">
        <f>AE1177/60</f>
        <v>10</v>
      </c>
      <c r="AG1177">
        <f>AE1177/60</f>
        <v>10</v>
      </c>
      <c r="AH1177">
        <f>L1177-K1177</f>
        <v>0.23611111110949423</v>
      </c>
      <c r="AI1177">
        <f>AH1177*24*60</f>
        <v>339.9999999976717</v>
      </c>
      <c r="AJ1177">
        <f>75728*X1177</f>
        <v>378640</v>
      </c>
    </row>
    <row r="1178" xml:space="preserve">
      <c r="A1178">
        <v>96</v>
      </c>
      <c r="B1178" t="str">
        <v>INCIDENTE</v>
      </c>
      <c r="C1178" t="str">
        <v>CERRADO</v>
      </c>
      <c r="D1178" t="str">
        <v>TIENDA</v>
      </c>
      <c r="E1178" t="str">
        <v>ACOMPAÑAMIENTO</v>
      </c>
      <c r="F1178" t="str">
        <v>ACOMPAÑAMIENTO</v>
      </c>
      <c r="G1178" t="str">
        <v>ACOMPAÑAMIENTO</v>
      </c>
      <c r="H1178"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78"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78" t="str">
        <v>Se realizó el acompañamiento y soporte en toda la tienda; se revisaron las PDA de seguridad; se atendieron las fallas de las Cajas y Pos</v>
      </c>
      <c r="K1178">
        <v>45653.458333333336</v>
      </c>
      <c r="L1178">
        <v>45653.694444444445</v>
      </c>
      <c r="M1178">
        <v>45656</v>
      </c>
      <c r="N1178" t="str">
        <f>TEXT(M1178, "DDDD")</f>
        <v>lunes</v>
      </c>
      <c r="O1178" t="str">
        <v>J070 SUBA</v>
      </c>
      <c r="P1178" t="str">
        <v>BOGOTA</v>
      </c>
      <c r="Q1178" t="str">
        <f>IF(ISBLANK(P1178),"0",(VLOOKUP(P1178,REGION,2,FALSE)))</f>
        <v>BOGOTA</v>
      </c>
      <c r="R1178" t="str">
        <v>Hernán de Jesús Estrada Díaz</v>
      </c>
      <c r="S1178">
        <v>1039684869</v>
      </c>
      <c r="T1178" t="str">
        <v>DIRECTO</v>
      </c>
      <c r="U1178">
        <v>0.4166666666666667</v>
      </c>
      <c r="V1178">
        <v>0.8333333333333334</v>
      </c>
      <c r="W1178">
        <f>V1178-U1178</f>
        <v>0.4166666666666667</v>
      </c>
      <c r="X1178">
        <v>5</v>
      </c>
      <c r="Y1178">
        <f>NETWORKDAYS(K1178,M1178)</f>
        <v>2</v>
      </c>
      <c r="Z1178" t="str">
        <f>IF(Y1178&lt;=2,"CUMPLE","NO CUMPLE")</f>
        <v>CUMPLE</v>
      </c>
      <c r="AB1178" t="str">
        <v xml:space="preserve">POR DIA </v>
      </c>
      <c r="AC1178" t="str">
        <f>TEXT(M1178,"mmmm")</f>
        <v>diciembre</v>
      </c>
      <c r="AD1178" t="str">
        <f>TEXT(M1178,"yyyy")</f>
        <v>yyyy</v>
      </c>
      <c r="AE1178">
        <f>W1178*60*24</f>
        <v>600</v>
      </c>
      <c r="AF1178">
        <f>AE1178/60</f>
        <v>10</v>
      </c>
      <c r="AG1178">
        <f>AE1178/60</f>
        <v>10</v>
      </c>
      <c r="AH1178">
        <f>L1178-K1178</f>
        <v>0.23611111110949423</v>
      </c>
      <c r="AI1178">
        <f>AH1178*24*60</f>
        <v>339.9999999976717</v>
      </c>
      <c r="AJ1178">
        <f>75728*X1178</f>
        <v>378640</v>
      </c>
    </row>
    <row r="1179" xml:space="preserve">
      <c r="A1179">
        <v>97</v>
      </c>
      <c r="B1179" t="str">
        <v>INCIDENTE</v>
      </c>
      <c r="C1179" t="str">
        <v>CERRADO</v>
      </c>
      <c r="D1179" t="str">
        <v>TIENDA</v>
      </c>
      <c r="E1179" t="str">
        <v>ACOMPAÑAMIENTO</v>
      </c>
      <c r="F1179" t="str">
        <v>ACOMPAÑAMIENTO</v>
      </c>
      <c r="G1179" t="str">
        <v>ACOMPAÑAMIENTO</v>
      </c>
      <c r="H1179"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79"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79" t="str">
        <v>Se realizó el acompañamiento y soporte en toda la tienda; se revisaron las PDA de seguridad; se atendieron las fallas de las Cajas y Pos</v>
      </c>
      <c r="K1179">
        <v>45653.458333333336</v>
      </c>
      <c r="L1179">
        <v>45653.694444444445</v>
      </c>
      <c r="M1179">
        <v>45656</v>
      </c>
      <c r="N1179" t="str">
        <f>TEXT(M1179, "DDDD")</f>
        <v>lunes</v>
      </c>
      <c r="O1179" t="str">
        <v>M074 FACATATIVA</v>
      </c>
      <c r="P1179" t="str">
        <v>BOGOTA</v>
      </c>
      <c r="Q1179" t="str">
        <f>IF(ISBLANK(P1179),"0",(VLOOKUP(P1179,REGION,2,FALSE)))</f>
        <v>BOGOTA</v>
      </c>
      <c r="R1179" t="str">
        <v>Kevin Yair Gonzalez Castillo</v>
      </c>
      <c r="S1179">
        <v>1013109138</v>
      </c>
      <c r="T1179" t="str">
        <v>DIRECTO</v>
      </c>
      <c r="U1179">
        <v>0.4166666666666667</v>
      </c>
      <c r="V1179">
        <v>0.8333333333333334</v>
      </c>
      <c r="W1179">
        <f>V1179-U1179</f>
        <v>0.4166666666666667</v>
      </c>
      <c r="X1179" t="str">
        <v>2;5</v>
      </c>
      <c r="Y1179">
        <f>NETWORKDAYS(K1179,M1179)</f>
        <v>2</v>
      </c>
      <c r="Z1179" t="str">
        <f>IF(Y1179&lt;=2,"CUMPLE","NO CUMPLE")</f>
        <v>CUMPLE</v>
      </c>
      <c r="AB1179" t="str">
        <v xml:space="preserve">POR DIA </v>
      </c>
      <c r="AC1179" t="str">
        <f>TEXT(M1179,"mmmm")</f>
        <v>diciembre</v>
      </c>
      <c r="AD1179" t="str">
        <f>TEXT(M1179,"yyyy")</f>
        <v>yyyy</v>
      </c>
      <c r="AE1179">
        <f>W1179*60*24</f>
        <v>600</v>
      </c>
      <c r="AF1179">
        <f>AE1179/60</f>
        <v>10</v>
      </c>
      <c r="AG1179">
        <f>AE1179/60</f>
        <v>10</v>
      </c>
      <c r="AH1179">
        <f>L1179-K1179</f>
        <v>0.23611111110949423</v>
      </c>
      <c r="AI1179">
        <f>AH1179*24*60</f>
        <v>339.9999999976717</v>
      </c>
      <c r="AJ1179" t="e">
        <f>75728*X1179</f>
        <v>#VALUE!</v>
      </c>
    </row>
    <row r="1180" xml:space="preserve">
      <c r="A1180">
        <v>98</v>
      </c>
      <c r="B1180" t="str">
        <v>INCIDENTE</v>
      </c>
      <c r="C1180" t="str">
        <v>CERRADO</v>
      </c>
      <c r="D1180" t="str">
        <v>TIENDA</v>
      </c>
      <c r="E1180" t="str">
        <v>ACOMPAÑAMIENTO</v>
      </c>
      <c r="F1180" t="str">
        <v>ACOMPAÑAMIENTO</v>
      </c>
      <c r="G1180" t="str">
        <v>ACOMPAÑAMIENTO</v>
      </c>
      <c r="H1180"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80"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80" t="str">
        <v>Se realizó el acompañamiento y soporte en toda la tienda; se revisaron las PDA de seguridad; se atendieron las fallas de las Cajas y Pos</v>
      </c>
      <c r="K1180">
        <v>45653.458333333336</v>
      </c>
      <c r="L1180">
        <v>45653.694444444445</v>
      </c>
      <c r="M1180">
        <v>45656</v>
      </c>
      <c r="N1180" t="str">
        <f>TEXT(M1180, "DDDD")</f>
        <v>lunes</v>
      </c>
      <c r="O1180" t="str">
        <v>M073 MOSQUERA</v>
      </c>
      <c r="P1180" t="str">
        <v>BOGOTA</v>
      </c>
      <c r="Q1180" t="str">
        <f>IF(ISBLANK(P1180),"0",(VLOOKUP(P1180,REGION,2,FALSE)))</f>
        <v>BOGOTA</v>
      </c>
      <c r="R1180" t="str">
        <v>Maria Camila Patiño Bernal</v>
      </c>
      <c r="S1180">
        <v>1000382472</v>
      </c>
      <c r="T1180" t="str">
        <v>CFS</v>
      </c>
      <c r="U1180">
        <v>0.4166666666666667</v>
      </c>
      <c r="V1180">
        <v>0.8333333333333334</v>
      </c>
      <c r="W1180">
        <f>V1180-U1180</f>
        <v>0.4166666666666667</v>
      </c>
      <c r="X1180">
        <v>5</v>
      </c>
      <c r="Y1180">
        <f>NETWORKDAYS(K1180,M1180)</f>
        <v>2</v>
      </c>
      <c r="Z1180" t="str">
        <f>IF(Y1180&lt;=2,"CUMPLE","NO CUMPLE")</f>
        <v>CUMPLE</v>
      </c>
      <c r="AB1180" t="str">
        <v xml:space="preserve">POR DIA </v>
      </c>
      <c r="AC1180" t="str">
        <f>TEXT(M1180,"mmmm")</f>
        <v>diciembre</v>
      </c>
      <c r="AD1180" t="str">
        <f>TEXT(M1180,"yyyy")</f>
        <v>yyyy</v>
      </c>
      <c r="AE1180">
        <f>W1180*60*24</f>
        <v>600</v>
      </c>
      <c r="AF1180">
        <f>AE1180/60</f>
        <v>10</v>
      </c>
      <c r="AG1180">
        <f>AE1180/60</f>
        <v>10</v>
      </c>
      <c r="AH1180">
        <f>L1180-K1180</f>
        <v>0.23611111110949423</v>
      </c>
      <c r="AI1180">
        <f>AH1180*24*60</f>
        <v>339.9999999976717</v>
      </c>
      <c r="AJ1180">
        <f>75728*X1180</f>
        <v>378640</v>
      </c>
    </row>
    <row r="1181" xml:space="preserve">
      <c r="A1181">
        <v>99</v>
      </c>
      <c r="B1181" t="str">
        <v>INCIDENTE</v>
      </c>
      <c r="C1181" t="str">
        <v>CERRADO</v>
      </c>
      <c r="D1181" t="str">
        <v>TIENDA</v>
      </c>
      <c r="E1181" t="str">
        <v>ACOMPAÑAMIENTO</v>
      </c>
      <c r="F1181" t="str">
        <v>ACOMPAÑAMIENTO</v>
      </c>
      <c r="G1181" t="str">
        <v>ACOMPAÑAMIENTO</v>
      </c>
      <c r="H1181"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I1181" t="str" xml:space="preserve">
        <v xml:space="preserve">De: Castro Rodriguez; Juan Fernando &lt;fernando.castrorodriguez@cencosud.com.co&gt; _x000d_
Enviado el: viernes; 27 de diciembre de 2024 11:00 a. m._x000d_
Para: Pardo Ronco; Jonathan Alexis &lt;jonathan.pardo@externos-co.cencosud.com&gt;_x000d_
CC: Tovar Estupinan; Yorlady &lt;Yorlady.TovarEstupinan@cencosud.com.co&gt;; Cortes Rozo; Diego Alejandro &lt;DiegoAlejandro.CortesRozo@cencosud.com.co&gt;_x000d_
Asunto: Solicitud de recursos Isit 30 y 31 acompañamiento técnico_x000d_
_x000d_
Buenas Tardes Jonathan _x000d_
_x000d_
_x000d_
Me ayudas para la asignación de los 6 recursos para el día 30 de diciembre y 4 recursos para el día 31 de diciembre con la siguiente distribución para acompañamiento técnico esto es con el objetivo de garantizar la continuidad operativa y la resolución oportuna de las novedades en línea de cajas; solicitamos su apoyo en brindar un acompañamiento técnico informativo a los recursos asignados en las tiendas._x000d_
_x000d_
Este acompañamiento tiene como propósito asegurar que los recursos puedan desempeñar las siguientes funciones de manera efectiva:_x000d_
_x000d_
•        Brindar soporte en línea de cajas de primer nivel en las POS NCR._x000d_
•        Apoyar en la resolución de problemas en cajas relacionados con el sistema o hardware._x000d_
•        Realizar el escalamiento adecuado a las mesas especializadas cuando sea necesario._x000d_
•        Llevar un seguimiento detallado de las novedades presentadas y garantizar que se dé solución a las mismas._x000d_
_x000d_
Es importante que los recursos asignados cuenten con la orientación necesaria para abordar las problemáticas de forma ágil y minimizar el impacto en las operaciones de las tiendas._x000d_
</v>
      </c>
      <c r="J1181" t="str">
        <v>Se realizó el acompañamiento y soporte en toda la tienda; se revisaron las PDA de seguridad; se atendieron las fallas de las Cajas y Pos</v>
      </c>
      <c r="K1181">
        <v>45653.458333333336</v>
      </c>
      <c r="L1181">
        <v>45653.694444444445</v>
      </c>
      <c r="M1181">
        <v>45656</v>
      </c>
      <c r="N1181" t="str">
        <f>TEXT(M1181, "DDDD")</f>
        <v>lunes</v>
      </c>
      <c r="O1181" t="str" xml:space="preserve">
        <v xml:space="preserve">M077 ZIPAQUIRA_x000d_
</v>
      </c>
      <c r="P1181" t="str">
        <v>BOGOTA</v>
      </c>
      <c r="Q1181" t="str">
        <f>IF(ISBLANK(P1181),"0",(VLOOKUP(P1181,REGION,2,FALSE)))</f>
        <v>BOGOTA</v>
      </c>
      <c r="R1181" t="str">
        <v>Alexander Gomez Montaño</v>
      </c>
      <c r="S1181">
        <v>11348473</v>
      </c>
      <c r="T1181" t="str">
        <v>DIRECTO</v>
      </c>
      <c r="U1181">
        <v>0.4166666666666667</v>
      </c>
      <c r="V1181">
        <v>0.8333333333333334</v>
      </c>
      <c r="W1181">
        <f>V1181-U1181</f>
        <v>0.4166666666666667</v>
      </c>
      <c r="X1181" t="str">
        <v>2;5</v>
      </c>
      <c r="Y1181">
        <f>NETWORKDAYS(K1181,M1181)</f>
        <v>2</v>
      </c>
      <c r="Z1181" t="str">
        <f>IF(Y1181&lt;=2,"CUMPLE","NO CUMPLE")</f>
        <v>CUMPLE</v>
      </c>
      <c r="AB1181" t="str">
        <v xml:space="preserve">POR DIA </v>
      </c>
      <c r="AC1181" t="str">
        <f>TEXT(M1181,"mmmm")</f>
        <v>diciembre</v>
      </c>
      <c r="AD1181" t="str">
        <f>TEXT(M1181,"yyyy")</f>
        <v>yyyy</v>
      </c>
      <c r="AE1181">
        <f>W1181*60*24</f>
        <v>600</v>
      </c>
      <c r="AF1181">
        <f>AE1181/60</f>
        <v>10</v>
      </c>
      <c r="AG1181">
        <f>AE1181/60</f>
        <v>10</v>
      </c>
      <c r="AH1181">
        <f>L1181-K1181</f>
        <v>0.23611111110949423</v>
      </c>
      <c r="AI1181">
        <f>AH1181*24*60</f>
        <v>339.9999999976717</v>
      </c>
      <c r="AJ1181" t="e">
        <f>75728*X1181</f>
        <v>#VALUE!</v>
      </c>
    </row>
    <row r="1182" xml:space="preserve">
      <c r="A1182">
        <v>1103124</v>
      </c>
      <c r="B1182" t="str">
        <v>INCIDENTE</v>
      </c>
      <c r="C1182" t="str">
        <v>CERRADO</v>
      </c>
      <c r="D1182" t="str">
        <v>TIENDA</v>
      </c>
      <c r="E1182" t="str">
        <v>ACOMPAÑAMIENTO</v>
      </c>
      <c r="F1182" t="str">
        <v>ACOMPAÑAMIENTO</v>
      </c>
      <c r="G1182" t="str">
        <v>ACOMPAÑAMIENTO</v>
      </c>
      <c r="H1182" t="str">
        <v>Se requiere un recurso para validar casos pendientes en tienda y gestión de activos.</v>
      </c>
      <c r="I1182" t="str">
        <v>Se requiere un recurso para validar casos pendientes en tienda y gestión de activos.</v>
      </c>
      <c r="J1182" t="str">
        <v>Se realizo Destruccion de Activos correspondientes a lo que sobro de la Migracion de la tienda ; pos Escaner balanza y Impresoras</v>
      </c>
      <c r="K1182">
        <v>45653.44027777778</v>
      </c>
      <c r="L1182">
        <v>45653.549305555556</v>
      </c>
      <c r="M1182">
        <v>45656</v>
      </c>
      <c r="N1182" t="str">
        <f>TEXT(M1182, "DDDD")</f>
        <v>lunes</v>
      </c>
      <c r="O1182" t="str" xml:space="preserve">
        <v xml:space="preserve">M097 METRO SOGAMOSO_x000d_
_x000d_
</v>
      </c>
      <c r="P1182" t="str">
        <v>SOGAMOSO</v>
      </c>
      <c r="Q1182" t="str">
        <f>IF(ISBLANK(P1182),"0",(VLOOKUP(P1182,REGION,2,FALSE)))</f>
        <v>ORIENTE</v>
      </c>
      <c r="R1182" t="str">
        <v>Jhonatan Ricardo Vargas Zambrano</v>
      </c>
      <c r="S1182">
        <f>IF(ISBLANK(R1182),"0", VLOOKUP(R1182,PERSONAL,2,FALSE))</f>
        <v>1057583301</v>
      </c>
      <c r="T1182" t="str">
        <v>DIRECTO</v>
      </c>
      <c r="U1182">
        <v>0.3333333333333333</v>
      </c>
      <c r="V1182">
        <v>0.7083333333333334</v>
      </c>
      <c r="W1182">
        <f>V1182-U1182</f>
        <v>0.37500000000000006</v>
      </c>
      <c r="X1182" t="str">
        <v>2;5</v>
      </c>
      <c r="Y1182">
        <f>NETWORKDAYS(K1182,M1182)</f>
        <v>2</v>
      </c>
      <c r="Z1182" t="str">
        <f>IF(Y1182&lt;=2,"CUMPLE","NO CUMPLE")</f>
        <v>CUMPLE</v>
      </c>
      <c r="AB1182" t="str">
        <v>POR TICKET</v>
      </c>
      <c r="AC1182" t="str">
        <f>TEXT(M1182,"mmmm")</f>
        <v>diciembre</v>
      </c>
      <c r="AD1182" t="str">
        <f>TEXT(M1182,"yyyy")</f>
        <v>yyyy</v>
      </c>
      <c r="AE1182">
        <f>W1182*60*24</f>
        <v>540.0000000000001</v>
      </c>
      <c r="AF1182">
        <f>AE1182/60</f>
        <v>9.000000000000002</v>
      </c>
      <c r="AG1182">
        <f>AE1182/60</f>
        <v>9.000000000000002</v>
      </c>
      <c r="AH1182">
        <f>L1182-K1182</f>
        <v>0.10902777777664596</v>
      </c>
      <c r="AI1182">
        <f>AH1182*24*60</f>
        <v>156.99999999837019</v>
      </c>
      <c r="AJ1182" t="e">
        <f>75728*X1182</f>
        <v>#VALUE!</v>
      </c>
    </row>
    <row r="1183" xml:space="preserve">
      <c r="A1183">
        <v>1103154</v>
      </c>
      <c r="B1183" t="str">
        <v>INCIDENTE</v>
      </c>
      <c r="C1183" t="str">
        <v>CERRADO</v>
      </c>
      <c r="D1183" t="str">
        <v>TIENDA</v>
      </c>
      <c r="E1183" t="str">
        <v>ACOMPAÑAMIENTO</v>
      </c>
      <c r="F1183" t="str">
        <v>ACOMPAÑAMIENTO</v>
      </c>
      <c r="G1183" t="str">
        <v>ACOMPAÑAMIENTO</v>
      </c>
      <c r="H1183" t="str" xml:space="preserve">
        <v xml:space="preserve">programa genesix se cae constantemente mientras se está recibiendo pedidos grandes de proveedores. generando retrasos y novedades en los recibos._x000d_
</v>
      </c>
      <c r="I1183" t="str" xml:space="preserve">
        <v xml:space="preserve">programa genesix se cae constantemente mientras se está recibiendo pedidos grandes de proveedores. generando retrasos y novedades en los recibos._x000d_
</v>
      </c>
      <c r="J1183" t="str" xml:space="preserve">
        <v xml:space="preserve">Atendido cau1103154; se toma requerimiento; se valida problema con el usuario y se verifica que luego de abierto el cau; se aumentó el canal y ya pudo funcionar Génesix bien desde el pasado viernes. Se indica al usuario informar si el problema persiste a pesar del aumento del canal. Al parecer; cuando las cuatro pdas del recibo funcionan al tiempo y con pedidos grandes; el canal se saturaba y se caia la aplicación en algunas de las PDAs._x000d_
_x000d_
Se valida estado de los verificadores de precios a solicitud de Jhonny García; uno de ellos no está instalado; los otros 3 están operativos._x000d_
_x000d_
Se brinda apoyo con problema de conectividad de los datáfonos en la caja 4 del lineal; se reinicia el Microsens; se aseguran conexiones de cables de red; se restablece el servicio; se hacen pruebas y funcionan correctamente._x000d_
_x000d_
Se recibe información de problemas con balanza de la caja 8 durante el día anterior pero durante la jornada del 30 de diciembre no presentó problema.</v>
      </c>
      <c r="K1183">
        <v>45653.62777777778</v>
      </c>
      <c r="L1183">
        <v>45654.467361111114</v>
      </c>
      <c r="M1183">
        <v>45656</v>
      </c>
      <c r="N1183" t="str">
        <f>TEXT(M1183, "DDDD")</f>
        <v>lunes</v>
      </c>
      <c r="O1183" t="str" xml:space="preserve">
        <v xml:space="preserve">J027 JUMBO RIONEGRO_x000d_
_x000d_
</v>
      </c>
      <c r="P1183" t="str">
        <v>RIONEGRO</v>
      </c>
      <c r="Q1183" t="str">
        <f>IF(ISBLANK(P1183),"0",(VLOOKUP(P1183,REGION,2,FALSE)))</f>
        <v>CENTRO</v>
      </c>
      <c r="R1183" t="str">
        <v>Fabian Vargas Lastro</v>
      </c>
      <c r="S1183" t="e">
        <f>IF(ISBLANK(R1183),"0", VLOOKUP(R1183,PERSONAL,2,FALSE))</f>
        <v>#N/A</v>
      </c>
      <c r="T1183" t="str">
        <v>ALIADO</v>
      </c>
      <c r="U1183">
        <v>0.4166666666666667</v>
      </c>
      <c r="V1183">
        <v>0.4583333333333333</v>
      </c>
      <c r="W1183">
        <f>V1183-U1183</f>
        <v>0.04166666666666663</v>
      </c>
      <c r="X1183">
        <v>1</v>
      </c>
      <c r="Y1183">
        <f>NETWORKDAYS(K1183,M1183)</f>
        <v>2</v>
      </c>
      <c r="Z1183" t="str">
        <f>IF(Y1183&lt;=2,"CUMPLE","NO CUMPLE")</f>
        <v>CUMPLE</v>
      </c>
      <c r="AB1183" t="str">
        <v>POR TICKET</v>
      </c>
      <c r="AC1183" t="str">
        <f>TEXT(M1183,"mmmm")</f>
        <v>diciembre</v>
      </c>
      <c r="AD1183" t="str">
        <f>TEXT(M1183,"yyyy")</f>
        <v>yyyy</v>
      </c>
      <c r="AE1183">
        <f>W1183*60*24</f>
        <v>59.99999999999994</v>
      </c>
      <c r="AF1183">
        <f>AE1183/60</f>
        <v>0.999999999999999</v>
      </c>
      <c r="AG1183">
        <f>AE1183/60</f>
        <v>0.999999999999999</v>
      </c>
      <c r="AH1183">
        <f>L1183-K1183</f>
        <v>0.8395833333343035</v>
      </c>
      <c r="AI1183">
        <f>AH1183*24*60</f>
        <v>1209.000000001397</v>
      </c>
      <c r="AJ1183">
        <f>75728*X1183</f>
        <v>75728</v>
      </c>
    </row>
    <row r="1184" xml:space="preserve">
      <c r="A1184">
        <v>115</v>
      </c>
      <c r="B1184" t="str">
        <v>SOLICITUD</v>
      </c>
      <c r="C1184" t="str">
        <v>CERRADO</v>
      </c>
      <c r="D1184" t="str">
        <v>TIENDA</v>
      </c>
      <c r="E1184" t="str">
        <v>ACOMPAÑAMIENTO</v>
      </c>
      <c r="F1184" t="str">
        <v>ACOMPAÑAMIENTO</v>
      </c>
      <c r="G1184" t="str">
        <v>ACOMPAÑAMIENTO</v>
      </c>
      <c r="H1184" t="str" xml:space="preserve">
        <v xml:space="preserve">De: Higuita Escobar; David Esteban &lt;David.Higuita@cencosud.com.co&gt; _x000d_
Enviado el: jueves; 26 de diciembre de 2024 2:25 p. m._x000d_
Para: Pardo Ronco; Jonathan Alexis &lt;jonathan.pardo@externos-co.cencosud.com&gt;; Garcia Morales; Johnny Alejandro &lt;Johnny.Garcia@cencosud.com.co&gt;_x000d_
Asunto: Apoyo Fin de Año _x000d_
_x000d_
Buenas tardes _x000d_
_x000d_
@Pardo Ronco; Jonathan Alexis _x000d_
_x000d_
Me ayudas con apoyo para fecha de fin de año _x000d_
_x000d_
Jumbo Rionegro _x000d_
_x000d_
30/12/2024 -10:00 am a 8:00 pm_x000d_
31/12/2023-7:00 am a 5:30 pm_x000d_
_x000d_
_x000d_
Jumbo las 65 _x000d_
_x000d_
30/12/2024 -10:00 am a 8:00 pm_x000d_
</v>
      </c>
      <c r="I1184" t="str" xml:space="preserve">
        <v xml:space="preserve">De: Higuita Escobar; David Esteban &lt;David.Higuita@cencosud.com.co&gt; _x000d_
Enviado el: jueves; 26 de diciembre de 2024 2:25 p. m._x000d_
Para: Pardo Ronco; Jonathan Alexis &lt;jonathan.pardo@externos-co.cencosud.com&gt;; Garcia Morales; Johnny Alejandro &lt;Johnny.Garcia@cencosud.com.co&gt;_x000d_
Asunto: Apoyo Fin de Año _x000d_
_x000d_
Buenas tardes _x000d_
_x000d_
@Pardo Ronco; Jonathan Alexis _x000d_
_x000d_
Me ayudas con apoyo para fecha de fin de año _x000d_
_x000d_
Jumbo Rionegro _x000d_
_x000d_
30/12/2024 -10:00 am a 8:00 pm_x000d_
31/12/2023-7:00 am a 5:30 pm_x000d_
_x000d_
_x000d_
Jumbo las 65 _x000d_
_x000d_
30/12/2024 -10:00 am a 8:00 pm_x000d_
</v>
      </c>
      <c r="J1184" t="str">
        <v>Se realiza Acompañamiento a partir de las 12 en donde se estubo pendiente de las Pos que estaban Fallando ; la linea de cajas y se reparo una balanza Escaner que estaba Fallando y no escaneaba</v>
      </c>
      <c r="K1184">
        <v>45652.600694444445</v>
      </c>
      <c r="L1184">
        <v>45652.62222222222</v>
      </c>
      <c r="M1184">
        <v>45657</v>
      </c>
      <c r="N1184" t="str">
        <f>TEXT(M1184, "DDDD")</f>
        <v>martes</v>
      </c>
      <c r="O1184" t="str" xml:space="preserve">
        <v xml:space="preserve">J023 DE LA 65_x000d_
</v>
      </c>
      <c r="P1184" t="str">
        <v>MEDELLIN</v>
      </c>
      <c r="Q1184" t="str">
        <f>IF(ISBLANK(P1184),"0",(VLOOKUP(P1184,REGION,2,FALSE)))</f>
        <v>CENTRO</v>
      </c>
      <c r="R1184" t="str">
        <v>Christian Alexander Rua Tabares</v>
      </c>
      <c r="S1184">
        <v>71363040</v>
      </c>
      <c r="T1184" t="str">
        <v>ALIADO</v>
      </c>
      <c r="U1184">
        <v>0.5</v>
      </c>
      <c r="V1184">
        <v>0.7291666666666666</v>
      </c>
      <c r="W1184">
        <f>V1184-U1184</f>
        <v>0.22916666666666663</v>
      </c>
      <c r="X1184" t="str">
        <v>1;5</v>
      </c>
      <c r="Y1184">
        <f>NETWORKDAYS(K1184,M1184)</f>
        <v>4</v>
      </c>
      <c r="Z1184" t="str">
        <f>IF(Y1184&lt;=2,"CUMPLE","NO CUMPLE")</f>
        <v>NO CUMPLE</v>
      </c>
      <c r="AB1184" t="str">
        <v xml:space="preserve">POR DIA </v>
      </c>
      <c r="AC1184" t="str">
        <f>TEXT(M1184,"mmmm")</f>
        <v>diciembre</v>
      </c>
      <c r="AD1184" t="str">
        <f>TEXT(M1184,"yyyy")</f>
        <v>yyyy</v>
      </c>
      <c r="AE1184">
        <f>W1184*60*24</f>
        <v>329.99999999999994</v>
      </c>
      <c r="AF1184">
        <f>AE1184/60</f>
        <v>5.499999999999999</v>
      </c>
      <c r="AG1184">
        <f>AE1184/60</f>
        <v>5.499999999999999</v>
      </c>
      <c r="AH1184">
        <f>L1184-K1184</f>
        <v>0.02152777777519077</v>
      </c>
      <c r="AI1184">
        <f>AH1184*24*60</f>
        <v>30.99999999627471</v>
      </c>
      <c r="AJ1184" t="e">
        <f>75728*X1184</f>
        <v>#VALUE!</v>
      </c>
    </row>
    <row r="1185" xml:space="preserve">
      <c r="A1185">
        <v>114</v>
      </c>
      <c r="B1185" t="str">
        <v>INCIDENTE</v>
      </c>
      <c r="C1185" t="str">
        <v>CERRADO</v>
      </c>
      <c r="D1185" t="str">
        <v>TIENDA</v>
      </c>
      <c r="E1185" t="str">
        <v>ACOMPAÑAMIENTO</v>
      </c>
      <c r="F1185" t="str">
        <v>ACOMPAÑAMIENTO</v>
      </c>
      <c r="G1185" t="str">
        <v>ACOMPAÑAMIENTO</v>
      </c>
      <c r="H1185" t="str" xml:space="preserve">
        <v xml:space="preserve">De: Higuita Escobar; David Esteban &lt;David.Higuita@cencosud.com.co&gt; _x000d_
Enviado el: jueves; 26 de diciembre de 2024 2:25 p. m._x000d_
Para: Pardo Ronco; Jonathan Alexis &lt;jonathan.pardo@externos-co.cencosud.com&gt;; Garcia Morales; Johnny Alejandro &lt;Johnny.Garcia@cencosud.com.co&gt;_x000d_
Asunto: Apoyo Fin de Año _x000d_
_x000d_
Buenas tardes _x000d_
_x000d_
@Pardo Ronco; Jonathan Alexis _x000d_
_x000d_
Me ayudas con apoyo para fecha de fin de año _x000d_
_x000d_
Jumbo Rionegro _x000d_
_x000d_
30/12/2024 -10:00 am a 8:00 pm_x000d_
31/12/2023-7:00 am a 5:30 pm_x000d_
_x000d_
_x000d_
Jumbo las 65 _x000d_
_x000d_
30/12/2024 -10:00 am a 8:00 pm_x000d_
</v>
      </c>
      <c r="I1185" t="str" xml:space="preserve">
        <v xml:space="preserve">De: Higuita Escobar; David Esteban &lt;David.Higuita@cencosud.com.co&gt; _x000d_
Enviado el: jueves; 26 de diciembre de 2024 2:25 p. m._x000d_
Para: Pardo Ronco; Jonathan Alexis &lt;jonathan.pardo@externos-co.cencosud.com&gt;; Garcia Morales; Johnny Alejandro &lt;Johnny.Garcia@cencosud.com.co&gt;_x000d_
Asunto: Apoyo Fin de Año _x000d_
_x000d_
Buenas tardes _x000d_
_x000d_
@Pardo Ronco; Jonathan Alexis _x000d_
_x000d_
Me ayudas con apoyo para fecha de fin de año _x000d_
_x000d_
Jumbo Rionegro _x000d_
_x000d_
30/12/2024 -10:00 am a 8:00 pm_x000d_
31/12/2023-7:00 am a 5:30 pm_x000d_
_x000d_
_x000d_
Jumbo las 65 _x000d_
_x000d_
30/12/2024 -10:00 am a 8:00 pm_x000d_
</v>
      </c>
      <c r="J1185" t="str">
        <v>Durante los 2 dias se hace acompañamiento en la sección de cajas; estuve en el area de sistemas atento de cualquier novedad que se pudiera presentar. No se presentaron novedades</v>
      </c>
      <c r="K1185">
        <v>45652.600694444445</v>
      </c>
      <c r="L1185">
        <v>45652.62222222222</v>
      </c>
      <c r="M1185">
        <v>45657</v>
      </c>
      <c r="N1185" t="str">
        <f>TEXT(M1185, "DDDD")</f>
        <v>martes</v>
      </c>
      <c r="O1185" t="str">
        <v>J027 RIONEGRO</v>
      </c>
      <c r="P1185" t="str">
        <v>RIONEGRO</v>
      </c>
      <c r="Q1185" t="str">
        <f>IF(ISBLANK(P1185),"0",(VLOOKUP(P1185,REGION,2,FALSE)))</f>
        <v>CENTRO</v>
      </c>
      <c r="R1185" t="str">
        <v>Carlos Alberto Torres Echeverria</v>
      </c>
      <c r="S1185">
        <v>71697694</v>
      </c>
      <c r="T1185" t="str">
        <v>DIRECTO</v>
      </c>
      <c r="U1185">
        <v>0.4166666666666667</v>
      </c>
      <c r="V1185">
        <v>0.8333333333333334</v>
      </c>
      <c r="W1185">
        <f>V1185-U1185</f>
        <v>0.4166666666666667</v>
      </c>
      <c r="X1185" t="str">
        <v>2;5</v>
      </c>
      <c r="Y1185">
        <f>NETWORKDAYS(K1185,M1185)</f>
        <v>4</v>
      </c>
      <c r="Z1185" t="str">
        <f>IF(Y1185&lt;=2,"CUMPLE","NO CUMPLE")</f>
        <v>NO CUMPLE</v>
      </c>
      <c r="AB1185" t="str">
        <v xml:space="preserve">POR DIA </v>
      </c>
      <c r="AC1185" t="str">
        <f>TEXT(M1185,"mmmm")</f>
        <v>diciembre</v>
      </c>
      <c r="AD1185" t="str">
        <f>TEXT(M1185,"yyyy")</f>
        <v>yyyy</v>
      </c>
      <c r="AE1185">
        <f>W1185*60*24</f>
        <v>600</v>
      </c>
      <c r="AF1185">
        <f>AE1185/60</f>
        <v>10</v>
      </c>
      <c r="AG1185">
        <f>AE1185/60</f>
        <v>10</v>
      </c>
      <c r="AH1185">
        <f>L1185-K1185</f>
        <v>0.02152777777519077</v>
      </c>
      <c r="AI1185">
        <f>AH1185*24*60</f>
        <v>30.99999999627471</v>
      </c>
      <c r="AJ1185" t="e">
        <f>75728*X1185</f>
        <v>#VALUE!</v>
      </c>
    </row>
    <row r="1186" xml:space="preserve">
      <c r="A1186">
        <v>1102763</v>
      </c>
      <c r="B1186" t="str">
        <v>SOLICITUD</v>
      </c>
      <c r="C1186" t="str">
        <v>CERRADO</v>
      </c>
      <c r="D1186" t="str">
        <v>TIENDA</v>
      </c>
      <c r="E1186" t="str">
        <v>BALANZA</v>
      </c>
      <c r="F1186" t="str">
        <v>BALANZA</v>
      </c>
      <c r="G1186" t="str">
        <v>METTLER TOLEDO</v>
      </c>
      <c r="H1186" t="str">
        <v>Se requiere traslado de kit de pesas ubicado en Jumbo las Vegas para calibración de balanzas en la plataforma Fruver en caldas. Enviar personal para calibración y con precintos para el cambio origen: Cra. 48 #N° 19 sur 29; Zona 1; Medellín; Envigado; Antioquia Destino: Calle 84 Sur 37-15 Bodegas Intergroup – Local 5 KM. 1 Variante a Caldas; Sabaneta; Antioquia</v>
      </c>
      <c r="I1186" t="str">
        <v>Se requiere traslado de kit de pesas ubicado en Jumbo las Vegas para calibración de balanzas en la plataforma Fruver en caldas. Enviar personal para calibración y con precintos para el cambio origen: Cra. 48 #N° 19 sur 29; Zona 1; Medellín; Envigado; Antioquia Destino: Calle 84 Sur 37-15 Bodegas Intergroup – Local 5 KM. 1 Variante a Caldas; Sabaneta; Antioquia</v>
      </c>
      <c r="J1186" t="str">
        <v>Contando con el kit de pesas; se calibra la balanza y se verifica que hay una variación del peso en la unidad de carga; se debe esperar a que llegue personal encargado; cuando llega dicha persona; se calibra nuevamente según instrucciones y se pone precinto 7380 000000717</v>
      </c>
      <c r="K1186">
        <v>45653.35555555556</v>
      </c>
      <c r="L1186">
        <v>45653.36319444444</v>
      </c>
      <c r="M1186">
        <v>45659</v>
      </c>
      <c r="N1186" t="str">
        <f>TEXT(M1186, "DDDD")</f>
        <v>jueves</v>
      </c>
      <c r="O1186" t="str" xml:space="preserve">
        <v xml:space="preserve">CD Fruver Sabaneta		_x000d_
</v>
      </c>
      <c r="P1186" t="str">
        <v>MEDELLIN</v>
      </c>
      <c r="Q1186" t="str">
        <f>IF(ISBLANK(P1186),"0",(VLOOKUP(P1186,REGION,2,FALSE)))</f>
        <v>CENTRO</v>
      </c>
      <c r="R1186" t="str">
        <v>Fabian Vargas Lastro</v>
      </c>
      <c r="S1186" t="e">
        <v>#N/A</v>
      </c>
      <c r="T1186" t="str">
        <v>ALIADO</v>
      </c>
      <c r="U1186">
        <v>0.3958333333333333</v>
      </c>
      <c r="V1186">
        <v>0.5729166666666666</v>
      </c>
      <c r="W1186">
        <f>V1186-U1186</f>
        <v>0.17708333333333331</v>
      </c>
      <c r="X1186">
        <v>2</v>
      </c>
      <c r="Y1186">
        <f>NETWORKDAYS(K1186,M1186)</f>
        <v>5</v>
      </c>
      <c r="Z1186" t="str">
        <f>IF(Y1186&lt;=2,"CUMPLE","NO CUMPLE")</f>
        <v>NO CUMPLE</v>
      </c>
      <c r="AB1186" t="str">
        <v>POR TICKET</v>
      </c>
      <c r="AC1186" t="str">
        <f>TEXT(M1186,"mmmm")</f>
        <v>enero</v>
      </c>
      <c r="AD1186" t="str">
        <f>TEXT(M1186,"yyyy")</f>
        <v>yyyy</v>
      </c>
      <c r="AE1186">
        <f>W1186*60*24</f>
        <v>254.99999999999994</v>
      </c>
      <c r="AF1186">
        <f>AE1186/60</f>
        <v>4.249999999999999</v>
      </c>
      <c r="AG1186">
        <f>AE1186/60</f>
        <v>4.249999999999999</v>
      </c>
      <c r="AH1186">
        <f>L1186-K1186</f>
        <v>0.007638888884685002</v>
      </c>
      <c r="AI1186">
        <f>AH1186*24*60</f>
        <v>10.999999993946403</v>
      </c>
      <c r="AJ1186">
        <f>75728*X1186</f>
        <v>151456</v>
      </c>
    </row>
    <row r="1187">
      <c r="A1187">
        <v>117</v>
      </c>
      <c r="B1187" t="str">
        <v>INCIDENTE</v>
      </c>
      <c r="C1187" t="str">
        <v>CERRADO</v>
      </c>
      <c r="D1187" t="str">
        <v>TIENDA</v>
      </c>
      <c r="E1187" t="str">
        <v>ACOMPAÑAMIENTO</v>
      </c>
      <c r="F1187" t="str">
        <v>ACOMPAÑAMIENTO</v>
      </c>
      <c r="G1187" t="str">
        <v>ACOMPAÑAMIENTO</v>
      </c>
      <c r="H1187" t="str">
        <v xml:space="preserve">Me ayudas a gestionar los siguientes recursos para una actividad en tienda de organización; y disposición final de equipos obsoletos en tiendas programadas </v>
      </c>
      <c r="I1187" t="str">
        <v xml:space="preserve">Me ayudas a gestionar los siguientes recursos para una actividad en tienda de organización; y disposición final de equipos obsoletos en tiendas programadas </v>
      </c>
      <c r="J1187" t="str">
        <v>El día de jumbo calle 80; se llega a sitio y se realiza organización de dispositivo de baja en cajas en donde se scaneo seriales de POS; equipos de scanners; balanzas y se contaron por cantidad teclados y visores;  junto cajas de cables de baja y se realiza una breve limpieza de la zona.</v>
      </c>
      <c r="K1187">
        <v>45646.60902777778</v>
      </c>
      <c r="L1187">
        <v>45650.74166666667</v>
      </c>
      <c r="M1187">
        <v>45659</v>
      </c>
      <c r="N1187" t="str">
        <f>TEXT(M1187, "DDDD")</f>
        <v>jueves</v>
      </c>
      <c r="O1187" t="str">
        <v>J011 JUMBO CALLE  80</v>
      </c>
      <c r="P1187" t="str">
        <v>BOGOTA</v>
      </c>
      <c r="Q1187" t="str">
        <f>IF(ISBLANK(P1187),"0",(VLOOKUP(P1187,REGION,2,FALSE)))</f>
        <v>BOGOTA</v>
      </c>
      <c r="R1187" t="str">
        <v>Cristian Mateo Guzman Villarraga</v>
      </c>
      <c r="S1187">
        <v>1074809749</v>
      </c>
      <c r="T1187" t="str">
        <v>DIRECTO</v>
      </c>
      <c r="U1187">
        <v>0.3333333333333333</v>
      </c>
      <c r="V1187">
        <v>0.7083333333333334</v>
      </c>
      <c r="W1187">
        <f>V1187-U1187</f>
        <v>0.37500000000000006</v>
      </c>
      <c r="X1187" t="str">
        <v>2;5</v>
      </c>
      <c r="Y1187">
        <f>NETWORKDAYS(K1187,M1187)</f>
        <v>10</v>
      </c>
      <c r="Z1187" t="str">
        <f>IF(Y1187&lt;=2,"CUMPLE","NO CUMPLE")</f>
        <v>NO CUMPLE</v>
      </c>
      <c r="AB1187" t="str">
        <v xml:space="preserve">POR DIA </v>
      </c>
      <c r="AC1187" t="str">
        <f>TEXT(M1187,"mmmm")</f>
        <v>enero</v>
      </c>
      <c r="AD1187" t="str">
        <f>TEXT(M1187,"yyyy")</f>
        <v>yyyy</v>
      </c>
      <c r="AE1187">
        <f>W1187*60*24</f>
        <v>540.0000000000001</v>
      </c>
      <c r="AF1187">
        <f>AE1187/60</f>
        <v>9.000000000000002</v>
      </c>
      <c r="AG1187">
        <f>AE1187/60</f>
        <v>9.000000000000002</v>
      </c>
      <c r="AH1187">
        <f>L1187-K1187</f>
        <v>4.132638888891961</v>
      </c>
      <c r="AI1187">
        <f>AH1187*24*60</f>
        <v>5951.000000004424</v>
      </c>
      <c r="AJ1187" t="e">
        <f>75728*X1187</f>
        <v>#VALUE!</v>
      </c>
    </row>
    <row r="1188" xml:space="preserve">
      <c r="A1188">
        <v>119</v>
      </c>
      <c r="B1188" t="str">
        <v>INCIDENTE</v>
      </c>
      <c r="C1188" t="str">
        <v>CERRADO</v>
      </c>
      <c r="D1188" t="str">
        <v>TIENDA</v>
      </c>
      <c r="E1188" t="str">
        <v>ACOMPAÑAMIENTO</v>
      </c>
      <c r="F1188" t="str">
        <v>ACOMPAÑAMIENTO</v>
      </c>
      <c r="G1188" t="str">
        <v>ACOMPAÑAMIENTO</v>
      </c>
      <c r="H1188" t="str">
        <v xml:space="preserve">Me ayudas a gestionar los siguientes recursos para una actividad en tienda de organización; y disposición final de equipos obsoletos en tiendas programadas </v>
      </c>
      <c r="I1188" t="str">
        <v xml:space="preserve">Me ayudas a gestionar los siguientes recursos para una actividad en tienda de organización; y disposición final de equipos obsoletos en tiendas programadas </v>
      </c>
      <c r="J1188" t="str" xml:space="preserve">
        <v xml:space="preserve">Llegada al punto de la labor 7:34 a.m._x000d_
inicio del trabajo de acomapañamiento para inventariar y organizer equipos obsoletos; destapar cada caja; retirar pegatinas de cencosud de cada uno de los equipos; tomar seriales; en la caja de cables apartar adaptadores Epson colocarlos en una caja diferente._x000d_
Volver a embalar los equipos apilar las cajas de acuerdo a su contenido; organizer el area._x000d_
Salida del punto a las 5:00 p.m..</v>
      </c>
      <c r="K1188">
        <v>45646.60902777778</v>
      </c>
      <c r="L1188">
        <v>45650.74166666667</v>
      </c>
      <c r="M1188">
        <v>45659</v>
      </c>
      <c r="N1188" t="str">
        <f>TEXT(M1188, "DDDD")</f>
        <v>jueves</v>
      </c>
      <c r="O1188" t="str">
        <v>J011 JUMBO CALLE  80</v>
      </c>
      <c r="P1188" t="str">
        <v>BOGOTA</v>
      </c>
      <c r="Q1188" t="str">
        <f>IF(ISBLANK(P1188),"0",(VLOOKUP(P1188,REGION,2,FALSE)))</f>
        <v>BOGOTA</v>
      </c>
      <c r="R1188" t="str">
        <v>Alexander Pachon Villamarin</v>
      </c>
      <c r="S1188">
        <v>79717453</v>
      </c>
      <c r="T1188" t="str">
        <v>ALIADO</v>
      </c>
      <c r="U1188">
        <v>0.3333333333333333</v>
      </c>
      <c r="V1188">
        <v>0.7083333333333334</v>
      </c>
      <c r="W1188">
        <f>V1188-U1188</f>
        <v>0.37500000000000006</v>
      </c>
      <c r="X1188" t="str">
        <v>2;5</v>
      </c>
      <c r="Y1188">
        <f>NETWORKDAYS(K1188,M1188)</f>
        <v>10</v>
      </c>
      <c r="Z1188" t="str">
        <f>IF(Y1188&lt;=2,"CUMPLE","NO CUMPLE")</f>
        <v>NO CUMPLE</v>
      </c>
      <c r="AB1188" t="str">
        <v xml:space="preserve">POR DIA </v>
      </c>
      <c r="AC1188" t="str">
        <f>TEXT(M1188,"mmmm")</f>
        <v>enero</v>
      </c>
      <c r="AD1188" t="str">
        <f>TEXT(M1188,"yyyy")</f>
        <v>yyyy</v>
      </c>
      <c r="AE1188">
        <f>W1188*60*24</f>
        <v>540.0000000000001</v>
      </c>
      <c r="AF1188">
        <f>AE1188/60</f>
        <v>9.000000000000002</v>
      </c>
      <c r="AG1188">
        <f>AE1188/60</f>
        <v>9.000000000000002</v>
      </c>
      <c r="AH1188">
        <f>L1188-K1188</f>
        <v>4.132638888891961</v>
      </c>
      <c r="AI1188">
        <f>AH1188*24*60</f>
        <v>5951.000000004424</v>
      </c>
      <c r="AJ1188" t="e">
        <f>75728*X1188</f>
        <v>#VALUE!</v>
      </c>
    </row>
    <row r="1189">
      <c r="A1189">
        <v>121</v>
      </c>
      <c r="B1189" t="str">
        <v>INCIDENTE</v>
      </c>
      <c r="C1189" t="str">
        <v>CERRADO</v>
      </c>
      <c r="D1189" t="str">
        <v>TIENDA</v>
      </c>
      <c r="E1189" t="str">
        <v>ACOMPAÑAMIENTO</v>
      </c>
      <c r="F1189" t="str">
        <v>ACOMPAÑAMIENTO</v>
      </c>
      <c r="G1189" t="str">
        <v>ACOMPAÑAMIENTO</v>
      </c>
      <c r="H1189" t="str">
        <v xml:space="preserve">Me ayudas a gestionar los siguientes recursos para una actividad en tienda de organización; y disposición final de equipos obsoletos en tiendas programadas </v>
      </c>
      <c r="I1189" t="str">
        <v xml:space="preserve">Me ayudas a gestionar los siguientes recursos para una actividad en tienda de organización; y disposición final de equipos obsoletos en tiendas programadas </v>
      </c>
      <c r="J1189" t="str">
        <v>Se realiza la debida verificacion de equipos obsoletos para baja de planta. Se revisan cada una de las cajas ubicadas en el data detectando equipos que seran eviados de baja o centro de reparacion. Como finalizado el servicio se organiza el data de manera que solo queden equipos para centro de reparacion.</v>
      </c>
      <c r="K1189">
        <v>45646.60902777778</v>
      </c>
      <c r="L1189">
        <v>45650.74166666667</v>
      </c>
      <c r="M1189">
        <v>45659</v>
      </c>
      <c r="N1189" t="str">
        <f>TEXT(M1189, "DDDD")</f>
        <v>jueves</v>
      </c>
      <c r="O1189" t="str">
        <v>J070 JUMBO SUBA</v>
      </c>
      <c r="P1189" t="str">
        <v>BOGOTA</v>
      </c>
      <c r="Q1189" t="str">
        <f>IF(ISBLANK(P1189),"0",(VLOOKUP(P1189,REGION,2,FALSE)))</f>
        <v>BOGOTA</v>
      </c>
      <c r="R1189" t="str">
        <v xml:space="preserve">Maria Camila Patiño Bernal </v>
      </c>
      <c r="S1189">
        <v>1000382472</v>
      </c>
      <c r="T1189" t="str">
        <v>CFS</v>
      </c>
      <c r="U1189">
        <v>0.3333333333333333</v>
      </c>
      <c r="V1189">
        <v>0.7083333333333334</v>
      </c>
      <c r="W1189">
        <f>V1189-U1189</f>
        <v>0.37500000000000006</v>
      </c>
      <c r="X1189" t="str">
        <v>2;5</v>
      </c>
      <c r="Y1189">
        <f>NETWORKDAYS(K1189,M1189)</f>
        <v>10</v>
      </c>
      <c r="Z1189" t="str">
        <f>IF(Y1189&lt;=2,"CUMPLE","NO CUMPLE")</f>
        <v>NO CUMPLE</v>
      </c>
      <c r="AB1189" t="str">
        <v xml:space="preserve">POR DIA </v>
      </c>
      <c r="AC1189" t="str">
        <f>TEXT(M1189,"mmmm")</f>
        <v>enero</v>
      </c>
      <c r="AD1189" t="str">
        <f>TEXT(M1189,"yyyy")</f>
        <v>yyyy</v>
      </c>
      <c r="AE1189">
        <f>W1189*60*24</f>
        <v>540.0000000000001</v>
      </c>
      <c r="AF1189">
        <f>AE1189/60</f>
        <v>9.000000000000002</v>
      </c>
      <c r="AG1189">
        <f>AE1189/60</f>
        <v>9.000000000000002</v>
      </c>
      <c r="AH1189">
        <f>L1189-K1189</f>
        <v>4.132638888891961</v>
      </c>
      <c r="AI1189">
        <f>AH1189*24*60</f>
        <v>5951.000000004424</v>
      </c>
      <c r="AJ1189" t="e">
        <f>75728*X1189</f>
        <v>#VALUE!</v>
      </c>
    </row>
    <row r="1190" xml:space="preserve">
      <c r="A1190">
        <v>122</v>
      </c>
      <c r="B1190" t="str">
        <v>INCIDENTE</v>
      </c>
      <c r="C1190" t="str">
        <v>CERRADO</v>
      </c>
      <c r="D1190" t="str">
        <v>TIENDA</v>
      </c>
      <c r="E1190" t="str">
        <v>ACOMPAÑAMIENTO</v>
      </c>
      <c r="F1190" t="str">
        <v>ACOMPAÑAMIENTO</v>
      </c>
      <c r="G1190" t="str">
        <v>ACOMPAÑAMIENTO</v>
      </c>
      <c r="H1190" t="str">
        <v xml:space="preserve">Me ayudas a gestionar los siguientes recursos para una actividad en tienda de organización; y disposición final de equipos obsoletos en tiendas programadas </v>
      </c>
      <c r="I1190" t="str">
        <v xml:space="preserve">Me ayudas a gestionar los siguientes recursos para una actividad en tienda de organización; y disposición final de equipos obsoletos en tiendas programadas </v>
      </c>
      <c r="J1190" t="str" xml:space="preserve">
        <v xml:space="preserve">Actividades realizadas JUMBO SUBA 02-01-2024_x000d_
_x000d_
Hora Entrada: 8:00 am_x000d_
Hora Salida: 5:00 pm _x000d_
_x000d_
Se realiza la debida revisión de equipos obsoletos como teclados; pantallas; monitores; impresoras y demás herramientas verificando el estado de los equipos seleccionados para baja o centro de reparación. Como finalizado el servicio se deja organizado el data e inventario de los equipos revisados.</v>
      </c>
      <c r="K1190">
        <v>45646.60902777778</v>
      </c>
      <c r="L1190">
        <v>45650.74166666667</v>
      </c>
      <c r="M1190">
        <v>45659</v>
      </c>
      <c r="N1190" t="str">
        <f>TEXT(M1190, "DDDD")</f>
        <v>jueves</v>
      </c>
      <c r="O1190" t="str">
        <v>J070 JUMBO SUBA</v>
      </c>
      <c r="P1190" t="str">
        <v>BOGOTA</v>
      </c>
      <c r="Q1190" t="str">
        <f>IF(ISBLANK(P1190),"0",(VLOOKUP(P1190,REGION,2,FALSE)))</f>
        <v>BOGOTA</v>
      </c>
      <c r="R1190" t="str">
        <v>Kevin Yair Gonzalez Castillo</v>
      </c>
      <c r="S1190">
        <v>1013109138</v>
      </c>
      <c r="T1190" t="str">
        <v>DIRECTO</v>
      </c>
      <c r="U1190">
        <v>0.3333333333333333</v>
      </c>
      <c r="V1190">
        <v>0.7083333333333334</v>
      </c>
      <c r="W1190">
        <f>V1190-U1190</f>
        <v>0.37500000000000006</v>
      </c>
      <c r="X1190" t="str">
        <v>2;5</v>
      </c>
      <c r="Y1190">
        <f>NETWORKDAYS(K1190,M1190)</f>
        <v>10</v>
      </c>
      <c r="Z1190" t="str">
        <f>IF(Y1190&lt;=2,"CUMPLE","NO CUMPLE")</f>
        <v>NO CUMPLE</v>
      </c>
      <c r="AB1190" t="str">
        <v xml:space="preserve">POR DIA </v>
      </c>
      <c r="AC1190" t="str">
        <f>TEXT(M1190,"mmmm")</f>
        <v>enero</v>
      </c>
      <c r="AD1190" t="str">
        <f>TEXT(M1190,"yyyy")</f>
        <v>yyyy</v>
      </c>
      <c r="AE1190">
        <f>W1190*60*24</f>
        <v>540.0000000000001</v>
      </c>
      <c r="AF1190">
        <f>AE1190/60</f>
        <v>9.000000000000002</v>
      </c>
      <c r="AG1190">
        <f>AE1190/60</f>
        <v>9.000000000000002</v>
      </c>
      <c r="AH1190">
        <f>L1190-K1190</f>
        <v>4.132638888891961</v>
      </c>
      <c r="AI1190">
        <f>AH1190*24*60</f>
        <v>5951.000000004424</v>
      </c>
      <c r="AJ1190" t="e">
        <f>75728*X1190</f>
        <v>#VALUE!</v>
      </c>
    </row>
    <row r="1191" xml:space="preserve">
      <c r="A1191">
        <v>118</v>
      </c>
      <c r="B1191" t="str">
        <v>INCIDENTE</v>
      </c>
      <c r="C1191" t="str">
        <v>CERRADO</v>
      </c>
      <c r="D1191" t="str">
        <v>TIENDA</v>
      </c>
      <c r="E1191" t="str">
        <v>ACOMPAÑAMIENTO</v>
      </c>
      <c r="F1191" t="str">
        <v>ACOMPAÑAMIENTO</v>
      </c>
      <c r="G1191" t="str">
        <v>ACOMPAÑAMIENTO</v>
      </c>
      <c r="H1191" t="str">
        <v xml:space="preserve">Me ayudas a gestionar los siguientes recursos para una actividad en tienda de organización; y disposición final de equipos obsoletos en tiendas programadas </v>
      </c>
      <c r="I1191" t="str">
        <v xml:space="preserve">Me ayudas a gestionar los siguientes recursos para una actividad en tienda de organización; y disposición final de equipos obsoletos en tiendas programadas </v>
      </c>
      <c r="J1191" t="str" xml:space="preserve">
        <v xml:space="preserve">jumbo SANTA FE; se llega a sitio y se realiza organización de dispositivo de baja en cajas en donde se scaneo seriales de POSy salieron dispositivos switches; _x000d_
equipos de scanners; balanzas y se contaron por cantidad teclados y visores;  junto cajas de cables de baja y se realiza una breve limpieza de la zona.</v>
      </c>
      <c r="K1191">
        <v>45646.60902777778</v>
      </c>
      <c r="L1191">
        <v>45650.74166666667</v>
      </c>
      <c r="M1191">
        <v>45660</v>
      </c>
      <c r="N1191" t="str">
        <f>TEXT(M1191, "DDDD")</f>
        <v>viernes</v>
      </c>
      <c r="O1191" t="str">
        <v>J072 JUMBO SANTAFE</v>
      </c>
      <c r="P1191" t="str">
        <v>BOGOTA</v>
      </c>
      <c r="Q1191" t="str">
        <f>IF(ISBLANK(P1191),"0",(VLOOKUP(P1191,REGION,2,FALSE)))</f>
        <v>BOGOTA</v>
      </c>
      <c r="R1191" t="str">
        <v>Cristian Mateo Guzman Villarraga</v>
      </c>
      <c r="S1191">
        <v>1074809749</v>
      </c>
      <c r="T1191" t="str">
        <v>DIRECTO</v>
      </c>
      <c r="U1191">
        <v>0.3333333333333333</v>
      </c>
      <c r="V1191">
        <v>0.7083333333333334</v>
      </c>
      <c r="W1191">
        <f>V1191-U1191</f>
        <v>0.37500000000000006</v>
      </c>
      <c r="X1191" t="str">
        <v>2;5</v>
      </c>
      <c r="Y1191">
        <f>NETWORKDAYS(K1191,M1191)</f>
        <v>11</v>
      </c>
      <c r="Z1191" t="str">
        <f>IF(Y1191&lt;=2,"CUMPLE","NO CUMPLE")</f>
        <v>NO CUMPLE</v>
      </c>
      <c r="AB1191" t="str">
        <v xml:space="preserve">POR DIA </v>
      </c>
      <c r="AC1191" t="str">
        <f>TEXT(M1191,"mmmm")</f>
        <v>enero</v>
      </c>
      <c r="AD1191" t="str">
        <f>TEXT(M1191,"yyyy")</f>
        <v>yyyy</v>
      </c>
      <c r="AE1191">
        <f>W1191*60*24</f>
        <v>540.0000000000001</v>
      </c>
      <c r="AF1191">
        <f>AE1191/60</f>
        <v>9.000000000000002</v>
      </c>
      <c r="AG1191">
        <f>AE1191/60</f>
        <v>9.000000000000002</v>
      </c>
      <c r="AH1191">
        <f>L1191-K1191</f>
        <v>4.132638888891961</v>
      </c>
      <c r="AI1191">
        <f>AH1191*24*60</f>
        <v>5951.000000004424</v>
      </c>
      <c r="AJ1191" t="e">
        <f>75728*X1191</f>
        <v>#VALUE!</v>
      </c>
    </row>
    <row r="1192" xml:space="preserve">
      <c r="A1192">
        <v>120</v>
      </c>
      <c r="B1192" t="str">
        <v>INCIDENTE</v>
      </c>
      <c r="C1192" t="str">
        <v>CERRADO</v>
      </c>
      <c r="D1192" t="str">
        <v>TIENDA</v>
      </c>
      <c r="E1192" t="str">
        <v>ACOMPAÑAMIENTO</v>
      </c>
      <c r="F1192" t="str">
        <v>ACOMPAÑAMIENTO</v>
      </c>
      <c r="G1192" t="str">
        <v>ACOMPAÑAMIENTO</v>
      </c>
      <c r="H1192" t="str">
        <v xml:space="preserve">Me ayudas a gestionar los siguientes recursos para una actividad en tienda de organización; y disposición final de equipos obsoletos en tiendas programadas </v>
      </c>
      <c r="I1192" t="str">
        <v xml:space="preserve">Me ayudas a gestionar los siguientes recursos para una actividad en tienda de organización; y disposición final de equipos obsoletos en tiendas programadas </v>
      </c>
      <c r="J1192" t="str" xml:space="preserve">
        <v xml:space="preserve">Llegada al punto de la labor 7:50 a.m._x000d_
inicio del trabajo de acomapañamiento para inventariar y organizer equipos obsoletos; destapar cada caja; retirar pegatinas de cencosud de cada uno de los equipos; tomar seriales. traladar los escaner balanza; y algunos pos; switch que se encontraban en el area del rack al lugar de la bodega para su posterior embalaje; apilar las cajas de acuerdo a su contenido; organizer el area._x000d_
Salida del punto a las 5:15 p.m..</v>
      </c>
      <c r="K1192">
        <v>45646.60902777778</v>
      </c>
      <c r="L1192">
        <v>45650.74166666667</v>
      </c>
      <c r="M1192">
        <v>45660</v>
      </c>
      <c r="N1192" t="str">
        <f>TEXT(M1192, "DDDD")</f>
        <v>viernes</v>
      </c>
      <c r="O1192" t="str">
        <v>J072 JUMBO SANTAFE</v>
      </c>
      <c r="P1192" t="str">
        <v>BOGOTA</v>
      </c>
      <c r="Q1192" t="str">
        <f>IF(ISBLANK(P1192),"0",(VLOOKUP(P1192,REGION,2,FALSE)))</f>
        <v>BOGOTA</v>
      </c>
      <c r="R1192" t="str">
        <v>Alexander Pachon Villamarin</v>
      </c>
      <c r="S1192">
        <v>79717453</v>
      </c>
      <c r="T1192" t="str">
        <v>ALIADO</v>
      </c>
      <c r="U1192">
        <v>0.3333333333333333</v>
      </c>
      <c r="V1192">
        <v>0.7083333333333334</v>
      </c>
      <c r="W1192">
        <f>V1192-U1192</f>
        <v>0.37500000000000006</v>
      </c>
      <c r="X1192" t="str">
        <v>2;5</v>
      </c>
      <c r="Y1192">
        <f>NETWORKDAYS(K1192,M1192)</f>
        <v>11</v>
      </c>
      <c r="Z1192" t="str">
        <f>IF(Y1192&lt;=2,"CUMPLE","NO CUMPLE")</f>
        <v>NO CUMPLE</v>
      </c>
      <c r="AB1192" t="str">
        <v xml:space="preserve">POR DIA </v>
      </c>
      <c r="AC1192" t="str">
        <f>TEXT(M1192,"mmmm")</f>
        <v>enero</v>
      </c>
      <c r="AD1192" t="str">
        <f>TEXT(M1192,"yyyy")</f>
        <v>yyyy</v>
      </c>
      <c r="AE1192">
        <f>W1192*60*24</f>
        <v>540.0000000000001</v>
      </c>
      <c r="AF1192">
        <f>AE1192/60</f>
        <v>9.000000000000002</v>
      </c>
      <c r="AG1192">
        <f>AE1192/60</f>
        <v>9.000000000000002</v>
      </c>
      <c r="AH1192">
        <f>L1192-K1192</f>
        <v>4.132638888891961</v>
      </c>
      <c r="AI1192">
        <f>AH1192*24*60</f>
        <v>5951.000000004424</v>
      </c>
      <c r="AJ1192" t="e">
        <f>75728*X1192</f>
        <v>#VALUE!</v>
      </c>
    </row>
    <row r="1193">
      <c r="A1193">
        <v>123</v>
      </c>
      <c r="B1193" t="str">
        <v>INCIDENTE</v>
      </c>
      <c r="C1193" t="str">
        <v>CERRADO</v>
      </c>
      <c r="D1193" t="str">
        <v>TIENDA</v>
      </c>
      <c r="E1193" t="str">
        <v>ACOMPAÑAMIENTO</v>
      </c>
      <c r="F1193" t="str">
        <v>ACOMPAÑAMIENTO</v>
      </c>
      <c r="G1193" t="str">
        <v>ACOMPAÑAMIENTO</v>
      </c>
      <c r="H1193" t="str">
        <v xml:space="preserve">Me ayudas a gestionar los siguientes recursos para una actividad en tienda de organización; y disposición final de equipos obsoletos en tiendas programadas </v>
      </c>
      <c r="I1193" t="str">
        <v xml:space="preserve">Me ayudas a gestionar los siguientes recursos para una actividad en tienda de organización; y disposición final de equipos obsoletos en tiendas programadas </v>
      </c>
      <c r="J1193" t="str">
        <v>Se realiza la debida verificacion de equipos obsoletos para baja de planta. Se revisan cada una de las cajas; detectando equipos que seran eviados de baja o centro de reparacion. Como finalizado el servicio se organiza el sitio de manera que solo queden equipos para centro de reparacion.</v>
      </c>
      <c r="K1193">
        <v>45646.60902777778</v>
      </c>
      <c r="L1193">
        <v>45650.74166666667</v>
      </c>
      <c r="M1193">
        <v>45660</v>
      </c>
      <c r="N1193" t="str">
        <f>TEXT(M1193, "DDDD")</f>
        <v>viernes</v>
      </c>
      <c r="O1193" t="str">
        <v>J019 JUMBO SANTA ANA</v>
      </c>
      <c r="P1193" t="str">
        <v>BOGOTA</v>
      </c>
      <c r="Q1193" t="str">
        <f>IF(ISBLANK(P1193),"0",(VLOOKUP(P1193,REGION,2,FALSE)))</f>
        <v>BOGOTA</v>
      </c>
      <c r="R1193" t="str">
        <v xml:space="preserve">Maria Camila Patiño Bernal </v>
      </c>
      <c r="S1193">
        <v>1000382472</v>
      </c>
      <c r="T1193" t="str">
        <v>CFS</v>
      </c>
      <c r="U1193">
        <v>0.3333333333333333</v>
      </c>
      <c r="V1193">
        <v>0.7083333333333334</v>
      </c>
      <c r="W1193">
        <f>V1193-U1193</f>
        <v>0.37500000000000006</v>
      </c>
      <c r="X1193" t="str">
        <v>2;5</v>
      </c>
      <c r="Y1193">
        <f>NETWORKDAYS(K1193,M1193)</f>
        <v>11</v>
      </c>
      <c r="Z1193" t="str">
        <f>IF(Y1193&lt;=2,"CUMPLE","NO CUMPLE")</f>
        <v>NO CUMPLE</v>
      </c>
      <c r="AB1193" t="str">
        <v xml:space="preserve">POR DIA </v>
      </c>
      <c r="AC1193" t="str">
        <f>TEXT(M1193,"mmmm")</f>
        <v>enero</v>
      </c>
      <c r="AD1193" t="str">
        <f>TEXT(M1193,"yyyy")</f>
        <v>yyyy</v>
      </c>
      <c r="AE1193">
        <f>W1193*60*24</f>
        <v>540.0000000000001</v>
      </c>
      <c r="AF1193">
        <f>AE1193/60</f>
        <v>9.000000000000002</v>
      </c>
      <c r="AG1193">
        <f>AE1193/60</f>
        <v>9.000000000000002</v>
      </c>
      <c r="AH1193">
        <f>L1193-K1193</f>
        <v>4.132638888891961</v>
      </c>
      <c r="AI1193">
        <f>AH1193*24*60</f>
        <v>5951.000000004424</v>
      </c>
      <c r="AJ1193" t="e">
        <f>75728*X1193</f>
        <v>#VALUE!</v>
      </c>
    </row>
    <row r="1194">
      <c r="A1194">
        <v>124</v>
      </c>
      <c r="B1194" t="str">
        <v>INCIDENTE</v>
      </c>
      <c r="C1194" t="str">
        <v>CERRADO</v>
      </c>
      <c r="D1194" t="str">
        <v>TIENDA</v>
      </c>
      <c r="E1194" t="str">
        <v>ACOMPAÑAMIENTO</v>
      </c>
      <c r="F1194" t="str">
        <v>ACOMPAÑAMIENTO</v>
      </c>
      <c r="G1194" t="str">
        <v>ACOMPAÑAMIENTO</v>
      </c>
      <c r="H1194" t="str">
        <v xml:space="preserve">Me ayudas a gestionar los siguientes recursos para una actividad en tienda de organización; y disposición final de equipos obsoletos en tiendas programadas </v>
      </c>
      <c r="I1194" t="str">
        <v xml:space="preserve">Me ayudas a gestionar los siguientes recursos para una actividad en tienda de organización; y disposición final de equipos obsoletos en tiendas programadas </v>
      </c>
      <c r="J1194" t="str">
        <v>Se realiza la debida verificacion de equipos obsoletos para baja de planta. Se revisan cada una de las cajas; detectando equipos que seran eviados de baja o centro de reparacion. Como finalizado el servicio se organiza el sitio de manera que solo queden equipos para centro de reparacion.</v>
      </c>
      <c r="K1194">
        <v>45646.60902777778</v>
      </c>
      <c r="L1194">
        <v>45650.74166666667</v>
      </c>
      <c r="M1194">
        <v>45660</v>
      </c>
      <c r="N1194" t="str">
        <f>TEXT(M1194, "DDDD")</f>
        <v>viernes</v>
      </c>
      <c r="O1194" t="str">
        <v>J019 JUMBO SANTA ANA</v>
      </c>
      <c r="P1194" t="str">
        <v>BOGOTA</v>
      </c>
      <c r="Q1194" t="str">
        <f>IF(ISBLANK(P1194),"0",(VLOOKUP(P1194,REGION,2,FALSE)))</f>
        <v>BOGOTA</v>
      </c>
      <c r="R1194" t="str">
        <v>Kevin Yair Gonzalez Castillo</v>
      </c>
      <c r="S1194">
        <v>1013109138</v>
      </c>
      <c r="T1194" t="str">
        <v>DIRECTO</v>
      </c>
      <c r="U1194">
        <v>0.3333333333333333</v>
      </c>
      <c r="V1194">
        <v>0.7083333333333334</v>
      </c>
      <c r="W1194">
        <f>V1194-U1194</f>
        <v>0.37500000000000006</v>
      </c>
      <c r="X1194" t="str">
        <v>2;5</v>
      </c>
      <c r="Y1194">
        <f>NETWORKDAYS(K1194,M1194)</f>
        <v>11</v>
      </c>
      <c r="Z1194" t="str">
        <f>IF(Y1194&lt;=2,"CUMPLE","NO CUMPLE")</f>
        <v>NO CUMPLE</v>
      </c>
      <c r="AB1194" t="str">
        <v xml:space="preserve">POR DIA </v>
      </c>
      <c r="AC1194" t="str">
        <f>TEXT(M1194,"mmmm")</f>
        <v>enero</v>
      </c>
      <c r="AD1194" t="str">
        <f>TEXT(M1194,"yyyy")</f>
        <v>yyyy</v>
      </c>
      <c r="AE1194">
        <f>W1194*60*24</f>
        <v>540.0000000000001</v>
      </c>
      <c r="AF1194">
        <f>AE1194/60</f>
        <v>9.000000000000002</v>
      </c>
      <c r="AG1194">
        <f>AE1194/60</f>
        <v>9.000000000000002</v>
      </c>
      <c r="AH1194">
        <f>L1194-K1194</f>
        <v>4.132638888891961</v>
      </c>
      <c r="AI1194">
        <f>AH1194*24*60</f>
        <v>5951.000000004424</v>
      </c>
      <c r="AJ1194" t="e">
        <f>75728*X1194</f>
        <v>#VALUE!</v>
      </c>
    </row>
    <row r="1195">
      <c r="A1195">
        <v>125</v>
      </c>
      <c r="B1195" t="str">
        <v>INCIDENTE</v>
      </c>
      <c r="C1195" t="str">
        <v>CERRADO</v>
      </c>
      <c r="D1195" t="str">
        <v>TIENDA</v>
      </c>
      <c r="E1195" t="str">
        <v>ACOMPAÑAMIENTO</v>
      </c>
      <c r="F1195" t="str">
        <v>ACOMPAÑAMIENTO</v>
      </c>
      <c r="G1195" t="str">
        <v>ACOMPAÑAMIENTO</v>
      </c>
      <c r="H1195" t="str">
        <v xml:space="preserve">Me ayudas a gestionar los siguientes recursos para una actividad en tienda de organización; y disposición final de equipos obsoletos en tiendas programadas </v>
      </c>
      <c r="I1195" t="str">
        <v xml:space="preserve">Me ayudas a gestionar los siguientes recursos para una actividad en tienda de organización; y disposición final de equipos obsoletos en tiendas programadas </v>
      </c>
      <c r="J1195" t="str">
        <v>Se realiza la debida verificacion de equipos obsoletos para baja de planta. Se revisan cada una de las cajas; detectando equipos que seran eviados de baja o centro de reparacion. Como finalizado el servicio se organiza el sitio de manera que solo queden equipos para centro de reparacion.</v>
      </c>
      <c r="K1195">
        <v>45646.60902777778</v>
      </c>
      <c r="L1195">
        <v>45650.74166666667</v>
      </c>
      <c r="M1195">
        <v>45660</v>
      </c>
      <c r="N1195" t="str">
        <f>TEXT(M1195, "DDDD")</f>
        <v>viernes</v>
      </c>
      <c r="O1195" t="str">
        <v>J019 JUMBO SANTA ANA</v>
      </c>
      <c r="P1195" t="str">
        <v>BOGOTA</v>
      </c>
      <c r="Q1195" t="str">
        <f>IF(ISBLANK(P1195),"0",(VLOOKUP(P1195,REGION,2,FALSE)))</f>
        <v>BOGOTA</v>
      </c>
      <c r="R1195" t="str">
        <v>Jinnet Valentina Pinzon Valbuena</v>
      </c>
      <c r="S1195">
        <v>1000223404</v>
      </c>
      <c r="T1195" t="str">
        <v>DIRECTO</v>
      </c>
      <c r="U1195">
        <v>0.3333333333333333</v>
      </c>
      <c r="V1195">
        <v>0.7083333333333334</v>
      </c>
      <c r="W1195">
        <f>V1195-U1195</f>
        <v>0.37500000000000006</v>
      </c>
      <c r="X1195" t="str">
        <v>2;5</v>
      </c>
      <c r="Y1195">
        <f>NETWORKDAYS(K1195,M1195)</f>
        <v>11</v>
      </c>
      <c r="Z1195" t="str">
        <f>IF(Y1195&lt;=2,"CUMPLE","NO CUMPLE")</f>
        <v>NO CUMPLE</v>
      </c>
      <c r="AB1195" t="str">
        <v xml:space="preserve">POR DIA </v>
      </c>
      <c r="AC1195" t="str">
        <f>TEXT(M1195,"mmmm")</f>
        <v>enero</v>
      </c>
      <c r="AD1195" t="str">
        <f>TEXT(M1195,"yyyy")</f>
        <v>yyyy</v>
      </c>
      <c r="AE1195">
        <f>W1195*60*24</f>
        <v>540.0000000000001</v>
      </c>
      <c r="AF1195">
        <f>AE1195/60</f>
        <v>9.000000000000002</v>
      </c>
      <c r="AG1195">
        <f>AE1195/60</f>
        <v>9.000000000000002</v>
      </c>
      <c r="AH1195">
        <f>L1195-K1195</f>
        <v>4.132638888891961</v>
      </c>
      <c r="AI1195">
        <f>AH1195*24*60</f>
        <v>5951.000000004424</v>
      </c>
      <c r="AJ1195" t="e">
        <f>75728*X1195</f>
        <v>#VALUE!</v>
      </c>
    </row>
    <row r="1196">
      <c r="A1196">
        <v>126</v>
      </c>
      <c r="B1196" t="str">
        <v>INCIDENTE</v>
      </c>
      <c r="C1196" t="str">
        <v>CERRADO</v>
      </c>
      <c r="D1196" t="str">
        <v>TIENDA</v>
      </c>
      <c r="E1196" t="str">
        <v>ACOMPAÑAMIENTO</v>
      </c>
      <c r="F1196" t="str">
        <v>ACOMPAÑAMIENTO</v>
      </c>
      <c r="G1196" t="str">
        <v>ACOMPAÑAMIENTO</v>
      </c>
      <c r="H1196" t="str">
        <v xml:space="preserve">Me ayudas a gestionar los siguientes recursos para una actividad en tienda de organización; y disposición final de equipos obsoletos en tiendas programadas </v>
      </c>
      <c r="I1196" t="str">
        <v xml:space="preserve">Me ayudas a gestionar los siguientes recursos para una actividad en tienda de organización; y disposición final de equipos obsoletos en tiendas programadas </v>
      </c>
      <c r="J1196" t="str">
        <v>Se realiza la debida verificacion de equipos obsoletos para baja de planta. Se revisan cada una de las cajas; detectando equipos que seran eviados de baja o centro de reparacion. Como finalizado el servicio se organiza el sitio de manera que solo queden equipos para centro de reparacion.</v>
      </c>
      <c r="K1196">
        <v>45646.60902777778</v>
      </c>
      <c r="L1196">
        <v>45650.74166666667</v>
      </c>
      <c r="M1196">
        <v>45660</v>
      </c>
      <c r="N1196" t="str">
        <f>TEXT(M1196, "DDDD")</f>
        <v>viernes</v>
      </c>
      <c r="O1196" t="str">
        <v>J019 JUMBO SANTA ANA</v>
      </c>
      <c r="P1196" t="str">
        <v>BOGOTA</v>
      </c>
      <c r="Q1196" t="str">
        <f>IF(ISBLANK(P1196),"0",(VLOOKUP(P1196,REGION,2,FALSE)))</f>
        <v>BOGOTA</v>
      </c>
      <c r="R1196" t="str">
        <v>Jose Alejandro Pintor Gonzalez</v>
      </c>
      <c r="S1196">
        <v>1014292273</v>
      </c>
      <c r="T1196" t="str">
        <v>ALIADO</v>
      </c>
      <c r="U1196">
        <v>0.3333333333333333</v>
      </c>
      <c r="V1196">
        <v>0.7083333333333334</v>
      </c>
      <c r="W1196">
        <f>V1196-U1196</f>
        <v>0.37500000000000006</v>
      </c>
      <c r="X1196" t="str">
        <v>2;5</v>
      </c>
      <c r="Y1196">
        <f>NETWORKDAYS(K1196,M1196)</f>
        <v>11</v>
      </c>
      <c r="Z1196" t="str">
        <f>IF(Y1196&lt;=2,"CUMPLE","NO CUMPLE")</f>
        <v>NO CUMPLE</v>
      </c>
      <c r="AB1196" t="str">
        <v xml:space="preserve">POR DIA </v>
      </c>
      <c r="AC1196" t="str">
        <f>TEXT(M1196,"mmmm")</f>
        <v>enero</v>
      </c>
      <c r="AD1196" t="str">
        <f>TEXT(M1196,"yyyy")</f>
        <v>yyyy</v>
      </c>
      <c r="AE1196">
        <f>W1196*60*24</f>
        <v>540.0000000000001</v>
      </c>
      <c r="AF1196">
        <f>AE1196/60</f>
        <v>9.000000000000002</v>
      </c>
      <c r="AG1196">
        <f>AE1196/60</f>
        <v>9.000000000000002</v>
      </c>
      <c r="AH1196">
        <f>L1196-K1196</f>
        <v>4.132638888891961</v>
      </c>
      <c r="AI1196">
        <f>AH1196*24*60</f>
        <v>5951.000000004424</v>
      </c>
      <c r="AJ1196" t="e">
        <f>75728*X1196</f>
        <v>#VALUE!</v>
      </c>
    </row>
    <row r="1197" xml:space="preserve">
      <c r="A1197">
        <v>1116575</v>
      </c>
      <c r="B1197" t="str">
        <v>INCIDENTE</v>
      </c>
      <c r="C1197" t="str">
        <v>ABIERTO</v>
      </c>
      <c r="D1197" t="str">
        <v>TIENDA</v>
      </c>
      <c r="E1197" t="str">
        <v>PC</v>
      </c>
      <c r="F1197" t="str">
        <v>PORTATIL</v>
      </c>
      <c r="G1197" t="str">
        <v>HP</v>
      </c>
      <c r="H1197" t="str">
        <v>El portátil del director no enciende la pantalla; encienden las luces del teclado pero la pantalla no.</v>
      </c>
      <c r="I1197" t="str">
        <v>El portátil del director no enciende la pantalla; encienden las luces del teclado pero la pantalla no.</v>
      </c>
      <c r="J1197" t="str" xml:space="preserve">
        <v xml:space="preserve">Se recibe portátil HP que no enciende debido a que el usuario derramó agua sobre su teclado; informa que lo agapó; levantó y puso verticalmente para sacarle el agua. No lo volvió a encender._x000d_
Se solicita autorización a Stharlyn Zuleta y se procede con la apertura del equipo para verificar que no tenga humedad o líquido en su interior; también se valida que aún está dentro de garantía; se desconecta batería; se hace inspección física; se desconecta y vuelve a conectar memoria ram y en general no se encuentra líquido o humedad. Se realizan varios procedimientos para desnergizar el equipo antes de conectarlo y proceder con un encendido; sólo con la batería se enciende y el ventilador funciona unos segundos pero se apaga; se enciende con el cargador conectado y ocurre lo mismo; reconoce el cargador; se prende led de encendido del portátil pero no hay imagen; led de la tecla bloq mayús titila tres veces; se apaga y luego titila 2 veces mas de manera repetitiva. No se logra hacer pruebas con monitor externo porque no se cuenta con cable hdmi. Luego de informar a Stharlyn; el indica que se deber enviar por garantía. No contaba con mas herramientas para trabajar; debido a que la información recibida no se especificaba que el problema había sido generado por derramamiento de agua soble el teclado y sólo se mencionó que la pantalla no encendía</v>
      </c>
      <c r="K1197">
        <v>45663.472916666666</v>
      </c>
      <c r="L1197">
        <v>45663.524305555555</v>
      </c>
      <c r="M1197">
        <v>45664</v>
      </c>
      <c r="N1197" t="str">
        <f>TEXT(M1197, "DDDD")</f>
        <v>martes</v>
      </c>
      <c r="O1197" t="str" xml:space="preserve">
        <v xml:space="preserve">J027 JUMBO RIONEGRO_x000d_
_x000d_
</v>
      </c>
      <c r="P1197" t="str">
        <v>RIONEGRO</v>
      </c>
      <c r="Q1197" t="str">
        <f>IF(ISBLANK(P1197),"0",(VLOOKUP(P1197,REGION,2,FALSE)))</f>
        <v>CENTRO</v>
      </c>
      <c r="R1197" t="str">
        <v>Fabian Vargas Lastro</v>
      </c>
      <c r="S1197" t="e">
        <f>IF(ISBLANK(R1197),"0", VLOOKUP(R1197,PERSONAL,2,FALSE))</f>
        <v>#N/A</v>
      </c>
      <c r="T1197" t="str">
        <v>ALIADO</v>
      </c>
      <c r="U1197">
        <v>0.6666666666666666</v>
      </c>
      <c r="V1197">
        <v>0.75</v>
      </c>
      <c r="W1197">
        <f>V1197-U1197</f>
        <v>0.08333333333333337</v>
      </c>
      <c r="X1197">
        <v>1</v>
      </c>
      <c r="Y1197">
        <f>NETWORKDAYS(K1197,M1197)</f>
        <v>2</v>
      </c>
      <c r="Z1197" t="str">
        <f>IF(Y1197&lt;=2,"CUMPLE","NO CUMPLE")</f>
        <v>CUMPLE</v>
      </c>
      <c r="AB1197" t="str">
        <v>POR TICKET</v>
      </c>
      <c r="AC1197" t="str">
        <f>TEXT(M1197,"mmmm")</f>
        <v>enero</v>
      </c>
      <c r="AD1197" t="str">
        <f>TEXT(M1197,"yyyy")</f>
        <v>yyyy</v>
      </c>
      <c r="AE1197">
        <f>W1197*60*24</f>
        <v>120.00000000000004</v>
      </c>
      <c r="AF1197">
        <f>AE1197/60</f>
        <v>2.000000000000001</v>
      </c>
      <c r="AG1197">
        <f>AE1197/60</f>
        <v>2.000000000000001</v>
      </c>
      <c r="AH1197">
        <f>L1197-K1197</f>
        <v>0.05138888888905058</v>
      </c>
      <c r="AI1197">
        <f>AH1197*24*60</f>
        <v>74.00000000023283</v>
      </c>
      <c r="AJ1197">
        <f>75728*X1197</f>
        <v>75728</v>
      </c>
    </row>
    <row r="1198">
      <c r="A1198">
        <v>127</v>
      </c>
      <c r="B1198" t="str">
        <v>INCIDENTE</v>
      </c>
      <c r="C1198" t="str">
        <v>CERRADO</v>
      </c>
      <c r="D1198" t="str">
        <v>TIENDA</v>
      </c>
      <c r="E1198" t="str">
        <v>ACOMPAÑAMIENTO</v>
      </c>
      <c r="F1198" t="str">
        <v>ACOMPAÑAMIENTO</v>
      </c>
      <c r="G1198" t="str">
        <v>ACOMPAÑAMIENTO</v>
      </c>
      <c r="H1198" t="str">
        <v xml:space="preserve">Me ayudas a gestionar los siguientes recursos para una actividad en tienda de organización; y disposición final de equipos obsoletos en tiendas programadas </v>
      </c>
      <c r="I1198" t="str">
        <v xml:space="preserve">Me ayudas a gestionar los siguientes recursos para una actividad en tienda de organización; y disposición final de equipos obsoletos en tiendas programadas </v>
      </c>
      <c r="J1198" t="str">
        <v>En metro autopista sur se realizó organización y gestión de equipos obsoletos para baja y organización de equipos para centro de reparación; en cajas de baja salieron aprox 70 cajas</v>
      </c>
      <c r="K1198">
        <v>45646.60902777778</v>
      </c>
      <c r="L1198">
        <v>45650.74166666667</v>
      </c>
      <c r="M1198">
        <v>45664</v>
      </c>
      <c r="N1198" t="str">
        <f>TEXT(M1198, "DDDD")</f>
        <v>martes</v>
      </c>
      <c r="O1198" t="str">
        <v>M018 METRO AUTOPISTA SUR</v>
      </c>
      <c r="P1198" t="str">
        <v>BOGOTA</v>
      </c>
      <c r="Q1198" t="str">
        <f>IF(ISBLANK(P1198),"0",(VLOOKUP(P1198,REGION,2,FALSE)))</f>
        <v>BOGOTA</v>
      </c>
      <c r="R1198" t="str">
        <v>Cristian Mateo Guzman Villarraga</v>
      </c>
      <c r="S1198" t="e">
        <f>IF(ISBLANK(R1198),"0", VLOOKUP(R1198,PERSONAL,2,FALSE))</f>
        <v>#N/A</v>
      </c>
      <c r="T1198" t="str">
        <v>DIRECTO</v>
      </c>
      <c r="U1198">
        <v>0.3333333333333333</v>
      </c>
      <c r="V1198">
        <v>0.7083333333333334</v>
      </c>
      <c r="W1198">
        <f>V1198-U1198</f>
        <v>0.37500000000000006</v>
      </c>
      <c r="X1198" t="str">
        <v>2;5</v>
      </c>
      <c r="Y1198">
        <f>NETWORKDAYS(K1198,M1198)</f>
        <v>13</v>
      </c>
      <c r="Z1198" t="str">
        <f>IF(Y1198&lt;=2,"CUMPLE","NO CUMPLE")</f>
        <v>NO CUMPLE</v>
      </c>
      <c r="AB1198" t="str">
        <v xml:space="preserve">POR DIA </v>
      </c>
      <c r="AC1198" t="str">
        <f>TEXT(M1198,"mmmm")</f>
        <v>enero</v>
      </c>
      <c r="AD1198" t="str">
        <f>TEXT(M1198,"yyyy")</f>
        <v>yyyy</v>
      </c>
      <c r="AE1198">
        <f>W1198*60*24</f>
        <v>540.0000000000001</v>
      </c>
      <c r="AF1198">
        <f>AE1198/60</f>
        <v>9.000000000000002</v>
      </c>
      <c r="AG1198">
        <f>AE1198/60</f>
        <v>9.000000000000002</v>
      </c>
      <c r="AH1198">
        <f>L1198-K1198</f>
        <v>4.132638888891961</v>
      </c>
      <c r="AI1198">
        <f>AH1198*24*60</f>
        <v>5951.000000004424</v>
      </c>
      <c r="AJ1198" t="e">
        <f>75728*X1198</f>
        <v>#VALUE!</v>
      </c>
    </row>
    <row r="1199">
      <c r="A1199">
        <v>128</v>
      </c>
      <c r="B1199" t="str">
        <v>INCIDENTE</v>
      </c>
      <c r="C1199" t="str">
        <v>CERRADO</v>
      </c>
      <c r="D1199" t="str">
        <v>TIENDA</v>
      </c>
      <c r="E1199" t="str">
        <v>ACOMPAÑAMIENTO</v>
      </c>
      <c r="F1199" t="str">
        <v>ACOMPAÑAMIENTO</v>
      </c>
      <c r="G1199" t="str">
        <v>ACOMPAÑAMIENTO</v>
      </c>
      <c r="H1199" t="str">
        <v xml:space="preserve">Me ayudas a gestionar los siguientes recursos para una actividad en tienda de organización; y disposición final de equipos obsoletos en tiendas programadas </v>
      </c>
      <c r="I1199" t="str">
        <v xml:space="preserve">Me ayudas a gestionar los siguientes recursos para una actividad en tienda de organización; y disposición final de equipos obsoletos en tiendas programadas </v>
      </c>
      <c r="J1199" t="str">
        <v>se realizo la organización de los equipos; se les retiraron Etiquetas y se realizo un inventario; nos dijeron que bajaramos todo para que se lo pudieran llevar; bajamos casi en su totalidad las cajas y nos encontramos con el director de la tienda y nos dijo que para donde llevábamos eso que el no tenía espacio en la tienda; entonces nos hizo devolver 2 estibas ya hechas y tocó volverlas a dejar en la oficina</v>
      </c>
      <c r="K1199">
        <v>45646.60902777778</v>
      </c>
      <c r="L1199">
        <v>45650.74166666667</v>
      </c>
      <c r="M1199">
        <v>45664</v>
      </c>
      <c r="N1199" t="str">
        <f>TEXT(M1199, "DDDD")</f>
        <v>martes</v>
      </c>
      <c r="O1199" t="str">
        <v>M018 METRO AUTOPISTA SUR</v>
      </c>
      <c r="P1199" t="str">
        <v>BOGOTA</v>
      </c>
      <c r="Q1199" t="str">
        <f>IF(ISBLANK(P1199),"0",(VLOOKUP(P1199,REGION,2,FALSE)))</f>
        <v>BOGOTA</v>
      </c>
      <c r="R1199" t="str">
        <v>Kevin Yair Gonzalez Castillo</v>
      </c>
      <c r="S1199" t="e">
        <f>IF(ISBLANK(R1199),"0", VLOOKUP(R1199,PERSONAL,2,FALSE))</f>
        <v>#N/A</v>
      </c>
      <c r="T1199" t="str">
        <v>DIRECTO</v>
      </c>
      <c r="U1199">
        <v>0.3333333333333333</v>
      </c>
      <c r="V1199">
        <v>0.7083333333333334</v>
      </c>
      <c r="W1199">
        <f>V1199-U1199</f>
        <v>0.37500000000000006</v>
      </c>
      <c r="X1199" t="str">
        <v>2;5</v>
      </c>
      <c r="Y1199">
        <f>NETWORKDAYS(K1199,M1199)</f>
        <v>13</v>
      </c>
      <c r="Z1199" t="str">
        <f>IF(Y1199&lt;=2,"CUMPLE","NO CUMPLE")</f>
        <v>NO CUMPLE</v>
      </c>
      <c r="AB1199" t="str">
        <v xml:space="preserve">POR DIA </v>
      </c>
      <c r="AC1199" t="str">
        <f>TEXT(M1199,"mmmm")</f>
        <v>enero</v>
      </c>
      <c r="AD1199" t="str">
        <f>TEXT(M1199,"yyyy")</f>
        <v>yyyy</v>
      </c>
      <c r="AE1199">
        <f>W1199*60*24</f>
        <v>540.0000000000001</v>
      </c>
      <c r="AF1199">
        <f>AE1199/60</f>
        <v>9.000000000000002</v>
      </c>
      <c r="AG1199">
        <f>AE1199/60</f>
        <v>9.000000000000002</v>
      </c>
      <c r="AH1199">
        <f>L1199-K1199</f>
        <v>4.132638888891961</v>
      </c>
      <c r="AI1199">
        <f>AH1199*24*60</f>
        <v>5951.000000004424</v>
      </c>
      <c r="AJ1199" t="e">
        <f>75728*X1199</f>
        <v>#VALUE!</v>
      </c>
    </row>
    <row r="1200">
      <c r="A1200">
        <v>129</v>
      </c>
      <c r="B1200" t="str">
        <v>INCIDENTE</v>
      </c>
      <c r="C1200" t="str">
        <v>CERRADO</v>
      </c>
      <c r="D1200" t="str">
        <v>TIENDA</v>
      </c>
      <c r="E1200" t="str">
        <v>ACOMPAÑAMIENTO</v>
      </c>
      <c r="F1200" t="str">
        <v>ACOMPAÑAMIENTO</v>
      </c>
      <c r="G1200" t="str">
        <v>ACOMPAÑAMIENTO</v>
      </c>
      <c r="H1200" t="str">
        <v xml:space="preserve">Me ayudas a gestionar los siguientes recursos para una actividad en tienda de organización; y disposición final de equipos obsoletos en tiendas programadas </v>
      </c>
      <c r="I1200" t="str">
        <v xml:space="preserve">Me ayudas a gestionar los siguientes recursos para una actividad en tienda de organización; y disposición final de equipos obsoletos en tiendas programadas </v>
      </c>
      <c r="J1200" t="str">
        <v>Se realiza la debida verificacion de equipos obsoletos para baja de planta. Se revisan cada una de las cajas ubicadas en el data detectando equipos que seran eviados de baja o centro de reparacion. Como finalizado el servicio se organiza el data de manera que solo queden equipos para centro de reparacion. Se realiza el invetario y se retiran etiquetas de CENCOSUD de los equipos.</v>
      </c>
      <c r="K1200">
        <v>45646.60902777778</v>
      </c>
      <c r="L1200">
        <v>45650.74166666667</v>
      </c>
      <c r="M1200">
        <v>45664</v>
      </c>
      <c r="N1200" t="str">
        <f>TEXT(M1200, "DDDD")</f>
        <v>martes</v>
      </c>
      <c r="O1200" t="str">
        <v>M018 METRO AUTOPISTA SUR</v>
      </c>
      <c r="P1200" t="str">
        <v>BOGOTA</v>
      </c>
      <c r="Q1200" t="str">
        <f>IF(ISBLANK(P1200),"0",(VLOOKUP(P1200,REGION,2,FALSE)))</f>
        <v>BOGOTA</v>
      </c>
      <c r="R1200" t="str">
        <v xml:space="preserve">Maria Camila Patiño Bernal </v>
      </c>
      <c r="S1200" t="e">
        <f>IF(ISBLANK(R1200),"0", VLOOKUP(R1200,PERSONAL,2,FALSE))</f>
        <v>#N/A</v>
      </c>
      <c r="T1200" t="str">
        <v>CFS</v>
      </c>
      <c r="U1200">
        <v>0.3333333333333333</v>
      </c>
      <c r="V1200">
        <v>0.7083333333333334</v>
      </c>
      <c r="W1200">
        <f>V1200-U1200</f>
        <v>0.37500000000000006</v>
      </c>
      <c r="X1200" t="str">
        <v>2;5</v>
      </c>
      <c r="Y1200">
        <f>NETWORKDAYS(K1200,M1200)</f>
        <v>13</v>
      </c>
      <c r="Z1200" t="str">
        <f>IF(Y1200&lt;=2,"CUMPLE","NO CUMPLE")</f>
        <v>NO CUMPLE</v>
      </c>
      <c r="AB1200" t="str">
        <v xml:space="preserve">POR DIA </v>
      </c>
      <c r="AC1200" t="str">
        <f>TEXT(M1200,"mmmm")</f>
        <v>enero</v>
      </c>
      <c r="AD1200" t="str">
        <f>TEXT(M1200,"yyyy")</f>
        <v>yyyy</v>
      </c>
      <c r="AE1200">
        <f>W1200*60*24</f>
        <v>540.0000000000001</v>
      </c>
      <c r="AF1200">
        <f>AE1200/60</f>
        <v>9.000000000000002</v>
      </c>
      <c r="AG1200">
        <f>AE1200/60</f>
        <v>9.000000000000002</v>
      </c>
      <c r="AH1200">
        <f>L1200-K1200</f>
        <v>4.132638888891961</v>
      </c>
      <c r="AI1200">
        <f>AH1200*24*60</f>
        <v>5951.000000004424</v>
      </c>
      <c r="AJ1200" t="e">
        <f>75728*X1200</f>
        <v>#VALUE!</v>
      </c>
    </row>
    <row r="1201">
      <c r="A1201">
        <v>129</v>
      </c>
      <c r="B1201" t="str">
        <v>INCIDENTE</v>
      </c>
      <c r="C1201" t="str">
        <v>CERRADO</v>
      </c>
      <c r="D1201" t="str">
        <v>TIENDA</v>
      </c>
      <c r="E1201" t="str">
        <v>ACOMPAÑAMIENTO</v>
      </c>
      <c r="F1201" t="str">
        <v>ACOMPAÑAMIENTO</v>
      </c>
      <c r="G1201" t="str">
        <v>ACOMPAÑAMIENTO</v>
      </c>
      <c r="H1201" t="str">
        <v xml:space="preserve">Me ayudas a gestionar los siguientes recursos para una actividad en tienda de organización; y disposición final de equipos obsoletos en tiendas programadas </v>
      </c>
      <c r="I1201" t="str">
        <v xml:space="preserve">Me ayudas a gestionar los siguientes recursos para una actividad en tienda de organización; y disposición final de equipos obsoletos en tiendas programadas </v>
      </c>
      <c r="J1201" t="str">
        <v>Actividades realizadas: Recolección de todos los equipos; los que se dieron de baja y los que se guardaban. Les quitamos las etiquetas y los embalamos en cajas para luego marcar cada caja.</v>
      </c>
      <c r="K1201">
        <v>45646.60902777778</v>
      </c>
      <c r="L1201">
        <v>45650.74166666667</v>
      </c>
      <c r="M1201">
        <v>45664</v>
      </c>
      <c r="N1201" t="str">
        <f>TEXT(M1201, "DDDD")</f>
        <v>martes</v>
      </c>
      <c r="O1201" t="str">
        <v>J016 JUMBO CARRERA 30</v>
      </c>
      <c r="P1201" t="str">
        <v>BOGOTA</v>
      </c>
      <c r="Q1201" t="str">
        <f>IF(ISBLANK(P1201),"0",(VLOOKUP(P1201,REGION,2,FALSE)))</f>
        <v>BOGOTA</v>
      </c>
      <c r="R1201" t="str">
        <v>Jinnet Valentina Pinzon Valbuena</v>
      </c>
      <c r="S1201" t="e">
        <f>IF(ISBLANK(R1201),"0", VLOOKUP(R1201,PERSONAL,2,FALSE))</f>
        <v>#N/A</v>
      </c>
      <c r="T1201" t="str">
        <v>ALIADO</v>
      </c>
      <c r="U1201">
        <v>0.3333333333333333</v>
      </c>
      <c r="V1201">
        <v>0.5</v>
      </c>
      <c r="W1201">
        <f>V1201-U1201</f>
        <v>0.16666666666666669</v>
      </c>
      <c r="X1201" t="str">
        <v>1;5</v>
      </c>
      <c r="Y1201">
        <f>NETWORKDAYS(K1201,M1201)</f>
        <v>13</v>
      </c>
      <c r="Z1201" t="str">
        <f>IF(Y1201&lt;=2,"CUMPLE","NO CUMPLE")</f>
        <v>NO CUMPLE</v>
      </c>
      <c r="AA1201" t="str">
        <v>se fue a Urgencias a Medio Dia.</v>
      </c>
      <c r="AB1201" t="str">
        <v xml:space="preserve">POR DIA </v>
      </c>
      <c r="AC1201" t="str">
        <f>TEXT(M1201,"mmmm")</f>
        <v>enero</v>
      </c>
      <c r="AD1201" t="str">
        <f>TEXT(M1201,"yyyy")</f>
        <v>yyyy</v>
      </c>
      <c r="AE1201">
        <f>W1201*60*24</f>
        <v>240.00000000000006</v>
      </c>
      <c r="AF1201">
        <f>AE1201/60</f>
        <v>4.000000000000001</v>
      </c>
      <c r="AG1201">
        <f>AE1201/60</f>
        <v>4.000000000000001</v>
      </c>
      <c r="AH1201">
        <f>L1201-K1201</f>
        <v>4.132638888891961</v>
      </c>
      <c r="AI1201">
        <f>AH1201*24*60</f>
        <v>5951.000000004424</v>
      </c>
      <c r="AJ1201" t="e">
        <f>75728*X1201</f>
        <v>#VALUE!</v>
      </c>
    </row>
    <row r="1202">
      <c r="A1202">
        <v>130</v>
      </c>
      <c r="B1202" t="str">
        <v>INCIDENTE</v>
      </c>
      <c r="C1202" t="str">
        <v>CERRADO</v>
      </c>
      <c r="D1202" t="str">
        <v>TIENDA</v>
      </c>
      <c r="E1202" t="str">
        <v>ACOMPAÑAMIENTO</v>
      </c>
      <c r="F1202" t="str">
        <v>ACOMPAÑAMIENTO</v>
      </c>
      <c r="G1202" t="str">
        <v>ACOMPAÑAMIENTO</v>
      </c>
      <c r="H1202" t="str">
        <v xml:space="preserve">Me ayudas a gestionar los siguientes recursos para una actividad en tienda de organización; y disposición final de equipos obsoletos en tiendas programadas </v>
      </c>
      <c r="I1202" t="str">
        <v xml:space="preserve">Me ayudas a gestionar los siguientes recursos para una actividad en tienda de organización; y disposición final de equipos obsoletos en tiendas programadas </v>
      </c>
      <c r="J1202" t="str">
        <v>Dia 7 de enero:Hora de llegada a las 8am  hora de salida 5pm; al llegar se nos pidió retirar stikers de los equipos ya inventariados; después de organizaron las gavetas de cables desechando los obsoletos y conservando los de red que servían; una vez realizado eso de procedió a bajar a la bodega para seguir con la organización de equipos; cables y cajas; por último se nos pidió la destrucción de balanzas zebra ya que estaban marcadas para desechar; por lo que se desmontaron</v>
      </c>
      <c r="K1202">
        <v>45646.60902777778</v>
      </c>
      <c r="L1202">
        <v>45650.74166666667</v>
      </c>
      <c r="M1202">
        <v>45664</v>
      </c>
      <c r="N1202" t="str">
        <f>TEXT(M1202, "DDDD")</f>
        <v>martes</v>
      </c>
      <c r="O1202" t="str">
        <v>J016 JUMBO CARRERA 30</v>
      </c>
      <c r="P1202" t="str">
        <v>BOGOTA</v>
      </c>
      <c r="Q1202" t="str">
        <f>IF(ISBLANK(P1202),"0",(VLOOKUP(P1202,REGION,2,FALSE)))</f>
        <v>BOGOTA</v>
      </c>
      <c r="R1202" t="str">
        <v>Jose Alejandro Pintor Gonzalez</v>
      </c>
      <c r="S1202" t="e">
        <f>IF(ISBLANK(R1202),"0", VLOOKUP(R1202,PERSONAL,2,FALSE))</f>
        <v>#N/A</v>
      </c>
      <c r="T1202" t="str">
        <v>ALIADO</v>
      </c>
      <c r="U1202">
        <v>0.3333333333333333</v>
      </c>
      <c r="V1202">
        <v>0.7083333333333334</v>
      </c>
      <c r="W1202">
        <f>V1202-U1202</f>
        <v>0.37500000000000006</v>
      </c>
      <c r="X1202" t="str">
        <v>2;5</v>
      </c>
      <c r="Y1202">
        <f>NETWORKDAYS(K1202,M1202)</f>
        <v>13</v>
      </c>
      <c r="Z1202" t="str">
        <f>IF(Y1202&lt;=2,"CUMPLE","NO CUMPLE")</f>
        <v>NO CUMPLE</v>
      </c>
      <c r="AB1202" t="str">
        <v xml:space="preserve">POR DIA </v>
      </c>
      <c r="AC1202" t="str">
        <f>TEXT(M1202,"mmmm")</f>
        <v>enero</v>
      </c>
      <c r="AD1202" t="str">
        <f>TEXT(M1202,"yyyy")</f>
        <v>yyyy</v>
      </c>
      <c r="AE1202">
        <f>W1202*60*24</f>
        <v>540.0000000000001</v>
      </c>
      <c r="AF1202">
        <f>AE1202/60</f>
        <v>9.000000000000002</v>
      </c>
      <c r="AG1202">
        <f>AE1202/60</f>
        <v>9.000000000000002</v>
      </c>
      <c r="AH1202">
        <f>L1202-K1202</f>
        <v>4.132638888891961</v>
      </c>
      <c r="AI1202">
        <f>AH1202*24*60</f>
        <v>5951.000000004424</v>
      </c>
      <c r="AJ1202" t="e">
        <f>75728*X1202</f>
        <v>#VALUE!</v>
      </c>
    </row>
    <row r="1203">
      <c r="A1203">
        <v>134</v>
      </c>
      <c r="B1203" t="str">
        <v>INCIDENTE</v>
      </c>
      <c r="C1203" t="str">
        <v>CERRADO</v>
      </c>
      <c r="D1203" t="str">
        <v>TIENDA</v>
      </c>
      <c r="E1203" t="str">
        <v>ACOMPAÑAMIENTO</v>
      </c>
      <c r="F1203" t="str">
        <v>ACOMPAÑAMIENTO</v>
      </c>
      <c r="G1203" t="str">
        <v>ACOMPAÑAMIENTO</v>
      </c>
      <c r="H1203" t="str">
        <v xml:space="preserve">Me ayudas a gestionar los siguientes recursos para una actividad en tienda de organización; y disposición final de equipos obsoletos en tiendas programadas </v>
      </c>
      <c r="I1203" t="str">
        <v xml:space="preserve">Me ayudas a gestionar los siguientes recursos para una actividad en tienda de organización; y disposición final de equipos obsoletos en tiendas programadas </v>
      </c>
      <c r="J1203" t="str">
        <v>Dia 7 de enero:Hora de llegada a las 8am  hora de salida 5pm; al llegar se nos pidió retirar stikers de los equipos ya inventariados; después de organizaron las gavetas de cables desechando los obsoletos y conservando los de red que servían; una vez realizado eso de procedió a bajar a la bodega para seguir con la organización de equipos; cables y cajas; por último se nos pidió la destrucción de balanzas zebra ya que estaban marcadas para desechar; por lo que se desmontaron</v>
      </c>
      <c r="K1203">
        <v>45646.60902777778</v>
      </c>
      <c r="L1203">
        <v>45650.74166666667</v>
      </c>
      <c r="M1203">
        <v>45664</v>
      </c>
      <c r="N1203" t="str">
        <f>TEXT(M1203, "DDDD")</f>
        <v>martes</v>
      </c>
      <c r="O1203" t="str">
        <v>J016 JUMBO CARRERA 30</v>
      </c>
      <c r="P1203" t="str">
        <v>BOGOTA</v>
      </c>
      <c r="Q1203" t="str">
        <f>IF(ISBLANK(P1203),"0",(VLOOKUP(P1203,REGION,2,FALSE)))</f>
        <v>BOGOTA</v>
      </c>
      <c r="R1203" t="str">
        <v>Alexander Pachon Villamarin</v>
      </c>
      <c r="S1203" t="e">
        <f>IF(ISBLANK(R1203),"0", VLOOKUP(R1203,PERSONAL,2,FALSE))</f>
        <v>#N/A</v>
      </c>
      <c r="T1203" t="str">
        <v>ALIADO</v>
      </c>
      <c r="U1203">
        <v>0.3333333333333333</v>
      </c>
      <c r="V1203">
        <v>0.7083333333333334</v>
      </c>
      <c r="W1203">
        <f>V1203-U1203</f>
        <v>0.37500000000000006</v>
      </c>
      <c r="X1203" t="str">
        <v>2;5</v>
      </c>
      <c r="Y1203">
        <f>NETWORKDAYS(K1203,M1203)</f>
        <v>13</v>
      </c>
      <c r="Z1203" t="str">
        <f>IF(Y1203&lt;=2,"CUMPLE","NO CUMPLE")</f>
        <v>NO CUMPLE</v>
      </c>
      <c r="AB1203" t="str">
        <v xml:space="preserve">POR DIA </v>
      </c>
      <c r="AC1203" t="str">
        <f>TEXT(M1203,"mmmm")</f>
        <v>enero</v>
      </c>
      <c r="AD1203" t="str">
        <f>TEXT(M1203,"yyyy")</f>
        <v>yyyy</v>
      </c>
      <c r="AE1203">
        <f>W1203*60*24</f>
        <v>540.0000000000001</v>
      </c>
      <c r="AF1203">
        <f>AE1203/60</f>
        <v>9.000000000000002</v>
      </c>
      <c r="AG1203">
        <f>AE1203/60</f>
        <v>9.000000000000002</v>
      </c>
      <c r="AH1203">
        <f>L1203-K1203</f>
        <v>4.132638888891961</v>
      </c>
      <c r="AI1203">
        <f>AH1203*24*60</f>
        <v>5951.000000004424</v>
      </c>
      <c r="AJ1203" t="e">
        <f>75728*X1203</f>
        <v>#VALUE!</v>
      </c>
    </row>
    <row r="1204" xml:space="preserve">
      <c r="A1204">
        <v>1114419</v>
      </c>
      <c r="B1204" t="str">
        <v>INCIDENTE</v>
      </c>
      <c r="C1204" t="str">
        <v>CERRADO</v>
      </c>
      <c r="D1204" t="str">
        <v>CARNES</v>
      </c>
      <c r="E1204" t="str">
        <v>BALANZA</v>
      </c>
      <c r="F1204" t="str">
        <v>BALANZA</v>
      </c>
      <c r="G1204" t="str">
        <v>METTLER TOLEDO</v>
      </c>
      <c r="H1204" t="str" xml:space="preserve">
        <v xml:space="preserve">buenos días Me pueden ayudar revisando la balanza de la sección de carnes que me esta presentado novedad al momento de imprimir la etiqueta. mettler toledo S\N C345063669 Muchas gracias_x000d_
</v>
      </c>
      <c r="I1204" t="str" xml:space="preserve">
        <v xml:space="preserve">buenos días Me pueden ayudar revisando la balanza de la sección de carnes que me esta presentado novedad al momento de imprimir la etiqueta. mettler toledo S\N C345063669 Muchas gracias_x000d_
</v>
      </c>
      <c r="J1204" t="str">
        <v>Se verifica problema en calidad de impresión de la balanza de mesa; se desinstala cabezal de impresión se limpia; se instala de nuevo; se hacen pruebas y queda operativa imprimiendo con buena calidad</v>
      </c>
      <c r="K1204">
        <v>45664.66111111111</v>
      </c>
      <c r="L1204">
        <v>45665.268055555556</v>
      </c>
      <c r="M1204">
        <v>45665</v>
      </c>
      <c r="N1204" t="str">
        <f>TEXT(M1204, "DDDD")</f>
        <v>miércoles</v>
      </c>
      <c r="O1204" t="str" xml:space="preserve">
        <v xml:space="preserve">M046 METRO ITAGUI_x000d_
_x000d_
</v>
      </c>
      <c r="P1204" t="str">
        <v>ITAGUI</v>
      </c>
      <c r="Q1204" t="str">
        <f>IF(ISBLANK(P1204),"0",(VLOOKUP(P1204,REGION,2,FALSE)))</f>
        <v>CENTRO</v>
      </c>
      <c r="R1204" t="str">
        <v>Fabian Vargas Lastro</v>
      </c>
      <c r="S1204" t="e">
        <f>IF(ISBLANK(R1204),"0", VLOOKUP(R1204,PERSONAL,2,FALSE))</f>
        <v>#N/A</v>
      </c>
      <c r="T1204" t="str">
        <v>ALIADO</v>
      </c>
      <c r="U1204">
        <v>0.5416666666666666</v>
      </c>
      <c r="V1204">
        <v>0.5694444444444444</v>
      </c>
      <c r="W1204">
        <f>V1204-U1204</f>
        <v>0.02777777777777779</v>
      </c>
      <c r="X1204">
        <v>1</v>
      </c>
      <c r="Y1204">
        <f>NETWORKDAYS(K1204,M1204)</f>
        <v>2</v>
      </c>
      <c r="Z1204" t="str">
        <f>IF(Y1204&lt;=2,"CUMPLE","NO CUMPLE")</f>
        <v>CUMPLE</v>
      </c>
      <c r="AB1204" t="str">
        <v>POR TICKET</v>
      </c>
      <c r="AC1204" t="str">
        <f>TEXT(M1204,"mmmm")</f>
        <v>enero</v>
      </c>
      <c r="AD1204" t="str">
        <f>TEXT(M1204,"yyyy")</f>
        <v>yyyy</v>
      </c>
      <c r="AE1204">
        <f>W1204*60*24</f>
        <v>40.000000000000014</v>
      </c>
      <c r="AF1204">
        <f>AE1204/60</f>
        <v>0.6666666666666669</v>
      </c>
      <c r="AG1204">
        <f>AE1204/60</f>
        <v>0.6666666666666669</v>
      </c>
      <c r="AH1204">
        <f>L1204-K1204</f>
        <v>0.6069444444437977</v>
      </c>
      <c r="AI1204">
        <f>AH1204*24*60</f>
        <v>873.9999999990687</v>
      </c>
      <c r="AJ1204">
        <f>75728*X1204</f>
        <v>75728</v>
      </c>
    </row>
    <row r="1205" xml:space="preserve">
      <c r="A1205">
        <v>1114423</v>
      </c>
      <c r="B1205" t="str">
        <v>INCIDENTE</v>
      </c>
      <c r="C1205" t="str">
        <v>CERRADO</v>
      </c>
      <c r="D1205" t="str">
        <v>CARNES</v>
      </c>
      <c r="E1205" t="str">
        <v>BALANZA</v>
      </c>
      <c r="F1205" t="str">
        <v>BALANZA</v>
      </c>
      <c r="G1205" t="str">
        <v>METTLER TOLEDO</v>
      </c>
      <c r="H1205" t="str" xml:space="preserve">
        <v xml:space="preserve">buenos días Me pueden ayudar revisando la balanza de la sección de carnes que me esta presentado novedad al momento de imprimir la etiqueta. mettler toledo S\N C210664948 Muchas gracias_x000d_
</v>
      </c>
      <c r="I1205" t="str" xml:space="preserve">
        <v xml:space="preserve">buenos días Me pueden ayudar revisando la balanza de la sección de carnes que me esta presentado novedad al momento de imprimir la etiqueta. mettler toledo S\N C210664948 Muchas gracias_x000d_
</v>
      </c>
      <c r="J1205" t="str" xml:space="preserve">
        <v xml:space="preserve">Se verifica problema reportado; se verifica correcta instalación del papel y buen estado de la balanza; efectivamente la balanza corta la impresión al final de la etiqueta en la parte de abajo y no expulsa completamente la etiqueta. Se configura la balanza según instrucciones enviadas por Johnny García y luego de varias configuraciones probadas y de poner un rollo nuevo de papel; se logra correcta impresión de la etiqueta. Se hace entrega satisfactoria al usuario. Se insiste en el uso de etiquetas de papel opaco.                                        _x000d_
</v>
      </c>
      <c r="K1205">
        <v>45664.66180555556</v>
      </c>
      <c r="L1205">
        <v>45665.26736111111</v>
      </c>
      <c r="M1205">
        <v>45665</v>
      </c>
      <c r="N1205" t="str">
        <f>TEXT(M1205, "DDDD")</f>
        <v>miércoles</v>
      </c>
      <c r="O1205" t="str" xml:space="preserve">
        <v xml:space="preserve">M046 METRO ITAGUI_x000d_
_x000d_
</v>
      </c>
      <c r="P1205" t="str">
        <v>ITAGUI</v>
      </c>
      <c r="Q1205" t="str">
        <f>IF(ISBLANK(P1205),"0",(VLOOKUP(P1205,REGION,2,FALSE)))</f>
        <v>CENTRO</v>
      </c>
      <c r="R1205" t="str">
        <v>Fabian Vargas Lastro</v>
      </c>
      <c r="S1205" t="e">
        <f>IF(ISBLANK(R1205),"0", VLOOKUP(R1205,PERSONAL,2,FALSE))</f>
        <v>#N/A</v>
      </c>
      <c r="T1205" t="str">
        <v>ALIADO</v>
      </c>
      <c r="U1205">
        <v>0.4791666666666667</v>
      </c>
      <c r="V1205">
        <v>0.5416666666666666</v>
      </c>
      <c r="W1205">
        <f>V1205-U1205</f>
        <v>0.062499999999999944</v>
      </c>
      <c r="X1205">
        <v>1</v>
      </c>
      <c r="Y1205">
        <f>NETWORKDAYS(K1205,M1205)</f>
        <v>2</v>
      </c>
      <c r="Z1205" t="str">
        <f>IF(Y1205&lt;=2,"CUMPLE","NO CUMPLE")</f>
        <v>CUMPLE</v>
      </c>
      <c r="AB1205" t="str">
        <v>POR TICKET</v>
      </c>
      <c r="AC1205" t="str">
        <f>TEXT(M1205,"mmmm")</f>
        <v>enero</v>
      </c>
      <c r="AD1205" t="str">
        <f>TEXT(M1205,"yyyy")</f>
        <v>yyyy</v>
      </c>
      <c r="AE1205">
        <f>W1205*60*24</f>
        <v>89.99999999999991</v>
      </c>
      <c r="AF1205">
        <f>AE1205/60</f>
        <v>1.4999999999999987</v>
      </c>
      <c r="AG1205">
        <f>AE1205/60</f>
        <v>1.4999999999999987</v>
      </c>
      <c r="AH1205">
        <f>L1205-K1205</f>
        <v>0.6055555555503815</v>
      </c>
      <c r="AI1205">
        <f>AH1205*24*60</f>
        <v>871.9999999925494</v>
      </c>
      <c r="AJ1205">
        <f>75728*X1205</f>
        <v>75728</v>
      </c>
    </row>
    <row r="1206" xml:space="preserve">
      <c r="A1206">
        <v>1114422</v>
      </c>
      <c r="B1206" t="str">
        <v>INCIDENTE</v>
      </c>
      <c r="C1206" t="str">
        <v>CERRADO</v>
      </c>
      <c r="D1206" t="str">
        <v>CARNES</v>
      </c>
      <c r="E1206" t="str">
        <v>BALANZA</v>
      </c>
      <c r="F1206" t="str">
        <v>BALANZA</v>
      </c>
      <c r="G1206" t="str">
        <v>METTLER TOLEDO</v>
      </c>
      <c r="H1206" t="str" xml:space="preserve">
        <v xml:space="preserve">buenos días Me pueden ayudar revisando la balanza de la sección de carnes que me esta presentado novedad al momento de imprimir la etiqueta. mettler toledo S\N C325508240 Muchas gracias_x000d_
</v>
      </c>
      <c r="I1206" t="str" xml:space="preserve">
        <v xml:space="preserve">buenos días Me pueden ayudar revisando la balanza de la sección de carnes que me esta presentado novedad al momento de imprimir la etiqueta. mettler toledo S\N C325508240 Muchas gracias_x000d_
</v>
      </c>
      <c r="J1206" t="str">
        <v xml:space="preserve">Se verifica problema reportado; se verifica correcta instalación del papel y buen estado de la balanza; efectivamente la balanza corta la impresión al final de la etiqueta en la parte de abajo y no expulsa completamente la etiqueta. Se configura la balanza según instrucciones enviadas por Johnny García y luego de varias configuraciones probadas y de intercambiar rollo de papel con otra balanza; se logra correcta impresión de la etiqueta. Se hace entrega satisfactoria al usuario. Se insiste en el uso de etiquetas de papel opaco.        </v>
      </c>
      <c r="K1206">
        <v>45664.66180555556</v>
      </c>
      <c r="L1206">
        <v>45665.26736111111</v>
      </c>
      <c r="M1206">
        <v>45665</v>
      </c>
      <c r="N1206" t="str">
        <f>TEXT(M1206, "DDDD")</f>
        <v>miércoles</v>
      </c>
      <c r="O1206" t="str" xml:space="preserve">
        <v xml:space="preserve">M046 METRO ITAGUI_x000d_
_x000d_
</v>
      </c>
      <c r="P1206" t="str">
        <v>ITAGUI</v>
      </c>
      <c r="Q1206" t="str">
        <f>IF(ISBLANK(P1206),"0",(VLOOKUP(P1206,REGION,2,FALSE)))</f>
        <v>CENTRO</v>
      </c>
      <c r="R1206" t="str">
        <v>Fabian Vargas Lastro</v>
      </c>
      <c r="S1206" t="e">
        <f>IF(ISBLANK(R1206),"0", VLOOKUP(R1206,PERSONAL,2,FALSE))</f>
        <v>#N/A</v>
      </c>
      <c r="T1206" t="str">
        <v>ALIADO</v>
      </c>
      <c r="U1206">
        <v>0.4375</v>
      </c>
      <c r="V1206">
        <v>0.4791666666666667</v>
      </c>
      <c r="W1206">
        <f>V1206-U1206</f>
        <v>0.041666666666666685</v>
      </c>
      <c r="X1206">
        <v>1</v>
      </c>
      <c r="Y1206">
        <f>NETWORKDAYS(K1206,M1206)</f>
        <v>2</v>
      </c>
      <c r="Z1206" t="str">
        <f>IF(Y1206&lt;=2,"CUMPLE","NO CUMPLE")</f>
        <v>CUMPLE</v>
      </c>
      <c r="AB1206" t="str">
        <v>POR TICKET</v>
      </c>
      <c r="AC1206" t="str">
        <f>TEXT(M1206,"mmmm")</f>
        <v>enero</v>
      </c>
      <c r="AD1206" t="str">
        <f>TEXT(M1206,"yyyy")</f>
        <v>yyyy</v>
      </c>
      <c r="AE1206">
        <f>W1206*60*24</f>
        <v>60.00000000000002</v>
      </c>
      <c r="AF1206">
        <f>AE1206/60</f>
        <v>1.0000000000000004</v>
      </c>
      <c r="AG1206">
        <f>AE1206/60</f>
        <v>1.0000000000000004</v>
      </c>
      <c r="AH1206">
        <f>L1206-K1206</f>
        <v>0.6055555555503815</v>
      </c>
      <c r="AI1206">
        <f>AH1206*24*60</f>
        <v>871.9999999925494</v>
      </c>
      <c r="AJ1206">
        <f>75728*X1206</f>
        <v>75728</v>
      </c>
    </row>
    <row r="1207" xml:space="preserve">
      <c r="A1207">
        <v>1114426</v>
      </c>
      <c r="B1207" t="str">
        <v>INCIDENTE</v>
      </c>
      <c r="C1207" t="str">
        <v>CERRADO</v>
      </c>
      <c r="D1207" t="str">
        <v>CARNES</v>
      </c>
      <c r="E1207" t="str">
        <v>BALANZA</v>
      </c>
      <c r="F1207" t="str">
        <v>BALANZA</v>
      </c>
      <c r="G1207" t="str">
        <v>METTLER TOLEDO</v>
      </c>
      <c r="H1207" t="str" xml:space="preserve">
        <v xml:space="preserve">buenos días Me pueden ayudar revisando la balanza de platos preparados que tenemos ubicada en los listos para llevar que no me está saliendo la etiqueta. Muchas gracias_x000d_
</v>
      </c>
      <c r="I1207" t="str" xml:space="preserve">
        <v xml:space="preserve">buenos días Me pueden ayudar revisando la balanza de platos preparados que tenemos ubicada en los listos para llevar que no me está saliendo la etiqueta. Muchas gracias_x000d_
</v>
      </c>
      <c r="J1207" t="str">
        <v>"Se verifica problema reportado; se verifica correcta instalación del papel y buen estado de la balanza; efectivamente la balanza corta la impresión al final de la etiqueta en la parte de abajo y no expulsa completamente la etiqueta. Se configura la balanza según instrucciones enviadas por Johnny García y luego de varias configuraciones probadas y de intercambiar rollo de papel con una balanza que está buena; se logra correcta impresión de la etiqueta. Se hace entrega satisfactoria al usuario.</v>
      </c>
      <c r="K1207">
        <v>45664.66180555556</v>
      </c>
      <c r="L1207">
        <v>45665.26736111111</v>
      </c>
      <c r="M1207">
        <v>45665</v>
      </c>
      <c r="N1207" t="str">
        <f>TEXT(M1207, "DDDD")</f>
        <v>miércoles</v>
      </c>
      <c r="O1207" t="str" xml:space="preserve">
        <v xml:space="preserve">M046 METRO ITAGUI_x000d_
_x000d_
</v>
      </c>
      <c r="P1207" t="str">
        <v>ITAGUI</v>
      </c>
      <c r="Q1207" t="str">
        <f>IF(ISBLANK(P1207),"0",(VLOOKUP(P1207,REGION,2,FALSE)))</f>
        <v>CENTRO</v>
      </c>
      <c r="R1207" t="str">
        <v>Fabian Vargas Lastro</v>
      </c>
      <c r="S1207" t="e">
        <f>IF(ISBLANK(R1207),"0", VLOOKUP(R1207,PERSONAL,2,FALSE))</f>
        <v>#N/A</v>
      </c>
      <c r="T1207" t="str">
        <v>ALIADO</v>
      </c>
      <c r="U1207">
        <v>0.3958333333333333</v>
      </c>
      <c r="V1207">
        <v>0.4375</v>
      </c>
      <c r="W1207">
        <f>V1207-U1207</f>
        <v>0.041666666666666685</v>
      </c>
      <c r="X1207">
        <v>1</v>
      </c>
      <c r="Y1207">
        <f>NETWORKDAYS(K1207,M1207)</f>
        <v>2</v>
      </c>
      <c r="Z1207" t="str">
        <f>IF(Y1207&lt;=2,"CUMPLE","NO CUMPLE")</f>
        <v>CUMPLE</v>
      </c>
      <c r="AB1207" t="str">
        <v>POR TICKET</v>
      </c>
      <c r="AC1207" t="str">
        <f>TEXT(M1207,"mmmm")</f>
        <v>enero</v>
      </c>
      <c r="AD1207" t="str">
        <f>TEXT(M1207,"yyyy")</f>
        <v>yyyy</v>
      </c>
      <c r="AE1207">
        <f>W1207*60*24</f>
        <v>60.00000000000002</v>
      </c>
      <c r="AF1207">
        <f>AE1207/60</f>
        <v>1.0000000000000004</v>
      </c>
      <c r="AG1207">
        <f>AE1207/60</f>
        <v>1.0000000000000004</v>
      </c>
      <c r="AH1207">
        <f>L1207-K1207</f>
        <v>0.6055555555503815</v>
      </c>
      <c r="AI1207">
        <f>AH1207*24*60</f>
        <v>871.9999999925494</v>
      </c>
      <c r="AJ1207">
        <f>75728*X1207</f>
        <v>75728</v>
      </c>
    </row>
    <row r="1208" xml:space="preserve">
      <c r="A1208">
        <v>1119348</v>
      </c>
      <c r="B1208" t="str">
        <v>INCIDENTE</v>
      </c>
      <c r="C1208" t="str">
        <v>CERRADO</v>
      </c>
      <c r="D1208" t="str">
        <v>TIENDA</v>
      </c>
      <c r="E1208" t="str">
        <v>ACOMPAÑAMIENTO</v>
      </c>
      <c r="F1208" t="str">
        <v>ACOMPAÑAMIENTO</v>
      </c>
      <c r="G1208" t="str">
        <v>FORTINET</v>
      </c>
      <c r="H1208" t="str">
        <v>buenas tardes se requiere apoyo de soporte campo para revisar la novedad fisica que se tiene con el equipo fortinet ya que tenemos perdida del equipo a nivel de conexion; presenta mucha intermitencia; se valido remoto con apoyo del usuario y soporte campo pero persiste la novedad; se requiere cambio de patchcord y el adpatdor de energia. gracias</v>
      </c>
      <c r="I1208" t="str">
        <v>buenas tardes se requiere apoyo de soporte campo para revisar la novedad fisica que se tiene con el equipo fortinet ya que tenemos perdida del equipo a nivel de conexion; presenta mucha intermitencia; se valido remoto con apoyo del usuario y soporte campo pero persiste la novedad; se requiere cambio de patchcord y el adpatdor de energia. gracias</v>
      </c>
      <c r="J1208" t="str">
        <v xml:space="preserve">A las 14:50 se recoge patch cord y cargador en Metro Bello de manos de Johnny García y de inmediato me desplazo para Niquía; se contacta a Jhon Fredy Cardona de DHL para el ingreso al sitio y me dirijo a validar el estado del equipo. Se verifica que está conectado a un multitoma que se conecta a un toma regulado. Cuando Johnny García autoriza; se desconecta el Fortinet del multitoma y se energiza conectándolo a una regleta regulada en el rack de piso; también se cambia el patch cord que conecta el Fortinet en el puerto wan1 con el suiche Cisco 881 en el puerto lan1. Se espera a que confirmen que el equipo esté en línea y todos los servicios arriba                </v>
      </c>
      <c r="K1208">
        <v>45664.677777777775</v>
      </c>
      <c r="L1208">
        <v>45664.67847222222</v>
      </c>
      <c r="M1208">
        <v>45665</v>
      </c>
      <c r="N1208" t="str">
        <f>TEXT(M1208, "DDDD")</f>
        <v>miércoles</v>
      </c>
      <c r="O1208" t="str" xml:space="preserve">
        <v xml:space="preserve">L067 CD NIQUIA CROSS ELECTRO_x000d_
_x000d_
_x000d_
</v>
      </c>
      <c r="P1208" t="str">
        <v>MEDELLIN</v>
      </c>
      <c r="Q1208" t="str">
        <f>IF(ISBLANK(P1208),"0",(VLOOKUP(P1208,REGION,2,FALSE)))</f>
        <v>CENTRO</v>
      </c>
      <c r="R1208" t="str">
        <v>Fabian Vargas Lastro</v>
      </c>
      <c r="S1208" t="e">
        <f>IF(ISBLANK(R1208),"0", VLOOKUP(R1208,PERSONAL,2,FALSE))</f>
        <v>#N/A</v>
      </c>
      <c r="T1208" t="str">
        <v>ALIADO</v>
      </c>
      <c r="U1208">
        <v>0.6458333333333334</v>
      </c>
      <c r="V1208">
        <v>0.7291666666666666</v>
      </c>
      <c r="W1208">
        <f>V1208-U1208</f>
        <v>0.08333333333333326</v>
      </c>
      <c r="X1208">
        <v>1</v>
      </c>
      <c r="Y1208">
        <f>NETWORKDAYS(K1208,M1208)</f>
        <v>2</v>
      </c>
      <c r="Z1208" t="str">
        <f>IF(Y1208&lt;=2,"CUMPLE","NO CUMPLE")</f>
        <v>CUMPLE</v>
      </c>
      <c r="AB1208" t="str">
        <v>POR TICKET</v>
      </c>
      <c r="AC1208" t="str">
        <f>TEXT(M1208,"mmmm")</f>
        <v>enero</v>
      </c>
      <c r="AD1208" t="str">
        <f>TEXT(M1208,"yyyy")</f>
        <v>yyyy</v>
      </c>
      <c r="AE1208">
        <f>W1208*60*24</f>
        <v>119.99999999999989</v>
      </c>
      <c r="AF1208">
        <f>AE1208/60</f>
        <v>1.999999999999998</v>
      </c>
      <c r="AG1208">
        <f>AE1208/60</f>
        <v>1.999999999999998</v>
      </c>
      <c r="AH1208">
        <f>L1208-K1208</f>
        <v>0.0006944444467080757</v>
      </c>
      <c r="AI1208">
        <f>AH1208*24*60</f>
        <v>1.000000003259629</v>
      </c>
      <c r="AJ1208">
        <f>75728*X1208</f>
        <v>75728</v>
      </c>
    </row>
    <row r="1209" xml:space="preserve">
      <c r="A1209">
        <v>1118674</v>
      </c>
      <c r="B1209" t="str">
        <v>INCIDENTE</v>
      </c>
      <c r="C1209" t="str">
        <v>CERRADO</v>
      </c>
      <c r="D1209" t="str">
        <v>TIENDA</v>
      </c>
      <c r="E1209" t="str">
        <v>ACOMPAÑAMIENTO</v>
      </c>
      <c r="F1209" t="str">
        <v>ACOMPAÑAMIENTO</v>
      </c>
      <c r="G1209" t="str">
        <v>ACOMPAÑAMIENTO</v>
      </c>
      <c r="H1209" t="str">
        <v>Buenos días. Jefe Miguel; por favor me colabora con la autorizacion de esta llamada 2.5 para que ele tecnico de isit visite la tienda los días 8 y 9 de Enero y nos colabore con le inventario de activos de la tienda. Gracias.</v>
      </c>
      <c r="I1209" t="str">
        <v>Buenos días. Jefe Miguel; por favor me colabora con la autorizacion de esta llamada 2.5 para que ele tecnico de isit visite la tienda los días 8 y 9 de Enero y nos colabore con le inventario de activos de la tienda. Gracias.</v>
      </c>
      <c r="J1209" t="str" xml:space="preserve">
        <v xml:space="preserve">Resumen del técnico; de acompañamiento del 8 y 9 de enero:_x000d_
_x000d_
Se llegó al sitio a las 8:00 a.m. Al ingresar; se inició la búsqueda de los teléfonos faltantes. Se recorrió toda la tienda y se encontró uno _x000d_
en el área donde venden rosquillas. Dado que los otros cuatro teléfonos no aparecían por ningún lado; fui a la bodega; bajé todas las _x000d_
cajas y comencé a buscar. Durante esta búsqueda; encontré solo un teléfono._x000d_
Luego; revisé en la sala de juntas; donde había unas cajas con equipos POS antiguos. Al inspeccionarlas; encontré dos teléfonos más. _x000d_
Finalmente; el último teléfono lo encontró "51". Este era el más difícil de localizar; ya que era un teléfono inalámbrico de tamaño _x000d_
pequeño tipo "flecha"._x000d_
Con los teléfonos localizados; solo faltaba encontrar el computador. Se realizó la búsqueda durante toda la mañana hasta _x000d_
aproximadamente las 11:20 a.m.; cuando un empleado me informó que no estaba seguro; pero creía haber visto un computador _x000d_
debajo de las escaleras. En ese lugar; ellos tenían una pequeña bodega donde guardaban los pines de seguridad. Entré; me metí debajo _x000d_
de las escaleras; moví unas cajas y encontré el computador junto con la pantalla tirados en el suelo; apenas cubiertos por un cartón. _x000d_
Saqué el equipo; lo limpié y lo puse en orden._x000d_
Salí a almorzar a las 12:30 p.m. y regresé a las 1:30 p.m. Avisé a don Edwin que ya había encontrado todo lo que faltaba; y _x000d_
comenzamos a revisar qué elementos del inventario requerían mantenimiento o cambio de batería en las PDAs._x000d_
Don Edwin me envió otro documento en el que me indicó bajar un servidor y un router. Procedí a buscar unos puntos de (access _x000d_
points) y unos switch. Luego de encontrar todo; don Edwin me indicó que comenzara a separar las cosas destinadas a destrucción y _x000d_
pendiente de baja . Me pidió que le dictara todas las series de los equipos que iban a ser destruidos._x000d_
Finalmente; organicé en la sala de juntas los equipos destinados a destrucción y dejé todo lo pendiente de baja bien ordenado en la _x000d_
bodega"</v>
      </c>
      <c r="K1209">
        <v>45664.5125</v>
      </c>
      <c r="L1209">
        <v>45664.5125</v>
      </c>
      <c r="M1209">
        <v>45665</v>
      </c>
      <c r="N1209" t="str">
        <f>TEXT(M1209, "DDDD")</f>
        <v>miércoles</v>
      </c>
      <c r="O1209" t="str">
        <v>M038 METRO NEIVA CENTRO DE CONVENCIONES</v>
      </c>
      <c r="P1209" t="str">
        <v>NEIVA</v>
      </c>
      <c r="Q1209" t="str">
        <f>IF(ISBLANK(P1209),"0",(VLOOKUP(P1209,REGION,2,FALSE)))</f>
        <v>OCCIDENTE</v>
      </c>
      <c r="R1209" t="str">
        <v>Miguel Angel Medina Ibarra</v>
      </c>
      <c r="S1209" t="e">
        <f>IF(ISBLANK(R1209),"0", VLOOKUP(R1209,PERSONAL,2,FALSE))</f>
        <v>#N/A</v>
      </c>
      <c r="T1209" t="str">
        <v>ALIADO</v>
      </c>
      <c r="U1209">
        <v>0.3333333333333333</v>
      </c>
      <c r="V1209">
        <v>0.7083333333333334</v>
      </c>
      <c r="W1209">
        <f>V1209-U1209</f>
        <v>0.37500000000000006</v>
      </c>
      <c r="X1209">
        <v>5</v>
      </c>
      <c r="Y1209">
        <f>NETWORKDAYS(K1209,M1209)</f>
        <v>2</v>
      </c>
      <c r="Z1209" t="str">
        <f>IF(Y1209&lt;=2,"CUMPLE","NO CUMPLE")</f>
        <v>CUMPLE</v>
      </c>
      <c r="AB1209" t="str">
        <v xml:space="preserve">POR DIA </v>
      </c>
      <c r="AC1209" t="str">
        <f>TEXT(M1209,"mmmm")</f>
        <v>enero</v>
      </c>
      <c r="AD1209" t="str">
        <f>TEXT(M1209,"yyyy")</f>
        <v>yyyy</v>
      </c>
      <c r="AE1209">
        <f>W1209*60*24</f>
        <v>540.0000000000001</v>
      </c>
      <c r="AF1209">
        <f>AE1209/60</f>
        <v>9.000000000000002</v>
      </c>
      <c r="AG1209">
        <f>AE1209/60</f>
        <v>9.000000000000002</v>
      </c>
      <c r="AH1209">
        <f>L1209-K1209</f>
        <v>0</v>
      </c>
      <c r="AI1209">
        <f>AH1209*24*60</f>
        <v>0</v>
      </c>
      <c r="AJ1209">
        <f>75728*X1209</f>
        <v>378640</v>
      </c>
    </row>
    <row r="1210">
      <c r="A1210">
        <v>131</v>
      </c>
      <c r="B1210" t="str">
        <v>INCIDENTE</v>
      </c>
      <c r="C1210" t="str">
        <v>CERRADO</v>
      </c>
      <c r="D1210" t="str">
        <v>TIENDA</v>
      </c>
      <c r="E1210" t="str">
        <v>ACOMPAÑAMIENTO</v>
      </c>
      <c r="F1210" t="str">
        <v>ACOMPAÑAMIENTO</v>
      </c>
      <c r="G1210" t="str">
        <v>ACOMPAÑAMIENTO</v>
      </c>
      <c r="H1210" t="str">
        <v xml:space="preserve">Me ayudas a gestionar los siguientes recursos para una actividad en tienda de organización; y disposición final de equipos obsoletos en tiendas programadas </v>
      </c>
      <c r="I1210" t="str">
        <v xml:space="preserve">Me ayudas a gestionar los siguientes recursos para una actividad en tienda de organización; y disposición final de equipos obsoletos en tiendas programadas </v>
      </c>
      <c r="J1210" t="str">
        <v>8 de enero metro Mosquera; hora de llegada 8am; hora de salida 5pm; al llegar se nos brindaron indicaciones de destruir equipos que estaban para desechar eliminar las etiquetas; se inició con las pos; luego cajones; balanzas cebra; se organizaron los cables que habían quedado y se procedió a desechar y destruir componentes de switches; por último se llevó toda la basura generada al área asignada junto a cartones y demás</v>
      </c>
      <c r="K1210">
        <v>45646.60902777778</v>
      </c>
      <c r="L1210">
        <v>45650.74166666667</v>
      </c>
      <c r="M1210">
        <v>45665</v>
      </c>
      <c r="N1210" t="str">
        <f>TEXT(M1210, "DDDD")</f>
        <v>miércoles</v>
      </c>
      <c r="O1210" t="str">
        <v>M073 METRO MOSQUERA</v>
      </c>
      <c r="P1210" t="str">
        <v>BOGOTA</v>
      </c>
      <c r="Q1210" t="str">
        <f>IF(ISBLANK(P1210),"0",(VLOOKUP(P1210,REGION,2,FALSE)))</f>
        <v>BOGOTA</v>
      </c>
      <c r="R1210" t="str">
        <v>Jose Alejandro Pintor Gonzalez</v>
      </c>
      <c r="S1210" t="e">
        <f>IF(ISBLANK(R1210),"0", VLOOKUP(R1210,PERSONAL,2,FALSE))</f>
        <v>#N/A</v>
      </c>
      <c r="T1210" t="str">
        <v>ALIADO</v>
      </c>
      <c r="U1210">
        <v>0.3333333333333333</v>
      </c>
      <c r="V1210">
        <v>0.7083333333333334</v>
      </c>
      <c r="W1210">
        <f>V1210-U1210</f>
        <v>0.37500000000000006</v>
      </c>
      <c r="X1210" t="str">
        <v>2;5</v>
      </c>
      <c r="Y1210">
        <f>NETWORKDAYS(K1210,M1210)</f>
        <v>14</v>
      </c>
      <c r="Z1210" t="str">
        <f>IF(Y1210&lt;=2,"CUMPLE","NO CUMPLE")</f>
        <v>NO CUMPLE</v>
      </c>
      <c r="AB1210" t="str">
        <v xml:space="preserve">POR DIA </v>
      </c>
      <c r="AC1210" t="str">
        <f>TEXT(M1210,"mmmm")</f>
        <v>enero</v>
      </c>
      <c r="AD1210" t="str">
        <f>TEXT(M1210,"yyyy")</f>
        <v>yyyy</v>
      </c>
      <c r="AE1210">
        <f>W1210*60*24</f>
        <v>540.0000000000001</v>
      </c>
      <c r="AF1210">
        <f>AE1210/60</f>
        <v>9.000000000000002</v>
      </c>
      <c r="AG1210">
        <f>AE1210/60</f>
        <v>9.000000000000002</v>
      </c>
      <c r="AH1210">
        <f>L1210-K1210</f>
        <v>4.132638888891961</v>
      </c>
      <c r="AI1210">
        <f>AH1210*24*60</f>
        <v>5951.000000004424</v>
      </c>
      <c r="AJ1210" t="e">
        <f>75728*X1210</f>
        <v>#VALUE!</v>
      </c>
    </row>
    <row r="1211">
      <c r="A1211">
        <v>132</v>
      </c>
      <c r="B1211" t="str">
        <v>INCIDENTE</v>
      </c>
      <c r="C1211" t="str">
        <v>CERRADO</v>
      </c>
      <c r="D1211" t="str">
        <v>TIENDA</v>
      </c>
      <c r="E1211" t="str">
        <v>ACOMPAÑAMIENTO</v>
      </c>
      <c r="F1211" t="str">
        <v>ACOMPAÑAMIENTO</v>
      </c>
      <c r="G1211" t="str">
        <v>ACOMPAÑAMIENTO</v>
      </c>
      <c r="H1211" t="str">
        <v xml:space="preserve">Me ayudas a gestionar los siguientes recursos para una actividad en tienda de organización; y disposición final de equipos obsoletos en tiendas programadas </v>
      </c>
      <c r="I1211" t="str">
        <v xml:space="preserve">Me ayudas a gestionar los siguientes recursos para una actividad en tienda de organización; y disposición final de equipos obsoletos en tiendas programadas </v>
      </c>
      <c r="J1211" t="str">
        <v>Se realiza la debida verificacion de equipos obsoletos para baja de planta. Se revisan cada una de las cajas ubicadas en el data detectando equipos que seran eviados de baja o centro de reparacion. Como finalizado el servicio se organiza el data de manera que solo queden equipos para centro de reparacion. Se realiza el invetario y se retiran etiquetas de CENCOSUD de los equipos.</v>
      </c>
      <c r="K1211">
        <v>45646.60902777778</v>
      </c>
      <c r="L1211">
        <v>45650.74166666667</v>
      </c>
      <c r="M1211">
        <v>45665</v>
      </c>
      <c r="N1211" t="str">
        <f>TEXT(M1211, "DDDD")</f>
        <v>miércoles</v>
      </c>
      <c r="O1211" t="str">
        <v>M010 METRO BOSA</v>
      </c>
      <c r="P1211" t="str">
        <v>BOGOTA</v>
      </c>
      <c r="Q1211" t="str">
        <f>IF(ISBLANK(P1211),"0",(VLOOKUP(P1211,REGION,2,FALSE)))</f>
        <v>BOGOTA</v>
      </c>
      <c r="R1211" t="str">
        <v xml:space="preserve">Maria Camila Patiño Bernal </v>
      </c>
      <c r="S1211" t="e">
        <f>IF(ISBLANK(R1211),"0", VLOOKUP(R1211,PERSONAL,2,FALSE))</f>
        <v>#N/A</v>
      </c>
      <c r="T1211" t="str">
        <v>CFS</v>
      </c>
      <c r="U1211">
        <v>0.3333333333333333</v>
      </c>
      <c r="V1211">
        <v>0.7083333333333334</v>
      </c>
      <c r="W1211">
        <f>V1211-U1211</f>
        <v>0.37500000000000006</v>
      </c>
      <c r="X1211" t="str">
        <v>2;5</v>
      </c>
      <c r="Y1211">
        <f>NETWORKDAYS(K1211,M1211)</f>
        <v>14</v>
      </c>
      <c r="Z1211" t="str">
        <f>IF(Y1211&lt;=2,"CUMPLE","NO CUMPLE")</f>
        <v>NO CUMPLE</v>
      </c>
      <c r="AB1211" t="str">
        <v xml:space="preserve">POR DIA </v>
      </c>
      <c r="AC1211" t="str">
        <f>TEXT(M1211,"mmmm")</f>
        <v>enero</v>
      </c>
      <c r="AD1211" t="str">
        <f>TEXT(M1211,"yyyy")</f>
        <v>yyyy</v>
      </c>
      <c r="AE1211">
        <f>W1211*60*24</f>
        <v>540.0000000000001</v>
      </c>
      <c r="AF1211">
        <f>AE1211/60</f>
        <v>9.000000000000002</v>
      </c>
      <c r="AG1211">
        <f>AE1211/60</f>
        <v>9.000000000000002</v>
      </c>
      <c r="AH1211">
        <f>L1211-K1211</f>
        <v>4.132638888891961</v>
      </c>
      <c r="AI1211">
        <f>AH1211*24*60</f>
        <v>5951.000000004424</v>
      </c>
      <c r="AJ1211" t="e">
        <f>75728*X1211</f>
        <v>#VALUE!</v>
      </c>
    </row>
    <row r="1212">
      <c r="A1212">
        <v>133</v>
      </c>
      <c r="B1212" t="str">
        <v>INCIDENTE</v>
      </c>
      <c r="C1212" t="str">
        <v>CERRADO</v>
      </c>
      <c r="D1212" t="str">
        <v>TIENDA</v>
      </c>
      <c r="E1212" t="str">
        <v>ACOMPAÑAMIENTO</v>
      </c>
      <c r="F1212" t="str">
        <v>ACOMPAÑAMIENTO</v>
      </c>
      <c r="G1212" t="str">
        <v>ACOMPAÑAMIENTO</v>
      </c>
      <c r="H1212" t="str">
        <v xml:space="preserve">Me ayudas a gestionar los siguientes recursos para una actividad en tienda de organización; y disposición final de equipos obsoletos en tiendas programadas </v>
      </c>
      <c r="I1212" t="str">
        <v xml:space="preserve">Me ayudas a gestionar los siguientes recursos para una actividad en tienda de organización; y disposición final de equipos obsoletos en tiendas programadas </v>
      </c>
      <c r="J1212" t="str">
        <v>El día 8 de enero en jumbo chia se realizo la organización de los equipos y verificación de los seriales y se quitaron los sellos de Cencosud; en la oficina se encontraban cosas para baja; estás cosas se dieron de baja ese mismo día eran más o menos a 10 equipos y quedo todo listo para recolección</v>
      </c>
      <c r="K1212">
        <v>45646.60902777778</v>
      </c>
      <c r="L1212">
        <v>45650.74166666667</v>
      </c>
      <c r="M1212">
        <v>45665</v>
      </c>
      <c r="N1212" t="str">
        <f>TEXT(M1212, "DDDD")</f>
        <v>miércoles</v>
      </c>
      <c r="O1212" t="str">
        <v>J044 JUMBO CHIA</v>
      </c>
      <c r="P1212" t="str">
        <v>BOGOTA</v>
      </c>
      <c r="Q1212" t="str">
        <f>IF(ISBLANK(P1212),"0",(VLOOKUP(P1212,REGION,2,FALSE)))</f>
        <v>BOGOTA</v>
      </c>
      <c r="R1212" t="str">
        <v>Kevin Yair Gonzalez Castillo</v>
      </c>
      <c r="S1212" t="e">
        <f>IF(ISBLANK(R1212),"0", VLOOKUP(R1212,PERSONAL,2,FALSE))</f>
        <v>#N/A</v>
      </c>
      <c r="T1212" t="str">
        <v>DIRECTO</v>
      </c>
      <c r="U1212">
        <v>0.3333333333333333</v>
      </c>
      <c r="V1212">
        <v>0.7083333333333334</v>
      </c>
      <c r="W1212">
        <f>V1212-U1212</f>
        <v>0.37500000000000006</v>
      </c>
      <c r="X1212" t="str">
        <v>2;5</v>
      </c>
      <c r="Y1212">
        <f>NETWORKDAYS(K1212,M1212)</f>
        <v>14</v>
      </c>
      <c r="Z1212" t="str">
        <f>IF(Y1212&lt;=2,"CUMPLE","NO CUMPLE")</f>
        <v>NO CUMPLE</v>
      </c>
      <c r="AB1212" t="str">
        <v xml:space="preserve">POR DIA </v>
      </c>
      <c r="AC1212" t="str">
        <f>TEXT(M1212,"mmmm")</f>
        <v>enero</v>
      </c>
      <c r="AD1212" t="str">
        <f>TEXT(M1212,"yyyy")</f>
        <v>yyyy</v>
      </c>
      <c r="AE1212">
        <f>W1212*60*24</f>
        <v>540.0000000000001</v>
      </c>
      <c r="AF1212">
        <f>AE1212/60</f>
        <v>9.000000000000002</v>
      </c>
      <c r="AG1212">
        <f>AE1212/60</f>
        <v>9.000000000000002</v>
      </c>
      <c r="AH1212">
        <f>L1212-K1212</f>
        <v>4.132638888891961</v>
      </c>
      <c r="AI1212">
        <f>AH1212*24*60</f>
        <v>5951.000000004424</v>
      </c>
      <c r="AJ1212" t="e">
        <f>75728*X1212</f>
        <v>#VALUE!</v>
      </c>
    </row>
    <row r="1213">
      <c r="A1213">
        <v>135</v>
      </c>
      <c r="B1213" t="str">
        <v>INCIDENTE</v>
      </c>
      <c r="C1213" t="str">
        <v>CERRADO</v>
      </c>
      <c r="D1213" t="str">
        <v>TIENDA</v>
      </c>
      <c r="E1213" t="str">
        <v>ACOMPAÑAMIENTO</v>
      </c>
      <c r="F1213" t="str">
        <v>ACOMPAÑAMIENTO</v>
      </c>
      <c r="G1213" t="str">
        <v>ACOMPAÑAMIENTO</v>
      </c>
      <c r="H1213" t="str">
        <v xml:space="preserve">Me ayudas a gestionar los siguientes recursos para una actividad en tienda de organización; y disposición final de equipos obsoletos en tiendas programadas </v>
      </c>
      <c r="I1213" t="str">
        <v xml:space="preserve">Me ayudas a gestionar los siguientes recursos para una actividad en tienda de organización; y disposición final de equipos obsoletos en tiendas programadas </v>
      </c>
      <c r="J1213" t="str">
        <v>8 de enero metro Mosquera; hora de llegada 8am; hora de salida 5pm; al llegar se nos brindaron indicaciones de destruir equipos que estaban para desechar eliminar las etiquetas; se inició con las pos; luego cajones; balanzas cebra; se organizaron los cables que habían quedado y se procedió a desechar y destruir componentes de switches; por último se llevó toda la basura generada al área asignada junto a cartones y demás</v>
      </c>
      <c r="K1213">
        <v>45646.60902777778</v>
      </c>
      <c r="L1213">
        <v>45650.74166666667</v>
      </c>
      <c r="M1213">
        <v>45665</v>
      </c>
      <c r="N1213" t="str">
        <f>TEXT(M1213, "DDDD")</f>
        <v>miércoles</v>
      </c>
      <c r="O1213" t="str">
        <v>M073 METRO MOSQUERA</v>
      </c>
      <c r="P1213" t="str">
        <v>BOGOTA</v>
      </c>
      <c r="Q1213" t="str">
        <f>IF(ISBLANK(P1213),"0",(VLOOKUP(P1213,REGION,2,FALSE)))</f>
        <v>BOGOTA</v>
      </c>
      <c r="R1213" t="str">
        <v>Alexander Pachon Villamarin</v>
      </c>
      <c r="S1213" t="e">
        <f>IF(ISBLANK(R1213),"0", VLOOKUP(R1213,PERSONAL,2,FALSE))</f>
        <v>#N/A</v>
      </c>
      <c r="T1213" t="str">
        <v>ALIADO</v>
      </c>
      <c r="U1213">
        <v>0.3333333333333333</v>
      </c>
      <c r="V1213">
        <v>0.7083333333333334</v>
      </c>
      <c r="W1213">
        <f>V1213-U1213</f>
        <v>0.37500000000000006</v>
      </c>
      <c r="X1213" t="str">
        <v>2;5</v>
      </c>
      <c r="Y1213">
        <f>NETWORKDAYS(K1213,M1213)</f>
        <v>14</v>
      </c>
      <c r="Z1213" t="str">
        <f>IF(Y1213&lt;=2,"CUMPLE","NO CUMPLE")</f>
        <v>NO CUMPLE</v>
      </c>
      <c r="AB1213" t="str">
        <v xml:space="preserve">POR DIA </v>
      </c>
      <c r="AC1213" t="str">
        <f>TEXT(M1213,"mmmm")</f>
        <v>enero</v>
      </c>
      <c r="AD1213" t="str">
        <f>TEXT(M1213,"yyyy")</f>
        <v>yyyy</v>
      </c>
      <c r="AE1213">
        <f>W1213*60*24</f>
        <v>540.0000000000001</v>
      </c>
      <c r="AF1213">
        <f>AE1213/60</f>
        <v>9.000000000000002</v>
      </c>
      <c r="AG1213">
        <f>AE1213/60</f>
        <v>9.000000000000002</v>
      </c>
      <c r="AH1213">
        <f>L1213-K1213</f>
        <v>4.132638888891961</v>
      </c>
      <c r="AI1213">
        <f>AH1213*24*60</f>
        <v>5951.000000004424</v>
      </c>
      <c r="AJ1213" t="e">
        <f>75728*X1213</f>
        <v>#VALUE!</v>
      </c>
    </row>
    <row r="1214" xml:space="preserve">
      <c r="A1214">
        <v>135</v>
      </c>
      <c r="B1214" t="str">
        <v>INCIDENTE</v>
      </c>
      <c r="C1214" t="str">
        <v>CERRADO</v>
      </c>
      <c r="D1214" t="str">
        <v>TIENDA</v>
      </c>
      <c r="E1214" t="str">
        <v>ACOMPAÑAMIENTO</v>
      </c>
      <c r="F1214" t="str">
        <v>ACOMPAÑAMIENTO</v>
      </c>
      <c r="G1214" t="str">
        <v>ACOMPAÑAMIENTO</v>
      </c>
      <c r="H1214" t="str">
        <v xml:space="preserve">Me ayudas a gestionar los siguientes recursos para una actividad en tienda de organización; y disposición final de equipos obsoletos en tiendas programadas </v>
      </c>
      <c r="I1214" t="str">
        <v xml:space="preserve">Me ayudas a gestionar los siguientes recursos para una actividad en tienda de organización; y disposición final de equipos obsoletos en tiendas programadas </v>
      </c>
      <c r="J1214" t="str" xml:space="preserve">
        <v xml:space="preserve">En metro Bosa se realizó actividad de organización de cajas para baja y verificación de varios equipos pos; validadoras y balanzas_x000d_
también se quitaron etiquetas y placas de cada equipo para baja.</v>
      </c>
      <c r="K1214">
        <v>45646.60902777778</v>
      </c>
      <c r="L1214">
        <v>45650.74166666667</v>
      </c>
      <c r="M1214">
        <v>45665</v>
      </c>
      <c r="N1214" t="str">
        <f>TEXT(M1214, "DDDD")</f>
        <v>miércoles</v>
      </c>
      <c r="O1214" t="str">
        <v>M010 METRO BOSA</v>
      </c>
      <c r="P1214" t="str">
        <v>BOGOTA</v>
      </c>
      <c r="Q1214" t="str">
        <f>IF(ISBLANK(P1214),"0",(VLOOKUP(P1214,REGION,2,FALSE)))</f>
        <v>BOGOTA</v>
      </c>
      <c r="R1214" t="str">
        <v>Cristian Mateo Guzman Villarraga</v>
      </c>
      <c r="S1214" t="e">
        <f>IF(ISBLANK(R1214),"0", VLOOKUP(R1214,PERSONAL,2,FALSE))</f>
        <v>#N/A</v>
      </c>
      <c r="T1214" t="str">
        <v>DIRECTO</v>
      </c>
      <c r="U1214">
        <v>0.3333333333333333</v>
      </c>
      <c r="V1214">
        <v>0.7083333333333334</v>
      </c>
      <c r="W1214">
        <f>V1214-U1214</f>
        <v>0.37500000000000006</v>
      </c>
      <c r="X1214" t="str">
        <v>2;5</v>
      </c>
      <c r="Y1214">
        <f>NETWORKDAYS(K1214,M1214)</f>
        <v>14</v>
      </c>
      <c r="Z1214" t="str">
        <f>IF(Y1214&lt;=2,"CUMPLE","NO CUMPLE")</f>
        <v>NO CUMPLE</v>
      </c>
      <c r="AB1214" t="str">
        <v xml:space="preserve">POR DIA </v>
      </c>
      <c r="AC1214" t="str">
        <f>TEXT(M1214,"mmmm")</f>
        <v>enero</v>
      </c>
      <c r="AD1214" t="str">
        <f>TEXT(M1214,"yyyy")</f>
        <v>yyyy</v>
      </c>
      <c r="AE1214">
        <f>W1214*60*24</f>
        <v>540.0000000000001</v>
      </c>
      <c r="AF1214">
        <f>AE1214/60</f>
        <v>9.000000000000002</v>
      </c>
      <c r="AG1214">
        <f>AE1214/60</f>
        <v>9.000000000000002</v>
      </c>
      <c r="AH1214">
        <f>L1214-K1214</f>
        <v>4.132638888891961</v>
      </c>
      <c r="AI1214">
        <f>AH1214*24*60</f>
        <v>5951.000000004424</v>
      </c>
      <c r="AJ1214" t="e">
        <f>75728*X1214</f>
        <v>#VALUE!</v>
      </c>
    </row>
    <row r="1215">
      <c r="A1215">
        <v>136</v>
      </c>
      <c r="B1215" t="str">
        <v>INCIDENTE</v>
      </c>
      <c r="C1215" t="str">
        <v>CERRADO</v>
      </c>
      <c r="D1215" t="str">
        <v>TIENDA</v>
      </c>
      <c r="E1215" t="str">
        <v>ACOMPAÑAMIENTO</v>
      </c>
      <c r="F1215" t="str">
        <v>ACOMPAÑAMIENTO</v>
      </c>
      <c r="G1215" t="str">
        <v>ACOMPAÑAMIENTO</v>
      </c>
      <c r="H1215" t="str">
        <v xml:space="preserve">Me ayudas a gestionar los siguientes recursos para una actividad en tienda de organización; y disposición final de equipos obsoletos en tiendas programadas </v>
      </c>
      <c r="I1215" t="str">
        <v xml:space="preserve">Me ayudas a gestionar los siguientes recursos para una actividad en tienda de organización; y disposición final de equipos obsoletos en tiendas programadas </v>
      </c>
      <c r="J1215" t="str">
        <v>En Facatativá se buscaron las POS a destrucción junto con teclados y visores; para luego hacer su destrucción y guardarse los trozos en cajas; junto con seguridad se validaron a destrucción</v>
      </c>
      <c r="K1215">
        <v>45646.60902777778</v>
      </c>
      <c r="L1215">
        <v>45650.74166666667</v>
      </c>
      <c r="M1215">
        <v>45665</v>
      </c>
      <c r="N1215" t="str">
        <f>TEXT(M1215, "DDDD")</f>
        <v>miércoles</v>
      </c>
      <c r="O1215" t="str">
        <v>M074 FACATATIVA</v>
      </c>
      <c r="P1215" t="str">
        <v>BOGOTA</v>
      </c>
      <c r="Q1215" t="str">
        <f>IF(ISBLANK(P1215),"0",(VLOOKUP(P1215,REGION,2,FALSE)))</f>
        <v>BOGOTA</v>
      </c>
      <c r="R1215" t="str">
        <v>Cristian Mateo Guzman Villarraga</v>
      </c>
      <c r="S1215" t="e">
        <f>IF(ISBLANK(R1215),"0", VLOOKUP(R1215,PERSONAL,2,FALSE))</f>
        <v>#N/A</v>
      </c>
      <c r="T1215" t="str">
        <v>DIRECTO</v>
      </c>
      <c r="U1215">
        <v>0.3333333333333333</v>
      </c>
      <c r="V1215">
        <v>0.7083333333333334</v>
      </c>
      <c r="W1215">
        <f>V1215-U1215</f>
        <v>0.37500000000000006</v>
      </c>
      <c r="X1215" t="str">
        <v>2;5</v>
      </c>
      <c r="Y1215">
        <f>NETWORKDAYS(K1215,M1215)</f>
        <v>14</v>
      </c>
      <c r="Z1215" t="str">
        <f>IF(Y1215&lt;=2,"CUMPLE","NO CUMPLE")</f>
        <v>NO CUMPLE</v>
      </c>
      <c r="AB1215" t="str">
        <v xml:space="preserve">POR DIA </v>
      </c>
      <c r="AC1215" t="str">
        <f>TEXT(M1215,"mmmm")</f>
        <v>enero</v>
      </c>
      <c r="AD1215" t="str">
        <f>TEXT(M1215,"yyyy")</f>
        <v>yyyy</v>
      </c>
      <c r="AE1215">
        <f>W1215*60*24</f>
        <v>540.0000000000001</v>
      </c>
      <c r="AF1215">
        <f>AE1215/60</f>
        <v>9.000000000000002</v>
      </c>
      <c r="AG1215">
        <f>AE1215/60</f>
        <v>9.000000000000002</v>
      </c>
      <c r="AH1215">
        <f>L1215-K1215</f>
        <v>4.132638888891961</v>
      </c>
      <c r="AI1215">
        <f>AH1215*24*60</f>
        <v>5951.000000004424</v>
      </c>
      <c r="AJ1215" t="e">
        <f>75728*X1215</f>
        <v>#VALUE!</v>
      </c>
    </row>
    <row r="1216">
      <c r="A1216">
        <v>137</v>
      </c>
      <c r="B1216" t="str">
        <v>INCIDENTE</v>
      </c>
      <c r="C1216" t="str">
        <v>CERRADO</v>
      </c>
      <c r="D1216" t="str">
        <v>TIENDA</v>
      </c>
      <c r="E1216" t="str">
        <v>ACOMPAÑAMIENTO</v>
      </c>
      <c r="F1216" t="str">
        <v>ACOMPAÑAMIENTO</v>
      </c>
      <c r="G1216" t="str">
        <v>ACOMPAÑAMIENTO</v>
      </c>
      <c r="H1216" t="str">
        <v xml:space="preserve">Me ayudas a gestionar los siguientes recursos para una actividad en tienda de organización; y disposición final de equipos obsoletos en tiendas programadas </v>
      </c>
      <c r="I1216" t="str">
        <v xml:space="preserve">Me ayudas a gestionar los siguientes recursos para una actividad en tienda de organización; y disposición final de equipos obsoletos en tiendas programadas </v>
      </c>
      <c r="J1216" t="str">
        <v>En Facatativá se buscaron las POS a destrucción junto con teclados y visores; para luego hacer su destrucción y guardarse los trozos en cajas; junto con seguridad se validaron a destrucción</v>
      </c>
      <c r="K1216">
        <v>45646.60902777778</v>
      </c>
      <c r="L1216">
        <v>45650.74166666667</v>
      </c>
      <c r="M1216">
        <v>45665</v>
      </c>
      <c r="N1216" t="str">
        <f>TEXT(M1216, "DDDD")</f>
        <v>miércoles</v>
      </c>
      <c r="O1216" t="str">
        <v>M074 FACATATIVA</v>
      </c>
      <c r="P1216" t="str">
        <v>BOGOTA</v>
      </c>
      <c r="Q1216" t="str">
        <f>IF(ISBLANK(P1216),"0",(VLOOKUP(P1216,REGION,2,FALSE)))</f>
        <v>BOGOTA</v>
      </c>
      <c r="R1216" t="str">
        <v>Alexander Pachon Villamarin</v>
      </c>
      <c r="S1216" t="e">
        <f>IF(ISBLANK(R1216),"0", VLOOKUP(R1216,PERSONAL,2,FALSE))</f>
        <v>#N/A</v>
      </c>
      <c r="T1216" t="str">
        <v>ALIADO</v>
      </c>
      <c r="U1216">
        <v>0.3333333333333333</v>
      </c>
      <c r="V1216">
        <v>0.7083333333333334</v>
      </c>
      <c r="W1216">
        <f>V1216-U1216</f>
        <v>0.37500000000000006</v>
      </c>
      <c r="X1216" t="str">
        <v>2;5</v>
      </c>
      <c r="Y1216">
        <f>NETWORKDAYS(K1216,M1216)</f>
        <v>14</v>
      </c>
      <c r="Z1216" t="str">
        <f>IF(Y1216&lt;=2,"CUMPLE","NO CUMPLE")</f>
        <v>NO CUMPLE</v>
      </c>
      <c r="AB1216" t="str">
        <v xml:space="preserve">POR DIA </v>
      </c>
      <c r="AC1216" t="str">
        <f>TEXT(M1216,"mmmm")</f>
        <v>enero</v>
      </c>
      <c r="AD1216" t="str">
        <f>TEXT(M1216,"yyyy")</f>
        <v>yyyy</v>
      </c>
      <c r="AE1216">
        <f>W1216*60*24</f>
        <v>540.0000000000001</v>
      </c>
      <c r="AF1216">
        <f>AE1216/60</f>
        <v>9.000000000000002</v>
      </c>
      <c r="AG1216">
        <f>AE1216/60</f>
        <v>9.000000000000002</v>
      </c>
      <c r="AH1216">
        <f>L1216-K1216</f>
        <v>4.132638888891961</v>
      </c>
      <c r="AI1216">
        <f>AH1216*24*60</f>
        <v>5951.000000004424</v>
      </c>
      <c r="AJ1216" t="e">
        <f>75728*X1216</f>
        <v>#VALUE!</v>
      </c>
    </row>
    <row r="1217" xml:space="preserve">
      <c r="A1217">
        <v>1122713</v>
      </c>
      <c r="B1217" t="str">
        <v>SOLICITUD</v>
      </c>
      <c r="C1217" t="str">
        <v>CERRADO</v>
      </c>
      <c r="D1217" t="str">
        <v>TIENDA</v>
      </c>
      <c r="E1217" t="str">
        <v>PDT</v>
      </c>
      <c r="F1217" t="str">
        <v>PDT</v>
      </c>
      <c r="G1217" t="str">
        <v>DISPOSITIVO ANDROID</v>
      </c>
      <c r="H1217" t="str">
        <v>La PDT está pidiendo una contraseña para iniciar el dispositivo Android.</v>
      </c>
      <c r="I1217" t="str">
        <v>La PDT está pidiendo una contraseña para iniciar el dispositivo Android.</v>
      </c>
      <c r="J1217" t="str" xml:space="preserve">
        <v xml:space="preserve">Se llega a sitio 2:30 pm ; se revisa pda del área de control perdidas y está con fallas solicitando contraseña; se procede a actualizar firmware _x000d_
por medio de memoria microsd adicional se formatea y se configura desde cero ya que la pda no está leyendo los códigos de barras y _x000d_
tampoco conecta a la wlan12 la pda que configurada se deja en favoritos la URL de antenas control perdidas ni se realiza pruebas por qué el _x000d_
coordinador Cesar Zea indica que no tiene usuario al igual también se deja instalado mocha telnet pero tampoco pasaron usuarios de _x000d_
genesix para configurar; también se deja aplicacion mi rienda se entregó la pda a la auxiliar de contralor Martha Gordillo</v>
      </c>
      <c r="K1217">
        <v>45666.47777777778</v>
      </c>
      <c r="L1217">
        <v>45666.82430555556</v>
      </c>
      <c r="M1217">
        <v>45666</v>
      </c>
      <c r="N1217" t="str">
        <f>TEXT(M1217, "DDDD")</f>
        <v>jueves</v>
      </c>
      <c r="O1217" t="str" xml:space="preserve">
        <v xml:space="preserve">M042 METRO IBAGUE_x000d_
</v>
      </c>
      <c r="P1217" t="str">
        <v>IBAGUE</v>
      </c>
      <c r="Q1217" t="str">
        <f>IF(ISBLANK(P1217),"0",(VLOOKUP(P1217,REGION,2,FALSE)))</f>
        <v>OCCIDENTE</v>
      </c>
      <c r="R1217" t="str">
        <v>Michael Smit Villabon Trujillo</v>
      </c>
      <c r="S1217" t="e">
        <f>IF(ISBLANK(R1217),"0", VLOOKUP(R1217,PERSONAL,2,FALSE))</f>
        <v>#N/A</v>
      </c>
      <c r="T1217" t="str">
        <v>ALIADO</v>
      </c>
      <c r="U1217">
        <v>0.6041666666666666</v>
      </c>
      <c r="V1217">
        <v>0.7083333333333334</v>
      </c>
      <c r="W1217">
        <f>V1217-U1217</f>
        <v>0.10416666666666674</v>
      </c>
      <c r="X1217">
        <v>1</v>
      </c>
      <c r="Y1217">
        <f>NETWORKDAYS(K1217,M1217)</f>
        <v>1</v>
      </c>
      <c r="Z1217" t="str">
        <f>IF(Y1217&lt;=2,"CUMPLE","NO CUMPLE")</f>
        <v>CUMPLE</v>
      </c>
      <c r="AB1217" t="str">
        <v>POR TICKET</v>
      </c>
      <c r="AC1217" t="str">
        <f>TEXT(M1217,"mmmm")</f>
        <v>enero</v>
      </c>
      <c r="AD1217" t="str">
        <f>TEXT(M1217,"yyyy")</f>
        <v>yyyy</v>
      </c>
      <c r="AE1217">
        <f>W1217*60*24</f>
        <v>150.0000000000001</v>
      </c>
      <c r="AF1217">
        <f>AE1217/60</f>
        <v>2.5000000000000018</v>
      </c>
      <c r="AG1217">
        <f>AE1217/60</f>
        <v>2.5000000000000018</v>
      </c>
      <c r="AH1217">
        <f>L1217-K1217</f>
        <v>0.34652777777955635</v>
      </c>
      <c r="AI1217">
        <f>AH1217*24*60</f>
        <v>499.00000000256114</v>
      </c>
      <c r="AJ1217">
        <f>75728*X1217</f>
        <v>75728</v>
      </c>
    </row>
    <row r="1218">
      <c r="A1218">
        <v>1124480</v>
      </c>
      <c r="B1218" t="str">
        <v>INCIDENTE</v>
      </c>
      <c r="C1218" t="str">
        <v>CERRADO</v>
      </c>
      <c r="D1218" t="str">
        <v>TIENDA</v>
      </c>
      <c r="E1218" t="str">
        <v>BALANZA</v>
      </c>
      <c r="F1218" t="str">
        <v>BALANZA</v>
      </c>
      <c r="G1218" t="str">
        <v>ZEBRA</v>
      </c>
      <c r="H1218" t="str">
        <v>Buenos días las Zebras no están recibiendo información; al generar impresión se quedan quietas y no sale la impresión; la red esta bien</v>
      </c>
      <c r="I1218" t="str">
        <v>Buenos días las Zebras no están recibiendo información; al generar impresión se quedan quietas y no sale la impresión; la red esta bien</v>
      </c>
      <c r="J1218" t="str">
        <v>se evidencias que las dos impresoras zebran no imprimen rotulo; se observa que las impresoras no muestran ninguna alerta se procede a realizar ping a las 2 impresoras y no responde se cambia la conexion a otro punto de red y comienzan a salir las impresiones se le indica al usuario reliazar pruebas y funcionan sin ninguna novedad; ( el punto de red anterior presenta novedad)</v>
      </c>
      <c r="K1218">
        <v>45667.41875</v>
      </c>
      <c r="L1218">
        <v>45667.419444444444</v>
      </c>
      <c r="M1218">
        <v>45667</v>
      </c>
      <c r="N1218" t="str">
        <f>TEXT(M1218, "DDDD")</f>
        <v>viernes</v>
      </c>
      <c r="O1218" t="str">
        <v>E806 EASY EL PRADO</v>
      </c>
      <c r="P1218" t="str">
        <v>MEDELLIN</v>
      </c>
      <c r="Q1218" t="str">
        <f>IF(ISBLANK(P1218),"0",(VLOOKUP(P1218,REGION,2,FALSE)))</f>
        <v>CENTRO</v>
      </c>
      <c r="R1218" t="str">
        <v>Luis Miguel Hernandez Arias</v>
      </c>
      <c r="S1218" t="e">
        <f>IF(ISBLANK(R1218),"0", VLOOKUP(R1218,PERSONAL,2,FALSE))</f>
        <v>#N/A</v>
      </c>
      <c r="T1218" t="str">
        <v>DIRECTO</v>
      </c>
      <c r="U1218">
        <v>0.45694444444444443</v>
      </c>
      <c r="V1218">
        <v>0.5</v>
      </c>
      <c r="W1218">
        <f>V1218-U1218</f>
        <v>0.04305555555555557</v>
      </c>
      <c r="X1218">
        <v>1</v>
      </c>
      <c r="Y1218">
        <f>NETWORKDAYS(K1218,M1218)</f>
        <v>1</v>
      </c>
      <c r="Z1218" t="str">
        <f>IF(Y1218&lt;=2,"CUMPLE","NO CUMPLE")</f>
        <v>CUMPLE</v>
      </c>
      <c r="AB1218" t="str">
        <v>POR TICKET</v>
      </c>
      <c r="AC1218" t="str">
        <f>TEXT(M1218,"mmmm")</f>
        <v>enero</v>
      </c>
      <c r="AD1218" t="str">
        <f>TEXT(M1218,"yyyy")</f>
        <v>yyyy</v>
      </c>
      <c r="AE1218">
        <f>W1218*60*24</f>
        <v>62.000000000000014</v>
      </c>
      <c r="AF1218">
        <f>AE1218/60</f>
        <v>1.0333333333333337</v>
      </c>
      <c r="AG1218">
        <f>AE1218/60</f>
        <v>1.0333333333333337</v>
      </c>
      <c r="AH1218">
        <f>L1218-K1218</f>
        <v>0.0006944444467080757</v>
      </c>
      <c r="AI1218">
        <f>AH1218*24*60</f>
        <v>1.000000003259629</v>
      </c>
      <c r="AJ1218">
        <f>75728*X1218</f>
        <v>75728</v>
      </c>
    </row>
    <row r="1219">
      <c r="A1219">
        <v>1121068</v>
      </c>
      <c r="B1219" t="str">
        <v>INCIDENTE</v>
      </c>
      <c r="C1219" t="str">
        <v>ABIERTO</v>
      </c>
      <c r="D1219" t="str">
        <v>TIENDA</v>
      </c>
      <c r="E1219" t="str">
        <v>PC</v>
      </c>
      <c r="F1219" t="str">
        <v>PC</v>
      </c>
      <c r="G1219" t="str">
        <v>PC</v>
      </c>
      <c r="H1219" t="str">
        <v>APLICACION DE CENTRO DE PROYECTOS NO CARGA</v>
      </c>
      <c r="I1219" t="str">
        <v>APLICACION DE CENTRO DE PROYECTOS NO CARGA</v>
      </c>
      <c r="J1219" t="str">
        <v>Se desplaza técnico a sitio; pero el usuario afectado no se encuentra.</v>
      </c>
      <c r="K1219">
        <v>45667.40625</v>
      </c>
      <c r="L1219">
        <v>45667.479166666664</v>
      </c>
      <c r="M1219">
        <v>45667</v>
      </c>
      <c r="N1219" t="str">
        <f>TEXT(M1219, "DDDD")</f>
        <v>viernes</v>
      </c>
      <c r="O1219" t="str">
        <v>E806 EASY EL PRADO</v>
      </c>
      <c r="P1219" t="str">
        <v>MEDELLIN</v>
      </c>
      <c r="Q1219" t="str">
        <f>IF(ISBLANK(P1219),"0",(VLOOKUP(P1219,REGION,2,FALSE)))</f>
        <v>CENTRO</v>
      </c>
      <c r="R1219" t="str">
        <v>Luis Miguel Hernandez Arias</v>
      </c>
      <c r="S1219" t="e">
        <f>IF(ISBLANK(R1219),"0", VLOOKUP(R1219,PERSONAL,2,FALSE))</f>
        <v>#N/A</v>
      </c>
      <c r="T1219" t="str">
        <v>DIRECTO</v>
      </c>
      <c r="U1219">
        <v>0.45694444444444443</v>
      </c>
      <c r="V1219">
        <v>0.5</v>
      </c>
      <c r="W1219">
        <f>V1219-U1219</f>
        <v>0.04305555555555557</v>
      </c>
      <c r="X1219">
        <v>1</v>
      </c>
      <c r="Y1219">
        <f>NETWORKDAYS(K1219,M1219)</f>
        <v>1</v>
      </c>
      <c r="Z1219" t="str">
        <f>IF(Y1219&lt;=2,"CUMPLE","NO CUMPLE")</f>
        <v>CUMPLE</v>
      </c>
      <c r="AB1219" t="str">
        <v>POR TICKET</v>
      </c>
      <c r="AC1219" t="str">
        <f>TEXT(M1219,"mmmm")</f>
        <v>enero</v>
      </c>
      <c r="AD1219" t="str">
        <f>TEXT(M1219,"yyyy")</f>
        <v>yyyy</v>
      </c>
      <c r="AE1219">
        <f>W1219*60*24</f>
        <v>62.000000000000014</v>
      </c>
      <c r="AF1219">
        <f>AE1219/60</f>
        <v>1.0333333333333337</v>
      </c>
      <c r="AG1219">
        <f>AE1219/60</f>
        <v>1.0333333333333337</v>
      </c>
      <c r="AH1219">
        <f>L1219-K1219</f>
        <v>0.07291666666424135</v>
      </c>
      <c r="AI1219">
        <f>AH1219*24*60</f>
        <v>104.99999999650754</v>
      </c>
      <c r="AJ1219">
        <f>75728*X1219</f>
        <v>75728</v>
      </c>
    </row>
    <row r="1220" xml:space="preserve">
      <c r="A1220">
        <v>1085590</v>
      </c>
      <c r="B1220" t="str">
        <v>INCIDENTE</v>
      </c>
      <c r="C1220" t="str">
        <v>CERRADO</v>
      </c>
      <c r="D1220" t="str">
        <v>TIENDA</v>
      </c>
      <c r="E1220" t="str">
        <v>PDA</v>
      </c>
      <c r="F1220" t="str">
        <v>PDA</v>
      </c>
      <c r="G1220" t="str">
        <v>HONEYWELL</v>
      </c>
      <c r="H1220" t="str" xml:space="preserve">
        <v xml:space="preserve">Buen día; la pila de la pdt se encuentra soplada; por lo cual cuesta cerrar la tapa trasera de la pdt y puede causar explosión de la misma_x000d_
Sección de la tienda en donde se ubica la PDT o usuario_x000d_
_x000d_
INVENTARIOS TIENDA</v>
      </c>
      <c r="I1220" t="str" xml:space="preserve">
        <v xml:space="preserve">Buen día; la pila de la pdt se encuentra soplada; por lo cual cuesta cerrar la tapa trasera de la pdt y puede causar explosión de la misma_x000d_
Sección de la tienda en donde se ubica la PDT o usuario_x000d_
_x000d_
INVENTARIOS TIENDA</v>
      </c>
      <c r="J1220" t="str" xml:space="preserve">
        <v xml:space="preserve">Se realiza configuración de la PDA que llego a sitio; se le hace la respectiva configuración de todos los aplicativos según el manual; sus _x000d_
configuraciones respectivas; aplicaciones; bloqueos; etc. Mientras tanto Edwin me pidió colaboración en el tema de la destrucción que _x000d_
estaba realizando mi técnico; después fue más que todo separar por cajas; hacer firmar las actas de entrega y salida de la otra PDA que se va _x000d_
a retirar; todo termino correctamente."</v>
      </c>
      <c r="K1220">
        <v>45666.66111111111</v>
      </c>
      <c r="L1220">
        <v>45666.79513888889</v>
      </c>
      <c r="M1220">
        <v>45667</v>
      </c>
      <c r="N1220" t="str">
        <f>TEXT(M1220, "DDDD")</f>
        <v>viernes</v>
      </c>
      <c r="O1220" t="str">
        <v>M038 METRO NEIVA</v>
      </c>
      <c r="P1220" t="str">
        <v>NEIVA</v>
      </c>
      <c r="Q1220" t="str">
        <f>IF(ISBLANK(P1220),"0",(VLOOKUP(P1220,REGION,2,FALSE)))</f>
        <v>OCCIDENTE</v>
      </c>
      <c r="R1220" t="str">
        <v>Michael Smit Villabon Trujillo</v>
      </c>
      <c r="S1220" t="e">
        <f>IF(ISBLANK(R1220),"0", VLOOKUP(R1220,PERSONAL,2,FALSE))</f>
        <v>#N/A</v>
      </c>
      <c r="T1220" t="str">
        <v>ALIADO</v>
      </c>
      <c r="U1220">
        <v>0.3333333333333333</v>
      </c>
      <c r="V1220">
        <v>0.5416666666666666</v>
      </c>
      <c r="W1220">
        <f>V1220-U1220</f>
        <v>0.20833333333333331</v>
      </c>
      <c r="X1220">
        <v>2</v>
      </c>
      <c r="Y1220">
        <f>NETWORKDAYS(K1220,M1220)</f>
        <v>2</v>
      </c>
      <c r="Z1220" t="str">
        <f>IF(Y1220&lt;=2,"CUMPLE","NO CUMPLE")</f>
        <v>CUMPLE</v>
      </c>
      <c r="AB1220" t="str">
        <v>POR TICKET</v>
      </c>
      <c r="AC1220" t="str">
        <f>TEXT(M1220,"mmmm")</f>
        <v>enero</v>
      </c>
      <c r="AD1220" t="str">
        <f>TEXT(M1220,"yyyy")</f>
        <v>yyyy</v>
      </c>
      <c r="AE1220">
        <f>W1220*60*24</f>
        <v>299.99999999999994</v>
      </c>
      <c r="AF1220">
        <f>AE1220/60</f>
        <v>4.999999999999999</v>
      </c>
      <c r="AG1220">
        <f>AE1220/60</f>
        <v>4.999999999999999</v>
      </c>
      <c r="AH1220">
        <f>L1220-K1220</f>
        <v>0.13402777777810115</v>
      </c>
      <c r="AI1220">
        <f>AH1220*24*60</f>
        <v>193.00000000046566</v>
      </c>
      <c r="AJ1220">
        <f>75728*X1220</f>
        <v>151456</v>
      </c>
    </row>
    <row r="1221">
      <c r="A1221">
        <v>1075105</v>
      </c>
      <c r="B1221" t="str">
        <v>INCIDENTE</v>
      </c>
      <c r="C1221" t="str">
        <v>CERRADO</v>
      </c>
      <c r="D1221" t="str">
        <v>TIENDA</v>
      </c>
      <c r="E1221" t="str">
        <v>VERIFICADOR DE PRECIOS</v>
      </c>
      <c r="F1221" t="str">
        <v>VERIFICADOR DE PRECIOS</v>
      </c>
      <c r="G1221" t="str">
        <v>NEWLAND</v>
      </c>
      <c r="H1221" t="str">
        <v>Se procede a dar continuidad a la falla reportada por verificadores de precios en tienda Metro San Gil con el ticket 1071720 reportando uno de los dos equipos en falla. Serial NQ2CAH000938 Dispositivos VERIFICADOR DE PRECIOS NEWLAND NQ1000</v>
      </c>
      <c r="I1221" t="str">
        <v>Se procede a dar continuidad a la falla reportada por verificadores de precios en tienda Metro San Gil con el ticket 1071720 reportando uno de los dos equipos en falla. Serial NQ2CAH000938 Dispositivos VERIFICADOR DE PRECIOS NEWLAND NQ1000</v>
      </c>
      <c r="J1221" t="str">
        <v>Se confirma recibido del equipo en buen estado; se realiza instalación de base en el area de textiles; tal cual lo solicito HECTOR MENDOZA; se realiza la configuración del equipo; pero en medio de la conifguración; no toma correctamente la LICENCIA; se solcita ayuda; se indica que no se puede conifgurar por ahora; se deja en estado PENDIENTE.   2.) Se configura en la misma visita otro verificacor de precios; puesto que presentaba problemas al leer los codigos; se formatea  y se configura desde 0; se realizan pruebas; quedando operagtiva; SN:NQ2C8H000124. 3.) Se realiza ajuste en PDT; ya que le habian activado el modo talkback ; lo que impedia el uso de la misma; se configuraq y se informa del problema SN:230515247000071</v>
      </c>
      <c r="K1221">
        <v>45666.73263888889</v>
      </c>
      <c r="L1221">
        <v>45666.785416666666</v>
      </c>
      <c r="M1221">
        <v>45667</v>
      </c>
      <c r="N1221" t="str">
        <f>TEXT(M1221, "DDDD")</f>
        <v>viernes</v>
      </c>
      <c r="O1221" t="str">
        <v>M183 METRO SAN GIL</v>
      </c>
      <c r="P1221" t="str">
        <v>SAN GIL</v>
      </c>
      <c r="Q1221" t="str">
        <f>IF(ISBLANK(P1221),"0",(VLOOKUP(P1221,REGION,2,FALSE)))</f>
        <v>ORIENTE</v>
      </c>
      <c r="R1221" t="str">
        <v>HENRY ALEJANDRO NIÑO</v>
      </c>
      <c r="S1221" t="e">
        <f>IF(ISBLANK(R1221),"0", VLOOKUP(R1221,PERSONAL,2,FALSE))</f>
        <v>#N/A</v>
      </c>
      <c r="T1221" t="str">
        <v>ALIADO</v>
      </c>
      <c r="U1221">
        <v>0.6041666666666666</v>
      </c>
      <c r="V1221">
        <v>0.7569444444444444</v>
      </c>
      <c r="W1221">
        <f>V1221-U1221</f>
        <v>0.1527777777777778</v>
      </c>
      <c r="X1221">
        <v>2</v>
      </c>
      <c r="Y1221">
        <f>NETWORKDAYS(K1221,M1221)</f>
        <v>2</v>
      </c>
      <c r="Z1221" t="str">
        <f>IF(Y1221&lt;=2,"CUMPLE","NO CUMPLE")</f>
        <v>CUMPLE</v>
      </c>
      <c r="AB1221" t="str">
        <v>POR TICKET</v>
      </c>
      <c r="AC1221" t="str">
        <f>TEXT(M1221,"mmmm")</f>
        <v>enero</v>
      </c>
      <c r="AD1221" t="str">
        <f>TEXT(M1221,"yyyy")</f>
        <v>yyyy</v>
      </c>
      <c r="AE1221">
        <f>W1221*60*24</f>
        <v>220.00000000000003</v>
      </c>
      <c r="AF1221">
        <f>AE1221/60</f>
        <v>3.666666666666667</v>
      </c>
      <c r="AG1221">
        <f>AE1221/60</f>
        <v>3.666666666666667</v>
      </c>
      <c r="AH1221">
        <f>L1221-K1221</f>
        <v>0.05277777777519077</v>
      </c>
      <c r="AI1221">
        <f>AH1221*24*60</f>
        <v>75.99999999627471</v>
      </c>
      <c r="AJ1221">
        <f>75728*X1221</f>
        <v>151456</v>
      </c>
    </row>
    <row r="1222" xml:space="preserve">
      <c r="A1222">
        <v>1123531</v>
      </c>
      <c r="B1222" t="str">
        <v>INCIDENTE</v>
      </c>
      <c r="C1222" t="str">
        <v>CERRADO</v>
      </c>
      <c r="D1222" t="str">
        <v>TIENDA</v>
      </c>
      <c r="E1222" t="str">
        <v>PDA</v>
      </c>
      <c r="F1222" t="str">
        <v>PDA</v>
      </c>
      <c r="G1222" t="str">
        <v>HONEYWELL</v>
      </c>
      <c r="H1222" t="str" xml:space="preserve">
        <v xml:space="preserve">Buen día; la pila de la pdt se encuentra soplada; por lo cual cuesta cerrar la tapa trasera de la pdt y puede causar explosión de la misma_x000d_
Sección de la tienda en donde se ubica la PDT o usuario_x000d_
_x000d_
INVENTARIOS TIENDA</v>
      </c>
      <c r="I1222" t="str" xml:space="preserve">
        <v xml:space="preserve">Buen día; la pila de la pdt se encuentra soplada; por lo cual cuesta cerrar la tapa trasera de la pdt y puede causar explosión de la misma_x000d_
Sección de la tienda en donde se ubica la PDT o usuario_x000d_
_x000d_
INVENTARIOS TIENDA</v>
      </c>
      <c r="J1222" t="str" xml:space="preserve">
        <v xml:space="preserve">Se realiza configuración de la PDA que llego a sitio; se le hace la respectiva configuración de todos los aplicativos según el manual; sus _x000d_
configuraciones respectivas; aplicaciones; bloqueos; etc. Mientras tanto Edwin me pidió colaboración en el tema de la destrucción que _x000d_
estaba realizando mi técnico; después fue más que todo separar por cajas; hacer firmar las actas de entrega y salida de la otra PDA que se va _x000d_
a retirar; todo termino correctamente."</v>
      </c>
      <c r="K1222">
        <v>45666.66111111111</v>
      </c>
      <c r="L1222">
        <v>45666.79513888889</v>
      </c>
      <c r="M1222">
        <v>45667</v>
      </c>
      <c r="N1222" t="str">
        <f>TEXT(M1222, "DDDD")</f>
        <v>viernes</v>
      </c>
      <c r="O1222" t="str">
        <v>M038 METRO NEIVA</v>
      </c>
      <c r="P1222" t="str">
        <v>NEIVA</v>
      </c>
      <c r="Q1222" t="str">
        <f>IF(ISBLANK(P1222),"0",(VLOOKUP(P1222,REGION,2,FALSE)))</f>
        <v>OCCIDENTE</v>
      </c>
      <c r="R1222" t="str">
        <v>Michael Smit Villabon Trujillo</v>
      </c>
      <c r="S1222" t="e">
        <f>IF(ISBLANK(R1222),"0", VLOOKUP(R1222,PERSONAL,2,FALSE))</f>
        <v>#N/A</v>
      </c>
      <c r="T1222" t="str">
        <v>ALIADO</v>
      </c>
      <c r="U1222">
        <v>0.3333333333333333</v>
      </c>
      <c r="V1222">
        <v>0.5416666666666666</v>
      </c>
      <c r="W1222">
        <f>V1222-U1222</f>
        <v>0.20833333333333331</v>
      </c>
      <c r="X1222">
        <v>2</v>
      </c>
      <c r="Y1222">
        <f>NETWORKDAYS(K1222,M1222)</f>
        <v>2</v>
      </c>
      <c r="Z1222" t="str">
        <f>IF(Y1222&lt;=2,"CUMPLE","NO CUMPLE")</f>
        <v>CUMPLE</v>
      </c>
      <c r="AB1222" t="str">
        <v>POR TICKET</v>
      </c>
      <c r="AC1222" t="str">
        <f>TEXT(M1222,"mmmm")</f>
        <v>enero</v>
      </c>
      <c r="AD1222" t="str">
        <f>TEXT(M1222,"yyyy")</f>
        <v>yyyy</v>
      </c>
      <c r="AE1222">
        <f>W1222*60*24</f>
        <v>299.99999999999994</v>
      </c>
      <c r="AF1222">
        <f>AE1222/60</f>
        <v>4.999999999999999</v>
      </c>
      <c r="AG1222">
        <f>AE1222/60</f>
        <v>4.999999999999999</v>
      </c>
      <c r="AH1222">
        <f>L1222-K1222</f>
        <v>0.13402777777810115</v>
      </c>
      <c r="AI1222">
        <f>AH1222*24*60</f>
        <v>193.00000000046566</v>
      </c>
      <c r="AJ1222">
        <f>75728*X1222</f>
        <v>151456</v>
      </c>
    </row>
    <row r="1223" xml:space="preserve">
      <c r="A1223">
        <v>138</v>
      </c>
      <c r="B1223" t="str">
        <v>INCIDENTE</v>
      </c>
      <c r="C1223" t="str">
        <v>CERRADO</v>
      </c>
      <c r="D1223" t="str">
        <v>TIENDA</v>
      </c>
      <c r="E1223" t="str">
        <v>ACOMPAÑAMIENTO</v>
      </c>
      <c r="F1223" t="str">
        <v>ACOMPAÑAMIENTO</v>
      </c>
      <c r="G1223" t="str">
        <v>ACOMPAÑAMIENTO</v>
      </c>
      <c r="H1223" t="str">
        <v xml:space="preserve">Me ayudas a gestionar los siguientes recursos para una actividad en tienda de organización; y disposición final de equipos obsoletos en tiendas programadas 					</v>
      </c>
      <c r="I1223" t="str">
        <v xml:space="preserve">Me ayudas a gestionar los siguientes recursos para una actividad en tienda de organización; y disposición final de equipos obsoletos en tiendas programadas 					</v>
      </c>
      <c r="J1223" t="str" xml:space="preserve">
        <v xml:space="preserve">-Se hizo recolección y separación de material reciclable y basura._x000d_
-se realiza inventario de dispositivos para dar de baja y los que serán enviados al centro de reparación _x000d_
-Se trasladaron los dispositivos a dar de baja el cuarto de basuras y antes de almacenar se destruyeron _x000d_
Se realiza el apagado y almacenamiento de un servidor para enviar al centro de reparación</v>
      </c>
      <c r="K1223">
        <v>45646.60902777778</v>
      </c>
      <c r="L1223">
        <v>45650.74166666667</v>
      </c>
      <c r="M1223">
        <v>45667</v>
      </c>
      <c r="N1223" t="str">
        <f>TEXT(M1223, "DDDD")</f>
        <v>viernes</v>
      </c>
      <c r="O1223" t="str">
        <v>M077 METRO ZIPAQUIRA</v>
      </c>
      <c r="P1223" t="str">
        <v>BOGOTA</v>
      </c>
      <c r="Q1223" t="str">
        <f>IF(ISBLANK(P1223),"0",(VLOOKUP(P1223,REGION,2,FALSE)))</f>
        <v>BOGOTA</v>
      </c>
      <c r="R1223" t="str">
        <v>Milton Camilo Ramirez Bernal</v>
      </c>
      <c r="S1223" t="e">
        <f>IF(ISBLANK(R1223),"0", VLOOKUP(R1223,PERSONAL,2,FALSE))</f>
        <v>#N/A</v>
      </c>
      <c r="T1223" t="str">
        <v>DIRECTO</v>
      </c>
      <c r="U1223">
        <v>0.3333333333333333</v>
      </c>
      <c r="V1223">
        <v>0.7083333333333334</v>
      </c>
      <c r="W1223">
        <f>V1223-U1223</f>
        <v>0.37500000000000006</v>
      </c>
      <c r="X1223" t="str">
        <v>2;5</v>
      </c>
      <c r="Y1223">
        <f>NETWORKDAYS(K1223,M1223)</f>
        <v>16</v>
      </c>
      <c r="Z1223" t="str">
        <f>IF(Y1223&lt;=2,"CUMPLE","NO CUMPLE")</f>
        <v>NO CUMPLE</v>
      </c>
      <c r="AB1223" t="str">
        <v xml:space="preserve">POR DIA </v>
      </c>
      <c r="AC1223" t="str">
        <f>TEXT(M1223,"mmmm")</f>
        <v>enero</v>
      </c>
      <c r="AD1223" t="str">
        <f>TEXT(M1223,"yyyy")</f>
        <v>yyyy</v>
      </c>
      <c r="AE1223">
        <f>W1223*60*24</f>
        <v>540.0000000000001</v>
      </c>
      <c r="AF1223">
        <f>AE1223/60</f>
        <v>9.000000000000002</v>
      </c>
      <c r="AG1223">
        <f>AE1223/60</f>
        <v>9.000000000000002</v>
      </c>
      <c r="AH1223">
        <f>L1223-K1223</f>
        <v>4.132638888891961</v>
      </c>
      <c r="AI1223">
        <f>AH1223*24*60</f>
        <v>5951.000000004424</v>
      </c>
      <c r="AJ1223" t="e">
        <f>75728*X1223</f>
        <v>#VALUE!</v>
      </c>
    </row>
    <row r="1224">
      <c r="A1224">
        <v>1124446</v>
      </c>
      <c r="B1224" t="str">
        <v>SOLICITUD</v>
      </c>
      <c r="C1224" t="str">
        <v>CERRADO</v>
      </c>
      <c r="D1224" t="str">
        <v>TIENDA</v>
      </c>
      <c r="E1224" t="str">
        <v>POS</v>
      </c>
      <c r="F1224" t="str">
        <v>POS</v>
      </c>
      <c r="G1224" t="str">
        <v>NCR</v>
      </c>
      <c r="H1224" t="str">
        <v>Se requiere trasladar pos 21 de fachada a la oficina de sistemas y dejar operativa</v>
      </c>
      <c r="I1224" t="str">
        <v>Se requiere trasladar pos 21 de fachada a la oficina de sistemas y dejar operativa</v>
      </c>
      <c r="J1224" t="str">
        <v>Se realiza desconexión y retiro de la POS  solicitada; se traslada a la oficina de sistemas. Se vuelve a conectar sus periféricos y queda conectada a la red. se adjunta evidencias donde esta a ubicada la POS en el area de caja y translado a la oficina de sistemas; Se tuvo que esperar cierto tiempo hasta que configuraran el puerto de red en el SW para que la POS tuviera conexión a la red.</v>
      </c>
      <c r="K1224">
        <v>45667.38333333333</v>
      </c>
      <c r="L1224">
        <v>45667.464583333334</v>
      </c>
      <c r="M1224">
        <v>45667</v>
      </c>
      <c r="N1224" t="str">
        <f>TEXT(M1224, "DDDD")</f>
        <v>viernes</v>
      </c>
      <c r="O1224" t="str">
        <v>J023 JUMBO DE LA 65</v>
      </c>
      <c r="P1224" t="str">
        <v>BOGOTA</v>
      </c>
      <c r="Q1224" t="str">
        <f>IF(ISBLANK(P1224),"0",(VLOOKUP(P1224,REGION,2,FALSE)))</f>
        <v>BOGOTA</v>
      </c>
      <c r="R1224" t="str">
        <v>Luis Miguel Hernandez Arias</v>
      </c>
      <c r="S1224" t="e">
        <f>IF(ISBLANK(R1224),"0", VLOOKUP(R1224,PERSONAL,2,FALSE))</f>
        <v>#N/A</v>
      </c>
      <c r="T1224" t="str">
        <v>ALIADO</v>
      </c>
      <c r="U1224">
        <v>0.5416666666666666</v>
      </c>
      <c r="V1224">
        <v>0.7083333333333334</v>
      </c>
      <c r="W1224">
        <f>V1224-U1224</f>
        <v>0.16666666666666674</v>
      </c>
      <c r="X1224">
        <v>2</v>
      </c>
      <c r="Y1224">
        <f>NETWORKDAYS(K1224,M1224)</f>
        <v>1</v>
      </c>
      <c r="Z1224" t="str">
        <f>IF(Y1224&lt;=2,"CUMPLE","NO CUMPLE")</f>
        <v>CUMPLE</v>
      </c>
      <c r="AB1224" t="str">
        <v>POR TICKET</v>
      </c>
      <c r="AC1224" t="str">
        <f>TEXT(M1224,"mmmm")</f>
        <v>enero</v>
      </c>
      <c r="AD1224" t="str">
        <f>TEXT(M1224,"yyyy")</f>
        <v>yyyy</v>
      </c>
      <c r="AE1224">
        <f>W1224*60*24</f>
        <v>240.00000000000009</v>
      </c>
      <c r="AF1224">
        <f>AE1224/60</f>
        <v>4.000000000000002</v>
      </c>
      <c r="AG1224">
        <f>AE1224/60</f>
        <v>4.000000000000002</v>
      </c>
      <c r="AH1224">
        <f>L1224-K1224</f>
        <v>0.08125000000291038</v>
      </c>
      <c r="AI1224">
        <f>AH1224*24*60</f>
        <v>117.00000000419095</v>
      </c>
      <c r="AJ1224">
        <f>75728*X1224</f>
        <v>151456</v>
      </c>
    </row>
    <row r="1225" xml:space="preserve">
      <c r="A1225">
        <v>1119491</v>
      </c>
      <c r="B1225" t="str">
        <v>INCIDENTE</v>
      </c>
      <c r="C1225" t="str">
        <v>CERRADO</v>
      </c>
      <c r="D1225" t="str">
        <v>TIENDA</v>
      </c>
      <c r="E1225" t="str">
        <v>BALANZA</v>
      </c>
      <c r="F1225" t="str">
        <v>BALANZA</v>
      </c>
      <c r="G1225" t="str">
        <v>METTER TOLEDO</v>
      </c>
      <c r="H1225" t="str">
        <v>Buenas tardes; Por favor nos pueden colaborar con la revision de la balaza de mesa de platos preparados IP: 10.131.100.57 ya que no esta arrojando el tiquete; se digita el código pero no genera el tiquete. gracias.</v>
      </c>
      <c r="I1225" t="str">
        <v>Buenas tardes; Por favor nos pueden colaborar con la revision de la balaza de mesa de platos preparados IP: 10.131.100.57 ya que no esta arrojando el tiquete; se digita el código pero no genera el tiquete. gracias.</v>
      </c>
      <c r="J1225" t="str" xml:space="preserve">
        <v xml:space="preserve">Solución del ticket número 1119491; en Jumbo de Girardot._x000d_
Procediendo a llegar a sitio sobre las 2:20 pm; ingreso por puerta de empleados y después de registro procedo a dirigirme al sitio de _x000d_
inconveniente con bascula tipo METTLER TOLEDO; los operarios comentan que no estaba imprimiendo los estiquer correspondientes a los _x000d_
códigos de productos en la zona de platos preparados; se revisan conexiones; se reinicia el elemento; se comprueba que tenga conexión de _x000d_
red; evidente en pantalla de báscula._x000d_
Al dirigirnos al menú de la báscula; con el objetivo de comprobar dirección IP; se digital el código 246813 + botón OK; ahora el número 25 + _x000d_
OK; en el menú de red buscamos IP static; botón de flecha abajo y verificamos IP._x000d_
Volvemos al principio y ahora al digitar un código válido de producto de la zona de platos preparados observamos que imprime de forma _x000d_
normal el ticket adhesivo correspondiente._x000d_
De esta forma damos por terminado el ticket 1119491 en la ciudad de Girardot; almacén Jumbo; me racetiro a las 5:00 pm; ya que estuve _x000d_
haciendo videos y pruebas en otras balanzas que me pedia el cliente</v>
      </c>
      <c r="K1225">
        <v>45664.75208333333</v>
      </c>
      <c r="L1225">
        <v>45667.5</v>
      </c>
      <c r="M1225">
        <v>45667</v>
      </c>
      <c r="N1225" t="str">
        <f>TEXT(M1225, "DDDD")</f>
        <v>viernes</v>
      </c>
      <c r="O1225" t="str">
        <v>J047 JUMBO GIRARDOT</v>
      </c>
      <c r="P1225" t="str">
        <v>NEIVA</v>
      </c>
      <c r="Q1225" t="str">
        <f>IF(ISBLANK(P1225),"0",(VLOOKUP(P1225,REGION,2,FALSE)))</f>
        <v>OCCIDENTE</v>
      </c>
      <c r="R1225" t="str">
        <v>Christian Alejandro Parra Blandon</v>
      </c>
      <c r="S1225" t="e">
        <f>IF(ISBLANK(R1225),"0", VLOOKUP(R1225,PERSONAL,2,FALSE))</f>
        <v>#N/A</v>
      </c>
      <c r="T1225" t="str">
        <v>ALIADO</v>
      </c>
      <c r="U1225">
        <v>0.5972222222222222</v>
      </c>
      <c r="V1225">
        <v>0.7083333333333334</v>
      </c>
      <c r="W1225">
        <f>V1225-U1225</f>
        <v>0.11111111111111116</v>
      </c>
      <c r="X1225">
        <v>1</v>
      </c>
      <c r="Y1225">
        <f>NETWORKDAYS(K1225,M1225)</f>
        <v>4</v>
      </c>
      <c r="Z1225" t="str">
        <f>IF(Y1225&lt;=2,"CUMPLE","NO CUMPLE")</f>
        <v>NO CUMPLE</v>
      </c>
      <c r="AB1225" t="str">
        <v>POR TICKET</v>
      </c>
      <c r="AC1225" t="str">
        <f>TEXT(M1225,"mmmm")</f>
        <v>enero</v>
      </c>
      <c r="AD1225" t="str">
        <f>TEXT(M1225,"yyyy")</f>
        <v>yyyy</v>
      </c>
      <c r="AE1225">
        <f>W1225*60*24</f>
        <v>160.00000000000006</v>
      </c>
      <c r="AF1225">
        <f>AE1225/60</f>
        <v>2.6666666666666674</v>
      </c>
      <c r="AG1225">
        <f>AE1225/60</f>
        <v>2.6666666666666674</v>
      </c>
      <c r="AH1225">
        <f>L1225-K1225</f>
        <v>2.7479166666671517</v>
      </c>
      <c r="AI1225">
        <f>AH1225*24*60</f>
        <v>3957.0000000006985</v>
      </c>
      <c r="AJ1225">
        <f>75728*X1225</f>
        <v>75728</v>
      </c>
    </row>
    <row r="1226" xml:space="preserve">
      <c r="A1226">
        <v>1125368</v>
      </c>
      <c r="B1226" t="str">
        <v>INCIDENTE</v>
      </c>
      <c r="C1226" t="str">
        <v>CERRADO</v>
      </c>
      <c r="D1226" t="str">
        <v>TIENDA</v>
      </c>
      <c r="E1226" t="str">
        <v>PC</v>
      </c>
      <c r="F1226" t="str">
        <v>PC</v>
      </c>
      <c r="G1226" t="str">
        <v>N/A</v>
      </c>
      <c r="H1226" t="str">
        <v>buenas tardes computador de recursos humanos esta presentando fallas de apagado y no prende el monitor</v>
      </c>
      <c r="I1226" t="str">
        <v>buenas tardes computador de recursos humanos esta presentando fallas de apagado y no prende el monitor</v>
      </c>
      <c r="J1226" t="str" xml:space="preserve">
        <v xml:space="preserve">Se revisa PC de RRHH; y el monitor está apagado y se realizó pruebas en otro equipo y el monitor prende sin problemas se probó el cable _x000d_
HDMI en otro equipo y no funciona por lo que se diagnóstico daño del cable HDMI; se consigue un cable nuevo HDMI; se instala y queda _x000d_
solucionada la novedad quedando en equipo en operación también se revisa la red ya que no tenía conexión se le entrega a la auxiliar Diana _x000d_
Vargas</v>
      </c>
      <c r="K1226">
        <v>45667.67013888889</v>
      </c>
      <c r="L1226">
        <v>45667.67083333333</v>
      </c>
      <c r="M1226">
        <v>45667</v>
      </c>
      <c r="N1226" t="str">
        <f>TEXT(M1226, "DDDD")</f>
        <v>viernes</v>
      </c>
      <c r="O1226" t="str">
        <v>M042 METRO IBAGUE</v>
      </c>
      <c r="P1226" t="str">
        <v>IBAGUE</v>
      </c>
      <c r="Q1226" t="str">
        <f>IF(ISBLANK(P1226),"0",(VLOOKUP(P1226,REGION,2,FALSE)))</f>
        <v>OCCIDENTE</v>
      </c>
      <c r="R1226" t="str">
        <v>Michael Smit Villabon Trujillo</v>
      </c>
      <c r="S1226" t="e">
        <f>IF(ISBLANK(R1226),"0", VLOOKUP(R1226,PERSONAL,2,FALSE))</f>
        <v>#N/A</v>
      </c>
      <c r="T1226" t="str">
        <v>ALIADO</v>
      </c>
      <c r="U1226">
        <v>0.7083333333333334</v>
      </c>
      <c r="V1226">
        <v>0.8055555555555556</v>
      </c>
      <c r="W1226">
        <f>V1226-U1226</f>
        <v>0.09722222222222221</v>
      </c>
      <c r="X1226">
        <v>1</v>
      </c>
      <c r="Y1226">
        <f>NETWORKDAYS(K1226,M1226)</f>
        <v>1</v>
      </c>
      <c r="Z1226" t="str">
        <f>IF(Y1226&lt;=2,"CUMPLE","NO CUMPLE")</f>
        <v>CUMPLE</v>
      </c>
      <c r="AB1226" t="str">
        <v>POR TICKET</v>
      </c>
      <c r="AC1226" t="str">
        <f>TEXT(M1226,"mmmm")</f>
        <v>enero</v>
      </c>
      <c r="AD1226" t="str">
        <f>TEXT(M1226,"yyyy")</f>
        <v>yyyy</v>
      </c>
      <c r="AE1226">
        <f>W1226*60*24</f>
        <v>139.99999999999997</v>
      </c>
      <c r="AF1226">
        <f>AE1226/60</f>
        <v>2.333333333333333</v>
      </c>
      <c r="AG1226">
        <f>AE1226/60</f>
        <v>2.333333333333333</v>
      </c>
      <c r="AH1226">
        <f>L1226-K1226</f>
        <v>0.0006944444394321181</v>
      </c>
      <c r="AI1226">
        <f>AH1226*24*60</f>
        <v>0.99999999278225</v>
      </c>
      <c r="AJ1226">
        <f>75728*X1226</f>
        <v>75728</v>
      </c>
    </row>
    <row r="1227" xml:space="preserve">
      <c r="A1227">
        <v>1123457</v>
      </c>
      <c r="B1227" t="str">
        <v>INCIDENTE</v>
      </c>
      <c r="C1227" t="str">
        <v>CERRADO</v>
      </c>
      <c r="D1227" t="str">
        <v>TIENDA</v>
      </c>
      <c r="E1227" t="str">
        <v>ACOMPAÑAMIENTO</v>
      </c>
      <c r="F1227" t="str">
        <v>ACOMPAÑAMIENTO</v>
      </c>
      <c r="G1227" t="str">
        <v>ACOMPAÑAMIENTO</v>
      </c>
      <c r="H1227" t="str">
        <v>buenas tardes. Jefe Miguel por favor me colabora con la autorizacion de este ticket como 2.5; para que el tecnico visite la tienda y realice la destrucción de los activos; y otras cosas mas que están pendientes en esta tienda. Gracias;</v>
      </c>
      <c r="I1227" t="str">
        <v>buenas tardes. Jefe Miguel por favor me colabora con la autorizacion de este ticket como 2.5; para que el tecnico visite la tienda y realice la destrucción de los activos; y otras cosas mas que están pendientes en esta tienda. Gracias;</v>
      </c>
      <c r="J1227" t="str" xml:space="preserve">
        <v xml:space="preserve">Se llegó al sitio a las 8:00 a.m. Al ingresar; fui a la sala de juntas para sacar todas las cajas destinadas a destrucción y trasladarlas al lugar _x000d_
autorizado. "51" llevó una hoja con las series de los elementos que iban a ser destruidos; verifico que todo estuviera en orden y comencé a _x000d_
trasladar las cajas al sitio correspondiente._x000d_
Una vez que todo fue llevado; se inició el proceso de destrucción. Al finalizar; se procedió a limpiar el lugar. Salí a almorzar a las 1:00 p.m. y _x000d_
regresé a las 2:00 p.m. Le escribí a don Edwin para informarle que ya habíamos terminado el proceso de destrucción. Él me envió varios _x000d_
formatos para gestionar otros trámites._x000d_
Primero; recibí un formato para la salida de una PDA que se llevaría por garantía y el ingreso de una PDA nueva. Este documento fue _x000d_
firmado por William y gerente de la tienda; quien está a cargo de esa PDA. Luego; recibí un formato para el traslado del equipo encontrado _x000d_
en el suelo. Este formato lo hice firmar por el responsable del "recibimiento"; el gerente de la tienda y "51"._x000d_
Adicionalmente; don Edwin me envió un formato para el envío de una POS por garantía; que también fue firmado por "51" y el gerente. _x000d_
Finalmente; recibí siete formatos; de los cuales dos indicaban la salida de la POS; el computador y los teléfonos IP. Revisé las referencias de _x000d_
los cinco teléfonos IP para confirmar que coincidieran con las del formato antes de proceder con la firma de "51"._x000d_
Es importante mencionar que el proceso fue un poco lento; ya que tuve que buscar constantemente al gerente; a "51" y a otros miembros _x000d_
del personal para obtener las firmas requeridas; ya que frecuentemente estaban ocupados.</v>
      </c>
      <c r="K1227">
        <v>45666.708333333336</v>
      </c>
      <c r="L1227">
        <v>45666.82986111111</v>
      </c>
      <c r="M1227">
        <v>45667</v>
      </c>
      <c r="N1227" t="str">
        <f>TEXT(M1227, "DDDD")</f>
        <v>viernes</v>
      </c>
      <c r="O1227" t="str" xml:space="preserve">
        <v xml:space="preserve">M038 METRO NEIVA CENTRO DE CONVENCIONES_x000d_
_x000d_
</v>
      </c>
      <c r="P1227" t="str">
        <v>NEIVA</v>
      </c>
      <c r="Q1227" t="str">
        <f>IF(ISBLANK(P1227),"0",(VLOOKUP(P1227,REGION,2,FALSE)))</f>
        <v>OCCIDENTE</v>
      </c>
      <c r="R1227" t="str">
        <v>Michael Smit Villabon Trujillo</v>
      </c>
      <c r="S1227" t="e">
        <f>IF(ISBLANK(R1227),"0", VLOOKUP(R1227,PERSONAL,2,FALSE))</f>
        <v>#N/A</v>
      </c>
      <c r="T1227" t="str">
        <v>ALIADO</v>
      </c>
      <c r="U1227">
        <v>0.3333333333333333</v>
      </c>
      <c r="V1227">
        <v>0.75</v>
      </c>
      <c r="W1227">
        <f>V1227-U1227</f>
        <v>0.4166666666666667</v>
      </c>
      <c r="X1227" t="str">
        <v>2;5</v>
      </c>
      <c r="Y1227">
        <f>NETWORKDAYS(K1227,M1227)</f>
        <v>2</v>
      </c>
      <c r="Z1227" t="str">
        <f>IF(Y1227&lt;=2,"CUMPLE","NO CUMPLE")</f>
        <v>CUMPLE</v>
      </c>
      <c r="AB1227" t="str">
        <v xml:space="preserve">POR DIA </v>
      </c>
      <c r="AC1227" t="str">
        <f>TEXT(M1227,"mmmm")</f>
        <v>enero</v>
      </c>
      <c r="AD1227" t="str">
        <f>TEXT(M1227,"yyyy")</f>
        <v>yyyy</v>
      </c>
      <c r="AE1227">
        <f>W1227*60*24</f>
        <v>600</v>
      </c>
      <c r="AF1227">
        <f>AE1227/60</f>
        <v>10</v>
      </c>
      <c r="AG1227">
        <f>AE1227/60</f>
        <v>10</v>
      </c>
      <c r="AH1227">
        <f>L1227-K1227</f>
        <v>0.12152777777373558</v>
      </c>
      <c r="AI1227">
        <f>AH1227*24*60</f>
        <v>174.99999999417923</v>
      </c>
      <c r="AJ1227" t="e">
        <f>75728*X1227</f>
        <v>#VALUE!</v>
      </c>
    </row>
    <row r="1228" xml:space="preserve">
      <c r="A1228">
        <v>1123424</v>
      </c>
      <c r="B1228" t="str">
        <v>INCIDENTE</v>
      </c>
      <c r="C1228" t="str">
        <v>CERRADO</v>
      </c>
      <c r="D1228" t="str">
        <v>TIENDA</v>
      </c>
      <c r="E1228" t="str">
        <v>BALANZA</v>
      </c>
      <c r="F1228" t="str">
        <v>BALANZA</v>
      </c>
      <c r="G1228" t="str">
        <v>METTER TOLEDO</v>
      </c>
      <c r="H1228" t="str">
        <v>Buenas tardes se requiere trasladar el kit de pesas desde Jumbo Vegas hacia plataforma Fruver en caldas para calibración de equipos Origen: Cra. 48 #N° 19 sur 29; Zona 1; Medellín; Envigado; Antioquia Destino: Kilómetro 3 vía Amaga; Caldas; Antioquia</v>
      </c>
      <c r="I1228" t="str">
        <v>Buenas tardes se requiere trasladar el kit de pesas desde Jumbo Vegas hacia plataforma Fruver en caldas para calibración de equipos Origen: Cra. 48 #N° 19 sur 29; Zona 1; Medellín; Envigado; Antioquia Destino: Kilómetro 3 vía Amaga; Caldas; Antioquia</v>
      </c>
      <c r="J1228" t="str">
        <v>Se traslada kit de pesas de Jumbo Las Vegas a Fruver Caldas y finalizado el servicio se regresan a Las Vegas. Cada traslado tomó aproximadamente 30 minutos para un total de 1 hora</v>
      </c>
      <c r="K1228">
        <v>45660.69513888889</v>
      </c>
      <c r="L1228">
        <v>45666.80069444444</v>
      </c>
      <c r="M1228">
        <v>45667</v>
      </c>
      <c r="N1228" t="str">
        <f>TEXT(M1228, "DDDD")</f>
        <v>viernes</v>
      </c>
      <c r="O1228" t="str" xml:space="preserve">
        <v xml:space="preserve">L186 CD SABANETA FRUVER_x000d_
_x000d_
</v>
      </c>
      <c r="P1228" t="str">
        <v>MEDELLIN</v>
      </c>
      <c r="Q1228" t="str">
        <f>IF(ISBLANK(P1228),"0",(VLOOKUP(P1228,REGION,2,FALSE)))</f>
        <v>CENTRO</v>
      </c>
      <c r="R1228" t="str">
        <v>Fabian Vargas Lastro</v>
      </c>
      <c r="S1228" t="e">
        <f>IF(ISBLANK(R1228),"0", VLOOKUP(R1228,PERSONAL,2,FALSE))</f>
        <v>#N/A</v>
      </c>
      <c r="T1228" t="str">
        <v>ALIADO</v>
      </c>
      <c r="U1228">
        <v>0.3958333333333333</v>
      </c>
      <c r="V1228">
        <v>0.4375</v>
      </c>
      <c r="W1228">
        <f>V1228-U1228</f>
        <v>0.041666666666666685</v>
      </c>
      <c r="X1228">
        <v>1</v>
      </c>
      <c r="Y1228">
        <f>NETWORKDAYS(K1228,M1228)</f>
        <v>6</v>
      </c>
      <c r="Z1228" t="str">
        <f>IF(Y1228&lt;=2,"CUMPLE","NO CUMPLE")</f>
        <v>NO CUMPLE</v>
      </c>
      <c r="AB1228" t="str">
        <v>POR TICKET</v>
      </c>
      <c r="AC1228" t="str">
        <f>TEXT(M1228,"mmmm")</f>
        <v>enero</v>
      </c>
      <c r="AD1228" t="str">
        <f>TEXT(M1228,"yyyy")</f>
        <v>yyyy</v>
      </c>
      <c r="AE1228">
        <f>W1228*60*24</f>
        <v>60.00000000000002</v>
      </c>
      <c r="AF1228">
        <f>AE1228/60</f>
        <v>1.0000000000000004</v>
      </c>
      <c r="AG1228">
        <f>AE1228/60</f>
        <v>1.0000000000000004</v>
      </c>
      <c r="AH1228">
        <f>L1228-K1228</f>
        <v>6.1055555555503815</v>
      </c>
      <c r="AI1228">
        <f>AH1228*24*60</f>
        <v>8791.99999999255</v>
      </c>
      <c r="AJ1228">
        <f>75728*X1228</f>
        <v>75728</v>
      </c>
    </row>
    <row r="1229" xml:space="preserve">
      <c r="A1229">
        <v>1113729</v>
      </c>
      <c r="B1229" t="str">
        <v>SOLICITUD</v>
      </c>
      <c r="C1229" t="str">
        <v>ABIERTO</v>
      </c>
      <c r="D1229" t="str">
        <v>TIENDA</v>
      </c>
      <c r="E1229" t="str">
        <v>BALANZA</v>
      </c>
      <c r="F1229" t="str">
        <v>BALANZA</v>
      </c>
      <c r="G1229" t="str">
        <v>METTER TOLEDO</v>
      </c>
      <c r="H1229" t="str" xml:space="preserve">
        <v xml:space="preserve">Se requiere acompañamiento de personal Isit para instalación de nuevos equipos Bplus en el área de recepción de mercancía; para el día 9 de Enero de 2025La fecha estaría sujeta a posibles cambios por cronograma de entrega de equipos. Se requiere correo con información ARL de la persona que estará programada para la actividad_x000d_
Indica la ubicacion de tu balanza en la tienda_x000d_
_x000d_
L186 Plataforma fruver</v>
      </c>
      <c r="I1229" t="str" xml:space="preserve">
        <v xml:space="preserve">Se requiere acompañamiento de personal Isit para instalación de nuevos equipos Bplus en el área de recepción de mercancía; para el día 9 de Enero de 2025La fecha estaría sujeta a posibles cambios por cronograma de entrega de equipos. Se requiere correo con información ARL de la persona que estará programada para la actividad_x000d_
Indica la ubicacion de tu balanza en la tienda_x000d_
_x000d_
L186 Plataforma fruver</v>
      </c>
      <c r="J1229" t="str" xml:space="preserve">
        <v xml:space="preserve">Por indicación de Johnny Alejandro Garcia Morales_x000d_
_x000d_
El técnico realiza la siguiente actividad:_x000d_
Luego de esperar al representante del soporte de la balanza; se inicia el diagnóstico del problema de la balanza y finalmente después de varias pruebas junto con dicha persona y Johnny García; se encuentra la manera de calibrar la balanza para que soporte pesos de hasta 20Kg; poniendo el parámetro de 30K en carga y 0.0010 en resolución. También se detecta que la variación ascendente en la medida de los pesos; se debe muy probablemente al empalme y conector que conecta la celda de carga a la balanza y por tal motivo se sugerirá atender esa parte del equipo. La balanza queda calibrada; con precinto y sin la variación en el precio gracias a que el parámetro filtro se dejó en alto. Se hace entrega a satisfacción del usuario</v>
      </c>
      <c r="K1229">
        <v>45660.69513888889</v>
      </c>
      <c r="L1229">
        <v>45666.80069444444</v>
      </c>
      <c r="M1229">
        <v>45667</v>
      </c>
      <c r="N1229" t="str">
        <f>TEXT(M1229, "DDDD")</f>
        <v>viernes</v>
      </c>
      <c r="O1229" t="str" xml:space="preserve">
        <v xml:space="preserve">L186 CD SABANETA FRUVER_x000d_
_x000d_
</v>
      </c>
      <c r="P1229" t="str">
        <v>MEDELLIN</v>
      </c>
      <c r="Q1229" t="str">
        <f>IF(ISBLANK(P1229),"0",(VLOOKUP(P1229,REGION,2,FALSE)))</f>
        <v>CENTRO</v>
      </c>
      <c r="R1229" t="str">
        <v>Fabian Vargas Lastro</v>
      </c>
      <c r="S1229" t="e">
        <f>IF(ISBLANK(R1229),"0", VLOOKUP(R1229,PERSONAL,2,FALSE))</f>
        <v>#N/A</v>
      </c>
      <c r="T1229" t="str">
        <v>ALIADO</v>
      </c>
      <c r="U1229">
        <v>0.4375</v>
      </c>
      <c r="V1229">
        <v>0.5625</v>
      </c>
      <c r="W1229">
        <f>V1229-U1229</f>
        <v>0.125</v>
      </c>
      <c r="X1229">
        <v>2</v>
      </c>
      <c r="Y1229">
        <f>NETWORKDAYS(K1229,M1229)</f>
        <v>6</v>
      </c>
      <c r="Z1229" t="str">
        <f>IF(Y1229&lt;=2,"CUMPLE","NO CUMPLE")</f>
        <v>NO CUMPLE</v>
      </c>
      <c r="AB1229" t="str">
        <v>POR TICKET</v>
      </c>
      <c r="AC1229" t="str">
        <f>TEXT(M1229,"mmmm")</f>
        <v>enero</v>
      </c>
      <c r="AD1229" t="str">
        <f>TEXT(M1229,"yyyy")</f>
        <v>yyyy</v>
      </c>
      <c r="AE1229">
        <f>W1229*60*24</f>
        <v>180</v>
      </c>
      <c r="AF1229">
        <f>AE1229/60</f>
        <v>3</v>
      </c>
      <c r="AG1229">
        <f>AE1229/60</f>
        <v>3</v>
      </c>
      <c r="AH1229">
        <f>L1229-K1229</f>
        <v>6.1055555555503815</v>
      </c>
      <c r="AI1229">
        <f>AH1229*24*60</f>
        <v>8791.99999999255</v>
      </c>
      <c r="AJ1229">
        <f>75728*X1229</f>
        <v>151456</v>
      </c>
    </row>
    <row r="1230" xml:space="preserve">
      <c r="A1230">
        <v>1125399</v>
      </c>
      <c r="B1230" t="str">
        <v>INCIDENTE</v>
      </c>
      <c r="C1230" t="str">
        <v>CERRADO</v>
      </c>
      <c r="D1230" t="str">
        <v>PLATOS PREPARADOS</v>
      </c>
      <c r="E1230" t="str">
        <v>BALANZA</v>
      </c>
      <c r="F1230" t="str">
        <v>BALANZA</v>
      </c>
      <c r="G1230" t="str">
        <v>METTER TOLEDO</v>
      </c>
      <c r="H1230" t="str">
        <v>buenas tardes balanza de platos preparados no imprime sale impresora ocupada</v>
      </c>
      <c r="I1230" t="str">
        <v>buenas tardes balanza de platos preparados no imprime sale impresora ocupada</v>
      </c>
      <c r="J1230" t="str" xml:space="preserve">
        <v xml:space="preserve">Se llega ah sitio 8:00 am me dirijo a platos preparados y inició con la revisión de la balanza de mesa con serial C108180495 ; se identifica que _x000d_
no le está llegando las impresiones; se válida y se observa el bus de datos averiado; se comprueba de que se ve como oxidado y defectuoso; _x000d_
se hacen los respectivos diagnosticos; arreglos; todo lo posible para darle una solucion efectiva; pero se comprueba de que sigue _x000d_
defectuoso; se solicita un bus de datos para su respectivo funcionamiento</v>
      </c>
      <c r="K1230">
        <v>45667.67013888889</v>
      </c>
      <c r="L1230">
        <v>45669.45138888889</v>
      </c>
      <c r="M1230">
        <v>45670</v>
      </c>
      <c r="N1230" t="str">
        <f>TEXT(M1230, "DDDD")</f>
        <v>lunes</v>
      </c>
      <c r="O1230" t="str" xml:space="preserve">
        <v xml:space="preserve">M042 METRO IBAGUE_x000d_
_x000d_
</v>
      </c>
      <c r="P1230" t="str">
        <v>IBAGUE</v>
      </c>
      <c r="Q1230" t="str">
        <f>IF(ISBLANK(P1230),"0",(VLOOKUP(P1230,REGION,2,FALSE)))</f>
        <v>OCCIDENTE</v>
      </c>
      <c r="R1230" t="str">
        <v>Michael Smit Villabon Trujillo</v>
      </c>
      <c r="S1230" t="e">
        <f>IF(ISBLANK(R1230),"0", VLOOKUP(R1230,PERSONAL,2,FALSE))</f>
        <v>#N/A</v>
      </c>
      <c r="T1230" t="str">
        <v>ALIADO</v>
      </c>
      <c r="U1230">
        <v>0.3333333333333333</v>
      </c>
      <c r="V1230">
        <v>0.4583333333333333</v>
      </c>
      <c r="W1230">
        <f>V1230-U1230</f>
        <v>0.125</v>
      </c>
      <c r="X1230" t="str">
        <v>1;5</v>
      </c>
      <c r="Y1230">
        <f>NETWORKDAYS(K1230,M1230)</f>
        <v>2</v>
      </c>
      <c r="Z1230" t="str">
        <f>IF(Y1230&lt;=2,"CUMPLE","NO CUMPLE")</f>
        <v>CUMPLE</v>
      </c>
      <c r="AB1230" t="str">
        <v>POR TICKET</v>
      </c>
      <c r="AC1230" t="str">
        <f>TEXT(M1230,"mmmm")</f>
        <v>enero</v>
      </c>
      <c r="AD1230" t="str">
        <f>TEXT(M1230,"yyyy")</f>
        <v>yyyy</v>
      </c>
      <c r="AE1230">
        <f>W1230*60*24</f>
        <v>180</v>
      </c>
      <c r="AF1230">
        <f>AE1230/60</f>
        <v>3</v>
      </c>
      <c r="AG1230">
        <f>AE1230/60</f>
        <v>3</v>
      </c>
      <c r="AH1230">
        <f>L1230-K1230</f>
        <v>1.78125</v>
      </c>
      <c r="AI1230">
        <f>AH1230*24*60</f>
        <v>2565</v>
      </c>
      <c r="AJ1230" t="e">
        <f>75728*X1230</f>
        <v>#VALUE!</v>
      </c>
    </row>
    <row r="1231" xml:space="preserve">
      <c r="A1231">
        <v>1128686</v>
      </c>
      <c r="B1231" t="str">
        <v>INCIDENTE</v>
      </c>
      <c r="C1231" t="str">
        <v>CERRADO</v>
      </c>
      <c r="D1231" t="str">
        <v>TIENDA</v>
      </c>
      <c r="E1231" t="str">
        <v>PDA</v>
      </c>
      <c r="F1231" t="str">
        <v>PDA</v>
      </c>
      <c r="G1231" t="str">
        <v>HONEYWELL</v>
      </c>
      <c r="H1231" t="str" xml:space="preserve">
        <v xml:space="preserve">en PDTS numero 034715 se presenta falla en aplicación mi tienda al abrirla queda pantalla en blanco y no carga ninguna opción_x000d_
Sección de la tienda en donde se ubica la PDT o usuario_x000d_
_x000d_
Metro Neiva</v>
      </c>
      <c r="I1231" t="str" xml:space="preserve">
        <v xml:space="preserve">en PDTS numero 034715 se presenta falla en aplicación mi tienda al abrirla queda pantalla en blanco y no carga ninguna opción_x000d_
Sección de la tienda en donde se ubica la PDT o usuario_x000d_
_x000d_
Metro Neiva</v>
      </c>
      <c r="J1231" t="str" xml:space="preserve">
        <v xml:space="preserve">Fayber me entregó otra PDA que presentaba el problema de que; al abrir la app Mi Tienda; esta se quedaba en blanco. En ocasiones; _x000d_
aparecía otra pestaña con el mensaje "Reinstalando GAPV"; lo que impedía realizar tareas con normalidad._x000d_
Inicialmente; cambié la conexión de red a Servicios_Ecommerce para verificar si el problema estaba relacionado con el internet; pero esto _x000d_
no solucionó el inconveniente. Entonces ingresé a Configuración; accedí a las aplicaciones y borré los datos de la app Mi Tienda. Esto _x000d_
resolvió parte del problema; ya que ahora se mostraba la pantalla de inicio de sesión de la aplicación; con las opciones de Usuario Normal o _x000d_
Usuario de Cencosud. Sin embargo; al seleccionar la opción Cencosud; la pantalla volvía a quedarse en blanco._x000d_
Tras varios intentos fallidos; decidí restablecer o formatear la PDA. Seguí todos los pasos indicados en el manual correspondiente; y todo _x000d_
funcionó correctamente hasta llegar a la calibración del escáner. Para esta parte; consulté otros manuales específicos de la PDA y logré _x000d_
configurar el escáner para que registrara los productos adecuadamente._x000d_
Realicé varias pruebas en las apps Mi Tienda si dejaba iniciar sesión y Telnet para verificar que los productos se registraran correctamente. _x000d_
Todo quedó funcionando perfectamente._x000d_
Me retiré del sitio a las 12:50 p.m."_x000d_
</v>
      </c>
      <c r="K1231">
        <v>45670.472916666666</v>
      </c>
      <c r="L1231">
        <v>45670.58194444444</v>
      </c>
      <c r="M1231">
        <v>45670</v>
      </c>
      <c r="N1231" t="str">
        <f>TEXT(M1231, "DDDD")</f>
        <v>lunes</v>
      </c>
      <c r="O1231" t="str" xml:space="preserve">
        <v xml:space="preserve">M038 METRO NEIVA CENTRO DE CONVENCIONES_x000d_
_x000d_
</v>
      </c>
      <c r="P1231" t="str">
        <v>NEIVA</v>
      </c>
      <c r="Q1231" t="str">
        <f>IF(ISBLANK(P1231),"0",(VLOOKUP(P1231,REGION,2,FALSE)))</f>
        <v>OCCIDENTE</v>
      </c>
      <c r="R1231" t="str">
        <v>Michael Smit Villabon Trujillo</v>
      </c>
      <c r="S1231" t="e">
        <f>IF(ISBLANK(R1231),"0", VLOOKUP(R1231,PERSONAL,2,FALSE))</f>
        <v>#N/A</v>
      </c>
      <c r="T1231" t="str">
        <v>ALIADO</v>
      </c>
      <c r="U1231">
        <v>0.4166666666666667</v>
      </c>
      <c r="V1231">
        <v>0.5347222222222222</v>
      </c>
      <c r="W1231">
        <f>V1231-U1231</f>
        <v>0.11805555555555552</v>
      </c>
      <c r="X1231">
        <v>1</v>
      </c>
      <c r="Y1231">
        <f>NETWORKDAYS(K1231,M1231)</f>
        <v>1</v>
      </c>
      <c r="Z1231" t="str">
        <f>IF(Y1231&lt;=2,"CUMPLE","NO CUMPLE")</f>
        <v>CUMPLE</v>
      </c>
      <c r="AB1231" t="str">
        <v>POR TICKET</v>
      </c>
      <c r="AC1231" t="str">
        <f>TEXT(M1231,"mmmm")</f>
        <v>enero</v>
      </c>
      <c r="AD1231" t="str">
        <f>TEXT(M1231,"yyyy")</f>
        <v>yyyy</v>
      </c>
      <c r="AE1231">
        <f>W1231*60*24</f>
        <v>169.99999999999994</v>
      </c>
      <c r="AF1231">
        <f>AE1231/60</f>
        <v>2.8333333333333326</v>
      </c>
      <c r="AG1231">
        <f>AE1231/60</f>
        <v>2.8333333333333326</v>
      </c>
      <c r="AH1231">
        <f>L1231-K1231</f>
        <v>0.10902777777664596</v>
      </c>
      <c r="AI1231">
        <f>AH1231*24*60</f>
        <v>156.99999999837019</v>
      </c>
      <c r="AJ1231">
        <f>75728*X1231</f>
        <v>75728</v>
      </c>
    </row>
    <row r="1232" xml:space="preserve">
      <c r="A1232">
        <v>1125356</v>
      </c>
      <c r="B1232" t="str">
        <v>INCIDENTE</v>
      </c>
      <c r="C1232" t="str">
        <v>CERRADO</v>
      </c>
      <c r="D1232" t="str">
        <v>TIENDA</v>
      </c>
      <c r="E1232" t="str">
        <v>PDA</v>
      </c>
      <c r="F1232" t="str">
        <v>PDA</v>
      </c>
      <c r="G1232" t="str">
        <v>HONEYWELL</v>
      </c>
      <c r="H1232" t="str" xml:space="preserve">
        <v xml:space="preserve">falla en aplicativo mi tienda al momento de tomar la foto sale error (the app dones have critical permissions needed to run. please check your permissions settings._x000d_
Sección en la tienda o ubicación del usuario_x000d_
_x000d_
netro Neiva_x000d_
_x000d_
Jefe de área asignación de la PDT_x000d_
_x000d_
fayver vanegas</v>
      </c>
      <c r="I1232" t="str" xml:space="preserve">
        <v xml:space="preserve">falla en aplicativo mi tienda al momento de tomar la foto sale error (the app dones have critical permissions needed to run. please check your permissions settings._x000d_
Sección en la tienda o ubicación del usuario_x000d_
_x000d_
netro Neiva_x000d_
_x000d_
Jefe de área asignación de la PDT_x000d_
_x000d_
fayver vanegas</v>
      </c>
      <c r="J1232" t="str" xml:space="preserve">
        <v xml:space="preserve">Procedí a llegar al sitio alrededor de las 8:00 a.m. Ingresé por la puerta de empleados y; después de registrarme; me dirigí a buscar a Fayber _x000d_
para que me mostrara el problema con la PDA. Fayber me indicó que; efectivamente; al utilizar la app Mi Tienda para tomar una foto; la _x000d_
cámara no se abría._x000d_
Entré como administrador en la PDA; accedí a Configuración; luego a Aplicaciones y posteriormente a Permisos. Verifiqué que la app Mi _x000d_
Tienda tuviera los permisos necesarios para acceder a la cámara; lo cual confirmé que estaba configurado correctamente. Por lo tanto; _x000d_
deduje que el problema estaba en la aplicación de la cámara._x000d_
Abrí la aplicación Cámara y noté que no funcionaba. Procedí a borrar todos los datos de esta aplicación; la abrí nuevamente y verifiqué que _x000d_
ya funcionaba correctamente. Después; regresé a la app Mi Tienda; quité el permiso de cámara; volví a otorgárselo y comprobé que ahora _x000d_
todo funcionaba bien._x000d_
Realicé pruebas adicionales y todo funcionaba correctamente; hasta que utilicé la PDA para escanear. Noté que el escáner no estaba _x000d_
leyendo los códigos de manera completa. Consulté el manual de la PDA y recalibré el escáner._x000d_
Con estas acciones; todos los problemas reportados quedaron solucionados."</v>
      </c>
      <c r="K1232">
        <v>45667.67083333333</v>
      </c>
      <c r="L1232">
        <v>45667.72708333333</v>
      </c>
      <c r="M1232">
        <v>45670</v>
      </c>
      <c r="N1232" t="str">
        <f>TEXT(M1232, "DDDD")</f>
        <v>lunes</v>
      </c>
      <c r="O1232" t="str" xml:space="preserve">
        <v xml:space="preserve">M038 METRO NEIVA CENTRO DE CONVENCIONES_x000d_
_x000d_
</v>
      </c>
      <c r="P1232" t="str">
        <v>NEIVA</v>
      </c>
      <c r="Q1232" t="str">
        <f>IF(ISBLANK(P1232),"0",(VLOOKUP(P1232,REGION,2,FALSE)))</f>
        <v>OCCIDENTE</v>
      </c>
      <c r="R1232" t="str">
        <v>Michael Smit Villabon Trujillo</v>
      </c>
      <c r="S1232" t="e">
        <f>IF(ISBLANK(R1232),"0", VLOOKUP(R1232,PERSONAL,2,FALSE))</f>
        <v>#N/A</v>
      </c>
      <c r="T1232" t="str">
        <v>ALIADO</v>
      </c>
      <c r="U1232">
        <v>0.3333333333333333</v>
      </c>
      <c r="V1232">
        <v>0.4166666666666667</v>
      </c>
      <c r="W1232">
        <f>V1232-U1232</f>
        <v>0.08333333333333337</v>
      </c>
      <c r="X1232">
        <v>1</v>
      </c>
      <c r="Y1232">
        <f>NETWORKDAYS(K1232,M1232)</f>
        <v>2</v>
      </c>
      <c r="Z1232" t="str">
        <f>IF(Y1232&lt;=2,"CUMPLE","NO CUMPLE")</f>
        <v>CUMPLE</v>
      </c>
      <c r="AB1232" t="str">
        <v>POR TICKET</v>
      </c>
      <c r="AC1232" t="str">
        <f>TEXT(M1232,"mmmm")</f>
        <v>enero</v>
      </c>
      <c r="AD1232" t="str">
        <f>TEXT(M1232,"yyyy")</f>
        <v>yyyy</v>
      </c>
      <c r="AE1232">
        <f>W1232*60*24</f>
        <v>120.00000000000004</v>
      </c>
      <c r="AF1232">
        <f>AE1232/60</f>
        <v>2.000000000000001</v>
      </c>
      <c r="AG1232">
        <f>AE1232/60</f>
        <v>2.000000000000001</v>
      </c>
      <c r="AH1232">
        <f>L1232-K1232</f>
        <v>0.05625000000145519</v>
      </c>
      <c r="AI1232">
        <f>AH1232*24*60</f>
        <v>81.00000000209548</v>
      </c>
      <c r="AJ1232">
        <f>75728*X1232</f>
        <v>75728</v>
      </c>
    </row>
    <row r="1233" xml:space="preserve">
      <c r="A1233">
        <v>139</v>
      </c>
      <c r="B1233" t="str">
        <v>INCIDENTE</v>
      </c>
      <c r="C1233" t="str">
        <v>CERRADO</v>
      </c>
      <c r="D1233" t="str">
        <v>TIENDA</v>
      </c>
      <c r="E1233" t="str">
        <v>ACOMPAÑAMIENTO</v>
      </c>
      <c r="F1233" t="str">
        <v>ACOMPAÑAMIENTO</v>
      </c>
      <c r="G1233" t="str">
        <v>ACOMPAÑAMIENTO</v>
      </c>
      <c r="H1233" t="str">
        <v xml:space="preserve">Me ayudas a gestionar los siguientes recursos para una actividad en tienda de organización; y disposición final de equipos obsoletos en tiendas programadas 					</v>
      </c>
      <c r="I1233" t="str">
        <v xml:space="preserve">Me ayudas a gestionar los siguientes recursos para una actividad en tienda de organización; y disposición final de equipos obsoletos en tiendas programadas 					</v>
      </c>
      <c r="J1233" t="str" xml:space="preserve">
        <v xml:space="preserve">13/1/25 Jumbo Santa Ana_x000d_
Llegada al punto de la labor 8:20 a.m._x000d_
inicio del trabajo de acomapañamiento para inventariar y organizer equipos obsoletos; trasladar 97 cajas aprox. del área de cómputo ubicado en un 5to piso al área de bodega. _x000d_
Salida del punto a las 5:01 p.m..</v>
      </c>
      <c r="K1233">
        <v>45646.60902777778</v>
      </c>
      <c r="L1233">
        <v>45650.74166666667</v>
      </c>
      <c r="M1233">
        <v>45670</v>
      </c>
      <c r="N1233" t="str">
        <f>TEXT(M1233, "DDDD")</f>
        <v>lunes</v>
      </c>
      <c r="O1233" t="str">
        <v>J019 JUMBO SANTA ANA</v>
      </c>
      <c r="P1233" t="str">
        <v>BOGOTA</v>
      </c>
      <c r="Q1233" t="str">
        <f>IF(ISBLANK(P1233),"0",(VLOOKUP(P1233,REGION,2,FALSE)))</f>
        <v>BOGOTA</v>
      </c>
      <c r="R1233" t="str">
        <v>Alexander Pachon Villamarin</v>
      </c>
      <c r="S1233" t="e">
        <f>IF(ISBLANK(R1233),"0", VLOOKUP(R1233,PERSONAL,2,FALSE))</f>
        <v>#N/A</v>
      </c>
      <c r="T1233" t="str">
        <v>ALIADO</v>
      </c>
      <c r="U1233">
        <v>0.3333333333333333</v>
      </c>
      <c r="V1233">
        <v>0.7083333333333334</v>
      </c>
      <c r="W1233">
        <f>V1233-U1233</f>
        <v>0.37500000000000006</v>
      </c>
      <c r="X1233" t="str">
        <v>2;5</v>
      </c>
      <c r="Y1233">
        <f>NETWORKDAYS(K1233,M1233)</f>
        <v>17</v>
      </c>
      <c r="Z1233" t="str">
        <f>IF(Y1233&lt;=2,"CUMPLE","NO CUMPLE")</f>
        <v>NO CUMPLE</v>
      </c>
      <c r="AB1233" t="str">
        <v xml:space="preserve">POR DIA </v>
      </c>
      <c r="AC1233" t="str">
        <f>TEXT(M1233,"mmmm")</f>
        <v>enero</v>
      </c>
      <c r="AD1233" t="str">
        <f>TEXT(M1233,"yyyy")</f>
        <v>yyyy</v>
      </c>
      <c r="AE1233">
        <f>W1233*60*24</f>
        <v>540.0000000000001</v>
      </c>
      <c r="AF1233">
        <f>AE1233/60</f>
        <v>9.000000000000002</v>
      </c>
      <c r="AG1233">
        <f>AE1233/60</f>
        <v>9.000000000000002</v>
      </c>
      <c r="AH1233">
        <f>L1233-K1233</f>
        <v>4.132638888891961</v>
      </c>
      <c r="AI1233">
        <f>AH1233*24*60</f>
        <v>5951.000000004424</v>
      </c>
      <c r="AJ1233" t="e">
        <f>75728*X1233</f>
        <v>#VALUE!</v>
      </c>
    </row>
    <row r="1234" xml:space="preserve">
      <c r="A1234">
        <v>140</v>
      </c>
      <c r="B1234" t="str">
        <v>INCIDENTE</v>
      </c>
      <c r="C1234" t="str">
        <v>CERRADO</v>
      </c>
      <c r="D1234" t="str">
        <v>TIENDA</v>
      </c>
      <c r="E1234" t="str">
        <v>ACOMPAÑAMIENTO</v>
      </c>
      <c r="F1234" t="str">
        <v>ACOMPAÑAMIENTO</v>
      </c>
      <c r="G1234" t="str">
        <v>ACOMPAÑAMIENTO</v>
      </c>
      <c r="H1234" t="str">
        <v xml:space="preserve">Me ayudas a gestionar los siguientes recursos para una actividad en tienda de organización; y disposición final de equipos obsoletos en tiendas programadas 					</v>
      </c>
      <c r="I1234" t="str">
        <v xml:space="preserve">Me ayudas a gestionar los siguientes recursos para una actividad en tienda de organización; y disposición final de equipos obsoletos en tiendas programadas 					</v>
      </c>
      <c r="J1234" t="str" xml:space="preserve">
        <v xml:space="preserve">13/1/25 Jumbo Santa Ana_x000d_
Llegada al punto de la labor 8:20 a.m._x000d_
inicio del trabajo de acomapañamiento para inventariar y organizer equipos obsoletos; trasladar 97 cajas aprox. del área de cómputo ubicado en un 5to piso al área de bodega. _x000d_
Salida del punto a las 5:01 p.m..</v>
      </c>
      <c r="K1234">
        <v>45646.60902777778</v>
      </c>
      <c r="L1234">
        <v>45650.74166666667</v>
      </c>
      <c r="M1234">
        <v>45670</v>
      </c>
      <c r="N1234" t="str">
        <f>TEXT(M1234, "DDDD")</f>
        <v>lunes</v>
      </c>
      <c r="O1234" t="str">
        <v>J019 JUMBO SANTA ANA</v>
      </c>
      <c r="P1234" t="str">
        <v>BOGOTA</v>
      </c>
      <c r="Q1234" t="str">
        <f>IF(ISBLANK(P1234),"0",(VLOOKUP(P1234,REGION,2,FALSE)))</f>
        <v>BOGOTA</v>
      </c>
      <c r="R1234" t="str">
        <v>Cristian Mateo Guzman Villarraga</v>
      </c>
      <c r="S1234" t="e">
        <f>IF(ISBLANK(R1234),"0", VLOOKUP(R1234,PERSONAL,2,FALSE))</f>
        <v>#N/A</v>
      </c>
      <c r="T1234" t="str">
        <v>DIRECTO</v>
      </c>
      <c r="U1234">
        <v>0.3333333333333333</v>
      </c>
      <c r="V1234">
        <v>0.7083333333333334</v>
      </c>
      <c r="W1234">
        <f>V1234-U1234</f>
        <v>0.37500000000000006</v>
      </c>
      <c r="X1234" t="str">
        <v>2;5</v>
      </c>
      <c r="Y1234">
        <f>NETWORKDAYS(K1234,M1234)</f>
        <v>17</v>
      </c>
      <c r="Z1234" t="str">
        <f>IF(Y1234&lt;=2,"CUMPLE","NO CUMPLE")</f>
        <v>NO CUMPLE</v>
      </c>
      <c r="AB1234" t="str">
        <v xml:space="preserve">POR DIA </v>
      </c>
      <c r="AC1234" t="str">
        <f>TEXT(M1234,"mmmm")</f>
        <v>enero</v>
      </c>
      <c r="AD1234" t="str">
        <f>TEXT(M1234,"yyyy")</f>
        <v>yyyy</v>
      </c>
      <c r="AE1234">
        <f>W1234*60*24</f>
        <v>540.0000000000001</v>
      </c>
      <c r="AF1234">
        <f>AE1234/60</f>
        <v>9.000000000000002</v>
      </c>
      <c r="AG1234">
        <f>AE1234/60</f>
        <v>9.000000000000002</v>
      </c>
      <c r="AH1234">
        <f>L1234-K1234</f>
        <v>4.132638888891961</v>
      </c>
      <c r="AI1234">
        <f>AH1234*24*60</f>
        <v>5951.000000004424</v>
      </c>
      <c r="AJ1234" t="e">
        <f>75728*X1234</f>
        <v>#VALUE!</v>
      </c>
    </row>
    <row r="1235" xml:space="preserve">
      <c r="A1235">
        <v>1128365</v>
      </c>
      <c r="B1235" t="str">
        <v>INCIDENTE</v>
      </c>
      <c r="C1235" t="str">
        <v>CERRADO</v>
      </c>
      <c r="D1235" t="str">
        <v>PUBLICIDAD</v>
      </c>
      <c r="E1235" t="str">
        <v>PC</v>
      </c>
      <c r="F1235" t="str">
        <v>PORTATIL</v>
      </c>
      <c r="G1235" t="str">
        <v>LENOVO</v>
      </c>
      <c r="H1235" t="str" xml:space="preserve">
        <v xml:space="preserve">Buenos días Me podrían ayudar para la revisión del computador el cual esta presentando fallas en los programas "se queda pegado el sistema y después sale un error que dice memoria insuficiente". Gracias_x000d_
</v>
      </c>
      <c r="I1235" t="str" xml:space="preserve">
        <v xml:space="preserve">Buenos días Me podrían ayudar para la revisión del computador el cual esta presentando fallas en los programas "se queda pegado el sistema y después sale un error que dice memoria insuficiente". Gracias_x000d_
</v>
      </c>
      <c r="J1235" t="str" xml:space="preserve">
        <v xml:space="preserve">13/1/2025_x000d_
no se encuentra personal para realizar la actividad ; En los equipos de publicidad uno esta en vacaciones y el otro termino turno a las 12:30 Se reagenda servicio para el 14_x000d_
14/1/2025_x000d_
me encuentro en sitio y me dirijo a contralor para la autorizacion de acceso; me presento con usuario y me permite acceso al equipo procedo a ingresar con el usuario adminstrador; me solcita cambio de clave actividad que reporto a mi RMM y le informo la nueva clave; en el perfil de administrador observo y elimino los usuarios antiguos y dejo los usuarios menores a 6 meses; potencializo nucleos; borro temporales; y optimiso maquina para un mejor rendimiento      se realiza el reinicio para que tome los cambios y se ubica al usuario para realizar pruebas; terminadas las pruebas y todo a satisfaccion del usuario se llena documentacion y se informa a mi RMM Jonathan Pardo que termina la actividad y me retiro de sitio          "</v>
      </c>
      <c r="K1235">
        <v>45670.47361111111</v>
      </c>
      <c r="L1235">
        <v>45670.59722222222</v>
      </c>
      <c r="M1235">
        <v>45671</v>
      </c>
      <c r="N1235" t="str">
        <f>TEXT(M1235, "DDDD")</f>
        <v>martes</v>
      </c>
      <c r="O1235" t="str" xml:space="preserve">
        <v xml:space="preserve">J036 JUMBO POPAYAN CAMPANARIO_x000d_
_x000d_
</v>
      </c>
      <c r="P1235" t="str">
        <v>POPAYAN</v>
      </c>
      <c r="Q1235" t="str">
        <f>IF(ISBLANK(P1235),"0",(VLOOKUP(P1235,REGION,2,FALSE)))</f>
        <v>OCCIDENTE</v>
      </c>
      <c r="R1235" t="str">
        <v>Daniel Fernando Paredes Arteaga</v>
      </c>
      <c r="S1235">
        <f>IF(ISBLANK(R1235),"0", VLOOKUP(R1235,PERSONAL,2,FALSE))</f>
        <v>10301691</v>
      </c>
      <c r="T1235" t="str">
        <v>DIRECTO</v>
      </c>
      <c r="U1235">
        <v>0.3333333333333333</v>
      </c>
      <c r="V1235">
        <v>0.3958333333333333</v>
      </c>
      <c r="W1235">
        <f>V1235-U1235</f>
        <v>0.0625</v>
      </c>
      <c r="X1235">
        <v>1</v>
      </c>
      <c r="Y1235">
        <f>NETWORKDAYS(K1235,M1235)</f>
        <v>2</v>
      </c>
      <c r="Z1235" t="str">
        <f>IF(Y1235&lt;=2,"CUMPLE","NO CUMPLE")</f>
        <v>CUMPLE</v>
      </c>
      <c r="AB1235" t="str">
        <v>POR TICKET</v>
      </c>
      <c r="AC1235" t="str">
        <f>TEXT(M1235,"mmmm")</f>
        <v>enero</v>
      </c>
      <c r="AD1235" t="str">
        <f>TEXT(M1235,"yyyy")</f>
        <v>yyyy</v>
      </c>
      <c r="AE1235">
        <f>W1235*60*24</f>
        <v>90</v>
      </c>
      <c r="AF1235">
        <f>AE1235/60</f>
        <v>1.5</v>
      </c>
      <c r="AG1235">
        <f>AE1235/60</f>
        <v>1.5</v>
      </c>
      <c r="AH1235">
        <f>L1235-K1235</f>
        <v>0.12361111110658385</v>
      </c>
      <c r="AI1235">
        <f>AH1235*24*60</f>
        <v>177.99999999348074</v>
      </c>
      <c r="AJ1235">
        <f>75728*X1235</f>
        <v>75728</v>
      </c>
    </row>
    <row r="1236" xml:space="preserve">
      <c r="A1236">
        <v>1129124</v>
      </c>
      <c r="B1236" t="str">
        <v>INCIDENTE</v>
      </c>
      <c r="C1236" t="str">
        <v>CERRADO</v>
      </c>
      <c r="D1236" t="str">
        <v>TIENDA</v>
      </c>
      <c r="E1236" t="str">
        <v>ACOMPAÑAMIENTO</v>
      </c>
      <c r="F1236" t="str">
        <v>ACOMPAÑAMIENTO</v>
      </c>
      <c r="G1236" t="str">
        <v>ACOMPAÑAMIENTO</v>
      </c>
      <c r="H1236" t="str">
        <v>Se solicita asignación de recurso técnico capacitado para validación de temas varios en tienda Jumbo Yopal. Este servicio se trabajará al 2.5</v>
      </c>
      <c r="I1236" t="str">
        <v>Se solicita asignación de recurso técnico capacitado para validación de temas varios en tienda Jumbo Yopal. Este servicio se trabajará al 2.5</v>
      </c>
      <c r="J1236" t="str" xml:space="preserve">
        <v xml:space="preserve">Se realiza visita en sitio y se procede a realizar el acompañamiento. En el transcurso del día se realiza diversas actividades:_x000d_
1. Se realiza el cambio de cabezal de impresión de la impresora pos de la caja 6 dejándola operativo y funcional._x000d_
2. Se realiza el cambio de cabezal de impresión a la báscula de mesa de charcutería; dejándola operativo y funcional. Queda al pendiente hacer el cargue de los precios y logotipo. Eso lo hace la ingeniera Giovanna._x000d_
3. Se realiza formateo y configuración de las dos PDT del área de cajas que presentaba fallas; ya que no tenía la interfaz de usuario y se estaba trabajando con la interfaz de administrador. Se da solución a la interfaz; pero se deja la novedad con el aplicativo GAPV; se le hace pruebas de conexión con otra red y distinta a la cswlan12 y la falla persiste; ya que no logra conectarse al servidor. Se le da aviso a Giovanna y me informa que la aplicación dejo de funcionar hace mucho tiempo y que actualmente se está utilizando la aplicación Mi Tienda. Se le informa a la jefe de caja y esta entiende y comprende haciendo pruebas; donde salen satisfactoriamente bien._x000d_
_x000d_
Me retiro de sitio sin deja nada al pendiente. Labor culmina con éxito._x000d_
</v>
      </c>
      <c r="K1236">
        <v>45670.501388888886</v>
      </c>
      <c r="L1236">
        <v>45670.52916666667</v>
      </c>
      <c r="M1236">
        <v>45671</v>
      </c>
      <c r="N1236" t="str">
        <f>TEXT(M1236, "DDDD")</f>
        <v>martes</v>
      </c>
      <c r="O1236" t="str">
        <v>J185 JUMBO YOPAL</v>
      </c>
      <c r="P1236" t="str">
        <v>YOPAL</v>
      </c>
      <c r="Q1236" t="str">
        <f>IF(ISBLANK(P1236),"0",(VLOOKUP(P1236,REGION,2,FALSE)))</f>
        <v>ORIENTE</v>
      </c>
      <c r="R1236" t="str">
        <v>Pablo Andres Balanta Gomez</v>
      </c>
      <c r="S1236">
        <f>IF(ISBLANK(R1236),"0", VLOOKUP(R1236,PERSONAL,2,FALSE))</f>
        <v>1111739227</v>
      </c>
      <c r="T1236" t="str">
        <v>DIRECTO</v>
      </c>
      <c r="U1236">
        <v>0.3333333333333333</v>
      </c>
      <c r="V1236">
        <v>0.75</v>
      </c>
      <c r="W1236">
        <f>V1236-U1236</f>
        <v>0.4166666666666667</v>
      </c>
      <c r="X1236" t="str">
        <v>2;5</v>
      </c>
      <c r="Y1236">
        <f>NETWORKDAYS(K1236,M1236)</f>
        <v>2</v>
      </c>
      <c r="Z1236" t="str">
        <f>IF(Y1236&lt;=2,"CUMPLE","NO CUMPLE")</f>
        <v>CUMPLE</v>
      </c>
      <c r="AB1236" t="str">
        <v xml:space="preserve">POR DIA </v>
      </c>
      <c r="AC1236" t="str">
        <f>TEXT(M1236,"mmmm")</f>
        <v>enero</v>
      </c>
      <c r="AD1236" t="str">
        <f>TEXT(M1236,"yyyy")</f>
        <v>yyyy</v>
      </c>
      <c r="AE1236">
        <f>W1236*60*24</f>
        <v>600</v>
      </c>
      <c r="AF1236">
        <f>AE1236/60</f>
        <v>10</v>
      </c>
      <c r="AG1236">
        <f>AE1236/60</f>
        <v>10</v>
      </c>
      <c r="AH1236">
        <f>L1236-K1236</f>
        <v>0.027777777781011537</v>
      </c>
      <c r="AI1236">
        <f>AH1236*24*60</f>
        <v>40.00000000465661</v>
      </c>
      <c r="AJ1236" t="e">
        <f>75728*X1236</f>
        <v>#VALUE!</v>
      </c>
    </row>
    <row r="1237" xml:space="preserve">
      <c r="A1237">
        <v>1129166</v>
      </c>
      <c r="B1237" t="str">
        <v>INCIDENTE</v>
      </c>
      <c r="C1237" t="str">
        <v>CERRADO</v>
      </c>
      <c r="D1237" t="str">
        <v>TIENDA</v>
      </c>
      <c r="E1237" t="str">
        <v>ACOMPAÑAMIENTO</v>
      </c>
      <c r="F1237" t="str">
        <v>ACOMPAÑAMIENTO</v>
      </c>
      <c r="G1237" t="str">
        <v>ACOMPAÑAMIENTO</v>
      </c>
      <c r="H1237" t="str" xml:space="preserve">
        <v xml:space="preserve">Se solicita asignación de recurso técnico capacitado para validación de temas varios en tienda Metro Duitama. Este servicio se trabajará al 2.5_x000d_
</v>
      </c>
      <c r="I1237" t="str" xml:space="preserve">
        <v xml:space="preserve">Se solicita asignación de recurso técnico capacitado para validación de temas varios en tienda Metro Duitama. Este servicio se trabajará al 2.5_x000d_
</v>
      </c>
      <c r="J1237" t="str">
        <v xml:space="preserve">Se visita tienda segun horario establecido y se atienden los pemdientes de la tienda: Se valida PDT de PLC la cual presento desconexion de red Wifi; se ingresa en modo admin y se restablece la conexion; se valida Impresora Portable Zebra modelo: ZQ520 y SN. XXRBJ184204196 la cual presenta minima autonimia en bateria y sobre la cual se requiere el cambio de la misma; adicional se reemplazan basculas de mesa en seccion de Fruver y Panaderia configurando red de las mismas y solicitando la FULL CARGA; luego de la confirmación de la carga se procede con pruebas evidenciando que las 2 Basculas quedan operativas impresión de etiquetas correcta; tambien se procede con la ubicación de activos a destruir segun actas presentadas por el soporte de la tienda; se comparte evidencia de dicha destruccion; para finalizar se valida error en Pos Numero 3 la cual estaba bloqueada observando que tenia el cable de red desconectado; se ajusta cable y se valida correcto funcionamiento y asi se finaliza jornada laboral.        </v>
      </c>
      <c r="K1237">
        <v>45670.5125</v>
      </c>
      <c r="L1237">
        <v>45670.53611111111</v>
      </c>
      <c r="M1237">
        <v>45671</v>
      </c>
      <c r="N1237" t="str">
        <f>TEXT(M1237, "DDDD")</f>
        <v>martes</v>
      </c>
      <c r="O1237" t="str" xml:space="preserve">
        <v xml:space="preserve">M028 METRO DUITAMA INNOVO_x000d_
_x000d_
</v>
      </c>
      <c r="P1237" t="str">
        <v>DUITAMA</v>
      </c>
      <c r="Q1237" t="str">
        <f>IF(ISBLANK(P1237),"0",(VLOOKUP(P1237,REGION,2,FALSE)))</f>
        <v>ORIENTE</v>
      </c>
      <c r="R1237" t="str">
        <v>Jonathan Ricardo Vargas Zambrano</v>
      </c>
      <c r="S1237" t="e">
        <f>IF(ISBLANK(R1237),"0", VLOOKUP(R1237,PERSONAL,2,FALSE))</f>
        <v>#N/A</v>
      </c>
      <c r="T1237" t="str">
        <v>DIRECTO</v>
      </c>
      <c r="U1237">
        <v>0.3333333333333333</v>
      </c>
      <c r="V1237">
        <v>0.7083333333333334</v>
      </c>
      <c r="W1237">
        <f>V1237-U1237</f>
        <v>0.37500000000000006</v>
      </c>
      <c r="X1237" t="str">
        <v>2;5</v>
      </c>
      <c r="Y1237">
        <f>NETWORKDAYS(K1237,M1237)</f>
        <v>2</v>
      </c>
      <c r="Z1237" t="str">
        <f>IF(Y1237&lt;=2,"CUMPLE","NO CUMPLE")</f>
        <v>CUMPLE</v>
      </c>
      <c r="AB1237" t="str">
        <v xml:space="preserve">POR DIA </v>
      </c>
      <c r="AC1237" t="str">
        <f>TEXT(M1237,"mmmm")</f>
        <v>enero</v>
      </c>
      <c r="AD1237" t="str">
        <f>TEXT(M1237,"yyyy")</f>
        <v>yyyy</v>
      </c>
      <c r="AE1237">
        <f>W1237*60*24</f>
        <v>540.0000000000001</v>
      </c>
      <c r="AF1237">
        <f>AE1237/60</f>
        <v>9.000000000000002</v>
      </c>
      <c r="AG1237">
        <f>AE1237/60</f>
        <v>9.000000000000002</v>
      </c>
      <c r="AH1237">
        <f>L1237-K1237</f>
        <v>0.023611111115314998</v>
      </c>
      <c r="AI1237">
        <f>AH1237*24*60</f>
        <v>34.0000000060536</v>
      </c>
      <c r="AJ1237" t="e">
        <f>75728*X1237</f>
        <v>#VALUE!</v>
      </c>
    </row>
    <row r="1238" xml:space="preserve">
      <c r="A1238">
        <v>1130686</v>
      </c>
      <c r="B1238" t="str">
        <v>INCIDENTE</v>
      </c>
      <c r="C1238" t="str">
        <v>CERRADO</v>
      </c>
      <c r="D1238" t="str">
        <v>TIENDA</v>
      </c>
      <c r="E1238" t="str">
        <v>ACOMPAÑAMIENTO</v>
      </c>
      <c r="F1238" t="str">
        <v>ACOMPAÑAMIENTO</v>
      </c>
      <c r="G1238" t="str">
        <v>ACOMPAÑAMIENTO</v>
      </c>
      <c r="H1238" t="str" xml:space="preserve">
        <v xml:space="preserve">Me puedes ayudar con un acompañamiento el dia de mañana 15 de Enero con el fin de asistir al personal de redeban en cualquier novedad que corresponda a POS. Redenban realizara el cambio de cables en sus dispositivos._x000d_
</v>
      </c>
      <c r="I1238" t="str" xml:space="preserve">
        <v xml:space="preserve">Me puedes ayudar con un acompañamiento el dia de mañana 15 de Enero con el fin de asistir al personal de redeban en cualquier novedad que corresponda a POS. Redenban realizara el cambio de cables en sus dispositivos._x000d_
</v>
      </c>
      <c r="J1238" t="str" xml:space="preserve">
        <v xml:space="preserve">Se llega a sitio siendo las 7:20am y se envía constancia de ello al grupo de apoyo Cencosud. Se pregunta por el personal de Redeban y se _x000d_
informa que no ha llegado. Espera en el sitio hasta las 10 am hora estipulada para el retiro a pesar de la ausencia del personal de Redeban _x000d_
que no llegó al sitio y se adjuntan fotografías tomadas a la hora en sitio por lo que el ticket se da por realizado.</v>
      </c>
      <c r="K1238">
        <v>45671.37013888889</v>
      </c>
      <c r="L1238">
        <v>45671.37013888889</v>
      </c>
      <c r="M1238">
        <v>45672</v>
      </c>
      <c r="N1238" t="str">
        <f>TEXT(M1238, "DDDD")</f>
        <v>miércoles</v>
      </c>
      <c r="O1238" t="str" xml:space="preserve">
        <v xml:space="preserve">J047 JUMBO GIRARDOT_x000d_
_x000d_
</v>
      </c>
      <c r="P1238" t="str">
        <v>GIRARDOT</v>
      </c>
      <c r="Q1238" t="str">
        <f>IF(ISBLANK(P1238),"0",(VLOOKUP(P1238,REGION,2,FALSE)))</f>
        <v>OCCIDENTE</v>
      </c>
      <c r="R1238" t="str">
        <v>Michael Smit Villabon Trujillo</v>
      </c>
      <c r="S1238" t="e">
        <f>IF(ISBLANK(R1238),"0", VLOOKUP(R1238,PERSONAL,2,FALSE))</f>
        <v>#N/A</v>
      </c>
      <c r="T1238" t="str">
        <v>ALIADO</v>
      </c>
      <c r="U1238">
        <v>0.3125</v>
      </c>
      <c r="V1238">
        <v>0.4166666666666667</v>
      </c>
      <c r="W1238">
        <f>V1238-U1238</f>
        <v>0.10416666666666669</v>
      </c>
      <c r="X1238">
        <v>1</v>
      </c>
      <c r="Y1238">
        <f>NETWORKDAYS(K1238,M1238)</f>
        <v>2</v>
      </c>
      <c r="Z1238" t="str">
        <f>IF(Y1238&lt;=2,"CUMPLE","NO CUMPLE")</f>
        <v>CUMPLE</v>
      </c>
      <c r="AB1238" t="str">
        <v>POR TICKET</v>
      </c>
      <c r="AC1238" t="str">
        <f>TEXT(M1238,"mmmm")</f>
        <v>enero</v>
      </c>
      <c r="AD1238" t="str">
        <f>TEXT(M1238,"yyyy")</f>
        <v>yyyy</v>
      </c>
      <c r="AE1238">
        <f>W1238*60*24</f>
        <v>150.00000000000003</v>
      </c>
      <c r="AF1238">
        <f>AE1238/60</f>
        <v>2.5000000000000004</v>
      </c>
      <c r="AG1238">
        <f>AE1238/60</f>
        <v>2.5000000000000004</v>
      </c>
      <c r="AH1238">
        <f>L1238-K1238</f>
        <v>0</v>
      </c>
      <c r="AI1238">
        <f>AH1238*24*60</f>
        <v>0</v>
      </c>
      <c r="AJ1238">
        <f>75728*X1238</f>
        <v>75728</v>
      </c>
    </row>
    <row r="1239" xml:space="preserve">
      <c r="A1239">
        <v>1130711</v>
      </c>
      <c r="B1239" t="str">
        <v>INCIDENTE</v>
      </c>
      <c r="C1239" t="str">
        <v>CERRADO</v>
      </c>
      <c r="D1239" t="str">
        <v>TIENDA</v>
      </c>
      <c r="E1239" t="str">
        <v>ACOMPAÑAMIENTO</v>
      </c>
      <c r="F1239" t="str">
        <v>ACOMPAÑAMIENTO</v>
      </c>
      <c r="G1239" t="str">
        <v>ACOMPAÑAMIENTO</v>
      </c>
      <c r="H1239" t="str" xml:space="preserve">
        <v xml:space="preserve">Me puedes ayudar con un acompañamiento el dia de mañana 15 de Enero con el fin de asistir al personal de redeban en cualquier novedad que corresponda a POS. Redenban realizara el cambio de cables en sus dispositivos. Favor llegar en 7:30... el equipo de redeban llega a las 8 am._x000d_
</v>
      </c>
      <c r="I1239" t="str" xml:space="preserve">
        <v xml:space="preserve">Me puedes ayudar con un acompañamiento el dia de mañana 15 de Enero con el fin de asistir al personal de redeban en cualquier novedad que corresponda a POS. Redenban realizara el cambio de cables en sus dispositivos. Favor llegar en 7:30... el equipo de redeban llega a las 8 am._x000d_
</v>
      </c>
      <c r="J1239" t="str" xml:space="preserve">
        <v xml:space="preserve">Solución del TICKET 1130711; en Metro de Santa Lucía_x000d_
Procedí a llegar al sitio alrededor de las 7:30 am Ingresé por la puerta de empleados y; tras registrarme; me dirigí a la zona de cajas. Espera _x000d_
aproximadamente cinco minutos hasta que llegaron los técnicos de Redeban; quienes comenzaron a cambiar los cables. Durante este _x000d_
proceso; tres POS empezaron a apagarse cuando se conectaba el cable._x000d_
De las tres POS; dos tenían el problema de que el cable de corriente estaba flojo; lo cual se solucionó rápidamente. Sin embargo; la POS 1; _x000d_
que estaba en uso; se apagó repentinamente antes de que se conectara el cable al COM1. Procedimos a revisar todos los cables para _x000d_
asegurarnos de que estén bien conectados. Al encender nuevamente la POS; esta no iniciaba la app de metro._x000d_
Intentamos reiniciar varias veces el POS para solucionar el problema; pero la aplicación no iniciaba. Nos comunicamos con la mesa de ayuda _x000d_
para reportar el inconveniente. Aunque inicialmente tardaron en responderme; la supervisora ​de cajas también se puso en contacto con _x000d_
ellos y recibió una respuesta más rápida. Entre ambos gestionamos la comunicación con la mesa de ayuda para resolver el problema de la _x000d_
POS y para que se configurara el puerto COM1 para lo redeban._x000d_
La solución al problema de la POS tomó tiempo; ya que esta apareció como fuera de línea. Tras varios reinicios y al desconectar y conectar el _x000d_
cable de internet; logramos que la POS se pusiera en línea. Finalmente; los de mesa de ayuda nos indicaron que desconectáramos el cable _x000d_
de Redeban; ya que estaba generando un conflicto con la aplicación de Metro. Al hacerlo; el POS se reinició automáticamente y la aplicación _x000d_
se inició correctamente._x000d_
En cuanto a la configuración del puerto COM1; la mesa de ayuda nos recomendó contactar a Javier Gutiérrez por Teams para que indique _x000d_
qué POS se podría configurar. Nos aclararon que durante la configuración la pos no se debe usar hasta que termine la configuración; me _x000d_
retire de sitió a las 10:00 a.m "</v>
      </c>
      <c r="K1239">
        <v>45671.37291666667</v>
      </c>
      <c r="L1239">
        <v>45671.40694444445</v>
      </c>
      <c r="M1239">
        <v>45672</v>
      </c>
      <c r="N1239" t="str">
        <f>TEXT(M1239, "DDDD")</f>
        <v>miércoles</v>
      </c>
      <c r="O1239" t="str" xml:space="preserve">
        <v xml:space="preserve">M195 METRO SANTA LUCIA_x000d_
_x000d_
</v>
      </c>
      <c r="P1239" t="str">
        <v>NEIVA</v>
      </c>
      <c r="Q1239" t="str">
        <f>IF(ISBLANK(P1239),"0",(VLOOKUP(P1239,REGION,2,FALSE)))</f>
        <v>OCCIDENTE</v>
      </c>
      <c r="R1239" t="str">
        <v>Michael Smit Villabon Trujillo</v>
      </c>
      <c r="S1239" t="e">
        <f>IF(ISBLANK(R1239),"0", VLOOKUP(R1239,PERSONAL,2,FALSE))</f>
        <v>#N/A</v>
      </c>
      <c r="T1239" t="str">
        <v>ALIADO</v>
      </c>
      <c r="U1239">
        <v>0.3125</v>
      </c>
      <c r="V1239">
        <v>0.4166666666666667</v>
      </c>
      <c r="W1239">
        <f>V1239-U1239</f>
        <v>0.10416666666666669</v>
      </c>
      <c r="X1239">
        <v>1</v>
      </c>
      <c r="Y1239">
        <f>NETWORKDAYS(K1239,M1239)</f>
        <v>2</v>
      </c>
      <c r="Z1239" t="str">
        <f>IF(Y1239&lt;=2,"CUMPLE","NO CUMPLE")</f>
        <v>CUMPLE</v>
      </c>
      <c r="AB1239" t="str">
        <v>POR TICKET</v>
      </c>
      <c r="AC1239" t="str">
        <f>TEXT(M1239,"mmmm")</f>
        <v>enero</v>
      </c>
      <c r="AD1239" t="str">
        <f>TEXT(M1239,"yyyy")</f>
        <v>yyyy</v>
      </c>
      <c r="AE1239">
        <f>W1239*60*24</f>
        <v>150.00000000000003</v>
      </c>
      <c r="AF1239">
        <f>AE1239/60</f>
        <v>2.5000000000000004</v>
      </c>
      <c r="AG1239">
        <f>AE1239/60</f>
        <v>2.5000000000000004</v>
      </c>
      <c r="AH1239">
        <f>L1239-K1239</f>
        <v>0.034027777779556345</v>
      </c>
      <c r="AI1239">
        <f>AH1239*24*60</f>
        <v>49.00000000256114</v>
      </c>
      <c r="AJ1239">
        <f>75728*X1239</f>
        <v>75728</v>
      </c>
    </row>
    <row r="1240" xml:space="preserve">
      <c r="A1240">
        <v>1130708</v>
      </c>
      <c r="B1240" t="str">
        <v>INCIDENTE</v>
      </c>
      <c r="C1240" t="str">
        <v>CERRADO</v>
      </c>
      <c r="D1240" t="str">
        <v>TIENDA</v>
      </c>
      <c r="E1240" t="str">
        <v>ACOMPAÑAMIENTO</v>
      </c>
      <c r="F1240" t="str">
        <v>ACOMPAÑAMIENTO</v>
      </c>
      <c r="G1240" t="str">
        <v>ACOMPAÑAMIENTO</v>
      </c>
      <c r="H1240" t="str" xml:space="preserve">
        <v xml:space="preserve">Me puedes ayudar con un acompañamiento el dia de mañana 15 de Enero con el fin de asistir al personal de redeban en cualquier novedad que corresponda a POS. Redenban realizara el cambio de cables en sus dispositivos. Favor llegar en 7:30... el equipo de redeban llega a las 8 am._x000d_
</v>
      </c>
      <c r="I1240" t="str" xml:space="preserve">
        <v xml:space="preserve">Me puedes ayudar con un acompañamiento el dia de mañana 15 de Enero con el fin de asistir al personal de redeban en cualquier novedad que corresponda a POS. Redenban realizara el cambio de cables en sus dispositivos. Favor llegar en 7:30... el equipo de redeban llega a las 8 am._x000d_
</v>
      </c>
      <c r="J1240" t="str" xml:space="preserve">
        <v xml:space="preserve">Solución del TICKET 1130708; en M038;_x000d_
Se llego a sitio a las 7:30; redebanco llego a las 8:10; se procedio a apoyarlo en el tema de la instalacion del cableado; a la vez se pregunto a _x000d_
la persona encargada de configurar los puertos; javier por medio de teams nos colaboro ayudando con la configuracion respectiva de los _x000d_
puertos; a la vez se hicieron las respectivas pruebas y se desbloqueo una que otra POS que se habia bloqueado por el cambio de cableado; _x000d_
todo termino correctamente a las 10:00 am</v>
      </c>
      <c r="K1240">
        <v>45671.37222222222</v>
      </c>
      <c r="L1240">
        <v>45671.4125</v>
      </c>
      <c r="M1240">
        <v>45672</v>
      </c>
      <c r="N1240" t="str">
        <f>TEXT(M1240, "DDDD")</f>
        <v>miércoles</v>
      </c>
      <c r="O1240" t="str" xml:space="preserve">
        <v xml:space="preserve">M038 METRO NEIVA CENTRO DE CONVENCIONES_x000d_
_x000d_
</v>
      </c>
      <c r="P1240" t="str">
        <v>NEIVA</v>
      </c>
      <c r="Q1240" t="str">
        <f>IF(ISBLANK(P1240),"0",(VLOOKUP(P1240,REGION,2,FALSE)))</f>
        <v>OCCIDENTE</v>
      </c>
      <c r="R1240" t="str">
        <v>Michael Smit Villabon Trujillo</v>
      </c>
      <c r="S1240" t="e">
        <f>IF(ISBLANK(R1240),"0", VLOOKUP(R1240,PERSONAL,2,FALSE))</f>
        <v>#N/A</v>
      </c>
      <c r="T1240" t="str">
        <v>ALIADO</v>
      </c>
      <c r="U1240">
        <v>0.3125</v>
      </c>
      <c r="V1240">
        <v>0.4166666666666667</v>
      </c>
      <c r="W1240">
        <f>V1240-U1240</f>
        <v>0.10416666666666669</v>
      </c>
      <c r="X1240">
        <v>1</v>
      </c>
      <c r="Y1240">
        <f>NETWORKDAYS(K1240,M1240)</f>
        <v>2</v>
      </c>
      <c r="Z1240" t="str">
        <f>IF(Y1240&lt;=2,"CUMPLE","NO CUMPLE")</f>
        <v>CUMPLE</v>
      </c>
      <c r="AB1240" t="str">
        <v>POR TICKET</v>
      </c>
      <c r="AC1240" t="str">
        <f>TEXT(M1240,"mmmm")</f>
        <v>enero</v>
      </c>
      <c r="AD1240" t="str">
        <f>TEXT(M1240,"yyyy")</f>
        <v>yyyy</v>
      </c>
      <c r="AE1240">
        <f>W1240*60*24</f>
        <v>150.00000000000003</v>
      </c>
      <c r="AF1240">
        <f>AE1240/60</f>
        <v>2.5000000000000004</v>
      </c>
      <c r="AG1240">
        <f>AE1240/60</f>
        <v>2.5000000000000004</v>
      </c>
      <c r="AH1240">
        <f>L1240-K1240</f>
        <v>0.040277777778101154</v>
      </c>
      <c r="AI1240">
        <f>AH1240*24*60</f>
        <v>58.00000000046566</v>
      </c>
      <c r="AJ1240">
        <f>75728*X1240</f>
        <v>75728</v>
      </c>
    </row>
    <row r="1241" xml:space="preserve">
      <c r="A1241">
        <v>1132989</v>
      </c>
      <c r="B1241" t="str">
        <v>INCIDENTE</v>
      </c>
      <c r="C1241" t="str">
        <v>ABIERTO</v>
      </c>
      <c r="D1241" t="str">
        <v>TIENDA</v>
      </c>
      <c r="E1241" t="str">
        <v>PDA</v>
      </c>
      <c r="F1241" t="str">
        <v>PDA</v>
      </c>
      <c r="G1241" t="str">
        <v>PDA</v>
      </c>
      <c r="H1241" t="str" xml:space="preserve">
        <v xml:space="preserve">se presenta falla en pdts de precio ya que en el area de donuts genera falla los aplicativos y se desconfigura y no funciona ._x000d_
Sección de la tienda en donde se ubica la PDT o usuario_x000d_
_x000d_
Metro Neiva</v>
      </c>
      <c r="I1241" t="str" xml:space="preserve">
        <v xml:space="preserve">se presenta falla en pdts de precio ya que en el area de donuts genera falla los aplicativos y se desconfigura y no funciona ._x000d_
Sección de la tienda en donde se ubica la PDT o usuario_x000d_
_x000d_
Metro Neiva</v>
      </c>
      <c r="J1241" t="str" xml:space="preserve">
        <v xml:space="preserve">Solución del TICKET 1132989 ; en M038;_x000d_
Se realiza diagnostico a la PDA de precios que presenta fallas en redes en la zona de donuts; se comprueba de que justo en las neveras que _x000d_
se encuentran ahí no consigue señal de red de la cwlan12; se hacen pruebas con otras PDTS; se hacen diagnosticos; se lleva hasta una zebra _x000d_
portable para comprobar; lo que sucede es que las antenas de los equipos no llega hasta esa zona; ademas no se encuentra ningun AP; _x000d_
entonces es normal de que se quede sin señal en esa zona; se deja el reporte para que se compruebe una solucion efectiva con Redes; ya _x000d_
que no es falla ni de las PDTS de precios ni de la impresora portable</v>
      </c>
      <c r="K1241">
        <v>45672.46319444444</v>
      </c>
      <c r="L1241">
        <v>45672.47361111111</v>
      </c>
      <c r="M1241">
        <v>45672</v>
      </c>
      <c r="N1241" t="str">
        <f>TEXT(M1241, "DDDD")</f>
        <v>miércoles</v>
      </c>
      <c r="O1241" t="str" xml:space="preserve">
        <v xml:space="preserve">M038 METRO NEIVA CENTRO DE CONVENCIONES_x000d_
_x000d_
</v>
      </c>
      <c r="P1241" t="str">
        <v>NEIVA</v>
      </c>
      <c r="Q1241" t="str">
        <f>IF(ISBLANK(P1241),"0",(VLOOKUP(P1241,REGION,2,FALSE)))</f>
        <v>OCCIDENTE</v>
      </c>
      <c r="R1241" t="str">
        <v>Michael Smit Villabon Trujillo</v>
      </c>
      <c r="S1241" t="e">
        <f>IF(ISBLANK(R1241),"0", VLOOKUP(R1241,PERSONAL,2,FALSE))</f>
        <v>#N/A</v>
      </c>
      <c r="T1241" t="str">
        <v>ALIADO</v>
      </c>
      <c r="U1241">
        <v>0.4166666666666667</v>
      </c>
      <c r="V1241">
        <v>0.5208333333333334</v>
      </c>
      <c r="W1241">
        <f>V1241-U1241</f>
        <v>0.10416666666666669</v>
      </c>
      <c r="X1241">
        <v>1</v>
      </c>
      <c r="Y1241">
        <f>NETWORKDAYS(K1241,M1241)</f>
        <v>1</v>
      </c>
      <c r="Z1241" t="str">
        <f>IF(Y1241&lt;=2,"CUMPLE","NO CUMPLE")</f>
        <v>CUMPLE</v>
      </c>
      <c r="AB1241" t="str">
        <v>POR TICKET</v>
      </c>
      <c r="AC1241" t="str">
        <f>TEXT(M1241,"mmmm")</f>
        <v>enero</v>
      </c>
      <c r="AD1241" t="str">
        <f>TEXT(M1241,"yyyy")</f>
        <v>yyyy</v>
      </c>
      <c r="AE1241">
        <f>W1241*60*24</f>
        <v>150.00000000000003</v>
      </c>
      <c r="AF1241">
        <f>AE1241/60</f>
        <v>2.5000000000000004</v>
      </c>
      <c r="AG1241">
        <f>AE1241/60</f>
        <v>2.5000000000000004</v>
      </c>
      <c r="AH1241">
        <f>L1241-K1241</f>
        <v>0.010416666671517305</v>
      </c>
      <c r="AI1241">
        <f>AH1241*24*60</f>
        <v>15.00000000698492</v>
      </c>
      <c r="AJ1241">
        <f>75728*X1241</f>
        <v>75728</v>
      </c>
    </row>
    <row r="1242" xml:space="preserve">
      <c r="A1242">
        <v>1130703</v>
      </c>
      <c r="B1242" t="str">
        <v>INCIDENTE</v>
      </c>
      <c r="C1242" t="str">
        <v>CERRADO</v>
      </c>
      <c r="D1242" t="str">
        <v>TIENDA</v>
      </c>
      <c r="E1242" t="str">
        <v>ACOMPAÑAMIENTO</v>
      </c>
      <c r="F1242" t="str">
        <v>ACOMPAÑAMIENTO</v>
      </c>
      <c r="G1242" t="str">
        <v>ACOMPAÑAMIENTO</v>
      </c>
      <c r="H1242" t="str" xml:space="preserve">
        <v xml:space="preserve">Me puedes ayudar con un acompañamiento el dia de mañana 15 de Enero con el fin de asistir al personal de redeban en cualquier novedad que corresponda a POS. Redenban realizara el cambio de cables en sus dispositivos. Favor llegar en 7:30... el equipo de redeban llega a las 8 am._x000d_
</v>
      </c>
      <c r="I1242" t="str" xml:space="preserve">
        <v xml:space="preserve">Me puedes ayudar con un acompañamiento el dia de mañana 15 de Enero con el fin de asistir al personal de redeban en cualquier novedad que corresponda a POS. Redenban realizara el cambio de cables en sus dispositivos. Favor llegar en 7:30... el equipo de redeban llega a las 8 am._x000d_
</v>
      </c>
      <c r="J1242" t="str" xml:space="preserve">
        <v xml:space="preserve">Solución del TICKET 1130703 _x000d_
Se llega al sitio a las 7:30 am_x000d_
Me dirijo a línea de cajas;se toman imágenes al momento sin clientes se espera a los proveedores de redeban y credibanco pero no llegaron _x000d_
a sitio estube pendiente de lo que se necesitara en línea de cajas pero no reportaron novedades</v>
      </c>
      <c r="K1242">
        <v>45671.37152777778</v>
      </c>
      <c r="L1242">
        <v>45671.42222222222</v>
      </c>
      <c r="M1242">
        <v>45672</v>
      </c>
      <c r="N1242" t="str">
        <f>TEXT(M1242, "DDDD")</f>
        <v>miércoles</v>
      </c>
      <c r="O1242" t="str" xml:space="preserve">
        <v xml:space="preserve">M042 METRO IBAGUE_x000d_
_x000d_
</v>
      </c>
      <c r="P1242" t="str">
        <v>IBAGUE</v>
      </c>
      <c r="Q1242" t="str">
        <f>IF(ISBLANK(P1242),"0",(VLOOKUP(P1242,REGION,2,FALSE)))</f>
        <v>OCCIDENTE</v>
      </c>
      <c r="R1242" t="str">
        <v>Michael Smit Villabon Trujillo</v>
      </c>
      <c r="S1242" t="e">
        <f>IF(ISBLANK(R1242),"0", VLOOKUP(R1242,PERSONAL,2,FALSE))</f>
        <v>#N/A</v>
      </c>
      <c r="T1242" t="str">
        <v>ALIADO</v>
      </c>
      <c r="U1242">
        <v>0.3125</v>
      </c>
      <c r="V1242">
        <v>0.4166666666666667</v>
      </c>
      <c r="W1242">
        <f>V1242-U1242</f>
        <v>0.10416666666666669</v>
      </c>
      <c r="X1242">
        <v>1</v>
      </c>
      <c r="Y1242">
        <f>NETWORKDAYS(K1242,M1242)</f>
        <v>2</v>
      </c>
      <c r="Z1242" t="str">
        <f>IF(Y1242&lt;=2,"CUMPLE","NO CUMPLE")</f>
        <v>CUMPLE</v>
      </c>
      <c r="AB1242" t="str">
        <v>POR TICKET</v>
      </c>
      <c r="AC1242" t="str">
        <f>TEXT(M1242,"mmmm")</f>
        <v>enero</v>
      </c>
      <c r="AD1242" t="str">
        <f>TEXT(M1242,"yyyy")</f>
        <v>yyyy</v>
      </c>
      <c r="AE1242">
        <f>W1242*60*24</f>
        <v>150.00000000000003</v>
      </c>
      <c r="AF1242">
        <f>AE1242/60</f>
        <v>2.5000000000000004</v>
      </c>
      <c r="AG1242">
        <f>AE1242/60</f>
        <v>2.5000000000000004</v>
      </c>
      <c r="AH1242">
        <f>L1242-K1242</f>
        <v>0.0506944444423425</v>
      </c>
      <c r="AI1242">
        <f>AH1242*24*60</f>
        <v>72.9999999969732</v>
      </c>
      <c r="AJ1242">
        <f>75728*X1242</f>
        <v>75728</v>
      </c>
    </row>
    <row r="1243" xml:space="preserve">
      <c r="A1243">
        <v>1130713</v>
      </c>
      <c r="B1243" t="str">
        <v>INCIDENTE</v>
      </c>
      <c r="C1243" t="str">
        <v>CERRADO</v>
      </c>
      <c r="D1243" t="str">
        <v>TIENDA</v>
      </c>
      <c r="E1243" t="str">
        <v>ACOMPAÑAMIENTO</v>
      </c>
      <c r="F1243" t="str">
        <v>ACOMPAÑAMIENTO</v>
      </c>
      <c r="G1243" t="str">
        <v>ACOMPAÑAMIENTO</v>
      </c>
      <c r="H1243" t="str" xml:space="preserve">
        <v xml:space="preserve">Me puedes ayudar con un acompañamiento el dia de mañana 15 de Enero con el fin de asistir al personal de redeban en cualquier novedad que corresponda a POS. Redenban realizara el cambio de cables en sus dispositivos. Favor llegar en 7:30... el equipo de redeban llega a las 8 am._x000d_
</v>
      </c>
      <c r="I1243" t="str">
        <v>Me puedes ayudar con un acompañamiento el dia de mañana 15 de Enero con el fin de asistir al personal de redeban en cualquier novedad que corresponda a POS. Redenban realizara el cambio de cables en sus dispositivos. Favor llegar en 7:30... el equipo de redeban llega a las 8 am.</v>
      </c>
      <c r="J1243" t="str" xml:space="preserve">
        <v xml:space="preserve">Solución del TICKET 1130713_x000d_
Ingreso al sitio a las 7:26 AM por la puerta de empleados; tras realizar el registro correspondiente._x000d_
Me dirigí al área de apoyo a cajas para asistir a la colaboradora de Redeban._x000d_
La chica de Redeban realizó el cambio de cables necesarios para solucionar el inconveniente presentado._x000d_
Se solicitó habilitar los puertos paralelos requeridos para garantizar el funcionamiento del sistema._x000d_
Después de completar las tareas necesarias; el sistema quedó en condiciones operativas._x000d_
El acompañamiento permitió que la colaboradora de Redeban realizara los ajustes técnicos requeridos; asegurando la correcta conexión y_x000d_
operación del sistema.</v>
      </c>
      <c r="K1243">
        <v>45671.373611111114</v>
      </c>
      <c r="L1243">
        <v>45671.45347222222</v>
      </c>
      <c r="M1243">
        <v>45672</v>
      </c>
      <c r="N1243" t="str">
        <f>TEXT(M1243, "DDDD")</f>
        <v>miércoles</v>
      </c>
      <c r="O1243" t="str">
        <v>M179 METRO PITALITO</v>
      </c>
      <c r="P1243" t="str">
        <v>PITALITO</v>
      </c>
      <c r="Q1243" t="str">
        <f>IF(ISBLANK(P1243),"0",(VLOOKUP(P1243,REGION,2,FALSE)))</f>
        <v>OCCIDENTE</v>
      </c>
      <c r="R1243" t="str">
        <v>Michael Smit Villabon Trujillo</v>
      </c>
      <c r="S1243" t="e">
        <f>IF(ISBLANK(R1243),"0", VLOOKUP(R1243,PERSONAL,2,FALSE))</f>
        <v>#N/A</v>
      </c>
      <c r="T1243" t="str">
        <v>ALIADO</v>
      </c>
      <c r="U1243">
        <v>0.3125</v>
      </c>
      <c r="V1243">
        <v>0.4166666666666667</v>
      </c>
      <c r="W1243">
        <f>V1243-U1243</f>
        <v>0.10416666666666669</v>
      </c>
      <c r="X1243">
        <v>1</v>
      </c>
      <c r="Y1243">
        <f>NETWORKDAYS(K1243,M1243)</f>
        <v>2</v>
      </c>
      <c r="Z1243" t="str">
        <f>IF(Y1243&lt;=2,"CUMPLE","NO CUMPLE")</f>
        <v>CUMPLE</v>
      </c>
      <c r="AB1243" t="str">
        <v>POR TICKET</v>
      </c>
      <c r="AC1243" t="str">
        <f>TEXT(M1243,"mmmm")</f>
        <v>enero</v>
      </c>
      <c r="AD1243" t="str">
        <f>TEXT(M1243,"yyyy")</f>
        <v>yyyy</v>
      </c>
      <c r="AE1243">
        <f>W1243*60*24</f>
        <v>150.00000000000003</v>
      </c>
      <c r="AF1243">
        <f>AE1243/60</f>
        <v>2.5000000000000004</v>
      </c>
      <c r="AG1243">
        <f>AE1243/60</f>
        <v>2.5000000000000004</v>
      </c>
      <c r="AH1243">
        <f>L1243-K1243</f>
        <v>0.07986111110949423</v>
      </c>
      <c r="AI1243">
        <f>AH1243*24*60</f>
        <v>114.9999999976717</v>
      </c>
      <c r="AJ1243">
        <f>75728*X1243</f>
        <v>75728</v>
      </c>
    </row>
    <row r="1244" xml:space="preserve">
      <c r="A1244">
        <v>1131659</v>
      </c>
      <c r="B1244" t="str">
        <v>INCIDENTE</v>
      </c>
      <c r="C1244" t="str">
        <v>CERRADO</v>
      </c>
      <c r="D1244" t="str">
        <v>TIENDA</v>
      </c>
      <c r="E1244" t="str">
        <v>PDT</v>
      </c>
      <c r="F1244" t="str">
        <v>PDT</v>
      </c>
      <c r="G1244" t="str">
        <v>ZEBRA</v>
      </c>
      <c r="H1244" t="str" xml:space="preserve">
        <v xml:space="preserve">Buen día; me colabora con la instalación de la aplicación mi tienda en la PDT asignada a pgc_x000d_
Sección de la tienda en donde se ubica la PDT o usuario_x000d_
_x000d_
pgc</v>
      </c>
      <c r="I1244" t="str" xml:space="preserve">
        <v xml:space="preserve">Buen día; me colabora con la instalación de la aplicación mi tienda en la PDT asignada a pgc_x000d_
Sección de la tienda en donde se ubica la PDT o usuario_x000d_
_x000d_
pgc</v>
      </c>
      <c r="J1244" t="str" xml:space="preserve">
        <v xml:space="preserve">olución del TICKET 1131659_x000d_
Se identificó que la aplicación “Mi Tienda” en el PDA no funcionaba correctamente; presentando una pantalla en blanco o negra._x000d_
Procedí a borrar la caché de la aplicación y reinstalarla; pero el problema persistió._x000d_
Opté por realizar un formateo completo del PDA; siguiendo los pasos establecidos en el manual técnico. aunque se presento fallas mientras_x000d_
esperaba la contraseña para poder proseguir con los pasos apenas obtuve la contraseña pude proseguir y_x000d_
Tras el formateo; la aplicación fue reinstalada y configurada correctamente._x000d_
Se verificó el funcionamiento de la aplicación; constatando que quedó actualizada y operativa._x000d_
Resultado:_x000d_
El formateo y la reinstalación solucionaron el problema del PDA. El dispositivo quedó operativo y listo para su uso.</v>
      </c>
      <c r="K1244">
        <v>45671.71597222222</v>
      </c>
      <c r="L1244">
        <v>45671.728472222225</v>
      </c>
      <c r="M1244">
        <v>45672</v>
      </c>
      <c r="N1244" t="str">
        <f>TEXT(M1244, "DDDD")</f>
        <v>miércoles</v>
      </c>
      <c r="O1244" t="str">
        <v>M179 METRO PITALITO</v>
      </c>
      <c r="P1244" t="str">
        <v>PITALITO</v>
      </c>
      <c r="Q1244" t="str">
        <f>IF(ISBLANK(P1244),"0",(VLOOKUP(P1244,REGION,2,FALSE)))</f>
        <v>OCCIDENTE</v>
      </c>
      <c r="R1244" t="str">
        <v>Michael Smit Villabon Trujillo</v>
      </c>
      <c r="S1244" t="e">
        <f>IF(ISBLANK(R1244),"0", VLOOKUP(R1244,PERSONAL,2,FALSE))</f>
        <v>#N/A</v>
      </c>
      <c r="T1244" t="str">
        <v>ALIADO</v>
      </c>
      <c r="U1244">
        <v>0.4166666666666667</v>
      </c>
      <c r="V1244">
        <v>0.5208333333333334</v>
      </c>
      <c r="W1244">
        <f>V1244-U1244</f>
        <v>0.10416666666666669</v>
      </c>
      <c r="X1244">
        <v>1</v>
      </c>
      <c r="Y1244">
        <f>NETWORKDAYS(K1244,M1244)</f>
        <v>2</v>
      </c>
      <c r="Z1244" t="str">
        <f>IF(Y1244&lt;=2,"CUMPLE","NO CUMPLE")</f>
        <v>CUMPLE</v>
      </c>
      <c r="AB1244" t="str">
        <v>POR TICKET</v>
      </c>
      <c r="AC1244" t="str">
        <f>TEXT(M1244,"mmmm")</f>
        <v>enero</v>
      </c>
      <c r="AD1244" t="str">
        <f>TEXT(M1244,"yyyy")</f>
        <v>yyyy</v>
      </c>
      <c r="AE1244">
        <f>W1244*60*24</f>
        <v>150.00000000000003</v>
      </c>
      <c r="AF1244">
        <f>AE1244/60</f>
        <v>2.5000000000000004</v>
      </c>
      <c r="AG1244">
        <f>AE1244/60</f>
        <v>2.5000000000000004</v>
      </c>
      <c r="AH1244">
        <f>L1244-K1244</f>
        <v>0.012500000004365575</v>
      </c>
      <c r="AI1244">
        <f>AH1244*24*60</f>
        <v>18.000000006286427</v>
      </c>
      <c r="AJ1244">
        <f>75728*X1244</f>
        <v>75728</v>
      </c>
    </row>
    <row r="1245" xml:space="preserve">
      <c r="A1245">
        <v>1131835</v>
      </c>
      <c r="B1245" t="str">
        <v>INCIDENTE</v>
      </c>
      <c r="C1245" t="str">
        <v>CERRADO</v>
      </c>
      <c r="D1245" t="str">
        <v>TIENDA</v>
      </c>
      <c r="E1245" t="str">
        <v>PDT</v>
      </c>
      <c r="F1245" t="str">
        <v>PDT</v>
      </c>
      <c r="G1245" t="str">
        <v>ZEBRA</v>
      </c>
      <c r="H1245" t="str">
        <v>Solicito por favor su ayuda con la revisión de la impresora zebra portable ya que no enciende se conecto a la energía y no funciona</v>
      </c>
      <c r="I1245" t="str">
        <v>Solicito por favor su ayuda con la revisión de la impresora zebra portable ya que no enciende se conecto a la energía y no funciona</v>
      </c>
      <c r="J1245" t="str" xml:space="preserve">
        <v xml:space="preserve">Sobre las 10:00 am se realiza revisión de la zebra portable con serie XXQVJ174600374 ; ya que el usuario reporta que la impresora no _x000d_
prende se procede a conectar el adaptador de corriente a la energía y no funciona ni prende se realiza pruebas al adaptador de corriente en _x000d_
una impresora funcional y está funcionando sin novedad al igual se coloca un adaptador operativo y la impresora sigue sin funcionar; se _x000d_
probó sin batería y tampoco funcionó se hizo llamada con Edwin Bolaños para validar disponibilidad de partes ; a lo que me indica que no _x000d_
se solicitara partes para la impresora ya que es un activo obsoleto que se dará de baja en sitio; por favor cerrar en ticket</v>
      </c>
      <c r="K1245">
        <v>45672.45972222222</v>
      </c>
      <c r="L1245">
        <v>45672.47777777778</v>
      </c>
      <c r="M1245">
        <v>45672</v>
      </c>
      <c r="N1245" t="str">
        <f>TEXT(M1245, "DDDD")</f>
        <v>miércoles</v>
      </c>
      <c r="O1245" t="str" xml:space="preserve">
        <v xml:space="preserve">M042 METRO IBAGUE_x000d_
_x000d_
</v>
      </c>
      <c r="P1245" t="str">
        <v>IBAGUE</v>
      </c>
      <c r="Q1245" t="str">
        <f>IF(ISBLANK(P1245),"0",(VLOOKUP(P1245,REGION,2,FALSE)))</f>
        <v>OCCIDENTE</v>
      </c>
      <c r="R1245" t="str">
        <v>Michael Smit Villabon Trujillo</v>
      </c>
      <c r="S1245" t="e">
        <f>IF(ISBLANK(R1245),"0", VLOOKUP(R1245,PERSONAL,2,FALSE))</f>
        <v>#N/A</v>
      </c>
      <c r="T1245" t="str">
        <v>ALIADO</v>
      </c>
      <c r="U1245">
        <v>0.4166666666666667</v>
      </c>
      <c r="V1245">
        <v>0.5208333333333334</v>
      </c>
      <c r="W1245">
        <f>V1245-U1245</f>
        <v>0.10416666666666669</v>
      </c>
      <c r="X1245">
        <v>1</v>
      </c>
      <c r="Y1245">
        <f>NETWORKDAYS(K1245,M1245)</f>
        <v>1</v>
      </c>
      <c r="Z1245" t="str">
        <f>IF(Y1245&lt;=2,"CUMPLE","NO CUMPLE")</f>
        <v>CUMPLE</v>
      </c>
      <c r="AB1245" t="str">
        <v>POR TICKET</v>
      </c>
      <c r="AC1245" t="str">
        <f>TEXT(M1245,"mmmm")</f>
        <v>enero</v>
      </c>
      <c r="AD1245" t="str">
        <f>TEXT(M1245,"yyyy")</f>
        <v>yyyy</v>
      </c>
      <c r="AE1245">
        <f>W1245*60*24</f>
        <v>150.00000000000003</v>
      </c>
      <c r="AF1245">
        <f>AE1245/60</f>
        <v>2.5000000000000004</v>
      </c>
      <c r="AG1245">
        <f>AE1245/60</f>
        <v>2.5000000000000004</v>
      </c>
      <c r="AH1245">
        <f>L1245-K1245</f>
        <v>0.018055555556202307</v>
      </c>
      <c r="AI1245">
        <f>AH1245*24*60</f>
        <v>26.000000000931323</v>
      </c>
      <c r="AJ1245">
        <f>75728*X1245</f>
        <v>75728</v>
      </c>
    </row>
    <row r="1246" xml:space="preserve">
      <c r="A1246">
        <v>1131532</v>
      </c>
      <c r="B1246" t="str">
        <v>INCIDENTE</v>
      </c>
      <c r="C1246" t="str">
        <v>ABIERTO</v>
      </c>
      <c r="D1246" t="str">
        <v>TIENDA</v>
      </c>
      <c r="E1246" t="str">
        <v>ACOMPAÑAMIENTO</v>
      </c>
      <c r="F1246" t="str">
        <v>ACOMPAÑAMIENTO</v>
      </c>
      <c r="G1246" t="str">
        <v>ACOMPAÑAMIENTO</v>
      </c>
      <c r="H1246" t="str">
        <v>Me puedes ayudar a gestionar los siguintes activos para baja. Los equipos deben quedar en la oficina de sistemas rotulados con una hoja en blanco que indique que estan para baja. Los activos a trabajar y rotular los dejo en el archivo de excel adjunto. Cualquier duda me lo hacen saber.</v>
      </c>
      <c r="I1246" t="str">
        <v>Me puedes ayudar a gestionar los siguintes activos para baja. Los equipos deben quedar en la oficina de sistemas rotulados con una hoja en blanco que indique que estan para baja. Los activos a trabajar y rotular los dejo en el archivo de excel adjunto. Cualquier duda me lo hacen saber.</v>
      </c>
      <c r="J1246" t="str" xml:space="preserve">
        <v xml:space="preserve">procedo a dirigirme a la bodega de almacenamiento de los equipos a los que se realizó la migración. Se evidencia que la bodega ha sido _x000d_
llenada de electrodomésticos por lo que se procede a despejar el área para buscar los equipos solicitados. Se revisan las cajas y de acuerdo _x000d_
al listado enviado junto con el ticket se procede a apartar cada equipo de la lista e ir rellena do el formulario. Se procede entonces al _x000d_
transporte hacia el cuarto de sistemas de los equipos encontrados; posterior a lo cual se realiza búsqueda en la bodega de Activos dados de _x000d_
baja de los equipos faltantes donde se evidencia en varias cajas que se encuentran 3 de ellos. Sin embargo después una búsqueda _x000d_
exhaustiva no se encuentra la POSWINCOR BETTLE-M_x000d_
Serial : 59CD001237._x000d_
Se solicitan instrucciones sobre como proseguir y de acuerdo a lo solicitado en el ticket se procede al embalaje y rotulacion de los equipos _x000d_
para baja; indicando en cada uno con una hoja blanca que son equipos para baja; número de serie y tipo de equipo. Se dejan en orden y _x000d_
separados de las demás cajas en el cuarto de sistemas._x000d_
De esta forma damos por terminado el ticket 1131532 en la ciudad de Girardot; almacén Jumbo.</v>
      </c>
      <c r="K1246">
        <v>45671.61041666667</v>
      </c>
      <c r="L1246">
        <v>45671.62847222222</v>
      </c>
      <c r="M1246">
        <v>45672</v>
      </c>
      <c r="N1246" t="str">
        <f>TEXT(M1246, "DDDD")</f>
        <v>miércoles</v>
      </c>
      <c r="O1246" t="str" xml:space="preserve">
        <v xml:space="preserve">J047 JUMBO GIRARDOT_x000d_
_x000d_
</v>
      </c>
      <c r="P1246" t="str">
        <v>GIRARDOT</v>
      </c>
      <c r="Q1246" t="str">
        <f>IF(ISBLANK(P1246),"0",(VLOOKUP(P1246,REGION,2,FALSE)))</f>
        <v>OCCIDENTE</v>
      </c>
      <c r="R1246" t="str">
        <v>Michael Smit Villabon Trujillo</v>
      </c>
      <c r="S1246" t="e">
        <f>IF(ISBLANK(R1246),"0", VLOOKUP(R1246,PERSONAL,2,FALSE))</f>
        <v>#N/A</v>
      </c>
      <c r="T1246" t="str">
        <v>ALIADO</v>
      </c>
      <c r="U1246">
        <v>0.4166666666666667</v>
      </c>
      <c r="V1246">
        <v>0.6041666666666666</v>
      </c>
      <c r="W1246">
        <f>V1246-U1246</f>
        <v>0.18749999999999994</v>
      </c>
      <c r="X1246">
        <v>2</v>
      </c>
      <c r="Y1246">
        <f>NETWORKDAYS(K1246,M1246)</f>
        <v>2</v>
      </c>
      <c r="Z1246" t="str">
        <f>IF(Y1246&lt;=2,"CUMPLE","NO CUMPLE")</f>
        <v>CUMPLE</v>
      </c>
      <c r="AA1246" t="str">
        <v>Demora por que el personal de la tienda habia movido unos equipos en donde se supone que se encontraban ; mientras se buscaban y se valido inventario nos demoramos</v>
      </c>
      <c r="AB1246" t="str">
        <v>POR TICKET</v>
      </c>
      <c r="AC1246" t="str">
        <f>TEXT(M1246,"mmmm")</f>
        <v>enero</v>
      </c>
      <c r="AD1246" t="str">
        <f>TEXT(M1246,"yyyy")</f>
        <v>yyyy</v>
      </c>
      <c r="AE1246">
        <f>W1246*60*24</f>
        <v>269.9999999999999</v>
      </c>
      <c r="AF1246">
        <f>AE1246/60</f>
        <v>4.499999999999998</v>
      </c>
      <c r="AG1246">
        <f>AE1246/60</f>
        <v>4.499999999999998</v>
      </c>
      <c r="AH1246">
        <f>L1246-K1246</f>
        <v>0.01805555554892635</v>
      </c>
      <c r="AI1246">
        <f>AH1246*24*60</f>
        <v>25.999999990453944</v>
      </c>
      <c r="AJ1246">
        <f>75728*X1246</f>
        <v>151456</v>
      </c>
    </row>
    <row r="1247" xml:space="preserve">
      <c r="A1247">
        <v>1131434</v>
      </c>
      <c r="B1247" t="str">
        <v>INCIDENTE</v>
      </c>
      <c r="C1247" t="str">
        <v>CERRADO</v>
      </c>
      <c r="D1247" t="str">
        <v>TIENDA</v>
      </c>
      <c r="E1247" t="str">
        <v>ACOMPAÑAMIENTO</v>
      </c>
      <c r="F1247" t="str">
        <v>ACOMPAÑAMIENTO</v>
      </c>
      <c r="G1247" t="str">
        <v>ACOMPAÑAMIENTO</v>
      </c>
      <c r="H1247" t="str">
        <v>Solicito de su colaboración para realizar la busqueda; embale y gestión para despacho de los siguientes activos: IMPRESORA|POS | NCR | 7199-7201-9001 | SERIAL: 58-62404241 POS | NCR | 7736-CX8-I3 | SERIAL: 20-63642566</v>
      </c>
      <c r="I1247" t="str">
        <v>Solicito de su colaboración para realizar la busqueda; embale y gestión para despacho de los siguientes activos: IMPRESORA|POS | NCR | 7199-7201-9001 | SERIAL: 58-62404241 POS | NCR | 7736-CX8-I3 | SERIAL: 20-63642566</v>
      </c>
      <c r="J1247" t="str" xml:space="preserve">
        <v xml:space="preserve">Se evidencia que la bodega ha sido llenada de electrodomésticos por lo que se procede a despejar el área para buscar los equipos _x000d_
solicitados. Se revisan las cajas y de acuerdo al listado enviado junto con el ticket se procede a apartar cada equipo de la lista e ir rellena do _x000d_
el formulario. Se procede entonces al transporte hacia el cuarto de sistemas de los equipos encontrados; posterior a lo cual se realiza _x000d_
búsqueda en la bodega de Activos dados de baja de los equipos faltantes donde se evidencia la ausencia de los equipos en esa área _x000d_
tambien. Así las cosas; después una búsqueda exhaustiva no se encuentra la _x000d_
IMPRESORA/POS/ NCR/ 7199-7201-9001/SERIAL: 58-62404241_x000d_
Dado que la última vez que se tuvo contacto con esta impresora fue el día de la migración y el espacio donde se dejaron los equipos de _x000d_
ducha migración se encontraba alterado por electrodomésticos y otros enseres puestos allí en la temporada decembrina se solicitan _x000d_
instrucciones sobre como proseguir y de acuerdo a lo solicitado en el ticket se procede al embalaje y rotulacion de los equipos encontrados _x000d_
para despacho; indicando en cada uno con una hoja blanca que son equipos para tal fin; número de serie y tipo de equipo. Se dejan en _x000d_
orden y separados de las demás cajas en el cuarto de sistemas. Se procede al retiro de tienda siendo las 5:30 pm._x000d_
De esta forma damos por terminado el ticket 1131434 en la ciudad de Girardot; almacén Jumbo</v>
      </c>
      <c r="K1247">
        <v>45671.58888888889</v>
      </c>
      <c r="L1247">
        <v>45671.623611111114</v>
      </c>
      <c r="M1247">
        <v>45672</v>
      </c>
      <c r="N1247" t="str">
        <f>TEXT(M1247, "DDDD")</f>
        <v>miércoles</v>
      </c>
      <c r="O1247" t="str" xml:space="preserve">
        <v xml:space="preserve">J047 JUMBO GIRARDOT_x000d_
_x000d_
</v>
      </c>
      <c r="P1247" t="str">
        <v>GIRARDOT</v>
      </c>
      <c r="Q1247" t="str">
        <f>IF(ISBLANK(P1247),"0",(VLOOKUP(P1247,REGION,2,FALSE)))</f>
        <v>OCCIDENTE</v>
      </c>
      <c r="R1247" t="str">
        <v>Michael Smit Villabon Trujillo</v>
      </c>
      <c r="S1247" t="e">
        <f>IF(ISBLANK(R1247),"0", VLOOKUP(R1247,PERSONAL,2,FALSE))</f>
        <v>#N/A</v>
      </c>
      <c r="T1247" t="str">
        <v>ALIADO</v>
      </c>
      <c r="U1247">
        <v>0.6041666666666666</v>
      </c>
      <c r="V1247">
        <v>0.7291666666666666</v>
      </c>
      <c r="W1247">
        <f>V1247-U1247</f>
        <v>0.125</v>
      </c>
      <c r="X1247">
        <v>2</v>
      </c>
      <c r="Y1247">
        <f>NETWORKDAYS(K1247,M1247)</f>
        <v>2</v>
      </c>
      <c r="Z1247" t="str">
        <f>IF(Y1247&lt;=2,"CUMPLE","NO CUMPLE")</f>
        <v>CUMPLE</v>
      </c>
      <c r="AA1247" t="str">
        <v>Demora por que el personal de la tienda habia movido unos equipos en donde se supone que se encontraban ; mientras se buscaban y se valido inventario nos demoramos</v>
      </c>
      <c r="AB1247" t="str">
        <v>POR TICKET</v>
      </c>
      <c r="AC1247" t="str">
        <f>TEXT(M1247,"mmmm")</f>
        <v>enero</v>
      </c>
      <c r="AD1247" t="str">
        <f>TEXT(M1247,"yyyy")</f>
        <v>yyyy</v>
      </c>
      <c r="AE1247">
        <f>W1247*60*24</f>
        <v>180</v>
      </c>
      <c r="AF1247">
        <f>AE1247/60</f>
        <v>3</v>
      </c>
      <c r="AG1247">
        <f>AE1247/60</f>
        <v>3</v>
      </c>
      <c r="AH1247">
        <f>L1247-K1247</f>
        <v>0.03472222222626442</v>
      </c>
      <c r="AI1247">
        <f>AH1247*24*60</f>
        <v>50.000000005820766</v>
      </c>
      <c r="AJ1247">
        <f>75728*X1247</f>
        <v>151456</v>
      </c>
    </row>
    <row r="1248" xml:space="preserve">
      <c r="A1248">
        <v>1126324</v>
      </c>
      <c r="B1248" t="str">
        <v>INCIDENTE</v>
      </c>
      <c r="C1248" t="str">
        <v>CERRADO</v>
      </c>
      <c r="D1248" t="str">
        <v>TIENDA</v>
      </c>
      <c r="E1248" t="str">
        <v>BALANZA</v>
      </c>
      <c r="F1248" t="str">
        <v>BALANZA</v>
      </c>
      <c r="G1248" t="str">
        <v>METTER</v>
      </c>
      <c r="H1248" t="str" xml:space="preserve">
        <v xml:space="preserve">Buenos días; se solicita validación y configuración de bascula colgante de serial C210664778 ya que imprime etiquetas incompletas._x000d_
Área donde su ubica la balanza_x000d_
_x000d_
PLATOS PREPARADOS</v>
      </c>
      <c r="I1248" t="str" xml:space="preserve">
        <v xml:space="preserve">Buenos días; se solicita validación y configuración de bascula colgante de serial C210664778 ya que imprime etiquetas incompletas._x000d_
Área donde su ubica la balanza_x000d_
_x000d_
PLATOS PREPARADOS</v>
      </c>
      <c r="J1248" t="str">
        <v>funcionario indica que la balanza imprime las etiquetas incompletas en la balanza de platos preparados la colgante se procede a realizar la calibración de papel así mismo es el indicado uno punto cinco que valide la configuración de la balanza este indica que la receta luego de resetearlo uno punto cinco indica que valide donde la etiquetas sale corrida luego de realizar ese procedimiento la etiqueta la información sale borrosa por lo que no se logra visualizar la información en las etiquetas así mismo se procede ajustar la etiqueta en la balanza usuario realiza pruebas quedando operativa sin etiquetas cortas sino que queda completa</v>
      </c>
      <c r="K1248">
        <v>45671.660416666666</v>
      </c>
      <c r="L1248">
        <v>45671.68194444444</v>
      </c>
      <c r="M1248">
        <v>45672</v>
      </c>
      <c r="N1248" t="str">
        <f>TEXT(M1248, "DDDD")</f>
        <v>miércoles</v>
      </c>
      <c r="O1248" t="str" xml:space="preserve">
        <v xml:space="preserve">M085 METRO MONTERIA_x000d_
_x000d_
</v>
      </c>
      <c r="P1248" t="str">
        <v>MONTERIA</v>
      </c>
      <c r="Q1248" t="str">
        <f>IF(ISBLANK(P1248),"0",(VLOOKUP(P1248,REGION,2,FALSE)))</f>
        <v>COSTA</v>
      </c>
      <c r="R1248" t="str">
        <v>Sharon Yaneth Kerguelen Wilches</v>
      </c>
      <c r="S1248">
        <f>IF(ISBLANK(R1248),"0", VLOOKUP(R1248,PERSONAL,2,FALSE))</f>
        <v>1067917448</v>
      </c>
      <c r="T1248" t="str">
        <v>DIRECTO</v>
      </c>
      <c r="U1248">
        <v>0.4340277777777778</v>
      </c>
      <c r="V1248">
        <v>0.6458333333333334</v>
      </c>
      <c r="W1248">
        <f>V1248-U1248</f>
        <v>0.21180555555555558</v>
      </c>
      <c r="X1248" t="str">
        <v>2;5</v>
      </c>
      <c r="Y1248">
        <f>NETWORKDAYS(K1248,M1248)</f>
        <v>2</v>
      </c>
      <c r="Z1248" t="str">
        <f>IF(Y1248&lt;=2,"CUMPLE","NO CUMPLE")</f>
        <v>CUMPLE</v>
      </c>
      <c r="AB1248" t="str">
        <v>POR TICKET</v>
      </c>
      <c r="AC1248" t="str">
        <f>TEXT(M1248,"mmmm")</f>
        <v>enero</v>
      </c>
      <c r="AD1248" t="str">
        <f>TEXT(M1248,"yyyy")</f>
        <v>yyyy</v>
      </c>
      <c r="AE1248">
        <f>W1248*60*24</f>
        <v>305.00000000000006</v>
      </c>
      <c r="AF1248">
        <f>AE1248/60</f>
        <v>5.083333333333334</v>
      </c>
      <c r="AG1248">
        <f>AE1248/60</f>
        <v>5.083333333333334</v>
      </c>
      <c r="AH1248">
        <f>L1248-K1248</f>
        <v>0.02152777777519077</v>
      </c>
      <c r="AI1248">
        <f>AH1248*24*60</f>
        <v>30.99999999627471</v>
      </c>
      <c r="AJ1248" t="e">
        <f>75728*X1248</f>
        <v>#VALUE!</v>
      </c>
    </row>
    <row r="1249" xml:space="preserve">
      <c r="A1249">
        <v>141</v>
      </c>
      <c r="B1249" t="str">
        <v>INCIDENTE</v>
      </c>
      <c r="C1249" t="str">
        <v>CERRADO</v>
      </c>
      <c r="D1249" t="str">
        <v>TIENDA</v>
      </c>
      <c r="E1249" t="str">
        <v>ACOMPAÑAMIENTO</v>
      </c>
      <c r="F1249" t="str">
        <v>ACOMPAÑAMIENTO</v>
      </c>
      <c r="G1249" t="str">
        <v>ACOMPAÑAMIENTO</v>
      </c>
      <c r="H1249" t="str" xml:space="preserve">
        <v xml:space="preserve">Buenas tardes_x000d_
 _x000d_
Estimados solicito de su colaboración para un recurso de isit para el evento de la feria escolar 2025 que se va a realizar desde el 16 al 19 de enero; pero necesitamos a instalar desde el 15 de enero por se adjunta el horario y el horario de la persona._x000d_
nosotros vamos a estar con la persona dos dias_x000d_
 y alla le entregamos los escalamientos_x000d_
_x000d_
Nota: Llevar Herramienta Propia</v>
      </c>
      <c r="I1249" t="str" xml:space="preserve">
        <v xml:space="preserve">Buenas tardes_x000d_
 _x000d_
Estimados solicito de su colaboración para un recurso de isit para el evento de la feria escolar 2025 que se va a realizar desde el 16 al 19 de enero; pero necesitamos a instalar desde el 15 de enero por se adjunta el horario y el horario de la persona._x000d_
nosotros vamos a estar con la persona dos dias_x000d_
 y alla le entregamos los escalamientos_x000d_
_x000d_
Nota: Llevar Herramienta Propia</v>
      </c>
      <c r="J1249" t="str" xml:space="preserve">
        <v xml:space="preserve">15/1/2024_x000d_
Hora llegada: 1:00 pm_x000d_
Hora salida: 9:00 pm_x000d_
Inicialmente se desempaco cada uno de los equipos para verificación que todo estuviera completo; luego se inició con la instalación de cada POS (POS; gaveta; impresora; pantalla usuario; pantalla cliente; escaner de mano). Se inician las POS y se hacen las respectivas pruebas. Se hacen validaciones de conexión y funcionamiento. Como se generaron errores se reportaron a mesas especializadas. A la hora de salida se dejan todas las POS operativas._x000d_
16 de enero _x000d_
Inicio: 9 am_x000d_
Salida: 8:00 pm_x000d_
Labor: Informar y Apoyar en la solución de fallas como caída del enlace de Internet; fallas en el fortinet; bloqueo en las POS; fallas en la generación del Token de compensar; fallas en los escaner de mano e impresoras. Hacer seguimiento a la estabilidad de la red y comunicación con el servidor._x000d_
17 de enero _x000d_
Inicio: 9 am_x000d_
Salida: 8:30 pm_x000d_
Labor: Informar y apoyar en la solución de fallas como caída del enlace de Internet; fallas en el fortinet; bloqueo en las POS; fallas en la generación del Token de compensar; fallas en los escaner de mano e impresoras. Hacer seguimiento a la estabilidad de la red y comunicación con el servidor._x000d_
18 de enero _x000d_
Inicio: 7:00 am_x000d_
Salida: 6:00 pm_x000d_
Labor: revisar y validar que las POS estén encendidas y funcionando correctamente. Atender; informar y tratar de solucionar las fallas que se presentaron en las POS durante el día. A pesar de todos los inconvenientes se terminó la labor con las POS operativas._x000d_
19 de enero _x000d_
Inicio: 9:00 am_x000d_
Salida: 8:30 pm_x000d_
Labor: revisar y validar que las POS estén encendidas y funcionando correctamente. Atender; informar y tratar de solucionar las fallas que se presentaron en las POS durante el día. A pesar de todos los inconvenientes se terminó la labor con las POS operativas. Al terminar la feria Inicio a retirar las POS y empacarlas para enviarlas a Jumbo Carrera 30. Se entregan las cajas a la persona encargada del transporte de los equipos._x000d_
20 de enero _x000d_
Inicio: 8:30 am_x000d_
Salida: 6:00 pm_x000d_
Labor: Se realizo el desembalaje de las cajas y se procedió con la instalación de las 6 POS en cada uno de los muebles; se realizo la configuración en la red de la tienda de cada POS y se hicieron las pruebas correspondientes con el cajero y los datafonos. Se dejaron operativas las cajas._x000d_
También se realizo la entrega de los equipos en el CRC; se validaron las cantidades de cada uno de los equipos y cables._x000d_
</v>
      </c>
      <c r="K1249">
        <v>45664.69652777778</v>
      </c>
      <c r="L1249">
        <v>45664.73819444444</v>
      </c>
      <c r="M1249">
        <v>45672</v>
      </c>
      <c r="N1249" t="str">
        <f>TEXT(M1249, "DDDD")</f>
        <v>miércoles</v>
      </c>
      <c r="O1249" t="str">
        <v>J016 JUMBO CARRERA 30</v>
      </c>
      <c r="P1249" t="str">
        <v>BOGOTA</v>
      </c>
      <c r="Q1249" t="str">
        <f>IF(ISBLANK(P1249),"0",(VLOOKUP(P1249,REGION,2,FALSE)))</f>
        <v>BOGOTA</v>
      </c>
      <c r="R1249" t="str">
        <v>Alexander Castillo Sotelo</v>
      </c>
      <c r="S1249">
        <f>IF(ISBLANK(R1249),"0", VLOOKUP(R1249,PERSONAL,2,FALSE))</f>
        <v>80216449</v>
      </c>
      <c r="T1249" t="str">
        <v>ALIADO</v>
      </c>
      <c r="U1249">
        <v>0.5416666666666666</v>
      </c>
      <c r="V1249">
        <v>0.875</v>
      </c>
      <c r="W1249">
        <f>V1249-U1249</f>
        <v>0.33333333333333337</v>
      </c>
      <c r="X1249">
        <v>15</v>
      </c>
      <c r="Y1249">
        <f>NETWORKDAYS(K1249,M1249)</f>
        <v>7</v>
      </c>
      <c r="Z1249" t="str">
        <f>IF(Y1249&lt;=2,"CUMPLE","NO CUMPLE")</f>
        <v>NO CUMPLE</v>
      </c>
      <c r="AA1249" t="str">
        <v>Solicitud de Recurso por 6 Dias</v>
      </c>
      <c r="AB1249" t="str">
        <v xml:space="preserve">POR DIA </v>
      </c>
      <c r="AC1249" t="str">
        <f>TEXT(M1249,"mmmm")</f>
        <v>enero</v>
      </c>
      <c r="AD1249" t="str">
        <f>TEXT(M1249,"yyyy")</f>
        <v>yyyy</v>
      </c>
      <c r="AE1249">
        <f>W1249*60*24</f>
        <v>480.0000000000001</v>
      </c>
      <c r="AF1249">
        <f>AE1249/60</f>
        <v>8.000000000000002</v>
      </c>
      <c r="AG1249">
        <f>AE1249/60</f>
        <v>8.000000000000002</v>
      </c>
      <c r="AH1249">
        <f>L1249-K1249</f>
        <v>0.04166666666424135</v>
      </c>
      <c r="AI1249">
        <f>AH1249*24*60</f>
        <v>59.99999999650754</v>
      </c>
      <c r="AJ1249">
        <f>75728*X1249</f>
        <v>1135920</v>
      </c>
    </row>
    <row r="1250" xml:space="preserve">
      <c r="A1250">
        <v>1130980</v>
      </c>
      <c r="B1250" t="str">
        <v>INCIDENTE</v>
      </c>
      <c r="C1250" t="str">
        <v>CERRADO</v>
      </c>
      <c r="D1250" t="str">
        <v>TIENDA</v>
      </c>
      <c r="E1250" t="str">
        <v>ACOMPAÑAMIENTO</v>
      </c>
      <c r="F1250" t="str">
        <v>ACOMPAÑAMIENTO</v>
      </c>
      <c r="G1250" t="str">
        <v>ACOMPAÑAMIENTO</v>
      </c>
      <c r="H1250" t="str" xml:space="preserve">
        <v xml:space="preserve">buenos días me pueden colaborar por favor revisando la zebra portable de la sección de pgc ya que al imprimir deja muchos espacios vacíos y esto genera perdida de papel mil gracias._x000d_
}</v>
      </c>
      <c r="I1250" t="str" xml:space="preserve">
        <v xml:space="preserve">buenos días me pueden colaborar por favor revisando la zebra portable de la sección de pgc ya que al imprimir deja muchos espacios vacíos y esto genera perdida de papel mil gracias._x000d_
}</v>
      </c>
      <c r="J1250" t="str" xml:space="preserve">
        <v xml:space="preserve">Buenos días me pueden colaborar por favor revisando la zebra portable de la sección de pgc ya que al imprimir deja muchos espacios vacíos y esto genera perdida de papel mil gracias.                                                                                                                 solución: se llega a sitio se procede a revisar la impresora portátil se le configura o calibra el sensor de papel se limpia el sensor se realizan pruebas con la usuaria tirando precios las cuales no dejan espacio y queda correctamente                                                _x000d_
                                                _x000d_
                                                _x000d_
                                                _x000d_
                                                _x000d_
                                                _x000d_
                                                _x000d_
                                                _x000d_
                                                _x000d_
                                                _x000d_
                                                _x000d_
                                                _x000d_
</v>
      </c>
      <c r="K1250">
        <v>45671.479166666664</v>
      </c>
      <c r="L1250">
        <v>45671.48611111111</v>
      </c>
      <c r="M1250">
        <v>45672</v>
      </c>
      <c r="N1250" t="str">
        <f>TEXT(M1250, "DDDD")</f>
        <v>miércoles</v>
      </c>
      <c r="O1250" t="str" xml:space="preserve">
        <v xml:space="preserve">J027 JUMBO RIONEGRO_x000d_
_x000d_
</v>
      </c>
      <c r="P1250" t="str">
        <v>RIONEGRO</v>
      </c>
      <c r="Q1250" t="str">
        <f>IF(ISBLANK(P1250),"0",(VLOOKUP(P1250,REGION,2,FALSE)))</f>
        <v>CENTRO</v>
      </c>
      <c r="R1250" t="str">
        <v xml:space="preserve">Carlos Mario Morelo Durango </v>
      </c>
      <c r="S1250" t="e">
        <f>IF(ISBLANK(R1250),"0", VLOOKUP(R1250,PERSONAL,2,FALSE))</f>
        <v>#N/A</v>
      </c>
      <c r="T1250" t="str">
        <v>DIRECTO</v>
      </c>
      <c r="U1250">
        <v>0.3888888888888889</v>
      </c>
      <c r="V1250">
        <v>0.4375</v>
      </c>
      <c r="W1250">
        <f>V1250-U1250</f>
        <v>0.048611111111111105</v>
      </c>
      <c r="X1250">
        <v>1</v>
      </c>
      <c r="Y1250">
        <f>NETWORKDAYS(K1250,M1250)</f>
        <v>2</v>
      </c>
      <c r="Z1250" t="str">
        <f>IF(Y1250&lt;=2,"CUMPLE","NO CUMPLE")</f>
        <v>CUMPLE</v>
      </c>
      <c r="AB1250" t="str">
        <v>POR TICKET</v>
      </c>
      <c r="AC1250" t="str">
        <f>TEXT(M1250,"mmmm")</f>
        <v>enero</v>
      </c>
      <c r="AD1250" t="str">
        <f>TEXT(M1250,"yyyy")</f>
        <v>yyyy</v>
      </c>
      <c r="AE1250">
        <f>W1250*60*24</f>
        <v>69.99999999999999</v>
      </c>
      <c r="AF1250">
        <f>AE1250/60</f>
        <v>1.1666666666666665</v>
      </c>
      <c r="AG1250">
        <f>AE1250/60</f>
        <v>1.1666666666666665</v>
      </c>
      <c r="AH1250">
        <f>L1250-K1250</f>
        <v>0.006944444445252884</v>
      </c>
      <c r="AI1250">
        <f>AH1250*24*60</f>
        <v>10.000000001164153</v>
      </c>
      <c r="AJ1250">
        <f>75728*X1250</f>
        <v>75728</v>
      </c>
    </row>
    <row r="1251" xml:space="preserve">
      <c r="A1251">
        <v>1131828</v>
      </c>
      <c r="B1251" t="str">
        <v>INCIDENTE</v>
      </c>
      <c r="C1251" t="str">
        <v>ABIERTO</v>
      </c>
      <c r="D1251" t="str">
        <v>TIENDA</v>
      </c>
      <c r="E1251" t="str">
        <v>BALANZA</v>
      </c>
      <c r="F1251" t="str">
        <v>BALANZA</v>
      </c>
      <c r="G1251" t="str">
        <v>METTER TOLEDO</v>
      </c>
      <c r="H1251" t="str">
        <v>solicito de su colaboración con la visita del técnico ya que la balanza de fruver el papel no rueda.}</v>
      </c>
      <c r="I1251" t="str">
        <v>solicito de su colaboración con la visita del técnico ya que la balanza de fruver el papel no rueda.}</v>
      </c>
      <c r="J1251" t="str" xml:space="preserve">
        <v xml:space="preserve">Se llega al sitio siendo las 8:00 am Me dirijo al contralor para esperar la aprobación de ingreso. Una vez aprobado; me dirijo al sótano para ubicar la balanza. Por indicaciones de Ever; subo el equipo a la oficina de sistemas._x000d_
_x000d_
Al quitar la tapa de la balanza; evidencia un tornillo suelto (se reportó inmediatamente a Ever). Se procede a realizar varias pruebas; limpieza del sensor y calibración del papel; pero la falla continúa. Posteriormente; se revisa la impresora y se evidencia que la base que soporta el sensor está partida y sin tornillo._x000d_
_x000d_
Se le informa a Ever; quien indica que la base sea pegada provisionalmente mientras se solicita y llega la pieza. La balanza queda imprimiendo; pero desperdicia entre dos y cinco pegatinas por impresión._x000d_
_x000d_
Por solicitud del gerente de la tienda; la balanza queda en la oficina de sistemas hasta que llegue la pieza</v>
      </c>
      <c r="K1251">
        <v>45672.51666666667</v>
      </c>
      <c r="L1251">
        <v>45672.555555555555</v>
      </c>
      <c r="M1251">
        <v>45673</v>
      </c>
      <c r="N1251" t="str">
        <f>TEXT(M1251, "DDDD")</f>
        <v>jueves</v>
      </c>
      <c r="O1251" t="str" xml:space="preserve">
        <v xml:space="preserve">J126 JUMBO SAN SILVESTRE_x000d_
_x000d_
</v>
      </c>
      <c r="P1251" t="str">
        <v>BARRANCABERMEJA</v>
      </c>
      <c r="Q1251" t="str">
        <f>IF(ISBLANK(P1251),"0",(VLOOKUP(P1251,REGION,2,FALSE)))</f>
        <v>ORIENTE</v>
      </c>
      <c r="R1251" t="str">
        <v>Yeison Elian Caceres Velandia</v>
      </c>
      <c r="S1251" t="e">
        <f>IF(ISBLANK(R1251),"0", VLOOKUP(R1251,PERSONAL,2,FALSE))</f>
        <v>#N/A</v>
      </c>
      <c r="T1251" t="str">
        <v>DIRECTO</v>
      </c>
      <c r="U1251">
        <v>0.3333333333333333</v>
      </c>
      <c r="V1251">
        <v>0.5277777777777778</v>
      </c>
      <c r="W1251">
        <f>V1251-U1251</f>
        <v>0.19444444444444448</v>
      </c>
      <c r="X1251">
        <v>2</v>
      </c>
      <c r="Y1251">
        <f>NETWORKDAYS(K1251,M1251)</f>
        <v>2</v>
      </c>
      <c r="Z1251" t="str">
        <f>IF(Y1251&lt;=2,"CUMPLE","NO CUMPLE")</f>
        <v>CUMPLE</v>
      </c>
      <c r="AB1251" t="str">
        <v>POR TICKET</v>
      </c>
      <c r="AC1251" t="str">
        <f>TEXT(M1251,"mmmm")</f>
        <v>enero</v>
      </c>
      <c r="AD1251" t="str">
        <f>TEXT(M1251,"yyyy")</f>
        <v>yyyy</v>
      </c>
      <c r="AE1251">
        <f>W1251*60*24</f>
        <v>280</v>
      </c>
      <c r="AF1251">
        <f>AE1251/60</f>
        <v>4.666666666666667</v>
      </c>
      <c r="AG1251">
        <f>AE1251/60</f>
        <v>4.666666666666667</v>
      </c>
      <c r="AH1251">
        <f>L1251-K1251</f>
        <v>0.038888888884685</v>
      </c>
      <c r="AI1251">
        <f>AH1251*24*60</f>
        <v>55.9999999939464</v>
      </c>
      <c r="AJ1251">
        <f>75728*X1251</f>
        <v>151456</v>
      </c>
    </row>
    <row r="1252" xml:space="preserve">
      <c r="A1252">
        <v>1131507</v>
      </c>
      <c r="B1252" t="str">
        <v>SOLICITUD</v>
      </c>
      <c r="C1252" t="str">
        <v>CERRADO</v>
      </c>
      <c r="D1252" t="str">
        <v>TIENDA</v>
      </c>
      <c r="E1252" t="str">
        <v>EQUIPOS</v>
      </c>
      <c r="F1252" t="str">
        <v>EQUIPOS</v>
      </c>
      <c r="G1252" t="str">
        <v>PC</v>
      </c>
      <c r="H1252" t="str" xml:space="preserve">
        <v xml:space="preserve">Me puedes ayudar a gestionar los siguintes activos para baja. Los equipos deben quedar en la oficina de sistemas rotulados con una hoja en blanco que indique que estan para baja. Los activos a trabajar y rotular los dejo en el archivo de excel adjunto. Cualquier duda me lo hacen saber._x000d_
</v>
      </c>
      <c r="I1252" t="str" xml:space="preserve">
        <v xml:space="preserve">Me puedes ayudar a gestionar los siguintes activos para baja. Los equipos deben quedar en la oficina de sistemas rotulados con una hoja en blanco que indique que estan para baja. Los activos a trabajar y rotular los dejo en el archivo de excel adjunto. Cualquier duda me lo hacen saber._x000d_
</v>
      </c>
      <c r="J1252" t="str">
        <v>Se Realiza la gestion de los siguintes activos para baja; scanner balanza; impresoras y Pos. Los equipos quedan en la oficina de sistemas rotulados con una hoja en blanco indicando que estan para baja. Se comprueban los seriales de las POS ; las Impresoras Epson y Los Scanner balanza de acuerdo con el excel y se rotulan y organizan para dar de baja.</v>
      </c>
      <c r="K1252">
        <v>45671.60763888889</v>
      </c>
      <c r="L1252">
        <v>45671.62569444445</v>
      </c>
      <c r="M1252">
        <v>45673</v>
      </c>
      <c r="N1252" t="str">
        <f>TEXT(M1252, "DDDD")</f>
        <v>jueves</v>
      </c>
      <c r="O1252" t="str" xml:space="preserve">
        <v xml:space="preserve">J036 JUMBO POPAYAN CAMPANARIO_x000d_
_x000d_
</v>
      </c>
      <c r="P1252" t="str">
        <v>POPAYAN</v>
      </c>
      <c r="Q1252" t="str">
        <f>IF(ISBLANK(P1252),"0",(VLOOKUP(P1252,REGION,2,FALSE)))</f>
        <v>OCCIDENTE</v>
      </c>
      <c r="R1252" t="str">
        <v xml:space="preserve">Cristian Andres Llantén Dulce </v>
      </c>
      <c r="S1252" t="e">
        <f>IF(ISBLANK(R1252),"0", VLOOKUP(R1252,PERSONAL,2,FALSE))</f>
        <v>#N/A</v>
      </c>
      <c r="T1252" t="str">
        <v>CFS</v>
      </c>
      <c r="U1252">
        <v>0.375</v>
      </c>
      <c r="V1252">
        <v>0.4583333333333333</v>
      </c>
      <c r="W1252">
        <f>V1252-U1252</f>
        <v>0.08333333333333331</v>
      </c>
      <c r="X1252">
        <v>1</v>
      </c>
      <c r="Y1252">
        <f>NETWORKDAYS(K1252,M1252)</f>
        <v>3</v>
      </c>
      <c r="Z1252" t="str">
        <f>IF(Y1252&lt;=2,"CUMPLE","NO CUMPLE")</f>
        <v>NO CUMPLE</v>
      </c>
      <c r="AB1252" t="str">
        <v>POR TICKET</v>
      </c>
      <c r="AC1252" t="str">
        <f>TEXT(M1252,"mmmm")</f>
        <v>enero</v>
      </c>
      <c r="AD1252" t="str">
        <f>TEXT(M1252,"yyyy")</f>
        <v>yyyy</v>
      </c>
      <c r="AE1252">
        <f>W1252*60*24</f>
        <v>119.99999999999997</v>
      </c>
      <c r="AF1252">
        <f>AE1252/60</f>
        <v>1.9999999999999996</v>
      </c>
      <c r="AG1252">
        <f>AE1252/60</f>
        <v>1.9999999999999996</v>
      </c>
      <c r="AH1252">
        <f>L1252-K1252</f>
        <v>0.018055555556202307</v>
      </c>
      <c r="AI1252">
        <f>AH1252*24*60</f>
        <v>26.000000000931323</v>
      </c>
      <c r="AJ1252">
        <f>75728*X1252</f>
        <v>75728</v>
      </c>
    </row>
    <row r="1253">
      <c r="A1253">
        <v>1130718</v>
      </c>
      <c r="B1253" t="str">
        <v>SOLICITUD</v>
      </c>
      <c r="C1253" t="str">
        <v>CERRADO</v>
      </c>
      <c r="D1253" t="str">
        <v>TIENDA</v>
      </c>
      <c r="E1253" t="str">
        <v>ACOMPAÑAMIENTO</v>
      </c>
      <c r="F1253" t="str">
        <v>ACOMPAÑAMIENTO</v>
      </c>
      <c r="G1253" t="str">
        <v>ACOMPAÑAMIENTO</v>
      </c>
      <c r="H1253" t="str">
        <v>Me puedes ayudar con un acompañamiento el dia 16 de Enero con el fin de asistir al personal de redeban en cualquier novedad que corresponda a POS. Redenban realizara el cambio de cables en sus dispositivos. Favor llegar en 7:30... el equipo de redeban llega a las 8 am.</v>
      </c>
      <c r="I1253" t="str">
        <v>Me puedes ayudar con un acompañamiento el dia 16 de Enero con el fin de asistir al personal de redeban en cualquier novedad que corresponda a POS. Redenban realizara el cambio de cables en sus dispositivos. Favor llegar en 7:30... el equipo de redeban llega a las 8 am.</v>
      </c>
      <c r="J1253" t="str">
        <v>Se realiza la visita para realizar acompañamiento el dia 16 de Enero con el fin de asistir al personal de redeban en cualquier novedad que corresponda a POS. El personal de Redeban Cancelo la visita por lo que fue fallido el servicio.</v>
      </c>
      <c r="K1253">
        <v>45671.375</v>
      </c>
      <c r="L1253">
        <v>45671.48125</v>
      </c>
      <c r="M1253">
        <v>45673</v>
      </c>
      <c r="N1253" t="str">
        <f>TEXT(M1253, "DDDD")</f>
        <v>jueves</v>
      </c>
      <c r="O1253" t="str">
        <v>J036 JUMBO POPAYAN CAMPANARIO</v>
      </c>
      <c r="P1253" t="str">
        <v>POPAYAN</v>
      </c>
      <c r="Q1253" t="str">
        <f>IF(ISBLANK(P1253),"0",(VLOOKUP(P1253,REGION,2,FALSE)))</f>
        <v>OCCIDENTE</v>
      </c>
      <c r="R1253" t="str">
        <v xml:space="preserve">Cristian Andres Llantén Dulce </v>
      </c>
      <c r="S1253" t="e">
        <f>IF(ISBLANK(R1253),"0", VLOOKUP(R1253,PERSONAL,2,FALSE))</f>
        <v>#N/A</v>
      </c>
      <c r="T1253" t="str">
        <v>CFS</v>
      </c>
      <c r="U1253">
        <v>0.3125</v>
      </c>
      <c r="V1253">
        <v>0.4583333333333333</v>
      </c>
      <c r="W1253">
        <f>V1253-U1253</f>
        <v>0.14583333333333331</v>
      </c>
      <c r="X1253" t="str">
        <v>1;5</v>
      </c>
      <c r="Y1253">
        <f>NETWORKDAYS(K1253,M1253)</f>
        <v>3</v>
      </c>
      <c r="Z1253" t="str">
        <f>IF(Y1253&lt;=2,"CUMPLE","NO CUMPLE")</f>
        <v>NO CUMPLE</v>
      </c>
      <c r="AB1253" t="str">
        <v xml:space="preserve">POR DIA </v>
      </c>
      <c r="AC1253" t="str">
        <f>TEXT(M1253,"mmmm")</f>
        <v>enero</v>
      </c>
      <c r="AD1253" t="str">
        <f>TEXT(M1253,"yyyy")</f>
        <v>yyyy</v>
      </c>
      <c r="AE1253">
        <f>W1253*60*24</f>
        <v>209.99999999999994</v>
      </c>
      <c r="AF1253">
        <f>AE1253/60</f>
        <v>3.499999999999999</v>
      </c>
      <c r="AG1253">
        <f>AE1253/60</f>
        <v>3.499999999999999</v>
      </c>
      <c r="AH1253">
        <f>L1253-K1253</f>
        <v>0.10624999999708962</v>
      </c>
      <c r="AI1253">
        <f>AH1253*24*60</f>
        <v>152.99999999580905</v>
      </c>
      <c r="AJ1253" t="e">
        <f>75728*X1253</f>
        <v>#VALUE!</v>
      </c>
    </row>
    <row r="1254">
      <c r="A1254">
        <v>1131386</v>
      </c>
      <c r="B1254" t="str">
        <v>SOLICITUD</v>
      </c>
      <c r="C1254" t="str">
        <v>CERRADO</v>
      </c>
      <c r="D1254" t="str">
        <v>TIENDA</v>
      </c>
      <c r="E1254" t="str">
        <v>EQUIPOS</v>
      </c>
      <c r="F1254" t="str">
        <v>EMBAJALE</v>
      </c>
      <c r="G1254" t="str">
        <v>EQUIPOS</v>
      </c>
      <c r="H1254" t="str">
        <v>Solicito de su colaboración para realizar la busqueda; embale y gestión para despacho de los siguientes activos: TIPO: IMPRESORA|POS | FABRICANTE: NCR | MODELO: 7199-7201-9001 | SERIALES: 58-62398010; 58-62398019; 58-62398029;</v>
      </c>
      <c r="I1254" t="str">
        <v>Solicito de su colaboración para realizar la busqueda; embale y gestión para despacho de los siguientes activos: TIPO: IMPRESORA|POS | FABRICANTE: NCR | MODELO: 7199-7201-9001 | SERIALES: 58-62398010; 58-62398019; 58-62398029;</v>
      </c>
      <c r="J1254" t="str">
        <v>Se realiza busqueda y gestión para despacho de los siguientes activos: TIPO: IMPRESORA|POS | FABRICANTE: NCR | MODELO: 7199-7201-9001 | SERIALES: 58-62398010; 58-62398019; 58-62398029; de las cuales solo fue posible evidenciar la existencia de 1 sola con serial  58-62398010; se realiza la busqueda en la Linea de cajas y las perifericas pero no se evidenciaron las otras 2</v>
      </c>
      <c r="K1254">
        <v>45671.58541666667</v>
      </c>
      <c r="L1254">
        <v>45671.61944444444</v>
      </c>
      <c r="M1254">
        <v>45673</v>
      </c>
      <c r="N1254" t="str">
        <f>TEXT(M1254, "DDDD")</f>
        <v>jueves</v>
      </c>
      <c r="O1254" t="str">
        <v>J036 JUMBO POPAYAN CAMPANARIO</v>
      </c>
      <c r="P1254" t="str">
        <v>POPAYAN</v>
      </c>
      <c r="Q1254" t="str">
        <f>IF(ISBLANK(P1254),"0",(VLOOKUP(P1254,REGION,2,FALSE)))</f>
        <v>OCCIDENTE</v>
      </c>
      <c r="R1254" t="str">
        <v>Cristian Andres Llantén Dulce</v>
      </c>
      <c r="S1254" t="e">
        <f>IF(ISBLANK(R1254),"0", VLOOKUP(R1254,PERSONAL,2,FALSE))</f>
        <v>#N/A</v>
      </c>
      <c r="T1254" t="str">
        <v>CFS</v>
      </c>
      <c r="U1254">
        <v>0.4583333333333333</v>
      </c>
      <c r="V1254">
        <v>0.5</v>
      </c>
      <c r="W1254">
        <f>V1254-U1254</f>
        <v>0.041666666666666685</v>
      </c>
      <c r="X1254">
        <v>1</v>
      </c>
      <c r="Y1254">
        <f>NETWORKDAYS(K1254,M1254)</f>
        <v>3</v>
      </c>
      <c r="Z1254" t="str">
        <f>IF(Y1254&lt;=2,"CUMPLE","NO CUMPLE")</f>
        <v>NO CUMPLE</v>
      </c>
      <c r="AB1254" t="str">
        <v>POR TICKET</v>
      </c>
      <c r="AC1254" t="str">
        <f>TEXT(M1254,"mmmm")</f>
        <v>enero</v>
      </c>
      <c r="AD1254" t="str">
        <f>TEXT(M1254,"yyyy")</f>
        <v>yyyy</v>
      </c>
      <c r="AE1254">
        <f>W1254*60*24</f>
        <v>60.00000000000002</v>
      </c>
      <c r="AF1254">
        <f>AE1254/60</f>
        <v>1.0000000000000004</v>
      </c>
      <c r="AG1254">
        <f>AE1254/60</f>
        <v>1.0000000000000004</v>
      </c>
      <c r="AH1254">
        <f>L1254-K1254</f>
        <v>0.03402777777228039</v>
      </c>
      <c r="AI1254">
        <f>AH1254*24*60</f>
        <v>48.99999999208376</v>
      </c>
      <c r="AJ1254">
        <f>75728*X1254</f>
        <v>75728</v>
      </c>
    </row>
    <row r="1255">
      <c r="A1255">
        <v>1131529</v>
      </c>
      <c r="B1255" t="str">
        <v>INCIDENTE</v>
      </c>
      <c r="C1255" t="str">
        <v>CERRADO</v>
      </c>
      <c r="D1255" t="str">
        <v>TIENDA</v>
      </c>
      <c r="E1255" t="str">
        <v>EQUIPOS</v>
      </c>
      <c r="F1255" t="str">
        <v>EQUIPOS</v>
      </c>
      <c r="G1255" t="str">
        <v>VISOR CLIENTE</v>
      </c>
      <c r="H1255" t="str">
        <v>buenas tardes el único verificador que es compatible con NCR se retiro por falta de actualización; en el momento no tenemos ningún verificador agradecemos su colaboración implementando el verificador</v>
      </c>
      <c r="I1255" t="str">
        <v>buenas tardes el único verificador que es compatible con NCR se retiro por falta de actualización; en el momento no tenemos ningún verificador agradecemos su colaboración implementando el verificador</v>
      </c>
      <c r="J1255" t="str">
        <v>Se visita tienda y se procede a revisar Verificador reportado con falla; donde es necesario reconfigurar equipo segun instructivo; validando url de servidor para consulta y correcta configuracion del Verificador; luego de hacer la configuración se lleva equipo a piso de ventas y se procede a realizar pruebas de lectura de productos de todas las secciones del piso de ventas; asi mismo lectura de cedula y tarjetas regalo; dicho proceso con el acompañamiento de Eduardo Peña quien certifico dichas pruebas las cuales tambien sele informaron al gerente de la tienda; se reporta terminacion de labor a Geovanna Lopez.</v>
      </c>
      <c r="K1255">
        <v>45671.611805555556</v>
      </c>
      <c r="L1255">
        <v>45673.51111111111</v>
      </c>
      <c r="M1255">
        <v>45673</v>
      </c>
      <c r="N1255" t="str">
        <f>TEXT(M1255, "DDDD")</f>
        <v>jueves</v>
      </c>
      <c r="O1255" t="str">
        <v>M097 METRO SOGAMOSO</v>
      </c>
      <c r="P1255" t="str">
        <v>SOGAMOSO</v>
      </c>
      <c r="Q1255" t="str">
        <f>IF(ISBLANK(P1255),"0",(VLOOKUP(P1255,REGION,2,FALSE)))</f>
        <v>ORIENTE</v>
      </c>
      <c r="R1255" t="str">
        <v>Jonathan Ricardo Vargas Zambrano</v>
      </c>
      <c r="S1255" t="e">
        <f>IF(ISBLANK(R1255),"0", VLOOKUP(R1255,PERSONAL,2,FALSE))</f>
        <v>#N/A</v>
      </c>
      <c r="T1255" t="str">
        <v>ALIADO</v>
      </c>
      <c r="U1255">
        <v>0.5833333333333334</v>
      </c>
      <c r="V1255">
        <v>0.6666666666666666</v>
      </c>
      <c r="W1255">
        <f>V1255-U1255</f>
        <v>0.08333333333333326</v>
      </c>
      <c r="X1255">
        <v>1</v>
      </c>
      <c r="Y1255">
        <f>NETWORKDAYS(K1255,M1255)</f>
        <v>3</v>
      </c>
      <c r="Z1255" t="str">
        <v>NO CUMPLE</v>
      </c>
      <c r="AB1255" t="str">
        <v>POR TICKET</v>
      </c>
      <c r="AC1255" t="str">
        <f>TEXT(M1255,"mmmm")</f>
        <v>enero</v>
      </c>
      <c r="AD1255" t="str">
        <f>TEXT(M1255,"yyyy")</f>
        <v>yyyy</v>
      </c>
      <c r="AE1255">
        <f>W1255*60*24</f>
        <v>119.99999999999989</v>
      </c>
      <c r="AF1255">
        <f>AE1255/60</f>
        <v>1.999999999999998</v>
      </c>
      <c r="AG1255">
        <f>AE1255/60</f>
        <v>1.999999999999998</v>
      </c>
      <c r="AH1255">
        <f>L1255-K1255</f>
        <v>1.8993055555547471</v>
      </c>
      <c r="AI1255">
        <f>AH1255*24*60</f>
        <v>2734.999999998836</v>
      </c>
      <c r="AJ1255">
        <f>75728*X1255</f>
        <v>75728</v>
      </c>
    </row>
    <row r="1256" xml:space="preserve">
      <c r="A1256">
        <v>1131558</v>
      </c>
      <c r="B1256" t="str">
        <v>SOLICITUD</v>
      </c>
      <c r="C1256" t="str">
        <v>CERRADO</v>
      </c>
      <c r="D1256" t="str">
        <v>TIENDA</v>
      </c>
      <c r="E1256" t="str">
        <v>EQUIPOS</v>
      </c>
      <c r="F1256" t="str">
        <v>EQUIPOS</v>
      </c>
      <c r="G1256" t="str">
        <v>EQUIPOS</v>
      </c>
      <c r="H1256" t="str">
        <v>Me puedes ayudar a gestionar los siguintes activos para baja. Los equipos deben quedar en la oficina de sistemas rotulados con una hoja en blanco que indique que estan para baja. Los activos a trabajar y rotular los dejo en el archivo de excel adjunto. Cualquier duda me lo hacen saber. Al terminar el proceso; favor devolver el ticket para gestionar la baja.</v>
      </c>
      <c r="I1256" t="str">
        <v>Me puedes ayudar a gestionar los siguintes activos para baja. Los equipos deben quedar en la oficina de sistemas rotulados con una hoja en blanco que indique que estan para baja. Los activos a trabajar y rotular los dejo en el archivo de excel adjunto. Cualquier duda me lo hacen saber. Al terminar el proceso; favor devolver el ticket para gestionar la baja.</v>
      </c>
      <c r="J1256" t="str" xml:space="preserve">
        <v xml:space="preserve">Fecha de inicio 16/01/ 2024 _x000d_
Hora de inicio: 08:00_x000d_
Hora final: 12:30_x000d_
Se llega a sitio se procede a buscar el área de entrada de empleados. La cual personal de seguridad informa que no está habilitada. Se procede a ir al área de servicio al cliente en la cual una compañera Me guía hasta el área de sistemas con seguridad para empezar la labor. Se realiza la labor de reconocimiento de equipos cpu para dar de baja y escáner _x000d_
Se hacen las respectivas anotaciones en archivo de excel encontrando 6 cpus correspondientes y una que no corresponde. Se documenta y se encuentra escáner. _x000d_
Se dejan todos los equipos empacados y rotulados para dar de baja con sus respectivo serial organizados en el área de centro de cómputo de sistemas </v>
      </c>
      <c r="K1256">
        <v>45671.62152777778</v>
      </c>
      <c r="L1256">
        <v>45671.65555555555</v>
      </c>
      <c r="M1256">
        <v>45673</v>
      </c>
      <c r="N1256" t="str">
        <f>TEXT(M1256, "DDDD")</f>
        <v>jueves</v>
      </c>
      <c r="O1256" t="str">
        <v>M006 METRO PALMIRA</v>
      </c>
      <c r="P1256" t="str">
        <v>PALMIRA</v>
      </c>
      <c r="Q1256" t="str">
        <f>IF(ISBLANK(P1256),"0",(VLOOKUP(P1256,REGION,2,FALSE)))</f>
        <v>OCCIDENTE</v>
      </c>
      <c r="R1256" t="str">
        <v>Edgard Diaz Calderon</v>
      </c>
      <c r="S1256" t="e">
        <f>IF(ISBLANK(R1256),"0", VLOOKUP(R1256,PERSONAL,2,FALSE))</f>
        <v>#N/A</v>
      </c>
      <c r="T1256" t="str">
        <v>ALIADO</v>
      </c>
      <c r="U1256">
        <v>0.4861111111111111</v>
      </c>
      <c r="V1256">
        <v>0.6527777777777778</v>
      </c>
      <c r="W1256">
        <f>V1256-U1256</f>
        <v>0.16666666666666669</v>
      </c>
      <c r="X1256">
        <v>2</v>
      </c>
      <c r="Y1256">
        <f>NETWORKDAYS(K1256,M1256)</f>
        <v>3</v>
      </c>
      <c r="Z1256" t="str">
        <f>IF(Y1256&lt;=2,"CUMPLE","NO CUMPLE")</f>
        <v>NO CUMPLE</v>
      </c>
      <c r="AB1256" t="str">
        <v>POR TICKET</v>
      </c>
      <c r="AC1256" t="str">
        <f>TEXT(M1256,"mmmm")</f>
        <v>enero</v>
      </c>
      <c r="AD1256" t="str">
        <f>TEXT(M1256,"yyyy")</f>
        <v>yyyy</v>
      </c>
      <c r="AE1256">
        <f>W1256*60*24</f>
        <v>240.00000000000006</v>
      </c>
      <c r="AF1256">
        <f>AE1256/60</f>
        <v>4.000000000000001</v>
      </c>
      <c r="AG1256">
        <f>AE1256/60</f>
        <v>4.000000000000001</v>
      </c>
      <c r="AH1256">
        <f>L1256-K1256</f>
        <v>0.03402777777228039</v>
      </c>
      <c r="AI1256">
        <f>AH1256*24*60</f>
        <v>48.99999999208376</v>
      </c>
      <c r="AJ1256">
        <f>75728*X1256</f>
        <v>151456</v>
      </c>
    </row>
    <row r="1257" xml:space="preserve">
      <c r="A1257">
        <v>1133437</v>
      </c>
      <c r="B1257" t="str">
        <v>SOLICITUD</v>
      </c>
      <c r="C1257" t="str">
        <v>CERRADO</v>
      </c>
      <c r="D1257" t="str">
        <v>TIENDA</v>
      </c>
      <c r="E1257" t="str">
        <v>TRASLADO EQUIPOS</v>
      </c>
      <c r="F1257" t="str">
        <v>TRASLADO EQUIPOS</v>
      </c>
      <c r="G1257" t="str">
        <v>TRASLADO EQUIPOS</v>
      </c>
      <c r="H1257" t="str" xml:space="preserve">
        <v xml:space="preserve">Buenas tardes: Solicito de su colaboración para realizar el traslado de los equipos que estaban asignados a Harold Gonzalez. Los equipos entregados estan en custodia de la jefe de Gestion Humana en la tienda Diana Lozano. Los equipos son: NOTEBOOK|STANDARD HEWLETT PACKARD HP 240 G8 | Nº Serie: 5CG2417972; Diadema y Celular son SD. La caja con los elementos debe quedar en custodia del area de seguridad de la tienda.; con el fin de ser entregado a la transportadora. La caja debe estar marcada como "DEVOLUCION A SEDE"_x000d_
Al terminar el proceso devolver la llamada para seguir con la gestión._x000d_
Favor enviar el tamaño y peso de la caja._x000d_
_x000d_
alto; lago y ancho.</v>
      </c>
      <c r="I1257" t="str" xml:space="preserve">
        <v xml:space="preserve">Buenas tardes: Solicito de su colaboración para realizar el traslado de los equipos que estaban asignados a Harold Gonzalez. Los equipos entregados estan en custodia de la jefe de Gestion Humana en la tienda Diana Lozano. Los equipos son: NOTEBOOK|STANDARD HEWLETT PACKARD HP 240 G8 | Nº Serie: 5CG2417972; Diadema y Celular son SD. La caja con los elementos debe quedar en custodia del area de seguridad de la tienda.; con el fin de ser entregado a la transportadora. La caja debe estar marcada como "DEVOLUCION A SEDE"_x000d_
Al terminar el proceso devolver la llamada para seguir con la gestión._x000d_
Favor enviar el tamaño y peso de la caja._x000d_
_x000d_
alto; lago y ancho.</v>
      </c>
      <c r="J1257" t="str" xml:space="preserve">
        <v xml:space="preserve">_x000d_
Se solicita el equipo a recursos humanos; embala equipo y se lleva al área de seguridad; se valida contenido con ellos y después se procede a firmar acta y sellar la caja._x000d_
_x000d_
se envía documentación firmada; eevidencia de embalaje y medidas de la caja. Queda en poder de Diego Fernando Delgado; del área de seguridad.</v>
      </c>
      <c r="K1257">
        <v>45672.59444444445</v>
      </c>
      <c r="L1257">
        <v>45672.61944444444</v>
      </c>
      <c r="M1257">
        <v>45673</v>
      </c>
      <c r="N1257" t="str">
        <f>TEXT(M1257, "DDDD")</f>
        <v>jueves</v>
      </c>
      <c r="O1257" t="str">
        <v>M035 METRO PLAZA BUGA</v>
      </c>
      <c r="P1257" t="str">
        <v>BUGA</v>
      </c>
      <c r="Q1257" t="str">
        <f>IF(ISBLANK(P1257),"0",(VLOOKUP(P1257,REGION,2,FALSE)))</f>
        <v>OCCIDENTE</v>
      </c>
      <c r="R1257" t="str">
        <v>Manuel Alejandro Zuluaga Fino</v>
      </c>
      <c r="S1257" t="e">
        <f>IF(ISBLANK(R1257),"0", VLOOKUP(R1257,PERSONAL,2,FALSE))</f>
        <v>#N/A</v>
      </c>
      <c r="T1257" t="str">
        <v>ALIADO</v>
      </c>
      <c r="U1257">
        <v>0.6041666666666666</v>
      </c>
      <c r="V1257">
        <v>0.65625</v>
      </c>
      <c r="W1257">
        <f>V1257-U1257</f>
        <v>0.05208333333333337</v>
      </c>
      <c r="X1257">
        <v>1</v>
      </c>
      <c r="Y1257">
        <f>NETWORKDAYS(K1257,M1257)</f>
        <v>2</v>
      </c>
      <c r="Z1257" t="str">
        <f>IF(Y1257&lt;=2,"CUMPLE","NO CUMPLE")</f>
        <v>CUMPLE</v>
      </c>
      <c r="AB1257" t="str">
        <v>POR TICKET</v>
      </c>
      <c r="AC1257" t="str">
        <f>TEXT(M1257,"mmmm")</f>
        <v>enero</v>
      </c>
      <c r="AD1257" t="str">
        <f>TEXT(M1257,"yyyy")</f>
        <v>yyyy</v>
      </c>
      <c r="AE1257">
        <f>W1257*60*24</f>
        <v>75.00000000000006</v>
      </c>
      <c r="AF1257">
        <f>AE1257/60</f>
        <v>1.2500000000000009</v>
      </c>
      <c r="AG1257">
        <f>AE1257/60</f>
        <v>1.2500000000000009</v>
      </c>
      <c r="AH1257">
        <f>L1257-K1257</f>
        <v>0.024999999994179234</v>
      </c>
      <c r="AI1257">
        <f>AH1257*24*60</f>
        <v>35.9999999916181</v>
      </c>
      <c r="AJ1257">
        <f>75728*X1257</f>
        <v>75728</v>
      </c>
    </row>
    <row r="1258" xml:space="preserve">
      <c r="A1258">
        <v>1134406</v>
      </c>
      <c r="B1258" t="str">
        <v>INCIDENTE</v>
      </c>
      <c r="C1258" t="str">
        <v>CERRADO</v>
      </c>
      <c r="D1258" t="str">
        <v>TIENDA</v>
      </c>
      <c r="E1258" t="str">
        <v>BALANZA</v>
      </c>
      <c r="F1258" t="str">
        <v>BALANZA</v>
      </c>
      <c r="G1258" t="str">
        <v>METTER TOLEDO</v>
      </c>
      <c r="H1258" t="str" xml:space="preserve">
        <v xml:space="preserve">Buen día me pueden ayudar con una asistencia remota ya que la balanza con serial # C329521529presenta fallas para ingresar la TARA " peso de las canastas" para poder pesar el contenido de las mismas_x000d_
</v>
      </c>
      <c r="I1258" t="str" xml:space="preserve">
        <v xml:space="preserve">Buen día me pueden ayudar con una asistencia remota ya que la balanza con serial # C329521529presenta fallas para ingresar la TARA " peso de las canastas" para poder pesar el contenido de las mismas_x000d_
</v>
      </c>
      <c r="J1258" t="str" xml:space="preserve">
        <v xml:space="preserve">Luego de esperar casi 1 hora para el ingreso; me dirijo hacia la balanza; pido evidenciar el problema manifestado con la ayuda de Fernanda Vanegas; ella verifica que el problema reportado ya no se presenta; se hicieron varias pruebas para verificar precios y pesos y la balanza funcionó correctamente; Fernanda Vanegas recibe la balanza a satisfacción._x000d_
Nota: se observa que el precinto está despegado; al parecer el pegamento no está en buen estado. Se fijó nuevamente de la mejor manera posible</v>
      </c>
      <c r="K1258">
        <v>45673.34583333333</v>
      </c>
      <c r="L1258">
        <v>45673.404861111114</v>
      </c>
      <c r="M1258">
        <v>45673</v>
      </c>
      <c r="N1258" t="str">
        <f>TEXT(M1258, "DDDD")</f>
        <v>jueves</v>
      </c>
      <c r="O1258" t="str" xml:space="preserve">
        <v xml:space="preserve">L186 CD SABANETA FRUVER_x000d_
_x000d_
</v>
      </c>
      <c r="P1258" t="str">
        <v>SABANETA</v>
      </c>
      <c r="Q1258" t="str">
        <v>CENTRO</v>
      </c>
      <c r="R1258" t="str">
        <v>Fabian Vargas Lastro</v>
      </c>
      <c r="S1258" t="e">
        <f>IF(ISBLANK(R1258),"0", VLOOKUP(R1258,PERSONAL,2,FALSE))</f>
        <v>#N/A</v>
      </c>
      <c r="T1258" t="str">
        <v>ALIADO</v>
      </c>
      <c r="U1258">
        <v>0.6006944444444444</v>
      </c>
      <c r="V1258">
        <v>0.6840277777777778</v>
      </c>
      <c r="W1258">
        <f>V1258-U1258</f>
        <v>0.08333333333333337</v>
      </c>
      <c r="X1258">
        <v>1</v>
      </c>
      <c r="Y1258">
        <f>NETWORKDAYS(K1258,M1258)</f>
        <v>1</v>
      </c>
      <c r="Z1258" t="str">
        <f>IF(Y1258&lt;=2,"CUMPLE","NO CUMPLE")</f>
        <v>CUMPLE</v>
      </c>
      <c r="AB1258" t="str">
        <v>POR TICKET</v>
      </c>
      <c r="AC1258" t="str">
        <f>TEXT(M1258,"mmmm")</f>
        <v>enero</v>
      </c>
      <c r="AD1258" t="str">
        <f>TEXT(M1258,"yyyy")</f>
        <v>yyyy</v>
      </c>
      <c r="AE1258">
        <f>W1258*60*24</f>
        <v>120.00000000000004</v>
      </c>
      <c r="AF1258">
        <f>AE1258/60</f>
        <v>2.000000000000001</v>
      </c>
      <c r="AG1258">
        <f>AE1258/60</f>
        <v>2.000000000000001</v>
      </c>
      <c r="AH1258">
        <f>L1258-K1258</f>
        <v>0.05902777778101154</v>
      </c>
      <c r="AI1258">
        <f>AH1258*24*60</f>
        <v>85.00000000465661</v>
      </c>
      <c r="AJ1258">
        <f>75728*X1258</f>
        <v>75728</v>
      </c>
    </row>
    <row r="1259" xml:space="preserve">
      <c r="A1259">
        <v>1133060</v>
      </c>
      <c r="B1259" t="str">
        <v>INCIDENTE</v>
      </c>
      <c r="C1259" t="str">
        <v>ABIERTO</v>
      </c>
      <c r="D1259" t="str">
        <v>TIENDA</v>
      </c>
      <c r="E1259" t="str">
        <v>EQUIPOS</v>
      </c>
      <c r="F1259" t="str">
        <v>EQUIPOS</v>
      </c>
      <c r="G1259" t="str">
        <v>EQUIPOS</v>
      </c>
      <c r="H1259" t="str" xml:space="preserve">
        <v xml:space="preserve">_x000d_
falla en el computado ya que pide reiniciar y se reinicia varias veces y ahí se queda cargando (serial del equipo AD-147541)_x000d_
_x000d_
</v>
      </c>
      <c r="I1259" t="str" xml:space="preserve">
        <v xml:space="preserve">_x000d_
falla en el computado ya que pide reiniciar y se reinicia varias veces y ahí se queda cargando (serial del equipo AD-147541)_x000d_
_x000d_
</v>
      </c>
      <c r="J1259" t="str">
        <v>Se realiza validación de estado del disco duro; se procede a reparar la unidad de arranque por medio de la consola; el equipo sigue presentando falla a la hora de iniciar Windows arrojando también pantallazo azul; se valida información con funcionario y se procede a realizar instalación de imagen; se instala paquete de office y se sube equipo a dominio.</v>
      </c>
      <c r="K1259">
        <v>45672.62013888889</v>
      </c>
      <c r="L1259">
        <v>45672.62986111111</v>
      </c>
      <c r="M1259">
        <v>45673</v>
      </c>
      <c r="N1259" t="str">
        <f>TEXT(M1259, "DDDD")</f>
        <v>jueves</v>
      </c>
      <c r="O1259" t="str" xml:space="preserve">
        <v xml:space="preserve">M035 METRO PLAZA BUGA_x000d_
_x000d_
</v>
      </c>
      <c r="P1259" t="str">
        <v>BUGA</v>
      </c>
      <c r="Q1259" t="str">
        <f>IF(ISBLANK(P1259),"0",(VLOOKUP(P1259,REGION,2,FALSE)))</f>
        <v>OCCIDENTE</v>
      </c>
      <c r="R1259" t="str">
        <v>Manuel Alejandro Zuluaga Fino</v>
      </c>
      <c r="S1259" t="e">
        <f>IF(ISBLANK(R1259),"0", VLOOKUP(R1259,PERSONAL,2,FALSE))</f>
        <v>#N/A</v>
      </c>
      <c r="T1259" t="str">
        <v>DIRECTO</v>
      </c>
      <c r="U1259">
        <v>0.4583333333333333</v>
      </c>
      <c r="V1259">
        <v>0.6458333333333334</v>
      </c>
      <c r="W1259">
        <f>V1259-U1259</f>
        <v>0.18750000000000006</v>
      </c>
      <c r="X1259" t="str">
        <v>2;5</v>
      </c>
      <c r="Y1259">
        <f>NETWORKDAYS(K1259,M1259)</f>
        <v>2</v>
      </c>
      <c r="Z1259" t="str">
        <f>IF(Y1259&lt;=2,"CUMPLE","NO CUMPLE")</f>
        <v>CUMPLE</v>
      </c>
      <c r="AB1259" t="str">
        <v xml:space="preserve">POR DIA </v>
      </c>
      <c r="AC1259" t="str">
        <f>TEXT(M1259,"mmmm")</f>
        <v>enero</v>
      </c>
      <c r="AD1259" t="str">
        <f>TEXT(M1259,"yyyy")</f>
        <v>yyyy</v>
      </c>
      <c r="AE1259">
        <f>W1259*60*24</f>
        <v>270.0000000000001</v>
      </c>
      <c r="AF1259">
        <f>AE1259/60</f>
        <v>4.500000000000002</v>
      </c>
      <c r="AG1259">
        <f>AE1259/60</f>
        <v>4.500000000000002</v>
      </c>
      <c r="AH1259">
        <f>L1259-K1259</f>
        <v>0.00972222222480923</v>
      </c>
      <c r="AI1259">
        <f>AH1259*24*60</f>
        <v>14.00000000372529</v>
      </c>
      <c r="AJ1259" t="e">
        <f>75728*X1259</f>
        <v>#VALUE!</v>
      </c>
    </row>
    <row r="1260">
      <c r="A1260">
        <v>1131100</v>
      </c>
      <c r="B1260" t="str">
        <v>INCIDENTE</v>
      </c>
      <c r="C1260" t="str">
        <v>CERRADO</v>
      </c>
      <c r="D1260" t="str">
        <v>TIENDA</v>
      </c>
      <c r="E1260" t="str">
        <v>POS</v>
      </c>
      <c r="F1260" t="str">
        <v>POS</v>
      </c>
      <c r="G1260" t="str">
        <v>POS</v>
      </c>
      <c r="H1260" t="str">
        <v>Buen día Solicito de su amable colaboración con POS 8 ya que se reinicio sola y ahora me declara defectuosa; no me permite el ingreso al cajero y se encuentra sin linea Atenta a comentarios</v>
      </c>
      <c r="I1260" t="str">
        <v>Buen día Solicito de su amable colaboración con POS 8 ya que se reinicio sola y ahora me declara defectuosa; no me permite el ingreso al cajero y se encuentra sin linea Atenta a comentarios</v>
      </c>
      <c r="J1260" t="str">
        <v>Pos con error en conexión; al reiniciar no cargaba presentando errores(foto adjunta) Luego de reiniciarla pero sin cable de red; la pos iniciaba sin problema; se coenctaba cable de red; 24/7 se conectada; enviaba reinicio y la pos no caragaba al reiniciar.  Se conecta a otro cable de red la pos; haciendo los mismos pasos; inclusive descontando todos los perifericos. Se mueve de caja 8 a caaja 6 la pos ; se conecta ; se realizan nuevas verificaciones con 24/7; sigue sin solucionar; se autoriza formateo; se conecta USB con hirenBot; se elimina particiones del disco; se coencta en red; se carga el suse ; siguientr a eso; se carga el ars; despues de horas de pruebas; la caja queda funcional; se mueve de nuevo; de caja 6 a caja 8; queda funcional; se prueba datafonos ; todo funcional; se realizan +30 ventas de prueba; se reinicia y queda operativa; igualmente se prueba caja 6. Adicional se mueve conexioens y equipos de paltos a caja de platos.</v>
      </c>
      <c r="K1260">
        <v>45671.472916666666</v>
      </c>
      <c r="L1260">
        <v>45672.794444444444</v>
      </c>
      <c r="M1260">
        <v>45674</v>
      </c>
      <c r="N1260" t="str">
        <f>TEXT(M1260, "DDDD")</f>
        <v>viernes</v>
      </c>
      <c r="O1260" t="str">
        <v>M183 METRO SAN GIL</v>
      </c>
      <c r="P1260" t="str">
        <v>SAN GIL</v>
      </c>
      <c r="Q1260" t="str">
        <f>IF(ISBLANK(P1260),"0",(VLOOKUP(P1260,REGION,2,FALSE)))</f>
        <v>ORIENTE</v>
      </c>
      <c r="R1260" t="str">
        <v>Henry Alejandro Niño Centeno</v>
      </c>
      <c r="S1260" t="e">
        <f>IF(ISBLANK(R1260),"0", VLOOKUP(R1260,PERSONAL,2,FALSE))</f>
        <v>#N/A</v>
      </c>
      <c r="T1260" t="str">
        <v>ALIADO</v>
      </c>
      <c r="U1260">
        <v>0.3541666666666667</v>
      </c>
      <c r="V1260">
        <v>0.7361111111111112</v>
      </c>
      <c r="W1260">
        <f>V1260-U1260</f>
        <v>0.3819444444444445</v>
      </c>
      <c r="X1260" t="str">
        <v>2;5</v>
      </c>
      <c r="Y1260">
        <f>NETWORKDAYS(K1260,M1260)</f>
        <v>4</v>
      </c>
      <c r="Z1260" t="str">
        <f>IF(Y1260&lt;=2,"CUMPLE","NO CUMPLE")</f>
        <v>NO CUMPLE</v>
      </c>
      <c r="AB1260" t="str">
        <v>POR TICKET</v>
      </c>
      <c r="AC1260" t="str">
        <f>TEXT(M1260,"mmmm")</f>
        <v>enero</v>
      </c>
      <c r="AD1260" t="str">
        <f>TEXT(M1260,"yyyy")</f>
        <v>yyyy</v>
      </c>
      <c r="AE1260">
        <f>W1260*60*24</f>
        <v>550</v>
      </c>
      <c r="AF1260">
        <f>AE1260/60</f>
        <v>9.166666666666666</v>
      </c>
      <c r="AG1260">
        <f>AE1260/60</f>
        <v>9.166666666666666</v>
      </c>
      <c r="AH1260">
        <f>L1260-K1260</f>
        <v>1.3215277777781012</v>
      </c>
      <c r="AI1260">
        <f>AH1260*24*60</f>
        <v>1903.0000000004657</v>
      </c>
      <c r="AJ1260" t="e">
        <f>75728*X1260</f>
        <v>#VALUE!</v>
      </c>
    </row>
    <row r="1261" xml:space="preserve">
      <c r="A1261">
        <v>1135769</v>
      </c>
      <c r="B1261" t="str">
        <v>SOLICITUD</v>
      </c>
      <c r="C1261" t="str">
        <v>CERRADO</v>
      </c>
      <c r="D1261" t="str">
        <v>TIENDA</v>
      </c>
      <c r="E1261" t="str">
        <v>EQUIPOS</v>
      </c>
      <c r="F1261" t="str">
        <v>POS</v>
      </c>
      <c r="G1261" t="str">
        <v>IMPRESORA</v>
      </c>
      <c r="H1261" t="str">
        <v>validacion santa marta favor nos ayudan con personal en tienda JUMBO SANTA MARTA TICKET 2.5 Gracias por la atencion prestada</v>
      </c>
      <c r="I1261" t="str">
        <v>validacion santa marta favor nos ayudan con personal en tienda JUMBO SANTA MARTA TICKET 2.5 Gracias por la atencion prestada</v>
      </c>
      <c r="J1261" t="str">
        <v>SE REALIZA ACOMPAÑAMIENTO EL DIA  HOY VIERNES 17 DE ENERO A LAS TIENDAJ045 JUMBO AV.DEL FERROCARRIL DE SANTA MARTA  CON UN INICIO A LA 8 AM REALIZANDO LA INSTALACION DE UN EQUIPO;SE REALIZA INSTALACION Y MANTENIMIENTO DE IMPRESORA DE LA POS 7 Y CAMBIO DE EQUIPO TAMBIEN SE REALIZA MANTENIMIENTO DE LA IMPRESORA DANDO SOLUCION AL PROBLEMA Y SALEN COPIAS CORRECTAMENTE.</v>
      </c>
      <c r="K1261">
        <v>45673.70625</v>
      </c>
      <c r="L1261">
        <v>45673.72083333333</v>
      </c>
      <c r="M1261">
        <v>45674</v>
      </c>
      <c r="N1261" t="str">
        <f>TEXT(M1261, "DDDD")</f>
        <v>viernes</v>
      </c>
      <c r="O1261" t="str" xml:space="preserve">
        <v xml:space="preserve">J045 JUMBO AV.DEL FERROCARRIL SANTA MARTA_x000d_
_x000d_
</v>
      </c>
      <c r="P1261" t="str">
        <v>SANTA MARTA</v>
      </c>
      <c r="Q1261" t="str">
        <f>IF(ISBLANK(P1261),"0",(VLOOKUP(P1261,REGION,2,FALSE)))</f>
        <v>COSTA</v>
      </c>
      <c r="R1261" t="str">
        <v>Elias Manuel Angarita Carmona</v>
      </c>
      <c r="S1261" t="e">
        <f>IF(ISBLANK(R1261),"0", VLOOKUP(R1261,PERSONAL,2,FALSE))</f>
        <v>#N/A</v>
      </c>
      <c r="T1261" t="str">
        <v>ALIADO</v>
      </c>
      <c r="U1261">
        <v>0.3333333333333333</v>
      </c>
      <c r="V1261">
        <v>0.75</v>
      </c>
      <c r="W1261">
        <f>V1261-U1261</f>
        <v>0.4166666666666667</v>
      </c>
      <c r="X1261" t="str">
        <v>2;5</v>
      </c>
      <c r="Y1261">
        <f>NETWORKDAYS(K1261,M1261)</f>
        <v>2</v>
      </c>
      <c r="Z1261" t="str">
        <f>IF(Y1261&lt;=2,"CUMPLE","NO CUMPLE")</f>
        <v>CUMPLE</v>
      </c>
      <c r="AB1261" t="str">
        <v xml:space="preserve">POR DIA </v>
      </c>
      <c r="AC1261" t="str">
        <f>TEXT(M1261,"mmmm")</f>
        <v>enero</v>
      </c>
      <c r="AD1261" t="str">
        <f>TEXT(M1261,"yyyy")</f>
        <v>yyyy</v>
      </c>
      <c r="AE1261">
        <f>W1261*60*24</f>
        <v>600</v>
      </c>
      <c r="AF1261">
        <f>AE1261/60</f>
        <v>10</v>
      </c>
      <c r="AG1261">
        <f>AE1261/60</f>
        <v>10</v>
      </c>
      <c r="AH1261">
        <f>L1261-K1261</f>
        <v>0.014583333329937886</v>
      </c>
      <c r="AI1261">
        <f>AH1261*24*60</f>
        <v>20.999999995110556</v>
      </c>
      <c r="AJ1261" t="e">
        <f>75728*X1261</f>
        <v>#VALUE!</v>
      </c>
    </row>
    <row r="1262" xml:space="preserve">
      <c r="A1262">
        <v>1135729</v>
      </c>
      <c r="B1262" t="str">
        <v>INCIDENTE</v>
      </c>
      <c r="C1262" t="str">
        <v>CERRADO</v>
      </c>
      <c r="D1262" t="str">
        <v>CARNES</v>
      </c>
      <c r="E1262" t="str">
        <v>BALANZA</v>
      </c>
      <c r="F1262" t="str">
        <v>BALANZA</v>
      </c>
      <c r="G1262" t="str">
        <v>METTLER TOLEDO</v>
      </c>
      <c r="H1262" t="str" xml:space="preserve">
        <v xml:space="preserve">revisión punto de red balanza de sección de panadería_x000d_
</v>
      </c>
      <c r="I1262" t="str" xml:space="preserve">
        <v xml:space="preserve">revisión punto de red balanza de sección de panadería_x000d_
</v>
      </c>
      <c r="J1262" t="str" xml:space="preserve">
        <v xml:space="preserve">SE REVISA PUNTO DE RED DE BALANZA DE LABORATORIO DE CARNES YA QUE NO MUESTRA CONEXIÓN; SE EVIDENCIA EN EL PATCHCORD RESIDUOS DE SUFALTACIÓN DEBIDO AL ÁREA DONDE SE ENCUENTRA; SE REALIZA CAMBIO DE PATCHCORD Y PRUEBAS DE CONEXIÓN SATISFACTORIA. BALANZA QUEDA OPERATIVA.                                                _x000d_
                                                _x000d_
                                                _x000d_
                                                _x000d_
                                                _x000d_
                                                _x000d_
                                                _x000d_
                                                _x000d_
                                                _x000d_
                                                _x000d_
                                                _x000d_
                                                _x000d_
</v>
      </c>
      <c r="K1262">
        <v>45674.51944444444</v>
      </c>
      <c r="L1262">
        <v>45674.51944444444</v>
      </c>
      <c r="M1262">
        <v>45677</v>
      </c>
      <c r="N1262" t="str">
        <f>TEXT(M1262, "DDDD")</f>
        <v>lunes</v>
      </c>
      <c r="O1262" t="str" xml:space="preserve">
        <v xml:space="preserve">J126 JUMBO SAN SILVESTRE_x000d_
_x000d_
</v>
      </c>
      <c r="P1262" t="str">
        <v>BARRANCABERMEJA</v>
      </c>
      <c r="Q1262" t="str">
        <f>IF(ISBLANK(P1262),"0",(VLOOKUP(P1262,REGION,2,FALSE)))</f>
        <v>ORIENTE</v>
      </c>
      <c r="R1262" t="str">
        <v>Luis Carlos Rojas Acosta</v>
      </c>
      <c r="S1262">
        <f>IF(ISBLANK(R1262),"0", VLOOKUP(R1262,PERSONAL,2,FALSE))</f>
        <v>1096188137</v>
      </c>
      <c r="T1262" t="str">
        <v>DIRECTO</v>
      </c>
      <c r="U1262">
        <v>0.40625</v>
      </c>
      <c r="V1262">
        <v>0.4375</v>
      </c>
      <c r="W1262">
        <f>V1262-U1262</f>
        <v>0.03125</v>
      </c>
      <c r="X1262">
        <v>1</v>
      </c>
      <c r="Y1262">
        <f>NETWORKDAYS(K1262,M1262)</f>
        <v>2</v>
      </c>
      <c r="Z1262" t="str">
        <f>IF(Y1262&lt;=2,"CUMPLE","NO CUMPLE")</f>
        <v>CUMPLE</v>
      </c>
      <c r="AB1262" t="str">
        <v>POR TICKET</v>
      </c>
      <c r="AC1262" t="str">
        <f>TEXT(M1262,"mmmm")</f>
        <v>enero</v>
      </c>
      <c r="AD1262" t="str">
        <f>TEXT(M1262,"yyyy")</f>
        <v>yyyy</v>
      </c>
      <c r="AE1262">
        <f>W1262*60*24</f>
        <v>45</v>
      </c>
      <c r="AF1262">
        <f>AE1262/60</f>
        <v>0.75</v>
      </c>
      <c r="AG1262">
        <f>AE1262/60</f>
        <v>0.75</v>
      </c>
      <c r="AH1262">
        <f>L1262-K1262</f>
        <v>0</v>
      </c>
      <c r="AI1262">
        <f>AH1262*24*60</f>
        <v>0</v>
      </c>
      <c r="AJ1262">
        <f>75728*X1262</f>
        <v>75728</v>
      </c>
    </row>
    <row r="1263" xml:space="preserve">
      <c r="A1263">
        <v>1135421</v>
      </c>
      <c r="B1263" t="str">
        <v>INCIDENTE</v>
      </c>
      <c r="C1263" t="str">
        <v>CERRADO</v>
      </c>
      <c r="D1263" t="str">
        <v>TIENDA</v>
      </c>
      <c r="E1263" t="str">
        <v>PDT</v>
      </c>
      <c r="F1263" t="str">
        <v>PDT</v>
      </c>
      <c r="G1263" t="str">
        <v>PDT</v>
      </c>
      <c r="H1263" t="str">
        <v>La PDA No permite la instalación de aplicación mi tienda</v>
      </c>
      <c r="I1263" t="str">
        <v>La PDA No permite la instalación de aplicación mi tienda</v>
      </c>
      <c r="J1263" t="str" xml:space="preserve">
        <v xml:space="preserve">Se visita tienda donde se procede a revisar PDT reportada; la cual no tiene instalada aplicacion MI TIENDA; es necesario acceder modo administrador y desde alli instalar el APK; luego de instalar y dejar usuario estandar se solicita  a usuario validar y ingreso y correcto funcionamiento de aplicativo; PDT se entrega operativa.                                                _x000d_
                                           _x000d_
                                                _x000d_
                                                _x000d_
                                                _x000d_
                                                _x000d_
                                                _x000d_
                                                _x000d_
                                                _x000d_
                                                _x000d_
                                                _x000d_
                                                _x000d_
</v>
      </c>
      <c r="K1263">
        <v>45677.40902777778</v>
      </c>
      <c r="L1263">
        <v>45677.45763888889</v>
      </c>
      <c r="M1263">
        <v>45677</v>
      </c>
      <c r="N1263" t="str">
        <f>TEXT(M1263, "DDDD")</f>
        <v>lunes</v>
      </c>
      <c r="O1263" t="str" xml:space="preserve">
        <v xml:space="preserve">M097 METRO SOGAMOSO_x000d_
_x000d_
</v>
      </c>
      <c r="P1263" t="str">
        <v>SOGAMOSO</v>
      </c>
      <c r="Q1263" t="str">
        <f>IF(ISBLANK(P1263),"0",(VLOOKUP(P1263,REGION,2,FALSE)))</f>
        <v>ORIENTE</v>
      </c>
      <c r="R1263" t="str">
        <v>Jonathan Ricardo Vargas Zambrano</v>
      </c>
      <c r="S1263" t="e">
        <f>IF(ISBLANK(R1263),"0", VLOOKUP(R1263,PERSONAL,2,FALSE))</f>
        <v>#N/A</v>
      </c>
      <c r="T1263" t="str">
        <v>DIRECTO</v>
      </c>
      <c r="U1263">
        <v>0.4861111111111111</v>
      </c>
      <c r="V1263">
        <v>0.5277777777777778</v>
      </c>
      <c r="W1263">
        <f>V1263-U1263</f>
        <v>0.041666666666666685</v>
      </c>
      <c r="X1263">
        <v>1</v>
      </c>
      <c r="Y1263">
        <f>NETWORKDAYS(K1263,M1263)</f>
        <v>1</v>
      </c>
      <c r="Z1263" t="str">
        <f>IF(Y1263&lt;=2,"CUMPLE","NO CUMPLE")</f>
        <v>CUMPLE</v>
      </c>
      <c r="AB1263" t="str">
        <v>POR TICKET</v>
      </c>
      <c r="AC1263" t="str">
        <f>TEXT(M1263,"mmmm")</f>
        <v>enero</v>
      </c>
      <c r="AD1263" t="str">
        <f>TEXT(M1263,"yyyy")</f>
        <v>yyyy</v>
      </c>
      <c r="AE1263">
        <f>W1263*60*24</f>
        <v>60.00000000000002</v>
      </c>
      <c r="AF1263">
        <f>AE1263/60</f>
        <v>1.0000000000000004</v>
      </c>
      <c r="AG1263">
        <f>AE1263/60</f>
        <v>1.0000000000000004</v>
      </c>
      <c r="AH1263">
        <f>L1263-K1263</f>
        <v>0.04861111110949423</v>
      </c>
      <c r="AI1263">
        <f>AH1263*24*60</f>
        <v>69.9999999976717</v>
      </c>
      <c r="AJ1263">
        <f>75728*X1263</f>
        <v>75728</v>
      </c>
    </row>
    <row r="1264" xml:space="preserve">
      <c r="A1264">
        <v>1140627</v>
      </c>
      <c r="B1264" t="str">
        <v>INCIDENTE</v>
      </c>
      <c r="C1264" t="str">
        <v>CERRADO</v>
      </c>
      <c r="D1264" t="str">
        <v>TIENDA</v>
      </c>
      <c r="E1264" t="str">
        <v>ACOMPAÑAMIENTO</v>
      </c>
      <c r="F1264" t="str">
        <v>ACOMPAÑAMIENTO</v>
      </c>
      <c r="G1264" t="str">
        <v>ACOMPAÑAMIENTO</v>
      </c>
      <c r="H1264" t="str" xml:space="preserve">
        <v xml:space="preserve">Se requiere realizar una revisión exhaustiva de la posición de los platos preparados; con el fin de asegurar que estén correctamente alineados y organizados conforme a los estándares de calidad establecidos. Además; es esencial llevar a cabo un diagnóstico completo para identificar posibles áreas de mejora o ajustes necesarios que optimicen tanto la disposición como la presentación de los platos._x000d_
</v>
      </c>
      <c r="I1264" t="str" xml:space="preserve">
        <v xml:space="preserve">Se requiere realizar una revisión exhaustiva de la posición de los platos preparados; con el fin de asegurar que estén correctamente alineados y organizados conforme a los estándares de calidad establecidos. Además; es esencial llevar a cabo un diagnóstico completo para identificar posibles áreas de mejora o ajustes necesarios que optimicen tanto la disposición como la presentación de los platos._x000d_
</v>
      </c>
      <c r="J1264" t="str" xml:space="preserve">
        <v xml:space="preserve">no se le da solución se formatea el equipo se revisa la pos hay muchos indicios de que el sistema eléctrico se encuentra fallando se le avisa a los coordinadores de la tienda pero la post no se deja subir el sistema operativo                                             _x000d_
                                                _x000d_
                                                _x000d_
                                                _x000d_
                                                _x000d_
                                                _x000d_
                                                _x000d_
                                                _x000d_
                                                _x000d_
                                                _x000d_
                                                _x000d_
                                                _x000d_
</v>
      </c>
      <c r="K1264">
        <v>45677.433333333334</v>
      </c>
      <c r="L1264">
        <v>45677.45138888889</v>
      </c>
      <c r="M1264">
        <v>45677</v>
      </c>
      <c r="N1264" t="str">
        <f>TEXT(M1264, "DDDD")</f>
        <v>lunes</v>
      </c>
      <c r="O1264" t="str" xml:space="preserve">
        <v xml:space="preserve">J027 JUMBO RIONEGRO_x000d_
_x000d_
</v>
      </c>
      <c r="P1264" t="str">
        <v>RIONEGRO</v>
      </c>
      <c r="Q1264" t="str">
        <f>IF(ISBLANK(P1264),"0",(VLOOKUP(P1264,REGION,2,FALSE)))</f>
        <v>CENTRO</v>
      </c>
      <c r="R1264" t="str">
        <v>Carlos Mario Morelo Durango</v>
      </c>
      <c r="S1264" t="e">
        <f>IF(ISBLANK(R1264),"0", VLOOKUP(R1264,PERSONAL,2,FALSE))</f>
        <v>#N/A</v>
      </c>
      <c r="T1264" t="str">
        <v>DIRECTO</v>
      </c>
      <c r="U1264">
        <v>0.4791666666666667</v>
      </c>
      <c r="V1264">
        <v>0.7361111111111112</v>
      </c>
      <c r="W1264">
        <f>V1264-U1264</f>
        <v>0.2569444444444445</v>
      </c>
      <c r="X1264">
        <v>2</v>
      </c>
      <c r="Y1264">
        <f>NETWORKDAYS(K1264,M1264)</f>
        <v>1</v>
      </c>
      <c r="Z1264" t="str">
        <f>IF(Y1264&lt;=2,"CUMPLE","NO CUMPLE")</f>
        <v>CUMPLE</v>
      </c>
      <c r="AB1264" t="str">
        <v xml:space="preserve">POR DIA </v>
      </c>
      <c r="AC1264" t="str">
        <f>TEXT(M1264,"mmmm")</f>
        <v>enero</v>
      </c>
      <c r="AD1264" t="str">
        <f>TEXT(M1264,"yyyy")</f>
        <v>yyyy</v>
      </c>
      <c r="AE1264">
        <f>W1264*60*24</f>
        <v>370</v>
      </c>
      <c r="AF1264">
        <f>AE1264/60</f>
        <v>6.166666666666667</v>
      </c>
      <c r="AG1264">
        <f>AE1264/60</f>
        <v>6.166666666666667</v>
      </c>
      <c r="AH1264">
        <f>L1264-K1264</f>
        <v>0.018055555556202307</v>
      </c>
      <c r="AI1264">
        <f>AH1264*24*60</f>
        <v>26.000000000931323</v>
      </c>
      <c r="AJ1264">
        <f>75728*X1264</f>
        <v>151456</v>
      </c>
    </row>
    <row r="1265" xml:space="preserve">
      <c r="A1265">
        <v>1138314</v>
      </c>
      <c r="B1265" t="str">
        <v>INCIDENTE</v>
      </c>
      <c r="C1265" t="str">
        <v>CERRADO</v>
      </c>
      <c r="D1265" t="str">
        <v>TIENDA</v>
      </c>
      <c r="E1265" t="str">
        <v>PDT</v>
      </c>
      <c r="F1265" t="str">
        <v>PDT</v>
      </c>
      <c r="G1265" t="str">
        <v>ZEBRA</v>
      </c>
      <c r="H1265" t="str" xml:space="preserve">
        <v xml:space="preserve">Buenos dias por favor me colaboran para la revision de PDA en el aplicativo Mi Tienda; ya que pide actualizacion al ingresar. tienda 185 agradezco su atencion_x000d_
</v>
      </c>
      <c r="I1265" t="str" xml:space="preserve">
        <v xml:space="preserve">Buenos dias por favor me colaboran para la revision de PDA en el aplicativo Mi Tienda; ya que pide actualizacion al ingresar. tienda 185 agradezco su atencion_x000d_
</v>
      </c>
      <c r="J1265" t="str" xml:space="preserve">
        <v xml:space="preserve">Se realiza visita en sitio y se procede a realizar la labor; se procede a intervenir las dos PDT del área de caja y se evidencia que al ingresar al aplicativo Mi Tienda genera un aviso de actualizar. Se requiere la actualización._x000d_
_x000d_
Se realiza a modo admin y se procede a realizar la actualización del aplicativo Mi Tienda a las dos PTD. Se hacen pruebas de funcionamiento en compañía de la usuaria y esta da su aprobación de satisfacción con la aceptación del servicio. Labor culmina con éxito."_x000d_
</v>
      </c>
      <c r="K1265">
        <v>45677.40972222222</v>
      </c>
      <c r="L1265">
        <v>45677.45694444444</v>
      </c>
      <c r="M1265">
        <v>45678</v>
      </c>
      <c r="N1265" t="str">
        <f>TEXT(M1265, "DDDD")</f>
        <v>martes</v>
      </c>
      <c r="O1265" t="str" xml:space="preserve">
        <v xml:space="preserve">J185 JUMBO YOPAL_x000d_
_x000d_
</v>
      </c>
      <c r="P1265" t="str">
        <v>YOPAL</v>
      </c>
      <c r="Q1265" t="str">
        <f>IF(ISBLANK(P1265),"0",(VLOOKUP(P1265,REGION,2,FALSE)))</f>
        <v>ORIENTE</v>
      </c>
      <c r="R1265" t="str">
        <v>Pablo Andres Balanta Gomez</v>
      </c>
      <c r="S1265">
        <f>IF(ISBLANK(R1265),"0", VLOOKUP(R1265,PERSONAL,2,FALSE))</f>
        <v>1111739227</v>
      </c>
      <c r="T1265" t="str">
        <v>DIRECTO</v>
      </c>
      <c r="U1265">
        <v>0.5</v>
      </c>
      <c r="V1265">
        <v>0.5833333333333334</v>
      </c>
      <c r="W1265">
        <f>V1265-U1265</f>
        <v>0.08333333333333337</v>
      </c>
      <c r="X1265">
        <v>1</v>
      </c>
      <c r="Y1265">
        <f>NETWORKDAYS(K1265,M1265)</f>
        <v>2</v>
      </c>
      <c r="Z1265" t="str">
        <f>IF(Y1265&lt;=2,"CUMPLE","NO CUMPLE")</f>
        <v>CUMPLE</v>
      </c>
      <c r="AB1265" t="str">
        <v>POR TICKET</v>
      </c>
      <c r="AC1265" t="str">
        <f>TEXT(M1265,"mmmm")</f>
        <v>enero</v>
      </c>
      <c r="AD1265" t="str">
        <f>TEXT(M1265,"yyyy")</f>
        <v>yyyy</v>
      </c>
      <c r="AE1265">
        <f>W1265*60*24</f>
        <v>120.00000000000004</v>
      </c>
      <c r="AF1265">
        <f>AE1265/60</f>
        <v>2.000000000000001</v>
      </c>
      <c r="AG1265">
        <f>AE1265/60</f>
        <v>2.000000000000001</v>
      </c>
      <c r="AH1265">
        <f>L1265-K1265</f>
        <v>0.04722222222335404</v>
      </c>
      <c r="AI1265">
        <f>AH1265*24*60</f>
        <v>68.00000000162981</v>
      </c>
      <c r="AJ1265">
        <f>75728*X1265</f>
        <v>75728</v>
      </c>
    </row>
    <row r="1266" xml:space="preserve">
      <c r="A1266">
        <v>1125399</v>
      </c>
      <c r="B1266" t="str">
        <v>INCIDENTE</v>
      </c>
      <c r="C1266" t="str">
        <v>CERRADO</v>
      </c>
      <c r="D1266" t="str">
        <v>PLATOS PREPARADOS</v>
      </c>
      <c r="E1266" t="str">
        <v>BALANZA</v>
      </c>
      <c r="F1266" t="str">
        <v>BALANZA</v>
      </c>
      <c r="G1266" t="str">
        <v>METTLER TOLEDO</v>
      </c>
      <c r="H1266" t="str" xml:space="preserve">
        <v xml:space="preserve">buenas tardes balanza de platos preparados no imprime sale impresora ocupada_x000d_
</v>
      </c>
      <c r="I1266" t="str" xml:space="preserve">
        <v xml:space="preserve">buenas tardes balanza de platos preparados no imprime sale impresora ocupada_x000d_
</v>
      </c>
      <c r="J1266" t="str" xml:space="preserve">
        <v xml:space="preserve">Se llega al sitio 8:00 am_x000d_
No me dan ingreso porque cesar Zea coordinador de seguridad no está; al final me dan ingreso a las 8:35 me dirijo a platos preparados y inició _x000d_
con la instalación del bus de dato de la balanza de mesa con serial C108180495 ; se instalo el bus de datos pero al momento de realizar la _x000d_
conexión del bus de datos que está conectado desde la board hasta la tarjeta que alimenta el módulo de impresión se identifica que los pines _x000d_
están defectuosos se procede a enderezar para alinear para poder conectar se logra solucionar; se realiza pruebas de impresiones; con Yamile _x000d_
Hidalgo y María Fernanda; se entregó la balanza en operación imprimiendo las etiquetas sin novedad _x000d_
Nota los precintos no se tocaron quedan en perfecto estado _x000d_
 adjunto imágenes y video_x000d_
</v>
      </c>
      <c r="K1266">
        <v>45677.6375</v>
      </c>
      <c r="L1266">
        <v>45677.660416666666</v>
      </c>
      <c r="M1266">
        <v>45678</v>
      </c>
      <c r="N1266" t="str">
        <f>TEXT(M1266, "DDDD")</f>
        <v>martes</v>
      </c>
      <c r="O1266" t="str" xml:space="preserve">
        <v xml:space="preserve">M042 METRO IBAGUE_x000d_
_x000d_
</v>
      </c>
      <c r="P1266" t="str">
        <v>IBAGUE</v>
      </c>
      <c r="Q1266" t="str">
        <f>IF(ISBLANK(P1266),"0",(VLOOKUP(P1266,REGION,2,FALSE)))</f>
        <v>OCCIDENTE</v>
      </c>
      <c r="R1266" t="str">
        <v>Michael Smit Villabon Trujillo</v>
      </c>
      <c r="S1266" t="e">
        <f>IF(ISBLANK(R1266),"0", VLOOKUP(R1266,PERSONAL,2,FALSE))</f>
        <v>#N/A</v>
      </c>
      <c r="T1266" t="str">
        <v>ALIADO</v>
      </c>
      <c r="U1266">
        <v>0.3333333333333333</v>
      </c>
      <c r="V1266">
        <v>0.4583333333333333</v>
      </c>
      <c r="W1266">
        <f>V1266-U1266</f>
        <v>0.125</v>
      </c>
      <c r="X1266" t="str">
        <v>1;5</v>
      </c>
      <c r="Y1266">
        <f>NETWORKDAYS(K1266,M1266)</f>
        <v>2</v>
      </c>
      <c r="Z1266" t="str">
        <f>IF(Y1266&lt;=2,"CUMPLE","NO CUMPLE")</f>
        <v>CUMPLE</v>
      </c>
      <c r="AB1266" t="str">
        <v>POR TICKET</v>
      </c>
      <c r="AC1266" t="str">
        <f>TEXT(M1266,"mmmm")</f>
        <v>enero</v>
      </c>
      <c r="AD1266" t="str">
        <f>TEXT(M1266,"yyyy")</f>
        <v>yyyy</v>
      </c>
      <c r="AE1266">
        <f>W1266*60*24</f>
        <v>180</v>
      </c>
      <c r="AF1266">
        <f>AE1266/60</f>
        <v>3</v>
      </c>
      <c r="AG1266">
        <f>AE1266/60</f>
        <v>3</v>
      </c>
      <c r="AH1266">
        <f>L1266-K1266</f>
        <v>0.022916666668606922</v>
      </c>
      <c r="AI1266">
        <f>AH1266*24*60</f>
        <v>33.00000000279397</v>
      </c>
      <c r="AJ1266" t="e">
        <f>75728*X1266</f>
        <v>#VALUE!</v>
      </c>
    </row>
    <row r="1267" xml:space="preserve">
      <c r="A1267">
        <v>1142583</v>
      </c>
      <c r="B1267" t="str">
        <v>INCIDENTE</v>
      </c>
      <c r="C1267" t="str">
        <v>CERRADO</v>
      </c>
      <c r="D1267" t="str">
        <v>CAJAS</v>
      </c>
      <c r="E1267" t="str">
        <v>MICROSENSE</v>
      </c>
      <c r="F1267" t="str">
        <v>MICROSENSE</v>
      </c>
      <c r="G1267" t="str">
        <v>MICROSENSE</v>
      </c>
      <c r="H1267" t="str" xml:space="preserve">
        <v xml:space="preserve">*MT035* Se observa falla a nivel de conexión fisica entre el Microsense .6 hacia el .5 uno de los puertos está en verde. Se reiniciarón MS extremos (.6 y .50) y equipos como el 10.132.79.5 y 10.132.79.51 NO LEVANTAN. Favor su apoyo para validar el tema fisico a nivel de cableado._x000d_
</v>
      </c>
      <c r="I1267" t="str" xml:space="preserve">
        <v xml:space="preserve">*MT035* Se observa falla a nivel de conexión fisica entre el Microsense .6 hacia el .5 uno de los puertos está en verde. Se reiniciarón MS extremos (.6 y .50) y equipos como el 10.132.79.5 y 10.132.79.51 NO LEVANTAN. Favor su apoyo para validar el tema fisico a nivel de cableado._x000d_
</v>
      </c>
      <c r="J1267" t="str">
        <v>Se realiza revisión de los Microsense de los 6 módulos del área de Cajas en acompañamiento de Miguel Caicedo y Comunicaciones; realizando pruebas con los cables utp y reiniciando los equipos para validar temas de conectividad</v>
      </c>
      <c r="K1267">
        <v>45678.415972222225</v>
      </c>
      <c r="L1267">
        <v>45678.55486111111</v>
      </c>
      <c r="M1267">
        <v>45678</v>
      </c>
      <c r="N1267" t="str">
        <f>TEXT(M1267, "DDDD")</f>
        <v>martes</v>
      </c>
      <c r="O1267" t="str" xml:space="preserve">
        <v xml:space="preserve">M035 METRO PLAZA BUGA_x000d_
_x000d_
</v>
      </c>
      <c r="P1267" t="str">
        <v>BUGA</v>
      </c>
      <c r="Q1267" t="str">
        <f>IF(ISBLANK(P1267),"0",(VLOOKUP(P1267,REGION,2,FALSE)))</f>
        <v>OCCIDENTE</v>
      </c>
      <c r="R1267" t="str">
        <v>Manuel Alejandro Zuluaga Fino</v>
      </c>
      <c r="S1267" t="e">
        <f>IF(ISBLANK(R1267),"0", VLOOKUP(R1267,PERSONAL,2,FALSE))</f>
        <v>#N/A</v>
      </c>
      <c r="T1267" t="str">
        <v>DIRECTO</v>
      </c>
      <c r="U1267">
        <v>0.7083333333333334</v>
      </c>
      <c r="V1267">
        <v>0.7916666666666666</v>
      </c>
      <c r="W1267">
        <f>V1267-U1267</f>
        <v>0.08333333333333326</v>
      </c>
      <c r="X1267">
        <v>1</v>
      </c>
      <c r="Y1267">
        <f>NETWORKDAYS(K1267,M1267)</f>
        <v>1</v>
      </c>
      <c r="Z1267" t="str">
        <f>IF(Y1267&lt;=2,"CUMPLE","NO CUMPLE")</f>
        <v>CUMPLE</v>
      </c>
      <c r="AB1267" t="str">
        <v>POR TICKET</v>
      </c>
      <c r="AC1267" t="str">
        <f>TEXT(M1267,"mmmm")</f>
        <v>enero</v>
      </c>
      <c r="AD1267" t="str">
        <f>TEXT(M1267,"yyyy")</f>
        <v>yyyy</v>
      </c>
      <c r="AE1267">
        <f>W1267*60*24</f>
        <v>119.99999999999989</v>
      </c>
      <c r="AF1267">
        <f>AE1267/60</f>
        <v>1.999999999999998</v>
      </c>
      <c r="AG1267">
        <f>AE1267/60</f>
        <v>1.999999999999998</v>
      </c>
      <c r="AH1267">
        <f>L1267-K1267</f>
        <v>0.1388888888832298</v>
      </c>
      <c r="AI1267">
        <f>AH1267*24*60</f>
        <v>199.99999999185093</v>
      </c>
      <c r="AJ1267">
        <f>75728*X1267</f>
        <v>75728</v>
      </c>
    </row>
    <row r="1268" xml:space="preserve">
      <c r="A1268">
        <v>1141046</v>
      </c>
      <c r="B1268" t="str">
        <v>INCIDENTE</v>
      </c>
      <c r="C1268" t="str">
        <v>CERRADO</v>
      </c>
      <c r="D1268" t="str">
        <v>TIENDA</v>
      </c>
      <c r="E1268" t="str">
        <v>PDT</v>
      </c>
      <c r="F1268" t="str">
        <v>PDT</v>
      </c>
      <c r="G1268" t="str">
        <v>ZEBRA</v>
      </c>
      <c r="H1268" t="str" xml:space="preserve">
        <v xml:space="preserve">Buen día; solicito de su colaboración para realizar revision a pdt asignada a pgc ya que en este momento no sirve las teclas de función; por lo tanto impide realizar las tareas diarias; gracias_x000d_
</v>
      </c>
      <c r="I1268" t="str" xml:space="preserve">
        <v xml:space="preserve">Buen día; solicito de su colaboración para realizar revision a pdt asignada a pgc ya que en este momento no sirve las teclas de función; por lo tanto impide realizar las tareas diarias; gracias_x000d_
</v>
      </c>
      <c r="J1268" t="str" xml:space="preserve">
        <v xml:space="preserve">Se llega a sitio; mientras se espera el ingreso se va solicidando la PDT de PGC; apenas se tiene el_x000d_
equipo en mano se procede a configurar las teclas y añadir los usuarios de MOCHA necesarios; se hacen las respectivas pruebas y todo_x000d_
queda funcionando correctamente</v>
      </c>
      <c r="K1268">
        <v>45677.63680555556</v>
      </c>
      <c r="L1268">
        <v>45678.336805555555</v>
      </c>
      <c r="M1268">
        <v>45678</v>
      </c>
      <c r="N1268" t="str">
        <f>TEXT(M1268, "DDDD")</f>
        <v>martes</v>
      </c>
      <c r="O1268" t="str" xml:space="preserve">
        <v xml:space="preserve">M179 METRO PITALITO_x000d_
_x000d_
</v>
      </c>
      <c r="P1268" t="str">
        <v>PITALITO</v>
      </c>
      <c r="Q1268" t="str">
        <f>IF(ISBLANK(P1268),"0",(VLOOKUP(P1268,REGION,2,FALSE)))</f>
        <v>OCCIDENTE</v>
      </c>
      <c r="R1268" t="str">
        <v>Michael Smit Villabon Trujillo</v>
      </c>
      <c r="S1268" t="e">
        <f>IF(ISBLANK(R1268),"0", VLOOKUP(R1268,PERSONAL,2,FALSE))</f>
        <v>#N/A</v>
      </c>
      <c r="T1268" t="str">
        <v>ALIADO</v>
      </c>
      <c r="U1268">
        <v>0.3541666666666667</v>
      </c>
      <c r="V1268">
        <v>0.3958333333333333</v>
      </c>
      <c r="W1268">
        <f>V1268-U1268</f>
        <v>0.04166666666666663</v>
      </c>
      <c r="X1268">
        <v>1</v>
      </c>
      <c r="Y1268">
        <f>NETWORKDAYS(K1268,M1268)</f>
        <v>2</v>
      </c>
      <c r="Z1268" t="str">
        <f>IF(Y1268&lt;=2,"CUMPLE","NO CUMPLE")</f>
        <v>CUMPLE</v>
      </c>
      <c r="AB1268" t="str">
        <v>POR TICKET</v>
      </c>
      <c r="AC1268" t="str">
        <f>TEXT(M1268,"mmmm")</f>
        <v>enero</v>
      </c>
      <c r="AD1268" t="str">
        <f>TEXT(M1268,"yyyy")</f>
        <v>yyyy</v>
      </c>
      <c r="AE1268">
        <f>W1268*60*24</f>
        <v>59.99999999999994</v>
      </c>
      <c r="AF1268">
        <f>AE1268/60</f>
        <v>0.999999999999999</v>
      </c>
      <c r="AG1268">
        <f>AE1268/60</f>
        <v>0.999999999999999</v>
      </c>
      <c r="AH1268">
        <f>L1268-K1268</f>
        <v>0.6999999999970896</v>
      </c>
      <c r="AI1268">
        <f>AH1268*24*60</f>
        <v>1007.999999995809</v>
      </c>
      <c r="AJ1268">
        <f>75728*X1268</f>
        <v>75728</v>
      </c>
    </row>
    <row r="1269" xml:space="preserve">
      <c r="A1269">
        <v>1143447</v>
      </c>
      <c r="B1269" t="str">
        <v>INCIDENTE</v>
      </c>
      <c r="C1269" t="str">
        <v>ABIERTO</v>
      </c>
      <c r="D1269" t="str">
        <v>TIENDA</v>
      </c>
      <c r="E1269" t="str">
        <v>BALANZA</v>
      </c>
      <c r="F1269" t="str">
        <v>BALANZA</v>
      </c>
      <c r="G1269" t="str">
        <v>BALANZA</v>
      </c>
      <c r="H1269" t="str" xml:space="preserve">
        <v xml:space="preserve">_x000d_
falla en basculas de carnicería; precios errados; etiqueta sale corrida y borrosa_x000d_
_x000d_
</v>
      </c>
      <c r="I1269" t="str" xml:space="preserve">
        <v xml:space="preserve">_x000d_
falla en basculas de carnicería; precios errados; etiqueta sale corrida y borrosa_x000d_
_x000d_
</v>
      </c>
      <c r="J1269" t="str">
        <v xml:space="preserve">Se realiza el Diagnostico a las balanzas del area de Carniceria encontrando problemas en una balanza con placa:AD162301 y serial:B932081978 tiene problemas con el piñon de enrollado de papel el cual esta muy gastado y también con el cabezal de impresión rayado por ende imprime opaco; la otra balanza no tiene placa de inventario y con serial:C345063677 presenta problemas con el motor de arrastre de papel el cual queda sin fuerza y se paraliza dificultando la salida de las etiquetas se le informa al encargado de CENCOSUD y el solicita las partes de la primera balanza e indica que la segunda balanza esta usando un tipo de papel diferente y manda a cambiarlo; esta entra en funcionamiento completo y sin problemas.                                        </v>
      </c>
      <c r="K1269">
        <v>45678.64236111111</v>
      </c>
      <c r="L1269">
        <v>45678.69930555556</v>
      </c>
      <c r="M1269">
        <v>45679</v>
      </c>
      <c r="N1269" t="str">
        <f>TEXT(M1269, "DDDD")</f>
        <v>miércoles</v>
      </c>
      <c r="O1269" t="str" xml:space="preserve">
        <v xml:space="preserve">M040 METRO RIOHACHA_x000d_
_x000d_
</v>
      </c>
      <c r="P1269" t="str">
        <v>RIOHACHA</v>
      </c>
      <c r="Q1269" t="str">
        <f>IF(ISBLANK(P1269),"0",(VLOOKUP(P1269,REGION,2,FALSE)))</f>
        <v>COSTA</v>
      </c>
      <c r="R1269" t="str">
        <v>Eduardo Rafael De armas Herrera</v>
      </c>
      <c r="S1269" t="e">
        <f>IF(ISBLANK(R1269),"0", VLOOKUP(R1269,PERSONAL,2,FALSE))</f>
        <v>#N/A</v>
      </c>
      <c r="T1269" t="str">
        <v>DIRECTO</v>
      </c>
      <c r="U1269">
        <v>0.3333333333333333</v>
      </c>
      <c r="V1269">
        <v>0.4166666666666667</v>
      </c>
      <c r="W1269">
        <f>V1269-U1269</f>
        <v>0.08333333333333337</v>
      </c>
      <c r="X1269">
        <v>1</v>
      </c>
      <c r="Y1269">
        <f>NETWORKDAYS(K1269,M1269)</f>
        <v>2</v>
      </c>
      <c r="Z1269" t="str">
        <f>IF(Y1269&lt;=2,"CUMPLE","NO CUMPLE")</f>
        <v>CUMPLE</v>
      </c>
      <c r="AB1269" t="str">
        <v>POR TICKET</v>
      </c>
      <c r="AC1269" t="str">
        <f>TEXT(M1269,"mmmm")</f>
        <v>enero</v>
      </c>
      <c r="AD1269" t="str">
        <f>TEXT(M1269,"yyyy")</f>
        <v>yyyy</v>
      </c>
      <c r="AE1269">
        <f>W1269*60*24</f>
        <v>120.00000000000004</v>
      </c>
      <c r="AF1269">
        <f>AE1269/60</f>
        <v>2.000000000000001</v>
      </c>
      <c r="AG1269">
        <f>AE1269/60</f>
        <v>2.000000000000001</v>
      </c>
      <c r="AH1269">
        <f>L1269-K1269</f>
        <v>0.05694444444816327</v>
      </c>
      <c r="AI1269">
        <f>AH1269*24*60</f>
        <v>82.0000000053551</v>
      </c>
      <c r="AJ1269">
        <f>75728*X1269</f>
        <v>75728</v>
      </c>
    </row>
    <row r="1270" xml:space="preserve">
      <c r="A1270">
        <v>1144814</v>
      </c>
      <c r="B1270" t="str">
        <v>INCIDENTE</v>
      </c>
      <c r="C1270" t="str">
        <v>CERRADO</v>
      </c>
      <c r="D1270" t="str">
        <v>TIENDA</v>
      </c>
      <c r="E1270" t="str">
        <v>IMPRESORA</v>
      </c>
      <c r="F1270" t="str">
        <v>IMPRESORA</v>
      </c>
      <c r="G1270" t="str">
        <v>IMPRESORA</v>
      </c>
      <c r="H1270" t="str" xml:space="preserve">
        <v xml:space="preserve">Se solicita instalación / configuración de Impresora Epson L1250 en PC de Decoración M040900WS015_x000d_
</v>
      </c>
      <c r="I1270" t="str" xml:space="preserve">
        <v xml:space="preserve">Se solicita instalación / configuración de Impresora Epson L1250 en PC de Decoración M040900WS015_x000d_
</v>
      </c>
      <c r="J1270" t="str" xml:space="preserve">
        <v xml:space="preserve">Se realiza la instalación y Configuración de una impresora Epson L1250 con serial: XBFQ322597 en el area de Decoración dejandola operativa y en total funcionamiento indicando al reponsable de CENCOSUD.                                        _x000d_
</v>
      </c>
      <c r="K1270">
        <v>45679.41458333333</v>
      </c>
      <c r="L1270">
        <v>45679.427083333336</v>
      </c>
      <c r="M1270">
        <v>45679</v>
      </c>
      <c r="N1270" t="str">
        <f>TEXT(M1270, "DDDD")</f>
        <v>miércoles</v>
      </c>
      <c r="O1270" t="str" xml:space="preserve">
        <v xml:space="preserve">M040 METRO RIOHACHA_x000d_
_x000d_
</v>
      </c>
      <c r="P1270" t="str">
        <v>RIOHACHA</v>
      </c>
      <c r="Q1270" t="str">
        <f>IF(ISBLANK(P1270),"0",(VLOOKUP(P1270,REGION,2,FALSE)))</f>
        <v>COSTA</v>
      </c>
      <c r="R1270" t="str">
        <v>Eduardo Rafael De armas Herrera</v>
      </c>
      <c r="S1270" t="e">
        <f>IF(ISBLANK(R1270),"0", VLOOKUP(R1270,PERSONAL,2,FALSE))</f>
        <v>#N/A</v>
      </c>
      <c r="T1270" t="str">
        <v>DIRECTO</v>
      </c>
      <c r="U1270">
        <v>0.4166666666666667</v>
      </c>
      <c r="V1270">
        <v>0.5</v>
      </c>
      <c r="W1270">
        <f>V1270-U1270</f>
        <v>0.08333333333333331</v>
      </c>
      <c r="X1270">
        <v>1</v>
      </c>
      <c r="Y1270">
        <f>NETWORKDAYS(K1270,M1270)</f>
        <v>1</v>
      </c>
      <c r="Z1270" t="str">
        <f>IF(Y1270&lt;=2,"CUMPLE","NO CUMPLE")</f>
        <v>CUMPLE</v>
      </c>
      <c r="AB1270" t="str">
        <v>POR TICKET</v>
      </c>
      <c r="AC1270" t="str">
        <f>TEXT(M1270,"mmmm")</f>
        <v>enero</v>
      </c>
      <c r="AD1270" t="str">
        <f>TEXT(M1270,"yyyy")</f>
        <v>yyyy</v>
      </c>
      <c r="AE1270">
        <f>W1270*60*24</f>
        <v>119.99999999999997</v>
      </c>
      <c r="AF1270">
        <f>AE1270/60</f>
        <v>1.9999999999999996</v>
      </c>
      <c r="AG1270">
        <f>AE1270/60</f>
        <v>1.9999999999999996</v>
      </c>
      <c r="AH1270">
        <f>L1270-K1270</f>
        <v>0.012500000004365575</v>
      </c>
      <c r="AI1270">
        <f>AH1270*24*60</f>
        <v>18.000000006286427</v>
      </c>
      <c r="AJ1270">
        <f>75728*X1270</f>
        <v>75728</v>
      </c>
    </row>
    <row r="1271" xml:space="preserve">
      <c r="A1271">
        <v>1145086</v>
      </c>
      <c r="B1271" t="str">
        <v>INCIDENTE</v>
      </c>
      <c r="C1271" t="str">
        <v>CERRADO</v>
      </c>
      <c r="D1271" t="str">
        <v>TIENDA</v>
      </c>
      <c r="E1271" t="str">
        <v>VERIFICADOR DE PRECIOS</v>
      </c>
      <c r="F1271" t="str">
        <v>VERIFICADOR DE PRECIOS</v>
      </c>
      <c r="G1271" t="str">
        <v>NEWLAND</v>
      </c>
      <c r="H1271" t="str" xml:space="preserve">
        <v xml:space="preserve">Se solicita instalación de verificador de precios ubicado en el área de Alimentar._x000d_
</v>
      </c>
      <c r="I1271" t="str" xml:space="preserve">
        <v xml:space="preserve">Se solicita instalación de verificador de precios ubicado en el área de Alimentar._x000d_
</v>
      </c>
      <c r="J1271" t="str">
        <v>Se realiza la instalación y Configuración de una verificadora de precio con serial: NQ2C8H000647 en el area de la tienda dejandola instalada pero fuera de servicio debido a daños en el lector de codigos de barras;  indicado por el reponsable de CENCOSUD.</v>
      </c>
      <c r="K1271">
        <v>45679.478472222225</v>
      </c>
      <c r="L1271">
        <v>45679.47986111111</v>
      </c>
      <c r="M1271">
        <v>45679</v>
      </c>
      <c r="N1271" t="str">
        <f>TEXT(M1271, "DDDD")</f>
        <v>miércoles</v>
      </c>
      <c r="O1271" t="str" xml:space="preserve">
        <v xml:space="preserve">M040 METRO RIOHACHA_x000d_
_x000d_
</v>
      </c>
      <c r="P1271" t="str">
        <v>RIOHACHA</v>
      </c>
      <c r="Q1271" t="str">
        <f>IF(ISBLANK(P1271),"0",(VLOOKUP(P1271,REGION,2,FALSE)))</f>
        <v>COSTA</v>
      </c>
      <c r="R1271" t="str">
        <v>Eduardo Rafael De armas Herrera</v>
      </c>
      <c r="S1271" t="e">
        <f>IF(ISBLANK(R1271),"0", VLOOKUP(R1271,PERSONAL,2,FALSE))</f>
        <v>#N/A</v>
      </c>
      <c r="T1271" t="str">
        <v>DIRECTO</v>
      </c>
      <c r="U1271">
        <v>0.5</v>
      </c>
      <c r="V1271">
        <v>0.5416666666666666</v>
      </c>
      <c r="W1271">
        <f>V1271-U1271</f>
        <v>0.04166666666666663</v>
      </c>
      <c r="X1271">
        <v>1</v>
      </c>
      <c r="Y1271">
        <f>NETWORKDAYS(K1271,M1271)</f>
        <v>1</v>
      </c>
      <c r="Z1271" t="str">
        <f>IF(Y1271&lt;=2,"CUMPLE","NO CUMPLE")</f>
        <v>CUMPLE</v>
      </c>
      <c r="AB1271" t="str">
        <v>POR TICKET</v>
      </c>
      <c r="AC1271" t="str">
        <f>TEXT(M1271,"mmmm")</f>
        <v>enero</v>
      </c>
      <c r="AD1271" t="str">
        <f>TEXT(M1271,"yyyy")</f>
        <v>yyyy</v>
      </c>
      <c r="AE1271">
        <f>W1271*60*24</f>
        <v>59.99999999999994</v>
      </c>
      <c r="AF1271">
        <f>AE1271/60</f>
        <v>0.999999999999999</v>
      </c>
      <c r="AG1271">
        <f>AE1271/60</f>
        <v>0.999999999999999</v>
      </c>
      <c r="AH1271">
        <f>L1271-K1271</f>
        <v>0.0013888888861401938</v>
      </c>
      <c r="AI1271">
        <f>AH1271*24*60</f>
        <v>1.999999996041879</v>
      </c>
      <c r="AJ1271">
        <f>75728*X1271</f>
        <v>75728</v>
      </c>
    </row>
    <row r="1272" xml:space="preserve">
      <c r="A1272">
        <v>1144586</v>
      </c>
      <c r="B1272" t="str">
        <v>INCIDENTE</v>
      </c>
      <c r="C1272" t="str">
        <v>CERRADO</v>
      </c>
      <c r="D1272" t="str">
        <v>CAJAS</v>
      </c>
      <c r="E1272" t="str">
        <v>POS</v>
      </c>
      <c r="F1272" t="str">
        <v>POS</v>
      </c>
      <c r="G1272" t="str">
        <v>NCR</v>
      </c>
      <c r="H1272" t="str" xml:space="preserve">
        <v xml:space="preserve">buenos dias. por favor me colaboran con la validación de la pos 14 ubicada en linea de cajas la cual esta fuera de linea. Gracias_x000d_
</v>
      </c>
      <c r="I1272" t="str" xml:space="preserve">
        <v xml:space="preserve">buenos dias. por favor me colaboran con la validación de la pos 14 ubicada en linea de cajas la cual esta fuera de linea. Gracias_x000d_
</v>
      </c>
      <c r="J1272" t="str" xml:space="preserve">
        <v xml:space="preserve">Se realiza asistencia asistencia de soporte a sitio en sitio y se solicitan permisos de ingreso a la entidad; se autoriza ingreso a el área de cajas y se ubica a la jefe para iniciar validación en pos 14 qué presentó falla de red; se procede a realizar reconexión del punto de red; y se valida conexión de datos generando ping desde equipo atc; pero no se da respuesta de conexión; se procede a realizar prueba solicitando cable de red prestado de otra pos el cual se cambia temporalmente y nos permite establecer que pos si reconoce conexión siendo la causa daño en cable de red; por lo que se procede a cambiar el cable de red;  se reinicia pos y se indica a soporte Edwin Bolaños que nos envíe configuración y actualización a la pos la cual sube de manera correcta quedando en línea y operativa.                                                _x000d_
                                                _x000d_
                                                _x000d_
                                                _x000d_
                                                _x000d_
                                                _x000d_
                                                _x000d_
                                                _x000d_
                                                _x000d_
                                                _x000d_
                                                _x000d_
                                                _x000d_
</v>
      </c>
      <c r="K1272">
        <v>45679.35486111111</v>
      </c>
      <c r="L1272">
        <v>45679.37430555555</v>
      </c>
      <c r="M1272">
        <v>45679</v>
      </c>
      <c r="N1272" t="str">
        <f>TEXT(M1272, "DDDD")</f>
        <v>miércoles</v>
      </c>
      <c r="O1272" t="str" xml:space="preserve">
        <v xml:space="preserve">J036 JUMBO POPAYAN CAMPANARIO_x000d_
_x000d_
</v>
      </c>
      <c r="P1272" t="str">
        <v>POPAYAN</v>
      </c>
      <c r="Q1272" t="str">
        <f>IF(ISBLANK(P1272),"0",(VLOOKUP(P1272,REGION,2,FALSE)))</f>
        <v>OCCIDENTE</v>
      </c>
      <c r="R1272" t="str">
        <v>Jhon Alexander Vasquez Revelo</v>
      </c>
      <c r="S1272" t="e">
        <f>IF(ISBLANK(R1272),"0", VLOOKUP(R1272,PERSONAL,2,FALSE))</f>
        <v>#N/A</v>
      </c>
      <c r="T1272" t="str">
        <v>DIRECTO</v>
      </c>
      <c r="U1272">
        <v>0.3333333333333333</v>
      </c>
      <c r="V1272">
        <v>0.3958333333333333</v>
      </c>
      <c r="W1272">
        <f>V1272-U1272</f>
        <v>0.0625</v>
      </c>
      <c r="X1272">
        <v>1</v>
      </c>
      <c r="Y1272">
        <f>NETWORKDAYS(K1272,M1272)</f>
        <v>1</v>
      </c>
      <c r="Z1272" t="str">
        <f>IF(Y1272&lt;=2,"CUMPLE","NO CUMPLE")</f>
        <v>CUMPLE</v>
      </c>
      <c r="AB1272" t="str">
        <v>POR TICKET</v>
      </c>
      <c r="AC1272" t="str">
        <f>TEXT(M1272,"mmmm")</f>
        <v>enero</v>
      </c>
      <c r="AD1272" t="str">
        <f>TEXT(M1272,"yyyy")</f>
        <v>yyyy</v>
      </c>
      <c r="AE1272">
        <f>W1272*60*24</f>
        <v>90</v>
      </c>
      <c r="AF1272">
        <f>AE1272/60</f>
        <v>1.5</v>
      </c>
      <c r="AG1272">
        <f>AE1272/60</f>
        <v>1.5</v>
      </c>
      <c r="AH1272">
        <f>L1272-K1272</f>
        <v>0.0194444444423425</v>
      </c>
      <c r="AI1272">
        <f>AH1272*24*60</f>
        <v>27.9999999969732</v>
      </c>
      <c r="AJ1272">
        <f>75728*X1272</f>
        <v>75728</v>
      </c>
    </row>
    <row r="1273" xml:space="preserve">
      <c r="A1273">
        <v>1144631</v>
      </c>
      <c r="B1273" t="str">
        <v>INCIDENTE</v>
      </c>
      <c r="C1273" t="str">
        <v>ABIERTO</v>
      </c>
      <c r="D1273" t="str">
        <v>SISTEMAS</v>
      </c>
      <c r="E1273" t="str">
        <v>ACOMPAÑAMIENTO</v>
      </c>
      <c r="F1273" t="str">
        <v>ACOMPAÑAMIENTO</v>
      </c>
      <c r="G1273" t="str">
        <v>ACOMPAÑAMIENTO</v>
      </c>
      <c r="H1273" t="str" xml:space="preserve">
        <v xml:space="preserve">_x000d_
Dando continuidad al caso: https://soluciones.cencosud.com/ticket/1131532 vamos a proceder con la generacion de foramtos y solicitud de firmas para iniciar el proceso de baja de activos._x000d_
_x000d_
</v>
      </c>
      <c r="I1273" t="str" xml:space="preserve">
        <v xml:space="preserve">_x000d_
Dando continuidad al caso: https://soluciones.cencosud.com/ticket/1131532 vamos a proceder con la generacion de foramtos y solicitud de firmas para iniciar el proceso de baja de activos._x000d_
_x000d_
</v>
      </c>
      <c r="J1273" t="str" xml:space="preserve">
        <v xml:space="preserve">Procediendo a llegar a sitio sobre las 2 pm; ingreso por puerta de empleados y después de registro procedo a realizar la impresión del formato _x000d_
de bajas que fue adjuntado al ticket. Procedo a dirigirme al cuarto de sistemas donde se encuentran relacionados los equipos para baja._x000d_
Se pide entonces acompañamiento del personal de seguridad a fin de verificar en el listado cada equipo; tarea que se realiza _x000d_
satisfactoriamente y se relacionan todos los equipos en el listado correspondiente. Luego se solicita la firma del personal de seguridad que _x000d_
verificó el procedimiento y a su vez la firma y sello de gerencia solicitados en el documento. De acuerdo a lo solicitado en el ticket se procede _x000d_
nuevamente al embalaje y rotulacion de los equipos para destrucción; indicando en cada uno con una hoja blanca que son equipos para tal fin; _x000d_
número de serie y tipo de equipo. Se dejan en orden y separados de las demás cajas en el cuarto de sistemas. Se procede al retiro de tienda _x000d_
siendo las 4:30pm._x000d_
De esta forma damos por terminado el ticket 1144631 en la ciudad de Girardot; almacén Jumbo_x000d_
</v>
      </c>
      <c r="K1273">
        <v>45679.36388888889</v>
      </c>
      <c r="L1273">
        <v>45679.39444444444</v>
      </c>
      <c r="M1273">
        <v>45679</v>
      </c>
      <c r="N1273" t="str">
        <f>TEXT(M1273, "DDDD")</f>
        <v>miércoles</v>
      </c>
      <c r="O1273" t="str" xml:space="preserve">
        <v xml:space="preserve">J047 JUMBO GIRARDOT_x000d_
_x000d_
</v>
      </c>
      <c r="P1273" t="str">
        <v>GIRARDOT</v>
      </c>
      <c r="Q1273" t="str">
        <f>IF(ISBLANK(P1273),"0",(VLOOKUP(P1273,REGION,2,FALSE)))</f>
        <v>OCCIDENTE</v>
      </c>
      <c r="R1273" t="str">
        <v>Michael Smit Villabon Trujillo</v>
      </c>
      <c r="S1273" t="e">
        <f>IF(ISBLANK(R1273),"0", VLOOKUP(R1273,PERSONAL,2,FALSE))</f>
        <v>#N/A</v>
      </c>
      <c r="T1273" t="str">
        <v>ALIADO</v>
      </c>
      <c r="U1273">
        <v>0.7083333333333334</v>
      </c>
      <c r="V1273">
        <v>0.7916666666666666</v>
      </c>
      <c r="W1273">
        <f>V1273-U1273</f>
        <v>0.08333333333333326</v>
      </c>
      <c r="X1273">
        <v>1</v>
      </c>
      <c r="Y1273">
        <f>NETWORKDAYS(K1273,M1273)</f>
        <v>1</v>
      </c>
      <c r="Z1273" t="str">
        <f>IF(Y1273&lt;=2,"CUMPLE","NO CUMPLE")</f>
        <v>CUMPLE</v>
      </c>
      <c r="AB1273" t="str">
        <v>POR TICKET</v>
      </c>
      <c r="AC1273" t="str">
        <f>TEXT(M1273,"mmmm")</f>
        <v>enero</v>
      </c>
      <c r="AD1273" t="str">
        <f>TEXT(M1273,"yyyy")</f>
        <v>yyyy</v>
      </c>
      <c r="AE1273">
        <f>W1273*60*24</f>
        <v>119.99999999999989</v>
      </c>
      <c r="AF1273">
        <f>AE1273/60</f>
        <v>1.999999999999998</v>
      </c>
      <c r="AG1273">
        <f>AE1273/60</f>
        <v>1.999999999999998</v>
      </c>
      <c r="AH1273">
        <f>L1273-K1273</f>
        <v>0.030555555553291924</v>
      </c>
      <c r="AI1273">
        <f>AH1273*24*60</f>
        <v>43.99999999674037</v>
      </c>
      <c r="AJ1273">
        <f>75728*X1273</f>
        <v>75728</v>
      </c>
    </row>
    <row r="1274" xml:space="preserve">
      <c r="A1274">
        <v>1144982</v>
      </c>
      <c r="B1274" t="str">
        <v>INCIDENTE</v>
      </c>
      <c r="C1274" t="str">
        <v>ABIERTO</v>
      </c>
      <c r="D1274" t="str">
        <v>SISTEMAS</v>
      </c>
      <c r="E1274" t="str">
        <v>COMPUTADOR</v>
      </c>
      <c r="F1274" t="str">
        <v>COMPUTADOR</v>
      </c>
      <c r="G1274" t="str">
        <v>COMPUTADOR</v>
      </c>
      <c r="H1274" t="str" xml:space="preserve">
        <v xml:space="preserve">_x000d_
Buenos días; para que me colaboren dándole una buena ubicación al computador de mesa de ventas Institucional._x000d_
_x000d_
</v>
      </c>
      <c r="I1274" t="str" xml:space="preserve">
        <v xml:space="preserve">_x000d_
Buenos días; para que me colaboren dándole una buena ubicación al computador de mesa de ventas Institucional._x000d_
_x000d_
</v>
      </c>
      <c r="J1274" t="str" xml:space="preserve">
        <v xml:space="preserve">Se valida ubicación en dónde usuario solicita que sea instalado el PC de mesa área electro; pero se evidencia que no hay punto de red _x000d_
disponible en esa área se le indica al usuario que genere un tickets solicitando el punto de red para reubicación del PC de electro para poder _x000d_
solicitar la creación del punto de red; se hizo el respectivo traslado y quedamos a la espera cuando habiliten el punto de red</v>
      </c>
      <c r="K1274">
        <v>45679.675</v>
      </c>
      <c r="L1274">
        <v>45679.74791666667</v>
      </c>
      <c r="M1274">
        <v>45680</v>
      </c>
      <c r="N1274" t="str">
        <f>TEXT(M1274, "DDDD")</f>
        <v>jueves</v>
      </c>
      <c r="O1274" t="str" xml:space="preserve">
        <v xml:space="preserve">M042 METRO IBAGUE_x000d_
_x000d_
</v>
      </c>
      <c r="P1274" t="str">
        <v>IBAGUE</v>
      </c>
      <c r="Q1274" t="str">
        <f>IF(ISBLANK(P1274),"0",(VLOOKUP(P1274,REGION,2,FALSE)))</f>
        <v>OCCIDENTE</v>
      </c>
      <c r="R1274" t="str">
        <v>Michael Smit Villabon Trujillo</v>
      </c>
      <c r="S1274" t="e">
        <f>IF(ISBLANK(R1274),"0", VLOOKUP(R1274,PERSONAL,2,FALSE))</f>
        <v>#N/A</v>
      </c>
      <c r="T1274" t="str">
        <v>ALIADO</v>
      </c>
      <c r="U1274">
        <v>0.3402777777777778</v>
      </c>
      <c r="V1274">
        <v>0.3819444444444444</v>
      </c>
      <c r="W1274">
        <f>V1274-U1274</f>
        <v>0.04166666666666663</v>
      </c>
      <c r="X1274">
        <v>1</v>
      </c>
      <c r="Y1274">
        <f>NETWORKDAYS(K1274,M1274)</f>
        <v>2</v>
      </c>
      <c r="Z1274" t="str">
        <f>IF(Y1274&lt;=2,"CUMPLE","NO CUMPLE")</f>
        <v>CUMPLE</v>
      </c>
      <c r="AB1274" t="str">
        <v>POR TICKET</v>
      </c>
      <c r="AC1274" t="str">
        <f>TEXT(M1274,"mmmm")</f>
        <v>enero</v>
      </c>
      <c r="AD1274" t="str">
        <f>TEXT(M1274,"yyyy")</f>
        <v>yyyy</v>
      </c>
      <c r="AE1274">
        <f>W1274*60*24</f>
        <v>59.99999999999994</v>
      </c>
      <c r="AF1274">
        <f>AE1274/60</f>
        <v>0.999999999999999</v>
      </c>
      <c r="AG1274">
        <f>AE1274/60</f>
        <v>0.999999999999999</v>
      </c>
      <c r="AH1274">
        <f>L1274-K1274</f>
        <v>0.07291666666424135</v>
      </c>
      <c r="AI1274">
        <f>AH1274*24*60</f>
        <v>104.99999999650754</v>
      </c>
      <c r="AJ1274">
        <f>75728*X1274</f>
        <v>75728</v>
      </c>
    </row>
    <row r="1275" xml:space="preserve">
      <c r="A1275">
        <v>1146844</v>
      </c>
      <c r="B1275" t="str">
        <v>INCIDENTE</v>
      </c>
      <c r="C1275" t="str">
        <v>CERRADO</v>
      </c>
      <c r="D1275" t="str">
        <v>SISTEMAS</v>
      </c>
      <c r="E1275" t="str">
        <v>COMPUTADOR</v>
      </c>
      <c r="F1275" t="str">
        <v>COMPUTADOR</v>
      </c>
      <c r="G1275" t="str">
        <v>COMPUTADOR</v>
      </c>
      <c r="H1275" t="str" xml:space="preserve">
        <v xml:space="preserve">Hola buenos días; por favor me pueden ayudar para revisar el computador de E-commerce quedó la pantalla totalmente oscura. les gradezco su ayuda._x000d_
</v>
      </c>
      <c r="I1275" t="str" xml:space="preserve">
        <v xml:space="preserve">Hola buenos días; por favor me pueden ayudar para revisar el computador de E-commerce quedó la pantalla totalmente oscura. les gradezco su ayuda._x000d_
</v>
      </c>
      <c r="J1275" t="str" xml:space="preserve">
        <v xml:space="preserve">Se revisa el monitor PC de E-commerce; y el monitor no prende se revisa y está conectado a la energía; se prueba el cable HDMI en otro PC y _x000d_
está funcionando luego de prueba el cable de poder en otro monitor funcionando y no prende se realiza cambio de cable de poder con _x000d_
recurso disponible en tienda se realizan pruebas y queda solucionada la novedad se le solicita a la usuaria Darling auxiliar de E-commerce que _x000d_
realice pruebas y el monitor queda en operación</v>
      </c>
      <c r="K1275">
        <v>45680.5125</v>
      </c>
      <c r="L1275">
        <v>45680.520833333336</v>
      </c>
      <c r="M1275">
        <v>45680</v>
      </c>
      <c r="N1275" t="str">
        <f>TEXT(M1275, "DDDD")</f>
        <v>jueves</v>
      </c>
      <c r="O1275" t="str" xml:space="preserve">
        <v xml:space="preserve">M042 METRO IBAGUE_x000d_
_x000d_
</v>
      </c>
      <c r="P1275" t="str">
        <v>IBAGUE</v>
      </c>
      <c r="Q1275" t="str">
        <f>IF(ISBLANK(P1275),"0",(VLOOKUP(P1275,REGION,2,FALSE)))</f>
        <v>OCCIDENTE</v>
      </c>
      <c r="R1275" t="str">
        <v>Michael Smit Villabon Trujillo</v>
      </c>
      <c r="S1275" t="e">
        <f>IF(ISBLANK(R1275),"0", VLOOKUP(R1275,PERSONAL,2,FALSE))</f>
        <v>#N/A</v>
      </c>
      <c r="T1275" t="str">
        <v>ALIADO</v>
      </c>
      <c r="U1275">
        <v>0.3819444444444444</v>
      </c>
      <c r="V1275">
        <v>0.4236111111111111</v>
      </c>
      <c r="W1275">
        <f>V1275-U1275</f>
        <v>0.041666666666666685</v>
      </c>
      <c r="X1275">
        <v>1</v>
      </c>
      <c r="Y1275">
        <f>NETWORKDAYS(K1275,M1275)</f>
        <v>1</v>
      </c>
      <c r="Z1275" t="str">
        <f>IF(Y1275&lt;=2,"CUMPLE","NO CUMPLE")</f>
        <v>CUMPLE</v>
      </c>
      <c r="AB1275" t="str">
        <v>POR TICKET</v>
      </c>
      <c r="AC1275" t="str">
        <f>TEXT(M1275,"mmmm")</f>
        <v>enero</v>
      </c>
      <c r="AD1275" t="str">
        <f>TEXT(M1275,"yyyy")</f>
        <v>yyyy</v>
      </c>
      <c r="AE1275">
        <f>W1275*60*24</f>
        <v>60.00000000000002</v>
      </c>
      <c r="AF1275">
        <f>AE1275/60</f>
        <v>1.0000000000000004</v>
      </c>
      <c r="AG1275">
        <f>AE1275/60</f>
        <v>1.0000000000000004</v>
      </c>
      <c r="AH1275">
        <f>L1275-K1275</f>
        <v>0.008333333338669036</v>
      </c>
      <c r="AI1275">
        <f>AH1275*24*60</f>
        <v>12.000000007683411</v>
      </c>
      <c r="AJ1275">
        <f>75728*X1275</f>
        <v>75728</v>
      </c>
    </row>
    <row r="1276" xml:space="preserve">
      <c r="A1276">
        <v>1146470</v>
      </c>
      <c r="B1276" t="str">
        <v>INCIDENTE</v>
      </c>
      <c r="C1276" t="str">
        <v>CERRADO</v>
      </c>
      <c r="D1276" t="str">
        <v>SISTEMAS</v>
      </c>
      <c r="E1276" t="str">
        <v>COMPUTADOR</v>
      </c>
      <c r="F1276" t="str">
        <v>COMPUTADOR</v>
      </c>
      <c r="G1276" t="str">
        <v>COMPUTADOR</v>
      </c>
      <c r="H1276" t="str">
        <v>Buen dia. Su ayuda con limpieza de usuarios del pc para realizar limpieza y eliminación de usuarios para liberar almacenamiento del disco duro. M195905WS102</v>
      </c>
      <c r="I1276" t="str">
        <v>Buen dia. Su ayuda con limpieza de usuarios del pc para realizar limpieza y eliminación de usuarios para liberar almacenamiento del disco duro. M195905WS102</v>
      </c>
      <c r="J1276" t="str" xml:space="preserve">
        <v xml:space="preserve">Se realiza borrado de usuarios en el equipo; se borran un total de 45 usuarios antiguos; que ya no se encuentran en la tienda; todo con la _x000d_
autorizacion del Jefe Neider; se procede a borrar y se le libera 115 GB de almacenamiento; queda funcionando correctamente; a la vez se _x000d_
valida una informacion que me habian solicitado preguntar a Yenni Pichina; la solicitud la hizo Edwin Bolaños</v>
      </c>
      <c r="K1276">
        <v>45680.51458333333</v>
      </c>
      <c r="L1276">
        <v>45680.52291666667</v>
      </c>
      <c r="M1276">
        <v>45680</v>
      </c>
      <c r="N1276" t="str">
        <f>TEXT(M1276, "DDDD")</f>
        <v>jueves</v>
      </c>
      <c r="O1276" t="str" xml:space="preserve">
        <v xml:space="preserve">M195 METRO SANTA LUCIA_x000d_
_x000d_
</v>
      </c>
      <c r="P1276" t="str">
        <v>NEIVA</v>
      </c>
      <c r="Q1276" t="str">
        <f>IF(ISBLANK(P1276),"0",(VLOOKUP(P1276,REGION,2,FALSE)))</f>
        <v>OCCIDENTE</v>
      </c>
      <c r="R1276" t="str">
        <v>Michael Smit Villabon Trujillo</v>
      </c>
      <c r="S1276" t="e">
        <f>IF(ISBLANK(R1276),"0", VLOOKUP(R1276,PERSONAL,2,FALSE))</f>
        <v>#N/A</v>
      </c>
      <c r="T1276" t="str">
        <v>ALIADO</v>
      </c>
      <c r="U1276">
        <v>0.5416666666666666</v>
      </c>
      <c r="V1276">
        <v>0.6458333333333334</v>
      </c>
      <c r="W1276">
        <f>V1276-U1276</f>
        <v>0.10416666666666674</v>
      </c>
      <c r="X1276">
        <v>1</v>
      </c>
      <c r="Y1276">
        <f>NETWORKDAYS(K1276,M1276)</f>
        <v>1</v>
      </c>
      <c r="Z1276" t="str">
        <f>IF(Y1276&lt;=2,"CUMPLE","NO CUMPLE")</f>
        <v>CUMPLE</v>
      </c>
      <c r="AB1276" t="str">
        <v>POR TICKET</v>
      </c>
      <c r="AC1276" t="str">
        <f>TEXT(M1276,"mmmm")</f>
        <v>enero</v>
      </c>
      <c r="AD1276" t="str">
        <f>TEXT(M1276,"yyyy")</f>
        <v>yyyy</v>
      </c>
      <c r="AE1276">
        <f>W1276*60*24</f>
        <v>150.0000000000001</v>
      </c>
      <c r="AF1276">
        <f>AE1276/60</f>
        <v>2.5000000000000018</v>
      </c>
      <c r="AG1276">
        <f>AE1276/60</f>
        <v>2.5000000000000018</v>
      </c>
      <c r="AH1276">
        <f>L1276-K1276</f>
        <v>0.008333333338669036</v>
      </c>
      <c r="AI1276">
        <f>AH1276*24*60</f>
        <v>12.000000007683411</v>
      </c>
      <c r="AJ1276">
        <f>75728*X1276</f>
        <v>75728</v>
      </c>
    </row>
    <row r="1277" xml:space="preserve">
      <c r="A1277">
        <v>1147344</v>
      </c>
      <c r="B1277" t="str">
        <v>INCIDENTE</v>
      </c>
      <c r="C1277" t="str">
        <v>CERRADO</v>
      </c>
      <c r="D1277" t="str">
        <v>SISTEMAS</v>
      </c>
      <c r="E1277" t="str">
        <v>COMPUTADOR</v>
      </c>
      <c r="F1277" t="str">
        <v>COMPUTADOR</v>
      </c>
      <c r="G1277" t="str">
        <v>COMPUTADOR</v>
      </c>
      <c r="H1277" t="str" xml:space="preserve">
        <v xml:space="preserve">Equipo de mantenimiento desde el cambio de memoria no están funcionando las aplicaciones Office (Excel; Word; PowerPoint; Outlook) No deja trabajar en el equipo._x000d_
</v>
      </c>
      <c r="I1277" t="str" xml:space="preserve">
        <v xml:space="preserve">Equipo de mantenimiento desde el cambio de memoria no están funcionando las aplicaciones Office (Excel; Word; PowerPoint; Outlook) No deja trabajar en el equipo._x000d_
</v>
      </c>
      <c r="J1277" t="str" xml:space="preserve">
        <v xml:space="preserve">Se realiza instalacion de LibreOffice en el equipo de mantenimiento; ya que me informan de que a ese equipo no le van a asignar una licencia; _x000d_
entonces se procede a enviar al equipo el instalador de LibreOffice; despues se instala correctamente y se configura como predeterminado a _x000d_
los usuarios que se encontraban en sitio</v>
      </c>
      <c r="K1277">
        <v>45680.57152777778</v>
      </c>
      <c r="L1277">
        <v>45680.75277777778</v>
      </c>
      <c r="M1277">
        <v>45680</v>
      </c>
      <c r="N1277" t="str">
        <f>TEXT(M1277, "DDDD")</f>
        <v>jueves</v>
      </c>
      <c r="O1277" t="str" xml:space="preserve">
        <v xml:space="preserve">M195 METRO SANTA LUCIA_x000d_
_x000d_
</v>
      </c>
      <c r="P1277" t="str">
        <v>NEIVA</v>
      </c>
      <c r="Q1277" t="str">
        <f>IF(ISBLANK(P1277),"0",(VLOOKUP(P1277,REGION,2,FALSE)))</f>
        <v>OCCIDENTE</v>
      </c>
      <c r="R1277" t="str">
        <v>Michael Smit Villabon Trujillo</v>
      </c>
      <c r="S1277" t="e">
        <f>IF(ISBLANK(R1277),"0", VLOOKUP(R1277,PERSONAL,2,FALSE))</f>
        <v>#N/A</v>
      </c>
      <c r="T1277" t="str">
        <v>ALIADO</v>
      </c>
      <c r="U1277">
        <v>0.6458333333333334</v>
      </c>
      <c r="V1277">
        <v>0.6875</v>
      </c>
      <c r="W1277">
        <f>V1277-U1277</f>
        <v>0.04166666666666663</v>
      </c>
      <c r="X1277">
        <v>1</v>
      </c>
      <c r="Y1277">
        <f>NETWORKDAYS(K1277,M1277)</f>
        <v>1</v>
      </c>
      <c r="Z1277" t="str">
        <f>IF(Y1277&lt;=2,"CUMPLE","NO CUMPLE")</f>
        <v>CUMPLE</v>
      </c>
      <c r="AB1277" t="str">
        <v>POR TICKET</v>
      </c>
      <c r="AC1277" t="str">
        <f>TEXT(M1277,"mmmm")</f>
        <v>enero</v>
      </c>
      <c r="AD1277" t="str">
        <f>TEXT(M1277,"yyyy")</f>
        <v>yyyy</v>
      </c>
      <c r="AE1277">
        <f>W1277*60*24</f>
        <v>59.99999999999994</v>
      </c>
      <c r="AF1277">
        <f>AE1277/60</f>
        <v>0.999999999999999</v>
      </c>
      <c r="AG1277">
        <f>AE1277/60</f>
        <v>0.999999999999999</v>
      </c>
      <c r="AH1277">
        <f>L1277-K1277</f>
        <v>0.1812500000014552</v>
      </c>
      <c r="AI1277">
        <f>AH1277*24*60</f>
        <v>261.0000000020955</v>
      </c>
      <c r="AJ1277">
        <f>75728*X1277</f>
        <v>75728</v>
      </c>
    </row>
    <row r="1278" xml:space="preserve">
      <c r="A1278">
        <v>1146820</v>
      </c>
      <c r="B1278" t="str">
        <v>INCIDENTE</v>
      </c>
      <c r="C1278" t="str">
        <v>CERRADO</v>
      </c>
      <c r="D1278" t="str">
        <v>TIENDA</v>
      </c>
      <c r="E1278" t="str">
        <v>BALANZA</v>
      </c>
      <c r="F1278" t="str">
        <v>BALANZA</v>
      </c>
      <c r="G1278" t="str">
        <v>METTER TOLEDO</v>
      </c>
      <c r="H1278" t="str" xml:space="preserve">
        <v xml:space="preserve">Hola buenos días; por favor me ayudan con la balanza de la POS 08 se apaga y se prende._x000d_
</v>
      </c>
      <c r="I1278" t="str" xml:space="preserve">
        <v xml:space="preserve">Hola buenos días; por favor me ayudan con la balanza de la POS 08 se apaga y se prende._x000d_
</v>
      </c>
      <c r="J1278" t="str" xml:space="preserve">
        <v xml:space="preserve">Se valida scaner balanza zebra 7001; usuaria reporta que presenta apagado repentino cuando se está scaneando los productos; se realiza _x000d_
reinició con las teclas del panel del scaner y también se realiza reinicio desde el cable poder; se realizó pruebas con escaneo de productos _x000d_
varias veces y no presento reinicio se realizó video de evidencia del correcto funcionamiento del scaner balanza se le informó a la supervisora _x000d_
de cajas Patricia Raigosa - scaner balanza pos 8 queda en operación</v>
      </c>
      <c r="K1278">
        <v>45680.5125</v>
      </c>
      <c r="L1278">
        <v>45680.51944444444</v>
      </c>
      <c r="M1278">
        <v>45680</v>
      </c>
      <c r="N1278" t="str">
        <f>TEXT(M1278, "DDDD")</f>
        <v>jueves</v>
      </c>
      <c r="O1278" t="str" xml:space="preserve">
        <v xml:space="preserve">M042 METRO IBAGUE_x000d_
_x000d_
</v>
      </c>
      <c r="P1278" t="str">
        <v>IBAGUE</v>
      </c>
      <c r="Q1278" t="str">
        <f>IF(ISBLANK(P1278),"0",(VLOOKUP(P1278,REGION,2,FALSE)))</f>
        <v>OCCIDENTE</v>
      </c>
      <c r="R1278" t="str">
        <v>Michael Smit Villabon Trujillo</v>
      </c>
      <c r="S1278" t="e">
        <f>IF(ISBLANK(R1278),"0", VLOOKUP(R1278,PERSONAL,2,FALSE))</f>
        <v>#N/A</v>
      </c>
      <c r="T1278" t="str">
        <v>ALIADO</v>
      </c>
      <c r="U1278">
        <v>0.4236111111111111</v>
      </c>
      <c r="V1278">
        <v>0.4375</v>
      </c>
      <c r="W1278">
        <f>V1278-U1278</f>
        <v>0.013888888888888895</v>
      </c>
      <c r="X1278">
        <v>1</v>
      </c>
      <c r="Y1278">
        <f>NETWORKDAYS(K1278,M1278)</f>
        <v>1</v>
      </c>
      <c r="Z1278" t="str">
        <f>IF(Y1278&lt;=2,"CUMPLE","NO CUMPLE")</f>
        <v>CUMPLE</v>
      </c>
      <c r="AB1278" t="str">
        <v>POR TICKET</v>
      </c>
      <c r="AC1278" t="str">
        <f>TEXT(M1278,"mmmm")</f>
        <v>enero</v>
      </c>
      <c r="AD1278" t="str">
        <f>TEXT(M1278,"yyyy")</f>
        <v>yyyy</v>
      </c>
      <c r="AE1278">
        <f>W1278*60*24</f>
        <v>20.000000000000007</v>
      </c>
      <c r="AF1278">
        <f>AE1278/60</f>
        <v>0.3333333333333334</v>
      </c>
      <c r="AG1278">
        <f>AE1278/60</f>
        <v>0.3333333333333334</v>
      </c>
      <c r="AH1278">
        <f>L1278-K1278</f>
        <v>0.006944444445252884</v>
      </c>
      <c r="AI1278">
        <f>AH1278*24*60</f>
        <v>10.000000001164153</v>
      </c>
      <c r="AJ1278">
        <f>75728*X1278</f>
        <v>75728</v>
      </c>
    </row>
    <row r="1279" xml:space="preserve">
      <c r="A1279">
        <v>1145798</v>
      </c>
      <c r="B1279" t="str">
        <v>INCIDENTE</v>
      </c>
      <c r="C1279" t="str">
        <v>ABIERTO</v>
      </c>
      <c r="D1279" t="str">
        <v>TIENDA</v>
      </c>
      <c r="E1279" t="str">
        <v>ACOMPAÑAMIENTO</v>
      </c>
      <c r="F1279" t="str">
        <v>ACOMPAÑAMIENTO</v>
      </c>
      <c r="G1279" t="str">
        <v>ACOMPAÑAMIENTO</v>
      </c>
      <c r="H1279" t="str">
        <v>Dando continuidad al ticket https://soluciones.cencosud.com/ticket/1131558. Vamos a proceder con el proceso de baja de activos. Al terminar; favor devolver el caso al grupo de Occidente con el formato firmado.</v>
      </c>
      <c r="I1279" t="str">
        <v>Dando continuidad al ticket https://soluciones.cencosud.com/ticket/1131558. Vamos a proceder con el proceso de baja de activos. Al terminar; favor devolver el caso al grupo de Occidente con el formato firmado.</v>
      </c>
      <c r="J1279" t="str" xml:space="preserve">
        <v xml:space="preserve">Procediendo a llegar al sitio sobre las 2:10 PM; Ingreso por puerta de empleados y después de registro procedo a realizar la impresión del _x000d_
formato de bajas que fue adjuntado al ticket. Procedo a dirigirme al cuarto de sistemas donde se encuentran relacionados los equipos para _x000d_
baja. _x000d_
Se pide entonces acompañamiento de personal de seguridad a fin de verificar en el listado cada equipo; tarea que se realiza _x000d_
satisfactoriamente y se relacionan todos los equipos en el listado correspondiente; como habia uno que no coincidia con el listado _x000d_
procedemos a hacer la busqueda en sitio; no se encontraba; procedemos a preguntarle al jefe Miguel Caicedo por el tema de ese equipo; nos _x000d_
da la autorizacion para las firmas. Luego se solicita la firma del personal de seguridad que verifico el procedimiento y a su vez la firma y sello _x000d_
de gerencia solicitados en el documento. Se vuelven a dejar el equipamiento sellado y listo para futura destruccion</v>
      </c>
      <c r="K1279">
        <v>45679.697916666664</v>
      </c>
      <c r="L1279">
        <v>45680.32361111111</v>
      </c>
      <c r="M1279">
        <v>45680</v>
      </c>
      <c r="N1279" t="str">
        <f>TEXT(M1279, "DDDD")</f>
        <v>jueves</v>
      </c>
      <c r="O1279" t="str" xml:space="preserve">
        <v xml:space="preserve">M006 METRO PALMIRA_x000d_
_x000d_
</v>
      </c>
      <c r="P1279" t="str">
        <v>PALMIRA</v>
      </c>
      <c r="Q1279" t="str">
        <f>IF(ISBLANK(P1279),"0",(VLOOKUP(P1279,REGION,2,FALSE)))</f>
        <v>OCCIDENTE</v>
      </c>
      <c r="R1279" t="str">
        <v>Michael Smit Villabon Trujillo</v>
      </c>
      <c r="S1279" t="e">
        <f>IF(ISBLANK(R1279),"0", VLOOKUP(R1279,PERSONAL,2,FALSE))</f>
        <v>#N/A</v>
      </c>
      <c r="T1279" t="str">
        <v>ALIADO</v>
      </c>
      <c r="U1279">
        <v>0.5902777777777778</v>
      </c>
      <c r="V1279">
        <v>0.7291666666666666</v>
      </c>
      <c r="W1279">
        <f>V1279-U1279</f>
        <v>0.13888888888888884</v>
      </c>
      <c r="X1279" t="str">
        <v>1;5</v>
      </c>
      <c r="Y1279">
        <f>NETWORKDAYS(K1279,M1279)</f>
        <v>2</v>
      </c>
      <c r="Z1279" t="str">
        <f>IF(Y1279&lt;=2,"CUMPLE","NO CUMPLE")</f>
        <v>CUMPLE</v>
      </c>
      <c r="AB1279" t="str">
        <v>POR TICKET</v>
      </c>
      <c r="AC1279" t="str">
        <f>TEXT(M1279,"mmmm")</f>
        <v>enero</v>
      </c>
      <c r="AD1279" t="str">
        <f>TEXT(M1279,"yyyy")</f>
        <v>yyyy</v>
      </c>
      <c r="AE1279">
        <f>W1279*60*24</f>
        <v>199.99999999999994</v>
      </c>
      <c r="AF1279">
        <f>AE1279/60</f>
        <v>3.3333333333333326</v>
      </c>
      <c r="AG1279">
        <f>AE1279/60</f>
        <v>3.3333333333333326</v>
      </c>
      <c r="AH1279">
        <f>L1279-K1279</f>
        <v>0.6256944444467081</v>
      </c>
      <c r="AI1279">
        <f>AH1279*24*60</f>
        <v>901.0000000032596</v>
      </c>
      <c r="AJ1279" t="e">
        <f>75728*X1279</f>
        <v>#VALUE!</v>
      </c>
    </row>
    <row r="1280" xml:space="preserve">
      <c r="A1280">
        <v>1144832</v>
      </c>
      <c r="B1280" t="str">
        <v>INCIDENTE</v>
      </c>
      <c r="C1280" t="str">
        <v>CERRADO</v>
      </c>
      <c r="D1280" t="str">
        <v>TIENDA</v>
      </c>
      <c r="E1280" t="str">
        <v>ACOMPAÑAMIENTO</v>
      </c>
      <c r="F1280" t="str">
        <v>ACOMPAÑAMIENTO</v>
      </c>
      <c r="G1280" t="str">
        <v>ACOMPAÑAMIENTO</v>
      </c>
      <c r="H1280" t="str" xml:space="preserve">
        <v xml:space="preserve">Buenos días; para informar que necesito que me colaboren formateando el computador portátil LENOVO Modelo del sistema 20NESOF403 Tipo de Sistema PC basado en x64 ya que se encuentra muy lento el sistema operativo para manipularlo y es mi herramienta de trabajo del canal de ventas institucional y enrolar el correo corporativo al celular personal. Gracias Tienda Metro Ibagué_x000d_
</v>
      </c>
      <c r="I1280" t="str" xml:space="preserve">
        <v xml:space="preserve">Buenos días; para informar que necesito que me colaboren formateando el computador portátil LENOVO Modelo del sistema 20NESOF403 Tipo de Sistema PC basado en x64 ya que se encuentra muy lento el sistema operativo para manipularlo y es mi herramienta de trabajo del canal de ventas institucional y enrolar el correo corporativo al celular personal. Gracias Tienda Metro Ibagué_x000d_
</v>
      </c>
      <c r="J1280" t="str" xml:space="preserve">
        <v xml:space="preserve">23/1/2025_x000d_
Se llega a sitio 8:00 am ; me dirijo a buscar el ejecutivo de ventas institucionales Fasael Ramirez no se encontraba en sitio; se llamo por teléfono y _x000d_
me indico que no estaba en tienda y que le hicera la espera; se le hizo la espera; mientras realizaba los tickets y se le hizo la espera hasta las 12 y _x000d_
no habia llegado; ya a las 3:30 se volvio a sitio porque me aviso que ya se encontraba en sitio._x000d_
Se valida el portal del ejecutivo de ventas institucionales; y presenta mucha lentitud y no abren los aplicativos está demasiado lento ; se procede a _x000d_
realizar backup en una memoria del usuario ; luego del backup se procede a formatear con la imagen de Cencosud para portátil el proceso se hace _x000d_
bastante lento finalmente se termina de instalar la imagen pero al momento de subir la máquina al dominio presenta errores por qué el hostname _x000d_
M042900TN003 se encuentra registrado en el directorio activo por lo que se solicita ayuda a Edwin Bolaños para que lo borré ; luego del borrado _x000d_
se procede a subir nuevamente el portátil al dominio con la herramienta cencojoin se logra completar el proceso y se llama a Edwin Bolaños quien _x000d_
se conecta remotamente y me colabora con la instalación de los aplicaciones de Cencosud; _x000d_
A la hora aún se está instalado el Office pero es demasiado lento el proceso; el 25 % el usuario me indica que puedo dejar el equipo en el puesto _x000d_
de ventas institucionales para que el Office siga instalando _x000d_
Queda pendiente pasar el backup al equipo que está en la memoria del usuario _x000d_
También hay que configurar el puty -VPN -impresora- y validar licencia de Office al igual que inicia la cuenta de correo correo para poderle _x000d_
entregar el servicio terminado al usuario _x000d_
Quede en acuerdo con Edwin Bolaños y Fasael Ramirez de llegar a la tienda sobre las 8: am                                                                                                                                           _x000d_
_x000d_
24/1/2025_x000d_
Se llego a sitio a las 8:00 am; se continuo con el proceso de la configuracion del equipo; se comprobo la instalacion correcta de los aplicativos y se _x000d_
comenzo la configuracion tanto del VPN; Genesix; Licencia del Office; Sincronizacion del Correo y se le paso el backup de la informacion; todo con _x000d_
apoyo de Edwin Bolaños via Remoto; apenas se finalizo el caso; se hizo validaciones con el usuario; pruebas y todo termino correctamente y _x000d_
funcional; me retire a las 10:30 de la tienda; cabe aclarar que tenia bastante informacion entonces apenas se inicio la configuracion del Usuario se _x000d_
dejo pasando la informacion para economizar tiempo</v>
      </c>
      <c r="K1280">
        <v>45679.74444444444</v>
      </c>
      <c r="L1280">
        <v>45679.759722222225</v>
      </c>
      <c r="M1280">
        <v>45680</v>
      </c>
      <c r="N1280" t="str">
        <f>TEXT(M1280, "DDDD")</f>
        <v>jueves</v>
      </c>
      <c r="O1280" t="str" xml:space="preserve">
        <v xml:space="preserve">M042 METRO IBAGUE_x000d_
_x000d_
</v>
      </c>
      <c r="P1280" t="str">
        <v>IBAGUE</v>
      </c>
      <c r="Q1280" t="str">
        <f>IF(ISBLANK(P1280),"0",(VLOOKUP(P1280,REGION,2,FALSE)))</f>
        <v>OCCIDENTE</v>
      </c>
      <c r="R1280" t="str">
        <v>Michael Smit Villabon Trujillo</v>
      </c>
      <c r="S1280" t="e">
        <f>IF(ISBLANK(R1280),"0", VLOOKUP(R1280,PERSONAL,2,FALSE))</f>
        <v>#N/A</v>
      </c>
      <c r="T1280" t="str">
        <v>ALIADO</v>
      </c>
      <c r="U1280">
        <v>0.4166666666666667</v>
      </c>
      <c r="V1280">
        <v>0.8541666666666666</v>
      </c>
      <c r="W1280">
        <f>V1280-U1280</f>
        <v>0.43749999999999994</v>
      </c>
      <c r="X1280">
        <v>5</v>
      </c>
      <c r="Y1280">
        <f>NETWORKDAYS(K1280,M1280)</f>
        <v>2</v>
      </c>
      <c r="Z1280" t="str">
        <f>IF(Y1280&lt;=2,"CUMPLE","NO CUMPLE")</f>
        <v>CUMPLE</v>
      </c>
      <c r="AA1280" t="str">
        <v>Atencion de 2 dias</v>
      </c>
      <c r="AB1280" t="str">
        <v xml:space="preserve">POR DIA </v>
      </c>
      <c r="AC1280" t="str">
        <f>TEXT(M1280,"mmmm")</f>
        <v>enero</v>
      </c>
      <c r="AD1280" t="str">
        <f>TEXT(M1280,"yyyy")</f>
        <v>yyyy</v>
      </c>
      <c r="AE1280">
        <f>W1280*60*24</f>
        <v>629.9999999999999</v>
      </c>
      <c r="AF1280">
        <f>AE1280/60</f>
        <v>10.499999999999998</v>
      </c>
      <c r="AG1280">
        <f>AE1280/60</f>
        <v>10.499999999999998</v>
      </c>
      <c r="AH1280">
        <f>L1280-K1280</f>
        <v>0.01527777778392192</v>
      </c>
      <c r="AI1280">
        <f>AH1280*24*60</f>
        <v>22.000000008847564</v>
      </c>
      <c r="AJ1280">
        <f>75728*X1280</f>
        <v>378640</v>
      </c>
    </row>
    <row r="1281" xml:space="preserve">
      <c r="A1281">
        <v>1145768</v>
      </c>
      <c r="B1281" t="str">
        <v>INCIDENTE</v>
      </c>
      <c r="C1281" t="str">
        <v>CERRADO</v>
      </c>
      <c r="D1281" t="str">
        <v>CAJAS</v>
      </c>
      <c r="E1281" t="str">
        <v>POS</v>
      </c>
      <c r="F1281" t="str">
        <v>POS</v>
      </c>
      <c r="G1281" t="str">
        <v>NCR</v>
      </c>
      <c r="H1281" t="str" xml:space="preserve">
        <v xml:space="preserve">Buenas tardes; me colaboran con la pos #14; sistema lento al momento de seleccionar datafono; cobranza y generar el tiquete; gracias_x000d_
</v>
      </c>
      <c r="I1281" t="str" xml:space="preserve">
        <v xml:space="preserve">Buenas tardes; me colaboran con la pos #14; sistema lento al momento de seleccionar datafono; cobranza y generar el tiquete; gracias_x000d_
</v>
      </c>
      <c r="J1281" t="str" xml:space="preserve">
        <v xml:space="preserve">Se realiza asistencia asistencia de soporte a sitio en sitio y se solicitan permisos de ingreso a la entidad; se autoriza ingreso a el área de cajas y se ubica a la jefe para iniciar validación en pos 14 qué presentó falla de red; se procede a realizar reconexión del punto de red; y se valida conexión de datos generando ping desde equipo atc; pero no se da respuesta de conexión; se procede a realizar prueba solicitando cable de red prestado de otra pos el cual se cambia temporalmente y nos permite establecer que pos si reconoce conexión siendo la causa daño en cable de red; por lo que se procede a cambiar el cable de red;  se reinicia pos y se indica a soporte Edwin Bolaños que nos envíe configuración y actualización a la pos la cual sube de manera correcta quedando en línea y operativa.						_x000d_
						_x000d_
						_x000d_
						_x000d_
						_x000d_
						_x000d_
						_x000d_
						_x000d_
						_x000d_
						_x000d_
						_x000d_
						_x000d_
</v>
      </c>
      <c r="K1281">
        <v>45679.74444444444</v>
      </c>
      <c r="L1281">
        <v>45679.76944444444</v>
      </c>
      <c r="M1281">
        <v>45681</v>
      </c>
      <c r="N1281" t="str">
        <f>TEXT(M1281, "DDDD")</f>
        <v>viernes</v>
      </c>
      <c r="O1281" t="str" xml:space="preserve">
        <v xml:space="preserve">J036 JUMBO POPAYAN CAMPANARIO_x000d_
_x000d_
</v>
      </c>
      <c r="P1281" t="str">
        <v>POPAYAN</v>
      </c>
      <c r="Q1281" t="str">
        <f>IF(ISBLANK(P1281),"0",(VLOOKUP(P1281,REGION,2,FALSE)))</f>
        <v>OCCIDENTE</v>
      </c>
      <c r="R1281" t="str">
        <v>Jhon Alexander Vasquez Revelo</v>
      </c>
      <c r="S1281" t="e">
        <f>IF(ISBLANK(R1281),"0", VLOOKUP(R1281,PERSONAL,2,FALSE))</f>
        <v>#N/A</v>
      </c>
      <c r="T1281" t="str">
        <v>DIRECTO</v>
      </c>
      <c r="U1281">
        <v>0.3333333333333333</v>
      </c>
      <c r="V1281">
        <v>0.4583333333333333</v>
      </c>
      <c r="W1281">
        <f>V1281-U1281</f>
        <v>0.125</v>
      </c>
      <c r="X1281" t="str">
        <v>1;5</v>
      </c>
      <c r="Y1281">
        <f>NETWORKDAYS(K1281,M1281)</f>
        <v>3</v>
      </c>
      <c r="Z1281" t="str">
        <f>IF(Y1281&lt;=2,"CUMPLE","NO CUMPLE")</f>
        <v>NO CUMPLE</v>
      </c>
      <c r="AB1281" t="str">
        <v>POR TICKET</v>
      </c>
      <c r="AC1281" t="str">
        <f>TEXT(M1281,"mmmm")</f>
        <v>enero</v>
      </c>
      <c r="AD1281" t="str">
        <f>TEXT(M1281,"yyyy")</f>
        <v>yyyy</v>
      </c>
      <c r="AE1281">
        <f>W1281*60*24</f>
        <v>180</v>
      </c>
      <c r="AF1281">
        <f>AE1281/60</f>
        <v>3</v>
      </c>
      <c r="AG1281">
        <f>AE1281/60</f>
        <v>3</v>
      </c>
      <c r="AH1281">
        <f>L1281-K1281</f>
        <v>0.02500000000145519</v>
      </c>
      <c r="AI1281">
        <f>AH1281*24*60</f>
        <v>36.000000002095476</v>
      </c>
      <c r="AJ1281" t="e">
        <f>75728*X1281</f>
        <v>#VALUE!</v>
      </c>
    </row>
    <row r="1282" xml:space="preserve">
      <c r="A1282">
        <v>1147521</v>
      </c>
      <c r="B1282" t="str">
        <v>INCIDENTE</v>
      </c>
      <c r="C1282" t="str">
        <v>CERRADO</v>
      </c>
      <c r="D1282" t="str">
        <v>TIENDA</v>
      </c>
      <c r="E1282" t="str">
        <v>ACOMPAÑAMIENTO</v>
      </c>
      <c r="F1282" t="str">
        <v>ACOMPAÑAMIENTO</v>
      </c>
      <c r="G1282" t="str">
        <v>ACOMPAÑAMIENTO</v>
      </c>
      <c r="H1282" t="str" xml:space="preserve">
        <v xml:space="preserve">validacion santa marta favor nos ayudan con personal en tienda JUMBO SANTA MARTA TICKET 2.5 Gracias por la atencion prestada Nombre del Técnico: Elías Manuel Angarita Carmona Cédula: 1193041758_x000d_
</v>
      </c>
      <c r="I1282" t="str" xml:space="preserve">
        <v xml:space="preserve">validacion santa marta favor nos ayudan con personal en tienda JUMBO SANTA MARTA TICKET 2.5 Gracias por la atencion prestada Nombre del Técnico: Elías Manuel Angarita Carmona Cédula: 1193041758_x000d_
</v>
      </c>
      <c r="J1282" t="str" xml:space="preserve">
        <v xml:space="preserve">SE LLEGA A SITIO Y SE REALIZAN ACTIVIDAD PROGRAMADAS PARA EL DIA DE HOY... LAS CUALES_x000d_
FUERON REALIZAR INVENTARIO ACTIVOS EN EL CUARTO DE SISTEMAS DEBIDO A QUE DE LOS_x000d_
CUÁLES SE IBA A REALIZAR UN ENVIO DE EQUIPOS COMO LO SON UNA IMPRESORA POS 2_x000d_
ESCÁNER Y UNA BALANZA. SE REALIZA DESTRUCCION DE EQUIPOS QUE FUERON RETIRADOS Y_x000d_
SE REALIZA LA REVISION DE LA IMPRESORA DEL AREA DE INVENTARIO DE CARNES LA CUALES_x000d_
ESTABA IMPRIMIENDO MAL PERO SE NOTA QUE LAS IMPRECIONES ESTAN SALIENDO BIEN; POR LO_x000d_
CUAL SE LE HARÁ SEGUIMIENTO A LA IMPRESORA PARA DESPUÉS HACER EL CAMBIO DE LA PIEZA.</v>
      </c>
      <c r="K1282">
        <v>45680.60833333333</v>
      </c>
      <c r="L1282">
        <v>45680.615277777775</v>
      </c>
      <c r="M1282">
        <v>45681</v>
      </c>
      <c r="N1282" t="str">
        <f>TEXT(M1282, "DDDD")</f>
        <v>viernes</v>
      </c>
      <c r="O1282" t="str" xml:space="preserve">
        <v xml:space="preserve">J045 JUMBO AV.DEL FERROCARRIL SANTA MARTA_x000d_
_x000d_
</v>
      </c>
      <c r="P1282" t="str">
        <v>SANTA MARTA</v>
      </c>
      <c r="Q1282" t="str">
        <f>IF(ISBLANK(P1282),"0",(VLOOKUP(P1282,REGION,2,FALSE)))</f>
        <v>COSTA</v>
      </c>
      <c r="R1282" t="str">
        <v>Elias Manuel Angarita Carmona</v>
      </c>
      <c r="S1282" t="e">
        <f>IF(ISBLANK(R1282),"0", VLOOKUP(R1282,PERSONAL,2,FALSE))</f>
        <v>#N/A</v>
      </c>
      <c r="T1282" t="str">
        <v>DIRECTO</v>
      </c>
      <c r="U1282">
        <v>0.3333333333333333</v>
      </c>
      <c r="V1282">
        <v>0.7083333333333334</v>
      </c>
      <c r="W1282">
        <f>V1282-U1282</f>
        <v>0.37500000000000006</v>
      </c>
      <c r="X1282" t="str">
        <v>2;5</v>
      </c>
      <c r="Y1282">
        <f>NETWORKDAYS(K1282,M1282)</f>
        <v>2</v>
      </c>
      <c r="Z1282" t="str">
        <f>IF(Y1282&lt;=2,"CUMPLE","NO CUMPLE")</f>
        <v>CUMPLE</v>
      </c>
      <c r="AB1282" t="str">
        <v xml:space="preserve">POR DIA </v>
      </c>
      <c r="AC1282" t="str">
        <f>TEXT(M1282,"mmmm")</f>
        <v>enero</v>
      </c>
      <c r="AD1282" t="str">
        <f>TEXT(M1282,"yyyy")</f>
        <v>yyyy</v>
      </c>
      <c r="AE1282">
        <f>W1282*60*24</f>
        <v>540.0000000000001</v>
      </c>
      <c r="AF1282">
        <f>AE1282/60</f>
        <v>9.000000000000002</v>
      </c>
      <c r="AG1282">
        <f>AE1282/60</f>
        <v>9.000000000000002</v>
      </c>
      <c r="AH1282">
        <f>L1282-K1282</f>
        <v>0.006944444445252884</v>
      </c>
      <c r="AI1282">
        <f>AH1282*24*60</f>
        <v>10.000000001164153</v>
      </c>
      <c r="AJ1282" t="e">
        <f>75728*X1282</f>
        <v>#VALUE!</v>
      </c>
    </row>
    <row r="1283" xml:space="preserve">
      <c r="A1283">
        <v>1145823</v>
      </c>
      <c r="B1283" t="str">
        <v>INCIDENTE</v>
      </c>
      <c r="C1283" t="str">
        <v>CERRADO</v>
      </c>
      <c r="D1283" t="str">
        <v>TIENDA</v>
      </c>
      <c r="E1283" t="str">
        <v>ACOMPAÑAMIENTO</v>
      </c>
      <c r="F1283" t="str">
        <v>ACOMPAÑAMIENTO</v>
      </c>
      <c r="G1283" t="str">
        <v>ACOMPAÑAMIENTO</v>
      </c>
      <c r="H1283" t="str" xml:space="preserve">
        <v xml:space="preserve">Dando continuidad el ticket https://soluciones.cencosud.com/ticket/1131507. Procederemos con la solicitud de baja de activos. DEspues de realizar las actividades; devolver el ticket al grupo de Occidente con el fin de continuar con el flujo de baja de activos_x000d_
</v>
      </c>
      <c r="I1283" t="str" xml:space="preserve">
        <v xml:space="preserve">Dando continuidad el ticket https://soluciones.cencosud.com/ticket/1131507. Procederemos con la solicitud de baja de activos. DEspues de realizar las actividades; devolver el ticket al grupo de Occidente con el fin de continuar con el flujo de baja de activos_x000d_
</v>
      </c>
      <c r="J1283" t="str" xml:space="preserve">
        <v xml:space="preserve">Se realiza asistencia asistencia de soporte a sitio en sitio y se solicitan permisos de ingreso a la entidad; se autoriza ingreso a el almacén y se inicia validación de inventario de activos a dar de baja los cuales fueron 17 impresoras con sus respectivos cables; 19 pos con sus respectivos teclados; pantallas; cajoneros y cables de puertos; 9 scanner balanzas con sus respectivos cables de conexión; se requierio acceder a equipo cpu de sistemas para impresión de actas pero este se encontró fuera de el dominio; soporte Edwin Bolaños autoriza bajar equipo de el dominio para posteriormente subirse por medio de aplicativo cencojoin; quedando equipo de sistemas operativo; se procede a realizar impresion de actas y se valida activos con el área de seguridad y gerencia quienes dan el visto bueno. Para dar de baja; actas firmadas se envían a soporte Miguel Caicedo                                                _x000d_
                                                _x000d_
                                                _x000d_
                                                _x000d_
                                                _x000d_
                                                _x000d_
                                                _x000d_
                                                _x000d_
                                                _x000d_
                                                _x000d_
                                                _x000d_
                                                _x000d_
</v>
      </c>
      <c r="K1283">
        <v>45679.7375</v>
      </c>
      <c r="L1283">
        <v>45679.779861111114</v>
      </c>
      <c r="M1283">
        <v>45681</v>
      </c>
      <c r="N1283" t="str">
        <f>TEXT(M1283, "DDDD")</f>
        <v>viernes</v>
      </c>
      <c r="O1283" t="str" xml:space="preserve">
        <v xml:space="preserve">J036 JUMBO POPAYAN CAMPANARIO_x000d_
_x000d_
</v>
      </c>
      <c r="P1283" t="str">
        <v>POPAYAN</v>
      </c>
      <c r="Q1283" t="str">
        <f>IF(ISBLANK(P1283),"0",(VLOOKUP(P1283,REGION,2,FALSE)))</f>
        <v>OCCIDENTE</v>
      </c>
      <c r="R1283" t="str">
        <v>Jhon Alexander Vasquez Revelo</v>
      </c>
      <c r="S1283" t="e">
        <f>IF(ISBLANK(R1283),"0", VLOOKUP(R1283,PERSONAL,2,FALSE))</f>
        <v>#N/A</v>
      </c>
      <c r="T1283" t="str">
        <v>DIRECTO</v>
      </c>
      <c r="U1283">
        <v>0.5833333333333334</v>
      </c>
      <c r="V1283">
        <v>0.6875</v>
      </c>
      <c r="W1283">
        <f>V1283-U1283</f>
        <v>0.10416666666666663</v>
      </c>
      <c r="X1283">
        <v>1</v>
      </c>
      <c r="Y1283">
        <f>NETWORKDAYS(K1283,M1283)</f>
        <v>3</v>
      </c>
      <c r="Z1283" t="str">
        <f>IF(Y1283&lt;=2,"CUMPLE","NO CUMPLE")</f>
        <v>NO CUMPLE</v>
      </c>
      <c r="AB1283" t="str">
        <v>POR TICKET</v>
      </c>
      <c r="AC1283" t="str">
        <f>TEXT(M1283,"mmmm")</f>
        <v>enero</v>
      </c>
      <c r="AD1283" t="str">
        <f>TEXT(M1283,"yyyy")</f>
        <v>yyyy</v>
      </c>
      <c r="AE1283">
        <f>W1283*60*24</f>
        <v>149.99999999999994</v>
      </c>
      <c r="AF1283">
        <f>AE1283/60</f>
        <v>2.499999999999999</v>
      </c>
      <c r="AG1283">
        <f>AE1283/60</f>
        <v>2.499999999999999</v>
      </c>
      <c r="AH1283">
        <f>L1283-K1283</f>
        <v>0.04236111111094942</v>
      </c>
      <c r="AI1283">
        <f>AH1283*24*60</f>
        <v>60.99999999976717</v>
      </c>
      <c r="AJ1283">
        <f>75728*X1283</f>
        <v>75728</v>
      </c>
    </row>
    <row r="1284" xml:space="preserve">
      <c r="A1284">
        <v>1145400</v>
      </c>
      <c r="B1284" t="str">
        <v>INCIDENTE</v>
      </c>
      <c r="C1284" t="str">
        <v>ABIERTO</v>
      </c>
      <c r="D1284" t="str">
        <v>CARNES</v>
      </c>
      <c r="E1284" t="str">
        <v>BALANZA</v>
      </c>
      <c r="F1284" t="str">
        <v>BALANZA</v>
      </c>
      <c r="G1284" t="str">
        <v>METTLER TOLEDO</v>
      </c>
      <c r="H1284" t="str" xml:space="preserve">
        <v xml:space="preserve">_x000d_
Buenas tardes; se solicita por favor validación de bascula colgante del área carnicería ya que las etiquetas salen incompletas Serial: B932081982_x000d_
_x000d_
</v>
      </c>
      <c r="I1284" t="str" xml:space="preserve">
        <v xml:space="preserve">_x000d_
Buenas tardes; se solicita por favor validación de bascula colgante del área carnicería ya que las etiquetas salen incompletas Serial: B932081982_x000d_
_x000d_
</v>
      </c>
      <c r="J1284" t="str">
        <v xml:space="preserve">se llega a sitio y se porcede a validar la balanza; se evidencia que no esta sacando el tiquete completo por lo que se le raliza limpieza al cabezal; luego de esta se porcede a realizar pruebas mejora un poquito pero luego de sacar 4 tiquetes mas vuelve a quedarse en sacar la informacion de los tiquetes muy pequeño por lo que se realiza la validacion con el 1.5 remoto y endica que la resete se reseta se porcede a realizar pruebas pero esta no son exitosa; por lo que se le indica 1.5 que las pruebas no estan saliendo exitosas; se realiza pruebas con un rollo que maneja pescaderia y este funciana mucho mejor se le envia la evidencia a 1.5 para esperar indicaciones; lo que informa que se debe cambiar el cabezal para validar su funcionalidad de la balanza.        </v>
      </c>
      <c r="K1284">
        <v>45680.50625</v>
      </c>
      <c r="L1284">
        <v>45680.53472222222</v>
      </c>
      <c r="M1284">
        <v>45681</v>
      </c>
      <c r="N1284" t="str">
        <f>TEXT(M1284, "DDDD")</f>
        <v>viernes</v>
      </c>
      <c r="O1284" t="str" xml:space="preserve">
        <v xml:space="preserve">M085 METRO MONTERIA_x000d_
_x000d_
</v>
      </c>
      <c r="P1284" t="str">
        <v>MONTERIA</v>
      </c>
      <c r="Q1284" t="str">
        <f>IF(ISBLANK(P1284),"0",(VLOOKUP(P1284,REGION,2,FALSE)))</f>
        <v>COSTA</v>
      </c>
      <c r="R1284" t="str">
        <v>Sharon Yaneth Kerguelen Wilches</v>
      </c>
      <c r="S1284">
        <f>IF(ISBLANK(R1284),"0", VLOOKUP(R1284,PERSONAL,2,FALSE))</f>
        <v>1067917448</v>
      </c>
      <c r="T1284" t="str">
        <v>DIRECTO</v>
      </c>
      <c r="U1284">
        <v>0.5993055555555555</v>
      </c>
      <c r="V1284">
        <v>0.6819444444444445</v>
      </c>
      <c r="W1284">
        <f>V1284-U1284</f>
        <v>0.08263888888888893</v>
      </c>
      <c r="X1284">
        <v>1</v>
      </c>
      <c r="Y1284">
        <f>NETWORKDAYS(K1284,M1284)</f>
        <v>2</v>
      </c>
      <c r="Z1284" t="str">
        <f>IF(Y1284&lt;=2,"CUMPLE","NO CUMPLE")</f>
        <v>CUMPLE</v>
      </c>
      <c r="AB1284" t="str">
        <v>POR TICKET</v>
      </c>
      <c r="AC1284" t="str">
        <f>TEXT(M1284,"mmmm")</f>
        <v>enero</v>
      </c>
      <c r="AD1284" t="str">
        <f>TEXT(M1284,"yyyy")</f>
        <v>yyyy</v>
      </c>
      <c r="AE1284">
        <f>W1284*60*24</f>
        <v>119.00000000000006</v>
      </c>
      <c r="AF1284">
        <f>AE1284/60</f>
        <v>1.9833333333333343</v>
      </c>
      <c r="AG1284">
        <f>AE1284/60</f>
        <v>1.9833333333333343</v>
      </c>
      <c r="AH1284">
        <f>L1284-K1284</f>
        <v>0.028472222220443655</v>
      </c>
      <c r="AI1284">
        <f>AH1284*24*60</f>
        <v>40.99999999743886</v>
      </c>
      <c r="AJ1284">
        <f>75728*X1284</f>
        <v>75728</v>
      </c>
    </row>
    <row r="1285" xml:space="preserve">
      <c r="A1285">
        <v>1142978</v>
      </c>
      <c r="B1285" t="str">
        <v>INCIDENTE</v>
      </c>
      <c r="C1285" t="str">
        <v>CERRADO</v>
      </c>
      <c r="D1285" t="str">
        <v>TIENDA</v>
      </c>
      <c r="E1285" t="str">
        <v>COMPUTADOR</v>
      </c>
      <c r="F1285" t="str">
        <v>COMPUTADOR</v>
      </c>
      <c r="G1285" t="str">
        <v>LENOVO</v>
      </c>
      <c r="H1285" t="str" xml:space="preserve">
        <v xml:space="preserve">_x000d_
Portatil no conecta a la red wifi de la Tienda._x000d_
_x000d_
</v>
      </c>
      <c r="I1285" t="str" xml:space="preserve">
        <v xml:space="preserve">_x000d_
Portatil no conecta a la red wifi de la Tienda._x000d_
_x000d_
</v>
      </c>
      <c r="J1285" t="str" xml:space="preserve">
        <v xml:space="preserve">Presenta fallas al conectar a la red wifi; entonces se olvidan todas las redes guardadas; con el usuario del gerente se deja conectado a la _x000d_
CWLAN11; se hacen las respectivas pruebas y todo queda funcionando correctamente; se envia seriales y informacion requerida a Edwin Bolaños _x000d_
para poder hacer la entrega del equipo_x000d_
_x000d_
https://drive.google.com/drive/folders/1mEgAZmOQLdqRM3K-Lim2eAIt7L8zC-k_?usp=drive_link"</v>
      </c>
      <c r="K1285">
        <v>45681.74236111111</v>
      </c>
      <c r="L1285">
        <v>45681.75208333333</v>
      </c>
      <c r="M1285">
        <v>45684</v>
      </c>
      <c r="N1285" t="str">
        <f>TEXT(M1285, "DDDD")</f>
        <v>lunes</v>
      </c>
      <c r="O1285" t="str" xml:space="preserve">
        <v xml:space="preserve">M038 METRO NEIVA CENTRO DE CONVENCIONES_x000d_
_x000d_
</v>
      </c>
      <c r="P1285" t="str">
        <v>NEIVA</v>
      </c>
      <c r="Q1285" t="str">
        <f>IF(ISBLANK(P1285),"0",(VLOOKUP(P1285,REGION,2,FALSE)))</f>
        <v>OCCIDENTE</v>
      </c>
      <c r="R1285" t="str">
        <v>Michael Smit Villabon Trujillo</v>
      </c>
      <c r="S1285" t="e">
        <f>IF(ISBLANK(R1285),"0", VLOOKUP(R1285,PERSONAL,2,FALSE))</f>
        <v>#N/A</v>
      </c>
      <c r="T1285" t="str">
        <v>ALIADO</v>
      </c>
      <c r="U1285">
        <v>0.3541666666666667</v>
      </c>
      <c r="V1285">
        <v>0.3958333333333333</v>
      </c>
      <c r="W1285">
        <f>V1285-U1285</f>
        <v>0.04166666666666663</v>
      </c>
      <c r="X1285">
        <v>1</v>
      </c>
      <c r="Y1285">
        <f>NETWORKDAYS(K1285,M1285)</f>
        <v>2</v>
      </c>
      <c r="Z1285" t="str">
        <f>IF(Y1285&lt;=2,"CUMPLE","NO CUMPLE")</f>
        <v>CUMPLE</v>
      </c>
      <c r="AB1285" t="str">
        <v>POR TICKET</v>
      </c>
      <c r="AC1285" t="str">
        <f>TEXT(M1285,"mmmm")</f>
        <v>enero</v>
      </c>
      <c r="AD1285" t="str">
        <f>TEXT(M1285,"yyyy")</f>
        <v>yyyy</v>
      </c>
      <c r="AE1285">
        <f>W1285*60*24</f>
        <v>59.99999999999994</v>
      </c>
      <c r="AF1285">
        <f>AE1285/60</f>
        <v>0.999999999999999</v>
      </c>
      <c r="AG1285">
        <f>AE1285/60</f>
        <v>0.999999999999999</v>
      </c>
      <c r="AH1285">
        <f>L1285-K1285</f>
        <v>0.00972222222480923</v>
      </c>
      <c r="AI1285">
        <f>AH1285*24*60</f>
        <v>14.00000000372529</v>
      </c>
      <c r="AJ1285">
        <f>75728*X1285</f>
        <v>75728</v>
      </c>
    </row>
    <row r="1286" xml:space="preserve">
      <c r="A1286">
        <v>1152434</v>
      </c>
      <c r="B1286" t="str">
        <v>INCIDENTE</v>
      </c>
      <c r="C1286" t="str">
        <v>ABIERTO</v>
      </c>
      <c r="D1286" t="str">
        <v>TIENDA</v>
      </c>
      <c r="E1286" t="str">
        <v>PDA</v>
      </c>
      <c r="F1286" t="str">
        <v>PDA</v>
      </c>
      <c r="G1286" t="str">
        <v>HONEYWELL</v>
      </c>
      <c r="H1286" t="str">
        <v>LA PDA CON SERIAL 21178B011A PRESENTA FALLA EN LA BATERIA SOPLADA.</v>
      </c>
      <c r="I1286" t="str">
        <v>LA PDA CON SERIAL 21178B011A PRESENTA FALLA EN LA BATERIA SOPLADA.</v>
      </c>
      <c r="J1286" t="str" xml:space="preserve">
        <v xml:space="preserve">Presenta la bateria soplada; se toman las respectivas pruebas; se solicita una bateria para el correcto funcionamiento; estan utilizando otra de las _x000d_
baterias de otra PDT que no esta en uso en el momento de revisar</v>
      </c>
      <c r="K1286">
        <v>45684.40138888889</v>
      </c>
      <c r="L1286">
        <v>45684.41388888889</v>
      </c>
      <c r="M1286">
        <v>45684</v>
      </c>
      <c r="N1286" t="str">
        <f>TEXT(M1286, "DDDD")</f>
        <v>lunes</v>
      </c>
      <c r="O1286" t="str" xml:space="preserve">
        <v xml:space="preserve">M038 METRO NEIVA CENTRO DE CONVENCIONES_x000d_
_x000d_
</v>
      </c>
      <c r="P1286" t="str">
        <v>NEIVA</v>
      </c>
      <c r="Q1286" t="str">
        <f>IF(ISBLANK(P1286),"0",(VLOOKUP(P1286,REGION,2,FALSE)))</f>
        <v>OCCIDENTE</v>
      </c>
      <c r="R1286" t="str">
        <v>Michael Smit Villabon Trujillo</v>
      </c>
      <c r="S1286" t="e">
        <f>IF(ISBLANK(R1286),"0", VLOOKUP(R1286,PERSONAL,2,FALSE))</f>
        <v>#N/A</v>
      </c>
      <c r="T1286" t="str">
        <v>ALIADO</v>
      </c>
      <c r="U1286">
        <v>0.3958333333333333</v>
      </c>
      <c r="V1286">
        <v>0.4097222222222222</v>
      </c>
      <c r="W1286">
        <f>V1286-U1286</f>
        <v>0.013888888888888895</v>
      </c>
      <c r="X1286">
        <v>1</v>
      </c>
      <c r="Y1286">
        <f>NETWORKDAYS(K1286,M1286)</f>
        <v>1</v>
      </c>
      <c r="Z1286" t="str">
        <f>IF(Y1286&lt;=2,"CUMPLE","NO CUMPLE")</f>
        <v>CUMPLE</v>
      </c>
      <c r="AB1286" t="str">
        <v>POR TICKET</v>
      </c>
      <c r="AC1286" t="str">
        <f>TEXT(M1286,"mmmm")</f>
        <v>enero</v>
      </c>
      <c r="AD1286" t="str">
        <f>TEXT(M1286,"yyyy")</f>
        <v>yyyy</v>
      </c>
      <c r="AE1286">
        <f>W1286*60*24</f>
        <v>20.000000000000007</v>
      </c>
      <c r="AF1286">
        <f>AE1286/60</f>
        <v>0.3333333333333334</v>
      </c>
      <c r="AG1286">
        <f>AE1286/60</f>
        <v>0.3333333333333334</v>
      </c>
      <c r="AH1286">
        <f>L1286-K1286</f>
        <v>0.012500000004365575</v>
      </c>
      <c r="AI1286">
        <f>AH1286*24*60</f>
        <v>18.000000006286427</v>
      </c>
      <c r="AJ1286">
        <f>75728*X1286</f>
        <v>75728</v>
      </c>
    </row>
    <row r="1287" xml:space="preserve">
      <c r="A1287">
        <v>1152454</v>
      </c>
      <c r="B1287" t="str">
        <v>INCIDENTE</v>
      </c>
      <c r="C1287" t="str">
        <v>ABIERTO</v>
      </c>
      <c r="D1287" t="str">
        <v>TIENDA</v>
      </c>
      <c r="E1287" t="str">
        <v>PDA</v>
      </c>
      <c r="F1287" t="str">
        <v>PDA</v>
      </c>
      <c r="G1287" t="str">
        <v>HONEYWELL</v>
      </c>
      <c r="H1287" t="str">
        <v>LA PDA CON SERIAL 21178B02B1 PRESENTA FALLA EN LA BATERIA SOPLADA.</v>
      </c>
      <c r="I1287" t="str">
        <v>LA PDA CON SERIAL 21178B02B1 PRESENTA FALLA EN LA BATERIA SOPLADA.</v>
      </c>
      <c r="J1287" t="str" xml:space="preserve">
        <v xml:space="preserve">Presenta la bateria soplada; se toman las respectivas pruebas; se solicita una bateria para el correcto funcionamiento; estan utilizando otra de las _x000d_
baterias de otra PDT que no esta en uso en el momento de revisar</v>
      </c>
      <c r="K1287">
        <v>45684.40138888889</v>
      </c>
      <c r="L1287">
        <v>45684.40138888889</v>
      </c>
      <c r="M1287">
        <v>45684</v>
      </c>
      <c r="N1287" t="str">
        <f>TEXT(M1287, "DDDD")</f>
        <v>lunes</v>
      </c>
      <c r="O1287" t="str" xml:space="preserve">
        <v xml:space="preserve">M038 METRO NEIVA CENTRO DE CONVENCIONES_x000d_
_x000d_
</v>
      </c>
      <c r="P1287" t="str">
        <v>NEIVA</v>
      </c>
      <c r="Q1287" t="str">
        <f>IF(ISBLANK(P1287),"0",(VLOOKUP(P1287,REGION,2,FALSE)))</f>
        <v>OCCIDENTE</v>
      </c>
      <c r="R1287" t="str">
        <v>Michael Smit Villabon Trujillo</v>
      </c>
      <c r="S1287" t="e">
        <f>IF(ISBLANK(R1287),"0", VLOOKUP(R1287,PERSONAL,2,FALSE))</f>
        <v>#N/A</v>
      </c>
      <c r="T1287" t="str">
        <v>ALIADO</v>
      </c>
      <c r="U1287">
        <v>0.4097222222222222</v>
      </c>
      <c r="V1287">
        <v>0.4236111111111111</v>
      </c>
      <c r="W1287">
        <f>V1287-U1287</f>
        <v>0.013888888888888895</v>
      </c>
      <c r="X1287">
        <v>1</v>
      </c>
      <c r="Y1287">
        <f>NETWORKDAYS(K1287,M1287)</f>
        <v>1</v>
      </c>
      <c r="Z1287" t="str">
        <f>IF(Y1287&lt;=2,"CUMPLE","NO CUMPLE")</f>
        <v>CUMPLE</v>
      </c>
      <c r="AB1287" t="str">
        <v>POR TICKET</v>
      </c>
      <c r="AC1287" t="str">
        <f>TEXT(M1287,"mmmm")</f>
        <v>enero</v>
      </c>
      <c r="AD1287" t="str">
        <f>TEXT(M1287,"yyyy")</f>
        <v>yyyy</v>
      </c>
      <c r="AE1287">
        <f>W1287*60*24</f>
        <v>20.000000000000007</v>
      </c>
      <c r="AF1287">
        <f>AE1287/60</f>
        <v>0.3333333333333334</v>
      </c>
      <c r="AG1287">
        <f>AE1287/60</f>
        <v>0.3333333333333334</v>
      </c>
      <c r="AH1287">
        <f>L1287-K1287</f>
        <v>0</v>
      </c>
      <c r="AI1287">
        <f>AH1287*24*60</f>
        <v>0</v>
      </c>
      <c r="AJ1287">
        <f>75728*X1287</f>
        <v>75728</v>
      </c>
    </row>
    <row r="1288" xml:space="preserve">
      <c r="A1288">
        <v>1152458</v>
      </c>
      <c r="B1288" t="str">
        <v>INCIDENTE</v>
      </c>
      <c r="C1288" t="str">
        <v>ABIERTO</v>
      </c>
      <c r="D1288" t="str">
        <v>TIENDA</v>
      </c>
      <c r="E1288" t="str">
        <v>PDA</v>
      </c>
      <c r="F1288" t="str">
        <v>PDA</v>
      </c>
      <c r="G1288" t="str">
        <v>HONEYWELL</v>
      </c>
      <c r="H1288" t="str">
        <v>LA PDA CON SERIAL 21178B02C4 BATERIA SOPLADA</v>
      </c>
      <c r="I1288" t="str">
        <v>LA PDA CON SERIAL 21178B02C4 BATERIA SOPLADA</v>
      </c>
      <c r="J1288" t="str" xml:space="preserve">
        <v xml:space="preserve">Presenta la bateria soplada; se toman las respectivas pruebas; se solicita una bateria para el correcto funcionamiento; estan utilizando otra de las _x000d_
baterias de otra PDT que no esta en uso en el momento de revisar</v>
      </c>
      <c r="K1288">
        <v>45684.40138888889</v>
      </c>
      <c r="L1288">
        <v>45684.42013888889</v>
      </c>
      <c r="M1288">
        <v>45684</v>
      </c>
      <c r="N1288" t="str">
        <f>TEXT(M1288, "DDDD")</f>
        <v>lunes</v>
      </c>
      <c r="O1288" t="str" xml:space="preserve">
        <v xml:space="preserve">M038 METRO NEIVA CENTRO DE CONVENCIONES_x000d_
_x000d_
</v>
      </c>
      <c r="P1288" t="str">
        <v>NEIVA</v>
      </c>
      <c r="Q1288" t="str">
        <f>IF(ISBLANK(P1288),"0",(VLOOKUP(P1288,REGION,2,FALSE)))</f>
        <v>OCCIDENTE</v>
      </c>
      <c r="R1288" t="str">
        <v>Michael Smit Villabon Trujillo</v>
      </c>
      <c r="S1288" t="e">
        <f>IF(ISBLANK(R1288),"0", VLOOKUP(R1288,PERSONAL,2,FALSE))</f>
        <v>#N/A</v>
      </c>
      <c r="T1288" t="str">
        <v>ALIADO</v>
      </c>
      <c r="U1288">
        <v>0.4236111111111111</v>
      </c>
      <c r="V1288">
        <v>0.4375</v>
      </c>
      <c r="W1288">
        <f>V1288-U1288</f>
        <v>0.013888888888888895</v>
      </c>
      <c r="X1288">
        <v>1</v>
      </c>
      <c r="Y1288">
        <f>NETWORKDAYS(K1288,M1288)</f>
        <v>1</v>
      </c>
      <c r="Z1288" t="str">
        <f>IF(Y1288&lt;=2,"CUMPLE","NO CUMPLE")</f>
        <v>CUMPLE</v>
      </c>
      <c r="AB1288" t="str">
        <v>POR TICKET</v>
      </c>
      <c r="AC1288" t="str">
        <f>TEXT(M1288,"mmmm")</f>
        <v>enero</v>
      </c>
      <c r="AD1288" t="str">
        <f>TEXT(M1288,"yyyy")</f>
        <v>yyyy</v>
      </c>
      <c r="AE1288">
        <f>W1288*60*24</f>
        <v>20.000000000000007</v>
      </c>
      <c r="AF1288">
        <f>AE1288/60</f>
        <v>0.3333333333333334</v>
      </c>
      <c r="AG1288">
        <f>AE1288/60</f>
        <v>0.3333333333333334</v>
      </c>
      <c r="AH1288">
        <f>L1288-K1288</f>
        <v>0.018750000002910383</v>
      </c>
      <c r="AI1288">
        <f>AH1288*24*60</f>
        <v>27.00000000419095</v>
      </c>
      <c r="AJ1288">
        <f>75728*X1288</f>
        <v>75728</v>
      </c>
    </row>
    <row r="1289" xml:space="preserve">
      <c r="A1289">
        <v>1152460</v>
      </c>
      <c r="B1289" t="str">
        <v>INCIDENTE</v>
      </c>
      <c r="C1289" t="str">
        <v>ABIERTO</v>
      </c>
      <c r="D1289" t="str">
        <v>TIENDA</v>
      </c>
      <c r="E1289" t="str">
        <v>PDA</v>
      </c>
      <c r="F1289" t="str">
        <v>PDA</v>
      </c>
      <c r="G1289" t="str">
        <v>HONEYWELL</v>
      </c>
      <c r="H1289" t="str">
        <v>LA PDA CON SERIAL 21178B02C4 BATERIA SOPLADA</v>
      </c>
      <c r="I1289" t="str">
        <v>LA PDA CON SERIAL 21178B02C4 BATERIA SOPLADA</v>
      </c>
      <c r="J1289" t="str" xml:space="preserve">
        <v xml:space="preserve">Presenta la bateria soplada; se toman las respectivas pruebas; se solicita una bateria para el correcto funcionamiento; estan utilizando otra de las _x000d_
baterias de otra PDT que no esta en uso en el momento de revisar</v>
      </c>
      <c r="K1289">
        <v>45684.45347222222</v>
      </c>
      <c r="L1289">
        <v>45684.61666666667</v>
      </c>
      <c r="M1289">
        <v>45684</v>
      </c>
      <c r="N1289" t="str">
        <f>TEXT(M1289, "DDDD")</f>
        <v>lunes</v>
      </c>
      <c r="O1289" t="str" xml:space="preserve">
        <v xml:space="preserve">M038 METRO NEIVA CENTRO DE CONVENCIONES_x000d_
_x000d_
</v>
      </c>
      <c r="P1289" t="str">
        <v>NEIVA</v>
      </c>
      <c r="Q1289" t="str">
        <f>IF(ISBLANK(P1289),"0",(VLOOKUP(P1289,REGION,2,FALSE)))</f>
        <v>OCCIDENTE</v>
      </c>
      <c r="R1289" t="str">
        <v>Michael Smit Villabon Trujillo</v>
      </c>
      <c r="S1289" t="e">
        <f>IF(ISBLANK(R1289),"0", VLOOKUP(R1289,PERSONAL,2,FALSE))</f>
        <v>#N/A</v>
      </c>
      <c r="T1289" t="str">
        <v>ALIADO</v>
      </c>
      <c r="U1289">
        <v>0.4375</v>
      </c>
      <c r="V1289">
        <v>0.4444444444444444</v>
      </c>
      <c r="W1289">
        <f>V1289-U1289</f>
        <v>0.00694444444444442</v>
      </c>
      <c r="X1289">
        <v>1</v>
      </c>
      <c r="Y1289">
        <f>NETWORKDAYS(K1289,M1289)</f>
        <v>1</v>
      </c>
      <c r="Z1289" t="str">
        <f>IF(Y1289&lt;=2,"CUMPLE","NO CUMPLE")</f>
        <v>CUMPLE</v>
      </c>
      <c r="AB1289" t="str">
        <v>POR TICKET</v>
      </c>
      <c r="AC1289" t="str">
        <f>TEXT(M1289,"mmmm")</f>
        <v>enero</v>
      </c>
      <c r="AD1289" t="str">
        <f>TEXT(M1289,"yyyy")</f>
        <v>yyyy</v>
      </c>
      <c r="AE1289">
        <f>W1289*60*24</f>
        <v>9.999999999999964</v>
      </c>
      <c r="AF1289">
        <f>AE1289/60</f>
        <v>0.16666666666666607</v>
      </c>
      <c r="AG1289">
        <f>AE1289/60</f>
        <v>0.16666666666666607</v>
      </c>
      <c r="AH1289">
        <f>L1289-K1289</f>
        <v>0.16319444444525288</v>
      </c>
      <c r="AI1289">
        <f>AH1289*24*60</f>
        <v>235.00000000116415</v>
      </c>
      <c r="AJ1289">
        <f>75728*X1289</f>
        <v>75728</v>
      </c>
    </row>
    <row r="1290" xml:space="preserve">
      <c r="A1290">
        <v>1152462</v>
      </c>
      <c r="B1290" t="str">
        <v>INCIDENTE</v>
      </c>
      <c r="C1290" t="str">
        <v>ABIERTO</v>
      </c>
      <c r="D1290" t="str">
        <v>TIENDA</v>
      </c>
      <c r="E1290" t="str">
        <v>PDA</v>
      </c>
      <c r="F1290" t="str">
        <v>PDA</v>
      </c>
      <c r="G1290" t="str">
        <v>HONEYWELL</v>
      </c>
      <c r="H1290" t="str">
        <v>LA PDA CON SERIAL 21178B00A3 BATERIA SOPLADA</v>
      </c>
      <c r="I1290" t="str">
        <v>LA PDA CON SERIAL 21178B00A3 BATERIA SOPLADA</v>
      </c>
      <c r="J1290" t="str" xml:space="preserve">
        <v xml:space="preserve">Presenta la bateria soplada; se toman las respectivas pruebas; se solicita una bateria para el correcto funcionamiento; estan utilizando otra de las _x000d_
baterias de otra PDT que no esta en uso en el momento de revisar</v>
      </c>
      <c r="K1290">
        <v>45684.4</v>
      </c>
      <c r="L1290">
        <v>45684.416666666664</v>
      </c>
      <c r="M1290">
        <v>45684</v>
      </c>
      <c r="N1290" t="str">
        <f>TEXT(M1290, "DDDD")</f>
        <v>lunes</v>
      </c>
      <c r="O1290" t="str" xml:space="preserve">
        <v xml:space="preserve">M038 METRO NEIVA CENTRO DE CONVENCIONES_x000d_
_x000d_
</v>
      </c>
      <c r="P1290" t="str">
        <v>NEIVA</v>
      </c>
      <c r="Q1290" t="str">
        <f>IF(ISBLANK(P1290),"0",(VLOOKUP(P1290,REGION,2,FALSE)))</f>
        <v>OCCIDENTE</v>
      </c>
      <c r="R1290" t="str">
        <v>Michael Smit Villabon Trujillo</v>
      </c>
      <c r="S1290" t="e">
        <f>IF(ISBLANK(R1290),"0", VLOOKUP(R1290,PERSONAL,2,FALSE))</f>
        <v>#N/A</v>
      </c>
      <c r="T1290" t="str">
        <v>ALIADO</v>
      </c>
      <c r="U1290">
        <v>0.4444444444444444</v>
      </c>
      <c r="V1290">
        <v>0.4583333333333333</v>
      </c>
      <c r="W1290">
        <f>V1290-U1290</f>
        <v>0.013888888888888895</v>
      </c>
      <c r="X1290">
        <v>1</v>
      </c>
      <c r="Y1290">
        <f>NETWORKDAYS(K1290,M1290)</f>
        <v>1</v>
      </c>
      <c r="Z1290" t="str">
        <f>IF(Y1290&lt;=2,"CUMPLE","NO CUMPLE")</f>
        <v>CUMPLE</v>
      </c>
      <c r="AB1290" t="str">
        <v>POR TICKET</v>
      </c>
      <c r="AC1290" t="str">
        <f>TEXT(M1290,"mmmm")</f>
        <v>enero</v>
      </c>
      <c r="AD1290" t="str">
        <f>TEXT(M1290,"yyyy")</f>
        <v>yyyy</v>
      </c>
      <c r="AE1290">
        <f>W1290*60*24</f>
        <v>20.000000000000007</v>
      </c>
      <c r="AF1290">
        <f>AE1290/60</f>
        <v>0.3333333333333334</v>
      </c>
      <c r="AG1290">
        <f>AE1290/60</f>
        <v>0.3333333333333334</v>
      </c>
      <c r="AH1290">
        <f>L1290-K1290</f>
        <v>0.016666666662786156</v>
      </c>
      <c r="AI1290">
        <f>AH1290*24*60</f>
        <v>23.999999994412065</v>
      </c>
      <c r="AJ1290">
        <f>75728*X1290</f>
        <v>75728</v>
      </c>
    </row>
    <row r="1291" xml:space="preserve">
      <c r="A1291">
        <v>1152140</v>
      </c>
      <c r="B1291" t="str">
        <v>INCIDENTE</v>
      </c>
      <c r="C1291" t="str">
        <v>CERRADO</v>
      </c>
      <c r="D1291" t="str">
        <v>LINEAL DE CAJAS</v>
      </c>
      <c r="E1291" t="str">
        <v>BALANZA</v>
      </c>
      <c r="F1291" t="str">
        <v>BALANZA</v>
      </c>
      <c r="G1291" t="str">
        <v>ZEBRA</v>
      </c>
      <c r="H1291" t="str" xml:space="preserve">
        <v xml:space="preserve">Buenos días; me colaboran con la pos # 14 la balanza esta pesando menos del kilo; 0.905 kg gracias_x000d_
</v>
      </c>
      <c r="I1291" t="str" xml:space="preserve">
        <v xml:space="preserve">Buenos días; me colaboran con la pos # 14 la balanza esta pesando menos del kilo; 0.905 kg gracias_x000d_
</v>
      </c>
      <c r="J1291" t="str">
        <v>me encuentro en sitio y me dirijo a contralor para que me permita el acceso y me desplazo a la zona de lineal de cajas y me presento con la jefe de zona e informo la actividad a realizar procedo a ubicar la pos 14 y verificar por medio de ticket el peso  utilizo una papaya y la peso en una pos funcional y realizo el reset de la balanza por botonera y de modo manual  apago y prendo la pos por completo y repito el proceso una vez mas; ubico a la auxiliar y verifico el peso con el aux en turno y seobserva que la balanza ya pesa igual que las demas  se repite la prueba y todo normal se da por terminada la actividad</v>
      </c>
      <c r="K1291">
        <v>45684.34652777778</v>
      </c>
      <c r="L1291">
        <v>45684.37430555555</v>
      </c>
      <c r="M1291">
        <v>45684</v>
      </c>
      <c r="N1291" t="str">
        <f>TEXT(M1291, "DDDD")</f>
        <v>lunes</v>
      </c>
      <c r="O1291" t="str" xml:space="preserve">
        <v xml:space="preserve">M038 METRO NEIVA CENTRO DE CONVENCIONES_x000d_
_x000d_
</v>
      </c>
      <c r="P1291" t="str">
        <v>NEIVA</v>
      </c>
      <c r="Q1291" t="str">
        <f>IF(ISBLANK(P1291),"0",(VLOOKUP(P1291,REGION,2,FALSE)))</f>
        <v>OCCIDENTE</v>
      </c>
      <c r="R1291" t="str">
        <v>Daniel Fernando Paredes Arteaga</v>
      </c>
      <c r="S1291">
        <f>IF(ISBLANK(R1291),"0", VLOOKUP(R1291,PERSONAL,2,FALSE))</f>
        <v>10301691</v>
      </c>
      <c r="T1291" t="str">
        <v>DIRECTO</v>
      </c>
      <c r="U1291">
        <v>0.4166666666666667</v>
      </c>
      <c r="V1291">
        <v>0.4652777777777778</v>
      </c>
      <c r="W1291">
        <f>V1291-U1291</f>
        <v>0.048611111111111105</v>
      </c>
      <c r="X1291">
        <v>1</v>
      </c>
      <c r="Y1291">
        <f>NETWORKDAYS(K1291,M1291)</f>
        <v>1</v>
      </c>
      <c r="Z1291" t="str">
        <f>IF(Y1291&lt;=2,"CUMPLE","NO CUMPLE")</f>
        <v>CUMPLE</v>
      </c>
      <c r="AB1291" t="str">
        <v>POR TICKET</v>
      </c>
      <c r="AC1291" t="str">
        <f>TEXT(M1291,"mmmm")</f>
        <v>enero</v>
      </c>
      <c r="AD1291" t="str">
        <f>TEXT(M1291,"yyyy")</f>
        <v>yyyy</v>
      </c>
      <c r="AE1291">
        <f>W1291*60*24</f>
        <v>69.99999999999999</v>
      </c>
      <c r="AF1291">
        <f>AE1291/60</f>
        <v>1.1666666666666665</v>
      </c>
      <c r="AG1291">
        <f>AE1291/60</f>
        <v>1.1666666666666665</v>
      </c>
      <c r="AH1291">
        <f>L1291-K1291</f>
        <v>0.02777777777373558</v>
      </c>
      <c r="AI1291">
        <f>AH1291*24*60</f>
        <v>39.999999994179234</v>
      </c>
      <c r="AJ1291">
        <f>75728*X1291</f>
        <v>75728</v>
      </c>
    </row>
    <row r="1292" xml:space="preserve">
      <c r="A1292">
        <v>1146835</v>
      </c>
      <c r="B1292" t="str">
        <v>INCIDENTE</v>
      </c>
      <c r="C1292" t="str">
        <v>CERRADO</v>
      </c>
      <c r="D1292" t="str">
        <v>LINEAL DE CAJAS</v>
      </c>
      <c r="E1292" t="str">
        <v>ACOMPAÑAMIENTO</v>
      </c>
      <c r="F1292" t="str">
        <v>ACOMPAÑAMIENTO</v>
      </c>
      <c r="G1292" t="str">
        <v>ACOMPAÑAMIENTO</v>
      </c>
      <c r="H1292" t="str" xml:space="preserve">
        <v xml:space="preserve">Buenos Dias Su ayuda con el acompañamiento para el cambio de cable de Redeban por serial y comunicarse con mesa de ayuda para la configuracion de las POS del lineal y EDS_x000d_
</v>
      </c>
      <c r="I1292" t="str" xml:space="preserve">
        <v xml:space="preserve">Buenos Dias Su ayuda con el acompañamiento para el cambio de cable de Redeban por serial y comunicarse con mesa de ayuda para la configuracion de las POS del lineal y EDS_x000d_
</v>
      </c>
      <c r="J1292" t="str" xml:space="preserve">
        <v xml:space="preserve">Se realizó acompañamiento y apoyo al personal de Redeban; durante la actividad del cambio del cable USB q va del multibox a la CPU de la POS; por un cable serial. Éste cambio se realizó en 9 POS  de lineal; una en Platos; otra en Donuts; y las dos de la EDS; para un total de 13 cables reemplazados. El técnico de Redeban realizó el en cada punto la respectiva configuración del datafono. Luego de los cambios se realizó prueba de comunicación de cada uno de los datafonos de Redeban; los cuales quedaron operando normalmente.El ingeniero Diego Cortés de Cencosud solicitó realizar la misma prueba; en los datafonos de Credibanco. Tres de ellos no estaban en línea. Se realizó el correctivo siempre en comunicación con Mesa de ayuda.                                                _x000d_
                                                _x000d_
                                                _x000d_
                                                _x000d_
                                                _x000d_
                                                _x000d_
                                                _x000d_
                                                _x000d_
                                                _x000d_
                                                _x000d_
                                                _x000d_
                                                _x000d_
</v>
      </c>
      <c r="K1292">
        <v>45680.404861111114</v>
      </c>
      <c r="L1292">
        <v>45680.42638888889</v>
      </c>
      <c r="M1292">
        <v>45684</v>
      </c>
      <c r="N1292" t="str">
        <f>TEXT(M1292, "DDDD")</f>
        <v>lunes</v>
      </c>
      <c r="O1292" t="str" xml:space="preserve">
        <v xml:space="preserve">M073 METRO MOSQUERA_x000d_
_x000d_
</v>
      </c>
      <c r="P1292" t="str">
        <v>MOSQUERA</v>
      </c>
      <c r="Q1292" t="str">
        <f>IF(ISBLANK(P1292),"0",(VLOOKUP(P1292,REGION,2,FALSE)))</f>
        <v>BOGOTA</v>
      </c>
      <c r="R1292" t="str">
        <v>Omar Enrique Gómez Cuellar</v>
      </c>
      <c r="S1292" t="e">
        <f>IF(ISBLANK(R1292),"0", VLOOKUP(R1292,PERSONAL,2,FALSE))</f>
        <v>#N/A</v>
      </c>
      <c r="T1292" t="str">
        <v>DIRECTO</v>
      </c>
      <c r="U1292">
        <v>0.3333333333333333</v>
      </c>
      <c r="V1292">
        <v>0.625</v>
      </c>
      <c r="W1292">
        <f>V1292-U1292</f>
        <v>0.2916666666666667</v>
      </c>
      <c r="X1292" t="str">
        <v>2;5</v>
      </c>
      <c r="Y1292">
        <f>NETWORKDAYS(K1292,M1292)</f>
        <v>3</v>
      </c>
      <c r="Z1292" t="str">
        <f>IF(Y1292&lt;=2,"CUMPLE","NO CUMPLE")</f>
        <v>NO CUMPLE</v>
      </c>
      <c r="AB1292" t="str">
        <v xml:space="preserve">POR DIA </v>
      </c>
      <c r="AC1292" t="str">
        <f>TEXT(M1292,"mmmm")</f>
        <v>enero</v>
      </c>
      <c r="AD1292" t="str">
        <f>TEXT(M1292,"yyyy")</f>
        <v>yyyy</v>
      </c>
      <c r="AE1292">
        <f>W1292*60*24</f>
        <v>420</v>
      </c>
      <c r="AF1292">
        <f>AE1292/60</f>
        <v>7</v>
      </c>
      <c r="AG1292">
        <f>AE1292/60</f>
        <v>7</v>
      </c>
      <c r="AH1292">
        <f>L1292-K1292</f>
        <v>0.02152777777519077</v>
      </c>
      <c r="AI1292">
        <f>AH1292*24*60</f>
        <v>30.99999999627471</v>
      </c>
      <c r="AJ1292" t="e">
        <f>75728*X1292</f>
        <v>#VALUE!</v>
      </c>
    </row>
    <row r="1293" xml:space="preserve">
      <c r="A1293">
        <v>1125354</v>
      </c>
      <c r="B1293" t="str">
        <v>INCIDENTE</v>
      </c>
      <c r="C1293" t="str">
        <v>CERRADO</v>
      </c>
      <c r="D1293" t="str">
        <v>TIENDA</v>
      </c>
      <c r="E1293" t="str">
        <v>PDA</v>
      </c>
      <c r="F1293" t="str">
        <v>PDA</v>
      </c>
      <c r="G1293" t="str">
        <v>HONEYWELL</v>
      </c>
      <c r="H1293" t="str" xml:space="preserve">
        <v xml:space="preserve">hay dos escáner o PDA del área de recibo presentan novedad ya que al estar escaneando mercancía se bloquean los pedidos y no es posible segur recibiendo; toca llamar a soporte 24/7 para que ellos realicen el desbloqueo_x000d_
</v>
      </c>
      <c r="I1293" t="str" xml:space="preserve">
        <v xml:space="preserve">hay dos escáner o PDA del área de recibo presentan novedad ya que al estar escaneando mercancía se bloquean los pedidos y no es posible segur recibiendo; toca llamar a soporte 24/7 para que ellos realicen el desbloqueo_x000d_
</v>
      </c>
      <c r="J1293" t="str" xml:space="preserve">
        <v xml:space="preserve">Se llega al sitio a las 2:pm para atender el ticket 1125354_x000d_
No fue posible ingresar rápido por qué no había nadie en contralor para validar el ingreso; hacía las 3:30 me dieron ingreso pero el chico de Recibo _x000d_
la tenia ocupada uma de las PDA; entonces procedi a formatear una mientras tanto; se hizo la configuracion de todo los aplicativos; instalacion; _x000d_
pruebas y validaciones; despues de eso me entregaron la otra PDA y procedi con lo mismo; validando de que cada uno de los problemas hayan _x000d_
sido solucionados; se toman las respectivas pruebas y todo termina correctamente.</v>
      </c>
      <c r="K1293">
        <v>45684.347916666666</v>
      </c>
      <c r="L1293">
        <v>45684.38125</v>
      </c>
      <c r="M1293">
        <v>45684</v>
      </c>
      <c r="N1293" t="str">
        <f>TEXT(M1293, "DDDD")</f>
        <v>lunes</v>
      </c>
      <c r="O1293" t="str" xml:space="preserve">
        <v xml:space="preserve">M042 METRO IBAGUE_x000d_
_x000d_
</v>
      </c>
      <c r="P1293" t="str">
        <v>IBAGUE</v>
      </c>
      <c r="Q1293" t="str">
        <f>IF(ISBLANK(P1293),"0",(VLOOKUP(P1293,REGION,2,FALSE)))</f>
        <v>OCCIDENTE</v>
      </c>
      <c r="R1293" t="str">
        <v>Michael Smit Villabon Trujillo</v>
      </c>
      <c r="S1293" t="e">
        <f>IF(ISBLANK(R1293),"0", VLOOKUP(R1293,PERSONAL,2,FALSE))</f>
        <v>#N/A</v>
      </c>
      <c r="T1293" t="str">
        <v>ALIADO</v>
      </c>
      <c r="U1293">
        <v>0.5833333333333334</v>
      </c>
      <c r="V1293">
        <v>0.7708333333333334</v>
      </c>
      <c r="W1293">
        <f>V1293-U1293</f>
        <v>0.1875</v>
      </c>
      <c r="X1293">
        <v>2</v>
      </c>
      <c r="Y1293">
        <f>NETWORKDAYS(K1293,M1293)</f>
        <v>1</v>
      </c>
      <c r="Z1293" t="str">
        <f>IF(Y1293&lt;=2,"CUMPLE","NO CUMPLE")</f>
        <v>CUMPLE</v>
      </c>
      <c r="AB1293" t="str">
        <v>POR TICKET</v>
      </c>
      <c r="AC1293" t="str">
        <f>TEXT(M1293,"mmmm")</f>
        <v>enero</v>
      </c>
      <c r="AD1293" t="str">
        <f>TEXT(M1293,"yyyy")</f>
        <v>yyyy</v>
      </c>
      <c r="AE1293">
        <f>W1293*60*24</f>
        <v>270</v>
      </c>
      <c r="AF1293">
        <f>AE1293/60</f>
        <v>4.5</v>
      </c>
      <c r="AG1293">
        <f>AE1293/60</f>
        <v>4.5</v>
      </c>
      <c r="AH1293">
        <f>L1293-K1293</f>
        <v>0.03333333333284827</v>
      </c>
      <c r="AI1293">
        <f>AH1293*24*60</f>
        <v>47.99999999930151</v>
      </c>
      <c r="AJ1293">
        <f>75728*X1293</f>
        <v>151456</v>
      </c>
    </row>
    <row r="1294" xml:space="preserve">
      <c r="A1294">
        <v>1152784</v>
      </c>
      <c r="B1294" t="str">
        <v>INCIDENTE</v>
      </c>
      <c r="C1294" t="str">
        <v>ABIERTO</v>
      </c>
      <c r="D1294" t="str">
        <v>TIENDA</v>
      </c>
      <c r="E1294" t="str">
        <v>TIENDA</v>
      </c>
      <c r="F1294" t="str">
        <v>TIENDA</v>
      </c>
      <c r="G1294" t="str">
        <v>TIENDA</v>
      </c>
      <c r="H1294" t="str">
        <v>Buenas Tardes Agradezco su ayuda con el envio del portatil con serial 5CG241798B a la tienda Metro Fontibon en Bogota; ya que la Señora Karen Contreras se llevo el portatil para la la tienda de Santa lucia ya que es la nueva gerente de la tienda y se necesita el portatil para el nuevo director de Metro Fontibon</v>
      </c>
      <c r="I1294" t="str">
        <v>Buenas Tardes Agradezco su ayuda con el envio del portatil con serial 5CG241798B a la tienda Metro Fontibon en Bogota; ya que la Señora Karen Contreras se llevo el portatil para la la tienda de Santa lucia ya que es la nueva gerente de la tienda y se necesita el portatil para el nuevo director de Metro Fontibon</v>
      </c>
      <c r="J1294" t="str" xml:space="preserve">
        <v xml:space="preserve">Se realiza visita para el embalaje; pero no se puede proceder a hacer el embalaje porque no me autorizan el proceso del embalaje ya que _x000d_
ese no es el equipo que se va a embalar; ya que la nueva gerente habia pedido que le dejaran ese el que ella se llevo para esa tiena; el del Jefe _x000d_
Andres mandarlo a Sevilla y el de Sevilla mandarlo a bogota; entonces se procede a devolver el ticket ya que no se pudo realizar ningun embalaje _x000d_
de ningun equipo porque los dos portatiles de Neiva se encuentran en la M038.</v>
      </c>
      <c r="K1294">
        <v>45684.65625</v>
      </c>
      <c r="L1294">
        <v>45684.666666666664</v>
      </c>
      <c r="M1294">
        <v>45685</v>
      </c>
      <c r="N1294" t="str">
        <f>TEXT(M1294, "DDDD")</f>
        <v>martes</v>
      </c>
      <c r="O1294" t="str">
        <v>M195 METRO SANTA LUCIA</v>
      </c>
      <c r="P1294" t="str">
        <v>NEIVA</v>
      </c>
      <c r="Q1294" t="str">
        <f>IF(ISBLANK(P1294),"0",(VLOOKUP(P1294,REGION,2,FALSE)))</f>
        <v>OCCIDENTE</v>
      </c>
      <c r="R1294" t="str">
        <v>Michael Smit Villabon Trujillo</v>
      </c>
      <c r="S1294" t="e">
        <f>IF(ISBLANK(R1294),"0", VLOOKUP(R1294,PERSONAL,2,FALSE))</f>
        <v>#N/A</v>
      </c>
      <c r="T1294" t="str">
        <v>ALIADO</v>
      </c>
      <c r="U1294">
        <v>0.3333333333333333</v>
      </c>
      <c r="V1294">
        <v>0.4236111111111111</v>
      </c>
      <c r="W1294">
        <f>V1294-U1294</f>
        <v>0.09027777777777779</v>
      </c>
      <c r="X1294">
        <v>1</v>
      </c>
      <c r="Y1294">
        <f>NETWORKDAYS(K1294,M1294)</f>
        <v>2</v>
      </c>
      <c r="Z1294" t="str">
        <f>IF(Y1294&lt;=2,"CUMPLE","NO CUMPLE")</f>
        <v>CUMPLE</v>
      </c>
      <c r="AB1294" t="str">
        <v>POR TICKET</v>
      </c>
      <c r="AC1294" t="str">
        <f>TEXT(M1294,"mmmm")</f>
        <v>enero</v>
      </c>
      <c r="AD1294" t="str">
        <f>TEXT(M1294,"yyyy")</f>
        <v>yyyy</v>
      </c>
      <c r="AE1294">
        <f>W1294*60*24</f>
        <v>130.00000000000003</v>
      </c>
      <c r="AF1294">
        <f>AE1294/60</f>
        <v>2.166666666666667</v>
      </c>
      <c r="AG1294">
        <f>AE1294/60</f>
        <v>2.166666666666667</v>
      </c>
      <c r="AH1294">
        <f>L1294-K1294</f>
        <v>0.010416666664241347</v>
      </c>
      <c r="AI1294">
        <f>AH1294*24*60</f>
        <v>14.99999999650754</v>
      </c>
      <c r="AJ1294">
        <f>75728*X1294</f>
        <v>75728</v>
      </c>
    </row>
    <row r="1295" xml:space="preserve">
      <c r="A1295">
        <v>1147541</v>
      </c>
      <c r="B1295" t="str">
        <v>INCIDENTE</v>
      </c>
      <c r="C1295" t="str">
        <v>CERRADO</v>
      </c>
      <c r="D1295" t="str">
        <v>LINEAL DE CAJAS</v>
      </c>
      <c r="E1295" t="str">
        <v>POS</v>
      </c>
      <c r="F1295" t="str">
        <v>POS</v>
      </c>
      <c r="G1295" t="str">
        <v>POS</v>
      </c>
      <c r="H1295" t="str" xml:space="preserve">
        <v xml:space="preserve">Buen día!! Agradezco su ayuda con la revisión del visor de la Pos #3 ya que es intermitente prende y apaga._x000d_
</v>
      </c>
      <c r="I1295" t="str" xml:space="preserve">
        <v xml:space="preserve">Buen día!! Agradezco su ayuda con la revisión del visor de la Pos #3 ya que es intermitente prende y apaga._x000d_
</v>
      </c>
      <c r="J1295" t="str">
        <v xml:space="preserve">Reportan q el monitor cliente se apaga o reinicia sólo. Se le hizo seguimiento a los cables de monitor  y de POS; durante la revisión se evidencia reseteo; se detectó q la clavija del cable de poder de  la CPU; no estaba firme dentro del adaptador de corriente. Se hizo el correctivo; Luego durante toda la visita  no  presentó falla                </v>
      </c>
      <c r="K1295">
        <v>45681.74513888889</v>
      </c>
      <c r="L1295">
        <v>45682.427777777775</v>
      </c>
      <c r="M1295">
        <v>45685</v>
      </c>
      <c r="N1295" t="str">
        <f>TEXT(M1295, "DDDD")</f>
        <v>martes</v>
      </c>
      <c r="O1295" t="str" xml:space="preserve">
        <v xml:space="preserve">M074 METRO FACATATIVA_x000d_
_x000d_
</v>
      </c>
      <c r="P1295" t="str">
        <v>FACATATIVA</v>
      </c>
      <c r="Q1295" t="str">
        <f>IF(ISBLANK(P1295),"0",(VLOOKUP(P1295,REGION,2,FALSE)))</f>
        <v>BOGOTA</v>
      </c>
      <c r="R1295" t="str">
        <v>Omar Enrique Gómez Cuellar</v>
      </c>
      <c r="S1295" t="e">
        <f>IF(ISBLANK(R1295),"0", VLOOKUP(R1295,PERSONAL,2,FALSE))</f>
        <v>#N/A</v>
      </c>
      <c r="T1295" t="str">
        <v>DIRECTO</v>
      </c>
      <c r="U1295">
        <v>0.3958333333333333</v>
      </c>
      <c r="V1295">
        <v>0.4444444444444444</v>
      </c>
      <c r="W1295">
        <f>V1295-U1295</f>
        <v>0.048611111111111105</v>
      </c>
      <c r="X1295">
        <v>1</v>
      </c>
      <c r="Y1295">
        <f>NETWORKDAYS(K1295,M1295)</f>
        <v>3</v>
      </c>
      <c r="Z1295" t="str">
        <f>IF(Y1295&lt;=2,"CUMPLE","NO CUMPLE")</f>
        <v>NO CUMPLE</v>
      </c>
      <c r="AB1295" t="str">
        <v>POR TICKET</v>
      </c>
      <c r="AC1295" t="str">
        <f>TEXT(M1295,"mmmm")</f>
        <v>enero</v>
      </c>
      <c r="AD1295" t="str">
        <f>TEXT(M1295,"yyyy")</f>
        <v>yyyy</v>
      </c>
      <c r="AE1295">
        <f>W1295*60*24</f>
        <v>69.99999999999999</v>
      </c>
      <c r="AF1295">
        <f>AE1295/60</f>
        <v>1.1666666666666665</v>
      </c>
      <c r="AG1295">
        <f>AE1295/60</f>
        <v>1.1666666666666665</v>
      </c>
      <c r="AH1295">
        <f>L1295-K1295</f>
        <v>0.6826388888875954</v>
      </c>
      <c r="AI1295">
        <f>AH1295*24*60</f>
        <v>982.9999999981374</v>
      </c>
      <c r="AJ1295">
        <f>75728*X1295</f>
        <v>75728</v>
      </c>
    </row>
    <row r="1296" xml:space="preserve">
      <c r="A1296">
        <v>1152760</v>
      </c>
      <c r="B1296" t="str">
        <v>INCIDENTE</v>
      </c>
      <c r="C1296" t="str">
        <v>CERRADO</v>
      </c>
      <c r="D1296" t="str">
        <v>TIENDA</v>
      </c>
      <c r="E1296" t="str">
        <v>TIENDA</v>
      </c>
      <c r="F1296" t="str">
        <v>TIENDA</v>
      </c>
      <c r="G1296" t="str">
        <v>TIENDA</v>
      </c>
      <c r="H1296" t="str" xml:space="preserve">
        <v xml:space="preserve">Se requiere revisión de red del área de visual. Hubo reinicio eléctrico que afectó los SW. Subieron todos los dispositivos; quedando afectado el equipo principal del área de visual._x000d_
</v>
      </c>
      <c r="I1296" t="str" xml:space="preserve">
        <v xml:space="preserve">Se requiere revisión de red del área de visual. Hubo reinicio eléctrico que afectó los SW. Subieron todos los dispositivos; quedando afectado el equipo principal del área de visual._x000d_
</v>
      </c>
      <c r="J1296" t="str">
        <v>Se llega a sitio y me dirijo a contralor para que me permita el acceso y me desplazo a la zona de visual donde no tiene red el pc; se verifican cables; se cambia el cable de red; pero el punto de red esta deshabilitado; me comunico con david higuita quien se comunica con el area de telecomunicaciones encargada de verificar los puntos de red remotamente; los cuales tampoco pueden desbloquear el punto de red; se cambia el cable hacia otro swith que hay en el area de visual pero tampoco estan habilitados los puntos de red; me indica el sr jhony garcia que le informe al funcionario que conecte el pc al puerto de la impresora; ya que en la noche vendran a cablear nuevamente toda el area de visual</v>
      </c>
      <c r="K1296">
        <v>45684.55</v>
      </c>
      <c r="L1296">
        <v>45684.55347222222</v>
      </c>
      <c r="M1296">
        <v>45685</v>
      </c>
      <c r="N1296" t="str">
        <f>TEXT(M1296, "DDDD")</f>
        <v>martes</v>
      </c>
      <c r="O1296" t="str" xml:space="preserve">
        <v xml:space="preserve">E806 EASY EL PRADO_x000d_
_x000d_
</v>
      </c>
      <c r="P1296" t="str">
        <v>MEDELLIN</v>
      </c>
      <c r="Q1296" t="str">
        <f>IF(ISBLANK(P1296),"0",(VLOOKUP(P1296,REGION,2,FALSE)))</f>
        <v>CENTRO</v>
      </c>
      <c r="R1296" t="str">
        <v>Carlos Alberto Torres Echeverria</v>
      </c>
      <c r="S1296" t="e">
        <f>IF(ISBLANK(R1296),"0", VLOOKUP(R1296,PERSONAL,2,FALSE))</f>
        <v>#N/A</v>
      </c>
      <c r="T1296" t="str">
        <v>DIRECTO</v>
      </c>
      <c r="U1296">
        <v>0.5625</v>
      </c>
      <c r="V1296">
        <v>0.7152777777777778</v>
      </c>
      <c r="W1296">
        <f>V1296-U1296</f>
        <v>0.1527777777777778</v>
      </c>
      <c r="X1296">
        <v>2</v>
      </c>
      <c r="Y1296">
        <f>NETWORKDAYS(K1296,M1296)</f>
        <v>2</v>
      </c>
      <c r="Z1296" t="str">
        <f>IF(Y1296&lt;=2,"CUMPLE","NO CUMPLE")</f>
        <v>CUMPLE</v>
      </c>
      <c r="AB1296" t="str">
        <v>POR TICKET</v>
      </c>
      <c r="AC1296" t="str">
        <f>TEXT(M1296,"mmmm")</f>
        <v>enero</v>
      </c>
      <c r="AD1296" t="str">
        <f>TEXT(M1296,"yyyy")</f>
        <v>yyyy</v>
      </c>
      <c r="AE1296">
        <f>W1296*60*24</f>
        <v>220.00000000000003</v>
      </c>
      <c r="AF1296">
        <f>AE1296/60</f>
        <v>3.666666666666667</v>
      </c>
      <c r="AG1296">
        <f>AE1296/60</f>
        <v>3.666666666666667</v>
      </c>
      <c r="AH1296">
        <f>L1296-K1296</f>
        <v>0.0034722222189884633</v>
      </c>
      <c r="AI1296">
        <f>AH1296*24*60</f>
        <v>4.999999995343387</v>
      </c>
      <c r="AJ1296">
        <f>75728*X1296</f>
        <v>151456</v>
      </c>
    </row>
    <row r="1297" xml:space="preserve">
      <c r="A1297">
        <v>1150380</v>
      </c>
      <c r="B1297" t="str">
        <v>INCIDENTE</v>
      </c>
      <c r="C1297" t="str">
        <v>CERRADO</v>
      </c>
      <c r="D1297" t="str">
        <v>TIENDA</v>
      </c>
      <c r="E1297" t="str">
        <v>TIENDA</v>
      </c>
      <c r="F1297" t="str">
        <v>TIENDA</v>
      </c>
      <c r="G1297" t="str">
        <v>TIENDA</v>
      </c>
      <c r="H1297" t="str">
        <v>En la app mi tienda en la pda de devoluciones no me es posible el ingreso ya que pide una actualización al momento de hacerla dice que se produjo un error en el paquete; ya que debo estar trabajando en ella no me a sido posible.</v>
      </c>
      <c r="I1297" t="str">
        <v>En la app mi tienda en la pda de devoluciones no me es posible el ingreso ya que pide una actualización al momento de hacerla dice que se produjo un error en el paquete; ya que debo estar trabajando en ella no me a sido posible.</v>
      </c>
      <c r="J1297" t="str" xml:space="preserve">
        <v xml:space="preserve">Solicitan actualizar apk de tienda porque no pueden  ingresar. Se realizan las configuracions còmo administrador; se instala la versión requerida . Queda descargada y funcionando . El usuario verifica q puede ingresar y operar en ella."_x000d_
</v>
      </c>
      <c r="K1297">
        <v>45685.40833333333</v>
      </c>
      <c r="L1297">
        <v>45685.521527777775</v>
      </c>
      <c r="M1297">
        <v>45685</v>
      </c>
      <c r="N1297" t="str">
        <f>TEXT(M1297, "DDDD")</f>
        <v>martes</v>
      </c>
      <c r="O1297" t="str" xml:space="preserve">
        <v xml:space="preserve">M074 METRO FACATATIVA_x000d_
_x000d_
</v>
      </c>
      <c r="P1297" t="str">
        <v>FACATATIVA</v>
      </c>
      <c r="Q1297" t="str">
        <f>IF(ISBLANK(P1297),"0",(VLOOKUP(P1297,REGION,2,FALSE)))</f>
        <v>BOGOTA</v>
      </c>
      <c r="R1297" t="str">
        <v>Omar Enrique Gómez Cuellar</v>
      </c>
      <c r="S1297" t="e">
        <f>IF(ISBLANK(R1297),"0", VLOOKUP(R1297,PERSONAL,2,FALSE))</f>
        <v>#N/A</v>
      </c>
      <c r="T1297" t="str">
        <v>DIRECTO</v>
      </c>
      <c r="U1297">
        <v>0.4513888888888889</v>
      </c>
      <c r="V1297">
        <v>0.4930555555555556</v>
      </c>
      <c r="W1297">
        <f>V1297-U1297</f>
        <v>0.041666666666666685</v>
      </c>
      <c r="X1297">
        <v>1</v>
      </c>
      <c r="Y1297">
        <f>NETWORKDAYS(K1297,M1297)</f>
        <v>1</v>
      </c>
      <c r="Z1297" t="str">
        <f>IF(Y1297&lt;=2,"CUMPLE","NO CUMPLE")</f>
        <v>CUMPLE</v>
      </c>
      <c r="AB1297" t="str">
        <v>POR TICKET</v>
      </c>
      <c r="AC1297" t="str">
        <f>TEXT(M1297,"mmmm")</f>
        <v>enero</v>
      </c>
      <c r="AD1297" t="str">
        <f>TEXT(M1297,"yyyy")</f>
        <v>yyyy</v>
      </c>
      <c r="AE1297">
        <f>W1297*60*24</f>
        <v>60.00000000000002</v>
      </c>
      <c r="AF1297">
        <f>AE1297/60</f>
        <v>1.0000000000000004</v>
      </c>
      <c r="AG1297">
        <f>AE1297/60</f>
        <v>1.0000000000000004</v>
      </c>
      <c r="AH1297">
        <f>L1297-K1297</f>
        <v>0.1131944444423425</v>
      </c>
      <c r="AI1297">
        <f>AH1297*24*60</f>
        <v>162.9999999969732</v>
      </c>
      <c r="AJ1297">
        <f>75728*X1297</f>
        <v>75728</v>
      </c>
    </row>
    <row r="1298" xml:space="preserve">
      <c r="A1298">
        <v>1155108</v>
      </c>
      <c r="B1298" t="str">
        <v>INCIDENTE</v>
      </c>
      <c r="C1298" t="str">
        <v>CERRADO</v>
      </c>
      <c r="D1298" t="str">
        <v>TIENDA</v>
      </c>
      <c r="E1298" t="str">
        <v>TIENDA</v>
      </c>
      <c r="F1298" t="str">
        <v>TIENDA</v>
      </c>
      <c r="G1298" t="str">
        <v>TIENDA</v>
      </c>
      <c r="H1298" t="str" xml:space="preserve">
        <v xml:space="preserve">SOLICITUD DE INSTALACION YA CTUALIZACION DE APP MI TIENDA PGC 0490_x000d_
</v>
      </c>
      <c r="I1298" t="str" xml:space="preserve">
        <v xml:space="preserve">SOLICITUD DE INSTALACION YA CTUALIZACION DE APP MI TIENDA PGC 0490_x000d_
</v>
      </c>
      <c r="J1298" t="str">
        <v>Solicitan actualizar apk de tienda porque no pueden  ingresar. Se realizan las configuracions còmo administrador; se instala la versión requerida . Queda descargada y funcionando . El usuario verifica q puede ingresar y operar en ella."</v>
      </c>
      <c r="K1298">
        <v>45685.736805555556</v>
      </c>
      <c r="L1298">
        <v>45685.7375</v>
      </c>
      <c r="M1298">
        <v>45685</v>
      </c>
      <c r="N1298" t="str">
        <f>TEXT(M1298, "DDDD")</f>
        <v>martes</v>
      </c>
      <c r="O1298" t="str" xml:space="preserve">
        <v xml:space="preserve">M074 METRO FACATATIVA_x000d_
_x000d_
</v>
      </c>
      <c r="P1298" t="str">
        <v>FACATATIVA</v>
      </c>
      <c r="Q1298" t="str">
        <f>IF(ISBLANK(P1298),"0",(VLOOKUP(P1298,REGION,2,FALSE)))</f>
        <v>BOGOTA</v>
      </c>
      <c r="R1298" t="str">
        <v>Omar Enrique Gómez Cuellar</v>
      </c>
      <c r="S1298" t="e">
        <f>IF(ISBLANK(R1298),"0", VLOOKUP(R1298,PERSONAL,2,FALSE))</f>
        <v>#N/A</v>
      </c>
      <c r="T1298" t="str">
        <v>DIRECTO</v>
      </c>
      <c r="U1298">
        <v>0.5902777777777778</v>
      </c>
      <c r="V1298">
        <v>0.5972222222222222</v>
      </c>
      <c r="W1298">
        <f>V1298-U1298</f>
        <v>0.00694444444444442</v>
      </c>
      <c r="X1298">
        <v>1</v>
      </c>
      <c r="Y1298">
        <f>NETWORKDAYS(K1298,M1298)</f>
        <v>1</v>
      </c>
      <c r="Z1298" t="str">
        <f>IF(Y1298&lt;=2,"CUMPLE","NO CUMPLE")</f>
        <v>CUMPLE</v>
      </c>
      <c r="AB1298" t="str">
        <v>POR TICKET</v>
      </c>
      <c r="AC1298" t="str">
        <f>TEXT(M1298,"mmmm")</f>
        <v>enero</v>
      </c>
      <c r="AD1298" t="str">
        <f>TEXT(M1298,"yyyy")</f>
        <v>yyyy</v>
      </c>
      <c r="AE1298">
        <f>W1298*60*24</f>
        <v>9.999999999999964</v>
      </c>
      <c r="AF1298">
        <f>AE1298/60</f>
        <v>0.16666666666666607</v>
      </c>
      <c r="AG1298">
        <f>AE1298/60</f>
        <v>0.16666666666666607</v>
      </c>
      <c r="AH1298">
        <f>L1298-K1298</f>
        <v>0.0006944444467080757</v>
      </c>
      <c r="AI1298">
        <f>AH1298*24*60</f>
        <v>1.000000003259629</v>
      </c>
      <c r="AJ1298">
        <f>75728*X1298</f>
        <v>75728</v>
      </c>
    </row>
    <row r="1299" xml:space="preserve">
      <c r="A1299">
        <v>1155098</v>
      </c>
      <c r="B1299" t="str">
        <v>INCIDENTE</v>
      </c>
      <c r="C1299" t="str">
        <v>CERRADO</v>
      </c>
      <c r="D1299" t="str">
        <v>TIENDA</v>
      </c>
      <c r="E1299" t="str">
        <v>TIENDA</v>
      </c>
      <c r="F1299" t="str">
        <v>TIENDA</v>
      </c>
      <c r="G1299" t="str">
        <v>TIENDA</v>
      </c>
      <c r="H1299" t="str" xml:space="preserve">
        <v xml:space="preserve">_x000d_
SOLICITUD DE INSTALAR Y ACTUALIZAR APP DE MI TIENDA_x000d_
_x000d_
</v>
      </c>
      <c r="I1299" t="str" xml:space="preserve">
        <v xml:space="preserve">_x000d_
SOLICITUD DE INSTALAR Y ACTUALIZAR APP DE MI TIENDA_x000d_
_x000d_
</v>
      </c>
      <c r="J1299" t="str">
        <v>Solicitan actualizar apk de tienda porque no pueden  ingresar. Se realizan las configuracions còmo administrador; se instala la versión requerida . Queda descargada y funcionando . El usuario verifica q puede ingresar y operar en ella."</v>
      </c>
      <c r="K1299">
        <v>45685.64791666667</v>
      </c>
      <c r="L1299">
        <v>45685.67291666667</v>
      </c>
      <c r="M1299">
        <v>45685</v>
      </c>
      <c r="N1299" t="str">
        <f>TEXT(M1299, "DDDD")</f>
        <v>martes</v>
      </c>
      <c r="O1299" t="str" xml:space="preserve">
        <v xml:space="preserve">M074 METRO FACATATIVA_x000d_
_x000d_
</v>
      </c>
      <c r="P1299" t="str">
        <v>FACATATIVA</v>
      </c>
      <c r="Q1299" t="str">
        <f>IF(ISBLANK(P1299),"0",(VLOOKUP(P1299,REGION,2,FALSE)))</f>
        <v>BOGOTA</v>
      </c>
      <c r="R1299" t="str">
        <v>Omar Enrique Gómez Cuellar</v>
      </c>
      <c r="S1299" t="e">
        <f>IF(ISBLANK(R1299),"0", VLOOKUP(R1299,PERSONAL,2,FALSE))</f>
        <v>#N/A</v>
      </c>
      <c r="T1299" t="str">
        <v>DIRECTO</v>
      </c>
      <c r="U1299">
        <v>0.5972222222222222</v>
      </c>
      <c r="V1299">
        <v>0.6180555555555556</v>
      </c>
      <c r="W1299">
        <f>V1299-U1299</f>
        <v>0.02083333333333337</v>
      </c>
      <c r="X1299">
        <v>1</v>
      </c>
      <c r="Y1299">
        <f>NETWORKDAYS(K1299,M1299)</f>
        <v>1</v>
      </c>
      <c r="Z1299" t="str">
        <f>IF(Y1299&lt;=2,"CUMPLE","NO CUMPLE")</f>
        <v>CUMPLE</v>
      </c>
      <c r="AB1299" t="str">
        <v>POR TICKET</v>
      </c>
      <c r="AC1299" t="str">
        <f>TEXT(M1299,"mmmm")</f>
        <v>enero</v>
      </c>
      <c r="AD1299" t="str">
        <f>TEXT(M1299,"yyyy")</f>
        <v>yyyy</v>
      </c>
      <c r="AE1299">
        <f>W1299*60*24</f>
        <v>30.000000000000053</v>
      </c>
      <c r="AF1299">
        <f>AE1299/60</f>
        <v>0.5000000000000009</v>
      </c>
      <c r="AG1299">
        <f>AE1299/60</f>
        <v>0.5000000000000009</v>
      </c>
      <c r="AH1299">
        <f>L1299-K1299</f>
        <v>0.02500000000145519</v>
      </c>
      <c r="AI1299">
        <f>AH1299*24*60</f>
        <v>36.000000002095476</v>
      </c>
      <c r="AJ1299">
        <f>75728*X1299</f>
        <v>75728</v>
      </c>
    </row>
    <row r="1300" xml:space="preserve">
      <c r="A1300">
        <v>1145441</v>
      </c>
      <c r="B1300" t="str">
        <v>INCIDENTE</v>
      </c>
      <c r="C1300" t="str">
        <v>CERRADO</v>
      </c>
      <c r="D1300" t="str">
        <v>TIENDA</v>
      </c>
      <c r="E1300" t="str">
        <v>TIENDA</v>
      </c>
      <c r="F1300" t="str">
        <v>TIENDA</v>
      </c>
      <c r="G1300" t="str">
        <v>TIENDA</v>
      </c>
      <c r="H1300" t="str" xml:space="preserve">
        <v xml:space="preserve">Buena tarde Solicito de su amable colaboración con para habilitar un punto red muchas gracias Quedo atento_x000d_
</v>
      </c>
      <c r="I1300" t="str" xml:space="preserve">
        <v xml:space="preserve">Buena tarde Solicito de su amable colaboración con para habilitar un punto red muchas gracias Quedo atento_x000d_
</v>
      </c>
      <c r="J1300" t="str" xml:space="preserve">
        <v xml:space="preserve">Se realiza ingreso a sitio; procedemos a comunicarnos directamente con el usuario; ya al saber que punto queria que habilitaramos ; se reviso y nos dimos cuenta que dos se _x000d_
encontraban defectuosos; se hicieron las pruebas respectivas; se dejo habilitado uno de los puntos activos; el otro con el cableado tenia _x000d_
problemas; para la configuracion del puerto 24 en el switch Huawei; nos comunicamos con el guardia de red; me informo de que me comunicara _x000d_
con el Noc ya que se encontraba ocupado; El chico de Noc nos colaboro en la configuracion del puerto y se hicieron las pruebas respectivas; si _x000d_
necesitan mas puntos de red ya tocaria hacer revision para arreglar los puntos de red; ya que el cableado se encuentra en mal estado</v>
      </c>
      <c r="K1300">
        <v>45681.67638888889</v>
      </c>
      <c r="L1300">
        <v>45681.76527777778</v>
      </c>
      <c r="M1300">
        <v>45685</v>
      </c>
      <c r="N1300" t="str">
        <f>TEXT(M1300, "DDDD")</f>
        <v>martes</v>
      </c>
      <c r="O1300" t="str" xml:space="preserve">
        <v xml:space="preserve">M035 METRO PLAZA BUGA_x000d_
_x000d_
</v>
      </c>
      <c r="P1300" t="str">
        <v>BUGA</v>
      </c>
      <c r="Q1300" t="str">
        <f>IF(ISBLANK(P1300),"0",(VLOOKUP(P1300,REGION,2,FALSE)))</f>
        <v>OCCIDENTE</v>
      </c>
      <c r="R1300" t="str">
        <v>Michael Smit Villabon Trujillo</v>
      </c>
      <c r="S1300" t="e">
        <f>IF(ISBLANK(R1300),"0", VLOOKUP(R1300,PERSONAL,2,FALSE))</f>
        <v>#N/A</v>
      </c>
      <c r="T1300" t="str">
        <v>ALIADO</v>
      </c>
      <c r="U1300">
        <v>0.6666666666666666</v>
      </c>
      <c r="V1300">
        <v>0.7361111111111112</v>
      </c>
      <c r="W1300">
        <f>V1300-U1300</f>
        <v>0.06944444444444453</v>
      </c>
      <c r="X1300">
        <v>1</v>
      </c>
      <c r="Y1300">
        <f>NETWORKDAYS(K1300,M1300)</f>
        <v>3</v>
      </c>
      <c r="Z1300" t="str">
        <f>IF(Y1300&lt;=2,"CUMPLE","NO CUMPLE")</f>
        <v>NO CUMPLE</v>
      </c>
      <c r="AB1300" t="str">
        <v>POR TICKET</v>
      </c>
      <c r="AC1300" t="str">
        <f>TEXT(M1300,"mmmm")</f>
        <v>enero</v>
      </c>
      <c r="AD1300" t="str">
        <f>TEXT(M1300,"yyyy")</f>
        <v>yyyy</v>
      </c>
      <c r="AE1300">
        <f>W1300*60*24</f>
        <v>100.00000000000011</v>
      </c>
      <c r="AF1300">
        <f>AE1300/60</f>
        <v>1.6666666666666685</v>
      </c>
      <c r="AG1300">
        <f>AE1300/60</f>
        <v>1.6666666666666685</v>
      </c>
      <c r="AH1300">
        <f>L1300-K1300</f>
        <v>0.08888888888759539</v>
      </c>
      <c r="AI1300">
        <f>AH1300*24*60</f>
        <v>127.99999999813735</v>
      </c>
      <c r="AJ1300">
        <f>75728*X1300</f>
        <v>75728</v>
      </c>
    </row>
    <row r="1301" xml:space="preserve">
      <c r="A1301">
        <v>1154120</v>
      </c>
      <c r="B1301" t="str">
        <v>INCIDENTE</v>
      </c>
      <c r="C1301" t="str">
        <v>CERRADO</v>
      </c>
      <c r="D1301" t="str">
        <v>TIENDA</v>
      </c>
      <c r="E1301" t="str">
        <v>TIENDA</v>
      </c>
      <c r="F1301" t="str">
        <v>TIENDA</v>
      </c>
      <c r="G1301" t="str">
        <v>TIENDA</v>
      </c>
      <c r="H1301" t="str" xml:space="preserve">
        <v xml:space="preserve">buenos días; solicito de su amable colaboración ya que los pc donde nos ubicaron no tienen los permisos respetivos para poder realizar nuestras labores diarios ya que esto atrasa nuestras tareas laborarles; tambien solicito habilitar 2 puntos donde están ubicados los 2 pc ya que están deshabilitados; agradezco su gestión._x000d_
</v>
      </c>
      <c r="I1301" t="str" xml:space="preserve">
        <v xml:space="preserve">buenos días; solicito de su amable colaboración ya que los pc donde nos ubicaron no tienen los permisos respetivos para poder realizar nuestras labores diarios ya que esto atrasa nuestras tareas laborarles; tambien solicito habilitar 2 puntos donde están ubicados los 2 pc ya que están deshabilitados; agradezco su gestión._x000d_
</v>
      </c>
      <c r="J1301" t="str" xml:space="preserve">
        <v xml:space="preserve">se hace revision de los puntos que indican en el ticket; estan funcionando correctamente los dos computadores conectados _x000d_
directamente a la red; se comprobaron los puntos de red y solo hay dos habilitados; los otros dos se encuentran en un mal estado; en temas de _x000d_
los permisos que estan solicitando el usuario se encuentran ya activos y de que si tienen licencia en el equipo; ya para colocar mas puntos de red _x000d_
si tocaria realizar una revision mas efectiva al cableado dentro de la pared ya que no linkeaba en el switch</v>
      </c>
      <c r="K1301">
        <v>45685.70625</v>
      </c>
      <c r="L1301">
        <v>45685.74236111111</v>
      </c>
      <c r="M1301">
        <v>45685</v>
      </c>
      <c r="N1301" t="str">
        <f>TEXT(M1301, "DDDD")</f>
        <v>martes</v>
      </c>
      <c r="O1301" t="str" xml:space="preserve">
        <v xml:space="preserve">M035 METRO PLAZA BUGA_x000d_
_x000d_
</v>
      </c>
      <c r="P1301" t="str">
        <v>BUGA</v>
      </c>
      <c r="Q1301" t="str">
        <f>IF(ISBLANK(P1301),"0",(VLOOKUP(P1301,REGION,2,FALSE)))</f>
        <v>OCCIDENTE</v>
      </c>
      <c r="R1301" t="str">
        <v>Michael Smit Villabon Trujillo</v>
      </c>
      <c r="S1301" t="e">
        <f>IF(ISBLANK(R1301),"0", VLOOKUP(R1301,PERSONAL,2,FALSE))</f>
        <v>#N/A</v>
      </c>
      <c r="T1301" t="str">
        <v>ALIADO</v>
      </c>
      <c r="U1301">
        <v>0.7291666666666666</v>
      </c>
      <c r="V1301">
        <v>0.7986111111111112</v>
      </c>
      <c r="W1301">
        <f>V1301-U1301</f>
        <v>0.06944444444444453</v>
      </c>
      <c r="X1301">
        <v>1</v>
      </c>
      <c r="Y1301">
        <f>NETWORKDAYS(K1301,M1301)</f>
        <v>1</v>
      </c>
      <c r="Z1301" t="str">
        <f>IF(Y1301&lt;=2,"CUMPLE","NO CUMPLE")</f>
        <v>CUMPLE</v>
      </c>
      <c r="AB1301" t="str">
        <v>POR TICKET</v>
      </c>
      <c r="AC1301" t="str">
        <f>TEXT(M1301,"mmmm")</f>
        <v>enero</v>
      </c>
      <c r="AD1301" t="str">
        <f>TEXT(M1301,"yyyy")</f>
        <v>yyyy</v>
      </c>
      <c r="AE1301">
        <f>W1301*60*24</f>
        <v>100.00000000000011</v>
      </c>
      <c r="AF1301">
        <f>AE1301/60</f>
        <v>1.6666666666666685</v>
      </c>
      <c r="AG1301">
        <f>AE1301/60</f>
        <v>1.6666666666666685</v>
      </c>
      <c r="AH1301">
        <f>L1301-K1301</f>
        <v>0.03611111110512866</v>
      </c>
      <c r="AI1301">
        <f>AH1301*24*60</f>
        <v>51.999999991385266</v>
      </c>
      <c r="AJ1301">
        <f>75728*X1301</f>
        <v>75728</v>
      </c>
    </row>
    <row r="1302" xml:space="preserve">
      <c r="A1302">
        <v>1155413</v>
      </c>
      <c r="B1302" t="str">
        <v>INCIDENTE</v>
      </c>
      <c r="C1302" t="str">
        <v>CERRADO</v>
      </c>
      <c r="D1302" t="str">
        <v>TIENDA</v>
      </c>
      <c r="E1302" t="str">
        <v>BALANZA</v>
      </c>
      <c r="F1302" t="str">
        <v>BALANZA</v>
      </c>
      <c r="G1302" t="str">
        <v>BALANZA</v>
      </c>
      <c r="H1302" t="str" xml:space="preserve">
        <v xml:space="preserve">Buen dia Se solicita Tecnico de Isit para la instalacion de unas partes que solicitaron en la visita anterior para darle solucion a una Balanza colgante y a una POS_x000d_
</v>
      </c>
      <c r="I1302" t="str" xml:space="preserve">
        <v xml:space="preserve">Buen dia Se solicita Tecnico de Isit para la instalacion de unas partes que solicitaron en la visita anterior para darle solucion a una Balanza colgante y a una POS_x000d_
</v>
      </c>
      <c r="J1302" t="str">
        <v xml:space="preserve">Se realilza la reparacion de la balanza del area de Carniceria  con placa:AD162301 y serial:B932081978 tenia problemas con el piñon de enrollado de papel el cual esta muy gastado y también con el cabezal de impresión rayado por ende imprimia opaco; esta entra en funcionamiento completo y sin problemas.Se Realiza limpieza de cajas en la oficinas de Sistemas.        </v>
      </c>
      <c r="K1302">
        <v>45685.74513888889</v>
      </c>
      <c r="L1302">
        <v>45685.745833333334</v>
      </c>
      <c r="M1302">
        <v>45686</v>
      </c>
      <c r="N1302" t="str">
        <f>TEXT(M1302, "DDDD")</f>
        <v>miércoles</v>
      </c>
      <c r="O1302" t="str" xml:space="preserve">
        <v xml:space="preserve">M040 METRO RIOHACHA_x000d_
_x000d_
</v>
      </c>
      <c r="P1302" t="str">
        <v>RIOHACHA</v>
      </c>
      <c r="Q1302" t="str">
        <f>IF(ISBLANK(P1302),"0",(VLOOKUP(P1302,REGION,2,FALSE)))</f>
        <v>COSTA</v>
      </c>
      <c r="R1302" t="str">
        <v>EDUARDO RAFAEL DE ARMAS HERRERA</v>
      </c>
      <c r="S1302" t="e">
        <f>IF(ISBLANK(R1302),"0", VLOOKUP(R1302,PERSONAL,2,FALSE))</f>
        <v>#N/A</v>
      </c>
      <c r="T1302" t="str">
        <v>DIRECTO</v>
      </c>
      <c r="U1302">
        <v>0.3333333333333333</v>
      </c>
      <c r="V1302">
        <v>0.4375</v>
      </c>
      <c r="W1302">
        <f>V1302-U1302</f>
        <v>0.10416666666666669</v>
      </c>
      <c r="X1302">
        <v>1</v>
      </c>
      <c r="Y1302">
        <f>NETWORKDAYS(K1302,M1302)</f>
        <v>2</v>
      </c>
      <c r="Z1302" t="str">
        <f>IF(Y1302&lt;=2,"CUMPLE","NO CUMPLE")</f>
        <v>CUMPLE</v>
      </c>
      <c r="AB1302" t="str">
        <v>POR TICKET</v>
      </c>
      <c r="AC1302" t="str">
        <f>TEXT(M1302,"mmmm")</f>
        <v>enero</v>
      </c>
      <c r="AD1302" t="str">
        <f>TEXT(M1302,"yyyy")</f>
        <v>yyyy</v>
      </c>
      <c r="AE1302">
        <f>W1302*60*24</f>
        <v>150.00000000000003</v>
      </c>
      <c r="AF1302">
        <f>AE1302/60</f>
        <v>2.5000000000000004</v>
      </c>
      <c r="AG1302">
        <f>AE1302/60</f>
        <v>2.5000000000000004</v>
      </c>
      <c r="AH1302">
        <f>L1302-K1302</f>
        <v>0.0006944444467080757</v>
      </c>
      <c r="AI1302">
        <f>AH1302*24*60</f>
        <v>1.000000003259629</v>
      </c>
      <c r="AJ1302">
        <f>75728*X1302</f>
        <v>75728</v>
      </c>
    </row>
    <row r="1303" xml:space="preserve">
      <c r="A1303">
        <v>1154425</v>
      </c>
      <c r="B1303" t="str">
        <v>INCIDENTE</v>
      </c>
      <c r="C1303" t="str">
        <v>ABIERTO</v>
      </c>
      <c r="D1303" t="str">
        <v>TIENDA</v>
      </c>
      <c r="E1303" t="str">
        <v>BALANZA</v>
      </c>
      <c r="F1303" t="str">
        <v>BALANZA</v>
      </c>
      <c r="G1303" t="str">
        <v>BALANZA</v>
      </c>
      <c r="H1303" t="str">
        <v>Buenas Tardes Agradezco su ayuda con el envió del portátil con serial PF35MQWW a la tienda Metro Fontibón en Bogotá; ya que la Señora Karen Contreras se llevo el portátil para la la tienda de Santa lucia ya que es la nueva gerente de la tienda y se necesita el portátil para el nuevo director de Metro Fontibón</v>
      </c>
      <c r="I1303" t="str">
        <v>Buenas Tardes Agradezco su ayuda con el envió del portátil con serial PF35MQWW a la tienda Metro Fontibón en Bogotá; ya que la Señora Karen Contreras se llevo el portátil para la la tienda de Santa lucia ya que es la nueva gerente de la tienda y se necesita el portátil para el nuevo director de Metro Fontibón</v>
      </c>
      <c r="J1303" t="str" xml:space="preserve">
        <v xml:space="preserve">se hace el respectivo embalaje al equipo con serial PF35MQWW; a la vez se le envian por correo las actas a Edwin Bolaños; se deja _x000d_
totalmente embalado en la sala de sistemas.</v>
      </c>
      <c r="K1303">
        <v>45685.70138888889</v>
      </c>
      <c r="L1303">
        <v>45685.751388888886</v>
      </c>
      <c r="M1303">
        <v>45686</v>
      </c>
      <c r="N1303" t="str">
        <f>TEXT(M1303, "DDDD")</f>
        <v>miércoles</v>
      </c>
      <c r="O1303" t="str" xml:space="preserve">
        <v xml:space="preserve">M038 METRO NEIVA CENTRO DE CONVENCIONES_x000d_
_x000d_
</v>
      </c>
      <c r="P1303" t="str">
        <v>NEIVA</v>
      </c>
      <c r="Q1303" t="str">
        <f>IF(ISBLANK(P1303),"0",(VLOOKUP(P1303,REGION,2,FALSE)))</f>
        <v>OCCIDENTE</v>
      </c>
      <c r="R1303" t="str">
        <v>Michael Smit Villabon Trujillo</v>
      </c>
      <c r="S1303" t="e">
        <f>IF(ISBLANK(R1303),"0", VLOOKUP(R1303,PERSONAL,2,FALSE))</f>
        <v>#N/A</v>
      </c>
      <c r="T1303" t="str">
        <v>ALIADO</v>
      </c>
      <c r="U1303">
        <v>0.3333333333333333</v>
      </c>
      <c r="V1303">
        <v>0.4375</v>
      </c>
      <c r="W1303">
        <f>V1303-U1303</f>
        <v>0.10416666666666669</v>
      </c>
      <c r="X1303">
        <v>1</v>
      </c>
      <c r="Y1303">
        <f>NETWORKDAYS(K1303,M1303)</f>
        <v>2</v>
      </c>
      <c r="Z1303" t="str">
        <f>IF(Y1303&lt;=2,"CUMPLE","NO CUMPLE")</f>
        <v>CUMPLE</v>
      </c>
      <c r="AB1303" t="str">
        <v>POR TICKET</v>
      </c>
      <c r="AC1303" t="str">
        <f>TEXT(M1303,"mmmm")</f>
        <v>enero</v>
      </c>
      <c r="AD1303" t="str">
        <f>TEXT(M1303,"yyyy")</f>
        <v>yyyy</v>
      </c>
      <c r="AE1303">
        <f>W1303*60*24</f>
        <v>150.00000000000003</v>
      </c>
      <c r="AF1303">
        <f>AE1303/60</f>
        <v>2.5000000000000004</v>
      </c>
      <c r="AG1303">
        <f>AE1303/60</f>
        <v>2.5000000000000004</v>
      </c>
      <c r="AH1303">
        <f>L1303-K1303</f>
        <v>0.049999999995634425</v>
      </c>
      <c r="AI1303">
        <f>AH1303*24*60</f>
        <v>71.99999999371357</v>
      </c>
      <c r="AJ1303">
        <f>75728*X1303</f>
        <v>75728</v>
      </c>
    </row>
    <row r="1304" xml:space="preserve">
      <c r="A1304">
        <v>1156535</v>
      </c>
      <c r="B1304" t="str">
        <v>INCIDENTE</v>
      </c>
      <c r="C1304" t="str">
        <v>CERRADO</v>
      </c>
      <c r="D1304" t="str">
        <v>ADMINISTRACION</v>
      </c>
      <c r="E1304" t="str">
        <v>COMPUTADOR</v>
      </c>
      <c r="F1304" t="str">
        <v>COMPUTADOR</v>
      </c>
      <c r="G1304" t="str">
        <v>COMPUTADOR</v>
      </c>
      <c r="H1304" t="str" xml:space="preserve">
        <v xml:space="preserve">Solicitud de revision para el teclado del computador con serial S/N MJ0ESCN8 ya que presenta fallas y no lo detecta_x000d_
</v>
      </c>
      <c r="I1304" t="str" xml:space="preserve">
        <v xml:space="preserve">Solicitud de revision para el teclado del computador con serial S/N MJ0ESCN8 ya que presenta fallas y no lo detecta_x000d_
</v>
      </c>
      <c r="J1304" t="str" xml:space="preserve">
        <v xml:space="preserve">Se realiza revision al teclado del computador con serial MJ0ESCN8; se presencia que presenta fallas y se hace las respectivas pruebas y no _x000d_
funciona para nada en ningun computador; se hace la busqueda de teclados en la tienda y se encuentra uno funcional; se instala y queda _x000d_
totalmente funcionando</v>
      </c>
      <c r="K1304">
        <v>45686.49513888889</v>
      </c>
      <c r="L1304">
        <v>45686.55347222222</v>
      </c>
      <c r="M1304">
        <v>45686</v>
      </c>
      <c r="N1304" t="str">
        <f>TEXT(M1304, "DDDD")</f>
        <v>miércoles</v>
      </c>
      <c r="O1304" t="str" xml:space="preserve">
        <v xml:space="preserve">M038 METRO NEIVA CENTRO DE CONVENCIONES_x000d_
_x000d_
</v>
      </c>
      <c r="P1304" t="str">
        <v>NEIVA</v>
      </c>
      <c r="Q1304" t="str">
        <f>IF(ISBLANK(P1304),"0",(VLOOKUP(P1304,REGION,2,FALSE)))</f>
        <v>OCCIDENTE</v>
      </c>
      <c r="R1304" t="str">
        <v>Michael Smit Villabon Trujillo</v>
      </c>
      <c r="S1304" t="e">
        <f>IF(ISBLANK(R1304),"0", VLOOKUP(R1304,PERSONAL,2,FALSE))</f>
        <v>#N/A</v>
      </c>
      <c r="T1304" t="str">
        <v>ALIADO</v>
      </c>
      <c r="U1304">
        <v>0.6041666666666666</v>
      </c>
      <c r="V1304">
        <v>0.6458333333333334</v>
      </c>
      <c r="W1304">
        <f>V1304-U1304</f>
        <v>0.04166666666666674</v>
      </c>
      <c r="X1304">
        <v>1</v>
      </c>
      <c r="Y1304">
        <f>NETWORKDAYS(K1304,M1304)</f>
        <v>1</v>
      </c>
      <c r="Z1304" t="str">
        <f>IF(Y1304&lt;=2,"CUMPLE","NO CUMPLE")</f>
        <v>CUMPLE</v>
      </c>
      <c r="AB1304" t="str">
        <v>POR TICKET</v>
      </c>
      <c r="AC1304" t="str">
        <f>TEXT(M1304,"mmmm")</f>
        <v>enero</v>
      </c>
      <c r="AD1304" t="str">
        <f>TEXT(M1304,"yyyy")</f>
        <v>yyyy</v>
      </c>
      <c r="AE1304">
        <f>W1304*60*24</f>
        <v>60.00000000000011</v>
      </c>
      <c r="AF1304">
        <f>AE1304/60</f>
        <v>1.0000000000000018</v>
      </c>
      <c r="AG1304">
        <f>AE1304/60</f>
        <v>1.0000000000000018</v>
      </c>
      <c r="AH1304">
        <f>L1304-K1304</f>
        <v>0.05833333333430346</v>
      </c>
      <c r="AI1304">
        <f>AH1304*24*60</f>
        <v>84.00000000139698</v>
      </c>
      <c r="AJ1304">
        <f>75728*X1304</f>
        <v>75728</v>
      </c>
    </row>
    <row r="1305" xml:space="preserve">
      <c r="A1305">
        <v>1156541</v>
      </c>
      <c r="B1305" t="str">
        <v>INCIDENTE</v>
      </c>
      <c r="C1305" t="str">
        <v>CERRADO</v>
      </c>
      <c r="D1305" t="str">
        <v>ADMINISTRACION</v>
      </c>
      <c r="E1305" t="str">
        <v>COMPUTADOR</v>
      </c>
      <c r="F1305" t="str">
        <v>COMPUTADOR</v>
      </c>
      <c r="G1305" t="str">
        <v>COMPUTADOR</v>
      </c>
      <c r="H1305" t="str">
        <v>Para revisar el teclado del equipo con serial MJ0ERWB9 ya que estan presentando fallas y no lo detecta el equipo</v>
      </c>
      <c r="I1305" t="str">
        <v>Para revisar el teclado del equipo con serial MJ0ERWB9 ya que estan presentando fallas y no lo detecta el equipo</v>
      </c>
      <c r="J1305" t="str" xml:space="preserve">
        <v xml:space="preserve">computador con serial MJ0ERWB9; se presencia de que anda sin teclado el equipo; se hace la busqueda por toda la tienda pero no se _x000d_
encuentran mas teclados funcionales; se solicita un teclado para que pueda tener funcionamiento el computador</v>
      </c>
      <c r="K1305">
        <v>45686.493055555555</v>
      </c>
      <c r="L1305">
        <v>45686.55486111111</v>
      </c>
      <c r="M1305">
        <v>45686</v>
      </c>
      <c r="N1305" t="str">
        <f>TEXT(M1305, "DDDD")</f>
        <v>miércoles</v>
      </c>
      <c r="O1305" t="str" xml:space="preserve">
        <v xml:space="preserve">M038 METRO NEIVA CENTRO DE CONVENCIONES_x000d_
_x000d_
</v>
      </c>
      <c r="P1305" t="str">
        <v>NEIVA</v>
      </c>
      <c r="Q1305" t="str">
        <f>IF(ISBLANK(P1305),"0",(VLOOKUP(P1305,REGION,2,FALSE)))</f>
        <v>OCCIDENTE</v>
      </c>
      <c r="R1305" t="str">
        <v>Michael Smit Villabon Trujillo</v>
      </c>
      <c r="S1305" t="e">
        <f>IF(ISBLANK(R1305),"0", VLOOKUP(R1305,PERSONAL,2,FALSE))</f>
        <v>#N/A</v>
      </c>
      <c r="T1305" t="str">
        <v>ALIADO</v>
      </c>
      <c r="U1305">
        <v>0.6458333333333334</v>
      </c>
      <c r="V1305">
        <v>0.6875</v>
      </c>
      <c r="W1305">
        <f>V1305-U1305</f>
        <v>0.04166666666666663</v>
      </c>
      <c r="X1305">
        <v>1</v>
      </c>
      <c r="Y1305">
        <f>NETWORKDAYS(K1305,M1305)</f>
        <v>1</v>
      </c>
      <c r="Z1305" t="str">
        <f>IF(Y1305&lt;=2,"CUMPLE","NO CUMPLE")</f>
        <v>CUMPLE</v>
      </c>
      <c r="AB1305" t="str">
        <v>POR TICKET</v>
      </c>
      <c r="AC1305" t="str">
        <f>TEXT(M1305,"mmmm")</f>
        <v>enero</v>
      </c>
      <c r="AD1305" t="str">
        <f>TEXT(M1305,"yyyy")</f>
        <v>yyyy</v>
      </c>
      <c r="AE1305">
        <f>W1305*60*24</f>
        <v>59.99999999999994</v>
      </c>
      <c r="AF1305">
        <f>AE1305/60</f>
        <v>0.999999999999999</v>
      </c>
      <c r="AG1305">
        <f>AE1305/60</f>
        <v>0.999999999999999</v>
      </c>
      <c r="AH1305">
        <f>L1305-K1305</f>
        <v>0.061805555553291924</v>
      </c>
      <c r="AI1305">
        <f>AH1305*24*60</f>
        <v>88.99999999674037</v>
      </c>
      <c r="AJ1305">
        <f>75728*X1305</f>
        <v>75728</v>
      </c>
    </row>
    <row r="1306" xml:space="preserve">
      <c r="A1306">
        <v>1154849</v>
      </c>
      <c r="B1306" t="str">
        <v>INCIDENTE</v>
      </c>
      <c r="C1306" t="str">
        <v>ABIERTO</v>
      </c>
      <c r="D1306" t="str">
        <v>ADMINISTRACION</v>
      </c>
      <c r="E1306" t="str">
        <v>IMPRESORA</v>
      </c>
      <c r="F1306" t="str">
        <v>IMPRESORA</v>
      </c>
      <c r="G1306" t="str">
        <v>ZEBRA</v>
      </c>
      <c r="H1306" t="str">
        <v>Buenas tardes; por favor me puede ayudar tengo 2 impresoras portables que no funcionan. s/n XXRBJ184204303-XXRBJ184204304 Gracias</v>
      </c>
      <c r="I1306" t="str">
        <v>Buenas tardes; por favor me puede ayudar tengo 2 impresoras portables que no funcionan. s/n XXRBJ184204303-XXRBJ184204304 Gracias</v>
      </c>
      <c r="J1306" t="str" xml:space="preserve">
        <v xml:space="preserve">Me presento para revisar las impresoras portátiles con seriales XXRBJ184204303 y XXRBJ184204304._x000d_
Se me entregan las dos impresoras; una en caja con su cable de poder y papel de impresora (serial terminado en 4303) la otra sin caja; sin cable; ni papel (serial _x000d_
terminado en 4304). Al hacer revisión visual se observa que la impresora con serial terminado en 4304 tiene la batería dañada; ninguna de las dos encendía por _x000d_
lo cual se conecta a la corriente. Se sigue la respectiva revision y se presencia tambien fallas al momento de imprimir; se siguen haciendo los diagnosticos y se _x000d_
presencia de que no esta conectada a ninguna red; se sigue el paso a paso con el manual y sigue persistiendo la falla; al terminar el diagnostico nos percatamos _x000d_
de que se encuentra defectuosa; igualmente con la que termina con serial 4303; tiene cabezales y todo correctamente pero presenta fallas al momento de _x000d_
imprimir; se hacen los mismos diagnosticos y se presenta la misma falla de red; se solicita tambien la respectiva tarjeta de red para su funcionamiento</v>
      </c>
      <c r="K1306">
        <v>45685.700694444444</v>
      </c>
      <c r="L1306">
        <v>45685.74791666667</v>
      </c>
      <c r="M1306">
        <v>45686</v>
      </c>
      <c r="N1306" t="str">
        <f>TEXT(M1306, "DDDD")</f>
        <v>miércoles</v>
      </c>
      <c r="O1306" t="str" xml:space="preserve">
        <v xml:space="preserve">J047 JUMBO GIRARDOT_x000d_
_x000d_
</v>
      </c>
      <c r="P1306" t="str">
        <v>GIRARDOT</v>
      </c>
      <c r="Q1306" t="str">
        <f>IF(ISBLANK(P1306),"0",(VLOOKUP(P1306,REGION,2,FALSE)))</f>
        <v>OCCIDENTE</v>
      </c>
      <c r="R1306" t="str">
        <v>Michael Smit Villabon Trujillo</v>
      </c>
      <c r="S1306" t="e">
        <f>IF(ISBLANK(R1306),"0", VLOOKUP(R1306,PERSONAL,2,FALSE))</f>
        <v>#N/A</v>
      </c>
      <c r="T1306" t="str">
        <v>ALIADO</v>
      </c>
      <c r="U1306">
        <v>0.5833333333333334</v>
      </c>
      <c r="V1306">
        <v>0.8125</v>
      </c>
      <c r="W1306">
        <f>V1306-U1306</f>
        <v>0.22916666666666663</v>
      </c>
      <c r="X1306">
        <v>2</v>
      </c>
      <c r="Y1306">
        <f>NETWORKDAYS(K1306,M1306)</f>
        <v>2</v>
      </c>
      <c r="Z1306" t="str">
        <f>IF(Y1306&lt;=2,"CUMPLE","NO CUMPLE")</f>
        <v>CUMPLE</v>
      </c>
      <c r="AB1306" t="str">
        <v>POR TICKET</v>
      </c>
      <c r="AC1306" t="str">
        <f>TEXT(M1306,"mmmm")</f>
        <v>enero</v>
      </c>
      <c r="AD1306" t="str">
        <f>TEXT(M1306,"yyyy")</f>
        <v>yyyy</v>
      </c>
      <c r="AE1306">
        <f>W1306*60*24</f>
        <v>329.99999999999994</v>
      </c>
      <c r="AF1306">
        <f>AE1306/60</f>
        <v>5.499999999999999</v>
      </c>
      <c r="AG1306">
        <f>AE1306/60</f>
        <v>5.499999999999999</v>
      </c>
      <c r="AH1306">
        <f>L1306-K1306</f>
        <v>0.04722222222335404</v>
      </c>
      <c r="AI1306">
        <f>AH1306*24*60</f>
        <v>68.00000000162981</v>
      </c>
      <c r="AJ1306">
        <f>75728*X1306</f>
        <v>151456</v>
      </c>
    </row>
    <row r="1307" xml:space="preserve">
      <c r="A1307">
        <v>1154287</v>
      </c>
      <c r="B1307" t="str">
        <v>INCIDENTE</v>
      </c>
      <c r="C1307" t="str">
        <v>CERRADO</v>
      </c>
      <c r="D1307" t="str">
        <v>DOMICILIOS</v>
      </c>
      <c r="E1307" t="str">
        <v>PDA</v>
      </c>
      <c r="F1307" t="str">
        <v>PDA</v>
      </c>
      <c r="G1307" t="str">
        <v>HONEYWELL</v>
      </c>
      <c r="H1307" t="str" xml:space="preserve">
        <v xml:space="preserve">PDA de antena y escomerse no deja ingresar ;presenta error de lógica en servidor_x000d_
</v>
      </c>
      <c r="I1307" t="str" xml:space="preserve">
        <v xml:space="preserve">PDA de antena y escomerse no deja ingresar ;presenta error de lógica en servidor_x000d_
</v>
      </c>
      <c r="J1307" t="str">
        <v>me encuentro en sitio y me dirijo a contralor para que me permita el acceso y me desplazo a la zona de domicilios y me permiten la PDA para su configuracion y se observa un bloqueo y no se tiene contraseña alguna se procde a formatear y reconfigurar app de manejo se realizan pruebas de acceso en los aplicativos y todo operacional y funcional informo a  mi RMM jonathan pardo  y me retiro del sitio.</v>
      </c>
      <c r="K1307">
        <v>45685.70138888889</v>
      </c>
      <c r="L1307">
        <v>45685.70625</v>
      </c>
      <c r="M1307">
        <v>45686</v>
      </c>
      <c r="N1307" t="str">
        <f>TEXT(M1307, "DDDD")</f>
        <v>miércoles</v>
      </c>
      <c r="O1307" t="str" xml:space="preserve">
        <v xml:space="preserve">J036 JUMBO POPAYAN CAMPANARIO_x000d_
_x000d_
</v>
      </c>
      <c r="P1307" t="str">
        <v>POPAYAN</v>
      </c>
      <c r="Q1307" t="str">
        <f>IF(ISBLANK(P1307),"0",(VLOOKUP(P1307,REGION,2,FALSE)))</f>
        <v>OCCIDENTE</v>
      </c>
      <c r="R1307" t="str">
        <v>Daniel Fernando Paredes Arteaga</v>
      </c>
      <c r="S1307">
        <f>IF(ISBLANK(R1307),"0", VLOOKUP(R1307,PERSONAL,2,FALSE))</f>
        <v>10301691</v>
      </c>
      <c r="T1307" t="str">
        <v>DIRECTO</v>
      </c>
      <c r="U1307">
        <v>0.3333333333333333</v>
      </c>
      <c r="V1307">
        <v>0.4305555555555556</v>
      </c>
      <c r="W1307">
        <f>V1307-U1307</f>
        <v>0.09722222222222227</v>
      </c>
      <c r="X1307">
        <v>1</v>
      </c>
      <c r="Y1307">
        <f>NETWORKDAYS(K1307,M1307)</f>
        <v>2</v>
      </c>
      <c r="Z1307" t="str">
        <f>IF(Y1307&lt;=2,"CUMPLE","NO CUMPLE")</f>
        <v>CUMPLE</v>
      </c>
      <c r="AB1307" t="str">
        <v>POR TICKET</v>
      </c>
      <c r="AC1307" t="str">
        <f>TEXT(M1307,"mmmm")</f>
        <v>enero</v>
      </c>
      <c r="AD1307" t="str">
        <f>TEXT(M1307,"yyyy")</f>
        <v>yyyy</v>
      </c>
      <c r="AE1307">
        <f>W1307*60*24</f>
        <v>140.00000000000006</v>
      </c>
      <c r="AF1307">
        <f>AE1307/60</f>
        <v>2.3333333333333344</v>
      </c>
      <c r="AG1307">
        <f>AE1307/60</f>
        <v>2.3333333333333344</v>
      </c>
      <c r="AH1307">
        <f>L1307-K1307</f>
        <v>0.004861111112404615</v>
      </c>
      <c r="AI1307">
        <f>AH1307*24*60</f>
        <v>7.000000001862645</v>
      </c>
      <c r="AJ1307">
        <f>75728*X1307</f>
        <v>75728</v>
      </c>
    </row>
    <row r="1308" xml:space="preserve">
      <c r="A1308">
        <v>1137597</v>
      </c>
      <c r="B1308" t="str">
        <v>INCIDENTE</v>
      </c>
      <c r="C1308" t="str">
        <v>CERRADO</v>
      </c>
      <c r="D1308" t="str">
        <v>TIENDA</v>
      </c>
      <c r="E1308" t="str">
        <v>TIENDA</v>
      </c>
      <c r="F1308" t="str">
        <v>BALANZA</v>
      </c>
      <c r="G1308" t="str">
        <v>BALANZA</v>
      </c>
      <c r="H1308" t="str">
        <v>se crea ticket para dar continuidad a https://soluciones.cencosud.com/ticket/1131828 solicito de su colaboración con la visita del técnico ya que la balanza de fruver el papel no rueda.</v>
      </c>
      <c r="I1308" t="str">
        <v>se crea ticket para dar continuidad a https://soluciones.cencosud.com/ticket/1131828 solicito de su colaboración con la visita del técnico ya que la balanza de fruver el papel no rueda.</v>
      </c>
      <c r="J1308" t="str" xml:space="preserve">
        <v xml:space="preserve">"Se instalan sensores enviados para las balanzas con seriales C209619350 y  C108180475; una de las cuales(C108180475) quedo perfectamente funcionando; se realizan pruebas ; la (C209619350) no funciono ; tal parece que funciono correctamente el sensor; pues siempre dice ""IMPRESORA OCUPADA""; se ejecutan reinicios; se quitan partes de la tarjeta logica de impresión y sigue sin funcionar._x000d_
_x000d_
Se revisa; se abren dos equipos lenovo; para confirmar partes de disco y ram.                                                                                                                                                      Se toman requerimientos de datafonos y problemas en cajas de autopago; que se informa al señor Andrés Bornachera para que sea escalado al area encargada; ya que los datafonos tiene conexión a red y estan conectado correctaente a caja"                                                _x000d_
                                                _x000d_
                                                _x000d_
                                                _x000d_
                                                _x000d_
                                                _x000d_
                                                _x000d_
                                                _x000d_
                                                _x000d_
                                                _x000d_
                                                _x000d_
                                                _x000d_
</v>
      </c>
      <c r="K1308">
        <v>45685.37013888889</v>
      </c>
      <c r="L1308">
        <v>45685.53194444445</v>
      </c>
      <c r="M1308">
        <v>45686</v>
      </c>
      <c r="N1308" t="str">
        <f>TEXT(M1308, "DDDD")</f>
        <v>miércoles</v>
      </c>
      <c r="O1308" t="str" xml:space="preserve">
        <v xml:space="preserve">J126 JUMBO SAN SILVESTRE_x000d_
_x000d_
</v>
      </c>
      <c r="P1308" t="str">
        <v>BARRANCABERMEJA</v>
      </c>
      <c r="Q1308" t="str">
        <f>IF(ISBLANK(P1308),"0",(VLOOKUP(P1308,REGION,2,FALSE)))</f>
        <v>ORIENTE</v>
      </c>
      <c r="R1308" t="str">
        <v>Henry Alejandro Niño Centeno</v>
      </c>
      <c r="S1308" t="e">
        <f>IF(ISBLANK(R1308),"0", VLOOKUP(R1308,PERSONAL,2,FALSE))</f>
        <v>#N/A</v>
      </c>
      <c r="T1308" t="str">
        <v>DIRECTO</v>
      </c>
      <c r="U1308">
        <v>0.4097222222222222</v>
      </c>
      <c r="V1308">
        <v>0.7083333333333334</v>
      </c>
      <c r="W1308">
        <f>V1308-U1308</f>
        <v>0.29861111111111116</v>
      </c>
      <c r="X1308" t="str">
        <v>2;5</v>
      </c>
      <c r="Y1308">
        <f>NETWORKDAYS(K1308,M1308)</f>
        <v>2</v>
      </c>
      <c r="Z1308" t="str">
        <f>IF(Y1308&lt;=2,"CUMPLE","NO CUMPLE")</f>
        <v>CUMPLE</v>
      </c>
      <c r="AB1308" t="str">
        <v>POR TICKET</v>
      </c>
      <c r="AC1308" t="str">
        <f>TEXT(M1308,"mmmm")</f>
        <v>enero</v>
      </c>
      <c r="AD1308" t="str">
        <f>TEXT(M1308,"yyyy")</f>
        <v>yyyy</v>
      </c>
      <c r="AE1308">
        <f>W1308*60*24</f>
        <v>430.0000000000001</v>
      </c>
      <c r="AF1308">
        <f>AE1308/60</f>
        <v>7.166666666666669</v>
      </c>
      <c r="AG1308">
        <f>AE1308/60</f>
        <v>7.166666666666669</v>
      </c>
      <c r="AH1308">
        <f>L1308-K1308</f>
        <v>0.1618055555591127</v>
      </c>
      <c r="AI1308">
        <f>AH1308*24*60</f>
        <v>233.00000000512227</v>
      </c>
      <c r="AJ1308" t="e">
        <f>75728*X1308</f>
        <v>#VALUE!</v>
      </c>
    </row>
    <row r="1309" xml:space="preserve">
      <c r="A1309">
        <v>1150328</v>
      </c>
      <c r="B1309" t="str">
        <v>INCIDENTE</v>
      </c>
      <c r="C1309" t="str">
        <v>CERRADO</v>
      </c>
      <c r="D1309" t="str">
        <v>ADMINISTRACION</v>
      </c>
      <c r="E1309" t="str">
        <v>COMPUTADOR</v>
      </c>
      <c r="F1309" t="str">
        <v>COMPUTADOR</v>
      </c>
      <c r="G1309" t="str">
        <v>LENOVO</v>
      </c>
      <c r="H1309" t="str">
        <v>Buen día Por favor me ayudan con la configuración del sistema Corel para el equipo de la auxiliar de decoración; ya que está presentando novedades con las impresiones de la publicidad en cuanto a distorsión de colores .</v>
      </c>
      <c r="I1309" t="str">
        <v>Buen día Por favor me ayudan con la configuración del sistema Corel para el equipo de la auxiliar de decoración; ya que está presentando novedades con las impresiones de la publicidad en cuanto a distorsión de colores .</v>
      </c>
      <c r="J1309" t="str" xml:space="preserve">
        <v xml:space="preserve">29/1/2025_x000d_
Hora inicio 11:30 Am _x000d_
hora Fin: 7:30 Pm_x000d_
Apenas tengo ingreso; me dirijo a Cindy Galarraga Moreno; la usuaria afectada; procedo a entrar con el usuario administrador; no _x000d_
habian encendido el equipo y al inicio presentaba problemas con el dominio por temas de red; apenas se soluciona se entra con el _x000d_
usuario administrador que tenemos de parte de ISIT; procedemos a hacer la copia de seguridad de solo la usuaria; son 200 gb de _x000d_
informacion; despues de que guardo la informacion ya era algo tarde; se procede a formatear el computador; por temas de la hora nos _x000d_
retiramos de sitio para al dia siguiente continuar con lo que hace falta._x000d_
_x000d_
30/1/2025_x000d_
Hora de inicio:9:10 Am_x000d_
Hora Fin: 2:30 pm_x000d_
Despues de ingresar a sitio; continuo con todo lo demas de la configuracion del equipo; se instala lo necesario; se pasa la informacion; _x000d_
Edwin nos colabora por medio de llamada para la configuracion de algunas partes del equipo; se hacen pruebas y todo funcionando _x000d_
correctamente; ya en el tema de corel; edwin nos da la autorizacion para retirarnos porque ya es algo interno de la empresa para _x000d_
poder instalarlo y colocarle la licencia; nos retiramos de sitio._x000d_
_x000d_
https://drive.google.com/drive/folders/1wrch4Is_zzXnLCj1iTWxvA4dgyOSFLFL?usp=drive_link</v>
      </c>
      <c r="K1309">
        <v>45684.399305555555</v>
      </c>
      <c r="L1309">
        <v>45685.41527777778</v>
      </c>
      <c r="M1309">
        <v>45686</v>
      </c>
      <c r="N1309" t="str">
        <f>TEXT(M1309, "DDDD")</f>
        <v>miércoles</v>
      </c>
      <c r="O1309" t="str" xml:space="preserve">
        <v xml:space="preserve">M006 METRO PALMIRA_x000d_
_x000d_
</v>
      </c>
      <c r="P1309" t="str">
        <v>PALMIRA</v>
      </c>
      <c r="Q1309" t="str">
        <f>IF(ISBLANK(P1309),"0",(VLOOKUP(P1309,REGION,2,FALSE)))</f>
        <v>OCCIDENTE</v>
      </c>
      <c r="R1309" t="str">
        <v xml:space="preserve">Juan David Pérez Millán </v>
      </c>
      <c r="S1309" t="e">
        <f>IF(ISBLANK(R1309),"0", VLOOKUP(R1309,PERSONAL,2,FALSE))</f>
        <v>#N/A</v>
      </c>
      <c r="T1309" t="str">
        <v>ALIADO</v>
      </c>
      <c r="U1309">
        <v>0.4791666666666667</v>
      </c>
      <c r="V1309">
        <v>0.8125</v>
      </c>
      <c r="W1309">
        <f>V1309-U1309</f>
        <v>0.3333333333333333</v>
      </c>
      <c r="X1309" t="str">
        <v>3;7</v>
      </c>
      <c r="Y1309">
        <f>NETWORKDAYS(K1309,M1309)</f>
        <v>3</v>
      </c>
      <c r="Z1309" t="str">
        <f>IF(Y1309&lt;=2,"CUMPLE","NO CUMPLE")</f>
        <v>NO CUMPLE</v>
      </c>
      <c r="AA1309" t="str">
        <v>Tecnico estuvo dia y medio</v>
      </c>
      <c r="AB1309" t="str">
        <v>POR TICKET</v>
      </c>
      <c r="AC1309" t="str">
        <f>TEXT(M1309,"mmmm")</f>
        <v>enero</v>
      </c>
      <c r="AD1309" t="str">
        <f>TEXT(M1309,"yyyy")</f>
        <v>yyyy</v>
      </c>
      <c r="AE1309">
        <f>W1309*60*24</f>
        <v>480</v>
      </c>
      <c r="AF1309">
        <f>AE1309/60</f>
        <v>8</v>
      </c>
      <c r="AG1309">
        <f>AE1309/60</f>
        <v>8</v>
      </c>
      <c r="AH1309">
        <f>L1309-K1309</f>
        <v>1.015972222223354</v>
      </c>
      <c r="AI1309">
        <f>AH1309*24*60</f>
        <v>1463.0000000016298</v>
      </c>
      <c r="AJ1309" t="e">
        <f>75728*X1309</f>
        <v>#VALUE!</v>
      </c>
    </row>
    <row r="1310" xml:space="preserve">
      <c r="A1310">
        <v>1158580</v>
      </c>
      <c r="B1310" t="str">
        <v>INCIDENTE</v>
      </c>
      <c r="C1310" t="str">
        <v>CERRADO</v>
      </c>
      <c r="D1310" t="str">
        <v>ACOMPAÑAMIENTO</v>
      </c>
      <c r="E1310" t="str">
        <v>ACOMPAÑAMIENTO</v>
      </c>
      <c r="F1310" t="str">
        <v>ACOMPAÑAMIENTO</v>
      </c>
      <c r="G1310" t="str">
        <v>ACOMPAÑAMIENTO</v>
      </c>
      <c r="H1310" t="str" xml:space="preserve">
        <v xml:space="preserve">Buenos días Por favor me colaboran con la autorizacion de este ticket 2.5; para llevar a cabo el inventario de activos de la tienda. Gracias._x000d_
</v>
      </c>
      <c r="I1310" t="str" xml:space="preserve">
        <v xml:space="preserve">Buenos días Por favor me colaboran con la autorizacion de este ticket 2.5; para llevar a cabo el inventario de activos de la tienda. Gracias._x000d_
</v>
      </c>
      <c r="J1310" t="str" xml:space="preserve">
        <v xml:space="preserve">Se llega al sitio a las 8:00 am no había correo de ingreso enviaron correo e ingresé a las 8:39 de la mañana; inicie a juntar todos los _x000d_
activos inactivos y a bajarlos al patio de maniobras recibo; se valido en línea con Edwin Bolaños los seriales de unos activos pos;scaner _x000d_
de mano ; router;para confirmar si se habían dado de baja como se confirmó que ya se podían destruir también se bajaron a recibo _x000d_
Edwin Bolaños solicito la búsqueda de un scaner de mano y un teléfono inalámbrico pero solo se hallo el scaner de mano el teléfono _x000d_
inalámbrico no se encontro se le informó a Edwin Bolaños; de regreso de almuerzo continúe bajando las cajas de los scaner balanza _x000d_
que se quitaron de línea de cajas y organice la sala de juntas recogiendo cajas vacías y la basura ; reuni los activos que sobraron de la _x000d_
migración tome fotos de los seriales y las envie a Edwin Bolaños y embale en su respectiva caja_x000d_
2 CPU pos con adaptador de corriente y cable de poder _x000d_
2 TOUSH POS con cable HDMI y CABLE DE DATOS Y SUS LLAVES _x000d_
2 IMPRESORAS EPSON V_x000d_
1 MONITOR CLIENTE con sus cables _x000d_
1 SCANER DE MANO _x000d_
1 NICHO PARA TOUSH _x000d_
1 SOPORTE PARA POS PERIFERICA_x000d_
3 GAVETAS DE POS CON SUS LLAVES se envía fotos a Edwin Bolaños de las cajas de los activos para devolver; no se hicieron firmar actas _x000d_
de traslado ya que Bolaños no tuvo tiempo para seguir haciendo inventario me indica que va a generar otro ticket para continuar con _x000d_
la labor_x000d_
_x000d_
https://drive.google.com/drive/folders/1v-Wrl_Rk_PmfWEAhp-wzlJ4ALNsXew0o?usp=drive_link</v>
      </c>
      <c r="K1310">
        <v>45687.4875</v>
      </c>
      <c r="L1310">
        <v>45687.59861111111</v>
      </c>
      <c r="M1310">
        <v>45688</v>
      </c>
      <c r="N1310" t="str">
        <f>TEXT(M1310, "DDDD")</f>
        <v>viernes</v>
      </c>
      <c r="O1310" t="str" xml:space="preserve">
        <v xml:space="preserve">M042 METRO IBAGUE_x000d_
_x000d_
</v>
      </c>
      <c r="P1310" t="str">
        <v>IBAGUE</v>
      </c>
      <c r="Q1310" t="str">
        <f>IF(ISBLANK(P1310),"0",(VLOOKUP(P1310,REGION,2,FALSE)))</f>
        <v>OCCIDENTE</v>
      </c>
      <c r="R1310" t="str">
        <v>Michael Smit Villabon Trujillo</v>
      </c>
      <c r="S1310" t="e">
        <f>IF(ISBLANK(R1310),"0", VLOOKUP(R1310,PERSONAL,2,FALSE))</f>
        <v>#N/A</v>
      </c>
      <c r="T1310" t="str">
        <v>ALIADO</v>
      </c>
      <c r="U1310">
        <v>0.3333333333333333</v>
      </c>
      <c r="V1310">
        <v>0.75</v>
      </c>
      <c r="W1310">
        <f>V1310-U1310</f>
        <v>0.4166666666666667</v>
      </c>
      <c r="X1310" t="str">
        <v>2;5</v>
      </c>
      <c r="Y1310">
        <f>NETWORKDAYS(K1310,M1310)</f>
        <v>2</v>
      </c>
      <c r="Z1310" t="str">
        <f>IF(Y1310&lt;=2,"CUMPLE","NO CUMPLE")</f>
        <v>CUMPLE</v>
      </c>
      <c r="AB1310" t="str">
        <v xml:space="preserve">POR DIA </v>
      </c>
      <c r="AC1310" t="str">
        <f>TEXT(M1310,"mmmm")</f>
        <v>enero</v>
      </c>
      <c r="AD1310" t="str">
        <f>TEXT(M1310,"yyyy")</f>
        <v>yyyy</v>
      </c>
      <c r="AE1310">
        <f>W1310*60*24</f>
        <v>600</v>
      </c>
      <c r="AF1310">
        <f>AE1310/60</f>
        <v>10</v>
      </c>
      <c r="AG1310">
        <f>AE1310/60</f>
        <v>10</v>
      </c>
      <c r="AH1310">
        <f>L1310-K1310</f>
        <v>0.11111111110949423</v>
      </c>
      <c r="AI1310">
        <f>AH1310*24*60</f>
        <v>159.9999999976717</v>
      </c>
      <c r="AJ1310" t="e">
        <f>75728*X1310</f>
        <v>#VALUE!</v>
      </c>
    </row>
    <row r="1311" xml:space="preserve">
      <c r="A1311">
        <v>1160211</v>
      </c>
      <c r="B1311" t="str">
        <v>INCIDENTE</v>
      </c>
      <c r="C1311" t="str">
        <v>CERRADO</v>
      </c>
      <c r="D1311" t="str">
        <v>TIENDA</v>
      </c>
      <c r="E1311" t="str">
        <v>TIENDA</v>
      </c>
      <c r="F1311" t="str">
        <v>MONITOR</v>
      </c>
      <c r="G1311" t="str">
        <v>MONITOR</v>
      </c>
      <c r="H1311" t="str" xml:space="preserve">
        <v xml:space="preserve">bune dia me colaboran con el visor de la caja #10 la cual se encuentra apagada_x000d_
</v>
      </c>
      <c r="I1311" t="str" xml:space="preserve">
        <v xml:space="preserve">bune dia me colaboran con el visor de la caja #10 la cual se encuentra apagada_x000d_
</v>
      </c>
      <c r="J1311" t="str" xml:space="preserve">
        <v xml:space="preserve">Se llega a sitio a las 10:00 am; no había correo de ingreso hacía las 10:30 am ; procedo a revisar el visor cliente de la pos 10 se _x000d_
encontraba apagado y no prendía solo alumbraba el botón del respaldo del monitor en rojo lo que indicaba que le estaba llegando _x000d_
energía; realizó pruebas con un monitor nuevo que sobró de la migración y la novedad continuaba se prueba el cable HDMI; y el _x000d_
monitor prende se identifica daño de cable se procede a destornillar la base del monitor para realizar el cambio del cable se quita el _x000d_
cable averiado y se coloca el cable es que bueno nuevamente se atornilla la del _x000d_
monitor al mueble y se conecta el monitor cliente se realizan pruebas quedando solucionado la novedad _x000d_
Monitor pos 10 en operación"_x000d_
</v>
      </c>
      <c r="K1311">
        <v>45688.41805555556</v>
      </c>
      <c r="L1311">
        <v>45688.59305555555</v>
      </c>
      <c r="M1311">
        <v>45689</v>
      </c>
      <c r="N1311" t="str">
        <f>TEXT(M1311, "DDDD")</f>
        <v>sábado</v>
      </c>
      <c r="O1311" t="str" xml:space="preserve">
        <v xml:space="preserve">M042 METRO IBAGUE_x000d_
_x000d_
</v>
      </c>
      <c r="P1311" t="str">
        <v>IBAGUE</v>
      </c>
      <c r="Q1311" t="str">
        <f>IF(ISBLANK(P1311),"0",(VLOOKUP(P1311,REGION,2,FALSE)))</f>
        <v>OCCIDENTE</v>
      </c>
      <c r="R1311" t="str">
        <v>Michael Smit Villabon Trujillo</v>
      </c>
      <c r="S1311" t="e">
        <f>IF(ISBLANK(R1311),"0", VLOOKUP(R1311,PERSONAL,2,FALSE))</f>
        <v>#N/A</v>
      </c>
      <c r="T1311" t="str">
        <v>ALIADO</v>
      </c>
      <c r="U1311">
        <v>0.4166666666666667</v>
      </c>
      <c r="V1311">
        <v>0.4930555555555556</v>
      </c>
      <c r="W1311">
        <f>V1311-U1311</f>
        <v>0.0763888888888889</v>
      </c>
      <c r="X1311">
        <v>1</v>
      </c>
      <c r="Y1311">
        <f>NETWORKDAYS(K1311,M1311)</f>
        <v>1</v>
      </c>
      <c r="Z1311" t="str">
        <f>IF(Y1311&lt;=2,"CUMPLE","NO CUMPLE")</f>
        <v>CUMPLE</v>
      </c>
      <c r="AB1311" t="str">
        <v>POR TICKET</v>
      </c>
      <c r="AC1311" t="str">
        <f>TEXT(M1311,"mmmm")</f>
        <v>febrero</v>
      </c>
      <c r="AD1311" t="str">
        <f>TEXT(M1311,"yyyy")</f>
        <v>yyyy</v>
      </c>
      <c r="AE1311">
        <f>W1311*60*24</f>
        <v>110.00000000000001</v>
      </c>
      <c r="AF1311">
        <f>AE1311/60</f>
        <v>1.8333333333333335</v>
      </c>
      <c r="AG1311">
        <f>AE1311/60</f>
        <v>1.8333333333333335</v>
      </c>
      <c r="AH1311">
        <f>L1311-K1311</f>
        <v>0.17499999999563443</v>
      </c>
      <c r="AI1311">
        <f>AH1311*24*60</f>
        <v>251.99999999371357</v>
      </c>
      <c r="AJ1311">
        <f>75728*X1311</f>
        <v>75728</v>
      </c>
    </row>
    <row r="1312" xml:space="preserve">
      <c r="A1312">
        <v>1160460</v>
      </c>
      <c r="B1312" t="str">
        <v>INCIDENTE</v>
      </c>
      <c r="C1312" t="str">
        <v>CERRADO</v>
      </c>
      <c r="D1312" t="str">
        <v>TIENDA</v>
      </c>
      <c r="E1312" t="str">
        <v>REUBICACION</v>
      </c>
      <c r="F1312" t="str">
        <v>REUBICACION</v>
      </c>
      <c r="G1312" t="str">
        <v>REUBICACION</v>
      </c>
      <c r="H1312" t="str" xml:space="preserve">
        <v xml:space="preserve">Por favor solicito de su ayuda para reubicar el pc del área de inventarios completo CPU; monitor teléfono con sus cables al área de electro._x000d_
</v>
      </c>
      <c r="I1312" t="str" xml:space="preserve">
        <v xml:space="preserve">Por favor solicito de su ayuda para reubicar el pc del área de inventarios completo CPU; monitor teléfono con sus cables al área de electro._x000d_
</v>
      </c>
      <c r="J1312" t="str" xml:space="preserve">
        <v xml:space="preserve">Se realiza validación del área donde solicitan que se reubique el PC del área de boucle; y quedará en Eléctro se cálida punto de red está _x000d_
cableado pero no está configurado por wlan 81 ya que era de una pos anteriormente; se solicitó ayuda a redes para configurar el punto _x000d_
por wlan 81; mientras lo configuraban apague el PC de boucle y lo descablie procedi a llevar la CPU; Monitor; teclado;teléfono de voz IP _x000d_
cableado; hacía electro lo instale y nuevamente le coloque los cables - cable de poder 2- cable HDMI 1-teclado - mouse y teléfono voz _x000d_
IP ; realizó pruebas y el punto ya está configurado por wlan 81 se le confirmo al usuario Saakua Bobadilla que el PC quedó reubicado y _x000d_
en operación con todos sus periféricos y en red"</v>
      </c>
      <c r="K1312">
        <v>45688.68263888889</v>
      </c>
      <c r="L1312">
        <v>45688.81041666667</v>
      </c>
      <c r="M1312">
        <v>45689</v>
      </c>
      <c r="N1312" t="str">
        <f>TEXT(M1312, "DDDD")</f>
        <v>sábado</v>
      </c>
      <c r="O1312" t="str" xml:space="preserve">
        <v xml:space="preserve">M042 METRO IBAGUE_x000d_
_x000d_
</v>
      </c>
      <c r="P1312" t="str">
        <v>IBAGUE</v>
      </c>
      <c r="Q1312" t="str">
        <f>IF(ISBLANK(P1312),"0",(VLOOKUP(P1312,REGION,2,FALSE)))</f>
        <v>OCCIDENTE</v>
      </c>
      <c r="R1312" t="str">
        <v>Michael Smit Villabon Trujillo</v>
      </c>
      <c r="S1312" t="e">
        <f>IF(ISBLANK(R1312),"0", VLOOKUP(R1312,PERSONAL,2,FALSE))</f>
        <v>#N/A</v>
      </c>
      <c r="T1312" t="str">
        <v>ALIADO</v>
      </c>
      <c r="U1312">
        <v>0.5</v>
      </c>
      <c r="V1312">
        <v>0.6041666666666666</v>
      </c>
      <c r="W1312">
        <f>V1312-U1312</f>
        <v>0.10416666666666663</v>
      </c>
      <c r="X1312">
        <v>1</v>
      </c>
      <c r="Y1312">
        <f>NETWORKDAYS(K1312,M1312)</f>
        <v>1</v>
      </c>
      <c r="Z1312" t="str">
        <f>IF(Y1312&lt;=2,"CUMPLE","NO CUMPLE")</f>
        <v>CUMPLE</v>
      </c>
      <c r="AB1312" t="str">
        <v>POR TICKET</v>
      </c>
      <c r="AC1312" t="str">
        <f>TEXT(M1312,"mmmm")</f>
        <v>febrero</v>
      </c>
      <c r="AD1312" t="str">
        <f>TEXT(M1312,"yyyy")</f>
        <v>yyyy</v>
      </c>
      <c r="AE1312">
        <f>W1312*60*24</f>
        <v>149.99999999999994</v>
      </c>
      <c r="AF1312">
        <f>AE1312/60</f>
        <v>2.499999999999999</v>
      </c>
      <c r="AG1312">
        <f>AE1312/60</f>
        <v>2.499999999999999</v>
      </c>
      <c r="AH1312">
        <f>L1312-K1312</f>
        <v>0.12777777777955635</v>
      </c>
      <c r="AI1312">
        <f>AH1312*24*60</f>
        <v>184.00000000256114</v>
      </c>
      <c r="AJ1312">
        <f>75728*X1312</f>
        <v>75728</v>
      </c>
    </row>
    <row r="1313" xml:space="preserve">
      <c r="A1313">
        <v>1145400</v>
      </c>
      <c r="B1313" t="str">
        <v>INCIDENTE</v>
      </c>
      <c r="C1313" t="str">
        <v>CERRADO</v>
      </c>
      <c r="D1313" t="str">
        <v>TIENDA</v>
      </c>
      <c r="E1313" t="str">
        <v>BALANZA</v>
      </c>
      <c r="F1313" t="str">
        <v>BALANZA</v>
      </c>
      <c r="G1313" t="str">
        <v>METTLER</v>
      </c>
      <c r="H1313" t="str" xml:space="preserve">
        <v xml:space="preserve">Buenas tardes; se solicita por favor validación de bascula colgante del área carnicería ya que las etiquetas salen incompletas Serial: B932081982_x000d_
Área donde su ubica la balanza_x000d_
_x000d_
CARNES</v>
      </c>
      <c r="I1313" t="str" xml:space="preserve">
        <v xml:space="preserve">Buenas tardes; se solicita por favor validación de bascula colgante del área carnicería ya que las etiquetas salen incompletas Serial: B932081982_x000d_
Área donde su ubica la balanza_x000d_
_x000d_
CARNES</v>
      </c>
      <c r="J1313" t="str">
        <v>La balanza de pescadería presenta novedad con el tiquete ya que salen corta por lo que envía cabezal; se procede a realizar cabezal y se encuentra que la balanza sucia por lo que se procede a realizar limpieza de la balanza; luego de realizar la limpieza se procede a realizar la instalación de cabezal; luego se espera a que se pueda colocar en su puesto; así mismo se procede a realizar prueba y este queda operativo y a satisfacción del cliente."</v>
      </c>
      <c r="K1313">
        <v>45689.67361111111</v>
      </c>
      <c r="L1313">
        <v>45689.85833333333</v>
      </c>
      <c r="M1313">
        <v>45691</v>
      </c>
      <c r="N1313" t="str">
        <f>TEXT(M1313, "DDDD")</f>
        <v>lunes</v>
      </c>
      <c r="O1313" t="str" xml:space="preserve">
        <v xml:space="preserve">M085 METRO MONTERIA_x000d_
_x000d_
</v>
      </c>
      <c r="P1313" t="str">
        <v>MONTERIA</v>
      </c>
      <c r="Q1313" t="str">
        <f>IF(ISBLANK(P1313),"0",(VLOOKUP(P1313,REGION,2,FALSE)))</f>
        <v>COSTA</v>
      </c>
      <c r="R1313" t="str">
        <v>Sharon Yaneth Kerguelen Wilches</v>
      </c>
      <c r="S1313">
        <f>IF(ISBLANK(R1313),"0", VLOOKUP(R1313,PERSONAL,2,FALSE))</f>
        <v>1067917448</v>
      </c>
      <c r="T1313" t="str">
        <v>DIRECTO</v>
      </c>
      <c r="U1313">
        <v>0.3333333333333333</v>
      </c>
      <c r="V1313">
        <v>0.4513888888888889</v>
      </c>
      <c r="W1313">
        <f>V1313-U1313</f>
        <v>0.11805555555555558</v>
      </c>
      <c r="X1313">
        <v>1</v>
      </c>
      <c r="Y1313">
        <f>NETWORKDAYS(K1313,M1313)</f>
        <v>1</v>
      </c>
      <c r="Z1313" t="str">
        <f>IF(Y1313&lt;=2,"CUMPLE","NO CUMPLE")</f>
        <v>CUMPLE</v>
      </c>
      <c r="AB1313" t="str">
        <v>POR TICKET</v>
      </c>
      <c r="AC1313" t="str">
        <f>TEXT(M1313,"mmmm")</f>
        <v>febrero</v>
      </c>
      <c r="AD1313" t="str">
        <f>TEXT(M1313,"yyyy")</f>
        <v>yyyy</v>
      </c>
      <c r="AE1313">
        <f>W1313*60*24</f>
        <v>170.00000000000003</v>
      </c>
      <c r="AF1313">
        <f>AE1313/60</f>
        <v>2.833333333333334</v>
      </c>
      <c r="AG1313">
        <f>AE1313/60</f>
        <v>2.833333333333334</v>
      </c>
      <c r="AH1313">
        <f>L1313-K1313</f>
        <v>0.18472222222044365</v>
      </c>
      <c r="AI1313">
        <f>AH1313*24*60</f>
        <v>265.99999999743886</v>
      </c>
      <c r="AJ1313">
        <f>75728*X1313</f>
        <v>75728</v>
      </c>
    </row>
    <row r="1314" xml:space="preserve">
      <c r="A1314">
        <v>1160887</v>
      </c>
      <c r="B1314" t="str">
        <v>INCIDENTE</v>
      </c>
      <c r="C1314" t="str">
        <v>CERRADO</v>
      </c>
      <c r="D1314" t="str">
        <v>TIENDA</v>
      </c>
      <c r="E1314" t="str">
        <v>PDA</v>
      </c>
      <c r="F1314" t="str">
        <v>PDA</v>
      </c>
      <c r="G1314" t="str">
        <v>PDA</v>
      </c>
      <c r="H1314" t="str">
        <v>buen día solicito de su ayuda con el técnico de soporte en sitio para revisión de la pdt de perecederos con serial 20073B0718; debido que no sirve para realizar lo agotados en la app; no deja tomar la foto. adicional sale un error</v>
      </c>
      <c r="I1314" t="str">
        <v>buen día solicito de su ayuda con el técnico de soporte en sitio para revisión de la pdt de perecederos con serial 20073B0718; debido que no sirve para realizar lo agotados en la app; no deja tomar la foto. adicional sale un error</v>
      </c>
      <c r="J1314" t="str" xml:space="preserve">
        <v xml:space="preserve">se realiza revisión de la PDT de perecederos; la cual presentaba fallas en la app mi Tienda; se procede a instalar la ultima_x000d_
versión; a eliminar la antigua; se le dan los permisos necesarios y se hacen las respectivas pruebas; esperamos a que la chica de_x000d_
perecederos haga las pruebas y apenas las realiza todo sale correctamente."</v>
      </c>
      <c r="K1314">
        <v>45688.68263888889</v>
      </c>
      <c r="L1314">
        <v>45688.81319444445</v>
      </c>
      <c r="M1314">
        <v>45691</v>
      </c>
      <c r="N1314" t="str">
        <f>TEXT(M1314, "DDDD")</f>
        <v>lunes</v>
      </c>
      <c r="O1314" t="str">
        <v>M179 METRO PITALITO</v>
      </c>
      <c r="P1314" t="str">
        <v>PITALITO</v>
      </c>
      <c r="Q1314" t="str">
        <f>IF(ISBLANK(P1314),"0",(VLOOKUP(P1314,REGION,2,FALSE)))</f>
        <v>OCCIDENTE</v>
      </c>
      <c r="R1314" t="str">
        <v>Michael Smit Villabon Trujillo</v>
      </c>
      <c r="S1314" t="e">
        <f>IF(ISBLANK(R1314),"0", VLOOKUP(R1314,PERSONAL,2,FALSE))</f>
        <v>#N/A</v>
      </c>
      <c r="T1314" t="str">
        <v>ALIADO</v>
      </c>
      <c r="U1314">
        <v>0.3333333333333333</v>
      </c>
      <c r="V1314">
        <v>0.3958333333333333</v>
      </c>
      <c r="W1314">
        <f>V1314-U1314</f>
        <v>0.0625</v>
      </c>
      <c r="X1314">
        <v>1</v>
      </c>
      <c r="Y1314">
        <f>NETWORKDAYS(K1314,M1314)</f>
        <v>2</v>
      </c>
      <c r="Z1314" t="str">
        <f>IF(Y1314&lt;=2,"CUMPLE","NO CUMPLE")</f>
        <v>CUMPLE</v>
      </c>
      <c r="AB1314" t="str">
        <v>POR TICKET</v>
      </c>
      <c r="AC1314" t="str">
        <f>TEXT(M1314,"mmmm")</f>
        <v>febrero</v>
      </c>
      <c r="AD1314" t="str">
        <f>TEXT(M1314,"yyyy")</f>
        <v>yyyy</v>
      </c>
      <c r="AE1314">
        <f>W1314*60*24</f>
        <v>90</v>
      </c>
      <c r="AF1314">
        <f>AE1314/60</f>
        <v>1.5</v>
      </c>
      <c r="AG1314">
        <f>AE1314/60</f>
        <v>1.5</v>
      </c>
      <c r="AH1314">
        <f>L1314-K1314</f>
        <v>0.1305555555591127</v>
      </c>
      <c r="AI1314">
        <f>AH1314*24*60</f>
        <v>188.00000000512227</v>
      </c>
      <c r="AJ1314">
        <f>75728*X1314</f>
        <v>75728</v>
      </c>
    </row>
    <row r="1315" xml:space="preserve">
      <c r="A1315">
        <v>1163535</v>
      </c>
      <c r="B1315" t="str">
        <v>INCIDENTE</v>
      </c>
      <c r="C1315" t="str">
        <v>CERRADO</v>
      </c>
      <c r="D1315" t="str">
        <v>TIENDA</v>
      </c>
      <c r="E1315" t="str">
        <v>PDT</v>
      </c>
      <c r="F1315" t="str">
        <v>PDT</v>
      </c>
      <c r="G1315" t="str">
        <v>PDT</v>
      </c>
      <c r="H1315" t="str">
        <v>Buenos días. Por favor me colabora con la autorizacion de este ticket para que el tecnico visite la tienda y realice la entrega de 5 baterías para pdt solicitadas las cueles ya están en sitio y retire las baterías con novedad (sopladas) se anexan los seriales de las pdt con novedad: 21178B011A 21178B02B1 21178B02C4 21178B00E6 21178B00A3.</v>
      </c>
      <c r="I1315" t="str">
        <v>Buenos días. Por favor me colabora con la autorizacion de este ticket para que el tecnico visite la tienda y realice la entrega de 5 baterías para pdt solicitadas las cueles ya están en sitio y retire las baterías con novedad (sopladas) se anexan los seriales de las pdt con novedad: 21178B011A 21178B02B1 21178B02C4 21178B00E6 21178B00A3.</v>
      </c>
      <c r="J1315" t="str" xml:space="preserve">
        <v xml:space="preserve">1163535 ; Se llega a sitio; me demoran en dar el ingreso; se reciben las respectivas 5 baterias; se colocan a cargar ya que se _x000d_
encontraban descargadas; procedo a colocarle marquilla para que no la utilicen en otras PDTS; se dejan puestas en cada una de las _x000d_
PDTS correspondientes; se les menciona de que dejen de utilizar las baterias de otras PDTs y que si tienen otra daño lo reporten para el _x000d_
respectivo arreglo; todo finaliza correctamente</v>
      </c>
      <c r="K1315">
        <v>45691.379166666666</v>
      </c>
      <c r="L1315">
        <v>45691.41111111111</v>
      </c>
      <c r="M1315">
        <v>45691</v>
      </c>
      <c r="N1315" t="str">
        <f>TEXT(M1315, "DDDD")</f>
        <v>lunes</v>
      </c>
      <c r="O1315" t="str">
        <v>M038 METRO NEIVA</v>
      </c>
      <c r="P1315" t="str">
        <v>NEIVA</v>
      </c>
      <c r="Q1315" t="str">
        <f>IF(ISBLANK(P1315),"0",(VLOOKUP(P1315,REGION,2,FALSE)))</f>
        <v>OCCIDENTE</v>
      </c>
      <c r="R1315" t="str">
        <v>Michael Smit Villabon Trujillo</v>
      </c>
      <c r="S1315" t="e">
        <f>IF(ISBLANK(R1315),"0", VLOOKUP(R1315,PERSONAL,2,FALSE))</f>
        <v>#N/A</v>
      </c>
      <c r="T1315" t="str">
        <v>ALIADO</v>
      </c>
      <c r="U1315">
        <v>0.4375</v>
      </c>
      <c r="V1315">
        <v>0.5208333333333334</v>
      </c>
      <c r="W1315">
        <f>V1315-U1315</f>
        <v>0.08333333333333337</v>
      </c>
      <c r="X1315">
        <v>1</v>
      </c>
      <c r="Y1315">
        <f>NETWORKDAYS(K1315,M1315)</f>
        <v>1</v>
      </c>
      <c r="Z1315" t="str">
        <f>IF(Y1315&lt;=2,"CUMPLE","NO CUMPLE")</f>
        <v>CUMPLE</v>
      </c>
      <c r="AB1315" t="str">
        <v>POR TICKET</v>
      </c>
      <c r="AC1315" t="str">
        <f>TEXT(M1315,"mmmm")</f>
        <v>febrero</v>
      </c>
      <c r="AD1315" t="str">
        <f>TEXT(M1315,"yyyy")</f>
        <v>yyyy</v>
      </c>
      <c r="AE1315">
        <f>W1315*60*24</f>
        <v>120.00000000000004</v>
      </c>
      <c r="AF1315">
        <f>AE1315/60</f>
        <v>2.000000000000001</v>
      </c>
      <c r="AG1315">
        <f>AE1315/60</f>
        <v>2.000000000000001</v>
      </c>
      <c r="AH1315">
        <f>L1315-K1315</f>
        <v>0.031944444446708076</v>
      </c>
      <c r="AI1315">
        <f>AH1315*24*60</f>
        <v>46.00000000325963</v>
      </c>
      <c r="AJ1315">
        <f>75728*X1315</f>
        <v>75728</v>
      </c>
    </row>
    <row r="1316" xml:space="preserve">
      <c r="A1316">
        <v>1159333</v>
      </c>
      <c r="B1316" t="str">
        <v>INCIDENTE</v>
      </c>
      <c r="C1316" t="str">
        <v>CERRADO</v>
      </c>
      <c r="D1316" t="str">
        <v>ACOMPAÑAMIENTO</v>
      </c>
      <c r="E1316" t="str">
        <v>ACOMPAÑAMIENTO</v>
      </c>
      <c r="F1316" t="str">
        <v>ACOMPAÑAMIENTO</v>
      </c>
      <c r="G1316" t="str">
        <v>ACOMPAÑAMIENTO</v>
      </c>
      <c r="H1316" t="str" xml:space="preserve">
        <v xml:space="preserve">Se requiere asignación de recurso técnico para apoyo en Migración cable tef serial para tienda Metro Sogamoso para el día lunes 3 de febrero a las 07:00 am._x000d_
</v>
      </c>
      <c r="I1316" t="str" xml:space="preserve">
        <v xml:space="preserve">Se requiere asignación de recurso técnico para apoyo en Migración cable tef serial para tienda Metro Sogamoso para el día lunes 3 de febrero a las 07:00 am._x000d_
</v>
      </c>
      <c r="J1316" t="str">
        <v xml:space="preserve">Se visita tienda segun horario 7 am donde se espera a funcionario de redeban hasta las 10:00 am; se hace acompañamiento en actividad de cambio cables usb a serial en conexiones de pinpad Redeban en todos los puestos de pago; hay que validar conexiones en a Microsens de caja de panaderia; se hacen pruebas y recibe en operacion todos los dispositivos de Redeban la coordinadora de cajas Sonia Gamboa; se finaliza actividad. </v>
      </c>
      <c r="K1316">
        <v>45687.77291666667</v>
      </c>
      <c r="L1316">
        <v>45688.29722222222</v>
      </c>
      <c r="M1316">
        <v>45691</v>
      </c>
      <c r="N1316" t="str">
        <f>TEXT(M1316, "DDDD")</f>
        <v>lunes</v>
      </c>
      <c r="O1316" t="str" xml:space="preserve">
        <v xml:space="preserve">M097 METRO SOGAMOSO_x000d_
_x000d_
</v>
      </c>
      <c r="P1316" t="str">
        <v>SOGAMOSO</v>
      </c>
      <c r="Q1316" t="str">
        <f>IF(ISBLANK(P1316),"0",(VLOOKUP(P1316,REGION,2,FALSE)))</f>
        <v>ORIENTE</v>
      </c>
      <c r="R1316" t="str">
        <v>Jhonatan Ricardo Vargas Zambrano</v>
      </c>
      <c r="S1316">
        <f>IF(ISBLANK(R1316),"0", VLOOKUP(R1316,PERSONAL,2,FALSE))</f>
        <v>1057583301</v>
      </c>
      <c r="T1316" t="str">
        <v>DIRECTO</v>
      </c>
      <c r="U1316">
        <v>0.2916666666666667</v>
      </c>
      <c r="V1316">
        <v>0.6875</v>
      </c>
      <c r="W1316">
        <f>V1316-U1316</f>
        <v>0.3958333333333333</v>
      </c>
      <c r="X1316" t="str">
        <v>2;5</v>
      </c>
      <c r="Y1316">
        <f>NETWORKDAYS(K1316,M1316)</f>
        <v>3</v>
      </c>
      <c r="Z1316" t="str">
        <f>IF(Y1316&lt;=2,"CUMPLE","NO CUMPLE")</f>
        <v>NO CUMPLE</v>
      </c>
      <c r="AA1316" t="str">
        <v>Solictud tecnico todo el dia para el 3 de Febrero</v>
      </c>
      <c r="AB1316" t="str">
        <v xml:space="preserve">POR DIA </v>
      </c>
      <c r="AC1316" t="str">
        <f>TEXT(M1316,"mmmm")</f>
        <v>febrero</v>
      </c>
      <c r="AD1316" t="str">
        <f>TEXT(M1316,"yyyy")</f>
        <v>yyyy</v>
      </c>
      <c r="AE1316">
        <f>W1316*60*24</f>
        <v>570</v>
      </c>
      <c r="AF1316">
        <f>AE1316/60</f>
        <v>9.5</v>
      </c>
      <c r="AG1316">
        <f>AE1316/60</f>
        <v>9.5</v>
      </c>
      <c r="AH1316">
        <f>L1316-K1316</f>
        <v>0.5243055555547471</v>
      </c>
      <c r="AI1316">
        <f>AH1316*24*60</f>
        <v>754.9999999988358</v>
      </c>
      <c r="AJ1316" t="e">
        <f>75728*X1316</f>
        <v>#VALUE!</v>
      </c>
    </row>
    <row r="1317" xml:space="preserve">
      <c r="A1317">
        <v>1157454</v>
      </c>
      <c r="B1317" t="str">
        <v>INCIDENTE</v>
      </c>
      <c r="C1317" t="str">
        <v>CERRADO</v>
      </c>
      <c r="D1317" t="str">
        <v>ACOMPAÑAMIENTO</v>
      </c>
      <c r="E1317" t="str">
        <v>ACOMPAÑAMIENTO</v>
      </c>
      <c r="F1317" t="str">
        <v>ACOMPAÑAMIENTO</v>
      </c>
      <c r="G1317" t="str">
        <v>ACOMPAÑAMIENTO</v>
      </c>
      <c r="H1317" t="str" xml:space="preserve">
        <v xml:space="preserve">suciedad en basculas de cajas y residuos por lo anterior se requiere limpieza_x000d_
</v>
      </c>
      <c r="I1317" t="str" xml:space="preserve">
        <v xml:space="preserve">suciedad en basculas de cajas y residuos por lo anterior se requiere limpieza_x000d_
</v>
      </c>
      <c r="J1317" t="str" xml:space="preserve">
        <v xml:space="preserve">Ticket 1157454; Se llega a sitio a las 6:00 de la mañana no había correo finalmente seguridad tienda me colaboro con ingreso; me dirijo _x000d_
a línea de cajas con los implementos para el mantenimiento;desengrasante;paño para limpieza; sabrá ; brocha ; sopladora; de inicia _x000d_
mantenimiento y limpieza de los scaner balanza de la linea de cajas realizando desconexión del cable de datos /energía para realizar el _x000d_
mantenimiento se limpian las ranuras; costados y la base carcasa súper ; del scaner balanza quitando sal azúcar pegada y acumulada _x000d_
se frota los costados y toda la estructura de equipo con una sabra con desengrasante retirando toda la suciedad como residuos de _x000d_
alimentos en algunos equipos se observa mucha sal adherida a la estructura del scaner balanza; se logra retirar pero que metal queda _x000d_
manchado; al igual también se limpia la bandeja superior quedando los equipos limpios este proceso se realiza en los 12 scaner balanza _x000d_
de la linea de cajas en tienda solo hay 12 y a todos se les realizó mantenimiento quedando limpios y en operación no se tocaron los _x000d_
precintos adhesivos que son los que actualmente tienen los equipos de peso (scaner balanza)</v>
      </c>
      <c r="K1317">
        <v>45687.47222222222</v>
      </c>
      <c r="L1317">
        <v>45687.600694444445</v>
      </c>
      <c r="M1317">
        <v>45691</v>
      </c>
      <c r="N1317" t="str">
        <f>TEXT(M1317, "DDDD")</f>
        <v>lunes</v>
      </c>
      <c r="O1317" t="str" xml:space="preserve">
        <v xml:space="preserve">M042 METRO IBAGUE_x000d_
_x000d_
</v>
      </c>
      <c r="P1317" t="str">
        <v>IBAGUE</v>
      </c>
      <c r="Q1317" t="str">
        <f>IF(ISBLANK(P1317),"0",(VLOOKUP(P1317,REGION,2,FALSE)))</f>
        <v>OCCIDENTE</v>
      </c>
      <c r="R1317" t="str">
        <v>Michael Smit Villabon Trujillo</v>
      </c>
      <c r="S1317" t="e">
        <f>IF(ISBLANK(R1317),"0", VLOOKUP(R1317,PERSONAL,2,FALSE))</f>
        <v>#N/A</v>
      </c>
      <c r="T1317" t="str">
        <v>ALIADO</v>
      </c>
      <c r="U1317">
        <v>0.25</v>
      </c>
      <c r="V1317">
        <v>0.7083333333333334</v>
      </c>
      <c r="W1317">
        <f>V1317-U1317</f>
        <v>0.45833333333333337</v>
      </c>
      <c r="X1317" t="str">
        <v>2;5</v>
      </c>
      <c r="Y1317">
        <f>NETWORKDAYS(K1317,M1317)</f>
        <v>3</v>
      </c>
      <c r="Z1317" t="str">
        <f>IF(Y1317&lt;=2,"CUMPLE","NO CUMPLE")</f>
        <v>NO CUMPLE</v>
      </c>
      <c r="AB1317" t="str">
        <v xml:space="preserve">POR DIA </v>
      </c>
      <c r="AC1317" t="str">
        <f>TEXT(M1317,"mmmm")</f>
        <v>febrero</v>
      </c>
      <c r="AD1317" t="str">
        <f>TEXT(M1317,"yyyy")</f>
        <v>yyyy</v>
      </c>
      <c r="AE1317">
        <f>W1317*60*24</f>
        <v>660.0000000000001</v>
      </c>
      <c r="AF1317">
        <f>AE1317/60</f>
        <v>11.000000000000002</v>
      </c>
      <c r="AG1317">
        <f>AE1317/60</f>
        <v>11.000000000000002</v>
      </c>
      <c r="AH1317">
        <f>L1317-K1317</f>
        <v>0.12847222222626442</v>
      </c>
      <c r="AI1317">
        <f>AH1317*24*60</f>
        <v>185.00000000582077</v>
      </c>
      <c r="AJ1317" t="e">
        <f>75728*X1317</f>
        <v>#VALUE!</v>
      </c>
    </row>
    <row r="1318" xml:space="preserve">
      <c r="A1318">
        <v>1164001</v>
      </c>
      <c r="B1318" t="str">
        <v>INCIDENTE</v>
      </c>
      <c r="C1318" t="str">
        <v>CERRADO</v>
      </c>
      <c r="D1318" t="str">
        <v>TIENDA</v>
      </c>
      <c r="E1318" t="str">
        <v>POS</v>
      </c>
      <c r="F1318" t="str">
        <v>POS</v>
      </c>
      <c r="G1318" t="str">
        <v>EPSON</v>
      </c>
      <c r="H1318" t="str" xml:space="preserve">
        <v xml:space="preserve">Cordial saludo; Solicito me colaboren con las impresoras de pos; ya que cuando el rollo está por la mitad el sistema pide cambio y no deja registrar bloqueando la caja pasa en todas las pos. no deja terminar el rollo quedando por la mitad. Y esto me genera perdida de papel. Agradezco la colaboración prestada_x000d_
</v>
      </c>
      <c r="I1318" t="str" xml:space="preserve">
        <v xml:space="preserve">Cordial saludo; Solicito me colaboren con las impresoras de pos; ya que cuando el rollo está por la mitad el sistema pide cambio y no deja registrar bloqueando la caja pasa en todas las pos. no deja terminar el rollo quedando por la mitad. Y esto me genera perdida de papel. Agradezco la colaboración prestada_x000d_
</v>
      </c>
      <c r="J1318" t="str">
        <v>SE REALIZA REVISION DE LAS IMPRESORAS DE POS; DONDE SE EVIDENCIA EL MENSAJE DE PAPEL BAJO; SE BLOQUEA SENSOR INTERNO CON ADHESIVO; SE REALIZAN PRUEBAS; FUNCIONA BIEN; NO SE REPITE EL ERROR REPORTADO</v>
      </c>
      <c r="K1318">
        <v>45691.61875</v>
      </c>
      <c r="L1318">
        <v>45692.302083333336</v>
      </c>
      <c r="M1318">
        <v>45692</v>
      </c>
      <c r="N1318" t="str">
        <f>TEXT(M1318, "DDDD")</f>
        <v>martes</v>
      </c>
      <c r="O1318" t="str" xml:space="preserve">
        <v xml:space="preserve">M006 METRO PALMIRA_x000d_
_x000d_
</v>
      </c>
      <c r="P1318" t="str">
        <v>PALMIRA</v>
      </c>
      <c r="Q1318" t="str">
        <f>IF(ISBLANK(P1318),"0",(VLOOKUP(P1318,REGION,2,FALSE)))</f>
        <v>OCCIDENTE</v>
      </c>
      <c r="R1318" t="str">
        <v>Fredy Alberto Garcia Marulanda</v>
      </c>
      <c r="S1318" t="e">
        <f>IF(ISBLANK(R1318),"0", VLOOKUP(R1318,PERSONAL,2,FALSE))</f>
        <v>#N/A</v>
      </c>
      <c r="T1318" t="str">
        <v>DIRECTO</v>
      </c>
      <c r="U1318">
        <v>0.375</v>
      </c>
      <c r="V1318">
        <v>0.4375</v>
      </c>
      <c r="W1318">
        <f>V1318-U1318</f>
        <v>0.0625</v>
      </c>
      <c r="X1318">
        <v>1</v>
      </c>
      <c r="Y1318">
        <f>NETWORKDAYS(K1318,M1318)</f>
        <v>2</v>
      </c>
      <c r="Z1318" t="str">
        <f>IF(Y1318&lt;=2,"CUMPLE","NO CUMPLE")</f>
        <v>CUMPLE</v>
      </c>
      <c r="AB1318" t="str">
        <v>POR TICKET</v>
      </c>
      <c r="AC1318" t="str">
        <f>TEXT(M1318,"mmmm")</f>
        <v>febrero</v>
      </c>
      <c r="AD1318" t="str">
        <f>TEXT(M1318,"yyyy")</f>
        <v>yyyy</v>
      </c>
      <c r="AE1318">
        <f>W1318*60*24</f>
        <v>90</v>
      </c>
      <c r="AF1318">
        <f>AE1318/60</f>
        <v>1.5</v>
      </c>
      <c r="AG1318">
        <f>AE1318/60</f>
        <v>1.5</v>
      </c>
      <c r="AH1318">
        <f>L1318-K1318</f>
        <v>0.6833333333343035</v>
      </c>
      <c r="AI1318">
        <f>AH1318*24*60</f>
        <v>984.000000001397</v>
      </c>
      <c r="AJ1318">
        <f>75728*X1318</f>
        <v>75728</v>
      </c>
    </row>
    <row r="1319" xml:space="preserve">
      <c r="A1319">
        <v>1164244</v>
      </c>
      <c r="B1319" t="str">
        <v>INCIDENTE</v>
      </c>
      <c r="C1319" t="str">
        <v>CERRADO</v>
      </c>
      <c r="D1319" t="str">
        <v>FRUVER</v>
      </c>
      <c r="E1319" t="str">
        <v>BALANZA</v>
      </c>
      <c r="F1319" t="str">
        <v>BALANZA</v>
      </c>
      <c r="G1319" t="str">
        <v>METTLER TOLEDO</v>
      </c>
      <c r="H1319" t="str" xml:space="preserve">
        <v xml:space="preserve">Hola buenos dias; su ayuda para la calibración de la balanza de fruver con serial: c210658563_x000d_
</v>
      </c>
      <c r="I1319" t="str" xml:space="preserve">
        <v xml:space="preserve">Hola buenos dias; su ayuda para la calibración de la balanza de fruver con serial: c210658563_x000d_
</v>
      </c>
      <c r="J1319" t="str">
        <v>Se realizó la revisión de la balanza y se verifica que esta pesando mas de lo correspondiente; se procede a realizar la calibracion. Luego se realizan las pruebas correspondientes y se verifica que quedo pesando correctamente. Se coloca el precinto nuevo y se retira la etiqueta roja. NII: B148647. No tiene precinto para retirar. Precinto nuevo: 7380000000626. Se deja operativa la balanza.</v>
      </c>
      <c r="K1319">
        <v>45691.504166666666</v>
      </c>
      <c r="L1319">
        <v>45691.53055555555</v>
      </c>
      <c r="M1319">
        <v>45692</v>
      </c>
      <c r="N1319" t="str">
        <f>TEXT(M1319, "DDDD")</f>
        <v>martes</v>
      </c>
      <c r="O1319" t="str" xml:space="preserve">
        <v xml:space="preserve">J044 JUMBO CHIA_x000d_
_x000d_
</v>
      </c>
      <c r="P1319" t="str">
        <v>CHIA</v>
      </c>
      <c r="Q1319" t="str">
        <f>IF(ISBLANK(P1319),"0",(VLOOKUP(P1319,REGION,2,FALSE)))</f>
        <v>BOGOTA</v>
      </c>
      <c r="R1319" t="str">
        <v>Alexander Castillo Sotelo</v>
      </c>
      <c r="S1319">
        <f>IF(ISBLANK(R1319),"0", VLOOKUP(R1319,PERSONAL,2,FALSE))</f>
        <v>80216449</v>
      </c>
      <c r="T1319" t="str">
        <v>ALIADO</v>
      </c>
      <c r="U1319">
        <v>0.4166666666666667</v>
      </c>
      <c r="V1319">
        <v>0.5208333333333334</v>
      </c>
      <c r="W1319">
        <f>V1319-U1319</f>
        <v>0.10416666666666669</v>
      </c>
      <c r="X1319">
        <v>1</v>
      </c>
      <c r="Y1319">
        <f>NETWORKDAYS(K1319,M1319)</f>
        <v>2</v>
      </c>
      <c r="Z1319" t="str">
        <f>IF(Y1319&lt;=2,"CUMPLE","NO CUMPLE")</f>
        <v>CUMPLE</v>
      </c>
      <c r="AB1319" t="str">
        <v>POR TICKET</v>
      </c>
      <c r="AC1319" t="str">
        <f>TEXT(M1319,"mmmm")</f>
        <v>febrero</v>
      </c>
      <c r="AD1319" t="str">
        <f>TEXT(M1319,"yyyy")</f>
        <v>yyyy</v>
      </c>
      <c r="AE1319">
        <f>W1319*60*24</f>
        <v>150.00000000000003</v>
      </c>
      <c r="AF1319">
        <f>AE1319/60</f>
        <v>2.5000000000000004</v>
      </c>
      <c r="AG1319">
        <f>AE1319/60</f>
        <v>2.5000000000000004</v>
      </c>
      <c r="AH1319">
        <f>L1319-K1319</f>
        <v>0.026388888887595385</v>
      </c>
      <c r="AI1319">
        <f>AH1319*24*60</f>
        <v>37.999999998137355</v>
      </c>
      <c r="AJ1319">
        <f>75728*X1319</f>
        <v>75728</v>
      </c>
    </row>
    <row r="1320" xml:space="preserve">
      <c r="A1320">
        <v>1166218</v>
      </c>
      <c r="B1320" t="str">
        <v>INCIDENTE</v>
      </c>
      <c r="C1320" t="str">
        <v>CERRADO</v>
      </c>
      <c r="D1320" t="str">
        <v>TIENDA</v>
      </c>
      <c r="E1320" t="str">
        <v>TIENDA</v>
      </c>
      <c r="F1320" t="str">
        <v>TIENDA</v>
      </c>
      <c r="G1320" t="str">
        <v>TIENDA</v>
      </c>
      <c r="H1320" t="str" xml:space="preserve">
        <v xml:space="preserve">Buenos días. Jefe Miguel por favor me colabora con la autorización de este ticket para que el técnico de isit visite la tienda y realice la destrucción de los siguientes activos los cuales ya están en estado baja - pre baja; anexo en el ticket la información de los activos. Gracias._x000d_
</v>
      </c>
      <c r="I1320" t="str" xml:space="preserve">
        <v xml:space="preserve">Buenos días. Jefe Miguel por favor me colabora con la autorización de este ticket para que el técnico de isit visite la tienda y realice la destrucción de los siguientes activos los cuales ya están en estado baja - pre baja; anexo en el ticket la información de los activos. Gracias._x000d_
</v>
      </c>
      <c r="J1320" t="str" xml:space="preserve">
        <v xml:space="preserve">Solución del ticket número 1166218 – Metro de Centro de Convenciones_x000d_
Llegué al sitio alrededor de las 2:00 pm e ingresé por la puerta de empleados. Me retuvieron hasta las 2:55 pm porque no había _x000d_
enviado el correo de ingreso. Luego; me dirigí directamente a la bodega donde se encontraban las cajas que contenían los repetidores; _x000d_
switch; router y el servidor l._x000d_
Trasladé todas las cajas a la zona de destrucción y el proceso comenzó alrededor de las 4:00 pm Posteriormente; me comuniqué con el _x000d_
ingeniero Edwin; quien me informó que aún faltaban por destruir los teléfonos IP. Fui a buscar la caja donde estaban los teléfonos IP._x000d_
Cabe destacar que todas las cajas ya estaban marcadas para su destrucción; por lo que previamente se había verificado cada uno de los _x000d_
seriales. Finalicé mi jornada a las 5:15 pm_x000d_
_x000d_
https://drive.google.com/drive/folders/1VY5__k9MGfJ8dEezGt0PvaMMAkWJFVJg?usp=drive_link</v>
      </c>
      <c r="K1320">
        <v>45692.42222222222</v>
      </c>
      <c r="L1320">
        <v>45692.475</v>
      </c>
      <c r="M1320">
        <v>45692</v>
      </c>
      <c r="N1320" t="str">
        <f>TEXT(M1320, "DDDD")</f>
        <v>martes</v>
      </c>
      <c r="O1320" t="str" xml:space="preserve">
        <v xml:space="preserve">M038 METRO NEIVA CENTRO DE CONVENCIONES_x000d_
_x000d_
</v>
      </c>
      <c r="P1320" t="str">
        <v>NEIVA</v>
      </c>
      <c r="Q1320" t="str">
        <f>IF(ISBLANK(P1320),"0",(VLOOKUP(P1320,REGION,2,FALSE)))</f>
        <v>OCCIDENTE</v>
      </c>
      <c r="R1320" t="str">
        <v>Michael Smit Villabon Trujillo</v>
      </c>
      <c r="S1320" t="e">
        <f>IF(ISBLANK(R1320),"0", VLOOKUP(R1320,PERSONAL,2,FALSE))</f>
        <v>#N/A</v>
      </c>
      <c r="T1320" t="str">
        <v>ALIADO</v>
      </c>
      <c r="U1320">
        <v>0.5833333333333334</v>
      </c>
      <c r="V1320">
        <v>0.71875</v>
      </c>
      <c r="W1320">
        <f>V1320-U1320</f>
        <v>0.13541666666666663</v>
      </c>
      <c r="X1320" t="str">
        <v>1;5</v>
      </c>
      <c r="Y1320">
        <f>NETWORKDAYS(K1320,M1320)</f>
        <v>1</v>
      </c>
      <c r="Z1320" t="str">
        <f>IF(Y1320&lt;=2,"CUMPLE","NO CUMPLE")</f>
        <v>CUMPLE</v>
      </c>
      <c r="AB1320" t="str">
        <v>POR TICKET</v>
      </c>
      <c r="AC1320" t="str">
        <f>TEXT(M1320,"mmmm")</f>
        <v>febrero</v>
      </c>
      <c r="AD1320" t="str">
        <f>TEXT(M1320,"yyyy")</f>
        <v>yyyy</v>
      </c>
      <c r="AE1320">
        <f>W1320*60*24</f>
        <v>194.99999999999994</v>
      </c>
      <c r="AF1320">
        <f>AE1320/60</f>
        <v>3.249999999999999</v>
      </c>
      <c r="AG1320">
        <f>AE1320/60</f>
        <v>3.249999999999999</v>
      </c>
      <c r="AH1320">
        <f>L1320-K1320</f>
        <v>0.05277777777519077</v>
      </c>
      <c r="AI1320">
        <f>AH1320*24*60</f>
        <v>75.99999999627471</v>
      </c>
      <c r="AJ1320" t="e">
        <f>75728*X1320</f>
        <v>#VALUE!</v>
      </c>
    </row>
    <row r="1321" xml:space="preserve">
      <c r="A1321">
        <v>1164397</v>
      </c>
      <c r="B1321" t="str">
        <v>INCIDENTE</v>
      </c>
      <c r="C1321" t="str">
        <v>CERRADO</v>
      </c>
      <c r="D1321" t="str">
        <v>TIENDA</v>
      </c>
      <c r="E1321" t="str">
        <v>TIENDA</v>
      </c>
      <c r="F1321" t="str">
        <v>TIENDA</v>
      </c>
      <c r="G1321" t="str">
        <v>TIENDA</v>
      </c>
      <c r="H1321" t="str" xml:space="preserve">
        <v xml:space="preserve">Buenas Tardes Su ayuda con la visita proactiva de la tienda y envio del respectivo informe del estado de la tienda_x000d_
</v>
      </c>
      <c r="I1321" t="str" xml:space="preserve">
        <v xml:space="preserve">Buenas Tardes Su ayuda con la visita proactiva de la tienda y envio del respectivo informe del estado de la tienda_x000d_
</v>
      </c>
      <c r="J1321" t="str">
        <v>Se realizó el recorrido por la tienda para validar el funcionamiento de los diferentes equipos en cada area. Se ingreso la información en la aplicación para reportar las fallas y se hizo firmar por los jefes correspondientes.</v>
      </c>
      <c r="K1321">
        <v>45691.525</v>
      </c>
      <c r="L1321">
        <v>45691.59305555555</v>
      </c>
      <c r="M1321">
        <v>45692</v>
      </c>
      <c r="N1321" t="str">
        <f>TEXT(M1321, "DDDD")</f>
        <v>martes</v>
      </c>
      <c r="O1321" t="str" xml:space="preserve">
        <v xml:space="preserve">M077 METRO ZIPAQUIRA_x000d_
_x000d_
</v>
      </c>
      <c r="P1321" t="str">
        <v>ZIPAQUIRA</v>
      </c>
      <c r="Q1321" t="str">
        <f>IF(ISBLANK(P1321),"0",(VLOOKUP(P1321,REGION,2,FALSE)))</f>
        <v>BOGOTA</v>
      </c>
      <c r="R1321" t="str">
        <v>Alexander Castillo Sotelo</v>
      </c>
      <c r="S1321">
        <f>IF(ISBLANK(R1321),"0", VLOOKUP(R1321,PERSONAL,2,FALSE))</f>
        <v>80216449</v>
      </c>
      <c r="T1321" t="str">
        <v>ALIADO</v>
      </c>
      <c r="U1321">
        <v>0.6958333333333333</v>
      </c>
      <c r="V1321">
        <v>0.75</v>
      </c>
      <c r="W1321">
        <f>V1321-U1321</f>
        <v>0.054166666666666696</v>
      </c>
      <c r="X1321">
        <v>1</v>
      </c>
      <c r="Y1321">
        <f>NETWORKDAYS(K1321,M1321)</f>
        <v>2</v>
      </c>
      <c r="Z1321" t="str">
        <f>IF(Y1321&lt;=2,"CUMPLE","NO CUMPLE")</f>
        <v>CUMPLE</v>
      </c>
      <c r="AB1321" t="str">
        <v>POR TICKET</v>
      </c>
      <c r="AC1321" t="str">
        <f>TEXT(M1321,"mmmm")</f>
        <v>febrero</v>
      </c>
      <c r="AD1321" t="str">
        <f>TEXT(M1321,"yyyy")</f>
        <v>yyyy</v>
      </c>
      <c r="AE1321">
        <f>W1321*60*24</f>
        <v>78.00000000000004</v>
      </c>
      <c r="AF1321">
        <f>AE1321/60</f>
        <v>1.3000000000000007</v>
      </c>
      <c r="AG1321">
        <f>AE1321/60</f>
        <v>1.3000000000000007</v>
      </c>
      <c r="AH1321">
        <f>L1321-K1321</f>
        <v>0.06805555555183673</v>
      </c>
      <c r="AI1321">
        <f>AH1321*24*60</f>
        <v>97.9999999946449</v>
      </c>
      <c r="AJ1321">
        <f>75728*X1321</f>
        <v>75728</v>
      </c>
    </row>
    <row r="1322" xml:space="preserve">
      <c r="A1322">
        <v>1165143</v>
      </c>
      <c r="B1322" t="str">
        <v>INCIDENTE</v>
      </c>
      <c r="C1322" t="str">
        <v>CERRADO</v>
      </c>
      <c r="D1322" t="str">
        <v>TIENDA</v>
      </c>
      <c r="E1322" t="str">
        <v>TIENDA</v>
      </c>
      <c r="F1322" t="str">
        <v>TIENDA</v>
      </c>
      <c r="G1322" t="str">
        <v>TIENDA</v>
      </c>
      <c r="H1322" t="str" xml:space="preserve">
        <v xml:space="preserve">Se requiere asignación de recurso técnico para apoyo en Migración cable tef serial para tienda Metro Duitama para el día miércoles 5 de febrero a las 07:00 am._x000d_
</v>
      </c>
      <c r="I1322" t="str" xml:space="preserve">
        <v xml:space="preserve">Se requiere asignación de recurso técnico para apoyo en Migración cable tef serial para tienda Metro Duitama para el día miércoles 5 de febrero a las 07:00 am._x000d_
</v>
      </c>
      <c r="J1322" t="str" xml:space="preserve">
        <v xml:space="preserve">Se visita tienda segun horario establecido donde se realiza acompañamiento a personal de redeban quien realiza cambio de cables de pinpad Usb  por cables conexion a puerto serial en todos los puestos de pago; luego de dicho cambio se informa a Geovanna Lopez para solicitar reincio de todas las pos intervenidas y asi tome los cambios de interface; se realiza pruebas caja por caja con compra real con redeban; se finaliza actividad y se autoriza el retiro de tienda.                                                 _x000d_
                                                _x000d_
                                                _x000d_
                                                _x000d_
                                                _x000d_
                                                _x000d_
                                                _x000d_
                                                _x000d_
                                                _x000d_
                                                _x000d_
                                                _x000d_
                                                _x000d_
</v>
      </c>
      <c r="K1322">
        <v>45691.70416666667</v>
      </c>
      <c r="L1322">
        <v>45691.73055555556</v>
      </c>
      <c r="M1322">
        <v>45693</v>
      </c>
      <c r="N1322" t="str">
        <f>TEXT(M1322, "DDDD")</f>
        <v>miércoles</v>
      </c>
      <c r="O1322" t="str" xml:space="preserve">
        <v xml:space="preserve">M028 METRO DUITAMA INNOVO_x000d_
_x000d_
</v>
      </c>
      <c r="P1322" t="str">
        <v>DUITAMA</v>
      </c>
      <c r="Q1322" t="str">
        <f>IF(ISBLANK(P1322),"0",(VLOOKUP(P1322,REGION,2,FALSE)))</f>
        <v>ORIENTE</v>
      </c>
      <c r="R1322" t="str">
        <v>Jhonatan Ricardo Vargas Zambrano</v>
      </c>
      <c r="S1322">
        <f>IF(ISBLANK(R1322),"0", VLOOKUP(R1322,PERSONAL,2,FALSE))</f>
        <v>1057583301</v>
      </c>
      <c r="T1322" t="str">
        <v>DIRECTO</v>
      </c>
      <c r="U1322">
        <v>0.2916666666666667</v>
      </c>
      <c r="V1322">
        <v>0.4166666666666667</v>
      </c>
      <c r="W1322">
        <f>V1322-U1322</f>
        <v>0.125</v>
      </c>
      <c r="X1322" t="str">
        <v>1;5</v>
      </c>
      <c r="Y1322">
        <f>NETWORKDAYS(K1322,M1322)</f>
        <v>3</v>
      </c>
      <c r="Z1322" t="str">
        <f>IF(Y1322&lt;=2,"CUMPLE","NO CUMPLE")</f>
        <v>NO CUMPLE</v>
      </c>
      <c r="AB1322" t="str">
        <v>POR TICKET</v>
      </c>
      <c r="AC1322" t="str">
        <f>TEXT(M1322,"mmmm")</f>
        <v>febrero</v>
      </c>
      <c r="AD1322" t="str">
        <f>TEXT(M1322,"yyyy")</f>
        <v>yyyy</v>
      </c>
      <c r="AE1322">
        <f>W1322*60*24</f>
        <v>180</v>
      </c>
      <c r="AF1322">
        <f>AE1322/60</f>
        <v>3</v>
      </c>
      <c r="AG1322">
        <f>AE1322/60</f>
        <v>3</v>
      </c>
      <c r="AH1322">
        <f>L1322-K1322</f>
        <v>0.026388888887595385</v>
      </c>
      <c r="AI1322">
        <f>AH1322*24*60</f>
        <v>37.999999998137355</v>
      </c>
      <c r="AJ1322" t="e">
        <f>75728*X1322</f>
        <v>#VALUE!</v>
      </c>
    </row>
    <row r="1323" xml:space="preserve">
      <c r="A1323">
        <v>1166554</v>
      </c>
      <c r="B1323" t="str">
        <v>INCIDENTE</v>
      </c>
      <c r="C1323" t="str">
        <v>CERRADO</v>
      </c>
      <c r="D1323" t="str">
        <v>ACOMPAÑAMIENTO</v>
      </c>
      <c r="E1323" t="str">
        <v>ACOMPAÑAMIENTO</v>
      </c>
      <c r="F1323" t="str">
        <v>ACOMPAÑAMIENTO</v>
      </c>
      <c r="G1323" t="str">
        <v>ACOMPAÑAMIENTO</v>
      </c>
      <c r="H1323" t="str" xml:space="preserve">
        <v xml:space="preserve">Buena tarde. Necesitamos por favor habiliten un pc que tenemos fuera de dominio. Gracias_x000d_
</v>
      </c>
      <c r="I1323" t="str" xml:space="preserve">
        <v xml:space="preserve">Buena tarde. Necesitamos por favor habiliten un pc que tenemos fuera de dominio. Gracias_x000d_
</v>
      </c>
      <c r="J1323" t="str">
        <v xml:space="preserve">SE REALIZA ACOMPAÑAMIENTO Y RESOLUCION DE TICKETS DETALLADOS A CONTINUACION:                                                             * ACOMPAÑAMIENTO A PERSONAL DE REDEBAN PARA CAMBIO DE CABLEADO DE DATAFONOS LINEAL DE CAJAS Y SELF CHECKOUT; TODAS LAS POS QUEDARON OPERATIVAS CON PRUEBAS CON COORDINADORA DE CAJAS KAREN ANDRADE A EXCEPCION DE LA POS #2 EL CUAL SE SOLICITÓ AL PROVEEDOR CAMBIO DE DATAFONO POR FALLA (GARANTIA).                                                                                                                                          * REVISION DE BALANZA DE PLATOS PREPARADOS SE INSTALA SENSOR DE PAPEL Y MANTENIMIENTO PREVENTIVO DE BALANZA PERO ERROR DE "IMPRESORA OCUPADA" PERSISTE; SE INDICA A PERSONAL REMOTO SOLICITAR ENVÍO A CRC O POR ENDE SOLICITAR EL CAMBIO DE LA BALANZA YA QUE EL ERROR NO TUVO SOLUCIÓN.                                                                                     *TICKET 1166554: SE REVISAN 2 EQUIPOS DE RRHH; DONDE SE HABILITA EL SONIDO Y CAMARA PARA CAPACITACION Y VIDEOLLAMADAS;  SEGUNDO EQUIPO SE FORMATEA CON IMAGEN W10 CON INGRESO A DOMINIO Y SE HABILITA DE IGUAL FORMA PARA CAPACITACION Y VIDEOLLAMADAS; PRUEBAS REALIZADAS CON ASISTENTE DE GERENCIA. EQUIPOS QUEDAN OPERATIVOS.        </v>
      </c>
      <c r="K1323">
        <v>45692.66111111111</v>
      </c>
      <c r="L1323">
        <v>45692.66388888889</v>
      </c>
      <c r="M1323">
        <v>45693</v>
      </c>
      <c r="N1323" t="str">
        <f>TEXT(M1323, "DDDD")</f>
        <v>miércoles</v>
      </c>
      <c r="O1323" t="str" xml:space="preserve">
        <v xml:space="preserve">J126 JUMBO SAN SILVESTRE_x000d_
_x000d_
</v>
      </c>
      <c r="P1323" t="str">
        <v>BARRANCABERMEJA</v>
      </c>
      <c r="Q1323" t="str">
        <f>IF(ISBLANK(P1323),"0",(VLOOKUP(P1323,REGION,2,FALSE)))</f>
        <v>ORIENTE</v>
      </c>
      <c r="R1323" t="str">
        <v>Luis Carlos Rojas Acosta</v>
      </c>
      <c r="S1323">
        <f>IF(ISBLANK(R1323),"0", VLOOKUP(R1323,PERSONAL,2,FALSE))</f>
        <v>1096188137</v>
      </c>
      <c r="T1323" t="str">
        <v>DIRECTO</v>
      </c>
      <c r="U1323">
        <v>0.2916666666666667</v>
      </c>
      <c r="V1323">
        <v>0.6666666666666666</v>
      </c>
      <c r="W1323">
        <f>V1323-U1323</f>
        <v>0.37499999999999994</v>
      </c>
      <c r="X1323" t="str">
        <v>2;5</v>
      </c>
      <c r="Y1323">
        <f>NETWORKDAYS(K1323,M1323)</f>
        <v>2</v>
      </c>
      <c r="Z1323" t="str">
        <f>IF(Y1323&lt;=2,"CUMPLE","NO CUMPLE")</f>
        <v>CUMPLE</v>
      </c>
      <c r="AB1323" t="str">
        <v xml:space="preserve">POR DIA </v>
      </c>
      <c r="AC1323" t="str">
        <f>TEXT(M1323,"mmmm")</f>
        <v>febrero</v>
      </c>
      <c r="AD1323" t="str">
        <f>TEXT(M1323,"yyyy")</f>
        <v>yyyy</v>
      </c>
      <c r="AE1323">
        <f>W1323*60*24</f>
        <v>539.9999999999999</v>
      </c>
      <c r="AF1323">
        <f>AE1323/60</f>
        <v>8.999999999999998</v>
      </c>
      <c r="AG1323">
        <f>AE1323/60</f>
        <v>8.999999999999998</v>
      </c>
      <c r="AH1323">
        <f>L1323-K1323</f>
        <v>0.002777777779556345</v>
      </c>
      <c r="AI1323">
        <f>AH1323*24*60</f>
        <v>4.000000002561137</v>
      </c>
      <c r="AJ1323" t="e">
        <f>75728*X1323</f>
        <v>#VALUE!</v>
      </c>
    </row>
    <row r="1324" xml:space="preserve">
      <c r="A1324">
        <v>1167315</v>
      </c>
      <c r="B1324" t="str">
        <v>INCIDENTE</v>
      </c>
      <c r="C1324" t="str">
        <v>CERRADO</v>
      </c>
      <c r="D1324" t="str">
        <v>ACOMPAÑAMIENTO</v>
      </c>
      <c r="E1324" t="str">
        <v>ACOMPAÑAMIENTO</v>
      </c>
      <c r="F1324" t="str">
        <v>ACOMPAÑAMIENTO</v>
      </c>
      <c r="G1324" t="str">
        <v>ACOMPAÑAMIENTO</v>
      </c>
      <c r="H1324" t="str" xml:space="preserve">
        <v xml:space="preserve">Buenas tardes. Jefe Miguel; por favor me colabora con la autorizacion para este ticket 2.5 para que le tecnico de isit visite la tienda y se termine de realizar la validación del inventario de activos de la tienda. Gracias._x000d_
</v>
      </c>
      <c r="I1324" t="str" xml:space="preserve">
        <v xml:space="preserve">Buenas tardes. Jefe Miguel; por favor me colabora con la autorizacion para este ticket 2.5 para que le tecnico de isit visite la tienda y se termine de realizar la validación del inventario de activos de la tienda. Gracias._x000d_
</v>
      </c>
      <c r="J1324" t="str" xml:space="preserve">
        <v xml:space="preserve">se llega al sitio a las 8:00 am; llamo a Edwin Bolaños y iniciamos a validar series de los activos para despachar se marcan 10 _x000d_
cajas en consecuti tvvo _x000d_
En dónde se embalaron _x000d_
2 CPU POS_x000d_
2 TOUSH_x000d_
2 IMPRESORAS POS EPSON_x000d_
1 VISOR CLIENTE _x000d_
1 SCANER DE MANO _x000d_
3 GAVETAS POS _x000d_
todo quedó empacado y protegido ; no se sellaron las cajas porque no había cinta ; entonces las cajas solo quedaron empacadas y _x000d_
abiertas tener en cuenta que si la tienda las sella es responsabilidad de ellos si desacomodan o quitan los icopores con los cuales se _x000d_
protegieron los activos; se realiza la validación de los seriales con seguridad y se hacen firmar las actas de salida de los activos; también _x000d_
se hizo firmar las actas de baja de un teléfono inalámbrico y unas impresora portable que van a dar de baja_x000d_
También se realiza inventario activos de la EDS de lo que está asignado y lo que se va a dar de baja ; también se realiza inventario de los _x000d_
PC y monitores en total 29 c y 29 monitores_x000d_
_x000d_
https://drive.google.com/drive/folders/1wiH40XH3cThcueWwTN29cQ3-suzgEP8H?usp=drive_link</v>
      </c>
      <c r="K1324">
        <v>45692.745833333334</v>
      </c>
      <c r="L1324">
        <v>45692.7625</v>
      </c>
      <c r="M1324">
        <v>45693</v>
      </c>
      <c r="N1324" t="str">
        <f>TEXT(M1324, "DDDD")</f>
        <v>miércoles</v>
      </c>
      <c r="O1324" t="str" xml:space="preserve">
        <v xml:space="preserve">M042 METRO IBAGUE_x000d_
_x000d_
</v>
      </c>
      <c r="P1324" t="str">
        <v>IBAGUE</v>
      </c>
      <c r="Q1324" t="str">
        <f>IF(ISBLANK(P1324),"0",(VLOOKUP(P1324,REGION,2,FALSE)))</f>
        <v>OCCIDENTE</v>
      </c>
      <c r="R1324" t="str">
        <v xml:space="preserve">Fabiola Díaz Marín </v>
      </c>
      <c r="S1324" t="e">
        <f>IF(ISBLANK(R1324),"0", VLOOKUP(R1324,PERSONAL,2,FALSE))</f>
        <v>#N/A</v>
      </c>
      <c r="T1324" t="str">
        <v>ALIADO</v>
      </c>
      <c r="U1324">
        <v>0.25</v>
      </c>
      <c r="V1324">
        <v>0.7916666666666666</v>
      </c>
      <c r="W1324">
        <f>V1324-U1324</f>
        <v>0.5416666666666666</v>
      </c>
      <c r="X1324" t="str">
        <v>2;5</v>
      </c>
      <c r="Y1324">
        <f>NETWORKDAYS(K1324,M1324)</f>
        <v>2</v>
      </c>
      <c r="Z1324" t="str">
        <f>IF(Y1324&lt;=2,"CUMPLE","NO CUMPLE")</f>
        <v>CUMPLE</v>
      </c>
      <c r="AB1324" t="str">
        <v xml:space="preserve">POR DIA </v>
      </c>
      <c r="AC1324" t="str">
        <f>TEXT(M1324,"mmmm")</f>
        <v>febrero</v>
      </c>
      <c r="AD1324" t="str">
        <f>TEXT(M1324,"yyyy")</f>
        <v>yyyy</v>
      </c>
      <c r="AE1324">
        <f>W1324*60*24</f>
        <v>780</v>
      </c>
      <c r="AF1324">
        <f>AE1324/60</f>
        <v>13</v>
      </c>
      <c r="AG1324">
        <f>AE1324/60</f>
        <v>13</v>
      </c>
      <c r="AH1324">
        <f>L1324-K1324</f>
        <v>0.016666666662786156</v>
      </c>
      <c r="AI1324">
        <f>AH1324*24*60</f>
        <v>23.999999994412065</v>
      </c>
      <c r="AJ1324" t="e">
        <f>75728*X1324</f>
        <v>#VALUE!</v>
      </c>
    </row>
    <row r="1325" xml:space="preserve">
      <c r="A1325">
        <v>1164391</v>
      </c>
      <c r="B1325" t="str">
        <v>INCIDENTE</v>
      </c>
      <c r="C1325" t="str">
        <v>CERRADO</v>
      </c>
      <c r="D1325" t="str">
        <v>ACOMPAÑAMIENTO</v>
      </c>
      <c r="E1325" t="str">
        <v>ACOMPAÑAMIENTO</v>
      </c>
      <c r="F1325" t="str">
        <v>ACOMPAÑAMIENTO</v>
      </c>
      <c r="G1325" t="str">
        <v>ACOMPAÑAMIENTO</v>
      </c>
      <c r="H1325" t="str" xml:space="preserve">
        <v xml:space="preserve">Buenas Tardes Su ayuda con la visita proactiva de la tienda y envio del respectivo informe del estado de la tienda_x000d_
</v>
      </c>
      <c r="I1325" t="str" xml:space="preserve">
        <v xml:space="preserve">Buenas Tardes Su ayuda con la visita proactiva de la tienda y envio del respectivo informe del estado de la tienda_x000d_
</v>
      </c>
      <c r="J1325" t="str">
        <v>Se realizó el recorrido por la tienda para validar el funcionamiento de los diferentes equipos en cada area. Se ingreso la información en la aplicación para reportar las fallas y se hizo firmar por los jefes correspondientes.</v>
      </c>
      <c r="K1325">
        <v>45691.52291666667</v>
      </c>
      <c r="L1325">
        <v>45691.631944444445</v>
      </c>
      <c r="M1325">
        <v>45693</v>
      </c>
      <c r="N1325" t="str">
        <f>TEXT(M1325, "DDDD")</f>
        <v>miércoles</v>
      </c>
      <c r="O1325" t="str" xml:space="preserve">
        <v xml:space="preserve">M074 METRO FACATATIVA_x000d_
_x000d_
</v>
      </c>
      <c r="P1325" t="str">
        <v>FACATATIVA</v>
      </c>
      <c r="Q1325" t="str">
        <f>IF(ISBLANK(P1325),"0",(VLOOKUP(P1325,REGION,2,FALSE)))</f>
        <v>BOGOTA</v>
      </c>
      <c r="R1325" t="str">
        <v>Alexander Castillo Sotelo</v>
      </c>
      <c r="S1325">
        <f>IF(ISBLANK(R1325),"0", VLOOKUP(R1325,PERSONAL,2,FALSE))</f>
        <v>80216449</v>
      </c>
      <c r="T1325" t="str">
        <v>ALIADO</v>
      </c>
      <c r="U1325">
        <v>0.6965277777777777</v>
      </c>
      <c r="V1325">
        <v>0.7166666666666667</v>
      </c>
      <c r="W1325">
        <f>V1325-U1325</f>
        <v>0.02013888888888893</v>
      </c>
      <c r="X1325">
        <v>1</v>
      </c>
      <c r="Y1325">
        <f>NETWORKDAYS(K1325,M1325)</f>
        <v>3</v>
      </c>
      <c r="Z1325" t="str">
        <f>IF(Y1325&lt;=2,"CUMPLE","NO CUMPLE")</f>
        <v>NO CUMPLE</v>
      </c>
      <c r="AB1325" t="str">
        <v>POR TICKET</v>
      </c>
      <c r="AC1325" t="str">
        <f>TEXT(M1325,"mmmm")</f>
        <v>febrero</v>
      </c>
      <c r="AD1325" t="str">
        <f>TEXT(M1325,"yyyy")</f>
        <v>yyyy</v>
      </c>
      <c r="AE1325">
        <f>W1325*60*24</f>
        <v>29.000000000000057</v>
      </c>
      <c r="AF1325">
        <f>AE1325/60</f>
        <v>0.4833333333333343</v>
      </c>
      <c r="AG1325">
        <f>AE1325/60</f>
        <v>0.4833333333333343</v>
      </c>
      <c r="AH1325">
        <f>L1325-K1325</f>
        <v>0.10902777777664596</v>
      </c>
      <c r="AI1325">
        <f>AH1325*24*60</f>
        <v>156.99999999837019</v>
      </c>
      <c r="AJ1325">
        <f>75728*X1325</f>
        <v>75728</v>
      </c>
    </row>
    <row r="1326" xml:space="preserve">
      <c r="A1326">
        <v>1167116</v>
      </c>
      <c r="B1326" t="str">
        <v>INCIDENTE</v>
      </c>
      <c r="C1326" t="str">
        <v>CERRADO</v>
      </c>
      <c r="D1326" t="str">
        <v>ACOMPAÑAMIENTO</v>
      </c>
      <c r="E1326" t="str">
        <v>ACOMPAÑAMIENTO</v>
      </c>
      <c r="F1326" t="str">
        <v>ACOMPAÑAMIENTO</v>
      </c>
      <c r="G1326" t="str">
        <v>ACOMPAÑAMIENTO</v>
      </c>
      <c r="H1326" t="str" xml:space="preserve">
        <v xml:space="preserve">Se solicita acompañamiento en tienda Metro San Gil para cambio de cables seriales en datafonos Redeban; confirmar las pruebas después del cambio y configuración de las POS._x000d_
</v>
      </c>
      <c r="I1326" t="str" xml:space="preserve">
        <v xml:space="preserve">Se solicita acompañamiento en tienda Metro San Gil para cambio de cables seriales en datafonos Redeban; confirmar las pruebas después del cambio y configuración de las POS._x000d_
</v>
      </c>
      <c r="J1326" t="str" xml:space="preserve">
        <v xml:space="preserve">Se realiza acompañamiento en la instalación del cable del datáfono; se cambia el cable USB por cable serial; se realizan pruebas en las cajas (1; 2; 3; 4; 5; 6; 7; 8). Las pruebas se realizan con la coordinadora de cajas Laura Báez._x000d_
_x000d_
Se ayuda en la configuración de la balanza de la POS 2; para dejar el peso en 0. Se pasan etiquetas; se reinicia; y queda con una desviación de 0;05 gramos; lo cual está dentro de lo permitido. Se informa a la coordinadora de cajas</v>
      </c>
      <c r="K1326">
        <v>45692.66458333333</v>
      </c>
      <c r="L1326">
        <v>45692.669444444444</v>
      </c>
      <c r="M1326">
        <v>45694</v>
      </c>
      <c r="N1326" t="str">
        <f>TEXT(M1326, "DDDD")</f>
        <v>jueves</v>
      </c>
      <c r="O1326" t="str" xml:space="preserve">
        <v xml:space="preserve">M183 METRO SAN GIL_x000d_
_x000d_
</v>
      </c>
      <c r="P1326" t="str">
        <v>SAN GIL</v>
      </c>
      <c r="Q1326" t="str">
        <f>IF(ISBLANK(P1326),"0",(VLOOKUP(P1326,REGION,2,FALSE)))</f>
        <v>ORIENTE</v>
      </c>
      <c r="R1326" t="str">
        <v>Henry Alejandro Niño Centeno</v>
      </c>
      <c r="S1326" t="e">
        <f>IF(ISBLANK(R1326),"0", VLOOKUP(R1326,PERSONAL,2,FALSE))</f>
        <v>#N/A</v>
      </c>
      <c r="T1326" t="str">
        <v>ALIADO</v>
      </c>
      <c r="U1326">
        <v>0.3055555555555556</v>
      </c>
      <c r="V1326">
        <v>0.4305555555555556</v>
      </c>
      <c r="W1326">
        <f>V1326-U1326</f>
        <v>0.125</v>
      </c>
      <c r="X1326" t="str">
        <v>1;5</v>
      </c>
      <c r="Y1326">
        <f>NETWORKDAYS(K1326,M1326)</f>
        <v>3</v>
      </c>
      <c r="Z1326" t="str">
        <f>IF(Y1326&lt;=2,"CUMPLE","NO CUMPLE")</f>
        <v>NO CUMPLE</v>
      </c>
      <c r="AB1326" t="str">
        <v>POR TICKET</v>
      </c>
      <c r="AC1326" t="str">
        <f>TEXT(M1326,"mmmm")</f>
        <v>febrero</v>
      </c>
      <c r="AD1326" t="str">
        <f>TEXT(M1326,"yyyy")</f>
        <v>yyyy</v>
      </c>
      <c r="AE1326">
        <f>W1326*60*24</f>
        <v>180</v>
      </c>
      <c r="AF1326">
        <f>AE1326/60</f>
        <v>3</v>
      </c>
      <c r="AG1326">
        <f>AE1326/60</f>
        <v>3</v>
      </c>
      <c r="AH1326">
        <f>L1326-K1326</f>
        <v>0.004861111112404615</v>
      </c>
      <c r="AI1326">
        <f>AH1326*24*60</f>
        <v>7.000000001862645</v>
      </c>
      <c r="AJ1326" t="e">
        <f>75728*X1326</f>
        <v>#VALUE!</v>
      </c>
    </row>
    <row r="1327" xml:space="preserve">
      <c r="A1327">
        <v>1167499</v>
      </c>
      <c r="B1327" t="str">
        <v>INCIDENTE</v>
      </c>
      <c r="C1327" t="str">
        <v>CERRADO</v>
      </c>
      <c r="D1327" t="str">
        <v>TIENDA</v>
      </c>
      <c r="E1327" t="str">
        <v>BALANZA</v>
      </c>
      <c r="F1327" t="str">
        <v>BALANZA</v>
      </c>
      <c r="G1327" t="str">
        <v>METTLER TOLEDO</v>
      </c>
      <c r="H1327" t="str" xml:space="preserve">
        <v xml:space="preserve">Buenas Noches; Por favor nos pueden colaborar con la revisión de la balanza de Panadería ya que presenta falla al momento de imprimir el tiquete; esta gastando 2 tiquetes para imprimir 1; (IPAdr 10.131.100.54). gracias._x000d_
</v>
      </c>
      <c r="I1327" t="str" xml:space="preserve">
        <v xml:space="preserve">Buenas Noches; Por favor nos pueden colaborar con la revisión de la balanza de Panadería ya que presenta falla al momento de imprimir el tiquete; esta gastando 2 tiquetes para imprimir 1; (IPAdr 10.131.100.54). gracias._x000d_
</v>
      </c>
      <c r="J1327" t="str" xml:space="preserve">
        <v xml:space="preserve">Se realiza un mantenimiento general a la Balanza de Panaderia; ya que se encontraba en un pesimo estado; la cual ocasionaba _x000d_
el mal funcionamiento de la balanza; despues de eso se procede a hacer la respectiva configuracion para las etiquetas para que tengan _x000d_
un buen funcionamiento; quedo todo solucionado correctamente</v>
      </c>
      <c r="K1327">
        <v>45693.34097222222</v>
      </c>
      <c r="L1327">
        <v>45693.38055555556</v>
      </c>
      <c r="M1327">
        <v>45694</v>
      </c>
      <c r="N1327" t="str">
        <f>TEXT(M1327, "DDDD")</f>
        <v>jueves</v>
      </c>
      <c r="O1327" t="str" xml:space="preserve">
        <v xml:space="preserve">J047 JUMBO GIRARDOT_x000d_
_x000d_
</v>
      </c>
      <c r="P1327" t="str">
        <v>GIRARDOT</v>
      </c>
      <c r="Q1327" t="str">
        <f>IF(ISBLANK(P1327),"0",(VLOOKUP(P1327,REGION,2,FALSE)))</f>
        <v>OCCIDENTE</v>
      </c>
      <c r="R1327" t="str">
        <v>Michael Smit Villabon Trujillo</v>
      </c>
      <c r="S1327" t="e">
        <f>IF(ISBLANK(R1327),"0", VLOOKUP(R1327,PERSONAL,2,FALSE))</f>
        <v>#N/A</v>
      </c>
      <c r="T1327" t="str">
        <v>ALIADO</v>
      </c>
      <c r="U1327">
        <v>0.4166666666666667</v>
      </c>
      <c r="V1327">
        <v>0.5208333333333334</v>
      </c>
      <c r="W1327">
        <f>V1327-U1327</f>
        <v>0.10416666666666669</v>
      </c>
      <c r="X1327">
        <v>1</v>
      </c>
      <c r="Y1327">
        <f>NETWORKDAYS(K1327,M1327)</f>
        <v>2</v>
      </c>
      <c r="Z1327" t="str">
        <f>IF(Y1327&lt;=2,"CUMPLE","NO CUMPLE")</f>
        <v>CUMPLE</v>
      </c>
      <c r="AB1327" t="str">
        <v>POR TICKET</v>
      </c>
      <c r="AC1327" t="str">
        <f>TEXT(M1327,"mmmm")</f>
        <v>febrero</v>
      </c>
      <c r="AD1327" t="str">
        <f>TEXT(M1327,"yyyy")</f>
        <v>yyyy</v>
      </c>
      <c r="AE1327">
        <f>W1327*60*24</f>
        <v>150.00000000000003</v>
      </c>
      <c r="AF1327">
        <f>AE1327/60</f>
        <v>2.5000000000000004</v>
      </c>
      <c r="AG1327">
        <f>AE1327/60</f>
        <v>2.5000000000000004</v>
      </c>
      <c r="AH1327">
        <f>L1327-K1327</f>
        <v>0.039583333338669036</v>
      </c>
      <c r="AI1327">
        <f>AH1327*24*60</f>
        <v>57.00000000768341</v>
      </c>
      <c r="AJ1327">
        <f>75728*X1327</f>
        <v>75728</v>
      </c>
    </row>
    <row r="1328" xml:space="preserve">
      <c r="A1328">
        <v>1168394</v>
      </c>
      <c r="B1328" t="str">
        <v>INCIDENTE</v>
      </c>
      <c r="C1328" t="str">
        <v>CERRADO</v>
      </c>
      <c r="D1328" t="str">
        <v>TIENDA</v>
      </c>
      <c r="E1328" t="str">
        <v>TIENDA</v>
      </c>
      <c r="F1328" t="str">
        <v>TIENDA</v>
      </c>
      <c r="G1328" t="str">
        <v>TIENDA</v>
      </c>
      <c r="H1328" t="str" xml:space="preserve">
        <v xml:space="preserve">Buen día; solicito de su amable colaboración para la revisión del reloj biométrico ubicado en reloj control ya que presenta mucha demora al momento de realizar los marcajes; gracias_x000d_
</v>
      </c>
      <c r="I1328" t="str" xml:space="preserve">
        <v xml:space="preserve">Buen día; solicito de su amable colaboración para la revisión del reloj biométrico ubicado en reloj control ya que presenta mucha demora al momento de realizar los marcajes; gracias_x000d_
</v>
      </c>
      <c r="J1328" t="str" xml:space="preserve">
        <v xml:space="preserve">Se realiza revision al control reloj; presenta mucha lentitud; procedemos a desmontarlo de la base; a ver primero el estado _x000d_
del cable de red; procedemos a reiniciar el control reloj; se deja con un cable que se ve en mejor estado encontrado en tienda; se _x000d_
hacen las pruebas y todo queda correctamente</v>
      </c>
      <c r="K1328">
        <v>45693.611805555556</v>
      </c>
      <c r="L1328">
        <v>45693.620833333334</v>
      </c>
      <c r="M1328">
        <v>45694</v>
      </c>
      <c r="N1328" t="str">
        <f>TEXT(M1328, "DDDD")</f>
        <v>jueves</v>
      </c>
      <c r="O1328" t="str" xml:space="preserve">
        <v xml:space="preserve">M179 METRO PITALITO_x000d_
_x000d_
</v>
      </c>
      <c r="P1328" t="str">
        <v>PITALITO</v>
      </c>
      <c r="Q1328" t="str">
        <f>IF(ISBLANK(P1328),"0",(VLOOKUP(P1328,REGION,2,FALSE)))</f>
        <v>OCCIDENTE</v>
      </c>
      <c r="R1328" t="str">
        <v>Michael Smit Villabon Trujillo</v>
      </c>
      <c r="S1328" t="e">
        <f>IF(ISBLANK(R1328),"0", VLOOKUP(R1328,PERSONAL,2,FALSE))</f>
        <v>#N/A</v>
      </c>
      <c r="T1328" t="str">
        <v>ALIADO</v>
      </c>
      <c r="U1328">
        <v>0.3333333333333333</v>
      </c>
      <c r="V1328">
        <v>0.3541666666666667</v>
      </c>
      <c r="W1328">
        <f>V1328-U1328</f>
        <v>0.02083333333333337</v>
      </c>
      <c r="X1328">
        <v>1</v>
      </c>
      <c r="Y1328">
        <f>NETWORKDAYS(K1328,M1328)</f>
        <v>2</v>
      </c>
      <c r="Z1328" t="str">
        <f>IF(Y1328&lt;=2,"CUMPLE","NO CUMPLE")</f>
        <v>CUMPLE</v>
      </c>
      <c r="AB1328" t="str">
        <v>POR TICKET</v>
      </c>
      <c r="AC1328" t="str">
        <f>TEXT(M1328,"mmmm")</f>
        <v>febrero</v>
      </c>
      <c r="AD1328" t="str">
        <f>TEXT(M1328,"yyyy")</f>
        <v>yyyy</v>
      </c>
      <c r="AE1328">
        <f>W1328*60*24</f>
        <v>30.000000000000053</v>
      </c>
      <c r="AF1328">
        <f>AE1328/60</f>
        <v>0.5000000000000009</v>
      </c>
      <c r="AG1328">
        <f>AE1328/60</f>
        <v>0.5000000000000009</v>
      </c>
      <c r="AH1328">
        <f>L1328-K1328</f>
        <v>0.009027777778101154</v>
      </c>
      <c r="AI1328">
        <f>AH1328*24*60</f>
        <v>13.000000000465661</v>
      </c>
      <c r="AJ1328">
        <f>75728*X1328</f>
        <v>75728</v>
      </c>
    </row>
    <row r="1329" xml:space="preserve">
      <c r="A1329">
        <v>1161084</v>
      </c>
      <c r="B1329" t="str">
        <v>INCIDENTE</v>
      </c>
      <c r="C1329" t="str">
        <v>CERRADO</v>
      </c>
      <c r="D1329" t="str">
        <v>CARNES</v>
      </c>
      <c r="E1329" t="str">
        <v>KIOSCO</v>
      </c>
      <c r="F1329" t="str">
        <v>KIOSCO</v>
      </c>
      <c r="G1329" t="str">
        <v>KIOSCO</v>
      </c>
      <c r="H1329" t="str" xml:space="preserve">
        <v xml:space="preserve">Computador del kio no funciona; además el cable que va al monitor presenta fallas_x000d_
</v>
      </c>
      <c r="I1329" t="str" xml:space="preserve">
        <v xml:space="preserve">Computador del kio no funciona; además el cable que va al monitor presenta fallas_x000d_
</v>
      </c>
      <c r="J1329" t="str" xml:space="preserve">
        <v xml:space="preserve">Computador del kio no funciona; además el cable que va al monitor presenta fallas_x000d_
</v>
      </c>
      <c r="K1329">
        <v>45691.69305555556</v>
      </c>
      <c r="L1329">
        <v>45691.725694444445</v>
      </c>
      <c r="M1329">
        <v>45694</v>
      </c>
      <c r="N1329" t="str">
        <f>TEXT(M1329, "DDDD")</f>
        <v>jueves</v>
      </c>
      <c r="O1329" t="str" xml:space="preserve">
        <v xml:space="preserve">M040 METRO RIOHACHA_x000d_
_x000d_
</v>
      </c>
      <c r="P1329" t="str">
        <v>RIOHACHA</v>
      </c>
      <c r="Q1329" t="str">
        <f>IF(ISBLANK(P1329),"0",(VLOOKUP(P1329,REGION,2,FALSE)))</f>
        <v>COSTA</v>
      </c>
      <c r="R1329" t="str">
        <v xml:space="preserve">EDUARDO RAFAEL DE ARMAS HERRERA </v>
      </c>
      <c r="S1329" t="e">
        <f>IF(ISBLANK(R1329),"0", VLOOKUP(R1329,PERSONAL,2,FALSE))</f>
        <v>#N/A</v>
      </c>
      <c r="T1329" t="str">
        <v>DIRECTO</v>
      </c>
      <c r="U1329">
        <v>0.375</v>
      </c>
      <c r="V1329">
        <v>0.4166666666666667</v>
      </c>
      <c r="W1329">
        <f>V1329-U1329</f>
        <v>0.041666666666666685</v>
      </c>
      <c r="X1329">
        <v>1</v>
      </c>
      <c r="Y1329">
        <f>NETWORKDAYS(K1329,M1329)</f>
        <v>4</v>
      </c>
      <c r="Z1329" t="str">
        <f>IF(Y1329&lt;=2,"CUMPLE","NO CUMPLE")</f>
        <v>NO CUMPLE</v>
      </c>
      <c r="AB1329" t="str">
        <v>POR TICKET</v>
      </c>
      <c r="AC1329" t="str">
        <f>TEXT(M1329,"mmmm")</f>
        <v>febrero</v>
      </c>
      <c r="AD1329" t="str">
        <f>TEXT(M1329,"yyyy")</f>
        <v>yyyy</v>
      </c>
      <c r="AE1329">
        <f>W1329*60*24</f>
        <v>60.00000000000002</v>
      </c>
      <c r="AF1329">
        <f>AE1329/60</f>
        <v>1.0000000000000004</v>
      </c>
      <c r="AG1329">
        <f>AE1329/60</f>
        <v>1.0000000000000004</v>
      </c>
      <c r="AH1329">
        <f>L1329-K1329</f>
        <v>0.032638888886140194</v>
      </c>
      <c r="AI1329">
        <f>AH1329*24*60</f>
        <v>46.99999999604188</v>
      </c>
      <c r="AJ1329">
        <f>75728*X1329</f>
        <v>75728</v>
      </c>
    </row>
    <row r="1330" xml:space="preserve">
      <c r="A1330">
        <v>1157283</v>
      </c>
      <c r="B1330" t="str">
        <v>INCIDENTE</v>
      </c>
      <c r="C1330" t="str">
        <v>CERRADO</v>
      </c>
      <c r="D1330" t="str">
        <v>ACOMPAÑAMIENTO</v>
      </c>
      <c r="E1330" t="str">
        <v>ACOMPAÑAMIENTO</v>
      </c>
      <c r="F1330" t="str">
        <v>ACOMPAÑAMIENTO</v>
      </c>
      <c r="G1330" t="str">
        <v>ACOMPAÑAMIENTO</v>
      </c>
      <c r="H1330" t="str" xml:space="preserve">
        <v xml:space="preserve">Buen Dia Solicita Técnico de isit para el dia 6 de Febrero a las 6:00 AM ya que el día 5 de Febrero se van a realizar trabajos eléctricos y se requiere la presencia de Isit para que nos garantice que todos los equipos estén Ok. Adicional se necesita destruir varios equipos de comunicación la cual se les dio de baja. Saludes_x000d_
</v>
      </c>
      <c r="I1330" t="str" xml:space="preserve">
        <v xml:space="preserve">Buen Dia Solicita Técnico de isit para el dia 6 de Febrero a las 6:00 AM ya que el día 5 de Febrero se van a realizar trabajos eléctricos y se requiere la presencia de Isit para que nos garantice que todos los equipos estén Ok. Adicional se necesita destruir varios equipos de comunicación la cual se les dio de baja. Saludes_x000d_
</v>
      </c>
      <c r="J1330" t="str" xml:space="preserve">
        <v xml:space="preserve">Se realiza acompañamiento en la tienda y se realizan varias actividades:                                         _x000d_
Se efectua revision de funcionamiento de equipos de computo en toda la tienda.                                        _x000d_
Se Realiza destruccion de equipos indicados por el Ingeniero de Sistemas de Cencosud</v>
      </c>
      <c r="K1330">
        <v>45686.67222222222</v>
      </c>
      <c r="L1330">
        <v>45686.6875</v>
      </c>
      <c r="M1330">
        <v>45694</v>
      </c>
      <c r="N1330" t="str">
        <f>TEXT(M1330, "DDDD")</f>
        <v>jueves</v>
      </c>
      <c r="O1330" t="str" xml:space="preserve">
        <v xml:space="preserve">M040 METRO RIOHACHA_x000d_
_x000d_
</v>
      </c>
      <c r="P1330" t="str">
        <v>RIOHACHA</v>
      </c>
      <c r="Q1330" t="str">
        <f>IF(ISBLANK(P1330),"0",(VLOOKUP(P1330,REGION,2,FALSE)))</f>
        <v>COSTA</v>
      </c>
      <c r="R1330" t="str">
        <v xml:space="preserve">EDUARDO RAFAEL DE ARMAS HERRERA </v>
      </c>
      <c r="S1330" t="e">
        <f>IF(ISBLANK(R1330),"0", VLOOKUP(R1330,PERSONAL,2,FALSE))</f>
        <v>#N/A</v>
      </c>
      <c r="T1330" t="str">
        <v>DIRECTO</v>
      </c>
      <c r="U1330">
        <v>0.25</v>
      </c>
      <c r="V1330">
        <v>0.625</v>
      </c>
      <c r="W1330">
        <f>V1330-U1330</f>
        <v>0.375</v>
      </c>
      <c r="X1330" t="str">
        <v>2;5</v>
      </c>
      <c r="Y1330">
        <f>NETWORKDAYS(K1330,M1330)</f>
        <v>7</v>
      </c>
      <c r="Z1330" t="str">
        <f>IF(Y1330&lt;=2,"CUMPLE","NO CUMPLE")</f>
        <v>NO CUMPLE</v>
      </c>
      <c r="AB1330" t="str">
        <v xml:space="preserve">POR DIA </v>
      </c>
      <c r="AC1330" t="str">
        <f>TEXT(M1330,"mmmm")</f>
        <v>febrero</v>
      </c>
      <c r="AD1330" t="str">
        <f>TEXT(M1330,"yyyy")</f>
        <v>yyyy</v>
      </c>
      <c r="AE1330">
        <f>W1330*60*24</f>
        <v>540</v>
      </c>
      <c r="AF1330">
        <f>AE1330/60</f>
        <v>9</v>
      </c>
      <c r="AG1330">
        <f>AE1330/60</f>
        <v>9</v>
      </c>
      <c r="AH1330">
        <f>L1330-K1330</f>
        <v>0.015277777776645962</v>
      </c>
      <c r="AI1330">
        <f>AH1330*24*60</f>
        <v>21.999999998370185</v>
      </c>
      <c r="AJ1330" t="e">
        <f>75728*X1330</f>
        <v>#VALUE!</v>
      </c>
    </row>
    <row r="1331" xml:space="preserve">
      <c r="A1331">
        <v>1170428</v>
      </c>
      <c r="B1331" t="str">
        <v>INCIDENTE</v>
      </c>
      <c r="C1331" t="str">
        <v>CERRADO</v>
      </c>
      <c r="D1331" t="str">
        <v>TIENDA</v>
      </c>
      <c r="E1331" t="str">
        <v>RELOJES</v>
      </c>
      <c r="F1331" t="str">
        <v>RELOJES</v>
      </c>
      <c r="G1331" t="str">
        <v>SUPREMA</v>
      </c>
      <c r="H1331" t="str" xml:space="preserve">
        <v xml:space="preserve">Buenos días; por favor se solicita validación de relojes de marcajes; los cuales presentan lentitud SERIAL:546854312 - 546854318_x000d_
</v>
      </c>
      <c r="I1331" t="str" xml:space="preserve">
        <v xml:space="preserve">Buenos días; por favor se solicita validación de relojes de marcajes; los cuales presentan lentitud SERIAL:546854312 - 546854318_x000d_
</v>
      </c>
      <c r="J1331" t="str">
        <v>tecnico llega a sitio y se intenerviene los equipos con serial 546854312 y 546854318 lo cual se realiza un  desmotaje del reloj de entrada para asi reiniciar el dispositivo ; luego se va a el reloj de de caja por lo que se procede a realizar el desmontaje del mismo; luego se realiza pruebas quedando operativo los relojes</v>
      </c>
      <c r="K1331">
        <v>45694.51527777778</v>
      </c>
      <c r="L1331">
        <v>45694.535416666666</v>
      </c>
      <c r="M1331">
        <v>45694</v>
      </c>
      <c r="N1331" t="str">
        <f>TEXT(M1331, "DDDD")</f>
        <v>jueves</v>
      </c>
      <c r="O1331" t="str" xml:space="preserve">
        <v xml:space="preserve">M085 METRO MONTERIA_x000d_
_x000d_
</v>
      </c>
      <c r="P1331" t="str">
        <v>MONTERIA</v>
      </c>
      <c r="Q1331" t="str">
        <f>IF(ISBLANK(P1331),"0",(VLOOKUP(P1331,REGION,2,FALSE)))</f>
        <v>COSTA</v>
      </c>
      <c r="R1331" t="str">
        <v>Sharon Yaneth Kerguelen Wilches</v>
      </c>
      <c r="S1331">
        <f>IF(ISBLANK(R1331),"0", VLOOKUP(R1331,PERSONAL,2,FALSE))</f>
        <v>1067917448</v>
      </c>
      <c r="T1331" t="str">
        <v>DIRECTO</v>
      </c>
      <c r="U1331">
        <v>0.5833333333333334</v>
      </c>
      <c r="V1331">
        <v>0.65625</v>
      </c>
      <c r="W1331">
        <f>V1331-U1331</f>
        <v>0.07291666666666663</v>
      </c>
      <c r="X1331">
        <v>1</v>
      </c>
      <c r="Y1331">
        <f>NETWORKDAYS(K1331,M1331)</f>
        <v>1</v>
      </c>
      <c r="Z1331" t="str">
        <f>IF(Y1331&lt;=2,"CUMPLE","NO CUMPLE")</f>
        <v>CUMPLE</v>
      </c>
      <c r="AB1331" t="str">
        <v>POR TICKET</v>
      </c>
      <c r="AC1331" t="str">
        <f>TEXT(M1331,"mmmm")</f>
        <v>febrero</v>
      </c>
      <c r="AD1331" t="str">
        <f>TEXT(M1331,"yyyy")</f>
        <v>yyyy</v>
      </c>
      <c r="AE1331">
        <f>W1331*60*24</f>
        <v>104.99999999999996</v>
      </c>
      <c r="AF1331">
        <f>AE1331/60</f>
        <v>1.7499999999999993</v>
      </c>
      <c r="AG1331">
        <f>AE1331/60</f>
        <v>1.7499999999999993</v>
      </c>
      <c r="AH1331">
        <f>L1331-K1331</f>
        <v>0.020138888889050577</v>
      </c>
      <c r="AI1331">
        <f>AH1331*24*60</f>
        <v>29.00000000023283</v>
      </c>
      <c r="AJ1331">
        <f>75728*X1331</f>
        <v>75728</v>
      </c>
    </row>
    <row r="1332" xml:space="preserve">
      <c r="A1332">
        <v>1166909</v>
      </c>
      <c r="B1332" t="str">
        <v>INCIDENTE</v>
      </c>
      <c r="C1332" t="str">
        <v>CERRADO</v>
      </c>
      <c r="D1332" t="str">
        <v>ACOMPAÑAMIENTO</v>
      </c>
      <c r="E1332" t="str">
        <v>ACOMPAÑAMIENTO</v>
      </c>
      <c r="F1332" t="str">
        <v>ACOMPAÑAMIENTO</v>
      </c>
      <c r="G1332" t="str">
        <v>ACOMPAÑAMIENTO</v>
      </c>
      <c r="H1332" t="str" xml:space="preserve">
        <v xml:space="preserve">Se requiere apoyo en tienda para validación de novedades en tienda._x000d_
</v>
      </c>
      <c r="I1332" t="str" xml:space="preserve">
        <v xml:space="preserve">Se requiere apoyo en tienda para validación de novedades en tienda._x000d_
</v>
      </c>
      <c r="J1332" t="str" xml:space="preserve">
        <v xml:space="preserve">Sustitución de Cableado en Datafonos a POS: Se reemplazó el cableado de los datafonos hacia los puntos de venta (POS) para mejorar _x000d_
la estabilidad de la conexión y optimizar la transmisión de datos._x000d_
Reinicio y Borrado de Caché en Reloj de Marcaje: Se realizó un reinicio del sistema de reloj de marcaje para eliminar el caché y _x000d_
mejorar la captura de entradas y salidas de los colaboradores; garantizando la puntualidad de los datos._x000d_
Asistencia al Gerente en Acceso a la Red: Se brindó soporte al Gerente para resolver problemas de acceso a la red desde su portátil; _x000d_
ajustando la configuración necesaria para su correcto funcionamiento._x000d_
Verificación de Fecha y Hora en Balanzas de Carne: Se revisó la correcta configuración de las balanzas de carne; asegurando que la _x000d_
fecha y hora de las impresiones fueran precisas y cumplieran con los estándares operativos</v>
      </c>
      <c r="K1332">
        <v>45692.61736111111</v>
      </c>
      <c r="L1332">
        <v>45692.643055555556</v>
      </c>
      <c r="M1332">
        <v>45694</v>
      </c>
      <c r="N1332" t="str">
        <f>TEXT(M1332, "DDDD")</f>
        <v>jueves</v>
      </c>
      <c r="O1332" t="str" xml:space="preserve">
        <v xml:space="preserve">J185 JUMBO YOPAL_x000d_
_x000d_
</v>
      </c>
      <c r="P1332" t="str">
        <v>YOPAL</v>
      </c>
      <c r="Q1332" t="str">
        <f>IF(ISBLANK(P1332),"0",(VLOOKUP(P1332,REGION,2,FALSE)))</f>
        <v>ORIENTE</v>
      </c>
      <c r="R1332" t="str">
        <v>Victor Julian Corredor Ortiz</v>
      </c>
      <c r="S1332" t="e">
        <f>IF(ISBLANK(R1332),"0", VLOOKUP(R1332,PERSONAL,2,FALSE))</f>
        <v>#N/A</v>
      </c>
      <c r="T1332" t="str">
        <v>CFS</v>
      </c>
      <c r="U1332">
        <v>0.2916666666666667</v>
      </c>
      <c r="V1332">
        <v>0.6666666666666666</v>
      </c>
      <c r="W1332">
        <f>V1332-U1332</f>
        <v>0.37499999999999994</v>
      </c>
      <c r="X1332" t="str">
        <v>2;5</v>
      </c>
      <c r="Y1332">
        <f>NETWORKDAYS(K1332,M1332)</f>
        <v>3</v>
      </c>
      <c r="Z1332" t="str">
        <f>IF(Y1332&lt;=2,"CUMPLE","NO CUMPLE")</f>
        <v>NO CUMPLE</v>
      </c>
      <c r="AB1332" t="str">
        <v xml:space="preserve">POR DIA </v>
      </c>
      <c r="AC1332" t="str">
        <f>TEXT(M1332,"mmmm")</f>
        <v>febrero</v>
      </c>
      <c r="AD1332" t="str">
        <f>TEXT(M1332,"yyyy")</f>
        <v>yyyy</v>
      </c>
      <c r="AE1332">
        <f>W1332*60*24</f>
        <v>539.9999999999999</v>
      </c>
      <c r="AF1332">
        <f>AE1332/60</f>
        <v>8.999999999999998</v>
      </c>
      <c r="AG1332">
        <f>AE1332/60</f>
        <v>8.999999999999998</v>
      </c>
      <c r="AH1332">
        <f>L1332-K1332</f>
        <v>0.025694444448163267</v>
      </c>
      <c r="AI1332">
        <f>AH1332*24*60</f>
        <v>37.000000005355105</v>
      </c>
      <c r="AJ1332" t="e">
        <f>75728*X1332</f>
        <v>#VALUE!</v>
      </c>
    </row>
    <row r="1333" xml:space="preserve">
      <c r="A1333">
        <v>1163604</v>
      </c>
      <c r="B1333" t="str">
        <v>INCIDENTE</v>
      </c>
      <c r="C1333" t="str">
        <v>ABIERTO</v>
      </c>
      <c r="D1333" t="str">
        <v>TIENDA</v>
      </c>
      <c r="E1333" t="str">
        <v>ACCESS POINT</v>
      </c>
      <c r="F1333" t="str">
        <v>ACCESS POINT</v>
      </c>
      <c r="G1333" t="str">
        <v>ACCESS POINT</v>
      </c>
      <c r="H1333" t="str" xml:space="preserve">
        <v xml:space="preserve">_x000d_
Esta en mal estado el acces point y el puerto de red donde se conecta. están cristalizados por el sol; los plásticos al tocarlos se parten._x000d_
_x000d_
</v>
      </c>
      <c r="I1333" t="str" xml:space="preserve">
        <v xml:space="preserve">_x000d_
Esta en mal estado el acces point y el puerto de red donde se conecta. están cristalizados por el sol; los plásticos al tocarlos se parten._x000d_
_x000d_
</v>
      </c>
      <c r="J1333" t="str" xml:space="preserve">
        <v xml:space="preserve">Se realiza revision del punto de red y del ap; se toman las respectivas fotos y pruebas solicitadas por Edwin; si se encuentra _x000d_
en mal estado para su respectiva solicitud; se adjuntan pruebas._x000d_
_x000d_
https://drive.google.com/drive/folders/1Ymdf8l2zDffsA2yipb1t72wfWhl4HcH2?usp=drive_link</v>
      </c>
      <c r="K1333">
        <v>45692.364583333336</v>
      </c>
      <c r="L1333">
        <v>45692.52916666667</v>
      </c>
      <c r="M1333">
        <v>45694</v>
      </c>
      <c r="N1333" t="str">
        <f>TEXT(M1333, "DDDD")</f>
        <v>jueves</v>
      </c>
      <c r="O1333" t="str" xml:space="preserve">
        <v xml:space="preserve">Z047 EDS GIRARDOT_x000d_
_x000d_
</v>
      </c>
      <c r="P1333" t="str">
        <v>GIRARDOT</v>
      </c>
      <c r="Q1333" t="str">
        <f>IF(ISBLANK(P1333),"0",(VLOOKUP(P1333,REGION,2,FALSE)))</f>
        <v>OCCIDENTE</v>
      </c>
      <c r="R1333" t="str">
        <v>Michael Smit Villabon Trujillo</v>
      </c>
      <c r="S1333" t="e">
        <f>IF(ISBLANK(R1333),"0", VLOOKUP(R1333,PERSONAL,2,FALSE))</f>
        <v>#N/A</v>
      </c>
      <c r="T1333" t="str">
        <v>ALIADO</v>
      </c>
      <c r="U1333">
        <v>0.5208333333333334</v>
      </c>
      <c r="V1333">
        <v>0.5416666666666666</v>
      </c>
      <c r="W1333">
        <f>V1333-U1333</f>
        <v>0.02083333333333326</v>
      </c>
      <c r="X1333">
        <v>1</v>
      </c>
      <c r="Y1333">
        <f>NETWORKDAYS(K1333,M1333)</f>
        <v>3</v>
      </c>
      <c r="Z1333" t="str">
        <f>IF(Y1333&lt;=2,"CUMPLE","NO CUMPLE")</f>
        <v>NO CUMPLE</v>
      </c>
      <c r="AB1333" t="str">
        <v>POR TICKET</v>
      </c>
      <c r="AC1333" t="str">
        <f>TEXT(M1333,"mmmm")</f>
        <v>febrero</v>
      </c>
      <c r="AD1333" t="str">
        <f>TEXT(M1333,"yyyy")</f>
        <v>yyyy</v>
      </c>
      <c r="AE1333">
        <f>W1333*60*24</f>
        <v>29.999999999999893</v>
      </c>
      <c r="AF1333">
        <f>AE1333/60</f>
        <v>0.4999999999999982</v>
      </c>
      <c r="AG1333">
        <f>AE1333/60</f>
        <v>0.4999999999999982</v>
      </c>
      <c r="AH1333">
        <f>L1333-K1333</f>
        <v>0.16458333333139308</v>
      </c>
      <c r="AI1333">
        <f>AH1333*24*60</f>
        <v>236.99999999720603</v>
      </c>
      <c r="AJ1333">
        <f>75728*X1333</f>
        <v>75728</v>
      </c>
    </row>
    <row r="1334" xml:space="preserve">
      <c r="A1334">
        <v>1160454</v>
      </c>
      <c r="B1334" t="str">
        <v>INCIDENTE</v>
      </c>
      <c r="C1334" t="str">
        <v>CERRADO</v>
      </c>
      <c r="D1334" t="str">
        <v>TIENDA</v>
      </c>
      <c r="E1334" t="str">
        <v>BALANZA</v>
      </c>
      <c r="F1334" t="str">
        <v>BALANZA</v>
      </c>
      <c r="G1334" t="str">
        <v>METTLER TOLEDO</v>
      </c>
      <c r="H1334" t="str" xml:space="preserve">
        <v xml:space="preserve">Bascula de platos preparados presenta novedad el momento de imprimir las etiquetas la información de los productos no sale completa como ingredientes; métodos de conservación; etc._x000d_
</v>
      </c>
      <c r="I1334" t="str" xml:space="preserve">
        <v xml:space="preserve">Bascula de platos preparados presenta novedad el momento de imprimir las etiquetas la información de los productos no sale completa como ingredientes; métodos de conservación; etc._x000d_
</v>
      </c>
      <c r="J1334" t="str" xml:space="preserve">
        <v xml:space="preserve">Se realiza un mantenimiento general a la Balanza; ya que se encontraba en un pesimo estado; la cual ocasionaba el mal _x000d_
funcionamiento de la balanza; despues de eso se procede a hacer la respectiva configuracion para las etiquetas para que tengan un _x000d_
buen funcionamiento; a la vez presentaba problemas en redes; no estaba linkeando y no estaba en red; asi que con ayuda de Deissy; _x000d_
que nos colaboro ayudando a configurar el switch y el puerto; quedo todo solucionado correctamente.</v>
      </c>
      <c r="K1334">
        <v>45693.611805555556</v>
      </c>
      <c r="L1334">
        <v>45693.615277777775</v>
      </c>
      <c r="M1334">
        <v>45694</v>
      </c>
      <c r="N1334" t="str">
        <f>TEXT(M1334, "DDDD")</f>
        <v>jueves</v>
      </c>
      <c r="O1334" t="str" xml:space="preserve">
        <v xml:space="preserve">J047 JUMBO GIRARDOT_x000d_
_x000d_
</v>
      </c>
      <c r="P1334" t="str">
        <v>GIRARDOT</v>
      </c>
      <c r="Q1334" t="str">
        <f>IF(ISBLANK(P1334),"0",(VLOOKUP(P1334,REGION,2,FALSE)))</f>
        <v>OCCIDENTE</v>
      </c>
      <c r="R1334" t="str">
        <v>Michael Smit Villabon Trujillo</v>
      </c>
      <c r="S1334" t="e">
        <f>IF(ISBLANK(R1334),"0", VLOOKUP(R1334,PERSONAL,2,FALSE))</f>
        <v>#N/A</v>
      </c>
      <c r="T1334" t="str">
        <v>ALIADO</v>
      </c>
      <c r="U1334">
        <v>0.5625</v>
      </c>
      <c r="V1334">
        <v>0.6666666666666666</v>
      </c>
      <c r="W1334">
        <f>V1334-U1334</f>
        <v>0.10416666666666663</v>
      </c>
      <c r="X1334">
        <v>1</v>
      </c>
      <c r="Y1334">
        <f>NETWORKDAYS(K1334,M1334)</f>
        <v>2</v>
      </c>
      <c r="Z1334" t="str">
        <f>IF(Y1334&lt;=2,"CUMPLE","NO CUMPLE")</f>
        <v>CUMPLE</v>
      </c>
      <c r="AB1334" t="str">
        <v>POR TICKET</v>
      </c>
      <c r="AC1334" t="str">
        <f>TEXT(M1334,"mmmm")</f>
        <v>febrero</v>
      </c>
      <c r="AD1334" t="str">
        <f>TEXT(M1334,"yyyy")</f>
        <v>yyyy</v>
      </c>
      <c r="AE1334">
        <f>W1334*60*24</f>
        <v>149.99999999999994</v>
      </c>
      <c r="AF1334">
        <f>AE1334/60</f>
        <v>2.499999999999999</v>
      </c>
      <c r="AG1334">
        <f>AE1334/60</f>
        <v>2.499999999999999</v>
      </c>
      <c r="AH1334">
        <f>L1334-K1334</f>
        <v>0.0034722222189884633</v>
      </c>
      <c r="AI1334">
        <f>AH1334*24*60</f>
        <v>4.999999995343387</v>
      </c>
      <c r="AJ1334">
        <f>75728*X1334</f>
        <v>75728</v>
      </c>
    </row>
    <row r="1335" xml:space="preserve">
      <c r="A1335">
        <v>1154849</v>
      </c>
      <c r="B1335" t="str">
        <v>INCIDENTE</v>
      </c>
      <c r="C1335" t="str">
        <v>CERRADO</v>
      </c>
      <c r="D1335" t="str">
        <v>TIENDA</v>
      </c>
      <c r="E1335" t="str">
        <v>IMPRESORA</v>
      </c>
      <c r="F1335" t="str">
        <v>IMPRESORA</v>
      </c>
      <c r="G1335" t="str">
        <v>IMPRESORA</v>
      </c>
      <c r="H1335" t="str" xml:space="preserve">
        <v xml:space="preserve">_x000d_
Buenas tardes; por favor me puede ayudar tengo 2 impresoras portables que no funcionan. s/n XXRBJ184204303-XXRBJ184204304 Gracias_x000d_
_x000d_
</v>
      </c>
      <c r="I1335" t="str" xml:space="preserve">
        <v xml:space="preserve">_x000d_
Buenas tardes; por favor me puede ayudar tengo 2 impresoras portables que no funcionan. s/n XXRBJ184204303-XXRBJ184204304 Gracias_x000d_
_x000d_
</v>
      </c>
      <c r="J1335" t="str" xml:space="preserve">
        <v xml:space="preserve">Se realiza diagnostico a tres impresoras zebras portable; la cual una se encuentra con la pantalla dañada y algo obsoleta _x000d_
entonces Miguel nos menciona para darle de baja; ya las dos mas actuales una si se encuentra fuera de funcionamiento por el tema _x000d_
de la bateria; ya la otra apenas nos dieron las direcciones ip; procedimos con la configuracion; estaba teniendo algunas fallas al _x000d_
momento de imprimir; se seguia revisando hasta que quedo correctamente funcionando; ya las partes se pidieron y todo quedo _x000d_
solucionado correctamente.</v>
      </c>
      <c r="K1335">
        <v>45687.29791666667</v>
      </c>
      <c r="L1335">
        <v>45687.44375</v>
      </c>
      <c r="M1335">
        <v>45694</v>
      </c>
      <c r="N1335" t="str">
        <f>TEXT(M1335, "DDDD")</f>
        <v>jueves</v>
      </c>
      <c r="O1335" t="str" xml:space="preserve">
        <v xml:space="preserve">J047 JUMBO GIRARDOT_x000d_
_x000d_
</v>
      </c>
      <c r="P1335" t="str">
        <v>GIRARDOT</v>
      </c>
      <c r="Q1335" t="str">
        <f>IF(ISBLANK(P1335),"0",(VLOOKUP(P1335,REGION,2,FALSE)))</f>
        <v>OCCIDENTE</v>
      </c>
      <c r="R1335" t="str">
        <v>Michael Smit Villabon Trujillo</v>
      </c>
      <c r="S1335" t="e">
        <f>IF(ISBLANK(R1335),"0", VLOOKUP(R1335,PERSONAL,2,FALSE))</f>
        <v>#N/A</v>
      </c>
      <c r="T1335" t="str">
        <v>ALIADO</v>
      </c>
      <c r="U1335">
        <v>0.6458333333333334</v>
      </c>
      <c r="V1335">
        <v>0.7916666666666666</v>
      </c>
      <c r="W1335">
        <f>V1335-U1335</f>
        <v>0.14583333333333326</v>
      </c>
      <c r="X1335">
        <v>2</v>
      </c>
      <c r="Y1335">
        <f>NETWORKDAYS(K1335,M1335)</f>
        <v>6</v>
      </c>
      <c r="Z1335" t="str">
        <f>IF(Y1335&lt;=2,"CUMPLE","NO CUMPLE")</f>
        <v>NO CUMPLE</v>
      </c>
      <c r="AB1335" t="str">
        <v>POR TICKET</v>
      </c>
      <c r="AC1335" t="str">
        <f>TEXT(M1335,"mmmm")</f>
        <v>febrero</v>
      </c>
      <c r="AD1335" t="str">
        <f>TEXT(M1335,"yyyy")</f>
        <v>yyyy</v>
      </c>
      <c r="AE1335">
        <f>W1335*60*24</f>
        <v>209.99999999999991</v>
      </c>
      <c r="AF1335">
        <f>AE1335/60</f>
        <v>3.4999999999999987</v>
      </c>
      <c r="AG1335">
        <f>AE1335/60</f>
        <v>3.4999999999999987</v>
      </c>
      <c r="AH1335">
        <f>L1335-K1335</f>
        <v>0.1458333333284827</v>
      </c>
      <c r="AI1335">
        <f>AH1335*24*60</f>
        <v>209.99999999301508</v>
      </c>
      <c r="AJ1335">
        <f>75728*X1335</f>
        <v>151456</v>
      </c>
    </row>
    <row r="1336" xml:space="preserve">
      <c r="A1336">
        <v>1164384</v>
      </c>
      <c r="B1336" t="str">
        <v>INCIDENTE</v>
      </c>
      <c r="C1336" t="str">
        <v>CERRADO</v>
      </c>
      <c r="D1336" t="str">
        <v>ACOMPAÑAMIENTO</v>
      </c>
      <c r="E1336" t="str">
        <v>ACOMPAÑAMIENTO</v>
      </c>
      <c r="F1336" t="str">
        <v>ACOMPAÑAMIENTO</v>
      </c>
      <c r="G1336" t="str">
        <v>ACOMPAÑAMIENTO</v>
      </c>
      <c r="H1336" t="str" xml:space="preserve">
        <v xml:space="preserve">Buenas Tardes Su ayuda con la visita proactiva de la tienda y envio del respectivo informe del estado de la tienda_x000d_
</v>
      </c>
      <c r="I1336" t="str" xml:space="preserve">
        <v xml:space="preserve">Buenas Tardes Su ayuda con la visita proactiva de la tienda y envio del respectivo informe del estado de la tienda_x000d_
</v>
      </c>
      <c r="J1336" t="str">
        <v>Se realizó el recorrido por la tienda para validar el funcionamiento de los diferentes equipos en cada area. Se ingreso la información en la aplicación para reportar las fallas y se hizo firmar por los jefes correspondientes.</v>
      </c>
      <c r="K1336">
        <v>45691.520833333336</v>
      </c>
      <c r="L1336">
        <v>45691.631944444445</v>
      </c>
      <c r="M1336">
        <v>45695</v>
      </c>
      <c r="N1336" t="str">
        <f>TEXT(M1336, "DDDD")</f>
        <v>viernes</v>
      </c>
      <c r="O1336" t="str" xml:space="preserve">
        <v xml:space="preserve">M073 METRO MOSQUERA_x000d_
_x000d_
</v>
      </c>
      <c r="P1336" t="str">
        <v>MOSQUERA</v>
      </c>
      <c r="Q1336" t="str">
        <f>IF(ISBLANK(P1336),"0",(VLOOKUP(P1336,REGION,2,FALSE)))</f>
        <v>BOGOTA</v>
      </c>
      <c r="R1336" t="str">
        <v>Alexander Castillo Sotelo</v>
      </c>
      <c r="S1336">
        <f>IF(ISBLANK(R1336),"0", VLOOKUP(R1336,PERSONAL,2,FALSE))</f>
        <v>80216449</v>
      </c>
      <c r="T1336" t="str">
        <v>ALIADO</v>
      </c>
      <c r="U1336">
        <v>0.6875</v>
      </c>
      <c r="V1336">
        <v>0.6958333333333333</v>
      </c>
      <c r="W1336">
        <f>V1336-U1336</f>
        <v>0.008333333333333304</v>
      </c>
      <c r="X1336">
        <v>1</v>
      </c>
      <c r="Y1336">
        <f>NETWORKDAYS(K1336,M1336)</f>
        <v>5</v>
      </c>
      <c r="Z1336" t="str">
        <f>IF(Y1336&lt;=2,"CUMPLE","NO CUMPLE")</f>
        <v>NO CUMPLE</v>
      </c>
      <c r="AB1336" t="str">
        <v>POR TICKET</v>
      </c>
      <c r="AC1336" t="str">
        <f>TEXT(M1336,"mmmm")</f>
        <v>febrero</v>
      </c>
      <c r="AD1336" t="str">
        <f>TEXT(M1336,"yyyy")</f>
        <v>yyyy</v>
      </c>
      <c r="AE1336">
        <f>W1336*60*24</f>
        <v>11.999999999999957</v>
      </c>
      <c r="AF1336">
        <f>AE1336/60</f>
        <v>0.1999999999999993</v>
      </c>
      <c r="AG1336">
        <f>AE1336/60</f>
        <v>0.1999999999999993</v>
      </c>
      <c r="AH1336">
        <f>L1336-K1336</f>
        <v>0.11111111110949423</v>
      </c>
      <c r="AI1336">
        <f>AH1336*24*60</f>
        <v>159.9999999976717</v>
      </c>
      <c r="AJ1336">
        <f>75728*X1336</f>
        <v>75728</v>
      </c>
    </row>
    <row r="1337" xml:space="preserve">
      <c r="A1337">
        <v>1172094</v>
      </c>
      <c r="B1337" t="str">
        <v>INCIDENTE</v>
      </c>
      <c r="C1337" t="str">
        <v>CERRADO</v>
      </c>
      <c r="D1337" t="str">
        <v>TIENDA</v>
      </c>
      <c r="E1337" t="str">
        <v>VERIFICADOR DE PRECIOS</v>
      </c>
      <c r="F1337" t="str">
        <v>VERIFICADOR DE PRECIOS</v>
      </c>
      <c r="G1337" t="str">
        <v>NEWLAND</v>
      </c>
      <c r="H1337" t="str">
        <v>Buen día; Se solicita recurso técnico para validación de verificador de precios en Metro Duitama para el día de hoy. Gracias</v>
      </c>
      <c r="I1337" t="str">
        <v>Buen día; Se solicita recurso técnico para validación de verificador de precios en Metro Duitama para el día de hoy. Gracias</v>
      </c>
      <c r="J1337" t="str">
        <v>Se visita tienda donde con soporte de personal de American Scan se procede con configiracion de verificador segun instructivo; se restablece equipo; configurando red; idioma; se configura ip y url de servidor de consulta; se validan datos con personal de Cencosud y american Scan; se hacen pruebas de funcionamiento leyendo; cedula; tarjeta pultos y productos; se hace entrega de equipo a gerente.</v>
      </c>
      <c r="K1337">
        <v>45695.43819444445</v>
      </c>
      <c r="L1337">
        <v>45695.45486111111</v>
      </c>
      <c r="M1337">
        <v>45695</v>
      </c>
      <c r="N1337" t="str">
        <f>TEXT(M1337, "DDDD")</f>
        <v>viernes</v>
      </c>
      <c r="O1337" t="str" xml:space="preserve">
        <v xml:space="preserve">M028 METRO DUITAMA INNOVO_x000d_
_x000d_
</v>
      </c>
      <c r="P1337" t="str">
        <v>DUITAMA</v>
      </c>
      <c r="Q1337" t="str">
        <f>IF(ISBLANK(P1337),"0",(VLOOKUP(P1337,REGION,2,FALSE)))</f>
        <v>ORIENTE</v>
      </c>
      <c r="R1337" t="str">
        <v>Jhonatan Ricardo Vargas Zambrano</v>
      </c>
      <c r="S1337">
        <f>IF(ISBLANK(R1337),"0", VLOOKUP(R1337,PERSONAL,2,FALSE))</f>
        <v>1057583301</v>
      </c>
      <c r="T1337" t="str">
        <v>DIRECTO</v>
      </c>
      <c r="U1337">
        <v>0.4652777777777778</v>
      </c>
      <c r="V1337">
        <v>0.6041666666666666</v>
      </c>
      <c r="W1337">
        <f>V1337-U1337</f>
        <v>0.13888888888888884</v>
      </c>
      <c r="X1337" t="str">
        <v>1;5</v>
      </c>
      <c r="Y1337">
        <f>NETWORKDAYS(K1337,M1337)</f>
        <v>1</v>
      </c>
      <c r="Z1337" t="str">
        <f>IF(Y1337&lt;=2,"CUMPLE","NO CUMPLE")</f>
        <v>CUMPLE</v>
      </c>
      <c r="AB1337" t="str">
        <v>POR TICKET</v>
      </c>
      <c r="AC1337" t="str">
        <f>TEXT(M1337,"mmmm")</f>
        <v>febrero</v>
      </c>
      <c r="AD1337" t="str">
        <f>TEXT(M1337,"yyyy")</f>
        <v>yyyy</v>
      </c>
      <c r="AE1337">
        <f>W1337*60*24</f>
        <v>199.99999999999994</v>
      </c>
      <c r="AF1337">
        <f>AE1337/60</f>
        <v>3.3333333333333326</v>
      </c>
      <c r="AG1337">
        <f>AE1337/60</f>
        <v>3.3333333333333326</v>
      </c>
      <c r="AH1337">
        <f>L1337-K1337</f>
        <v>0.016666666662786156</v>
      </c>
      <c r="AI1337">
        <f>AH1337*24*60</f>
        <v>23.999999994412065</v>
      </c>
      <c r="AJ1337" t="e">
        <f>75728*X1337</f>
        <v>#VALUE!</v>
      </c>
    </row>
    <row r="1338" xml:space="preserve">
      <c r="A1338">
        <v>1165116</v>
      </c>
      <c r="B1338" t="str">
        <v>INCIDENTE</v>
      </c>
      <c r="C1338" t="str">
        <v>CERRADO</v>
      </c>
      <c r="D1338" t="str">
        <v>TIENDA</v>
      </c>
      <c r="E1338" t="str">
        <v>BALANZA</v>
      </c>
      <c r="F1338" t="str">
        <v>BALANZA</v>
      </c>
      <c r="G1338" t="str">
        <v>ZEBRA</v>
      </c>
      <c r="H1338" t="str" xml:space="preserve">
        <v xml:space="preserve">Buenas Tardes su ayuda con la calibracion de la balanza de la POS 25; presenta 10 gramos de diferencia_x000d_
Número de inventario_x000d_
_x000d_
22032010556700 NII: B143669</v>
      </c>
      <c r="I1338" t="str" xml:space="preserve">
        <v xml:space="preserve">Buenas Tardes su ayuda con la calibracion de la balanza de la POS 25; presenta 10 gramos de diferencia_x000d_
Número de inventario_x000d_
_x000d_
22032010556700 NII: B143669</v>
      </c>
      <c r="J1338" t="str" xml:space="preserve">
        <v xml:space="preserve">Se verifica que la balanza no esta pesando correctamente; se retira el precinto numero XAA2950000445883 y se procede con la _x000d_
calibración. Se realizan las pruebas nuevamente y salen correctas. Se coloca el precinto nuevo numero 7380000000625. NII: _x000d_
B143669</v>
      </c>
      <c r="K1338">
        <v>45691.7</v>
      </c>
      <c r="L1338">
        <v>45692.30902777778</v>
      </c>
      <c r="M1338">
        <v>45695</v>
      </c>
      <c r="N1338" t="str">
        <f>TEXT(M1338, "DDDD")</f>
        <v>viernes</v>
      </c>
      <c r="O1338" t="str">
        <v>J015 JUMBO HAYUELOS</v>
      </c>
      <c r="P1338" t="str">
        <v>BOGOTA</v>
      </c>
      <c r="Q1338" t="str">
        <f>IF(ISBLANK(P1338),"0",(VLOOKUP(P1338,REGION,2,FALSE)))</f>
        <v>BOGOTA</v>
      </c>
      <c r="R1338" t="str">
        <v>ALEXANDER CASTILLO SOTELO</v>
      </c>
      <c r="S1338">
        <f>IF(ISBLANK(R1338),"0", VLOOKUP(R1338,PERSONAL,2,FALSE))</f>
        <v>80216449</v>
      </c>
      <c r="T1338" t="str">
        <v>ALIADO</v>
      </c>
      <c r="U1338">
        <v>0.5</v>
      </c>
      <c r="V1338">
        <v>0.5625</v>
      </c>
      <c r="W1338">
        <f>V1338-U1338</f>
        <v>0.0625</v>
      </c>
      <c r="X1338">
        <v>1</v>
      </c>
      <c r="Y1338">
        <f>NETWORKDAYS(K1338,M1338)</f>
        <v>5</v>
      </c>
      <c r="Z1338" t="str">
        <f>IF(Y1338&lt;=2,"CUMPLE","NO CUMPLE")</f>
        <v>NO CUMPLE</v>
      </c>
      <c r="AB1338" t="str">
        <v>POR TICKET</v>
      </c>
      <c r="AC1338" t="str">
        <f>TEXT(M1338,"mmmm")</f>
        <v>febrero</v>
      </c>
      <c r="AD1338" t="str">
        <f>TEXT(M1338,"yyyy")</f>
        <v>yyyy</v>
      </c>
      <c r="AE1338">
        <f>W1338*60*24</f>
        <v>90</v>
      </c>
      <c r="AF1338">
        <f>AE1338/60</f>
        <v>1.5</v>
      </c>
      <c r="AG1338">
        <f>AE1338/60</f>
        <v>1.5</v>
      </c>
      <c r="AH1338">
        <f>L1338-K1338</f>
        <v>0.6090277777839219</v>
      </c>
      <c r="AI1338">
        <f>AH1338*24*60</f>
        <v>877.0000000088476</v>
      </c>
      <c r="AJ1338">
        <f>75728*X1338</f>
        <v>75728</v>
      </c>
    </row>
    <row r="1339" xml:space="preserve">
      <c r="A1339">
        <v>142</v>
      </c>
      <c r="B1339" t="str">
        <v>INCIDENTE</v>
      </c>
      <c r="C1339" t="str">
        <v>CERRADO</v>
      </c>
      <c r="D1339" t="str">
        <v>TIENDA</v>
      </c>
      <c r="E1339" t="str">
        <v>ACOMPAÑAMIENTO</v>
      </c>
      <c r="F1339" t="str">
        <v>ACOMPAÑAMIENTO</v>
      </c>
      <c r="G1339" t="str">
        <v>ACOMPAÑAMIENTO</v>
      </c>
      <c r="H1339" t="str">
        <v>Agradezco tu apoyo con personal para las tiendas Metro Riohacha Y Jumbo Santa Marta para jornada de 2;5 ticket. A partir de las 6:00AM; ya que se realizarán actividades por parte de mantenimiento y se debe validar que todo inicie correctamente en las tiendas. adicional se validarán varias novedades reportadas en esas tiendas.</v>
      </c>
      <c r="I1339" t="str">
        <v>Agradezco tu apoyo con personal para las tiendas Metro Riohacha Y Jumbo Santa Marta para jornada de 2;5 ticket. A partir de las 6:00AM; ya que se realizarán actividades por parte de mantenimiento y se debe validar que todo inicie correctamente en las tiendas. adicional se validarán varias novedades reportadas en esas tiendas.</v>
      </c>
      <c r="J1339" t="str" xml:space="preserve">
        <v xml:space="preserve">SE LLEGA AL SITIO SE CONTACTA CON EL SOPORTE EL SENSOR DE LAS ACTIVIDADES QUE SE_x000d_
DEBEN REALIZAR LAS CUALES SE VALIDAN TODA LA LÍNEA DE CAJAS Y TAMBIÉN LAS CAJAS DE_x000d_
AUTOSERVICIO DEBIDO A QUE SE INFORMABA QUE SE HABÍA HECHO UN TRABAJO DE_x000d_
MANTENIMIENTO Y SE PODRÍAN ENCONTRAR AFECTADAS SE REALIZAN VALIDAACIONES Y SE NOTA_x000d_
QUE TODO ESTÁ EN PERFECTO ESTADO. SE REALIZA LA REVISIÓN DE CASOS QUE HE QUEDADO_x000d_
EN LA TIENDA CÓMO LO FUE EL DE UNA CAJA DE ELECTRO AL CUAL SE SOLICITÓ UN ESCÁNER_x000d_
TAMBIÉN UNA CAJA DONDE NO QUERÍA LEER UN PRODUCTO EL CUAL ERA UN ERROR EN LA BASE_x000d_
DE DATOS Y SE SOLUCIONÓ HUBO UN PROBLEMA EN LA CAJA 7 DEBIDO A QUE LOS DATÁFONOS_x000d_
NO FUNCIONAN PERO SE INFORMÓ QUE SE DEBEN COMUNICAR CON EL ÁREA DE CRÉDITO PARA_x000d_
DARLE SOLUCIÓN AL PROBLEMA SE REVISA TAMBIÉN EL EQUIPO DEL ÁREA DE MANTENIMIENTO EL_x000d_
CUAL REPORTAN QUE ESTABA SIN RED PERO SE REALIZAN VALIDACIONES Y EL EQUIPO ESTÁ_x000d_
FUNCIONANDO DE MANERA NORMAL._x000d_
</v>
      </c>
      <c r="K1339">
        <v>45691.70416666667</v>
      </c>
      <c r="L1339">
        <v>45692.643055555556</v>
      </c>
      <c r="M1339">
        <v>45695</v>
      </c>
      <c r="N1339" t="str">
        <f>TEXT(M1339, "DDDD")</f>
        <v>viernes</v>
      </c>
      <c r="O1339" t="str">
        <v>J045 JUMBO AV.DEL FERROCARRIL SANTA MARTA</v>
      </c>
      <c r="P1339" t="str">
        <v>SANTA MARTA</v>
      </c>
      <c r="Q1339" t="str">
        <f>IF(ISBLANK(P1339),"0",(VLOOKUP(P1339,REGION,2,FALSE)))</f>
        <v>COSTA</v>
      </c>
      <c r="R1339" t="str">
        <v>Elias Manuel Angarita Carmona</v>
      </c>
      <c r="S1339" t="e">
        <f>IF(ISBLANK(R1339),"0", VLOOKUP(R1339,PERSONAL,2,FALSE))</f>
        <v>#N/A</v>
      </c>
      <c r="T1339" t="str">
        <v>ALIADO</v>
      </c>
      <c r="U1339">
        <v>0.25</v>
      </c>
      <c r="V1339">
        <v>0.625</v>
      </c>
      <c r="W1339">
        <f>V1339-U1339</f>
        <v>0.375</v>
      </c>
      <c r="X1339" t="str">
        <v>2;5</v>
      </c>
      <c r="Y1339">
        <f>NETWORKDAYS(K1339,M1339)</f>
        <v>5</v>
      </c>
      <c r="Z1339" t="str">
        <f>IF(Y1339&lt;=2,"CUMPLE","NO CUMPLE")</f>
        <v>NO CUMPLE</v>
      </c>
      <c r="AB1339" t="str">
        <v xml:space="preserve">POR DIA </v>
      </c>
      <c r="AC1339" t="str">
        <f>TEXT(M1339,"mmmm")</f>
        <v>febrero</v>
      </c>
      <c r="AD1339" t="str">
        <f>TEXT(M1339,"yyyy")</f>
        <v>yyyy</v>
      </c>
      <c r="AE1339">
        <f>W1339*60*24</f>
        <v>540</v>
      </c>
      <c r="AF1339">
        <f>AE1339/60</f>
        <v>9</v>
      </c>
      <c r="AG1339">
        <f>AE1339/60</f>
        <v>9</v>
      </c>
      <c r="AH1339">
        <f>L1339-K1339</f>
        <v>0.9388888888861402</v>
      </c>
      <c r="AI1339">
        <f>AH1339*24*60</f>
        <v>1351.9999999960419</v>
      </c>
      <c r="AJ1339" t="e">
        <f>75728*X1339</f>
        <v>#VALUE!</v>
      </c>
    </row>
    <row r="1340" xml:space="preserve">
      <c r="A1340">
        <v>1172290</v>
      </c>
      <c r="B1340" t="str">
        <v>INCIDENTE</v>
      </c>
      <c r="C1340" t="str">
        <v>CERRADO</v>
      </c>
      <c r="D1340" t="str">
        <v>LINEAL DE CAJAS</v>
      </c>
      <c r="E1340" t="str">
        <v>VALIDADORA</v>
      </c>
      <c r="F1340" t="str">
        <v>VALIDADORA</v>
      </c>
      <c r="G1340" t="str">
        <v>EPSON</v>
      </c>
      <c r="H1340" t="str" xml:space="preserve">
        <v xml:space="preserve">se solicita por favor validación de POS No 4 por mala impresión de la factura (tiquete de compra); se porcede a reralizar la validacion del tiquete en la pos 4 por lo que sale comprimido un poco; por lo que se porcede configurar la etiqueta con un programa de epson para la reduccion de la factura por lo que no es posible la conectividad entre el pc y la impresora por lo que le indico al 1.5 ya que me envia unos manuales; por lo que no es posible configurar pero se deja funcional la impresora con la pos.                                                _x000d_
                                                _x000d_
                                                _x000d_
                                                _x000d_
                                                _x000d_
                                                _x000d_
                                                _x000d_
                                                _x000d_
                                                _x000d_
                                                _x000d_
                                                _x000d_
                                                _x000d_
</v>
      </c>
      <c r="I1340" t="str" xml:space="preserve">
        <v xml:space="preserve">se solicita por favor validación de POS No 4 por mala impresión de la factura (tiquete de compra); se porcede a reralizar la validacion del tiquete en la pos 4 por lo que sale comprimido un poco; por lo que se porcede configurar la etiqueta con un programa de epson para la reduccion de la factura por lo que no es posible la conectividad entre el pc y la impresora por lo que le indico al 1.5 ya que me envia unos manuales; por lo que no es posible configurar pero se deja funcional la impresora con la pos.                                                _x000d_
                                                _x000d_
                                                _x000d_
                                                _x000d_
                                                _x000d_
                                                _x000d_
                                                _x000d_
                                                _x000d_
                                                _x000d_
                                                _x000d_
                                                _x000d_
                                                _x000d_
</v>
      </c>
      <c r="J1340" t="str">
        <v>se solicita por favor validación de POS No 4 por mala impresión de la factura (tiquete de compra); se porcede a reralizar la validacion del tiquete en la pos 4 por lo que sale comprimido un poco; por lo que se porcede configurar la etiqueta con un programa de epson para la reduccion de la factura por lo que no es posible la conectividad entre el pc y la impresora por lo que le indico al 1.5 ya que me envia unos manuales; por lo que no es posible configurar pero se deja funcional la impresora con la pos.</v>
      </c>
      <c r="K1340">
        <v>45695.513194444444</v>
      </c>
      <c r="L1340">
        <v>45695.60972222222</v>
      </c>
      <c r="M1340">
        <v>45698</v>
      </c>
      <c r="N1340" t="str">
        <f>TEXT(M1340, "DDDD")</f>
        <v>lunes</v>
      </c>
      <c r="O1340" t="str" xml:space="preserve">
        <v xml:space="preserve">M085 METRO MONTERIA_x000d_
_x000d_
</v>
      </c>
      <c r="P1340" t="str">
        <v>MONTERIA</v>
      </c>
      <c r="Q1340" t="str">
        <f>IF(ISBLANK(P1340),"0",(VLOOKUP(P1340,REGION,2,FALSE)))</f>
        <v>COSTA</v>
      </c>
      <c r="R1340" t="str">
        <v>Sharon Yaneth Kerguelen Wilches</v>
      </c>
      <c r="S1340">
        <f>IF(ISBLANK(R1340),"0", VLOOKUP(R1340,PERSONAL,2,FALSE))</f>
        <v>1067917448</v>
      </c>
      <c r="T1340" t="str">
        <v>DIRECTO</v>
      </c>
      <c r="U1340">
        <v>0.3333333333333333</v>
      </c>
      <c r="V1340">
        <v>0.4583333333333333</v>
      </c>
      <c r="W1340">
        <f>V1340-U1340</f>
        <v>0.125</v>
      </c>
      <c r="X1340" t="str">
        <v>1;5</v>
      </c>
      <c r="Y1340">
        <f>NETWORKDAYS(K1340,M1340)</f>
        <v>2</v>
      </c>
      <c r="Z1340" t="str">
        <f>IF(Y1340&lt;=2,"CUMPLE","NO CUMPLE")</f>
        <v>CUMPLE</v>
      </c>
      <c r="AB1340" t="str">
        <v>POR TICKET</v>
      </c>
      <c r="AC1340" t="str">
        <f>TEXT(M1340,"mmmm")</f>
        <v>febrero</v>
      </c>
      <c r="AD1340" t="str">
        <f>TEXT(M1340,"yyyy")</f>
        <v>yyyy</v>
      </c>
      <c r="AE1340">
        <f>W1340*60*24</f>
        <v>180</v>
      </c>
      <c r="AF1340">
        <f>AE1340/60</f>
        <v>3</v>
      </c>
      <c r="AG1340">
        <f>AE1340/60</f>
        <v>3</v>
      </c>
      <c r="AH1340">
        <f>L1340-K1340</f>
        <v>0.09652777777955635</v>
      </c>
      <c r="AI1340">
        <f>AH1340*24*60</f>
        <v>139.00000000256114</v>
      </c>
      <c r="AJ1340" t="e">
        <f>75728*X1340</f>
        <v>#VALUE!</v>
      </c>
    </row>
    <row r="1341" xml:space="preserve">
      <c r="A1341">
        <v>1154263</v>
      </c>
      <c r="B1341" t="str">
        <v>INCIDENTE</v>
      </c>
      <c r="C1341" t="str">
        <v>CERRADO</v>
      </c>
      <c r="D1341" t="str">
        <v>DOMICILIOS</v>
      </c>
      <c r="E1341" t="str">
        <v>PDA</v>
      </c>
      <c r="F1341" t="str">
        <v>PDA</v>
      </c>
      <c r="G1341" t="str">
        <v>HONEYWELL</v>
      </c>
      <c r="H1341" t="str" xml:space="preserve">
        <v xml:space="preserve">Configuración de PDA domicilios_x000d_
</v>
      </c>
      <c r="I1341" t="str" xml:space="preserve">
        <v xml:space="preserve">Configuración de PDA domicilios_x000d_
</v>
      </c>
      <c r="J1341" t="str" xml:space="preserve">
        <v xml:space="preserve">me encuentro en sitio y me dirijo a contralor para que me permita el acceso y me desplazo a la zona de domicilios y me permiten la PDA para  verificar el aplicativo cengo realizo unos cambios sin resultados realizo nuevamente el ingreso a plataforma de administrador y  cargo una cuenta de google chome y verifico que el aplicativo se encuntra desactualiado procedo a actualizar el aplicativo y verifico su configuracion elimino la cuenta de cuenta de google y cambio al perfil de ecccomer y ubico al personal de domicilios y que realice el ingreso al aplicativo  se realizan pruebas y todo operacional y funcional informo a  mi RMM jonathan pardo  y me retiro del sitio.                                                   _x000d_
                                                _x000d_
                                                _x000d_
                                                _x000d_
                                                _x000d_
                                                _x000d_
                                                _x000d_
                                                _x000d_
                                                _x000d_
                                                _x000d_
                                                _x000d_
                                                _x000d_
</v>
      </c>
      <c r="K1341">
        <v>45695.459027777775</v>
      </c>
      <c r="L1341">
        <v>45695.49791666667</v>
      </c>
      <c r="M1341">
        <v>45698</v>
      </c>
      <c r="N1341" t="str">
        <f>TEXT(M1341, "DDDD")</f>
        <v>lunes</v>
      </c>
      <c r="O1341" t="str" xml:space="preserve">
        <v xml:space="preserve">J036 JUMBO POPAYAN CAMPANARIO_x000d_
_x000d_
</v>
      </c>
      <c r="P1341" t="str">
        <v>POPAYAN</v>
      </c>
      <c r="Q1341" t="str">
        <f>IF(ISBLANK(P1341),"0",(VLOOKUP(P1341,REGION,2,FALSE)))</f>
        <v>OCCIDENTE</v>
      </c>
      <c r="R1341" t="str">
        <v xml:space="preserve">Daniel Fernando Paredes Arteaga       </v>
      </c>
      <c r="S1341" t="e">
        <f>IF(ISBLANK(R1341),"0", VLOOKUP(R1341,PERSONAL,2,FALSE))</f>
        <v>#N/A</v>
      </c>
      <c r="T1341" t="str">
        <v>DIRECTO</v>
      </c>
      <c r="U1341">
        <v>0.3333333333333333</v>
      </c>
      <c r="V1341">
        <v>0.4340277777777778</v>
      </c>
      <c r="W1341">
        <f>V1341-U1341</f>
        <v>0.10069444444444448</v>
      </c>
      <c r="X1341">
        <v>1</v>
      </c>
      <c r="Y1341">
        <f>NETWORKDAYS(K1341,M1341)</f>
        <v>2</v>
      </c>
      <c r="Z1341" t="str">
        <f>IF(Y1341&lt;=2,"CUMPLE","NO CUMPLE")</f>
        <v>CUMPLE</v>
      </c>
      <c r="AB1341" t="str">
        <v>POR TICKET</v>
      </c>
      <c r="AC1341" t="str">
        <f>TEXT(M1341,"mmmm")</f>
        <v>febrero</v>
      </c>
      <c r="AD1341" t="str">
        <f>TEXT(M1341,"yyyy")</f>
        <v>yyyy</v>
      </c>
      <c r="AE1341">
        <f>W1341*60*24</f>
        <v>145.00000000000006</v>
      </c>
      <c r="AF1341">
        <f>AE1341/60</f>
        <v>2.4166666666666674</v>
      </c>
      <c r="AG1341">
        <f>AE1341/60</f>
        <v>2.4166666666666674</v>
      </c>
      <c r="AH1341">
        <f>L1341-K1341</f>
        <v>0.03888888889196096</v>
      </c>
      <c r="AI1341">
        <f>AH1341*24*60</f>
        <v>56.00000000442378</v>
      </c>
      <c r="AJ1341">
        <f>75728*X1341</f>
        <v>75728</v>
      </c>
    </row>
    <row r="1342" xml:space="preserve">
      <c r="A1342">
        <v>1171988</v>
      </c>
      <c r="B1342" t="str">
        <v>INCIDENTE</v>
      </c>
      <c r="C1342" t="str">
        <v>CERRADO</v>
      </c>
      <c r="D1342" t="str">
        <v>TIENDA</v>
      </c>
      <c r="E1342" t="str">
        <v>COMPUTADOR</v>
      </c>
      <c r="F1342" t="str">
        <v>COMPUTADOR</v>
      </c>
      <c r="G1342" t="str">
        <v>LENOVO</v>
      </c>
      <c r="H1342" t="str" xml:space="preserve">
        <v xml:space="preserve">Buenos días. Jefe Miguel por favor me colabora con la autorización de este ticket para que el técnico de isit visite la tienda y realice la instalación y configuración del disco duro solido M.2 en el computador con serial: MJ0EM5MH; proyecto migración Windows 11. Gracias._x000d_
</v>
      </c>
      <c r="I1342" t="str" xml:space="preserve">
        <v xml:space="preserve">Buenos días. Jefe Miguel por favor me colabora con la autorización de este ticket para que el técnico de isit visite la tienda y realice la instalación y configuración del disco duro solido M.2 en el computador con serial: MJ0EM5MH; proyecto migración Windows 11. Gracias._x000d_
</v>
      </c>
      <c r="J1342" t="str" xml:space="preserve">
        <v xml:space="preserve">Se llega a sitio; me informan cual es el equipo para hacer el cambio de Disco; se realiza el recibimiento y todo esta en buen _x000d_
estado el disco; despues de eso verifico el computador y es el de mantenimiento; ese Disco ya se habia cambiado antes en un ticket; _x000d_
991917; el cual tenia antes uno mecanico y ahora tiene uno m.2; se menciona a Edwin; me dice solo que deje el disco empaquetado y _x000d_
listo para recogida; procedo a armar de nuevo el equipo; todo solucionado correctamente</v>
      </c>
      <c r="K1342">
        <v>45695.458333333336</v>
      </c>
      <c r="L1342">
        <v>45695.541666666664</v>
      </c>
      <c r="M1342">
        <v>45698</v>
      </c>
      <c r="N1342" t="str">
        <f>TEXT(M1342, "DDDD")</f>
        <v>lunes</v>
      </c>
      <c r="O1342" t="str" xml:space="preserve">
        <v xml:space="preserve">M195 METRO SANTA LUCIA_x000d_
_x000d_
</v>
      </c>
      <c r="P1342" t="str">
        <v>NEIVA</v>
      </c>
      <c r="Q1342" t="str">
        <f>IF(ISBLANK(P1342),"0",(VLOOKUP(P1342,REGION,2,FALSE)))</f>
        <v>OCCIDENTE</v>
      </c>
      <c r="R1342" t="str">
        <v>Michael Smit Villabon Trujillo</v>
      </c>
      <c r="S1342" t="e">
        <f>IF(ISBLANK(R1342),"0", VLOOKUP(R1342,PERSONAL,2,FALSE))</f>
        <v>#N/A</v>
      </c>
      <c r="T1342" t="str">
        <v>ALIADO</v>
      </c>
      <c r="U1342">
        <v>0.6458333333333334</v>
      </c>
      <c r="V1342">
        <v>0.7916666666666666</v>
      </c>
      <c r="W1342">
        <f>V1342-U1342</f>
        <v>0.14583333333333326</v>
      </c>
      <c r="X1342">
        <v>2</v>
      </c>
      <c r="Y1342">
        <f>NETWORKDAYS(K1342,M1342)</f>
        <v>2</v>
      </c>
      <c r="Z1342" t="str">
        <f>IF(Y1342&lt;=2,"CUMPLE","NO CUMPLE")</f>
        <v>CUMPLE</v>
      </c>
      <c r="AB1342" t="str">
        <v>POR TICKET</v>
      </c>
      <c r="AC1342" t="str">
        <f>TEXT(M1342,"mmmm")</f>
        <v>febrero</v>
      </c>
      <c r="AD1342" t="str">
        <f>TEXT(M1342,"yyyy")</f>
        <v>yyyy</v>
      </c>
      <c r="AE1342">
        <f>W1342*60*24</f>
        <v>209.99999999999991</v>
      </c>
      <c r="AF1342">
        <f>AE1342/60</f>
        <v>3.4999999999999987</v>
      </c>
      <c r="AG1342">
        <f>AE1342/60</f>
        <v>3.4999999999999987</v>
      </c>
      <c r="AH1342">
        <f>L1342-K1342</f>
        <v>0.0833333333284827</v>
      </c>
      <c r="AI1342">
        <f>AH1342*24*60</f>
        <v>119.99999999301508</v>
      </c>
      <c r="AJ1342">
        <f>75728*X1342</f>
        <v>151456</v>
      </c>
    </row>
    <row r="1343" xml:space="preserve">
      <c r="A1343">
        <v>1172010</v>
      </c>
      <c r="B1343" t="str">
        <v>INCIDENTE</v>
      </c>
      <c r="C1343" t="str">
        <v>CERRADO</v>
      </c>
      <c r="D1343" t="str">
        <v>ACOMPAÑAMIENTO</v>
      </c>
      <c r="E1343" t="str">
        <v>ACOMPAÑAMIENTO</v>
      </c>
      <c r="F1343" t="str">
        <v>ACOMPAÑAMIENTO</v>
      </c>
      <c r="G1343" t="str">
        <v>ACOMPAÑAMIENTO</v>
      </c>
      <c r="H1343" t="str" xml:space="preserve">
        <v xml:space="preserve">Buenos días. Jefe Migue por favor me colabora con la autorizacion de este ticket 2.5 para culminar con la validación del inventario de los activos de la tienda de Ibagué. Gracias._x000d_
</v>
      </c>
      <c r="I1343" t="str" xml:space="preserve">
        <v xml:space="preserve">Buenos días. Jefe Migue por favor me colabora con la autorizacion de este ticket 2.5 para culminar con la validación del inventario de los activos de la tienda de Ibagué. Gracias._x000d_
</v>
      </c>
      <c r="J1343" t="str" xml:space="preserve">
        <v xml:space="preserve">se llega al sitio a las 8:00 am me dan ingreso a las 8:20 am ; se comunicó con Edwin Bolaños me asigna inventario de _x000d_
3 zebras flejeras escritorio _x000d_
1 zebra portable _x000d_
1 portátil HP _x000d_
1 pda Zebra _x000d_
12 PDA HONEYWELL _x000d_
2 Reloj de marcación _x000d_
23 Teléfonos _x000d_
2 UPS _x000d_
4 Verifidores de precios; se valida físicamente los activos encontrándose todos los activos completos en la tienda; en la verificación se _x000d_
identifico 6 teléfonos de voz IP con fallas se le reporta a Edwin Bolaños al igual le confirmo el inventario y novedad en línea vía _x000d_
llamada quedando terminada la validación de inventario de los activos de la tienda M042 metro Ibagué_x000d_
_x000d_
https://drive.google.com/drive/folders/1dybTrbSrxmVRJg30gkdXjifzpktZSBkD?usp=drive_link"</v>
      </c>
      <c r="K1343">
        <v>45695.45763888889</v>
      </c>
      <c r="L1343">
        <v>45695.75</v>
      </c>
      <c r="M1343">
        <v>45698</v>
      </c>
      <c r="N1343" t="str">
        <f>TEXT(M1343, "DDDD")</f>
        <v>lunes</v>
      </c>
      <c r="O1343" t="str" xml:space="preserve">
        <v xml:space="preserve">M042 METRO IBAGUE_x000d_
_x000d_
</v>
      </c>
      <c r="P1343" t="str">
        <v>IBAGUE</v>
      </c>
      <c r="Q1343" t="str">
        <f>IF(ISBLANK(P1343),"0",(VLOOKUP(P1343,REGION,2,FALSE)))</f>
        <v>OCCIDENTE</v>
      </c>
      <c r="R1343" t="str">
        <v>Michael Smit Villabon Trujillo</v>
      </c>
      <c r="S1343" t="e">
        <f>IF(ISBLANK(R1343),"0", VLOOKUP(R1343,PERSONAL,2,FALSE))</f>
        <v>#N/A</v>
      </c>
      <c r="T1343" t="str">
        <v>ALIADO</v>
      </c>
      <c r="U1343">
        <v>0.3333333333333333</v>
      </c>
      <c r="V1343">
        <v>0.75</v>
      </c>
      <c r="W1343">
        <f>V1343-U1343</f>
        <v>0.4166666666666667</v>
      </c>
      <c r="X1343" t="str">
        <v>2;5</v>
      </c>
      <c r="Y1343">
        <f>NETWORKDAYS(K1343,M1343)</f>
        <v>2</v>
      </c>
      <c r="Z1343" t="str">
        <f>IF(Y1343&lt;=2,"CUMPLE","NO CUMPLE")</f>
        <v>CUMPLE</v>
      </c>
      <c r="AB1343" t="str">
        <v xml:space="preserve">POR DIA </v>
      </c>
      <c r="AC1343" t="str">
        <f>TEXT(M1343,"mmmm")</f>
        <v>febrero</v>
      </c>
      <c r="AD1343" t="str">
        <f>TEXT(M1343,"yyyy")</f>
        <v>yyyy</v>
      </c>
      <c r="AE1343">
        <f>W1343*60*24</f>
        <v>600</v>
      </c>
      <c r="AF1343">
        <f>AE1343/60</f>
        <v>10</v>
      </c>
      <c r="AG1343">
        <f>AE1343/60</f>
        <v>10</v>
      </c>
      <c r="AH1343">
        <f>L1343-K1343</f>
        <v>0.2923611111109494</v>
      </c>
      <c r="AI1343">
        <f>AH1343*24*60</f>
        <v>420.99999999976717</v>
      </c>
      <c r="AJ1343" t="e">
        <f>75728*X1343</f>
        <v>#VALUE!</v>
      </c>
    </row>
    <row r="1344" xml:space="preserve">
      <c r="A1344">
        <v>1172004</v>
      </c>
      <c r="B1344" t="str">
        <v>INCIDENTE</v>
      </c>
      <c r="C1344" t="str">
        <v>CERRADO</v>
      </c>
      <c r="D1344" t="str">
        <v>TIENDA</v>
      </c>
      <c r="E1344" t="str">
        <v>COMPUTADOR</v>
      </c>
      <c r="F1344" t="str">
        <v>COMPUTADOR</v>
      </c>
      <c r="G1344" t="str">
        <v>COMPUTADOR</v>
      </c>
      <c r="H1344" t="str" xml:space="preserve">
        <v xml:space="preserve">Buenos días. Jefe Miguel por favor me colabora con la autorización de este ticket para que el técnico de isit visite la tienda y realice la instalación y configuración del disco duro solido M.2 en el computador con serial: MJ0EM5MW; proyecto migración Windows 11. Gracias._x000d_
</v>
      </c>
      <c r="I1344" t="str" xml:space="preserve">
        <v xml:space="preserve">Buenos días. Jefe Miguel por favor me colabora con la autorización de este ticket para que el técnico de isit visite la tienda y realice la instalación y configuración del disco duro solido M.2 en el computador con serial: MJ0EM5MW; proyecto migración Windows 11. Gracias._x000d_
</v>
      </c>
      <c r="J1344" t="str" xml:space="preserve">
        <v xml:space="preserve">10/2/2025_x000d_
Se llega a sitio; procedo a recibir el disco y el computador que se realizara el cambio; se ve que esta lento el equipo; _x000d_
procedemos a hacer backup del equipo; se encontraba bastante lento por el disco mecanico; apenas se guardo toda la informacion _x000d_
procedimos a formatearlo; despues del formateo comenzamos a instalar el sistema operativo; los programas necesarios; y _x000d_
comenzamos a pasar la informacion ya que ya era tardecito; nos retiramos de sitio pero se dejo pasando la informacion._x000d_
_x000d_
https://drive.google.com/drive/folders/17ltKD2aYGuPb05aLNlncv1y3rkwcvSBw?usp=drive_link_x000d_
_x000d_
11/2/2025_x000d_
en Jumbo de Girardot.; llegada a punto a las 8:00 am. Se hace registro de seguridad y se _x000d_
continúa con el proceso de backup y copia de los archivos de usuario al disco m2. Se instala paquete de Office y navegadores. Usando _x000d_
la app de Cencojoin se agrega de forma exitosa el equipo al dominio. Se restauran al escritorio del usuario carpetas solicitadas por el _x000d_
y se verifica de nuevo el funcionamiento del equipo y la red. El disco antiguo es guardado en una caja de marca Zebra dónde venía el _x000d_
m2 y se pone en el segundo cajón del gabinete del cuarto de sistemas. El usuario Oscar Patiño realiza inspección y recibe el equipo a _x000d_
satisfacción._x000d_
 Se procede al retiro de tienda siendo la 130 pm._x000d_
De esta forma damos por terminado el ticket 1172004 en la ciudad de Girardot; almacén Jumbo.</v>
      </c>
      <c r="K1344">
        <v>45695.45763888889</v>
      </c>
      <c r="L1344">
        <v>45695.69930555556</v>
      </c>
      <c r="M1344">
        <v>45698</v>
      </c>
      <c r="N1344" t="str">
        <f>TEXT(M1344, "DDDD")</f>
        <v>lunes</v>
      </c>
      <c r="O1344" t="str" xml:space="preserve">
        <v xml:space="preserve">J047 JUMBO GIRARDOT_x000d_
_x000d_
</v>
      </c>
      <c r="P1344" t="str">
        <v>GIRARDOT</v>
      </c>
      <c r="Q1344" t="str">
        <f>IF(ISBLANK(P1344),"0",(VLOOKUP(P1344,REGION,2,FALSE)))</f>
        <v>OCCIDENTE</v>
      </c>
      <c r="R1344" t="str">
        <v>Michael Smit Villabon Trujillo</v>
      </c>
      <c r="S1344" t="e">
        <f>IF(ISBLANK(R1344),"0", VLOOKUP(R1344,PERSONAL,2,FALSE))</f>
        <v>#N/A</v>
      </c>
      <c r="T1344" t="str">
        <v>ALIADO</v>
      </c>
      <c r="U1344">
        <v>0.3333333333333333</v>
      </c>
      <c r="V1344">
        <v>0.7916666666666666</v>
      </c>
      <c r="W1344">
        <f>V1344-U1344</f>
        <v>0.4583333333333333</v>
      </c>
      <c r="X1344" t="str">
        <v>3;7</v>
      </c>
      <c r="Y1344">
        <f>NETWORKDAYS(K1344,M1344)</f>
        <v>2</v>
      </c>
      <c r="Z1344" t="str">
        <f>IF(Y1344&lt;=2,"CUMPLE","NO CUMPLE")</f>
        <v>CUMPLE</v>
      </c>
      <c r="AA1344" t="str">
        <v xml:space="preserve">Atencion 1 dia y medio por lentitud en el equipo y traslado de Informacion </v>
      </c>
      <c r="AB1344" t="str">
        <v>POR TICKET</v>
      </c>
      <c r="AC1344" t="str">
        <f>TEXT(M1344,"mmmm")</f>
        <v>febrero</v>
      </c>
      <c r="AD1344" t="str">
        <f>TEXT(M1344,"yyyy")</f>
        <v>yyyy</v>
      </c>
      <c r="AE1344">
        <f>W1344*60*24</f>
        <v>660</v>
      </c>
      <c r="AF1344">
        <f>AE1344/60</f>
        <v>11</v>
      </c>
      <c r="AG1344">
        <f>AE1344/60</f>
        <v>11</v>
      </c>
      <c r="AH1344">
        <f>L1344-K1344</f>
        <v>0.24166666666860692</v>
      </c>
      <c r="AI1344">
        <f>AH1344*24*60</f>
        <v>348.00000000279397</v>
      </c>
      <c r="AJ1344" t="e">
        <f>75728*X1344</f>
        <v>#VALUE!</v>
      </c>
    </row>
    <row r="1345" xml:space="preserve">
      <c r="A1345">
        <v>1175532</v>
      </c>
      <c r="B1345" t="str">
        <v>INCIDENTE</v>
      </c>
      <c r="C1345" t="str">
        <v>CERRADO</v>
      </c>
      <c r="D1345" t="str">
        <v>FRUVER</v>
      </c>
      <c r="E1345" t="str">
        <v>BALANZA</v>
      </c>
      <c r="F1345" t="str">
        <v>BALANZA</v>
      </c>
      <c r="G1345" t="str">
        <v>BALANZA</v>
      </c>
      <c r="H1345" t="str" xml:space="preserve">
        <v xml:space="preserve">Al momento de sacar el stickres; este sale de manera incontrolable; adicional a esto el stickres sale erróneo; con el código de barra partido._x000d_
</v>
      </c>
      <c r="I1345" t="str" xml:space="preserve">
        <v xml:space="preserve">Al momento de sacar el stickres; este sale de manera incontrolable; adicional a esto el stickres sale erróneo; con el código de barra partido._x000d_
</v>
      </c>
      <c r="J1345" t="str" xml:space="preserve">
        <v xml:space="preserve">Se llega al sitio y se procede a revisar la báscula. La balanza presenta suciedad en el sensor; por lo que se desmonta y se limpia. Posteriormente; se vuelve a montar y se realizan pruebas. Después de las pruebas; la báscula funciona correctamente; imprimiendo los Stickeers_x000d_
 sin inconvenientes.</v>
      </c>
      <c r="K1345">
        <v>45698.478472222225</v>
      </c>
      <c r="L1345">
        <v>45698.53888888889</v>
      </c>
      <c r="M1345">
        <v>45699</v>
      </c>
      <c r="N1345" t="str">
        <f>TEXT(M1345, "DDDD")</f>
        <v>martes</v>
      </c>
      <c r="O1345" t="str" xml:space="preserve">
        <v xml:space="preserve">L186 CD SABANETA FRUVER_x000d_
_x000d_
</v>
      </c>
      <c r="P1345" t="str">
        <v>SABANETA</v>
      </c>
      <c r="Q1345" t="e">
        <f>IF(ISBLANK(P1345),"0",(VLOOKUP(P1345,REGION,2,FALSE)))</f>
        <v>#N/A</v>
      </c>
      <c r="R1345" t="str">
        <v>Carlos Mario Morelo Durango</v>
      </c>
      <c r="S1345" t="e">
        <f>IF(ISBLANK(R1345),"0", VLOOKUP(R1345,PERSONAL,2,FALSE))</f>
        <v>#N/A</v>
      </c>
      <c r="T1345" t="str">
        <v>DIRECTO</v>
      </c>
      <c r="U1345">
        <v>0.375</v>
      </c>
      <c r="V1345">
        <v>0.4583333333333333</v>
      </c>
      <c r="W1345">
        <f>V1345-U1345</f>
        <v>0.08333333333333331</v>
      </c>
      <c r="X1345">
        <v>1</v>
      </c>
      <c r="Y1345">
        <f>NETWORKDAYS(K1345,M1345)</f>
        <v>2</v>
      </c>
      <c r="Z1345" t="str">
        <f>IF(Y1345&lt;=2,"CUMPLE","NO CUMPLE")</f>
        <v>CUMPLE</v>
      </c>
      <c r="AB1345" t="str">
        <v>POR TICKET</v>
      </c>
      <c r="AC1345" t="str">
        <f>TEXT(M1345,"mmmm")</f>
        <v>febrero</v>
      </c>
      <c r="AD1345" t="str">
        <f>TEXT(M1345,"yyyy")</f>
        <v>yyyy</v>
      </c>
      <c r="AE1345">
        <f>W1345*60*24</f>
        <v>119.99999999999997</v>
      </c>
      <c r="AF1345">
        <f>AE1345/60</f>
        <v>1.9999999999999996</v>
      </c>
      <c r="AG1345">
        <f>AE1345/60</f>
        <v>1.9999999999999996</v>
      </c>
      <c r="AH1345">
        <f>L1345-K1345</f>
        <v>0.06041666666715173</v>
      </c>
      <c r="AI1345">
        <f>AH1345*24*60</f>
        <v>87.00000000069849</v>
      </c>
      <c r="AJ1345">
        <f>75728*X1345</f>
        <v>75728</v>
      </c>
    </row>
    <row r="1346" xml:space="preserve">
      <c r="A1346">
        <v>1172474</v>
      </c>
      <c r="B1346" t="str">
        <v>INCIDENTE</v>
      </c>
      <c r="C1346" t="str">
        <v>CERRADO</v>
      </c>
      <c r="D1346" t="str">
        <v>FRUVER</v>
      </c>
      <c r="E1346" t="str">
        <v>COMPUTADOR</v>
      </c>
      <c r="F1346" t="str">
        <v>PORTATIL</v>
      </c>
      <c r="G1346" t="str">
        <v>HP</v>
      </c>
      <c r="H1346" t="str" xml:space="preserve">
        <v xml:space="preserve">Buenas Tardes formatear el portatil HP Serial 5CG24179MJ Instalar win11 y entregarlo al nuevo director de la tienda_x000d_
</v>
      </c>
      <c r="I1346" t="str" xml:space="preserve">
        <v xml:space="preserve">Buenas Tardes formatear el portatil HP Serial 5CG24179MJ Instalar win11 y entregarlo al nuevo director de la tienda_x000d_
</v>
      </c>
      <c r="J1346" t="str">
        <v>Se realizo la instalación del sistema operativo al equipo (W11); luego se hizo la instalación del paquete de office y se subió al dominio. Se hizo la configuración de la impresora y todo lo necesario del equipo. Se Pasan todos los archivos que tenia en el otro equipo y los OST. Se deja operativo el equipo.</v>
      </c>
      <c r="K1346">
        <v>45698.768055555556</v>
      </c>
      <c r="L1346">
        <v>45698.77013888889</v>
      </c>
      <c r="M1346">
        <v>45699</v>
      </c>
      <c r="N1346" t="str">
        <f>TEXT(M1346, "DDDD")</f>
        <v>martes</v>
      </c>
      <c r="O1346" t="str" xml:space="preserve">
        <v xml:space="preserve">M073 METRO MOSQUERA_x000d_
_x000d_
</v>
      </c>
      <c r="P1346" t="str">
        <v>MOSQUERA</v>
      </c>
      <c r="Q1346" t="str">
        <f>IF(ISBLANK(P1346),"0",(VLOOKUP(P1346,REGION,2,FALSE)))</f>
        <v>BOGOTA</v>
      </c>
      <c r="R1346" t="str">
        <v>Alexander Castillo Sotelo</v>
      </c>
      <c r="S1346">
        <f>IF(ISBLANK(R1346),"0", VLOOKUP(R1346,PERSONAL,2,FALSE))</f>
        <v>80216449</v>
      </c>
      <c r="T1346" t="str">
        <v>ALIADO</v>
      </c>
      <c r="U1346">
        <v>0.5416666666666666</v>
      </c>
      <c r="V1346">
        <v>0.625</v>
      </c>
      <c r="W1346">
        <f>V1346-U1346</f>
        <v>0.08333333333333337</v>
      </c>
      <c r="X1346">
        <v>1</v>
      </c>
      <c r="Y1346">
        <f>NETWORKDAYS(K1346,M1346)</f>
        <v>2</v>
      </c>
      <c r="Z1346" t="str">
        <f>IF(Y1346&lt;=2,"CUMPLE","NO CUMPLE")</f>
        <v>CUMPLE</v>
      </c>
      <c r="AB1346" t="str">
        <v>POR TICKET</v>
      </c>
      <c r="AC1346" t="str">
        <f>TEXT(M1346,"mmmm")</f>
        <v>febrero</v>
      </c>
      <c r="AD1346" t="str">
        <f>TEXT(M1346,"yyyy")</f>
        <v>yyyy</v>
      </c>
      <c r="AE1346">
        <f>W1346*60*24</f>
        <v>120.00000000000004</v>
      </c>
      <c r="AF1346">
        <f>AE1346/60</f>
        <v>2.000000000000001</v>
      </c>
      <c r="AG1346">
        <f>AE1346/60</f>
        <v>2.000000000000001</v>
      </c>
      <c r="AH1346">
        <f>L1346-K1346</f>
        <v>0.0020833333328482695</v>
      </c>
      <c r="AI1346">
        <f>AH1346*24*60</f>
        <v>2.999999999301508</v>
      </c>
      <c r="AJ1346">
        <f>75728*X1346</f>
        <v>75728</v>
      </c>
    </row>
    <row r="1347" xml:space="preserve">
      <c r="A1347">
        <v>1158370</v>
      </c>
      <c r="B1347" t="str">
        <v>INCIDENTE</v>
      </c>
      <c r="C1347" t="str">
        <v>CERRADO</v>
      </c>
      <c r="D1347" t="str">
        <v>RECIBO</v>
      </c>
      <c r="E1347" t="str">
        <v>COMPUTADOR</v>
      </c>
      <c r="F1347" t="str">
        <v>TECLADO</v>
      </c>
      <c r="G1347" t="str">
        <v>LENOVO</v>
      </c>
      <c r="H1347" t="str" xml:space="preserve">
        <v xml:space="preserve">Dos teclados de computador de la oficina de recibo; las teclas se pegan en su mayoría ._x000d_
</v>
      </c>
      <c r="I1347" t="str" xml:space="preserve">
        <v xml:space="preserve">Dos teclados de computador de la oficina de recibo; las teclas se pegan en su mayoría ._x000d_
</v>
      </c>
      <c r="J1347" t="str">
        <v xml:space="preserve">Se retiran los teclados averiados y se instalan los teclados nuevos. Los usuarios hacen las pruebas de funcionamiento. Se dejan operativos los equipos.        </v>
      </c>
      <c r="K1347">
        <v>45698.60555555556</v>
      </c>
      <c r="L1347">
        <v>45698.72222222222</v>
      </c>
      <c r="M1347">
        <v>45699</v>
      </c>
      <c r="N1347" t="str">
        <f>TEXT(M1347, "DDDD")</f>
        <v>martes</v>
      </c>
      <c r="O1347" t="str" xml:space="preserve">
        <v xml:space="preserve">M073 METRO MOSQUERA_x000d_
_x000d_
</v>
      </c>
      <c r="P1347" t="str">
        <v>MOSQUERA</v>
      </c>
      <c r="Q1347" t="str">
        <f>IF(ISBLANK(P1347),"0",(VLOOKUP(P1347,REGION,2,FALSE)))</f>
        <v>BOGOTA</v>
      </c>
      <c r="R1347" t="str">
        <v>Alexander Castillo Sotelo</v>
      </c>
      <c r="S1347">
        <f>IF(ISBLANK(R1347),"0", VLOOKUP(R1347,PERSONAL,2,FALSE))</f>
        <v>80216449</v>
      </c>
      <c r="T1347" t="str">
        <v>ALIADO</v>
      </c>
      <c r="U1347">
        <v>0.4861111111111111</v>
      </c>
      <c r="V1347">
        <v>0.5138888888888888</v>
      </c>
      <c r="W1347">
        <f>V1347-U1347</f>
        <v>0.027777777777777735</v>
      </c>
      <c r="X1347">
        <v>1</v>
      </c>
      <c r="Y1347">
        <f>NETWORKDAYS(K1347,M1347)</f>
        <v>2</v>
      </c>
      <c r="Z1347" t="str">
        <f>IF(Y1347&lt;=2,"CUMPLE","NO CUMPLE")</f>
        <v>CUMPLE</v>
      </c>
      <c r="AB1347" t="str">
        <v>POR TICKET</v>
      </c>
      <c r="AC1347" t="str">
        <f>TEXT(M1347,"mmmm")</f>
        <v>febrero</v>
      </c>
      <c r="AD1347" t="str">
        <f>TEXT(M1347,"yyyy")</f>
        <v>yyyy</v>
      </c>
      <c r="AE1347">
        <f>W1347*60*24</f>
        <v>39.999999999999936</v>
      </c>
      <c r="AF1347">
        <f>AE1347/60</f>
        <v>0.6666666666666656</v>
      </c>
      <c r="AG1347">
        <f>AE1347/60</f>
        <v>0.6666666666666656</v>
      </c>
      <c r="AH1347">
        <f>L1347-K1347</f>
        <v>0.11666666666133096</v>
      </c>
      <c r="AI1347">
        <f>AH1347*24*60</f>
        <v>167.9999999923166</v>
      </c>
      <c r="AJ1347">
        <f>75728*X1347</f>
        <v>75728</v>
      </c>
    </row>
    <row r="1348" xml:space="preserve">
      <c r="A1348">
        <v>1172477</v>
      </c>
      <c r="B1348" t="str">
        <v>INCIDENTE</v>
      </c>
      <c r="C1348" t="str">
        <v>CERRADO</v>
      </c>
      <c r="D1348" t="str">
        <v>RECIBO</v>
      </c>
      <c r="E1348" t="str">
        <v>PDA</v>
      </c>
      <c r="F1348" t="str">
        <v>PDA</v>
      </c>
      <c r="G1348" t="str">
        <v>ZEBRA</v>
      </c>
      <c r="H1348" t="str" xml:space="preserve">
        <v xml:space="preserve">Buen Dia Revisar PDA recibo; que no queda en modo KIO; formatear la PDA segun manual enviado_x000d_
</v>
      </c>
      <c r="I1348" t="str" xml:space="preserve">
        <v xml:space="preserve">Buen Dia Revisar PDA recibo; que no queda en modo KIO; formatear la PDA segun manual enviado_x000d_
</v>
      </c>
      <c r="J1348" t="str">
        <v>Se realizó la actualización del FW y se procedió con el formateo del equipo. Luego se realizó la configuración correspondiente de red; aplicativos y seguridad. Se deja operativa la PDA</v>
      </c>
      <c r="K1348">
        <v>45698.76944444444</v>
      </c>
      <c r="L1348">
        <v>45698.77222222222</v>
      </c>
      <c r="M1348">
        <v>45699</v>
      </c>
      <c r="N1348" t="str">
        <f>TEXT(M1348, "DDDD")</f>
        <v>martes</v>
      </c>
      <c r="O1348" t="str" xml:space="preserve">
        <v xml:space="preserve">M073 METRO MOSQUERA_x000d_
_x000d_
</v>
      </c>
      <c r="P1348" t="str">
        <v>MOSQUERA</v>
      </c>
      <c r="Q1348" t="str">
        <f>IF(ISBLANK(P1348),"0",(VLOOKUP(P1348,REGION,2,FALSE)))</f>
        <v>BOGOTA</v>
      </c>
      <c r="R1348" t="str">
        <v>Alexander Castillo Sotelo</v>
      </c>
      <c r="S1348">
        <f>IF(ISBLANK(R1348),"0", VLOOKUP(R1348,PERSONAL,2,FALSE))</f>
        <v>80216449</v>
      </c>
      <c r="T1348" t="str">
        <v>ALIADO</v>
      </c>
      <c r="U1348">
        <v>0.6666666666666666</v>
      </c>
      <c r="V1348">
        <v>0.7291666666666666</v>
      </c>
      <c r="W1348">
        <f>V1348-U1348</f>
        <v>0.0625</v>
      </c>
      <c r="X1348">
        <v>1</v>
      </c>
      <c r="Y1348">
        <f>NETWORKDAYS(K1348,M1348)</f>
        <v>2</v>
      </c>
      <c r="Z1348" t="str">
        <f>IF(Y1348&lt;=2,"CUMPLE","NO CUMPLE")</f>
        <v>CUMPLE</v>
      </c>
      <c r="AB1348" t="str">
        <v>POR TICKET</v>
      </c>
      <c r="AC1348" t="str">
        <f>TEXT(M1348,"mmmm")</f>
        <v>febrero</v>
      </c>
      <c r="AD1348" t="str">
        <f>TEXT(M1348,"yyyy")</f>
        <v>yyyy</v>
      </c>
      <c r="AE1348">
        <f>W1348*60*24</f>
        <v>90</v>
      </c>
      <c r="AF1348">
        <f>AE1348/60</f>
        <v>1.5</v>
      </c>
      <c r="AG1348">
        <f>AE1348/60</f>
        <v>1.5</v>
      </c>
      <c r="AH1348">
        <f>L1348-K1348</f>
        <v>0.002777777779556345</v>
      </c>
      <c r="AI1348">
        <f>AH1348*24*60</f>
        <v>4.000000002561137</v>
      </c>
      <c r="AJ1348">
        <f>75728*X1348</f>
        <v>75728</v>
      </c>
    </row>
    <row r="1349" xml:space="preserve">
      <c r="A1349">
        <v>1170472</v>
      </c>
      <c r="B1349" t="str">
        <v>INCIDENTE</v>
      </c>
      <c r="C1349" t="str">
        <v>CERRADO</v>
      </c>
      <c r="D1349" t="str">
        <v>PERECEDEROS</v>
      </c>
      <c r="E1349" t="str">
        <v>COMPUTADOR</v>
      </c>
      <c r="F1349" t="str">
        <v>COMPUTADOR</v>
      </c>
      <c r="G1349" t="str">
        <v>LENOVO</v>
      </c>
      <c r="H1349" t="str" xml:space="preserve">
        <v xml:space="preserve">El computador de escritorio donde trabajo presenta lentitud al momento de abrir los programas_x000d_
</v>
      </c>
      <c r="I1349" t="str" xml:space="preserve">
        <v xml:space="preserve">El computador de escritorio donde trabajo presenta lentitud al momento de abrir los programas_x000d_
</v>
      </c>
      <c r="J1349" t="str">
        <v>Se realizo la revisión del equipo; se valido que el DD estuviera en buen estado; se eliminan los temporales y se libera la cache del equipo. Se corrigen los errores del sistema operativo. Se valida con el usuario y el equipo se deja funcionando bien y operativo.</v>
      </c>
      <c r="K1349">
        <v>45698.76597222222</v>
      </c>
      <c r="L1349">
        <v>45698.77013888889</v>
      </c>
      <c r="M1349">
        <v>45699</v>
      </c>
      <c r="N1349" t="str">
        <f>TEXT(M1349, "DDDD")</f>
        <v>martes</v>
      </c>
      <c r="O1349" t="str" xml:space="preserve">
        <v xml:space="preserve">M073 METRO MOSQUERA_x000d_
_x000d_
</v>
      </c>
      <c r="P1349" t="str">
        <v>MOSQUERA</v>
      </c>
      <c r="Q1349" t="str">
        <f>IF(ISBLANK(P1349),"0",(VLOOKUP(P1349,REGION,2,FALSE)))</f>
        <v>BOGOTA</v>
      </c>
      <c r="R1349" t="str">
        <v>Alexander Castillo Sotelo</v>
      </c>
      <c r="S1349">
        <f>IF(ISBLANK(R1349),"0", VLOOKUP(R1349,PERSONAL,2,FALSE))</f>
        <v>80216449</v>
      </c>
      <c r="T1349" t="str">
        <v>ALIADO</v>
      </c>
      <c r="U1349">
        <v>0.4375</v>
      </c>
      <c r="V1349">
        <v>0.4791666666666667</v>
      </c>
      <c r="W1349">
        <f>V1349-U1349</f>
        <v>0.041666666666666685</v>
      </c>
      <c r="X1349">
        <v>1</v>
      </c>
      <c r="Y1349">
        <f>NETWORKDAYS(K1349,M1349)</f>
        <v>2</v>
      </c>
      <c r="Z1349" t="str">
        <f>IF(Y1349&lt;=2,"CUMPLE","NO CUMPLE")</f>
        <v>CUMPLE</v>
      </c>
      <c r="AB1349" t="str">
        <v>POR TICKET</v>
      </c>
      <c r="AC1349" t="str">
        <f>TEXT(M1349,"mmmm")</f>
        <v>febrero</v>
      </c>
      <c r="AD1349" t="str">
        <f>TEXT(M1349,"yyyy")</f>
        <v>yyyy</v>
      </c>
      <c r="AE1349">
        <f>W1349*60*24</f>
        <v>60.00000000000002</v>
      </c>
      <c r="AF1349">
        <f>AE1349/60</f>
        <v>1.0000000000000004</v>
      </c>
      <c r="AG1349">
        <f>AE1349/60</f>
        <v>1.0000000000000004</v>
      </c>
      <c r="AH1349">
        <f>L1349-K1349</f>
        <v>0.004166666665696539</v>
      </c>
      <c r="AI1349">
        <f>AH1349*24*60</f>
        <v>5.999999998603016</v>
      </c>
      <c r="AJ1349">
        <f>75728*X1349</f>
        <v>75728</v>
      </c>
    </row>
    <row r="1350" xml:space="preserve">
      <c r="A1350">
        <v>1172411</v>
      </c>
      <c r="B1350" t="str">
        <v>INCIDENTE</v>
      </c>
      <c r="C1350" t="str">
        <v>CERRADO</v>
      </c>
      <c r="D1350" t="str">
        <v>LINEAL DE CAJAS</v>
      </c>
      <c r="E1350" t="str">
        <v>BALANZA</v>
      </c>
      <c r="F1350" t="str">
        <v>BALANZA</v>
      </c>
      <c r="G1350" t="str">
        <v>ZEBRA</v>
      </c>
      <c r="H1350" t="str" xml:space="preserve">
        <v xml:space="preserve">Buenas Tardes Se crea ticket para actualizar el firmware de la zebra : 24082010552568 24082010552501_x000d_
</v>
      </c>
      <c r="I1350" t="str" xml:space="preserve">
        <v xml:space="preserve">Buenas Tardes Se crea ticket para actualizar el firmware de la zebra : 24082010552568 24082010552501_x000d_
</v>
      </c>
      <c r="J1350" t="str" xml:space="preserve">
        <v xml:space="preserve">Se realiza la actualización deL FW en cada uno de los Escaner Balanza a la versión .39. Se realizan las pruebas y se dejan operativas las POS.                                                _x000d_
                                                _x000d_
                                                _x000d_
                                                _x000d_
                                                _x000d_
                                                _x000d_
                                                _x000d_
                                                _x000d_
                                                _x000d_
                                                _x000d_
                                                _x000d_
                                                _x000d_
</v>
      </c>
      <c r="K1350">
        <v>45699.475694444445</v>
      </c>
      <c r="L1350">
        <v>45700.436111111114</v>
      </c>
      <c r="M1350">
        <v>45700</v>
      </c>
      <c r="N1350" t="str">
        <f>TEXT(M1350, "DDDD")</f>
        <v>miércoles</v>
      </c>
      <c r="O1350" t="str" xml:space="preserve">
        <v xml:space="preserve">M074 METRO FACATATIVA_x000d_
_x000d_
</v>
      </c>
      <c r="P1350" t="str">
        <v>FACATATIVA</v>
      </c>
      <c r="Q1350" t="str">
        <f>IF(ISBLANK(P1350),"0",(VLOOKUP(P1350,REGION,2,FALSE)))</f>
        <v>BOGOTA</v>
      </c>
      <c r="R1350" t="str">
        <v>Alexander Castillo Sotelo</v>
      </c>
      <c r="S1350">
        <f>IF(ISBLANK(R1350),"0", VLOOKUP(R1350,PERSONAL,2,FALSE))</f>
        <v>80216449</v>
      </c>
      <c r="T1350" t="str">
        <v>ALIADO</v>
      </c>
      <c r="U1350">
        <v>0.5</v>
      </c>
      <c r="V1350">
        <v>0.5347222222222222</v>
      </c>
      <c r="W1350">
        <f>V1350-U1350</f>
        <v>0.03472222222222221</v>
      </c>
      <c r="X1350">
        <v>1</v>
      </c>
      <c r="Y1350">
        <f>NETWORKDAYS(K1350,M1350)</f>
        <v>2</v>
      </c>
      <c r="Z1350" t="str">
        <f>IF(Y1350&lt;=2,"CUMPLE","NO CUMPLE")</f>
        <v>CUMPLE</v>
      </c>
      <c r="AB1350" t="str">
        <v>POR TICKET</v>
      </c>
      <c r="AC1350" t="str">
        <f>TEXT(M1350,"mmmm")</f>
        <v>febrero</v>
      </c>
      <c r="AD1350" t="str">
        <f>TEXT(M1350,"yyyy")</f>
        <v>yyyy</v>
      </c>
      <c r="AE1350">
        <f>W1350*60*24</f>
        <v>49.999999999999986</v>
      </c>
      <c r="AF1350">
        <f>AE1350/60</f>
        <v>0.8333333333333331</v>
      </c>
      <c r="AG1350">
        <f>AE1350/60</f>
        <v>0.8333333333333331</v>
      </c>
      <c r="AH1350">
        <f>L1350-K1350</f>
        <v>0.9604166666686069</v>
      </c>
      <c r="AI1350">
        <f>AH1350*24*60</f>
        <v>1383.000000002794</v>
      </c>
      <c r="AJ1350">
        <f>75728*X1350</f>
        <v>75728</v>
      </c>
    </row>
    <row r="1351" xml:space="preserve">
      <c r="A1351">
        <v>1172421</v>
      </c>
      <c r="B1351" t="str">
        <v>INCIDENTE</v>
      </c>
      <c r="C1351" t="str">
        <v>CERRADO</v>
      </c>
      <c r="D1351" t="str">
        <v>LINEAL DE CAJAS</v>
      </c>
      <c r="E1351" t="str">
        <v>BALANZA</v>
      </c>
      <c r="F1351" t="str">
        <v>BALANZA</v>
      </c>
      <c r="G1351" t="str">
        <v>ZEBRA</v>
      </c>
      <c r="H1351" t="str" xml:space="preserve">
        <v xml:space="preserve">Buenas Tardes Se crea ticket para actualizar el firmware de la zebra : 24082010555677 S22350010556924_x000d_
</v>
      </c>
      <c r="I1351" t="str" xml:space="preserve">
        <v xml:space="preserve">Buenas Tardes Se crea ticket para actualizar el firmware de la zebra : 24082010555677 S22350010556924_x000d_
</v>
      </c>
      <c r="J1351" t="str">
        <v xml:space="preserve">Se realiza la actualización deL FW en cada uno de los Escaner Balanza a la versión .39. Se realizan las pruebas y se dejan operativas las POS.	</v>
      </c>
      <c r="K1351">
        <v>45699.475</v>
      </c>
      <c r="L1351">
        <v>45700.43680555555</v>
      </c>
      <c r="M1351">
        <v>45700</v>
      </c>
      <c r="N1351" t="str">
        <f>TEXT(M1351, "DDDD")</f>
        <v>miércoles</v>
      </c>
      <c r="O1351" t="str" xml:space="preserve">
        <v xml:space="preserve">M074 METRO FACATATIVA_x000d_
_x000d_
</v>
      </c>
      <c r="P1351" t="str">
        <v>FACATATIVA</v>
      </c>
      <c r="Q1351" t="str">
        <f>IF(ISBLANK(P1351),"0",(VLOOKUP(P1351,REGION,2,FALSE)))</f>
        <v>BOGOTA</v>
      </c>
      <c r="R1351" t="str">
        <v>Alexander Castillo Sotelo</v>
      </c>
      <c r="S1351">
        <f>IF(ISBLANK(R1351),"0", VLOOKUP(R1351,PERSONAL,2,FALSE))</f>
        <v>80216449</v>
      </c>
      <c r="T1351" t="str">
        <v>ALIADO</v>
      </c>
      <c r="U1351">
        <v>0.4652777777777778</v>
      </c>
      <c r="V1351">
        <v>0.4930555555555556</v>
      </c>
      <c r="W1351">
        <f>V1351-U1351</f>
        <v>0.02777777777777779</v>
      </c>
      <c r="X1351">
        <v>1</v>
      </c>
      <c r="Y1351">
        <f>NETWORKDAYS(K1351,M1351)</f>
        <v>2</v>
      </c>
      <c r="Z1351" t="str">
        <f>IF(Y1351&lt;=2,"CUMPLE","NO CUMPLE")</f>
        <v>CUMPLE</v>
      </c>
      <c r="AB1351" t="str">
        <v>POR TICKET</v>
      </c>
      <c r="AC1351" t="str">
        <f>TEXT(M1351,"mmmm")</f>
        <v>febrero</v>
      </c>
      <c r="AD1351" t="str">
        <f>TEXT(M1351,"yyyy")</f>
        <v>yyyy</v>
      </c>
      <c r="AE1351">
        <f>W1351*60*24</f>
        <v>40.000000000000014</v>
      </c>
      <c r="AF1351">
        <f>AE1351/60</f>
        <v>0.6666666666666669</v>
      </c>
      <c r="AG1351">
        <f>AE1351/60</f>
        <v>0.6666666666666669</v>
      </c>
      <c r="AH1351">
        <f>L1351-K1351</f>
        <v>0.9618055555547471</v>
      </c>
      <c r="AI1351">
        <f>AH1351*24*60</f>
        <v>1384.9999999988358</v>
      </c>
      <c r="AJ1351">
        <f>75728*X1351</f>
        <v>75728</v>
      </c>
    </row>
    <row r="1352" xml:space="preserve">
      <c r="A1352">
        <v>1172429</v>
      </c>
      <c r="B1352" t="str">
        <v>INCIDENTE</v>
      </c>
      <c r="C1352" t="str">
        <v>CERRADO</v>
      </c>
      <c r="D1352" t="str">
        <v>LINEAL DE CAJAS</v>
      </c>
      <c r="E1352" t="str">
        <v>BALANZA</v>
      </c>
      <c r="F1352" t="str">
        <v>BALANZA</v>
      </c>
      <c r="G1352" t="str">
        <v>ZEBRA</v>
      </c>
      <c r="H1352" t="str" xml:space="preserve">
        <v xml:space="preserve">Buenas Tardes Se crea ticket para actualizar el firmware de la zebra : 20218010558123 22032010556677_x000d_
</v>
      </c>
      <c r="I1352" t="str" xml:space="preserve">
        <v xml:space="preserve">Buenas Tardes Se crea ticket para actualizar el firmware de la zebra : 20218010558123 22032010556677_x000d_
</v>
      </c>
      <c r="J1352" t="str">
        <v>Se realiza la actualización deL FW en cada uno de los Escaner Balanza a la versión .39. Se realizan las pruebas y se dejan operativas las POS.</v>
      </c>
      <c r="K1352">
        <v>45699.42569444444</v>
      </c>
      <c r="L1352">
        <v>45700.4375</v>
      </c>
      <c r="M1352">
        <v>45700</v>
      </c>
      <c r="N1352" t="str">
        <f>TEXT(M1352, "DDDD")</f>
        <v>miércoles</v>
      </c>
      <c r="O1352" t="str" xml:space="preserve">
        <v xml:space="preserve">M074 METRO FACATATIVA_x000d_
_x000d_
</v>
      </c>
      <c r="P1352" t="str">
        <v>FACATATIVA</v>
      </c>
      <c r="Q1352" t="str">
        <f>IF(ISBLANK(P1352),"0",(VLOOKUP(P1352,REGION,2,FALSE)))</f>
        <v>BOGOTA</v>
      </c>
      <c r="R1352" t="str">
        <v>Alexander Castillo Sotelo</v>
      </c>
      <c r="S1352">
        <f>IF(ISBLANK(R1352),"0", VLOOKUP(R1352,PERSONAL,2,FALSE))</f>
        <v>80216449</v>
      </c>
      <c r="T1352" t="str">
        <v>ALIADO</v>
      </c>
      <c r="U1352">
        <v>0.5</v>
      </c>
      <c r="V1352">
        <v>0.5347222222222222</v>
      </c>
      <c r="W1352">
        <f>V1352-U1352</f>
        <v>0.03472222222222221</v>
      </c>
      <c r="X1352">
        <v>1</v>
      </c>
      <c r="Y1352">
        <f>NETWORKDAYS(K1352,M1352)</f>
        <v>2</v>
      </c>
      <c r="Z1352" t="str">
        <f>IF(Y1352&lt;=2,"CUMPLE","NO CUMPLE")</f>
        <v>CUMPLE</v>
      </c>
      <c r="AB1352" t="str">
        <v>POR TICKET</v>
      </c>
      <c r="AC1352" t="str">
        <f>TEXT(M1352,"mmmm")</f>
        <v>febrero</v>
      </c>
      <c r="AD1352" t="str">
        <f>TEXT(M1352,"yyyy")</f>
        <v>yyyy</v>
      </c>
      <c r="AE1352">
        <f>W1352*60*24</f>
        <v>49.999999999999986</v>
      </c>
      <c r="AF1352">
        <f>AE1352/60</f>
        <v>0.8333333333333331</v>
      </c>
      <c r="AG1352">
        <f>AE1352/60</f>
        <v>0.8333333333333331</v>
      </c>
      <c r="AH1352">
        <f>L1352-K1352</f>
        <v>1.0118055555576575</v>
      </c>
      <c r="AI1352">
        <f>AH1352*24*60</f>
        <v>1457.0000000030268</v>
      </c>
      <c r="AJ1352">
        <f>75728*X1352</f>
        <v>75728</v>
      </c>
    </row>
    <row r="1353" xml:space="preserve">
      <c r="A1353">
        <v>1174510</v>
      </c>
      <c r="B1353" t="str">
        <v>INCIDENTE</v>
      </c>
      <c r="C1353" t="str">
        <v>CERRADO</v>
      </c>
      <c r="D1353" t="str">
        <v>ATC</v>
      </c>
      <c r="E1353" t="str">
        <v>IMPRESORA</v>
      </c>
      <c r="F1353" t="str">
        <v>IMPRESORA</v>
      </c>
      <c r="G1353" t="str">
        <v>EPSON</v>
      </c>
      <c r="H1353" t="str">
        <v>Buen día Agradezco su ayuda con la revisión de la impresora de ATC con la pos #30 ya que no responde .</v>
      </c>
      <c r="I1353" t="str">
        <v>Buen día Agradezco su ayuda con la revisión de la impresora de ATC con la pos #30 ya que no responde .</v>
      </c>
      <c r="J1353" t="str">
        <v>Se realizó la revisión de la impresora; se limpia la board y le verificaron las conexiones de los sensores y cabezal. Sin embargo la falla persiste; la impresora queda en error y reinicia la POS al encenderla. La impresora esta en corto; no se deja operativa. Se solicita envío de una impresora desde el CRC</v>
      </c>
      <c r="K1353">
        <v>45698.770833333336</v>
      </c>
      <c r="L1353">
        <v>45700.43819444445</v>
      </c>
      <c r="M1353">
        <v>45700</v>
      </c>
      <c r="N1353" t="str">
        <f>TEXT(M1353, "DDDD")</f>
        <v>miércoles</v>
      </c>
      <c r="O1353" t="str" xml:space="preserve">
        <v xml:space="preserve">M074 METRO FACATATIVA_x000d_
_x000d_
</v>
      </c>
      <c r="P1353" t="str">
        <v>FACATATIVA</v>
      </c>
      <c r="Q1353" t="str">
        <f>IF(ISBLANK(P1353),"0",(VLOOKUP(P1353,REGION,2,FALSE)))</f>
        <v>BOGOTA</v>
      </c>
      <c r="R1353" t="str">
        <v>Alexander Castillo Sotelo</v>
      </c>
      <c r="S1353">
        <f>IF(ISBLANK(R1353),"0", VLOOKUP(R1353,PERSONAL,2,FALSE))</f>
        <v>80216449</v>
      </c>
      <c r="T1353" t="str">
        <v>ALIADO</v>
      </c>
      <c r="U1353">
        <v>0.5416666666666666</v>
      </c>
      <c r="V1353">
        <v>0.6041666666666666</v>
      </c>
      <c r="W1353">
        <f>V1353-U1353</f>
        <v>0.0625</v>
      </c>
      <c r="X1353">
        <v>1</v>
      </c>
      <c r="Y1353">
        <f>NETWORKDAYS(K1353,M1353)</f>
        <v>3</v>
      </c>
      <c r="Z1353" t="str">
        <f>IF(Y1353&lt;=2,"CUMPLE","NO CUMPLE")</f>
        <v>NO CUMPLE</v>
      </c>
      <c r="AB1353" t="str">
        <v>POR TICKET</v>
      </c>
      <c r="AC1353" t="str">
        <f>TEXT(M1353,"mmmm")</f>
        <v>febrero</v>
      </c>
      <c r="AD1353" t="str">
        <f>TEXT(M1353,"yyyy")</f>
        <v>yyyy</v>
      </c>
      <c r="AE1353">
        <f>W1353*60*24</f>
        <v>90</v>
      </c>
      <c r="AF1353">
        <f>AE1353/60</f>
        <v>1.5</v>
      </c>
      <c r="AG1353">
        <f>AE1353/60</f>
        <v>1.5</v>
      </c>
      <c r="AH1353">
        <f>L1353-K1353</f>
        <v>1.6673611111109494</v>
      </c>
      <c r="AI1353">
        <f>AH1353*24*60</f>
        <v>2400.999999999767</v>
      </c>
      <c r="AJ1353">
        <f>75728*X1353</f>
        <v>75728</v>
      </c>
    </row>
    <row r="1354" xml:space="preserve">
      <c r="A1354">
        <v>1174457</v>
      </c>
      <c r="B1354" t="str">
        <v>INCIDENTE</v>
      </c>
      <c r="C1354" t="str">
        <v>CERRADO</v>
      </c>
      <c r="D1354" t="str">
        <v>LINEAL DE CAJAS</v>
      </c>
      <c r="E1354" t="str">
        <v>BALANZA</v>
      </c>
      <c r="F1354" t="str">
        <v>BALANZA</v>
      </c>
      <c r="G1354" t="str">
        <v>ZEBRA</v>
      </c>
      <c r="H1354" t="str" xml:space="preserve">
        <v xml:space="preserve">solicito de su colaboracion para la verificacion de la balanza de la caja 10; ya que no esta en el ragno de peso estipúlado y la revision del soporte de la balanza de la caja 16 ya que no es el adecuado el cual presenta un desnivel y el cable de la balanza 19 la cual fue certificada pero no lee el peso; asi que hay que ingresarlo de forma manual._x000d_
</v>
      </c>
      <c r="I1354" t="str" xml:space="preserve">
        <v xml:space="preserve">solicito de su colaboracion para la verificacion de la balanza de la caja 10; ya que no esta en el ragno de peso estipúlado y la revision del soporte de la balanza de la caja 16 ya que no es el adecuado el cual presenta un desnivel y el cable de la balanza 19 la cual fue certificada pero no lee el peso; asi que hay que ingresarlo de forma manual._x000d_
</v>
      </c>
      <c r="J1354" t="str" xml:space="preserve">
        <v xml:space="preserve">Se realiza la calibración de la balanza ya que estaba pesando mas de lo correspondiente. Se hacen las respectivas pruebas que salen correctas. No se coloca presinto ya que aun no han sido certificadas por CVM.                                                _x000d_
                                                _x000d_
                                                _x000d_
                                                _x000d_
                                                _x000d_
                                                _x000d_
                                                _x000d_
                                                _x000d_
                                                _x000d_
                                                _x000d_
                                                _x000d_
                                                _x000d_
</v>
      </c>
      <c r="K1354">
        <v>45698.77361111111</v>
      </c>
      <c r="L1354">
        <v>45700.43958333333</v>
      </c>
      <c r="M1354">
        <v>45700</v>
      </c>
      <c r="N1354" t="str">
        <f>TEXT(M1354, "DDDD")</f>
        <v>miércoles</v>
      </c>
      <c r="O1354" t="str" xml:space="preserve">
        <v xml:space="preserve">J072 JUMBO SANTA FE_x000d_
_x000d_
</v>
      </c>
      <c r="P1354" t="str">
        <v>BOGOTA</v>
      </c>
      <c r="Q1354" t="str">
        <f>IF(ISBLANK(P1354),"0",(VLOOKUP(P1354,REGION,2,FALSE)))</f>
        <v>BOGOTA</v>
      </c>
      <c r="R1354" t="str">
        <v>Alexander Castillo Sotelo</v>
      </c>
      <c r="S1354">
        <f>IF(ISBLANK(R1354),"0", VLOOKUP(R1354,PERSONAL,2,FALSE))</f>
        <v>80216449</v>
      </c>
      <c r="T1354" t="str">
        <v>ALIADO</v>
      </c>
      <c r="U1354">
        <v>0.7291666666666666</v>
      </c>
      <c r="V1354">
        <v>0.7569444444444444</v>
      </c>
      <c r="W1354">
        <f>V1354-U1354</f>
        <v>0.02777777777777779</v>
      </c>
      <c r="X1354">
        <v>1</v>
      </c>
      <c r="Y1354">
        <f>NETWORKDAYS(K1354,M1354)</f>
        <v>3</v>
      </c>
      <c r="Z1354" t="str">
        <f>IF(Y1354&lt;=2,"CUMPLE","NO CUMPLE")</f>
        <v>NO CUMPLE</v>
      </c>
      <c r="AB1354" t="str">
        <v>POR TICKET</v>
      </c>
      <c r="AC1354" t="str">
        <f>TEXT(M1354,"mmmm")</f>
        <v>febrero</v>
      </c>
      <c r="AD1354" t="str">
        <f>TEXT(M1354,"yyyy")</f>
        <v>yyyy</v>
      </c>
      <c r="AE1354">
        <f>W1354*60*24</f>
        <v>40.000000000000014</v>
      </c>
      <c r="AF1354">
        <f>AE1354/60</f>
        <v>0.6666666666666669</v>
      </c>
      <c r="AG1354">
        <f>AE1354/60</f>
        <v>0.6666666666666669</v>
      </c>
      <c r="AH1354">
        <f>L1354-K1354</f>
        <v>1.6659722222248092</v>
      </c>
      <c r="AI1354">
        <f>AH1354*24*60</f>
        <v>2399.0000000037253</v>
      </c>
      <c r="AJ1354">
        <f>75728*X1354</f>
        <v>75728</v>
      </c>
    </row>
    <row r="1355" xml:space="preserve">
      <c r="A1355">
        <v>1173687</v>
      </c>
      <c r="B1355" t="str">
        <v>INCIDENTE</v>
      </c>
      <c r="C1355" t="str">
        <v>CERRADO</v>
      </c>
      <c r="D1355" t="str">
        <v>LINEAL DE CAJAS</v>
      </c>
      <c r="E1355" t="str">
        <v>BALANZA</v>
      </c>
      <c r="F1355" t="str">
        <v>BALANZA</v>
      </c>
      <c r="G1355" t="str">
        <v>METTLER TOLEDO</v>
      </c>
      <c r="H1355" t="str" xml:space="preserve">
        <v xml:space="preserve">Solicito la revisIón de la balanza de panaderia; ya que no esta en el rango de peso exacto; aparecen 25gr menos_x000d_
</v>
      </c>
      <c r="I1355" t="str" xml:space="preserve">
        <v xml:space="preserve">Solicito la revisIón de la balanza de panaderia; ya que no esta en el rango de peso exacto; aparecen 25gr menos_x000d_
</v>
      </c>
      <c r="J1355" t="str">
        <v>Se realiza la verificación de la balanza y comprueba que pesa menos de los correspondiente; se procede el precinto numero XAA2950000498835 y se procede con la calibración. Se hacen nuevamente las pruebas y salen correctas. Se deja operativa la balanza. Se coloca el precinto nuevo numero 7380000000624. NII: B121516</v>
      </c>
      <c r="K1355">
        <v>45702.37291666667</v>
      </c>
      <c r="L1355">
        <v>45702.37291666667</v>
      </c>
      <c r="M1355">
        <v>45701</v>
      </c>
      <c r="N1355" t="str">
        <f>TEXT(M1355, "DDDD")</f>
        <v>jueves</v>
      </c>
      <c r="O1355" t="str" xml:space="preserve">
        <v xml:space="preserve">J072 JUMBO SANTA FE_x000d_
_x000d_
</v>
      </c>
      <c r="P1355" t="str">
        <v>BOGOTA</v>
      </c>
      <c r="Q1355" t="str">
        <f>IF(ISBLANK(P1355),"0",(VLOOKUP(P1355,REGION,2,FALSE)))</f>
        <v>BOGOTA</v>
      </c>
      <c r="R1355" t="str">
        <v>Alexander Castillo Sotelo</v>
      </c>
      <c r="S1355">
        <f>IF(ISBLANK(R1355),"0", VLOOKUP(R1355,PERSONAL,2,FALSE))</f>
        <v>80216449</v>
      </c>
      <c r="T1355" t="str">
        <v>ALIADO</v>
      </c>
      <c r="U1355">
        <v>0.7638888888888888</v>
      </c>
      <c r="V1355">
        <v>0.7916666666666666</v>
      </c>
      <c r="W1355">
        <f>V1355-U1355</f>
        <v>0.02777777777777779</v>
      </c>
      <c r="X1355">
        <v>1</v>
      </c>
      <c r="Y1355">
        <f>NETWORKDAYS(K1355,M1355)</f>
        <v>-2</v>
      </c>
      <c r="Z1355" t="str">
        <f>IF(Y1355&lt;=2,"CUMPLE","NO CUMPLE")</f>
        <v>CUMPLE</v>
      </c>
      <c r="AB1355" t="str">
        <v>POR TICKET</v>
      </c>
      <c r="AC1355" t="str">
        <f>TEXT(M1355,"mmmm")</f>
        <v>febrero</v>
      </c>
      <c r="AD1355" t="str">
        <f>TEXT(M1355,"yyyy")</f>
        <v>yyyy</v>
      </c>
      <c r="AE1355">
        <f>W1355*60*24</f>
        <v>40.000000000000014</v>
      </c>
      <c r="AF1355">
        <f>AE1355/60</f>
        <v>0.6666666666666669</v>
      </c>
      <c r="AG1355">
        <f>AE1355/60</f>
        <v>0.6666666666666669</v>
      </c>
      <c r="AH1355">
        <f>L1355-K1355</f>
        <v>0</v>
      </c>
      <c r="AI1355">
        <f>AH1355*24*60</f>
        <v>0</v>
      </c>
      <c r="AJ1355">
        <f>75728*X1355</f>
        <v>75728</v>
      </c>
    </row>
    <row r="1356" xml:space="preserve">
      <c r="A1356">
        <v>1175771</v>
      </c>
      <c r="B1356" t="str">
        <v>INCIDENTE</v>
      </c>
      <c r="C1356" t="str">
        <v>CERRADO</v>
      </c>
      <c r="D1356" t="str">
        <v>TIENDA</v>
      </c>
      <c r="E1356" t="str">
        <v>BALANZA</v>
      </c>
      <c r="F1356" t="str">
        <v>BALANZA</v>
      </c>
      <c r="G1356" t="str">
        <v>METTLER TOLEDO</v>
      </c>
      <c r="H1356" t="str" xml:space="preserve">
        <v xml:space="preserve">solicito de su colaboración con una limpieza interna a las balanzas colgantes de carnes ya que se evidencia presencia de plagas en estos activos._x000d_
</v>
      </c>
      <c r="I1356" t="str" xml:space="preserve">
        <v xml:space="preserve">solicito de su colaboración con una limpieza interna a las balanzas colgantes de carnes ya que se evidencia presencia de plagas en estos activos._x000d_
</v>
      </c>
      <c r="J1356" t="str">
        <v>SE REALIZAN MANTENIMIENTOS PREVENTIVOS A TODAS LAS BALANZAS DE MESA Y COLGANTE METTLER TOLEDO DE LAS SECCIONES DE CARNES; PESCADERIA; PANADERIA; PLATOS PREPARADOS; FRUVER Y CHARCUTERIA; CON ENVIO DE EVIDENCIAS A PERSONAL REMOTO.                                                                                                                                                                                      * SE REVISA BALANZA DE CAVA DE FRUVER POR FALLA EN IMPRESION DE ETIQUETAS; SE EVIDENCIA MAL POSICIONAMIENTO DEL ROLLO; SE INDICA PROCESO. BALANZA QUEDA OPERATIVA.                                                                                                               * TICKET 1181379: REVISION DE SCO#2 POR FALLA AL MOMENTO DE ENVIAR PAGO A DATAFONO CREDIBANCO; SE REVISA QUE PUERTO ESTÉ HABILITADO EN VMWARE; SE REALIZAN PRUEBAS DE FUNCIONAMIENTO SATISFACTORIAS CON SUPERVISORA DE CAJAS EN TURNO; POS QUEDA OPERATIVA.</v>
      </c>
      <c r="K1356">
        <v>45698.774305555555</v>
      </c>
      <c r="L1356">
        <v>45699.30416666667</v>
      </c>
      <c r="M1356">
        <v>45701</v>
      </c>
      <c r="N1356" t="str">
        <f>TEXT(M1356, "DDDD")</f>
        <v>jueves</v>
      </c>
      <c r="O1356" t="str" xml:space="preserve">
        <v xml:space="preserve">J126 JUMBO SAN SILVESTRE_x000d_
_x000d_
</v>
      </c>
      <c r="P1356" t="str">
        <v>BARRANCABERMEJA</v>
      </c>
      <c r="Q1356" t="str">
        <f>IF(ISBLANK(P1356),"0",(VLOOKUP(P1356,REGION,2,FALSE)))</f>
        <v>ORIENTE</v>
      </c>
      <c r="R1356" t="str">
        <v>Luis Carlos Rojas Acosta</v>
      </c>
      <c r="S1356">
        <f>IF(ISBLANK(R1356),"0", VLOOKUP(R1356,PERSONAL,2,FALSE))</f>
        <v>1096188137</v>
      </c>
      <c r="T1356" t="str">
        <v>DIRECTO</v>
      </c>
      <c r="U1356">
        <v>0.3333333333333333</v>
      </c>
      <c r="V1356">
        <v>0.7083333333333334</v>
      </c>
      <c r="W1356">
        <f>V1356-U1356</f>
        <v>0.37500000000000006</v>
      </c>
      <c r="X1356" t="str">
        <v>2;5</v>
      </c>
      <c r="Y1356">
        <f>NETWORKDAYS(K1356,M1356)</f>
        <v>4</v>
      </c>
      <c r="Z1356" t="str">
        <f>IF(Y1356&lt;=2,"CUMPLE","NO CUMPLE")</f>
        <v>NO CUMPLE</v>
      </c>
      <c r="AB1356" t="str">
        <v xml:space="preserve">POR DIA </v>
      </c>
      <c r="AC1356" t="str">
        <f>TEXT(M1356,"mmmm")</f>
        <v>febrero</v>
      </c>
      <c r="AD1356" t="str">
        <f>TEXT(M1356,"yyyy")</f>
        <v>yyyy</v>
      </c>
      <c r="AE1356">
        <f>W1356*60*24</f>
        <v>540.0000000000001</v>
      </c>
      <c r="AF1356">
        <f>AE1356/60</f>
        <v>9.000000000000002</v>
      </c>
      <c r="AG1356">
        <f>AE1356/60</f>
        <v>9.000000000000002</v>
      </c>
      <c r="AH1356">
        <f>L1356-K1356</f>
        <v>0.5298611111138598</v>
      </c>
      <c r="AI1356">
        <f>AH1356*24*60</f>
        <v>763.0000000039581</v>
      </c>
      <c r="AJ1356" t="e">
        <f>75728*X1356</f>
        <v>#VALUE!</v>
      </c>
    </row>
    <row r="1357" xml:space="preserve">
      <c r="A1357">
        <v>1180125</v>
      </c>
      <c r="B1357" t="str">
        <v>INCIDENTE</v>
      </c>
      <c r="C1357" t="str">
        <v>CERRADO</v>
      </c>
      <c r="D1357" t="str">
        <v>TIENDA</v>
      </c>
      <c r="E1357" t="str">
        <v>ACOMPAÑAMIENTO</v>
      </c>
      <c r="F1357" t="str">
        <v>ACOMPAÑAMIENTO</v>
      </c>
      <c r="G1357" t="str">
        <v>ACOMPAÑAMIENTO</v>
      </c>
      <c r="H1357" t="str" xml:space="preserve">
        <v xml:space="preserve">Buenos días. Jefe Miguel por favor me colabora con la autorización de este ticket para que el técnico de isit visite la tienda y valide la ubicación del siguiente serial: 58-62404241; impresora pos NCR. Gracias._x000d_
_x000d_
</v>
      </c>
      <c r="I1357" t="str" xml:space="preserve">
        <v xml:space="preserve">Buenos días. Jefe Miguel por favor me colabora con la autorización de este ticket para que el técnico de isit visite la tienda y valide la ubicación del siguiente serial: 58-62404241; impresora pos NCR. Gracias._x000d_
_x000d_
</v>
      </c>
      <c r="J1357" t="str" xml:space="preserve">
        <v xml:space="preserve">Procediendo a llegar a sitio sobre las 2 pm; ingreso por puerta de empleados y después de registro. Procedo a dirigirme al cuarto de _x000d_
sistemas donde se encuentran relacionados los equipos para baja en busca de la impresora NCR de serial No.58-62404241_x000d_
Y la cpu pos con serial No. 20-63642566._x000d_
Realizo búsqueda caja por caja de los activos solicitados en el ticket dejando registro fotográfico y de video durante la búsqueda. Al _x000d_
no encontrar los equipos en esta área Se procede a solicitar acceso a la bodega exterior y se realiza el mismo procedimiento caja por _x000d_
caja dejando registro. Al evidenciar la ausencia de los equipos se pordecede a buscar en la zona de residuos peligrosos donde se _x000d_
encontraban los demás equipos para baja; siendo infructifera está búsqueda. A continuación Se busca en la bodega auxiliar del área _x000d_
comercial donde se encuentran los equipos.Se pide entonces acompañamiento del personal de seguridad a fin de verificar en el _x000d_
listado cada equipo; tarea que se realiza satisfactoriamente. Procedo a realizar la impresión del formato de bajas que fue adjuntado _x000d_
al ticket donde se relacionan todos los equipos en el listado correspondiente. Luego se solicita la firma del personal de seguridad que _x000d_
verificó el procedimiento y a su vez la firma y sello de gerencia solicitados en el documento. De acuerdo a lo solicitado en el ticket se _x000d_
procede nuevamente al embalaje y rotulacion de los equipos para envío a reparación; indicando en cada uno con una hoja blanca que _x000d_
son equipos para tal fin; número de serie y tipo de equipo. Se dejan en orden y separados de las demás cajas en el cuarto de _x000d_
sistemas. Se continúa con el retiro de tienda siendo las 6:50 pm._x000d_
De esta forma damos por terminado el ticket 1180125 en la ciudad de Girardot; almacén Jumbo</v>
      </c>
      <c r="K1357">
        <v>45701.41388888889</v>
      </c>
      <c r="L1357">
        <v>45701.43680555555</v>
      </c>
      <c r="M1357">
        <v>45701</v>
      </c>
      <c r="N1357" t="str">
        <f>TEXT(M1357, "DDDD")</f>
        <v>jueves</v>
      </c>
      <c r="O1357" t="str" xml:space="preserve">
        <v xml:space="preserve">J047 JUMBO GIRARDOT_x000d_
_x000d_
</v>
      </c>
      <c r="P1357" t="str">
        <v>GIRARDOT</v>
      </c>
      <c r="Q1357" t="str">
        <f>IF(ISBLANK(P1357),"0",(VLOOKUP(P1357,REGION,2,FALSE)))</f>
        <v>OCCIDENTE</v>
      </c>
      <c r="R1357" t="str">
        <v>Michael Smit Villabon Trujillo</v>
      </c>
      <c r="S1357" t="e">
        <f>IF(ISBLANK(R1357),"0", VLOOKUP(R1357,PERSONAL,2,FALSE))</f>
        <v>#N/A</v>
      </c>
      <c r="T1357" t="str">
        <v>ALIADO</v>
      </c>
      <c r="U1357">
        <v>0.5833333333333334</v>
      </c>
      <c r="V1357">
        <v>0.7708333333333334</v>
      </c>
      <c r="W1357">
        <f>V1357-U1357</f>
        <v>0.1875</v>
      </c>
      <c r="X1357">
        <v>2</v>
      </c>
      <c r="Y1357">
        <f>NETWORKDAYS(K1357,M1357)</f>
        <v>1</v>
      </c>
      <c r="Z1357" t="str">
        <f>IF(Y1357&lt;=2,"CUMPLE","NO CUMPLE")</f>
        <v>CUMPLE</v>
      </c>
      <c r="AB1357" t="str">
        <v>POR TICKET</v>
      </c>
      <c r="AC1357" t="str">
        <f>TEXT(M1357,"mmmm")</f>
        <v>febrero</v>
      </c>
      <c r="AD1357" t="str">
        <f>TEXT(M1357,"yyyy")</f>
        <v>yyyy</v>
      </c>
      <c r="AE1357">
        <f>W1357*60*24</f>
        <v>270</v>
      </c>
      <c r="AF1357">
        <f>AE1357/60</f>
        <v>4.5</v>
      </c>
      <c r="AG1357">
        <f>AE1357/60</f>
        <v>4.5</v>
      </c>
      <c r="AH1357">
        <f>L1357-K1357</f>
        <v>0.022916666661330964</v>
      </c>
      <c r="AI1357">
        <f>AH1357*24*60</f>
        <v>32.99999999231659</v>
      </c>
      <c r="AJ1357">
        <f>75728*X1357</f>
        <v>151456</v>
      </c>
    </row>
    <row r="1358" xml:space="preserve">
      <c r="A1358">
        <v>1179631</v>
      </c>
      <c r="B1358" t="str">
        <v>INCIDENTE</v>
      </c>
      <c r="C1358" t="str">
        <v>CERRADO</v>
      </c>
      <c r="D1358" t="str">
        <v>TIENDA</v>
      </c>
      <c r="E1358" t="str">
        <v>COMPUTADOR</v>
      </c>
      <c r="F1358" t="str">
        <v>COMPUTADOR</v>
      </c>
      <c r="G1358" t="str">
        <v>COMPUTADOR</v>
      </c>
      <c r="H1358" t="str" xml:space="preserve">
        <v xml:space="preserve">por favor su ayuda para la revisión de los pc ya que están fuera del dominio donde se realiza capacitaciones ; no deja ingresar para revisar su dirección IP Contacto:3212147092_x000d_
</v>
      </c>
      <c r="I1358" t="str" xml:space="preserve">
        <v xml:space="preserve">por favor su ayuda para la revisión de los pc ya que están fuera del dominio donde se realiza capacitaciones ; no deja ingresar para revisar su dirección IP Contacto:3212147092_x000d_
</v>
      </c>
      <c r="J1358" t="str" xml:space="preserve">
        <v xml:space="preserve">Se llega a sitio a las 8:30 am se procede a revisar los PC de E-learning y están fuera de dominio no permite ingresar a los usuarios; se _x000d_
procede a realizar diagnóstico con la herramienta cencojoin y se valida que todos los aplicaciones estén funcionando; se procede a _x000d_
subir al dominio los PC pero ya estaban matriculado en el directorio activo; se solicitó apoyo para borrar los hostname para poder _x000d_
volverlos a subir al dominio Hostname E042916WS00101- E042916WS102_x000d_
quedando solucionada la novedad de los PC;S quedan en operación los recibe la Auxiliar de RRHH Diana Vargas _x000d_
Informo que al momento de realizar la actividad un PC no tenía teclado ni mouse se usa los periféricos de otro PC para poder _x000d_
trabajar; se le indica a la auxiliar y la asistente que generen un ticket para solicitar los periféricos del PC que no los tiene _x000d_
_x000d_
https://drive.google.com/drive/folders/1a_2SkqElgfGozThqD7QO6USXgLKEgFA3?usp=drive_link</v>
      </c>
      <c r="K1358">
        <v>45700.67638888889</v>
      </c>
      <c r="L1358">
        <v>45701.33611111111</v>
      </c>
      <c r="M1358">
        <v>45701</v>
      </c>
      <c r="N1358" t="str">
        <f>TEXT(M1358, "DDDD")</f>
        <v>jueves</v>
      </c>
      <c r="O1358" t="str" xml:space="preserve">
        <v xml:space="preserve">M042 METRO IBAGUE_x000d_
_x000d_
</v>
      </c>
      <c r="P1358" t="str">
        <v>IBAGUE</v>
      </c>
      <c r="Q1358" t="str">
        <f>IF(ISBLANK(P1358),"0",(VLOOKUP(P1358,REGION,2,FALSE)))</f>
        <v>OCCIDENTE</v>
      </c>
      <c r="R1358" t="str">
        <v>Michael Smit Villabon Trujillo</v>
      </c>
      <c r="S1358" t="e">
        <f>IF(ISBLANK(R1358),"0", VLOOKUP(R1358,PERSONAL,2,FALSE))</f>
        <v>#N/A</v>
      </c>
      <c r="T1358" t="str">
        <v>ALIADO</v>
      </c>
      <c r="U1358">
        <v>0.3541666666666667</v>
      </c>
      <c r="V1358">
        <v>0.46875</v>
      </c>
      <c r="W1358">
        <f>V1358-U1358</f>
        <v>0.11458333333333331</v>
      </c>
      <c r="X1358">
        <v>1</v>
      </c>
      <c r="Y1358">
        <f>NETWORKDAYS(K1358,M1358)</f>
        <v>2</v>
      </c>
      <c r="Z1358" t="str">
        <f>IF(Y1358&lt;=2,"CUMPLE","NO CUMPLE")</f>
        <v>CUMPLE</v>
      </c>
      <c r="AB1358" t="str">
        <v>POR TICKET</v>
      </c>
      <c r="AC1358" t="str">
        <f>TEXT(M1358,"mmmm")</f>
        <v>febrero</v>
      </c>
      <c r="AD1358" t="str">
        <f>TEXT(M1358,"yyyy")</f>
        <v>yyyy</v>
      </c>
      <c r="AE1358">
        <f>W1358*60*24</f>
        <v>164.99999999999997</v>
      </c>
      <c r="AF1358">
        <f>AE1358/60</f>
        <v>2.7499999999999996</v>
      </c>
      <c r="AG1358">
        <f>AE1358/60</f>
        <v>2.7499999999999996</v>
      </c>
      <c r="AH1358">
        <f>L1358-K1358</f>
        <v>0.6597222222189885</v>
      </c>
      <c r="AI1358">
        <f>AH1358*24*60</f>
        <v>949.9999999953434</v>
      </c>
      <c r="AJ1358">
        <f>75728*X1358</f>
        <v>75728</v>
      </c>
    </row>
    <row r="1359" xml:space="preserve">
      <c r="A1359">
        <v>1179651</v>
      </c>
      <c r="B1359" t="str">
        <v>INCIDENTE</v>
      </c>
      <c r="C1359" t="str">
        <v>CERRADO</v>
      </c>
      <c r="D1359" t="str">
        <v>TIENDA</v>
      </c>
      <c r="E1359" t="str">
        <v>BALANZA</v>
      </c>
      <c r="F1359" t="str">
        <v>BALANZA</v>
      </c>
      <c r="G1359" t="str">
        <v>BALANZA</v>
      </c>
      <c r="H1359" t="str">
        <v>Por favor su ayuda con la balanza de pescadería etiqueta no sale</v>
      </c>
      <c r="I1359" t="str">
        <v>Por favor su ayuda con la balanza de pescadería etiqueta no sale</v>
      </c>
      <c r="J1359" t="str" xml:space="preserve">
        <v xml:space="preserve">balanza colgante pescadería _x000d_
Se revisa balanza colgante de pescadería y al momento que se envía una impresión de un producto la etiqueta se genera en blanco _x000d_
no se refleja impresión del producto; se revisa el cabezal y se evidencia en perfecto estado; además el cabezal nunca se desgasta por _x000d_
completo siempre salen impresiones ya sea borrosas o por partes por lo que se evidencia que la falla es del bus de datos; se consulta _x000d_
con Miguel Caicedo y se le indica que hay otra balanza colgante en perfecto estado para reubicarla y dejarla para pescadería y me _x000d_
indico que si es viable con el aprobado del gerente se habló con los gerentes Andrés García y Andrés Díaz quienes estubieron de _x000d_
acuerdo indicando que se realizará la reubicación de la balanza que era de charcutería; en pescadería y la de pescadería que tiene _x000d_
dañado el bus de datos malo despacharla para el crc; se adjunta fotos del NII de la balanza</v>
      </c>
      <c r="K1359">
        <v>45700.67638888889</v>
      </c>
      <c r="L1359">
        <v>45701.33541666667</v>
      </c>
      <c r="M1359">
        <v>45701</v>
      </c>
      <c r="N1359" t="str">
        <f>TEXT(M1359, "DDDD")</f>
        <v>jueves</v>
      </c>
      <c r="O1359" t="str" xml:space="preserve">
        <v xml:space="preserve">M042 METRO IBAGUE_x000d_
_x000d_
</v>
      </c>
      <c r="P1359" t="str">
        <v>IBAGUE</v>
      </c>
      <c r="Q1359" t="str">
        <f>IF(ISBLANK(P1359),"0",(VLOOKUP(P1359,REGION,2,FALSE)))</f>
        <v>OCCIDENTE</v>
      </c>
      <c r="R1359" t="str">
        <v>Michael Smit Villabon Trujillo</v>
      </c>
      <c r="S1359" t="e">
        <f>IF(ISBLANK(R1359),"0", VLOOKUP(R1359,PERSONAL,2,FALSE))</f>
        <v>#N/A</v>
      </c>
      <c r="T1359" t="str">
        <v>ALIADO</v>
      </c>
      <c r="U1359">
        <v>0.5902777777777778</v>
      </c>
      <c r="V1359">
        <v>0.78125</v>
      </c>
      <c r="W1359">
        <f>V1359-U1359</f>
        <v>0.1909722222222222</v>
      </c>
      <c r="X1359">
        <v>2</v>
      </c>
      <c r="Y1359">
        <f>NETWORKDAYS(K1359,M1359)</f>
        <v>2</v>
      </c>
      <c r="Z1359" t="str">
        <f>IF(Y1359&lt;=2,"CUMPLE","NO CUMPLE")</f>
        <v>CUMPLE</v>
      </c>
      <c r="AB1359" t="str">
        <v>POR TICKET</v>
      </c>
      <c r="AC1359" t="str">
        <f>TEXT(M1359,"mmmm")</f>
        <v>febrero</v>
      </c>
      <c r="AD1359" t="str">
        <f>TEXT(M1359,"yyyy")</f>
        <v>yyyy</v>
      </c>
      <c r="AE1359">
        <f>W1359*60*24</f>
        <v>275</v>
      </c>
      <c r="AF1359">
        <f>AE1359/60</f>
        <v>4.583333333333333</v>
      </c>
      <c r="AG1359">
        <f>AE1359/60</f>
        <v>4.583333333333333</v>
      </c>
      <c r="AH1359">
        <f>L1359-K1359</f>
        <v>0.6590277777795563</v>
      </c>
      <c r="AI1359">
        <f>AH1359*24*60</f>
        <v>949.0000000025611</v>
      </c>
      <c r="AJ1359">
        <f>75728*X1359</f>
        <v>151456</v>
      </c>
    </row>
    <row r="1360" xml:space="preserve">
      <c r="A1360">
        <v>1178186</v>
      </c>
      <c r="B1360" t="str">
        <v>INCIDENTE</v>
      </c>
      <c r="C1360" t="str">
        <v>CERRADO</v>
      </c>
      <c r="D1360" t="str">
        <v>ELECTRO</v>
      </c>
      <c r="E1360" t="str">
        <v>MICROSENSE</v>
      </c>
      <c r="F1360" t="str">
        <v>MICROSENSE</v>
      </c>
      <c r="G1360" t="str">
        <v>MICROSENSE</v>
      </c>
      <c r="H1360" t="str" xml:space="preserve">
        <v xml:space="preserve">MT074 | Se aprecia caída de MS (ELECTRO ) IP: 10.132.71.7 favor su apoyo para validar el estado eléctrico del equipo. gracias_x000d_
</v>
      </c>
      <c r="I1360" t="str" xml:space="preserve">
        <v xml:space="preserve">MT074 | Se aprecia caída de MS (ELECTRO ) IP: 10.132.71.7 favor su apoyo para validar el estado eléctrico del equipo. gracias_x000d_
</v>
      </c>
      <c r="J1360" t="str">
        <v>Se ubica el dispositivo en la tienda y se procede con la desinstalación; se retira tambien la fuente de poder. Se deja el equipo en la oficina de sistemas.</v>
      </c>
      <c r="K1360">
        <v>45702.368055555555</v>
      </c>
      <c r="L1360">
        <v>45702.396527777775</v>
      </c>
      <c r="M1360">
        <v>45702</v>
      </c>
      <c r="N1360" t="str">
        <f>TEXT(M1360, "DDDD")</f>
        <v>viernes</v>
      </c>
      <c r="O1360" t="str" xml:space="preserve">
        <v xml:space="preserve">M074 METRO FACATATIVA_x000d_
_x000d_
</v>
      </c>
      <c r="P1360" t="str">
        <v>FACATATIVA</v>
      </c>
      <c r="Q1360" t="str">
        <f>IF(ISBLANK(P1360),"0",(VLOOKUP(P1360,REGION,2,FALSE)))</f>
        <v>BOGOTA</v>
      </c>
      <c r="R1360" t="str">
        <v>Alexander Castillo Sotelo</v>
      </c>
      <c r="S1360">
        <f>IF(ISBLANK(R1360),"0", VLOOKUP(R1360,PERSONAL,2,FALSE))</f>
        <v>80216449</v>
      </c>
      <c r="T1360" t="str">
        <v>ALIADO</v>
      </c>
      <c r="U1360">
        <v>0.6041666666666666</v>
      </c>
      <c r="V1360">
        <v>0.6458333333333334</v>
      </c>
      <c r="W1360">
        <f>V1360-U1360</f>
        <v>0.04166666666666674</v>
      </c>
      <c r="X1360">
        <v>1</v>
      </c>
      <c r="Y1360">
        <f>NETWORKDAYS(K1360,M1360)</f>
        <v>1</v>
      </c>
      <c r="Z1360" t="str">
        <f>IF(Y1360&lt;=2,"CUMPLE","NO CUMPLE")</f>
        <v>CUMPLE</v>
      </c>
      <c r="AB1360" t="str">
        <v>POR TICKET</v>
      </c>
      <c r="AC1360" t="str">
        <f>TEXT(M1360,"mmmm")</f>
        <v>febrero</v>
      </c>
      <c r="AD1360" t="str">
        <f>TEXT(M1360,"yyyy")</f>
        <v>yyyy</v>
      </c>
      <c r="AE1360">
        <f>W1360*60*24</f>
        <v>60.00000000000011</v>
      </c>
      <c r="AF1360">
        <f>AE1360/60</f>
        <v>1.0000000000000018</v>
      </c>
      <c r="AG1360">
        <f>AE1360/60</f>
        <v>1.0000000000000018</v>
      </c>
      <c r="AH1360">
        <f>L1360-K1360</f>
        <v>0.028472222220443655</v>
      </c>
      <c r="AI1360">
        <f>AH1360*24*60</f>
        <v>40.99999999743886</v>
      </c>
      <c r="AJ1360">
        <f>75728*X1360</f>
        <v>75728</v>
      </c>
    </row>
    <row r="1361" xml:space="preserve">
      <c r="A1361">
        <v>1179854</v>
      </c>
      <c r="B1361" t="str">
        <v>INCIDENTE</v>
      </c>
      <c r="C1361" t="str">
        <v>ABIERTO</v>
      </c>
      <c r="D1361" t="str">
        <v>TIENDA</v>
      </c>
      <c r="E1361" t="str">
        <v>PDA</v>
      </c>
      <c r="F1361" t="str">
        <v>PDA</v>
      </c>
      <c r="G1361" t="str">
        <v>PDA</v>
      </c>
      <c r="H1361" t="str">
        <v>Buen dia; por favor me colaboran con la validacion de la pda con serial 21178B0493 ; Novedad no escanea el laser gracias;</v>
      </c>
      <c r="I1361" t="str">
        <v>Buen dia; por favor me colaboran con la validacion de la pda con serial 21178B0493 ; Novedad no escanea el laser gracias;</v>
      </c>
      <c r="J1361" t="str" xml:space="preserve">
        <v xml:space="preserve">Se revisa pda del área de PGC y se hacen pruebas del láser y se evidencia que no funciona para scanear códigos de barras y códigos _x000d_
QR; se realiza varias pruebas y definitivamente no le funciona el láser; la pda emite la luz roja pero no toma la captura se realiza _x000d_
limpieza del lente del láser pero la novedad continúa también se evidencia que el táctil está presentado fallas al momento de digitar _x000d_
las letras y números se saltan del curso r y hay que volver a realizar el proceso nuevamente _x000d_
Se solicita las partes- Láser y pantalla táctil; o en su defecto el cambio de la pda"</v>
      </c>
      <c r="K1361">
        <v>45700.67569444444</v>
      </c>
      <c r="L1361">
        <v>45702.49513888889</v>
      </c>
      <c r="M1361">
        <v>45702</v>
      </c>
      <c r="N1361" t="str">
        <f>TEXT(M1361, "DDDD")</f>
        <v>viernes</v>
      </c>
      <c r="O1361" t="str">
        <v>M042 METRO IBAGUE</v>
      </c>
      <c r="P1361" t="str">
        <v>IBAGUE</v>
      </c>
      <c r="Q1361" t="str">
        <f>IF(ISBLANK(P1361),"0",(VLOOKUP(P1361,REGION,2,FALSE)))</f>
        <v>OCCIDENTE</v>
      </c>
      <c r="R1361" t="str">
        <v>Michael Smit Villabon Trujillo</v>
      </c>
      <c r="S1361" t="e">
        <f>IF(ISBLANK(R1361),"0", VLOOKUP(R1361,PERSONAL,2,FALSE))</f>
        <v>#N/A</v>
      </c>
      <c r="T1361" t="str">
        <v>ALIADO</v>
      </c>
      <c r="U1361">
        <v>0.46875</v>
      </c>
      <c r="V1361">
        <v>0.5729166666666666</v>
      </c>
      <c r="W1361">
        <f>V1361-U1361</f>
        <v>0.10416666666666663</v>
      </c>
      <c r="X1361">
        <v>1</v>
      </c>
      <c r="Y1361">
        <f>NETWORKDAYS(K1361,M1361)</f>
        <v>3</v>
      </c>
      <c r="Z1361" t="str">
        <f>IF(Y1361&lt;=2,"CUMPLE","NO CUMPLE")</f>
        <v>NO CUMPLE</v>
      </c>
      <c r="AB1361" t="str">
        <v>POR TICKET</v>
      </c>
      <c r="AC1361" t="str">
        <f>TEXT(M1361,"mmmm")</f>
        <v>febrero</v>
      </c>
      <c r="AD1361" t="str">
        <f>TEXT(M1361,"yyyy")</f>
        <v>yyyy</v>
      </c>
      <c r="AE1361">
        <f>W1361*60*24</f>
        <v>149.99999999999994</v>
      </c>
      <c r="AF1361">
        <f>AE1361/60</f>
        <v>2.499999999999999</v>
      </c>
      <c r="AG1361">
        <f>AE1361/60</f>
        <v>2.499999999999999</v>
      </c>
      <c r="AH1361">
        <f>L1361-K1361</f>
        <v>1.8194444444452529</v>
      </c>
      <c r="AI1361">
        <f>AH1361*24*60</f>
        <v>2620.000000001164</v>
      </c>
      <c r="AJ1361">
        <f>75728*X1361</f>
        <v>75728</v>
      </c>
    </row>
    <row r="1362" xml:space="preserve">
      <c r="A1362">
        <v>1181064</v>
      </c>
      <c r="B1362" t="str">
        <v>INCIDENTE</v>
      </c>
      <c r="C1362" t="str">
        <v>CERRADO</v>
      </c>
      <c r="D1362" t="str">
        <v>FRUVER</v>
      </c>
      <c r="E1362" t="str">
        <v>BALANZA</v>
      </c>
      <c r="F1362" t="str">
        <v>BALANZA</v>
      </c>
      <c r="G1362" t="str">
        <v>BALANZA</v>
      </c>
      <c r="H1362" t="str">
        <v>Buen día Nos pueden ayudar con la bascula con serial N° DI 0402293 ya que salen los stickers de manera incontrolable</v>
      </c>
      <c r="I1362" t="str">
        <v>Buen día Nos pueden ayudar con la bascula con serial N° DI 0402293 ya que salen los stickers de manera incontrolable</v>
      </c>
      <c r="J1362" t="str">
        <v>Se llega a sitio se procede revisar la báscula  la cual presenta suciedad en el sensor se desmonta y se limpia se vuelve a montar se procede también a calibrar el sensor se realizan pruebas y queda correctamente imprimiendo los tickets</v>
      </c>
      <c r="K1362">
        <v>45701.675</v>
      </c>
      <c r="L1362">
        <v>45701.680555555555</v>
      </c>
      <c r="M1362">
        <v>45702</v>
      </c>
      <c r="N1362" t="str">
        <f>TEXT(M1362, "DDDD")</f>
        <v>viernes</v>
      </c>
      <c r="O1362" t="str" xml:space="preserve">
        <v xml:space="preserve">L186 CD SABANETA FRUVER_x000d_
_x000d_
</v>
      </c>
      <c r="P1362" t="str">
        <v>SABANETA</v>
      </c>
      <c r="Q1362" t="e">
        <f>IF(ISBLANK(P1362),"0",(VLOOKUP(P1362,REGION,2,FALSE)))</f>
        <v>#N/A</v>
      </c>
      <c r="R1362" t="str">
        <v>Carlos Mario Morelo Durango</v>
      </c>
      <c r="S1362" t="e">
        <f>IF(ISBLANK(R1362),"0", VLOOKUP(R1362,PERSONAL,2,FALSE))</f>
        <v>#N/A</v>
      </c>
      <c r="T1362" t="str">
        <v>DIRECTO</v>
      </c>
      <c r="U1362">
        <v>0.375</v>
      </c>
      <c r="V1362">
        <v>0.4583333333333333</v>
      </c>
      <c r="W1362">
        <f>V1362-U1362</f>
        <v>0.08333333333333331</v>
      </c>
      <c r="X1362">
        <v>1</v>
      </c>
      <c r="Y1362">
        <f>NETWORKDAYS(K1362,M1362)</f>
        <v>2</v>
      </c>
      <c r="Z1362" t="str">
        <f>IF(Y1362&lt;=2,"CUMPLE","NO CUMPLE")</f>
        <v>CUMPLE</v>
      </c>
      <c r="AB1362" t="str">
        <v>POR TICKET</v>
      </c>
      <c r="AC1362" t="str">
        <f>TEXT(M1362,"mmmm")</f>
        <v>febrero</v>
      </c>
      <c r="AD1362" t="str">
        <f>TEXT(M1362,"yyyy")</f>
        <v>yyyy</v>
      </c>
      <c r="AE1362">
        <f>W1362*60*24</f>
        <v>119.99999999999997</v>
      </c>
      <c r="AF1362">
        <f>AE1362/60</f>
        <v>1.9999999999999996</v>
      </c>
      <c r="AG1362">
        <f>AE1362/60</f>
        <v>1.9999999999999996</v>
      </c>
      <c r="AH1362">
        <f>L1362-K1362</f>
        <v>0.005555555551836733</v>
      </c>
      <c r="AI1362">
        <f>AH1362*24*60</f>
        <v>7.999999994644895</v>
      </c>
      <c r="AJ1362">
        <f>75728*X1362</f>
        <v>75728</v>
      </c>
    </row>
    <row r="1363">
      <c r="A1363">
        <v>1181211</v>
      </c>
      <c r="B1363" t="str">
        <v>INCIDENTE</v>
      </c>
      <c r="C1363" t="str">
        <v>ABIERTO</v>
      </c>
      <c r="D1363" t="str">
        <v>TIENDA</v>
      </c>
      <c r="E1363" t="str">
        <v>ACOMPAÑAMIENTO</v>
      </c>
      <c r="F1363" t="str">
        <v>ACOMPAÑAMIENTO</v>
      </c>
      <c r="G1363" t="str">
        <v>ACOMPAÑAMIENTO</v>
      </c>
      <c r="H1363" t="str">
        <v>Buenos días. Jefe Miguel por favor me colabora con la autorización de este ticket para que el técnico de isit visite la tienda y valide físicamente los activos adjuntos en esta llamada; tambien se deben empacar; se necesita la medidas de cada caja (alto-ancho-largo-peso) y el formato de traslados con las firmas de seguridad y el gerente de la tienda. Gracias.</v>
      </c>
      <c r="I1363" t="str">
        <v>Buenos días. Jefe Miguel por favor me colabora con la autorización de este ticket para que el técnico de isit visite la tienda y valide físicamente los activos adjuntos en esta llamada; tambien se deben empacar; se necesita la medidas de cada caja (alto-ancho-largo-peso) y el formato de traslados con las firmas de seguridad y el gerente de la tienda. Gracias.</v>
      </c>
      <c r="J1363" t="str">
        <v>Buenos días. Jefe Miguel por favor me colabora con la autorización de este ticket para que el técnico de isit visite la tienda y valide físicamente los activos adjuntos en esta llamada; tambien se deben empacar; se necesita la medidas de cada caja (alto-ancho-largo-peso) y el formato de traslados con las firmas de seguridad y el gerente de la tienda. Gracias.</v>
      </c>
      <c r="K1363">
        <v>45701.45138888889</v>
      </c>
      <c r="L1363">
        <v>45701.46597222222</v>
      </c>
      <c r="M1363">
        <v>45702</v>
      </c>
      <c r="N1363" t="str">
        <f>TEXT(M1363, "DDDD")</f>
        <v>viernes</v>
      </c>
      <c r="O1363" t="str">
        <v>J036 JUMBO POPAYAN CAMPANARIO</v>
      </c>
      <c r="P1363" t="str">
        <v>POPAYAN</v>
      </c>
      <c r="Q1363" t="str">
        <f>IF(ISBLANK(P1363),"0",(VLOOKUP(P1363,REGION,2,FALSE)))</f>
        <v>OCCIDENTE</v>
      </c>
      <c r="R1363" t="str">
        <v>Daniel Fernando Paredes Arteaga</v>
      </c>
      <c r="S1363">
        <f>IF(ISBLANK(R1363),"0", VLOOKUP(R1363,PERSONAL,2,FALSE))</f>
        <v>10301691</v>
      </c>
      <c r="T1363" t="str">
        <v>DIRECTO</v>
      </c>
      <c r="U1363">
        <v>0.3333333333333333</v>
      </c>
      <c r="V1363">
        <v>0.4409722222222222</v>
      </c>
      <c r="W1363">
        <f>V1363-U1363</f>
        <v>0.1076388888888889</v>
      </c>
      <c r="X1363">
        <v>1</v>
      </c>
      <c r="Y1363">
        <f>NETWORKDAYS(K1363,M1363)</f>
        <v>2</v>
      </c>
      <c r="Z1363" t="str">
        <f>IF(Y1363&lt;=2,"CUMPLE","NO CUMPLE")</f>
        <v>CUMPLE</v>
      </c>
      <c r="AB1363" t="str">
        <v>POR TICKET</v>
      </c>
      <c r="AC1363" t="str">
        <f>TEXT(M1363,"mmmm")</f>
        <v>febrero</v>
      </c>
      <c r="AD1363" t="str">
        <f>TEXT(M1363,"yyyy")</f>
        <v>yyyy</v>
      </c>
      <c r="AE1363">
        <f>W1363*60*24</f>
        <v>155</v>
      </c>
      <c r="AF1363">
        <f>AE1363/60</f>
        <v>2.5833333333333335</v>
      </c>
      <c r="AG1363">
        <f>AE1363/60</f>
        <v>2.5833333333333335</v>
      </c>
      <c r="AH1363">
        <f>L1363-K1363</f>
        <v>0.014583333329937886</v>
      </c>
      <c r="AI1363">
        <f>AH1363*24*60</f>
        <v>20.999999995110556</v>
      </c>
      <c r="AJ1363">
        <f>75728*X1363</f>
        <v>75728</v>
      </c>
    </row>
    <row r="1364" xml:space="preserve">
      <c r="A1364">
        <v>1181910</v>
      </c>
      <c r="B1364" t="str">
        <v>INCIDENTE</v>
      </c>
      <c r="C1364" t="str">
        <v>CERRADO</v>
      </c>
      <c r="D1364" t="str">
        <v>TIENDA</v>
      </c>
      <c r="E1364" t="str">
        <v>IMPRESORA</v>
      </c>
      <c r="F1364" t="str">
        <v>IMPRESORA</v>
      </c>
      <c r="G1364" t="str">
        <v>IMPRESORA</v>
      </c>
      <c r="H1364" t="str">
        <v>Buenas tardes; por favor me colaboran nuevamente con la configuración de la impresora portable; esta presentando la misma novedad; sale en blanco la impresión; xxrbj184204303. Gracias</v>
      </c>
      <c r="I1364" t="str">
        <v>Buenas tardes; por favor me colaboran nuevamente con la configuración de la impresora portable; esta presentando la misma novedad; sale en blanco la impresión; xxrbj184204303. Gracias</v>
      </c>
      <c r="J1364" t="str" xml:space="preserve">
        <v xml:space="preserve">Procediendo a llegar a sitio el 14 de febrero de 2025 sobre las 2 pm; ingreso por puerta de empleados y después de registro. Procedo _x000d_
a dirigirme al punto de control donde tienen la impresora portátil con número de serie XXRBJ184204303; que es la solicitada en el _x000d_
ticket. Se recibe impresora y cargador y se solicita apoyo del personal de tienda para realizar una prueba enviando una impresión _x000d_
desde el pda; prueba que arroja una impresión en blanco y que queda registrada en video. Debido a la naturaleza de la prueba se _x000d_
solicitan instrucciones y se cambia el rodillo de impresión del equipo; tras lo cual se realiza una nueva prueba; siendo el resultado que _x000d_
mantiene la falla. Cómo siguiente paso se realizaría el cambio de cabezal de impresión; sin embargo ante la ausencia en ese horario de _x000d_
personal en tienda para seguir realizando las pruebas; previa autorización se decide continuar el proceso el día lunes. Debido a eso se _x000d_
deja el puesto de trabajo en orden; se devuelve la impresora en el mismo estado que fue recibida; prueba que también quedó _x000d_
registrada en video; y se entrega junto con el cargador en punto de control de seguridad; tras lo cual se firman las correspondientes _x000d_
actas de recibo y entrega del equipo a conformidad._x000d_
 Se continúa con el retiro de tienda siendo las 8:10 pm._x000d_
17 de febrero de 2025. Siendo las 8 AM se llega a tienda y se procede a realizar el registro respectivo y la solicitud de la impresora _x000d_
objeto del ticket y se llena el acta de recibo. Se pasa a cuarto de sistemas y se inicia el desmonte del cabezal de la impresora _x000d_
disponible para despiece_x000d_
Y se le instala a la impresora en cuestión. Se ensamblan de nuevo ambos equipos y se hace prueba de funcionalidad de la impresora _x000d_
de despiece; cuyo funcionamiento queda evidenciado en video. Se realiza prueba de impresión en la portátil de serial _x000d_
XXRBJ184204303; evidenciando que de nuevo no imprime correctamente por lo que se descarta tanto el rodillo como el cabezal. _x000d_
Siguiendo el procedimiento de diagnóstico se realiza el paso a paso dispuesto en el manual a fin de configurar de nuevo la impresora. _x000d_
Se restaura de fabrica y se procede a realizar la configuración usando la app Zebra Utility; aún así después de completar el proceso; _x000d_
sigue sin realizar la impresión. Habiendo hecho las verificaciones pertinentes se recomienda la renovación del equipo por continuidad _x000d_
operativa. Se da aviso al encargado de la tienda y se finaliza con la entrega del equipo y registro en el acta correspondiente</v>
      </c>
      <c r="K1364">
        <v>45702.34375</v>
      </c>
      <c r="L1364">
        <v>45702.49513888889</v>
      </c>
      <c r="M1364">
        <v>45702</v>
      </c>
      <c r="N1364" t="str">
        <f>TEXT(M1364, "DDDD")</f>
        <v>viernes</v>
      </c>
      <c r="O1364" t="str" xml:space="preserve">
        <v xml:space="preserve">J047 JUMBO GIRARDOT_x000d_
_x000d_
</v>
      </c>
      <c r="P1364" t="str">
        <v>GIRARDOT</v>
      </c>
      <c r="Q1364" t="str">
        <f>IF(ISBLANK(P1364),"0",(VLOOKUP(P1364,REGION,2,FALSE)))</f>
        <v>OCCIDENTE</v>
      </c>
      <c r="R1364" t="str">
        <v>Michael Smit Villabon Trujillo</v>
      </c>
      <c r="S1364" t="e">
        <f>IF(ISBLANK(R1364),"0", VLOOKUP(R1364,PERSONAL,2,FALSE))</f>
        <v>#N/A</v>
      </c>
      <c r="T1364" t="str">
        <v>ALIADO</v>
      </c>
      <c r="U1364">
        <v>0.5833333333333334</v>
      </c>
      <c r="V1364">
        <v>0.8402777777777778</v>
      </c>
      <c r="W1364">
        <f>V1364-U1364</f>
        <v>0.2569444444444444</v>
      </c>
      <c r="X1364" t="str">
        <v>3;7</v>
      </c>
      <c r="Y1364">
        <f>NETWORKDAYS(K1364,M1364)</f>
        <v>1</v>
      </c>
      <c r="Z1364" t="str">
        <f>IF(Y1364&lt;=2,"CUMPLE","NO CUMPLE")</f>
        <v>CUMPLE</v>
      </c>
      <c r="AA1364" t="str">
        <v xml:space="preserve">Atencion 2 dias </v>
      </c>
      <c r="AB1364" t="str">
        <v xml:space="preserve">POR DIA </v>
      </c>
      <c r="AC1364" t="str">
        <f>TEXT(M1364,"mmmm")</f>
        <v>febrero</v>
      </c>
      <c r="AD1364" t="str">
        <f>TEXT(M1364,"yyyy")</f>
        <v>yyyy</v>
      </c>
      <c r="AE1364">
        <f>W1364*60*24</f>
        <v>369.99999999999994</v>
      </c>
      <c r="AF1364">
        <f>AE1364/60</f>
        <v>6.166666666666666</v>
      </c>
      <c r="AG1364">
        <f>AE1364/60</f>
        <v>6.166666666666666</v>
      </c>
      <c r="AH1364">
        <f>L1364-K1364</f>
        <v>0.15138888888759539</v>
      </c>
      <c r="AI1364">
        <f>AH1364*24*60</f>
        <v>217.99999999813735</v>
      </c>
      <c r="AJ1364" t="e">
        <f>75728*X1364</f>
        <v>#VALUE!</v>
      </c>
    </row>
    <row r="1365" xml:space="preserve">
      <c r="A1365">
        <v>1182762</v>
      </c>
      <c r="B1365" t="str">
        <v>INCIDENTE</v>
      </c>
      <c r="C1365" t="str">
        <v>CERRADO</v>
      </c>
      <c r="D1365" t="str">
        <v>TIENDA</v>
      </c>
      <c r="E1365" t="str">
        <v>BALANZA</v>
      </c>
      <c r="F1365" t="str">
        <v>BALANZA</v>
      </c>
      <c r="G1365" t="str">
        <v>BALANZA</v>
      </c>
      <c r="H1365" t="str" xml:space="preserve">
        <v xml:space="preserve">Solicito por favor reubicación ed la balanza de charcutería a la pescadería serial cv 9652205_x000d_
</v>
      </c>
      <c r="I1365" t="str" xml:space="preserve">
        <v xml:space="preserve">Solicito por favor reubicación ed la balanza de charcutería a la pescadería serial cv 9652205_x000d_
</v>
      </c>
      <c r="J1365" t="str" xml:space="preserve">
        <v xml:space="preserve">Se llega al sitio a las 8:30 ;procedo a bajar la balanza de charcutería que estaba anclada en la parte aérea de igual manera se ancla _x000d_
nuevamente en el área de pescadería asegurando con el herraje y tornillos verificando que quedará bien asegurada se conecta a la red _x000d_
y a la energía quedando la balanza como colgante en operación</v>
      </c>
      <c r="K1365">
        <v>45702.51875</v>
      </c>
      <c r="L1365">
        <v>45702.725</v>
      </c>
      <c r="M1365">
        <v>45705</v>
      </c>
      <c r="N1365" t="str">
        <f>TEXT(M1365, "DDDD")</f>
        <v>lunes</v>
      </c>
      <c r="O1365" t="str" xml:space="preserve">
        <v xml:space="preserve">M042 METRO IBAGUE_x000d_
_x000d_
</v>
      </c>
      <c r="P1365" t="str">
        <v>IBAGUE</v>
      </c>
      <c r="Q1365" t="str">
        <f>IF(ISBLANK(P1365),"0",(VLOOKUP(P1365,REGION,2,FALSE)))</f>
        <v>OCCIDENTE</v>
      </c>
      <c r="R1365" t="str">
        <v>Michael Smit Villabon Trujillo</v>
      </c>
      <c r="S1365" t="e">
        <f>IF(ISBLANK(R1365),"0", VLOOKUP(R1365,PERSONAL,2,FALSE))</f>
        <v>#N/A</v>
      </c>
      <c r="T1365" t="str">
        <v>ALIADO</v>
      </c>
      <c r="U1365">
        <v>0.3541666666666667</v>
      </c>
      <c r="V1365">
        <v>0.4791666666666667</v>
      </c>
      <c r="W1365">
        <f>V1365-U1365</f>
        <v>0.125</v>
      </c>
      <c r="X1365" t="str">
        <v>1;5</v>
      </c>
      <c r="Y1365">
        <f>NETWORKDAYS(K1365,M1365)</f>
        <v>2</v>
      </c>
      <c r="Z1365" t="str">
        <f>IF(Y1365&lt;=2,"CUMPLE","NO CUMPLE")</f>
        <v>CUMPLE</v>
      </c>
      <c r="AB1365" t="str">
        <v>POR TICKET</v>
      </c>
      <c r="AC1365" t="str">
        <f>TEXT(M1365,"mmmm")</f>
        <v>febrero</v>
      </c>
      <c r="AD1365" t="str">
        <f>TEXT(M1365,"yyyy")</f>
        <v>yyyy</v>
      </c>
      <c r="AE1365">
        <f>W1365*60*24</f>
        <v>180</v>
      </c>
      <c r="AF1365">
        <f>AE1365/60</f>
        <v>3</v>
      </c>
      <c r="AG1365">
        <f>AE1365/60</f>
        <v>3</v>
      </c>
      <c r="AH1365">
        <f>L1365-K1365</f>
        <v>0.20624999999563443</v>
      </c>
      <c r="AI1365">
        <f>AH1365*24*60</f>
        <v>296.9999999937136</v>
      </c>
      <c r="AJ1365" t="e">
        <f>75728*X1365</f>
        <v>#VALUE!</v>
      </c>
    </row>
    <row r="1366" xml:space="preserve">
      <c r="A1366">
        <v>1185983</v>
      </c>
      <c r="B1366" t="str">
        <v>INCIDENTE</v>
      </c>
      <c r="C1366" t="str">
        <v>CERRADO</v>
      </c>
      <c r="D1366" t="str">
        <v>TIENDA</v>
      </c>
      <c r="E1366" t="str">
        <v>EQUIPOS</v>
      </c>
      <c r="F1366" t="str">
        <v>EQUIPOS</v>
      </c>
      <c r="G1366" t="str">
        <v>EQUIPOS</v>
      </c>
      <c r="H1366" t="str" xml:space="preserve">
        <v xml:space="preserve">por favor reubicación del computador de mesa a electro con dirección ip m042900ws112_x000d_
</v>
      </c>
      <c r="I1366" t="str" xml:space="preserve">
        <v xml:space="preserve">por favor reubicación del computador de mesa a electro con dirección ip m042900ws112_x000d_
</v>
      </c>
      <c r="J1366" t="str" xml:space="preserve">
        <v xml:space="preserve">Se desinstala el PC del área de ventas institucionales ubicado en atención al cliente; y se traslada hacia la parte de atrás de electro; se _x000d_
realiza pruebas de punto de red se identifico que el punto está funcionando procedo a la instalación de CPU -Monitor -y los periféricos _x000d_
se conecta el PC a la energía y a la red quedando el equipo en operación; se ordenó cableado con la espiral quedando en completo _x000d_
orden</v>
      </c>
      <c r="K1366">
        <v>45705.61319444444</v>
      </c>
      <c r="L1366">
        <v>45705.618055555555</v>
      </c>
      <c r="M1366">
        <v>45705</v>
      </c>
      <c r="N1366" t="str">
        <f>TEXT(M1366, "DDDD")</f>
        <v>lunes</v>
      </c>
      <c r="O1366" t="str" xml:space="preserve">
        <v xml:space="preserve">M042 METRO IBAGUE_x000d_
_x000d_
</v>
      </c>
      <c r="P1366" t="str">
        <v>IBAGUE</v>
      </c>
      <c r="Q1366" t="str">
        <f>IF(ISBLANK(P1366),"0",(VLOOKUP(P1366,REGION,2,FALSE)))</f>
        <v>OCCIDENTE</v>
      </c>
      <c r="R1366" t="str">
        <v>Michael Smit Villabon Trujillo</v>
      </c>
      <c r="S1366" t="e">
        <f>IF(ISBLANK(R1366),"0", VLOOKUP(R1366,PERSONAL,2,FALSE))</f>
        <v>#N/A</v>
      </c>
      <c r="T1366" t="str">
        <v>ALIADO</v>
      </c>
      <c r="U1366">
        <v>0.6458333333333334</v>
      </c>
      <c r="V1366">
        <v>0.7708333333333334</v>
      </c>
      <c r="W1366">
        <f>V1366-U1366</f>
        <v>0.125</v>
      </c>
      <c r="X1366" t="str">
        <v>1;5</v>
      </c>
      <c r="Y1366">
        <f>NETWORKDAYS(K1366,M1366)</f>
        <v>1</v>
      </c>
      <c r="Z1366" t="str">
        <f>IF(Y1366&lt;=2,"CUMPLE","NO CUMPLE")</f>
        <v>CUMPLE</v>
      </c>
      <c r="AB1366" t="str">
        <v>POR TICKET</v>
      </c>
      <c r="AC1366" t="str">
        <f>TEXT(M1366,"mmmm")</f>
        <v>febrero</v>
      </c>
      <c r="AD1366" t="str">
        <f>TEXT(M1366,"yyyy")</f>
        <v>yyyy</v>
      </c>
      <c r="AE1366">
        <f>W1366*60*24</f>
        <v>180</v>
      </c>
      <c r="AF1366">
        <f>AE1366/60</f>
        <v>3</v>
      </c>
      <c r="AG1366">
        <f>AE1366/60</f>
        <v>3</v>
      </c>
      <c r="AH1366">
        <f>L1366-K1366</f>
        <v>0.004861111112404615</v>
      </c>
      <c r="AI1366">
        <f>AH1366*24*60</f>
        <v>7.000000001862645</v>
      </c>
      <c r="AJ1366" t="e">
        <f>75728*X1366</f>
        <v>#VALUE!</v>
      </c>
    </row>
    <row r="1367" xml:space="preserve">
      <c r="A1367">
        <v>1186186</v>
      </c>
      <c r="B1367" t="str">
        <v>INCIDENTE</v>
      </c>
      <c r="C1367" t="str">
        <v>CERRADO</v>
      </c>
      <c r="D1367" t="str">
        <v>LINEAL DE CAJAS</v>
      </c>
      <c r="E1367" t="str">
        <v>BALANZA</v>
      </c>
      <c r="F1367" t="str">
        <v>BALANZA</v>
      </c>
      <c r="G1367" t="str">
        <v>BALANZA</v>
      </c>
      <c r="H1367" t="str">
        <v>Buenos días Me colaboran con la balanza de la pos 18 ya que validando el día de hoy no permite pesar. Se coloca un peso de 5 kg S/N 22032010556649 NII Superintendencia B-142394</v>
      </c>
      <c r="I1367" t="str">
        <v>Buenos días Me colaboran con la balanza de la pos 18 ya que validando el día de hoy no permite pesar. Se coloca un peso de 5 kg S/N 22032010556649 NII Superintendencia B-142394</v>
      </c>
      <c r="J1367" t="str">
        <v>Se verifica que la balanza no esta pesando correctamente; se retira el precinto numero 7380000000571 y se procede con la calibración. Se realizan las pruebas nuevamente y salen correctas. Se coloca el precinto nuevo numero 7380000000623. NII: B142394 Se recomienda hacer cambio del cable de comunicación con la POS.</v>
      </c>
      <c r="K1367">
        <v>45705.46805555555</v>
      </c>
      <c r="L1367">
        <v>45705.47361111111</v>
      </c>
      <c r="M1367">
        <v>45706</v>
      </c>
      <c r="N1367" t="str">
        <f>TEXT(M1367, "DDDD")</f>
        <v>martes</v>
      </c>
      <c r="O1367" t="str" xml:space="preserve">
        <v xml:space="preserve">J015 JUMBO HAYUELOS_x000d_
_x000d_
</v>
      </c>
      <c r="P1367" t="str">
        <v>BOGOTA</v>
      </c>
      <c r="Q1367" t="str">
        <f>IF(ISBLANK(P1367),"0",(VLOOKUP(P1367,REGION,2,FALSE)))</f>
        <v>BOGOTA</v>
      </c>
      <c r="R1367" t="str">
        <v>Alexander Castillo Sotelo</v>
      </c>
      <c r="S1367">
        <f>IF(ISBLANK(R1367),"0", VLOOKUP(R1367,PERSONAL,2,FALSE))</f>
        <v>80216449</v>
      </c>
      <c r="T1367" t="str">
        <v>ALIADO</v>
      </c>
      <c r="U1367">
        <v>0.5</v>
      </c>
      <c r="V1367">
        <v>0.5625</v>
      </c>
      <c r="W1367">
        <f>V1367-U1367</f>
        <v>0.0625</v>
      </c>
      <c r="X1367">
        <v>1</v>
      </c>
      <c r="Y1367">
        <f>NETWORKDAYS(K1367,M1367)</f>
        <v>2</v>
      </c>
      <c r="Z1367" t="str">
        <f>IF(Y1367&lt;=2,"CUMPLE","NO CUMPLE")</f>
        <v>CUMPLE</v>
      </c>
      <c r="AB1367" t="str">
        <v>POR TICKET</v>
      </c>
      <c r="AC1367" t="str">
        <f>TEXT(M1367,"mmmm")</f>
        <v>febrero</v>
      </c>
      <c r="AD1367" t="str">
        <f>TEXT(M1367,"yyyy")</f>
        <v>yyyy</v>
      </c>
      <c r="AE1367">
        <f>W1367*60*24</f>
        <v>90</v>
      </c>
      <c r="AF1367">
        <f>AE1367/60</f>
        <v>1.5</v>
      </c>
      <c r="AG1367">
        <f>AE1367/60</f>
        <v>1.5</v>
      </c>
      <c r="AH1367">
        <f>L1367-K1367</f>
        <v>0.00555555555911269</v>
      </c>
      <c r="AI1367">
        <f>AH1367*24*60</f>
        <v>8.000000005122274</v>
      </c>
      <c r="AJ1367">
        <f>75728*X1367</f>
        <v>75728</v>
      </c>
    </row>
    <row r="1368" xml:space="preserve">
      <c r="A1368">
        <v>1186044</v>
      </c>
      <c r="B1368" t="str">
        <v>INCIDENTE</v>
      </c>
      <c r="C1368" t="str">
        <v>ABIERTO</v>
      </c>
      <c r="D1368" t="str">
        <v>TIENDA</v>
      </c>
      <c r="E1368" t="str">
        <v>ACOMPAÑAMIENTO</v>
      </c>
      <c r="F1368" t="str">
        <v>ACOMPAÑAMIENTO</v>
      </c>
      <c r="G1368" t="str">
        <v>ACOMPAÑAMIENTO</v>
      </c>
      <c r="H1368" t="str">
        <v>Buen día; Por favor su apoyo con personal técnico para Reparación de Balanza de perecederos de Jumbo Yopal. 1. Tienda: J185 Jumbo Yopal 2. Equipo: Balanza de Mesa 3. Marca: METTLER TOLEDO 4. Modelo: BPLUS 5. Serial: C209619367 6. NII: B145915 7. Cantidad de precintos: No se tiene 8. # de precinto( Si se tiene): No se tiene.</v>
      </c>
      <c r="I1368" t="str">
        <v>Buen día; Por favor su apoyo con personal técnico para Reparación de Balanza de perecederos de Jumbo Yopal. 1. Tienda: J185 Jumbo Yopal 2. Equipo: Balanza de Mesa 3. Marca: METTLER TOLEDO 4. Modelo: BPLUS 5. Serial: C209619367 6. NII: B145915 7. Cantidad de precintos: No se tiene 8. # de precinto( Si se tiene): No se tiene.</v>
      </c>
      <c r="J1368" t="str" xml:space="preserve">
        <v xml:space="preserve">Se realiza el proceso de calibración de la balanza de acuerdo al procedimiento establecido en el manual. La balanza se encuentra en _x000d_
buen estado; el proceso de calibración se realiza sin otra novedad._x000d_
_x000d_
Precinto anterior: número no legible 00000178_x000d_
Precinto instalado: 7380 - 000000619_x000d_
</v>
      </c>
      <c r="K1368">
        <v>45705.415972222225</v>
      </c>
      <c r="L1368">
        <v>45705.64027777778</v>
      </c>
      <c r="M1368">
        <v>45706</v>
      </c>
      <c r="N1368" t="str">
        <f>TEXT(M1368, "DDDD")</f>
        <v>martes</v>
      </c>
      <c r="O1368" t="str" xml:space="preserve">
        <v xml:space="preserve">J185 JUMBO YOPAL_x000d_
_x000d_
</v>
      </c>
      <c r="P1368" t="str">
        <v>YOPAL</v>
      </c>
      <c r="Q1368" t="str">
        <f>IF(ISBLANK(P1368),"0",(VLOOKUP(P1368,REGION,2,FALSE)))</f>
        <v>ORIENTE</v>
      </c>
      <c r="R1368" t="str">
        <v>Victor Julian Corredor Ortiz</v>
      </c>
      <c r="S1368" t="e">
        <f>IF(ISBLANK(R1368),"0", VLOOKUP(R1368,PERSONAL,2,FALSE))</f>
        <v>#N/A</v>
      </c>
      <c r="T1368" t="str">
        <v>CFS</v>
      </c>
      <c r="U1368">
        <v>0.6666666666666666</v>
      </c>
      <c r="V1368">
        <v>0.75</v>
      </c>
      <c r="W1368">
        <f>V1368-U1368</f>
        <v>0.08333333333333337</v>
      </c>
      <c r="X1368">
        <v>1</v>
      </c>
      <c r="Y1368">
        <f>NETWORKDAYS(K1368,M1368)</f>
        <v>2</v>
      </c>
      <c r="Z1368" t="str">
        <f>IF(Y1368&lt;=2,"CUMPLE","NO CUMPLE")</f>
        <v>CUMPLE</v>
      </c>
      <c r="AB1368" t="str">
        <v>POR TICKET</v>
      </c>
      <c r="AC1368" t="str">
        <f>TEXT(M1368,"mmmm")</f>
        <v>febrero</v>
      </c>
      <c r="AD1368" t="str">
        <f>TEXT(M1368,"yyyy")</f>
        <v>yyyy</v>
      </c>
      <c r="AE1368">
        <f>W1368*60*24</f>
        <v>120.00000000000004</v>
      </c>
      <c r="AF1368">
        <f>AE1368/60</f>
        <v>2.000000000000001</v>
      </c>
      <c r="AG1368">
        <f>AE1368/60</f>
        <v>2.000000000000001</v>
      </c>
      <c r="AH1368">
        <f>L1368-K1368</f>
        <v>0.22430555555183673</v>
      </c>
      <c r="AI1368">
        <f>AH1368*24*60</f>
        <v>322.9999999946449</v>
      </c>
      <c r="AJ1368">
        <f>75728*X1368</f>
        <v>75728</v>
      </c>
    </row>
    <row r="1369" xml:space="preserve">
      <c r="A1369">
        <v>1184516</v>
      </c>
      <c r="B1369" t="str">
        <v>INCIDENTE</v>
      </c>
      <c r="C1369" t="str">
        <v>CERRADO</v>
      </c>
      <c r="D1369" t="str">
        <v>TIENDA</v>
      </c>
      <c r="E1369" t="str">
        <v>ACOMPAÑAMIENTO</v>
      </c>
      <c r="F1369" t="str">
        <v>ACOMPAÑAMIENTO</v>
      </c>
      <c r="G1369" t="str">
        <v>ACOMPAÑAMIENTO</v>
      </c>
      <c r="H1369" t="str" xml:space="preserve">
        <v xml:space="preserve">Buenas noches por favor me colaboran con la POS 8 caja de donas esta sin red para que le carguen esta noche las ventas tienda 185 les agradezco_x000d_
</v>
      </c>
      <c r="I1369" t="str" xml:space="preserve">
        <v xml:space="preserve">Buenas noches por favor me colaboran con la POS 8 caja de donas esta sin red para que le carguen esta noche las ventas tienda 185 les agradezco_x000d_
</v>
      </c>
      <c r="J1369" t="str" xml:space="preserve">
        <v xml:space="preserve">Se evidencia falla en la conexión de red de la Caja 8 POS. Se realizan pruebas de continuidad en el cableado existente encontrando _x000d_
error en el conector RJ45; se ponchan nuevamente los extremos del cableado y se identifica daño en el conector Jack del punto de _x000d_
RED; se realiza un ajuste del conector con pegante instantáneo pero se recomienda hacer el cambio del punto para evitar caidas _x000d_
posteriores de la conectividad. Se realizan pruebas de Ping con la ing Giovanna Lopez y se le informa del estado de la red. Las _x000d_
pruebas de Ping son satisfactorias; el jefe de cajas debe elevar ticket al sistema 7 por 24 para realizar el restablecimiento de la caja _x000d_
ya que se encuentra en estado bloqueado._x000d_
</v>
      </c>
      <c r="K1369">
        <v>45705.62430555555</v>
      </c>
      <c r="L1369">
        <v>45705.64027777778</v>
      </c>
      <c r="M1369">
        <v>45706</v>
      </c>
      <c r="N1369" t="str">
        <f>TEXT(M1369, "DDDD")</f>
        <v>martes</v>
      </c>
      <c r="O1369" t="str" xml:space="preserve">
        <v xml:space="preserve">J185 JUMBO YOPAL_x000d_
_x000d_
</v>
      </c>
      <c r="P1369" t="str">
        <v>YOPAL</v>
      </c>
      <c r="Q1369" t="str">
        <f>IF(ISBLANK(P1369),"0",(VLOOKUP(P1369,REGION,2,FALSE)))</f>
        <v>ORIENTE</v>
      </c>
      <c r="R1369" t="str">
        <v>Victor Julian Corredor Ortiz</v>
      </c>
      <c r="S1369" t="e">
        <f>IF(ISBLANK(R1369),"0", VLOOKUP(R1369,PERSONAL,2,FALSE))</f>
        <v>#N/A</v>
      </c>
      <c r="T1369" t="str">
        <v>CFS</v>
      </c>
      <c r="U1369">
        <v>0.6666666666666666</v>
      </c>
      <c r="V1369">
        <v>0.75</v>
      </c>
      <c r="W1369">
        <f>V1369-U1369</f>
        <v>0.08333333333333337</v>
      </c>
      <c r="X1369">
        <v>1</v>
      </c>
      <c r="Y1369">
        <f>NETWORKDAYS(K1369,M1369)</f>
        <v>2</v>
      </c>
      <c r="Z1369" t="str">
        <f>IF(Y1369&lt;=2,"CUMPLE","NO CUMPLE")</f>
        <v>CUMPLE</v>
      </c>
      <c r="AB1369" t="str">
        <v>POR TICKET</v>
      </c>
      <c r="AC1369" t="str">
        <f>TEXT(M1369,"mmmm")</f>
        <v>febrero</v>
      </c>
      <c r="AD1369" t="str">
        <f>TEXT(M1369,"yyyy")</f>
        <v>yyyy</v>
      </c>
      <c r="AE1369">
        <f>W1369*60*24</f>
        <v>120.00000000000004</v>
      </c>
      <c r="AF1369">
        <f>AE1369/60</f>
        <v>2.000000000000001</v>
      </c>
      <c r="AG1369">
        <f>AE1369/60</f>
        <v>2.000000000000001</v>
      </c>
      <c r="AH1369">
        <f>L1369-K1369</f>
        <v>0.015972222223354038</v>
      </c>
      <c r="AI1369">
        <f>AH1369*24*60</f>
        <v>23.000000001629815</v>
      </c>
      <c r="AJ1369">
        <f>75728*X1369</f>
        <v>75728</v>
      </c>
    </row>
    <row r="1370" xml:space="preserve">
      <c r="A1370">
        <v>1183234</v>
      </c>
      <c r="B1370" t="str">
        <v>INCIDENTE</v>
      </c>
      <c r="C1370" t="str">
        <v>CERRADO</v>
      </c>
      <c r="D1370" t="str">
        <v>TIENDA</v>
      </c>
      <c r="E1370" t="str">
        <v>ACOMPAÑAMIENTO</v>
      </c>
      <c r="F1370" t="str">
        <v>ACOMPAÑAMIENTO</v>
      </c>
      <c r="G1370" t="str">
        <v>ACOMPAÑAMIENTO</v>
      </c>
      <c r="H1370" t="str" xml:space="preserve">
        <v xml:space="preserve">Por temas de trabajos de Shopping Center para realizar la energizacion del Smartfit; requiere desenergizar el tablero principal para poder conectar las acometidas del local. Se solicita coordinar recurso para la recepcion de los trabajos el dia Martes 18 de Febrero del 2025 a las 6:00 am para revisar que todo este en orden y no tener afectacion a la venta de la tienda._x000d_
</v>
      </c>
      <c r="I1370" t="str" xml:space="preserve">
        <v xml:space="preserve">Por temas de trabajos de Shopping Center para realizar la energizacion del Smartfit; requiere desenergizar el tablero principal para poder conectar las acometidas del local. Se solicita coordinar recurso para la recepcion de los trabajos el dia Martes 18 de Febrero del 2025 a las 6:00 am para revisar que todo este en orden y no tener afectacion a la venta de la tienda._x000d_
</v>
      </c>
      <c r="J1370" t="str" xml:space="preserve">
        <v xml:space="preserve">Se realiza revisión a todos los equipos electrónicos de la empresa; tanto todo el equipo de POS; equipos de cómputo; _x000d_
balanzas; escaners; impresoras; reloj control; asegurando de que todo esté en un buen funcionamiento; se hicieron las respectivas _x000d_
pruebas de uso en cada uno de los equipos; donde la jefe Mary dio luz verde de todo las pruebas; me retiro de sitio estando todo _x000d_
correctamente_x000d_
_x000d_
https://drive.google.com/drive/folders/1-jVjQ-OPt0hzAk0Wm372uHQEcHwtrsuz</v>
      </c>
      <c r="K1370">
        <v>45702.67222222222</v>
      </c>
      <c r="L1370">
        <v>45702.71875</v>
      </c>
      <c r="M1370">
        <v>45706</v>
      </c>
      <c r="N1370" t="str">
        <f>TEXT(M1370, "DDDD")</f>
        <v>martes</v>
      </c>
      <c r="O1370" t="str" xml:space="preserve">
        <v xml:space="preserve">M179 METRO PITALITO_x000d_
_x000d_
</v>
      </c>
      <c r="P1370" t="str">
        <v>PITALITO</v>
      </c>
      <c r="Q1370" t="str">
        <f>IF(ISBLANK(P1370),"0",(VLOOKUP(P1370,REGION,2,FALSE)))</f>
        <v>OCCIDENTE</v>
      </c>
      <c r="R1370" t="str">
        <v>Michael Smit Villabon Trujillo</v>
      </c>
      <c r="S1370" t="e">
        <f>IF(ISBLANK(R1370),"0", VLOOKUP(R1370,PERSONAL,2,FALSE))</f>
        <v>#N/A</v>
      </c>
      <c r="T1370" t="str">
        <v>ALIADO</v>
      </c>
      <c r="U1370">
        <v>0.25</v>
      </c>
      <c r="V1370">
        <v>0.3541666666666667</v>
      </c>
      <c r="W1370">
        <f>V1370-U1370</f>
        <v>0.10416666666666669</v>
      </c>
      <c r="X1370">
        <v>1</v>
      </c>
      <c r="Y1370">
        <f>NETWORKDAYS(K1370,M1370)</f>
        <v>3</v>
      </c>
      <c r="Z1370" t="str">
        <f>IF(Y1370&lt;=2,"CUMPLE","NO CUMPLE")</f>
        <v>NO CUMPLE</v>
      </c>
      <c r="AB1370" t="str">
        <v>POR TICKET</v>
      </c>
      <c r="AC1370" t="str">
        <f>TEXT(M1370,"mmmm")</f>
        <v>febrero</v>
      </c>
      <c r="AD1370" t="str">
        <f>TEXT(M1370,"yyyy")</f>
        <v>yyyy</v>
      </c>
      <c r="AE1370">
        <f>W1370*60*24</f>
        <v>150.00000000000003</v>
      </c>
      <c r="AF1370">
        <f>AE1370/60</f>
        <v>2.5000000000000004</v>
      </c>
      <c r="AG1370">
        <f>AE1370/60</f>
        <v>2.5000000000000004</v>
      </c>
      <c r="AH1370">
        <f>L1370-K1370</f>
        <v>0.04652777777664596</v>
      </c>
      <c r="AI1370">
        <f>AH1370*24*60</f>
        <v>66.99999999837019</v>
      </c>
      <c r="AJ1370">
        <f>75728*X1370</f>
        <v>75728</v>
      </c>
    </row>
    <row r="1371" xml:space="preserve">
      <c r="A1371">
        <v>1186039</v>
      </c>
      <c r="B1371" t="str">
        <v>INCIDENTE</v>
      </c>
      <c r="C1371" t="str">
        <v>CERRADO</v>
      </c>
      <c r="D1371" t="str">
        <v>TIENDA</v>
      </c>
      <c r="E1371" t="str">
        <v>EQUIPOS</v>
      </c>
      <c r="F1371" t="str">
        <v>PORTATIL</v>
      </c>
      <c r="G1371" t="str">
        <v>PORTATIL</v>
      </c>
      <c r="H1371" t="str" xml:space="preserve">
        <v xml:space="preserve">_x000d_
portatil presenta falla ; demasiodo lento; no me abre algunos archivos ; a veces queda negro. se solicita cambio del equipo._x000d_
_x000d_
</v>
      </c>
      <c r="I1371" t="str" xml:space="preserve">
        <v xml:space="preserve">_x000d_
portatil presenta falla ; demasiodo lento; no me abre algunos archivos ; a veces queda negro. se solicita cambio del equipo._x000d_
_x000d_
</v>
      </c>
      <c r="J1371" t="str" xml:space="preserve">
        <v xml:space="preserve">Se llega al sitio a las 8:30; recibo él portátil y en la revisión realizada se observa que la pantalla tiene manchas y está muy oscura ; se le _x000d_
sube el brillo pero no mejora para abrír las aplicaciones se demora mucho y al final no abren; en el teclado no le funciona la tecla Q y _x000d_
el touchpad no envia la orden al lápiz óptico para realizar selección de aplicaciones y abrir o cerrar las ventanas diagnóstico pantalla _x000d_
con fallas; teclado con la tecla Q dañada ; touchpad no funciona también está dañado _x000d_
Se recomienda cambio del activo; además de que tiene Disco Mecánico; se solicita portátil por continuidad operativa_x000d_
https://drive.google.com/drive/folders/1-jVjQ-OPt0hzAk0Wm372uHQEcHwtrsuz</v>
      </c>
      <c r="K1371">
        <v>45705.64236111111</v>
      </c>
      <c r="L1371">
        <v>45705.666666666664</v>
      </c>
      <c r="M1371">
        <v>45706</v>
      </c>
      <c r="N1371" t="str">
        <f>TEXT(M1371, "DDDD")</f>
        <v>martes</v>
      </c>
      <c r="O1371" t="str" xml:space="preserve">
        <v xml:space="preserve">M042 METRO IBAGUE_x000d_
_x000d_
</v>
      </c>
      <c r="P1371" t="str">
        <v>IBAGUE</v>
      </c>
      <c r="Q1371" t="str">
        <f>IF(ISBLANK(P1371),"0",(VLOOKUP(P1371,REGION,2,FALSE)))</f>
        <v>OCCIDENTE</v>
      </c>
      <c r="R1371" t="str">
        <v>Michael Smit Villabon Trujillo</v>
      </c>
      <c r="S1371" t="e">
        <f>IF(ISBLANK(R1371),"0", VLOOKUP(R1371,PERSONAL,2,FALSE))</f>
        <v>#N/A</v>
      </c>
      <c r="T1371" t="str">
        <v>ALIADO</v>
      </c>
      <c r="U1371">
        <v>0.3541666666666667</v>
      </c>
      <c r="V1371">
        <v>0.4583333333333333</v>
      </c>
      <c r="W1371">
        <f>V1371-U1371</f>
        <v>0.10416666666666663</v>
      </c>
      <c r="X1371">
        <v>1</v>
      </c>
      <c r="Y1371">
        <f>NETWORKDAYS(K1371,M1371)</f>
        <v>2</v>
      </c>
      <c r="Z1371" t="str">
        <f>IF(Y1371&lt;=2,"CUMPLE","NO CUMPLE")</f>
        <v>CUMPLE</v>
      </c>
      <c r="AB1371" t="str">
        <v>POR TICKET</v>
      </c>
      <c r="AC1371" t="str">
        <f>TEXT(M1371,"mmmm")</f>
        <v>febrero</v>
      </c>
      <c r="AD1371" t="str">
        <f>TEXT(M1371,"yyyy")</f>
        <v>yyyy</v>
      </c>
      <c r="AE1371">
        <f>W1371*60*24</f>
        <v>149.99999999999994</v>
      </c>
      <c r="AF1371">
        <f>AE1371/60</f>
        <v>2.499999999999999</v>
      </c>
      <c r="AG1371">
        <f>AE1371/60</f>
        <v>2.499999999999999</v>
      </c>
      <c r="AH1371">
        <f>L1371-K1371</f>
        <v>0.024305555554747116</v>
      </c>
      <c r="AI1371">
        <f>AH1371*24*60</f>
        <v>34.99999999883585</v>
      </c>
      <c r="AJ1371">
        <f>75728*X1371</f>
        <v>75728</v>
      </c>
    </row>
    <row r="1372" xml:space="preserve">
      <c r="A1372">
        <v>1188827</v>
      </c>
      <c r="B1372" t="str">
        <v>INCIDENTE</v>
      </c>
      <c r="C1372" t="str">
        <v>CERRADO</v>
      </c>
      <c r="D1372" t="str">
        <v>TIENDA</v>
      </c>
      <c r="E1372" t="str">
        <v>BALANZA</v>
      </c>
      <c r="F1372" t="str">
        <v>BALANZA</v>
      </c>
      <c r="G1372" t="str">
        <v>BALANZA</v>
      </c>
      <c r="H1372" t="str" xml:space="preserve">
        <v xml:space="preserve">Buen día; Por favor su apoyo con personal técnico para Reparación de Balanza de perecederos de Jumbo Yopal. 1. Tienda: J185 Jumbo Yopal 2. Equipo: Balanza de Mesa 3. Marca: METTLER TOLEDO 4. Modelo: BPLUS 5. Serial: C329521562 6. NII: B149024 7. Cantidad de precintos: No se tiene 8. # de precinto( Si se tiene): No se tiene. Indica la ubicación de tu balanza en la tienda: Jumbo Yopal_x000d_
</v>
      </c>
      <c r="I1372" t="str" xml:space="preserve">
        <v xml:space="preserve">Buen día; Por favor su apoyo con personal técnico para Reparación de Balanza de perecederos de Jumbo Yopal. 1. Tienda: J185 Jumbo Yopal 2. Equipo: Balanza de Mesa 3. Marca: METTLER TOLEDO 4. Modelo: BPLUS 5. Serial: C329521562 6. NII: B149024 7. Cantidad de precintos: No se tiene 8. # de precinto( Si se tiene): No se tiene. Indica la ubicación de tu balanza en la tienda: Jumbo Yopal_x000d_
</v>
      </c>
      <c r="J1372" t="str" xml:space="preserve">
        <v xml:space="preserve">La no conformidad de la balanza es porque los gramos avanzan de 5 en 5 y deben avanzar de 2 en 2 para valores menores a 6 KG. Se _x000d_
realiza el proceso de calibración de la balanza de acuerdo al procedimiento establecido en el manual. Se realiza prueba para _x000d_
evidenciar que los gramos aumentan de 2 en 2 para valores menores a 6 KG. La balanza se encuentra en buen estado; el proceso de _x000d_
calibración se realiza sin otra novedad._x000d_
_x000d_
Precinto anterior: no tenía_x000d_
Precinto instalado: 7380 - 000000617</v>
      </c>
      <c r="K1372">
        <v>45706.66388888889</v>
      </c>
      <c r="L1372">
        <v>45706.7</v>
      </c>
      <c r="M1372">
        <v>45707</v>
      </c>
      <c r="N1372" t="str">
        <f>TEXT(M1372, "DDDD")</f>
        <v>miércoles</v>
      </c>
      <c r="O1372" t="str" xml:space="preserve">
        <v xml:space="preserve">J185 JUMBO YOPAL_x000d_
_x000d_
</v>
      </c>
      <c r="P1372" t="str">
        <v>YOPAL</v>
      </c>
      <c r="Q1372" t="str">
        <f>IF(ISBLANK(P1372),"0",(VLOOKUP(P1372,REGION,2,FALSE)))</f>
        <v>ORIENTE</v>
      </c>
      <c r="R1372" t="str">
        <v>Victor Julian Corredor Ortiz</v>
      </c>
      <c r="S1372" t="e">
        <f>IF(ISBLANK(R1372),"0", VLOOKUP(R1372,PERSONAL,2,FALSE))</f>
        <v>#N/A</v>
      </c>
      <c r="T1372" t="str">
        <v>CFS</v>
      </c>
      <c r="U1372">
        <v>0.375</v>
      </c>
      <c r="V1372">
        <v>0.5</v>
      </c>
      <c r="W1372">
        <f>V1372-U1372</f>
        <v>0.125</v>
      </c>
      <c r="X1372" t="str">
        <v>1;5</v>
      </c>
      <c r="Y1372">
        <f>NETWORKDAYS(K1372,M1372)</f>
        <v>2</v>
      </c>
      <c r="Z1372" t="str">
        <f>IF(Y1372&lt;=2,"CUMPLE","NO CUMPLE")</f>
        <v>CUMPLE</v>
      </c>
      <c r="AB1372" t="str">
        <v>POR TICKET</v>
      </c>
      <c r="AC1372" t="str">
        <f>TEXT(M1372,"mmmm")</f>
        <v>febrero</v>
      </c>
      <c r="AD1372" t="str">
        <f>TEXT(M1372,"yyyy")</f>
        <v>yyyy</v>
      </c>
      <c r="AE1372">
        <f>W1372*60*24</f>
        <v>180</v>
      </c>
      <c r="AF1372">
        <f>AE1372/60</f>
        <v>3</v>
      </c>
      <c r="AG1372">
        <f>AE1372/60</f>
        <v>3</v>
      </c>
      <c r="AH1372">
        <f>L1372-K1372</f>
        <v>0.03611111110512866</v>
      </c>
      <c r="AI1372">
        <f>AH1372*24*60</f>
        <v>51.999999991385266</v>
      </c>
      <c r="AJ1372" t="e">
        <f>75728*X1372</f>
        <v>#VALUE!</v>
      </c>
    </row>
    <row r="1373" xml:space="preserve">
      <c r="A1373">
        <v>1188461</v>
      </c>
      <c r="B1373" t="str">
        <v>INCIDENTE</v>
      </c>
      <c r="C1373" t="str">
        <v>CERRADO</v>
      </c>
      <c r="D1373" t="str">
        <v>TIENDA</v>
      </c>
      <c r="E1373" t="str">
        <v>PDT</v>
      </c>
      <c r="F1373" t="str">
        <v>PDT</v>
      </c>
      <c r="G1373" t="str">
        <v>PDT</v>
      </c>
      <c r="H1373" t="str" xml:space="preserve">
        <v xml:space="preserve">Buen día solicito de su colaboración con la configuracion de la pdt sección perecederos con serial 20073B0718 debido a que en la app mi tienda no deja tomar la foto a los agotados; se realiza el procedimiento como lo indicó el técnico pero sigue presentando la falla_x000d_
</v>
      </c>
      <c r="I1373" t="str" xml:space="preserve">
        <v xml:space="preserve">Buen día solicito de su colaboración con la configuracion de la pdt sección perecederos con serial 20073B0718 debido a que en la app mi tienda no deja tomar la foto a los agotados; se realiza el procedimiento como lo indicó el técnico pero sigue presentando la falla_x000d_
</v>
      </c>
      <c r="J1373" t="str" xml:space="preserve">
        <v xml:space="preserve">; se realiza revisión de la PDT de perecederos; se hace diagnóstico y no permitía las fotos por temas de almacenamiento; _x000d_
procedemos a borrar archivos innecesarios; aplicaciones y fotos que no deberían estar en la PDT; se hacen pruebas y todo correcto</v>
      </c>
      <c r="K1373">
        <v>45706.645833333336</v>
      </c>
      <c r="L1373">
        <v>45706.81180555555</v>
      </c>
      <c r="M1373">
        <v>45707</v>
      </c>
      <c r="N1373" t="str">
        <f>TEXT(M1373, "DDDD")</f>
        <v>miércoles</v>
      </c>
      <c r="O1373" t="str" xml:space="preserve">
        <v xml:space="preserve">M179 METRO PITALITO_x000d_
_x000d_
</v>
      </c>
      <c r="P1373" t="str">
        <v>PITALITO</v>
      </c>
      <c r="Q1373" t="str">
        <f>IF(ISBLANK(P1373),"0",(VLOOKUP(P1373,REGION,2,FALSE)))</f>
        <v>OCCIDENTE</v>
      </c>
      <c r="R1373" t="str">
        <v>Michael Smit Villabon Trujillo</v>
      </c>
      <c r="S1373" t="e">
        <f>IF(ISBLANK(R1373),"0", VLOOKUP(R1373,PERSONAL,2,FALSE))</f>
        <v>#N/A</v>
      </c>
      <c r="T1373" t="str">
        <v>ALIADO</v>
      </c>
      <c r="U1373">
        <v>0.3333333333333333</v>
      </c>
      <c r="V1373">
        <v>0.375</v>
      </c>
      <c r="W1373">
        <f>V1373-U1373</f>
        <v>0.041666666666666685</v>
      </c>
      <c r="X1373">
        <v>1</v>
      </c>
      <c r="Y1373">
        <f>NETWORKDAYS(K1373,M1373)</f>
        <v>2</v>
      </c>
      <c r="Z1373" t="str">
        <f>IF(Y1373&lt;=2,"CUMPLE","NO CUMPLE")</f>
        <v>CUMPLE</v>
      </c>
      <c r="AB1373" t="str">
        <v>POR TICKET</v>
      </c>
      <c r="AC1373" t="str">
        <f>TEXT(M1373,"mmmm")</f>
        <v>febrero</v>
      </c>
      <c r="AD1373" t="str">
        <f>TEXT(M1373,"yyyy")</f>
        <v>yyyy</v>
      </c>
      <c r="AE1373">
        <f>W1373*60*24</f>
        <v>60.00000000000002</v>
      </c>
      <c r="AF1373">
        <f>AE1373/60</f>
        <v>1.0000000000000004</v>
      </c>
      <c r="AG1373">
        <f>AE1373/60</f>
        <v>1.0000000000000004</v>
      </c>
      <c r="AH1373">
        <f>L1373-K1373</f>
        <v>0.16597222221753327</v>
      </c>
      <c r="AI1373">
        <f>AH1373*24*60</f>
        <v>238.9999999932479</v>
      </c>
      <c r="AJ1373">
        <f>75728*X1373</f>
        <v>75728</v>
      </c>
    </row>
    <row r="1374" xml:space="preserve">
      <c r="A1374">
        <v>1188405</v>
      </c>
      <c r="B1374" t="str">
        <v>INCIDENTE</v>
      </c>
      <c r="C1374" t="str">
        <v>CERRADO</v>
      </c>
      <c r="D1374" t="str">
        <v>TIENDA</v>
      </c>
      <c r="E1374" t="str">
        <v>BALANZA</v>
      </c>
      <c r="F1374" t="str">
        <v>BALANZA</v>
      </c>
      <c r="G1374" t="str">
        <v>BALANZA</v>
      </c>
      <c r="H1374" t="str" xml:space="preserve">
        <v xml:space="preserve">Se requiere reparación de la BALANZA|COLGANTE METTLER TOLEDO BPLUS | Nº Serie: c210658559 NII: B149114 puesto que salió no conforme a favor del cliente_x000d_
</v>
      </c>
      <c r="I1374" t="str" xml:space="preserve">
        <v xml:space="preserve">Se requiere reparación de la BALANZA|COLGANTE METTLER TOLEDO BPLUS | Nº Serie: c210658559 NII: B149114 puesto que salió no conforme a favor del cliente_x000d_
</v>
      </c>
      <c r="J1374" t="str">
        <v>Balanza sale no conforme en los pesos por lo que se procede a calibrar se enuentra un sello con identificación ΧΑΑ2950000525627 por lo que se procede a realizar la calibracion asi mismo colocar e precinto con identifcador 7380000000575 luego de realizar el procedimiento se realiza las pruebas con el kit de pesa con el menor valor y el mayor valor quedando operativa</v>
      </c>
      <c r="K1374">
        <v>45706.56041666667</v>
      </c>
      <c r="L1374">
        <v>45706.57430555556</v>
      </c>
      <c r="M1374">
        <v>45707</v>
      </c>
      <c r="N1374" t="str">
        <f>TEXT(M1374, "DDDD")</f>
        <v>miércoles</v>
      </c>
      <c r="O1374" t="str" xml:space="preserve">
        <v xml:space="preserve">M085 METRO MONTERIA_x000d_
_x000d_
</v>
      </c>
      <c r="P1374" t="str">
        <v>MONTERIA</v>
      </c>
      <c r="Q1374" t="str">
        <f>IF(ISBLANK(P1374),"0",(VLOOKUP(P1374,REGION,2,FALSE)))</f>
        <v>COSTA</v>
      </c>
      <c r="R1374" t="str">
        <v>Sharon Yaneth Kerguelen Wilches</v>
      </c>
      <c r="S1374">
        <f>IF(ISBLANK(R1374),"0", VLOOKUP(R1374,PERSONAL,2,FALSE))</f>
        <v>1067917448</v>
      </c>
      <c r="T1374" t="str">
        <v>DIRECTO</v>
      </c>
      <c r="U1374">
        <v>0.375</v>
      </c>
      <c r="V1374">
        <v>0.4583333333333333</v>
      </c>
      <c r="W1374">
        <f>V1374-U1374</f>
        <v>0.08333333333333331</v>
      </c>
      <c r="X1374">
        <v>1</v>
      </c>
      <c r="Y1374">
        <f>NETWORKDAYS(K1374,M1374)</f>
        <v>2</v>
      </c>
      <c r="Z1374" t="str">
        <f>IF(Y1374&lt;=2,"CUMPLE","NO CUMPLE")</f>
        <v>CUMPLE</v>
      </c>
      <c r="AB1374" t="str">
        <v>POR TICKET</v>
      </c>
      <c r="AC1374" t="str">
        <f>TEXT(M1374,"mmmm")</f>
        <v>febrero</v>
      </c>
      <c r="AD1374" t="str">
        <f>TEXT(M1374,"yyyy")</f>
        <v>yyyy</v>
      </c>
      <c r="AE1374">
        <f>W1374*60*24</f>
        <v>119.99999999999997</v>
      </c>
      <c r="AF1374">
        <f>AE1374/60</f>
        <v>1.9999999999999996</v>
      </c>
      <c r="AG1374">
        <f>AE1374/60</f>
        <v>1.9999999999999996</v>
      </c>
      <c r="AH1374">
        <f>L1374-K1374</f>
        <v>0.013888888890505768</v>
      </c>
      <c r="AI1374">
        <f>AH1374*24*60</f>
        <v>20.000000002328306</v>
      </c>
      <c r="AJ1374">
        <f>75728*X1374</f>
        <v>75728</v>
      </c>
    </row>
    <row r="1375" xml:space="preserve">
      <c r="A1375">
        <v>143</v>
      </c>
      <c r="B1375" t="str">
        <v>INCIDENTE</v>
      </c>
      <c r="C1375" t="str">
        <v>CERRADO</v>
      </c>
      <c r="D1375" t="str">
        <v>TIENDA</v>
      </c>
      <c r="E1375" t="str">
        <v>ACOMPAÑAMIENTO</v>
      </c>
      <c r="F1375" t="str">
        <v>ACOMPAÑAMIENTO</v>
      </c>
      <c r="G1375" t="str">
        <v>ACOMPAÑAMIENTO</v>
      </c>
      <c r="H1375" t="str" xml:space="preserve">
        <v xml:space="preserve">De: Niebles Tache; Celso Jose &lt;Celso.Niebles@cencosud.com.co&gt; _x000d_
Enviado el: lunes; 17 de febrero de 2025 8:55 a. m._x000d_
Para: Pardo Ronco; Jonathan Alexis &lt;jonathan.pardo@externos-co.cencosud.com&gt;_x000d_
CC: Martinez Escorcia; Alvaro Andres &lt;Alvaro.Martinez@cencosud.com.co&gt;; Acosta Mercado; Rafael de Jesus &lt;Rafael.Acosta@cencosud.com.co&gt;_x000d_
Asunto: RV: Migración cable tef serial Cencosud FASE VI y VII Oriente y Caribe_x000d_
_x000d_
Buen día_x000d_
_x000d_
Jonathan; Agradezco tu apoyo programando personal 2.5 Ticket; para el día Miércoles a partir de las 7:00AM en las tiendas Montería y Riohacha._x000d_
_x000d_
Se realizará el acompañamiento a Redeban en la instalación de unos cables y adicional se validarán novedades de esas tiendas._x000d_
</v>
      </c>
      <c r="I1375" t="str" xml:space="preserve">
        <v xml:space="preserve">De: Niebles Tache; Celso Jose &lt;Celso.Niebles@cencosud.com.co&gt; _x000d_
Enviado el: lunes; 17 de febrero de 2025 8:55 a. m._x000d_
Para: Pardo Ronco; Jonathan Alexis &lt;jonathan.pardo@externos-co.cencosud.com&gt;_x000d_
CC: Martinez Escorcia; Alvaro Andres &lt;Alvaro.Martinez@cencosud.com.co&gt;; Acosta Mercado; Rafael de Jesus &lt;Rafael.Acosta@cencosud.com.co&gt;_x000d_
Asunto: RV: Migración cable tef serial Cencosud FASE VI y VII Oriente y Caribe_x000d_
_x000d_
Buen día_x000d_
_x000d_
Jonathan; Agradezco tu apoyo programando personal 2.5 Ticket; para el día Miércoles a partir de las 7:00AM en las tiendas Montería y Riohacha._x000d_
_x000d_
Se realizará el acompañamiento a Redeban en la instalación de unos cables y adicional se validarán novedades de esas tiendas._x000d_
</v>
      </c>
      <c r="J1375" t="str">
        <v>se realiza acompañamiento a la tienda por parte de sistema ya que se realozara el cambio de cable en toda las pos; se encuetra novedad con conexion entre la pos 1 y el datafono de redeban por lo que el funcionario de redeban valida la conexion y cambia el cable de red por lo que realiza pruebas quedando operativo la pos; la otra novedad se pasa en la pos #3 ya que estaba todo configurado pero no llamaba la pos al datafono; por lo que se procede el funcionario de redeban cambia el datafono; cable nuevamente y cable de red por lo que se reinicia la pos quedando operativa.</v>
      </c>
      <c r="K1375">
        <v>45705.37152777778</v>
      </c>
      <c r="L1375">
        <v>45705.37777777778</v>
      </c>
      <c r="M1375">
        <v>45707</v>
      </c>
      <c r="N1375" t="str">
        <f>TEXT(M1375, "DDDD")</f>
        <v>miércoles</v>
      </c>
      <c r="O1375" t="str" xml:space="preserve">
        <v xml:space="preserve">M085 METRO MONTERIA_x000d_
_x000d_
</v>
      </c>
      <c r="P1375" t="str">
        <v>MONTERIA</v>
      </c>
      <c r="Q1375" t="str">
        <f>IF(ISBLANK(P1375),"0",(VLOOKUP(P1375,REGION,2,FALSE)))</f>
        <v>COSTA</v>
      </c>
      <c r="R1375" t="str">
        <v>Sharon Yaneth Kerguelen Wilches</v>
      </c>
      <c r="S1375">
        <f>IF(ISBLANK(R1375),"0", VLOOKUP(R1375,PERSONAL,2,FALSE))</f>
        <v>1067917448</v>
      </c>
      <c r="T1375" t="str">
        <v>DIRECTO</v>
      </c>
      <c r="U1375">
        <v>0.2916666666666667</v>
      </c>
      <c r="V1375">
        <v>0.7083333333333334</v>
      </c>
      <c r="W1375">
        <f>V1375-U1375</f>
        <v>0.4166666666666667</v>
      </c>
      <c r="X1375" t="str">
        <v>2;5</v>
      </c>
      <c r="Y1375">
        <f>NETWORKDAYS(K1375,M1375)</f>
        <v>3</v>
      </c>
      <c r="Z1375" t="str">
        <f>IF(Y1375&lt;=2,"CUMPLE","NO CUMPLE")</f>
        <v>NO CUMPLE</v>
      </c>
      <c r="AB1375" t="str">
        <v xml:space="preserve">POR DIA </v>
      </c>
      <c r="AC1375" t="str">
        <f>TEXT(M1375,"mmmm")</f>
        <v>febrero</v>
      </c>
      <c r="AD1375" t="str">
        <f>TEXT(M1375,"yyyy")</f>
        <v>yyyy</v>
      </c>
      <c r="AE1375">
        <f>W1375*60*24</f>
        <v>600</v>
      </c>
      <c r="AF1375">
        <f>AE1375/60</f>
        <v>10</v>
      </c>
      <c r="AG1375">
        <f>AE1375/60</f>
        <v>10</v>
      </c>
      <c r="AH1375">
        <f>L1375-K1375</f>
        <v>0.0062499999985448085</v>
      </c>
      <c r="AI1375">
        <f>AH1375*24*60</f>
        <v>8.999999997904524</v>
      </c>
      <c r="AJ1375" t="e">
        <f>75728*X1375</f>
        <v>#VALUE!</v>
      </c>
    </row>
    <row r="1376" xml:space="preserve">
      <c r="A1376">
        <v>144</v>
      </c>
      <c r="B1376" t="str">
        <v>INCIDENTE</v>
      </c>
      <c r="C1376" t="str">
        <v>CERRADO</v>
      </c>
      <c r="D1376" t="str">
        <v>TIENDA</v>
      </c>
      <c r="E1376" t="str">
        <v>ACOMPAÑAMIENTO</v>
      </c>
      <c r="F1376" t="str">
        <v>ACOMPAÑAMIENTO</v>
      </c>
      <c r="G1376" t="str">
        <v>ACOMPAÑAMIENTO</v>
      </c>
      <c r="H1376" t="str" xml:space="preserve">
        <v xml:space="preserve">De: Niebles Tache; Celso Jose &lt;Celso.Niebles@cencosud.com.co&gt; _x000d_
Enviado el: lunes; 17 de febrero de 2025 8:55 a. m._x000d_
Para: Pardo Ronco; Jonathan Alexis &lt;jonathan.pardo@externos-co.cencosud.com&gt;_x000d_
CC: Martinez Escorcia; Alvaro Andres &lt;Alvaro.Martinez@cencosud.com.co&gt;; Acosta Mercado; Rafael de Jesus &lt;Rafael.Acosta@cencosud.com.co&gt;_x000d_
Asunto: RV: Migración cable tef serial Cencosud FASE VI y VII Oriente y Caribe_x000d_
_x000d_
Buen día_x000d_
_x000d_
Jonathan; Agradezco tu apoyo programando personal 2.5 Ticket; para el día Miércoles a partir de las 7:00AM en las tiendas Montería y Riohacha._x000d_
_x000d_
Se realizará el acompañamiento a Redeban en la instalación de unos cables y adicional se validarán novedades de esas tiendas._x000d_
</v>
      </c>
      <c r="I1376" t="str" xml:space="preserve">
        <v xml:space="preserve">De: Niebles Tache; Celso Jose &lt;Celso.Niebles@cencosud.com.co&gt; _x000d_
Enviado el: lunes; 17 de febrero de 2025 8:55 a. m._x000d_
Para: Pardo Ronco; Jonathan Alexis &lt;jonathan.pardo@externos-co.cencosud.com&gt;_x000d_
CC: Martinez Escorcia; Alvaro Andres &lt;Alvaro.Martinez@cencosud.com.co&gt;; Acosta Mercado; Rafael de Jesus &lt;Rafael.Acosta@cencosud.com.co&gt;_x000d_
Asunto: RV: Migración cable tef serial Cencosud FASE VI y VII Oriente y Caribe_x000d_
_x000d_
Buen día_x000d_
_x000d_
Jonathan; Agradezco tu apoyo programando personal 2.5 Ticket; para el día Miércoles a partir de las 7:00AM en las tiendas Montería y Riohacha._x000d_
_x000d_
Se realizará el acompañamiento a Redeban en la instalación de unos cables y adicional se validarán novedades de esas tiendas._x000d_
</v>
      </c>
      <c r="J1376" t="str">
        <v>Se realiza acompañamiento en la tienda y se realizan varias actividades: Se efectua revision de funcionamiento de equipos de computo en toda la tienda. Se Realiza acompañamiento a funcionarios de REDEBAN que están cambiando cableado de DATAFONOS</v>
      </c>
      <c r="K1376">
        <v>45705.37152777778</v>
      </c>
      <c r="L1376">
        <v>45705.37777777778</v>
      </c>
      <c r="M1376">
        <v>45707</v>
      </c>
      <c r="N1376" t="str">
        <f>TEXT(M1376, "DDDD")</f>
        <v>miércoles</v>
      </c>
      <c r="O1376" t="str">
        <v>M040 METRO RIOHACHA</v>
      </c>
      <c r="P1376" t="str">
        <v>RIOHACHA</v>
      </c>
      <c r="Q1376" t="str">
        <f>IF(ISBLANK(P1376),"0",(VLOOKUP(P1376,REGION,2,FALSE)))</f>
        <v>COSTA</v>
      </c>
      <c r="R1376" t="str">
        <v xml:space="preserve">EDUARDO RAFAEL DE ARMAS HERRERA </v>
      </c>
      <c r="S1376" t="e">
        <f>IF(ISBLANK(R1376),"0", VLOOKUP(R1376,PERSONAL,2,FALSE))</f>
        <v>#N/A</v>
      </c>
      <c r="T1376" t="str">
        <v>DIRECTO</v>
      </c>
      <c r="U1376">
        <v>0.2916666666666667</v>
      </c>
      <c r="V1376">
        <v>0.6666666666666666</v>
      </c>
      <c r="W1376">
        <f>V1376-U1376</f>
        <v>0.37499999999999994</v>
      </c>
      <c r="X1376" t="str">
        <v>2;5</v>
      </c>
      <c r="Y1376">
        <f>NETWORKDAYS(K1376,M1376)</f>
        <v>3</v>
      </c>
      <c r="Z1376" t="str">
        <f>IF(Y1376&lt;=2,"CUMPLE","NO CUMPLE")</f>
        <v>NO CUMPLE</v>
      </c>
      <c r="AB1376" t="str">
        <v xml:space="preserve">POR DIA </v>
      </c>
      <c r="AC1376" t="str">
        <f>TEXT(M1376,"mmmm")</f>
        <v>febrero</v>
      </c>
      <c r="AD1376" t="str">
        <f>TEXT(M1376,"yyyy")</f>
        <v>yyyy</v>
      </c>
      <c r="AE1376">
        <f>W1376*60*24</f>
        <v>539.9999999999999</v>
      </c>
      <c r="AF1376">
        <f>AE1376/60</f>
        <v>8.999999999999998</v>
      </c>
      <c r="AG1376">
        <f>AE1376/60</f>
        <v>8.999999999999998</v>
      </c>
      <c r="AH1376">
        <f>L1376-K1376</f>
        <v>0.0062499999985448085</v>
      </c>
      <c r="AI1376">
        <f>AH1376*24*60</f>
        <v>8.999999997904524</v>
      </c>
      <c r="AJ1376" t="e">
        <f>75728*X1376</f>
        <v>#VALUE!</v>
      </c>
    </row>
    <row r="1377" xml:space="preserve">
      <c r="A1377">
        <v>1188470</v>
      </c>
      <c r="B1377" t="str">
        <v>INCIDENTE</v>
      </c>
      <c r="C1377" t="str">
        <v>ABIERTO</v>
      </c>
      <c r="D1377" t="str">
        <v>TIENDA</v>
      </c>
      <c r="E1377" t="str">
        <v>EQUIPOS</v>
      </c>
      <c r="F1377" t="str">
        <v>EQUIPOS</v>
      </c>
      <c r="G1377" t="str">
        <v>EQUIPOS</v>
      </c>
      <c r="H1377" t="str" xml:space="preserve">
        <v xml:space="preserve">_x000d_
buen dia; el computador de jefe de sección con S/N: MJOFNMNG pareciera que tuviera un virus; se queda pegado; se pone la pantalla negra; se frizan los documentos; toca reiniciar el computador para cotinuar la operacion._x000d_
_x000d_
</v>
      </c>
      <c r="I1377" t="str" xml:space="preserve">
        <v xml:space="preserve">_x000d_
buen dia; el computador de jefe de sección con S/N: MJOFNMNG pareciera que tuviera un virus; se queda pegado; se pone la pantalla negra; se frizan los documentos; toca reiniciar el computador para cotinuar la operacion._x000d_
_x000d_
</v>
      </c>
      <c r="J1377" t="str" xml:space="preserve">
        <v xml:space="preserve">se realiza revisión al equipo; se presencia muy poca lentitud y un muy buen funcionamiento en el equipo; procedemos a _x000d_
hacerle diagnóstico y revisión a todo el equipo; tanto como Disco Duro; estado del Procesador; memoria ram; absolutamente todo; se _x000d_
hacen varias pruebas de el funcionamiento; lo único que se presencia es la poca ram del equipo y cuando se llena en su totalidad es _x000d_
que ocurren los bloqueos; se le dan las recomendaciones a el usuario; ya la única para mejorar el equipo es aumentar la ram; ya que _x000d_
las 6 gb no le dan a basto a todos los programas que abren a la vez</v>
      </c>
      <c r="K1377">
        <v>45706.64444444444</v>
      </c>
      <c r="L1377">
        <v>45706.81527777778</v>
      </c>
      <c r="M1377">
        <v>45707</v>
      </c>
      <c r="N1377" t="str">
        <f>TEXT(M1377, "DDDD")</f>
        <v>miércoles</v>
      </c>
      <c r="O1377" t="str" xml:space="preserve">
        <v xml:space="preserve">M035 METRO PLAZA BUGA_x000d_
_x000d_
</v>
      </c>
      <c r="P1377" t="str">
        <v>BUGA</v>
      </c>
      <c r="Q1377" t="str">
        <f>IF(ISBLANK(P1377),"0",(VLOOKUP(P1377,REGION,2,FALSE)))</f>
        <v>OCCIDENTE</v>
      </c>
      <c r="R1377" t="str">
        <v>Michael Smit Villabon Trujillo</v>
      </c>
      <c r="S1377" t="e">
        <f>IF(ISBLANK(R1377),"0", VLOOKUP(R1377,PERSONAL,2,FALSE))</f>
        <v>#N/A</v>
      </c>
      <c r="T1377" t="str">
        <v>ALIADO</v>
      </c>
      <c r="U1377">
        <v>0.6458333333333334</v>
      </c>
      <c r="V1377">
        <v>0.75</v>
      </c>
      <c r="W1377">
        <f>V1377-U1377</f>
        <v>0.10416666666666663</v>
      </c>
      <c r="X1377">
        <v>1</v>
      </c>
      <c r="Y1377">
        <f>NETWORKDAYS(K1377,M1377)</f>
        <v>2</v>
      </c>
      <c r="Z1377" t="str">
        <f>IF(Y1377&lt;=2,"CUMPLE","NO CUMPLE")</f>
        <v>CUMPLE</v>
      </c>
      <c r="AB1377" t="str">
        <v>POR TICKET</v>
      </c>
      <c r="AC1377" t="str">
        <f>TEXT(M1377,"mmmm")</f>
        <v>febrero</v>
      </c>
      <c r="AD1377" t="str">
        <f>TEXT(M1377,"yyyy")</f>
        <v>yyyy</v>
      </c>
      <c r="AE1377">
        <f>W1377*60*24</f>
        <v>149.99999999999994</v>
      </c>
      <c r="AF1377">
        <f>AE1377/60</f>
        <v>2.499999999999999</v>
      </c>
      <c r="AG1377">
        <f>AE1377/60</f>
        <v>2.499999999999999</v>
      </c>
      <c r="AH1377">
        <f>L1377-K1377</f>
        <v>0.17083333333721384</v>
      </c>
      <c r="AI1377">
        <f>AH1377*24*60</f>
        <v>246.00000000558794</v>
      </c>
      <c r="AJ1377">
        <f>75728*X1377</f>
        <v>75728</v>
      </c>
    </row>
    <row r="1378" xml:space="preserve">
      <c r="A1378">
        <v>1181353</v>
      </c>
      <c r="B1378" t="str">
        <v>INCIDENTE</v>
      </c>
      <c r="C1378" t="str">
        <v>CERRADO</v>
      </c>
      <c r="D1378" t="str">
        <v>TIENDA</v>
      </c>
      <c r="E1378" t="str">
        <v>EQUIPOS</v>
      </c>
      <c r="F1378" t="str">
        <v>EQUIPOS</v>
      </c>
      <c r="G1378" t="str">
        <v>EQUIPOS</v>
      </c>
      <c r="H1378" t="str" xml:space="preserve">
        <v xml:space="preserve">Desconexión punto de red; solicito del apoyo con la revisión del punto de red en mi computador; ya que me encuentro sin conexión; lo que no me ha permitido trabajar con envíos y recibo de correos. Agradezco de su apoyo con esta solicitud lo mas pronto que sea posible; quedo atento a comentarios; Mil gracias_x000d_
Indicar la ubicación del computador en la tienda o sede_x000d_
_x000d_
Tienda- Metro San Gil-183.</v>
      </c>
      <c r="I1378" t="str" xml:space="preserve">
        <v xml:space="preserve">Desconexión punto de red; solicito del apoyo con la revisión del punto de red en mi computador; ya que me encuentro sin conexión; lo que no me ha permitido trabajar con envíos y recibo de correos. Agradezco de su apoyo con esta solicitud lo mas pronto que sea posible; quedo atento a comentarios; Mil gracias_x000d_
Indicar la ubicación del computador en la tienda o sede_x000d_
_x000d_
Tienda- Metro San Gil-183.</v>
      </c>
      <c r="J1378" t="str">
        <v xml:space="preserve">Se revisa del punto de red de ciro arciniegas; se revisa conexión ; se confirma que 4 pares del cable no dan respuesta; se cambia el plug rj45; porque el actual tenia patido una pata; se compra; se cambia ; se relaizan pruebas de conexión; se realiza pruebas con el usuario ciro. 2.) Se realizan pruebas a la caja n° 6 con Lauria -coodinadora de cajas; la balanza 6presenta inestabilidad en los pesos; Se saca ; se limpia; se recalibra con 11; 300 y 11;010 Kg;  se realiza el procesos 5 veces; pero en todas; luego de recalibrar; se evidencia que la balanza presenta fallos en el peso; sin moverle nada de los productos que se le colocan arriba; la balanza puede variar el pesos en cada lectura; se informa a nestor sobre ello. Videos de prueba adjunto al whatsapp de Nestor </v>
      </c>
      <c r="K1378">
        <v>45707.63263888889</v>
      </c>
      <c r="L1378">
        <v>45707.83541666667</v>
      </c>
      <c r="M1378">
        <v>45708</v>
      </c>
      <c r="N1378" t="str">
        <f>TEXT(M1378, "DDDD")</f>
        <v>jueves</v>
      </c>
      <c r="O1378" t="str" xml:space="preserve">
        <v xml:space="preserve">M183 METRO SAN GIL_x000d_
_x000d_
</v>
      </c>
      <c r="P1378" t="str">
        <v>SAN GIL</v>
      </c>
      <c r="Q1378" t="str">
        <f>IF(ISBLANK(P1378),"0",(VLOOKUP(P1378,REGION,2,FALSE)))</f>
        <v>ORIENTE</v>
      </c>
      <c r="R1378" t="str">
        <v>Henry Alejandro Niño Centeno</v>
      </c>
      <c r="S1378" t="e">
        <f>IF(ISBLANK(R1378),"0", VLOOKUP(R1378,PERSONAL,2,FALSE))</f>
        <v>#N/A</v>
      </c>
      <c r="T1378" t="str">
        <v>ALIADO</v>
      </c>
      <c r="U1378">
        <v>0.3541666666666667</v>
      </c>
      <c r="V1378">
        <v>0.5416666666666666</v>
      </c>
      <c r="W1378">
        <f>V1378-U1378</f>
        <v>0.18749999999999994</v>
      </c>
      <c r="X1378">
        <v>2</v>
      </c>
      <c r="Y1378">
        <f>NETWORKDAYS(K1378,M1378)</f>
        <v>2</v>
      </c>
      <c r="Z1378" t="str">
        <f>IF(Y1378&lt;=2,"CUMPLE","NO CUMPLE")</f>
        <v>CUMPLE</v>
      </c>
      <c r="AB1378" t="str">
        <v>POR TICKET</v>
      </c>
      <c r="AC1378" t="str">
        <f>TEXT(M1378,"mmmm")</f>
        <v>febrero</v>
      </c>
      <c r="AD1378" t="str">
        <f>TEXT(M1378,"yyyy")</f>
        <v>yyyy</v>
      </c>
      <c r="AE1378">
        <f>W1378*60*24</f>
        <v>269.9999999999999</v>
      </c>
      <c r="AF1378">
        <f>AE1378/60</f>
        <v>4.499999999999998</v>
      </c>
      <c r="AG1378">
        <f>AE1378/60</f>
        <v>4.499999999999998</v>
      </c>
      <c r="AH1378">
        <f>L1378-K1378</f>
        <v>0.20277777777664596</v>
      </c>
      <c r="AI1378">
        <f>AH1378*24*60</f>
        <v>291.9999999983702</v>
      </c>
      <c r="AJ1378">
        <f>75728*X1378</f>
        <v>151456</v>
      </c>
    </row>
    <row r="1379" xml:space="preserve">
      <c r="A1379">
        <v>1191418</v>
      </c>
      <c r="B1379" t="str">
        <v>INCIDENTE</v>
      </c>
      <c r="C1379" t="str">
        <v>ABIERTO</v>
      </c>
      <c r="D1379" t="str">
        <v>TIENDA</v>
      </c>
      <c r="E1379" t="str">
        <v>PDA</v>
      </c>
      <c r="F1379" t="str">
        <v>PDA</v>
      </c>
      <c r="G1379" t="str">
        <v>PDA</v>
      </c>
      <c r="H1379" t="str">
        <v>Buenos días; por favor se solicita urgente la validación; configuración e instalación de verificador de precios con serial NQ2CAH000919 ya que en el momento la tienda no cuenta con ningún verificador activo. Gracias</v>
      </c>
      <c r="I1379" t="str">
        <v>Buenos días; por favor se solicita urgente la validación; configuración e instalación de verificador de precios con serial NQ2CAH000919 ya que en el momento la tienda no cuenta con ningún verificador activo. Gracias</v>
      </c>
      <c r="J1379" t="str" xml:space="preserve">
        <v xml:space="preserve">Se solicita validación y configuración e instalación del verificador de precio; ya que la tienda no cuenta con otro; se procede a _x000d_
formatear el verificador por lo que se realiza la instalación del kiosko y la configuración del scanner por lo que que se le indica _x000d_
al 1.5 que la configuración se realiza pero el verificador no la esta tomando por lo que el indica que se debe realizar una _x000d_
actualización; la cual se debe esperar la otra semana poro que el formateo no sirvió para el error que le salía por el que se debe _x000d_
esperar la directriz; *el verificador NO se deja operativo*</v>
      </c>
      <c r="K1379">
        <v>45708.35555555556</v>
      </c>
      <c r="L1379">
        <v>45708.385416666664</v>
      </c>
      <c r="M1379">
        <v>45708</v>
      </c>
      <c r="N1379" t="str">
        <f>TEXT(M1379, "DDDD")</f>
        <v>jueves</v>
      </c>
      <c r="O1379" t="str" xml:space="preserve">
        <v xml:space="preserve">M085 METRO MONTERIA_x000d_
_x000d_
</v>
      </c>
      <c r="P1379" t="str">
        <v>MONTERIA</v>
      </c>
      <c r="Q1379" t="str">
        <f>IF(ISBLANK(P1379),"0",(VLOOKUP(P1379,REGION,2,FALSE)))</f>
        <v>COSTA</v>
      </c>
      <c r="R1379" t="str">
        <v>Sharon Yaneth Kerguelen Wilches</v>
      </c>
      <c r="S1379">
        <f>IF(ISBLANK(R1379),"0", VLOOKUP(R1379,PERSONAL,2,FALSE))</f>
        <v>1067917448</v>
      </c>
      <c r="T1379" t="str">
        <v>DIRECTO</v>
      </c>
      <c r="U1379">
        <v>0.5833333333333334</v>
      </c>
      <c r="V1379">
        <v>0.6666666666666666</v>
      </c>
      <c r="W1379">
        <f>V1379-U1379</f>
        <v>0.08333333333333326</v>
      </c>
      <c r="X1379">
        <v>1</v>
      </c>
      <c r="Y1379">
        <f>NETWORKDAYS(K1379,M1379)</f>
        <v>1</v>
      </c>
      <c r="Z1379" t="str">
        <f>IF(Y1379&lt;=2,"CUMPLE","NO CUMPLE")</f>
        <v>CUMPLE</v>
      </c>
      <c r="AB1379" t="str">
        <v>POR TICKET</v>
      </c>
      <c r="AC1379" t="str">
        <f>TEXT(M1379,"mmmm")</f>
        <v>febrero</v>
      </c>
      <c r="AD1379" t="str">
        <f>TEXT(M1379,"yyyy")</f>
        <v>yyyy</v>
      </c>
      <c r="AE1379">
        <f>W1379*60*24</f>
        <v>119.99999999999989</v>
      </c>
      <c r="AF1379">
        <f>AE1379/60</f>
        <v>1.999999999999998</v>
      </c>
      <c r="AG1379">
        <f>AE1379/60</f>
        <v>1.999999999999998</v>
      </c>
      <c r="AH1379">
        <f>L1379-K1379</f>
        <v>0.02986111110658385</v>
      </c>
      <c r="AI1379">
        <f>AH1379*24*60</f>
        <v>42.99999999348074</v>
      </c>
      <c r="AJ1379">
        <f>75728*X1379</f>
        <v>75728</v>
      </c>
    </row>
    <row r="1380" xml:space="preserve">
      <c r="A1380">
        <v>1190823</v>
      </c>
      <c r="B1380" t="str">
        <v>INCIDENTE</v>
      </c>
      <c r="C1380" t="str">
        <v>CERRADO</v>
      </c>
      <c r="D1380" t="str">
        <v>TIENDA</v>
      </c>
      <c r="E1380" t="str">
        <v>ACOMPAÑAMIENTO</v>
      </c>
      <c r="F1380" t="str">
        <v>ACOMPAÑAMIENTO</v>
      </c>
      <c r="G1380" t="str">
        <v>ACOMPAÑAMIENTO</v>
      </c>
      <c r="H1380" t="str" xml:space="preserve">
        <v xml:space="preserve">Buena tarde; Se requiere un recurso para apoyo a grupo de redes para validación de equipos del centro de cómputo._x000d_
Punto Operacional Afectada_x000d_
_x000d_
Centro de cómputo Metro Duitama_x000d_
_x000d_
Área Afectada_x000d_
_x000d_
Tienda</v>
      </c>
      <c r="I1380" t="str" xml:space="preserve">
        <v xml:space="preserve">Buena tarde; Se requiere un recurso para apoyo a grupo de redes para validación de equipos del centro de cómputo._x000d_
Punto Operacional Afectada_x000d_
_x000d_
Centro de cómputo Metro Duitama_x000d_
_x000d_
Área Afectada_x000d_
_x000d_
Tienda</v>
      </c>
      <c r="J1380" t="str">
        <v>Se visita tienda donde con instrucciones de soporte Cencosud se valida equipo de fibra óptica cisco; el cual presenta falla la cual se evidencia al momento de energizarlo con un parpadeo en el testigo SYST y su posterior apagado; se realiza llamada con perdonal  de redes Alexander Munevar quien pide ubicar portátil y cable tipo consola evidenciando que equipo cisco no es reconocido; se comparte video de falla y se define que dispositivo esta dañado</v>
      </c>
      <c r="K1380">
        <v>45707.72986111111</v>
      </c>
      <c r="L1380">
        <v>45707.75277777778</v>
      </c>
      <c r="M1380">
        <v>45708</v>
      </c>
      <c r="N1380" t="str">
        <f>TEXT(M1380, "DDDD")</f>
        <v>jueves</v>
      </c>
      <c r="O1380" t="str" xml:space="preserve">
        <v xml:space="preserve">M028 METRO DUITAMA INNOVO_x000d_
_x000d_
</v>
      </c>
      <c r="P1380" t="str">
        <v>DUITAMA</v>
      </c>
      <c r="Q1380" t="str">
        <f>IF(ISBLANK(P1380),"0",(VLOOKUP(P1380,REGION,2,FALSE)))</f>
        <v>ORIENTE</v>
      </c>
      <c r="R1380" t="str">
        <v>Jhonatan Ricardo Vargas Zambrano</v>
      </c>
      <c r="S1380">
        <f>IF(ISBLANK(R1380),"0", VLOOKUP(R1380,PERSONAL,2,FALSE))</f>
        <v>1057583301</v>
      </c>
      <c r="T1380" t="str">
        <v>DIRECTO</v>
      </c>
      <c r="U1380">
        <v>0.5833333333333334</v>
      </c>
      <c r="V1380">
        <v>0.6875</v>
      </c>
      <c r="W1380">
        <f>V1380-U1380</f>
        <v>0.10416666666666663</v>
      </c>
      <c r="X1380">
        <v>1</v>
      </c>
      <c r="Y1380">
        <f>NETWORKDAYS(K1380,M1380)</f>
        <v>2</v>
      </c>
      <c r="Z1380" t="str">
        <f>IF(Y1380&lt;=2,"CUMPLE","NO CUMPLE")</f>
        <v>CUMPLE</v>
      </c>
      <c r="AB1380" t="str">
        <v>POR TICKET</v>
      </c>
      <c r="AC1380" t="str">
        <f>TEXT(M1380,"mmmm")</f>
        <v>febrero</v>
      </c>
      <c r="AD1380" t="str">
        <f>TEXT(M1380,"yyyy")</f>
        <v>yyyy</v>
      </c>
      <c r="AE1380">
        <f>W1380*60*24</f>
        <v>149.99999999999994</v>
      </c>
      <c r="AF1380">
        <f>AE1380/60</f>
        <v>2.499999999999999</v>
      </c>
      <c r="AG1380">
        <f>AE1380/60</f>
        <v>2.499999999999999</v>
      </c>
      <c r="AH1380">
        <f>L1380-K1380</f>
        <v>0.022916666668606922</v>
      </c>
      <c r="AI1380">
        <f>AH1380*24*60</f>
        <v>33.00000000279397</v>
      </c>
      <c r="AJ1380">
        <f>75728*X1380</f>
        <v>75728</v>
      </c>
    </row>
    <row r="1381" xml:space="preserve">
      <c r="A1381">
        <v>1166536</v>
      </c>
      <c r="B1381" t="str">
        <v>INCIDENTE</v>
      </c>
      <c r="C1381" t="str">
        <v>ABIERTO</v>
      </c>
      <c r="D1381" t="str">
        <v>TIENDA</v>
      </c>
      <c r="E1381" t="str">
        <v>PDT</v>
      </c>
      <c r="F1381" t="str">
        <v>PDT</v>
      </c>
      <c r="G1381" t="str">
        <v>PDT</v>
      </c>
      <c r="H1381" t="str" xml:space="preserve">
        <v xml:space="preserve">La pdt no funciona para ingreso a página para escaneo salida de mercancia en antenas. serial pdt 21145B6028_x000d_
Sección de la tienda en donde se ubica la PDT o usuario_x000d_
_x000d_
control pérdidas</v>
      </c>
      <c r="I1381" t="str" xml:space="preserve">
        <v xml:space="preserve">La pdt no funciona para ingreso a página para escaneo salida de mercancia en antenas. serial pdt 21145B6028_x000d_
Sección de la tienda en donde se ubica la PDT o usuario_x000d_
_x000d_
control pérdidas</v>
      </c>
      <c r="J1381" t="str">
        <v>Se visita tienda y se valida falla en PDT Seguridad observando que el acceso a la URL control antenas no esta trabajando correctamente; luego de rectificar url entregada por sistemas se evidencia que falla persiste; se prueba tambien en varias Pdt de la tienda observando que en ninguna se tiene acceso a la URL; Se comparte evidencia con Geovanna Lopez y se solicita tiket sea devuelto para su escalamiemto al area encargada.</v>
      </c>
      <c r="K1381">
        <v>45708.68472222222</v>
      </c>
      <c r="L1381">
        <v>45708.68680555555</v>
      </c>
      <c r="M1381">
        <v>45708</v>
      </c>
      <c r="N1381" t="str">
        <f>TEXT(M1381, "DDDD")</f>
        <v>jueves</v>
      </c>
      <c r="O1381" t="str" xml:space="preserve">
        <v xml:space="preserve">M028 METRO DUITAMA INNOVO_x000d_
_x000d_
</v>
      </c>
      <c r="P1381" t="str">
        <v>DUITAMA</v>
      </c>
      <c r="Q1381" t="str">
        <f>IF(ISBLANK(P1381),"0",(VLOOKUP(P1381,REGION,2,FALSE)))</f>
        <v>ORIENTE</v>
      </c>
      <c r="R1381" t="str">
        <v>Jhonatan Ricardo Vargas Zambrano</v>
      </c>
      <c r="S1381">
        <f>IF(ISBLANK(R1381),"0", VLOOKUP(R1381,PERSONAL,2,FALSE))</f>
        <v>1057583301</v>
      </c>
      <c r="T1381" t="str">
        <v>DIRECTO</v>
      </c>
      <c r="U1381">
        <v>0.6875</v>
      </c>
      <c r="V1381">
        <v>0.7291666666666666</v>
      </c>
      <c r="W1381">
        <f>V1381-U1381</f>
        <v>0.04166666666666663</v>
      </c>
      <c r="X1381">
        <v>1</v>
      </c>
      <c r="Y1381">
        <f>NETWORKDAYS(K1381,M1381)</f>
        <v>1</v>
      </c>
      <c r="Z1381" t="str">
        <f>IF(Y1381&lt;=2,"CUMPLE","NO CUMPLE")</f>
        <v>CUMPLE</v>
      </c>
      <c r="AB1381" t="str">
        <v>POR TICKET</v>
      </c>
      <c r="AC1381" t="str">
        <f>TEXT(M1381,"mmmm")</f>
        <v>febrero</v>
      </c>
      <c r="AD1381" t="str">
        <f>TEXT(M1381,"yyyy")</f>
        <v>yyyy</v>
      </c>
      <c r="AE1381">
        <f>W1381*60*24</f>
        <v>59.99999999999994</v>
      </c>
      <c r="AF1381">
        <f>AE1381/60</f>
        <v>0.999999999999999</v>
      </c>
      <c r="AG1381">
        <f>AE1381/60</f>
        <v>0.999999999999999</v>
      </c>
      <c r="AH1381">
        <f>L1381-K1381</f>
        <v>0.0020833333328482695</v>
      </c>
      <c r="AI1381">
        <f>AH1381*24*60</f>
        <v>2.999999999301508</v>
      </c>
      <c r="AJ1381">
        <f>75728*X1381</f>
        <v>75728</v>
      </c>
    </row>
    <row r="1382" xml:space="preserve">
      <c r="A1382">
        <v>1172483</v>
      </c>
      <c r="B1382" t="str">
        <v>INCIDENTE</v>
      </c>
      <c r="C1382" t="str">
        <v>CERRADO</v>
      </c>
      <c r="D1382" t="str">
        <v>TIENDA</v>
      </c>
      <c r="E1382" t="str">
        <v>ACOMPAÑAMIENTO</v>
      </c>
      <c r="F1382" t="str">
        <v>ACOMPAÑAMIENTO</v>
      </c>
      <c r="G1382" t="str">
        <v>ACOMPAÑAMIENTO</v>
      </c>
      <c r="H1382" t="str" xml:space="preserve">
        <v xml:space="preserve">Buen Dia Los escaner de mano de la tienda no tiene cable USB_x000d_
Número de inventario_x000d_
_x000d_
21281010557096</v>
      </c>
      <c r="I1382" t="str" xml:space="preserve">
        <v xml:space="preserve">Buen Dia Los escaner de mano de la tienda no tiene cable USB_x000d_
Número de inventario_x000d_
_x000d_
21281010557096</v>
      </c>
      <c r="J1382" t="str">
        <v>Se realizó la instalación de los cables USB y la configuración de cada uno de los escaner. Se procedió a instalarlos en las POS de la EDS. Se hacen las pruebas y funcionan correctamente. Se dejan operativas las POS.</v>
      </c>
      <c r="K1382">
        <v>45707.583333333336</v>
      </c>
      <c r="L1382">
        <v>45707.76736111111</v>
      </c>
      <c r="M1382">
        <v>45708</v>
      </c>
      <c r="N1382" t="str">
        <f>TEXT(M1382, "DDDD")</f>
        <v>jueves</v>
      </c>
      <c r="O1382" t="str" xml:space="preserve">
        <v xml:space="preserve">Z073 EDS MOSQUERA_x000d_
_x000d_
</v>
      </c>
      <c r="P1382" t="str">
        <v>MOSQUERA</v>
      </c>
      <c r="Q1382" t="str">
        <f>IF(ISBLANK(P1382),"0",(VLOOKUP(P1382,REGION,2,FALSE)))</f>
        <v>BOGOTA</v>
      </c>
      <c r="R1382" t="str">
        <v>ALEXANDER CASTILLO SOTELO</v>
      </c>
      <c r="S1382">
        <f>IF(ISBLANK(R1382),"0", VLOOKUP(R1382,PERSONAL,2,FALSE))</f>
        <v>80216449</v>
      </c>
      <c r="T1382" t="str">
        <v>ALIADO</v>
      </c>
      <c r="U1382">
        <v>0.375</v>
      </c>
      <c r="V1382">
        <v>0.4166666666666667</v>
      </c>
      <c r="W1382">
        <f>V1382-U1382</f>
        <v>0.041666666666666685</v>
      </c>
      <c r="X1382">
        <v>1</v>
      </c>
      <c r="Y1382">
        <f>NETWORKDAYS(K1382,M1382)</f>
        <v>2</v>
      </c>
      <c r="Z1382" t="str">
        <f>IF(Y1382&lt;=2,"CUMPLE","NO CUMPLE")</f>
        <v>CUMPLE</v>
      </c>
      <c r="AB1382" t="str">
        <v>POR TICKET</v>
      </c>
      <c r="AC1382" t="str">
        <f>TEXT(M1382,"mmmm")</f>
        <v>febrero</v>
      </c>
      <c r="AD1382" t="str">
        <f>TEXT(M1382,"yyyy")</f>
        <v>yyyy</v>
      </c>
      <c r="AE1382">
        <f>W1382*60*24</f>
        <v>60.00000000000002</v>
      </c>
      <c r="AF1382">
        <f>AE1382/60</f>
        <v>1.0000000000000004</v>
      </c>
      <c r="AG1382">
        <f>AE1382/60</f>
        <v>1.0000000000000004</v>
      </c>
      <c r="AH1382">
        <f>L1382-K1382</f>
        <v>0.18402777777373558</v>
      </c>
      <c r="AI1382">
        <f>AH1382*24*60</f>
        <v>264.99999999417923</v>
      </c>
      <c r="AJ1382">
        <f>75728*X1382</f>
        <v>75728</v>
      </c>
    </row>
    <row r="1383" xml:space="preserve">
      <c r="A1383">
        <v>1190805</v>
      </c>
      <c r="B1383" t="str">
        <v>INCIDENTE</v>
      </c>
      <c r="C1383" t="str">
        <v>CERRADO</v>
      </c>
      <c r="D1383" t="str">
        <v>TIENDA</v>
      </c>
      <c r="E1383" t="str">
        <v>IMPRESORA</v>
      </c>
      <c r="F1383" t="str">
        <v>IMPRESORA</v>
      </c>
      <c r="G1383" t="str">
        <v>IMPRESORA</v>
      </c>
      <c r="H1383" t="str" xml:space="preserve">
        <v xml:space="preserve">Buen dia Agradezco de su valiosa colaboración para revisar la impresora de stiker ya que no esta funcionando y se c requiere con suma urgencia ya que tenemos inventarios generales el dia viernes y la necesitamos para generer stiker a los productos sin codigo Gracias_x000d_
direccion ip_x000d_
_x000d_
AD-135675</v>
      </c>
      <c r="I1383" t="str" xml:space="preserve">
        <v xml:space="preserve">Buen dia Agradezco de su valiosa colaboración para revisar la impresora de stiker ya que no esta funcionando y se c requiere con suma urgencia ya que tenemos inventarios generales el dia viernes y la necesitamos para generer stiker a los productos sin codigo Gracias_x000d_
direccion ip_x000d_
_x000d_
AD-135675</v>
      </c>
      <c r="J1383" t="str" xml:space="preserve">
        <v xml:space="preserve">1190805_ revisión impresora zebra escritorio _x000d_
Llegó a sitio las 3:30 de la tarde; procedo a revisar la impresora y presenta un ruido extraño y las impresiones no salen; procedo a _x000d_
revisar y se observa que el rodillo está atascado con muchas capas de sticker y está totalmente obstruido con difícil acceso para _x000d_
realizar el retiro de los stickers; quito la carcasa inferior y retiro la lámina que asegura el rodillo y inició a retirar los stickers con una _x000d_
pinza ya que el mecanismo para retira el rodillo se encontraba bloqueado por tanto sticker y el pegante del sticker hacia difícil el retiro _x000d_
del papel; se logra quitar el 80% de los stickers y se procede a retirar el rodillo para poder retirar el atasco de papel se retira el papel y _x000d_
se realiza limpieza del rodillo;cabezal y la lamina que ajusta el rodillo ya que tenía mucho pegante; al igual se retiró la cinta que de _x000d_
impresión usada por qué había demaciada y también estaba obstruyendo el cabezal al momento de realizar impresiones; finalmente _x000d_
se arma nuevamente las partes retiradas; carcasa inferior del módulo de impresión; lámina del rodillo; y rodillo; se conecta la _x000d_
impresora a la energía y a la red se realizan pruebas y queda solucionada la novedad; adjunto video y fotos de la actividad </v>
      </c>
      <c r="K1383">
        <v>45708.48888888889</v>
      </c>
      <c r="L1383">
        <v>45708.58888888889</v>
      </c>
      <c r="M1383">
        <v>45708</v>
      </c>
      <c r="N1383" t="str">
        <f>TEXT(M1383, "DDDD")</f>
        <v>jueves</v>
      </c>
      <c r="O1383" t="str" xml:space="preserve">
        <v xml:space="preserve">M042 METRO IBAGUE_x000d_
_x000d_
</v>
      </c>
      <c r="P1383" t="str">
        <v>IBAGUE</v>
      </c>
      <c r="Q1383" t="str">
        <f>IF(ISBLANK(P1383),"0",(VLOOKUP(P1383,REGION,2,FALSE)))</f>
        <v>OCCIDENTE</v>
      </c>
      <c r="R1383" t="str">
        <v>Michael Smit Villabon Trujillo</v>
      </c>
      <c r="S1383" t="e">
        <f>IF(ISBLANK(R1383),"0", VLOOKUP(R1383,PERSONAL,2,FALSE))</f>
        <v>#N/A</v>
      </c>
      <c r="T1383" t="str">
        <v>ALIADO</v>
      </c>
      <c r="U1383">
        <v>0.6458333333333334</v>
      </c>
      <c r="V1383">
        <v>0.7916666666666666</v>
      </c>
      <c r="W1383">
        <f>V1383-U1383</f>
        <v>0.14583333333333326</v>
      </c>
      <c r="X1383" t="str">
        <v>1;5</v>
      </c>
      <c r="Y1383">
        <f>NETWORKDAYS(K1383,M1383)</f>
        <v>1</v>
      </c>
      <c r="Z1383" t="str">
        <f>IF(Y1383&lt;=2,"CUMPLE","NO CUMPLE")</f>
        <v>CUMPLE</v>
      </c>
      <c r="AB1383" t="str">
        <v>POR TICKET</v>
      </c>
      <c r="AC1383" t="str">
        <f>TEXT(M1383,"mmmm")</f>
        <v>febrero</v>
      </c>
      <c r="AD1383" t="str">
        <f>TEXT(M1383,"yyyy")</f>
        <v>yyyy</v>
      </c>
      <c r="AE1383">
        <f>W1383*60*24</f>
        <v>209.99999999999991</v>
      </c>
      <c r="AF1383">
        <f>AE1383/60</f>
        <v>3.4999999999999987</v>
      </c>
      <c r="AG1383">
        <f>AE1383/60</f>
        <v>3.4999999999999987</v>
      </c>
      <c r="AH1383">
        <f>L1383-K1383</f>
        <v>0.09999999999854481</v>
      </c>
      <c r="AI1383">
        <f>AH1383*24*60</f>
        <v>143.99999999790452</v>
      </c>
      <c r="AJ1383" t="e">
        <f>75728*X1383</f>
        <v>#VALUE!</v>
      </c>
    </row>
    <row r="1384">
      <c r="A1384">
        <v>1191879</v>
      </c>
      <c r="B1384" t="str">
        <v>INCIDENTE</v>
      </c>
      <c r="C1384" t="str">
        <v>CERRADO</v>
      </c>
      <c r="D1384" t="str">
        <v>LINEAL DE CAJAS</v>
      </c>
      <c r="E1384" t="str">
        <v>RELOJES</v>
      </c>
      <c r="F1384" t="str">
        <v>RELOJES</v>
      </c>
      <c r="G1384" t="str">
        <v>SUPREMA</v>
      </c>
      <c r="H1384" t="str">
        <v>Por favor eliminar el usuario admin del reloj y volverlo a crear; tener en cuenta que el reloj esta es en Metro Mosquera</v>
      </c>
      <c r="I1384" t="str">
        <v>Por favor eliminar el usuario admin del reloj y volverlo a crear; tener en cuenta que el reloj esta es en Metro Mosquera</v>
      </c>
      <c r="J1384" t="str">
        <v>Se realizo la prueba de la contraseña del reloj; como no premiete el ingreso se restablece el PW. Se realizan las pruebas correspondientes y salen correctas. Se deja operativo el reloj y se comparte la contraseña con la persona de RRHH.</v>
      </c>
      <c r="K1384">
        <v>45708.49652777778</v>
      </c>
      <c r="L1384">
        <v>45708.604166666664</v>
      </c>
      <c r="M1384">
        <v>45709</v>
      </c>
      <c r="N1384" t="str">
        <f>TEXT(M1384, "DDDD")</f>
        <v>viernes</v>
      </c>
      <c r="O1384" t="str">
        <v>M073 MOSQUERA</v>
      </c>
      <c r="P1384" t="str">
        <v>MOSQUERA</v>
      </c>
      <c r="Q1384" t="str">
        <f>IF(ISBLANK(P1384),"0",(VLOOKUP(P1384,REGION,2,FALSE)))</f>
        <v>BOGOTA</v>
      </c>
      <c r="R1384" t="str">
        <v>ALEXANDER CASTILLO SOTELO</v>
      </c>
      <c r="S1384">
        <f>IF(ISBLANK(R1384),"0", VLOOKUP(R1384,PERSONAL,2,FALSE))</f>
        <v>80216449</v>
      </c>
      <c r="T1384" t="str">
        <v>ALIADO</v>
      </c>
      <c r="U1384">
        <v>0.625</v>
      </c>
      <c r="V1384">
        <v>0.6666666666666666</v>
      </c>
      <c r="W1384">
        <f>V1384-U1384</f>
        <v>0.04166666666666663</v>
      </c>
      <c r="X1384">
        <v>1</v>
      </c>
      <c r="Y1384">
        <f>NETWORKDAYS(K1384,M1384)</f>
        <v>2</v>
      </c>
      <c r="Z1384" t="str">
        <f>IF(Y1384&lt;=2,"CUMPLE","NO CUMPLE")</f>
        <v>CUMPLE</v>
      </c>
      <c r="AB1384" t="str">
        <v>POR TICKET</v>
      </c>
      <c r="AC1384" t="str">
        <f>TEXT(M1384,"mmmm")</f>
        <v>febrero</v>
      </c>
      <c r="AD1384" t="str">
        <f>TEXT(M1384,"yyyy")</f>
        <v>yyyy</v>
      </c>
      <c r="AE1384">
        <f>W1384*60*24</f>
        <v>59.99999999999994</v>
      </c>
      <c r="AF1384">
        <f>AE1384/60</f>
        <v>0.999999999999999</v>
      </c>
      <c r="AG1384">
        <f>AE1384/60</f>
        <v>0.999999999999999</v>
      </c>
      <c r="AH1384">
        <f>L1384-K1384</f>
        <v>0.10763888888322981</v>
      </c>
      <c r="AI1384">
        <f>AH1384*24*60</f>
        <v>154.99999999185093</v>
      </c>
      <c r="AJ1384">
        <f>75728*X1384</f>
        <v>75728</v>
      </c>
    </row>
    <row r="1385" xml:space="preserve">
      <c r="A1385">
        <v>1191844</v>
      </c>
      <c r="B1385" t="str">
        <v>INCIDENTE</v>
      </c>
      <c r="C1385" t="str">
        <v>CERRADO</v>
      </c>
      <c r="D1385" t="str">
        <v>PANADERIA</v>
      </c>
      <c r="E1385" t="str">
        <v>BALANZA</v>
      </c>
      <c r="F1385" t="str">
        <v>BALANZA</v>
      </c>
      <c r="G1385" t="str">
        <v>METTLER TOLEDO</v>
      </c>
      <c r="H1385" t="str" xml:space="preserve">
        <v xml:space="preserve">Buenos días; solicito revisión balanza de panadería la cual no enciende._x000d_
</v>
      </c>
      <c r="I1385" t="str" xml:space="preserve">
        <v xml:space="preserve">Buenos días; solicito revisión balanza de panadería la cual no enciende._x000d_
</v>
      </c>
      <c r="J1385" t="str">
        <v>Se realizó la ravisión de la balanza; se desmonto la board y la fuente de poder para hacer limpieza general con ya que se encontraban sulfatados los componentes electronicos; se limpiaron los conectores de los visores porque no daban imagen. Se ensambla nuevamente la balanza y se deja operativa.</v>
      </c>
      <c r="K1385">
        <v>45708.49513888889</v>
      </c>
      <c r="L1385">
        <v>45708.604166666664</v>
      </c>
      <c r="M1385">
        <v>45709</v>
      </c>
      <c r="N1385" t="str">
        <f>TEXT(M1385, "DDDD")</f>
        <v>viernes</v>
      </c>
      <c r="O1385" t="str">
        <v>M073 MOSQUERA</v>
      </c>
      <c r="P1385" t="str">
        <v>MOSQUERA</v>
      </c>
      <c r="Q1385" t="str">
        <f>IF(ISBLANK(P1385),"0",(VLOOKUP(P1385,REGION,2,FALSE)))</f>
        <v>BOGOTA</v>
      </c>
      <c r="R1385" t="str">
        <v>ALEXANDER CASTILLO SOTELO</v>
      </c>
      <c r="S1385">
        <f>IF(ISBLANK(R1385),"0", VLOOKUP(R1385,PERSONAL,2,FALSE))</f>
        <v>80216449</v>
      </c>
      <c r="T1385" t="str">
        <v>ALIADO</v>
      </c>
      <c r="U1385">
        <v>0.4583333333333333</v>
      </c>
      <c r="V1385">
        <v>0.625</v>
      </c>
      <c r="W1385">
        <f>V1385-U1385</f>
        <v>0.16666666666666669</v>
      </c>
      <c r="X1385">
        <v>2</v>
      </c>
      <c r="Y1385">
        <f>NETWORKDAYS(K1385,M1385)</f>
        <v>2</v>
      </c>
      <c r="Z1385" t="str">
        <f>IF(Y1385&lt;=2,"CUMPLE","NO CUMPLE")</f>
        <v>CUMPLE</v>
      </c>
      <c r="AB1385" t="str">
        <v>POR TICKET</v>
      </c>
      <c r="AC1385" t="str">
        <f>TEXT(M1385,"mmmm")</f>
        <v>febrero</v>
      </c>
      <c r="AD1385" t="str">
        <f>TEXT(M1385,"yyyy")</f>
        <v>yyyy</v>
      </c>
      <c r="AE1385">
        <f>W1385*60*24</f>
        <v>240.00000000000006</v>
      </c>
      <c r="AF1385">
        <f>AE1385/60</f>
        <v>4.000000000000001</v>
      </c>
      <c r="AG1385">
        <f>AE1385/60</f>
        <v>4.000000000000001</v>
      </c>
      <c r="AH1385">
        <f>L1385-K1385</f>
        <v>0.10902777777664596</v>
      </c>
      <c r="AI1385">
        <f>AH1385*24*60</f>
        <v>156.99999999837019</v>
      </c>
      <c r="AJ1385">
        <f>75728*X1385</f>
        <v>151456</v>
      </c>
    </row>
    <row r="1386" xml:space="preserve">
      <c r="A1386">
        <v>1174510</v>
      </c>
      <c r="B1386" t="str">
        <v>INCIDENTE</v>
      </c>
      <c r="C1386" t="str">
        <v>CERRADO</v>
      </c>
      <c r="D1386" t="str">
        <v>ATC</v>
      </c>
      <c r="E1386" t="str">
        <v>IMPRESORA</v>
      </c>
      <c r="F1386" t="str">
        <v>IMPRESORA</v>
      </c>
      <c r="G1386" t="str">
        <v>EPSON</v>
      </c>
      <c r="H1386" t="str" xml:space="preserve">
        <v xml:space="preserve">Buen día Agradezco su ayuda con la revisión de la impresora de ATC con la pos #30 ya que no responde ._x000d_
</v>
      </c>
      <c r="I1386" t="str" xml:space="preserve">
        <v xml:space="preserve">Buen día Agradezco su ayuda con la revisión de la impresora de ATC con la pos #30 ya que no responde ._x000d_
</v>
      </c>
      <c r="J1386" t="str">
        <v>Se realizo la instalación y configuración correspondiente de la impresora en la POS; se hacen las pruebas y salen correctas. Se deja operativa la caja. Se retira la impresora con serial: X5G5013119</v>
      </c>
      <c r="K1386">
        <v>45708.48819444444</v>
      </c>
      <c r="L1386">
        <v>45708.604166666664</v>
      </c>
      <c r="M1386">
        <v>45709</v>
      </c>
      <c r="N1386" t="str">
        <f>TEXT(M1386, "DDDD")</f>
        <v>viernes</v>
      </c>
      <c r="O1386" t="str">
        <v>M073 MOSQUERA</v>
      </c>
      <c r="P1386" t="str">
        <v>MOSQUERA</v>
      </c>
      <c r="Q1386" t="str">
        <f>IF(ISBLANK(P1386),"0",(VLOOKUP(P1386,REGION,2,FALSE)))</f>
        <v>BOGOTA</v>
      </c>
      <c r="R1386" t="str">
        <v>ALEXANDER CASTILLO SOTELO</v>
      </c>
      <c r="S1386">
        <f>IF(ISBLANK(R1386),"0", VLOOKUP(R1386,PERSONAL,2,FALSE))</f>
        <v>80216449</v>
      </c>
      <c r="T1386" t="str">
        <v>ALIADO</v>
      </c>
      <c r="U1386">
        <v>0.6875</v>
      </c>
      <c r="V1386">
        <v>0.7395833333333334</v>
      </c>
      <c r="W1386">
        <f>V1386-U1386</f>
        <v>0.05208333333333337</v>
      </c>
      <c r="X1386">
        <v>1</v>
      </c>
      <c r="Y1386">
        <f>NETWORKDAYS(K1386,M1386)</f>
        <v>2</v>
      </c>
      <c r="Z1386" t="str">
        <f>IF(Y1386&lt;=2,"CUMPLE","NO CUMPLE")</f>
        <v>CUMPLE</v>
      </c>
      <c r="AB1386" t="str">
        <v>POR TICKET</v>
      </c>
      <c r="AC1386" t="str">
        <f>TEXT(M1386,"mmmm")</f>
        <v>febrero</v>
      </c>
      <c r="AD1386" t="str">
        <f>TEXT(M1386,"yyyy")</f>
        <v>yyyy</v>
      </c>
      <c r="AE1386">
        <f>W1386*60*24</f>
        <v>75.00000000000006</v>
      </c>
      <c r="AF1386">
        <f>AE1386/60</f>
        <v>1.2500000000000009</v>
      </c>
      <c r="AG1386">
        <f>AE1386/60</f>
        <v>1.2500000000000009</v>
      </c>
      <c r="AH1386">
        <f>L1386-K1386</f>
        <v>0.11597222222189885</v>
      </c>
      <c r="AI1386">
        <f>AH1386*24*60</f>
        <v>166.99999999953434</v>
      </c>
      <c r="AJ1386">
        <f>75728*X1386</f>
        <v>75728</v>
      </c>
    </row>
    <row r="1387" xml:space="preserve">
      <c r="A1387">
        <v>1193453</v>
      </c>
      <c r="B1387" t="str">
        <v>INCIDENTE</v>
      </c>
      <c r="C1387" t="str">
        <v>CERRADO</v>
      </c>
      <c r="D1387" t="str">
        <v>TIENDA</v>
      </c>
      <c r="E1387" t="str">
        <v>TIENDA</v>
      </c>
      <c r="F1387" t="str">
        <v>IMPRESORA</v>
      </c>
      <c r="G1387" t="str">
        <v>ZEBRA</v>
      </c>
      <c r="H1387" t="str">
        <v>Por favor su ayuda con la revisión de la impresora la zebra de flejes ya que se encuentra atascada</v>
      </c>
      <c r="I1387" t="str">
        <v>Por favor su ayuda con la revisión de la impresora la zebra de flejes ya que se encuentra atascada</v>
      </c>
      <c r="J1387" t="str" xml:space="preserve">
        <v xml:space="preserve">1193453- revision impresora escritorio Zebra. Llegó a sitio a las 3:00 de la tarde; procedo a revisar la impresora y presenta un ruido _x000d_
extraño y atasco de muchos stickers las impresiones no salen; procedo a revisar y se observa que el rodillo está atascado con muchas _x000d_
capas de sticker y está totalmente obstruido con difícil acceso para realizar el retiro de los stickers; quito la carcasa inferior y retiro la _x000d_
lámina que asegura el rodillo y inició a retirar los stickers con una pinza ya que el mecanismo para retira el rodillo se encontraba _x000d_
bloqueado por tanto sticker y el pegante del sticker hacia difícil el retiro del papel; se logra quitar el 80% de los stickers y se procede a _x000d_
retirar el rodillo para poder retirar el atasco de papel se retira el papel y se realiza limpieza del rodillo;cabezal y la lamina que ajusta el _x000d_
rodillo; finalmente se logra retirar todo el sticker se arma nuevamente las partes retiradas; carcasa inferior del módulo de impresión; _x000d_
lámina del rodillo; y rodillo; se conecta la impresora a la energía y a la red se realizan pruebas y queda solucionada la novedad; adjunto _x000d_
video y fotos de la actividad _x000d_
Duración del servicio 4 horas y 30 minutos_x000d_
Para conocimiento al momento de realizar la validación se observa que el seguro de la carcasa inferior que cubre el rodillo estaba _x000d_
averiado al igual que la lámina también estaba cedida se evidencia que intentaron quitar las partes y eso ocasionó que las dañaran ; se _x000d_
logra enderezar la lámina y queda funcionando sin novedad la impresora</v>
      </c>
      <c r="K1387">
        <v>45709.44097222222</v>
      </c>
      <c r="L1387">
        <v>45709.46527777778</v>
      </c>
      <c r="M1387">
        <v>45712</v>
      </c>
      <c r="N1387" t="str">
        <f>TEXT(M1387, "DDDD")</f>
        <v>lunes</v>
      </c>
      <c r="O1387" t="str">
        <v>M042 METRO IBAGUE</v>
      </c>
      <c r="P1387" t="str">
        <v>IBAGUE</v>
      </c>
      <c r="Q1387" t="str">
        <f>IF(ISBLANK(P1387),"0",(VLOOKUP(P1387,REGION,2,FALSE)))</f>
        <v>OCCIDENTE</v>
      </c>
      <c r="R1387" t="str">
        <v>Michael Smit Villabon Trujillo</v>
      </c>
      <c r="S1387" t="e">
        <f>IF(ISBLANK(R1387),"0", VLOOKUP(R1387,PERSONAL,2,FALSE))</f>
        <v>#N/A</v>
      </c>
      <c r="T1387" t="str">
        <v>ALIADO</v>
      </c>
      <c r="U1387">
        <v>0.625</v>
      </c>
      <c r="V1387">
        <v>0.8125</v>
      </c>
      <c r="W1387">
        <f>V1387-U1387</f>
        <v>0.1875</v>
      </c>
      <c r="X1387">
        <v>2</v>
      </c>
      <c r="Y1387">
        <f>NETWORKDAYS(K1387,M1387)</f>
        <v>2</v>
      </c>
      <c r="Z1387" t="str">
        <f>IF(Y1387&lt;=2,"CUMPLE","NO CUMPLE")</f>
        <v>CUMPLE</v>
      </c>
      <c r="AB1387" t="str">
        <v>POR TICKET</v>
      </c>
      <c r="AC1387" t="str">
        <f>TEXT(M1387,"mmmm")</f>
        <v>febrero</v>
      </c>
      <c r="AD1387" t="str">
        <f>TEXT(M1387,"yyyy")</f>
        <v>yyyy</v>
      </c>
      <c r="AE1387">
        <f>W1387*60*24</f>
        <v>270</v>
      </c>
      <c r="AF1387">
        <f>AE1387/60</f>
        <v>4.5</v>
      </c>
      <c r="AG1387">
        <f>AE1387/60</f>
        <v>4.5</v>
      </c>
      <c r="AH1387">
        <f>L1387-K1387</f>
        <v>0.024305555562023073</v>
      </c>
      <c r="AI1387">
        <f>AH1387*24*60</f>
        <v>35.000000009313226</v>
      </c>
      <c r="AJ1387">
        <f>75728*X1387</f>
        <v>151456</v>
      </c>
    </row>
    <row r="1388" xml:space="preserve">
      <c r="A1388">
        <v>1191418</v>
      </c>
      <c r="B1388" t="str">
        <v>INCIDENTE</v>
      </c>
      <c r="C1388" t="str">
        <v>CERRADO</v>
      </c>
      <c r="D1388" t="str">
        <v>TIENDA</v>
      </c>
      <c r="E1388" t="str">
        <v>VERIFICADOR DE PRECIOS</v>
      </c>
      <c r="F1388" t="str">
        <v>VERIFICADOR DE PRECIOS</v>
      </c>
      <c r="G1388" t="str">
        <v>NEWLAND</v>
      </c>
      <c r="H1388" t="str" xml:space="preserve">
        <v xml:space="preserve">Buenos días; por favor se solicita urgente la validación; configuración e instalación de verificador de precios con serial NQ2CAH000919 ya que en el momento la tienda no cuenta con ningún verificador activo. Gracias_x000d_
</v>
      </c>
      <c r="I1388" t="str" xml:space="preserve">
        <v xml:space="preserve">Buenos días; por favor se solicita urgente la validación; configuración e instalación de verificador de precios con serial NQ2CAH000919 ya que en el momento la tienda no cuenta con ningún verificador activo. Gracias_x000d_
</v>
      </c>
      <c r="J1388" t="str">
        <v>Se solicita validacion y configuración e instalación del verificador de precio; ya que la tienda no cuenta con otro; se procede a formatear el verificador por lo que se realiza la configuracion del lenguaje; wifi y el ndevor por lo que este se procede a configurar un codigo de manera manua y se continua con la configuración del manual; luego de eso el verificador presenta la misma novedad por lo que me contaron con un soporte de la marca newland; ya que el al momentos de escanner un producto salia un error de que no se pudo interpretar el producto; por lo que se procede a pasar unos codigos para para quitar el doble espaciado que generaba al momento de escannear un producto; luego de realizar este procedimiento ellos realizaron una configuración de manera remota por lo que se realiza pruebas y ya toma los codigo; toma los codigo pero daba 0 por lo que le indico al 1.5 que no edta arrojando precio por lo que lo escala en mesa especializada para que suban los servicios; luego indica para realizar pruebas quedado operativo el verificador</v>
      </c>
      <c r="K1388">
        <v>45709.70277777778</v>
      </c>
      <c r="L1388">
        <v>45712.35902777778</v>
      </c>
      <c r="M1388">
        <v>45712</v>
      </c>
      <c r="N1388" t="str">
        <f>TEXT(M1388, "DDDD")</f>
        <v>lunes</v>
      </c>
      <c r="O1388" t="str" xml:space="preserve">
        <v xml:space="preserve">M085 METRO MONTERIA_x000d_
_x000d_
</v>
      </c>
      <c r="P1388" t="str">
        <v>MONTERIA</v>
      </c>
      <c r="Q1388" t="str">
        <f>IF(ISBLANK(P1388),"0",(VLOOKUP(P1388,REGION,2,FALSE)))</f>
        <v>COSTA</v>
      </c>
      <c r="R1388" t="str">
        <v>Sharon Yaneth Kerguelen Wilches</v>
      </c>
      <c r="S1388">
        <f>IF(ISBLANK(R1388),"0", VLOOKUP(R1388,PERSONAL,2,FALSE))</f>
        <v>1067917448</v>
      </c>
      <c r="T1388" t="str">
        <v>DIRECTO</v>
      </c>
      <c r="U1388">
        <v>0.3958333333333333</v>
      </c>
      <c r="V1388">
        <v>0.4861111111111111</v>
      </c>
      <c r="W1388">
        <f>V1388-U1388</f>
        <v>0.09027777777777779</v>
      </c>
      <c r="X1388">
        <v>1</v>
      </c>
      <c r="Y1388">
        <f>NETWORKDAYS(K1388,M1388)</f>
        <v>2</v>
      </c>
      <c r="Z1388" t="str">
        <f>IF(Y1388&lt;=2,"CUMPLE","NO CUMPLE")</f>
        <v>CUMPLE</v>
      </c>
      <c r="AB1388" t="str">
        <v xml:space="preserve">POR DIA </v>
      </c>
      <c r="AC1388" t="str">
        <f>TEXT(M1388,"mmmm")</f>
        <v>febrero</v>
      </c>
      <c r="AD1388" t="str">
        <f>TEXT(M1388,"yyyy")</f>
        <v>yyyy</v>
      </c>
      <c r="AE1388">
        <f>W1388*60*24</f>
        <v>130.00000000000003</v>
      </c>
      <c r="AF1388">
        <f>AE1388/60</f>
        <v>2.166666666666667</v>
      </c>
      <c r="AG1388">
        <f>AE1388/60</f>
        <v>2.166666666666667</v>
      </c>
      <c r="AH1388">
        <f>L1388-K1388</f>
        <v>2.65625</v>
      </c>
      <c r="AI1388">
        <f>AH1388*24*60</f>
        <v>3825</v>
      </c>
      <c r="AJ1388">
        <f>75728*X1388</f>
        <v>75728</v>
      </c>
    </row>
    <row r="1389" xml:space="preserve">
      <c r="A1389">
        <v>1194216</v>
      </c>
      <c r="B1389" t="str">
        <v>INCIDENTE</v>
      </c>
      <c r="C1389" t="str">
        <v>CERRADO</v>
      </c>
      <c r="D1389" t="str">
        <v>TIENDA</v>
      </c>
      <c r="E1389" t="str">
        <v>BALANZA</v>
      </c>
      <c r="F1389" t="str">
        <v>BALANZA</v>
      </c>
      <c r="G1389" t="str">
        <v>METTLER TOLEDO</v>
      </c>
      <c r="H1389" t="str" xml:space="preserve">
        <v xml:space="preserve">se solicita calibración de balanza y colocar precinto de sticker de reparación a balanza de mesas NII:B143794 fecha de verificación: 2024/07/24 Marca: Mettler Toledo modelo: bplus tipo: balanza mesa serial: c151225939_x000d_
Indica la ubicacion de tu balanza en la tienda_x000d_
_x000d_
oficina sistemas</v>
      </c>
      <c r="I1389" t="str" xml:space="preserve">
        <v xml:space="preserve">se solicita calibración de balanza y colocar precinto de sticker de reparación a balanza de mesas NII:B143794 fecha de verificación: 2024/07/24 Marca: Mettler Toledo modelo: bplus tipo: balanza mesa serial: c151225939_x000d_
Indica la ubicacion de tu balanza en la tienda_x000d_
_x000d_
oficina sistemas</v>
      </c>
      <c r="J1389" t="str" xml:space="preserve">
        <v xml:space="preserve">Informe Técnico:_x000d_
se solicita calibración de balanza y colocar precinto de sticker de reparación a balanza de mesas NII:B143794 fecha de verificación: 2024/07/24 Marca: Mettler Toledo modelo: bplus tipo: balanza mesa serial: c151225939/ J023 JUMBO DE LA 65. NII: B143794.con Precinto antiguo:ΧΑΑ 2950000440169; Precinto nuevo:7380 000000653. Se deja operativa la balanza.</v>
      </c>
      <c r="K1389">
        <v>45709.65</v>
      </c>
      <c r="L1389">
        <v>45709.65972222222</v>
      </c>
      <c r="M1389">
        <v>45713</v>
      </c>
      <c r="N1389" t="str">
        <f>TEXT(M1389, "DDDD")</f>
        <v>martes</v>
      </c>
      <c r="O1389" t="str">
        <v>J023 JUMBO DE LA 65</v>
      </c>
      <c r="P1389" t="str">
        <v>MEDELLIN</v>
      </c>
      <c r="Q1389" t="str">
        <f>IF(ISBLANK(P1389),"0",(VLOOKUP(P1389,REGION,2,FALSE)))</f>
        <v>CENTRO</v>
      </c>
      <c r="R1389" t="str">
        <v>Carlos Mario Morelo Durango</v>
      </c>
      <c r="S1389" t="e">
        <f>IF(ISBLANK(R1389),"0", VLOOKUP(R1389,PERSONAL,2,FALSE))</f>
        <v>#N/A</v>
      </c>
      <c r="T1389" t="str">
        <v>DIRECTO</v>
      </c>
      <c r="U1389">
        <v>0.5833333333333334</v>
      </c>
      <c r="V1389">
        <v>0.7083333333333334</v>
      </c>
      <c r="W1389">
        <f>V1389-U1389</f>
        <v>0.125</v>
      </c>
      <c r="X1389" t="str">
        <v>1;5</v>
      </c>
      <c r="Y1389">
        <f>NETWORKDAYS(K1389,M1389)</f>
        <v>3</v>
      </c>
      <c r="Z1389" t="str">
        <f>IF(Y1389&lt;=2,"CUMPLE","NO CUMPLE")</f>
        <v>NO CUMPLE</v>
      </c>
      <c r="AB1389" t="str">
        <v>POR TICKET</v>
      </c>
      <c r="AC1389" t="str">
        <f>TEXT(M1389,"mmmm")</f>
        <v>febrero</v>
      </c>
      <c r="AD1389" t="str">
        <f>TEXT(M1389,"yyyy")</f>
        <v>yyyy</v>
      </c>
      <c r="AE1389">
        <f>W1389*60*24</f>
        <v>180</v>
      </c>
      <c r="AF1389">
        <f>AE1389/60</f>
        <v>3</v>
      </c>
      <c r="AG1389">
        <f>AE1389/60</f>
        <v>3</v>
      </c>
      <c r="AH1389">
        <f>L1389-K1389</f>
        <v>0.009722222217533272</v>
      </c>
      <c r="AI1389">
        <f>AH1389*24*60</f>
        <v>13.999999993247911</v>
      </c>
      <c r="AJ1389" t="e">
        <f>75728*X1389</f>
        <v>#VALUE!</v>
      </c>
    </row>
    <row r="1390" xml:space="preserve">
      <c r="A1390">
        <v>1198129</v>
      </c>
      <c r="B1390" t="str">
        <v>INCIDENTE</v>
      </c>
      <c r="C1390" t="str">
        <v>CERRADO</v>
      </c>
      <c r="D1390" t="str">
        <v>TIENDA</v>
      </c>
      <c r="E1390" t="str">
        <v>PDA</v>
      </c>
      <c r="F1390" t="str">
        <v>PDA</v>
      </c>
      <c r="G1390" t="str">
        <v>PDA</v>
      </c>
      <c r="H1390" t="str" xml:space="preserve">
        <v xml:space="preserve">Buenas Tardes Validar que las 3 PDA Zebra de la tienda esten en modo KIO de la PDT Zebra con serial S22295524700305- S23052524700389-S22349524700714-S23052524700397_x000d_
Sección en la tienda o ubicación del usuario_x000d_
_x000d_
Piso venta_x000d_
_x000d_
Jefe de área asignación de la PDT_x000d_
_x000d_
Piso venta_x000d_
_x000d_
</v>
      </c>
      <c r="I1390" t="str" xml:space="preserve">
        <v xml:space="preserve">Buenas Tardes Validar que las 3 PDA Zebra de la tienda esten en modo KIO de la PDT Zebra con serial S22295524700305- S23052524700389-S22349524700714-S23052524700397_x000d_
Sección en la tienda o ubicación del usuario_x000d_
_x000d_
Piso venta_x000d_
_x000d_
Jefe de área asignación de la PDT_x000d_
_x000d_
Piso venta_x000d_
_x000d_
</v>
      </c>
      <c r="J1390" t="str">
        <v>Se realiza la revision de cada una de las PDA con serial S22295524700305 - S23052524700389 - S22349524700714-S23052524700397; se procede con la  actualización del Firmware y luego se procede con el formateo y configuración de cada una. Se dejan operativas todas las PDA. Las pruebas de funcionamiento salen correctas.</v>
      </c>
      <c r="K1390">
        <v>45712.694444444445</v>
      </c>
      <c r="L1390">
        <v>45713.32013888889</v>
      </c>
      <c r="M1390">
        <v>45713</v>
      </c>
      <c r="N1390" t="str">
        <f>TEXT(M1390, "DDDD")</f>
        <v>martes</v>
      </c>
      <c r="O1390" t="str">
        <v>M073 METRO MOSQUERA</v>
      </c>
      <c r="P1390" t="str">
        <v>MOSQUERA</v>
      </c>
      <c r="Q1390" t="str">
        <f>IF(ISBLANK(P1390),"0",(VLOOKUP(P1390,REGION,2,FALSE)))</f>
        <v>BOGOTA</v>
      </c>
      <c r="R1390" t="str">
        <v>ALEXANDER CASTILLO SOTELO</v>
      </c>
      <c r="S1390">
        <f>IF(ISBLANK(R1390),"0", VLOOKUP(R1390,PERSONAL,2,FALSE))</f>
        <v>80216449</v>
      </c>
      <c r="T1390" t="str">
        <v>ALIADO</v>
      </c>
      <c r="U1390">
        <v>0.6041666666666666</v>
      </c>
      <c r="V1390">
        <v>0.6666666666666666</v>
      </c>
      <c r="W1390">
        <f>V1390-U1390</f>
        <v>0.0625</v>
      </c>
      <c r="X1390">
        <v>1</v>
      </c>
      <c r="Y1390">
        <f>NETWORKDAYS(K1390,M1390)</f>
        <v>2</v>
      </c>
      <c r="Z1390" t="str">
        <f>IF(Y1390&lt;=2,"CUMPLE","NO CUMPLE")</f>
        <v>CUMPLE</v>
      </c>
      <c r="AB1390" t="str">
        <v>POR TICKET</v>
      </c>
      <c r="AC1390" t="str">
        <f>TEXT(M1390,"mmmm")</f>
        <v>febrero</v>
      </c>
      <c r="AD1390" t="str">
        <f>TEXT(M1390,"yyyy")</f>
        <v>yyyy</v>
      </c>
      <c r="AE1390">
        <f>W1390*60*24</f>
        <v>90</v>
      </c>
      <c r="AF1390">
        <f>AE1390/60</f>
        <v>1.5</v>
      </c>
      <c r="AG1390">
        <f>AE1390/60</f>
        <v>1.5</v>
      </c>
      <c r="AH1390">
        <f>L1390-K1390</f>
        <v>0.6256944444467081</v>
      </c>
      <c r="AI1390">
        <f>AH1390*24*60</f>
        <v>901.0000000032596</v>
      </c>
      <c r="AJ1390">
        <f>75728*X1390</f>
        <v>75728</v>
      </c>
    </row>
    <row r="1391" xml:space="preserve">
      <c r="A1391">
        <v>1198116</v>
      </c>
      <c r="B1391" t="str">
        <v>INCIDENTE</v>
      </c>
      <c r="C1391" t="str">
        <v>CERRADO</v>
      </c>
      <c r="D1391" t="str">
        <v>TIENDA</v>
      </c>
      <c r="E1391" t="str">
        <v>PDA</v>
      </c>
      <c r="F1391" t="str">
        <v>PDA</v>
      </c>
      <c r="G1391" t="str">
        <v>PDA</v>
      </c>
      <c r="H1391" t="str" xml:space="preserve">
        <v xml:space="preserve">Buenas Tardes Validar que las 3 PDA Zebra de la tienda esten en modo KIO de la PDT Zebra con serial S23052524700240-S23052524700181-S22349524700499_x000d_
Sección en la tienda o ubicación del usuario_x000d_
_x000d_
Piso venta_x000d_
_x000d_
Jefe de área asignación de la PDT_x000d_
_x000d_
Piso venta</v>
      </c>
      <c r="I1391" t="str" xml:space="preserve">
        <v xml:space="preserve">Buenas Tardes Validar que las 3 PDA Zebra de la tienda esten en modo KIO de la PDT Zebra con serial S23052524700240-S23052524700181-S22349524700499_x000d_
Sección en la tienda o ubicación del usuario_x000d_
_x000d_
Piso venta_x000d_
_x000d_
Jefe de área asignación de la PDT_x000d_
_x000d_
Piso venta</v>
      </c>
      <c r="J1391" t="str">
        <v>Se realiza la revision de cada una de las PDA con serial S23052524700240-S23052524700181-S22349524700499; se procede con la  actualización del Firmware y luego se procede con el formateo y configuración de cada una. Se dejan operativas todas las PDA. Las pruebas de funcionamiento salen correctas.</v>
      </c>
      <c r="K1391">
        <v>45712.69097222222</v>
      </c>
      <c r="L1391">
        <v>45713.32152777778</v>
      </c>
      <c r="M1391">
        <v>45713</v>
      </c>
      <c r="N1391" t="str">
        <f>TEXT(M1391, "DDDD")</f>
        <v>martes</v>
      </c>
      <c r="O1391" t="str">
        <v>M073 METRO MOSQUERA</v>
      </c>
      <c r="P1391" t="str">
        <v>MOSQUERA</v>
      </c>
      <c r="Q1391" t="str">
        <f>IF(ISBLANK(P1391),"0",(VLOOKUP(P1391,REGION,2,FALSE)))</f>
        <v>BOGOTA</v>
      </c>
      <c r="R1391" t="str">
        <v>ALEXANDER CASTILLO SOTELO</v>
      </c>
      <c r="S1391">
        <f>IF(ISBLANK(R1391),"0", VLOOKUP(R1391,PERSONAL,2,FALSE))</f>
        <v>80216449</v>
      </c>
      <c r="T1391" t="str">
        <v>ALIADO</v>
      </c>
      <c r="U1391">
        <v>0.5416666666666666</v>
      </c>
      <c r="V1391">
        <v>0.6041666666666666</v>
      </c>
      <c r="W1391">
        <f>V1391-U1391</f>
        <v>0.0625</v>
      </c>
      <c r="X1391">
        <v>1</v>
      </c>
      <c r="Y1391">
        <f>NETWORKDAYS(K1391,M1391)</f>
        <v>2</v>
      </c>
      <c r="Z1391" t="str">
        <f>IF(Y1391&lt;=2,"CUMPLE","NO CUMPLE")</f>
        <v>CUMPLE</v>
      </c>
      <c r="AB1391" t="str">
        <v>POR TICKET</v>
      </c>
      <c r="AC1391" t="str">
        <f>TEXT(M1391,"mmmm")</f>
        <v>febrero</v>
      </c>
      <c r="AD1391" t="str">
        <f>TEXT(M1391,"yyyy")</f>
        <v>yyyy</v>
      </c>
      <c r="AE1391">
        <f>W1391*60*24</f>
        <v>90</v>
      </c>
      <c r="AF1391">
        <f>AE1391/60</f>
        <v>1.5</v>
      </c>
      <c r="AG1391">
        <f>AE1391/60</f>
        <v>1.5</v>
      </c>
      <c r="AH1391">
        <f>L1391-K1391</f>
        <v>0.6305555555591127</v>
      </c>
      <c r="AI1391">
        <f>AH1391*24*60</f>
        <v>908.0000000051223</v>
      </c>
      <c r="AJ1391">
        <f>75728*X1391</f>
        <v>75728</v>
      </c>
    </row>
    <row r="1392" xml:space="preserve">
      <c r="A1392">
        <v>1197459</v>
      </c>
      <c r="B1392" t="str">
        <v>INCIDENTE</v>
      </c>
      <c r="C1392" t="str">
        <v>CERRADO</v>
      </c>
      <c r="D1392" t="str">
        <v>TIENDA</v>
      </c>
      <c r="E1392" t="str">
        <v>PDA</v>
      </c>
      <c r="F1392" t="str">
        <v>PDA</v>
      </c>
      <c r="G1392" t="str">
        <v>PDA</v>
      </c>
      <c r="H1392" t="str" xml:space="preserve">
        <v xml:space="preserve">Buenas Tardes Validar que las 3 PDA Zebra de la tienda esten en modo KIO de la PDT Zebra con serial S22349524700972-S22350524700030-s22349524701009_x000d_
Sección en la tienda o ubicación del usuario_x000d_
_x000d_
Piso venta_x000d_
_x000d_
Jefe de área asignación de la PDT_x000d_
_x000d_
Piso venta</v>
      </c>
      <c r="I1392" t="str" xml:space="preserve">
        <v xml:space="preserve">Buenas Tardes Validar que las 3 PDA Zebra de la tienda esten en modo KIO de la PDT Zebra con serial S22349524700972-S22350524700030-s22349524701009_x000d_
Sección en la tienda o ubicación del usuario_x000d_
_x000d_
Piso venta_x000d_
_x000d_
Jefe de área asignación de la PDT_x000d_
_x000d_
Piso venta</v>
      </c>
      <c r="J1392" t="str">
        <v>Se realiza la revision de cada una de las PDA con serial S22349524700972 - S22350524700030 - S22349524701009; se procede con la  actualización del Firmware y luego se procede con el formateo y configuración de cada una. Se dejan operativas todas las PDA. Las pruebas de funcionamiento salen correctas.</v>
      </c>
      <c r="K1392">
        <v>45712.49236111111</v>
      </c>
      <c r="L1392">
        <v>45712.64166666667</v>
      </c>
      <c r="M1392">
        <v>45713</v>
      </c>
      <c r="N1392" t="str">
        <f>TEXT(M1392, "DDDD")</f>
        <v>martes</v>
      </c>
      <c r="O1392" t="str">
        <v>M073 METRO MOSQUERA</v>
      </c>
      <c r="P1392" t="str">
        <v>MOSQUERA</v>
      </c>
      <c r="Q1392" t="str">
        <f>IF(ISBLANK(P1392),"0",(VLOOKUP(P1392,REGION,2,FALSE)))</f>
        <v>BOGOTA</v>
      </c>
      <c r="R1392" t="str">
        <v>ALEXANDER CASTILLO SOTELO</v>
      </c>
      <c r="S1392">
        <f>IF(ISBLANK(R1392),"0", VLOOKUP(R1392,PERSONAL,2,FALSE))</f>
        <v>80216449</v>
      </c>
      <c r="T1392" t="str">
        <v>ALIADO</v>
      </c>
      <c r="U1392">
        <v>0.34375</v>
      </c>
      <c r="V1392">
        <v>0.4791666666666667</v>
      </c>
      <c r="W1392">
        <f>V1392-U1392</f>
        <v>0.13541666666666669</v>
      </c>
      <c r="X1392" t="str">
        <v>1;5</v>
      </c>
      <c r="Y1392">
        <f>NETWORKDAYS(K1392,M1392)</f>
        <v>2</v>
      </c>
      <c r="Z1392" t="str">
        <f>IF(Y1392&lt;=2,"CUMPLE","NO CUMPLE")</f>
        <v>CUMPLE</v>
      </c>
      <c r="AB1392" t="str">
        <v>POR TICKET</v>
      </c>
      <c r="AC1392" t="str">
        <f>TEXT(M1392,"mmmm")</f>
        <v>febrero</v>
      </c>
      <c r="AD1392" t="str">
        <f>TEXT(M1392,"yyyy")</f>
        <v>yyyy</v>
      </c>
      <c r="AE1392">
        <f>W1392*60*24</f>
        <v>195.00000000000006</v>
      </c>
      <c r="AF1392">
        <f>AE1392/60</f>
        <v>3.250000000000001</v>
      </c>
      <c r="AG1392">
        <f>AE1392/60</f>
        <v>3.250000000000001</v>
      </c>
      <c r="AH1392">
        <f>L1392-K1392</f>
        <v>0.14930555556202307</v>
      </c>
      <c r="AI1392">
        <f>AH1392*24*60</f>
        <v>215.00000000931323</v>
      </c>
      <c r="AJ1392" t="e">
        <f>75728*X1392</f>
        <v>#VALUE!</v>
      </c>
    </row>
    <row r="1393" xml:space="preserve">
      <c r="A1393">
        <v>1201841</v>
      </c>
      <c r="B1393" t="str">
        <v>INCIDENTE</v>
      </c>
      <c r="C1393" t="str">
        <v>CERRADO</v>
      </c>
      <c r="D1393" t="str">
        <v>TIENDA</v>
      </c>
      <c r="E1393" t="str">
        <v>ACOMPAÑAMIENTO</v>
      </c>
      <c r="F1393" t="str">
        <v>ACOMPAÑAMIENTO</v>
      </c>
      <c r="G1393" t="str">
        <v>ACOMPAÑAMIENTO</v>
      </c>
      <c r="H1393" t="str" xml:space="preserve">
        <v xml:space="preserve">Buenas tardes acompañamiento de mantenimiento de UPS por parte del proveedor UPSISTEMAS el dia 25-02-2025_x000d_
Número de inventario_x000d_
_x000d_
210116-15800013 - 110027860B33809800006</v>
      </c>
      <c r="I1393" t="str" xml:space="preserve">
        <v xml:space="preserve">Buenas tardes acompañamiento de mantenimiento de UPS por parte del proveedor UPSISTEMAS el dia 25-02-2025_x000d_
Número de inventario_x000d_
_x000d_
210116-15800013 - 110027860B33809800006</v>
      </c>
      <c r="J1393" t="str">
        <v>Se realizo el acompañamiento al técnico que iba a realizar el mantenimiento; se atienden las observaciones y se diligencia el formulario en la APP.</v>
      </c>
      <c r="K1393">
        <v>45714.54236111111</v>
      </c>
      <c r="L1393">
        <v>45714.58263888889</v>
      </c>
      <c r="M1393">
        <v>45713</v>
      </c>
      <c r="N1393" t="str">
        <f>TEXT(M1393, "DDDD")</f>
        <v>martes</v>
      </c>
      <c r="O1393" t="str">
        <v>M073 METRO MOSQUERA</v>
      </c>
      <c r="P1393" t="str">
        <v>MOSQUERA</v>
      </c>
      <c r="Q1393" t="str">
        <f>IF(ISBLANK(P1393),"0",(VLOOKUP(P1393,REGION,2,FALSE)))</f>
        <v>BOGOTA</v>
      </c>
      <c r="R1393" t="str">
        <v>ALEXANDER CASTILLO SOTELO</v>
      </c>
      <c r="S1393">
        <f>IF(ISBLANK(R1393),"0", VLOOKUP(R1393,PERSONAL,2,FALSE))</f>
        <v>80216449</v>
      </c>
      <c r="T1393" t="str">
        <v>ALIADO</v>
      </c>
      <c r="U1393">
        <v>0.4166666666666667</v>
      </c>
      <c r="V1393">
        <v>0.5</v>
      </c>
      <c r="W1393">
        <f>V1393-U1393</f>
        <v>0.08333333333333331</v>
      </c>
      <c r="X1393">
        <v>1</v>
      </c>
      <c r="Y1393">
        <f>NETWORKDAYS(K1393,M1393)</f>
        <v>-2</v>
      </c>
      <c r="Z1393" t="str">
        <f>IF(Y1393&lt;=2,"CUMPLE","NO CUMPLE")</f>
        <v>CUMPLE</v>
      </c>
      <c r="AB1393" t="str">
        <v>POR TICKET</v>
      </c>
      <c r="AC1393" t="str">
        <f>TEXT(M1393,"mmmm")</f>
        <v>febrero</v>
      </c>
      <c r="AD1393" t="str">
        <f>TEXT(M1393,"yyyy")</f>
        <v>yyyy</v>
      </c>
      <c r="AE1393">
        <f>W1393*60*24</f>
        <v>119.99999999999997</v>
      </c>
      <c r="AF1393">
        <f>AE1393/60</f>
        <v>1.9999999999999996</v>
      </c>
      <c r="AG1393">
        <f>AE1393/60</f>
        <v>1.9999999999999996</v>
      </c>
      <c r="AH1393">
        <f>L1393-K1393</f>
        <v>0.040277777778101154</v>
      </c>
      <c r="AI1393">
        <f>AH1393*24*60</f>
        <v>58.00000000046566</v>
      </c>
      <c r="AJ1393">
        <f>75728*X1393</f>
        <v>75728</v>
      </c>
    </row>
    <row r="1394" xml:space="preserve">
      <c r="A1394">
        <v>1195111</v>
      </c>
      <c r="B1394" t="str">
        <v>INCIDENTE</v>
      </c>
      <c r="C1394" t="str">
        <v>CERRADO</v>
      </c>
      <c r="D1394" t="str">
        <v>TIENDA</v>
      </c>
      <c r="E1394" t="str">
        <v>BALANZA</v>
      </c>
      <c r="F1394" t="str">
        <v>BALANZA</v>
      </c>
      <c r="G1394" t="str">
        <v>METTLER TOLEDO</v>
      </c>
      <c r="H1394" t="str" xml:space="preserve">
        <v xml:space="preserve">buen dia; las balanzas de la sección de carnes ambas(2) # AD-132229; tienen problemas para sacar la etiqueta; se queda pegada hay que halarla y muchas veces sale incompleta la información_x000d_
Indica la ubicacion de tu balanza en la tienda_x000d_
_x000d_
carnes</v>
      </c>
      <c r="I1394" t="str" xml:space="preserve">
        <v xml:space="preserve">buen dia; las balanzas de la sección de carnes ambas(2) # AD-132229; tienen problemas para sacar la etiqueta; se queda pegada hay que halarla y muchas veces sale incompleta la información_x000d_
Indica la ubicacion de tu balanza en la tienda_x000d_
_x000d_
carnes</v>
      </c>
      <c r="J1394" t="str" xml:space="preserve">
        <v xml:space="preserve">1195111; se realiza revisión a las balanzas colgantes; se presenta fallas de tanto como atoramiento de papel; como fallas al imprimir; _x000d_
comenzamos el diagnóstico; comprobamos que por culpa del tipo de papel que están manejando es que se presenta la falla de el _x000d_
atascamiento; pero las fallas de impresión procedemos a hacer limpieza a los cabezales y calibrar la impresora y comienza a funcionar _x000d_
correctamente. Para el problema de los atascos se sugiere que cambien el papel que se está manejando</v>
      </c>
      <c r="K1394">
        <v>45712.34305555555</v>
      </c>
      <c r="L1394">
        <v>45713.782638888886</v>
      </c>
      <c r="M1394">
        <v>45714</v>
      </c>
      <c r="N1394" t="str">
        <f>TEXT(M1394, "DDDD")</f>
        <v>miércoles</v>
      </c>
      <c r="O1394" t="str">
        <v>M035 METRO PLAZA BUGA</v>
      </c>
      <c r="P1394" t="str">
        <v>BUGA</v>
      </c>
      <c r="Q1394" t="str">
        <f>IF(ISBLANK(P1394),"0",(VLOOKUP(P1394,REGION,2,FALSE)))</f>
        <v>OCCIDENTE</v>
      </c>
      <c r="R1394" t="str">
        <v>Michael Smit Villabon Trujillo</v>
      </c>
      <c r="S1394" t="e">
        <f>IF(ISBLANK(R1394),"0", VLOOKUP(R1394,PERSONAL,2,FALSE))</f>
        <v>#N/A</v>
      </c>
      <c r="T1394" t="str">
        <v>ALIADO</v>
      </c>
      <c r="U1394">
        <v>0.3333333333333333</v>
      </c>
      <c r="V1394">
        <v>0.4583333333333333</v>
      </c>
      <c r="W1394">
        <f>V1394-U1394</f>
        <v>0.125</v>
      </c>
      <c r="X1394" t="str">
        <v>1;5</v>
      </c>
      <c r="Y1394">
        <f>NETWORKDAYS(K1394,M1394)</f>
        <v>3</v>
      </c>
      <c r="Z1394" t="str">
        <f>IF(Y1394&lt;=2,"CUMPLE","NO CUMPLE")</f>
        <v>NO CUMPLE</v>
      </c>
      <c r="AB1394" t="str">
        <v>POR TICKET</v>
      </c>
      <c r="AC1394" t="str">
        <f>TEXT(M1394,"mmmm")</f>
        <v>febrero</v>
      </c>
      <c r="AD1394" t="str">
        <f>TEXT(M1394,"yyyy")</f>
        <v>yyyy</v>
      </c>
      <c r="AE1394">
        <f>W1394*60*24</f>
        <v>180</v>
      </c>
      <c r="AF1394">
        <f>AE1394/60</f>
        <v>3</v>
      </c>
      <c r="AG1394">
        <f>AE1394/60</f>
        <v>3</v>
      </c>
      <c r="AH1394">
        <f>L1394-K1394</f>
        <v>1.4395833333328483</v>
      </c>
      <c r="AI1394">
        <f>AH1394*24*60</f>
        <v>2072.9999999993015</v>
      </c>
      <c r="AJ1394" t="e">
        <f>75728*X1394</f>
        <v>#VALUE!</v>
      </c>
    </row>
    <row r="1395" xml:space="preserve">
      <c r="A1395">
        <v>1197645</v>
      </c>
      <c r="B1395" t="str">
        <v>INCIDENTE</v>
      </c>
      <c r="C1395" t="str">
        <v>CERRADO</v>
      </c>
      <c r="D1395" t="str">
        <v>TIENDA</v>
      </c>
      <c r="E1395" t="str">
        <v>BALANZA</v>
      </c>
      <c r="F1395" t="str">
        <v>BALANZA</v>
      </c>
      <c r="G1395" t="str">
        <v>METTLER TOLEDO</v>
      </c>
      <c r="H1395" t="str" xml:space="preserve">
        <v xml:space="preserve">Buenas tardes Por favor solicitamos sea calibrada las basculas de charcutería Jumbo Santa Ana debido a que tienen diferencia de peso y este indicador lo mide la auditoria interna de EMICAL._x000d_
Área donde su ubica la balanza_x000d_
_x000d_
Charcuteria; frente a la pescaderia</v>
      </c>
      <c r="I1395" t="str" xml:space="preserve">
        <v xml:space="preserve">Buenas tardes Por favor solicitamos sea calibrada las basculas de charcutería Jumbo Santa Ana debido a que tienen diferencia de peso y este indicador lo mide la auditoria interna de EMICAL._x000d_
Área donde su ubica la balanza_x000d_
_x000d_
Charcuteria; frente a la pescaderia</v>
      </c>
      <c r="J1395" t="str" xml:space="preserve">
        <v xml:space="preserve">Se verifica la balanza; se retira el precinto numero XAA295000011528 y se procede con la calibración. Luego se hacen las pruebas _x000d_
con las diferentes pesas y salen correctas. Se instala el precinto numero 7380000000622. Se deja operativa la balanza. NII B144271</v>
      </c>
      <c r="K1395">
        <v>45712.69652777778</v>
      </c>
      <c r="L1395">
        <v>45713.325</v>
      </c>
      <c r="M1395">
        <v>45714</v>
      </c>
      <c r="N1395" t="str">
        <f>TEXT(M1395, "DDDD")</f>
        <v>miércoles</v>
      </c>
      <c r="O1395" t="str">
        <v>J019 JUMBO SANTA ANA</v>
      </c>
      <c r="P1395" t="str">
        <v>BOGOTA</v>
      </c>
      <c r="Q1395" t="str">
        <f>IF(ISBLANK(P1395),"0",(VLOOKUP(P1395,REGION,2,FALSE)))</f>
        <v>BOGOTA</v>
      </c>
      <c r="R1395" t="str">
        <v>ALEXANDER CASTILLO SOTELO</v>
      </c>
      <c r="S1395">
        <f>IF(ISBLANK(R1395),"0", VLOOKUP(R1395,PERSONAL,2,FALSE))</f>
        <v>80216449</v>
      </c>
      <c r="T1395" t="str">
        <v>ALIADO</v>
      </c>
      <c r="U1395">
        <v>0.4166666666666667</v>
      </c>
      <c r="V1395">
        <v>0.5</v>
      </c>
      <c r="W1395">
        <f>V1395-U1395</f>
        <v>0.08333333333333331</v>
      </c>
      <c r="X1395">
        <v>1</v>
      </c>
      <c r="Y1395">
        <f>NETWORKDAYS(K1395,M1395)</f>
        <v>3</v>
      </c>
      <c r="Z1395" t="str">
        <f>IF(Y1395&lt;=2,"CUMPLE","NO CUMPLE")</f>
        <v>NO CUMPLE</v>
      </c>
      <c r="AB1395" t="str">
        <v>POR TICKET</v>
      </c>
      <c r="AC1395" t="str">
        <f>TEXT(M1395,"mmmm")</f>
        <v>febrero</v>
      </c>
      <c r="AD1395" t="str">
        <f>TEXT(M1395,"yyyy")</f>
        <v>yyyy</v>
      </c>
      <c r="AE1395">
        <f>W1395*60*24</f>
        <v>119.99999999999997</v>
      </c>
      <c r="AF1395">
        <f>AE1395/60</f>
        <v>1.9999999999999996</v>
      </c>
      <c r="AG1395">
        <f>AE1395/60</f>
        <v>1.9999999999999996</v>
      </c>
      <c r="AH1395">
        <f>L1395-K1395</f>
        <v>0.6284722222189885</v>
      </c>
      <c r="AI1395">
        <f>AH1395*24*60</f>
        <v>904.9999999953434</v>
      </c>
      <c r="AJ1395">
        <f>75728*X1395</f>
        <v>75728</v>
      </c>
    </row>
    <row r="1396">
      <c r="A1396">
        <v>1181907</v>
      </c>
      <c r="B1396" t="str">
        <v>INCIDENTE</v>
      </c>
      <c r="C1396" t="str">
        <v>CERRADO</v>
      </c>
      <c r="D1396" t="str">
        <v>TIENDA</v>
      </c>
      <c r="E1396" t="str">
        <v>VERIFICADOR DE PRECIOS</v>
      </c>
      <c r="F1396" t="str">
        <v>VERIFICADOR DE PRECIOS</v>
      </c>
      <c r="G1396" t="str">
        <v>NEWLAND</v>
      </c>
      <c r="H1396" t="str">
        <v>Se solicita por favor se haga la revisión de los verificadores de precios de tienda; no están funcionando.</v>
      </c>
      <c r="I1396" t="str">
        <v>Se solicita por favor se haga la revisión de los verificadores de precios de tienda; no están funcionando.</v>
      </c>
      <c r="J1396" t="str">
        <v>Se realiza verificación del funcionamiento de los verificadores en el almacén Jumbo. En la revisión se evidencia que 3 de ellos se encuentran en funcionamiento normal y el 4; ubicado en el área de juguetería presenta bloqueo por patron de seguridad. Se procede a realizar la restauración completa del equipo de acuerdo al manual de procedimiento con acompañamiento de Giovanna Lopez quien refiere las instrucciones y los parámetros de configuración. Se realiza la verificación del funcionamiento en compañia de la jefe de cajas Mayra Perez quien certifica el buen funcionamiento de los dispositivos.</v>
      </c>
      <c r="K1396">
        <v>45713.444444444445</v>
      </c>
      <c r="L1396">
        <v>45713.663194444445</v>
      </c>
      <c r="M1396">
        <v>45714</v>
      </c>
      <c r="N1396" t="str">
        <f>TEXT(M1396, "DDDD")</f>
        <v>miércoles</v>
      </c>
      <c r="O1396" t="str">
        <v>J185 JUMBO YOPAL</v>
      </c>
      <c r="P1396" t="str">
        <v>YOPAL</v>
      </c>
      <c r="Q1396" t="str">
        <f>IF(ISBLANK(P1396),"0",(VLOOKUP(P1396,REGION,2,FALSE)))</f>
        <v>ORIENTE</v>
      </c>
      <c r="R1396" t="str">
        <v>Victor Julian Corredor Ortiz</v>
      </c>
      <c r="S1396" t="e">
        <f>IF(ISBLANK(R1396),"0", VLOOKUP(R1396,PERSONAL,2,FALSE))</f>
        <v>#N/A</v>
      </c>
      <c r="T1396" t="str">
        <v>CFS</v>
      </c>
      <c r="U1396">
        <v>0.3333333333333333</v>
      </c>
      <c r="V1396">
        <v>0.5416666666666666</v>
      </c>
      <c r="W1396">
        <f>V1396-U1396</f>
        <v>0.20833333333333331</v>
      </c>
      <c r="X1396">
        <v>2</v>
      </c>
      <c r="Y1396">
        <f>NETWORKDAYS(K1396,M1396)</f>
        <v>2</v>
      </c>
      <c r="Z1396" t="str">
        <f>IF(Y1396&lt;=2,"CUMPLE","NO CUMPLE")</f>
        <v>CUMPLE</v>
      </c>
      <c r="AB1396" t="str">
        <v>POR TICKET</v>
      </c>
      <c r="AC1396" t="str">
        <f>TEXT(M1396,"mmmm")</f>
        <v>febrero</v>
      </c>
      <c r="AD1396" t="str">
        <f>TEXT(M1396,"yyyy")</f>
        <v>yyyy</v>
      </c>
      <c r="AE1396">
        <f>W1396*60*24</f>
        <v>299.99999999999994</v>
      </c>
      <c r="AF1396">
        <f>AE1396/60</f>
        <v>4.999999999999999</v>
      </c>
      <c r="AG1396">
        <f>AE1396/60</f>
        <v>4.999999999999999</v>
      </c>
      <c r="AH1396">
        <f>L1396-K1396</f>
        <v>0.21875</v>
      </c>
      <c r="AI1396">
        <f>AH1396*24*60</f>
        <v>315</v>
      </c>
      <c r="AJ1396">
        <f>75728*X1396</f>
        <v>151456</v>
      </c>
    </row>
    <row r="1397" xml:space="preserve">
      <c r="A1397">
        <v>1195116</v>
      </c>
      <c r="B1397" t="str">
        <v>INCIDENTE</v>
      </c>
      <c r="C1397" t="str">
        <v>CERRADO</v>
      </c>
      <c r="D1397" t="str">
        <v>TIENDA</v>
      </c>
      <c r="E1397" t="str">
        <v>EQUIPOS</v>
      </c>
      <c r="F1397" t="str">
        <v>EQUIPOS</v>
      </c>
      <c r="G1397" t="str">
        <v>LENOVO</v>
      </c>
      <c r="H1397" t="str">
        <v>buen día; el computador de publicidad está demasiado lento; impide realizar la labor diaria; se queda pegado y se frisan todas las ventanas.</v>
      </c>
      <c r="I1397" t="str">
        <v>buen día; el computador de publicidad está demasiado lento; impide realizar la labor diaria; se queda pegado y se frisan todas las ventanas.</v>
      </c>
      <c r="J1397" t="str" xml:space="preserve">
        <v xml:space="preserve">1195116; Se realiza revisión del equipo de publicidad porque presenta lentitud al momento de trabajar en el; Se realiza un proceso de _x000d_
optimización al equipo; en el cual se le activan todos los núcleos del procesador; se borran temporales; se habilita mayor rendimiento _x000d_
en la configuración avanzada; se borran usuarios antiguos; se revisa el estado del disco; etc. al punto donde el usuario vuelve a hacer _x000d_
pruebas y se fija de que todo queda funcionando correctamente</v>
      </c>
      <c r="K1397">
        <v>45712.32361111111</v>
      </c>
      <c r="L1397">
        <v>45712.41458333333</v>
      </c>
      <c r="M1397">
        <v>45714</v>
      </c>
      <c r="N1397" t="str">
        <f>TEXT(M1397, "DDDD")</f>
        <v>miércoles</v>
      </c>
      <c r="O1397" t="str">
        <v>M035 METRO PLAZA BUGA</v>
      </c>
      <c r="P1397" t="str">
        <v>BUGA</v>
      </c>
      <c r="Q1397" t="str">
        <f>IF(ISBLANK(P1397),"0",(VLOOKUP(P1397,REGION,2,FALSE)))</f>
        <v>OCCIDENTE</v>
      </c>
      <c r="R1397" t="str">
        <v>Michael Smit Villabon Trujillo</v>
      </c>
      <c r="S1397" t="e">
        <f>IF(ISBLANK(R1397),"0", VLOOKUP(R1397,PERSONAL,2,FALSE))</f>
        <v>#N/A</v>
      </c>
      <c r="T1397" t="str">
        <v>ALIADO</v>
      </c>
      <c r="U1397">
        <v>0.4583333333333333</v>
      </c>
      <c r="V1397">
        <v>0.5833333333333334</v>
      </c>
      <c r="W1397">
        <f>V1397-U1397</f>
        <v>0.12500000000000006</v>
      </c>
      <c r="X1397" t="str">
        <v>1;5</v>
      </c>
      <c r="Y1397">
        <f>NETWORKDAYS(K1397,M1397)</f>
        <v>3</v>
      </c>
      <c r="Z1397" t="str">
        <f>IF(Y1397&lt;=2,"CUMPLE","NO CUMPLE")</f>
        <v>NO CUMPLE</v>
      </c>
      <c r="AB1397" t="str">
        <v>POR TICKET</v>
      </c>
      <c r="AC1397" t="str">
        <f>TEXT(M1397,"mmmm")</f>
        <v>febrero</v>
      </c>
      <c r="AD1397" t="str">
        <f>TEXT(M1397,"yyyy")</f>
        <v>yyyy</v>
      </c>
      <c r="AE1397">
        <f>W1397*60*24</f>
        <v>180.00000000000009</v>
      </c>
      <c r="AF1397">
        <f>AE1397/60</f>
        <v>3.0000000000000013</v>
      </c>
      <c r="AG1397">
        <f>AE1397/60</f>
        <v>3.0000000000000013</v>
      </c>
      <c r="AH1397">
        <f>L1397-K1397</f>
        <v>0.09097222222044365</v>
      </c>
      <c r="AI1397">
        <f>AH1397*24*60</f>
        <v>130.99999999743886</v>
      </c>
      <c r="AJ1397" t="e">
        <f>75728*X1397</f>
        <v>#VALUE!</v>
      </c>
    </row>
    <row r="1398" xml:space="preserve">
      <c r="A1398">
        <v>1199835</v>
      </c>
      <c r="B1398" t="str">
        <v>INCIDENTE</v>
      </c>
      <c r="C1398" t="str">
        <v>CERRADO</v>
      </c>
      <c r="D1398" t="str">
        <v>TIENDA</v>
      </c>
      <c r="E1398" t="str">
        <v>BALANZA</v>
      </c>
      <c r="F1398" t="str">
        <v>BALANZA</v>
      </c>
      <c r="G1398" t="str">
        <v>METTLER TOLEDO</v>
      </c>
      <c r="H1398" t="str" xml:space="preserve">
        <v xml:space="preserve">buen día Solicito de su valiosa colaboración con la reparación de la bascula de mesa ubicados en la sección de carnes. la bascula en cuestión presenta problema con la impresión de etiquetas; específicamente; las etiquetas no están saliendo. nuero serial de la bascula C329521543_x000d_
Indica la ubicacion de tu balanza en la tienda_x000d_
_x000d_
sección carnes</v>
      </c>
      <c r="I1398" t="str" xml:space="preserve">
        <v xml:space="preserve">buen día Solicito de su valiosa colaboración con la reparación de la bascula de mesa ubicados en la sección de carnes. la bascula en cuestión presenta problema con la impresión de etiquetas; específicamente; las etiquetas no están saliendo. nuero serial de la bascula C329521543_x000d_
Indica la ubicacion de tu balanza en la tienda_x000d_
_x000d_
sección carnes</v>
      </c>
      <c r="J1398" t="str" xml:space="preserve">
        <v xml:space="preserve">1199835; Se realiza revisión a la Báscula de carnes; la cual está presentando fallas al momento de imprimir; se le realiza revisión; se _x000d_
realiza limpieza a los cabezales y a los piñones; se presenta mucha humedad así que se le hace un mantenimiento preventivo; sigue _x000d_
presentando la falla; nos percatamos que es el papel el que genera la falla; la cual cuando queda muy poco papel no permite el buen _x000d_
funcionamiento y se queda atascado; se realiza el cambio y queda funcionando correctamente; se recomienda hacer mantenimiento _x000d_
preventivo a las demás básculas que se ven que están en un estado muy poco higiénico;</v>
      </c>
      <c r="K1398">
        <v>45713.71041666667</v>
      </c>
      <c r="L1398">
        <v>45713.73611111111</v>
      </c>
      <c r="M1398">
        <v>45714</v>
      </c>
      <c r="N1398" t="str">
        <f>TEXT(M1398, "DDDD")</f>
        <v>miércoles</v>
      </c>
      <c r="O1398" t="str">
        <v>M179 METRO PITALITO</v>
      </c>
      <c r="P1398" t="str">
        <v>PITALITO</v>
      </c>
      <c r="Q1398" t="str">
        <f>IF(ISBLANK(P1398),"0",(VLOOKUP(P1398,REGION,2,FALSE)))</f>
        <v>OCCIDENTE</v>
      </c>
      <c r="R1398" t="str">
        <v>Michael Smit Villabon Trujillo</v>
      </c>
      <c r="S1398" t="e">
        <f>IF(ISBLANK(R1398),"0", VLOOKUP(R1398,PERSONAL,2,FALSE))</f>
        <v>#N/A</v>
      </c>
      <c r="T1398" t="str">
        <v>ALIADO</v>
      </c>
      <c r="U1398">
        <v>0.53125</v>
      </c>
      <c r="V1398">
        <v>0.6979166666666666</v>
      </c>
      <c r="W1398">
        <f>V1398-U1398</f>
        <v>0.16666666666666663</v>
      </c>
      <c r="X1398">
        <v>2</v>
      </c>
      <c r="Y1398">
        <f>NETWORKDAYS(K1398,M1398)</f>
        <v>2</v>
      </c>
      <c r="Z1398" t="str">
        <f>IF(Y1398&lt;=2,"CUMPLE","NO CUMPLE")</f>
        <v>CUMPLE</v>
      </c>
      <c r="AB1398" t="str">
        <v>POR TICKET</v>
      </c>
      <c r="AC1398" t="str">
        <f>TEXT(M1398,"mmmm")</f>
        <v>febrero</v>
      </c>
      <c r="AD1398" t="str">
        <f>TEXT(M1398,"yyyy")</f>
        <v>yyyy</v>
      </c>
      <c r="AE1398">
        <f>W1398*60*24</f>
        <v>239.99999999999994</v>
      </c>
      <c r="AF1398">
        <f>AE1398/60</f>
        <v>3.999999999999999</v>
      </c>
      <c r="AG1398">
        <f>AE1398/60</f>
        <v>3.999999999999999</v>
      </c>
      <c r="AH1398">
        <f>L1398-K1398</f>
        <v>0.02569444444088731</v>
      </c>
      <c r="AI1398">
        <f>AH1398*24*60</f>
        <v>36.999999994877726</v>
      </c>
      <c r="AJ1398">
        <f>75728*X1398</f>
        <v>151456</v>
      </c>
    </row>
    <row r="1399" xml:space="preserve">
      <c r="A1399">
        <v>1195576</v>
      </c>
      <c r="B1399" t="str">
        <v>INCIDENTE</v>
      </c>
      <c r="C1399" t="str">
        <v>ABIERTO</v>
      </c>
      <c r="D1399" t="str">
        <v>TIENDA</v>
      </c>
      <c r="E1399" t="str">
        <v>EQUIPOS</v>
      </c>
      <c r="F1399" t="str">
        <v>EQUIPOS</v>
      </c>
      <c r="G1399" t="str">
        <v>EQUIPOS</v>
      </c>
      <c r="H1399" t="str" xml:space="preserve">
        <v xml:space="preserve">Buena noche por favor me colabora para Generar punto de red para el computador y la impresora de atención al cliente._x000d_
Área Afectada_x000d_
_x000d_
Seccioncajas_x000d_
_x000d_
Dispositivo Afectado_x000d_
_x000d_
Modulo atencion al cliente</v>
      </c>
      <c r="I1399" t="str" xml:space="preserve">
        <v xml:space="preserve">Buena noche por favor me colabora para Generar punto de red para el computador y la impresora de atención al cliente._x000d_
Área Afectada_x000d_
_x000d_
Seccioncajas_x000d_
_x000d_
Dispositivo Afectado_x000d_
_x000d_
Modulo atencion al cliente</v>
      </c>
      <c r="J1399" t="str" xml:space="preserve">
        <v xml:space="preserve">1195576- Computador e impresora del area de atenciónn al cliente_x000d_
FECHA Y HORA DE LLEGGADA: 26 de febrero de 2025 sobre las 8 am; ingreso por puerta de empleados y después de registro. Me dirijo al área de atención al cliente a _x000d_
realizar la verificación de los equipos a trasladar. Se evidencia que no hay cable de red para realizar la conexión así que se contacta a jefe de cajas para confirmación. _x000d_
La jefe de cajas Ana se comunica telefónicamente con la jefe Helena quien le indica la ubicación del cable y me lo entrega. Se continúa con validación en el área para _x000d_
verificar que exista un punto de red habilitado para realizar la conexión y se comprueba que no hay uno cerca del lugar de traslado. Se solicitan instrucciones; a lo cual _x000d_
se me informa que el punto de red y corriente es responsabilidad de la tienda; se procede a hacer una estimación de la forma en que quedaría el cable que me _x000d_
suministraron para la instalación si se llevará hasta el punto de red original del equipo; llegando a la conclusión de que por su extensión no sería posible llevarlo de _x000d_
manera segura y estética desde la nueva ubicación hasta el punto de red original; pues podría provocar un accidente o una desconexión no intencional al quedar _x000d_
expuesto el cable en el paso de entrada y salida del área; hecho que queda registrado en video para comprobar la distancia; por lo que se habla con dirección técnica y _x000d_
gerente de tienda para solicitarles un cable más largo a fin de cubrir la distancia de forma segura y también que garanticen la ubicación dentro de las canaletas de tal _x000d_
manera que la instalación quede tanto estética como funcional. Dado que la respuesta de la directora técnica es que de momento no van a comprar el cable se procede _x000d_
a dar por finalizado el ticket a la espera de que desde gerencia autoricen la compra del cable y habiliten el punto lógico para proceder al traslado e instalación de los _x000d_
equipos relacionados en el ticket.Se procede a entrega de cable a la jefe de cajas y retiro de tienda a las 12:50pm.</v>
      </c>
      <c r="K1399">
        <v>45713.7125</v>
      </c>
      <c r="L1399">
        <v>45713.729166666664</v>
      </c>
      <c r="M1399">
        <v>45714</v>
      </c>
      <c r="N1399" t="str">
        <f>TEXT(M1399, "DDDD")</f>
        <v>miércoles</v>
      </c>
      <c r="O1399" t="str">
        <v>J047 JUMBO GIRARDOT</v>
      </c>
      <c r="P1399" t="str">
        <v>GIRARDOT</v>
      </c>
      <c r="Q1399" t="str">
        <f>IF(ISBLANK(P1399),"0",(VLOOKUP(P1399,REGION,2,FALSE)))</f>
        <v>OCCIDENTE</v>
      </c>
      <c r="R1399" t="str">
        <v>Michael Smit Villabon Trujillo</v>
      </c>
      <c r="S1399" t="e">
        <f>IF(ISBLANK(R1399),"0", VLOOKUP(R1399,PERSONAL,2,FALSE))</f>
        <v>#N/A</v>
      </c>
      <c r="T1399" t="str">
        <v>ALIADO</v>
      </c>
      <c r="U1399">
        <v>0.3333333333333333</v>
      </c>
      <c r="V1399">
        <v>0.5347222222222222</v>
      </c>
      <c r="W1399">
        <f>V1399-U1399</f>
        <v>0.2013888888888889</v>
      </c>
      <c r="X1399">
        <v>2</v>
      </c>
      <c r="Y1399">
        <f>NETWORKDAYS(K1399,M1399)</f>
        <v>2</v>
      </c>
      <c r="Z1399" t="str">
        <f>IF(Y1399&lt;=2,"CUMPLE","NO CUMPLE")</f>
        <v>CUMPLE</v>
      </c>
      <c r="AB1399" t="str">
        <v>POR TICKET</v>
      </c>
      <c r="AC1399" t="str">
        <f>TEXT(M1399,"mmmm")</f>
        <v>febrero</v>
      </c>
      <c r="AD1399" t="str">
        <f>TEXT(M1399,"yyyy")</f>
        <v>yyyy</v>
      </c>
      <c r="AE1399">
        <f>W1399*60*24</f>
        <v>290</v>
      </c>
      <c r="AF1399">
        <f>AE1399/60</f>
        <v>4.833333333333333</v>
      </c>
      <c r="AG1399">
        <f>AE1399/60</f>
        <v>4.833333333333333</v>
      </c>
      <c r="AH1399">
        <f>L1399-K1399</f>
        <v>0.016666666662786156</v>
      </c>
      <c r="AI1399">
        <f>AH1399*24*60</f>
        <v>23.999999994412065</v>
      </c>
      <c r="AJ1399">
        <f>75728*X1399</f>
        <v>151456</v>
      </c>
    </row>
    <row r="1400" xml:space="preserve">
      <c r="A1400">
        <v>1201682</v>
      </c>
      <c r="B1400" t="str">
        <v>INCIDENTE</v>
      </c>
      <c r="C1400" t="str">
        <v>CERRADO</v>
      </c>
      <c r="D1400" t="str">
        <v>TIENDA</v>
      </c>
      <c r="E1400" t="str">
        <v>EQUIPOS</v>
      </c>
      <c r="F1400" t="str">
        <v>EQUIPOS</v>
      </c>
      <c r="G1400" t="str">
        <v>EQUIPOS</v>
      </c>
      <c r="H1400" t="str" xml:space="preserve">
        <v xml:space="preserve">Buenos días; Por favor me colaboran con la revisión del PC serial MJ0FNPS3 que esta presentado lentitud al momento de usarlo y se bloquea al momento de tratar de cambiar de pestaña por lo que he tenido que reiniciarlo manualmente afectando la información que no queda guardada al cerrar sesión._x000d_
AREA EN DONDE SE UBICA EL EQUIPO_x000d_
_x000d_
Comercial</v>
      </c>
      <c r="I1400" t="str" xml:space="preserve">
        <v xml:space="preserve">Buenos días; Por favor me colaboran con la revisión del PC serial MJ0FNPS3 que esta presentado lentitud al momento de usarlo y se bloquea al momento de tratar de cambiar de pestaña por lo que he tenido que reiniciarlo manualmente afectando la información que no queda guardada al cerrar sesión._x000d_
AREA EN DONDE SE UBICA EL EQUIPO_x000d_
_x000d_
Comercial</v>
      </c>
      <c r="J1400" t="str" xml:space="preserve">
        <v xml:space="preserve">FECHA Y HORA DE LLEGGADA: 26 de febrero de 2025 sobre las 200 pm; ingreso por puerta de empleados y después de registro. Me dirijo al _x000d_
área comercial donde se encuentra el equipo con serial MJ0FNPS3 que se refiere en el ticket. Se hace análisis del estado del disco usando _x000d_
la herramienta Crystaldisk; evidencia do que se encuentra en un estado funcional. A fin de mejorar la velocidad se procede a ingresar a _x000d_
configuración de sistema y configuración avanzada; allí se procede a cambiar el modo de rendimiento al más óptimo deshabilitando por _x000d_
defecto las opciones menos necesarias para el funcionamiento del sistema. Acto seguido se usa el comando msconfig para acceder a la _x000d_
configuración avanzada del sistema y establecer la mayor cantidad de núcleos para su funcionamiento. Se procede también a eliminar la _x000d_
carpeta"TEMP" que estaba ocupando unas 6gb del almacenamiento a fin de liberar espacio y mejorar la fluidez del dispositivo. Se _x000d_
documenta todo el proceso mediante fotos. Se realizan pruebas de fluidos y se evidencia que ya no se bloquea o detiene al cambiar _x000d_
entre ventanas y que el movimiento es fluido entre ellas._x000d_
Se procede a la resolución del siguiente ticket para el mismo PC relacionado con el espacio de almacenamiento en el correo._x000d_
De esta forma damos por terminado el ticket 1201693 en la ciudad de Girardot; almacén Jumbo._x000d_
</v>
      </c>
      <c r="K1400">
        <v>45714.50208333333</v>
      </c>
      <c r="L1400">
        <v>45714.504166666666</v>
      </c>
      <c r="M1400">
        <v>45714</v>
      </c>
      <c r="N1400" t="str">
        <f>TEXT(M1400, "DDDD")</f>
        <v>miércoles</v>
      </c>
      <c r="O1400" t="str">
        <v>J047 JUMBO GIRARDOT</v>
      </c>
      <c r="P1400" t="str">
        <v>GIRARDOT</v>
      </c>
      <c r="Q1400" t="str">
        <f>IF(ISBLANK(P1400),"0",(VLOOKUP(P1400,REGION,2,FALSE)))</f>
        <v>OCCIDENTE</v>
      </c>
      <c r="R1400" t="str">
        <v>Michael Smit Villabon Trujillo</v>
      </c>
      <c r="S1400" t="e">
        <f>IF(ISBLANK(R1400),"0", VLOOKUP(R1400,PERSONAL,2,FALSE))</f>
        <v>#N/A</v>
      </c>
      <c r="T1400" t="str">
        <v>ALIADO</v>
      </c>
      <c r="U1400">
        <v>0.5833333333333334</v>
      </c>
      <c r="V1400">
        <v>0.6979166666666666</v>
      </c>
      <c r="W1400">
        <f>V1400-U1400</f>
        <v>0.11458333333333326</v>
      </c>
      <c r="X1400">
        <v>1</v>
      </c>
      <c r="Y1400">
        <f>NETWORKDAYS(K1400,M1400)</f>
        <v>1</v>
      </c>
      <c r="Z1400" t="str">
        <f>IF(Y1400&lt;=2,"CUMPLE","NO CUMPLE")</f>
        <v>CUMPLE</v>
      </c>
      <c r="AB1400" t="str">
        <v>POR TICKET</v>
      </c>
      <c r="AC1400" t="str">
        <f>TEXT(M1400,"mmmm")</f>
        <v>febrero</v>
      </c>
      <c r="AD1400" t="str">
        <f>TEXT(M1400,"yyyy")</f>
        <v>yyyy</v>
      </c>
      <c r="AE1400">
        <f>W1400*60*24</f>
        <v>164.9999999999999</v>
      </c>
      <c r="AF1400">
        <f>AE1400/60</f>
        <v>2.7499999999999982</v>
      </c>
      <c r="AG1400">
        <f>AE1400/60</f>
        <v>2.7499999999999982</v>
      </c>
      <c r="AH1400">
        <f>L1400-K1400</f>
        <v>0.0020833333328482695</v>
      </c>
      <c r="AI1400">
        <f>AH1400*24*60</f>
        <v>2.999999999301508</v>
      </c>
      <c r="AJ1400">
        <f>75728*X1400</f>
        <v>75728</v>
      </c>
    </row>
    <row r="1401" xml:space="preserve">
      <c r="A1401">
        <v>1201693</v>
      </c>
      <c r="B1401" t="str">
        <v>INCIDENTE</v>
      </c>
      <c r="C1401" t="str">
        <v>CERRADO</v>
      </c>
      <c r="D1401" t="str">
        <v>TIENDA</v>
      </c>
      <c r="E1401" t="str">
        <v>EQUIPOS</v>
      </c>
      <c r="F1401" t="str">
        <v>EQUIPOS</v>
      </c>
      <c r="G1401" t="str">
        <v>EQUIPOS</v>
      </c>
      <c r="H1401" t="str" xml:space="preserve">
        <v xml:space="preserve">Buenos dias; Por favor me colaboran con la revisión del correo del usuario "fcaviede" debido a que me aparece el almacenamiento lleno._x000d_
AREA EN DONDE SE UBICA EL EQUIPO_x000d_
_x000d_
Comercial</v>
      </c>
      <c r="I1401" t="str" xml:space="preserve">
        <v xml:space="preserve">Buenos dias; Por favor me colaboran con la revisión del correo del usuario "fcaviede" debido a que me aparece el almacenamiento lleno._x000d_
AREA EN DONDE SE UBICA EL EQUIPO_x000d_
_x000d_
Comercial</v>
      </c>
      <c r="J1401" t="str" xml:space="preserve">
        <v xml:space="preserve">Siendo las 4:30me dirijo al área comercial donde se encuentra el equipo con serial MJ0FNPS3 que se refiere en el ticket. Se hace análisis _x000d_
del estado de almacenamiento de outlook evidenciando que se encuentra en un estado funcional Pero con el almacenamiento casi _x000d_
lleno.A fin de mejorar la capacidad se procede a vaciar la papelera de elementos que estaban ocupando espacio y así se liberan 3 GB _x000d_
más de almacenamiento. Se procede a explorar el área de exchange de Outlook donde se siguen evidenciado mensajes acumulados _x000d_
desde el año 2021; así que; previa autorización del usuario se procede a la eliminación manual desde ese año hasta el 1 de mayo de _x000d_
2024._x000d_
De nuevo se vuelve a vaciar la papelera de elementos eliminados y se sigue con la verificación de la capacidad de almacenamiento de _x000d_
outlook para este usuario;_x000d_
Vaciando 30 gb. Se deja informe de que mientras se hacía la espera de el borrado de la información se fue haciendo el otro ticket de la _x000d_
PDT para poder avanzar; ya que se demoraba a veces en borrar o se bloqueaba el aplicativo; se finaliza igualmente a las 7:30_x000d_
De esta forma damos por terminado el ticket 1201682 en la ciudad de Girardot; almacén Jumbo._x000d_
</v>
      </c>
      <c r="K1401">
        <v>45714.50277777778</v>
      </c>
      <c r="L1401">
        <v>45714.504166666666</v>
      </c>
      <c r="M1401">
        <v>45714</v>
      </c>
      <c r="N1401" t="str">
        <f>TEXT(M1401, "DDDD")</f>
        <v>miércoles</v>
      </c>
      <c r="O1401" t="str">
        <v>J047 JUMBO GIRARDOT</v>
      </c>
      <c r="P1401" t="str">
        <v>GIRARDOT</v>
      </c>
      <c r="Q1401" t="str">
        <f>IF(ISBLANK(P1401),"0",(VLOOKUP(P1401,REGION,2,FALSE)))</f>
        <v>OCCIDENTE</v>
      </c>
      <c r="R1401" t="str">
        <v>Michael Smit Villabon Trujillo</v>
      </c>
      <c r="S1401" t="e">
        <f>IF(ISBLANK(R1401),"0", VLOOKUP(R1401,PERSONAL,2,FALSE))</f>
        <v>#N/A</v>
      </c>
      <c r="T1401" t="str">
        <v>ALIADO</v>
      </c>
      <c r="U1401">
        <v>0.6041666666666666</v>
      </c>
      <c r="V1401">
        <v>0.8125</v>
      </c>
      <c r="W1401">
        <f>V1401-U1401</f>
        <v>0.20833333333333337</v>
      </c>
      <c r="X1401">
        <v>2</v>
      </c>
      <c r="Y1401">
        <f>NETWORKDAYS(K1401,M1401)</f>
        <v>1</v>
      </c>
      <c r="Z1401" t="str">
        <f>IF(Y1401&lt;=2,"CUMPLE","NO CUMPLE")</f>
        <v>CUMPLE</v>
      </c>
      <c r="AB1401" t="str">
        <v>POR TICKET</v>
      </c>
      <c r="AC1401" t="str">
        <f>TEXT(M1401,"mmmm")</f>
        <v>febrero</v>
      </c>
      <c r="AD1401" t="str">
        <f>TEXT(M1401,"yyyy")</f>
        <v>yyyy</v>
      </c>
      <c r="AE1401">
        <f>W1401*60*24</f>
        <v>300.00000000000006</v>
      </c>
      <c r="AF1401">
        <f>AE1401/60</f>
        <v>5.000000000000001</v>
      </c>
      <c r="AG1401">
        <f>AE1401/60</f>
        <v>5.000000000000001</v>
      </c>
      <c r="AH1401">
        <f>L1401-K1401</f>
        <v>0.0013888888861401938</v>
      </c>
      <c r="AI1401">
        <f>AH1401*24*60</f>
        <v>1.999999996041879</v>
      </c>
      <c r="AJ1401">
        <f>75728*X1401</f>
        <v>151456</v>
      </c>
    </row>
    <row r="1402" xml:space="preserve">
      <c r="A1402">
        <v>1201598</v>
      </c>
      <c r="B1402" t="str">
        <v>INCIDENTE</v>
      </c>
      <c r="C1402" t="str">
        <v>ABIERTO</v>
      </c>
      <c r="D1402" t="str">
        <v>TIENDA</v>
      </c>
      <c r="E1402" t="str">
        <v>PDT</v>
      </c>
      <c r="F1402" t="str">
        <v>PDT</v>
      </c>
      <c r="G1402" t="str">
        <v>PDT</v>
      </c>
      <c r="H1402" t="str" xml:space="preserve">
        <v xml:space="preserve">Buen dia; por favor me colabora el PDT con serial 21178B079A esta presentando atrasos y bloqueos a la hora de realizar el escaneo de los codigos de barras. Gracias_x000d_
Sección de la tienda en donde se ubica la PDT o usuario_x000d_
_x000d_
J047</v>
      </c>
      <c r="I1402" t="str" xml:space="preserve">
        <v xml:space="preserve">Buen dia; por favor me colabora el PDT con serial 21178B079A esta presentando atrasos y bloqueos a la hora de realizar el escaneo de los codigos de barras. Gracias_x000d_
Sección de la tienda en donde se ubica la PDT o usuario_x000d_
_x000d_
J047</v>
      </c>
      <c r="J1402" t="str" xml:space="preserve">
        <v xml:space="preserve">Me dirijo al área de vigilancia donde se encuentra el equipo pda con serial 21178B09A que se refiere en el ticket. Se evidencia que el _x000d_
equipo presenta lentitud a la hora de escanear los códigos de los tiquetes entregados a los clientes de la tienda al realizar su compra _x000d_
para validación de seguridad._x000d_
Se realiza un desbloqueo del actual usuario y se logra de nuevo como administrador para acceder a la app "Janis app manager" dónde; _x000d_
según el manual de configuración para este equipo se procede a realizar la descarga del archivo instalador para el complemento "Janis _x000d_
Picking"; tras lo cual se escanea el código correspondiente a la configuración; y; una vez instalada se verifica que sea la última versión _x000d_
del aplicativo. Se verifica la funcionalidad del dispositivo y se documenta todo el proceso en imágenes; tras lo cual se realiza el _x000d_
desbloqueo como administrador y se loguea como usuario para realizar las pruebas correspondientes y se detecta que no está _x000d_
realizando el escaneo así que se pospone la resolución del ticket 1201598 para el día siguiente debido a que ya no se encuentra personal _x000d_
para seguir realizando pruebas y se procede a abandonar la tienda Jumbo de Girardot._x000d_
</v>
      </c>
      <c r="K1402">
        <v>45714.50208333333</v>
      </c>
      <c r="L1402">
        <v>45714.504166666666</v>
      </c>
      <c r="M1402">
        <v>45714</v>
      </c>
      <c r="N1402" t="str">
        <f>TEXT(M1402, "DDDD")</f>
        <v>miércoles</v>
      </c>
      <c r="O1402" t="str">
        <v>J047 JUMBO GIRARDOT</v>
      </c>
      <c r="P1402" t="str">
        <v>GIRARDOT</v>
      </c>
      <c r="Q1402" t="str">
        <f>IF(ISBLANK(P1402),"0",(VLOOKUP(P1402,REGION,2,FALSE)))</f>
        <v>OCCIDENTE</v>
      </c>
      <c r="R1402" t="str">
        <v>Michael Smit Villabon Trujillo</v>
      </c>
      <c r="S1402" t="e">
        <f>IF(ISBLANK(R1402),"0", VLOOKUP(R1402,PERSONAL,2,FALSE))</f>
        <v>#N/A</v>
      </c>
      <c r="T1402" t="str">
        <v>ALIADO</v>
      </c>
      <c r="U1402">
        <v>0.6041666666666666</v>
      </c>
      <c r="V1402">
        <v>0.8125</v>
      </c>
      <c r="W1402">
        <f>V1402-U1402</f>
        <v>0.20833333333333337</v>
      </c>
      <c r="X1402">
        <v>2</v>
      </c>
      <c r="Y1402">
        <f>NETWORKDAYS(K1402,M1402)</f>
        <v>1</v>
      </c>
      <c r="Z1402" t="str">
        <f>IF(Y1402&lt;=2,"CUMPLE","NO CUMPLE")</f>
        <v>CUMPLE</v>
      </c>
      <c r="AB1402" t="str">
        <v>POR TICKET</v>
      </c>
      <c r="AC1402" t="str">
        <f>TEXT(M1402,"mmmm")</f>
        <v>febrero</v>
      </c>
      <c r="AD1402" t="str">
        <f>TEXT(M1402,"yyyy")</f>
        <v>yyyy</v>
      </c>
      <c r="AE1402">
        <f>W1402*60*24</f>
        <v>300.00000000000006</v>
      </c>
      <c r="AF1402">
        <f>AE1402/60</f>
        <v>5.000000000000001</v>
      </c>
      <c r="AG1402">
        <f>AE1402/60</f>
        <v>5.000000000000001</v>
      </c>
      <c r="AH1402">
        <f>L1402-K1402</f>
        <v>0.0020833333328482695</v>
      </c>
      <c r="AI1402">
        <f>AH1402*24*60</f>
        <v>2.999999999301508</v>
      </c>
      <c r="AJ1402">
        <f>75728*X1402</f>
        <v>151456</v>
      </c>
    </row>
    <row r="1403" xml:space="preserve">
      <c r="A1403">
        <v>1197615</v>
      </c>
      <c r="B1403" t="str">
        <v>INCIDENTE</v>
      </c>
      <c r="C1403" t="str">
        <v>CERRADO</v>
      </c>
      <c r="D1403" t="str">
        <v>TIENDA</v>
      </c>
      <c r="E1403" t="str">
        <v>PDA</v>
      </c>
      <c r="F1403" t="str">
        <v>PDA</v>
      </c>
      <c r="G1403" t="str">
        <v>PDA</v>
      </c>
      <c r="H1403" t="str" xml:space="preserve">
        <v xml:space="preserve">Buenas Tardes Validar que las 3 PDA Zebra de la tienda esten en modo KIO de la PDT Zebra con serial Recuperando datos. Espere unos segundos e intente cortar o copiar de nuevo.-s22288524700829-s22349524700914-s22349524700054_x000d_
_x000d_
Sección en la tienda o ubicación del usuario_x000d_
_x000d_
Piso venta_x000d_
_x000d_
Jefe de área asignación de la PDT_x000d_
_x000d_
Piso venta</v>
      </c>
      <c r="I1403" t="str" xml:space="preserve">
        <v xml:space="preserve">Buenas Tardes Validar que las 3 PDA Zebra de la tienda esten en modo KIO de la PDT Zebra con serial Recuperando datos. Espere unos segundos e intente cortar o copiar de nuevo.-s22288524700829-s22349524700914-s22349524700054_x000d_
_x000d_
Sección en la tienda o ubicación del usuario_x000d_
_x000d_
Piso venta_x000d_
_x000d_
Jefe de área asignación de la PDT_x000d_
_x000d_
Piso venta</v>
      </c>
      <c r="J1403" t="str">
        <v>Se realizó la verificación de los equipos y se procede con la actualización; formateo y actualización de las siguientes PDA: S22288524700829 - S22349524700914 - S22349524700054. Se dejan operativas.</v>
      </c>
      <c r="K1403">
        <v>45712.53680555556</v>
      </c>
      <c r="L1403">
        <v>45712.64513888889</v>
      </c>
      <c r="M1403">
        <v>45714</v>
      </c>
      <c r="N1403" t="str">
        <f>TEXT(M1403, "DDDD")</f>
        <v>miércoles</v>
      </c>
      <c r="O1403" t="str">
        <v>M077 METRO ZIPAQUIRA</v>
      </c>
      <c r="P1403" t="str">
        <v>ZIPAQUIRA</v>
      </c>
      <c r="Q1403" t="str">
        <f>IF(ISBLANK(P1403),"0",(VLOOKUP(P1403,REGION,2,FALSE)))</f>
        <v>BOGOTA</v>
      </c>
      <c r="R1403" t="str">
        <v>ALEXANDER CASTILLO SOTELO</v>
      </c>
      <c r="S1403">
        <f>IF(ISBLANK(R1403),"0", VLOOKUP(R1403,PERSONAL,2,FALSE))</f>
        <v>80216449</v>
      </c>
      <c r="T1403" t="str">
        <v>ALIADO</v>
      </c>
      <c r="U1403">
        <v>0.5416666666666666</v>
      </c>
      <c r="V1403">
        <v>0.59375</v>
      </c>
      <c r="W1403">
        <f>V1403-U1403</f>
        <v>0.05208333333333337</v>
      </c>
      <c r="X1403">
        <v>1</v>
      </c>
      <c r="Y1403">
        <f>NETWORKDAYS(K1403,M1403)</f>
        <v>3</v>
      </c>
      <c r="Z1403" t="str">
        <f>IF(Y1403&lt;=2,"CUMPLE","NO CUMPLE")</f>
        <v>NO CUMPLE</v>
      </c>
      <c r="AB1403" t="str">
        <v>POR TICKET</v>
      </c>
      <c r="AC1403" t="str">
        <f>TEXT(M1403,"mmmm")</f>
        <v>febrero</v>
      </c>
      <c r="AD1403" t="str">
        <f>TEXT(M1403,"yyyy")</f>
        <v>yyyy</v>
      </c>
      <c r="AE1403">
        <f>W1403*60*24</f>
        <v>75.00000000000006</v>
      </c>
      <c r="AF1403">
        <f>AE1403/60</f>
        <v>1.2500000000000009</v>
      </c>
      <c r="AG1403">
        <f>AE1403/60</f>
        <v>1.2500000000000009</v>
      </c>
      <c r="AH1403">
        <f>L1403-K1403</f>
        <v>0.10833333332993789</v>
      </c>
      <c r="AI1403">
        <f>AH1403*24*60</f>
        <v>155.99999999511056</v>
      </c>
      <c r="AJ1403">
        <f>75728*X1403</f>
        <v>75728</v>
      </c>
    </row>
    <row r="1404" xml:space="preserve">
      <c r="A1404">
        <v>1197584</v>
      </c>
      <c r="B1404" t="str">
        <v>INCIDENTE</v>
      </c>
      <c r="C1404" t="str">
        <v>CERRADO</v>
      </c>
      <c r="D1404" t="str">
        <v>TIENDA</v>
      </c>
      <c r="E1404" t="str">
        <v>PDA</v>
      </c>
      <c r="F1404" t="str">
        <v>PDA</v>
      </c>
      <c r="G1404" t="str">
        <v>PDA</v>
      </c>
      <c r="H1404" t="str" xml:space="preserve">
        <v xml:space="preserve">Buenas Tardes Validar que las 3 PDA Zebra de la tienda esten en modo KIO de la PDT Zebra con serial s23051524700091-s22349524700728-s23052524700286_x000d_
Sección en la tienda o ubicación del usuario_x000d_
_x000d_
Piso venta_x000d_
_x000d_
Jefe de área asignación de la PDT_x000d_
_x000d_
Piso venta</v>
      </c>
      <c r="I1404" t="str" xml:space="preserve">
        <v xml:space="preserve">Buenas Tardes Validar que las 3 PDA Zebra de la tienda esten en modo KIO de la PDT Zebra con serial s23051524700091-s22349524700728-s23052524700286_x000d_
Sección en la tienda o ubicación del usuario_x000d_
_x000d_
Piso venta_x000d_
_x000d_
Jefe de área asignación de la PDT_x000d_
_x000d_
Piso venta</v>
      </c>
      <c r="J1404" t="str">
        <v>Se realizó la verificación de los equipos y se procede con la actualización; formateo y actualización de las siguientes PDA: S23051524700091 - S22349524700728 - S23052524700286. Se dejan operativas.</v>
      </c>
      <c r="K1404">
        <v>45712.532638888886</v>
      </c>
      <c r="L1404">
        <v>45712.64513888889</v>
      </c>
      <c r="M1404">
        <v>45714</v>
      </c>
      <c r="N1404" t="str">
        <f>TEXT(M1404, "DDDD")</f>
        <v>miércoles</v>
      </c>
      <c r="O1404" t="str">
        <v>M077 METRO ZIPAQUIRA</v>
      </c>
      <c r="P1404" t="str">
        <v>ZIPAQUIRA</v>
      </c>
      <c r="Q1404" t="str">
        <f>IF(ISBLANK(P1404),"0",(VLOOKUP(P1404,REGION,2,FALSE)))</f>
        <v>BOGOTA</v>
      </c>
      <c r="R1404" t="str">
        <v>ALEXANDER CASTILLO SOTELO</v>
      </c>
      <c r="S1404">
        <f>IF(ISBLANK(R1404),"0", VLOOKUP(R1404,PERSONAL,2,FALSE))</f>
        <v>80216449</v>
      </c>
      <c r="T1404" t="str">
        <v>ALIADO</v>
      </c>
      <c r="U1404">
        <v>0.59375</v>
      </c>
      <c r="V1404">
        <v>0.6319444444444444</v>
      </c>
      <c r="W1404">
        <f>V1404-U1404</f>
        <v>0.03819444444444442</v>
      </c>
      <c r="X1404">
        <v>1</v>
      </c>
      <c r="Y1404">
        <f>NETWORKDAYS(K1404,M1404)</f>
        <v>3</v>
      </c>
      <c r="Z1404" t="str">
        <f>IF(Y1404&lt;=2,"CUMPLE","NO CUMPLE")</f>
        <v>NO CUMPLE</v>
      </c>
      <c r="AB1404" t="str">
        <v>POR TICKET</v>
      </c>
      <c r="AC1404" t="str">
        <f>TEXT(M1404,"mmmm")</f>
        <v>febrero</v>
      </c>
      <c r="AD1404" t="str">
        <f>TEXT(M1404,"yyyy")</f>
        <v>yyyy</v>
      </c>
      <c r="AE1404">
        <f>W1404*60*24</f>
        <v>54.999999999999964</v>
      </c>
      <c r="AF1404">
        <f>AE1404/60</f>
        <v>0.9166666666666661</v>
      </c>
      <c r="AG1404">
        <f>AE1404/60</f>
        <v>0.9166666666666661</v>
      </c>
      <c r="AH1404">
        <f>L1404-K1404</f>
        <v>0.11250000000291038</v>
      </c>
      <c r="AI1404">
        <f>AH1404*24*60</f>
        <v>162.00000000419095</v>
      </c>
      <c r="AJ1404">
        <f>75728*X1404</f>
        <v>75728</v>
      </c>
    </row>
    <row r="1405" xml:space="preserve">
      <c r="A1405">
        <v>1198146</v>
      </c>
      <c r="B1405" t="str">
        <v>INCIDENTE</v>
      </c>
      <c r="C1405" t="str">
        <v>CERRADO</v>
      </c>
      <c r="D1405" t="str">
        <v>TIENDA</v>
      </c>
      <c r="E1405" t="str">
        <v>BALANZA</v>
      </c>
      <c r="F1405" t="str">
        <v>BALANZA</v>
      </c>
      <c r="G1405" t="str">
        <v>ZEBRA</v>
      </c>
      <c r="H1405" t="str" xml:space="preserve">
        <v xml:space="preserve">Buenas Tardes Por favor actualizar el firmware de los escaner balanza Zebra 7001 a la version version 039 – 2024.09.26 (CAADGS00-006-R01; diligenciar el sharepoint con el proceso realizado de CVM y actualizacion Serial: 22032010556664-24082010555694 Modelo: 7001 Version FW: 039 – 2024.09.26 (CAADGS00-006-R01_x000d_
numero de caja en donde se encuentra el scaner balanza_x000d_
_x000d_
1-2</v>
      </c>
      <c r="I1405" t="str" xml:space="preserve">
        <v xml:space="preserve">Buenas Tardes Por favor actualizar el firmware de los escaner balanza Zebra 7001 a la version version 039 – 2024.09.26 (CAADGS00-006-R01; diligenciar el sharepoint con el proceso realizado de CVM y actualizacion Serial: 22032010556664-24082010555694 Modelo: 7001 Version FW: 039 – 2024.09.26 (CAADGS00-006-R01_x000d_
numero de caja en donde se encuentra el scaner balanza_x000d_
_x000d_
1-2</v>
      </c>
      <c r="J1405" t="str">
        <v>Se realizá la actualización de cada una de las balanzas a la versión 0.39. Los seriales son: 22032010556664 - 24082010555694. Se dejan operativas las cajas.</v>
      </c>
      <c r="K1405">
        <v>45712.7</v>
      </c>
      <c r="L1405">
        <v>45713.31736111111</v>
      </c>
      <c r="M1405">
        <v>45714</v>
      </c>
      <c r="N1405" t="str">
        <f>TEXT(M1405, "DDDD")</f>
        <v>miércoles</v>
      </c>
      <c r="O1405" t="str">
        <v>M077 METRO ZIPAQUIRA</v>
      </c>
      <c r="P1405" t="str">
        <v>ZIPAQUIRA</v>
      </c>
      <c r="Q1405" t="str">
        <f>IF(ISBLANK(P1405),"0",(VLOOKUP(P1405,REGION,2,FALSE)))</f>
        <v>BOGOTA</v>
      </c>
      <c r="R1405" t="str">
        <v>ALEXANDER CASTILLO SOTELO</v>
      </c>
      <c r="S1405">
        <f>IF(ISBLANK(R1405),"0", VLOOKUP(R1405,PERSONAL,2,FALSE))</f>
        <v>80216449</v>
      </c>
      <c r="T1405" t="str">
        <v>ALIADO</v>
      </c>
      <c r="U1405">
        <v>0.7291666666666666</v>
      </c>
      <c r="V1405">
        <v>0.7638888888888888</v>
      </c>
      <c r="W1405">
        <f>V1405-U1405</f>
        <v>0.03472222222222221</v>
      </c>
      <c r="X1405">
        <v>1</v>
      </c>
      <c r="Y1405">
        <f>NETWORKDAYS(K1405,M1405)</f>
        <v>3</v>
      </c>
      <c r="Z1405" t="str">
        <f>IF(Y1405&lt;=2,"CUMPLE","NO CUMPLE")</f>
        <v>NO CUMPLE</v>
      </c>
      <c r="AB1405" t="str">
        <v>POR TICKET</v>
      </c>
      <c r="AC1405" t="str">
        <f>TEXT(M1405,"mmmm")</f>
        <v>febrero</v>
      </c>
      <c r="AD1405" t="str">
        <f>TEXT(M1405,"yyyy")</f>
        <v>yyyy</v>
      </c>
      <c r="AE1405">
        <f>W1405*60*24</f>
        <v>49.999999999999986</v>
      </c>
      <c r="AF1405">
        <f>AE1405/60</f>
        <v>0.8333333333333331</v>
      </c>
      <c r="AG1405">
        <f>AE1405/60</f>
        <v>0.8333333333333331</v>
      </c>
      <c r="AH1405">
        <f>L1405-K1405</f>
        <v>0.617361111115315</v>
      </c>
      <c r="AI1405">
        <f>AH1405*24*60</f>
        <v>889.0000000060536</v>
      </c>
      <c r="AJ1405">
        <f>75728*X1405</f>
        <v>75728</v>
      </c>
    </row>
    <row r="1406" xml:space="preserve">
      <c r="A1406">
        <v>1198153</v>
      </c>
      <c r="B1406" t="str">
        <v>INCIDENTE</v>
      </c>
      <c r="C1406" t="str">
        <v>CERRADO</v>
      </c>
      <c r="D1406" t="str">
        <v>TIENDA</v>
      </c>
      <c r="E1406" t="str">
        <v>BALANZA</v>
      </c>
      <c r="F1406" t="str">
        <v>BALANZA</v>
      </c>
      <c r="G1406" t="str">
        <v>ZEBRA</v>
      </c>
      <c r="H1406" t="str" xml:space="preserve">
        <v xml:space="preserve">Buenas Tardes Por favor actualizar el firmware de los escaner balanza Zebra 7001 a la version version 039 – 2024.09.26 (CAADGS00-006-R01; diligenciar el sharepoint con el proceso realizado de CVM y actualizacion Serial: 24082010555634-24082010552502-24082010552495 Modelo: 7001 Version FW: 039 – 2024.09.26 (CAADGS00-006-R01_x000d_
numero de caja en donde se encuentra el scaner balanza_x000d_
_x000d_
3-4</v>
      </c>
      <c r="I1406" t="str" xml:space="preserve">
        <v xml:space="preserve">Buenas Tardes Por favor actualizar el firmware de los escaner balanza Zebra 7001 a la version version 039 – 2024.09.26 (CAADGS00-006-R01; diligenciar el sharepoint con el proceso realizado de CVM y actualizacion Serial: 24082010555634-24082010552502-24082010552495 Modelo: 7001 Version FW: 039 – 2024.09.26 (CAADGS00-006-R01_x000d_
numero de caja en donde se encuentra el scaner balanza_x000d_
_x000d_
3-4</v>
      </c>
      <c r="J1406" t="str">
        <v>Se realizá la actualización de cada una de las balanzas a la versión 0.39. Los seriales son: 24082010555634 - 24082010552502 - 24082010552495. Se dejan operativas las cajas.</v>
      </c>
      <c r="K1406">
        <v>45712.70208333333</v>
      </c>
      <c r="L1406">
        <v>45713.31875</v>
      </c>
      <c r="M1406">
        <v>45714</v>
      </c>
      <c r="N1406" t="str">
        <f>TEXT(M1406, "DDDD")</f>
        <v>miércoles</v>
      </c>
      <c r="O1406" t="str">
        <v>M077 METRO ZIPAQUIRA</v>
      </c>
      <c r="P1406" t="str">
        <v>ZIPAQUIRA</v>
      </c>
      <c r="Q1406" t="str">
        <f>IF(ISBLANK(P1406),"0",(VLOOKUP(P1406,REGION,2,FALSE)))</f>
        <v>BOGOTA</v>
      </c>
      <c r="R1406" t="str">
        <v>ALEXANDER CASTILLO SOTELO</v>
      </c>
      <c r="S1406">
        <f>IF(ISBLANK(R1406),"0", VLOOKUP(R1406,PERSONAL,2,FALSE))</f>
        <v>80216449</v>
      </c>
      <c r="T1406" t="str">
        <v>ALIADO</v>
      </c>
      <c r="U1406">
        <v>0.7708333333333334</v>
      </c>
      <c r="V1406">
        <v>0.8055555555555556</v>
      </c>
      <c r="W1406">
        <f>V1406-U1406</f>
        <v>0.03472222222222221</v>
      </c>
      <c r="X1406">
        <v>1</v>
      </c>
      <c r="Y1406">
        <f>NETWORKDAYS(K1406,M1406)</f>
        <v>3</v>
      </c>
      <c r="Z1406" t="str">
        <f>IF(Y1406&lt;=2,"CUMPLE","NO CUMPLE")</f>
        <v>NO CUMPLE</v>
      </c>
      <c r="AB1406" t="str">
        <v>POR TICKET</v>
      </c>
      <c r="AC1406" t="str">
        <f>TEXT(M1406,"mmmm")</f>
        <v>febrero</v>
      </c>
      <c r="AD1406" t="str">
        <f>TEXT(M1406,"yyyy")</f>
        <v>yyyy</v>
      </c>
      <c r="AE1406">
        <f>W1406*60*24</f>
        <v>49.999999999999986</v>
      </c>
      <c r="AF1406">
        <f>AE1406/60</f>
        <v>0.8333333333333331</v>
      </c>
      <c r="AG1406">
        <f>AE1406/60</f>
        <v>0.8333333333333331</v>
      </c>
      <c r="AH1406">
        <f>L1406-K1406</f>
        <v>0.6166666666686069</v>
      </c>
      <c r="AI1406">
        <f>AH1406*24*60</f>
        <v>888.000000002794</v>
      </c>
      <c r="AJ1406">
        <f>75728*X1406</f>
        <v>75728</v>
      </c>
    </row>
    <row r="1407" xml:space="preserve">
      <c r="A1407">
        <v>1198160</v>
      </c>
      <c r="B1407" t="str">
        <v>INCIDENTE</v>
      </c>
      <c r="C1407" t="str">
        <v>CERRADO</v>
      </c>
      <c r="D1407" t="str">
        <v>TIENDA</v>
      </c>
      <c r="E1407" t="str">
        <v>BALANZA</v>
      </c>
      <c r="F1407" t="str">
        <v>BALANZA</v>
      </c>
      <c r="G1407" t="str">
        <v>ZEBRA</v>
      </c>
      <c r="H1407" t="str" xml:space="preserve">
        <v xml:space="preserve">Buenas Tardes Por favor actualizar el firmware de los escaner balanza Zebra 7001 a la version version 039 – 2024.09.26 (CAADGS00-006-R01; diligenciar el sharepoint con el proceso realizado de CVM y actualizacion Serial: 24082010552507-24082010555662 Modelo: 7001 Version FW: 039 – 2024.09.26 (CAADGS00-006-R01_x000d_
numero de caja en donde se encuentra el scaner balanza_x000d_
_x000d_
5-6</v>
      </c>
      <c r="I1407" t="str" xml:space="preserve">
        <v xml:space="preserve">Buenas Tardes Por favor actualizar el firmware de los escaner balanza Zebra 7001 a la version version 039 – 2024.09.26 (CAADGS00-006-R01; diligenciar el sharepoint con el proceso realizado de CVM y actualizacion Serial: 24082010552507-24082010555662 Modelo: 7001 Version FW: 039 – 2024.09.26 (CAADGS00-006-R01_x000d_
numero de caja en donde se encuentra el scaner balanza_x000d_
_x000d_
5-6</v>
      </c>
      <c r="J1407" t="str">
        <v>Se realizá la actualización de cada una de las balanzas a la versión 0.39. Los seriales son: 24082010552507-24082010555662. Se dejan operativas las cajas.</v>
      </c>
      <c r="K1407">
        <v>45712.705555555556</v>
      </c>
      <c r="L1407">
        <v>45713.311111111114</v>
      </c>
      <c r="M1407">
        <v>45714</v>
      </c>
      <c r="N1407" t="str">
        <f>TEXT(M1407, "DDDD")</f>
        <v>miércoles</v>
      </c>
      <c r="O1407" t="str">
        <v>M077 METRO ZIPAQUIRA</v>
      </c>
      <c r="P1407" t="str">
        <v>ZIPAQUIRA</v>
      </c>
      <c r="Q1407" t="str">
        <f>IF(ISBLANK(P1407),"0",(VLOOKUP(P1407,REGION,2,FALSE)))</f>
        <v>BOGOTA</v>
      </c>
      <c r="R1407" t="str">
        <v>ALEXANDER CASTILLO SOTELO</v>
      </c>
      <c r="S1407">
        <f>IF(ISBLANK(R1407),"0", VLOOKUP(R1407,PERSONAL,2,FALSE))</f>
        <v>80216449</v>
      </c>
      <c r="T1407" t="str">
        <v>ALIADO</v>
      </c>
      <c r="U1407">
        <v>0.6944444444444444</v>
      </c>
      <c r="V1407">
        <v>0.7291666666666666</v>
      </c>
      <c r="W1407">
        <f>V1407-U1407</f>
        <v>0.03472222222222221</v>
      </c>
      <c r="X1407">
        <v>1</v>
      </c>
      <c r="Y1407">
        <f>NETWORKDAYS(K1407,M1407)</f>
        <v>3</v>
      </c>
      <c r="Z1407" t="str">
        <f>IF(Y1407&lt;=2,"CUMPLE","NO CUMPLE")</f>
        <v>NO CUMPLE</v>
      </c>
      <c r="AB1407" t="str">
        <v>POR TICKET</v>
      </c>
      <c r="AC1407" t="str">
        <f>TEXT(M1407,"mmmm")</f>
        <v>febrero</v>
      </c>
      <c r="AD1407" t="str">
        <f>TEXT(M1407,"yyyy")</f>
        <v>yyyy</v>
      </c>
      <c r="AE1407">
        <f>W1407*60*24</f>
        <v>49.999999999999986</v>
      </c>
      <c r="AF1407">
        <f>AE1407/60</f>
        <v>0.8333333333333331</v>
      </c>
      <c r="AG1407">
        <f>AE1407/60</f>
        <v>0.8333333333333331</v>
      </c>
      <c r="AH1407">
        <f>L1407-K1407</f>
        <v>0.6055555555576575</v>
      </c>
      <c r="AI1407">
        <f>AH1407*24*60</f>
        <v>872.0000000030268</v>
      </c>
      <c r="AJ1407">
        <f>75728*X1407</f>
        <v>75728</v>
      </c>
    </row>
    <row r="1408" xml:space="preserve">
      <c r="A1408">
        <v>1197637</v>
      </c>
      <c r="B1408" t="str">
        <v>INCIDENTE</v>
      </c>
      <c r="C1408" t="str">
        <v>CERRADO</v>
      </c>
      <c r="D1408" t="str">
        <v>TIENDA</v>
      </c>
      <c r="E1408" t="str">
        <v>PDA</v>
      </c>
      <c r="F1408" t="str">
        <v>PDA</v>
      </c>
      <c r="G1408" t="str">
        <v>PDA</v>
      </c>
      <c r="H1408" t="str" xml:space="preserve">
        <v xml:space="preserve">Buenas Tardes Validar que las 3 PDA Zebra de la tienda esten en modo KIO de la PDT Zebra con serial s23052524700187-s22350524700039-s23052524700268_x000d_
Sección en la tienda o ubicación del usuario_x000d_
_x000d_
Piso venta_x000d_
_x000d_
Jefe de área asignación de la PDT_x000d_
_x000d_
Piso venta</v>
      </c>
      <c r="I1408" t="str" xml:space="preserve">
        <v xml:space="preserve">Buenas Tardes Validar que las 3 PDA Zebra de la tienda esten en modo KIO de la PDT Zebra con serial s23052524700187-s22350524700039-s23052524700268_x000d_
Sección en la tienda o ubicación del usuario_x000d_
_x000d_
Piso venta_x000d_
_x000d_
Jefe de área asignación de la PDT_x000d_
_x000d_
Piso venta</v>
      </c>
      <c r="J1408" t="str">
        <v>Se realizó la verificación de los equipos y se procede con la actualización; formateo y actualización de las siguientes PDA: S23052524700187 - S22350524700039 - S23052524700268. Se dejan operativas.</v>
      </c>
      <c r="K1408">
        <v>45712.7625</v>
      </c>
      <c r="L1408">
        <v>45713.31527777778</v>
      </c>
      <c r="M1408">
        <v>45714</v>
      </c>
      <c r="N1408" t="str">
        <f>TEXT(M1408, "DDDD")</f>
        <v>miércoles</v>
      </c>
      <c r="O1408" t="str">
        <v>M077 METRO ZIPAQUIRA</v>
      </c>
      <c r="P1408" t="str">
        <v>ZIPAQUIRA</v>
      </c>
      <c r="Q1408" t="str">
        <f>IF(ISBLANK(P1408),"0",(VLOOKUP(P1408,REGION,2,FALSE)))</f>
        <v>BOGOTA</v>
      </c>
      <c r="R1408" t="str">
        <v>ALEXANDER CASTILLO SOTELO</v>
      </c>
      <c r="S1408">
        <f>IF(ISBLANK(R1408),"0", VLOOKUP(R1408,PERSONAL,2,FALSE))</f>
        <v>80216449</v>
      </c>
      <c r="T1408" t="str">
        <v>ALIADO</v>
      </c>
      <c r="U1408">
        <v>0.6388888888888888</v>
      </c>
      <c r="V1408">
        <v>0.6875</v>
      </c>
      <c r="W1408">
        <f>V1408-U1408</f>
        <v>0.04861111111111116</v>
      </c>
      <c r="X1408">
        <v>1</v>
      </c>
      <c r="Y1408">
        <f>NETWORKDAYS(K1408,M1408)</f>
        <v>3</v>
      </c>
      <c r="Z1408" t="str">
        <f>IF(Y1408&lt;=2,"CUMPLE","NO CUMPLE")</f>
        <v>NO CUMPLE</v>
      </c>
      <c r="AB1408" t="str">
        <v>POR TICKET</v>
      </c>
      <c r="AC1408" t="str">
        <f>TEXT(M1408,"mmmm")</f>
        <v>febrero</v>
      </c>
      <c r="AD1408" t="str">
        <f>TEXT(M1408,"yyyy")</f>
        <v>yyyy</v>
      </c>
      <c r="AE1408">
        <f>W1408*60*24</f>
        <v>70.00000000000007</v>
      </c>
      <c r="AF1408">
        <f>AE1408/60</f>
        <v>1.1666666666666679</v>
      </c>
      <c r="AG1408">
        <f>AE1408/60</f>
        <v>1.1666666666666679</v>
      </c>
      <c r="AH1408">
        <f>L1408-K1408</f>
        <v>0.5527777777824667</v>
      </c>
      <c r="AI1408">
        <f>AH1408*24*60</f>
        <v>796.0000000067521</v>
      </c>
      <c r="AJ1408">
        <f>75728*X1408</f>
        <v>75728</v>
      </c>
    </row>
    <row r="1409" xml:space="preserve">
      <c r="A1409">
        <v>1201750</v>
      </c>
      <c r="B1409" t="str">
        <v>INCIDENTE</v>
      </c>
      <c r="C1409" t="str">
        <v>CERRADO</v>
      </c>
      <c r="D1409" t="str">
        <v>TIENDA</v>
      </c>
      <c r="E1409" t="str">
        <v>PDA</v>
      </c>
      <c r="F1409" t="str">
        <v>PDA</v>
      </c>
      <c r="G1409" t="str">
        <v>PDA</v>
      </c>
      <c r="H1409" t="str" xml:space="preserve">
        <v xml:space="preserve">la aplicación mi tienda no permite tomar fotos; para gestionar agotados_x000d_
Sección en la tienda o ubicación del usuario_x000d_
_x000d_
metro zipaquira_x000d_
_x000d_
Jefe de área asignación de la PDT_x000d_
_x000d_
Yanethe bonilla</v>
      </c>
      <c r="I1409" t="str" xml:space="preserve">
        <v xml:space="preserve">la aplicación mi tienda no permite tomar fotos; para gestionar agotados_x000d_
Sección en la tienda o ubicación del usuario_x000d_
_x000d_
metro zipaquira_x000d_
_x000d_
Jefe de área asignación de la PDT_x000d_
_x000d_
Yanethe bonilla</v>
      </c>
      <c r="J1409" t="str">
        <v>Se realizó la verificación de la PDA; se borro la cache y los datos de la aplicación. Se ingresa nuevamente el usuario y funciona correctamente. Se deja Operativa la PDA.</v>
      </c>
      <c r="K1409">
        <v>45714.729166666664</v>
      </c>
      <c r="L1409">
        <v>45714.75347222222</v>
      </c>
      <c r="M1409">
        <v>45714</v>
      </c>
      <c r="N1409" t="str">
        <f>TEXT(M1409, "DDDD")</f>
        <v>miércoles</v>
      </c>
      <c r="O1409" t="str">
        <v>M077 METRO ZIPAQUIRA</v>
      </c>
      <c r="P1409" t="str">
        <v>ZIPAQUIRA</v>
      </c>
      <c r="Q1409" t="str">
        <f>IF(ISBLANK(P1409),"0",(VLOOKUP(P1409,REGION,2,FALSE)))</f>
        <v>BOGOTA</v>
      </c>
      <c r="R1409" t="str">
        <v>ALEXANDER CASTILLO SOTELO</v>
      </c>
      <c r="S1409">
        <f>IF(ISBLANK(R1409),"0", VLOOKUP(R1409,PERSONAL,2,FALSE))</f>
        <v>80216449</v>
      </c>
      <c r="T1409" t="str">
        <v>ALIADO</v>
      </c>
      <c r="U1409">
        <v>0.8125</v>
      </c>
      <c r="V1409">
        <v>0.8333333333333334</v>
      </c>
      <c r="W1409">
        <f>V1409-U1409</f>
        <v>0.02083333333333337</v>
      </c>
      <c r="X1409">
        <v>1</v>
      </c>
      <c r="Y1409">
        <f>NETWORKDAYS(K1409,M1409)</f>
        <v>1</v>
      </c>
      <c r="Z1409" t="str">
        <f>IF(Y1409&lt;=2,"CUMPLE","NO CUMPLE")</f>
        <v>CUMPLE</v>
      </c>
      <c r="AB1409" t="str">
        <v>POR TICKET</v>
      </c>
      <c r="AC1409" t="str">
        <f>TEXT(M1409,"mmmm")</f>
        <v>febrero</v>
      </c>
      <c r="AD1409" t="str">
        <f>TEXT(M1409,"yyyy")</f>
        <v>yyyy</v>
      </c>
      <c r="AE1409">
        <f>W1409*60*24</f>
        <v>30.000000000000053</v>
      </c>
      <c r="AF1409">
        <f>AE1409/60</f>
        <v>0.5000000000000009</v>
      </c>
      <c r="AG1409">
        <f>AE1409/60</f>
        <v>0.5000000000000009</v>
      </c>
      <c r="AH1409">
        <f>L1409-K1409</f>
        <v>0.024305555554747116</v>
      </c>
      <c r="AI1409">
        <f>AH1409*24*60</f>
        <v>34.99999999883585</v>
      </c>
      <c r="AJ1409">
        <f>75728*X1409</f>
        <v>75728</v>
      </c>
    </row>
    <row r="1410" xml:space="preserve">
      <c r="A1410">
        <v>1201598</v>
      </c>
      <c r="B1410" t="str">
        <v>INCIDENTE</v>
      </c>
      <c r="C1410" t="str">
        <v>CERRADO</v>
      </c>
      <c r="D1410" t="str">
        <v>TIENDA</v>
      </c>
      <c r="E1410" t="str">
        <v>PDT</v>
      </c>
      <c r="F1410" t="str">
        <v>PDT</v>
      </c>
      <c r="G1410" t="str">
        <v>PDT</v>
      </c>
      <c r="H1410" t="str" xml:space="preserve">
        <v xml:space="preserve">Buen dia; por favor me colabora el PDT con serial 21178B079A esta presentando atrasos y bloqueos a la hora de realizar el escaneo de los codigos de barras. Gracias_x000d_
</v>
      </c>
      <c r="I1410" t="str" xml:space="preserve">
        <v xml:space="preserve">Buen dia; por favor me colabora el PDT con serial 21178B079A esta presentando atrasos y bloqueos a la hora de realizar el escaneo de los codigos de barras. Gracias_x000d_
</v>
      </c>
      <c r="J1410" t="str" xml:space="preserve">
        <v xml:space="preserve">26/2/2025_x000d_
HORA INICIO:4:30 PM_x000d_
HORA FIN :7:30 PM _x000d_
Me dirijo al área de vigilancia donde se encuentra el equipo pda con serial 21178B09A que se refiere en el ticket. Se evidencia que el_x000d_
equipo presenta lentitud a la hora de escanear los códigos de los tiquetes entregados a los clientes de la tienda al realizar su compra_x000d_
para validación de seguridad._x000d_
Se realiza un desbloqueo del actual usuario y se logra de nuevo como administrador para acceder a la app "Janis app manager" dónde;_x000d_
según el manual de configuración para este equipo se procede a realizar la descarga del archivo instalador para el complemento "Janis_x000d_
Picking"; tras lo cual se escanea el código correspondiente a la configuración; y; una vez instalada se verifica que sea la última versión_x000d_
del aplicativo. Se verifica la funcionalidad del dispositivo y se documenta todo el proceso en imágenes; tras lo cual se realiza el_x000d_
desbloqueo como administrador y se loguea como usuario para realizar las pruebas correspondientes y se detecta que no está_x000d_
realizando el escaneo así que se pospone la resolución del ticket 1201598 para el día siguiente debido a que ya no se encuentra personal_x000d_
para seguir realizando pruebas y se procede a abandonar la tienda Jumbo de Girardot._x000d_
27/2/2025_x000d_
HORA INICIO:8:00_x000d_
HORA FIN:10:40_x000d_
Continuación del ticket número 1201598(DIA 2) en Jumbo de Girardot._x000d_
Procediendo a llegar a sitio el 27 de febrero de 2025 sobre las 8:00 AM; ingreso por puerta de empleados; Me dirijo al área de vigilancia donde se encuentra el equipo _x000d_
pdt con serial 21178B09A al que se refiere en el ticket. Se realiza una nueva inspección del dispositivo; evidencia que continúa mostrando problemas al escanear los _x000d_
códigos a pesar de las labores efectuadas como parte de la resolución del ticket el día anterior; de tal manera que se procede a iniciar el protocolo de formateo del _x000d_
dispositivo siguiendo los pasos del manual solución de contenidos: Configuración Eda 51 por medio de Enterprice Provising._x000d_
Se escanea el código para restablecer el equipo a los valores por default; luego de lo que se escanean los códigos de configuración de los parámetros para la pdt; se _x000d_
realiza la validación de fecha y hora y se continúa con la configuración de la cuenta de servicio según parámetros establecidos. Se comprueba que la versión del _x000d_
firmware sea superior a la 0.28 y se omite el paso de la descarga al evidenciar que cuenta con una versión posterior. Se escanean los códigos para la descarga de _x000d_
aplicaciones; así como para la configuración Mocha. Luego se usa el código para copiar los perfiles de AppLock y se procede a la configuración del usuario admin. _x000d_
También se hace la configuración de IP widget; y; seguidamente el proceso de modificación de los valores de las teclas en Mochasoft; incluyendo la asignación de _x000d_
contraseña y bloqueo de la configuración. Por último; como menciona el manual se realiza la instalación de la app Janis Picking y su configuración usando el QR _x000d_
correspondiente. Se reinicia la pdt y se realizan pruebas satisfactorias de su funcionamiento por parte del área de seguridad; quienes reciben el dispositivo a _x000d_
conformidad. Así se da por terminado el ticket 1201598._x000d_
_x000d_
</v>
      </c>
      <c r="K1410">
        <v>45714.501388888886</v>
      </c>
      <c r="L1410">
        <v>45714.504166666666</v>
      </c>
      <c r="M1410">
        <v>45714</v>
      </c>
      <c r="N1410" t="str">
        <f>TEXT(M1410, "DDDD")</f>
        <v>miércoles</v>
      </c>
      <c r="O1410" t="str" xml:space="preserve">
        <v xml:space="preserve">J047 JUMBO GIRARDOT_x000d_
_x000d_
</v>
      </c>
      <c r="P1410" t="str">
        <v>GIRARDOT</v>
      </c>
      <c r="Q1410" t="str">
        <f>IF(ISBLANK(P1410),"0",(VLOOKUP(P1410,REGION,2,FALSE)))</f>
        <v>OCCIDENTE</v>
      </c>
      <c r="R1410" t="str">
        <v>Michael Smit Villabon Trujillo</v>
      </c>
      <c r="S1410" t="e">
        <f>IF(ISBLANK(R1410),"0", VLOOKUP(R1410,PERSONAL,2,FALSE))</f>
        <v>#N/A</v>
      </c>
      <c r="T1410" t="str">
        <v>ALIADO</v>
      </c>
      <c r="U1410">
        <v>0.6875</v>
      </c>
      <c r="V1410">
        <v>0.8125</v>
      </c>
      <c r="W1410">
        <v>0.25</v>
      </c>
      <c r="X1410" t="str">
        <v>2;5</v>
      </c>
      <c r="Y1410">
        <f>NETWORKDAYS(K1410,M1410)</f>
        <v>1</v>
      </c>
      <c r="Z1410" t="str">
        <f>IF(Y1410&lt;=2,"CUMPLE","NO CUMPLE")</f>
        <v>CUMPLE</v>
      </c>
      <c r="AA1410" t="str">
        <v>Tecnico atendio el Servicio en 2 dias dado que no habia personal para realizar pruebas</v>
      </c>
      <c r="AB1410" t="str">
        <v>POR TICKET</v>
      </c>
      <c r="AC1410" t="str">
        <f>TEXT(M1410,"mmmm")</f>
        <v>febrero</v>
      </c>
      <c r="AD1410" t="str">
        <f>TEXT(M1410,"yyyy")</f>
        <v>yyyy</v>
      </c>
      <c r="AE1410">
        <f>W1410*60*24</f>
        <v>360</v>
      </c>
      <c r="AF1410">
        <f>AE1410/60</f>
        <v>6</v>
      </c>
      <c r="AG1410">
        <f>AE1410/60</f>
        <v>6</v>
      </c>
      <c r="AH1410">
        <f>L1410-K1410</f>
        <v>0.002777777779556345</v>
      </c>
      <c r="AI1410">
        <f>AH1410*24*60</f>
        <v>4.000000002561137</v>
      </c>
      <c r="AJ1410" t="e">
        <f>75728*X1410</f>
        <v>#VALUE!</v>
      </c>
    </row>
    <row r="1411" xml:space="preserve">
      <c r="A1411">
        <v>1198249</v>
      </c>
      <c r="B1411" t="str">
        <v>INCIDENTE</v>
      </c>
      <c r="C1411" t="str">
        <v>ABIERTO</v>
      </c>
      <c r="D1411" t="str">
        <v>TIENDA</v>
      </c>
      <c r="E1411" t="str">
        <v>EQUIPOS</v>
      </c>
      <c r="F1411" t="str">
        <v>EQUIPOS</v>
      </c>
      <c r="G1411" t="str">
        <v>EQUIPOS</v>
      </c>
      <c r="H1411" t="str">
        <v>cordial saludo; al recibir la visita de Credibanco el datafono de la poss # 6 caja inalámbrica; es revisar y hacer re ponchar los conectores rj45 ya que no tienen seguro y se encuentra en mal estado y por parte de sistema revisar la parte de de seguridad de la IP asignada; ya que tiene bloqueada la comunicación o tiene restricción de Mac; y el cable esta dañado.172028063042 IP asignada a esa pos</v>
      </c>
      <c r="I1411" t="str">
        <v>cordial saludo; al recibir la visita de Credibanco el datafono de la poss # 6 caja inalámbrica; es revisar y hacer re ponchar los conectores rj45 ya que no tienen seguro y se encuentra en mal estado y por parte de sistema revisar la parte de de seguridad de la IP asignada; ya que tiene bloqueada la comunicación o tiene restricción de Mac; y el cable esta dañado.172028063042 IP asignada a esa pos</v>
      </c>
      <c r="J1411" t="str" xml:space="preserve">
        <v xml:space="preserve">Siendo las 9:00 am me dirijo al área donde se encuentra el datafono de la poss #6 caja inalámbrica que se refiere en el ticket. Se hace _x000d_
análisis del estado de red del datafono credibanco evidenciando que está sin red; por lo que no funciona correctamente. se hace la _x000d_
debida revisión al datafono y los cables LAN conectados desde el datafono al microsensor. se procede a reiniciar el datafono; sin efecto _x000d_
alguno. Luego con ayuda del soporte técnico se hace un test de redes para saber si el microsensor está en línea; se hace el cambio de _x000d_
conectores LAN. por último; se procede a reiniciar el microsensor. ningún procedimiento da efecto; por lo que se llega a la conclusión de _x000d_
que el problema lo tiene internamente el banco; esta conclusión se le da a conocer a la supervisora. De esta forma damos por terminado _x000d_
el ticket 1198249 en la ciudad de palmira; tienda metro; a las 11:40 am.</v>
      </c>
      <c r="K1411">
        <v>45713.71111111111</v>
      </c>
      <c r="L1411">
        <v>45714.63611111111</v>
      </c>
      <c r="M1411">
        <v>45715</v>
      </c>
      <c r="N1411" t="str">
        <f>TEXT(M1411, "DDDD")</f>
        <v>jueves</v>
      </c>
      <c r="O1411" t="str">
        <v>M006 METRO PALMIRA</v>
      </c>
      <c r="P1411" t="str">
        <v>PALMIRA</v>
      </c>
      <c r="Q1411" t="str">
        <f>IF(ISBLANK(P1411),"0",(VLOOKUP(P1411,REGION,2,FALSE)))</f>
        <v>OCCIDENTE</v>
      </c>
      <c r="R1411" t="str">
        <v>Michael Smit Villabon Trujillo</v>
      </c>
      <c r="S1411" t="e">
        <f>IF(ISBLANK(R1411),"0", VLOOKUP(R1411,PERSONAL,2,FALSE))</f>
        <v>#N/A</v>
      </c>
      <c r="T1411" t="str">
        <v>ALIADO</v>
      </c>
      <c r="U1411">
        <v>0.375</v>
      </c>
      <c r="V1411">
        <v>0.4861111111111111</v>
      </c>
      <c r="W1411">
        <f>V1411-U1411</f>
        <v>0.1111111111111111</v>
      </c>
      <c r="X1411">
        <v>1</v>
      </c>
      <c r="Y1411">
        <f>NETWORKDAYS(K1411,M1411)</f>
        <v>3</v>
      </c>
      <c r="Z1411" t="str">
        <f>IF(Y1411&lt;=2,"CUMPLE","NO CUMPLE")</f>
        <v>NO CUMPLE</v>
      </c>
      <c r="AB1411" t="str">
        <v>POR TICKET</v>
      </c>
      <c r="AC1411" t="str">
        <f>TEXT(M1411,"mmmm")</f>
        <v>febrero</v>
      </c>
      <c r="AD1411" t="str">
        <f>TEXT(M1411,"yyyy")</f>
        <v>yyyy</v>
      </c>
      <c r="AE1411">
        <f>W1411*60*24</f>
        <v>160</v>
      </c>
      <c r="AF1411">
        <f>AE1411/60</f>
        <v>2.6666666666666665</v>
      </c>
      <c r="AG1411">
        <f>AE1411/60</f>
        <v>2.6666666666666665</v>
      </c>
      <c r="AH1411">
        <f>L1411-K1411</f>
        <v>0.9250000000029104</v>
      </c>
      <c r="AI1411">
        <f>AH1411*24*60</f>
        <v>1332.000000004191</v>
      </c>
      <c r="AJ1411">
        <f>75728*X1411</f>
        <v>75728</v>
      </c>
    </row>
    <row r="1412" xml:space="preserve">
      <c r="A1412">
        <v>1199005</v>
      </c>
      <c r="B1412" t="str">
        <v>INCIDENTE</v>
      </c>
      <c r="C1412" t="str">
        <v>ABIERTO</v>
      </c>
      <c r="D1412" t="str">
        <v>TIENDA</v>
      </c>
      <c r="E1412" t="str">
        <v>BALANZA</v>
      </c>
      <c r="F1412" t="str">
        <v>BALANZA</v>
      </c>
      <c r="G1412" t="str">
        <v>BALANZA</v>
      </c>
      <c r="H1412" t="str" xml:space="preserve">
        <v xml:space="preserve">Buen día Nos pueden ayudar con una revisión de las 3 balanzas de mesas; ya que están presentando fallas nuevamente con los stickers; salen descontroladamente. se cambio el rollo por si era problema de humedad en el pero aun persiste._x000d_
_x000d_
Indica la ubicacion de tu balanza en la tienda_x000d_
_x000d_
plataforma fruver Medellín</v>
      </c>
      <c r="I1412" t="str" xml:space="preserve">
        <v xml:space="preserve">Buen día Nos pueden ayudar con una revisión de las 3 balanzas de mesas; ya que están presentando fallas nuevamente con los stickers; salen descontroladamente. se cambio el rollo por si era problema de humedad en el pero aun persiste._x000d_
_x000d_
Indica la ubicacion de tu balanza en la tienda_x000d_
_x000d_
plataforma fruver Medellín</v>
      </c>
      <c r="J1412" t="str" xml:space="preserve">
        <v xml:space="preserve">1199005 - Buen día Nos pueden ayudar con una revisión de las 3 balanzas de mesas; ya que están presentando fallas nuevamente con los stickers; salen descontroladamente. se cambio el rollo por si era problema de humedad en el pero aun persiste._x000d_
_x000d_
Indica la ubicacion de tu balanza en la tienda_x000d_
solución se llega a sitio se procede a revisar la balanza la cual está botando muchos tickets con número de serial: C329521529 se le hace limpieza y mantenimiento al sensor se realizan pruebas con un camión cargado el usuario pesa correctamente todo (queda trabajando ok); no obstante se revisan las balanzas con número de serial: C329521531 y C329521547 las cuales presentan un bloqueo nos comunicamos con el área de sistemas de cencosud y hacemos las validaciones correspondientes las cuales nos arrojan que el cable de las celdas está presentando fallas por este motivo no se le da solución a esas dos balanzas lo que nos comentan es que el proceso es de ranza se adjuntan las evidencias tomadas en el proceso.</v>
      </c>
      <c r="K1412">
        <v>45714.395833333336</v>
      </c>
      <c r="L1412">
        <v>45714.42152777778</v>
      </c>
      <c r="M1412">
        <v>45715</v>
      </c>
      <c r="N1412" t="str">
        <f>TEXT(M1412, "DDDD")</f>
        <v>jueves</v>
      </c>
      <c r="O1412" t="str" xml:space="preserve">
        <v xml:space="preserve">L186 CD SABANETA FRUVER_x000d_
_x000d_
</v>
      </c>
      <c r="P1412" t="str">
        <v>SABANETA</v>
      </c>
      <c r="Q1412" t="str">
        <v>CENTRO</v>
      </c>
      <c r="R1412" t="str">
        <v>Carlos Mario Morelo Durango</v>
      </c>
      <c r="S1412" t="e">
        <f>IF(ISBLANK(R1412),"0", VLOOKUP(R1412,PERSONAL,2,FALSE))</f>
        <v>#N/A</v>
      </c>
      <c r="T1412" t="str">
        <v>DIRECTO</v>
      </c>
      <c r="U1412">
        <v>0.375</v>
      </c>
      <c r="V1412">
        <v>0.5416666666666666</v>
      </c>
      <c r="W1412">
        <f>V1412-U1412</f>
        <v>0.16666666666666663</v>
      </c>
      <c r="X1412">
        <v>2</v>
      </c>
      <c r="Y1412">
        <f>NETWORKDAYS(K1412,M1412)</f>
        <v>2</v>
      </c>
      <c r="Z1412" t="str">
        <f>IF(Y1412&lt;=2,"CUMPLE","NO CUMPLE")</f>
        <v>CUMPLE</v>
      </c>
      <c r="AB1412" t="str">
        <v>POR TICKET</v>
      </c>
      <c r="AC1412" t="str">
        <f>TEXT(M1412,"mmmm")</f>
        <v>febrero</v>
      </c>
      <c r="AD1412" t="str">
        <f>TEXT(M1412,"yyyy")</f>
        <v>yyyy</v>
      </c>
      <c r="AE1412">
        <f>W1412*60*24</f>
        <v>239.99999999999994</v>
      </c>
      <c r="AF1412">
        <f>AE1412/60</f>
        <v>3.999999999999999</v>
      </c>
      <c r="AG1412">
        <f>AE1412/60</f>
        <v>3.999999999999999</v>
      </c>
      <c r="AH1412">
        <f>L1412-K1412</f>
        <v>0.02569444444088731</v>
      </c>
      <c r="AI1412">
        <f>AH1412*24*60</f>
        <v>36.999999994877726</v>
      </c>
      <c r="AJ1412">
        <f>75728*X1412</f>
        <v>151456</v>
      </c>
    </row>
    <row r="1413" xml:space="preserve">
      <c r="A1413">
        <v>1204844</v>
      </c>
      <c r="B1413" t="str">
        <v>INCIDENTE</v>
      </c>
      <c r="C1413" t="str">
        <v>CERRADO</v>
      </c>
      <c r="D1413" t="str">
        <v>TIENDA</v>
      </c>
      <c r="E1413" t="str">
        <v>PDT</v>
      </c>
      <c r="F1413" t="str">
        <v>PDT</v>
      </c>
      <c r="G1413" t="str">
        <v>PDT</v>
      </c>
      <c r="H1413" t="str" xml:space="preserve">
        <v xml:space="preserve">Buen dia. La PDT del area de seguridad con numero serial 21178B0566 presenta retrasos al momento de leer el codigo de la factura del usuario; pues se queda cargando. Agradezco su colaboracion al respecto._x000d_
</v>
      </c>
      <c r="I1413" t="str" xml:space="preserve">
        <v xml:space="preserve">Buen dia. La PDT del area de seguridad con numero serial 21178B0566 presenta retrasos al momento de leer el codigo de la factura del usuario; pues se queda cargando. Agradezco su colaboracion al respecto._x000d_
</v>
      </c>
      <c r="J1413" t="str" xml:space="preserve">
        <v xml:space="preserve">Procediendo a llegar a sitio el 27 de febrero de 2025 sobre las 10:40 am. Me dirijo al área de _x000d_
vigilancia donde se encuentra el equipo pda con serial 21178B0566 al que se refiere en el ticket. Se evidencia que el equipo presenta lentitud a la hora de _x000d_
escanear los códigos de los tiquetes entregados a los clientes de la tienda al realizar su compra para validación de seguridad. Se procede a iniciar el protocolo de _x000d_
formateo del dispositivo siguiendo los pasos del manual solución de contenidos: Configuración Eda 51 por medio de Enterprice Provising. Se escanea el código _x000d_
para restablecer el equipo a los valores por default;luego de lo que se escanean los códigos de configuración de los parámetros para la pdt; se realiza la _x000d_
validación de fecha y hora y se continúa con la configuración de la cuenta de servicio según parámetros establecidos. Se comprueba que la versión del firmware _x000d_
sea superior a la 0.28 y se omite el paso de la descarga al evidenciar que cuenta con una versión posterior. Se escanean los códigos para la descarga de _x000d_
aplicaciones; así como para la configuración Mocha. Luego se usa el código para copiar los perfiles de AppLock y se procede a la configuración del usuario admin. _x000d_
También se hace la configuración de IP widget;y; seguidamente el proceso de modificación de los valores de las teclas en Mochasoft; incluyendo la asignación de _x000d_
contraseña y bloqueo de la configuración. Por último; como menciona el manual se realiza la instalación de la app Janis Picking y su configuración usando el QR _x000d_
correspondiente. Se reinicia la pdt y se realizan pruebas satisfactorias de su funcionamiento por parte del área de seguridad; quienes reciben el dispositivo a _x000d_
conformidad. Así se da por terminado el ticket 1204844 y se procede a retiro de la tienda Jumbo Girardot.</v>
      </c>
      <c r="K1413">
        <v>45715.41180555556</v>
      </c>
      <c r="L1413">
        <v>45715.41388888889</v>
      </c>
      <c r="M1413">
        <v>45715</v>
      </c>
      <c r="N1413" t="str">
        <f>TEXT(M1413, "DDDD")</f>
        <v>jueves</v>
      </c>
      <c r="O1413" t="str" xml:space="preserve">
        <v xml:space="preserve">J047 JUMBO GIRARDOT_x000d_
_x000d_
</v>
      </c>
      <c r="P1413" t="str">
        <v>GIRARDOT</v>
      </c>
      <c r="Q1413" t="str">
        <f>IF(ISBLANK(P1413),"0",(VLOOKUP(P1413,REGION,2,FALSE)))</f>
        <v>OCCIDENTE</v>
      </c>
      <c r="R1413" t="str">
        <v>Michael Smit Villabon Trujillo</v>
      </c>
      <c r="S1413" t="e">
        <f>IF(ISBLANK(R1413),"0", VLOOKUP(R1413,PERSONAL,2,FALSE))</f>
        <v>#N/A</v>
      </c>
      <c r="T1413" t="str">
        <v>ALIADO</v>
      </c>
      <c r="U1413">
        <v>0.4444444444444444</v>
      </c>
      <c r="V1413">
        <v>0.5694444444444444</v>
      </c>
      <c r="W1413">
        <f>V1413-U1413</f>
        <v>0.125</v>
      </c>
      <c r="X1413" t="str">
        <v>1;5</v>
      </c>
      <c r="Y1413">
        <f>NETWORKDAYS(K1413,M1413)</f>
        <v>1</v>
      </c>
      <c r="Z1413" t="str">
        <f>IF(Y1413&lt;=2,"CUMPLE","NO CUMPLE")</f>
        <v>CUMPLE</v>
      </c>
      <c r="AB1413" t="str">
        <v>POR TICKET</v>
      </c>
      <c r="AC1413" t="str">
        <f>TEXT(M1413,"mmmm")</f>
        <v>febrero</v>
      </c>
      <c r="AD1413" t="str">
        <f>TEXT(M1413,"yyyy")</f>
        <v>yyyy</v>
      </c>
      <c r="AE1413">
        <f>W1413*60*24</f>
        <v>180</v>
      </c>
      <c r="AF1413">
        <f>AE1413/60</f>
        <v>3</v>
      </c>
      <c r="AG1413">
        <f>AE1413/60</f>
        <v>3</v>
      </c>
      <c r="AH1413">
        <f>L1413-K1413</f>
        <v>0.0020833333328482695</v>
      </c>
      <c r="AI1413">
        <f>AH1413*24*60</f>
        <v>2.999999999301508</v>
      </c>
      <c r="AJ1413" t="e">
        <f>75728*X1413</f>
        <v>#VALUE!</v>
      </c>
    </row>
    <row r="1414" xml:space="preserve">
      <c r="A1414">
        <v>1197770</v>
      </c>
      <c r="B1414" t="str">
        <v>INCIDENTE</v>
      </c>
      <c r="C1414" t="str">
        <v>CERRADO</v>
      </c>
      <c r="D1414" t="str">
        <v>TIENDA</v>
      </c>
      <c r="E1414" t="str">
        <v>PDT</v>
      </c>
      <c r="F1414" t="str">
        <v>PDT</v>
      </c>
      <c r="G1414" t="str">
        <v>PDT</v>
      </c>
      <c r="H1414" t="str" xml:space="preserve">
        <v xml:space="preserve">Buena tarde; Presentamos falla en la PDT porque no aparece las flechas de dirección de la aplicación_x000d_
</v>
      </c>
      <c r="I1414" t="str" xml:space="preserve">
        <v xml:space="preserve">Buena tarde; Presentamos falla en la PDT porque no aparece las flechas de dirección de la aplicación_x000d_
</v>
      </c>
      <c r="J1414" t="str">
        <v>Se realizo la actualización del FW y el formateo de la PDA; luego se hizo la instalación de cada aplicación y su configuración. Se deja operativa la PDA.</v>
      </c>
      <c r="K1414">
        <v>45714.725694444445</v>
      </c>
      <c r="L1414">
        <v>45715.364583333336</v>
      </c>
      <c r="M1414">
        <v>45715</v>
      </c>
      <c r="N1414" t="str">
        <f>TEXT(M1414, "DDDD")</f>
        <v>jueves</v>
      </c>
      <c r="O1414" t="str" xml:space="preserve">
        <v xml:space="preserve">M074 METRO FACATATIVA_x000d_
_x000d_
</v>
      </c>
      <c r="P1414" t="str">
        <v>FACATATIVA</v>
      </c>
      <c r="Q1414" t="str">
        <f>IF(ISBLANK(P1414),"0",(VLOOKUP(P1414,REGION,2,FALSE)))</f>
        <v>BOGOTA</v>
      </c>
      <c r="R1414" t="str">
        <v>ALEXANDER CASTILLO SOTELO</v>
      </c>
      <c r="S1414">
        <f>IF(ISBLANK(R1414),"0", VLOOKUP(R1414,PERSONAL,2,FALSE))</f>
        <v>80216449</v>
      </c>
      <c r="T1414" t="str">
        <v>ALIADO</v>
      </c>
      <c r="U1414">
        <v>0.6666666666666666</v>
      </c>
      <c r="V1414">
        <v>0.7152777777777778</v>
      </c>
      <c r="W1414">
        <f>V1414-U1414</f>
        <v>0.04861111111111116</v>
      </c>
      <c r="X1414">
        <v>1</v>
      </c>
      <c r="Y1414">
        <f>NETWORKDAYS(K1414,M1414)</f>
        <v>2</v>
      </c>
      <c r="Z1414" t="str">
        <f>IF(Y1414&lt;=2,"CUMPLE","NO CUMPLE")</f>
        <v>CUMPLE</v>
      </c>
      <c r="AB1414" t="str">
        <v>POR TICKET</v>
      </c>
      <c r="AC1414" t="str">
        <f>TEXT(M1414,"mmmm")</f>
        <v>febrero</v>
      </c>
      <c r="AD1414" t="str">
        <f>TEXT(M1414,"yyyy")</f>
        <v>yyyy</v>
      </c>
      <c r="AE1414">
        <f>W1414*60*24</f>
        <v>70.00000000000007</v>
      </c>
      <c r="AF1414">
        <f>AE1414/60</f>
        <v>1.1666666666666679</v>
      </c>
      <c r="AG1414">
        <f>AE1414/60</f>
        <v>1.1666666666666679</v>
      </c>
      <c r="AH1414">
        <f>L1414-K1414</f>
        <v>0.6388888888905058</v>
      </c>
      <c r="AI1414">
        <f>AH1414*24*60</f>
        <v>920.0000000023283</v>
      </c>
      <c r="AJ1414">
        <f>75728*X1414</f>
        <v>75728</v>
      </c>
    </row>
    <row r="1415" xml:space="preserve">
      <c r="A1415">
        <v>1200076</v>
      </c>
      <c r="B1415" t="str">
        <v>INCIDENTE</v>
      </c>
      <c r="C1415" t="str">
        <v>CERRADO</v>
      </c>
      <c r="D1415" t="str">
        <v>TIENDA</v>
      </c>
      <c r="E1415" t="str">
        <v>RELOJES</v>
      </c>
      <c r="F1415" t="str">
        <v>RELOJES</v>
      </c>
      <c r="G1415" t="str">
        <v>RELOJES</v>
      </c>
      <c r="H1415" t="str" xml:space="preserve">
        <v xml:space="preserve">Reloj no se reinicia; no prendió dejo de funcionar_x000d_
</v>
      </c>
      <c r="I1415" t="str" xml:space="preserve">
        <v xml:space="preserve">Reloj no se reinicia; no prendió dejo de funcionar_x000d_
</v>
      </c>
      <c r="J1415" t="str">
        <v>me encuentro en sitio y me dirijo a contralor para que me permita el acceso y me desplazo al lugar donde se encuentra el reloj y quito el tornillo de seguridad y retiro el reloj de la pared etiro los tornillos de de seguridad y desconecto el punto de red; ubico el telefono de ATC y lo llevo hasta el punto de red del CONTROL RELOJ y conecto el cable pero sin cambios o comunicacion informo al ing edwin quien me comparte el contacto de telecomunicaciones y tratamos de verificar el punto de red en el swich; entre puebas conecto el control reloj en otro punto de red y este enciende indicando que esta funcional;conecto el telefono en su punto de red y este no enciende le informo al compañero de telecomunicaciones y me pide la mac para rastrearle el puerto; no se pudo solucionar la comunicacion en el punto de red original; se me indicica ubicar el control reloj en el area de sistemas y al swick en el area y elevado para evitar daños posteriores y se informa que el telefono de ATC queda sin comunicacion pero conectado al punto; informo a  mi RMM jonathan pardo;yeison caceres y soporte cencosud edwin bolaños; me retiro del sitio</v>
      </c>
      <c r="K1415">
        <v>45714.441666666666</v>
      </c>
      <c r="L1415">
        <v>45715.50902777778</v>
      </c>
      <c r="M1415">
        <v>45716</v>
      </c>
      <c r="N1415" t="str">
        <f>TEXT(M1415, "DDDD")</f>
        <v>viernes</v>
      </c>
      <c r="O1415" t="str" xml:space="preserve">
        <v xml:space="preserve">J036 JUMBO POPAYAN CAMPANARIO_x000d_
_x000d_
</v>
      </c>
      <c r="P1415" t="str">
        <v>POPAYAN</v>
      </c>
      <c r="Q1415" t="str">
        <f>IF(ISBLANK(P1415),"0",(VLOOKUP(P1415,REGION,2,FALSE)))</f>
        <v>OCCIDENTE</v>
      </c>
      <c r="R1415" t="str">
        <v>Daniel Fernando Paredes Arteaga</v>
      </c>
      <c r="S1415">
        <f>IF(ISBLANK(R1415),"0", VLOOKUP(R1415,PERSONAL,2,FALSE))</f>
        <v>10301691</v>
      </c>
      <c r="T1415" t="str">
        <v>DIRECTO</v>
      </c>
      <c r="U1415">
        <v>0.5208333333333334</v>
      </c>
      <c r="V1415">
        <v>0.7708333333333334</v>
      </c>
      <c r="W1415">
        <f>V1415-U1415</f>
        <v>0.25</v>
      </c>
      <c r="X1415" t="str">
        <v>2;5</v>
      </c>
      <c r="Y1415">
        <f>NETWORKDAYS(K1415,M1415)</f>
        <v>3</v>
      </c>
      <c r="Z1415" t="str">
        <f>IF(Y1415&lt;=2,"CUMPLE","NO CUMPLE")</f>
        <v>NO CUMPLE</v>
      </c>
      <c r="AB1415" t="str">
        <v>POR TICKET</v>
      </c>
      <c r="AC1415" t="str">
        <f>TEXT(M1415,"mmmm")</f>
        <v>febrero</v>
      </c>
      <c r="AD1415" t="str">
        <f>TEXT(M1415,"yyyy")</f>
        <v>yyyy</v>
      </c>
      <c r="AE1415">
        <f>W1415*60*24</f>
        <v>360</v>
      </c>
      <c r="AF1415">
        <f>AE1415/60</f>
        <v>6</v>
      </c>
      <c r="AG1415">
        <f>AE1415/60</f>
        <v>6</v>
      </c>
      <c r="AH1415">
        <f>L1415-K1415</f>
        <v>1.0673611111124046</v>
      </c>
      <c r="AI1415">
        <f>AH1415*24*60</f>
        <v>1537.0000000018626</v>
      </c>
      <c r="AJ1415" t="e">
        <f>75728*X1415</f>
        <v>#VALUE!</v>
      </c>
    </row>
    <row r="1416" xml:space="preserve">
      <c r="A1416">
        <v>1202440</v>
      </c>
      <c r="B1416" t="str">
        <v>INCIDENTE</v>
      </c>
      <c r="C1416" t="str">
        <v>CERRADO</v>
      </c>
      <c r="D1416" t="str">
        <v>TIENDA</v>
      </c>
      <c r="E1416" t="str">
        <v>ACOMPAÑAMIENTO</v>
      </c>
      <c r="F1416" t="str">
        <v>ACOMPAÑAMIENTO</v>
      </c>
      <c r="G1416" t="str">
        <v>ACOMPAÑAMIENTO</v>
      </c>
      <c r="H1416" t="str" xml:space="preserve">
        <v xml:space="preserve">Buenas tardes se requiere acmpñamiento el dia sabado; de 10 a 7 pm en la tienda Jumbo las vegas_x000d_
</v>
      </c>
      <c r="I1416" t="str" xml:space="preserve">
        <v xml:space="preserve">Buenas tardes se requiere acmpñamiento el dia sabado; de 10 a 7 pm en la tienda Jumbo las vegas_x000d_
</v>
      </c>
      <c r="J1416" t="str">
        <v>se llega a sitio se procede a hacer el acompañamiento a la post cada 30 minutos se hacía ronda se tomaba evidencia Y si le mandaba al ingeniero de sistemas de la tienda ; en el proceso de acompañamiento no hubo ninguna novedad</v>
      </c>
      <c r="K1416">
        <v>45714.73611111111</v>
      </c>
      <c r="L1416">
        <v>45714.777083333334</v>
      </c>
      <c r="M1416">
        <v>45717</v>
      </c>
      <c r="N1416" t="str">
        <f>TEXT(M1416, "DDDD")</f>
        <v>sábado</v>
      </c>
      <c r="O1416" t="str" xml:space="preserve">
        <v xml:space="preserve">J024 JUMBO PREMIUM PLAZA_x000d_
_x000d_
</v>
      </c>
      <c r="P1416" t="str">
        <v>MEDELLIN</v>
      </c>
      <c r="Q1416" t="str">
        <f>IF(ISBLANK(P1416),"0",(VLOOKUP(P1416,REGION,2,FALSE)))</f>
        <v>CENTRO</v>
      </c>
      <c r="R1416" t="str">
        <v>Carlos Mario Morelo Durango</v>
      </c>
      <c r="S1416" t="e">
        <f>IF(ISBLANK(R1416),"0", VLOOKUP(R1416,PERSONAL,2,FALSE))</f>
        <v>#N/A</v>
      </c>
      <c r="T1416" t="str">
        <v>DIRECTO</v>
      </c>
      <c r="U1416">
        <v>0.4166666666666667</v>
      </c>
      <c r="V1416">
        <v>0.7916666666666666</v>
      </c>
      <c r="W1416">
        <f>V1416-U1416</f>
        <v>0.37499999999999994</v>
      </c>
      <c r="X1416" t="str">
        <v>2;5</v>
      </c>
      <c r="Y1416">
        <f>NETWORKDAYS(K1416,M1416)</f>
        <v>3</v>
      </c>
      <c r="Z1416" t="str">
        <f>IF(Y1416&lt;=2,"CUMPLE","NO CUMPLE")</f>
        <v>NO CUMPLE</v>
      </c>
      <c r="AB1416" t="str">
        <v xml:space="preserve">POR DIA </v>
      </c>
      <c r="AC1416" t="str">
        <f>TEXT(M1416,"mmmm")</f>
        <v>marzo</v>
      </c>
      <c r="AD1416" t="str">
        <f>TEXT(M1416,"yyyy")</f>
        <v>yyyy</v>
      </c>
      <c r="AE1416">
        <f>W1416*60*24</f>
        <v>539.9999999999999</v>
      </c>
      <c r="AF1416">
        <f>AE1416/60</f>
        <v>8.999999999999998</v>
      </c>
      <c r="AG1416">
        <f>AE1416/60</f>
        <v>8.999999999999998</v>
      </c>
      <c r="AH1416">
        <f>L1416-K1416</f>
        <v>0.04097222222480923</v>
      </c>
      <c r="AI1416">
        <f>AH1416*24*60</f>
        <v>59.00000000372529</v>
      </c>
      <c r="AJ1416" t="e">
        <f>75728*X1416</f>
        <v>#VALUE!</v>
      </c>
    </row>
    <row r="1417">
      <c r="A1417">
        <v>1209679</v>
      </c>
      <c r="B1417" t="str">
        <v>INCIDENTE</v>
      </c>
      <c r="C1417" t="str">
        <v>CERRADO</v>
      </c>
      <c r="D1417" t="str">
        <v>TIENDA</v>
      </c>
      <c r="E1417" t="str">
        <v>BALANZA</v>
      </c>
      <c r="F1417" t="str">
        <v>BALANZA</v>
      </c>
      <c r="G1417" t="str">
        <v>BALANZA</v>
      </c>
      <c r="H1417" t="str">
        <v>Pos 14 presenta fallas en balanza no pesa y el visor de clientes no funciona</v>
      </c>
      <c r="I1417" t="str">
        <v>Pos 14 presenta fallas en balanza no pesa y el visor de clientes no funciona</v>
      </c>
      <c r="J1417" t="str">
        <v xml:space="preserve">me encuentro en sitio y me dirijo a contralor para que me permita el acceso y me desplazo al lineal de caja a la pos 14 y observo que mesa especializada  ya ha solucionado lo del viso cliente y paso un código QR por la balanza e informo al aux para hacer pruebas generales de toma de precio; peso e impresión; todo con normalidad; informo a  mi RMM Jonathan pardo; me retiro del sitio. </v>
      </c>
      <c r="K1417">
        <v>45720.35</v>
      </c>
      <c r="L1417">
        <v>45720.41458333333</v>
      </c>
      <c r="M1417">
        <v>45720</v>
      </c>
      <c r="N1417" t="str">
        <f>TEXT(M1417, "DDDD")</f>
        <v>martes</v>
      </c>
      <c r="O1417" t="str">
        <v>J036 JUMBO POPAYAN CAMPANARIO</v>
      </c>
      <c r="P1417" t="str">
        <v>POPAYAN</v>
      </c>
      <c r="Q1417" t="str">
        <f>IF(ISBLANK(P1417),"0",(VLOOKUP(P1417,REGION,2,FALSE)))</f>
        <v>OCCIDENTE</v>
      </c>
      <c r="R1417" t="str">
        <v>Daniel Fernando Paredes Arteaga</v>
      </c>
      <c r="S1417">
        <f>IF(ISBLANK(R1417),"0", VLOOKUP(R1417,PERSONAL,2,FALSE))</f>
        <v>10301691</v>
      </c>
      <c r="T1417" t="str">
        <v>DIRECTO</v>
      </c>
      <c r="U1417">
        <v>0.4375</v>
      </c>
      <c r="V1417">
        <v>0.4722222222222222</v>
      </c>
      <c r="W1417">
        <f>V1417-U1417</f>
        <v>0.03472222222222221</v>
      </c>
      <c r="X1417">
        <v>1</v>
      </c>
      <c r="Y1417">
        <f>NETWORKDAYS(K1417,M1417)</f>
        <v>1</v>
      </c>
      <c r="Z1417" t="str">
        <f>IF(Y1417&lt;=2,"CUMPLE","NO CUMPLE")</f>
        <v>CUMPLE</v>
      </c>
      <c r="AB1417" t="str">
        <v>POR TICKET</v>
      </c>
      <c r="AC1417" t="str">
        <f>TEXT(M1417,"mmmm")</f>
        <v>marzo</v>
      </c>
      <c r="AD1417" t="str">
        <f>TEXT(M1417,"yyyy")</f>
        <v>yyyy</v>
      </c>
      <c r="AE1417">
        <f>W1417*60*24</f>
        <v>49.999999999999986</v>
      </c>
      <c r="AF1417">
        <f>AE1417/60</f>
        <v>0.8333333333333331</v>
      </c>
      <c r="AG1417">
        <f>AE1417/60</f>
        <v>0.8333333333333331</v>
      </c>
      <c r="AH1417">
        <f>L1417-K1417</f>
        <v>0.06458333333284827</v>
      </c>
      <c r="AI1417">
        <f>AH1417*24*60</f>
        <v>92.99999999930151</v>
      </c>
      <c r="AJ1417">
        <f>75728*X1417</f>
        <v>75728</v>
      </c>
    </row>
    <row r="1418" xml:space="preserve">
      <c r="A1418">
        <v>1210053</v>
      </c>
      <c r="B1418" t="str">
        <v>INCIDENTE</v>
      </c>
      <c r="C1418" t="str">
        <v>CERRADO</v>
      </c>
      <c r="D1418" t="str">
        <v>TIENDA</v>
      </c>
      <c r="E1418" t="str">
        <v>EQUIPOS</v>
      </c>
      <c r="F1418" t="str">
        <v>EQUIPOS</v>
      </c>
      <c r="G1418" t="str">
        <v>EQUIPOS</v>
      </c>
      <c r="H1418" t="str">
        <v>buen dia por favor me pueden colabora mi pc esta muy lento a la hora de descargar un archivo o correr una macro;y si por favor tambien me podrian ayudar enlazando la siguiente direccion IP.10.132.7440 para que me puedan salir las impresione alli. gracias</v>
      </c>
      <c r="I1418" t="str">
        <v>buen dia por favor me pueden colabora mi pc esta muy lento a la hora de descargar un archivo o correr una macro;y si por favor tambien me podrian ayudar enlazando la siguiente direccion IP.10.132.7440 para que me puedan salir las impresione alli. gracias</v>
      </c>
      <c r="J1418" t="str" xml:space="preserve">
        <v xml:space="preserve">Se llega al sitio a la 8:am; se inicia con la revisión y se evidencia que el PC está demasiado lento para abrir aplicaciones y ejecutar las _x000d_
macros; el revisar se evidencia que hay demasiados usuarios y con mucha información en especial el usuario amramir tiene 60 GB y _x000d_
adicional en los usuarios también tiene backup con 73 GB; se elimina los usuarios de carpeta que ya no están en la tienda y se deja solo 3 _x000d_
usuarios; se vacío la papelera de reciclaje que también estaba muy llena; Se habilita todos los nucleos del procesador; se coloca en modo _x000d_
rendimiento para mayor velocidad y se realiza diagnostico a los demas componentes del equipo. se realizan pruebas y queda _x000d_
solucionado el PC quedó rápido abre las aplicaciones y corre las macros sin novedad _x000d_
La actividad fue demorada ya que tenía mucha información los usuarios eliminados;_x000d_
</v>
      </c>
      <c r="K1418">
        <v>45720.34930555556</v>
      </c>
      <c r="L1418">
        <v>45720.67361111111</v>
      </c>
      <c r="M1418">
        <v>45721</v>
      </c>
      <c r="N1418" t="str">
        <f>TEXT(M1418, "DDDD")</f>
        <v>miércoles</v>
      </c>
      <c r="O1418" t="str">
        <v>M042 METRO IBAGUE</v>
      </c>
      <c r="P1418" t="str">
        <v>IBAGUE</v>
      </c>
      <c r="Q1418" t="str">
        <f>IF(ISBLANK(P1418),"0",(VLOOKUP(P1418,REGION,2,FALSE)))</f>
        <v>OCCIDENTE</v>
      </c>
      <c r="R1418" t="str">
        <v>Michael Smit Villabon Trujillo</v>
      </c>
      <c r="S1418" t="e">
        <f>IF(ISBLANK(R1418),"0", VLOOKUP(R1418,PERSONAL,2,FALSE))</f>
        <v>#N/A</v>
      </c>
      <c r="T1418" t="str">
        <v>ALIADO</v>
      </c>
      <c r="U1418">
        <v>0.3333333333333333</v>
      </c>
      <c r="V1418">
        <v>0.53125</v>
      </c>
      <c r="W1418">
        <f>V1418-U1418</f>
        <v>0.19791666666666669</v>
      </c>
      <c r="X1418">
        <v>2</v>
      </c>
      <c r="Y1418">
        <f>NETWORKDAYS(K1418,M1418)</f>
        <v>2</v>
      </c>
      <c r="Z1418" t="str">
        <f>IF(Y1418&lt;=2,"CUMPLE","NO CUMPLE")</f>
        <v>CUMPLE</v>
      </c>
      <c r="AB1418" t="str">
        <v>POR TICKET</v>
      </c>
      <c r="AC1418" t="str">
        <f>TEXT(M1418,"mmmm")</f>
        <v>marzo</v>
      </c>
      <c r="AD1418" t="str">
        <f>TEXT(M1418,"yyyy")</f>
        <v>yyyy</v>
      </c>
      <c r="AE1418">
        <f>W1418*60*24</f>
        <v>285.00000000000006</v>
      </c>
      <c r="AF1418">
        <f>AE1418/60</f>
        <v>4.750000000000001</v>
      </c>
      <c r="AG1418">
        <f>AE1418/60</f>
        <v>4.750000000000001</v>
      </c>
      <c r="AH1418">
        <f>L1418-K1418</f>
        <v>0.32430555555038154</v>
      </c>
      <c r="AI1418">
        <f>AH1418*24*60</f>
        <v>466.9999999925494</v>
      </c>
      <c r="AJ1418">
        <f>75728*X1418</f>
        <v>151456</v>
      </c>
    </row>
    <row r="1419" xml:space="preserve">
      <c r="A1419">
        <v>1211936</v>
      </c>
      <c r="B1419" t="str">
        <v>INCIDENTE</v>
      </c>
      <c r="C1419" t="str">
        <v>CERRADO</v>
      </c>
      <c r="D1419" t="str">
        <v>TIENDA</v>
      </c>
      <c r="E1419" t="str">
        <v>ACOMPAÑAMIENTO</v>
      </c>
      <c r="F1419" t="str">
        <v>ACOMPAÑAMIENTO</v>
      </c>
      <c r="G1419" t="str">
        <v>ACOMPAÑAMIENTO</v>
      </c>
      <c r="H1419" t="str" xml:space="preserve">
        <v xml:space="preserve">se requiere instalación de 6 equipos con sus respectivos monitore en las areas correspondientes donde estan ubicados los m720q para cambio a modelo m75q MJ0FNN0C DESKTOP|PC MJ0FNPLE DESKTOP|PC MJ0ERWCS DESKTOP|PC MJ0FNMYZ DESKTOP|PC MJ0FNPNK DESKTOP|PC MJ0FNMXS DESKTOP|PC VNA6KGGP MONITOR|PLANO VNA69ZCP MONITOR|PLANO VNA4RVTL MONITOR|PLANO VKY26377 MONITOR|PLANO VNA4X795 MONITOR|PLANO VNA6KKCY MON_x000d_
AREA EN DONDE SE UBICA EL EQUIPO_x000d_
_x000d_
piso de venta</v>
      </c>
      <c r="I1419" t="str" xml:space="preserve">
        <v xml:space="preserve">se requiere instalación de 6 equipos con sus respectivos monitore en las areas correspondientes donde estan ubicados los m720q para cambio a modelo m75q MJ0FNN0C DESKTOP|PC MJ0FNPLE DESKTOP|PC MJ0ERWCS DESKTOP|PC MJ0FNMYZ DESKTOP|PC MJ0FNPNK DESKTOP|PC MJ0FNMXS DESKTOP|PC VNA6KGGP MONITOR|PLANO VNA69ZCP MONITOR|PLANO VNA4RVTL MONITOR|PLANO VKY26377 MONITOR|PLANO VNA4X795 MONITOR|PLANO VNA6KKCY MON_x000d_
AREA EN DONDE SE UBICA EL EQUIPO_x000d_
_x000d_
piso de venta</v>
      </c>
      <c r="J1419" t="str" xml:space="preserve">
        <v xml:space="preserve">1211936 / _x000d_
se requiere instalación de 6 equipos con sus respectivos monitore en las areas correspondientes donde estan ubicados los m720q para cambio a modelo m75q MJ0FNN0C DESKTOP|PC MJ0FNPLE DESKTOP|PC MJ0ERWCS DESKTOP|PC MJ0FNMYZ DESKTOP|PC MJ0FNPNK DESKTOP|PC MJ0FNMXS DESKTOP|PC VNA6KGGP MONITOR|PLANO VNA69ZCP MONITOR|PLANO VNA4RVTL MONITOR|PLANO VKY26377 MONITOR|PLANO VNA4X795 MONITOR|PLANO VNA6KKCY MON/ E806 EASY EL PRADO_x000d_
solución se llega a sitio se procede a desmontar cuatro equipos ya que eran seis pero los otros dos no estaban activos se dejan correctamente montados se les hace la copia de los programas que manejan se sube a dominio todo supervisado por el técnico en sistemas del área</v>
      </c>
      <c r="K1419">
        <v>45720.60555555556</v>
      </c>
      <c r="L1419">
        <v>45720.6625</v>
      </c>
      <c r="M1419">
        <v>45721</v>
      </c>
      <c r="N1419" t="str">
        <f>TEXT(M1419, "DDDD")</f>
        <v>miércoles</v>
      </c>
      <c r="O1419" t="str">
        <v>E806 EASY EL PRADO</v>
      </c>
      <c r="P1419" t="str">
        <v>MEDELLIN</v>
      </c>
      <c r="Q1419" t="str">
        <f>IF(ISBLANK(P1419),"0",(VLOOKUP(P1419,REGION,2,FALSE)))</f>
        <v>CENTRO</v>
      </c>
      <c r="R1419" t="str">
        <v>Carlos Mario Morelo Durango</v>
      </c>
      <c r="S1419" t="e">
        <f>IF(ISBLANK(R1419),"0", VLOOKUP(R1419,PERSONAL,2,FALSE))</f>
        <v>#N/A</v>
      </c>
      <c r="T1419" t="str">
        <v>DIRECTO</v>
      </c>
      <c r="U1419">
        <v>0.3333333333333333</v>
      </c>
      <c r="V1419">
        <v>0.7083333333333334</v>
      </c>
      <c r="W1419">
        <f>V1419-U1419</f>
        <v>0.37500000000000006</v>
      </c>
      <c r="X1419" t="str">
        <v>2;5</v>
      </c>
      <c r="Y1419">
        <f>NETWORKDAYS(K1419,M1419)</f>
        <v>2</v>
      </c>
      <c r="Z1419" t="str">
        <f>IF(Y1419&lt;=2,"CUMPLE","NO CUMPLE")</f>
        <v>CUMPLE</v>
      </c>
      <c r="AB1419" t="str">
        <v xml:space="preserve">POR DIA </v>
      </c>
      <c r="AC1419" t="str">
        <f>TEXT(M1419,"mmmm")</f>
        <v>marzo</v>
      </c>
      <c r="AD1419" t="str">
        <f>TEXT(M1419,"yyyy")</f>
        <v>yyyy</v>
      </c>
      <c r="AE1419">
        <f>W1419*60*24</f>
        <v>540.0000000000001</v>
      </c>
      <c r="AF1419">
        <f>AE1419/60</f>
        <v>9.000000000000002</v>
      </c>
      <c r="AG1419">
        <f>AE1419/60</f>
        <v>9.000000000000002</v>
      </c>
      <c r="AH1419">
        <f>L1419-K1419</f>
        <v>0.05694444444088731</v>
      </c>
      <c r="AI1419">
        <f>AH1419*24*60</f>
        <v>81.99999999487773</v>
      </c>
      <c r="AJ1419" t="e">
        <f>75728*X1419</f>
        <v>#VALUE!</v>
      </c>
    </row>
    <row r="1420" xml:space="preserve">
      <c r="A1420">
        <v>1214367</v>
      </c>
      <c r="B1420" t="str">
        <v>INCIDENTE</v>
      </c>
      <c r="C1420" t="str">
        <v>CERRADO</v>
      </c>
      <c r="D1420" t="str">
        <v>TIENDA</v>
      </c>
      <c r="E1420" t="str">
        <v>ACOMPAÑAMIENTO</v>
      </c>
      <c r="F1420" t="str">
        <v>ACOMPAÑAMIENTO</v>
      </c>
      <c r="G1420" t="str">
        <v>ACOMPAÑAMIENTO</v>
      </c>
      <c r="H1420" t="str" xml:space="preserve">
        <v xml:space="preserve">Buenas tardes. Jefe Miguel por favor me colabora con la autorización de este ticket para que el técnico de isit visite la tienda en el horario de la 6:00 am y valide el estado de la pos 5 la cual debe ser reubicada el día de hoy. Gracias._x000d_
_x000d_
Numero de caja_x000d_
_x000d_
5</v>
      </c>
      <c r="I1420" t="str" xml:space="preserve">
        <v xml:space="preserve">Buenas tardes. Jefe Miguel por favor me colabora con la autorización de este ticket para que el técnico de isit visite la tienda en el horario de la 6:00 am y valide el estado de la pos 5 la cual debe ser reubicada el día de hoy. Gracias._x000d_
_x000d_
Numero de caja_x000d_
_x000d_
5</v>
      </c>
      <c r="J1420" t="str" xml:space="preserve">
        <v xml:space="preserve">1214367; Se llega a sitio; se hacen las respectivas pruebas; se comprueba de que el equipo se encuentra fuera de red; se procede a _x000d_
revisar físicamente que todo este correcto; se revisa y comprueba de que esta mal configurado el puerto; con ayuda de Guillermo se _x000d_
configura y de ahí se hacen las demás pruebas; se comprueba que el datafono se encuentre en red; todo lo demás queda totalmente _x000d_
funcional y procedemos a retirarnos de sitio</v>
      </c>
      <c r="K1420">
        <v>45721.74513888889</v>
      </c>
      <c r="L1420">
        <v>45721.79513888889</v>
      </c>
      <c r="M1420">
        <v>45722</v>
      </c>
      <c r="N1420" t="str">
        <f>TEXT(M1420, "DDDD")</f>
        <v>jueves</v>
      </c>
      <c r="O1420" t="str">
        <v>M179 METRO PITALITO</v>
      </c>
      <c r="P1420" t="str">
        <v>PITALITO</v>
      </c>
      <c r="Q1420" t="str">
        <f>IF(ISBLANK(P1420),"0",(VLOOKUP(P1420,REGION,2,FALSE)))</f>
        <v>OCCIDENTE</v>
      </c>
      <c r="R1420" t="str">
        <v>Michael Smit Villabon Trujillo</v>
      </c>
      <c r="S1420" t="e">
        <f>IF(ISBLANK(R1420),"0", VLOOKUP(R1420,PERSONAL,2,FALSE))</f>
        <v>#N/A</v>
      </c>
      <c r="T1420" t="str">
        <v>ALIADO</v>
      </c>
      <c r="U1420">
        <v>0.25</v>
      </c>
      <c r="V1420">
        <v>0.3576388888888889</v>
      </c>
      <c r="W1420">
        <f>V1420-U1420</f>
        <v>0.1076388888888889</v>
      </c>
      <c r="X1420">
        <v>1</v>
      </c>
      <c r="Y1420">
        <f>NETWORKDAYS(K1420,M1420)</f>
        <v>2</v>
      </c>
      <c r="Z1420" t="str">
        <f>IF(Y1420&lt;=2,"CUMPLE","NO CUMPLE")</f>
        <v>CUMPLE</v>
      </c>
      <c r="AB1420" t="str">
        <v>POR TICKET</v>
      </c>
      <c r="AC1420" t="str">
        <f>TEXT(M1420,"mmmm")</f>
        <v>marzo</v>
      </c>
      <c r="AD1420" t="str">
        <f>TEXT(M1420,"yyyy")</f>
        <v>yyyy</v>
      </c>
      <c r="AE1420">
        <f>W1420*60*24</f>
        <v>155</v>
      </c>
      <c r="AF1420">
        <f>AE1420/60</f>
        <v>2.5833333333333335</v>
      </c>
      <c r="AG1420">
        <f>AE1420/60</f>
        <v>2.5833333333333335</v>
      </c>
      <c r="AH1420">
        <f>L1420-K1420</f>
        <v>0.05000000000291038</v>
      </c>
      <c r="AI1420">
        <f>AH1420*24*60</f>
        <v>72.00000000419095</v>
      </c>
      <c r="AJ1420">
        <f>75728*X1420</f>
        <v>75728</v>
      </c>
    </row>
    <row r="1421" xml:space="preserve">
      <c r="A1421">
        <v>1215426</v>
      </c>
      <c r="B1421" t="str">
        <v>INCIDENTE</v>
      </c>
      <c r="C1421" t="str">
        <v>CERRADO</v>
      </c>
      <c r="D1421" t="str">
        <v>TIENDA</v>
      </c>
      <c r="E1421" t="str">
        <v>ACOMPAÑAMIENTO</v>
      </c>
      <c r="F1421" t="str">
        <v>ACOMPAÑAMIENTO</v>
      </c>
      <c r="G1421" t="str">
        <v>ACOMPAÑAMIENTO</v>
      </c>
      <c r="H1421" t="str">
        <v>Buenos días. Jefe Miguel por favor me colabora con la autorización de este ticket para que el técnico de isit visite la tienda y valide la información de los equipos nuevos de comunicación Huawei que llegaron a esta tienda. (seriales-cantidad; estado) Gracias.</v>
      </c>
      <c r="I1421" t="str">
        <v>Buenos días. Jefe Miguel por favor me colabora con la autorización de este ticket para que el técnico de isit visite la tienda y valide la información de los equipos nuevos de comunicación Huawei que llegaron a esta tienda. (seriales-cantidad; estado) Gracias.</v>
      </c>
      <c r="J1421" t="str" xml:space="preserve">
        <v xml:space="preserve">1215426-Recibo y verificación de equipos de comunicación Huawei._x000d_
_x000d_
Procedo a ingresar a la tienda a las 2:00 pm; me permiten el ingreso y pregunto por los equipos que me asignaron revisar. Procedo a _x000d_
comprobar y llegaron un total 6 AP (Repetidores y 2 Switches) todos en perfecto estado y completamente funcional. Procedo a hacer _x000d_
entrega a personal de tienda de los equipos; comprueban de que todo está correctamente; la labor fue algo tardía mientras me daban _x000d_
el ingreso y mientras el personal de tienda comprobaba los equipos que se recibieron. También se procede a llevar todos los equipos a la _x000d_
sala de sistemas; listos para la labor que se va a realizar.</v>
      </c>
      <c r="K1421">
        <v>45722.43472222222</v>
      </c>
      <c r="L1421">
        <v>45722.54305555556</v>
      </c>
      <c r="M1421">
        <v>45722</v>
      </c>
      <c r="N1421" t="str">
        <f>TEXT(M1421, "DDDD")</f>
        <v>jueves</v>
      </c>
      <c r="O1421" t="str">
        <v>M179 METRO PITALITO</v>
      </c>
      <c r="P1421" t="str">
        <v>PITALITO</v>
      </c>
      <c r="Q1421" t="str">
        <f>IF(ISBLANK(P1421),"0",(VLOOKUP(P1421,REGION,2,FALSE)))</f>
        <v>OCCIDENTE</v>
      </c>
      <c r="R1421" t="str">
        <v>Michael Smit Villabon Trujillo</v>
      </c>
      <c r="S1421" t="e">
        <f>IF(ISBLANK(R1421),"0", VLOOKUP(R1421,PERSONAL,2,FALSE))</f>
        <v>#N/A</v>
      </c>
      <c r="T1421" t="str">
        <v>ALIADO</v>
      </c>
      <c r="U1421">
        <v>0.5694444444444444</v>
      </c>
      <c r="V1421">
        <v>0.6666666666666666</v>
      </c>
      <c r="W1421">
        <f>V1421-U1421</f>
        <v>0.09722222222222221</v>
      </c>
      <c r="X1421">
        <v>1</v>
      </c>
      <c r="Y1421">
        <f>NETWORKDAYS(K1421,M1421)</f>
        <v>1</v>
      </c>
      <c r="Z1421" t="str">
        <f>IF(Y1421&lt;=2,"CUMPLE","NO CUMPLE")</f>
        <v>CUMPLE</v>
      </c>
      <c r="AB1421" t="str">
        <v>POR TICKET</v>
      </c>
      <c r="AC1421" t="str">
        <f>TEXT(M1421,"mmmm")</f>
        <v>marzo</v>
      </c>
      <c r="AD1421" t="str">
        <f>TEXT(M1421,"yyyy")</f>
        <v>yyyy</v>
      </c>
      <c r="AE1421">
        <f>W1421*60*24</f>
        <v>139.99999999999997</v>
      </c>
      <c r="AF1421">
        <f>AE1421/60</f>
        <v>2.333333333333333</v>
      </c>
      <c r="AG1421">
        <f>AE1421/60</f>
        <v>2.333333333333333</v>
      </c>
      <c r="AH1421">
        <f>L1421-K1421</f>
        <v>0.10833333333721384</v>
      </c>
      <c r="AI1421">
        <f>AH1421*24*60</f>
        <v>156.00000000558794</v>
      </c>
      <c r="AJ1421">
        <f>75728*X1421</f>
        <v>75728</v>
      </c>
    </row>
    <row r="1422" xml:space="preserve">
      <c r="A1422">
        <v>1215299</v>
      </c>
      <c r="B1422" t="str">
        <v>INCIDENTE</v>
      </c>
      <c r="C1422" t="str">
        <v>CERRADO</v>
      </c>
      <c r="D1422" t="str">
        <v>TIENDA</v>
      </c>
      <c r="E1422" t="str">
        <v>PDA</v>
      </c>
      <c r="F1422" t="str">
        <v>PDA</v>
      </c>
      <c r="G1422" t="str">
        <v>PDA</v>
      </c>
      <c r="H1422" t="str" xml:space="preserve">
        <v xml:space="preserve">Buen dia de su amable colaboarcion con la actualizacion de la PDA de no alimentar NUMERO SERIAL 21178B00A3 ; NUMERO DE PDA DI-034367 - MARCA MODELO HONEYWELL-EDA51 esta desconfigurada._x000d_
Sección en la tienda o ubicación del usuario_x000d_
_x000d_
metro neiva cra 5_x000d_
_x000d_
Jefe de área asignación de la PDT_x000d_
_x000d_
Helena Lozano Florez</v>
      </c>
      <c r="I1422" t="str" xml:space="preserve">
        <v xml:space="preserve">Buen dia de su amable colaboarcion con la actualizacion de la PDA de no alimentar NUMERO SERIAL 21178B00A3 ; NUMERO DE PDA DI-034367 - MARCA MODELO HONEYWELL-EDA51 esta desconfigurada._x000d_
Sección en la tienda o ubicación del usuario_x000d_
_x000d_
metro neiva cra 5_x000d_
_x000d_
Jefe de área asignación de la PDT_x000d_
_x000d_
Helena Lozano Florez</v>
      </c>
      <c r="J1422" t="str" xml:space="preserve">
        <v xml:space="preserve">Procedo a hacer el ingreso al sitio; recibió la PDA (honey well) procedo a configurarla ya que no tenia los usuarios del applock guardado _x000d_
ni las configuraciones de los aplicativos; se agregan; se configuran por predeterminado según manuales; se hacen prueba y todo _x000d_
funcionando correctamente.</v>
      </c>
      <c r="K1422">
        <v>45722.43541666667</v>
      </c>
      <c r="L1422">
        <v>45722.52847222222</v>
      </c>
      <c r="M1422">
        <v>45722</v>
      </c>
      <c r="N1422" t="str">
        <f>TEXT(M1422, "DDDD")</f>
        <v>jueves</v>
      </c>
      <c r="O1422" t="str">
        <v>M038 METRO NEIVA CENTRO DE CONVENCIONES</v>
      </c>
      <c r="P1422" t="str">
        <v>NEIVA</v>
      </c>
      <c r="Q1422" t="str">
        <f>IF(ISBLANK(P1422),"0",(VLOOKUP(P1422,REGION,2,FALSE)))</f>
        <v>OCCIDENTE</v>
      </c>
      <c r="R1422" t="str">
        <v>Michael Smit Villabon Trujillo</v>
      </c>
      <c r="S1422" t="e">
        <f>IF(ISBLANK(R1422),"0", VLOOKUP(R1422,PERSONAL,2,FALSE))</f>
        <v>#N/A</v>
      </c>
      <c r="T1422" t="str">
        <v>ALIADO</v>
      </c>
      <c r="U1422">
        <v>0.5833333333333334</v>
      </c>
      <c r="V1422">
        <v>0.6111111111111112</v>
      </c>
      <c r="W1422">
        <f>V1422-U1422</f>
        <v>0.02777777777777779</v>
      </c>
      <c r="X1422">
        <v>1</v>
      </c>
      <c r="Y1422">
        <f>NETWORKDAYS(K1422,M1422)</f>
        <v>1</v>
      </c>
      <c r="Z1422" t="str">
        <f>IF(Y1422&lt;=2,"CUMPLE","NO CUMPLE")</f>
        <v>CUMPLE</v>
      </c>
      <c r="AB1422" t="str">
        <v>POR TICKET</v>
      </c>
      <c r="AC1422" t="str">
        <f>TEXT(M1422,"mmmm")</f>
        <v>marzo</v>
      </c>
      <c r="AD1422" t="str">
        <f>TEXT(M1422,"yyyy")</f>
        <v>yyyy</v>
      </c>
      <c r="AE1422">
        <f>W1422*60*24</f>
        <v>40.000000000000014</v>
      </c>
      <c r="AF1422">
        <f>AE1422/60</f>
        <v>0.6666666666666669</v>
      </c>
      <c r="AG1422">
        <f>AE1422/60</f>
        <v>0.6666666666666669</v>
      </c>
      <c r="AH1422">
        <f>L1422-K1422</f>
        <v>0.09305555555329192</v>
      </c>
      <c r="AI1422">
        <f>AH1422*24*60</f>
        <v>133.99999999674037</v>
      </c>
      <c r="AJ1422">
        <f>75728*X1422</f>
        <v>75728</v>
      </c>
    </row>
    <row r="1423" xml:space="preserve">
      <c r="A1423">
        <v>1216092</v>
      </c>
      <c r="B1423" t="str">
        <v>INCIDENTE</v>
      </c>
      <c r="C1423" t="str">
        <v>CERRADO</v>
      </c>
      <c r="D1423" t="str">
        <v>TIENDA</v>
      </c>
      <c r="E1423" t="str">
        <v>COMPUTADOR</v>
      </c>
      <c r="F1423" t="str">
        <v>COMPUTADOR</v>
      </c>
      <c r="G1423" t="str">
        <v>COMPUTADOR</v>
      </c>
      <c r="H1423" t="str">
        <v>Presento problemas a enviar correos; me sale que almacenamiento lleno y no me permite el buen funcionamiento; a la vez se coloca lento en otras ocasiones</v>
      </c>
      <c r="I1423" t="str">
        <v>Presento problemas a enviar correos; me sale que almacenamiento lleno y no me permite el buen funcionamiento; a la vez se coloca lento en otras ocasiones</v>
      </c>
      <c r="J1423" t="str" xml:space="preserve">
        <v xml:space="preserve">1216092-Correo electrónico_x000d_
_x000d_
Se procede a revisar el correo de la Coordinadora de Cajas de turno Sonia; se presencia lentitud; se procede a optimizar el navegador ya _x000d_
que el equipo no cuenta con licencia de Office y se procede a optimizar y borrar correos antiguos; todo funcionando correctamente.</v>
      </c>
      <c r="K1423">
        <v>45722.61388888889</v>
      </c>
      <c r="L1423">
        <v>45722.614583333336</v>
      </c>
      <c r="M1423">
        <v>45722</v>
      </c>
      <c r="N1423" t="str">
        <f>TEXT(M1423, "DDDD")</f>
        <v>jueves</v>
      </c>
      <c r="O1423" t="str">
        <v>M038 METRO NEIVA CENTRO DE CONVENCIONES</v>
      </c>
      <c r="P1423" t="str">
        <v>NEIVA</v>
      </c>
      <c r="Q1423" t="str">
        <f>IF(ISBLANK(P1423),"0",(VLOOKUP(P1423,REGION,2,FALSE)))</f>
        <v>OCCIDENTE</v>
      </c>
      <c r="R1423" t="str">
        <v>Michael Smit Villabon Trujillo</v>
      </c>
      <c r="S1423" t="e">
        <f>IF(ISBLANK(R1423),"0", VLOOKUP(R1423,PERSONAL,2,FALSE))</f>
        <v>#N/A</v>
      </c>
      <c r="T1423" t="str">
        <v>ALIADO</v>
      </c>
      <c r="U1423">
        <v>0.6145833333333334</v>
      </c>
      <c r="V1423">
        <v>0.6458333333333334</v>
      </c>
      <c r="W1423">
        <f>V1423-U1423</f>
        <v>0.03125</v>
      </c>
      <c r="X1423">
        <v>1</v>
      </c>
      <c r="Y1423">
        <f>NETWORKDAYS(K1423,M1423)</f>
        <v>1</v>
      </c>
      <c r="Z1423" t="str">
        <f>IF(Y1423&lt;=2,"CUMPLE","NO CUMPLE")</f>
        <v>CUMPLE</v>
      </c>
      <c r="AB1423" t="str">
        <v>POR TICKET</v>
      </c>
      <c r="AC1423" t="str">
        <f>TEXT(M1423,"mmmm")</f>
        <v>marzo</v>
      </c>
      <c r="AD1423" t="str">
        <f>TEXT(M1423,"yyyy")</f>
        <v>yyyy</v>
      </c>
      <c r="AE1423">
        <f>W1423*60*24</f>
        <v>45</v>
      </c>
      <c r="AF1423">
        <f>AE1423/60</f>
        <v>0.75</v>
      </c>
      <c r="AG1423">
        <f>AE1423/60</f>
        <v>0.75</v>
      </c>
      <c r="AH1423">
        <f>L1423-K1423</f>
        <v>0.0006944444467080757</v>
      </c>
      <c r="AI1423">
        <f>AH1423*24*60</f>
        <v>1.000000003259629</v>
      </c>
      <c r="AJ1423">
        <f>75728*X1423</f>
        <v>75728</v>
      </c>
    </row>
    <row r="1424" xml:space="preserve">
      <c r="A1424">
        <v>1214250</v>
      </c>
      <c r="B1424" t="str">
        <v>INCIDENTE</v>
      </c>
      <c r="C1424" t="str">
        <v>CERRADO</v>
      </c>
      <c r="D1424" t="str">
        <v>TIENDA</v>
      </c>
      <c r="E1424" t="str">
        <v>COMPUTADOR</v>
      </c>
      <c r="F1424" t="str">
        <v>COMPUTADOR</v>
      </c>
      <c r="G1424" t="str">
        <v>COMPUTADOR</v>
      </c>
      <c r="H1424" t="str" xml:space="preserve">
        <v xml:space="preserve">Buenas tardes Por favor su ayuda con el traslado de ubicacion de 3 Computadores; 1 Impresora Zebra y 1 Impresora Lexmark en la plataforma Panaderia de Jumbo Calle 80_x000d_
AREA EN DONDE SE UBICA EL EQUIPO_x000d_
_x000d_
Plataforma Panaderia</v>
      </c>
      <c r="I1424" t="str" xml:space="preserve">
        <v xml:space="preserve">Buenas tardes Por favor su ayuda con el traslado de ubicacion de 3 Computadores; 1 Impresora Zebra y 1 Impresora Lexmark en la plataforma Panaderia de Jumbo Calle 80_x000d_
AREA EN DONDE SE UBICA EL EQUIPO_x000d_
_x000d_
Plataforma Panaderia</v>
      </c>
      <c r="J1424" t="str">
        <v>Inicialmente se desconectan los equipos en la oficina donde se encuentran; luego se hace el traslado a la oficina nueva; se instalan 3 PC; 1 Impresora Zebra y 1 impresora Lexmark. Se validan que las conexiones de corriente y red estén funcionando correctamente. Se instalan todos los equipos y se dejan operativos.</v>
      </c>
      <c r="K1424">
        <v>45721.68680555555</v>
      </c>
      <c r="L1424">
        <v>45721.86736111111</v>
      </c>
      <c r="M1424">
        <v>45723</v>
      </c>
      <c r="N1424" t="str">
        <f>TEXT(M1424, "DDDD")</f>
        <v>viernes</v>
      </c>
      <c r="O1424" t="str">
        <v>J011 JUMBO CALLE 80</v>
      </c>
      <c r="P1424" t="str">
        <v>BOGOTA</v>
      </c>
      <c r="Q1424" t="str">
        <f>IF(ISBLANK(P1424),"0",(VLOOKUP(P1424,REGION,2,FALSE)))</f>
        <v>BOGOTA</v>
      </c>
      <c r="R1424" t="str">
        <v>ALEXANDER CASTILLO SOTELO</v>
      </c>
      <c r="S1424">
        <f>IF(ISBLANK(R1424),"0", VLOOKUP(R1424,PERSONAL,2,FALSE))</f>
        <v>80216449</v>
      </c>
      <c r="T1424" t="str">
        <v>ALIADO</v>
      </c>
      <c r="U1424">
        <v>0.6041666666666666</v>
      </c>
      <c r="V1424">
        <v>0.7083333333333334</v>
      </c>
      <c r="W1424">
        <f>V1424-U1424</f>
        <v>0.10416666666666674</v>
      </c>
      <c r="X1424">
        <v>1</v>
      </c>
      <c r="Y1424">
        <f>NETWORKDAYS(K1424,M1424)</f>
        <v>3</v>
      </c>
      <c r="Z1424" t="str">
        <f>IF(Y1424&lt;=2,"CUMPLE","NO CUMPLE")</f>
        <v>NO CUMPLE</v>
      </c>
      <c r="AB1424" t="str">
        <v>POR TICKET</v>
      </c>
      <c r="AC1424" t="str">
        <f>TEXT(M1424,"mmmm")</f>
        <v>marzo</v>
      </c>
      <c r="AD1424" t="str">
        <f>TEXT(M1424,"yyyy")</f>
        <v>yyyy</v>
      </c>
      <c r="AE1424">
        <f>W1424*60*24</f>
        <v>150.0000000000001</v>
      </c>
      <c r="AF1424">
        <f>AE1424/60</f>
        <v>2.5000000000000018</v>
      </c>
      <c r="AG1424">
        <f>AE1424/60</f>
        <v>2.5000000000000018</v>
      </c>
      <c r="AH1424">
        <f>L1424-K1424</f>
        <v>0.18055555555474712</v>
      </c>
      <c r="AI1424">
        <f>AH1424*24*60</f>
        <v>259.99999999883585</v>
      </c>
      <c r="AJ1424">
        <f>75728*X1424</f>
        <v>75728</v>
      </c>
    </row>
    <row r="1425" xml:space="preserve">
      <c r="A1425">
        <v>1216071</v>
      </c>
      <c r="B1425" t="str">
        <v>INCIDENTE</v>
      </c>
      <c r="C1425" t="str">
        <v>CERRADO</v>
      </c>
      <c r="D1425" t="str">
        <v>TIENDA</v>
      </c>
      <c r="E1425" t="str">
        <v>COMPUTADOR</v>
      </c>
      <c r="F1425" t="str">
        <v>COMPUTADOR</v>
      </c>
      <c r="G1425" t="str">
        <v>COMPUTADOR</v>
      </c>
      <c r="H1425" t="str">
        <v>Buen dia de su colboracion; ya que el computador esta lento y no permite trabajar serial MJOERL8Q ESTA CITUADO EN LA OFICINA COMERCIAL</v>
      </c>
      <c r="I1425" t="str">
        <v>Buen dia de su colboracion; ya que el computador esta lento y no permite trabajar serial MJOERL8Q ESTA CITUADO EN LA OFICINA COMERCIAL</v>
      </c>
      <c r="J1425" t="str" xml:space="preserve">
        <v xml:space="preserve">1216071-Computador_x000d_
_x000d_
Se procede a revisar el computador de la Jefe Helena; ya que presentaba problemas tanto como para imprimir y lentitud al momento de _x000d_
usar; se comprueba de que el almacenamiento esta lleno; así que se procede a borrar usuarios antiguos con la autorización de ella; _x000d_
también se le activa todos los núcleos y mayor rendimiento; todo termina funcionando correctamente. El proceso fue demorado por la _x000d_
cantidad de usuarios y la cantidad de información que se borro.</v>
      </c>
      <c r="K1425">
        <v>45722.60902777778</v>
      </c>
      <c r="L1425">
        <v>45722.60972222222</v>
      </c>
      <c r="M1425">
        <v>45722</v>
      </c>
      <c r="N1425" t="str">
        <f>TEXT(M1425, "DDDD")</f>
        <v>jueves</v>
      </c>
      <c r="O1425" t="str">
        <v>M038 METRO NEIVA CENTRO DE CONVENCIONES</v>
      </c>
      <c r="P1425" t="str">
        <v>NEIVA</v>
      </c>
      <c r="Q1425" t="str">
        <f>IF(ISBLANK(P1425),"0",(VLOOKUP(P1425,REGION,2,FALSE)))</f>
        <v>OCCIDENTE</v>
      </c>
      <c r="R1425" t="str">
        <v>Michael Smit Villabon Trujillo</v>
      </c>
      <c r="S1425" t="e">
        <f>IF(ISBLANK(R1425),"0", VLOOKUP(R1425,PERSONAL,2,FALSE))</f>
        <v>#N/A</v>
      </c>
      <c r="T1425" t="str">
        <v>ALIADO</v>
      </c>
      <c r="U1425">
        <v>0.5833333333333334</v>
      </c>
      <c r="V1425">
        <v>0.6875</v>
      </c>
      <c r="W1425">
        <f>V1425-U1425</f>
        <v>0.10416666666666663</v>
      </c>
      <c r="X1425">
        <v>1</v>
      </c>
      <c r="Y1425">
        <f>NETWORKDAYS(K1425,M1425)</f>
        <v>1</v>
      </c>
      <c r="Z1425" t="str">
        <f>IF(Y1425&lt;=2,"CUMPLE","NO CUMPLE")</f>
        <v>CUMPLE</v>
      </c>
      <c r="AB1425" t="str">
        <v>POR TICKET</v>
      </c>
      <c r="AC1425" t="str">
        <f>TEXT(M1425,"mmmm")</f>
        <v>marzo</v>
      </c>
      <c r="AD1425" t="str">
        <f>TEXT(M1425,"yyyy")</f>
        <v>yyyy</v>
      </c>
      <c r="AE1425">
        <f>W1425*60*24</f>
        <v>149.99999999999994</v>
      </c>
      <c r="AF1425">
        <f>AE1425/60</f>
        <v>2.499999999999999</v>
      </c>
      <c r="AG1425">
        <f>AE1425/60</f>
        <v>2.499999999999999</v>
      </c>
      <c r="AH1425">
        <f>L1425-K1425</f>
        <v>0.0006944444467080757</v>
      </c>
      <c r="AI1425">
        <f>AH1425*24*60</f>
        <v>1.000000003259629</v>
      </c>
      <c r="AJ1425">
        <f>75728*X1425</f>
        <v>75728</v>
      </c>
    </row>
    <row r="1426" xml:space="preserve">
      <c r="A1426">
        <v>1216131</v>
      </c>
      <c r="B1426" t="str">
        <v>INCIDENTE</v>
      </c>
      <c r="C1426" t="str">
        <v>CERRADO</v>
      </c>
      <c r="D1426" t="str">
        <v>TIENDA</v>
      </c>
      <c r="E1426" t="str">
        <v>BALANZA</v>
      </c>
      <c r="F1426" t="str">
        <v>BALANZA</v>
      </c>
      <c r="G1426" t="str">
        <v>BALANZA</v>
      </c>
      <c r="H1426" t="str" xml:space="preserve">
        <v xml:space="preserve">Solicitud para la configuracion de el papel de impresion de la balanza colgante con serial C107164249 de Carnes ya que esta malgastando papel_x000d_
Indica la ubicacion de tu balanza en la tienda_x000d_
_x000d_
CARNICERIA</v>
      </c>
      <c r="I1426" t="str" xml:space="preserve">
        <v xml:space="preserve">Solicitud para la configuracion de el papel de impresion de la balanza colgante con serial C107164249 de Carnes ya que esta malgastando papel_x000d_
Indica la ubicacion de tu balanza en la tienda_x000d_
_x000d_
CARNICERIA</v>
      </c>
      <c r="J1426" t="str" xml:space="preserve">
        <v xml:space="preserve">1216131-Configuracion balanza colgante_x000d_
_x000d_
Se procede a revisar la balanza; se hace el cambio de rollo con uno de menor etiqueta; el papel es opaco; el jefe Mauricio me entrega los _x000d_
nuevos rollos; con ayuda de Edwin por remoto envió las configuraciones de la balanza; se imprimen pruebas y se verifica todo _x000d_
correctamente si los códigos y todo funciona bien.</v>
      </c>
      <c r="K1426">
        <v>45722.623611111114</v>
      </c>
      <c r="L1426">
        <v>45722.625</v>
      </c>
      <c r="M1426">
        <v>45722</v>
      </c>
      <c r="N1426" t="str">
        <f>TEXT(M1426, "DDDD")</f>
        <v>jueves</v>
      </c>
      <c r="O1426" t="str">
        <v>M038 METRO NEIVA CENTRO DE CONVENCIONES</v>
      </c>
      <c r="P1426" t="str">
        <v>NEIVA</v>
      </c>
      <c r="Q1426" t="str">
        <f>IF(ISBLANK(P1426),"0",(VLOOKUP(P1426,REGION,2,FALSE)))</f>
        <v>OCCIDENTE</v>
      </c>
      <c r="R1426" t="str">
        <v>Michael Smit Villabon Trujillo</v>
      </c>
      <c r="S1426" t="e">
        <f>IF(ISBLANK(R1426),"0", VLOOKUP(R1426,PERSONAL,2,FALSE))</f>
        <v>#N/A</v>
      </c>
      <c r="T1426" t="str">
        <v>ALIADO</v>
      </c>
      <c r="U1426">
        <v>0.6875</v>
      </c>
      <c r="V1426">
        <v>0.7083333333333334</v>
      </c>
      <c r="W1426">
        <f>V1426-U1426</f>
        <v>0.02083333333333337</v>
      </c>
      <c r="X1426">
        <v>1</v>
      </c>
      <c r="Y1426">
        <f>NETWORKDAYS(K1426,M1426)</f>
        <v>1</v>
      </c>
      <c r="Z1426" t="str">
        <f>IF(Y1426&lt;=2,"CUMPLE","NO CUMPLE")</f>
        <v>CUMPLE</v>
      </c>
      <c r="AA1426" t="str">
        <v>El ticket ya se encuntra resuelto por Edwin Bayardo Bolanos.</v>
      </c>
      <c r="AB1426" t="str">
        <v>POR TICKET</v>
      </c>
      <c r="AC1426" t="str">
        <f>TEXT(M1426,"mmmm")</f>
        <v>marzo</v>
      </c>
      <c r="AD1426" t="str">
        <f>TEXT(M1426,"yyyy")</f>
        <v>yyyy</v>
      </c>
      <c r="AE1426">
        <f>W1426*60*24</f>
        <v>30.000000000000053</v>
      </c>
      <c r="AF1426">
        <f>AE1426/60</f>
        <v>0.5000000000000009</v>
      </c>
      <c r="AG1426">
        <f>AE1426/60</f>
        <v>0.5000000000000009</v>
      </c>
      <c r="AH1426">
        <f>L1426-K1426</f>
        <v>0.0013888888861401938</v>
      </c>
      <c r="AI1426">
        <f>AH1426*24*60</f>
        <v>1.999999996041879</v>
      </c>
      <c r="AJ1426">
        <f>75728*X1426</f>
        <v>75728</v>
      </c>
    </row>
    <row r="1427" xml:space="preserve">
      <c r="A1427">
        <v>1216135</v>
      </c>
      <c r="B1427" t="str">
        <v>INCIDENTE</v>
      </c>
      <c r="C1427" t="str">
        <v>CERRADO</v>
      </c>
      <c r="D1427" t="str">
        <v>TIENDA</v>
      </c>
      <c r="E1427" t="str">
        <v>BALANZA</v>
      </c>
      <c r="F1427" t="str">
        <v>BALANZA</v>
      </c>
      <c r="G1427" t="str">
        <v>BALANZA</v>
      </c>
      <c r="H1427" t="str" xml:space="preserve">
        <v xml:space="preserve">Solicitud para la configuracion de el papel de impresion de la balanza colgante con serial B924806706 de Pescaderia ya que esta malgastando papel_x000d_
Indica la ubicacion de tu balanza en la tienda_x000d_
_x000d_
Pescaderia</v>
      </c>
      <c r="I1427" t="str" xml:space="preserve">
        <v xml:space="preserve">Solicitud para la configuracion de el papel de impresion de la balanza colgante con serial B924806706 de Pescaderia ya que esta malgastando papel_x000d_
Indica la ubicacion de tu balanza en la tienda_x000d_
_x000d_
Pescaderia</v>
      </c>
      <c r="J1427" t="str" xml:space="preserve">
        <v xml:space="preserve">1216135-Configuracion balanza colgante_x000d_
_x000d_
Se procede a revisar la balanza; se hace el cambio de rollo con uno de menor etiqueta; el papel es opaco; el jefe Mauricio me entrega los _x000d_
nuevos rollos; con ayuda de Edwin por remoto envió las configuraciones de la balanza; se imprimen pruebas y se verifica todo _x000d_
correctamente si los códigos y todo funciona bien.</v>
      </c>
      <c r="K1427">
        <v>45722.623611111114</v>
      </c>
      <c r="L1427">
        <v>45722.625</v>
      </c>
      <c r="M1427">
        <v>45722</v>
      </c>
      <c r="N1427" t="str">
        <f>TEXT(M1427, "DDDD")</f>
        <v>jueves</v>
      </c>
      <c r="O1427" t="str">
        <v>M038 METRO NEIVA CENTRO DE CONVENCIONES</v>
      </c>
      <c r="P1427" t="str">
        <v>NEIVA</v>
      </c>
      <c r="Q1427" t="str">
        <f>IF(ISBLANK(P1427),"0",(VLOOKUP(P1427,REGION,2,FALSE)))</f>
        <v>OCCIDENTE</v>
      </c>
      <c r="R1427" t="str">
        <v>Michael Smit Villabon Trujillo</v>
      </c>
      <c r="S1427" t="e">
        <f>IF(ISBLANK(R1427),"0", VLOOKUP(R1427,PERSONAL,2,FALSE))</f>
        <v>#N/A</v>
      </c>
      <c r="T1427" t="str">
        <v>ALIADO</v>
      </c>
      <c r="U1427">
        <v>0.7083333333333334</v>
      </c>
      <c r="V1427">
        <v>0.7291666666666666</v>
      </c>
      <c r="W1427">
        <f>V1427-U1427</f>
        <v>0.02083333333333326</v>
      </c>
      <c r="X1427">
        <v>1</v>
      </c>
      <c r="Y1427">
        <f>NETWORKDAYS(K1427,M1427)</f>
        <v>1</v>
      </c>
      <c r="Z1427" t="str">
        <f>IF(Y1427&lt;=2,"CUMPLE","NO CUMPLE")</f>
        <v>CUMPLE</v>
      </c>
      <c r="AA1427" t="str">
        <v>El ticket ya se encuntra resuelto por Edwin Bayardo Bolanos.</v>
      </c>
      <c r="AB1427" t="str">
        <v>POR TICKET</v>
      </c>
      <c r="AC1427" t="str">
        <f>TEXT(M1427,"mmmm")</f>
        <v>marzo</v>
      </c>
      <c r="AD1427" t="str">
        <f>TEXT(M1427,"yyyy")</f>
        <v>yyyy</v>
      </c>
      <c r="AE1427">
        <f>W1427*60*24</f>
        <v>29.999999999999893</v>
      </c>
      <c r="AF1427">
        <f>AE1427/60</f>
        <v>0.4999999999999982</v>
      </c>
      <c r="AG1427">
        <f>AE1427/60</f>
        <v>0.4999999999999982</v>
      </c>
      <c r="AH1427">
        <f>L1427-K1427</f>
        <v>0.0013888888861401938</v>
      </c>
      <c r="AI1427">
        <f>AH1427*24*60</f>
        <v>1.999999996041879</v>
      </c>
      <c r="AJ1427">
        <f>75728*X1427</f>
        <v>75728</v>
      </c>
    </row>
    <row r="1428" xml:space="preserve">
      <c r="A1428">
        <v>1216126</v>
      </c>
      <c r="B1428" t="str">
        <v>INCIDENTE</v>
      </c>
      <c r="C1428" t="str">
        <v>CERRADO</v>
      </c>
      <c r="D1428" t="str">
        <v>TIENDA</v>
      </c>
      <c r="E1428" t="str">
        <v>BALANZA</v>
      </c>
      <c r="F1428" t="str">
        <v>BALANZA</v>
      </c>
      <c r="G1428" t="str">
        <v>BALANZA</v>
      </c>
      <c r="H1428" t="str" xml:space="preserve">
        <v xml:space="preserve">Solicitud para la configuracion de el papel de impresion de la balanza colgante con serial C329508243 de Carnes ya que esta malgastando papel_x000d_
Indica la ubicacion de tu balanza en la tienda_x000d_
_x000d_
CARNICERIA</v>
      </c>
      <c r="I1428" t="str" xml:space="preserve">
        <v xml:space="preserve">Solicitud para la configuracion de el papel de impresion de la balanza colgante con serial C329508243 de Carnes ya que esta malgastando papel_x000d_
Indica la ubicacion de tu balanza en la tienda_x000d_
_x000d_
CARNICERIA</v>
      </c>
      <c r="J1428" t="str" xml:space="preserve">
        <v xml:space="preserve">1216126-Configuracion balanza colgante_x000d_
_x000d_
Se procede a revisar la balanza; se hace el cambio de rollo con uno de menor etiqueta; el papel es opaco; el jefe Mauricio me entrega los _x000d_
nuevos rollos; con ayuda de Edwin por remoto envió las configuraciones de la balanza; se imprimen pruebas y se verifica todo _x000d_
correctamente si los códigos y todo funciona bien. Finalmente me retiro del lugar.</v>
      </c>
      <c r="K1428">
        <v>45722.62291666667</v>
      </c>
      <c r="L1428">
        <v>45722.625</v>
      </c>
      <c r="M1428">
        <v>45722</v>
      </c>
      <c r="N1428" t="str">
        <f>TEXT(M1428, "DDDD")</f>
        <v>jueves</v>
      </c>
      <c r="O1428" t="str">
        <v>M038 METRO NEIVA CENTRO DE CONVENCIONES</v>
      </c>
      <c r="P1428" t="str">
        <v>NEIVA</v>
      </c>
      <c r="Q1428" t="str">
        <f>IF(ISBLANK(P1428),"0",(VLOOKUP(P1428,REGION,2,FALSE)))</f>
        <v>OCCIDENTE</v>
      </c>
      <c r="R1428" t="str">
        <v>Michael Smit Villabon Trujillo</v>
      </c>
      <c r="S1428" t="e">
        <f>IF(ISBLANK(R1428),"0", VLOOKUP(R1428,PERSONAL,2,FALSE))</f>
        <v>#N/A</v>
      </c>
      <c r="T1428" t="str">
        <v>ALIADO</v>
      </c>
      <c r="U1428">
        <v>0.7291666666666666</v>
      </c>
      <c r="V1428">
        <v>0.75</v>
      </c>
      <c r="W1428">
        <f>V1428-U1428</f>
        <v>0.02083333333333337</v>
      </c>
      <c r="X1428">
        <v>1</v>
      </c>
      <c r="Y1428">
        <f>NETWORKDAYS(K1428,M1428)</f>
        <v>1</v>
      </c>
      <c r="Z1428" t="str">
        <f>IF(Y1428&lt;=2,"CUMPLE","NO CUMPLE")</f>
        <v>CUMPLE</v>
      </c>
      <c r="AA1428" t="str">
        <v>El ticket ya se encuntra resuelto por Edwin Bayardo Bolanos.</v>
      </c>
      <c r="AB1428" t="str">
        <v>POR TICKET</v>
      </c>
      <c r="AC1428" t="str">
        <f>TEXT(M1428,"mmmm")</f>
        <v>marzo</v>
      </c>
      <c r="AD1428" t="str">
        <f>TEXT(M1428,"yyyy")</f>
        <v>yyyy</v>
      </c>
      <c r="AE1428">
        <f>W1428*60*24</f>
        <v>30.000000000000053</v>
      </c>
      <c r="AF1428">
        <f>AE1428/60</f>
        <v>0.5000000000000009</v>
      </c>
      <c r="AG1428">
        <f>AE1428/60</f>
        <v>0.5000000000000009</v>
      </c>
      <c r="AH1428">
        <f>L1428-K1428</f>
        <v>0.0020833333328482695</v>
      </c>
      <c r="AI1428">
        <f>AH1428*24*60</f>
        <v>2.999999999301508</v>
      </c>
      <c r="AJ1428">
        <f>75728*X1428</f>
        <v>75728</v>
      </c>
    </row>
    <row r="1429" xml:space="preserve">
      <c r="A1429">
        <v>1214124</v>
      </c>
      <c r="B1429" t="str">
        <v>INCIDENTE</v>
      </c>
      <c r="C1429" t="str">
        <v>CERRADO</v>
      </c>
      <c r="D1429" t="str">
        <v>TIENDA</v>
      </c>
      <c r="E1429" t="str">
        <v>ACOMPAÑAMIENTO</v>
      </c>
      <c r="F1429" t="str">
        <v>ACOMPAÑAMIENTO</v>
      </c>
      <c r="G1429" t="str">
        <v>ACOMPAÑAMIENTO</v>
      </c>
      <c r="H1429" t="str">
        <v>Buenas tardes. Jefe Miguel por favor me colabora con la autorizacion de este ticket para solicitar la visita del tecnico de isit para que lleve a cabo la destrucción de unos activos ya dados de baja; anexo en adjuntos la información de los activos. Gracias.</v>
      </c>
      <c r="I1429" t="str">
        <v>Buenas tardes. Jefe Miguel por favor me colabora con la autorizacion de este ticket para solicitar la visita del tecnico de isit para que lleve a cabo la destrucción de unos activos ya dados de baja; anexo en adjuntos la información de los activos. Gracias.</v>
      </c>
      <c r="J1429" t="str" xml:space="preserve">
        <v xml:space="preserve">1214124 ticket destrucción activos dados de baja _x000d_
Se llega a sitio a las 1:00pm; se inicia con la verificación de activos 6 teléfonos de voz IP; 1 teléfono inalámbrico Cisco; 1 impresora _x000d_
portátil zebra ; se solicita que seguridad verifique y luego se destruyen principalmente las pantallas y se entrega a seguridad para su _x000d_
respectivo desecho; se comprueba de que se realice la destrucción y todo finalizado correctamente</v>
      </c>
      <c r="K1429">
        <v>45721.674305555556</v>
      </c>
      <c r="L1429">
        <v>45721.80902777778</v>
      </c>
      <c r="M1429">
        <v>45722</v>
      </c>
      <c r="N1429" t="str">
        <f>TEXT(M1429, "DDDD")</f>
        <v>jueves</v>
      </c>
      <c r="O1429" t="str">
        <v>M042 METRO IBAGUE</v>
      </c>
      <c r="P1429" t="str">
        <v>IBAGUE</v>
      </c>
      <c r="Q1429" t="str">
        <f>IF(ISBLANK(P1429),"0",(VLOOKUP(P1429,REGION,2,FALSE)))</f>
        <v>OCCIDENTE</v>
      </c>
      <c r="R1429" t="str">
        <v>Michael Smit Villabon Trujillo</v>
      </c>
      <c r="S1429" t="e">
        <f>IF(ISBLANK(R1429),"0", VLOOKUP(R1429,PERSONAL,2,FALSE))</f>
        <v>#N/A</v>
      </c>
      <c r="T1429" t="str">
        <v>ALIADO</v>
      </c>
      <c r="U1429">
        <v>0.5416666666666666</v>
      </c>
      <c r="V1429">
        <v>0.5833333333333334</v>
      </c>
      <c r="W1429">
        <f>V1429-U1429</f>
        <v>0.04166666666666674</v>
      </c>
      <c r="X1429">
        <v>1</v>
      </c>
      <c r="Y1429">
        <f>NETWORKDAYS(K1429,M1429)</f>
        <v>2</v>
      </c>
      <c r="Z1429" t="str">
        <f>IF(Y1429&lt;=2,"CUMPLE","NO CUMPLE")</f>
        <v>CUMPLE</v>
      </c>
      <c r="AB1429" t="str">
        <v>POR TICKET</v>
      </c>
      <c r="AC1429" t="str">
        <f>TEXT(M1429,"mmmm")</f>
        <v>marzo</v>
      </c>
      <c r="AD1429" t="str">
        <f>TEXT(M1429,"yyyy")</f>
        <v>yyyy</v>
      </c>
      <c r="AE1429">
        <f>W1429*60*24</f>
        <v>60.00000000000011</v>
      </c>
      <c r="AF1429">
        <f>AE1429/60</f>
        <v>1.0000000000000018</v>
      </c>
      <c r="AG1429">
        <f>AE1429/60</f>
        <v>1.0000000000000018</v>
      </c>
      <c r="AH1429">
        <f>L1429-K1429</f>
        <v>0.13472222222480923</v>
      </c>
      <c r="AI1429">
        <f>AH1429*24*60</f>
        <v>194.0000000037253</v>
      </c>
      <c r="AJ1429">
        <f>75728*X1429</f>
        <v>75728</v>
      </c>
    </row>
    <row r="1430" xml:space="preserve">
      <c r="A1430">
        <v>1209883</v>
      </c>
      <c r="B1430" t="str">
        <v>INCIDENTE</v>
      </c>
      <c r="C1430" t="str">
        <v>CERRADO</v>
      </c>
      <c r="D1430" t="str">
        <v>TIENDA</v>
      </c>
      <c r="E1430" t="str">
        <v>ACOMPAÑAMIENTO</v>
      </c>
      <c r="F1430" t="str">
        <v>ACOMPAÑAMIENTO</v>
      </c>
      <c r="G1430" t="str">
        <v>ACOMPAÑAMIENTO</v>
      </c>
      <c r="H1430" t="str">
        <v>Buenos días solicito acompañamiento el miércoles 5 de marzo certificación balanzas jumbo san silvestre</v>
      </c>
      <c r="I1430" t="str">
        <v>Buenos días solicito acompañamiento el miércoles 5 de marzo certificación balanzas jumbo san silvestre</v>
      </c>
      <c r="J1430" t="str">
        <v>SE REALIZA ACOMPAÑAMIENTO A PERSONAL DE CVM PARA VERIFICACION DE 6 BALANZAS METTLER TOLEDO; LAS CUALES FUERON CERTIFICADAS Y CON ENVIO DE EVIDENCIAS A PERSONAL REMOTO.                                                                                                                                                                * SE REVISA IMPRESORA ZEBRA DE PEROQUES DE ATC; LA CUAL TENIA NOVEDAD CON ROLLO; IMPRESORA QUEDA OPERATIVA.                                                                                                               * PDA HONEYWELL # 5 TENIA NOVEDAD CON LA BATERIA QUE NO ESTABA BIEN INSTALADA; SE APLICA CORRECTIVO; PDA QUEDA OPERATIVA.                                                                                                                                                                                           * SCO 3 PRESENTABA ERROR DE INICIO DE SESION EN FASTLANE; SE RESETEA POR COMPLETO LA POS CORRIGIENDO LA FALLA; EQUIPO OPERATIVO.                                                                                                                                                                                        * SE REALIZA CAMBIO DE TECLADO USB EN EQUIPO DE CAJA CENTRAL; SE REALIZAN PRUEBAS Y QUEDA OPERATIVO.                    * SE ENVIA EVIDENCIA DE FALLA DE BALANZA DE MESA DE PLATOS PREPARADOS; LA CUAL SE SOLICITA CAMBIO.                           * SE REVISA VERIFICADOR NEWLAND DE NIVEL 2; CON NOVEDAD DE ERROR EN SERVIDOR; EL CUAL SE EVIDENCIA QUE NO TENIA CONECTADA LA RED WIFI CSWLAN12; SE APLICA CORRECTIVO Y QUEDA OPERATIVO.</v>
      </c>
      <c r="K1430">
        <v>45719.40277777778</v>
      </c>
      <c r="L1430">
        <v>45719.63402777778</v>
      </c>
      <c r="M1430">
        <v>45721</v>
      </c>
      <c r="N1430" t="str">
        <f>TEXT(M1430, "DDDD")</f>
        <v>miércoles</v>
      </c>
      <c r="O1430" t="str" xml:space="preserve">
        <v xml:space="preserve">J126 JUMBO SAN SILVESTRE_x000d_
_x000d_
</v>
      </c>
      <c r="P1430" t="str">
        <v>BARRANCABERMEJA</v>
      </c>
      <c r="Q1430" t="str">
        <f>IF(ISBLANK(P1430),"0",(VLOOKUP(P1430,REGION,2,FALSE)))</f>
        <v>ORIENTE</v>
      </c>
      <c r="R1430" t="str">
        <v>Luis Carlos Rojas Acosta</v>
      </c>
      <c r="S1430">
        <f>IF(ISBLANK(R1430),"0", VLOOKUP(R1430,PERSONAL,2,FALSE))</f>
        <v>1096188137</v>
      </c>
      <c r="T1430" t="str">
        <v>DIRECTO</v>
      </c>
      <c r="U1430">
        <v>0.375</v>
      </c>
      <c r="V1430">
        <v>0.7083333333333334</v>
      </c>
      <c r="W1430">
        <f>V1430-U1430</f>
        <v>0.33333333333333337</v>
      </c>
      <c r="X1430" t="str">
        <v>2;5</v>
      </c>
      <c r="Y1430">
        <f>NETWORKDAYS(K1430,M1430)</f>
        <v>3</v>
      </c>
      <c r="Z1430" t="str">
        <f>IF(Y1430&lt;=2,"CUMPLE","NO CUMPLE")</f>
        <v>NO CUMPLE</v>
      </c>
      <c r="AB1430" t="str">
        <v xml:space="preserve">POR DIA </v>
      </c>
      <c r="AC1430" t="str">
        <f>TEXT(M1430,"mmmm")</f>
        <v>marzo</v>
      </c>
      <c r="AD1430" t="str">
        <f>TEXT(M1430,"yyyy")</f>
        <v>yyyy</v>
      </c>
      <c r="AE1430">
        <f>W1430*60*24</f>
        <v>480.0000000000001</v>
      </c>
      <c r="AF1430">
        <f>AE1430/60</f>
        <v>8.000000000000002</v>
      </c>
      <c r="AG1430">
        <f>AE1430/60</f>
        <v>8.000000000000002</v>
      </c>
      <c r="AH1430">
        <f>L1430-K1430</f>
        <v>0.23124999999708962</v>
      </c>
      <c r="AI1430">
        <f>AH1430*24*60</f>
        <v>332.99999999580905</v>
      </c>
      <c r="AJ1430" t="e">
        <f>75728*X1430</f>
        <v>#VALUE!</v>
      </c>
    </row>
    <row r="1431" xml:space="preserve">
      <c r="A1431">
        <v>1213364</v>
      </c>
      <c r="B1431" t="str">
        <v>INCIDENTE</v>
      </c>
      <c r="C1431" t="str">
        <v>CERRADO</v>
      </c>
      <c r="D1431" t="str">
        <v>TIENDA</v>
      </c>
      <c r="E1431" t="str">
        <v>ACOMPAÑAMIENTO</v>
      </c>
      <c r="F1431" t="str">
        <v>ACOMPAÑAMIENTO</v>
      </c>
      <c r="G1431" t="str">
        <v>ACOMPAÑAMIENTO</v>
      </c>
      <c r="H1431" t="str" xml:space="preserve">
        <v xml:space="preserve">Solicito la revisión del punto de red del fondo de contralor donde se ubicaba domicilios_x000d_
Área Afectada_x000d_
_x000d_
punto de red_x000d_
_x000d_
Dispositivo Afectado_x000d_
_x000d_
Punto de red</v>
      </c>
      <c r="I1431" t="str" xml:space="preserve">
        <v xml:space="preserve">Solicito la revisión del punto de red del fondo de contralor donde se ubicaba domicilios_x000d_
Área Afectada_x000d_
_x000d_
punto de red_x000d_
_x000d_
Dispositivo Afectado_x000d_
_x000d_
Punto de red</v>
      </c>
      <c r="J1431" t="str" xml:space="preserve">
        <v xml:space="preserve">1213364 ticket revisión de punto de red área contralor _x000d_
Se revisa el punto de red y se evidencia daño del Jack se quita el Jack averiado y se poncha otra Jack funcional; se realizan pruebas _x000d_
pero no conecta a la red aparece error ethernet desconectado se revisa y el Jack está bien ponchado se hace comunicación con redes _x000d_
para que me apoyen revisando la wlan y configuración del puerto en el SW; tuve que esperar por qué la guardia de redes estaba _x000d_
ocupado me ayudan a configurar por wlan 81 se realiza pruebas con un teléfono de voz IP y queda el punto en operación</v>
      </c>
      <c r="K1431">
        <v>45722.51875</v>
      </c>
      <c r="L1431">
        <v>45722.532638888886</v>
      </c>
      <c r="M1431">
        <v>45722</v>
      </c>
      <c r="N1431" t="str">
        <f>TEXT(M1431, "DDDD")</f>
        <v>jueves</v>
      </c>
      <c r="O1431" t="str">
        <v>M042 METRO IBAGUE</v>
      </c>
      <c r="P1431" t="str">
        <v>IBAGUE</v>
      </c>
      <c r="Q1431" t="str">
        <f>IF(ISBLANK(P1431),"0",(VLOOKUP(P1431,REGION,2,FALSE)))</f>
        <v>OCCIDENTE</v>
      </c>
      <c r="R1431" t="str">
        <v>Michael Smit Villabon Trujillo</v>
      </c>
      <c r="S1431" t="e">
        <f>IF(ISBLANK(R1431),"0", VLOOKUP(R1431,PERSONAL,2,FALSE))</f>
        <v>#N/A</v>
      </c>
      <c r="T1431" t="str">
        <v>ALIADO</v>
      </c>
      <c r="U1431">
        <v>0.5833333333333334</v>
      </c>
      <c r="V1431">
        <v>0.6875</v>
      </c>
      <c r="W1431">
        <f>V1431-U1431</f>
        <v>0.10416666666666663</v>
      </c>
      <c r="X1431">
        <v>1</v>
      </c>
      <c r="Y1431">
        <f>NETWORKDAYS(K1431,M1431)</f>
        <v>1</v>
      </c>
      <c r="Z1431" t="str">
        <f>IF(Y1431&lt;=2,"CUMPLE","NO CUMPLE")</f>
        <v>CUMPLE</v>
      </c>
      <c r="AB1431" t="str">
        <v>POR TICKET</v>
      </c>
      <c r="AC1431" t="str">
        <f>TEXT(M1431,"mmmm")</f>
        <v>marzo</v>
      </c>
      <c r="AD1431" t="str">
        <f>TEXT(M1431,"yyyy")</f>
        <v>yyyy</v>
      </c>
      <c r="AE1431">
        <f>W1431*60*24</f>
        <v>149.99999999999994</v>
      </c>
      <c r="AF1431">
        <f>AE1431/60</f>
        <v>2.499999999999999</v>
      </c>
      <c r="AG1431">
        <f>AE1431/60</f>
        <v>2.499999999999999</v>
      </c>
      <c r="AH1431">
        <f>L1431-K1431</f>
        <v>0.01388888888322981</v>
      </c>
      <c r="AI1431">
        <f>AH1431*24*60</f>
        <v>19.999999991850927</v>
      </c>
      <c r="AJ1431">
        <f>75728*X1431</f>
        <v>75728</v>
      </c>
    </row>
    <row r="1432" xml:space="preserve">
      <c r="A1432">
        <v>1214923</v>
      </c>
      <c r="B1432" t="str">
        <v>INCIDENTE</v>
      </c>
      <c r="C1432" t="str">
        <v>CERRADO</v>
      </c>
      <c r="D1432" t="str">
        <v>TIENDA</v>
      </c>
      <c r="E1432" t="str">
        <v>PDA</v>
      </c>
      <c r="F1432" t="str">
        <v>PDA</v>
      </c>
      <c r="G1432" t="str">
        <v>PDA</v>
      </c>
      <c r="H1432" t="str">
        <v>buen dia por favor me colaboran con la instalacion de la aplicacion MI TIENDA en las PDA alimentar y no alimentar se requiere de suma urgencia para la gestion de indicadores gracias</v>
      </c>
      <c r="I1432" t="str">
        <v>buen dia por favor me colaboran con la instalacion de la aplicacion MI TIENDA en las PDA alimentar y no alimentar se requiere de suma urgencia para la gestion de indicadores gracias</v>
      </c>
      <c r="J1432" t="str" xml:space="preserve">
        <v xml:space="preserve">1214923 ticket instalación del aplicativo mi tienda; _x000d_
Se valida 3 PDA de las áreas pls; pago; y bazar y se observa que no tienen instalada la aplicación mi tienda se procede a instalar y _x000d_
actualizar las aplicaciones para actualizar el APK mi tienda en las 3 PDA ; este caso fue demorado por la red demasiado lenta ; _x000d_
quedaron las PDA con la aplicación funcionando sin novedad se entregaron las 3 PDA a la Auxiliar Martha Gordillo</v>
      </c>
      <c r="K1432">
        <v>45722.436111111114</v>
      </c>
      <c r="L1432">
        <v>45722.54027777778</v>
      </c>
      <c r="M1432">
        <v>45722</v>
      </c>
      <c r="N1432" t="str">
        <f>TEXT(M1432, "DDDD")</f>
        <v>jueves</v>
      </c>
      <c r="O1432" t="str">
        <v>M042 METRO IBAGUE</v>
      </c>
      <c r="P1432" t="str">
        <v>IBAGUE</v>
      </c>
      <c r="Q1432" t="str">
        <f>IF(ISBLANK(P1432),"0",(VLOOKUP(P1432,REGION,2,FALSE)))</f>
        <v>OCCIDENTE</v>
      </c>
      <c r="R1432" t="str">
        <v>Michael Smit Villabon Trujillo</v>
      </c>
      <c r="S1432" t="e">
        <f>IF(ISBLANK(R1432),"0", VLOOKUP(R1432,PERSONAL,2,FALSE))</f>
        <v>#N/A</v>
      </c>
      <c r="T1432" t="str">
        <v>ALIADO</v>
      </c>
      <c r="U1432">
        <v>0.6875</v>
      </c>
      <c r="V1432">
        <v>0.8125</v>
      </c>
      <c r="W1432">
        <f>V1432-U1432</f>
        <v>0.125</v>
      </c>
      <c r="X1432" t="str">
        <v>1;5</v>
      </c>
      <c r="Y1432">
        <f>NETWORKDAYS(K1432,M1432)</f>
        <v>1</v>
      </c>
      <c r="Z1432" t="str">
        <f>IF(Y1432&lt;=2,"CUMPLE","NO CUMPLE")</f>
        <v>CUMPLE</v>
      </c>
      <c r="AB1432" t="str">
        <v>POR TICKET</v>
      </c>
      <c r="AC1432" t="str">
        <f>TEXT(M1432,"mmmm")</f>
        <v>marzo</v>
      </c>
      <c r="AD1432" t="str">
        <f>TEXT(M1432,"yyyy")</f>
        <v>yyyy</v>
      </c>
      <c r="AE1432">
        <f>W1432*60*24</f>
        <v>180</v>
      </c>
      <c r="AF1432">
        <f>AE1432/60</f>
        <v>3</v>
      </c>
      <c r="AG1432">
        <f>AE1432/60</f>
        <v>3</v>
      </c>
      <c r="AH1432">
        <f>L1432-K1432</f>
        <v>0.10416666666424135</v>
      </c>
      <c r="AI1432">
        <f>AH1432*24*60</f>
        <v>149.99999999650754</v>
      </c>
      <c r="AJ1432" t="e">
        <f>75728*X1432</f>
        <v>#VALUE!</v>
      </c>
    </row>
    <row r="1433" xml:space="preserve">
      <c r="A1433">
        <v>1214239</v>
      </c>
      <c r="B1433" t="str">
        <v>INCIDENTE</v>
      </c>
      <c r="C1433" t="str">
        <v>CERRADO</v>
      </c>
      <c r="D1433" t="str">
        <v>TIENDA</v>
      </c>
      <c r="E1433" t="str">
        <v>ACOMPAÑAMIENTO</v>
      </c>
      <c r="F1433" t="str">
        <v>ACOMPAÑAMIENTO</v>
      </c>
      <c r="G1433" t="str">
        <v>ACOMPAÑAMIENTO</v>
      </c>
      <c r="H1433" t="str">
        <v>Buenas tardes. Jefe Miguel por favor me colabora con la autorización de este ticket para solicitar la visita del técnico de isit para que lleve a cabo la destrucción de unos activos ya dados de baja; anexo en adjuntos la información de los activos. Gracias.</v>
      </c>
      <c r="I1433" t="str">
        <v>Buenas tardes. Jefe Miguel por favor me colabora con la autorización de este ticket para solicitar la visita del técnico de isit para que lleve a cabo la destrucción de unos activos ya dados de baja; anexo en adjuntos la información de los activos. Gracias.</v>
      </c>
      <c r="J1433" t="str" xml:space="preserve">
        <v xml:space="preserve">Solución del ticket número 1214239; en Palmira._x000d_
Siendo las 8:06 am me dirijo al área de sistemas donde se encuentran los dispositivos dados de baja; entre ellos se incluye: 6 CPU y un _x000d_
scaner; un dispositivo no se encuentra en el sitio. Se revisan los dispositivos y son sacados para mandar a destruirlos; no se pudo hacer _x000d_
la destrucción total debido a que el personal de mantenimiento no se encontraba en el sitio; por lo que lo único que se pudo hacer es _x000d_
sacar el material. Se le informa al coordinador de seguridad cuáles son los dispositivos que pueden ser dados de baja. De esta forma _x000d_
damos por terminado el ticket 1214239 en la ciudad de palmira; tienda metro; siendo las 10:05 am.</v>
      </c>
      <c r="K1433">
        <v>45721.688888888886</v>
      </c>
      <c r="L1433">
        <v>45721.77638888889</v>
      </c>
      <c r="M1433">
        <v>45723</v>
      </c>
      <c r="N1433" t="str">
        <f>TEXT(M1433, "DDDD")</f>
        <v>viernes</v>
      </c>
      <c r="O1433" t="str">
        <v>M006 METRO PALMIRA</v>
      </c>
      <c r="P1433" t="str">
        <v>PALMIRA</v>
      </c>
      <c r="Q1433" t="str">
        <f>IF(ISBLANK(P1433),"0",(VLOOKUP(P1433,REGION,2,FALSE)))</f>
        <v>OCCIDENTE</v>
      </c>
      <c r="R1433" t="str">
        <v>Michael Smit Villabon Trujillo</v>
      </c>
      <c r="S1433" t="e">
        <f>IF(ISBLANK(R1433),"0", VLOOKUP(R1433,PERSONAL,2,FALSE))</f>
        <v>#N/A</v>
      </c>
      <c r="T1433" t="str">
        <v>ALIADO</v>
      </c>
      <c r="U1433">
        <v>0.3125</v>
      </c>
      <c r="V1433">
        <v>0.4201388888888889</v>
      </c>
      <c r="W1433">
        <f>V1433-U1433</f>
        <v>0.1076388888888889</v>
      </c>
      <c r="X1433">
        <v>1</v>
      </c>
      <c r="Y1433">
        <f>NETWORKDAYS(K1433,M1433)</f>
        <v>3</v>
      </c>
      <c r="Z1433" t="str">
        <f>IF(Y1433&lt;=2,"CUMPLE","NO CUMPLE")</f>
        <v>NO CUMPLE</v>
      </c>
      <c r="AB1433" t="str">
        <v>POR TICKET</v>
      </c>
      <c r="AC1433" t="str">
        <f>TEXT(M1433,"mmmm")</f>
        <v>marzo</v>
      </c>
      <c r="AD1433" t="str">
        <f>TEXT(M1433,"yyyy")</f>
        <v>yyyy</v>
      </c>
      <c r="AE1433">
        <f>W1433*60*24</f>
        <v>155</v>
      </c>
      <c r="AF1433">
        <f>AE1433/60</f>
        <v>2.5833333333333335</v>
      </c>
      <c r="AG1433">
        <f>AE1433/60</f>
        <v>2.5833333333333335</v>
      </c>
      <c r="AH1433">
        <f>L1433-K1433</f>
        <v>0.08750000000145519</v>
      </c>
      <c r="AI1433">
        <f>AH1433*24*60</f>
        <v>126.00000000209548</v>
      </c>
      <c r="AJ1433">
        <f>75728*X1433</f>
        <v>75728</v>
      </c>
    </row>
    <row r="1434" xml:space="preserve">
      <c r="A1434">
        <v>1214315</v>
      </c>
      <c r="B1434" t="str">
        <v>INCIDENTE</v>
      </c>
      <c r="C1434" t="str">
        <v>CERRADO</v>
      </c>
      <c r="D1434" t="str">
        <v>TIENDA</v>
      </c>
      <c r="E1434" t="str">
        <v>ACOMPAÑAMIENTO</v>
      </c>
      <c r="F1434" t="str">
        <v>ACOMPAÑAMIENTO</v>
      </c>
      <c r="G1434" t="str">
        <v>ACOMPAÑAMIENTO</v>
      </c>
      <c r="H1434" t="str">
        <v>Se requiere asignación de recurso para Metro Duitama con el fin de validar temas varios en tienda.</v>
      </c>
      <c r="I1434" t="str">
        <v>Se requiere asignación de recurso para Metro Duitama con el fin de validar temas varios en tienda.</v>
      </c>
      <c r="J1434" t="str">
        <v>Se visita tienda para brindar soporte 2.5 en temas pendientes los cuales fueron: Validacion perdil dd usuario de Oscar jefe PGC quien sele reperfila usuario de red el cual luego del proceso ya queda operativo según pruebas del funcionario; - Se valida acceso a carpeta compartida en perfio de Luz Dary jefe de seccion quien ingresa en 2 equipos distintos evidenciando que en ninuno tiene acceso; se corre .bat el cual soluciona noveda pero en este caso no; soporte 1.5 indica que por AGP se debe crear tiket para que validen permisos;  Es necesario reconfigurar verificador de precios en piso de venta ya que no estaba consultando ningun precio; luego de dicho proceso se deja operativo y se hacen firmar actas de entrega y retiro; - se validan 8 activos los cuales se validan mediante serial; se empacan y se dejan listos para su posterior recolección; se finaliza jornada laboral del dia .</v>
      </c>
      <c r="K1434">
        <v>45721.717361111114</v>
      </c>
      <c r="L1434">
        <v>45722.65694444445</v>
      </c>
      <c r="M1434">
        <v>45723</v>
      </c>
      <c r="N1434" t="str">
        <f>TEXT(M1434, "DDDD")</f>
        <v>viernes</v>
      </c>
      <c r="O1434" t="str" xml:space="preserve">
        <v xml:space="preserve">M028 METRO DUITAMA INNOVO_x000d_
_x000d_
</v>
      </c>
      <c r="P1434" t="str">
        <v>DUITAMA</v>
      </c>
      <c r="Q1434" t="str">
        <f>IF(ISBLANK(P1434),"0",(VLOOKUP(P1434,REGION,2,FALSE)))</f>
        <v>ORIENTE</v>
      </c>
      <c r="R1434" t="str">
        <v>Jhonatan Ricardo Vargas Zambrano</v>
      </c>
      <c r="S1434">
        <f>IF(ISBLANK(R1434),"0", VLOOKUP(R1434,PERSONAL,2,FALSE))</f>
        <v>1057583301</v>
      </c>
      <c r="T1434" t="str">
        <v>DIRECTO</v>
      </c>
      <c r="U1434">
        <v>0.3333333333333333</v>
      </c>
      <c r="V1434">
        <v>0.7083333333333334</v>
      </c>
      <c r="W1434">
        <f>V1434-U1434</f>
        <v>0.37500000000000006</v>
      </c>
      <c r="X1434" t="str">
        <v>2;5</v>
      </c>
      <c r="Y1434">
        <f>NETWORKDAYS(K1434,M1434)</f>
        <v>3</v>
      </c>
      <c r="Z1434" t="str">
        <f>IF(Y1434&lt;=2,"CUMPLE","NO CUMPLE")</f>
        <v>NO CUMPLE</v>
      </c>
      <c r="AB1434" t="str">
        <v xml:space="preserve">POR DIA </v>
      </c>
      <c r="AC1434" t="str">
        <f>TEXT(M1434,"mmmm")</f>
        <v>marzo</v>
      </c>
      <c r="AD1434" t="str">
        <f>TEXT(M1434,"yyyy")</f>
        <v>yyyy</v>
      </c>
      <c r="AE1434">
        <f>W1434*60*24</f>
        <v>540.0000000000001</v>
      </c>
      <c r="AF1434">
        <f>AE1434/60</f>
        <v>9.000000000000002</v>
      </c>
      <c r="AG1434">
        <f>AE1434/60</f>
        <v>9.000000000000002</v>
      </c>
      <c r="AH1434">
        <f>L1434-K1434</f>
        <v>0.9395833333328483</v>
      </c>
      <c r="AI1434">
        <f>AH1434*24*60</f>
        <v>1352.9999999993015</v>
      </c>
      <c r="AJ1434" t="e">
        <f>75728*X1434</f>
        <v>#VALUE!</v>
      </c>
    </row>
    <row r="1435" xml:space="preserve">
      <c r="A1435">
        <v>1212237</v>
      </c>
      <c r="B1435" t="str">
        <v>INCIDENTE</v>
      </c>
      <c r="C1435" t="str">
        <v>CERRADO</v>
      </c>
      <c r="D1435" t="str">
        <v>TIENDA</v>
      </c>
      <c r="E1435" t="str">
        <v>ACOMPAÑAMIENTO</v>
      </c>
      <c r="F1435" t="str">
        <v>ACOMPAÑAMIENTO</v>
      </c>
      <c r="G1435" t="str">
        <v>ACOMPAÑAMIENTO</v>
      </c>
      <c r="H1435" t="str" xml:space="preserve">
        <v xml:space="preserve">Se requiere recurso técnico para validación de casos pendientes en tienda._x000d_
Sección de la tienda en donde se ubica la PDT o usuario_x000d_
_x000d_
seguridad</v>
      </c>
      <c r="I1435" t="str" xml:space="preserve">
        <v xml:space="preserve">Se requiere recurso técnico para validación de casos pendientes en tienda._x000d_
Sección de la tienda en donde se ubica la PDT o usuario_x000d_
_x000d_
seguridad</v>
      </c>
      <c r="J1435" t="str" xml:space="preserve">
        <v xml:space="preserve">1212237 / Se requiere recurso técnico para validación de casos pendientes en tienda./ J185 JUMBO YOPAL_x000d_
Actividades Realizadas:_x000d_
_x000d_
1.	Restauración PDA : se verifica el mal funcionamiento de la PDA reportada ya que se desconecta automáticamente cada 5 minutos; se procede a realizar la restauración de fábrica para lo cual se requiere un cable nuevo ya que el cable asignado se encuentra roto. Se utiliza un cable de otra PDA para copiar la información de actualización en el dispositivo; luego se realiza el procedimiento de restauración de fábrica y la instalación de las aplicaciones; así como la configuración de los usuarios._x000d_
Se realizan pruebas de funcionamiento con los jefes de área para el acceso a las aplicaciones Mi Tienda y el mocha Telnet._x000d_
2.	Se realiza verificación del funcionamiento del reloj de marcado en el ingreso del almacén; no presenta funcionamiento lento ni incorrecto._x000d_
3.	Se realiza verificación de los elementos ubicados en el centro de cómputo; se refiere a seguridad para retirar de ahí los elementos que no pertenecen a TI y se envían fotos de los equipos ubicados en las cajas para el envío posterior._x000d_
Terminadas las tareas asignadas me retiro del almacén a las 5 PM</v>
      </c>
      <c r="K1435">
        <v>45720.686111111114</v>
      </c>
      <c r="L1435">
        <v>45720.74166666667</v>
      </c>
      <c r="M1435">
        <v>45721</v>
      </c>
      <c r="N1435" t="str">
        <f>TEXT(M1435, "DDDD")</f>
        <v>miércoles</v>
      </c>
      <c r="O1435" t="str">
        <v>J185 JUMBO YOPAL</v>
      </c>
      <c r="P1435" t="str">
        <v>YOPAL</v>
      </c>
      <c r="Q1435" t="str">
        <f>IF(ISBLANK(P1435),"0",(VLOOKUP(P1435,REGION,2,FALSE)))</f>
        <v>ORIENTE</v>
      </c>
      <c r="R1435" t="str">
        <v>Victor Julian Corredor Ortiz</v>
      </c>
      <c r="S1435" t="e">
        <f>IF(ISBLANK(R1435),"0", VLOOKUP(R1435,PERSONAL,2,FALSE))</f>
        <v>#N/A</v>
      </c>
      <c r="T1435" t="str">
        <v>CFS</v>
      </c>
      <c r="U1435">
        <v>0.3333333333333333</v>
      </c>
      <c r="V1435">
        <v>0.7083333333333334</v>
      </c>
      <c r="W1435">
        <f>V1435-U1435</f>
        <v>0.37500000000000006</v>
      </c>
      <c r="X1435" t="str">
        <v>2;5</v>
      </c>
      <c r="Y1435">
        <f>NETWORKDAYS(K1435,M1435)</f>
        <v>2</v>
      </c>
      <c r="Z1435" t="str">
        <f>IF(Y1435&lt;=2,"CUMPLE","NO CUMPLE")</f>
        <v>CUMPLE</v>
      </c>
      <c r="AB1435" t="str">
        <v xml:space="preserve">POR DIA </v>
      </c>
      <c r="AC1435" t="str">
        <f>TEXT(M1435,"mmmm")</f>
        <v>marzo</v>
      </c>
      <c r="AD1435" t="str">
        <f>TEXT(M1435,"yyyy")</f>
        <v>yyyy</v>
      </c>
      <c r="AE1435">
        <f>W1435*60*24</f>
        <v>540.0000000000001</v>
      </c>
      <c r="AF1435">
        <f>AE1435/60</f>
        <v>9.000000000000002</v>
      </c>
      <c r="AG1435">
        <f>AE1435/60</f>
        <v>9.000000000000002</v>
      </c>
      <c r="AH1435">
        <f>L1435-K1435</f>
        <v>0.055555555554747116</v>
      </c>
      <c r="AI1435">
        <f>AH1435*24*60</f>
        <v>79.99999999883585</v>
      </c>
      <c r="AJ1435" t="e">
        <f>75728*X1435</f>
        <v>#VALUE!</v>
      </c>
    </row>
    <row r="1436" xml:space="preserve">
      <c r="A1436">
        <v>1218806</v>
      </c>
      <c r="B1436" t="str">
        <v>INCIDENTE</v>
      </c>
      <c r="C1436" t="str">
        <v>ABIERTO</v>
      </c>
      <c r="D1436" t="str">
        <v>TIENDA</v>
      </c>
      <c r="E1436" t="str">
        <v>PDA</v>
      </c>
      <c r="F1436" t="str">
        <v>PDA</v>
      </c>
      <c r="G1436" t="str">
        <v>PDA</v>
      </c>
      <c r="H1436" t="str" xml:space="preserve">
        <v xml:space="preserve">Buen día Solicito de su colaboración para revisión y configuración del lector de precios con serie NQ2C9L000516 Tienda Metro Pitalito_x000d_
Equipo_x000d_
_x000d_
Router_x000d_
_x000d_
Tipo de falla_x000d_
_x000d_
Caida_x000d_
_x000d_
IP de equipo_x000d_
_x000d_
NQ2C9L000516_x000d_
_x000d_
Descripción_x000d_
_x000d_
Solicito de su colaboración para revisión y configuración del lector de precios con serie NQ2C9L000516 Tienda Metro Pitalito</v>
      </c>
      <c r="I1436" t="str" xml:space="preserve">
        <v xml:space="preserve">Buen día Solicito de su colaboración para revisión y configuración del lector de precios con serie NQ2C9L000516 Tienda Metro Pitalito_x000d_
Equipo_x000d_
_x000d_
Router_x000d_
_x000d_
Tipo de falla_x000d_
_x000d_
Caida_x000d_
_x000d_
IP de equipo_x000d_
_x000d_
NQ2C9L000516_x000d_
_x000d_
Descripción_x000d_
_x000d_
Solicito de su colaboración para revisión y configuración del lector de precios con serie NQ2C9L000516 Tienda Metro Pitalito</v>
      </c>
      <c r="J1436" t="str" xml:space="preserve">
        <v xml:space="preserve">Reporte ticket 1218806_x000d_
Verificación y configuración de verificador de precios:_x000d_
Se formateo el verificador de precios_x000d_
Luego se procedió a configurar y después de seguir el paso a paso de configuración no funcionó; por lo cual se solicita que se envíe a _x000d_
revisión. Se embala en una caja para que la tienda haga el envío al CC Cariben Plaza Cartagena. Adjunto imagen de este verificador de _x000d_
precios. Serial NQ2C9L000516; Medidas:_x000d_
30*20*9.5 Cms de alto_x000d_
Peso:_x000d_
1.200 kg. Aprox.</v>
      </c>
      <c r="K1436">
        <v>45727.498611111114</v>
      </c>
      <c r="L1436">
        <v>45727.55694444444</v>
      </c>
      <c r="M1436">
        <v>45727</v>
      </c>
      <c r="N1436" t="str">
        <f>TEXT(M1436, "DDDD")</f>
        <v>martes</v>
      </c>
      <c r="O1436" t="str">
        <v>M179 METRO PITALITO</v>
      </c>
      <c r="P1436" t="str">
        <v>PITALITO</v>
      </c>
      <c r="Q1436" t="str">
        <f>IF(ISBLANK(P1436),"0",(VLOOKUP(P1436,REGION,2,FALSE)))</f>
        <v>OCCIDENTE</v>
      </c>
      <c r="R1436" t="str">
        <v>Michael Smit Villabon Trujillo</v>
      </c>
      <c r="S1436" t="e">
        <f>IF(ISBLANK(R1436),"0", VLOOKUP(R1436,PERSONAL,2,FALSE))</f>
        <v>#N/A</v>
      </c>
      <c r="T1436" t="str">
        <v>ALIADO</v>
      </c>
      <c r="U1436">
        <v>0.6180555555555556</v>
      </c>
      <c r="V1436">
        <v>0.7534722222222222</v>
      </c>
      <c r="W1436">
        <f>V1436-U1436</f>
        <v>0.13541666666666663</v>
      </c>
      <c r="X1436" t="str">
        <v>1;5</v>
      </c>
      <c r="Y1436">
        <f>NETWORKDAYS(K1436,M1436)</f>
        <v>1</v>
      </c>
      <c r="Z1436" t="str">
        <f>IF(Y1436&lt;=2,"CUMPLE","NO CUMPLE")</f>
        <v>CUMPLE</v>
      </c>
      <c r="AB1436" t="str">
        <v>POR TICKET</v>
      </c>
      <c r="AC1436" t="str">
        <f>TEXT(M1436,"mmmm")</f>
        <v>marzo</v>
      </c>
      <c r="AD1436" t="str">
        <f>TEXT(M1436,"yyyy")</f>
        <v>yyyy</v>
      </c>
      <c r="AE1436">
        <f>W1436*60*24</f>
        <v>194.99999999999994</v>
      </c>
      <c r="AF1436">
        <f>AE1436/60</f>
        <v>3.249999999999999</v>
      </c>
      <c r="AG1436">
        <f>AE1436/60</f>
        <v>3.249999999999999</v>
      </c>
      <c r="AH1436">
        <f>L1436-K1436</f>
        <v>0.0583333333270275</v>
      </c>
      <c r="AI1436">
        <f>AH1436*24*60</f>
        <v>83.9999999909196</v>
      </c>
      <c r="AJ1436" t="e">
        <f>75728*X1436</f>
        <v>#VALUE!</v>
      </c>
    </row>
    <row r="1437" xml:space="preserve">
      <c r="A1437">
        <v>1216041</v>
      </c>
      <c r="B1437" t="str">
        <v>INCIDENTE</v>
      </c>
      <c r="C1437" t="str">
        <v>ABIERTO</v>
      </c>
      <c r="D1437" t="str">
        <v>TIENDA</v>
      </c>
      <c r="E1437" t="str">
        <v>BALANZA</v>
      </c>
      <c r="F1437" t="str">
        <v>BALANZA</v>
      </c>
      <c r="G1437" t="str">
        <v>BALANZA</v>
      </c>
      <c r="H1437" t="str" xml:space="preserve">
        <v xml:space="preserve">buen día solicito de colaboración con soporte técnico para realizar revisión de la balanza colgante y de mesa con seria C329521543 debido a que no están saliendo los tiquetes_x000d_
_x000d_
Indica la ubicacion de tu balanza en la tienda_x000d_
_x000d_
sección carnes</v>
      </c>
      <c r="I1437" t="str" xml:space="preserve">
        <v xml:space="preserve">buen día solicito de colaboración con soporte técnico para realizar revisión de la balanza colgante y de mesa con seria C329521543 debido a que no están saliendo los tiquetes_x000d_
_x000d_
Indica la ubicacion de tu balanza en la tienda_x000d_
_x000d_
sección carnes</v>
      </c>
      <c r="J1437" t="str" xml:space="preserve">
        <v xml:space="preserve">Reporte Ticket 1216041_x000d_
Balanza colgante; Serial C329514836_x000d_
Pesa de mesa; Serial C329521543_x000d_
Se realiza revision y diagnostico a la balanza; el primer dia le hicimos pruebas con los codigos para calibrarla; verificación de los _x000d_
cabezales; etc. por tiempo no se logro dar solucion exacta al caso; al dia siguiente se desarmo completamente y con rafael acosta se _x000d_
pidieron las partes necesarias_x000d_
balanza _x000d_
Se solicitó cambio de rodillo negro y cabezal de impresión _x000d_
.Pesa_x000d_
Se solicitó cambio de teclado por falla en tecla 6 y 9_x000d_
Se cierra este ticket a la espera de que lleguen las piezas a reemplazar Entrada ayer 2:30 pm; Salida 6.40 pm; Hoy entrada 10:00 am_x000d_
Salida 1:27 pm_x000d_
</v>
      </c>
      <c r="K1437">
        <v>45723.74236111111</v>
      </c>
      <c r="L1437">
        <v>45726.43819444445</v>
      </c>
      <c r="M1437">
        <v>45726</v>
      </c>
      <c r="N1437" t="str">
        <f>TEXT(M1437, "DDDD")</f>
        <v>lunes</v>
      </c>
      <c r="O1437" t="str">
        <v>M179 METRO PITALITO</v>
      </c>
      <c r="P1437" t="str">
        <v>PITALITO</v>
      </c>
      <c r="Q1437" t="str">
        <f>IF(ISBLANK(P1437),"0",(VLOOKUP(P1437,REGION,2,FALSE)))</f>
        <v>OCCIDENTE</v>
      </c>
      <c r="R1437" t="str">
        <v>Michael Smit Villabon Trujillo</v>
      </c>
      <c r="S1437" t="e">
        <f>IF(ISBLANK(R1437),"0", VLOOKUP(R1437,PERSONAL,2,FALSE))</f>
        <v>#N/A</v>
      </c>
      <c r="T1437" t="str">
        <v>ALIADO</v>
      </c>
      <c r="U1437">
        <v>0.4166666666666667</v>
      </c>
      <c r="V1437">
        <v>0.75</v>
      </c>
      <c r="W1437">
        <f>V1437-U1437</f>
        <v>0.3333333333333333</v>
      </c>
      <c r="X1437">
        <v>3</v>
      </c>
      <c r="Y1437">
        <f>NETWORKDAYS(K1437,M1437)</f>
        <v>2</v>
      </c>
      <c r="Z1437" t="str">
        <f>IF(Y1437&lt;=2,"CUMPLE","NO CUMPLE")</f>
        <v>CUMPLE</v>
      </c>
      <c r="AB1437" t="str">
        <v>POR TICKET</v>
      </c>
      <c r="AC1437" t="str">
        <f>TEXT(M1437,"mmmm")</f>
        <v>marzo</v>
      </c>
      <c r="AD1437" t="str">
        <f>TEXT(M1437,"yyyy")</f>
        <v>yyyy</v>
      </c>
      <c r="AE1437">
        <f>W1437*60*24</f>
        <v>480</v>
      </c>
      <c r="AF1437">
        <f>AE1437/60</f>
        <v>8</v>
      </c>
      <c r="AG1437">
        <f>AE1437/60</f>
        <v>8</v>
      </c>
      <c r="AH1437">
        <f>L1437-K1437</f>
        <v>2.695833333338669</v>
      </c>
      <c r="AI1437">
        <f>AH1437*24*60</f>
        <v>3882.0000000076834</v>
      </c>
      <c r="AJ1437">
        <f>75728*X1437</f>
        <v>227184</v>
      </c>
    </row>
    <row r="1438" xml:space="preserve">
      <c r="A1438">
        <v>1220995</v>
      </c>
      <c r="B1438" t="str">
        <v>INCIDENTE</v>
      </c>
      <c r="C1438" t="str">
        <v>CERRADO</v>
      </c>
      <c r="D1438" t="str">
        <v>TIENDA</v>
      </c>
      <c r="E1438" t="str">
        <v>COMPUTADOR</v>
      </c>
      <c r="F1438" t="str">
        <v>COMPUTADOR</v>
      </c>
      <c r="G1438" t="str">
        <v>COMPUTADOR</v>
      </c>
      <c r="H1438" t="str" xml:space="preserve">
        <v xml:space="preserve">Se requiere formateo de equipo y subir información del nuevo gerente de la Tienda Neiva._x000d_
Indicar ubicación del Equipo en tienda o oficinas_x000d_
_x000d_
oficinas</v>
      </c>
      <c r="I1438" t="str" xml:space="preserve">
        <v xml:space="preserve">Se requiere formateo de equipo y subir información del nuevo gerente de la Tienda Neiva._x000d_
Indicar ubicación del Equipo en tienda o oficinas_x000d_
_x000d_
oficinas</v>
      </c>
      <c r="J1438" t="str" xml:space="preserve">
        <v xml:space="preserve">Reporte Ticket 1220995_x000d_
Se realiza revision al computador del gerente; no tiene licencia de office; del resto el equipo lo esta utilizando sin ningun problema; _x000d_
procedemos a instalarle libreoffice y a solicitarle las licencias necesarias para que pueda usar el equipo con Office sin ningun problema; _x000d_
del resto se hizo ronda por toda la tienda; tomando fotos; enviandole la ubicacion de los equipos; las POS que hay; todo lo necesario _x000d_
que solicito Alvaro; me retiro sin ninguna novedad.</v>
      </c>
      <c r="K1438">
        <v>45726.635416666664</v>
      </c>
      <c r="L1438">
        <v>45726.65347222222</v>
      </c>
      <c r="M1438">
        <v>45727</v>
      </c>
      <c r="N1438" t="str">
        <f>TEXT(M1438, "DDDD")</f>
        <v>martes</v>
      </c>
      <c r="O1438" t="str">
        <v>M038 METRO NEIVA CENTRO DE CONVENCIONES</v>
      </c>
      <c r="P1438" t="str">
        <v>NEIVA</v>
      </c>
      <c r="Q1438" t="str">
        <f>IF(ISBLANK(P1438),"0",(VLOOKUP(P1438,REGION,2,FALSE)))</f>
        <v>OCCIDENTE</v>
      </c>
      <c r="R1438" t="str">
        <v>Michael Smit Villabon Trujillo</v>
      </c>
      <c r="S1438" t="e">
        <f>IF(ISBLANK(R1438),"0", VLOOKUP(R1438,PERSONAL,2,FALSE))</f>
        <v>#N/A</v>
      </c>
      <c r="T1438" t="str">
        <v>ALIADO</v>
      </c>
      <c r="U1438">
        <v>0.4375</v>
      </c>
      <c r="V1438">
        <v>0.7534722222222222</v>
      </c>
      <c r="W1438">
        <f>V1438-U1438</f>
        <v>0.3159722222222222</v>
      </c>
      <c r="X1438">
        <v>3</v>
      </c>
      <c r="Y1438">
        <f>NETWORKDAYS(K1438,M1438)</f>
        <v>2</v>
      </c>
      <c r="Z1438" t="str">
        <f>IF(Y1438&lt;=2,"CUMPLE","NO CUMPLE")</f>
        <v>CUMPLE</v>
      </c>
      <c r="AB1438" t="str">
        <v>POR TICKET</v>
      </c>
      <c r="AC1438" t="str">
        <f>TEXT(M1438,"mmmm")</f>
        <v>marzo</v>
      </c>
      <c r="AD1438" t="str">
        <f>TEXT(M1438,"yyyy")</f>
        <v>yyyy</v>
      </c>
      <c r="AE1438">
        <f>W1438*60*24</f>
        <v>455</v>
      </c>
      <c r="AF1438">
        <f>AE1438/60</f>
        <v>7.583333333333333</v>
      </c>
      <c r="AG1438">
        <f>AE1438/60</f>
        <v>7.583333333333333</v>
      </c>
      <c r="AH1438">
        <f>L1438-K1438</f>
        <v>0.018055555556202307</v>
      </c>
      <c r="AI1438">
        <f>AH1438*24*60</f>
        <v>26.000000000931323</v>
      </c>
      <c r="AJ1438">
        <f>75728*X1438</f>
        <v>227184</v>
      </c>
    </row>
    <row r="1439" xml:space="preserve">
      <c r="A1439" t="str">
        <v>1212904 - 1224031</v>
      </c>
      <c r="B1439" t="str">
        <v>INCIDENTE</v>
      </c>
      <c r="C1439" t="str">
        <v>CERRADO</v>
      </c>
      <c r="D1439" t="str">
        <v>TIENDA</v>
      </c>
      <c r="E1439" t="str">
        <v>RELOJES</v>
      </c>
      <c r="F1439" t="str">
        <v>RELOJES</v>
      </c>
      <c r="G1439" t="str">
        <v>RELOJES</v>
      </c>
      <c r="H1439" t="str" xml:space="preserve">
        <v xml:space="preserve">Buenos días Espero se encuentren muy bien; Me ayudan con el reloj. Saludos;_x000d_
Número de inventario_x000d_
_x000d_
027</v>
      </c>
      <c r="I1439" t="str" xml:space="preserve">
        <v xml:space="preserve">Buena tarde nos ayudan por favor revisando el reloj de marcacion biometrico el que esta ubicado en caja central presenta lentitud al leer la huella y confirmación del marcaje de todos los auxiliares. Muchas gracias._x000d_
Número de inventario_x000d_
_x000d_
AD-163864</v>
      </c>
      <c r="J1439" t="str" xml:space="preserve">
        <v xml:space="preserve">1212904 - Buenos días Espero se encuentren muy bien; Me ayudan con el reloj. Saludos;_x000d_
Número de inventario_x000d_
_x000d_
027_x000d_
J027 JUMBO RIONEGRO solución se llega a sitio se procede a reiniciar los equipos de reloj de marcaje se le toma video haciendo una prueba de huella antes de cerrar el reinicio y demora mucho y después de hacer el reinicio y queda correctamente</v>
      </c>
      <c r="K1439">
        <v>45721.410416666666</v>
      </c>
      <c r="L1439">
        <v>45721.52361111111</v>
      </c>
      <c r="M1439">
        <v>45728</v>
      </c>
      <c r="N1439" t="str">
        <f>TEXT(M1439, "DDDD")</f>
        <v>miércoles</v>
      </c>
      <c r="O1439" t="str" xml:space="preserve">
        <v xml:space="preserve">J027 JUMBO RIONEGRO_x000d_
_x000d_
</v>
      </c>
      <c r="P1439" t="str">
        <v>RIONEGRO</v>
      </c>
      <c r="Q1439" t="str">
        <f>IF(ISBLANK(P1439),"0",(VLOOKUP(P1439,REGION,2,FALSE)))</f>
        <v>CENTRO</v>
      </c>
      <c r="R1439" t="str">
        <v>Carlos Mario Morelo Durango</v>
      </c>
      <c r="S1439" t="e">
        <f>IF(ISBLANK(R1439),"0", VLOOKUP(R1439,PERSONAL,2,FALSE))</f>
        <v>#N/A</v>
      </c>
      <c r="T1439" t="str">
        <v>DIRECTO</v>
      </c>
      <c r="U1439">
        <v>0.2916666666666667</v>
      </c>
      <c r="V1439">
        <v>0.375</v>
      </c>
      <c r="W1439">
        <f>V1439-U1439</f>
        <v>0.08333333333333331</v>
      </c>
      <c r="X1439">
        <v>1</v>
      </c>
      <c r="Y1439">
        <f>NETWORKDAYS(K1439,M1439)</f>
        <v>6</v>
      </c>
      <c r="Z1439" t="str">
        <f>IF(Y1439&lt;=2,"CUMPLE","NO CUMPLE")</f>
        <v>NO CUMPLE</v>
      </c>
      <c r="AB1439" t="str">
        <v>POR TICKET</v>
      </c>
      <c r="AC1439" t="str">
        <f>TEXT(M1439,"mmmm")</f>
        <v>marzo</v>
      </c>
      <c r="AD1439" t="str">
        <f>TEXT(M1439,"yyyy")</f>
        <v>yyyy</v>
      </c>
      <c r="AE1439">
        <f>W1439*60*24</f>
        <v>119.99999999999997</v>
      </c>
      <c r="AF1439">
        <f>AE1439/60</f>
        <v>1.9999999999999996</v>
      </c>
      <c r="AG1439">
        <f>AE1439/60</f>
        <v>1.9999999999999996</v>
      </c>
      <c r="AH1439">
        <f>L1439-K1439</f>
        <v>0.1131944444423425</v>
      </c>
      <c r="AI1439">
        <f>AH1439*24*60</f>
        <v>162.9999999969732</v>
      </c>
      <c r="AJ1439">
        <f>75728*X1439</f>
        <v>75728</v>
      </c>
    </row>
    <row r="1440" xml:space="preserve">
      <c r="A1440">
        <v>1212913</v>
      </c>
      <c r="B1440" t="str">
        <v>INCIDENTE</v>
      </c>
      <c r="C1440" t="str">
        <v>CERRADO</v>
      </c>
      <c r="D1440" t="str">
        <v>TIENDA</v>
      </c>
      <c r="E1440" t="str">
        <v>RELOJES</v>
      </c>
      <c r="F1440" t="str">
        <v>RELOJES</v>
      </c>
      <c r="G1440" t="str">
        <v>RELOJES</v>
      </c>
      <c r="H1440" t="str">
        <v>Buenos días Me colaboran porfavor con la revision de reloj biometrico. Saludos;</v>
      </c>
      <c r="I1440" t="str">
        <v>Buenos días Me colaboran porfavor con la revision de reloj biometrico. Saludos;</v>
      </c>
      <c r="J1440" t="str">
        <v>solución se llega a sitio se procede a reiniciar los equipos de reloj de marcaje se le toma video haciendo una prueba de huella antes de cerrar el reinicio y demora mucho y después de hacer el reinicio y queda correctamente</v>
      </c>
      <c r="K1440">
        <v>45721.40694444445</v>
      </c>
      <c r="L1440">
        <v>45721.52361111111</v>
      </c>
      <c r="M1440">
        <v>45728</v>
      </c>
      <c r="N1440" t="str">
        <f>TEXT(M1440, "DDDD")</f>
        <v>miércoles</v>
      </c>
      <c r="O1440" t="str" xml:space="preserve">
        <v xml:space="preserve">J027 JUMBO RIONEGRO_x000d_
_x000d_
</v>
      </c>
      <c r="P1440" t="str">
        <v>RIONEGRO</v>
      </c>
      <c r="Q1440" t="str">
        <f>IF(ISBLANK(P1440),"0",(VLOOKUP(P1440,REGION,2,FALSE)))</f>
        <v>CENTRO</v>
      </c>
      <c r="R1440" t="str">
        <v>Carlos Mario Morelo Durango</v>
      </c>
      <c r="S1440" t="e">
        <f>IF(ISBLANK(R1440),"0", VLOOKUP(R1440,PERSONAL,2,FALSE))</f>
        <v>#N/A</v>
      </c>
      <c r="T1440" t="str">
        <v>DIRECTO</v>
      </c>
      <c r="U1440">
        <v>0.2916666666666667</v>
      </c>
      <c r="V1440">
        <v>0.375</v>
      </c>
      <c r="W1440">
        <f>V1440-U1440</f>
        <v>0.08333333333333331</v>
      </c>
      <c r="X1440">
        <v>1</v>
      </c>
      <c r="Y1440">
        <f>NETWORKDAYS(K1440,M1440)</f>
        <v>6</v>
      </c>
      <c r="Z1440" t="str">
        <f>IF(Y1440&lt;=2,"CUMPLE","NO CUMPLE")</f>
        <v>NO CUMPLE</v>
      </c>
      <c r="AB1440" t="str">
        <v>POR TICKET</v>
      </c>
      <c r="AC1440" t="str">
        <f>TEXT(M1440,"mmmm")</f>
        <v>marzo</v>
      </c>
      <c r="AD1440" t="str">
        <f>TEXT(M1440,"yyyy")</f>
        <v>yyyy</v>
      </c>
      <c r="AE1440">
        <f>W1440*60*24</f>
        <v>119.99999999999997</v>
      </c>
      <c r="AF1440">
        <f>AE1440/60</f>
        <v>1.9999999999999996</v>
      </c>
      <c r="AG1440">
        <f>AE1440/60</f>
        <v>1.9999999999999996</v>
      </c>
      <c r="AH1440">
        <f>L1440-K1440</f>
        <v>0.11666666666133096</v>
      </c>
      <c r="AI1440">
        <f>AH1440*24*60</f>
        <v>167.9999999923166</v>
      </c>
      <c r="AJ1440">
        <f>75728*X1440</f>
        <v>75728</v>
      </c>
    </row>
    <row r="1441" xml:space="preserve">
      <c r="A1441">
        <v>1214142</v>
      </c>
      <c r="B1441" t="str">
        <v>INCIDENTE</v>
      </c>
      <c r="C1441" t="str">
        <v>CERRADO</v>
      </c>
      <c r="D1441" t="str">
        <v>TIENDA</v>
      </c>
      <c r="E1441" t="str">
        <v>ACOMPAÑAMIENTO</v>
      </c>
      <c r="F1441" t="str">
        <v>ACOMPAÑAMIENTO</v>
      </c>
      <c r="G1441" t="str">
        <v>ACOMPAÑAMIENTO</v>
      </c>
      <c r="H1441" t="str">
        <v>Buenas tardes. Jefe Miguel por favor me colabora con la autorización de este ticket para solicitar la visita del técnico de isit para que lleve a cabo la destrucción de unos activos ya dados de baja; anexo en adjuntos la información de los activos. Gracias.</v>
      </c>
      <c r="I1441" t="str">
        <v>Buenas tardes. Jefe Miguel por favor me colabora con la autorización de este ticket para solicitar la visita del técnico de isit para que lleve a cabo la destrucción de unos activos ya dados de baja; anexo en adjuntos la información de los activos. Gracias.</v>
      </c>
      <c r="J1441" t="str" xml:space="preserve">
        <v xml:space="preserve">"Se realiza asistencia asistencia de soporte a sitio en sitio y se solicitan permisos de ingreso a la entidad; se autoriza ingreso a el _x000d_
almacén y se inicia validación de inventario de activos a dar de baja los cuales fueron 17 impresoras con sus respectivos cables; _x000d_
19 pos con sus respectivos teclados de conexión; se solicita acompañamiento por parte de seguridad con de que sea validado e _x000d_
identifico por parte de ellos los activos que se van a dar de baja. Por último se llevan todos los activos a un área autorizada para _x000d_
destrucción manual y se envían evidencias fotográficas a soporte Edwin Bolaños quien da el visto bueno y retirada del servicio</v>
      </c>
      <c r="K1441">
        <v>45721.67361111111</v>
      </c>
      <c r="L1441">
        <v>45722.634722222225</v>
      </c>
      <c r="M1441">
        <v>45726</v>
      </c>
      <c r="N1441" t="str">
        <f>TEXT(M1441, "DDDD")</f>
        <v>lunes</v>
      </c>
      <c r="O1441" t="str">
        <v>J036 JUMBO POPAYAN CAMPANARIO</v>
      </c>
      <c r="P1441" t="str">
        <v>POPAYAN</v>
      </c>
      <c r="Q1441" t="str">
        <f>IF(ISBLANK(P1441),"0",(VLOOKUP(P1441,REGION,2,FALSE)))</f>
        <v>OCCIDENTE</v>
      </c>
      <c r="R1441" t="str">
        <v>Jhon Alexander Vasquez Revelo</v>
      </c>
      <c r="S1441" t="e">
        <f>IF(ISBLANK(R1441),"0", VLOOKUP(R1441,PERSONAL,2,FALSE))</f>
        <v>#N/A</v>
      </c>
      <c r="T1441" t="str">
        <v>DIRECTO</v>
      </c>
      <c r="U1441">
        <v>0.3333333333333333</v>
      </c>
      <c r="V1441">
        <v>0.6875</v>
      </c>
      <c r="W1441">
        <f>V1441-U1441</f>
        <v>0.3541666666666667</v>
      </c>
      <c r="X1441" t="str">
        <v>2;5</v>
      </c>
      <c r="Y1441">
        <f>NETWORKDAYS(K1441,M1441)</f>
        <v>4</v>
      </c>
      <c r="Z1441" t="str">
        <f>IF(Y1441&lt;=2,"CUMPLE","NO CUMPLE")</f>
        <v>NO CUMPLE</v>
      </c>
      <c r="AB1441" t="str">
        <v xml:space="preserve">POR DIA </v>
      </c>
      <c r="AC1441" t="str">
        <f>TEXT(M1441,"mmmm")</f>
        <v>marzo</v>
      </c>
      <c r="AD1441" t="str">
        <f>TEXT(M1441,"yyyy")</f>
        <v>yyyy</v>
      </c>
      <c r="AE1441">
        <f>W1441*60*24</f>
        <v>510</v>
      </c>
      <c r="AF1441">
        <f>AE1441/60</f>
        <v>8.5</v>
      </c>
      <c r="AG1441">
        <f>AE1441/60</f>
        <v>8.5</v>
      </c>
      <c r="AH1441">
        <f>L1441-K1441</f>
        <v>0.961111111115315</v>
      </c>
      <c r="AI1441">
        <f>AH1441*24*60</f>
        <v>1384.0000000060536</v>
      </c>
      <c r="AJ1441" t="e">
        <f>75728*X1441</f>
        <v>#VALUE!</v>
      </c>
    </row>
    <row r="1442">
      <c r="A1442">
        <v>1211768</v>
      </c>
      <c r="B1442" t="str">
        <v>INCIDENTE</v>
      </c>
      <c r="C1442" t="str">
        <v>CERRADO</v>
      </c>
      <c r="D1442" t="str">
        <v>TIENDA</v>
      </c>
      <c r="E1442" t="str">
        <v>IMPRESORA</v>
      </c>
      <c r="F1442" t="str">
        <v>IMPRESORA</v>
      </c>
      <c r="G1442" t="str">
        <v>IMPRESORA</v>
      </c>
      <c r="H1442" t="str">
        <v>la impresora de muelle no tiene señal; por lo cual no imprime</v>
      </c>
      <c r="I1442" t="str">
        <v>la impresora de muelle no tiene señal; por lo cual no imprime</v>
      </c>
      <c r="J1442" t="str">
        <v>"Se visita tienda donde se indica por parte de soporte Cencosud Geovanna Lopez que impresora esta sin conexión a red; se evidencia deterioro y desconexion en Jack de conexion; se solicita a gerente se compre Jack y tapa caja para dejar punto operativo; se retira Jack averiado y se reemplaza por nuevo; asi mismo se deja punto debidamente puesto en caja se punto; se conecta impresora y se evidencia que falla se corrige; se entrega punto a jefe del area de recibo Oscar Suarez; asi mismo se informa a gerente de la operatividad de la impresora.</v>
      </c>
      <c r="K1442">
        <v>45726.419444444444</v>
      </c>
      <c r="L1442">
        <v>45726.459027777775</v>
      </c>
      <c r="M1442">
        <v>45726</v>
      </c>
      <c r="N1442" t="str">
        <f>TEXT(M1442, "DDDD")</f>
        <v>lunes</v>
      </c>
      <c r="O1442" t="str">
        <v>M097 METRO SOGAMOSO</v>
      </c>
      <c r="P1442" t="str">
        <v>SOGAMOSO</v>
      </c>
      <c r="Q1442" t="str">
        <f>IF(ISBLANK(P1442),"0",(VLOOKUP(P1442,REGION,2,FALSE)))</f>
        <v>ORIENTE</v>
      </c>
      <c r="R1442" t="str">
        <v>Jhonatan Ricardo Vargas Zambrano</v>
      </c>
      <c r="S1442">
        <f>IF(ISBLANK(R1442),"0", VLOOKUP(R1442,PERSONAL,2,FALSE))</f>
        <v>1057583301</v>
      </c>
      <c r="T1442" t="str">
        <v>DIRECTO</v>
      </c>
      <c r="U1442">
        <v>0.5833333333333334</v>
      </c>
      <c r="V1442">
        <v>0.6666666666666666</v>
      </c>
      <c r="W1442">
        <f>V1442-U1442</f>
        <v>0.08333333333333326</v>
      </c>
      <c r="X1442">
        <v>1</v>
      </c>
      <c r="Y1442">
        <f>NETWORKDAYS(K1442,M1442)</f>
        <v>1</v>
      </c>
      <c r="Z1442" t="str">
        <f>IF(Y1442&lt;=2,"CUMPLE","NO CUMPLE")</f>
        <v>CUMPLE</v>
      </c>
      <c r="AB1442" t="str">
        <v>POR TICKET</v>
      </c>
      <c r="AC1442" t="str">
        <f>TEXT(M1442,"mmmm")</f>
        <v>marzo</v>
      </c>
      <c r="AD1442" t="str">
        <f>TEXT(M1442,"yyyy")</f>
        <v>yyyy</v>
      </c>
      <c r="AE1442">
        <f>W1442*60*24</f>
        <v>119.99999999999989</v>
      </c>
      <c r="AF1442">
        <f>AE1442/60</f>
        <v>1.999999999999998</v>
      </c>
      <c r="AG1442">
        <f>AE1442/60</f>
        <v>1.999999999999998</v>
      </c>
      <c r="AH1442">
        <f>L1442-K1442</f>
        <v>0.03958333333139308</v>
      </c>
      <c r="AI1442">
        <f>AH1442*24*60</f>
        <v>56.99999999720603</v>
      </c>
      <c r="AJ1442">
        <f>75728*X1442</f>
        <v>75728</v>
      </c>
    </row>
    <row r="1443" xml:space="preserve">
      <c r="A1443">
        <v>1217232</v>
      </c>
      <c r="B1443" t="str">
        <v>INCIDENTE</v>
      </c>
      <c r="C1443" t="str">
        <v>CERRADO</v>
      </c>
      <c r="D1443" t="str">
        <v>TIENDA</v>
      </c>
      <c r="E1443" t="str">
        <v>POS</v>
      </c>
      <c r="F1443" t="str">
        <v>POS</v>
      </c>
      <c r="G1443" t="str">
        <v>POS</v>
      </c>
      <c r="H1443" t="str" xml:space="preserve">
        <v xml:space="preserve">buenos días me podrían colaborar con la pos 5 ya que me reporta sistemas que está fuera de línea y ellos no han podido realizarlo y me indican que es con soporte tienda; le escribi a harol gonzalez pero no ha sido posible comunicacion_x000d_
Numero de caja_x000d_
_x000d_
5</v>
      </c>
      <c r="I1443" t="str" xml:space="preserve">
        <v xml:space="preserve">buenos días me podrían colaborar con la pos 5 ya que me reporta sistemas que está fuera de línea y ellos no han podido realizarlo y me indican que es con soporte tienda; le escribi a harol gonzalez pero no ha sido posible comunicacion_x000d_
Numero de caja_x000d_
_x000d_
5</v>
      </c>
      <c r="J1443" t="str" xml:space="preserve">
        <v xml:space="preserve">Solución del ticket número 1217232; en Neiva. Me dirijo a linea de cajas a comprobar el estado de la POS 5; hago cambio de el cable _x000d_
de red; compruebo conexiones; todo se encuentra bien; me comunico con Alvaro para saber quien es el que esta en guardia de red; _x000d_
me comunico y revisa en el switch y todo se encontraba bien; pero comenzó a marcar red así que me envió pruebas y procedí a _x000d_
contactarme con Mesas para desbloquear la POS; apenas lo desbloquearon se hicieron pruebas y todo finalizo correctamente.</v>
      </c>
      <c r="K1443">
        <v>45723.740277777775</v>
      </c>
      <c r="L1443">
        <v>45726.45486111111</v>
      </c>
      <c r="M1443">
        <v>45726</v>
      </c>
      <c r="N1443" t="str">
        <f>TEXT(M1443, "DDDD")</f>
        <v>lunes</v>
      </c>
      <c r="O1443" t="str">
        <v>M038 METRO NEIVA CENTRO DE CONVENCIONES</v>
      </c>
      <c r="P1443" t="str">
        <v>NEIVA</v>
      </c>
      <c r="Q1443" t="str">
        <f>IF(ISBLANK(P1443),"0",(VLOOKUP(P1443,REGION,2,FALSE)))</f>
        <v>OCCIDENTE</v>
      </c>
      <c r="R1443" t="str">
        <v>Michael Smit Villabon Trujillo</v>
      </c>
      <c r="S1443" t="e">
        <f>IF(ISBLANK(R1443),"0", VLOOKUP(R1443,PERSONAL,2,FALSE))</f>
        <v>#N/A</v>
      </c>
      <c r="T1443" t="str">
        <v>ALIADO</v>
      </c>
      <c r="U1443">
        <v>0.4166666666666667</v>
      </c>
      <c r="V1443">
        <v>0.4791666666666667</v>
      </c>
      <c r="W1443">
        <f>V1443-U1443</f>
        <v>0.0625</v>
      </c>
      <c r="X1443">
        <v>1</v>
      </c>
      <c r="Y1443">
        <f>NETWORKDAYS(K1443,M1443)</f>
        <v>2</v>
      </c>
      <c r="Z1443" t="str">
        <f>IF(Y1443&lt;=2,"CUMPLE","NO CUMPLE")</f>
        <v>CUMPLE</v>
      </c>
      <c r="AB1443" t="str">
        <v>POR TICKET</v>
      </c>
      <c r="AC1443" t="str">
        <f>TEXT(M1443,"mmmm")</f>
        <v>marzo</v>
      </c>
      <c r="AD1443" t="str">
        <f>TEXT(M1443,"yyyy")</f>
        <v>yyyy</v>
      </c>
      <c r="AE1443">
        <f>W1443*60*24</f>
        <v>90</v>
      </c>
      <c r="AF1443">
        <f>AE1443/60</f>
        <v>1.5</v>
      </c>
      <c r="AG1443">
        <f>AE1443/60</f>
        <v>1.5</v>
      </c>
      <c r="AH1443">
        <f>L1443-K1443</f>
        <v>2.7145833333343035</v>
      </c>
      <c r="AI1443">
        <f>AH1443*24*60</f>
        <v>3909.000000001397</v>
      </c>
      <c r="AJ1443">
        <f>75728*X1443</f>
        <v>75728</v>
      </c>
    </row>
    <row r="1444" xml:space="preserve">
      <c r="A1444">
        <v>1213631</v>
      </c>
      <c r="B1444" t="str">
        <v>INCIDENTE</v>
      </c>
      <c r="C1444" t="str">
        <v>CERRADO</v>
      </c>
      <c r="D1444" t="str">
        <v>TIENDA</v>
      </c>
      <c r="E1444" t="str">
        <v>ACOMPAÑAMIENTO</v>
      </c>
      <c r="F1444" t="str">
        <v>ACOMPAÑAMIENTO</v>
      </c>
      <c r="G1444" t="str">
        <v>ACOMPAÑAMIENTO</v>
      </c>
      <c r="H1444" t="str" xml:space="preserve">
        <v xml:space="preserve">Buenos días. Por favor su colaboración con acompañamiento en sitio con portátil y cable de consola para realizar la instalación de un switch nuevo. Gracias_x000d_
Punto Operacional Afectada_x000d_
_x000d_
La dorada Caldas_x000d_
_x000d_
Área Afectada_x000d_
_x000d_
Plataforma</v>
      </c>
      <c r="I1444" t="str" xml:space="preserve">
        <v xml:space="preserve">Buenos días. Por favor su colaboración con acompañamiento en sitio con portátil y cable de consola para realizar la instalación de un switch nuevo. Gracias_x000d_
Punto Operacional Afectada_x000d_
_x000d_
La dorada Caldas_x000d_
_x000d_
Área Afectada_x000d_
_x000d_
Plataforma</v>
      </c>
      <c r="J1444" t="str">
        <v>E REALIZA CAMBIO DE SWITCH EN OFICINA DE PLATAFORMA; CON HABILITACION DE PUERTOS DE RED PARA 2 EQUIPOS DE COMPUTO; 1 IMPRESORA LEXMARK Y 1 ACCESS POINT; SE REALIZAN PRUEBAS DE CONEXION Y CON ENVIO DE EVIDENCIA A PERSONAL DE REDES. EQUIPO QUEDA FUNCIONANDO CORRECTAMENTE.</v>
      </c>
      <c r="K1444">
        <v>45721.50625</v>
      </c>
      <c r="L1444">
        <v>45722.62152777778</v>
      </c>
      <c r="M1444">
        <v>45726</v>
      </c>
      <c r="N1444" t="str">
        <f>TEXT(M1444, "DDDD")</f>
        <v>lunes</v>
      </c>
      <c r="O1444" t="str">
        <v>L057 CD LA DORADA CARNES</v>
      </c>
      <c r="P1444" t="str">
        <v>LA DORADA</v>
      </c>
      <c r="Q1444" t="e">
        <f>IF(ISBLANK(P1444),"0",(VLOOKUP(P1444,REGION,2,FALSE)))</f>
        <v>#N/A</v>
      </c>
      <c r="R1444" t="str">
        <v>Luis Carlos Rojas Acosta</v>
      </c>
      <c r="S1444">
        <f>IF(ISBLANK(R1444),"0", VLOOKUP(R1444,PERSONAL,2,FALSE))</f>
        <v>1096188137</v>
      </c>
      <c r="T1444" t="str">
        <v>DIRECTO</v>
      </c>
      <c r="U1444">
        <v>0.625</v>
      </c>
      <c r="V1444">
        <v>0.7708333333333334</v>
      </c>
      <c r="W1444">
        <f>V1444-U1444</f>
        <v>0.14583333333333337</v>
      </c>
      <c r="X1444" t="str">
        <v>1;5</v>
      </c>
      <c r="Y1444">
        <f>NETWORKDAYS(K1444,M1444)</f>
        <v>4</v>
      </c>
      <c r="Z1444" t="str">
        <f>IF(Y1444&lt;=2,"CUMPLE","NO CUMPLE")</f>
        <v>NO CUMPLE</v>
      </c>
      <c r="AB1444" t="str">
        <v>POR TICKET</v>
      </c>
      <c r="AC1444" t="str">
        <f>TEXT(M1444,"mmmm")</f>
        <v>marzo</v>
      </c>
      <c r="AD1444" t="str">
        <f>TEXT(M1444,"yyyy")</f>
        <v>yyyy</v>
      </c>
      <c r="AE1444">
        <f>W1444*60*24</f>
        <v>210.00000000000006</v>
      </c>
      <c r="AF1444">
        <f>AE1444/60</f>
        <v>3.500000000000001</v>
      </c>
      <c r="AG1444">
        <f>AE1444/60</f>
        <v>3.500000000000001</v>
      </c>
      <c r="AH1444">
        <f>L1444-K1444</f>
        <v>1.1152777777824667</v>
      </c>
      <c r="AI1444">
        <f>AH1444*24*60</f>
        <v>1606.000000006752</v>
      </c>
      <c r="AJ1444" t="e">
        <f>75728*X1444</f>
        <v>#VALUE!</v>
      </c>
    </row>
    <row r="1445" xml:space="preserve">
      <c r="A1445">
        <v>1221263</v>
      </c>
      <c r="B1445" t="str">
        <v>INCIDENTE</v>
      </c>
      <c r="C1445" t="str">
        <v>CERRADO</v>
      </c>
      <c r="D1445" t="str">
        <v>TIENDA</v>
      </c>
      <c r="E1445" t="str">
        <v>BALANZA</v>
      </c>
      <c r="F1445" t="str">
        <v>BALANZA</v>
      </c>
      <c r="G1445" t="str">
        <v>BALANZA</v>
      </c>
      <c r="H1445" t="str" xml:space="preserve">
        <v xml:space="preserve">Buenos días. Balanza de la pos 16 pesa 135 gramos de más. S/N 22350010556943 B 142388 conforme Agradezco la ayuda._x000d_
Área en donde se encuentra la Balanza_x000d_
_x000d_
Linea de cajas</v>
      </c>
      <c r="I1445" t="str" xml:space="preserve">
        <v xml:space="preserve">Buenos días. Balanza de la pos 16 pesa 135 gramos de más. S/N 22350010556943 B 142388 conforme Agradezco la ayuda._x000d_
Área en donde se encuentra la Balanza_x000d_
_x000d_
Linea de cajas</v>
      </c>
      <c r="J1445" t="str">
        <v>Se retira el precinto numero XAA2950000499384 y se procede con la calibración de la balanza; se hacen las respectivas pruebas y salen correctas. Se coloca el nuevo precinto numero 7380000000786. Se deja operativa la balanza. NII B142388.</v>
      </c>
      <c r="K1445">
        <v>45726.66388888889</v>
      </c>
      <c r="L1445">
        <v>45727.56736111111</v>
      </c>
      <c r="M1445">
        <v>45728</v>
      </c>
      <c r="N1445" t="str">
        <f>TEXT(M1445, "DDDD")</f>
        <v>miércoles</v>
      </c>
      <c r="O1445" t="str">
        <v>J015 JUMBO HAYUELOS</v>
      </c>
      <c r="P1445" t="str">
        <v>BOGOTA</v>
      </c>
      <c r="Q1445" t="str">
        <f>IF(ISBLANK(P1445),"0",(VLOOKUP(P1445,REGION,2,FALSE)))</f>
        <v>BOGOTA</v>
      </c>
      <c r="R1445" t="str">
        <v>ALEXANDER CASTILLO SOTELO</v>
      </c>
      <c r="S1445">
        <f>IF(ISBLANK(R1445),"0", VLOOKUP(R1445,PERSONAL,2,FALSE))</f>
        <v>80216449</v>
      </c>
      <c r="T1445" t="str">
        <v>ALIADO</v>
      </c>
      <c r="U1445">
        <v>0.3333333333333333</v>
      </c>
      <c r="V1445">
        <v>0.375</v>
      </c>
      <c r="W1445">
        <f>V1445-U1445</f>
        <v>0.041666666666666685</v>
      </c>
      <c r="X1445">
        <v>1</v>
      </c>
      <c r="Y1445">
        <f>NETWORKDAYS(K1445,M1445)</f>
        <v>3</v>
      </c>
      <c r="Z1445" t="str">
        <f>IF(Y1445&lt;=2,"CUMPLE","NO CUMPLE")</f>
        <v>NO CUMPLE</v>
      </c>
      <c r="AB1445" t="str">
        <v>POR TICKET</v>
      </c>
      <c r="AC1445" t="str">
        <f>TEXT(M1445,"mmmm")</f>
        <v>marzo</v>
      </c>
      <c r="AD1445" t="str">
        <f>TEXT(M1445,"yyyy")</f>
        <v>yyyy</v>
      </c>
      <c r="AE1445">
        <f>W1445*60*24</f>
        <v>60.00000000000002</v>
      </c>
      <c r="AF1445">
        <f>AE1445/60</f>
        <v>1.0000000000000004</v>
      </c>
      <c r="AG1445">
        <f>AE1445/60</f>
        <v>1.0000000000000004</v>
      </c>
      <c r="AH1445">
        <f>L1445-K1445</f>
        <v>0.9034722222204437</v>
      </c>
      <c r="AI1445">
        <f>AH1445*24*60</f>
        <v>1300.9999999974389</v>
      </c>
      <c r="AJ1445">
        <f>75728*X1445</f>
        <v>75728</v>
      </c>
    </row>
    <row r="1446" xml:space="preserve">
      <c r="A1446">
        <v>1215629</v>
      </c>
      <c r="B1446" t="str">
        <v>INCIDENTE</v>
      </c>
      <c r="C1446" t="str">
        <v>CERRADO</v>
      </c>
      <c r="D1446" t="str">
        <v>TIENDA</v>
      </c>
      <c r="E1446" t="str">
        <v>COMPUTADOR</v>
      </c>
      <c r="F1446" t="str">
        <v>COMPUTADOR</v>
      </c>
      <c r="G1446" t="str">
        <v>COMPUTADOR</v>
      </c>
      <c r="H1446" t="str" xml:space="preserve">
        <v xml:space="preserve">me colaboran con el cambio del jack keistone de la balanza sección de platos preparados_x000d_
Área Afectada_x000d_
_x000d_
Platos Preparados_x000d_
_x000d_
Dispositivo Afectado_x000d_
_x000d_
Balanza de mesa</v>
      </c>
      <c r="I1446" t="str" xml:space="preserve">
        <v xml:space="preserve">me colaboran con el cambio del jack keistone de la balanza sección de platos preparados_x000d_
Área Afectada_x000d_
_x000d_
Platos Preparados_x000d_
_x000d_
Dispositivo Afectado_x000d_
_x000d_
Balanza de mesa</v>
      </c>
      <c r="J1446" t="str" xml:space="preserve">
        <v xml:space="preserve">Siendo las 8:06 am me dirijo al área de platos preparados; donde se encuentran la balanza. el problema consiste en que un puesto del _x000d_
Jack keistone no funciona; así que procedo a hacer el cambio de el Jack keistone y la placa. Primero saco el Jack y la placa vieja y _x000d_
empiezo a cortar los cables y organizarlos para ponerlos debidamente según la norma b establecida en el propio Jack. luego de que _x000d_
todo se organizará y se probará; pongo la placa nueva con los nuevos Jack y los dos puertos quedan funcionando correctamente; _x000d_
dándole red a la balanza. De esta forma damos por terminado el ticket 1215629 en la ciudad de palmira; tienda metro; siendo las 2:00 _x000d_
pm</v>
      </c>
      <c r="K1446">
        <v>45723.74236111111</v>
      </c>
      <c r="L1446">
        <v>45726.43680555555</v>
      </c>
      <c r="M1446">
        <v>45728</v>
      </c>
      <c r="N1446" t="str">
        <f>TEXT(M1446, "DDDD")</f>
        <v>miércoles</v>
      </c>
      <c r="O1446" t="str">
        <v>M006 METRO PALMIRA</v>
      </c>
      <c r="P1446" t="str">
        <v>PALMIRA</v>
      </c>
      <c r="Q1446" t="str">
        <f>IF(ISBLANK(P1446),"0",(VLOOKUP(P1446,REGION,2,FALSE)))</f>
        <v>OCCIDENTE</v>
      </c>
      <c r="R1446" t="str">
        <v>Michael Smit Villabon Trujillo</v>
      </c>
      <c r="S1446" t="e">
        <f>IF(ISBLANK(R1446),"0", VLOOKUP(R1446,PERSONAL,2,FALSE))</f>
        <v>#N/A</v>
      </c>
      <c r="T1446" t="str">
        <v>ALIADO</v>
      </c>
      <c r="U1446">
        <v>0.3333333333333333</v>
      </c>
      <c r="V1446">
        <v>0.5833333333333334</v>
      </c>
      <c r="W1446">
        <f>V1446-U1446</f>
        <v>0.25000000000000006</v>
      </c>
      <c r="X1446" t="str">
        <v>2;5</v>
      </c>
      <c r="Y1446">
        <f>NETWORKDAYS(K1446,M1446)</f>
        <v>4</v>
      </c>
      <c r="Z1446" t="str">
        <f>IF(Y1446&lt;=2,"CUMPLE","NO CUMPLE")</f>
        <v>NO CUMPLE</v>
      </c>
      <c r="AB1446" t="str">
        <v>POR TICKET</v>
      </c>
      <c r="AC1446" t="str">
        <f>TEXT(M1446,"mmmm")</f>
        <v>marzo</v>
      </c>
      <c r="AD1446" t="str">
        <f>TEXT(M1446,"yyyy")</f>
        <v>yyyy</v>
      </c>
      <c r="AE1446">
        <f>W1446*60*24</f>
        <v>360.0000000000001</v>
      </c>
      <c r="AF1446">
        <f>AE1446/60</f>
        <v>6.000000000000002</v>
      </c>
      <c r="AG1446">
        <f>AE1446/60</f>
        <v>6.000000000000002</v>
      </c>
      <c r="AH1446">
        <f>L1446-K1446</f>
        <v>2.694444444445253</v>
      </c>
      <c r="AI1446">
        <f>AH1446*24*60</f>
        <v>3880.000000001164</v>
      </c>
      <c r="AJ1446" t="e">
        <f>75728*X1446</f>
        <v>#VALUE!</v>
      </c>
    </row>
    <row r="1447" xml:space="preserve">
      <c r="A1447">
        <v>1222335</v>
      </c>
      <c r="B1447" t="str">
        <v>INCIDENTE</v>
      </c>
      <c r="C1447" t="str">
        <v>CERRADO</v>
      </c>
      <c r="D1447" t="str">
        <v>TIENDA</v>
      </c>
      <c r="E1447" t="str">
        <v>IMPRESORA</v>
      </c>
      <c r="F1447" t="str">
        <v>IMPRESORA</v>
      </c>
      <c r="G1447" t="str">
        <v>IMPRESORA</v>
      </c>
      <c r="H1447" t="str">
        <v>Buenas tardes se requiere configuracion de impresoras NCR Ubicación Tipo Marca Modelo Número de serie J027 RIONEGRO IMPRESORA|POS NCR 7199-7201-9001 58-62961611 J027 RIONEGRO IMPRESORA|POS NCR 7199-7201-9001 58-62961922 J027 RIONEGRO IMPRESORA|POS NCR 7199-7201-9001 58-62971885</v>
      </c>
      <c r="I1447" t="str">
        <v>Buenas tardes se requiere configuracion de impresoras NCR Ubicación Tipo Marca Modelo Número de serie J027 RIONEGRO IMPRESORA|POS NCR 7199-7201-9001 58-62961611 J027 RIONEGRO IMPRESORA|POS NCR 7199-7201-9001 58-62961922 J027 RIONEGRO IMPRESORA|POS NCR 7199-7201-9001 58-62971885</v>
      </c>
      <c r="J1447" t="str">
        <v>1222335 - Buenas tardes se requiere configuracion de impresoras NCR Ubicación Tipo Marca Modelo Número de serie J027 RIONEGRO IMPRESORA|POS NCR 7199-7201-9001 58-62961611 J027 RIONEGRO IMPRESORA|POS NCR 7199-7201-9001 58-62961922 J027 RIONEGRO IMPRESORA|POS NCR 7199-7201-9001 58-62971885 solución se llega a sitio se procede a revisar la impresora y hacerle la actualización a las tres impresoras todo con consentimiento del técnico de sistemas de la tienda</v>
      </c>
      <c r="K1447">
        <v>45727.58541666667</v>
      </c>
      <c r="L1447">
        <v>45727.65625</v>
      </c>
      <c r="M1447">
        <v>45728</v>
      </c>
      <c r="N1447" t="str">
        <f>TEXT(M1447, "DDDD")</f>
        <v>miércoles</v>
      </c>
      <c r="O1447" t="str" xml:space="preserve">
        <v xml:space="preserve">J027 JUMBO RIONEGRO_x000d_
_x000d_
</v>
      </c>
      <c r="P1447" t="str">
        <v>RIONEGRO</v>
      </c>
      <c r="Q1447" t="str">
        <f>IF(ISBLANK(P1447),"0",(VLOOKUP(P1447,REGION,2,FALSE)))</f>
        <v>CENTRO</v>
      </c>
      <c r="R1447" t="str">
        <v>Carlos Mario Morelo Durango</v>
      </c>
      <c r="S1447" t="e">
        <f>IF(ISBLANK(R1447),"0", VLOOKUP(R1447,PERSONAL,2,FALSE))</f>
        <v>#N/A</v>
      </c>
      <c r="T1447" t="str">
        <v>DIRECTO</v>
      </c>
      <c r="U1447">
        <v>0.4236111111111111</v>
      </c>
      <c r="V1447">
        <v>0.5138888888888888</v>
      </c>
      <c r="W1447">
        <f>V1447-U1447</f>
        <v>0.09027777777777773</v>
      </c>
      <c r="X1447">
        <v>1</v>
      </c>
      <c r="Y1447">
        <f>NETWORKDAYS(K1447,M1447)</f>
        <v>2</v>
      </c>
      <c r="Z1447" t="str">
        <f>IF(Y1447&lt;=2,"CUMPLE","NO CUMPLE")</f>
        <v>CUMPLE</v>
      </c>
      <c r="AB1447" t="str">
        <v>POR TICKET</v>
      </c>
      <c r="AC1447" t="str">
        <f>TEXT(M1447,"mmmm")</f>
        <v>marzo</v>
      </c>
      <c r="AD1447" t="str">
        <f>TEXT(M1447,"yyyy")</f>
        <v>yyyy</v>
      </c>
      <c r="AE1447">
        <f>W1447*60*24</f>
        <v>129.99999999999994</v>
      </c>
      <c r="AF1447">
        <f>AE1447/60</f>
        <v>2.1666666666666656</v>
      </c>
      <c r="AG1447">
        <f>AE1447/60</f>
        <v>2.1666666666666656</v>
      </c>
      <c r="AH1447">
        <f>L1447-K1447</f>
        <v>0.07083333333139308</v>
      </c>
      <c r="AI1447">
        <f>AH1447*24*60</f>
        <v>101.99999999720603</v>
      </c>
      <c r="AJ1447">
        <f>75728*X1447</f>
        <v>75728</v>
      </c>
    </row>
    <row r="1448" xml:space="preserve">
      <c r="A1448">
        <v>1221924</v>
      </c>
      <c r="B1448" t="str">
        <v>INCIDENTE</v>
      </c>
      <c r="C1448" t="str">
        <v>CERRADO</v>
      </c>
      <c r="D1448" t="str">
        <v>TIENDA</v>
      </c>
      <c r="E1448" t="str">
        <v>ACOMPAÑAMIENTO</v>
      </c>
      <c r="F1448" t="str">
        <v>ACOMPAÑAMIENTO</v>
      </c>
      <c r="G1448" t="str">
        <v>ACOMPAÑAMIENTO</v>
      </c>
      <c r="H1448" t="str" xml:space="preserve">
        <v xml:space="preserve">buenas tardes. Solicito la configuración de las impresoras NCR de la tienda jumbo san silvestre; se le pasara el archivo como deben quedar al coordinador de isit para que se lo replique a su soporte en sitio_x000d_
Número de inventario_x000d_
_x000d_
impresora pos_x000d_
_x000d_
numero de caja_x000d_
_x000d_
tienda</v>
      </c>
      <c r="I1448" t="str" xml:space="preserve">
        <v xml:space="preserve">buenas tardes. Solicito la configuración de las impresoras NCR de la tienda jumbo san silvestre; se le pasara el archivo como deben quedar al coordinador de isit para que se lo replique a su soporte en sitio_x000d_
Número de inventario_x000d_
_x000d_
impresora pos_x000d_
_x000d_
numero de caja_x000d_
_x000d_
tienda</v>
      </c>
      <c r="J1448" t="str">
        <v>* SE REALIZA ACTUALIZACION DE CONFIGURACION DE ETIQUETA DE IMPRESORAS NCR EN LINEAL Y POS PERIFERICAS; CON ENVÍO DE EVIDENCIAS AL SOPORTE REMOTO. TODAS LAS IMPRESORAS QUEDAN OPERATIVAS.                                                           * SE REVISA BALANZA DE PANADERIA POR ERROR DE "IMPRESORA OCUPADA"; SE SOLICITA CAMBIO DE CABEZAL Y BUS DE DATOS PARA POSIBLE SOLUCION.                                                                                                                                                                    * SE SOLICITA LECTORA DE CODIGOS PARA CAJA CENTRAL; PARA TEMAS DE LECTURA DE BONOS SODEXO.                                        * SE REALIZA INVENTARIO DE ACTIVOS USADOS DE LEXMARK Y SE GENERA ARCHIVO DE RECOLECCION; SE ENVIA DICHO ARCHIVO A PERSONAL DE SOPORTE REMOTO.</v>
      </c>
      <c r="K1448">
        <v>45726.660416666666</v>
      </c>
      <c r="L1448">
        <v>45727.69513888889</v>
      </c>
      <c r="M1448">
        <v>45728</v>
      </c>
      <c r="N1448" t="str">
        <f>TEXT(M1448, "DDDD")</f>
        <v>miércoles</v>
      </c>
      <c r="O1448" t="str" xml:space="preserve">
        <v xml:space="preserve">J126 JUMBO SAN SILVESTRE_x000d_
_x000d_
</v>
      </c>
      <c r="P1448" t="str">
        <v>BARRANCABERMEJA</v>
      </c>
      <c r="Q1448" t="str">
        <f>IF(ISBLANK(P1448),"0",(VLOOKUP(P1448,REGION,2,FALSE)))</f>
        <v>ORIENTE</v>
      </c>
      <c r="R1448" t="str">
        <v>Luis Carlos Rojas Acosta</v>
      </c>
      <c r="S1448">
        <f>IF(ISBLANK(R1448),"0", VLOOKUP(R1448,PERSONAL,2,FALSE))</f>
        <v>1096188137</v>
      </c>
      <c r="T1448" t="str">
        <v>DIRECTO</v>
      </c>
      <c r="U1448">
        <v>0.375</v>
      </c>
      <c r="V1448">
        <v>0.75</v>
      </c>
      <c r="W1448">
        <f>V1448-U1448</f>
        <v>0.375</v>
      </c>
      <c r="X1448" t="str">
        <v>2;5</v>
      </c>
      <c r="Y1448">
        <f>NETWORKDAYS(K1448,M1448)</f>
        <v>3</v>
      </c>
      <c r="Z1448" t="str">
        <f>IF(Y1448&lt;=2,"CUMPLE","NO CUMPLE")</f>
        <v>NO CUMPLE</v>
      </c>
      <c r="AB1448" t="str">
        <v xml:space="preserve">POR DIA </v>
      </c>
      <c r="AC1448" t="str">
        <f>TEXT(M1448,"mmmm")</f>
        <v>marzo</v>
      </c>
      <c r="AD1448" t="str">
        <f>TEXT(M1448,"yyyy")</f>
        <v>yyyy</v>
      </c>
      <c r="AE1448">
        <f>W1448*60*24</f>
        <v>540</v>
      </c>
      <c r="AF1448">
        <f>AE1448/60</f>
        <v>9</v>
      </c>
      <c r="AG1448">
        <f>AE1448/60</f>
        <v>9</v>
      </c>
      <c r="AH1448">
        <f>L1448-K1448</f>
        <v>1.0347222222262644</v>
      </c>
      <c r="AI1448">
        <f>AH1448*24*60</f>
        <v>1490.0000000058208</v>
      </c>
      <c r="AJ1448" t="e">
        <f>75728*X1448</f>
        <v>#VALUE!</v>
      </c>
    </row>
    <row r="1449" xml:space="preserve">
      <c r="A1449">
        <v>1214151</v>
      </c>
      <c r="B1449" t="str">
        <v>INCIDENTE</v>
      </c>
      <c r="C1449" t="str">
        <v>CERRADO</v>
      </c>
      <c r="D1449" t="str">
        <v>TIENDA</v>
      </c>
      <c r="E1449" t="str">
        <v>ACOMPAÑAMIENTO</v>
      </c>
      <c r="F1449" t="str">
        <v>ACOMPAÑAMIENTO</v>
      </c>
      <c r="G1449" t="str">
        <v>ACOMPAÑAMIENTO</v>
      </c>
      <c r="H1449" t="str">
        <v>Buenas tardes. Jefe Miguel por favor me colabora con la autorización de este ticket para solicitar la visita del técnico de isit para que lleve a cabo la destrucción de unos activos ya dados de baja; anexo en adjuntos la información de los activos. Gracias.</v>
      </c>
      <c r="I1449" t="str">
        <v>Buenas tardes. Jefe Miguel por favor me colabora con la autorización de este ticket para solicitar la visita del técnico de isit para que lleve a cabo la destrucción de unos activos ya dados de baja; anexo en adjuntos la información de los activos. Gracias.</v>
      </c>
      <c r="J1449" t="str" xml:space="preserve">
        <v xml:space="preserve">Solución del ticket número 1214151; en Jumbo de Girardot._x000d_
Siendo las 3 pm realizó ingreso y registro con el área de seguridad. Se procede a solicitar acompañamiento a fin de revisar que los _x000d_
equipos a destruir sean los que se encuentran en el listado de bajas enviado previamente. Junto a personal del área de seguridad se _x000d_
ingresa al cuarto de sistemas; donde se encuentran los activos que ya habían sido clasificados y embalados. Se procede a confirmarlos _x000d_
uno por uno de acuerdo al listado de activos para baja. Luego de la confirmación se realiza el traslado al área de activos dados de baja _x000d_
y se registra en fotografías el estado actual de los equipos. Usando los elementos de protección personal se procede a la destrucción _x000d_
de todos los equipos registrados en la lista; para su posterior embalaje y organización en cajas listas para rotular y desechar. Se deja el _x000d_
lugar ordenado y limpio; previa revisión del área de seguridad. Se realiza retiro de tienda siendo las 740 pm De esta forma damos por _x000d_
terminado el ticket 1214151 en la ciudad de Girardot; almacén Jumbo.</v>
      </c>
      <c r="K1449">
        <v>45721.67361111111</v>
      </c>
      <c r="L1449">
        <v>45722.64166666667</v>
      </c>
      <c r="M1449">
        <v>45726</v>
      </c>
      <c r="N1449" t="str">
        <f>TEXT(M1449, "DDDD")</f>
        <v>lunes</v>
      </c>
      <c r="O1449" t="str">
        <v>J047 JUMBO GIRARDOT</v>
      </c>
      <c r="P1449" t="str">
        <v>GIRARDOT</v>
      </c>
      <c r="Q1449" t="str">
        <f>IF(ISBLANK(P1449),"0",(VLOOKUP(P1449,REGION,2,FALSE)))</f>
        <v>OCCIDENTE</v>
      </c>
      <c r="R1449" t="str">
        <v>Michael Smit Villabon Trujillo</v>
      </c>
      <c r="S1449" t="e">
        <f>IF(ISBLANK(R1449),"0", VLOOKUP(R1449,PERSONAL,2,FALSE))</f>
        <v>#N/A</v>
      </c>
      <c r="T1449" t="str">
        <v>ALIADO</v>
      </c>
      <c r="U1449">
        <v>0.625</v>
      </c>
      <c r="V1449">
        <v>0.8194444444444444</v>
      </c>
      <c r="W1449">
        <f>V1449-U1449</f>
        <v>0.19444444444444442</v>
      </c>
      <c r="X1449">
        <v>2</v>
      </c>
      <c r="Y1449">
        <f>NETWORKDAYS(K1449,M1449)</f>
        <v>4</v>
      </c>
      <c r="Z1449" t="str">
        <f>IF(Y1449&lt;=2,"CUMPLE","NO CUMPLE")</f>
        <v>NO CUMPLE</v>
      </c>
      <c r="AB1449" t="str">
        <v>POR TICKET</v>
      </c>
      <c r="AC1449" t="str">
        <f>TEXT(M1449,"mmmm")</f>
        <v>marzo</v>
      </c>
      <c r="AD1449" t="str">
        <f>TEXT(M1449,"yyyy")</f>
        <v>yyyy</v>
      </c>
      <c r="AE1449">
        <f>W1449*60*24</f>
        <v>279.99999999999994</v>
      </c>
      <c r="AF1449">
        <f>AE1449/60</f>
        <v>4.666666666666666</v>
      </c>
      <c r="AG1449">
        <f>AE1449/60</f>
        <v>4.666666666666666</v>
      </c>
      <c r="AH1449">
        <f>L1449-K1449</f>
        <v>0.9680555555605679</v>
      </c>
      <c r="AI1449">
        <f>AH1449*24*60</f>
        <v>1394.0000000072177</v>
      </c>
      <c r="AJ1449">
        <f>75728*X1449</f>
        <v>151456</v>
      </c>
    </row>
    <row r="1450" xml:space="preserve">
      <c r="A1450">
        <v>1218086</v>
      </c>
      <c r="B1450" t="str">
        <v>INCIDENTE</v>
      </c>
      <c r="C1450" t="str">
        <v>CERRADO</v>
      </c>
      <c r="D1450" t="str">
        <v>TIENDA</v>
      </c>
      <c r="E1450" t="str">
        <v>PDA</v>
      </c>
      <c r="F1450" t="str">
        <v>PDA</v>
      </c>
      <c r="G1450" t="str">
        <v>PDA</v>
      </c>
      <c r="H1450" t="str" xml:space="preserve">
        <v xml:space="preserve">buen dia; por favor me colaboran con la revision de la instalacion de la aplicacion mi tienda ; ya que ingresamos el usuario y no permite el ingreso y se require de suma urgencia para la captura de agotados serial s/n 21178B0487_x000d_
Sección de la tienda en donde se ubica la PDT o usuario_x000d_
_x000d_
Metro ibague</v>
      </c>
      <c r="I1450" t="str" xml:space="preserve">
        <v xml:space="preserve">buen dia; por favor me colaboran con la revision de la instalacion de la aplicacion mi tienda ; ya que ingresamos el usuario y no permite el ingreso y se require de suma urgencia para la captura de agotados serial s/n 21178B0487_x000d_
Sección de la tienda en donde se ubica la PDT o usuario_x000d_
_x000d_
Metro ibague</v>
      </c>
      <c r="J1450" t="str" xml:space="preserve">
        <v xml:space="preserve">Buena tarde; se llega a sitio a las 2:30 de la tarde no había correo de solicita correo para ingresar; ingreso a las 3:00 pm ; se hace _x000d_
espera para que enviaran el apk actualizado Giovanna López ; termino de copiar el APK a las 4:44 pm se inició con la verificación de la _x000d_
PDA serial s/n 21178B0487; Al ingresar la aplicación mi tienda genera error y la pantalla queda en blanco; se procede a pasar el APK _x000d_
conectando la PDA a un PC con cable de datos de elimina todos los APK arcus se reinicia la PDA y luego se procede a pasar arcus_x0002_3.0.2.apk; se realizan pruebas con el usuario Angel Martinez la aplicación carga la información sin novedad</v>
      </c>
      <c r="K1450">
        <v>45723.739583333336</v>
      </c>
      <c r="L1450">
        <v>45726.45625</v>
      </c>
      <c r="M1450">
        <v>45726</v>
      </c>
      <c r="N1450" t="str">
        <f>TEXT(M1450, "DDDD")</f>
        <v>lunes</v>
      </c>
      <c r="O1450" t="str">
        <v>M042 METRO IBAGUE</v>
      </c>
      <c r="P1450" t="str">
        <v>IBAGUE</v>
      </c>
      <c r="Q1450" t="str">
        <f>IF(ISBLANK(P1450),"0",(VLOOKUP(P1450,REGION,2,FALSE)))</f>
        <v>OCCIDENTE</v>
      </c>
      <c r="R1450" t="str">
        <v>Michael Smit Villabon Trujillo</v>
      </c>
      <c r="S1450" t="e">
        <f>IF(ISBLANK(R1450),"0", VLOOKUP(R1450,PERSONAL,2,FALSE))</f>
        <v>#N/A</v>
      </c>
      <c r="T1450" t="str">
        <v>ALIADO</v>
      </c>
      <c r="U1450">
        <v>0.6041666666666666</v>
      </c>
      <c r="V1450">
        <v>0.7152777777777778</v>
      </c>
      <c r="W1450">
        <f>V1450-U1450</f>
        <v>0.11111111111111116</v>
      </c>
      <c r="X1450">
        <v>1</v>
      </c>
      <c r="Y1450">
        <f>NETWORKDAYS(K1450,M1450)</f>
        <v>2</v>
      </c>
      <c r="Z1450" t="str">
        <f>IF(Y1450&lt;=2,"CUMPLE","NO CUMPLE")</f>
        <v>CUMPLE</v>
      </c>
      <c r="AB1450" t="str">
        <v>POR TICKET</v>
      </c>
      <c r="AC1450" t="str">
        <f>TEXT(M1450,"mmmm")</f>
        <v>marzo</v>
      </c>
      <c r="AD1450" t="str">
        <f>TEXT(M1450,"yyyy")</f>
        <v>yyyy</v>
      </c>
      <c r="AE1450">
        <f>W1450*60*24</f>
        <v>160.00000000000006</v>
      </c>
      <c r="AF1450">
        <f>AE1450/60</f>
        <v>2.6666666666666674</v>
      </c>
      <c r="AG1450">
        <f>AE1450/60</f>
        <v>2.6666666666666674</v>
      </c>
      <c r="AH1450">
        <f>L1450-K1450</f>
        <v>2.7166666666671517</v>
      </c>
      <c r="AI1450">
        <f>AH1450*24*60</f>
        <v>3912.0000000006985</v>
      </c>
      <c r="AJ1450">
        <f>75728*X1450</f>
        <v>75728</v>
      </c>
    </row>
    <row r="1451" xml:space="preserve">
      <c r="A1451">
        <v>1218090</v>
      </c>
      <c r="B1451" t="str">
        <v>INCIDENTE</v>
      </c>
      <c r="C1451" t="str">
        <v>CERRADO</v>
      </c>
      <c r="D1451" t="str">
        <v>TIENDA</v>
      </c>
      <c r="E1451" t="str">
        <v>PDA</v>
      </c>
      <c r="F1451" t="str">
        <v>PDA</v>
      </c>
      <c r="G1451" t="str">
        <v>PDA</v>
      </c>
      <c r="H1451" t="str" xml:space="preserve">
        <v xml:space="preserve">Buen dia por favor me colaboran con la revision de la aplicacion mi tienda en la pda ya que al ingresar el ususrio no permite se requiere de suma urgencia para indicadores y gestion de agotados sn/21178B037C Gracias;_x000d_
Sección de la tienda en donde se ubica la PDT o usuario_x000d_
_x000d_
Metro ibague</v>
      </c>
      <c r="I1451" t="str" xml:space="preserve">
        <v xml:space="preserve">Buen dia por favor me colaboran con la revision de la aplicacion mi tienda en la pda ya que al ingresar el ususrio no permite se requiere de suma urgencia para indicadores y gestion de agotados sn/21178B037C Gracias;_x000d_
Sección de la tienda en donde se ubica la PDT o usuario_x000d_
_x000d_
Metro ibague</v>
      </c>
      <c r="J1451" t="str" xml:space="preserve">
        <v xml:space="preserve">Buena tarde; se llega a sitio a las 2:30 de la tarde no había correo de solicita correo para ingresar; ingreso a las 3:00 pm ; se hace _x000d_
espera para que enviaran el apk actualizado Giovanna López ; termino de copiar el APK a las 4:44 pm se inició con la verificación de la _x000d_
PDA serial s/n 21178B037C ; y l ingresar la aplicación mi tienda genera error y la pantalla queda en blanco; se procede a pasar el APK _x000d_
conectando la PDA a un PC con cable de datos de elimina todos los APK arcus se reinicia la PDA y luego se procede a pasar arcus_x0002_3.0.2.apk; se realizan pruebas con el usuario Angel Martinez la aplicación carga la información si novedad</v>
      </c>
      <c r="K1451">
        <v>45723.739583333336</v>
      </c>
      <c r="L1451">
        <v>45726.45625</v>
      </c>
      <c r="M1451">
        <v>45726</v>
      </c>
      <c r="N1451" t="str">
        <f>TEXT(M1451, "DDDD")</f>
        <v>lunes</v>
      </c>
      <c r="O1451" t="str">
        <v>M042 METRO IBAGUE</v>
      </c>
      <c r="P1451" t="str">
        <v>IBAGUE</v>
      </c>
      <c r="Q1451" t="str">
        <f>IF(ISBLANK(P1451),"0",(VLOOKUP(P1451,REGION,2,FALSE)))</f>
        <v>OCCIDENTE</v>
      </c>
      <c r="R1451" t="str">
        <v>Michael Smit Villabon Trujillo</v>
      </c>
      <c r="S1451" t="e">
        <f>IF(ISBLANK(R1451),"0", VLOOKUP(R1451,PERSONAL,2,FALSE))</f>
        <v>#N/A</v>
      </c>
      <c r="T1451" t="str">
        <v>ALIADO</v>
      </c>
      <c r="U1451">
        <v>0.7152777777777778</v>
      </c>
      <c r="V1451">
        <v>0.7361111111111112</v>
      </c>
      <c r="W1451">
        <f>V1451-U1451</f>
        <v>0.02083333333333337</v>
      </c>
      <c r="X1451">
        <v>1</v>
      </c>
      <c r="Y1451">
        <f>NETWORKDAYS(K1451,M1451)</f>
        <v>2</v>
      </c>
      <c r="Z1451" t="str">
        <f>IF(Y1451&lt;=2,"CUMPLE","NO CUMPLE")</f>
        <v>CUMPLE</v>
      </c>
      <c r="AB1451" t="str">
        <v>POR TICKET</v>
      </c>
      <c r="AC1451" t="str">
        <f>TEXT(M1451,"mmmm")</f>
        <v>marzo</v>
      </c>
      <c r="AD1451" t="str">
        <f>TEXT(M1451,"yyyy")</f>
        <v>yyyy</v>
      </c>
      <c r="AE1451">
        <f>W1451*60*24</f>
        <v>30.000000000000053</v>
      </c>
      <c r="AF1451">
        <f>AE1451/60</f>
        <v>0.5000000000000009</v>
      </c>
      <c r="AG1451">
        <f>AE1451/60</f>
        <v>0.5000000000000009</v>
      </c>
      <c r="AH1451">
        <f>L1451-K1451</f>
        <v>2.7166666666671517</v>
      </c>
      <c r="AI1451">
        <f>AH1451*24*60</f>
        <v>3912.0000000006985</v>
      </c>
      <c r="AJ1451">
        <f>75728*X1451</f>
        <v>75728</v>
      </c>
    </row>
    <row r="1452" xml:space="preserve">
      <c r="A1452">
        <v>1218096</v>
      </c>
      <c r="B1452" t="str">
        <v>INCIDENTE</v>
      </c>
      <c r="C1452" t="str">
        <v>CERRADO</v>
      </c>
      <c r="D1452" t="str">
        <v>TIENDA</v>
      </c>
      <c r="E1452" t="str">
        <v>PDA</v>
      </c>
      <c r="F1452" t="str">
        <v>PDA</v>
      </c>
      <c r="G1452" t="str">
        <v>PDA</v>
      </c>
      <c r="H1452" t="str">
        <v>Buen dia por favor me colaboran con la revision de la palicacion mi tienda en la pda sn/21178B0445 no permite ingresar usuario y se require de suma urgencia para la gestion de indicadores en la tienda Gracias;</v>
      </c>
      <c r="I1452" t="str">
        <v>Buen dia por favor me colaboran con la revision de la palicacion mi tienda en la pda sn/21178B0445 no permite ingresar usuario y se require de suma urgencia para la gestion de indicadores en la tienda Gracias;</v>
      </c>
      <c r="J1452" t="str" xml:space="preserve">
        <v xml:space="preserve">Buena tarde; se llega a sitio a las 2:30 de la tarde no había correo de solicita correo para ingresar; ingreso a las 3:00 pm ; se hace _x000d_
espera para que enviaran el apk actualizado Giovanna López ; termino de copiar el APK a las 4:44 pm se inició con la verificación de la _x000d_
PDA serial s/n 21178B0445 ; al ingresar la aplicación mi tienda genera error y la pantalla queda en blanco; se procede a pasar el APK _x000d_
conectando la PDA a un PC con cable de datos de elimina todos los APK arcus se reinicia la PDA y luego se procede a pasar arcus_x0002_3.0.2.apk; se realizan pruebas con el usuario Angel Martinez la aplicación carga la información sin novedad</v>
      </c>
      <c r="K1452">
        <v>45723.73888888889</v>
      </c>
      <c r="L1452">
        <v>45726.45694444444</v>
      </c>
      <c r="M1452">
        <v>45726</v>
      </c>
      <c r="N1452" t="str">
        <f>TEXT(M1452, "DDDD")</f>
        <v>lunes</v>
      </c>
      <c r="O1452" t="str">
        <v>M042 METRO IBAGUE</v>
      </c>
      <c r="P1452" t="str">
        <v>IBAGUE</v>
      </c>
      <c r="Q1452" t="str">
        <f>IF(ISBLANK(P1452),"0",(VLOOKUP(P1452,REGION,2,FALSE)))</f>
        <v>OCCIDENTE</v>
      </c>
      <c r="R1452" t="str">
        <v>Michael Smit Villabon Trujillo</v>
      </c>
      <c r="S1452" t="e">
        <f>IF(ISBLANK(R1452),"0", VLOOKUP(R1452,PERSONAL,2,FALSE))</f>
        <v>#N/A</v>
      </c>
      <c r="T1452" t="str">
        <v>ALIADO</v>
      </c>
      <c r="U1452">
        <v>0.7361111111111112</v>
      </c>
      <c r="V1452">
        <v>0.7777777777777778</v>
      </c>
      <c r="W1452">
        <f>V1452-U1452</f>
        <v>0.04166666666666663</v>
      </c>
      <c r="X1452">
        <v>1</v>
      </c>
      <c r="Y1452">
        <f>NETWORKDAYS(K1452,M1452)</f>
        <v>2</v>
      </c>
      <c r="Z1452" t="str">
        <f>IF(Y1452&lt;=2,"CUMPLE","NO CUMPLE")</f>
        <v>CUMPLE</v>
      </c>
      <c r="AB1452" t="str">
        <v>POR TICKET</v>
      </c>
      <c r="AC1452" t="str">
        <f>TEXT(M1452,"mmmm")</f>
        <v>marzo</v>
      </c>
      <c r="AD1452" t="str">
        <f>TEXT(M1452,"yyyy")</f>
        <v>yyyy</v>
      </c>
      <c r="AE1452">
        <f>W1452*60*24</f>
        <v>59.99999999999994</v>
      </c>
      <c r="AF1452">
        <f>AE1452/60</f>
        <v>0.999999999999999</v>
      </c>
      <c r="AG1452">
        <f>AE1452/60</f>
        <v>0.999999999999999</v>
      </c>
      <c r="AH1452">
        <f>L1452-K1452</f>
        <v>2.718055555553292</v>
      </c>
      <c r="AI1452">
        <f>AH1452*24*60</f>
        <v>3913.9999999967404</v>
      </c>
      <c r="AJ1452">
        <f>75728*X1452</f>
        <v>75728</v>
      </c>
    </row>
    <row r="1453" xml:space="preserve">
      <c r="A1453">
        <v>1219024</v>
      </c>
      <c r="B1453" t="str">
        <v>INCIDENTE</v>
      </c>
      <c r="C1453" t="str">
        <v>CERRADO</v>
      </c>
      <c r="D1453" t="str">
        <v>TIENDA</v>
      </c>
      <c r="E1453" t="str">
        <v>COMPUTADOR</v>
      </c>
      <c r="F1453" t="str">
        <v>COMPUTADOR</v>
      </c>
      <c r="G1453" t="str">
        <v>COMPUTADOR</v>
      </c>
      <c r="H1453" t="str" xml:space="preserve">
        <v xml:space="preserve">Por favor solicito ayuda para el traslado de equipo de bucle para el área de contralor ; ya se verifico el punto y esta en funcionamiento_x000d_
Área Afectada_x000d_
_x000d_
punto de red_x000d_
_x000d_
Dispositivo Afectado_x000d_
_x000d_
boucle</v>
      </c>
      <c r="I1453" t="str" xml:space="preserve">
        <v xml:space="preserve">Por favor solicito ayuda para el traslado de equipo de bucle para el área de contralor ; ya se verifico el punto y esta en funcionamiento_x000d_
Área Afectada_x000d_
_x000d_
punto de red_x000d_
_x000d_
Dispositivo Afectado_x000d_
_x000d_
boucle</v>
      </c>
      <c r="J1453" t="str" xml:space="preserve">
        <v xml:space="preserve">Buena tarde se llega al sitio a las 2:30 me dan ingreso; se hace espera de 20 minutos para iniciar la actividad por qué el usuario se _x000d_
encontraba realizando aparcamiento; a las 2:50 pm me dispongo a realizar la reunión del PC se retiro PC del área de electro y se lleva _x000d_
al área de contralor se instalo CPU;Monitor; periféricos; teléfono de voz IP se realiza pruebas de encendido y de red quedando el PC de _x000d_
escritorio en operación sin novedad</v>
      </c>
      <c r="K1453">
        <v>45726.66180555556</v>
      </c>
      <c r="L1453">
        <v>45726.711805555555</v>
      </c>
      <c r="M1453">
        <v>45728</v>
      </c>
      <c r="N1453" t="str">
        <f>TEXT(M1453, "DDDD")</f>
        <v>miércoles</v>
      </c>
      <c r="O1453" t="str">
        <v>M042 METRO IBAGUE</v>
      </c>
      <c r="P1453" t="str">
        <v>IBAGUE</v>
      </c>
      <c r="Q1453" t="str">
        <f>IF(ISBLANK(P1453),"0",(VLOOKUP(P1453,REGION,2,FALSE)))</f>
        <v>OCCIDENTE</v>
      </c>
      <c r="R1453" t="str">
        <v>Michael Smit Villabon Trujillo</v>
      </c>
      <c r="S1453" t="e">
        <f>IF(ISBLANK(R1453),"0", VLOOKUP(R1453,PERSONAL,2,FALSE))</f>
        <v>#N/A</v>
      </c>
      <c r="T1453" t="str">
        <v>ALIADO</v>
      </c>
      <c r="U1453">
        <v>0.6041666666666666</v>
      </c>
      <c r="V1453">
        <v>0.7152777777777778</v>
      </c>
      <c r="W1453">
        <f>V1453-U1453</f>
        <v>0.11111111111111116</v>
      </c>
      <c r="X1453">
        <v>1</v>
      </c>
      <c r="Y1453">
        <f>NETWORKDAYS(K1453,M1453)</f>
        <v>3</v>
      </c>
      <c r="Z1453" t="str">
        <f>IF(Y1453&lt;=2,"CUMPLE","NO CUMPLE")</f>
        <v>NO CUMPLE</v>
      </c>
      <c r="AB1453" t="str">
        <v>POR TICKET</v>
      </c>
      <c r="AC1453" t="str">
        <f>TEXT(M1453,"mmmm")</f>
        <v>marzo</v>
      </c>
      <c r="AD1453" t="str">
        <f>TEXT(M1453,"yyyy")</f>
        <v>yyyy</v>
      </c>
      <c r="AE1453">
        <f>W1453*60*24</f>
        <v>160.00000000000006</v>
      </c>
      <c r="AF1453">
        <f>AE1453/60</f>
        <v>2.6666666666666674</v>
      </c>
      <c r="AG1453">
        <f>AE1453/60</f>
        <v>2.6666666666666674</v>
      </c>
      <c r="AH1453">
        <f>L1453-K1453</f>
        <v>0.049999999995634425</v>
      </c>
      <c r="AI1453">
        <f>AH1453*24*60</f>
        <v>71.99999999371357</v>
      </c>
      <c r="AJ1453">
        <f>75728*X1453</f>
        <v>75728</v>
      </c>
    </row>
    <row r="1454" xml:space="preserve">
      <c r="A1454">
        <v>1223651</v>
      </c>
      <c r="B1454" t="str">
        <v>INCIDENTE</v>
      </c>
      <c r="C1454" t="str">
        <v>CERRADO</v>
      </c>
      <c r="D1454" t="str">
        <v>TIENDA</v>
      </c>
      <c r="E1454" t="str">
        <v>IMPRESORA</v>
      </c>
      <c r="F1454" t="str">
        <v>IMPRESORA</v>
      </c>
      <c r="G1454" t="str">
        <v>IMPRESORA</v>
      </c>
      <c r="H1454" t="str" xml:space="preserve">
        <v xml:space="preserve">se requiere visita de tecnico de isit para parametrizacion de impresoras NCR. la tienda cuenta con 16 impresoras NCR; llevar portatil y cable usb para impresora. se adjunta manual de parametrizacion de impresora NCR. Se requiere verificacion de inventario de lineal de cajas y perifericas (torre de pos;escaner balanza;MONITOR POS|TOUCHSCREEN e impresora de cada mueble)._x000d_
_x000d_
AREA EN DONDE SE UBICA EL EQUIPO_x000d_
_x000d_
linea de cajas</v>
      </c>
      <c r="I1454" t="str" xml:space="preserve">
        <v xml:space="preserve">se requiere visita de tecnico de isit para parametrizacion de impresoras NCR. la tienda cuenta con 16 impresoras NCR; llevar portatil y cable usb para impresora. se adjunta manual de parametrizacion de impresora NCR. Se requiere verificacion de inventario de lineal de cajas y perifericas (torre de pos;escaner balanza;MONITOR POS|TOUCHSCREEN e impresora de cada mueble)._x000d_
_x000d_
AREA EN DONDE SE UBICA EL EQUIPO_x000d_
_x000d_
linea de cajas</v>
      </c>
      <c r="J1454" t="str" xml:space="preserve">
        <v xml:space="preserve">Se realiza asistencia asistencia de soporte a sitio en sitio y se solicitan permisos de ingreso a la entidad; se autoriza ingreso a el _x000d_
área de cajas y se ubica a la jefe para iniciar la validación y parametrización de 16 impresoras de la marca NCR; se procede a _x000d_
realizar configuración manual por cada impresora dejándose parametrizada con las instrucciones dadas por coordinador del _x000d_
proyecto el señor Stharlyn Zuleta; quien genera instrucciones y valida evidencias fotográficas enviadas dando como conclusión el _x000d_
visto bueno; impresoras NCR se dejan operativas y funcionales; usuarios de caja realizan pruebas estas son exitosas</v>
      </c>
      <c r="K1454">
        <v>45727.59027777778</v>
      </c>
      <c r="L1454">
        <v>45727.66111111111</v>
      </c>
      <c r="M1454">
        <v>45728</v>
      </c>
      <c r="N1454" t="str">
        <f>TEXT(M1454, "DDDD")</f>
        <v>miércoles</v>
      </c>
      <c r="O1454" t="str">
        <v>J036 JUMBO POPAYAN CAMPANARIO</v>
      </c>
      <c r="P1454" t="str">
        <v>POPAYAN</v>
      </c>
      <c r="Q1454" t="str">
        <f>IF(ISBLANK(P1454),"0",(VLOOKUP(P1454,REGION,2,FALSE)))</f>
        <v>OCCIDENTE</v>
      </c>
      <c r="R1454" t="str">
        <v>Jhon Alexander Vasquez Revelo</v>
      </c>
      <c r="S1454" t="e">
        <f>IF(ISBLANK(R1454),"0", VLOOKUP(R1454,PERSONAL,2,FALSE))</f>
        <v>#N/A</v>
      </c>
      <c r="T1454" t="str">
        <v>DIRECTO</v>
      </c>
      <c r="U1454">
        <v>0.3333333333333333</v>
      </c>
      <c r="V1454">
        <v>0.5208333333333334</v>
      </c>
      <c r="W1454">
        <f>V1454-U1454</f>
        <v>0.18750000000000006</v>
      </c>
      <c r="X1454">
        <v>2</v>
      </c>
      <c r="Y1454">
        <f>NETWORKDAYS(K1454,M1454)</f>
        <v>2</v>
      </c>
      <c r="Z1454" t="str">
        <f>IF(Y1454&lt;=2,"CUMPLE","NO CUMPLE")</f>
        <v>CUMPLE</v>
      </c>
      <c r="AB1454" t="str">
        <v>POR TICKET</v>
      </c>
      <c r="AC1454" t="str">
        <f>TEXT(M1454,"mmmm")</f>
        <v>marzo</v>
      </c>
      <c r="AD1454" t="str">
        <f>TEXT(M1454,"yyyy")</f>
        <v>yyyy</v>
      </c>
      <c r="AE1454">
        <f>W1454*60*24</f>
        <v>270.0000000000001</v>
      </c>
      <c r="AF1454">
        <f>AE1454/60</f>
        <v>4.500000000000002</v>
      </c>
      <c r="AG1454">
        <f>AE1454/60</f>
        <v>4.500000000000002</v>
      </c>
      <c r="AH1454">
        <f>L1454-K1454</f>
        <v>0.07083333333139308</v>
      </c>
      <c r="AI1454">
        <f>AH1454*24*60</f>
        <v>101.99999999720603</v>
      </c>
      <c r="AJ1454">
        <f>75728*X1454</f>
        <v>151456</v>
      </c>
    </row>
    <row r="1455" xml:space="preserve">
      <c r="A1455">
        <v>1226284</v>
      </c>
      <c r="B1455" t="str">
        <v>INCIDENTE</v>
      </c>
      <c r="C1455" t="str">
        <v>ABIERTO</v>
      </c>
      <c r="D1455" t="str">
        <v>TIENDA</v>
      </c>
      <c r="E1455" t="str">
        <v>MICROSENSE</v>
      </c>
      <c r="F1455" t="str">
        <v>MICROSENSE</v>
      </c>
      <c r="G1455" t="str">
        <v>MICROSENSE</v>
      </c>
      <c r="H1455" t="str" xml:space="preserve">
        <v xml:space="preserve">Buenas tardes; favor su apoyo con la revisión de equipo SW Microsens IP: 10.132.75.3 de línea de cajas y IP: 10.132.75.14 de Platos Preparados._x000d_
Punto Operacional Afectada_x000d_
_x000d_
Platos preparados_x000d_
_x000d_
Área Afectada_x000d_
_x000d_
Platos; E-commerce</v>
      </c>
      <c r="I1455" t="str" xml:space="preserve">
        <v xml:space="preserve">Buenas tardes; favor su apoyo con la revisión de equipo SW Microsens IP: 10.132.75.3 de línea de cajas y IP: 10.132.75.14 de Platos Preparados._x000d_
Punto Operacional Afectada_x000d_
_x000d_
Platos preparados_x000d_
_x000d_
Área Afectada_x000d_
_x000d_
Platos; E-commerce</v>
      </c>
      <c r="J1455" t="str" xml:space="preserve">
        <v xml:space="preserve">1226284; se revisa microsense del área de platos; y no corresponde con la IP 10.132.75.14 ; se valido con mantenimiento y Giovanna y _x000d_
me indican hicieron el cambio para hacerle pruebas al microsense; se ubica el activo instalado en línea de cajas 3; se lleva el _x000d_
microsense con IP 10.132.75.14 a platos preparados nuevamente y se hacen pruebas cambiando los cables en los puertos en el puerto _x000d_
1 redeban y en el puerto 2 credibanco; se reinician los datafonos ya que no sabían en red ; los datafonos quedan en red y el microsense _x000d_
queda en línea pero el PC de E-commerce sigue sin red se hizo pruebas en el puerto 4 del microsense con un portátil y tomo la red por _x000d_
5 segundos y luego ya no conecto más; Miguel Caicedo solicita que desconecte el datafonos de crédibanco y que conecté el PC en el _x000d_
puerto 2 pará que Giovanna solicite la configuración del puerto por wlan81; se le indica a Giovanna el cambio realizado me retire de la _x000d_
tienda a las 8:00pm</v>
      </c>
      <c r="K1455">
        <v>45728.654861111114</v>
      </c>
      <c r="L1455">
        <v>45728.65694444445</v>
      </c>
      <c r="M1455">
        <v>45728</v>
      </c>
      <c r="N1455" t="str">
        <f>TEXT(M1455, "DDDD")</f>
        <v>miércoles</v>
      </c>
      <c r="O1455" t="str">
        <v>M042 METRO IBAGUE</v>
      </c>
      <c r="P1455" t="str">
        <v>IBAGUE</v>
      </c>
      <c r="Q1455" t="str">
        <f>IF(ISBLANK(P1455),"0",(VLOOKUP(P1455,REGION,2,FALSE)))</f>
        <v>OCCIDENTE</v>
      </c>
      <c r="R1455" t="str">
        <v>Michael Smit Villabon Trujillo</v>
      </c>
      <c r="S1455" t="e">
        <f>IF(ISBLANK(R1455),"0", VLOOKUP(R1455,PERSONAL,2,FALSE))</f>
        <v>#N/A</v>
      </c>
      <c r="T1455" t="str">
        <v>ALIADO</v>
      </c>
      <c r="U1455">
        <v>0.2152777777777778</v>
      </c>
      <c r="V1455">
        <v>0.3333333333333333</v>
      </c>
      <c r="W1455">
        <f>V1455-U1455</f>
        <v>0.11805555555555552</v>
      </c>
      <c r="X1455">
        <v>1</v>
      </c>
      <c r="Y1455">
        <f>NETWORKDAYS(K1455,M1455)</f>
        <v>1</v>
      </c>
      <c r="Z1455" t="str">
        <f>IF(Y1455&lt;=2,"CUMPLE","NO CUMPLE")</f>
        <v>CUMPLE</v>
      </c>
      <c r="AB1455" t="str">
        <v>POR TICKET</v>
      </c>
      <c r="AC1455" t="str">
        <f>TEXT(M1455,"mmmm")</f>
        <v>marzo</v>
      </c>
      <c r="AD1455" t="str">
        <f>TEXT(M1455,"yyyy")</f>
        <v>yyyy</v>
      </c>
      <c r="AE1455">
        <f>W1455*60*24</f>
        <v>169.99999999999994</v>
      </c>
      <c r="AF1455">
        <f>AE1455/60</f>
        <v>2.8333333333333326</v>
      </c>
      <c r="AG1455">
        <f>AE1455/60</f>
        <v>2.8333333333333326</v>
      </c>
      <c r="AH1455">
        <f>L1455-K1455</f>
        <v>0.0020833333328482695</v>
      </c>
      <c r="AI1455">
        <f>AH1455*24*60</f>
        <v>2.999999999301508</v>
      </c>
      <c r="AJ1455">
        <f>75728*X1455</f>
        <v>75728</v>
      </c>
    </row>
    <row r="1456" xml:space="preserve">
      <c r="A1456">
        <v>1224324</v>
      </c>
      <c r="B1456" t="str">
        <v>INCIDENTE</v>
      </c>
      <c r="C1456" t="str">
        <v>CERRADO</v>
      </c>
      <c r="D1456" t="str">
        <v>TIENDA</v>
      </c>
      <c r="E1456" t="str">
        <v>IMPRESORA</v>
      </c>
      <c r="F1456" t="str">
        <v>IMPRESORA</v>
      </c>
      <c r="G1456" t="str">
        <v>IMPRESORA</v>
      </c>
      <c r="H1456" t="str">
        <v>Se solicita realizar repametrización de impresoras NCR. Favor usar el manual actual.</v>
      </c>
      <c r="I1456" t="str">
        <v>Se solicita realizar repametrización de impresoras NCR. Favor usar el manual actual.</v>
      </c>
      <c r="J1456" t="str">
        <v>Se visita tienda donde se intervienen Impresoras pos NCR de los puestos de pago que aplican y de acuerdo a manual e instrucciones del soporte cencosud se realiza proceso; enviando evidencia fotográfica del proceso en casa dispositivo y validando que quedarán operativas; coordinador de cajas recibe satisfacción.</v>
      </c>
      <c r="K1456">
        <v>45727.71666666667</v>
      </c>
      <c r="L1456">
        <v>45728.47986111111</v>
      </c>
      <c r="M1456">
        <v>45729</v>
      </c>
      <c r="N1456" t="str">
        <f>TEXT(M1456, "DDDD")</f>
        <v>jueves</v>
      </c>
      <c r="O1456" t="str" xml:space="preserve">
        <v xml:space="preserve">M028 METRO DUITAMA INNOVO_x000d_
_x000d_
</v>
      </c>
      <c r="P1456" t="str">
        <v>DUITAMA</v>
      </c>
      <c r="Q1456" t="str">
        <f>IF(ISBLANK(P1456),"0",(VLOOKUP(P1456,REGION,2,FALSE)))</f>
        <v>ORIENTE</v>
      </c>
      <c r="R1456" t="str">
        <v>Jhonatan Ricardo Vargas Zambrano</v>
      </c>
      <c r="S1456">
        <f>IF(ISBLANK(R1456),"0", VLOOKUP(R1456,PERSONAL,2,FALSE))</f>
        <v>1057583301</v>
      </c>
      <c r="T1456" t="str">
        <v>DIRECTO</v>
      </c>
      <c r="U1456">
        <v>0.375</v>
      </c>
      <c r="V1456">
        <v>0.4583333333333333</v>
      </c>
      <c r="W1456">
        <f>V1456-U1456</f>
        <v>0.08333333333333331</v>
      </c>
      <c r="X1456">
        <v>1</v>
      </c>
      <c r="Y1456">
        <f>NETWORKDAYS(K1456,M1456)</f>
        <v>3</v>
      </c>
      <c r="Z1456" t="str">
        <f>IF(Y1456&lt;=2,"CUMPLE","NO CUMPLE")</f>
        <v>NO CUMPLE</v>
      </c>
      <c r="AB1456" t="str">
        <v>POR TICKET</v>
      </c>
      <c r="AC1456" t="str">
        <f>TEXT(M1456,"mmmm")</f>
        <v>marzo</v>
      </c>
      <c r="AD1456" t="str">
        <f>TEXT(M1456,"yyyy")</f>
        <v>yyyy</v>
      </c>
      <c r="AE1456">
        <f>W1456*60*24</f>
        <v>119.99999999999997</v>
      </c>
      <c r="AF1456">
        <f>AE1456/60</f>
        <v>1.9999999999999996</v>
      </c>
      <c r="AG1456">
        <f>AE1456/60</f>
        <v>1.9999999999999996</v>
      </c>
      <c r="AH1456">
        <f>L1456-K1456</f>
        <v>0.7631944444437977</v>
      </c>
      <c r="AI1456">
        <f>AH1456*24*60</f>
        <v>1098.9999999990687</v>
      </c>
      <c r="AJ1456">
        <f>75728*X1456</f>
        <v>75728</v>
      </c>
    </row>
    <row r="1457">
      <c r="A1457">
        <v>1223176</v>
      </c>
      <c r="B1457" t="str">
        <v>INCIDENTE</v>
      </c>
      <c r="C1457" t="str">
        <v>CERRADO</v>
      </c>
      <c r="D1457" t="str">
        <v>TIENDA</v>
      </c>
      <c r="E1457" t="str">
        <v>IMPRESORA</v>
      </c>
      <c r="F1457" t="str">
        <v>IMPRESORA</v>
      </c>
      <c r="G1457" t="str">
        <v>IMPRESORA</v>
      </c>
      <c r="H1457" t="str">
        <v>Se solicita realizar repametrización de impresoras NCR. Favor usar el manual actual.</v>
      </c>
      <c r="I1457" t="str">
        <v>Se solicita realizar repametrización de impresoras NCR. Favor usar el manual actual.</v>
      </c>
      <c r="J1457" t="str">
        <v>Se visita tienda donde se intervienen Impresoras pos NCR de los puestos de pago que aplican y de acuerdo a manual e instrucciones del soporte cencosud se realiza proceso; enviando evidencia fotográfica del proceso en casa dispositivo y validando que quedarán operativas; coordinador de cajas recibe satisfacción.</v>
      </c>
      <c r="K1457">
        <v>45727.71666666667</v>
      </c>
      <c r="L1457">
        <v>45728.44513888889</v>
      </c>
      <c r="M1457">
        <v>45729</v>
      </c>
      <c r="N1457" t="str">
        <f>TEXT(M1457, "DDDD")</f>
        <v>jueves</v>
      </c>
      <c r="O1457" t="str">
        <v>M097 METRO SOGAMOSO</v>
      </c>
      <c r="P1457" t="str">
        <v>SOGAMOSO</v>
      </c>
      <c r="Q1457" t="str">
        <f>IF(ISBLANK(P1457),"0",(VLOOKUP(P1457,REGION,2,FALSE)))</f>
        <v>ORIENTE</v>
      </c>
      <c r="R1457" t="str">
        <v>Jhonatan Ricardo Vargas Zambrano</v>
      </c>
      <c r="S1457">
        <f>IF(ISBLANK(R1457),"0", VLOOKUP(R1457,PERSONAL,2,FALSE))</f>
        <v>1057583301</v>
      </c>
      <c r="T1457" t="str">
        <v>DIRECTO</v>
      </c>
      <c r="U1457">
        <v>0.5833333333333334</v>
      </c>
      <c r="V1457">
        <v>0.625</v>
      </c>
      <c r="W1457">
        <f>V1457-U1457</f>
        <v>0.04166666666666663</v>
      </c>
      <c r="X1457">
        <v>1</v>
      </c>
      <c r="Y1457">
        <f>NETWORKDAYS(K1457,M1457)</f>
        <v>3</v>
      </c>
      <c r="Z1457" t="str">
        <f>IF(Y1457&lt;=2,"CUMPLE","NO CUMPLE")</f>
        <v>NO CUMPLE</v>
      </c>
      <c r="AB1457" t="str">
        <v>POR TICKET</v>
      </c>
      <c r="AC1457" t="str">
        <f>TEXT(M1457,"mmmm")</f>
        <v>marzo</v>
      </c>
      <c r="AD1457" t="str">
        <f>TEXT(M1457,"yyyy")</f>
        <v>yyyy</v>
      </c>
      <c r="AE1457">
        <f>W1457*60*24</f>
        <v>59.99999999999994</v>
      </c>
      <c r="AF1457">
        <f>AE1457/60</f>
        <v>0.999999999999999</v>
      </c>
      <c r="AG1457">
        <f>AE1457/60</f>
        <v>0.999999999999999</v>
      </c>
      <c r="AH1457">
        <f>L1457-K1457</f>
        <v>0.7284722222248092</v>
      </c>
      <c r="AI1457">
        <f>AH1457*24*60</f>
        <v>1049.0000000037253</v>
      </c>
      <c r="AJ1457">
        <f>75728*X1457</f>
        <v>75728</v>
      </c>
    </row>
    <row r="1458" xml:space="preserve">
      <c r="A1458">
        <v>1225103</v>
      </c>
      <c r="B1458" t="str">
        <v>INCIDENTE</v>
      </c>
      <c r="C1458" t="str">
        <v>CERRADO</v>
      </c>
      <c r="D1458" t="str">
        <v>TIENDA</v>
      </c>
      <c r="E1458" t="str">
        <v>ACOMPAÑAMIENTO</v>
      </c>
      <c r="F1458" t="str">
        <v>ACOMPAÑAMIENTO</v>
      </c>
      <c r="G1458" t="str">
        <v>ACOMPAÑAMIENTO</v>
      </c>
      <c r="H1458" t="str" xml:space="preserve">
        <v xml:space="preserve">Buenos días._x000d_
_x000d_
Jefe Migue por favor me colabora con la autorización de este ticket 2.5 para llevar a cabo el cambio de parámetros en las impresoras pos NCR de la tienda; tambien para validar otras actividades que estas pendientes en la tienda. Gracias Nota: por favor que la visita del tecnico sea en horas de la mañana 8.00 am; para poder llevar a cabo lo que esta pendiente en sitio._x000d_
_x000d_
NOTA: el tecnico debe llevar portátil; cable de impresora USB; memoria USB._x000d_
_x000d_
Gracias.</v>
      </c>
      <c r="I1458" t="str" xml:space="preserve">
        <v xml:space="preserve">Buenos días._x000d_
_x000d_
Jefe Migue por favor me colabora con la autorización de este ticket 2.5 para llevar a cabo el cambio de parámetros en las impresoras pos NCR de la tienda; tambien para validar otras actividades que estas pendientes en la tienda. Gracias Nota: por favor que la visita del tecnico sea en horas de la mañana 8.00 am; para poder llevar a cabo lo que esta pendiente en sitio._x000d_
_x000d_
NOTA: el tecnico debe llevar portátil; cable de impresora USB; memoria USB._x000d_
_x000d_
Gracias.</v>
      </c>
      <c r="J1458" t="str">
        <v>Se realiza actualización a 14 impresoras POS; se baja 2 discos de servidor y se empaca para realizar envió a CRC; se organiza visor cliente de la POS 25 el cual estaba apagado; se arregla impresión de un jefe de electro; se arregla verificador de precio de piso de venta; ya que no escaneaba los códigos.</v>
      </c>
      <c r="K1458">
        <v>45728.370833333334</v>
      </c>
      <c r="L1458">
        <v>45728.65833333333</v>
      </c>
      <c r="M1458">
        <v>45729</v>
      </c>
      <c r="N1458" t="str">
        <f>TEXT(M1458, "DDDD")</f>
        <v>jueves</v>
      </c>
      <c r="O1458" t="str">
        <v>J013 JUMBO VALLE DEL LILI</v>
      </c>
      <c r="P1458" t="str">
        <v>CALI</v>
      </c>
      <c r="Q1458" t="str">
        <f>IF(ISBLANK(P1458),"0",(VLOOKUP(P1458,REGION,2,FALSE)))</f>
        <v>OCCIDENTE</v>
      </c>
      <c r="R1458" t="str">
        <v>Yohan Stiven Lopez Martinez</v>
      </c>
      <c r="S1458">
        <v>1144189674</v>
      </c>
      <c r="T1458" t="str">
        <v>DIRECTO</v>
      </c>
      <c r="U1458">
        <v>0.3333333333333333</v>
      </c>
      <c r="V1458">
        <v>0.7083333333333334</v>
      </c>
      <c r="W1458">
        <f>V1458-U1458</f>
        <v>0.37500000000000006</v>
      </c>
      <c r="X1458" t="str">
        <v>2;5</v>
      </c>
      <c r="Y1458">
        <f>NETWORKDAYS(K1458,M1458)</f>
        <v>2</v>
      </c>
      <c r="Z1458" t="str">
        <f>IF(Y1458&lt;=2,"CUMPLE","NO CUMPLE")</f>
        <v>CUMPLE</v>
      </c>
      <c r="AB1458" t="str">
        <v xml:space="preserve">POR DIA </v>
      </c>
      <c r="AC1458" t="str">
        <f>TEXT(M1458,"mmmm")</f>
        <v>marzo</v>
      </c>
      <c r="AD1458" t="str">
        <f>TEXT(M1458,"yyyy")</f>
        <v>yyyy</v>
      </c>
      <c r="AE1458">
        <f>W1458*60*24</f>
        <v>540.0000000000001</v>
      </c>
      <c r="AF1458">
        <f>AE1458/60</f>
        <v>9.000000000000002</v>
      </c>
      <c r="AG1458">
        <f>AE1458/60</f>
        <v>9.000000000000002</v>
      </c>
      <c r="AH1458">
        <f>L1458-K1458</f>
        <v>0.2874999999985448</v>
      </c>
      <c r="AI1458">
        <f>AH1458*24*60</f>
        <v>413.9999999979045</v>
      </c>
      <c r="AJ1458" t="e">
        <f>75728*X1458</f>
        <v>#VALUE!</v>
      </c>
    </row>
    <row r="1459" xml:space="preserve">
      <c r="A1459">
        <v>1225734</v>
      </c>
      <c r="B1459" t="str">
        <v>INCIDENTE</v>
      </c>
      <c r="C1459" t="str">
        <v>CERRADO</v>
      </c>
      <c r="D1459" t="str">
        <v>TIENDA</v>
      </c>
      <c r="E1459" t="str">
        <v>ACOMPAÑAMIENTO</v>
      </c>
      <c r="F1459" t="str">
        <v>ACOMPAÑAMIENTO</v>
      </c>
      <c r="G1459" t="str">
        <v>ACOMPAÑAMIENTO</v>
      </c>
      <c r="H1459" t="str" xml:space="preserve">
        <v xml:space="preserve">Por favor su ayuda con el desmonte de los equipos de ATC al cliente; (3 PCs; 1 POS Devoluciones; 1 Impresora Flejes; 1 Impresora Lexmark). dejarlos en carrito de marcado_x000d_
AREA EN DONDE SE UBICA EL EQUIPO_x000d_
_x000d_
Atencion al cliente</v>
      </c>
      <c r="I1459" t="str" xml:space="preserve">
        <v xml:space="preserve">Por favor su ayuda con el desmonte de los equipos de ATC al cliente; (3 PCs; 1 POS Devoluciones; 1 Impresora Flejes; 1 Impresora Lexmark). dejarlos en carrito de marcado_x000d_
AREA EN DONDE SE UBICA EL EQUIPO_x000d_
_x000d_
Atencion al cliente</v>
      </c>
      <c r="J1459" t="str" xml:space="preserve">
        <v xml:space="preserve">Actividad realizada:_x000d_
Solicitud de desconexión de equipos POS  del área del Servicio al Cliente y Eléctricos.</v>
      </c>
      <c r="K1459">
        <v>45728.60902777778</v>
      </c>
      <c r="L1459">
        <v>45728.61111111111</v>
      </c>
      <c r="M1459">
        <v>45728</v>
      </c>
      <c r="N1459" t="str">
        <f>TEXT(M1459, "DDDD")</f>
        <v>miércoles</v>
      </c>
      <c r="O1459" t="str">
        <v>J016 JUMBO CARRERA 30</v>
      </c>
      <c r="P1459" t="str">
        <v>BOGOTA</v>
      </c>
      <c r="Q1459" t="str">
        <f>IF(ISBLANK(P1459),"0",(VLOOKUP(P1459,REGION,2,FALSE)))</f>
        <v>BOGOTA</v>
      </c>
      <c r="R1459" t="str">
        <v>Giovanny Pachón Villamarín</v>
      </c>
      <c r="S1459">
        <v>79788897</v>
      </c>
      <c r="T1459" t="str">
        <v>ALIADO</v>
      </c>
      <c r="U1459">
        <v>0.84375</v>
      </c>
      <c r="V1459">
        <v>0.8958333333333334</v>
      </c>
      <c r="W1459">
        <f>V1459-U1459</f>
        <v>0.05208333333333337</v>
      </c>
      <c r="X1459">
        <v>1</v>
      </c>
      <c r="Y1459">
        <f>NETWORKDAYS(K1459,M1459)</f>
        <v>1</v>
      </c>
      <c r="Z1459" t="str">
        <f>IF(Y1459&lt;=2,"CUMPLE","NO CUMPLE")</f>
        <v>CUMPLE</v>
      </c>
      <c r="AB1459" t="str">
        <v>POR TICKET</v>
      </c>
      <c r="AC1459" t="str">
        <f>TEXT(M1459,"mmmm")</f>
        <v>marzo</v>
      </c>
      <c r="AD1459" t="str">
        <f>TEXT(M1459,"yyyy")</f>
        <v>yyyy</v>
      </c>
      <c r="AE1459">
        <f>W1459*60*24</f>
        <v>75.00000000000006</v>
      </c>
      <c r="AF1459">
        <f>AE1459/60</f>
        <v>1.2500000000000009</v>
      </c>
      <c r="AG1459">
        <f>AE1459/60</f>
        <v>1.2500000000000009</v>
      </c>
      <c r="AH1459">
        <f>L1459-K1459</f>
        <v>0.0020833333328482695</v>
      </c>
      <c r="AI1459">
        <f>AH1459*24*60</f>
        <v>2.999999999301508</v>
      </c>
      <c r="AJ1459">
        <f>75728*X1459</f>
        <v>75728</v>
      </c>
    </row>
    <row r="1460" xml:space="preserve">
      <c r="A1460">
        <v>1226166</v>
      </c>
      <c r="B1460" t="str">
        <v>INCIDENTE</v>
      </c>
      <c r="C1460" t="str">
        <v>CERRADO</v>
      </c>
      <c r="D1460" t="str">
        <v>TIENDA</v>
      </c>
      <c r="E1460" t="str">
        <v>ACOMPAÑAMIENTO</v>
      </c>
      <c r="F1460" t="str">
        <v>ACOMPAÑAMIENTO</v>
      </c>
      <c r="G1460" t="str">
        <v>ACOMPAÑAMIENTO</v>
      </c>
      <c r="H1460" t="str" xml:space="preserve">
        <v xml:space="preserve">Buenas tardes. Por favor requerimos apoyo en sitio con cable de consola y portátil para revisar el switch ya que luego de varios reinicios eléctricos no volvió a responder. Gracias._x000d_
Punto Operacional Afectada_x000d_
_x000d_
Plataforma La Dorada_x000d_
_x000d_
Área Afectada_x000d_
_x000d_
Sistemas</v>
      </c>
      <c r="I1460" t="str" xml:space="preserve">
        <v xml:space="preserve">Buenas tardes. Por favor requerimos apoyo en sitio con cable de consola y portátil para revisar el switch ya que luego de varios reinicios eléctricos no volvió a responder. Gracias._x000d_
Punto Operacional Afectada_x000d_
_x000d_
Plataforma La Dorada_x000d_
_x000d_
Área Afectada_x000d_
_x000d_
Sistemas</v>
      </c>
      <c r="J1460" t="str" xml:space="preserve">
        <v xml:space="preserve">Solución del ticket número 1226166 ;_x000d_
Me comunico con Victor el coordinador de la plataforma; nos vemos en sitio a las 2:00pm; yo ya me encontraba en sitio desde las 1:30; _x000d_
iniciamos comunicación con Alexander de redes; nos indica conectar el portatil a el switch; nos conectamos por medio de teams; se _x000d_
instala el programa de consola para que Alexander tome el equipo remoto; Intenta conectarse pero no es posible; puede ver pero no _x000d_
controlar la maquina; se apoya desde sitio a Alexander; Alexander nos va guiando las configuraciones; nos indica hacer una reunión con _x000d_
otras 3 personas; se espera el tiempo indicado; luego nos pregunta si el puerto 12 del switch esta linkeando; no se encuentra _x000d_
linkeando; me indica que desconecte el fortinet para ser despachado a la sede; se deja embalado el fortinet y se le entrega a Victor; _x000d_
Alexander continua la configuración con otras personas; finalmente se termina la actividad a las 6 de la tarde; procedo a validar los _x000d_
equipos y tienen red; todo esta en funcionamiento; informo a Alexander; procedo a retirarme.</v>
      </c>
      <c r="K1460">
        <v>45728.62222222222</v>
      </c>
      <c r="L1460">
        <v>45729.44236111111</v>
      </c>
      <c r="M1460">
        <v>45729</v>
      </c>
      <c r="N1460" t="str">
        <f>TEXT(M1460, "DDDD")</f>
        <v>jueves</v>
      </c>
      <c r="O1460" t="str">
        <v>L057 CD LA DORADA CARNES</v>
      </c>
      <c r="P1460" t="str">
        <v>LA DORADA</v>
      </c>
      <c r="Q1460" t="e">
        <f>IF(ISBLANK(P1460),"0",(VLOOKUP(P1460,REGION,2,FALSE)))</f>
        <v>#N/A</v>
      </c>
      <c r="R1460" t="str">
        <v>Michael Smit Villabon Trujillo</v>
      </c>
      <c r="S1460" t="e">
        <f>IF(ISBLANK(R1460),"0", VLOOKUP(R1460,PERSONAL,2,FALSE))</f>
        <v>#N/A</v>
      </c>
      <c r="T1460" t="str">
        <v>ALIADO</v>
      </c>
      <c r="U1460">
        <v>0.5625</v>
      </c>
      <c r="V1460">
        <v>0.75</v>
      </c>
      <c r="W1460">
        <f>V1460-U1460</f>
        <v>0.1875</v>
      </c>
      <c r="X1460">
        <v>2</v>
      </c>
      <c r="Y1460">
        <f>NETWORKDAYS(K1460,M1460)</f>
        <v>2</v>
      </c>
      <c r="Z1460" t="str">
        <f>IF(Y1460&lt;=2,"CUMPLE","NO CUMPLE")</f>
        <v>CUMPLE</v>
      </c>
      <c r="AB1460" t="str">
        <v>POR TICKET</v>
      </c>
      <c r="AC1460" t="str">
        <f>TEXT(M1460,"mmmm")</f>
        <v>marzo</v>
      </c>
      <c r="AD1460" t="str">
        <f>TEXT(M1460,"yyyy")</f>
        <v>yyyy</v>
      </c>
      <c r="AE1460">
        <f>W1460*60*24</f>
        <v>270</v>
      </c>
      <c r="AF1460">
        <f>AE1460/60</f>
        <v>4.5</v>
      </c>
      <c r="AG1460">
        <f>AE1460/60</f>
        <v>4.5</v>
      </c>
      <c r="AH1460">
        <f>L1460-K1460</f>
        <v>0.820138888891961</v>
      </c>
      <c r="AI1460">
        <f>AH1460*24*60</f>
        <v>1181.0000000044238</v>
      </c>
      <c r="AJ1460">
        <f>75728*X1460</f>
        <v>151456</v>
      </c>
    </row>
    <row r="1461" xml:space="preserve">
      <c r="A1461">
        <v>1224254</v>
      </c>
      <c r="B1461" t="str">
        <v>INCIDENTE</v>
      </c>
      <c r="C1461" t="str">
        <v>CERRADO</v>
      </c>
      <c r="D1461" t="str">
        <v>TIENDA</v>
      </c>
      <c r="E1461" t="str">
        <v>ACOMPAÑAMIENTO</v>
      </c>
      <c r="F1461" t="str">
        <v>ACOMPAÑAMIENTO</v>
      </c>
      <c r="G1461" t="str">
        <v>ACOMPAÑAMIENTO</v>
      </c>
      <c r="H1461" t="str">
        <v>Se solicita asignación de recurso técnico para validar temas varios en tienda Jumbo Girardot. Este servicio se requiere al 2.5 y el ingreso será desde las 8:00 am</v>
      </c>
      <c r="I1461" t="str">
        <v>Se solicita asignación de recurso técnico para validar temas varios en tienda Jumbo Girardot. Este servicio se requiere al 2.5 y el ingreso será desde las 8:00 am</v>
      </c>
      <c r="J1461" t="str" xml:space="preserve">
        <v xml:space="preserve">Solución del ticket número 1224254 ;_x000d_
La labor realizada en el día de hoy fue la configuración de ahorro de papel tanto en lineal de cajas; platos preparados y EDS; se procede _x000d_
a configurar la nueva impresora zebra que llego a sitio; con ayuda de Giovanna y Edwin pero no se logra finalizar la configuración; _x000d_
presenta problemas al conectar a la red; queda en autenticando y no se puede hacer la respectiva conexión; igualmente la validación _x000d_
del inventario; Edwin me autoriza a retirarme porque ya nos habíamos pasado del tiempo limite; mas que no se utilizo ni la hora de _x000d_
almuerzo.</v>
      </c>
      <c r="K1461">
        <v>45727.683333333334</v>
      </c>
      <c r="L1461">
        <v>45728.41527777778</v>
      </c>
      <c r="M1461">
        <v>45729</v>
      </c>
      <c r="N1461" t="str">
        <f>TEXT(M1461, "DDDD")</f>
        <v>jueves</v>
      </c>
      <c r="O1461" t="str">
        <v>J047 JUMBO GIRARDOT</v>
      </c>
      <c r="P1461" t="str">
        <v>GIRARDOT</v>
      </c>
      <c r="Q1461" t="str">
        <f>IF(ISBLANK(P1461),"0",(VLOOKUP(P1461,REGION,2,FALSE)))</f>
        <v>OCCIDENTE</v>
      </c>
      <c r="R1461" t="str">
        <v>Michael Smit Villabon Trujillo</v>
      </c>
      <c r="S1461" t="e">
        <f>IF(ISBLANK(R1461),"0", VLOOKUP(R1461,PERSONAL,2,FALSE))</f>
        <v>#N/A</v>
      </c>
      <c r="T1461" t="str">
        <v>ALIADO</v>
      </c>
      <c r="U1461">
        <v>0.3333333333333333</v>
      </c>
      <c r="V1461">
        <v>0.8333333333333334</v>
      </c>
      <c r="W1461">
        <f>V1461-U1461</f>
        <v>0.5</v>
      </c>
      <c r="X1461" t="str">
        <v>3;5</v>
      </c>
      <c r="Y1461">
        <f>NETWORKDAYS(K1461,M1461)</f>
        <v>3</v>
      </c>
      <c r="Z1461" t="str">
        <f>IF(Y1461&lt;=2,"CUMPLE","NO CUMPLE")</f>
        <v>NO CUMPLE</v>
      </c>
      <c r="AA1461" t="str">
        <v>Exede las 9 horas del recurso 2;5</v>
      </c>
      <c r="AB1461" t="str">
        <v xml:space="preserve">POR DIA </v>
      </c>
      <c r="AC1461" t="str">
        <f>TEXT(M1461,"mmmm")</f>
        <v>marzo</v>
      </c>
      <c r="AD1461" t="str">
        <f>TEXT(M1461,"yyyy")</f>
        <v>yyyy</v>
      </c>
      <c r="AE1461">
        <f>W1461*60*24</f>
        <v>720</v>
      </c>
      <c r="AF1461">
        <f>AE1461/60</f>
        <v>12</v>
      </c>
      <c r="AG1461">
        <f>AE1461/60</f>
        <v>12</v>
      </c>
      <c r="AH1461">
        <f>L1461-K1461</f>
        <v>0.7319444444437977</v>
      </c>
      <c r="AI1461">
        <f>AH1461*24*60</f>
        <v>1053.9999999990687</v>
      </c>
      <c r="AJ1461" t="e">
        <f>75728*X1461</f>
        <v>#VALUE!</v>
      </c>
    </row>
    <row r="1462" xml:space="preserve">
      <c r="A1462">
        <v>1226058</v>
      </c>
      <c r="B1462" t="str">
        <v>INCIDENTE</v>
      </c>
      <c r="C1462" t="str">
        <v>CERRADO</v>
      </c>
      <c r="D1462" t="str">
        <v>TIENDA</v>
      </c>
      <c r="E1462" t="str">
        <v>ACOMPAÑAMIENTO</v>
      </c>
      <c r="F1462" t="str">
        <v>ACOMPAÑAMIENTO</v>
      </c>
      <c r="G1462" t="str">
        <v>ACOMPAÑAMIENTO</v>
      </c>
      <c r="H1462" t="str" xml:space="preserve">
        <v xml:space="preserve">Buenas tarde cordial saludo a petición del aérea de proyectos se solicita personal 2.5 ticket el día 13 Marzo del año en curso a partir de 6:30 para ejecutar el movimiento del atc y adicional otras actividades pendientes en la tiendas._x000d_
AREA EN DONDE SE UBICA EL EQUIPO_x000d_
_x000d_
ATC</v>
      </c>
      <c r="I1462" t="str" xml:space="preserve">
        <v xml:space="preserve">Buenas tarde cordial saludo a petición del aérea de proyectos se solicita personal 2.5 ticket el día 13 Marzo del año en curso a partir de 6:30 para ejecutar el movimiento del atc y adicional otras actividades pendientes en la tiendas._x000d_
AREA EN DONDE SE UBICA EL EQUIPO_x000d_
_x000d_
ATC</v>
      </c>
      <c r="J1462" t="str" xml:space="preserve">
        <v xml:space="preserve">Solución del ticket número 1226058; en Metro de Pitalito._x000d_
Siendo las 6:30 am realizó ingreso y registro con el área de seguridad. Se procede a revisar el servidor del almacén; encenderlo y _x000d_
verificar que cada POSS este en línea. Después se realizó cambio de las POS en línea de caja; dejándolas en funcionamiento y en línea _x000d_
tras prueba con la coordinadora supervisora de caja. Se procede a realizar limpieza de almacenamiento en PDT del área de Piso de _x000d_
Venta asi como asignación de perfil a otro PDT del área de Recibo. Se procede a solicitar acompañamiento a fin de revisar equipos para _x000d_
destrucción; que sean los que se encuentran en el listado de bajas enviado previamente. Junto a personal del área de seguridad se _x000d_
ingresa al cuarto de sistemas; donde se encuentran los activos que ya habían sido clasificados y embalados. Se procede a confirmarlos _x000d_
uno por uno de acuerdo al listado de activos para baja. Luego de la confirmación se realiza el traslado al área de activos dados de baja y _x000d_
se registra en fotografías el estado actual de los equipos. Usando los elementos de protección personal se procede a la destrucción de _x000d_
todos los equipos registrados en la lista; para su posterior embalaje y organización en cajas listas para rotular y desechar. Se deja el _x000d_
lugar ordenado y limpio; previa revisión del área de seguridad. Se realiza retiro de tienda siendo las 4:30 pm De esta forma damos por _x000d_
terminado el ticket 1226058 en la ciudad de Pitalito; almacén Metro.</v>
      </c>
      <c r="K1462">
        <v>45728.597916666666</v>
      </c>
      <c r="L1462">
        <v>45728.65972222222</v>
      </c>
      <c r="M1462">
        <v>45729</v>
      </c>
      <c r="N1462" t="str">
        <f>TEXT(M1462, "DDDD")</f>
        <v>jueves</v>
      </c>
      <c r="O1462" t="str">
        <v>M179 METRO PITALITO</v>
      </c>
      <c r="P1462" t="str">
        <v>PITALITO</v>
      </c>
      <c r="Q1462" t="str">
        <f>IF(ISBLANK(P1462),"0",(VLOOKUP(P1462,REGION,2,FALSE)))</f>
        <v>OCCIDENTE</v>
      </c>
      <c r="R1462" t="str">
        <v>Michael Smit Villabon Trujillo</v>
      </c>
      <c r="S1462" t="e">
        <f>IF(ISBLANK(R1462),"0", VLOOKUP(R1462,PERSONAL,2,FALSE))</f>
        <v>#N/A</v>
      </c>
      <c r="T1462" t="str">
        <v>ALIADO</v>
      </c>
      <c r="U1462">
        <v>0.2708333333333333</v>
      </c>
      <c r="V1462">
        <v>0.6875</v>
      </c>
      <c r="W1462">
        <f>V1462-U1462</f>
        <v>0.4166666666666667</v>
      </c>
      <c r="X1462" t="str">
        <v>2;5</v>
      </c>
      <c r="Y1462">
        <f>NETWORKDAYS(K1462,M1462)</f>
        <v>2</v>
      </c>
      <c r="Z1462" t="str">
        <f>IF(Y1462&lt;=2,"CUMPLE","NO CUMPLE")</f>
        <v>CUMPLE</v>
      </c>
      <c r="AB1462" t="str">
        <v xml:space="preserve">POR DIA </v>
      </c>
      <c r="AC1462" t="str">
        <f>TEXT(M1462,"mmmm")</f>
        <v>marzo</v>
      </c>
      <c r="AD1462" t="str">
        <f>TEXT(M1462,"yyyy")</f>
        <v>yyyy</v>
      </c>
      <c r="AE1462">
        <f>W1462*60*24</f>
        <v>600</v>
      </c>
      <c r="AF1462">
        <f>AE1462/60</f>
        <v>10</v>
      </c>
      <c r="AG1462">
        <f>AE1462/60</f>
        <v>10</v>
      </c>
      <c r="AH1462">
        <f>L1462-K1462</f>
        <v>0.061805555553291924</v>
      </c>
      <c r="AI1462">
        <f>AH1462*24*60</f>
        <v>88.99999999674037</v>
      </c>
      <c r="AJ1462" t="e">
        <f>75728*X1462</f>
        <v>#VALUE!</v>
      </c>
    </row>
    <row r="1463" xml:space="preserve">
      <c r="A1463">
        <v>145</v>
      </c>
      <c r="B1463" t="str">
        <v>SOLICITUD</v>
      </c>
      <c r="C1463" t="str">
        <v>CERRADO</v>
      </c>
      <c r="D1463" t="str">
        <v>TIENDA</v>
      </c>
      <c r="E1463" t="str">
        <v>IMPRESORA</v>
      </c>
      <c r="F1463" t="str">
        <v>IMPRESORA</v>
      </c>
      <c r="G1463" t="str">
        <v>IMPRESORA</v>
      </c>
      <c r="J1463" t="str" xml:space="preserve">
        <v xml:space="preserve">Se realiza configuracion de las impresoras NCR que se encuentran en la tienda; se le toma las respectivas fotos y se le envian las _x000d_
evidencias a Alvaro; todas quedan con los parametros solicitados que serian 75%; disabled; disabled; el resto se dejo como estaban.</v>
      </c>
      <c r="M1463">
        <v>45728</v>
      </c>
      <c r="N1463" t="str">
        <f>TEXT(M1463, "DDDD")</f>
        <v>miércoles</v>
      </c>
      <c r="O1463" t="str">
        <v>M038 METRO NEIVA CENTRO DE CONVENCIONES</v>
      </c>
      <c r="P1463" t="str">
        <v>NEIVA</v>
      </c>
      <c r="Q1463" t="str">
        <f>IF(ISBLANK(P1463),"0",(VLOOKUP(P1463,REGION,2,FALSE)))</f>
        <v>OCCIDENTE</v>
      </c>
      <c r="R1463" t="str">
        <v>Michael Smit Villabon Trujillo</v>
      </c>
      <c r="S1463" t="e">
        <f>IF(ISBLANK(R1463),"0", VLOOKUP(R1463,PERSONAL,2,FALSE))</f>
        <v>#N/A</v>
      </c>
      <c r="T1463" t="str">
        <v>ALIADO</v>
      </c>
      <c r="U1463">
        <v>0.3333333333333333</v>
      </c>
      <c r="V1463">
        <v>0.4166666666666667</v>
      </c>
      <c r="W1463">
        <f>V1463-U1463</f>
        <v>0.08333333333333337</v>
      </c>
      <c r="X1463">
        <v>1</v>
      </c>
      <c r="Y1463">
        <f>NETWORKDAYS(K1463,M1463)</f>
        <v>32663</v>
      </c>
      <c r="Z1463" t="str">
        <f>IF(Y1463&lt;=2,"CUMPLE","NO CUMPLE")</f>
        <v>NO CUMPLE</v>
      </c>
      <c r="AB1463" t="str">
        <v>POR TICKET</v>
      </c>
      <c r="AC1463" t="str">
        <f>TEXT(M1463,"mmmm")</f>
        <v>marzo</v>
      </c>
      <c r="AD1463" t="str">
        <f>TEXT(M1463,"yyyy")</f>
        <v>yyyy</v>
      </c>
      <c r="AE1463">
        <f>W1463*60*24</f>
        <v>120.00000000000004</v>
      </c>
      <c r="AF1463">
        <f>AE1463/60</f>
        <v>2.000000000000001</v>
      </c>
      <c r="AG1463">
        <f>AE1463/60</f>
        <v>2.000000000000001</v>
      </c>
      <c r="AH1463">
        <f>L1463-K1463</f>
        <v>0</v>
      </c>
      <c r="AI1463">
        <f>AH1463*24*60</f>
        <v>0</v>
      </c>
      <c r="AJ1463">
        <f>75728*X1463</f>
        <v>75728</v>
      </c>
    </row>
    <row r="1464" xml:space="preserve">
      <c r="A1464">
        <v>146</v>
      </c>
      <c r="B1464" t="str">
        <v>SOLICITUD</v>
      </c>
      <c r="C1464" t="str">
        <v>CERRADO</v>
      </c>
      <c r="D1464" t="str">
        <v>TIENDA</v>
      </c>
      <c r="E1464" t="str">
        <v>IMPRESORA</v>
      </c>
      <c r="F1464" t="str">
        <v>IMPRESORA</v>
      </c>
      <c r="G1464" t="str">
        <v>IMPRESORA</v>
      </c>
      <c r="J1464" t="str" xml:space="preserve">
        <v xml:space="preserve">Se realiza el Acompañamiento en la tienda para estar pendiente a cualquier novedad.					_x000d_
Este acompañamiento tiene como propósito asegurar que los recursos puedan desempeñar las siguientes funciones de manera efectiva:					_x000d_
					_x000d_
•        Se Brinda soporte en línea de cajas de primer nivel en las POS NCR estando atento a cualquier novedad.					_x000d_
					_x000d_
					_x000d_
					_x000d_
•         Se Apoya en la Actualización del las impresoras NCR indicadas por el coordinador de Sistemas de CENCOSUD.					_x000d_
					_x000d_
</v>
      </c>
      <c r="M1464">
        <v>45729</v>
      </c>
      <c r="N1464" t="str">
        <f>TEXT(M1464, "DDDD")</f>
        <v>jueves</v>
      </c>
      <c r="O1464" t="str">
        <v>M040 METRO RIOHACHA</v>
      </c>
      <c r="P1464" t="str">
        <v>RIOHACHA</v>
      </c>
      <c r="Q1464" t="str">
        <f>IF(ISBLANK(P1464),"0",(VLOOKUP(P1464,REGION,2,FALSE)))</f>
        <v>COSTA</v>
      </c>
      <c r="R1464" t="str">
        <v>EDUARDO RAFAEL DE ARMAS HERRERA</v>
      </c>
      <c r="S1464" t="e">
        <f>IF(ISBLANK(R1464),"0", VLOOKUP(R1464,PERSONAL,2,FALSE))</f>
        <v>#N/A</v>
      </c>
      <c r="T1464" t="str">
        <v>DIRECTO</v>
      </c>
      <c r="U1464">
        <v>0.3333333333333333</v>
      </c>
      <c r="V1464">
        <v>0.7083333333333334</v>
      </c>
      <c r="W1464">
        <f>V1464-U1464</f>
        <v>0.37500000000000006</v>
      </c>
      <c r="X1464" t="str">
        <v>2;5</v>
      </c>
      <c r="Y1464">
        <f>NETWORKDAYS(K1464,M1464)</f>
        <v>32664</v>
      </c>
      <c r="Z1464" t="str">
        <f>IF(Y1464&lt;=2,"CUMPLE","NO CUMPLE")</f>
        <v>NO CUMPLE</v>
      </c>
      <c r="AB1464" t="str">
        <v xml:space="preserve">POR DIA </v>
      </c>
      <c r="AC1464" t="str">
        <f>TEXT(M1464,"mmmm")</f>
        <v>marzo</v>
      </c>
      <c r="AD1464" t="str">
        <f>TEXT(M1464,"yyyy")</f>
        <v>yyyy</v>
      </c>
      <c r="AE1464">
        <f>W1464*60*24</f>
        <v>540.0000000000001</v>
      </c>
      <c r="AF1464">
        <f>AE1464/60</f>
        <v>9.000000000000002</v>
      </c>
      <c r="AG1464">
        <f>AE1464/60</f>
        <v>9.000000000000002</v>
      </c>
      <c r="AH1464">
        <f>L1464-K1464</f>
        <v>0</v>
      </c>
      <c r="AI1464">
        <f>AH1464*24*60</f>
        <v>0</v>
      </c>
      <c r="AJ1464" t="e">
        <f>75728*X1464</f>
        <v>#VALUE!</v>
      </c>
    </row>
    <row r="1465">
      <c r="A1465">
        <v>1216177</v>
      </c>
      <c r="B1465" t="str">
        <v>INCIDENTE</v>
      </c>
      <c r="C1465" t="str">
        <v>CERRADO</v>
      </c>
      <c r="D1465" t="str">
        <v>TIENDA</v>
      </c>
      <c r="E1465" t="str">
        <v>PDA</v>
      </c>
      <c r="F1465" t="str">
        <v>PDA</v>
      </c>
      <c r="G1465" t="str">
        <v>PDA</v>
      </c>
      <c r="H1465" t="str">
        <v>No deja ingresar a la aplicación mi tienda.</v>
      </c>
      <c r="I1465" t="str">
        <v>No deja ingresar a la aplicación mi tienda.</v>
      </c>
      <c r="J1465" t="str">
        <v>Se instala el APK mi tienda y se ingresa usuario; se valida el ingreso y el usuario queda operativo.</v>
      </c>
      <c r="K1465">
        <v>45728.37152777778</v>
      </c>
      <c r="L1465">
        <v>45728.72222222222</v>
      </c>
      <c r="M1465">
        <v>45730</v>
      </c>
      <c r="N1465" t="str">
        <f>TEXT(M1465, "DDDD")</f>
        <v>viernes</v>
      </c>
      <c r="O1465" t="str">
        <v>M075 METRO SIMON BOLIVAR</v>
      </c>
      <c r="P1465" t="str">
        <v>CALI</v>
      </c>
      <c r="Q1465" t="str">
        <f>IF(ISBLANK(P1465),"0",(VLOOKUP(P1465,REGION,2,FALSE)))</f>
        <v>OCCIDENTE</v>
      </c>
      <c r="R1465" t="str">
        <v>Yohan Stiven Lopez Martinez</v>
      </c>
      <c r="S1465">
        <v>1144189674</v>
      </c>
      <c r="T1465" t="str">
        <v>DIRECTO</v>
      </c>
      <c r="U1465">
        <v>0.3333333333333333</v>
      </c>
      <c r="V1465">
        <v>0.375</v>
      </c>
      <c r="W1465">
        <f>V1465-U1465</f>
        <v>0.041666666666666685</v>
      </c>
      <c r="X1465">
        <v>1</v>
      </c>
      <c r="Y1465">
        <f>NETWORKDAYS(K1465,M1465)</f>
        <v>3</v>
      </c>
      <c r="Z1465" t="str">
        <f>IF(Y1465&lt;=2,"CUMPLE","NO CUMPLE")</f>
        <v>NO CUMPLE</v>
      </c>
      <c r="AB1465" t="str">
        <v>POR TICKET</v>
      </c>
      <c r="AC1465" t="str">
        <f>TEXT(M1465,"mmmm")</f>
        <v>marzo</v>
      </c>
      <c r="AD1465" t="str">
        <f>TEXT(M1465,"yyyy")</f>
        <v>yyyy</v>
      </c>
      <c r="AE1465">
        <f>W1465*60*24</f>
        <v>60.00000000000002</v>
      </c>
      <c r="AF1465">
        <f>AE1465/60</f>
        <v>1.0000000000000004</v>
      </c>
      <c r="AG1465">
        <f>AE1465/60</f>
        <v>1.0000000000000004</v>
      </c>
      <c r="AH1465">
        <f>L1465-K1465</f>
        <v>0.3506944444379769</v>
      </c>
      <c r="AI1465">
        <f>AH1465*24*60</f>
        <v>504.9999999906868</v>
      </c>
      <c r="AJ1465">
        <f>75728*X1465</f>
        <v>75728</v>
      </c>
    </row>
    <row r="1466" xml:space="preserve">
      <c r="A1466">
        <v>1227099</v>
      </c>
      <c r="B1466" t="str">
        <v>INCIDENTE</v>
      </c>
      <c r="C1466" t="str">
        <v>CERRADO</v>
      </c>
      <c r="D1466" t="str">
        <v>TIENDA</v>
      </c>
      <c r="E1466" t="str">
        <v>BALANZA</v>
      </c>
      <c r="F1466" t="str">
        <v>BALANZA</v>
      </c>
      <c r="G1466" t="str">
        <v>BALANZA</v>
      </c>
      <c r="H1466" t="str" xml:space="preserve">
        <v xml:space="preserve">Buenos Dias; nuevamente presentamos falla con balanza colgante de carnes la cual al imprimir etiqueta el papel sobrante no enrolla y provoca que se atasque la etiqueta ademas que sale incompleta la informacion._x000d_
Indica la ubicacion de tu balanza en la tienda_x000d_
_x000d_
carniceria</v>
      </c>
      <c r="I1466" t="str" xml:space="preserve">
        <v xml:space="preserve">Buenos Dias; nuevamente presentamos falla con balanza colgante de carnes la cual al imprimir etiqueta el papel sobrante no enrolla y provoca que se atasque la etiqueta ademas que sale incompleta la informacion._x000d_
Indica la ubicacion de tu balanza en la tienda_x000d_
_x000d_
carniceria</v>
      </c>
      <c r="J1466" t="str">
        <v>Se limpia y se expulsa polvo de la balanza; se retira el rollo y se pasa brocha se retira papel encontrado; se ingresa todo de nuevo y se hacen pruebas de impresión con el carnicero; balanza queda operativa sin novedad.</v>
      </c>
      <c r="K1466">
        <v>45729.38680555556</v>
      </c>
      <c r="L1466">
        <v>45729.39097222222</v>
      </c>
      <c r="M1466">
        <v>45730</v>
      </c>
      <c r="N1466" t="str">
        <f>TEXT(M1466, "DDDD")</f>
        <v>viernes</v>
      </c>
      <c r="O1466" t="str">
        <v>M075 METRO SIMON BOLIVAR</v>
      </c>
      <c r="P1466" t="str">
        <v>CALI</v>
      </c>
      <c r="Q1466" t="str">
        <f>IF(ISBLANK(P1466),"0",(VLOOKUP(P1466,REGION,2,FALSE)))</f>
        <v>OCCIDENTE</v>
      </c>
      <c r="R1466" t="str">
        <v>Yohan Stiven Lopez Martinez</v>
      </c>
      <c r="S1466">
        <v>1144189674</v>
      </c>
      <c r="T1466" t="str">
        <v>DIRECTO</v>
      </c>
      <c r="U1466">
        <v>0.375</v>
      </c>
      <c r="V1466">
        <v>0.4375</v>
      </c>
      <c r="W1466">
        <f>V1466-U1466</f>
        <v>0.0625</v>
      </c>
      <c r="X1466">
        <v>1</v>
      </c>
      <c r="Y1466">
        <f>NETWORKDAYS(K1466,M1466)</f>
        <v>2</v>
      </c>
      <c r="Z1466" t="str">
        <f>IF(Y1466&lt;=2,"CUMPLE","NO CUMPLE")</f>
        <v>CUMPLE</v>
      </c>
      <c r="AB1466" t="str">
        <v>POR TICKET</v>
      </c>
      <c r="AC1466" t="str">
        <f>TEXT(M1466,"mmmm")</f>
        <v>marzo</v>
      </c>
      <c r="AD1466" t="str">
        <f>TEXT(M1466,"yyyy")</f>
        <v>yyyy</v>
      </c>
      <c r="AE1466">
        <f>W1466*60*24</f>
        <v>90</v>
      </c>
      <c r="AF1466">
        <f>AE1466/60</f>
        <v>1.5</v>
      </c>
      <c r="AG1466">
        <f>AE1466/60</f>
        <v>1.5</v>
      </c>
      <c r="AH1466">
        <f>L1466-K1466</f>
        <v>0.004166666665696539</v>
      </c>
      <c r="AI1466">
        <f>AH1466*24*60</f>
        <v>5.999999998603016</v>
      </c>
      <c r="AJ1466">
        <f>75728*X1466</f>
        <v>75728</v>
      </c>
    </row>
    <row r="1467" xml:space="preserve">
      <c r="A1467">
        <v>1225680</v>
      </c>
      <c r="B1467" t="str">
        <v>INCIDENTE</v>
      </c>
      <c r="C1467" t="str">
        <v>CERRADO</v>
      </c>
      <c r="D1467" t="str">
        <v>TIENDA</v>
      </c>
      <c r="E1467" t="str">
        <v>RELOJES</v>
      </c>
      <c r="F1467" t="str">
        <v>RELOJES</v>
      </c>
      <c r="G1467" t="str">
        <v>RELOJES</v>
      </c>
      <c r="H1467" t="str" xml:space="preserve">
        <v xml:space="preserve">Buen día El reloj esta presentando falla de conexión nuevamente; se solicita revisión en Físico_x000d_
Número de inventario_x000d_
_x000d_
546854376</v>
      </c>
      <c r="I1467" t="str" xml:space="preserve">
        <v xml:space="preserve">Buen día El reloj esta presentando falla de conexión nuevamente; se solicita revisión en Físico_x000d_
Número de inventario_x000d_
_x000d_
546854376</v>
      </c>
      <c r="J1467" t="str" xml:space="preserve">
        <v xml:space="preserve">Se revisa reloj biométrico identificando lentitud; Se procede a bajar el reloj se reinicia y quedando operativo Se realizan pruebas con el _x000d_
usuario; las cuales son exitosas</v>
      </c>
      <c r="K1467">
        <v>45728.722916666666</v>
      </c>
      <c r="L1467">
        <v>45729.686111111114</v>
      </c>
      <c r="M1467">
        <v>45730</v>
      </c>
      <c r="N1467" t="str">
        <f>TEXT(M1467, "DDDD")</f>
        <v>viernes</v>
      </c>
      <c r="O1467" t="str">
        <v>Z035 EDS BUGA</v>
      </c>
      <c r="P1467" t="str">
        <v>BUGA</v>
      </c>
      <c r="Q1467" t="str">
        <f>IF(ISBLANK(P1467),"0",(VLOOKUP(P1467,REGION,2,FALSE)))</f>
        <v>OCCIDENTE</v>
      </c>
      <c r="R1467" t="str">
        <v>Sebastían Orozco Fajardo</v>
      </c>
      <c r="S1467">
        <v>1144104429</v>
      </c>
      <c r="T1467" t="str">
        <v>DIRECTO</v>
      </c>
      <c r="U1467">
        <v>0.5319444444444444</v>
      </c>
      <c r="V1467">
        <v>0.5736111111111111</v>
      </c>
      <c r="W1467">
        <f>V1467-U1467</f>
        <v>0.04166666666666663</v>
      </c>
      <c r="X1467">
        <v>1</v>
      </c>
      <c r="Y1467">
        <f>NETWORKDAYS(K1467,M1467)</f>
        <v>3</v>
      </c>
      <c r="Z1467" t="str">
        <f>IF(Y1467&lt;=2,"CUMPLE","NO CUMPLE")</f>
        <v>NO CUMPLE</v>
      </c>
      <c r="AB1467" t="str">
        <v>POR TICKET</v>
      </c>
      <c r="AC1467" t="str">
        <f>TEXT(M1467,"mmmm")</f>
        <v>marzo</v>
      </c>
      <c r="AD1467" t="str">
        <f>TEXT(M1467,"yyyy")</f>
        <v>yyyy</v>
      </c>
      <c r="AE1467">
        <f>W1467*60*24</f>
        <v>59.99999999999994</v>
      </c>
      <c r="AF1467">
        <f>AE1467/60</f>
        <v>0.999999999999999</v>
      </c>
      <c r="AG1467">
        <f>AE1467/60</f>
        <v>0.999999999999999</v>
      </c>
      <c r="AH1467">
        <f>L1467-K1467</f>
        <v>0.9631944444481633</v>
      </c>
      <c r="AI1467">
        <f>AH1467*24*60</f>
        <v>1387.000000005355</v>
      </c>
      <c r="AJ1467">
        <f>75728*X1467</f>
        <v>75728</v>
      </c>
    </row>
    <row r="1468">
      <c r="A1468">
        <v>1221916</v>
      </c>
      <c r="B1468" t="str">
        <v>INCIDENTE</v>
      </c>
      <c r="C1468" t="str">
        <v>CERRADO</v>
      </c>
      <c r="D1468" t="str">
        <v>TIENDA</v>
      </c>
      <c r="E1468" t="str">
        <v>IMPRESORA</v>
      </c>
      <c r="F1468" t="str">
        <v>IMPRESORA</v>
      </c>
      <c r="G1468" t="str">
        <v>IMPRESORA</v>
      </c>
      <c r="H1468" t="str">
        <v>Se solicita realizar repametrización de impresoras NCR. Favor usar el manual actual.</v>
      </c>
      <c r="I1468" t="str">
        <v>Se solicita realizar repametrización de impresoras NCR. Favor usar el manual actual.</v>
      </c>
      <c r="J1468" t="str">
        <v>Se realiza la Actualizacion de las 3 impresoras NCR con serial 58-62404273 58-62404279 58-62404274 y quedan operativas.</v>
      </c>
      <c r="K1468">
        <v>45728.72361111111</v>
      </c>
      <c r="L1468">
        <v>45729.68541666667</v>
      </c>
      <c r="M1468">
        <v>45730</v>
      </c>
      <c r="N1468" t="str">
        <f>TEXT(M1468, "DDDD")</f>
        <v>viernes</v>
      </c>
      <c r="O1468" t="str">
        <v>M035 METRO PLAZA BUGA</v>
      </c>
      <c r="P1468" t="str">
        <v>BUGA</v>
      </c>
      <c r="Q1468" t="str">
        <f>IF(ISBLANK(P1468),"0",(VLOOKUP(P1468,REGION,2,FALSE)))</f>
        <v>OCCIDENTE</v>
      </c>
      <c r="R1468" t="str">
        <v>Sebastían Orozco Fajardo</v>
      </c>
      <c r="S1468">
        <v>1144104429</v>
      </c>
      <c r="T1468" t="str">
        <v>DIRECTO</v>
      </c>
      <c r="U1468">
        <v>0.4166666666666667</v>
      </c>
      <c r="V1468">
        <v>0.5208333333333334</v>
      </c>
      <c r="W1468">
        <f>V1468-U1468</f>
        <v>0.10416666666666669</v>
      </c>
      <c r="X1468">
        <v>1</v>
      </c>
      <c r="Y1468">
        <f>NETWORKDAYS(K1468,M1468)</f>
        <v>3</v>
      </c>
      <c r="Z1468" t="str">
        <f>IF(Y1468&lt;=2,"CUMPLE","NO CUMPLE")</f>
        <v>NO CUMPLE</v>
      </c>
      <c r="AB1468" t="str">
        <v>POR TICKET</v>
      </c>
      <c r="AC1468" t="str">
        <f>TEXT(M1468,"mmmm")</f>
        <v>marzo</v>
      </c>
      <c r="AD1468" t="str">
        <f>TEXT(M1468,"yyyy")</f>
        <v>yyyy</v>
      </c>
      <c r="AE1468">
        <f>W1468*60*24</f>
        <v>150.00000000000003</v>
      </c>
      <c r="AF1468">
        <f>AE1468/60</f>
        <v>2.5000000000000004</v>
      </c>
      <c r="AG1468">
        <f>AE1468/60</f>
        <v>2.5000000000000004</v>
      </c>
      <c r="AH1468">
        <f>L1468-K1468</f>
        <v>0.9618055555547471</v>
      </c>
      <c r="AI1468">
        <f>AH1468*24*60</f>
        <v>1384.9999999988358</v>
      </c>
      <c r="AJ1468">
        <f>75728*X1468</f>
        <v>75728</v>
      </c>
    </row>
    <row r="1469" xml:space="preserve">
      <c r="A1469">
        <v>1229803</v>
      </c>
      <c r="B1469" t="str">
        <v>INCIDENTE</v>
      </c>
      <c r="C1469" t="str">
        <v>CERRADO</v>
      </c>
      <c r="D1469" t="str">
        <v>TIENDA</v>
      </c>
      <c r="E1469" t="str">
        <v>EQUIPOS</v>
      </c>
      <c r="F1469" t="str">
        <v>EQUIPOS</v>
      </c>
      <c r="G1469" t="str">
        <v>EQUIPOS</v>
      </c>
      <c r="H1469" t="str" xml:space="preserve">
        <v xml:space="preserve">Me puedes ayudar con la verificación del equipo de Ecommerce; el cual no tiene acceso a la RED. Ya se verifico en punto de red y con otro equipo funciona. Favor verificar y diagnosticar el PC. posible falla de tarjeta o actualizacion de driver._x000d_
AREA EN DONDE SE UBICA EL EQUIPO_x000d_
_x000d_
E.commerce</v>
      </c>
      <c r="I1469" t="str" xml:space="preserve">
        <v xml:space="preserve">Me puedes ayudar con la verificación del equipo de Ecommerce; el cual no tiene acceso a la RED. Ya se verifico en punto de red y con otro equipo funciona. Favor verificar y diagnosticar el PC. posible falla de tarjeta o actualizacion de driver._x000d_
AREA EN DONDE SE UBICA EL EQUIPO_x000d_
_x000d_
E.commerce</v>
      </c>
      <c r="J1469" t="str" xml:space="preserve">
        <v xml:space="preserve">Se realiza verificación del pc del área de comercio ya que no coge la red se había hecho pruebas y cambio de cable de red al igual _x000d_
cambio en el puerto del equipo de comunicación y la novedad continua se le elimina la tarjeta de red al equipo se reinicia y y se _x000d_
instalan los drivers para que asumiera nuevamente la red red pero no se logró pero no se logró el equipo sigue sin red se realiza _x000d_
cambio de disco duro es decir el disco duro del pc averiado se instala en otra torre funcional se instala el equipo en el área de E_x0002_commerce se realizan pruebas y queda solucionada la novedad el PC queda con re también se realizó pruebas con la impresora _x000d_
imprime sin ninguna novedad</v>
      </c>
      <c r="K1469">
        <v>45730.55902777778</v>
      </c>
      <c r="L1469">
        <v>45730.57777777778</v>
      </c>
      <c r="M1469">
        <v>45730</v>
      </c>
      <c r="N1469" t="str">
        <f>TEXT(M1469, "DDDD")</f>
        <v>viernes</v>
      </c>
      <c r="O1469" t="str">
        <v>M042 METRO IBAGUE</v>
      </c>
      <c r="P1469" t="str">
        <v>IBAGUE</v>
      </c>
      <c r="Q1469" t="str">
        <f>IF(ISBLANK(P1469),"0",(VLOOKUP(P1469,REGION,2,FALSE)))</f>
        <v>OCCIDENTE</v>
      </c>
      <c r="R1469" t="str">
        <v>Michael Smit Villabon Trujillo</v>
      </c>
      <c r="S1469" t="e">
        <f>IF(ISBLANK(R1469),"0", VLOOKUP(R1469,PERSONAL,2,FALSE))</f>
        <v>#N/A</v>
      </c>
      <c r="T1469" t="str">
        <v>ALIADO</v>
      </c>
      <c r="U1469">
        <v>0.7083333333333334</v>
      </c>
      <c r="V1469">
        <v>0.8194444444444444</v>
      </c>
      <c r="W1469">
        <f>V1469-U1469</f>
        <v>0.11111111111111105</v>
      </c>
      <c r="X1469">
        <v>1</v>
      </c>
      <c r="Y1469">
        <f>NETWORKDAYS(K1469,M1469)</f>
        <v>1</v>
      </c>
      <c r="Z1469" t="str">
        <f>IF(Y1469&lt;=2,"CUMPLE","NO CUMPLE")</f>
        <v>CUMPLE</v>
      </c>
      <c r="AB1469" t="str">
        <v>POR TICKET</v>
      </c>
      <c r="AC1469" t="str">
        <f>TEXT(M1469,"mmmm")</f>
        <v>marzo</v>
      </c>
      <c r="AD1469" t="str">
        <f>TEXT(M1469,"yyyy")</f>
        <v>yyyy</v>
      </c>
      <c r="AE1469">
        <f>W1469*60*24</f>
        <v>159.9999999999999</v>
      </c>
      <c r="AF1469">
        <f>AE1469/60</f>
        <v>2.6666666666666647</v>
      </c>
      <c r="AG1469">
        <f>AE1469/60</f>
        <v>2.6666666666666647</v>
      </c>
      <c r="AH1469">
        <f>L1469-K1469</f>
        <v>0.018749999995634425</v>
      </c>
      <c r="AI1469">
        <f>AH1469*24*60</f>
        <v>26.999999993713573</v>
      </c>
      <c r="AJ1469">
        <f>75728*X1469</f>
        <v>75728</v>
      </c>
    </row>
    <row r="1470" xml:space="preserve">
      <c r="A1470">
        <v>1224375</v>
      </c>
      <c r="B1470" t="str">
        <v>INCIDENTE</v>
      </c>
      <c r="C1470" t="str">
        <v>CERRADO</v>
      </c>
      <c r="D1470" t="str">
        <v>TIENDA</v>
      </c>
      <c r="E1470" t="str">
        <v>ACOMPAÑAMIENTO</v>
      </c>
      <c r="F1470" t="str">
        <v>ACOMPAÑAMIENTO</v>
      </c>
      <c r="G1470" t="str">
        <v>ACOMPAÑAMIENTO</v>
      </c>
      <c r="H1470" t="str">
        <v>Se solicita asignación de recurso técnico para validar temas varios en tienda Metro Ibagué. Este servicio se requiere al 2.5 y el ingreso será desde las 8:00 am. Se requiere que el técnico cuente con portátil y disponga de cable USB 2.0 para impresora; igualmente que disponga de una Micro SD de mínimo 4GB.</v>
      </c>
      <c r="I1470" t="str">
        <v>Se solicita asignación de recurso técnico para validar temas varios en tienda Metro Ibagué. Este servicio se requiere al 2.5 y el ingreso será desde las 8:00 am. Se requiere que el técnico cuente con portátil y disponga de cable USB 2.0 para impresora; igualmente que disponga de una Micro SD de mínimo 4GB.</v>
      </c>
      <c r="J1470" t="str" xml:space="preserve">
        <v xml:space="preserve">Llego a sitio a las 8 de la mañana voy al centro comercial a comprar una micro SD para configurar la pda; cuando solicitó ingreso la _x000d_
auxiliar de contralor me indica que no hay correo le indico a Giovanna López que no hay correo y ella lo envía; procedo a realizar la _x000d_
configuración de las impresoras de línea de cajas se configuran todas las impresoras de línea de cajas quedan pendientes solamente la _x000d_
POS 10 porque había mucho tráfico de clientes igual pasó con la caja de platos y la cafetería se termina de configurar todas las _x000d_
impresoras y se le reporta Giovanna enviándole la respectivas imágenes y los cereales de cada impresora tal cual como ella lo solicitó; _x000d_
Se revisó la pda de el área seguridad y se le configura en Google la aplicación para las antenas y se dejan favoritos queda funcionando _x000d_
con el láser sin novedad; hacia las 11:45 de la de la mañana me llama Miguel Caicedo y me indica que le apoye con la novedad que hay _x000d_
en el equipo de ecommerce procedo a realizar la validación realizando intercambio del microcentro de platos preparados con el _x000d_
microsense de la postres ya que anteriormente mantenimiento había realizado el cambio; luego del intercambio se realizan pruebas _x000d_
con el PC de E-commerce pero el PC sigue sin red se hizo validación en los en el microsense de platos en conferencia vía telefónica con _x000d_
Miguel Caicedo y Alexander munevar en la verificación se identifica que el equipo de comunicación de platos está funcionando sin _x000d_
novedad luego Miguel me pide que le haga diagnóstico al PC de ecommerce al revisarlo identificamos que la falla del pc se realiza la _x000d_
eliminación de de la red del pc y si la instalan nuevamente los drivers pero la novedad continúa se pide autorización a Miguel Caicedo y _x000d_
Andrés Díaz gerente de la tienda para realizar cambio de disco duro y colocarlo en otro PC que está en operación se realiza el cambio y _x000d_
la novedad queda solucionada se le entrega el PC funcionando a la coordinadora de cajas Paola Rodríguez ; no se alcanzó a realizar la _x000d_
verificación del correo del usuario Ángel Martínez tampoco se logró configurar la pda ya llegó para alimentar; se le envía a Giovanna _x000d_
López imágenes con los cereales del pc de ecommerce averiado y del pc que se instaló en el área de E-commerce</v>
      </c>
      <c r="K1470">
        <v>45727.73125</v>
      </c>
      <c r="L1470">
        <v>45728.40902777778</v>
      </c>
      <c r="M1470">
        <v>45730</v>
      </c>
      <c r="N1470" t="str">
        <f>TEXT(M1470, "DDDD")</f>
        <v>viernes</v>
      </c>
      <c r="O1470" t="str">
        <v>M042 METRO IBAGUE</v>
      </c>
      <c r="P1470" t="str">
        <v>IBAGUE</v>
      </c>
      <c r="Q1470" t="str">
        <f>IF(ISBLANK(P1470),"0",(VLOOKUP(P1470,REGION,2,FALSE)))</f>
        <v>OCCIDENTE</v>
      </c>
      <c r="R1470" t="str">
        <v>Michael Smit Villabon Trujillo</v>
      </c>
      <c r="S1470" t="e">
        <f>IF(ISBLANK(R1470),"0", VLOOKUP(R1470,PERSONAL,2,FALSE))</f>
        <v>#N/A</v>
      </c>
      <c r="T1470" t="str">
        <v>ALIADO</v>
      </c>
      <c r="U1470">
        <v>0.3333333333333333</v>
      </c>
      <c r="V1470">
        <v>0.75</v>
      </c>
      <c r="W1470">
        <f>V1470-U1470</f>
        <v>0.4166666666666667</v>
      </c>
      <c r="X1470" t="str">
        <v>2;5</v>
      </c>
      <c r="Y1470">
        <f>NETWORKDAYS(K1470,M1470)</f>
        <v>4</v>
      </c>
      <c r="Z1470" t="str">
        <f>IF(Y1470&lt;=2,"CUMPLE","NO CUMPLE")</f>
        <v>NO CUMPLE</v>
      </c>
      <c r="AB1470" t="str">
        <v>POR TICKET</v>
      </c>
      <c r="AC1470" t="str">
        <f>TEXT(M1470,"mmmm")</f>
        <v>marzo</v>
      </c>
      <c r="AD1470" t="str">
        <f>TEXT(M1470,"yyyy")</f>
        <v>yyyy</v>
      </c>
      <c r="AE1470">
        <f>W1470*60*24</f>
        <v>600</v>
      </c>
      <c r="AF1470">
        <f>AE1470/60</f>
        <v>10</v>
      </c>
      <c r="AG1470">
        <f>AE1470/60</f>
        <v>10</v>
      </c>
      <c r="AH1470">
        <f>L1470-K1470</f>
        <v>0.6777777777824667</v>
      </c>
      <c r="AI1470">
        <f>AH1470*24*60</f>
        <v>976.0000000067521</v>
      </c>
      <c r="AJ1470" t="e">
        <f>75728*X1470</f>
        <v>#VALUE!</v>
      </c>
    </row>
    <row r="1471" xml:space="preserve">
      <c r="A1471">
        <v>1181910</v>
      </c>
      <c r="B1471" t="str">
        <v>SOLICITUD</v>
      </c>
      <c r="C1471" t="str">
        <v>CERRADO</v>
      </c>
      <c r="D1471" t="str">
        <v>TIENDA</v>
      </c>
      <c r="E1471" t="str">
        <v>IMPRESORA</v>
      </c>
      <c r="F1471" t="str">
        <v>IMPRESORA</v>
      </c>
      <c r="G1471" t="str">
        <v>IMPRESORA</v>
      </c>
      <c r="H1471" t="str">
        <v>Buenas tardes; por favor me colaboran nuevamente con la configuración de la impresora portable; esta presentando la misma novedad; sale en blanco la impresión; xxrbj184204303. Gracias</v>
      </c>
      <c r="I1471" t="str">
        <v>Buenas tardes; por favor me colaboran nuevamente con la configuración de la impresora portable; esta presentando la misma novedad; sale en blanco la impresión; xxrbj184204303. Gracias</v>
      </c>
      <c r="J1471" t="str" xml:space="preserve">
        <v xml:space="preserve">Solución del ticket número 1181910; en Jumbo de Girardot._x000d_
Siendo las 8 am realizó ingreso y registro con el área de seguridad. Se procede a solicitar la impresora portable identificada con número_x000d_
de serie xxrbj184204303; relacionada en el ticket. Se hacen pruebas de impresión para verificar el buen estado de la misma._x000d_
Luego de eso se reinstala el software de Zebra utilities en un PC diferente y se procede a realizar la conexión por puerto USB_x000d_
verificando que este correcta para proceder con la configuración de los comandos para la conectividad y funcionamiento de la_x000d_
impresora. Siguiendo las instrucciones del manual provisto para ello se envían los comandos descritos uno por uno a fin de configurar_x000d_
los aspectos de papel; idioma e impresión; proceso exitoso y registrado en fotografías. Posterior a eso se realiza la configuración de la_x000d_
red según los pasos expuestos en el manual. Se configura red; y máscara de subred así como el rango de onda para este dispositivo y el_x000d_
código de pais. Se envían datos y se verifica que el indicador efectivamente muestra que está en línea; así que se procede a hacer una_x000d_
prueba de ping e impresión de fletes la cual resulta éxitosa. Para confirmación adicional se remite a piso de venta dónde se hacen 2_x000d_
pruebas de impresión más; evidenciando el buen funcionamiento del equipo. Se realiza entrega de l impresora a la directora de_x000d_
operaciones y se deja la impresora antigua junto con 2 cargadores en el cuarto de sistemas.Se realiza retiro de tienda siendo las 11 15_x000d_
am De esta forma damos por terminado el ticket 1181910 en la ciudad de Girardot; almacén Jumbo.</v>
      </c>
      <c r="K1471">
        <v>45730.49097222222</v>
      </c>
      <c r="L1471">
        <v>45730.788194444445</v>
      </c>
      <c r="M1471">
        <v>45733.63888888889</v>
      </c>
      <c r="N1471" t="str">
        <f>TEXT(M1471, "DDDD")</f>
        <v>lunes</v>
      </c>
      <c r="O1471" t="str">
        <v>J047 JUMBO GIRARDOT</v>
      </c>
      <c r="P1471" t="str">
        <v>GIRARDOT</v>
      </c>
      <c r="Q1471" t="str">
        <f>IF(ISBLANK(P1471),"0",(VLOOKUP(P1471,REGION,2,FALSE)))</f>
        <v>OCCIDENTE</v>
      </c>
      <c r="R1471" t="str">
        <v>MIchael Smit Villabon Trujillo</v>
      </c>
      <c r="S1471" t="e">
        <f>IF(ISBLANK(R1471),"0", VLOOKUP(R1471,PERSONAL,2,FALSE))</f>
        <v>#N/A</v>
      </c>
      <c r="T1471" t="str">
        <v>ALIADO</v>
      </c>
      <c r="U1471">
        <v>0.3333333333333333</v>
      </c>
      <c r="V1471">
        <v>0.46875</v>
      </c>
      <c r="W1471">
        <f>V1471-U1471</f>
        <v>0.13541666666666669</v>
      </c>
      <c r="X1471" t="str">
        <v>1;5</v>
      </c>
      <c r="Y1471">
        <f>NETWORKDAYS(K1471,M1471)</f>
        <v>2</v>
      </c>
      <c r="Z1471" t="str">
        <f>IF(Y1471&lt;=2,"CUMPLE","NO CUMPLE")</f>
        <v>CUMPLE</v>
      </c>
      <c r="AB1471" t="str">
        <v>POR TICKET</v>
      </c>
      <c r="AC1471" t="str">
        <f>TEXT(M1471,"mmmm")</f>
        <v>marzo</v>
      </c>
      <c r="AD1471" t="str">
        <f>TEXT(M1471,"yyyy")</f>
        <v>yyyy</v>
      </c>
      <c r="AE1471">
        <f>W1471*60*24</f>
        <v>195.00000000000006</v>
      </c>
      <c r="AF1471">
        <f>AE1471/60</f>
        <v>3.250000000000001</v>
      </c>
      <c r="AG1471">
        <f>AE1471/60</f>
        <v>3.250000000000001</v>
      </c>
      <c r="AH1471">
        <f>L1471-K1471</f>
        <v>0.29722222222335404</v>
      </c>
      <c r="AI1471">
        <f>AH1471*24*60</f>
        <v>428.0000000016298</v>
      </c>
      <c r="AJ1471" t="e">
        <f>75728*X1471</f>
        <v>#VALUE!</v>
      </c>
    </row>
    <row r="1472" xml:space="preserve">
      <c r="A1472">
        <v>1231630</v>
      </c>
      <c r="B1472" t="str">
        <v>SOLICITUD</v>
      </c>
      <c r="C1472" t="str">
        <v>CERRADO</v>
      </c>
      <c r="D1472" t="str">
        <v>TIENDA</v>
      </c>
      <c r="E1472" t="str">
        <v>POS</v>
      </c>
      <c r="F1472" t="str">
        <v>POS</v>
      </c>
      <c r="G1472" t="str">
        <v>POS</v>
      </c>
      <c r="H1472" t="str">
        <v>buen dia por favor me colaboran con la pos 01 y 04 metro Pitalito se apago y quedo congelada.</v>
      </c>
      <c r="I1472" t="str">
        <v>buen dia por favor me colaboran con la pos 01 y 04 metro Pitalito se apago y quedo congelada.</v>
      </c>
      <c r="J1472" t="str" xml:space="preserve">
        <v xml:space="preserve">Solución del ticket número 1231630; en Metro de Pitalito._x000d_
Siendo las11:35 am se realizó ingreso y registro con el área de seguridad. Se procede a revisar el estado de cada POS en línea de caja y_x000d_
verificar que cada una este en línea. Una vez revisado; se informa que la POS 4 presenta un fallo que no permite su funcionamiento. A_x000d_
las demás POS se les realizan pruebas del funcionamiento junto a la supervisora de caja; dejando evidencia de su funcionamiento._x000d_
Siendo las 1:00 pm se finaliza la ejecución del ticket. De esta forma se da por terminado el ticket 1231630 en la ciudad de_x000d_
Pitalito; almacén Metro.</v>
      </c>
      <c r="K1472">
        <v>45732.74444444444</v>
      </c>
      <c r="L1472">
        <v>45733.35833333333</v>
      </c>
      <c r="M1472">
        <v>45733.64722222222</v>
      </c>
      <c r="N1472" t="str">
        <f>TEXT(M1472, "DDDD")</f>
        <v>lunes</v>
      </c>
      <c r="O1472" t="str">
        <v>M179 METRO PITALITO</v>
      </c>
      <c r="P1472" t="str">
        <v>PITALITO</v>
      </c>
      <c r="Q1472" t="str">
        <f>IF(ISBLANK(P1472),"0",(VLOOKUP(P1472,REGION,2,FALSE)))</f>
        <v>OCCIDENTE</v>
      </c>
      <c r="R1472" t="str">
        <v>MIchael Smit Villabon Trujillo</v>
      </c>
      <c r="S1472" t="e">
        <f>IF(ISBLANK(R1472),"0", VLOOKUP(R1472,PERSONAL,2,FALSE))</f>
        <v>#N/A</v>
      </c>
      <c r="T1472" t="str">
        <v>ALIADO</v>
      </c>
      <c r="U1472">
        <v>0.4826388888888889</v>
      </c>
      <c r="V1472">
        <v>0.5416666666666666</v>
      </c>
      <c r="W1472">
        <f>V1472-U1472</f>
        <v>0.059027777777777735</v>
      </c>
      <c r="X1472">
        <v>1</v>
      </c>
      <c r="Y1472">
        <f>NETWORKDAYS(K1472,M1472)</f>
        <v>1</v>
      </c>
      <c r="Z1472" t="str">
        <f>IF(Y1472&lt;=2,"CUMPLE","NO CUMPLE")</f>
        <v>CUMPLE</v>
      </c>
      <c r="AB1472" t="str">
        <v>POR TICKET</v>
      </c>
      <c r="AC1472" t="str">
        <f>TEXT(M1472,"mmmm")</f>
        <v>marzo</v>
      </c>
      <c r="AD1472" t="str">
        <f>TEXT(M1472,"yyyy")</f>
        <v>yyyy</v>
      </c>
      <c r="AE1472">
        <f>W1472*60*24</f>
        <v>84.99999999999994</v>
      </c>
      <c r="AF1472">
        <f>AE1472/60</f>
        <v>1.4166666666666656</v>
      </c>
      <c r="AG1472">
        <f>AE1472/60</f>
        <v>1.4166666666666656</v>
      </c>
      <c r="AH1472">
        <f>L1472-K1472</f>
        <v>0.6138888888890506</v>
      </c>
      <c r="AI1472">
        <f>AH1472*24*60</f>
        <v>884.0000000002328</v>
      </c>
      <c r="AJ1472">
        <f>75728*X1472</f>
        <v>75728</v>
      </c>
    </row>
    <row r="1473" xml:space="preserve">
      <c r="A1473">
        <v>1230949</v>
      </c>
      <c r="B1473" t="str">
        <v>SOLICITUD</v>
      </c>
      <c r="C1473" t="str">
        <v>CERRADO</v>
      </c>
      <c r="D1473" t="str">
        <v>TIENDA</v>
      </c>
      <c r="E1473" t="str">
        <v>POS</v>
      </c>
      <c r="F1473" t="str">
        <v>POS</v>
      </c>
      <c r="G1473" t="str">
        <v>POS</v>
      </c>
      <c r="H1473" t="str">
        <v>buen dia por favor me colaboran con la pos 01 esta fuera de linea Metro Pitalito.</v>
      </c>
      <c r="I1473" t="str">
        <v>buen dia por favor me colaboran con la pos 01 esta fuera de linea Metro Pitalito.</v>
      </c>
      <c r="J1473" t="str" xml:space="preserve">
        <v xml:space="preserve">Solución del ticket número 1230949; en Metro de Pitalito._x000d_
Siendo las 8:00 am se realizó ingreso y se registro con el área de seguridad. Se procede a revisar la POS4 que ha presentado fallos . Se_x000d_
hace revisión desde la BIOS para revisar el estado del disco; evidenciando que lo reconoce; al reiniciarse continua presentando el fallo._x000d_
Se realiza entonces; reinstalación del sistema operativo del equipo; borrando las particiones y creando una nueva; se realiza reinicio del_x000d_
equipo y éste continua presentando el fallo. Para dar acceso a la caja se procede a cambiar la POS4 por la POS6 que se encuentra en el_x000d_
área de Atención al Cliente como solución momentánea. Una vez en el área de Atención al Cliente se hace una ultima revisión desde la_x000d_
BIOS; se reinicia y al seguir presentando el fallo; se apaga para presentarla por garantía; siendo el serial de la POS4 0007328CAC96._x000d_
Siendo la 11:35 am se realiza retiro. De esta forma se da por terminado el ticket 1230949 en la ciudad de Pitalito; almacén Metro.</v>
      </c>
      <c r="K1473">
        <v>45733.40833333333</v>
      </c>
      <c r="L1473">
        <v>45733.45625</v>
      </c>
      <c r="M1473">
        <v>45733.64722222222</v>
      </c>
      <c r="N1473" t="str">
        <f>TEXT(M1473, "DDDD")</f>
        <v>lunes</v>
      </c>
      <c r="O1473" t="str">
        <v>M179 METRO PITALITO</v>
      </c>
      <c r="P1473" t="str">
        <v>PITALITO</v>
      </c>
      <c r="Q1473" t="str">
        <f>IF(ISBLANK(P1473),"0",(VLOOKUP(P1473,REGION,2,FALSE)))</f>
        <v>OCCIDENTE</v>
      </c>
      <c r="R1473" t="str">
        <v>MIchael Smit Villabon Trujillo</v>
      </c>
      <c r="S1473" t="e">
        <f>IF(ISBLANK(R1473),"0", VLOOKUP(R1473,PERSONAL,2,FALSE))</f>
        <v>#N/A</v>
      </c>
      <c r="T1473" t="str">
        <v>ALIADO</v>
      </c>
      <c r="U1473">
        <v>0.4826388888888889</v>
      </c>
      <c r="V1473">
        <v>0.6493055555555556</v>
      </c>
      <c r="W1473">
        <f>V1473-U1473</f>
        <v>0.16666666666666669</v>
      </c>
      <c r="X1473">
        <v>2</v>
      </c>
      <c r="Y1473">
        <f>NETWORKDAYS(K1473,M1473)</f>
        <v>1</v>
      </c>
      <c r="Z1473" t="str">
        <f>IF(Y1473&lt;=2,"CUMPLE","NO CUMPLE")</f>
        <v>CUMPLE</v>
      </c>
      <c r="AC1473" t="str">
        <f>TEXT(M1473,"mmmm")</f>
        <v>marzo</v>
      </c>
      <c r="AD1473" t="str">
        <f>TEXT(M1473,"yyyy")</f>
        <v>yyyy</v>
      </c>
      <c r="AE1473">
        <f>W1473*60*24</f>
        <v>240.00000000000006</v>
      </c>
      <c r="AF1473">
        <f>AE1473/60</f>
        <v>4.000000000000001</v>
      </c>
      <c r="AG1473">
        <f>AE1473/60</f>
        <v>4.000000000000001</v>
      </c>
      <c r="AH1473">
        <f>L1473-K1473</f>
        <v>0.047916666670062114</v>
      </c>
      <c r="AI1473">
        <f>AH1473*24*60</f>
        <v>69.00000000488944</v>
      </c>
      <c r="AJ1473">
        <f>75728*X1473</f>
        <v>151456</v>
      </c>
    </row>
    <row r="1474" xml:space="preserve">
      <c r="A1474">
        <v>1233069</v>
      </c>
      <c r="B1474" t="str">
        <v>INCIDENTE</v>
      </c>
      <c r="C1474" t="str">
        <v>CERRADO</v>
      </c>
      <c r="D1474" t="str">
        <v>TIENDA</v>
      </c>
      <c r="E1474" t="str">
        <v>BALANZA</v>
      </c>
      <c r="F1474" t="str">
        <v>BALANZA</v>
      </c>
      <c r="G1474" t="str">
        <v>BALANZA</v>
      </c>
      <c r="H1474" t="str" xml:space="preserve">
        <v xml:space="preserve">Buenas tardes; solicita calibración de la balanza pos 02_x000d_
Numero de caja_x000d_
_x000d_
02</v>
      </c>
      <c r="I1474" t="str" xml:space="preserve">
        <v xml:space="preserve">Buenas tardes; solicita calibración de la balanza pos 02_x000d_
Numero de caja_x000d_
_x000d_
02</v>
      </c>
      <c r="J1474" t="str">
        <v>Se realiza la revisión de la balanza; se verifica que este nivelada y que este conectada correctamente; se procede con la respectiva calibración y las pesas certificadas correspondientes a la balanza. Luego se procede a realizar las respectivas pruebas con diferentes pesos. Todas las pruebas salen correctas. Se deja operativa la balanza. La calibracion de la balanza se realizo con una pesa de 10 Kg y una de 1 KG; ademas las pruebas se hicieron con lesas de 100 Gr; 200 Gr; 500 Gr; 1 Kg; 2 Kg; 5 Kg y 10 Kg. Todas certificadas.</v>
      </c>
      <c r="K1474">
        <v>45733.74652777778</v>
      </c>
      <c r="L1474">
        <v>45733.74930555555</v>
      </c>
      <c r="M1474">
        <v>45734</v>
      </c>
      <c r="N1474" t="str">
        <f>TEXT(M1474, "DDDD")</f>
        <v>martes</v>
      </c>
      <c r="O1474" t="str">
        <v>J070 JUMBO SUBA</v>
      </c>
      <c r="P1474" t="str">
        <v>BOGOTA</v>
      </c>
      <c r="Q1474" t="str">
        <f>IF(ISBLANK(P1474),"0",(VLOOKUP(P1474,REGION,2,FALSE)))</f>
        <v>BOGOTA</v>
      </c>
      <c r="R1474" t="str">
        <v>ALEXANDER CASTILLO SOTELO</v>
      </c>
      <c r="S1474">
        <f>IF(ISBLANK(R1474),"0", VLOOKUP(R1474,PERSONAL,2,FALSE))</f>
        <v>80216449</v>
      </c>
      <c r="T1474" t="str">
        <v>ALIADO</v>
      </c>
      <c r="U1474">
        <v>0.625</v>
      </c>
      <c r="V1474">
        <v>0.6458333333333334</v>
      </c>
      <c r="W1474">
        <f>V1474-U1474</f>
        <v>0.02083333333333337</v>
      </c>
      <c r="X1474">
        <v>1</v>
      </c>
      <c r="Y1474">
        <f>NETWORKDAYS(K1474,M1474)</f>
        <v>2</v>
      </c>
      <c r="Z1474" t="str">
        <f>IF(Y1474&lt;=2,"CUMPLE","NO CUMPLE")</f>
        <v>CUMPLE</v>
      </c>
      <c r="AB1474" t="str">
        <v>POR TICKET</v>
      </c>
      <c r="AC1474" t="str">
        <f>TEXT(M1474,"mmmm")</f>
        <v>marzo</v>
      </c>
      <c r="AD1474" t="str">
        <f>TEXT(M1474,"yyyy")</f>
        <v>yyyy</v>
      </c>
      <c r="AE1474">
        <f>W1474*60*24</f>
        <v>30.000000000000053</v>
      </c>
      <c r="AF1474">
        <f>AE1474/60</f>
        <v>0.5000000000000009</v>
      </c>
      <c r="AG1474">
        <f>AE1474/60</f>
        <v>0.5000000000000009</v>
      </c>
      <c r="AH1474">
        <f>L1474-K1474</f>
        <v>0.0027777777722803876</v>
      </c>
      <c r="AI1474">
        <f>AH1474*24*60</f>
        <v>3.999999992083758</v>
      </c>
      <c r="AJ1474">
        <f>75728*X1474</f>
        <v>75728</v>
      </c>
    </row>
    <row r="1475">
      <c r="A1475">
        <v>1233499</v>
      </c>
      <c r="B1475" t="str">
        <v>INCIDENTE</v>
      </c>
      <c r="C1475" t="str">
        <v>CERRADO</v>
      </c>
      <c r="D1475" t="str">
        <v>TIENDA</v>
      </c>
      <c r="E1475" t="str">
        <v>BALANZA</v>
      </c>
      <c r="F1475" t="str">
        <v>BALANZA</v>
      </c>
      <c r="G1475" t="str">
        <v>BALANZA</v>
      </c>
      <c r="H1475" t="str">
        <v>Buenas tardes; me colaboran por favor revisando la balanza de la caja 18 debido a que se encuentra descalibrada.</v>
      </c>
      <c r="I1475" t="str">
        <v>Buenas tardes; me colaboran por favor revisando la balanza de la caja 18 debido a que se encuentra descalibrada.</v>
      </c>
      <c r="J1475" t="str">
        <v>Se realiza la revisión de la balanza; se verifica que este nivelada y que este conectada correctamente; se procede con la respectiva calibración y las pesas certificadas correspondientes a la balanza. Luego se procede a realizar las respectivas pruebas con diferentes pesos. Todas las pruebas salen correctas. Se deja operativa la balanza. La calibracion de la balanza se realizo con una pesa de 10 Kg y una de 1 KG; ademas las pruebas se hicieron con lesas de 100 Gr; 200 Gr; 500 Gr; 1 Kg; 2 Kg; 5 Kg y 10 Kg. Todas certificadas.</v>
      </c>
      <c r="K1475">
        <v>45733.745833333334</v>
      </c>
      <c r="L1475">
        <v>45733.75069444445</v>
      </c>
      <c r="M1475">
        <v>45734</v>
      </c>
      <c r="N1475" t="str">
        <f>TEXT(M1475, "DDDD")</f>
        <v>martes</v>
      </c>
      <c r="O1475" t="str">
        <v>J070 JUMBO SUBA</v>
      </c>
      <c r="P1475" t="str">
        <v>BOGOTA</v>
      </c>
      <c r="Q1475" t="str">
        <f>IF(ISBLANK(P1475),"0",(VLOOKUP(P1475,REGION,2,FALSE)))</f>
        <v>BOGOTA</v>
      </c>
      <c r="R1475" t="str">
        <v>ALEXANDER CASTILLO SOTELO</v>
      </c>
      <c r="S1475">
        <f>IF(ISBLANK(R1475),"0", VLOOKUP(R1475,PERSONAL,2,FALSE))</f>
        <v>80216449</v>
      </c>
      <c r="T1475" t="str">
        <v>ALIADO</v>
      </c>
      <c r="U1475">
        <v>0.6493055555555556</v>
      </c>
      <c r="V1475">
        <v>0.6736111111111112</v>
      </c>
      <c r="W1475">
        <f>V1475-U1475</f>
        <v>0.02430555555555558</v>
      </c>
      <c r="X1475">
        <v>1</v>
      </c>
      <c r="Y1475">
        <f>NETWORKDAYS(K1475,M1475)</f>
        <v>2</v>
      </c>
      <c r="Z1475" t="str">
        <f>IF(Y1475&lt;=2,"CUMPLE","NO CUMPLE")</f>
        <v>CUMPLE</v>
      </c>
      <c r="AB1475" t="str">
        <v>POR TICKET</v>
      </c>
      <c r="AC1475" t="str">
        <f>TEXT(M1475,"mmmm")</f>
        <v>marzo</v>
      </c>
      <c r="AD1475" t="str">
        <f>TEXT(M1475,"yyyy")</f>
        <v>yyyy</v>
      </c>
      <c r="AE1475">
        <f>W1475*60*24</f>
        <v>35.000000000000036</v>
      </c>
      <c r="AF1475">
        <f>AE1475/60</f>
        <v>0.5833333333333339</v>
      </c>
      <c r="AG1475">
        <f>AE1475/60</f>
        <v>0.5833333333333339</v>
      </c>
      <c r="AH1475">
        <f>L1475-K1475</f>
        <v>0.004861111112404615</v>
      </c>
      <c r="AI1475">
        <f>AH1475*24*60</f>
        <v>7.000000001862645</v>
      </c>
      <c r="AJ1475">
        <f>75728*X1475</f>
        <v>75728</v>
      </c>
    </row>
    <row r="1476" xml:space="preserve">
      <c r="A1476">
        <v>1233583</v>
      </c>
      <c r="B1476" t="str">
        <v>INCIDENTE</v>
      </c>
      <c r="C1476" t="str">
        <v>CERRADO</v>
      </c>
      <c r="D1476" t="str">
        <v>TIENDA</v>
      </c>
      <c r="E1476" t="str">
        <v>BALANZA</v>
      </c>
      <c r="F1476" t="str">
        <v>BALANZA</v>
      </c>
      <c r="G1476" t="str">
        <v>BALANZA</v>
      </c>
      <c r="H1476" t="str" xml:space="preserve">
        <v xml:space="preserve">Buenas tardes; Me colaboran por favor revisando la balanza de la caja 14 debido a que se encuentra descalibrada._x000d_
Numero de caja_x000d_
_x000d_
14</v>
      </c>
      <c r="I1476" t="str" xml:space="preserve">
        <v xml:space="preserve">Buenas tardes; Me colaboran por favor revisando la balanza de la caja 14 debido a que se encuentra descalibrada._x000d_
Numero de caja_x000d_
_x000d_
14</v>
      </c>
      <c r="J1476" t="str">
        <v>Se realiza la revisión de la balanza; se verifica que este nivelada y que este conectada correctamente; se procede con la respectiva calibración y las pesas certificadas correspondientes a la balanza. Luego se procede a realizar las respectivas pruebas con diferentes pesos. Todas las pruebas salen correctas. Se deja operativa la balanza. La calibracion de la balanza se realizo con una pesa de 10 Kg y una de 1 KG; ademas las pruebas se hicieron con lesas de 100 Gr; 200 Gr; 500 Gr; 1 Kg; 2 Kg; 5 Kg y 10 Kg. Todas certificadas.</v>
      </c>
      <c r="K1476">
        <v>45733.74513888889</v>
      </c>
      <c r="L1476">
        <v>45733.75277777778</v>
      </c>
      <c r="M1476">
        <v>45734</v>
      </c>
      <c r="N1476" t="str">
        <f>TEXT(M1476, "DDDD")</f>
        <v>martes</v>
      </c>
      <c r="O1476" t="str">
        <v>J070 JUMBO SUBA</v>
      </c>
      <c r="P1476" t="str">
        <v>BOGOTA</v>
      </c>
      <c r="Q1476" t="str">
        <f>IF(ISBLANK(P1476),"0",(VLOOKUP(P1476,REGION,2,FALSE)))</f>
        <v>BOGOTA</v>
      </c>
      <c r="R1476" t="str">
        <v>ALEXANDER CASTILLO SOTELO</v>
      </c>
      <c r="S1476">
        <f>IF(ISBLANK(R1476),"0", VLOOKUP(R1476,PERSONAL,2,FALSE))</f>
        <v>80216449</v>
      </c>
      <c r="T1476" t="str">
        <v>ALIADO</v>
      </c>
      <c r="U1476">
        <v>0.6770833333333334</v>
      </c>
      <c r="V1476">
        <v>0.7013888888888888</v>
      </c>
      <c r="W1476">
        <f>V1476-U1476</f>
        <v>0.02430555555555547</v>
      </c>
      <c r="X1476">
        <v>1</v>
      </c>
      <c r="Y1476">
        <f>NETWORKDAYS(K1476,M1476)</f>
        <v>2</v>
      </c>
      <c r="Z1476" t="str">
        <f>IF(Y1476&lt;=2,"CUMPLE","NO CUMPLE")</f>
        <v>CUMPLE</v>
      </c>
      <c r="AB1476" t="str">
        <v>POR TICKET</v>
      </c>
      <c r="AC1476" t="str">
        <f>TEXT(M1476,"mmmm")</f>
        <v>marzo</v>
      </c>
      <c r="AD1476" t="str">
        <f>TEXT(M1476,"yyyy")</f>
        <v>yyyy</v>
      </c>
      <c r="AE1476">
        <f>W1476*60*24</f>
        <v>34.99999999999987</v>
      </c>
      <c r="AF1476">
        <f>AE1476/60</f>
        <v>0.5833333333333311</v>
      </c>
      <c r="AG1476">
        <f>AE1476/60</f>
        <v>0.5833333333333311</v>
      </c>
      <c r="AH1476">
        <f>L1476-K1476</f>
        <v>0.00763888889196096</v>
      </c>
      <c r="AI1476">
        <f>AH1476*24*60</f>
        <v>11.000000004423782</v>
      </c>
      <c r="AJ1476">
        <f>75728*X1476</f>
        <v>75728</v>
      </c>
    </row>
    <row r="1477" xml:space="preserve">
      <c r="A1477">
        <v>1227599</v>
      </c>
      <c r="B1477" t="str">
        <v>SOLICITUD</v>
      </c>
      <c r="C1477" t="str">
        <v>CERRADO</v>
      </c>
      <c r="D1477" t="str">
        <v>TIENDA</v>
      </c>
      <c r="E1477" t="str">
        <v>ACOMPAÑAMIENTO</v>
      </c>
      <c r="F1477" t="str">
        <v>ACOMPAÑAMIENTO</v>
      </c>
      <c r="G1477" t="str">
        <v>ACOMPAÑAMIENTO</v>
      </c>
      <c r="H1477" t="str" xml:space="preserve">
        <v xml:space="preserve">buenos dias se requiere nuevamente visita de tecnico isit 2.5 para seguir con el proceso de documentacion de activos que estan en la oficina de sistemas (destruccion o envio a CRC); el primer dia de visita no se pudo terminar con la actividad porque se tienen gran cantidad de dispositivos. se adjunta formato de los activos hasta el momento ingresados._x000d_
AREA EN DONDE SE UBICA EL EQUIPO_x000d_
_x000d_
sistemas</v>
      </c>
      <c r="I1477" t="str" xml:space="preserve">
        <v xml:space="preserve">buenos dias se requiere nuevamente visita de tecnico isit 2.5 para seguir con el proceso de documentacion de activos que estan en la oficina de sistemas (destruccion o envio a CRC); el primer dia de visita no se pudo terminar con la actividad porque se tienen gran cantidad de dispositivos. se adjunta formato de los activos hasta el momento ingresados._x000d_
AREA EN DONDE SE UBICA EL EQUIPO_x000d_
_x000d_
sistemas</v>
      </c>
      <c r="J1477" t="str">
        <v xml:space="preserve">Se realiza asistencia de soporte a sitio y se solicitan permisos de ingreso a la entidad; se autoriza ingreso a el almacén y se comunica con la mesa de soporte quienes indican que se requiere realizar la búsqueda de todos los activos que el almacén ha desechado por falla o desuso o que por su antigüedad ya cumplieron su ciclo de funcionalidad; se inicia con búsqueda y verificación de activos a dar de baja creando un archivo de inventario el cual se envía a el área de soporte quienes validan y a la vez lo envían a el almacén para ser aprobado; luego de que el área de gerencia como seguridad da el visto buenl. se llevan todos los activos a el área autorizada por el almacén para su respectiva destrucción se envían evidencias fotográficas a soporte Stharlyn Zuleta quien da por terminada la actividad </v>
      </c>
      <c r="K1477">
        <v>45729.625</v>
      </c>
      <c r="L1477">
        <v>45730.66736111111</v>
      </c>
      <c r="M1477">
        <v>45733</v>
      </c>
      <c r="N1477" t="str">
        <f>TEXT(M1477, "DDDD")</f>
        <v>lunes</v>
      </c>
      <c r="O1477" t="str">
        <v>J036 JUMBO POPAYAN CAMPANARIO</v>
      </c>
      <c r="P1477" t="str">
        <v>POPAYAN</v>
      </c>
      <c r="Q1477" t="str">
        <f>IF(ISBLANK(P1477),"0",(VLOOKUP(P1477,REGION,2,FALSE)))</f>
        <v>OCCIDENTE</v>
      </c>
      <c r="R1477" t="str">
        <v>Jhon Alexander Vasquez Revelo</v>
      </c>
      <c r="S1477" t="e">
        <f>IF(ISBLANK(R1477),"0", VLOOKUP(R1477,PERSONAL,2,FALSE))</f>
        <v>#N/A</v>
      </c>
      <c r="T1477" t="str">
        <v>DIRECTO</v>
      </c>
      <c r="U1477">
        <v>0.3333333333333333</v>
      </c>
      <c r="V1477">
        <v>0.7708333333333334</v>
      </c>
      <c r="W1477">
        <f>V1477-U1477</f>
        <v>0.43750000000000006</v>
      </c>
      <c r="X1477" t="str">
        <v>2;5</v>
      </c>
      <c r="Y1477">
        <f>NETWORKDAYS(K1477,M1477)</f>
        <v>3</v>
      </c>
      <c r="Z1477" t="str">
        <f>IF(Y1477&lt;=2,"CUMPLE","NO CUMPLE")</f>
        <v>NO CUMPLE</v>
      </c>
      <c r="AB1477" t="str">
        <v xml:space="preserve">POR DIA </v>
      </c>
      <c r="AC1477" t="str">
        <f>TEXT(M1477,"mmmm")</f>
        <v>marzo</v>
      </c>
      <c r="AD1477" t="str">
        <f>TEXT(M1477,"yyyy")</f>
        <v>yyyy</v>
      </c>
      <c r="AE1477">
        <f>W1477*60*24</f>
        <v>630.0000000000001</v>
      </c>
      <c r="AF1477">
        <f>AE1477/60</f>
        <v>10.500000000000002</v>
      </c>
      <c r="AG1477">
        <f>AE1477/60</f>
        <v>10.500000000000002</v>
      </c>
      <c r="AH1477">
        <f>L1477-K1477</f>
        <v>1.0423611111109494</v>
      </c>
      <c r="AI1477">
        <f>AH1477*24*60</f>
        <v>1500.9999999997672</v>
      </c>
      <c r="AJ1477" t="e">
        <f>75728*X1477</f>
        <v>#VALUE!</v>
      </c>
    </row>
    <row r="1478" xml:space="preserve">
      <c r="A1478">
        <v>1234734</v>
      </c>
      <c r="B1478" t="str">
        <v>INCIDENTE</v>
      </c>
      <c r="C1478" t="str">
        <v>CERRADO</v>
      </c>
      <c r="D1478" t="str">
        <v>TIENDA</v>
      </c>
      <c r="E1478" t="str">
        <v>EQUIPOS</v>
      </c>
      <c r="F1478" t="str">
        <v>EQUIPOS</v>
      </c>
      <c r="G1478" t="str">
        <v>EQUIPOS</v>
      </c>
      <c r="H1478" t="str" xml:space="preserve">
        <v xml:space="preserve">Buen dia; computador de mantenimiento con serial MJOFNQGF esta presentando fallas en la red de internet y no deja trabajar_x000d_
AREA EN DONDE SE UBICA EL EQUIPO_x000d_
_x000d_
mantenimiento</v>
      </c>
      <c r="I1478" t="str" xml:space="preserve">
        <v xml:space="preserve">Buen dia; computador de mantenimiento con serial MJOFNQGF esta presentando fallas en la red de internet y no deja trabajar_x000d_
AREA EN DONDE SE UBICA EL EQUIPO_x000d_
_x000d_
mantenimiento</v>
      </c>
      <c r="J1478" t="str" xml:space="preserve">
        <v xml:space="preserve">Solución del ticket número 1234734 ; en Metro de Pitalito._x000d_
Procedo a revisar el computador de mantenimiento; se procede a revisar cable de red; puerto; con un telefono ip; nos damos cuenta _x000d_
que no hay cableado del patch panel al switch; procedemos a colocar un cable de red y comunicarnos con la guardia de red Tatiana _x000d_
Jimenez; ella nos colabora en configurar el puerto del switch; se hacen pruebas y todo solucionado correctamente._x000d_
</v>
      </c>
      <c r="K1478">
        <v>45734</v>
      </c>
      <c r="L1478">
        <v>45734</v>
      </c>
      <c r="M1478">
        <v>45734</v>
      </c>
      <c r="N1478" t="str">
        <f>TEXT(M1478, "DDDD")</f>
        <v>martes</v>
      </c>
      <c r="O1478" t="str">
        <v>M179 METRO PITALITO</v>
      </c>
      <c r="P1478" t="str">
        <v>PITALITO</v>
      </c>
      <c r="Q1478" t="str">
        <f>IF(ISBLANK(P1478),"0",(VLOOKUP(P1478,REGION,2,FALSE)))</f>
        <v>OCCIDENTE</v>
      </c>
      <c r="R1478" t="str">
        <v>Michael Smit Villabon Trujillo</v>
      </c>
      <c r="S1478" t="e">
        <f>IF(ISBLANK(R1478),"0", VLOOKUP(R1478,PERSONAL,2,FALSE))</f>
        <v>#N/A</v>
      </c>
      <c r="T1478" t="str">
        <v>ALIADO</v>
      </c>
      <c r="U1478">
        <v>0.625</v>
      </c>
      <c r="V1478">
        <v>0.7743055555555556</v>
      </c>
      <c r="W1478">
        <f>V1478-U1478</f>
        <v>0.14930555555555558</v>
      </c>
      <c r="X1478" t="str">
        <v>1;5</v>
      </c>
      <c r="Y1478">
        <f>NETWORKDAYS(K1478,M1478)</f>
        <v>1</v>
      </c>
      <c r="Z1478" t="str">
        <f>IF(Y1478&lt;=2,"CUMPLE","NO CUMPLE")</f>
        <v>CUMPLE</v>
      </c>
      <c r="AB1478" t="str">
        <v>POR TICKET</v>
      </c>
      <c r="AC1478" t="str">
        <f>TEXT(M1478,"mmmm")</f>
        <v>marzo</v>
      </c>
      <c r="AD1478" t="str">
        <f>TEXT(M1478,"yyyy")</f>
        <v>yyyy</v>
      </c>
      <c r="AE1478">
        <f>W1478*60*24</f>
        <v>215.00000000000006</v>
      </c>
      <c r="AF1478">
        <f>AE1478/60</f>
        <v>3.5833333333333344</v>
      </c>
      <c r="AG1478">
        <f>AE1478/60</f>
        <v>3.5833333333333344</v>
      </c>
      <c r="AH1478">
        <f>L1478-K1478</f>
        <v>0</v>
      </c>
      <c r="AI1478">
        <f>AH1478*24*60</f>
        <v>0</v>
      </c>
      <c r="AJ1478" t="e">
        <f>75728*X1478</f>
        <v>#VALUE!</v>
      </c>
    </row>
    <row r="1479" xml:space="preserve">
      <c r="A1479">
        <v>1229960</v>
      </c>
      <c r="B1479" t="str">
        <v>SOLICITUD</v>
      </c>
      <c r="C1479" t="str">
        <v>CERRADO</v>
      </c>
      <c r="D1479" t="str">
        <v>TIENDA</v>
      </c>
      <c r="E1479" t="str">
        <v>ACOMPAÑAMIENTO</v>
      </c>
      <c r="F1479" t="str">
        <v>ACOMPAÑAMIENTO</v>
      </c>
      <c r="G1479" t="str">
        <v>ACOMPAÑAMIENTO</v>
      </c>
      <c r="H1479" t="str" xml:space="preserve">
        <v xml:space="preserve">Se solicita soporte para validación de equipos el día martes 18 de marzo 2025 a las 6:30 en la tienda metro Pitalito ; ya que se realizaran trabajos eléctricos en la noches por la remodelación que se tienes en tienda ._x000d_
AREA EN DONDE SE UBICA EL EQUIPO_x000d_
_x000d_
piso</v>
      </c>
      <c r="I1479" t="str" xml:space="preserve">
        <v xml:space="preserve">Se solicita soporte para validación de equipos el día martes 18 de marzo 2025 a las 6:30 en la tienda metro Pitalito ; ya que se realizaran trabajos eléctricos en la noches por la remodelación que se tienes en tienda ._x000d_
AREA EN DONDE SE UBICA EL EQUIPO_x000d_
_x000d_
piso</v>
      </c>
      <c r="J1479" t="str" xml:space="preserve">
        <v xml:space="preserve">Solución del ticket 1229960 en Metro de Pitalito._x000d_
Siendo las 6:30 am se realizó ingreso y se registro con el área de seguridad. Se procede a revisar los switches de lineal de caja pues _x000d_
todas las cajas se encuentran fuera de línea . Se hace revisión de cada uno; evidenciando que uno de los switches no funciona de _x000d_
ninguna manera; se concluye que se ha quemado. A través de llamada grupal con el equipo de redes Cencosud se procede a _x000d_
reemplazar las conexiones del equipo dañado con el switch funcional y se siguen las indicaciones para su correcta configuración y _x000d_
activación. Asimismo se realiza revisión del servidor; constatando su funcionamiento. Una vez que se ha terminado de configurar el _x000d_
switch y que todas las cajas vuelven a funcionar en linea se realizan las pruebas necesarias para dar fe de su funcionamiento; del resto _x000d_
nos quedamos en sitio como indica la solicitud como ticket 2.5; por si vuelve a fallar los equipos; se presentan alguna que otra caida _x000d_
pero facil de solucionar en el momento. Siendo las 4:30 pm se finaliza el ticket 2.5 realizado el dia 18/03/2025</v>
      </c>
      <c r="K1479">
        <v>45730.614583333336</v>
      </c>
      <c r="L1479">
        <v>45730.82708333333</v>
      </c>
      <c r="M1479">
        <v>45734</v>
      </c>
      <c r="N1479" t="str">
        <f>TEXT(M1479, "DDDD")</f>
        <v>martes</v>
      </c>
      <c r="O1479" t="str">
        <v>M179 METRO PITALITO</v>
      </c>
      <c r="P1479" t="str">
        <v>PITALITO</v>
      </c>
      <c r="Q1479" t="str">
        <f>IF(ISBLANK(P1479),"0",(VLOOKUP(P1479,REGION,2,FALSE)))</f>
        <v>OCCIDENTE</v>
      </c>
      <c r="R1479" t="str">
        <v>Michael Smit Villabon Trujillo</v>
      </c>
      <c r="S1479" t="e">
        <f>IF(ISBLANK(R1479),"0", VLOOKUP(R1479,PERSONAL,2,FALSE))</f>
        <v>#N/A</v>
      </c>
      <c r="T1479" t="str">
        <v>ALIADO</v>
      </c>
      <c r="U1479">
        <v>0.2708333333333333</v>
      </c>
      <c r="V1479">
        <v>0.6875</v>
      </c>
      <c r="W1479">
        <f>V1479-U1479</f>
        <v>0.4166666666666667</v>
      </c>
      <c r="X1479" t="str">
        <v>2;5</v>
      </c>
      <c r="Y1479">
        <f>NETWORKDAYS(K1479,M1479)</f>
        <v>3</v>
      </c>
      <c r="Z1479" t="str">
        <f>IF(Y1479&lt;=2,"CUMPLE","NO CUMPLE")</f>
        <v>NO CUMPLE</v>
      </c>
      <c r="AB1479" t="str">
        <v xml:space="preserve">POR DIA </v>
      </c>
      <c r="AC1479" t="str">
        <f>TEXT(M1479,"mmmm")</f>
        <v>marzo</v>
      </c>
      <c r="AD1479" t="str">
        <f>TEXT(M1479,"yyyy")</f>
        <v>yyyy</v>
      </c>
      <c r="AE1479">
        <f>W1479*60*24</f>
        <v>600</v>
      </c>
      <c r="AF1479">
        <f>AE1479/60</f>
        <v>10</v>
      </c>
      <c r="AG1479">
        <f>AE1479/60</f>
        <v>10</v>
      </c>
      <c r="AH1479">
        <f>L1479-K1479</f>
        <v>0.21249999999417923</v>
      </c>
      <c r="AI1479">
        <f>AH1479*24*60</f>
        <v>305.9999999916181</v>
      </c>
      <c r="AJ1479" t="e">
        <f>75728*X1479</f>
        <v>#VALUE!</v>
      </c>
    </row>
    <row r="1480" xml:space="preserve">
      <c r="A1480">
        <v>1232405</v>
      </c>
      <c r="B1480" t="str">
        <v>SOLICITUD</v>
      </c>
      <c r="C1480" t="str">
        <v>CERRADO</v>
      </c>
      <c r="D1480" t="str">
        <v>TIENDA</v>
      </c>
      <c r="E1480" t="str">
        <v>ACOMPAÑAMIENTO</v>
      </c>
      <c r="F1480" t="str">
        <v>ACOMPAÑAMIENTO</v>
      </c>
      <c r="G1480" t="str">
        <v>ACOMPAÑAMIENTO</v>
      </c>
      <c r="H1480" t="str" xml:space="preserve">
        <v xml:space="preserve">Se solicita asignación de recurso técnico al 2.5 para Metro Ibagué; para atender novedades pendientes en tienda._x000d_
Sección en la tienda o ubicación del usuario_x000d_
_x000d_
Varios_x000d_
_x000d_
Jefe de área asignación de la PDT_x000d_
_x000d_
Angel Martínez</v>
      </c>
      <c r="I1480" t="str" xml:space="preserve">
        <v xml:space="preserve">Se solicita asignación de recurso técnico al 2.5 para Metro Ibagué; para atender novedades pendientes en tienda._x000d_
Sección en la tienda o ubicación del usuario_x000d_
_x000d_
Varios_x000d_
_x000d_
Jefe de área asignación de la PDT_x000d_
_x000d_
Angel Martínez</v>
      </c>
      <c r="J1480" t="str" xml:space="preserve">
        <v xml:space="preserve">1232405- 2.5 atención de novedades M042_x000d_
Se llega a sitio a las 8 de la mañana; solicito la pda y estaba descargada se pone a cargar; se apoyo el auxiliar de mantenimiento con _x000d_
archivos de excel que me permitían editar; se configura PDA siguiendo los pasos del manual V.2.3 para el área de PGC; se realizaron _x000d_
pruebas con jefe de carnes Yeison Tavera; Angel Martinez estaba ocupado; se revisa revisa correo de Angel Martinez y no permite _x000d_
archivar se bloquea constantemente el usuario marco los correos que deseaba borrar; se apoya con el archivado del correo y se deja _x000d_
actualizando se le indica al usuario que realice el borrado de la información antigua</v>
      </c>
      <c r="K1480">
        <v>45733.46666666667</v>
      </c>
      <c r="L1480">
        <v>45733.51111111111</v>
      </c>
      <c r="M1480">
        <v>45734</v>
      </c>
      <c r="N1480" t="str">
        <f>TEXT(M1480, "DDDD")</f>
        <v>martes</v>
      </c>
      <c r="O1480" t="str">
        <v>M042 METRO IBAGUE</v>
      </c>
      <c r="P1480" t="str">
        <v>IBAGUE</v>
      </c>
      <c r="Q1480" t="str">
        <f>IF(ISBLANK(P1480),"0",(VLOOKUP(P1480,REGION,2,FALSE)))</f>
        <v>OCCIDENTE</v>
      </c>
      <c r="R1480" t="str">
        <v>Michael Smit Villabon Trujillo</v>
      </c>
      <c r="S1480" t="e">
        <f>IF(ISBLANK(R1480),"0", VLOOKUP(R1480,PERSONAL,2,FALSE))</f>
        <v>#N/A</v>
      </c>
      <c r="T1480" t="str">
        <v>ALIADO</v>
      </c>
      <c r="U1480">
        <v>0.3333333333333333</v>
      </c>
      <c r="V1480">
        <v>0.7083333333333334</v>
      </c>
      <c r="W1480">
        <f>V1480-U1480</f>
        <v>0.37500000000000006</v>
      </c>
      <c r="X1480" t="str">
        <v>2;5</v>
      </c>
      <c r="Y1480">
        <f>NETWORKDAYS(K1480,M1480)</f>
        <v>2</v>
      </c>
      <c r="Z1480" t="str">
        <f>IF(Y1480&lt;=2,"CUMPLE","NO CUMPLE")</f>
        <v>CUMPLE</v>
      </c>
      <c r="AB1480" t="str">
        <v xml:space="preserve">POR DIA </v>
      </c>
      <c r="AC1480" t="str">
        <f>TEXT(M1480,"mmmm")</f>
        <v>marzo</v>
      </c>
      <c r="AD1480" t="str">
        <f>TEXT(M1480,"yyyy")</f>
        <v>yyyy</v>
      </c>
      <c r="AE1480">
        <f>W1480*60*24</f>
        <v>540.0000000000001</v>
      </c>
      <c r="AF1480">
        <f>AE1480/60</f>
        <v>9.000000000000002</v>
      </c>
      <c r="AG1480">
        <f>AE1480/60</f>
        <v>9.000000000000002</v>
      </c>
      <c r="AH1480">
        <f>L1480-K1480</f>
        <v>0.04444444444379769</v>
      </c>
      <c r="AI1480">
        <f>AH1480*24*60</f>
        <v>63.99999999906868</v>
      </c>
      <c r="AJ1480" t="e">
        <f>75728*X1480</f>
        <v>#VALUE!</v>
      </c>
    </row>
    <row r="1481" xml:space="preserve">
      <c r="A1481">
        <v>1235415</v>
      </c>
      <c r="B1481" t="str">
        <v>INCIDENTE</v>
      </c>
      <c r="C1481" t="str">
        <v>ABIERTO</v>
      </c>
      <c r="D1481" t="str">
        <v>TIENDA</v>
      </c>
      <c r="E1481" t="str">
        <v>POS</v>
      </c>
      <c r="F1481" t="str">
        <v>POS</v>
      </c>
      <c r="G1481" t="str">
        <v>POS</v>
      </c>
      <c r="H1481" t="str" xml:space="preserve">
        <v xml:space="preserve">Buen dia nos podria colaborar con la siguiente validacion de las POS 8 ya que despues de registros de alto valor o bastantes articulos ;se reinica el scanner balanza .agradezco su colaboracion_x000d_
Número de inventario_x000d_
_x000d_
pos 08</v>
      </c>
      <c r="I1481" t="str" xml:space="preserve">
        <v xml:space="preserve">Buen dia nos podria colaborar con la siguiente validacion de las POS 8 ya que despues de registros de alto valor o bastantes articulos ;se reinica el scanner balanza .agradezco su colaboracion_x000d_
Número de inventario_x000d_
_x000d_
pos 08</v>
      </c>
      <c r="J1481" t="str" xml:space="preserve">
        <v xml:space="preserve">1235415 -scanner balanza pos 8 _x000d_
Se revisa scanner balanza de la pos 8 y al momento de scanear los productos permite el registro hasta más de 600 mil; pero al cancelar _x000d_
la venta y volver a registrar los productos; los recibe pero al seguir registrando se apaga el láser y se reinicia el scanner balanza; se _x000d_
realiza pruebas quitando el scaner balanza con serial 24082010555775; y de instala en la pos 1 se realiza pruebas de scanear y pesar _x000d_
hasta un valor de un $1.800.000 y no presento novedades funciono perfectamente bien; el sacnner balanza de la pos 1 se instaló en la _x000d_
pos 8 y presento las mismas fallas del scaner balanza anterior; se identifica que el scanner balanza no tiene fallas; fallas en el cable de _x000d_
energía del scanner balanza; se solicita la parte para dar solución _x000d_
Este ticket se debe de devolver al técnico de Cencosud para que soliciten la parte</v>
      </c>
      <c r="K1481">
        <v>45734</v>
      </c>
      <c r="L1481">
        <v>45734</v>
      </c>
      <c r="M1481">
        <v>45734</v>
      </c>
      <c r="N1481" t="str">
        <f>TEXT(M1481, "DDDD")</f>
        <v>martes</v>
      </c>
      <c r="O1481" t="str">
        <v>M042 METRO IBAGUE</v>
      </c>
      <c r="P1481" t="str">
        <v>IBAGUE</v>
      </c>
      <c r="Q1481" t="str">
        <f>IF(ISBLANK(P1481),"0",(VLOOKUP(P1481,REGION,2,FALSE)))</f>
        <v>OCCIDENTE</v>
      </c>
      <c r="R1481" t="str">
        <v>Michael Smit Villabon Trujillo</v>
      </c>
      <c r="S1481" t="e">
        <f>IF(ISBLANK(R1481),"0", VLOOKUP(R1481,PERSONAL,2,FALSE))</f>
        <v>#N/A</v>
      </c>
      <c r="T1481" t="str">
        <v>ALIADO</v>
      </c>
      <c r="U1481">
        <v>0.75</v>
      </c>
      <c r="V1481">
        <v>0.8333333333333334</v>
      </c>
      <c r="W1481">
        <f>V1481-U1481</f>
        <v>0.08333333333333337</v>
      </c>
      <c r="X1481">
        <v>1</v>
      </c>
      <c r="Y1481">
        <f>NETWORKDAYS(K1481,M1481)</f>
        <v>1</v>
      </c>
      <c r="Z1481" t="str">
        <f>IF(Y1481&lt;=2,"CUMPLE","NO CUMPLE")</f>
        <v>CUMPLE</v>
      </c>
      <c r="AB1481" t="str">
        <v>POR TICKET</v>
      </c>
      <c r="AC1481" t="str">
        <f>TEXT(M1481,"mmmm")</f>
        <v>marzo</v>
      </c>
      <c r="AD1481" t="str">
        <f>TEXT(M1481,"yyyy")</f>
        <v>yyyy</v>
      </c>
      <c r="AE1481">
        <f>W1481*60*24</f>
        <v>120.00000000000004</v>
      </c>
      <c r="AF1481">
        <f>AE1481/60</f>
        <v>2.000000000000001</v>
      </c>
      <c r="AG1481">
        <f>AE1481/60</f>
        <v>2.000000000000001</v>
      </c>
      <c r="AH1481">
        <f>L1481-K1481</f>
        <v>0</v>
      </c>
      <c r="AI1481">
        <f>AH1481*24*60</f>
        <v>0</v>
      </c>
      <c r="AJ1481">
        <f>75728*X1481</f>
        <v>75728</v>
      </c>
    </row>
    <row r="1482" xml:space="preserve">
      <c r="A1482">
        <v>1236302</v>
      </c>
      <c r="B1482" t="str">
        <v>INCIDENTE</v>
      </c>
      <c r="C1482" t="str">
        <v>CERRADO</v>
      </c>
      <c r="D1482" t="str">
        <v>TIENDA</v>
      </c>
      <c r="E1482" t="str">
        <v>POS</v>
      </c>
      <c r="F1482" t="str">
        <v>POS</v>
      </c>
      <c r="G1482" t="str">
        <v>POS</v>
      </c>
      <c r="H1482" t="str">
        <v>Buen dia en la tienda Jumbo Girardot por favor me colabora con la revisión de la pos 14 aparece fuera de linea y es de suma urgencia ya que es la pos de platos preparados</v>
      </c>
      <c r="I1482" t="str">
        <v>Buen dia en la tienda Jumbo Girardot por favor me colabora con la revisión de la pos 14 aparece fuera de linea y es de suma urgencia ya que es la pos de platos preparados</v>
      </c>
      <c r="J1482" t="str" xml:space="preserve">
        <v xml:space="preserve">Solución del ticket 1236302_x000d_
Siendo las 2:00pm se hizo el ingreso y registro con el área de seguridad. Seguidamente se dirigió al área de comidas para la verificación _x000d_
de la conexión de la caja y su conexión a internet. Junto al personal de área se concluyó de que estaba bien conectado y no había fallas _x000d_
en la conexión de red al servidor. Adicionalmente se percató de que algunos cables que conectaban a la post estaban en desorden por _x000d_
lo cual se hizo la petición de reorganizarlo. Se hizo el arreglo de los cables de una manera más organizada con el fin de que los clientes _x000d_
no se percataran del desorden. Finalmente; se realizó la organización y quedó aprobado el arreglo y la conexión del cable al servidor. _x000d_
Se deja el lugar ordenado y limpio siendo las 3:10 p.m. de esta forma damos terminado el ticket número 1236302 en la ciudad de _x000d_
Girardot; almacén Jumbo.</v>
      </c>
      <c r="K1482">
        <v>45735.416666666664</v>
      </c>
      <c r="L1482">
        <v>45735.433333333334</v>
      </c>
      <c r="M1482">
        <v>45735</v>
      </c>
      <c r="N1482" t="str">
        <f>TEXT(M1482, "DDDD")</f>
        <v>miércoles</v>
      </c>
      <c r="O1482" t="str">
        <v>J047 JUMBO GIRARDOT</v>
      </c>
      <c r="P1482" t="str">
        <v>GIRARDOT</v>
      </c>
      <c r="Q1482" t="str">
        <f>IF(ISBLANK(P1482),"0",(VLOOKUP(P1482,REGION,2,FALSE)))</f>
        <v>OCCIDENTE</v>
      </c>
      <c r="R1482" t="str">
        <v>Michael Smit Villabon Trujillo</v>
      </c>
      <c r="S1482" t="e">
        <f>IF(ISBLANK(R1482),"0", VLOOKUP(R1482,PERSONAL,2,FALSE))</f>
        <v>#N/A</v>
      </c>
      <c r="T1482" t="str">
        <v>ALIADO</v>
      </c>
      <c r="U1482">
        <v>0.5833333333333334</v>
      </c>
      <c r="V1482">
        <v>0.6319444444444444</v>
      </c>
      <c r="W1482">
        <f>V1482-U1482</f>
        <v>0.04861111111111105</v>
      </c>
      <c r="X1482">
        <v>1</v>
      </c>
      <c r="Y1482">
        <f>NETWORKDAYS(K1482,M1482)</f>
        <v>1</v>
      </c>
      <c r="Z1482" t="str">
        <f>IF(Y1482&lt;=2,"CUMPLE","NO CUMPLE")</f>
        <v>CUMPLE</v>
      </c>
      <c r="AB1482" t="str">
        <v>POR TICKET</v>
      </c>
      <c r="AC1482" t="str">
        <f>TEXT(M1482,"mmmm")</f>
        <v>marzo</v>
      </c>
      <c r="AD1482" t="str">
        <f>TEXT(M1482,"yyyy")</f>
        <v>yyyy</v>
      </c>
      <c r="AE1482">
        <f>W1482*60*24</f>
        <v>69.99999999999991</v>
      </c>
      <c r="AF1482">
        <f>AE1482/60</f>
        <v>1.1666666666666652</v>
      </c>
      <c r="AG1482">
        <f>AE1482/60</f>
        <v>1.1666666666666652</v>
      </c>
      <c r="AH1482">
        <f>L1482-K1482</f>
        <v>0.016666666670062114</v>
      </c>
      <c r="AI1482">
        <f>AH1482*24*60</f>
        <v>24.000000004889444</v>
      </c>
      <c r="AJ1482">
        <f>75728*X1482</f>
        <v>75728</v>
      </c>
    </row>
    <row r="1483" xml:space="preserve">
      <c r="A1483">
        <v>1229986</v>
      </c>
      <c r="B1483" t="str">
        <v>INCIDENTE</v>
      </c>
      <c r="C1483" t="str">
        <v>CERRADO</v>
      </c>
      <c r="D1483" t="str">
        <v>TIENDA</v>
      </c>
      <c r="E1483" t="str">
        <v>EQUIPOS</v>
      </c>
      <c r="F1483" t="str">
        <v>EQUIPOS</v>
      </c>
      <c r="G1483" t="str">
        <v>EQUIPOS</v>
      </c>
      <c r="H1483" t="str" xml:space="preserve">
        <v xml:space="preserve">Se solicita soporte para validación de equipos el día martes 19 de marzo 2025 a las 6:30 en la tienda metro Pitalito ; ya que se realizaran trabajos eléctricos en la noches por la remodelación que se tienes en tienda ._x000d_
AREA EN DONDE SE UBICA EL EQUIPO_x000d_
_x000d_
piso</v>
      </c>
      <c r="I1483" t="str" xml:space="preserve">
        <v xml:space="preserve">Se solicita soporte para validación de equipos el día martes 19 de marzo 2025 a las 6:30 en la tienda metro Pitalito ; ya que se realizaran trabajos eléctricos en la noches por la remodelación que se tienes en tienda ._x000d_
AREA EN DONDE SE UBICA EL EQUIPO_x000d_
_x000d_
piso</v>
      </c>
      <c r="J1483" t="str" xml:space="preserve">
        <v xml:space="preserve">Solución del ticket número 1229986; en Metro de Pitalito._x000d_
Siendo las 6:30 am se realizó ingreso y se registro con el área de seguridad. Se procede a realizar retiro de switch quemado en lineal de _x000d_
caja hacia la sala de sistemas. Se prepara switch de respaldo para configuración e instalación en los próximos días vía remota con el _x000d_
equipo de redes de Cencosud. Se hace revisión de rutina al servidor y al lineal de cajas. Asimismo se revisa pc del área de recibo que _x000d_
presenta bloqueos de pantalla configurandolo para que trabaje con todos los procesadores disponibles y se entrega para pruebas. _x000d_
Siendo las 4:30 pm se realiza retiro. De esta forma se da por terminado el ticket 1229986 en la ciudad de Pitalito; almacén Metro.</v>
      </c>
      <c r="K1483">
        <v>45730.61944444444</v>
      </c>
      <c r="L1483">
        <v>45730.82708333333</v>
      </c>
      <c r="M1483">
        <v>45735</v>
      </c>
      <c r="N1483" t="str">
        <f>TEXT(M1483, "DDDD")</f>
        <v>miércoles</v>
      </c>
      <c r="O1483" t="str">
        <v>M179 METRO PITALITO</v>
      </c>
      <c r="P1483" t="str">
        <v>PITALITO</v>
      </c>
      <c r="Q1483" t="str">
        <f>IF(ISBLANK(P1483),"0",(VLOOKUP(P1483,REGION,2,FALSE)))</f>
        <v>OCCIDENTE</v>
      </c>
      <c r="R1483" t="str">
        <v>Michael Smit Villabon Trujillo</v>
      </c>
      <c r="S1483" t="e">
        <f>IF(ISBLANK(R1483),"0", VLOOKUP(R1483,PERSONAL,2,FALSE))</f>
        <v>#N/A</v>
      </c>
      <c r="T1483" t="str">
        <v>ALIADO</v>
      </c>
      <c r="U1483">
        <v>0.2708333333333333</v>
      </c>
      <c r="V1483">
        <v>0.6875</v>
      </c>
      <c r="W1483">
        <f>V1483-U1483</f>
        <v>0.4166666666666667</v>
      </c>
      <c r="X1483">
        <v>4</v>
      </c>
      <c r="Y1483">
        <f>NETWORKDAYS(K1483,M1483)</f>
        <v>4</v>
      </c>
      <c r="Z1483" t="str">
        <f>IF(Y1483&lt;=2,"CUMPLE","NO CUMPLE")</f>
        <v>NO CUMPLE</v>
      </c>
      <c r="AB1483" t="str">
        <v>POR TICKET</v>
      </c>
      <c r="AC1483" t="str">
        <f>TEXT(M1483,"mmmm")</f>
        <v>marzo</v>
      </c>
      <c r="AD1483" t="str">
        <f>TEXT(M1483,"yyyy")</f>
        <v>yyyy</v>
      </c>
      <c r="AE1483">
        <f>W1483*60*24</f>
        <v>600</v>
      </c>
      <c r="AF1483">
        <f>AE1483/60</f>
        <v>10</v>
      </c>
      <c r="AG1483">
        <f>AE1483/60</f>
        <v>10</v>
      </c>
      <c r="AH1483">
        <f>L1483-K1483</f>
        <v>0.20763888888905058</v>
      </c>
      <c r="AI1483">
        <f>AH1483*24*60</f>
        <v>299.00000000023283</v>
      </c>
      <c r="AJ1483">
        <f>75728*X1483</f>
        <v>302912</v>
      </c>
    </row>
    <row r="1484" xml:space="preserve">
      <c r="A1484">
        <v>1235438</v>
      </c>
      <c r="B1484" t="str">
        <v>INCIDENTE</v>
      </c>
      <c r="C1484" t="str">
        <v>CERRADO</v>
      </c>
      <c r="D1484" t="str">
        <v>TIENDA</v>
      </c>
      <c r="E1484" t="str">
        <v>BALANZA</v>
      </c>
      <c r="F1484" t="str">
        <v>BALANZA</v>
      </c>
      <c r="G1484" t="str">
        <v>BALANZA</v>
      </c>
      <c r="H1484" t="str" xml:space="preserve">
        <v xml:space="preserve">Me puedes ayudar habilitando la red de la balanza que tenemos ubicada en la entrada de clientes primer Piso. Actualmente no esta conectada a la red pero si hay un punto disponible en el área._x000d_
Indica la ubicacion de tu balanza en la tienda_x000d_
_x000d_
POS Dunnas. - Entrada tienda.</v>
      </c>
      <c r="I1484" t="str" xml:space="preserve">
        <v xml:space="preserve">Me puedes ayudar habilitando la red de la balanza que tenemos ubicada en la entrada de clientes primer Piso. Actualmente no esta conectada a la red pero si hay un punto disponible en el área._x000d_
Indica la ubicacion de tu balanza en la tienda_x000d_
_x000d_
POS Dunnas. - Entrada tienda.</v>
      </c>
      <c r="J1484" t="str">
        <v>M006 METRO PALMIRA</v>
      </c>
      <c r="K1484">
        <v>45734.709027777775</v>
      </c>
      <c r="L1484">
        <v>45734.73472222222</v>
      </c>
      <c r="M1484">
        <v>45735</v>
      </c>
      <c r="N1484" t="str">
        <f>TEXT(M1484, "DDDD")</f>
        <v>miércoles</v>
      </c>
      <c r="O1484" t="str">
        <v>M006 METRO PALMIRA</v>
      </c>
      <c r="P1484" t="str">
        <v>PALMIRA</v>
      </c>
      <c r="Q1484" t="str">
        <f>IF(ISBLANK(P1484),"0",(VLOOKUP(P1484,REGION,2,FALSE)))</f>
        <v>OCCIDENTE</v>
      </c>
      <c r="R1484" t="str">
        <v>Sebastían Orozco Fajardo</v>
      </c>
      <c r="S1484">
        <v>1144104429</v>
      </c>
      <c r="T1484" t="str">
        <v>DIRECTO</v>
      </c>
      <c r="U1484">
        <v>0.375</v>
      </c>
      <c r="V1484">
        <v>0.5416666666666666</v>
      </c>
      <c r="W1484">
        <f>V1484-U1484</f>
        <v>0.16666666666666663</v>
      </c>
      <c r="X1484" t="str">
        <v>1;5</v>
      </c>
      <c r="Y1484">
        <f>NETWORKDAYS(K1484,M1484)</f>
        <v>2</v>
      </c>
      <c r="Z1484" t="str">
        <f>IF(Y1484&lt;=2,"CUMPLE","NO CUMPLE")</f>
        <v>CUMPLE</v>
      </c>
      <c r="AB1484" t="str">
        <v>POR TICKET</v>
      </c>
      <c r="AC1484" t="str">
        <f>TEXT(M1484,"mmmm")</f>
        <v>marzo</v>
      </c>
      <c r="AD1484" t="str">
        <f>TEXT(M1484,"yyyy")</f>
        <v>yyyy</v>
      </c>
      <c r="AE1484">
        <f>W1484*60*24</f>
        <v>239.99999999999994</v>
      </c>
      <c r="AF1484">
        <f>AE1484/60</f>
        <v>3.999999999999999</v>
      </c>
      <c r="AG1484">
        <f>AE1484/60</f>
        <v>3.999999999999999</v>
      </c>
      <c r="AH1484">
        <f>L1484-K1484</f>
        <v>0.025694444448163267</v>
      </c>
      <c r="AI1484">
        <f>AH1484*24*60</f>
        <v>37.000000005355105</v>
      </c>
      <c r="AJ1484" t="e">
        <f>75728*X1484</f>
        <v>#VALUE!</v>
      </c>
    </row>
    <row r="1485" xml:space="preserve">
      <c r="A1485">
        <v>1232683</v>
      </c>
      <c r="B1485" t="str">
        <v>INCIDENTE</v>
      </c>
      <c r="C1485" t="str">
        <v>CERRADO</v>
      </c>
      <c r="D1485" t="str">
        <v>TIENDA</v>
      </c>
      <c r="E1485" t="str">
        <v>BALANZA</v>
      </c>
      <c r="F1485" t="str">
        <v>BALANZA</v>
      </c>
      <c r="G1485" t="str">
        <v>BALANZA</v>
      </c>
      <c r="H1485" t="str" xml:space="preserve">
        <v xml:space="preserve">Buenos días. Me colaboran con la calibración de las balanzas de la pos 14 y 15 de línea de cajas. Pos 14: S/N22032010553023 V/B 142386 Pos 15: S/N22032010553036 V/B 142393_x000d_
Área en donde se encuentra la Balanza_x000d_
_x000d_
Lineal de cajas</v>
      </c>
      <c r="I1485" t="str" xml:space="preserve">
        <v xml:space="preserve">Buenos días. Me colaboran con la calibración de las balanzas de la pos 14 y 15 de línea de cajas. Pos 14: S/N22032010553023 V/B 142386 Pos 15: S/N22032010553036 V/B 142393_x000d_
Área en donde se encuentra la Balanza_x000d_
_x000d_
Lineal de cajas</v>
      </c>
      <c r="J1485" t="str">
        <v>"Se realiza la revisión de la balanza; se retira el precinto numero 7380000000627 y se procede con la calibración de la balanza. Luego se hacen las respectivas pruebas y salen correctas. Se coloca el precinto numero 7380000000787 y se deja operativa la balanza. NII: B142386 - Se realiza la revisión de la balanza; se retira el precinto numero XAA2950000499376 y se procede con la calibración de la balanza. Luego se hacen las respectivas pruebas y salen correctas. Se coloca el precinto numero 7380000000788 y se deja operativa la balanza. NII: B142393.</v>
      </c>
      <c r="K1485">
        <v>45733.49444444444</v>
      </c>
      <c r="L1485">
        <v>45733.615277777775</v>
      </c>
      <c r="M1485">
        <v>45734</v>
      </c>
      <c r="N1485" t="str">
        <f>TEXT(M1485, "DDDD")</f>
        <v>martes</v>
      </c>
      <c r="O1485" t="str">
        <v>J015 JUMBO HAYUELOS</v>
      </c>
      <c r="P1485" t="str">
        <v>BOGOTA</v>
      </c>
      <c r="Q1485" t="str">
        <f>IF(ISBLANK(P1485),"0",(VLOOKUP(P1485,REGION,2,FALSE)))</f>
        <v>BOGOTA</v>
      </c>
      <c r="R1485" t="str">
        <v>ALEXANDER CASTILLO SOTELO</v>
      </c>
      <c r="S1485">
        <f>IF(ISBLANK(R1485),"0", VLOOKUP(R1485,PERSONAL,2,FALSE))</f>
        <v>80216449</v>
      </c>
      <c r="T1485" t="str">
        <v>ALIADO</v>
      </c>
      <c r="U1485">
        <v>0.375</v>
      </c>
      <c r="V1485">
        <v>0.4375</v>
      </c>
      <c r="W1485">
        <f>V1485-U1485</f>
        <v>0.0625</v>
      </c>
      <c r="X1485">
        <v>1</v>
      </c>
      <c r="Y1485">
        <f>NETWORKDAYS(K1485,M1485)</f>
        <v>2</v>
      </c>
      <c r="Z1485" t="str">
        <f>IF(Y1485&lt;=2,"CUMPLE","NO CUMPLE")</f>
        <v>CUMPLE</v>
      </c>
      <c r="AB1485" t="str">
        <v>POR TICKET</v>
      </c>
      <c r="AC1485" t="str">
        <f>TEXT(M1485,"mmmm")</f>
        <v>marzo</v>
      </c>
      <c r="AD1485" t="str">
        <f>TEXT(M1485,"yyyy")</f>
        <v>yyyy</v>
      </c>
      <c r="AE1485">
        <f>W1485*60*24</f>
        <v>90</v>
      </c>
      <c r="AF1485">
        <f>AE1485/60</f>
        <v>1.5</v>
      </c>
      <c r="AG1485">
        <f>AE1485/60</f>
        <v>1.5</v>
      </c>
      <c r="AH1485">
        <f>L1485-K1485</f>
        <v>0.12083333333430346</v>
      </c>
      <c r="AI1485">
        <f>AH1485*24*60</f>
        <v>174.00000000139698</v>
      </c>
      <c r="AJ1485">
        <f>75728*X1485</f>
        <v>75728</v>
      </c>
    </row>
    <row r="1486" xml:space="preserve">
      <c r="A1486">
        <v>1209595</v>
      </c>
      <c r="B1486" t="str">
        <v>INCIDENTE</v>
      </c>
      <c r="C1486" t="str">
        <v>CERRADO</v>
      </c>
      <c r="D1486" t="str">
        <v>TIENDA</v>
      </c>
      <c r="E1486" t="str">
        <v>POS</v>
      </c>
      <c r="F1486" t="str">
        <v>POS</v>
      </c>
      <c r="G1486" t="str">
        <v>POS</v>
      </c>
      <c r="H1486" t="str" xml:space="preserve">
        <v xml:space="preserve">Buen día; Favor con la pos 26 ya que el visor del cliente no está funcional; se reviso pero no prende_x000d_
Numero de caja_x000d_
_x000d_
26</v>
      </c>
      <c r="I1486" t="str" xml:space="preserve">
        <v xml:space="preserve">Buen día; Favor con la pos 26 ya que el visor del cliente no está funcional; se reviso pero no prende_x000d_
Numero de caja_x000d_
_x000d_
26</v>
      </c>
      <c r="J1486" t="str">
        <v>Se instala los dos visores clientes  en la pos 26y 27 correspondiendo a el area de electro y donas quedando operativos se enpacan los dos visores que se retiran y se dejan en la oficina de sistemas.se realiza el cambio de seriales con edwind bolaños y se hacen firmar el acta de traslados se escanean y se se envian a edwind bolaños</v>
      </c>
      <c r="K1486">
        <v>45734.7125</v>
      </c>
      <c r="L1486">
        <v>45734.72986111111</v>
      </c>
      <c r="M1486">
        <v>45735</v>
      </c>
      <c r="N1486" t="str">
        <f>TEXT(M1486, "DDDD")</f>
        <v>miércoles</v>
      </c>
      <c r="O1486" t="str">
        <v>J013 JUMBO VALLE DEL LILI</v>
      </c>
      <c r="P1486" t="str">
        <v>CALI</v>
      </c>
      <c r="Q1486" t="str">
        <f>IF(ISBLANK(P1486),"0",(VLOOKUP(P1486,REGION,2,FALSE)))</f>
        <v>OCCIDENTE</v>
      </c>
      <c r="R1486" t="str">
        <v>Sebastían Orozco Fajardo</v>
      </c>
      <c r="S1486">
        <v>1144104429</v>
      </c>
      <c r="T1486" t="str">
        <v>DIRECTO</v>
      </c>
      <c r="U1486">
        <v>0.6041666666666666</v>
      </c>
      <c r="V1486">
        <v>0.7291666666666666</v>
      </c>
      <c r="W1486">
        <f>V1486-U1486</f>
        <v>0.125</v>
      </c>
      <c r="X1486">
        <v>1</v>
      </c>
      <c r="Y1486">
        <f>NETWORKDAYS(K1486,M1486)</f>
        <v>2</v>
      </c>
      <c r="Z1486" t="str">
        <f>IF(Y1486&lt;=2,"CUMPLE","NO CUMPLE")</f>
        <v>CUMPLE</v>
      </c>
      <c r="AB1486" t="str">
        <v>POR TICKET</v>
      </c>
      <c r="AC1486" t="str">
        <f>TEXT(M1486,"mmmm")</f>
        <v>marzo</v>
      </c>
      <c r="AD1486" t="str">
        <f>TEXT(M1486,"yyyy")</f>
        <v>yyyy</v>
      </c>
      <c r="AE1486">
        <f>W1486*60*24</f>
        <v>180</v>
      </c>
      <c r="AF1486">
        <f>AE1486/60</f>
        <v>3</v>
      </c>
      <c r="AG1486">
        <f>AE1486/60</f>
        <v>3</v>
      </c>
      <c r="AH1486">
        <f>L1486-K1486</f>
        <v>0.01736111110949423</v>
      </c>
      <c r="AI1486">
        <f>AH1486*24*60</f>
        <v>24.999999997671694</v>
      </c>
      <c r="AJ1486">
        <f>75728*X1486</f>
        <v>75728</v>
      </c>
    </row>
    <row r="1487" xml:space="preserve">
      <c r="A1487">
        <v>1209602</v>
      </c>
      <c r="B1487" t="str">
        <v>INCIDENTE</v>
      </c>
      <c r="C1487" t="str">
        <v>CERRADO</v>
      </c>
      <c r="D1487" t="str">
        <v>TIENDA</v>
      </c>
      <c r="E1487" t="str">
        <v>POS</v>
      </c>
      <c r="F1487" t="str">
        <v>POS</v>
      </c>
      <c r="G1487" t="str">
        <v>POS</v>
      </c>
      <c r="H1487" t="str" xml:space="preserve">
        <v xml:space="preserve">Buen día; Favor me colaboran con la pos 27 ya que no está funcionando el visor del cliente; se encuentra apagada Agradezco su pronta solución_x000d_
Numero de caja_x000d_
_x000d_
27</v>
      </c>
      <c r="I1487" t="str" xml:space="preserve">
        <v xml:space="preserve">Buen día; Favor me colaboran con la pos 27 ya que no está funcionando el visor del cliente; se encuentra apagada Agradezco su pronta solución_x000d_
Numero de caja_x000d_
_x000d_
27</v>
      </c>
      <c r="J1487" t="str">
        <v>Se instala los dos visores clientes  en la pos 26y 27 correspondiendo a el area de electro y donas quedando operativos se enpacan los dos visores que se retiran y se dejan en la oficina de sistemas.se realiza el cambio de seriales con edwind bolaños y se hacen firmar el acta de traslados se escanean y se se envian a edwind bolaños</v>
      </c>
      <c r="K1487">
        <v>45734.709027777775</v>
      </c>
      <c r="L1487">
        <v>45734.731944444444</v>
      </c>
      <c r="M1487">
        <v>45735</v>
      </c>
      <c r="N1487" t="str">
        <f>TEXT(M1487, "DDDD")</f>
        <v>miércoles</v>
      </c>
      <c r="O1487" t="str">
        <v>J013 JUMBO VALLE DEL LILI</v>
      </c>
      <c r="P1487" t="str">
        <v>CALI</v>
      </c>
      <c r="Q1487" t="str">
        <f>IF(ISBLANK(P1487),"0",(VLOOKUP(P1487,REGION,2,FALSE)))</f>
        <v>OCCIDENTE</v>
      </c>
      <c r="R1487" t="str">
        <v>Sebastían Orozco Fajardo</v>
      </c>
      <c r="S1487">
        <v>1144104429</v>
      </c>
      <c r="T1487" t="str">
        <v>DIRECTO</v>
      </c>
      <c r="U1487">
        <v>0.6041666666666666</v>
      </c>
      <c r="V1487">
        <v>0.7291666666666666</v>
      </c>
      <c r="W1487">
        <f>V1487-U1487</f>
        <v>0.125</v>
      </c>
      <c r="X1487">
        <v>1</v>
      </c>
      <c r="Y1487">
        <f>NETWORKDAYS(K1487,M1487)</f>
        <v>2</v>
      </c>
      <c r="Z1487" t="str">
        <f>IF(Y1487&lt;=2,"CUMPLE","NO CUMPLE")</f>
        <v>CUMPLE</v>
      </c>
      <c r="AB1487" t="str">
        <v>POR TICKET</v>
      </c>
      <c r="AC1487" t="str">
        <f>TEXT(M1487,"mmmm")</f>
        <v>marzo</v>
      </c>
      <c r="AD1487" t="str">
        <f>TEXT(M1487,"yyyy")</f>
        <v>yyyy</v>
      </c>
      <c r="AE1487">
        <f>W1487*60*24</f>
        <v>180</v>
      </c>
      <c r="AF1487">
        <f>AE1487/60</f>
        <v>3</v>
      </c>
      <c r="AG1487">
        <f>AE1487/60</f>
        <v>3</v>
      </c>
      <c r="AH1487">
        <f>L1487-K1487</f>
        <v>0.022916666668606922</v>
      </c>
      <c r="AI1487">
        <f>AH1487*24*60</f>
        <v>33.00000000279397</v>
      </c>
      <c r="AJ1487">
        <f>75728*X1487</f>
        <v>75728</v>
      </c>
    </row>
    <row r="1488" xml:space="preserve">
      <c r="A1488">
        <v>1232948</v>
      </c>
      <c r="B1488" t="str">
        <v>INCIDENTE</v>
      </c>
      <c r="C1488" t="str">
        <v>CERRADO</v>
      </c>
      <c r="D1488" t="str">
        <v>TIENDA</v>
      </c>
      <c r="E1488" t="str">
        <v>PDA</v>
      </c>
      <c r="F1488" t="str">
        <v>PDA</v>
      </c>
      <c r="G1488" t="str">
        <v>PDA</v>
      </c>
      <c r="H1488" t="str" xml:space="preserve">
        <v xml:space="preserve">la PDA se bloqueo desde el Android y no dela ingresar a los aplicativos._x000d_
Sección en la tienda o ubicación del usuario_x000d_
_x000d_
Control perdidas_x000d_
_x000d_
Jefe de área asignación de la PDT_x000d_
_x000d_
Paola Andrea Jimenez</v>
      </c>
      <c r="I1488" t="str" xml:space="preserve">
        <v xml:space="preserve">la PDA se bloqueo desde el Android y no dela ingresar a los aplicativos._x000d_
Sección en la tienda o ubicación del usuario_x000d_
_x000d_
Control perdidas_x000d_
_x000d_
Jefe de área asignación de la PDT_x000d_
_x000d_
Paola Andrea Jimenez</v>
      </c>
      <c r="J1488" t="str">
        <v>Se realiza asistencia de soporte a sitio y se solicitan permisos de ingreso a la entidad y se ubica a el usuario para tomar acciones en el equipo PDA Honeywell la cual solicita credenciales de acceso Android impidiendo el ingreso; mesa de soporte indica que se requiere realizar formateo; por lo que se inicia la descarga del firmware base y la descarga del la última versión actualizada; se montan archivos en Microsd y se deshabilita la seguridad del bootloader para iniciar el recovery de la pda; se ejecuta los archivos de imagen quedando software instalado en su última versión. Se inicia con la configuración y parametrización de las herramientas y aplicaciones de la entidad; se deja pda habilitada con la conexión de red accesible; se configura perfil de acceso y se entrega pda a usuario quien realiza pruebas de funcionamiento; pda queda operativa y funcional"</v>
      </c>
      <c r="K1488">
        <v>45735.46041666667</v>
      </c>
      <c r="L1488">
        <v>45735.56458333333</v>
      </c>
      <c r="M1488">
        <v>45735</v>
      </c>
      <c r="N1488" t="str">
        <f>TEXT(M1488, "DDDD")</f>
        <v>miércoles</v>
      </c>
      <c r="O1488" t="str">
        <v>J036 JUMBO POPAYAN CAMPANARIO</v>
      </c>
      <c r="P1488" t="str">
        <v>POPAYAN</v>
      </c>
      <c r="Q1488" t="str">
        <f>IF(ISBLANK(P1488),"0",(VLOOKUP(P1488,REGION,2,FALSE)))</f>
        <v>OCCIDENTE</v>
      </c>
      <c r="R1488" t="str">
        <v>Jhon Alexander Vasquez Revelo</v>
      </c>
      <c r="S1488" t="e">
        <f>IF(ISBLANK(R1488),"0", VLOOKUP(R1488,PERSONAL,2,FALSE))</f>
        <v>#N/A</v>
      </c>
      <c r="T1488" t="str">
        <v>DIRECTO</v>
      </c>
      <c r="U1488">
        <v>0.5416666666666666</v>
      </c>
      <c r="V1488">
        <v>0.6875</v>
      </c>
      <c r="W1488">
        <f>V1488-U1488</f>
        <v>0.14583333333333337</v>
      </c>
      <c r="X1488" t="str">
        <v>1;5</v>
      </c>
      <c r="Y1488">
        <f>NETWORKDAYS(K1488,M1488)</f>
        <v>1</v>
      </c>
      <c r="Z1488" t="str">
        <f>IF(Y1488&lt;=2,"CUMPLE","NO CUMPLE")</f>
        <v>CUMPLE</v>
      </c>
      <c r="AB1488" t="str">
        <v>POR TICKET</v>
      </c>
      <c r="AC1488" t="str">
        <f>TEXT(M1488,"mmmm")</f>
        <v>marzo</v>
      </c>
      <c r="AD1488" t="str">
        <f>TEXT(M1488,"yyyy")</f>
        <v>yyyy</v>
      </c>
      <c r="AE1488">
        <f>W1488*60*24</f>
        <v>210.00000000000006</v>
      </c>
      <c r="AF1488">
        <f>AE1488/60</f>
        <v>3.500000000000001</v>
      </c>
      <c r="AG1488">
        <f>AE1488/60</f>
        <v>3.500000000000001</v>
      </c>
      <c r="AH1488">
        <f>L1488-K1488</f>
        <v>0.10416666666424135</v>
      </c>
      <c r="AI1488">
        <f>AH1488*24*60</f>
        <v>149.99999999650754</v>
      </c>
      <c r="AJ1488" t="e">
        <f>75728*X1488</f>
        <v>#VALUE!</v>
      </c>
    </row>
    <row r="1489" xml:space="preserve">
      <c r="A1489">
        <v>1235451</v>
      </c>
      <c r="B1489" t="str">
        <v>INCIDENTE</v>
      </c>
      <c r="C1489" t="str">
        <v>CERRADO</v>
      </c>
      <c r="D1489" t="str">
        <v>TIENDA</v>
      </c>
      <c r="E1489" t="str">
        <v>BALANZA</v>
      </c>
      <c r="F1489" t="str">
        <v>BALANZA</v>
      </c>
      <c r="G1489" t="str">
        <v>BALANZA</v>
      </c>
      <c r="H1489" t="str" xml:space="preserve">
        <v xml:space="preserve">Ruptura precinto CRC. Se requiere nuevo precinto. TITULAR INSTRUMENTO DE MEDICION: JUMBO LAS VEGAS NII: B146832 MARCA: METTLER TOLEDO MODELO: BPLUS T2M-LDS NÚMERO DE SERIE: C151225941 ESTADO: En servicio También se requiere cambió de ubicación de J022 Jumbo las vegas. El equipo se encuentra asignado actualmente a J024 Jumbo Premium plaza_x000d_
_x000d_
Datos de servicio:_x000d_
_x000d_
Número Caso: 1235451_x000d_
_x000d_
Dirección: Cra 44 # 29 - 80_x000d_
_x000d_
Ciudad: Medellín_x000d_
_x000d_
Usuario: Mauricio Duque - 314 3592804_x000d_
_x000d_
Responsable Soporte: Johnny Alejandro García_x000d_
_x000d_
Celular: 317 434 57 84_x000d_
_x000d_
Serial: C151225941_x000d_
_x000d_
Actividad a realizar: Instalación de precinto_x000d_
_x000d_
Área en donde se encuentra la Balanza_x000d_
_x000d_
Rincón Jumbo</v>
      </c>
      <c r="I1489" t="str" xml:space="preserve">
        <v xml:space="preserve">Ruptura precinto CRC. Se requiere nuevo precinto. TITULAR INSTRUMENTO DE MEDICION: JUMBO LAS VEGAS NII: B146832 MARCA: METTLER TOLEDO MODELO: BPLUS T2M-LDS NÚMERO DE SERIE: C151225941 ESTADO: En servicio También se requiere cambió de ubicación de J022 Jumbo las vegas. El equipo se encuentra asignado actualmente a J024 Jumbo Premium plaza_x000d_
_x000d_
Datos de servicio:_x000d_
_x000d_
Número Caso: 1235451_x000d_
_x000d_
Dirección: Cra 44 # 29 - 80_x000d_
_x000d_
Ciudad: Medellín_x000d_
_x000d_
Usuario: Mauricio Duque - 314 3592804_x000d_
_x000d_
Responsable Soporte: Johnny Alejandro García_x000d_
_x000d_
Celular: 317 434 57 84_x000d_
_x000d_
Serial: C151225941_x000d_
_x000d_
Actividad a realizar: Instalación de precinto_x000d_
_x000d_
Área en donde se encuentra la Balanza_x000d_
_x000d_
Rincón Jumbo</v>
      </c>
      <c r="J1489" t="str" xml:space="preserve">
        <v xml:space="preserve">actividad o fallo: Ruptura precinto CRC. Se requiere nuevo precinto.  _x000d_
NII: B146832 _x000d_
MARCA: METTLER TOLEDO _x000d_
MODELO: BPLUS T2M-LDS _x000d_
NÚMERO DE SERIE: C151225941 _x000d_
ESTADO: En servicio _x000d_
Causa: se observa que la balanza no cuenta con precinto de sticker el técnico procede a hacer la manipulación y a dejar el sticker correctamente._x000d_
Solución: se llega a sitio se procede a revisar la balanza con número de serial:C151225941 y se observa que no tiene el precinto se procede a poner el precinto con número:7380 000000713 a la balanza  y NIL:B146832 tomando la evidencia fotográfica correspondiente y dejándola en el acta.</v>
      </c>
      <c r="K1489">
        <v>45734.73819444444</v>
      </c>
      <c r="L1489">
        <v>45734.78194444445</v>
      </c>
      <c r="M1489">
        <v>45736</v>
      </c>
      <c r="N1489" t="str">
        <f>TEXT(M1489, "DDDD")</f>
        <v>jueves</v>
      </c>
      <c r="O1489" t="str" xml:space="preserve">
        <v xml:space="preserve">J024 JUMBO PREMIUM PLAZA_x000d_
_x000d_
</v>
      </c>
      <c r="P1489" t="str">
        <v>MEDELLIN</v>
      </c>
      <c r="Q1489" t="str">
        <f>IF(ISBLANK(P1489),"0",(VLOOKUP(P1489,REGION,2,FALSE)))</f>
        <v>CENTRO</v>
      </c>
      <c r="R1489" t="str">
        <v>Carlos Mario Morelo Durango</v>
      </c>
      <c r="S1489" t="e">
        <f>IF(ISBLANK(R1489),"0", VLOOKUP(R1489,PERSONAL,2,FALSE))</f>
        <v>#N/A</v>
      </c>
      <c r="T1489" t="str">
        <v>DIRECTO</v>
      </c>
      <c r="U1489">
        <v>0.375</v>
      </c>
      <c r="V1489">
        <v>0.4166666666666667</v>
      </c>
      <c r="W1489">
        <f>V1489-U1489</f>
        <v>0.041666666666666685</v>
      </c>
      <c r="X1489">
        <v>1</v>
      </c>
      <c r="Y1489">
        <f>NETWORKDAYS(K1489,M1489)</f>
        <v>3</v>
      </c>
      <c r="Z1489" t="str">
        <f>IF(Y1489&lt;=2,"CUMPLE","NO CUMPLE")</f>
        <v>NO CUMPLE</v>
      </c>
      <c r="AB1489" t="str">
        <v>POR TICKET</v>
      </c>
      <c r="AC1489" t="str">
        <f>TEXT(M1489,"mmmm")</f>
        <v>marzo</v>
      </c>
      <c r="AD1489" t="str">
        <f>TEXT(M1489,"yyyy")</f>
        <v>yyyy</v>
      </c>
      <c r="AE1489">
        <f>W1489*60*24</f>
        <v>60.00000000000002</v>
      </c>
      <c r="AF1489">
        <f>AE1489/60</f>
        <v>1.0000000000000004</v>
      </c>
      <c r="AG1489">
        <f>AE1489/60</f>
        <v>1.0000000000000004</v>
      </c>
      <c r="AH1489">
        <f>L1489-K1489</f>
        <v>0.043750000004365575</v>
      </c>
      <c r="AI1489">
        <f>AH1489*24*60</f>
        <v>63.00000000628643</v>
      </c>
      <c r="AJ1489">
        <f>75728*X1489</f>
        <v>75728</v>
      </c>
    </row>
    <row r="1490">
      <c r="A1490">
        <v>1215653</v>
      </c>
      <c r="B1490" t="str">
        <v>INCIDENTE</v>
      </c>
      <c r="C1490" t="str">
        <v>CERRADO</v>
      </c>
      <c r="D1490" t="str">
        <v>TIENDA</v>
      </c>
      <c r="E1490" t="str">
        <v>BALANZA</v>
      </c>
      <c r="F1490" t="str">
        <v>BALANZA</v>
      </c>
      <c r="G1490" t="str">
        <v>BALANZA</v>
      </c>
      <c r="H1490" t="str">
        <v>balanza fruver ip 10.131.124.55 para un cargue de precios y revision ya que el teclado no esta funcionando</v>
      </c>
      <c r="I1490" t="str">
        <v>balanza fruver ip 10.131.124.55 para un cargue de precios y revision ya que el teclado no esta funcionando</v>
      </c>
      <c r="J1490" t="str">
        <v>Se realiza cambio de teclado de labalaza de fruver con serial CO13217219; Se instala teclado se realiza limpieza a la balanza y se realizan pruebas con el usuario quedando operativa</v>
      </c>
      <c r="K1490">
        <v>45735.76458333333</v>
      </c>
      <c r="L1490">
        <v>45735.78194444445</v>
      </c>
      <c r="M1490">
        <v>45736</v>
      </c>
      <c r="N1490" t="str">
        <f>TEXT(M1490, "DDDD")</f>
        <v>jueves</v>
      </c>
      <c r="O1490" t="str">
        <v>J031 JUMBO CALI CHIPICHAPE</v>
      </c>
      <c r="P1490" t="str">
        <v>CALI</v>
      </c>
      <c r="Q1490" t="str">
        <f>IF(ISBLANK(P1490),"0",(VLOOKUP(P1490,REGION,2,FALSE)))</f>
        <v>OCCIDENTE</v>
      </c>
      <c r="R1490" t="str">
        <v>Sebastían Orozco Fajardo</v>
      </c>
      <c r="S1490">
        <v>1144104429</v>
      </c>
      <c r="T1490" t="str">
        <v>DIRECTO</v>
      </c>
      <c r="U1490">
        <v>0.34375</v>
      </c>
      <c r="V1490">
        <v>0.4583333333333333</v>
      </c>
      <c r="W1490">
        <f>V1490-U1490</f>
        <v>0.11458333333333331</v>
      </c>
      <c r="X1490">
        <v>1</v>
      </c>
      <c r="Y1490">
        <f>NETWORKDAYS(K1490,M1490)</f>
        <v>2</v>
      </c>
      <c r="Z1490" t="str">
        <f>IF(Y1490&lt;=2,"CUMPLE","NO CUMPLE")</f>
        <v>CUMPLE</v>
      </c>
      <c r="AB1490" t="str">
        <v>POR TICKET</v>
      </c>
      <c r="AC1490" t="str">
        <f>TEXT(M1490,"mmmm")</f>
        <v>marzo</v>
      </c>
      <c r="AD1490" t="str">
        <f>TEXT(M1490,"yyyy")</f>
        <v>yyyy</v>
      </c>
      <c r="AE1490">
        <f>W1490*60*24</f>
        <v>164.99999999999997</v>
      </c>
      <c r="AF1490">
        <f>AE1490/60</f>
        <v>2.7499999999999996</v>
      </c>
      <c r="AG1490">
        <f>AE1490/60</f>
        <v>2.7499999999999996</v>
      </c>
      <c r="AH1490">
        <f>L1490-K1490</f>
        <v>0.01736111111677019</v>
      </c>
      <c r="AI1490">
        <f>AH1490*24*60</f>
        <v>25.000000008149073</v>
      </c>
      <c r="AJ1490">
        <f>75728*X1490</f>
        <v>75728</v>
      </c>
    </row>
    <row r="1491" xml:space="preserve">
      <c r="A1491">
        <v>1235392</v>
      </c>
      <c r="B1491" t="str">
        <v>INCIDENTE</v>
      </c>
      <c r="C1491" t="str">
        <v>CERRADO</v>
      </c>
      <c r="D1491" t="str">
        <v>TIENDA</v>
      </c>
      <c r="E1491" t="str">
        <v>ACOMPAÑAMIENTO</v>
      </c>
      <c r="F1491" t="str">
        <v>ACOMPAÑAMIENTO</v>
      </c>
      <c r="G1491" t="str">
        <v>ACOMPAÑAMIENTO</v>
      </c>
      <c r="H1491" t="str" xml:space="preserve">
        <v xml:space="preserve">Por tema de adecuación de Smartfit en la tienda Metro Mosquera se requiere realizar apagado general de la tienda para poder conectar la acometida electrica del local smartfit._x000d_
AREA EN DONDE SE UBICA EL EQUIPO_x000d_
_x000d_
Tienda en General</v>
      </c>
      <c r="I1491" t="str" xml:space="preserve">
        <v xml:space="preserve">Por tema de adecuación de Smartfit en la tienda Metro Mosquera se requiere realizar apagado general de la tienda para poder conectar la acometida electrica del local smartfit._x000d_
AREA EN DONDE SE UBICA EL EQUIPO_x000d_
_x000d_
Tienda en General</v>
      </c>
      <c r="J1491" t="str" xml:space="preserve">
        <v xml:space="preserve">Se realizo visita para verificar el funcionamiento de servidor y de los POS de cajas. Se realizo el encendido de todas las pos a las 6:30 am se verifico el funcionamiento correcto de las pos en servicio linea de cajas._x000d_
Sistema de POS de la tienda operando correctamente.</v>
      </c>
      <c r="K1491">
        <v>45734.76111111111</v>
      </c>
      <c r="L1491">
        <v>45734.76180555556</v>
      </c>
      <c r="M1491">
        <v>45736</v>
      </c>
      <c r="N1491" t="str">
        <f>TEXT(M1491, "DDDD")</f>
        <v>jueves</v>
      </c>
      <c r="O1491" t="str">
        <v>M073 METRO MOSQUERA</v>
      </c>
      <c r="P1491" t="str">
        <v>MOSQUERA</v>
      </c>
      <c r="Q1491" t="str">
        <f>IF(ISBLANK(P1491),"0",(VLOOKUP(P1491,REGION,2,FALSE)))</f>
        <v>BOGOTA</v>
      </c>
      <c r="R1491" t="str">
        <v>Omar Enrique Gómez Cuellar</v>
      </c>
      <c r="S1491">
        <v>79379211</v>
      </c>
      <c r="T1491" t="str">
        <v>DIRECTO</v>
      </c>
      <c r="U1491">
        <v>0.25</v>
      </c>
      <c r="V1491">
        <v>0.3819444444444444</v>
      </c>
      <c r="W1491">
        <f>V1491-U1491</f>
        <v>0.13194444444444442</v>
      </c>
      <c r="X1491">
        <v>1</v>
      </c>
      <c r="Y1491">
        <f>NETWORKDAYS(K1491,M1491)</f>
        <v>3</v>
      </c>
      <c r="Z1491" t="str">
        <f>IF(Y1491&lt;=2,"CUMPLE","NO CUMPLE")</f>
        <v>NO CUMPLE</v>
      </c>
      <c r="AB1491" t="str">
        <v>POR TICKET</v>
      </c>
      <c r="AC1491" t="str">
        <f>TEXT(M1491,"mmmm")</f>
        <v>marzo</v>
      </c>
      <c r="AD1491" t="str">
        <f>TEXT(M1491,"yyyy")</f>
        <v>yyyy</v>
      </c>
      <c r="AE1491">
        <f>W1491*60*24</f>
        <v>189.99999999999997</v>
      </c>
      <c r="AF1491">
        <f>AE1491/60</f>
        <v>3.166666666666666</v>
      </c>
      <c r="AG1491">
        <f>AE1491/60</f>
        <v>3.166666666666666</v>
      </c>
      <c r="AH1491">
        <f>L1491-K1491</f>
        <v>0.0006944444467080757</v>
      </c>
      <c r="AI1491">
        <f>AH1491*24*60</f>
        <v>1.000000003259629</v>
      </c>
      <c r="AJ1491">
        <f>75728*X1491</f>
        <v>75728</v>
      </c>
    </row>
    <row r="1492" xml:space="preserve">
      <c r="A1492" t="str">
        <v>1229990 - 1229996</v>
      </c>
      <c r="B1492" t="str">
        <v>INCIDENTE</v>
      </c>
      <c r="C1492" t="str">
        <v>CERRADO</v>
      </c>
      <c r="D1492" t="str">
        <v>TIENDA</v>
      </c>
      <c r="E1492" t="str">
        <v>ACOMPAÑAMIENTO</v>
      </c>
      <c r="F1492" t="str">
        <v>ACOMPAÑAMIENTO</v>
      </c>
      <c r="G1492" t="str">
        <v>ACOMPAÑAMIENTO</v>
      </c>
      <c r="H1492" t="str" xml:space="preserve">
        <v xml:space="preserve">Se solicita soporte para validación de equipos el día martes 20 de marzo 2025 a las 6:30 en la tienda metro Pitalito ; ya que se realizaran trabajos eléctricos en la noches por la remodelación que se tienes en tienda ._x000d_
Indicar la ubicación del computador en la tienda o sede_x000d_
_x000d_
piso</v>
      </c>
      <c r="I1492" t="str" xml:space="preserve">
        <v xml:space="preserve">Se solicita soporte para validación de equipos el día martes 21 de marzo 2025 a las 6:30 en la tienda metro Pitalito ; ya que se realizaran trabajos eléctricos en la noches por la remodelación que se tienes en tienda ._x000d_
AREA EN DONDE SE UBICA EL EQUIPO_x000d_
_x000d_
piso</v>
      </c>
      <c r="J1492" t="str" xml:space="preserve">
        <v xml:space="preserve">Solución del ticket número 1229990 y 1229996; en Metro de Pitalito._x000d_
Siendo las 6:30 am se realizó ingreso y se registro con el área de seguridad. Se procedió a organizar la sala de sistemas; preparando _x000d_
algunos equipos para dar de baja y organizándolos en la misma sala y seleccionando y destruyendo equipos anteriormente _x000d_
seleccionados disponiéndolos de manera adecuada en el área de recibo. Siendo la 1:00 pm se realiza retiro. De esta forma se da por _x000d_
terminado el ticket 1229990 en la ciudad de Pitalito; almacén Metro</v>
      </c>
      <c r="K1492">
        <v>45730.62222222222</v>
      </c>
      <c r="L1492">
        <v>45730.82847222222</v>
      </c>
      <c r="M1492">
        <v>45736</v>
      </c>
      <c r="N1492" t="str">
        <f>TEXT(M1492, "DDDD")</f>
        <v>jueves</v>
      </c>
      <c r="O1492" t="str">
        <v>M179 METRO PITALITO</v>
      </c>
      <c r="P1492" t="str">
        <v>PITALITO</v>
      </c>
      <c r="Q1492" t="str">
        <f>IF(ISBLANK(P1492),"0",(VLOOKUP(P1492,REGION,2,FALSE)))</f>
        <v>OCCIDENTE</v>
      </c>
      <c r="R1492" t="str">
        <v>Michael Smit Villabon Trujillo</v>
      </c>
      <c r="S1492" t="e">
        <f>IF(ISBLANK(R1492),"0", VLOOKUP(R1492,PERSONAL,2,FALSE))</f>
        <v>#N/A</v>
      </c>
      <c r="T1492" t="str">
        <v>ALIADO</v>
      </c>
      <c r="U1492">
        <v>0.3333333333333333</v>
      </c>
      <c r="V1492">
        <v>0.5416666666666666</v>
      </c>
      <c r="W1492">
        <f>V1492-U1492</f>
        <v>0.20833333333333331</v>
      </c>
      <c r="X1492">
        <v>2</v>
      </c>
      <c r="Y1492">
        <f>NETWORKDAYS(K1492,M1492)</f>
        <v>5</v>
      </c>
      <c r="Z1492" t="str">
        <f>IF(Y1492&lt;=2,"CUMPLE","NO CUMPLE")</f>
        <v>NO CUMPLE</v>
      </c>
      <c r="AB1492" t="str">
        <v>POR TICKET</v>
      </c>
      <c r="AC1492" t="str">
        <f>TEXT(M1492,"mmmm")</f>
        <v>marzo</v>
      </c>
      <c r="AD1492" t="str">
        <f>TEXT(M1492,"yyyy")</f>
        <v>yyyy</v>
      </c>
      <c r="AE1492">
        <f>W1492*60*24</f>
        <v>299.99999999999994</v>
      </c>
      <c r="AF1492">
        <f>AE1492/60</f>
        <v>4.999999999999999</v>
      </c>
      <c r="AG1492">
        <f>AE1492/60</f>
        <v>4.999999999999999</v>
      </c>
      <c r="AH1492">
        <f>L1492-K1492</f>
        <v>0.20625000000291038</v>
      </c>
      <c r="AI1492">
        <f>AH1492*24*60</f>
        <v>297.00000000419095</v>
      </c>
      <c r="AJ1492">
        <f>75728*X1492</f>
        <v>151456</v>
      </c>
    </row>
    <row r="1493" xml:space="preserve">
      <c r="A1493">
        <v>1238727</v>
      </c>
      <c r="B1493" t="str">
        <v>INCIDENTE</v>
      </c>
      <c r="C1493" t="str">
        <v>CERRADO</v>
      </c>
      <c r="D1493" t="str">
        <v>TIENDA</v>
      </c>
      <c r="E1493" t="str">
        <v>BALANZA</v>
      </c>
      <c r="F1493" t="str">
        <v>BALANZA</v>
      </c>
      <c r="G1493" t="str">
        <v>BALANZA</v>
      </c>
      <c r="H1493" t="str" xml:space="preserve">
        <v xml:space="preserve">buen día solicito de colaboración con soporte técnico para hacer instalación de partes Keypad English bPlusT2 ; en la balanza de mesa con seria C329521543 ubicada en la sección de carnes y C329514836 Printhead TH 2inch FreshBase bPlusH2 T2 ; Printer Platen FreshBase bPlusC2 T2. Cualquier consulta llamar al soporte 3174372365_x000d_
Indica la ubicacion de tu balanza en la tienda_x000d_
_x000d_
carnes</v>
      </c>
      <c r="I1493" t="str" xml:space="preserve">
        <v xml:space="preserve">buen día solicito de colaboración con soporte técnico para hacer instalación de partes Keypad English bPlusT2 ; en la balanza de mesa con seria C329521543 ubicada en la sección de carnes y C329514836 Printhead TH 2inch FreshBase bPlusH2 T2 ; Printer Platen FreshBase bPlusC2 T2. Cualquier consulta llamar al soporte 3174372365_x000d_
Indica la ubicacion de tu balanza en la tienda_x000d_
_x000d_
carnes</v>
      </c>
      <c r="J1493" t="str" xml:space="preserve">
        <v xml:space="preserve">Solución del ticket número 1238727; en Metro de Pitalito._x000d_
Siendo las 1:00 pm se realizó ingreso y se registro con el área de seguridad. Se procedió a identificar las piezas de reemplazo del equipo _x000d_
afectado y se empezó a desarmar este para su instalación. Se reemplaza tanto teclado como cabezal del equipo. A la hora de _x000d_
reemplazar la tercer pieza se nota que una tuerca del equipo se encuentra en extremo oxidada y "rodada" impidiendo el desarme de la _x000d_
pieza aun usando distintas herramientas. Ante el problema se contacta al jefe Rafael Acosta para instrucción; se envía evidencia _x000d_
audiovisual del estado de la maquina y se le comunica al técnico que desista de la labor pues el equipo se dará de baja debido a su _x000d_
precario estado. Se procede a retirar las piezas del equipo que aun pueden retirarse; se arma de nuevo y se separa el quipo dejándolo _x000d_
en la sala de sistemas. Siendo las 4:45 pm se realiza retiro. De esta forma se da por terminado el ticket 1238727 en la ciudad de _x000d_
Pitalito; almacén Metro.</v>
      </c>
      <c r="K1493">
        <v>45736.50833333333</v>
      </c>
      <c r="L1493">
        <v>45736.603472222225</v>
      </c>
      <c r="M1493">
        <v>45736</v>
      </c>
      <c r="N1493" t="str">
        <f>TEXT(M1493, "DDDD")</f>
        <v>jueves</v>
      </c>
      <c r="O1493" t="str">
        <v>M179 METRO PITALITO</v>
      </c>
      <c r="P1493" t="str">
        <v>PITALITO</v>
      </c>
      <c r="Q1493" t="str">
        <f>IF(ISBLANK(P1493),"0",(VLOOKUP(P1493,REGION,2,FALSE)))</f>
        <v>OCCIDENTE</v>
      </c>
      <c r="R1493" t="str">
        <v>Michael Smit Villabon Trujillo</v>
      </c>
      <c r="S1493" t="e">
        <f>IF(ISBLANK(R1493),"0", VLOOKUP(R1493,PERSONAL,2,FALSE))</f>
        <v>#N/A</v>
      </c>
      <c r="T1493" t="str">
        <v>ALIADO</v>
      </c>
      <c r="U1493">
        <v>0.5416666666666666</v>
      </c>
      <c r="V1493">
        <v>0.6979166666666666</v>
      </c>
      <c r="W1493">
        <f>V1493-U1493</f>
        <v>0.15625</v>
      </c>
      <c r="X1493" t="str">
        <v>1;5</v>
      </c>
      <c r="Y1493">
        <f>NETWORKDAYS(K1493,M1493)</f>
        <v>1</v>
      </c>
      <c r="Z1493" t="str">
        <f>IF(Y1493&lt;=2,"CUMPLE","NO CUMPLE")</f>
        <v>CUMPLE</v>
      </c>
      <c r="AB1493" t="str">
        <v>POR TICKET</v>
      </c>
      <c r="AC1493" t="str">
        <f>TEXT(M1493,"mmmm")</f>
        <v>marzo</v>
      </c>
      <c r="AD1493" t="str">
        <f>TEXT(M1493,"yyyy")</f>
        <v>yyyy</v>
      </c>
      <c r="AE1493">
        <f>W1493*60*24</f>
        <v>225</v>
      </c>
      <c r="AF1493">
        <f>AE1493/60</f>
        <v>3.75</v>
      </c>
      <c r="AG1493">
        <f>AE1493/60</f>
        <v>3.75</v>
      </c>
      <c r="AH1493">
        <f>L1493-K1493</f>
        <v>0.09513888889341615</v>
      </c>
      <c r="AI1493">
        <f>AH1493*24*60</f>
        <v>137.00000000651926</v>
      </c>
      <c r="AJ1493" t="e">
        <f>75728*X1493</f>
        <v>#VALUE!</v>
      </c>
    </row>
    <row r="1494" xml:space="preserve">
      <c r="A1494">
        <v>1239474</v>
      </c>
      <c r="B1494" t="str">
        <v>SOLICITUD</v>
      </c>
      <c r="C1494" t="str">
        <v>CERRADO</v>
      </c>
      <c r="D1494" t="str">
        <v>TIENDA</v>
      </c>
      <c r="E1494" t="str">
        <v>ACOMPAÑAMIENTO</v>
      </c>
      <c r="F1494" t="str">
        <v>ACOMPAÑAMIENTO</v>
      </c>
      <c r="G1494" t="str">
        <v>ACOMPAÑAMIENTO</v>
      </c>
      <c r="H1494" t="str">
        <v>Se requiere apoyo para validación de inventario en EDS Girardot; de acuerdo con listado contenido en archivo adjunto.</v>
      </c>
      <c r="I1494" t="str">
        <v>Se requiere apoyo para validación de inventario en EDS Girardot; de acuerdo con listado contenido en archivo adjunto.</v>
      </c>
      <c r="J1494" t="str" xml:space="preserve">
        <v xml:space="preserve">Siendo las 2:00 PM; se realizó el ingreso y registro con el área de seguridad. Seguidamente; me dirigí al EDS (estación de servicio) con el _x000d_
fin de comprobar y confirmar el inventario expuesto en el formulario de Excel. Se estableció comunicación directa con la ingeniera _x000d_
Giovanna para localizar todos los equipos. Gracias a la guía y ayuda del jefe de EDS; Brian; se logró completar el trabajo. Siendo las 4:45 _x000d_
PM; confirmo mi retiro de la sede.</v>
      </c>
      <c r="K1494">
        <v>45736.748611111114</v>
      </c>
      <c r="L1494">
        <v>45737.55069444444</v>
      </c>
      <c r="M1494">
        <v>45737</v>
      </c>
      <c r="N1494" t="str">
        <f>TEXT(M1494, "DDDD")</f>
        <v>viernes</v>
      </c>
      <c r="O1494" t="str" xml:space="preserve">
        <v xml:space="preserve">Z047 EDS GIRARDOT_x000d_
_x000d_
</v>
      </c>
      <c r="P1494" t="str">
        <v>GIRARDOT</v>
      </c>
      <c r="Q1494" t="str">
        <f>IF(ISBLANK(P1494),"0",(VLOOKUP(P1494,REGION,2,FALSE)))</f>
        <v>OCCIDENTE</v>
      </c>
      <c r="R1494" t="str">
        <v>Michael Smit Villabon Trujillo</v>
      </c>
      <c r="S1494" t="e">
        <f>IF(ISBLANK(R1494),"0", VLOOKUP(R1494,PERSONAL,2,FALSE))</f>
        <v>#N/A</v>
      </c>
      <c r="T1494" t="str">
        <v>ALIADO</v>
      </c>
      <c r="U1494">
        <v>0.5833333333333334</v>
      </c>
      <c r="V1494">
        <v>0.6979166666666666</v>
      </c>
      <c r="W1494">
        <f>V1494-U1494</f>
        <v>0.11458333333333326</v>
      </c>
      <c r="X1494">
        <v>1</v>
      </c>
      <c r="Y1494">
        <f>NETWORKDAYS(K1494,M1494)</f>
        <v>2</v>
      </c>
      <c r="Z1494" t="str">
        <f>IF(Y1494&lt;=2,"CUMPLE","NO CUMPLE")</f>
        <v>CUMPLE</v>
      </c>
      <c r="AB1494" t="str">
        <v>POR TICKET</v>
      </c>
      <c r="AC1494" t="str">
        <f>TEXT(M1494,"mmmm")</f>
        <v>marzo</v>
      </c>
      <c r="AD1494" t="str">
        <f>TEXT(M1494,"yyyy")</f>
        <v>yyyy</v>
      </c>
      <c r="AE1494">
        <f>W1494*60*24</f>
        <v>164.9999999999999</v>
      </c>
      <c r="AF1494">
        <f>AE1494/60</f>
        <v>2.7499999999999982</v>
      </c>
      <c r="AG1494">
        <f>AE1494/60</f>
        <v>2.7499999999999982</v>
      </c>
      <c r="AH1494">
        <f>L1494-K1494</f>
        <v>0.8020833333284827</v>
      </c>
      <c r="AI1494">
        <f>AH1494*24*60</f>
        <v>1154.999999993015</v>
      </c>
      <c r="AJ1494">
        <f>75728*X1494</f>
        <v>75728</v>
      </c>
    </row>
    <row r="1495" xml:space="preserve">
      <c r="A1495">
        <v>1239482</v>
      </c>
      <c r="B1495" t="str">
        <v>INCIDENTE</v>
      </c>
      <c r="C1495" t="str">
        <v>CERRADO</v>
      </c>
      <c r="D1495" t="str">
        <v>TIENDA</v>
      </c>
      <c r="E1495" t="str">
        <v>ACOMPAÑAMIENTO</v>
      </c>
      <c r="F1495" t="str">
        <v>ACOMPAÑAMIENTO</v>
      </c>
      <c r="G1495" t="str">
        <v>ACOMPAÑAMIENTO</v>
      </c>
      <c r="H1495" t="str">
        <v>Se requiere apoyo para validación de inventario en EDS Ibagué; de acuerdo con listado contenido en archivo adjunto.</v>
      </c>
      <c r="I1495" t="str">
        <v>Se requiere apoyo para validación de inventario en EDS Ibagué; de acuerdo con listado contenido en archivo adjunto.</v>
      </c>
      <c r="J1495" t="str" xml:space="preserve">
        <v xml:space="preserve">Se llegó al sitio a las 2:30 PM; iniciando asi la labor de validación del inventario revisando físicamente los seriales de los activos y _x000d_
comparándolos con los registrados en el archivo. No se encontraron novedades; todo estaba correcto. Se inventariaron un total de 9 _x000d_
activos; todos presentes físicamente y con los seriales correctos</v>
      </c>
      <c r="K1495">
        <v>45736.756944444445</v>
      </c>
      <c r="L1495">
        <v>45737.54791666667</v>
      </c>
      <c r="M1495">
        <v>45737</v>
      </c>
      <c r="N1495" t="str">
        <f>TEXT(M1495, "DDDD")</f>
        <v>viernes</v>
      </c>
      <c r="O1495" t="str">
        <v>Z042 EDS IBAGUE</v>
      </c>
      <c r="P1495" t="str">
        <v>IBAGUE</v>
      </c>
      <c r="Q1495" t="str">
        <f>IF(ISBLANK(P1495),"0",(VLOOKUP(P1495,REGION,2,FALSE)))</f>
        <v>OCCIDENTE</v>
      </c>
      <c r="R1495" t="str">
        <v>Michael Smit Villabon Trujillo</v>
      </c>
      <c r="S1495" t="e">
        <f>IF(ISBLANK(R1495),"0", VLOOKUP(R1495,PERSONAL,2,FALSE))</f>
        <v>#N/A</v>
      </c>
      <c r="T1495" t="str">
        <v>ALIADO</v>
      </c>
      <c r="U1495">
        <v>0.6041666666666666</v>
      </c>
      <c r="V1495">
        <v>0.71875</v>
      </c>
      <c r="W1495">
        <f>V1495-U1495</f>
        <v>0.11458333333333337</v>
      </c>
      <c r="X1495">
        <v>1</v>
      </c>
      <c r="Y1495">
        <f>NETWORKDAYS(K1495,M1495)</f>
        <v>2</v>
      </c>
      <c r="Z1495" t="str">
        <f>IF(Y1495&lt;=2,"CUMPLE","NO CUMPLE")</f>
        <v>CUMPLE</v>
      </c>
      <c r="AB1495" t="str">
        <v>POR TICKET</v>
      </c>
      <c r="AC1495" t="str">
        <f>TEXT(M1495,"mmmm")</f>
        <v>marzo</v>
      </c>
      <c r="AD1495" t="str">
        <f>TEXT(M1495,"yyyy")</f>
        <v>yyyy</v>
      </c>
      <c r="AE1495">
        <f>W1495*60*24</f>
        <v>165.00000000000006</v>
      </c>
      <c r="AF1495">
        <f>AE1495/60</f>
        <v>2.750000000000001</v>
      </c>
      <c r="AG1495">
        <f>AE1495/60</f>
        <v>2.750000000000001</v>
      </c>
      <c r="AH1495">
        <f>L1495-K1495</f>
        <v>0.7909722222248092</v>
      </c>
      <c r="AI1495">
        <f>AH1495*24*60</f>
        <v>1139.0000000037253</v>
      </c>
      <c r="AJ1495">
        <f>75728*X1495</f>
        <v>75728</v>
      </c>
    </row>
    <row r="1496" xml:space="preserve">
      <c r="A1496">
        <v>1240179</v>
      </c>
      <c r="B1496" t="str">
        <v>INCIDENTE</v>
      </c>
      <c r="C1496" t="str">
        <v>CERRADO</v>
      </c>
      <c r="D1496" t="str">
        <v>TIENDA</v>
      </c>
      <c r="E1496" t="str">
        <v>BALANZA</v>
      </c>
      <c r="F1496" t="str">
        <v>BALANZA</v>
      </c>
      <c r="G1496" t="str">
        <v>BALANZA</v>
      </c>
      <c r="H1496" t="str" xml:space="preserve">
        <v xml:space="preserve">buen día solicito de colaboración con soporte técnico para realizar la instalación las siguientes partes balanza colgante con seria C329514836 debido a que no están saliendo los tiquetes_x000d_
Indica la ubicacion de tu balanza en la tienda_x000d_
_x000d_
carnes</v>
      </c>
      <c r="I1496" t="str" xml:space="preserve">
        <v xml:space="preserve">buen día solicito de colaboración con soporte técnico para realizar la instalación las siguientes partes balanza colgante con seria C329514836 debido a que no están saliendo los tiquetes_x000d_
Indica la ubicacion de tu balanza en la tienda_x000d_
_x000d_
carnes</v>
      </c>
      <c r="J1496" t="str" xml:space="preserve">
        <v xml:space="preserve">Ingrese al sitio a a las 2:30 pm .Al inicio; me comuniqué con el señor Rafael y luego con Cristian; quien me informó que era necesario _x000d_
instalar el cabezal de impresión de la balanza colgante y el rodillo negro. Sin embargo; resultó que el rodillo negro correspondía a la pesa _x000d_
de mesa. Cristian también mencionó que esta pesa sería dada de baja._x000d_
Procedí con la instalación del cabezal de impresión; pero la etiqueta salía en blanco. Verifiqué que estuviera bien instalado y noté que el _x000d_
bus de datos estaba torcido en una de sus puntas. Después de varios intentos; logré instalarlo y que imprimiera; pero la impresión no _x000d_
salía correctamente._x000d_
Más tarde; el señor Rafael me escribió; y le informé sobre el problema y la confusión con el rodillo negro; que no correspondía a la _x000d_
balanza colgante. Informé en el punto sobre lo realizado y lo que aún falta por reparar; y finalmente me retiro a la 8:00 pm</v>
      </c>
      <c r="K1496">
        <v>45737.376388888886</v>
      </c>
      <c r="L1496">
        <v>45737.54583333333</v>
      </c>
      <c r="M1496">
        <v>45737</v>
      </c>
      <c r="N1496" t="str">
        <f>TEXT(M1496, "DDDD")</f>
        <v>viernes</v>
      </c>
      <c r="O1496" t="str">
        <v>M179 METRO PITALITO</v>
      </c>
      <c r="P1496" t="str">
        <v>PITALITO</v>
      </c>
      <c r="Q1496" t="str">
        <f>IF(ISBLANK(P1496),"0",(VLOOKUP(P1496,REGION,2,FALSE)))</f>
        <v>OCCIDENTE</v>
      </c>
      <c r="R1496" t="str">
        <v>Michael Smit Villabon Trujillo</v>
      </c>
      <c r="S1496" t="e">
        <f>IF(ISBLANK(R1496),"0", VLOOKUP(R1496,PERSONAL,2,FALSE))</f>
        <v>#N/A</v>
      </c>
      <c r="T1496" t="str">
        <v>ALIADO</v>
      </c>
      <c r="U1496">
        <v>0.6041666666666666</v>
      </c>
      <c r="V1496">
        <v>0.8333333333333334</v>
      </c>
      <c r="W1496">
        <f>V1496-U1496</f>
        <v>0.22916666666666674</v>
      </c>
      <c r="X1496">
        <v>2</v>
      </c>
      <c r="Y1496">
        <f>NETWORKDAYS(K1496,M1496)</f>
        <v>1</v>
      </c>
      <c r="Z1496" t="str">
        <f>IF(Y1496&lt;=2,"CUMPLE","NO CUMPLE")</f>
        <v>CUMPLE</v>
      </c>
      <c r="AB1496" t="str">
        <v>POR TICKET</v>
      </c>
      <c r="AC1496" t="str">
        <f>TEXT(M1496,"mmmm")</f>
        <v>marzo</v>
      </c>
      <c r="AD1496" t="str">
        <f>TEXT(M1496,"yyyy")</f>
        <v>yyyy</v>
      </c>
      <c r="AE1496">
        <f>W1496*60*24</f>
        <v>330.0000000000001</v>
      </c>
      <c r="AF1496">
        <f>AE1496/60</f>
        <v>5.500000000000002</v>
      </c>
      <c r="AG1496">
        <f>AE1496/60</f>
        <v>5.500000000000002</v>
      </c>
      <c r="AH1496">
        <f>L1496-K1496</f>
        <v>0.1694444444437977</v>
      </c>
      <c r="AI1496">
        <f>AH1496*24*60</f>
        <v>243.99999999906868</v>
      </c>
      <c r="AJ1496">
        <f>75728*X1496</f>
        <v>151456</v>
      </c>
    </row>
    <row r="1497" xml:space="preserve">
      <c r="A1497">
        <v>1239297</v>
      </c>
      <c r="B1497" t="str">
        <v>INCIDENTE</v>
      </c>
      <c r="C1497" t="str">
        <v>CERRADO</v>
      </c>
      <c r="D1497" t="str">
        <v>TIENDA</v>
      </c>
      <c r="E1497" t="str">
        <v>CORREO</v>
      </c>
      <c r="F1497" t="str">
        <v>CORREO</v>
      </c>
      <c r="G1497" t="str">
        <v>CORREO</v>
      </c>
      <c r="H1497" t="str" xml:space="preserve">
        <v xml:space="preserve">Se requiere asignación de recurso técnico para validación de correo de usuaria._x000d_
Nombre de Líder Cencosud: Giovanna López_x000d_
Celular Líder Cencosud: 3174363709_x000d_
Serial: Portátil Gerente tienda_x000d_
_x000d_
Actividad a realizar: Correo de la gerente presenta lentitud ya que al buzón y a las diferentes carpetas no se les ha hecho backup; lo que genera saturación del correo. _x000d_
Se requiere apoyo para liberar espacio en el buzón; crear los archivos de backup que se requieran; ya que la verificar; se encontraron correos anteriores al 2022.</v>
      </c>
      <c r="I1497" t="str" xml:space="preserve">
        <v xml:space="preserve">Se requiere asignación de recurso técnico para validación de correo de usuaria._x000d_
Nombre de Líder Cencosud: Giovanna López_x000d_
Celular Líder Cencosud: 3174363709_x000d_
Serial: Portátil Gerente tienda_x000d_
_x000d_
Actividad a realizar: Correo de la gerente presenta lentitud ya que al buzón y a las diferentes carpetas no se les ha hecho backup; lo que genera saturación del correo. _x000d_
Se requiere apoyo para liberar espacio en el buzón; crear los archivos de backup que se requieran; ya que la verificar; se encontraron correos anteriores al 2022.</v>
      </c>
      <c r="J1497" t="str">
        <v>Siendo las 10:00 a.m.; me dirijo a la oficina de la gerente; donde está ubicado el portátil. Me da acceso a su correo de Outlook; donde surge el problema. Su correo está saturado con 18;438 mensajes; los cuales ocupan 52.72 GB.Primero; se plantea borrar los correos que están en Elementos eliminados; esto no funciona; ya que los correos se regeneran automáticamente. Luego; pruebo borrando los correos más antiguos; pero tampoco permite eliminarlos permanentemente. También vacío todos los correos al mismo tiempo; sin efecto alguno. Intento todo esto desde Outlook Web y también desde la aplicación; pero no da resultado. Se llega a la conclusión de que algunos correos tienen permisos superiores que impiden su eliminación total. De esta forma; damos por terminado el ticket #1239297 en la ciudad de Cali; tienda JUMBO; siendo las 1:25 p.m.</v>
      </c>
      <c r="K1497">
        <v>45736.71388888889</v>
      </c>
      <c r="L1497">
        <v>45737.561111111114</v>
      </c>
      <c r="M1497">
        <v>45741</v>
      </c>
      <c r="N1497" t="str">
        <f>TEXT(M1497, "DDDD")</f>
        <v>martes</v>
      </c>
      <c r="O1497" t="str">
        <v>J031 JUMBO CALI CHIPICHAPE</v>
      </c>
      <c r="P1497" t="str">
        <v>CALI</v>
      </c>
      <c r="Q1497" t="str">
        <f>IF(ISBLANK(P1497),"0",(VLOOKUP(P1497,REGION,2,FALSE)))</f>
        <v>OCCIDENTE</v>
      </c>
      <c r="R1497" t="str">
        <v>MIchael Smit Villabon Trujillo</v>
      </c>
      <c r="S1497" t="e">
        <f>IF(ISBLANK(R1497),"0", VLOOKUP(R1497,PERSONAL,2,FALSE))</f>
        <v>#N/A</v>
      </c>
      <c r="T1497" t="str">
        <v>ALIADO</v>
      </c>
      <c r="U1497">
        <v>0.4166666666666667</v>
      </c>
      <c r="V1497">
        <v>0.5590277777777778</v>
      </c>
      <c r="W1497">
        <f>V1497-U1497</f>
        <v>0.1423611111111111</v>
      </c>
      <c r="X1497">
        <v>2</v>
      </c>
      <c r="Y1497">
        <f>NETWORKDAYS(K1497,M1497)</f>
        <v>4</v>
      </c>
      <c r="Z1497" t="str">
        <f>IF(Y1497&lt;=2,"CUMPLE","NO CUMPLE")</f>
        <v>NO CUMPLE</v>
      </c>
      <c r="AB1497" t="str">
        <v>POR TICKET</v>
      </c>
      <c r="AC1497" t="str">
        <f>TEXT(M1497,"mmmm")</f>
        <v>marzo</v>
      </c>
      <c r="AD1497" t="str">
        <f>TEXT(M1497,"yyyy")</f>
        <v>yyyy</v>
      </c>
      <c r="AE1497">
        <f>W1497*60*24</f>
        <v>205</v>
      </c>
      <c r="AF1497">
        <f>AE1497/60</f>
        <v>3.4166666666666665</v>
      </c>
      <c r="AG1497">
        <f>AE1497/60</f>
        <v>3.4166666666666665</v>
      </c>
      <c r="AH1497">
        <f>L1497-K1497</f>
        <v>0.8472222222262644</v>
      </c>
      <c r="AI1497">
        <f>AH1497*24*60</f>
        <v>1220.0000000058208</v>
      </c>
      <c r="AJ1497">
        <f>75728*X1497</f>
        <v>151456</v>
      </c>
    </row>
    <row r="1498" xml:space="preserve">
      <c r="A1498">
        <v>1239384</v>
      </c>
      <c r="B1498" t="str">
        <v>SOLICITUD</v>
      </c>
      <c r="C1498" t="str">
        <v>CERRADO</v>
      </c>
      <c r="D1498" t="str">
        <v>TIENDA</v>
      </c>
      <c r="E1498" t="str">
        <v>INVENTARIO</v>
      </c>
      <c r="F1498" t="str">
        <v>INVENTARIO</v>
      </c>
      <c r="G1498" t="str">
        <v>INVENTARIO</v>
      </c>
      <c r="H1498" t="str" xml:space="preserve">
        <v xml:space="preserve">Se requiere apoyo para validación de inventario en EDS Chipichape; de acuerdo con listado contenido en archivo adjunto._x000d_
_x000d_
Nombre de Líder Cencosud: Giovanna López_x000d_
Celular Líder Cencosud: 3174363709_x000d_
Serial: Activos de EDS_x000d_
Actividad a realizar: Validar activos relacionados en archivo adjunto; documentar en columna "Observaciones" la ubicación real del activo._x000d_
De requerirse; abrir nueva columna; para diligenciar si el equipo se encuentra asignado y está en servicio; se encuentra fuera de servicio; o no se encontró._x000d_
_x000d_
Se requiere que técnico disponga de un Notebook para ir diligenciando los hallazgos de la validación. _x000d_
_x000d_
Cualquier novedad que se vaya encontrando; por favor irla reportando al número antes mencionado.</v>
      </c>
      <c r="I1498" t="str" xml:space="preserve">
        <v xml:space="preserve">Se requiere apoyo para validación de inventario en EDS Chipichape; de acuerdo con listado contenido en archivo adjunto._x000d_
_x000d_
Nombre de Líder Cencosud: Giovanna López_x000d_
Celular Líder Cencosud: 3174363709_x000d_
Serial: Activos de EDS_x000d_
Actividad a realizar: Validar activos relacionados en archivo adjunto; documentar en columna "Observaciones" la ubicación real del activo._x000d_
De requerirse; abrir nueva columna; para diligenciar si el equipo se encuentra asignado y está en servicio; se encuentra fuera de servicio; o no se encontró._x000d_
_x000d_
Se requiere que técnico disponga de un Notebook para ir diligenciando los hallazgos de la validación. _x000d_
_x000d_
Cualquier novedad que se vaya encontrando; por favor irla reportando al número antes mencionado.</v>
      </c>
      <c r="J1498" t="str" xml:space="preserve">
        <v xml:space="preserve">Solución del ticket número 1239384; EDS CHIPICHAPE._x000d_
Llegue a las 10:00 am; pero la administradora no se encontraba; hice la espera hasta que ella llego al sitio. Siendo las 12:00 pm me_x000d_
dirijo a la EDS; hablo con la administradora Claudia para que me autorice en la revisión de los activos. Luego de ser autorizado reviso_x000d_
los activos de la lista; dónde verifico cada activo; entre ellos los que están en funcionamiento y también los que están guardados._x000d_
Verifico cada activo y su serial buscando cuáles están; cuáles no están y cuáles no están activados. Luego de revisar todos los activos;_x000d_
modifico la lista y hago las respectivas observaciones de los activos. Doy el informe de los activos a la líder Giovanna y las respectivas_x000d_
evidencias. De esta forma doy por terminado el ticket 1239384 en la ciudad de cali; EDS JUMBO Chipichape; siendo las 2:53 pm.</v>
      </c>
      <c r="K1498">
        <v>45736.71319444444</v>
      </c>
      <c r="L1498">
        <v>45737.561111111114</v>
      </c>
      <c r="M1498">
        <v>45741</v>
      </c>
      <c r="N1498" t="str">
        <f>TEXT(M1498, "DDDD")</f>
        <v>martes</v>
      </c>
      <c r="O1498" t="str">
        <v>Z031 EDS CHIPICHAPE</v>
      </c>
      <c r="P1498" t="str">
        <v>CALI</v>
      </c>
      <c r="Q1498" t="str">
        <f>IF(ISBLANK(P1498),"0",(VLOOKUP(P1498,REGION,2,FALSE)))</f>
        <v>OCCIDENTE</v>
      </c>
      <c r="R1498" t="str">
        <v>MIchael Smit Villabon Trujillo</v>
      </c>
      <c r="S1498" t="e">
        <f>IF(ISBLANK(R1498),"0", VLOOKUP(R1498,PERSONAL,2,FALSE))</f>
        <v>#N/A</v>
      </c>
      <c r="T1498" t="str">
        <v>ALIADO</v>
      </c>
      <c r="U1498">
        <v>0.4166666666666667</v>
      </c>
      <c r="V1498">
        <v>0.6201388888888889</v>
      </c>
      <c r="W1498">
        <f>V1498-U1498</f>
        <v>0.20347222222222222</v>
      </c>
      <c r="X1498">
        <v>2</v>
      </c>
      <c r="Y1498">
        <f>NETWORKDAYS(K1498,M1498)</f>
        <v>4</v>
      </c>
      <c r="Z1498" t="str">
        <f>IF(Y1498&lt;=2,"CUMPLE","NO CUMPLE")</f>
        <v>NO CUMPLE</v>
      </c>
      <c r="AB1498" t="str">
        <v>POR TICKET</v>
      </c>
      <c r="AC1498" t="str">
        <f>TEXT(M1498,"mmmm")</f>
        <v>marzo</v>
      </c>
      <c r="AD1498" t="str">
        <f>TEXT(M1498,"yyyy")</f>
        <v>yyyy</v>
      </c>
      <c r="AE1498">
        <f>W1498*60*24</f>
        <v>293</v>
      </c>
      <c r="AF1498">
        <f>AE1498/60</f>
        <v>4.883333333333334</v>
      </c>
      <c r="AG1498">
        <f>AE1498/60</f>
        <v>4.883333333333334</v>
      </c>
      <c r="AH1498">
        <f>L1498-K1498</f>
        <v>0.8479166666729725</v>
      </c>
      <c r="AI1498">
        <f>AH1498*24*60</f>
        <v>1221.0000000090804</v>
      </c>
      <c r="AJ1498">
        <f>75728*X1498</f>
        <v>151456</v>
      </c>
    </row>
    <row r="1499" xml:space="preserve">
      <c r="A1499">
        <v>1238663</v>
      </c>
      <c r="B1499" t="str">
        <v>SOLICITUD</v>
      </c>
      <c r="C1499" t="str">
        <v>CERRADO</v>
      </c>
      <c r="D1499" t="str">
        <v>TIENDA</v>
      </c>
      <c r="E1499" t="str">
        <v>INVENTARIO</v>
      </c>
      <c r="F1499" t="str">
        <v>INVENTARIO</v>
      </c>
      <c r="G1499" t="str">
        <v>INVENTARIO</v>
      </c>
      <c r="H1499" t="str" xml:space="preserve">
        <v xml:space="preserve">Buenos días._x000d_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Actividad para realizar:  el técnico deberá realizar la validación y el conteo de los equipos asignados sin novedad en la tienda; en la llamada se anexa el archivo con la información de los activos a validar. _x000d_
_x000d_
Gracias.</v>
      </c>
      <c r="I1499" t="str" xml:space="preserve">
        <v xml:space="preserve">Buenos días._x000d_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Actividad para realizar:  el técnico deberá realizar la validación y el conteo de los equipos asignados sin novedad en la tienda; en la llamada se anexa el archivo con la información de los activos a validar. _x000d_
_x000d_
Gracias.</v>
      </c>
      <c r="J1499" t="str">
        <v>Se realiza conteo de los activos Ti de la tienda; se relaciona con el inventario y se verifica que los seriales coincidan que dando así el inventario actualizado y sin novedad. Se realiza entrega al Sr Edwin Bolaños; internamente quien indica aval de actividad finalizada.</v>
      </c>
      <c r="K1499">
        <v>45736.501388888886</v>
      </c>
      <c r="L1499">
        <v>45736.59722222222</v>
      </c>
      <c r="M1499">
        <v>45736</v>
      </c>
      <c r="N1499" t="str">
        <f>TEXT(M1499, "DDDD")</f>
        <v>jueves</v>
      </c>
      <c r="O1499" t="str">
        <v>M006 METRO PALMIRA</v>
      </c>
      <c r="P1499" t="str">
        <v>PALMIRA</v>
      </c>
      <c r="Q1499" t="str">
        <f>IF(ISBLANK(P1499),"0",(VLOOKUP(P1499,REGION,2,FALSE)))</f>
        <v>OCCIDENTE</v>
      </c>
      <c r="R1499" t="str">
        <v>Sebastían Orozco Fajardo</v>
      </c>
      <c r="S1499" t="e">
        <f>IF(ISBLANK(R1499),"0", VLOOKUP(R1499,PERSONAL,2,FALSE))</f>
        <v>#N/A</v>
      </c>
      <c r="T1499" t="str">
        <v>DIRECTO</v>
      </c>
      <c r="U1499">
        <v>0.3333333333333333</v>
      </c>
      <c r="V1499">
        <v>0.4166666666666667</v>
      </c>
      <c r="W1499">
        <f>V1499-U1499</f>
        <v>0.08333333333333337</v>
      </c>
      <c r="X1499">
        <v>1</v>
      </c>
      <c r="Y1499">
        <f>NETWORKDAYS(K1499,M1499)</f>
        <v>1</v>
      </c>
      <c r="Z1499" t="str">
        <f>IF(Y1499&lt;=2,"CUMPLE","NO CUMPLE")</f>
        <v>CUMPLE</v>
      </c>
      <c r="AB1499" t="str">
        <v>POR TICKET</v>
      </c>
      <c r="AC1499" t="str">
        <f>TEXT(M1499,"mmmm")</f>
        <v>marzo</v>
      </c>
      <c r="AD1499" t="str">
        <f>TEXT(M1499,"yyyy")</f>
        <v>yyyy</v>
      </c>
      <c r="AE1499">
        <f>W1499*60*24</f>
        <v>120.00000000000004</v>
      </c>
      <c r="AF1499">
        <f>AE1499/60</f>
        <v>2.000000000000001</v>
      </c>
      <c r="AG1499">
        <f>AE1499/60</f>
        <v>2.000000000000001</v>
      </c>
      <c r="AH1499">
        <f>L1499-K1499</f>
        <v>0.09583333333284827</v>
      </c>
      <c r="AI1499">
        <f>AH1499*24*60</f>
        <v>137.9999999993015</v>
      </c>
      <c r="AJ1499">
        <f>75728*X1499</f>
        <v>75728</v>
      </c>
    </row>
    <row r="1500" xml:space="preserve">
      <c r="A1500">
        <v>1238691</v>
      </c>
      <c r="B1500" t="str">
        <v>SOLICITUD</v>
      </c>
      <c r="C1500" t="str">
        <v>CERRADO</v>
      </c>
      <c r="D1500" t="str">
        <v>TIENDA</v>
      </c>
      <c r="E1500" t="str">
        <v>INVENTARIO</v>
      </c>
      <c r="F1500" t="str">
        <v>INVENTARIO</v>
      </c>
      <c r="G1500" t="str">
        <v>INVENTARIO</v>
      </c>
      <c r="H1500" t="str" xml:space="preserve">
        <v xml:space="preserve">Buenos días._x000d_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Actividad para realizar:  el técnico deberá realizar la destrucción de los activos y demás elementos que se encuentra separados en cajas en la oficina de sistemas en la tienda con sus respectivos formatos. _x000d_
Gracias.</v>
      </c>
      <c r="I1500" t="str" xml:space="preserve">
        <v xml:space="preserve">Buenos días._x000d_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Actividad para realizar:  el técnico deberá realizar la destrucción de los activos y demás elementos que se encuentra separados en cajas en la oficina de sistemas en la tienda con sus respectivos formatos. _x000d_
Gracias.</v>
      </c>
      <c r="J1500" t="str" xml:space="preserve">
        <v xml:space="preserve">Se realiza destrucción de activos con seguridad y se embalan activos solicitados por el CRC; se hacen firmar actas  y se escanean a Edwin Bolaños para realizar el cambio en ITAM quedando el área de sistemas sin novedad._x000d_
fecha 25/03/2025_x000d_
ingreso 8:00 salida 17:00"</v>
      </c>
      <c r="K1500">
        <v>45736.50277777778</v>
      </c>
      <c r="L1500">
        <v>45736.59722222222</v>
      </c>
      <c r="M1500">
        <v>45741</v>
      </c>
      <c r="N1500" t="str">
        <f>TEXT(M1500, "DDDD")</f>
        <v>martes</v>
      </c>
      <c r="O1500" t="str">
        <v>M006 METRO PALMIRA</v>
      </c>
      <c r="P1500" t="str">
        <v>PALMIRA</v>
      </c>
      <c r="Q1500" t="str">
        <f>IF(ISBLANK(P1500),"0",(VLOOKUP(P1500,REGION,2,FALSE)))</f>
        <v>OCCIDENTE</v>
      </c>
      <c r="R1500" t="str">
        <v>Sebastían Orozco Fajardo</v>
      </c>
      <c r="S1500" t="e">
        <f>IF(ISBLANK(R1500),"0", VLOOKUP(R1500,PERSONAL,2,FALSE))</f>
        <v>#N/A</v>
      </c>
      <c r="T1500" t="str">
        <v>DIRECTO</v>
      </c>
      <c r="U1500">
        <v>0.3333333333333333</v>
      </c>
      <c r="V1500">
        <v>0.7083333333333334</v>
      </c>
      <c r="W1500">
        <f>V1500-U1500</f>
        <v>0.37500000000000006</v>
      </c>
      <c r="X1500">
        <v>3</v>
      </c>
      <c r="Y1500">
        <f>NETWORKDAYS(K1500,M1500)</f>
        <v>4</v>
      </c>
      <c r="Z1500" t="str">
        <f>IF(Y1500&lt;=2,"CUMPLE","NO CUMPLE")</f>
        <v>NO CUMPLE</v>
      </c>
      <c r="AB1500" t="str">
        <v>POR TICKET</v>
      </c>
      <c r="AC1500" t="str">
        <f>TEXT(M1500,"mmmm")</f>
        <v>marzo</v>
      </c>
      <c r="AD1500" t="str">
        <f>TEXT(M1500,"yyyy")</f>
        <v>yyyy</v>
      </c>
      <c r="AE1500">
        <f>W1500*60*24</f>
        <v>540.0000000000001</v>
      </c>
      <c r="AF1500">
        <f>AE1500/60</f>
        <v>9.000000000000002</v>
      </c>
      <c r="AG1500">
        <f>AE1500/60</f>
        <v>9.000000000000002</v>
      </c>
      <c r="AH1500">
        <f>L1500-K1500</f>
        <v>0.09444444443943212</v>
      </c>
      <c r="AI1500">
        <f>AH1500*24*60</f>
        <v>135.99999999278225</v>
      </c>
      <c r="AJ1500">
        <f>75728*X1500</f>
        <v>227184</v>
      </c>
    </row>
    <row r="1501" xml:space="preserve">
      <c r="A1501">
        <v>1238707</v>
      </c>
      <c r="B1501" t="str">
        <v>SOLICITUD</v>
      </c>
      <c r="C1501" t="str">
        <v>CERRADO</v>
      </c>
      <c r="D1501" t="str">
        <v>TIENDA</v>
      </c>
      <c r="E1501" t="str">
        <v>INVENTARIO</v>
      </c>
      <c r="F1501" t="str">
        <v>INVENTARIO</v>
      </c>
      <c r="G1501" t="str">
        <v>INVENTARIO</v>
      </c>
      <c r="H1501" t="str" xml:space="preserve">
        <v xml:space="preserve">Buenos días._x000d_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Actividad para realizar:  el técnico deberá realizar el retiro en piso de venta de la tienda activos que ya no están en operación y cableado que se encuentra fuera de operación; también se solicita la recolección de las firmas en los formatos de retiro; asignación; baja; o traslados; también deberá dejar empacado los equipos para despacho._x000d_
</v>
      </c>
      <c r="I1501" t="str" xml:space="preserve">
        <v xml:space="preserve">Buenos días._x000d_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Actividad para realizar:  el técnico deberá realizar el retiro en piso de venta de la tienda activos que ya no están en operación y cableado que se encuentra fuera de operación; también se solicita la recolección de las firmas en los formatos de retiro; asignación; baja; o traslados; también deberá dejar empacado los equipos para despacho._x000d_
</v>
      </c>
      <c r="J1501" t="str" xml:space="preserve">
        <v xml:space="preserve">Se retiran equipos solicitados por Edwin bolaños se generan actas y se hacen firmar por seguridad y gerencia se empacan equipos y quedan en la oficina de sistemas con su hablador para su respectivo envió_x000d_
FECHA 25/03/2025_x000d_
INGRESO 8:00 SALIDA 17:00 "_x000d_
</v>
      </c>
      <c r="K1501">
        <v>45736.50208333333</v>
      </c>
      <c r="L1501">
        <v>45736.59722222222</v>
      </c>
      <c r="M1501">
        <v>45741</v>
      </c>
      <c r="N1501" t="str">
        <f>TEXT(M1501, "DDDD")</f>
        <v>martes</v>
      </c>
      <c r="O1501" t="str">
        <v>M006 METRO PALMIRA</v>
      </c>
      <c r="P1501" t="str">
        <v>PALMIRA</v>
      </c>
      <c r="Q1501" t="str">
        <f>IF(ISBLANK(P1501),"0",(VLOOKUP(P1501,REGION,2,FALSE)))</f>
        <v>OCCIDENTE</v>
      </c>
      <c r="R1501" t="str">
        <v>SEbastían Orozco Fajardo</v>
      </c>
      <c r="S1501" t="e">
        <f>IF(ISBLANK(R1501),"0", VLOOKUP(R1501,PERSONAL,2,FALSE))</f>
        <v>#N/A</v>
      </c>
      <c r="T1501" t="str">
        <v>DIRECTO</v>
      </c>
      <c r="U1501">
        <v>0.3333333333333333</v>
      </c>
      <c r="V1501">
        <v>0.7083333333333334</v>
      </c>
      <c r="W1501">
        <f>V1501-U1501</f>
        <v>0.37500000000000006</v>
      </c>
      <c r="X1501">
        <v>3</v>
      </c>
      <c r="Y1501">
        <f>NETWORKDAYS(K1501,M1501)</f>
        <v>4</v>
      </c>
      <c r="Z1501" t="str">
        <f>IF(Y1501&lt;=2,"CUMPLE","NO CUMPLE")</f>
        <v>NO CUMPLE</v>
      </c>
      <c r="AB1501" t="str">
        <v>POR TICKET</v>
      </c>
      <c r="AC1501" t="str">
        <f>TEXT(M1501,"mmmm")</f>
        <v>marzo</v>
      </c>
      <c r="AD1501" t="str">
        <f>TEXT(M1501,"yyyy")</f>
        <v>yyyy</v>
      </c>
      <c r="AE1501">
        <f>W1501*60*24</f>
        <v>540.0000000000001</v>
      </c>
      <c r="AF1501">
        <f>AE1501/60</f>
        <v>9.000000000000002</v>
      </c>
      <c r="AG1501">
        <f>AE1501/60</f>
        <v>9.000000000000002</v>
      </c>
      <c r="AH1501">
        <f>L1501-K1501</f>
        <v>0.0951388888861402</v>
      </c>
      <c r="AI1501">
        <f>AH1501*24*60</f>
        <v>136.99999999604188</v>
      </c>
      <c r="AJ1501">
        <f>75728*X1501</f>
        <v>227184</v>
      </c>
    </row>
    <row r="1502" xml:space="preserve">
      <c r="A1502">
        <v>1240455</v>
      </c>
      <c r="B1502" t="str">
        <v>INCIDENTE</v>
      </c>
      <c r="C1502" t="str">
        <v>CERRADO</v>
      </c>
      <c r="D1502" t="str">
        <v>TIENDA</v>
      </c>
      <c r="E1502" t="str">
        <v>REVISION</v>
      </c>
      <c r="F1502" t="str">
        <v>REVISION</v>
      </c>
      <c r="G1502" t="str">
        <v>REVISION</v>
      </c>
      <c r="H1502" t="str">
        <v>Nombre de Líder Cencosud: stharlyn zuleta Celular Líder Cencosud: 3176578750 serial: adjunto archivo de activos con baja actividad a realiza: se requiere verificacion de activos que estan la oficina de sistemas; los cuales algunos son para destruccion o envio al centro de reparacion. Se tienen varios activos que estan en itam en baja pero no se ha realizado la destruccion</v>
      </c>
      <c r="I1502" t="str">
        <v>Nombre de Líder Cencosud: stharlyn zuleta Celular Líder Cencosud: 3176578750 serial: adjunto archivo de activos con baja actividad a realiza: se requiere verificacion de activos que estan la oficina de sistemas; los cuales algunos son para destruccion o envio al centro de reparacion. Se tienen varios activos que estan en itam en baja pero no se ha realizado la destruccion</v>
      </c>
      <c r="J1502" t="str" xml:space="preserve">
        <v xml:space="preserve">Se ingresa a la oficina se valida los seriales a destruir con stharlyn zuleta; se procede a destruir equipos  y se votan con seguridad; se embalan equipos identificados con los siguientes seriales FCH181288UP_x000d_
FCH181385WF_x000d_
FCH18148G0U_x000d_
FOC1223U2J7_x000d_
FCW1810A3Q5_x000d_
quedando listos para su despacho</v>
      </c>
      <c r="K1502">
        <v>45737.626388888886</v>
      </c>
      <c r="L1502">
        <v>45737.70625</v>
      </c>
      <c r="M1502">
        <v>45742</v>
      </c>
      <c r="N1502" t="str">
        <f>TEXT(M1502, "DDDD")</f>
        <v>miércoles</v>
      </c>
      <c r="O1502" t="str">
        <v>M035 METRO PLAZA BUGA</v>
      </c>
      <c r="P1502" t="str">
        <v>BUGA</v>
      </c>
      <c r="Q1502" t="str">
        <f>IF(ISBLANK(P1502),"0",(VLOOKUP(P1502,REGION,2,FALSE)))</f>
        <v>OCCIDENTE</v>
      </c>
      <c r="R1502" t="str">
        <v>SEbastían Orozco Fajardo</v>
      </c>
      <c r="S1502" t="e">
        <f>IF(ISBLANK(R1502),"0", VLOOKUP(R1502,PERSONAL,2,FALSE))</f>
        <v>#N/A</v>
      </c>
      <c r="T1502" t="str">
        <v>DIRECTO</v>
      </c>
      <c r="U1502">
        <v>0.3541666666666667</v>
      </c>
      <c r="V1502">
        <v>0.6041666666666666</v>
      </c>
      <c r="W1502">
        <f>V1502-U1502</f>
        <v>0.24999999999999994</v>
      </c>
      <c r="X1502">
        <v>2</v>
      </c>
      <c r="Y1502">
        <f>NETWORKDAYS(K1502,M1502)</f>
        <v>4</v>
      </c>
      <c r="Z1502" t="str">
        <f>IF(Y1502&lt;=2,"CUMPLE","NO CUMPLE")</f>
        <v>NO CUMPLE</v>
      </c>
      <c r="AB1502" t="str">
        <v>POR TICKET</v>
      </c>
      <c r="AC1502" t="str">
        <f>TEXT(M1502,"mmmm")</f>
        <v>marzo</v>
      </c>
      <c r="AD1502" t="str">
        <f>TEXT(M1502,"yyyy")</f>
        <v>yyyy</v>
      </c>
      <c r="AE1502">
        <f>W1502*60*24</f>
        <v>359.9999999999999</v>
      </c>
      <c r="AF1502">
        <f>AE1502/60</f>
        <v>5.999999999999998</v>
      </c>
      <c r="AG1502">
        <f>AE1502/60</f>
        <v>5.999999999999998</v>
      </c>
      <c r="AH1502">
        <f>L1502-K1502</f>
        <v>0.07986111111677019</v>
      </c>
      <c r="AI1502">
        <f>AH1502*24*60</f>
        <v>115.00000000814907</v>
      </c>
      <c r="AJ1502">
        <f>75728*X1502</f>
        <v>151456</v>
      </c>
    </row>
    <row r="1503" xml:space="preserve">
      <c r="A1503">
        <v>1239458</v>
      </c>
      <c r="B1503" t="str">
        <v>SOLICITUD</v>
      </c>
      <c r="C1503" t="str">
        <v>CERRADO</v>
      </c>
      <c r="D1503" t="str">
        <v>TIENDA</v>
      </c>
      <c r="E1503" t="str">
        <v>INVENTARIO</v>
      </c>
      <c r="F1503" t="str">
        <v>INVENTARIO</v>
      </c>
      <c r="G1503" t="str">
        <v>INVENTARIO</v>
      </c>
      <c r="H1503" t="str" xml:space="preserve">
        <v xml:space="preserve">"Se requiere apoyo para validación de inventario en EDS La Tercera; de acuerdo con listado contenido en archivo adjunto._x000d_
_x000d_
Nombre de Líder Cencosud: Giovanna López_x000d_
Celular Líder Cencosud: 3174363709_x000d_
Serial: Activos de EDS La tercera_x000d_
Actividad a realizar: Validar activos relacionados en archivo adjunto; documentar en columna "Observaciones" la ubicación real del activo._x000d_
De requerirse; abrir nueva columna; para diligenciar si el equipo se encuentra asignado y está en servicio; se encuentra fuera de servicio; o no se encontró._x000d_
_x000d_
Se requiere que técnico disponga de un Notebook para ir diligenciando los hallazgos de la validación. _x000d_
_x000d_
Cualquier novedad que se vaya encontrando; por favor irla reportando al número antes mencionado"</v>
      </c>
      <c r="I1503" t="str" xml:space="preserve">
        <v xml:space="preserve">"Se requiere apoyo para validación de inventario en EDS La Tercera; de acuerdo con listado contenido en archivo adjunto._x000d_
_x000d_
Nombre de Líder Cencosud: Giovanna López_x000d_
Celular Líder Cencosud: 3174363709_x000d_
Serial: Activos de EDS La tercera_x000d_
Actividad a realizar: Validar activos relacionados en archivo adjunto; documentar en columna "Observaciones" la ubicación real del activo._x000d_
De requerirse; abrir nueva columna; para diligenciar si el equipo se encuentra asignado y está en servicio; se encuentra fuera de servicio; o no se encontró._x000d_
_x000d_
Se requiere que técnico disponga de un Notebook para ir diligenciando los hallazgos de la validación. _x000d_
_x000d_
Cualquier novedad que se vaya encontrando; por favor irla reportando al número antes mencionado"</v>
      </c>
      <c r="J1503" t="str" xml:space="preserve">
        <v xml:space="preserve">Solución del ticket número 1239458; en EDS LA TERCERA._x000d_
Siendo las 8:30 am me dirijo al área donde se encuentran los activos mencionados en la lista; primero busco los que estan en servicio y_x000d_
los registro en las observaciones de el documento. Ya registrados los activos que están en funcionamiento; busco los activos que se_x000d_
encuentran en stock en la bodega. Encuentro todos los activos en stock y algunos que no estaban registrados como stock; verifico el_x000d_
serial y modifico el archivo para registrar nuevos activos y la condición de los activos que están en la lista. Se la mando a la líder y_x000d_
organizo los activos en cajas._x000d_
De esta forma damos por terminado el ticket 1239458 en EDS LA TERCERA; en cali; siendo las 1:00 pm.</v>
      </c>
      <c r="K1503">
        <v>45736.74375</v>
      </c>
      <c r="L1503">
        <v>45737.561111111114</v>
      </c>
      <c r="M1503">
        <v>45741</v>
      </c>
      <c r="N1503" t="str">
        <f>TEXT(M1503, "DDDD")</f>
        <v>martes</v>
      </c>
      <c r="O1503" t="str">
        <v>Z125 EDS LA TERCERA</v>
      </c>
      <c r="P1503" t="str">
        <v>CALI</v>
      </c>
      <c r="Q1503" t="str">
        <f>IF(ISBLANK(P1503),"0",(VLOOKUP(P1503,REGION,2,FALSE)))</f>
        <v>OCCIDENTE</v>
      </c>
      <c r="R1503" t="str">
        <v>MIchael Smit Villabon Trujillo</v>
      </c>
      <c r="S1503" t="e">
        <f>IF(ISBLANK(R1503),"0", VLOOKUP(R1503,PERSONAL,2,FALSE))</f>
        <v>#N/A</v>
      </c>
      <c r="T1503" t="str">
        <v>DIRECTO</v>
      </c>
      <c r="U1503">
        <v>0.3541666666666667</v>
      </c>
      <c r="V1503">
        <v>0.5416666666666666</v>
      </c>
      <c r="W1503">
        <f>V1503-U1503</f>
        <v>0.18749999999999994</v>
      </c>
      <c r="X1503">
        <v>2</v>
      </c>
      <c r="Y1503">
        <f>NETWORKDAYS(K1503,M1503)</f>
        <v>4</v>
      </c>
      <c r="Z1503" t="str">
        <f>IF(Y1503&lt;=2,"CUMPLE","NO CUMPLE")</f>
        <v>NO CUMPLE</v>
      </c>
      <c r="AB1503" t="str">
        <v>POR TICKET</v>
      </c>
      <c r="AC1503" t="str">
        <f>TEXT(M1503,"mmmm")</f>
        <v>marzo</v>
      </c>
      <c r="AD1503" t="str">
        <f>TEXT(M1503,"yyyy")</f>
        <v>yyyy</v>
      </c>
      <c r="AE1503">
        <f>W1503*60*24</f>
        <v>269.9999999999999</v>
      </c>
      <c r="AF1503">
        <f>AE1503/60</f>
        <v>4.499999999999998</v>
      </c>
      <c r="AG1503">
        <f>AE1503/60</f>
        <v>4.499999999999998</v>
      </c>
      <c r="AH1503">
        <f>L1503-K1503</f>
        <v>0.8173611111124046</v>
      </c>
      <c r="AI1503">
        <f>AH1503*24*60</f>
        <v>1177.0000000018626</v>
      </c>
      <c r="AJ1503">
        <f>75728*X1503</f>
        <v>151456</v>
      </c>
    </row>
    <row r="1504">
      <c r="A1504">
        <v>1245222</v>
      </c>
      <c r="B1504" t="str">
        <v>INCIDENTE</v>
      </c>
      <c r="C1504" t="str">
        <v>CERRADO</v>
      </c>
      <c r="D1504" t="str">
        <v>TIENDA</v>
      </c>
      <c r="E1504" t="str">
        <v>REVISION</v>
      </c>
      <c r="F1504" t="str">
        <v>REVISION</v>
      </c>
      <c r="G1504" t="str">
        <v>REVISION</v>
      </c>
      <c r="H1504" t="str">
        <v>Buenos días; por favor me colaboran con la validación delos puntos de red ubicados en el antiguo paltos preparados ya que en esta zona la pos 6 y balanza de donuts se conecta en hora de la noche. Gracias.</v>
      </c>
      <c r="I1504" t="str">
        <v>Buenos días; por favor me colaboran con la validación delos puntos de red ubicados en el antiguo paltos preparados ya que en esta zona la pos 6 y balanza de donuts se conecta en hora de la noche. Gracias.</v>
      </c>
      <c r="J1504" t="str">
        <v>Se Valida punto de red encontrándolo averiado se procede a reponchar punto y se evidencia jack  malo se consigue jack con mantenimiento y se poncha quedando puntos operativos</v>
      </c>
      <c r="K1504">
        <v>45741.53402777778</v>
      </c>
      <c r="L1504">
        <v>45741.61041666667</v>
      </c>
      <c r="M1504">
        <v>45741</v>
      </c>
      <c r="N1504" t="str">
        <f>TEXT(M1504, "DDDD")</f>
        <v>martes</v>
      </c>
      <c r="O1504" t="str">
        <v>M006 METRO PALMIRA</v>
      </c>
      <c r="P1504" t="str">
        <v>PALMIRA</v>
      </c>
      <c r="Q1504" t="str">
        <f>IF(ISBLANK(P1504),"0",(VLOOKUP(P1504,REGION,2,FALSE)))</f>
        <v>OCCIDENTE</v>
      </c>
      <c r="R1504" t="str">
        <v>Sebastían Orozco Fajardo</v>
      </c>
      <c r="S1504" t="e">
        <f>IF(ISBLANK(R1504),"0", VLOOKUP(R1504,PERSONAL,2,FALSE))</f>
        <v>#N/A</v>
      </c>
      <c r="T1504" t="str">
        <v>DIRECTO</v>
      </c>
      <c r="U1504">
        <v>0.3333333333333333</v>
      </c>
      <c r="V1504">
        <v>0.7083333333333334</v>
      </c>
      <c r="W1504">
        <f>V1504-U1504</f>
        <v>0.37500000000000006</v>
      </c>
      <c r="X1504">
        <v>3</v>
      </c>
      <c r="Y1504">
        <f>NETWORKDAYS(K1504,M1504)</f>
        <v>1</v>
      </c>
      <c r="Z1504" t="str">
        <f>IF(Y1504&lt;=2,"CUMPLE","NO CUMPLE")</f>
        <v>CUMPLE</v>
      </c>
      <c r="AB1504" t="str">
        <v>POR TICKET</v>
      </c>
      <c r="AC1504" t="str">
        <f>TEXT(M1504,"mmmm")</f>
        <v>marzo</v>
      </c>
      <c r="AD1504" t="str">
        <f>TEXT(M1504,"yyyy")</f>
        <v>yyyy</v>
      </c>
      <c r="AE1504">
        <f>W1504*60*24</f>
        <v>540.0000000000001</v>
      </c>
      <c r="AF1504">
        <f>AE1504/60</f>
        <v>9.000000000000002</v>
      </c>
      <c r="AG1504">
        <f>AE1504/60</f>
        <v>9.000000000000002</v>
      </c>
      <c r="AH1504">
        <f>L1504-K1504</f>
        <v>0.07638888889050577</v>
      </c>
      <c r="AI1504">
        <f>AH1504*24*60</f>
        <v>110.0000000023283</v>
      </c>
      <c r="AJ1504">
        <f>75728*X1504</f>
        <v>227184</v>
      </c>
    </row>
    <row r="1505" xml:space="preserve">
      <c r="A1505">
        <v>1240663</v>
      </c>
      <c r="B1505" t="str">
        <v>INCIDENTE</v>
      </c>
      <c r="C1505" t="str">
        <v>CERRADO</v>
      </c>
      <c r="D1505" t="str">
        <v>TIENDA</v>
      </c>
      <c r="E1505" t="str">
        <v>REVISION</v>
      </c>
      <c r="F1505" t="str">
        <v>REVISION</v>
      </c>
      <c r="G1505" t="str">
        <v>REVISION</v>
      </c>
      <c r="H1505" t="str">
        <v>Nombre de Líder Cencosud: stharlyn zuleta Celular Líder Cencosud: 3176578750 serial: se adjunta activos que ya estan en baja activida a realiza: se requiere verificacion de activos que estan la oficina de sistemas; los cuales algunos son para destruccion o envio al centro de reparacion</v>
      </c>
      <c r="I1505" t="str">
        <v>Nombre de Líder Cencosud: stharlyn zuleta Celular Líder Cencosud: 3176578750 serial: se adjunta activos que ya estan en baja activida a realiza: se requiere verificacion de activos que estan la oficina de sistemas; los cuales algunos son para destruccion o envio al centro de reparacion</v>
      </c>
      <c r="J1505" t="str" xml:space="preserve">
        <v xml:space="preserve">SE REALIZA INVENTARIO DE ACTIVOS POS; EN LA LINEA DE CAJAS; PANADERIA; RESTAURANTE; SERVICIO AL CLIENTE Y ECOMMERCE; SE TOMAN LOS SERIALES DE POS; MONITOR TOUCH; VISOR CLIENTE; IMPRESORA Y SCANNER BALANZA; SE ENVIA EVIDENCIA POR MEDIO DE WATHSAPP AL LIDER CENCOSUD STHARLYN ZULETA; ADEMAS SE VERIFICAN ACTIVOS DADOS DE BAJA QUE FUERON DESTRUIDOS. SE VERIFICA POS 14 EN ESTADO INACTIVA LA CUAL FUE SOLUCIONADA CON SOPORTE SE REALIZAN PRUEBAS DE REGISTRO DE PRODUCTOS POR SCANNER Y PESO ; AL IGUAL QUE LA PDA DE ECOMMERCE SE VERIFICA QUE ESTE FUNCIONANDO BIEN.  SE REALIZA INVENTARIO DE LOS DISPOSITIVOS PERTENECIENTES AL AREA DE SISTEMAS PARA PROXIMO DESPACHO.FCH181385WF_x000d_
FCH18148G0U_x000d_
FOC1223U2J7_x000d_
FCW1810A3Q5_x000d_
quedando listos para su despacho </v>
      </c>
      <c r="K1505">
        <v>45737.69236111111</v>
      </c>
      <c r="L1505">
        <v>45741.77638888889</v>
      </c>
      <c r="M1505">
        <v>45742</v>
      </c>
      <c r="N1505" t="str">
        <f>TEXT(M1505, "DDDD")</f>
        <v>miércoles</v>
      </c>
      <c r="O1505" t="str">
        <v>J036 JUMBO POPAYAN CAMPANARIO</v>
      </c>
      <c r="P1505" t="str">
        <v>POPAYAN</v>
      </c>
      <c r="Q1505" t="str">
        <f>IF(ISBLANK(P1505),"0",(VLOOKUP(P1505,REGION,2,FALSE)))</f>
        <v>OCCIDENTE</v>
      </c>
      <c r="R1505" t="str">
        <v>CFS</v>
      </c>
      <c r="S1505" t="e">
        <f>IF(ISBLANK(R1505),"0", VLOOKUP(R1505,PERSONAL,2,FALSE))</f>
        <v>#N/A</v>
      </c>
      <c r="T1505" t="str">
        <v>CFS</v>
      </c>
      <c r="U1505">
        <v>0.3541666666666667</v>
      </c>
      <c r="V1505">
        <v>0.6041666666666666</v>
      </c>
      <c r="W1505">
        <f>V1505-U1505</f>
        <v>0.24999999999999994</v>
      </c>
      <c r="X1505">
        <v>3</v>
      </c>
      <c r="Y1505">
        <f>NETWORKDAYS(K1505,M1505)</f>
        <v>4</v>
      </c>
      <c r="Z1505" t="str">
        <f>IF(Y1505&lt;=2,"CUMPLE","NO CUMPLE")</f>
        <v>NO CUMPLE</v>
      </c>
      <c r="AB1505" t="str">
        <v>POR TICKET</v>
      </c>
      <c r="AC1505" t="str">
        <f>TEXT(M1505,"mmmm")</f>
        <v>marzo</v>
      </c>
      <c r="AD1505" t="str">
        <f>TEXT(M1505,"yyyy")</f>
        <v>yyyy</v>
      </c>
      <c r="AE1505">
        <f>W1505*60*24</f>
        <v>359.9999999999999</v>
      </c>
      <c r="AF1505">
        <f>AE1505/60</f>
        <v>5.999999999999998</v>
      </c>
      <c r="AG1505">
        <f>AE1505/60</f>
        <v>5.999999999999998</v>
      </c>
      <c r="AH1505">
        <f>L1505-K1505</f>
        <v>4.084027777775191</v>
      </c>
      <c r="AI1505">
        <f>AH1505*24*60</f>
        <v>5880.999999996275</v>
      </c>
      <c r="AJ1505">
        <f>75728*X1505</f>
        <v>227184</v>
      </c>
    </row>
    <row r="1506">
      <c r="A1506">
        <v>1240671</v>
      </c>
      <c r="B1506" t="str">
        <v>INCIDENTE</v>
      </c>
      <c r="C1506" t="str">
        <v>CERRADO</v>
      </c>
      <c r="D1506" t="str">
        <v>TIENDA</v>
      </c>
      <c r="E1506" t="str">
        <v>REVISION</v>
      </c>
      <c r="F1506" t="str">
        <v>REVISION</v>
      </c>
      <c r="G1506" t="str">
        <v>REVISION</v>
      </c>
      <c r="H1506" t="str">
        <v>Nombre de Líder Cencosud: stharlyn zuleta Celular Líder Cencosud: 3176578750 serial: se adjuntan activos que se deben revisar  actividad a realizar: se necesita hacer un inventario de todos los activos de pos;escaner balanza;escaner de mano; monitor touchscreen y monitor pos para cliente con su respetiva ubicacion</v>
      </c>
      <c r="I1506" t="str">
        <v>Nombre de Líder Cencosud: stharlyn zuleta Celular Líder Cencosud: 3176578750 serial: se adjuntan activos que se deben revisar  actividad a realizar: se necesita hacer un inventario de todos los activos de pos;escaner balanza;escaner de mano; monitor touchscreen y monitor pos para cliente con su respetiva ubicacion</v>
      </c>
      <c r="J1506" t="str">
        <v>SE REALIZA INVENTARIO DE ACTIVOS POS; EN LA LINEA DE CAJAS; PANADERIA; RESTAURANTE; SERVICIO AL CLIENTE Y ECOMMERCE; SE TOMAN LOS SERIALES DE POS; MONITOR TOUCH; VISOR CLIENTE; IMPRESORA Y SCANNER BALANZA; SE ENVIA EVIDENCIA POR MEDIO DE WATHSAPP AL LIDER CENCOSUD STHARLYN ZULETA; ADEMAS SE VERIFICAN ACTIVOS DADOS DE BAJA QUE FUERON DESTRUIDOS. SE VERIFICA POS 14 EN ESTADO INACTIVA LA CUAL FUE SOLUCIONADA CON SOPORTE SE REALIZAN PRUEBAS DE REGISTRO DE PRODUCTOS POR SCANNER Y PESO ; AL IGUAL QUE LA PDA DE ECOMMERCE SE VERIFICA QUE ESTE FUNCIONANDO BIEN.  SE REALIZA INVENTARIO DE LOS DISPOSITIVOS PERTENECIENTES AL AREA DE SISTEMAS PARA PROXIMO DESPACHO</v>
      </c>
      <c r="K1506">
        <v>45737.6875</v>
      </c>
      <c r="L1506">
        <v>45741.77638888889</v>
      </c>
      <c r="M1506">
        <v>45742</v>
      </c>
      <c r="N1506" t="str">
        <f>TEXT(M1506, "DDDD")</f>
        <v>miércoles</v>
      </c>
      <c r="O1506" t="str">
        <v>J036 JUMBO POPAYAN CAMPANARIO</v>
      </c>
      <c r="P1506" t="str">
        <v>POPAYAN</v>
      </c>
      <c r="Q1506" t="str">
        <f>IF(ISBLANK(P1506),"0",(VLOOKUP(P1506,REGION,2,FALSE)))</f>
        <v>OCCIDENTE</v>
      </c>
      <c r="R1506" t="str">
        <v>CFS</v>
      </c>
      <c r="S1506" t="e">
        <f>IF(ISBLANK(R1506),"0", VLOOKUP(R1506,PERSONAL,2,FALSE))</f>
        <v>#N/A</v>
      </c>
      <c r="T1506" t="str">
        <v>CFS</v>
      </c>
      <c r="U1506">
        <v>0.3541666666666667</v>
      </c>
      <c r="V1506">
        <v>0.625</v>
      </c>
      <c r="W1506">
        <f>V1506-U1506</f>
        <v>0.2708333333333333</v>
      </c>
      <c r="X1506">
        <v>3</v>
      </c>
      <c r="Y1506">
        <f>NETWORKDAYS(K1506,M1506)</f>
        <v>4</v>
      </c>
      <c r="Z1506" t="str">
        <f>IF(Y1506&lt;=2,"CUMPLE","NO CUMPLE")</f>
        <v>NO CUMPLE</v>
      </c>
      <c r="AB1506" t="str">
        <v>POR TICKET</v>
      </c>
      <c r="AC1506" t="str">
        <f>TEXT(M1506,"mmmm")</f>
        <v>marzo</v>
      </c>
      <c r="AD1506" t="str">
        <f>TEXT(M1506,"yyyy")</f>
        <v>yyyy</v>
      </c>
      <c r="AE1506">
        <f>W1506*60*24</f>
        <v>390</v>
      </c>
      <c r="AF1506">
        <f>AE1506/60</f>
        <v>6.5</v>
      </c>
      <c r="AG1506">
        <f>AE1506/60</f>
        <v>6.5</v>
      </c>
      <c r="AH1506">
        <f>L1506-K1506</f>
        <v>4.088888888887595</v>
      </c>
      <c r="AI1506">
        <f>AH1506*24*60</f>
        <v>5887.999999998137</v>
      </c>
      <c r="AJ1506">
        <f>75728*X1506</f>
        <v>227184</v>
      </c>
    </row>
    <row r="1507" xml:space="preserve">
      <c r="A1507">
        <v>1239185</v>
      </c>
      <c r="B1507" t="str">
        <v>INCIDENTE</v>
      </c>
      <c r="C1507" t="str">
        <v>CERRADO</v>
      </c>
      <c r="D1507" t="str">
        <v>TIENDA</v>
      </c>
      <c r="E1507" t="str">
        <v>REVISION</v>
      </c>
      <c r="F1507" t="str">
        <v>REVISION</v>
      </c>
      <c r="G1507" t="str">
        <v>REVISION</v>
      </c>
      <c r="H1507" t="str">
        <v>Nombre de Líder Cencosud: stharlyn zuleta Celular Líder Cencosud: 3176578750 se requiere visita de tecnico de isit para cambio de ubicacion de computador que se encuentra en la oficina de sistemas Serial : MJ0FNPGW para instalarlo en direccion. Dejar computador con conexion de red y todos los perifericos funcionales</v>
      </c>
      <c r="I1507" t="str">
        <v>Nombre de Líder Cencosud: stharlyn zuleta Celular Líder Cencosud: 3176578750 se requiere visita de tecnico de isit para cambio de ubicacion de computador que se encuentra en la oficina de sistemas Serial : MJ0FNPGW para instalarlo en direccion. Dejar computador con conexion de red y todos los perifericos funcionales</v>
      </c>
      <c r="J1507" t="str" xml:space="preserve">
        <v xml:space="preserve">Solución del ticket número 1239185 ; JUMBO EL LIMONAR. Siendo las 5:20 pm en la oficina de sistemas; identifico el computador por_x000d_
su serial. Procedo a desconectarlo junto a sus componentes para el cambio de sitio; luego lo cambio a la oficina en un lugar adecuado_x000d_
para instalarlo. Comienzo a instalar la PC; junto a sus componentes y también el teléfono ip al que iba conectado; me aseguro de que_x000d_
funcionen correctamente sus componentes y también la red. El computador queda correctamente instalado en el sitio_x000d_
correspondiente._x000d_
De esta forma damos por terminado el ticket 1239185 en la ciudad de cali; tienda JUMBO EL LIMONAR; siendo las 6:20 pm._x000d_
</v>
      </c>
      <c r="K1507">
        <v>45736.71527777778</v>
      </c>
      <c r="L1507">
        <v>45737.561111111114</v>
      </c>
      <c r="M1507">
        <v>45742</v>
      </c>
      <c r="N1507" t="str">
        <f>TEXT(M1507, "DDDD")</f>
        <v>miércoles</v>
      </c>
      <c r="O1507" t="str">
        <v>J030 JUMBO EL LIMONAR</v>
      </c>
      <c r="P1507" t="str">
        <v>CALI</v>
      </c>
      <c r="Q1507" t="str">
        <f>IF(ISBLANK(P1507),"0",(VLOOKUP(P1507,REGION,2,FALSE)))</f>
        <v>OCCIDENTE</v>
      </c>
      <c r="R1507" t="str">
        <v>MIchael Smit Villabon Trujillo</v>
      </c>
      <c r="S1507" t="e">
        <f>IF(ISBLANK(R1507),"0", VLOOKUP(R1507,PERSONAL,2,FALSE))</f>
        <v>#N/A</v>
      </c>
      <c r="T1507" t="str">
        <v>ALIADO</v>
      </c>
      <c r="U1507">
        <v>0.7222222222222222</v>
      </c>
      <c r="V1507">
        <v>0.7638888888888888</v>
      </c>
      <c r="W1507">
        <f>V1507-U1507</f>
        <v>0.04166666666666663</v>
      </c>
      <c r="X1507">
        <v>1</v>
      </c>
      <c r="Y1507">
        <f>NETWORKDAYS(K1507,M1507)</f>
        <v>5</v>
      </c>
      <c r="Z1507" t="str">
        <f>IF(Y1507&lt;=2,"CUMPLE","NO CUMPLE")</f>
        <v>NO CUMPLE</v>
      </c>
      <c r="AB1507" t="str">
        <v>POR TICKET</v>
      </c>
      <c r="AC1507" t="str">
        <f>TEXT(M1507,"mmmm")</f>
        <v>marzo</v>
      </c>
      <c r="AD1507" t="str">
        <f>TEXT(M1507,"yyyy")</f>
        <v>yyyy</v>
      </c>
      <c r="AE1507">
        <f>W1507*60*24</f>
        <v>59.99999999999994</v>
      </c>
      <c r="AF1507">
        <f>AE1507/60</f>
        <v>0.999999999999999</v>
      </c>
      <c r="AG1507">
        <f>AE1507/60</f>
        <v>0.999999999999999</v>
      </c>
      <c r="AH1507">
        <f>L1507-K1507</f>
        <v>0.8458333333328483</v>
      </c>
      <c r="AI1507">
        <f>AH1507*24*60</f>
        <v>1217.9999999993015</v>
      </c>
      <c r="AJ1507">
        <f>75728*X1507</f>
        <v>75728</v>
      </c>
    </row>
    <row r="1508" xml:space="preserve">
      <c r="A1508">
        <v>1241038</v>
      </c>
      <c r="B1508" t="str">
        <v>INCIDENTE</v>
      </c>
      <c r="C1508" t="str">
        <v>CERRADO</v>
      </c>
      <c r="D1508" t="str">
        <v>TIENDA</v>
      </c>
      <c r="E1508" t="str">
        <v>IMPRESORA</v>
      </c>
      <c r="F1508" t="str">
        <v>IMPRESORA</v>
      </c>
      <c r="G1508" t="str">
        <v>IMPRESORA</v>
      </c>
      <c r="H1508" t="str" xml:space="preserve">
        <v xml:space="preserve">Se solicita asignación de un recurso técnico para la validación de impresora portable ZEBRA ZQ521 de Jumbo Girardot_x000d_
Nombre de Líder Cencosud: Giovanna López_x000d_
Celular Líder Cencosud: 3174363709_x000d_
Serial: XXRBN234600096 _x000d_
Actividad a realizar: Validar cabezal de impresión de la impresora portable._x000d_
Realizar con diferentes rollos de papel._x000d_
Validar configuración; y repisarla._x000d_
Realizar las validaciones adicionales que se consideren necesarias para dejar operativa la máquina._x000d_
_x000d_
De necesitarse un computador para la configuración; disponer de uno</v>
      </c>
      <c r="I1508" t="str" xml:space="preserve">
        <v xml:space="preserve">Se solicita asignación de un recurso técnico para la validación de impresora portable ZEBRA ZQ521 de Jumbo Girardot_x000d_
Nombre de Líder Cencosud: Giovanna López_x000d_
Celular Líder Cencosud: 3174363709_x000d_
Serial: XXRBN234600096 _x000d_
Actividad a realizar: Validar cabezal de impresión de la impresora portable._x000d_
Realizar con diferentes rollos de papel._x000d_
Validar configuración; y repisarla._x000d_
Realizar las validaciones adicionales que se consideren necesarias para dejar operativa la máquina._x000d_
_x000d_
De necesitarse un computador para la configuración; disponer de uno</v>
      </c>
      <c r="J1508" t="str" xml:space="preserve">
        <v xml:space="preserve">"Ingreso por la puerta de empleados y realizo el registro correspondiente a las 2 pm. Posteriormente; me dirijo al punto de control donde tienen la impresora portátil_x000d_
con número de serie XXRBN234600096; la cual está solicitada en el ticket._x000d_
Se recibe la impresora junto con el cargador y se solicita apoyo del personal de la tienda para realizar una prueba enviando una impresión desde el PDA. La prueba_x000d_
arroja una impresión en blanco; lo cual queda registrado en video. Debido a la naturaleza de la falla; se solicitan instrucciones y se procede a cambiar el rodillo de_x000d_
impresión del equipo. Tras esta acción; se realiza una nueva prueba; pero el problema persiste.Se conecta la impresora a un PC para realizar nuevamente las_x000d_
configuraciones de software utilizando el aplicativo Zebra. El proceso se completa exitosamente y se documenta con fotografías; sin embargo; la impresión sigue_x000d_
saliendo en blanco.Se toma papel de las impresoras NCR de la línea de cajas y se realiza una prueba de impresión; obteniendo un resultado exitoso. Posteriormente; se_x000d_
intenta nuevamente con papel del pequeño escritorio; pero la prueba de impresión falla. Ante la sospecha de que el problema radica en el tipo de papel; se prueban_x000d_
varios rollos nuevos hasta encontrar uno con una referencia diferente; con el cual se logra la impresión exitosa de 30 tickets._x000d_
Se contacta a la directora para explicarle la situación y evidenciar el correcto funcionamiento de la impresora; quien recibe la información con conformidad. Se procede_x000d_
al retiro de la tienda a las 5:50 p.m. De esta forma; damos por terminado el ticket 1241038 en la ciudad de Girardot; almacén Jumbo."</v>
      </c>
      <c r="K1508">
        <v>45741.34652777778</v>
      </c>
      <c r="L1508">
        <v>45741.37222222222</v>
      </c>
      <c r="M1508">
        <v>45741</v>
      </c>
      <c r="N1508" t="str">
        <f>TEXT(M1508, "DDDD")</f>
        <v>martes</v>
      </c>
      <c r="O1508" t="str">
        <v>J047 JUMBO GIRARDOT</v>
      </c>
      <c r="P1508" t="str">
        <v>GIRARDOT</v>
      </c>
      <c r="Q1508" t="str">
        <f>IF(ISBLANK(P1508),"0",(VLOOKUP(P1508,REGION,2,FALSE)))</f>
        <v>OCCIDENTE</v>
      </c>
      <c r="R1508" t="str">
        <v>MIchael Smit Villabon Trujillo</v>
      </c>
      <c r="S1508" t="e">
        <f>IF(ISBLANK(R1508),"0", VLOOKUP(R1508,PERSONAL,2,FALSE))</f>
        <v>#N/A</v>
      </c>
      <c r="T1508" t="str">
        <v>ALIADO</v>
      </c>
      <c r="U1508">
        <v>0.5833333333333334</v>
      </c>
      <c r="V1508">
        <v>0.7430555555555556</v>
      </c>
      <c r="W1508">
        <f>V1508-U1508</f>
        <v>0.1597222222222222</v>
      </c>
      <c r="X1508">
        <v>2</v>
      </c>
      <c r="Y1508">
        <f>NETWORKDAYS(K1508,M1508)</f>
        <v>1</v>
      </c>
      <c r="Z1508" t="str">
        <f>IF(Y1508&lt;=2,"CUMPLE","NO CUMPLE")</f>
        <v>CUMPLE</v>
      </c>
      <c r="AB1508" t="str">
        <v>POR TICKET</v>
      </c>
      <c r="AC1508" t="str">
        <f>TEXT(M1508,"mmmm")</f>
        <v>marzo</v>
      </c>
      <c r="AD1508" t="str">
        <f>TEXT(M1508,"yyyy")</f>
        <v>yyyy</v>
      </c>
      <c r="AE1508">
        <f>W1508*60*24</f>
        <v>229.99999999999997</v>
      </c>
      <c r="AF1508">
        <f>AE1508/60</f>
        <v>3.833333333333333</v>
      </c>
      <c r="AG1508">
        <f>AE1508/60</f>
        <v>3.833333333333333</v>
      </c>
      <c r="AH1508">
        <f>L1508-K1508</f>
        <v>0.02569444444088731</v>
      </c>
      <c r="AI1508">
        <f>AH1508*24*60</f>
        <v>36.999999994877726</v>
      </c>
      <c r="AJ1508">
        <f>75728*X1508</f>
        <v>151456</v>
      </c>
    </row>
    <row r="1509" xml:space="preserve">
      <c r="A1509">
        <v>1245247</v>
      </c>
      <c r="B1509" t="str">
        <v>SOLICITUD</v>
      </c>
      <c r="C1509" t="str">
        <v>CERRADO</v>
      </c>
      <c r="D1509" t="str">
        <v>TIENDA</v>
      </c>
      <c r="E1509" t="str">
        <v>POS</v>
      </c>
      <c r="F1509" t="str">
        <v>POS</v>
      </c>
      <c r="G1509" t="str">
        <v>POS</v>
      </c>
      <c r="H1509" t="str">
        <v>Buen día me podrían colaborar por favor para la instalación de la pos #6. gracias</v>
      </c>
      <c r="I1509" t="str">
        <v>Buen día me podrían colaborar por favor para la instalación de la pos #6. gracias</v>
      </c>
      <c r="J1509" t="str">
        <v>Se realizo el alistamiento de los equipos y cables de la POS. Se procedió a instalar la pantalla de cajero y sus respectivos cables; luego se instala la gaveta; POS e impresora. Se conectan todos los cables en sus respectivos puertos. Se inicia la POS y se hacen las respectivas pruebas de funcionamiento. Se deja operativa la POS.</v>
      </c>
      <c r="K1509">
        <v>45741.47222222222</v>
      </c>
      <c r="L1509">
        <v>45741.475694444445</v>
      </c>
      <c r="M1509">
        <v>45742</v>
      </c>
      <c r="N1509" t="str">
        <f>TEXT(M1509, "DDDD")</f>
        <v>miércoles</v>
      </c>
      <c r="O1509" t="str" xml:space="preserve">
        <v xml:space="preserve">M074 METRO FACATATIVA_x000d_
_x000d_
</v>
      </c>
      <c r="P1509" t="str">
        <v>FACATATIVA</v>
      </c>
      <c r="Q1509" t="str">
        <f>IF(ISBLANK(P1509),"0",(VLOOKUP(P1509,REGION,2,FALSE)))</f>
        <v>BOGOTA</v>
      </c>
      <c r="R1509" t="str">
        <v>ALEXANDER CASTILLO SOTELO</v>
      </c>
      <c r="S1509">
        <f>IF(ISBLANK(R1509),"0", VLOOKUP(R1509,PERSONAL,2,FALSE))</f>
        <v>80216449</v>
      </c>
      <c r="T1509" t="str">
        <v>ALIADO</v>
      </c>
      <c r="U1509">
        <v>0.3333333333333333</v>
      </c>
      <c r="V1509">
        <v>0.375</v>
      </c>
      <c r="W1509">
        <f>V1509-U1509</f>
        <v>0.041666666666666685</v>
      </c>
      <c r="X1509">
        <v>1</v>
      </c>
      <c r="Y1509">
        <f>NETWORKDAYS(K1509,M1509)</f>
        <v>2</v>
      </c>
      <c r="Z1509" t="str">
        <f>IF(Y1509&lt;=2,"CUMPLE","NO CUMPLE")</f>
        <v>CUMPLE</v>
      </c>
      <c r="AB1509" t="str">
        <v>POR TICKET</v>
      </c>
      <c r="AC1509" t="str">
        <f>TEXT(M1509,"mmmm")</f>
        <v>marzo</v>
      </c>
      <c r="AD1509" t="str">
        <f>TEXT(M1509,"yyyy")</f>
        <v>yyyy</v>
      </c>
      <c r="AE1509">
        <f>W1509*60*24</f>
        <v>60.00000000000002</v>
      </c>
      <c r="AF1509">
        <f>AE1509/60</f>
        <v>1.0000000000000004</v>
      </c>
      <c r="AG1509">
        <f>AE1509/60</f>
        <v>1.0000000000000004</v>
      </c>
      <c r="AH1509">
        <f>L1509-K1509</f>
        <v>0.003472222226264421</v>
      </c>
      <c r="AI1509">
        <f>AH1509*24*60</f>
        <v>5.000000005820766</v>
      </c>
      <c r="AJ1509">
        <f>75728*X1509</f>
        <v>75728</v>
      </c>
    </row>
    <row r="1510" xml:space="preserve">
      <c r="A1510">
        <v>1244368</v>
      </c>
      <c r="B1510" t="str">
        <v>INCIDENTE</v>
      </c>
      <c r="C1510" t="str">
        <v>CERRADO</v>
      </c>
      <c r="D1510" t="str">
        <v>TIENDA</v>
      </c>
      <c r="E1510" t="str">
        <v>IMPRESORA</v>
      </c>
      <c r="F1510" t="str">
        <v>IMPRESORA</v>
      </c>
      <c r="G1510" t="str">
        <v>IMPRESORA</v>
      </c>
      <c r="H1510" t="str" xml:space="preserve">
        <v xml:space="preserve">Se necesita personal de Isist para validar Puesto de Pago 15 la cual la impresión está saliendo corrida._x000d_
_x000d_
Número Caso: https://soluciones.cencosud.com/ticket/1244368   _x000d_
Dirección : Diagonal 51 B # 38-44_x000d_
Ciudad: Medellín Centro_x000d_
Usuario Jhunnior Jose Mojica Mendoza  Celular : 3123732208_x000d_
Responsable Soporte: Gabriel Fonseca_x000d_
Celular:3176592890_x000d_
Puesto de Pago : 15_x000d_
Serial: _x000d_
Actividad a realizar: Se solicita validar la impresión de la Tirilla de Pago la cual está saliendo corrida _x000d_
Origen: J027 JUMBO RIONEGRO_x000d_
Equipo: Puesto de PAGO 15</v>
      </c>
      <c r="I1510" t="str" xml:space="preserve">
        <v xml:space="preserve">Se necesita personal de Isist para validar Puesto de Pago 15 la cual la impresión está saliendo corrida._x000d_
_x000d_
Número Caso: https://soluciones.cencosud.com/ticket/1244368   _x000d_
Dirección : Diagonal 51 B # 38-44_x000d_
Ciudad: Medellín Centro_x000d_
Usuario Jhunnior Jose Mojica Mendoza  Celular : 3123732208_x000d_
Responsable Soporte: Gabriel Fonseca_x000d_
Celular:3176592890_x000d_
Puesto de Pago : 15_x000d_
Serial: _x000d_
Actividad a realizar: Se solicita validar la impresión de la Tirilla de Pago la cual está saliendo corrida _x000d_
Origen: J027 JUMBO RIONEGRO_x000d_
Equipo: Puesto de PAGO 15</v>
      </c>
      <c r="J1510" t="str">
        <v>Se realiza revision de la impresora; se verifica que no se encuentren elementos externos y/o residuos externos. Se realiza limpieza interna; se retira polvo. Se reestablecen ajustes de fabrica en apoyo de Ivan Pulido. Se realizan pruebas las cuales no salen exitosas. falla persiste; razon por la cual solicitaran visita de NCR para revision de falla presentada.</v>
      </c>
      <c r="K1510">
        <v>45741.62708333333</v>
      </c>
      <c r="L1510">
        <v>45741.78611111111</v>
      </c>
      <c r="M1510">
        <v>45742</v>
      </c>
      <c r="N1510" t="str">
        <f>TEXT(M1510, "DDDD")</f>
        <v>miércoles</v>
      </c>
      <c r="O1510" t="str">
        <v>J027 JUMBO RIONEGRO</v>
      </c>
      <c r="P1510" t="str">
        <v>RIONEGRO</v>
      </c>
      <c r="Q1510" t="str">
        <f>IF(ISBLANK(P1510),"0",(VLOOKUP(P1510,REGION,2,FALSE)))</f>
        <v>CENTRO</v>
      </c>
      <c r="R1510" t="str">
        <v>ABEL JOSE MONTES</v>
      </c>
      <c r="S1510" t="e">
        <f>IF(ISBLANK(R1510),"0", VLOOKUP(R1510,PERSONAL,2,FALSE))</f>
        <v>#N/A</v>
      </c>
      <c r="T1510" t="str">
        <v>DIRECTO</v>
      </c>
      <c r="U1510">
        <v>0.4166666666666667</v>
      </c>
      <c r="V1510">
        <v>0.7291666666666666</v>
      </c>
      <c r="W1510">
        <f>V1510-U1510</f>
        <v>0.31249999999999994</v>
      </c>
      <c r="X1510">
        <v>3</v>
      </c>
      <c r="Y1510">
        <f>NETWORKDAYS(K1510,M1510)</f>
        <v>2</v>
      </c>
      <c r="Z1510" t="str">
        <f>IF(Y1510&lt;=2,"CUMPLE","NO CUMPLE")</f>
        <v>CUMPLE</v>
      </c>
      <c r="AB1510" t="str">
        <v>POR TICKET</v>
      </c>
      <c r="AC1510" t="str">
        <f>TEXT(M1510,"mmmm")</f>
        <v>marzo</v>
      </c>
      <c r="AD1510" t="str">
        <f>TEXT(M1510,"yyyy")</f>
        <v>yyyy</v>
      </c>
      <c r="AE1510">
        <f>W1510*60*24</f>
        <v>449.9999999999999</v>
      </c>
      <c r="AF1510">
        <f>AE1510/60</f>
        <v>7.499999999999998</v>
      </c>
      <c r="AG1510">
        <f>AE1510/60</f>
        <v>7.499999999999998</v>
      </c>
      <c r="AH1510">
        <f>L1510-K1510</f>
        <v>0.15902777777955635</v>
      </c>
      <c r="AI1510">
        <f>AH1510*24*60</f>
        <v>229.00000000256114</v>
      </c>
      <c r="AJ1510">
        <f>75728*X1510</f>
        <v>227184</v>
      </c>
    </row>
    <row r="1511">
      <c r="A1511">
        <v>1248011</v>
      </c>
      <c r="B1511" t="str">
        <v>SOLICITUD</v>
      </c>
      <c r="C1511" t="str">
        <v>CERRADO</v>
      </c>
      <c r="D1511" t="str">
        <v>TIENDA</v>
      </c>
      <c r="E1511" t="str">
        <v>INVENTARIO</v>
      </c>
      <c r="F1511" t="str">
        <v>INVENTARIO</v>
      </c>
      <c r="G1511" t="str">
        <v>INVENTARIO</v>
      </c>
      <c r="H1511" t="str">
        <v>Se requiere apoyo para validación de inventario en Metro Sogamoso; de acuerdo con listado contenido en archivo adjunto.</v>
      </c>
      <c r="I1511" t="str">
        <v>Se requiere apoyo para validación de inventario en Metro Sogamoso; de acuerdo con listado contenido en archivo adjunto.</v>
      </c>
      <c r="J1511" t="str">
        <v>Se visita tienda donde según solicitud se validan activos en stock para enviar a Centro de Reparación o enviar para destrucción; se encunetran algunos dispositivos y otros no; se relaciona en documento estado; ubicacion y observaciones pertinentes; se comparten evidencias fotograficas a soporte Cencosud; se dejan por separados componentes para envío  a CRC y componentes a destruir; se finaliza actividad y se autoriza el retiro de la tienda.</v>
      </c>
      <c r="K1511">
        <v>45742.6375</v>
      </c>
      <c r="L1511">
        <v>45742.790972222225</v>
      </c>
      <c r="M1511">
        <v>45743</v>
      </c>
      <c r="N1511" t="str">
        <f>TEXT(M1511, "DDDD")</f>
        <v>jueves</v>
      </c>
      <c r="O1511" t="str">
        <v>M097 METRO SOGAMOSO</v>
      </c>
      <c r="P1511" t="str">
        <v>SOGAMOSO</v>
      </c>
      <c r="Q1511" t="str">
        <f>IF(ISBLANK(P1511),"0",(VLOOKUP(P1511,REGION,2,FALSE)))</f>
        <v>ORIENTE</v>
      </c>
      <c r="R1511" t="str">
        <v>Jhonatan Ricardo Vargas Zambrano</v>
      </c>
      <c r="S1511">
        <f>IF(ISBLANK(R1511),"0", VLOOKUP(R1511,PERSONAL,2,FALSE))</f>
        <v>1057583301</v>
      </c>
      <c r="T1511" t="str">
        <v>DIRECTO</v>
      </c>
      <c r="U1511">
        <v>0.3333333333333333</v>
      </c>
      <c r="V1511">
        <v>0.6875</v>
      </c>
      <c r="W1511">
        <f>V1511-U1511</f>
        <v>0.3541666666666667</v>
      </c>
      <c r="X1511">
        <v>3</v>
      </c>
      <c r="Y1511">
        <f>NETWORKDAYS(K1511,M1511)</f>
        <v>2</v>
      </c>
      <c r="Z1511" t="str">
        <f>IF(Y1511&lt;=2,"CUMPLE","NO CUMPLE")</f>
        <v>CUMPLE</v>
      </c>
      <c r="AB1511" t="str">
        <v>POR TICKET</v>
      </c>
      <c r="AC1511" t="str">
        <f>TEXT(M1511,"mmmm")</f>
        <v>marzo</v>
      </c>
      <c r="AD1511" t="str">
        <f>TEXT(M1511,"yyyy")</f>
        <v>yyyy</v>
      </c>
      <c r="AE1511">
        <f>W1511*60*24</f>
        <v>510</v>
      </c>
      <c r="AF1511">
        <f>AE1511/60</f>
        <v>8.5</v>
      </c>
      <c r="AG1511">
        <f>AE1511/60</f>
        <v>8.5</v>
      </c>
      <c r="AH1511">
        <f>L1511-K1511</f>
        <v>0.1534722222277196</v>
      </c>
      <c r="AI1511">
        <f>AH1511*24*60</f>
        <v>221.00000000791624</v>
      </c>
      <c r="AJ1511">
        <f>75728*X1511</f>
        <v>227184</v>
      </c>
    </row>
    <row r="1512">
      <c r="A1512">
        <v>1247320</v>
      </c>
      <c r="B1512" t="str">
        <v>SOLICITUD</v>
      </c>
      <c r="C1512" t="str">
        <v>CERRADO</v>
      </c>
      <c r="D1512" t="str">
        <v>TIENDA</v>
      </c>
      <c r="E1512" t="str">
        <v>INVENTARIO</v>
      </c>
      <c r="F1512" t="str">
        <v>INVENTARIO</v>
      </c>
      <c r="G1512" t="str">
        <v>INVENTARIO</v>
      </c>
      <c r="H1512" t="str">
        <v>Buenos días. Jefe Miguel por favor me colabora con la autorización de este ticket para que el técnico de isit visite la tienda y valide la novedad reportada en sitio; anexo plantilla con la información de la actividad a realizar.</v>
      </c>
      <c r="I1512" t="str">
        <v>Buenos días. Jefe Miguel por favor me colabora con la autorización de este ticket para que el técnico de isit visite la tienda y valide la novedad reportada en sitio; anexo plantilla con la información de la actividad a realizar.</v>
      </c>
      <c r="J1512" t="str">
        <v>Se identifican los activos solicitados ordenándolos cada uno con el numero de pos; se escriben seriales identificados en la hoja siguiente dejando activos identificados y ordenados</v>
      </c>
      <c r="K1512">
        <v>45742.50833333333</v>
      </c>
      <c r="L1512">
        <v>45742.79583333333</v>
      </c>
      <c r="M1512">
        <v>45743</v>
      </c>
      <c r="N1512" t="str">
        <f>TEXT(M1512, "DDDD")</f>
        <v>jueves</v>
      </c>
      <c r="O1512" t="str">
        <v>M032 METRO LA 70</v>
      </c>
      <c r="P1512" t="str">
        <v>CALI</v>
      </c>
      <c r="Q1512" t="str">
        <f>IF(ISBLANK(P1512),"0",(VLOOKUP(P1512,REGION,2,FALSE)))</f>
        <v>OCCIDENTE</v>
      </c>
      <c r="R1512" t="str">
        <v>Sebastían Orozco Fajardo</v>
      </c>
      <c r="S1512" t="e">
        <f>IF(ISBLANK(R1512),"0", VLOOKUP(R1512,PERSONAL,2,FALSE))</f>
        <v>#N/A</v>
      </c>
      <c r="T1512" t="str">
        <v>DIRECTO</v>
      </c>
      <c r="U1512">
        <v>0.3333333333333333</v>
      </c>
      <c r="V1512">
        <v>0.4166666666666667</v>
      </c>
      <c r="W1512">
        <f>V1512-U1512</f>
        <v>0.08333333333333337</v>
      </c>
      <c r="X1512">
        <v>1</v>
      </c>
      <c r="Y1512">
        <f>NETWORKDAYS(K1512,M1512)</f>
        <v>2</v>
      </c>
      <c r="Z1512" t="str">
        <f>IF(Y1512&lt;=2,"CUMPLE","NO CUMPLE")</f>
        <v>CUMPLE</v>
      </c>
      <c r="AB1512" t="str">
        <v>POR TICKET</v>
      </c>
      <c r="AC1512" t="str">
        <f>TEXT(M1512,"mmmm")</f>
        <v>marzo</v>
      </c>
      <c r="AD1512" t="str">
        <f>TEXT(M1512,"yyyy")</f>
        <v>yyyy</v>
      </c>
      <c r="AE1512">
        <f>W1512*60*24</f>
        <v>120.00000000000004</v>
      </c>
      <c r="AF1512">
        <f>AE1512/60</f>
        <v>2.000000000000001</v>
      </c>
      <c r="AG1512">
        <f>AE1512/60</f>
        <v>2.000000000000001</v>
      </c>
      <c r="AH1512">
        <f>L1512-K1512</f>
        <v>0.2874999999985448</v>
      </c>
      <c r="AI1512">
        <f>AH1512*24*60</f>
        <v>413.9999999979045</v>
      </c>
      <c r="AJ1512">
        <f>75728*X1512</f>
        <v>75728</v>
      </c>
    </row>
    <row r="1513" xml:space="preserve">
      <c r="A1513">
        <v>1247328</v>
      </c>
      <c r="B1513" t="str">
        <v>SOLICITUD</v>
      </c>
      <c r="C1513" t="str">
        <v>CERRADO</v>
      </c>
      <c r="D1513" t="str">
        <v>TIENDA</v>
      </c>
      <c r="E1513" t="str">
        <v>INVENTARIO</v>
      </c>
      <c r="F1513" t="str">
        <v>INVENTARIO</v>
      </c>
      <c r="G1513" t="str">
        <v>INVENTARIO</v>
      </c>
      <c r="H1513" t="str">
        <v>Buenos días. Jefe Miguel por favor me colabora con la autorización de este ticket para que el técnico de isit visite la tienda y valide la novedad reportada en sitio; anexo plantilla con la información de la actividad a realizar.</v>
      </c>
      <c r="I1513" t="str" xml:space="preserve">
        <v xml:space="preserve">Buenos días._x000d_
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Actividad para realizar:  el técnico deberá realizar el inventario de los activos asignados en la tienda ( pdt-desktop-monitores-relojes de marcación-verificadores de precios; impresora zebras y demás activos de la tienda)._x000d_
_x000d_
Gracias</v>
      </c>
      <c r="J1513" t="str">
        <v>Se identifican los activos solicitados con lo son los  pdt-desktop-monitores-relojes de marcación-verificadores de precios; impresora zebras y demás activos de la tienda. En la siguiente hoja se colocan seriales identificados.</v>
      </c>
      <c r="K1513">
        <v>45742.50833333333</v>
      </c>
      <c r="L1513">
        <v>45742.79583333333</v>
      </c>
      <c r="M1513">
        <v>45743</v>
      </c>
      <c r="N1513" t="str">
        <f>TEXT(M1513, "DDDD")</f>
        <v>jueves</v>
      </c>
      <c r="O1513" t="str">
        <v>M032 METRO LA 70</v>
      </c>
      <c r="P1513" t="str">
        <v>CALI</v>
      </c>
      <c r="Q1513" t="str">
        <f>IF(ISBLANK(P1513),"0",(VLOOKUP(P1513,REGION,2,FALSE)))</f>
        <v>OCCIDENTE</v>
      </c>
      <c r="R1513" t="str">
        <v>Sebastían Orozco Fajardo</v>
      </c>
      <c r="S1513" t="e">
        <f>IF(ISBLANK(R1513),"0", VLOOKUP(R1513,PERSONAL,2,FALSE))</f>
        <v>#N/A</v>
      </c>
      <c r="T1513" t="str">
        <v>DIRECTO</v>
      </c>
      <c r="U1513">
        <v>0.4166666666666667</v>
      </c>
      <c r="V1513">
        <v>0.5</v>
      </c>
      <c r="W1513">
        <f>V1513-U1513</f>
        <v>0.08333333333333331</v>
      </c>
      <c r="X1513">
        <v>1</v>
      </c>
      <c r="Y1513">
        <f>NETWORKDAYS(K1513,M1513)</f>
        <v>2</v>
      </c>
      <c r="Z1513" t="str">
        <f>IF(Y1513&lt;=2,"CUMPLE","NO CUMPLE")</f>
        <v>CUMPLE</v>
      </c>
      <c r="AB1513" t="str">
        <v>POR TICKET</v>
      </c>
      <c r="AC1513" t="str">
        <f>TEXT(M1513,"mmmm")</f>
        <v>marzo</v>
      </c>
      <c r="AD1513" t="str">
        <f>TEXT(M1513,"yyyy")</f>
        <v>yyyy</v>
      </c>
      <c r="AE1513">
        <f>W1513*60*24</f>
        <v>119.99999999999997</v>
      </c>
      <c r="AF1513">
        <f>AE1513/60</f>
        <v>1.9999999999999996</v>
      </c>
      <c r="AG1513">
        <f>AE1513/60</f>
        <v>1.9999999999999996</v>
      </c>
      <c r="AH1513">
        <f>L1513-K1513</f>
        <v>0.2874999999985448</v>
      </c>
      <c r="AI1513">
        <f>AH1513*24*60</f>
        <v>413.9999999979045</v>
      </c>
      <c r="AJ1513">
        <f>75728*X1513</f>
        <v>75728</v>
      </c>
    </row>
    <row r="1514" xml:space="preserve">
      <c r="A1514">
        <v>1247334</v>
      </c>
      <c r="B1514" t="str">
        <v>SOLICITUD</v>
      </c>
      <c r="C1514" t="str">
        <v>CERRADO</v>
      </c>
      <c r="D1514" t="str">
        <v>TIENDA</v>
      </c>
      <c r="E1514" t="str">
        <v>INVENTARIO</v>
      </c>
      <c r="F1514" t="str">
        <v>INVENTARIO</v>
      </c>
      <c r="G1514" t="str">
        <v>INVENTARIO</v>
      </c>
      <c r="H1514" t="str">
        <v>Buenos días. Jefe Miguel por favor me colabora con la autorización de este ticket para que el técnico de isit visite la tienda y valide la novedad reportada en sitio; anexo plantilla con la información de la actividad a realizar.</v>
      </c>
      <c r="I1514" t="str" xml:space="preserve">
        <v xml:space="preserve">Buenos días._x000d_
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Actividad para realizar:  el técnico deberá realizar la verificación de los acticos inactivos para traslado; bajas; también deberá gestionar las firmas en cada una de las actas ya sea para retiro; asignación; bajas o traslados y el envió de esta documentación en pdf. _x000d_
_x000d_
Gracia</v>
      </c>
      <c r="J1514" t="str">
        <v>Se identifica los activos a despachar los cuales son S22032010556716; 21175B788E;MS00795036 Se empacan y quedan listos con actas firmadas para despachar</v>
      </c>
      <c r="K1514">
        <v>45742.50763888889</v>
      </c>
      <c r="L1514">
        <v>45742.79583333333</v>
      </c>
      <c r="M1514">
        <v>45743</v>
      </c>
      <c r="N1514" t="str">
        <f>TEXT(M1514, "DDDD")</f>
        <v>jueves</v>
      </c>
      <c r="O1514" t="str">
        <v>M032 METRO LA 70</v>
      </c>
      <c r="P1514" t="str">
        <v>CALI</v>
      </c>
      <c r="Q1514" t="str">
        <f>IF(ISBLANK(P1514),"0",(VLOOKUP(P1514,REGION,2,FALSE)))</f>
        <v>OCCIDENTE</v>
      </c>
      <c r="R1514" t="str">
        <v>Sebastían Orozco Fajardo</v>
      </c>
      <c r="S1514" t="e">
        <f>IF(ISBLANK(R1514),"0", VLOOKUP(R1514,PERSONAL,2,FALSE))</f>
        <v>#N/A</v>
      </c>
      <c r="T1514" t="str">
        <v>DIRECTO</v>
      </c>
      <c r="U1514">
        <v>0.5833333333333334</v>
      </c>
      <c r="V1514">
        <v>0.7083333333333334</v>
      </c>
      <c r="W1514">
        <f>V1514-U1514</f>
        <v>0.125</v>
      </c>
      <c r="X1514">
        <v>1</v>
      </c>
      <c r="Y1514">
        <f>NETWORKDAYS(K1514,M1514)</f>
        <v>2</v>
      </c>
      <c r="Z1514" t="str">
        <f>IF(Y1514&lt;=2,"CUMPLE","NO CUMPLE")</f>
        <v>CUMPLE</v>
      </c>
      <c r="AB1514" t="str">
        <v>POR TICKET</v>
      </c>
      <c r="AC1514" t="str">
        <f>TEXT(M1514,"mmmm")</f>
        <v>marzo</v>
      </c>
      <c r="AD1514" t="str">
        <f>TEXT(M1514,"yyyy")</f>
        <v>yyyy</v>
      </c>
      <c r="AE1514">
        <f>W1514*60*24</f>
        <v>180</v>
      </c>
      <c r="AF1514">
        <f>AE1514/60</f>
        <v>3</v>
      </c>
      <c r="AG1514">
        <f>AE1514/60</f>
        <v>3</v>
      </c>
      <c r="AH1514">
        <f>L1514-K1514</f>
        <v>0.2881944444379769</v>
      </c>
      <c r="AI1514">
        <f>AH1514*24*60</f>
        <v>414.9999999906868</v>
      </c>
      <c r="AJ1514">
        <f>75728*X1514</f>
        <v>75728</v>
      </c>
    </row>
    <row r="1515">
      <c r="A1515">
        <v>1232932</v>
      </c>
      <c r="B1515" t="str">
        <v>INCIDENTE</v>
      </c>
      <c r="C1515" t="str">
        <v>ABIERTO</v>
      </c>
      <c r="D1515" t="str">
        <v>TIENDA</v>
      </c>
      <c r="E1515" t="str">
        <v>REVISION</v>
      </c>
      <c r="F1515" t="str">
        <v>REVISION</v>
      </c>
      <c r="G1515" t="str">
        <v>REVISION</v>
      </c>
      <c r="H1515" t="str">
        <v>Buenos días. Por favor su colaboración con el traslado del siguiente equipo así: Origen: Plataforma La Dorada Destino: Centro de Reparación Cencosud Equipo: Fortinet 60F S/N: FGT60FTK23094209 Gracias.</v>
      </c>
      <c r="I1515" t="str">
        <v>Buenos días. Por favor su colaboración con el traslado del siguiente equipo así: Origen: Plataforma La Dorada Destino: Centro de Reparación Cencosud Equipo: Fortinet 60F S/N: FGT60FTK23094209 Gracias.</v>
      </c>
      <c r="J1515" t="str">
        <v>Buenos días. Por favor su colaboración con el traslado del siguiente equipo así: Origen: Plataforma La Dorada Destino: Centro de Reparación Cencosud Equipo: Fortinet 60F S/N: FGT60FTK23094209 Gracias.</v>
      </c>
      <c r="K1515">
        <v>45735.739583333336</v>
      </c>
      <c r="L1515">
        <v>45735.825694444444</v>
      </c>
      <c r="M1515">
        <v>45741</v>
      </c>
      <c r="N1515" t="str">
        <f>TEXT(M1515, "DDDD")</f>
        <v>martes</v>
      </c>
      <c r="O1515" t="str">
        <v>L057 CD LA DORADA CARNES</v>
      </c>
      <c r="P1515" t="str">
        <v>MEDELLIN</v>
      </c>
      <c r="Q1515" t="str">
        <f>IF(ISBLANK(P1515),"0",(VLOOKUP(P1515,REGION,2,FALSE)))</f>
        <v>CENTRO</v>
      </c>
      <c r="R1515" t="str">
        <v>Luis Carlos Rojas Acosta</v>
      </c>
      <c r="S1515">
        <f>IF(ISBLANK(R1515),"0", VLOOKUP(R1515,PERSONAL,2,FALSE))</f>
        <v>1096188137</v>
      </c>
      <c r="T1515" t="str">
        <v>DIRECTO</v>
      </c>
      <c r="U1515">
        <v>0.4583333333333333</v>
      </c>
      <c r="V1515">
        <v>0.6458333333333334</v>
      </c>
      <c r="W1515">
        <f>V1515-U1515</f>
        <v>0.18750000000000006</v>
      </c>
      <c r="X1515">
        <v>2</v>
      </c>
      <c r="Y1515">
        <f>NETWORKDAYS(K1515,M1515)</f>
        <v>5</v>
      </c>
      <c r="Z1515" t="str">
        <f>IF(Y1515&lt;=2,"CUMPLE","NO CUMPLE")</f>
        <v>NO CUMPLE</v>
      </c>
      <c r="AB1515" t="str">
        <v>POR TICKET</v>
      </c>
      <c r="AC1515" t="str">
        <f>TEXT(M1515,"mmmm")</f>
        <v>marzo</v>
      </c>
      <c r="AD1515" t="str">
        <f>TEXT(M1515,"yyyy")</f>
        <v>yyyy</v>
      </c>
      <c r="AE1515">
        <f>W1515*60*24</f>
        <v>270.0000000000001</v>
      </c>
      <c r="AF1515">
        <f>AE1515/60</f>
        <v>4.500000000000002</v>
      </c>
      <c r="AG1515">
        <f>AE1515/60</f>
        <v>4.500000000000002</v>
      </c>
      <c r="AH1515">
        <f>L1515-K1515</f>
        <v>0.08611111110803904</v>
      </c>
      <c r="AI1515">
        <f>AH1515*24*60</f>
        <v>123.99999999557622</v>
      </c>
      <c r="AJ1515">
        <f>75728*X1515</f>
        <v>151456</v>
      </c>
    </row>
    <row r="1516" xml:space="preserve">
      <c r="A1516">
        <v>1246064</v>
      </c>
      <c r="B1516" t="str">
        <v>INCIDENTE</v>
      </c>
      <c r="C1516" t="str">
        <v>CERRADO</v>
      </c>
      <c r="D1516" t="str">
        <v>TIENDA</v>
      </c>
      <c r="E1516" t="str">
        <v>VERIFICADOR DE PRECIOS</v>
      </c>
      <c r="F1516" t="str">
        <v>VERIFICADOR DE PRECIOS</v>
      </c>
      <c r="G1516" t="str">
        <v>VERIFICADOR DE PRECIOS</v>
      </c>
      <c r="H1516" t="str" xml:space="preserve">
        <v xml:space="preserve">Se requiere validación física del verificador; ya que no está consultando previos y adicionalmente; no está configurado para que cargue el kiosko automáticamente; por lo que cualquier persona tiene acceso a las carpetas e información del equipo._x000d_
_x000d_
Nombre de Líder Cencosud: Giovanna López_x000d_
Celular Líder Cencosud: 3174363709_x000d_
Serial: VERIFICADOR DE PRECIOS NEWLAND NQ1000 | Nº Serie: NQ2CAH000835._x000d_
Actividad a realizar: Acceder a la configuración del equipo; verificar la conexión a la red cswlan12 y dejarla conectada._x000d_
configurar el kiosko para que cargue desde el arranque del equipo._x000d_
Demas validaciones que se consideren necesarias para dejar operativo el equipo</v>
      </c>
      <c r="I1516" t="str" xml:space="preserve">
        <v xml:space="preserve">Se requiere validación física del verificador; ya que no está consultando previos y adicionalmente; no está configurado para que cargue el kiosko automáticamente; por lo que cualquier persona tiene acceso a las carpetas e información del equipo._x000d_
_x000d_
Nombre de Líder Cencosud: Giovanna López_x000d_
Celular Líder Cencosud: 3174363709_x000d_
Serial: VERIFICADOR DE PRECIOS NEWLAND NQ1000 | Nº Serie: NQ2CAH000835._x000d_
Actividad a realizar: Acceder a la configuración del equipo; verificar la conexión a la red cswlan12 y dejarla conectada._x000d_
configurar el kiosko para que cargue desde el arranque del equipo._x000d_
Demas validaciones que se consideren necesarias para dejar operativo el equipo</v>
      </c>
      <c r="J1516" t="str" xml:space="preserve">
        <v xml:space="preserve">Solución del ticket número 1246064; en Jumbo de Girardot._x000d_
Procediendo a llegar a sitio el 28 de marzo de 2025 sobre las 8 am; ingreso por puerta de empleados y después de registro procedo a_x000d_
dirigirme al punto donde se encuentra el verificador de precios Newland NQ1000 señalado en el ticket con S/N NQ2CAH000835._x000d_
Conforme a lo solicitado en el ticket se realiza el cambio de conexión de la red cswlan11 a la cswlan12 para lo cual se ingresan las_x000d_
credenciales correspondientes y se verifica la conectividad operativa. Se realiza la configuración para que el equipo arranque desde el_x000d_
modo kiosko Pero dado que no está registrando los precios en la pantalla a pesar de dar señal de haber escaneado el código se_x000d_
procede a realizar la verificación de la carpeta config.; dónde se lleva a cabo la desinstalación y posterior reinstalación del archivo_x000d_
config.json; luego de lo cual se reinicia el dispositivo; evidenciando que sigue presentando el problema. Por ello y previa autorización_x000d_
se procede a realizar el formateo del equipo verificador según manual para ese modelo. Cabe aclarar que se hizo espera mientras nos_x000d_
enviaban los archivos necesarios para el formateo a un equipo de la tienda. Se instalan los scripts necesarios; se realiza la_x000d_
configuración de fecha y hora; se instala y configura el aplicativo kiosko y a su vez se configura como medio principal de arranque_x000d_
desde la app admin tool. Se verifica que la conexión este a la red cswlan12;y; como establece el manual se reinicia el equipo. Una vez_x000d_
encendido se realizan pruebas tanto con códigos de productos como con cédulas de identificación; mostrando así que el equipo quedó_x000d_
correctamente configurado. Se da aviso al área encargada para que proceda a la verificación.Retiro de tienda a las 430 pm._x000d_
De esta forma damos por terminado el ticket 1246064 en la ciudad de Girardot; almacén Jumbo._x000d_
</v>
      </c>
      <c r="K1516">
        <v>45743.69930555556</v>
      </c>
      <c r="L1516">
        <v>45743.853472222225</v>
      </c>
      <c r="M1516">
        <v>45744</v>
      </c>
      <c r="N1516" t="str">
        <f>TEXT(M1516, "DDDD")</f>
        <v>viernes</v>
      </c>
      <c r="O1516" t="str">
        <v>J047 JUMBO GIRARDOT</v>
      </c>
      <c r="P1516" t="str">
        <v>GIRARDOT</v>
      </c>
      <c r="Q1516" t="str">
        <f>IF(ISBLANK(P1516),"0",(VLOOKUP(P1516,REGION,2,FALSE)))</f>
        <v>OCCIDENTE</v>
      </c>
      <c r="R1516" t="str">
        <v>MIchael Smit Villabon Trujillo</v>
      </c>
      <c r="S1516" t="e">
        <f>IF(ISBLANK(R1516),"0", VLOOKUP(R1516,PERSONAL,2,FALSE))</f>
        <v>#N/A</v>
      </c>
      <c r="T1516" t="str">
        <v>ALIADO</v>
      </c>
      <c r="U1516">
        <v>0.3333333333333333</v>
      </c>
      <c r="V1516">
        <v>0.6875</v>
      </c>
      <c r="W1516">
        <f>V1516-U1516</f>
        <v>0.3541666666666667</v>
      </c>
      <c r="X1516">
        <v>3</v>
      </c>
      <c r="Y1516">
        <f>NETWORKDAYS(K1516,M1516)</f>
        <v>2</v>
      </c>
      <c r="Z1516" t="str">
        <f>IF(Y1516&lt;=2,"CUMPLE","NO CUMPLE")</f>
        <v>CUMPLE</v>
      </c>
      <c r="AB1516" t="str">
        <v>POR TICKET</v>
      </c>
      <c r="AC1516" t="str">
        <f>TEXT(M1516,"mmmm")</f>
        <v>marzo</v>
      </c>
      <c r="AD1516" t="str">
        <f>TEXT(M1516,"yyyy")</f>
        <v>yyyy</v>
      </c>
      <c r="AE1516">
        <f>W1516*60*24</f>
        <v>510</v>
      </c>
      <c r="AF1516">
        <f>AE1516/60</f>
        <v>8.5</v>
      </c>
      <c r="AG1516">
        <f>AE1516/60</f>
        <v>8.5</v>
      </c>
      <c r="AH1516">
        <f>L1516-K1516</f>
        <v>0.15416666666715173</v>
      </c>
      <c r="AI1516">
        <f>AH1516*24*60</f>
        <v>222.0000000006985</v>
      </c>
      <c r="AJ1516">
        <f>75728*X1516</f>
        <v>227184</v>
      </c>
    </row>
    <row r="1517" xml:space="preserve">
      <c r="A1517">
        <v>1251142</v>
      </c>
      <c r="B1517" t="str">
        <v>INCIDENTE</v>
      </c>
      <c r="C1517" t="str">
        <v>CERRADO</v>
      </c>
      <c r="D1517" t="str">
        <v>TIENDA</v>
      </c>
      <c r="E1517" t="str">
        <v>MONITOR</v>
      </c>
      <c r="F1517" t="str">
        <v>MONITOR</v>
      </c>
      <c r="G1517" t="str">
        <v>MONITOR</v>
      </c>
      <c r="H1517" t="str" xml:space="preserve">
        <v xml:space="preserve">Se presenta novedad en el area de ATC; los equipos según información de la tienda esta fuera de linea. Verificar; identificar la novedad y solucionar. Contacto: Giovanna Lopez Triana Cel: +57 317 4363709_x000d_
lugar en donde se encuentra el computador en la tienda_x000d_
_x000d_
ATC</v>
      </c>
      <c r="I1517" t="str" xml:space="preserve">
        <v xml:space="preserve">Se presenta novedad en el area de ATC; los equipos según información de la tienda esta fuera de linea. Verificar; identificar la novedad y solucionar. Contacto: Giovanna Lopez Triana Cel: +57 317 4363709_x000d_
lugar en donde se encuentra el computador en la tienda_x000d_
_x000d_
ATC</v>
      </c>
      <c r="J1517" t="str" xml:space="preserve">
        <v xml:space="preserve">1251142 - M042 METRO Ibagué- Se presenta novedad en el area de ATC;_x000d_
Se llego a sitio a las 2:00 pm; verificando el computador de ATC se encontraba apagado porque no estaba conectado a la regulada y_x000d_
estaba presentando la tienda bajones de energia en el momento; procede a conectarse a el toma regulado y se enciende y se ve en_x000d_
funcionamiento correctamente; reivsamos que todo lo de ATC este bien conectado y damos por finalizado este caso.</v>
      </c>
      <c r="K1517">
        <v>45744.40833333333</v>
      </c>
      <c r="L1517">
        <v>45744.40972222222</v>
      </c>
      <c r="M1517">
        <v>45744</v>
      </c>
      <c r="N1517" t="str">
        <f>TEXT(M1517, "DDDD")</f>
        <v>viernes</v>
      </c>
      <c r="O1517" t="str">
        <v>M042 METRO IBAGUE</v>
      </c>
      <c r="P1517" t="str">
        <v>IBAGUE</v>
      </c>
      <c r="Q1517" t="str">
        <f>IF(ISBLANK(P1517),"0",(VLOOKUP(P1517,REGION,2,FALSE)))</f>
        <v>OCCIDENTE</v>
      </c>
      <c r="R1517" t="str">
        <v>MIchael Smit Villabon Trujillo</v>
      </c>
      <c r="S1517" t="e">
        <f>IF(ISBLANK(R1517),"0", VLOOKUP(R1517,PERSONAL,2,FALSE))</f>
        <v>#N/A</v>
      </c>
      <c r="T1517" t="str">
        <v>ALIADO</v>
      </c>
      <c r="U1517">
        <v>0.5833333333333334</v>
      </c>
      <c r="V1517">
        <v>0.625</v>
      </c>
      <c r="W1517">
        <f>V1517-U1517</f>
        <v>0.04166666666666663</v>
      </c>
      <c r="X1517">
        <v>1</v>
      </c>
      <c r="Y1517">
        <f>NETWORKDAYS(K1517,M1517)</f>
        <v>1</v>
      </c>
      <c r="Z1517" t="str">
        <f>IF(Y1517&lt;=2,"CUMPLE","NO CUMPLE")</f>
        <v>CUMPLE</v>
      </c>
      <c r="AB1517" t="str">
        <v>POR TICKET</v>
      </c>
      <c r="AC1517" t="str">
        <f>TEXT(M1517,"mmmm")</f>
        <v>marzo</v>
      </c>
      <c r="AD1517" t="str">
        <f>TEXT(M1517,"yyyy")</f>
        <v>yyyy</v>
      </c>
      <c r="AE1517">
        <f>W1517*60*24</f>
        <v>59.99999999999994</v>
      </c>
      <c r="AF1517">
        <f>AE1517/60</f>
        <v>0.999999999999999</v>
      </c>
      <c r="AG1517">
        <f>AE1517/60</f>
        <v>0.999999999999999</v>
      </c>
      <c r="AH1517">
        <f>L1517-K1517</f>
        <v>0.0013888888861401938</v>
      </c>
      <c r="AI1517">
        <f>AH1517*24*60</f>
        <v>1.999999996041879</v>
      </c>
      <c r="AJ1517">
        <f>75728*X1517</f>
        <v>75728</v>
      </c>
    </row>
    <row r="1518" xml:space="preserve">
      <c r="A1518">
        <v>1251186</v>
      </c>
      <c r="B1518" t="str">
        <v>INCIDENTE</v>
      </c>
      <c r="C1518" t="str">
        <v>CERRADO</v>
      </c>
      <c r="D1518" t="str">
        <v>TIENDA</v>
      </c>
      <c r="E1518" t="str">
        <v>POS</v>
      </c>
      <c r="F1518" t="str">
        <v>POS</v>
      </c>
      <c r="G1518" t="str">
        <v>POS</v>
      </c>
      <c r="H1518" t="str" xml:space="preserve">
        <v xml:space="preserve">Solicito de su colaboración para realizar la verifiación de conexiones electricas de las POS; que todas esten conectadas a la REGULADA incluyendo los microsens. si se encuentra alguna conectada en la no regulada hacer el cambio a la regulada Contacto: Giovanna Lopez Triana Cel: +57 317 4363709_x000d_
Número de inventario si se tiene_x000d_
_x000d_
Linea de Cajas_x000d_
_x000d_
Numero de caja_x000d_
_x000d_
TODAS</v>
      </c>
      <c r="I1518" t="str" xml:space="preserve">
        <v xml:space="preserve">Solicito de su colaboración para realizar la verifiación de conexiones electricas de las POS; que todas esten conectadas a la REGULADA incluyendo los microsens. si se encuentra alguna conectada en la no regulada hacer el cambio a la regulada Contacto: Giovanna Lopez Triana Cel: +57 317 4363709_x000d_
Número de inventario si se tiene_x000d_
_x000d_
Linea de Cajas_x000d_
_x000d_
Numero de caja_x000d_
_x000d_
TODAS</v>
      </c>
      <c r="J1518" t="str" xml:space="preserve">
        <v xml:space="preserve">1251186 - M042 METRO IBAGUE -Validación pos conectadas a la regula línea de cajas;_x000d_
se revisa las pos 1;2;3;4;5;6;7;8;9;20;11;12; la conexión a la energía y todas las pos estan conectadas a la energía regulada en tomas_x000d_
naranja ; se revisa al igual los microsense y se hallo 3 microsense conectados al toma blanco se pasan al toma naranja y el microsense_x000d_
con IP 10.132.75.7 estaba apagado se conecta y sube sin novedad; se cambiaron los microsense con IP 10.132.75.6 y 10.132.75.8_x000d_
quedan en línea las pos y microsense; también se reviso el visor cliente de la pos 9 que estaba pagado y no daba imagen se logra poner_x000d_
subir la imagen quedando solucionado la novedad_x000d_
</v>
      </c>
      <c r="K1518">
        <v>45744.416666666664</v>
      </c>
      <c r="L1518">
        <v>45744.419444444444</v>
      </c>
      <c r="M1518">
        <v>45744</v>
      </c>
      <c r="N1518" t="str">
        <f>TEXT(M1518, "DDDD")</f>
        <v>viernes</v>
      </c>
      <c r="O1518" t="str">
        <v>M042 METRO IBAGUE</v>
      </c>
      <c r="P1518" t="str">
        <v>IBAGUE</v>
      </c>
      <c r="Q1518" t="str">
        <f>IF(ISBLANK(P1518),"0",(VLOOKUP(P1518,REGION,2,FALSE)))</f>
        <v>OCCIDENTE</v>
      </c>
      <c r="R1518" t="str">
        <v>MIchael Smit Villabon Trujillo</v>
      </c>
      <c r="S1518" t="e">
        <f>IF(ISBLANK(R1518),"0", VLOOKUP(R1518,PERSONAL,2,FALSE))</f>
        <v>#N/A</v>
      </c>
      <c r="T1518" t="str">
        <v>ALIADO</v>
      </c>
      <c r="U1518">
        <v>0.625</v>
      </c>
      <c r="V1518">
        <v>0.6666666666666666</v>
      </c>
      <c r="W1518">
        <f>V1518-U1518</f>
        <v>0.04166666666666663</v>
      </c>
      <c r="X1518">
        <v>1</v>
      </c>
      <c r="Y1518">
        <f>NETWORKDAYS(K1518,M1518)</f>
        <v>1</v>
      </c>
      <c r="Z1518" t="str">
        <f>IF(Y1518&lt;=2,"CUMPLE","NO CUMPLE")</f>
        <v>CUMPLE</v>
      </c>
      <c r="AB1518" t="str">
        <v>POR TICKET</v>
      </c>
      <c r="AC1518" t="str">
        <f>TEXT(M1518,"mmmm")</f>
        <v>marzo</v>
      </c>
      <c r="AD1518" t="str">
        <f>TEXT(M1518,"yyyy")</f>
        <v>yyyy</v>
      </c>
      <c r="AE1518">
        <f>W1518*60*24</f>
        <v>59.99999999999994</v>
      </c>
      <c r="AF1518">
        <f>AE1518/60</f>
        <v>0.999999999999999</v>
      </c>
      <c r="AG1518">
        <f>AE1518/60</f>
        <v>0.999999999999999</v>
      </c>
      <c r="AH1518">
        <f>L1518-K1518</f>
        <v>0.002777777779556345</v>
      </c>
      <c r="AI1518">
        <f>AH1518*24*60</f>
        <v>4.000000002561137</v>
      </c>
      <c r="AJ1518">
        <f>75728*X1518</f>
        <v>75728</v>
      </c>
    </row>
    <row r="1519" xml:space="preserve">
      <c r="A1519">
        <v>1247994</v>
      </c>
      <c r="B1519" t="str">
        <v>SOLICITUD</v>
      </c>
      <c r="C1519" t="str">
        <v>CERRADO</v>
      </c>
      <c r="D1519" t="str">
        <v>TIENDA</v>
      </c>
      <c r="E1519" t="str">
        <v>INSTALACION</v>
      </c>
      <c r="F1519" t="str">
        <v>INSTALACION</v>
      </c>
      <c r="G1519" t="str">
        <v>INSTALACION</v>
      </c>
      <c r="H1519" t="str" xml:space="preserve">
        <v xml:space="preserve">favor nos ayudan con la validacion del equipamiento de JUMBO YOPAL; necesitamos validar si tenemos equipos averiados; equipos inactivos y que todo este marchando correctamente._x000d_
AREA EN DONDE SE UBICA EL EQUIPO_x000d_
_x000d_
TODA LA TIENDA</v>
      </c>
      <c r="I1519" t="str" xml:space="preserve">
        <v xml:space="preserve">favor nos ayudan con la validacion del equipamiento de JUMBO YOPAL; necesitamos validar si tenemos equipos averiados; equipos inactivos y que todo este marchando correctamente._x000d_
AREA EN DONDE SE UBICA EL EQUIPO_x000d_
_x000d_
TODA LA TIENDA</v>
      </c>
      <c r="J1519" t="str" xml:space="preserve">
        <v xml:space="preserve">Se realiza visita y se procede a realiza la revisión de cada uno de los equipo de computo de la tienda y ninguno presenta novedad. Por ende;  en compañía del soporte remoto Alveiro  se realiza la inspección de los activos que no están en uso y se envía los seriales de cada uno de los activos que se encuentran alojados en el cuarto de equipos; para su posterior estudio; una vez culminada la labor se le reporta el jefe de la tienda de lo realizado en el transcurso del día dejando todo operativo y funcional. Caso se realiza con Éxito"_x000d_
</v>
      </c>
      <c r="K1519">
        <v>45742.63333333333</v>
      </c>
      <c r="L1519">
        <v>45742.665972222225</v>
      </c>
      <c r="M1519">
        <v>45743</v>
      </c>
      <c r="N1519" t="str">
        <f>TEXT(M1519, "DDDD")</f>
        <v>jueves</v>
      </c>
      <c r="O1519" t="str">
        <v>J185 JUMBO YOPAL</v>
      </c>
      <c r="P1519" t="str">
        <v>YOPAL</v>
      </c>
      <c r="Q1519" t="str">
        <f>IF(ISBLANK(P1519),"0",(VLOOKUP(P1519,REGION,2,FALSE)))</f>
        <v>ORIENTE</v>
      </c>
      <c r="R1519" t="str">
        <v>PABLO ANDRES BALANTA GOMEZ</v>
      </c>
      <c r="S1519">
        <f>IF(ISBLANK(R1519),"0", VLOOKUP(R1519,PERSONAL,2,FALSE))</f>
        <v>1111739227</v>
      </c>
      <c r="T1519" t="str">
        <v>DIRECTO</v>
      </c>
      <c r="U1519">
        <v>0.4583333333333333</v>
      </c>
      <c r="V1519">
        <v>0.7083333333333334</v>
      </c>
      <c r="W1519">
        <f>V1519-U1519</f>
        <v>0.25000000000000006</v>
      </c>
      <c r="X1519">
        <v>3</v>
      </c>
      <c r="Y1519">
        <f>NETWORKDAYS(K1519,M1519)</f>
        <v>2</v>
      </c>
      <c r="Z1519" t="str">
        <f>IF(Y1519&lt;=2,"CUMPLE","NO CUMPLE")</f>
        <v>CUMPLE</v>
      </c>
      <c r="AB1519" t="str">
        <v>POR TICKET</v>
      </c>
      <c r="AC1519" t="str">
        <f>TEXT(M1519,"mmmm")</f>
        <v>marzo</v>
      </c>
      <c r="AD1519" t="str">
        <f>TEXT(M1519,"yyyy")</f>
        <v>yyyy</v>
      </c>
      <c r="AE1519">
        <f>W1519*60*24</f>
        <v>360.0000000000001</v>
      </c>
      <c r="AF1519">
        <f>AE1519/60</f>
        <v>6.000000000000002</v>
      </c>
      <c r="AG1519">
        <f>AE1519/60</f>
        <v>6.000000000000002</v>
      </c>
      <c r="AH1519">
        <f>L1519-K1519</f>
        <v>0.03263888889341615</v>
      </c>
      <c r="AI1519">
        <f>AH1519*24*60</f>
        <v>47.00000000651926</v>
      </c>
      <c r="AJ1519">
        <f>75728*X1519</f>
        <v>227184</v>
      </c>
    </row>
    <row r="1520" xml:space="preserve">
      <c r="A1520">
        <v>1226427</v>
      </c>
      <c r="B1520" t="str">
        <v>INCIDENTE</v>
      </c>
      <c r="C1520" t="str">
        <v>CERRADO</v>
      </c>
      <c r="D1520" t="str">
        <v>TIENDA</v>
      </c>
      <c r="E1520" t="str">
        <v>APLICACION</v>
      </c>
      <c r="F1520" t="str">
        <v>APLICACION</v>
      </c>
      <c r="G1520" t="str">
        <v>GENESIX</v>
      </c>
      <c r="H1520" t="str" xml:space="preserve">
        <v xml:space="preserve">Buenas Tardes; se presenta novedad de la PDA 05FC al momento de ingresa Genesis. No obstante; agradezco revisión de todas las PDA ya que se evidencia aplicaciones no correspondiente a la compañía._x000d_
nombre del programa en falla en el menu_x000d_
_x000d_
MOCHA TELNET</v>
      </c>
      <c r="I1520" t="str" xml:space="preserve">
        <v xml:space="preserve">Buenas Tardes; se presenta novedad de la PDA 05FC al momento de ingresa Genesis. No obstante; agradezco revisión de todas las PDA ya que se evidencia aplicaciones no correspondiente a la compañía._x000d_
nombre del programa en falla en el menu_x000d_
_x000d_
MOCHA TELNET</v>
      </c>
      <c r="J1520" t="str">
        <v>Se realiza visita en sitio y se procede a realizar  la actividad; se procede a revisar las 7 PDA  Honeywell de la tienda y se evidenció que la PDA de serial 21178B05FC tenía una aplicación instalada no correspondiente a la entidad y estaba en modo administrador. Se procede a realizar la desinstalación del aplicativo y dejar el usuario como Piso de venta RSM; se procede a realizar pruebas de funcionamiento en compañía del usuario y esta da su aprobación de óptimo funcionamiento. Por lo que se da por cerrado el caso satisfactoriamente.</v>
      </c>
      <c r="K1520">
        <v>45742.44097222222</v>
      </c>
      <c r="L1520">
        <v>45742.56805555556</v>
      </c>
      <c r="M1520">
        <v>45743</v>
      </c>
      <c r="N1520" t="str">
        <f>TEXT(M1520, "DDDD")</f>
        <v>jueves</v>
      </c>
      <c r="O1520" t="str">
        <v>J185 JUMBO YOPAL</v>
      </c>
      <c r="P1520" t="str">
        <v>YOPAL</v>
      </c>
      <c r="Q1520" t="str">
        <f>IF(ISBLANK(P1520),"0",(VLOOKUP(P1520,REGION,2,FALSE)))</f>
        <v>ORIENTE</v>
      </c>
      <c r="R1520" t="str">
        <v>PABLO ANDRES BALANTA GOMEZ</v>
      </c>
      <c r="S1520">
        <f>IF(ISBLANK(R1520),"0", VLOOKUP(R1520,PERSONAL,2,FALSE))</f>
        <v>1111739227</v>
      </c>
      <c r="T1520" t="str">
        <v>DIRECTO</v>
      </c>
      <c r="U1520">
        <v>0.4583333333333333</v>
      </c>
      <c r="V1520">
        <v>0.7083333333333334</v>
      </c>
      <c r="W1520">
        <f>V1520-U1520</f>
        <v>0.25000000000000006</v>
      </c>
      <c r="X1520">
        <v>3</v>
      </c>
      <c r="Y1520">
        <f>NETWORKDAYS(K1520,M1520)</f>
        <v>2</v>
      </c>
      <c r="Z1520" t="str">
        <f>IF(Y1520&lt;=2,"CUMPLE","NO CUMPLE")</f>
        <v>CUMPLE</v>
      </c>
      <c r="AB1520" t="str">
        <v>POR TICKET</v>
      </c>
      <c r="AC1520" t="str">
        <f>TEXT(M1520,"mmmm")</f>
        <v>marzo</v>
      </c>
      <c r="AD1520" t="str">
        <f>TEXT(M1520,"yyyy")</f>
        <v>yyyy</v>
      </c>
      <c r="AE1520">
        <f>W1520*60*24</f>
        <v>360.0000000000001</v>
      </c>
      <c r="AF1520">
        <f>AE1520/60</f>
        <v>6.000000000000002</v>
      </c>
      <c r="AG1520">
        <f>AE1520/60</f>
        <v>6.000000000000002</v>
      </c>
      <c r="AH1520">
        <f>L1520-K1520</f>
        <v>0.12708333334012423</v>
      </c>
      <c r="AI1520">
        <f>AH1520*24*60</f>
        <v>183.0000000097789</v>
      </c>
      <c r="AJ1520">
        <f>75728*X1520</f>
        <v>227184</v>
      </c>
    </row>
    <row r="1521" xml:space="preserve">
      <c r="A1521">
        <v>1249456</v>
      </c>
      <c r="B1521" t="str">
        <v>SOLICITUD</v>
      </c>
      <c r="C1521" t="str">
        <v>CERRADO</v>
      </c>
      <c r="D1521" t="str">
        <v>TIENDA</v>
      </c>
      <c r="E1521" t="str">
        <v>BALANZA</v>
      </c>
      <c r="F1521" t="str">
        <v>BALANZA</v>
      </c>
      <c r="G1521" t="str">
        <v>BALANZA</v>
      </c>
      <c r="H1521" t="str" xml:space="preserve">
        <v xml:space="preserve">Buen Dia Agradezco su colaboración con las balanzas de carnes que tiene una desviación de 500 gr_x000d_
Área donde su ubica la balanza_x000d_
_x000d_
carnes</v>
      </c>
      <c r="I1521" t="str" xml:space="preserve">
        <v xml:space="preserve">Buen Dia Agradezco su colaboración con las balanzas de carnes que tiene una desviación de 500 gr_x000d_
Área donde su ubica la balanza_x000d_
_x000d_
carnes</v>
      </c>
      <c r="J1521" t="str">
        <v>Se realiza visita en sitio y se evidencia que las dos balanzas colgantes estan dando mal el peso. Se procede a realizar mantenimiento preventivo y se reinicia las dos balanzas colgantes; se calibra sensores de tickets y se procede a realizar pruebas de funcionalidad en compañia del usuario y se evidencia que los pesos son correctos; ademas se certifica el peso con la peso de 10KG donde se evidencio que el peso fue correcto. Las dos balanzas colgantes se dejan operativas y funcional.</v>
      </c>
      <c r="K1521">
        <v>45743.85277777778</v>
      </c>
      <c r="L1521">
        <v>45744.40972222222</v>
      </c>
      <c r="M1521">
        <v>45744</v>
      </c>
      <c r="N1521" t="str">
        <f>TEXT(M1521, "DDDD")</f>
        <v>viernes</v>
      </c>
      <c r="O1521" t="str" xml:space="preserve">
        <v xml:space="preserve">J185 JUMBO YOPAL_x000d_
_x000d_
</v>
      </c>
      <c r="P1521" t="str">
        <v>YOPAL</v>
      </c>
      <c r="Q1521" t="str">
        <f>IF(ISBLANK(P1521),"0",(VLOOKUP(P1521,REGION,2,FALSE)))</f>
        <v>ORIENTE</v>
      </c>
      <c r="R1521" t="str">
        <v>PABLO ANDRES BALANTA GOMEZ</v>
      </c>
      <c r="S1521">
        <f>IF(ISBLANK(R1521),"0", VLOOKUP(R1521,PERSONAL,2,FALSE))</f>
        <v>1111739227</v>
      </c>
      <c r="T1521" t="str">
        <v>DIRECTO</v>
      </c>
      <c r="U1521">
        <v>0.4583333333333333</v>
      </c>
      <c r="V1521">
        <v>0.7083333333333334</v>
      </c>
      <c r="W1521">
        <f>V1521-U1521</f>
        <v>0.25000000000000006</v>
      </c>
      <c r="X1521">
        <v>3</v>
      </c>
      <c r="Y1521">
        <f>NETWORKDAYS(K1521,M1521)</f>
        <v>2</v>
      </c>
      <c r="Z1521" t="str">
        <f>IF(Y1521&lt;=2,"CUMPLE","NO CUMPLE")</f>
        <v>CUMPLE</v>
      </c>
      <c r="AB1521" t="str">
        <v>POR TICKET</v>
      </c>
      <c r="AC1521" t="str">
        <f>TEXT(M1521,"mmmm")</f>
        <v>marzo</v>
      </c>
      <c r="AD1521" t="str">
        <f>TEXT(M1521,"yyyy")</f>
        <v>yyyy</v>
      </c>
      <c r="AE1521">
        <f>W1521*60*24</f>
        <v>360.0000000000001</v>
      </c>
      <c r="AF1521">
        <f>AE1521/60</f>
        <v>6.000000000000002</v>
      </c>
      <c r="AG1521">
        <f>AE1521/60</f>
        <v>6.000000000000002</v>
      </c>
      <c r="AH1521">
        <f>L1521-K1521</f>
        <v>0.5569444444408873</v>
      </c>
      <c r="AI1521">
        <f>AH1521*24*60</f>
        <v>801.9999999948777</v>
      </c>
      <c r="AJ1521">
        <f>75728*X1521</f>
        <v>227184</v>
      </c>
    </row>
    <row r="1522" xml:space="preserve">
      <c r="A1522">
        <v>1238645</v>
      </c>
      <c r="B1522" t="str">
        <v>SOLICITUD</v>
      </c>
      <c r="C1522" t="str">
        <v>CERRADO</v>
      </c>
      <c r="D1522" t="str">
        <v>TIENDA</v>
      </c>
      <c r="E1522" t="str">
        <v>DESKTOP</v>
      </c>
      <c r="F1522" t="str">
        <v>DESKTOP</v>
      </c>
      <c r="G1522" t="str">
        <v>DESKTOP</v>
      </c>
      <c r="H1522" t="str" xml:space="preserve">
        <v xml:space="preserve">buenas miguel me colabora con la programacion de la visita de isit a la tienda de limonar._x000d_
Nombre de Líder Cencosud: stharlyn zuleta_x000d_
Celular Líder Cencosud: 3176578750_x000d_
hostname: J030900WS117 -E030916WS101 _x000d_
actividad a realizar: se requiere verificacion de conexion de computadores no responde a ping y no inician la cuenta de windows de admin; primero hablar con redes para configuracion de puerto donde estan conectados los dispositivos. Luego con el hiren tumbar clave admin para iniciar seccion y volver a ingresarlo al dominio cencosud. Tener presente tambien llevar la imagen de windows 11 porque puede que los computadores estan aislados y la unica forma de volver a ponerlos en red es formateando. llevar hirens boot en una memoria y en otra memoria la imagen de windows 11 de cencosud."</v>
      </c>
      <c r="I1522" t="str" xml:space="preserve">
        <v xml:space="preserve">buenas miguel me colabora con la programacion de la visita de isit a la tienda de limonar._x000d_
Nombre de Líder Cencosud: stharlyn zuleta_x000d_
Celular Líder Cencosud: 3176578750_x000d_
hostname: J030900WS117 -E030916WS101 _x000d_
actividad a realizar: se requiere verificacion de conexion de computadores no responde a ping y no inician la cuenta de windows de admin; primero hablar con redes para configuracion de puerto donde estan conectados los dispositivos. Luego con el hiren tumbar clave admin para iniciar seccion y volver a ingresarlo al dominio cencosud. Tener presente tambien llevar la imagen de windows 11 porque puede que los computadores estan aislados y la unica forma de volver a ponerlos en red es formateando. llevar hirens boot en una memoria y en otra memoria la imagen de windows 11 de cencosud."</v>
      </c>
      <c r="J1522" t="str" xml:space="preserve">
        <v xml:space="preserve">DIA 2 Solución del ticket número 1238645; en JUMBO EL LIMONAR._x000d_
Siendo las 2:30 pm me dirijo al área de administración donde se encuentran los computadores_x000d_
con hostname E030916WS101. Se procede a formatear el computador como se habia quedado en el dia anterior; con ayuda de el lider_x000d_
de Cencosud; formateamos el equipo; lo subimos al dominio y hacemos las respectivas pruebas de todos los aplicativos; queda todo_x000d_
correctamente._x000d_
De esta forma damos por terminado el ticket 1238645 en JUMBO EL LIMONAR; en cali; siendo las 6:00 pm"_x000d_
DIA 1_x000d_
LIMONAR. Siendo las 1:00 pm me dirigió a las dos pc; entre ellos está el_x000d_
J30900WS117 Y E030916WS101 ._x000d_
Primero; con el J30900WS117; el problema de que no marca red y no deja ingresar es porque el puerto de red no estaba dando_x000d_
internet; primero verificamos que sea el puerto con un telefono ip y no enciende; asi que hacemos el seguimiento en el gabinete 2 y_x000d_
comprobamos que el puerto v04 no tiene cableado; entonces procedemos a conectar el clable a un puerto el 4 del switche con serial_x000d_
FOC1817S4MH; despues de que nos ayudaran los de redes a configurarlo; se hacen pruebas y todo queda correctamente. Con el_x000d_
equipo E030916WS101; reviso el problema que no deja entrar al usuario; sale que no se encuentra en la base de datos del dominio el_x000d_
equipo; por lo que procedo a abrir la BIOS para que se pueda ingresar al hirens boot. Luego de ingresar al hirens boot procedo a_x000d_
modificar la clave del administrador; luego inicio normalmente por el usuario administrador; el cual da resultado; pero al intentar_x000d_
resolver el problema; el equipo de redes no puede acceder al computador. Por lo que se llega a la conclusión de que el equipo esta_x000d_
aislado y se debe realizar formateo; por eso al dia siguiente se continuara con el caso para su respectivo formateo_x000d_
De esta forma damos por terminado el ticket 1238645 en la ciudad de cali; tienda JUMBO EL LIMONAR; siendo las 5:00 pm</v>
      </c>
      <c r="K1522">
        <v>45737.41111111111</v>
      </c>
      <c r="L1522">
        <v>45737.61041666667</v>
      </c>
      <c r="M1522">
        <v>45741</v>
      </c>
      <c r="N1522" t="str">
        <f>TEXT(M1522, "DDDD")</f>
        <v>martes</v>
      </c>
      <c r="O1522" t="str">
        <v>J030 JUMBO EL LIMONAR</v>
      </c>
      <c r="P1522" t="str">
        <v>CALI</v>
      </c>
      <c r="Q1522" t="str">
        <f>IF(ISBLANK(P1522),"0",(VLOOKUP(P1522,REGION,2,FALSE)))</f>
        <v>OCCIDENTE</v>
      </c>
      <c r="R1522" t="str">
        <v>MIchael Smit Villabon Trujillo</v>
      </c>
      <c r="S1522" t="e">
        <f>IF(ISBLANK(R1522),"0", VLOOKUP(R1522,PERSONAL,2,FALSE))</f>
        <v>#N/A</v>
      </c>
      <c r="T1522" t="str">
        <v>ALIADO</v>
      </c>
      <c r="U1522">
        <v>0.5416666666666666</v>
      </c>
      <c r="V1522">
        <v>0.75</v>
      </c>
      <c r="W1522">
        <f>V1522-U1522</f>
        <v>0.20833333333333337</v>
      </c>
      <c r="X1522">
        <v>4</v>
      </c>
      <c r="Y1522">
        <f>NETWORKDAYS(K1522,M1522)</f>
        <v>3</v>
      </c>
      <c r="Z1522" t="str">
        <f>IF(Y1522&lt;=2,"CUMPLE","NO CUMPLE")</f>
        <v>NO CUMPLE</v>
      </c>
      <c r="AA1522" t="str">
        <v>Labor de dos dias por formateo</v>
      </c>
      <c r="AB1522" t="str">
        <v>POR TICKET</v>
      </c>
      <c r="AC1522" t="str">
        <f>TEXT(M1522,"mmmm")</f>
        <v>marzo</v>
      </c>
      <c r="AD1522" t="str">
        <f>TEXT(M1522,"yyyy")</f>
        <v>yyyy</v>
      </c>
      <c r="AE1522">
        <f>W1522*60*24</f>
        <v>300.00000000000006</v>
      </c>
      <c r="AF1522">
        <f>AE1522/60</f>
        <v>5.000000000000001</v>
      </c>
      <c r="AG1522">
        <f>AE1522/60</f>
        <v>5.000000000000001</v>
      </c>
      <c r="AH1522">
        <f>L1522-K1522</f>
        <v>0.1993055555576575</v>
      </c>
      <c r="AI1522">
        <f>AH1522*24*60</f>
        <v>287.0000000030268</v>
      </c>
      <c r="AJ1522">
        <f>75728*X1522</f>
        <v>302912</v>
      </c>
    </row>
    <row r="1523" xml:space="preserve">
      <c r="A1523">
        <v>1247879</v>
      </c>
      <c r="B1523" t="str">
        <v>SOLICITUD</v>
      </c>
      <c r="C1523" t="str">
        <v>CERRADO</v>
      </c>
      <c r="D1523" t="str">
        <v>TIENDA</v>
      </c>
      <c r="E1523" t="str">
        <v>IMPRESORA</v>
      </c>
      <c r="F1523" t="str">
        <v>IMPRESORA</v>
      </c>
      <c r="G1523" t="str">
        <v>IMPRESORA</v>
      </c>
      <c r="H1523" t="str" xml:space="preserve">
        <v xml:space="preserve">buenas tardes miguel me ayuda con isit para cambio de ubicacion de impresora lexmark; en estos momentos se encuentra juan pablo en tienda y nos puede ayudar. Nombre de Líder Cencosud: stharlyn zuleta_x000d_
Celular Líder Cencosud: 3176578750_x000d_
Serial: ip 10.132.86.44 - 701630HH00CHH_x000d_
Actividad a realizar: se requiere cambio de ubicacion para impresora lexmark; se debe configurar el puerto de red para vlan de pc para que quede en linea."</v>
      </c>
      <c r="I1523" t="str" xml:space="preserve">
        <v xml:space="preserve">buenas tardes miguel me ayuda con isit para cambio de ubicacion de impresora lexmark; en estos momentos se encuentra juan pablo en tienda y nos puede ayudar. Nombre de Líder Cencosud: stharlyn zuleta_x000d_
Celular Líder Cencosud: 3176578750_x000d_
Serial: ip 10.132.86.44 - 701630HH00CHH_x000d_
Actividad a realizar: se requiere cambio de ubicacion para impresora lexmark; se debe configurar el puerto de red para vlan de pc para que quede en linea."</v>
      </c>
      <c r="J1523" t="str" xml:space="preserve">
        <v xml:space="preserve">Solución del ticket número 1247879; en JUMBO EL LIMONAR._x000d_
Siendo las 6:00 pm me dirigo al área donde esta la impresora; encuentro la impresora y verifico si en las oficinas hay un punto de red_x000d_
disponible para la impresora. pero todos los puntos estan ocupados; para poder hacer el traslado hay que colocar otro punto de pared_x000d_
en la oficina para asi mismo poder instalar la impresora; cabe aclarar que en el gabinete 2 se encuentran casi todos los puertos del_x000d_
switch ocupado; se deja nota por si mas a futuro se quieren instalar mas equipos_x000d_
 De esta forma damos por terminado el ticket 1247879 en JUMBO EL LIMONAR; en cali; siendo las 7:00 pm</v>
      </c>
      <c r="K1523">
        <v>45742.65902777778</v>
      </c>
      <c r="L1523">
        <v>45742.70138888889</v>
      </c>
      <c r="M1523">
        <v>45743</v>
      </c>
      <c r="N1523" t="str">
        <f>TEXT(M1523, "DDDD")</f>
        <v>jueves</v>
      </c>
      <c r="O1523" t="str" xml:space="preserve">
        <v xml:space="preserve">J030 JUMBO EL LIMONAR_x000d_
_x000d_
</v>
      </c>
      <c r="P1523" t="str">
        <v>CALI</v>
      </c>
      <c r="Q1523" t="str">
        <f>IF(ISBLANK(P1523),"0",(VLOOKUP(P1523,REGION,2,FALSE)))</f>
        <v>OCCIDENTE</v>
      </c>
      <c r="R1523" t="str">
        <v>MIchael Smit Villabon Trujillo</v>
      </c>
      <c r="S1523" t="e">
        <f>IF(ISBLANK(R1523),"0", VLOOKUP(R1523,PERSONAL,2,FALSE))</f>
        <v>#N/A</v>
      </c>
      <c r="T1523" t="str">
        <v>ALIADO</v>
      </c>
      <c r="U1523">
        <v>0.75</v>
      </c>
      <c r="V1523">
        <v>0.7916666666666666</v>
      </c>
      <c r="W1523">
        <f>V1523-U1523</f>
        <v>0.04166666666666663</v>
      </c>
      <c r="X1523">
        <v>1</v>
      </c>
      <c r="Y1523">
        <f>NETWORKDAYS(K1523,M1523)</f>
        <v>2</v>
      </c>
      <c r="Z1523" t="str">
        <f>IF(Y1523&lt;=2,"CUMPLE","NO CUMPLE")</f>
        <v>CUMPLE</v>
      </c>
      <c r="AB1523" t="str">
        <v>POR TICKET</v>
      </c>
      <c r="AC1523" t="str">
        <f>TEXT(M1523,"mmmm")</f>
        <v>marzo</v>
      </c>
      <c r="AD1523" t="str">
        <f>TEXT(M1523,"yyyy")</f>
        <v>yyyy</v>
      </c>
      <c r="AE1523">
        <f>W1523*60*24</f>
        <v>59.99999999999994</v>
      </c>
      <c r="AF1523">
        <f>AE1523/60</f>
        <v>0.999999999999999</v>
      </c>
      <c r="AG1523">
        <f>AE1523/60</f>
        <v>0.999999999999999</v>
      </c>
      <c r="AH1523">
        <f>L1523-K1523</f>
        <v>0.04236111111094942</v>
      </c>
      <c r="AI1523">
        <f>AH1523*24*60</f>
        <v>60.99999999976717</v>
      </c>
      <c r="AJ1523">
        <f>75728*X1523</f>
        <v>75728</v>
      </c>
    </row>
    <row r="1524" xml:space="preserve">
      <c r="A1524">
        <v>1247172</v>
      </c>
      <c r="B1524" t="str">
        <v>INCIDENTE</v>
      </c>
      <c r="C1524" t="str">
        <v>CERRADO</v>
      </c>
      <c r="D1524" t="str">
        <v>TIENDA</v>
      </c>
      <c r="E1524" t="str">
        <v>POS</v>
      </c>
      <c r="F1524" t="str">
        <v>POS</v>
      </c>
      <c r="G1524" t="str">
        <v>POS</v>
      </c>
      <c r="H1524" t="str" xml:space="preserve">
        <v xml:space="preserve">Buenos días._x000d_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pos-3_x000d_
4.        Actividad para realizar:  el técnico deberá realizar la verificación del visor cliente; (conexiones; estado del visor; deberá probar el visor en una pos donde el visor este operativo); si la novedad continua y no tiene solucion deberá transferir el ticket informando la novedad; además deberá colocar la marca; modelo; serial del activo para solicitar el envió de otro visor. _x000d_
_x000d_
Gracias.</v>
      </c>
      <c r="I1524" t="str" xml:space="preserve">
        <v xml:space="preserve">Buenos días._x000d_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pos-3_x000d_
4.        Actividad para realizar:  el técnico deberá realizar la verificación del visor cliente; (conexiones; estado del visor; deberá probar el visor en una pos donde el visor este operativo); si la novedad continua y no tiene solucion deberá transferir el ticket informando la novedad; además deberá colocar la marca; modelo; serial del activo para solicitar el envió de otro visor. _x000d_
_x000d_
Gracias.</v>
      </c>
      <c r="J1524" t="str" xml:space="preserve">
        <v xml:space="preserve">Siendo las 8:00 a. m.; me dirijo a la POS 3 para la respectiva revisión del visor cliente. Verifico el visor y funciona correctamente. Luego; reviso otro_x000d_
visor de la tienda en la POS 14; el cual no funciona. Procedo a verificar cuál es el problema; reviso los cables y los ajusto correctamente. Gracias a esto;_x000d_
el visor enciende correctamente; por lo que el problema podría deberse a algún cable interno._x000d_
Al final; ambos visores quedan funcionando correctamente y se hacen las respectivas observaciones al líder._x000d_
De esta forma; damos por terminado el ticket 1247172 en JUMBO VALLE DEL LILI en Cali; siendo las 9:15 a. m._x000d_
</v>
      </c>
      <c r="K1524">
        <v>45743.34652777778</v>
      </c>
      <c r="L1524">
        <v>45743.364583333336</v>
      </c>
      <c r="M1524">
        <v>45744</v>
      </c>
      <c r="N1524" t="str">
        <f>TEXT(M1524, "DDDD")</f>
        <v>viernes</v>
      </c>
      <c r="O1524" t="str">
        <v>J013 JUMBO VALLE DEL LILI</v>
      </c>
      <c r="P1524" t="str">
        <v>CALI</v>
      </c>
      <c r="Q1524" t="str">
        <f>IF(ISBLANK(P1524),"0",(VLOOKUP(P1524,REGION,2,FALSE)))</f>
        <v>OCCIDENTE</v>
      </c>
      <c r="R1524" t="str">
        <v>MIchael Smit Villabon Trujillo</v>
      </c>
      <c r="S1524" t="e">
        <f>IF(ISBLANK(R1524),"0", VLOOKUP(R1524,PERSONAL,2,FALSE))</f>
        <v>#N/A</v>
      </c>
      <c r="T1524" t="str">
        <v>ALIADO</v>
      </c>
      <c r="U1524">
        <v>0.3333333333333333</v>
      </c>
      <c r="V1524">
        <v>0.3854166666666667</v>
      </c>
      <c r="W1524">
        <f>V1524-U1524</f>
        <v>0.05208333333333337</v>
      </c>
      <c r="X1524">
        <v>1</v>
      </c>
      <c r="Y1524">
        <f>NETWORKDAYS(K1524,M1524)</f>
        <v>2</v>
      </c>
      <c r="Z1524" t="str">
        <f>IF(Y1524&lt;=2,"CUMPLE","NO CUMPLE")</f>
        <v>CUMPLE</v>
      </c>
      <c r="AB1524" t="str">
        <v>POR TICKET</v>
      </c>
      <c r="AC1524" t="str">
        <f>TEXT(M1524,"mmmm")</f>
        <v>marzo</v>
      </c>
      <c r="AD1524" t="str">
        <f>TEXT(M1524,"yyyy")</f>
        <v>yyyy</v>
      </c>
      <c r="AE1524">
        <f>W1524*60*24</f>
        <v>75.00000000000006</v>
      </c>
      <c r="AF1524">
        <f>AE1524/60</f>
        <v>1.2500000000000009</v>
      </c>
      <c r="AG1524">
        <f>AE1524/60</f>
        <v>1.2500000000000009</v>
      </c>
      <c r="AH1524">
        <f>L1524-K1524</f>
        <v>0.018055555556202307</v>
      </c>
      <c r="AI1524">
        <f>AH1524*24*60</f>
        <v>26.000000000931323</v>
      </c>
      <c r="AJ1524">
        <f>75728*X1524</f>
        <v>75728</v>
      </c>
    </row>
    <row r="1525" xml:space="preserve">
      <c r="A1525">
        <v>1237894</v>
      </c>
      <c r="B1525" t="str">
        <v>INCIDENTE</v>
      </c>
      <c r="C1525" t="str">
        <v>CERRADO</v>
      </c>
      <c r="D1525" t="str">
        <v>TIENDA</v>
      </c>
      <c r="E1525" t="str">
        <v>IMPRESORA</v>
      </c>
      <c r="F1525" t="str">
        <v>IMPRESORA</v>
      </c>
      <c r="G1525" t="str">
        <v>IMPRESORA</v>
      </c>
      <c r="H1525" t="str" xml:space="preserve">
        <v xml:space="preserve">Buen dia solicito revision de las impresoras pos de las pos ya que al generar la impresion del tiquete se bloquea y sale el mensaje " generar link de pago"_x000d_
_x000d_
Nombre de Líder Cencosud: Alveiro Hoyos_x000d_
_x000d_
 _x000d_
_x000d_
Celular Líder Cencosud: 317 638 6768_x000d_
_x000d_
 _x000d_
_x000d_
Seriales:_x000d_
_x000d_
X6WY254841_x000d_
_x000d_
X6WY254828_x000d_
_x000d_
X6WY254876_x000d_
_x000d_
X6WY254769_x000d_
_x000d_
X6WY254798_x000d_
_x000d_
X5G5012170_x000d_
_x000d_
 _x000d_
_x000d_
 _x000d_
_x000d_
Actividad a realizar: revisión técnica; y limpieza general para validar que tienen las impresoras pos</v>
      </c>
      <c r="I1525" t="str" xml:space="preserve">
        <v xml:space="preserve">Buen dia solicito revision de las impresoras pos de las pos ya que al generar la impresion del tiquete se bloquea y sale el mensaje " generar link de pago"_x000d_
_x000d_
Nombre de Líder Cencosud: Alveiro Hoyos_x000d_
_x000d_
 _x000d_
_x000d_
Celular Líder Cencosud: 317 638 6768_x000d_
_x000d_
 _x000d_
_x000d_
Seriales:_x000d_
_x000d_
X6WY254841_x000d_
_x000d_
X6WY254828_x000d_
_x000d_
X6WY254876_x000d_
_x000d_
X6WY254769_x000d_
_x000d_
X6WY254798_x000d_
_x000d_
X5G5012170_x000d_
_x000d_
 _x000d_
_x000d_
 _x000d_
_x000d_
Actividad a realizar: revisión técnica; y limpieza general para validar que tienen las impresoras pos</v>
      </c>
      <c r="J1525" t="str" xml:space="preserve">
        <v xml:space="preserve">Se realiza revisión de balanzas de la de carnes la cual una de ellas estaba desconectada La balanza en impresora y por eso no_x000d_
generaba el ticket de impresión. se realiza la revisión de la siguiente balanza la cual se nota que el ticket se ve bastante_x000d_
opaco se realiza mantenimiento de limpieza del cabezal y también configuración del contraste en la báscula pero el ticket_x000d_
sigue igual por ello se solicita un nuevo cabezal de impresión para esa báscula. y se revisa la impresora de etiquetado no_x000d_
cuando estaba presentando errores al imprimir debido a que las impresiones salian cortadas y no se veía bien; se realiza el_x000d_
liberado de rodillos y con esto se ha solucionado el problema. también se verifican dos impresoras del área de caja la cual_x000d_
están presentando problemas de vida de suciedad se limpian y quedan funcionando de manera normal._x000d_
</v>
      </c>
      <c r="K1525">
        <v>45742.717361111114</v>
      </c>
      <c r="L1525">
        <v>45742.794444444444</v>
      </c>
      <c r="M1525">
        <v>45745</v>
      </c>
      <c r="N1525" t="str">
        <f>TEXT(M1525, "DDDD")</f>
        <v>sábado</v>
      </c>
      <c r="O1525" t="str" xml:space="preserve">
        <v xml:space="preserve">J045 JUMBO AV.DEL FERROCARRIL SANTA MARTA_x000d_
_x000d_
</v>
      </c>
      <c r="P1525" t="str">
        <v>SANTA MARTA</v>
      </c>
      <c r="Q1525" t="str">
        <f>IF(ISBLANK(P1525),"0",(VLOOKUP(P1525,REGION,2,FALSE)))</f>
        <v>COSTA</v>
      </c>
      <c r="R1525" t="str">
        <v>ELIAS MANUEL ANGARITA CARMONA</v>
      </c>
      <c r="S1525" t="e">
        <f>IF(ISBLANK(R1525),"0", VLOOKUP(R1525,PERSONAL,2,FALSE))</f>
        <v>#N/A</v>
      </c>
      <c r="T1525" t="str">
        <v>DIRECTO</v>
      </c>
      <c r="U1525">
        <v>0.2916666666666667</v>
      </c>
      <c r="V1525">
        <v>0.4583333333333333</v>
      </c>
      <c r="W1525">
        <f>V1525-U1525</f>
        <v>0.16666666666666663</v>
      </c>
      <c r="X1525">
        <v>2</v>
      </c>
      <c r="Y1525">
        <f>NETWORKDAYS(K1525,M1525)</f>
        <v>3</v>
      </c>
      <c r="Z1525" t="str">
        <f>IF(Y1525&lt;=2,"CUMPLE","NO CUMPLE")</f>
        <v>NO CUMPLE</v>
      </c>
      <c r="AA1525" t="str">
        <v>Se realiza visita el 26de marzo por motivos de ingresos queda visita fallida</v>
      </c>
      <c r="AB1525" t="str">
        <v>POR TICKET</v>
      </c>
      <c r="AC1525" t="str">
        <f>TEXT(M1525,"mmmm")</f>
        <v>marzo</v>
      </c>
      <c r="AD1525" t="str">
        <f>TEXT(M1525,"yyyy")</f>
        <v>yyyy</v>
      </c>
      <c r="AE1525">
        <f>W1525*60*24</f>
        <v>239.99999999999994</v>
      </c>
      <c r="AF1525">
        <f>AE1525/60</f>
        <v>3.999999999999999</v>
      </c>
      <c r="AG1525">
        <f>AE1525/60</f>
        <v>3.999999999999999</v>
      </c>
      <c r="AH1525">
        <f>L1525-K1525</f>
        <v>0.07708333332993789</v>
      </c>
      <c r="AI1525">
        <f>AH1525*24*60</f>
        <v>110.99999999511056</v>
      </c>
      <c r="AJ1525">
        <f>75728*X1525</f>
        <v>151456</v>
      </c>
    </row>
    <row r="1526" xml:space="preserve">
      <c r="A1526">
        <v>1241232</v>
      </c>
      <c r="B1526" t="str">
        <v>INCIDENTE</v>
      </c>
      <c r="C1526" t="str">
        <v>CERRADO</v>
      </c>
      <c r="D1526" t="str">
        <v>TIENDA</v>
      </c>
      <c r="E1526" t="str">
        <v>BALANZA</v>
      </c>
      <c r="F1526" t="str">
        <v>BALANZA</v>
      </c>
      <c r="G1526" t="str">
        <v>BALANZA</v>
      </c>
      <c r="H1526" t="str" xml:space="preserve">
        <v xml:space="preserve">REVISION BALANZAS DEL AREA DE PERECEDEROS._x000d_
_x000d_
Nombre de Líder Cencosud: Alveiro Hoyos_x000d_
_x000d_
 _x000d_
_x000d_
Celular Líder Cencosud: 317 638 6768_x000d_
_x000d_
 _x000d_
_x000d_
Seriales:_x000d_
_x000d_
B932087310_x000d_
_x000d_
C043321252_x000d_
_x000d_
B932069617_x000d_
_x000d_
C151225926_x000d_
_x000d_
C151225913_x000d_
_x000d_
B942440815_x000d_
_x000d_
B932087308_x000d_
_x000d_
C128128099_x000d_
_x000d_
 _x000d_
_x000d_
Actividad a realizar: revisión técnica para validar que tienen las balanzas</v>
      </c>
      <c r="I1526" t="str" xml:space="preserve">
        <v xml:space="preserve">REVISION BALANZAS DEL AREA DE PERECEDEROS._x000d_
_x000d_
Nombre de Líder Cencosud: Alveiro Hoyos_x000d_
_x000d_
 _x000d_
_x000d_
Celular Líder Cencosud: 317 638 6768_x000d_
_x000d_
 _x000d_
_x000d_
Seriales:_x000d_
_x000d_
B932087310_x000d_
_x000d_
C043321252_x000d_
_x000d_
B932069617_x000d_
_x000d_
C151225926_x000d_
_x000d_
C151225913_x000d_
_x000d_
B942440815_x000d_
_x000d_
B932087308_x000d_
_x000d_
C128128099_x000d_
_x000d_
 _x000d_
_x000d_
Actividad a realizar: revisión técnica para validar que tienen las balanzas</v>
      </c>
      <c r="J1526" t="str" xml:space="preserve">
        <v xml:space="preserve">Se realiza revisión de balanzas de la de carnes la cual una de ellas estaba desconectada La balanza en impresora y por eso no_x000d_
generaba el ticket de impresión. se realiza la revisión de la siguiente balanza la cual se nota que el ticket se ve bastante_x000d_
opaco se realiza mantenimiento de limpieza del cabezal y también configuración del contraste en la báscula pero el ticket_x000d_
sigue igual por ello se solicita un nuevo cabezal de impresión para esa báscula. y se revisa la impresora de etiquetado no_x000d_
cuando estaba presentando errores al imprimir debido a que las impresiones salian cortadas y no se veía bien; se realiza el_x000d_
liberado de rodillos y con esto se ha solucionado el problema. también se verifican dos impresoras del área de caja la cual_x000d_
están presentando problemas de vida de suciedad se limpian y quedan funcionando de manera normal._x000d_
</v>
      </c>
      <c r="K1526">
        <v>45742.717361111114</v>
      </c>
      <c r="L1526">
        <v>45742.794444444444</v>
      </c>
      <c r="M1526">
        <v>45745</v>
      </c>
      <c r="N1526" t="str">
        <f>TEXT(M1526, "DDDD")</f>
        <v>sábado</v>
      </c>
      <c r="O1526" t="str" xml:space="preserve">
        <v xml:space="preserve">J045 JUMBO AV.DEL FERROCARRIL SANTA MARTA_x000d_
_x000d_
</v>
      </c>
      <c r="P1526" t="str">
        <v>SANTA MARTA</v>
      </c>
      <c r="Q1526" t="str">
        <f>IF(ISBLANK(P1526),"0",(VLOOKUP(P1526,REGION,2,FALSE)))</f>
        <v>COSTA</v>
      </c>
      <c r="R1526" t="str">
        <v>ELIAS MANUEL ANGARITA CARMONA</v>
      </c>
      <c r="S1526" t="e">
        <f>IF(ISBLANK(R1526),"0", VLOOKUP(R1526,PERSONAL,2,FALSE))</f>
        <v>#N/A</v>
      </c>
      <c r="T1526" t="str">
        <v>DIRECTO</v>
      </c>
      <c r="U1526">
        <v>0.2916666666666667</v>
      </c>
      <c r="V1526">
        <v>0.4583333333333333</v>
      </c>
      <c r="W1526">
        <f>V1526-U1526</f>
        <v>0.16666666666666663</v>
      </c>
      <c r="X1526">
        <v>2</v>
      </c>
      <c r="Y1526">
        <f>NETWORKDAYS(K1526,M1526)</f>
        <v>3</v>
      </c>
      <c r="Z1526" t="str">
        <f>IF(Y1526&lt;=2,"CUMPLE","NO CUMPLE")</f>
        <v>NO CUMPLE</v>
      </c>
      <c r="AA1526" t="str">
        <v>Se realiza visita el 26de marzo por motivos de ingresos queda visita fallida</v>
      </c>
      <c r="AB1526" t="str">
        <v>POR TICKET</v>
      </c>
      <c r="AC1526" t="str">
        <f>TEXT(M1526,"mmmm")</f>
        <v>marzo</v>
      </c>
      <c r="AD1526" t="str">
        <f>TEXT(M1526,"yyyy")</f>
        <v>yyyy</v>
      </c>
      <c r="AE1526">
        <f>W1526*60*24</f>
        <v>239.99999999999994</v>
      </c>
      <c r="AF1526">
        <f>AE1526/60</f>
        <v>3.999999999999999</v>
      </c>
      <c r="AG1526">
        <f>AE1526/60</f>
        <v>3.999999999999999</v>
      </c>
      <c r="AH1526">
        <f>L1526-K1526</f>
        <v>0.07708333332993789</v>
      </c>
      <c r="AI1526">
        <f>AH1526*24*60</f>
        <v>110.99999999511056</v>
      </c>
      <c r="AJ1526">
        <f>75728*X1526</f>
        <v>151456</v>
      </c>
    </row>
    <row r="1527" xml:space="preserve">
      <c r="A1527">
        <v>1239180</v>
      </c>
      <c r="B1527" t="str">
        <v>SOLICITUD</v>
      </c>
      <c r="C1527" t="str">
        <v>CERRADO</v>
      </c>
      <c r="D1527" t="str">
        <v>TIENDA</v>
      </c>
      <c r="E1527" t="str">
        <v>VERIFICACION</v>
      </c>
      <c r="F1527" t="str">
        <v>VERIFICACION</v>
      </c>
      <c r="G1527" t="str">
        <v>VERIFICACION</v>
      </c>
      <c r="H1527" t="str" xml:space="preserve">
        <v xml:space="preserve">Nombre de Líder Cencosud: stharlyn zuleta Celular Líder Cencosud: 3176578750 se requiere verificacion de activos que estan la oficina de sistemas; los cuales algunos son para destruccion o envio al centro de reparacion. Se tienen cajas en el centro de computo que se deben revisar si tienen activos importantes; si son cables o marquillas botar. se adjunta excel con los activos que aparecen asigna_x000d_
AREA EN DONDE SE UBICA EL EQUIPO_x000d_
_x000d_
oficina de sistemas</v>
      </c>
      <c r="I1527" t="str" xml:space="preserve">
        <v xml:space="preserve">Nombre de Líder Cencosud: stharlyn zuleta Celular Líder Cencosud: 3176578750 se requiere verificacion de activos que estan la oficina de sistemas; los cuales algunos son para destruccion o envio al centro de reparacion. Se tienen cajas en el centro de computo que se deben revisar si tienen activos importantes; si son cables o marquillas botar. se adjunta excel con los activos que aparecen asigna_x000d_
AREA EN DONDE SE UBICA EL EQUIPO_x000d_
_x000d_
oficina de sistemas</v>
      </c>
      <c r="J1527" t="str" xml:space="preserve">
        <v xml:space="preserve">Solución del ticket número 1239180; JUMBO EL LIMONAR. Siendo las 10:00 am me dirijo al área de sistemas donde reviso cada uno_x000d_
de los activos de la lista; encuentro cada uno de ellos los cuales son:_x000d_
3 switch_x000d_
1 teléfono_x000d_
1 balanza de mesa_x000d_
1 balanza colgante_x000d_
1 verificado zebra_x000d_
La verificación de zebra no se encontró en el sitio; los demás estan activos y algunas guardados tal como se indica en el informe._x000d_
De esta forma damos por terminado el ticket 1239297 en la ciudad de cali; tienda JUMBO EL LIMONAR; siendo las 1:00 pm._x000d_
</v>
      </c>
      <c r="K1527">
        <v>45736.71597222222</v>
      </c>
      <c r="L1527">
        <v>45737.561111111114</v>
      </c>
      <c r="M1527">
        <v>45742</v>
      </c>
      <c r="N1527" t="str">
        <f>TEXT(M1527, "DDDD")</f>
        <v>miércoles</v>
      </c>
      <c r="O1527" t="str">
        <v>J030 JUMBO EL LIMONAR</v>
      </c>
      <c r="P1527" t="str">
        <v>CALI</v>
      </c>
      <c r="Q1527" t="str">
        <f>IF(ISBLANK(P1527),"0",(VLOOKUP(P1527,REGION,2,FALSE)))</f>
        <v>OCCIDENTE</v>
      </c>
      <c r="R1527" t="str">
        <v>MIchael Smit Villabon Trujillo</v>
      </c>
      <c r="S1527" t="e">
        <f>IF(ISBLANK(R1527),"0", VLOOKUP(R1527,PERSONAL,2,FALSE))</f>
        <v>#N/A</v>
      </c>
      <c r="T1527" t="str">
        <v>ALIADO</v>
      </c>
      <c r="U1527">
        <v>0.4166666666666667</v>
      </c>
      <c r="V1527">
        <v>0.5416666666666666</v>
      </c>
      <c r="W1527">
        <f>V1527-U1527</f>
        <v>0.12499999999999994</v>
      </c>
      <c r="X1527">
        <v>2</v>
      </c>
      <c r="Y1527">
        <f>NETWORKDAYS(K1527,M1527)</f>
        <v>5</v>
      </c>
      <c r="Z1527" t="str">
        <f>IF(Y1527&lt;=2,"CUMPLE","NO CUMPLE")</f>
        <v>NO CUMPLE</v>
      </c>
      <c r="AB1527" t="str">
        <v>POR TICKET</v>
      </c>
      <c r="AC1527" t="str">
        <f>TEXT(M1527,"mmmm")</f>
        <v>marzo</v>
      </c>
      <c r="AD1527" t="str">
        <f>TEXT(M1527,"yyyy")</f>
        <v>yyyy</v>
      </c>
      <c r="AE1527">
        <f>W1527*60*24</f>
        <v>179.99999999999991</v>
      </c>
      <c r="AF1527">
        <f>AE1527/60</f>
        <v>2.9999999999999987</v>
      </c>
      <c r="AG1527">
        <f>AE1527/60</f>
        <v>2.9999999999999987</v>
      </c>
      <c r="AH1527">
        <f>L1527-K1527</f>
        <v>0.8451388888934162</v>
      </c>
      <c r="AI1527">
        <f>AH1527*24*60</f>
        <v>1217.0000000065193</v>
      </c>
      <c r="AJ1527">
        <f>75728*X1527</f>
        <v>151456</v>
      </c>
    </row>
    <row r="1528" xml:space="preserve">
      <c r="A1528">
        <v>1244890</v>
      </c>
      <c r="B1528" t="str">
        <v>INCIDENTE</v>
      </c>
      <c r="C1528" t="str">
        <v>CERRADO</v>
      </c>
      <c r="D1528" t="str">
        <v>TIENDA</v>
      </c>
      <c r="E1528" t="str">
        <v>PDT</v>
      </c>
      <c r="F1528" t="str">
        <v>PDT</v>
      </c>
      <c r="G1528" t="str">
        <v>PDT</v>
      </c>
      <c r="H1528" t="str" xml:space="preserve">
        <v xml:space="preserve">Buenos días; reporto falla de PDT la cual presenta novedad en el táctil "no responde" Serial: 21145B045D; DI: 034933_x000d_
Sección de la tienda en donde se ubica la PDT o usuario_x000d_
_x000d_
seguridad</v>
      </c>
      <c r="I1528" t="str" xml:space="preserve">
        <v xml:space="preserve">Buenos días; reporto falla de PDT la cual presenta novedad en el táctil "no responde" Serial: 21145B045D; DI: 034933_x000d_
Sección de la tienda en donde se ubica la PDT o usuario_x000d_
_x000d_
seguridad</v>
      </c>
      <c r="J1528" t="str">
        <v>Se realiza validación de la PDA y se puede evidenciar que presenta falla con el táctil al momento de escribir; por tal motivo se solicita cambio de PDA ya que la falla que presenta es física  por ese motivo no queda operativa la PDA."</v>
      </c>
      <c r="K1528">
        <v>45742.65347222222</v>
      </c>
      <c r="L1528">
        <v>45742.70625</v>
      </c>
      <c r="M1528">
        <v>45743</v>
      </c>
      <c r="N1528" t="str">
        <f>TEXT(M1528, "DDDD")</f>
        <v>jueves</v>
      </c>
      <c r="O1528" t="str" xml:space="preserve">
        <v xml:space="preserve">M085 METRO MONTERIA_x000d_
_x000d_
</v>
      </c>
      <c r="P1528" t="str">
        <v>MONTERIA</v>
      </c>
      <c r="Q1528" t="str">
        <f>IF(ISBLANK(P1528),"0",(VLOOKUP(P1528,REGION,2,FALSE)))</f>
        <v>COSTA</v>
      </c>
      <c r="R1528" t="str">
        <v>IVAN DARIO MAESTRE MORENO</v>
      </c>
      <c r="S1528" t="e">
        <f>IF(ISBLANK(R1528),"0", VLOOKUP(R1528,PERSONAL,2,FALSE))</f>
        <v>#N/A</v>
      </c>
      <c r="T1528" t="str">
        <v>DIRECTO</v>
      </c>
      <c r="U1528">
        <v>0.3333333333333333</v>
      </c>
      <c r="V1528">
        <v>0.4375</v>
      </c>
      <c r="W1528">
        <f>V1528-U1528</f>
        <v>0.10416666666666669</v>
      </c>
      <c r="X1528">
        <v>1</v>
      </c>
      <c r="Y1528">
        <f>NETWORKDAYS(K1528,M1528)</f>
        <v>2</v>
      </c>
      <c r="Z1528" t="str">
        <f>IF(Y1528&lt;=2,"CUMPLE","NO CUMPLE")</f>
        <v>CUMPLE</v>
      </c>
      <c r="AB1528" t="str">
        <v>POR TICKET</v>
      </c>
      <c r="AC1528" t="str">
        <f>TEXT(M1528,"mmmm")</f>
        <v>marzo</v>
      </c>
      <c r="AD1528" t="str">
        <f>TEXT(M1528,"yyyy")</f>
        <v>yyyy</v>
      </c>
      <c r="AE1528">
        <f>W1528*60*24</f>
        <v>150.00000000000003</v>
      </c>
      <c r="AF1528">
        <f>AE1528/60</f>
        <v>2.5000000000000004</v>
      </c>
      <c r="AG1528">
        <f>AE1528/60</f>
        <v>2.5000000000000004</v>
      </c>
      <c r="AH1528">
        <f>L1528-K1528</f>
        <v>0.05277777778246673</v>
      </c>
      <c r="AI1528">
        <f>AH1528*24*60</f>
        <v>76.00000000675209</v>
      </c>
      <c r="AJ1528">
        <f>75728*X1528</f>
        <v>75728</v>
      </c>
    </row>
    <row r="1529" xml:space="preserve">
      <c r="A1529">
        <v>1249331</v>
      </c>
      <c r="B1529" t="str">
        <v>SOLICITUD</v>
      </c>
      <c r="C1529" t="str">
        <v>CERRADO</v>
      </c>
      <c r="D1529" t="str">
        <v>TIENDA</v>
      </c>
      <c r="E1529" t="str">
        <v>RELOJES</v>
      </c>
      <c r="F1529" t="str">
        <v>RELOJES</v>
      </c>
      <c r="G1529" t="str">
        <v>RELOJES</v>
      </c>
      <c r="H1529" t="str">
        <v>Buen día; por favor de su ayuda para configurar reloj de marcaje (sección Polivalencia Cajas/pgc); el cual esta muy lento. Muchas gracias; quedo atenta.</v>
      </c>
      <c r="I1529" t="str">
        <v>Buen día; por favor de su ayuda para configurar reloj de marcaje (sección Polivalencia Cajas/pgc); el cual esta muy lento. Muchas gracias; quedo atenta.</v>
      </c>
      <c r="J1529" t="str">
        <v>Se realiza validación de el reloj digital de turno que presenta lentitud al momento que el usuario se quiere registrar; se realiza un reinicio general del reloj para solucionar la falla; se realizas pruebas con los usuario y el reloj queda trabajando sin novedades.</v>
      </c>
      <c r="K1529">
        <v>45743.455555555556</v>
      </c>
      <c r="L1529">
        <v>45743.455555555556</v>
      </c>
      <c r="M1529">
        <v>45743</v>
      </c>
      <c r="N1529" t="str">
        <f>TEXT(M1529, "DDDD")</f>
        <v>jueves</v>
      </c>
      <c r="O1529" t="str" xml:space="preserve">
        <v xml:space="preserve">M085 METRO MONTERIA_x000d_
_x000d_
</v>
      </c>
      <c r="P1529" t="str">
        <v>MONTERIA</v>
      </c>
      <c r="Q1529" t="str">
        <f>IF(ISBLANK(P1529),"0",(VLOOKUP(P1529,REGION,2,FALSE)))</f>
        <v>COSTA</v>
      </c>
      <c r="R1529" t="str">
        <v>IVAN DARIO MAESTRE MORENO</v>
      </c>
      <c r="S1529" t="e">
        <f>IF(ISBLANK(R1529),"0", VLOOKUP(R1529,PERSONAL,2,FALSE))</f>
        <v>#N/A</v>
      </c>
      <c r="T1529" t="str">
        <v>DIRECTO</v>
      </c>
      <c r="U1529">
        <v>0.4583333333333333</v>
      </c>
      <c r="V1529">
        <v>0.5416666666666666</v>
      </c>
      <c r="W1529">
        <f>V1529-U1529</f>
        <v>0.08333333333333331</v>
      </c>
      <c r="X1529">
        <v>1</v>
      </c>
      <c r="Y1529">
        <f>NETWORKDAYS(K1529,M1529)</f>
        <v>1</v>
      </c>
      <c r="Z1529" t="str">
        <f>IF(Y1529&lt;=2,"CUMPLE","NO CUMPLE")</f>
        <v>CUMPLE</v>
      </c>
      <c r="AA1529" t="str">
        <v>CASO ATENDIDO POR TECNICO SIN EL ESCALAMIENTO CORRECTO</v>
      </c>
      <c r="AB1529" t="str">
        <v>POR TICKET</v>
      </c>
      <c r="AC1529" t="str">
        <f>TEXT(M1529,"mmmm")</f>
        <v>marzo</v>
      </c>
      <c r="AD1529" t="str">
        <f>TEXT(M1529,"yyyy")</f>
        <v>yyyy</v>
      </c>
      <c r="AE1529">
        <f>W1529*60*24</f>
        <v>119.99999999999997</v>
      </c>
      <c r="AF1529">
        <f>AE1529/60</f>
        <v>1.9999999999999996</v>
      </c>
      <c r="AG1529">
        <f>AE1529/60</f>
        <v>1.9999999999999996</v>
      </c>
      <c r="AH1529">
        <f>L1529-K1529</f>
        <v>0</v>
      </c>
      <c r="AI1529">
        <f>AH1529*24*60</f>
        <v>0</v>
      </c>
      <c r="AJ1529">
        <f>75728*X1529</f>
        <v>75728</v>
      </c>
    </row>
    <row r="1530" xml:space="preserve">
      <c r="A1530">
        <v>1251225</v>
      </c>
      <c r="B1530" t="str">
        <v>SOLICITUD</v>
      </c>
      <c r="C1530" t="str">
        <v>CERRADO</v>
      </c>
      <c r="D1530" t="str">
        <v>TIENDA</v>
      </c>
      <c r="E1530" t="str">
        <v>PDT</v>
      </c>
      <c r="F1530" t="str">
        <v>PDT</v>
      </c>
      <c r="G1530" t="str">
        <v>PDT</v>
      </c>
      <c r="H1530" t="str">
        <v>Buen Dia Solicitamos visita del técnico Isit con 3 Ticket a la Tienda Metro Neiva M038. para validar inicialmente lo siguiente: -Configuración de una PDT que llego del CRC. -Revisión de una Impresora Zebra Portable la cual no esta imprimiendo correctamente. -Revisión General los activos de la tienda para realizar el Chenkgo.</v>
      </c>
      <c r="I1530" t="str">
        <v>Buen Dia Solicitamos visita del técnico Isit con 3 Ticket a la Tienda Metro Neiva M038. para validar inicialmente lo siguiente: -Configuración de una PDT que llego del CRC. -Revisión de una Impresora Zebra Portable la cual no esta imprimiendo correctamente. -Revisión General los activos de la tienda para realizar el Chenkgo.</v>
      </c>
      <c r="J1530" t="str" xml:space="preserve">
        <v xml:space="preserve">1251225 - M038 NEIVA. Se realiza la revisión de un total de 5 PDTs; las cuales 2 tenian problemas con la aplicación MI TIENDA y _x000d_
lentitud; asi que procede a formatearse y a instalar el apk actual de mi tienda y funcionan correctamente; la 3 toco configurarla desde _x000d_
el inicio; porque tenia el tono de notificaciones bloqueado en todos los aplicativos asi que no paraba de sonar; se formateo; configuro y _x000d_
funciono correctamente; la ultima fue la nueva que llego; se procede a configurar y dejar con todos los aplicativos correspondientes; _x000d_
usuarios y a la vez se llena el acta de entrega y salida de la antigua PDT y la nueva; se realiza pruebas y se entrega correctamente; la _x000d_
impresora portable zebra con serial XXR8J184204207; se realiza desarme y validacion de tanto rodillos como cabezales; la impresora se _x000d_
veia algo antigua; se realiza respectivo mantenimiento y sigue fallando; asi que solicitaron mandar otra portable de otra tienda para _x000d_
hacer el respectivo cambio; del resto se valida el inventario y si hay algun activo para destruir; se realiza todo correctamente.</v>
      </c>
      <c r="K1530">
        <v>45744.49097222222</v>
      </c>
      <c r="L1530">
        <v>45746.62291666667</v>
      </c>
      <c r="M1530">
        <v>45747</v>
      </c>
      <c r="N1530" t="str">
        <f>TEXT(M1530, "DDDD")</f>
        <v>lunes</v>
      </c>
      <c r="O1530" t="str">
        <v>M038 METRO NEIVA CENTRO DE CONVENCIONES</v>
      </c>
      <c r="P1530" t="str">
        <v>NEIVA</v>
      </c>
      <c r="Q1530" t="str">
        <f>IF(ISBLANK(P1530),"0",(VLOOKUP(P1530,REGION,2,FALSE)))</f>
        <v>OCCIDENTE</v>
      </c>
      <c r="R1530" t="str">
        <v>MIchael Smit Villabon Trujillo</v>
      </c>
      <c r="S1530" t="e">
        <f>IF(ISBLANK(R1530),"0", VLOOKUP(R1530,PERSONAL,2,FALSE))</f>
        <v>#N/A</v>
      </c>
      <c r="T1530" t="str">
        <v>ALIADO</v>
      </c>
      <c r="U1530">
        <v>0.3333333333333333</v>
      </c>
      <c r="V1530">
        <v>0.625</v>
      </c>
      <c r="W1530">
        <f>V1530-U1530</f>
        <v>0.2916666666666667</v>
      </c>
      <c r="X1530">
        <v>3</v>
      </c>
      <c r="Y1530">
        <f>NETWORKDAYS(K1530,M1530)</f>
        <v>2</v>
      </c>
      <c r="Z1530" t="str">
        <f>IF(Y1530&lt;=2,"CUMPLE","NO CUMPLE")</f>
        <v>CUMPLE</v>
      </c>
      <c r="AB1530" t="str">
        <v>POR TICKET</v>
      </c>
      <c r="AC1530" t="str">
        <f>TEXT(M1530,"mmmm")</f>
        <v>marzo</v>
      </c>
      <c r="AD1530" t="str">
        <f>TEXT(M1530,"yyyy")</f>
        <v>yyyy</v>
      </c>
      <c r="AE1530">
        <f>W1530*60*24</f>
        <v>420</v>
      </c>
      <c r="AF1530">
        <f>AE1530/60</f>
        <v>7</v>
      </c>
      <c r="AG1530">
        <f>AE1530/60</f>
        <v>7</v>
      </c>
      <c r="AH1530">
        <f>L1530-K1530</f>
        <v>2.131944444445253</v>
      </c>
      <c r="AI1530">
        <f>AH1530*24*60</f>
        <v>3070.000000001164</v>
      </c>
      <c r="AJ1530">
        <f>75728*X1530</f>
        <v>227184</v>
      </c>
    </row>
    <row r="1531" xml:space="preserve">
      <c r="A1531">
        <v>147</v>
      </c>
      <c r="B1531" t="str">
        <v>SOLICITUD</v>
      </c>
      <c r="C1531" t="str">
        <v>CERRADO</v>
      </c>
      <c r="D1531" t="str">
        <v>TIENDA</v>
      </c>
      <c r="E1531" t="str">
        <v>ACOMPAÑAMIENTO</v>
      </c>
      <c r="F1531" t="str">
        <v>ACOMPAÑAMIENTO</v>
      </c>
      <c r="G1531" t="str">
        <v>ACOMPAÑAMIENTO</v>
      </c>
      <c r="J1531" t="str" xml:space="preserve">
        <v xml:space="preserve">Siendo las 8:00 am se realizó ingreso y se registro con el área de seguridad. Se procedió a hacer un recorrido por el lineal de _x000d_
cajas verificando exitosamente el estado de cada una. Se procedió a revisar la POS afectada; entrando en la BIOS de ésta para verificar _x000d_
si estaba iniciando por el disco duro. Al verificar que iniciaba correctamente se procede a bootearla para borrar las particiones por _x000d_
orden del jefe Rafael Acosta. Se identifica que a pesar de que no posee ya particiones sigue sin responder por lo que se indica que _x000d_
necesita de una disco duro con los datos necesarios y al no poseerlos debido a que el servidor necesario para bajarlos de la red aun no _x000d_
llega se ordena que se cambie los discos duros entre la POS nueva y la que acaba de cambiarse. El proceso de cambio se complica _x000d_
debido a que ninguna de las herramientas (destornilladores) es compatible con el tipo de tornillo. Se pausa esta actividad y se ordena _x000d_
esperar a la llegada del servidor. A continuación se procede a hacer inventario de los switch existentes; identificando uno en linea de _x000d_
caja; uno en la sala de sistemas y cuatro en el gabinete del servidor. Una vez hecho esto se procede a destruir un equipo (pantalla de _x000d_
computador) que ha sido dado de baja. Realizadas estas actividades se retorna a la POS afectada para intentar cambiar su modo de _x000d_
inicio a la red; sin embargo continua sin funcionar; por lo que se decide esperar a el martes 1 de abril cuando el nuevo servidor ya sea _x000d_
configurado para continuar con el proceso. Siendo las 5:30 pm se realiza retiro. De esta forma se da por terminado el incidente mayor _x000d_
en M179 PITALITO._x000d_
</v>
      </c>
      <c r="M1531">
        <v>45745</v>
      </c>
      <c r="N1531" t="str">
        <f>TEXT(M1531, "DDDD")</f>
        <v>sábado</v>
      </c>
      <c r="O1531" t="str">
        <v>M179 METRO PITALITO</v>
      </c>
      <c r="P1531" t="str">
        <v>PITALITO</v>
      </c>
      <c r="Q1531" t="str">
        <f>IF(ISBLANK(P1531),"0",(VLOOKUP(P1531,REGION,2,FALSE)))</f>
        <v>OCCIDENTE</v>
      </c>
      <c r="R1531" t="str">
        <v>MIchael Smit Villabon Trujillo</v>
      </c>
      <c r="S1531" t="e">
        <f>IF(ISBLANK(R1531),"0", VLOOKUP(R1531,PERSONAL,2,FALSE))</f>
        <v>#N/A</v>
      </c>
      <c r="T1531" t="str">
        <v>ALIADO</v>
      </c>
      <c r="U1531">
        <v>0.3333333333333333</v>
      </c>
      <c r="V1531">
        <v>0.7291666666666666</v>
      </c>
      <c r="W1531">
        <f>V1531-U1531</f>
        <v>0.3958333333333333</v>
      </c>
      <c r="X1531" t="str">
        <v>2;5</v>
      </c>
      <c r="Y1531">
        <f>NETWORKDAYS(K1531,M1531)</f>
        <v>32675</v>
      </c>
      <c r="Z1531" t="str">
        <f>IF(Y1531&lt;=2,"CUMPLE","NO CUMPLE")</f>
        <v>NO CUMPLE</v>
      </c>
      <c r="AB1531" t="str">
        <v xml:space="preserve">POR DIA </v>
      </c>
      <c r="AC1531" t="str">
        <f>TEXT(M1531,"mmmm")</f>
        <v>marzo</v>
      </c>
      <c r="AD1531" t="str">
        <f>TEXT(M1531,"yyyy")</f>
        <v>yyyy</v>
      </c>
      <c r="AE1531">
        <f>W1531*60*24</f>
        <v>570</v>
      </c>
      <c r="AF1531">
        <f>AE1531/60</f>
        <v>9.5</v>
      </c>
      <c r="AG1531">
        <f>AE1531/60</f>
        <v>9.5</v>
      </c>
      <c r="AH1531">
        <f>L1531-K1531</f>
        <v>0</v>
      </c>
      <c r="AI1531">
        <f>AH1531*24*60</f>
        <v>0</v>
      </c>
      <c r="AJ1531" t="e">
        <f>75728*X1531</f>
        <v>#VALUE!</v>
      </c>
    </row>
    <row r="1532" xml:space="preserve">
      <c r="A1532">
        <v>1255588</v>
      </c>
      <c r="B1532" t="str">
        <v>INCIDENTE</v>
      </c>
      <c r="C1532" t="str">
        <v>ABIERTO</v>
      </c>
      <c r="D1532" t="str">
        <v>TIENDA</v>
      </c>
      <c r="E1532" t="str">
        <v>IMPRESORA</v>
      </c>
      <c r="F1532" t="str">
        <v>IMPRESORA</v>
      </c>
      <c r="G1532" t="str">
        <v>IMPRESORA</v>
      </c>
      <c r="H1532" t="str">
        <v>No funciona impresora Zebra Portable al imprimir el primer precio se salta cinco pereques en blanco y generó otro y continúa saltando adicional la impresión no sale correctamente Serial: XXR8J184204207</v>
      </c>
      <c r="I1532" t="str">
        <v>No funciona impresora Zebra Portable al imprimir el primer precio se salta cinco pereques en blanco y generó otro y continúa saltando adicional la impresión no sale correctamente Serial: XXR8J184204207</v>
      </c>
      <c r="J1532" t="str" xml:space="preserve">
        <v xml:space="preserve">la impresora portable zebra con serial XXR8J184204207; se realiza desarme y validacion de tanto rodillos como cabezales; _x000d_
la impresora se veia algo antigua; se realiza respectivo mantenimiento y sigue fallando; a la vez se verifico si era algo de calibracion; _x000d_
pero despues del mantenimiento comenzo a fallar mas seguido; asi que solicitaron mandar otra portable de otra tienda para hacer el _x000d_
respectivo cambio</v>
      </c>
      <c r="K1532">
        <v>45747.62708333333</v>
      </c>
      <c r="L1532">
        <v>45747.80625</v>
      </c>
      <c r="M1532">
        <v>45747</v>
      </c>
      <c r="N1532" t="str">
        <f>TEXT(M1532, "DDDD")</f>
        <v>lunes</v>
      </c>
      <c r="O1532" t="str">
        <v>M038 METRO NEIVA CENTRO DE CONVENCIONES</v>
      </c>
      <c r="P1532" t="str">
        <v>NEIVA</v>
      </c>
      <c r="Q1532" t="str">
        <f>IF(ISBLANK(P1532),"0",(VLOOKUP(P1532,REGION,2,FALSE)))</f>
        <v>OCCIDENTE</v>
      </c>
      <c r="R1532" t="str">
        <v>MIchael Smit Villabon Trujillo</v>
      </c>
      <c r="S1532" t="e">
        <f>IF(ISBLANK(R1532),"0", VLOOKUP(R1532,PERSONAL,2,FALSE))</f>
        <v>#N/A</v>
      </c>
      <c r="T1532" t="str">
        <v>ALIADO</v>
      </c>
      <c r="U1532">
        <v>0.5</v>
      </c>
      <c r="V1532">
        <v>0.6041666666666666</v>
      </c>
      <c r="W1532">
        <f>V1532-U1532</f>
        <v>0.10416666666666663</v>
      </c>
      <c r="X1532">
        <v>1</v>
      </c>
      <c r="Y1532">
        <f>NETWORKDAYS(K1532,M1532)</f>
        <v>1</v>
      </c>
      <c r="Z1532" t="str">
        <f>IF(Y1532&lt;=2,"CUMPLE","NO CUMPLE")</f>
        <v>CUMPLE</v>
      </c>
      <c r="AB1532" t="str">
        <v>POR TICKET</v>
      </c>
      <c r="AC1532" t="str">
        <f>TEXT(M1532,"mmmm")</f>
        <v>marzo</v>
      </c>
      <c r="AD1532" t="str">
        <f>TEXT(M1532,"yyyy")</f>
        <v>yyyy</v>
      </c>
      <c r="AE1532">
        <f>W1532*60*24</f>
        <v>149.99999999999994</v>
      </c>
      <c r="AF1532">
        <f>AE1532/60</f>
        <v>2.499999999999999</v>
      </c>
      <c r="AG1532">
        <f>AE1532/60</f>
        <v>2.499999999999999</v>
      </c>
      <c r="AH1532">
        <f>L1532-K1532</f>
        <v>0.17916666666860692</v>
      </c>
      <c r="AI1532">
        <f>AH1532*24*60</f>
        <v>258.00000000279397</v>
      </c>
      <c r="AJ1532">
        <f>75728*X1532</f>
        <v>75728</v>
      </c>
    </row>
    <row r="1533" xml:space="preserve">
      <c r="A1533">
        <v>1226174</v>
      </c>
      <c r="B1533" t="str">
        <v>INCIDENTE</v>
      </c>
      <c r="C1533" t="str">
        <v>ABIERTO</v>
      </c>
      <c r="D1533" t="str">
        <v>TIENDA</v>
      </c>
      <c r="E1533" t="str">
        <v>BALANZA</v>
      </c>
      <c r="F1533" t="str">
        <v>BALANZA</v>
      </c>
      <c r="G1533" t="str">
        <v>BALANZA</v>
      </c>
      <c r="H1533" t="str" xml:space="preserve">
        <v xml:space="preserve">Buen día; se solicita cabezal y bus de datos para balanza de platos preparados con serial: C209619350; ya que genera error de "impresora ocupada"._x000d_
Área donde su ubica la balanza_x000d_
_x000d_
Platos preparados</v>
      </c>
      <c r="I1533" t="str" xml:space="preserve">
        <v xml:space="preserve">Buen día; se solicita cabezal y bus de datos para balanza de platos preparados con serial: C209619350; ya que genera error de "impresora ocupada"._x000d_
Área donde su ubica la balanza_x000d_
_x000d_
Platos preparados</v>
      </c>
      <c r="J1533" t="str">
        <v>SE REVISA BALANZA DE PLATOS DONDE SE INSTALA NUEVO CABEZAL; BUS DE DATOS Y SENSOR DE PAPEL; PERO ERROR DE "IMPRESORA OCUPADA" PERSISTE; SE REINICIA SIN CABLE DE RED Y SE PRUEBA EN OTRO PUNTO ELECTRICO Y DE RED PERO ERROR NO FUE POSIBLE SOLUCIONAR.  SE SOLICITA CAMBIO DE BALANZA.</v>
      </c>
      <c r="K1533">
        <v>45742.75486111111</v>
      </c>
      <c r="L1533">
        <v>45743.34027777778</v>
      </c>
      <c r="M1533">
        <v>45747</v>
      </c>
      <c r="N1533" t="str">
        <f>TEXT(M1533, "DDDD")</f>
        <v>lunes</v>
      </c>
      <c r="O1533" t="str" xml:space="preserve">
        <v xml:space="preserve">J126 JUMBO SAN SILVESTRE_x000d_
_x000d_
</v>
      </c>
      <c r="P1533" t="str">
        <v>BARRANCABERMEJA</v>
      </c>
      <c r="Q1533" t="str">
        <f>IF(ISBLANK(P1533),"0",(VLOOKUP(P1533,REGION,2,FALSE)))</f>
        <v>ORIENTE</v>
      </c>
      <c r="R1533" t="str">
        <v>Luis Carlos Rojas Acosta</v>
      </c>
      <c r="S1533">
        <f>IF(ISBLANK(R1533),"0", VLOOKUP(R1533,PERSONAL,2,FALSE))</f>
        <v>1096188137</v>
      </c>
      <c r="T1533" t="str">
        <v>DIRECTO</v>
      </c>
      <c r="U1533">
        <v>0.3333333333333333</v>
      </c>
      <c r="V1533">
        <v>0.4305555555555556</v>
      </c>
      <c r="W1533">
        <f>V1533-U1533</f>
        <v>0.09722222222222227</v>
      </c>
      <c r="X1533">
        <v>1</v>
      </c>
      <c r="Y1533">
        <f>NETWORKDAYS(K1533,M1533)</f>
        <v>4</v>
      </c>
      <c r="Z1533" t="str">
        <f>IF(Y1533&lt;=2,"CUMPLE","NO CUMPLE")</f>
        <v>NO CUMPLE</v>
      </c>
      <c r="AB1533" t="str">
        <v>POR TICKET</v>
      </c>
      <c r="AC1533" t="str">
        <f>TEXT(M1533,"mmmm")</f>
        <v>marzo</v>
      </c>
      <c r="AD1533" t="str">
        <f>TEXT(M1533,"yyyy")</f>
        <v>yyyy</v>
      </c>
      <c r="AE1533">
        <f>W1533*60*24</f>
        <v>140.00000000000006</v>
      </c>
      <c r="AF1533">
        <f>AE1533/60</f>
        <v>2.3333333333333344</v>
      </c>
      <c r="AG1533">
        <f>AE1533/60</f>
        <v>2.3333333333333344</v>
      </c>
      <c r="AH1533">
        <f>L1533-K1533</f>
        <v>0.5854166666686069</v>
      </c>
      <c r="AI1533">
        <f>AH1533*24*60</f>
        <v>843.000000002794</v>
      </c>
      <c r="AJ1533">
        <f>75728*X1533</f>
        <v>75728</v>
      </c>
    </row>
    <row r="1534">
      <c r="A1534">
        <v>1250059</v>
      </c>
      <c r="B1534" t="str">
        <v>SOLICITUD</v>
      </c>
      <c r="C1534" t="str">
        <v>CERRADO</v>
      </c>
      <c r="D1534" t="str">
        <v>TIENDA</v>
      </c>
      <c r="E1534" t="str">
        <v>POS</v>
      </c>
      <c r="F1534" t="str">
        <v>POS</v>
      </c>
      <c r="G1534" t="str">
        <v>POS</v>
      </c>
      <c r="H1534" t="str">
        <v>Se solicita retirar el Disco Duro del CONTROLADOR POS LENOVO X3250 | Nº Serie: J11G5B3 de Jumbo Chipichape y embalarlo para enviarlo al CRC. Dejar el servidor sin discos y listo para gestionar la baja y posterior destrucción en tienda.</v>
      </c>
      <c r="I1534" t="str">
        <v>Se solicita retirar el Disco Duro del CONTROLADOR POS LENOVO X3250 | Nº Serie: J11G5B3 de Jumbo Chipichape y embalarlo para enviarlo al CRC. Dejar el servidor sin discos y listo para gestionar la baja y posterior destrucción en tienda.</v>
      </c>
      <c r="J1534" t="str">
        <v>Se extraen los discos duros de la controladora pos se rotulan y se envía evidencia a Giovanna Lopez se adjuntan imágenes de como quedaron los equipos; se deja controladora pos en la oficina con ela hablador de destrucción y se envía evidencia internamente a Giovanna Lopez</v>
      </c>
      <c r="K1534">
        <v>45743.680555555555</v>
      </c>
      <c r="L1534">
        <v>45743.84930555556</v>
      </c>
      <c r="M1534">
        <v>45744</v>
      </c>
      <c r="N1534" t="str">
        <f>TEXT(M1534, "DDDD")</f>
        <v>viernes</v>
      </c>
      <c r="O1534" t="str">
        <v>J031 JUMBO CALI CHIPICHAPE</v>
      </c>
      <c r="P1534" t="str">
        <v>CALI</v>
      </c>
      <c r="Q1534" t="str">
        <f>IF(ISBLANK(P1534),"0",(VLOOKUP(P1534,REGION,2,FALSE)))</f>
        <v>OCCIDENTE</v>
      </c>
      <c r="R1534" t="str">
        <v>Sebastían Orozco Fajardo</v>
      </c>
      <c r="S1534" t="e">
        <f>IF(ISBLANK(R1534),"0", VLOOKUP(R1534,PERSONAL,2,FALSE))</f>
        <v>#N/A</v>
      </c>
      <c r="T1534" t="str">
        <v>DIRECTO</v>
      </c>
      <c r="U1534">
        <v>0.3541666666666667</v>
      </c>
      <c r="V1534">
        <v>0.4166666666666667</v>
      </c>
      <c r="W1534">
        <f>V1534-U1534</f>
        <v>0.0625</v>
      </c>
      <c r="X1534">
        <v>1</v>
      </c>
      <c r="Y1534">
        <f>NETWORKDAYS(K1534,M1534)</f>
        <v>2</v>
      </c>
      <c r="Z1534" t="str">
        <f>IF(Y1534&lt;=2,"CUMPLE","NO CUMPLE")</f>
        <v>CUMPLE</v>
      </c>
      <c r="AB1534" t="str">
        <v>POR TICKET</v>
      </c>
      <c r="AC1534" t="str">
        <f>TEXT(M1534,"mmmm")</f>
        <v>marzo</v>
      </c>
      <c r="AD1534" t="str">
        <f>TEXT(M1534,"yyyy")</f>
        <v>yyyy</v>
      </c>
      <c r="AE1534">
        <f>W1534*60*24</f>
        <v>90</v>
      </c>
      <c r="AF1534">
        <f>AE1534/60</f>
        <v>1.5</v>
      </c>
      <c r="AG1534">
        <f>AE1534/60</f>
        <v>1.5</v>
      </c>
      <c r="AH1534">
        <f>L1534-K1534</f>
        <v>0.16875000000436557</v>
      </c>
      <c r="AI1534">
        <f>AH1534*24*60</f>
        <v>243.00000000628643</v>
      </c>
      <c r="AJ1534">
        <f>75728*X1534</f>
        <v>75728</v>
      </c>
    </row>
    <row r="1535" xml:space="preserve">
      <c r="A1535">
        <v>1230187</v>
      </c>
      <c r="B1535" t="str">
        <v>INCIDENTE</v>
      </c>
      <c r="C1535" t="str">
        <v>CERRADO</v>
      </c>
      <c r="D1535" t="str">
        <v>TIENDA</v>
      </c>
      <c r="E1535" t="str">
        <v>POS</v>
      </c>
      <c r="F1535" t="str">
        <v>POS</v>
      </c>
      <c r="G1535" t="str">
        <v>POS</v>
      </c>
      <c r="H1535" t="str" xml:space="preserve">
        <v xml:space="preserve">Se solicita cambio del scanner de mano SCANNER DESKTOP|MANO METROLOGIC MS 9520 | Nº Serie: 2R12322494 por continuidad operativa para tienda Jumbo Chipichape.._x000d_
Nota. el escáner de mano que envíen por favor enviarlo completo con cable: _x000d_
Cable Serial (negro;gris; 2.1m USB EAS). Gracias.</v>
      </c>
      <c r="I1535" t="str" xml:space="preserve">
        <v xml:space="preserve">Se solicita cambio del scanner de mano SCANNER DESKTOP|MANO METROLOGIC MS 9520 | Nº Serie: 2R12322494 por continuidad operativa para tienda Jumbo Chipichape.._x000d_
Nota. el escáner de mano que envíen por favor enviarlo completo con cable: _x000d_
Cable Serial (negro;gris; 2.1m USB EAS). Gracias.</v>
      </c>
      <c r="J1535" t="str">
        <v xml:space="preserve">se realiza cambio de scanner de mano serial 2R12322494 por scanner de mano con serial 21281010557274 se instala en caja central y queda operativo realizando pruebas con el usuario se imforma a Giovanna Lopez; se hace firmar acta de retiro y acta de asignacion por el usuario se envia scaneada a Giovanna Lopez el scanner con serial queda rotulado en el cajon de sistemas para destruccion se le envia evidencia fotografica a Giovanna Lopez </v>
      </c>
      <c r="K1535">
        <v>45743.683333333334</v>
      </c>
      <c r="L1535">
        <v>45743.84861111111</v>
      </c>
      <c r="M1535">
        <v>45744</v>
      </c>
      <c r="N1535" t="str">
        <f>TEXT(M1535, "DDDD")</f>
        <v>viernes</v>
      </c>
      <c r="O1535" t="str">
        <v>J031 JUMBO CALI CHIPICHAPE</v>
      </c>
      <c r="P1535" t="str">
        <v>CALI</v>
      </c>
      <c r="Q1535" t="str">
        <f>IF(ISBLANK(P1535),"0",(VLOOKUP(P1535,REGION,2,FALSE)))</f>
        <v>OCCIDENTE</v>
      </c>
      <c r="R1535" t="str">
        <v>Sebastían Orozco Fajardo</v>
      </c>
      <c r="S1535" t="e">
        <f>IF(ISBLANK(R1535),"0", VLOOKUP(R1535,PERSONAL,2,FALSE))</f>
        <v>#N/A</v>
      </c>
      <c r="T1535" t="str">
        <v>DIRECTO</v>
      </c>
      <c r="U1535">
        <v>0.4166666666666667</v>
      </c>
      <c r="V1535">
        <v>0.5625</v>
      </c>
      <c r="W1535">
        <f>V1535-U1535</f>
        <v>0.14583333333333331</v>
      </c>
      <c r="X1535" t="str">
        <v>1;5</v>
      </c>
      <c r="Y1535">
        <f>NETWORKDAYS(K1535,M1535)</f>
        <v>2</v>
      </c>
      <c r="Z1535" t="str">
        <f>IF(Y1535&lt;=2,"CUMPLE","NO CUMPLE")</f>
        <v>CUMPLE</v>
      </c>
      <c r="AB1535" t="str">
        <v>POR TICKET</v>
      </c>
      <c r="AC1535" t="str">
        <f>TEXT(M1535,"mmmm")</f>
        <v>marzo</v>
      </c>
      <c r="AD1535" t="str">
        <f>TEXT(M1535,"yyyy")</f>
        <v>yyyy</v>
      </c>
      <c r="AE1535">
        <f>W1535*60*24</f>
        <v>209.99999999999994</v>
      </c>
      <c r="AF1535">
        <f>AE1535/60</f>
        <v>3.499999999999999</v>
      </c>
      <c r="AG1535">
        <f>AE1535/60</f>
        <v>3.499999999999999</v>
      </c>
      <c r="AH1535">
        <f>L1535-K1535</f>
        <v>0.16527777777810115</v>
      </c>
      <c r="AI1535">
        <f>AH1535*24*60</f>
        <v>238.00000000046566</v>
      </c>
      <c r="AJ1535" t="e">
        <f>75728*X1535</f>
        <v>#VALUE!</v>
      </c>
    </row>
    <row r="1536" xml:space="preserve">
      <c r="A1536">
        <v>1251316</v>
      </c>
      <c r="B1536" t="str">
        <v>INCIDENTE</v>
      </c>
      <c r="C1536" t="str">
        <v>ABIERTO</v>
      </c>
      <c r="D1536" t="str">
        <v>TIENDA</v>
      </c>
      <c r="E1536" t="str">
        <v>PDT</v>
      </c>
      <c r="F1536" t="str">
        <v>PDT</v>
      </c>
      <c r="G1536" t="str">
        <v>PDT</v>
      </c>
      <c r="H1536" t="str" xml:space="preserve">
        <v xml:space="preserve">instalacion de aplicacion de mi tienda y configurarla para que no se salga de genexis como si se quedara sin red_x000d_
Sección en la tienda o ubicación del usuario_x000d_
_x000d_
metro palmira_x000d_
_x000d_
Jefe de área asignación de la PDT_x000d_
_x000d_
jorge alvarez</v>
      </c>
      <c r="I1536" t="str" xml:space="preserve">
        <v xml:space="preserve">instalacion de aplicacion de mi tienda y configurarla para que no se salga de genexis como si se quedara sin red_x000d_
Sección en la tienda o ubicación del usuario_x000d_
_x000d_
metro palmira_x000d_
_x000d_
Jefe de área asignación de la PDT_x000d_
_x000d_
jorge alvarez</v>
      </c>
      <c r="J1536" t="str">
        <v>Se procede a formatear la PDT Se configura nuevamente se realizan validaciones y se detecta que la pdt presenta novedad con el tactil ya que al momento de seleccionar no selecciona lo que uno escoge sino que otras opciones se reporta novedad a Edwin Bolaños quien indica solicitar parte o otra PDT por continuidad operativa.</v>
      </c>
      <c r="K1536">
        <v>45744.64027777778</v>
      </c>
      <c r="L1536">
        <v>45746.62847222222</v>
      </c>
      <c r="M1536">
        <v>45747</v>
      </c>
      <c r="N1536" t="str">
        <f>TEXT(M1536, "DDDD")</f>
        <v>lunes</v>
      </c>
      <c r="O1536" t="str">
        <v>M006 METRO PALMIRA</v>
      </c>
      <c r="P1536" t="str">
        <v>PALMIRA</v>
      </c>
      <c r="Q1536" t="str">
        <f>IF(ISBLANK(P1536),"0",(VLOOKUP(P1536,REGION,2,FALSE)))</f>
        <v>OCCIDENTE</v>
      </c>
      <c r="R1536" t="str">
        <v>Sebastían Orozco Fajardo</v>
      </c>
      <c r="S1536" t="e">
        <f>IF(ISBLANK(R1536),"0", VLOOKUP(R1536,PERSONAL,2,FALSE))</f>
        <v>#N/A</v>
      </c>
      <c r="T1536" t="str">
        <v>DIRECTO</v>
      </c>
      <c r="U1536">
        <v>0.5</v>
      </c>
      <c r="V1536">
        <v>0.6597222222222222</v>
      </c>
      <c r="W1536">
        <f>V1536-U1536</f>
        <v>0.1597222222222222</v>
      </c>
      <c r="X1536" t="str">
        <v>1;5</v>
      </c>
      <c r="Y1536">
        <f>NETWORKDAYS(K1536,M1536)</f>
        <v>2</v>
      </c>
      <c r="Z1536" t="str">
        <f>IF(Y1536&lt;=2,"CUMPLE","NO CUMPLE")</f>
        <v>CUMPLE</v>
      </c>
      <c r="AB1536" t="str">
        <v>POR TICKET</v>
      </c>
      <c r="AC1536" t="str">
        <f>TEXT(M1536,"mmmm")</f>
        <v>marzo</v>
      </c>
      <c r="AD1536" t="str">
        <f>TEXT(M1536,"yyyy")</f>
        <v>yyyy</v>
      </c>
      <c r="AE1536">
        <f>W1536*60*24</f>
        <v>229.99999999999997</v>
      </c>
      <c r="AF1536">
        <f>AE1536/60</f>
        <v>3.833333333333333</v>
      </c>
      <c r="AG1536">
        <f>AE1536/60</f>
        <v>3.833333333333333</v>
      </c>
      <c r="AH1536">
        <f>L1536-K1536</f>
        <v>1.9881944444423425</v>
      </c>
      <c r="AI1536">
        <f>AH1536*24*60</f>
        <v>2862.999999996973</v>
      </c>
      <c r="AJ1536" t="e">
        <f>75728*X1536</f>
        <v>#VALUE!</v>
      </c>
    </row>
    <row r="1537">
      <c r="A1537">
        <v>1251376</v>
      </c>
      <c r="B1537" t="str">
        <v>INCIDENTE</v>
      </c>
      <c r="C1537" t="str">
        <v>CERRADO</v>
      </c>
      <c r="D1537" t="str">
        <v>TIENDA</v>
      </c>
      <c r="E1537" t="str">
        <v>POS</v>
      </c>
      <c r="F1537" t="str">
        <v>POS</v>
      </c>
      <c r="G1537" t="str">
        <v>POS</v>
      </c>
      <c r="H1537" t="str">
        <v>Nombre de Líder Cencosud: stharlyn zuleta Celular Líder Cencosud: 3176578750 Serial: pos 14 lineal de cajas serial 20-63670712 Actividad a realizar: se requiere hacer validacion de pos 14 que todos los dias aparece pos defectuosa y sin linea. Todos los dias en el reporte de mesas especializadas informa que la pos no conecta. se requiere conectar un teclado usb y oprimir ESC para visualizar logs</v>
      </c>
      <c r="I1537" t="str">
        <v>Nombre de Líder Cencosud: stharlyn zuleta Celular Líder Cencosud: 3176578750 Serial: pos 14 lineal de cajas serial 20-63670712 Actividad a realizar: se requiere hacer validacion de pos 14 que todos los dias aparece pos defectuosa y sin linea. Todos los dias en el reporte de mesas especializadas informa que la pos no conecta. se requiere conectar un teclado usb y oprimir ESC para visualizar logs</v>
      </c>
      <c r="J1537" t="str">
        <v>Se realiza asistencia de soporte a sitio en sitio;  se autoriza ingreso a el área de cajas y se ubica a el usuario para iniciar validación en pos 14 qué presenta fallas por desconfiguración; se evidencia pos fuera de linea; se procede a realizar reconexión del punto de red; se reinicia pos de manera preventiva;  soporte Stharlyn Zuleta indica que se requiere por parte del área de soporte monitoreo. Enviar una configuración para que luego de realizar el cierre cada día no se desconfigure; la pos se deja en línea y operativa; quedando a que el área de mesa especializada envié la respectiva configuración</v>
      </c>
      <c r="K1537">
        <v>45744.63958333333</v>
      </c>
      <c r="L1537">
        <v>45746.618055555555</v>
      </c>
      <c r="M1537">
        <v>45747</v>
      </c>
      <c r="N1537" t="str">
        <f>TEXT(M1537, "DDDD")</f>
        <v>lunes</v>
      </c>
      <c r="O1537" t="str">
        <v>J036 JUMBO POPAYAN CAMPANARIO</v>
      </c>
      <c r="P1537" t="str">
        <v>POPAYAN</v>
      </c>
      <c r="Q1537" t="str">
        <f>IF(ISBLANK(P1537),"0",(VLOOKUP(P1537,REGION,2,FALSE)))</f>
        <v>OCCIDENTE</v>
      </c>
      <c r="R1537" t="str">
        <v>Jhon Alexander Vasquez Revelo</v>
      </c>
      <c r="S1537" t="e">
        <f>IF(ISBLANK(R1537),"0", VLOOKUP(R1537,PERSONAL,2,FALSE))</f>
        <v>#N/A</v>
      </c>
      <c r="T1537" t="str">
        <v>DIRECTO</v>
      </c>
      <c r="U1537">
        <v>0.4166666666666667</v>
      </c>
      <c r="V1537">
        <v>0.5</v>
      </c>
      <c r="W1537">
        <f>V1537-U1537</f>
        <v>0.08333333333333331</v>
      </c>
      <c r="X1537">
        <v>1</v>
      </c>
      <c r="Y1537">
        <f>NETWORKDAYS(K1537,M1537)</f>
        <v>2</v>
      </c>
      <c r="Z1537" t="str">
        <f>IF(Y1537&lt;=2,"CUMPLE","NO CUMPLE")</f>
        <v>CUMPLE</v>
      </c>
      <c r="AB1537" t="str">
        <v>POR TICKET</v>
      </c>
      <c r="AC1537" t="str">
        <f>TEXT(M1537,"mmmm")</f>
        <v>marzo</v>
      </c>
      <c r="AD1537" t="str">
        <f>TEXT(M1537,"yyyy")</f>
        <v>yyyy</v>
      </c>
      <c r="AE1537">
        <f>W1537*60*24</f>
        <v>119.99999999999997</v>
      </c>
      <c r="AF1537">
        <f>AE1537/60</f>
        <v>1.9999999999999996</v>
      </c>
      <c r="AG1537">
        <f>AE1537/60</f>
        <v>1.9999999999999996</v>
      </c>
      <c r="AH1537">
        <f>L1537-K1537</f>
        <v>1.9784722222248092</v>
      </c>
      <c r="AI1537">
        <f>AH1537*24*60</f>
        <v>2849.0000000037253</v>
      </c>
      <c r="AJ1537">
        <f>75728*X1537</f>
        <v>75728</v>
      </c>
    </row>
    <row r="1538" xml:space="preserve">
      <c r="A1538">
        <v>1250438</v>
      </c>
      <c r="B1538" t="str">
        <v>INCIDENTE</v>
      </c>
      <c r="C1538" t="str">
        <v>CERRADO</v>
      </c>
      <c r="D1538" t="str">
        <v>TIENDA</v>
      </c>
      <c r="E1538" t="str">
        <v>IMPRESORA</v>
      </c>
      <c r="F1538" t="str">
        <v>IMPRESORA</v>
      </c>
      <c r="G1538" t="str">
        <v>IMPRESORA</v>
      </c>
      <c r="H1538" t="str" xml:space="preserve">
        <v xml:space="preserve">Buenas noches; me colaboran con la impresora de la pos #10; presenta error no genera tiquete ni realiza cierre; por favor verificar o cambio de impresora. gracias_x000d_
numero de caja_x000d_
_x000d_
10</v>
      </c>
      <c r="I1538" t="str" xml:space="preserve">
        <v xml:space="preserve">Buenas noches; me colaboran con la impresora de la pos #10; presenta error no genera tiquete ni realiza cierre; por favor verificar o cambio de impresora. gracias_x000d_
numero de caja_x000d_
_x000d_
10</v>
      </c>
      <c r="J1538" t="str">
        <v>Se realiza asistencia de soporte a sitio en sitio;  se autoriza ingreso a el área de cajas y se ubica a el usuario para iniciar validación en impresora validadora marca Epson con serie X5G5012431 la cual presenta la impresión de ticket en blanco alargando el corte de papel y dejando espacio en blanco;; se apaga impresora de manera preventiva; se realiza una limpieza general; se limpian sensores y se retira residuos de papel;  se enciende impresora y se continúa con pruebas locales; notando qué el corte de papel es correcto; se entrega impresora a usuario quien realiza impresión de ticket donde valida impresión correcta; se deja dispositivo operativo y funcional</v>
      </c>
      <c r="K1538">
        <v>45744.69583333333</v>
      </c>
      <c r="L1538">
        <v>45746.61597222222</v>
      </c>
      <c r="M1538">
        <v>45747</v>
      </c>
      <c r="N1538" t="str">
        <f>TEXT(M1538, "DDDD")</f>
        <v>lunes</v>
      </c>
      <c r="O1538" t="str">
        <v>J036 JUMBO POPAYAN CAMPANARIO</v>
      </c>
      <c r="P1538" t="str">
        <v>POPAYAN</v>
      </c>
      <c r="Q1538" t="str">
        <f>IF(ISBLANK(P1538),"0",(VLOOKUP(P1538,REGION,2,FALSE)))</f>
        <v>OCCIDENTE</v>
      </c>
      <c r="R1538" t="str">
        <v>Jhon Alexander Vasquez Revelo</v>
      </c>
      <c r="S1538" t="e">
        <f>IF(ISBLANK(R1538),"0", VLOOKUP(R1538,PERSONAL,2,FALSE))</f>
        <v>#N/A</v>
      </c>
      <c r="T1538" t="str">
        <v>DIRECTO</v>
      </c>
      <c r="U1538">
        <v>0.3333333333333333</v>
      </c>
      <c r="V1538">
        <v>0.4166666666666667</v>
      </c>
      <c r="W1538">
        <f>V1538-U1538</f>
        <v>0.08333333333333337</v>
      </c>
      <c r="X1538">
        <v>1</v>
      </c>
      <c r="Y1538">
        <f>NETWORKDAYS(K1538,M1538)</f>
        <v>2</v>
      </c>
      <c r="Z1538" t="str">
        <f>IF(Y1538&lt;=2,"CUMPLE","NO CUMPLE")</f>
        <v>CUMPLE</v>
      </c>
      <c r="AB1538" t="str">
        <v>POR TICKET</v>
      </c>
      <c r="AC1538" t="str">
        <f>TEXT(M1538,"mmmm")</f>
        <v>marzo</v>
      </c>
      <c r="AD1538" t="str">
        <f>TEXT(M1538,"yyyy")</f>
        <v>yyyy</v>
      </c>
      <c r="AE1538">
        <f>W1538*60*24</f>
        <v>120.00000000000004</v>
      </c>
      <c r="AF1538">
        <f>AE1538/60</f>
        <v>2.000000000000001</v>
      </c>
      <c r="AG1538">
        <f>AE1538/60</f>
        <v>2.000000000000001</v>
      </c>
      <c r="AH1538">
        <f>L1538-K1538</f>
        <v>1.9201388888905058</v>
      </c>
      <c r="AI1538">
        <f>AH1538*24*60</f>
        <v>2765.0000000023283</v>
      </c>
      <c r="AJ1538">
        <f>75728*X1538</f>
        <v>75728</v>
      </c>
    </row>
    <row r="1539">
      <c r="A1539">
        <v>1254672</v>
      </c>
      <c r="B1539" t="str">
        <v>INCIDENTE</v>
      </c>
      <c r="C1539" t="str">
        <v>ABIERTO</v>
      </c>
      <c r="D1539" t="str">
        <v>TIENDA</v>
      </c>
      <c r="E1539" t="str">
        <v>POS</v>
      </c>
      <c r="F1539" t="str">
        <v>POS</v>
      </c>
      <c r="G1539" t="str">
        <v>POS</v>
      </c>
      <c r="H1539" t="str">
        <v>buenos dias reporto la pos 5 esta fuera de servicio se apago sola</v>
      </c>
      <c r="I1539" t="str">
        <v>buenos dias reporto la pos 5 esta fuera de servicio se apago sola</v>
      </c>
      <c r="J1539" t="str">
        <v>Buenas Dias se valida pos conectandola en otro toma y no funciona se procede a conectarla en otra caja y no funciona se reporta pos quemada a Giovanna lopez quien indica que la pos tiene garantía y se va a solicitar otra por continuidad operativa; se procede a empacar pos par enviar al CRC; se valida funcionamiento de los demás periféricos de la pos conectando otra CPU y quedando los periféricos operativos todo esto se reporta internamente a Giovanna Lopez</v>
      </c>
      <c r="K1539">
        <v>45747.44583333333</v>
      </c>
      <c r="L1539">
        <v>45747.56041666667</v>
      </c>
      <c r="M1539">
        <v>45748</v>
      </c>
      <c r="N1539" t="str">
        <f>TEXT(M1539, "DDDD")</f>
        <v>martes</v>
      </c>
      <c r="O1539" t="str">
        <v>J031 JUMBO CALI CHIPICHAPE</v>
      </c>
      <c r="P1539" t="str">
        <v>CALI</v>
      </c>
      <c r="Q1539" t="str">
        <f>IF(ISBLANK(P1539),"0",(VLOOKUP(P1539,REGION,2,FALSE)))</f>
        <v>OCCIDENTE</v>
      </c>
      <c r="R1539" t="str">
        <v>Sebastían Orozco Fajardo</v>
      </c>
      <c r="S1539" t="e">
        <f>IF(ISBLANK(R1539),"0", VLOOKUP(R1539,PERSONAL,2,FALSE))</f>
        <v>#N/A</v>
      </c>
      <c r="T1539" t="str">
        <v>DIRECTO</v>
      </c>
      <c r="U1539">
        <v>0.3472222222222222</v>
      </c>
      <c r="V1539">
        <v>0.4166666666666667</v>
      </c>
      <c r="W1539">
        <f>V1539-U1539</f>
        <v>0.06944444444444448</v>
      </c>
      <c r="X1539">
        <v>1</v>
      </c>
      <c r="Y1539">
        <f>NETWORKDAYS(K1539,M1539)</f>
        <v>2</v>
      </c>
      <c r="Z1539" t="str">
        <f>IF(Y1539&lt;=2,"CUMPLE","NO CUMPLE")</f>
        <v>CUMPLE</v>
      </c>
      <c r="AB1539" t="str">
        <v>POR TICKET</v>
      </c>
      <c r="AC1539" t="str">
        <f>TEXT(M1539,"mmmm")</f>
        <v>abril</v>
      </c>
      <c r="AD1539" t="str">
        <f>TEXT(M1539,"yyyy")</f>
        <v>yyyy</v>
      </c>
      <c r="AE1539">
        <f>W1539*60*24</f>
        <v>100.00000000000006</v>
      </c>
      <c r="AF1539">
        <f>AE1539/60</f>
        <v>1.6666666666666676</v>
      </c>
      <c r="AG1539">
        <f>AE1539/60</f>
        <v>1.6666666666666676</v>
      </c>
      <c r="AH1539">
        <f>L1539-K1539</f>
        <v>0.11458333333575865</v>
      </c>
      <c r="AI1539">
        <f>AH1539*24*60</f>
        <v>165.00000000349246</v>
      </c>
      <c r="AJ1539">
        <f>75728*X1539</f>
        <v>75728</v>
      </c>
    </row>
    <row r="1540" xml:space="preserve">
      <c r="A1540">
        <v>1251640</v>
      </c>
      <c r="B1540" t="str">
        <v>SOLICITUD</v>
      </c>
      <c r="C1540" t="str">
        <v>CERRADO</v>
      </c>
      <c r="D1540" t="str">
        <v>TIENDA</v>
      </c>
      <c r="E1540" t="str">
        <v>POS</v>
      </c>
      <c r="F1540" t="str">
        <v>POS</v>
      </c>
      <c r="G1540" t="str">
        <v>POS</v>
      </c>
      <c r="H1540" t="str" xml:space="preserve">
        <v xml:space="preserve">Por temas de remodelacion por favor su ayuda retirando las POS 1 y 2 y guardarlas en la oficina de sistemas; se debe enviar consolidaddo de lo retirado_x000d_
numero de caja pos_x000d_
_x000d_
1 y 2</v>
      </c>
      <c r="I1540" t="str" xml:space="preserve">
        <v xml:space="preserve">Por temas de remodelacion por favor su ayuda retirando las POS 1 y 2 y guardarlas en la oficina de sistemas; se debe enviar consolidaddo de lo retirado_x000d_
numero de caja pos_x000d_
_x000d_
1 y 2</v>
      </c>
      <c r="J1540" t="str" xml:space="preserve">
        <v xml:space="preserve">Se retiran los siguientes equipos y se dejan en la oficina de Sistemas						_x000d_
ITEM	DESCRIPCIÓN	SERIAL	POS			_x000d_
1	Impresora	X6WY254861	POS # 1			_x000d_
2	POS	20-63638644	POS # 1			_x000d_
3	Gaveta	108-62005973	POS # 1			_x000d_
4	Pantalla Cajero	20-63642110	POS # 1			_x000d_
5	Balanza Escaner	24081010554051	POS # 1			_x000d_
6	Impresora	X6WY254845	POS # 2			_x000d_
7	POS	20-63638642	POS # 2			_x000d_
8	Gaveta	108-62010403	POS # 2			_x000d_
9	Pantalla Cajero	20-63642135	POS # 2			_x000d_
10	Balanza Escaner	24081010553989	POS # 2	</v>
      </c>
      <c r="K1540">
        <v>45744.555555555555</v>
      </c>
      <c r="L1540">
        <v>45746.42152777778</v>
      </c>
      <c r="M1540">
        <v>45747</v>
      </c>
      <c r="N1540" t="str">
        <f>TEXT(M1540, "DDDD")</f>
        <v>lunes</v>
      </c>
      <c r="O1540" t="str">
        <v>J016 JUMBO CARRERA 30</v>
      </c>
      <c r="P1540" t="str">
        <v>BOGOTA</v>
      </c>
      <c r="Q1540" t="str">
        <f>IF(ISBLANK(P1540),"0",(VLOOKUP(P1540,REGION,2,FALSE)))</f>
        <v>BOGOTA</v>
      </c>
      <c r="R1540" t="str">
        <v>ALEXANDER CASTILLO SOTELO</v>
      </c>
      <c r="S1540">
        <f>IF(ISBLANK(R1540),"0", VLOOKUP(R1540,PERSONAL,2,FALSE))</f>
        <v>80216449</v>
      </c>
      <c r="T1540" t="str">
        <v>ALIADO</v>
      </c>
      <c r="U1540">
        <v>0.3333333333333333</v>
      </c>
      <c r="V1540">
        <v>0.4583333333333333</v>
      </c>
      <c r="W1540">
        <f>V1540-U1540</f>
        <v>0.125</v>
      </c>
      <c r="X1540">
        <v>1</v>
      </c>
      <c r="Y1540">
        <f>NETWORKDAYS(K1540,M1540)</f>
        <v>2</v>
      </c>
      <c r="Z1540" t="str">
        <f>IF(Y1540&lt;=2,"CUMPLE","NO CUMPLE")</f>
        <v>CUMPLE</v>
      </c>
      <c r="AB1540" t="str">
        <v>POR TICKET</v>
      </c>
      <c r="AC1540" t="str">
        <f>TEXT(M1540,"mmmm")</f>
        <v>marzo</v>
      </c>
      <c r="AD1540" t="str">
        <f>TEXT(M1540,"yyyy")</f>
        <v>yyyy</v>
      </c>
      <c r="AE1540">
        <f>W1540*60*24</f>
        <v>180</v>
      </c>
      <c r="AF1540">
        <f>AE1540/60</f>
        <v>3</v>
      </c>
      <c r="AG1540">
        <f>AE1540/60</f>
        <v>3</v>
      </c>
      <c r="AH1540">
        <f>L1540-K1540</f>
        <v>1.8659722222218988</v>
      </c>
      <c r="AI1540">
        <f>AH1540*24*60</f>
        <v>2686.9999999995343</v>
      </c>
      <c r="AJ1540">
        <f>75728*X1540</f>
        <v>75728</v>
      </c>
    </row>
    <row r="1541" xml:space="preserve">
      <c r="A1541">
        <v>1251643</v>
      </c>
      <c r="B1541" t="str">
        <v>SOLICITUD</v>
      </c>
      <c r="C1541" t="str">
        <v>CERRADO</v>
      </c>
      <c r="D1541" t="str">
        <v>TIENDA</v>
      </c>
      <c r="E1541" t="str">
        <v>POS</v>
      </c>
      <c r="F1541" t="str">
        <v>POS</v>
      </c>
      <c r="G1541" t="str">
        <v>POS</v>
      </c>
      <c r="H1541" t="str" xml:space="preserve">
        <v xml:space="preserve">Por temas de remodelacion por favor su ayuda retirando las POS 8 y 15 y guardarlas en la oficina de sistemas; se debe enviar consolidado de lo retirado_x000d_
numero de caja pos_x000d_
_x000d_
8 y 15</v>
      </c>
      <c r="I1541" t="str" xml:space="preserve">
        <v xml:space="preserve">Por temas de remodelacion por favor su ayuda retirando las POS 8 y 15 y guardarlas en la oficina de sistemas; se debe enviar consolidado de lo retirado_x000d_
numero de caja pos_x000d_
_x000d_
8 y 15</v>
      </c>
      <c r="J1541" t="str" xml:space="preserve">
        <v xml:space="preserve">Se retiran los siguientes equipos y se dejan en la oficina de Sistemas						_x000d_
ITEM	DESCRIPCIÓN	SERIAL	POS			_x000d_
11	Impresora	X6WY254710	POS # 8			_x000d_
12	POS	20-63638607	POS # 8			_x000d_
13	Gaveta	108-62006026	POS # 8			_x000d_
14	Pantalla Cajero	20-63642128	POS # 8			_x000d_
15	Balanza Escaner	22278010559629	POS # 8			_x000d_
16	Impresora	X6WY254760	POS # 15			_x000d_
17	POS	20-63638610	POS # 15			_x000d_
18	Gaveta	108-62010435	POS # 15			_x000d_
19	Pantalla Cajero	20-63642127	POS # 15			_x000d_
20	Balanza Escaner	20030010554878	POS # 15</v>
      </c>
      <c r="K1541">
        <v>45744.55763888889</v>
      </c>
      <c r="L1541">
        <v>45746.42152777778</v>
      </c>
      <c r="M1541">
        <v>45747</v>
      </c>
      <c r="N1541" t="str">
        <f>TEXT(M1541, "DDDD")</f>
        <v>lunes</v>
      </c>
      <c r="O1541" t="str">
        <v>J016 JUMBO CARRERA 30</v>
      </c>
      <c r="P1541" t="str">
        <v>BOGOTA</v>
      </c>
      <c r="Q1541" t="str">
        <f>IF(ISBLANK(P1541),"0",(VLOOKUP(P1541,REGION,2,FALSE)))</f>
        <v>BOGOTA</v>
      </c>
      <c r="R1541" t="str">
        <v>ALEXANDER CASTILLO SOTELO</v>
      </c>
      <c r="S1541">
        <f>IF(ISBLANK(R1541),"0", VLOOKUP(R1541,PERSONAL,2,FALSE))</f>
        <v>80216449</v>
      </c>
      <c r="T1541" t="str">
        <v>ALIADO</v>
      </c>
      <c r="U1541">
        <v>0.4583333333333333</v>
      </c>
      <c r="V1541">
        <v>0.5833333333333334</v>
      </c>
      <c r="W1541">
        <f>V1541-U1541</f>
        <v>0.12500000000000006</v>
      </c>
      <c r="X1541">
        <v>1</v>
      </c>
      <c r="Y1541">
        <f>NETWORKDAYS(K1541,M1541)</f>
        <v>2</v>
      </c>
      <c r="Z1541" t="str">
        <f>IF(Y1541&lt;=2,"CUMPLE","NO CUMPLE")</f>
        <v>CUMPLE</v>
      </c>
      <c r="AB1541" t="str">
        <v>POR TICKET</v>
      </c>
      <c r="AC1541" t="str">
        <f>TEXT(M1541,"mmmm")</f>
        <v>marzo</v>
      </c>
      <c r="AD1541" t="str">
        <f>TEXT(M1541,"yyyy")</f>
        <v>yyyy</v>
      </c>
      <c r="AE1541">
        <f>W1541*60*24</f>
        <v>180.00000000000009</v>
      </c>
      <c r="AF1541">
        <f>AE1541/60</f>
        <v>3.0000000000000013</v>
      </c>
      <c r="AG1541">
        <f>AE1541/60</f>
        <v>3.0000000000000013</v>
      </c>
      <c r="AH1541">
        <f>L1541-K1541</f>
        <v>1.8638888888890506</v>
      </c>
      <c r="AI1541">
        <f>AH1541*24*60</f>
        <v>2684.000000000233</v>
      </c>
      <c r="AJ1541">
        <f>75728*X1541</f>
        <v>75728</v>
      </c>
    </row>
    <row r="1542" xml:space="preserve">
      <c r="A1542">
        <v>1251867</v>
      </c>
      <c r="B1542" t="str">
        <v>INCIDENTE</v>
      </c>
      <c r="C1542" t="str">
        <v>CERRADO</v>
      </c>
      <c r="D1542" t="str">
        <v>TIENDA</v>
      </c>
      <c r="E1542" t="str">
        <v>PDT</v>
      </c>
      <c r="F1542" t="str">
        <v>PDT</v>
      </c>
      <c r="G1542" t="str">
        <v>PDT</v>
      </c>
      <c r="H1542" t="str" xml:space="preserve">
        <v xml:space="preserve">buenas tarde por favor su ayuda para revisar la pda de la sección bazar no tiene internet_x000d_
Sección de la tienda en donde se ubica la PDT o usuario_x000d_
_x000d_
Bazar</v>
      </c>
      <c r="I1542" t="str" xml:space="preserve">
        <v xml:space="preserve">buenas tarde por favor su ayuda para revisar la pda de la sección bazar no tiene internet_x000d_
Sección de la tienda en donde se ubica la PDT o usuario_x000d_
_x000d_
Bazar</v>
      </c>
      <c r="J1542" t="str" xml:space="preserve">
        <v xml:space="preserve">1251867-FALLAPDT/PDA _x000d_
se llega a sitio a las 2:00 pm me reporto con el líder de Cencosud Giovanna López; reclamo la PDA ; la reviso y no tiene configurada la red realizó _x000d_
configuración a la wlan12; colocando el usuario de la tienda y contraseña _x000d_
usuario: pda_m042co_x000d_
Contraseña: gfagVm042 y conecta a la red de la tienda sin novedad se realizó pruebas con la jefe de bazar Liliana Rondón y la auxiliar de bazar pilar _x000d_
León quedando solucionado la novedad</v>
      </c>
      <c r="K1542">
        <v>45747.64236111111</v>
      </c>
      <c r="L1542">
        <v>45747.805555555555</v>
      </c>
      <c r="M1542">
        <v>45748</v>
      </c>
      <c r="N1542" t="str">
        <f>TEXT(M1542, "DDDD")</f>
        <v>martes</v>
      </c>
      <c r="O1542" t="str">
        <v>M042 METRO IBAGUE</v>
      </c>
      <c r="P1542" t="str">
        <v>IBAGUE</v>
      </c>
      <c r="Q1542" t="str">
        <f>IF(ISBLANK(P1542),"0",(VLOOKUP(P1542,REGION,2,FALSE)))</f>
        <v>OCCIDENTE</v>
      </c>
      <c r="R1542" t="str">
        <v>MIchael Smit Villabon Trujillo</v>
      </c>
      <c r="S1542" t="e">
        <f>IF(ISBLANK(R1542),"0", VLOOKUP(R1542,PERSONAL,2,FALSE))</f>
        <v>#N/A</v>
      </c>
      <c r="T1542" t="str">
        <v>ALIADO</v>
      </c>
      <c r="U1542">
        <v>0.5833333333333334</v>
      </c>
      <c r="V1542">
        <v>0.6666666666666666</v>
      </c>
      <c r="W1542">
        <f>V1542-U1542</f>
        <v>0.08333333333333326</v>
      </c>
      <c r="X1542">
        <v>1</v>
      </c>
      <c r="Y1542">
        <f>NETWORKDAYS(K1542,M1542)</f>
        <v>2</v>
      </c>
      <c r="Z1542" t="str">
        <f>IF(Y1542&lt;=2,"CUMPLE","NO CUMPLE")</f>
        <v>CUMPLE</v>
      </c>
      <c r="AB1542" t="str">
        <v>POR TICKET</v>
      </c>
      <c r="AC1542" t="str">
        <f>TEXT(M1542,"mmmm")</f>
        <v>abril</v>
      </c>
      <c r="AD1542" t="str">
        <f>TEXT(M1542,"yyyy")</f>
        <v>yyyy</v>
      </c>
      <c r="AE1542">
        <f>W1542*60*24</f>
        <v>119.99999999999989</v>
      </c>
      <c r="AF1542">
        <f>AE1542/60</f>
        <v>1.999999999999998</v>
      </c>
      <c r="AG1542">
        <f>AE1542/60</f>
        <v>1.999999999999998</v>
      </c>
      <c r="AH1542">
        <f>L1542-K1542</f>
        <v>0.16319444444525288</v>
      </c>
      <c r="AI1542">
        <f>AH1542*24*60</f>
        <v>235.00000000116415</v>
      </c>
      <c r="AJ1542">
        <f>75728*X1542</f>
        <v>75728</v>
      </c>
    </row>
    <row r="1543" xml:space="preserve">
      <c r="A1543">
        <v>1251871</v>
      </c>
      <c r="B1543" t="str">
        <v>INCIDENTE</v>
      </c>
      <c r="C1543" t="str">
        <v>CERRADO</v>
      </c>
      <c r="D1543" t="str">
        <v>TIENDA</v>
      </c>
      <c r="E1543" t="str">
        <v>DESKTOP</v>
      </c>
      <c r="F1543" t="str">
        <v>DESKTOP</v>
      </c>
      <c r="G1543" t="str">
        <v>DESKTOP</v>
      </c>
      <c r="H1543" t="str" xml:space="preserve">
        <v xml:space="preserve">Buenas tarde por favor trasladar el equipo de la siso al área comercial por que esta cerca de una ventana y toca guardarlo en las tardes por que esta lloviendo mucho y se moja_x000d_
Indicar ubicación del Equipo en tienda o oficinas_x000d_
_x000d_
SISO</v>
      </c>
      <c r="I1543" t="str" xml:space="preserve">
        <v xml:space="preserve">Buenas tarde por favor trasladar el equipo de la siso al área comercial por que esta cerca de una ventana y toca guardarlo en las tardes por que esta lloviendo mucho y se moja_x000d_
Indicar ubicación del Equipo en tienda o oficinas_x000d_
_x000d_
SISO</v>
      </c>
      <c r="J1543" t="str" xml:space="preserve">
        <v xml:space="preserve">1251871-REUBICACION PC _x000d_
se reubico PC de escritorio de la usuaria Yicenia Gordillo del área de siso; a las oficinas comerciales ya que por la ventana entraba agua _x000d_
cuando llovía; se desinstala monitor; torre ; teléfono de voz IP y periféricos; teclado; mouse y cableado; se instala nuevamente en la oficina _x000d_
comercial; se prende pero el PC no tiene internet se solicita a Giovanna que me apoye; y envío serial del SW y Mac del equipo para que nos _x000d_
ayude revisando; le informó a las 3:40 y me ayudaron a las 4:45 pm; realizó pruebas con el usuario y todo queda sin novedad ; realizó _x000d_
informe y me retiro de la tienda a las 5:15</v>
      </c>
      <c r="K1543">
        <v>45747.64166666667</v>
      </c>
      <c r="L1543">
        <v>45747.805555555555</v>
      </c>
      <c r="M1543">
        <v>45748</v>
      </c>
      <c r="N1543" t="str">
        <f>TEXT(M1543, "DDDD")</f>
        <v>martes</v>
      </c>
      <c r="O1543" t="str">
        <v>M042 METRO IBAGUE</v>
      </c>
      <c r="P1543" t="str">
        <v>IBAGUE</v>
      </c>
      <c r="Q1543" t="str">
        <f>IF(ISBLANK(P1543),"0",(VLOOKUP(P1543,REGION,2,FALSE)))</f>
        <v>OCCIDENTE</v>
      </c>
      <c r="R1543" t="str">
        <v>MIchael Smit Villabon Trujillo</v>
      </c>
      <c r="S1543" t="e">
        <f>IF(ISBLANK(R1543),"0", VLOOKUP(R1543,PERSONAL,2,FALSE))</f>
        <v>#N/A</v>
      </c>
      <c r="T1543" t="str">
        <v>ALIADO</v>
      </c>
      <c r="U1543">
        <v>0.6527777777777778</v>
      </c>
      <c r="V1543">
        <v>0.71875</v>
      </c>
      <c r="W1543">
        <f>V1543-U1543</f>
        <v>0.06597222222222221</v>
      </c>
      <c r="X1543">
        <v>1</v>
      </c>
      <c r="Y1543">
        <f>NETWORKDAYS(K1543,M1543)</f>
        <v>2</v>
      </c>
      <c r="Z1543" t="str">
        <f>IF(Y1543&lt;=2,"CUMPLE","NO CUMPLE")</f>
        <v>CUMPLE</v>
      </c>
      <c r="AB1543" t="str">
        <v>POR TICKET</v>
      </c>
      <c r="AC1543" t="str">
        <f>TEXT(M1543,"mmmm")</f>
        <v>abril</v>
      </c>
      <c r="AD1543" t="str">
        <f>TEXT(M1543,"yyyy")</f>
        <v>yyyy</v>
      </c>
      <c r="AE1543">
        <f>W1543*60*24</f>
        <v>94.99999999999999</v>
      </c>
      <c r="AF1543">
        <f>AE1543/60</f>
        <v>1.583333333333333</v>
      </c>
      <c r="AG1543">
        <f>AE1543/60</f>
        <v>1.583333333333333</v>
      </c>
      <c r="AH1543">
        <f>L1543-K1543</f>
        <v>0.163888888884685</v>
      </c>
      <c r="AI1543">
        <f>AH1543*24*60</f>
        <v>235.9999999939464</v>
      </c>
      <c r="AJ1543">
        <f>75728*X1543</f>
        <v>75728</v>
      </c>
    </row>
    <row r="1544" xml:space="preserve">
      <c r="A1544">
        <v>1256821</v>
      </c>
      <c r="B1544" t="str">
        <v>SOLICITUD</v>
      </c>
      <c r="C1544" t="str">
        <v>CERRADO</v>
      </c>
      <c r="D1544" t="str">
        <v>TIENDA</v>
      </c>
      <c r="E1544" t="str">
        <v>ACOMPAÑAMIENTO</v>
      </c>
      <c r="F1544" t="str">
        <v>ACOMPAÑAMIENTO</v>
      </c>
      <c r="G1544" t="str">
        <v>ACOMPAÑAMIENTO</v>
      </c>
      <c r="H1544" t="str">
        <v>Buenas tarde por favor se requiere técnico para apoyo para la instalación del servidor para hoy 01 abril 2025 a partir de las 8 de la noche</v>
      </c>
      <c r="I1544" t="str">
        <v>Buenas tarde por favor se requiere técnico para apoyo para la instalación del servidor para hoy 01 abril 2025 a partir de las 8 de la noche</v>
      </c>
      <c r="J1544" t="str" xml:space="preserve">
        <v xml:space="preserve">Solución de ticket numero 1256821_x000d_
TIENDA: M179 PITALITO_x000d_
TIPO: Instalación de Controlador de POS _x000d_
HORA DE ENTRADA: 8:00 PM_x000d_
HORA DE SALIDA: 12:10 AM_x000d_
SOLUCION: Se procedió a ingresar a reunión con el Jefe Rafael Acosta y demás miembros de ISIT vía Teams para empezar a configurar _x000d_
el servidor. Mediante indicaciones de los presentes en la reunión se indica retirar uno de los discos del servidor para iniciar la subida de _x000d_
este. Se ordena entrar a la BIOS del servidor y a través de la interfaz XClarity se empiezan a configurar opciones del servidor. Una vez _x000d_
hecho esto se prosigue a desconectar los cables de red que estaban conectados al PC anteriormente usado como servidor para _x000d_
conectarlos al servidor; no sin antes cerrar la tienda para evitar fallas en las POS. Una vez hecho esto el equipo de ISIT inicia el proceso _x000d_
para poner el servidor en funcionamiento. A través de pruebas se percatan de que la mejor opción es cambiar uno de los cables de red _x000d_
de puerto para que no genere fallos con la IP; lo que se hace en el momento. Después de varios intentos se puede poner en línea el _x000d_
servidor; conectando también las POS y dejándolas en línea.</v>
      </c>
      <c r="K1544">
        <v>45748.43541666667</v>
      </c>
      <c r="L1544">
        <v>45748.51180555556</v>
      </c>
      <c r="M1544">
        <v>45748</v>
      </c>
      <c r="N1544" t="str">
        <f>TEXT(M1544, "DDDD")</f>
        <v>martes</v>
      </c>
      <c r="O1544" t="str">
        <v>M179 METRO PITALITO</v>
      </c>
      <c r="P1544" t="str">
        <v>PITALITO</v>
      </c>
      <c r="Q1544" t="str">
        <f>IF(ISBLANK(P1544),"0",(VLOOKUP(P1544,REGION,2,FALSE)))</f>
        <v>OCCIDENTE</v>
      </c>
      <c r="R1544" t="str">
        <v>MIchael Smit Villabon Trujillo</v>
      </c>
      <c r="S1544" t="e">
        <f>IF(ISBLANK(R1544),"0", VLOOKUP(R1544,PERSONAL,2,FALSE))</f>
        <v>#N/A</v>
      </c>
      <c r="T1544" t="str">
        <v>ALIADO</v>
      </c>
      <c r="U1544">
        <v>0.8333333333333334</v>
      </c>
      <c r="V1544">
        <v>0.006944444444444444</v>
      </c>
      <c r="W1544">
        <f>V1544-U1544</f>
        <v>-0.826388888888889</v>
      </c>
      <c r="X1544" t="str">
        <v>1;5</v>
      </c>
      <c r="Y1544">
        <f>NETWORKDAYS(K1544,M1544)</f>
        <v>1</v>
      </c>
      <c r="Z1544" t="str">
        <f>IF(Y1544&lt;=2,"CUMPLE","NO CUMPLE")</f>
        <v>CUMPLE</v>
      </c>
      <c r="AB1544" t="str">
        <v>POR TICKET</v>
      </c>
      <c r="AC1544" t="str">
        <f>TEXT(M1544,"mmmm")</f>
        <v>abril</v>
      </c>
      <c r="AD1544" t="str">
        <f>TEXT(M1544,"yyyy")</f>
        <v>yyyy</v>
      </c>
      <c r="AE1544">
        <f>W1544*60*24</f>
        <v>-1190</v>
      </c>
      <c r="AF1544">
        <f>AE1544/60</f>
        <v>-19.833333333333332</v>
      </c>
      <c r="AG1544">
        <f>AE1544/60</f>
        <v>-19.833333333333332</v>
      </c>
      <c r="AH1544">
        <f>L1544-K1544</f>
        <v>0.07638888889050577</v>
      </c>
      <c r="AI1544">
        <f>AH1544*24*60</f>
        <v>110.0000000023283</v>
      </c>
      <c r="AJ1544" t="e">
        <f>75728*X1544</f>
        <v>#VALUE!</v>
      </c>
    </row>
    <row r="1545" xml:space="preserve">
      <c r="A1545">
        <v>1256897</v>
      </c>
      <c r="B1545" t="str">
        <v>SOLICITUD</v>
      </c>
      <c r="C1545" t="str">
        <v>CERRADO</v>
      </c>
      <c r="D1545" t="str">
        <v>TIENDA</v>
      </c>
      <c r="E1545" t="str">
        <v>ACOMPAÑAMIENTO</v>
      </c>
      <c r="F1545" t="str">
        <v>ACOMPAÑAMIENTO</v>
      </c>
      <c r="G1545" t="str">
        <v>ACOMPAÑAMIENTO</v>
      </c>
      <c r="H1545" t="str">
        <v>Buen día por favor se requiere técnico para la validación de los equipos después de la configuración del servidor (servidor; pos; verificadores de precio y adicional acompañamientos en pruebas realizadas por el personal de cajas) para hoy 02 abril 2025 a partir de las 6:00am</v>
      </c>
      <c r="I1545" t="str">
        <v>Buen día por favor se requiere técnico para la validación de los equipos después de la configuración del servidor (servidor; pos; verificadores de precio y adicional acompañamientos en pruebas realizadas por el personal de cajas) para hoy 02 abril 2025 a partir de las 6:00am</v>
      </c>
      <c r="J1545" t="str" xml:space="preserve">
        <v xml:space="preserve">Solución de ticket numero 1256897 _x000d_
TIENDA: M179 PITALITO_x000d_
TIPO: VALIDACIÓN DE CONFIGURACIÓN DE SERVIDOR; POS Y VERIFICADORES DE PRECIO /INSTALACIÓN DE BALANZA DE MESA Y ERROR EN _x000d_
IMPRESIÓN DE BALANZA COLGANTE _x000d_
HORA DE ENTRADA: 6:00 AM_x000d_
HORA DE SALIDA: 12:00 AM_x000d_
SOLUCION: Se procedió a hacer revisión de línea de cajas; verificando que todas estén en linea. Una vez confirmado se procede a revisar la _x000d_
POS 4 configurando su arranque por IP4. Una vez hecho esto se reinicia la POS para que el equipo de ISIT via remota la configure y quede en _x000d_
linea. Después se prosigue a reiniciarla una vez mas; dejando el equipo con la pantalla de espera de SUSE. Se informa de esto y el Jefe Rafel _x000d_
Acosta comenta que aun falta por instalar el sistema ARS de lo cual se hace cargo el equipo de mesas especializadas. Mientras tanto se _x000d_
validan los verificadores de precio de la tienda. Uno de ellos presenta fallas; pues no lee ningún articulo; por lo que se reinicia y se hacen _x000d_
pruebas con el; verificando entonces su funcionamiento. Después de esto se informa que ha llegado una balanza de mesa nueva; por lo que _x000d_
se ordena su instalación. Una vez instalada; se reciben indicaciones para configurar su información de red (IP; Mascara y Gateway); se _x000d_
conecta un cable de red y se reinicia el equipo; quedando listo para terminar de ser configurado via remota por el equipo de ISIT y _x000d_
quedando lista para su uso después de hacérsele pruebas con el personal de la sección. A continuación se indica de una falla de impresión _x000d_
en una balanza colgante por lo que se procede a calibrarla. Debido a que esto no funciona se continua desarmándola; identificando que el _x000d_
bus de datos está mal conectado al cabezal. Se conecta correctamente; se ajusta y se vuelve a ensamblar la balanza. Al momento de probar _x000d_
la balanza esta se encuentra bloqueada por lo que se desconecta del cable de corriente por 15 minutos. Después de este tiempo se vuelve a _x000d_
conectar la balanza; encendiendo correctamente y funcionando de la misma manera. Se hacen pruebas con el personal verificando su _x000d_
funcionamiento y se procede al retiro de la tienda.</v>
      </c>
      <c r="K1545">
        <v>45748.43958333333</v>
      </c>
      <c r="L1545">
        <v>45748.51180555556</v>
      </c>
      <c r="M1545">
        <v>45749</v>
      </c>
      <c r="N1545" t="str">
        <f>TEXT(M1545, "DDDD")</f>
        <v>miércoles</v>
      </c>
      <c r="O1545" t="str">
        <v>M179 METRO PITALITO</v>
      </c>
      <c r="P1545" t="str">
        <v>PITALITO</v>
      </c>
      <c r="Q1545" t="str">
        <f>IF(ISBLANK(P1545),"0",(VLOOKUP(P1545,REGION,2,FALSE)))</f>
        <v>OCCIDENTE</v>
      </c>
      <c r="R1545" t="str">
        <v>MIchael Smit Villabon Trujillo</v>
      </c>
      <c r="S1545" t="e">
        <f>IF(ISBLANK(R1545),"0", VLOOKUP(R1545,PERSONAL,2,FALSE))</f>
        <v>#N/A</v>
      </c>
      <c r="T1545" t="str">
        <v>ALIADO</v>
      </c>
      <c r="U1545">
        <v>0.25</v>
      </c>
      <c r="V1545">
        <v>0.5</v>
      </c>
      <c r="W1545">
        <f>V1545-U1545</f>
        <v>0.25</v>
      </c>
      <c r="X1545">
        <v>3</v>
      </c>
      <c r="Y1545">
        <f>NETWORKDAYS(K1545,M1545)</f>
        <v>2</v>
      </c>
      <c r="Z1545" t="str">
        <f>IF(Y1545&lt;=2,"CUMPLE","NO CUMPLE")</f>
        <v>CUMPLE</v>
      </c>
      <c r="AB1545" t="str">
        <v>POR TICKET</v>
      </c>
      <c r="AC1545" t="str">
        <f>TEXT(M1545,"mmmm")</f>
        <v>abril</v>
      </c>
      <c r="AD1545" t="str">
        <f>TEXT(M1545,"yyyy")</f>
        <v>yyyy</v>
      </c>
      <c r="AE1545">
        <f>W1545*60*24</f>
        <v>360</v>
      </c>
      <c r="AF1545">
        <f>AE1545/60</f>
        <v>6</v>
      </c>
      <c r="AG1545">
        <f>AE1545/60</f>
        <v>6</v>
      </c>
      <c r="AH1545">
        <f>L1545-K1545</f>
        <v>0.07222222222480923</v>
      </c>
      <c r="AI1545">
        <f>AH1545*24*60</f>
        <v>104.00000000372529</v>
      </c>
      <c r="AJ1545">
        <f>75728*X1545</f>
        <v>227184</v>
      </c>
    </row>
    <row r="1546" xml:space="preserve">
      <c r="A1546">
        <v>1257580</v>
      </c>
      <c r="B1546" t="str">
        <v>SOLICITUD</v>
      </c>
      <c r="C1546" t="str">
        <v>CERRADO</v>
      </c>
      <c r="D1546" t="str">
        <v>TIENDA</v>
      </c>
      <c r="E1546" t="str">
        <v>VERIFICACION</v>
      </c>
      <c r="F1546" t="str">
        <v>VERIFICACION</v>
      </c>
      <c r="G1546" t="str">
        <v>VERIFICACION</v>
      </c>
      <c r="H1546" t="str">
        <v>Nombre de Líder Cencosud: stharlyn zuleta Celular Líder Cencosud: 3176578750 Serial: UPS|1 KVA /10 KVA 818100110 Actividad a realizar: se requiere la verificacion del activo ups que esta obsoleto y guardado en la eds para su respectiva destruccion; tambien se necesita solicitar la firma del jefe de la eds. se adjunta acta</v>
      </c>
      <c r="I1546" t="str">
        <v>Nombre de Líder Cencosud: stharlyn zuleta Celular Líder Cencosud: 3176578750 Serial: UPS|1 KVA /10 KVA 818100110 Actividad a realizar: se requiere la verificacion del activo ups que esta obsoleto y guardado en la eds para su respectiva destruccion; tambien se necesita solicitar la firma del jefe de la eds. se adjunta acta</v>
      </c>
      <c r="J1546" t="str" xml:space="preserve">
        <v xml:space="preserve">Solución del ticket número 1257580_x000d_
TIENDA: Z035 EDS BUGA_x000d_
TIPO: UPS|1 KVA /10 KVA _x000d_
SERIAL: 818100110_x000d_
HORA DE ENTRADA: 9:32 AM_x000d_
HORA DE SALIDA: 11:30 AM_x000d_
SOLUCION:_x000d_
Empiezo a buscar el activo mencionado en la bodega de la EDS. ya encontrado el activo; procedo con la autorización y firma de la _x000d_
supervisora a destruirlo quitándole la batería y sus componentes. luego de la respectiva destrucción lo mando a donde se dejan los residuos _x000d_
eléctricos destruidos en la tienda.</v>
      </c>
      <c r="K1546">
        <v>45748.64166666667</v>
      </c>
      <c r="L1546">
        <v>45748.78958333333</v>
      </c>
      <c r="M1546">
        <v>45749</v>
      </c>
      <c r="N1546" t="str">
        <f>TEXT(M1546, "DDDD")</f>
        <v>miércoles</v>
      </c>
      <c r="O1546" t="str">
        <v>Z035 EDS BUGA</v>
      </c>
      <c r="P1546" t="str">
        <v>BUGA</v>
      </c>
      <c r="Q1546" t="str">
        <f>IF(ISBLANK(P1546),"0",(VLOOKUP(P1546,REGION,2,FALSE)))</f>
        <v>OCCIDENTE</v>
      </c>
      <c r="R1546" t="str">
        <v>MIchael Smit Villabon Trujillo</v>
      </c>
      <c r="S1546" t="e">
        <f>IF(ISBLANK(R1546),"0", VLOOKUP(R1546,PERSONAL,2,FALSE))</f>
        <v>#N/A</v>
      </c>
      <c r="T1546" t="str">
        <v>ALIADO</v>
      </c>
      <c r="U1546">
        <v>0.375</v>
      </c>
      <c r="V1546">
        <v>0.4791666666666667</v>
      </c>
      <c r="W1546">
        <f>V1546-U1546</f>
        <v>0.10416666666666669</v>
      </c>
      <c r="X1546">
        <v>1</v>
      </c>
      <c r="Y1546">
        <f>NETWORKDAYS(K1546,M1546)</f>
        <v>2</v>
      </c>
      <c r="Z1546" t="str">
        <f>IF(Y1546&lt;=2,"CUMPLE","NO CUMPLE")</f>
        <v>CUMPLE</v>
      </c>
      <c r="AB1546" t="str">
        <v>POR TICKET</v>
      </c>
      <c r="AC1546" t="str">
        <f>TEXT(M1546,"mmmm")</f>
        <v>abril</v>
      </c>
      <c r="AD1546" t="str">
        <f>TEXT(M1546,"yyyy")</f>
        <v>yyyy</v>
      </c>
      <c r="AE1546">
        <f>W1546*60*24</f>
        <v>150.00000000000003</v>
      </c>
      <c r="AF1546">
        <f>AE1546/60</f>
        <v>2.5000000000000004</v>
      </c>
      <c r="AG1546">
        <f>AE1546/60</f>
        <v>2.5000000000000004</v>
      </c>
      <c r="AH1546">
        <f>L1546-K1546</f>
        <v>0.14791666666133096</v>
      </c>
      <c r="AI1546">
        <f>AH1546*24*60</f>
        <v>212.9999999923166</v>
      </c>
      <c r="AJ1546">
        <f>75728*X1546</f>
        <v>75728</v>
      </c>
    </row>
    <row r="1547" xml:space="preserve">
      <c r="A1547">
        <v>1259035</v>
      </c>
      <c r="B1547" t="str">
        <v>SOLICITUD</v>
      </c>
      <c r="C1547" t="str">
        <v>CERRADO</v>
      </c>
      <c r="D1547" t="str">
        <v>TIENDA</v>
      </c>
      <c r="E1547" t="str">
        <v>VERIFICACION</v>
      </c>
      <c r="F1547" t="str">
        <v>VERIFICACION</v>
      </c>
      <c r="G1547" t="str">
        <v>VERIFICACION</v>
      </c>
      <c r="H1547" t="str">
        <v>Nombre de Líder Cencosud: stharlyn zuleta Celular Líder Cencosud: 3176578750 Serial: UPS|1 KVA /10 KVA Actividad a realizar: se requiere la verificacion del activo ups que esta obsoleto y guardado en la eds para su respectiva destruccion; tambien se necesita solicitar la firma del jefe de la eds. se adjunta acta</v>
      </c>
      <c r="I1547" t="str">
        <v>Nombre de Líder Cencosud: stharlyn zuleta Celular Líder Cencosud: 3176578750 Serial: UPS|1 KVA /10 KVA Actividad a realizar: se requiere la verificacion del activo ups que esta obsoleto y guardado en la eds para su respectiva destruccion; tambien se necesita solicitar la firma del jefe de la eds. se adjunta acta</v>
      </c>
      <c r="J1547" t="str" xml:space="preserve">
        <v xml:space="preserve">Solución del ticket número 1259035_x000d_
TIENDA: M035 METRO PLAZA BUGA_x000d_
TIPO: ROUTER_x000d_
SERIAL: FTX1816AJSV_x000d_
HORA DE ENTRADA: 11:30 AM_x000d_
HORA DE SALIDA: 2:00 PM_x000d_
SOLUCION:_x000d_
Busco los dispositivos que se mencionan en el archivo; estos dispositivos se encuentran en la bodega accesorios de sistemas; luego de _x000d_
encontrarlos comienzo a verificar el serial del router cisco y con la firma y autorización los doy de baja; además del router cisco; con ayuda _x000d_
del líder verifico los otros dispositivos que también deben ser enviados de baja y los separo de los que se deben guardar. ya luego de _x000d_
separarlos mando los dispositivos que se deben dar de baja al lugar correspondiente para que sean destruidos.</v>
      </c>
      <c r="K1547">
        <v>45749.58888888889</v>
      </c>
      <c r="L1547">
        <v>45749.589583333334</v>
      </c>
      <c r="M1547">
        <v>45749</v>
      </c>
      <c r="N1547" t="str">
        <f>TEXT(M1547, "DDDD")</f>
        <v>miércoles</v>
      </c>
      <c r="O1547" t="str">
        <v>M035 METRO PLAZA BUGA</v>
      </c>
      <c r="P1547" t="str">
        <v>BUGA</v>
      </c>
      <c r="Q1547" t="str">
        <f>IF(ISBLANK(P1547),"0",(VLOOKUP(P1547,REGION,2,FALSE)))</f>
        <v>OCCIDENTE</v>
      </c>
      <c r="R1547" t="str">
        <v>MIchael Smit Villabon Trujillo</v>
      </c>
      <c r="S1547" t="e">
        <f>IF(ISBLANK(R1547),"0", VLOOKUP(R1547,PERSONAL,2,FALSE))</f>
        <v>#N/A</v>
      </c>
      <c r="T1547" t="str">
        <v>ALIADO</v>
      </c>
      <c r="U1547">
        <v>0.4791666666666667</v>
      </c>
      <c r="V1547">
        <v>0.5833333333333334</v>
      </c>
      <c r="W1547">
        <f>V1547-U1547</f>
        <v>0.10416666666666669</v>
      </c>
      <c r="X1547">
        <v>1</v>
      </c>
      <c r="Y1547">
        <f>NETWORKDAYS(K1547,M1547)</f>
        <v>1</v>
      </c>
      <c r="Z1547" t="str">
        <f>IF(Y1547&lt;=2,"CUMPLE","NO CUMPLE")</f>
        <v>CUMPLE</v>
      </c>
      <c r="AB1547" t="str">
        <v>POR TICKET</v>
      </c>
      <c r="AC1547" t="str">
        <f>TEXT(M1547,"mmmm")</f>
        <v>abril</v>
      </c>
      <c r="AD1547" t="str">
        <f>TEXT(M1547,"yyyy")</f>
        <v>yyyy</v>
      </c>
      <c r="AE1547">
        <f>W1547*60*24</f>
        <v>150.00000000000003</v>
      </c>
      <c r="AF1547">
        <f>AE1547/60</f>
        <v>2.5000000000000004</v>
      </c>
      <c r="AG1547">
        <f>AE1547/60</f>
        <v>2.5000000000000004</v>
      </c>
      <c r="AH1547">
        <f>L1547-K1547</f>
        <v>0.0006944444467080757</v>
      </c>
      <c r="AI1547">
        <f>AH1547*24*60</f>
        <v>1.000000003259629</v>
      </c>
      <c r="AJ1547">
        <f>75728*X1547</f>
        <v>75728</v>
      </c>
    </row>
    <row r="1548" xml:space="preserve">
      <c r="A1548">
        <v>1252858</v>
      </c>
      <c r="B1548" t="str">
        <v>SOLICITUD</v>
      </c>
      <c r="C1548" t="str">
        <v>CERRADO</v>
      </c>
      <c r="D1548" t="str">
        <v>TIENDA</v>
      </c>
      <c r="E1548" t="str">
        <v>POS</v>
      </c>
      <c r="F1548" t="str">
        <v>POS</v>
      </c>
      <c r="G1548" t="str">
        <v>POS</v>
      </c>
      <c r="H1548" t="str">
        <v>Buen día Agradezco su ayuda para realizar el desmonte de la pos #6 ya que realizara nuevamente evento en el parqueadero y se requiere movilizar la pos.</v>
      </c>
      <c r="I1548" t="str">
        <v>Buen día Agradezco su ayuda para realizar el desmonte de la pos #6 ya que realizara nuevamente evento en el parqueadero y se requiere movilizar la pos.</v>
      </c>
      <c r="J1548" t="str">
        <v>Se realizo el alistamiento de los equipos y cables de la POS. Se procedió a instalar la pantalla de cajero y sus respectivos cables; luego se instala la gaveta; POS e impresora. Se conectan todos los cables en sus respectivos puertos. Se inicia la POS y se hacen las respectivas pruebas de funcionamiento. Se deja operativa la POS.</v>
      </c>
      <c r="K1548">
        <v>45747.49652777778</v>
      </c>
      <c r="L1548">
        <v>45747.563888888886</v>
      </c>
      <c r="M1548">
        <v>45749</v>
      </c>
      <c r="N1548" t="str">
        <f>TEXT(M1548, "DDDD")</f>
        <v>miércoles</v>
      </c>
      <c r="O1548" t="str" xml:space="preserve">
        <v xml:space="preserve">M074 METRO FACATATIVA_x000d_
_x000d_
</v>
      </c>
      <c r="P1548" t="str">
        <v>FACATATIVA</v>
      </c>
      <c r="Q1548" t="str">
        <f>IF(ISBLANK(P1548),"0",(VLOOKUP(P1548,REGION,2,FALSE)))</f>
        <v>BOGOTA</v>
      </c>
      <c r="R1548" t="str">
        <v>ALEXANDER CASTILLO SOTELO</v>
      </c>
      <c r="S1548">
        <f>IF(ISBLANK(R1548),"0", VLOOKUP(R1548,PERSONAL,2,FALSE))</f>
        <v>80216449</v>
      </c>
      <c r="T1548" t="str">
        <v>ALIADO</v>
      </c>
      <c r="U1548">
        <v>0.3333333333333333</v>
      </c>
      <c r="V1548">
        <v>0.375</v>
      </c>
      <c r="W1548">
        <f>V1548-U1548</f>
        <v>0.041666666666666685</v>
      </c>
      <c r="X1548">
        <v>1</v>
      </c>
      <c r="Y1548">
        <f>NETWORKDAYS(K1548,M1548)</f>
        <v>3</v>
      </c>
      <c r="Z1548" t="str">
        <f>IF(Y1548&lt;=2,"CUMPLE","NO CUMPLE")</f>
        <v>NO CUMPLE</v>
      </c>
      <c r="AB1548" t="str">
        <v>POR TICKET</v>
      </c>
      <c r="AC1548" t="str">
        <f>TEXT(M1548,"mmmm")</f>
        <v>abril</v>
      </c>
      <c r="AD1548" t="str">
        <f>TEXT(M1548,"yyyy")</f>
        <v>yyyy</v>
      </c>
      <c r="AE1548">
        <f>W1548*60*24</f>
        <v>60.00000000000002</v>
      </c>
      <c r="AF1548">
        <f>AE1548/60</f>
        <v>1.0000000000000004</v>
      </c>
      <c r="AG1548">
        <f>AE1548/60</f>
        <v>1.0000000000000004</v>
      </c>
      <c r="AH1548">
        <f>L1548-K1548</f>
        <v>0.06736111110512866</v>
      </c>
      <c r="AI1548">
        <f>AH1548*24*60</f>
        <v>96.99999999138527</v>
      </c>
      <c r="AJ1548">
        <f>75728*X1548</f>
        <v>75728</v>
      </c>
    </row>
    <row r="1549">
      <c r="A1549">
        <v>1254484</v>
      </c>
      <c r="B1549" t="str">
        <v>SOLICITUD</v>
      </c>
      <c r="C1549" t="str">
        <v>CERRADO</v>
      </c>
      <c r="D1549" t="str">
        <v>TIENDA</v>
      </c>
      <c r="E1549" t="str">
        <v>POS</v>
      </c>
      <c r="F1549" t="str">
        <v>POS</v>
      </c>
      <c r="G1549" t="str">
        <v>POS</v>
      </c>
      <c r="H1549" t="str">
        <v>Buenos días. Jefe Miguel por favor me colabora con la autorización de este ticket para que el técnico de isit visite la tienda y valide la novedad reportada en sitio; anexo plantilla con la información de la actividad a realizar.</v>
      </c>
      <c r="I1549" t="str">
        <v>Buenos días. Jefe Miguel por favor me colabora con la autorización de este ticket para que el técnico de isit visite la tienda y valide la novedad reportada en sitio; anexo plantilla con la información de la actividad a realizar.</v>
      </c>
      <c r="J1549" t="str">
        <v>Se Retira Scanner de caja central por descontinuidad se instala scanner zebra cn serial D1721281010557380 realizando pruebas con el usuario quedando operativo; se procede a realizar acta de destruccion del scanner que se retira y acta de asignacion al sccaner que si instala  se recolectan firmas y se entregan a edwin bolaños</v>
      </c>
      <c r="K1549">
        <v>45747.36111111111</v>
      </c>
      <c r="L1549">
        <v>45748.48263888889</v>
      </c>
      <c r="M1549">
        <v>45748</v>
      </c>
      <c r="N1549" t="str">
        <f>TEXT(M1549, "DDDD")</f>
        <v>martes</v>
      </c>
      <c r="O1549" t="str">
        <v>J013 JUMBO VALLE DEL LILI</v>
      </c>
      <c r="P1549" t="str">
        <v>CALI</v>
      </c>
      <c r="Q1549" t="str">
        <f>IF(ISBLANK(P1549),"0",(VLOOKUP(P1549,REGION,2,FALSE)))</f>
        <v>OCCIDENTE</v>
      </c>
      <c r="R1549" t="str">
        <v>Sebastían Orozco Fajardo</v>
      </c>
      <c r="S1549" t="e">
        <f>IF(ISBLANK(R1549),"0", VLOOKUP(R1549,PERSONAL,2,FALSE))</f>
        <v>#N/A</v>
      </c>
      <c r="T1549" t="str">
        <v>DIRECTO</v>
      </c>
      <c r="U1549">
        <v>0.5833333333333334</v>
      </c>
      <c r="V1549">
        <v>0.6666666666666666</v>
      </c>
      <c r="W1549">
        <f>V1549-U1549</f>
        <v>0.08333333333333326</v>
      </c>
      <c r="X1549">
        <v>1</v>
      </c>
      <c r="Y1549">
        <f>NETWORKDAYS(K1549,M1549)</f>
        <v>2</v>
      </c>
      <c r="Z1549" t="str">
        <f>IF(Y1549&lt;=2,"CUMPLE","NO CUMPLE")</f>
        <v>CUMPLE</v>
      </c>
      <c r="AB1549" t="str">
        <v>POR TICKET</v>
      </c>
      <c r="AC1549" t="str">
        <f>TEXT(M1549,"mmmm")</f>
        <v>abril</v>
      </c>
      <c r="AD1549" t="str">
        <f>TEXT(M1549,"yyyy")</f>
        <v>yyyy</v>
      </c>
      <c r="AE1549">
        <f>W1549*60*24</f>
        <v>119.99999999999989</v>
      </c>
      <c r="AF1549">
        <f>AE1549/60</f>
        <v>1.999999999999998</v>
      </c>
      <c r="AG1549">
        <f>AE1549/60</f>
        <v>1.999999999999998</v>
      </c>
      <c r="AH1549">
        <f>L1549-K1549</f>
        <v>1.1215277777810115</v>
      </c>
      <c r="AI1549">
        <f>AH1549*24*60</f>
        <v>1615.0000000046566</v>
      </c>
      <c r="AJ1549">
        <f>75728*X1549</f>
        <v>75728</v>
      </c>
    </row>
    <row r="1550" xml:space="preserve">
      <c r="A1550">
        <v>1254411</v>
      </c>
      <c r="B1550" t="str">
        <v>SOLICITUD</v>
      </c>
      <c r="C1550" t="str">
        <v>CERRADO</v>
      </c>
      <c r="D1550" t="str">
        <v>TIENDA</v>
      </c>
      <c r="E1550" t="str">
        <v>INVENTARIO</v>
      </c>
      <c r="F1550" t="str">
        <v>INVENTARIO</v>
      </c>
      <c r="G1550" t="str">
        <v>INVENTARIO</v>
      </c>
      <c r="H1550" t="str" xml:space="preserve">
        <v xml:space="preserve">Buenos días._x000d_
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Usuario: N/A_x000d_
5.	Actividad para realizar:  el técnico deberá realizar la validación de unos acticos inactivos los cuales reposan en la oficina de sistemas; además se deberá empacar y dejar embalado y con hablador según sea la necesidad (baja; traslados); también se solicita en las actas generadas (baja; retiro; asignación) recoger las firmas necesarias y enviar los formatos en pdf para continuar con la solicitud; por favor programar para el día de mañana en horas de la mañana y preferiblemente que sea un recurso que conozca la operación de Cencosud. </v>
      </c>
      <c r="I1550" t="str" xml:space="preserve">
        <v xml:space="preserve">Buenos días._x000d_
_x000d_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Tienda._x000d_
4.	Usuario: N/A_x000d_
5.	Actividad para realizar:  el técnico deberá realizar la validación de unos acticos inactivos los cuales reposan en la oficina de sistemas; además se deberá empacar y dejar embalado y con hablador según sea la necesidad (baja; traslados); también se solicita en las actas generadas (baja; retiro; asignación) recoger las firmas necesarias y enviar los formatos en pdf para continuar con la solicitud; por favor programar para el día de mañana en horas de la mañana y preferiblemente que sea un recurso que conozca la operación de Cencosud. </v>
      </c>
      <c r="J1550" t="str">
        <v>Se Validan activos inactivos solicitados por el usuario los cuales son 2 monitores cliente 1 teléfono ip inalámbrico y un scanner de mano los cuales son empacados y se relazan las actas para destrucción todo esto indicado por Edwin Bolaños se recolectan firmas solicitadas y se envían a Edwin Bolaños; Se embalan 2 equipos los cuales son 1 scanner balanza y un teléfono ip alámbrico solicitados por el usuario para envía a el CRC.</v>
      </c>
      <c r="K1550">
        <v>45747.356944444444</v>
      </c>
      <c r="L1550">
        <v>45748.48263888889</v>
      </c>
      <c r="M1550">
        <v>45748</v>
      </c>
      <c r="N1550" t="str">
        <f>TEXT(M1550, "DDDD")</f>
        <v>martes</v>
      </c>
      <c r="O1550" t="str">
        <v>J013 JUMBO VALLE DEL LILI</v>
      </c>
      <c r="P1550" t="str">
        <v>CALI</v>
      </c>
      <c r="Q1550" t="str">
        <f>IF(ISBLANK(P1550),"0",(VLOOKUP(P1550,REGION,2,FALSE)))</f>
        <v>OCCIDENTE</v>
      </c>
      <c r="R1550" t="str">
        <v>Sebastían Orozco Fajardo</v>
      </c>
      <c r="S1550" t="e">
        <f>IF(ISBLANK(R1550),"0", VLOOKUP(R1550,PERSONAL,2,FALSE))</f>
        <v>#N/A</v>
      </c>
      <c r="T1550" t="str">
        <v>DIRECTO</v>
      </c>
      <c r="U1550">
        <v>0.6666666666666666</v>
      </c>
      <c r="V1550">
        <v>0.7291666666666666</v>
      </c>
      <c r="W1550">
        <f>V1550-U1550</f>
        <v>0.0625</v>
      </c>
      <c r="X1550">
        <v>1</v>
      </c>
      <c r="Y1550">
        <f>NETWORKDAYS(K1550,M1550)</f>
        <v>2</v>
      </c>
      <c r="Z1550" t="str">
        <f>IF(Y1550&lt;=2,"CUMPLE","NO CUMPLE")</f>
        <v>CUMPLE</v>
      </c>
      <c r="AB1550" t="str">
        <v>POR TICKET</v>
      </c>
      <c r="AC1550" t="str">
        <f>TEXT(M1550,"mmmm")</f>
        <v>abril</v>
      </c>
      <c r="AD1550" t="str">
        <f>TEXT(M1550,"yyyy")</f>
        <v>yyyy</v>
      </c>
      <c r="AE1550">
        <f>W1550*60*24</f>
        <v>90</v>
      </c>
      <c r="AF1550">
        <f>AE1550/60</f>
        <v>1.5</v>
      </c>
      <c r="AG1550">
        <f>AE1550/60</f>
        <v>1.5</v>
      </c>
      <c r="AH1550">
        <f>L1550-K1550</f>
        <v>1.125694444446708</v>
      </c>
      <c r="AI1550">
        <f>AH1550*24*60</f>
        <v>1621.0000000032596</v>
      </c>
      <c r="AJ1550">
        <f>75728*X1550</f>
        <v>75728</v>
      </c>
    </row>
    <row r="1551" xml:space="preserve">
      <c r="A1551">
        <v>1255599</v>
      </c>
      <c r="B1551" t="str">
        <v>INCIDENTE</v>
      </c>
      <c r="C1551" t="str">
        <v>CERRADO</v>
      </c>
      <c r="D1551" t="str">
        <v>TIENDA</v>
      </c>
      <c r="E1551" t="str">
        <v>POS</v>
      </c>
      <c r="F1551" t="str">
        <v>POS</v>
      </c>
      <c r="G1551" t="str">
        <v>POS</v>
      </c>
      <c r="H1551"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linea de cajas pos-2_x000d_
4.	Usuario: Danna Liliana Montenegro Ramírez_x000d_
5.	Actividad para realizar: El técnico deberá realizar la validación del scanner balanza de la pos-2; debe validar su peso actual; deberá borra taras acumulas utilizando el botón scal 0; si la novedad continua deberá reiniciar desde la fuente de energía el scanner balanza dejar unos 10 segundos y luego conectar y validar nuevamente el peso; para la validación del peso debe utilizar el kit de peso; se solicita que la visita la realice un técnico que conozca la operación de Cencosud.</v>
      </c>
      <c r="I1551"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linea de cajas pos-2_x000d_
4.	Usuario: Danna Liliana Montenegro Ramírez_x000d_
5.	Actividad para realizar: El técnico deberá realizar la validación del scanner balanza de la pos-2; debe validar su peso actual; deberá borra taras acumulas utilizando el botón scal 0; si la novedad continua deberá reiniciar desde la fuente de energía el scanner balanza dejar unos 10 segundos y luego conectar y validar nuevamente el peso; para la validación del peso debe utilizar el kit de peso; se solicita que la visita la realice un técnico que conozca la operación de Cencosud.</v>
      </c>
      <c r="J1551" t="str">
        <v>Buenas tardes Se valida la solicitud  de scanner balanza ; se coloca peso certificado calibrando el scanner; se reinicia sistema y queda  operativo se valida función con el usuario y se le informa a Edwind Bolaños el cual indica la operatividad del  scanner</v>
      </c>
      <c r="K1551">
        <v>45748.52013888889</v>
      </c>
      <c r="L1551">
        <v>45748.48263888889</v>
      </c>
      <c r="M1551">
        <v>45748</v>
      </c>
      <c r="N1551" t="str">
        <f>TEXT(M1551, "DDDD")</f>
        <v>martes</v>
      </c>
      <c r="O1551" t="str">
        <v>J013 JUMBO VALLE DEL LILI</v>
      </c>
      <c r="P1551" t="str">
        <v>CALI</v>
      </c>
      <c r="Q1551" t="str">
        <f>IF(ISBLANK(P1551),"0",(VLOOKUP(P1551,REGION,2,FALSE)))</f>
        <v>OCCIDENTE</v>
      </c>
      <c r="R1551" t="str">
        <v>Sebastían Orozco Fajardo</v>
      </c>
      <c r="S1551" t="e">
        <f>IF(ISBLANK(R1551),"0", VLOOKUP(R1551,PERSONAL,2,FALSE))</f>
        <v>#N/A</v>
      </c>
      <c r="T1551" t="str">
        <v>DIRECTO</v>
      </c>
      <c r="U1551">
        <v>0.5833333333333334</v>
      </c>
      <c r="V1551">
        <v>0.6041666666666666</v>
      </c>
      <c r="W1551">
        <f>V1551-U1551</f>
        <v>0.02083333333333326</v>
      </c>
      <c r="X1551">
        <v>1</v>
      </c>
      <c r="Y1551">
        <f>NETWORKDAYS(K1551,M1551)</f>
        <v>1</v>
      </c>
      <c r="Z1551" t="str">
        <f>IF(Y1551&lt;=2,"CUMPLE","NO CUMPLE")</f>
        <v>CUMPLE</v>
      </c>
      <c r="AB1551" t="str">
        <v>POR TICKET</v>
      </c>
      <c r="AC1551" t="str">
        <f>TEXT(M1551,"mmmm")</f>
        <v>abril</v>
      </c>
      <c r="AD1551" t="str">
        <f>TEXT(M1551,"yyyy")</f>
        <v>yyyy</v>
      </c>
      <c r="AE1551">
        <f>W1551*60*24</f>
        <v>29.999999999999893</v>
      </c>
      <c r="AF1551">
        <f>AE1551/60</f>
        <v>0.4999999999999982</v>
      </c>
      <c r="AG1551">
        <f>AE1551/60</f>
        <v>0.4999999999999982</v>
      </c>
      <c r="AH1551">
        <f>L1551-K1551</f>
        <v>-0.03749999999854481</v>
      </c>
      <c r="AI1551">
        <f>AH1551*24*60</f>
        <v>-53.999999997904524</v>
      </c>
      <c r="AJ1551">
        <f>75728*X1551</f>
        <v>75728</v>
      </c>
    </row>
    <row r="1552">
      <c r="A1552">
        <v>1257553</v>
      </c>
      <c r="B1552" t="str">
        <v>SOLICITUD</v>
      </c>
      <c r="C1552" t="str">
        <v>CERRADO</v>
      </c>
      <c r="D1552" t="str">
        <v>TIENDA</v>
      </c>
      <c r="E1552" t="str">
        <v>INVENTARIO</v>
      </c>
      <c r="F1552" t="str">
        <v>INVENTARIO</v>
      </c>
      <c r="G1552" t="str">
        <v>INVENTARIO</v>
      </c>
      <c r="H1552" t="str">
        <v>Nombre de Líder Cencosud: stharlyn zuleta Celular Líder Cencosud: 3176578750 Serial: 64CD709498 BEETLE-M Actividad a realizar: se requiere hacer la verificacion del activo para la destruccion ya que este equipo es obsoleto y fue reemplazado por los nuevos modelos y esta en itam pre baja todavia. ademas para solicitar la firma de jefe de la eds en el formato de baja. se adjunta formato para firmar</v>
      </c>
      <c r="I1552" t="str">
        <v>Nombre de Líder Cencosud: stharlyn zuleta Celular Líder Cencosud: 3176578750 Serial: 64CD709498 BEETLE-M Actividad a realizar: se requiere hacer la verificacion del activo para la destruccion ya que este equipo es obsoleto y fue reemplazado por los nuevos modelos y esta en itam pre baja todavia. ademas para solicitar la firma de jefe de la eds en el formato de baja. se adjunta formato para firmar</v>
      </c>
      <c r="J1552" t="str">
        <v>Se destruye equipos solicitados; se realiza firma de acta se envía a  Stharlyn Zuleta se validan seriales y funcionamiento de las 3 ups detectando que la ups con serial 1A4I01082 se encuentra con las baterías malas y desconectada sin función se le informa a  Stharlyn Zuleta para gestionar revisión.</v>
      </c>
      <c r="K1552">
        <v>45748.6375</v>
      </c>
      <c r="L1552">
        <v>45748.68680555555</v>
      </c>
      <c r="M1552">
        <v>45750</v>
      </c>
      <c r="N1552" t="str">
        <f>TEXT(M1552, "DDDD")</f>
        <v>jueves</v>
      </c>
      <c r="O1552" t="str">
        <v>Z158 EDS LA 42</v>
      </c>
      <c r="P1552" t="str">
        <v>CALI</v>
      </c>
      <c r="Q1552" t="str">
        <f>IF(ISBLANK(P1552),"0",(VLOOKUP(P1552,REGION,2,FALSE)))</f>
        <v>OCCIDENTE</v>
      </c>
      <c r="R1552" t="str">
        <v>Sebastían Orozco Fajardo</v>
      </c>
      <c r="S1552" t="e">
        <f>IF(ISBLANK(R1552),"0", VLOOKUP(R1552,PERSONAL,2,FALSE))</f>
        <v>#N/A</v>
      </c>
      <c r="T1552" t="str">
        <v>DIRECTO</v>
      </c>
      <c r="U1552">
        <v>0.3333333333333333</v>
      </c>
      <c r="V1552">
        <v>0.4479166666666667</v>
      </c>
      <c r="W1552">
        <f>V1552-U1552</f>
        <v>0.11458333333333337</v>
      </c>
      <c r="X1552">
        <v>1</v>
      </c>
      <c r="Y1552">
        <f>NETWORKDAYS(K1552,M1552)</f>
        <v>3</v>
      </c>
      <c r="Z1552" t="str">
        <f>IF(Y1552&lt;=2,"CUMPLE","NO CUMPLE")</f>
        <v>NO CUMPLE</v>
      </c>
      <c r="AB1552" t="str">
        <v>POR TICKET</v>
      </c>
      <c r="AC1552" t="str">
        <f>TEXT(M1552,"mmmm")</f>
        <v>abril</v>
      </c>
      <c r="AD1552" t="str">
        <f>TEXT(M1552,"yyyy")</f>
        <v>yyyy</v>
      </c>
      <c r="AE1552">
        <f>W1552*60*24</f>
        <v>165.00000000000006</v>
      </c>
      <c r="AF1552">
        <f>AE1552/60</f>
        <v>2.750000000000001</v>
      </c>
      <c r="AG1552">
        <f>AE1552/60</f>
        <v>2.750000000000001</v>
      </c>
      <c r="AH1552">
        <f>L1552-K1552</f>
        <v>0.04930555555620231</v>
      </c>
      <c r="AI1552">
        <f>AH1552*24*60</f>
        <v>71.00000000093132</v>
      </c>
      <c r="AJ1552">
        <f>75728*X1552</f>
        <v>75728</v>
      </c>
    </row>
    <row r="1553">
      <c r="A1553">
        <v>1258387</v>
      </c>
      <c r="B1553" t="str">
        <v>SOLICITUD</v>
      </c>
      <c r="C1553" t="str">
        <v>CERRADO</v>
      </c>
      <c r="D1553" t="str">
        <v>TIENDA</v>
      </c>
      <c r="E1553" t="str">
        <v>POS</v>
      </c>
      <c r="F1553" t="str">
        <v>POS</v>
      </c>
      <c r="G1553" t="str">
        <v>POS</v>
      </c>
      <c r="H1553" t="str">
        <v>buen dia por favor de su ayuda con el computador de ecommerce AD-132775 IMPRESORA serial X5G5011979 trasladar a servicio al cliente</v>
      </c>
      <c r="I1553" t="str">
        <v>buen dia por favor de su ayuda con el computador de ecommerce AD-132775 IMPRESORA serial X5G5011979 trasladar a servicio al cliente</v>
      </c>
      <c r="J1553" t="str">
        <v>Se verifica punto de red en Atc detectando que no hay puntos disponibles; se procede a retirar equipo de atc con serial MJ0ERL60 se instala en la oficina comercial; se informa que el punto de red en la oficina se encuentra malo que deben comprar el jack y solicitar la reparación ; se instala equipo de ecomerse en atc quedando operativo</v>
      </c>
      <c r="K1553">
        <v>45749.665972222225</v>
      </c>
      <c r="L1553">
        <v>45749.771527777775</v>
      </c>
      <c r="M1553">
        <v>45750</v>
      </c>
      <c r="N1553" t="str">
        <f>TEXT(M1553, "DDDD")</f>
        <v>jueves</v>
      </c>
      <c r="O1553" t="str">
        <v>J013 JUMBO VALLE DEL LILI</v>
      </c>
      <c r="P1553" t="str">
        <v>CALI</v>
      </c>
      <c r="Q1553" t="str">
        <f>IF(ISBLANK(P1553),"0",(VLOOKUP(P1553,REGION,2,FALSE)))</f>
        <v>OCCIDENTE</v>
      </c>
      <c r="R1553" t="str">
        <v>Sebastían Orozco Fajardo</v>
      </c>
      <c r="S1553" t="e">
        <f>IF(ISBLANK(R1553),"0", VLOOKUP(R1553,PERSONAL,2,FALSE))</f>
        <v>#N/A</v>
      </c>
      <c r="T1553" t="str">
        <v>DIRECTO</v>
      </c>
      <c r="U1553">
        <v>0.5416666666666666</v>
      </c>
      <c r="V1553">
        <v>0.625</v>
      </c>
      <c r="W1553">
        <f>V1553-U1553</f>
        <v>0.08333333333333337</v>
      </c>
      <c r="X1553">
        <v>1</v>
      </c>
      <c r="Y1553">
        <f>NETWORKDAYS(K1553,M1553)</f>
        <v>2</v>
      </c>
      <c r="Z1553" t="str">
        <f>IF(Y1553&lt;=2,"CUMPLE","NO CUMPLE")</f>
        <v>CUMPLE</v>
      </c>
      <c r="AB1553" t="str">
        <v>POR TICKET</v>
      </c>
      <c r="AC1553" t="str">
        <f>TEXT(M1553,"mmmm")</f>
        <v>abril</v>
      </c>
      <c r="AD1553" t="str">
        <f>TEXT(M1553,"yyyy")</f>
        <v>yyyy</v>
      </c>
      <c r="AE1553">
        <f>W1553*60*24</f>
        <v>120.00000000000004</v>
      </c>
      <c r="AF1553">
        <f>AE1553/60</f>
        <v>2.000000000000001</v>
      </c>
      <c r="AG1553">
        <f>AE1553/60</f>
        <v>2.000000000000001</v>
      </c>
      <c r="AH1553">
        <f>L1553-K1553</f>
        <v>0.10555555555038154</v>
      </c>
      <c r="AI1553">
        <f>AH1553*24*60</f>
        <v>151.99999999254942</v>
      </c>
      <c r="AJ1553">
        <f>75728*X1553</f>
        <v>75728</v>
      </c>
    </row>
    <row r="1554" xml:space="preserve">
      <c r="A1554">
        <v>1259563</v>
      </c>
      <c r="B1554" t="str">
        <v>SOLICITUD</v>
      </c>
      <c r="C1554" t="str">
        <v>CERRADO</v>
      </c>
      <c r="D1554" t="str">
        <v>TIENDA</v>
      </c>
      <c r="E1554" t="str">
        <v>POS</v>
      </c>
      <c r="F1554" t="str">
        <v>POS</v>
      </c>
      <c r="G1554" t="str">
        <v>POS</v>
      </c>
      <c r="H1554" t="str" xml:space="preserve">
        <v xml:space="preserve">Buena tarde se requiere visita visita del técnico para embalaje de POS NCR 7736-CX8-I3 | Nº Serie: 20-63642760_x000d_
Indicar la ubicación del computador en la tienda o sede_x000d_
_x000d_
Pos</v>
      </c>
      <c r="I1554" t="str" xml:space="preserve">
        <v xml:space="preserve">Buena tarde se requiere visita visita del técnico para embalaje de POS NCR 7736-CX8-I3 | Nº Serie: 20-63642760_x000d_
Indicar la ubicación del computador en la tienda o sede_x000d_
_x000d_
Pos</v>
      </c>
      <c r="J1554" t="str" xml:space="preserve">
        <v xml:space="preserve">Solución de Ticket 1259563_x000d_
TIENDA: M179 METRO PITALITO_x000d_
MODELO: NCR CX8-I3 V2 _x000d_
TIPO: Embalaje de POS NCR_x000d_
SERIAL: 20-63642760_x000d_
HORA DE ENTRADA: 8:30 AM HORA DE SALIDA: 9:00 AM SOLUCIÓN: Se procedió a ubicar el equipo en sala de computo comparando modelo y _x000d_
serial con lo especificado en el ticket. Una vez ubicado se guardó adecuadamente en una caja y se procedió a sellarla con cinta por todas sus _x000d_
aberturas. Después de esto se hizo uso del vinipel para terminar su embalaje. Se selló el equipo por todas partes y se procedió a dejarlo listo para el _x000d_
envío de la guía y la recepción por la empresa transportadora.</v>
      </c>
      <c r="K1554">
        <v>45749.70277777778</v>
      </c>
      <c r="L1554">
        <v>45749.76111111111</v>
      </c>
      <c r="M1554">
        <v>45750</v>
      </c>
      <c r="N1554" t="str">
        <f>TEXT(M1554, "DDDD")</f>
        <v>jueves</v>
      </c>
      <c r="O1554" t="str">
        <v>M179 METRO PITALITO</v>
      </c>
      <c r="P1554" t="str">
        <v>PITALITO</v>
      </c>
      <c r="Q1554" t="str">
        <f>IF(ISBLANK(P1554),"0",(VLOOKUP(P1554,REGION,2,FALSE)))</f>
        <v>OCCIDENTE</v>
      </c>
      <c r="R1554" t="str">
        <v>MIchael Smit Villabon Trujillo</v>
      </c>
      <c r="S1554" t="e">
        <f>IF(ISBLANK(R1554),"0", VLOOKUP(R1554,PERSONAL,2,FALSE))</f>
        <v>#N/A</v>
      </c>
      <c r="T1554" t="str">
        <v>ALIADO</v>
      </c>
      <c r="U1554">
        <v>0.3541666666666667</v>
      </c>
      <c r="V1554">
        <v>0.3958333333333333</v>
      </c>
      <c r="W1554">
        <f>V1554-U1554</f>
        <v>0.04166666666666663</v>
      </c>
      <c r="X1554">
        <v>1</v>
      </c>
      <c r="Y1554">
        <f>NETWORKDAYS(K1554,M1554)</f>
        <v>2</v>
      </c>
      <c r="Z1554" t="str">
        <f>IF(Y1554&lt;=2,"CUMPLE","NO CUMPLE")</f>
        <v>CUMPLE</v>
      </c>
      <c r="AB1554" t="str">
        <v>POR TICKET</v>
      </c>
      <c r="AC1554" t="str">
        <f>TEXT(M1554,"mmmm")</f>
        <v>abril</v>
      </c>
      <c r="AD1554" t="str">
        <f>TEXT(M1554,"yyyy")</f>
        <v>yyyy</v>
      </c>
      <c r="AE1554">
        <f>W1554*60*24</f>
        <v>59.99999999999994</v>
      </c>
      <c r="AF1554">
        <f>AE1554/60</f>
        <v>0.999999999999999</v>
      </c>
      <c r="AG1554">
        <f>AE1554/60</f>
        <v>0.999999999999999</v>
      </c>
      <c r="AH1554">
        <f>L1554-K1554</f>
        <v>0.05833333333430346</v>
      </c>
      <c r="AI1554">
        <f>AH1554*24*60</f>
        <v>84.00000000139698</v>
      </c>
      <c r="AJ1554">
        <f>75728*X1554</f>
        <v>75728</v>
      </c>
    </row>
    <row r="1555" xml:space="preserve">
      <c r="A1555">
        <v>1259565</v>
      </c>
      <c r="B1555" t="str">
        <v>SOLICITUD</v>
      </c>
      <c r="C1555" t="str">
        <v>CERRADO</v>
      </c>
      <c r="D1555" t="str">
        <v>TIENDA</v>
      </c>
      <c r="E1555" t="str">
        <v>POS</v>
      </c>
      <c r="F1555" t="str">
        <v>POS</v>
      </c>
      <c r="G1555" t="str">
        <v>POS</v>
      </c>
      <c r="H1555" t="str">
        <v>Buena tarde se requiere visita visita del técnico para embalaje de CONTROLADOR POS LENOVO SR250 V2 serial JZ000RA0</v>
      </c>
      <c r="I1555" t="str">
        <v>Buena tarde se requiere visita visita del técnico para embalaje de CONTROLADOR POS LENOVO SR250 V2 serial JZ000RA0</v>
      </c>
      <c r="J1555" t="str" xml:space="preserve">
        <v xml:space="preserve">Solución de Ticket1259565 TIENDA: M179 METRO PITALITO MODELO: LENOVO SR250 V2 TIPO: Embalaje de CONTROLADOR POS _x000d_
SERIAL: JZ000RA0 _x000d_
HORA DE ENTRADA: 8:00 AM HORA DE SALIDA: 8:30 AM SOLUCIÓN: Se procedió a ubicar el equipo en sala de computo comparando _x000d_
modelo y serial con lo especificado en el ticket. Una vez ubicado se guardó adecuadamente en una caja y se procedió a sellarla con cinta por _x000d_
todas sus aberturas. Después de esto se comunicó con la Asistente de Dirección Claudia para hacer uso del vinipel y terminar su embalaje. _x000d_
Una vez que se entregó el vinipel; se selló el equipo por todas partes y se procedió a dejarlo listo para el envío de la guía y la recepción por _x000d_
la empresa transportadora.</v>
      </c>
      <c r="K1555">
        <v>45749.70347222222</v>
      </c>
      <c r="L1555">
        <v>45749.76111111111</v>
      </c>
      <c r="M1555">
        <v>45750</v>
      </c>
      <c r="N1555" t="str">
        <f>TEXT(M1555, "DDDD")</f>
        <v>jueves</v>
      </c>
      <c r="O1555" t="str">
        <v>M179 METRO PITALITO</v>
      </c>
      <c r="P1555" t="str">
        <v>PITALITO</v>
      </c>
      <c r="Q1555" t="str">
        <f>IF(ISBLANK(P1555),"0",(VLOOKUP(P1555,REGION,2,FALSE)))</f>
        <v>OCCIDENTE</v>
      </c>
      <c r="R1555" t="str">
        <v>MIchael Smit Villabon Trujillo</v>
      </c>
      <c r="S1555" t="e">
        <f>IF(ISBLANK(R1555),"0", VLOOKUP(R1555,PERSONAL,2,FALSE))</f>
        <v>#N/A</v>
      </c>
      <c r="T1555" t="str">
        <v>ALIADO</v>
      </c>
      <c r="U1555">
        <v>0.3333333333333333</v>
      </c>
      <c r="V1555">
        <v>0.3541666666666667</v>
      </c>
      <c r="W1555">
        <f>V1555-U1555</f>
        <v>0.02083333333333337</v>
      </c>
      <c r="X1555">
        <v>1</v>
      </c>
      <c r="Y1555">
        <f>NETWORKDAYS(K1555,M1555)</f>
        <v>2</v>
      </c>
      <c r="Z1555" t="str">
        <f>IF(Y1555&lt;=2,"CUMPLE","NO CUMPLE")</f>
        <v>CUMPLE</v>
      </c>
      <c r="AB1555" t="str">
        <v>POR TICKET</v>
      </c>
      <c r="AC1555" t="str">
        <f>TEXT(M1555,"mmmm")</f>
        <v>abril</v>
      </c>
      <c r="AD1555" t="str">
        <f>TEXT(M1555,"yyyy")</f>
        <v>yyyy</v>
      </c>
      <c r="AE1555">
        <f>W1555*60*24</f>
        <v>30.000000000000053</v>
      </c>
      <c r="AF1555">
        <f>AE1555/60</f>
        <v>0.5000000000000009</v>
      </c>
      <c r="AG1555">
        <f>AE1555/60</f>
        <v>0.5000000000000009</v>
      </c>
      <c r="AH1555">
        <f>L1555-K1555</f>
        <v>0.057638888887595385</v>
      </c>
      <c r="AI1555">
        <f>AH1555*24*60</f>
        <v>82.99999999813735</v>
      </c>
      <c r="AJ1555">
        <f>75728*X1555</f>
        <v>75728</v>
      </c>
    </row>
    <row r="1556" xml:space="preserve">
      <c r="A1556">
        <v>1259568</v>
      </c>
      <c r="B1556" t="str">
        <v>SOLICITUD</v>
      </c>
      <c r="C1556" t="str">
        <v>CERRADO</v>
      </c>
      <c r="D1556" t="str">
        <v>TIENDA</v>
      </c>
      <c r="E1556" t="str">
        <v>BALANZA</v>
      </c>
      <c r="F1556" t="str">
        <v>BALANZA</v>
      </c>
      <c r="G1556" t="str">
        <v>BALANZA</v>
      </c>
      <c r="H1556" t="str">
        <v>Buenas tarde se requiere visita del tecnico para revisión de las balanzas de carnes con serial C329514836; C329508238 y C235711458</v>
      </c>
      <c r="I1556" t="str">
        <v>Buenas tarde se requiere visita del tecnico para revisión de las balanzas de carnes con serial C329514836; C329508238 y C235711458</v>
      </c>
      <c r="J1556" t="str" xml:space="preserve">
        <v xml:space="preserve">Solución de Ticket 1259568_x000d_
TIENDA: M179 METRO PITALITO_x000d_
TIPO: Revisión de Balanzas_x000d_
SERIALES: C329514836; C329508238 y C235711458_x000d_
HORA DE ENTRADA: 9:00 AM_x000d_
HORA DE SALIDA: 11:30 AM SOLUCIÓN: Se procedió a ubicar los equipos que presentaban fallas; entre ellos 2 balanzas colgantes y una de mesa. Al _x000d_
revisar la balanza de mesa se identifico que al oprimir la tecla 5 ésta no era leída; asi mismo el equipo no permitía al personal de carnes hacer _x000d_
trazabilidad. Se pone en contacto con el Jefe Rafael Acosta; el cual ordena; reestablecer el equipo de fabrica para vía remota reconfigurar el equipo. _x000d_
Una vez hecho esto; la tecla 5 responde sin problemas; aunque aun no permite hacer trazabilidad. Se pone en conocimiento de esto al Jefe Rafael _x000d_
Acosta; quien dice que se encargará de eso y ordena avanzar con los demás equipos. A la balanza de serial C329514836 se le hicieron múltiples _x000d_
pruebas junto al Jefe de Sección Anderson y no presentó ninguna falla. Sin embargo al revisar la balanza de serial C329508238; se notó que le _x000d_
faltaba un tornillo y presentaba algo de suciedad; por lo que se limpiaron partes internas del equipo; así como el cabezal y el rodillo. Se prosiguió _x000d_
desarmándola; verificando que no hubiera mas problemas; se ajustaron tornillos y se rearmó. Una vez hecho esto; se le hicieron múltiples pruebas _x000d_
junto al Jefe de Sección Anderson y todas fueron exitosas aunque se recomienda conseguir el tornillo de repuesto.</v>
      </c>
      <c r="K1556">
        <v>45749.70347222222</v>
      </c>
      <c r="L1556">
        <v>45749.76111111111</v>
      </c>
      <c r="M1556">
        <v>45750</v>
      </c>
      <c r="N1556" t="str">
        <f>TEXT(M1556, "DDDD")</f>
        <v>jueves</v>
      </c>
      <c r="O1556" t="str">
        <v>M179 METRO PITALITO</v>
      </c>
      <c r="P1556" t="str">
        <v>PITALITO</v>
      </c>
      <c r="Q1556" t="str">
        <f>IF(ISBLANK(P1556),"0",(VLOOKUP(P1556,REGION,2,FALSE)))</f>
        <v>OCCIDENTE</v>
      </c>
      <c r="R1556" t="str">
        <v>MIchael Smit Villabon Trujillo</v>
      </c>
      <c r="S1556" t="e">
        <f>IF(ISBLANK(R1556),"0", VLOOKUP(R1556,PERSONAL,2,FALSE))</f>
        <v>#N/A</v>
      </c>
      <c r="T1556" t="str">
        <v>ALIADO</v>
      </c>
      <c r="U1556">
        <v>0.375</v>
      </c>
      <c r="V1556">
        <v>0.4791666666666667</v>
      </c>
      <c r="W1556">
        <f>V1556-U1556</f>
        <v>0.10416666666666669</v>
      </c>
      <c r="X1556">
        <v>1</v>
      </c>
      <c r="Y1556">
        <f>NETWORKDAYS(K1556,M1556)</f>
        <v>2</v>
      </c>
      <c r="Z1556" t="str">
        <f>IF(Y1556&lt;=2,"CUMPLE","NO CUMPLE")</f>
        <v>CUMPLE</v>
      </c>
      <c r="AB1556" t="str">
        <v>POR TICKET</v>
      </c>
      <c r="AC1556" t="str">
        <f>TEXT(M1556,"mmmm")</f>
        <v>abril</v>
      </c>
      <c r="AD1556" t="str">
        <f>TEXT(M1556,"yyyy")</f>
        <v>yyyy</v>
      </c>
      <c r="AE1556">
        <f>W1556*60*24</f>
        <v>150.00000000000003</v>
      </c>
      <c r="AF1556">
        <f>AE1556/60</f>
        <v>2.5000000000000004</v>
      </c>
      <c r="AG1556">
        <f>AE1556/60</f>
        <v>2.5000000000000004</v>
      </c>
      <c r="AH1556">
        <f>L1556-K1556</f>
        <v>0.057638888887595385</v>
      </c>
      <c r="AI1556">
        <f>AH1556*24*60</f>
        <v>82.99999999813735</v>
      </c>
      <c r="AJ1556">
        <f>75728*X1556</f>
        <v>75728</v>
      </c>
    </row>
    <row r="1557" xml:space="preserve">
      <c r="A1557">
        <v>1260712</v>
      </c>
      <c r="B1557" t="str">
        <v>SOLICITUD</v>
      </c>
      <c r="C1557" t="str">
        <v>CERRADO</v>
      </c>
      <c r="D1557" t="str">
        <v>TIENDA</v>
      </c>
      <c r="E1557" t="str">
        <v>INVENTARIO</v>
      </c>
      <c r="F1557" t="str">
        <v>INVENTARIO</v>
      </c>
      <c r="G1557" t="str">
        <v>INVENTARIO</v>
      </c>
      <c r="H1557" t="str">
        <v>Se crea Ticket para realizar la validación General del inventario de Activos de la tienda M195 Metro Santa Lucia.</v>
      </c>
      <c r="I1557" t="str">
        <v>Se crea Ticket para realizar la validación General del inventario de Activos de la tienda M195 Metro Santa Lucia.</v>
      </c>
      <c r="J1557" t="str" xml:space="preserve">
        <v xml:space="preserve">Solución del ticket 1260712_x000d_
TIENDA: M195 METRO SANTA LUCIA NEIVA _x000d_
MODELO: x_x000d_
Tipo: x_x000d_
Serial: x_x000d_
HORA DE ENTRADA: 10:30 AM_x000d_
HORA DE SALIDA: 4:30 _x000d_
Solución: se realiza el inventario de absolutamente toda la tienda en temas de activos; la labor fue demorada; ya que habían activos difíciles de _x000d_
encontrar y otros donde necesitamos acompañamiento de seguridad; nos aseguramos de cambiar la ubicación de la que aparecía del Excel; _x000d_
enviamos absolutamente todo; evidencias; tanto también de los equipos que pensábamos que ya le habían dado de baja; se finaliza correctamente _x000d_
y con el aval de el líder de Cencosud</v>
      </c>
      <c r="K1557">
        <v>45750.46666666667</v>
      </c>
      <c r="L1557">
        <v>45750.475</v>
      </c>
      <c r="M1557">
        <v>45750</v>
      </c>
      <c r="N1557" t="str">
        <f>TEXT(M1557, "DDDD")</f>
        <v>jueves</v>
      </c>
      <c r="O1557" t="str">
        <v>M195 METRO SANTA LUCIA</v>
      </c>
      <c r="P1557" t="str">
        <v>NEIVA</v>
      </c>
      <c r="Q1557" t="str">
        <f>IF(ISBLANK(P1557),"0",(VLOOKUP(P1557,REGION,2,FALSE)))</f>
        <v>OCCIDENTE</v>
      </c>
      <c r="R1557" t="str">
        <v>MIchael Smit Villabon Trujillo</v>
      </c>
      <c r="S1557" t="e">
        <f>IF(ISBLANK(R1557),"0", VLOOKUP(R1557,PERSONAL,2,FALSE))</f>
        <v>#N/A</v>
      </c>
      <c r="T1557" t="str">
        <v>ALIADO</v>
      </c>
      <c r="U1557">
        <v>0.4375</v>
      </c>
      <c r="V1557">
        <v>0.6875</v>
      </c>
      <c r="W1557">
        <f>V1557-U1557</f>
        <v>0.25</v>
      </c>
      <c r="X1557">
        <v>3</v>
      </c>
      <c r="Y1557">
        <f>NETWORKDAYS(K1557,M1557)</f>
        <v>1</v>
      </c>
      <c r="Z1557" t="str">
        <f>IF(Y1557&lt;=2,"CUMPLE","NO CUMPLE")</f>
        <v>CUMPLE</v>
      </c>
      <c r="AB1557" t="str">
        <v>POR TICKET</v>
      </c>
      <c r="AC1557" t="str">
        <f>TEXT(M1557,"mmmm")</f>
        <v>abril</v>
      </c>
      <c r="AD1557" t="str">
        <f>TEXT(M1557,"yyyy")</f>
        <v>yyyy</v>
      </c>
      <c r="AE1557">
        <f>W1557*60*24</f>
        <v>360</v>
      </c>
      <c r="AF1557">
        <f>AE1557/60</f>
        <v>6</v>
      </c>
      <c r="AG1557">
        <f>AE1557/60</f>
        <v>6</v>
      </c>
      <c r="AH1557">
        <f>L1557-K1557</f>
        <v>0.008333333331393078</v>
      </c>
      <c r="AI1557">
        <f>AH1557*24*60</f>
        <v>11.999999997206032</v>
      </c>
      <c r="AJ1557">
        <f>75728*X1557</f>
        <v>227184</v>
      </c>
    </row>
    <row r="1558" xml:space="preserve">
      <c r="A1558">
        <v>1258577</v>
      </c>
      <c r="B1558" t="str">
        <v>SOLICITUD</v>
      </c>
      <c r="C1558" t="str">
        <v>CERRADO</v>
      </c>
      <c r="D1558" t="str">
        <v>TIENDA</v>
      </c>
      <c r="E1558" t="str">
        <v>VERIFICACION</v>
      </c>
      <c r="F1558" t="str">
        <v>VERIFICACION</v>
      </c>
      <c r="G1558" t="str">
        <v>VERIFICACION</v>
      </c>
      <c r="H1558" t="str">
        <v>Buen Dia Solicitamos la visita de un técnico de ISIT a la tienda M195 Metro Santa Lucia para darle Baja a los Equipos que fueron renovados en la Migración de las POS NCR; Adjunto xlsx con los seriales relacionados. La idea es realizar la destrucción en Sitio de los activos mencionados en el archivo de excel. Saludes</v>
      </c>
      <c r="I1558" t="str">
        <v>Buen Dia Solicitamos la visita de un técnico de ISIT a la tienda M195 Metro Santa Lucia para darle Baja a los Equipos que fueron renovados en la Migración de las POS NCR; Adjunto xlsx con los seriales relacionados. La idea es realizar la destrucción en Sitio de los activos mencionados en el archivo de excel. Saludes</v>
      </c>
      <c r="J1558" t="str" xml:space="preserve">
        <v xml:space="preserve">Se realiza destruccion de los activos que nos solicitó el líder Álvaro Martínez por medio del archivo Excel; nos aseguramos de dejar absolutamente _x000d_
todo dañado; separado por chatarra; tomado evidencias de absolutamente todo.</v>
      </c>
      <c r="K1558">
        <v>45749.4125</v>
      </c>
      <c r="L1558">
        <v>45749.46666666667</v>
      </c>
      <c r="M1558">
        <v>45750</v>
      </c>
      <c r="N1558" t="str">
        <f>TEXT(M1558, "DDDD")</f>
        <v>jueves</v>
      </c>
      <c r="O1558" t="str">
        <v>M195 METRO SANTA LUCIA</v>
      </c>
      <c r="P1558" t="str">
        <v>NEIVA</v>
      </c>
      <c r="Q1558" t="str">
        <f>IF(ISBLANK(P1558),"0",(VLOOKUP(P1558,REGION,2,FALSE)))</f>
        <v>OCCIDENTE</v>
      </c>
      <c r="R1558" t="str">
        <v>MIchael Smit Villabon Trujillo</v>
      </c>
      <c r="S1558" t="e">
        <f>IF(ISBLANK(R1558),"0", VLOOKUP(R1558,PERSONAL,2,FALSE))</f>
        <v>#N/A</v>
      </c>
      <c r="T1558" t="str">
        <v>ALIADO</v>
      </c>
      <c r="U1558">
        <v>0.3333333333333333</v>
      </c>
      <c r="V1558">
        <v>0.4375</v>
      </c>
      <c r="W1558">
        <f>V1558-U1558</f>
        <v>0.10416666666666669</v>
      </c>
      <c r="X1558">
        <v>1</v>
      </c>
      <c r="Y1558">
        <f>NETWORKDAYS(K1558,M1558)</f>
        <v>2</v>
      </c>
      <c r="Z1558" t="str">
        <f>IF(Y1558&lt;=2,"CUMPLE","NO CUMPLE")</f>
        <v>CUMPLE</v>
      </c>
      <c r="AB1558" t="str">
        <v>POR TICKET</v>
      </c>
      <c r="AC1558" t="str">
        <f>TEXT(M1558,"mmmm")</f>
        <v>abril</v>
      </c>
      <c r="AD1558" t="str">
        <f>TEXT(M1558,"yyyy")</f>
        <v>yyyy</v>
      </c>
      <c r="AE1558">
        <f>W1558*60*24</f>
        <v>150.00000000000003</v>
      </c>
      <c r="AF1558">
        <f>AE1558/60</f>
        <v>2.5000000000000004</v>
      </c>
      <c r="AG1558">
        <f>AE1558/60</f>
        <v>2.5000000000000004</v>
      </c>
      <c r="AH1558">
        <f>L1558-K1558</f>
        <v>0.05416666666860692</v>
      </c>
      <c r="AI1558">
        <f>AH1558*24*60</f>
        <v>78.00000000279397</v>
      </c>
      <c r="AJ1558">
        <f>75728*X1558</f>
        <v>75728</v>
      </c>
    </row>
    <row r="1559" xml:space="preserve">
      <c r="A1559">
        <v>1258867</v>
      </c>
      <c r="B1559" t="str">
        <v>INCIDENTE</v>
      </c>
      <c r="C1559" t="str">
        <v>ABIERTO</v>
      </c>
      <c r="D1559" t="str">
        <v>TIENDA</v>
      </c>
      <c r="E1559" t="str">
        <v>PDT</v>
      </c>
      <c r="F1559" t="str">
        <v>PDT</v>
      </c>
      <c r="G1559" t="str">
        <v>PDT</v>
      </c>
      <c r="H1559" t="str">
        <v>Buen dia; por favor me colaboara con la configuracion del verificador de precios NQuiere1000W4EE01343. Gracias</v>
      </c>
      <c r="I1559" t="str" xml:space="preserve">
        <v xml:space="preserve">Se requiere recurso técnico para realizar configuración del Verificador de precios_x000d_
_x000d_
Nombre de Líder Cencosud: Giovanna López_x000d_
Celular Líder Cencosud: 3174363709_x000d_
Serial: VERIFICADOR DE PRECIOS NEWLAND NQ1000 | Nº Serie: NQUIRE1000W4EE01343_x000d_
Actividad a realizar:  Ubicar el verificador nuevo que se encuentra en la oficina de sistemas; descargar el manual adjunto en este ticket; realizar la configuración del verificador siguiendo paso a paso el manual._x000d_
_x000d_
La ruta del servidor es(Endpoint para consulta de precio): http://10.131.100.129:7020/VerificadorEWS/services/VerificadorWSImpl_x000d_
_x000d_
Se debe conectar a la cswlan12_x000d_
En tema de la aplicación debe quedar Jumbo_x000d_
Código de la tienda: 047</v>
      </c>
      <c r="J1559" t="str" xml:space="preserve">
        <v xml:space="preserve">Procediendo a llegar a sitio el 3 de abril de 2025 sobre las 8:30 am; ingreso por puerta de empleados y después de registro procedo a dirigirme al _x000d_
cuarto de sistemas donde la directora se operaciones me entrega el verificador de precios Newland NQ1000 señalado en el ticket con S/N _x000d_
NQuire100W4EE01343. Conforme a lo solicitado en el ticket se realiza el cambio de conexión de la red cswlan11 a la cswlan12 para lo cual se _x000d_
ingresan las credenciales correspondientes y se verifica la conectividad operativa. Se inicia el alistamiento del dispositivo según lo dispuesto en el _x000d_
manual recibido para el ticket; se realiza configuración de lenguaje y hora; tras lo cual se procede al enrolamiento al MDM usando el aplicativo _x000d_
Ndevor que fue instalado desde el instalador del dispositivo._x000d_
Siguiendo los pasos expuestos en el manual se realiza el registro para lo que se escanea el código QR proporcionado por la app para realizar la _x000d_
activación de la licencia y se ingresa el número de serie del dispositivo ; seguido de lo que se recibe un mensaje de Proceso realizado _x000d_
satisfactoriamente. Se inicia el proceso de configuración del aplicativo kiosko Pero aparece un pantallazo que indica urror en la ubicación del _x000d_
template.json; a lo que se realiza la verificación en la ruta de acceso; compro ando que está en la indicada. Previa autorización se restaura el _x000d_
dispositivo a valores de fabrica y se intenta la instalación de nuevo Pero está vez el aplicativo dice que no instala porque el paquete es invalido; a lo _x000d_
que se trata de iniciar de nuevo desde la configuración del Ndevor. En esta ocasión arroja un error de firma válida para seguir el procedimiento. _x000d_
Luego de validar el proceso descrito en elanual se evidencia que que se encuentran incompletos algunos pasos en la configuración por lo que se _x000d_
procede a solicitar el manual actualizado y completo para Android 13. Se restablece el dispositivo de nuevo de fabrica y se sigue paso a paso el _x000d_
procedimiento del manual actualizado. Llegados al punto de la autenticación de la licencia para el aplicativo kiosko el sistema indica que ya se ha _x000d_
generado una por lo que se hace necesario solicitar una licencia nueva. Dado que el proceso no fue realizado por el área encargada se autoriza _x000d_
retiro de tienda para continuar al día siguiente en cuanto sea liberada la licencia para terminar la configuración del verificador._x000d_
Todo el proceso queda registrado en fotografías y videos adjuntos al informe._x000d_
 Se da aviso al área encargada para que proceda a la verificación.Retiro de tienda a las 6:15 pm._x000d_
</v>
      </c>
      <c r="K1559">
        <v>45749.66527777778</v>
      </c>
      <c r="L1559">
        <v>45749.779861111114</v>
      </c>
      <c r="M1559">
        <v>45750</v>
      </c>
      <c r="N1559" t="str">
        <f>TEXT(M1559, "DDDD")</f>
        <v>jueves</v>
      </c>
      <c r="O1559" t="str">
        <v>J047 JUMBO GIRARDOT</v>
      </c>
      <c r="P1559" t="str">
        <v>GIRARDOT</v>
      </c>
      <c r="Q1559" t="str">
        <f>IF(ISBLANK(P1559),"0",(VLOOKUP(P1559,REGION,2,FALSE)))</f>
        <v>OCCIDENTE</v>
      </c>
      <c r="R1559" t="str">
        <v>MIchael Smit Villabon Trujillo</v>
      </c>
      <c r="S1559" t="e">
        <f>IF(ISBLANK(R1559),"0", VLOOKUP(R1559,PERSONAL,2,FALSE))</f>
        <v>#N/A</v>
      </c>
      <c r="T1559" t="str">
        <v>ALIADO</v>
      </c>
      <c r="U1559">
        <v>0.3541666666666667</v>
      </c>
      <c r="V1559">
        <v>0.75</v>
      </c>
      <c r="W1559">
        <f>V1559-U1559</f>
        <v>0.3958333333333333</v>
      </c>
      <c r="X1559" t="str">
        <v>3;5</v>
      </c>
      <c r="Y1559">
        <f>NETWORKDAYS(K1559,M1559)</f>
        <v>2</v>
      </c>
      <c r="Z1559" t="str">
        <f>IF(Y1559&lt;=2,"CUMPLE","NO CUMPLE")</f>
        <v>CUMPLE</v>
      </c>
      <c r="AB1559" t="str">
        <v>POR TICKET</v>
      </c>
      <c r="AC1559" t="str">
        <f>TEXT(M1559,"mmmm")</f>
        <v>abril</v>
      </c>
      <c r="AD1559" t="str">
        <f>TEXT(M1559,"yyyy")</f>
        <v>yyyy</v>
      </c>
      <c r="AE1559">
        <f>W1559*60*24</f>
        <v>570</v>
      </c>
      <c r="AF1559">
        <f>AE1559/60</f>
        <v>9.5</v>
      </c>
      <c r="AG1559">
        <f>AE1559/60</f>
        <v>9.5</v>
      </c>
      <c r="AH1559">
        <f>L1559-K1559</f>
        <v>0.11458333333575865</v>
      </c>
      <c r="AI1559">
        <f>AH1559*24*60</f>
        <v>165.00000000349246</v>
      </c>
      <c r="AJ1559" t="e">
        <f>75728*X1559</f>
        <v>#VALUE!</v>
      </c>
    </row>
    <row r="1560" xml:space="preserve">
      <c r="A1560">
        <v>1258867</v>
      </c>
      <c r="B1560" t="str">
        <v>INCIDENTE</v>
      </c>
      <c r="C1560" t="str">
        <v>ABIERTO</v>
      </c>
      <c r="D1560" t="str">
        <v>TIENDA</v>
      </c>
      <c r="E1560" t="str">
        <v>PDT</v>
      </c>
      <c r="F1560" t="str">
        <v>PDT</v>
      </c>
      <c r="G1560" t="str">
        <v>PDT</v>
      </c>
      <c r="H1560" t="str">
        <v>Buen dia; por favor me colaboara con la configuracion del verificador de precios NQuiere1000W4EE01343. Gracias</v>
      </c>
      <c r="I1560" t="str" xml:space="preserve">
        <v xml:space="preserve">Se requiere recurso técnico para realizar configuración del Verificador de precios_x000d_
_x000d_
Nombre de Líder Cencosud: Giovanna López_x000d_
Celular Líder Cencosud: 3174363709_x000d_
Serial: VERIFICADOR DE PRECIOS NEWLAND NQ1000 | Nº Serie: NQUIRE1000W4EE01343_x000d_
Actividad a realizar:  Ubicar el verificador nuevo que se encuentra en la oficina de sistemas; descargar el manual adjunto en este ticket; realizar la configuración del verificador siguiendo paso a paso el manual._x000d_
_x000d_
La ruta del servidor es(Endpoint para consulta de precio): http://10.131.100.129:7020/VerificadorEWS/services/VerificadorWSImpl_x000d_
_x000d_
Se debe conectar a la cswlan12_x000d_
En tema de la aplicación debe quedar Jumbo_x000d_
Código de la tienda: 047</v>
      </c>
      <c r="J1560" t="str" xml:space="preserve">
        <v xml:space="preserve">Procediendo a llegar a sitio el 4 de abril de 2025 sobre las 2:00 pm para continuación del proceso pasado el día anterior; ingreso por puerta de _x000d_
empleados y después de registro procedo a dirigirme al cuarto de sistemas donde la directora se operaciones me entrega el verificador de precios _x000d_
Newland NQ1000 señalado en el ticket con S/N NQuire100W4EE01343. Se verifica inicialmente el encendido del dispositivo y que este conectado a _x000d_
la red cswlan12; siendo correcta la verificación. Se evidencia que directo de arranque el dispositivo entra a la configuración de la licencia para el _x000d_
aplicativo kiosko impidiendo realizar tareas desde las apps o configuración; ni siquiera al utilizar los botones físicos. Se procede a la realización de _x000d_
los paso a según el manual para la activación de la licencia a saber:_x000d_
Escaneo del código para redireccionamiento a la página donde se introduce el número serial del equipo y se pulsa en registrar. Acto seguido la _x000d_
página manda un código QR de registro exitoso que se escanea usando el scaner del verificador; proceso que; al ser realizado; arroja un fallo en el _x000d_
proceso igual al que se presentó el día anterior; lo que hace necesaria la activación de nuevo de la licencia. Al solicitar instrucciones el _x000d_
procedimiento a seguir es realizar el embalaje del verificador; dejando claridad en que no se realiza en su caja original sino en la caja provista por la _x000d_
directora de punto de venta a la entrega y sin el cargador correspondiente tal y como se recibió. Se adjunta material fotográfico de la caja y el _x000d_
embalaje. Se procede a llenar los formularios para la respectiva firma de la directora de operaciones y entrega del equipo a conformidad._x000d_
Retiro de tienda a las 3:40 pm._x000d_
De esta forma se da finalización al ticket 1258867 en la ciudad de Girardot; almacén Jumbo._x000d_
</v>
      </c>
      <c r="K1560">
        <v>45749.66527777778</v>
      </c>
      <c r="L1560">
        <v>45749.779861111114</v>
      </c>
      <c r="M1560">
        <v>45751</v>
      </c>
      <c r="N1560" t="str">
        <f>TEXT(M1560, "DDDD")</f>
        <v>viernes</v>
      </c>
      <c r="O1560" t="str">
        <v>J047 JUMBO GIRARDOT</v>
      </c>
      <c r="P1560" t="str">
        <v>GIRARDOT</v>
      </c>
      <c r="Q1560" t="str">
        <f>IF(ISBLANK(P1560),"0",(VLOOKUP(P1560,REGION,2,FALSE)))</f>
        <v>OCCIDENTE</v>
      </c>
      <c r="R1560" t="str">
        <v>MIchael Smit Villabon Trujillo</v>
      </c>
      <c r="S1560" t="e">
        <f>IF(ISBLANK(R1560),"0", VLOOKUP(R1560,PERSONAL,2,FALSE))</f>
        <v>#N/A</v>
      </c>
      <c r="T1560" t="str">
        <v>ALIADO</v>
      </c>
      <c r="U1560">
        <v>0.5833333333333334</v>
      </c>
      <c r="V1560">
        <v>0.6527777777777778</v>
      </c>
      <c r="W1560">
        <f>V1560-U1560</f>
        <v>0.06944444444444442</v>
      </c>
      <c r="X1560">
        <v>1</v>
      </c>
      <c r="Y1560">
        <f>NETWORKDAYS(K1560,M1560)</f>
        <v>3</v>
      </c>
      <c r="Z1560" t="str">
        <f>IF(Y1560&lt;=2,"CUMPLE","NO CUMPLE")</f>
        <v>NO CUMPLE</v>
      </c>
      <c r="AA1560" t="str">
        <v>Se realiza segunda visita; debido a un tema de una licencia con el equipo.</v>
      </c>
      <c r="AB1560" t="str">
        <v>POR TICKET</v>
      </c>
      <c r="AC1560" t="str">
        <f>TEXT(M1560,"mmmm")</f>
        <v>abril</v>
      </c>
      <c r="AD1560" t="str">
        <f>TEXT(M1560,"yyyy")</f>
        <v>yyyy</v>
      </c>
      <c r="AE1560">
        <f>W1560*60*24</f>
        <v>99.99999999999997</v>
      </c>
      <c r="AF1560">
        <f>AE1560/60</f>
        <v>1.6666666666666663</v>
      </c>
      <c r="AG1560">
        <f>AE1560/60</f>
        <v>1.6666666666666663</v>
      </c>
      <c r="AH1560">
        <f>L1560-K1560</f>
        <v>0.11458333333575865</v>
      </c>
      <c r="AI1560">
        <f>AH1560*24*60</f>
        <v>165.00000000349246</v>
      </c>
      <c r="AJ1560">
        <f>75728*X1560</f>
        <v>75728</v>
      </c>
    </row>
    <row r="1561" xml:space="preserve">
      <c r="A1561">
        <v>1251661</v>
      </c>
      <c r="B1561" t="str">
        <v>SOLICITUD</v>
      </c>
      <c r="C1561" t="str">
        <v>CERRADO</v>
      </c>
      <c r="D1561" t="str">
        <v>TIENDA</v>
      </c>
      <c r="E1561" t="str">
        <v>POS</v>
      </c>
      <c r="F1561" t="str">
        <v>POS</v>
      </c>
      <c r="G1561" t="str">
        <v>POS</v>
      </c>
      <c r="H1561" t="str" xml:space="preserve">
        <v xml:space="preserve">Por favor su ayuda con la organizaion de las CPUs del lineal de cajas para organizar la numeracion de las POS de la 7 a la 12_x000d_
numero de caja pos_x000d_
_x000d_
7 a la 12</v>
      </c>
      <c r="I1561" t="str" xml:space="preserve">
        <v xml:space="preserve">Por favor su ayuda con la organizaion de las CPUs del lineal de cajas para organizar la numeracion de las POS de la 7 a la 12_x000d_
numero de caja pos_x000d_
_x000d_
7 a la 12</v>
      </c>
      <c r="J1561" t="str">
        <v>Se realizo el alistamiento e instalación de las POS desde la 7 hasta la 12. Se validan las conexiones de pantallas; impresora; balanza y los datafonos. Se dejan operativas las POS. Los equipos retirados se dejan en la oficina de sistemas en cajas.</v>
      </c>
      <c r="K1561">
        <v>45744.56319444445</v>
      </c>
      <c r="L1561">
        <v>45746.42222222222</v>
      </c>
      <c r="M1561">
        <v>45751</v>
      </c>
      <c r="N1561" t="str">
        <f>TEXT(M1561, "DDDD")</f>
        <v>viernes</v>
      </c>
      <c r="O1561" t="str">
        <v>J016 JUMBO CARRERA 30</v>
      </c>
      <c r="P1561" t="str">
        <v>BOGOTA</v>
      </c>
      <c r="Q1561" t="str">
        <f>IF(ISBLANK(P1561),"0",(VLOOKUP(P1561,REGION,2,FALSE)))</f>
        <v>BOGOTA</v>
      </c>
      <c r="R1561" t="str">
        <v>ALEXANDER CASTILLO SOTELO</v>
      </c>
      <c r="S1561">
        <f>IF(ISBLANK(R1561),"0", VLOOKUP(R1561,PERSONAL,2,FALSE))</f>
        <v>80216449</v>
      </c>
      <c r="T1561" t="str">
        <v>ALIADO</v>
      </c>
      <c r="U1561">
        <v>0.4583333333333333</v>
      </c>
      <c r="V1561">
        <v>0.5833333333333334</v>
      </c>
      <c r="W1561">
        <f>V1561-U1561</f>
        <v>0.12500000000000006</v>
      </c>
      <c r="X1561">
        <v>1</v>
      </c>
      <c r="Y1561">
        <f>NETWORKDAYS(K1561,M1561)</f>
        <v>6</v>
      </c>
      <c r="Z1561" t="str">
        <f>IF(Y1561&lt;=2,"CUMPLE","NO CUMPLE")</f>
        <v>NO CUMPLE</v>
      </c>
      <c r="AB1561" t="str">
        <v>POR TICKET</v>
      </c>
      <c r="AC1561" t="str">
        <f>TEXT(M1561,"mmmm")</f>
        <v>abril</v>
      </c>
      <c r="AD1561" t="str">
        <f>TEXT(M1561,"yyyy")</f>
        <v>yyyy</v>
      </c>
      <c r="AE1561">
        <f>W1561*60*24</f>
        <v>180.00000000000009</v>
      </c>
      <c r="AF1561">
        <f>AE1561/60</f>
        <v>3.0000000000000013</v>
      </c>
      <c r="AG1561">
        <f>AE1561/60</f>
        <v>3.0000000000000013</v>
      </c>
      <c r="AH1561">
        <f>L1561-K1561</f>
        <v>1.859027777776646</v>
      </c>
      <c r="AI1561">
        <f>AH1561*24*60</f>
        <v>2676.99999999837</v>
      </c>
      <c r="AJ1561">
        <f>75728*X1561</f>
        <v>75728</v>
      </c>
    </row>
    <row r="1562" xml:space="preserve">
      <c r="A1562">
        <v>1251652</v>
      </c>
      <c r="B1562" t="str">
        <v>SOLICITUD</v>
      </c>
      <c r="C1562" t="str">
        <v>CERRADO</v>
      </c>
      <c r="D1562" t="str">
        <v>TIENDA</v>
      </c>
      <c r="E1562" t="str">
        <v>POS</v>
      </c>
      <c r="F1562" t="str">
        <v>POS</v>
      </c>
      <c r="G1562" t="str">
        <v>POS</v>
      </c>
      <c r="H1562" t="str" xml:space="preserve">
        <v xml:space="preserve">Por favor su ayuda con la organizaion de las CPUs del lineal de cajas para organizar la numeracion de las POS de la 1 a la 6_x000d_
numero de caja pos_x000d_
_x000d_
1 a la 6</v>
      </c>
      <c r="I1562" t="str" xml:space="preserve">
        <v xml:space="preserve">Por favor su ayuda con la organizaion de las CPUs del lineal de cajas para organizar la numeracion de las POS de la 1 a la 6_x000d_
numero de caja pos_x000d_
_x000d_
1 a la 6</v>
      </c>
      <c r="J1562" t="str">
        <v>Se realizo el alistamiento e instalación de las POS desde la 1 hasta la 6. Se validan las conexiones de pantallas; impresora; balanza y los datafonos. Se dejan operativas las POS. Los equipos retirados se dejan en la oficina de sistemas en cajas.</v>
      </c>
      <c r="K1562">
        <v>45744.56180555555</v>
      </c>
      <c r="L1562">
        <v>45746.42222222222</v>
      </c>
      <c r="M1562">
        <v>45751</v>
      </c>
      <c r="N1562" t="str">
        <f>TEXT(M1562, "DDDD")</f>
        <v>viernes</v>
      </c>
      <c r="O1562" t="str">
        <v>J016 JUMBO CARRERA 30</v>
      </c>
      <c r="P1562" t="str">
        <v>BOGOTA</v>
      </c>
      <c r="Q1562" t="str">
        <f>IF(ISBLANK(P1562),"0",(VLOOKUP(P1562,REGION,2,FALSE)))</f>
        <v>BOGOTA</v>
      </c>
      <c r="R1562" t="str">
        <v>ALEXANDER CASTILLO SOTELO</v>
      </c>
      <c r="S1562">
        <f>IF(ISBLANK(R1562),"0", VLOOKUP(R1562,PERSONAL,2,FALSE))</f>
        <v>80216449</v>
      </c>
      <c r="T1562" t="str">
        <v>ALIADO</v>
      </c>
      <c r="U1562">
        <v>0.3333333333333333</v>
      </c>
      <c r="V1562">
        <v>0.4583333333333333</v>
      </c>
      <c r="W1562">
        <f>V1562-U1562</f>
        <v>0.125</v>
      </c>
      <c r="X1562">
        <v>1</v>
      </c>
      <c r="Y1562">
        <f>NETWORKDAYS(K1562,M1562)</f>
        <v>6</v>
      </c>
      <c r="Z1562" t="str">
        <f>IF(Y1562&lt;=2,"CUMPLE","NO CUMPLE")</f>
        <v>NO CUMPLE</v>
      </c>
      <c r="AB1562" t="str">
        <v>POR TICKET</v>
      </c>
      <c r="AC1562" t="str">
        <f>TEXT(M1562,"mmmm")</f>
        <v>abril</v>
      </c>
      <c r="AD1562" t="str">
        <f>TEXT(M1562,"yyyy")</f>
        <v>yyyy</v>
      </c>
      <c r="AE1562">
        <f>W1562*60*24</f>
        <v>180</v>
      </c>
      <c r="AF1562">
        <f>AE1562/60</f>
        <v>3</v>
      </c>
      <c r="AG1562">
        <f>AE1562/60</f>
        <v>3</v>
      </c>
      <c r="AH1562">
        <f>L1562-K1562</f>
        <v>1.8604166666700621</v>
      </c>
      <c r="AI1562">
        <f>AH1562*24*60</f>
        <v>2679.0000000048894</v>
      </c>
      <c r="AJ1562">
        <f>75728*X1562</f>
        <v>75728</v>
      </c>
    </row>
    <row r="1563" xml:space="preserve">
      <c r="A1563">
        <v>1261754</v>
      </c>
      <c r="B1563" t="str">
        <v>SOLICITUD</v>
      </c>
      <c r="C1563" t="str">
        <v>CERRADO</v>
      </c>
      <c r="D1563" t="str">
        <v>TIENDA</v>
      </c>
      <c r="E1563" t="str">
        <v>BALANZA</v>
      </c>
      <c r="F1563" t="str">
        <v>BALANZA</v>
      </c>
      <c r="G1563" t="str">
        <v>BALANZA</v>
      </c>
      <c r="H1563"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sección fruver_x000d_
4.	Usuario: William David Arredondo Gomez _x000d_
5.	Actividad para realizar: El técnico deberá realizar la verificación de balanza de mesa; deberá enviarme el serial del activo; deberá configurar el segmento de red en la balanza; deberá realiza la calibración de peso con el kit de pesas en la balanza según el manual; deberá recoger la firmas necesarias en el acta de entrega y deberá enviarla en pdf y  por último deberá realiza prueba de impresión y correcto funcionamiento del activo. Se solicita él envió de un técnico que conozca la operación de Cencosud._x000d_
_x000d_
Gracias. </v>
      </c>
      <c r="I1563"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sección fruver_x000d_
4.	Usuario: William David Arredondo Gomez _x000d_
5.	Actividad para realizar: El técnico deberá realizar la verificación de balanza de mesa; deberá enviarme el serial del activo; deberá configurar el segmento de red en la balanza; deberá realiza la calibración de peso con el kit de pesas en la balanza según el manual; deberá recoger la firmas necesarias en el acta de entrega y deberá enviarla en pdf y  por último deberá realiza prueba de impresión y correcto funcionamiento del activo. Se solicita él envió de un técnico que conozca la operación de Cencosud._x000d_
_x000d_
Gracias. </v>
      </c>
      <c r="J1563" t="str" xml:space="preserve">
        <v xml:space="preserve">Solución del ticket número 1261754_x000d_
TIENDA: J013 JUMBO VALLE DEL LILI_x000d_
MODELO: bPlus _x000d_
TIPO: BALANZA DE MESA_x000d_
SERIAL: C235711455_x000d_
HORA DE ENTRADA: 8:30 AM_x000d_
HORA DE SALIDA: 2:40 PM_x000d_
SOLUCION:_x000d_
Me dirigió a la sala de sistemas donde está la balanza para armar; primero llevo la balanza desarmada al punto correspondiente donde se plantea _x000d_
armar; ya estando ahí comienzo a sacar las partes de la balanza. Empiezo conectando la pantalla con la balanza; luego de que la pantalla esté _x000d_
debidamente conectada y funcionando; conecto el cable de red al respectivo punto de red con la balanza. Me doy cuenta que la balanza no da red _x000d_
por lo que verifico cuál podría ser la causa; luego de analizar y observar junto al ingeniero Miguel Caicedo nos damos cuenta de que el punto de red _x000d_
no está funcionando correctamente; por lo que traslado la balanza a la sala de sistemas para conectarla a un switch del gabinete. Ya con la balanza _x000d_
dando red; comienzo a calibrar la balanza de acuerdo al respectivo manual. Ya hecha la calibración y la prueba; verifico que la impresión funcione _x000d_
correctamente. Ya con la balanza funcionando recolectó las firmas dadas en el acta y se las envió al líder Edwin para que las verifique.</v>
      </c>
      <c r="K1563">
        <v>45751.42152777778</v>
      </c>
      <c r="L1563">
        <v>45751.76736111111</v>
      </c>
      <c r="M1563">
        <v>45754</v>
      </c>
      <c r="N1563" t="str">
        <f>TEXT(M1563, "DDDD")</f>
        <v>lunes</v>
      </c>
      <c r="O1563" t="str">
        <v>J013 JUMBO VALLE DEL LILI</v>
      </c>
      <c r="P1563" t="str">
        <v>CALI</v>
      </c>
      <c r="Q1563" t="str">
        <f>IF(ISBLANK(P1563),"0",(VLOOKUP(P1563,REGION,2,FALSE)))</f>
        <v>OCCIDENTE</v>
      </c>
      <c r="R1563" t="str">
        <v>MIchael Smit Villabon Trujillo</v>
      </c>
      <c r="S1563" t="e">
        <f>IF(ISBLANK(R1563),"0", VLOOKUP(R1563,PERSONAL,2,FALSE))</f>
        <v>#N/A</v>
      </c>
      <c r="T1563" t="str">
        <v>ALIADO</v>
      </c>
      <c r="U1563">
        <v>0.3541666666666667</v>
      </c>
      <c r="V1563">
        <v>0.6111111111111112</v>
      </c>
      <c r="W1563">
        <f>V1563-U1563</f>
        <v>0.2569444444444445</v>
      </c>
      <c r="X1563">
        <v>3</v>
      </c>
      <c r="Y1563">
        <f>NETWORKDAYS(K1563,M1563)</f>
        <v>2</v>
      </c>
      <c r="Z1563" t="str">
        <f>IF(Y1563&lt;=2,"CUMPLE","NO CUMPLE")</f>
        <v>CUMPLE</v>
      </c>
      <c r="AB1563" t="str">
        <v>POR TICKET</v>
      </c>
      <c r="AC1563" t="str">
        <f>TEXT(M1563,"mmmm")</f>
        <v>abril</v>
      </c>
      <c r="AD1563" t="str">
        <f>TEXT(M1563,"yyyy")</f>
        <v>yyyy</v>
      </c>
      <c r="AE1563">
        <f>W1563*60*24</f>
        <v>370</v>
      </c>
      <c r="AF1563">
        <f>AE1563/60</f>
        <v>6.166666666666667</v>
      </c>
      <c r="AG1563">
        <f>AE1563/60</f>
        <v>6.166666666666667</v>
      </c>
      <c r="AH1563">
        <f>L1563-K1563</f>
        <v>0.34583333333284827</v>
      </c>
      <c r="AI1563">
        <f>AH1563*24*60</f>
        <v>497.9999999993015</v>
      </c>
      <c r="AJ1563">
        <f>75728*X1563</f>
        <v>227184</v>
      </c>
    </row>
    <row r="1564" xml:space="preserve">
      <c r="A1564">
        <v>1263138</v>
      </c>
      <c r="B1564" t="str">
        <v>INCIDENTE</v>
      </c>
      <c r="C1564" t="str">
        <v>CERRADO</v>
      </c>
      <c r="D1564" t="str">
        <v>TIENDA</v>
      </c>
      <c r="E1564" t="str">
        <v>BALANZA</v>
      </c>
      <c r="F1564" t="str">
        <v>BALANZA</v>
      </c>
      <c r="G1564" t="str">
        <v>BALANZA</v>
      </c>
      <c r="H1564" t="str" xml:space="preserve">
        <v xml:space="preserve">Dirección: centro comercial suchiimma riohacha _x000d_
Ciudad: Riohacha La Guajira_x000d_
Usuario: Wilson romero tellez_x000d_
Responsable Soporte: Wilson romero _x000d_
Celular: 3176390738_x000d_
Serial: B932069615_x000d_
Actividad a realizar: se requiere validación de la balanza de mesa para ver el estado del cabezal de impresión los usuario reportan que no les deja imprimir la etiqueta</v>
      </c>
      <c r="I1564" t="str" xml:space="preserve">
        <v xml:space="preserve">Dirección: centro comercial suchiimma riohacha _x000d_
Ciudad: Riohacha La Guajira_x000d_
Usuario: Wilson romero tellez_x000d_
Responsable Soporte: Wilson romero _x000d_
Celular: 3176390738_x000d_
Serial: B932069615_x000d_
Actividad a realizar: se requiere validación de la balanza de mesa para ver el estado del cabezal de impresión los usuario reportan que no les deja imprimir la etiqueta</v>
      </c>
      <c r="J1564" t="str">
        <v>Se realiza acompañamiento en la tienda y se realiza configuración de Balanza colgante; se encuentra en funcionamiento pero no agarra precios de  algunos productos; se realiza la configuración y se deja operativa y en total funcionamiento.</v>
      </c>
      <c r="K1564">
        <v>45751.725694444445</v>
      </c>
      <c r="L1564">
        <v>45751.729166666664</v>
      </c>
      <c r="M1564">
        <v>45754</v>
      </c>
      <c r="N1564" t="str">
        <f>TEXT(M1564, "DDDD")</f>
        <v>lunes</v>
      </c>
      <c r="O1564" t="str">
        <v>M040 METRO RIOHACHA</v>
      </c>
      <c r="P1564" t="str">
        <v>RIOHACHA</v>
      </c>
      <c r="Q1564" t="str">
        <f>IF(ISBLANK(P1564),"0",(VLOOKUP(P1564,REGION,2,FALSE)))</f>
        <v>COSTA</v>
      </c>
      <c r="R1564" t="str">
        <v>Eduardo Rafael De armas Herrera</v>
      </c>
      <c r="S1564" t="e">
        <f>IF(ISBLANK(R1564),"0", VLOOKUP(R1564,PERSONAL,2,FALSE))</f>
        <v>#N/A</v>
      </c>
      <c r="T1564" t="str">
        <v>DIRECTO</v>
      </c>
      <c r="U1564">
        <v>0.625</v>
      </c>
      <c r="V1564">
        <v>0.7083333333333334</v>
      </c>
      <c r="W1564">
        <f>V1564-U1564</f>
        <v>0.08333333333333337</v>
      </c>
      <c r="X1564">
        <v>1</v>
      </c>
      <c r="Y1564">
        <f>NETWORKDAYS(K1564,M1564)</f>
        <v>2</v>
      </c>
      <c r="Z1564" t="str">
        <f>IF(Y1564&lt;=2,"CUMPLE","NO CUMPLE")</f>
        <v>CUMPLE</v>
      </c>
      <c r="AB1564" t="str">
        <v>POR TICKET</v>
      </c>
      <c r="AC1564" t="str">
        <f>TEXT(M1564,"mmmm")</f>
        <v>abril</v>
      </c>
      <c r="AD1564" t="str">
        <f>TEXT(M1564,"yyyy")</f>
        <v>yyyy</v>
      </c>
      <c r="AE1564">
        <f>W1564*60*24</f>
        <v>120.00000000000004</v>
      </c>
      <c r="AF1564">
        <f>AE1564/60</f>
        <v>2.000000000000001</v>
      </c>
      <c r="AG1564">
        <f>AE1564/60</f>
        <v>2.000000000000001</v>
      </c>
      <c r="AH1564">
        <f>L1564-K1564</f>
        <v>0.0034722222189884633</v>
      </c>
      <c r="AI1564">
        <f>AH1564*24*60</f>
        <v>4.999999995343387</v>
      </c>
      <c r="AJ1564">
        <f>75728*X1564</f>
        <v>75728</v>
      </c>
    </row>
    <row r="1565" xml:space="preserve">
      <c r="A1565">
        <v>1255125</v>
      </c>
      <c r="B1565" t="str">
        <v>INCIDENTE</v>
      </c>
      <c r="C1565" t="str">
        <v>ABIERTO</v>
      </c>
      <c r="D1565" t="str">
        <v>TIENDA</v>
      </c>
      <c r="E1565" t="str">
        <v>DESKTOP</v>
      </c>
      <c r="F1565" t="str">
        <v>DESKTOP</v>
      </c>
      <c r="G1565" t="str">
        <v>DESKTOP</v>
      </c>
      <c r="H1565" t="str" xml:space="preserve">
        <v xml:space="preserve">Muy buenas tardes; al trabajar con tablas en Excel se quda pegado la PC; dice Excel no responde y tengo que cerrar de manera forzosa dicho programa y es un archivo que nada mas pesa 5MB. Les agradezco su ayuda._x000d_
Indicar ubicación del Equipo en tienda o oficinas_x000d_
_x000d_
Inventarios Metro Riohacha</v>
      </c>
      <c r="I1565" t="str" xml:space="preserve">
        <v xml:space="preserve">Muy buenas tardes; al trabajar con tablas en Excel se quda pegado la PC; dice Excel no responde y tengo que cerrar de manera forzosa dicho programa y es un archivo que nada mas pesa 5MB. Les agradezco su ayuda._x000d_
Indicar ubicación del Equipo en tienda o oficinas_x000d_
_x000d_
Inventarios Metro Riohacha</v>
      </c>
      <c r="J1565" t="str" xml:space="preserve">
        <v xml:space="preserve">"Se realiza acompañamiento en la tienda y se realiza Diagnóstico de un equipo que presenta problemas en el rendimiento de la memoria RAM se requiere ampliación ya que tiene 8 gb y siempre el equipo esta usando el 85% de esta por esto se esta ralentizando y congelando cuando esta trabajando en Excel._x000d_
El Encargado de Sistemas solicitó ampliación de la memoria; en espera que llegue la parte para realizar la instalación.</v>
      </c>
      <c r="K1565">
        <v>45751.72638888889</v>
      </c>
      <c r="L1565">
        <v>45751.729166666664</v>
      </c>
      <c r="M1565">
        <v>45754</v>
      </c>
      <c r="N1565" t="str">
        <f>TEXT(M1565, "DDDD")</f>
        <v>lunes</v>
      </c>
      <c r="O1565" t="str">
        <v>M040 METRO RIOHACHA</v>
      </c>
      <c r="P1565" t="str">
        <v>RIOHACHA</v>
      </c>
      <c r="Q1565" t="str">
        <f>IF(ISBLANK(P1565),"0",(VLOOKUP(P1565,REGION,2,FALSE)))</f>
        <v>COSTA</v>
      </c>
      <c r="R1565" t="str">
        <v>Eduardo Rafael De armas Herrera</v>
      </c>
      <c r="S1565" t="e">
        <f>IF(ISBLANK(R1565),"0", VLOOKUP(R1565,PERSONAL,2,FALSE))</f>
        <v>#N/A</v>
      </c>
      <c r="T1565" t="str">
        <v>DIRECTO</v>
      </c>
      <c r="U1565">
        <v>0.4166666666666667</v>
      </c>
      <c r="V1565">
        <v>0.4583333333333333</v>
      </c>
      <c r="W1565">
        <f>V1565-U1565</f>
        <v>0.04166666666666663</v>
      </c>
      <c r="X1565">
        <v>1</v>
      </c>
      <c r="Y1565">
        <f>NETWORKDAYS(K1565,M1565)</f>
        <v>2</v>
      </c>
      <c r="Z1565" t="str">
        <f>IF(Y1565&lt;=2,"CUMPLE","NO CUMPLE")</f>
        <v>CUMPLE</v>
      </c>
      <c r="AB1565" t="str">
        <v>POR TICKET</v>
      </c>
      <c r="AC1565" t="str">
        <f>TEXT(M1565,"mmmm")</f>
        <v>abril</v>
      </c>
      <c r="AD1565" t="str">
        <f>TEXT(M1565,"yyyy")</f>
        <v>yyyy</v>
      </c>
      <c r="AE1565">
        <f>W1565*60*24</f>
        <v>59.99999999999994</v>
      </c>
      <c r="AF1565">
        <f>AE1565/60</f>
        <v>0.999999999999999</v>
      </c>
      <c r="AG1565">
        <f>AE1565/60</f>
        <v>0.999999999999999</v>
      </c>
      <c r="AH1565">
        <f>L1565-K1565</f>
        <v>0.0027777777722803876</v>
      </c>
      <c r="AI1565">
        <f>AH1565*24*60</f>
        <v>3.999999992083758</v>
      </c>
      <c r="AJ1565">
        <f>75728*X1565</f>
        <v>75728</v>
      </c>
    </row>
    <row r="1566" xml:space="preserve">
      <c r="A1566">
        <v>1262778</v>
      </c>
      <c r="B1566" t="str">
        <v>INCIDENTE</v>
      </c>
      <c r="C1566" t="str">
        <v>CERRADO</v>
      </c>
      <c r="D1566" t="str">
        <v>TIENDA</v>
      </c>
      <c r="E1566" t="str">
        <v>PDT</v>
      </c>
      <c r="F1566" t="str">
        <v>PDT</v>
      </c>
      <c r="G1566" t="str">
        <v>PDT</v>
      </c>
      <c r="H1566" t="str">
        <v>Buenas tardes; por favor me colaboran con la PDA de Domicilios Metro Riohacha que el día de hoy no me ha permitido el ingreso me sale sin conexión a internet o datos. PDA Polivalente 23052524700054 marca Zebra Versión 1.1.44:65. Gracias por su oportuna colaboración ya que tengo los pedidos de hoy sin pickeo</v>
      </c>
      <c r="I1566" t="str" xml:space="preserve">
        <v xml:space="preserve">Número Caso: 1262778_x000d_
Dirección: centro comercial suchiimma riohacha _x000d_
Ciudad: Riohacha La Guajira_x000d_
Usuario: Rodolfo Alfonso Cordoba Valera_x000d_
Responsable Soporte: Wilson romero _x000d_
Celular: 3176390738_x000d_
Serial: 23052524700054 _x000d_
Actividad a realizar: se requiere validar PDT para instalar una aplicaciones a la PDT adicional revisar el estado de la conexión WI-FI</v>
      </c>
      <c r="J1566" t="str" xml:space="preserve">
        <v xml:space="preserve">Se realiza acompañamiento en la tienda y se realiza configuración de PDA: _x000d_
se verifica la PDA de domicios y esta no esta presentando fallas; se realizan pruebas y esta funcionamiento; se le explica al usuario por orden del encargado de Sistemas que si falla la Aplicación de pedidos debería Informar a los encargados:_x000d_
la PDA queda en total funcionamiento.</v>
      </c>
      <c r="K1566">
        <v>45751.725</v>
      </c>
      <c r="L1566">
        <v>45751.729166666664</v>
      </c>
      <c r="M1566">
        <v>45754</v>
      </c>
      <c r="N1566" t="str">
        <f>TEXT(M1566, "DDDD")</f>
        <v>lunes</v>
      </c>
      <c r="O1566" t="str">
        <v>M040 METRO RIOHACHA</v>
      </c>
      <c r="P1566" t="str">
        <v>RIOHACHA</v>
      </c>
      <c r="Q1566" t="str">
        <f>IF(ISBLANK(P1566),"0",(VLOOKUP(P1566,REGION,2,FALSE)))</f>
        <v>COSTA</v>
      </c>
      <c r="R1566" t="str">
        <v>Eduardo Rafael De armas Herrera</v>
      </c>
      <c r="S1566" t="e">
        <f>IF(ISBLANK(R1566),"0", VLOOKUP(R1566,PERSONAL,2,FALSE))</f>
        <v>#N/A</v>
      </c>
      <c r="T1566" t="str">
        <v>DIRECTO</v>
      </c>
      <c r="U1566">
        <v>0.4583333333333333</v>
      </c>
      <c r="V1566">
        <v>0.5416666666666666</v>
      </c>
      <c r="W1566">
        <f>V1566-U1566</f>
        <v>0.08333333333333331</v>
      </c>
      <c r="X1566">
        <v>1</v>
      </c>
      <c r="Y1566">
        <f>NETWORKDAYS(K1566,M1566)</f>
        <v>2</v>
      </c>
      <c r="Z1566" t="str">
        <f>IF(Y1566&lt;=2,"CUMPLE","NO CUMPLE")</f>
        <v>CUMPLE</v>
      </c>
      <c r="AB1566" t="str">
        <v>POR TICKET</v>
      </c>
      <c r="AC1566" t="str">
        <f>TEXT(M1566,"mmmm")</f>
        <v>abril</v>
      </c>
      <c r="AD1566" t="str">
        <f>TEXT(M1566,"yyyy")</f>
        <v>yyyy</v>
      </c>
      <c r="AE1566">
        <f>W1566*60*24</f>
        <v>119.99999999999997</v>
      </c>
      <c r="AF1566">
        <f>AE1566/60</f>
        <v>1.9999999999999996</v>
      </c>
      <c r="AG1566">
        <f>AE1566/60</f>
        <v>1.9999999999999996</v>
      </c>
      <c r="AH1566">
        <f>L1566-K1566</f>
        <v>0.004166666665696539</v>
      </c>
      <c r="AI1566">
        <f>AH1566*24*60</f>
        <v>5.999999998603016</v>
      </c>
      <c r="AJ1566">
        <f>75728*X1566</f>
        <v>75728</v>
      </c>
    </row>
    <row r="1567" xml:space="preserve">
      <c r="A1567">
        <v>1247477</v>
      </c>
      <c r="B1567" t="str">
        <v>INCIDENTE</v>
      </c>
      <c r="C1567" t="str">
        <v>CERRADO</v>
      </c>
      <c r="D1567" t="str">
        <v>TIENDA</v>
      </c>
      <c r="E1567" t="str">
        <v>BALANZA</v>
      </c>
      <c r="F1567" t="str">
        <v>BALANZA</v>
      </c>
      <c r="G1567" t="str">
        <v>BALANZA</v>
      </c>
      <c r="H1567" t="str" xml:space="preserve">
        <v xml:space="preserve">balanza colgante esta desconfigurada y al digitar e imprimir sale el tiquete en blanco; la balanza de mesa en platos preparados solo sale la mitad de la información al imprimir_x000d_
Indica la ubicacion de tu balanza en la tienda_x000d_
_x000d_
balanza colgante y de mesa de la sección de platos preparados</v>
      </c>
      <c r="I1567" t="str" xml:space="preserve">
        <v xml:space="preserve">Número Caso: 1247477_x000d_
Dirección: centro comercial suchiimma riohacha _x000d_
Ciudad: Riohacha La Guajira_x000d_
Usuario: Yeiris atencia_x000d_
Responsable Soporte: Wilson romero _x000d_
Celular: 3176390738_x000d_
Serial: B933093594_x000d_
Actividad a realizar: se requiere validación de balanza colgante los usuarios reportan que el etiquete sale en blanco</v>
      </c>
      <c r="J1567" t="str" xml:space="preserve">
        <v xml:space="preserve">Se realiza acompañamiento en la tienda y se realiza configuración de Balanza colgante y Balanza de mesa: _x000d_
la Balanza Colgante se requiere una parte para su funcionamiento se le informa al encargado de sistemas y este solicita la parte; en espera de parte para que quede en funcionamiento._x000d_
la Balanza de mesa de realiza la configuración correspondiente para que quede en total funcionamiento.</v>
      </c>
      <c r="K1567">
        <v>45751.72638888889</v>
      </c>
      <c r="L1567">
        <v>45751.729166666664</v>
      </c>
      <c r="M1567">
        <v>45754</v>
      </c>
      <c r="N1567" t="str">
        <f>TEXT(M1567, "DDDD")</f>
        <v>lunes</v>
      </c>
      <c r="O1567" t="str">
        <v>M040 METRO RIOHACHA</v>
      </c>
      <c r="P1567" t="str">
        <v>RIOHACHA</v>
      </c>
      <c r="Q1567" t="str">
        <f>IF(ISBLANK(P1567),"0",(VLOOKUP(P1567,REGION,2,FALSE)))</f>
        <v>COSTA</v>
      </c>
      <c r="R1567" t="str">
        <v>Eduardo Rafael De armas Herrera</v>
      </c>
      <c r="S1567" t="e">
        <f>IF(ISBLANK(R1567),"0", VLOOKUP(R1567,PERSONAL,2,FALSE))</f>
        <v>#N/A</v>
      </c>
      <c r="T1567" t="str">
        <v>DIRECTO</v>
      </c>
      <c r="U1567">
        <v>0.3333333333333333</v>
      </c>
      <c r="V1567">
        <v>0.4166666666666667</v>
      </c>
      <c r="W1567">
        <f>V1567-U1567</f>
        <v>0.08333333333333337</v>
      </c>
      <c r="X1567">
        <v>1</v>
      </c>
      <c r="Y1567">
        <f>NETWORKDAYS(K1567,M1567)</f>
        <v>2</v>
      </c>
      <c r="Z1567" t="str">
        <f>IF(Y1567&lt;=2,"CUMPLE","NO CUMPLE")</f>
        <v>CUMPLE</v>
      </c>
      <c r="AB1567" t="str">
        <v>POR TICKET</v>
      </c>
      <c r="AC1567" t="str">
        <f>TEXT(M1567,"mmmm")</f>
        <v>abril</v>
      </c>
      <c r="AD1567" t="str">
        <f>TEXT(M1567,"yyyy")</f>
        <v>yyyy</v>
      </c>
      <c r="AE1567">
        <f>W1567*60*24</f>
        <v>120.00000000000004</v>
      </c>
      <c r="AF1567">
        <f>AE1567/60</f>
        <v>2.000000000000001</v>
      </c>
      <c r="AG1567">
        <f>AE1567/60</f>
        <v>2.000000000000001</v>
      </c>
      <c r="AH1567">
        <f>L1567-K1567</f>
        <v>0.0027777777722803876</v>
      </c>
      <c r="AI1567">
        <f>AH1567*24*60</f>
        <v>3.999999992083758</v>
      </c>
      <c r="AJ1567">
        <f>75728*X1567</f>
        <v>75728</v>
      </c>
    </row>
    <row r="1568" xml:space="preserve">
      <c r="A1568">
        <v>1261318</v>
      </c>
      <c r="B1568" t="str">
        <v>SOLICITUD</v>
      </c>
      <c r="C1568" t="str">
        <v>CERRADO</v>
      </c>
      <c r="D1568" t="str">
        <v>TIENDA</v>
      </c>
      <c r="E1568" t="str">
        <v>POS</v>
      </c>
      <c r="F1568" t="str">
        <v>POS</v>
      </c>
      <c r="G1568" t="str">
        <v>POS</v>
      </c>
      <c r="H1568" t="str" xml:space="preserve">
        <v xml:space="preserve">se requiere instalación de punto de red para nuevo punto de e-commerce por movimiento por obras._x000d_
Área Afectada_x000d_
_x000d_
e-commerce_x000d_
_x000d_
Dispositivo Afectado_x000d_
_x000d_
computador</v>
      </c>
      <c r="I1568" t="str" xml:space="preserve">
        <v xml:space="preserve">buenas miguel me colabora con el tecnico de itsit para revision de cableado de computador de ecommerce que esta pasando la tienda y por el aire; esto por la remodelacion. _x000d_
Nombre de Líder Cencosud: stharlyn zuleta_x000d_
Celular Líder Cencosud: 3176578750_x000d_
Serial: computador de ecommerce- ubicacion atc._x000d_
Actividad a realizar: se requiere hacer revision de cableado de computador que se encuentra en el aire por remodelacion de la tienda; es para verificar si hay manera de conectar el computador en un punto de red cercano a atencion al cliente y no tener el cableado visible a los clientes. se adjuntan fotos de como se encuentra el cable.</v>
      </c>
      <c r="J1568" t="str">
        <v>Se procede a validar punto de red conectando teléfono IP ; el teléfono IP enciende en ese caso se procede a vaidar el punto en el sw con el área de  redes ; se configura el puerto en la vlan correcta y queda el equipo operativo; se quita el cable que solicitan retirar y se organiza cableado del equipo de ecommerce. Todo esto se informa a stharlyn zuleta  y se confirma con el usuario.</v>
      </c>
      <c r="K1568">
        <v>45751.47222222222</v>
      </c>
      <c r="L1568">
        <v>45751.76736111111</v>
      </c>
      <c r="M1568">
        <v>45755</v>
      </c>
      <c r="N1568" t="str">
        <f>TEXT(M1568, "DDDD")</f>
        <v>martes</v>
      </c>
      <c r="O1568" t="str">
        <v>J030 JUMBO EL LIMONAR</v>
      </c>
      <c r="P1568" t="str">
        <v>CALI</v>
      </c>
      <c r="Q1568" t="str">
        <f>IF(ISBLANK(P1568),"0",(VLOOKUP(P1568,REGION,2,FALSE)))</f>
        <v>OCCIDENTE</v>
      </c>
      <c r="R1568" t="str">
        <v>Sebastían Orozco Fajardo</v>
      </c>
      <c r="S1568" t="e">
        <f>IF(ISBLANK(R1568),"0", VLOOKUP(R1568,PERSONAL,2,FALSE))</f>
        <v>#N/A</v>
      </c>
      <c r="T1568" t="str">
        <v>DIRECTO</v>
      </c>
      <c r="U1568">
        <v>0.3541666666666667</v>
      </c>
      <c r="V1568">
        <v>0.5416666666666666</v>
      </c>
      <c r="W1568">
        <f>V1568-U1568</f>
        <v>0.18749999999999994</v>
      </c>
      <c r="X1568">
        <v>2</v>
      </c>
      <c r="Y1568">
        <f>NETWORKDAYS(K1568,M1568)</f>
        <v>3</v>
      </c>
      <c r="Z1568" t="str">
        <f>IF(Y1568&lt;=2,"CUMPLE","NO CUMPLE")</f>
        <v>NO CUMPLE</v>
      </c>
      <c r="AB1568" t="str">
        <v>POR TICKET</v>
      </c>
      <c r="AC1568" t="str">
        <f>TEXT(M1568,"mmmm")</f>
        <v>abril</v>
      </c>
      <c r="AD1568" t="str">
        <f>TEXT(M1568,"yyyy")</f>
        <v>yyyy</v>
      </c>
      <c r="AE1568">
        <f>W1568*60*24</f>
        <v>269.9999999999999</v>
      </c>
      <c r="AF1568">
        <f>AE1568/60</f>
        <v>4.499999999999998</v>
      </c>
      <c r="AG1568">
        <f>AE1568/60</f>
        <v>4.499999999999998</v>
      </c>
      <c r="AH1568">
        <f>L1568-K1568</f>
        <v>0.29513888889050577</v>
      </c>
      <c r="AI1568">
        <f>AH1568*24*60</f>
        <v>425.0000000023283</v>
      </c>
      <c r="AJ1568">
        <f>75728*X1568</f>
        <v>151456</v>
      </c>
    </row>
    <row r="1569" xml:space="preserve">
      <c r="A1569">
        <v>1267141</v>
      </c>
      <c r="B1569" t="str">
        <v>INCIDENTE</v>
      </c>
      <c r="C1569" t="str">
        <v>CERRADO</v>
      </c>
      <c r="D1569" t="str">
        <v>TIENDA</v>
      </c>
      <c r="E1569" t="str">
        <v>DESKTOP</v>
      </c>
      <c r="F1569" t="str">
        <v>DESKTOP</v>
      </c>
      <c r="G1569" t="str">
        <v>LENOVO</v>
      </c>
      <c r="H1569" t="str" xml:space="preserve">
        <v xml:space="preserve">Buena tarde!!! El día de hoy trabaje con mi pc hasta las 2pm y ahora que voy a ingresar de nuevo no tengo acceso a internet; verifico que todo este conectado; esta todo ok y luego lo reinicio; pero ahora no me deja ingresar; me sale el siguiente aviso "Error en la relacion de confianza entre la estación de trabajo y el dominio principal". Gracias!_x000d_
AREA EN DONDE SE UBICA EL EQUIPO_x000d_
_x000d_
Subgerente de Perecederos</v>
      </c>
      <c r="I1569" t="str" xml:space="preserve">
        <v xml:space="preserve">Buenos días. 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oficina comercial. (Subgerente de Perecederos)_x000d_
4.        Usuario: William David Arredondo Gomez_x000d_
5.        Actividad para realizar: El técnico deberá realizar la validación de conexión del computador con la red; deberá ingresar como administrador y subir el equipo al dominio; si no es posible y equipo sigue fuera de red; deberá formatear el equipo;   deberá llevar una USB con la imagen de Cencosud w10 y la aplicaciones básicas; antes de formatear si es el caso se debe validar si el hostname tiene licencias de office ; por favor el técnico que visite la tienda deberá conocer la operación de Cencosud. _x000d_
_x000d_
Gracias. </v>
      </c>
      <c r="J1569" t="str">
        <v>Se procede a revisar equipo validando que no permite unir al dominio cencosud y presenta problemas en la navegación; se procede a formatear equipo  realizando backup de el perfil de el usuario .se formatea y se configura nuevamente instalando todas las app y funciones de trabajo de el usuario; se confirma funcionamiento por parte de Edwind Bolaños quien verifica que el equipo ya se  encuentra en el dominio cencosud y responde ping.</v>
      </c>
      <c r="K1569">
        <v>45755.450694444444</v>
      </c>
      <c r="L1569">
        <v>45755.48819444444</v>
      </c>
      <c r="M1569">
        <v>45755</v>
      </c>
      <c r="N1569" t="str">
        <f>TEXT(M1569, "DDDD")</f>
        <v>martes</v>
      </c>
      <c r="O1569" t="str">
        <v>J013 JUMBO VALLE DEL LILI</v>
      </c>
      <c r="P1569" t="str">
        <v>CALI</v>
      </c>
      <c r="Q1569" t="str">
        <f>IF(ISBLANK(P1569),"0",(VLOOKUP(P1569,REGION,2,FALSE)))</f>
        <v>OCCIDENTE</v>
      </c>
      <c r="R1569" t="str">
        <v>Sebastían Orozco Fajardo</v>
      </c>
      <c r="S1569" t="e">
        <f>IF(ISBLANK(R1569),"0", VLOOKUP(R1569,PERSONAL,2,FALSE))</f>
        <v>#N/A</v>
      </c>
      <c r="T1569" t="str">
        <v>DIRECTO</v>
      </c>
      <c r="U1569">
        <v>0.5833333333333334</v>
      </c>
      <c r="V1569">
        <v>0.7291666666666666</v>
      </c>
      <c r="W1569">
        <f>V1569-U1569</f>
        <v>0.14583333333333326</v>
      </c>
      <c r="X1569" t="str">
        <v>1;5</v>
      </c>
      <c r="Y1569">
        <f>NETWORKDAYS(K1569,M1569)</f>
        <v>1</v>
      </c>
      <c r="Z1569" t="str">
        <f>IF(Y1569&lt;=2,"CUMPLE","NO CUMPLE")</f>
        <v>CUMPLE</v>
      </c>
      <c r="AB1569" t="str">
        <v>POR TICKET</v>
      </c>
      <c r="AC1569" t="str">
        <f>TEXT(M1569,"mmmm")</f>
        <v>abril</v>
      </c>
      <c r="AD1569" t="str">
        <f>TEXT(M1569,"yyyy")</f>
        <v>yyyy</v>
      </c>
      <c r="AE1569">
        <f>W1569*60*24</f>
        <v>209.99999999999991</v>
      </c>
      <c r="AF1569">
        <f>AE1569/60</f>
        <v>3.4999999999999987</v>
      </c>
      <c r="AG1569">
        <f>AE1569/60</f>
        <v>3.4999999999999987</v>
      </c>
      <c r="AH1569">
        <f>L1569-K1569</f>
        <v>0.03749999999854481</v>
      </c>
      <c r="AI1569">
        <f>AH1569*24*60</f>
        <v>53.999999997904524</v>
      </c>
      <c r="AJ1569" t="e">
        <f>75728*X1569</f>
        <v>#VALUE!</v>
      </c>
    </row>
    <row r="1570" xml:space="preserve">
      <c r="A1570">
        <v>1262606</v>
      </c>
      <c r="B1570" t="str">
        <v>SOLICITUD</v>
      </c>
      <c r="C1570" t="str">
        <v>CERRADO</v>
      </c>
      <c r="D1570" t="str">
        <v>TIENDA</v>
      </c>
      <c r="E1570" t="str">
        <v>DESKTOP</v>
      </c>
      <c r="F1570" t="str">
        <v>DESKTOP</v>
      </c>
      <c r="G1570" t="str">
        <v>DESKTOP</v>
      </c>
      <c r="H1570" t="str" xml:space="preserve">
        <v xml:space="preserve">buen dia: por favor me colabora para la instalación de computador en la sección de las oficinas y reparar la entrada de Jack ya que esta averiada. para poder quedar en red. muchas gracias. atento_x000d_
Área Afectada_x000d_
_x000d_
OFICINAS_x000d_
_x000d_
Dispositivo Afectado_x000d_
_x000d_
COMPUTADOR</v>
      </c>
      <c r="I1570"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oficina comercial. _x000d_
4.	Usuario: Andres Felipe Arango Hurtado_x000d_
5.	Actividad para realizar: El técnico deberá realizar el cambio del Jack el cual ya fue comprado por parte de la tienda; el técnico deberá garantizar que el equipo quede en red y sin novedad. _x000d_
_x000d_
Gracias. </v>
      </c>
      <c r="J1570" t="str">
        <v>Se realiza ponchado del punto de red ; se verifica en el rack D 25 y se detecta que el cable está desconectado se conecta y el equipo queda en red se  válida conexión con edwind bolaños  quedando el equipo operativo.</v>
      </c>
      <c r="K1570">
        <v>45755.65069444444</v>
      </c>
      <c r="L1570">
        <v>45755.73888888889</v>
      </c>
      <c r="M1570">
        <v>45755</v>
      </c>
      <c r="N1570" t="str">
        <f>TEXT(M1570, "DDDD")</f>
        <v>martes</v>
      </c>
      <c r="O1570" t="str">
        <v>J013 JUMBO VALLE DEL LILI</v>
      </c>
      <c r="P1570" t="str">
        <v>CALI</v>
      </c>
      <c r="Q1570" t="str">
        <f>IF(ISBLANK(P1570),"0",(VLOOKUP(P1570,REGION,2,FALSE)))</f>
        <v>OCCIDENTE</v>
      </c>
      <c r="R1570" t="str">
        <v>Sebastían Orozco Fajardo</v>
      </c>
      <c r="S1570" t="e">
        <f>IF(ISBLANK(R1570),"0", VLOOKUP(R1570,PERSONAL,2,FALSE))</f>
        <v>#N/A</v>
      </c>
      <c r="T1570" t="str">
        <v>DIRECTO</v>
      </c>
      <c r="U1570">
        <v>0.625</v>
      </c>
      <c r="V1570">
        <v>0.6458333333333334</v>
      </c>
      <c r="W1570">
        <f>V1570-U1570</f>
        <v>0.02083333333333337</v>
      </c>
      <c r="X1570">
        <v>1</v>
      </c>
      <c r="Y1570">
        <f>NETWORKDAYS(K1570,M1570)</f>
        <v>1</v>
      </c>
      <c r="Z1570" t="str">
        <f>IF(Y1570&lt;=2,"CUMPLE","NO CUMPLE")</f>
        <v>CUMPLE</v>
      </c>
      <c r="AB1570" t="str">
        <v>POR TICKET</v>
      </c>
      <c r="AC1570" t="str">
        <f>TEXT(M1570,"mmmm")</f>
        <v>abril</v>
      </c>
      <c r="AD1570" t="str">
        <f>TEXT(M1570,"yyyy")</f>
        <v>yyyy</v>
      </c>
      <c r="AE1570">
        <f>W1570*60*24</f>
        <v>30.000000000000053</v>
      </c>
      <c r="AF1570">
        <f>AE1570/60</f>
        <v>0.5000000000000009</v>
      </c>
      <c r="AG1570">
        <f>AE1570/60</f>
        <v>0.5000000000000009</v>
      </c>
      <c r="AH1570">
        <f>L1570-K1570</f>
        <v>0.08819444444816327</v>
      </c>
      <c r="AI1570">
        <f>AH1570*24*60</f>
        <v>127.0000000053551</v>
      </c>
      <c r="AJ1570">
        <f>75728*X1570</f>
        <v>75728</v>
      </c>
    </row>
    <row r="1571" xml:space="preserve">
      <c r="A1571">
        <v>1266916</v>
      </c>
      <c r="B1571" t="str">
        <v>INCIDENTE</v>
      </c>
      <c r="C1571" t="str">
        <v>CERRADO</v>
      </c>
      <c r="D1571" t="str">
        <v>TIENDA</v>
      </c>
      <c r="E1571" t="str">
        <v>DESKTOP</v>
      </c>
      <c r="F1571" t="str">
        <v>DESKTOP</v>
      </c>
      <c r="G1571" t="str">
        <v>DESKTOP</v>
      </c>
      <c r="H1571" t="str">
        <v>Buenas tardes; Solicito por favor su colaboración para revisar el portátil del Gerente de Popayan esta fuera del dominio Muchas gracias</v>
      </c>
      <c r="I1571" t="str" xml:space="preserve">
        <v xml:space="preserve">buenas miguel me colabora con el tecnico de isit para revision de portatil del gerente._x000d_
Nombre de Líder Cencosud: stharlyn zuleta	_x000d_
Celular Líder Cencosud:3176578750_x000d_
Serial: computador portatil de gerente local hostname j036900nt104_x000d_
Actividad a realizar: se requiere volver a ingresar el portatil al dominio cencosud.corp se debe tener el archivo cencojoin para windows 11 y tambien llevar la memoria usb con hirens boot para borrar clave de administrador. el portatil esta generando mensaje de error en la relacion de confianza entre la estacion de trabajo y el dominio principal.</v>
      </c>
      <c r="J1571" t="str" xml:space="preserve">
        <v xml:space="preserve">Visita 1 el 08/04/2025_x000d_
SE REALIZA RESTAURACION DE EQUIPOS YA QUE POR MEDIO DE UN CORREO ELECTRONICO FUERON INFECTADOS POR VIRUS; LO CUAL CONLLEVA A BLOQUEAR LOS EQUIPOS DE GERENCIA SUBGERENCIA Y ASISTENTE; SE REALIZA EL PROCEDIMIENTO DE RESTAURACION DE GERENCIA EL CUAL PERMITE EL DESBLOQUEO DEL EQUIPO PERO POSTERIOR A ESO GENERA DE NUEVO EL BLOQUEO; SE DECIDE CON SOPORTE REALIZAR UN FORMATEO DE LOS 3 EQUIPOS; PROGRAMADO PARA EL DIA DE MAÑANA 9 DE ABRIL ; YA QUE POR SOLICITUD DE GERENCIA EL REQUIERE RETIRAR TODA SU INFORMACION EN EL DISCO DURO PERSONAL. DE IGUAL MANERA EL EQUIPO DE SUBGERENCIA Y DEL ASISTENTE TAMBIEN REQUIERE FORMATE0; PARA LA GENERACION DE LA IMAGEN DEL SISTEMA OPERATIVO NO FUE POSIBLE REALIZAR LA DESCARGA EN SITIO POR PROBLEMAS DE RED</v>
      </c>
      <c r="K1571">
        <v>45755.38263888889</v>
      </c>
      <c r="L1571">
        <v>45755.436111111114</v>
      </c>
      <c r="M1571">
        <v>45755</v>
      </c>
      <c r="N1571" t="str">
        <f>TEXT(M1571, "DDDD")</f>
        <v>martes</v>
      </c>
      <c r="O1571" t="str">
        <v>J036 JUMBO POPAYAN CAMPANARIO</v>
      </c>
      <c r="P1571" t="str">
        <v>POPAYAN</v>
      </c>
      <c r="Q1571" t="str">
        <f>IF(ISBLANK(P1571),"0",(VLOOKUP(P1571,REGION,2,FALSE)))</f>
        <v>OCCIDENTE</v>
      </c>
      <c r="R1571" t="str">
        <v>Cristian Andres Llantén Dulce</v>
      </c>
      <c r="S1571" t="e">
        <f>IF(ISBLANK(R1571),"0", VLOOKUP(R1571,PERSONAL,2,FALSE))</f>
        <v>#N/A</v>
      </c>
      <c r="T1571" t="str">
        <v>CFS</v>
      </c>
      <c r="U1571">
        <v>0.4791666666666667</v>
      </c>
      <c r="V1571">
        <v>0.625</v>
      </c>
      <c r="W1571">
        <f>V1571-U1571</f>
        <v>0.14583333333333331</v>
      </c>
      <c r="X1571" t="str">
        <v>1;5</v>
      </c>
      <c r="Y1571">
        <f>NETWORKDAYS(K1571,M1571)</f>
        <v>1</v>
      </c>
      <c r="Z1571" t="str">
        <f>IF(Y1571&lt;=2,"CUMPLE","NO CUMPLE")</f>
        <v>CUMPLE</v>
      </c>
      <c r="AB1571" t="str">
        <v>POR TICKET</v>
      </c>
      <c r="AC1571" t="str">
        <f>TEXT(M1571,"mmmm")</f>
        <v>abril</v>
      </c>
      <c r="AD1571" t="str">
        <f>TEXT(M1571,"yyyy")</f>
        <v>yyyy</v>
      </c>
      <c r="AE1571">
        <f>W1571*60*24</f>
        <v>209.99999999999994</v>
      </c>
      <c r="AF1571">
        <f>AE1571/60</f>
        <v>3.499999999999999</v>
      </c>
      <c r="AG1571">
        <f>AE1571/60</f>
        <v>3.499999999999999</v>
      </c>
      <c r="AH1571">
        <f>L1571-K1571</f>
        <v>0.053472222221898846</v>
      </c>
      <c r="AI1571">
        <f>AH1571*24*60</f>
        <v>76.99999999953434</v>
      </c>
      <c r="AJ1571" t="e">
        <f>75728*X1571</f>
        <v>#VALUE!</v>
      </c>
    </row>
    <row r="1572" xml:space="preserve">
      <c r="A1572">
        <v>1255280</v>
      </c>
      <c r="B1572" t="str">
        <v>SOLICITUD</v>
      </c>
      <c r="C1572" t="str">
        <v>CERRADO</v>
      </c>
      <c r="D1572" t="str">
        <v>TIENDA</v>
      </c>
      <c r="E1572" t="str">
        <v>BALANZA</v>
      </c>
      <c r="F1572" t="str">
        <v>BALANZA</v>
      </c>
      <c r="G1572" t="str">
        <v>BALANZA</v>
      </c>
      <c r="H1572" t="str">
        <v>Buen Dia Agradezco su colaboración con revisión de la impresora de zebra del rollo de fruver por que se desperdicia mucho papel AD-120243</v>
      </c>
      <c r="I1572" t="str" xml:space="preserve">
        <v xml:space="preserve">1.      Nombre de Líder Cencosud: CELSO NIEBLES / ALVEIRO HOYOS_x000d_
_x000d_
2.      Celular Líder Cencosud: 3176386768_x000d_
_x000d_
3.      Serial: XXRBC195294742 - 52N210800132 - 52N210800090_x000d_
_x000d_
4.      Actividad a realizar: mantenimiento preventivo de las impresoras zebra [Limpieza general]</v>
      </c>
      <c r="J1572" t="str" xml:space="preserve">
        <v xml:space="preserve">Se realiza visita en sitio y se evidencia que las impresiones de marcación Zebra están sucias y con mucho polvo. Se requiere mantenimiento preventivo._x000d_
_x000d_
Se realiza mantenimiento preventivo a las impresoras de seriales. Serial: XXRBC195294742 - 52N210800132 - 52N210800090 la terminada en 132 se le realiza una calibración de papel ya que estaba generando errores al imprimir; se hacen pruebas de funcionamiento en compañía de la usuaria y esta da su aprobación de satisfacción con la firma del acta. Impresora se dejan operativas y funcional.</v>
      </c>
      <c r="K1572">
        <v>45754.388194444444</v>
      </c>
      <c r="L1572">
        <v>45754.629166666666</v>
      </c>
      <c r="M1572">
        <v>45756</v>
      </c>
      <c r="N1572" t="str">
        <f>TEXT(M1572, "DDDD")</f>
        <v>miércoles</v>
      </c>
      <c r="O1572" t="str">
        <v>J185 JUMBO YOPAL</v>
      </c>
      <c r="P1572" t="str">
        <v>YOPAL</v>
      </c>
      <c r="Q1572" t="str">
        <f>IF(ISBLANK(P1572),"0",(VLOOKUP(P1572,REGION,2,FALSE)))</f>
        <v>ORIENTE</v>
      </c>
      <c r="R1572" t="str">
        <v>PABLO ANDRES BALANTA GOMEZ</v>
      </c>
      <c r="S1572">
        <f>IF(ISBLANK(R1572),"0", VLOOKUP(R1572,PERSONAL,2,FALSE))</f>
        <v>1111739227</v>
      </c>
      <c r="T1572" t="str">
        <v>DIRECTO</v>
      </c>
      <c r="U1572">
        <v>0.2916666666666667</v>
      </c>
      <c r="V1572">
        <v>0.375</v>
      </c>
      <c r="W1572">
        <f>V1572-U1572</f>
        <v>0.08333333333333331</v>
      </c>
      <c r="X1572">
        <v>1</v>
      </c>
      <c r="Y1572">
        <f>NETWORKDAYS(K1572,M1572)</f>
        <v>3</v>
      </c>
      <c r="Z1572" t="str">
        <f>IF(Y1572&lt;=2,"CUMPLE","NO CUMPLE")</f>
        <v>NO CUMPLE</v>
      </c>
      <c r="AB1572" t="str">
        <v>POR TICKET</v>
      </c>
      <c r="AC1572" t="str">
        <f>TEXT(M1572,"mmmm")</f>
        <v>abril</v>
      </c>
      <c r="AD1572" t="str">
        <f>TEXT(M1572,"yyyy")</f>
        <v>yyyy</v>
      </c>
      <c r="AE1572">
        <f>W1572*60*24</f>
        <v>119.99999999999997</v>
      </c>
      <c r="AF1572">
        <f>AE1572/60</f>
        <v>1.9999999999999996</v>
      </c>
      <c r="AG1572">
        <f>AE1572/60</f>
        <v>1.9999999999999996</v>
      </c>
      <c r="AH1572">
        <f>L1572-K1572</f>
        <v>0.24097222222189885</v>
      </c>
      <c r="AI1572">
        <f>AH1572*24*60</f>
        <v>346.99999999953434</v>
      </c>
      <c r="AJ1572">
        <f>75728*X1572</f>
        <v>75728</v>
      </c>
    </row>
    <row r="1573" xml:space="preserve">
      <c r="A1573">
        <v>1268056</v>
      </c>
      <c r="B1573" t="str">
        <v>INCIDENTE</v>
      </c>
      <c r="C1573" t="str">
        <v>CERRADO</v>
      </c>
      <c r="D1573" t="str">
        <v>TIENDA</v>
      </c>
      <c r="E1573" t="str">
        <v>IMPRESORA</v>
      </c>
      <c r="F1573" t="str">
        <v>IMPRESORA</v>
      </c>
      <c r="G1573" t="str">
        <v>IMPRESORA</v>
      </c>
      <c r="H1573" t="str" xml:space="preserve">
        <v xml:space="preserve">buenos días tienda metro montería me colaboran con la siguiente novedad en la pos #1 la impresora no conecta con la caja solicitamos revisión quedamos atento gracias._x000d_
numero de caja_x000d_
_x000d_
1</v>
      </c>
      <c r="I1573" t="str" xml:space="preserve">
        <v xml:space="preserve">buenos días tienda metro montería me colaboran con la siguiente novedad en la pos #1 la impresora no conecta con la caja solicitamos revisión quedamos atento gracias._x000d_
numero de caja_x000d_
_x000d_
1</v>
      </c>
      <c r="J1573" t="str">
        <v>Indica que la impresora genera un error ya que la pos indica que no esta conectada; se procede a realizar la validación de los cables de energía; asi mismo se desconecta y se conectada reiniciando; asi mismos se realiza pruebas con la impresora cuando se realiza pruebas esta esta funcionando; se espera un tiempo para realizar nuevamente pruebas y la impresora esta operativa; se entrega operativa la impresora y funcional la pos.</v>
      </c>
      <c r="K1573">
        <v>45755.58194444444</v>
      </c>
      <c r="L1573">
        <v>45755.688888888886</v>
      </c>
      <c r="M1573">
        <v>45756</v>
      </c>
      <c r="N1573" t="str">
        <f>TEXT(M1573, "DDDD")</f>
        <v>miércoles</v>
      </c>
      <c r="O1573" t="str" xml:space="preserve">
        <v xml:space="preserve">M085 METRO MONTERIA_x000d_
_x000d_
</v>
      </c>
      <c r="P1573" t="str">
        <v>MONTERIA</v>
      </c>
      <c r="Q1573" t="str">
        <f>IF(ISBLANK(P1573),"0",(VLOOKUP(P1573,REGION,2,FALSE)))</f>
        <v>COSTA</v>
      </c>
      <c r="R1573" t="str">
        <v>Sharon Yaneth Kerguelen Wilches</v>
      </c>
      <c r="S1573">
        <f>IF(ISBLANK(R1573),"0", VLOOKUP(R1573,PERSONAL,2,FALSE))</f>
        <v>1067917448</v>
      </c>
      <c r="T1573" t="str">
        <v>DIRECTO</v>
      </c>
      <c r="U1573">
        <v>0.3333333333333333</v>
      </c>
      <c r="V1573">
        <v>0.4166666666666667</v>
      </c>
      <c r="W1573">
        <f>V1573-U1573</f>
        <v>0.08333333333333337</v>
      </c>
      <c r="X1573">
        <v>1</v>
      </c>
      <c r="Y1573">
        <f>NETWORKDAYS(K1573,M1573)</f>
        <v>2</v>
      </c>
      <c r="Z1573" t="str">
        <f>IF(Y1573&lt;=2,"CUMPLE","NO CUMPLE")</f>
        <v>CUMPLE</v>
      </c>
      <c r="AB1573" t="str">
        <v>POR TICKET</v>
      </c>
      <c r="AC1573" t="str">
        <f>TEXT(M1573,"mmmm")</f>
        <v>abril</v>
      </c>
      <c r="AD1573" t="str">
        <f>TEXT(M1573,"yyyy")</f>
        <v>yyyy</v>
      </c>
      <c r="AE1573">
        <f>W1573*60*24</f>
        <v>120.00000000000004</v>
      </c>
      <c r="AF1573">
        <f>AE1573/60</f>
        <v>2.000000000000001</v>
      </c>
      <c r="AG1573">
        <f>AE1573/60</f>
        <v>2.000000000000001</v>
      </c>
      <c r="AH1573">
        <f>L1573-K1573</f>
        <v>0.10694444444379769</v>
      </c>
      <c r="AI1573">
        <f>AH1573*24*60</f>
        <v>153.99999999906868</v>
      </c>
      <c r="AJ1573">
        <f>75728*X1573</f>
        <v>75728</v>
      </c>
    </row>
    <row r="1574" xml:space="preserve">
      <c r="A1574">
        <v>1267762</v>
      </c>
      <c r="B1574" t="str">
        <v>SOLICITUD</v>
      </c>
      <c r="C1574" t="str">
        <v>CERRADO</v>
      </c>
      <c r="D1574" t="str">
        <v>TIENDA</v>
      </c>
      <c r="E1574" t="str">
        <v>POS</v>
      </c>
      <c r="F1574" t="str">
        <v>POS</v>
      </c>
      <c r="G1574" t="str">
        <v>POS</v>
      </c>
      <c r="H1574" t="str" xml:space="preserve">
        <v xml:space="preserve">buen día; por favor me colaboración visita técnica para realizar el movimiento de las pos 4 y 6 para que queden en el lugar que corresponde._x000d_
numero de caja pos_x000d_
_x000d_
4;6</v>
      </c>
      <c r="I1574" t="str" xml:space="preserve">
        <v xml:space="preserve">buen día; por favor me colaboración visita técnica para realizar el movimiento de las pos 4 y 6 para que queden en el lugar que corresponde._x000d_
numero de caja pos_x000d_
_x000d_
4;6</v>
      </c>
      <c r="J1574" t="str" xml:space="preserve">
        <v xml:space="preserve">Solución de Ticket 1267762 TIENDA: M179 METRO PITALITO_x000d_
TIPO: Movimiento de POS 4 Y 6_x000d_
SERIALES: _x000d_
POS 4: 20-63642842 _x000d_
POS 6: 20-63642797 _x000d_
HORA DE ENTRADA: 8:08 AM HORA DE SALIDA: 10:45 AM SOLUCIÓN: Se procedió a identificar los equipos para hacer el movimiento. Se tomó la _x000d_
POS 4 ubicada en ATC; se apagó y se desconectaron sus cables para realizar el cambio así como a la POS 6 ubicada en línea de caja. Se _x000d_
intercambiaron y se volvieron a conectar de la misma manera en que estaban conectadas anteriormente. Al reiniciarlas la POS 6 enciende sin _x000d_
ningún problema y se realiza prueba con la supervisora de caja LEYDY verificando su funcionalidad. En el caso de la POS 4 enciende sin problema _x000d_
por lo que se procede a realizar prueba con la supervisora de caja LEYDY identificando que aunque funciona sin ningún problema uno de los _x000d_
datafonos presenta un fallo; específicamente el datafono de CREDIBANCO al aparecer en pantalla un error que dice "NO PERMITIDO. EL PINPAD NO _x000d_
SE ENCUENTRA CONECTADO". Al identificar esto se revisa la conexión del cable a la POS y todas sus partes hasta el datafono; identificando que se _x000d_
encuentran bien conectadas por lo que se continua haciendo un reinicio de ARS. Al no resolverse el problema se vuelve a revisar el cableado; se _x000d_
organiza y ordena mejor y se reinicia la POS sin mejores resultados. En apoyo con soporte Cencosud se identifica que hay un puerto ingenico 5000 _x000d_
el cual debe ser habilitado por mesas especializadas; por lo que se informa al jefe RAFAEL ACOSTA el cual indica que si uno de los dos datafonos _x000d_
funciona se use de esta forma en lo que mesas especializadas puede resolver el fallo y se informe a la supervisora de cajas.</v>
      </c>
      <c r="K1574">
        <v>45755.58194444444</v>
      </c>
      <c r="L1574">
        <v>45755.69652777778</v>
      </c>
      <c r="M1574">
        <v>45756</v>
      </c>
      <c r="N1574" t="str">
        <f>TEXT(M1574, "DDDD")</f>
        <v>miércoles</v>
      </c>
      <c r="O1574" t="str">
        <v>M179 METRO PITALITO</v>
      </c>
      <c r="P1574" t="str">
        <v>PITALITO</v>
      </c>
      <c r="Q1574" t="str">
        <f>IF(ISBLANK(P1574),"0",(VLOOKUP(P1574,REGION,2,FALSE)))</f>
        <v>OCCIDENTE</v>
      </c>
      <c r="R1574" t="str">
        <v>MIchael Smit Villabon Trujillo</v>
      </c>
      <c r="S1574" t="e">
        <f>IF(ISBLANK(R1574),"0", VLOOKUP(R1574,PERSONAL,2,FALSE))</f>
        <v>#N/A</v>
      </c>
      <c r="T1574" t="str">
        <v>ALIADO</v>
      </c>
      <c r="U1574">
        <v>0.3388888888888889</v>
      </c>
      <c r="V1574">
        <v>0.4479166666666667</v>
      </c>
      <c r="W1574">
        <f>V1574-U1574</f>
        <v>0.10902777777777778</v>
      </c>
      <c r="X1574">
        <v>1</v>
      </c>
      <c r="Y1574">
        <f>NETWORKDAYS(K1574,M1574)</f>
        <v>2</v>
      </c>
      <c r="Z1574" t="str">
        <f>IF(Y1574&lt;=2,"CUMPLE","NO CUMPLE")</f>
        <v>CUMPLE</v>
      </c>
      <c r="AB1574" t="str">
        <v>POR TICKET</v>
      </c>
      <c r="AC1574" t="str">
        <f>TEXT(M1574,"mmmm")</f>
        <v>abril</v>
      </c>
      <c r="AD1574" t="str">
        <f>TEXT(M1574,"yyyy")</f>
        <v>yyyy</v>
      </c>
      <c r="AE1574">
        <f>W1574*60*24</f>
        <v>157</v>
      </c>
      <c r="AF1574">
        <f>AE1574/60</f>
        <v>2.6166666666666667</v>
      </c>
      <c r="AG1574">
        <f>AE1574/60</f>
        <v>2.6166666666666667</v>
      </c>
      <c r="AH1574">
        <f>L1574-K1574</f>
        <v>0.11458333333575865</v>
      </c>
      <c r="AI1574">
        <f>AH1574*24*60</f>
        <v>165.00000000349246</v>
      </c>
      <c r="AJ1574">
        <f>75728*X1574</f>
        <v>75728</v>
      </c>
    </row>
    <row r="1575" xml:space="preserve">
      <c r="A1575">
        <v>1175126</v>
      </c>
      <c r="B1575" t="str">
        <v>INCIDENTE</v>
      </c>
      <c r="C1575" t="str">
        <v>CERRADO</v>
      </c>
      <c r="D1575" t="str">
        <v>TIENDA</v>
      </c>
      <c r="E1575" t="str">
        <v>BALANZA</v>
      </c>
      <c r="F1575" t="str">
        <v>BALANZA</v>
      </c>
      <c r="G1575" t="str">
        <v>BALANZA</v>
      </c>
      <c r="H1575" t="str" xml:space="preserve">
        <v xml:space="preserve">Buenos días; bascula colgante de carnicería no funciona. Gracias!_x000d_
Indica la ubicacion de tu balanza en la tienda_x000d_
_x000d_
Carniceria</v>
      </c>
      <c r="I1575" t="str" xml:space="preserve">
        <v xml:space="preserve">Buenos días; bascula colgante de carnicería no funciona. Gracias!_x000d_
Indica la ubicacion de tu balanza en la tienda_x000d_
_x000d_
Carniceria</v>
      </c>
      <c r="J1575" t="str" xml:space="preserve">
        <v xml:space="preserve">SE REALIZA LA REVISIÓN DE LA BÁSCULA DE CARNE EN LA CUAL SE REALIZA LA INSTALACIÓN DE UN CABEZAL DE IMPRESIÓN _x000d_
NUEVO PERO AL HACER PRUEBAS SE NOTA QUE LAS IMPRESIONES SALEN MALAS CON MANCHAS NEGRAS SE VALIDA Y SE _x000d_
NOTA QUE EL FLEX ESTÁ DAÑADO POR LO CUAL SE VALÍA EN LA OFICINA SE ENCUENTRA UNO NUEVO Y SE CAMBIA POR _x000d_
ESTE SE REALIZAN POR EL FUNCIONAMIENTO NOTANDO QUE IMPRIME PERFECTAMENTE</v>
      </c>
      <c r="K1575">
        <v>45754.384722222225</v>
      </c>
      <c r="L1575">
        <v>45754.71388888889</v>
      </c>
      <c r="M1575">
        <v>45756</v>
      </c>
      <c r="N1575" t="str">
        <f>TEXT(M1575, "DDDD")</f>
        <v>miércoles</v>
      </c>
      <c r="O1575" t="str" xml:space="preserve">
        <v xml:space="preserve">J045 JUMBO AV.DEL FERROCARRIL SANTA MARTA_x000d_
_x000d_
</v>
      </c>
      <c r="P1575" t="str">
        <v>SANTA MARTA</v>
      </c>
      <c r="Q1575" t="str">
        <f>IF(ISBLANK(P1575),"0",(VLOOKUP(P1575,REGION,2,FALSE)))</f>
        <v>COSTA</v>
      </c>
      <c r="R1575" t="str">
        <v>ELIAS MANUEL ANGARITA CARMONA</v>
      </c>
      <c r="S1575" t="e">
        <f>IF(ISBLANK(R1575),"0", VLOOKUP(R1575,PERSONAL,2,FALSE))</f>
        <v>#N/A</v>
      </c>
      <c r="T1575" t="str">
        <v>DIRECTO</v>
      </c>
      <c r="U1575">
        <v>0.3333333333333333</v>
      </c>
      <c r="V1575">
        <v>0.5</v>
      </c>
      <c r="W1575">
        <f>V1575-U1575</f>
        <v>0.16666666666666669</v>
      </c>
      <c r="X1575">
        <v>2</v>
      </c>
      <c r="Y1575">
        <f>NETWORKDAYS(K1575,M1575)</f>
        <v>3</v>
      </c>
      <c r="Z1575" t="str">
        <f>IF(Y1575&lt;=2,"CUMPLE","NO CUMPLE")</f>
        <v>NO CUMPLE</v>
      </c>
      <c r="AB1575" t="str">
        <v>POR TICKET</v>
      </c>
      <c r="AC1575" t="str">
        <f>TEXT(M1575,"mmmm")</f>
        <v>abril</v>
      </c>
      <c r="AD1575" t="str">
        <f>TEXT(M1575,"yyyy")</f>
        <v>yyyy</v>
      </c>
      <c r="AE1575">
        <f>W1575*60*24</f>
        <v>240.00000000000006</v>
      </c>
      <c r="AF1575">
        <f>AE1575/60</f>
        <v>4.000000000000001</v>
      </c>
      <c r="AG1575">
        <f>AE1575/60</f>
        <v>4.000000000000001</v>
      </c>
      <c r="AH1575">
        <f>L1575-K1575</f>
        <v>0.32916666666278616</v>
      </c>
      <c r="AI1575">
        <f>AH1575*24*60</f>
        <v>473.99999999441206</v>
      </c>
      <c r="AJ1575">
        <f>75728*X1575</f>
        <v>151456</v>
      </c>
    </row>
    <row r="1576" xml:space="preserve">
      <c r="A1576">
        <v>1266222</v>
      </c>
      <c r="B1576" t="str">
        <v>SOLICITUD</v>
      </c>
      <c r="C1576" t="str">
        <v>CERRADO</v>
      </c>
      <c r="D1576" t="str">
        <v>TIENDA</v>
      </c>
      <c r="E1576" t="str">
        <v>POS</v>
      </c>
      <c r="F1576" t="str">
        <v>POS</v>
      </c>
      <c r="G1576" t="str">
        <v>POS</v>
      </c>
      <c r="H1576" t="str" xml:space="preserve">
        <v xml:space="preserve">Buenos días; agradezco por favor de su ayuda con el movimiento de la pos que esta ubicada al ingreso de la tienda (antena 2); se requiere que se cambie a otro mueble que se encuentra disponible en la tienda._x000d_
numero de caja pos_x000d_
_x000d_
CAJA 7</v>
      </c>
      <c r="I1576"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ingreso a la tienda_x000d_
4.	Usuario: Maria Isabel Gomez Campo_x000d_
5.	Actividad para realizar: El técnico deberá realizar el cambio de la pos No7 a otro mueble según solicitud; por lo tanto deberá solicitar con mesas especializadas el apagado de la pos (Jefe de cajas); se deberá desconectar la pos y demás periféricos con mucho cuidado; una vez ubicada la pos en el nuevo mueble se deberá conectar nuevamente los periféricos; deberá encender la pos validar que todo quede operativo con la jefe o la persona de cajas de la tienda; también se debe dejar los cables arreglados y ordenados; se solicita el envió de un técnico que conozca de la operación de Cencosud. _x000d_
_x000d_
Gracias. </v>
      </c>
      <c r="J1576" t="str" xml:space="preserve">
        <v xml:space="preserve">Solución del ticket número 1266222_x000d_
TIENDA: M075 METRO SIMON BOLIVAR_x000d_
TIPO: POS_x000d_
HORA DE ENTRADA: 10:00:00 a. m._x000d_
HORA DE SALIDA: 12:40:00 p. m._x000d_
SOLUCION:_x000d_
Hago ingreso en la tienda; busco directamente el mueble donde se colocará la POS; se realiza su respectiva limpieza y ubicación del mueble donde _x000d_
será ubicado; a la vez procedemos a revisar el puerto de red; después de eso pedimos que desocupen la POS 7 para poder hacer el respectivo _x000d_
cambio; apenas lo hacen; procedemos a desconectar absolutamente todo; datáfono; cpu; impresora; escáner; procedo a llevarlo al otro mueble; _x000d_
hay un datáfono que no estaba funcionando bien; se le reporta al líder y ya es algo del proveedor; procedo a hacer las respectivas pruebas; a la vez _x000d_
organizo el cableado y todo finalizado correctamente</v>
      </c>
      <c r="K1576">
        <v>45754.618055555555</v>
      </c>
      <c r="L1576">
        <v>45754.69930555556</v>
      </c>
      <c r="M1576">
        <v>45756</v>
      </c>
      <c r="N1576" t="str">
        <f>TEXT(M1576, "DDDD")</f>
        <v>miércoles</v>
      </c>
      <c r="O1576" t="str">
        <v>M075 METRO SIMON BOLIVAR</v>
      </c>
      <c r="P1576" t="str">
        <v>CALI</v>
      </c>
      <c r="Q1576" t="str">
        <f>IF(ISBLANK(P1576),"0",(VLOOKUP(P1576,REGION,2,FALSE)))</f>
        <v>OCCIDENTE</v>
      </c>
      <c r="R1576" t="str">
        <v>MIchael Smit Villabon Trujillo</v>
      </c>
      <c r="S1576" t="e">
        <f>IF(ISBLANK(R1576),"0", VLOOKUP(R1576,PERSONAL,2,FALSE))</f>
        <v>#N/A</v>
      </c>
      <c r="T1576" t="str">
        <v>ALIADO</v>
      </c>
      <c r="U1576">
        <v>0.4166666666666667</v>
      </c>
      <c r="V1576">
        <v>0.5277777777777778</v>
      </c>
      <c r="W1576">
        <f>V1576-U1576</f>
        <v>0.1111111111111111</v>
      </c>
      <c r="X1576">
        <v>1</v>
      </c>
      <c r="Y1576">
        <f>NETWORKDAYS(K1576,M1576)</f>
        <v>3</v>
      </c>
      <c r="Z1576" t="str">
        <f>IF(Y1576&lt;=2,"CUMPLE","NO CUMPLE")</f>
        <v>NO CUMPLE</v>
      </c>
      <c r="AB1576" t="str">
        <v>POR TICKET</v>
      </c>
      <c r="AC1576" t="str">
        <f>TEXT(M1576,"mmmm")</f>
        <v>abril</v>
      </c>
      <c r="AD1576" t="str">
        <f>TEXT(M1576,"yyyy")</f>
        <v>yyyy</v>
      </c>
      <c r="AE1576">
        <f>W1576*60*24</f>
        <v>160</v>
      </c>
      <c r="AF1576">
        <f>AE1576/60</f>
        <v>2.6666666666666665</v>
      </c>
      <c r="AG1576">
        <f>AE1576/60</f>
        <v>2.6666666666666665</v>
      </c>
      <c r="AH1576">
        <f>L1576-K1576</f>
        <v>0.08125000000291038</v>
      </c>
      <c r="AI1576">
        <f>AH1576*24*60</f>
        <v>117.00000000419095</v>
      </c>
      <c r="AJ1576">
        <f>75728*X1576</f>
        <v>75728</v>
      </c>
    </row>
    <row r="1577">
      <c r="A1577">
        <v>1269784</v>
      </c>
      <c r="B1577" t="str">
        <v>INCIDENTE</v>
      </c>
      <c r="C1577" t="str">
        <v>ABIERTO</v>
      </c>
      <c r="D1577" t="str">
        <v>TIENDA</v>
      </c>
      <c r="E1577" t="str">
        <v>POS</v>
      </c>
      <c r="F1577" t="str">
        <v>POS</v>
      </c>
      <c r="G1577" t="str">
        <v>POS</v>
      </c>
      <c r="H1577" t="str">
        <v>pendiente 02 parqueadero; en la pos 4 se configuro un código de barras para pagar el parqueadero; necesitamos saber si el código de barras funciona en el parqueadero</v>
      </c>
      <c r="I1577" t="str">
        <v>pendiente 02 parqueadero; en la pos 4 se configuro un código de barras para pagar el parqueadero; necesitamos saber si el código de barras funciona en el parqueadero</v>
      </c>
      <c r="J1577" t="str">
        <v>se realiza visita en sitio; para la realización de la actividad. Jefe de caja procede a realizar apertura y facturación en la pos 4; caja donde fue configurado el código de barra para pagar el parqueadero; una vez hecha la factura se hace acompañamiento al cliente hasta el punto de pago del parqueadero; donde se evidenció que no registro el código de barra  de la factura en la máquina. Se le  pregunta a la colaboradora si la máquina está confirmada en COM 128 y esta actualizada confirmando que si. Se le indica al soporte remoto que el código no está funcionando. Se da por culminada la labor con la novedad anteriormente dicha.</v>
      </c>
      <c r="K1577">
        <v>45756.36319444444</v>
      </c>
      <c r="L1577">
        <v>45756.370833333334</v>
      </c>
      <c r="M1577">
        <v>45756</v>
      </c>
      <c r="N1577" t="str">
        <f>TEXT(M1577, "DDDD")</f>
        <v>miércoles</v>
      </c>
      <c r="O1577" t="str">
        <v>J185 JUMBO YOPAL</v>
      </c>
      <c r="P1577" t="str">
        <v>YOPAL</v>
      </c>
      <c r="Q1577" t="str">
        <f>IF(ISBLANK(P1577),"0",(VLOOKUP(P1577,REGION,2,FALSE)))</f>
        <v>ORIENTE</v>
      </c>
      <c r="R1577" t="str">
        <v>PABLO ANDRES BALANTA GOMEZ</v>
      </c>
      <c r="S1577">
        <f>IF(ISBLANK(R1577),"0", VLOOKUP(R1577,PERSONAL,2,FALSE))</f>
        <v>1111739227</v>
      </c>
      <c r="T1577" t="str">
        <v>DIRECTO</v>
      </c>
      <c r="U1577">
        <v>0.375</v>
      </c>
      <c r="V1577">
        <v>0.4166666666666667</v>
      </c>
      <c r="W1577">
        <f>V1577-U1577</f>
        <v>0.041666666666666685</v>
      </c>
      <c r="X1577">
        <v>1</v>
      </c>
      <c r="Y1577">
        <f>NETWORKDAYS(K1577,M1577)</f>
        <v>1</v>
      </c>
      <c r="Z1577" t="str">
        <f>IF(Y1577&lt;=2,"CUMPLE","NO CUMPLE")</f>
        <v>CUMPLE</v>
      </c>
      <c r="AB1577" t="str">
        <v>POR TICKET</v>
      </c>
      <c r="AC1577" t="str">
        <f>TEXT(M1577,"mmmm")</f>
        <v>abril</v>
      </c>
      <c r="AD1577" t="str">
        <f>TEXT(M1577,"yyyy")</f>
        <v>yyyy</v>
      </c>
      <c r="AE1577">
        <f>W1577*60*24</f>
        <v>60.00000000000002</v>
      </c>
      <c r="AF1577">
        <f>AE1577/60</f>
        <v>1.0000000000000004</v>
      </c>
      <c r="AG1577">
        <f>AE1577/60</f>
        <v>1.0000000000000004</v>
      </c>
      <c r="AH1577">
        <f>L1577-K1577</f>
        <v>0.00763888889196096</v>
      </c>
      <c r="AI1577">
        <f>AH1577*24*60</f>
        <v>11.000000004423782</v>
      </c>
      <c r="AJ1577">
        <f>75728*X1577</f>
        <v>75728</v>
      </c>
    </row>
    <row r="1578" xml:space="preserve">
      <c r="A1578">
        <v>1269803</v>
      </c>
      <c r="B1578" t="str">
        <v>SOLICITUD</v>
      </c>
      <c r="C1578" t="str">
        <v>CERRADO</v>
      </c>
      <c r="D1578" t="str">
        <v>TIENDA</v>
      </c>
      <c r="E1578" t="str">
        <v>INVENTARIO</v>
      </c>
      <c r="F1578" t="str">
        <v>INVENTARIO</v>
      </c>
      <c r="G1578" t="str">
        <v>INVENTARIO</v>
      </c>
      <c r="H1578" t="str">
        <v>pendiente 03 los activos inactivos la vez pasada nos pasastes seriales pero en el inventario nos faltan varios seria buscar los que faltan</v>
      </c>
      <c r="I1578" t="str" xml:space="preserve">
        <v xml:space="preserve">SERIE	CATEGORIA	TIPO	MARCA	MODELO	ESTADO_x000d_
FOC1340Y1HR	Equipo de red	SWITCH	CISCO	C2960 24TC-S	En stock / Em Estoque_x000d_
FCW1818B2TB	Equipo de red	SWITCH	CISCO	C2960 24PC-S	En stock / Em Estoque_x000d_
C013217205	Dispositivos	BALANZA|MESA	METTLER TOLEDO	BPLUS	En stock / Em Estoque_x000d_
C041254702	Dispositivos	BALANZA|MESA	METTLER TOLEDO	BPLUS	En stock / Em Estoque_x000d_
S20218010558090	Dispositivos	SCANNER POS|BALANZA	ZEBRA	7001	En stock / Em Estoque_x000d_
USA1GKA23030377	Impresoras	IMPRESORA|POS	BIXOLON	SRP-352PLUSIII	En stock / Em Estoque_x000d_
VNA69Z6K	Monitores	MONITOR|PLANO	LENOVO	T2054P	En stock / Em Estoque_x000d_
X5G5013855	Impresoras	IMPRESORA|POS	EPSON	TM-H6000V	En stock / Em Estoque_x000d_
MJ0ESCHF	Dispositivos	DESKTOP|PC	LENOVO	M75Q	En stock / Em Estoque_x000d_
X6WY254842	Impresoras	IMPRESORA|POS	EPSON	TM-T88VI	En stock / Em Estoque</v>
      </c>
      <c r="J1578" t="str">
        <v>Se realiza búsqueda de los activos inactivos faltantes y se encuentran 3 impresoras pos; una balanza escáner Zebra y junto con los que ya estanab; se procede a empacarlos y dejarlos listo para su posterior recolección;  las cajas se dejan en el cuarto de equipos (Rack). Se envía evidencia fotográfica al soporte remoto culminando la labor satisfactoriamente.</v>
      </c>
      <c r="K1578">
        <v>45756.37152777778</v>
      </c>
      <c r="L1578">
        <v>45756.37291666667</v>
      </c>
      <c r="M1578">
        <v>45756</v>
      </c>
      <c r="N1578" t="str">
        <f>TEXT(M1578, "DDDD")</f>
        <v>miércoles</v>
      </c>
      <c r="O1578" t="str">
        <v>J185 JUMBO YOPAL</v>
      </c>
      <c r="P1578" t="str">
        <v>YOPAL</v>
      </c>
      <c r="Q1578" t="str">
        <f>IF(ISBLANK(P1578),"0",(VLOOKUP(P1578,REGION,2,FALSE)))</f>
        <v>ORIENTE</v>
      </c>
      <c r="R1578" t="str">
        <v>PABLO ANDRES BALANTA GOMEZ</v>
      </c>
      <c r="S1578">
        <f>IF(ISBLANK(R1578),"0", VLOOKUP(R1578,PERSONAL,2,FALSE))</f>
        <v>1111739227</v>
      </c>
      <c r="T1578" t="str">
        <v>DIRECTO</v>
      </c>
      <c r="U1578">
        <v>0.4166666666666667</v>
      </c>
      <c r="V1578">
        <v>0.5833333333333334</v>
      </c>
      <c r="W1578">
        <f>V1578-U1578</f>
        <v>0.16666666666666669</v>
      </c>
      <c r="X1578">
        <v>2</v>
      </c>
      <c r="Y1578">
        <f>NETWORKDAYS(K1578,M1578)</f>
        <v>1</v>
      </c>
      <c r="Z1578" t="str">
        <f>IF(Y1578&lt;=2,"CUMPLE","NO CUMPLE")</f>
        <v>CUMPLE</v>
      </c>
      <c r="AB1578" t="str">
        <v>POR TICKET</v>
      </c>
      <c r="AC1578" t="str">
        <f>TEXT(M1578,"mmmm")</f>
        <v>abril</v>
      </c>
      <c r="AD1578" t="str">
        <f>TEXT(M1578,"yyyy")</f>
        <v>yyyy</v>
      </c>
      <c r="AE1578">
        <f>W1578*60*24</f>
        <v>240.00000000000006</v>
      </c>
      <c r="AF1578">
        <f>AE1578/60</f>
        <v>4.000000000000001</v>
      </c>
      <c r="AG1578">
        <f>AE1578/60</f>
        <v>4.000000000000001</v>
      </c>
      <c r="AH1578">
        <f>L1578-K1578</f>
        <v>0.0013888888861401938</v>
      </c>
      <c r="AI1578">
        <f>AH1578*24*60</f>
        <v>1.999999996041879</v>
      </c>
      <c r="AJ1578">
        <f>75728*X1578</f>
        <v>151456</v>
      </c>
    </row>
    <row r="1579" xml:space="preserve">
      <c r="A1579">
        <v>1270405</v>
      </c>
      <c r="B1579" t="str">
        <v>SOLICITUD</v>
      </c>
      <c r="C1579" t="str">
        <v>CERRADO</v>
      </c>
      <c r="D1579" t="str">
        <v>TIENDA</v>
      </c>
      <c r="E1579" t="str">
        <v>BALANZA</v>
      </c>
      <c r="F1579" t="str">
        <v>BALANZA</v>
      </c>
      <c r="G1579" t="str">
        <v>BALANZA</v>
      </c>
      <c r="H1579" t="str" xml:space="preserve">
        <v xml:space="preserve">Buen Día Agradezco su colaboración con calibración de balanza de pescadería; debido a que al tarar una bandeja va aumentando de 10 en 10 la tara._x000d_
Área donde su ubica la balanza_x000d_
_x000d_
pescadería</v>
      </c>
      <c r="I1579" t="str" xml:space="preserve">
        <v xml:space="preserve">Buen Día Agradezco su colaboración con calibración de balanza de pescadería; debido a que al tarar una bandeja va aumentando de 10 en 10 la tara._x000d_
Área donde su ubica la balanza_x000d_
_x000d_
pescadería</v>
      </c>
      <c r="J1579" t="str" xml:space="preserve">
        <v xml:space="preserve">Se realiza intervención a la balanza colgante  el cual presenta descalibracion al momento de tarar. _x000d_
Se procede a realizar mantenimiento preventivo en cada uno de sus componentes; se hace calibración de tirilla y se procede a realizar pruebas locales de peso con el kit de pesas y se evidencia que la balanza colgante está calibrada satisfactoriamente. Se procede a realizar pruebas de funcionamiento en compañía de la usuaria y esta da su aprobación de satisfacción con la firma del acta. Balanza colgante se deja operativo y funcional.</v>
      </c>
      <c r="K1579">
        <v>45756.525</v>
      </c>
      <c r="L1579">
        <v>45756.569444444445</v>
      </c>
      <c r="M1579">
        <v>45756</v>
      </c>
      <c r="N1579" t="str">
        <f>TEXT(M1579, "DDDD")</f>
        <v>miércoles</v>
      </c>
      <c r="O1579" t="str">
        <v>J185 JUMBO YOPAL</v>
      </c>
      <c r="P1579" t="str">
        <v>YOPAL</v>
      </c>
      <c r="Q1579" t="str">
        <f>IF(ISBLANK(P1579),"0",(VLOOKUP(P1579,REGION,2,FALSE)))</f>
        <v>ORIENTE</v>
      </c>
      <c r="R1579" t="str">
        <v>PABLO ANDRES BALANTA GOMEZ</v>
      </c>
      <c r="S1579">
        <f>IF(ISBLANK(R1579),"0", VLOOKUP(R1579,PERSONAL,2,FALSE))</f>
        <v>1111739227</v>
      </c>
      <c r="T1579" t="str">
        <v>DIRECTO</v>
      </c>
      <c r="U1579">
        <v>0.5833333333333334</v>
      </c>
      <c r="V1579">
        <v>0.625</v>
      </c>
      <c r="W1579">
        <f>V1579-U1579</f>
        <v>0.04166666666666663</v>
      </c>
      <c r="X1579">
        <v>1</v>
      </c>
      <c r="Y1579">
        <f>NETWORKDAYS(K1579,M1579)</f>
        <v>1</v>
      </c>
      <c r="Z1579" t="str">
        <f>IF(Y1579&lt;=2,"CUMPLE","NO CUMPLE")</f>
        <v>CUMPLE</v>
      </c>
      <c r="AB1579" t="str">
        <v>POR TICKET</v>
      </c>
      <c r="AC1579" t="str">
        <f>TEXT(M1579,"mmmm")</f>
        <v>abril</v>
      </c>
      <c r="AD1579" t="str">
        <f>TEXT(M1579,"yyyy")</f>
        <v>yyyy</v>
      </c>
      <c r="AE1579">
        <f>W1579*60*24</f>
        <v>59.99999999999994</v>
      </c>
      <c r="AF1579">
        <f>AE1579/60</f>
        <v>0.999999999999999</v>
      </c>
      <c r="AG1579">
        <f>AE1579/60</f>
        <v>0.999999999999999</v>
      </c>
      <c r="AH1579">
        <f>L1579-K1579</f>
        <v>0.04444444444379769</v>
      </c>
      <c r="AI1579">
        <f>AH1579*24*60</f>
        <v>63.99999999906868</v>
      </c>
      <c r="AJ1579">
        <f>75728*X1579</f>
        <v>75728</v>
      </c>
    </row>
    <row r="1580" xml:space="preserve">
      <c r="A1580">
        <v>1266916</v>
      </c>
      <c r="B1580" t="str">
        <v>INCIDENTE</v>
      </c>
      <c r="C1580" t="str">
        <v>CERRADO</v>
      </c>
      <c r="D1580" t="str">
        <v>TIENDA</v>
      </c>
      <c r="E1580" t="str">
        <v>DESKTOP</v>
      </c>
      <c r="F1580" t="str">
        <v>DESKTOP</v>
      </c>
      <c r="G1580" t="str">
        <v>DESKTOP</v>
      </c>
      <c r="H1580" t="str">
        <v>Buenas tardes; Solicito por favor su colaboración para revisar el portátil del Gerente de Popayan esta fuera del dominio Muchas gracias</v>
      </c>
      <c r="I1580" t="str" xml:space="preserve">
        <v xml:space="preserve">Buenas miguel me colabora con el tecnico de isit para revision de portatil del gerente._x000d_
Nombre de Líder Cencosud: stharlyn zuleta	_x000d_
Celular Líder Cencosud:3176578750_x000d_
Serial: computador portatil de gerente local hostname j036900nt104_x000d_
Actividad a realizar: se requiere volver a ingresar el portatil al dominio cencosud.corp se debe tener el archivo cencojoin para windows 11 y tambien llevar la memoria usb con hirens boot para borrar clave de administrador. el portatil esta generando mensaje de error en la relacion de confianza entre la estacion de trabajo y el dominio principal.</v>
      </c>
      <c r="J1580" t="str" xml:space="preserve">
        <v xml:space="preserve">Visita 2 el 09/04/2025_x000d_
Se realiza Formateo de Equipos afectados por virus los cuales fueron aislados del dominio; Equipo de gerente; subgerente y asistente; se instala imagen de windows 11 de cencosud y se ingresan de nuevo al dominio realizando las configiraciones pertinentes; se valida con los usuarios la disponibilidad de todos los aplicativos para dar finalizada la labor en los equipos satisfactoriamente</v>
      </c>
      <c r="K1580">
        <v>45755.38263888889</v>
      </c>
      <c r="L1580">
        <v>45755.436111111114</v>
      </c>
      <c r="M1580">
        <v>45756</v>
      </c>
      <c r="N1580" t="str">
        <f>TEXT(M1580, "DDDD")</f>
        <v>miércoles</v>
      </c>
      <c r="O1580" t="str">
        <v>J036 JUMBO POPAYAN CAMPANARIO</v>
      </c>
      <c r="P1580" t="str">
        <v>POPAYAN</v>
      </c>
      <c r="Q1580" t="str">
        <f>IF(ISBLANK(P1580),"0",(VLOOKUP(P1580,REGION,2,FALSE)))</f>
        <v>OCCIDENTE</v>
      </c>
      <c r="R1580" t="str">
        <v>Cristian Andres Llantén Dulce</v>
      </c>
      <c r="S1580" t="e">
        <f>IF(ISBLANK(R1580),"0", VLOOKUP(R1580,PERSONAL,2,FALSE))</f>
        <v>#N/A</v>
      </c>
      <c r="T1580" t="str">
        <v>CFS</v>
      </c>
      <c r="U1580">
        <v>0.3333333333333333</v>
      </c>
      <c r="V1580">
        <v>0.4722222222222222</v>
      </c>
      <c r="W1580">
        <f>V1580-U1580</f>
        <v>0.1388888888888889</v>
      </c>
      <c r="X1580" t="str">
        <v>1;5</v>
      </c>
      <c r="Y1580">
        <f>NETWORKDAYS(K1580,M1580)</f>
        <v>2</v>
      </c>
      <c r="Z1580" t="str">
        <f>IF(Y1580&lt;=2,"CUMPLE","NO CUMPLE")</f>
        <v>CUMPLE</v>
      </c>
      <c r="AA1580" t="str">
        <v>Se realiza segunda visita; debido a que se tuvo que formatear el equipo; y los usuarios no contaban con un backup de la informacion.</v>
      </c>
      <c r="AB1580" t="str">
        <v>POR TICKET</v>
      </c>
      <c r="AC1580" t="str">
        <f>TEXT(M1580,"mmmm")</f>
        <v>abril</v>
      </c>
      <c r="AD1580" t="str">
        <f>TEXT(M1580,"yyyy")</f>
        <v>yyyy</v>
      </c>
      <c r="AE1580">
        <f>W1580*60*24</f>
        <v>200</v>
      </c>
      <c r="AF1580">
        <f>AE1580/60</f>
        <v>3.3333333333333335</v>
      </c>
      <c r="AG1580">
        <f>AE1580/60</f>
        <v>3.3333333333333335</v>
      </c>
      <c r="AH1580">
        <f>L1580-K1580</f>
        <v>0.053472222221898846</v>
      </c>
      <c r="AI1580">
        <f>AH1580*24*60</f>
        <v>76.99999999953434</v>
      </c>
      <c r="AJ1580" t="e">
        <f>75728*X1580</f>
        <v>#VALUE!</v>
      </c>
    </row>
    <row r="1581" xml:space="preserve">
      <c r="A1581">
        <v>1267878</v>
      </c>
      <c r="B1581" t="str">
        <v>INCIDENTE</v>
      </c>
      <c r="C1581" t="str">
        <v>CERRADO</v>
      </c>
      <c r="D1581" t="str">
        <v>TIENDA</v>
      </c>
      <c r="E1581" t="str">
        <v>DESKTOP</v>
      </c>
      <c r="F1581" t="str">
        <v>DESKTOP</v>
      </c>
      <c r="G1581" t="str">
        <v>DESKTOP</v>
      </c>
      <c r="H1581" t="str">
        <v>Buenos dias; Solicito por favor me colabore para revisar el PC J036900WS120 esta sin internet Muchas gracias</v>
      </c>
      <c r="I1581" t="str" xml:space="preserve">
        <v xml:space="preserve">buenas miguel me colabora con el tecnico de isit para revision de computador que fue afectado por el virus; aparece fuera de dominio y sin red._x000d_
Nombre de Líder Cencosud: stharlyn zuleta	_x000d_
Celular Líder Cencosud:3176578750_x000d_
Serial: computador de asistente de direccion J036900WS120 _x000d_
Actividad a realizar: se requiere volver a ingresar el portatil al dominio cencosud.corp se debe tener el archivo cencojoin para windows 11 y tambien llevar la memoria usb con hirens boot y muy importante la imagen de windows 11 de cencosud. el portatil esta generando mensaje de error en la relacion de confianza entre la estacion de trabajo y el dominio principal. Tener en cuenta que es indispensable llevar la imagen de windows 11 de cencosud para formatear computador; paquete de office autorizado por cencosud; hirens boot; cencojoin para windows 11.</v>
      </c>
      <c r="J1581" t="str">
        <v>Se realiza Formateo de Equipos afectados por virus los cuales fueron aislados del dominio; Equipo de gerente; subgerente y asistente; se instala imagen de windows 11 de cencosud y se ingresan de nuevo al dominio realizando las configiraciones pertinentes; se valida con los usuarios la disponibilidad de todos los aplicativos para dar finalizada la labor en los equipos satisfactoriamente.</v>
      </c>
      <c r="K1581">
        <v>45755.45</v>
      </c>
      <c r="L1581">
        <v>45755.47986111111</v>
      </c>
      <c r="M1581">
        <v>45756</v>
      </c>
      <c r="N1581" t="str">
        <f>TEXT(M1581, "DDDD")</f>
        <v>miércoles</v>
      </c>
      <c r="O1581" t="str">
        <v>J036 JUMBO POPAYAN CAMPANARIO</v>
      </c>
      <c r="P1581" t="str">
        <v>POPAYAN</v>
      </c>
      <c r="Q1581" t="str">
        <f>IF(ISBLANK(P1581),"0",(VLOOKUP(P1581,REGION,2,FALSE)))</f>
        <v>OCCIDENTE</v>
      </c>
      <c r="R1581" t="str">
        <v>Cristian Andres Llantén Dulce</v>
      </c>
      <c r="S1581" t="e">
        <f>IF(ISBLANK(R1581),"0", VLOOKUP(R1581,PERSONAL,2,FALSE))</f>
        <v>#N/A</v>
      </c>
      <c r="T1581" t="str">
        <v>CFS</v>
      </c>
      <c r="U1581">
        <v>0.4722222222222222</v>
      </c>
      <c r="V1581">
        <v>0.6111111111111112</v>
      </c>
      <c r="W1581">
        <f>V1581-U1581</f>
        <v>0.13888888888888895</v>
      </c>
      <c r="X1581" t="str">
        <v>1;5</v>
      </c>
      <c r="Y1581">
        <f>NETWORKDAYS(K1581,M1581)</f>
        <v>2</v>
      </c>
      <c r="Z1581" t="str">
        <f>IF(Y1581&lt;=2,"CUMPLE","NO CUMPLE")</f>
        <v>CUMPLE</v>
      </c>
      <c r="AB1581" t="str">
        <v>POR TICKET</v>
      </c>
      <c r="AC1581" t="str">
        <f>TEXT(M1581,"mmmm")</f>
        <v>abril</v>
      </c>
      <c r="AD1581" t="str">
        <f>TEXT(M1581,"yyyy")</f>
        <v>yyyy</v>
      </c>
      <c r="AE1581">
        <f>W1581*60*24</f>
        <v>200.0000000000001</v>
      </c>
      <c r="AF1581">
        <f>AE1581/60</f>
        <v>3.3333333333333353</v>
      </c>
      <c r="AG1581">
        <f>AE1581/60</f>
        <v>3.3333333333333353</v>
      </c>
      <c r="AH1581">
        <f>L1581-K1581</f>
        <v>0.029861111113859806</v>
      </c>
      <c r="AI1581">
        <f>AH1581*24*60</f>
        <v>43.00000000395812</v>
      </c>
      <c r="AJ1581" t="e">
        <f>75728*X1581</f>
        <v>#VALUE!</v>
      </c>
    </row>
    <row r="1582" xml:space="preserve">
      <c r="A1582">
        <v>1267893</v>
      </c>
      <c r="B1582" t="str">
        <v>INCIDENTE</v>
      </c>
      <c r="C1582" t="str">
        <v>CERRADO</v>
      </c>
      <c r="D1582" t="str">
        <v>TIENDA</v>
      </c>
      <c r="E1582" t="str">
        <v>DESKTOP</v>
      </c>
      <c r="F1582" t="str">
        <v>DESKTOP</v>
      </c>
      <c r="G1582" t="str">
        <v>DESKTOP</v>
      </c>
      <c r="H1582" t="str">
        <v>Buenos días; Solicito por favor su colaboración para revisar el PC del subgerente Usuario Caquinon no deja ingresar; dice erro en la relación de confianza entre la estación de trabajo y el dominio principal</v>
      </c>
      <c r="I1582" t="str" xml:space="preserve">
        <v xml:space="preserve">buenas miguel me colabora con el tecnico de isit para revision de computador que fue afectado por el virus; aparece fuera de dominio y sin red._x000d_
Nombre de Líder Cencosud: stharlyn zuleta	_x000d_
Celular Líder Cencosud:3176578750_x000d_
Serial: computador de subgerente local _x000d_
Actividad a realizar: se requiere volver a ingresar el portatil al dominio cencosud.corp se debe tener el archivo cencojoin para windows 11 y tambien llevar la memoria usb con hirens boot y muy importante la imagen de windows 11 de cencosud. el portatil esta generando mensaje de error en la relacion de confianza entre la estacion de trabajo y el dominio principal. Tener en cuenta que es indispensable llevar la imagen de windows 11 de cencosud para formatear computador; paquete de office autorizado por cencosud; hirens boot; cencojoin para windows 11.</v>
      </c>
      <c r="J1582" t="str">
        <v>Se realiza Formateo de Equipos afectados por virus los cuales fueron aislados del dominio; Equipo de gerente; subgerente y asistente; se instala imagen de windows 11 de cencosud y se ingresan de nuevo al dominio realizando las configiraciones pertinentes; se valida con los usuarios la disponibilidad de todos los aplicativos para dar finalizada la labor en los equipos satisfactoriamente.</v>
      </c>
      <c r="K1582">
        <v>45755.44930555556</v>
      </c>
      <c r="L1582">
        <v>45755.47777777778</v>
      </c>
      <c r="M1582">
        <v>45756</v>
      </c>
      <c r="N1582" t="str">
        <f>TEXT(M1582, "DDDD")</f>
        <v>miércoles</v>
      </c>
      <c r="O1582" t="str">
        <v>J036 JUMBO POPAYAN CAMPANARIO</v>
      </c>
      <c r="P1582" t="str">
        <v>POPAYAN</v>
      </c>
      <c r="Q1582" t="str">
        <f>IF(ISBLANK(P1582),"0",(VLOOKUP(P1582,REGION,2,FALSE)))</f>
        <v>OCCIDENTE</v>
      </c>
      <c r="R1582" t="str">
        <v>Cristian Andres Llantén Dulce</v>
      </c>
      <c r="S1582" t="e">
        <f>IF(ISBLANK(R1582),"0", VLOOKUP(R1582,PERSONAL,2,FALSE))</f>
        <v>#N/A</v>
      </c>
      <c r="T1582" t="str">
        <v>CFS</v>
      </c>
      <c r="U1582">
        <v>0.6111111111111112</v>
      </c>
      <c r="V1582">
        <v>0.75</v>
      </c>
      <c r="W1582">
        <f>V1582-U1582</f>
        <v>0.13888888888888884</v>
      </c>
      <c r="X1582" t="str">
        <v>1;5</v>
      </c>
      <c r="Y1582">
        <f>NETWORKDAYS(K1582,M1582)</f>
        <v>2</v>
      </c>
      <c r="Z1582" t="str">
        <f>IF(Y1582&lt;=2,"CUMPLE","NO CUMPLE")</f>
        <v>CUMPLE</v>
      </c>
      <c r="AB1582" t="str">
        <v>POR TICKET</v>
      </c>
      <c r="AC1582" t="str">
        <f>TEXT(M1582,"mmmm")</f>
        <v>abril</v>
      </c>
      <c r="AD1582" t="str">
        <f>TEXT(M1582,"yyyy")</f>
        <v>yyyy</v>
      </c>
      <c r="AE1582">
        <f>W1582*60*24</f>
        <v>199.99999999999994</v>
      </c>
      <c r="AF1582">
        <f>AE1582/60</f>
        <v>3.3333333333333326</v>
      </c>
      <c r="AG1582">
        <f>AE1582/60</f>
        <v>3.3333333333333326</v>
      </c>
      <c r="AH1582">
        <f>L1582-K1582</f>
        <v>0.028472222220443655</v>
      </c>
      <c r="AI1582">
        <f>AH1582*24*60</f>
        <v>40.99999999743886</v>
      </c>
      <c r="AJ1582" t="e">
        <f>75728*X1582</f>
        <v>#VALUE!</v>
      </c>
    </row>
    <row r="1583" xml:space="preserve">
      <c r="A1583">
        <v>1254511</v>
      </c>
      <c r="B1583" t="str">
        <v>INCIDENTE</v>
      </c>
      <c r="C1583" t="str">
        <v>CERRADO</v>
      </c>
      <c r="D1583" t="str">
        <v>TIENDA</v>
      </c>
      <c r="E1583" t="str">
        <v>DESKTOP</v>
      </c>
      <c r="F1583" t="str">
        <v>DESKTOP</v>
      </c>
      <c r="G1583" t="str">
        <v>DESKTOP</v>
      </c>
      <c r="H1583" t="str" xml:space="preserve">
        <v xml:space="preserve">el portátil no me esta funcionando y cuando se prende arroja un ruido impresionante ; se solicita cambio de equipo. ya que en mi herramienta fundamental para mi labor. Gracias_x000d_
Indicar ubicación del Equipo en tienda o oficinas_x000d_
_x000d_
tienda 42 ; metro ibague.</v>
      </c>
      <c r="I1583" t="str" xml:space="preserve">
        <v xml:space="preserve">Se intenta el ingreso del usuario al portátil; pero no le permite; ya que se encuentra solo con usuario administrador._x000d_
_x000d_
Se requiere asignación de recurso técnico para apoyo en sitio._x000d_
_x000d_
Nombre de Líder Cencosud: Giovanna López_x000d_
Celular Líder Cencosud: 3174363709_x000d_
Serial: NOTEBOOK|STANDARD LENOVO V14 G2-ITL | Nº Serie: PF36FASV_x000d_
Actividad a realizar: Validar si el equipo está unido al dominio cencosud.corp y si está en el OU correcto. _x000d_
Apoyar a  usuario para que pueda loguearse y conectarse a la wifi cswlan11_x000d_
Apoyar a usuario con el respaldo de la información relevante que necesite pasar del portátil con avería al portátil nuevo. _x000d_
Realizar las configuraciones necesarias autorizadas que el usuario requiera para ejecutar sus tareas._x000d_
Apoyar con la gestión de firmas de la asignación y retiro de los equipos intervenidos._x000d_
Demás acciones que se requieran para entregar el equipo completamente funcional al usuario._x000d_
Se requiere que el técnico disponga del Hirens'boot; cencojoin y un Disco Duro portable.</v>
      </c>
      <c r="J1583" t="str" xml:space="preserve">
        <v xml:space="preserve">1254511 - M042 METRO IBAGUE - NOTEBOOK|STANDARD LENOVO V14 G2-ITL | Nº Serie: PF36FASV_x000d_
Se llega a sitio a las 9:00 am pero el ejecutivo de ventas institucionales se encontraba ocupado realizando una venta institucional; lo espere 30 _x000d_
minutos; A LAS 9:30 recibo los dos NOTEBOOK; el averiado y el que llegó para _x000d_
cambio de usuario ejecutivo de ventas institucionales ;_x000d_
Se realiza backup de la información y aplicaciones del notebook averiado; y se almacena en un dispositivo USB al igual se saca el hostname _x000d_
M042900NT003; y se cambia en el notebook que llegó nuevo se realiza diagnóstico y se verifica que el nombre se halla cambiado luego se sube al _x000d_
dominio con la herramienta cencojoin y se configura el aplicativo genesix; se instala VPN y se configura con la cuenta de red framireq; queda cuenta _x000d_
de correo operativa configurado; Office; se copia la información que se respaldo solicitándole al usuario que revisara su información quien confirmo _x000d_
que estaba completa se hace entrega al usuario el notebook con cargador y en operación y perfecto estado</v>
      </c>
      <c r="K1583">
        <v>45756.60833333333</v>
      </c>
      <c r="L1583">
        <v>45756.643055555556</v>
      </c>
      <c r="M1583">
        <v>45757</v>
      </c>
      <c r="N1583" t="str">
        <f>TEXT(M1583, "DDDD")</f>
        <v>jueves</v>
      </c>
      <c r="O1583" t="str">
        <v>M042 METRO IBAGUE</v>
      </c>
      <c r="P1583" t="str">
        <v>IBAGUE</v>
      </c>
      <c r="Q1583" t="str">
        <f>IF(ISBLANK(P1583),"0",(VLOOKUP(P1583,REGION,2,FALSE)))</f>
        <v>OCCIDENTE</v>
      </c>
      <c r="R1583" t="str">
        <v>MIchael Smit Villabon Trujillo</v>
      </c>
      <c r="S1583" t="e">
        <f>IF(ISBLANK(R1583),"0", VLOOKUP(R1583,PERSONAL,2,FALSE))</f>
        <v>#N/A</v>
      </c>
      <c r="T1583" t="str">
        <v>ALIADO</v>
      </c>
      <c r="U1583">
        <v>0.375</v>
      </c>
      <c r="V1583">
        <v>0.5208333333333334</v>
      </c>
      <c r="W1583">
        <f>V1583-U1583</f>
        <v>0.14583333333333337</v>
      </c>
      <c r="X1583" t="str">
        <v>1;5</v>
      </c>
      <c r="Y1583">
        <f>NETWORKDAYS(K1583,M1583)</f>
        <v>2</v>
      </c>
      <c r="Z1583" t="str">
        <f>IF(Y1583&lt;=2,"CUMPLE","NO CUMPLE")</f>
        <v>CUMPLE</v>
      </c>
      <c r="AB1583" t="str">
        <v>POR TICKET</v>
      </c>
      <c r="AC1583" t="str">
        <f>TEXT(M1583,"mmmm")</f>
        <v>abril</v>
      </c>
      <c r="AD1583" t="str">
        <f>TEXT(M1583,"yyyy")</f>
        <v>yyyy</v>
      </c>
      <c r="AE1583">
        <f>W1583*60*24</f>
        <v>210.00000000000006</v>
      </c>
      <c r="AF1583">
        <f>AE1583/60</f>
        <v>3.500000000000001</v>
      </c>
      <c r="AG1583">
        <f>AE1583/60</f>
        <v>3.500000000000001</v>
      </c>
      <c r="AH1583">
        <f>L1583-K1583</f>
        <v>0.03472222222626442</v>
      </c>
      <c r="AI1583">
        <f>AH1583*24*60</f>
        <v>50.000000005820766</v>
      </c>
      <c r="AJ1583" t="e">
        <f>75728*X1583</f>
        <v>#VALUE!</v>
      </c>
    </row>
    <row r="1584" xml:space="preserve">
      <c r="A1584">
        <v>1269925</v>
      </c>
      <c r="B1584" t="str">
        <v>SOLICITUD</v>
      </c>
      <c r="C1584" t="str">
        <v>CERRADO</v>
      </c>
      <c r="D1584" t="str">
        <v>TIENDA</v>
      </c>
      <c r="E1584" t="str">
        <v>DESKTOP</v>
      </c>
      <c r="F1584" t="str">
        <v>DESKTOP</v>
      </c>
      <c r="G1584" t="str">
        <v>DESKTOP</v>
      </c>
      <c r="H1584" t="str" xml:space="preserve">
        <v xml:space="preserve">no permite el ingreso de ningún usuario en el computador ubicado en electro AD-142619_x000d_
Indicar la ubicación del computador en la tienda o sede_x000d_
_x000d_
sector de electro</v>
      </c>
      <c r="I1584" t="str" xml:space="preserve">
        <v xml:space="preserve">buenas miguel me colabora con el tecnico de isit para revision de computador que fue afectado por el virus; aparece fuera de dominio y sin red._x000d_
Nombre de Líder Cencosud: stharlyn zuleta	_x000d_
Celular Líder Cencosud:3176578750_x000d_
Serial: jefe de seccion electro_x000d_
Actividad a realizar: el computador esta generando mensaje de error en la relacion de confianza entre la estacion de trabajo y el dominio principal. Tener en cuenta que es indispensable llevar la imagen de windows 11 de cencosud para formatear computador; paquete de office autorizado por cencosud; hirens boot; cencojoin para windows 11. Este computador tambien fue afectado por el virus y quedo aislado.</v>
      </c>
      <c r="J1584" t="str">
        <v>Se interviene equipo de computo ubicado en zona electro; el cual presenta falla en red y no permite el ingreso de usuarios por errores c0n el dominio por virus; se realiza backup y formateo del equipo ; se instala la imagen de win 11 de cencosud con todos sus aplicativos se ingresan usuarios y se restaura la información personal; además se realiza las pruebas pertinentes por los usuarios verificando el buen funcionamiento del equipo y los aplicativos a utilizar.</v>
      </c>
      <c r="K1584">
        <v>45756.65347222222</v>
      </c>
      <c r="L1584">
        <v>45756.674305555556</v>
      </c>
      <c r="M1584">
        <v>45757</v>
      </c>
      <c r="N1584" t="str">
        <f>TEXT(M1584, "DDDD")</f>
        <v>jueves</v>
      </c>
      <c r="O1584" t="str">
        <v>J036 JUMBO POPAYAN CAMPANARIO</v>
      </c>
      <c r="P1584" t="str">
        <v>POPAYAN</v>
      </c>
      <c r="Q1584" t="str">
        <f>IF(ISBLANK(P1584),"0",(VLOOKUP(P1584,REGION,2,FALSE)))</f>
        <v>OCCIDENTE</v>
      </c>
      <c r="R1584" t="str">
        <v>Cristian Andres Llantén Dulce</v>
      </c>
      <c r="S1584" t="e">
        <f>IF(ISBLANK(R1584),"0", VLOOKUP(R1584,PERSONAL,2,FALSE))</f>
        <v>#N/A</v>
      </c>
      <c r="T1584" t="str">
        <v>CFS</v>
      </c>
      <c r="U1584">
        <v>0.3333333333333333</v>
      </c>
      <c r="V1584">
        <v>0.6875</v>
      </c>
      <c r="W1584">
        <f>V1584-U1584</f>
        <v>0.3541666666666667</v>
      </c>
      <c r="X1584">
        <v>3</v>
      </c>
      <c r="Y1584">
        <f>NETWORKDAYS(K1584,M1584)</f>
        <v>2</v>
      </c>
      <c r="Z1584" t="str">
        <f>IF(Y1584&lt;=2,"CUMPLE","NO CUMPLE")</f>
        <v>CUMPLE</v>
      </c>
      <c r="AB1584" t="str">
        <v>POR TICKET</v>
      </c>
      <c r="AC1584" t="str">
        <f>TEXT(M1584,"mmmm")</f>
        <v>abril</v>
      </c>
      <c r="AD1584" t="str">
        <f>TEXT(M1584,"yyyy")</f>
        <v>yyyy</v>
      </c>
      <c r="AE1584">
        <f>W1584*60*24</f>
        <v>510</v>
      </c>
      <c r="AF1584">
        <f>AE1584/60</f>
        <v>8.5</v>
      </c>
      <c r="AG1584">
        <f>AE1584/60</f>
        <v>8.5</v>
      </c>
      <c r="AH1584">
        <f>L1584-K1584</f>
        <v>0.020833333335758653</v>
      </c>
      <c r="AI1584">
        <f>AH1584*24*60</f>
        <v>30.00000000349246</v>
      </c>
      <c r="AJ1584">
        <f>75728*X1584</f>
        <v>227184</v>
      </c>
    </row>
    <row r="1585" xml:space="preserve">
      <c r="A1585">
        <v>1265192</v>
      </c>
      <c r="B1585" t="str">
        <v>INCIDENTE</v>
      </c>
      <c r="C1585" t="str">
        <v>CERRADO</v>
      </c>
      <c r="D1585" t="str">
        <v>TIENDA</v>
      </c>
      <c r="E1585" t="str">
        <v>POS</v>
      </c>
      <c r="F1585" t="str">
        <v>POS</v>
      </c>
      <c r="G1585" t="str">
        <v>POS</v>
      </c>
      <c r="H1585" t="str" xml:space="preserve">
        <v xml:space="preserve">buen dia; me ayudan con la pos #2 debido a que la caja no arroja recibo._x000d_
Numero de caja_x000d_
_x000d_
2</v>
      </c>
      <c r="I1585" t="str" xml:space="preserve">
        <v xml:space="preserve">Se requiere asignación de técnico para validación física de la impresora de POS 2._x000d_
_x000d_
Nombre de Líder Cencosud: Giovanna López_x000d_
Celular Líder Cencosud: 3174363709_x000d_
Serial: Impresora POS 2 (POS 2)_x000d_
Actividad a realizar:  Se requiere verificar que las conexiones tanto de la impresora como de la POS estén bien; que el cableado esté bien ajustado; realizar pruebas con otra impresora en esa POS y con la impresora reportada en otra POS. _x000d_
Demás pruebas que se consideren necesarias para dejar corregida la novedad.</v>
      </c>
      <c r="J1585" t="str">
        <v xml:space="preserve">Se revisa pos 02 detectando que la impresora pos esta imprimiendo las facturas mal se procede a desconectar impresora y a realizar limpieza de censores ademas se reliza mantenimiento general de la impresora pos; se conecta impresora nueva mente y queda operativa se realizan pruebas con karen orejuela jefe de cajas </v>
      </c>
      <c r="K1585">
        <v>45755.62847222222</v>
      </c>
      <c r="L1585">
        <v>45755.683333333334</v>
      </c>
      <c r="M1585">
        <v>45757</v>
      </c>
      <c r="N1585" t="str">
        <f>TEXT(M1585, "DDDD")</f>
        <v>jueves</v>
      </c>
      <c r="O1585" t="str">
        <v>J031 JUMBO CALI CHIPICHAPE</v>
      </c>
      <c r="P1585" t="str">
        <v>CALI</v>
      </c>
      <c r="Q1585" t="str">
        <f>IF(ISBLANK(P1585),"0",(VLOOKUP(P1585,REGION,2,FALSE)))</f>
        <v>OCCIDENTE</v>
      </c>
      <c r="R1585" t="str">
        <v>Sebastían Orozco Fajardo</v>
      </c>
      <c r="S1585" t="e">
        <f>IF(ISBLANK(R1585),"0", VLOOKUP(R1585,PERSONAL,2,FALSE))</f>
        <v>#N/A</v>
      </c>
      <c r="T1585" t="str">
        <v>DIRECTO</v>
      </c>
      <c r="U1585">
        <v>0.3472222222222222</v>
      </c>
      <c r="V1585">
        <v>0.4166666666666667</v>
      </c>
      <c r="W1585">
        <f>V1585-U1585</f>
        <v>0.06944444444444448</v>
      </c>
      <c r="X1585">
        <v>1</v>
      </c>
      <c r="Y1585">
        <f>NETWORKDAYS(K1585,M1585)</f>
        <v>3</v>
      </c>
      <c r="Z1585" t="str">
        <f>IF(Y1585&lt;=2,"CUMPLE","NO CUMPLE")</f>
        <v>NO CUMPLE</v>
      </c>
      <c r="AB1585" t="str">
        <v>POR TICKET</v>
      </c>
      <c r="AC1585" t="str">
        <f>TEXT(M1585,"mmmm")</f>
        <v>abril</v>
      </c>
      <c r="AD1585" t="str">
        <f>TEXT(M1585,"yyyy")</f>
        <v>yyyy</v>
      </c>
      <c r="AE1585">
        <f>W1585*60*24</f>
        <v>100.00000000000006</v>
      </c>
      <c r="AF1585">
        <f>AE1585/60</f>
        <v>1.6666666666666676</v>
      </c>
      <c r="AG1585">
        <f>AE1585/60</f>
        <v>1.6666666666666676</v>
      </c>
      <c r="AH1585">
        <f>L1585-K1585</f>
        <v>0.054861111115315</v>
      </c>
      <c r="AI1585">
        <f>AH1585*24*60</f>
        <v>79.0000000060536</v>
      </c>
      <c r="AJ1585">
        <f>75728*X1585</f>
        <v>75728</v>
      </c>
    </row>
    <row r="1586" xml:space="preserve">
      <c r="A1586">
        <v>1215766</v>
      </c>
      <c r="B1586" t="str">
        <v>SOLICITUD</v>
      </c>
      <c r="C1586" t="str">
        <v>CERRADO</v>
      </c>
      <c r="D1586" t="str">
        <v>TIENDA</v>
      </c>
      <c r="E1586" t="str">
        <v>BALANZA</v>
      </c>
      <c r="F1586" t="str">
        <v>BALANZA</v>
      </c>
      <c r="G1586" t="str">
        <v>BALANZA</v>
      </c>
      <c r="H1586" t="str" xml:space="preserve">
        <v xml:space="preserve">balanza de pollos presenta fallas; no se lee los códigos de barras i.p. 10.131.124.52_x000d_
Área en donde se encuentra la Balanza_x000d_
_x000d_
carnes</v>
      </c>
      <c r="I1586" t="str" xml:space="preserve">
        <v xml:space="preserve">Nombre de Líder Cencosud: Giovanna López_x000d_
Celular Líder Cencosud: 3174363709_x000d_
Serial: BALANZA|COLGANTE METTLER TOLEDO BPLUS | Nº Serie: C108180536_x000d_
Actividad a realizar:  Se requiere realizar el cambio de la parte recibida en tienda. Printhead ROHM FreshBase bplusc2 u2; la cual recibió en tienda Paula Acosta.</v>
      </c>
      <c r="J1586" t="str">
        <v>Se realiza  cambio de cabezal de la balanza; se procede a desmontar cabezal viejo y se instala cabezal nuevo se relizan pruebas de impresión en la balaza con la usuaria yudi y queda operativa se informa a giovanna lopez; acontinuacion se adjuntan imágenes de el desmonte de el cabezal</v>
      </c>
      <c r="K1586">
        <v>45755.41527777778</v>
      </c>
      <c r="L1586">
        <v>45755.61111111111</v>
      </c>
      <c r="M1586">
        <v>45757</v>
      </c>
      <c r="N1586" t="str">
        <f>TEXT(M1586, "DDDD")</f>
        <v>jueves</v>
      </c>
      <c r="O1586" t="str">
        <v>J031 JUMBO CALI CHIPICHAPE</v>
      </c>
      <c r="P1586" t="str">
        <v>CALI</v>
      </c>
      <c r="Q1586" t="str">
        <f>IF(ISBLANK(P1586),"0",(VLOOKUP(P1586,REGION,2,FALSE)))</f>
        <v>OCCIDENTE</v>
      </c>
      <c r="R1586" t="str">
        <v>Sebastían Orozco Fajardo</v>
      </c>
      <c r="S1586" t="e">
        <f>IF(ISBLANK(R1586),"0", VLOOKUP(R1586,PERSONAL,2,FALSE))</f>
        <v>#N/A</v>
      </c>
      <c r="T1586" t="str">
        <v>DIRECTO</v>
      </c>
      <c r="U1586">
        <v>0.4166666666666667</v>
      </c>
      <c r="V1586">
        <v>0.5</v>
      </c>
      <c r="W1586">
        <f>V1586-U1586</f>
        <v>0.08333333333333331</v>
      </c>
      <c r="X1586">
        <v>1</v>
      </c>
      <c r="Y1586">
        <f>NETWORKDAYS(K1586,M1586)</f>
        <v>3</v>
      </c>
      <c r="Z1586" t="str">
        <f>IF(Y1586&lt;=2,"CUMPLE","NO CUMPLE")</f>
        <v>NO CUMPLE</v>
      </c>
      <c r="AB1586" t="str">
        <v>POR TICKET</v>
      </c>
      <c r="AC1586" t="str">
        <f>TEXT(M1586,"mmmm")</f>
        <v>abril</v>
      </c>
      <c r="AD1586" t="str">
        <f>TEXT(M1586,"yyyy")</f>
        <v>yyyy</v>
      </c>
      <c r="AE1586">
        <f>W1586*60*24</f>
        <v>119.99999999999997</v>
      </c>
      <c r="AF1586">
        <f>AE1586/60</f>
        <v>1.9999999999999996</v>
      </c>
      <c r="AG1586">
        <f>AE1586/60</f>
        <v>1.9999999999999996</v>
      </c>
      <c r="AH1586">
        <f>L1586-K1586</f>
        <v>0.19583333333139308</v>
      </c>
      <c r="AI1586">
        <f>AH1586*24*60</f>
        <v>281.99999999720603</v>
      </c>
      <c r="AJ1586">
        <f>75728*X1586</f>
        <v>75728</v>
      </c>
    </row>
    <row r="1587" xml:space="preserve">
      <c r="A1587">
        <v>1268570</v>
      </c>
      <c r="B1587" t="str">
        <v>INCIDENTE</v>
      </c>
      <c r="C1587" t="str">
        <v>CERRADO</v>
      </c>
      <c r="D1587" t="str">
        <v>TIENDA</v>
      </c>
      <c r="E1587" t="str">
        <v>POS</v>
      </c>
      <c r="F1587" t="str">
        <v>POS</v>
      </c>
      <c r="G1587" t="str">
        <v>POS</v>
      </c>
      <c r="H1587" t="str" xml:space="preserve">
        <v xml:space="preserve">buen dia; me ayuda con la pos #8 se apago sola._x000d_
Numero de caja_x000d_
_x000d_
8</v>
      </c>
      <c r="I1587" t="str" xml:space="preserve">
        <v xml:space="preserve">Se requiere asignación de recurso técnico para validación física de la POS._x000d_
_x000d_
Nombre de Líder Cencosud: Giovanna López_x000d_
Celular Líder Cencosud: 3174363709_x000d_
Serial: POS 8_x000d_
Actividad a realizar: Se requiere validar físicamente conexiones tanto a la POS como a la toma regulada; validar que el equipo encienda y cargue normalmente; que quede en línea; de ser necesario; probar la CPU en otro POS y otra cpu de otro pos en el puesto de pago 8 para descartar._x000d_
_x000d_
Se requiere que el técnico disponga de USB con Hiresn'boot</v>
      </c>
      <c r="J1587" t="str">
        <v xml:space="preserve">Se valida el funcionamiento de la pos 8 la cual se evidencia sin novedad se realizan pruebas de facturacion con karen orejuela jefe de cajas </v>
      </c>
      <c r="K1587">
        <v>45756.36736111111</v>
      </c>
      <c r="L1587">
        <v>45756.37986111111</v>
      </c>
      <c r="M1587">
        <v>45757</v>
      </c>
      <c r="N1587" t="str">
        <f>TEXT(M1587, "DDDD")</f>
        <v>jueves</v>
      </c>
      <c r="O1587" t="str">
        <v>J031 JUMBO CALI CHIPICHAPE</v>
      </c>
      <c r="P1587" t="str">
        <v>CALI</v>
      </c>
      <c r="Q1587" t="str">
        <f>IF(ISBLANK(P1587),"0",(VLOOKUP(P1587,REGION,2,FALSE)))</f>
        <v>OCCIDENTE</v>
      </c>
      <c r="R1587" t="str">
        <v>Sebastían Orozco Fajardo</v>
      </c>
      <c r="S1587" t="e">
        <f>IF(ISBLANK(R1587),"0", VLOOKUP(R1587,PERSONAL,2,FALSE))</f>
        <v>#N/A</v>
      </c>
      <c r="T1587" t="str">
        <v>DIRECTO</v>
      </c>
      <c r="U1587">
        <v>0.5</v>
      </c>
      <c r="V1587">
        <v>0.5069444444444444</v>
      </c>
      <c r="W1587">
        <f>V1587-U1587</f>
        <v>0.00694444444444442</v>
      </c>
      <c r="X1587">
        <v>1</v>
      </c>
      <c r="Y1587">
        <f>NETWORKDAYS(K1587,M1587)</f>
        <v>2</v>
      </c>
      <c r="Z1587" t="str">
        <f>IF(Y1587&lt;=2,"CUMPLE","NO CUMPLE")</f>
        <v>CUMPLE</v>
      </c>
      <c r="AB1587" t="str">
        <v>POR TICKET</v>
      </c>
      <c r="AC1587" t="str">
        <f>TEXT(M1587,"mmmm")</f>
        <v>abril</v>
      </c>
      <c r="AD1587" t="str">
        <f>TEXT(M1587,"yyyy")</f>
        <v>yyyy</v>
      </c>
      <c r="AE1587">
        <f>W1587*60*24</f>
        <v>9.999999999999964</v>
      </c>
      <c r="AF1587">
        <f>AE1587/60</f>
        <v>0.16666666666666607</v>
      </c>
      <c r="AG1587">
        <f>AE1587/60</f>
        <v>0.16666666666666607</v>
      </c>
      <c r="AH1587">
        <f>L1587-K1587</f>
        <v>0.012500000004365575</v>
      </c>
      <c r="AI1587">
        <f>AH1587*24*60</f>
        <v>18.000000006286427</v>
      </c>
      <c r="AJ1587">
        <f>75728*X1587</f>
        <v>75728</v>
      </c>
    </row>
    <row r="1588" xml:space="preserve">
      <c r="A1588">
        <v>1271213</v>
      </c>
      <c r="B1588" t="str">
        <v>INCIDENTE</v>
      </c>
      <c r="C1588" t="str">
        <v>ABIERTO</v>
      </c>
      <c r="D1588" t="str">
        <v>TIENDA</v>
      </c>
      <c r="E1588" t="str">
        <v>IMPRESORA</v>
      </c>
      <c r="F1588" t="str">
        <v>IMPRESORA</v>
      </c>
      <c r="G1588" t="str">
        <v>IMPRESORA</v>
      </c>
      <c r="H1588" t="str" xml:space="preserve">
        <v xml:space="preserve">Buenas tardes por favor me colaboran con la revisión de la impresora de la pos 07 de la Tienda Jumbo Girardot que esta sacando el papel del rollo sola agradezco su valiosa colaboración ; ya que se acerca temporada de semana santa_x000d_
numero de caja_x000d_
_x000d_
07</v>
      </c>
      <c r="I1588" t="str" xml:space="preserve">
        <v xml:space="preserve">Se requiere gestión para asignación  de recurso técnico para validación física a impresora POS._x000d_
_x000d_
_x000d_
Nombre de Líder Cencosud: Giovanna López_x000d_
Celular Líder Cencosud: 3174363709_x000d_
Serial: Impresora POS puesto de pago 7_x000d_
Actividad a realizar: Revisar documentación del ticket con las pruebas ya realizadas; realizar pruebas adicionales que el técnico considere necesarias; revisar fisicamente el botón "Feed" de la impresora; realizar limpieza general y de sensores.</v>
      </c>
      <c r="J1588" t="str" xml:space="preserve">
        <v xml:space="preserve">El día 11 de abril de 2025 se atendió el ticket 1271213 en el almacén Jumbo Girardot; correspondiente a la impresora EPSON TM-H600V con serial _x000d_
X5G5013101 ubicada en la línea de cajas POS 7._x000d_
A la llegada; se realizó un diagnóstico completo del equipo. Se revisaron todas las conexiones; el cable de datos fue probado con otra impresora _x000d_
funcional y se descartaron fallos externos. También se conectó la impresora a otro equipo; sin obtener respuesta. Aunque el equipo recibe _x000d_
alimentación eléctrica sin problema (enciende y emite sonido); no es reconocido por el computador; lo que impide realizar cualquier prueba de _x000d_
impresión o proceso de actualización._x000d_
Se procedió a realizar un mantenimiento general: limpieza interna; verificación de conectores; revisión del bus de datos; tarjeta madre y sistema _x000d_
mecánico de alimentación. También se desmontó la impresora para acceder a la placa del botón “Feed”; conocida técnicamente como PCB del _x000d_
panel de control frontal. A pesar de realizar pruebas directas desde la placa; el botón sigue sin responder de forma funcional. Hace el intento de _x000d_
tomar el papel (se escucha el motor); pero no lo expulsa ni muestra error alguno en pantalla; como si estuviera bloqueada internamente._x000d_
Se intentó restaurar el equipo por completo; incluyendo un formateo desde cero y la actualización del firmware; pero no fue posible avanzar con _x000d_
ninguno de estos procesos debido a que el sistema no reconoce la impresora bajo ninguna configuración._x000d_
Para descartar que el problema fuera de la POS; se reemplazó temporalmente la impresora por una NCR (S/N 58-60879677) ubicada en la POS 15; y _x000d_
esta funcionó correctamente; eliminando cualquier alerta y permitiendo la impresión normal._x000d_
La impresora EPSON fue retirada de línea y almacenada en el cuarto de sistemas; marcada como fuera de servicio._x000d_
Luego de realizar todas las pruebas posibles en sitio; no fue posible identificar una causa específica del daño. Sin embargo; se concluye que el _x000d_
equipo presenta una falla interna grave que impide cualquier tipo de funcionalidad o diagnóstico más profundo. La energía llega al equipo; pero _x000d_
este no responde a nivel de interfaz ni permite operaciones básicas._x000d_
Una posible solución tentativa sería el reemplazo de la PCB del panel de control frontal (botonera); pero no se garantiza que esta intervención _x000d_
solucione el fallo en su totalidad; ya que podría haber daño adicional en la tarjeta madre o en la lógica interna del equipo._x000d_
Por lo anterior; se recomienda tramitar el reemplazo de la impresora EPSON TM-H600V (S/N X5G5013101) debido a que el equipo se encuentra _x000d_
totalmente inoperativo y sin posibilidad de recuperación mediante mantenimiento en sitio._x000d_
Se adjunta evidencia fotográfica del procedimiento realizado.</v>
      </c>
      <c r="K1588">
        <v>45757.64027777778</v>
      </c>
      <c r="L1588">
        <v>45757.66180555556</v>
      </c>
      <c r="M1588">
        <v>45758</v>
      </c>
      <c r="N1588" t="str">
        <f>TEXT(M1588, "DDDD")</f>
        <v>viernes</v>
      </c>
      <c r="O1588" t="str">
        <v>J047 JUMBO GIRARDOT</v>
      </c>
      <c r="P1588" t="str">
        <v>GIRARDOT</v>
      </c>
      <c r="Q1588" t="str">
        <f>IF(ISBLANK(P1588),"0",(VLOOKUP(P1588,REGION,2,FALSE)))</f>
        <v>OCCIDENTE</v>
      </c>
      <c r="R1588" t="str">
        <v>MIchael Smit Villabon Trujillo</v>
      </c>
      <c r="S1588" t="e">
        <f>IF(ISBLANK(R1588),"0", VLOOKUP(R1588,PERSONAL,2,FALSE))</f>
        <v>#N/A</v>
      </c>
      <c r="T1588" t="str">
        <v>ALIADO</v>
      </c>
      <c r="U1588">
        <v>0.3333333333333333</v>
      </c>
      <c r="V1588">
        <v>0.5416666666666666</v>
      </c>
      <c r="W1588">
        <f>V1588-U1588</f>
        <v>0.20833333333333331</v>
      </c>
      <c r="X1588">
        <v>2</v>
      </c>
      <c r="Y1588">
        <f>NETWORKDAYS(K1588,M1588)</f>
        <v>2</v>
      </c>
      <c r="Z1588" t="str">
        <f>IF(Y1588&lt;=2,"CUMPLE","NO CUMPLE")</f>
        <v>CUMPLE</v>
      </c>
      <c r="AB1588" t="str">
        <v>POR TICKET</v>
      </c>
      <c r="AC1588" t="str">
        <f>TEXT(M1588,"mmmm")</f>
        <v>abril</v>
      </c>
      <c r="AD1588" t="str">
        <f>TEXT(M1588,"yyyy")</f>
        <v>yyyy</v>
      </c>
      <c r="AE1588">
        <f>W1588*60*24</f>
        <v>299.99999999999994</v>
      </c>
      <c r="AF1588">
        <f>AE1588/60</f>
        <v>4.999999999999999</v>
      </c>
      <c r="AG1588">
        <f>AE1588/60</f>
        <v>4.999999999999999</v>
      </c>
      <c r="AH1588">
        <f>L1588-K1588</f>
        <v>0.021527777782466728</v>
      </c>
      <c r="AI1588">
        <f>AH1588*24*60</f>
        <v>31.00000000675209</v>
      </c>
      <c r="AJ1588">
        <f>75728*X1588</f>
        <v>151456</v>
      </c>
    </row>
    <row r="1589" xml:space="preserve">
      <c r="A1589">
        <v>1273654</v>
      </c>
      <c r="B1589" t="str">
        <v>INCIDENTE</v>
      </c>
      <c r="C1589" t="str">
        <v>CERRADO</v>
      </c>
      <c r="D1589" t="str">
        <v>TIENDA</v>
      </c>
      <c r="E1589" t="str">
        <v>POS</v>
      </c>
      <c r="F1589" t="str">
        <v>POS</v>
      </c>
      <c r="G1589" t="str">
        <v>POS</v>
      </c>
      <c r="H1589" t="str" xml:space="preserve">
        <v xml:space="preserve">Buen día; solicito de su amable ayuda para revisar la pos #10; la cual esta fuera de linea._x000d_
Numero de caja_x000d_
_x000d_
10</v>
      </c>
      <c r="I1589" t="str" xml:space="preserve">
        <v xml:space="preserve">Buen día; solicito de su amable ayuda para revisar la pos #10; la cual esta fuera de linea._x000d_
Numero de caja_x000d_
_x000d_
10</v>
      </c>
      <c r="J1589" t="str">
        <v>se solicita revisión pos #10 ya que se encuentra fuera de linea; por lo que se evidencia que el punto físico de red no se encuentra linkeado; por lo que se procede a realizar la validación desde el cable de red al punto para se realiza repochando del punto de red; se procede a conectar el cable de red para validar si la pos en líneael 1.5 que si está conectada es decir que si está en línea porque le hace un pin a la ip de la pos la súper de caja inicia en la post realiza pruebas con el producto y los puntos y este no genera el error de pos fuera de línea 1.5 indica que se debe reiniciar la pos este se reinicia se vuelve a loguear el cajero pero este le genera un error se le envía el error a la 1.5 y este indica que la post por estar fuera de línea no cerró bien el día anterior por lo que se debe ingresar el día de mañana pero la pos ya está en línea se entrega operativa y con red la caja número 10</v>
      </c>
      <c r="K1589">
        <v>45758.347916666666</v>
      </c>
      <c r="L1589">
        <v>45758.45138888889</v>
      </c>
      <c r="M1589">
        <v>45758</v>
      </c>
      <c r="N1589" t="str">
        <f>TEXT(M1589, "DDDD")</f>
        <v>viernes</v>
      </c>
      <c r="O1589" t="str" xml:space="preserve">
        <v xml:space="preserve">M085 METRO MONTERIA_x000d_
_x000d_
</v>
      </c>
      <c r="P1589" t="str">
        <v>MONTERIA</v>
      </c>
      <c r="Q1589" t="str">
        <f>IF(ISBLANK(P1589),"0",(VLOOKUP(P1589,REGION,2,FALSE)))</f>
        <v>COSTA</v>
      </c>
      <c r="R1589" t="str">
        <v>Sharon Yaneth Kerguelen Wilches</v>
      </c>
      <c r="S1589">
        <f>IF(ISBLANK(R1589),"0", VLOOKUP(R1589,PERSONAL,2,FALSE))</f>
        <v>1067917448</v>
      </c>
      <c r="T1589" t="str">
        <v>DIRECTO</v>
      </c>
      <c r="U1589">
        <v>0.5694444444444444</v>
      </c>
      <c r="V1589">
        <v>0.6666666666666666</v>
      </c>
      <c r="W1589">
        <f>V1589-U1589</f>
        <v>0.09722222222222221</v>
      </c>
      <c r="X1589">
        <v>1</v>
      </c>
      <c r="Y1589">
        <f>NETWORKDAYS(K1589,M1589)</f>
        <v>1</v>
      </c>
      <c r="Z1589" t="str">
        <f>IF(Y1589&lt;=2,"CUMPLE","NO CUMPLE")</f>
        <v>CUMPLE</v>
      </c>
      <c r="AB1589" t="str">
        <v>POR TICKET</v>
      </c>
      <c r="AC1589" t="str">
        <f>TEXT(M1589,"mmmm")</f>
        <v>abril</v>
      </c>
      <c r="AD1589" t="str">
        <f>TEXT(M1589,"yyyy")</f>
        <v>yyyy</v>
      </c>
      <c r="AE1589">
        <f>W1589*60*24</f>
        <v>139.99999999999997</v>
      </c>
      <c r="AF1589">
        <f>AE1589/60</f>
        <v>2.333333333333333</v>
      </c>
      <c r="AG1589">
        <f>AE1589/60</f>
        <v>2.333333333333333</v>
      </c>
      <c r="AH1589">
        <f>L1589-K1589</f>
        <v>0.10347222222480923</v>
      </c>
      <c r="AI1589">
        <f>AH1589*24*60</f>
        <v>149.0000000037253</v>
      </c>
      <c r="AJ1589">
        <f>75728*X1589</f>
        <v>75728</v>
      </c>
    </row>
    <row r="1590" xml:space="preserve">
      <c r="A1590">
        <v>1269720</v>
      </c>
      <c r="B1590" t="str">
        <v>SOLICITUD</v>
      </c>
      <c r="C1590" t="str">
        <v>CERRADO</v>
      </c>
      <c r="D1590" t="str">
        <v>TIENDA</v>
      </c>
      <c r="E1590" t="str">
        <v>INVENTARIO</v>
      </c>
      <c r="F1590" t="str">
        <v>INVENTARIO</v>
      </c>
      <c r="G1590" t="str">
        <v>INVENTARIO</v>
      </c>
      <c r="H1590" t="str">
        <v>Buenos días. Jefe Miguel por favor me colabora con la autorización de este ticket para que el técnico de isit visite la tienda y valide la novedad reportada en sitio; anexo plantilla con la información de la actividad a realizar.</v>
      </c>
      <c r="I1590"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piso de venta _x000d_
4.	Actividad para realizar: El técnico deberá realizar la verificación y la ubicación correcta de cada uno de los seriales correspondientes a balanzas colgantes y de mesa según archivo anexado en este ticket; deberá llevar un equipo portátil para esta validación. _x000d_
_x000d_
Gracias. </v>
      </c>
      <c r="J1590" t="str">
        <v>Se verifica inventario de las balanzas tanto de mesa como colgante identificándolas con numero de serial y numero de ip para un total de 8 balanzas se toma evidencia y se envía a Edwind Bolaños</v>
      </c>
      <c r="K1590">
        <v>45756.36597222222</v>
      </c>
      <c r="L1590">
        <v>45756.38125</v>
      </c>
      <c r="M1590">
        <v>45758</v>
      </c>
      <c r="N1590" t="str">
        <f>TEXT(M1590, "DDDD")</f>
        <v>viernes</v>
      </c>
      <c r="O1590" t="str">
        <v>J013 JUMBO VALLE DEL LILI</v>
      </c>
      <c r="P1590" t="str">
        <v>CALI</v>
      </c>
      <c r="Q1590" t="str">
        <f>IF(ISBLANK(P1590),"0",(VLOOKUP(P1590,REGION,2,FALSE)))</f>
        <v>OCCIDENTE</v>
      </c>
      <c r="R1590" t="str">
        <v>Sebastían Orozco Fajardo</v>
      </c>
      <c r="S1590" t="e">
        <f>IF(ISBLANK(R1590),"0", VLOOKUP(R1590,PERSONAL,2,FALSE))</f>
        <v>#N/A</v>
      </c>
      <c r="T1590" t="str">
        <v>DIRECTO</v>
      </c>
      <c r="U1590">
        <v>0.3333333333333333</v>
      </c>
      <c r="V1590">
        <v>0.4375</v>
      </c>
      <c r="W1590">
        <f>V1590-U1590</f>
        <v>0.10416666666666669</v>
      </c>
      <c r="X1590">
        <v>1</v>
      </c>
      <c r="Y1590">
        <f>NETWORKDAYS(K1590,M1590)</f>
        <v>3</v>
      </c>
      <c r="Z1590" t="str">
        <f>IF(Y1590&lt;=2,"CUMPLE","NO CUMPLE")</f>
        <v>NO CUMPLE</v>
      </c>
      <c r="AB1590" t="str">
        <v>POR TICKET</v>
      </c>
      <c r="AC1590" t="str">
        <f>TEXT(M1590,"mmmm")</f>
        <v>abril</v>
      </c>
      <c r="AD1590" t="str">
        <f>TEXT(M1590,"yyyy")</f>
        <v>yyyy</v>
      </c>
      <c r="AE1590">
        <f>W1590*60*24</f>
        <v>150.00000000000003</v>
      </c>
      <c r="AF1590">
        <f>AE1590/60</f>
        <v>2.5000000000000004</v>
      </c>
      <c r="AG1590">
        <f>AE1590/60</f>
        <v>2.5000000000000004</v>
      </c>
      <c r="AH1590">
        <f>L1590-K1590</f>
        <v>0.015277777776645962</v>
      </c>
      <c r="AI1590">
        <f>AH1590*24*60</f>
        <v>21.999999998370185</v>
      </c>
      <c r="AJ1590">
        <f>75728*X1590</f>
        <v>75728</v>
      </c>
    </row>
    <row r="1591" xml:space="preserve">
      <c r="A1591">
        <v>1266400</v>
      </c>
      <c r="B1591" t="str">
        <v>SOLICITUD</v>
      </c>
      <c r="C1591" t="str">
        <v>CERRADO</v>
      </c>
      <c r="D1591" t="str">
        <v>TIENDA</v>
      </c>
      <c r="E1591" t="str">
        <v>DESKTOP</v>
      </c>
      <c r="F1591" t="str">
        <v>DESKTOP</v>
      </c>
      <c r="G1591" t="str">
        <v>DESKTOP</v>
      </c>
      <c r="H1591" t="str" xml:space="preserve">
        <v xml:space="preserve">Buenas tardes. Por favor me colaboran con la revisión del computador de escritorio ubicado en las oficinas; ya que este se encuentra demasiado lento. Muchas gracias_x000d_
AREA EN DONDE SE UBICA EL EQUIPO_x000d_
_x000d_
OFICINAS.</v>
      </c>
      <c r="I1591"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 oficina comercial_x000d_
4.	Usuario: Alexander Llanten Potosi_x000d_
5.	Actividad para realizar: El técnico deberá realizar la limpieza de archivo basura y usuarios que no estén utilizando este computador con el fin de liberar espacio en el disco duro del desktop (unidad C.); también deberá validar si el hostname tiene licencia y si es asi deberán informa para moverla antes de formatear ya que se perderá. Si la novedad continua; deberá formatear este equipo; deberá llevar una USB con la imagen de Cencosud w10; por favor el técnico que visite la tienda deberá conocer la operación de Cencosud. </v>
      </c>
      <c r="J1591" t="str">
        <v>Se verifica equipo eliminando temporales archivos basuras y usuarios antiguos; se libera espacio en el equipo y tiene un mejor rendimiento. Se informa que el usuario que es el jefe de fruver no se presenta para realizar validaciones de rendimiento en el equipo; se informa Edwind Bolaños</v>
      </c>
      <c r="K1591">
        <v>45755.41388888889</v>
      </c>
      <c r="L1591">
        <v>45755.48819444444</v>
      </c>
      <c r="M1591">
        <v>45758</v>
      </c>
      <c r="N1591" t="str">
        <f>TEXT(M1591, "DDDD")</f>
        <v>viernes</v>
      </c>
      <c r="O1591" t="str">
        <v>J013 JUMBO VALLE DEL LILI</v>
      </c>
      <c r="P1591" t="str">
        <v>CALI</v>
      </c>
      <c r="Q1591" t="str">
        <f>IF(ISBLANK(P1591),"0",(VLOOKUP(P1591,REGION,2,FALSE)))</f>
        <v>OCCIDENTE</v>
      </c>
      <c r="R1591" t="str">
        <v>Sebastían Orozco Fajardo</v>
      </c>
      <c r="S1591" t="e">
        <f>IF(ISBLANK(R1591),"0", VLOOKUP(R1591,PERSONAL,2,FALSE))</f>
        <v>#N/A</v>
      </c>
      <c r="T1591" t="str">
        <v>DIRECTO</v>
      </c>
      <c r="U1591">
        <v>0.4375</v>
      </c>
      <c r="V1591">
        <v>0.5208333333333334</v>
      </c>
      <c r="W1591">
        <f>V1591-U1591</f>
        <v>0.08333333333333337</v>
      </c>
      <c r="X1591">
        <v>1</v>
      </c>
      <c r="Y1591">
        <f>NETWORKDAYS(K1591,M1591)</f>
        <v>4</v>
      </c>
      <c r="Z1591" t="str">
        <f>IF(Y1591&lt;=2,"CUMPLE","NO CUMPLE")</f>
        <v>NO CUMPLE</v>
      </c>
      <c r="AB1591" t="str">
        <v>POR TICKET</v>
      </c>
      <c r="AC1591" t="str">
        <f>TEXT(M1591,"mmmm")</f>
        <v>abril</v>
      </c>
      <c r="AD1591" t="str">
        <f>TEXT(M1591,"yyyy")</f>
        <v>yyyy</v>
      </c>
      <c r="AE1591">
        <f>W1591*60*24</f>
        <v>120.00000000000004</v>
      </c>
      <c r="AF1591">
        <f>AE1591/60</f>
        <v>2.000000000000001</v>
      </c>
      <c r="AG1591">
        <f>AE1591/60</f>
        <v>2.000000000000001</v>
      </c>
      <c r="AH1591">
        <f>L1591-K1591</f>
        <v>0.07430555555038154</v>
      </c>
      <c r="AI1591">
        <f>AH1591*24*60</f>
        <v>106.99999999254942</v>
      </c>
      <c r="AJ1591">
        <f>75728*X1591</f>
        <v>75728</v>
      </c>
    </row>
    <row r="1592" xml:space="preserve">
      <c r="A1592">
        <v>1266391</v>
      </c>
      <c r="B1592" t="str">
        <v>SOLICITUD</v>
      </c>
      <c r="C1592" t="str">
        <v>CERRADO</v>
      </c>
      <c r="D1592" t="str">
        <v>TIENDA</v>
      </c>
      <c r="E1592" t="str">
        <v>BALANZA</v>
      </c>
      <c r="F1592" t="str">
        <v>BALANZA</v>
      </c>
      <c r="G1592" t="str">
        <v>BALANZA</v>
      </c>
      <c r="H1592" t="str" xml:space="preserve">
        <v xml:space="preserve">Buenas tardes. Por favor me colaboran con la limpieza y configuración de la balanza ubicada en platos preparados. Muchas gracias_x000d_
Área donde su ubica la balanza_x000d_
_x000d_
Platos preparados</v>
      </c>
      <c r="I1592"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 (platos preparados)_x000d_
4.	Usuario: Anderson Samboni Bustamante_x000d_
5.	Actividad para realizar: El técnico deberá realizar mantenimiento preventivo en la balanza de platos preparados; debe llevar todo lo necesarios para realizar esta actividad (alcohol; franelas; destornilladores normales y torx; llaves hexagonales; sopladora); por favor el técnico que visite la tienda deberá conocer la operación de Cencosud. </v>
      </c>
      <c r="J1592" t="str">
        <v xml:space="preserve">Se realiza mantenimiento preventivo a la balanza colgante de platos preparados; se destapa balanza limpiando cabezal y sus rodillos; se sueltan sus rodamientos y se limpian se ajustan tornillos y se arma nuevamente realizando pruebas de impresión con el usuario; la balanza queda operativa </v>
      </c>
      <c r="K1592">
        <v>45755.41458333333</v>
      </c>
      <c r="L1592">
        <v>45755.48819444444</v>
      </c>
      <c r="M1592">
        <v>45758</v>
      </c>
      <c r="N1592" t="str">
        <f>TEXT(M1592, "DDDD")</f>
        <v>viernes</v>
      </c>
      <c r="O1592" t="str">
        <v>J013 JUMBO VALLE DEL LILI</v>
      </c>
      <c r="P1592" t="str">
        <v>CALI</v>
      </c>
      <c r="Q1592" t="str">
        <f>IF(ISBLANK(P1592),"0",(VLOOKUP(P1592,REGION,2,FALSE)))</f>
        <v>OCCIDENTE</v>
      </c>
      <c r="R1592" t="str">
        <v>Sebastían Orozco Fajardo</v>
      </c>
      <c r="S1592" t="e">
        <f>IF(ISBLANK(R1592),"0", VLOOKUP(R1592,PERSONAL,2,FALSE))</f>
        <v>#N/A</v>
      </c>
      <c r="T1592" t="str">
        <v>DIRECTO</v>
      </c>
      <c r="U1592">
        <v>0.5416666666666666</v>
      </c>
      <c r="V1592">
        <v>0.625</v>
      </c>
      <c r="W1592">
        <f>V1592-U1592</f>
        <v>0.08333333333333337</v>
      </c>
      <c r="X1592">
        <v>1</v>
      </c>
      <c r="Y1592">
        <f>NETWORKDAYS(K1592,M1592)</f>
        <v>4</v>
      </c>
      <c r="Z1592" t="str">
        <f>IF(Y1592&lt;=2,"CUMPLE","NO CUMPLE")</f>
        <v>NO CUMPLE</v>
      </c>
      <c r="AB1592" t="str">
        <v>POR TICKET</v>
      </c>
      <c r="AC1592" t="str">
        <f>TEXT(M1592,"mmmm")</f>
        <v>abril</v>
      </c>
      <c r="AD1592" t="str">
        <f>TEXT(M1592,"yyyy")</f>
        <v>yyyy</v>
      </c>
      <c r="AE1592">
        <f>W1592*60*24</f>
        <v>120.00000000000004</v>
      </c>
      <c r="AF1592">
        <f>AE1592/60</f>
        <v>2.000000000000001</v>
      </c>
      <c r="AG1592">
        <f>AE1592/60</f>
        <v>2.000000000000001</v>
      </c>
      <c r="AH1592">
        <f>L1592-K1592</f>
        <v>0.07361111111094942</v>
      </c>
      <c r="AI1592">
        <f>AH1592*24*60</f>
        <v>105.99999999976717</v>
      </c>
      <c r="AJ1592">
        <f>75728*X1592</f>
        <v>75728</v>
      </c>
    </row>
    <row r="1593" xml:space="preserve">
      <c r="A1593">
        <v>1263303</v>
      </c>
      <c r="B1593" t="str">
        <v>INCIDENTE</v>
      </c>
      <c r="C1593" t="str">
        <v>CERRADO</v>
      </c>
      <c r="D1593" t="str">
        <v>TIENDA</v>
      </c>
      <c r="E1593" t="str">
        <v>DESKTOP</v>
      </c>
      <c r="F1593" t="str">
        <v>DESKTOP</v>
      </c>
      <c r="G1593" t="str">
        <v>DESKTOP</v>
      </c>
      <c r="H1593" t="str" xml:space="preserve">
        <v xml:space="preserve">El computador J013900WS110 no tiene conexión a internet. se requiere solución pronta ya que es parte fundamental del proceso de publicidad_x000d_
Punto Operacional Afectada_x000d_
_x000d_
Publicidad_x000d_
_x000d_
Área Afectada_x000d_
_x000d_
Publicidad</v>
      </c>
      <c r="I1593"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Publicidad._x000d_
4.	Usuario: Laura Sofia Hernández Ospina_x000d_
5.	Actividad para realizar: El técnico deberá realizar la validación del estado del punto de red (Jack); también deberá validar si la novedad es con el cable de red de lo contrario deberá ser cambiado con uno existente; en caso de no estar disponible en sitio deberá ser comparado por la tienda. si se presenta novedad con el Jack se deberá solicitar la compra por parte de la tienda y deberán generar otro ticket solicitan la instalación a penas la parte este en sitio.</v>
      </c>
      <c r="J1593" t="str">
        <v>se revisa equipo de escritorio de   decoraciones detectando sin red se procede a realizar seguimiento al cableado del punto detectando el jack de conexión en mal estado se le informa al usuario que debe solicitar la compra de los dos jack mas la tapa par reparar el punto; de igual manera se amarra jack con cinta para dejar el equipo con conexión a la red; se deja el equipo en red y se realizan pruebas con el usuario quedando el equipo operativo; se adjuntan imagenes del punto.</v>
      </c>
      <c r="K1593">
        <v>45758.740277777775</v>
      </c>
      <c r="L1593">
        <v>45758.740277777775</v>
      </c>
      <c r="M1593">
        <v>45758</v>
      </c>
      <c r="N1593" t="str">
        <f>TEXT(M1593, "DDDD")</f>
        <v>viernes</v>
      </c>
      <c r="O1593" t="str">
        <v>J013 JUMBO VALLE DEL LILI</v>
      </c>
      <c r="P1593" t="str">
        <v>CALI</v>
      </c>
      <c r="Q1593" t="str">
        <f>IF(ISBLANK(P1593),"0",(VLOOKUP(P1593,REGION,2,FALSE)))</f>
        <v>OCCIDENTE</v>
      </c>
      <c r="R1593" t="str">
        <v>Sebastían Orozco Fajardo</v>
      </c>
      <c r="S1593" t="e">
        <f>IF(ISBLANK(R1593),"0", VLOOKUP(R1593,PERSONAL,2,FALSE))</f>
        <v>#N/A</v>
      </c>
      <c r="T1593" t="str">
        <v>DIRECTO</v>
      </c>
      <c r="U1593">
        <v>0.625</v>
      </c>
      <c r="V1593">
        <v>0.6875</v>
      </c>
      <c r="W1593">
        <f>V1593-U1593</f>
        <v>0.0625</v>
      </c>
      <c r="X1593">
        <v>1</v>
      </c>
      <c r="Y1593">
        <f>NETWORKDAYS(K1593,M1593)</f>
        <v>1</v>
      </c>
      <c r="Z1593" t="str">
        <f>IF(Y1593&lt;=2,"CUMPLE","NO CUMPLE")</f>
        <v>CUMPLE</v>
      </c>
      <c r="AB1593" t="str">
        <v>POR TICKET</v>
      </c>
      <c r="AC1593" t="str">
        <f>TEXT(M1593,"mmmm")</f>
        <v>abril</v>
      </c>
      <c r="AD1593" t="str">
        <f>TEXT(M1593,"yyyy")</f>
        <v>yyyy</v>
      </c>
      <c r="AE1593">
        <f>W1593*60*24</f>
        <v>90</v>
      </c>
      <c r="AF1593">
        <f>AE1593/60</f>
        <v>1.5</v>
      </c>
      <c r="AG1593">
        <f>AE1593/60</f>
        <v>1.5</v>
      </c>
      <c r="AH1593">
        <f>L1593-K1593</f>
        <v>0</v>
      </c>
      <c r="AI1593">
        <f>AH1593*24*60</f>
        <v>0</v>
      </c>
      <c r="AJ1593">
        <f>75728*X1593</f>
        <v>75728</v>
      </c>
    </row>
    <row r="1594" xml:space="preserve">
      <c r="A1594">
        <v>1266479</v>
      </c>
      <c r="B1594" t="str">
        <v>INCIDENTE</v>
      </c>
      <c r="C1594" t="str">
        <v>CERRADO</v>
      </c>
      <c r="D1594" t="str">
        <v>TIENDA</v>
      </c>
      <c r="E1594" t="str">
        <v>BALANZA</v>
      </c>
      <c r="F1594" t="str">
        <v>BALANZA</v>
      </c>
      <c r="G1594" t="str">
        <v>BALANZA</v>
      </c>
      <c r="H1594" t="str" xml:space="preserve">
        <v xml:space="preserve">buen dia me ayuda porfavor con las balazas de las cajas 01-06-09-11 la cual presenta diferencias en el peso_x000d_
Número de inventario_x000d_
_x000d_
caja 01-06-09-11</v>
      </c>
      <c r="I1594" t="str" xml:space="preserve">
        <v xml:space="preserve">Se solicita asignación de recurso técnico en Ibagué para validar novedad presentada con los scanner balanza._x000d_
_x000d_
Nombre de Líder Cencosud: Giovanna López_x000d_
Celular Líder Cencosud: 3174363709_x000d_
Serial: Scanner Balanza POS de línea de cajas_x000d_
Actividad a realizar: Verificar que las balanzas no tengan residuos de alimentos y productos que pudieron haber caído debajo de la tara; revisar que la tara se encuentre sin residuos; de encontrar residuos realizar limpieza con la balanza apagada; luego de limpiarla; encenderla y oprimir el &gt;&gt;0&lt;&lt; para tarar la balanza." validar que se encuentren conectadas a las tomas reguladas; validar que se encuentren niveladas y estables._x000d_
Demás validaciones que se consideren necesarias para dejar pesando las balanzas correctamente.</v>
      </c>
      <c r="J1594" t="str" xml:space="preserve">
        <v xml:space="preserve">1266479 - M042 METRO IBAGUE - calibración 4 scaner balanza línea de cajas _x000d_
Se llega al sitio 8 de la mañana y se inicia con la validación de los scaner balanza; pos 1 presenta error de peso en 10 kilos pesaba menos 75 gramos _x000d_
se borra errores y se reinicia el equipo desde el cable de poder pero el error continúa; se le informa a el líder cencosud Giovanna López quien indica _x000d_
que hay que calibrar el scaner balanza se calibra con 11 kilos al igual se reviso los scaner balanza de las pos 06-09-11 y presentaban la misma _x000d_
novedad también se calibraron quedando solucionado la novedad se realizó pruebas con la coordinadora de cajas Paola Rodríguez_x000d_
Nota: los scaner balanza no estaban precintados ni tienen sellos del proveedor CVM por qué aún son equipos de peso nuevos</v>
      </c>
      <c r="K1594">
        <v>45757.51111111111</v>
      </c>
      <c r="L1594">
        <v>45757.53680555556</v>
      </c>
      <c r="M1594">
        <v>45758</v>
      </c>
      <c r="N1594" t="str">
        <f>TEXT(M1594, "DDDD")</f>
        <v>viernes</v>
      </c>
      <c r="O1594" t="str">
        <v>M042 METRO IBAGUE</v>
      </c>
      <c r="P1594" t="str">
        <v>IBAGUE</v>
      </c>
      <c r="Q1594" t="str">
        <f>IF(ISBLANK(P1594),"0",(VLOOKUP(P1594,REGION,2,FALSE)))</f>
        <v>OCCIDENTE</v>
      </c>
      <c r="R1594" t="str">
        <v>MIchael Smit Villabon Trujillo</v>
      </c>
      <c r="S1594" t="e">
        <f>IF(ISBLANK(R1594),"0", VLOOKUP(R1594,PERSONAL,2,FALSE))</f>
        <v>#N/A</v>
      </c>
      <c r="T1594" t="str">
        <v>ALIADO</v>
      </c>
      <c r="U1594">
        <v>0.3333333333333333</v>
      </c>
      <c r="V1594">
        <v>0.5</v>
      </c>
      <c r="W1594">
        <f>V1594-U1594</f>
        <v>0.16666666666666669</v>
      </c>
      <c r="X1594" t="str">
        <v>1;5</v>
      </c>
      <c r="Y1594">
        <f>NETWORKDAYS(K1594,M1594)</f>
        <v>2</v>
      </c>
      <c r="Z1594" t="str">
        <f>IF(Y1594&lt;=2,"CUMPLE","NO CUMPLE")</f>
        <v>CUMPLE</v>
      </c>
      <c r="AB1594" t="str">
        <v>POR TICKET</v>
      </c>
      <c r="AC1594" t="str">
        <f>TEXT(M1594,"mmmm")</f>
        <v>abril</v>
      </c>
      <c r="AD1594" t="str">
        <f>TEXT(M1594,"yyyy")</f>
        <v>yyyy</v>
      </c>
      <c r="AE1594">
        <f>W1594*60*24</f>
        <v>240.00000000000006</v>
      </c>
      <c r="AF1594">
        <f>AE1594/60</f>
        <v>4.000000000000001</v>
      </c>
      <c r="AG1594">
        <f>AE1594/60</f>
        <v>4.000000000000001</v>
      </c>
      <c r="AH1594">
        <f>L1594-K1594</f>
        <v>0.025694444448163267</v>
      </c>
      <c r="AI1594">
        <f>AH1594*24*60</f>
        <v>37.000000005355105</v>
      </c>
      <c r="AJ1594" t="e">
        <f>75728*X1594</f>
        <v>#VALUE!</v>
      </c>
    </row>
    <row r="1595" xml:space="preserve">
      <c r="A1595">
        <v>1273638</v>
      </c>
      <c r="B1595" t="str">
        <v>SOLICITUD</v>
      </c>
      <c r="C1595" t="str">
        <v>CERRADO</v>
      </c>
      <c r="D1595" t="str">
        <v>TIENDA</v>
      </c>
      <c r="E1595" t="str">
        <v>PDT</v>
      </c>
      <c r="F1595" t="str">
        <v>PDT</v>
      </c>
      <c r="G1595" t="str">
        <v>PDT</v>
      </c>
      <c r="H1595" t="str">
        <v>Buen dia; me puede ayudar con la instalacion del verificador de precio en piso de venta Agradezco la colaboracion; espero pronta respuesta</v>
      </c>
      <c r="I1595" t="str">
        <v>Buen dia; me puede ayudar con la instalacion del verificador de precio en piso de venta Agradezco la colaboracion; espero pronta respuesta</v>
      </c>
      <c r="J1595" t="str" xml:space="preserve">
        <v xml:space="preserve">"Se identifica el verificador de precios a instalar en la sala de computo. Se desempaca; se ubica en el área dispuesta (sección de carnes) y se instala _x000d_
en el aparador disponible. Una vez hecho esto; se enciende el equipo y se procede a hacer pruebas de su funcionamiento con distintos productos. _x000d_
Al hacer pruebas con distintos productos se nota que con uno de ellos presenta un error al no identificarlo; así mismo se hace esta prueba con los _x000d_
verificadores restantes (2) y uno de ellos presenta el mismo fallo; por lo que se informa de ello al Jefe Rafael Acosta; se comparte el numero de IP _x000d_
que tienen los verificadores con fallo y se espera información de mesas especializadas. Después de las gestiones realizadas por mesas se hacen _x000d_
distintas pruebas con los verificadores resultando en la continuación del fallo en 2 de los 3 verificadores; por lo que de parte del jefe Rafael se _x000d_
decide; continuar con este proceso en otro momento.</v>
      </c>
      <c r="K1595">
        <v>45758.34305555555</v>
      </c>
      <c r="L1595">
        <v>45758.48125</v>
      </c>
      <c r="M1595">
        <v>45758</v>
      </c>
      <c r="N1595" t="str">
        <f>TEXT(M1595, "DDDD")</f>
        <v>viernes</v>
      </c>
      <c r="O1595" t="str">
        <v>M179 METRO PITALITO</v>
      </c>
      <c r="P1595" t="str">
        <v>PITALITO</v>
      </c>
      <c r="Q1595" t="str">
        <f>IF(ISBLANK(P1595),"0",(VLOOKUP(P1595,REGION,2,FALSE)))</f>
        <v>OCCIDENTE</v>
      </c>
      <c r="R1595" t="str">
        <v>MIchael Smit Villabon Trujillo</v>
      </c>
      <c r="S1595" t="e">
        <f>IF(ISBLANK(R1595),"0", VLOOKUP(R1595,PERSONAL,2,FALSE))</f>
        <v>#N/A</v>
      </c>
      <c r="T1595" t="str">
        <v>ALIADO</v>
      </c>
      <c r="U1595">
        <v>0.5833333333333334</v>
      </c>
      <c r="V1595">
        <v>0.6875</v>
      </c>
      <c r="W1595">
        <f>V1595-U1595</f>
        <v>0.10416666666666663</v>
      </c>
      <c r="X1595">
        <v>1</v>
      </c>
      <c r="Y1595">
        <f>NETWORKDAYS(K1595,M1595)</f>
        <v>1</v>
      </c>
      <c r="Z1595" t="str">
        <f>IF(Y1595&lt;=2,"CUMPLE","NO CUMPLE")</f>
        <v>CUMPLE</v>
      </c>
      <c r="AB1595" t="str">
        <v>POR TICKET</v>
      </c>
      <c r="AC1595" t="str">
        <f>TEXT(M1595,"mmmm")</f>
        <v>abril</v>
      </c>
      <c r="AD1595" t="str">
        <f>TEXT(M1595,"yyyy")</f>
        <v>yyyy</v>
      </c>
      <c r="AE1595">
        <f>W1595*60*24</f>
        <v>149.99999999999994</v>
      </c>
      <c r="AF1595">
        <f>AE1595/60</f>
        <v>2.499999999999999</v>
      </c>
      <c r="AG1595">
        <f>AE1595/60</f>
        <v>2.499999999999999</v>
      </c>
      <c r="AH1595">
        <f>L1595-K1595</f>
        <v>0.1381944444437977</v>
      </c>
      <c r="AI1595">
        <f>AH1595*24*60</f>
        <v>198.99999999906868</v>
      </c>
      <c r="AJ1595">
        <f>75728*X1595</f>
        <v>75728</v>
      </c>
    </row>
    <row r="1596" xml:space="preserve">
      <c r="A1596">
        <v>1273796</v>
      </c>
      <c r="B1596" t="str">
        <v>INCIDENTE</v>
      </c>
      <c r="C1596" t="str">
        <v>CERRADO</v>
      </c>
      <c r="D1596" t="str">
        <v>TIENDA</v>
      </c>
      <c r="E1596" t="str">
        <v>POS</v>
      </c>
      <c r="F1596" t="str">
        <v>POS</v>
      </c>
      <c r="G1596" t="str">
        <v>POS</v>
      </c>
      <c r="H1596" t="str" xml:space="preserve">
        <v xml:space="preserve">buen dia por favor nos ayudan con el cambio de la ubicación de la pos 5 por la pos 6 ya que esta presenta fallas y nos indicaron que la van a resetear pero hasta el dia lunes y nos es indispensable tener la linea de cajas funcional._x000d_
Número de inventario si se tiene_x000d_
_x000d_
5179_x000d_
_x000d_
Numero de caja_x000d_
_x000d_
5</v>
      </c>
      <c r="I1596" t="str" xml:space="preserve">
        <v xml:space="preserve">buen dia por favor nos ayudan con el cambio de la ubicación de la pos 5 por la pos 6 ya que esta presenta fallas y nos indicaron que la van a resetear pero hasta el dia lunes y nos es indispensable tener la linea de cajas funcional._x000d_
Número de inventario si se tiene_x000d_
_x000d_
5179_x000d_
_x000d_
Numero de caja_x000d_
_x000d_
5</v>
      </c>
      <c r="J1596" t="str" xml:space="preserve">
        <v xml:space="preserve">buen dia por favor nos ayudan con el cambio de la ubicación de la pos 5 por la pos 6 ya que esta presenta fallas y nos indicaron que la van a resetear pero hasta el dia lunes y nos es indispensable tener la linea de cajas funcional._x000d_
Número de inventario si se tiene_x000d_
_x000d_
5179_x000d_
_x000d_
Numero de caja_x000d_
_x000d_
5</v>
      </c>
      <c r="K1596">
        <v>45758.44583333333</v>
      </c>
      <c r="L1596">
        <v>45758.48125</v>
      </c>
      <c r="M1596">
        <v>45758</v>
      </c>
      <c r="N1596" t="str">
        <f>TEXT(M1596, "DDDD")</f>
        <v>viernes</v>
      </c>
      <c r="O1596" t="str">
        <v>M179 METRO PITALITO</v>
      </c>
      <c r="P1596" t="str">
        <v>PITALITO</v>
      </c>
      <c r="Q1596" t="str">
        <f>IF(ISBLANK(P1596),"0",(VLOOKUP(P1596,REGION,2,FALSE)))</f>
        <v>OCCIDENTE</v>
      </c>
      <c r="R1596" t="str">
        <v>MIchael Smit Villabon Trujillo</v>
      </c>
      <c r="S1596" t="e">
        <f>IF(ISBLANK(R1596),"0", VLOOKUP(R1596,PERSONAL,2,FALSE))</f>
        <v>#N/A</v>
      </c>
      <c r="T1596" t="str">
        <v>ALIADO</v>
      </c>
      <c r="U1596">
        <v>0.6875</v>
      </c>
      <c r="V1596">
        <v>0.7569444444444444</v>
      </c>
      <c r="W1596">
        <f>V1596-U1596</f>
        <v>0.06944444444444442</v>
      </c>
      <c r="X1596">
        <v>1</v>
      </c>
      <c r="Y1596">
        <f>NETWORKDAYS(K1596,M1596)</f>
        <v>1</v>
      </c>
      <c r="Z1596" t="str">
        <f>IF(Y1596&lt;=2,"CUMPLE","NO CUMPLE")</f>
        <v>CUMPLE</v>
      </c>
      <c r="AB1596" t="str">
        <v>POR TICKET</v>
      </c>
      <c r="AC1596" t="str">
        <f>TEXT(M1596,"mmmm")</f>
        <v>abril</v>
      </c>
      <c r="AD1596" t="str">
        <f>TEXT(M1596,"yyyy")</f>
        <v>yyyy</v>
      </c>
      <c r="AE1596">
        <f>W1596*60*24</f>
        <v>99.99999999999997</v>
      </c>
      <c r="AF1596">
        <f>AE1596/60</f>
        <v>1.6666666666666663</v>
      </c>
      <c r="AG1596">
        <f>AE1596/60</f>
        <v>1.6666666666666663</v>
      </c>
      <c r="AH1596">
        <f>L1596-K1596</f>
        <v>0.03541666666569654</v>
      </c>
      <c r="AI1596">
        <f>AH1596*24*60</f>
        <v>50.999999998603016</v>
      </c>
      <c r="AJ1596">
        <f>75728*X1596</f>
        <v>75728</v>
      </c>
    </row>
    <row r="1597" xml:space="preserve">
      <c r="A1597">
        <v>1252740</v>
      </c>
      <c r="B1597" t="str">
        <v>SOLICITUD</v>
      </c>
      <c r="C1597" t="str">
        <v>CERRADO</v>
      </c>
      <c r="D1597" t="str">
        <v>TIENDA</v>
      </c>
      <c r="E1597" t="str">
        <v>BALANZA</v>
      </c>
      <c r="F1597" t="str">
        <v>BALANZA</v>
      </c>
      <c r="G1597" t="str">
        <v>BALANZA</v>
      </c>
      <c r="H1597" t="str" xml:space="preserve">
        <v xml:space="preserve">En la balanza colgante de carnes no esta imprimiendo de manera clara; los códigos de barras no son escaneados en linea de cajas._x000d_
Digite la seccion en donde se encuentra la Balanza_x000d_
_x000d_
Carnicería</v>
      </c>
      <c r="I1597" t="str" xml:space="preserve">
        <v xml:space="preserve">"buenos dias miguel me colabora con la visita del tecnico de isit para hacer el cambio de cabezal de impresion de balanza bplus._x000d_
Nombre de Líder Cencosud: stharlyn zuleta_x000d_
Celular Líder Cencosud: 3176578750_x000d_
Equipo: BALANZA|COLGANTE _x000d_
Marca: METTLER TOLEDO_x000d_
Modelo: bplus_x000d_
Serial: C151212239_x000d_
Partes Requeridas: 30413302 Printhead ROHM FreshBase bplusc2 u2	_x000d_
Actividad a realizar: se requiere hacer el cambio de cabezal de impresion de balanza blups colfgante; ya la parte llego a tienda fue recibida por seguridad. La balanza presenta problemas de impresion salen rayas blancas en el tiquete haciendo que el escaner balanza no reconozca los codigos de barras generados.</v>
      </c>
      <c r="J1597" t="str">
        <v xml:space="preserve">me reporto en sitio y me dirijo a contralor para autorización de acceso me indican que la aux de gerencia tiene y es quien me entrega la caja con el cabezal nuevo; para instalar en la balanza que se encuentra en el area de carnes  y procedo a solicitar lo elementos de seguridad (gorro);procedo a desarmar el cabezal y retirar los tornillos; destapo la caja y coloco el cabezal retirado y recojo el nuevo para ubicar;  ajusto todo  con los tornillos y limpio con un paño limpio para retirar cualquier impureza que quede ; realizo pruebas con el usuario y la impresión sale ok se le informa al encargado de sección  y al compañero Yeison Caceres de la actividad sin contratiempos y me retiro del sitio </v>
      </c>
      <c r="K1597">
        <v>45754.618055555555</v>
      </c>
      <c r="L1597">
        <v>45755.436111111114</v>
      </c>
      <c r="M1597">
        <v>45759</v>
      </c>
      <c r="N1597" t="str">
        <f>TEXT(M1597, "DDDD")</f>
        <v>sábado</v>
      </c>
      <c r="O1597" t="str">
        <v>J036 JUMBO POPAYAN CAMPANARIO</v>
      </c>
      <c r="P1597" t="str">
        <v>POPAYAN</v>
      </c>
      <c r="Q1597" t="str">
        <f>IF(ISBLANK(P1597),"0",(VLOOKUP(P1597,REGION,2,FALSE)))</f>
        <v>OCCIDENTE</v>
      </c>
      <c r="R1597" t="str">
        <v>Daniel Fernando Paredes Arteaga</v>
      </c>
      <c r="S1597">
        <f>IF(ISBLANK(R1597),"0", VLOOKUP(R1597,PERSONAL,2,FALSE))</f>
        <v>10301691</v>
      </c>
      <c r="T1597" t="str">
        <v>DIRECTO</v>
      </c>
      <c r="U1597">
        <v>0.2916666666666667</v>
      </c>
      <c r="V1597">
        <v>0.375</v>
      </c>
      <c r="W1597">
        <f>V1597-U1597</f>
        <v>0.08333333333333331</v>
      </c>
      <c r="X1597">
        <v>1</v>
      </c>
      <c r="Y1597">
        <f>NETWORKDAYS(K1597,M1597)</f>
        <v>5</v>
      </c>
      <c r="Z1597" t="str">
        <f>IF(Y1597&lt;=2,"CUMPLE","NO CUMPLE")</f>
        <v>NO CUMPLE</v>
      </c>
      <c r="AB1597" t="str">
        <v>POR TICKET</v>
      </c>
      <c r="AC1597" t="str">
        <f>TEXT(M1597,"mmmm")</f>
        <v>abril</v>
      </c>
      <c r="AD1597" t="str">
        <f>TEXT(M1597,"yyyy")</f>
        <v>yyyy</v>
      </c>
      <c r="AE1597">
        <f>W1597*60*24</f>
        <v>119.99999999999997</v>
      </c>
      <c r="AF1597">
        <f>AE1597/60</f>
        <v>1.9999999999999996</v>
      </c>
      <c r="AG1597">
        <f>AE1597/60</f>
        <v>1.9999999999999996</v>
      </c>
      <c r="AH1597">
        <f>L1597-K1597</f>
        <v>0.8180555555591127</v>
      </c>
      <c r="AI1597">
        <f>AH1597*24*60</f>
        <v>1178.0000000051223</v>
      </c>
      <c r="AJ1597">
        <f>75728*X1597</f>
        <v>75728</v>
      </c>
    </row>
    <row r="1598" xml:space="preserve">
      <c r="A1598">
        <v>1277595</v>
      </c>
      <c r="B1598" t="str">
        <v>SOLICITUD</v>
      </c>
      <c r="C1598" t="str">
        <v>CERRADO</v>
      </c>
      <c r="D1598" t="str">
        <v>TIENDA</v>
      </c>
      <c r="E1598" t="str">
        <v>DESKTOP</v>
      </c>
      <c r="F1598" t="str">
        <v>DESKTOP</v>
      </c>
      <c r="G1598" t="str">
        <v>DESKTOP</v>
      </c>
      <c r="H1598" t="str" xml:space="preserve">
        <v xml:space="preserve">Buenos dias se requiere instalacion de momoria RAM a computador de escritorio llevar herramientas destornillador de estrella Gracias_x000d_
AREA EN DONDE SE UBICA EL EQUIPO_x000d_
_x000d_
Boucle</v>
      </c>
      <c r="I1598" t="str" xml:space="preserve">
        <v xml:space="preserve">Número Caso: 1277595_x000d_
Dirección: centro comercial suchiimma riohacha _x000d_
Ciudad: Riohacha La Guajira_x000d_
Usuario: Orangel Jose Zuniga Solano_x000d_
Responsable Soporte: Wilson romero _x000d_
Celular: 3176390738_x000d_
Serial: MJ0ERLAG_x000d_
Ubicación: Boucle_x000d_
Actividad a realizar: se requiere instalación de memoria RAM a computador de escritorio; llevar destornillador de estrella</v>
      </c>
      <c r="J1598" t="str">
        <v>Se realiza instalación a una CPU una memoria RAM de 8 GB dejando el equipo con 16 GB de memoria RAM y en total funcionamiento.</v>
      </c>
      <c r="K1598">
        <v>45761.41111111111</v>
      </c>
      <c r="L1598">
        <v>45761.509722222225</v>
      </c>
      <c r="M1598">
        <v>45761</v>
      </c>
      <c r="N1598" t="str">
        <f>TEXT(M1598, "DDDD")</f>
        <v>lunes</v>
      </c>
      <c r="O1598" t="str">
        <v>M040 METRO RIOHACHA</v>
      </c>
      <c r="P1598" t="str">
        <v>RIOHACHA</v>
      </c>
      <c r="Q1598" t="str">
        <f>IF(ISBLANK(P1598),"0",(VLOOKUP(P1598,REGION,2,FALSE)))</f>
        <v>COSTA</v>
      </c>
      <c r="R1598" t="str">
        <v>Eduardo Rafael De armas Herrera</v>
      </c>
      <c r="S1598" t="e">
        <f>IF(ISBLANK(R1598),"0", VLOOKUP(R1598,PERSONAL,2,FALSE))</f>
        <v>#N/A</v>
      </c>
      <c r="T1598" t="str">
        <v>DIRECTO</v>
      </c>
      <c r="U1598">
        <v>0.6666666666666666</v>
      </c>
      <c r="V1598">
        <v>0.7083333333333334</v>
      </c>
      <c r="W1598">
        <f>V1598-U1598</f>
        <v>0.04166666666666674</v>
      </c>
      <c r="X1598">
        <v>1</v>
      </c>
      <c r="Y1598">
        <f>NETWORKDAYS(K1598,M1598)</f>
        <v>1</v>
      </c>
      <c r="Z1598" t="str">
        <f>IF(Y1598&lt;=2,"CUMPLE","NO CUMPLE")</f>
        <v>CUMPLE</v>
      </c>
      <c r="AB1598" t="str">
        <v>POR TICKET</v>
      </c>
      <c r="AC1598" t="str">
        <f>TEXT(M1598,"mmmm")</f>
        <v>abril</v>
      </c>
      <c r="AD1598" t="str">
        <f>TEXT(M1598,"yyyy")</f>
        <v>yyyy</v>
      </c>
      <c r="AE1598">
        <f>W1598*60*24</f>
        <v>60.00000000000011</v>
      </c>
      <c r="AF1598">
        <f>AE1598/60</f>
        <v>1.0000000000000018</v>
      </c>
      <c r="AG1598">
        <f>AE1598/60</f>
        <v>1.0000000000000018</v>
      </c>
      <c r="AH1598">
        <f>L1598-K1598</f>
        <v>0.09861111111240461</v>
      </c>
      <c r="AI1598">
        <f>AH1598*24*60</f>
        <v>142.00000000186265</v>
      </c>
      <c r="AJ1598">
        <f>75728*X1598</f>
        <v>75728</v>
      </c>
    </row>
    <row r="1599" xml:space="preserve">
      <c r="A1599">
        <v>1277604</v>
      </c>
      <c r="B1599" t="str">
        <v>INCIDENTE</v>
      </c>
      <c r="C1599" t="str">
        <v>CERRADO</v>
      </c>
      <c r="D1599" t="str">
        <v>TIENDA</v>
      </c>
      <c r="E1599" t="str">
        <v>BALANZA</v>
      </c>
      <c r="F1599" t="str">
        <v>BALANZA</v>
      </c>
      <c r="G1599" t="str">
        <v>BALANZA</v>
      </c>
      <c r="H1599" t="str" xml:space="preserve">
        <v xml:space="preserve">Buenos dias se requiere instalacion de repuesto de la balanza de mesa; repuesto se encuentra en sitio Gracias_x000d_
Indica la ubicacion de tu balanza en la tienda_x000d_
_x000d_
carnes</v>
      </c>
      <c r="I1599" t="str" xml:space="preserve">
        <v xml:space="preserve">Buenos dias se requiere instalacion de repuesto de la balanza de mesa; repuesto se encuentra en sitio Gracias_x000d_
Indica la ubicacion de tu balanza en la tienda_x000d_
_x000d_
carnes</v>
      </c>
      <c r="J1599" t="str" xml:space="preserve">
        <v xml:space="preserve">Se realiza acompañamiento en la tienda; se realiza cambio de parte y configuración de  Balanza de mesa: 					_x000d_
					_x000d_
la Balanza de mesa se realiza el cambio de la parte y la configuración correspondiente para que quede en total funcionamiento.</v>
      </c>
      <c r="K1599">
        <v>45761.50902777778</v>
      </c>
      <c r="L1599">
        <v>45761.52361111111</v>
      </c>
      <c r="M1599">
        <v>45761</v>
      </c>
      <c r="N1599" t="str">
        <f>TEXT(M1599, "DDDD")</f>
        <v>lunes</v>
      </c>
      <c r="O1599" t="str">
        <v>M040 METRO RIOHACHA</v>
      </c>
      <c r="P1599" t="str">
        <v>RIOHACHA</v>
      </c>
      <c r="Q1599" t="str">
        <f>IF(ISBLANK(P1599),"0",(VLOOKUP(P1599,REGION,2,FALSE)))</f>
        <v>COSTA</v>
      </c>
      <c r="R1599" t="str">
        <v>Eduardo Rafael De armas Herrera</v>
      </c>
      <c r="S1599" t="e">
        <f>IF(ISBLANK(R1599),"0", VLOOKUP(R1599,PERSONAL,2,FALSE))</f>
        <v>#N/A</v>
      </c>
      <c r="T1599" t="str">
        <v>DIRECTO</v>
      </c>
      <c r="U1599">
        <v>0.5833333333333334</v>
      </c>
      <c r="V1599">
        <v>0.6041666666666666</v>
      </c>
      <c r="W1599">
        <f>V1599-U1599</f>
        <v>0.02083333333333326</v>
      </c>
      <c r="X1599">
        <v>1</v>
      </c>
      <c r="Y1599">
        <f>NETWORKDAYS(K1599,M1599)</f>
        <v>1</v>
      </c>
      <c r="Z1599" t="str">
        <f>IF(Y1599&lt;=2,"CUMPLE","NO CUMPLE")</f>
        <v>CUMPLE</v>
      </c>
      <c r="AB1599" t="str">
        <v>POR TICKET</v>
      </c>
      <c r="AC1599" t="str">
        <f>TEXT(M1599,"mmmm")</f>
        <v>abril</v>
      </c>
      <c r="AD1599" t="str">
        <f>TEXT(M1599,"yyyy")</f>
        <v>yyyy</v>
      </c>
      <c r="AE1599">
        <f>W1599*60*24</f>
        <v>29.999999999999893</v>
      </c>
      <c r="AF1599">
        <f>AE1599/60</f>
        <v>0.4999999999999982</v>
      </c>
      <c r="AG1599">
        <f>AE1599/60</f>
        <v>0.4999999999999982</v>
      </c>
      <c r="AH1599">
        <f>L1599-K1599</f>
        <v>0.014583333329937886</v>
      </c>
      <c r="AI1599">
        <f>AH1599*24*60</f>
        <v>20.999999995110556</v>
      </c>
      <c r="AJ1599">
        <f>75728*X1599</f>
        <v>75728</v>
      </c>
    </row>
    <row r="1600" xml:space="preserve">
      <c r="A1600">
        <v>1266629</v>
      </c>
      <c r="B1600" t="str">
        <v>SOLICITUD</v>
      </c>
      <c r="C1600" t="str">
        <v>CERRADO</v>
      </c>
      <c r="D1600" t="str">
        <v>TIENDA</v>
      </c>
      <c r="E1600" t="str">
        <v>IMPRESORA</v>
      </c>
      <c r="F1600" t="str">
        <v>IMPRESORA</v>
      </c>
      <c r="G1600" t="str">
        <v>IMPRESORA</v>
      </c>
      <c r="H1600" t="str" xml:space="preserve">
        <v xml:space="preserve">Muy buenas tardes; por favor su ayuda con la reparación a la toma de red de la impresora laser ubicada en las oficinas. Gracias._x000d_
Área Afectada_x000d_
_x000d_
Oficinas / dirección_x000d_
_x000d_
Dispositivo Afectado_x000d_
_x000d_
Impresora laser; PC jefe polivalente</v>
      </c>
      <c r="I1600" t="str" xml:space="preserve">
        <v xml:space="preserve">Muy buenas tardes; por favor su ayuda con la reparación a la toma de red de la impresora laser ubicada en las oficinas. Gracias._x000d_
Área Afectada_x000d_
_x000d_
Oficinas / dirección_x000d_
_x000d_
Dispositivo Afectado_x000d_
_x000d_
Impresora laser; PC jefe polivalente</v>
      </c>
      <c r="J1600" t="str" xml:space="preserve">
        <v xml:space="preserve">Muy buenas tardes; por favor su ayuda con la reparación a la toma de red de la impresora laser ubicada en las oficinas. Gracias._x000d_
Área Afectada_x000d_
_x000d_
Oficinas / dirección_x000d_
_x000d_
Dispositivo Afectado_x000d_
_x000d_
Impresora laser; PC jefe polivalente</v>
      </c>
      <c r="K1600">
        <v>45761.509722222225</v>
      </c>
      <c r="L1600">
        <v>45761.52222222222</v>
      </c>
      <c r="M1600">
        <v>45761</v>
      </c>
      <c r="N1600" t="str">
        <f>TEXT(M1600, "DDDD")</f>
        <v>lunes</v>
      </c>
      <c r="O1600" t="str">
        <v>M040 METRO RIOHACHA</v>
      </c>
      <c r="P1600" t="str">
        <v>RIOHACHA</v>
      </c>
      <c r="Q1600" t="str">
        <f>IF(ISBLANK(P1600),"0",(VLOOKUP(P1600,REGION,2,FALSE)))</f>
        <v>COSTA</v>
      </c>
      <c r="R1600" t="str">
        <v>Eduardo Rafael De armas Herrera</v>
      </c>
      <c r="S1600" t="e">
        <f>IF(ISBLANK(R1600),"0", VLOOKUP(R1600,PERSONAL,2,FALSE))</f>
        <v>#N/A</v>
      </c>
      <c r="T1600" t="str">
        <v>DIRECTO</v>
      </c>
      <c r="U1600">
        <v>0.625</v>
      </c>
      <c r="V1600">
        <v>0.6666666666666666</v>
      </c>
      <c r="W1600">
        <f>V1600-U1600</f>
        <v>0.04166666666666663</v>
      </c>
      <c r="X1600">
        <v>1</v>
      </c>
      <c r="Y1600">
        <f>NETWORKDAYS(K1600,M1600)</f>
        <v>1</v>
      </c>
      <c r="Z1600" t="str">
        <f>IF(Y1600&lt;=2,"CUMPLE","NO CUMPLE")</f>
        <v>CUMPLE</v>
      </c>
      <c r="AB1600" t="str">
        <v>POR TICKET</v>
      </c>
      <c r="AC1600" t="str">
        <f>TEXT(M1600,"mmmm")</f>
        <v>abril</v>
      </c>
      <c r="AD1600" t="str">
        <f>TEXT(M1600,"yyyy")</f>
        <v>yyyy</v>
      </c>
      <c r="AE1600">
        <f>W1600*60*24</f>
        <v>59.99999999999994</v>
      </c>
      <c r="AF1600">
        <f>AE1600/60</f>
        <v>0.999999999999999</v>
      </c>
      <c r="AG1600">
        <f>AE1600/60</f>
        <v>0.999999999999999</v>
      </c>
      <c r="AH1600">
        <f>L1600-K1600</f>
        <v>0.012499999997089617</v>
      </c>
      <c r="AI1600">
        <f>AH1600*24*60</f>
        <v>17.99999999580905</v>
      </c>
      <c r="AJ1600">
        <f>75728*X1600</f>
        <v>75728</v>
      </c>
    </row>
    <row r="1601" xml:space="preserve">
      <c r="A1601">
        <v>1277571</v>
      </c>
      <c r="B1601" t="str">
        <v>INCIDENTE</v>
      </c>
      <c r="C1601" t="str">
        <v>ABIERTO</v>
      </c>
      <c r="D1601" t="str">
        <v>TIENDA</v>
      </c>
      <c r="E1601" t="str">
        <v>BALANZA</v>
      </c>
      <c r="F1601" t="str">
        <v>BALANZA</v>
      </c>
      <c r="G1601" t="str">
        <v>BALANZA</v>
      </c>
      <c r="H1601" t="str" xml:space="preserve">
        <v xml:space="preserve">Buenos dias se requiere recurso para instalacion de repuesto para balanza colgante de charcuteria._x000d_
Indica la ubicacion de tu balanza en la tienda_x000d_
_x000d_
charcuteria</v>
      </c>
      <c r="I1601" t="str" xml:space="preserve">
        <v xml:space="preserve">Buenos dias se requiere recurso para instalacion de repuesto para balanza colgante de charcuteria._x000d_
Indica la ubicacion de tu balanza en la tienda_x000d_
_x000d_
charcuteria</v>
      </c>
      <c r="J1601" t="str" xml:space="preserve">
        <v xml:space="preserve">Se realiza acompañamiento en la tienda; se realiza cambio de parte Balanza colgante: 					_x000d_
la Balanza Colgante se intala la parte sinta flex de cabezal para su funcionamiento se le informa al encargado de sistemas que esta imprimiendo en blanco; el indica que enviaran cabezal.	</v>
      </c>
      <c r="K1601">
        <v>45761.41180555556</v>
      </c>
      <c r="L1601">
        <v>45761.52291666667</v>
      </c>
      <c r="M1601">
        <v>45761</v>
      </c>
      <c r="N1601" t="str">
        <f>TEXT(M1601, "DDDD")</f>
        <v>lunes</v>
      </c>
      <c r="O1601" t="str">
        <v>M040 METRO RIOHACHA</v>
      </c>
      <c r="P1601" t="str">
        <v>RIOHACHA</v>
      </c>
      <c r="Q1601" t="str">
        <f>IF(ISBLANK(P1601),"0",(VLOOKUP(P1601,REGION,2,FALSE)))</f>
        <v>COSTA</v>
      </c>
      <c r="R1601" t="str">
        <v>Eduardo Rafael De armas Herrera</v>
      </c>
      <c r="S1601" t="e">
        <f>IF(ISBLANK(R1601),"0", VLOOKUP(R1601,PERSONAL,2,FALSE))</f>
        <v>#N/A</v>
      </c>
      <c r="T1601" t="str">
        <v>DIRECTO</v>
      </c>
      <c r="U1601">
        <v>0.6041666666666666</v>
      </c>
      <c r="V1601">
        <v>0.625</v>
      </c>
      <c r="W1601">
        <f>V1601-U1601</f>
        <v>0.02083333333333337</v>
      </c>
      <c r="X1601">
        <v>1</v>
      </c>
      <c r="Y1601">
        <f>NETWORKDAYS(K1601,M1601)</f>
        <v>1</v>
      </c>
      <c r="Z1601" t="str">
        <f>IF(Y1601&lt;=2,"CUMPLE","NO CUMPLE")</f>
        <v>CUMPLE</v>
      </c>
      <c r="AB1601" t="str">
        <v>POR TICKET</v>
      </c>
      <c r="AC1601" t="str">
        <f>TEXT(M1601,"mmmm")</f>
        <v>abril</v>
      </c>
      <c r="AD1601" t="str">
        <f>TEXT(M1601,"yyyy")</f>
        <v>yyyy</v>
      </c>
      <c r="AE1601">
        <f>W1601*60*24</f>
        <v>30.000000000000053</v>
      </c>
      <c r="AF1601">
        <f>AE1601/60</f>
        <v>0.5000000000000009</v>
      </c>
      <c r="AG1601">
        <f>AE1601/60</f>
        <v>0.5000000000000009</v>
      </c>
      <c r="AH1601">
        <f>L1601-K1601</f>
        <v>0.11111111110949423</v>
      </c>
      <c r="AI1601">
        <f>AH1601*24*60</f>
        <v>159.9999999976717</v>
      </c>
      <c r="AJ1601">
        <f>75728*X1601</f>
        <v>75728</v>
      </c>
    </row>
    <row r="1602" xml:space="preserve">
      <c r="A1602">
        <v>1277394</v>
      </c>
      <c r="B1602" t="str">
        <v>SOLICITUD</v>
      </c>
      <c r="C1602" t="str">
        <v>CERRADO</v>
      </c>
      <c r="D1602" t="str">
        <v>TIENDA</v>
      </c>
      <c r="E1602" t="str">
        <v>INVENTARIO</v>
      </c>
      <c r="F1602" t="str">
        <v>INVENTARIO</v>
      </c>
      <c r="G1602" t="str">
        <v>INVENTARIO</v>
      </c>
      <c r="H1602" t="str">
        <v>Se requiere apoyo para validación de inventario en Jumbo Girardot; de acuerdo con listado contenido en archivo adjunto.</v>
      </c>
      <c r="I1602" t="str" xml:space="preserve">
        <v xml:space="preserve">Se requiere apoyo para validación de inventario en Jumbo Girardot; de acuerdo con listado contenido en archivo adjunto._x000d_
_x000d_
Nombre de Líder Cencosud: Giovanna López_x000d_
Celular Líder Cencosud: 3174363709_x000d_
Serial: Activos POS_x000d_
Actividad a realizar: Validar activos relacionados en archivo adjunto; documentar la ubicación real del activo._x000d_
De encontrar activos que no están en el listado; por favor relacionarlos. si no se encuentra el activo instalado; buscarlo en sistemas o consultar a Control Pérdidas en dónde almacenan activos de sistemas._x000d_
_x000d_
Se requiere que técnico disponga de un Notebook para ir diligenciando los hallazgos de la validación. _x000d_
_x000d_
Cualquier novedad que se vaya encontrando; por favor irla reportando al número antes mencionado.</v>
      </c>
      <c r="J1602" t="str" xml:space="preserve">
        <v xml:space="preserve">Solución del ticket número:1277394_x000d_
TIENDA: J047 GIRARDOT_x000d_
MARCA: N/A_x000d_
MODELO: N/A_x000d_
TIPO: N/A _x000d_
SERIAL: N/A_x000d_
HORA DE ENTRADA: 12:00 p.m._x000d_
HORA DE SALIDA: 3:47:00 p.m._x000d_
SOLUCION: Según el requerimiento del ticket la tarea a realizar era realizar inventario de activos en puntos POS; incluyendo monitor cliente; _x000d_
monitor touch; impresora; POS y escáner de mano. Se realiza punto por punto completando la forma de excel facilitada para ese fin; luego de lo _x000d_
cual se realiza validación con líder de Cencosud para verificación de los datos.Se realiza la corrección del serial del monitor cliente de la pos 13; que _x000d_
había Sido reemplazado Pero no sé había cambiado el serial en el archivo; previa verificación por parte de la líder de Cencosud; se envía el archivo _x000d_
revisado y corregido.</v>
      </c>
      <c r="K1602">
        <v>45761.36944444444</v>
      </c>
      <c r="L1602">
        <v>45761.50069444445</v>
      </c>
      <c r="M1602">
        <v>45761</v>
      </c>
      <c r="N1602" t="str">
        <f>TEXT(M1602, "DDDD")</f>
        <v>lunes</v>
      </c>
      <c r="O1602" t="str">
        <v>J047 JUMBO GIRARDOT</v>
      </c>
      <c r="P1602" t="str">
        <v>GIRARDOT</v>
      </c>
      <c r="Q1602" t="str">
        <f>IF(ISBLANK(P1602),"0",(VLOOKUP(P1602,REGION,2,FALSE)))</f>
        <v>OCCIDENTE</v>
      </c>
      <c r="R1602" t="str">
        <v>MIchael Smit Villabon Trujillo</v>
      </c>
      <c r="S1602" t="e">
        <f>IF(ISBLANK(R1602),"0", VLOOKUP(R1602,PERSONAL,2,FALSE))</f>
        <v>#N/A</v>
      </c>
      <c r="T1602" t="str">
        <v>ALIADO</v>
      </c>
      <c r="U1602">
        <v>0.5</v>
      </c>
      <c r="V1602">
        <v>0.6576388888888889</v>
      </c>
      <c r="W1602">
        <f>V1602-U1602</f>
        <v>0.15763888888888888</v>
      </c>
      <c r="X1602" t="str">
        <v>1;5</v>
      </c>
      <c r="Y1602">
        <f>NETWORKDAYS(K1602,M1602)</f>
        <v>1</v>
      </c>
      <c r="Z1602" t="str">
        <f>IF(Y1602&lt;=2,"CUMPLE","NO CUMPLE")</f>
        <v>CUMPLE</v>
      </c>
      <c r="AB1602" t="str">
        <v>POR TICKET</v>
      </c>
      <c r="AC1602" t="str">
        <f>TEXT(M1602,"mmmm")</f>
        <v>abril</v>
      </c>
      <c r="AD1602" t="str">
        <f>TEXT(M1602,"yyyy")</f>
        <v>yyyy</v>
      </c>
      <c r="AE1602">
        <f>W1602*60*24</f>
        <v>226.99999999999997</v>
      </c>
      <c r="AF1602">
        <f>AE1602/60</f>
        <v>3.7833333333333328</v>
      </c>
      <c r="AG1602">
        <f>AE1602/60</f>
        <v>3.7833333333333328</v>
      </c>
      <c r="AH1602">
        <f>L1602-K1602</f>
        <v>0.13125000000582077</v>
      </c>
      <c r="AI1602">
        <f>AH1602*24*60</f>
        <v>189.0000000083819</v>
      </c>
      <c r="AJ1602" t="e">
        <f>75728*X1602</f>
        <v>#VALUE!</v>
      </c>
    </row>
    <row r="1603" xml:space="preserve">
      <c r="A1603">
        <v>1251316</v>
      </c>
      <c r="B1603" t="str">
        <v>SOLICITUD</v>
      </c>
      <c r="C1603" t="str">
        <v>CERRADO</v>
      </c>
      <c r="D1603" t="str">
        <v>TIENDA</v>
      </c>
      <c r="E1603" t="str">
        <v>PDT</v>
      </c>
      <c r="F1603" t="str">
        <v>PDT</v>
      </c>
      <c r="G1603" t="str">
        <v>PDT</v>
      </c>
      <c r="H1603" t="str" xml:space="preserve">
        <v xml:space="preserve">instalacion de aplicacion de mi tienda y configurarla para que no se salga de genexis como si se quedara sin red_x000d_
Sección en la tienda o ubicación del usuario_x000d_
_x000d_
metro palmira_x000d_
_x000d_
Jefe de área asignación de la PDT_x000d_
_x000d_
jorge alvarez</v>
      </c>
      <c r="I1603" t="str" xml:space="preserve">
        <v xml:space="preserve">instalacion de aplicacion de mi tienda y configurarla para que no se salga de genexis como si se quedara sin red_x000d_
Sección en la tienda o ubicación del usuario_x000d_
_x000d_
metro palmira_x000d_
_x000d_
Jefe de área asignación de la PDT_x000d_
_x000d_
jorge alvarez</v>
      </c>
      <c r="J1603" t="str" xml:space="preserve">
        <v xml:space="preserve">Solución del ticket número 1251316_x000d_
TIENDA: M006 METRO PALMIRA _x000d_
MARCA: Honeywell_x000d_
MODELO: X_x000d_
TIPO: ENTREGA DE PDT_x000d_
SERIAL: 21178B03F3 pdt_x000d_
SOLUCION: Procedí hacer la confirmación de PDT para que pudiera cumplir su respectivo funcionamiento</v>
      </c>
      <c r="K1603">
        <v>45758.74097222222</v>
      </c>
      <c r="L1603">
        <v>45760.1375</v>
      </c>
      <c r="M1603">
        <v>45761</v>
      </c>
      <c r="N1603" t="str">
        <f>TEXT(M1603, "DDDD")</f>
        <v>lunes</v>
      </c>
      <c r="O1603" t="str">
        <v>M006 METRO PALMIRA</v>
      </c>
      <c r="P1603" t="str">
        <v>PALMIRA</v>
      </c>
      <c r="Q1603" t="str">
        <f>IF(ISBLANK(P1603),"0",(VLOOKUP(P1603,REGION,2,FALSE)))</f>
        <v>OCCIDENTE</v>
      </c>
      <c r="R1603" t="str">
        <v>MIchael Smit Villabon Trujillo</v>
      </c>
      <c r="S1603" t="e">
        <f>IF(ISBLANK(R1603),"0", VLOOKUP(R1603,PERSONAL,2,FALSE))</f>
        <v>#N/A</v>
      </c>
      <c r="T1603" t="str">
        <v>ALIADO</v>
      </c>
      <c r="U1603">
        <v>0.7083333333333334</v>
      </c>
      <c r="V1603">
        <v>0.75</v>
      </c>
      <c r="W1603">
        <f>V1603-U1603</f>
        <v>0.04166666666666663</v>
      </c>
      <c r="X1603">
        <v>1</v>
      </c>
      <c r="Y1603">
        <f>NETWORKDAYS(K1603,M1603)</f>
        <v>2</v>
      </c>
      <c r="Z1603" t="str">
        <f>IF(Y1603&lt;=2,"CUMPLE","NO CUMPLE")</f>
        <v>CUMPLE</v>
      </c>
      <c r="AB1603" t="str">
        <v>POR TICKET</v>
      </c>
      <c r="AC1603" t="str">
        <f>TEXT(M1603,"mmmm")</f>
        <v>abril</v>
      </c>
      <c r="AD1603" t="str">
        <f>TEXT(M1603,"yyyy")</f>
        <v>yyyy</v>
      </c>
      <c r="AE1603">
        <f>W1603*60*24</f>
        <v>59.99999999999994</v>
      </c>
      <c r="AF1603">
        <f>AE1603/60</f>
        <v>0.999999999999999</v>
      </c>
      <c r="AG1603">
        <f>AE1603/60</f>
        <v>0.999999999999999</v>
      </c>
      <c r="AH1603">
        <f>L1603-K1603</f>
        <v>1.3965277777751908</v>
      </c>
      <c r="AI1603">
        <f>AH1603*24*60</f>
        <v>2010.9999999962747</v>
      </c>
      <c r="AJ1603">
        <f>75728*X1603</f>
        <v>75728</v>
      </c>
    </row>
    <row r="1604" xml:space="preserve">
      <c r="A1604">
        <v>1271873</v>
      </c>
      <c r="B1604" t="str">
        <v>SOLICITUD</v>
      </c>
      <c r="C1604" t="str">
        <v>CERRADO</v>
      </c>
      <c r="D1604" t="str">
        <v>TIENDA</v>
      </c>
      <c r="E1604" t="str">
        <v>DESKTOP</v>
      </c>
      <c r="F1604" t="str">
        <v>DESKTOP</v>
      </c>
      <c r="G1604" t="str">
        <v>DESKTOP</v>
      </c>
      <c r="H1604" t="str" xml:space="preserve">
        <v xml:space="preserve">El equipo del la oficina de seguridad se encuentra sin conexión a la red; por lo cual no tenemos acceso a correo corporativo; genesix; Nómina para poder realizar las labores diarias._x000d_
Indicar ubicación del Equipo en tienda o oficinas_x000d_
_x000d_
Oficina de seguridad</v>
      </c>
      <c r="I1604" t="str" xml:space="preserve">
        <v xml:space="preserve">El equipo del la oficina de seguridad se encuentra sin conexión a la red; por lo cual no tenemos acceso a correo corporativo; genesix; Nómina para poder realizar las labores diarias._x000d_
Indicar ubicación del Equipo en tienda o oficinas_x000d_
_x000d_
Oficina de seguridad</v>
      </c>
      <c r="J1604" t="str" xml:space="preserve">
        <v xml:space="preserve">Solución del ticket 1271873_x000d_
Se realiza guardado de información al equipo del jefe de seguridad; ya que presentaba virus y no se encontraba en el dominio; se procede a guardar _x000d_
la información; pero como era bastante información no se pudo guardar a tiempo; ya de ahí se procede a formatear y a intentar subir al dominio; _x000d_
pero aún sigue bloqueado en el directorio activo; el líder Edwin nos da la autorización de continuar al día siguiente; ya solo falta subirlo a dominio y _x000d_
pasar la información._x000d_
</v>
      </c>
      <c r="K1604">
        <v>45757.510416666664</v>
      </c>
      <c r="L1604">
        <v>45760.1375</v>
      </c>
      <c r="M1604">
        <v>45761</v>
      </c>
      <c r="N1604" t="str">
        <f>TEXT(M1604, "DDDD")</f>
        <v>lunes</v>
      </c>
      <c r="O1604" t="str">
        <v>M006 METRO PALMIRA</v>
      </c>
      <c r="P1604" t="str">
        <v>PALMIRA</v>
      </c>
      <c r="Q1604" t="str">
        <f>IF(ISBLANK(P1604),"0",(VLOOKUP(P1604,REGION,2,FALSE)))</f>
        <v>OCCIDENTE</v>
      </c>
      <c r="R1604" t="str">
        <v>MIchael Smit Villabon Trujillo</v>
      </c>
      <c r="S1604" t="e">
        <f>IF(ISBLANK(R1604),"0", VLOOKUP(R1604,PERSONAL,2,FALSE))</f>
        <v>#N/A</v>
      </c>
      <c r="T1604" t="str">
        <v>ALIADO</v>
      </c>
      <c r="U1604">
        <v>0.5833333333333334</v>
      </c>
      <c r="V1604">
        <v>0.8125</v>
      </c>
      <c r="W1604">
        <f>V1604-U1604</f>
        <v>0.22916666666666663</v>
      </c>
      <c r="X1604">
        <v>2</v>
      </c>
      <c r="Y1604">
        <f>NETWORKDAYS(K1604,M1604)</f>
        <v>3</v>
      </c>
      <c r="Z1604" t="str">
        <f>IF(Y1604&lt;=2,"CUMPLE","NO CUMPLE")</f>
        <v>NO CUMPLE</v>
      </c>
      <c r="AB1604" t="str">
        <v>POR TICKET</v>
      </c>
      <c r="AC1604" t="str">
        <f>TEXT(M1604,"mmmm")</f>
        <v>abril</v>
      </c>
      <c r="AD1604" t="str">
        <f>TEXT(M1604,"yyyy")</f>
        <v>yyyy</v>
      </c>
      <c r="AE1604">
        <f>W1604*60*24</f>
        <v>329.99999999999994</v>
      </c>
      <c r="AF1604">
        <f>AE1604/60</f>
        <v>5.499999999999999</v>
      </c>
      <c r="AG1604">
        <f>AE1604/60</f>
        <v>5.499999999999999</v>
      </c>
      <c r="AH1604">
        <f>L1604-K1604</f>
        <v>2.6270833333328483</v>
      </c>
      <c r="AI1604">
        <f>AH1604*24*60</f>
        <v>3782.9999999993015</v>
      </c>
      <c r="AJ1604">
        <f>75728*X1604</f>
        <v>151456</v>
      </c>
    </row>
    <row r="1605" xml:space="preserve">
      <c r="A1605">
        <v>1271873</v>
      </c>
      <c r="B1605" t="str">
        <v>SOLICITUD</v>
      </c>
      <c r="C1605" t="str">
        <v>CERRADO</v>
      </c>
      <c r="D1605" t="str">
        <v>TIENDA</v>
      </c>
      <c r="E1605" t="str">
        <v>DESKTOP</v>
      </c>
      <c r="F1605" t="str">
        <v>DESKTOP</v>
      </c>
      <c r="G1605" t="str">
        <v>DESKTOP</v>
      </c>
      <c r="H1605" t="str" xml:space="preserve">
        <v xml:space="preserve">El equipo del la oficina de seguridad se encuentra sin conexión a la red; por lo cual no tenemos acceso a correo corporativo; genesix; Nómina para poder realizar las labores diarias._x000d_
Indicar ubicación del Equipo en tienda o oficinas_x000d_
_x000d_
Oficina de seguridad</v>
      </c>
      <c r="I1605" t="str" xml:space="preserve">
        <v xml:space="preserve">El equipo del la oficina de seguridad se encuentra sin conexión a la red; por lo cual no tenemos acceso a correo corporativo; genesix; Nómina para poder realizar las labores diarias._x000d_
Indicar ubicación del Equipo en tienda o oficinas_x000d_
_x000d_
Oficina de seguridad</v>
      </c>
      <c r="J1605" t="str" xml:space="preserve">
        <v xml:space="preserve">Se procede a volver a formatear el equipo; se instalan los programas de nuevo; se pasa la información; se hace subida al dominio; con ayuda de _x000d_
Edwin se pasan las licencias y se hacen las últimas configuraciones; quedando todo correctamente.</v>
      </c>
      <c r="K1605">
        <v>45757.510416666664</v>
      </c>
      <c r="L1605">
        <v>45760.1375</v>
      </c>
      <c r="M1605">
        <v>45761</v>
      </c>
      <c r="N1605" t="str">
        <f>TEXT(M1605, "DDDD")</f>
        <v>lunes</v>
      </c>
      <c r="O1605" t="str">
        <v>M006 METRO PALMIRA</v>
      </c>
      <c r="P1605" t="str">
        <v>PALMIRA</v>
      </c>
      <c r="Q1605" t="str">
        <f>IF(ISBLANK(P1605),"0",(VLOOKUP(P1605,REGION,2,FALSE)))</f>
        <v>OCCIDENTE</v>
      </c>
      <c r="R1605" t="str">
        <v>MIchael Smit Villabon Trujillo</v>
      </c>
      <c r="S1605" t="e">
        <f>IF(ISBLANK(R1605),"0", VLOOKUP(R1605,PERSONAL,2,FALSE))</f>
        <v>#N/A</v>
      </c>
      <c r="T1605" t="str">
        <v>ALIADO</v>
      </c>
      <c r="U1605">
        <v>0.3333333333333333</v>
      </c>
      <c r="V1605">
        <v>0.5208333333333334</v>
      </c>
      <c r="W1605">
        <f>V1605-U1605</f>
        <v>0.18750000000000006</v>
      </c>
      <c r="X1605">
        <v>2</v>
      </c>
      <c r="Y1605">
        <f>NETWORKDAYS(K1605,M1605)</f>
        <v>3</v>
      </c>
      <c r="Z1605" t="str">
        <f>IF(Y1605&lt;=2,"CUMPLE","NO CUMPLE")</f>
        <v>NO CUMPLE</v>
      </c>
      <c r="AA1605" t="str">
        <v>Se realiza segunda vicita; ya que la informacion que decidieron respaldar fue considerable lo cual llevo mucho tiempo.</v>
      </c>
      <c r="AB1605" t="str">
        <v>POR TICKET</v>
      </c>
      <c r="AC1605" t="str">
        <f>TEXT(M1605,"mmmm")</f>
        <v>abril</v>
      </c>
      <c r="AD1605" t="str">
        <f>TEXT(M1605,"yyyy")</f>
        <v>yyyy</v>
      </c>
      <c r="AE1605">
        <f>W1605*60*24</f>
        <v>270.0000000000001</v>
      </c>
      <c r="AF1605">
        <f>AE1605/60</f>
        <v>4.500000000000002</v>
      </c>
      <c r="AG1605">
        <f>AE1605/60</f>
        <v>4.500000000000002</v>
      </c>
      <c r="AH1605">
        <f>L1605-K1605</f>
        <v>2.6270833333328483</v>
      </c>
      <c r="AI1605">
        <f>AH1605*24*60</f>
        <v>3782.9999999993015</v>
      </c>
      <c r="AJ1605">
        <f>75728*X1605</f>
        <v>151456</v>
      </c>
    </row>
    <row r="1606" xml:space="preserve">
      <c r="A1606">
        <v>1275059</v>
      </c>
      <c r="B1606" t="str">
        <v>INCIDENTE</v>
      </c>
      <c r="C1606" t="str">
        <v>CERRADO</v>
      </c>
      <c r="D1606" t="str">
        <v>TIENDA</v>
      </c>
      <c r="E1606" t="str">
        <v>DESKTOP</v>
      </c>
      <c r="F1606" t="str">
        <v>DESKTOP</v>
      </c>
      <c r="G1606" t="str">
        <v>DESKTOP</v>
      </c>
      <c r="H1606" t="str" xml:space="preserve">
        <v xml:space="preserve">buen dia; solicito sea revisado el computador de atc cajas que tiene un sonido del ventilador todo el tiempo._x000d_
lugar en donde se encuentra el computador en la tienda_x000d_
_x000d_
servicio al cliente</v>
      </c>
      <c r="I1606" t="str" xml:space="preserve">
        <v xml:space="preserve">buen dia; solicito sea revisado el computador de atc cajas que tiene un sonido del ventilador todo el tiempo._x000d_
lugar en donde se encuentra el computador en la tienda_x000d_
_x000d_
servicio al cliente</v>
      </c>
      <c r="J1606" t="str" xml:space="preserve">
        <v xml:space="preserve">Solución del ticket número 1275059_x000d_
TIENDA: METRO M032 LA 70_x000d_
MODELO: ThinkCentre_x000d_
TIPO: CPU_x000d_
SERIAL: MJ0ESCN1_x000d_
HORA DE ENTRADA: 8:05_x000d_
HORA DE SALIDA: 9:42_x000d_
SOLUCION:_x000d_
Primero se identifica el problema del ventilador; el cual al encender el equipo presenta el sonido. Ya identificado el problema empiezo a _x000d_
desconectar el equipo y empiezo a desarmarlo para limpiar el componente el cual presenta suciedad que era la causa del sonido. Luego de limpiar _x000d_
el disipador procedo a limpiar la board y el resto de componentes; ya limpiado el interior empiezo a poner los componentes en su debido lugar y _x000d_
armo de nuevo la cpu dejándola organizada y limpia. Hago la prueba para ver si funciona y efectivamente el disipador deja de sonar; incluso cuando _x000d_
se abren muchas aplicaciones al mismo tiempo.</v>
      </c>
      <c r="K1606">
        <v>45761.669444444444</v>
      </c>
      <c r="L1606">
        <v>45761.82152777778</v>
      </c>
      <c r="M1606">
        <v>45762</v>
      </c>
      <c r="N1606" t="str">
        <f>TEXT(M1606, "DDDD")</f>
        <v>martes</v>
      </c>
      <c r="O1606" t="str">
        <v>M032 METRO LA 70</v>
      </c>
      <c r="P1606" t="str">
        <v>CALI</v>
      </c>
      <c r="Q1606" t="str">
        <f>IF(ISBLANK(P1606),"0",(VLOOKUP(P1606,REGION,2,FALSE)))</f>
        <v>OCCIDENTE</v>
      </c>
      <c r="R1606" t="str">
        <v>MIchael Smit Villabon Trujillo</v>
      </c>
      <c r="S1606" t="e">
        <f>IF(ISBLANK(R1606),"0", VLOOKUP(R1606,PERSONAL,2,FALSE))</f>
        <v>#N/A</v>
      </c>
      <c r="T1606" t="str">
        <v>ALIADO</v>
      </c>
      <c r="U1606">
        <v>0.3368055555555556</v>
      </c>
      <c r="V1606">
        <v>0.4041666666666667</v>
      </c>
      <c r="W1606">
        <f>V1606-U1606</f>
        <v>0.0673611111111111</v>
      </c>
      <c r="X1606">
        <v>1</v>
      </c>
      <c r="Y1606">
        <f>NETWORKDAYS(K1606,M1606)</f>
        <v>2</v>
      </c>
      <c r="Z1606" t="str">
        <f>IF(Y1606&lt;=2,"CUMPLE","NO CUMPLE")</f>
        <v>CUMPLE</v>
      </c>
      <c r="AB1606" t="str">
        <v>POR TICKET</v>
      </c>
      <c r="AC1606" t="str">
        <f>TEXT(M1606,"mmmm")</f>
        <v>abril</v>
      </c>
      <c r="AD1606" t="str">
        <f>TEXT(M1606,"yyyy")</f>
        <v>yyyy</v>
      </c>
      <c r="AE1606">
        <f>W1606*60*24</f>
        <v>96.99999999999999</v>
      </c>
      <c r="AF1606">
        <f>AE1606/60</f>
        <v>1.6166666666666665</v>
      </c>
      <c r="AG1606">
        <f>AE1606/60</f>
        <v>1.6166666666666665</v>
      </c>
      <c r="AH1606">
        <f>L1606-K1606</f>
        <v>0.15208333333430346</v>
      </c>
      <c r="AI1606">
        <f>AH1606*24*60</f>
        <v>219.00000000139698</v>
      </c>
      <c r="AJ1606">
        <f>75728*X1606</f>
        <v>75728</v>
      </c>
    </row>
    <row r="1607" xml:space="preserve">
      <c r="A1607">
        <v>1278505</v>
      </c>
      <c r="B1607" t="str">
        <v>INCIDENTE</v>
      </c>
      <c r="C1607" t="str">
        <v>CERRADO</v>
      </c>
      <c r="D1607" t="str">
        <v>TIENDA</v>
      </c>
      <c r="E1607" t="str">
        <v>POS</v>
      </c>
      <c r="F1607" t="str">
        <v>POS</v>
      </c>
      <c r="G1607" t="str">
        <v>POS</v>
      </c>
      <c r="H1607" t="str" xml:space="preserve">
        <v xml:space="preserve">Buenas tardes reporto novedad en la balanza de la pos 10 de la caja de autopago de la tienda 13._x000d_
Indica la ubicacion de tu balanza en la tienda_x000d_
_x000d_
Auto pago.</v>
      </c>
      <c r="I1607" t="str" xml:space="preserve">
        <v xml:space="preserve">Buenas tardes reporto novedad en la balanza de la pos 10 de la caja de autopago de la tienda 13._x000d_
Indica la ubicacion de tu balanza en la tienda_x000d_
_x000d_
Auto pago.</v>
      </c>
      <c r="J1607" t="str" xml:space="preserve">
        <v xml:space="preserve">Primero me dirijo dónde estaba ubicada la pos 10 de auto pago; con el kit de pesas verifico el problema notificado en el cual el scanner tenía un _x000d_
problema con el peso; hago las pruebas con el kit de pesas con 2kg y 10 kg los cuales pesa correctamente. Le pregunto al jefe de cajas si esa era la _x000d_
novedad y la pos correcta ya que no presenta ningún problema; el me lo confirma por lo que le comento que el problema no persiste en esa caja. _x000d_
Ya después de realizar las pruebas con el kit y verificar que no tenga ninguna novedad concluyó que el scanner funciona correctamente.</v>
      </c>
      <c r="K1607">
        <v>45761.666666666664</v>
      </c>
      <c r="L1607">
        <v>45761.82083333333</v>
      </c>
      <c r="M1607">
        <v>45763</v>
      </c>
      <c r="N1607" t="str">
        <f>TEXT(M1607, "DDDD")</f>
        <v>miércoles</v>
      </c>
      <c r="O1607" t="str">
        <v>J013 JUMBO VALLE DEL LILI</v>
      </c>
      <c r="P1607" t="str">
        <v>CALI</v>
      </c>
      <c r="Q1607" t="str">
        <f>IF(ISBLANK(P1607),"0",(VLOOKUP(P1607,REGION,2,FALSE)))</f>
        <v>OCCIDENTE</v>
      </c>
      <c r="R1607" t="str">
        <v>MIchael Smit Villabon Trujillo</v>
      </c>
      <c r="S1607" t="e">
        <f>IF(ISBLANK(R1607),"0", VLOOKUP(R1607,PERSONAL,2,FALSE))</f>
        <v>#N/A</v>
      </c>
      <c r="T1607" t="str">
        <v>ALIADO</v>
      </c>
      <c r="U1607">
        <v>0.4583333333333333</v>
      </c>
      <c r="V1607">
        <v>0.5208333333333334</v>
      </c>
      <c r="W1607">
        <f>V1607-U1607</f>
        <v>0.06250000000000006</v>
      </c>
      <c r="X1607">
        <v>1</v>
      </c>
      <c r="Y1607">
        <f>NETWORKDAYS(K1607,M1607)</f>
        <v>3</v>
      </c>
      <c r="Z1607" t="str">
        <f>IF(Y1607&lt;=2,"CUMPLE","NO CUMPLE")</f>
        <v>NO CUMPLE</v>
      </c>
      <c r="AB1607" t="str">
        <v>POR TICKET</v>
      </c>
      <c r="AC1607" t="str">
        <f>TEXT(M1607,"mmmm")</f>
        <v>abril</v>
      </c>
      <c r="AD1607" t="str">
        <f>TEXT(M1607,"yyyy")</f>
        <v>yyyy</v>
      </c>
      <c r="AE1607">
        <f>W1607*60*24</f>
        <v>90.00000000000009</v>
      </c>
      <c r="AF1607">
        <f>AE1607/60</f>
        <v>1.5000000000000013</v>
      </c>
      <c r="AG1607">
        <f>AE1607/60</f>
        <v>1.5000000000000013</v>
      </c>
      <c r="AH1607">
        <f>L1607-K1607</f>
        <v>0.15416666666715173</v>
      </c>
      <c r="AI1607">
        <f>AH1607*24*60</f>
        <v>222.0000000006985</v>
      </c>
      <c r="AJ1607">
        <f>75728*X1607</f>
        <v>75728</v>
      </c>
    </row>
    <row r="1608" xml:space="preserve">
      <c r="A1608">
        <v>1279893</v>
      </c>
      <c r="B1608" t="str">
        <v>SOLICITUD</v>
      </c>
      <c r="C1608" t="str">
        <v>CERRADO</v>
      </c>
      <c r="D1608" t="str">
        <v>TIENDA</v>
      </c>
      <c r="E1608" t="str">
        <v>PDT</v>
      </c>
      <c r="F1608" t="str">
        <v>PDT</v>
      </c>
      <c r="G1608" t="str">
        <v>PDT</v>
      </c>
      <c r="H1608" t="str">
        <v>Buen día Por favor me ayudan con la configuración para que deje agregar usuarios en la PDT</v>
      </c>
      <c r="I1608"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tienda _x000d_
4.	Usuario: Sandra Lorena Vidal Arenas_x000d_
5.	Actividad para realizar: El técnico deberá realizar la validación de la aplicación telnet deberá desinstalar y nuevamente instalar y configurar según el manual; muy importante no dejar registrada la contraseña para que los usuarios puedan registrar el personal que utilice genesix. Se solicita la vista de un técnico con conocimiento de la operación de Cencosud. </v>
      </c>
      <c r="J1608" t="str" xml:space="preserve">
        <v xml:space="preserve">Se procede a desbloquear la configuración de Telnet; ya que se encontraba bloqueada con clave; procedemos a instalar de nuevo la aplicación; _x000d_
configurar las teclas y usuarios y hacer pruebas; todo finalizado correctamente</v>
      </c>
      <c r="K1608">
        <v>45762.66180555556</v>
      </c>
      <c r="L1608">
        <v>45762.751388888886</v>
      </c>
      <c r="M1608">
        <v>45762</v>
      </c>
      <c r="N1608" t="str">
        <f>TEXT(M1608, "DDDD")</f>
        <v>martes</v>
      </c>
      <c r="O1608" t="str">
        <v>M006 METRO PALMIRA</v>
      </c>
      <c r="P1608" t="str">
        <v>PALMIRA</v>
      </c>
      <c r="Q1608" t="str">
        <f>IF(ISBLANK(P1608),"0",(VLOOKUP(P1608,REGION,2,FALSE)))</f>
        <v>OCCIDENTE</v>
      </c>
      <c r="R1608" t="str">
        <v>MIchael Smit Villabon Trujillo</v>
      </c>
      <c r="S1608" t="e">
        <f>IF(ISBLANK(R1608),"0", VLOOKUP(R1608,PERSONAL,2,FALSE))</f>
        <v>#N/A</v>
      </c>
      <c r="T1608" t="str">
        <v>ALIADO</v>
      </c>
      <c r="U1608">
        <v>0.4583333333333333</v>
      </c>
      <c r="V1608">
        <v>0.5</v>
      </c>
      <c r="W1608">
        <f>V1608-U1608</f>
        <v>0.041666666666666685</v>
      </c>
      <c r="X1608">
        <v>1</v>
      </c>
      <c r="Y1608">
        <f>NETWORKDAYS(K1608,M1608)</f>
        <v>1</v>
      </c>
      <c r="Z1608" t="str">
        <f>IF(Y1608&lt;=2,"CUMPLE","NO CUMPLE")</f>
        <v>CUMPLE</v>
      </c>
      <c r="AB1608" t="str">
        <v>POR TICKET</v>
      </c>
      <c r="AC1608" t="str">
        <f>TEXT(M1608,"mmmm")</f>
        <v>abril</v>
      </c>
      <c r="AD1608" t="str">
        <f>TEXT(M1608,"yyyy")</f>
        <v>yyyy</v>
      </c>
      <c r="AE1608">
        <f>W1608*60*24</f>
        <v>60.00000000000002</v>
      </c>
      <c r="AF1608">
        <f>AE1608/60</f>
        <v>1.0000000000000004</v>
      </c>
      <c r="AG1608">
        <f>AE1608/60</f>
        <v>1.0000000000000004</v>
      </c>
      <c r="AH1608">
        <f>L1608-K1608</f>
        <v>0.0895833333270275</v>
      </c>
      <c r="AI1608">
        <f>AH1608*24*60</f>
        <v>128.9999999909196</v>
      </c>
      <c r="AJ1608">
        <f>75728*X1608</f>
        <v>75728</v>
      </c>
    </row>
    <row r="1609" xml:space="preserve">
      <c r="A1609">
        <v>1267972</v>
      </c>
      <c r="B1609" t="str">
        <v>INCIDENTE</v>
      </c>
      <c r="C1609" t="str">
        <v>CERRADO</v>
      </c>
      <c r="D1609" t="str">
        <v>TIENDA</v>
      </c>
      <c r="E1609" t="str">
        <v>IMPRESORA</v>
      </c>
      <c r="F1609" t="str">
        <v>IMPRESORA</v>
      </c>
      <c r="G1609" t="str">
        <v>IMPRESORA</v>
      </c>
      <c r="H1609" t="str" xml:space="preserve">
        <v xml:space="preserve">Buen día solicito su amable colaboración para revisar la impresora de la caja 10 de la eds Mosquera la cual lleva días quedando fuera de linea y hay momentos que queda bloqueada sin ninguna explicación_x000d_
Número de inventario si se tiene_x000d_
_x000d_
AD-135728_x000d_
_x000d_
Numero de caja_x000d_
_x000d_
10</v>
      </c>
      <c r="I1609" t="str" xml:space="preserve">
        <v xml:space="preserve">Buen día solicito su amable colaboración para revisar la impresora de la caja 10 de la eds Mosquera la cual lleva días quedando fuera de linea y hay momentos que queda bloqueada sin ninguna explicación_x000d_
Número de inventario si se tiene_x000d_
_x000d_
AD-135728_x000d_
_x000d_
Numero de caja_x000d_
_x000d_
10</v>
      </c>
      <c r="J1609" t="str">
        <v>Se realizó la revisión de la impresora y la POS en general; se valido la versión de FW de la impresora. Se reinicio la impresora y se bajo totalmente el ARS. Se inicio nuevamente la POS completa y se valido que funcionara correctamente. Se deja operativa la POS.</v>
      </c>
      <c r="K1609">
        <v>45761.729166666664</v>
      </c>
      <c r="L1609">
        <v>45761.82430555556</v>
      </c>
      <c r="M1609">
        <v>45762</v>
      </c>
      <c r="N1609" t="str">
        <f>TEXT(M1609, "DDDD")</f>
        <v>martes</v>
      </c>
      <c r="O1609" t="str">
        <v>Z073 EDS MOSQUERA</v>
      </c>
      <c r="P1609" t="str">
        <v>MOSQUERA</v>
      </c>
      <c r="Q1609" t="str">
        <f>IF(ISBLANK(P1609),"0",(VLOOKUP(P1609,REGION,2,FALSE)))</f>
        <v>BOGOTA</v>
      </c>
      <c r="R1609" t="str">
        <v>ALEXANDER CASTILLO SOTELO</v>
      </c>
      <c r="S1609">
        <f>IF(ISBLANK(R1609),"0", VLOOKUP(R1609,PERSONAL,2,FALSE))</f>
        <v>80216449</v>
      </c>
      <c r="T1609" t="str">
        <v>ALIADO</v>
      </c>
      <c r="U1609">
        <v>0.4166666666666667</v>
      </c>
      <c r="V1609">
        <v>0.4583333333333333</v>
      </c>
      <c r="W1609">
        <f>V1609-U1609</f>
        <v>0.04166666666666663</v>
      </c>
      <c r="X1609">
        <v>1</v>
      </c>
      <c r="Y1609">
        <f>NETWORKDAYS(K1609,M1609)</f>
        <v>2</v>
      </c>
      <c r="Z1609" t="str">
        <f>IF(Y1609&lt;=2,"CUMPLE","NO CUMPLE")</f>
        <v>CUMPLE</v>
      </c>
      <c r="AB1609" t="str">
        <v>POR TICKET</v>
      </c>
      <c r="AC1609" t="str">
        <f>TEXT(M1609,"mmmm")</f>
        <v>abril</v>
      </c>
      <c r="AD1609" t="str">
        <f>TEXT(M1609,"yyyy")</f>
        <v>yyyy</v>
      </c>
      <c r="AE1609">
        <f>W1609*60*24</f>
        <v>59.99999999999994</v>
      </c>
      <c r="AF1609">
        <f>AE1609/60</f>
        <v>0.999999999999999</v>
      </c>
      <c r="AG1609">
        <f>AE1609/60</f>
        <v>0.999999999999999</v>
      </c>
      <c r="AH1609">
        <f>L1609-K1609</f>
        <v>0.09513888889341615</v>
      </c>
      <c r="AI1609">
        <f>AH1609*24*60</f>
        <v>137.00000000651926</v>
      </c>
      <c r="AJ1609">
        <f>75728*X1609</f>
        <v>75728</v>
      </c>
    </row>
    <row r="1610" xml:space="preserve">
      <c r="A1610">
        <v>1276570</v>
      </c>
      <c r="B1610" t="str">
        <v>INCIDENTE</v>
      </c>
      <c r="C1610" t="str">
        <v>CERRADO</v>
      </c>
      <c r="D1610" t="str">
        <v>TIENDA</v>
      </c>
      <c r="E1610" t="str">
        <v>POS</v>
      </c>
      <c r="F1610" t="str">
        <v>POS</v>
      </c>
      <c r="G1610" t="str">
        <v>POS</v>
      </c>
      <c r="H1610" t="str" xml:space="preserve">
        <v xml:space="preserve">por instrucción de gerencia se solicita instalación de punto de red en C.C.T.V de tienda con el fin de instalar pc allí y tener mayor control sobre otras áreas desde el C.C.T.V_x000d_
Indicar la ubicación del computador en la tienda o sede_x000d_
_x000d_
circuito cerrado de televisión C.C.T.V</v>
      </c>
      <c r="I1610" t="str" xml:space="preserve">
        <v xml:space="preserve">por instrucción de gerencia se solicita instalación de punto de red en C.C.T.V de tienda con el fin de instalar pc allí y tener mayor control sobre otras áreas desde el C.C.T.V_x000d_
Indicar la ubicación del computador en la tienda o sede_x000d_
_x000d_
circuito cerrado de televisión C.C.T.V</v>
      </c>
      <c r="J1610" t="str">
        <v>Se realizó el desmonte el equipo de la oficina de seguridad y se procedió con el traslado a la oficina de CCTV. Se valida el punto de red pero no esta funcionando. Se pide al área de redes que configure el punto de red y se valida su correcto funcionamiento. Se hace la instalación del equipó completo con su respectivo teléfono. Se deja operativo el PC.</v>
      </c>
      <c r="K1610">
        <v>45761.74444444444</v>
      </c>
      <c r="L1610">
        <v>45761.82083333333</v>
      </c>
      <c r="M1610">
        <v>45762</v>
      </c>
      <c r="N1610" t="str">
        <f>TEXT(M1610, "DDDD")</f>
        <v>martes</v>
      </c>
      <c r="O1610" t="str">
        <v>M073 METRO MOSQUERA</v>
      </c>
      <c r="P1610" t="str">
        <v>MOSQUERA</v>
      </c>
      <c r="Q1610" t="str">
        <f>IF(ISBLANK(P1610),"0",(VLOOKUP(P1610,REGION,2,FALSE)))</f>
        <v>BOGOTA</v>
      </c>
      <c r="R1610" t="str">
        <v>ALEXANDER CASTILLO SOTELO</v>
      </c>
      <c r="S1610">
        <f>IF(ISBLANK(R1610),"0", VLOOKUP(R1610,PERSONAL,2,FALSE))</f>
        <v>80216449</v>
      </c>
      <c r="T1610" t="str">
        <v>ALIADO</v>
      </c>
      <c r="U1610">
        <v>0.4583333333333333</v>
      </c>
      <c r="V1610">
        <v>0.5138888888888888</v>
      </c>
      <c r="W1610">
        <f>V1610-U1610</f>
        <v>0.055555555555555525</v>
      </c>
      <c r="X1610">
        <v>1</v>
      </c>
      <c r="Y1610">
        <f>NETWORKDAYS(K1610,M1610)</f>
        <v>2</v>
      </c>
      <c r="Z1610" t="str">
        <f>IF(Y1610&lt;=2,"CUMPLE","NO CUMPLE")</f>
        <v>CUMPLE</v>
      </c>
      <c r="AB1610" t="str">
        <v>POR TICKET</v>
      </c>
      <c r="AC1610" t="str">
        <f>TEXT(M1610,"mmmm")</f>
        <v>abril</v>
      </c>
      <c r="AD1610" t="str">
        <f>TEXT(M1610,"yyyy")</f>
        <v>yyyy</v>
      </c>
      <c r="AE1610">
        <f>W1610*60*24</f>
        <v>79.99999999999994</v>
      </c>
      <c r="AF1610">
        <f>AE1610/60</f>
        <v>1.3333333333333324</v>
      </c>
      <c r="AG1610">
        <f>AE1610/60</f>
        <v>1.3333333333333324</v>
      </c>
      <c r="AH1610">
        <f>L1610-K1610</f>
        <v>0.07638888889050577</v>
      </c>
      <c r="AI1610">
        <f>AH1610*24*60</f>
        <v>110.0000000023283</v>
      </c>
      <c r="AJ1610">
        <f>75728*X1610</f>
        <v>75728</v>
      </c>
    </row>
    <row r="1611" xml:space="preserve">
      <c r="A1611">
        <v>1281846</v>
      </c>
      <c r="B1611" t="str">
        <v>SOLICITUD</v>
      </c>
      <c r="C1611" t="str">
        <v>CERRADO</v>
      </c>
      <c r="D1611" t="str">
        <v>TIENDA</v>
      </c>
      <c r="E1611" t="str">
        <v>BALANZA</v>
      </c>
      <c r="F1611" t="str">
        <v>BALANZA</v>
      </c>
      <c r="G1611" t="str">
        <v>BALANZA</v>
      </c>
      <c r="H1611" t="str" xml:space="preserve">
        <v xml:space="preserve">buen día por favor con su ayuda para la solución de la balanza de panadería la cual presenta un daño al salir la etiqueta salen dos mas. muchas gracias_x000d_
Digite la seccion en donde se encuentra la Balanza_x000d_
_x000d_
panadaria</v>
      </c>
      <c r="I1611" t="str" xml:space="preserve">
        <v xml:space="preserve">buen día por favor con su ayuda para la solución de la balanza de panadería la cual presenta un daño al salir la etiqueta salen dos mas. muchas gracias_x000d_
Digite la seccion en donde se encuentra la Balanza_x000d_
_x000d_
panadaria</v>
      </c>
      <c r="J1611" t="str">
        <v>Se llega a sitio y se procede a revisar la balanza; se le hace mantenimiento; se calibra para que el ticket no salga partido en dos. funcionario hace pruebas y balanza queda operativa.</v>
      </c>
      <c r="K1611">
        <v>45763.66527777778</v>
      </c>
      <c r="L1611">
        <v>45763.725</v>
      </c>
      <c r="M1611">
        <v>45764</v>
      </c>
      <c r="N1611" t="str">
        <f>TEXT(M1611, "DDDD")</f>
        <v>jueves</v>
      </c>
      <c r="O1611" t="str">
        <v>J027 JUMBO RIONEGRO</v>
      </c>
      <c r="P1611" t="str">
        <v>RIONEGRO</v>
      </c>
      <c r="Q1611" t="str">
        <f>IF(ISBLANK(P1611),"0",(VLOOKUP(P1611,REGION,2,FALSE)))</f>
        <v>CENTRO</v>
      </c>
      <c r="R1611" t="str">
        <v>Carlos Alberto Torres Echeverria</v>
      </c>
      <c r="S1611" t="e">
        <f>IF(ISBLANK(R1611),"0", VLOOKUP(R1611,PERSONAL,2,FALSE))</f>
        <v>#N/A</v>
      </c>
      <c r="T1611" t="str">
        <v>DIRECTO</v>
      </c>
      <c r="U1611">
        <v>0.3819444444444444</v>
      </c>
      <c r="V1611">
        <v>0.6458333333333334</v>
      </c>
      <c r="W1611">
        <f>V1611-U1611</f>
        <v>0.26388888888888895</v>
      </c>
      <c r="X1611">
        <v>3</v>
      </c>
      <c r="Y1611">
        <f>NETWORKDAYS(K1611,M1611)</f>
        <v>2</v>
      </c>
      <c r="Z1611" t="str">
        <f>IF(Y1611&lt;=2,"CUMPLE","NO CUMPLE")</f>
        <v>CUMPLE</v>
      </c>
      <c r="AB1611" t="str">
        <v>POR TICKET</v>
      </c>
      <c r="AC1611" t="str">
        <f>TEXT(M1611,"mmmm")</f>
        <v>abril</v>
      </c>
      <c r="AD1611" t="str">
        <f>TEXT(M1611,"yyyy")</f>
        <v>yyyy</v>
      </c>
      <c r="AE1611">
        <f>W1611*60*24</f>
        <v>380.0000000000001</v>
      </c>
      <c r="AF1611">
        <f>AE1611/60</f>
        <v>6.333333333333335</v>
      </c>
      <c r="AG1611">
        <f>AE1611/60</f>
        <v>6.333333333333335</v>
      </c>
      <c r="AH1611">
        <f>L1611-K1611</f>
        <v>0.059722222220443655</v>
      </c>
      <c r="AI1611">
        <f>AH1611*24*60</f>
        <v>85.99999999743886</v>
      </c>
      <c r="AJ1611">
        <f>75728*X1611</f>
        <v>227184</v>
      </c>
    </row>
    <row r="1612" xml:space="preserve">
      <c r="A1612">
        <v>1280806</v>
      </c>
      <c r="B1612" t="str">
        <v>INCIDENTE</v>
      </c>
      <c r="C1612" t="str">
        <v>ABIERTO</v>
      </c>
      <c r="D1612" t="str">
        <v>TIENDA</v>
      </c>
      <c r="E1612" t="str">
        <v>POS</v>
      </c>
      <c r="F1612" t="str">
        <v>POS</v>
      </c>
      <c r="G1612" t="str">
        <v>POS</v>
      </c>
      <c r="H1612" t="str" xml:space="preserve">
        <v xml:space="preserve">Tardes solicito revisar la pantalla del cliente de la pos 03 tienda 13 que no prende._x000d_
Número de inventario si se tiene_x000d_
_x000d_
Lineal_x000d_
_x000d_
Numero de caja_x000d_
_x000d_
03</v>
      </c>
      <c r="I1612"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pos-3_x000d_
4.	Usuario: Yamileth Ceballos Maca_x000d_
5.	Actividad para realizar: El técnico deberá realizar la validación de las conexiones del visor cliente de la pos; también deberá probar en otra pos si el visor esta bueno; si la novedad continua y el visor cliente no enciende; deberá trasferir la llamada nuevamente informando la actividad realizará; también deberá agregar información adicional como el serial del activo para poder solicitar la parte afectada. Se solicita la vista de un técnico con conocimiento de la operación de Cencosud. _x000d_
</v>
      </c>
      <c r="J1612" t="str">
        <v xml:space="preserve">Se válida visor cliente de la pos 03 se detecta pantalla oscura se procede revisando cableado de la pos 03 y está bien conectados los cables; se desconecta  visor cliente llevándolo a la pos dos que se encuentra operativa; se conecta visor de la pos 03 a la pos 02 y aún así no funciona; se conecta visor nueva mente en la pos 03;se informa a Edwin bolaños quien indica qué se debe solicitar uno por continuidad operativa </v>
      </c>
      <c r="K1612">
        <v>45763.37569444445</v>
      </c>
      <c r="L1612">
        <v>45763.626388888886</v>
      </c>
      <c r="M1612">
        <v>45768</v>
      </c>
      <c r="N1612" t="str">
        <f>TEXT(M1612, "DDDD")</f>
        <v>lunes</v>
      </c>
      <c r="O1612" t="str">
        <v>J013 JUMBO VALLE DEL LILI</v>
      </c>
      <c r="P1612" t="str">
        <v>CALI</v>
      </c>
      <c r="Q1612" t="str">
        <f>IF(ISBLANK(P1612),"0",(VLOOKUP(P1612,REGION,2,FALSE)))</f>
        <v>OCCIDENTE</v>
      </c>
      <c r="R1612" t="str">
        <v>Sebastían Orozco Fajardo</v>
      </c>
      <c r="S1612" t="e">
        <f>IF(ISBLANK(R1612),"0", VLOOKUP(R1612,PERSONAL,2,FALSE))</f>
        <v>#N/A</v>
      </c>
      <c r="T1612" t="str">
        <v>DIRECTO</v>
      </c>
      <c r="U1612">
        <v>0.3333333333333333</v>
      </c>
      <c r="V1612">
        <v>0.4583333333333333</v>
      </c>
      <c r="W1612">
        <f>V1612-U1612</f>
        <v>0.125</v>
      </c>
      <c r="X1612">
        <v>1</v>
      </c>
      <c r="Y1612">
        <f>NETWORKDAYS(K1612,M1612)</f>
        <v>4</v>
      </c>
      <c r="Z1612" t="str">
        <f>IF(Y1612&lt;=2,"CUMPLE","NO CUMPLE")</f>
        <v>NO CUMPLE</v>
      </c>
      <c r="AB1612" t="str">
        <v>POR TICKET</v>
      </c>
      <c r="AC1612" t="str">
        <f>TEXT(M1612,"mmmm")</f>
        <v>abril</v>
      </c>
      <c r="AD1612" t="str">
        <f>TEXT(M1612,"yyyy")</f>
        <v>yyyy</v>
      </c>
      <c r="AE1612">
        <f>W1612*60*24</f>
        <v>180</v>
      </c>
      <c r="AF1612">
        <f>AE1612/60</f>
        <v>3</v>
      </c>
      <c r="AG1612">
        <f>AE1612/60</f>
        <v>3</v>
      </c>
      <c r="AH1612">
        <f>L1612-K1612</f>
        <v>0.2506944444394321</v>
      </c>
      <c r="AI1612">
        <f>AH1612*24*60</f>
        <v>360.99999999278225</v>
      </c>
      <c r="AJ1612">
        <f>75728*X1612</f>
        <v>75728</v>
      </c>
    </row>
    <row r="1613" xml:space="preserve">
      <c r="A1613">
        <v>1276557</v>
      </c>
      <c r="B1613" t="str">
        <v>INCIDENTE</v>
      </c>
      <c r="C1613" t="str">
        <v>ABIERTO</v>
      </c>
      <c r="D1613" t="str">
        <v>TIENDA</v>
      </c>
      <c r="E1613" t="str">
        <v>POS</v>
      </c>
      <c r="F1613" t="str">
        <v>POS</v>
      </c>
      <c r="G1613" t="str">
        <v>POS</v>
      </c>
      <c r="H1613" t="str" xml:space="preserve">
        <v xml:space="preserve">Hola buenos dias nos ayudan por favor con el visor de la pos 11 de platos preparados esta apagada._x000d_
Número de inventario si se tiene_x000d_
_x000d_
AD-126460_x000d_
_x000d_
Numero de caja_x000d_
_x000d_
11</v>
      </c>
      <c r="I1613" t="str" xml:space="preserve">
        <v xml:space="preserve">Hola buenos dias nos ayudan por favor con el visor de la pos 11 de platos preparados esta apagada._x000d_
Número de inventario si se tiene_x000d_
_x000d_
AD-126460_x000d_
_x000d_
Numero de caja_x000d_
_x000d_
11</v>
      </c>
      <c r="J1613" t="str" xml:space="preserve">
        <v xml:space="preserve">Visita 16/4/2025_x000d_
Se realiza revisión e inspección del visor de la pos 11 en tienda; se evidencia que el visor enciende y funciona; sin embargo no esta recibiendo señal por parte de la pos; se realiza revisión de cableado; adaptador en la pos; no se evidencia daño o magulladura; se informa al coordinador; se realiza inspección en oficina de sistemas en busca de cable de repuesto no encontrado en tienda.</v>
      </c>
      <c r="K1613">
        <v>45761.45208333333</v>
      </c>
      <c r="L1613">
        <v>45761.49375</v>
      </c>
      <c r="M1613">
        <v>45763</v>
      </c>
      <c r="N1613" t="str">
        <f>TEXT(M1613, "DDDD")</f>
        <v>miércoles</v>
      </c>
      <c r="O1613" t="str">
        <v>J027 JUMBO RIONEGRO</v>
      </c>
      <c r="P1613" t="str">
        <v>RIONEGRO</v>
      </c>
      <c r="Q1613" t="str">
        <f>IF(ISBLANK(P1613),"0",(VLOOKUP(P1613,REGION,2,FALSE)))</f>
        <v>CENTRO</v>
      </c>
      <c r="R1613" t="str">
        <v xml:space="preserve">Abel Jose Montes Arrollo	</v>
      </c>
      <c r="S1613" t="e">
        <f>IF(ISBLANK(R1613),"0", VLOOKUP(R1613,PERSONAL,2,FALSE))</f>
        <v>#N/A</v>
      </c>
      <c r="T1613" t="str">
        <v>DIRECTO</v>
      </c>
      <c r="U1613">
        <v>0.3958333333333333</v>
      </c>
      <c r="V1613">
        <v>0.5416666666666666</v>
      </c>
      <c r="W1613">
        <f>V1613-U1613</f>
        <v>0.14583333333333331</v>
      </c>
      <c r="X1613" t="str">
        <v>1;5</v>
      </c>
      <c r="Y1613">
        <f>NETWORKDAYS(K1613,M1613)</f>
        <v>3</v>
      </c>
      <c r="Z1613" t="str">
        <f>IF(Y1613&lt;=2,"CUMPLE","NO CUMPLE")</f>
        <v>NO CUMPLE</v>
      </c>
      <c r="AB1613" t="str">
        <v>POR TICKET</v>
      </c>
      <c r="AC1613" t="str">
        <f>TEXT(M1613,"mmmm")</f>
        <v>abril</v>
      </c>
      <c r="AD1613" t="str">
        <f>TEXT(M1613,"yyyy")</f>
        <v>yyyy</v>
      </c>
      <c r="AE1613">
        <f>W1613*60*24</f>
        <v>209.99999999999994</v>
      </c>
      <c r="AF1613">
        <f>AE1613/60</f>
        <v>3.499999999999999</v>
      </c>
      <c r="AG1613">
        <f>AE1613/60</f>
        <v>3.499999999999999</v>
      </c>
      <c r="AH1613">
        <f>L1613-K1613</f>
        <v>0.041666666671517305</v>
      </c>
      <c r="AI1613">
        <f>AH1613*24*60</f>
        <v>60.00000000698492</v>
      </c>
      <c r="AJ1613" t="e">
        <f>75728*X1613</f>
        <v>#VALUE!</v>
      </c>
    </row>
    <row r="1614" xml:space="preserve">
      <c r="A1614">
        <v>1276557</v>
      </c>
      <c r="B1614" t="str">
        <v>INCIDENTE</v>
      </c>
      <c r="C1614" t="str">
        <v>ABIERTO</v>
      </c>
      <c r="D1614" t="str">
        <v>TIENDA</v>
      </c>
      <c r="E1614" t="str">
        <v>POS</v>
      </c>
      <c r="F1614" t="str">
        <v>POS</v>
      </c>
      <c r="G1614" t="str">
        <v>POS</v>
      </c>
      <c r="H1614" t="str" xml:space="preserve">
        <v xml:space="preserve">Hola buenos dias nos ayudan por favor con el visor de la pos 11 de platos preparados esta apagada._x000d_
Número de inventario si se tiene_x000d_
_x000d_
AD-126460_x000d_
_x000d_
Numero de caja_x000d_
_x000d_
11</v>
      </c>
      <c r="I1614" t="str" xml:space="preserve">
        <v xml:space="preserve">Hola buenos dias nos ayudan por favor con el visor de la pos 11 de platos preparados esta apagada._x000d_
Número de inventario si se tiene_x000d_
_x000d_
AD-126460_x000d_
_x000d_
Numero de caja_x000d_
_x000d_
11</v>
      </c>
      <c r="J1614" t="str" xml:space="preserve">
        <v xml:space="preserve">Visita 17/4/2025_x000d_
1. Se válido que fuera falla del visor_x000d_
El visor funciona; sin embargo; arroja que no hay señal de comunicación con la POS._x000d_
2. Validación de puertos_x000d_
Se válida que los puertos DP de la POS estén operativos; se evidencia el puerto DP 2 (DONDE VA CONECTADO EL VISOR) no funciona._x000d_
3. Se válida el ADAPTADOR VGA -DISPLAYPORT*_x000d_
Se válida el adaptador en otra POS arrojando no funcionamiento de este mismo._x000d_
4. Funcionamiento del visor y el cable en otra POS*_x000d_
Se válida el VISOR de la POS 11 en una POS DIFERENTE en el AREA DE CAJAS; se confirma funcionamiento del visor y del cable._x000d_
5. Validación del puerto DP2 EN LA POS*_x000d_
Se válida el puerto DP2 cambiando el cable del monitor de la POS DEL DP1 AL DP2 CONFIRMANDO LA FALLA DEL PUERTO EN LA POS; se reinicia la POS y el puerto queda habilitado nuevamente; se confirma FALLA DEL ADAPTADOR</v>
      </c>
      <c r="K1614">
        <v>45761.45208333333</v>
      </c>
      <c r="L1614">
        <v>45761.49375</v>
      </c>
      <c r="M1614">
        <v>45764</v>
      </c>
      <c r="N1614" t="str">
        <f>TEXT(M1614, "DDDD")</f>
        <v>jueves</v>
      </c>
      <c r="O1614" t="str">
        <v>J027 JUMBO RIONEGRO</v>
      </c>
      <c r="P1614" t="str">
        <v>RIONEGRO</v>
      </c>
      <c r="Q1614" t="str">
        <f>IF(ISBLANK(P1614),"0",(VLOOKUP(P1614,REGION,2,FALSE)))</f>
        <v>CENTRO</v>
      </c>
      <c r="R1614" t="str">
        <v>Abel Jose Montes Arrollo</v>
      </c>
      <c r="S1614" t="e">
        <f>IF(ISBLANK(R1614),"0", VLOOKUP(R1614,PERSONAL,2,FALSE))</f>
        <v>#N/A</v>
      </c>
      <c r="T1614" t="str">
        <v>DIRECTO</v>
      </c>
      <c r="U1614">
        <v>0.3958333333333333</v>
      </c>
      <c r="V1614">
        <v>0.5</v>
      </c>
      <c r="W1614">
        <f>V1614-U1614</f>
        <v>0.10416666666666669</v>
      </c>
      <c r="X1614">
        <v>1</v>
      </c>
      <c r="Y1614">
        <f>NETWORKDAYS(K1614,M1614)</f>
        <v>4</v>
      </c>
      <c r="Z1614" t="str">
        <f>IF(Y1614&lt;=2,"CUMPLE","NO CUMPLE")</f>
        <v>NO CUMPLE</v>
      </c>
      <c r="AA1614" t="str">
        <v>Se realiza segunda visita para realizar descartes y dar una solucion temporal.</v>
      </c>
      <c r="AB1614" t="str">
        <v>POR TICKET</v>
      </c>
      <c r="AC1614" t="str">
        <f>TEXT(M1614,"mmmm")</f>
        <v>abril</v>
      </c>
      <c r="AD1614" t="str">
        <f>TEXT(M1614,"yyyy")</f>
        <v>yyyy</v>
      </c>
      <c r="AE1614">
        <f>W1614*60*24</f>
        <v>150.00000000000003</v>
      </c>
      <c r="AF1614">
        <f>AE1614/60</f>
        <v>2.5000000000000004</v>
      </c>
      <c r="AG1614">
        <f>AE1614/60</f>
        <v>2.5000000000000004</v>
      </c>
      <c r="AH1614">
        <f>L1614-K1614</f>
        <v>0.041666666671517305</v>
      </c>
      <c r="AI1614">
        <f>AH1614*24*60</f>
        <v>60.00000000698492</v>
      </c>
      <c r="AJ1614">
        <f>75728*X1614</f>
        <v>75728</v>
      </c>
    </row>
    <row r="1615" xml:space="preserve">
      <c r="A1615">
        <v>1282058</v>
      </c>
      <c r="B1615" t="str">
        <v>SOLICITUD</v>
      </c>
      <c r="C1615" t="str">
        <v>CERRADO</v>
      </c>
      <c r="D1615" t="str">
        <v>TIENDA</v>
      </c>
      <c r="E1615" t="str">
        <v>INVENTARIO</v>
      </c>
      <c r="F1615" t="str">
        <v>INVENTARIO</v>
      </c>
      <c r="G1615" t="str">
        <v>INVENTARIO</v>
      </c>
      <c r="H1615" t="str">
        <v>Se solicita validación de inventario que se encuentra en Stock en tienda Jumbo Girardot.</v>
      </c>
      <c r="I1615" t="str" xml:space="preserve">
        <v xml:space="preserve">Se requiere apoyo para validación de inventario en Jumbo Girardot; de acuerdo con listado contenido en archivo adjunto._x000d_
_x000d_
Nombre de Líder Cencosud: Giovanna López_x000d_
Celular Líder Cencosud: 3174363709_x000d_
Serial: Activos en Stock Jumbo Girardot_x000d_
Actividad a realizar: Validar activos relacionados en archivo adjunto; documentar la ubicación real del activo._x000d_
De encontrar activos que no están en el listado; por favor relacionarlos. si no se encuentra el activo en sistemas; consultar a Control Pérdidas en dónde almacenan activos de sistemas._x000d_
_x000d_
Se requiere que técnico disponga de un Notebook para ir diligenciando los hallazgos de la validación. _x000d_
_x000d_
Cualquier novedad que se vaya encontrando; por favor irla reportando al número antes mencionado.</v>
      </c>
      <c r="J1615" t="str" xml:space="preserve">
        <v xml:space="preserve">Siendo las 8 horas; se hizo el ingreso y registro con el área de seguridad. Seguidamente se dirigió al área de cómputo para la verificación del _x000d_
inventario solicitado en el formulario anexo en el ticket. Estando en constante comunicación con la Ing. Giovanna y tras 4 horas de búsqueda en _x000d_
diferentes áreas como: Línea de cajas; almacén; Estación de servicio e Insumos de diamante; se logró encontrar la mayoría de los activos _x000d_
necesitados; además de otros no registrados. En cada monitoreo de activo; se estableció comunicación directa con la Ing.; especificando algunos de _x000d_
estos y su clasificación. Se hizo una pausa a las 12 horas y 30 minutos del mediodía para almorzar. Se retomaron actividades nuevamente a las 2 _x000d_
horas con 30 minutos de la tarde; continuando nuevamente en la búsqueda de los activos faltantes. Las labores acabaron a las 5 horas de la tarde; _x000d_
confirmando mi salida la Ing. Guiovanna; concluyendo momentáneamente el objetivo de trabajo.</v>
      </c>
      <c r="K1615">
        <v>45763.43125</v>
      </c>
      <c r="L1615">
        <v>45763.64097222222</v>
      </c>
      <c r="M1615">
        <v>45764</v>
      </c>
      <c r="N1615" t="str">
        <f>TEXT(M1615, "DDDD")</f>
        <v>jueves</v>
      </c>
      <c r="O1615" t="str">
        <v>J047 JUMBO GIRARDOT</v>
      </c>
      <c r="P1615" t="str">
        <v>GIRARDOT</v>
      </c>
      <c r="Q1615" t="str">
        <f>IF(ISBLANK(P1615),"0",(VLOOKUP(P1615,REGION,2,FALSE)))</f>
        <v>OCCIDENTE</v>
      </c>
      <c r="R1615" t="str">
        <v>MIchael Smit Villabon Trujillo</v>
      </c>
      <c r="S1615" t="e">
        <f>IF(ISBLANK(R1615),"0", VLOOKUP(R1615,PERSONAL,2,FALSE))</f>
        <v>#N/A</v>
      </c>
      <c r="T1615" t="str">
        <v>ALIADO</v>
      </c>
      <c r="U1615">
        <v>0.3333333333333333</v>
      </c>
      <c r="V1615">
        <v>0.7083333333333334</v>
      </c>
      <c r="W1615">
        <f>V1615-U1615</f>
        <v>0.37500000000000006</v>
      </c>
      <c r="X1615">
        <v>3</v>
      </c>
      <c r="Y1615">
        <f>NETWORKDAYS(K1615,M1615)</f>
        <v>2</v>
      </c>
      <c r="Z1615" t="str">
        <f>IF(Y1615&lt;=2,"CUMPLE","NO CUMPLE")</f>
        <v>CUMPLE</v>
      </c>
      <c r="AB1615" t="str">
        <v>POR TICKET</v>
      </c>
      <c r="AC1615" t="str">
        <f>TEXT(M1615,"mmmm")</f>
        <v>abril</v>
      </c>
      <c r="AD1615" t="str">
        <f>TEXT(M1615,"yyyy")</f>
        <v>yyyy</v>
      </c>
      <c r="AE1615">
        <f>W1615*60*24</f>
        <v>540.0000000000001</v>
      </c>
      <c r="AF1615">
        <f>AE1615/60</f>
        <v>9.000000000000002</v>
      </c>
      <c r="AG1615">
        <f>AE1615/60</f>
        <v>9.000000000000002</v>
      </c>
      <c r="AH1615">
        <f>L1615-K1615</f>
        <v>0.20972222222189885</v>
      </c>
      <c r="AI1615">
        <f>AH1615*24*60</f>
        <v>301.99999999953434</v>
      </c>
      <c r="AJ1615">
        <f>75728*X1615</f>
        <v>227184</v>
      </c>
    </row>
    <row r="1616" xml:space="preserve">
      <c r="A1616">
        <v>1287616</v>
      </c>
      <c r="B1616" t="str">
        <v>INCIDENTE</v>
      </c>
      <c r="C1616" t="str">
        <v>ABIERTO</v>
      </c>
      <c r="D1616" t="str">
        <v>TIENDA</v>
      </c>
      <c r="E1616" t="str">
        <v>PDT</v>
      </c>
      <c r="F1616" t="str">
        <v>PDT</v>
      </c>
      <c r="G1616" t="str">
        <v>PDT</v>
      </c>
      <c r="H1616" t="str">
        <v>buen día Solicito su colaboración revisando el verificador de precios ubicado en el área de perecederos. debido a que no enciende y ya se confirmó que el punto de energía funciona correctamente</v>
      </c>
      <c r="I1616" t="str">
        <v>buen día Solicito su colaboración revisando el verificador de precios ubicado en el área de perecederos. debido a que no enciende y ya se confirmó que el punto de energía funciona correctamente</v>
      </c>
      <c r="J1616" t="str" xml:space="preserve">
        <v xml:space="preserve">Se identifica el verificador de precios a revisar en la sala de computo. Se conecta a un enchufe y se confirma que efectivamente no enciende por lo _x000d_
que se procede a pedir autorización al Jefe Rafael Acosta para abrir el equipo y desconectar el cable. Después de la autorización se procede a _x000d_
buscar un cable de reemplazo en la sala de computo. Al no encontrar uno se decide probar con el cable de uno de los verificadores funcionales. Al _x000d_
probarlo se comprueba que si enciende el equipo; por lo que se concluye que el adaptador está fallando. Se regresa el cable al verificador _x000d_
funcional. se le informa al Jefe Rafael Acosta y este comenta que se debe pedir uno de reemplazo con lo que se concluyen las funciones.</v>
      </c>
      <c r="K1616">
        <v>45768.595138888886</v>
      </c>
      <c r="L1616">
        <v>45768.73888888889</v>
      </c>
      <c r="M1616">
        <v>45769</v>
      </c>
      <c r="N1616" t="str">
        <f>TEXT(M1616, "DDDD")</f>
        <v>martes</v>
      </c>
      <c r="O1616" t="str">
        <v>M179 METRO PITALITO</v>
      </c>
      <c r="P1616" t="str">
        <v>PITALITO</v>
      </c>
      <c r="Q1616" t="str">
        <f>IF(ISBLANK(P1616),"0",(VLOOKUP(P1616,REGION,2,FALSE)))</f>
        <v>OCCIDENTE</v>
      </c>
      <c r="R1616" t="str">
        <v>MIchael Smit Villabon Trujillo</v>
      </c>
      <c r="S1616" t="e">
        <f>IF(ISBLANK(R1616),"0", VLOOKUP(R1616,PERSONAL,2,FALSE))</f>
        <v>#N/A</v>
      </c>
      <c r="T1616" t="str">
        <v>ALIADO</v>
      </c>
      <c r="U1616">
        <v>0.3375</v>
      </c>
      <c r="V1616">
        <v>0.4041666666666667</v>
      </c>
      <c r="W1616">
        <f>V1616-U1616</f>
        <v>0.06666666666666665</v>
      </c>
      <c r="X1616">
        <v>1</v>
      </c>
      <c r="Y1616">
        <f>NETWORKDAYS(K1616,M1616)</f>
        <v>2</v>
      </c>
      <c r="Z1616" t="str">
        <f>IF(Y1616&lt;=2,"CUMPLE","NO CUMPLE")</f>
        <v>CUMPLE</v>
      </c>
      <c r="AB1616" t="str">
        <v>POR TICKET</v>
      </c>
      <c r="AC1616" t="str">
        <f>TEXT(M1616,"mmmm")</f>
        <v>abril</v>
      </c>
      <c r="AD1616" t="str">
        <f>TEXT(M1616,"yyyy")</f>
        <v>yyyy</v>
      </c>
      <c r="AE1616">
        <f>W1616*60*24</f>
        <v>95.99999999999997</v>
      </c>
      <c r="AF1616">
        <f>AE1616/60</f>
        <v>1.5999999999999994</v>
      </c>
      <c r="AG1616">
        <f>AE1616/60</f>
        <v>1.5999999999999994</v>
      </c>
      <c r="AH1616">
        <f>L1616-K1616</f>
        <v>0.14375000000291038</v>
      </c>
      <c r="AI1616">
        <f>AH1616*24*60</f>
        <v>207.00000000419095</v>
      </c>
      <c r="AJ1616">
        <f>75728*X1616</f>
        <v>75728</v>
      </c>
    </row>
    <row r="1617" xml:space="preserve">
      <c r="A1617">
        <v>1287882</v>
      </c>
      <c r="B1617" t="str">
        <v>SOLICITUD</v>
      </c>
      <c r="C1617" t="str">
        <v>CERRADO</v>
      </c>
      <c r="D1617" t="str">
        <v>TIENDA</v>
      </c>
      <c r="E1617" t="str">
        <v>POS</v>
      </c>
      <c r="F1617" t="str">
        <v>POS</v>
      </c>
      <c r="G1617" t="str">
        <v>POS</v>
      </c>
      <c r="H1617" t="str">
        <v>Se requiere visita del técnico de isit a la tienda Metro Neiva 1. Nombre de Líder Cencosud: Field Suppurt: Alvaro Martinez 2. Celular Líder Cencosud: 3176592835 3. FLEJERA|PORTABLE: XXRBN234600018 4. Actividad a realizar: Realizar la instalación de una FLEJERA|PORTABLE serial XXRBN234600018 que llego del CRC</v>
      </c>
      <c r="I1617" t="str">
        <v>Se requiere visita del técnico de isit a la tienda Metro Neiva 1. Nombre de Líder Cencosud: Field Suppurt: Alvaro Martinez 2. Celular Líder Cencosud: 3176592835 3. FLEJERA|PORTABLE: XXRBN234600018 4. Actividad a realizar: Realizar la instalación de una FLEJERA|PORTABLE serial XXRBN234600018 que llego del CRC</v>
      </c>
      <c r="J1617" t="str" xml:space="preserve">
        <v xml:space="preserve">Solucion: Se hace la respectivo recibimiento de la Flejera Portable; se procede a anotar la direccion ip de la antigua; tambien a reportarle a Alvaro _x000d_
para los respectivos comandos y manuales necesarios; se hacen las respectivas configuraciones por direccion ip; se coloca la mascara de subnet; los _x000d_
comandos de calibracion; se realizan pruebas en la aplicacion genesix; se vuelve a calibrar porque no habia quedado bien; se realizan pruebas; se _x000d_
recojen las firmas pertinentes para el de retiro de la antigua flejera; se entrega la flejera nueva a Triviño; todo solucionado correctamente</v>
      </c>
      <c r="K1617">
        <v>45768.60833333333</v>
      </c>
      <c r="L1617">
        <v>45768.67152777778</v>
      </c>
      <c r="M1617">
        <v>45769</v>
      </c>
      <c r="N1617" t="str">
        <f>TEXT(M1617, "DDDD")</f>
        <v>martes</v>
      </c>
      <c r="O1617" t="str">
        <v>M038 METRO NEIVA CENTRO DE CONVENCIONES</v>
      </c>
      <c r="P1617" t="str">
        <v>NEIVA</v>
      </c>
      <c r="Q1617" t="str">
        <f>IF(ISBLANK(P1617),"0",(VLOOKUP(P1617,REGION,2,FALSE)))</f>
        <v>OCCIDENTE</v>
      </c>
      <c r="R1617" t="str">
        <v>MIchael Smit Villabon Trujillo</v>
      </c>
      <c r="S1617" t="e">
        <f>IF(ISBLANK(R1617),"0", VLOOKUP(R1617,PERSONAL,2,FALSE))</f>
        <v>#N/A</v>
      </c>
      <c r="T1617" t="str">
        <v>ALIADO</v>
      </c>
      <c r="U1617">
        <v>0.375</v>
      </c>
      <c r="V1617">
        <v>0.4791666666666667</v>
      </c>
      <c r="W1617">
        <f>V1617-U1617</f>
        <v>0.10416666666666669</v>
      </c>
      <c r="X1617">
        <v>1</v>
      </c>
      <c r="Y1617">
        <f>NETWORKDAYS(K1617,M1617)</f>
        <v>2</v>
      </c>
      <c r="Z1617" t="str">
        <f>IF(Y1617&lt;=2,"CUMPLE","NO CUMPLE")</f>
        <v>CUMPLE</v>
      </c>
      <c r="AB1617" t="str">
        <v>POR TICKET</v>
      </c>
      <c r="AC1617" t="str">
        <f>TEXT(M1617,"mmmm")</f>
        <v>abril</v>
      </c>
      <c r="AD1617" t="str">
        <f>TEXT(M1617,"yyyy")</f>
        <v>yyyy</v>
      </c>
      <c r="AE1617">
        <f>W1617*60*24</f>
        <v>150.00000000000003</v>
      </c>
      <c r="AF1617">
        <f>AE1617/60</f>
        <v>2.5000000000000004</v>
      </c>
      <c r="AG1617">
        <f>AE1617/60</f>
        <v>2.5000000000000004</v>
      </c>
      <c r="AH1617">
        <f>L1617-K1617</f>
        <v>0.06319444444670808</v>
      </c>
      <c r="AI1617">
        <f>AH1617*24*60</f>
        <v>91.00000000325963</v>
      </c>
      <c r="AJ1617">
        <f>75728*X1617</f>
        <v>75728</v>
      </c>
    </row>
    <row r="1618" xml:space="preserve">
      <c r="A1618">
        <v>1289148</v>
      </c>
      <c r="B1618" t="str">
        <v>INCIDENTE</v>
      </c>
      <c r="C1618" t="str">
        <v>CERRADO</v>
      </c>
      <c r="D1618" t="str">
        <v>TIENDA</v>
      </c>
      <c r="E1618" t="str">
        <v>PDT</v>
      </c>
      <c r="F1618" t="str">
        <v>PDT</v>
      </c>
      <c r="G1618" t="str">
        <v>PDT</v>
      </c>
      <c r="H1618" t="str" xml:space="preserve">
        <v xml:space="preserve">la pdt con serial 21178b05e8 presenta constantes bloqueos al momento de realizar las tareas diarias el genesix_x000d_
Sección de la tienda en donde se ubica la PDT o usuario_x000d_
_x000d_
Metro Neiva</v>
      </c>
      <c r="I1618" t="str" xml:space="preserve">
        <v xml:space="preserve">la pdt con serial 21178b05e8 presenta constantes bloqueos al momento de realizar las tareas diarias el genesix_x000d_
Sección de la tienda en donde se ubica la PDT o usuario_x000d_
_x000d_
Metro Neiva</v>
      </c>
      <c r="J1618" t="str" xml:space="preserve">
        <v xml:space="preserve">Solución: se procede a realizar formateo a la PDT; porque presenta constantes bloqueos; procedo a hacerle la configuración desde 0; instalación de _x000d_
programas y ajustes necesarios como indica el manual; configuro el Telnet y se hacen pruebas con el jefe Fayber funcionando correctamente</v>
      </c>
      <c r="K1618">
        <v>45769.44652777778</v>
      </c>
      <c r="L1618">
        <v>45769.47222222222</v>
      </c>
      <c r="M1618">
        <v>45769</v>
      </c>
      <c r="N1618" t="str">
        <f>TEXT(M1618, "DDDD")</f>
        <v>martes</v>
      </c>
      <c r="O1618" t="str">
        <v>M038 METRO NEIVA CENTRO DE CONVENCIONES</v>
      </c>
      <c r="P1618" t="str">
        <v>NEIVA</v>
      </c>
      <c r="Q1618" t="str">
        <f>IF(ISBLANK(P1618),"0",(VLOOKUP(P1618,REGION,2,FALSE)))</f>
        <v>OCCIDENTE</v>
      </c>
      <c r="R1618" t="str">
        <v>MIchael Smit Villabon Trujillo</v>
      </c>
      <c r="S1618" t="e">
        <f>IF(ISBLANK(R1618),"0", VLOOKUP(R1618,PERSONAL,2,FALSE))</f>
        <v>#N/A</v>
      </c>
      <c r="T1618" t="str">
        <v>ALIADO</v>
      </c>
      <c r="U1618">
        <v>0.4791666666666667</v>
      </c>
      <c r="V1618">
        <v>0.5208333333333334</v>
      </c>
      <c r="W1618">
        <f>V1618-U1618</f>
        <v>0.041666666666666685</v>
      </c>
      <c r="X1618">
        <v>1</v>
      </c>
      <c r="Y1618">
        <f>NETWORKDAYS(K1618,M1618)</f>
        <v>1</v>
      </c>
      <c r="Z1618" t="str">
        <f>IF(Y1618&lt;=2,"CUMPLE","NO CUMPLE")</f>
        <v>CUMPLE</v>
      </c>
      <c r="AB1618" t="str">
        <v>POR TICKET</v>
      </c>
      <c r="AC1618" t="str">
        <f>TEXT(M1618,"mmmm")</f>
        <v>abril</v>
      </c>
      <c r="AD1618" t="str">
        <f>TEXT(M1618,"yyyy")</f>
        <v>yyyy</v>
      </c>
      <c r="AE1618">
        <f>W1618*60*24</f>
        <v>60.00000000000002</v>
      </c>
      <c r="AF1618">
        <f>AE1618/60</f>
        <v>1.0000000000000004</v>
      </c>
      <c r="AG1618">
        <f>AE1618/60</f>
        <v>1.0000000000000004</v>
      </c>
      <c r="AH1618">
        <f>L1618-K1618</f>
        <v>0.02569444444088731</v>
      </c>
      <c r="AI1618">
        <f>AH1618*24*60</f>
        <v>36.999999994877726</v>
      </c>
      <c r="AJ1618">
        <f>75728*X1618</f>
        <v>75728</v>
      </c>
    </row>
    <row r="1619" xml:space="preserve">
      <c r="A1619">
        <v>1288116</v>
      </c>
      <c r="B1619" t="str">
        <v>SOLICITUD</v>
      </c>
      <c r="C1619" t="str">
        <v>CERRADO</v>
      </c>
      <c r="D1619" t="str">
        <v>TIENDA</v>
      </c>
      <c r="E1619" t="str">
        <v>ACOMPAÑAMIENTO</v>
      </c>
      <c r="F1619" t="str">
        <v>ACOMPAÑAMIENTO</v>
      </c>
      <c r="G1619" t="str">
        <v>ACOMPAÑAMIENTO</v>
      </c>
      <c r="H1619" t="str" xml:space="preserve">
        <v xml:space="preserve">Buena tarde cordial saludo por favor me colaboran con visita del técnico para validación junto con el Ing . Cesar Bravo de reducción de la tienda . Para mañana 22 Abril 2025_x000d_
AREA EN DONDE SE UBICA EL EQUIPO_x000d_
_x000d_
piso venta</v>
      </c>
      <c r="I1619" t="str" xml:space="preserve">
        <v xml:space="preserve">Buena tarde cordial saludo por favor me colaboran con visita del técnico para validación junto con el Ing . Cesar Bravo de reducción de la tienda . Para mañana 22 Abril 2025_x000d_
AREA EN DONDE SE UBICA EL EQUIPO_x000d_
_x000d_
piso venta</v>
      </c>
      <c r="J1619" t="str">
        <v>se llega a sitio y se procede a escribirle al 1.5 para realizar la llamada en teams Así mismo él me envía el enlace de la reunión para realizar la videollamada de la tienda se valida en esa videollamada el cuarto eléctrico que tiene conectado se valida el lineal de caja e informa En qué cajas van a retirar Así mismo se valida el Ace Point Hey nican dónde va a quedar el telecomunicaciones Ya que en tienda se encuentran los arquitectos de la reducción de la tienda</v>
      </c>
      <c r="K1619">
        <v>45768.69027777778</v>
      </c>
      <c r="L1619">
        <v>45768.74097222222</v>
      </c>
      <c r="M1619">
        <v>45769</v>
      </c>
      <c r="N1619" t="str">
        <f>TEXT(M1619, "DDDD")</f>
        <v>martes</v>
      </c>
      <c r="O1619" t="str" xml:space="preserve">
        <v xml:space="preserve">M085 METRO MONTERIA_x000d_
_x000d_
</v>
      </c>
      <c r="P1619" t="str">
        <v>MONTERIA</v>
      </c>
      <c r="Q1619" t="str">
        <f>IF(ISBLANK(P1619),"0",(VLOOKUP(P1619,REGION,2,FALSE)))</f>
        <v>COSTA</v>
      </c>
      <c r="R1619" t="str">
        <v>Sharon Yaneth Kerguelen Wilches</v>
      </c>
      <c r="S1619">
        <f>IF(ISBLANK(R1619),"0", VLOOKUP(R1619,PERSONAL,2,FALSE))</f>
        <v>1067917448</v>
      </c>
      <c r="T1619" t="str">
        <v>DIRECTO</v>
      </c>
      <c r="U1619">
        <v>0.5902777777777778</v>
      </c>
      <c r="V1619">
        <v>0.6666666666666666</v>
      </c>
      <c r="W1619">
        <f>V1619-U1619</f>
        <v>0.07638888888888884</v>
      </c>
      <c r="X1619">
        <v>1</v>
      </c>
      <c r="Y1619">
        <f>NETWORKDAYS(K1619,M1619)</f>
        <v>2</v>
      </c>
      <c r="Z1619" t="str">
        <f>IF(Y1619&lt;=2,"CUMPLE","NO CUMPLE")</f>
        <v>CUMPLE</v>
      </c>
      <c r="AB1619" t="str">
        <v>POR TICKET</v>
      </c>
      <c r="AC1619" t="str">
        <f>TEXT(M1619,"mmmm")</f>
        <v>abril</v>
      </c>
      <c r="AD1619" t="str">
        <f>TEXT(M1619,"yyyy")</f>
        <v>yyyy</v>
      </c>
      <c r="AE1619">
        <f>W1619*60*24</f>
        <v>109.99999999999993</v>
      </c>
      <c r="AF1619">
        <f>AE1619/60</f>
        <v>1.8333333333333321</v>
      </c>
      <c r="AG1619">
        <f>AE1619/60</f>
        <v>1.8333333333333321</v>
      </c>
      <c r="AH1619">
        <f>L1619-K1619</f>
        <v>0.0506944444423425</v>
      </c>
      <c r="AI1619">
        <f>AH1619*24*60</f>
        <v>72.9999999969732</v>
      </c>
      <c r="AJ1619">
        <f>75728*X1619</f>
        <v>75728</v>
      </c>
    </row>
    <row r="1620" xml:space="preserve">
      <c r="A1620">
        <v>1284010</v>
      </c>
      <c r="B1620" t="str">
        <v>SOLICITUD</v>
      </c>
      <c r="C1620" t="str">
        <v>CERRADO</v>
      </c>
      <c r="D1620" t="str">
        <v>TIENDA</v>
      </c>
      <c r="E1620" t="str">
        <v>PDT</v>
      </c>
      <c r="F1620" t="str">
        <v>PDT</v>
      </c>
      <c r="G1620" t="str">
        <v>PDT</v>
      </c>
      <c r="H1620" t="str">
        <v>solicito de su colaboracion y me ayude con la pdt asignada al area de pls ; no prende de manera correcta. muchas gracias .</v>
      </c>
      <c r="I1620" t="str" xml:space="preserve">
        <v xml:space="preserve">Se requiere visita del técnico de isit a la tienda Metro Santa Lucia_x000d_
_x000d_
1. Nombre de Líder Cencosud: Field Suppurt: Alvaro Martinez_x000d_
_x000d_
2. Celular Líder Cencosud: 3176592835_x000d_
_x000d_
3. Equipo: PDT _x000d_
_x000d_
4. Actividad a realizar: Realizar la validación de la PDT reportada por el usuario la cual nos indica que no inicia correctamente."</v>
      </c>
      <c r="J1620" t="str" xml:space="preserve">
        <v xml:space="preserve">Se realiza revisión a 3 PDTs; 1. La del área de PLS no encendía porque estaba descargada la PDT; fue tan solo colocarla a cargar y funcionó _x000d_
correctamente; la de PGC no tenía conexión a internet y por eso no funcionaban los aplicativos; La de NO ALIMENTAR tenía mal escrito la URL en el _x000d_
Telnet y estaba bloqueada la app entonces procedí a desbloquearla y hacer los cambios necesarios; hago inspección en el resto de la tienda y me _x000d_
informan de que no hay ninguna falla más así que me retiro de sitio.</v>
      </c>
      <c r="K1620">
        <v>45769.643055555556</v>
      </c>
      <c r="L1620">
        <v>45769.700694444444</v>
      </c>
      <c r="M1620">
        <v>45770</v>
      </c>
      <c r="N1620" t="str">
        <f>TEXT(M1620, "DDDD")</f>
        <v>miércoles</v>
      </c>
      <c r="O1620" t="str">
        <v>M195 METRO SANTA LUCIA</v>
      </c>
      <c r="P1620" t="str">
        <v>NEIVA</v>
      </c>
      <c r="Q1620" t="str">
        <f>IF(ISBLANK(P1620),"0",(VLOOKUP(P1620,REGION,2,FALSE)))</f>
        <v>OCCIDENTE</v>
      </c>
      <c r="R1620" t="str">
        <v>MIchael Smit Villabon Trujillo</v>
      </c>
      <c r="S1620" t="e">
        <f>IF(ISBLANK(R1620),"0", VLOOKUP(R1620,PERSONAL,2,FALSE))</f>
        <v>#N/A</v>
      </c>
      <c r="T1620" t="str">
        <v>ALIADO</v>
      </c>
      <c r="U1620">
        <v>0.3333333333333333</v>
      </c>
      <c r="V1620">
        <v>0.3680555555555556</v>
      </c>
      <c r="W1620">
        <f>V1620-U1620</f>
        <v>0.034722222222222265</v>
      </c>
      <c r="X1620">
        <v>1</v>
      </c>
      <c r="Y1620">
        <f>NETWORKDAYS(K1620,M1620)</f>
        <v>2</v>
      </c>
      <c r="Z1620" t="str">
        <f>IF(Y1620&lt;=2,"CUMPLE","NO CUMPLE")</f>
        <v>CUMPLE</v>
      </c>
      <c r="AB1620" t="str">
        <v>POR TICKET</v>
      </c>
      <c r="AC1620" t="str">
        <f>TEXT(M1620,"mmmm")</f>
        <v>abril</v>
      </c>
      <c r="AD1620" t="str">
        <f>TEXT(M1620,"yyyy")</f>
        <v>yyyy</v>
      </c>
      <c r="AE1620">
        <f>W1620*60*24</f>
        <v>50.00000000000006</v>
      </c>
      <c r="AF1620">
        <f>AE1620/60</f>
        <v>0.8333333333333343</v>
      </c>
      <c r="AG1620">
        <f>AE1620/60</f>
        <v>0.8333333333333343</v>
      </c>
      <c r="AH1620">
        <f>L1620-K1620</f>
        <v>0.057638888887595385</v>
      </c>
      <c r="AI1620">
        <f>AH1620*24*60</f>
        <v>82.99999999813735</v>
      </c>
      <c r="AJ1620">
        <f>75728*X1620</f>
        <v>75728</v>
      </c>
    </row>
    <row r="1621" xml:space="preserve">
      <c r="A1621">
        <v>1281719</v>
      </c>
      <c r="B1621" t="str">
        <v>SOLICITUD</v>
      </c>
      <c r="C1621" t="str">
        <v>CERRADO</v>
      </c>
      <c r="D1621" t="str">
        <v>TIENDA</v>
      </c>
      <c r="E1621" t="str">
        <v>INVENTARIO</v>
      </c>
      <c r="F1621" t="str">
        <v>INVENTARIO</v>
      </c>
      <c r="G1621" t="str">
        <v>INVENTARIO</v>
      </c>
      <c r="H1621" t="str">
        <v>Buenos días. Jefe Miguel por favor me colabora con la autorizacion de este ticket para que el tecnico de isit visite la EDS y se realice la validación de los activos en este punto.</v>
      </c>
      <c r="I1621"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EDS 102 Yumbo_x000d_
4.	Usuario: Claudia Lorena Jaramillo_x000d_
5.	Actividad para realizar: El técnico deberá realizar la validación de la cantidad de activos asignados; cantidad de activos para baja los cuales deben quedar separados con un hablador que diga: para destrucción; y la destrucción de activos si ya están disponibles; también deberá solicitar las firmas en los formados de ; retiro; asignación; traslados o bajas y deberán ser enviados al correo para continuar con las acciones necesarias para la legalización en itam; el técnico deberá llevar portátil para este trabajo en sitio. Se solicita la vista de un técnico con conocimiento de la operación de Cencosud; se solicita que la vista sea programada después de las 10:00 am; Lunes y Mates._x000d_
</v>
      </c>
      <c r="J1621" t="str">
        <v>Se realiza inventario de los activos de sistemas en la eds z102 quedando los siguientes activos para el envió; impresora pos Epson serial x6wy254726; teléfono IP cisco serial FCH18148TM4. Los siguientes activos son para destrucción quedando empacados y rotulados para la destrucción switch cisco serial FCQ1747Y5NT; Router cisco serial FTX181684DV; se hacen firmar las actas y se envían a edwind bolaños</v>
      </c>
      <c r="K1621">
        <v>45763.43194444444</v>
      </c>
      <c r="L1621">
        <v>45763.62708333333</v>
      </c>
      <c r="M1621">
        <v>45769</v>
      </c>
      <c r="N1621" t="str">
        <f>TEXT(M1621, "DDDD")</f>
        <v>martes</v>
      </c>
      <c r="O1621" t="str">
        <v>Z102 EDS YUMBO</v>
      </c>
      <c r="P1621" t="str">
        <v>CALI</v>
      </c>
      <c r="Q1621" t="str">
        <f>IF(ISBLANK(P1621),"0",(VLOOKUP(P1621,REGION,2,FALSE)))</f>
        <v>OCCIDENTE</v>
      </c>
      <c r="R1621" t="str">
        <v>Sebastían Orozco Fajardo</v>
      </c>
      <c r="S1621" t="e">
        <f>IF(ISBLANK(R1621),"0", VLOOKUP(R1621,PERSONAL,2,FALSE))</f>
        <v>#N/A</v>
      </c>
      <c r="T1621" t="str">
        <v>DIRECTO</v>
      </c>
      <c r="U1621">
        <v>0.34375</v>
      </c>
      <c r="V1621">
        <v>0.4791666666666667</v>
      </c>
      <c r="W1621">
        <f>V1621-U1621</f>
        <v>0.13541666666666669</v>
      </c>
      <c r="X1621" t="str">
        <v>1;5</v>
      </c>
      <c r="Y1621">
        <f>NETWORKDAYS(K1621,M1621)</f>
        <v>5</v>
      </c>
      <c r="Z1621" t="str">
        <f>IF(Y1621&lt;=2,"CUMPLE","NO CUMPLE")</f>
        <v>NO CUMPLE</v>
      </c>
      <c r="AB1621" t="str">
        <v>POR TICKET</v>
      </c>
      <c r="AC1621" t="str">
        <f>TEXT(M1621,"mmmm")</f>
        <v>abril</v>
      </c>
      <c r="AD1621" t="str">
        <f>TEXT(M1621,"yyyy")</f>
        <v>yyyy</v>
      </c>
      <c r="AE1621">
        <f>W1621*60*24</f>
        <v>195.00000000000006</v>
      </c>
      <c r="AF1621">
        <f>AE1621/60</f>
        <v>3.250000000000001</v>
      </c>
      <c r="AG1621">
        <f>AE1621/60</f>
        <v>3.250000000000001</v>
      </c>
      <c r="AH1621">
        <f>L1621-K1621</f>
        <v>0.19513888889196096</v>
      </c>
      <c r="AI1621">
        <f>AH1621*24*60</f>
        <v>281.0000000044238</v>
      </c>
      <c r="AJ1621" t="e">
        <f>75728*X1621</f>
        <v>#VALUE!</v>
      </c>
    </row>
    <row r="1622" xml:space="preserve">
      <c r="A1622">
        <v>1281711</v>
      </c>
      <c r="B1622" t="str">
        <v>SOLICITUD</v>
      </c>
      <c r="C1622" t="str">
        <v>CERRADO</v>
      </c>
      <c r="D1622" t="str">
        <v>TIENDA</v>
      </c>
      <c r="E1622" t="str">
        <v>INVENTARIO</v>
      </c>
      <c r="F1622" t="str">
        <v>INVENTARIO</v>
      </c>
      <c r="G1622" t="str">
        <v>INVENTARIO</v>
      </c>
      <c r="H1622" t="str">
        <v>Buenos días. Jefe Miguel por favor me colabora con la autorizacion de este ticket para que el tecnico de isit visite la EDS y se realice la validación de los activos en este punto.</v>
      </c>
      <c r="I1622"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EDS 134 Simón Bolívar_x000d_
4.	Usuario: Lina Orozco_x000d_
5.	Actividad para realizar: El técnico deberá realizar la validación de la cantidad de activos asignados; cantidad de activos para baja los cuales deben quedar separados con un hablador que diga: para destrucción; y la destrucción de activos si ya están disponibles; también deberá solicitar las firmas en los formados de ; retiro; asignación; traslados o bajas y deberán ser enviados al correo para continuar con las acciones necesarias para la legalización en itam; el técnico deberá llevar portátil para este trabajo en sitio. Se solicita la vista de un técnico con conocimiento de la operación de Cencosud; se solicita que la vista sea programada después de las 10:00 am; de lunes a viernes. </v>
      </c>
      <c r="J1622" t="str" xml:space="preserve">
        <v xml:space="preserve">Se realiza inventario de activo con edwin bolaños quedando empacado y rotulado los siguientes activos para destruccion dos _x000d_
impresoras Epson serial x6wy254775; x6wy254803; pos wincor serial 6498501848 switch cisco serial fcq1747y5m; Router cisco _x000d_
ftx181684ge; se hacen firmar actas de destrucción a la espera de la aprobación se informa de la actividad a Edwin bolaños y Lina _x000d_
Orozco</v>
      </c>
      <c r="K1622">
        <v>45768.339583333334</v>
      </c>
      <c r="L1622">
        <v>45768.57083333333</v>
      </c>
      <c r="M1622">
        <v>45769</v>
      </c>
      <c r="N1622" t="str">
        <f>TEXT(M1622, "DDDD")</f>
        <v>martes</v>
      </c>
      <c r="O1622" t="str">
        <v>Z134 EDS SIMON BOLIVAR</v>
      </c>
      <c r="P1622" t="str">
        <v>CALI</v>
      </c>
      <c r="Q1622" t="str">
        <f>IF(ISBLANK(P1622),"0",(VLOOKUP(P1622,REGION,2,FALSE)))</f>
        <v>OCCIDENTE</v>
      </c>
      <c r="R1622" t="str">
        <v>Sebastían Orozco Fajardo</v>
      </c>
      <c r="S1622" t="e">
        <f>IF(ISBLANK(R1622),"0", VLOOKUP(R1622,PERSONAL,2,FALSE))</f>
        <v>#N/A</v>
      </c>
      <c r="T1622" t="str">
        <v>DIRECTO</v>
      </c>
      <c r="U1622">
        <v>0.5416666666666666</v>
      </c>
      <c r="V1622">
        <v>0.6458333333333334</v>
      </c>
      <c r="W1622">
        <f>V1622-U1622</f>
        <v>0.10416666666666674</v>
      </c>
      <c r="X1622">
        <v>1</v>
      </c>
      <c r="Y1622">
        <f>NETWORKDAYS(K1622,M1622)</f>
        <v>2</v>
      </c>
      <c r="Z1622" t="str">
        <f>IF(Y1622&lt;=2,"CUMPLE","NO CUMPLE")</f>
        <v>CUMPLE</v>
      </c>
      <c r="AB1622" t="str">
        <v>POR TICKET</v>
      </c>
      <c r="AC1622" t="str">
        <f>TEXT(M1622,"mmmm")</f>
        <v>abril</v>
      </c>
      <c r="AD1622" t="str">
        <f>TEXT(M1622,"yyyy")</f>
        <v>yyyy</v>
      </c>
      <c r="AE1622">
        <f>W1622*60*24</f>
        <v>150.0000000000001</v>
      </c>
      <c r="AF1622">
        <f>AE1622/60</f>
        <v>2.5000000000000018</v>
      </c>
      <c r="AG1622">
        <f>AE1622/60</f>
        <v>2.5000000000000018</v>
      </c>
      <c r="AH1622">
        <f>L1622-K1622</f>
        <v>0.23124999999708962</v>
      </c>
      <c r="AI1622">
        <f>AH1622*24*60</f>
        <v>332.99999999580905</v>
      </c>
      <c r="AJ1622">
        <f>75728*X1622</f>
        <v>75728</v>
      </c>
    </row>
    <row r="1623">
      <c r="A1623">
        <v>1289355</v>
      </c>
      <c r="B1623" t="str">
        <v>SOLICITUD</v>
      </c>
      <c r="C1623" t="str">
        <v>CERRADO</v>
      </c>
      <c r="D1623" t="str">
        <v>TIENDA</v>
      </c>
      <c r="E1623" t="str">
        <v>SERVER POS</v>
      </c>
      <c r="F1623" t="str">
        <v>SERVER POS</v>
      </c>
      <c r="G1623" t="str">
        <v>SERVER POS</v>
      </c>
      <c r="H1623" t="str">
        <v>Nombre de Líder Cencosud: stharlyn zuleta Celular Líder Cencosud: 3176578750 Serial:CONTROLADOR POS lenovo X3250 serial J11G5AT Actividad a realizar: se requiere desmontar el servidor del centro de computo y hacer el procedimineto de baja de activos donde tiene que tomar fotos del dispositivo; tambien imprimir el formato y hacerlo firmar por gerente local; seguridad y sistemas. deja el servidor s</v>
      </c>
      <c r="I1623" t="str">
        <v>Nombre de Líder Cencosud: stharlyn zuleta Celular Líder Cencosud: 3176578750 Serial:CONTROLADOR POS lenovo X3250 serial J11G5AT Actividad a realizar: se requiere desmontar el servidor del centro de computo y hacer el procedimineto de baja de activos donde tiene que tomar fotos del dispositivo; tambien imprimir el formato y hacerlo firmar por gerente local; seguridad y sistemas. deja el servidor s</v>
      </c>
      <c r="J1623" t="str">
        <v>Se realiza desmonte del controlador lenovo x3250 serial J11G5AT DEL GABINETE 1.1 CENTRO DE COMPUTO EL CUAL SE ROTULA PARA DAR DE BAJA Y DESTRUIR</v>
      </c>
      <c r="K1623">
        <v>45769.59652777778</v>
      </c>
      <c r="L1623">
        <v>45769.68402777778</v>
      </c>
      <c r="M1623">
        <v>45770</v>
      </c>
      <c r="N1623" t="str">
        <f>TEXT(M1623, "DDDD")</f>
        <v>miércoles</v>
      </c>
      <c r="O1623" t="str">
        <v>J036 JUMBO POPAYAN CAMPANARIO</v>
      </c>
      <c r="P1623" t="str">
        <v>POPAYAN</v>
      </c>
      <c r="Q1623" t="str">
        <f>IF(ISBLANK(P1623),"0",(VLOOKUP(P1623,REGION,2,FALSE)))</f>
        <v>OCCIDENTE</v>
      </c>
      <c r="R1623" t="str">
        <v>Cristian Andres Llantén Dulce</v>
      </c>
      <c r="S1623" t="e">
        <f>IF(ISBLANK(#REF!),"0", VLOOKUP(#REF!,PERSONAL,2,FALSE))</f>
        <v>#REF!</v>
      </c>
      <c r="T1623" t="str">
        <v>CFS</v>
      </c>
      <c r="U1623">
        <v>0.3333333333333333</v>
      </c>
      <c r="V1623">
        <v>0.4166666666666667</v>
      </c>
      <c r="W1623">
        <f>V1623-U1623</f>
        <v>0.08333333333333337</v>
      </c>
      <c r="X1623">
        <v>1</v>
      </c>
      <c r="Y1623">
        <f>NETWORKDAYS(K1623,M1623)</f>
        <v>2</v>
      </c>
      <c r="Z1623" t="str">
        <f>IF(Y1623&lt;=2,"CUMPLE","NO CUMPLE")</f>
        <v>CUMPLE</v>
      </c>
      <c r="AB1623" t="str">
        <v>POR TICKET</v>
      </c>
      <c r="AC1623" t="str">
        <f>TEXT(M1623,"mmmm")</f>
        <v>abril</v>
      </c>
      <c r="AD1623" t="str">
        <f>TEXT(M1623,"yyyy")</f>
        <v>yyyy</v>
      </c>
      <c r="AE1623">
        <f>W1623*60*24</f>
        <v>120.00000000000004</v>
      </c>
      <c r="AF1623">
        <f>AE1623/60</f>
        <v>2.000000000000001</v>
      </c>
      <c r="AG1623">
        <f>AE1623/60</f>
        <v>2.000000000000001</v>
      </c>
      <c r="AH1623">
        <f>L1623-K1623</f>
        <v>0.08750000000145519</v>
      </c>
      <c r="AI1623">
        <f>AH1623*24*60</f>
        <v>126.00000000209548</v>
      </c>
      <c r="AJ1623">
        <f>75728*X1623</f>
        <v>75728</v>
      </c>
    </row>
    <row r="1624" xml:space="preserve">
      <c r="A1624">
        <v>1290986</v>
      </c>
      <c r="B1624" t="str">
        <v>SOLICITUD</v>
      </c>
      <c r="C1624" t="str">
        <v>CERRADO</v>
      </c>
      <c r="D1624" t="str">
        <v>TIENDA</v>
      </c>
      <c r="E1624" t="str">
        <v>POS</v>
      </c>
      <c r="F1624" t="str">
        <v>POS</v>
      </c>
      <c r="G1624" t="str">
        <v>POS</v>
      </c>
      <c r="H1624" t="str" xml:space="preserve">
        <v xml:space="preserve">Nombre de Líder Cencosud: stharlyn zuleta Celular Líder Cencosud:3176578750 Serial: pos 14 lienal de cajas Actividad a realizar: se requiere desmontar la pos que esta defectuosa e instalar la nueva pos; conectar todos los perifericos y un teclado para configuracion de bios. cuando se tenga todo configurado hacer instalacion de imagen de suse.en la bios configurar como ip dinamica y ademas informa_x000d_
numero de caja pos_x000d_
_x000d_
14</v>
      </c>
      <c r="I1624" t="str" xml:space="preserve">
        <v xml:space="preserve">Nombre de Líder Cencosud: stharlyn zuleta Celular Líder Cencosud:3176578750 Serial: pos 14 lienal de cajas Actividad a realizar: se requiere desmontar la pos que esta defectuosa e instalar la nueva pos; conectar todos los perifericos y un teclado para configuracion de bios. cuando se tenga todo configurado hacer instalacion de imagen de suse.en la bios configurar como ip dinamica y ademas informa_x000d_
numero de caja pos_x000d_
_x000d_
14</v>
      </c>
      <c r="J1624" t="str">
        <v>Se realiza retiro de la POS No 14 la cual presentaba fallas generales; sereemplaza por otra pos la cual es formateada y configurada.</v>
      </c>
      <c r="K1624">
        <v>45770.43125</v>
      </c>
      <c r="L1624">
        <v>45770.43541666667</v>
      </c>
      <c r="M1624">
        <v>45770</v>
      </c>
      <c r="N1624" t="str">
        <f>TEXT(M1624, "DDDD")</f>
        <v>miércoles</v>
      </c>
      <c r="O1624" t="str">
        <v>J036 JUMBO POPAYAN CAMPANARIO</v>
      </c>
      <c r="P1624" t="str">
        <v>POPAYAN</v>
      </c>
      <c r="Q1624" t="str">
        <f>IF(ISBLANK(P1624),"0",(VLOOKUP(P1624,REGION,2,FALSE)))</f>
        <v>OCCIDENTE</v>
      </c>
      <c r="R1624" t="str">
        <v>Cristian Andres Llantén Dulce</v>
      </c>
      <c r="S1624" t="e">
        <f>IF(ISBLANK(#REF!),"0", VLOOKUP(#REF!,PERSONAL,2,FALSE))</f>
        <v>#REF!</v>
      </c>
      <c r="T1624" t="str">
        <v>CFS</v>
      </c>
      <c r="U1624">
        <v>0.4166666666666667</v>
      </c>
      <c r="V1624">
        <v>0.7083333333333334</v>
      </c>
      <c r="W1624">
        <f>V1624-U1624</f>
        <v>0.2916666666666667</v>
      </c>
      <c r="X1624">
        <v>3</v>
      </c>
      <c r="Y1624">
        <f>NETWORKDAYS(K1624,M1624)</f>
        <v>1</v>
      </c>
      <c r="Z1624" t="str">
        <f>IF(Y1624&lt;=2,"CUMPLE","NO CUMPLE")</f>
        <v>CUMPLE</v>
      </c>
      <c r="AB1624" t="str">
        <v>POR TICKET</v>
      </c>
      <c r="AC1624" t="str">
        <f>TEXT(M1624,"mmmm")</f>
        <v>abril</v>
      </c>
      <c r="AD1624" t="str">
        <f>TEXT(M1624,"yyyy")</f>
        <v>yyyy</v>
      </c>
      <c r="AE1624">
        <f>W1624*60*24</f>
        <v>420</v>
      </c>
      <c r="AF1624">
        <f>AE1624/60</f>
        <v>7</v>
      </c>
      <c r="AG1624">
        <f>AE1624/60</f>
        <v>7</v>
      </c>
      <c r="AH1624">
        <f>L1624-K1624</f>
        <v>0.004166666665696539</v>
      </c>
      <c r="AI1624">
        <f>AH1624*24*60</f>
        <v>5.999999998603016</v>
      </c>
      <c r="AJ1624">
        <f>75728*X1624</f>
        <v>227184</v>
      </c>
    </row>
    <row r="1625" xml:space="preserve">
      <c r="A1625">
        <v>1286122</v>
      </c>
      <c r="B1625" t="str">
        <v>INCIDENTE</v>
      </c>
      <c r="C1625" t="str">
        <v>ABIERTO</v>
      </c>
      <c r="D1625" t="str">
        <v>TIENDA</v>
      </c>
      <c r="E1625" t="str">
        <v>BALANZA</v>
      </c>
      <c r="F1625" t="str">
        <v>BALANZA</v>
      </c>
      <c r="G1625" t="str">
        <v>BALANZA</v>
      </c>
      <c r="H1625" t="str" xml:space="preserve">
        <v xml:space="preserve">Balaza colgante del area de pescaderia no le funciona el teclado ; no tenemos mas balanzas_x000d_
Indica la ubicacion de tu balanza en la tienda_x000d_
_x000d_
PESCADERIA</v>
      </c>
      <c r="I1625" t="str" xml:space="preserve">
        <v xml:space="preserve"> Nombre de Líder Cencosud: Alveiro Hoyos_x000d_
2.      Celular Líder Cencosud: 3176386768_x000d_
3.      Serial: B932087308_x000d_
4.      Actividad a realizar: Balaza colgante del area de pescaderia no le funciona el teclado ; no tenemos mas balanzas; adicional no esta enrollando el papel_x000d_
</v>
      </c>
      <c r="J1625" t="str" xml:space="preserve">
        <v xml:space="preserve">Tipo: BALANZA COLGANTE_x000d_
Marca: METTLER TOLEDO_x000d_
Modelo: bplus H2L-EE15D-0W0_x000d_
Serial: B932087308_x000d_
_x000d_
Equipo tipo báscula presenta fallos en última línea de dígitos alfa numéricos la cual afecta los caracteres alfa numéricos ceros y C y _x000d_
la V la cual no funcionan esas teclas por ende se determina que esta dañadas se procede a realizar limpieza de los contactos de _x000d_
esta pero la falla persiste; se recomienda el cambio del elemento afectado._x000d_
Se determina que la falla se origina por el uso recurrente de estas teclas; ya que estos caracteres son muy utilizados en el proceso _x000d_
de trabajo.</v>
      </c>
      <c r="K1625">
        <v>45769.36319444444</v>
      </c>
      <c r="L1625">
        <v>45769.722916666666</v>
      </c>
      <c r="M1625">
        <v>45770</v>
      </c>
      <c r="N1625" t="str">
        <f>TEXT(M1625, "DDDD")</f>
        <v>miércoles</v>
      </c>
      <c r="O1625" t="str" xml:space="preserve">
        <v xml:space="preserve">J045 JUMBO AV.DEL FERROCARRIL SANTA MARTA_x000d_
_x000d_
</v>
      </c>
      <c r="P1625" t="str">
        <v>SANTA MARTA</v>
      </c>
      <c r="Q1625" t="str">
        <f>IF(ISBLANK(P1625),"0",(VLOOKUP(P1625,REGION,2,FALSE)))</f>
        <v>COSTA</v>
      </c>
      <c r="R1625" t="str">
        <v>Yesid Alberto Navarro Orozco</v>
      </c>
      <c r="S1625" t="e">
        <f>IF(ISBLANK(#REF!),"0", VLOOKUP(#REF!,PERSONAL,2,FALSE))</f>
        <v>#REF!</v>
      </c>
      <c r="T1625" t="str">
        <v>DIRECTO</v>
      </c>
      <c r="U1625">
        <v>0.3333333333333333</v>
      </c>
      <c r="V1625">
        <v>0.375</v>
      </c>
      <c r="W1625">
        <f>V1625-U1625</f>
        <v>0.041666666666666685</v>
      </c>
      <c r="X1625">
        <v>1</v>
      </c>
      <c r="Y1625">
        <f>NETWORKDAYS(K1625,M1625)</f>
        <v>2</v>
      </c>
      <c r="Z1625" t="str">
        <f>IF(Y1625&lt;=2,"CUMPLE","NO CUMPLE")</f>
        <v>CUMPLE</v>
      </c>
      <c r="AB1625" t="str">
        <v>POR TICKET</v>
      </c>
      <c r="AC1625" t="str">
        <f>TEXT(M1625,"mmmm")</f>
        <v>abril</v>
      </c>
      <c r="AD1625" t="str">
        <f>TEXT(M1625,"yyyy")</f>
        <v>yyyy</v>
      </c>
      <c r="AE1625">
        <f>W1625*60*24</f>
        <v>60.00000000000002</v>
      </c>
      <c r="AF1625">
        <f>AE1625/60</f>
        <v>1.0000000000000004</v>
      </c>
      <c r="AG1625">
        <f>AE1625/60</f>
        <v>1.0000000000000004</v>
      </c>
      <c r="AH1625">
        <f>L1625-K1625</f>
        <v>0.35972222222335404</v>
      </c>
      <c r="AI1625">
        <f>AH1625*24*60</f>
        <v>518.0000000016298</v>
      </c>
      <c r="AJ1625">
        <f>75728*X1625</f>
        <v>75728</v>
      </c>
    </row>
    <row r="1626">
      <c r="A1626">
        <v>1282995</v>
      </c>
      <c r="B1626" t="str">
        <v>SOLICITUD</v>
      </c>
      <c r="C1626" t="str">
        <v>CERRADO</v>
      </c>
      <c r="D1626" t="str">
        <v>TIENDA</v>
      </c>
      <c r="E1626" t="str">
        <v>TELÉFONO</v>
      </c>
      <c r="F1626" t="str">
        <v>TELÉFONO</v>
      </c>
      <c r="G1626" t="str">
        <v>TELÉFONO</v>
      </c>
      <c r="H1626" t="str">
        <v>Nombre de Líder Cencosud: stharlyn zuleta Celular Líder Cencosud:3176578750 Serial: configuracion de telefonos gerente local; asistente y atc Actividad a realizar: se requiere hacer la configuracion de los telefonos del gerente; asistente y atc ya que estan conectados pero no funcionando correctamente. primero que todo se debe dejar los telefonos con red y luego llamar a deyssy aricapa de redes</v>
      </c>
      <c r="I1626" t="str">
        <v>Nombre de Líder Cencosud: stharlyn zuleta Celular Líder Cencosud:3176578750 Serial: configuracion de telefonos gerente local; asistente y atc Actividad a realizar: se requiere hacer la configuracion de los telefonos del gerente; asistente y atc ya que estan conectados pero no funcionando correctamente. primero que todo se debe dejar los telefonos con red y luego llamar a deyssy aricapa de redes</v>
      </c>
      <c r="J1626" t="str">
        <v>Se instalan y se configuran telefonos IP en las areas solicitadas quedando los telefonos operativos se saca extencion de cada telefono se le da al usuario y se realizan preubas; A continuacion las extenciones de los telefonos IP de cada area: ATC 409; PERECEDEROS 402; C0NTRALOR 407; RECIBO 413; BUCLE 415; ASISTENTE DIRECCION 401; GESTION HUMANA 403; PUBLICIDAD 404; MANTENIMIENTO 412; COMERCIAL 405; CAJA CENTRAL 408; DIRECCION 400; EDS 414</v>
      </c>
      <c r="K1626">
        <v>45768.339583333334</v>
      </c>
      <c r="L1626">
        <v>45768.666666666664</v>
      </c>
      <c r="M1626">
        <v>45770</v>
      </c>
      <c r="N1626" t="str">
        <f>TEXT(M1626, "DDDD")</f>
        <v>miércoles</v>
      </c>
      <c r="O1626" t="str">
        <v>M035 METRO PLAZA BUGA</v>
      </c>
      <c r="P1626" t="str">
        <v>BUGA</v>
      </c>
      <c r="Q1626" t="str">
        <f>IF(ISBLANK(P1626),"0",(VLOOKUP(P1626,REGION,2,FALSE)))</f>
        <v>OCCIDENTE</v>
      </c>
      <c r="R1626" t="str">
        <v>Sebastían Orozco Fajardo</v>
      </c>
      <c r="S1626" t="e">
        <f>IF(ISBLANK(#REF!),"0", VLOOKUP(#REF!,PERSONAL,2,FALSE))</f>
        <v>#REF!</v>
      </c>
      <c r="T1626" t="str">
        <v>DIRECTO</v>
      </c>
      <c r="U1626">
        <v>0.4791666666666667</v>
      </c>
      <c r="V1626">
        <v>0.625</v>
      </c>
      <c r="W1626">
        <f>V1626-U1626</f>
        <v>0.14583333333333331</v>
      </c>
      <c r="X1626" t="str">
        <v>1;5</v>
      </c>
      <c r="Y1626">
        <f>NETWORKDAYS(K1626,M1626)</f>
        <v>3</v>
      </c>
      <c r="Z1626" t="str">
        <f>IF(Y1626&lt;=2,"CUMPLE","NO CUMPLE")</f>
        <v>NO CUMPLE</v>
      </c>
      <c r="AB1626" t="str">
        <v>POR TICKET</v>
      </c>
      <c r="AC1626" t="str">
        <f>TEXT(M1626,"mmmm")</f>
        <v>abril</v>
      </c>
      <c r="AD1626" t="str">
        <f>TEXT(M1626,"yyyy")</f>
        <v>yyyy</v>
      </c>
      <c r="AE1626">
        <f>W1626*60*24</f>
        <v>209.99999999999994</v>
      </c>
      <c r="AF1626">
        <f>AE1626/60</f>
        <v>3.499999999999999</v>
      </c>
      <c r="AG1626">
        <f>AE1626/60</f>
        <v>3.499999999999999</v>
      </c>
      <c r="AH1626">
        <f>L1626-K1626</f>
        <v>0.3270833333299379</v>
      </c>
      <c r="AI1626">
        <f>AH1626*24*60</f>
        <v>470.99999999511056</v>
      </c>
      <c r="AJ1626" t="e">
        <f>75728*X1626</f>
        <v>#VALUE!</v>
      </c>
    </row>
    <row r="1627">
      <c r="A1627">
        <v>1282997</v>
      </c>
      <c r="B1627" t="str">
        <v>SOLICITUD</v>
      </c>
      <c r="C1627" t="str">
        <v>CERRADO</v>
      </c>
      <c r="D1627" t="str">
        <v>TIENDA</v>
      </c>
      <c r="E1627" t="str">
        <v>INVENTARIO</v>
      </c>
      <c r="F1627" t="str">
        <v>INVENTARIO</v>
      </c>
      <c r="G1627" t="str">
        <v>INVENTARIO</v>
      </c>
      <c r="H1627" t="str">
        <v>Nombre de Líder Cencosud: stharlyn zuleta Celular Líder Cencosud:3176578750 Serial: revision tienda de telefonos cisco;balanzas mesa y colgantes de tienda Actividad a realizar: se presenta una anomalia entre el inventario de itam contra los dispositivos fisicos de tienda; es para hacer una verificacion detallada de los equipos telefonos;balanza mesa y balanza colgante de tienda.</v>
      </c>
      <c r="I1627" t="str">
        <v>Nombre de Líder Cencosud: stharlyn zuleta Celular Líder Cencosud:3176578750 Serial: revision tienda de telefonos cisco;balanzas mesa y colgantes de tienda Actividad a realizar: se presenta una anomalia entre el inventario de itam contra los dispositivos fisicos de tienda; es para hacer una verificacion detallada de los equipos telefonos;balanza mesa y balanza colgante de tienda.</v>
      </c>
      <c r="J1627" t="str">
        <v>Se busca los telefonos IP encontrando 14 telefonos en total  identificados con el siguiente serial: FCH18148FRQ; FCH18148TVG; FCH18148QGY; FCH181288UP; FCH18148G0U; FCH18148FRQFZV; FCH18148G07; FCH18118T57; FCH1813862V; FCH18148G0P; FCH181385WF; FCH181386F8;FCH181008Z1; FCH18138678. Se verifican seriales en ITAM quedando los activos de telefonos actualizados; se informa a stharlyn zuleta.                                                                                             Se verifacan balanzas colgante y de mesa detectando que la balaza de fruver identificada con serial B932069641 y la de platos preparados identificada con serial B932069609 no se encuentran en red; por lo que la balanza de platos se intercambia con una de panaderia para el cargue de precios;</v>
      </c>
      <c r="K1627">
        <v>45768.33888888889</v>
      </c>
      <c r="L1627">
        <v>45768.666666666664</v>
      </c>
      <c r="M1627">
        <v>45770</v>
      </c>
      <c r="N1627" t="str">
        <f>TEXT(M1627, "DDDD")</f>
        <v>miércoles</v>
      </c>
      <c r="O1627" t="str">
        <v>M035 METRO PLAZA BUGA</v>
      </c>
      <c r="P1627" t="str">
        <v>BUGA</v>
      </c>
      <c r="Q1627" t="str">
        <f>IF(ISBLANK(P1627),"0",(VLOOKUP(P1627,REGION,2,FALSE)))</f>
        <v>OCCIDENTE</v>
      </c>
      <c r="R1627" t="str">
        <v>Sebastían Orozco Fajardo</v>
      </c>
      <c r="S1627" t="e">
        <f>IF(ISBLANK(#REF!),"0", VLOOKUP(#REF!,PERSONAL,2,FALSE))</f>
        <v>#REF!</v>
      </c>
      <c r="T1627" t="str">
        <v>DIRECTO</v>
      </c>
      <c r="U1627">
        <v>0.34375</v>
      </c>
      <c r="V1627">
        <v>0.4791666666666667</v>
      </c>
      <c r="W1627">
        <f>V1627-U1627</f>
        <v>0.13541666666666669</v>
      </c>
      <c r="X1627" t="str">
        <v>1;5</v>
      </c>
      <c r="Y1627">
        <f>NETWORKDAYS(K1627,M1627)</f>
        <v>3</v>
      </c>
      <c r="Z1627" t="str">
        <f>IF(Y1627&lt;=2,"CUMPLE","NO CUMPLE")</f>
        <v>NO CUMPLE</v>
      </c>
      <c r="AB1627" t="str">
        <v>POR TICKET</v>
      </c>
      <c r="AC1627" t="str">
        <f>TEXT(M1627,"mmmm")</f>
        <v>abril</v>
      </c>
      <c r="AD1627" t="str">
        <f>TEXT(M1627,"yyyy")</f>
        <v>yyyy</v>
      </c>
      <c r="AE1627">
        <f>W1627*60*24</f>
        <v>195.00000000000006</v>
      </c>
      <c r="AF1627">
        <f>AE1627/60</f>
        <v>3.250000000000001</v>
      </c>
      <c r="AG1627">
        <f>AE1627/60</f>
        <v>3.250000000000001</v>
      </c>
      <c r="AH1627">
        <f>L1627-K1627</f>
        <v>0.32777777777664596</v>
      </c>
      <c r="AI1627">
        <f>AH1627*24*60</f>
        <v>471.9999999983702</v>
      </c>
      <c r="AJ1627" t="e">
        <f>75728*X1627</f>
        <v>#VALUE!</v>
      </c>
    </row>
    <row r="1628" xml:space="preserve">
      <c r="A1628">
        <v>1271213</v>
      </c>
      <c r="B1628" t="str">
        <v>INCIDENTE</v>
      </c>
      <c r="C1628" t="str">
        <v>CERRADO</v>
      </c>
      <c r="D1628" t="str">
        <v>TIENDA</v>
      </c>
      <c r="E1628" t="str">
        <v>IMPRESORA</v>
      </c>
      <c r="F1628" t="str">
        <v>IMPRESORA</v>
      </c>
      <c r="G1628" t="str">
        <v>IMPRESORA</v>
      </c>
      <c r="H1628" t="str" xml:space="preserve">
        <v xml:space="preserve">Buenas tardes por favor me colaboran con la revisión de la impresora de la pos 07 de la Tienda Jumbo Girardot que esta sacando el papel del rollo sola agradezco su valiosa colaboración ; ya que se acerca temporada de semana santa_x000d_
numero de caja_x000d_
_x000d_
07</v>
      </c>
      <c r="I1628" t="str" xml:space="preserve">
        <v xml:space="preserve">Se solicita apoyo en sitio para instalación de impresora POS en puesto de pago 7; recibida por CO. _x000d_
_x000d_
Nombre de Líder Cencosud: Giovanna López_x000d_
Celular Líder Cencosud: 3174363709_x000d_
Serial: IMPRESORA|POS EPSON TM-H6000V | Nº Serie: X5G5012639_x000d_
Actividad a realizar:  La impresora POS recibida; se encuentra en la Oficina de Sistemas; llevarla a línea de cajas e instalarla en puesto de pago 7. Tener las precauciones necesarias al conectarla al POS. _x000d_
Realizar actualización de firmware. De requerir el manual; informar oportunamente para  pasar el manual a un equipo; ya que es muy pesado para subirlo por este medio._x000d_
 Realizar las pruebas correspondientes_x000d_
 con acompañamiento de líder de cajas._x000d_
Retirar impresora averiada; IMPRESORA|POS EPSON TM-H6000V | Nº Serie: X5G5013101 y dejarla lista para gestión de Baja._x000d_
Apoyar con la gestión de firmas de asignación y retiro de los equipos intervenidos.</v>
      </c>
      <c r="J1628" t="str" xml:space="preserve">
        <v xml:space="preserve">Siendo las 9 horas; se hizo el ingreso y registro con el área de seguridad. Seguidamente se dirigió al área de cómputo para buscar el equipo _x000d_
implicado (impresora) para instalar en el lugar de destino. Se estuvo haciendo el intento de configuración de firmware desde mi equipo; solo que _x000d_
presentaba fallas y no me permitía; así que procedí a conectarme desde el computador de ATC; hice las configuraciones pertinentes y funcionó _x000d_
correctamente; Luego de hacer las verificaciones completas de sus cables y puertos; se dirigió al área de atención al cliente; donde debía ser _x000d_
instalado el activo. El proceso tuvo alguna demora por falta de cables y errores de conexión; pero finalmente se logró el cometido; haciendo _x000d_
pruebas funcionales con el equipo y listo para su uso. Ya después Giovanna me informa de hacer firmar las actas de ingreso del equipo y procuro _x000d_
esperar a que me hagan las firmas y rectifiquen; queda todo correctamente_x000d_
 Se realiza también el cambio de la impresora que se había puesto en la POS 7 y se vuelve a dejar en el puesto de la POS 15; la nueva se dejó en la _x000d_
POS 7 y se realizó las firmas de la actas de entrega y retiro finalizando todo correcto</v>
      </c>
      <c r="K1628">
        <v>45769.62291666667</v>
      </c>
      <c r="L1628">
        <v>45769.70486111111</v>
      </c>
      <c r="M1628">
        <v>45770</v>
      </c>
      <c r="N1628" t="str">
        <f>TEXT(M1628, "DDDD")</f>
        <v>miércoles</v>
      </c>
      <c r="O1628" t="str">
        <v>J047 JUMBO GIRARDOT</v>
      </c>
      <c r="P1628" t="str">
        <v>GIRARDOT</v>
      </c>
      <c r="Q1628" t="str">
        <f>IF(ISBLANK(P1628),"0",(VLOOKUP(P1628,REGION,2,FALSE)))</f>
        <v>OCCIDENTE</v>
      </c>
      <c r="R1628" t="str">
        <v>MIchael Smit Villabon Trujillo</v>
      </c>
      <c r="S1628" t="e">
        <f>IF(ISBLANK(R1628),"0", VLOOKUP(R1628,PERSONAL,2,FALSE))</f>
        <v>#N/A</v>
      </c>
      <c r="T1628" t="str">
        <v>ALIADO</v>
      </c>
      <c r="U1628">
        <v>0.375</v>
      </c>
      <c r="V1628">
        <v>0.5277777777777778</v>
      </c>
      <c r="W1628">
        <f>V1628-U1628</f>
        <v>0.1527777777777778</v>
      </c>
      <c r="X1628" t="str">
        <v>1;5</v>
      </c>
      <c r="Y1628">
        <f>NETWORKDAYS(K1628,M1628)</f>
        <v>2</v>
      </c>
      <c r="Z1628" t="str">
        <f>IF(Y1628&lt;=2,"CUMPLE","NO CUMPLE")</f>
        <v>CUMPLE</v>
      </c>
      <c r="AB1628" t="str">
        <v>POR TICKET</v>
      </c>
      <c r="AC1628" t="str">
        <f>TEXT(M1628,"mmmm")</f>
        <v>abril</v>
      </c>
      <c r="AD1628" t="str">
        <f>TEXT(M1628,"yyyy")</f>
        <v>yyyy</v>
      </c>
      <c r="AE1628">
        <f>W1628*60*24</f>
        <v>220.00000000000003</v>
      </c>
      <c r="AF1628">
        <f>AE1628/60</f>
        <v>3.666666666666667</v>
      </c>
      <c r="AG1628">
        <f>AE1628/60</f>
        <v>3.666666666666667</v>
      </c>
      <c r="AH1628">
        <f>L1628-K1628</f>
        <v>0.0819444444423425</v>
      </c>
      <c r="AI1628">
        <f>AH1628*24*60</f>
        <v>117.9999999969732</v>
      </c>
      <c r="AJ1628" t="e">
        <f>75728*X1628</f>
        <v>#VALUE!</v>
      </c>
    </row>
    <row r="1629" xml:space="preserve">
      <c r="A1629">
        <v>1290490</v>
      </c>
      <c r="B1629" t="str">
        <v>INCIDENTE</v>
      </c>
      <c r="C1629" t="str">
        <v>ABIERTO</v>
      </c>
      <c r="D1629" t="str">
        <v>TIENDA</v>
      </c>
      <c r="E1629" t="str">
        <v>POS</v>
      </c>
      <c r="F1629" t="str">
        <v>POS</v>
      </c>
      <c r="G1629" t="str">
        <v>POS</v>
      </c>
      <c r="H1629" t="str" xml:space="preserve">
        <v xml:space="preserve">Buen día solicito revisar el cable de la pantalla del cliente de las pos 3 y 14 de la tienda 13 que se mantiene apagando ya se había reportado pero vuelve y se apaga; agradezco su pronta colaboración._x000d_
Número de inventario si se tiene_x000d_
_x000d_
lineal cajas_x000d_
_x000d_
Numero de caja_x000d_
_x000d_
3;14</v>
      </c>
      <c r="I1629" t="str" xml:space="preserve">
        <v xml:space="preserve">Buen día solicito revisar el cable de la pantalla del cliente de las pos 3 y 14 de la tienda 13 que se mantiene apagando ya se había reportado pero vuelve y se apaga; agradezco su pronta colaboración._x000d_
Número de inventario si se tiene_x000d_
_x000d_
lineal cajas_x000d_
_x000d_
Numero de caja_x000d_
_x000d_
3;14</v>
      </c>
      <c r="J1629" t="str">
        <v>Se verifica visor cliente de la pos 14 identificado con el serial 00008532110050345734 el cual no enciende se procede a realizar cambio del adaptador de VGA a HDMI con la pos 15 y enciende; se vuelve a dejar todo como estaba y se detecta que la falla es del adaptador se procede a solicitar adaptador para la continuidad operativa del viso</v>
      </c>
      <c r="K1629">
        <v>45770.39722222222</v>
      </c>
      <c r="L1629">
        <v>45770.638194444444</v>
      </c>
      <c r="M1629">
        <v>45772</v>
      </c>
      <c r="N1629" t="str">
        <f>TEXT(M1629, "DDDD")</f>
        <v>viernes</v>
      </c>
      <c r="O1629" t="str">
        <v>J013 JUMBO VALLE DEL LILI</v>
      </c>
      <c r="P1629" t="str">
        <v>CALI</v>
      </c>
      <c r="Q1629" t="str">
        <f>IF(ISBLANK(P1629),"0",(VLOOKUP(P1629,REGION,2,FALSE)))</f>
        <v>OCCIDENTE</v>
      </c>
      <c r="R1629" t="str">
        <v>Sebastían Orozco Fajardo</v>
      </c>
      <c r="S1629" t="e">
        <f>IF(ISBLANK(#REF!),"0", VLOOKUP(#REF!,PERSONAL,2,FALSE))</f>
        <v>#REF!</v>
      </c>
      <c r="T1629" t="str">
        <v>DIRECTO</v>
      </c>
      <c r="U1629">
        <v>0.3402777777777778</v>
      </c>
      <c r="V1629">
        <v>0.4375</v>
      </c>
      <c r="W1629">
        <f>V1629-U1629</f>
        <v>0.09722222222222221</v>
      </c>
      <c r="X1629">
        <v>1</v>
      </c>
      <c r="Y1629">
        <f>NETWORKDAYS(K1629,M1629)</f>
        <v>3</v>
      </c>
      <c r="Z1629" t="str">
        <f>IF(Y1629&lt;=2,"CUMPLE","NO CUMPLE")</f>
        <v>NO CUMPLE</v>
      </c>
      <c r="AB1629" t="str">
        <v>POR TICKET</v>
      </c>
      <c r="AC1629" t="str">
        <f>TEXT(M1629,"mmmm")</f>
        <v>abril</v>
      </c>
      <c r="AD1629" t="str">
        <f>TEXT(M1629,"yyyy")</f>
        <v>yyyy</v>
      </c>
      <c r="AE1629">
        <f>W1629*60*24</f>
        <v>139.99999999999997</v>
      </c>
      <c r="AF1629">
        <f>AE1629/60</f>
        <v>2.333333333333333</v>
      </c>
      <c r="AG1629">
        <f>AE1629/60</f>
        <v>2.333333333333333</v>
      </c>
      <c r="AH1629">
        <f>L1629-K1629</f>
        <v>0.24097222222189885</v>
      </c>
      <c r="AI1629">
        <f>AH1629*24*60</f>
        <v>346.99999999953434</v>
      </c>
      <c r="AJ1629">
        <f>75728*X1629</f>
        <v>75728</v>
      </c>
    </row>
    <row r="1630" xml:space="preserve">
      <c r="A1630">
        <v>1291035</v>
      </c>
      <c r="B1630" t="str">
        <v>INCIDENTE</v>
      </c>
      <c r="C1630" t="str">
        <v>CERRADO</v>
      </c>
      <c r="D1630" t="str">
        <v>TIENDA</v>
      </c>
      <c r="E1630" t="str">
        <v>DESKTOP</v>
      </c>
      <c r="F1630" t="str">
        <v>DESKTOP</v>
      </c>
      <c r="G1630" t="str">
        <v>DESKTOP</v>
      </c>
      <c r="H1630" t="str" xml:space="preserve">
        <v xml:space="preserve">Buen dia; Computador del area de electro presenta fallas de operación ; se pone la pantalla azul al iniciar con un aviso que dice " RECUPERACION; PARECE QUE WINDOWS NO SE CARGO CORRECTAMENTE" y no deja avanzar ._x000d_
lugar en donde se encuentra el computador en la tienda_x000d_
_x000d_
Área de electro</v>
      </c>
      <c r="I1630" t="str" xml:space="preserve">
        <v xml:space="preserve">Buen dia; Computador del area de electro presenta fallas de operación ; se pone la pantalla azul al iniciar con un aviso que dice " RECUPERACION; PARECE QUE WINDOWS NO SE CARGO CORRECTAMENTE" y no deja avanzar ._x000d_
lugar en donde se encuentra el computador en la tienda_x000d_
_x000d_
Área de electro</v>
      </c>
      <c r="J1630" t="str">
        <v xml:space="preserve">El equipo de computo de la zona Electro presenta fallas en la carga de los archivos de inicio del sistema operativo windows 11 lo cual causa reinicio constante del equipo presentando pantalla azul de error; se realiza un diagnostico de la unidad de almacenamiento el cual dio 82% de salud del disco el cual debe estar al 100% ; ser realiza desfragmentacion del disco y se procede a realizar la instalacion del sistema operativo windows 10 20h2 el cual funciona con normalidad; se realiza la configuracion e instalacion de los aplicativos Office; Lector de pdf; Genexis ;se realiza la creacion de los usuarios pertenecientes a la zona Electro y se sube el equipo al dominio cencosud por medio de cencojoin; ademas se realizan pruebas con los usuarios finales quienes verifican que el equipo queda en optimas condiciones y funcionando perfectamente con las licencias activas. </v>
      </c>
      <c r="K1630">
        <v>45770.68958333333</v>
      </c>
      <c r="L1630">
        <v>45770.73541666667</v>
      </c>
      <c r="M1630">
        <v>45771</v>
      </c>
      <c r="N1630" t="str">
        <f>TEXT(M1630, "DDDD")</f>
        <v>jueves</v>
      </c>
      <c r="O1630" t="str">
        <v>J036 JUMBO POPAYAN CAMPANARIO</v>
      </c>
      <c r="P1630" t="str">
        <v>POPAYAN</v>
      </c>
      <c r="Q1630" t="str">
        <f>IF(ISBLANK(P1630),"0",(VLOOKUP(P1630,REGION,2,FALSE)))</f>
        <v>OCCIDENTE</v>
      </c>
      <c r="R1630" t="str">
        <v>Cristian Andres Llantén Dulce</v>
      </c>
      <c r="S1630" t="e">
        <f>IF(ISBLANK(#REF!),"0", VLOOKUP(#REF!,PERSONAL,2,FALSE))</f>
        <v>#REF!</v>
      </c>
      <c r="T1630" t="str">
        <v>CFS</v>
      </c>
      <c r="U1630">
        <v>0.3333333333333333</v>
      </c>
      <c r="V1630">
        <v>0.7291666666666666</v>
      </c>
      <c r="W1630">
        <f>V1630-U1630</f>
        <v>0.3958333333333333</v>
      </c>
      <c r="X1630" t="str">
        <v>3;5</v>
      </c>
      <c r="Y1630">
        <f>NETWORKDAYS(K1630,M1630)</f>
        <v>2</v>
      </c>
      <c r="Z1630" t="str">
        <f>IF(Y1630&lt;=2,"CUMPLE","NO CUMPLE")</f>
        <v>CUMPLE</v>
      </c>
      <c r="AB1630" t="str">
        <v>POR TICKET</v>
      </c>
      <c r="AC1630" t="str">
        <f>TEXT(M1630,"mmmm")</f>
        <v>abril</v>
      </c>
      <c r="AD1630" t="str">
        <f>TEXT(M1630,"yyyy")</f>
        <v>yyyy</v>
      </c>
      <c r="AE1630">
        <f>W1630*60*24</f>
        <v>570</v>
      </c>
      <c r="AF1630">
        <f>AE1630/60</f>
        <v>9.5</v>
      </c>
      <c r="AG1630">
        <f>AE1630/60</f>
        <v>9.5</v>
      </c>
      <c r="AH1630">
        <f>L1630-K1630</f>
        <v>0.045833333337213844</v>
      </c>
      <c r="AI1630">
        <f>AH1630*24*60</f>
        <v>66.00000000558794</v>
      </c>
      <c r="AJ1630" t="e">
        <f>75728*X1630</f>
        <v>#VALUE!</v>
      </c>
    </row>
    <row r="1631" xml:space="preserve">
      <c r="A1631">
        <v>1281780</v>
      </c>
      <c r="B1631" t="str">
        <v>INCIDENTE</v>
      </c>
      <c r="C1631" t="str">
        <v>CERRADO</v>
      </c>
      <c r="D1631" t="str">
        <v>TIENDA</v>
      </c>
      <c r="E1631" t="str">
        <v>POS</v>
      </c>
      <c r="F1631" t="str">
        <v>POS</v>
      </c>
      <c r="G1631" t="str">
        <v>POS</v>
      </c>
      <c r="H1631" t="str" xml:space="preserve">
        <v xml:space="preserve">Buen dia; me ayuda con la pos #5; debido a que; aparece fuera de linea y se esta apagando sola._x000d_
Número de inventario si se tiene_x000d_
_x000d_
5_x000d_
_x000d_
Numero de caja_x000d_
_x000d_
5</v>
      </c>
      <c r="I1631" t="str" xml:space="preserve">
        <v xml:space="preserve">Buen dia; me ayuda con la pos #5; debido a que; aparece fuera de linea y se esta apagando sola._x000d_
Número de inventario si se tiene_x000d_
_x000d_
5_x000d_
_x000d_
Numero de caja_x000d_
_x000d_
5</v>
      </c>
      <c r="J1631" t="str">
        <v>Se revisa  pos 5 se apaga y se cambian los conectores  a otro toma corriente se verifica cableado; se enciende la pos y queda operativa se informa a la jefe de cajas karen orejuela quien además informa que las pos no a vuelto a presentar problemas</v>
      </c>
      <c r="K1631">
        <v>45771.52569444444</v>
      </c>
      <c r="L1631">
        <v>45771.669444444444</v>
      </c>
      <c r="M1631">
        <v>45771</v>
      </c>
      <c r="N1631" t="str">
        <f>TEXT(M1631, "DDDD")</f>
        <v>jueves</v>
      </c>
      <c r="O1631" t="str">
        <v>J031 JUMBO CALI CHIPICHAPE</v>
      </c>
      <c r="P1631" t="str">
        <v>CALI</v>
      </c>
      <c r="Q1631" t="str">
        <f>IF(ISBLANK(P1631),"0",(VLOOKUP(P1631,REGION,2,FALSE)))</f>
        <v>OCCIDENTE</v>
      </c>
      <c r="R1631" t="str">
        <v>Sebastían Orozco Fajardo</v>
      </c>
      <c r="S1631" t="e">
        <f>IF(ISBLANK(#REF!),"0", VLOOKUP(#REF!,PERSONAL,2,FALSE))</f>
        <v>#REF!</v>
      </c>
      <c r="T1631" t="str">
        <v>DIRECTO</v>
      </c>
      <c r="U1631">
        <v>0.5833333333333334</v>
      </c>
      <c r="V1631">
        <v>0.6770833333333334</v>
      </c>
      <c r="W1631">
        <f>V1631-U1631</f>
        <v>0.09375</v>
      </c>
      <c r="X1631">
        <v>1</v>
      </c>
      <c r="Y1631">
        <f>NETWORKDAYS(K1631,M1631)</f>
        <v>1</v>
      </c>
      <c r="Z1631" t="str">
        <f>IF(Y1631&lt;=2,"CUMPLE","NO CUMPLE")</f>
        <v>CUMPLE</v>
      </c>
      <c r="AB1631" t="str">
        <v>POR TICKET</v>
      </c>
      <c r="AC1631" t="str">
        <f>TEXT(M1631,"mmmm")</f>
        <v>abril</v>
      </c>
      <c r="AD1631" t="str">
        <f>TEXT(M1631,"yyyy")</f>
        <v>yyyy</v>
      </c>
      <c r="AE1631">
        <f>W1631*60*24</f>
        <v>135</v>
      </c>
      <c r="AF1631">
        <f>AE1631/60</f>
        <v>2.25</v>
      </c>
      <c r="AG1631">
        <f>AE1631/60</f>
        <v>2.25</v>
      </c>
      <c r="AH1631">
        <f>L1631-K1631</f>
        <v>0.14375000000291038</v>
      </c>
      <c r="AI1631">
        <f>AH1631*24*60</f>
        <v>207.00000000419095</v>
      </c>
      <c r="AJ1631">
        <f>75728*X1631</f>
        <v>75728</v>
      </c>
    </row>
    <row r="1632">
      <c r="A1632">
        <v>1289318</v>
      </c>
      <c r="B1632" t="str">
        <v>SOLICITUD</v>
      </c>
      <c r="C1632" t="str">
        <v>CERRADO</v>
      </c>
      <c r="D1632" t="str">
        <v>TIENDA</v>
      </c>
      <c r="E1632" t="str">
        <v>INVENTARIO</v>
      </c>
      <c r="F1632" t="str">
        <v>INVENTARIO</v>
      </c>
      <c r="G1632" t="str">
        <v>INVENTARIO</v>
      </c>
      <c r="H1632" t="str">
        <v>Se requiere verificación física de inventario en tienda Jumbo Chipichape.</v>
      </c>
      <c r="I1632" t="str">
        <v>Se requiere verificación física de inventario en tienda Jumbo Chipichape.</v>
      </c>
      <c r="J1632" t="str">
        <v>Se relaiza inventario en la eds Z031 y en la tienda J031 encontrando los equipos solicitados por Giovanna lopez; se crea archivo en exel con los dispositivos que fueron encontrados y los que  no fueron encontrados   estan indentificados con el siguiente serial  S19337010550471 Scanner pos mano; 6422263192 pos wincor;6422495135 pos wincor Se envia documento interna mente a Giovanna lopez.                                                                                                                                                                                                                                       Acontinuacion se adjuntan imagenes de algunos activos encontrados</v>
      </c>
      <c r="K1632">
        <v>45769.59722222222</v>
      </c>
      <c r="L1632">
        <v>45769.60555555556</v>
      </c>
      <c r="M1632">
        <v>45771</v>
      </c>
      <c r="N1632" t="str">
        <f>TEXT(M1632, "DDDD")</f>
        <v>jueves</v>
      </c>
      <c r="O1632" t="str">
        <v>J031 JUMBO CALI CHIPICHAPE</v>
      </c>
      <c r="P1632" t="str">
        <v>CALI</v>
      </c>
      <c r="Q1632" t="str">
        <f>IF(ISBLANK(P1632),"0",(VLOOKUP(P1632,REGION,2,FALSE)))</f>
        <v>OCCIDENTE</v>
      </c>
      <c r="R1632" t="str">
        <v>Sebastían Orozco Fajardo</v>
      </c>
      <c r="S1632" t="e">
        <f>IF(ISBLANK(#REF!),"0", VLOOKUP(#REF!,PERSONAL,2,FALSE))</f>
        <v>#REF!</v>
      </c>
      <c r="T1632" t="str">
        <v>DIRECTO</v>
      </c>
      <c r="U1632">
        <v>0.3333333333333333</v>
      </c>
      <c r="V1632">
        <v>0.5416666666666666</v>
      </c>
      <c r="W1632">
        <f>V1632-U1632</f>
        <v>0.20833333333333331</v>
      </c>
      <c r="X1632">
        <v>2</v>
      </c>
      <c r="Y1632">
        <f>NETWORKDAYS(K1632,M1632)</f>
        <v>3</v>
      </c>
      <c r="Z1632" t="str">
        <f>IF(Y1632&lt;=2,"CUMPLE","NO CUMPLE")</f>
        <v>NO CUMPLE</v>
      </c>
      <c r="AB1632" t="str">
        <v>POR TICKET</v>
      </c>
      <c r="AC1632" t="str">
        <f>TEXT(M1632,"mmmm")</f>
        <v>abril</v>
      </c>
      <c r="AD1632" t="str">
        <f>TEXT(M1632,"yyyy")</f>
        <v>yyyy</v>
      </c>
      <c r="AE1632">
        <f>W1632*60*24</f>
        <v>299.99999999999994</v>
      </c>
      <c r="AF1632">
        <f>AE1632/60</f>
        <v>4.999999999999999</v>
      </c>
      <c r="AG1632">
        <f>AE1632/60</f>
        <v>4.999999999999999</v>
      </c>
      <c r="AH1632">
        <f>L1632-K1632</f>
        <v>0.008333333338669036</v>
      </c>
      <c r="AI1632">
        <f>AH1632*24*60</f>
        <v>12.000000007683411</v>
      </c>
      <c r="AJ1632">
        <f>75728*X1632</f>
        <v>151456</v>
      </c>
    </row>
    <row r="1633" xml:space="preserve">
      <c r="A1633">
        <v>1294056</v>
      </c>
      <c r="B1633" t="str">
        <v>INCIDENTE</v>
      </c>
      <c r="C1633" t="str">
        <v>CERRADO</v>
      </c>
      <c r="D1633" t="str">
        <v>TIENDA</v>
      </c>
      <c r="E1633" t="str">
        <v>DESKTOP</v>
      </c>
      <c r="F1633" t="str">
        <v>DESKTOP</v>
      </c>
      <c r="G1633" t="str">
        <v>DESKTOP</v>
      </c>
      <c r="H1633" t="str" xml:space="preserve">
        <v xml:space="preserve">Buena tarde por favor me colaboran con la revisión del computador de atención al cliente Tienda JUmbo Girardot al ingresar aparece NO PODEMOS INICIAR TU SESION CON ESTA CREDENCIAL POR QUE EL DOMINIO NO ESTA DISPONIBLE; asegúrese que el dispositivo este conectado a la red ; esto aparece cada vez que cualquier usuario se va a ingresar agradezco su valiosa colaboracion_x000d_
lugar en donde se encuentra el computador en la tienda_x000d_
_x000d_
atencion al cliente tienda jumbo Girardot (47)</v>
      </c>
      <c r="I1633" t="str" xml:space="preserve">
        <v xml:space="preserve">Buena tarde por favor me colaboran con la revisión del computador de atención al cliente Tienda JUmbo Girardot al ingresar aparece NO PODEMOS INICIAR TU SESION CON ESTA CREDENCIAL POR QUE EL DOMINIO NO ESTA DISPONIBLE; asegúrese que el dispositivo este conectado a la red ; esto aparece cada vez que cualquier usuario se va a ingresar agradezco su valiosa colaboracion_x000d_
lugar en donde se encuentra el computador en la tienda_x000d_
_x000d_
atencion al cliente tienda jumbo Girardot (47)</v>
      </c>
      <c r="J1633" t="str" xml:space="preserve">
        <v xml:space="preserve">El equipo de ATC estaba presentando problemas en la conexión; cuando se fue a revisar el equipo nos fijamos de que no estaba linkeando el _x000d_
equipo; se procedió a desinstalar los drivers de red y instalar unos actualizados; se colocó la ip que tenía el equipo antes de borrar los drivers; _x000d_
comenzó a funcionar correctamente.</v>
      </c>
      <c r="K1633">
        <v>45772.46041666667</v>
      </c>
      <c r="L1633">
        <v>45772.614583333336</v>
      </c>
      <c r="M1633">
        <v>45772</v>
      </c>
      <c r="N1633" t="str">
        <f>TEXT(M1633, "DDDD")</f>
        <v>viernes</v>
      </c>
      <c r="O1633" t="str">
        <v>J047 JUMBO GIRARDOT</v>
      </c>
      <c r="P1633" t="str">
        <v>GIRARDOT</v>
      </c>
      <c r="Q1633" t="str">
        <f>IF(ISBLANK(P1633),"0",(VLOOKUP(P1633,REGION,2,FALSE)))</f>
        <v>OCCIDENTE</v>
      </c>
      <c r="R1633" t="str">
        <v>MIchael Smit Villabon Trujillo</v>
      </c>
      <c r="S1633" t="e">
        <f>IF(ISBLANK(R1633),"0", VLOOKUP(R1633,PERSONAL,2,FALSE))</f>
        <v>#N/A</v>
      </c>
      <c r="T1633" t="str">
        <v>ALIADO</v>
      </c>
      <c r="U1633">
        <v>0.6041666666666666</v>
      </c>
      <c r="V1633">
        <v>0.6458333333333334</v>
      </c>
      <c r="W1633">
        <f>V1633-U1633</f>
        <v>0.04166666666666674</v>
      </c>
      <c r="X1633">
        <v>1</v>
      </c>
      <c r="Y1633">
        <f>NETWORKDAYS(K1633,M1633)</f>
        <v>1</v>
      </c>
      <c r="Z1633" t="str">
        <f>IF(Y1633&lt;=2,"CUMPLE","NO CUMPLE")</f>
        <v>CUMPLE</v>
      </c>
      <c r="AB1633" t="str">
        <v>POR TICKET</v>
      </c>
      <c r="AC1633" t="str">
        <f>TEXT(M1633,"mmmm")</f>
        <v>abril</v>
      </c>
      <c r="AD1633" t="str">
        <f>TEXT(M1633,"yyyy")</f>
        <v>yyyy</v>
      </c>
      <c r="AE1633">
        <f>W1633*60*24</f>
        <v>60.00000000000011</v>
      </c>
      <c r="AF1633">
        <f>AE1633/60</f>
        <v>1.0000000000000018</v>
      </c>
      <c r="AG1633">
        <f>AE1633/60</f>
        <v>1.0000000000000018</v>
      </c>
      <c r="AH1633">
        <f>L1633-K1633</f>
        <v>0.15416666666715173</v>
      </c>
      <c r="AI1633">
        <f>AH1633*24*60</f>
        <v>222.0000000006985</v>
      </c>
      <c r="AJ1633">
        <f>75728*X1633</f>
        <v>75728</v>
      </c>
    </row>
    <row r="1634" xml:space="preserve">
      <c r="A1634">
        <v>1235415</v>
      </c>
      <c r="B1634" t="str">
        <v>INCIDENTE</v>
      </c>
      <c r="C1634" t="str">
        <v>ABIERTO</v>
      </c>
      <c r="D1634" t="str">
        <v>TIENDA</v>
      </c>
      <c r="E1634" t="str">
        <v>POS</v>
      </c>
      <c r="F1634" t="str">
        <v>POS</v>
      </c>
      <c r="G1634" t="str">
        <v>POS</v>
      </c>
      <c r="H1634" t="str" xml:space="preserve">
        <v xml:space="preserve">Buen dia nos podria colaborar con la siguiente validacion de las POS 8 ya que despues de registros de alto valor o bastantes articulos ;se reinica el scanner balanza .agradezco su colaboracion_x000d_
Número de inventario_x000d_
_x000d_
pos 08</v>
      </c>
      <c r="I1634" t="str" xml:space="preserve">
        <v xml:space="preserve">Buen dia nos podria colaborar con la siguiente validacion de las POS 8 ya que despues de registros de alto valor o bastantes articulos ;se reinica el scanner balanza .agradezco su colaboracion_x000d_
Número de inventario_x000d_
_x000d_
pos 08</v>
      </c>
      <c r="J1634" t="str" xml:space="preserve">
        <v xml:space="preserve">INCIDENTE 1235415 Falla Scanner Balanza M042 METRO IBAGUE CENCOSUD_x000d_
Se llega a sitio a las 4:30 pm ; la asistente de dirección entrego la parte me dirijo al lineal de cajas pero al momento de abrir la caja identifico que la _x000d_
parte enviada no es la que se solicitó; se le informa a Giovanna López y se envía imágenes; Giovanna indica que devolver el ticket para gestionar la _x000d_
parte correcta _x000d_
Serial: SCANNER POS|BALANZA ZEBRA 7001 | Nº Serie: S24082010555775 (POS 8)</v>
      </c>
      <c r="K1634">
        <v>45775.39861111111</v>
      </c>
      <c r="L1634">
        <v>45775.49930555555</v>
      </c>
      <c r="M1634">
        <v>45775</v>
      </c>
      <c r="N1634" t="str">
        <f>TEXT(M1634, "DDDD")</f>
        <v>lunes</v>
      </c>
      <c r="O1634" t="str">
        <v>M042 METRO IBAGUE</v>
      </c>
      <c r="P1634" t="str">
        <v>IBAGUE</v>
      </c>
      <c r="Q1634" t="str">
        <f>IF(ISBLANK(P1634),"0",(VLOOKUP(P1634,REGION,2,FALSE)))</f>
        <v>OCCIDENTE</v>
      </c>
      <c r="R1634" t="str">
        <v>MIchael Smit Villabon Trujillo</v>
      </c>
      <c r="S1634" t="e">
        <f>IF(ISBLANK(R1634),"0", VLOOKUP(R1634,PERSONAL,2,FALSE))</f>
        <v>#N/A</v>
      </c>
      <c r="T1634" t="str">
        <v>ALIADO</v>
      </c>
      <c r="U1634">
        <v>0.1875</v>
      </c>
      <c r="V1634">
        <v>0.21875</v>
      </c>
      <c r="W1634">
        <f>V1634-U1634</f>
        <v>0.03125</v>
      </c>
      <c r="X1634">
        <v>1</v>
      </c>
      <c r="Y1634">
        <f>NETWORKDAYS(K1634,M1634)</f>
        <v>1</v>
      </c>
      <c r="Z1634" t="str">
        <f>IF(Y1634&lt;=2,"CUMPLE","NO CUMPLE")</f>
        <v>CUMPLE</v>
      </c>
      <c r="AB1634" t="str">
        <v>POR TICKET</v>
      </c>
      <c r="AC1634" t="str">
        <f>TEXT(M1634,"mmmm")</f>
        <v>abril</v>
      </c>
      <c r="AD1634" t="str">
        <f>TEXT(M1634,"yyyy")</f>
        <v>yyyy</v>
      </c>
      <c r="AE1634">
        <f>W1634*60*24</f>
        <v>45</v>
      </c>
      <c r="AF1634">
        <f>AE1634/60</f>
        <v>0.75</v>
      </c>
      <c r="AG1634">
        <f>AE1634/60</f>
        <v>0.75</v>
      </c>
      <c r="AH1634">
        <f>L1634-K1634</f>
        <v>0.10069444444525288</v>
      </c>
      <c r="AI1634">
        <f>AH1634*24*60</f>
        <v>145.00000000116415</v>
      </c>
      <c r="AJ1634">
        <f>75728*X1634</f>
        <v>75728</v>
      </c>
    </row>
    <row r="1635" xml:space="preserve">
      <c r="A1635">
        <v>1292532</v>
      </c>
      <c r="B1635" t="str">
        <v>SOLICITUD</v>
      </c>
      <c r="C1635" t="str">
        <v>CERRADO</v>
      </c>
      <c r="D1635" t="str">
        <v>TIENDA</v>
      </c>
      <c r="E1635" t="str">
        <v>PDT</v>
      </c>
      <c r="F1635" t="str">
        <v>PDT</v>
      </c>
      <c r="G1635" t="str">
        <v>PDT</v>
      </c>
      <c r="H1635" t="str" xml:space="preserve">
        <v xml:space="preserve">Buenos Dias PDA desconfigurada_x000d_
Sección en la tienda o ubicación del usuario_x000d_
_x000d_
Polivalentes_x000d_
_x000d_
Jefe de área asignación de la PDT_x000d_
_x000d_
Sandra Lemus</v>
      </c>
      <c r="I1635" t="str" xml:space="preserve">
        <v xml:space="preserve">Buenos Dias PDA desconfigurada_x000d_
Sección en la tienda o ubicación del usuario_x000d_
_x000d_
Polivalentes_x000d_
_x000d_
Jefe de área asignación de la PDT_x000d_
_x000d_
Sandra Lemus</v>
      </c>
      <c r="J1635" t="str" xml:space="preserve">
        <v xml:space="preserve">Primero enciendo la PDT e identifico que está bloqueada por lo que procedo a entrar en modo recovery y formatearla; luego del formateo procedo _x000d_
a configurarla en EZconfig con los códigos de configuración que se deben escanear. Luego de esto configuro la hora y el horario predeterminado; _x000d_
también escaneo el código para instalar las aplicaciones necesarias para el procedimiento de configuración. Ya instaladas accedo a IPwidget para _x000d_
proceder con la configuración de la IP; luego realizó los ajustes en mocha Telmet y configuro los usuarios a los cuales se les asignará la PDT. Ya _x000d_
configurado todo se hacen las respectivas pruebas y se entrega el activo en correcto funcionamiento.</v>
      </c>
      <c r="K1635">
        <v>45771.44861111111</v>
      </c>
      <c r="L1635">
        <v>45772.67638888889</v>
      </c>
      <c r="M1635">
        <v>45775</v>
      </c>
      <c r="N1635" t="str">
        <f>TEXT(M1635, "DDDD")</f>
        <v>lunes</v>
      </c>
      <c r="O1635" t="str">
        <v>M032 METRO LA 70</v>
      </c>
      <c r="P1635" t="str">
        <v>CALI</v>
      </c>
      <c r="Q1635" t="str">
        <f>IF(ISBLANK(P1635),"0",(VLOOKUP(P1635,REGION,2,FALSE)))</f>
        <v>OCCIDENTE</v>
      </c>
      <c r="R1635" t="str">
        <v>MIchael Smit Villabon Trujillo</v>
      </c>
      <c r="S1635" t="e">
        <f>IF(ISBLANK(R1635),"0", VLOOKUP(R1635,PERSONAL,2,FALSE))</f>
        <v>#N/A</v>
      </c>
      <c r="T1635" t="str">
        <v>ALIADO</v>
      </c>
      <c r="U1635">
        <v>0.3333333333333333</v>
      </c>
      <c r="V1635">
        <v>0.4548611111111111</v>
      </c>
      <c r="W1635">
        <f>V1635-U1635</f>
        <v>0.12152777777777779</v>
      </c>
      <c r="X1635">
        <v>1</v>
      </c>
      <c r="Y1635">
        <f>NETWORKDAYS(K1635,M1635)</f>
        <v>3</v>
      </c>
      <c r="Z1635" t="str">
        <f>IF(Y1635&lt;=2,"CUMPLE","NO CUMPLE")</f>
        <v>NO CUMPLE</v>
      </c>
      <c r="AB1635" t="str">
        <v>POR TICKET</v>
      </c>
      <c r="AC1635" t="str">
        <f>TEXT(M1635,"mmmm")</f>
        <v>abril</v>
      </c>
      <c r="AD1635" t="str">
        <f>TEXT(M1635,"yyyy")</f>
        <v>yyyy</v>
      </c>
      <c r="AE1635">
        <f>W1635*60*24</f>
        <v>175.00000000000003</v>
      </c>
      <c r="AF1635">
        <f>AE1635/60</f>
        <v>2.916666666666667</v>
      </c>
      <c r="AG1635">
        <f>AE1635/60</f>
        <v>2.916666666666667</v>
      </c>
      <c r="AH1635">
        <f>L1635-K1635</f>
        <v>1.2277777777781012</v>
      </c>
      <c r="AI1635">
        <f>AH1635*24*60</f>
        <v>1768.0000000004657</v>
      </c>
      <c r="AJ1635">
        <f>75728*X1635</f>
        <v>75728</v>
      </c>
    </row>
    <row r="1636">
      <c r="A1636">
        <v>1298388</v>
      </c>
      <c r="B1636" t="str">
        <v>INCIDENTE</v>
      </c>
      <c r="C1636" t="str">
        <v>CERRADO</v>
      </c>
      <c r="D1636" t="str">
        <v>TIENDA</v>
      </c>
      <c r="E1636" t="str">
        <v>DESKTOP</v>
      </c>
      <c r="F1636" t="str">
        <v>DESKTOP</v>
      </c>
      <c r="G1636" t="str">
        <v>DESKTOP</v>
      </c>
      <c r="H1636" t="str">
        <v>Buenas tardes; Solicito por favor su colaboración con técnico para formatear mi pc Le instalaron Windows 11 pero al parecer no es compatible y se bloquea constante Muchas gracias</v>
      </c>
      <c r="I1636" t="str">
        <v>Buenas tardes; Solicito por favor su colaboración con técnico para formatear mi pc Le instalaron Windows 11 pero al parecer no es compatible y se bloquea constante Muchas gracias</v>
      </c>
      <c r="J1636" t="str">
        <v>Equipo de asistente de gerencia se encuentra en falla de sistema operativo lo cual impide el inicio correcto de este generando pantalla azul de error; ser realiza verificacion de la version de windows 11; se realiza backup de la informacion del equipo y se procede a formatear e instalar la version estable de windows 10 para cencosud; se instala office y se anexa al dominio corporativo el equipo; se realizan pruebas de los aplicativos que usa el usuario y se verifica el correcto funcionamiento del sistema y todos sus aplicativos; se informa a soporte del servicio realizado y se realiza la entrega al usuario asistente de gerencia. El usuario realiza pruebas de uso y queda el servicio finalizado correctamente.</v>
      </c>
      <c r="K1636">
        <v>45775.728472222225</v>
      </c>
      <c r="L1636">
        <v>45776.379166666666</v>
      </c>
      <c r="M1636">
        <v>45776</v>
      </c>
      <c r="N1636" t="str">
        <f>TEXT(M1636, "DDDD")</f>
        <v>martes</v>
      </c>
      <c r="O1636" t="str">
        <v>J036 JUMBO POPAYAN CAMPANARIO</v>
      </c>
      <c r="P1636" t="str">
        <v>POPAYAN</v>
      </c>
      <c r="Q1636" t="str">
        <f>IF(ISBLANK(P1636),"0",(VLOOKUP(P1636,REGION,2,FALSE)))</f>
        <v>OCCIDENTE</v>
      </c>
      <c r="R1636" t="str">
        <v>Cristian Andres Llantén Dulce</v>
      </c>
      <c r="S1636" t="e">
        <f>IF(ISBLANK(#REF!),"0", VLOOKUP(#REF!,PERSONAL,2,FALSE))</f>
        <v>#REF!</v>
      </c>
      <c r="T1636" t="str">
        <v>CFS</v>
      </c>
      <c r="U1636">
        <v>0.3958333333333333</v>
      </c>
      <c r="V1636">
        <v>0.5</v>
      </c>
      <c r="W1636">
        <f>V1636-U1636</f>
        <v>0.10416666666666669</v>
      </c>
      <c r="X1636">
        <v>1</v>
      </c>
      <c r="Y1636">
        <f>NETWORKDAYS(K1636,M1636)</f>
        <v>2</v>
      </c>
      <c r="Z1636" t="str">
        <f>IF(Y1636&lt;=2,"CUMPLE","NO CUMPLE")</f>
        <v>CUMPLE</v>
      </c>
      <c r="AB1636" t="str">
        <v>POR TICKET</v>
      </c>
      <c r="AC1636" t="str">
        <f>TEXT(M1636,"mmmm")</f>
        <v>abril</v>
      </c>
      <c r="AD1636" t="str">
        <f>TEXT(M1636,"yyyy")</f>
        <v>yyyy</v>
      </c>
      <c r="AE1636">
        <f>W1636*60*24</f>
        <v>150.00000000000003</v>
      </c>
      <c r="AF1636">
        <f>AE1636/60</f>
        <v>2.5000000000000004</v>
      </c>
      <c r="AG1636">
        <f>AE1636/60</f>
        <v>2.5000000000000004</v>
      </c>
      <c r="AH1636">
        <f>L1636-K1636</f>
        <v>0.6506944444408873</v>
      </c>
      <c r="AI1636">
        <f>AH1636*24*60</f>
        <v>936.9999999948777</v>
      </c>
      <c r="AJ1636">
        <f>75728*X1636</f>
        <v>75728</v>
      </c>
    </row>
    <row r="1637" xml:space="preserve">
      <c r="A1637">
        <v>1276557</v>
      </c>
      <c r="B1637" t="str">
        <v>INCIDENTE</v>
      </c>
      <c r="C1637" t="str">
        <v>CERRADO</v>
      </c>
      <c r="D1637" t="str">
        <v>TIENDA</v>
      </c>
      <c r="E1637" t="str">
        <v>POS</v>
      </c>
      <c r="F1637" t="str">
        <v>POS</v>
      </c>
      <c r="G1637" t="str">
        <v>POS</v>
      </c>
      <c r="H1637" t="str" xml:space="preserve">
        <v xml:space="preserve">Hola buenos dias nos ayudan por favor con el visor de la pos 11 de platos preparados esta apagada._x000d_
Número de inventario si se tiene_x000d_
_x000d_
AD-126460_x000d_
_x000d_
Numero de caja_x000d_
_x000d_
11</v>
      </c>
      <c r="I1637" t="str" xml:space="preserve">
        <v xml:space="preserve">Hola buenos dias nos ayudan por favor con el visor de la pos 11 de platos preparados esta apagada._x000d_
Número de inventario si se tiene_x000d_
_x000d_
AD-126460_x000d_
_x000d_
Numero de caja_x000d_
_x000d_
11</v>
      </c>
      <c r="J1637" t="str">
        <v>solución se llega a sitio se procede hacer el cambio del adaptador y se manda a reiniciar desde mesa de ayuda la pos la  cual suben correctamente y enciende la pantalla cliente.</v>
      </c>
      <c r="K1637">
        <v>45775.38333333333</v>
      </c>
      <c r="L1637">
        <v>45775.42083333333</v>
      </c>
      <c r="M1637">
        <v>45776</v>
      </c>
      <c r="N1637" t="str">
        <f>TEXT(M1637, "DDDD")</f>
        <v>martes</v>
      </c>
      <c r="O1637" t="str">
        <v>J027 JUMBO RIONEGRO</v>
      </c>
      <c r="P1637" t="str">
        <v>RIONEGRO</v>
      </c>
      <c r="Q1637" t="str">
        <f>IF(ISBLANK(P1637),"0",(VLOOKUP(P1637,REGION,2,FALSE)))</f>
        <v>CENTRO</v>
      </c>
      <c r="R1637" t="str">
        <v>Carlos Mario Morelo Durango</v>
      </c>
      <c r="S1637" t="e">
        <f>IF(ISBLANK(#REF!),"0", VLOOKUP(#REF!,PERSONAL,2,FALSE))</f>
        <v>#REF!</v>
      </c>
      <c r="T1637" t="str">
        <v>DIRECTO</v>
      </c>
      <c r="U1637">
        <v>0.375</v>
      </c>
      <c r="V1637">
        <v>0.5208333333333334</v>
      </c>
      <c r="W1637">
        <f>V1637-U1637</f>
        <v>0.14583333333333337</v>
      </c>
      <c r="X1637" t="str">
        <v>1;5</v>
      </c>
      <c r="Y1637">
        <f>NETWORKDAYS(K1637,M1637)</f>
        <v>2</v>
      </c>
      <c r="Z1637" t="str">
        <f>IF(Y1637&lt;=2,"CUMPLE","NO CUMPLE")</f>
        <v>CUMPLE</v>
      </c>
      <c r="AB1637" t="str">
        <v>POR TICKET</v>
      </c>
      <c r="AC1637" t="str">
        <f>TEXT(M1637,"mmmm")</f>
        <v>abril</v>
      </c>
      <c r="AD1637" t="str">
        <f>TEXT(M1637,"yyyy")</f>
        <v>yyyy</v>
      </c>
      <c r="AE1637">
        <f>W1637*60*24</f>
        <v>210.00000000000006</v>
      </c>
      <c r="AF1637">
        <f>AE1637/60</f>
        <v>3.500000000000001</v>
      </c>
      <c r="AG1637">
        <f>AE1637/60</f>
        <v>3.500000000000001</v>
      </c>
      <c r="AH1637">
        <f>L1637-K1637</f>
        <v>0.03749999999854481</v>
      </c>
      <c r="AI1637">
        <f>AH1637*24*60</f>
        <v>53.999999997904524</v>
      </c>
      <c r="AJ1637" t="e">
        <f>75728*X1637</f>
        <v>#VALUE!</v>
      </c>
    </row>
    <row r="1638" xml:space="preserve">
      <c r="A1638">
        <v>1291344</v>
      </c>
      <c r="B1638" t="str">
        <v>SOLICITUD</v>
      </c>
      <c r="C1638" t="str">
        <v>CERRADO</v>
      </c>
      <c r="D1638" t="str">
        <v>TIENDA</v>
      </c>
      <c r="E1638" t="str">
        <v>BALANZA</v>
      </c>
      <c r="F1638" t="str">
        <v>BALANZA</v>
      </c>
      <c r="G1638" t="str">
        <v>BALANZA</v>
      </c>
      <c r="H1638" t="str" xml:space="preserve">
        <v xml:space="preserve">fallas en el teclado de la balanza_x000d_
Área donde su ubica la balanza_x000d_
_x000d_
platos preparados</v>
      </c>
      <c r="I1638" t="str" xml:space="preserve">
        <v xml:space="preserve">fallas en el teclado de la balanza_x000d_
Área donde su ubica la balanza_x000d_
_x000d_
platos preparados</v>
      </c>
      <c r="J1638" t="str">
        <v xml:space="preserve">solución se llega a sitio y se procedea revisar la balanza la cual se procede a formatear de fábrica se le saca IP y demás parámetros se vuelva a configurar se le entrega al área de sistemas se suben las bases de datos de todos los precios y se realizan pruebas queda correctamente </v>
      </c>
      <c r="K1638">
        <v>45771.521527777775</v>
      </c>
      <c r="L1638">
        <v>45775.42152777778</v>
      </c>
      <c r="M1638">
        <v>45776</v>
      </c>
      <c r="N1638" t="str">
        <f>TEXT(M1638, "DDDD")</f>
        <v>martes</v>
      </c>
      <c r="O1638" t="str">
        <v>J027 JUMBO RIONEGRO</v>
      </c>
      <c r="P1638" t="str">
        <v>RIONEGRO</v>
      </c>
      <c r="Q1638" t="str">
        <f>IF(ISBLANK(P1638),"0",(VLOOKUP(P1638,REGION,2,FALSE)))</f>
        <v>CENTRO</v>
      </c>
      <c r="R1638" t="str">
        <v>Carlos Mario Morelo Durango</v>
      </c>
      <c r="S1638" t="e">
        <f>IF(ISBLANK(#REF!),"0", VLOOKUP(#REF!,PERSONAL,2,FALSE))</f>
        <v>#REF!</v>
      </c>
      <c r="T1638" t="str">
        <v>DIRECTO</v>
      </c>
      <c r="U1638">
        <v>0.5208333333333334</v>
      </c>
      <c r="V1638">
        <v>0.6111111111111112</v>
      </c>
      <c r="W1638">
        <f>V1638-U1638</f>
        <v>0.09027777777777779</v>
      </c>
      <c r="X1638">
        <v>1</v>
      </c>
      <c r="Y1638">
        <f>NETWORKDAYS(K1638,M1638)</f>
        <v>4</v>
      </c>
      <c r="Z1638" t="str">
        <f>IF(Y1638&lt;=2,"CUMPLE","NO CUMPLE")</f>
        <v>NO CUMPLE</v>
      </c>
      <c r="AB1638" t="str">
        <v>POR TICKET</v>
      </c>
      <c r="AC1638" t="str">
        <f>TEXT(M1638,"mmmm")</f>
        <v>abril</v>
      </c>
      <c r="AD1638" t="str">
        <f>TEXT(M1638,"yyyy")</f>
        <v>yyyy</v>
      </c>
      <c r="AE1638">
        <f>W1638*60*24</f>
        <v>130.00000000000003</v>
      </c>
      <c r="AF1638">
        <f>AE1638/60</f>
        <v>2.166666666666667</v>
      </c>
      <c r="AG1638">
        <f>AE1638/60</f>
        <v>2.166666666666667</v>
      </c>
      <c r="AH1638">
        <f>L1638-K1638</f>
        <v>3.900000000001455</v>
      </c>
      <c r="AI1638">
        <f>AH1638*24*60</f>
        <v>5616.0000000020955</v>
      </c>
      <c r="AJ1638">
        <f>75728*X1638</f>
        <v>75728</v>
      </c>
    </row>
    <row r="1639" xml:space="preserve">
      <c r="A1639">
        <v>1191910</v>
      </c>
      <c r="B1639" t="str">
        <v>SOLICITUD</v>
      </c>
      <c r="C1639" t="str">
        <v>ABIERTO</v>
      </c>
      <c r="D1639" t="str">
        <v>TIENDA</v>
      </c>
      <c r="E1639" t="str">
        <v>DESKTOP</v>
      </c>
      <c r="F1639" t="str">
        <v>DESKTOP</v>
      </c>
      <c r="G1639" t="str">
        <v>DESKTOP</v>
      </c>
      <c r="H1639" t="str" xml:space="preserve">
        <v xml:space="preserve">Buenas tardes se requiere cambio del Equipo el Cual no son complaitibles para la migracion de Win 11 J126 SAN SILVESTRE LENOVO M720Q MJ0BRKJX #N/D Si_x000d_
_x000d_
Serial de monitores_x000d_
_x000d_
SVKBC5371</v>
      </c>
      <c r="I1639" t="str" xml:space="preserve">
        <v xml:space="preserve">Buenas tardes se requiere cambio del Equipo el Cual no son complaitibles para la migracion de Win 11 J126 SAN SILVESTRE LENOVO M720Q MJ0BRKJX #N/D Si_x000d_
_x000d_
Serial de monitores_x000d_
_x000d_
SVKBC5371</v>
      </c>
      <c r="J1639" t="str" xml:space="preserve">
        <v xml:space="preserve">Se hace cambio del equipo; sin embargo el personal de directo de cencosud que me estaba apoyando de manera remota no no me _x000d_
daba las indicaciones neesarias para completar la acctividad no se pudo concluir el servicio puesto que no me fieron suministrados _x000d_
los usuarios administrador y el paso a paso no fue claro lo que hice posible mente no quedo realizado como lo requiere el cliente _x000d_
Andres que es el encardo dejo de responderne y ya no puede concluir la actividad. DEJO INSTALAEDO EL PC QUE ESTABA _x000d_
FUNCIONANDO PUESTO QUE EL NUEVO QUEDO CON LA CONFIGURACION INCOMPLETA </v>
      </c>
      <c r="K1639">
        <v>45771.52013888889</v>
      </c>
      <c r="L1639">
        <v>45776.350694444445</v>
      </c>
      <c r="M1639">
        <v>45776</v>
      </c>
      <c r="N1639" t="str">
        <f>TEXT(M1639, "DDDD")</f>
        <v>martes</v>
      </c>
      <c r="O1639" t="str" xml:space="preserve">
        <v xml:space="preserve">J126 JUMBO SAN SILVESTRE_x000d_
_x000d_
</v>
      </c>
      <c r="P1639" t="str">
        <v>BARRANCABERMEJA</v>
      </c>
      <c r="Q1639" t="str">
        <f>IF(ISBLANK(P1639),"0",(VLOOKUP(P1639,REGION,2,FALSE)))</f>
        <v>ORIENTE</v>
      </c>
      <c r="R1639" t="str">
        <v>Miguel David Rincon Mendivelso</v>
      </c>
      <c r="S1639" t="e">
        <f>IF(ISBLANK(#REF!),"0", VLOOKUP(#REF!,PERSONAL,2,FALSE))</f>
        <v>#REF!</v>
      </c>
      <c r="T1639" t="str">
        <v>CFS</v>
      </c>
      <c r="U1639">
        <v>0.5833333333333334</v>
      </c>
      <c r="V1639">
        <v>0.7361111111111112</v>
      </c>
      <c r="W1639">
        <f>V1639-U1639</f>
        <v>0.1527777777777778</v>
      </c>
      <c r="X1639" t="str">
        <v>1;5</v>
      </c>
      <c r="Y1639">
        <f>NETWORKDAYS(K1639,M1639)</f>
        <v>4</v>
      </c>
      <c r="Z1639" t="str">
        <f>IF(Y1639&lt;=2,"CUMPLE","NO CUMPLE")</f>
        <v>NO CUMPLE</v>
      </c>
      <c r="AB1639" t="str">
        <v>POR TICKET</v>
      </c>
      <c r="AC1639" t="str">
        <f>TEXT(M1639,"mmmm")</f>
        <v>abril</v>
      </c>
      <c r="AD1639" t="str">
        <f>TEXT(M1639,"yyyy")</f>
        <v>yyyy</v>
      </c>
      <c r="AE1639">
        <f>W1639*60*24</f>
        <v>220.00000000000003</v>
      </c>
      <c r="AF1639">
        <f>AE1639/60</f>
        <v>3.666666666666667</v>
      </c>
      <c r="AG1639">
        <f>AE1639/60</f>
        <v>3.666666666666667</v>
      </c>
      <c r="AH1639">
        <f>L1639-K1639</f>
        <v>4.830555555556202</v>
      </c>
      <c r="AI1639">
        <f>AH1639*24*60</f>
        <v>6956.000000000931</v>
      </c>
      <c r="AJ1639" t="e">
        <f>75728*X1639</f>
        <v>#VALUE!</v>
      </c>
    </row>
    <row r="1640" xml:space="preserve">
      <c r="A1640">
        <v>1226174</v>
      </c>
      <c r="B1640" t="str">
        <v>SOLICITUD</v>
      </c>
      <c r="C1640" t="str">
        <v>CERRADO</v>
      </c>
      <c r="D1640" t="str">
        <v>TIENDA</v>
      </c>
      <c r="E1640" t="str">
        <v>BALANZA</v>
      </c>
      <c r="F1640" t="str">
        <v>BALANZA</v>
      </c>
      <c r="G1640" t="str">
        <v>BALANZA</v>
      </c>
      <c r="H1640" t="str" xml:space="preserve">
        <v xml:space="preserve">Buen día; se solicita cabezal y bus de datos para balanza de platos preparados con serial: C209619350; ya que genera error de "impresora ocupada"._x000d_
Área donde su ubica la balanza_x000d_
_x000d_
Platos preparados</v>
      </c>
      <c r="I1640" t="str" xml:space="preserve">
        <v xml:space="preserve">Buen día; se solicita cabezal y bus de datos para balanza de platos preparados con serial: C209619350; ya que genera error de "impresora ocupada"._x000d_
Área donde su ubica la balanza_x000d_
_x000d_
Platos preparados</v>
      </c>
      <c r="J1640" t="str" xml:space="preserve">
        <v xml:space="preserve">se hace cambio bascula ubicado en la panaderia ya que estaba presentado falla al momento de imprimir las itiquetas BÁSCULA _x000d_
NUEVAS INSTALADA_x000d_
SN C345070752_x000d_
PLACA NO TIENE_x000d_
MODELO T2M-15D-MW0 CO_x000d_
IP: 10.131.68.51_x000d_
MASK :255.255.255.128_x000d_
PASARELA: 10.131.68. 126</v>
      </c>
      <c r="K1640">
        <v>45771.521527777775</v>
      </c>
      <c r="L1640">
        <v>45776.350694444445</v>
      </c>
      <c r="M1640">
        <v>45776</v>
      </c>
      <c r="N1640" t="str">
        <f>TEXT(M1640, "DDDD")</f>
        <v>martes</v>
      </c>
      <c r="O1640" t="str" xml:space="preserve">
        <v xml:space="preserve">J126 JUMBO SAN SILVESTRE_x000d_
_x000d_
</v>
      </c>
      <c r="P1640" t="str">
        <v>BARRANCABERMEJA</v>
      </c>
      <c r="Q1640" t="str">
        <f>IF(ISBLANK(P1640),"0",(VLOOKUP(P1640,REGION,2,FALSE)))</f>
        <v>ORIENTE</v>
      </c>
      <c r="R1640" t="str">
        <v>Miguel David Rincon Mendivelso</v>
      </c>
      <c r="S1640" t="e">
        <f>IF(ISBLANK(#REF!),"0", VLOOKUP(#REF!,PERSONAL,2,FALSE))</f>
        <v>#REF!</v>
      </c>
      <c r="T1640" t="str">
        <v>CFS</v>
      </c>
      <c r="U1640">
        <v>0.3333333333333333</v>
      </c>
      <c r="V1640">
        <v>0.4166666666666667</v>
      </c>
      <c r="W1640">
        <f>V1640-U1640</f>
        <v>0.08333333333333337</v>
      </c>
      <c r="X1640">
        <v>1</v>
      </c>
      <c r="Y1640">
        <f>NETWORKDAYS(K1640,M1640)</f>
        <v>4</v>
      </c>
      <c r="Z1640" t="str">
        <f>IF(Y1640&lt;=2,"CUMPLE","NO CUMPLE")</f>
        <v>NO CUMPLE</v>
      </c>
      <c r="AB1640" t="str">
        <v>POR TICKET</v>
      </c>
      <c r="AC1640" t="str">
        <f>TEXT(M1640,"mmmm")</f>
        <v>abril</v>
      </c>
      <c r="AD1640" t="str">
        <f>TEXT(M1640,"yyyy")</f>
        <v>yyyy</v>
      </c>
      <c r="AE1640">
        <f>W1640*60*24</f>
        <v>120.00000000000004</v>
      </c>
      <c r="AF1640">
        <f>AE1640/60</f>
        <v>2.000000000000001</v>
      </c>
      <c r="AG1640">
        <f>AE1640/60</f>
        <v>2.000000000000001</v>
      </c>
      <c r="AH1640">
        <f>L1640-K1640</f>
        <v>4.829166666670062</v>
      </c>
      <c r="AI1640">
        <f>AH1640*24*60</f>
        <v>6954.000000004889</v>
      </c>
      <c r="AJ1640">
        <f>75728*X1640</f>
        <v>75728</v>
      </c>
    </row>
    <row r="1641" xml:space="preserve">
      <c r="A1641">
        <v>1290115</v>
      </c>
      <c r="B1641" t="str">
        <v>INCIDENTE</v>
      </c>
      <c r="C1641" t="str">
        <v>CERRADO</v>
      </c>
      <c r="D1641" t="str">
        <v>TIENDA</v>
      </c>
      <c r="E1641" t="str">
        <v>POS</v>
      </c>
      <c r="F1641" t="str">
        <v>POS</v>
      </c>
      <c r="G1641" t="str">
        <v>POS</v>
      </c>
      <c r="H1641" t="str" xml:space="preserve">
        <v xml:space="preserve">Buenas tardes para q me colaboren enviando a la persona de sistemas para q revise y organice todos los cables de la pos 4 ya q se encuentran muy desordenados y todos revueltos._x000d_
Numero de caja_x000d_
_x000d_
04</v>
      </c>
      <c r="I1641" t="str" xml:space="preserve">
        <v xml:space="preserve">Buenas tardes para q me colaboren enviando a la persona de sistemas para q revise y organice todos los cables de la pos 4 ya q se encuentran muy desordenados y todos revueltos._x000d_
Numero de caja_x000d_
_x000d_
04</v>
      </c>
      <c r="J1641" t="str" xml:space="preserve">
        <v xml:space="preserve">Organizar el cableado de la pos numero 4; SE EVIDENCIA que el clable de datos del datofono de credibando esta presentando fallas _x000d_
se puede ver que se encuentra quebrado en la parte del conector se organiza el cableado de la pors quedano presentable y _x000d_
agradable a la vista</v>
      </c>
      <c r="K1641">
        <v>45771.520833333336</v>
      </c>
      <c r="L1641">
        <v>45776.350694444445</v>
      </c>
      <c r="M1641">
        <v>45776</v>
      </c>
      <c r="N1641" t="str">
        <f>TEXT(M1641, "DDDD")</f>
        <v>martes</v>
      </c>
      <c r="O1641" t="str" xml:space="preserve">
        <v xml:space="preserve">J126 JUMBO SAN SILVESTRE_x000d_
_x000d_
</v>
      </c>
      <c r="P1641" t="str">
        <v>BARRANCABERMEJA</v>
      </c>
      <c r="Q1641" t="str">
        <f>IF(ISBLANK(P1641),"0",(VLOOKUP(P1641,REGION,2,FALSE)))</f>
        <v>ORIENTE</v>
      </c>
      <c r="R1641" t="str">
        <v>Miguel David Rincon Mendivelso</v>
      </c>
      <c r="S1641" t="e">
        <f>IF(ISBLANK(#REF!),"0", VLOOKUP(#REF!,PERSONAL,2,FALSE))</f>
        <v>#REF!</v>
      </c>
      <c r="T1641" t="str">
        <v>CFS</v>
      </c>
      <c r="U1641">
        <v>0.4166666666666667</v>
      </c>
      <c r="V1641">
        <v>0.5416666666666666</v>
      </c>
      <c r="W1641">
        <f>V1641-U1641</f>
        <v>0.12499999999999994</v>
      </c>
      <c r="X1641">
        <v>1</v>
      </c>
      <c r="Y1641">
        <f>NETWORKDAYS(K1641,M1641)</f>
        <v>4</v>
      </c>
      <c r="Z1641" t="str">
        <f>IF(Y1641&lt;=2,"CUMPLE","NO CUMPLE")</f>
        <v>NO CUMPLE</v>
      </c>
      <c r="AB1641" t="str">
        <v>POR TICKET</v>
      </c>
      <c r="AC1641" t="str">
        <f>TEXT(M1641,"mmmm")</f>
        <v>abril</v>
      </c>
      <c r="AD1641" t="str">
        <f>TEXT(M1641,"yyyy")</f>
        <v>yyyy</v>
      </c>
      <c r="AE1641">
        <f>W1641*60*24</f>
        <v>179.99999999999991</v>
      </c>
      <c r="AF1641">
        <f>AE1641/60</f>
        <v>2.9999999999999987</v>
      </c>
      <c r="AG1641">
        <f>AE1641/60</f>
        <v>2.9999999999999987</v>
      </c>
      <c r="AH1641">
        <f>L1641-K1641</f>
        <v>4.829861111109494</v>
      </c>
      <c r="AI1641">
        <f>AH1641*24*60</f>
        <v>6954.999999997672</v>
      </c>
      <c r="AJ1641">
        <f>75728*X1641</f>
        <v>75728</v>
      </c>
    </row>
    <row r="1642" xml:space="preserve">
      <c r="A1642">
        <v>1297854</v>
      </c>
      <c r="B1642" t="str">
        <v>INCIDENTE</v>
      </c>
      <c r="C1642" t="str">
        <v>CERRADO</v>
      </c>
      <c r="D1642" t="str">
        <v>TIENDA</v>
      </c>
      <c r="E1642" t="str">
        <v>BALANZA</v>
      </c>
      <c r="F1642" t="str">
        <v>BALANZA</v>
      </c>
      <c r="G1642" t="str">
        <v>BALANZA</v>
      </c>
      <c r="H1642" t="str" xml:space="preserve">
        <v xml:space="preserve">Nombre de Líder Cencosud: stharlyn zuleta Celular Líder Cencosud: 3176578750 Serial: C210658561 - C210664772 Actividad a realizar: se requiere realizar el cambio de cabezal de impresion para la balanzas colgantes de carnes; ya la parte la tienen en tienda la asistente de direccion por favor cuando lleguen a tienda solicitarsela a natalia. Para el cambio de cabezal llevar juego de llaves de torx;_x000d_
Área donde su ubica la balanza_x000d_
_x000d_
carnes</v>
      </c>
      <c r="I1642" t="str" xml:space="preserve">
        <v xml:space="preserve">Nombre de Líder Cencosud: stharlyn zuleta Celular Líder Cencosud: 3176578750 Serial: C210658561 - C210664772 Actividad a realizar: se requiere realizar el cambio de cabezal de impresion para la balanzas colgantes de carnes; ya la parte la tienen en tienda la asistente de direccion por favor cuando lleguen a tienda solicitarsela a natalia. Para el cambio de cabezal llevar juego de llaves de torx;_x000d_
Área donde su ubica la balanza_x000d_
_x000d_
carnes</v>
      </c>
      <c r="J1642" t="str" xml:space="preserve">
        <v xml:space="preserve">REALIZA CAMBIO DE CABEZAL TERMICO A LAS SIGUIENTES BALANZAS:                                                                                                                       BALANZA COLGANTE_x000d_
METTLER TOLEDO_x000d_
H2L-EE15D-0W0_x000d_
C210664777                                                                                                                                                                                                          _x000d_
BALANZA COLGANTE_x000d_
METTLER TOLEDO_x000d_
H2L-EE15D-0W0_x000d_
C329514838                                                                                                                                                                                                                                                SE REALIZA PRUEBAS SIENDO ESTAS EXITOSAS; SE ADJUNTA EVIDENCIA DEL ANTES Y EL DESPUES.</v>
      </c>
      <c r="K1642">
        <v>45775.39861111111</v>
      </c>
      <c r="L1642">
        <v>45775.444444444445</v>
      </c>
      <c r="M1642">
        <v>45777</v>
      </c>
      <c r="N1642" t="str">
        <f>TEXT(M1642, "DDDD")</f>
        <v>miércoles</v>
      </c>
      <c r="O1642" t="str">
        <v>M166 METRO DOSQUEBRADAS</v>
      </c>
      <c r="P1642" t="str">
        <v>PEREIRA</v>
      </c>
      <c r="Q1642" t="str">
        <f>IF(ISBLANK(P1642),"0",(VLOOKUP(P1642,REGION,2,FALSE)))</f>
        <v>CENTRO</v>
      </c>
      <c r="R1642" t="str">
        <v>Jorge Enrique Rodriguez Quiroga</v>
      </c>
      <c r="S1642" t="e">
        <f>IF(ISBLANK(#REF!),"0", VLOOKUP(#REF!,PERSONAL,2,FALSE))</f>
        <v>#REF!</v>
      </c>
      <c r="T1642" t="str">
        <v>DIRECTO</v>
      </c>
      <c r="U1642">
        <v>0.6194444444444445</v>
      </c>
      <c r="V1642">
        <v>0.6909722222222222</v>
      </c>
      <c r="W1642">
        <f>V1642-U1642</f>
        <v>0.07152777777777775</v>
      </c>
      <c r="X1642">
        <v>1</v>
      </c>
      <c r="Y1642">
        <f>NETWORKDAYS(K1642,M1642)</f>
        <v>3</v>
      </c>
      <c r="Z1642" t="str">
        <f>IF(Y1642&lt;=2,"CUMPLE","NO CUMPLE")</f>
        <v>NO CUMPLE</v>
      </c>
      <c r="AB1642" t="str">
        <v>POR TICKET</v>
      </c>
      <c r="AC1642" t="str">
        <f>TEXT(M1642,"mmmm")</f>
        <v>abril</v>
      </c>
      <c r="AD1642" t="str">
        <f>TEXT(M1642,"yyyy")</f>
        <v>yyyy</v>
      </c>
      <c r="AE1642">
        <f>W1642*60*24</f>
        <v>102.99999999999994</v>
      </c>
      <c r="AF1642">
        <f>AE1642/60</f>
        <v>1.7166666666666657</v>
      </c>
      <c r="AG1642">
        <f>AE1642/60</f>
        <v>1.7166666666666657</v>
      </c>
      <c r="AH1642">
        <f>L1642-K1642</f>
        <v>0.045833333337213844</v>
      </c>
      <c r="AI1642">
        <f>AH1642*24*60</f>
        <v>66.00000000558794</v>
      </c>
      <c r="AJ1642">
        <f>75728*X1642</f>
        <v>75728</v>
      </c>
    </row>
    <row r="1643" xml:space="preserve">
      <c r="A1643">
        <v>1286122</v>
      </c>
      <c r="B1643" t="str">
        <v>INCIDENTE</v>
      </c>
      <c r="C1643" t="str">
        <v>CERRADO</v>
      </c>
      <c r="D1643" t="str">
        <v>TIENDA</v>
      </c>
      <c r="E1643" t="str">
        <v>BALANZA</v>
      </c>
      <c r="F1643" t="str">
        <v>BALANZA</v>
      </c>
      <c r="G1643" t="str">
        <v>BALANZA</v>
      </c>
      <c r="H1643" t="str" xml:space="preserve">
        <v xml:space="preserve">Balaza colgante del area de pescaderia no le funciona el teclado ; no tenemos mas balanzas_x000d_
Indica la ubicacion de tu balanza en la tienda_x000d_
_x000d_
PESCADERIA</v>
      </c>
      <c r="I1643" t="str" xml:space="preserve">
        <v xml:space="preserve">Balaza colgante del area de pescaderia no le funciona el teclado ; no tenemos mas balanzas_x000d_
Indica la ubicacion de tu balanza en la tienda_x000d_
_x000d_
PESCADERIA</v>
      </c>
      <c r="J1643" t="str" xml:space="preserve">
        <v xml:space="preserve">SE LLEGA A SITIO Y SE REALIZA LA INSTALACIÓN DE TECLADO A BÁSCULA COLGANTE DEL ÁREA DE PESCADERÍA DEBIDO A _x000d_
QUE ESTA PRESENTABA UN PROBLEMA EN LAS ÚLTIMAS LÍNEAS Y NO MARCABA LAS TECLAS POR ELLO SE DESARMA _x000d_
COMPLETAMENTE LA BÁSCULA SE RETIRA EL TECLADO DAÑADO Y SE CAMBIA POR EL TECLADO NUEVO QUE LLEGÓ A LA _x000d_
TIENDA SE ARMA NUEVAMENTE LA BÁSCULA Y SE REALIZAN PRUEBAS DE FUNCIONAMIENTO NOTANDO QUE LAS TECLAS _x000d_
FUNCIONAN PERFECTAMENTE.</v>
      </c>
      <c r="K1643">
        <v>45777.595138888886</v>
      </c>
      <c r="L1643">
        <v>45777.61944444444</v>
      </c>
      <c r="M1643">
        <v>45777</v>
      </c>
      <c r="N1643" t="str">
        <f>TEXT(M1643, "DDDD")</f>
        <v>miércoles</v>
      </c>
      <c r="O1643" t="str" xml:space="preserve">
        <v xml:space="preserve">J045 JUMBO AV.DEL FERROCARRIL SANTA MARTA_x000d_
_x000d_
</v>
      </c>
      <c r="P1643" t="str">
        <v>SANTA MARTA</v>
      </c>
      <c r="Q1643" t="str">
        <f>IF(ISBLANK(P1643),"0",(VLOOKUP(P1643,REGION,2,FALSE)))</f>
        <v>COSTA</v>
      </c>
      <c r="R1643" t="str">
        <v>Elias Manuel Angarita Carmona</v>
      </c>
      <c r="S1643" t="e">
        <f>IF(ISBLANK(#REF!),"0", VLOOKUP(#REF!,PERSONAL,2,FALSE))</f>
        <v>#REF!</v>
      </c>
      <c r="T1643" t="str">
        <v>DIRECTO</v>
      </c>
      <c r="U1643">
        <v>0.6597222222222222</v>
      </c>
      <c r="V1643">
        <v>0.7361111111111112</v>
      </c>
      <c r="W1643">
        <f>V1643-U1643</f>
        <v>0.07638888888888895</v>
      </c>
      <c r="X1643">
        <v>1</v>
      </c>
      <c r="Y1643">
        <f>NETWORKDAYS(K1643,M1643)</f>
        <v>1</v>
      </c>
      <c r="Z1643" t="str">
        <f>IF(Y1643&lt;=2,"CUMPLE","NO CUMPLE")</f>
        <v>CUMPLE</v>
      </c>
      <c r="AB1643" t="str">
        <v>POR TICKET</v>
      </c>
      <c r="AC1643" t="str">
        <f>TEXT(M1643,"mmmm")</f>
        <v>abril</v>
      </c>
      <c r="AD1643" t="str">
        <f>TEXT(M1643,"yyyy")</f>
        <v>yyyy</v>
      </c>
      <c r="AE1643">
        <f>W1643*60*24</f>
        <v>110.0000000000001</v>
      </c>
      <c r="AF1643">
        <f>AE1643/60</f>
        <v>1.833333333333335</v>
      </c>
      <c r="AG1643">
        <f>AE1643/60</f>
        <v>1.833333333333335</v>
      </c>
      <c r="AH1643">
        <f>L1643-K1643</f>
        <v>0.024305555554747116</v>
      </c>
      <c r="AI1643">
        <f>AH1643*24*60</f>
        <v>34.99999999883585</v>
      </c>
      <c r="AJ1643">
        <f>75728*X1643</f>
        <v>75728</v>
      </c>
    </row>
    <row r="1644" xml:space="preserve">
      <c r="A1644">
        <v>1300131</v>
      </c>
      <c r="B1644" t="str">
        <v>SOLICITUD</v>
      </c>
      <c r="C1644" t="str">
        <v>CERRADO</v>
      </c>
      <c r="D1644" t="str">
        <v>TIENDA</v>
      </c>
      <c r="E1644" t="str">
        <v>POS</v>
      </c>
      <c r="F1644" t="str">
        <v>POS</v>
      </c>
      <c r="G1644" t="str">
        <v>POS</v>
      </c>
      <c r="H1644" t="str" xml:space="preserve">
        <v xml:space="preserve">Hola buenas tardes; me pueden colaborar con la caja #2 Check Out 10470002; puesto que presenta un desequilibrio en la balanza al pesar. se realizo la prueba de balanza con la pesa de 2 kg; dando reflejado un peso de 1;590 kg; es decir una diferencia de 410gr por debajo._x000d_
Indica la ubicacion de tu balanza en la tienda_x000d_
_x000d_
SCO104702; NCR - 10470002</v>
      </c>
      <c r="I1644" t="str" xml:space="preserve">
        <v xml:space="preserve">Hola buenas tardes; me pueden colaborar con la caja #2 Check Out 10470002; puesto que presenta un desequilibrio en la balanza al pesar. se realizo la prueba de balanza con la pesa de 2 kg; dando reflejado un peso de 1;590 kg; es decir una diferencia de 410gr por debajo._x000d_
Indica la ubicacion de tu balanza en la tienda_x000d_
_x000d_
SCO104702; NCR - 10470002</v>
      </c>
      <c r="J1644" t="str" xml:space="preserve">
        <v xml:space="preserve">Según el requerimiento del ticket la tarea a realizar era realizar la verificación del scanner balanza de la POS 2 de autogestión; el cual estaba _x000d_
registrando el peso errado a la hora de poner el producto. Se realizan las verificaciones correspondientes a saber:_x000d_
1. Verificar que la conexión del cableado del scanner balanza esté correcta._x000d_
2. Proceder al reinicio de la POS._x000d_
Luego del procedimiento se realizan pruebas en presencia de la jefe encargada de línea de cajas dónde se evidencia el correcto funcionamiento del _x000d_
scanner mediante 2 pruebas con el peso que estaba presentando el error y se entrega el equipo a satisfacción.</v>
      </c>
      <c r="K1644">
        <v>45776.59930555556</v>
      </c>
      <c r="L1644">
        <v>45776.66527777778</v>
      </c>
      <c r="M1644">
        <v>45777</v>
      </c>
      <c r="N1644" t="str">
        <f>TEXT(M1644, "DDDD")</f>
        <v>miércoles</v>
      </c>
      <c r="O1644" t="str">
        <v>J047 JUMBO GIRARDOT</v>
      </c>
      <c r="P1644" t="str">
        <v>GIRARDOT</v>
      </c>
      <c r="Q1644" t="str">
        <f>IF(ISBLANK(P1644),"0",(VLOOKUP(P1644,REGION,2,FALSE)))</f>
        <v>OCCIDENTE</v>
      </c>
      <c r="R1644" t="str">
        <v>MIchael Smit Villabon Trujillo</v>
      </c>
      <c r="S1644" t="e">
        <f>IF(ISBLANK(R1644),"0", VLOOKUP(R1644,PERSONAL,2,FALSE))</f>
        <v>#N/A</v>
      </c>
      <c r="T1644" t="str">
        <v>ALIADO</v>
      </c>
      <c r="U1644">
        <v>0.3333333333333333</v>
      </c>
      <c r="V1644">
        <v>0.375</v>
      </c>
      <c r="W1644">
        <f>V1644-U1644</f>
        <v>0.041666666666666685</v>
      </c>
      <c r="X1644">
        <v>1</v>
      </c>
      <c r="Y1644">
        <f>NETWORKDAYS(K1644,M1644)</f>
        <v>2</v>
      </c>
      <c r="Z1644" t="str">
        <f>IF(Y1644&lt;=2,"CUMPLE","NO CUMPLE")</f>
        <v>CUMPLE</v>
      </c>
      <c r="AB1644" t="str">
        <v>POR TICKET</v>
      </c>
      <c r="AC1644" t="str">
        <f>TEXT(M1644,"mmmm")</f>
        <v>abril</v>
      </c>
      <c r="AD1644" t="str">
        <f>TEXT(M1644,"yyyy")</f>
        <v>yyyy</v>
      </c>
      <c r="AE1644">
        <f>W1644*60*24</f>
        <v>60.00000000000002</v>
      </c>
      <c r="AF1644">
        <f>AE1644/60</f>
        <v>1.0000000000000004</v>
      </c>
      <c r="AG1644">
        <f>AE1644/60</f>
        <v>1.0000000000000004</v>
      </c>
      <c r="AH1644">
        <f>L1644-K1644</f>
        <v>0.06597222221898846</v>
      </c>
      <c r="AI1644">
        <f>AH1644*24*60</f>
        <v>94.99999999534339</v>
      </c>
      <c r="AJ1644">
        <f>75728*X1644</f>
        <v>75728</v>
      </c>
    </row>
    <row r="1645" xml:space="preserve">
      <c r="A1645">
        <v>1280806</v>
      </c>
      <c r="B1645" t="str">
        <v>INCIDENTE</v>
      </c>
      <c r="C1645" t="str">
        <v>CERRADO</v>
      </c>
      <c r="D1645" t="str">
        <v>TIENDA</v>
      </c>
      <c r="E1645" t="str">
        <v>POS</v>
      </c>
      <c r="F1645" t="str">
        <v>POS</v>
      </c>
      <c r="G1645" t="str">
        <v>POS</v>
      </c>
      <c r="H1645" t="str" xml:space="preserve">
        <v xml:space="preserve">Tardes solicito revisar la pantalla del cliente de la pos 03 tienda 13 que no prende._x000d_
Número de inventario si se tiene_x000d_
_x000d_
Lineal_x000d_
_x000d_
Numero de caja_x000d_
_x000d_
03</v>
      </c>
      <c r="I1645" t="str" xml:space="preserve">
        <v xml:space="preserve">Tardes solicito revisar la pantalla del cliente de la pos 03 tienda 13 que no prende._x000d_
Número de inventario si se tiene_x000d_
_x000d_
Lineal_x000d_
_x000d_
Numero de caja_x000d_
_x000d_
03</v>
      </c>
      <c r="J1645" t="str" xml:space="preserve">
        <v xml:space="preserve">Primero se identifica la POS y el visor cliente el cual no funciona; luego de identificarlo procedo a desconectar el equipo y llevarlo a la sala de _x000d_
sistemas; procedo a traer el nuevo visor y luego de armar el soporte procedo a conectarlo respectivamente con los cables a la POS; ya luego de _x000d_
conectarlo reinicio la POS y el visor queda funcionando correctamente. Con el visor funcionando; procedo a firmar las actas retiro y entrega de _x000d_
equipos con el gerente y el usuario.</v>
      </c>
      <c r="K1645">
        <v>45775.729166666664</v>
      </c>
      <c r="L1645">
        <v>45776.39236111111</v>
      </c>
      <c r="M1645">
        <v>45777</v>
      </c>
      <c r="N1645" t="str">
        <f>TEXT(M1645, "DDDD")</f>
        <v>miércoles</v>
      </c>
      <c r="O1645" t="str">
        <v>J013 JUMBO VALLE DEL LILI</v>
      </c>
      <c r="P1645" t="str">
        <v>CALI</v>
      </c>
      <c r="Q1645" t="str">
        <f>IF(ISBLANK(P1645),"0",(VLOOKUP(P1645,REGION,2,FALSE)))</f>
        <v>OCCIDENTE</v>
      </c>
      <c r="R1645" t="str">
        <v>MIchael Smit Villabon Trujillo</v>
      </c>
      <c r="S1645" t="e">
        <f>IF(ISBLANK(R1645),"0", VLOOKUP(R1645,PERSONAL,2,FALSE))</f>
        <v>#N/A</v>
      </c>
      <c r="T1645" t="str">
        <v>ALIADO</v>
      </c>
      <c r="U1645">
        <v>0.36527777777777776</v>
      </c>
      <c r="V1645">
        <v>0.45069444444444445</v>
      </c>
      <c r="W1645">
        <f>V1645-U1645</f>
        <v>0.0854166666666667</v>
      </c>
      <c r="X1645">
        <v>1</v>
      </c>
      <c r="Y1645">
        <f>NETWORKDAYS(K1645,M1645)</f>
        <v>3</v>
      </c>
      <c r="Z1645" t="str">
        <f>IF(Y1645&lt;=2,"CUMPLE","NO CUMPLE")</f>
        <v>NO CUMPLE</v>
      </c>
      <c r="AB1645" t="str">
        <v>POR TICKET</v>
      </c>
      <c r="AC1645" t="str">
        <f>TEXT(M1645,"mmmm")</f>
        <v>abril</v>
      </c>
      <c r="AD1645" t="str">
        <f>TEXT(M1645,"yyyy")</f>
        <v>yyyy</v>
      </c>
      <c r="AE1645">
        <f>W1645*60*24</f>
        <v>123.00000000000004</v>
      </c>
      <c r="AF1645">
        <f>AE1645/60</f>
        <v>2.0500000000000007</v>
      </c>
      <c r="AG1645">
        <f>AE1645/60</f>
        <v>2.0500000000000007</v>
      </c>
      <c r="AH1645">
        <f>L1645-K1645</f>
        <v>0.6631944444452529</v>
      </c>
      <c r="AI1645">
        <f>AH1645*24*60</f>
        <v>955.0000000011642</v>
      </c>
      <c r="AJ1645">
        <f>75728*X1645</f>
        <v>75728</v>
      </c>
    </row>
    <row r="1646" xml:space="preserve">
      <c r="A1646">
        <v>1295964</v>
      </c>
      <c r="B1646" t="str">
        <v>SOLICITUD</v>
      </c>
      <c r="C1646" t="str">
        <v>CERRADO</v>
      </c>
      <c r="D1646" t="str">
        <v>TIENDA</v>
      </c>
      <c r="E1646" t="str">
        <v>BALANZA</v>
      </c>
      <c r="F1646" t="str">
        <v>BALANZA</v>
      </c>
      <c r="G1646" t="str">
        <v>BALANZA</v>
      </c>
      <c r="H1646" t="str" xml:space="preserve">
        <v xml:space="preserve">configuración etiqueta bascula fruver y full carga_x000d_
Área donde su ubica la balanza_x000d_
_x000d_
perecederos</v>
      </c>
      <c r="I1646" t="str" xml:space="preserve">
        <v xml:space="preserve">configuración etiqueta bascula fruver y full carga_x000d_
Área donde su ubica la balanza_x000d_
_x000d_
perecederos</v>
      </c>
      <c r="J1646" t="str" xml:space="preserve">
        <v xml:space="preserve">Comienzo a verificar el problema de la balanza; ya identificado el problema ingreso al menú de la balanza y busco la opción para calibrar los _x000d_
sensores; ya calibrados los sensores pongo la balanza en modo ticket para que salga el papel organizado. Ya con toda la balanza configurada hago _x000d_
las pruebas para verificar si ya no sigue el problema; efectivamente el problema fue solucionado y la balanza funciona correctamente.</v>
      </c>
      <c r="K1646">
        <v>45776.38055555556</v>
      </c>
      <c r="L1646">
        <v>45776.39236111111</v>
      </c>
      <c r="M1646">
        <v>45777</v>
      </c>
      <c r="N1646" t="str">
        <f>TEXT(M1646, "DDDD")</f>
        <v>miércoles</v>
      </c>
      <c r="O1646" t="str">
        <v>J013 JUMBO VALLE DEL LILI</v>
      </c>
      <c r="P1646" t="str">
        <v>CALI</v>
      </c>
      <c r="Q1646" t="str">
        <f>IF(ISBLANK(P1646),"0",(VLOOKUP(P1646,REGION,2,FALSE)))</f>
        <v>OCCIDENTE</v>
      </c>
      <c r="R1646" t="str">
        <v>MIchael Smit Villabon Trujillo</v>
      </c>
      <c r="S1646" t="e">
        <f>IF(ISBLANK(R1646),"0", VLOOKUP(R1646,PERSONAL,2,FALSE))</f>
        <v>#N/A</v>
      </c>
      <c r="T1646" t="str">
        <v>ALIADO</v>
      </c>
      <c r="U1646">
        <v>0.5416666666666666</v>
      </c>
      <c r="V1646">
        <v>0.625</v>
      </c>
      <c r="W1646">
        <f>V1646-U1646</f>
        <v>0.08333333333333337</v>
      </c>
      <c r="X1646">
        <v>1</v>
      </c>
      <c r="Y1646">
        <f>NETWORKDAYS(K1646,M1646)</f>
        <v>2</v>
      </c>
      <c r="Z1646" t="str">
        <f>IF(Y1646&lt;=2,"CUMPLE","NO CUMPLE")</f>
        <v>CUMPLE</v>
      </c>
      <c r="AB1646" t="str">
        <v>POR TICKET</v>
      </c>
      <c r="AC1646" t="str">
        <f>TEXT(M1646,"mmmm")</f>
        <v>abril</v>
      </c>
      <c r="AD1646" t="str">
        <f>TEXT(M1646,"yyyy")</f>
        <v>yyyy</v>
      </c>
      <c r="AE1646">
        <f>W1646*60*24</f>
        <v>120.00000000000004</v>
      </c>
      <c r="AF1646">
        <f>AE1646/60</f>
        <v>2.000000000000001</v>
      </c>
      <c r="AG1646">
        <f>AE1646/60</f>
        <v>2.000000000000001</v>
      </c>
      <c r="AH1646">
        <f>L1646-K1646</f>
        <v>0.011805555550381541</v>
      </c>
      <c r="AI1646">
        <f>AH1646*24*60</f>
        <v>16.99999999254942</v>
      </c>
      <c r="AJ1646">
        <f>75728*X1646</f>
        <v>75728</v>
      </c>
    </row>
    <row r="1647" xml:space="preserve">
      <c r="A1647">
        <v>1298340</v>
      </c>
      <c r="B1647" t="str">
        <v>INCIDENTE</v>
      </c>
      <c r="C1647" t="str">
        <v>CERRADO</v>
      </c>
      <c r="D1647" t="str">
        <v>TIENDA</v>
      </c>
      <c r="E1647" t="str">
        <v>IMPRESORA</v>
      </c>
      <c r="F1647" t="str">
        <v>IMPRESORA</v>
      </c>
      <c r="G1647" t="str">
        <v>IMPRESORA</v>
      </c>
      <c r="H1647" t="str">
        <v>Se requiere revisión y ajuste de impresora zebra ZT 230 IP V72.20.22Z; ya que los precios están saliendo corridos y borrosos.</v>
      </c>
      <c r="I1647" t="str">
        <v>Se requiere revisión y ajuste de impresora zebra ZT 230 IP V72.20.22Z; ya que los precios están saliendo corridos y borrosos.</v>
      </c>
      <c r="J1647" t="str" xml:space="preserve">
        <v xml:space="preserve">Se valida de que la impresora está en buen estado; estaba imprimiendo mal por la diferencia de papel; se hace la calibración con ayuda de Alvaro y _x000d_
todo queda solucionado</v>
      </c>
      <c r="K1647">
        <v>45775.53125</v>
      </c>
      <c r="L1647">
        <v>45776.42916666667</v>
      </c>
      <c r="M1647">
        <v>45777</v>
      </c>
      <c r="N1647" t="str">
        <f>TEXT(M1647, "DDDD")</f>
        <v>miércoles</v>
      </c>
      <c r="O1647" t="str">
        <v>M195 METRO SANTA LUCIA</v>
      </c>
      <c r="P1647" t="str">
        <v>NEIVA</v>
      </c>
      <c r="Q1647" t="str">
        <f>IF(ISBLANK(P1647),"0",(VLOOKUP(P1647,REGION,2,FALSE)))</f>
        <v>OCCIDENTE</v>
      </c>
      <c r="R1647" t="str">
        <v>MIchael Smit Villabon Trujillo</v>
      </c>
      <c r="S1647" t="e">
        <f>IF(ISBLANK(R1647),"0", VLOOKUP(R1647,PERSONAL,2,FALSE))</f>
        <v>#N/A</v>
      </c>
      <c r="T1647" t="str">
        <v>ALIADO</v>
      </c>
      <c r="U1647">
        <v>0.5833333333333334</v>
      </c>
      <c r="V1647">
        <v>0.625</v>
      </c>
      <c r="W1647">
        <f>V1647-U1647</f>
        <v>0.04166666666666663</v>
      </c>
      <c r="X1647">
        <v>1</v>
      </c>
      <c r="Y1647">
        <f>NETWORKDAYS(K1647,M1647)</f>
        <v>3</v>
      </c>
      <c r="Z1647" t="str">
        <f>IF(Y1647&lt;=2,"CUMPLE","NO CUMPLE")</f>
        <v>NO CUMPLE</v>
      </c>
      <c r="AB1647" t="str">
        <v>POR TICKET</v>
      </c>
      <c r="AC1647" t="str">
        <f>TEXT(M1647,"mmmm")</f>
        <v>abril</v>
      </c>
      <c r="AD1647" t="str">
        <f>TEXT(M1647,"yyyy")</f>
        <v>yyyy</v>
      </c>
      <c r="AE1647">
        <f>W1647*60*24</f>
        <v>59.99999999999994</v>
      </c>
      <c r="AF1647">
        <f>AE1647/60</f>
        <v>0.999999999999999</v>
      </c>
      <c r="AG1647">
        <f>AE1647/60</f>
        <v>0.999999999999999</v>
      </c>
      <c r="AH1647">
        <f>L1647-K1647</f>
        <v>0.8979166666686069</v>
      </c>
      <c r="AI1647">
        <f>AH1647*24*60</f>
        <v>1293.000000002794</v>
      </c>
      <c r="AJ1647">
        <f>75728*X1647</f>
        <v>75728</v>
      </c>
    </row>
    <row r="1648" xml:space="preserve">
      <c r="A1648">
        <v>1302612</v>
      </c>
      <c r="B1648" t="str">
        <v>SOLICITUD</v>
      </c>
      <c r="C1648" t="str">
        <v>CERRADO</v>
      </c>
      <c r="D1648" t="str">
        <v>TIENDA</v>
      </c>
      <c r="E1648" t="str">
        <v>BALANZA</v>
      </c>
      <c r="F1648" t="str">
        <v>BALANZA</v>
      </c>
      <c r="G1648" t="str">
        <v>BALANZA</v>
      </c>
      <c r="H1648" t="str" xml:space="preserve">
        <v xml:space="preserve">Buen Dia Favor me ayudan con un tecnico de isit para realizar la validacion de la balanza de Fruver la cual no esta tomando red_x000d_
Digite la seccion en donde se encuentra la Balanza_x000d_
_x000d_
Fruver</v>
      </c>
      <c r="I1648" t="str" xml:space="preserve">
        <v xml:space="preserve">Buen Dia Favor me ayudan con un tecnico de isit para realizar la validacion de la balanza de Fruver la cual no esta tomando red_x000d_
Digite la seccion en donde se encuentra la Balanza_x000d_
_x000d_
Fruver</v>
      </c>
      <c r="J1648" t="str" xml:space="preserve">
        <v xml:space="preserve">La balanza no se encontraba con red; estaba desconectada; Deisy nos colaboró con la configuración de el puerto; yo me encargue de arreglar los _x000d_
problemas con el cableado y quedó funcionando correctamente.</v>
      </c>
      <c r="K1648">
        <v>45777.64166666667</v>
      </c>
      <c r="L1648">
        <v>45777.64722222222</v>
      </c>
      <c r="M1648">
        <v>45777</v>
      </c>
      <c r="N1648" t="str">
        <f>TEXT(M1648, "DDDD")</f>
        <v>miércoles</v>
      </c>
      <c r="O1648" t="str">
        <v>M195 METRO SANTA LUCIA</v>
      </c>
      <c r="P1648" t="str">
        <v>NEIVA</v>
      </c>
      <c r="Q1648" t="str">
        <f>IF(ISBLANK(P1648),"0",(VLOOKUP(P1648,REGION,2,FALSE)))</f>
        <v>OCCIDENTE</v>
      </c>
      <c r="R1648" t="str">
        <v>MIchael Smit Villabon Trujillo</v>
      </c>
      <c r="S1648" t="e">
        <f>IF(ISBLANK(R1648),"0", VLOOKUP(R1648,PERSONAL,2,FALSE))</f>
        <v>#N/A</v>
      </c>
      <c r="T1648" t="str">
        <v>ALIADO</v>
      </c>
      <c r="U1648">
        <v>0.625</v>
      </c>
      <c r="V1648">
        <v>0.6666666666666666</v>
      </c>
      <c r="W1648">
        <f>V1648-U1648</f>
        <v>0.04166666666666663</v>
      </c>
      <c r="X1648">
        <v>1</v>
      </c>
      <c r="Y1648">
        <f>NETWORKDAYS(K1648,M1648)</f>
        <v>1</v>
      </c>
      <c r="Z1648" t="str">
        <f>IF(Y1648&lt;=2,"CUMPLE","NO CUMPLE")</f>
        <v>CUMPLE</v>
      </c>
      <c r="AB1648" t="str">
        <v>POR TICKET</v>
      </c>
      <c r="AC1648" t="str">
        <f>TEXT(M1648,"mmmm")</f>
        <v>abril</v>
      </c>
      <c r="AD1648" t="str">
        <f>TEXT(M1648,"yyyy")</f>
        <v>yyyy</v>
      </c>
      <c r="AE1648">
        <f>W1648*60*24</f>
        <v>59.99999999999994</v>
      </c>
      <c r="AF1648">
        <f>AE1648/60</f>
        <v>0.999999999999999</v>
      </c>
      <c r="AG1648">
        <f>AE1648/60</f>
        <v>0.999999999999999</v>
      </c>
      <c r="AH1648">
        <f>L1648-K1648</f>
        <v>0.005555555551836733</v>
      </c>
      <c r="AI1648">
        <f>AH1648*24*60</f>
        <v>7.999999994644895</v>
      </c>
      <c r="AJ1648">
        <f>75728*X1648</f>
        <v>75728</v>
      </c>
    </row>
    <row r="1649" xml:space="preserve">
      <c r="A1649">
        <v>1296038</v>
      </c>
      <c r="B1649" t="str">
        <v>INCIDENTE</v>
      </c>
      <c r="C1649" t="str">
        <v>ABIERTO</v>
      </c>
      <c r="D1649" t="str">
        <v>TIENDA</v>
      </c>
      <c r="E1649" t="str">
        <v>IMPRESORA</v>
      </c>
      <c r="F1649" t="str">
        <v>IMPRESORA</v>
      </c>
      <c r="G1649" t="str">
        <v>IMPRESORA</v>
      </c>
      <c r="H1649" t="str">
        <v>impresora rompetrafico e impresora de flejes no genera los precios que se mandan a imprimir</v>
      </c>
      <c r="I1649" t="str">
        <v>impresora rompetrafico e impresora de flejes no genera los precios que se mandan a imprimir</v>
      </c>
      <c r="J1649" t="str" xml:space="preserve">
        <v xml:space="preserve">Verifico la novedad de la impresora haciendo algunas pruebas de impresión; luego de verificar el problema procedo a desarmar la impresora _x000d_
primeramente quitando los rollos de papel que hay en ella; luego limpio los componentes que son importantes para el funcionamiento de la _x000d_
impresión; Entre estos esta el cabezal; el sensor y el rodillo. luego de limpiar estos con la sopladora y la franela procedo a armar nuevamente la _x000d_
impresora y le agrego los rollos de papel; hago las pruebas de impresión y al parecer el problema prevalece por lo que no se pudo solucionar _x000d_
definitivamente la novedad._x000d_
Por órdenes de Edwin Bolaños se continúa la labor el viernes.</v>
      </c>
      <c r="K1649">
        <v>45775.49444444444</v>
      </c>
      <c r="L1649">
        <v>45776.39236111111</v>
      </c>
      <c r="M1649">
        <v>45777</v>
      </c>
      <c r="N1649" t="str">
        <f>TEXT(M1649, "DDDD")</f>
        <v>miércoles</v>
      </c>
      <c r="O1649" t="str">
        <v>M032 METRO LA 70</v>
      </c>
      <c r="P1649" t="str">
        <v>CALI</v>
      </c>
      <c r="Q1649" t="str">
        <f>IF(ISBLANK(P1649),"0",(VLOOKUP(P1649,REGION,2,FALSE)))</f>
        <v>OCCIDENTE</v>
      </c>
      <c r="R1649" t="str">
        <v>MIchael Smit Villabon Trujillo</v>
      </c>
      <c r="S1649" t="e">
        <f>IF(ISBLANK(R1649),"0", VLOOKUP(R1649,PERSONAL,2,FALSE))</f>
        <v>#N/A</v>
      </c>
      <c r="T1649" t="str">
        <v>ALIADO</v>
      </c>
      <c r="U1649">
        <v>0.7319444444444444</v>
      </c>
      <c r="V1649">
        <v>0.8125</v>
      </c>
      <c r="W1649">
        <f>V1649-U1649</f>
        <v>0.0805555555555556</v>
      </c>
      <c r="X1649">
        <v>1</v>
      </c>
      <c r="Y1649">
        <f>NETWORKDAYS(K1649,M1649)</f>
        <v>3</v>
      </c>
      <c r="Z1649" t="str">
        <f>IF(Y1649&lt;=2,"CUMPLE","NO CUMPLE")</f>
        <v>NO CUMPLE</v>
      </c>
      <c r="AB1649" t="str">
        <v>POR TICKET</v>
      </c>
      <c r="AC1649" t="str">
        <f>TEXT(M1649,"mmmm")</f>
        <v>abril</v>
      </c>
      <c r="AD1649" t="str">
        <f>TEXT(M1649,"yyyy")</f>
        <v>yyyy</v>
      </c>
      <c r="AE1649">
        <f>W1649*60*24</f>
        <v>116.00000000000006</v>
      </c>
      <c r="AF1649">
        <f>AE1649/60</f>
        <v>1.9333333333333342</v>
      </c>
      <c r="AG1649">
        <f>AE1649/60</f>
        <v>1.9333333333333342</v>
      </c>
      <c r="AH1649">
        <f>L1649-K1649</f>
        <v>0.8979166666686069</v>
      </c>
      <c r="AI1649">
        <f>AH1649*24*60</f>
        <v>1293.000000002794</v>
      </c>
      <c r="AJ1649">
        <f>75728*X1649</f>
        <v>75728</v>
      </c>
    </row>
    <row r="1650" xml:space="preserve">
      <c r="A1650">
        <v>1296038</v>
      </c>
      <c r="B1650" t="str">
        <v>INCIDENTE</v>
      </c>
      <c r="C1650" t="str">
        <v>CERRADO</v>
      </c>
      <c r="D1650" t="str">
        <v>TIENDA</v>
      </c>
      <c r="E1650" t="str">
        <v>IMPRESORA</v>
      </c>
      <c r="F1650" t="str">
        <v>IMPRESORA</v>
      </c>
      <c r="G1650" t="str">
        <v>IMPRESORA</v>
      </c>
      <c r="H1650" t="str">
        <v>impresora rompetrafico e impresora de flejes no genera los precios que se mandan a imprimir</v>
      </c>
      <c r="I1650" t="str">
        <v>impresora rompetrafico e impresora de flejes no genera los precios que se mandan a imprimir</v>
      </c>
      <c r="J1650" t="str" xml:space="preserve">
        <v xml:space="preserve">Verifico la novedad de la impresora haciendo algunas pruebas de impresión; el problema era que la impresión salía mal ya que por una parte no _x000d_
imprima totalmente la información; luego de verificar el problema procedo a hacer el proceso de limpieza quitando los rollos de papel y _x000d_
desarmando para limpiar el sensor; el cabezal y los rodillos; luego de limpiarlos verifico que todas las piezas estén bien puestas y calibro la _x000d_
impresora para que la presión del cabezal sea la indicada. Hacemos pruebas de impresión y la impresión sale correctamente.</v>
      </c>
      <c r="K1650">
        <v>45775.49444444444</v>
      </c>
      <c r="L1650">
        <v>45776.39236111111</v>
      </c>
      <c r="M1650">
        <v>45779</v>
      </c>
      <c r="N1650" t="str">
        <f>TEXT(M1650, "DDDD")</f>
        <v>viernes</v>
      </c>
      <c r="O1650" t="str">
        <v>M032 METRO LA 70</v>
      </c>
      <c r="P1650" t="str">
        <v>CALI</v>
      </c>
      <c r="Q1650" t="str">
        <f>IF(ISBLANK(P1650),"0",(VLOOKUP(P1650,REGION,2,FALSE)))</f>
        <v>OCCIDENTE</v>
      </c>
      <c r="R1650" t="str">
        <v>MIchael Smit Villabon Trujillo</v>
      </c>
      <c r="S1650" t="e">
        <f>IF(ISBLANK(R1650),"0", VLOOKUP(R1650,PERSONAL,2,FALSE))</f>
        <v>#N/A</v>
      </c>
      <c r="T1650" t="str">
        <v>ALIADO</v>
      </c>
      <c r="U1650">
        <v>0.3875</v>
      </c>
      <c r="V1650">
        <v>0.4583333333333333</v>
      </c>
      <c r="W1650">
        <f>V1650-U1650</f>
        <v>0.0708333333333333</v>
      </c>
      <c r="X1650">
        <v>1</v>
      </c>
      <c r="Y1650">
        <f>NETWORKDAYS(K1650,M1650)</f>
        <v>5</v>
      </c>
      <c r="Z1650" t="str">
        <f>IF(Y1650&lt;=2,"CUMPLE","NO CUMPLE")</f>
        <v>NO CUMPLE</v>
      </c>
      <c r="AA1650" t="str">
        <v>Se realiza segunda visita para contionuar con la atencion.</v>
      </c>
      <c r="AB1650" t="str">
        <v>POR TICKET</v>
      </c>
      <c r="AC1650" t="str">
        <f>TEXT(M1650,"mmmm")</f>
        <v>mayo</v>
      </c>
      <c r="AD1650" t="str">
        <f>TEXT(M1650,"yyyy")</f>
        <v>yyyy</v>
      </c>
      <c r="AE1650">
        <f>W1650*60*24</f>
        <v>101.99999999999996</v>
      </c>
      <c r="AF1650">
        <f>AE1650/60</f>
        <v>1.6999999999999993</v>
      </c>
      <c r="AG1650">
        <f>AE1650/60</f>
        <v>1.6999999999999993</v>
      </c>
      <c r="AH1650">
        <f>L1650-K1650</f>
        <v>0.8979166666686069</v>
      </c>
      <c r="AI1650">
        <f>AH1650*24*60</f>
        <v>1293.000000002794</v>
      </c>
      <c r="AJ1650">
        <f>75728*X1650</f>
        <v>75728</v>
      </c>
    </row>
    <row r="1651" xml:space="preserve">
      <c r="A1651">
        <v>1290490</v>
      </c>
      <c r="B1651" t="str">
        <v>INCIDENTE</v>
      </c>
      <c r="C1651" t="str">
        <v>CERRADO</v>
      </c>
      <c r="D1651" t="str">
        <v>TIENDA</v>
      </c>
      <c r="E1651" t="str">
        <v>POS</v>
      </c>
      <c r="F1651" t="str">
        <v>POS</v>
      </c>
      <c r="G1651" t="str">
        <v>POS</v>
      </c>
      <c r="H1651" t="str" xml:space="preserve">
        <v xml:space="preserve">Buen día solicito revisar el cable de la pantalla del cliente de las pos 3 y 14 de la tienda 13 que se mantiene apagando ya se había reportado pero vuelve y se apaga; agradezco su pronta colaboración._x000d_
Número de inventario si se tiene_x000d_
_x000d_
lineal cajas_x000d_
_x000d_
Numero de caja_x000d_
_x000d_
3;14</v>
      </c>
      <c r="I1651" t="str" xml:space="preserve">
        <v xml:space="preserve">Buenas tardes. Jefe Miguel por favor me colabora con la autorización de este ticket para que el técnico de isit visite la tienda y valide la novedad reportada en sitio; anexo plantilla con la información de la actividad a realizar._x000d_
1. Nombre de Líder Cencosud: Edwin Bolaños._x000d_
2. Celular Líder Cencosud: 3174355320 _x000d_
3. Ubicación: pos-14. _x000d_
4.Usuario: Yamileth Ceballos Maca _x000d_
5. Actividad para realizar: El técnico deberá realizar el cambio de la parte solicitada la cual ya está en sitio según número de guía: 78288504269; por favor solicitar esta caja a la asistente de direccion de la tienda y realizar el cambio. Se solicita la vista de un técnico con conocimiento de la operación de Cencosud. Gracias.</v>
      </c>
      <c r="J1651" t="str" xml:space="preserve">
        <v xml:space="preserve">Verifico el repuesto el cual es un cable conector de VGA a la pos; ya teniendo el nuevo cable me dirijo a la pos 14 la cual es la que presenta la falla; _x000d_
hago el cambio del cable conector y reinicio la POS para que funcione correctamente. ya funcionando el visor cliente; dejo el cambio hecho y _x000d_
guardo en la sala de sistemas el conector que anteriormente estaba en la POS.</v>
      </c>
      <c r="K1651">
        <v>45782.34722222222</v>
      </c>
      <c r="L1651">
        <v>45782.84375</v>
      </c>
      <c r="M1651">
        <v>45783</v>
      </c>
      <c r="N1651" t="str">
        <f>TEXT(M1651, "DDDD")</f>
        <v>martes</v>
      </c>
      <c r="O1651" t="str">
        <v>J013 JUMBO VALLE DEL LILI</v>
      </c>
      <c r="P1651" t="str">
        <v>CALI</v>
      </c>
      <c r="Q1651" t="str">
        <f>IF(ISBLANK(P1651),"0",(VLOOKUP(P1651,REGION,2,FALSE)))</f>
        <v>OCCIDENTE</v>
      </c>
      <c r="R1651" t="str">
        <v>MIchael Smit Villabon Trujillo</v>
      </c>
      <c r="S1651" t="e">
        <f>IF(ISBLANK(R1651),"0", VLOOKUP(R1651,PERSONAL,2,FALSE))</f>
        <v>#N/A</v>
      </c>
      <c r="T1651" t="str">
        <v>ALIADO</v>
      </c>
      <c r="U1651">
        <v>0.3333333333333333</v>
      </c>
      <c r="V1651">
        <v>0.375</v>
      </c>
      <c r="W1651">
        <f>V1651-U1651</f>
        <v>0.041666666666666685</v>
      </c>
      <c r="X1651">
        <v>1</v>
      </c>
      <c r="Y1651">
        <f>NETWORKDAYS(K1651,M1651)</f>
        <v>2</v>
      </c>
      <c r="Z1651" t="str">
        <f>IF(Y1651&lt;=2,"CUMPLE","NO CUMPLE")</f>
        <v>CUMPLE</v>
      </c>
      <c r="AB1651" t="str">
        <v>POR TICKET</v>
      </c>
      <c r="AC1651" t="str">
        <f>TEXT(M1651,"mmmm")</f>
        <v>mayo</v>
      </c>
      <c r="AD1651" t="str">
        <f>TEXT(M1651,"yyyy")</f>
        <v>yyyy</v>
      </c>
      <c r="AE1651">
        <f>W1651*60*24</f>
        <v>60.00000000000002</v>
      </c>
      <c r="AF1651">
        <f>AE1651/60</f>
        <v>1.0000000000000004</v>
      </c>
      <c r="AG1651">
        <f>AE1651/60</f>
        <v>1.0000000000000004</v>
      </c>
      <c r="AH1651">
        <f>L1651-K1651</f>
        <v>0.49652777778101154</v>
      </c>
      <c r="AI1651">
        <f>AH1651*24*60</f>
        <v>715.0000000046566</v>
      </c>
      <c r="AJ1651">
        <f>75728*X1651</f>
        <v>75728</v>
      </c>
    </row>
    <row r="1652" xml:space="preserve">
      <c r="A1652">
        <v>1305262</v>
      </c>
      <c r="B1652" t="str">
        <v>SOLICITUD</v>
      </c>
      <c r="C1652" t="str">
        <v>CERRADO</v>
      </c>
      <c r="D1652" t="str">
        <v>TIENDA</v>
      </c>
      <c r="E1652" t="str">
        <v>DESKTOP</v>
      </c>
      <c r="F1652" t="str">
        <v>DESKTOP</v>
      </c>
      <c r="G1652" t="str">
        <v>DESKTOP</v>
      </c>
      <c r="H1652" t="str" xml:space="preserve">
        <v xml:space="preserve">Buen día solicito por favor de su ayuda con el movimiento del computador de ecommerce atc para ubicarlo donde estaba anteriormente computador Serial: MJ0ERL4J_x000d_
_x000d_
AREA EN DONDE SE UBICA EL EQUIPO_x000d_
_x000d_
EN CONTRALOR ECOMMERCE</v>
      </c>
      <c r="I1652" t="str" xml:space="preserve">
        <v xml:space="preserve">Buen día solicito por favor de su ayuda con el movimiento del computador de ecommerce atc para ubicarlo donde estaba anteriormente computador Serial: MJ0ERL4J_x000d_
_x000d_
AREA EN DONDE SE UBICA EL EQUIPO_x000d_
_x000d_
EN CONTRALOR ECOMMERCE</v>
      </c>
      <c r="J1652" t="str" xml:space="preserve">
        <v xml:space="preserve">Identifico donde se encuentra ubicado el equipo y luego de que el usuario no lo esté usando procedo a hacer la desconexión de los componentes; entre _x000d_
ellos el monitor; mouse; teclado e impresora. Luego de desconectarlos llevo todo a el área donde se quiere colocar; empiezo colocando la pc y _x000d_
conectando la fuente; luego conecto la pantalla y los demás componentes; los organizo los cables y Enciendo el computador con el usuario que prueba _x000d_
su correcto funcionamiento._x000d_
</v>
      </c>
      <c r="K1652">
        <v>45782.34722222222</v>
      </c>
      <c r="L1652">
        <v>45782.84375</v>
      </c>
      <c r="M1652">
        <v>45783</v>
      </c>
      <c r="N1652" t="str">
        <f>TEXT(M1652, "DDDD")</f>
        <v>martes</v>
      </c>
      <c r="O1652" t="str">
        <v>J013 JUMBO VALLE DEL LILI</v>
      </c>
      <c r="P1652" t="str">
        <v>CALI</v>
      </c>
      <c r="Q1652" t="str">
        <f>IF(ISBLANK(P1652),"0",(VLOOKUP(P1652,REGION,2,FALSE)))</f>
        <v>OCCIDENTE</v>
      </c>
      <c r="R1652" t="str">
        <v>MIchael Smit Villabon Trujillo</v>
      </c>
      <c r="S1652" t="e">
        <f>IF(ISBLANK(R1652),"0", VLOOKUP(R1652,PERSONAL,2,FALSE))</f>
        <v>#N/A</v>
      </c>
      <c r="T1652" t="str">
        <v>ALIADO</v>
      </c>
      <c r="U1652">
        <v>0.375</v>
      </c>
      <c r="V1652">
        <v>0.4166666666666667</v>
      </c>
      <c r="W1652">
        <f>V1652-U1652</f>
        <v>0.041666666666666685</v>
      </c>
      <c r="X1652">
        <v>1</v>
      </c>
      <c r="Y1652">
        <f>NETWORKDAYS(K1652,M1652)</f>
        <v>2</v>
      </c>
      <c r="Z1652" t="str">
        <f>IF(Y1652&lt;=2,"CUMPLE","NO CUMPLE")</f>
        <v>CUMPLE</v>
      </c>
      <c r="AB1652" t="str">
        <v>POR TICKET</v>
      </c>
      <c r="AC1652" t="str">
        <f>TEXT(M1652,"mmmm")</f>
        <v>mayo</v>
      </c>
      <c r="AD1652" t="str">
        <f>TEXT(M1652,"yyyy")</f>
        <v>yyyy</v>
      </c>
      <c r="AE1652">
        <f>W1652*60*24</f>
        <v>60.00000000000002</v>
      </c>
      <c r="AF1652">
        <f>AE1652/60</f>
        <v>1.0000000000000004</v>
      </c>
      <c r="AG1652">
        <f>AE1652/60</f>
        <v>1.0000000000000004</v>
      </c>
      <c r="AH1652">
        <f>L1652-K1652</f>
        <v>0.49652777778101154</v>
      </c>
      <c r="AI1652">
        <f>AH1652*24*60</f>
        <v>715.0000000046566</v>
      </c>
      <c r="AJ1652">
        <f>75728*X1652</f>
        <v>75728</v>
      </c>
    </row>
    <row r="1653" xml:space="preserve">
      <c r="A1653">
        <v>1305276</v>
      </c>
      <c r="B1653" t="str">
        <v>SOLICITUD</v>
      </c>
      <c r="C1653" t="str">
        <v>CERRADO</v>
      </c>
      <c r="D1653" t="str">
        <v>TIENDA</v>
      </c>
      <c r="E1653" t="str">
        <v>DESKTOP</v>
      </c>
      <c r="F1653" t="str">
        <v>DESKTOP</v>
      </c>
      <c r="G1653" t="str">
        <v>DESKTOP</v>
      </c>
      <c r="H1653" t="str" xml:space="preserve">
        <v xml:space="preserve">buen dia solicito por favor el computador de serie: MJ0ERL60 mover a servicio al cliente_x000d_
_x000d_
AREA EN DONDE SE UBICA EL EQUIPO_x000d_
_x000d_
caja central mover atc</v>
      </c>
      <c r="I1653"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Jhon Alexander Almache Giraldo_x000d_
4.	Usuario: caja central_x000d_
5.	Actividad para realizar: El técnico deberá realizar el movimiento de computador  de caja central a atención al cliente serial: MJ0ERL60. Se solicita la vista de un técnico con conocimiento de la operación de Cencosud.</v>
      </c>
      <c r="J1653" t="str" xml:space="preserve">
        <v xml:space="preserve">Procedo a identificar el computador que necesita ser trasladado al área de servicio al cliente; empiezo a hacer la desconexión de sus componentes que _x000d_
entre ellos están el monitor; el teclado; el mouse y la cpu. Luego de realizar la desconexión traslado todos los componentes y la cpu a la área asignada; _x000d_
ahí hago la conexión de la cpu y sus componentes dónde dejo cada uno debidamente organizado y también acomodo sus cables para que no sean _x000d_
visibles; el computador queda funcionando correctamente._x000d_
</v>
      </c>
      <c r="K1653">
        <v>45782.34583333333</v>
      </c>
      <c r="L1653">
        <v>45782.84375</v>
      </c>
      <c r="M1653">
        <v>45783</v>
      </c>
      <c r="N1653" t="str">
        <f>TEXT(M1653, "DDDD")</f>
        <v>martes</v>
      </c>
      <c r="O1653" t="str">
        <v>J013 JUMBO VALLE DEL LILI</v>
      </c>
      <c r="P1653" t="str">
        <v>CALI</v>
      </c>
      <c r="Q1653" t="str">
        <f>IF(ISBLANK(P1653),"0",(VLOOKUP(P1653,REGION,2,FALSE)))</f>
        <v>OCCIDENTE</v>
      </c>
      <c r="R1653" t="str">
        <v>MIchael Smit Villabon Trujillo</v>
      </c>
      <c r="S1653" t="e">
        <f>IF(ISBLANK(R1653),"0", VLOOKUP(R1653,PERSONAL,2,FALSE))</f>
        <v>#N/A</v>
      </c>
      <c r="T1653" t="str">
        <v>ALIADO</v>
      </c>
      <c r="U1653">
        <v>0.4166666666666667</v>
      </c>
      <c r="V1653">
        <v>0.4583333333333333</v>
      </c>
      <c r="W1653">
        <f>V1653-U1653</f>
        <v>0.04166666666666663</v>
      </c>
      <c r="X1653">
        <v>1</v>
      </c>
      <c r="Y1653">
        <f>NETWORKDAYS(K1653,M1653)</f>
        <v>2</v>
      </c>
      <c r="Z1653" t="str">
        <f>IF(Y1653&lt;=2,"CUMPLE","NO CUMPLE")</f>
        <v>CUMPLE</v>
      </c>
      <c r="AB1653" t="str">
        <v>POR TICKET</v>
      </c>
      <c r="AC1653" t="str">
        <f>TEXT(M1653,"mmmm")</f>
        <v>mayo</v>
      </c>
      <c r="AD1653" t="str">
        <f>TEXT(M1653,"yyyy")</f>
        <v>yyyy</v>
      </c>
      <c r="AE1653">
        <f>W1653*60*24</f>
        <v>59.99999999999994</v>
      </c>
      <c r="AF1653">
        <f>AE1653/60</f>
        <v>0.999999999999999</v>
      </c>
      <c r="AG1653">
        <f>AE1653/60</f>
        <v>0.999999999999999</v>
      </c>
      <c r="AH1653">
        <f>L1653-K1653</f>
        <v>0.49791666666715173</v>
      </c>
      <c r="AI1653">
        <f>AH1653*24*60</f>
        <v>717.0000000006985</v>
      </c>
      <c r="AJ1653">
        <f>75728*X1653</f>
        <v>75728</v>
      </c>
    </row>
    <row r="1654" xml:space="preserve">
      <c r="A1654">
        <v>1300934</v>
      </c>
      <c r="B1654" t="str">
        <v>INCIDENTE</v>
      </c>
      <c r="C1654" t="str">
        <v>ABIERTO</v>
      </c>
      <c r="D1654" t="str">
        <v>TIENDA</v>
      </c>
      <c r="E1654" t="str">
        <v>PDT</v>
      </c>
      <c r="F1654" t="str">
        <v>PDT</v>
      </c>
      <c r="G1654" t="str">
        <v>PDT</v>
      </c>
      <c r="H1654" t="str" xml:space="preserve">
        <v xml:space="preserve">buena tarde por favor para revisar dos PDT del area de recibo ya que una la pantalla tactil se congelada a cada rato y toca reiniciarla; la otra PDT cuando se esta escaneando empieza a cambiar de colores algunas opciones como si alguien la manipulara y algunas veces se cierra la factura y toca anular la nota y volver a escanear todo. los seriales son: SN: 21178B061C SN:21145B31CC GRACIAS_x000d_
Sección de la tienda en donde se ubica la PDT o usuario_x000d_
_x000d_
RECIBO</v>
      </c>
      <c r="I1654" t="str" xml:space="preserve">
        <v xml:space="preserve">buena tarde por favor para revisar dos PDT del area de recibo ya que una la pantalla tactil se congelada a cada rato y toca reiniciarla; la otra PDT cuando se esta escaneando empieza a cambiar de colores algunas opciones como si alguien la manipulara y algunas veces se cierra la factura y toca anular la nota y volver a escanear todo. los seriales son: SN: 21178B061C SN:21145B31CC GRACIAS_x000d_
Sección de la tienda en donde se ubica la PDT o usuario_x000d_
_x000d_
RECIBO</v>
      </c>
      <c r="J1654" t="str" xml:space="preserve">
        <v xml:space="preserve">Se realiza la revisión de la PDT con serial 21178B061C; se le soluciona la falla de un ruido de música constante en el cual les bloqueaba la PDT; en cambio _x000d_
la 21145B31CC tiene dañado en la parte de la pantalla los botones de acción de la parte de abajo; no nos dijieron de si la golpearon o no; pero así se _x000d_
reinicie o formatee el equipo sigue fallando; se solicita el cambio de la PDT para su perfecta labor; ya que el daño es evidente que fue por un golpe pero _x000d_
no dicen nada de quién fue.</v>
      </c>
      <c r="K1654">
        <v>45779.43472222222</v>
      </c>
      <c r="L1654">
        <v>45782.84305555555</v>
      </c>
      <c r="M1654">
        <v>45783</v>
      </c>
      <c r="N1654" t="str">
        <f>TEXT(M1654, "DDDD")</f>
        <v>martes</v>
      </c>
      <c r="O1654" t="str">
        <v>J031 JUMBO CALI CHIPICHAPE</v>
      </c>
      <c r="P1654" t="str">
        <v>CALI</v>
      </c>
      <c r="Q1654" t="str">
        <f>IF(ISBLANK(P1654),"0",(VLOOKUP(P1654,REGION,2,FALSE)))</f>
        <v>OCCIDENTE</v>
      </c>
      <c r="R1654" t="str">
        <v>MIchael Smit Villabon Trujillo</v>
      </c>
      <c r="S1654" t="e">
        <f>IF(ISBLANK(R1654),"0", VLOOKUP(R1654,PERSONAL,2,FALSE))</f>
        <v>#N/A</v>
      </c>
      <c r="T1654" t="str">
        <v>ALIADO</v>
      </c>
      <c r="U1654">
        <v>0.4375</v>
      </c>
      <c r="V1654">
        <v>0.5</v>
      </c>
      <c r="W1654">
        <f>V1654-U1654</f>
        <v>0.0625</v>
      </c>
      <c r="X1654">
        <v>1</v>
      </c>
      <c r="Y1654">
        <f>NETWORKDAYS(K1654,M1654)</f>
        <v>3</v>
      </c>
      <c r="Z1654" t="str">
        <f>IF(Y1654&lt;=2,"CUMPLE","NO CUMPLE")</f>
        <v>NO CUMPLE</v>
      </c>
      <c r="AB1654" t="str">
        <v>POR TICKET</v>
      </c>
      <c r="AC1654" t="str">
        <f>TEXT(M1654,"mmmm")</f>
        <v>mayo</v>
      </c>
      <c r="AD1654" t="str">
        <f>TEXT(M1654,"yyyy")</f>
        <v>yyyy</v>
      </c>
      <c r="AE1654">
        <f>W1654*60*24</f>
        <v>90</v>
      </c>
      <c r="AF1654">
        <f>AE1654/60</f>
        <v>1.5</v>
      </c>
      <c r="AG1654">
        <f>AE1654/60</f>
        <v>1.5</v>
      </c>
      <c r="AH1654">
        <f>L1654-K1654</f>
        <v>3.4083333333328483</v>
      </c>
      <c r="AI1654">
        <f>AH1654*24*60</f>
        <v>4907.9999999993015</v>
      </c>
      <c r="AJ1654">
        <f>75728*X1654</f>
        <v>75728</v>
      </c>
    </row>
    <row r="1655" xml:space="preserve">
      <c r="A1655">
        <v>1305326</v>
      </c>
      <c r="B1655" t="str">
        <v>SOLICITUD</v>
      </c>
      <c r="C1655" t="str">
        <v>CERRADO</v>
      </c>
      <c r="D1655" t="str">
        <v>TIENDA</v>
      </c>
      <c r="E1655" t="str">
        <v>DESKTOP</v>
      </c>
      <c r="F1655" t="str">
        <v>DESKTOP</v>
      </c>
      <c r="G1655" t="str">
        <v>DESKTOP</v>
      </c>
      <c r="H1655" t="str" xml:space="preserve">
        <v xml:space="preserve">buen dia por favor me ayudan con el computador de serie MJ0ERL17 se encuentra ubicado en oficinas administrativas pasar a caja central_x000d_
AREA EN DONDE SE UBICA EL EQUIPO_x000d_
_x000d_
oficinas mover a caja central</v>
      </c>
      <c r="I1655"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Jhon Alexander Almache Giraldo_x000d_
4.	Usuario: oficina comercial._x000d_
5.	Actividad para realizar: El técnico deberá realizar el movimiento de computador de oficina comercial a la oficina de caja central serial: MJ0ERL17. Se solicita la vista de un técnico con conocimiento de la operación de Cencosud.</v>
      </c>
      <c r="J1655" t="str" xml:space="preserve">
        <v xml:space="preserve">Primero identifico el computador que hay que retirar de sitio para trasladar al sitio asignado; comienzo a desconectarlo y también desconecto sus _x000d_
componentes; entre ellos está el monitor; teclado; mouse y la cpu. Luego de realizar la desconexión traslado todo al sitio asignado que es la caja central; _x000d_
ya estando en el sitio acomodo todo y hago las respectivas conexiones de la cpu y sus componentes. Luego de realizar la conexión verifico que todo _x000d_
quedó funcionando correctamente y organizo todo para que quede estético.</v>
      </c>
      <c r="K1655">
        <v>45782.34583333333</v>
      </c>
      <c r="L1655">
        <v>45782.84375</v>
      </c>
      <c r="M1655">
        <v>45783</v>
      </c>
      <c r="N1655" t="str">
        <f>TEXT(M1655, "DDDD")</f>
        <v>martes</v>
      </c>
      <c r="O1655" t="str">
        <v>J013 JUMBO VALLE DEL LILI</v>
      </c>
      <c r="P1655" t="str">
        <v>CALI</v>
      </c>
      <c r="Q1655" t="str">
        <f>IF(ISBLANK(P1655),"0",(VLOOKUP(P1655,REGION,2,FALSE)))</f>
        <v>OCCIDENTE</v>
      </c>
      <c r="R1655" t="str">
        <v>MIchael Smit Villabon Trujillo</v>
      </c>
      <c r="S1655" t="e">
        <f>IF(ISBLANK(R1655),"0", VLOOKUP(R1655,PERSONAL,2,FALSE))</f>
        <v>#N/A</v>
      </c>
      <c r="T1655" t="str">
        <v>ALIADO</v>
      </c>
      <c r="U1655">
        <v>0.4583333333333333</v>
      </c>
      <c r="V1655">
        <v>0.5</v>
      </c>
      <c r="W1655">
        <f>V1655-U1655</f>
        <v>0.041666666666666685</v>
      </c>
      <c r="X1655">
        <v>1</v>
      </c>
      <c r="Y1655">
        <f>NETWORKDAYS(K1655,M1655)</f>
        <v>2</v>
      </c>
      <c r="Z1655" t="str">
        <f>IF(Y1655&lt;=2,"CUMPLE","NO CUMPLE")</f>
        <v>CUMPLE</v>
      </c>
      <c r="AB1655" t="str">
        <v>POR TICKET</v>
      </c>
      <c r="AC1655" t="str">
        <f>TEXT(M1655,"mmmm")</f>
        <v>mayo</v>
      </c>
      <c r="AD1655" t="str">
        <f>TEXT(M1655,"yyyy")</f>
        <v>yyyy</v>
      </c>
      <c r="AE1655">
        <f>W1655*60*24</f>
        <v>60.00000000000002</v>
      </c>
      <c r="AF1655">
        <f>AE1655/60</f>
        <v>1.0000000000000004</v>
      </c>
      <c r="AG1655">
        <f>AE1655/60</f>
        <v>1.0000000000000004</v>
      </c>
      <c r="AH1655">
        <f>L1655-K1655</f>
        <v>0.49791666666715173</v>
      </c>
      <c r="AI1655">
        <f>AH1655*24*60</f>
        <v>717.0000000006985</v>
      </c>
      <c r="AJ1655">
        <f>75728*X1655</f>
        <v>75728</v>
      </c>
    </row>
    <row r="1656" xml:space="preserve">
      <c r="A1656">
        <v>1303207</v>
      </c>
      <c r="B1656" t="str">
        <v>INCIDENTE</v>
      </c>
      <c r="C1656" t="str">
        <v>CERRADO</v>
      </c>
      <c r="D1656" t="str">
        <v>TIENDA</v>
      </c>
      <c r="E1656" t="str">
        <v>BALANZA</v>
      </c>
      <c r="F1656" t="str">
        <v>BALANZA</v>
      </c>
      <c r="G1656" t="str">
        <v>BALANZA</v>
      </c>
      <c r="H1656" t="str" xml:space="preserve">
        <v xml:space="preserve">buen dia; la balanza de pescaderia presenta fallas con el peso; me ayudan validando; por favor._x000d_
Indica la ubicacion de tu balanza en la tienda_x000d_
_x000d_
pescaderia</v>
      </c>
      <c r="I1656" t="str" xml:space="preserve">
        <v xml:space="preserve">Se requiere recurso técnico en tienda para validación de caso reportado._x000d_
_x000d_
Nombre de Líder Cencosud: Giovanna López_x000d_
Celular Líder Cencosud: 3174363709_x000d_
Serial: Balanza Pescadería Jumbo Chipichape._x000d_
Actividad a realizar: _x000d_
1. Verificar exactitud en pesos registrados por la balanza; de requerirse; realizar el reinicio de la energía por 10 minutos; asegurando que en la bandeja no se tengan pesos expuestos; encender y verificar pesos registrados con pesos exactos. _x000d_
2. De requerir acciones adicionales por desajuste en los pesos registrados; reportarlo por este medio para seguir el procedimiento de solicitud de Reparación.</v>
      </c>
      <c r="J1656" t="str" xml:space="preserve">
        <v xml:space="preserve">Solución: se procede a realizar la respectiva revisión a la balanza; se consigue una escalera; se apaga del botón de encendido; se desconecta de la _x000d_
corriente; se vuelve a encender después de 10 minutos y queda funcionando correctamente.</v>
      </c>
      <c r="K1656">
        <v>45779.43541666667</v>
      </c>
      <c r="L1656">
        <v>45782.84305555555</v>
      </c>
      <c r="M1656">
        <v>45783</v>
      </c>
      <c r="N1656" t="str">
        <f>TEXT(M1656, "DDDD")</f>
        <v>martes</v>
      </c>
      <c r="O1656" t="str">
        <v>J031 JUMBO CALI CHIPICHAPE</v>
      </c>
      <c r="P1656" t="str">
        <v>CALI</v>
      </c>
      <c r="Q1656" t="str">
        <f>IF(ISBLANK(P1656),"0",(VLOOKUP(P1656,REGION,2,FALSE)))</f>
        <v>OCCIDENTE</v>
      </c>
      <c r="R1656" t="str">
        <v>MIchael Smit Villabon Trujillo</v>
      </c>
      <c r="S1656" t="e">
        <f>IF(ISBLANK(R1656),"0", VLOOKUP(R1656,PERSONAL,2,FALSE))</f>
        <v>#N/A</v>
      </c>
      <c r="T1656" t="str">
        <v>ALIADO</v>
      </c>
      <c r="U1656">
        <v>0.5</v>
      </c>
      <c r="V1656">
        <v>0.5277777777777778</v>
      </c>
      <c r="W1656">
        <f>V1656-U1656</f>
        <v>0.02777777777777779</v>
      </c>
      <c r="X1656">
        <v>1</v>
      </c>
      <c r="Y1656">
        <f>NETWORKDAYS(K1656,M1656)</f>
        <v>3</v>
      </c>
      <c r="Z1656" t="str">
        <f>IF(Y1656&lt;=2,"CUMPLE","NO CUMPLE")</f>
        <v>NO CUMPLE</v>
      </c>
      <c r="AB1656" t="str">
        <v>POR TICKET</v>
      </c>
      <c r="AC1656" t="str">
        <f>TEXT(M1656,"mmmm")</f>
        <v>mayo</v>
      </c>
      <c r="AD1656" t="str">
        <f>TEXT(M1656,"yyyy")</f>
        <v>yyyy</v>
      </c>
      <c r="AE1656">
        <f>W1656*60*24</f>
        <v>40.000000000000014</v>
      </c>
      <c r="AF1656">
        <f>AE1656/60</f>
        <v>0.6666666666666669</v>
      </c>
      <c r="AG1656">
        <f>AE1656/60</f>
        <v>0.6666666666666669</v>
      </c>
      <c r="AH1656">
        <f>L1656-K1656</f>
        <v>3.40763888888614</v>
      </c>
      <c r="AI1656">
        <f>AH1656*24*60</f>
        <v>4906.999999996042</v>
      </c>
      <c r="AJ1656">
        <f>75728*X1656</f>
        <v>75728</v>
      </c>
    </row>
    <row r="1657" xml:space="preserve">
      <c r="A1657">
        <v>1305268</v>
      </c>
      <c r="B1657" t="str">
        <v>SOLICITUD</v>
      </c>
      <c r="C1657" t="str">
        <v>CERRADO</v>
      </c>
      <c r="D1657" t="str">
        <v>TIENDA</v>
      </c>
      <c r="E1657" t="str">
        <v>PDT</v>
      </c>
      <c r="F1657" t="str">
        <v>PDT</v>
      </c>
      <c r="G1657" t="str">
        <v>PDT</v>
      </c>
      <c r="H1657" t="str" xml:space="preserve">
        <v xml:space="preserve">Buen dia por favor me ayudan con el escaner de cajas de serie 21178b0552 marca HONEYWEL para revisar ya que no funciona; no permite ingresar al sistema y se necesita para realizar encuestas_x000d_
AREA EN DONDE SE UBICA EL EQUIPO_x000d_
_x000d_
caja central</v>
      </c>
      <c r="I1657"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Jhon Alexander Almache Giraldo_x000d_
4.	Usuario: caja central._x000d_
5.	Actividad para realizar: El técnico deberá realizar la validación de la pdt ya que no quiere conectar con la red de Cencosud; por lo tanto; se debe actualizar según el manual Provisioning Eda51 V2.3; el cual se adjunta e la llamada; el técnico deberá llevar memoria micro SD en caso de ser necesario actualizar el firmware .  Se solicita la vista de un técnico con conocimiento de la operación de Cencosud.</v>
      </c>
      <c r="J1657" t="str" xml:space="preserve">
        <v xml:space="preserve">Identifico el problema de la PDT la cual está sin red; por lo que realizó la configuración para que la red cswlan12 quede conectada a la PDT. Ya luego de _x000d_
conectarla a la guardo la configuración y dejo la PDT con la red funcionando correctamente._x000d_
</v>
      </c>
      <c r="K1657">
        <v>45782.34652777778</v>
      </c>
      <c r="L1657">
        <v>45782.84375</v>
      </c>
      <c r="M1657">
        <v>45783</v>
      </c>
      <c r="N1657" t="str">
        <f>TEXT(M1657, "DDDD")</f>
        <v>martes</v>
      </c>
      <c r="O1657" t="str">
        <v>J013 JUMBO VALLE DEL LILI</v>
      </c>
      <c r="P1657" t="str">
        <v>CALI</v>
      </c>
      <c r="Q1657" t="str">
        <f>IF(ISBLANK(P1657),"0",(VLOOKUP(P1657,REGION,2,FALSE)))</f>
        <v>OCCIDENTE</v>
      </c>
      <c r="R1657" t="str">
        <v>MIchael Smit Villabon Trujillo</v>
      </c>
      <c r="S1657" t="e">
        <f>IF(ISBLANK(R1657),"0", VLOOKUP(R1657,PERSONAL,2,FALSE))</f>
        <v>#N/A</v>
      </c>
      <c r="T1657" t="str">
        <v>ALIADO</v>
      </c>
      <c r="U1657">
        <v>0.5256944444444445</v>
      </c>
      <c r="V1657">
        <v>0.5881944444444445</v>
      </c>
      <c r="W1657">
        <f>V1657-U1657</f>
        <v>0.0625</v>
      </c>
      <c r="X1657">
        <v>1</v>
      </c>
      <c r="Y1657">
        <f>NETWORKDAYS(K1657,M1657)</f>
        <v>2</v>
      </c>
      <c r="Z1657" t="str">
        <f>IF(Y1657&lt;=2,"CUMPLE","NO CUMPLE")</f>
        <v>CUMPLE</v>
      </c>
      <c r="AB1657" t="str">
        <v>POR TICKET</v>
      </c>
      <c r="AC1657" t="str">
        <f>TEXT(M1657,"mmmm")</f>
        <v>mayo</v>
      </c>
      <c r="AD1657" t="str">
        <f>TEXT(M1657,"yyyy")</f>
        <v>yyyy</v>
      </c>
      <c r="AE1657">
        <f>W1657*60*24</f>
        <v>90</v>
      </c>
      <c r="AF1657">
        <f>AE1657/60</f>
        <v>1.5</v>
      </c>
      <c r="AG1657">
        <f>AE1657/60</f>
        <v>1.5</v>
      </c>
      <c r="AH1657">
        <f>L1657-K1657</f>
        <v>0.49722222222044365</v>
      </c>
      <c r="AI1657">
        <f>AH1657*24*60</f>
        <v>715.9999999974389</v>
      </c>
      <c r="AJ1657">
        <f>75728*X1657</f>
        <v>75728</v>
      </c>
    </row>
    <row r="1658" xml:space="preserve">
      <c r="A1658">
        <v>1301777</v>
      </c>
      <c r="B1658" t="str">
        <v>SOLICITUD</v>
      </c>
      <c r="C1658" t="str">
        <v>CERRADO</v>
      </c>
      <c r="D1658" t="str">
        <v>TIENDA</v>
      </c>
      <c r="E1658" t="str">
        <v>POS</v>
      </c>
      <c r="F1658" t="str">
        <v>POS</v>
      </c>
      <c r="G1658" t="str">
        <v>POS</v>
      </c>
      <c r="H1658" t="str" xml:space="preserve">
        <v xml:space="preserve">pos 14 presenta en el reporte como defectusoa; es para revisar que problema tiene. pos 14 lineal de cajas jumbo popayan_x000d_
numero de caja pos_x000d_
_x000d_
14</v>
      </c>
      <c r="I1658" t="str" xml:space="preserve">
        <v xml:space="preserve">Nombre de Líder Cencosud: stharlyn zuleta_x000d_
Celular Líder Cencosud: 3176578750_x000d_
Serial: pos 14 lineal de cajas_x000d_
Actividad a realizar: hacer verificacion de pos ya que constantemente aparece defectuosa el sistema; ya se reviso en el servidor y tambien se verifico la pos. se necesita llamar a soporte redes para verificar la velocidad del puerto; configuracion y si presenta algun daño en el punto de red para solicitar reparacion donde se debe tomar fotos.</v>
      </c>
      <c r="J1658" t="str">
        <v>1301777: se realiza revisión de punto de red de la POS 14 de la linea de cajas la cual presenta falla de conectividad; se procede a cambiar la posición del punto conectándolo en otro puerto del switch y se informa a soporte par realizar la configuración; posteriormente se realizan pruebas con la jefe de cajas quedando solucionado el problema.</v>
      </c>
      <c r="K1658">
        <v>45779.3375</v>
      </c>
      <c r="L1658">
        <v>45783.36319444444</v>
      </c>
      <c r="M1658">
        <v>45783</v>
      </c>
      <c r="N1658" t="str">
        <f>TEXT(M1658, "DDDD")</f>
        <v>martes</v>
      </c>
      <c r="O1658" t="str">
        <v>J036 JUMBO POPAYAN CAMPANARIO</v>
      </c>
      <c r="P1658" t="str">
        <v>POPAYAN</v>
      </c>
      <c r="Q1658" t="str">
        <f>IF(ISBLANK(P1658),"0",(VLOOKUP(P1658,REGION,2,FALSE)))</f>
        <v>OCCIDENTE</v>
      </c>
      <c r="R1658" t="str">
        <v>Cristian Andres Llantén Dulce</v>
      </c>
      <c r="S1658" t="e">
        <f>IF(ISBLANK(#REF!),"0", VLOOKUP(#REF!,PERSONAL,2,FALSE))</f>
        <v>#REF!</v>
      </c>
      <c r="T1658" t="str">
        <v>CFS</v>
      </c>
      <c r="U1658">
        <v>0.375</v>
      </c>
      <c r="V1658">
        <v>0.4583333333333333</v>
      </c>
      <c r="W1658">
        <f>V1658-U1658</f>
        <v>0.08333333333333331</v>
      </c>
      <c r="X1658">
        <v>1</v>
      </c>
      <c r="Y1658">
        <f>NETWORKDAYS(K1658,M1658)</f>
        <v>3</v>
      </c>
      <c r="Z1658" t="str">
        <f>IF(Y1658&lt;=2,"CUMPLE","NO CUMPLE")</f>
        <v>NO CUMPLE</v>
      </c>
      <c r="AB1658" t="str">
        <v>POR TICKET</v>
      </c>
      <c r="AC1658" t="str">
        <f>TEXT(M1658,"mmmm")</f>
        <v>mayo</v>
      </c>
      <c r="AD1658" t="str">
        <f>TEXT(M1658,"yyyy")</f>
        <v>yyyy</v>
      </c>
      <c r="AE1658">
        <f>W1658*60*24</f>
        <v>119.99999999999997</v>
      </c>
      <c r="AF1658">
        <f>AE1658/60</f>
        <v>1.9999999999999996</v>
      </c>
      <c r="AG1658">
        <f>AE1658/60</f>
        <v>1.9999999999999996</v>
      </c>
      <c r="AH1658">
        <f>L1658-K1658</f>
        <v>4.025694444440887</v>
      </c>
      <c r="AI1658">
        <f>AH1658*24*60</f>
        <v>5796.999999994878</v>
      </c>
      <c r="AJ1658">
        <f>75728*X1658</f>
        <v>75728</v>
      </c>
    </row>
    <row r="1659" xml:space="preserve">
      <c r="A1659">
        <v>1309576</v>
      </c>
      <c r="B1659" t="str">
        <v>INCIDENTE</v>
      </c>
      <c r="C1659" t="str">
        <v>CERRADO</v>
      </c>
      <c r="D1659" t="str">
        <v>TIENDA</v>
      </c>
      <c r="E1659" t="str">
        <v>PDT</v>
      </c>
      <c r="F1659" t="str">
        <v>PDT</v>
      </c>
      <c r="G1659" t="str">
        <v>PDT</v>
      </c>
      <c r="H1659" t="str" xml:space="preserve">
        <v xml:space="preserve">la función de F10 de la PDA no permite el ingreso o no selecciona la opción_x000d_
Sección de la tienda en donde se ubica la PDT o usuario_x000d_
_x000d_
jumbo Popayán 36</v>
      </c>
      <c r="I1659" t="str" xml:space="preserve">
        <v xml:space="preserve">la función de F10 de la PDA no permite el ingreso o no selecciona la opción_x000d_
Sección de la tienda en donde se ubica la PDT o usuario_x000d_
_x000d_
jumbo Popayán 36</v>
      </c>
      <c r="J1659" t="str">
        <v>1309576: La PDA del area de ventas presenta falla de configuración en la interfaz ; se procede a formatear la pda y se realiza la instalación de todos los apk necesarios para su funcionamiento; se configura y se anexan los usuarios para realizar las pruebas pertinentes; quedando correcto su funcionamiento</v>
      </c>
      <c r="K1659">
        <v>45783.41875</v>
      </c>
      <c r="L1659">
        <v>45783.36319444444</v>
      </c>
      <c r="M1659">
        <v>45783</v>
      </c>
      <c r="N1659" t="str">
        <f>TEXT(M1659, "DDDD")</f>
        <v>martes</v>
      </c>
      <c r="O1659" t="str">
        <v>J036 JUMBO POPAYAN CAMPANARIO</v>
      </c>
      <c r="P1659" t="str">
        <v>POPAYAN</v>
      </c>
      <c r="Q1659" t="str">
        <f>IF(ISBLANK(P1659),"0",(VLOOKUP(P1659,REGION,2,FALSE)))</f>
        <v>OCCIDENTE</v>
      </c>
      <c r="R1659" t="str">
        <v>Cristian Andres Llantén Dulce</v>
      </c>
      <c r="S1659" t="e">
        <f>IF(ISBLANK(#REF!),"0", VLOOKUP(#REF!,PERSONAL,2,FALSE))</f>
        <v>#REF!</v>
      </c>
      <c r="T1659" t="str">
        <v>CFS</v>
      </c>
      <c r="U1659">
        <v>0.4583333333333333</v>
      </c>
      <c r="V1659">
        <v>0.5416666666666666</v>
      </c>
      <c r="W1659">
        <f>V1659-U1659</f>
        <v>0.08333333333333331</v>
      </c>
      <c r="X1659">
        <v>1</v>
      </c>
      <c r="Y1659">
        <f>NETWORKDAYS(K1659,M1659)</f>
        <v>1</v>
      </c>
      <c r="Z1659" t="str">
        <f>IF(Y1659&lt;=2,"CUMPLE","NO CUMPLE")</f>
        <v>CUMPLE</v>
      </c>
      <c r="AB1659" t="str">
        <v>POR TICKET</v>
      </c>
      <c r="AC1659" t="str">
        <f>TEXT(M1659,"mmmm")</f>
        <v>mayo</v>
      </c>
      <c r="AD1659" t="str">
        <f>TEXT(M1659,"yyyy")</f>
        <v>yyyy</v>
      </c>
      <c r="AE1659">
        <f>W1659*60*24</f>
        <v>119.99999999999997</v>
      </c>
      <c r="AF1659">
        <f>AE1659/60</f>
        <v>1.9999999999999996</v>
      </c>
      <c r="AG1659">
        <f>AE1659/60</f>
        <v>1.9999999999999996</v>
      </c>
      <c r="AH1659">
        <f>L1659-K1659</f>
        <v>-0.055555555554747116</v>
      </c>
      <c r="AI1659">
        <f>AH1659*24*60</f>
        <v>-79.99999999883585</v>
      </c>
      <c r="AJ1659">
        <f>75728*X1659</f>
        <v>75728</v>
      </c>
    </row>
    <row r="1660" xml:space="preserve">
      <c r="A1660">
        <v>1307548</v>
      </c>
      <c r="B1660" t="str">
        <v>SOLICITUD</v>
      </c>
      <c r="C1660" t="str">
        <v>CERRADO</v>
      </c>
      <c r="D1660" t="str">
        <v>TIENDA</v>
      </c>
      <c r="E1660" t="str">
        <v>DESKTOP</v>
      </c>
      <c r="F1660" t="str">
        <v>DESKTOP</v>
      </c>
      <c r="G1660" t="str">
        <v>DESKTOP</v>
      </c>
      <c r="H1660" t="str" xml:space="preserve">
        <v xml:space="preserve">Cordial Saludo; De su gestión con la revisión del computador del subgerente Cristian Quiñonez el cual presenta fallas de inicio se pone una pantalla azul que indica que debe reiniciarse y reinstalar windows; se procede con el reinicio pero queda igual._x000d_
Indicar la ubicación del computador en la tienda o sede_x000d_
_x000d_
Oficina Comercial</v>
      </c>
      <c r="I1660" t="str" xml:space="preserve">
        <v xml:space="preserve">Nombre de Líder Cencosud: stharlyn zuleta_x000d_
Celular Líder Cencosud: 3176578750_x000d_
Serial: computador subgerente cristian quiñonez_x000d_
Actividad a realizar: se requiere realizar el formateo del computador de la asistente de direccion ya que se le instalo el windos 11 y esta presentando error en el S.O mostrando constantemente pantalla azul.  Se requiere que el tecnico lleva la imagen de windows 10; hirens boot; paquete de office y una memoria usb para guardar toda la informacion importante del usuario. Tener en cuenta que se va a cambiar de w11 a w10 que es mas estable y no presenta errores.</v>
      </c>
      <c r="J1660" t="str">
        <v>1307548 : El equipo de subgerente presenta problemas con el inicio del sistema operativo; se procede a cambiar el Windows por la versión estable de Windows 10; se realizan las configuraciones de office y se sube el equipo al dominio; se restaura toda la información del equipo y se configura impresora; se realiza la verificación quedando correcto el servicio.</v>
      </c>
      <c r="K1660">
        <v>45782.584027777775</v>
      </c>
      <c r="L1660">
        <v>45783.36319444444</v>
      </c>
      <c r="M1660">
        <v>45783</v>
      </c>
      <c r="N1660" t="str">
        <f>TEXT(M1660, "DDDD")</f>
        <v>martes</v>
      </c>
      <c r="O1660" t="str">
        <v>J036 JUMBO POPAYAN CAMPANARIO</v>
      </c>
      <c r="P1660" t="str">
        <v>POPAYAN</v>
      </c>
      <c r="Q1660" t="str">
        <f>IF(ISBLANK(P1660),"0",(VLOOKUP(P1660,REGION,2,FALSE)))</f>
        <v>OCCIDENTE</v>
      </c>
      <c r="R1660" t="str">
        <v>Cristian Andres Llantén Dulce</v>
      </c>
      <c r="S1660" t="e">
        <f>IF(ISBLANK(#REF!),"0", VLOOKUP(#REF!,PERSONAL,2,FALSE))</f>
        <v>#REF!</v>
      </c>
      <c r="T1660" t="str">
        <v>CFS</v>
      </c>
      <c r="U1660">
        <v>0.5416666666666666</v>
      </c>
      <c r="V1660">
        <v>0.75</v>
      </c>
      <c r="W1660">
        <f>V1660-U1660</f>
        <v>0.20833333333333337</v>
      </c>
      <c r="X1660">
        <v>2</v>
      </c>
      <c r="Y1660">
        <f>NETWORKDAYS(K1660,M1660)</f>
        <v>2</v>
      </c>
      <c r="Z1660" t="str">
        <f>IF(Y1660&lt;=2,"CUMPLE","NO CUMPLE")</f>
        <v>CUMPLE</v>
      </c>
      <c r="AB1660" t="str">
        <v>POR TICKET</v>
      </c>
      <c r="AC1660" t="str">
        <f>TEXT(M1660,"mmmm")</f>
        <v>mayo</v>
      </c>
      <c r="AD1660" t="str">
        <f>TEXT(M1660,"yyyy")</f>
        <v>yyyy</v>
      </c>
      <c r="AE1660">
        <f>W1660*60*24</f>
        <v>300.00000000000006</v>
      </c>
      <c r="AF1660">
        <f>AE1660/60</f>
        <v>5.000000000000001</v>
      </c>
      <c r="AG1660">
        <f>AE1660/60</f>
        <v>5.000000000000001</v>
      </c>
      <c r="AH1660">
        <f>L1660-K1660</f>
        <v>0.7791666666671517</v>
      </c>
      <c r="AI1660">
        <f>AH1660*24*60</f>
        <v>1122.0000000006985</v>
      </c>
      <c r="AJ1660">
        <f>75728*X1660</f>
        <v>151456</v>
      </c>
    </row>
    <row r="1661" xml:space="preserve">
      <c r="A1661">
        <v>1295014</v>
      </c>
      <c r="B1661" t="str">
        <v>SOLICITUD</v>
      </c>
      <c r="C1661" t="str">
        <v>CERRADO</v>
      </c>
      <c r="D1661" t="str">
        <v>TIENDA</v>
      </c>
      <c r="E1661" t="str">
        <v>SERVER POS</v>
      </c>
      <c r="F1661" t="str">
        <v>SERVER POS</v>
      </c>
      <c r="G1661" t="str">
        <v>SERVER POS</v>
      </c>
      <c r="H1661" t="str">
        <v>Solicito dar de baja el servidor antiguo ubicado en la tienda Jumbo San Silvestre Este equipo ya fue reemplazado y continúa registrado en el inventario; lo cual puede generar inconsistencias. Agradezco realizar la baja correspondiente para mantener la información actualizada. Prioridad: Media Tienda: Jumbo San Silvestre Observación: Servidor reemplazado; pendiente dar de baja en sistema</v>
      </c>
      <c r="I1661" t="str">
        <v>Solicito dar de baja el servidor antiguo ubicado en la tienda Jumbo San Silvestre Este equipo ya fue reemplazado y continúa registrado en el inventario; lo cual puede generar inconsistencias. Agradezco realizar la baja correspondiente para mantener la información actualizada. Prioridad: Media Tienda: Jumbo San Silvestre Observación: Servidor reemplazado; pendiente dar de baja en sistema</v>
      </c>
      <c r="J1661" t="str">
        <v>SE REALIZA DESCONEXIÓN; DESMONTAJE Y EMBALAJE DE SERVIDOR LENOVO ANTIGUO TPLINUX DEL RACK DEL GABIENTE 1 ADMIN DEL CUARTO DE COMUNICACIONES; SE GUARDA EN CUARTO DE SISTEMAS CON EVIDENCIAS ENVIADAS DEL EMBALAJE."</v>
      </c>
      <c r="K1661">
        <v>45782.4125</v>
      </c>
      <c r="L1661">
        <v>45783.40416666667</v>
      </c>
      <c r="M1661">
        <v>45783</v>
      </c>
      <c r="N1661" t="str">
        <f>TEXT(M1661, "DDDD")</f>
        <v>martes</v>
      </c>
      <c r="O1661" t="str" xml:space="preserve">
        <v xml:space="preserve">J126 JUMBO SAN SILVESTRE_x000d_
_x000d_
</v>
      </c>
      <c r="P1661" t="str">
        <v>BARRANCABERMEJA</v>
      </c>
      <c r="Q1661" t="str">
        <f>IF(ISBLANK(P1661),"0",(VLOOKUP(P1661,REGION,2,FALSE)))</f>
        <v>ORIENTE</v>
      </c>
      <c r="R1661" t="str">
        <v>Luis Carlos Rojas Acosta</v>
      </c>
      <c r="S1661" t="e">
        <f>IF(ISBLANK(#REF!),"0", VLOOKUP(#REF!,PERSONAL,2,FALSE))</f>
        <v>#REF!</v>
      </c>
      <c r="T1661" t="str">
        <v>DIRECTO</v>
      </c>
      <c r="U1661">
        <v>0.5833333333333334</v>
      </c>
      <c r="V1661">
        <v>0.625</v>
      </c>
      <c r="W1661">
        <f>V1661-U1661</f>
        <v>0.04166666666666663</v>
      </c>
      <c r="X1661">
        <v>1</v>
      </c>
      <c r="Y1661">
        <f>NETWORKDAYS(K1661,M1661)</f>
        <v>2</v>
      </c>
      <c r="Z1661" t="str">
        <f>IF(Y1661&lt;=2,"CUMPLE","NO CUMPLE")</f>
        <v>CUMPLE</v>
      </c>
      <c r="AB1661" t="str">
        <v>POR TICKET</v>
      </c>
      <c r="AC1661" t="str">
        <f>TEXT(M1661,"mmmm")</f>
        <v>mayo</v>
      </c>
      <c r="AD1661" t="str">
        <f>TEXT(M1661,"yyyy")</f>
        <v>yyyy</v>
      </c>
      <c r="AE1661">
        <f>W1661*60*24</f>
        <v>59.99999999999994</v>
      </c>
      <c r="AF1661">
        <f>AE1661/60</f>
        <v>0.999999999999999</v>
      </c>
      <c r="AG1661">
        <f>AE1661/60</f>
        <v>0.999999999999999</v>
      </c>
      <c r="AH1661">
        <f>L1661-K1661</f>
        <v>0.9916666666686069</v>
      </c>
      <c r="AI1661">
        <f>AH1661*24*60</f>
        <v>1428.000000002794</v>
      </c>
      <c r="AJ1661">
        <f>75728*X1661</f>
        <v>75728</v>
      </c>
    </row>
    <row r="1662" xml:space="preserve">
      <c r="A1662">
        <v>1305142</v>
      </c>
      <c r="B1662" t="str">
        <v>INCIDENTE</v>
      </c>
      <c r="C1662" t="str">
        <v>ABIERTO</v>
      </c>
      <c r="D1662" t="str">
        <v>TIENDA</v>
      </c>
      <c r="E1662" t="str">
        <v>BALANZA</v>
      </c>
      <c r="F1662" t="str">
        <v>BALANZA</v>
      </c>
      <c r="G1662" t="str">
        <v>BALANZA</v>
      </c>
      <c r="H1662" t="str" xml:space="preserve">
        <v xml:space="preserve">Número Caso: 1305142_x000d_
Dirección: Carrera 19 # 59 - 19 Centro Comercial San Silvestre; local 101 A; Barrancabermeja; Santander_x000d_
Ciudad: Barrancabermeja; Santander_x000d_
Usuario: Nayibe Salas_x000d_
Responsable Soporte: Andres Bornachera \ Isit_x000d_
Celular: 3174370321_x000d_
Serial: Todas las balanzas Mettler Toledo_x000d_
Actividad a realizar: realizar mantenimientos preventivos de todas las balanzas mettler toledo ubicadas en el área de carnes; pescadería; platos preparados; charcutería; panadería._x000d_
                                          Si presenta alguna otra novedad y se puede dar solución en sitio proceder.</v>
      </c>
      <c r="I1662" t="str" xml:space="preserve">
        <v xml:space="preserve">Buenas tardes Solicito mantenimiento preventivo de la balanza de pescadería._x000d_
Indica la ubicacion de tu balanza en la tienda_x000d_
_x000d_
PESCADERÍA</v>
      </c>
      <c r="J1662" t="str">
        <v>SE REALIZA MANTENIMIENTO PREVENTIVO Y REVISION DE BALANZAS METTLER TOLEDO Y SE ENCUENTRAN LAS SIGUIENTES NOVEDADES:                                                                                                                                                                                                       * BALANZA PESCADERIA SERIAL: C210658454 IMPRESION DE ETIQUETA CON LINEAS; SE ENCUENTRA DESGASTE EN CABEZAL DE IMPRESION. SE SOLICITA CAMBIO DE CABEZAL Y BUS DE DATOS. ADICIONAL LA PIEZA DONDE VA PUESTO EL ROLLO DE PAPEL; LA BASE SE ENCUENTRA PARTIDA TAMBIÉN SE SOLICITA CAMBIO DE LA MISMA.                                                                                                     * BALANZA LABORATORIO CARNES SERIAL: C209619370 SE EVIDENCIA FALLA CON PIÑONERIA EN EL RESIDUO AL MOMENTO DE ENVIAR IMPRESION DE ETIQUETA; QUEDA DANDO VUELTAS Y NO TOMA EL PAPEL; SE PROBARON DIFERENTES ROLLOS PERO LA NOVEDAD PERSISTE CON CUALQUIER.                                                                                                                                                      * BALANZA COLGANTE CARNES SERIAL: 210664951 IMPRESION DE ETIQUETA CON LÍNEAS; SE ENCUENTRA DESGASTE EN CABEZAL DE IMPRESION. SE SOLICITA CAMBIO DE CABEZAL Y BUS DE DATOS.                                                                                        * BALANZA DE CARNES (2) PRESENTA PROBLEMAS DE CORRIENTE; SE APAGA AL MOVIMIENTO Y SE TIENE COMO NOVEDAD QUE LA BALANZA FUE MOVIDA DEBIDO A UN CAMBIO EN LA BASE DONDE SE ENCUENTRA COLGADA; DICHO MOVIMIENTO FUE REALIZADO POR PARTE DEL ÁREA DE MANTENIMIENTO DE LA TIENDA.</v>
      </c>
      <c r="K1662">
        <v>45783.595138888886</v>
      </c>
      <c r="L1662">
        <v>45783.6375</v>
      </c>
      <c r="M1662">
        <v>45783</v>
      </c>
      <c r="N1662" t="str">
        <f>TEXT(M1662, "DDDD")</f>
        <v>martes</v>
      </c>
      <c r="O1662" t="str" xml:space="preserve">
        <v xml:space="preserve">J126 JUMBO SAN SILVESTRE_x000d_
_x000d_
</v>
      </c>
      <c r="P1662" t="str">
        <v>BARRANCABERMEJA</v>
      </c>
      <c r="Q1662" t="str">
        <f>IF(ISBLANK(P1662),"0",(VLOOKUP(P1662,REGION,2,FALSE)))</f>
        <v>ORIENTE</v>
      </c>
      <c r="R1662" t="str">
        <v>Luis Carlos Rojas Acosta</v>
      </c>
      <c r="S1662" t="e">
        <f>IF(ISBLANK(#REF!),"0", VLOOKUP(#REF!,PERSONAL,2,FALSE))</f>
        <v>#REF!</v>
      </c>
      <c r="T1662" t="str">
        <v>DIRECTO</v>
      </c>
      <c r="U1662">
        <v>0.6458333333333334</v>
      </c>
      <c r="V1662">
        <v>0.75</v>
      </c>
      <c r="W1662">
        <f>V1662-U1662</f>
        <v>0.10416666666666663</v>
      </c>
      <c r="X1662">
        <v>1</v>
      </c>
      <c r="Y1662">
        <f>NETWORKDAYS(K1662,M1662)</f>
        <v>1</v>
      </c>
      <c r="Z1662" t="str">
        <f>IF(Y1662&lt;=2,"CUMPLE","NO CUMPLE")</f>
        <v>CUMPLE</v>
      </c>
      <c r="AB1662" t="str">
        <v>POR TICKET</v>
      </c>
      <c r="AC1662" t="str">
        <f>TEXT(M1662,"mmmm")</f>
        <v>mayo</v>
      </c>
      <c r="AD1662" t="str">
        <f>TEXT(M1662,"yyyy")</f>
        <v>yyyy</v>
      </c>
      <c r="AE1662">
        <f>W1662*60*24</f>
        <v>149.99999999999994</v>
      </c>
      <c r="AF1662">
        <f>AE1662/60</f>
        <v>2.499999999999999</v>
      </c>
      <c r="AG1662">
        <f>AE1662/60</f>
        <v>2.499999999999999</v>
      </c>
      <c r="AH1662">
        <f>L1662-K1662</f>
        <v>0.04236111111094942</v>
      </c>
      <c r="AI1662">
        <f>AH1662*24*60</f>
        <v>60.99999999976717</v>
      </c>
      <c r="AJ1662">
        <f>75728*X1662</f>
        <v>75728</v>
      </c>
    </row>
    <row r="1663" xml:space="preserve">
      <c r="A1663">
        <v>1304290</v>
      </c>
      <c r="B1663" t="str">
        <v>SOLICITUD</v>
      </c>
      <c r="C1663" t="str">
        <v>CERRADO</v>
      </c>
      <c r="D1663" t="str">
        <v>TIENDA</v>
      </c>
      <c r="E1663" t="str">
        <v>INVENTARIO</v>
      </c>
      <c r="F1663" t="str">
        <v>INVENTARIO</v>
      </c>
      <c r="G1663" t="str">
        <v>INVENTARIO</v>
      </c>
      <c r="H1663" t="str">
        <v>Buenos días. por favor me colaboran con la autorizacion de este ticket para que el personal de isit visite la tienda y realice la destrucción de los siguientes activos adjuntos a esta solicitud en formato Excel y el acta de baja en pdf. Gracias.</v>
      </c>
      <c r="I1663"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oficina sistemas_x000d_
4.	Usuario: Edwin Bolaños_x000d_
5.	Actividad para realizar: El técnico deberá realizar la validación de los activos ubicados en la oficina de sistemas y deberá realizar la destrucción con la supervisión de seguridad; en el ticket se adjunta la información de los activos y también se adjunta el acta en pdf para que seguridad tienda permita dicha destrucción. Se solicita la vista de un técnico con conocimiento de la operación de Cencosud._x000d_
</v>
      </c>
      <c r="J1663" t="str" xml:space="preserve">
        <v xml:space="preserve">Solución del ticket número 1304290_x000d_
Primero verifico la lista de activos los cuales están ubicados en la sala de sistemas; luego de verificar cada uno y su respectivo serial con la autorización de seguridad procedo con la destrucción de los activos y los llevo a su respectivo punto de recolección.</v>
      </c>
      <c r="K1663">
        <v>45779.44861111111</v>
      </c>
      <c r="L1663">
        <v>45782.86736111111</v>
      </c>
      <c r="M1663">
        <v>45783</v>
      </c>
      <c r="N1663" t="str">
        <f>TEXT(M1663, "DDDD")</f>
        <v>martes</v>
      </c>
      <c r="O1663" t="str">
        <v>J013 JUMBO VALLE DEL LILI</v>
      </c>
      <c r="P1663" t="str">
        <v>CALI</v>
      </c>
      <c r="Q1663" t="str">
        <f>IF(ISBLANK(P1663),"0",(VLOOKUP(P1663,REGION,2,FALSE)))</f>
        <v>OCCIDENTE</v>
      </c>
      <c r="R1663" t="str">
        <v>MIchael Smit Villabon Trujillo</v>
      </c>
      <c r="S1663" t="e">
        <f>IF(ISBLANK(R1663),"0", VLOOKUP(R1663,PERSONAL,2,FALSE))</f>
        <v>#N/A</v>
      </c>
      <c r="T1663" t="str">
        <v>ALIADO</v>
      </c>
      <c r="U1663">
        <v>0.5833333333333334</v>
      </c>
      <c r="V1663">
        <v>0.6909722222222222</v>
      </c>
      <c r="W1663">
        <f>V1663-U1663</f>
        <v>0.10763888888888884</v>
      </c>
      <c r="X1663">
        <v>1</v>
      </c>
      <c r="Y1663">
        <f>NETWORKDAYS(K1663,M1663)</f>
        <v>3</v>
      </c>
      <c r="Z1663" t="str">
        <f>IF(Y1663&lt;=2,"CUMPLE","NO CUMPLE")</f>
        <v>NO CUMPLE</v>
      </c>
      <c r="AB1663" t="str">
        <v>POR TICKET</v>
      </c>
      <c r="AC1663" t="str">
        <f>TEXT(M1663,"mmmm")</f>
        <v>mayo</v>
      </c>
      <c r="AD1663" t="str">
        <f>TEXT(M1663,"yyyy")</f>
        <v>yyyy</v>
      </c>
      <c r="AE1663">
        <f>W1663*60*24</f>
        <v>154.99999999999994</v>
      </c>
      <c r="AF1663">
        <f>AE1663/60</f>
        <v>2.5833333333333326</v>
      </c>
      <c r="AG1663">
        <f>AE1663/60</f>
        <v>2.5833333333333326</v>
      </c>
      <c r="AH1663">
        <f>L1663-K1663</f>
        <v>3.4187499999970896</v>
      </c>
      <c r="AI1663">
        <f>AH1663*24*60</f>
        <v>4922.999999995809</v>
      </c>
      <c r="AJ1663">
        <f>75728*X1663</f>
        <v>75728</v>
      </c>
    </row>
    <row r="1664" xml:space="preserve">
      <c r="A1664">
        <v>1310893</v>
      </c>
      <c r="B1664" t="str">
        <v>INCIDENTE</v>
      </c>
      <c r="C1664" t="str">
        <v>ABIERTO</v>
      </c>
      <c r="D1664" t="str">
        <v>TIENDA</v>
      </c>
      <c r="E1664" t="str">
        <v>POS</v>
      </c>
      <c r="F1664" t="str">
        <v>POS</v>
      </c>
      <c r="G1664" t="str">
        <v>POS</v>
      </c>
      <c r="H1664" t="str" xml:space="preserve">
        <v xml:space="preserve">Buenas tardes. Me podrían ayudar en la pos 6 esta apagada y no quiere prender. el cajero esta que sale de turno. tienda 40_x000d_
Numero de caja_x000d_
_x000d_
6</v>
      </c>
      <c r="I1664" t="str" xml:space="preserve">
        <v xml:space="preserve">Buenas tardes_x000d_
revisar POS 6 ya que no enciende se solicita de manera urgente para validar_x000d_
Número Caso:1310893_x000d_
Dirección: Centro Comercial Suchiimma _x000d_
Tienda: metro Riohacha_x000d_
Ciudad:Riohacha La Guajira _x000d_
Usuario: Laila Suarez_x000d_
Responsable Soporte:  Wilson Romero_x000d_
Celular: 3176390738_x000d_
Serial: 20-63670741_x000d_
POS 6_x000d_
Actividad a realizar:  Validar la POS fallas de adptador de corriente validar la POS si se encuentra con fallas de memoria RAM y fuente de poder_x000d_
Gracias</v>
      </c>
      <c r="J1664" t="str">
        <v>Se realiza la revision de la POS 6 caja 6  diagnóstico presenta falla en la Board de la Pos la cual no da video se realiza varias pruebas y se determina falla en la board; se informa a Ingeniaro de Cencosud y el valida la garantia del equipo.</v>
      </c>
      <c r="K1664">
        <v>45783.67361111111</v>
      </c>
      <c r="L1664">
        <v>45783.77569444444</v>
      </c>
      <c r="M1664">
        <v>45784</v>
      </c>
      <c r="N1664" t="str">
        <f>TEXT(M1664, "DDDD")</f>
        <v>miércoles</v>
      </c>
      <c r="O1664" t="str">
        <v>M040 METRO RIOHACHA</v>
      </c>
      <c r="P1664" t="str">
        <v>RIOHACHA</v>
      </c>
      <c r="Q1664" t="str">
        <f>IF(ISBLANK(P1664),"0",(VLOOKUP(P1664,REGION,2,FALSE)))</f>
        <v>COSTA</v>
      </c>
      <c r="R1664" t="str">
        <v>Eduardo Rafael De armas Herrera</v>
      </c>
      <c r="S1664" t="e">
        <f>IF(ISBLANK(R1664),"0", VLOOKUP(R1664,PERSONAL,2,FALSE))</f>
        <v>#N/A</v>
      </c>
      <c r="T1664" t="str">
        <v>DIRECTO</v>
      </c>
      <c r="U1664">
        <v>0.3333333333333333</v>
      </c>
      <c r="V1664">
        <v>0.4375</v>
      </c>
      <c r="W1664">
        <f>V1664-U1664</f>
        <v>0.10416666666666669</v>
      </c>
      <c r="X1664">
        <v>1</v>
      </c>
      <c r="Y1664">
        <f>NETWORKDAYS(K1664,M1664)</f>
        <v>2</v>
      </c>
      <c r="Z1664" t="str">
        <f>IF(Y1664&lt;=2,"CUMPLE","NO CUMPLE")</f>
        <v>CUMPLE</v>
      </c>
      <c r="AB1664" t="str">
        <v>POR TICKET</v>
      </c>
      <c r="AC1664" t="str">
        <f>TEXT(M1664,"mmmm")</f>
        <v>mayo</v>
      </c>
      <c r="AD1664" t="str">
        <f>TEXT(M1664,"yyyy")</f>
        <v>yyyy</v>
      </c>
      <c r="AE1664">
        <f>W1664*60*24</f>
        <v>150.00000000000003</v>
      </c>
      <c r="AF1664">
        <f>AE1664/60</f>
        <v>2.5000000000000004</v>
      </c>
      <c r="AG1664">
        <f>AE1664/60</f>
        <v>2.5000000000000004</v>
      </c>
      <c r="AH1664">
        <f>L1664-K1664</f>
        <v>0.10208333333139308</v>
      </c>
      <c r="AI1664">
        <f>AH1664*24*60</f>
        <v>146.99999999720603</v>
      </c>
      <c r="AJ1664">
        <f>75728*X1664</f>
        <v>75728</v>
      </c>
    </row>
    <row r="1665" xml:space="preserve">
      <c r="A1665">
        <v>1308815</v>
      </c>
      <c r="B1665" t="str">
        <v>SOLICITUD</v>
      </c>
      <c r="C1665" t="str">
        <v>CERRADO</v>
      </c>
      <c r="D1665" t="str">
        <v>TIENDA</v>
      </c>
      <c r="E1665" t="str">
        <v>INVENTARIO</v>
      </c>
      <c r="F1665" t="str">
        <v>INVENTARIO</v>
      </c>
      <c r="G1665" t="str">
        <v>INVENTARIO</v>
      </c>
      <c r="H1665" t="str">
        <v>Se requiere validación de los activos de la EDS La Tercera relacionados en el archivo adjunto</v>
      </c>
      <c r="I1665" t="str" xml:space="preserve">
        <v xml:space="preserve">Se requiere apoyo para validación de inventario en EDS La Tercera; de acuerdo con listado contenido en archivo adjunto._x000d_
_x000d_
Nombre de Líder Cencosud: Giovanna López_x000d_
Celular Líder Cencosud: 3174363709_x000d_
Serial: Activos de EDS La tercera_x000d_
Actividad a realizar: Validar activos relacionados en archivo adjunto; documentar en las columnas "Ubicación"; "Estado" y "Observaciones" lo encontrado; diligenciar si el equipo se encuentra asignado y está en servicio; se encuentra fuera de servicio; o no se encontró._x000d_
Se requiere que los activos que se encuentren inactivos; queden organizados en cajas independientes de acuerdo con lo encontrado; ejemplo; Una caja si son para destrucción; otra caja si son para despacharlos al CRC; y una tercer caja si se encuentran activos que no están en el listado. _x000d_
Cada caja debe quedar con un hablador en el que se enuncie su destinación y el listado de seriales._x000d_
_x000d_
Se requiere que técnico disponga de un Notebook para ir diligenciando los hallazgos de la validación. _x000d_
_x000d_
Por favor ir trabajando y reportando en el momento telefónicamente al número antes mencionado para ir determinando la acción a tomar con cada uno de los activos.</v>
      </c>
      <c r="J1665" t="str" xml:space="preserve">
        <v xml:space="preserve">Visita el 06/05/2025_x000d_
Se realiza validacion de los activos en el sitio EDS LA TERCERA; el dilema es que la bodega esta bastante desorganizada y con muchos equipos que no _x000d_
aparecen en el listado; se procede a revisar y buscar; por temas de tiempos la chica se retiro a las 6:30 de sitio y nos toco organizar lo que ya habiamos _x000d_
sacado y salir de sitio; la labor se continua el 8/6/2025 porque la usuaria no se encuentra en sitio el 7/6/2025 como nos informo al retirarse</v>
      </c>
      <c r="K1665">
        <v>45783.36111111111</v>
      </c>
      <c r="L1665">
        <v>45783.572916666664</v>
      </c>
      <c r="M1665">
        <v>45783</v>
      </c>
      <c r="N1665" t="str">
        <f>TEXT(M1665, "DDDD")</f>
        <v>martes</v>
      </c>
      <c r="O1665" t="str">
        <v>Z125 EDS LA TERCERA</v>
      </c>
      <c r="P1665" t="str">
        <v>CALI</v>
      </c>
      <c r="Q1665" t="str">
        <f>IF(ISBLANK(P1665),"0",(VLOOKUP(P1665,REGION,2,FALSE)))</f>
        <v>OCCIDENTE</v>
      </c>
      <c r="R1665" t="str">
        <v>MIchael Smit Villabon Trujillo</v>
      </c>
      <c r="S1665" t="e">
        <f>IF(ISBLANK(R1665),"0", VLOOKUP(R1665,PERSONAL,2,FALSE))</f>
        <v>#N/A</v>
      </c>
      <c r="T1665" t="str">
        <v>ALIADO</v>
      </c>
      <c r="U1665">
        <v>0.6597222222222222</v>
      </c>
      <c r="V1665">
        <v>0.7743055555555556</v>
      </c>
      <c r="W1665">
        <f>V1665-U1665</f>
        <v>0.11458333333333337</v>
      </c>
      <c r="X1665">
        <v>1</v>
      </c>
      <c r="Y1665">
        <f>NETWORKDAYS(K1665,M1665)</f>
        <v>1</v>
      </c>
      <c r="Z1665" t="str">
        <f>IF(Y1665&lt;=2,"CUMPLE","NO CUMPLE")</f>
        <v>CUMPLE</v>
      </c>
      <c r="AA1665" t="str">
        <v>Se continua la actividad el 8/05/2025 segun las indicaciones dadas.</v>
      </c>
      <c r="AB1665" t="str">
        <v>POR TICKET</v>
      </c>
      <c r="AC1665" t="str">
        <f>TEXT(M1665,"mmmm")</f>
        <v>mayo</v>
      </c>
      <c r="AD1665" t="str">
        <f>TEXT(M1665,"yyyy")</f>
        <v>yyyy</v>
      </c>
      <c r="AE1665">
        <f>W1665*60*24</f>
        <v>165.00000000000006</v>
      </c>
      <c r="AF1665">
        <f>AE1665/60</f>
        <v>2.750000000000001</v>
      </c>
      <c r="AG1665">
        <f>AE1665/60</f>
        <v>2.750000000000001</v>
      </c>
      <c r="AH1665">
        <f>L1665-K1665</f>
        <v>0.21180555555474712</v>
      </c>
      <c r="AI1665">
        <f>AH1665*24*60</f>
        <v>304.99999999883585</v>
      </c>
      <c r="AJ1665">
        <f>75728*X1665</f>
        <v>75728</v>
      </c>
    </row>
    <row r="1666" xml:space="preserve">
      <c r="A1666">
        <v>1305988</v>
      </c>
      <c r="B1666" t="str">
        <v>SOLICITUD</v>
      </c>
      <c r="C1666" t="str">
        <v>CERRADO</v>
      </c>
      <c r="D1666" t="str">
        <v>TIENDA</v>
      </c>
      <c r="E1666" t="str">
        <v>DESKTOP</v>
      </c>
      <c r="F1666" t="str">
        <v>DESKTOP</v>
      </c>
      <c r="G1666" t="str">
        <v>DESKTOP</v>
      </c>
      <c r="H1666" t="str" xml:space="preserve">
        <v xml:space="preserve">buen día solicito su valiosa colaboración con la aplicación para descargar archivos de nomina y genesis ya que el PC Z102900WS102 IP 10.133.6.2.no tiene la palicacion._x000d_
Indicar la ubicación del computador en la tienda o sede_x000d_
_x000d_
102</v>
      </c>
      <c r="I1666" t="str" xml:space="preserve">
        <v xml:space="preserve">Jefe Miguel por favor me colabora con la autorización de este ticket para que el técnico de isit visite la tienda y valide la novedad reportada en sitio; anexo plantilla con la información de la actividad a realizar. _x000d_
1.	Nombre de Líder Cencosud: Edwin Bolaños_x000d_
2.	Celular Líder Cencosud: 3174355320_x000d_
3.	Ubicación: Eds 102 yumba oficina_x000d_
4.	Usuario: Claudia Lorena Jaramillo Vasquez_x000d_
5.	Actividad para realizar: El técnico deberá realizar la ubicación de la aplicación putty y deberá configurarla con los servidores nuevos de genesix y de nómina; también debe crear un acceso directo de la aplicación intercambio en el escritorio del computador; esta actividad se debe realizar en sitio ya que no permite conexión ni asistencia remotas. Se solicita la vista de un técnico con conocimiento de la operación de Cencosud._x000d_
</v>
      </c>
      <c r="J1666" t="str">
        <v>Se procedió a dejarle en el equipo de la usuaria tanto el Genesix; Nomina y lo de Intercambios; se realizan pruebas y todo finalizado correctamente.</v>
      </c>
      <c r="K1666">
        <v>45782.58472222222</v>
      </c>
      <c r="L1666">
        <v>45783.407638888886</v>
      </c>
      <c r="M1666">
        <v>45784</v>
      </c>
      <c r="N1666" t="str">
        <f>TEXT(M1666, "DDDD")</f>
        <v>miércoles</v>
      </c>
      <c r="O1666" t="str">
        <v>Z102 EDS YUMBO</v>
      </c>
      <c r="P1666" t="str">
        <v>CALI</v>
      </c>
      <c r="Q1666" t="str">
        <f>IF(ISBLANK(P1666),"0",(VLOOKUP(P1666,REGION,2,FALSE)))</f>
        <v>OCCIDENTE</v>
      </c>
      <c r="R1666" t="str">
        <v>MIchael Smit Villabon Trujillo</v>
      </c>
      <c r="S1666" t="e">
        <f>IF(ISBLANK(R1666),"0", VLOOKUP(R1666,PERSONAL,2,FALSE))</f>
        <v>#N/A</v>
      </c>
      <c r="T1666" t="str">
        <v>ALIADO</v>
      </c>
      <c r="U1666">
        <v>0.3541666666666667</v>
      </c>
      <c r="V1666">
        <v>0.3958333333333333</v>
      </c>
      <c r="W1666">
        <f>V1666-U1666</f>
        <v>0.04166666666666663</v>
      </c>
      <c r="X1666">
        <v>1</v>
      </c>
      <c r="Y1666">
        <f>NETWORKDAYS(K1666,M1666)</f>
        <v>3</v>
      </c>
      <c r="Z1666" t="str">
        <f>IF(Y1666&lt;=2,"CUMPLE","NO CUMPLE")</f>
        <v>NO CUMPLE</v>
      </c>
      <c r="AB1666" t="str">
        <v>POR TICKET</v>
      </c>
      <c r="AC1666" t="str">
        <f>TEXT(M1666,"mmmm")</f>
        <v>mayo</v>
      </c>
      <c r="AD1666" t="str">
        <f>TEXT(M1666,"yyyy")</f>
        <v>yyyy</v>
      </c>
      <c r="AE1666">
        <f>W1666*60*24</f>
        <v>59.99999999999994</v>
      </c>
      <c r="AF1666">
        <f>AE1666/60</f>
        <v>0.999999999999999</v>
      </c>
      <c r="AG1666">
        <f>AE1666/60</f>
        <v>0.999999999999999</v>
      </c>
      <c r="AH1666">
        <f>L1666-K1666</f>
        <v>0.8229166666642413</v>
      </c>
      <c r="AI1666">
        <f>AH1666*24*60</f>
        <v>1184.9999999965075</v>
      </c>
      <c r="AJ1666">
        <f>75728*X1666</f>
        <v>75728</v>
      </c>
    </row>
    <row r="1667" xml:space="preserve">
      <c r="A1667">
        <v>1311699</v>
      </c>
      <c r="B1667" t="str">
        <v>INCIDENTE</v>
      </c>
      <c r="C1667" t="str">
        <v>CERRADO</v>
      </c>
      <c r="D1667" t="str">
        <v>TIENDA</v>
      </c>
      <c r="E1667" t="str">
        <v>IMPRESORA</v>
      </c>
      <c r="F1667" t="str">
        <v>IMPRESORA</v>
      </c>
      <c r="G1667" t="str">
        <v>IMPRESORA</v>
      </c>
      <c r="H1667" t="str">
        <v>Buen día; me colaboran con la revisión de la impresora de peroques que en este momento realiza la impresión de los peroques corridos dirección ip de la impresora 10.132.24.42 gracias</v>
      </c>
      <c r="I1667" t="str">
        <v>Buen día; me colaboran con la revisión de la impresora de peroques que en este momento realiza la impresión de los peroques corridos dirección ip de la impresora 10.132.24.42 gracias</v>
      </c>
      <c r="J1667" t="str" xml:space="preserve">
        <v xml:space="preserve">Se identifica la impresora a revisar en el punto de Atención al Cliente. Se nota la falla en la impresión por lo que puede tratar de un tema de _x000d_
calibración debido a un nuevo tipo de papel usado. Se destapa y se procede a informar al Jefe Rafael Acosta para vía Teams se pueda resolver la _x000d_
falla. Por indicaciones del Jefe Rafael se giran hacia la derecha las piezas amarillas; así mismo se levanta el cabezal del equipo y se ajusta la pieza _x000d_
que permite que el papel se alinee con el sensor. Se cierra el cabezal; se hace una prueba y la impresión sale en excelentes condiciones por lo que _x000d_
se informa a la encargada y se realiza una última y exitosa prueba. Para finalizar se hace un recorrido por lineal de cajas comprobando que todas _x000d_
estén en línea y funcionando."</v>
      </c>
      <c r="K1667">
        <v>45784.376388888886</v>
      </c>
      <c r="L1667">
        <v>45784.48472222222</v>
      </c>
      <c r="M1667">
        <v>45784</v>
      </c>
      <c r="N1667" t="str">
        <f>TEXT(M1667, "DDDD")</f>
        <v>miércoles</v>
      </c>
      <c r="O1667" t="str">
        <v>M179 METRO PITALITO</v>
      </c>
      <c r="P1667" t="str">
        <v>PITALITO</v>
      </c>
      <c r="Q1667" t="str">
        <f>IF(ISBLANK(P1667),"0",(VLOOKUP(P1667,REGION,2,FALSE)))</f>
        <v>OCCIDENTE</v>
      </c>
      <c r="R1667" t="str">
        <v>MIchael Smit Villabon Trujillo</v>
      </c>
      <c r="S1667" t="e">
        <f>IF(ISBLANK(R1667),"0", VLOOKUP(R1667,PERSONAL,2,FALSE))</f>
        <v>#N/A</v>
      </c>
      <c r="T1667" t="str">
        <v>ALIADO</v>
      </c>
      <c r="U1667">
        <v>0.5909722222222222</v>
      </c>
      <c r="V1667">
        <v>0.6215277777777778</v>
      </c>
      <c r="W1667">
        <f>V1667-U1667</f>
        <v>0.030555555555555558</v>
      </c>
      <c r="X1667">
        <v>1</v>
      </c>
      <c r="Y1667">
        <f>NETWORKDAYS(K1667,M1667)</f>
        <v>1</v>
      </c>
      <c r="Z1667" t="str">
        <f>IF(Y1667&lt;=2,"CUMPLE","NO CUMPLE")</f>
        <v>CUMPLE</v>
      </c>
      <c r="AB1667" t="str">
        <v>POR TICKET</v>
      </c>
      <c r="AC1667" t="str">
        <f>TEXT(M1667,"mmmm")</f>
        <v>mayo</v>
      </c>
      <c r="AD1667" t="str">
        <f>TEXT(M1667,"yyyy")</f>
        <v>yyyy</v>
      </c>
      <c r="AE1667">
        <f>W1667*60*24</f>
        <v>44</v>
      </c>
      <c r="AF1667">
        <f>AE1667/60</f>
        <v>0.7333333333333333</v>
      </c>
      <c r="AG1667">
        <f>AE1667/60</f>
        <v>0.7333333333333333</v>
      </c>
      <c r="AH1667">
        <f>L1667-K1667</f>
        <v>0.10833333333721384</v>
      </c>
      <c r="AI1667">
        <f>AH1667*24*60</f>
        <v>156.00000000558794</v>
      </c>
      <c r="AJ1667">
        <f>75728*X1667</f>
        <v>75728</v>
      </c>
    </row>
    <row r="1668" xml:space="preserve">
      <c r="A1668">
        <v>1304472</v>
      </c>
      <c r="B1668" t="str">
        <v>SOLICITUD</v>
      </c>
      <c r="C1668" t="str">
        <v>CERRADO</v>
      </c>
      <c r="D1668" t="str">
        <v>TIENDA</v>
      </c>
      <c r="E1668" t="str">
        <v>PDT</v>
      </c>
      <c r="F1668" t="str">
        <v>PDT</v>
      </c>
      <c r="G1668" t="str">
        <v>PDT</v>
      </c>
      <c r="H1668" t="str">
        <v>Buenos días por favor me colaboran con la configuración del sistema operativo de la pdt de bazar</v>
      </c>
      <c r="I1668" t="str" xml:space="preserve">
        <v xml:space="preserve">Nombre de Líder Cencosud: stharlyn zuleta_x000d_
Celular Líder Cencosud: 3176578750_x000d_
Serial: pda de polivalente _x000d_
Actividad a realizar: se requiere hacer el formateo de pda ya que quedo en la clave de android. para eliminar dicho error se debe volver a instalar el firmware .30 para que la pda borre todo y se instale desde cero el sistema operativo. para hacer dicho formateo se debe llevar una microsd de minimo 2 gigas de espacio ya que algunas veces no deja formatear por el recovery. es indispensable la microsd para que no se vaya a tener problemas con la actividady tambien tener el firmware con version .27 y el .31. se adjunta manual de configuracion de pda</v>
      </c>
      <c r="J1668" t="str" xml:space="preserve">
        <v xml:space="preserve">Primero verifico la PDT asignada la cual presenta un bloqueo; por lo que procedo a formatearla. No sé puede hacer el procedimiento de formateo por la _x000d_
versión del firmware por lo que tuve que actualizarlo; le pido al líder de Cencosud que me pase los archivos necesarios para la actualización; el me envía _x000d_
los archivos pero tardaron 45 minutos en llegar por lo que tuve que esperar ese lapso de tiempo. Ya con los archivos descargados procedo a meterlos en _x000d_
la memoria micro SD para poder actualizar la PDT; comienzo el proceso de actualización y restableció la PDT a los valores de fabrica; ya con la PDT _x000d_
restablecida comienzo a configurar el escaneo y la red. Luego configuro el IPwidget; el mochasoft y el AppLock tal como me lo indica el manual. Ya con _x000d_
las configuraciones hechas procedo a agregar los usuarios correspondientes y se hacen las pruebas para verificar que todo quede funcionando; el _x000d_
usuario aprueba el correcto funcionamiento de la PDT</v>
      </c>
      <c r="K1668">
        <v>45779.70763888889</v>
      </c>
      <c r="L1668">
        <v>45783.813888888886</v>
      </c>
      <c r="M1668">
        <v>45784</v>
      </c>
      <c r="N1668" t="str">
        <f>TEXT(M1668, "DDDD")</f>
        <v>miércoles</v>
      </c>
      <c r="O1668" t="str">
        <v>M035 METRO PLAZA BUGA</v>
      </c>
      <c r="P1668" t="str">
        <v>BUGA</v>
      </c>
      <c r="Q1668" t="str">
        <f>IF(ISBLANK(P1668),"0",(VLOOKUP(P1668,REGION,2,FALSE)))</f>
        <v>OCCIDENTE</v>
      </c>
      <c r="R1668" t="str">
        <v>MIchael Smit Villabon Trujillo</v>
      </c>
      <c r="S1668" t="e">
        <f>IF(ISBLANK(R1668),"0", VLOOKUP(R1668,PERSONAL,2,FALSE))</f>
        <v>#N/A</v>
      </c>
      <c r="T1668" t="str">
        <v>ALIADO</v>
      </c>
      <c r="U1668">
        <v>0.36875</v>
      </c>
      <c r="V1668">
        <v>0.5</v>
      </c>
      <c r="W1668">
        <f>V1668-U1668</f>
        <v>0.13124999999999998</v>
      </c>
      <c r="X1668" t="str">
        <v>1;5</v>
      </c>
      <c r="Y1668">
        <f>NETWORKDAYS(K1668,M1668)</f>
        <v>4</v>
      </c>
      <c r="Z1668" t="str">
        <f>IF(Y1668&lt;=2,"CUMPLE","NO CUMPLE")</f>
        <v>NO CUMPLE</v>
      </c>
      <c r="AA1668" t="str">
        <v>Se finaliza segunda visita; sin mas novedad.</v>
      </c>
      <c r="AB1668" t="str">
        <v>POR TICKET</v>
      </c>
      <c r="AC1668" t="str">
        <f>TEXT(M1668,"mmmm")</f>
        <v>mayo</v>
      </c>
      <c r="AD1668" t="str">
        <f>TEXT(M1668,"yyyy")</f>
        <v>yyyy</v>
      </c>
      <c r="AE1668">
        <f>W1668*60*24</f>
        <v>188.99999999999994</v>
      </c>
      <c r="AF1668">
        <f>AE1668/60</f>
        <v>3.149999999999999</v>
      </c>
      <c r="AG1668">
        <f>AE1668/60</f>
        <v>3.149999999999999</v>
      </c>
      <c r="AH1668">
        <f>L1668-K1668</f>
        <v>4.10624999999709</v>
      </c>
      <c r="AI1668">
        <f>AH1668*24*60</f>
        <v>5912.999999995809</v>
      </c>
      <c r="AJ1668" t="e">
        <f>75728*X1668</f>
        <v>#VALUE!</v>
      </c>
    </row>
    <row r="1669" xml:space="preserve">
      <c r="A1669">
        <v>1308815</v>
      </c>
      <c r="B1669" t="str">
        <v>SOLICITUD</v>
      </c>
      <c r="C1669" t="str">
        <v>CERRADO</v>
      </c>
      <c r="D1669" t="str">
        <v>TIENDA</v>
      </c>
      <c r="E1669" t="str">
        <v>INVENTARIO</v>
      </c>
      <c r="F1669" t="str">
        <v>INVENTARIO</v>
      </c>
      <c r="G1669" t="str">
        <v>INVENTARIO</v>
      </c>
      <c r="H1669" t="str">
        <v>Se requiere validación de los activos de la EDS La Tercera relacionados en el archivo adjunto</v>
      </c>
      <c r="I1669" t="str" xml:space="preserve">
        <v xml:space="preserve">Se requiere apoyo para validación de inventario en EDS La Tercera; de acuerdo con listado contenido en archivo adjunto._x000d_
_x000d_
Nombre de Líder Cencosud: Giovanna López_x000d_
Celular Líder Cencosud: 3174363709_x000d_
Serial: Activos de EDS La tercera_x000d_
Actividad a realizar: Validar activos relacionados en archivo adjunto; documentar en las columnas "Ubicación"; "Estado" y "Observaciones" lo encontrado; diligenciar si el equipo se encuentra asignado y está en servicio; se encuentra fuera de servicio; o no se encontró._x000d_
Se requiere que los activos que se encuentren inactivos; queden organizados en cajas independientes de acuerdo con lo encontrado; ejemplo; Una caja si son para destrucción; otra caja si son para despacharlos al CRC; y una tercer caja si se encuentran activos que no están en el listado. _x000d_
Cada caja debe quedar con un hablador en el que se enuncie su destinación y el listado de seriales._x000d_
_x000d_
Se requiere que técnico disponga de un Notebook para ir diligenciando los hallazgos de la validación. _x000d_
_x000d_
Por favor ir trabajando y reportando en el momento telefónicamente al número antes mencionado para ir determinando la acción a tomar con cada uno de los activos.</v>
      </c>
      <c r="J1669" t="str" xml:space="preserve">
        <v xml:space="preserve">Visita el 08/05/2025_x000d_
Llegué a la bodega; procedo a llamé a la señora Giovanna; cuando yo encontraba una máquina le mandaba la foto donde aparece el serie para que ella _x000d_
lo identificaba si era para enviar a CRC; darle de baja o destruir; despues de ser identificadas se guardaron en tres caja diferente y finalmente fueron _x000d_
guarda en bodega</v>
      </c>
      <c r="K1669">
        <v>45783.36111111111</v>
      </c>
      <c r="L1669">
        <v>45783.572916666664</v>
      </c>
      <c r="M1669">
        <v>45783</v>
      </c>
      <c r="N1669" t="str">
        <f>TEXT(M1669, "DDDD")</f>
        <v>martes</v>
      </c>
      <c r="O1669" t="str">
        <v>Z125 EDS LA TERCERA</v>
      </c>
      <c r="P1669" t="str">
        <v>CALI</v>
      </c>
      <c r="Q1669" t="str">
        <f>IF(ISBLANK(P1669),"0",(VLOOKUP(P1669,REGION,2,FALSE)))</f>
        <v>OCCIDENTE</v>
      </c>
      <c r="R1669" t="str">
        <v>MIchael Smit Villabon Trujillo</v>
      </c>
      <c r="S1669" t="e">
        <f>IF(ISBLANK(R1669),"0", VLOOKUP(R1669,PERSONAL,2,FALSE))</f>
        <v>#N/A</v>
      </c>
      <c r="T1669" t="str">
        <v>ALIADO</v>
      </c>
      <c r="U1669">
        <v>0.39166666666666666</v>
      </c>
      <c r="V1669">
        <v>0.7222222222222222</v>
      </c>
      <c r="W1669">
        <f>V1669-U1669</f>
        <v>0.33055555555555555</v>
      </c>
      <c r="X1669">
        <v>3</v>
      </c>
      <c r="Y1669">
        <f>NETWORKDAYS(K1669,M1669)</f>
        <v>1</v>
      </c>
      <c r="Z1669" t="str">
        <f>IF(Y1669&lt;=2,"CUMPLE","NO CUMPLE")</f>
        <v>CUMPLE</v>
      </c>
      <c r="AB1669" t="str">
        <v>POR TICKET</v>
      </c>
      <c r="AC1669" t="str">
        <f>TEXT(M1669,"mmmm")</f>
        <v>mayo</v>
      </c>
      <c r="AD1669" t="str">
        <f>TEXT(M1669,"yyyy")</f>
        <v>yyyy</v>
      </c>
      <c r="AE1669">
        <f>W1669*60*24</f>
        <v>476</v>
      </c>
      <c r="AF1669">
        <f>AE1669/60</f>
        <v>7.933333333333334</v>
      </c>
      <c r="AG1669">
        <f>AE1669/60</f>
        <v>7.933333333333334</v>
      </c>
      <c r="AH1669">
        <f>L1669-K1669</f>
        <v>0.21180555555474712</v>
      </c>
      <c r="AI1669">
        <f>AH1669*24*60</f>
        <v>304.99999999883585</v>
      </c>
      <c r="AJ1669">
        <f>75728*X1669</f>
        <v>227184</v>
      </c>
    </row>
    <row r="1670" xml:space="preserve">
      <c r="A1670">
        <v>1235415</v>
      </c>
      <c r="B1670" t="str">
        <v>INCIDENTE</v>
      </c>
      <c r="C1670" t="str">
        <v>CERRADO</v>
      </c>
      <c r="D1670" t="str">
        <v>TIENDA</v>
      </c>
      <c r="E1670" t="str">
        <v>POS</v>
      </c>
      <c r="F1670" t="str">
        <v>POS</v>
      </c>
      <c r="G1670" t="str">
        <v>POS</v>
      </c>
      <c r="H1670" t="str" xml:space="preserve">
        <v xml:space="preserve">Buen dia nos podria colaborar con la siguiente validacion de las POS 8 ya que despues de registros de alto valor o bastantes articulos ;se reinica el scanner balanza .agradezco su colaboracion_x000d_
Número de inventario_x000d_
_x000d_
pos 08</v>
      </c>
      <c r="I1670" t="str" xml:space="preserve">
        <v xml:space="preserve">Buen dia nos podria colaborar con la siguiente validacion de las POS 8 ya que despues de registros de alto valor o bastantes articulos ;se reinica el scanner balanza .agradezco su colaboracion_x000d_
Número de inventario_x000d_
_x000d_
pos 08</v>
      </c>
      <c r="J1670" t="str" xml:space="preserve">
        <v xml:space="preserve">Se llega al sitio a las 2:30 p.m. se recibe la parte a intervenir (cable de poder del escáner/balanza) . Se procede con el cambio del cable de poder del _x000d_
escáner/balanza en el POS 8. Sin embargo; después del reemplazo; el escáner/balanza continúa presentando reinicios._x000d_
Ante esta situación; se establece comunicación con Giovanna; a quien se le informa la novedad. Ella sugiere cambiar el puerto de conexión; es decir; _x000d_
conectar el escáner/balanza al puerto previamente asignado al visor de cliente._x000d_
Se realiza el cambio de puerto y se deja el equipo en funcionamiento. Durante los 40 minutos posteriores; mientras el cajero utilizó el POS 8; no se _x000d_
presentaron nuevos reinicios._x000d_
Finalmente; se informa a la jefe de cajas sobre el cambio realizado para que se encargue de realizar pruebas adicionales y validar el funcionamiento. Se _x000d_
finaliza a las 3:30 pm</v>
      </c>
      <c r="K1670">
        <v>45784.62013888889</v>
      </c>
      <c r="L1670">
        <v>45784.70972222222</v>
      </c>
      <c r="M1670">
        <v>45785</v>
      </c>
      <c r="N1670" t="str">
        <f>TEXT(M1670, "DDDD")</f>
        <v>jueves</v>
      </c>
      <c r="O1670" t="str">
        <v>M042 METRO IBAGUE</v>
      </c>
      <c r="P1670" t="str">
        <v>IBAGUE</v>
      </c>
      <c r="Q1670" t="str">
        <f>IF(ISBLANK(P1670),"0",(VLOOKUP(P1670,REGION,2,FALSE)))</f>
        <v>OCCIDENTE</v>
      </c>
      <c r="R1670" t="str">
        <v>MIchael Smit Villabon Trujillo</v>
      </c>
      <c r="S1670" t="e">
        <f>IF(ISBLANK(R1670),"0", VLOOKUP(R1670,PERSONAL,2,FALSE))</f>
        <v>#N/A</v>
      </c>
      <c r="T1670" t="str">
        <v>ALIADO</v>
      </c>
      <c r="U1670">
        <v>0.6041666666666666</v>
      </c>
      <c r="V1670">
        <v>0.6458333333333334</v>
      </c>
      <c r="W1670">
        <f>V1670-U1670</f>
        <v>0.04166666666666674</v>
      </c>
      <c r="X1670">
        <v>1</v>
      </c>
      <c r="Y1670">
        <f>NETWORKDAYS(K1670,M1670)</f>
        <v>2</v>
      </c>
      <c r="Z1670" t="str">
        <f>IF(Y1670&lt;=2,"CUMPLE","NO CUMPLE")</f>
        <v>CUMPLE</v>
      </c>
      <c r="AB1670" t="str">
        <v>POR TICKET</v>
      </c>
      <c r="AC1670" t="str">
        <f>TEXT(M1670,"mmmm")</f>
        <v>mayo</v>
      </c>
      <c r="AD1670" t="str">
        <f>TEXT(M1670,"yyyy")</f>
        <v>yyyy</v>
      </c>
      <c r="AE1670">
        <f>W1670*60*24</f>
        <v>60.00000000000011</v>
      </c>
      <c r="AF1670">
        <f>AE1670/60</f>
        <v>1.0000000000000018</v>
      </c>
      <c r="AG1670">
        <f>AE1670/60</f>
        <v>1.0000000000000018</v>
      </c>
      <c r="AH1670">
        <f>L1670-K1670</f>
        <v>0.08958333333430346</v>
      </c>
      <c r="AI1670">
        <f>AH1670*24*60</f>
        <v>129.00000000139698</v>
      </c>
      <c r="AJ1670">
        <f>75728*X1670</f>
        <v>75728</v>
      </c>
    </row>
    <row r="1671" xml:space="preserve">
      <c r="A1671">
        <v>1308924</v>
      </c>
      <c r="B1671" t="str">
        <v>SOLICITUD</v>
      </c>
      <c r="C1671" t="str">
        <v>CERRADO</v>
      </c>
      <c r="D1671" t="str">
        <v>TIENDA</v>
      </c>
      <c r="E1671" t="str">
        <v>BALANZA</v>
      </c>
      <c r="F1671" t="str">
        <v>BALANZA</v>
      </c>
      <c r="G1671" t="str">
        <v>BALANZA</v>
      </c>
      <c r="H1671" t="str" xml:space="preserve">
        <v xml:space="preserve">Buen día nos podrías ayudar con la validación de la pos 06 ya que presenta novedad descalabrada esta pensando por debajo de los 2Kg .agradezco su ayuda_x000d_
Área donde su ubica la balanza_x000d_
_x000d_
Pos 06</v>
      </c>
      <c r="I1671" t="str" xml:space="preserve">
        <v xml:space="preserve">Buen día nos podrías ayudar con la validación de la pos 06 ya que presenta novedad descalabrada esta pensando por debajo de los 2Kg .agradezco su ayuda_x000d_
Área donde su ubica la balanza_x000d_
_x000d_
Pos 06</v>
      </c>
      <c r="J1671" t="str" xml:space="preserve">
        <v xml:space="preserve">Se realiza revisión del Scanner Balanza POS 6. Durante las pruebas; se evidencia un desajuste en la lectura del peso; registrando una diferencia de 10 _x000d_
kilos con 25 gramos respecto al peso real._x000d_
Se procede a realizar la calibración utilizando masas certificadas; específicamente con un peso de 11 kilos. Posteriormente; se ejecutan pruebas de _x000d_
verificación en presencia de las funcionarias Alix Trujillo y Patricia Raigosa; confirmando que el equipo queda correctamente calibrado y funcionando _x000d_
normalmente._x000d_
Finalmente; se reinstala el tornillo de protección del sensor de calibración y las masas utilizadas son devueltas y almacenadas en la oficina de sistemas.</v>
      </c>
      <c r="K1671">
        <v>45784.6625</v>
      </c>
      <c r="L1671">
        <v>45784.70972222222</v>
      </c>
      <c r="M1671">
        <v>45785</v>
      </c>
      <c r="N1671" t="str">
        <f>TEXT(M1671, "DDDD")</f>
        <v>jueves</v>
      </c>
      <c r="O1671" t="str">
        <v>M042 METRO IBAGUE</v>
      </c>
      <c r="P1671" t="str">
        <v>IBAGUE</v>
      </c>
      <c r="Q1671" t="str">
        <f>IF(ISBLANK(P1671),"0",(VLOOKUP(P1671,REGION,2,FALSE)))</f>
        <v>OCCIDENTE</v>
      </c>
      <c r="R1671" t="str">
        <v>MIchael Smit Villabon Trujillo</v>
      </c>
      <c r="S1671" t="e">
        <f>IF(ISBLANK(R1671),"0", VLOOKUP(R1671,PERSONAL,2,FALSE))</f>
        <v>#N/A</v>
      </c>
      <c r="T1671" t="str">
        <v>ALIADO</v>
      </c>
      <c r="U1671">
        <v>0.6458333333333334</v>
      </c>
      <c r="V1671">
        <v>0.6875</v>
      </c>
      <c r="W1671">
        <f>V1671-U1671</f>
        <v>0.04166666666666663</v>
      </c>
      <c r="X1671">
        <v>1</v>
      </c>
      <c r="Y1671">
        <f>NETWORKDAYS(K1671,M1671)</f>
        <v>2</v>
      </c>
      <c r="Z1671" t="str">
        <f>IF(Y1671&lt;=2,"CUMPLE","NO CUMPLE")</f>
        <v>CUMPLE</v>
      </c>
      <c r="AB1671" t="str">
        <v>POR TICKET</v>
      </c>
      <c r="AC1671" t="str">
        <f>TEXT(M1671,"mmmm")</f>
        <v>mayo</v>
      </c>
      <c r="AD1671" t="str">
        <f>TEXT(M1671,"yyyy")</f>
        <v>yyyy</v>
      </c>
      <c r="AE1671">
        <f>W1671*60*24</f>
        <v>59.99999999999994</v>
      </c>
      <c r="AF1671">
        <f>AE1671/60</f>
        <v>0.999999999999999</v>
      </c>
      <c r="AG1671">
        <f>AE1671/60</f>
        <v>0.999999999999999</v>
      </c>
      <c r="AH1671">
        <f>L1671-K1671</f>
        <v>0.04722222222335404</v>
      </c>
      <c r="AI1671">
        <f>AH1671*24*60</f>
        <v>68.00000000162981</v>
      </c>
      <c r="AJ1671">
        <f>75728*X1671</f>
        <v>75728</v>
      </c>
    </row>
    <row r="1672" xml:space="preserve">
      <c r="A1672">
        <v>1304278</v>
      </c>
      <c r="B1672" t="str">
        <v>SOLICITUD</v>
      </c>
      <c r="C1672" t="str">
        <v>CERRADO</v>
      </c>
      <c r="D1672" t="str">
        <v>TIENDA</v>
      </c>
      <c r="E1672" t="str">
        <v>DESKTOP</v>
      </c>
      <c r="F1672" t="str">
        <v>DESKTOP</v>
      </c>
      <c r="G1672" t="str">
        <v>DESKTOP</v>
      </c>
      <c r="H1672" t="str" xml:space="preserve">
        <v xml:space="preserve">Buenos dias. Por favor me colaboran con la autorizacion de este ticket para que el tecnico de isit visite la tienda y realice la reparación de dos puntos lógicos; la parte con novedad ya las tienen en tienda (face plate doble y dos jacks); preguntar de estar parte a la asistente de direccion de la tienda._x000d_
AREA EN DONDE SE UBICA EL EQUIPO_x000d_
_x000d_
Decoracion</v>
      </c>
      <c r="I1672" t="str" xml:space="preserve">
        <v xml:space="preserve">Buenos dias. Por favor me colaboran con la autorizacion de este ticket para que el tecnico de isit visite la tienda y realice la reparación de dos puntos lógicos; la parte con novedad ya las tienen en tienda (face plate doble y dos jacks); preguntar de estar parte a la asistente de direccion de la tienda._x000d_
AREA EN DONDE SE UBICA EL EQUIPO_x000d_
_x000d_
Decoracion</v>
      </c>
      <c r="J1672" t="str" xml:space="preserve">
        <v xml:space="preserve">Primero procedo a pedir los dos Jack y la placa que son necesarias para la el cambio del punto de red; luego de que me las dieran me dirigió al área _x000d_
donde fue solicitado el cambio que es el área de decoración; ya con esto procedo quitar la antigua placa y empiezo a cortar los cables de red para _x000d_
acomodarlos en el nuevo Jack; acomodo con cables con el método b y procedo a poncharlos. Ya ponchados y asegurándome de que funcione la red; _x000d_
pongo los dos Jacks en la placa y la atornilló para que quede fija. Ya con esto queda funcionando correctamente el punto de red.</v>
      </c>
      <c r="K1672">
        <v>45779.43680555555</v>
      </c>
      <c r="L1672">
        <v>45782.84375</v>
      </c>
      <c r="M1672">
        <v>45785</v>
      </c>
      <c r="N1672" t="str">
        <f>TEXT(M1672, "DDDD")</f>
        <v>jueves</v>
      </c>
      <c r="O1672" t="str">
        <v>J013 JUMBO VALLE DEL LILI</v>
      </c>
      <c r="P1672" t="str">
        <v>CALI</v>
      </c>
      <c r="Q1672" t="str">
        <f>IF(ISBLANK(P1672),"0",(VLOOKUP(P1672,REGION,2,FALSE)))</f>
        <v>OCCIDENTE</v>
      </c>
      <c r="R1672" t="str">
        <v>MIchael Smit Villabon Trujillo</v>
      </c>
      <c r="S1672" t="e">
        <f>IF(ISBLANK(R1672),"0", VLOOKUP(R1672,PERSONAL,2,FALSE))</f>
        <v>#N/A</v>
      </c>
      <c r="T1672" t="str">
        <v>ALIADO</v>
      </c>
      <c r="U1672">
        <v>0.3958333333333333</v>
      </c>
      <c r="V1672">
        <v>0.4583333333333333</v>
      </c>
      <c r="W1672">
        <f>V1672-U1672</f>
        <v>0.0625</v>
      </c>
      <c r="X1672">
        <v>1</v>
      </c>
      <c r="Y1672">
        <f>NETWORKDAYS(K1672,M1672)</f>
        <v>5</v>
      </c>
      <c r="Z1672" t="str">
        <f>IF(Y1672&lt;=2,"CUMPLE","NO CUMPLE")</f>
        <v>NO CUMPLE</v>
      </c>
      <c r="AB1672" t="str">
        <v>POR TICKET</v>
      </c>
      <c r="AC1672" t="str">
        <f>TEXT(M1672,"mmmm")</f>
        <v>mayo</v>
      </c>
      <c r="AD1672" t="str">
        <f>TEXT(M1672,"yyyy")</f>
        <v>yyyy</v>
      </c>
      <c r="AE1672">
        <f>W1672*60*24</f>
        <v>90</v>
      </c>
      <c r="AF1672">
        <f>AE1672/60</f>
        <v>1.5</v>
      </c>
      <c r="AG1672">
        <f>AE1672/60</f>
        <v>1.5</v>
      </c>
      <c r="AH1672">
        <f>L1672-K1672</f>
        <v>3.406944444446708</v>
      </c>
      <c r="AI1672">
        <f>AH1672*24*60</f>
        <v>4906.00000000326</v>
      </c>
      <c r="AJ1672">
        <f>75728*X1672</f>
        <v>75728</v>
      </c>
    </row>
    <row r="1673" xml:space="preserve">
      <c r="A1673">
        <v>1313380</v>
      </c>
      <c r="B1673" t="str">
        <v>INCIDENTE</v>
      </c>
      <c r="C1673" t="str">
        <v>ABIERTO</v>
      </c>
      <c r="D1673" t="str">
        <v>TIENDA</v>
      </c>
      <c r="E1673" t="str">
        <v>POS</v>
      </c>
      <c r="F1673" t="str">
        <v>POS</v>
      </c>
      <c r="G1673" t="str">
        <v>POS</v>
      </c>
      <c r="H1673" t="str" xml:space="preserve">
        <v xml:space="preserve">Cordial saludo; solicito por favor ayuda con la POS 24 tienda 1013; el visor del cliente no enciende._x000d_
Número de inventario si se tiene_x000d_
_x000d_
AD-150937_x000d_
_x000d_
Numero de caja_x000d_
_x000d_
24</v>
      </c>
      <c r="I1673" t="str" xml:space="preserve">
        <v xml:space="preserve">Cordial saludo; solicito por favor ayuda con la POS 24 tienda 1013; el visor del cliente no enciende._x000d_
Número de inventario si se tiene_x000d_
_x000d_
AD-150937_x000d_
_x000d_
Numero de caja_x000d_
_x000d_
24</v>
      </c>
      <c r="J1673" t="str" xml:space="preserve">
        <v xml:space="preserve">Solución del ticket número 1313380_x000d_
SERIAL: 00008532110050345848_x000d_
Primero verifico la novedad del monitor; resulta que el monitor no da señal por lo que procedo a conectar otro monitor funcional; también se le _x000d_
procede a hacer cambio de cableado; se desarma; se le echa limpia electrónicos a los puertos; se hace todas las verificaciones pertinentes y damos a la _x000d_
conclusión de que esta averiado; se solicita el cambio del monitor para su respectivo funcionamiento.</v>
      </c>
      <c r="K1673">
        <v>45785.5125</v>
      </c>
      <c r="L1673">
        <v>45785.57916666667</v>
      </c>
      <c r="M1673">
        <v>45785</v>
      </c>
      <c r="N1673" t="str">
        <f>TEXT(M1673, "DDDD")</f>
        <v>jueves</v>
      </c>
      <c r="O1673" t="str">
        <v>J013 JUMBO VALLE DEL LILI</v>
      </c>
      <c r="P1673" t="str">
        <v>CALI</v>
      </c>
      <c r="Q1673" t="str">
        <f>IF(ISBLANK(P1673),"0",(VLOOKUP(P1673,REGION,2,FALSE)))</f>
        <v>OCCIDENTE</v>
      </c>
      <c r="R1673" t="str">
        <v>MIchael Smit Villabon Trujillo</v>
      </c>
      <c r="S1673" t="e">
        <f>IF(ISBLANK(R1673),"0", VLOOKUP(R1673,PERSONAL,2,FALSE))</f>
        <v>#N/A</v>
      </c>
      <c r="T1673" t="str">
        <v>ALIADO</v>
      </c>
      <c r="U1673">
        <v>0.5833333333333334</v>
      </c>
      <c r="V1673">
        <v>0.625</v>
      </c>
      <c r="W1673">
        <f>V1673-U1673</f>
        <v>0.04166666666666663</v>
      </c>
      <c r="X1673">
        <v>1</v>
      </c>
      <c r="Y1673">
        <f>NETWORKDAYS(K1673,M1673)</f>
        <v>1</v>
      </c>
      <c r="Z1673" t="str">
        <f>IF(Y1673&lt;=2,"CUMPLE","NO CUMPLE")</f>
        <v>CUMPLE</v>
      </c>
      <c r="AB1673" t="str">
        <v>POR TICKET</v>
      </c>
      <c r="AC1673" t="str">
        <f>TEXT(M1673,"mmmm")</f>
        <v>mayo</v>
      </c>
      <c r="AD1673" t="str">
        <f>TEXT(M1673,"yyyy")</f>
        <v>yyyy</v>
      </c>
      <c r="AE1673">
        <f>W1673*60*24</f>
        <v>59.99999999999994</v>
      </c>
      <c r="AF1673">
        <f>AE1673/60</f>
        <v>0.999999999999999</v>
      </c>
      <c r="AG1673">
        <f>AE1673/60</f>
        <v>0.999999999999999</v>
      </c>
      <c r="AH1673">
        <f>L1673-K1673</f>
        <v>0.0666666666729725</v>
      </c>
      <c r="AI1673">
        <f>AH1673*24*60</f>
        <v>96.0000000090804</v>
      </c>
      <c r="AJ1673">
        <f>75728*X1673</f>
        <v>75728</v>
      </c>
    </row>
    <row r="1674" xml:space="preserve">
      <c r="A1674">
        <v>1313372</v>
      </c>
      <c r="B1674" t="str">
        <v>INCIDENTE</v>
      </c>
      <c r="C1674" t="str">
        <v>ABIERTO</v>
      </c>
      <c r="D1674" t="str">
        <v>TIENDA</v>
      </c>
      <c r="E1674" t="str">
        <v>POS</v>
      </c>
      <c r="F1674" t="str">
        <v>POS</v>
      </c>
      <c r="G1674" t="str">
        <v>POS</v>
      </c>
      <c r="H1674" t="str" xml:space="preserve">
        <v xml:space="preserve">Cordial saludo; solicito por favor ayuda con la POS 5; tienda 1013; presenta visor del cliente averiado/golpeado._x000d_
Número de inventario si se tiene_x000d_
_x000d_
AD-129977_x000d_
_x000d_
Numero de caja_x000d_
_x000d_
05</v>
      </c>
      <c r="I1674" t="str" xml:space="preserve">
        <v xml:space="preserve">Cordial saludo; solicito por favor ayuda con la POS 5; tienda 1013; presenta visor del cliente averiado/golpeado._x000d_
Número de inventario si se tiene_x000d_
_x000d_
AD-129977_x000d_
_x000d_
Numero de caja_x000d_
_x000d_
05</v>
      </c>
      <c r="J1674" t="str" xml:space="preserve">
        <v xml:space="preserve">Solución del ticket número 1313372_x000d_
SERIAL: 00008532110050346125_x000d_
Primero verifico la novedad del monitor; resulta que el monitor esta tiene un daño en la pantalla; esto causado por una caída provocada por un cliente _x000d_
que accidentalmente empujó el visor con una caja por lo que eso genera la fisura de la pantalla. asi que debido a esto se necesita un cambio de monitor _x000d_
por la fisura de la pantalla.</v>
      </c>
      <c r="K1674">
        <v>45785.513194444444</v>
      </c>
      <c r="L1674">
        <v>45785.580555555556</v>
      </c>
      <c r="M1674">
        <v>45785</v>
      </c>
      <c r="N1674" t="str">
        <f>TEXT(M1674, "DDDD")</f>
        <v>jueves</v>
      </c>
      <c r="O1674" t="str">
        <v>J013 JUMBO VALLE DEL LILI</v>
      </c>
      <c r="P1674" t="str">
        <v>CALI</v>
      </c>
      <c r="Q1674" t="str">
        <f>IF(ISBLANK(P1674),"0",(VLOOKUP(P1674,REGION,2,FALSE)))</f>
        <v>OCCIDENTE</v>
      </c>
      <c r="R1674" t="str">
        <v>MIchael Smit Villabon Trujillo</v>
      </c>
      <c r="S1674" t="e">
        <f>IF(ISBLANK(R1674),"0", VLOOKUP(R1674,PERSONAL,2,FALSE))</f>
        <v>#N/A</v>
      </c>
      <c r="T1674" t="str">
        <v>ALIADO</v>
      </c>
      <c r="U1674">
        <v>0.625</v>
      </c>
      <c r="V1674">
        <v>0.6458333333333334</v>
      </c>
      <c r="W1674">
        <f>V1674-U1674</f>
        <v>0.02083333333333337</v>
      </c>
      <c r="X1674">
        <v>1</v>
      </c>
      <c r="Y1674">
        <f>NETWORKDAYS(K1674,M1674)</f>
        <v>1</v>
      </c>
      <c r="Z1674" t="str">
        <f>IF(Y1674&lt;=2,"CUMPLE","NO CUMPLE")</f>
        <v>CUMPLE</v>
      </c>
      <c r="AB1674" t="str">
        <v>POR TICKET</v>
      </c>
      <c r="AC1674" t="str">
        <f>TEXT(M1674,"mmmm")</f>
        <v>mayo</v>
      </c>
      <c r="AD1674" t="str">
        <f>TEXT(M1674,"yyyy")</f>
        <v>yyyy</v>
      </c>
      <c r="AE1674">
        <f>W1674*60*24</f>
        <v>30.000000000000053</v>
      </c>
      <c r="AF1674">
        <f>AE1674/60</f>
        <v>0.5000000000000009</v>
      </c>
      <c r="AG1674">
        <f>AE1674/60</f>
        <v>0.5000000000000009</v>
      </c>
      <c r="AH1674">
        <f>L1674-K1674</f>
        <v>0.06736111111240461</v>
      </c>
      <c r="AI1674">
        <f>AH1674*24*60</f>
        <v>97.00000000186265</v>
      </c>
      <c r="AJ1674">
        <f>75728*X1674</f>
        <v>75728</v>
      </c>
    </row>
  </sheetData>
  <pageMargins left="0.7" right="0.7" top="0.75" bottom="0.75" header="0.3" footer="0.3"/>
  <ignoredErrors>
    <ignoredError numberStoredAsText="1" sqref="A1:AJ1674"/>
  </ignoredErrors>
</worksheet>
</file>

<file path=xl/worksheets/sheet14.xml><?xml version="1.0" encoding="utf-8"?>
<worksheet xmlns="http://schemas.openxmlformats.org/spreadsheetml/2006/main" xmlns:r="http://schemas.openxmlformats.org/officeDocument/2006/relationships">
  <dimension ref="A1:Q974"/>
  <sheetViews>
    <sheetView workbookViewId="0" rightToLeft="0"/>
  </sheetViews>
  <sheetData>
    <row r="1">
      <c r="A1" t="str">
        <v>Ticket</v>
      </c>
      <c r="B1" t="str">
        <v>Serial</v>
      </c>
      <c r="C1" t="str">
        <v>NII</v>
      </c>
      <c r="D1" t="str">
        <v>Tipo</v>
      </c>
      <c r="E1" t="str">
        <v>Clase</v>
      </c>
      <c r="F1" t="str">
        <v>Marca</v>
      </c>
      <c r="G1" t="str">
        <v>Modelo</v>
      </c>
      <c r="H1" t="str">
        <v>Tienda</v>
      </c>
      <c r="I1" t="str">
        <v>Tipo de Precinto</v>
      </c>
      <c r="J1" t="str">
        <v>Fecha Asignacion</v>
      </c>
      <c r="K1" t="str">
        <v>Ciudad</v>
      </c>
      <c r="L1" t="str">
        <v>Tecnico</v>
      </c>
      <c r="M1" t="str">
        <v>Fecha de Atencion</v>
      </c>
      <c r="N1" t="str">
        <v>Precinto No.</v>
      </c>
      <c r="O1" t="str">
        <v>SIMEL</v>
      </c>
      <c r="P1" t="str">
        <v>MOTIVO</v>
      </c>
      <c r="Q1" t="str">
        <v>OBSERVACIÓN</v>
      </c>
    </row>
    <row r="2">
      <c r="A2">
        <v>11828100</v>
      </c>
      <c r="B2" t="str">
        <v>B932087308</v>
      </c>
      <c r="C2" t="str">
        <v>B121131</v>
      </c>
      <c r="D2" t="str">
        <v>BALANZA</v>
      </c>
      <c r="E2" t="str">
        <v>COLGANTE</v>
      </c>
      <c r="F2" t="str">
        <v>METTLER TOLEDO</v>
      </c>
      <c r="G2" t="str">
        <v>BPLUS</v>
      </c>
      <c r="H2" t="str">
        <v>JUMBO SANTA MARTA</v>
      </c>
      <c r="I2" t="str">
        <v>ALAMBRE</v>
      </c>
      <c r="J2">
        <v>44411</v>
      </c>
      <c r="K2" t="str">
        <v>SANTA MARTA</v>
      </c>
      <c r="L2" t="str">
        <v>ENRIQUE RAFAEL PONZON ORTEGA</v>
      </c>
      <c r="M2">
        <v>44412</v>
      </c>
      <c r="N2">
        <v>7380000000306</v>
      </c>
      <c r="O2" t="str">
        <v>SI</v>
      </c>
      <c r="P2" t="str">
        <v>CALIBRACIÓN</v>
      </c>
    </row>
    <row r="3">
      <c r="A3">
        <v>11832499</v>
      </c>
      <c r="B3" t="str">
        <v>B644221257</v>
      </c>
      <c r="C3" t="str">
        <v>B86806</v>
      </c>
      <c r="D3" t="str">
        <v>BALANZA</v>
      </c>
      <c r="E3" t="str">
        <v>MESA</v>
      </c>
      <c r="F3" t="str">
        <v>METTLER TOLEDO</v>
      </c>
      <c r="G3" t="str">
        <v>PLUS</v>
      </c>
      <c r="H3" t="str">
        <v>JUMBO HAYUELOS</v>
      </c>
      <c r="I3" t="str">
        <v>ALAMBRE</v>
      </c>
      <c r="J3">
        <v>44413</v>
      </c>
      <c r="K3" t="str">
        <v>BOGOTA</v>
      </c>
      <c r="L3" t="str">
        <v>ALEXANDER CASTILLO SOTELO</v>
      </c>
      <c r="M3">
        <v>44413</v>
      </c>
      <c r="N3">
        <v>7380000000095</v>
      </c>
      <c r="O3" t="str">
        <v>SI</v>
      </c>
      <c r="P3" t="str">
        <v>SIN PRECINTO</v>
      </c>
    </row>
    <row r="4">
      <c r="A4">
        <v>11831991</v>
      </c>
      <c r="B4" t="str">
        <v>B219910062</v>
      </c>
      <c r="C4" t="str">
        <v>B24666</v>
      </c>
      <c r="D4" t="str">
        <v>BALANZA</v>
      </c>
      <c r="E4" t="str">
        <v>COLGANTE</v>
      </c>
      <c r="F4" t="str">
        <v>METTLER TOLEDO</v>
      </c>
      <c r="G4" t="str">
        <v>PLUS</v>
      </c>
      <c r="H4" t="str">
        <v>JUMBO HAYUELOS</v>
      </c>
      <c r="I4" t="str">
        <v>STICKER</v>
      </c>
      <c r="J4">
        <v>44413</v>
      </c>
      <c r="K4" t="str">
        <v>BOGOTA</v>
      </c>
      <c r="L4" t="str">
        <v>ALEXANDER CASTILLO SOTELO</v>
      </c>
      <c r="M4">
        <v>44413</v>
      </c>
      <c r="N4">
        <v>7380000000009</v>
      </c>
      <c r="O4" t="str">
        <v>SI</v>
      </c>
      <c r="P4" t="str">
        <v>CALIBRACIÓN</v>
      </c>
    </row>
    <row r="5">
      <c r="A5">
        <v>11831928</v>
      </c>
      <c r="B5" t="str">
        <v>B242438978</v>
      </c>
      <c r="C5" t="str">
        <v>B86797</v>
      </c>
      <c r="D5" t="str">
        <v>BALANZA</v>
      </c>
      <c r="E5" t="str">
        <v>MESA</v>
      </c>
      <c r="F5" t="str">
        <v>METTLER TOLEDO</v>
      </c>
      <c r="G5" t="str">
        <v>PLUS</v>
      </c>
      <c r="H5" t="str">
        <v>JUMBO HAYUELOS</v>
      </c>
      <c r="I5" t="str">
        <v>STICKER</v>
      </c>
      <c r="J5">
        <v>44413</v>
      </c>
      <c r="K5" t="str">
        <v>BOGOTA</v>
      </c>
      <c r="L5" t="str">
        <v>ALEXANDER CASTILLO SOTELO</v>
      </c>
      <c r="M5">
        <v>44413</v>
      </c>
      <c r="N5">
        <v>7380000000044</v>
      </c>
      <c r="O5" t="str">
        <v>SI</v>
      </c>
      <c r="P5" t="str">
        <v>SIN PRECINTO</v>
      </c>
    </row>
    <row r="6">
      <c r="A6">
        <v>11830509</v>
      </c>
      <c r="B6" t="str">
        <v>F16M03041</v>
      </c>
      <c r="C6" t="str">
        <v>B5583</v>
      </c>
      <c r="D6" t="str">
        <v xml:space="preserve">SCANNER </v>
      </c>
      <c r="E6" t="str">
        <v>POS</v>
      </c>
      <c r="F6" t="str">
        <v>DATALOGIC</v>
      </c>
      <c r="G6">
        <v>9800</v>
      </c>
      <c r="H6" t="str">
        <v>METRO FONTIBON</v>
      </c>
      <c r="I6" t="str">
        <v>ALAMBRE</v>
      </c>
      <c r="J6">
        <v>44417</v>
      </c>
      <c r="K6" t="str">
        <v>BOGOTA</v>
      </c>
      <c r="L6" t="str">
        <v>ALEXANDER CASTILLO SOTELO</v>
      </c>
      <c r="M6">
        <v>44418</v>
      </c>
      <c r="N6">
        <v>7380000000181</v>
      </c>
      <c r="O6" t="str">
        <v>SI</v>
      </c>
      <c r="P6" t="str">
        <v>CALIBRACIÓN</v>
      </c>
    </row>
    <row r="7">
      <c r="A7">
        <v>11808333</v>
      </c>
      <c r="B7" t="str">
        <v>F16M03044</v>
      </c>
      <c r="C7" t="str">
        <v>B5590</v>
      </c>
      <c r="D7" t="str">
        <v xml:space="preserve">SCANNER </v>
      </c>
      <c r="E7" t="str">
        <v>POS</v>
      </c>
      <c r="F7" t="str">
        <v>DATALOGIC</v>
      </c>
      <c r="G7">
        <v>9800</v>
      </c>
      <c r="H7" t="str">
        <v>METRO FONTIBON</v>
      </c>
      <c r="I7" t="str">
        <v>ALAMBRE</v>
      </c>
      <c r="J7">
        <v>44417</v>
      </c>
      <c r="K7" t="str">
        <v>BOGOTA</v>
      </c>
      <c r="L7" t="str">
        <v>ALEXANDER CASTILLO SOTELO</v>
      </c>
      <c r="M7">
        <v>44418</v>
      </c>
      <c r="N7">
        <v>7380000000188</v>
      </c>
      <c r="O7" t="str">
        <v>SI</v>
      </c>
      <c r="P7" t="str">
        <v>CALIBRACIÓN</v>
      </c>
    </row>
    <row r="8">
      <c r="A8">
        <v>11842437</v>
      </c>
      <c r="B8" t="str">
        <v>F16M03030</v>
      </c>
      <c r="C8" t="str">
        <v>B5589</v>
      </c>
      <c r="D8" t="str">
        <v xml:space="preserve">SCANNER </v>
      </c>
      <c r="E8" t="str">
        <v>POS</v>
      </c>
      <c r="F8" t="str">
        <v>DATALOGIC</v>
      </c>
      <c r="G8">
        <v>9800</v>
      </c>
      <c r="H8" t="str">
        <v>METRO FONTIBON</v>
      </c>
      <c r="I8" t="str">
        <v>ALAMBRE</v>
      </c>
      <c r="J8">
        <v>44418</v>
      </c>
      <c r="K8" t="str">
        <v>BOGOTA</v>
      </c>
      <c r="L8" t="str">
        <v>ALEXANDER CASTILLO SOTELO</v>
      </c>
      <c r="M8">
        <v>44418</v>
      </c>
      <c r="N8">
        <v>7380000000053</v>
      </c>
      <c r="O8" t="str">
        <v>SI</v>
      </c>
      <c r="P8" t="str">
        <v>CALIBRACIÓN</v>
      </c>
    </row>
    <row r="9">
      <c r="A9">
        <v>11842399</v>
      </c>
      <c r="B9" t="str">
        <v>F16M03029</v>
      </c>
      <c r="C9" t="str">
        <v>B5588</v>
      </c>
      <c r="D9" t="str">
        <v xml:space="preserve">SCANNER </v>
      </c>
      <c r="E9" t="str">
        <v>POS</v>
      </c>
      <c r="F9" t="str">
        <v>DATALOGIC</v>
      </c>
      <c r="G9">
        <v>9800</v>
      </c>
      <c r="H9" t="str">
        <v>METRO FONTIBON</v>
      </c>
      <c r="I9" t="str">
        <v>ALAMBRE</v>
      </c>
      <c r="J9">
        <v>44418</v>
      </c>
      <c r="K9" t="str">
        <v>BOGOTA</v>
      </c>
      <c r="L9" t="str">
        <v>ALEXANDER CASTILLO SOTELO</v>
      </c>
      <c r="M9">
        <v>44418</v>
      </c>
      <c r="N9">
        <v>7380000000178</v>
      </c>
      <c r="O9" t="str">
        <v>SI</v>
      </c>
      <c r="P9" t="str">
        <v>CALIBRACIÓN</v>
      </c>
    </row>
    <row r="10">
      <c r="A10">
        <v>11837864</v>
      </c>
      <c r="B10" t="str">
        <v>F16M03028</v>
      </c>
      <c r="C10" t="str">
        <v>B5585</v>
      </c>
      <c r="D10" t="str">
        <v xml:space="preserve">SCANNER </v>
      </c>
      <c r="E10" t="str">
        <v>POS</v>
      </c>
      <c r="F10" t="str">
        <v>DATALOGIC</v>
      </c>
      <c r="G10">
        <v>9800</v>
      </c>
      <c r="H10" t="str">
        <v>METRO FONTIBON</v>
      </c>
      <c r="I10" t="str">
        <v>ALAMBRE</v>
      </c>
      <c r="J10">
        <v>44418</v>
      </c>
      <c r="K10" t="str">
        <v>BOGOTA</v>
      </c>
      <c r="L10" t="str">
        <v>ALEXANDER CASTILLO SOTELO</v>
      </c>
      <c r="M10">
        <v>44418</v>
      </c>
      <c r="N10">
        <v>7380000000097</v>
      </c>
      <c r="O10" t="str">
        <v>SI</v>
      </c>
      <c r="P10" t="str">
        <v>CALIBRACIÓN</v>
      </c>
    </row>
    <row r="11">
      <c r="A11">
        <v>11840734</v>
      </c>
      <c r="B11" t="str">
        <v>B932087313</v>
      </c>
      <c r="C11" t="str">
        <v>B122568</v>
      </c>
      <c r="D11" t="str">
        <v>BALANZA</v>
      </c>
      <c r="E11" t="str">
        <v>COLGANTE</v>
      </c>
      <c r="F11" t="str">
        <v>METTLER TOLEDO</v>
      </c>
      <c r="G11" t="str">
        <v>BPLUS</v>
      </c>
      <c r="H11" t="str">
        <v>JUMBO CARIBE PLAZA</v>
      </c>
      <c r="I11" t="str">
        <v>ALAMBRE</v>
      </c>
      <c r="J11">
        <v>44417</v>
      </c>
      <c r="K11" t="str">
        <v>CARTAGENA</v>
      </c>
      <c r="L11" t="str">
        <v>CESAR AGUSTO LASCARRO CABRERA</v>
      </c>
      <c r="M11">
        <v>44420</v>
      </c>
      <c r="N11">
        <v>7380000000194</v>
      </c>
      <c r="O11" t="str">
        <v>SI</v>
      </c>
      <c r="P11" t="str">
        <v>CALIBRACIÓN</v>
      </c>
    </row>
    <row r="12">
      <c r="A12">
        <v>11847340</v>
      </c>
      <c r="B12" t="str">
        <v>F16M02253</v>
      </c>
      <c r="C12" t="str">
        <v>B90811</v>
      </c>
      <c r="D12" t="str">
        <v xml:space="preserve">SCANNER </v>
      </c>
      <c r="E12" t="str">
        <v>POS</v>
      </c>
      <c r="F12" t="str">
        <v>DATALOGIC</v>
      </c>
      <c r="G12">
        <v>9800</v>
      </c>
      <c r="H12" t="str">
        <v>JUMBO CARRERA 30</v>
      </c>
      <c r="I12" t="str">
        <v>ALAMBRE</v>
      </c>
      <c r="J12">
        <v>44420</v>
      </c>
      <c r="K12" t="str">
        <v>BOGOTA</v>
      </c>
      <c r="L12" t="str">
        <v>ALEXANDER CASTILLO SOTELO</v>
      </c>
      <c r="M12">
        <v>44421</v>
      </c>
      <c r="N12">
        <v>7380000000433</v>
      </c>
      <c r="O12" t="str">
        <v>SI</v>
      </c>
      <c r="P12" t="str">
        <v>SIN PRECINTO</v>
      </c>
    </row>
    <row r="13">
      <c r="A13">
        <v>11846284</v>
      </c>
      <c r="B13" t="str">
        <v>F16M03076</v>
      </c>
      <c r="C13" t="str">
        <v>B60699</v>
      </c>
      <c r="D13" t="str">
        <v xml:space="preserve">SCANNER </v>
      </c>
      <c r="E13" t="str">
        <v>POS</v>
      </c>
      <c r="F13" t="str">
        <v>DATALOGIC</v>
      </c>
      <c r="G13">
        <v>9800</v>
      </c>
      <c r="H13" t="str">
        <v>JUMBO CHIA SABANA</v>
      </c>
      <c r="I13" t="str">
        <v>ALAMBRE</v>
      </c>
      <c r="J13">
        <v>44420</v>
      </c>
      <c r="K13" t="str">
        <v>CHIA</v>
      </c>
      <c r="L13" t="str">
        <v>ALEXANDER CASTILLO SOTELO</v>
      </c>
      <c r="M13">
        <v>44421</v>
      </c>
      <c r="N13">
        <v>7380000000473</v>
      </c>
      <c r="O13" t="str">
        <v>SI</v>
      </c>
      <c r="P13" t="str">
        <v>CALIBRACIÓN</v>
      </c>
    </row>
    <row r="14">
      <c r="A14">
        <v>11845686</v>
      </c>
      <c r="B14" t="str">
        <v>F16M03085</v>
      </c>
      <c r="C14" t="str">
        <v>B60701</v>
      </c>
      <c r="D14" t="str">
        <v xml:space="preserve">SCANNER </v>
      </c>
      <c r="E14" t="str">
        <v>POS</v>
      </c>
      <c r="F14" t="str">
        <v>DATALOGIC</v>
      </c>
      <c r="G14">
        <v>9800</v>
      </c>
      <c r="H14" t="str">
        <v>JUMBO CHIA SABANA</v>
      </c>
      <c r="I14" t="str">
        <v>ALAMBRE</v>
      </c>
      <c r="J14">
        <v>44420</v>
      </c>
      <c r="K14" t="str">
        <v>CHIA</v>
      </c>
      <c r="L14" t="str">
        <v>ALEXANDER CASTILLO SOTELO</v>
      </c>
      <c r="M14">
        <v>44421</v>
      </c>
      <c r="N14">
        <v>7380000000163</v>
      </c>
      <c r="O14" t="str">
        <v>SI</v>
      </c>
      <c r="P14" t="str">
        <v>CALIBRACIÓN</v>
      </c>
    </row>
    <row r="15">
      <c r="A15">
        <v>11849947</v>
      </c>
      <c r="B15" t="str">
        <v>F16M03100</v>
      </c>
      <c r="C15" t="str">
        <v>B60706</v>
      </c>
      <c r="D15" t="str">
        <v xml:space="preserve">SCANNER </v>
      </c>
      <c r="E15" t="str">
        <v>POS</v>
      </c>
      <c r="F15" t="str">
        <v>DATALOGIC</v>
      </c>
      <c r="G15">
        <v>9800</v>
      </c>
      <c r="H15" t="str">
        <v>JUMBO CHIA SABANA</v>
      </c>
      <c r="I15" t="str">
        <v>ALAMBRE</v>
      </c>
      <c r="J15">
        <v>44421</v>
      </c>
      <c r="K15" t="str">
        <v>CHIA</v>
      </c>
      <c r="L15" t="str">
        <v>ALEXANDER CASTILLO SOTELO</v>
      </c>
      <c r="M15">
        <v>44421</v>
      </c>
      <c r="N15">
        <v>7380000000157</v>
      </c>
      <c r="O15" t="str">
        <v>SI</v>
      </c>
      <c r="P15" t="str">
        <v>CALIBRACIÓN</v>
      </c>
    </row>
    <row r="16">
      <c r="A16">
        <v>11849949</v>
      </c>
      <c r="B16" t="str">
        <v>F16M03098</v>
      </c>
      <c r="C16" t="str">
        <v>B60708</v>
      </c>
      <c r="D16" t="str">
        <v xml:space="preserve">SCANNER </v>
      </c>
      <c r="E16" t="str">
        <v>POS</v>
      </c>
      <c r="F16" t="str">
        <v>DATALOGIC</v>
      </c>
      <c r="G16">
        <v>9800</v>
      </c>
      <c r="H16" t="str">
        <v>JUMBO CHIA SABANA</v>
      </c>
      <c r="I16" t="str">
        <v>ALAMBRE</v>
      </c>
      <c r="J16">
        <v>44421</v>
      </c>
      <c r="K16" t="str">
        <v>CHIA</v>
      </c>
      <c r="L16" t="str">
        <v>ALEXANDER CASTILLO SOTELO</v>
      </c>
      <c r="M16">
        <v>44421</v>
      </c>
      <c r="N16">
        <v>7380000000183</v>
      </c>
      <c r="O16" t="str">
        <v>SI</v>
      </c>
      <c r="P16" t="str">
        <v>CALIBRACIÓN</v>
      </c>
    </row>
    <row r="17">
      <c r="A17">
        <v>11849914</v>
      </c>
      <c r="B17" t="str">
        <v>F16M03088</v>
      </c>
      <c r="C17" t="str">
        <v>B60693</v>
      </c>
      <c r="D17" t="str">
        <v xml:space="preserve">SCANNER </v>
      </c>
      <c r="E17" t="str">
        <v>POS</v>
      </c>
      <c r="F17" t="str">
        <v>DATALOGIC</v>
      </c>
      <c r="G17">
        <v>9800</v>
      </c>
      <c r="H17" t="str">
        <v>JUMBO CHIA SABANA</v>
      </c>
      <c r="I17" t="str">
        <v>ALAMBRE</v>
      </c>
      <c r="J17">
        <v>44421</v>
      </c>
      <c r="K17" t="str">
        <v>CHIA</v>
      </c>
      <c r="L17" t="str">
        <v>ALEXANDER CASTILLO SOTELO</v>
      </c>
      <c r="M17">
        <v>44421</v>
      </c>
      <c r="N17">
        <v>7380000000174</v>
      </c>
      <c r="O17" t="str">
        <v>SI</v>
      </c>
      <c r="P17" t="str">
        <v>CALIBRACIÓN</v>
      </c>
    </row>
    <row r="18">
      <c r="A18">
        <v>11849943</v>
      </c>
      <c r="B18" t="str">
        <v>F16M03096</v>
      </c>
      <c r="C18" t="str">
        <v>B60707</v>
      </c>
      <c r="D18" t="str">
        <v xml:space="preserve">SCANNER </v>
      </c>
      <c r="E18" t="str">
        <v>POS</v>
      </c>
      <c r="F18" t="str">
        <v>DATALOGIC</v>
      </c>
      <c r="G18">
        <v>9800</v>
      </c>
      <c r="H18" t="str">
        <v>JUMBO CHIA SABANA</v>
      </c>
      <c r="I18" t="str">
        <v>ALAMBRE</v>
      </c>
      <c r="J18">
        <v>44421</v>
      </c>
      <c r="K18" t="str">
        <v>CHIA</v>
      </c>
      <c r="L18" t="str">
        <v>ALEXANDER CASTILLO SOTELO</v>
      </c>
      <c r="M18">
        <v>44421</v>
      </c>
      <c r="N18">
        <v>7380000000153</v>
      </c>
      <c r="O18" t="str">
        <v>SI</v>
      </c>
      <c r="P18" t="str">
        <v>CALIBRACIÓN</v>
      </c>
    </row>
    <row r="19">
      <c r="A19">
        <v>11849923</v>
      </c>
      <c r="B19" t="str">
        <v>F16M03079</v>
      </c>
      <c r="C19" t="str">
        <v>B60695</v>
      </c>
      <c r="D19" t="str">
        <v xml:space="preserve">SCANNER </v>
      </c>
      <c r="E19" t="str">
        <v>POS</v>
      </c>
      <c r="F19" t="str">
        <v>DATALOGIC</v>
      </c>
      <c r="G19">
        <v>9800</v>
      </c>
      <c r="H19" t="str">
        <v>JUMBO CHIA SABANA</v>
      </c>
      <c r="I19" t="str">
        <v>ALAMBRE</v>
      </c>
      <c r="J19">
        <v>44421</v>
      </c>
      <c r="K19" t="str">
        <v>CHIA</v>
      </c>
      <c r="L19" t="str">
        <v>ALEXANDER CASTILLO SOTELO</v>
      </c>
      <c r="M19">
        <v>44421</v>
      </c>
      <c r="N19">
        <v>7380000000319</v>
      </c>
      <c r="O19" t="str">
        <v>SI</v>
      </c>
      <c r="P19" t="str">
        <v>CALIBRACIÓN</v>
      </c>
    </row>
    <row r="20">
      <c r="A20">
        <v>11830490</v>
      </c>
      <c r="B20" t="str">
        <v>B811554517</v>
      </c>
      <c r="C20" t="str">
        <v>B79861</v>
      </c>
      <c r="D20" t="str">
        <v>BALANZA</v>
      </c>
      <c r="E20" t="str">
        <v>MESA</v>
      </c>
      <c r="F20" t="str">
        <v>METTLER TOLEDO</v>
      </c>
      <c r="G20" t="str">
        <v>PLUS</v>
      </c>
      <c r="H20" t="str">
        <v>JUMBO GUATAPURI</v>
      </c>
      <c r="I20" t="str">
        <v>ALAMBRE</v>
      </c>
      <c r="J20">
        <v>44421</v>
      </c>
      <c r="K20" t="str">
        <v>VALLEDUPAR</v>
      </c>
      <c r="L20" t="str">
        <v>EDUAR ENRIQUE MARTELO SIERRA</v>
      </c>
      <c r="M20">
        <v>44425</v>
      </c>
      <c r="N20">
        <v>7380000000169</v>
      </c>
      <c r="O20" t="str">
        <v>SI</v>
      </c>
      <c r="P20" t="str">
        <v>CERTIFICACIÓN</v>
      </c>
    </row>
    <row r="21">
      <c r="A21">
        <v>11857290</v>
      </c>
      <c r="B21" t="str">
        <v>B933106587</v>
      </c>
      <c r="C21" t="str">
        <v>B121424</v>
      </c>
      <c r="D21" t="str">
        <v>BALANZA</v>
      </c>
      <c r="E21" t="str">
        <v>COLGANTE</v>
      </c>
      <c r="F21" t="str">
        <v>METTLER TOLEDO</v>
      </c>
      <c r="G21" t="str">
        <v>BPLUS</v>
      </c>
      <c r="H21" t="str">
        <v>JUMBO CARRERA 30</v>
      </c>
      <c r="I21" t="str">
        <v>STICKER</v>
      </c>
      <c r="J21">
        <v>44425</v>
      </c>
      <c r="K21" t="str">
        <v>BOGOTA</v>
      </c>
      <c r="L21" t="str">
        <v>ALEXANDER CASTILLO SOTELO</v>
      </c>
      <c r="M21">
        <v>44425</v>
      </c>
      <c r="N21">
        <v>7380000000008</v>
      </c>
      <c r="O21" t="str">
        <v>SI</v>
      </c>
      <c r="P21" t="str">
        <v>CALIBRACIÓN</v>
      </c>
    </row>
    <row r="22">
      <c r="A22">
        <v>11857288</v>
      </c>
      <c r="B22" t="str">
        <v>B933106588</v>
      </c>
      <c r="C22" t="str">
        <v>B121425</v>
      </c>
      <c r="D22" t="str">
        <v>BALANZA</v>
      </c>
      <c r="E22" t="str">
        <v>COLGANTE</v>
      </c>
      <c r="F22" t="str">
        <v>METTLER TOLEDO</v>
      </c>
      <c r="G22" t="str">
        <v>BPLUS</v>
      </c>
      <c r="H22" t="str">
        <v>JUMBO CARRERA 30</v>
      </c>
      <c r="I22" t="str">
        <v>STICKER</v>
      </c>
      <c r="J22">
        <v>44425</v>
      </c>
      <c r="K22" t="str">
        <v>BOGOTA</v>
      </c>
      <c r="L22" t="str">
        <v>ALEXANDER CASTILLO SOTELO</v>
      </c>
      <c r="M22">
        <v>44425</v>
      </c>
      <c r="N22">
        <v>7380000000108</v>
      </c>
      <c r="O22" t="str">
        <v>SI</v>
      </c>
      <c r="P22" t="str">
        <v>CALIBRACIÓN</v>
      </c>
    </row>
    <row r="23">
      <c r="A23">
        <v>11857284</v>
      </c>
      <c r="B23" t="str">
        <v>B932081986</v>
      </c>
      <c r="C23" t="str">
        <v>B121396</v>
      </c>
      <c r="D23" t="str">
        <v>BALANZA</v>
      </c>
      <c r="E23" t="str">
        <v>COLGANTE</v>
      </c>
      <c r="F23" t="str">
        <v>METTLER TOLEDO</v>
      </c>
      <c r="G23" t="str">
        <v>BPLUS</v>
      </c>
      <c r="H23" t="str">
        <v>JUMBO CARRERA 30</v>
      </c>
      <c r="I23" t="str">
        <v>STICKER</v>
      </c>
      <c r="J23">
        <v>44425</v>
      </c>
      <c r="K23" t="str">
        <v>BOGOTA</v>
      </c>
      <c r="L23" t="str">
        <v>ALEXANDER CASTILLO SOTELO</v>
      </c>
      <c r="M23">
        <v>44425</v>
      </c>
      <c r="N23">
        <v>7380000000105</v>
      </c>
      <c r="O23" t="str">
        <v>SI</v>
      </c>
      <c r="P23" t="str">
        <v>CALIBRACIÓN</v>
      </c>
    </row>
    <row r="24">
      <c r="A24">
        <v>11857271</v>
      </c>
      <c r="B24" t="str">
        <v>B933106681</v>
      </c>
      <c r="C24" t="str">
        <v>B121426</v>
      </c>
      <c r="D24" t="str">
        <v>BALANZA</v>
      </c>
      <c r="E24" t="str">
        <v>COLGANTE</v>
      </c>
      <c r="F24" t="str">
        <v>METTLER TOLEDO</v>
      </c>
      <c r="G24" t="str">
        <v>BPLUS</v>
      </c>
      <c r="H24" t="str">
        <v>JUMBO CARRERA 30</v>
      </c>
      <c r="I24" t="str">
        <v>STICKER</v>
      </c>
      <c r="J24">
        <v>44425</v>
      </c>
      <c r="K24" t="str">
        <v>BOGOTA</v>
      </c>
      <c r="L24" t="str">
        <v>ALEXANDER CASTILLO SOTELO</v>
      </c>
      <c r="M24">
        <v>44425</v>
      </c>
      <c r="N24">
        <v>7380000000106</v>
      </c>
      <c r="O24" t="str">
        <v>SI</v>
      </c>
      <c r="P24" t="str">
        <v>CALIBRACIÓN</v>
      </c>
    </row>
    <row r="25">
      <c r="A25">
        <v>11861480</v>
      </c>
      <c r="B25" t="str">
        <v>F16M03049</v>
      </c>
      <c r="C25" t="str">
        <v>B54935</v>
      </c>
      <c r="D25" t="str">
        <v xml:space="preserve">SCANNER </v>
      </c>
      <c r="E25" t="str">
        <v>POS</v>
      </c>
      <c r="F25" t="str">
        <v>DATALOGIC</v>
      </c>
      <c r="G25">
        <v>9800</v>
      </c>
      <c r="H25" t="str">
        <v>JUMBO CHIA SABANA</v>
      </c>
      <c r="I25" t="str">
        <v>ALAMBRE</v>
      </c>
      <c r="J25">
        <v>44427</v>
      </c>
      <c r="K25" t="str">
        <v>MOSQUERA</v>
      </c>
      <c r="L25" t="str">
        <v>ALEXANDER CASTILLO SOTELO</v>
      </c>
      <c r="M25">
        <v>44427</v>
      </c>
      <c r="N25">
        <v>7380000000215</v>
      </c>
      <c r="O25" t="str">
        <v>SI</v>
      </c>
      <c r="P25" t="str">
        <v>CALIBRACIÓN</v>
      </c>
    </row>
    <row r="26">
      <c r="A26">
        <v>11859442</v>
      </c>
      <c r="B26" t="str">
        <v>R1L00238-6AL</v>
      </c>
      <c r="C26" t="str">
        <v>B25857</v>
      </c>
      <c r="D26" t="str">
        <v>BALANZA</v>
      </c>
      <c r="E26" t="str">
        <v>COLGANTE</v>
      </c>
      <c r="F26" t="str">
        <v>METTLER TOLEDO</v>
      </c>
      <c r="G26">
        <v>8442</v>
      </c>
      <c r="H26" t="str">
        <v>JUMBO EL LIMONAR</v>
      </c>
      <c r="I26" t="str">
        <v>ALAMBRE</v>
      </c>
      <c r="J26">
        <v>44428</v>
      </c>
      <c r="K26" t="str">
        <v>CALI</v>
      </c>
      <c r="L26" t="str">
        <v>BRAYAN STEVEN YEPES FLOR</v>
      </c>
      <c r="M26">
        <v>44428</v>
      </c>
      <c r="N26">
        <v>7380000000310</v>
      </c>
      <c r="O26" t="str">
        <v>SI</v>
      </c>
      <c r="P26" t="str">
        <v>CERTIFICACIÓN</v>
      </c>
    </row>
    <row r="27">
      <c r="A27">
        <v>11862624</v>
      </c>
      <c r="B27" t="str">
        <v>R1L00900-6AH</v>
      </c>
      <c r="C27" t="str">
        <v>B5825</v>
      </c>
      <c r="D27" t="str">
        <v>BALANZA</v>
      </c>
      <c r="E27" t="str">
        <v>COLGANTE</v>
      </c>
      <c r="F27" t="str">
        <v>METTLER TOLEDO</v>
      </c>
      <c r="G27">
        <v>8442</v>
      </c>
      <c r="H27" t="str">
        <v>JUMBO SANTAFE</v>
      </c>
      <c r="I27" t="str">
        <v>STICKER</v>
      </c>
      <c r="J27">
        <v>44428</v>
      </c>
      <c r="K27" t="str">
        <v>BOGOTA</v>
      </c>
      <c r="L27" t="str">
        <v>ALEXANDER CASTILLO SOTELO</v>
      </c>
      <c r="M27">
        <v>44428</v>
      </c>
      <c r="N27">
        <v>7380000000107</v>
      </c>
      <c r="O27" t="str">
        <v>SI</v>
      </c>
      <c r="P27" t="str">
        <v>CALIBRACIÓN</v>
      </c>
    </row>
    <row r="28">
      <c r="A28">
        <v>11862596</v>
      </c>
      <c r="B28" t="str">
        <v>B519914082</v>
      </c>
      <c r="C28" t="str">
        <v>b100243</v>
      </c>
      <c r="D28" t="str">
        <v>BALANZA</v>
      </c>
      <c r="E28" t="str">
        <v>MESA</v>
      </c>
      <c r="F28" t="str">
        <v>METTLER TOLEDO</v>
      </c>
      <c r="G28">
        <v>8442</v>
      </c>
      <c r="H28" t="str">
        <v>JUMBO SUBA</v>
      </c>
      <c r="I28" t="str">
        <v>ALAMBRE</v>
      </c>
      <c r="J28">
        <v>44428</v>
      </c>
      <c r="K28" t="str">
        <v>BOGOTA</v>
      </c>
      <c r="L28" t="str">
        <v>ALEXANDER CASTILLO SOTELO</v>
      </c>
      <c r="M28">
        <v>44428</v>
      </c>
      <c r="N28">
        <v>7380000000109</v>
      </c>
      <c r="O28" t="str">
        <v>SI</v>
      </c>
      <c r="P28" t="str">
        <v>CALIBRACIÓN</v>
      </c>
    </row>
    <row r="29">
      <c r="A29">
        <v>11868992</v>
      </c>
      <c r="B29" t="str">
        <v>B811538203</v>
      </c>
      <c r="C29" t="str">
        <v>B86774</v>
      </c>
      <c r="D29" t="str">
        <v>BALANZA</v>
      </c>
      <c r="E29" t="str">
        <v>COLGANTE</v>
      </c>
      <c r="F29" t="str">
        <v>METTLER TOLEDO</v>
      </c>
      <c r="G29">
        <v>8442</v>
      </c>
      <c r="H29" t="str">
        <v>JUMBO SAN SILVESTRE</v>
      </c>
      <c r="I29" t="str">
        <v>ALAMBRE</v>
      </c>
      <c r="J29">
        <v>44431</v>
      </c>
      <c r="K29" t="str">
        <v>BARRANCABERMEJA</v>
      </c>
      <c r="L29" t="str">
        <v>HERMES MARTIN PEINADO</v>
      </c>
      <c r="M29">
        <v>44432</v>
      </c>
      <c r="N29">
        <v>7380000000401</v>
      </c>
      <c r="O29" t="str">
        <v>SI</v>
      </c>
      <c r="P29" t="str">
        <v>CALIBRACIÓN</v>
      </c>
    </row>
    <row r="30">
      <c r="A30">
        <v>11871952</v>
      </c>
      <c r="B30" t="str">
        <v>F15C19464</v>
      </c>
      <c r="C30" t="str">
        <v>B13266</v>
      </c>
      <c r="D30" t="str">
        <v xml:space="preserve">SCANNER </v>
      </c>
      <c r="E30" t="str">
        <v>BALANZA</v>
      </c>
      <c r="F30" t="str">
        <v>MAGELLAN</v>
      </c>
      <c r="G30" t="str">
        <v>9800i</v>
      </c>
      <c r="H30" t="str">
        <v>JUMBO GIRARDOT</v>
      </c>
      <c r="I30" t="str">
        <v>ALAMBRE</v>
      </c>
      <c r="J30">
        <v>44434</v>
      </c>
      <c r="K30" t="str">
        <v>GIRARDOT</v>
      </c>
      <c r="L30" t="str">
        <v>VICTOR ALFONSO TORRES CASTRILLON</v>
      </c>
      <c r="M30">
        <v>44434</v>
      </c>
      <c r="N30">
        <v>7380000000477</v>
      </c>
      <c r="O30" t="str">
        <v>SI</v>
      </c>
      <c r="P30" t="str">
        <v>CALIBRACIÓN</v>
      </c>
    </row>
    <row r="31">
      <c r="A31">
        <v>11902123</v>
      </c>
      <c r="B31" t="str">
        <v xml:space="preserve">B952836403 </v>
      </c>
      <c r="C31" t="str">
        <v>N/A</v>
      </c>
      <c r="D31" t="str">
        <v>BALANZA</v>
      </c>
      <c r="E31" t="str">
        <v>COLGANTE</v>
      </c>
      <c r="F31" t="str">
        <v>METTLER TOLEDO</v>
      </c>
      <c r="G31" t="str">
        <v>BPLUS</v>
      </c>
      <c r="H31" t="str">
        <v>JUMBO DE LA 65</v>
      </c>
      <c r="I31" t="str">
        <v>ALAMBRE</v>
      </c>
      <c r="J31">
        <v>44446</v>
      </c>
      <c r="K31" t="str">
        <v>MEDELLIN</v>
      </c>
      <c r="L31" t="str">
        <v>YEISON JAIR GOMEZ GIRALDO</v>
      </c>
      <c r="M31">
        <v>44446</v>
      </c>
      <c r="N31">
        <v>7380000000133</v>
      </c>
      <c r="O31" t="str">
        <v>N/A</v>
      </c>
      <c r="P31" t="str">
        <v>CALIBRACIÓN</v>
      </c>
    </row>
    <row r="32">
      <c r="A32">
        <v>11902123</v>
      </c>
      <c r="B32" t="str">
        <v>B933100669</v>
      </c>
      <c r="C32" t="str">
        <v>N/A</v>
      </c>
      <c r="D32" t="str">
        <v>BALANZA</v>
      </c>
      <c r="E32" t="str">
        <v>COLGANTE</v>
      </c>
      <c r="F32" t="str">
        <v>METTLER TOLEDO</v>
      </c>
      <c r="G32" t="str">
        <v>BPLUS</v>
      </c>
      <c r="H32" t="str">
        <v>JUMBO DE LA 65</v>
      </c>
      <c r="I32" t="str">
        <v>ALAMBRE</v>
      </c>
      <c r="J32">
        <v>44446</v>
      </c>
      <c r="K32" t="str">
        <v>MEDELLIN</v>
      </c>
      <c r="L32" t="str">
        <v>YEISON JAIR GOMEZ GIRALDO</v>
      </c>
      <c r="M32">
        <v>44446</v>
      </c>
      <c r="N32">
        <v>7380000000141</v>
      </c>
      <c r="O32" t="str">
        <v>N/A</v>
      </c>
      <c r="P32" t="str">
        <v>CALIBRACIÓN</v>
      </c>
    </row>
    <row r="33">
      <c r="A33">
        <v>11879040</v>
      </c>
      <c r="B33" t="str">
        <v>B507614364</v>
      </c>
      <c r="C33" t="str">
        <v>B91997</v>
      </c>
      <c r="D33" t="str">
        <v>BALANZA</v>
      </c>
      <c r="E33" t="str">
        <v>COLGANTE</v>
      </c>
      <c r="F33" t="str">
        <v>METTLER TOLEDO</v>
      </c>
      <c r="G33">
        <v>8442</v>
      </c>
      <c r="H33" t="str">
        <v>METRO FACATATIVA</v>
      </c>
      <c r="I33" t="str">
        <v>ALAMBRE</v>
      </c>
      <c r="J33">
        <v>44446</v>
      </c>
      <c r="K33" t="str">
        <v>FACATATIVA</v>
      </c>
      <c r="L33" t="str">
        <v>ALEXANDER CASTILLO SOTELO</v>
      </c>
      <c r="M33">
        <v>44447</v>
      </c>
      <c r="N33">
        <v>7380000000171</v>
      </c>
      <c r="O33" t="str">
        <v>SI</v>
      </c>
      <c r="P33" t="str">
        <v>CALIBRACIÓN</v>
      </c>
    </row>
    <row r="34">
      <c r="A34">
        <v>11907823</v>
      </c>
      <c r="B34" t="str">
        <v>F16M03080</v>
      </c>
      <c r="C34" t="str">
        <v>B60697</v>
      </c>
      <c r="D34" t="str">
        <v>BALANZA</v>
      </c>
      <c r="E34" t="str">
        <v>SCANNER</v>
      </c>
      <c r="F34" t="str">
        <v>DATALOGIC</v>
      </c>
      <c r="G34" t="str">
        <v>9800i</v>
      </c>
      <c r="H34" t="str">
        <v>J044 CHIA</v>
      </c>
      <c r="I34" t="str">
        <v>ALAMBRE</v>
      </c>
      <c r="J34">
        <v>44459</v>
      </c>
      <c r="K34" t="str">
        <v>CHIA</v>
      </c>
      <c r="L34" t="str">
        <v>ALEXANDER CASTILLO SOTELO</v>
      </c>
      <c r="M34">
        <v>44460</v>
      </c>
      <c r="N34">
        <v>7380000000247</v>
      </c>
      <c r="O34" t="str">
        <v>SI</v>
      </c>
      <c r="P34" t="str">
        <v>CALIBRACIÓN</v>
      </c>
    </row>
    <row r="35">
      <c r="A35">
        <v>11941787</v>
      </c>
      <c r="B35" t="str">
        <v xml:space="preserve">AD-005868 </v>
      </c>
      <c r="C35" t="str">
        <v>B10214</v>
      </c>
      <c r="D35" t="str">
        <v>BALANZA</v>
      </c>
      <c r="E35" t="str">
        <v>COLGANTE</v>
      </c>
      <c r="F35" t="str">
        <v>METTLER TOLEDO</v>
      </c>
      <c r="G35" t="str">
        <v>BPLUS</v>
      </c>
      <c r="H35" t="str">
        <v xml:space="preserve"> J167 JUMBO TITAN</v>
      </c>
      <c r="I35" t="str">
        <v>STICKER</v>
      </c>
      <c r="J35">
        <v>44461</v>
      </c>
      <c r="K35" t="str">
        <v>BOGOTA</v>
      </c>
      <c r="L35" t="str">
        <v>ALEXANDER CASTILLO SOTELO</v>
      </c>
      <c r="M35">
        <v>44462</v>
      </c>
      <c r="N35">
        <v>7380000000111</v>
      </c>
      <c r="O35" t="str">
        <v>SI</v>
      </c>
      <c r="P35" t="str">
        <v>CALIBRACIÓN</v>
      </c>
      <c r="Q35" t="str">
        <v>BAL-BOG-004</v>
      </c>
    </row>
    <row r="36">
      <c r="A36">
        <v>11941783</v>
      </c>
      <c r="B36" t="str">
        <v xml:space="preserve">B925830244 </v>
      </c>
      <c r="C36" t="str">
        <v>B122268</v>
      </c>
      <c r="D36" t="str">
        <v>BALANZA</v>
      </c>
      <c r="E36" t="str">
        <v>COLGANTE</v>
      </c>
      <c r="F36" t="str">
        <v>METTLER TOLEDO</v>
      </c>
      <c r="G36" t="str">
        <v>BPLUS</v>
      </c>
      <c r="H36" t="str">
        <v xml:space="preserve"> J167 JUMBO TITAN</v>
      </c>
      <c r="I36" t="str">
        <v>STICKER</v>
      </c>
      <c r="J36">
        <v>44461</v>
      </c>
      <c r="K36" t="str">
        <v>BOGOTA</v>
      </c>
      <c r="L36" t="str">
        <v>ALEXANDER CASTILLO SOTELO</v>
      </c>
      <c r="M36">
        <v>44462</v>
      </c>
      <c r="N36">
        <v>7380000000052</v>
      </c>
      <c r="O36" t="str">
        <v>SI</v>
      </c>
      <c r="P36" t="str">
        <v>CALIBRACIÓN</v>
      </c>
    </row>
    <row r="37">
      <c r="A37">
        <v>11941777</v>
      </c>
      <c r="B37" t="str">
        <v>B933100679</v>
      </c>
      <c r="C37" t="str">
        <v>B122250</v>
      </c>
      <c r="D37" t="str">
        <v>BALANZA</v>
      </c>
      <c r="E37" t="str">
        <v>COLGANTE</v>
      </c>
      <c r="F37" t="str">
        <v>METTLER TOLEDO</v>
      </c>
      <c r="G37" t="str">
        <v>BPLUS</v>
      </c>
      <c r="H37" t="str">
        <v xml:space="preserve"> J167 JUMBO TITAN</v>
      </c>
      <c r="I37" t="str">
        <v>STICKER</v>
      </c>
      <c r="J37">
        <v>44461</v>
      </c>
      <c r="K37" t="str">
        <v>BOGOTA</v>
      </c>
      <c r="L37" t="str">
        <v>ALEXANDER CASTILLO SOTELO</v>
      </c>
      <c r="M37">
        <v>44462</v>
      </c>
      <c r="N37">
        <v>7380000000112</v>
      </c>
      <c r="O37" t="str">
        <v>no</v>
      </c>
      <c r="P37" t="str">
        <v>CALIBRACIÓN</v>
      </c>
      <c r="Q37" t="str">
        <v>mail enviado a a DiegoAlejandro el 24 de Septiembre con la novedad de registro en Simel</v>
      </c>
    </row>
    <row r="38">
      <c r="A38">
        <v>11941775</v>
      </c>
      <c r="B38" t="str">
        <v>B933104434</v>
      </c>
      <c r="C38" t="str">
        <v>B122249</v>
      </c>
      <c r="D38" t="str">
        <v>BALANZA</v>
      </c>
      <c r="E38" t="str">
        <v>COLGANTE</v>
      </c>
      <c r="F38" t="str">
        <v>METTLER TOLEDO</v>
      </c>
      <c r="G38" t="str">
        <v>BPLUS</v>
      </c>
      <c r="H38" t="str">
        <v xml:space="preserve"> J167 JUMBO TITAN</v>
      </c>
      <c r="I38" t="str">
        <v>STICKER</v>
      </c>
      <c r="J38">
        <v>44461</v>
      </c>
      <c r="K38" t="str">
        <v>BOGOTA</v>
      </c>
      <c r="L38" t="str">
        <v>ALEXANDER CASTILLO SOTELO</v>
      </c>
      <c r="M38">
        <v>44462</v>
      </c>
      <c r="N38">
        <v>7380000000110</v>
      </c>
      <c r="O38" t="str">
        <v>No</v>
      </c>
      <c r="P38" t="str">
        <v>CALIBRACIÓN</v>
      </c>
      <c r="Q38" t="str">
        <v>mail enviado a a DiegoAlejandro el 24 de Septiembre con la novedad de registro en Simel</v>
      </c>
    </row>
    <row r="39">
      <c r="A39">
        <v>11962586</v>
      </c>
      <c r="B39" t="str">
        <v>F16M02367</v>
      </c>
      <c r="C39" t="str">
        <v>B13170</v>
      </c>
      <c r="D39" t="str">
        <v>BALANZA</v>
      </c>
      <c r="E39" t="str">
        <v>MESA</v>
      </c>
      <c r="F39" t="str">
        <v>DATALOGIC</v>
      </c>
      <c r="G39" t="str">
        <v>9800i</v>
      </c>
      <c r="H39" t="str">
        <v>M077 ZIPAQUIRA</v>
      </c>
      <c r="I39" t="str">
        <v>ALAMBRE</v>
      </c>
      <c r="J39">
        <v>44467</v>
      </c>
      <c r="K39" t="str">
        <v>ZIPAQUIRA</v>
      </c>
      <c r="L39" t="str">
        <v>ALEXANDER CASTILLO SOTELO</v>
      </c>
      <c r="M39">
        <v>44468</v>
      </c>
      <c r="N39">
        <v>7380000000155</v>
      </c>
      <c r="O39" t="str">
        <v>SI</v>
      </c>
      <c r="P39" t="str">
        <v>CALIBRACIÓN</v>
      </c>
    </row>
    <row r="40">
      <c r="A40">
        <v>11965249</v>
      </c>
      <c r="B40" t="str">
        <v>F16M03063</v>
      </c>
      <c r="C40" t="str">
        <v>B54948</v>
      </c>
      <c r="D40" t="str">
        <v xml:space="preserve">SCANNER </v>
      </c>
      <c r="E40" t="str">
        <v>POS</v>
      </c>
      <c r="F40" t="str">
        <v>DATALOGIC</v>
      </c>
      <c r="G40">
        <v>9800</v>
      </c>
      <c r="H40" t="str">
        <v>M073 METRO MOSQUERA</v>
      </c>
      <c r="I40" t="str">
        <v>ALAMBRE</v>
      </c>
      <c r="J40">
        <v>44470</v>
      </c>
      <c r="K40" t="str">
        <v>MOSQUERA</v>
      </c>
      <c r="L40" t="str">
        <v>ALEXANDER CASTILLO SOTELO</v>
      </c>
      <c r="M40">
        <v>44470</v>
      </c>
      <c r="N40">
        <v>7380000000164</v>
      </c>
      <c r="O40" t="str">
        <v>SI</v>
      </c>
      <c r="P40" t="str">
        <v>CALIBRACIÓN</v>
      </c>
    </row>
    <row r="41">
      <c r="A41">
        <v>11965249</v>
      </c>
      <c r="B41" t="str">
        <v>F16M03060</v>
      </c>
      <c r="C41" t="str">
        <v>B54949</v>
      </c>
      <c r="D41" t="str">
        <v xml:space="preserve">SCANNER </v>
      </c>
      <c r="E41" t="str">
        <v>POS</v>
      </c>
      <c r="F41" t="str">
        <v>DATALOGIC</v>
      </c>
      <c r="G41">
        <v>9800</v>
      </c>
      <c r="H41" t="str">
        <v>M073 METRO MOSQUERA</v>
      </c>
      <c r="I41" t="str">
        <v>ALAMBRE</v>
      </c>
      <c r="J41">
        <v>44470</v>
      </c>
      <c r="K41" t="str">
        <v>MOSQUERA</v>
      </c>
      <c r="L41" t="str">
        <v>ALEXANDER CASTILLO SOTELO</v>
      </c>
      <c r="M41">
        <v>44470</v>
      </c>
      <c r="N41">
        <v>7380000000190</v>
      </c>
      <c r="O41" t="str">
        <v>SI</v>
      </c>
      <c r="P41" t="str">
        <v>CALIBRACIÓN</v>
      </c>
      <c r="Q41" t="str">
        <v>F16M03075</v>
      </c>
    </row>
    <row r="42">
      <c r="A42">
        <v>11965249</v>
      </c>
      <c r="B42" t="str">
        <v>F16M03051</v>
      </c>
      <c r="C42" t="str">
        <v>B54947</v>
      </c>
      <c r="D42" t="str">
        <v xml:space="preserve">SCANNER </v>
      </c>
      <c r="E42" t="str">
        <v>POS</v>
      </c>
      <c r="F42" t="str">
        <v>DATALOGIC</v>
      </c>
      <c r="G42">
        <v>9800</v>
      </c>
      <c r="H42" t="str">
        <v>M073 METRO MOSQUERA</v>
      </c>
      <c r="I42" t="str">
        <v>ALAMBRE</v>
      </c>
      <c r="J42">
        <v>44470</v>
      </c>
      <c r="K42" t="str">
        <v>MOSQUERA</v>
      </c>
      <c r="L42" t="str">
        <v>ALEXANDER CASTILLO SOTELO</v>
      </c>
      <c r="M42">
        <v>44470</v>
      </c>
      <c r="N42">
        <v>7380000000232</v>
      </c>
      <c r="O42" t="str">
        <v>SI</v>
      </c>
      <c r="P42" t="str">
        <v>CALIBRACIÓN</v>
      </c>
    </row>
    <row r="43">
      <c r="A43">
        <v>11971910</v>
      </c>
      <c r="B43" t="str">
        <v>B519908636</v>
      </c>
      <c r="C43" t="str">
        <v>B5681</v>
      </c>
      <c r="D43" t="str">
        <v>BALANZA</v>
      </c>
      <c r="E43" t="str">
        <v>COLGANTE</v>
      </c>
      <c r="F43" t="str">
        <v>METTLER TOLEDO</v>
      </c>
      <c r="G43">
        <v>8442</v>
      </c>
      <c r="H43" t="str">
        <v>M124 METRO ALQUERIA</v>
      </c>
      <c r="I43" t="str">
        <v>ALAMBRE</v>
      </c>
      <c r="J43">
        <v>44470</v>
      </c>
      <c r="K43" t="str">
        <v>BOGOTA</v>
      </c>
      <c r="L43" t="str">
        <v>ALEXANDER CASTILLO SOTELO</v>
      </c>
      <c r="M43">
        <v>44470</v>
      </c>
      <c r="N43">
        <v>7380000000172</v>
      </c>
      <c r="O43" t="str">
        <v>SI</v>
      </c>
      <c r="P43" t="str">
        <v>CALIBRACIÓN</v>
      </c>
    </row>
    <row r="44">
      <c r="A44">
        <v>11972939</v>
      </c>
      <c r="B44" t="str">
        <v>F16C10550</v>
      </c>
      <c r="C44" t="str">
        <v>B95691</v>
      </c>
      <c r="D44" t="str">
        <v xml:space="preserve">SCANNER </v>
      </c>
      <c r="E44" t="str">
        <v>POS</v>
      </c>
      <c r="F44" t="str">
        <v>DATALOGIC</v>
      </c>
      <c r="G44">
        <v>9806</v>
      </c>
      <c r="H44" t="str">
        <v>J009 UNICENTRO</v>
      </c>
      <c r="I44" t="str">
        <v>ALAMBRE</v>
      </c>
      <c r="J44">
        <v>44473</v>
      </c>
      <c r="K44" t="str">
        <v>PEREIRA</v>
      </c>
      <c r="L44" t="str">
        <v>IVAN JARAMILLO NICHOLAS</v>
      </c>
      <c r="M44">
        <v>44474</v>
      </c>
      <c r="N44">
        <v>7380000000374</v>
      </c>
      <c r="O44" t="str">
        <v>SI</v>
      </c>
      <c r="P44" t="str">
        <v>CALIBRACIÓN</v>
      </c>
    </row>
    <row r="45">
      <c r="A45">
        <v>12002364</v>
      </c>
      <c r="B45" t="str">
        <v>R1L36222-6LL</v>
      </c>
      <c r="C45" t="str">
        <v>B5541</v>
      </c>
      <c r="D45" t="str">
        <v>BALANZA</v>
      </c>
      <c r="E45" t="str">
        <v>MESA</v>
      </c>
      <c r="F45" t="str">
        <v>METTLER TOLEDO</v>
      </c>
      <c r="G45">
        <v>8442</v>
      </c>
      <c r="H45" t="str">
        <v>J019 JUMBO SANTA ANA</v>
      </c>
      <c r="I45" t="str">
        <v>ALAMBRE</v>
      </c>
      <c r="J45">
        <v>44482</v>
      </c>
      <c r="K45" t="str">
        <v>BOGOTA</v>
      </c>
      <c r="L45" t="str">
        <v>ALEXANDER CASTILLO SOTELO</v>
      </c>
      <c r="M45">
        <v>44483</v>
      </c>
      <c r="N45">
        <v>7380000000044</v>
      </c>
      <c r="O45" t="str">
        <v>No</v>
      </c>
      <c r="P45" t="str">
        <v>CALIBRACIÓN</v>
      </c>
      <c r="Q45" t="str">
        <v>mail enviado a a DiegoAlejandro el 21 de Octubre con la novedad de registro en Simel</v>
      </c>
    </row>
    <row r="46">
      <c r="A46">
        <v>11999344</v>
      </c>
      <c r="B46" t="str">
        <v>F16C10605</v>
      </c>
      <c r="C46" t="str">
        <v>B12880</v>
      </c>
      <c r="D46" t="str">
        <v>BALANZA</v>
      </c>
      <c r="E46" t="str">
        <v>SCANNER</v>
      </c>
      <c r="F46" t="str">
        <v>DATALOGIC</v>
      </c>
      <c r="G46" t="str">
        <v>9800i</v>
      </c>
      <c r="H46" t="str">
        <v xml:space="preserve">	J048 JUMBO SOACHA</v>
      </c>
      <c r="I46" t="str">
        <v>ALAMBRE</v>
      </c>
      <c r="J46">
        <v>44482</v>
      </c>
      <c r="K46" t="str">
        <v>BOGOTA</v>
      </c>
      <c r="L46" t="str">
        <v>ALEXANDER CASTILLO SOTELO</v>
      </c>
      <c r="M46">
        <v>44483</v>
      </c>
      <c r="N46">
        <v>7380000000220</v>
      </c>
      <c r="O46" t="str">
        <v>SI</v>
      </c>
      <c r="P46" t="str">
        <v>CALIBRACIÓN</v>
      </c>
    </row>
    <row r="47">
      <c r="A47">
        <v>11991653</v>
      </c>
      <c r="B47" t="str">
        <v>F16M03075</v>
      </c>
      <c r="C47" t="str">
        <v>B54949</v>
      </c>
      <c r="D47" t="str">
        <v>BALANZA</v>
      </c>
      <c r="E47" t="str">
        <v>SCANNER</v>
      </c>
      <c r="F47" t="str">
        <v>DATALOGIC</v>
      </c>
      <c r="G47" t="str">
        <v>9800I</v>
      </c>
      <c r="H47" t="str">
        <v xml:space="preserve">	M073 METRO MOSQUERA</v>
      </c>
      <c r="I47" t="str">
        <v>ALAMBRE</v>
      </c>
      <c r="J47">
        <v>44482</v>
      </c>
      <c r="K47" t="str">
        <v>BOGOTA</v>
      </c>
      <c r="L47" t="str">
        <v>ALEXANDER CASTILLO SOTELO</v>
      </c>
      <c r="M47">
        <v>44482</v>
      </c>
      <c r="N47">
        <v>7380000000246</v>
      </c>
      <c r="O47" t="str">
        <v>SI</v>
      </c>
      <c r="P47" t="str">
        <v>CALIBRACIÓN</v>
      </c>
    </row>
    <row r="48">
      <c r="A48">
        <v>12031584</v>
      </c>
      <c r="B48" t="str">
        <v>B933100677</v>
      </c>
      <c r="C48" t="str">
        <v>B121175</v>
      </c>
      <c r="D48" t="str">
        <v>BALANZA</v>
      </c>
      <c r="E48" t="str">
        <v>COLGANTE</v>
      </c>
      <c r="F48" t="str">
        <v>DATALOGIC</v>
      </c>
      <c r="G48" t="str">
        <v>BPLUS</v>
      </c>
      <c r="H48" t="str">
        <v xml:space="preserve">	J015 JUMBO HAYUELOS</v>
      </c>
      <c r="I48" t="str">
        <v>ALAMBRE</v>
      </c>
      <c r="J48">
        <v>44502</v>
      </c>
      <c r="K48" t="str">
        <v>BOGOTA</v>
      </c>
      <c r="L48" t="str">
        <v>ALEXANDER CASTILLO SOTELO</v>
      </c>
      <c r="M48">
        <v>44502</v>
      </c>
      <c r="N48">
        <v>7380000000045</v>
      </c>
      <c r="O48" t="str">
        <v>SI</v>
      </c>
      <c r="P48" t="str">
        <v>CALIBRACIÓN</v>
      </c>
    </row>
    <row r="49">
      <c r="A49">
        <v>12031589</v>
      </c>
      <c r="B49" t="str">
        <v>B644221257</v>
      </c>
      <c r="C49" t="str">
        <v>B86806</v>
      </c>
      <c r="D49" t="str">
        <v>BALANZA</v>
      </c>
      <c r="E49" t="str">
        <v>COLGANTE</v>
      </c>
      <c r="F49" t="str">
        <v>DATALOGIC</v>
      </c>
      <c r="G49" t="str">
        <v>8442 plus</v>
      </c>
      <c r="H49" t="str">
        <v xml:space="preserve">	J015 JUMBO HAYUELOS</v>
      </c>
      <c r="I49" t="str">
        <v>ALAMBRE</v>
      </c>
      <c r="J49">
        <v>44502</v>
      </c>
      <c r="K49" t="str">
        <v>BOGOTA</v>
      </c>
      <c r="L49" t="str">
        <v>ALEXANDER CASTILLO SOTELO</v>
      </c>
      <c r="M49">
        <v>44502</v>
      </c>
      <c r="N49">
        <v>7380000000116</v>
      </c>
      <c r="O49" t="str">
        <v>si</v>
      </c>
      <c r="P49" t="str">
        <v>CALIBRACIÓN</v>
      </c>
    </row>
    <row r="50">
      <c r="A50">
        <v>12024754</v>
      </c>
      <c r="B50" t="str">
        <v>F16C10556</v>
      </c>
      <c r="C50" t="str">
        <v>B93602</v>
      </c>
      <c r="D50" t="str">
        <v>BALANZA</v>
      </c>
      <c r="E50" t="str">
        <v>SCANNER</v>
      </c>
      <c r="F50" t="str">
        <v>MAGELLAN</v>
      </c>
      <c r="G50" t="str">
        <v>9800i</v>
      </c>
      <c r="H50" t="str">
        <v>M040 RIOHACHA</v>
      </c>
      <c r="I50" t="str">
        <v>ALAMBRE</v>
      </c>
      <c r="J50">
        <v>44494</v>
      </c>
      <c r="K50" t="str">
        <v>RIOHACHA</v>
      </c>
      <c r="L50" t="str">
        <v>EDUAR ENRIQUE MARTELO SIERRA</v>
      </c>
      <c r="M50">
        <v>44518</v>
      </c>
      <c r="N50">
        <v>7380000000206</v>
      </c>
      <c r="O50" t="str">
        <v>si</v>
      </c>
      <c r="P50" t="str">
        <v>CALIBRACIÓN</v>
      </c>
    </row>
    <row r="51">
      <c r="A51">
        <v>12065805</v>
      </c>
      <c r="B51" t="str">
        <v>B811554515</v>
      </c>
      <c r="D51" t="str">
        <v>BALANZA</v>
      </c>
      <c r="E51" t="str">
        <v>MESA</v>
      </c>
      <c r="F51" t="str">
        <v>METTLER TOLEDO</v>
      </c>
      <c r="G51" t="str">
        <v>8442 plus</v>
      </c>
      <c r="H51" t="str">
        <v>J086 JUMBO AMERICANO</v>
      </c>
      <c r="I51" t="str">
        <v>ALAMBRE</v>
      </c>
      <c r="J51">
        <v>44511</v>
      </c>
      <c r="K51" t="str">
        <v>BARRANQUILLA</v>
      </c>
      <c r="L51" t="str">
        <v>DANIEL ARGENIS DIAZ SIERRA</v>
      </c>
      <c r="M51">
        <v>44520</v>
      </c>
      <c r="N51">
        <v>7380000000362</v>
      </c>
      <c r="O51" t="str">
        <v>NO</v>
      </c>
      <c r="P51" t="str">
        <v>SIN PRECINTO</v>
      </c>
      <c r="Q51" t="str">
        <v>CVM en la revisión colocó el mismo Serial y NII y no permite crear el caso en SIMEL; se está validando la creación</v>
      </c>
    </row>
    <row r="52">
      <c r="A52">
        <v>12083978</v>
      </c>
      <c r="B52" t="str">
        <v>B206676667</v>
      </c>
      <c r="C52" t="str">
        <v>B79386</v>
      </c>
      <c r="D52" t="str">
        <v>BALANZA</v>
      </c>
      <c r="E52" t="str">
        <v>COLGANTE</v>
      </c>
      <c r="F52" t="str">
        <v>METTLER TOLEDO</v>
      </c>
      <c r="G52">
        <v>8442</v>
      </c>
      <c r="H52" t="str">
        <v>M171 METRO PASTO UNICO</v>
      </c>
      <c r="I52" t="str">
        <v>ALAMBRE</v>
      </c>
      <c r="J52">
        <v>44519</v>
      </c>
      <c r="K52" t="str">
        <v>PASTO</v>
      </c>
      <c r="L52" t="str">
        <v>DIANA ERIKA LEON HERNANDEZ</v>
      </c>
      <c r="M52">
        <v>44519</v>
      </c>
      <c r="N52">
        <v>7380000000212</v>
      </c>
      <c r="O52" t="str">
        <v>SI</v>
      </c>
      <c r="P52" t="str">
        <v>CALIBRACIÓN</v>
      </c>
    </row>
    <row r="53">
      <c r="A53">
        <v>12089670</v>
      </c>
      <c r="B53" t="str">
        <v>B924787183</v>
      </c>
      <c r="C53" t="str">
        <v>B123376</v>
      </c>
      <c r="D53" t="str">
        <v>BALANZA</v>
      </c>
      <c r="E53" t="str">
        <v>COLGANTE</v>
      </c>
      <c r="F53" t="str">
        <v>METTLER TOLEDO</v>
      </c>
      <c r="G53" t="str">
        <v>BPLUS</v>
      </c>
      <c r="H53" t="str">
        <v>J128 JUMBO UNICENTRO PASTO</v>
      </c>
      <c r="I53" t="str">
        <v>STICKER</v>
      </c>
      <c r="J53">
        <v>44522</v>
      </c>
      <c r="K53" t="str">
        <v>PASTO</v>
      </c>
      <c r="L53" t="str">
        <v>DIANA ERIKA LEON HERNANDEZ</v>
      </c>
      <c r="M53">
        <v>44522</v>
      </c>
      <c r="N53">
        <v>7380000000065</v>
      </c>
      <c r="O53" t="str">
        <v>SI</v>
      </c>
      <c r="P53" t="str">
        <v>CALIBRACIÓN</v>
      </c>
    </row>
    <row r="54">
      <c r="A54">
        <v>12096679</v>
      </c>
      <c r="B54" t="str">
        <v>MH0007102</v>
      </c>
      <c r="C54" t="str">
        <v>B16509</v>
      </c>
      <c r="D54" t="str">
        <v>BALANZA</v>
      </c>
      <c r="E54" t="str">
        <v>SCANNER</v>
      </c>
      <c r="F54" t="str">
        <v>MAGELLAN</v>
      </c>
      <c r="G54">
        <v>8300</v>
      </c>
      <c r="H54" t="str">
        <v>J148 JUMBO SANTAFE MEDELLIN</v>
      </c>
      <c r="I54" t="str">
        <v>STICKER</v>
      </c>
      <c r="J54">
        <v>44524</v>
      </c>
      <c r="K54" t="str">
        <v>MEDELLIN</v>
      </c>
      <c r="L54" t="str">
        <v>YURIMAR MARQUEZ MUÑOZ</v>
      </c>
      <c r="M54">
        <v>44525</v>
      </c>
      <c r="N54">
        <v>7380000000529</v>
      </c>
      <c r="O54" t="str">
        <v>SI</v>
      </c>
      <c r="P54" t="str">
        <v>SIN PRECINTO</v>
      </c>
      <c r="Q54" t="str">
        <v>Atendido por recurso dedicado</v>
      </c>
    </row>
    <row r="55">
      <c r="A55">
        <v>12096746</v>
      </c>
      <c r="B55" t="str">
        <v>MH0007162</v>
      </c>
      <c r="C55" t="str">
        <v>B16513</v>
      </c>
      <c r="D55" t="str">
        <v>BALANZA</v>
      </c>
      <c r="E55" t="str">
        <v>SCANNER</v>
      </c>
      <c r="F55" t="str">
        <v>MAGELLAN</v>
      </c>
      <c r="G55">
        <v>8300</v>
      </c>
      <c r="H55" t="str">
        <v>J148 JUMBO SANTAFE MEDELLIN</v>
      </c>
      <c r="I55" t="str">
        <v>STICKER</v>
      </c>
      <c r="J55">
        <v>44524</v>
      </c>
      <c r="K55" t="str">
        <v>MEDELLIN</v>
      </c>
      <c r="L55" t="str">
        <v>YURIMAR MARQUEZ MUÑOZ</v>
      </c>
      <c r="M55">
        <v>44525</v>
      </c>
      <c r="N55">
        <v>7380000000527</v>
      </c>
      <c r="O55" t="str">
        <v>SI</v>
      </c>
      <c r="P55" t="str">
        <v>SIN PRECINTO</v>
      </c>
      <c r="Q55" t="str">
        <v>Atendido por recurso dedicado</v>
      </c>
    </row>
    <row r="56">
      <c r="A56">
        <v>12096748</v>
      </c>
      <c r="B56" t="str">
        <v>MH0007232</v>
      </c>
      <c r="C56" t="str">
        <v>B16463</v>
      </c>
      <c r="D56" t="str">
        <v>BALANZA</v>
      </c>
      <c r="E56" t="str">
        <v>SCANNER</v>
      </c>
      <c r="F56" t="str">
        <v>MAGELLAN</v>
      </c>
      <c r="G56">
        <v>8300</v>
      </c>
      <c r="H56" t="str">
        <v>J148 JUMBO SANTAFE MEDELLIN</v>
      </c>
      <c r="I56" t="str">
        <v>STICKER</v>
      </c>
      <c r="J56">
        <v>44524</v>
      </c>
      <c r="K56" t="str">
        <v>MEDELLIN</v>
      </c>
      <c r="L56" t="str">
        <v>YURIMAR MARQUEZ MUÑOZ</v>
      </c>
      <c r="M56">
        <v>44525</v>
      </c>
      <c r="N56">
        <v>7380000000528</v>
      </c>
      <c r="O56" t="str">
        <v>SI</v>
      </c>
      <c r="P56" t="str">
        <v>SIN PRECINTO</v>
      </c>
      <c r="Q56" t="str">
        <v>Atendido por recurso dedicado</v>
      </c>
    </row>
    <row r="57">
      <c r="A57">
        <v>12096754</v>
      </c>
      <c r="B57" t="str">
        <v>MH0007212</v>
      </c>
      <c r="C57" t="str">
        <v>B16461</v>
      </c>
      <c r="D57" t="str">
        <v>BALANZA</v>
      </c>
      <c r="E57" t="str">
        <v>SCANNER</v>
      </c>
      <c r="F57" t="str">
        <v>MAGELLAN</v>
      </c>
      <c r="G57">
        <v>8300</v>
      </c>
      <c r="H57" t="str">
        <v>J148 JUMBO SANTAFE MEDELLIN</v>
      </c>
      <c r="I57" t="str">
        <v>STICKER</v>
      </c>
      <c r="J57">
        <v>44524</v>
      </c>
      <c r="K57" t="str">
        <v>MEDELLIN</v>
      </c>
      <c r="L57" t="str">
        <v>YURIMAR MARQUEZ MUÑOZ</v>
      </c>
      <c r="M57">
        <v>44525</v>
      </c>
      <c r="N57">
        <v>7380000000526</v>
      </c>
      <c r="O57" t="str">
        <v>SI</v>
      </c>
      <c r="P57" t="str">
        <v>SIN PRECINTO</v>
      </c>
      <c r="Q57" t="str">
        <v>Atendido por recurso dedicado</v>
      </c>
    </row>
    <row r="58">
      <c r="A58">
        <v>12073732</v>
      </c>
      <c r="B58" t="str">
        <v>F16M03087</v>
      </c>
      <c r="C58" t="str">
        <v>B60694</v>
      </c>
      <c r="D58" t="str">
        <v>BALANZA</v>
      </c>
      <c r="E58" t="str">
        <v>SCANNER</v>
      </c>
      <c r="F58" t="str">
        <v>MAGELLAN</v>
      </c>
      <c r="G58">
        <v>9800</v>
      </c>
      <c r="H58" t="str">
        <v>J044 JUMBO CHIA</v>
      </c>
      <c r="I58" t="str">
        <v>ALAMBRE</v>
      </c>
      <c r="J58">
        <v>44531</v>
      </c>
      <c r="K58" t="str">
        <v>CHIA</v>
      </c>
      <c r="L58" t="str">
        <v>ALEXANDER CASTILLO SOTELO</v>
      </c>
      <c r="M58">
        <v>44532</v>
      </c>
      <c r="N58">
        <v>7380000000237</v>
      </c>
      <c r="O58" t="str">
        <v>SI</v>
      </c>
      <c r="P58" t="str">
        <v>CALIBRACIÓN</v>
      </c>
    </row>
    <row r="59">
      <c r="A59">
        <v>12106858</v>
      </c>
      <c r="B59" t="str">
        <v>F16M02206</v>
      </c>
      <c r="C59" t="str">
        <v>B5803</v>
      </c>
      <c r="D59" t="str">
        <v xml:space="preserve">SCANNER </v>
      </c>
      <c r="E59" t="str">
        <v>POS</v>
      </c>
      <c r="F59" t="str">
        <v>DATALOGIC</v>
      </c>
      <c r="G59">
        <v>9800</v>
      </c>
      <c r="H59" t="str">
        <v>J072 JUMBO SANTA FE</v>
      </c>
      <c r="I59" t="str">
        <v>ALAMBRE</v>
      </c>
      <c r="J59">
        <v>44539</v>
      </c>
      <c r="K59" t="str">
        <v>BOGOTA</v>
      </c>
      <c r="L59" t="str">
        <v>ALEXANDER CASTILLO SOTELO</v>
      </c>
      <c r="M59">
        <v>44539</v>
      </c>
      <c r="N59">
        <v>7380000000200</v>
      </c>
      <c r="O59" t="str">
        <v>SI</v>
      </c>
      <c r="P59" t="str">
        <v>CALIBRACIÓN</v>
      </c>
    </row>
    <row r="60">
      <c r="A60">
        <v>12138799</v>
      </c>
      <c r="B60" t="str">
        <v>MH0007202</v>
      </c>
      <c r="C60" t="str">
        <v>B5645</v>
      </c>
      <c r="D60" t="str">
        <v xml:space="preserve">SCANNER </v>
      </c>
      <c r="E60" t="str">
        <v>POS</v>
      </c>
      <c r="F60" t="str">
        <v>DATALOGIC</v>
      </c>
      <c r="G60">
        <v>8300</v>
      </c>
      <c r="H60" t="str">
        <v>J072 JUMBO SANTA FE</v>
      </c>
      <c r="I60" t="str">
        <v>ALAMBRE</v>
      </c>
      <c r="J60">
        <v>44545</v>
      </c>
      <c r="K60" t="str">
        <v>BOGOTA</v>
      </c>
      <c r="L60" t="str">
        <v>ALEXANDER CASTILLO SOTELO</v>
      </c>
      <c r="M60">
        <v>44546</v>
      </c>
      <c r="N60">
        <v>7380000000135</v>
      </c>
      <c r="O60" t="str">
        <v>SI</v>
      </c>
      <c r="P60" t="str">
        <v>CALIBRACIÓN</v>
      </c>
    </row>
    <row r="61">
      <c r="A61">
        <v>12129835</v>
      </c>
      <c r="B61" t="str">
        <v>B631841458</v>
      </c>
      <c r="C61" t="str">
        <v>B5113</v>
      </c>
      <c r="D61" t="str">
        <v>BALANZA</v>
      </c>
      <c r="E61" t="str">
        <v>MESA</v>
      </c>
      <c r="F61" t="str">
        <v>METTLER TOLEDO</v>
      </c>
      <c r="G61" t="str">
        <v>8442 PLUS</v>
      </c>
      <c r="H61" t="str">
        <v>J193 JUMBO PLAZA CENTRAL</v>
      </c>
      <c r="I61" t="str">
        <v>ALAMBRE</v>
      </c>
      <c r="J61">
        <v>44547</v>
      </c>
      <c r="K61" t="str">
        <v>BOGOTA</v>
      </c>
      <c r="L61" t="str">
        <v>ALEXANDER CASTILLO SOTELO</v>
      </c>
      <c r="M61">
        <v>44550</v>
      </c>
      <c r="N61">
        <v>7380000000184</v>
      </c>
      <c r="O61" t="str">
        <v>SI</v>
      </c>
      <c r="P61" t="str">
        <v>CALIBRACIÓN</v>
      </c>
    </row>
    <row r="62">
      <c r="A62">
        <v>12154483</v>
      </c>
      <c r="B62" t="str">
        <v>F16M03094</v>
      </c>
      <c r="C62" t="str">
        <v>B60698</v>
      </c>
      <c r="D62" t="str">
        <v>BALANZA</v>
      </c>
      <c r="E62" t="str">
        <v>SCANNER</v>
      </c>
      <c r="F62" t="str">
        <v>DATALOGIC</v>
      </c>
      <c r="G62">
        <v>9800</v>
      </c>
      <c r="H62" t="str">
        <v>J044 JUMBO CHIA</v>
      </c>
      <c r="I62" t="str">
        <v>ALAMBRE</v>
      </c>
      <c r="J62">
        <v>44551</v>
      </c>
      <c r="K62" t="str">
        <v>CHIA</v>
      </c>
      <c r="L62" t="str">
        <v>ALEXANDER CASTILLO SOTELO</v>
      </c>
      <c r="M62">
        <v>44553</v>
      </c>
      <c r="N62">
        <v>7380000000228</v>
      </c>
      <c r="O62" t="str">
        <v>SI</v>
      </c>
      <c r="P62" t="str">
        <v>CALIBRACIÓN</v>
      </c>
    </row>
    <row r="63">
      <c r="A63">
        <v>12154493</v>
      </c>
      <c r="B63" t="str">
        <v>F16M03084</v>
      </c>
      <c r="C63" t="str">
        <v>B60692</v>
      </c>
      <c r="D63" t="str">
        <v>BALANZA</v>
      </c>
      <c r="E63" t="str">
        <v>SCANNER</v>
      </c>
      <c r="F63" t="str">
        <v>DATALOGIC</v>
      </c>
      <c r="G63">
        <v>9800</v>
      </c>
      <c r="H63" t="str">
        <v>J044 JUMBO CHIA</v>
      </c>
      <c r="I63" t="str">
        <v>ALAMBRE</v>
      </c>
      <c r="J63">
        <v>44551</v>
      </c>
      <c r="K63" t="str">
        <v>CHIA</v>
      </c>
      <c r="L63" t="str">
        <v>ALEXANDER CASTILLO SOTELO</v>
      </c>
      <c r="M63">
        <v>44553</v>
      </c>
      <c r="N63">
        <v>7380000000241</v>
      </c>
      <c r="O63" t="str">
        <v>SI</v>
      </c>
      <c r="P63" t="str">
        <v>CALIBRACIÓN</v>
      </c>
    </row>
    <row r="64">
      <c r="A64">
        <v>12157689</v>
      </c>
      <c r="B64" t="str">
        <v>B644221241</v>
      </c>
      <c r="D64" t="str">
        <v>BALANZA</v>
      </c>
      <c r="E64" t="str">
        <v>MESA</v>
      </c>
      <c r="F64" t="str">
        <v>METTLER TOLEDO</v>
      </c>
      <c r="G64" t="str">
        <v>8442 PLUS</v>
      </c>
      <c r="H64" t="str">
        <v>J108 JUMBO CAÑAVERAL</v>
      </c>
      <c r="I64" t="str">
        <v>ALAMBRE</v>
      </c>
      <c r="J64">
        <v>44552</v>
      </c>
      <c r="K64" t="str">
        <v>FLORIDABLANCA</v>
      </c>
      <c r="L64" t="str">
        <v>JOHNATHAN OSWALDO RINCON TIQUE</v>
      </c>
      <c r="M64">
        <v>44572</v>
      </c>
      <c r="N64">
        <v>7380000000243</v>
      </c>
      <c r="O64" t="str">
        <v>SI</v>
      </c>
      <c r="P64" t="str">
        <v>REPARACIÓN</v>
      </c>
      <c r="Q64" t="str">
        <v>Atendido por recurso dedicado</v>
      </c>
    </row>
    <row r="65">
      <c r="A65">
        <v>12141445</v>
      </c>
      <c r="B65" t="str">
        <v>MH0003986</v>
      </c>
      <c r="C65" t="str">
        <v>B84347</v>
      </c>
      <c r="D65" t="str">
        <v>BALANZA</v>
      </c>
      <c r="E65" t="str">
        <v>SCANNER</v>
      </c>
      <c r="F65" t="str">
        <v>MAGELLAN</v>
      </c>
      <c r="G65">
        <v>8300</v>
      </c>
      <c r="H65" t="str">
        <v>J013 JUMBO VALLE DEL LILI</v>
      </c>
      <c r="I65" t="str">
        <v>ALAMBRE</v>
      </c>
      <c r="J65">
        <v>44544</v>
      </c>
      <c r="K65" t="str">
        <v>CALI</v>
      </c>
      <c r="L65" t="str">
        <v>CARLOS ANDRES BRAVO MARTINEZ</v>
      </c>
      <c r="M65">
        <v>44553</v>
      </c>
      <c r="N65">
        <v>7380000000210</v>
      </c>
      <c r="O65" t="str">
        <v>SI</v>
      </c>
      <c r="P65" t="str">
        <v>SIN PRECINTO</v>
      </c>
    </row>
    <row r="66">
      <c r="A66">
        <v>12141445</v>
      </c>
      <c r="B66" t="str">
        <v>MH0003986</v>
      </c>
      <c r="C66" t="str">
        <v>B84347</v>
      </c>
      <c r="D66" t="str">
        <v>BALANZA</v>
      </c>
      <c r="E66" t="str">
        <v>SCANNER</v>
      </c>
      <c r="F66" t="str">
        <v>MAGELLAN</v>
      </c>
      <c r="G66">
        <v>8300</v>
      </c>
      <c r="H66" t="str">
        <v>J013 JUMBO VALLE DEL LILI</v>
      </c>
      <c r="I66" t="str">
        <v>STICKER</v>
      </c>
      <c r="J66">
        <v>44544</v>
      </c>
      <c r="K66" t="str">
        <v>CALI</v>
      </c>
      <c r="L66" t="str">
        <v>CARLOS ANDRES BRAVO MARTINEZ</v>
      </c>
      <c r="M66">
        <v>44553</v>
      </c>
      <c r="N66">
        <v>7380000000071</v>
      </c>
      <c r="O66" t="str">
        <v>SI</v>
      </c>
      <c r="P66" t="str">
        <v>SIN PRECINTO</v>
      </c>
    </row>
    <row r="67">
      <c r="A67">
        <v>12141445</v>
      </c>
      <c r="B67" t="str">
        <v>F16C12948</v>
      </c>
      <c r="C67" t="str">
        <v>B51248</v>
      </c>
      <c r="D67" t="str">
        <v>BALANZA</v>
      </c>
      <c r="E67" t="str">
        <v>SCANNER</v>
      </c>
      <c r="F67" t="str">
        <v>DATALOGIC</v>
      </c>
      <c r="G67">
        <v>9800</v>
      </c>
      <c r="H67" t="str">
        <v>J013 JUMBO VALLE DEL LILI</v>
      </c>
      <c r="I67" t="str">
        <v>ALAMBRE</v>
      </c>
      <c r="J67">
        <v>44544</v>
      </c>
      <c r="K67" t="str">
        <v>CALI</v>
      </c>
      <c r="L67" t="str">
        <v>CARLOS ANDRES BRAVO MARTINEZ</v>
      </c>
      <c r="M67">
        <v>44553</v>
      </c>
      <c r="N67">
        <v>7380000000223</v>
      </c>
      <c r="O67" t="str">
        <v>NO</v>
      </c>
      <c r="P67" t="str">
        <v>SIN PRECINTO</v>
      </c>
      <c r="Q67" t="str">
        <v>Balanza no tiene NII asignado</v>
      </c>
    </row>
    <row r="68">
      <c r="A68">
        <v>12141445</v>
      </c>
      <c r="B68" t="str">
        <v>F16C12948</v>
      </c>
      <c r="C68" t="str">
        <v>B51248</v>
      </c>
      <c r="D68" t="str">
        <v>BALANZA</v>
      </c>
      <c r="E68" t="str">
        <v>SCANNER</v>
      </c>
      <c r="F68" t="str">
        <v>DATALOGIC</v>
      </c>
      <c r="G68">
        <v>9800</v>
      </c>
      <c r="H68" t="str">
        <v>J013 JUMBO VALLE DEL LILI</v>
      </c>
      <c r="I68" t="str">
        <v>STICKER</v>
      </c>
      <c r="J68">
        <v>44544</v>
      </c>
      <c r="K68" t="str">
        <v>CALI</v>
      </c>
      <c r="L68" t="str">
        <v>CARLOS ANDRES BRAVO MARTINEZ</v>
      </c>
      <c r="M68">
        <v>44553</v>
      </c>
      <c r="N68">
        <v>7380000000072</v>
      </c>
      <c r="O68" t="str">
        <v>NO</v>
      </c>
      <c r="P68" t="str">
        <v>SIN PRECINTO</v>
      </c>
      <c r="Q68" t="str">
        <v>Balanza no tiene NII asignado</v>
      </c>
    </row>
    <row r="69">
      <c r="A69">
        <v>12141445</v>
      </c>
      <c r="B69" t="str">
        <v>F16M03069</v>
      </c>
      <c r="C69" t="str">
        <v>B5794</v>
      </c>
      <c r="D69" t="str">
        <v>BALANZA</v>
      </c>
      <c r="E69" t="str">
        <v>SCANNER</v>
      </c>
      <c r="F69" t="str">
        <v>DATALOGIC</v>
      </c>
      <c r="G69">
        <v>9800</v>
      </c>
      <c r="H69" t="str">
        <v>J013 JUMBO VALLE DEL LILI</v>
      </c>
      <c r="I69" t="str">
        <v>ALAMBRE</v>
      </c>
      <c r="J69">
        <v>44544</v>
      </c>
      <c r="K69" t="str">
        <v>CALI</v>
      </c>
      <c r="L69" t="str">
        <v>CARLOS ANDRES BRAVO MARTINEZ</v>
      </c>
      <c r="M69">
        <v>44553</v>
      </c>
      <c r="N69">
        <v>7380000000211</v>
      </c>
      <c r="O69" t="str">
        <v>NO</v>
      </c>
      <c r="P69" t="str">
        <v>SIN PRECINTO</v>
      </c>
      <c r="Q69" t="str">
        <v>Balanza no tiene NII asignado</v>
      </c>
    </row>
    <row r="70">
      <c r="A70">
        <v>12141445</v>
      </c>
      <c r="B70" t="str">
        <v>F16M03069</v>
      </c>
      <c r="C70" t="str">
        <v>B5794</v>
      </c>
      <c r="D70" t="str">
        <v>BALANZA</v>
      </c>
      <c r="E70" t="str">
        <v>SCANNER</v>
      </c>
      <c r="F70" t="str">
        <v>DATALOGIC</v>
      </c>
      <c r="G70">
        <v>9800</v>
      </c>
      <c r="H70" t="str">
        <v>J013 JUMBO VALLE DEL LILI</v>
      </c>
      <c r="I70" t="str">
        <v>STICKER</v>
      </c>
      <c r="J70">
        <v>44544</v>
      </c>
      <c r="K70" t="str">
        <v>CALI</v>
      </c>
      <c r="L70" t="str">
        <v>CARLOS ANDRES BRAVO MARTINEZ</v>
      </c>
      <c r="M70">
        <v>44553</v>
      </c>
      <c r="N70">
        <v>7380000000174</v>
      </c>
      <c r="O70" t="str">
        <v>NO</v>
      </c>
      <c r="P70" t="str">
        <v>SIN PRECINTO</v>
      </c>
      <c r="Q70" t="str">
        <v>Balanza no tiene NII asignado</v>
      </c>
    </row>
    <row r="71">
      <c r="A71">
        <v>12158183</v>
      </c>
      <c r="B71" t="str">
        <v>B519914107</v>
      </c>
      <c r="C71" t="str">
        <v>B86793</v>
      </c>
      <c r="D71" t="str">
        <v>BALANZA</v>
      </c>
      <c r="E71" t="str">
        <v>SCANNER</v>
      </c>
      <c r="F71" t="str">
        <v>METTLER TOLEDO</v>
      </c>
      <c r="G71">
        <v>8442</v>
      </c>
      <c r="H71" t="str">
        <v>J019 JUMBO SANTA ANA</v>
      </c>
      <c r="I71" t="str">
        <v>STICKER</v>
      </c>
      <c r="J71">
        <v>44553</v>
      </c>
      <c r="K71" t="str">
        <v>BOGOTA</v>
      </c>
      <c r="L71" t="str">
        <v>ALEXANDER CASTILLO SOTELO</v>
      </c>
      <c r="M71">
        <v>44553</v>
      </c>
      <c r="N71">
        <v>7380000000042</v>
      </c>
      <c r="O71" t="str">
        <v>SI</v>
      </c>
      <c r="P71" t="str">
        <v>CALIBRACIÓN</v>
      </c>
      <c r="Q71" t="str">
        <v>No se realiza visita ya que la balanza está calibrada y tiene precinto instalado</v>
      </c>
    </row>
    <row r="72">
      <c r="A72">
        <v>12155743</v>
      </c>
      <c r="B72" t="str">
        <v>F16M02380</v>
      </c>
      <c r="C72" t="str">
        <v>B5520</v>
      </c>
      <c r="D72" t="str">
        <v xml:space="preserve">SCANNER </v>
      </c>
      <c r="E72" t="str">
        <v>POS</v>
      </c>
      <c r="F72" t="str">
        <v>DATALOGIC</v>
      </c>
      <c r="G72">
        <v>9800</v>
      </c>
      <c r="H72" t="str">
        <v>J070 JUMBO SUBA</v>
      </c>
      <c r="I72" t="str">
        <v>ALAMBRE</v>
      </c>
      <c r="J72">
        <v>44553</v>
      </c>
      <c r="K72" t="str">
        <v>BOGOTA</v>
      </c>
      <c r="L72" t="str">
        <v>ALEXANDER CASTILLO SOTELO</v>
      </c>
      <c r="M72">
        <v>44554</v>
      </c>
      <c r="N72">
        <v>7380000000209</v>
      </c>
      <c r="O72" t="str">
        <v>SI</v>
      </c>
      <c r="P72" t="str">
        <v>CALIBRACIÓN</v>
      </c>
    </row>
    <row r="73">
      <c r="A73">
        <v>12171873</v>
      </c>
      <c r="B73" t="str">
        <v>B644221309</v>
      </c>
      <c r="C73" t="str">
        <v>B5335</v>
      </c>
      <c r="D73" t="str">
        <v>BALANZA</v>
      </c>
      <c r="E73" t="str">
        <v>MESA</v>
      </c>
      <c r="F73" t="str">
        <v>METTLER TOLEDO</v>
      </c>
      <c r="G73" t="str">
        <v>8442 PLUS</v>
      </c>
      <c r="H73" t="str">
        <v>J087 JUMBO GUATAPURI</v>
      </c>
      <c r="I73" t="str">
        <v>ALAMBRE</v>
      </c>
      <c r="J73">
        <v>44558</v>
      </c>
      <c r="K73" t="str">
        <v>VALLEDUPAR</v>
      </c>
      <c r="L73" t="str">
        <v>EDUAR ENRIQUE MARTELO SIERRA</v>
      </c>
      <c r="M73">
        <v>44560</v>
      </c>
      <c r="N73">
        <v>7380000000218</v>
      </c>
      <c r="O73" t="str">
        <v>SI</v>
      </c>
      <c r="P73" t="str">
        <v>CALIBRACIÓN</v>
      </c>
    </row>
    <row r="74">
      <c r="A74">
        <v>12182438</v>
      </c>
      <c r="B74" t="str">
        <v>F16M02400</v>
      </c>
      <c r="C74" t="str">
        <v>B5820</v>
      </c>
      <c r="D74" t="str">
        <v xml:space="preserve">SCANNER </v>
      </c>
      <c r="E74" t="str">
        <v>POS</v>
      </c>
      <c r="F74" t="str">
        <v>DATALOGIC</v>
      </c>
      <c r="G74">
        <v>9800</v>
      </c>
      <c r="H74" t="str">
        <v>J072 JUMBO SANTA FE</v>
      </c>
      <c r="I74" t="str">
        <v>ALAMBRE</v>
      </c>
      <c r="J74">
        <v>44564</v>
      </c>
      <c r="K74" t="str">
        <v>BOGOTA</v>
      </c>
      <c r="L74" t="str">
        <v>ALEXANDER CASTILLO SOTELO</v>
      </c>
      <c r="M74">
        <v>44564</v>
      </c>
      <c r="N74">
        <v>7380000000233</v>
      </c>
      <c r="O74" t="str">
        <v>SI</v>
      </c>
      <c r="P74" t="str">
        <v>CALIBRACIÓN</v>
      </c>
    </row>
    <row r="75">
      <c r="A75">
        <v>12182452</v>
      </c>
      <c r="B75" t="str">
        <v>F16C10572</v>
      </c>
      <c r="C75" t="str">
        <v>B5811</v>
      </c>
      <c r="D75" t="str">
        <v xml:space="preserve">SCANNER </v>
      </c>
      <c r="E75" t="str">
        <v>POS</v>
      </c>
      <c r="F75" t="str">
        <v>DATALOGIC</v>
      </c>
      <c r="G75">
        <v>9800</v>
      </c>
      <c r="H75" t="str">
        <v>J072 JUMBO SANTA FE</v>
      </c>
      <c r="I75" t="str">
        <v>ALAMBRE</v>
      </c>
      <c r="J75">
        <v>44564</v>
      </c>
      <c r="K75" t="str">
        <v>BOGOTA</v>
      </c>
      <c r="L75" t="str">
        <v>ALEXANDER CASTILLO SOTELO</v>
      </c>
      <c r="M75">
        <v>44564</v>
      </c>
      <c r="N75">
        <v>7380000000083</v>
      </c>
      <c r="O75" t="str">
        <v>SI</v>
      </c>
      <c r="P75" t="str">
        <v>CALIBRACIÓN</v>
      </c>
    </row>
    <row r="76">
      <c r="A76">
        <v>12196262</v>
      </c>
      <c r="B76" t="str">
        <v>F16C10560</v>
      </c>
      <c r="C76" t="str">
        <v>B5635</v>
      </c>
      <c r="D76" t="str">
        <v xml:space="preserve">SCANNER </v>
      </c>
      <c r="E76" t="str">
        <v>POS</v>
      </c>
      <c r="F76" t="str">
        <v>DATALOGIC</v>
      </c>
      <c r="G76">
        <v>9800</v>
      </c>
      <c r="H76" t="str">
        <v>J014 JUMBO CALLE 170</v>
      </c>
      <c r="I76" t="str">
        <v>ALAMBRE</v>
      </c>
      <c r="J76">
        <v>44579</v>
      </c>
      <c r="K76" t="str">
        <v>BOGOTA</v>
      </c>
      <c r="L76" t="str">
        <v>ESTEBAN DAVID BELTRÁN BEJARANO</v>
      </c>
      <c r="M76">
        <v>44580</v>
      </c>
      <c r="N76">
        <v>7380000000148</v>
      </c>
      <c r="O76" t="str">
        <v>SI</v>
      </c>
      <c r="P76" t="str">
        <v>CALIBRACIÓN</v>
      </c>
    </row>
    <row r="77">
      <c r="A77">
        <v>12239537</v>
      </c>
      <c r="B77" t="str">
        <v>F16C12957</v>
      </c>
      <c r="C77" t="str">
        <v>B5846</v>
      </c>
      <c r="D77" t="str">
        <v xml:space="preserve">SCANNER </v>
      </c>
      <c r="E77" t="str">
        <v>POS</v>
      </c>
      <c r="F77" t="str">
        <v>DATALOGIC</v>
      </c>
      <c r="G77">
        <v>9800</v>
      </c>
      <c r="H77" t="str">
        <v>J015 JUMBO HAYUELOS</v>
      </c>
      <c r="I77" t="str">
        <v>ALAMBRE</v>
      </c>
      <c r="J77">
        <v>44592</v>
      </c>
      <c r="K77" t="str">
        <v>BOGOTA</v>
      </c>
      <c r="L77" t="str">
        <v>ESTEBAN DAVID BELTRÁN BEJARANO</v>
      </c>
      <c r="M77">
        <v>44593</v>
      </c>
      <c r="N77">
        <v>7380000000129</v>
      </c>
      <c r="O77" t="str">
        <v>SI</v>
      </c>
      <c r="P77" t="str">
        <v>CALIBRACIÓN</v>
      </c>
    </row>
    <row r="78">
      <c r="A78">
        <v>12239129</v>
      </c>
      <c r="B78" t="str">
        <v>F16C12971</v>
      </c>
      <c r="C78" t="str">
        <v>B5641</v>
      </c>
      <c r="D78" t="str">
        <v xml:space="preserve">SCANNER </v>
      </c>
      <c r="E78" t="str">
        <v>POS</v>
      </c>
      <c r="F78" t="str">
        <v>DATALOGIC</v>
      </c>
      <c r="G78">
        <v>9800</v>
      </c>
      <c r="H78" t="str">
        <v>J014 JUMBO CALLE 170</v>
      </c>
      <c r="I78" t="str">
        <v>ALAMBRE</v>
      </c>
      <c r="J78">
        <v>44595</v>
      </c>
      <c r="K78" t="str">
        <v>BOGOTA</v>
      </c>
      <c r="L78" t="str">
        <v>ESTEBAN DAVID BELTRÁN BEJARANO</v>
      </c>
      <c r="M78">
        <v>44595</v>
      </c>
      <c r="N78">
        <v>7380000000122</v>
      </c>
      <c r="O78" t="str">
        <v>SI</v>
      </c>
      <c r="P78" t="str">
        <v>CALIBRACIÓN</v>
      </c>
    </row>
    <row r="79">
      <c r="A79">
        <v>12253465</v>
      </c>
      <c r="B79" t="str">
        <v>F16C12957</v>
      </c>
      <c r="C79" t="str">
        <v>B5846</v>
      </c>
      <c r="D79" t="str">
        <v xml:space="preserve">SCANNER </v>
      </c>
      <c r="E79" t="str">
        <v>POS</v>
      </c>
      <c r="F79" t="str">
        <v>DATALOGIC</v>
      </c>
      <c r="G79">
        <v>9800</v>
      </c>
      <c r="H79" t="str">
        <v>J015 JUMBO HAYUELOS</v>
      </c>
      <c r="I79" t="str">
        <v>ALAMBRE</v>
      </c>
      <c r="J79">
        <v>44603</v>
      </c>
      <c r="K79" t="str">
        <v>BOGOTA</v>
      </c>
      <c r="L79" t="str">
        <v>ALEXANDER CASTILLO SOTELO</v>
      </c>
      <c r="M79">
        <v>44603</v>
      </c>
      <c r="N79">
        <v>7380000000224</v>
      </c>
      <c r="O79" t="str">
        <v>SI</v>
      </c>
      <c r="P79" t="str">
        <v>CALIBRACIÓN</v>
      </c>
    </row>
    <row r="80">
      <c r="A80">
        <v>12260022</v>
      </c>
      <c r="B80" t="str">
        <v>B631841456</v>
      </c>
      <c r="C80" t="str">
        <v>B5117</v>
      </c>
      <c r="D80" t="str">
        <v>BALANZA</v>
      </c>
      <c r="E80" t="str">
        <v>MESA</v>
      </c>
      <c r="F80" t="str">
        <v>METTLER TOLEDO</v>
      </c>
      <c r="G80">
        <v>8442</v>
      </c>
      <c r="H80" t="str">
        <v>J193 PLAZA CENTRAL</v>
      </c>
      <c r="I80" t="str">
        <v>ALAMBRE</v>
      </c>
      <c r="J80">
        <v>44603</v>
      </c>
      <c r="K80" t="str">
        <v>BOGOTA</v>
      </c>
      <c r="L80" t="str">
        <v>ALEXANDER CASTILLO SOTELO</v>
      </c>
      <c r="M80">
        <v>44603</v>
      </c>
      <c r="N80">
        <v>7380000000449</v>
      </c>
      <c r="O80" t="str">
        <v>SI</v>
      </c>
      <c r="P80" t="str">
        <v>CALIBRACIÓN</v>
      </c>
    </row>
    <row r="81">
      <c r="A81">
        <v>12303512</v>
      </c>
      <c r="B81" t="str">
        <v>B507627779</v>
      </c>
      <c r="C81" t="str">
        <v>B86794</v>
      </c>
      <c r="D81" t="str">
        <v>BALANZA</v>
      </c>
      <c r="E81" t="str">
        <v>MESA</v>
      </c>
      <c r="F81" t="str">
        <v>METTLER TOLEDO</v>
      </c>
      <c r="G81">
        <v>8442</v>
      </c>
      <c r="H81" t="str">
        <v>J024 JUMBO PREMIUM PLAZA</v>
      </c>
      <c r="I81" t="str">
        <v>ALAMBRE</v>
      </c>
      <c r="J81">
        <v>44624</v>
      </c>
      <c r="K81" t="str">
        <v>MEDELLIN</v>
      </c>
      <c r="L81" t="str">
        <v>JUAN CARLOS PINEDA ALCARAZ</v>
      </c>
      <c r="M81">
        <v>44624</v>
      </c>
      <c r="N81">
        <v>7380000000221</v>
      </c>
      <c r="O81" t="str">
        <v>SI</v>
      </c>
      <c r="P81" t="str">
        <v>SIN PRECINTO</v>
      </c>
    </row>
    <row r="82">
      <c r="A82">
        <v>12317995</v>
      </c>
      <c r="B82" t="str">
        <v>B644221251</v>
      </c>
      <c r="C82" t="str">
        <v>B79748</v>
      </c>
      <c r="D82" t="str">
        <v>BALANZA</v>
      </c>
      <c r="E82" t="str">
        <v>MESA</v>
      </c>
      <c r="F82" t="str">
        <v>METTLER TOLEDO</v>
      </c>
      <c r="G82" t="str">
        <v>8442 PLUS</v>
      </c>
      <c r="H82" t="str">
        <v>M042 METRO IBAGUE</v>
      </c>
      <c r="I82" t="str">
        <v>ALAMBRE</v>
      </c>
      <c r="J82">
        <v>44631</v>
      </c>
      <c r="K82" t="str">
        <v>IBAGUE</v>
      </c>
      <c r="L82" t="str">
        <v>NELSON EDUARDO TORRES ROJAS</v>
      </c>
      <c r="M82">
        <v>44648</v>
      </c>
      <c r="N82">
        <v>7380000000278</v>
      </c>
      <c r="O82" t="str">
        <v>SI</v>
      </c>
      <c r="P82" t="str">
        <v>CALIBRACIÓN</v>
      </c>
    </row>
    <row r="83">
      <c r="A83">
        <v>12309465</v>
      </c>
      <c r="B83" t="str">
        <v>F17H07024</v>
      </c>
      <c r="C83" t="str">
        <v>B82793</v>
      </c>
      <c r="D83" t="str">
        <v xml:space="preserve">SCANNER </v>
      </c>
      <c r="E83" t="str">
        <v>POS</v>
      </c>
      <c r="F83" t="str">
        <v>DATALOGIC</v>
      </c>
      <c r="G83">
        <v>9800</v>
      </c>
      <c r="H83" t="str">
        <v>J011 JUMBO CALLE 80</v>
      </c>
      <c r="I83" t="str">
        <v>ALAMBRE</v>
      </c>
      <c r="J83">
        <v>44636</v>
      </c>
      <c r="K83" t="str">
        <v>BOGOTA</v>
      </c>
      <c r="L83" t="str">
        <v>ALEXANDER CASTILLO SOTELO</v>
      </c>
      <c r="M83">
        <v>44637</v>
      </c>
      <c r="N83">
        <v>7380000000068</v>
      </c>
      <c r="O83" t="str">
        <v>SI</v>
      </c>
      <c r="P83" t="str">
        <v>CALIBRACIÓN</v>
      </c>
    </row>
    <row r="84">
      <c r="A84">
        <v>12340729</v>
      </c>
      <c r="B84" t="str">
        <v>B644221250</v>
      </c>
      <c r="C84" t="str">
        <v>B79595</v>
      </c>
      <c r="D84" t="str">
        <v>BALANZA</v>
      </c>
      <c r="E84" t="str">
        <v>MESA</v>
      </c>
      <c r="F84" t="str">
        <v>METTLER TOLEDO</v>
      </c>
      <c r="G84" t="str">
        <v>8442 PLUS</v>
      </c>
      <c r="H84" t="str">
        <v>J128 JUMBO UNICENTRO PASTO</v>
      </c>
      <c r="I84" t="str">
        <v>ALAMBRE</v>
      </c>
      <c r="J84">
        <v>44642</v>
      </c>
      <c r="K84" t="str">
        <v>PASTO</v>
      </c>
      <c r="L84" t="str">
        <v>DIANA ERIKA LEON HERNANDEZ</v>
      </c>
      <c r="M84">
        <v>44643</v>
      </c>
      <c r="N84">
        <v>7380000000216</v>
      </c>
      <c r="O84" t="str">
        <v>SI</v>
      </c>
      <c r="P84" t="str">
        <v>SIN PRECINTO</v>
      </c>
    </row>
    <row r="85">
      <c r="A85">
        <v>12467699</v>
      </c>
      <c r="B85" t="str">
        <v>F16IO3901</v>
      </c>
      <c r="C85" t="str">
        <v>B5108</v>
      </c>
      <c r="D85" t="str">
        <v xml:space="preserve">SCANNER </v>
      </c>
      <c r="E85" t="str">
        <v>POS</v>
      </c>
      <c r="F85" t="str">
        <v>DATALOGIC</v>
      </c>
      <c r="G85">
        <v>9800</v>
      </c>
      <c r="H85" t="str">
        <v>J193 PLAZA CENTRAL</v>
      </c>
      <c r="I85" t="str">
        <v>ALAMBRE</v>
      </c>
      <c r="J85">
        <v>44705</v>
      </c>
      <c r="K85" t="str">
        <v>BOGOTA</v>
      </c>
      <c r="L85" t="str">
        <v>ALEXANDER CASTILLO SOTELO</v>
      </c>
      <c r="M85">
        <v>44706</v>
      </c>
      <c r="N85">
        <v>7380000000227</v>
      </c>
      <c r="O85" t="str">
        <v>SI</v>
      </c>
      <c r="P85" t="str">
        <v>CALIBRACIÓN</v>
      </c>
    </row>
    <row r="86">
      <c r="A86">
        <v>12467594</v>
      </c>
      <c r="B86" t="str">
        <v>F16IO3884</v>
      </c>
      <c r="C86" t="str">
        <v>B93836</v>
      </c>
      <c r="D86" t="str">
        <v xml:space="preserve">SCANNER </v>
      </c>
      <c r="E86" t="str">
        <v>POS</v>
      </c>
      <c r="F86" t="str">
        <v>DATALOGIC</v>
      </c>
      <c r="G86">
        <v>9800</v>
      </c>
      <c r="H86" t="str">
        <v>J193 PLAZA CENTRAL</v>
      </c>
      <c r="I86" t="str">
        <v>ALAMBRE</v>
      </c>
      <c r="J86">
        <v>44705</v>
      </c>
      <c r="K86" t="str">
        <v>BOGOTA</v>
      </c>
      <c r="L86" t="str">
        <v>ALEXANDER CASTILLO SOTELO</v>
      </c>
      <c r="M86">
        <v>44706</v>
      </c>
      <c r="N86">
        <v>7380000000213</v>
      </c>
      <c r="O86" t="str">
        <v>SI</v>
      </c>
      <c r="P86" t="str">
        <v>CALIBRACIÓN</v>
      </c>
    </row>
    <row r="87">
      <c r="A87">
        <v>12483068</v>
      </c>
      <c r="B87" t="str">
        <v>B924806702</v>
      </c>
      <c r="C87" t="str">
        <v>B123199</v>
      </c>
      <c r="D87" t="str">
        <v>BALANZA</v>
      </c>
      <c r="E87" t="str">
        <v>COLGANTE</v>
      </c>
      <c r="F87" t="str">
        <v>METTLER TOLEDO</v>
      </c>
      <c r="G87" t="str">
        <v>BPLUS</v>
      </c>
      <c r="H87" t="str">
        <v>J174 EL CASTILLO</v>
      </c>
      <c r="I87" t="str">
        <v>ALAMBRE</v>
      </c>
      <c r="J87">
        <v>44713</v>
      </c>
      <c r="K87" t="str">
        <v>CARTAGENA</v>
      </c>
      <c r="L87" t="str">
        <v>CESAR AGUSTO LASCARRO CABRERA</v>
      </c>
      <c r="M87">
        <v>44714</v>
      </c>
      <c r="N87">
        <v>7380000000311</v>
      </c>
      <c r="O87" t="str">
        <v>SI</v>
      </c>
      <c r="P87" t="str">
        <v>CALIBRACIÓN</v>
      </c>
    </row>
    <row r="88">
      <c r="A88">
        <v>12486837</v>
      </c>
      <c r="B88" t="str">
        <v>B644218752</v>
      </c>
      <c r="C88" t="str">
        <v>B100069</v>
      </c>
      <c r="D88" t="str">
        <v>BALANZA</v>
      </c>
      <c r="E88" t="str">
        <v>COLGANTE</v>
      </c>
      <c r="F88" t="str">
        <v>METTLER TOLEDO</v>
      </c>
      <c r="G88" t="str">
        <v>8442 PLUS</v>
      </c>
      <c r="H88" t="str">
        <v>M078 FONTIBON</v>
      </c>
      <c r="I88" t="str">
        <v>ALAMBRE</v>
      </c>
      <c r="J88">
        <v>44714</v>
      </c>
      <c r="K88" t="str">
        <v>BOGOTA</v>
      </c>
      <c r="L88" t="str">
        <v>ALEXANDER CASTILLO SOTELO</v>
      </c>
      <c r="M88">
        <v>44714</v>
      </c>
      <c r="N88">
        <v>7380000000117</v>
      </c>
      <c r="O88" t="str">
        <v>SI</v>
      </c>
      <c r="P88" t="str">
        <v>CALIBRACIÓN</v>
      </c>
    </row>
    <row r="89">
      <c r="A89">
        <v>12486851</v>
      </c>
      <c r="B89" t="str">
        <v>R1L07856-GBJ</v>
      </c>
      <c r="C89" t="str">
        <v>B5592</v>
      </c>
      <c r="D89" t="str">
        <v>BALANZA</v>
      </c>
      <c r="E89" t="str">
        <v>COLGANTE</v>
      </c>
      <c r="F89" t="str">
        <v>METTLER TOLEDO</v>
      </c>
      <c r="G89" t="str">
        <v>8442 PLUS</v>
      </c>
      <c r="H89" t="str">
        <v>M078 FONTIBON</v>
      </c>
      <c r="I89" t="str">
        <v>ALAMBRE</v>
      </c>
      <c r="J89">
        <v>44714</v>
      </c>
      <c r="K89" t="str">
        <v>BOGOTA</v>
      </c>
      <c r="L89" t="str">
        <v>ALEXANDER CASTILLO SOTELO</v>
      </c>
      <c r="M89">
        <v>44714</v>
      </c>
      <c r="N89">
        <v>7380000000051</v>
      </c>
      <c r="O89" t="str">
        <v>SI</v>
      </c>
      <c r="P89" t="str">
        <v>CALIBRACIÓN</v>
      </c>
    </row>
    <row r="90">
      <c r="A90">
        <v>12502850</v>
      </c>
      <c r="B90" t="str">
        <v>F16C12942</v>
      </c>
      <c r="C90" t="str">
        <v>B55867</v>
      </c>
      <c r="D90" t="str">
        <v xml:space="preserve">SCANNER </v>
      </c>
      <c r="E90" t="str">
        <v>BALANZA</v>
      </c>
      <c r="F90" t="str">
        <v>DATALOGIC</v>
      </c>
      <c r="G90">
        <v>9800</v>
      </c>
      <c r="H90" t="str">
        <v>J088 JUMBO BARRANQUILLA BUENAVISTA</v>
      </c>
      <c r="I90" t="str">
        <v>ALAMBRE</v>
      </c>
      <c r="J90">
        <v>44727</v>
      </c>
      <c r="K90" t="str">
        <v>BARRANQUILLA</v>
      </c>
      <c r="L90" t="str">
        <v>DANIEL ARGENIS DIAZ SIERRA</v>
      </c>
      <c r="M90">
        <v>44728</v>
      </c>
      <c r="N90">
        <v>7380000000365</v>
      </c>
      <c r="O90" t="str">
        <v>SI</v>
      </c>
      <c r="P90" t="str">
        <v>SIN PRECINTO</v>
      </c>
    </row>
    <row r="91">
      <c r="A91">
        <v>12511417</v>
      </c>
      <c r="B91" t="str">
        <v>F16M03089</v>
      </c>
      <c r="C91" t="str">
        <v>B60705</v>
      </c>
      <c r="D91" t="str">
        <v xml:space="preserve">SCANNER </v>
      </c>
      <c r="E91" t="str">
        <v>BALANZA</v>
      </c>
      <c r="F91" t="str">
        <v>DATALOGIC</v>
      </c>
      <c r="G91">
        <v>9800</v>
      </c>
      <c r="H91" t="str">
        <v>J044 JUMBO CHIA</v>
      </c>
      <c r="I91" t="str">
        <v>ALAMBRE</v>
      </c>
      <c r="J91">
        <v>44727</v>
      </c>
      <c r="K91" t="str">
        <v>CHIA</v>
      </c>
      <c r="L91" t="str">
        <v>ALEXANDER CASTILLO SOTELO</v>
      </c>
      <c r="M91">
        <v>44727</v>
      </c>
      <c r="N91">
        <v>7380000000296</v>
      </c>
      <c r="O91" t="str">
        <v>SI</v>
      </c>
      <c r="P91" t="str">
        <v>CALIBRACIÓN</v>
      </c>
    </row>
    <row r="92">
      <c r="A92">
        <v>12527676</v>
      </c>
      <c r="B92" t="str">
        <v>B951787427</v>
      </c>
      <c r="D92" t="str">
        <v>BALANZA</v>
      </c>
      <c r="E92" t="str">
        <v>MESA</v>
      </c>
      <c r="F92" t="str">
        <v>METTLER TOLEDO</v>
      </c>
      <c r="G92" t="str">
        <v>BPLUS</v>
      </c>
      <c r="H92" t="str">
        <v>M073 METRO MOSQUERA</v>
      </c>
      <c r="I92" t="str">
        <v>STICKER</v>
      </c>
      <c r="J92">
        <v>44733</v>
      </c>
      <c r="K92" t="str">
        <v>MOSQUERA</v>
      </c>
      <c r="L92" t="str">
        <v>ALEXANDER CASTILLO SOTELO</v>
      </c>
      <c r="M92">
        <v>44734</v>
      </c>
      <c r="N92">
        <v>7380000000050</v>
      </c>
      <c r="O92" t="str">
        <v>NO</v>
      </c>
      <c r="P92" t="str">
        <v>CALIBRACIÓN</v>
      </c>
      <c r="Q92" t="str">
        <v>Balanza no tiene NII asignado. Se envia correo a Diego Cortes y Fernando Castro</v>
      </c>
    </row>
    <row r="93">
      <c r="A93">
        <v>12572735</v>
      </c>
      <c r="B93" t="str">
        <v>B933100676</v>
      </c>
      <c r="C93" t="str">
        <v>B121154</v>
      </c>
      <c r="D93" t="str">
        <v>BALANZA</v>
      </c>
      <c r="E93" t="str">
        <v>COLGANTE</v>
      </c>
      <c r="F93" t="str">
        <v>METTLER TOLEDO</v>
      </c>
      <c r="G93" t="str">
        <v>BPLUS</v>
      </c>
      <c r="H93" t="str">
        <v>J015 JUMBO HAYUELOS</v>
      </c>
      <c r="I93" t="str">
        <v>STICKER</v>
      </c>
      <c r="J93">
        <v>44754</v>
      </c>
      <c r="M93">
        <v>44755</v>
      </c>
      <c r="N93">
        <v>7380000000046</v>
      </c>
      <c r="O93" t="str">
        <v>SI</v>
      </c>
      <c r="P93" t="str">
        <v>REPARACIÓN</v>
      </c>
    </row>
    <row r="94">
      <c r="A94">
        <v>12572735</v>
      </c>
      <c r="B94" t="str">
        <v>B933100677</v>
      </c>
      <c r="C94" t="str">
        <v>B121175</v>
      </c>
      <c r="D94" t="str">
        <v>BALANZA</v>
      </c>
      <c r="E94" t="str">
        <v>COLGANTE</v>
      </c>
      <c r="F94" t="str">
        <v>METTLER TOLEDO</v>
      </c>
      <c r="G94" t="str">
        <v>BPLUS</v>
      </c>
      <c r="H94" t="str">
        <v>J015 JUMBO HAYUELOS</v>
      </c>
      <c r="I94" t="str">
        <v>STICKER</v>
      </c>
      <c r="J94">
        <v>44754</v>
      </c>
      <c r="M94">
        <v>44755</v>
      </c>
      <c r="N94">
        <v>7380000000047</v>
      </c>
      <c r="O94" t="str">
        <v>SI</v>
      </c>
      <c r="P94" t="str">
        <v>REPARACIÓN</v>
      </c>
    </row>
    <row r="95">
      <c r="A95">
        <v>12581461</v>
      </c>
      <c r="B95" t="str">
        <v>F19E00203</v>
      </c>
      <c r="C95" t="str">
        <v>B118153</v>
      </c>
      <c r="D95" t="str">
        <v xml:space="preserve">SCANNER </v>
      </c>
      <c r="E95" t="str">
        <v>BALANZA</v>
      </c>
      <c r="F95" t="str">
        <v>DATALOGIC</v>
      </c>
      <c r="G95">
        <v>9800</v>
      </c>
      <c r="H95" t="str">
        <v>M038 METRO NEIVA CENTRO DE CONVENCIONES</v>
      </c>
      <c r="I95" t="str">
        <v>ALAMBRE</v>
      </c>
      <c r="J95">
        <v>44767</v>
      </c>
      <c r="M95">
        <v>44768</v>
      </c>
      <c r="N95">
        <v>7380000000272</v>
      </c>
      <c r="O95" t="str">
        <v>SI</v>
      </c>
      <c r="P95" t="str">
        <v>CALIBRACIÓN</v>
      </c>
    </row>
    <row r="96">
      <c r="A96">
        <v>12630525</v>
      </c>
      <c r="B96" t="str">
        <v>F16M03044</v>
      </c>
      <c r="C96" t="str">
        <v>B5590</v>
      </c>
      <c r="D96" t="str">
        <v xml:space="preserve">SCANNER </v>
      </c>
      <c r="E96" t="str">
        <v>BALANZA</v>
      </c>
      <c r="F96" t="str">
        <v>DATALOGIC</v>
      </c>
      <c r="G96">
        <v>9800</v>
      </c>
      <c r="H96" t="str">
        <v>METRO FONTIBON</v>
      </c>
      <c r="I96" t="str">
        <v>ALAMBRE</v>
      </c>
      <c r="J96">
        <v>44777</v>
      </c>
      <c r="M96">
        <v>44778</v>
      </c>
      <c r="N96">
        <v>7380000000242</v>
      </c>
      <c r="O96" t="str">
        <v>SI</v>
      </c>
      <c r="P96" t="str">
        <v>CALIBRACIÓN</v>
      </c>
    </row>
    <row r="97">
      <c r="A97">
        <v>12677794</v>
      </c>
      <c r="B97" t="str">
        <v>F16C10546</v>
      </c>
      <c r="C97" t="str">
        <v>B5661</v>
      </c>
      <c r="D97" t="str">
        <v xml:space="preserve">SCANNER </v>
      </c>
      <c r="E97" t="str">
        <v>BALANZA</v>
      </c>
      <c r="F97" t="str">
        <v>DATALOGIC</v>
      </c>
      <c r="G97">
        <v>9800</v>
      </c>
      <c r="H97" t="str">
        <v>J014 JUMBO CALLE 170</v>
      </c>
      <c r="I97" t="str">
        <v>ALAMBRE</v>
      </c>
      <c r="J97">
        <v>44805</v>
      </c>
      <c r="M97">
        <v>44805</v>
      </c>
      <c r="N97">
        <v>7380000000259</v>
      </c>
      <c r="O97" t="str">
        <v>SI</v>
      </c>
      <c r="P97" t="str">
        <v>CALIBRACIÓN</v>
      </c>
    </row>
    <row r="98">
      <c r="A98">
        <v>12677799</v>
      </c>
      <c r="B98" t="str">
        <v>F16C12986</v>
      </c>
      <c r="C98" t="str">
        <v>B5647</v>
      </c>
      <c r="D98" t="str">
        <v xml:space="preserve">SCANNER </v>
      </c>
      <c r="E98" t="str">
        <v>BALANZA</v>
      </c>
      <c r="F98" t="str">
        <v>DATALOGIC</v>
      </c>
      <c r="G98">
        <v>9800</v>
      </c>
      <c r="H98" t="str">
        <v>J014 JUMBO CALLE 170</v>
      </c>
      <c r="I98" t="str">
        <v>ALAMBRE</v>
      </c>
      <c r="J98">
        <v>44805</v>
      </c>
      <c r="M98">
        <v>44805</v>
      </c>
      <c r="N98">
        <v>7380000000299</v>
      </c>
      <c r="O98" t="str">
        <v>SI</v>
      </c>
      <c r="P98" t="str">
        <v>CALIBRACIÓN</v>
      </c>
    </row>
    <row r="99">
      <c r="A99">
        <v>12695542</v>
      </c>
      <c r="B99" t="str">
        <v>F16C12989</v>
      </c>
      <c r="C99" t="str">
        <v>B24054</v>
      </c>
      <c r="D99" t="str">
        <v xml:space="preserve">SCANNER </v>
      </c>
      <c r="E99" t="str">
        <v>BALANZA</v>
      </c>
      <c r="F99" t="str">
        <v>DATALOGIC</v>
      </c>
      <c r="G99">
        <v>9800</v>
      </c>
      <c r="H99" t="str">
        <v>J022 JUMBO LAS VEGAS</v>
      </c>
      <c r="I99" t="str">
        <v>ALAMBRE</v>
      </c>
      <c r="J99">
        <v>44805</v>
      </c>
      <c r="M99">
        <v>44818</v>
      </c>
      <c r="N99">
        <v>7380000000276</v>
      </c>
      <c r="O99" t="str">
        <v>SI</v>
      </c>
      <c r="P99" t="str">
        <v>CALIBRACIÓN</v>
      </c>
    </row>
    <row r="100">
      <c r="A100">
        <v>12780242</v>
      </c>
      <c r="B100" t="str">
        <v>B644221293</v>
      </c>
      <c r="C100" t="str">
        <v>B85701</v>
      </c>
      <c r="D100" t="str">
        <v>BALANZA</v>
      </c>
      <c r="E100" t="str">
        <v>MESA</v>
      </c>
      <c r="F100" t="str">
        <v>METTLER TOLEDO</v>
      </c>
      <c r="G100" t="str">
        <v>8442 PLUS</v>
      </c>
      <c r="H100" t="str">
        <v>J083 CARIBE PLAZA</v>
      </c>
      <c r="I100" t="str">
        <v>ALAMBRE</v>
      </c>
      <c r="J100">
        <v>44833</v>
      </c>
      <c r="M100">
        <v>44837</v>
      </c>
      <c r="N100">
        <v>7380000000158</v>
      </c>
      <c r="O100" t="str">
        <v>SI</v>
      </c>
      <c r="P100" t="str">
        <v>REPARACIÓN</v>
      </c>
    </row>
    <row r="101">
      <c r="A101">
        <v>12800020</v>
      </c>
      <c r="B101" t="str">
        <v>B933093593</v>
      </c>
      <c r="C101" t="str">
        <v>B122566</v>
      </c>
      <c r="D101" t="str">
        <v>BALANZA</v>
      </c>
      <c r="E101" t="str">
        <v>COLGANTE</v>
      </c>
      <c r="F101" t="str">
        <v>METTLER TOLEDO</v>
      </c>
      <c r="G101" t="str">
        <v>BPLUS</v>
      </c>
      <c r="H101" t="str">
        <v>J043 JUMBO ALTOS DEL PRADO</v>
      </c>
      <c r="I101" t="str">
        <v>ALAMBRE</v>
      </c>
      <c r="J101">
        <v>44844</v>
      </c>
      <c r="M101">
        <v>44852</v>
      </c>
      <c r="N101">
        <v>7380000000127</v>
      </c>
      <c r="O101" t="str">
        <v>SI</v>
      </c>
      <c r="P101" t="str">
        <v>CALIBRACIÓN</v>
      </c>
    </row>
    <row r="102">
      <c r="A102">
        <v>12874576</v>
      </c>
      <c r="B102" t="str">
        <v>F15C19465</v>
      </c>
      <c r="C102" t="str">
        <v>B13277</v>
      </c>
      <c r="D102" t="str">
        <v xml:space="preserve">SCANNER </v>
      </c>
      <c r="E102" t="str">
        <v>POS</v>
      </c>
      <c r="F102" t="str">
        <v>DATALOGIC</v>
      </c>
      <c r="G102">
        <v>9800</v>
      </c>
      <c r="H102" t="str">
        <v>J047 JUMBO GIRARDOT</v>
      </c>
      <c r="I102" t="str">
        <v>ALAMBRE</v>
      </c>
      <c r="J102">
        <v>44875</v>
      </c>
      <c r="M102">
        <v>44876</v>
      </c>
      <c r="N102">
        <v>7380000000102</v>
      </c>
      <c r="O102" t="str">
        <v>SI</v>
      </c>
      <c r="P102" t="str">
        <v>CALIBRACIÓN</v>
      </c>
    </row>
    <row r="103">
      <c r="A103">
        <v>12887133</v>
      </c>
      <c r="B103" t="str">
        <v>B952827504</v>
      </c>
      <c r="C103" t="str">
        <v>B127591</v>
      </c>
      <c r="D103" t="str">
        <v>BALANZA</v>
      </c>
      <c r="E103" t="str">
        <v>COLGANTE</v>
      </c>
      <c r="F103" t="str">
        <v>METTLER TOLEDO</v>
      </c>
      <c r="G103" t="str">
        <v>BPLUS</v>
      </c>
      <c r="H103" t="str">
        <v>J014 JUMBO CALLE 170</v>
      </c>
      <c r="I103" t="str">
        <v>STICKER</v>
      </c>
      <c r="J103">
        <v>44887</v>
      </c>
      <c r="M103">
        <v>44890</v>
      </c>
      <c r="N103">
        <v>7380000000048</v>
      </c>
      <c r="O103" t="str">
        <v>SI</v>
      </c>
      <c r="P103" t="str">
        <v>CALIBRACIÓN</v>
      </c>
    </row>
    <row r="104">
      <c r="A104">
        <v>12919529</v>
      </c>
      <c r="B104" t="str">
        <v>B811554516</v>
      </c>
      <c r="C104" t="str">
        <v>B86795</v>
      </c>
      <c r="D104" t="str">
        <v>BALANZA</v>
      </c>
      <c r="E104" t="str">
        <v>MESA</v>
      </c>
      <c r="F104" t="str">
        <v>METTLER TOLEDO</v>
      </c>
      <c r="G104" t="str">
        <v>8442 PLUS</v>
      </c>
      <c r="H104" t="str">
        <v>J024 JUMBO PREMIUM PLAZA</v>
      </c>
      <c r="I104" t="str">
        <v>ALAMBRE</v>
      </c>
      <c r="J104">
        <v>44894</v>
      </c>
      <c r="M104">
        <v>44894</v>
      </c>
      <c r="N104">
        <v>7380000000268</v>
      </c>
      <c r="O104" t="str">
        <v>SI</v>
      </c>
      <c r="P104" t="str">
        <v>SIN PRECINTO</v>
      </c>
      <c r="Q104" t="str">
        <v>Servicio realizado por recurso dedicado de ISIT</v>
      </c>
    </row>
    <row r="105">
      <c r="A105">
        <v>12949809</v>
      </c>
      <c r="B105" t="str">
        <v>F19A00823</v>
      </c>
      <c r="C105" t="str">
        <v>B115590</v>
      </c>
      <c r="D105" t="str">
        <v xml:space="preserve">SCANNER </v>
      </c>
      <c r="E105" t="str">
        <v>BALANZA</v>
      </c>
      <c r="F105" t="str">
        <v>DATALOGIC</v>
      </c>
      <c r="G105">
        <v>9800</v>
      </c>
      <c r="H105" t="str">
        <v>J011 CALLE 80</v>
      </c>
      <c r="I105" t="str">
        <v>ALAMBRE</v>
      </c>
      <c r="J105">
        <v>44910</v>
      </c>
      <c r="M105">
        <v>44911</v>
      </c>
      <c r="N105">
        <v>7380000000240</v>
      </c>
      <c r="O105" t="str">
        <v>SI</v>
      </c>
      <c r="P105" t="str">
        <v>CALIBRACIÓN</v>
      </c>
    </row>
    <row r="106">
      <c r="A106">
        <v>12976901</v>
      </c>
      <c r="B106" t="str">
        <v>F16C12951</v>
      </c>
      <c r="C106" t="str">
        <v>B82717</v>
      </c>
      <c r="D106" t="str">
        <v xml:space="preserve">SCANNER </v>
      </c>
      <c r="E106" t="str">
        <v>BALANZA</v>
      </c>
      <c r="F106" t="str">
        <v>DATALOGIC</v>
      </c>
      <c r="G106">
        <v>9800</v>
      </c>
      <c r="H106" t="str">
        <v>J088 JUMBO BARRANQUILLA BUENAVISTA</v>
      </c>
      <c r="I106" t="str">
        <v>ALAMBRE</v>
      </c>
      <c r="J106">
        <v>44918</v>
      </c>
      <c r="M106">
        <v>44919</v>
      </c>
      <c r="N106">
        <v>7380000000042</v>
      </c>
      <c r="O106" t="str">
        <v>SI</v>
      </c>
      <c r="P106" t="str">
        <v>CALIBRACIÓN</v>
      </c>
    </row>
    <row r="107">
      <c r="A107">
        <v>12983863</v>
      </c>
      <c r="B107" t="str">
        <v>F16M03077</v>
      </c>
      <c r="C107" t="str">
        <v>B91978</v>
      </c>
      <c r="D107" t="str">
        <v xml:space="preserve">SCANNER </v>
      </c>
      <c r="E107" t="str">
        <v>BALANZA</v>
      </c>
      <c r="F107" t="str">
        <v>DATALOGIC</v>
      </c>
      <c r="G107">
        <v>9800</v>
      </c>
      <c r="H107" t="str">
        <v>M074 FACATATIVA</v>
      </c>
      <c r="I107" t="str">
        <v>ALAMBRE</v>
      </c>
      <c r="J107">
        <v>44922</v>
      </c>
      <c r="M107">
        <v>44922</v>
      </c>
      <c r="N107">
        <v>7380000000292</v>
      </c>
      <c r="O107" t="str">
        <v>SI</v>
      </c>
      <c r="P107" t="str">
        <v>CALIBRACIÓN</v>
      </c>
    </row>
    <row r="108">
      <c r="A108">
        <v>12983863</v>
      </c>
      <c r="B108" t="str">
        <v>F16I03887</v>
      </c>
      <c r="C108" t="str">
        <v>B92003</v>
      </c>
      <c r="D108" t="str">
        <v xml:space="preserve">SCANNER </v>
      </c>
      <c r="E108" t="str">
        <v>BALANZA</v>
      </c>
      <c r="F108" t="str">
        <v>DATALOGIC</v>
      </c>
      <c r="G108">
        <v>9800</v>
      </c>
      <c r="H108" t="str">
        <v>M074 FACATATIVA</v>
      </c>
      <c r="I108" t="str">
        <v>ALAMBRE</v>
      </c>
      <c r="J108">
        <v>44922</v>
      </c>
      <c r="M108">
        <v>44922</v>
      </c>
      <c r="N108">
        <v>7380000000297</v>
      </c>
      <c r="O108" t="str">
        <v>SI</v>
      </c>
      <c r="P108" t="str">
        <v>CALIBRACIÓN</v>
      </c>
    </row>
    <row r="109">
      <c r="A109">
        <v>12983865</v>
      </c>
      <c r="B109" t="str">
        <v>F16M03061</v>
      </c>
      <c r="C109" t="str">
        <v>B91977</v>
      </c>
      <c r="D109" t="str">
        <v xml:space="preserve">SCANNER </v>
      </c>
      <c r="E109" t="str">
        <v>BALANZA</v>
      </c>
      <c r="F109" t="str">
        <v>DATALOGIC</v>
      </c>
      <c r="G109">
        <v>9800</v>
      </c>
      <c r="H109" t="str">
        <v>M074 FACATATIVA</v>
      </c>
      <c r="I109" t="str">
        <v>ALAMBRE</v>
      </c>
      <c r="J109">
        <v>44922</v>
      </c>
      <c r="M109">
        <v>44922</v>
      </c>
      <c r="N109">
        <v>7380000000295</v>
      </c>
      <c r="O109" t="str">
        <v>SI</v>
      </c>
      <c r="P109" t="str">
        <v>CALIBRACIÓN</v>
      </c>
    </row>
    <row r="110">
      <c r="A110">
        <v>12983865</v>
      </c>
      <c r="B110" t="str">
        <v>F16M03081</v>
      </c>
      <c r="C110" t="str">
        <v>B91979</v>
      </c>
      <c r="D110" t="str">
        <v xml:space="preserve">SCANNER </v>
      </c>
      <c r="E110" t="str">
        <v>BALANZA</v>
      </c>
      <c r="F110" t="str">
        <v>DATALOGIC</v>
      </c>
      <c r="G110">
        <v>9800</v>
      </c>
      <c r="H110" t="str">
        <v>M074 FACATATIVA</v>
      </c>
      <c r="I110" t="str">
        <v>ALAMBRE</v>
      </c>
      <c r="J110">
        <v>44922</v>
      </c>
      <c r="M110">
        <v>44922</v>
      </c>
      <c r="N110">
        <v>7380000000094</v>
      </c>
      <c r="O110" t="str">
        <v>SI</v>
      </c>
      <c r="P110" t="str">
        <v>CALIBRACIÓN</v>
      </c>
    </row>
    <row r="111">
      <c r="A111">
        <v>12974596</v>
      </c>
      <c r="B111" t="str">
        <v>C014270163</v>
      </c>
      <c r="C111" t="str">
        <v>B132507</v>
      </c>
      <c r="D111" t="str">
        <v>BALANZA</v>
      </c>
      <c r="E111" t="str">
        <v>COLGANTE</v>
      </c>
      <c r="F111" t="str">
        <v>METTLER TOLEDO</v>
      </c>
      <c r="G111" t="str">
        <v>BPLUS</v>
      </c>
      <c r="H111" t="str">
        <v>M074 FACATATIVA</v>
      </c>
      <c r="I111" t="str">
        <v>STICKER</v>
      </c>
      <c r="J111">
        <v>44922</v>
      </c>
      <c r="M111">
        <v>44923</v>
      </c>
      <c r="N111">
        <v>7380000000049</v>
      </c>
      <c r="O111" t="str">
        <v>SI</v>
      </c>
      <c r="P111" t="str">
        <v>CALIBRACIÓN</v>
      </c>
    </row>
    <row r="112">
      <c r="A112">
        <v>12957505</v>
      </c>
      <c r="B112" t="str">
        <v>F16M02382</v>
      </c>
      <c r="C112" t="str">
        <v>B5515</v>
      </c>
      <c r="D112" t="str">
        <v xml:space="preserve">SCANNER </v>
      </c>
      <c r="E112" t="str">
        <v>BALANZA</v>
      </c>
      <c r="F112" t="str">
        <v>DATALOGIC</v>
      </c>
      <c r="G112">
        <v>9800</v>
      </c>
      <c r="H112" t="str">
        <v>J070 SUBA</v>
      </c>
      <c r="I112" t="str">
        <v>ALAMBRE</v>
      </c>
      <c r="J112">
        <v>44922</v>
      </c>
      <c r="M112">
        <v>44923</v>
      </c>
      <c r="N112">
        <v>7380000000107</v>
      </c>
      <c r="O112" t="str">
        <v>SI</v>
      </c>
      <c r="P112" t="str">
        <v>CALIBRACIÓN</v>
      </c>
    </row>
    <row r="113">
      <c r="A113">
        <v>13011837</v>
      </c>
      <c r="B113" t="str">
        <v>F16M02378</v>
      </c>
      <c r="C113" t="str">
        <v>B13158</v>
      </c>
      <c r="D113" t="str">
        <v xml:space="preserve">SCANNER </v>
      </c>
      <c r="E113" t="str">
        <v>BALANZA</v>
      </c>
      <c r="F113" t="str">
        <v>DATALOGIC</v>
      </c>
      <c r="G113">
        <v>9800</v>
      </c>
      <c r="H113" t="str">
        <v>M077 METRO ZIPAQUIRA</v>
      </c>
      <c r="I113" t="str">
        <v>ALAMBRE</v>
      </c>
      <c r="J113">
        <v>44936</v>
      </c>
      <c r="M113">
        <v>44937</v>
      </c>
      <c r="N113">
        <v>7380000000176</v>
      </c>
      <c r="O113" t="str">
        <v>SI</v>
      </c>
      <c r="P113" t="str">
        <v>CALIBRACIÓN</v>
      </c>
    </row>
    <row r="114">
      <c r="A114">
        <v>13015747</v>
      </c>
      <c r="B114" t="str">
        <v>B644221260</v>
      </c>
      <c r="C114" t="str">
        <v>B83833</v>
      </c>
      <c r="D114" t="str">
        <v>BALANZA</v>
      </c>
      <c r="E114" t="str">
        <v>MESA</v>
      </c>
      <c r="F114" t="str">
        <v>METTLER TOLEDO</v>
      </c>
      <c r="G114">
        <v>8442</v>
      </c>
      <c r="H114" t="str">
        <v>J023 JUMBO DE LA 65</v>
      </c>
      <c r="I114" t="str">
        <v>ALAMBRE</v>
      </c>
      <c r="J114">
        <v>44937</v>
      </c>
      <c r="M114">
        <v>44937</v>
      </c>
      <c r="N114">
        <v>7380000000279</v>
      </c>
      <c r="O114" t="str">
        <v>NO</v>
      </c>
      <c r="P114" t="str">
        <v>CALIBRACIÓN</v>
      </c>
      <c r="Q114" t="str">
        <v>Balanza inactiva en Simel; se informa a Miguel para su validación</v>
      </c>
    </row>
    <row r="115">
      <c r="A115" t="str">
        <v>N/A</v>
      </c>
      <c r="B115" t="str">
        <v>F16M03093</v>
      </c>
      <c r="C115" t="str">
        <v>B28728</v>
      </c>
      <c r="D115" t="str">
        <v xml:space="preserve">SCANNER </v>
      </c>
      <c r="E115" t="str">
        <v>BALANZA</v>
      </c>
      <c r="F115" t="str">
        <v>DATALOGIC</v>
      </c>
      <c r="G115">
        <v>9800</v>
      </c>
      <c r="H115" t="str">
        <v>J027 RIONEGRO</v>
      </c>
      <c r="I115" t="str">
        <v>ALAMBRE</v>
      </c>
      <c r="J115">
        <v>44943</v>
      </c>
      <c r="M115">
        <v>44943</v>
      </c>
      <c r="N115">
        <v>7380000000254</v>
      </c>
      <c r="O115" t="str">
        <v>SI</v>
      </c>
      <c r="P115" t="str">
        <v>SIN PRECINTO</v>
      </c>
      <c r="Q115" t="str">
        <v>Servicio realizado por recurso dedicado de ISIT</v>
      </c>
    </row>
    <row r="116">
      <c r="A116">
        <v>13018854</v>
      </c>
      <c r="B116" t="str">
        <v>B644221294</v>
      </c>
      <c r="C116" t="str">
        <v>B85949</v>
      </c>
      <c r="D116" t="str">
        <v>BALANZA</v>
      </c>
      <c r="E116" t="str">
        <v>MESA</v>
      </c>
      <c r="F116" t="str">
        <v>METTLER TOLEDO</v>
      </c>
      <c r="G116" t="str">
        <v>8442 PLUS</v>
      </c>
      <c r="H116" t="str">
        <v>M195 SANTA LUCIA</v>
      </c>
      <c r="I116" t="str">
        <v>N/A</v>
      </c>
      <c r="J116">
        <v>44953</v>
      </c>
      <c r="M116">
        <v>44958</v>
      </c>
      <c r="N116" t="str">
        <v>N/A</v>
      </c>
      <c r="O116" t="str">
        <v>SI</v>
      </c>
      <c r="P116" t="str">
        <v>REPARACIÓN</v>
      </c>
      <c r="Q116" t="str">
        <v>No reparada; se debe solicitar revisión de proveedor o cambio</v>
      </c>
    </row>
    <row r="117">
      <c r="A117">
        <v>13065044</v>
      </c>
      <c r="B117" t="str">
        <v>F16C10621</v>
      </c>
      <c r="C117" t="str">
        <v>B51258</v>
      </c>
      <c r="D117" t="str">
        <v xml:space="preserve">SCANNER </v>
      </c>
      <c r="E117" t="str">
        <v>BALANZA</v>
      </c>
      <c r="F117" t="str">
        <v>DATALOGIC</v>
      </c>
      <c r="G117">
        <v>9800</v>
      </c>
      <c r="H117" t="str">
        <v>M195 SANTA LUCIA</v>
      </c>
      <c r="I117" t="str">
        <v>ALAMBRE</v>
      </c>
      <c r="J117">
        <v>44959</v>
      </c>
      <c r="M117">
        <v>44959</v>
      </c>
      <c r="N117">
        <v>7380000000275</v>
      </c>
      <c r="O117" t="str">
        <v>SI</v>
      </c>
      <c r="P117" t="str">
        <v>CALIBRACIÓN</v>
      </c>
    </row>
    <row r="118">
      <c r="A118">
        <v>13065091</v>
      </c>
      <c r="B118" t="str">
        <v>F16C10611</v>
      </c>
      <c r="C118" t="str">
        <v>B51293</v>
      </c>
      <c r="D118" t="str">
        <v xml:space="preserve">SCANNER </v>
      </c>
      <c r="E118" t="str">
        <v>BALANZA</v>
      </c>
      <c r="F118" t="str">
        <v>DATALOGIC</v>
      </c>
      <c r="G118">
        <v>9800</v>
      </c>
      <c r="H118" t="str">
        <v>M195 SANTA LUCIA</v>
      </c>
      <c r="I118" t="str">
        <v>ALAMBRE</v>
      </c>
      <c r="J118">
        <v>44959</v>
      </c>
      <c r="M118">
        <v>44959</v>
      </c>
      <c r="N118">
        <v>7380000000283</v>
      </c>
      <c r="O118" t="str">
        <v>SI</v>
      </c>
      <c r="P118" t="str">
        <v>CALIBRACIÓN</v>
      </c>
    </row>
    <row r="119">
      <c r="A119">
        <v>13082282</v>
      </c>
      <c r="B119" t="str">
        <v>F16C12960</v>
      </c>
      <c r="C119" t="str">
        <v>B12859</v>
      </c>
      <c r="D119" t="str">
        <v xml:space="preserve">SCANNER </v>
      </c>
      <c r="E119" t="str">
        <v>BALANZA</v>
      </c>
      <c r="F119" t="str">
        <v>DATALOGIC</v>
      </c>
      <c r="G119">
        <v>9800</v>
      </c>
      <c r="H119" t="str">
        <v>J087 GUATAPURI</v>
      </c>
      <c r="I119" t="str">
        <v>ALAMBRE</v>
      </c>
      <c r="J119">
        <v>44967</v>
      </c>
      <c r="M119">
        <v>44967</v>
      </c>
      <c r="N119" t="str">
        <v>N/A</v>
      </c>
      <c r="O119" t="str">
        <v>SI</v>
      </c>
      <c r="P119" t="str">
        <v>CALIBRACIÓN</v>
      </c>
      <c r="Q119" t="str">
        <v>No se pudo calibrar; se va a solicitar cambio</v>
      </c>
    </row>
    <row r="120">
      <c r="A120">
        <v>13074752</v>
      </c>
      <c r="B120" t="str">
        <v>B242434050</v>
      </c>
      <c r="C120" t="str">
        <v>B49621</v>
      </c>
      <c r="D120" t="str">
        <v>BALANZA</v>
      </c>
      <c r="E120" t="str">
        <v>COLGANTE</v>
      </c>
      <c r="F120" t="str">
        <v>METTLER TOLEDO</v>
      </c>
      <c r="G120">
        <v>8442</v>
      </c>
      <c r="H120" t="str">
        <v>M179 METRO PITALITO</v>
      </c>
      <c r="I120" t="str">
        <v>ALAMBRE</v>
      </c>
      <c r="J120">
        <v>44964</v>
      </c>
      <c r="M120">
        <v>44971</v>
      </c>
      <c r="N120">
        <v>7380000000271</v>
      </c>
      <c r="O120" t="str">
        <v>SI</v>
      </c>
      <c r="P120" t="str">
        <v>CALIBRACIÓN</v>
      </c>
    </row>
    <row r="121">
      <c r="A121">
        <v>13074752</v>
      </c>
      <c r="B121" t="str">
        <v>B519908641</v>
      </c>
      <c r="C121" t="str">
        <v>B86056</v>
      </c>
      <c r="D121" t="str">
        <v>BALANZA</v>
      </c>
      <c r="E121" t="str">
        <v>COLGANTE</v>
      </c>
      <c r="F121" t="str">
        <v>METTLER TOLEDO</v>
      </c>
      <c r="G121">
        <v>8442</v>
      </c>
      <c r="H121" t="str">
        <v>M179 METRO PITALITO</v>
      </c>
      <c r="I121" t="str">
        <v>ALAMBRE</v>
      </c>
      <c r="J121">
        <v>44964</v>
      </c>
      <c r="M121">
        <v>44971</v>
      </c>
      <c r="N121">
        <v>7380000000115</v>
      </c>
      <c r="O121" t="str">
        <v>SI</v>
      </c>
      <c r="P121" t="str">
        <v>CALIBRACIÓN</v>
      </c>
    </row>
    <row r="122">
      <c r="A122">
        <v>13089276</v>
      </c>
      <c r="B122" t="str">
        <v>F19E00194</v>
      </c>
      <c r="C122" t="str">
        <v>B121551</v>
      </c>
      <c r="D122" t="str">
        <v xml:space="preserve">SCANNER </v>
      </c>
      <c r="E122" t="str">
        <v>BALANZA</v>
      </c>
      <c r="F122" t="str">
        <v>DATALOGIC</v>
      </c>
      <c r="G122">
        <v>9800</v>
      </c>
      <c r="H122" t="str">
        <v>M042 METRO IBAGUE</v>
      </c>
      <c r="I122" t="str">
        <v>ALAMBRE</v>
      </c>
      <c r="J122">
        <v>44972</v>
      </c>
      <c r="M122">
        <v>44974</v>
      </c>
      <c r="N122">
        <v>7380000000282</v>
      </c>
      <c r="O122" t="str">
        <v>SI</v>
      </c>
      <c r="P122" t="str">
        <v>CALIBRACIÓN</v>
      </c>
    </row>
    <row r="123">
      <c r="A123">
        <v>13122653</v>
      </c>
      <c r="B123" t="str">
        <v>B933100679</v>
      </c>
      <c r="C123" t="str">
        <v>B122250</v>
      </c>
      <c r="D123" t="str">
        <v>BALANZA</v>
      </c>
      <c r="E123" t="str">
        <v>COLGANTE</v>
      </c>
      <c r="F123" t="str">
        <v>METTLER TOLEDO</v>
      </c>
      <c r="G123">
        <v>8442</v>
      </c>
      <c r="H123" t="str">
        <v>J167 JUMBO TITAN</v>
      </c>
      <c r="I123" t="str">
        <v>ALAMBRE</v>
      </c>
      <c r="J123">
        <v>44986</v>
      </c>
      <c r="M123">
        <v>44986</v>
      </c>
      <c r="N123">
        <v>7830000000371</v>
      </c>
      <c r="O123" t="str">
        <v>SI</v>
      </c>
      <c r="P123" t="str">
        <v>CALIBRACIÓN</v>
      </c>
    </row>
    <row r="124">
      <c r="A124">
        <v>13122092</v>
      </c>
      <c r="B124" t="str">
        <v>F16M02236</v>
      </c>
      <c r="C124" t="str">
        <v>B5328</v>
      </c>
      <c r="D124" t="str">
        <v xml:space="preserve">SCANNER </v>
      </c>
      <c r="E124" t="str">
        <v>BALANZA</v>
      </c>
      <c r="F124" t="str">
        <v>DATALOGIC</v>
      </c>
      <c r="G124">
        <v>9806</v>
      </c>
      <c r="H124" t="str">
        <v>J087 GUATAPURI</v>
      </c>
      <c r="I124" t="str">
        <v>ALAMBRE</v>
      </c>
      <c r="J124">
        <v>44988</v>
      </c>
      <c r="M124">
        <v>44989</v>
      </c>
      <c r="N124">
        <v>7380000000249</v>
      </c>
      <c r="O124" t="str">
        <v>SI</v>
      </c>
      <c r="P124" t="str">
        <v>CALIBRACIÓN</v>
      </c>
    </row>
    <row r="125">
      <c r="A125">
        <v>13159734</v>
      </c>
      <c r="B125" t="str">
        <v>B951787421</v>
      </c>
      <c r="C125" t="str">
        <v>B122533</v>
      </c>
      <c r="D125" t="str">
        <v>BALANZA</v>
      </c>
      <c r="E125" t="str">
        <v>MESA</v>
      </c>
      <c r="F125" t="str">
        <v>METTLER TOLEDO</v>
      </c>
      <c r="G125" t="str">
        <v>BPLUS</v>
      </c>
      <c r="H125" t="str">
        <v>J185 YOPAL</v>
      </c>
      <c r="I125" t="str">
        <v>STICKER</v>
      </c>
      <c r="J125">
        <v>45013</v>
      </c>
      <c r="M125">
        <v>45013</v>
      </c>
      <c r="N125">
        <v>7380000000135</v>
      </c>
      <c r="O125" t="str">
        <v>NO</v>
      </c>
      <c r="P125" t="str">
        <v>SIN PRECINTO</v>
      </c>
      <c r="Q125" t="str">
        <v>Balanza inactiva en Simel; se informa a Miguel para su validación</v>
      </c>
    </row>
    <row r="126">
      <c r="A126">
        <v>13187421</v>
      </c>
      <c r="B126" t="str">
        <v>C014261909</v>
      </c>
      <c r="C126" t="str">
        <v>B127811</v>
      </c>
      <c r="D126" t="str">
        <v>BALANZA</v>
      </c>
      <c r="E126" t="str">
        <v>COLGANTE</v>
      </c>
      <c r="F126" t="str">
        <v>METTLER TOLEDO</v>
      </c>
      <c r="G126" t="str">
        <v>BPLUS</v>
      </c>
      <c r="H126" t="str">
        <v>M079 METRO SAN CAYETANO</v>
      </c>
      <c r="I126" t="str">
        <v>STICKER</v>
      </c>
      <c r="J126">
        <v>45014</v>
      </c>
      <c r="M126">
        <v>45015</v>
      </c>
      <c r="N126">
        <v>7380000000566</v>
      </c>
      <c r="O126" t="str">
        <v>SI</v>
      </c>
      <c r="P126" t="str">
        <v>CALIBRACIÓN</v>
      </c>
    </row>
    <row r="127">
      <c r="A127">
        <v>13187421</v>
      </c>
      <c r="B127" t="str">
        <v>C011150967</v>
      </c>
      <c r="C127" t="str">
        <v>B127810</v>
      </c>
      <c r="D127" t="str">
        <v>BALANZA</v>
      </c>
      <c r="E127" t="str">
        <v>COLGANTE</v>
      </c>
      <c r="F127" t="str">
        <v>METTLER TOLEDO</v>
      </c>
      <c r="G127" t="str">
        <v>BPLUS</v>
      </c>
      <c r="H127" t="str">
        <v>M079 METRO SAN CAYETANO</v>
      </c>
      <c r="I127" t="str">
        <v>STICKER</v>
      </c>
      <c r="J127">
        <v>45014</v>
      </c>
      <c r="M127">
        <v>45015</v>
      </c>
      <c r="N127">
        <v>7380000000565</v>
      </c>
      <c r="O127" t="str">
        <v>SI</v>
      </c>
      <c r="P127" t="str">
        <v>CALIBRACIÓN</v>
      </c>
    </row>
    <row r="128">
      <c r="A128">
        <v>13168967</v>
      </c>
      <c r="B128" t="str">
        <v>F16C13025</v>
      </c>
      <c r="C128" t="str">
        <v>B5691</v>
      </c>
      <c r="D128" t="str">
        <v xml:space="preserve">SCANNER </v>
      </c>
      <c r="E128" t="str">
        <v>BALANZA</v>
      </c>
      <c r="F128" t="str">
        <v>DATALOGIC</v>
      </c>
      <c r="G128">
        <v>9800</v>
      </c>
      <c r="H128" t="str">
        <v>J019 JUMBO SANTA ANA</v>
      </c>
      <c r="I128" t="str">
        <v>ALAMBRE</v>
      </c>
      <c r="J128">
        <v>45014</v>
      </c>
      <c r="M128">
        <v>45015</v>
      </c>
      <c r="N128">
        <v>7380000000269</v>
      </c>
      <c r="O128" t="str">
        <v>SI</v>
      </c>
      <c r="P128" t="str">
        <v>CALIBRACIÓN</v>
      </c>
    </row>
    <row r="129">
      <c r="A129">
        <v>13242946</v>
      </c>
      <c r="B129" t="str">
        <v>B952836409</v>
      </c>
      <c r="C129" t="str">
        <v>B933093593</v>
      </c>
      <c r="D129" t="str">
        <v>BALANZA</v>
      </c>
      <c r="E129" t="str">
        <v>COLGANTE</v>
      </c>
      <c r="F129" t="str">
        <v>METTLER TOLEDO</v>
      </c>
      <c r="G129" t="str">
        <v>BPLUS</v>
      </c>
      <c r="H129" t="str">
        <v>J088 JUMBO BARRANQUILLA BUENAVISTA</v>
      </c>
      <c r="I129" t="str">
        <v>ALAMBRE</v>
      </c>
      <c r="J129">
        <v>45037</v>
      </c>
      <c r="M129">
        <v>45038</v>
      </c>
      <c r="N129">
        <v>7380000000143</v>
      </c>
      <c r="O129" t="str">
        <v>NO</v>
      </c>
      <c r="P129" t="str">
        <v>SIN PRECINTO</v>
      </c>
      <c r="Q129" t="str">
        <v>NII no corresponde a equipo en SIMEL; se envia correo para su validación</v>
      </c>
    </row>
    <row r="130">
      <c r="A130">
        <v>13243934</v>
      </c>
      <c r="B130" t="str">
        <v>B933104436</v>
      </c>
      <c r="C130" t="str">
        <v>B123933</v>
      </c>
      <c r="D130" t="str">
        <v>BALANZA</v>
      </c>
      <c r="E130" t="str">
        <v>COLGANTE</v>
      </c>
      <c r="F130" t="str">
        <v>METTLER TOLEDO</v>
      </c>
      <c r="G130" t="str">
        <v>BPLUS</v>
      </c>
      <c r="H130" t="str">
        <v>J027 RIONEGRO</v>
      </c>
      <c r="I130" t="str">
        <v>ALAMBRE</v>
      </c>
      <c r="J130">
        <v>45037</v>
      </c>
      <c r="M130">
        <v>45040</v>
      </c>
      <c r="N130">
        <v>7380000000251</v>
      </c>
      <c r="O130" t="str">
        <v>SI</v>
      </c>
      <c r="P130" t="str">
        <v>CALIBRACIÓN</v>
      </c>
    </row>
    <row r="131">
      <c r="A131">
        <v>13243935</v>
      </c>
      <c r="B131" t="str">
        <v>B925830242</v>
      </c>
      <c r="C131" t="str">
        <v>B123934</v>
      </c>
      <c r="D131" t="str">
        <v>BALANZA</v>
      </c>
      <c r="E131" t="str">
        <v>COLGANTE</v>
      </c>
      <c r="F131" t="str">
        <v>METTLER TOLEDO</v>
      </c>
      <c r="G131" t="str">
        <v>BPLUS</v>
      </c>
      <c r="H131" t="str">
        <v>J027 RIONEGRO</v>
      </c>
      <c r="I131" t="str">
        <v>ALAMBRE</v>
      </c>
      <c r="J131">
        <v>45037</v>
      </c>
      <c r="M131">
        <v>45040</v>
      </c>
      <c r="N131">
        <v>7380000000291</v>
      </c>
      <c r="O131" t="str">
        <v>SI</v>
      </c>
      <c r="P131" t="str">
        <v>CALIBRACIÓN</v>
      </c>
    </row>
    <row r="132">
      <c r="A132">
        <v>13334126</v>
      </c>
      <c r="B132" t="str">
        <v>F17HD7015</v>
      </c>
      <c r="C132" t="str">
        <v>B86763</v>
      </c>
      <c r="D132" t="str">
        <v>BALANZA</v>
      </c>
      <c r="E132" t="str">
        <v>MESA</v>
      </c>
      <c r="F132" t="str">
        <v>DATALOGIC</v>
      </c>
      <c r="G132">
        <v>9800</v>
      </c>
      <c r="H132" t="str">
        <v>J015 JUMBO HAYUELOS</v>
      </c>
      <c r="I132" t="str">
        <v>ALAMBRE</v>
      </c>
      <c r="J132">
        <v>45082</v>
      </c>
      <c r="M132">
        <v>45083</v>
      </c>
      <c r="N132">
        <v>7380000000501</v>
      </c>
      <c r="O132" t="str">
        <v>SI</v>
      </c>
      <c r="P132" t="str">
        <v>CALIBRACIÓN</v>
      </c>
    </row>
    <row r="133">
      <c r="A133">
        <v>13356708</v>
      </c>
      <c r="B133" t="str">
        <v>B933106582</v>
      </c>
      <c r="C133" t="str">
        <v>B121264</v>
      </c>
      <c r="D133" t="str">
        <v>BALANZA</v>
      </c>
      <c r="E133" t="str">
        <v>COLGANTE</v>
      </c>
      <c r="F133" t="str">
        <v>METTLER TOLEDO</v>
      </c>
      <c r="G133" t="str">
        <v>BPLUS</v>
      </c>
      <c r="H133" t="str">
        <v>M018 METRO AUTOPISTA SUR</v>
      </c>
      <c r="I133" t="str">
        <v>STICKER</v>
      </c>
      <c r="J133">
        <v>45086</v>
      </c>
      <c r="M133">
        <v>45086</v>
      </c>
      <c r="N133">
        <v>7380000000140</v>
      </c>
      <c r="O133" t="str">
        <v>SI</v>
      </c>
      <c r="P133" t="str">
        <v>CALIBRACIÓN</v>
      </c>
    </row>
    <row r="134">
      <c r="A134">
        <v>13429992</v>
      </c>
      <c r="B134" t="str">
        <v>F16M03094</v>
      </c>
      <c r="C134" t="str">
        <v>B60698</v>
      </c>
      <c r="D134" t="str">
        <v>BALANZA</v>
      </c>
      <c r="E134" t="str">
        <v>MESA</v>
      </c>
      <c r="F134" t="str">
        <v>DATALOGIC</v>
      </c>
      <c r="G134">
        <v>9800</v>
      </c>
      <c r="H134" t="str">
        <v>J044 JUMBO CHIA</v>
      </c>
      <c r="I134" t="str">
        <v>ALAMBRE</v>
      </c>
      <c r="J134">
        <v>45113</v>
      </c>
      <c r="M134">
        <v>45114</v>
      </c>
      <c r="N134">
        <v>7380000000368</v>
      </c>
      <c r="O134" t="str">
        <v>SI</v>
      </c>
      <c r="P134" t="str">
        <v>CALIBRACIÓN</v>
      </c>
    </row>
    <row r="135">
      <c r="A135">
        <v>13441808</v>
      </c>
      <c r="B135" t="str">
        <v xml:space="preserve"> B951811229</v>
      </c>
      <c r="C135" t="str">
        <v>B123931</v>
      </c>
      <c r="D135" t="str">
        <v>BALANZA</v>
      </c>
      <c r="E135" t="str">
        <v>COLGANTE</v>
      </c>
      <c r="F135" t="str">
        <v>METTLER TOLEDO</v>
      </c>
      <c r="G135" t="str">
        <v>BPLUS</v>
      </c>
      <c r="H135" t="str">
        <v xml:space="preserve">	M046 METRO ITAGUI</v>
      </c>
      <c r="I135" t="str">
        <v>ALAMBRE</v>
      </c>
      <c r="J135">
        <v>45118</v>
      </c>
      <c r="M135">
        <v>45120</v>
      </c>
      <c r="N135">
        <v>7380000000293</v>
      </c>
      <c r="O135" t="str">
        <v>SI</v>
      </c>
      <c r="P135" t="str">
        <v>PRECINTO</v>
      </c>
      <c r="Q135" t="str">
        <v xml:space="preserve">Cambio de precinto por mala maipulación en el área; no calibración. </v>
      </c>
    </row>
    <row r="136">
      <c r="A136">
        <v>42405</v>
      </c>
      <c r="B136">
        <v>20218010558102</v>
      </c>
      <c r="C136" t="str">
        <v>B136512</v>
      </c>
      <c r="D136" t="str">
        <v>BALANZA</v>
      </c>
      <c r="E136" t="str">
        <v>SCANNER</v>
      </c>
      <c r="F136" t="str">
        <v>ZEBRA</v>
      </c>
      <c r="G136" t="str">
        <v>MP7000</v>
      </c>
      <c r="H136" t="str">
        <v>SP305 SPID ANTIGUO COUNTRY CALLE 85</v>
      </c>
      <c r="I136" t="str">
        <v>STICKER</v>
      </c>
      <c r="J136">
        <v>45139</v>
      </c>
      <c r="M136">
        <v>45139</v>
      </c>
      <c r="N136">
        <v>7380000000567</v>
      </c>
      <c r="O136" t="str">
        <v>SI</v>
      </c>
      <c r="P136" t="str">
        <v>CALIBRACIÓN</v>
      </c>
      <c r="Q136" t="str">
        <v>Cambio de precinto por mal pesaje; a favor del cliente</v>
      </c>
    </row>
    <row r="137">
      <c r="A137">
        <v>11861480</v>
      </c>
      <c r="B137" t="str">
        <v>F16M03049</v>
      </c>
      <c r="C137" t="str">
        <v>B54935</v>
      </c>
      <c r="D137" t="str">
        <v xml:space="preserve">SCANNER </v>
      </c>
      <c r="E137" t="str">
        <v>BALANZA</v>
      </c>
      <c r="F137" t="str">
        <v>DATALOGIC</v>
      </c>
      <c r="G137">
        <v>9800</v>
      </c>
      <c r="H137" t="str">
        <v>M073 METRO MOSQUERA</v>
      </c>
      <c r="I137" t="str">
        <v>ALAMBRE</v>
      </c>
      <c r="J137">
        <v>44427</v>
      </c>
      <c r="M137">
        <v>44428</v>
      </c>
      <c r="N137">
        <v>7380000000215</v>
      </c>
      <c r="O137" t="str">
        <v>SI</v>
      </c>
      <c r="P137" t="str">
        <v>CALIBRACIÓN</v>
      </c>
      <c r="Q137" t="str">
        <v xml:space="preserve">Se incluye en registro ya que no aparecía en SIMEL 9/08/2023; reportado por Diego Cardozo </v>
      </c>
    </row>
    <row r="138">
      <c r="A138">
        <v>13249958</v>
      </c>
      <c r="B138" t="str">
        <v>F16M03064</v>
      </c>
      <c r="C138" t="str">
        <v>B54958</v>
      </c>
      <c r="D138" t="str">
        <v xml:space="preserve">SCANNER </v>
      </c>
      <c r="E138" t="str">
        <v>BALANZA</v>
      </c>
      <c r="F138" t="str">
        <v>DATALOGIC</v>
      </c>
      <c r="G138">
        <v>9800</v>
      </c>
      <c r="H138" t="str">
        <v>M073 METRO MOSQUERA</v>
      </c>
      <c r="I138" t="str">
        <v>ALAMBRE</v>
      </c>
      <c r="J138">
        <v>45042</v>
      </c>
      <c r="M138">
        <v>45043</v>
      </c>
      <c r="N138">
        <v>7380000000408</v>
      </c>
      <c r="O138" t="str">
        <v>SI</v>
      </c>
      <c r="P138" t="str">
        <v>CALIBRACIÓN</v>
      </c>
      <c r="Q138" t="str">
        <v xml:space="preserve">Se incluye en registro ya que no aparecía en SIMEL 9/08/2023; reportado por Diego Cardozo </v>
      </c>
    </row>
    <row r="139" xml:space="preserve">
      <c r="A139">
        <v>63817</v>
      </c>
      <c r="B139" t="str">
        <v>F16M03050</v>
      </c>
      <c r="C139" t="str">
        <v>B54953</v>
      </c>
      <c r="D139" t="str">
        <v xml:space="preserve">SCANNER </v>
      </c>
      <c r="E139" t="str">
        <v>BALANZA</v>
      </c>
      <c r="F139" t="str">
        <v>DATALOGIC</v>
      </c>
      <c r="G139" t="str">
        <v>9800i</v>
      </c>
      <c r="H139" t="str" xml:space="preserve">
        <v xml:space="preserve">M073 METRO MOSQUERA_x000d_
_x000d_
</v>
      </c>
      <c r="I139" t="str">
        <v>ALAMBRE</v>
      </c>
      <c r="J139">
        <v>45147</v>
      </c>
      <c r="M139">
        <v>45148</v>
      </c>
      <c r="N139">
        <v>7380000000144</v>
      </c>
      <c r="O139" t="str">
        <v>SI</v>
      </c>
      <c r="P139" t="str">
        <v>CALIBRACIÓN</v>
      </c>
    </row>
    <row r="140" xml:space="preserve">
      <c r="A140">
        <v>63095</v>
      </c>
      <c r="B140" t="str">
        <v xml:space="preserve"> B924787167 </v>
      </c>
      <c r="C140" t="str">
        <v>B121699</v>
      </c>
      <c r="D140" t="str">
        <v>BALANZA</v>
      </c>
      <c r="E140" t="str">
        <v>MESA</v>
      </c>
      <c r="F140" t="str">
        <v>METTLER TOLEDO</v>
      </c>
      <c r="G140" t="str">
        <v>BPLUS</v>
      </c>
      <c r="H140" t="str" xml:space="preserve">
        <v xml:space="preserve">J047 JUMBO GIRARDOT_x000d_
_x000d_
</v>
      </c>
      <c r="I140" t="str">
        <v>ALAMBRE</v>
      </c>
      <c r="J140">
        <v>45147</v>
      </c>
      <c r="M140">
        <v>45148</v>
      </c>
      <c r="N140">
        <v>738000000620</v>
      </c>
      <c r="O140" t="str">
        <v>SI</v>
      </c>
      <c r="P140" t="str">
        <v>CALIBRACIÓN</v>
      </c>
      <c r="Q140" t="str">
        <v xml:space="preserve">Desacuerdo en la certificación dada por CVM; calibración y cambio de precinto. </v>
      </c>
    </row>
    <row r="141" xml:space="preserve">
      <c r="A141">
        <v>68443</v>
      </c>
      <c r="B141" t="str">
        <v>B932069614</v>
      </c>
      <c r="C141" t="str">
        <v>B121507</v>
      </c>
      <c r="D141" t="str">
        <v>BALANZA</v>
      </c>
      <c r="E141" t="str">
        <v>MESA</v>
      </c>
      <c r="F141" t="str">
        <v>METTLER TOLEDO</v>
      </c>
      <c r="G141" t="str">
        <v>BPLUS</v>
      </c>
      <c r="H141" t="str" xml:space="preserve">
        <v xml:space="preserve">J031 JUMBO CALI CHIPICHAPE_x000d_
_x000d_
</v>
      </c>
      <c r="I141" t="str">
        <v>STICKER</v>
      </c>
      <c r="J141">
        <v>45149</v>
      </c>
      <c r="M141">
        <v>45150</v>
      </c>
      <c r="N141">
        <v>7380000000651</v>
      </c>
      <c r="O141" t="str">
        <v>SI</v>
      </c>
      <c r="P141" t="str">
        <v>CALIBRACIÓN</v>
      </c>
      <c r="Q141" t="str">
        <v xml:space="preserve">Desacuerdo en la certificación dada por CVM; calibración y cambio de precinto. </v>
      </c>
    </row>
    <row r="142" xml:space="preserve">
      <c r="A142">
        <v>81404</v>
      </c>
      <c r="B142">
        <v>731149800</v>
      </c>
      <c r="C142" t="str">
        <v>B11134</v>
      </c>
      <c r="D142" t="str">
        <v>BALANZA</v>
      </c>
      <c r="E142" t="str">
        <v>MESA</v>
      </c>
      <c r="F142" t="str">
        <v>DATALOGIC</v>
      </c>
      <c r="G142">
        <v>9800</v>
      </c>
      <c r="H142" t="str" xml:space="preserve">
        <v xml:space="preserve">M080 METRO LOS LIBERTADORES_x000d_
_x000d_
</v>
      </c>
      <c r="I142" t="str">
        <v>ALAMBRE</v>
      </c>
      <c r="J142">
        <v>45153</v>
      </c>
      <c r="M142">
        <v>45153</v>
      </c>
      <c r="N142">
        <v>7380000000541</v>
      </c>
      <c r="O142" t="str">
        <v>SI</v>
      </c>
      <c r="P142" t="str">
        <v>CALIBRACIÓN</v>
      </c>
      <c r="Q142" t="str">
        <v xml:space="preserve">Desacuerdo en la certificación dada por CVM; calibración y cambio de precinto. </v>
      </c>
    </row>
    <row r="143" xml:space="preserve">
      <c r="A143">
        <v>81410</v>
      </c>
      <c r="B143" t="str">
        <v>F15L08561</v>
      </c>
      <c r="C143" t="str">
        <v>B11136</v>
      </c>
      <c r="D143" t="str">
        <v>BALANZA</v>
      </c>
      <c r="E143" t="str">
        <v>MESA</v>
      </c>
      <c r="F143" t="str">
        <v>DATALOGIC</v>
      </c>
      <c r="G143">
        <v>9800</v>
      </c>
      <c r="H143" t="str" xml:space="preserve">
        <v xml:space="preserve">M080 METRO LOS LIBERTADORES_x000d_
_x000d_
</v>
      </c>
      <c r="I143" t="str">
        <v>ALAMBRE</v>
      </c>
      <c r="J143">
        <v>45153</v>
      </c>
      <c r="M143">
        <v>45153</v>
      </c>
      <c r="N143">
        <v>7380000000542</v>
      </c>
      <c r="O143" t="str">
        <v>SI</v>
      </c>
      <c r="P143" t="str">
        <v>CALIBRACIÓN</v>
      </c>
      <c r="Q143" t="str">
        <v xml:space="preserve">Desacuerdo en la certificación dada por CVM; calibración y cambio de precinto. </v>
      </c>
    </row>
    <row r="144">
      <c r="A144">
        <v>81416</v>
      </c>
      <c r="B144" t="str">
        <v>B519914089</v>
      </c>
      <c r="C144" t="str">
        <v>B11117</v>
      </c>
      <c r="D144" t="str">
        <v>BALANZA</v>
      </c>
      <c r="E144" t="str">
        <v>MESA</v>
      </c>
      <c r="F144" t="str">
        <v>METTLER TOLEDO</v>
      </c>
      <c r="G144">
        <v>8442</v>
      </c>
      <c r="H144" t="str">
        <v>M080 LOS LIBERTADORES</v>
      </c>
      <c r="I144" t="str">
        <v>ALAMBRE</v>
      </c>
      <c r="J144">
        <v>45153</v>
      </c>
      <c r="M144">
        <v>45153</v>
      </c>
      <c r="N144">
        <v>7380000000543</v>
      </c>
      <c r="O144" t="str">
        <v>SI</v>
      </c>
      <c r="P144" t="str">
        <v>CALIBRACIÓN</v>
      </c>
      <c r="Q144" t="str">
        <v xml:space="preserve">Desacuerdo en la certificación dada por CVM; calibración y cambio de precinto. </v>
      </c>
    </row>
    <row r="145" xml:space="preserve">
      <c r="A145">
        <v>76132</v>
      </c>
      <c r="B145" t="str">
        <v>B932069612</v>
      </c>
      <c r="C145" t="str">
        <v>B121077</v>
      </c>
      <c r="D145" t="str">
        <v>BALANZA</v>
      </c>
      <c r="E145" t="str">
        <v>MESA</v>
      </c>
      <c r="F145" t="str">
        <v>METTLER TOLEDO</v>
      </c>
      <c r="G145" t="str">
        <v>BPLUS</v>
      </c>
      <c r="H145" t="str" xml:space="preserve">
        <v xml:space="preserve">J086 JUMBO AMERICANO_x000d_
_x000d_
</v>
      </c>
      <c r="I145" t="str">
        <v>ALAMBRE</v>
      </c>
      <c r="J145">
        <v>45153</v>
      </c>
      <c r="M145">
        <v>45154</v>
      </c>
      <c r="N145">
        <v>7380000000652</v>
      </c>
      <c r="O145" t="str">
        <v>SI</v>
      </c>
      <c r="P145" t="str">
        <v>CALIBRACIÓN</v>
      </c>
      <c r="Q145" t="str">
        <v xml:space="preserve">Desacuerdo en la certificación dada por CVM; calibración y cambio de precinto. </v>
      </c>
    </row>
    <row r="146" xml:space="preserve">
      <c r="A146">
        <v>76234</v>
      </c>
      <c r="B146" t="str">
        <v>B811541225</v>
      </c>
      <c r="C146" t="str">
        <v>SIN NII</v>
      </c>
      <c r="D146" t="str">
        <v>BALANZA</v>
      </c>
      <c r="E146" t="str">
        <v>MESA</v>
      </c>
      <c r="F146" t="str">
        <v>METTLER TOLEDO</v>
      </c>
      <c r="G146" t="str">
        <v>BPLUS</v>
      </c>
      <c r="H146" t="str" xml:space="preserve">
        <v xml:space="preserve">J086 JUMBO AMERICANO_x000d_
_x000d_
</v>
      </c>
      <c r="I146" t="str">
        <v>ALAMBRE</v>
      </c>
      <c r="J146">
        <v>45154</v>
      </c>
      <c r="M146">
        <v>45154</v>
      </c>
      <c r="N146">
        <v>7380000000583</v>
      </c>
      <c r="O146" t="str">
        <v>SI</v>
      </c>
      <c r="P146" t="str">
        <v>CALIBRACIÓN</v>
      </c>
      <c r="Q146" t="str">
        <v xml:space="preserve">Desacuerdo en la certificación dada por CVM; calibración y cambio de precinto. </v>
      </c>
    </row>
    <row r="147" xml:space="preserve">
      <c r="A147">
        <v>77813</v>
      </c>
      <c r="B147" t="str">
        <v>F19E00198</v>
      </c>
      <c r="C147" t="str">
        <v>B119825</v>
      </c>
      <c r="D147" t="str">
        <v>BALANZA</v>
      </c>
      <c r="E147" t="str">
        <v>MESA</v>
      </c>
      <c r="F147" t="str">
        <v>DATALOGIC</v>
      </c>
      <c r="G147">
        <v>9800</v>
      </c>
      <c r="H147" t="str" xml:space="preserve">
        <v xml:space="preserve">M075 METRO SIMON BOLIVAR_x000d_
_x000d_
</v>
      </c>
      <c r="I147" t="str">
        <v>ALAMBRE</v>
      </c>
      <c r="J147">
        <v>45154</v>
      </c>
      <c r="M147">
        <v>45154</v>
      </c>
      <c r="N147">
        <v>7380000000600</v>
      </c>
      <c r="O147" t="str">
        <v>SI</v>
      </c>
      <c r="P147" t="str">
        <v>CALIBRACIÓN</v>
      </c>
      <c r="Q147" t="str">
        <v xml:space="preserve">Desacuerdo en la certificación dada por CVM; calibración y cambio de precinto. </v>
      </c>
    </row>
    <row r="148" xml:space="preserve">
      <c r="A148">
        <v>77832</v>
      </c>
      <c r="B148" t="str">
        <v>F19E00207</v>
      </c>
      <c r="C148" t="str">
        <v xml:space="preserve">B119844 </v>
      </c>
      <c r="D148" t="str">
        <v>BALANZA</v>
      </c>
      <c r="E148" t="str">
        <v>MESA</v>
      </c>
      <c r="F148" t="str">
        <v>DATALOGIC</v>
      </c>
      <c r="G148">
        <v>9800</v>
      </c>
      <c r="H148" t="str" xml:space="preserve">
        <v xml:space="preserve">M075 METRO SIMON BOLIVAR_x000d_
_x000d_
</v>
      </c>
      <c r="I148" t="str">
        <v>ALAMBRE</v>
      </c>
      <c r="J148">
        <v>45154</v>
      </c>
      <c r="M148">
        <v>45154</v>
      </c>
      <c r="N148">
        <v>7380000000579</v>
      </c>
      <c r="O148" t="str">
        <v>SI</v>
      </c>
      <c r="P148" t="str">
        <v>CALIBRACIÓN</v>
      </c>
      <c r="Q148" t="str">
        <v xml:space="preserve">Desacuerdo en la certificación dada por CVM; calibración y cambio de precinto. </v>
      </c>
    </row>
    <row r="149" xml:space="preserve">
      <c r="A149">
        <v>70473</v>
      </c>
      <c r="B149" t="str">
        <v>F16M02202</v>
      </c>
      <c r="C149" t="str">
        <v>B76947</v>
      </c>
      <c r="D149" t="str">
        <v xml:space="preserve">SCANNER </v>
      </c>
      <c r="E149" t="str">
        <v>BALANZA</v>
      </c>
      <c r="F149" t="str">
        <v>DATALOGIC</v>
      </c>
      <c r="G149">
        <v>9800</v>
      </c>
      <c r="H149" t="str" xml:space="preserve">
        <v xml:space="preserve">J015 JUMBO HAYUELOS_x000d_
_x000d_
</v>
      </c>
      <c r="I149" t="str">
        <v>ALAMBRE</v>
      </c>
      <c r="J149">
        <v>45160</v>
      </c>
      <c r="M149">
        <v>45161</v>
      </c>
      <c r="N149">
        <v>7380000000530</v>
      </c>
      <c r="O149" t="str">
        <v>SI</v>
      </c>
      <c r="P149" t="str">
        <v>CALIBRACIÓN</v>
      </c>
      <c r="Q149" t="str">
        <v xml:space="preserve">Desacuerdo en la certificación dada por CVM; calibración y cambio de precinto. </v>
      </c>
    </row>
    <row r="150" xml:space="preserve">
      <c r="A150">
        <v>92315</v>
      </c>
      <c r="B150" t="str">
        <v>F16C10538</v>
      </c>
      <c r="C150" t="str">
        <v>B5849</v>
      </c>
      <c r="D150" t="str">
        <v xml:space="preserve">SCANNER </v>
      </c>
      <c r="E150" t="str">
        <v>BALANZA</v>
      </c>
      <c r="F150" t="str">
        <v>DATALOGIC</v>
      </c>
      <c r="G150">
        <v>9800</v>
      </c>
      <c r="H150" t="str" xml:space="preserve">
        <v xml:space="preserve">J015 JUMBO HAYUELOS_x000d_
_x000d_
</v>
      </c>
      <c r="I150" t="str">
        <v>ALAMBRE</v>
      </c>
      <c r="J150">
        <v>45160</v>
      </c>
      <c r="M150">
        <v>45161</v>
      </c>
      <c r="N150">
        <v>7380000000548</v>
      </c>
      <c r="O150" t="str">
        <v>SI</v>
      </c>
      <c r="P150" t="str">
        <v>CALIBRACIÓN</v>
      </c>
      <c r="Q150" t="str">
        <v xml:space="preserve">Desacuerdo en la certificación dada por CVM; calibración y cambio de precinto. </v>
      </c>
    </row>
    <row r="151" xml:space="preserve">
      <c r="A151">
        <v>92744</v>
      </c>
      <c r="B151" t="str">
        <v>B644221283</v>
      </c>
      <c r="C151" t="str">
        <v>B86798</v>
      </c>
      <c r="D151" t="str">
        <v xml:space="preserve">SCANNER </v>
      </c>
      <c r="E151" t="str">
        <v>BALANZA</v>
      </c>
      <c r="F151" t="str">
        <v>DATALOGIC</v>
      </c>
      <c r="G151">
        <v>8442</v>
      </c>
      <c r="H151" t="str" xml:space="preserve">
        <v xml:space="preserve">J015 JUMBO HAYUELOS_x000d_
_x000d_
</v>
      </c>
      <c r="I151" t="str">
        <v>ALAMBRE</v>
      </c>
      <c r="J151">
        <v>45161</v>
      </c>
      <c r="M151">
        <v>45162</v>
      </c>
      <c r="N151">
        <v>7380000000502</v>
      </c>
      <c r="O151" t="str">
        <v>SI</v>
      </c>
      <c r="P151" t="str">
        <v>CALIBRACIÓN</v>
      </c>
      <c r="Q151" t="str">
        <v xml:space="preserve">Desacuerdo en la certificación dada por CVM; calibración y cambio de precinto. </v>
      </c>
    </row>
    <row r="152" xml:space="preserve">
      <c r="A152">
        <v>90504</v>
      </c>
      <c r="B152" t="str">
        <v>F16m02175</v>
      </c>
      <c r="C152" t="str">
        <v>B77635</v>
      </c>
      <c r="D152" t="str">
        <v>BALANZA</v>
      </c>
      <c r="E152" t="str">
        <v>MESA</v>
      </c>
      <c r="F152" t="str">
        <v>DATALOGIC</v>
      </c>
      <c r="G152">
        <v>9800</v>
      </c>
      <c r="H152" t="str" xml:space="preserve">
        <v xml:space="preserve">M033 METRO CARTAGO_x000d_
_x000d_
</v>
      </c>
      <c r="I152" t="str">
        <v>ALAMBRE</v>
      </c>
      <c r="J152">
        <v>45160</v>
      </c>
      <c r="M152">
        <v>45162</v>
      </c>
      <c r="N152">
        <v>7380000000586</v>
      </c>
      <c r="O152" t="str">
        <v>SI</v>
      </c>
      <c r="P152" t="str">
        <v>CALIBRACIÓN</v>
      </c>
      <c r="Q152" t="str">
        <v xml:space="preserve">Desacuerdo en la certificación dada por CVM; calibración y cambio de precinto. </v>
      </c>
    </row>
    <row r="153" xml:space="preserve">
      <c r="A153">
        <v>94857</v>
      </c>
      <c r="B153" t="str">
        <v>F16I03901</v>
      </c>
      <c r="C153" t="str">
        <v>B5108</v>
      </c>
      <c r="D153" t="str">
        <v xml:space="preserve">SCANNER </v>
      </c>
      <c r="E153" t="str">
        <v>BALANZA</v>
      </c>
      <c r="F153" t="str">
        <v>DATALOGIC</v>
      </c>
      <c r="G153">
        <v>9800</v>
      </c>
      <c r="H153" t="str" xml:space="preserve">
        <v xml:space="preserve">J193 JUMBO PLAZA CENTRAL_x000d_
_x000d_
</v>
      </c>
      <c r="I153" t="str">
        <v>ALAMBRE</v>
      </c>
      <c r="J153">
        <v>45162</v>
      </c>
      <c r="M153">
        <v>45162</v>
      </c>
      <c r="N153">
        <v>7380000000545</v>
      </c>
      <c r="O153" t="str">
        <v>SI</v>
      </c>
      <c r="P153" t="str">
        <v>CALIBRACIÓN</v>
      </c>
      <c r="Q153" t="str">
        <v xml:space="preserve">Desacuerdo en la certificación dada por CVM; calibración y cambio de precinto. </v>
      </c>
    </row>
    <row r="154" xml:space="preserve">
      <c r="A154">
        <v>98002</v>
      </c>
      <c r="B154" t="str">
        <v>B932069632</v>
      </c>
      <c r="C154" t="str">
        <v>B121541</v>
      </c>
      <c r="D154" t="str">
        <v>BALANZA</v>
      </c>
      <c r="E154" t="str">
        <v>MESA</v>
      </c>
      <c r="F154" t="str">
        <v>METTLER TOLEDO</v>
      </c>
      <c r="G154" t="str">
        <v>BPLUS</v>
      </c>
      <c r="H154" t="str" xml:space="preserve">
        <v xml:space="preserve">J072 JUMBO SANTA FE_x000d_
_x000d_
</v>
      </c>
      <c r="I154" t="str">
        <v>ALAMBRE</v>
      </c>
      <c r="J154">
        <v>45163</v>
      </c>
      <c r="M154">
        <v>45164</v>
      </c>
      <c r="N154">
        <v>7380000000568</v>
      </c>
      <c r="O154" t="str">
        <v>SI</v>
      </c>
      <c r="P154" t="str">
        <v>CALIBRACIÓN</v>
      </c>
      <c r="Q154" t="str">
        <v xml:space="preserve">Desacuerdo en la certificación dada por CVM; calibración y cambio de precinto. </v>
      </c>
    </row>
    <row r="155" xml:space="preserve">
      <c r="A155">
        <v>99262</v>
      </c>
      <c r="B155" t="str">
        <v xml:space="preserve"> B933100669</v>
      </c>
      <c r="C155" t="str">
        <v>B123926</v>
      </c>
      <c r="D155" t="str">
        <v>BALANZA</v>
      </c>
      <c r="E155" t="str">
        <v>MESA</v>
      </c>
      <c r="F155" t="str">
        <v>METTLER TOLEDO</v>
      </c>
      <c r="G155" t="str">
        <v>BPLUS</v>
      </c>
      <c r="H155" t="str" xml:space="preserve">
        <v xml:space="preserve">J023 JUMBO DE LA 65_x000d_
_x000d_
</v>
      </c>
      <c r="I155" t="str">
        <v>ALAMBRE</v>
      </c>
      <c r="J155">
        <v>45164</v>
      </c>
      <c r="M155">
        <v>45166</v>
      </c>
      <c r="N155">
        <v>7380000000539</v>
      </c>
      <c r="O155" t="str">
        <v>SI</v>
      </c>
      <c r="P155" t="str">
        <v>CALIBRACIÓN</v>
      </c>
      <c r="Q155" t="str">
        <v xml:space="preserve">Desacuerdo en la certificación dada por CVM; calibración y cambio de precinto. </v>
      </c>
    </row>
    <row r="156" xml:space="preserve">
      <c r="A156">
        <v>102248</v>
      </c>
      <c r="B156" t="str">
        <v>B932069622</v>
      </c>
      <c r="C156" t="str">
        <v>B121885</v>
      </c>
      <c r="D156" t="str">
        <v>BALANZA</v>
      </c>
      <c r="E156" t="str">
        <v>MESA</v>
      </c>
      <c r="F156" t="str">
        <v>METTLER TOLEDO</v>
      </c>
      <c r="G156" t="str">
        <v>BPLUS</v>
      </c>
      <c r="H156" t="str" xml:space="preserve">
        <v xml:space="preserve">J022 JUMBO LAS VEGAS_x000d_
_x000d_
</v>
      </c>
      <c r="I156" t="str">
        <v>STICKER</v>
      </c>
      <c r="J156">
        <v>45166</v>
      </c>
      <c r="M156">
        <v>45167</v>
      </c>
      <c r="N156">
        <v>7380000000637</v>
      </c>
      <c r="O156" t="str">
        <v>SI</v>
      </c>
      <c r="P156" t="str">
        <v>CALIBRACIÓN</v>
      </c>
      <c r="Q156" t="str">
        <v xml:space="preserve">Desacuerdo en la certificación dada por CVM; calibración y cambio de precinto. </v>
      </c>
    </row>
    <row r="157" xml:space="preserve">
      <c r="A157">
        <v>104878</v>
      </c>
      <c r="B157" t="str">
        <v xml:space="preserve">F16M02387 </v>
      </c>
      <c r="C157" t="str">
        <v>B5512</v>
      </c>
      <c r="D157" t="str">
        <v xml:space="preserve">SCANNER </v>
      </c>
      <c r="E157" t="str">
        <v>BALANZA</v>
      </c>
      <c r="F157" t="str">
        <v>DATALOGIC</v>
      </c>
      <c r="G157">
        <v>9800</v>
      </c>
      <c r="H157" t="str" xml:space="preserve">
        <v xml:space="preserve">J070 JUMBO SUBA_x000d_
_x000d_
</v>
      </c>
      <c r="I157" t="str">
        <v>ALAMBRE</v>
      </c>
      <c r="J157">
        <v>45167</v>
      </c>
      <c r="M157">
        <v>45168</v>
      </c>
      <c r="N157">
        <v>7380000000147</v>
      </c>
      <c r="O157" t="str">
        <v>SI</v>
      </c>
      <c r="P157" t="str">
        <v>CALIBRACIÓN</v>
      </c>
      <c r="Q157" t="str">
        <v xml:space="preserve">Desacuerdo en la certificación dada por CVM; calibración y cambio de precinto. </v>
      </c>
    </row>
    <row r="158" xml:space="preserve">
      <c r="A158">
        <v>107634</v>
      </c>
      <c r="B158" t="str">
        <v>B933100671</v>
      </c>
      <c r="C158" t="str">
        <v>B123928</v>
      </c>
      <c r="D158" t="str">
        <v>BALANZA</v>
      </c>
      <c r="E158" t="str">
        <v>MESA</v>
      </c>
      <c r="F158" t="str">
        <v>METTLER TOLEDO</v>
      </c>
      <c r="G158" t="str">
        <v>BPLUS</v>
      </c>
      <c r="H158" t="str" xml:space="preserve">
        <v xml:space="preserve">J022 JUMBO LAS VEGAS_x000d_
_x000d_
</v>
      </c>
      <c r="I158" t="str">
        <v>STICKER</v>
      </c>
      <c r="J158">
        <v>45168</v>
      </c>
      <c r="M158">
        <v>45169</v>
      </c>
      <c r="N158" t="str">
        <v>7380000000540/7380000000641</v>
      </c>
      <c r="O158" t="str">
        <v>SI</v>
      </c>
      <c r="P158" t="str">
        <v>CALIBRACIÓN</v>
      </c>
      <c r="Q158" t="str">
        <v xml:space="preserve">Desacuerdo en la certificación dada por CVM; calibración y cambio de precinto. </v>
      </c>
    </row>
    <row r="159" xml:space="preserve">
      <c r="A159">
        <v>107634</v>
      </c>
      <c r="B159" t="str">
        <v>B933100666</v>
      </c>
      <c r="C159" t="str">
        <v xml:space="preserve"> B123930</v>
      </c>
      <c r="D159" t="str">
        <v>BALANZA</v>
      </c>
      <c r="E159" t="str">
        <v>MESA</v>
      </c>
      <c r="F159" t="str">
        <v>METTLER TOLEDO</v>
      </c>
      <c r="G159" t="str">
        <v>BPLUS</v>
      </c>
      <c r="H159" t="str" xml:space="preserve">
        <v xml:space="preserve">J022 JUMBO LAS VEGAS_x000d_
_x000d_
</v>
      </c>
      <c r="I159" t="str">
        <v>STICKER</v>
      </c>
      <c r="J159">
        <v>45168</v>
      </c>
      <c r="M159">
        <v>45169</v>
      </c>
      <c r="N159" t="str">
        <v>7380000000535/7380000000638</v>
      </c>
      <c r="O159" t="str">
        <v>SI</v>
      </c>
      <c r="P159" t="str">
        <v>CALIBRACIÓN</v>
      </c>
      <c r="Q159" t="str">
        <v xml:space="preserve">Desacuerdo en la certificación dada por CVM; calibración y cambio de precinto. </v>
      </c>
    </row>
    <row r="160" xml:space="preserve">
      <c r="A160">
        <v>109142</v>
      </c>
      <c r="B160" t="str">
        <v>C013217197</v>
      </c>
      <c r="C160" t="str">
        <v>B133946</v>
      </c>
      <c r="D160" t="str">
        <v>BALANZA</v>
      </c>
      <c r="E160" t="str">
        <v>MESA</v>
      </c>
      <c r="F160" t="str">
        <v>METTLER TOLEDO</v>
      </c>
      <c r="G160" t="str">
        <v>BPLUS</v>
      </c>
      <c r="H160" t="str" xml:space="preserve">
        <v xml:space="preserve">J024 JUMBO PREMIUM PLAZA_x000d_
_x000d_
</v>
      </c>
      <c r="I160" t="str">
        <v>STICKER</v>
      </c>
      <c r="J160">
        <v>45169</v>
      </c>
      <c r="M160">
        <v>45169</v>
      </c>
      <c r="N160">
        <v>7380000000639</v>
      </c>
      <c r="O160" t="str">
        <v xml:space="preserve">SI </v>
      </c>
      <c r="P160" t="str">
        <v>CALIBRACIÓN</v>
      </c>
      <c r="Q160" t="str">
        <v xml:space="preserve">Desacuerdo en la certificación dada por CVM; calibración y cambio de precinto. </v>
      </c>
    </row>
    <row r="161" xml:space="preserve">
      <c r="A161">
        <v>107628</v>
      </c>
      <c r="B161" t="str">
        <v>B933093592</v>
      </c>
      <c r="C161" t="str">
        <v>B123923</v>
      </c>
      <c r="D161" t="str">
        <v>BALANZA</v>
      </c>
      <c r="E161" t="str">
        <v>MESA</v>
      </c>
      <c r="F161" t="str">
        <v>METTLER TOLEDO</v>
      </c>
      <c r="G161" t="str">
        <v>BPLUS</v>
      </c>
      <c r="H161" t="str" xml:space="preserve">
        <v xml:space="preserve">J148 JUMBO SANTAFE MEDELLIN_x000d_
_x000d_
</v>
      </c>
      <c r="I161" t="str">
        <v>ALAMBRE</v>
      </c>
      <c r="J161">
        <v>45168</v>
      </c>
      <c r="M161">
        <v>45169</v>
      </c>
      <c r="N161">
        <v>7380000000534</v>
      </c>
      <c r="O161" t="str">
        <v>SI</v>
      </c>
      <c r="P161" t="str">
        <v>CALIBRACIÓN</v>
      </c>
      <c r="Q161" t="str">
        <v xml:space="preserve">Desacuerdo en la certificación dada por CVM; calibración y cambio de precinto. </v>
      </c>
    </row>
    <row r="162" xml:space="preserve">
      <c r="A162">
        <v>122478</v>
      </c>
      <c r="B162" t="str">
        <v>F15L08577</v>
      </c>
      <c r="C162" t="str">
        <v>B100890</v>
      </c>
      <c r="D162" t="str">
        <v xml:space="preserve">SCANNER </v>
      </c>
      <c r="E162" t="str">
        <v>BALANZA</v>
      </c>
      <c r="F162" t="str">
        <v>DATALOGIC</v>
      </c>
      <c r="G162" t="str">
        <v>9800i</v>
      </c>
      <c r="H162" t="str" xml:space="preserve">
        <v xml:space="preserve">J126 JUMBO SAN SILVESTRE_x000d_
_x000d_
</v>
      </c>
      <c r="I162" t="str">
        <v>ALAMBRE</v>
      </c>
      <c r="J162">
        <v>45175</v>
      </c>
      <c r="M162">
        <v>45177</v>
      </c>
      <c r="N162">
        <v>7380000000621</v>
      </c>
      <c r="O162" t="str">
        <v>SI</v>
      </c>
      <c r="P162" t="str">
        <v>CALIBRACIÓN</v>
      </c>
      <c r="Q162" t="str">
        <v xml:space="preserve">Desacuerdo en la certificación dada por CVM; calibración y cambio de precinto. </v>
      </c>
    </row>
    <row r="163" xml:space="preserve">
      <c r="A163">
        <v>120047</v>
      </c>
      <c r="B163" t="str">
        <v>F16C10599</v>
      </c>
      <c r="C163" t="str">
        <v>B40796</v>
      </c>
      <c r="D163" t="str">
        <v xml:space="preserve">SCANNER </v>
      </c>
      <c r="E163" t="str">
        <v>BALANZA</v>
      </c>
      <c r="F163" t="str">
        <v>DATALOGIC</v>
      </c>
      <c r="G163">
        <v>9800</v>
      </c>
      <c r="H163" t="str" xml:space="preserve">
        <v xml:space="preserve">M046 METRO ITAGUI_x000d_
_x000d_
</v>
      </c>
      <c r="I163" t="str">
        <v>STICKER</v>
      </c>
      <c r="J163">
        <v>45174</v>
      </c>
      <c r="M163">
        <v>45177</v>
      </c>
      <c r="N163">
        <v>7300000000702</v>
      </c>
      <c r="O163" t="str">
        <v xml:space="preserve">SI </v>
      </c>
      <c r="P163" t="str">
        <v>CALIBRACIÓN</v>
      </c>
      <c r="Q163" t="str">
        <v>Mantenimiento de los scaner balanza</v>
      </c>
    </row>
    <row r="164" xml:space="preserve">
      <c r="A164">
        <v>120047</v>
      </c>
      <c r="B164" t="str">
        <v>F17I11126</v>
      </c>
      <c r="C164" t="str">
        <v>B133992</v>
      </c>
      <c r="D164" t="str">
        <v xml:space="preserve">SCANNER </v>
      </c>
      <c r="E164" t="str">
        <v>BALANZA</v>
      </c>
      <c r="F164" t="str">
        <v>DATALOGIC</v>
      </c>
      <c r="G164">
        <v>9800</v>
      </c>
      <c r="H164" t="str" xml:space="preserve">
        <v xml:space="preserve">M046 METRO ITAGUI_x000d_
_x000d_
</v>
      </c>
      <c r="I164" t="str">
        <v>STICKER</v>
      </c>
      <c r="J164">
        <v>45174</v>
      </c>
      <c r="M164">
        <v>45177</v>
      </c>
      <c r="N164">
        <v>7380000000610</v>
      </c>
      <c r="O164" t="str">
        <v>SI</v>
      </c>
      <c r="P164" t="str">
        <v>CALIBRACIÓN</v>
      </c>
      <c r="Q164" t="str">
        <v>Mantenimiento de los scaner balanza</v>
      </c>
    </row>
    <row r="165" xml:space="preserve">
      <c r="A165">
        <v>120047</v>
      </c>
      <c r="B165" t="str">
        <v>F16C13011</v>
      </c>
      <c r="C165" t="str">
        <v>B40805</v>
      </c>
      <c r="D165" t="str">
        <v xml:space="preserve">SCANNER </v>
      </c>
      <c r="E165" t="str">
        <v>BALANZA</v>
      </c>
      <c r="F165" t="str">
        <v>DATALOGIC</v>
      </c>
      <c r="G165">
        <v>9800</v>
      </c>
      <c r="H165" t="str" xml:space="preserve">
        <v xml:space="preserve">M046 METRO ITAGUI_x000d_
_x000d_
</v>
      </c>
      <c r="I165" t="str">
        <v>STICKER</v>
      </c>
      <c r="J165">
        <v>45175</v>
      </c>
      <c r="M165">
        <v>45178</v>
      </c>
      <c r="N165">
        <v>7380000000705</v>
      </c>
      <c r="O165" t="str">
        <v>SI</v>
      </c>
      <c r="P165" t="str">
        <v>CALIBRACIÓN</v>
      </c>
      <c r="Q165" t="str">
        <v>Mantenimiento de los scaner balanza</v>
      </c>
    </row>
    <row r="166" xml:space="preserve">
      <c r="A166">
        <v>120047</v>
      </c>
      <c r="B166" t="str">
        <v>F16C10601</v>
      </c>
      <c r="C166" t="str">
        <v>B40922</v>
      </c>
      <c r="D166" t="str">
        <v xml:space="preserve">SCANNER </v>
      </c>
      <c r="E166" t="str">
        <v>BALANZA</v>
      </c>
      <c r="F166" t="str">
        <v>DATALOGIC</v>
      </c>
      <c r="G166">
        <v>9800</v>
      </c>
      <c r="H166" t="str" xml:space="preserve">
        <v xml:space="preserve">M046 METRO ITAGUI_x000d_
_x000d_
</v>
      </c>
      <c r="I166" t="str">
        <v>STICKER</v>
      </c>
      <c r="J166">
        <v>45176</v>
      </c>
      <c r="M166">
        <v>45179</v>
      </c>
      <c r="N166">
        <v>7380000000615</v>
      </c>
      <c r="O166" t="str">
        <v>SI</v>
      </c>
      <c r="P166" t="str">
        <v>CALIBRACIÓN</v>
      </c>
      <c r="Q166" t="str">
        <v>Mantenimiento de los scaner balanza</v>
      </c>
    </row>
    <row r="167" xml:space="preserve">
      <c r="A167">
        <v>120047</v>
      </c>
      <c r="B167" t="str">
        <v>F16C10599</v>
      </c>
      <c r="C167" t="str">
        <v>B40886</v>
      </c>
      <c r="D167" t="str">
        <v xml:space="preserve">SCANNER </v>
      </c>
      <c r="E167" t="str">
        <v>BALANZA</v>
      </c>
      <c r="F167" t="str">
        <v>DATALOGIC</v>
      </c>
      <c r="G167">
        <v>9800</v>
      </c>
      <c r="H167" t="str" xml:space="preserve">
        <v xml:space="preserve">M046 METRO ITAGUI_x000d_
_x000d_
</v>
      </c>
      <c r="I167" t="str">
        <v>STICKER</v>
      </c>
      <c r="J167">
        <v>45177</v>
      </c>
      <c r="M167">
        <v>45180</v>
      </c>
      <c r="N167">
        <v>7380000000703</v>
      </c>
      <c r="O167" t="str">
        <v>SI</v>
      </c>
      <c r="P167" t="str">
        <v>CALIBRACIÓN</v>
      </c>
      <c r="Q167" t="str">
        <v>Mantenimiento de los scaner balanza</v>
      </c>
    </row>
    <row r="168" xml:space="preserve">
      <c r="A168">
        <v>120047</v>
      </c>
      <c r="B168" t="str">
        <v>F16C13005</v>
      </c>
      <c r="C168" t="str">
        <v xml:space="preserve">B40861 </v>
      </c>
      <c r="D168" t="str">
        <v xml:space="preserve">SCANNER </v>
      </c>
      <c r="E168" t="str">
        <v>BALANZA</v>
      </c>
      <c r="F168" t="str">
        <v>DATALOGIC</v>
      </c>
      <c r="G168">
        <v>9800</v>
      </c>
      <c r="H168" t="str" xml:space="preserve">
        <v xml:space="preserve">M046 METRO ITAGUI_x000d_
_x000d_
</v>
      </c>
      <c r="I168" t="str">
        <v>ALAMBRE</v>
      </c>
      <c r="J168">
        <v>45178</v>
      </c>
      <c r="M168">
        <v>45181</v>
      </c>
      <c r="N168">
        <v>7380000000704</v>
      </c>
      <c r="O168" t="str">
        <v>SI</v>
      </c>
      <c r="P168" t="str">
        <v>CALIBRACIÓN</v>
      </c>
      <c r="Q168" t="str">
        <v>Mantenimiento de los scaner balanza</v>
      </c>
    </row>
    <row r="169">
      <c r="A169">
        <v>148626</v>
      </c>
      <c r="B169" t="str">
        <v xml:space="preserve"> B924787179</v>
      </c>
      <c r="C169" t="str">
        <v>B132481</v>
      </c>
      <c r="D169" t="str">
        <v>BALANZA</v>
      </c>
      <c r="E169" t="str">
        <v>BALANZA</v>
      </c>
      <c r="F169" t="str">
        <v>METTLER TOLEDO</v>
      </c>
      <c r="G169" t="str">
        <v>BPLUS</v>
      </c>
      <c r="H169" t="str">
        <v>J048 JUMBO SOACHA</v>
      </c>
      <c r="I169" t="str">
        <v>STICKER</v>
      </c>
      <c r="J169">
        <v>45188</v>
      </c>
      <c r="M169">
        <v>45191</v>
      </c>
      <c r="N169">
        <v>7380000000631</v>
      </c>
      <c r="O169" t="str">
        <v>SI</v>
      </c>
      <c r="P169" t="str">
        <v>CALIBRACIÓN</v>
      </c>
      <c r="Q169" t="str">
        <v>CALIBRACIÓN DEBIDO A QUE NO PESABAN BIEN; REQUERIMIENTO DE TIENDA</v>
      </c>
    </row>
    <row r="170">
      <c r="A170">
        <v>151330</v>
      </c>
      <c r="B170" t="str">
        <v>F16I03887</v>
      </c>
      <c r="C170" t="str">
        <v>B92003</v>
      </c>
      <c r="D170" t="str">
        <v xml:space="preserve">SCANNER </v>
      </c>
      <c r="E170" t="str">
        <v>BALANZA</v>
      </c>
      <c r="F170" t="str">
        <v>DATALOGIC</v>
      </c>
      <c r="G170">
        <v>9800</v>
      </c>
      <c r="H170" t="str">
        <v>M074 METRO FACATATIVA</v>
      </c>
      <c r="I170" t="str">
        <v>ALAMBRE</v>
      </c>
      <c r="J170">
        <v>45188</v>
      </c>
      <c r="M170">
        <v>45191</v>
      </c>
      <c r="N170">
        <v>7380000000290</v>
      </c>
      <c r="O170" t="str">
        <v>SI</v>
      </c>
      <c r="P170" t="str">
        <v>CALIBRACIÓN</v>
      </c>
      <c r="Q170" t="str">
        <v>CALIBRACIÓN DEBIDO A QUE NO PESABAN BIEN; REQUERIMIENTO DE TIENDA</v>
      </c>
    </row>
    <row r="171" xml:space="preserve">
      <c r="A171">
        <v>187318</v>
      </c>
      <c r="B171" t="str">
        <v xml:space="preserve"> B924806701</v>
      </c>
      <c r="C171" t="str">
        <v xml:space="preserve"> B123935</v>
      </c>
      <c r="D171" t="str">
        <v>BALANZA</v>
      </c>
      <c r="E171" t="str">
        <v>BALANZA</v>
      </c>
      <c r="F171" t="str">
        <v>METTLER TOLEDO</v>
      </c>
      <c r="G171" t="str">
        <v>BPLUS</v>
      </c>
      <c r="H171" t="str" xml:space="preserve">
        <v xml:space="preserve">J027 JUMBO RIONEGRO_x000d_
</v>
      </c>
      <c r="I171" t="str">
        <v>STICKER</v>
      </c>
      <c r="J171">
        <v>45203</v>
      </c>
      <c r="M171">
        <v>45203</v>
      </c>
      <c r="N171" t="str">
        <v xml:space="preserve"> 7380 000000654</v>
      </c>
      <c r="O171" t="str">
        <v>SI</v>
      </c>
      <c r="P171" t="str">
        <v>CALIBRACIÓN</v>
      </c>
      <c r="Q171" t="str">
        <v xml:space="preserve">Desacuerdo en la certificación dada por CVM; calibración y cambio de precinto. </v>
      </c>
    </row>
    <row r="172" xml:space="preserve">
      <c r="A172">
        <v>190833</v>
      </c>
      <c r="B172" t="str">
        <v>F16M02373</v>
      </c>
      <c r="C172" t="str">
        <v>B13156</v>
      </c>
      <c r="D172" t="str">
        <v xml:space="preserve">SCANNER </v>
      </c>
      <c r="E172" t="str">
        <v>BALANZA</v>
      </c>
      <c r="F172" t="str">
        <v>DATALOGIC</v>
      </c>
      <c r="G172" t="str">
        <v>9800i</v>
      </c>
      <c r="H172" t="str" xml:space="preserve">
        <v xml:space="preserve">M077 METRO ZIPAQUIRA_x000d_
</v>
      </c>
      <c r="I172" t="str">
        <v>ALAMBRE</v>
      </c>
      <c r="J172">
        <v>45204</v>
      </c>
      <c r="M172">
        <v>45204</v>
      </c>
      <c r="N172">
        <v>7380000000288</v>
      </c>
      <c r="O172" t="str">
        <v>SI</v>
      </c>
      <c r="P172" t="str">
        <v>CALIBRACIÓN</v>
      </c>
      <c r="Q172" t="str">
        <v xml:space="preserve">Desacuerdo en la certificación dada por CVM; calibración y cambio de precinto. </v>
      </c>
    </row>
    <row r="173" xml:space="preserve">
      <c r="A173">
        <v>190836</v>
      </c>
      <c r="B173" t="str">
        <v xml:space="preserve"> F16M02368</v>
      </c>
      <c r="C173" t="str">
        <v>B13159</v>
      </c>
      <c r="D173" t="str">
        <v xml:space="preserve">SCANNER </v>
      </c>
      <c r="E173" t="str">
        <v>BALANZA</v>
      </c>
      <c r="F173" t="str">
        <v>DATALOGIC</v>
      </c>
      <c r="G173" t="str">
        <v>9800i</v>
      </c>
      <c r="H173" t="str" xml:space="preserve">
        <v xml:space="preserve">M077 METRO ZIPAQUIRA_x000d_
</v>
      </c>
      <c r="I173" t="str">
        <v>ALAMBRE</v>
      </c>
      <c r="J173">
        <v>45204</v>
      </c>
      <c r="M173">
        <v>45204</v>
      </c>
      <c r="N173">
        <v>7380000000086</v>
      </c>
      <c r="O173" t="str">
        <v>SI</v>
      </c>
      <c r="P173" t="str">
        <v>CALIBRACIÓN</v>
      </c>
      <c r="Q173" t="str">
        <v xml:space="preserve">Desacuerdo en la certificación dada por CVM; calibración y cambio de precinto. </v>
      </c>
    </row>
    <row r="174" xml:space="preserve">
      <c r="A174">
        <v>187287</v>
      </c>
      <c r="B174" t="str">
        <v>F16M03101</v>
      </c>
      <c r="C174" t="str">
        <v>B70568</v>
      </c>
      <c r="D174" t="str">
        <v xml:space="preserve">SCANNER </v>
      </c>
      <c r="E174" t="str">
        <v>BALANZA</v>
      </c>
      <c r="F174" t="str">
        <v>DATALOGIC</v>
      </c>
      <c r="G174">
        <v>9800</v>
      </c>
      <c r="H174" t="str" xml:space="preserve">
        <v xml:space="preserve">M079 METRO SAN CAYETANO_x000d_
</v>
      </c>
      <c r="I174" t="str">
        <v>ALAMBRE</v>
      </c>
      <c r="J174">
        <v>45203</v>
      </c>
      <c r="M174">
        <v>45205</v>
      </c>
      <c r="N174">
        <v>7380000000599</v>
      </c>
      <c r="O174" t="str">
        <v>SI</v>
      </c>
      <c r="P174" t="str">
        <v>CALIBRACIÓN</v>
      </c>
      <c r="Q174" t="str">
        <v>CALIBRACIÓN DEBIDO A QUE NO PESABAN BIEN; REQUERIMIENTO DE TIENDA</v>
      </c>
    </row>
    <row r="175" xml:space="preserve">
      <c r="A175">
        <v>445816</v>
      </c>
      <c r="B175" t="str">
        <v>B932069630</v>
      </c>
      <c r="C175" t="str">
        <v>B123257</v>
      </c>
      <c r="D175" t="str">
        <v>BALANZA</v>
      </c>
      <c r="E175" t="str">
        <v>BALANZA</v>
      </c>
      <c r="F175" t="str">
        <v>METTLER TOLEDO</v>
      </c>
      <c r="G175" t="str">
        <v>BPLUS</v>
      </c>
      <c r="H175" t="str" xml:space="preserve">
        <v xml:space="preserve">J036 JUMBO POPAYAN CAMPANARIO_x000d_
_x000d_
</v>
      </c>
      <c r="I175" t="str">
        <v>STICKER</v>
      </c>
      <c r="J175">
        <v>45329</v>
      </c>
      <c r="M175">
        <v>45330</v>
      </c>
      <c r="N175">
        <v>7380000000540</v>
      </c>
      <c r="O175" t="str">
        <v>SI</v>
      </c>
      <c r="P175" t="str">
        <v xml:space="preserve"> CALIBRACION</v>
      </c>
      <c r="Q175" t="str">
        <v>CALIBRACION DEBIDO A VALOR DIFERENTE - Se adjunta evidencia simel al caso.</v>
      </c>
    </row>
    <row r="176" xml:space="preserve">
      <c r="A176">
        <v>450430</v>
      </c>
      <c r="B176" t="str">
        <v>B952836403</v>
      </c>
      <c r="C176" t="str">
        <v>B123925</v>
      </c>
      <c r="D176" t="str">
        <v>BALANZA</v>
      </c>
      <c r="E176" t="str">
        <v>BALANZA</v>
      </c>
      <c r="F176" t="str">
        <v>METTLER TOLEDO</v>
      </c>
      <c r="G176" t="str">
        <v>BPLUS- H2L</v>
      </c>
      <c r="H176" t="str" xml:space="preserve">
        <v xml:space="preserve">J023 JUMBO DE LA 65_x000d_
_x000d_
</v>
      </c>
      <c r="I176" t="str">
        <v>STICKER</v>
      </c>
      <c r="J176">
        <v>45330</v>
      </c>
      <c r="M176">
        <v>45330</v>
      </c>
      <c r="N176">
        <v>7380000000596</v>
      </c>
      <c r="O176" t="str">
        <v>SI</v>
      </c>
      <c r="P176" t="str">
        <v xml:space="preserve"> CALIBRACION</v>
      </c>
      <c r="Q176" t="str">
        <v>CALIBRACION DEBIDO A VALOR DIFERENTE SE REALIZA RE CALIBRACION DEBIDO A QUE NO PASO PRUEBA - Se adjunta evidencia simel al caso.</v>
      </c>
    </row>
    <row r="177" xml:space="preserve">
      <c r="A177">
        <v>445781</v>
      </c>
      <c r="B177" t="str">
        <v xml:space="preserve"> F16M03092 </v>
      </c>
      <c r="C177" t="str">
        <v>B76937</v>
      </c>
      <c r="D177" t="str">
        <v>BALANZA</v>
      </c>
      <c r="E177" t="str">
        <v>BALANZA</v>
      </c>
      <c r="F177" t="str">
        <v>DATALOGIC</v>
      </c>
      <c r="G177">
        <v>9800</v>
      </c>
      <c r="H177" t="str" xml:space="preserve">
        <v xml:space="preserve">J036 JUMBO POPAYAN CAMPANARIO_x000d_
_x000d_
</v>
      </c>
      <c r="I177" t="str">
        <v>ALAMBRE</v>
      </c>
      <c r="J177">
        <v>45329</v>
      </c>
      <c r="M177">
        <v>45330</v>
      </c>
      <c r="N177">
        <v>7380000000562</v>
      </c>
      <c r="O177" t="str">
        <v>SI</v>
      </c>
      <c r="P177" t="str">
        <v xml:space="preserve"> CALIBRACION</v>
      </c>
      <c r="Q177" t="str">
        <v>SE REALIZA PRUEBA CON PESO DEBIDO A QUE ESTABA DESCALIBRADA</v>
      </c>
    </row>
    <row r="178">
      <c r="A178">
        <v>472349</v>
      </c>
      <c r="B178" t="str">
        <v>F16M02232</v>
      </c>
      <c r="C178" t="str">
        <v>B115812</v>
      </c>
      <c r="D178" t="str">
        <v>BALANZA</v>
      </c>
      <c r="E178" t="str">
        <v>BALANZA</v>
      </c>
      <c r="F178" t="str">
        <v>DATALOGIC</v>
      </c>
      <c r="G178">
        <v>9800</v>
      </c>
      <c r="H178" t="str">
        <v>J019 JUMBO SANTA ANA</v>
      </c>
      <c r="I178" t="str">
        <v>ALAMBRE</v>
      </c>
      <c r="J178">
        <v>45344</v>
      </c>
      <c r="M178">
        <v>45344</v>
      </c>
      <c r="N178">
        <v>7380000000229</v>
      </c>
      <c r="O178" t="str">
        <v>SI</v>
      </c>
      <c r="P178" t="str">
        <v xml:space="preserve"> CALIBRACION</v>
      </c>
      <c r="Q178" t="str">
        <v>SE REALIZO PRUEBAS DEBIDO A QUE ARROJABA VALORES INCORRECTOS EN EL PESAJE</v>
      </c>
    </row>
    <row r="179">
      <c r="A179">
        <v>472109</v>
      </c>
      <c r="B179" t="str">
        <v>B925830236</v>
      </c>
      <c r="C179" t="str">
        <v>B123066</v>
      </c>
      <c r="D179" t="str">
        <v>BALANZA</v>
      </c>
      <c r="E179" t="str">
        <v>COLGANTE</v>
      </c>
      <c r="F179" t="str">
        <v>METTLER TOLEDO</v>
      </c>
      <c r="G179" t="str">
        <v>BPLUS</v>
      </c>
      <c r="H179" t="str">
        <v>J013 JUMBO VALLE DEL LILI</v>
      </c>
      <c r="I179" t="str">
        <v>STICKER</v>
      </c>
      <c r="J179">
        <v>45348</v>
      </c>
      <c r="M179">
        <v>45349</v>
      </c>
      <c r="N179" t="str">
        <v>7380 000000642</v>
      </c>
      <c r="O179" t="str">
        <v>SI</v>
      </c>
      <c r="P179" t="str">
        <v xml:space="preserve"> CALIBRACION</v>
      </c>
      <c r="Q179" t="str">
        <v>SE REALIZA CALIBRACION;BALANZA NUEVAMENTE CALIBRADA</v>
      </c>
    </row>
    <row r="180" xml:space="preserve">
      <c r="A180">
        <v>489358</v>
      </c>
      <c r="B180" t="str">
        <v>B113812</v>
      </c>
      <c r="C180" t="str">
        <v>B113812</v>
      </c>
      <c r="D180" t="str">
        <v>BALANZA</v>
      </c>
      <c r="E180" t="str">
        <v>SCANNER</v>
      </c>
      <c r="F180" t="str">
        <v>ZEBRA</v>
      </c>
      <c r="G180" t="str">
        <v>ZEBRA</v>
      </c>
      <c r="H180" t="str" xml:space="preserve">
        <v xml:space="preserve">J194 JUMBO ATLANTIS_x000d_
_x000d_
</v>
      </c>
      <c r="I180" t="str">
        <v>STICKER</v>
      </c>
      <c r="J180">
        <v>45352</v>
      </c>
      <c r="M180">
        <v>45352</v>
      </c>
      <c r="N180">
        <v>7380000000229</v>
      </c>
      <c r="O180" t="str">
        <v>SI</v>
      </c>
      <c r="P180" t="str">
        <v>CALIBRACIÓN</v>
      </c>
      <c r="Q180" t="str">
        <v>SE REALIZA CALIBRACION Y SE DEJA NUEVO PRECINTO</v>
      </c>
    </row>
    <row r="181" xml:space="preserve">
      <c r="A181">
        <v>523916</v>
      </c>
      <c r="B181" t="str">
        <v>F16M03056</v>
      </c>
      <c r="C181" t="str">
        <v>B76933</v>
      </c>
      <c r="D181" t="str">
        <v>BALANZA</v>
      </c>
      <c r="E181" t="str">
        <v>SCANNER</v>
      </c>
      <c r="F181" t="str">
        <v>DATALOGIC</v>
      </c>
      <c r="G181">
        <v>9800</v>
      </c>
      <c r="H181" t="str" xml:space="preserve">
        <v xml:space="preserve">J015 JUMBO HAYUELOS_x000d_
_x000d_
</v>
      </c>
      <c r="I181" t="str">
        <v>ALAMBRE</v>
      </c>
      <c r="J181">
        <v>45364</v>
      </c>
      <c r="M181">
        <v>45365</v>
      </c>
      <c r="N181" t="str">
        <v>7380000000595.</v>
      </c>
      <c r="O181" t="str">
        <v>SI</v>
      </c>
      <c r="P181" t="str">
        <v>CALIBRACIÓN</v>
      </c>
      <c r="Q181" t="str">
        <v>SE REALIZA CALIBRACION DE LA BALANZA Y SE INTALA EL NUEVO PRECINTO</v>
      </c>
    </row>
    <row r="182" xml:space="preserve">
      <c r="A182">
        <v>578651</v>
      </c>
      <c r="B182" t="str">
        <v xml:space="preserve">C209619352 </v>
      </c>
      <c r="C182" t="str">
        <v xml:space="preserve">B141862 </v>
      </c>
      <c r="D182" t="str">
        <v>BALANZA</v>
      </c>
      <c r="E182" t="str">
        <v>BALANZA</v>
      </c>
      <c r="F182" t="str">
        <v>METTLER TOLEDO</v>
      </c>
      <c r="G182" t="str">
        <v xml:space="preserve">BPLUS </v>
      </c>
      <c r="H182" t="str" xml:space="preserve">
        <v xml:space="preserve">M195 METRO SANTA LUCIA_x000d_
_x000d_
</v>
      </c>
      <c r="I182" t="str">
        <v>STICKER</v>
      </c>
      <c r="J182">
        <v>45386</v>
      </c>
      <c r="M182">
        <v>45386</v>
      </c>
      <c r="N182" t="str">
        <v>7380 000000599</v>
      </c>
      <c r="O182" t="str">
        <v>SI</v>
      </c>
      <c r="P182" t="str">
        <v>CALIBRACIÓN</v>
      </c>
      <c r="Q182" t="str">
        <v xml:space="preserve">SE REALIZA CALIBRACION.CAMBIO DE PRECINTO </v>
      </c>
    </row>
    <row r="183" xml:space="preserve">
      <c r="A183">
        <v>588846</v>
      </c>
      <c r="B183" t="str">
        <v>C014261912</v>
      </c>
      <c r="C183" t="str">
        <v>B125378</v>
      </c>
      <c r="D183" t="str">
        <v>BALANZA</v>
      </c>
      <c r="E183" t="str">
        <v>COLGANTE</v>
      </c>
      <c r="F183" t="str">
        <v>METTLER TOLEDO</v>
      </c>
      <c r="G183" t="str">
        <v>BPLUS</v>
      </c>
      <c r="H183" t="str" xml:space="preserve">
        <v xml:space="preserve">M028 METRO DUITAMA INNOVO_x000d_
_x000d_
</v>
      </c>
      <c r="I183" t="str">
        <v>STICKER</v>
      </c>
      <c r="J183">
        <v>45391</v>
      </c>
      <c r="M183">
        <v>45391</v>
      </c>
      <c r="N183" t="str">
        <v>7380 000000661</v>
      </c>
      <c r="O183" t="str">
        <v>SI</v>
      </c>
      <c r="P183" t="str">
        <v>CALIBRACIÓN</v>
      </c>
      <c r="Q183" t="str">
        <v>BALANZA DE CARNES ES RECALIBRADA NUEVAMENTE;SE DEJA PRECINTO NUEVO:7380 000000661</v>
      </c>
    </row>
    <row r="184">
      <c r="A184">
        <v>608246</v>
      </c>
      <c r="B184" t="str">
        <v>F16I03897</v>
      </c>
      <c r="C184" t="str">
        <v>B5109</v>
      </c>
      <c r="D184" t="str">
        <v>BALANZA</v>
      </c>
      <c r="E184" t="str">
        <v>BALANZA</v>
      </c>
      <c r="F184" t="str">
        <v>DATALOGIC</v>
      </c>
      <c r="G184">
        <v>9800</v>
      </c>
      <c r="H184" t="str">
        <v>J193 JUMBO PLAZA CENTRAL</v>
      </c>
      <c r="I184" t="str">
        <v>ALAMBRE</v>
      </c>
      <c r="J184">
        <v>45399</v>
      </c>
      <c r="M184">
        <v>45400</v>
      </c>
      <c r="N184">
        <v>7380000000591</v>
      </c>
      <c r="O184" t="str">
        <v>SI</v>
      </c>
      <c r="P184" t="str">
        <v>CALIBRACIÓN</v>
      </c>
      <c r="Q184" t="str">
        <v>BALNZA DE LINEA DE CAJAS SE DEJA OPERATIVA;SE ROMPE E INSTALA NUEVO PRECINTO</v>
      </c>
    </row>
    <row r="185">
      <c r="A185">
        <v>633130</v>
      </c>
      <c r="B185" t="str">
        <v>F16C12965</v>
      </c>
      <c r="C185" t="str">
        <v>b5832</v>
      </c>
      <c r="D185" t="str">
        <v>BALANZA</v>
      </c>
      <c r="E185" t="str">
        <v>BALANZA</v>
      </c>
      <c r="F185" t="str">
        <v>DATALOGIC</v>
      </c>
      <c r="G185">
        <v>9800</v>
      </c>
      <c r="H185" t="str">
        <v>J015 JUMBO HAYUELOS</v>
      </c>
      <c r="I185" t="str">
        <v>ALAMBRE</v>
      </c>
      <c r="J185">
        <v>45412</v>
      </c>
      <c r="M185">
        <v>45412</v>
      </c>
      <c r="N185">
        <v>7380000000593</v>
      </c>
      <c r="O185" t="str">
        <v>SI</v>
      </c>
      <c r="P185" t="str">
        <v>CALIBRACIÓN</v>
      </c>
      <c r="Q185" t="str">
        <v>BALANZA EN BUEN ESTADO;SE DEJA CALIBRADA Y CON PRECINTO NUEVO 7380000000593</v>
      </c>
    </row>
    <row r="186">
      <c r="A186">
        <v>639039</v>
      </c>
      <c r="D186" t="str">
        <v>BALANZA</v>
      </c>
      <c r="E186" t="str">
        <v>BALANZA</v>
      </c>
      <c r="F186" t="str">
        <v>METTLER TOLEDO</v>
      </c>
      <c r="G186" t="str">
        <v>BPLUS</v>
      </c>
      <c r="H186" t="str">
        <v>J047 JUMBO GIRARDOT</v>
      </c>
      <c r="I186" t="str">
        <v>STICKER</v>
      </c>
      <c r="J186">
        <v>45418.447222222225</v>
      </c>
      <c r="M186">
        <v>45422</v>
      </c>
    </row>
    <row r="187" xml:space="preserve">
      <c r="A187">
        <v>701101</v>
      </c>
      <c r="B187" t="str">
        <v>F16M02202</v>
      </c>
      <c r="C187" t="str">
        <v>B76947</v>
      </c>
      <c r="D187" t="str">
        <v>BALANZA</v>
      </c>
      <c r="E187" t="str">
        <v>BALANZA</v>
      </c>
      <c r="F187" t="str">
        <v>DATALOGIC</v>
      </c>
      <c r="G187">
        <v>9800</v>
      </c>
      <c r="H187" t="str" xml:space="preserve">
        <v xml:space="preserve">J015 JUMBO HAYUELOS_x000d_
_x000d_
</v>
      </c>
      <c r="I187" t="str">
        <v>ALAMBRE</v>
      </c>
      <c r="J187">
        <v>45448.34166666667</v>
      </c>
      <c r="M187">
        <v>45449</v>
      </c>
      <c r="N187">
        <v>7380000000550</v>
      </c>
      <c r="O187" t="str">
        <v>SI</v>
      </c>
      <c r="P187" t="str">
        <v>CALIBRACIÓN</v>
      </c>
      <c r="Q187" t="str">
        <v>BALANZA RECALIBRADA Y CON PRECINTO NUEVO 7380000000550</v>
      </c>
    </row>
    <row r="188" xml:space="preserve">
      <c r="A188">
        <v>708445</v>
      </c>
      <c r="B188" t="str">
        <v>F16M02202</v>
      </c>
      <c r="C188" t="str">
        <v>B76942</v>
      </c>
      <c r="D188" t="str">
        <v>BALANZA</v>
      </c>
      <c r="E188" t="str">
        <v>BALANZA</v>
      </c>
      <c r="F188" t="str">
        <v>DATALOGIC</v>
      </c>
      <c r="G188">
        <v>9800</v>
      </c>
      <c r="H188" t="str" xml:space="preserve">
        <v xml:space="preserve">J015 JUMBO HAYUELOS_x000d_
_x000d_
</v>
      </c>
      <c r="I188" t="str">
        <v>ALAMBRE</v>
      </c>
      <c r="J188">
        <v>45449.67638888889</v>
      </c>
      <c r="M188">
        <v>45449.70694444444</v>
      </c>
      <c r="N188">
        <v>7380000000526</v>
      </c>
      <c r="O188" t="str">
        <v>SI</v>
      </c>
      <c r="P188" t="str">
        <v>CALIBRACIÓN</v>
      </c>
      <c r="Q188" t="str">
        <v>BALANZA RECALIBRADA Y CON PRECINTO NUEVO 7380000000526</v>
      </c>
    </row>
    <row r="189">
      <c r="A189">
        <v>786417</v>
      </c>
      <c r="B189" t="str">
        <v>C108180486</v>
      </c>
      <c r="C189" t="str">
        <v>B134682</v>
      </c>
      <c r="D189" t="str">
        <v>BALANZA</v>
      </c>
      <c r="E189" t="str">
        <v>BALANZA</v>
      </c>
      <c r="F189" t="str">
        <v>METTLER TOLEDO</v>
      </c>
      <c r="G189" t="str">
        <v>BPLUS</v>
      </c>
      <c r="H189" t="str">
        <v>J019 JUMBO SANTA ANA</v>
      </c>
      <c r="I189" t="str">
        <v>STICKER</v>
      </c>
      <c r="J189">
        <v>45510.46944444445</v>
      </c>
      <c r="M189">
        <v>45514</v>
      </c>
      <c r="N189">
        <v>7380000000630</v>
      </c>
      <c r="O189" t="str">
        <v>NO TIENE NII</v>
      </c>
      <c r="P189" t="str">
        <v>CALIBRACIÓN</v>
      </c>
      <c r="Q189" t="str">
        <v>BALNZA RECALIBRADA Y CON USO OPERATIVO CON PRECINTO NUEVO 7380000000630</v>
      </c>
    </row>
    <row r="190">
      <c r="A190">
        <v>851999</v>
      </c>
      <c r="B190" t="str">
        <v>S22032010556663</v>
      </c>
      <c r="C190" t="str">
        <v>B142468</v>
      </c>
      <c r="D190" t="str">
        <v>BALANZA</v>
      </c>
      <c r="E190" t="str">
        <v>BALANZA</v>
      </c>
      <c r="F190" t="str">
        <v>ZEBRA</v>
      </c>
      <c r="G190" t="str">
        <v>ZEBRA</v>
      </c>
      <c r="H190" t="str">
        <v>M337 METRO EXPRESS CIUDAD SALITRE</v>
      </c>
      <c r="I190" t="str">
        <v>STICKER</v>
      </c>
      <c r="J190">
        <v>45538.61875</v>
      </c>
      <c r="M190">
        <v>45539</v>
      </c>
      <c r="N190">
        <v>7380000000629</v>
      </c>
      <c r="O190" t="str">
        <v>SI</v>
      </c>
      <c r="P190" t="str">
        <v>CALIBRACIÓN</v>
      </c>
      <c r="Q190" t="str">
        <v>BALANZA RECALIBRADA CON USO OPERATIVO Y CON PRECINTO NUEVO</v>
      </c>
    </row>
    <row r="191">
      <c r="A191">
        <v>871470</v>
      </c>
      <c r="B191" t="str">
        <v>B952827504</v>
      </c>
      <c r="C191" t="str">
        <v>B127591</v>
      </c>
      <c r="D191" t="str">
        <v>BALANZA</v>
      </c>
      <c r="E191" t="str">
        <v>BALANZA</v>
      </c>
      <c r="F191" t="str">
        <v>METTLER TOLEDO</v>
      </c>
      <c r="G191" t="str">
        <v>BPLUS</v>
      </c>
      <c r="H191" t="str">
        <v>J014 JUMBO CALLE 170</v>
      </c>
      <c r="I191" t="str">
        <v>STICKER</v>
      </c>
      <c r="J191">
        <v>45551.615277777775</v>
      </c>
      <c r="M191">
        <v>45551</v>
      </c>
      <c r="N191">
        <v>7380000000795</v>
      </c>
      <c r="O191" t="str">
        <v>SI</v>
      </c>
      <c r="P191" t="str">
        <v>CALIBRACIÓN</v>
      </c>
      <c r="Q191" t="str">
        <v>BALANZA RECALIBRADA CON USO OPERATIVO Y CON PRECINTO NUEVO</v>
      </c>
    </row>
    <row r="192">
      <c r="A192">
        <v>941499</v>
      </c>
      <c r="B192" t="str">
        <v>B925834580</v>
      </c>
      <c r="C192" t="str">
        <v>B127594</v>
      </c>
      <c r="D192" t="str">
        <v>BALANZA</v>
      </c>
      <c r="E192" t="str">
        <v>BALANZA</v>
      </c>
      <c r="F192" t="str">
        <v>METTLER TOLEDO</v>
      </c>
      <c r="G192" t="str">
        <v>BPLUS</v>
      </c>
      <c r="H192" t="str">
        <v>J014 JUMBO CALLE 170</v>
      </c>
      <c r="I192" t="str">
        <v>STICKER</v>
      </c>
      <c r="J192">
        <v>45622.385416666664</v>
      </c>
      <c r="M192">
        <v>45622</v>
      </c>
      <c r="N192">
        <v>7380000000628</v>
      </c>
      <c r="O192" t="str">
        <v>SI</v>
      </c>
      <c r="P192" t="str">
        <v>CALIBRACIÓN</v>
      </c>
      <c r="Q192" t="str">
        <v>BALANZA RECALIBRADA CON USO OPERATIVO Y CON PRECINTO NUEVO</v>
      </c>
    </row>
    <row r="193">
      <c r="A193">
        <v>1040827</v>
      </c>
      <c r="B193">
        <v>22032010553036</v>
      </c>
      <c r="C193" t="str">
        <v>B142386</v>
      </c>
      <c r="D193" t="str">
        <v>BALANZA</v>
      </c>
      <c r="E193" t="str">
        <v>BALANZA</v>
      </c>
      <c r="F193" t="str">
        <v>METTLER TOLEDO</v>
      </c>
      <c r="G193" t="str">
        <v>BPLUS</v>
      </c>
      <c r="H193" t="str">
        <v>J015 JUMBO HAYUELOS</v>
      </c>
      <c r="I193" t="str">
        <v>STICKER</v>
      </c>
      <c r="J193">
        <v>45624.490277777775</v>
      </c>
      <c r="M193">
        <v>45624.490277777775</v>
      </c>
      <c r="N193">
        <v>7380000000627</v>
      </c>
      <c r="O193" t="str">
        <v>SI</v>
      </c>
      <c r="P193" t="str">
        <v>CALIBRACIÓN</v>
      </c>
      <c r="Q193" t="str">
        <v>BALANZA RECALIBRADA CON USO OPERATIVO Y CON PRECINTO NUEVO</v>
      </c>
    </row>
    <row r="194">
      <c r="A194">
        <v>1050173</v>
      </c>
      <c r="B194" t="str">
        <v>C210658457</v>
      </c>
      <c r="C194" t="str">
        <v xml:space="preserve">B147027 </v>
      </c>
      <c r="D194" t="str">
        <v>BALANZA</v>
      </c>
      <c r="E194" t="str">
        <v>BALANZA</v>
      </c>
      <c r="F194" t="str">
        <v>METTLER TOLEDO</v>
      </c>
      <c r="G194" t="str">
        <v>BPLUS</v>
      </c>
      <c r="H194" t="str">
        <v>J023 JUMBO DE LA 65</v>
      </c>
      <c r="I194" t="str">
        <v>STICKER</v>
      </c>
      <c r="J194">
        <v>45625.59027777778</v>
      </c>
      <c r="M194">
        <v>45626</v>
      </c>
      <c r="N194">
        <v>7380000000628</v>
      </c>
      <c r="O194" t="str">
        <v>SI</v>
      </c>
      <c r="P194" t="str">
        <v>CALIBRACIÓN</v>
      </c>
      <c r="Q194" t="str">
        <v>BALANZA RECALIBRADA Y CON PRESINTO NUEVO</v>
      </c>
    </row>
    <row r="195">
      <c r="A195">
        <v>1060064</v>
      </c>
      <c r="B195">
        <v>20030010554948</v>
      </c>
      <c r="C195" t="str">
        <v>B127387</v>
      </c>
      <c r="D195" t="str">
        <v>BALANZA</v>
      </c>
      <c r="E195" t="str">
        <v>BALANZA</v>
      </c>
      <c r="F195" t="str">
        <v>ZEBRA</v>
      </c>
      <c r="G195" t="str">
        <v>ZEBRA</v>
      </c>
      <c r="H195" t="str">
        <v>J013 JUMBO VALLE DEL LILI</v>
      </c>
      <c r="I195" t="str">
        <v>STICKER</v>
      </c>
      <c r="J195">
        <v>45630.65277777778</v>
      </c>
      <c r="M195">
        <v>45630</v>
      </c>
      <c r="N195">
        <v>7380000000646</v>
      </c>
      <c r="O195" t="str">
        <v>SI</v>
      </c>
      <c r="P195" t="str">
        <v>CALIBRACIÓN</v>
      </c>
      <c r="Q195" t="str">
        <v>BALANZA CALIBRADA Y CON PRECINTO NUEVO</v>
      </c>
    </row>
    <row r="196" xml:space="preserve">
      <c r="A196">
        <v>1102763</v>
      </c>
      <c r="B196" t="str" xml:space="preserve">
        <v xml:space="preserve">C329521529_x000d_
</v>
      </c>
      <c r="C196" t="str">
        <v>N/A</v>
      </c>
      <c r="D196" t="str">
        <v>BALANZA</v>
      </c>
      <c r="E196" t="str">
        <v>BALANZA</v>
      </c>
      <c r="F196" t="str">
        <v>METTLER TOLEDO</v>
      </c>
      <c r="G196" t="str">
        <v>BPLUS</v>
      </c>
      <c r="H196" t="str" xml:space="preserve">
        <v xml:space="preserve">CD Fruver Sabaneta		_x000d_
</v>
      </c>
      <c r="I196" t="str">
        <v>STICKER</v>
      </c>
      <c r="J196">
        <v>45653.364583333336</v>
      </c>
      <c r="M196">
        <v>45659</v>
      </c>
      <c r="N196">
        <v>7380000000717</v>
      </c>
      <c r="O196" t="str">
        <v>SI</v>
      </c>
      <c r="P196" t="str">
        <v>CALIBRACIÓN</v>
      </c>
      <c r="Q196" t="str">
        <v>BALANZA CALIBRADA Y CON PRECINTO NUEVO LA BALANZA ESTA NUEVA POR LO TANTO NO TENIA PRECINTOS NI TAMPOCO NII</v>
      </c>
    </row>
    <row r="197">
      <c r="A197">
        <v>1123424</v>
      </c>
      <c r="B197" t="str">
        <v>C329521529</v>
      </c>
      <c r="C197" t="str">
        <v>N/A</v>
      </c>
      <c r="D197" t="str">
        <v>BALANZA</v>
      </c>
      <c r="E197" t="str">
        <v>BALANZA</v>
      </c>
      <c r="F197" t="str">
        <v>METTLER TOLEDO</v>
      </c>
      <c r="G197" t="str">
        <v>BPLUS</v>
      </c>
      <c r="H197" t="str">
        <v>L186 CD SABANETA FRUVER</v>
      </c>
      <c r="I197" t="str">
        <v>STICKER</v>
      </c>
      <c r="J197">
        <v>45672.555555555555</v>
      </c>
      <c r="M197">
        <v>45673</v>
      </c>
    </row>
    <row r="198">
      <c r="A198">
        <v>1165116</v>
      </c>
      <c r="B198">
        <v>22032010556700</v>
      </c>
      <c r="C198" t="str">
        <v>B143669</v>
      </c>
      <c r="D198" t="str">
        <v>BALANZA</v>
      </c>
      <c r="E198" t="str">
        <v>BALANZA</v>
      </c>
      <c r="F198" t="str">
        <v>ZEBRA</v>
      </c>
      <c r="G198" t="str">
        <v>MP7001</v>
      </c>
      <c r="H198" t="str">
        <v>J015 JUMBO HAYUELOS</v>
      </c>
      <c r="I198" t="str">
        <v>STICKER</v>
      </c>
      <c r="J198">
        <v>45691.7</v>
      </c>
      <c r="M198">
        <v>45692.30902777778</v>
      </c>
      <c r="N198">
        <v>7380000000625</v>
      </c>
      <c r="O198" t="str">
        <v>SI</v>
      </c>
      <c r="P198" t="str">
        <v>CALIBRACIÓN</v>
      </c>
      <c r="Q198" t="str">
        <v>BALANZA RECALIBRADA Y CON PRECINTO NUEVO 7380000000625</v>
      </c>
    </row>
    <row r="199">
      <c r="A199">
        <v>396099</v>
      </c>
      <c r="B199" t="str">
        <v>B924806702</v>
      </c>
      <c r="C199" t="str">
        <v xml:space="preserve">B123199 </v>
      </c>
      <c r="D199" t="str">
        <v>BALANZA</v>
      </c>
      <c r="E199" t="str">
        <v>BALANZA</v>
      </c>
      <c r="F199" t="str">
        <v>METTLER TOLEDO</v>
      </c>
    </row>
    <row r="200" xml:space="preserve">
      <c r="A200">
        <v>1173687</v>
      </c>
      <c r="B200" t="str">
        <v>B932069642</v>
      </c>
      <c r="C200" t="str">
        <v>B121516</v>
      </c>
      <c r="D200" t="str">
        <v>BALANZA</v>
      </c>
      <c r="E200" t="str">
        <v>BALANZA</v>
      </c>
      <c r="F200" t="str">
        <v>METTLER TOLEDO</v>
      </c>
      <c r="G200" t="str">
        <v>BPLUS</v>
      </c>
      <c r="H200" t="str" xml:space="preserve">
        <v xml:space="preserve">J072 JUMBO SANTA FE_x000d_
_x000d_
</v>
      </c>
      <c r="I200" t="str">
        <v>STICKER</v>
      </c>
      <c r="J200">
        <v>45702.37291666667</v>
      </c>
      <c r="M200">
        <v>45701</v>
      </c>
      <c r="N200">
        <v>7380000000624</v>
      </c>
      <c r="O200" t="str">
        <v>SI</v>
      </c>
      <c r="P200" t="str">
        <v>CALIBRACIÓN</v>
      </c>
      <c r="Q200" t="str">
        <v>se procede el precinto numero XAA2950000498835 y se procede con la calibración. Se hacen nuevamente las pruebas y salen correctas. Se deja operativa la balanza. Se coloca el precinto nuevo numero 7380000000624. NII: B121516</v>
      </c>
    </row>
    <row r="201" xml:space="preserve">
      <c r="A201">
        <v>1194216</v>
      </c>
      <c r="B201" t="str">
        <v>c151225939</v>
      </c>
      <c r="C201" t="str">
        <v>B143794</v>
      </c>
      <c r="D201" t="str">
        <v>BALANZA</v>
      </c>
      <c r="E201" t="str">
        <v>BALANZA</v>
      </c>
      <c r="F201" t="str">
        <v>METTLER TOLEDO</v>
      </c>
      <c r="G201" t="str">
        <v>BPLUS</v>
      </c>
      <c r="H201" t="str">
        <v>J023 JUMBO DE LA 65</v>
      </c>
      <c r="I201" t="str">
        <v>STICKER</v>
      </c>
      <c r="J201">
        <v>45709.65</v>
      </c>
      <c r="M201">
        <v>45713</v>
      </c>
      <c r="N201" t="str">
        <v>7380 00000065</v>
      </c>
      <c r="O201" t="str">
        <v>SI</v>
      </c>
      <c r="P201" t="str">
        <v>CALIBRACIÓN</v>
      </c>
      <c r="Q201" t="str" xml:space="preserve">
        <v xml:space="preserve">Informe Técnico:_x000d_
se solicita calibración de balanza y colocar precinto de sticker de reparación a balanza de mesas NII:B143794 fecha de verificación: 2024/07/24 Marca: Mettler Toledo modelo: bplus tipo: balanza mesa serial: c151225939/ J023 JUMBO DE LA 65. NII: B143794.con Precinto antiguo:ΧΑΑ 2950000440169; Precinto nuevo:7380 000000653. Se deja operativa la balanza.</v>
      </c>
    </row>
    <row r="202" xml:space="preserve">
      <c r="A202">
        <v>1221263</v>
      </c>
      <c r="B202">
        <v>22350010556943</v>
      </c>
      <c r="C202" t="str">
        <v>B142388</v>
      </c>
      <c r="D202" t="str">
        <v>BALANZA</v>
      </c>
      <c r="E202" t="str">
        <v>BALANZA</v>
      </c>
      <c r="F202" t="str">
        <v>ZEBRA</v>
      </c>
      <c r="G202" t="str">
        <v>MP7001</v>
      </c>
      <c r="H202" t="str">
        <v>J015 JUMBO HAYUELOS</v>
      </c>
      <c r="I202" t="str">
        <v>STICKER</v>
      </c>
      <c r="J202">
        <v>45727.56736111111</v>
      </c>
      <c r="K202">
        <v>45728</v>
      </c>
      <c r="L202">
        <v>45727.56736111111</v>
      </c>
      <c r="M202">
        <v>45728</v>
      </c>
      <c r="N202">
        <v>7380000000786</v>
      </c>
      <c r="O202" t="str">
        <v>si</v>
      </c>
      <c r="P202" t="str">
        <v>CALIBRACIÓN</v>
      </c>
      <c r="Q202" t="str" xml:space="preserve">
        <v xml:space="preserve">Se retira el precinto numero XAA2950000499384 y se procede con la calibración de la balanza; se hacen las respectivas pruebas y _x000d_
salen correctas. Se coloca el nuevo precinto numero 7380000000786. Se deja operativa la balanza. NII B142388</v>
      </c>
    </row>
    <row r="203">
      <c r="A203">
        <v>1233069</v>
      </c>
      <c r="B203">
        <v>24082010552535</v>
      </c>
      <c r="D203" t="str">
        <v>BALANZA</v>
      </c>
      <c r="E203" t="str">
        <v>BALANZA</v>
      </c>
      <c r="F203" t="str">
        <v>ZEBRA</v>
      </c>
      <c r="G203" t="str">
        <v>MP7001</v>
      </c>
      <c r="H203" t="str">
        <v>J070 JUMBO SUBA</v>
      </c>
      <c r="J203">
        <v>45733.74652777778</v>
      </c>
      <c r="M203">
        <v>45706</v>
      </c>
      <c r="O203" t="str">
        <v>NO</v>
      </c>
      <c r="P203" t="str">
        <v>CALIBRACIÓN</v>
      </c>
      <c r="Q203" t="str">
        <v>Se realiza la revisión de la balanza; se verifica que este nivelada y que este conectada correctamente; se procede con la respectiva calibración y las pesas certificadas correspondientes a la balanza. Luego se procede a realizar las respectivas pruebas con diferentes pesos. Todas las pruebas salen correctas. Se deja operativa la balanza. La calibracion de la balanza se realizo con una pesa de 10 Kg y una de 1 KG; ademas las pruebas se hicieron con lesas de 100 Gr; 200 Gr; 500 Gr; 1 Kg; 2 Kg; 5 Kg y 10 Kg. Todas certificadas.</v>
      </c>
    </row>
    <row r="204">
      <c r="A204">
        <v>1233499</v>
      </c>
      <c r="B204">
        <v>24082010552494</v>
      </c>
      <c r="D204" t="str">
        <v>BALANZA</v>
      </c>
      <c r="E204" t="str">
        <v>BALANZA</v>
      </c>
      <c r="F204" t="str">
        <v>ZEBRA</v>
      </c>
      <c r="G204" t="str">
        <v>MP7001</v>
      </c>
      <c r="H204" t="str">
        <v>J070 JUMBO SUBA</v>
      </c>
      <c r="J204">
        <v>45733.74652777778</v>
      </c>
      <c r="M204">
        <v>45706</v>
      </c>
      <c r="O204" t="str">
        <v>NO</v>
      </c>
      <c r="P204" t="str">
        <v>CALIBRACIÓN</v>
      </c>
      <c r="Q204" t="str">
        <v>Se realiza la revisión de la balanza; se verifica que este nivelada y que este conectada correctamente; se procede con la respectiva calibración y las pesas certificadas correspondientes a la balanza. Luego se procede a realizar las respectivas pruebas con diferentes pesos. Todas las pruebas salen correctas. Se deja operativa la balanza. La calibracion de la balanza se realizo con una pesa de 10 Kg y una de 1 KG; ademas las pruebas se hicieron con lesas de 100 Gr; 200 Gr; 500 Gr; 1 Kg; 2 Kg; 5 Kg y 10 Kg. Todas certificadas.</v>
      </c>
    </row>
    <row r="205">
      <c r="A205">
        <v>1233583</v>
      </c>
    </row>
    <row r="206">
      <c r="A206">
        <v>1235451</v>
      </c>
    </row>
  </sheetData>
  <autoFilter ref="A58:A68"/>
  <pageMargins left="0" right="0" top="0" bottom="0" header="0" footer="0"/>
  <ignoredErrors>
    <ignoredError numberStoredAsText="1" sqref="A1:Q974"/>
  </ignoredErrors>
</worksheet>
</file>

<file path=xl/worksheets/sheet15.xml><?xml version="1.0" encoding="utf-8"?>
<worksheet xmlns="http://schemas.openxmlformats.org/spreadsheetml/2006/main" xmlns:r="http://schemas.openxmlformats.org/officeDocument/2006/relationships">
  <dimension ref="A1:AT999"/>
  <sheetViews>
    <sheetView workbookViewId="0" rightToLeft="0"/>
  </sheetViews>
  <sheetData>
    <row r="1">
      <c r="A1" t="str">
        <v>ID</v>
      </c>
      <c r="B1" t="str">
        <v>NOMBRE RECURSO</v>
      </c>
      <c r="C1" t="str">
        <v>DOCUMENTO DE IDENTIDAD</v>
      </c>
      <c r="D1" t="str">
        <v>CLIENTE</v>
      </c>
      <c r="E1" t="str">
        <v>PROYECTO</v>
      </c>
      <c r="F1" t="str">
        <v>FECHA DE INCIO EN EL PROYECTO</v>
      </c>
      <c r="G1" t="str">
        <v>FECHA FIN EN EL PROYECTO</v>
      </c>
      <c r="H1" t="str">
        <v>DIAS</v>
      </c>
      <c r="I1" t="str">
        <v>CIUDAD</v>
      </c>
      <c r="J1" t="str">
        <v>REGION</v>
      </c>
      <c r="K1" t="str">
        <v>PERSONA QUE SOLICITA</v>
      </c>
      <c r="L1" t="str">
        <v>VALOR TICKET</v>
      </c>
      <c r="M1" t="str">
        <v>TOTAL VALOR PERSONAL MES</v>
      </c>
      <c r="N1" t="str">
        <v>VALOR TOTAL</v>
      </c>
      <c r="O1" t="str">
        <v>OBSERVACIONES</v>
      </c>
    </row>
    <row r="2">
      <c r="A2">
        <v>1</v>
      </c>
      <c r="B2" t="str">
        <v>JHON CARLOS ARTEAGA</v>
      </c>
      <c r="D2" t="str">
        <v>CENCOSUD</v>
      </c>
      <c r="E2" t="str">
        <v>PROYECTO 10455</v>
      </c>
      <c r="F2">
        <v>45214</v>
      </c>
      <c r="G2">
        <v>45230</v>
      </c>
      <c r="H2">
        <f>G2-F2</f>
        <v>16</v>
      </c>
      <c r="I2" t="str">
        <v>BOGOTA</v>
      </c>
      <c r="J2" t="str">
        <v>BOGOTA</v>
      </c>
      <c r="K2" t="str">
        <v>CESAR BRAVO</v>
      </c>
      <c r="L2">
        <v>69279</v>
      </c>
      <c r="M2" t="str">
        <v>2;5</v>
      </c>
      <c r="N2" t="e">
        <f>(L2*M2)*H2</f>
        <v>#VALUE!</v>
      </c>
      <c r="O2" t="str">
        <v>OPEN BAR</v>
      </c>
    </row>
  </sheetData>
  <pageMargins left="0.7" right="0.7" top="0.75" bottom="0.75" header="0.3" footer="0.3"/>
  <ignoredErrors>
    <ignoredError numberStoredAsText="1" sqref="A1:AT999"/>
  </ignoredErrors>
</worksheet>
</file>

<file path=xl/worksheets/sheet16.xml><?xml version="1.0" encoding="utf-8"?>
<worksheet xmlns="http://schemas.openxmlformats.org/spreadsheetml/2006/main" xmlns:r="http://schemas.openxmlformats.org/officeDocument/2006/relationships">
  <dimension ref="A1"/>
  <sheetViews>
    <sheetView workbookViewId="0" rightToLeft="0"/>
  </sheetViews>
  <sheetData>
    <row r="1">
      <c r="A1" t="e">
        <v>#REF!</v>
      </c>
    </row>
  </sheetData>
  <pageMargins left="0.7" right="0.7" top="0.75" bottom="0.75" header="0.3" footer="0.3"/>
  <ignoredErrors>
    <ignoredError numberStoredAsText="1" sqref="A1"/>
  </ignoredErrors>
</worksheet>
</file>

<file path=xl/worksheets/sheet17.xml><?xml version="1.0" encoding="utf-8"?>
<worksheet xmlns="http://schemas.openxmlformats.org/spreadsheetml/2006/main" xmlns:r="http://schemas.openxmlformats.org/officeDocument/2006/relationships">
  <dimension ref="A1:Z4296"/>
  <sheetViews>
    <sheetView workbookViewId="0" rightToLeft="0"/>
  </sheetViews>
  <sheetData>
    <row r="1">
      <c r="A1" t="str">
        <v>CAU</v>
      </c>
      <c r="B1" t="str">
        <v>TIPO TICKET</v>
      </c>
      <c r="C1" t="str">
        <v>ESTADO</v>
      </c>
      <c r="D1" t="str">
        <v>AREA</v>
      </c>
      <c r="E1" t="str">
        <v>TIPO</v>
      </c>
      <c r="F1" t="str">
        <v>CLASE</v>
      </c>
      <c r="G1" t="str">
        <v>MARCA</v>
      </c>
      <c r="H1" t="str">
        <v>ACCIONES</v>
      </c>
      <c r="I1" t="str">
        <v>CAU2</v>
      </c>
      <c r="J1" t="str">
        <v>OBSERVACIONES</v>
      </c>
      <c r="K1" t="str">
        <v>FECHA DE ASIGNACIÓN</v>
      </c>
      <c r="L1" t="str">
        <v>FECHA DE ATENCIÓN</v>
      </c>
      <c r="M1" t="str">
        <v>DÍA DE LA SEMANA</v>
      </c>
      <c r="N1" t="str">
        <v>TIENDA</v>
      </c>
      <c r="O1" t="str">
        <v>CIUDAD</v>
      </c>
      <c r="P1" t="str">
        <v>REGIÓN</v>
      </c>
      <c r="Q1" t="str">
        <v>TÉCNICO</v>
      </c>
      <c r="R1" t="str">
        <v>CÉDULA</v>
      </c>
      <c r="S1" t="str">
        <v>TT</v>
      </c>
      <c r="T1" t="str">
        <v>HORA INICIO</v>
      </c>
      <c r="U1" t="str">
        <v>HORA FINAL</v>
      </c>
      <c r="V1" t="str">
        <v>TIEMPO TOTAL</v>
      </c>
      <c r="W1" t="str">
        <v>TICKET</v>
      </c>
      <c r="X1" t="str">
        <v>SLA</v>
      </c>
      <c r="Y1" t="str">
        <v>CUMPLE</v>
      </c>
      <c r="Z1" t="str">
        <v>OBSERVACIONES 2</v>
      </c>
    </row>
    <row r="2" xml:space="preserve">
      <c r="A2">
        <v>13251232</v>
      </c>
      <c r="B2" t="str">
        <v>REQUEST</v>
      </c>
      <c r="C2" t="str">
        <v>CERRADO</v>
      </c>
      <c r="D2" t="str">
        <v>DEVOLICIONES</v>
      </c>
      <c r="E2" t="str">
        <v>CPU</v>
      </c>
      <c r="F2" t="str">
        <v>CPU</v>
      </c>
      <c r="G2" t="str">
        <v>OFFICE</v>
      </c>
      <c r="H2"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3106155012_x000d_
Anexo: 6010150_x000d_
Descripcion: El equipo asignado a devoluciones necesita licencia y no ha sido posible trabajar en el._x000d_
Indicar la ubicacion del computador en la tienda o sede: Recibo_x000d_
</v>
      </c>
      <c r="I2" t="str" xml:space="preserve">
        <v xml:space="preserve">Buenos dias._x000d_
En esta caso revisar que el usuario tenga todo instalado como impresoras ; configuracion de genesix etc ; y revisar si tiene licencia de office._x000d_
Gracias.</v>
      </c>
      <c r="J2" t="str">
        <v>SE REALIZA REVISION DE EQUIPO DE DEVOLUCIONES EN AREA DE RECIBO; SE HABIA SOLICITADO LA ACTIVACION DE LA LICENCIA DE OFFICE 365; PERO SE ENCUENTRA UNA NOVEDAD DEL EQUIPO LA CUAL TENIA POR HOSTNAME J126900WS115 Y EL CUAL ESTABA GENERANDO CONFLICTO DE DUPLICACION YA QUE ESTE HOSTNAME ESTABA ASIGNADO A OTRO EQUIPO EN AREA DE OFICINA COMERCIAL; SE REALIZA EL CAMBIO DE NOMBRE DE EQUIPO EN DOMINIO Y QUEDA COMO J126900WS116 Y CON DOMINIO CENCOSUD. ANTE EL CAMBIO SE SOLICITA NUEVAMENTE ACTIVACION DE LICENCIA OFFICE</v>
      </c>
      <c r="K2">
        <v>45043</v>
      </c>
      <c r="L2">
        <v>45048</v>
      </c>
      <c r="M2" t="str">
        <f>TEXT(L2,"DDDDDDD")</f>
        <v>martes</v>
      </c>
      <c r="N2" t="str">
        <v>J126 JUMBO SAN SILVESTRE</v>
      </c>
      <c r="O2" t="str">
        <v>BARRANCABERMEJA</v>
      </c>
      <c r="P2" t="str">
        <f>IF(ISBLANK(O2),"0",(VLOOKUP(O2,REGION,2,FALSE)))</f>
        <v>ORIENTE</v>
      </c>
      <c r="Q2" t="str">
        <v>LUIS CARLOS ROJAS ACOSTA</v>
      </c>
      <c r="R2">
        <f>IF(ISBLANK(Q2),"0", VLOOKUP(Q2,PERSONAL,2,FALSE))</f>
        <v>1096188137</v>
      </c>
      <c r="S2" t="str">
        <v>DIRECTO</v>
      </c>
      <c r="T2">
        <v>0.4166666666666667</v>
      </c>
      <c r="U2">
        <v>0.5</v>
      </c>
      <c r="V2">
        <f>IF(ISBLANK(T2 ),"0",U2-T2)</f>
        <v>0.08333333333333331</v>
      </c>
      <c r="W2">
        <v>1</v>
      </c>
      <c r="X2">
        <f>NETWORKDAYS(K2,L2)</f>
        <v>4</v>
      </c>
      <c r="Y2" t="str">
        <f>IF(X2&lt;=2,"CUMPLE","NO CUMPLE")</f>
        <v>NO CUMPLE</v>
      </c>
    </row>
    <row r="3" xml:space="preserve">
      <c r="A3">
        <v>13217709</v>
      </c>
      <c r="B3" t="str">
        <v>REQUEST</v>
      </c>
      <c r="C3" t="str">
        <v>CERRADO</v>
      </c>
      <c r="D3" t="str">
        <v>LINEA DE CAJAS</v>
      </c>
      <c r="E3" t="str">
        <v>POS</v>
      </c>
      <c r="F3" t="str">
        <v>POS</v>
      </c>
      <c r="G3" t="str">
        <v>WINCOR</v>
      </c>
      <c r="H3"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JUMBO_x000d_
Servicio: Tiendas &amp; Centros de Distribucion_x000d_
Telefono: 3004089647_x000d_
Anexo: 8274121_x000d_
Descripcion: Buenas tardes_x000d_
Me podrian colaborar con la CPU de la pos # 13 ya que el puerto para la respectiva conexion del teclado se encuentra averiado y no es posible conectarlo._x000d_
muchas gracias_x000d_
Numero de inventario si se tiene: 023703_x000d_
Numero de caja: 13</v>
      </c>
      <c r="I3" t="str" xml:space="preserve">
        <v xml:space="preserve">Jefe su autorizacion para envio del tecnico; ya la pos se encuentra en sitio.          _x000d_
</v>
      </c>
      <c r="J3" t="str">
        <v>Me encuentro en sitio y se me informa que que la unidad a cambiar por daños en el conector del teclados la pos #13 del lineal de cajas  me presento con el funcionario y me dirijo a bodega para recibir la pos de cambio que se encuentra en sitio; inicio el apagado de la pos 13 y la desconexión de la unidad de sus respectivos cables y a retirar la tapa de protección para acceder al disco duro y la tarjeta de red  de la pos obteniendo estos dispositivos procedo a desempacar la unidad nueva y a retirar la tapa de protección para retirar el disk y la unidad de red para reubicar estos dispositivos en la unidad averiada  y colocar los dispositivos de la unidad 13 en la pos nueva  se organiza y cierra se realizan pruebas con la jefe de zona y todo ok se el envían los respectivos seriales y numero de CAU al compañero Harold para las respectivas actas se firman y se envían al compañero por medio de correo corporativo se me informa que hay otra actividad y debo esperar en sitio.</v>
      </c>
      <c r="K3">
        <v>45044</v>
      </c>
      <c r="L3">
        <v>45048</v>
      </c>
      <c r="M3" t="str">
        <f>TEXT(L3,"DDDDDDD")</f>
        <v>martes</v>
      </c>
      <c r="N3" t="str">
        <v>J036 JUMBO POPAYAN CAMPANARIO</v>
      </c>
      <c r="O3" t="str">
        <v>POPAYAN</v>
      </c>
      <c r="P3" t="str">
        <f>IF(ISBLANK(O3),"0",(VLOOKUP(O3,REGION,2,FALSE)))</f>
        <v>OCCIDENTE</v>
      </c>
      <c r="Q3" t="str">
        <v>DANIEL FERNANDO PAREDES ARTEAGA</v>
      </c>
      <c r="R3">
        <f>IF(ISBLANK(Q3),"0", VLOOKUP(Q3,PERSONAL,2,FALSE))</f>
        <v>10301691</v>
      </c>
      <c r="S3" t="str">
        <v>DIRECTO</v>
      </c>
      <c r="T3">
        <v>0.3333333333333333</v>
      </c>
      <c r="U3">
        <v>0.4166666666666667</v>
      </c>
      <c r="V3">
        <f>IF(ISBLANK(T3 ),"0",U3-T3)</f>
        <v>0.08333333333333337</v>
      </c>
      <c r="W3">
        <v>1</v>
      </c>
      <c r="X3">
        <f>NETWORKDAYS(K3,L3)</f>
        <v>3</v>
      </c>
      <c r="Y3" t="str">
        <f>IF(X3&lt;=2,"CUMPLE","NO CUMPLE")</f>
        <v>NO CUMPLE</v>
      </c>
    </row>
    <row r="4" xml:space="preserve">
      <c r="A4">
        <v>13254130</v>
      </c>
      <c r="B4" t="str">
        <v>REQUEST</v>
      </c>
      <c r="C4" t="str">
        <v>CERRADO</v>
      </c>
      <c r="D4" t="str">
        <v>DECORACION</v>
      </c>
      <c r="E4" t="str">
        <v>CPU</v>
      </c>
      <c r="F4" t="str">
        <v>CPU</v>
      </c>
      <c r="G4" t="str">
        <v>LENOVO</v>
      </c>
      <c r="H4" t="str" xml:space="preserve">
        <v xml:space="preserve">Datos usuario_x000d_
Nombre: Jhon Alexander Meneses Montero_x000d_
Correo: JhonAlexander.MenesesMontero@cencosud.com.co_x000d_
Usuario AD: JHMeneses_x000d_
Pais: Colombia_x000d_
Ubicacion: J036 JUMBO POPAYAN CAMPANARIO_x000d_
Zona: Colombia Occidente_x000d_
Unidad de Negocio: JUMBO_x000d_
Servicio: null_x000d_
Telefono: 3126349301_x000d_
Anexo: 6028274121_x000d_
Descripcion: programa corel draw presenta fallas en su fuentes al realizar la impresion de un pdf_x000d_
Indicar la ubicacion del computador en la tienda o sede: oficina comercial_x000d_
</v>
      </c>
      <c r="I4" t="str">
        <v>Buen dia jefe sua utorizacion paar envio del tecnico para revision del corel ; posible reperfilamiento de usuario; no dejo tomar en remoto.</v>
      </c>
      <c r="J4" t="str">
        <v>ME encuentro en sitio y se me informa que el equipo de decoracion presenta fallas con las fuentes  al momento de imprimir en el plotter se realiza copía de fuentes  en el equipo que tiene instalada la impresora se realizan pruebas sin cambios  se realiza reperfilacion de usuario desde cero se espera que usuario realice pruebas  coon el perfil nuevo  todo ok  se actualida pdf y adobe reader como lector se reeinstala impresora  y fuentes nuevas  y se retoman pruabas todo ok se informa al compañero y se termina labor  me retiro del sitio.</v>
      </c>
      <c r="K4">
        <v>45044</v>
      </c>
      <c r="L4">
        <v>45048</v>
      </c>
      <c r="M4" t="str">
        <f>TEXT(L4,"DDDDDDD")</f>
        <v>martes</v>
      </c>
      <c r="N4" t="str">
        <v>J036 JUMBO POPAYAN CAMPANARIO</v>
      </c>
      <c r="O4" t="str">
        <v>POPAYAN</v>
      </c>
      <c r="P4" t="str">
        <f>IF(ISBLANK(O4),"0",(VLOOKUP(O4,REGION,2,FALSE)))</f>
        <v>OCCIDENTE</v>
      </c>
      <c r="Q4" t="str">
        <v>DANIEL FERNANDO PAREDES ARTEAGA</v>
      </c>
      <c r="R4">
        <f>IF(ISBLANK(Q4),"0", VLOOKUP(Q4,PERSONAL,2,FALSE))</f>
        <v>10301691</v>
      </c>
      <c r="S4" t="str">
        <v>DIRECTO</v>
      </c>
      <c r="T4">
        <v>0.4236111111111111</v>
      </c>
      <c r="U4">
        <v>0.5034722222222222</v>
      </c>
      <c r="V4">
        <f>IF(ISBLANK(T4 ),"0",U4-T4)</f>
        <v>0.0798611111111111</v>
      </c>
      <c r="W4">
        <v>1</v>
      </c>
      <c r="X4">
        <f>NETWORKDAYS(K4,L4)</f>
        <v>3</v>
      </c>
      <c r="Y4" t="str">
        <f>IF(X4&lt;=2,"CUMPLE","NO CUMPLE")</f>
        <v>NO CUMPLE</v>
      </c>
    </row>
    <row r="5" xml:space="preserve">
      <c r="A5">
        <v>11825290</v>
      </c>
      <c r="B5" t="str">
        <v>REQUEST</v>
      </c>
      <c r="C5" t="str">
        <v>CERRADO</v>
      </c>
      <c r="D5" t="str">
        <v>TIENDA</v>
      </c>
      <c r="E5" t="str">
        <v>IMPRESORA</v>
      </c>
      <c r="F5" t="str">
        <v>IMPRESORA</v>
      </c>
      <c r="G5" t="str">
        <v>ZEBRA</v>
      </c>
      <c r="H5" t="str" xml:space="preserve">
        <v xml:space="preserve">se requiere apoyo de isit para validar la impresora portable ya que presenta novedad con la calibración del papel y se requiere validar los archivos de configuración y luego de revisarlos validar que funcione bien la impresión._x000d_
SERIAL: XXRBC195295152_x000d_
MARCA: ZEBRA_x000d_
IP: 10.131.18.1</v>
      </c>
      <c r="I5" t="str" xml:space="preserve">
        <v xml:space="preserve">se requiere apoyo de isit para validar la impresora portable ya que presenta novedad con la calibración del papel y se requiere validar los archivos de configuración y luego de revisarlos validar que funcione bien la impresión._x000d_
SERIAL: XXRBC195295152_x000d_
MARCA: ZEBRA_x000d_
IP: 10.131.18.1</v>
      </c>
      <c r="J5" t="str">
        <v>Se realiza la revision tecnica se evidencia que la falla es por papel; ya que no es el adecuado tiene unos rollos de papel que no estan  con los aspectos de calidad y por eso la impresora no imprime a decuadamete. Se realiza pruebas con otro rollo de papel y si funciona perfectamente ; sin problemas se le explica a la usuaria y comprende todo muy bien.; se deja funcionando la impresora.</v>
      </c>
      <c r="K5">
        <v>44411</v>
      </c>
      <c r="L5">
        <v>44412</v>
      </c>
      <c r="M5" t="str">
        <f>TEXT(L5,"DDDDDDD")</f>
        <v>miércoles</v>
      </c>
      <c r="N5" t="str">
        <v>J027 JUMBO RIONEGRO</v>
      </c>
      <c r="O5" t="str">
        <v>RIONEGRO</v>
      </c>
      <c r="P5" t="str">
        <v>CENTRO</v>
      </c>
      <c r="Q5" t="str">
        <v>YURIMAR MARQUEZ MUÑOZ</v>
      </c>
      <c r="R5">
        <v>1045025746</v>
      </c>
      <c r="S5" t="str">
        <v>DIRECTO</v>
      </c>
      <c r="T5">
        <v>0.4791666666666667</v>
      </c>
      <c r="U5">
        <v>0.5902777777777778</v>
      </c>
      <c r="V5">
        <v>0.1111111111111111</v>
      </c>
      <c r="W5">
        <v>3</v>
      </c>
      <c r="X5">
        <f>NETWORKDAYS(K5,L5)</f>
        <v>2</v>
      </c>
      <c r="Y5" t="str">
        <f>IF(X5&lt;=2,"CUMPLE","NO CUMPLE")</f>
        <v>CUMPLE</v>
      </c>
    </row>
    <row r="6" xml:space="preserve">
      <c r="A6">
        <v>11823460</v>
      </c>
      <c r="B6" t="str">
        <v>REQUEST</v>
      </c>
      <c r="C6" t="str">
        <v>CERRADO</v>
      </c>
      <c r="D6" t="str">
        <v>SEGURIDAD</v>
      </c>
      <c r="E6" t="str">
        <v>PDA</v>
      </c>
      <c r="F6" t="str">
        <v>PDA</v>
      </c>
      <c r="G6" t="str">
        <v>DATALOGIC</v>
      </c>
      <c r="H6" t="str" xml:space="preserve">
        <v xml:space="preserve">se requiere configuración de la pdt del area de seguridad ya que esta se queda cargando la aplicación; validar temas de conectividad y la configuración de la url en la pdt_x000d_
datos_x000d_
Tipo_x000d_
PDT/PDA|ESTANDAR_x000d_
Marca_x000d_
DATALOGIC_x000d_
Modelo_x000d_
SKORPIO X3_x000d_
SERIE: G14F79560</v>
      </c>
      <c r="I6" t="str" xml:space="preserve">
        <v xml:space="preserve">se requiere configuración de la pdt del area de seguridad ya que esta se queda cargando la aplicación; validar temas de conectividad y la configuración de la url en la pdt_x000d_
datos_x000d_
Tipo_x000d_
PDT/PDA|ESTANDAR_x000d_
Marca_x000d_
DATALOGIC_x000d_
Modelo_x000d_
SKORPIO X3_x000d_
SERIE: G14F79560</v>
      </c>
      <c r="J6" t="str">
        <v>Se realiza revisón de PDAde seguridad; se validan configuraciones y conexión de internet y esta en correctu funcionamiento. Se realiza pruebas con una PDA en Atención al cliente para verifiación del link y este link esta funcionando correctamente. Con apoyo de personal de cencosud; nos indican dejar configurada una pda de Atención al cliente en  seguridad mientras se valida PDA falla presentadas con la modelos de PDA que estan en seguridad</v>
      </c>
      <c r="K6">
        <v>44411</v>
      </c>
      <c r="L6">
        <v>44412</v>
      </c>
      <c r="M6" t="str">
        <f>TEXT(L6,"DDDDDDD")</f>
        <v>miércoles</v>
      </c>
      <c r="N6" t="str">
        <v>J027 JUMBO RIONEGRO</v>
      </c>
      <c r="O6" t="str">
        <v>RIONEGRO</v>
      </c>
      <c r="P6" t="str">
        <v>CENTRO</v>
      </c>
      <c r="Q6" t="str">
        <v>YURIMAR MARQUEZ MUÑOZ</v>
      </c>
      <c r="R6">
        <v>1045025746</v>
      </c>
      <c r="S6" t="str">
        <v>DIRECTO</v>
      </c>
      <c r="T6">
        <v>0.6041666666666666</v>
      </c>
      <c r="U6">
        <v>0.6458333333333334</v>
      </c>
      <c r="V6">
        <v>0.041666666666666664</v>
      </c>
      <c r="W6">
        <v>1</v>
      </c>
      <c r="X6">
        <f>NETWORKDAYS(K6,L6)</f>
        <v>2</v>
      </c>
      <c r="Y6" t="str">
        <f>IF(X6&lt;=2,"CUMPLE","NO CUMPLE")</f>
        <v>CUMPLE</v>
      </c>
    </row>
    <row r="7" xml:space="preserve">
      <c r="A7">
        <v>11791291</v>
      </c>
      <c r="B7" t="str">
        <v>REQUEST</v>
      </c>
      <c r="C7" t="str">
        <v>CERRADO</v>
      </c>
      <c r="D7" t="str">
        <v>CHARCUTERIA</v>
      </c>
      <c r="E7" t="str">
        <v>BALANZA</v>
      </c>
      <c r="F7" t="str">
        <v>COLGANTE</v>
      </c>
      <c r="G7" t="str">
        <v>METTLER TOLEDO</v>
      </c>
      <c r="H7" t="str" xml:space="preserve">
        <v xml:space="preserve">        _x000d_
se requiere apoyo de isit para el cambio de balanza del area de charcuteria ya la balanza nueva se encuentra en tienda y se requiere dejar empacada la anterior después del cambio. Se realiza envio de BALANZA|COLGANTE METTLER TOLEDO BPLUS serial C044382826 con Guía No. 2071792108 el 30/07/2021</v>
      </c>
      <c r="I7" t="str" xml:space="preserve">
        <v xml:space="preserve">        _x000d_
se requiere apoyo de isit para el cambio de balanza del area de charcuteria ya la balanza nueva se encuentra en tienda y se requiere dejar empacada la anterior después del cambio. Se realiza envio de BALANZA|COLGANTE METTLER TOLEDO BPLUS serial C044382826 con Guía No. 2071792108 el 30/07/2021</v>
      </c>
      <c r="J7" t="str" xml:space="preserve">
        <v xml:space="preserve">Se realiza la revision se enviaron datos para el cambio. Pero al final no se se realiza el cambio de la balanza ya que el señor de mantenimiento estaba ocupado Se solicita realizar labor otro día._x000d_
_x000d_
Por favor me confirma cuando se puede realizar labor</v>
      </c>
      <c r="K7">
        <v>44411</v>
      </c>
      <c r="L7">
        <v>44412</v>
      </c>
      <c r="M7" t="str">
        <f>TEXT(L7,"DDDDDDD")</f>
        <v>miércoles</v>
      </c>
      <c r="N7" t="str">
        <v>J027 JUMBO RIONEGRO</v>
      </c>
      <c r="O7" t="str">
        <v>RIONEGRO</v>
      </c>
      <c r="P7" t="str">
        <v>CENTRO</v>
      </c>
      <c r="Q7" t="str">
        <v>YURIMAR MARQUEZ MUÑOZ</v>
      </c>
      <c r="R7">
        <v>1045025746</v>
      </c>
      <c r="S7" t="str">
        <v>DIRECTO</v>
      </c>
      <c r="T7">
        <v>0.5625</v>
      </c>
      <c r="U7">
        <v>0.6666666666666666</v>
      </c>
      <c r="V7">
        <v>0.10416666666666667</v>
      </c>
      <c r="W7">
        <v>1</v>
      </c>
      <c r="X7">
        <f>NETWORKDAYS(K7,L7)</f>
        <v>2</v>
      </c>
      <c r="Y7" t="str">
        <f>IF(X7&lt;=2,"CUMPLE","NO CUMPLE")</f>
        <v>CUMPLE</v>
      </c>
    </row>
    <row r="8">
      <c r="A8" t="str">
        <v>DEDICADO</v>
      </c>
      <c r="B8" t="str">
        <v>DEDICADO</v>
      </c>
      <c r="C8" t="str">
        <v>CERRADO</v>
      </c>
      <c r="D8" t="str">
        <v>SEDE ADMINISTRATIVA</v>
      </c>
      <c r="E8" t="str">
        <v>DEDICADO</v>
      </c>
      <c r="F8" t="str">
        <v>DEDICADO</v>
      </c>
      <c r="G8" t="str">
        <v>DEDICADO</v>
      </c>
      <c r="H8" t="str">
        <v>Asignación de personal como Gestor Administrativa</v>
      </c>
      <c r="I8" t="str">
        <v>Asignación de personal como Gestor Administrativa</v>
      </c>
      <c r="J8" t="str">
        <v>Se realiza asignación de Gestor Administrativa equivalente a 57 CAU por el mes</v>
      </c>
      <c r="K8">
        <v>45047</v>
      </c>
      <c r="L8">
        <v>45077</v>
      </c>
      <c r="M8" t="str">
        <f>TEXT(L8,"DDDDDDD")</f>
        <v>miércoles</v>
      </c>
      <c r="N8" t="str">
        <v>SEDE ADMINISTRATIVA</v>
      </c>
      <c r="O8" t="str">
        <v>BOGOTA</v>
      </c>
      <c r="P8" t="str">
        <v>SEDE ADMINISTRATIVA</v>
      </c>
      <c r="Q8" t="str">
        <v>TATIANA CAROLINA MUÑOZ BERMUDEZ</v>
      </c>
      <c r="R8">
        <v>1000694026</v>
      </c>
      <c r="S8" t="str">
        <v>DIRECTO</v>
      </c>
      <c r="T8">
        <v>0.3333333333333333</v>
      </c>
      <c r="U8">
        <v>0.75</v>
      </c>
      <c r="V8">
        <v>0.4166666666666667</v>
      </c>
      <c r="W8">
        <v>57</v>
      </c>
      <c r="X8">
        <f>NETWORKDAYS(K8,L8)</f>
        <v>23</v>
      </c>
      <c r="Y8" t="str">
        <f>IF(X8&lt;=2,"CUMPLE","NO CUMPLE")</f>
        <v>NO CUMPLE</v>
      </c>
    </row>
    <row r="9">
      <c r="A9" t="str">
        <v>DEDICADO</v>
      </c>
      <c r="B9" t="str">
        <v>DEDICADO</v>
      </c>
      <c r="C9" t="str">
        <v>CERRADO</v>
      </c>
      <c r="D9" t="str">
        <v>CRC</v>
      </c>
      <c r="E9" t="str">
        <v>DEDICADO</v>
      </c>
      <c r="F9" t="str">
        <v>DEDICADO</v>
      </c>
      <c r="G9" t="str">
        <v>DEDICADO</v>
      </c>
      <c r="H9" t="str">
        <v>Gestión de soporte técnico en el Centro de Reparación</v>
      </c>
      <c r="I9" t="str">
        <v>Gestión de soporte técnico en el Centro de Reparación</v>
      </c>
      <c r="J9" t="str">
        <v>Asignación de técnico dedicado de lunes a viernes en Centro de Reparación</v>
      </c>
      <c r="K9">
        <v>45047</v>
      </c>
      <c r="L9">
        <v>45077</v>
      </c>
      <c r="M9" t="str">
        <f>TEXT(L9,"DDDDDDD")</f>
        <v>miércoles</v>
      </c>
      <c r="N9" t="str">
        <v>CENTRO DE REPARACIÓN</v>
      </c>
      <c r="O9" t="str">
        <v>BOGOTA</v>
      </c>
      <c r="P9" t="str">
        <v>CENTRO DE REPARACIÓN</v>
      </c>
      <c r="Q9" t="str">
        <v>JORGE ANDRES REYES ROMERO</v>
      </c>
      <c r="R9">
        <v>1073244152</v>
      </c>
      <c r="S9" t="str">
        <v>DIRECTO</v>
      </c>
      <c r="T9">
        <v>0.3333333333333333</v>
      </c>
      <c r="U9">
        <v>0.75</v>
      </c>
      <c r="V9">
        <v>0.4166666666666667</v>
      </c>
      <c r="W9">
        <v>44</v>
      </c>
      <c r="X9">
        <f>NETWORKDAYS(K9,L9)</f>
        <v>23</v>
      </c>
      <c r="Y9" t="str">
        <f>IF(X9&lt;=2,"CUMPLE","NO CUMPLE")</f>
        <v>NO CUMPLE</v>
      </c>
    </row>
    <row r="10">
      <c r="A10" t="str">
        <v>DEDICADO</v>
      </c>
      <c r="B10" t="str">
        <v>DEDICADO</v>
      </c>
      <c r="C10" t="str">
        <v>CERRADO</v>
      </c>
      <c r="D10" t="str">
        <v>SEDE ADMINISTRATIVA</v>
      </c>
      <c r="E10" t="str">
        <v>DEDICADO</v>
      </c>
      <c r="F10" t="str">
        <v>DEDICADO</v>
      </c>
      <c r="G10" t="str">
        <v>DEDICADO</v>
      </c>
      <c r="H10" t="str">
        <v>Solicitud de técnico para apoyo en Sede Administrativa</v>
      </c>
      <c r="I10" t="str">
        <v>Solicitud de técnico para apoyo en Sede Administrativa</v>
      </c>
      <c r="J10" t="str">
        <v>Asignación de técnico dedicado de lunes a viernes en la Sede Administrativa</v>
      </c>
      <c r="K10">
        <v>45047</v>
      </c>
      <c r="L10">
        <v>45077</v>
      </c>
      <c r="M10" t="str">
        <f>TEXT(L10,"DDDDDDD")</f>
        <v>miércoles</v>
      </c>
      <c r="N10" t="str">
        <v>SEDE ADMINISTRATIVA</v>
      </c>
      <c r="O10" t="str">
        <v>BOGOTA</v>
      </c>
      <c r="P10" t="str">
        <v>SEDE ADMINISTRATIVA</v>
      </c>
      <c r="Q10" t="str">
        <v>ADOLFO ORTIZ TORRES</v>
      </c>
      <c r="R10">
        <v>79769754</v>
      </c>
      <c r="S10" t="str">
        <v>DIRECTO</v>
      </c>
      <c r="T10">
        <v>0.3333333333333333</v>
      </c>
      <c r="U10">
        <v>0.75</v>
      </c>
      <c r="V10">
        <v>0.4166666666666667</v>
      </c>
      <c r="W10">
        <v>44</v>
      </c>
      <c r="X10">
        <f>NETWORKDAYS(K10,L10)</f>
        <v>23</v>
      </c>
      <c r="Y10" t="str">
        <f>IF(X10&lt;=2,"CUMPLE","NO CUMPLE")</f>
        <v>NO CUMPLE</v>
      </c>
    </row>
    <row r="11" xml:space="preserve">
      <c r="A11">
        <v>13159734</v>
      </c>
      <c r="B11" t="str">
        <v>REQUEST</v>
      </c>
      <c r="C11" t="str">
        <v>CERRADO</v>
      </c>
      <c r="D11" t="str">
        <v>CHARCUTERIA</v>
      </c>
      <c r="E11" t="str">
        <v>BALANZA</v>
      </c>
      <c r="F11" t="str">
        <v>COLGANTE</v>
      </c>
      <c r="G11" t="str">
        <v>METTLER</v>
      </c>
      <c r="H11" t="str" xml:space="preserve">
        <v xml:space="preserve">Datos usuario_x000d_
Nombre: Pablo Enrique Roa Granados_x000d_
Correo: pabloenrique.roa@cencosud.com.co_x000d_
Usuario AD: Pabroagr_x000d_
Pais: Colombia_x000d_
Ubicacion: J185 JUMBO YOPAL_x000d_
Zona: Colombia Oriente_x000d_
Unidad de Negocio: JUMBO_x000d_
Servicio: Tiendas &amp; Centros de Distribucion_x000d_
Telefono: 3132235964_x000d_
Anexo: 6086645930_x000d_
Descripcion: la balanza no enciende_x000d_
Area donde su ubica la balanza: charcuteria</v>
      </c>
      <c r="I11" t="str" xml:space="preserve">
        <v xml:space="preserve">Se requiere configuración de balanza BPlus de Mesa recibida en tienda Jumbo Yopal._x000d_
*******_x000d_
IP. 10.131.40.46_x000d_
Mask: 255.255.255.128_x000d_
Gate: 10.131.40.126_x000d_
*******_x000d_
Gestionar Retiro de equipo fuera de servicio (dejar embalado)_x000d_
Gestionar Asignación de equipo nuevo; entregar a Jefe de sección con las pruebas correspondientes._x000d_
Se envía manual de configuración vía correo electrónico a Coordinador de ISIT.</v>
      </c>
      <c r="J11" t="str">
        <v>Se realiza visita en sitio y se procede a realizar la actividad; se recibe la balanza nueva que llego a la sede y se procede a realizar el cambio por la dañada que se encuentra en el area de Charcuteria. Se configura según el manual enviado y se valida con Giovanna para hacer el cargue de los productos; una vez confirmado el cargue se procede a realizar pruebas de funcionalidad en compañía del director a cargo Nestor y este da su aprobación de satisfacción. La balanza queda operativa y funcional.</v>
      </c>
      <c r="K11">
        <v>45048</v>
      </c>
      <c r="L11">
        <v>45049</v>
      </c>
      <c r="M11" t="str">
        <f>TEXT(L11,"DDDDDDD")</f>
        <v>miércoles</v>
      </c>
      <c r="N11" t="str">
        <v>J185 JUMBO YOPAL</v>
      </c>
      <c r="O11" t="str">
        <v>YOPAL</v>
      </c>
      <c r="P11" t="str">
        <f>IF(ISBLANK(O11),"0",(VLOOKUP(O11,REGION,2,FALSE)))</f>
        <v>ORIENTE</v>
      </c>
      <c r="Q11" t="str">
        <v>PABLO ANDRES BALANTA GOMEZ</v>
      </c>
      <c r="R11">
        <f>IF(ISBLANK(Q11),"0", VLOOKUP(Q11,PERSONAL,2,FALSE))</f>
        <v>1111739227</v>
      </c>
      <c r="S11" t="str">
        <v>DIRECTO</v>
      </c>
      <c r="T11">
        <v>0.3333333333333333</v>
      </c>
      <c r="U11">
        <v>0.5</v>
      </c>
      <c r="V11">
        <f>IF(ISBLANK(T11 ),"0",U11-T11)</f>
        <v>0.16666666666666669</v>
      </c>
      <c r="W11">
        <v>2</v>
      </c>
      <c r="X11">
        <f>NETWORKDAYS(K11,L11)</f>
        <v>2</v>
      </c>
      <c r="Y11" t="str">
        <f>IF(X11&lt;=2,"CUMPLE","NO CUMPLE")</f>
        <v>CUMPLE</v>
      </c>
    </row>
    <row r="12" xml:space="preserve">
      <c r="A12">
        <v>13268522</v>
      </c>
      <c r="B12" t="str">
        <v>REQUEST</v>
      </c>
      <c r="C12" t="str">
        <v>CERRADO</v>
      </c>
      <c r="D12" t="str">
        <v>LINEA DE CAJAS</v>
      </c>
      <c r="E12" t="str">
        <v>POS</v>
      </c>
      <c r="F12" t="str">
        <v>POS</v>
      </c>
      <c r="G12" t="str">
        <v>WINCOR</v>
      </c>
      <c r="H12"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Buenos Dias;_x000d_
_x000d_
Me colaboran con la pos 4 no enciende; se reinicia pero nuevamente se apaga._x000d_
</v>
      </c>
      <c r="I12" t="str" xml:space="preserve">
        <v xml:space="preserve">Por favor su apoyo con validación de este caso._x000d_
POS recibe energía; pero se apaga y al encenderla se vuelve a reiniciar.</v>
      </c>
      <c r="J12" t="str">
        <v>Se realiza visita en sitio y se procede a realizar diagnostico a la caja 4; se hacen pruebas de inicio/encendido y se evidencia que la pos prende y carga; pero en el proceso de cargue del sistema; la pos se apaga; se hace varias veces y sucede lo mismo. Se realiza mantenimiento preventivo a cada uno de sus componentes; y drenaje de energía; pero la falla persiste; se prueba con otra fuente de poder y cable; y la falla sigue. Se cambia disco duro y continua la inconsistencia. Dando como diagnostico falla en main board. Se requiere cambio de la board para dar solución. Como solución temporal se agarra la pos de caja 8 y se instala en el mueble 4; la pos del mueble ; la que esta dañada se instala donde se quito la 8; es decir se intercambia la pos 4 por la 8; para que quedara funcional; se cambio el disco duro y la tarjeta de red. Se hicieron pruebas de funcionalidad en la caja 4 y quedo funcionando correctamente. Cabe de decir que la pos 4 quedo en el mueble 8 sin funcionar; hasta que se envie la board; para su solución. Labor termina con exito.</v>
      </c>
      <c r="K12">
        <v>45048</v>
      </c>
      <c r="L12">
        <v>45049</v>
      </c>
      <c r="M12" t="str">
        <f>TEXT(L12,"DDDDDDD")</f>
        <v>miércoles</v>
      </c>
      <c r="N12" t="str">
        <v>J185 JUMBO YOPAL</v>
      </c>
      <c r="O12" t="str">
        <v>YOPAL</v>
      </c>
      <c r="P12" t="str">
        <f>IF(ISBLANK(O12),"0",(VLOOKUP(O12,REGION,2,FALSE)))</f>
        <v>ORIENTE</v>
      </c>
      <c r="Q12" t="str">
        <v>PABLO ANDRES BALANTA GOMEZ</v>
      </c>
      <c r="R12">
        <f>IF(ISBLANK(Q12),"0", VLOOKUP(Q12,PERSONAL,2,FALSE))</f>
        <v>1111739227</v>
      </c>
      <c r="S12" t="str">
        <v>DIRECTO</v>
      </c>
      <c r="T12">
        <v>0.5833333333333334</v>
      </c>
      <c r="U12">
        <v>0.7083333333333334</v>
      </c>
      <c r="V12">
        <f>IF(ISBLANK(T12 ),"0",U12-T12)</f>
        <v>0.125</v>
      </c>
      <c r="W12">
        <v>2</v>
      </c>
      <c r="X12">
        <f>NETWORKDAYS(K12,L12)</f>
        <v>2</v>
      </c>
      <c r="Y12" t="str">
        <f>IF(X12&lt;=2,"CUMPLE","NO CUMPLE")</f>
        <v>CUMPLE</v>
      </c>
    </row>
    <row r="13" xml:space="preserve">
      <c r="A13">
        <v>13269506</v>
      </c>
      <c r="B13" t="str">
        <v>REQUEST</v>
      </c>
      <c r="C13" t="str">
        <v>CERRADO</v>
      </c>
      <c r="D13" t="str">
        <v>TIENDA</v>
      </c>
      <c r="E13" t="str">
        <v>FORTINET</v>
      </c>
      <c r="F13" t="str">
        <v>FORTINET</v>
      </c>
      <c r="G13" t="str">
        <v>FORTINET</v>
      </c>
      <c r="H13" t="str" xml:space="preserve">
        <v xml:space="preserve">Descripción   _x000d_
Datos usuario_x000d_
Nombre: lma00024_x000d_
Correo: Deyssy.AricapaAraque@externos-co.cencosud.com_x000d_
Usuario AD: lma00024_x000d_
Pais: Colombia_x000d_
Ubicacion: J045 JUMBO AV.DEL FERROCARRIL SANTA MARTA_x000d_
Zona: Colombia Costa_x000d_
Unidad de Negocio: ADM CENTRAL_x000d_
Servicio: null_x000d_
Telefono: 3176685924_x000d_
Anexo: null_x000d_
Descripcion: buen dia_x000d_
_x000d_
se requiere apoyo de isit para el cambio del equipo fortinet de la tienda.</v>
      </c>
      <c r="I13" t="str" xml:space="preserve">
        <v xml:space="preserve">Descripción   _x000d_
Datos usuario_x000d_
Nombre: lma00024_x000d_
Correo: Deyssy.AricapaAraque@externos-co.cencosud.com_x000d_
Usuario AD: lma00024_x000d_
Pais: Colombia_x000d_
Ubicacion: J045 JUMBO AV.DEL FERROCARRIL SANTA MARTA_x000d_
Zona: Colombia Costa_x000d_
Unidad de Negocio: ADM CENTRAL_x000d_
Servicio: null_x000d_
Telefono: 3176685924_x000d_
Anexo: null_x000d_
Descripcion: buen dia_x000d_
_x000d_
se requiere apoyo de isit para el cambio del equipo fortinet de la tienda.</v>
      </c>
      <c r="J13" t="str">
        <v>SE REALIZA ACOMPAÑAMIENTO DE MANOS REMOTA; SE REALIZA CAMBIO DE EQUIPO FORTINET PARA SU MIGRACION. SE VALIDA CON EL PERSONAL ENCARGADO DE LA MIGRACION Y SE REALIZA PRUEBAS LUEGO DEL CAMBIO DE EQUIPO A SATISFACCION.</v>
      </c>
      <c r="K13">
        <v>45048</v>
      </c>
      <c r="L13">
        <v>45049</v>
      </c>
      <c r="M13" t="str">
        <f>TEXT(L13,"DDDDDDD")</f>
        <v>miércoles</v>
      </c>
      <c r="N13" t="str">
        <v>J045 JUMBO AV.DEL FERROCARRIL SANTA MARTA</v>
      </c>
      <c r="O13" t="str">
        <v>SANTA MARTA</v>
      </c>
      <c r="P13" t="str">
        <f>IF(ISBLANK(O13),"0",(VLOOKUP(O13,REGION,2,FALSE)))</f>
        <v>COSTA</v>
      </c>
      <c r="Q13" t="str">
        <v>ENRIQUE RAFAEL PONZON ORTEGA</v>
      </c>
      <c r="R13">
        <f>IF(ISBLANK(Q13),"0", VLOOKUP(Q13,PERSONAL,2,FALSE))</f>
        <v>1082888515</v>
      </c>
      <c r="S13" t="str">
        <v>DIRECTO</v>
      </c>
      <c r="T13">
        <v>0.25</v>
      </c>
      <c r="U13">
        <v>0.3958333333333333</v>
      </c>
      <c r="V13">
        <f>IF(ISBLANK(T13 ),"0",U13-T13)</f>
        <v>0.14583333333333331</v>
      </c>
      <c r="W13">
        <v>2</v>
      </c>
      <c r="X13">
        <f>NETWORKDAYS(K13,L13)</f>
        <v>2</v>
      </c>
      <c r="Y13" t="str">
        <f>IF(X13&lt;=2,"CUMPLE","NO CUMPLE")</f>
        <v>CUMPLE</v>
      </c>
    </row>
    <row r="14" xml:space="preserve">
      <c r="A14">
        <v>13238301</v>
      </c>
      <c r="B14" t="str">
        <v>REQUEST</v>
      </c>
      <c r="C14" t="str">
        <v>CERRADO</v>
      </c>
      <c r="D14" t="str">
        <v>PLATOS PREPARADOS</v>
      </c>
      <c r="E14" t="str">
        <v>BALANZA</v>
      </c>
      <c r="F14" t="str">
        <v>COLGANTE</v>
      </c>
      <c r="G14" t="str">
        <v>METTLER</v>
      </c>
      <c r="H14"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balanza de mesa de platos preparados sin precios actualizados; no conecta a la red._x000d_
_x000d_
Datos_x000d_
_x000d_
Mettler Toledo_x000d_
IP: 10.132.22.47_x000d_
S/N: B932069640_x000d_
Inventario Sistemas: 028686_x000d_
_x000d_
Area donde su ubica la balanza: Platos Preparados_x000d_
</v>
      </c>
      <c r="I14" t="str" xml:space="preserve">
        <v xml:space="preserve">_x000d_
Buen día_x000d_
Solicito de su ayuda para revisar la balanza de mesa del área de platos preparados está presentando fallas de red por favor volver a realizar verificación para hacer prueba sen conjuntos de redes y soporte de campo en sitio para descartar la falla de tarjetita de red según diagnostico emitido por parte de Isit_x000d_
Equipo: Balanza de mesa_x000d_
Marca: Mettler Toledo_x000d_
Modelo: Bplus_x000d_
Serial: B932069640_x000d_
Mil gracias</v>
      </c>
      <c r="J14" t="str">
        <v>Se procede a realizar la revisión con la ingeniera Fabiola de soporte cencosud; la cual se siguen unos pasos donde encontramos que la balanza se encuentra funcional ya que se conecta en el área de sistemas donde hay un punto libre desbloqueado y la balanza sube correctamente; se procedió a conectar un teléfono en el punto de la balanza en platos preparados pero este no sube; se procede a ponchar el jack donde se conecta el punto de la balanza; se realiza el proceso y se prueba pero la falla persiste; evidenciando con Fabiola y soporte se informa que se debe hacer reparación industrial en el punto de la balanza ya que en esa zona tiran agua para lavar el lugar y las conexiones tanto de energía como de datos estan en condiciones de conflicto</v>
      </c>
      <c r="K14">
        <v>45048</v>
      </c>
      <c r="L14">
        <v>45051</v>
      </c>
      <c r="M14" t="str">
        <f>TEXT(L14,"DDDDDDD")</f>
        <v>viernes</v>
      </c>
      <c r="N14" t="str">
        <v>M038 METRO NEIVA CENTRO DE CONVENCIONES</v>
      </c>
      <c r="O14" t="str">
        <v>NEIVA</v>
      </c>
      <c r="P14" t="str">
        <f>IF(ISBLANK(O14),"0",(VLOOKUP(O14,REGION,2,FALSE)))</f>
        <v>OCCIDENTE</v>
      </c>
      <c r="Q14" t="str">
        <v>JOHN ALEJANDRO LOZADA BABATIVA</v>
      </c>
      <c r="R14">
        <f>IF(ISBLANK(Q14),"0", VLOOKUP(Q14,PERSONAL,2,FALSE))</f>
        <v>1075313382</v>
      </c>
      <c r="S14" t="str">
        <v>DIRECTO</v>
      </c>
      <c r="T14">
        <v>0.3541666666666667</v>
      </c>
      <c r="U14">
        <v>0.5</v>
      </c>
      <c r="V14">
        <f>IF(ISBLANK(T14 ),"0",U14-T14)</f>
        <v>0.14583333333333331</v>
      </c>
      <c r="W14">
        <v>2</v>
      </c>
      <c r="X14">
        <f>NETWORKDAYS(K14,L14)</f>
        <v>4</v>
      </c>
      <c r="Y14" t="str">
        <f>IF(X14&lt;=2,"CUMPLE","NO CUMPLE")</f>
        <v>NO CUMPLE</v>
      </c>
    </row>
    <row r="15" xml:space="preserve">
      <c r="A15">
        <v>13262520</v>
      </c>
      <c r="B15" t="str">
        <v>REQUEST</v>
      </c>
      <c r="C15" t="str">
        <v>CERRADO</v>
      </c>
      <c r="D15" t="str">
        <v>PLATOS PREPARADOS</v>
      </c>
      <c r="E15" t="str">
        <v>BALANZA</v>
      </c>
      <c r="F15" t="str">
        <v>MESA</v>
      </c>
      <c r="G15" t="str">
        <v>METTLER</v>
      </c>
      <c r="H15"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6018393513_x000d_
Descripcion: Bascula de platos preparados con IP: 10.131.100.57 con problemas de impresion de etiqueta; salen mas de 1 al momento de generar la impresion de 1 malgastando insumo y ademas sale la impresion corrida_x000d_
Area donde su ubica la balanza: JUMBO GIRARDOT- 47 PFT</v>
      </c>
      <c r="I15" t="str" xml:space="preserve">
        <v xml:space="preserve">Buen día_x000d_
Solicito de su ayuda para revisar la balanza de mesa del área de platos preparados está generando varios tiquetes al momento de sacar un precio por favor validar configuración siguiendo el paso a paso del manual; también realizar verificación de los sensores y limpiar los led_x000d_
Equipo: Balanza de mesa_x000d_
Marca: Mettler Toledo_x000d_
Modelo: Bplus_x000d_
Serial: B924787188_x000d_
DI-028686_x000d_
Contacto en tienda :Luis Felipe Rojas Lozano 30134048761</v>
      </c>
      <c r="J15" t="str">
        <v>SE CONFIGURA BASCULA; LA CUAL NO ENRROLLABA PAPEL Y ARROJABA MÁS DE TRES ETIQUETAS A LA VEZ. SE REALIZA PRUEBAS CONFIRMANDO CORRECTO FUNCIONAMIENTO.</v>
      </c>
      <c r="K15">
        <v>45048</v>
      </c>
      <c r="L15">
        <v>45051</v>
      </c>
      <c r="M15" t="str">
        <f>TEXT(L15,"DDDDDDD")</f>
        <v>viernes</v>
      </c>
      <c r="N15" t="str">
        <v>J047 JUMBO GIRARDOT</v>
      </c>
      <c r="O15" t="str">
        <v>GIRARDOT</v>
      </c>
      <c r="P15" t="str">
        <f>IF(ISBLANK(O15),"0",(VLOOKUP(O15,REGION,2,FALSE)))</f>
        <v>OCCIDENTE</v>
      </c>
      <c r="Q15" t="str">
        <v>WILLIAM FERNANDO ALDANA NIÑO</v>
      </c>
      <c r="R15">
        <f>IF(ISBLANK(Q15),"0", VLOOKUP(Q15,PERSONAL,2,FALSE))</f>
        <v>80148398</v>
      </c>
      <c r="S15" t="str">
        <v>DIRECTO</v>
      </c>
      <c r="T15">
        <v>0.5833333333333334</v>
      </c>
      <c r="U15">
        <v>0.7083333333333334</v>
      </c>
      <c r="V15">
        <f>IF(ISBLANK(T15 ),"0",U15-T15)</f>
        <v>0.125</v>
      </c>
      <c r="W15">
        <v>2</v>
      </c>
      <c r="X15">
        <f>NETWORKDAYS(K15,L15)</f>
        <v>4</v>
      </c>
      <c r="Y15" t="str">
        <f>IF(X15&lt;=2,"CUMPLE","NO CUMPLE")</f>
        <v>NO CUMPLE</v>
      </c>
    </row>
    <row r="16" xml:space="preserve">
      <c r="A16">
        <v>13269723</v>
      </c>
      <c r="B16" t="str">
        <v>REQUEST</v>
      </c>
      <c r="C16" t="str">
        <v>CERRADO</v>
      </c>
      <c r="D16" t="str">
        <v>ACOMPAÑAMIENTO</v>
      </c>
      <c r="E16" t="str">
        <v>ACOMPAÑAMIENTO</v>
      </c>
      <c r="F16" t="str">
        <v>ACOMPAÑAMIENTO</v>
      </c>
      <c r="G16" t="str">
        <v>ACOMPAÑAMIENTO</v>
      </c>
      <c r="H16" t="str" xml:space="preserve">
        <v xml:space="preserve">Datos usuario_x000d_
Nombre: Edwin Bayardo Bolanos Cucuname_x000d_
Correo: Edwin.Bolanos@cencosud.com.co_x000d_
Usuario AD: EBBolano_x000d_
Pais: Colombia_x000d_
Ubicacion: M171 METRO PASTO UNICO_x000d_
Zona: Colombia Occidente_x000d_
Unidad de Negocio: ADM CENTRAL_x000d_
Servicio: Sistemas_x000d_
Telefono: 3174355320_x000d_
Anexo: null_x000d_
Descripcion: buenas tardes._x000d_
_x000d_
por favor me colaboran autorizando esta llamada 2.5 para que el tecnico de isit visite la tienda y realice el mantenimiento preventivo para los verificadores de precio y las zebras de escritorio y zebra portable; anexo formatos con informacion de los activos y el formato de mantenimiento._x000d_
_x000d_
Gracias.</v>
      </c>
      <c r="I16" t="str" xml:space="preserve">
        <v xml:space="preserve">Buenas tardes._x000d_
por favor me colaboran autorizando esta llamada 2.5 para que el tecnico de isit visite la tienda y realice el mantenimiento preventivo para los verificadores de precio y las zebras de escritorio y zebra portable; anexo formatos con informacion de los activos y el formato de mantenimiento._x000d_
Gracias.</v>
      </c>
      <c r="J16" t="str">
        <v>Se llega a sitio y se procede con las respectivas validaciones de ingreso. Ubicamos los 4 verificadores y realizamos el proceso de limpieza y mantenimiento junto al cargador y punto eléctrico. Ubicamos 1 zebra portable y 2 fijas. Procedemos a limpiar con sopladora; limpia contactos electrónico y cera para pastas. A un azebra se ajusta cabezal de impresión que estaba suelto. Se da por finalizada la actividad realizando pruebas con cada uno de los 7 equipos quedando estos completamente operativos a satisfacción del usuario.</v>
      </c>
      <c r="K16">
        <v>45048</v>
      </c>
      <c r="L16">
        <v>45055</v>
      </c>
      <c r="M16" t="str">
        <f>TEXT(L16,"DDDDDDD")</f>
        <v>martes</v>
      </c>
      <c r="N16" t="str">
        <v>M179 METRO PITALITO</v>
      </c>
      <c r="O16" t="str">
        <v>PITALITO</v>
      </c>
      <c r="P16" t="str">
        <f>IF(ISBLANK(O16),"0",(VLOOKUP(O16,REGION,2,FALSE)))</f>
        <v>OCCIDENTE</v>
      </c>
      <c r="Q16" t="str">
        <v>EMERSON PALACIOS MARTINEZ</v>
      </c>
      <c r="R16">
        <f>IF(ISBLANK(Q16),"0", VLOOKUP(Q16,PERSONAL,2,FALSE))</f>
        <v>13723524</v>
      </c>
      <c r="S16" t="str">
        <v>ALIADO</v>
      </c>
      <c r="T16">
        <v>0.5416666666666666</v>
      </c>
      <c r="U16">
        <v>0.625</v>
      </c>
      <c r="V16">
        <f>IF(ISBLANK(T16 ),"0",U16-T16)</f>
        <v>0.08333333333333337</v>
      </c>
      <c r="W16">
        <v>1</v>
      </c>
      <c r="X16">
        <f>NETWORKDAYS(K16,L16)</f>
        <v>6</v>
      </c>
      <c r="Y16" t="str">
        <f>IF(X16&lt;=2,"CUMPLE","NO CUMPLE")</f>
        <v>NO CUMPLE</v>
      </c>
    </row>
    <row r="17" xml:space="preserve">
      <c r="A17">
        <v>13271610</v>
      </c>
      <c r="B17" t="str">
        <v>REQUEST</v>
      </c>
      <c r="C17" t="str">
        <v>CERRADO</v>
      </c>
      <c r="D17" t="str">
        <v>MANTENIMIENTO</v>
      </c>
      <c r="E17" t="str">
        <v>PDA</v>
      </c>
      <c r="F17" t="str">
        <v>PDA</v>
      </c>
      <c r="G17" t="str">
        <v>HONEYWELL</v>
      </c>
      <c r="H17" t="str" xml:space="preserve">
        <v xml:space="preserve">Descripción   _x000d_
Datos usuario_x000d_
Nombre: Bernardo Agredo Carvajal_x000d_
Correo: Bernardo.Agredo@cencosud.com.co_x000d_
Usuario AD: BAgredoC_x000d_
Pais: Colombia_x000d_
Ubicacion: J036 JUMBO POPAYAN CAMPANARIO_x000d_
Zona: Colombia Occidente_x000d_
Unidad de Negocio: ADM CENTRAL_x000d_
Servicio: Tiendas &amp; Centros de Distribucion_x000d_
Telefono: 3046553535_x000d_
Anexo: 2885800_x000d_
Descripcion: Buend ia por afvor su ayuda con el alistamiento de 2 pdts eda 51 para despacho al crc_x000d_
HONEYWELL EDA 51 SERIAL 19086B7274_x000d_
HONEYWELL EDA 51 SERIAL 19086B5D96</v>
      </c>
      <c r="I17" t="str" xml:space="preserve">
        <v xml:space="preserve">Descripción   _x000d_
Datos usuario_x000d_
Nombre: Bernardo Agredo Carvajal_x000d_
Correo: Bernardo.Agredo@cencosud.com.co_x000d_
Usuario AD: BAgredoC_x000d_
Pais: Colombia_x000d_
Ubicacion: J036 JUMBO POPAYAN CAMPANARIO_x000d_
Zona: Colombia Occidente_x000d_
Unidad de Negocio: ADM CENTRAL_x000d_
Servicio: Tiendas &amp; Centros de Distribucion_x000d_
Telefono: 3046553535_x000d_
Anexo: 2885800_x000d_
Descripcion: Buend ia por afvor su ayuda con el alistamiento de 2 pdts eda 51 para despacho al crc_x000d_
HONEYWELL EDA 51 SERIAL 19086B7274_x000d_
HONEYWELL EDA 51 SERIAL 19086B5D96</v>
      </c>
      <c r="J17" t="str">
        <v>Me encuentro en sitio y se me informa que los dispositivos son las dos PDA que se encuentran para revisión en la área de sistemas informo  a la usuaria ruby quien me indica que verifique en contralor que los seriales  no estén reportados  y verifico los seriales de las PDA archivadas en el área de sistemas   se encontraban en dos cajas por separado  informo de los seriales y el CAU al compañero harold quien me indica la documentación a llenar  realiza la adecuación de las dos PDA en una sola caja tomo las medidas y peso de la caja y envio la informacion para el acta realizo la firma del documento y lo envio a don harold vía correo y dejo la caja en poder de la usuaria ruby para la colocación de la guia que enviara el compañero harold terminada la labor; me retiro del sitio.</v>
      </c>
      <c r="K17">
        <v>45049</v>
      </c>
      <c r="L17">
        <v>45049</v>
      </c>
      <c r="M17" t="str">
        <f>TEXT(L17,"DDDDDDD")</f>
        <v>miércoles</v>
      </c>
      <c r="N17" t="str">
        <v>J036 JUMBO POPAYAN CAMPANARIO</v>
      </c>
      <c r="O17" t="str">
        <v>POPAYAN</v>
      </c>
      <c r="P17" t="str">
        <f>IF(ISBLANK(O17),"0",(VLOOKUP(O17,REGION,2,FALSE)))</f>
        <v>OCCIDENTE</v>
      </c>
      <c r="Q17" t="str">
        <v>DANIEL FERNANDO PAREDES ARTEAGA</v>
      </c>
      <c r="R17">
        <f>IF(ISBLANK(Q17),"0", VLOOKUP(Q17,PERSONAL,2,FALSE))</f>
        <v>10301691</v>
      </c>
      <c r="S17" t="str">
        <v>DIRECTO</v>
      </c>
      <c r="T17">
        <v>0.5833333333333334</v>
      </c>
      <c r="U17">
        <v>0.6493055555555556</v>
      </c>
      <c r="V17">
        <f>IF(ISBLANK(T17 ),"0",U17-T17)</f>
        <v>0.06597222222222221</v>
      </c>
      <c r="W17">
        <v>1</v>
      </c>
      <c r="X17">
        <f>NETWORKDAYS(K17,L17)</f>
        <v>1</v>
      </c>
      <c r="Y17" t="str">
        <f>IF(X17&lt;=2,"CUMPLE","NO CUMPLE")</f>
        <v>CUMPLE</v>
      </c>
    </row>
    <row r="18" xml:space="preserve">
      <c r="A18">
        <v>13271556</v>
      </c>
      <c r="B18" t="str">
        <v>REQUEST</v>
      </c>
      <c r="C18" t="str">
        <v>CERRADO</v>
      </c>
      <c r="D18" t="str">
        <v>LIENA DE CAJAS</v>
      </c>
      <c r="E18" t="str">
        <v>MICROSENS</v>
      </c>
      <c r="F18" t="str">
        <v>MICROSENS</v>
      </c>
      <c r="G18" t="str">
        <v>MICROSENS</v>
      </c>
      <c r="H18" t="str" xml:space="preserve">
        <v xml:space="preserve">Descripción   _x000d_
Datos usuario_x000d_
Nombre: lma00024_x000d_
Correo: Deyssy.AricapaAraque@externos-co.cencosud.com_x000d_
Usuario AD: lma00024_x000d_
Pais: Colombia_x000d_
Ubicacion: J045 JUMBO AV.DEL FERROCARRIL SANTA MARTA_x000d_
Zona: Colombia Costa_x000d_
Unidad de Negocio: ADM CENTRAL_x000d_
Servicio: null_x000d_
Telefono: 3176685924_x000d_
Anexo: null_x000d_
Descripcion: buen dia_x000d_
_x000d_
se requiere apoyo de isit para validar el microsens .68 de la linea de cajas el cual se encuentra alarmado desde el dia de ayer; descartar temas electricos._x000d_
_x000d_
Indicar la ubicacion del computador en la tienda o sede: microsens</v>
      </c>
      <c r="I18" t="str" xml:space="preserve">
        <v xml:space="preserve">Descripción   _x000d_
Datos usuario_x000d_
Nombre: lma00024_x000d_
Correo: Deyssy.AricapaAraque@externos-co.cencosud.com_x000d_
Usuario AD: lma00024_x000d_
Pais: Colombia_x000d_
Ubicacion: J045 JUMBO AV.DEL FERROCARRIL SANTA MARTA_x000d_
Zona: Colombia Costa_x000d_
Unidad de Negocio: ADM CENTRAL_x000d_
Servicio: null_x000d_
Telefono: 3176685924_x000d_
Anexo: null_x000d_
Descripcion: buen dia_x000d_
_x000d_
se requiere apoyo de isit para validar el microsens .68 de la linea de cajas el cual se encuentra alarmado desde el dia de ayer; descartar temas electricos._x000d_
_x000d_
Indicar la ubicacion del computador en la tienda o sede: microsens</v>
      </c>
      <c r="J18" t="str">
        <v>SE REALIZA VALIDACION DEL EQUIPO MICROSENS EN EL MODULO 4 ; EQUIPO SE ENCUENTRA SIN ENERGIA SE REALIZA VALIDACION EN COMPAÑÍA DEL PERSONAL DE MANTENIMIENTO DONDE SE REESTABLECE EL FLUJO ELECTRICO DEL MODULO Y EL MICROSENS VUELVE A SUBIR DE FORMA CORRECTA. SE CONFIRMA CON LA SRA DEISY ARICAPA DONDE CONFIRMA QUE SE ENCUENTRA DE NUEVO ARRIBA Y OPERANDO.</v>
      </c>
      <c r="K18">
        <v>45049</v>
      </c>
      <c r="L18">
        <v>45049</v>
      </c>
      <c r="M18" t="str">
        <f>TEXT(L18,"DDDDDDD")</f>
        <v>miércoles</v>
      </c>
      <c r="N18" t="str">
        <v>J045 JUMBO AV.DEL FERROCARRIL SANTA MARTA</v>
      </c>
      <c r="O18" t="str">
        <v>SANTA MARTA</v>
      </c>
      <c r="P18" t="str">
        <f>IF(ISBLANK(O18),"0",(VLOOKUP(O18,REGION,2,FALSE)))</f>
        <v>COSTA</v>
      </c>
      <c r="Q18" t="str">
        <v>ENRIQUE RAFAEL PONZON ORTEGA</v>
      </c>
      <c r="R18">
        <f>IF(ISBLANK(Q18),"0", VLOOKUP(Q18,PERSONAL,2,FALSE))</f>
        <v>1082888515</v>
      </c>
      <c r="S18" t="str">
        <v>DIRECTO</v>
      </c>
      <c r="T18">
        <v>0.3958333333333333</v>
      </c>
      <c r="U18">
        <v>0.4375</v>
      </c>
      <c r="V18">
        <f>IF(ISBLANK(T18 ),"0",U18-T18)</f>
        <v>0.041666666666666685</v>
      </c>
      <c r="W18">
        <v>1</v>
      </c>
      <c r="X18">
        <f>NETWORKDAYS(K18,L18)</f>
        <v>1</v>
      </c>
      <c r="Y18" t="str">
        <f>IF(X18&lt;=2,"CUMPLE","NO CUMPLE")</f>
        <v>CUMPLE</v>
      </c>
    </row>
    <row r="19" xml:space="preserve">
      <c r="A19">
        <v>13271079</v>
      </c>
      <c r="B19" t="str">
        <v>REQUEST</v>
      </c>
      <c r="C19" t="str">
        <v>CERRADO</v>
      </c>
      <c r="D19" t="str">
        <v>LIENA DE CAJAS</v>
      </c>
      <c r="E19" t="str">
        <v>POS</v>
      </c>
      <c r="F19" t="str">
        <v>POS</v>
      </c>
      <c r="G19" t="str">
        <v>WINCOR</v>
      </c>
      <c r="H19" t="str" xml:space="preserve">
        <v xml:space="preserve">Descripción   _x000d_
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la caja 13 esta sin energia no quiere arrancar tienda 45 se apago no esta funcionando_x000d_
Numero de caja pos: tienda 45 caja 13</v>
      </c>
      <c r="I19" t="str" xml:space="preserve">
        <v xml:space="preserve">Descripción   _x000d_
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la caja 13 esta sin energia no quiere arrancar tienda 45 se apago no esta funcionando_x000d_
Numero de caja pos: tienda 45 caja 13</v>
      </c>
      <c r="J19" t="str">
        <v>SE REALIZA VALIDACION DEL MODULO Y CAJA N°13 QUE SE ENCUENTRA SIN ENERGIA ELECTRICA; SE SOLICITA ACOMPAÑAMIENTO DEL PERSONAL DE MANTENIMINETO PARA VERIFICACION DEL MODULO DE LA CAJA 13 DE FORMA INTEGRAL; SE REALIZA AJUSTE DE LAS CONEXIÓN EN EL MODULO DE CAJA Y VUELVE A QUEDAR ENERGIZADO. SE VALIDA QUE TODOS LOS EQUIPOS ENCIENDAN EN SU TOTALIDAD Y REALIZA PRUEBAS CON LA JEFE DE CAJA A SATISFACCION. SE DEJA EL MODULO OPERATIVO Y FUNCIONAL. NOTA: EL JEFE DEL AREA DE MANTENIMIENTO QUEDA AL TANTO PARA HACER REVISION A PROFUNDIDAD SOBRE EL MODULO QUE PRESENTO FALLA CON REFERENCIA A LA ENERGIA Y SE COMPROMETIO A REALIZAR REVISION DE LAS CONEXIONES ELECTRICAS PARA EVITAR FUTURAS FALLAS.</v>
      </c>
      <c r="K19">
        <v>45049</v>
      </c>
      <c r="L19">
        <v>45049</v>
      </c>
      <c r="M19" t="str">
        <f>TEXT(L19,"DDDDDDD")</f>
        <v>miércoles</v>
      </c>
      <c r="N19" t="str">
        <v>J045 JUMBO AV.DEL FERROCARRIL SANTA MARTA</v>
      </c>
      <c r="O19" t="str">
        <v>SANTA MARTA</v>
      </c>
      <c r="P19" t="str">
        <f>IF(ISBLANK(O19),"0",(VLOOKUP(O19,REGION,2,FALSE)))</f>
        <v>COSTA</v>
      </c>
      <c r="Q19" t="str">
        <v>ENRIQUE RAFAEL PONZON ORTEGA</v>
      </c>
      <c r="R19">
        <f>IF(ISBLANK(Q19),"0", VLOOKUP(Q19,PERSONAL,2,FALSE))</f>
        <v>1082888515</v>
      </c>
      <c r="S19" t="str">
        <v>DIRECTO</v>
      </c>
      <c r="T19">
        <v>0.4375</v>
      </c>
      <c r="U19">
        <v>0.4652777777777778</v>
      </c>
      <c r="V19">
        <f>IF(ISBLANK(T19 ),"0",U19-T19)</f>
        <v>0.02777777777777779</v>
      </c>
      <c r="W19">
        <v>1</v>
      </c>
      <c r="X19">
        <f>NETWORKDAYS(K19,L19)</f>
        <v>1</v>
      </c>
      <c r="Y19" t="str">
        <f>IF(X19&lt;=2,"CUMPLE","NO CUMPLE")</f>
        <v>CUMPLE</v>
      </c>
    </row>
    <row r="20" xml:space="preserve">
      <c r="A20">
        <v>11847156</v>
      </c>
      <c r="B20" t="str">
        <v>REQUEST</v>
      </c>
      <c r="C20" t="str">
        <v>CERRADO</v>
      </c>
      <c r="D20" t="str">
        <v>TIENDA</v>
      </c>
      <c r="E20" t="str">
        <v>PDT</v>
      </c>
      <c r="F20" t="str">
        <v>PDT</v>
      </c>
      <c r="G20" t="str">
        <v>SYMBOL</v>
      </c>
      <c r="H20" t="str" xml:space="preserve">
        <v xml:space="preserve"> no entra al sistema genesix y parte del teclado pegado_x000d_
Seccion de la tienda en donde se ubica la PDT o usuario: jumbo rionegro</v>
      </c>
      <c r="I20" t="str" xml:space="preserve">
        <v xml:space="preserve"> no entra al sistema genesix y parte del teclado pegado_x000d_
Seccion de la tienda en donde se ubica la PDT o usuario: jumbo rionegro</v>
      </c>
      <c r="J20" t="str">
        <v>SE REALIZA LA REVISION DE LA PDT SE EVIDENCIA QUE NO PRESENTA BLOQUEO EN EL TELCADO LA FALLA CONTINUA SIENDO EL INGRESO A ANTENA QUE SE VALIDO ANTERIROMENTE CON EL CAU:11823460 SE LE INDICO A DEYSI QUE SE DEJO UNA PDT PRESTA DEL AREA DE SERVICIO A EL CLIENTE PARA QUE LOS COLABORADORES PUEDAN TRABAJAR. PARA MI CONCEPTO LAS PDT NO PRESENTAN FALLAS DE RED NI DE CONFIGURACION ES MAS UN TEMA DE ACTUALIZACION DE DISPOSITIVOS FISICOS POR QUE EN LA PDT DE EL AREA DE SERVICIO A EL CLIENTE LOS LINK FUNCIONAN SIN PROBLEMAS.</v>
      </c>
      <c r="K20">
        <v>44420</v>
      </c>
      <c r="L20">
        <v>44427</v>
      </c>
      <c r="M20" t="str">
        <f>TEXT(L20,"DDDDDDD")</f>
        <v>jueves</v>
      </c>
      <c r="N20" t="str">
        <v>J027 JUMBO RIONEGRO</v>
      </c>
      <c r="O20" t="str">
        <v>RIONEGRO</v>
      </c>
      <c r="P20" t="str">
        <v>CENTRO</v>
      </c>
      <c r="Q20" t="str">
        <v>YURIMAR MARQUEZ MUÑOZ</v>
      </c>
      <c r="R20">
        <v>1045025746</v>
      </c>
      <c r="S20" t="str">
        <v>DIRECTO</v>
      </c>
      <c r="T20">
        <v>0.6875</v>
      </c>
      <c r="U20">
        <v>0.7291666666666666</v>
      </c>
      <c r="V20">
        <v>0.041666666666666664</v>
      </c>
      <c r="W20">
        <v>1</v>
      </c>
      <c r="X20">
        <f>NETWORKDAYS(K20,L20)</f>
        <v>6</v>
      </c>
      <c r="Y20" t="str">
        <f>IF(X20&lt;=2,"CUMPLE","NO CUMPLE")</f>
        <v>NO CUMPLE</v>
      </c>
    </row>
    <row r="21">
      <c r="A21" t="str">
        <v>ACOMPAÑAMIENTO</v>
      </c>
      <c r="B21" t="str">
        <v>ACOMPAÑAMIENTO</v>
      </c>
      <c r="C21" t="str">
        <v>CERRADO</v>
      </c>
      <c r="D21" t="str">
        <v>TIENDA</v>
      </c>
      <c r="E21" t="str">
        <v>ACOMPAÑAMIENTO</v>
      </c>
      <c r="F21" t="str">
        <v>ACOMPAÑAMIENTO</v>
      </c>
      <c r="G21" t="str">
        <v>ACOMPAÑAMIENTO</v>
      </c>
      <c r="H21" t="str">
        <v>Acompañamiento en tienda por mantenimiento de UPS de la tienda y validaciones de operatividad</v>
      </c>
      <c r="I21" t="str">
        <v>Acompañamiento en tienda por mantenimiento de UPS de la tienda y validaciones de operatividad</v>
      </c>
      <c r="J21" t="str">
        <v>Se realiza el acompañaimento de opearticvidad de tienda; no se encuentran alarmas; equipos en total funcionalidad</v>
      </c>
      <c r="K21">
        <v>45049</v>
      </c>
      <c r="L21">
        <v>45050</v>
      </c>
      <c r="M21" t="str">
        <f>TEXT(L21,"DDDDDDD")</f>
        <v>jueves</v>
      </c>
      <c r="N21" t="str">
        <v>J185 YOPAL</v>
      </c>
      <c r="O21" t="str">
        <v>YOPAL</v>
      </c>
      <c r="P21" t="str">
        <f>IF(ISBLANK(O21),"0",(VLOOKUP(O21,REGION,2,FALSE)))</f>
        <v>ORIENTE</v>
      </c>
      <c r="Q21" t="str">
        <v>PABLO ANDRES BALANTA GOMEZ</v>
      </c>
      <c r="R21">
        <f>IF(ISBLANK(Q21),"0", VLOOKUP(Q21,PERSONAL,2,FALSE))</f>
        <v>1111739227</v>
      </c>
      <c r="S21" t="str">
        <v>DIRECTO</v>
      </c>
      <c r="T21">
        <v>0.25</v>
      </c>
      <c r="U21">
        <v>0.3125</v>
      </c>
      <c r="V21">
        <f>IF(ISBLANK(T21 ),"0",U21-T21)</f>
        <v>0.0625</v>
      </c>
      <c r="W21">
        <v>1</v>
      </c>
      <c r="X21">
        <f>NETWORKDAYS(K21,L21)</f>
        <v>2</v>
      </c>
      <c r="Y21" t="str">
        <f>IF(X21&lt;=2,"CUMPLE","NO CUMPLE")</f>
        <v>CUMPLE</v>
      </c>
    </row>
    <row r="22" xml:space="preserve">
      <c r="A22">
        <v>13268661</v>
      </c>
      <c r="B22" t="str">
        <v>REQUEST</v>
      </c>
      <c r="C22" t="str">
        <v>CERRADO</v>
      </c>
      <c r="D22" t="str">
        <v>SISTEMAS</v>
      </c>
      <c r="E22" t="str">
        <v>PDA</v>
      </c>
      <c r="F22" t="str">
        <v>PDA</v>
      </c>
      <c r="G22" t="str">
        <v>HONEYWELL</v>
      </c>
      <c r="H22"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Descripcion:_x000d_
Buen dia_x000d_
Solicito de su ayuda para embalar los activos que se adjuntan estos activos deben de quedar empacados y rotulados y que seguridad los revise y firme el formato para traslados_x000d_
PDT/PDA ESTANDAR J047 GIRARDOT HONEYWELL EDA 51 20072B69AC_x000d_
TELEFONO IP J047 GIRARDOT CISCO CP-3905 FCH181387NP_x000d_
Mil gracias_x000d_
</v>
      </c>
      <c r="I22" t="str" xml:space="preserve">
        <v xml:space="preserve">Buen día_x000d_
Jefe me autorizas este ticket embalaje de activos para despacho al crc tienda J047_x000d_
Mil gracias</v>
      </c>
      <c r="J22" t="str">
        <v>SE REALIZA EMBALAJE Y ROTULADO DE TELÉFONO CISCO CP-3905 S.N FCH181387NP; EL CUAL SE DEJA EN OFICINA DE SISTEMAS. EL PDT HONEYWELL S.N 20072B69AC; NO FUE LOCALIZADO; SE REALIZA BUSQUEDA EN LA OFICINA Y LA TIENDA SIN RESULTADOS OPTIMOS. ADICIONALMENTE; SE REALIZA LEVANTAMIENTO DE ACTIVOS QUE SERÁN DADOS DE BAJA; SE EMPACAN Y SE ROTULAN. SE SELECCIONA CABLEADOS POR TIPO. LA OFICINA DE SISTEMAS QUEDA EN ORDEN Y CAJAS MARCADAS PARA SU RETIRO.</v>
      </c>
      <c r="K22">
        <v>45050</v>
      </c>
      <c r="L22">
        <v>45054</v>
      </c>
      <c r="M22" t="str">
        <f>TEXT(L22,"DDDDDDD")</f>
        <v>lunes</v>
      </c>
      <c r="N22" t="str">
        <v>J047 JUMBO GIRARDOT</v>
      </c>
      <c r="O22" t="str">
        <v>GIRARDOT</v>
      </c>
      <c r="P22" t="str">
        <f>IF(ISBLANK(O22),"0",(VLOOKUP(O22,REGION,2,FALSE)))</f>
        <v>OCCIDENTE</v>
      </c>
      <c r="Q22" t="str">
        <v>WILLIAM FERNANDO ALDANA NIÑO</v>
      </c>
      <c r="R22">
        <f>IF(ISBLANK(Q22),"0", VLOOKUP(Q22,PERSONAL,2,FALSE))</f>
        <v>80148398</v>
      </c>
      <c r="S22" t="str">
        <v>DIRECTO</v>
      </c>
      <c r="T22">
        <v>0.3333333333333333</v>
      </c>
      <c r="U22">
        <v>0.7708333333333334</v>
      </c>
      <c r="V22">
        <f>IF(ISBLANK(T22 ),"0",U22-T22)</f>
        <v>0.43750000000000006</v>
      </c>
      <c r="W22">
        <v>5</v>
      </c>
      <c r="X22">
        <f>NETWORKDAYS(K22,L22)</f>
        <v>3</v>
      </c>
      <c r="Y22" t="str">
        <f>IF(X22&lt;=2,"CUMPLE","NO CUMPLE")</f>
        <v>NO CUMPLE</v>
      </c>
    </row>
    <row r="23" xml:space="preserve">
      <c r="A23">
        <v>13263536</v>
      </c>
      <c r="B23" t="str">
        <v>INCIDENT</v>
      </c>
      <c r="C23" t="str">
        <v>CERRADO</v>
      </c>
      <c r="D23" t="str">
        <v>LINEAL DE CAJAS</v>
      </c>
      <c r="E23" t="str">
        <v>POS</v>
      </c>
      <c r="F23" t="str">
        <v>POS</v>
      </c>
      <c r="G23" t="str">
        <v>WINCOR</v>
      </c>
      <c r="H23"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METRO_x000d_
Servicio: Tiendas &amp; Centros de Distribucion_x000d_
Telefono: 3118214729_x000d_
Anexo: 3176435870_x000d_
Descripcion: Buen dia_x000d_
Solicito de su colaboracion con la pos # 6 se apago; hecho chispas; no volvio a encender ._x000d_
Muchas gracias !!_x000d_
</v>
      </c>
      <c r="I23" t="str" xml:space="preserve">
        <v xml:space="preserve">Buen Dia_x000d_
POS 6 no prende; validar fuente de poder; contamos con una fuente en la oficina de sistemas	  </v>
      </c>
      <c r="J23" t="str">
        <v>Se realizo la verificación de la POS y se revisa la fuente de poder; se miden los voltajes de entrada y salida. Se determina que la fuente de poder esta dañada. Se hace la búsqueda de una fuente buena en la oficina de sistemas. Se realiza el cambio de la fuente y el FAN frontal. Se inicia la POS y se observa que funciona correctamente. Se deja operativa la balanza.</v>
      </c>
      <c r="K23">
        <v>45050</v>
      </c>
      <c r="L23">
        <v>45054</v>
      </c>
      <c r="M23" t="str">
        <f>TEXT(L23,"DDDDDDD")</f>
        <v>lunes</v>
      </c>
      <c r="N23" t="str">
        <v>M074 METRO FACATATIVA</v>
      </c>
      <c r="O23" t="str">
        <v>FACATATIVA</v>
      </c>
      <c r="P23" t="str">
        <f>IF(ISBLANK(O23),"0",(VLOOKUP(O23,REGION,2,FALSE)))</f>
        <v>BOGOTA</v>
      </c>
      <c r="Q23" t="str">
        <v>ALEXANDER CASTILLO SOTELO</v>
      </c>
      <c r="R23">
        <f>IF(ISBLANK(Q23),"0", VLOOKUP(Q23,PERSONAL,2,FALSE))</f>
        <v>80216449</v>
      </c>
      <c r="S23" t="str">
        <v>ALIADO</v>
      </c>
      <c r="T23">
        <v>0.5</v>
      </c>
      <c r="U23">
        <v>0.5729166666666666</v>
      </c>
      <c r="V23">
        <f>IF(ISBLANK(T23 ),"0",U23-T23)</f>
        <v>0.07291666666666663</v>
      </c>
      <c r="W23">
        <v>1</v>
      </c>
      <c r="X23">
        <f>NETWORKDAYS(K23,L23)</f>
        <v>3</v>
      </c>
      <c r="Y23" t="str">
        <f>IF(X23&lt;=2,"CUMPLE","NO CUMPLE")</f>
        <v>NO CUMPLE</v>
      </c>
    </row>
    <row r="24" xml:space="preserve">
      <c r="A24">
        <v>13277299</v>
      </c>
      <c r="B24" t="str">
        <v>REQUEST</v>
      </c>
      <c r="C24" t="str">
        <v>CERRADO</v>
      </c>
      <c r="D24" t="str">
        <v>LINEAL DE CAJAS</v>
      </c>
      <c r="E24" t="str">
        <v>BALANZA</v>
      </c>
      <c r="F24" t="str">
        <v>COLGANTE</v>
      </c>
      <c r="G24" t="str">
        <v>METTLER</v>
      </c>
      <c r="H24"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METRO_x000d_
Servicio: Tiendas &amp; Centros de Distribucion_x000d_
Telefono: 3008173709_x000d_
Anexo: null_x000d_
Descripcion: Buenos dias se solicita revision de balanza colgante de carnes la cual esta presentando fallas en el teclado y no deja pesar; arroja error de operacion denegada al momento de colocar un producto._x000d_
_x000d_
anexo serial del equipo: s/n:co14270163_x000d_
Marca : Mettier Toledo_x000d_
</v>
      </c>
      <c r="I24" t="str">
        <v xml:space="preserve">Realizar revision de la Balanza de carnes con serial co14270163; presenta novedad con el teclado y esta presentando bloqueos          </v>
      </c>
      <c r="J24" t="str">
        <v>Se hace revisión de la balanza y funciona correctamente; sin embargo se hace un reset de fabrica para volver a configurarla nuevamente. Se pide que le configuren todos los parámetros y le hagan una full carga. Se hacen las pruebas de funcionamiento y salen correctas. Se deja operativa la balanza.</v>
      </c>
      <c r="K24">
        <v>45051</v>
      </c>
      <c r="L24">
        <v>45054</v>
      </c>
      <c r="M24" t="str">
        <f>TEXT(L24,"DDDDDDD")</f>
        <v>lunes</v>
      </c>
      <c r="N24" t="str">
        <v>M074 METRO FACATATIVA</v>
      </c>
      <c r="O24" t="str">
        <v>FACATATIVA</v>
      </c>
      <c r="P24" t="str">
        <f>IF(ISBLANK(O24),"0",(VLOOKUP(O24,REGION,2,FALSE)))</f>
        <v>BOGOTA</v>
      </c>
      <c r="Q24" t="str">
        <v>ALEXANDER CASTILLO SOTELO</v>
      </c>
      <c r="R24">
        <f>IF(ISBLANK(Q24),"0", VLOOKUP(Q24,PERSONAL,2,FALSE))</f>
        <v>80216449</v>
      </c>
      <c r="S24" t="str">
        <v>ALIADO</v>
      </c>
      <c r="T24">
        <v>0.5763888888888888</v>
      </c>
      <c r="U24">
        <v>0.6388888888888888</v>
      </c>
      <c r="V24">
        <f>IF(ISBLANK(T24 ),"0",U24-T24)</f>
        <v>0.0625</v>
      </c>
      <c r="W24">
        <v>1</v>
      </c>
      <c r="X24">
        <f>NETWORKDAYS(K24,L24)</f>
        <v>2</v>
      </c>
      <c r="Y24" t="str">
        <f>IF(X24&lt;=2,"CUMPLE","NO CUMPLE")</f>
        <v>CUMPLE</v>
      </c>
    </row>
    <row r="25" xml:space="preserve">
      <c r="A25">
        <v>13268713</v>
      </c>
      <c r="B25" t="str">
        <v>REQUEST</v>
      </c>
      <c r="C25" t="str">
        <v>CERRADO</v>
      </c>
      <c r="D25" t="str">
        <v>PISO DE VENTA</v>
      </c>
      <c r="E25" t="str">
        <v>VERIFICADOR</v>
      </c>
      <c r="F25" t="str">
        <v>VERIFICADOR</v>
      </c>
      <c r="G25" t="str">
        <v>NEWLAND</v>
      </c>
      <c r="H25" t="str" xml:space="preserve">
        <v xml:space="preserve">Datos usuario_x000d_
Nombre: Luz Edebi Bermeo Martinez_x000d_
Correo: LuzEdebi.BermeoMartinez@cencosud.com.co_x000d_
Usuario AD: LUBermeoM_x000d_
Pais: Colombia_x000d_
Ubicacion: J036 JUMBO POPAYAN CAMPANARIO_x000d_
Zona: Colombia Occidente_x000d_
Unidad de Negocio: JUMBO_x000d_
Servicio: null_x000d_
Telefono: 3207740340_x000d_
Anexo: 7203_x000d_
Descripcion: buenos dias solicito muy comedidamente el arreglo del verificador de precios que se encuentra ubicado en el area de textil permanente ya que lleva varias semanas sin funcionar.</v>
      </c>
      <c r="I25" t="str" xml:space="preserve">
        <v xml:space="preserve">_x000d_
Jefe su autorizacion para envio dle tecnico para configuracion d everificador de precios del area de textil de marca newland; se realiza reinicio con apoyo de personal de mantenimeinto pero al leer los articulos suena pero no sale nada en pantalla.</v>
      </c>
      <c r="J25" t="str">
        <v>Me encuentro en sitio y se me indica que el equipo a intervenir Es el verificador de precios de piso de ventas ubicado en la área de textil verifico el dispositivo y lo encontré desconectado al encender se observa que al pasar cualquier producto por el sensor laser este no genera ningún dato de precio o descripción se procede a verificar la configuración y versión de firmware y se determina que esta para actualización; se inicia la copia de informacion al medio microsd para después colocar en el dispositivo y se inicia el procedimiento del formateo y configuración del dispositivo se termina el proceso de configuración y se realiza pruebas con diferentes productos todo ok informo al compañero Harold y me retiro del sitio.</v>
      </c>
      <c r="K25">
        <v>45051</v>
      </c>
      <c r="L25">
        <v>45055</v>
      </c>
      <c r="M25" t="str">
        <f>TEXT(L25,"DDDDDDD")</f>
        <v>martes</v>
      </c>
      <c r="N25" t="str">
        <v>J036 JUMBO POPAYAN CAMPANARIO</v>
      </c>
      <c r="O25" t="str">
        <v>POPAYAN</v>
      </c>
      <c r="P25" t="str">
        <f>IF(ISBLANK(O25),"0",(VLOOKUP(O25,REGION,2,FALSE)))</f>
        <v>OCCIDENTE</v>
      </c>
      <c r="Q25" t="str">
        <v>DANIEL FERNANDO PAREDES ARTEAGA</v>
      </c>
      <c r="R25">
        <f>IF(ISBLANK(Q25),"0", VLOOKUP(Q25,PERSONAL,2,FALSE))</f>
        <v>10301691</v>
      </c>
      <c r="S25" t="str">
        <v>DIRECTO</v>
      </c>
      <c r="T25">
        <v>0.4375</v>
      </c>
      <c r="U25">
        <v>0.5416666666666666</v>
      </c>
      <c r="V25">
        <f>IF(ISBLANK(T25 ),"0",U25-T25)</f>
        <v>0.10416666666666663</v>
      </c>
      <c r="W25">
        <v>2</v>
      </c>
      <c r="X25">
        <f>NETWORKDAYS(K25,L25)</f>
        <v>3</v>
      </c>
      <c r="Y25" t="str">
        <f>IF(X25&lt;=2,"CUMPLE","NO CUMPLE")</f>
        <v>NO CUMPLE</v>
      </c>
    </row>
    <row r="26" xml:space="preserve">
      <c r="A26">
        <v>13276757</v>
      </c>
      <c r="B26" t="str">
        <v>INCIDENT</v>
      </c>
      <c r="C26" t="str">
        <v>CERRADO</v>
      </c>
      <c r="D26" t="str">
        <v>DIRECCION</v>
      </c>
      <c r="E26" t="str">
        <v>PDA</v>
      </c>
      <c r="F26" t="str">
        <v>PDA</v>
      </c>
      <c r="G26" t="str">
        <v>HONEYWELL</v>
      </c>
      <c r="H26"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METRO_x000d_
Servicio: Tiendas &amp; Centros de Distribucion_x000d_
Telefono: 3204881397_x000d_
Anexo: 7179401_x000d_
Descripcion: la aplicacion mi tienda no funciona y aparece un pantallazo que interrumpe lo que se esta trabajando. Desinstalar por favor_x000d_
Seccion de la tienda en donde se ubica la PDT o usuario: direccion</v>
      </c>
      <c r="I26" t="str" xml:space="preserve">
        <v xml:space="preserve">Buenos dias._x000d_
Jefe Miguel; por favor me colabora con la autorizacion de esta llamada para que el tecnico realice la validacion de la pdt; se solicita configurar esta pdt con el manual Eda51 2.2; el cual se adjunta en esta llamada. Gracias.</v>
      </c>
      <c r="J26" t="str">
        <v>Se llega a sitio y procedemos con las respectivas validaciones de ingresos. Ubicamos el usuario y la pdt. Realizamos el reset factory y procedemos con la configuración mediante los qr. Configuramos wlan; descargamos aplicaciones. Configuramos el mochasoft; configuramos applock; configuramos el Telnet y procedemos a realizar pruebas saliendo a satisfacción y asegurada la pdt. Se procede con el cierre del ticket quedando la pdt completamente operativa.</v>
      </c>
      <c r="K26">
        <v>45051</v>
      </c>
      <c r="L26">
        <v>45055</v>
      </c>
      <c r="M26" t="str">
        <f>TEXT(L26,"DDDDDDD")</f>
        <v>martes</v>
      </c>
      <c r="N26" t="str">
        <v>M179 METRO PITALITO</v>
      </c>
      <c r="O26" t="str">
        <v>PITALITO</v>
      </c>
      <c r="P26" t="str">
        <f>IF(ISBLANK(O26),"0",(VLOOKUP(O26,REGION,2,FALSE)))</f>
        <v>OCCIDENTE</v>
      </c>
      <c r="Q26" t="str">
        <v>EMERSON PALACIOS MARTINEZ</v>
      </c>
      <c r="R26">
        <f>IF(ISBLANK(Q26),"0", VLOOKUP(Q26,PERSONAL,2,FALSE))</f>
        <v>13723524</v>
      </c>
      <c r="S26" t="str">
        <v>ALIADO</v>
      </c>
      <c r="T26">
        <v>0.625</v>
      </c>
      <c r="U26">
        <v>0.6666666666666666</v>
      </c>
      <c r="V26">
        <f>IF(ISBLANK(T26 ),"0",U26-T26)</f>
        <v>0.04166666666666663</v>
      </c>
      <c r="W26">
        <v>1</v>
      </c>
      <c r="X26">
        <f>NETWORKDAYS(K26,L26)</f>
        <v>3</v>
      </c>
      <c r="Y26" t="str">
        <f>IF(X26&lt;=2,"CUMPLE","NO CUMPLE")</f>
        <v>NO CUMPLE</v>
      </c>
    </row>
    <row r="27" xml:space="preserve">
      <c r="A27">
        <v>13276935</v>
      </c>
      <c r="B27" t="str">
        <v>REQUEST</v>
      </c>
      <c r="C27" t="str">
        <v>CERRADO</v>
      </c>
      <c r="D27" t="str">
        <v>ELECTRO</v>
      </c>
      <c r="E27" t="str">
        <v>POS</v>
      </c>
      <c r="F27" t="str">
        <v>POS</v>
      </c>
      <c r="G27" t="str">
        <v>WINCOR</v>
      </c>
      <c r="H27" t="str" xml:space="preserve">
        <v xml:space="preserve">Nombre: Alvaro Andres Martinez Escorcia_x000d_
Correo: Alvaro.Martinez@cencosud.com.co_x000d_
Usuario AD: Aamescor_x000d_
Pais: Colombia_x000d_
Ubicacion: M040 METRO RIOHACHA_x000d_
Zona: Colombia Costa_x000d_
Unidad de Negocio: JUMBO_x000d_
Servicio: Sistemas_x000d_
Telefono: 56987306891_x000d_
Anexo: 599363_x000d_
Descripcion: Buen Dia_x000d_
Favor se solicita un Tecnico de isit para la instalacion de la fuente de poder de la POS de Electro en la tienda Metro Riohacha._x000d_
Saludes</v>
      </c>
      <c r="I27" t="str" xml:space="preserve">
        <v xml:space="preserve">Buen Dia_x000d_
Se Trasnfiere para su Gestion._x000d_
Saludes</v>
      </c>
      <c r="J27" t="str">
        <v>Se llega a sitio; se valida ingreso; se informa de la labor a realizar; nos ubican en el área de electro y nos dan el repuesto de la fuente nueva; luego se realiza desinstalación de la fuente con falla; luego se procede a instalar fuente nueva; se realiza prueba de encendido de la POS y se valida funcionamiento de la fuente y de la POS; se le indica procedimiento realizado y pruebas a la supervisora del área; se le entrega fuente averiada empacada; igualmente se le informa ala director de tienda sobre la labor realizada.</v>
      </c>
      <c r="K27">
        <v>45051</v>
      </c>
      <c r="L27">
        <v>45061</v>
      </c>
      <c r="M27" t="str">
        <f>TEXT(L27,"DDDDDDD")</f>
        <v>lunes</v>
      </c>
      <c r="N27" t="str">
        <v>M040 METRO RIOHACHA</v>
      </c>
      <c r="O27" t="str">
        <v>RIOHACHA</v>
      </c>
      <c r="P27" t="str">
        <f>IF(ISBLANK(O27),"0",(VLOOKUP(O27,REGION,2,FALSE)))</f>
        <v>COSTA</v>
      </c>
      <c r="Q27" t="str">
        <v>EDUAR ENRIQUE MARTELO SIERRA</v>
      </c>
      <c r="R27">
        <f>IF(ISBLANK(Q27),"0", VLOOKUP(Q27,PERSONAL,2,FALSE))</f>
        <v>1065631435</v>
      </c>
      <c r="S27" t="str">
        <v>DIRECTO</v>
      </c>
      <c r="T27">
        <v>0.4166666666666667</v>
      </c>
      <c r="U27">
        <v>0.5</v>
      </c>
      <c r="V27">
        <f>IF(ISBLANK(T27 ),"0",U27-T27)</f>
        <v>0.08333333333333331</v>
      </c>
      <c r="W27">
        <v>1</v>
      </c>
      <c r="X27">
        <f>NETWORKDAYS(K27,L27)</f>
        <v>7</v>
      </c>
      <c r="Y27" t="str">
        <f>IF(X27&lt;=2,"CUMPLE","NO CUMPLE")</f>
        <v>NO CUMPLE</v>
      </c>
    </row>
    <row r="28" xml:space="preserve">
      <c r="A28">
        <v>13276950</v>
      </c>
      <c r="B28" t="str">
        <v>REQUEST</v>
      </c>
      <c r="C28" t="str">
        <v>CERRADO</v>
      </c>
      <c r="D28" t="str">
        <v>ACOMPAÑAMIENTO</v>
      </c>
      <c r="E28" t="str">
        <v>ACOMPAÑAMIENTO</v>
      </c>
      <c r="F28" t="str">
        <v>ACOMPAÑAMIENTO</v>
      </c>
      <c r="G28" t="str">
        <v>ACOMPAÑAMIENTO</v>
      </c>
      <c r="H28"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JUMBO_x000d_
Servicio: Sistemas_x000d_
Telefono: 56987306891_x000d_
Anexo: 599363_x000d_
Descripcion: Buen Dia_x000d_
Se solicita Tecnico de isit para realizar una Visita Proactiva; en la tienda Metro Riohacha; esto con el fin de saber el estado de cada uno de los equipos de Sistemas;_x000d_
Saludes_x000d_
Indicar la ubicacion del computador en la tienda o sede: Metro Riohacha</v>
      </c>
      <c r="I28" t="str" xml:space="preserve">
        <v xml:space="preserve">Buen Dia_x000d_
Se trasnfiere para su gestion._x000d_
Saludes</v>
      </c>
      <c r="J28" t="str">
        <v>Se llega a sitio se realiza una inspección por cada área y nos entrevistamos con el jefe de cada área; en el área de carnes nos reporta que una balanza de mesa que se va ubicar en el punto de pescadería; cada vez que pesa le dice producto no encontrado; en el área de lineal de caja todo es operativo sin novedad; en el área de electro se realiza cambio de fuente a la POS; del resto todo operativo; en el área de sistemas todo esta operativo; en el área de panadería esta todo operativo y en el área de platos y preparados todo se encuentra operativo; eso nos indica cada supervisor de área; se le informa de la novedad al técnico encargado de la tienda; igualmente se le da un informe detallado de la labor realizada y las novedades encontradas al Director de la tienda y se firma acta de visita proactiva.</v>
      </c>
      <c r="K28">
        <v>45051</v>
      </c>
      <c r="L28">
        <v>45061</v>
      </c>
      <c r="M28" t="str">
        <f>TEXT(L28,"DDDDDDD")</f>
        <v>lunes</v>
      </c>
      <c r="N28" t="str">
        <v>M040 METRO RIOHACHA</v>
      </c>
      <c r="O28" t="str">
        <v>RIOHACHA</v>
      </c>
      <c r="P28" t="str">
        <f>IF(ISBLANK(O28),"0",(VLOOKUP(O28,REGION,2,FALSE)))</f>
        <v>COSTA</v>
      </c>
      <c r="Q28" t="str">
        <v>EDUAR ENRIQUE MARTELO SIERRA</v>
      </c>
      <c r="R28">
        <f>IF(ISBLANK(Q28),"0", VLOOKUP(Q28,PERSONAL,2,FALSE))</f>
        <v>1065631435</v>
      </c>
      <c r="S28" t="str">
        <v>DIRECTO</v>
      </c>
      <c r="T28">
        <v>0.5</v>
      </c>
      <c r="U28">
        <v>0.5833333333333334</v>
      </c>
      <c r="V28">
        <f>IF(ISBLANK(T28 ),"0",U28-T28)</f>
        <v>0.08333333333333337</v>
      </c>
      <c r="W28">
        <v>1</v>
      </c>
      <c r="X28">
        <f>NETWORKDAYS(K28,L28)</f>
        <v>7</v>
      </c>
      <c r="Y28" t="str">
        <f>IF(X28&lt;=2,"CUMPLE","NO CUMPLE")</f>
        <v>NO CUMPLE</v>
      </c>
    </row>
    <row r="29" xml:space="preserve">
      <c r="A29">
        <v>13281803</v>
      </c>
      <c r="B29" t="str">
        <v>INCIDENT</v>
      </c>
      <c r="C29" t="str">
        <v>CERRADO</v>
      </c>
      <c r="D29" t="str">
        <v>CARNES</v>
      </c>
      <c r="E29" t="str">
        <v>BALANZA</v>
      </c>
      <c r="F29" t="str">
        <v>COLGANTE</v>
      </c>
      <c r="G29" t="str">
        <v>METTLER</v>
      </c>
      <c r="H29" t="str" xml:space="preserve">
        <v xml:space="preserve">Datos usuario_x000d_
Nombre: Yolima Duran Ortiz_x000d_
Correo: Yolima.Duran@cencosud.com.co_x000d_
Usuario AD: YDuranO_x000d_
Pais: Colombia_x000d_
Ubicacion: J126 JUMBO SAN SILVESTRE_x000d_
Zona: Colombia Oriente_x000d_
Unidad de Negocio: JUMBO_x000d_
Servicio: Tiendas &amp; Centros de Distribucion_x000d_
Telefono: 3108010668_x000d_
Anexo: null_x000d_
Descripcion: solicito de su colaboracion realizando mantenimiento en balanzas colgantes de carnes ya que tenemos problemas con los codigos de barras del producto no salen completos y el papel no rueda con facilidad._x000d_
Indica la ubicacion de tu balanza en la tienda: carnes</v>
      </c>
      <c r="I29" t="str" xml:space="preserve">
        <v xml:space="preserve">Buenas tardes._x000d_
Solicito apoyo con el siguinte caso contactar a jefe de seccion yolima._x000d_
Gracias.</v>
      </c>
      <c r="J29" t="str" xml:space="preserve">
        <v xml:space="preserve">_x000d_
La balanza tiene un daño en el cabezal y por ende está imprimiendo con una línea blanca en la mitad; se realizó mantenimiento preventivo (limpieza) y se nota en el esmalte como si le hubiesen pasado algún objeto punzante y por ende se ve rayado</v>
      </c>
      <c r="K29">
        <v>45054</v>
      </c>
      <c r="L29">
        <v>45055</v>
      </c>
      <c r="M29" t="str">
        <f>TEXT(L29,"DDDDDDD")</f>
        <v>martes</v>
      </c>
      <c r="N29" t="str">
        <v>J126 JUMBO SAN SILVESTRE</v>
      </c>
      <c r="O29" t="str">
        <v>BARRANCABERMEJA</v>
      </c>
      <c r="P29" t="str">
        <f>IF(ISBLANK(O29),"0",(VLOOKUP(O29,REGION,2,FALSE)))</f>
        <v>ORIENTE</v>
      </c>
      <c r="Q29" t="str">
        <v>LUIS CARLOS ROJAS ACOSTA</v>
      </c>
      <c r="R29">
        <f>IF(ISBLANK(Q29),"0", VLOOKUP(Q29,PERSONAL,2,FALSE))</f>
        <v>1096188137</v>
      </c>
      <c r="S29" t="str">
        <v>DIRECTO</v>
      </c>
      <c r="T29">
        <v>0.3333333333333333</v>
      </c>
      <c r="U29">
        <v>0.4166666666666667</v>
      </c>
      <c r="V29">
        <f>IF(ISBLANK(T29 ),"0",U29-T29)</f>
        <v>0.08333333333333337</v>
      </c>
      <c r="W29">
        <v>1</v>
      </c>
      <c r="X29">
        <f>NETWORKDAYS(K29,L29)</f>
        <v>2</v>
      </c>
      <c r="Y29" t="str">
        <f>IF(X29&lt;=2,"CUMPLE","NO CUMPLE")</f>
        <v>CUMPLE</v>
      </c>
    </row>
    <row r="30" xml:space="preserve">
      <c r="A30">
        <v>13283288</v>
      </c>
      <c r="B30" t="str">
        <v>REQUEST</v>
      </c>
      <c r="C30" t="str">
        <v>CERRADO</v>
      </c>
      <c r="D30" t="str">
        <v>LINEAL DE CAJAS</v>
      </c>
      <c r="E30" t="str">
        <v>BALANZA</v>
      </c>
      <c r="F30" t="str">
        <v>COLGANTE</v>
      </c>
      <c r="G30" t="str">
        <v>METTLER</v>
      </c>
      <c r="H30" t="str" xml:space="preserve">
        <v xml:space="preserve">Datos usuario_x000d_
Nombre: Fabian Barrero Arias_x000d_
Correo: Fabian.BarreroArias@cencosud.com.co_x000d_
Usuario AD: FBarrero_x000d_
Pais: Colombia_x000d_
Ubicacion: M074 METRO FACATATIVA_x000d_
Zona: Colombia Bogota_x000d_
Unidad de Negocio: METRO_x000d_
Servicio: Tiendas &amp; Centros de Distribucion_x000d_
Telefono: 3187330718_x000d_
Anexo: 3212287021_x000d_
Descripcion: Balanza de seccion pescaderia; presenta des configuracion en impresion papel_x000d_
Area donde su ubica la balanza: Pescaderia_x000d_
</v>
      </c>
      <c r="I30" t="str">
        <v xml:space="preserve">Realizar ajuste de los sensores y calibracion de tolerancia POS; restaurar la balanza de Fabrica y volver a configurarla </v>
      </c>
      <c r="J30" t="str">
        <v xml:space="preserve">Se valida que la impresión de la etiqueta esta muy abajo y se corta el código de barras; Se procede con hacer la configuración correcta y se deja operativa la balanza.	  </v>
      </c>
      <c r="K30">
        <v>45054</v>
      </c>
      <c r="L30">
        <v>45055</v>
      </c>
      <c r="M30" t="str">
        <f>TEXT(L30,"DDDDDDD")</f>
        <v>martes</v>
      </c>
      <c r="N30" t="str">
        <v>M074 METRO FACATATIVA</v>
      </c>
      <c r="O30" t="str">
        <v>FACATATIVA</v>
      </c>
      <c r="P30" t="str">
        <f>IF(ISBLANK(O30),"0",(VLOOKUP(O30,REGION,2,FALSE)))</f>
        <v>BOGOTA</v>
      </c>
      <c r="Q30" t="str">
        <v>ALEXANDER CASTILLO SOTELO</v>
      </c>
      <c r="R30">
        <f>IF(ISBLANK(Q30),"0", VLOOKUP(Q30,PERSONAL,2,FALSE))</f>
        <v>80216449</v>
      </c>
      <c r="S30" t="str">
        <v>ALIADO</v>
      </c>
      <c r="T30">
        <v>0.65625</v>
      </c>
      <c r="U30">
        <v>0.6875</v>
      </c>
      <c r="V30">
        <f>IF(ISBLANK(T30 ),"0",U30-T30)</f>
        <v>0.03125</v>
      </c>
      <c r="W30">
        <v>1</v>
      </c>
      <c r="X30">
        <f>NETWORKDAYS(K30,L30)</f>
        <v>2</v>
      </c>
      <c r="Y30" t="str">
        <f>IF(X30&lt;=2,"CUMPLE","NO CUMPLE")</f>
        <v>CUMPLE</v>
      </c>
    </row>
    <row r="31" xml:space="preserve">
      <c r="A31">
        <v>13268734</v>
      </c>
      <c r="B31" t="str">
        <v>REQUEST</v>
      </c>
      <c r="C31" t="str">
        <v>CERRADO</v>
      </c>
      <c r="D31" t="str">
        <v>LINEAL DE CAJAS</v>
      </c>
      <c r="E31" t="str">
        <v>POS</v>
      </c>
      <c r="F31" t="str">
        <v>POS</v>
      </c>
      <c r="G31" t="str">
        <v>WINCOR</v>
      </c>
      <c r="H31"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el teclado de la caja 16 esta dañado la llave molesta para poder anular o cualquier transacion no deja con la llave tienda 45 caja 16_x000d_
Numero de inventario si se tiene: tienda 45 caja 16_x000d_
Numero de caja: caja 16</v>
      </c>
      <c r="I31" t="str" xml:space="preserve">
        <v xml:space="preserve">_x000d_
Se realiza la validacion del teclado y encontramos que el cable del mismo se encuentra partido._x000d_
Se realiza el SGP 17670 para la siguiente POS._x000d_
Tienda: J045 Jumbo Av del Ferrocarril_x000d_
Marca: Wincor_x000d_
Modelo: Beetle-m_x000d_
Serial: 6498616582_x000d_
Parte requerida: CABLE TECLADO MINI-DIN 3.0M 6POS. M/M</v>
      </c>
      <c r="J31" t="str">
        <v>SE REALIZA VALIDACION DE LA CAJA N°16 REPORTAN PROBLEMAS CON EL TECLADO Y CON FALLO DE RED. LA CAJA SE ENCUENTRA FUERA DE SERVICIO POR PARTE DEL  SUPERVISOR DE CAJA DEBIDO A PROBLEMAS CON LA RED REFERENTE A ERROR DE CONEXION DE LOS DATAFONOS. SE VALIDA ESCALANDO AL PERSONAL DE COMUNICACIONES. DONDE INFORMAN QUE EL MICROSENS REPONDE A PING DE CONEXION; PERO LOS DATAFONOS NO PRESENTAN CONECTIVIDAD. EL PERSONAL DE COMUNICACIONES INFORMA QUE PUEDE SER PROBLEMAS DE LOS CABLES QUE DE LOS DATAFONOS QUE DEBEN SER VALIDADOS POR EL PROVEEDOR DE LOS MISMOS. SE LE INFORMA AL SUPERVISOR DE CAJA SOLICITAR VISITA DEL PROVEEDOR DE LOS DATAFONOS Y QUE CUANDO ESTEN EN LA TIENDA REALIZAR EL LLAMADO AL PERSONAL DE COMUNICACIONES PARA TRABAJAR DE FORMA CONJUNTA Y SOLUCIONAR EL PROBLEMA. NOTA LA CJA SE ENCUENTRA FUERA DE SERVICIO POR EL ERROR DE RED DE LOS DATAFONOS. EQUIPO QUEDA PENDIENTE POR VALIDACION FINAL Y PRUEBAS EN GENRAL DE LA POS (SE ACONSEJA EL ENVIO DE UN TECLADO Y CABLE LARGO DE TECLADO PARA LA CAJA 16 YA QUE NO HAY EN EL AREA DE SISTEMAS).</v>
      </c>
      <c r="K31">
        <v>45054</v>
      </c>
      <c r="L31">
        <v>45055</v>
      </c>
      <c r="M31" t="str">
        <f>TEXT(L31,"DDDDDDD")</f>
        <v>martes</v>
      </c>
      <c r="N31" t="str">
        <v>J045 JUMBO AV.DEL FERROCARRIL SANTA MARTA</v>
      </c>
      <c r="O31" t="str">
        <v>SANTA MARTA</v>
      </c>
      <c r="P31" t="str">
        <f>IF(ISBLANK(O31),"0",(VLOOKUP(O31,REGION,2,FALSE)))</f>
        <v>COSTA</v>
      </c>
      <c r="Q31" t="str">
        <v>ENRIQUE RAFAEL PONZON ORTEGA</v>
      </c>
      <c r="R31">
        <f>IF(ISBLANK(Q31),"0", VLOOKUP(Q31,PERSONAL,2,FALSE))</f>
        <v>1082888515</v>
      </c>
      <c r="S31" t="str">
        <v>DIRECTO</v>
      </c>
      <c r="T31">
        <v>0.4236111111111111</v>
      </c>
      <c r="U31">
        <v>0.4444444444444444</v>
      </c>
      <c r="V31">
        <f>IF(ISBLANK(T31 ),"0",U31-T31)</f>
        <v>0.020833333333333315</v>
      </c>
      <c r="W31">
        <v>1</v>
      </c>
      <c r="X31">
        <f>NETWORKDAYS(K31,L31)</f>
        <v>2</v>
      </c>
      <c r="Y31" t="str">
        <f>IF(X31&lt;=2,"CUMPLE","NO CUMPLE")</f>
        <v>CUMPLE</v>
      </c>
    </row>
    <row r="32" xml:space="preserve">
      <c r="A32">
        <v>13272129</v>
      </c>
      <c r="B32" t="str">
        <v>INCIDENT</v>
      </c>
      <c r="C32" t="str">
        <v>CERRADO</v>
      </c>
      <c r="D32" t="str">
        <v>LINEAL DE CAJAS</v>
      </c>
      <c r="E32" t="str">
        <v>POS</v>
      </c>
      <c r="F32" t="str">
        <v>POS</v>
      </c>
      <c r="G32" t="str">
        <v>WINCOR</v>
      </c>
      <c r="H32" t="str" xml:space="preserve">
        <v xml:space="preserve">Datos usuario_x000d_
Nombre: Sandra Ines Aguado Hernandez_x000d_
Correo: sandraines.aguado@cencosud.com.co_x000d_
Usuario AD: Siaherna_x000d_
Pais: Colombia_x000d_
Ubicacion: J045 JUMBO AV.DEL FERROCARRIL SANTA MARTA_x000d_
Zona: Colombia Costa_x000d_
Unidad de Negocio: JUMBO_x000d_
Servicio: Administracion Central_x000d_
Telefono: 3017498770_x000d_
Anexo: 3017498770_x000d_
Descripcion: BUENAS TARDES POR FAVOR ME COLABORAN CON LA GAVETA DE LA POS 14 QUE NO ABRE NI CON LA LLAVE DE SUPERVISOR DE LA TIENDA JUMBO J045 TIENDA AVENIDA DEL FERROCARRIL_x000d_
Numero de inventario si se tiene: POS 14 TIENDA J045_x000d_
Numero de caja: 14</v>
      </c>
      <c r="I32" t="str" xml:space="preserve">
        <v xml:space="preserve">Datos usuario_x000d_
Nombre: Sandra Ines Aguado Hernandez_x000d_
Correo: sandraines.aguado@cencosud.com.co_x000d_
Usuario AD: Siaherna_x000d_
Pais: Colombia_x000d_
Ubicacion: J045 JUMBO AV.DEL FERROCARRIL SANTA MARTA_x000d_
Zona: Colombia Costa_x000d_
Unidad de Negocio: JUMBO_x000d_
Servicio: Administracion Central_x000d_
Telefono: 3017498770_x000d_
Anexo: 3017498770_x000d_
Descripcion: BUENAS TARDES POR FAVOR ME COLABORAN CON LA GAVETA DE LA POS 14 QUE NO ABRE NI CON LA LLAVE DE SUPERVISOR DE LA TIENDA JUMBO J045 TIENDA AVENIDA DEL FERROCARRIL_x000d_
Numero de inventario si se tiene: POS 14 TIENDA J045_x000d_
Numero de caja: 14</v>
      </c>
      <c r="J32" t="str">
        <v>SE REALIZA VALIDACION DE LA CAJA N°14 REPORTAN PROBLEMAS CON EL CAJON MONEDERO; SE PROCEDE A REALIZAR CAMBIO DE CAJON MONEDERO; SE EJECUTA LA INSTALACION DEL EQUIPO SE VALIDA CONEXIONES Y SE REALIZA PRUEBAS POR PARTE DEL SUPERVISOR DE CAJAS A SATISFACCION; EL EQUIPO QUEDA OPERATIVO Y FUNCIONAL.</v>
      </c>
      <c r="K32">
        <v>45054</v>
      </c>
      <c r="L32">
        <v>45055</v>
      </c>
      <c r="M32" t="str">
        <f>TEXT(L32,"DDDDDDD")</f>
        <v>martes</v>
      </c>
      <c r="N32" t="str">
        <v>J045 JUMBO AV.DEL FERROCARRIL SANTA MARTA</v>
      </c>
      <c r="O32" t="str">
        <v>SANTA MARTA</v>
      </c>
      <c r="P32" t="str">
        <f>IF(ISBLANK(O32),"0",(VLOOKUP(O32,REGION,2,FALSE)))</f>
        <v>COSTA</v>
      </c>
      <c r="Q32" t="str">
        <v>ENRIQUE RAFAEL PONZON ORTEGA</v>
      </c>
      <c r="R32">
        <f>IF(ISBLANK(Q32),"0", VLOOKUP(Q32,PERSONAL,2,FALSE))</f>
        <v>1082888515</v>
      </c>
      <c r="S32" t="str">
        <v>DIRECTO</v>
      </c>
      <c r="T32">
        <v>0.3819444444444444</v>
      </c>
      <c r="U32">
        <v>0.40625</v>
      </c>
      <c r="V32">
        <f>IF(ISBLANK(T32 ),"0",U32-T32)</f>
        <v>0.02430555555555558</v>
      </c>
      <c r="W32">
        <v>1</v>
      </c>
      <c r="X32">
        <f>NETWORKDAYS(K32,L32)</f>
        <v>2</v>
      </c>
      <c r="Y32" t="str">
        <f>IF(X32&lt;=2,"CUMPLE","NO CUMPLE")</f>
        <v>CUMPLE</v>
      </c>
    </row>
    <row r="33" xml:space="preserve">
      <c r="A33">
        <v>13268709</v>
      </c>
      <c r="B33" t="str">
        <v>INCIDENT</v>
      </c>
      <c r="C33" t="str">
        <v>CERRADO</v>
      </c>
      <c r="D33" t="str">
        <v>LINEAL DE CAJAS</v>
      </c>
      <c r="E33" t="str">
        <v>POS</v>
      </c>
      <c r="F33" t="str">
        <v>POS</v>
      </c>
      <c r="G33" t="str">
        <v>WINCOR</v>
      </c>
      <c r="H33"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se debe verificar la balanza de la caja 17 esta pesando de mas_x000d_
Numero de inventario: tienda 45 caja 17</v>
      </c>
      <c r="I33"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se debe verificar la balanza de la caja 17 esta pesando de mas_x000d_
Numero de inventario: tienda 45 caja 17</v>
      </c>
      <c r="J33" t="str">
        <v>SE REALIZA VALIDACION DE LA CAJA N°17 REPORTAN PROBLEMAS CON EL ESCANER-BALANZA. SE PROCEDE A VALIDAR EL EQUIPO TIPO ESCANER; SE REALIZA REINICIO DEL DISPOSITIVO . SE PROCEDE A VALIDAR CON EL JEFE DE SERVICIO QUIEN REALIZA PRUEBAS DE FUNCIONALIDAD Y PESO A SATISFACCION SE DEJA EQUIPO OPERATIVO.</v>
      </c>
      <c r="K33">
        <v>45054</v>
      </c>
      <c r="L33">
        <v>45055</v>
      </c>
      <c r="M33" t="str">
        <f>TEXT(L33,"DDDDDDD")</f>
        <v>martes</v>
      </c>
      <c r="N33" t="str">
        <v>J045 JUMBO AV.DEL FERROCARRIL SANTA MARTA</v>
      </c>
      <c r="O33" t="str">
        <v>SANTA MARTA</v>
      </c>
      <c r="P33" t="str">
        <f>IF(ISBLANK(O33),"0",(VLOOKUP(O33,REGION,2,FALSE)))</f>
        <v>COSTA</v>
      </c>
      <c r="Q33" t="str">
        <v>ENRIQUE RAFAEL PONZON ORTEGA</v>
      </c>
      <c r="R33">
        <f>IF(ISBLANK(Q33),"0", VLOOKUP(Q33,PERSONAL,2,FALSE))</f>
        <v>1082888515</v>
      </c>
      <c r="S33" t="str">
        <v>DIRECTO</v>
      </c>
      <c r="T33">
        <v>0.3333333333333333</v>
      </c>
      <c r="U33">
        <v>0.3541666666666667</v>
      </c>
      <c r="V33">
        <f>IF(ISBLANK(T33 ),"0",U33-T33)</f>
        <v>0.02083333333333337</v>
      </c>
      <c r="W33">
        <v>1</v>
      </c>
      <c r="X33">
        <f>NETWORKDAYS(K33,L33)</f>
        <v>2</v>
      </c>
      <c r="Y33" t="str">
        <f>IF(X33&lt;=2,"CUMPLE","NO CUMPLE")</f>
        <v>CUMPLE</v>
      </c>
    </row>
    <row r="34" xml:space="preserve">
      <c r="A34">
        <v>13268721</v>
      </c>
      <c r="B34" t="str">
        <v>INCIDENT</v>
      </c>
      <c r="C34" t="str">
        <v>CERRADO</v>
      </c>
      <c r="D34" t="str">
        <v>LINEAL DE CAJAS</v>
      </c>
      <c r="E34" t="str">
        <v>POS</v>
      </c>
      <c r="F34" t="str">
        <v>POS</v>
      </c>
      <c r="G34" t="str">
        <v>WINCOR</v>
      </c>
      <c r="H34"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la gabeta de la caja 18 no cierra y el teclado esta bloqueado tienda 45 caja 18_x000d_
Numero de inventario si se tiene: tienda 45 caja 18_x000d_
Numero de caja: caja 18</v>
      </c>
      <c r="I34"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la gabeta de la caja 18 no cierra y el teclado esta bloqueado tienda 45 caja 18_x000d_
Numero de inventario si se tiene: tienda 45 caja 18_x000d_
Numero de caja: caja 18</v>
      </c>
      <c r="J34" t="str">
        <v>SE REALIZA VALIDACION DE LA CAJA N°18 REPORTAN PROBLEMAS CON LA GAVETA DEL CAJON MONEDERO; SE AUTORIZA A LEALIZAR CAMBIO DE GAVETA DEL CAJON; SE VALIDA Y SE REALIZA AJUSTA DEL TECLADO. SE PROCEDE CON LAS PREUBAS CON EL SUPERVISOR DE CAJAS ASATISFACCION EQUIPO SE DEJA OPERATIVO.</v>
      </c>
      <c r="K34">
        <v>45054</v>
      </c>
      <c r="L34">
        <v>45055</v>
      </c>
      <c r="M34" t="str">
        <f>TEXT(L34,"DDDDDDD")</f>
        <v>martes</v>
      </c>
      <c r="N34" t="str">
        <v>J045 JUMBO AV.DEL FERROCARRIL SANTA MARTA</v>
      </c>
      <c r="O34" t="str">
        <v>SANTA MARTA</v>
      </c>
      <c r="P34" t="str">
        <f>IF(ISBLANK(O34),"0",(VLOOKUP(O34,REGION,2,FALSE)))</f>
        <v>COSTA</v>
      </c>
      <c r="Q34" t="str">
        <v>ENRIQUE RAFAEL PONZON ORTEGA</v>
      </c>
      <c r="R34">
        <f>IF(ISBLANK(Q34),"0", VLOOKUP(Q34,PERSONAL,2,FALSE))</f>
        <v>1082888515</v>
      </c>
      <c r="S34" t="str">
        <v>DIRECTO</v>
      </c>
      <c r="T34">
        <v>0.3541666666666667</v>
      </c>
      <c r="U34">
        <v>0.375</v>
      </c>
      <c r="V34">
        <f>IF(ISBLANK(T34 ),"0",U34-T34)</f>
        <v>0.020833333333333315</v>
      </c>
      <c r="W34">
        <v>1</v>
      </c>
      <c r="X34">
        <f>NETWORKDAYS(K34,L34)</f>
        <v>2</v>
      </c>
      <c r="Y34" t="str">
        <f>IF(X34&lt;=2,"CUMPLE","NO CUMPLE")</f>
        <v>CUMPLE</v>
      </c>
    </row>
    <row r="35" xml:space="preserve">
      <c r="A35">
        <v>13281817</v>
      </c>
      <c r="B35" t="str">
        <v>INCIDENT</v>
      </c>
      <c r="C35" t="str">
        <v>CERRADO</v>
      </c>
      <c r="D35" t="str">
        <v>PESCADERIA</v>
      </c>
      <c r="E35" t="str">
        <v>BALANZA</v>
      </c>
      <c r="F35" t="str">
        <v>COLGANTE</v>
      </c>
      <c r="G35" t="str">
        <v>METTLER</v>
      </c>
      <c r="H35" t="str" xml:space="preserve">
        <v xml:space="preserve">Datos usuario_x000d_
Nombre: Yolima Duran Ortiz_x000d_
Correo: Yolima.Duran@cencosud.com.co_x000d_
Usuario AD: YDuranO_x000d_
Pais: Colombia_x000d_
Ubicacion: J126 JUMBO SAN SILVESTRE_x000d_
Zona: Colombia Oriente_x000d_
Unidad de Negocio: JUMBO_x000d_
Servicio: Tiendas &amp; Centros de Distribucion_x000d_
Telefono: 3108010668_x000d_
Anexo: null_x000d_
Descripcion: solicito de su colaboracion con un mantenimiento en la balanza de pescaderia ya que esta en algunos momentos tiene problemas en sacar la etiqueta._x000d_
Indica la ubicacion de tu balanza en la tienda: pescaderia</v>
      </c>
      <c r="I35" t="str" xml:space="preserve">
        <v xml:space="preserve">_x000d_
Buenas tardes._x000d_
Solicito apoyo con el siguinte caso contactar a jefe de seccion yolima._x000d_
Gracias.</v>
      </c>
      <c r="J35" t="str">
        <v>SE HACE REVISION DE BALANZA DE PESCADERIA CON NOVEDAD DE QUE LA ETIQUETA ESTA SALIENDO TORCIDA Y POR ENDE EL CÓDIGO DE BARRAS NO IMPRIME COMPLETO Y NO SE PUEDE LEER EN NINGUNA CAJA; SE CALIBRA SENSOR DE PAPEL Y SE PIDE A PERSONAL DE SOPORTE VOLVER A CARGAR LA CONFIGURACION DE ETIQUETA; SE LOGRA ENDEREZAR Y POSTERIORMENTE REALIZAR PRUEBAS DE IMPRESIÓN Y VALIDACION EN CAJAS; EL CODIGO LEE CORRECTAMENTE; SE INFORMA A LA COLABORADORA EN TURNO LA BALANZA QUEDA OPERATIVA Y FUNCIONANDO CORRECTAMENTE.</v>
      </c>
      <c r="K35">
        <v>45054</v>
      </c>
      <c r="L35">
        <v>45057</v>
      </c>
      <c r="M35" t="str">
        <f>TEXT(L35,"DDDDDDD")</f>
        <v>jueves</v>
      </c>
      <c r="N35" t="str">
        <v>J126 JUMBO SAN SILVESTRE</v>
      </c>
      <c r="O35" t="str">
        <v>BARRANCABERMEJA</v>
      </c>
      <c r="P35" t="str">
        <f>IF(ISBLANK(O35),"0",(VLOOKUP(O35,REGION,2,FALSE)))</f>
        <v>ORIENTE</v>
      </c>
      <c r="Q35" t="str">
        <v>LUIS CARLOS ROJAS ACOSTA</v>
      </c>
      <c r="R35">
        <f>IF(ISBLANK(Q35),"0", VLOOKUP(Q35,PERSONAL,2,FALSE))</f>
        <v>1096188137</v>
      </c>
      <c r="S35" t="str">
        <v>DIRECTO</v>
      </c>
      <c r="T35">
        <v>0.3333333333333333</v>
      </c>
      <c r="U35">
        <v>0.3958333333333333</v>
      </c>
      <c r="V35">
        <f>IF(ISBLANK(T35 ),"0",U35-T35)</f>
        <v>0.0625</v>
      </c>
      <c r="W35">
        <v>1</v>
      </c>
      <c r="X35">
        <f>NETWORKDAYS(K35,L35)</f>
        <v>4</v>
      </c>
      <c r="Y35" t="str">
        <f>IF(X35&lt;=2,"CUMPLE","NO CUMPLE")</f>
        <v>NO CUMPLE</v>
      </c>
    </row>
    <row r="36" xml:space="preserve">
      <c r="A36">
        <v>13284863</v>
      </c>
      <c r="B36" t="str">
        <v>REQUEST</v>
      </c>
      <c r="C36" t="str">
        <v>CERRADO</v>
      </c>
      <c r="D36" t="str">
        <v>LINEAL DE CAJAS</v>
      </c>
      <c r="E36" t="str">
        <v>POS</v>
      </c>
      <c r="F36" t="str">
        <v>POS</v>
      </c>
      <c r="G36" t="str">
        <v>WINCOR</v>
      </c>
      <c r="H36" t="str" xml:space="preserve">
        <v xml:space="preserve">Datos usuario_x000d_
Nombre: Jorge Ivan Berdugo Abuabara_x000d_
Correo: JorgeIvan.BerdugoAbuabara@cencosud.com.co_x000d_
Usuario AD: Jibabuab_x000d_
Pais: Colombia_x000d_
Ubicacion: J045 JUMBO AV.DEL FERROCARRIL SANTA MARTA_x000d_
Zona: Colombia Costa_x000d_
Unidad de Negocio: JUMBO_x000d_
Servicio: Tiendas &amp; Centros de Distribucion_x000d_
Telefono: 3017891404_x000d_
Anexo: null_x000d_
Descripcion: Buenos dias._x000d_
por favor nos ayudan para realizar cambio de cable de teclado de la POS 11; ya que es muy corto y esta molestando en medio de una transaccion._x000d_
Agradeciendoles su colaboracion._x000d_
_x000d_
Atentamente;_x000d_
_x000d_
Jorge Berdugo_x000d_
Coordinador cajas_x000d_
Jumbo Santa Marta_x000d_
</v>
      </c>
      <c r="I36" t="str" xml:space="preserve">
        <v xml:space="preserve">Datos usuario_x000d_
Nombre: Jorge Ivan Berdugo Abuabara_x000d_
Correo: JorgeIvan.BerdugoAbuabara@cencosud.com.co_x000d_
Usuario AD: Jibabuab_x000d_
Pais: Colombia_x000d_
Ubicacion: J045 JUMBO AV.DEL FERROCARRIL SANTA MARTA_x000d_
Zona: Colombia Costa_x000d_
Unidad de Negocio: JUMBO_x000d_
Servicio: Tiendas &amp; Centros de Distribucion_x000d_
Telefono: 3017891404_x000d_
Anexo: null_x000d_
Descripcion: Buenos dias._x000d_
por favor nos ayudan para realizar cambio de cable de teclado de la POS 11; ya que es muy corto y esta molestando en medio de una transaccion._x000d_
Agradeciendoles su colaboracion._x000d_
_x000d_
Atentamente;_x000d_
_x000d_
Jorge Berdugo_x000d_
Coordinador cajas_x000d_
Jumbo Santa Marta_x000d_
</v>
      </c>
      <c r="J36" t="str">
        <v>SE REALIZA VALIDACION DE LA CAJA N°11 REPORTAN PROBLEMAS CON EL CABLE DEL TECLADO DE LA POS; SE ENCUENTRA MUY TENSIONADO. SE PROCEDE CON LA INSTALACION DE UN NUEVO CABLE PARA VALIDAR QUE NO QUEDE EN TENSION. SE REALIZA LA CONEXIÓN Y SE VALIDA PRUEBAS DE FUNCIONALIDAD DEL TECLADO CON EL SUPERVISOR DE CAJAS. SE DEJA EQUIPO OPERATIVO A SATISFACCION.</v>
      </c>
      <c r="K36">
        <v>45055</v>
      </c>
      <c r="L36">
        <v>45055</v>
      </c>
      <c r="M36" t="str">
        <f>TEXT(L36,"DDDDDDD")</f>
        <v>martes</v>
      </c>
      <c r="N36" t="str">
        <v>J045 JUMBO AV.DEL FERROCARRIL SANTA MARTA</v>
      </c>
      <c r="O36" t="str">
        <v>SANTA MARTA</v>
      </c>
      <c r="P36" t="str">
        <f>IF(ISBLANK(O36),"0",(VLOOKUP(O36,REGION,2,FALSE)))</f>
        <v>COSTA</v>
      </c>
      <c r="Q36" t="str">
        <v>ENRIQUE RAFAEL PONZON ORTEGA</v>
      </c>
      <c r="R36">
        <f>IF(ISBLANK(Q36),"0", VLOOKUP(Q36,PERSONAL,2,FALSE))</f>
        <v>1082888515</v>
      </c>
      <c r="S36" t="str">
        <v>DIRECTO</v>
      </c>
      <c r="T36">
        <v>0.4027777777777778</v>
      </c>
      <c r="U36">
        <v>0.4236111111111111</v>
      </c>
      <c r="V36">
        <f>IF(ISBLANK(T36 ),"0",U36-T36)</f>
        <v>0.020833333333333315</v>
      </c>
      <c r="W36">
        <v>1</v>
      </c>
      <c r="X36">
        <f>NETWORKDAYS(K36,L36)</f>
        <v>1</v>
      </c>
      <c r="Y36" t="str">
        <f>IF(X36&lt;=2,"CUMPLE","NO CUMPLE")</f>
        <v>CUMPLE</v>
      </c>
    </row>
    <row r="37" xml:space="preserve">
      <c r="A37">
        <v>13286141</v>
      </c>
      <c r="B37" t="str">
        <v>REQUEST</v>
      </c>
      <c r="C37" t="str">
        <v>CERRADO</v>
      </c>
      <c r="D37" t="str">
        <v>FRUVER</v>
      </c>
      <c r="E37" t="str">
        <v>BALANZA</v>
      </c>
      <c r="F37" t="str">
        <v>MESA</v>
      </c>
      <c r="G37" t="str">
        <v>METTLER</v>
      </c>
      <c r="H37" t="str" xml:space="preserve">
        <v xml:space="preserve">Datos usuario_x000d_
Nombre: Jorge Armando Ramos Monroy_x000d_
Correo: jorgearmando.ramosmonroy@cencosud.com.co_x000d_
Usuario AD: JORamosMo_x000d_
Pais: Colombia_x000d_
Ubicacion: J045 JUMBO AV.DEL FERROCARRIL SANTA MARTA_x000d_
Zona: Colombia Costa_x000d_
Unidad de Negocio: JUMBO_x000d_
Servicio: Retail Financiero_x000d_
Telefono: 3186253002_x000d_
Anexo: 4329000_x000d_
Descripcion: Instalar y configurar bascula en una nueva ubicacion._x000d_
Area donde su ubica la balanza: Trastienda Fruver</v>
      </c>
      <c r="I37" t="str" xml:space="preserve">
        <v xml:space="preserve">Datos usuario_x000d_
Nombre: Jorge Armando Ramos Monroy_x000d_
Correo: jorgearmando.ramosmonroy@cencosud.com.co_x000d_
Usuario AD: JORamosMo_x000d_
Pais: Colombia_x000d_
Ubicacion: J045 JUMBO AV.DEL FERROCARRIL SANTA MARTA_x000d_
Zona: Colombia Costa_x000d_
Unidad de Negocio: JUMBO_x000d_
Servicio: Retail Financiero_x000d_
Telefono: 3186253002_x000d_
Anexo: 4329000_x000d_
Descripcion: Instalar y configurar bascula en una nueva ubicacion._x000d_
Area donde su ubica la balanza: Trastienda Fruver</v>
      </c>
      <c r="J37" t="str">
        <v>SE REALIZA VALIDACION DE LA BALANZA DE MESA QUE SE NECUENTRA EN EL AREA DE CARNES; SE PROCEDE CON EL TRASLADO DE LA MAQUINA A LA TRASTIENDA AREA DE FRUVER. SE REALIZA LIMPIEZA E  INSTALACION DE LA BALANZA; SE EFECTUA PRUEBAS CON EL USUARIO A SATISFACCION SE DEJA BALANZA DE MESA INSTALADA Y OPERATIVA.</v>
      </c>
      <c r="K37">
        <v>45056</v>
      </c>
      <c r="L37">
        <v>45057</v>
      </c>
      <c r="M37" t="str">
        <f>TEXT(L37,"DDDDDDD")</f>
        <v>jueves</v>
      </c>
      <c r="N37" t="str">
        <v>J045 JUMBO AV.DEL FERROCARRIL SANTA MARTA</v>
      </c>
      <c r="O37" t="str">
        <v>SANTA MARTA</v>
      </c>
      <c r="P37" t="str">
        <f>IF(ISBLANK(O37),"0",(VLOOKUP(O37,REGION,2,FALSE)))</f>
        <v>COSTA</v>
      </c>
      <c r="Q37" t="str">
        <v>ENRIQUE RAFAEL PONZON ORTEGA</v>
      </c>
      <c r="R37">
        <f>IF(ISBLANK(Q37),"0", VLOOKUP(Q37,PERSONAL,2,FALSE))</f>
        <v>1082888515</v>
      </c>
      <c r="S37" t="str">
        <v>DIRECTO</v>
      </c>
      <c r="T37">
        <v>0.3333333333333333</v>
      </c>
      <c r="U37">
        <v>0.3611111111111111</v>
      </c>
      <c r="V37">
        <f>IF(ISBLANK(T37 ),"0",U37-T37)</f>
        <v>0.02777777777777779</v>
      </c>
      <c r="W37">
        <v>1</v>
      </c>
      <c r="X37">
        <f>NETWORKDAYS(K37,L37)</f>
        <v>2</v>
      </c>
      <c r="Y37" t="str">
        <f>IF(X37&lt;=2,"CUMPLE","NO CUMPLE")</f>
        <v>CUMPLE</v>
      </c>
    </row>
    <row r="38" xml:space="preserve">
      <c r="A38">
        <v>13283430</v>
      </c>
      <c r="B38" t="str">
        <v>REQUEST</v>
      </c>
      <c r="C38" t="str">
        <v>CERRADO</v>
      </c>
      <c r="D38" t="str">
        <v>LINEAL DE CAJAS</v>
      </c>
      <c r="E38" t="str">
        <v>POS</v>
      </c>
      <c r="F38" t="str">
        <v>POS</v>
      </c>
      <c r="G38" t="str">
        <v>UNISYS</v>
      </c>
      <c r="H38" t="str" xml:space="preserve">
        <v xml:space="preserve">Datos usuario_x000d_
Nombre: Sonia Elena Gamboa Rivera_x000d_
Correo: Sonia.Gamboa@cencosud.com.co_x000d_
Usuario AD: SEGamboa_x000d_
Pais: Colombia_x000d_
Ubicacion: M097 METRO SOGAMOSO_x000d_
Zona: Colombia Bogota_x000d_
Unidad de Negocio: METRO_x000d_
Servicio: Tiendas &amp; Centros de Distribucion_x000d_
Telefono: 3115844075_x000d_
Anexo: 7730111_x000d_
Descripcion: Buenas tardes_x000d_
_x000d_
solicito de su gentil colaboracion ya que la caja 18 esta fuera de linea y no funciona al parecer son los puertos._x000d_
mil gracias</v>
      </c>
      <c r="I38" t="str" xml:space="preserve">
        <v xml:space="preserve">Se solicita reemplazo de Jack para POS 18 ubicada en el area de platos preparados._x000d_
Al llegar a tienda solicitar el JACK a instalar a Gerente tienda._x000d_
Entregar POS operativa a Jefe de cajas y Gerente; realizar pruebas de registro y en Red._x000d_
  </v>
      </c>
      <c r="J38" t="str">
        <v>Se llega a sitio donde se valida que la pos del PP 18 esta fuera de linea encontrando que el Jack RJ45 estaba roto internamente; es necesario reemplzarlo ponchando el mismo y adecuandolo en la caja; se conecta cable de red y se evidencia que falla se corrgie; Coordinador en turno realiza pruebas y recibe PP operativo.</v>
      </c>
      <c r="K38">
        <v>45056</v>
      </c>
      <c r="L38">
        <v>45057</v>
      </c>
      <c r="M38" t="str">
        <f>TEXT(L38,"DDDDDDD")</f>
        <v>jueves</v>
      </c>
      <c r="N38" t="str">
        <v>M097 METRO SOGAMOSO</v>
      </c>
      <c r="O38" t="str">
        <v>SOGAMOSO</v>
      </c>
      <c r="P38" t="str">
        <f>IF(ISBLANK(O38),"0",(VLOOKUP(O38,REGION,2,FALSE)))</f>
        <v>ORIENTE</v>
      </c>
      <c r="Q38" t="str">
        <v>JHONATAN RICARDO VARGAS ZAMBRANO</v>
      </c>
      <c r="R38">
        <f>IF(ISBLANK(Q38),"0", VLOOKUP(Q38,PERSONAL,2,FALSE))</f>
        <v>1057583301</v>
      </c>
      <c r="S38" t="str">
        <v>DIRECTO</v>
      </c>
      <c r="T38">
        <v>0.3333333333333333</v>
      </c>
      <c r="U38">
        <v>0.4583333333333333</v>
      </c>
      <c r="V38">
        <f>IF(ISBLANK(T38 ),"0",U38-T38)</f>
        <v>0.125</v>
      </c>
      <c r="W38">
        <v>2</v>
      </c>
      <c r="X38">
        <f>NETWORKDAYS(K38,L38)</f>
        <v>2</v>
      </c>
      <c r="Y38" t="str">
        <f>IF(X38&lt;=2,"CUMPLE","NO CUMPLE")</f>
        <v>CUMPLE</v>
      </c>
    </row>
    <row r="39" xml:space="preserve">
      <c r="A39">
        <v>13279895</v>
      </c>
      <c r="B39" t="str">
        <v>REQUEST</v>
      </c>
      <c r="C39" t="str">
        <v>CERRADO</v>
      </c>
      <c r="D39" t="str">
        <v>LINEAL DE CAJAS</v>
      </c>
      <c r="E39" t="str">
        <v>POS</v>
      </c>
      <c r="F39" t="str">
        <v>POS</v>
      </c>
      <c r="G39" t="str">
        <v>WINCOR</v>
      </c>
      <c r="H39"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6018393513_x000d_
Descripcion: por favor me colabora para revisar la pos 18 de la tienda 47 jumbo girardot ya que la pos se encuentra prendida pero los visores se ven apagados. agradezco su acostumbrada colaboracion._x000d_
Numero de inventario si se tiene: 047018_x000d_
Numero de caja: 18</v>
      </c>
      <c r="I39" t="str" xml:space="preserve">
        <v xml:space="preserve">Buen día_x000d_
Solicitó de su ayuda para para revisar la Pos 18 ubicada línea de cajas presenta fallas para subir el sistema operativo_x000d_
Tienda: Girardot J047_x000d_
Pos para instalar Equipo: POS_x000d_
Marca: WINCOR_x000d_
Modelo: BETTLE M_x000d_
Seriales: D- 047018</v>
      </c>
      <c r="J39"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6018393513_x000d_
Descripcion: por favor me colabora para revisar la pos 18 de la tienda 47 jumbo girardot ya que la pos se encuentra prendida pero los visores se ven apagados. agradezco su acostumbrada colaboracion._x000d_
Numero de inventario si se tiene: 047018_x000d_
Numero de caja: 18</v>
      </c>
      <c r="K39">
        <v>45056</v>
      </c>
      <c r="L39">
        <v>45069</v>
      </c>
      <c r="M39" t="str">
        <f>TEXT(L39,"DDDDDDD")</f>
        <v>martes</v>
      </c>
      <c r="N39" t="str">
        <v>J047 JUMBO GIRARDOT</v>
      </c>
      <c r="O39" t="str">
        <v>GIRARDOT</v>
      </c>
      <c r="P39" t="str">
        <f>IF(ISBLANK(O39),"0",(VLOOKUP(O39,REGION,2,FALSE)))</f>
        <v>OCCIDENTE</v>
      </c>
      <c r="Q39" t="str">
        <v>WILLIAM FERNANDO ALDANA NIÑO</v>
      </c>
      <c r="R39">
        <f>IF(ISBLANK(Q39),"0", VLOOKUP(Q39,PERSONAL,2,FALSE))</f>
        <v>80148398</v>
      </c>
      <c r="S39" t="str">
        <v>DIRECTO</v>
      </c>
      <c r="T39">
        <v>0.7083333333333334</v>
      </c>
      <c r="U39">
        <v>0.7708333333333334</v>
      </c>
      <c r="V39">
        <f>IF(ISBLANK(T39 ),"0",U39-T39)</f>
        <v>0.0625</v>
      </c>
      <c r="W39">
        <v>1</v>
      </c>
      <c r="X39">
        <f>NETWORKDAYS(K39,L39)</f>
        <v>10</v>
      </c>
      <c r="Y39" t="str">
        <f>IF(X39&lt;=2,"CUMPLE","NO CUMPLE")</f>
        <v>NO CUMPLE</v>
      </c>
    </row>
    <row r="40" xml:space="preserve">
      <c r="A40">
        <v>13289992</v>
      </c>
      <c r="B40" t="str">
        <v>REQUEST</v>
      </c>
      <c r="C40" t="str">
        <v>CERRADO</v>
      </c>
      <c r="D40" t="str">
        <v>DIRECCION</v>
      </c>
      <c r="E40" t="str">
        <v>IMPRESORA</v>
      </c>
      <c r="F40" t="str">
        <v>IMPRESORA</v>
      </c>
      <c r="G40" t="str">
        <v>LEXMARK</v>
      </c>
      <c r="H40"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JUMBO_x000d_
Servicio: Sistemas_x000d_
Telefono: 963508960_x000d_
Anexo: 7430404_x000d_
Descripcion: Instalacion de la impresora reparada._x000d_
_x000d_
en oficinas administrativas._x000d_
_x000d_
Saludos_x000d_
Area en donde se encuentra la impresora: oficinas administrativas_x000d_
</v>
      </c>
      <c r="I40"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JUMBO_x000d_
Servicio: Sistemas_x000d_
Telefono: 963508960_x000d_
Anexo: 7430404_x000d_
Descripcion: Instalacion de la impresora reparada._x000d_
_x000d_
en oficinas administrativas._x000d_
_x000d_
Saludos_x000d_
Area en donde se encuentra la impresora: oficinas administrativas_x000d_
</v>
      </c>
      <c r="J40" t="str">
        <v>SE REALIZA VALIDACION DE LAIMPRESORA LEXMARK; SE PROCEDE CON LA INSTALACION DE LA MAQUINA MODELO MX611DHE Y SE EMPACA LA IMPRESORA QUE SE ENCUENTRA DE BACKUPS; SE EJECUTA PRUEBAS CON JEFE DE TALENTOS HUMANOS A SATISFACCION. SE DEJA LA MAQUINA OPERANDO Y FUNCIONAL.</v>
      </c>
      <c r="K40">
        <v>45057</v>
      </c>
      <c r="L40">
        <v>45057</v>
      </c>
      <c r="M40" t="str">
        <f>TEXT(L40,"DDDDDDD")</f>
        <v>jueves</v>
      </c>
      <c r="N40" t="str">
        <v>J045 JUMBO AV.DEL FERROCARRIL SANTA MARTA</v>
      </c>
      <c r="O40" t="str">
        <v>SANTA MARTA</v>
      </c>
      <c r="P40" t="str">
        <f>IF(ISBLANK(O40),"0",(VLOOKUP(O40,REGION,2,FALSE)))</f>
        <v>COSTA</v>
      </c>
      <c r="Q40" t="str">
        <v>ENRIQUE RAFAEL PONZON ORTEGA</v>
      </c>
      <c r="R40">
        <f>IF(ISBLANK(Q40),"0", VLOOKUP(Q40,PERSONAL,2,FALSE))</f>
        <v>1082888515</v>
      </c>
      <c r="S40" t="str">
        <v>DIRECTO</v>
      </c>
      <c r="T40">
        <v>0.3680555555555556</v>
      </c>
      <c r="U40">
        <v>0.3888888888888889</v>
      </c>
      <c r="V40">
        <f>IF(ISBLANK(T40 ),"0",U40-T40)</f>
        <v>0.020833333333333315</v>
      </c>
      <c r="W40">
        <v>1</v>
      </c>
      <c r="X40">
        <f>NETWORKDAYS(K40,L40)</f>
        <v>1</v>
      </c>
      <c r="Y40" t="str">
        <f>IF(X40&lt;=2,"CUMPLE","NO CUMPLE")</f>
        <v>CUMPLE</v>
      </c>
    </row>
    <row r="41" xml:space="preserve">
      <c r="A41">
        <v>13282192</v>
      </c>
      <c r="B41" t="str">
        <v>REQUEST</v>
      </c>
      <c r="C41" t="str">
        <v>CERRADO</v>
      </c>
      <c r="D41" t="str">
        <v>LINEAL DE CAJAS</v>
      </c>
      <c r="E41" t="str">
        <v>POS</v>
      </c>
      <c r="F41" t="str">
        <v>POS</v>
      </c>
      <c r="G41" t="str">
        <v>WINCOR</v>
      </c>
      <c r="H41"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buenos dias:_x000d_
_x000d_
Por favor su colaboracion para revision de la pos 13; con ID 098537 cpu 6422382247 ya que esta encendida pero los visores no dan respuesta; esta totalmente apagados._x000d_
_x000d_
Quedo atenta;_x000d_
_x000d_
Gracias_x000d_
Numero de caja pos: 13</v>
      </c>
      <c r="I41" t="str" xml:space="preserve">
        <v xml:space="preserve">Buen día_x000d_
Solicitó de su ayuda para para revisar la Pos 13 ubicada línea de cajas presenta fallas para subir el sistema operativo_x000d_
Tienda: Girardot J047_x000d_
Pos para instalar Equipo: POS_x000d_
Marca: WINCOR_x000d_
Modelo: BETTLE M_x000d_
Seriales: 6422382247</v>
      </c>
      <c r="J41" t="str">
        <v>SE REVISA POS 13; LA CUAL NO ENCIENDE EL VISOR. SE AJUSTA CONEXIONES; SE VERIFICA ESTADO DE MEMORIA; EL S.O NO PRESENTÓ AFECTACIÓN. SE LANZA REINICIO; SE CONFIRMA CORRECTO FUNCIONAMIENTO.</v>
      </c>
      <c r="K41">
        <v>45057</v>
      </c>
      <c r="L41">
        <v>45058</v>
      </c>
      <c r="M41" t="str">
        <f>TEXT(L41,"DDDDDDD")</f>
        <v>viernes</v>
      </c>
      <c r="N41" t="str">
        <v>J047 JUMBO GIRARDOT</v>
      </c>
      <c r="O41" t="str">
        <v>GIRARDOT</v>
      </c>
      <c r="P41" t="str">
        <f>IF(ISBLANK(O41),"0",(VLOOKUP(O41,REGION,2,FALSE)))</f>
        <v>OCCIDENTE</v>
      </c>
      <c r="Q41" t="str">
        <v>WILLIAM FERNANDO ALDANA NIÑO</v>
      </c>
      <c r="R41">
        <f>IF(ISBLANK(Q41),"0", VLOOKUP(Q41,PERSONAL,2,FALSE))</f>
        <v>80148398</v>
      </c>
      <c r="S41" t="str">
        <v>DIRECTO</v>
      </c>
      <c r="T41">
        <v>0.3333333333333333</v>
      </c>
      <c r="U41">
        <v>0.5208333333333334</v>
      </c>
      <c r="V41">
        <f>IF(ISBLANK(T41 ),"0",U41-T41)</f>
        <v>0.18750000000000006</v>
      </c>
      <c r="W41">
        <v>3</v>
      </c>
      <c r="X41">
        <f>NETWORKDAYS(K41,L41)</f>
        <v>2</v>
      </c>
      <c r="Y41" t="str">
        <f>IF(X41&lt;=2,"CUMPLE","NO CUMPLE")</f>
        <v>CUMPLE</v>
      </c>
    </row>
    <row r="42" xml:space="preserve">
      <c r="A42">
        <v>13283105</v>
      </c>
      <c r="B42" t="str">
        <v>REQUEST</v>
      </c>
      <c r="C42" t="str">
        <v>CERRADO</v>
      </c>
      <c r="D42" t="str">
        <v>RECIBO</v>
      </c>
      <c r="E42" t="str">
        <v>IMPRESORA</v>
      </c>
      <c r="F42" t="str">
        <v>IMPRESORA</v>
      </c>
      <c r="G42" t="str">
        <v>ZEBRA</v>
      </c>
      <c r="H42"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impresora Zebra portable no enciende._x000d_
_x000d_
Datos activo:_x000d_
_x000d_
modelo: Qln420_x000d_
Serial No.: XXQVJ163500561_x000d_
Inventario: AD-135450</v>
      </c>
      <c r="I42"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impresora Zebra portable no enciende._x000d_
_x000d_
Datos activo:_x000d_
_x000d_
modelo: Qln420_x000d_
Serial No.: XXQVJ163500561_x000d_
Inventario: AD-135450</v>
      </c>
      <c r="J42" t="str">
        <v>buen dia se procede a realizar configuración de la maquina impresora zebra ZQ520; la cual presenta falla que no es posible la conexion por wifi; se comienza la configuración con los manuales administrados por la señora fabiola las cuales fuerin seguidos al piede de la letra y con la configura ip que se extrajo de la anterior maquina zebra; la falla persiste; se hace conecion remota con apoyo para la configuración y conexión se hace el proceso se le colocal diferentes ip para probar; se configura la red adecuada; se suben los parametros en comandos para la maquina la cual los recibe se guarda la configuración y la impresora reinicia tomando los cambios; al reiniciar la maquino sale el icono de señal indicando que haya conexión por lo tanto la falla persiste; la impresora es embalada para recogida y enviada a ibaguenpara un disagnostico a fondo.</v>
      </c>
      <c r="K42">
        <v>45057</v>
      </c>
      <c r="L42">
        <v>45072</v>
      </c>
      <c r="M42" t="str">
        <f>TEXT(L42,"DDDDDDD")</f>
        <v>viernes</v>
      </c>
      <c r="N42" t="str">
        <v>M038 METRO NEIVA CENTRO DE CONVENCIONES</v>
      </c>
      <c r="O42" t="str">
        <v>NEIVA</v>
      </c>
      <c r="P42" t="str">
        <f>IF(ISBLANK(O42),"0",(VLOOKUP(O42,REGION,2,FALSE)))</f>
        <v>OCCIDENTE</v>
      </c>
      <c r="Q42" t="str">
        <v>JOHN ALEJANDRO LOZADA BABATIVA</v>
      </c>
      <c r="R42">
        <f>IF(ISBLANK(Q42),"0", VLOOKUP(Q42,PERSONAL,2,FALSE))</f>
        <v>1075313382</v>
      </c>
      <c r="S42" t="str">
        <v>DIRECTO</v>
      </c>
      <c r="T42">
        <v>0.3958333333333333</v>
      </c>
      <c r="U42">
        <v>0.5</v>
      </c>
      <c r="V42">
        <f>IF(ISBLANK(T42 ),"0",U42-T42)</f>
        <v>0.10416666666666669</v>
      </c>
      <c r="W42">
        <v>2</v>
      </c>
      <c r="X42">
        <f>NETWORKDAYS(K42,L42)</f>
        <v>12</v>
      </c>
      <c r="Y42" t="str">
        <f>IF(X42&lt;=2,"CUMPLE","NO CUMPLE")</f>
        <v>NO CUMPLE</v>
      </c>
    </row>
    <row r="43" xml:space="preserve">
      <c r="A43">
        <v>13288220</v>
      </c>
      <c r="B43" t="str">
        <v>REQUEST</v>
      </c>
      <c r="C43" t="str">
        <v>CERRADO</v>
      </c>
      <c r="D43" t="str">
        <v>DIRECCION</v>
      </c>
      <c r="E43" t="str">
        <v>CPU</v>
      </c>
      <c r="F43" t="str">
        <v>LAPTOP</v>
      </c>
      <c r="G43" t="str">
        <v>HP</v>
      </c>
      <c r="H43"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Se solicita por favor revisar el portatil del Gerente que quedo fuera del dominio_x000d_
_x000d_
Muchas gracias</v>
      </c>
      <c r="I43" t="str">
        <v xml:space="preserve">Jefe su autorizacion para envio del tecnicoa realizar formateo de equipo del director ya que no deja ingesar como administrador ni deja forzar la clave para ingresar-gracias        </v>
      </c>
      <c r="J43" t="str">
        <v xml:space="preserve">Me encuentro en sitio y se me indica que el equipo a intervenir es el de gerencia y el usuario me permite acceso al dispositivo  realizo la verificación de claves de usuario administrador y esta no me deja acceder se me indica que utilice el aplicativo de hirent´s para realizar el cambio de cable  realizo el cambio y me permite el acceso realizo el cambio de dominio a equipo local reinicio y utilizo el cencojoin para vincular a dominio  asta el escritorio   verifico correo  y team con verificación de código en el celular  dando permisos y utilidad de uso a los programas realizo  reinicio con pc conectado a la red y la perdida de dominio es persistente  realizo prueba de cargue de perfil de usuario sin conexión y carga el perfil conecto cable de red y permite el acceso al programa de correo y team  bloqueo usuario y reactivo con clave y sin inconvenientes deja operación en el equipo se me indica que hay  otro y espero en sitio. </v>
      </c>
      <c r="K43">
        <v>45058</v>
      </c>
      <c r="L43">
        <v>45058</v>
      </c>
      <c r="M43" t="str">
        <f>TEXT(L43,"DDDDDDD")</f>
        <v>viernes</v>
      </c>
      <c r="N43" t="str">
        <v>J036 JUMBO POPAYAN CAMPANARIO</v>
      </c>
      <c r="O43" t="str">
        <v>POPAYAN</v>
      </c>
      <c r="P43" t="str">
        <f>IF(ISBLANK(O43),"0",(VLOOKUP(O43,REGION,2,FALSE)))</f>
        <v>OCCIDENTE</v>
      </c>
      <c r="Q43" t="str">
        <v>DANIEL FERNANDO PAREDES ARTEAGA</v>
      </c>
      <c r="R43">
        <f>IF(ISBLANK(Q43),"0", VLOOKUP(Q43,PERSONAL,2,FALSE))</f>
        <v>10301691</v>
      </c>
      <c r="S43" t="str">
        <v>DIRECTO</v>
      </c>
      <c r="T43">
        <v>0.4131944444444444</v>
      </c>
      <c r="U43">
        <v>0.4756944444444444</v>
      </c>
      <c r="V43">
        <f>IF(ISBLANK(T43 ),"0",U43-T43)</f>
        <v>0.0625</v>
      </c>
      <c r="W43">
        <v>1</v>
      </c>
      <c r="X43">
        <f>NETWORKDAYS(K43,L43)</f>
        <v>1</v>
      </c>
      <c r="Y43" t="str">
        <f>IF(X43&lt;=2,"CUMPLE","NO CUMPLE")</f>
        <v>CUMPLE</v>
      </c>
    </row>
    <row r="44" xml:space="preserve">
      <c r="A44">
        <v>13290196</v>
      </c>
      <c r="B44" t="str">
        <v>REQUEST</v>
      </c>
      <c r="C44" t="str">
        <v>CERRADO</v>
      </c>
      <c r="D44" t="str">
        <v>LINEAL DE CAJAS</v>
      </c>
      <c r="E44" t="str">
        <v>POS</v>
      </c>
      <c r="F44" t="str">
        <v>POS</v>
      </c>
      <c r="G44" t="str">
        <v>WIDEEPO</v>
      </c>
      <c r="H44"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JUMBO_x000d_
Servicio: Tiendas &amp; Centros de Distribucion_x000d_
Telefono: 3207647357_x000d_
Anexo: 8308000_x000d_
Descripcion: Buenos dias; es tan amable de colaborarme con la pos #13 ya que se apago y no enciende y se verifico y hay corriente.</v>
      </c>
      <c r="I44" t="str">
        <v xml:space="preserve">Buenos días: Me ayudas con esta solicitud.        </v>
      </c>
      <c r="J44" t="str">
        <v xml:space="preserve">Me encuentro en sitio y se me indica que el equipo a intervenir Es la POS No 13 que se encontraba apagada al destapar y testear los contactos se percibe un cierto olor de quedado se procede a desarmar y retira la fuente que tiene la unidad me deslazo a bodega y retiro la fuente que estaba en una POS que se cambio del mismo modulo retiro e intercambios las fuentes y ensamblo cableado y demás ajusto tornillería y tapas correspondientes se realizan pruebas  con diferentes productos todo ok  informo al compañero Harold y me retiro del sitio. </v>
      </c>
      <c r="K44">
        <v>45058</v>
      </c>
      <c r="L44">
        <v>45058</v>
      </c>
      <c r="M44" t="str">
        <f>TEXT(L44,"DDDDDDD")</f>
        <v>viernes</v>
      </c>
      <c r="N44" t="str">
        <v>J036 JUMBO POPAYAN CAMPANARIO</v>
      </c>
      <c r="O44" t="str">
        <v>POPAYAN</v>
      </c>
      <c r="P44" t="str">
        <f>IF(ISBLANK(O44),"0",(VLOOKUP(O44,REGION,2,FALSE)))</f>
        <v>OCCIDENTE</v>
      </c>
      <c r="Q44" t="str">
        <v>DANIEL FERNANDO PAREDES ARTEAGA</v>
      </c>
      <c r="R44">
        <f>IF(ISBLANK(Q44),"0", VLOOKUP(Q44,PERSONAL,2,FALSE))</f>
        <v>10301691</v>
      </c>
      <c r="S44" t="str">
        <v>DIRECTO</v>
      </c>
      <c r="T44">
        <v>0.4756944444444444</v>
      </c>
      <c r="U44">
        <v>0.53125</v>
      </c>
      <c r="V44">
        <f>IF(ISBLANK(T44 ),"0",U44-T44)</f>
        <v>0.05555555555555558</v>
      </c>
      <c r="W44">
        <v>1</v>
      </c>
      <c r="X44">
        <f>NETWORKDAYS(K44,L44)</f>
        <v>1</v>
      </c>
      <c r="Y44" t="str">
        <f>IF(X44&lt;=2,"CUMPLE","NO CUMPLE")</f>
        <v>CUMPLE</v>
      </c>
    </row>
    <row r="45" xml:space="preserve">
      <c r="A45">
        <v>13292996</v>
      </c>
      <c r="B45" t="str">
        <v>INCIDENT</v>
      </c>
      <c r="C45" t="str">
        <v>CERRADO</v>
      </c>
      <c r="D45" t="str">
        <v>CARNES</v>
      </c>
      <c r="E45" t="str">
        <v>BALANZA</v>
      </c>
      <c r="F45" t="str">
        <v>MESA</v>
      </c>
      <c r="G45" t="str">
        <v>METTLER</v>
      </c>
      <c r="H45" t="str" xml:space="preserve">
        <v xml:space="preserve">Datos usuario_x000d_
Nombre: Vivian Zuleima Morales Torres_x000d_
Correo: VivianZuleima.MoralesTorres@cencosud.com.co_x000d_
Usuario AD: vimorale_x000d_
Pais: Colombia_x000d_
Ubicacion: M028 METRO DUITAMA INNOVO_x000d_
Zona: Colombia Bogota_x000d_
Unidad de Negocio: METRO_x000d_
Servicio: null_x000d_
Telefono: 3124425178_x000d_
Anexo: null_x000d_
Descripcion: Se solicita revisar balanza de mesa de la seccion de carnes ya que no esta conectada a la red; se ve el cable sin novedad._x000d_
Indica la ubicacion de tu balanza en la tienda: Carniceria_x000d_
</v>
      </c>
      <c r="I45" t="str">
        <v>Se solicita visita en tienda para validar estado de la conexion de red ya que la balanza de mesa ubicada en la seccion de carnes no permite realizar actualizaciones (sin conexion de red); realizar validaciones con otro cable de datos y revisar estado de las conexiones de red al jack. Por favor ubicar a la Jefe de la seccion Morales Torres; Vivian Zuleima para realizar entrega del servicio o informacion.</v>
      </c>
      <c r="J45" t="str">
        <v>Se llega a sitio donde se encuentra Balanza sin red; se valida cableado sin evidenciar desajuste o deterioro en el mismo; se apaga bascula y se des energiza por completo; luego de varios minutos se conecta y enciende dispositivo el cual sube de manera normal y con red; se hacen pruebas y falla se corrige; se hace entrega a jefe de sección.</v>
      </c>
      <c r="K45">
        <v>45058</v>
      </c>
      <c r="L45">
        <v>45058</v>
      </c>
      <c r="M45" t="str">
        <f>TEXT(L45,"DDDDDDD")</f>
        <v>viernes</v>
      </c>
      <c r="N45" t="str">
        <v>M028 METRO DUITAMA INNOVO</v>
      </c>
      <c r="O45" t="str">
        <v>DUITAMA</v>
      </c>
      <c r="P45" t="str">
        <f>IF(ISBLANK(O45),"0",(VLOOKUP(O45,REGION,2,FALSE)))</f>
        <v>ORIENTE</v>
      </c>
      <c r="Q45" t="str">
        <v>JHONATAN RICARDO VARGAS ZAMBRANO</v>
      </c>
      <c r="R45">
        <f>IF(ISBLANK(Q45),"0", VLOOKUP(Q45,PERSONAL,2,FALSE))</f>
        <v>1057583301</v>
      </c>
      <c r="S45" t="str">
        <v>DIRECTO</v>
      </c>
      <c r="T45">
        <v>0.6875</v>
      </c>
      <c r="U45">
        <v>0.7708333333333334</v>
      </c>
      <c r="V45">
        <f>IF(ISBLANK(T45 ),"0",U45-T45)</f>
        <v>0.08333333333333337</v>
      </c>
      <c r="W45">
        <v>1</v>
      </c>
      <c r="X45">
        <f>NETWORKDAYS(K45,L45)</f>
        <v>1</v>
      </c>
      <c r="Y45" t="str">
        <f>IF(X45&lt;=2,"CUMPLE","NO CUMPLE")</f>
        <v>CUMPLE</v>
      </c>
    </row>
    <row r="46" xml:space="preserve">
      <c r="A46">
        <v>12790843</v>
      </c>
      <c r="B46" t="str">
        <v>REQUEST</v>
      </c>
      <c r="C46" t="str">
        <v>CERRADO</v>
      </c>
      <c r="D46" t="str">
        <v>DIRECCION</v>
      </c>
      <c r="E46" t="str">
        <v>IMPRESORA</v>
      </c>
      <c r="F46" t="str">
        <v>IMPRESORA</v>
      </c>
      <c r="G46" t="str">
        <v>ZEBRA</v>
      </c>
      <c r="H46" t="str" xml:space="preserve">
        <v xml:space="preserve">Datos usuario_x000d_
Nombre: Edwin Ricardo Cetina Lizarazo_x000d_
Correo: edwinricardo.cetina@cencosud.com.co_x000d_
Usuario AD: Ercetina_x000d_
Pais: Colombia_x000d_
Ubicacion: M028 METRO DUITAMA INNOVO_x000d_
Zona: Colombia Bogota_x000d_
Unidad de Negocio: Supermercados_x000d_
Servicio: Sistemas_x000d_
Telefono: 74170549_x000d_
Anexo: 3123452410_x000d_
Descripcion: Se solicita el cambio de uno de los rodillos de la zebra ubicada en la oficina administrativa en metro Duitama</v>
      </c>
      <c r="I46" t="str">
        <v>Se solicita validar llegada de la parte (Rodillo Impresora Zebra) con asistente de direccion o director tienda; se solicita realizar instalacion en impresora Zebra ubicicada en oficinas administracion. Validar Operatividad del equipamiento y realizar entrega al director tienda o permanencia.</v>
      </c>
      <c r="J46" t="str">
        <v xml:space="preserve">Se llega a sitio donde la asistente de la tienda hace entrega de repeusto pendiente por llegar; se porcede con el cambio segun el instructivo y se solicita hacer pruebas de funcionamiento; se entrega impresora operativa. </v>
      </c>
      <c r="K46">
        <v>45058</v>
      </c>
      <c r="L46">
        <v>45062</v>
      </c>
      <c r="M46" t="str">
        <f>TEXT(L46,"DDDDDDD")</f>
        <v>martes</v>
      </c>
      <c r="N46" t="str">
        <v>M028 METRO DUITAMA INNOVO</v>
      </c>
      <c r="O46" t="str">
        <v>DUITAMA</v>
      </c>
      <c r="P46" t="str">
        <f>IF(ISBLANK(O46),"0",(VLOOKUP(O46,REGION,2,FALSE)))</f>
        <v>ORIENTE</v>
      </c>
      <c r="Q46" t="str">
        <v>JHONATAN RICARDO VARGAS ZAMBRANO</v>
      </c>
      <c r="R46">
        <f>IF(ISBLANK(Q46),"0", VLOOKUP(Q46,PERSONAL,2,FALSE))</f>
        <v>1057583301</v>
      </c>
      <c r="S46" t="str">
        <v>DIRECTO</v>
      </c>
      <c r="T46">
        <v>0.6041666666666666</v>
      </c>
      <c r="U46">
        <v>0.6875</v>
      </c>
      <c r="V46">
        <f>IF(ISBLANK(T46 ),"0",U46-T46)</f>
        <v>0.08333333333333337</v>
      </c>
      <c r="W46">
        <v>1</v>
      </c>
      <c r="X46">
        <f>NETWORKDAYS(K46,L46)</f>
        <v>3</v>
      </c>
      <c r="Y46" t="str">
        <f>IF(X46&lt;=2,"CUMPLE","NO CUMPLE")</f>
        <v>NO CUMPLE</v>
      </c>
    </row>
    <row r="47" xml:space="preserve">
      <c r="A47">
        <v>11845635</v>
      </c>
      <c r="B47" t="str">
        <v>REQUEST</v>
      </c>
      <c r="C47" t="str">
        <v>CERRADO</v>
      </c>
      <c r="D47" t="str">
        <v>TIENDA</v>
      </c>
      <c r="E47" t="str">
        <v>BALANZA</v>
      </c>
      <c r="F47" t="str">
        <v>COLGANTE</v>
      </c>
      <c r="G47" t="str">
        <v>METTLER TROLEDO</v>
      </c>
      <c r="H47" t="str" xml:space="preserve">
        <v xml:space="preserve">Me colaboran por favor con la revision de la balanza de Pollos la cual presenta novedad no tara; no saca tiquetes._x000d_
INV:028680_x000d_
Mettler toledo</v>
      </c>
      <c r="I47" t="str" xml:space="preserve">
        <v xml:space="preserve">Me colaboran por favor con la revision de la balanza de Pollos la cual presenta novedad no tara; no saca tiquetes._x000d_
INV:028680_x000d_
Mettler toledo</v>
      </c>
      <c r="J47" t="str">
        <v xml:space="preserve">USUARIA MANIFESTIESTA QUE PRESENTA FALLAS CON LA BALANZA DE POLLOS; SE REALIZA LA REVISON SE CALIBRA CON AYUDA DE LINA Y EL PRECIO SALE EN LOS CAMPOS QUE CORRESPONDE; PERO EN OCASIONES SALE UN POCO MAS ABAJO EL PESO DEL PRODUCTO. SE LE INDICA QUE EN OTRAS TIENDAS PASA LO MISMO DE IGUAL MANERA SE CALIBRO Y QUEDO CORRECTAEMNTE CONFIGURADO Y FUNCIONANDO LA BALANZA DE POLLOS.  SE ESPERO UN TIEMPO PRUDENTE Y NUEVAMENTE PRESENTO LA NOVEDAD. SE FUE A REVISAR Y SE EVIDENCIA QUE HAY UNA PIEZA QUE PRESENTA DESGASTE QUE NO ACOMODA BIEN EL PAPEL Y POR ESO ES QUE ESTA SALIENDO CORRIDA LA IMPRESION. LA SIGUEINTE PIEZA AL GIRAR NO GIRA POR COMPLETO Y AVECES SE FRENA LO QUE PROVOCA QUE EL TIQUETE NO ESTE TOTALMENTE POSICIONADO Y SALGA LA IMPRESION SOBRE MONTADA </v>
      </c>
      <c r="K47">
        <v>44420</v>
      </c>
      <c r="L47">
        <v>44435</v>
      </c>
      <c r="M47" t="str">
        <f>TEXT(L47,"DDDDDDD")</f>
        <v>viernes</v>
      </c>
      <c r="N47" t="str">
        <v>J027 JUMBO RIONEGRO</v>
      </c>
      <c r="O47" t="str">
        <v>RIONEGRO</v>
      </c>
      <c r="P47" t="str">
        <v>CENTRO</v>
      </c>
      <c r="Q47" t="str">
        <v>YURIMAR MARQUEZ MUÑOZ</v>
      </c>
      <c r="R47">
        <v>1045025746</v>
      </c>
      <c r="S47" t="str">
        <v>DIRECTO</v>
      </c>
      <c r="T47">
        <v>0.4409722222222222</v>
      </c>
      <c r="U47">
        <v>0.5416666666666666</v>
      </c>
      <c r="V47">
        <v>0.08333333333333333</v>
      </c>
      <c r="W47">
        <v>2</v>
      </c>
      <c r="X47">
        <f>NETWORKDAYS(K47,L47)</f>
        <v>12</v>
      </c>
      <c r="Y47" t="str">
        <f>IF(X47&lt;=2,"CUMPLE","NO CUMPLE")</f>
        <v>NO CUMPLE</v>
      </c>
    </row>
    <row r="48" xml:space="preserve">
      <c r="A48">
        <v>13283018</v>
      </c>
      <c r="B48" t="str">
        <v>REQUEST</v>
      </c>
      <c r="C48" t="str">
        <v>CERRADO</v>
      </c>
      <c r="D48" t="str">
        <v>SISTEMAS</v>
      </c>
      <c r="E48" t="str">
        <v>LAPTOP</v>
      </c>
      <c r="F48" t="str">
        <v>LAPTOP</v>
      </c>
      <c r="G48" t="str">
        <v>LENOVO</v>
      </c>
      <c r="H48" t="str" xml:space="preserve">
        <v xml:space="preserve">Datos usuario_x000d_
Nombre: Nixon Jose Gamero Mercado_x000d_
Correo: nixon.gamero@easy.com.co_x000d_
Usuario AD: NJGamer_x000d_
Pais: Colombia_x000d_
Ubicacion: E809 EASY MAYALES_x000d_
Zona: Colombia Easy_x000d_
Unidad de Negocio: MDH_x000d_
Servicio: null_x000d_
Telefono: 3183118251_x000d_
Anexo: 809324_x000d_
Descripcion: me colabora con la revision del portatil se encuentra duro y no se puede trabjar_x000d_
Indicar la ubicacion del computador en la tienda o sede: easy mayales_x000d_
</v>
      </c>
      <c r="I48" t="str" xml:space="preserve">
        <v xml:space="preserve">Buenas tarde_x000d_
cordial saludo_x000d_
se requiere tecnico para cambio de teclado Tipo Equipo: NOTEBOOK|STANDARD_x000d_
Modelo: V14 G2-ITL_x000d_
Marca: Lenovo</v>
      </c>
      <c r="J48" t="str">
        <v>Se llega a sitio; tienda E809 EASY MAYALES; se valida ingreso; realizamos validación de la falla; y efectivamente se encuentran varias teclas afectadas; se pegan y no retorna; quedan presionada; cuando se procede a realizar el cambio el usuario nos trae el teclado nuevo que enviaron; pero luego de validar los teclados no son iguales; el teclado que llego es de un modelo de portátil anterior versión y es más grande no calza con el portátil que tiene la falla se envía evidencia al coordinador; igualmente se le informa al Ing. Celso Niebles; luego de realizar sus validaciones nos informa que suspendiéramos la labor y que van a proceder a gestionar la garantía con Lenovo para cambio de teclado; nos informa dejar empacado teclado que llego para que el usuario se lo entregue al señor Wilson Romero para hacer su respectiva devolución; se genera comprobante de labor.</v>
      </c>
      <c r="K48">
        <v>45061</v>
      </c>
      <c r="L48">
        <v>45063</v>
      </c>
      <c r="M48" t="str">
        <f>TEXT(L48,"DDDDDDD")</f>
        <v>miércoles</v>
      </c>
      <c r="N48" t="str">
        <v>E809 EASY MAYALES</v>
      </c>
      <c r="O48" t="str">
        <v>VALLEDUPAR</v>
      </c>
      <c r="P48" t="str">
        <f>IF(ISBLANK(O48),"0",(VLOOKUP(O48,REGION,2,FALSE)))</f>
        <v>COSTA</v>
      </c>
      <c r="Q48" t="str">
        <v>EDUAR ENRIQUE MARTELO SIERRA</v>
      </c>
      <c r="R48">
        <f>IF(ISBLANK(Q48),"0", VLOOKUP(Q48,PERSONAL,2,FALSE))</f>
        <v>1065631435</v>
      </c>
      <c r="S48" t="str">
        <v>DIRECTO</v>
      </c>
      <c r="T48">
        <v>0.5416666666666666</v>
      </c>
      <c r="U48">
        <v>0.6666666666666666</v>
      </c>
      <c r="V48">
        <f>IF(ISBLANK(T48 ),"0",U48-T48)</f>
        <v>0.125</v>
      </c>
      <c r="W48">
        <v>2</v>
      </c>
      <c r="X48">
        <f>NETWORKDAYS(K48,L48)</f>
        <v>3</v>
      </c>
      <c r="Y48" t="str">
        <f>IF(X48&lt;=2,"CUMPLE","NO CUMPLE")</f>
        <v>NO CUMPLE</v>
      </c>
    </row>
    <row r="49" xml:space="preserve">
      <c r="A49">
        <v>13297819</v>
      </c>
      <c r="B49" t="str">
        <v>REQUEST</v>
      </c>
      <c r="C49" t="str">
        <v>CERRADO</v>
      </c>
      <c r="D49" t="str">
        <v>LINEAL DE CAJAS</v>
      </c>
      <c r="E49" t="str">
        <v>BALANZA</v>
      </c>
      <c r="F49" t="str">
        <v>MESA</v>
      </c>
      <c r="G49" t="str">
        <v>ZEBRA</v>
      </c>
      <c r="H49" t="str" xml:space="preserve">
        <v xml:space="preserve">Datos usuario_x000d_
Nombre: cariasco_x000d_
Correo: CamiloAndres.RiascosVivas@cencosud.com.co_x000d_
Usuario AD: cariasco_x000d_
Pais: Colombia_x000d_
Ubicacion: J031 JUMBO CALI CHIPICHAPE_x000d_
Zona: Colombia Occidente_x000d_
Unidad de Negocio: JUMBO_x000d_
Servicio: null_x000d_
Telefono: 3013494975_x000d_
Anexo: 3014412733_x000d_
Descripcion: Buen dia_x000d_
_x000d_
Solicitamos sea revisada la balanza del POS 03 la cual lanza lecturas erradas al momento del peso; lanzando peso casi al doble de la carga._x000d_
No deja recalibrar._x000d_
_x000d_
Quedo atento_x000d_
Area en donde se encuentra la Balanza: Lineal de cajas_x000d_
</v>
      </c>
      <c r="I49" t="str" xml:space="preserve">
        <v xml:space="preserve">Buen día_x000d_
Por favor me colabora para autorizar este requerimiento y sea atendido por el técnico de ISIT en la tienda_x000d_
Muchas gracias</v>
      </c>
      <c r="J49" t="str">
        <v>Se realiza proceso de Calibración de la balanza Zebra Sn: 20066010557931. Después de la calibración se realizaron pruebas exitosas.</v>
      </c>
      <c r="K49">
        <v>45062</v>
      </c>
      <c r="L49">
        <v>45064</v>
      </c>
      <c r="M49" t="str">
        <f>TEXT(L49,"DDDDDDD")</f>
        <v>jueves</v>
      </c>
      <c r="N49" t="str">
        <v>J031 JUMBO CALI CHIPICHAPE</v>
      </c>
      <c r="O49" t="str">
        <v>CALI</v>
      </c>
      <c r="P49" t="str">
        <f>IF(ISBLANK(O49),"0",(VLOOKUP(O49,REGION,2,FALSE)))</f>
        <v>OCCIDENTE</v>
      </c>
      <c r="Q49" t="str">
        <v>JENDRY JOSE TORRES GARCIA</v>
      </c>
      <c r="R49">
        <f>IF(ISBLANK(Q49),"0", VLOOKUP(Q49,PERSONAL,2,FALSE))</f>
        <v>1111782503</v>
      </c>
      <c r="S49" t="str">
        <v>DIRECTO</v>
      </c>
      <c r="T49">
        <v>0.5208333333333334</v>
      </c>
      <c r="U49">
        <v>0.5833333333333334</v>
      </c>
      <c r="V49">
        <f>IF(ISBLANK(T49 ),"0",U49-T49)</f>
        <v>0.0625</v>
      </c>
      <c r="W49">
        <v>1</v>
      </c>
      <c r="X49">
        <f>NETWORKDAYS(K49,L49)</f>
        <v>3</v>
      </c>
      <c r="Y49" t="str">
        <f>IF(X49&lt;=2,"CUMPLE","NO CUMPLE")</f>
        <v>NO CUMPLE</v>
      </c>
    </row>
    <row r="50" xml:space="preserve">
      <c r="A50">
        <v>13300784</v>
      </c>
      <c r="B50" t="str">
        <v>REQUEST</v>
      </c>
      <c r="C50" t="str">
        <v>CERRADO</v>
      </c>
      <c r="D50" t="str">
        <v>TIENDA</v>
      </c>
      <c r="E50" t="str">
        <v>VERIFICADOR</v>
      </c>
      <c r="F50" t="str">
        <v>VERIFICADOR</v>
      </c>
      <c r="G50" t="str">
        <v>ZEBRA</v>
      </c>
      <c r="H50" t="str" xml:space="preserve">
        <v xml:space="preserve">Datos usuario_x000d_
Nombre: Stiven Emilio Bedoya Triana_x000d_
Correo: Stiven.Bedoya@cencosud.com.co_x000d_
Usuario AD: SEBTrian_x000d_
Pais: Colombia_x000d_
Ubicacion: J031 JUMBO CALI CHIPICHAPE_x000d_
Zona: Colombia Occidente_x000d_
Unidad de Negocio: ADM CENTRAL_x000d_
Servicio: Tiendas &amp; Centros de Distribucion_x000d_
Telefono: 3174356868_x000d_
Anexo: 7130409_x000d_
Descripcion: Se crea requerimiento para solicitar el recurso de ISIT por 2.5 Ticket para que nos colabore con los mantenimientos preventivos de los verificadores de precios y Zebras Flejeres de escritorio y portátil_x000d_
VERIFICADOR ZEBRA S17102522504228_x000d_
VERIFICADOR NEWLAND NQ2C8H000285_x000d_
VERIFICADOR NEWLAND NQ2C8H000054_x000d_
VERIFICADOR NEWLAND NQ2C8H000045_x000d_
VERIFICADOR NEWLAND NQ2C8H000094_x000d_
VERIFICADOR NEWLAND NQ2C8H000837_x000d_
FLEJERA|PORTABLE ZEBRA XXRBJ184204291_x000d_
FLEJERA ZEBRA 18J162004929_x000d_
FLEJERA ZEBRA 18J162100043_x000d_
FLEJERA ZEBRA 18J162101331</v>
      </c>
      <c r="I50" t="str" xml:space="preserve">
        <v xml:space="preserve">Buen día_x000d_
Por favor me colabora para autorizar este requerimiento y sea atendido por el técnico de ISIT en la tienda_x000d_
Muchas gracias</v>
      </c>
      <c r="J50" t="str" xml:space="preserve">
        <v xml:space="preserve">SE ENCUENCTRA OPERATIVA CON MUCHO POLVO DE LOS ROLLO DE ETIQUETAS Y PEROQUES; SE REALIZA LIMPIEZA INTERNA Y EXTERNA; SE REALIZA LIMPIEZA DE LOS SENSORES Y EL CABEZAL; SE REALIZA LIMPIEZA DEL POLVO Y MANCHAS; SE DEJA OPERATIVA SIN NOVEDAD._x000d_
FUERON INTERVENIDAS LOS SIGUIENTES EQUIPOS. VERIFICADOR NEWLAND NQ2C8H000285; NEWLAND NQ2C8H000054; VERIFICADOR ZEBRA S17102522504228; PORTABLE ZEBRA XXRBJ184204291; NEWLAND NQ2C8H000045; NEWLAND NQ2C8H000094; NEWLAND NQ2C8H000837 - 18J162100043 - 18J162101331; FLEJERA ZEBRA 18J162004929._x000d_
FUERON INTERVENIDAS LOS SIGUIENTES EQUIPOS. VERIFICADOR NEWLAND NQ2C8H000285; NEWLAND NQ2C8H000054; VERIFICADOR ZEBRA S17102522504228; PORTABLE ZEBRA XXRBJ184204291; NEWLAND NQ2C8H000045; NEWLAND NQ2C8H000094; NEWLAND NQ2C8H000837 - 18J162100043 - 18J162101331; FLEJERA ZEBRA 18J162004929.</v>
      </c>
      <c r="K50">
        <v>45062</v>
      </c>
      <c r="L50">
        <v>45064</v>
      </c>
      <c r="M50" t="str">
        <f>TEXT(L50,"DDDDDDD")</f>
        <v>jueves</v>
      </c>
      <c r="N50" t="str">
        <v>J031 JUMBO CALI CHIPICHAPE</v>
      </c>
      <c r="O50" t="str">
        <v>CALI</v>
      </c>
      <c r="P50" t="str">
        <f>IF(ISBLANK(O50),"0",(VLOOKUP(O50,REGION,2,FALSE)))</f>
        <v>OCCIDENTE</v>
      </c>
      <c r="Q50" t="str">
        <v>JENDRY JOSE TORRES GARCIA</v>
      </c>
      <c r="R50">
        <f>IF(ISBLANK(Q50),"0", VLOOKUP(Q50,PERSONAL,2,FALSE))</f>
        <v>1111782503</v>
      </c>
      <c r="S50" t="str">
        <v>DIRECTO</v>
      </c>
      <c r="T50">
        <v>0.3958333333333333</v>
      </c>
      <c r="U50">
        <v>0.5208333333333334</v>
      </c>
      <c r="V50">
        <f>IF(ISBLANK(T50 ),"0",U50-T50)</f>
        <v>0.12500000000000006</v>
      </c>
      <c r="W50" t="str">
        <v>2;5</v>
      </c>
      <c r="X50">
        <f>NETWORKDAYS(K50,L50)</f>
        <v>3</v>
      </c>
      <c r="Y50" t="str">
        <f>IF(X50&lt;=2,"CUMPLE","NO CUMPLE")</f>
        <v>NO CUMPLE</v>
      </c>
    </row>
    <row r="51" xml:space="preserve">
      <c r="A51">
        <v>13301855</v>
      </c>
      <c r="B51" t="str">
        <v>REQUEST</v>
      </c>
      <c r="C51" t="str">
        <v>CERRADO</v>
      </c>
      <c r="D51" t="str">
        <v>MANTENIMIENTO</v>
      </c>
      <c r="E51" t="str">
        <v>MANTENIMIENTO</v>
      </c>
      <c r="F51" t="str">
        <v>MANTENIMIENTO</v>
      </c>
      <c r="G51" t="str">
        <v>MANTENIMIENTO</v>
      </c>
      <c r="H51" t="str" xml:space="preserve">
        <v xml:space="preserve">Buen día;_x000d_
Solicito de su ayuda para realizar mantenimientos preventivos de los verificadores de precios y zebras flejeras y de escritorio realizar limpieza física y interna; limpiar cabezales sensores quitar el exceso de cinta acumulada en el rodillo. Tener en cuenta no usar producto abrasivo para los display también realizar verificación que los activos estén en funcionamiento; pasar el reporte de mantenimientos vía correo los formatos de mantenimiento deben de quedar bien diligenciados con registros holográficos del antes y después y también registro fotográfico de los seriales; se debe de recoger firma del responsable del activo lo pueden hacer con firmar digital_x000d_
Adjunto seriales de los activos_x000d_
_x000d_
VERIFICADORES:_x000d_
NQ2CAA000674_x000d_
S17102522504193_x000d_
NQ2CAJ000076_x000d_
FLEJERAS_x000d_
52N210800185_x000d_
52N210800168_x000d_
modelo de atención para este servicio 2;5 ticket</v>
      </c>
      <c r="I51" t="str" xml:space="preserve">
        <v xml:space="preserve">Buen día;_x000d_
Solicito de su ayuda para realizar mantenimientos preventivos de los verificadores de precios y zebras flejeras y de escritorio realizar limpieza física y interna; limpiar cabezales sensores quitar el exceso de cinta acumulada en el rodillo. Tener en cuenta no usar producto abrasivo para los display también realizar verificación que los activos estén en funcionamiento; pasar el reporte de mantenimientos vía correo los formatos de mantenimiento deben de quedar bien diligenciados con registros holográficos del antes y después y también registro fotográfico de los seriales; se debe de recoger firma del responsable del activo lo pueden hacer con firmar digital_x000d_
Adjunto seriales de los activos_x000d_
_x000d_
VERIFICADORES:_x000d_
NQ2CAA000674_x000d_
S17102522504193_x000d_
NQ2CAJ000076_x000d_
FLEJERAS_x000d_
52N210800185_x000d_
52N210800168_x000d_
modelo de atención para este servicio 2;5 ticket</v>
      </c>
      <c r="J51" t="str">
        <v xml:space="preserve">Se realiza mantenimiento preventivo a verificadores; limpieza interna y externa; se hacen pruebas de la pantalla táctil la cual funciona correctamente; se hacen pruebas verificadoras con productos de la tienda; la cual los toma correctamente. (se desconecta de red regularmente) se revisa sus parámetros de conexión los cuales estan correctos. Se realiza mantenimiento preventivo a Flejeras; limpieza interna y externa; se hace limpieza a sensores y cabezal de impresión; se proceden hacer pruebas las cuales son exitosas. </v>
      </c>
      <c r="K51">
        <v>45062</v>
      </c>
      <c r="L51">
        <v>45064</v>
      </c>
      <c r="M51" t="str">
        <f>TEXT(L51,"DDDDDDD")</f>
        <v>jueves</v>
      </c>
      <c r="N51" t="str">
        <v>M038 METRO NEIVA CENTRO DE CONVENCIONES</v>
      </c>
      <c r="O51" t="str">
        <v>NEIVA</v>
      </c>
      <c r="P51" t="str">
        <f>IF(ISBLANK(O51),"0",(VLOOKUP(O51,REGION,2,FALSE)))</f>
        <v>OCCIDENTE</v>
      </c>
      <c r="Q51" t="str">
        <v>JOHN ALEJANDRO LOZADA BABATIVA</v>
      </c>
      <c r="R51">
        <f>IF(ISBLANK(Q51),"0", VLOOKUP(Q51,PERSONAL,2,FALSE))</f>
        <v>1075313382</v>
      </c>
      <c r="S51" t="str">
        <v>DIRECTO</v>
      </c>
      <c r="T51">
        <v>0.3333333333333333</v>
      </c>
      <c r="U51">
        <v>0.7083333333333334</v>
      </c>
      <c r="V51">
        <f>IF(ISBLANK(T51 ),"0",U51-T51)</f>
        <v>0.37500000000000006</v>
      </c>
      <c r="W51" t="str">
        <v>2;5</v>
      </c>
      <c r="X51">
        <f>NETWORKDAYS(K51,L51)</f>
        <v>3</v>
      </c>
      <c r="Y51" t="str">
        <f>IF(X51&lt;=2,"CUMPLE","NO CUMPLE")</f>
        <v>NO CUMPLE</v>
      </c>
    </row>
    <row r="52" xml:space="preserve">
      <c r="A52">
        <v>13300673</v>
      </c>
      <c r="B52" t="str">
        <v>REQUEST</v>
      </c>
      <c r="C52" t="str">
        <v>CERRADO</v>
      </c>
      <c r="D52" t="str">
        <v>LINEAL DE CAJAS</v>
      </c>
      <c r="E52" t="str">
        <v>VERIFICADOR</v>
      </c>
      <c r="F52" t="str">
        <v>VERIFICADOR</v>
      </c>
      <c r="G52" t="str">
        <v>ZEBRA</v>
      </c>
      <c r="H52" t="str" xml:space="preserve">
        <v xml:space="preserve">Buen día;_x000d_
Solicito de su ayuda para realizar mantenimientos preventivos de los verificadores de precios y zebras flejeras y de escritorio realizar limpieza física y interna; limpiar cabezales sensores quitar el exceso de cinta acumulada en el rodillo. Tener en cuenta no usar producto abrasivo para los display también realizar verificación que los activos estén en funcionamiento; pasar el reporte de mantenimientos vía correo los formatos de mantenimiento deben de quedar bien diligenciados con registros holográficos del antes y después y también registro fotográfico de los seriales; se debe de recoger firma del responsable del activo lo pueden hacer con firmar digital_x000d_
Adjunto seriales de los activos_x000d_
_x000d_
VERIFICADORES:_x000d_
NQ2CAH000835_x000d_
NQ2C8H000736_x000d_
NQ2CAA000605_x000d_
NQ2CAA000777_x000d_
S17102522504222_x000d_
_x000d_
FLEJERAS_x000d_
52J192702871_x000d_
XXQVJ174600384_x000d_
52J192702877_x000d_
XXRBJ184204304_x000d_
XXRBJ184204303_x000d_
modelo de atención para este servicio 2;5 ticket</v>
      </c>
      <c r="I52" t="str">
        <v>Me ayudas con esta solicitud. FAvor aplicar el modelos de 2;5 por día.</v>
      </c>
      <c r="J52" t="str" xml:space="preserve">
        <v xml:space="preserve">Se realiza mantenimiento preventivo de los verificadores de precios y zebras flejeras y de escritorio ZEBRA Y NEWLAN. Limpieza física e interna se elimina el exceso de polvo y residuos de papel._x000d_
Seriales_x000d_
VERIFICADORES:_x000d_
NQ2CAH000835_x000d_
NQ2C8H000736_x000d_
NQ2CAA000605_x000d_
NQ2CAA000777_x000d_
S17102522504222_x000d_
FLEJERAS_x000d_
52J192702871._x000d_
XXQVJ174600384._x000d_
52J192702877._x000d_
XXRBJ184204304.</v>
      </c>
      <c r="K52">
        <v>45062</v>
      </c>
      <c r="L52">
        <v>45069</v>
      </c>
      <c r="M52" t="str">
        <f>TEXT(L52,"DDDDDDD")</f>
        <v>martes</v>
      </c>
      <c r="N52" t="str">
        <v>J047 JUMBO GIRARDOT</v>
      </c>
      <c r="O52" t="str">
        <v>GIRARDOT</v>
      </c>
      <c r="P52" t="str">
        <f>IF(ISBLANK(O52),"0",(VLOOKUP(O52,REGION,2,FALSE)))</f>
        <v>OCCIDENTE</v>
      </c>
      <c r="Q52" t="str">
        <v>WILLIAM FERNANDO ALDANA NIÑO</v>
      </c>
      <c r="R52">
        <f>IF(ISBLANK(Q52),"0", VLOOKUP(Q52,PERSONAL,2,FALSE))</f>
        <v>80148398</v>
      </c>
      <c r="S52" t="str">
        <v>DIRECTO</v>
      </c>
      <c r="T52">
        <v>0.4166666666666667</v>
      </c>
      <c r="U52">
        <v>0.7083333333333334</v>
      </c>
      <c r="V52">
        <f>IF(ISBLANK(T52 ),"0",U52-T52)</f>
        <v>0.2916666666666667</v>
      </c>
      <c r="W52" t="str">
        <v>2;5</v>
      </c>
      <c r="X52">
        <f>NETWORKDAYS(K52,L52)</f>
        <v>6</v>
      </c>
      <c r="Y52" t="str">
        <f>IF(X52&lt;=2,"CUMPLE","NO CUMPLE")</f>
        <v>NO CUMPLE</v>
      </c>
    </row>
    <row r="53" xml:space="preserve">
      <c r="A53">
        <v>13301873</v>
      </c>
      <c r="B53" t="str">
        <v>REQUEST</v>
      </c>
      <c r="C53" t="str">
        <v>CERRADO</v>
      </c>
      <c r="D53" t="str">
        <v>LINEAL DE CAJAS</v>
      </c>
      <c r="E53" t="str">
        <v>VERIFICADOR</v>
      </c>
      <c r="F53" t="str">
        <v>VERIFICADOR</v>
      </c>
      <c r="G53" t="str">
        <v>ZEBRA</v>
      </c>
      <c r="H53" t="str" xml:space="preserve">
        <v xml:space="preserve">Buen día;_x000d_
Solicito de su ayuda para realizar mantenimientos preventivos de los verificadores de precios y zebras flejeras y de escritorio realizar limpieza física y interna; limpiar cabezales sensores quitar el exceso de cinta acumulada en el rodillo. Tener en cuenta no usar producto abrasivo para los display también realizar verificación que los activos estén en funcionamiento; pasar el reporte de mantenimientos vía correo los formatos de mantenimiento deben de quedar bien diligenciados con registros holográficos del antes y después y también registro fotográfico de los seriales; se debe de recoger firma del responsable del activo lo pueden hacer con firmar digital_x000d_
Adjunto seriales de los activos_x000d_
VERIFICADORES:_x000d_
S16125522506698_x000d_
S16125522506587_x000d_
S16125522506681_x000d_
S16125522506510_x000d_
FLEJERAS_x000d_
18J162204415_x000d_
XXQVJ161200828_x000d_
XXRBJ184204207_x000d_
modelo de atención para este servicio 2;5 ticket</v>
      </c>
      <c r="I53" t="str" xml:space="preserve">
        <v xml:space="preserve">Me ayudas con esta solicitud. Aplica para el modelo de 2;5 por día.          _x000d_
</v>
      </c>
      <c r="J53" t="str" xml:space="preserve">
        <v xml:space="preserve">Se realiza mantenimiento preventivo de los verificadores de precios y zebras flejeras y de escritorio ZEBRA Y NEWLAN. Limpieza física e interna se elimina el exceso de polvo y residuos de papel._x000d_
_x000d_
VERIFICADORES:_x000d_
S16125522506698_x000d_
S16125522506587_x000d_
S16125522506681_x000d_
S16125522506510_x000d_
_x000d_
FLEJERAS_x000d_
18J162204415_x000d_
XXQVJ161200828_x000d_
XXRBJ184204207</v>
      </c>
      <c r="K53">
        <v>45062</v>
      </c>
      <c r="L53">
        <v>45069</v>
      </c>
      <c r="M53" t="str">
        <f>TEXT(L53,"DDDDDDD")</f>
        <v>martes</v>
      </c>
      <c r="N53" t="str">
        <v>M195 METRO SANTA LUCIA</v>
      </c>
      <c r="O53" t="str">
        <v>NEIVA</v>
      </c>
      <c r="P53" t="str">
        <f>IF(ISBLANK(O53),"0",(VLOOKUP(O53,REGION,2,FALSE)))</f>
        <v>OCCIDENTE</v>
      </c>
      <c r="Q53" t="str">
        <v>JOHN ALEJANDRO LOZADA BABATIVA</v>
      </c>
      <c r="R53">
        <f>IF(ISBLANK(Q53),"0", VLOOKUP(Q53,PERSONAL,2,FALSE))</f>
        <v>1075313382</v>
      </c>
      <c r="S53" t="str">
        <v>DIRECTO</v>
      </c>
      <c r="T53">
        <v>0.3333333333333333</v>
      </c>
      <c r="U53">
        <v>0.7083333333333334</v>
      </c>
      <c r="V53">
        <f>IF(ISBLANK(T53 ),"0",U53-T53)</f>
        <v>0.37500000000000006</v>
      </c>
      <c r="W53" t="str">
        <v>2;5</v>
      </c>
      <c r="X53">
        <f>NETWORKDAYS(K53,L53)</f>
        <v>6</v>
      </c>
      <c r="Y53" t="str">
        <f>IF(X53&lt;=2,"CUMPLE","NO CUMPLE")</f>
        <v>NO CUMPLE</v>
      </c>
    </row>
    <row r="54" xml:space="preserve">
      <c r="A54">
        <v>13272921</v>
      </c>
      <c r="B54" t="str">
        <v>REQUEST</v>
      </c>
      <c r="C54" t="str">
        <v>CERRADO</v>
      </c>
      <c r="D54" t="str">
        <v>LINEAL DE CAJAS</v>
      </c>
      <c r="E54" t="str">
        <v>POS</v>
      </c>
      <c r="F54" t="str">
        <v>POS</v>
      </c>
      <c r="G54" t="str">
        <v>WINCOR</v>
      </c>
      <c r="H54"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Buena tarde; agradezco su colaboracion revisando la pos 15; presenta novedad en el visor de la caja(no registra lectura en la pantalla). Se reinicia la caja pero persiste el problema._x000d_
</v>
      </c>
      <c r="I54" t="str" xml:space="preserve">
        <v xml:space="preserve">Llega fuente de poder solicitada_x000d_
Se solicita reemplazo y operatividad de POS.          _x000d_
</v>
      </c>
      <c r="J54" t="str">
        <v>SE REALIZA REVISION DE POS#15 POR NO REGISTRAR IMAGEN EN VISOR; APAGADO Y/O REINICIO; SE HIZO CAMBIO DE FUENTE DE PODER; CAMBIO DE COOLER DE VENTILACION CPU; MANTENIMIENTO PREVENTIVO (LIMPIEZA INTERNA); REVISION DE PUNTO ELECTRICO; SE SOLUCIONA EL PROBLEMA CON EL APAGADO Y/O REINICIO DEL EQUIPO; BLOQUEOS; SE REALIZA PRUEBAS DE FUNCIONAMIENTO; EL EQUIPO SIGUE ENCENDIDO SIN PRESENTAR EL PROBLEMA; SE INFORMA A LA SUPERVISORA EN TURNO ADRIANA ACEVEDO PARA QUE REALICE PRUEBAS EN CAJA; REGISTRO DE PRODUCTOS; PESAJE; CLIENTE PUNTOS Y FACTURACION CON PRUEBAS SATISFACTORIAS; EL EQUIPO QUEDA FUNCIONANDO CORRECTAMENTE Y TOTALMENTE OPERATIVO.</v>
      </c>
      <c r="K54">
        <v>45063</v>
      </c>
      <c r="L54">
        <v>45064</v>
      </c>
      <c r="M54" t="str">
        <f>TEXT(L54,"DDDDDDD")</f>
        <v>jueves</v>
      </c>
      <c r="N54" t="str">
        <v>J126 JUMBO SAN SILVESTRE</v>
      </c>
      <c r="O54" t="str">
        <v>BARRANCABERMEJA</v>
      </c>
      <c r="P54" t="str">
        <f>IF(ISBLANK(O54),"0",(VLOOKUP(O54,REGION,2,FALSE)))</f>
        <v>ORIENTE</v>
      </c>
      <c r="Q54" t="str">
        <v>LUIS CARLOS ROJAS ACOSTA</v>
      </c>
      <c r="R54">
        <f>IF(ISBLANK(Q54),"0", VLOOKUP(Q54,PERSONAL,2,FALSE))</f>
        <v>1096188137</v>
      </c>
      <c r="S54" t="str">
        <v>DIRECTO</v>
      </c>
      <c r="T54">
        <v>0.3333333333333333</v>
      </c>
      <c r="U54">
        <v>0.5</v>
      </c>
      <c r="V54">
        <f>IF(ISBLANK(T54 ),"0",U54-T54)</f>
        <v>0.16666666666666669</v>
      </c>
      <c r="W54">
        <v>2</v>
      </c>
      <c r="X54">
        <f>NETWORKDAYS(K54,L54)</f>
        <v>2</v>
      </c>
      <c r="Y54" t="str">
        <f>IF(X54&lt;=2,"CUMPLE","NO CUMPLE")</f>
        <v>CUMPLE</v>
      </c>
    </row>
    <row r="55" xml:space="preserve">
      <c r="A55">
        <v>11842210</v>
      </c>
      <c r="B55" t="str">
        <v>REQUEST</v>
      </c>
      <c r="C55" t="str">
        <v>CERRADO</v>
      </c>
      <c r="D55" t="str">
        <v>TIENDA</v>
      </c>
      <c r="E55" t="str">
        <v>DESKTOP</v>
      </c>
      <c r="F55" t="str">
        <v>CPU</v>
      </c>
      <c r="G55" t="str">
        <v>LENOVO</v>
      </c>
      <c r="H55" t="str" xml:space="preserve">
        <v xml:space="preserve">	_x000d_
validar en el siguinete equipo_x000d_
J027907WS002 lo cual esta casionando el bloqueo</v>
      </c>
      <c r="I55" t="str" xml:space="preserve">
        <v xml:space="preserve">	_x000d_
validar en el siguinete equipo_x000d_
J027907WS002 lo cual esta casionando el bloqueo</v>
      </c>
      <c r="J55" t="str">
        <v xml:space="preserve">USUARIA PAULA INDICA EN EL CASO QUE EL USUARIO DE RED SE LE BLOQUEA LA CUENTA ELLA INDICA QUE ASI SE LOGUE EN CUALQUIER EQUIPO DE LA TIENDA LA CUANTA LE APRECE BLOQUEADA; ME INDICAN QUE DIAS PASADOS LA LLAMARON Y LE DIJERON QUE REALIZARA PRUEBAS QUE YA LE HABIAN SOLUCIONADO EL INCONVENIENTE CON EL USUARIO DE RED. SE REALIZAN PRUEBAS Y SE DEJA FUNCIAOANDO CORRECTAMENTE. </v>
      </c>
      <c r="K55">
        <v>44420</v>
      </c>
      <c r="L55">
        <v>44435</v>
      </c>
      <c r="M55" t="str">
        <f>TEXT(L55,"DDDDDDD")</f>
        <v>viernes</v>
      </c>
      <c r="N55" t="str">
        <v>J027 JUMBO RIONEGRO</v>
      </c>
      <c r="O55" t="str">
        <v>RIONEGRO</v>
      </c>
      <c r="P55" t="str">
        <v>CENTRO</v>
      </c>
      <c r="Q55" t="str">
        <v>YURIMAR MARQUEZ MUÑOZ</v>
      </c>
      <c r="R55">
        <v>1045025746</v>
      </c>
      <c r="S55" t="str">
        <v>DIRECTO</v>
      </c>
      <c r="T55">
        <v>0.4097222222222222</v>
      </c>
      <c r="U55">
        <v>0.4409722222222222</v>
      </c>
      <c r="V55">
        <v>0.03125</v>
      </c>
      <c r="W55">
        <v>1</v>
      </c>
      <c r="X55">
        <f>NETWORKDAYS(K55,L55)</f>
        <v>12</v>
      </c>
      <c r="Y55" t="str">
        <f>IF(X55&lt;=2,"CUMPLE","NO CUMPLE")</f>
        <v>NO CUMPLE</v>
      </c>
    </row>
    <row r="56" xml:space="preserve">
      <c r="A56">
        <v>13308705</v>
      </c>
      <c r="B56" t="str">
        <v>INCIDENT</v>
      </c>
      <c r="C56" t="str">
        <v>CERRADO</v>
      </c>
      <c r="D56" t="str">
        <v>LINEAL DE CAJAS</v>
      </c>
      <c r="E56" t="str">
        <v>SCANNER</v>
      </c>
      <c r="F56" t="str">
        <v>SCANNER</v>
      </c>
      <c r="G56" t="str">
        <v>ZEBRA</v>
      </c>
      <c r="H56"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JUMBO_x000d_
Servicio: Tiendas &amp; Centros de Distribucion_x000d_
Telefono: 3015722566_x000d_
Anexo: 411_x000d_
Descripcion: tienda 45 caja 29 necesito el cambio del scanner de mano de la caja 29_x000d_
Numero de inventario: tienda 45 caja 29</v>
      </c>
      <c r="I56" t="str" xml:space="preserve">
        <v xml:space="preserve">_x000d_
Favor nos ayudan con revision._x000d_
Gracias</v>
      </c>
      <c r="J56" t="str">
        <v>SE REALIZA VALIDACION DEL ESCANER DE MANO EN EL AREA DE ELCTRO CAJA N°29; SE PROCEDE REALIZANDO AJUSTE DEL DISPOSITIVO Y SUS CONEXIÓN. SE REALIZA PRUEBAS CON EL JEFE DEL AREA DE CAJA A SATISFACCION. SE DEJA EQUIPO OPERATIVO.</v>
      </c>
      <c r="K56">
        <v>45065</v>
      </c>
      <c r="L56">
        <v>45069</v>
      </c>
      <c r="M56" t="str">
        <f>TEXT(L56,"DDDDDDD")</f>
        <v>martes</v>
      </c>
      <c r="N56" t="str">
        <v>J045 JUMBO AV.DEL FERROCARRIL SANTA MARTA</v>
      </c>
      <c r="O56" t="str">
        <v>SANTA MARTA</v>
      </c>
      <c r="P56" t="str">
        <f>IF(ISBLANK(O56),"0",(VLOOKUP(O56,REGION,2,FALSE)))</f>
        <v>COSTA</v>
      </c>
      <c r="Q56" t="str">
        <v>ENRIQUE RAFAEL PONZON ORTEGA</v>
      </c>
      <c r="R56">
        <f>IF(ISBLANK(Q56),"0", VLOOKUP(Q56,PERSONAL,2,FALSE))</f>
        <v>1082888515</v>
      </c>
      <c r="S56" t="str">
        <v>DIRECTO</v>
      </c>
      <c r="T56">
        <v>0.3333333333333333</v>
      </c>
      <c r="U56">
        <v>0.3541666666666667</v>
      </c>
      <c r="V56">
        <f>IF(ISBLANK(T56 ),"0",U56-T56)</f>
        <v>0.02083333333333337</v>
      </c>
      <c r="W56">
        <v>1</v>
      </c>
      <c r="X56">
        <f>NETWORKDAYS(K56,L56)</f>
        <v>3</v>
      </c>
      <c r="Y56" t="str">
        <f>IF(X56&lt;=2,"CUMPLE","NO CUMPLE")</f>
        <v>NO CUMPLE</v>
      </c>
    </row>
    <row r="57" xml:space="preserve">
      <c r="A57">
        <v>13310379</v>
      </c>
      <c r="B57" t="str">
        <v>REQUEST</v>
      </c>
      <c r="C57" t="str">
        <v>CERRADO</v>
      </c>
      <c r="D57" t="str">
        <v>LINEAL DE CAJAS</v>
      </c>
      <c r="E57" t="str">
        <v>SCANNER</v>
      </c>
      <c r="F57" t="str">
        <v>SCANNER</v>
      </c>
      <c r="G57" t="str">
        <v>ZEBRA</v>
      </c>
      <c r="H57"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METRO_x000d_
Servicio: Tiendas &amp; Centros de Distribucion_x000d_
Telefono: 3145413722_x000d_
Anexo: 6086345931_x000d_
Descripcion: solicito me colaboren con la pos # 5; la cual presenta fallas en el scanner; pide constantemente verificar la impresora y no conecta con los datafonos</v>
      </c>
      <c r="I57"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METRO_x000d_
Servicio: Tiendas &amp; Centros de Distribucion_x000d_
Telefono: 3145413722_x000d_
Anexo: 6086345931_x000d_
Descripcion: solicito me colaboren con la pos # 5; la cual presenta fallas en el scanner; pide constantemente verificar la impresora y no conecta con los datafonos</v>
      </c>
      <c r="J57" t="str">
        <v>Solicito me colaboren con la POS # 5; la cual presenta fallas en el scanner; pide constantemente verificar la impresora y no conecta con los datafonos; se procede a iniciar limpieza a los cristales asi mismo se realiza cambio de cable de la impresora ya que este tenia los cables malos se realiza pruebas quedando operativa y a satisfacción del cliente.</v>
      </c>
      <c r="K57">
        <v>45065</v>
      </c>
      <c r="L57">
        <v>45070</v>
      </c>
      <c r="M57" t="str">
        <f>TEXT(L57,"DDDDDDD")</f>
        <v>miércoles</v>
      </c>
      <c r="N57" t="str">
        <v>M085 METRO MONTERIA</v>
      </c>
      <c r="O57" t="str">
        <v>MONTERIA</v>
      </c>
      <c r="P57" t="str">
        <f>IF(ISBLANK(O57),"0",(VLOOKUP(O57,REGION,2,FALSE)))</f>
        <v>COSTA</v>
      </c>
      <c r="Q57" t="str">
        <v>SHARON YANETH KERGUELEN WILCHES</v>
      </c>
      <c r="R57">
        <f>IF(ISBLANK(Q57),"0", VLOOKUP(Q57,PERSONAL,2,FALSE))</f>
        <v>1067917448</v>
      </c>
      <c r="S57" t="str">
        <v>DIRECTO</v>
      </c>
      <c r="T57">
        <v>0.3333333333333333</v>
      </c>
      <c r="U57">
        <v>0.4791666666666667</v>
      </c>
      <c r="V57">
        <f>IF(ISBLANK(T57 ),"0",U57-T57)</f>
        <v>0.14583333333333337</v>
      </c>
      <c r="W57">
        <v>2</v>
      </c>
      <c r="X57">
        <f>NETWORKDAYS(K57,L57)</f>
        <v>4</v>
      </c>
      <c r="Y57" t="str">
        <f>IF(X57&lt;=2,"CUMPLE","NO CUMPLE")</f>
        <v>NO CUMPLE</v>
      </c>
    </row>
    <row r="58" xml:space="preserve">
      <c r="A58">
        <v>13317547</v>
      </c>
      <c r="B58" t="str">
        <v>REQUEST</v>
      </c>
      <c r="C58" t="str">
        <v>CERRADO</v>
      </c>
      <c r="D58" t="str">
        <v>DIRECCION</v>
      </c>
      <c r="E58" t="str">
        <v>LAPTOP</v>
      </c>
      <c r="F58" t="str">
        <v>LAPTOP</v>
      </c>
      <c r="G58" t="str">
        <v>LENOVO</v>
      </c>
      <c r="H58" t="str" xml:space="preserve">
        <v xml:space="preserve">Datos usuario_x000d_
Nombre: Luis Taborda Durango_x000d_
Correo: luis.taborda@easy.com.co_x000d_
Usuario AD: LTaborda_x000d_
Pais: Colombia_x000d_
Ubicacion: E806 EASY EL PRADO_x000d_
Zona: Colombia Easy_x000d_
Unidad de Negocio: MDH_x000d_
Servicio: null_x000d_
Telefono: 573137756459_x000d_
Anexo: 6015169237_x000d_
Descripcion: Se solicita configuracion de altavoces del equipo para utilizar en las diferentes plataformas (Teams)_x000d_
</v>
      </c>
      <c r="I58" t="str">
        <v>Se requiere configuración</v>
      </c>
      <c r="J58" t="str">
        <v xml:space="preserve">Se realiza el cambio de los controladores de audio en el PC y se realizan pruebas; el servicio queda operativo. hostname: G900603NT252	  </v>
      </c>
      <c r="K58">
        <v>45069</v>
      </c>
      <c r="L58">
        <v>45069</v>
      </c>
      <c r="M58" t="str">
        <f>TEXT(L58,"DDDDDDD")</f>
        <v>martes</v>
      </c>
      <c r="N58" t="str">
        <v>E806 EASY EL PRADO</v>
      </c>
      <c r="O58" t="str">
        <v>MEDELLIN</v>
      </c>
      <c r="P58" t="str">
        <f>IF(ISBLANK(O58),"0",(VLOOKUP(O58,REGION,2,FALSE)))</f>
        <v>CENTRO</v>
      </c>
      <c r="Q58" t="str">
        <v>JUAN DAVID BEDOYA MECIAS</v>
      </c>
      <c r="R58">
        <f>IF(ISBLANK(Q58),"0", VLOOKUP(Q58,PERSONAL,2,FALSE))</f>
        <v>1001362500</v>
      </c>
      <c r="S58" t="str">
        <v>DIRECTO</v>
      </c>
      <c r="T58">
        <v>0.3333333333333333</v>
      </c>
      <c r="U58">
        <v>0.375</v>
      </c>
      <c r="V58">
        <f>IF(ISBLANK(T58 ),"0",U58-T58)</f>
        <v>0.041666666666666685</v>
      </c>
      <c r="W58" t="str">
        <v>2;5</v>
      </c>
      <c r="X58">
        <f>NETWORKDAYS(K58,L58)</f>
        <v>1</v>
      </c>
      <c r="Y58" t="str">
        <f>IF(X58&lt;=2,"CUMPLE","NO CUMPLE")</f>
        <v>CUMPLE</v>
      </c>
    </row>
    <row r="59" xml:space="preserve">
      <c r="A59">
        <v>13316579</v>
      </c>
      <c r="B59" t="str">
        <v>REQUEST</v>
      </c>
      <c r="C59" t="str">
        <v>CERRADO</v>
      </c>
      <c r="D59" t="str">
        <v>RECIBO</v>
      </c>
      <c r="E59" t="str">
        <v>CPU</v>
      </c>
      <c r="F59" t="str">
        <v>CPU</v>
      </c>
      <c r="G59" t="str">
        <v>LENOVO</v>
      </c>
      <c r="H59" t="str" xml:space="preserve">
        <v xml:space="preserve">Datos usuario_x000d_
Nombre: Juan Fernando Valencia Restrepo_x000d_
Correo: juanfernando.valencia@cencosud.com.co_x000d_
Usuario AD: JFValenR_x000d_
Pais: Colombia_x000d_
Ubicacion: M806 METRO PRADO_x000d_
Zona: Colombia Centro_x000d_
Unidad de Negocio: METRO_x000d_
Servicio: null_x000d_
Telefono: 3207637746_x000d_
Anexo: null_x000d_
Descripcion: El equipo al entrar al usuario se queda procesando o queda con la pantalla azul; no abre Outlook y no imprime archivos pdf._x000d_
AREA EN DONDE SE UBICA EL EQUIPO : Recibo</v>
      </c>
      <c r="I59" t="str" xml:space="preserve">
        <v xml:space="preserve">Datos usuario_x000d_
Nombre: Juan Fernando Valencia Restrepo_x000d_
Correo: juanfernando.valencia@cencosud.com.co_x000d_
Usuario AD: JFValenR_x000d_
Pais: Colombia_x000d_
Ubicacion: M806 METRO PRADO_x000d_
Zona: Colombia Centro_x000d_
Unidad de Negocio: METRO_x000d_
Servicio: null_x000d_
Telefono: 3207637746_x000d_
Anexo: null_x000d_
Descripcion: El equipo al entrar al usuario se queda procesando o queda con la pantalla azul; no abre Outlook y no imprime archivos pdf._x000d_
AREA EN DONDE SE UBICA EL EQUIPO : Recibo</v>
      </c>
      <c r="J59" t="str">
        <v>se realiza la configuración de actualizar controlador y configurar la impresora vía IP con un controlador actualizado. adicional se evidencia problemas con el perfil y se reperfila el user se realiza prueba. servicio óperativo.</v>
      </c>
      <c r="K59">
        <v>45069</v>
      </c>
      <c r="L59">
        <v>45069</v>
      </c>
      <c r="M59" t="str">
        <f>TEXT(L59,"DDDDDDD")</f>
        <v>martes</v>
      </c>
      <c r="N59" t="str">
        <v>M806 METRO PRADO</v>
      </c>
      <c r="O59" t="str">
        <v>MEDELLIN</v>
      </c>
      <c r="P59" t="str">
        <f>IF(ISBLANK(O59),"0",(VLOOKUP(O59,REGION,2,FALSE)))</f>
        <v>CENTRO</v>
      </c>
      <c r="Q59" t="str">
        <v>JUAN DAVID BEDOYA MECIAS</v>
      </c>
      <c r="R59">
        <f>IF(ISBLANK(Q59),"0", VLOOKUP(Q59,PERSONAL,2,FALSE))</f>
        <v>1001362500</v>
      </c>
      <c r="S59" t="str">
        <v>DIRECTO</v>
      </c>
      <c r="T59">
        <v>0.5833333333333334</v>
      </c>
      <c r="U59">
        <v>0.6458333333333334</v>
      </c>
      <c r="V59">
        <f>IF(ISBLANK(T59 ),"0",U59-T59)</f>
        <v>0.0625</v>
      </c>
      <c r="W59" t="str">
        <v>2;5</v>
      </c>
      <c r="X59">
        <f>NETWORKDAYS(K59,L59)</f>
        <v>1</v>
      </c>
      <c r="Y59" t="str">
        <f>IF(X59&lt;=2,"CUMPLE","NO CUMPLE")</f>
        <v>CUMPLE</v>
      </c>
    </row>
    <row r="60" xml:space="preserve">
      <c r="A60">
        <v>13315250</v>
      </c>
      <c r="B60" t="str">
        <v>INCIDENT</v>
      </c>
      <c r="C60" t="str">
        <v>CERRADO</v>
      </c>
      <c r="D60" t="str">
        <v>TIENDA</v>
      </c>
      <c r="E60" t="str">
        <v>PDA</v>
      </c>
      <c r="F60" t="str">
        <v>PDA</v>
      </c>
      <c r="G60" t="str">
        <v>HONEYWELL</v>
      </c>
      <c r="H60" t="str" xml:space="preserve">
        <v xml:space="preserve">Datos usuario_x000d_
Nombre: Jhon Alejandro Chaurra_x000d_
Correo: John.Chaurra@cencosud.com.co_x000d_
Usuario AD: JChaurra_x000d_
Pais: Colombia_x000d_
Ubicacion: M806 METRO PRADO_x000d_
Zona: Colombia Centro_x000d_
Unidad de Negocio: METRO EXPRESS_x000d_
Servicio: Tiendas &amp; Centros de Distribucion_x000d_
Telefono: 3113561631_x000d_
Anexo: null_x000d_
Descripcion: Buenas Tardes_x000d_
Me podrian colaborar con la configuracion de la PDA con serial 21178B04A0 la cual pertenece al area comercial PGC y se encuentra desconfigurada para ingresar a las aplicaciones_x000d_
Seccion de la tienda en donde se ubica la PDT o usuario: 806</v>
      </c>
      <c r="I60" t="str" xml:space="preserve">
        <v xml:space="preserve">Datos usuario_x000d_
Nombre: Jhon Alejandro Chaurra_x000d_
Correo: John.Chaurra@cencosud.com.co_x000d_
Usuario AD: JChaurra_x000d_
Pais: Colombia_x000d_
Ubicacion: M806 METRO PRADO_x000d_
Zona: Colombia Centro_x000d_
Unidad de Negocio: METRO EXPRESS_x000d_
Servicio: Tiendas &amp; Centros de Distribucion_x000d_
Telefono: 3113561631_x000d_
Anexo: null_x000d_
Descripcion: Buenas Tardes_x000d_
Me podrian colaborar con la configuracion de la PDA con serial 21178B04A0 la cual pertenece al area comercial PGC y se encuentra desconfigurada para ingresar a las aplicaciones_x000d_
Seccion de la tienda en donde se ubica la PDT o usuario: 806</v>
      </c>
      <c r="J60" t="str">
        <v>se realiza la configuración de actualizar las aplicaciones de la PDA; se valida que todos los parámetros estén correctos y se realiza prueba. servicio óperativo.</v>
      </c>
      <c r="K60">
        <v>45069</v>
      </c>
      <c r="L60">
        <v>45069</v>
      </c>
      <c r="M60" t="str">
        <f>TEXT(L60,"DDDDDDD")</f>
        <v>martes</v>
      </c>
      <c r="N60" t="str">
        <v>M806 METRO PRADO</v>
      </c>
      <c r="O60" t="str">
        <v>MEDELLIN</v>
      </c>
      <c r="P60" t="str">
        <f>IF(ISBLANK(O60),"0",(VLOOKUP(O60,REGION,2,FALSE)))</f>
        <v>CENTRO</v>
      </c>
      <c r="Q60" t="str">
        <v>JUAN DAVID BEDOYA MECIAS</v>
      </c>
      <c r="R60">
        <f>IF(ISBLANK(Q60),"0", VLOOKUP(Q60,PERSONAL,2,FALSE))</f>
        <v>1001362500</v>
      </c>
      <c r="S60" t="str">
        <v>DIRECTO</v>
      </c>
      <c r="T60">
        <v>0.4375</v>
      </c>
      <c r="U60">
        <v>0.5416666666666666</v>
      </c>
      <c r="V60">
        <f>IF(ISBLANK(T60 ),"0",U60-T60)</f>
        <v>0.10416666666666663</v>
      </c>
      <c r="W60" t="str">
        <v>2;5</v>
      </c>
      <c r="X60">
        <f>NETWORKDAYS(K60,L60)</f>
        <v>1</v>
      </c>
      <c r="Y60" t="str">
        <f>IF(X60&lt;=2,"CUMPLE","NO CUMPLE")</f>
        <v>CUMPLE</v>
      </c>
    </row>
    <row r="61" xml:space="preserve">
      <c r="A61">
        <v>13317747</v>
      </c>
      <c r="B61" t="str">
        <v>REQUEST</v>
      </c>
      <c r="C61" t="str">
        <v>CERRADO</v>
      </c>
      <c r="D61" t="str">
        <v>TIENDA</v>
      </c>
      <c r="E61" t="str">
        <v>VERIFICADOR</v>
      </c>
      <c r="F61" t="str">
        <v>VERIFICADOR</v>
      </c>
      <c r="G61" t="str">
        <v>NEWLAND</v>
      </c>
      <c r="H61"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ADM CENTRAL_x000d_
Servicio: Tiendas &amp; Centros de Distribucion_x000d_
Telefono: 3046553535_x000d_
Anexo: 2885800_x000d_
Descripcion: Buena tarde por favor su ayuda para realizar los mantenimientos de las flejeras y verificadores de la tienda._x000d_
Tipo Ubicacion Comentario Ubicacion Fabricante Modelo Numero de serie_x000d_
VERIFICADOR DE PRECIOS J036 POPAYAN CAMPANARIO NEWLAND NQ1000 NQ2CAA000644_x000d_
VERIFICADOR DE PRECIOS J036 POPAYAN CAMPANARIO NEWLAND NQ1000 NQ2CAA000636_x000d_
VERIFICADOR DE PRECIOS J036 POPAYAN CAMPANARIO NEWLAND NQ1000 NQ2CA_x000d_
Atender por modalidad de 2.5 tikets gracias</v>
      </c>
      <c r="I61" t="str">
        <v>Buenas tardes: Me ayudas con esta solicitud. con modalidad de 2;5 ticket por día.</v>
      </c>
      <c r="J61" t="str">
        <v>Me encuentro en sitio 24-05-23  y se me indica que el procedimiento a realizar es el mantenimiento de las unidades generales de verificación de precio y las flegeras zebra  que se encuentran en la diferentes área de la tienda  realizo ubico los verificadores de precio tomo las fotografías del antes y después para el archivo  y me retiro del sitio se me informa que debía llenar unas actas y hacer firmar por los jefes de las áreas se llena documentación de las actas se imprime y se busca a cada jefe en su respectiva área y se le informa de la labor y se realizan pruebas de cada dispositivo con el jefe o personal presente todo ok las actas firmadas son escaneadas y enviadas al correo del compañero harold y me retiro del sitio.</v>
      </c>
      <c r="K61">
        <v>45069</v>
      </c>
      <c r="L61">
        <v>45070</v>
      </c>
      <c r="M61" t="str">
        <f>TEXT(L61,"DDDDDDD")</f>
        <v>miércoles</v>
      </c>
      <c r="N61" t="str">
        <v>J036 JUMBO POPAYAN CAMPANARIO</v>
      </c>
      <c r="O61" t="str">
        <v>POPAYAN</v>
      </c>
      <c r="P61" t="str">
        <f>IF(ISBLANK(O61),"0",(VLOOKUP(O61,REGION,2,FALSE)))</f>
        <v>OCCIDENTE</v>
      </c>
      <c r="Q61" t="str">
        <v>DANIEL FERNANDO PAREDES ARTEAGA</v>
      </c>
      <c r="R61">
        <f>IF(ISBLANK(Q61),"0", VLOOKUP(Q61,PERSONAL,2,FALSE))</f>
        <v>10301691</v>
      </c>
      <c r="S61" t="str">
        <v>DIRECTO</v>
      </c>
      <c r="T61">
        <v>0.3333333333333333</v>
      </c>
      <c r="U61">
        <v>0.5</v>
      </c>
      <c r="V61">
        <f>IF(ISBLANK(T61 ),"0",U61-T61)</f>
        <v>0.16666666666666669</v>
      </c>
      <c r="W61" t="str">
        <v>2;5</v>
      </c>
      <c r="X61">
        <f>NETWORKDAYS(K61,L61)</f>
        <v>2</v>
      </c>
      <c r="Y61" t="str">
        <f>IF(X61&lt;=2,"CUMPLE","NO CUMPLE")</f>
        <v>CUMPLE</v>
      </c>
    </row>
    <row r="62" xml:space="preserve">
      <c r="A62">
        <v>13318288</v>
      </c>
      <c r="B62" t="str">
        <v>REQUEST</v>
      </c>
      <c r="C62" t="str">
        <v>CERRADO</v>
      </c>
      <c r="D62" t="str">
        <v>DIRECCION</v>
      </c>
      <c r="E62" t="str">
        <v>CPU</v>
      </c>
      <c r="F62" t="str">
        <v>CPU</v>
      </c>
      <c r="G62" t="str">
        <v>LENOVO</v>
      </c>
      <c r="H62" t="str" xml:space="preserve">
        <v xml:space="preserve">Datos usuario_x000d_
Nombre: Sandra Milena Montoya Gomez_x000d_
Correo: sandramilena.montoya@easy.com.co_x000d_
Usuario AD: SMontoyG_x000d_
Pais: Colombia_x000d_
Ubicacion: E806 EASY EL PRADO_x000d_
Zona: Colombia Easy_x000d_
Unidad de Negocio: MDH_x000d_
Servicio: Tiendas &amp; Centros de Distribucion_x000d_
Telefono: 3176552297_x000d_
Anexo: 814303_x000d_
Descripcion: LA IMPRESORA NO PERMITE IMPRIMIR ME SOLICITA INSTALAR CONTROLADORES_x000d_
Area en donde se encuentra la impresora: RECURSOS HUMANOS_x000d_
</v>
      </c>
      <c r="I62" t="str">
        <v>Se requiere instalación de impresora</v>
      </c>
      <c r="J62" t="str">
        <v>se realiza la configuración de actualizar controlador y configurar la impresora vía IP con un controlador actualizado. se realiza prueba. servicio óperativo.</v>
      </c>
      <c r="K62">
        <v>45069</v>
      </c>
      <c r="L62">
        <v>45070</v>
      </c>
      <c r="M62" t="str">
        <f>TEXT(L62,"DDDDDDD")</f>
        <v>miércoles</v>
      </c>
      <c r="N62" t="str">
        <v>E806 EASY EL PRADO</v>
      </c>
      <c r="O62" t="str">
        <v>MEDELLIN</v>
      </c>
      <c r="P62" t="str">
        <f>IF(ISBLANK(O62),"0",(VLOOKUP(O62,REGION,2,FALSE)))</f>
        <v>CENTRO</v>
      </c>
      <c r="Q62" t="str">
        <v>JUAN DAVID BEDOYA MECIAS</v>
      </c>
      <c r="R62">
        <f>IF(ISBLANK(Q62),"0", VLOOKUP(Q62,PERSONAL,2,FALSE))</f>
        <v>1001362500</v>
      </c>
      <c r="S62" t="str">
        <v>DIRECTO</v>
      </c>
      <c r="T62">
        <v>0.625</v>
      </c>
      <c r="U62">
        <v>0.6354166666666666</v>
      </c>
      <c r="V62">
        <f>IF(ISBLANK(T62 ),"0",U62-T62)</f>
        <v>0.01041666666666663</v>
      </c>
      <c r="W62" t="str">
        <v>2;5</v>
      </c>
      <c r="X62">
        <f>NETWORKDAYS(K62,L62)</f>
        <v>2</v>
      </c>
      <c r="Y62" t="str">
        <f>IF(X62&lt;=2,"CUMPLE","NO CUMPLE")</f>
        <v>CUMPLE</v>
      </c>
    </row>
    <row r="63" xml:space="preserve">
      <c r="A63">
        <v>13315626</v>
      </c>
      <c r="B63" t="str">
        <v>INCIDENT</v>
      </c>
      <c r="C63" t="str">
        <v>CERRADO</v>
      </c>
      <c r="D63" t="str">
        <v>DEVOLICIONES</v>
      </c>
      <c r="E63" t="str">
        <v>POS</v>
      </c>
      <c r="F63" t="str">
        <v>POS</v>
      </c>
      <c r="G63" t="str">
        <v>LENOVO</v>
      </c>
      <c r="H63" t="str" xml:space="preserve">
        <v xml:space="preserve">Datos usuario_x000d_
Nombre: Liliana Osorio_x000d_
Correo: liliana.osorio@easy.com.co_x000d_
Usuario AD: LOsorio_x000d_
Pais: Colombia_x000d_
Ubicacion: E809 EASY MAYALES_x000d_
Zona: Colombia Easy_x000d_
Unidad de Negocio: MDH_x000d_
Servicio: Tiendas &amp; Centros de Distribucion_x000d_
Telefono: 3007005879_x000d_
Anexo: 809300_x000d_
Descripcion: CAJA DEVOLUCIONES SE APAGA CONSTANTEMENTE_x000d_
Numero de caja: 21</v>
      </c>
      <c r="I63" t="str" xml:space="preserve">
        <v xml:space="preserve">Buen día_x000d_
Agradezco su apoyo con la validación de la POS reportada.</v>
      </c>
      <c r="J63" t="str">
        <v>Se llega a sitio; tienda E809 EASY MAYALES; se valida ingreso; realizamos validación de la falla; se toma valores de voltaje de regulada; se realiza cambio de cable de poder; se realiza prueba en toma regulada; se realiza pruebas en toma normal; se realiza pruebas en un toma diferente de regulada; luego de realizar varias pruebas se llega a la conclusión; en la toma regulada la pos se apaga; en el toma normal la pos se mantiene en ese momento de la prueba no cargo el sistema operativo porque es por red; y la ip de esa pos en el momento la tenia asignada otra pos como contingencia; se valida que la falla esta en el toma de la regulada donde se encuentra la pos conectada; al final se nos facilito una extensión y se probo en otra toma regulada y la pos cargo y no se apago por un espacio de 30 minutos; se valida que la falla efectivamente se encuentra en el toma regulada donde esta la pos; se le informa al encargado del área y nos informa que van hacer la certificación eléctrica de ese punto eléctrico; se genera comprobante de labor.</v>
      </c>
      <c r="K63">
        <v>45069</v>
      </c>
      <c r="L63">
        <v>45070</v>
      </c>
      <c r="M63" t="str">
        <f>TEXT(L63,"DDDDDDD")</f>
        <v>miércoles</v>
      </c>
      <c r="N63" t="str">
        <v>E809 EASY MAYALES</v>
      </c>
      <c r="O63" t="str">
        <v>VALLEDUPAR</v>
      </c>
      <c r="P63" t="str">
        <f>IF(ISBLANK(O63),"0",(VLOOKUP(O63,REGION,2,FALSE)))</f>
        <v>COSTA</v>
      </c>
      <c r="Q63" t="str">
        <v>EDUAR ENRIQUE MARTELO SIERRA</v>
      </c>
      <c r="R63">
        <f>IF(ISBLANK(Q63),"0", VLOOKUP(Q63,PERSONAL,2,FALSE))</f>
        <v>1065631435</v>
      </c>
      <c r="S63" t="str">
        <v>DIRECTO</v>
      </c>
      <c r="T63">
        <v>0.6875</v>
      </c>
      <c r="U63">
        <v>0.75</v>
      </c>
      <c r="V63">
        <f>IF(ISBLANK(T63 ),"0",U63-T63)</f>
        <v>0.0625</v>
      </c>
      <c r="W63">
        <v>1</v>
      </c>
      <c r="X63">
        <f>NETWORKDAYS(K63,L63)</f>
        <v>2</v>
      </c>
      <c r="Y63" t="str">
        <f>IF(X63&lt;=2,"CUMPLE","NO CUMPLE")</f>
        <v>CUMPLE</v>
      </c>
    </row>
    <row r="64" xml:space="preserve">
      <c r="A64">
        <v>13295699</v>
      </c>
      <c r="B64" t="str">
        <v>REQUEST</v>
      </c>
      <c r="C64" t="str">
        <v>CERRADO</v>
      </c>
      <c r="D64" t="str">
        <v>DIRECCION</v>
      </c>
      <c r="E64" t="str">
        <v>CPU</v>
      </c>
      <c r="F64" t="str">
        <v>CPU</v>
      </c>
      <c r="G64" t="str">
        <v>LENOVO</v>
      </c>
      <c r="H64" t="str" xml:space="preserve">
        <v xml:space="preserve">Datos usuario_x000d_
Nombre: Victor Manuel Agudelo Yepes_x000d_
Correo: victormanuel.agudeloyepes@easy.com.co_x000d_
Usuario AD: VAgudelY_x000d_
Pais: Colombia_x000d_
Ubicacion: E806 EASY EL PRADO_x000d_
Zona: Colombia Easy_x000d_
Unidad de Negocio: MDH_x000d_
Servicio: Retail Financiero_x000d_
Telefono: 3004073248_x000d_
Anexo: 6044740_x000d_
Descripcion: PC subadministrador lento - Ubicacion oficina jefes</v>
      </c>
      <c r="I64" t="str" xml:space="preserve">
        <v xml:space="preserve">Buenos días._x000d_
Se solicita el envío de disco duro para reparación de pc subgerente_x000d_
Marca LENOVO_x000d_
Modelo M720Q_x000d_
Serial MJ09NF6Z_x000d_
SG PARTE 17721_x000d_
DISCO DURO SSD SATA 500 GB 2.5PULG</v>
      </c>
      <c r="J64" t="str">
        <v>Se realiza el cambio de disco donde se le monta la imagen del SO; con configuración correspondiente (Dominio y Office) se realizan pruebas de buen funcionamiento; servicio operativo. observación: debido a que hostname: E806901WS024 generaba error se configura hostname: E806901WS025</v>
      </c>
      <c r="K64">
        <v>45069</v>
      </c>
      <c r="L64">
        <v>45071</v>
      </c>
      <c r="M64" t="str">
        <f>TEXT(L64,"DDDDDDD")</f>
        <v>jueves</v>
      </c>
      <c r="N64" t="str">
        <v>E806 EASY EL PRADO</v>
      </c>
      <c r="O64" t="str">
        <v>MEDELLIN</v>
      </c>
      <c r="P64" t="str">
        <f>IF(ISBLANK(O64),"0",(VLOOKUP(O64,REGION,2,FALSE)))</f>
        <v>CENTRO</v>
      </c>
      <c r="Q64" t="str">
        <v>JUAN DAVID BEDOYA MECIAS</v>
      </c>
      <c r="R64">
        <f>IF(ISBLANK(Q64),"0", VLOOKUP(Q64,PERSONAL,2,FALSE))</f>
        <v>1001362500</v>
      </c>
      <c r="S64" t="str">
        <v>DIRECTO</v>
      </c>
      <c r="T64">
        <v>0.3333333333333333</v>
      </c>
      <c r="U64">
        <v>0.75</v>
      </c>
      <c r="V64">
        <f>IF(ISBLANK(T64 ),"0",U64-T64)</f>
        <v>0.4166666666666667</v>
      </c>
      <c r="W64" t="str">
        <v>2;5</v>
      </c>
      <c r="X64">
        <f>NETWORKDAYS(K64,L64)</f>
        <v>3</v>
      </c>
      <c r="Y64" t="str">
        <f>IF(X64&lt;=2,"CUMPLE","NO CUMPLE")</f>
        <v>NO CUMPLE</v>
      </c>
    </row>
    <row r="65" xml:space="preserve">
      <c r="A65">
        <v>13311650</v>
      </c>
      <c r="B65" t="str">
        <v>REQUEST</v>
      </c>
      <c r="C65" t="str">
        <v>CERRADO</v>
      </c>
      <c r="D65" t="str">
        <v>CARNES</v>
      </c>
      <c r="E65" t="str">
        <v>PDT</v>
      </c>
      <c r="F65" t="str">
        <v>PDT</v>
      </c>
      <c r="G65" t="str">
        <v>HONEYWELL</v>
      </c>
      <c r="H65" t="str" xml:space="preserve">
        <v xml:space="preserve">Datos usuario_x000d_
Nombre: Yolima Duran Ortiz_x000d_
Correo: Yolima.Duran@cencosud.com.co_x000d_
Usuario AD: YDuranO_x000d_
Pais: Colombia_x000d_
Ubicacion: J126 JUMBO SAN SILVESTRE_x000d_
Zona: Colombia Oriente_x000d_
Unidad de Negocio: JUMBO_x000d_
Servicio: Tiendas &amp; Centros de Distribucion_x000d_
Telefono: 3108010668_x000d_
Anexo: null_x000d_
Descripcion: solicito de su colaboracion validando la PDT # 14 de perecederos la cual pide una clave al momento de encender el equipo._x000d_
#inventario sistema: DI-034416 o AD-056161 IMEI:990011943242353_x000d_
MEID:99001194324235_x000d_
Area en donde se encuentra la Balanza: perecederos</v>
      </c>
      <c r="I65" t="str" xml:space="preserve">
        <v xml:space="preserve">Datos del equipo:_x000d_
PDT/PDA|ESTANDAR HONEYWELL EDA 51-1 | Nº SERIE: 21178B05B3_x000d_
Nº inventario: DI-034416_x000d_
Se solicitará atención en sitio para configuración._x000d_
Datos usuario_x000d_
Nombre: Yolima Duran Ortiz_x000d_
Correo: Yolima.Duran@cencosud.com.co_x000d_
Usuario AD: YDuranO_x000d_
Pais: Colombia_x000d_
Ubicacion: J126 JUMBO SAN SILVESTRE_x000d_
Zona: Colombia Oriente_x000d_
Unidad de Negocio: JUMBO_x000d_
Servicio: Tiendas &amp; Centros de Distribucion_x000d_
Telefono: 3108010668</v>
      </c>
      <c r="J65" t="str">
        <v>SE REVISA PDA POR ESTAR BLOUQEADO EL S.O CON CLAVE INEXISTENTE; SE RESTABLECE DE FABRICA LA PDA; ACTUALIZACION DE FIRMWARE; CONFIGURACION GENERAL Y PRUEBAS DE FUNCIONAMIENTO CON COLABORADOR DE AREA. PRUEBAS SATISFACTORIAS; LA PDA QUEDA FUNCIONANDO CORRECTAMENTE Y TOTALMENTE OPERATIVA; SE INFORMA A LA JEFE DE SECCION YOLIMA DURAN.</v>
      </c>
      <c r="K65">
        <v>45070</v>
      </c>
      <c r="L65">
        <v>45070</v>
      </c>
      <c r="M65" t="str">
        <f>TEXT(L65,"DDDDDDD")</f>
        <v>miércoles</v>
      </c>
      <c r="N65" t="str">
        <v>J126 JUMBO SAN SILVESTRE</v>
      </c>
      <c r="O65" t="str">
        <v>BARRANCABERMEJA</v>
      </c>
      <c r="P65" t="str">
        <f>IF(ISBLANK(O65),"0",(VLOOKUP(O65,REGION,2,FALSE)))</f>
        <v>ORIENTE</v>
      </c>
      <c r="Q65" t="str">
        <v>LUIS CARLOS ROJAS ACOSTA</v>
      </c>
      <c r="R65">
        <f>IF(ISBLANK(Q65),"0", VLOOKUP(Q65,PERSONAL,2,FALSE))</f>
        <v>1096188137</v>
      </c>
      <c r="S65" t="str">
        <v>DIRECTO</v>
      </c>
      <c r="T65">
        <v>0.4166666666666667</v>
      </c>
      <c r="U65">
        <v>0.4583333333333333</v>
      </c>
      <c r="V65">
        <f>IF(ISBLANK(T65 ),"0",U65-T65)</f>
        <v>0.04166666666666663</v>
      </c>
      <c r="W65">
        <v>1</v>
      </c>
      <c r="X65">
        <f>NETWORKDAYS(K65,L65)</f>
        <v>1</v>
      </c>
      <c r="Y65" t="str">
        <f>IF(X65&lt;=2,"CUMPLE","NO CUMPLE")</f>
        <v>CUMPLE</v>
      </c>
    </row>
    <row r="66" xml:space="preserve">
      <c r="A66">
        <v>13322218</v>
      </c>
      <c r="B66" t="str">
        <v>REQUEST</v>
      </c>
      <c r="C66" t="str">
        <v>CERRADO</v>
      </c>
      <c r="D66" t="str">
        <v>PLATOS PREPARADOS</v>
      </c>
      <c r="E66" t="str">
        <v>BALANZA</v>
      </c>
      <c r="F66" t="str">
        <v>MESA</v>
      </c>
      <c r="G66" t="str">
        <v>METTLER</v>
      </c>
      <c r="H66" t="str" xml:space="preserve">
        <v xml:space="preserve">Datos usuario_x000d_
Nombre: Karina Julie Montiel Ramos_x000d_
Correo: KarinaJulie.MontielRamos@cencosud.com.co_x000d_
Usuario AD: KMontieR_x000d_
Pais: Colombia_x000d_
Ubicacion: M085 METRO MONTERIA_x000d_
Zona: Colombia Costa_x000d_
Unidad de Negocio: METRO_x000d_
Servicio: Tiendas &amp; Centros de Distribucion_x000d_
Telefono: 3145413722_x000d_
Anexo: 6086345931_x000d_
Descripcion: Solicito me colaboren con la impresora de precios de platos preparados que presenta fallas; no imprime; y cuando lo hace; se salta varios precios.</v>
      </c>
      <c r="I66" t="str" xml:space="preserve">
        <v xml:space="preserve">Buenos dias_x000d_
cordial saludo_x000d_
se requiere presencia del tecnico</v>
      </c>
      <c r="J66" t="str">
        <v>Solicito me colaboren con la impresora de precios de platos preparados que presenta fallas; no imprime; y cuando lo hace; se salta varios precios. Se procede a realizar limpieza al cabezal asi mismo se procede a realizar calibración de las hojas ya que este arroja mucho papel para imprimir un solo tiquete asi mismo se procede a depurar el rollo que esta desecho se reinicia la POS quedado operativa a satisfacción del cliente.</v>
      </c>
      <c r="K66">
        <v>45071</v>
      </c>
      <c r="L66">
        <v>45071</v>
      </c>
      <c r="M66" t="str">
        <f>TEXT(L66,"DDDDDDD")</f>
        <v>jueves</v>
      </c>
      <c r="N66" t="str">
        <v>M085 METRO MONTERIA</v>
      </c>
      <c r="O66" t="str">
        <v>MONTERIA</v>
      </c>
      <c r="P66" t="str">
        <f>IF(ISBLANK(O66),"0",(VLOOKUP(O66,REGION,2,FALSE)))</f>
        <v>COSTA</v>
      </c>
      <c r="Q66" t="str">
        <v>SHARON YANETH KERGUELEN WILCHES</v>
      </c>
      <c r="R66">
        <f>IF(ISBLANK(Q66),"0", VLOOKUP(Q66,PERSONAL,2,FALSE))</f>
        <v>1067917448</v>
      </c>
      <c r="S66" t="str">
        <v>DIRECTO</v>
      </c>
      <c r="T66">
        <v>0.6041666666666666</v>
      </c>
      <c r="U66">
        <v>0.7291666666666666</v>
      </c>
      <c r="V66">
        <f>IF(ISBLANK(T66 ),"0",U66-T66)</f>
        <v>0.125</v>
      </c>
      <c r="W66">
        <v>2</v>
      </c>
      <c r="X66">
        <f>NETWORKDAYS(K66,L66)</f>
        <v>1</v>
      </c>
      <c r="Y66" t="str">
        <f>IF(X66&lt;=2,"CUMPLE","NO CUMPLE")</f>
        <v>CUMPLE</v>
      </c>
    </row>
    <row r="67" xml:space="preserve">
      <c r="A67">
        <v>13308322</v>
      </c>
      <c r="B67" t="str">
        <v>REQUEST</v>
      </c>
      <c r="C67" t="str">
        <v>CERRADO</v>
      </c>
      <c r="D67" t="str">
        <v>LINEAL DE CAJAS</v>
      </c>
      <c r="E67" t="str">
        <v>POS</v>
      </c>
      <c r="F67" t="str">
        <v>POS</v>
      </c>
      <c r="G67" t="str">
        <v>WINCOR</v>
      </c>
      <c r="H67" t="str" xml:space="preserve">
        <v xml:space="preserve">Datos usuario_x000d_
Nombre: Luis Eduardo Mercado Ospina_x000d_
Correo: LEMercad@cencosud.com.co_x000d_
Usuario AD: LEMercad_x000d_
Pais: Colombia_x000d_
Ubicacion: M085 METRO MONTERIA_x000d_
Zona: Colombia Costa_x000d_
Unidad de Negocio: METRO_x000d_
Servicio: Tiendas &amp; Centros de Distribucion_x000d_
Telefono: 3223395687_x000d_
Anexo: 6086345931_x000d_
Descripcion: buenos dias; por favor me colaboran con la pos 4 y 5 ya que no le funciona el visor clientes.</v>
      </c>
      <c r="I67" t="str" xml:space="preserve">
        <v xml:space="preserve">Datos usuario_x000d_
Nombre: Luis Eduardo Mercado Ospina_x000d_
Correo: LEMercad@cencosud.com.co_x000d_
Usuario AD: LEMercad_x000d_
Pais: Colombia_x000d_
Ubicacion: M085 METRO MONTERIA_x000d_
Zona: Colombia Costa_x000d_
Unidad de Negocio: METRO_x000d_
Servicio: Tiendas &amp; Centros de Distribucion_x000d_
Telefono: 3223395687_x000d_
Anexo: 6086345931_x000d_
Descripcion: buenos dias; por favor me colaboran con la pos 4 y 5 ya que no le funciona el visor clientes.</v>
      </c>
      <c r="J67" t="str">
        <v>Se realiza cambio de pos se toma la pos #4 y se toma una pos de electro se realiza cambio de disco duro tarjeta de red y visor de la sección de electro la cual se cambia en la pos lineal #4 esta prueba funciono para la pos #4 se realiza pruebas en la pos quedando operativa. La pos #5 se ke hace el mismo proceso pero esta no tiene resultados exitoso por lo que se le informa a la persona encargada y este informa que se realizara validación en el area de pos ya que no funciono la prueba se le informa a la super de caja que la pos #5 queda sin visor cliente.</v>
      </c>
      <c r="K67">
        <v>45071</v>
      </c>
      <c r="L67">
        <v>45072</v>
      </c>
      <c r="M67" t="str">
        <f>TEXT(L67,"DDDDDDD")</f>
        <v>viernes</v>
      </c>
      <c r="N67" t="str">
        <v>M085 METRO MONTERIA</v>
      </c>
      <c r="O67" t="str">
        <v>MONTERIA</v>
      </c>
      <c r="P67" t="str">
        <f>IF(ISBLANK(O67),"0",(VLOOKUP(O67,REGION,2,FALSE)))</f>
        <v>COSTA</v>
      </c>
      <c r="Q67" t="str">
        <v>SHARON YANETH KERGUELEN WILCHES</v>
      </c>
      <c r="R67">
        <f>IF(ISBLANK(Q67),"0", VLOOKUP(Q67,PERSONAL,2,FALSE))</f>
        <v>1067917448</v>
      </c>
      <c r="S67" t="str">
        <v>DIRECTO</v>
      </c>
      <c r="T67">
        <v>0.3333333333333333</v>
      </c>
      <c r="U67">
        <v>0.5625</v>
      </c>
      <c r="V67">
        <f>IF(ISBLANK(T67 ),"0",U67-T67)</f>
        <v>0.22916666666666669</v>
      </c>
      <c r="W67">
        <v>3</v>
      </c>
      <c r="X67">
        <f>NETWORKDAYS(K67,L67)</f>
        <v>2</v>
      </c>
      <c r="Y67" t="str">
        <f>IF(X67&lt;=2,"CUMPLE","NO CUMPLE")</f>
        <v>CUMPLE</v>
      </c>
    </row>
    <row r="68" xml:space="preserve">
      <c r="A68">
        <v>13308042</v>
      </c>
      <c r="B68" t="str">
        <v>REQUEST</v>
      </c>
      <c r="C68" t="str">
        <v>CERRADO</v>
      </c>
      <c r="D68" t="str">
        <v>PISO DE VENTA</v>
      </c>
      <c r="E68" t="str">
        <v>PDA</v>
      </c>
      <c r="F68" t="str">
        <v>PDA</v>
      </c>
      <c r="G68" t="str">
        <v>PDA</v>
      </c>
      <c r="H68" t="str" xml:space="preserve">
        <v xml:space="preserve">Datos usuario_x000d_
Nombre: Ruby Yurany Ruiz Daza_x000d_
Correo: RubyYurany.RuizDaza@cencosud.com.co_x000d_
Usuario AD: RYRDaza_x000d_
Pais: Colombia_x000d_
Ubicacion: M073 METRO MOSQUERA_x000d_
Zona: Colombia Bogota_x000d_
Unidad de Negocio: METRO_x000d_
Servicio: Tiendas &amp; Centros de Distribucion_x000d_
Telefono: 3214272561_x000d_
Anexo: 7730402_x000d_
Descripcion: Buen dia; solicito amablemente verificacion al aplicativo cambio de precios los cuales se envia la impresion del dia y se estan duplicando generando gastos de insumos._x000d_
AREA EN DONDE SE UBICA EL EQUIPO : oficina</v>
      </c>
      <c r="I68" t="str">
        <v xml:space="preserve">Validar la impresora de Flejes Zebra; esta presentando doble impresion y mala calidad de impresion          </v>
      </c>
      <c r="J68" t="str">
        <v>Se realizo la revisión del aplicativo en la PDA del usuario; se reinicio el equipo y se hicieron las respectivas pruebas. También se hicieron pruebas en otros equipos y funciono correctamente. Se dejan operativos los equipos en el aplicativo</v>
      </c>
      <c r="K68">
        <v>45071</v>
      </c>
      <c r="L68">
        <v>45072</v>
      </c>
      <c r="M68" t="str">
        <f>TEXT(L68,"DDDDDDD")</f>
        <v>viernes</v>
      </c>
      <c r="N68" t="str">
        <v>M073 METRO MOSQUERA</v>
      </c>
      <c r="O68" t="str">
        <v>MOSQUERA</v>
      </c>
      <c r="P68" t="str">
        <f>IF(ISBLANK(O68),"0",(VLOOKUP(O68,REGION,2,FALSE)))</f>
        <v>BOGOTA</v>
      </c>
      <c r="Q68" t="str">
        <v>ALEXANDER CASTILLO SOTELO</v>
      </c>
      <c r="R68">
        <f>IF(ISBLANK(Q68),"0", VLOOKUP(Q68,PERSONAL,2,FALSE))</f>
        <v>80216449</v>
      </c>
      <c r="S68" t="str">
        <v>ALIADO</v>
      </c>
      <c r="T68">
        <v>0.6041666666666666</v>
      </c>
      <c r="U68">
        <v>0.625</v>
      </c>
      <c r="V68">
        <f>IF(ISBLANK(T68 ),"0",U68-T68)</f>
        <v>0.02083333333333337</v>
      </c>
      <c r="W68">
        <v>1</v>
      </c>
      <c r="X68">
        <f>NETWORKDAYS(K68,L68)</f>
        <v>2</v>
      </c>
      <c r="Y68" t="str">
        <f>IF(X68&lt;=2,"CUMPLE","NO CUMPLE")</f>
        <v>CUMPLE</v>
      </c>
    </row>
    <row r="69" xml:space="preserve">
      <c r="A69">
        <v>13308047</v>
      </c>
      <c r="B69" t="str">
        <v>REQUEST</v>
      </c>
      <c r="C69" t="str">
        <v>CERRADO</v>
      </c>
      <c r="D69" t="str">
        <v>CONTRALOR</v>
      </c>
      <c r="E69" t="str">
        <v>PDA</v>
      </c>
      <c r="F69" t="str">
        <v>PDA</v>
      </c>
      <c r="G69" t="str">
        <v>HONEYWELL</v>
      </c>
      <c r="H69" t="str" xml:space="preserve">
        <v xml:space="preserve">Datos usuario_x000d_
Nombre: Ruby Yurany Ruiz Daza_x000d_
Correo: RubyYurany.RuizDaza@cencosud.com.co_x000d_
Usuario AD: RYRDaza_x000d_
Pais: Colombia_x000d_
Ubicacion: M073 METRO MOSQUERA_x000d_
Zona: Colombia Bogota_x000d_
Unidad de Negocio: METRO_x000d_
Servicio: Tiendas &amp; Centros de Distribucion_x000d_
Telefono: 3214272561_x000d_
Anexo: 7730402_x000d_
Descripcion: Buen dia; solicito verificacion PDA inventarios 1; al momento de prenderla; la pantalla queda negra._x000d_
AREA EN DONDE SE UBICA EL EQUIPO : oficina</v>
      </c>
      <c r="I69" t="str">
        <v xml:space="preserve">PDA de Inventarios no da video; validar las conexiones de la Board        </v>
      </c>
      <c r="J69" t="str">
        <v>Inicialmente se pone a cargar la batería por que esta total mente descargada. Luego se intenta encender pero solo ilumina la pantalla pero no da video; así que se procede a destapar todo el equipo; se verifican las conexiones de los buses de datos y se limpian los conectores. Se ensambla nuevamente la PDA y se verifica que de video. El equipo enciende; genera video correctamente. Se deja operativo el equipo.</v>
      </c>
      <c r="K69">
        <v>45071</v>
      </c>
      <c r="L69">
        <v>45072</v>
      </c>
      <c r="M69" t="str">
        <f>TEXT(L69,"DDDDDDD")</f>
        <v>viernes</v>
      </c>
      <c r="N69" t="str">
        <v>M073 METRO MOSQUERA</v>
      </c>
      <c r="O69" t="str">
        <v>MOSQUERA</v>
      </c>
      <c r="P69" t="str">
        <f>IF(ISBLANK(O69),"0",(VLOOKUP(O69,REGION,2,FALSE)))</f>
        <v>BOGOTA</v>
      </c>
      <c r="Q69" t="str">
        <v>ALEXANDER CASTILLO SOTELO</v>
      </c>
      <c r="R69">
        <f>IF(ISBLANK(Q69),"0", VLOOKUP(Q69,PERSONAL,2,FALSE))</f>
        <v>80216449</v>
      </c>
      <c r="S69" t="str">
        <v>ALIADO</v>
      </c>
      <c r="T69">
        <v>0.5416666666666666</v>
      </c>
      <c r="U69">
        <v>0.6041666666666666</v>
      </c>
      <c r="V69">
        <f>IF(ISBLANK(T69 ),"0",U69-T69)</f>
        <v>0.0625</v>
      </c>
      <c r="W69">
        <v>1</v>
      </c>
      <c r="X69">
        <f>NETWORKDAYS(K69,L69)</f>
        <v>2</v>
      </c>
      <c r="Y69" t="str">
        <f>IF(X69&lt;=2,"CUMPLE","NO CUMPLE")</f>
        <v>CUMPLE</v>
      </c>
    </row>
    <row r="70" xml:space="preserve">
      <c r="A70">
        <v>13312239</v>
      </c>
      <c r="B70" t="str">
        <v>REQUEST</v>
      </c>
      <c r="C70" t="str">
        <v>CERRADO</v>
      </c>
      <c r="D70" t="str">
        <v>LINEAL DE CAJAS</v>
      </c>
      <c r="E70" t="str">
        <v>POS</v>
      </c>
      <c r="F70" t="str">
        <v>POS</v>
      </c>
      <c r="G70" t="str">
        <v>WINCOR</v>
      </c>
      <c r="H70" t="str" xml:space="preserve">
        <v xml:space="preserve">Datos usuario_x000d_
Nombre: Yuli Paola Garcia Enciso_x000d_
Correo: YuliPaola.GarciaEnciso@cencosud.com.co_x000d_
Usuario AD: ypgencis_x000d_
Pais: Colombia_x000d_
Ubicacion: M074 METRO FACATATIVA_x000d_
Zona: Colombia Bogota_x000d_
Unidad de Negocio: METRO_x000d_
Servicio: Tiendas &amp; Centros de Distribucion_x000d_
Telefono: 3206349687_x000d_
Anexo: 3185519213_x000d_
Descripcion: Buen dia_x000d_
Solicito de su amable colaboracion con la revision nuevamente de la POS 06 de E-commerce ya que se esta apagando continuamente; desde la ultima revision el equipo ha venido presentando esta falla._x000d_
Muchas gracias.</v>
      </c>
      <c r="I70" t="str" xml:space="preserve">
        <v xml:space="preserve">Buenas Tardes_x000d_
Validar la fuente de la POS de ecommerce; ya que la POS se esta apagando constantemente_x000d_
Gracias_x000d_
Saludos</v>
      </c>
      <c r="J70" t="str">
        <v>Se realiza la revisión de la POS y se verifica que el ventilador de la fuente de poder no gira correctamente. Se procede a desarmar la POS para hacerle limpieza y lubricación del ventilador. Se ensambla nuevamente el equipo y se inicia. Se verifica que todos los ventiladores estén funcionando correctamente. Se hace seguimiento por 40 minutos y la POS no se apago. Se deja operativa la caja.</v>
      </c>
      <c r="K70">
        <v>45071</v>
      </c>
      <c r="L70">
        <v>45072</v>
      </c>
      <c r="M70" t="str">
        <f>TEXT(L70,"DDDDDDD")</f>
        <v>viernes</v>
      </c>
      <c r="N70" t="str">
        <v>M074 METRO FACATATIVA</v>
      </c>
      <c r="O70" t="str">
        <v>FACATATIVA</v>
      </c>
      <c r="P70" t="str">
        <f>IF(ISBLANK(O70),"0",(VLOOKUP(O70,REGION,2,FALSE)))</f>
        <v>BOGOTA</v>
      </c>
      <c r="Q70" t="str">
        <v>ALEXANDER CASTILLO SOTELO</v>
      </c>
      <c r="R70">
        <f>IF(ISBLANK(Q70),"0", VLOOKUP(Q70,PERSONAL,2,FALSE))</f>
        <v>80216449</v>
      </c>
      <c r="S70" t="str">
        <v>ALIADO</v>
      </c>
      <c r="T70">
        <v>0.6875</v>
      </c>
      <c r="U70">
        <v>0.7395833333333334</v>
      </c>
      <c r="V70">
        <f>IF(ISBLANK(T70 ),"0",U70-T70)</f>
        <v>0.05208333333333337</v>
      </c>
      <c r="W70">
        <v>1</v>
      </c>
      <c r="X70">
        <f>NETWORKDAYS(K70,L70)</f>
        <v>2</v>
      </c>
      <c r="Y70" t="str">
        <f>IF(X70&lt;=2,"CUMPLE","NO CUMPLE")</f>
        <v>CUMPLE</v>
      </c>
    </row>
    <row r="71" xml:space="preserve">
      <c r="A71">
        <v>13308084</v>
      </c>
      <c r="B71" t="str">
        <v>REQUEST</v>
      </c>
      <c r="C71" t="str">
        <v>CERRADO</v>
      </c>
      <c r="D71" t="str">
        <v>CONTRALOR</v>
      </c>
      <c r="E71" t="str">
        <v>PDA</v>
      </c>
      <c r="F71" t="str">
        <v>PDA</v>
      </c>
      <c r="G71" t="str">
        <v>HONEYWELL</v>
      </c>
      <c r="H71" t="str" xml:space="preserve">
        <v xml:space="preserve">Datos usuario_x000d_
Nombre: Ruby Yurany Ruiz Daza_x000d_
Correo: RubyYurany.RuizDaza@cencosud.com.co_x000d_
Usuario AD: RYRDaza_x000d_
Pais: Colombia_x000d_
Ubicacion: M073 METRO MOSQUERA_x000d_
Zona: Colombia Bogota_x000d_
Unidad de Negocio: METRO_x000d_
Servicio: Tiendas &amp; Centros de Distribucion_x000d_
Telefono: 3214272561_x000d_
Anexo: 7730402_x000d_
Descripcion: Buen dia; solicito verificacion PDA PGC la cual no prende._x000d_
AREA EN DONDE SE UBICA EL EQUIPO : oficina</v>
      </c>
      <c r="I71" t="str" xml:space="preserve">
        <v xml:space="preserve">Buenas Tardes_x000d_
Recuperando datos. Espere unos segundos e intente cortar o copiar de nuevo._x000d_
Gracias_x000d_
Saludos</v>
      </c>
      <c r="J71" t="str">
        <v>Inicialmente se pone a cargar la batería por que esta total mente descargada. Luego se intenta encender pero solo ilumina la pantalla pero no da video; así que se procede a destapar todo el equipo; se verifican las conexiones de los buses de datos y se limpian los conectores. Se ensambla nuevamente la PDA y se verifica que de video. El equipo enciende; genera video pero no inicia el sistema operativo; se queda en el logo del fabricante. Así que se procede a formatear el equipo a parámetros de fabrica y a actualizar el firmware; luego se instalan los aplicativos y se hacen las respectivas configuraciones. Se deja operativo el equipo.</v>
      </c>
      <c r="K71">
        <v>45071</v>
      </c>
      <c r="L71">
        <v>45072</v>
      </c>
      <c r="M71" t="str">
        <f>TEXT(L71,"DDDDDDD")</f>
        <v>viernes</v>
      </c>
      <c r="N71" t="str">
        <v>M073 METRO MOSQUERA</v>
      </c>
      <c r="O71" t="str">
        <v>MOSQUERA</v>
      </c>
      <c r="P71" t="str">
        <f>IF(ISBLANK(O71),"0",(VLOOKUP(O71,REGION,2,FALSE)))</f>
        <v>BOGOTA</v>
      </c>
      <c r="Q71" t="str">
        <v>ALEXANDER CASTILLO SOTELO</v>
      </c>
      <c r="R71">
        <f>IF(ISBLANK(Q71),"0", VLOOKUP(Q71,PERSONAL,2,FALSE))</f>
        <v>80216449</v>
      </c>
      <c r="S71" t="str">
        <v>ALIADO</v>
      </c>
      <c r="T71">
        <v>0.4583333333333333</v>
      </c>
      <c r="U71">
        <v>0.5416666666666666</v>
      </c>
      <c r="V71">
        <f>IF(ISBLANK(T71 ),"0",U71-T71)</f>
        <v>0.08333333333333331</v>
      </c>
      <c r="W71">
        <v>1</v>
      </c>
      <c r="X71">
        <f>NETWORKDAYS(K71,L71)</f>
        <v>2</v>
      </c>
      <c r="Y71" t="str">
        <f>IF(X71&lt;=2,"CUMPLE","NO CUMPLE")</f>
        <v>CUMPLE</v>
      </c>
    </row>
    <row r="72" xml:space="preserve">
      <c r="A72">
        <v>13304166</v>
      </c>
      <c r="B72" t="str">
        <v>REQUEST</v>
      </c>
      <c r="C72" t="str">
        <v>CERRADO</v>
      </c>
      <c r="D72" t="str">
        <v>CARNES</v>
      </c>
      <c r="E72" t="str">
        <v>BALANZA</v>
      </c>
      <c r="F72" t="str">
        <v>COLGANTE</v>
      </c>
      <c r="G72" t="str">
        <v>METTLER</v>
      </c>
      <c r="H72" t="str" xml:space="preserve">
        <v xml:space="preserve">solicito de su colaboracion realizando mantenimiento en balanzas colgantes de carnes ya que tenemos problemas con los codigos de barras del producto no salen completos y el papel no rueda con facilidad._x000d_
Indica la ubicacion de tu balanza en la tienda: carnes</v>
      </c>
      <c r="I72" t="str" xml:space="preserve">
        <v xml:space="preserve">Llega parte solicitada._x000d_
Se solicita instalación cabezal de impresión._x000d_
Tienda: Jumbo San Silvestre_x000d_
Area: Carnes_x000d_
Equipo: BALANZA|COLGANTE_x000d_
Marca: METTLER TOLEDO_x000d_
Modelo: BPLUS_x000d_
Serial: C151212236</v>
      </c>
      <c r="J72" t="str" xml:space="preserve">
        <v xml:space="preserve">SE HACE REVISION DE BALANZA DE CARNES; SE HABIA SOLICITADO CAMBIO DE CABEZAL DE IMPRESIÓN; EL CUAL A LA HORA DE INSTALAR SE ENCUENTRA_x000d_
CON LAS SIGUIENTES NOVEDADES:_x000d_
1. EL DISEÑO Y COLOR DEL CABEZAL QUE LLEGÓ ES DIFERENTE AL ORIGINAL._x000d_
2. LA PLATINA DONDE SE ATORNILLA ES DE MAYOR TAMAÑO A LA ORIGINAL._x000d_
3. EL BUS DE DATOS NO INGRESA POR COMPLETO EN EL CONECTOR._x000d_
4. EL NUMERO DEL SERIAL /MODELO NO CORRESPONDE AL ORIGINAL._x000d_
5. A LA HORA DE INSTALAR NO ENCAJA (MUY ANCHO) EN LA POSICION DONDE VA CONECTADO EL CABEZAL._x000d_
POR ENDE SE RETIRA Y NO SE INSTALA EL CABEZAL EN LA BALANZA QUE FUE ENVIADO DE REEMPLAZO Y SE DEJA EN OFICINA GUARDADO.</v>
      </c>
      <c r="K72">
        <v>45071</v>
      </c>
      <c r="L72">
        <v>45072</v>
      </c>
      <c r="M72" t="str">
        <f>TEXT(L72,"DDDDDDD")</f>
        <v>viernes</v>
      </c>
      <c r="N72" t="str">
        <v>J126 JUMBO SAN SILVESTRE</v>
      </c>
      <c r="O72" t="str">
        <v>BARRANCABERMEJA</v>
      </c>
      <c r="P72" t="str">
        <f>IF(ISBLANK(O72),"0",(VLOOKUP(O72,REGION,2,FALSE)))</f>
        <v>ORIENTE</v>
      </c>
      <c r="Q72" t="str">
        <v>LUIS CARLOS ROJAS ACOSTA</v>
      </c>
      <c r="R72">
        <f>IF(ISBLANK(Q72),"0", VLOOKUP(Q72,PERSONAL,2,FALSE))</f>
        <v>1096188137</v>
      </c>
      <c r="S72" t="str">
        <v>DIRECTO</v>
      </c>
      <c r="T72">
        <v>0.5833333333333334</v>
      </c>
      <c r="U72">
        <v>0.75</v>
      </c>
      <c r="V72">
        <f>IF(ISBLANK(T72 ),"0",U72-T72)</f>
        <v>0.16666666666666663</v>
      </c>
      <c r="W72">
        <v>2</v>
      </c>
      <c r="X72">
        <f>NETWORKDAYS(K72,L72)</f>
        <v>2</v>
      </c>
      <c r="Y72" t="str">
        <f>IF(X72&lt;=2,"CUMPLE","NO CUMPLE")</f>
        <v>CUMPLE</v>
      </c>
    </row>
    <row r="73">
      <c r="A73" t="str">
        <v>ACOMPAÑAMIENTO</v>
      </c>
      <c r="B73" t="str">
        <v>ACOMPAÑAMIENTO</v>
      </c>
      <c r="C73" t="str">
        <v>CERRADO</v>
      </c>
      <c r="D73" t="str">
        <v>TIENDA</v>
      </c>
      <c r="E73" t="str">
        <v>ACOMPAÑAMIENTO</v>
      </c>
      <c r="F73" t="str">
        <v>ACOMPAÑAMIENTO</v>
      </c>
      <c r="G73" t="str">
        <v>ACOMPAÑAMIENTO</v>
      </c>
      <c r="H73" t="str">
        <v>Me ayudas con la asignación de Sebastian Cardozo a la operación de supermercados los dias 25 mayo de 2023 para ser cobrado a 2;5 tickets diarios; este recuerso estará en horario de 8 am a 6:30 pm con 1 hora de almuerzo</v>
      </c>
      <c r="I73" t="str">
        <v>Me ayudas con la asignación de Sebastian Cardozo a la operación de supermercados los dias 25 mayo de 2023 para ser cobrado a 2;5 tickets diarios; este recuerso estará en horario de 8 am a 6:30 pm con 1 hora de almuerzo</v>
      </c>
      <c r="J73" t="str">
        <v>Solicitud realizada por Fernando Castro por medio de correo</v>
      </c>
      <c r="K73">
        <v>45071</v>
      </c>
      <c r="L73">
        <v>45071</v>
      </c>
      <c r="M73" t="str">
        <f>TEXT(L73,"DDDDDDD")</f>
        <v>jueves</v>
      </c>
      <c r="N73" t="str">
        <v>J016 JUMBO CARRERA 30</v>
      </c>
      <c r="O73" t="str">
        <v>BOGOTA</v>
      </c>
      <c r="P73" t="str">
        <f>IF(ISBLANK(O73),"0",(VLOOKUP(O73,REGION,2,FALSE)))</f>
        <v>BOGOTA</v>
      </c>
      <c r="Q73" t="str">
        <v>JOHAN SEBASTIAN CARDOZO SANCHEZ</v>
      </c>
      <c r="R73">
        <f>IF(ISBLANK(Q73),"0", VLOOKUP(Q73,PERSONAL,2,FALSE))</f>
        <v>1023945681</v>
      </c>
      <c r="S73" t="str">
        <v>DIRECTO</v>
      </c>
      <c r="T73">
        <v>0.3333333333333333</v>
      </c>
      <c r="U73">
        <v>0.4375</v>
      </c>
      <c r="V73">
        <f>IF(ISBLANK(T73 ),"0",U73-T73)</f>
        <v>0.10416666666666669</v>
      </c>
      <c r="W73" t="str">
        <v>2;5</v>
      </c>
      <c r="X73">
        <f>NETWORKDAYS(K73,L73)</f>
        <v>1</v>
      </c>
      <c r="Y73" t="str">
        <f>IF(X73&lt;=2,"CUMPLE","NO CUMPLE")</f>
        <v>CUMPLE</v>
      </c>
    </row>
    <row r="74">
      <c r="A74" t="str">
        <v>ACOMPAÑAMIENTO</v>
      </c>
      <c r="B74" t="str">
        <v>ACOMPAÑAMIENTO</v>
      </c>
      <c r="C74" t="str">
        <v>CERRADO</v>
      </c>
      <c r="D74" t="str">
        <v>TIENDA</v>
      </c>
      <c r="E74" t="str">
        <v>ACOMPAÑAMIENTO</v>
      </c>
      <c r="F74" t="str">
        <v>ACOMPAÑAMIENTO</v>
      </c>
      <c r="G74" t="str">
        <v>ACOMPAÑAMIENTO</v>
      </c>
      <c r="H74" t="str">
        <v>Me ayudas con la asignación de Sebastian Cardozo a la operación de supermercados los dias 25 mayo de 2023 para ser cobrado a 2;5 tickets diarios; este recuerso estará en horario de 8 am a 6:30 pm con 1 hora de almuerzo</v>
      </c>
      <c r="I74" t="str">
        <v>Me ayudas con la asignación de Sebastian Cardozo a la operación de supermercados los dias 25 mayo de 2023 para ser cobrado a 2;5 tickets diarios; este recuerso estará en horario de 8 am a 6:30 pm con 1 hora de almuerzo</v>
      </c>
      <c r="J74" t="str">
        <v>Solicitud realizada por Fernando Castro por medio de correo</v>
      </c>
      <c r="K74">
        <v>45071</v>
      </c>
      <c r="L74">
        <v>45071</v>
      </c>
      <c r="M74" t="str">
        <f>TEXT(L74,"DDDDDDD")</f>
        <v>jueves</v>
      </c>
      <c r="N74" t="str">
        <v>J016 JUMBO CARRERA 30</v>
      </c>
      <c r="O74" t="str">
        <v>BOGOTA</v>
      </c>
      <c r="P74" t="str">
        <f>IF(ISBLANK(O74),"0",(VLOOKUP(O74,REGION,2,FALSE)))</f>
        <v>BOGOTA</v>
      </c>
      <c r="Q74" t="str">
        <v>JOHAN SEBASTIAN CARDOZO SANCHEZ</v>
      </c>
      <c r="R74">
        <f>IF(ISBLANK(Q74),"0", VLOOKUP(Q74,PERSONAL,2,FALSE))</f>
        <v>1023945681</v>
      </c>
      <c r="S74" t="str">
        <v>DIRECTO</v>
      </c>
      <c r="T74">
        <v>0.4375</v>
      </c>
      <c r="U74">
        <v>0.5416666666666666</v>
      </c>
      <c r="V74">
        <f>IF(ISBLANK(T74 ),"0",U74-T74)</f>
        <v>0.10416666666666663</v>
      </c>
      <c r="W74" t="str">
        <v>2;5</v>
      </c>
      <c r="X74">
        <f>NETWORKDAYS(K74,L74)</f>
        <v>1</v>
      </c>
      <c r="Y74" t="str">
        <f>IF(X74&lt;=2,"CUMPLE","NO CUMPLE")</f>
        <v>CUMPLE</v>
      </c>
    </row>
    <row r="75">
      <c r="A75" t="str">
        <v>ACOMPAÑAMIENTO</v>
      </c>
      <c r="B75" t="str">
        <v>ACOMPAÑAMIENTO</v>
      </c>
      <c r="C75" t="str">
        <v>CERRADO</v>
      </c>
      <c r="D75" t="str">
        <v>TIENDA</v>
      </c>
      <c r="E75" t="str">
        <v>ACOMPAÑAMIENTO</v>
      </c>
      <c r="F75" t="str">
        <v>ACOMPAÑAMIENTO</v>
      </c>
      <c r="G75" t="str">
        <v>ACOMPAÑAMIENTO</v>
      </c>
      <c r="H75" t="str">
        <v>Me ayudas con la asignación de Sebastian Cardozo a la operación de supermercados los dias 26 mayo de 2023 para ser cobrado a 2;5 tickets diarios; este recuerso estará en horario de 8 am a 6:30 pm con 1 hora de almuerzo</v>
      </c>
      <c r="I75" t="str">
        <v>Me ayudas con la asignación de Sebastian Cardozo a la operación de supermercados los dias 26 mayo de 2023 para ser cobrado a 2;5 tickets diarios; este recuerso estará en horario de 8 am a 6:30 pm con 1 hora de almuerzo</v>
      </c>
      <c r="J75" t="str">
        <v>Solicitud realizada por Fernando Castro por medio de correo</v>
      </c>
      <c r="K75">
        <v>45072</v>
      </c>
      <c r="L75">
        <v>45072</v>
      </c>
      <c r="M75" t="str">
        <f>TEXT(L75,"DDDDDDD")</f>
        <v>viernes</v>
      </c>
      <c r="N75" t="str">
        <v>M124 METRO ALQUERIA</v>
      </c>
      <c r="O75" t="str">
        <v>BOGOTA</v>
      </c>
      <c r="P75" t="str">
        <f>IF(ISBLANK(O75),"0",(VLOOKUP(O75,REGION,2,FALSE)))</f>
        <v>BOGOTA</v>
      </c>
      <c r="Q75" t="str">
        <v>JOHAN SEBASTIAN CARDOZO SANCHEZ</v>
      </c>
      <c r="R75">
        <f>IF(ISBLANK(Q75),"0", VLOOKUP(Q75,PERSONAL,2,FALSE))</f>
        <v>1023945681</v>
      </c>
      <c r="S75" t="str">
        <v>DIRECTO</v>
      </c>
      <c r="T75">
        <v>0.3333333333333333</v>
      </c>
      <c r="U75">
        <v>0.4166666666666667</v>
      </c>
      <c r="V75">
        <f>IF(ISBLANK(T75 ),"0",U75-T75)</f>
        <v>0.08333333333333337</v>
      </c>
      <c r="W75" t="str">
        <v>2;5</v>
      </c>
      <c r="X75">
        <f>NETWORKDAYS(K75,L75)</f>
        <v>1</v>
      </c>
      <c r="Y75" t="str">
        <f>IF(X75&lt;=2,"CUMPLE","NO CUMPLE")</f>
        <v>CUMPLE</v>
      </c>
    </row>
    <row r="76">
      <c r="A76" t="str">
        <v>ACOMPAÑAMIENTO</v>
      </c>
      <c r="B76" t="str">
        <v>ACOMPAÑAMIENTO</v>
      </c>
      <c r="C76" t="str">
        <v>CERRADO</v>
      </c>
      <c r="D76" t="str">
        <v>TIENDA</v>
      </c>
      <c r="E76" t="str">
        <v>ACOMPAÑAMIENTO</v>
      </c>
      <c r="F76" t="str">
        <v>ACOMPAÑAMIENTO</v>
      </c>
      <c r="G76" t="str">
        <v>ACOMPAÑAMIENTO</v>
      </c>
      <c r="H76" t="str">
        <v>Me ayudas con la asignación de Sebastian Cardozo a la operación de supermercados los dias 26 mayo de 2023 para ser cobrado a 2;5 tickets diarios; este recuerso estará en horario de 8 am a 6:30 pm con 1 hora de almuerzo</v>
      </c>
      <c r="I76" t="str">
        <v>Me ayudas con la asignación de Sebastian Cardozo a la operación de supermercados los dias 26 mayo de 2023 para ser cobrado a 2;5 tickets diarios; este recuerso estará en horario de 8 am a 6:30 pm con 1 hora de almuerzo</v>
      </c>
      <c r="J76" t="str">
        <v>Solicitud realizada por Fernando Castro por medio de correo</v>
      </c>
      <c r="K76">
        <v>45072</v>
      </c>
      <c r="L76">
        <v>45072</v>
      </c>
      <c r="M76" t="str">
        <f>TEXT(L76,"DDDDDDD")</f>
        <v>viernes</v>
      </c>
      <c r="N76" t="str">
        <v>M124 METRO ALQUERIA</v>
      </c>
      <c r="O76" t="str">
        <v>BOGOTA</v>
      </c>
      <c r="P76" t="str">
        <f>IF(ISBLANK(O76),"0",(VLOOKUP(O76,REGION,2,FALSE)))</f>
        <v>BOGOTA</v>
      </c>
      <c r="Q76" t="str">
        <v>JOHAN SEBASTIAN CARDOZO SANCHEZ</v>
      </c>
      <c r="R76">
        <f>IF(ISBLANK(Q76),"0", VLOOKUP(Q76,PERSONAL,2,FALSE))</f>
        <v>1023945681</v>
      </c>
      <c r="S76" t="str">
        <v>DIRECTO</v>
      </c>
      <c r="T76">
        <v>0.4166666666666667</v>
      </c>
      <c r="U76">
        <v>0.5</v>
      </c>
      <c r="V76">
        <f>IF(ISBLANK(T76 ),"0",U76-T76)</f>
        <v>0.08333333333333331</v>
      </c>
      <c r="W76" t="str">
        <v>2;5</v>
      </c>
      <c r="X76">
        <f>NETWORKDAYS(K76,L76)</f>
        <v>1</v>
      </c>
      <c r="Y76" t="str">
        <f>IF(X76&lt;=2,"CUMPLE","NO CUMPLE")</f>
        <v>CUMPLE</v>
      </c>
    </row>
    <row r="77">
      <c r="A77" t="str">
        <v>ACOMPAÑAMIENTO</v>
      </c>
      <c r="B77" t="str">
        <v>ACOMPAÑAMIENTO</v>
      </c>
      <c r="C77" t="str">
        <v>CERRADO</v>
      </c>
      <c r="D77" t="str">
        <v>TIENDA</v>
      </c>
      <c r="E77" t="str">
        <v>ACOMPAÑAMIENTO</v>
      </c>
      <c r="F77" t="str">
        <v>ACOMPAÑAMIENTO</v>
      </c>
      <c r="G77" t="str">
        <v>ACOMPAÑAMIENTO</v>
      </c>
      <c r="H77" t="str">
        <v>Me ayudas con la asignación de Sebastian Cardozo a la operación de supermercados los dias 26 mayo de 2023 para ser cobrado a 2;5 tickets diarios; este recuerso estará en horario de 8 am a 6:30 pm con 1 hora de almuerzo</v>
      </c>
      <c r="I77" t="str">
        <v>Me ayudas con la asignación de Sebastian Cardozo a la operación de supermercados los dias 26 mayo de 2023 para ser cobrado a 2;5 tickets diarios; este recuerso estará en horario de 8 am a 6:30 pm con 1 hora de almuerzo</v>
      </c>
      <c r="J77" t="str">
        <v>Solicitud realizada por Fernando Castro por medio de correo</v>
      </c>
      <c r="K77">
        <v>45072</v>
      </c>
      <c r="L77">
        <v>45072</v>
      </c>
      <c r="M77" t="str">
        <f>TEXT(L77,"DDDDDDD")</f>
        <v>viernes</v>
      </c>
      <c r="N77" t="str">
        <v>M124 METRO ALQUERIA</v>
      </c>
      <c r="O77" t="str">
        <v>BOGOTA</v>
      </c>
      <c r="P77" t="str">
        <f>IF(ISBLANK(O77),"0",(VLOOKUP(O77,REGION,2,FALSE)))</f>
        <v>BOGOTA</v>
      </c>
      <c r="Q77" t="str">
        <v>JOHAN SEBASTIAN CARDOZO SANCHEZ</v>
      </c>
      <c r="R77">
        <f>IF(ISBLANK(Q77),"0", VLOOKUP(Q77,PERSONAL,2,FALSE))</f>
        <v>1023945681</v>
      </c>
      <c r="S77" t="str">
        <v>DIRECTO</v>
      </c>
      <c r="T77">
        <v>0.5416666666666666</v>
      </c>
      <c r="U77">
        <v>0.625</v>
      </c>
      <c r="V77">
        <f>IF(ISBLANK(T77 ),"0",U77-T77)</f>
        <v>0.08333333333333337</v>
      </c>
      <c r="W77" t="str">
        <v>2;5</v>
      </c>
      <c r="X77">
        <f>NETWORKDAYS(K77,L77)</f>
        <v>1</v>
      </c>
      <c r="Y77" t="str">
        <f>IF(X77&lt;=2,"CUMPLE","NO CUMPLE")</f>
        <v>CUMPLE</v>
      </c>
    </row>
    <row r="78">
      <c r="A78" t="str">
        <v>ACOMPAÑAMIENTO</v>
      </c>
      <c r="B78" t="str">
        <v>ACOMPAÑAMIENTO</v>
      </c>
      <c r="C78" t="str">
        <v>CERRADO</v>
      </c>
      <c r="D78" t="str">
        <v>TIENDA</v>
      </c>
      <c r="E78" t="str">
        <v>ACOMPAÑAMIENTO</v>
      </c>
      <c r="F78" t="str">
        <v>ACOMPAÑAMIENTO</v>
      </c>
      <c r="G78" t="str">
        <v>ACOMPAÑAMIENTO</v>
      </c>
      <c r="H78" t="str">
        <v>Me ayudas con la asignación de Sebastian Cardozo a la operación de supermercados los dias 26 mayo de 2023 para ser cobrado a 2;5 tickets diarios; este recuerso estará en horario de 8 am a 6:30 pm con 1 hora de almuerzo</v>
      </c>
      <c r="I78" t="str">
        <v>Me ayudas con la asignación de Sebastian Cardozo a la operación de supermercados los dias 26 mayo de 2023 para ser cobrado a 2;5 tickets diarios; este recuerso estará en horario de 8 am a 6:30 pm con 1 hora de almuerzo</v>
      </c>
      <c r="J78" t="str">
        <v>Solicitud realizada por Fernando Castro por medio de correo</v>
      </c>
      <c r="K78">
        <v>45072</v>
      </c>
      <c r="L78">
        <v>45072</v>
      </c>
      <c r="M78" t="str">
        <f>TEXT(L78,"DDDDDDD")</f>
        <v>viernes</v>
      </c>
      <c r="N78" t="str">
        <v>M124 METRO ALQUERIA</v>
      </c>
      <c r="O78" t="str">
        <v>BOGOTA</v>
      </c>
      <c r="P78" t="str">
        <f>IF(ISBLANK(O78),"0",(VLOOKUP(O78,REGION,2,FALSE)))</f>
        <v>BOGOTA</v>
      </c>
      <c r="Q78" t="str">
        <v>JOHAN SEBASTIAN CARDOZO SANCHEZ</v>
      </c>
      <c r="R78">
        <f>IF(ISBLANK(Q78),"0", VLOOKUP(Q78,PERSONAL,2,FALSE))</f>
        <v>1023945681</v>
      </c>
      <c r="S78" t="str">
        <v>DIRECTO</v>
      </c>
      <c r="T78">
        <v>0.625</v>
      </c>
      <c r="U78">
        <v>0.7083333333333334</v>
      </c>
      <c r="V78">
        <f>IF(ISBLANK(T78 ),"0",U78-T78)</f>
        <v>0.08333333333333337</v>
      </c>
      <c r="W78" t="str">
        <v>2;5</v>
      </c>
      <c r="X78">
        <f>NETWORKDAYS(K78,L78)</f>
        <v>1</v>
      </c>
      <c r="Y78" t="str">
        <f>IF(X78&lt;=2,"CUMPLE","NO CUMPLE")</f>
        <v>CUMPLE</v>
      </c>
    </row>
    <row r="79">
      <c r="A79" t="str">
        <v>ACOMPAÑAMIENTO</v>
      </c>
      <c r="B79" t="str">
        <v>ACOMPAÑAMIENTO</v>
      </c>
      <c r="C79" t="str">
        <v>CERRADO</v>
      </c>
      <c r="D79" t="str">
        <v>TIENDA</v>
      </c>
      <c r="E79" t="str">
        <v>ACOMPAÑAMIENTO</v>
      </c>
      <c r="F79" t="str">
        <v>ACOMPAÑAMIENTO</v>
      </c>
      <c r="G79" t="str">
        <v>ACOMPAÑAMIENTO</v>
      </c>
      <c r="H79" t="str">
        <v>Me ayudas con la asignación de Sebastian Cardozo a la operación de supermercados los dias 26 mayo de 2023 para ser cobrado a 2;5 tickets diarios; este recuerso estará en horario de 8 am a 6:30 pm con 1 hora de almuerzo</v>
      </c>
      <c r="I79" t="str">
        <v>Me ayudas con la asignación de Sebastian Cardozo a la operación de supermercados los dias 26 mayo de 2023 para ser cobrado a 2;5 tickets diarios; este recuerso estará en horario de 8 am a 6:30 pm con 1 hora de almuerzo</v>
      </c>
      <c r="J79" t="str">
        <v>Solicitud realizada por Fernando Castro por medio de correo</v>
      </c>
      <c r="K79">
        <v>45072</v>
      </c>
      <c r="L79">
        <v>45072</v>
      </c>
      <c r="M79" t="str">
        <f>TEXT(L79,"DDDDDDD")</f>
        <v>viernes</v>
      </c>
      <c r="N79" t="str">
        <v>M124 METRO ALQUERIA</v>
      </c>
      <c r="O79" t="str">
        <v>BOGOTA</v>
      </c>
      <c r="P79" t="str">
        <f>IF(ISBLANK(O79),"0",(VLOOKUP(O79,REGION,2,FALSE)))</f>
        <v>BOGOTA</v>
      </c>
      <c r="Q79" t="str">
        <v>JOHAN SEBASTIAN CARDOZO SANCHEZ</v>
      </c>
      <c r="R79">
        <f>IF(ISBLANK(Q79),"0", VLOOKUP(Q79,PERSONAL,2,FALSE))</f>
        <v>1023945681</v>
      </c>
      <c r="S79" t="str">
        <v>DIRECTO</v>
      </c>
      <c r="T79">
        <v>0.7083333333333334</v>
      </c>
      <c r="U79">
        <v>0.7708333333333334</v>
      </c>
      <c r="V79">
        <f>IF(ISBLANK(T79 ),"0",U79-T79)</f>
        <v>0.0625</v>
      </c>
      <c r="W79" t="str">
        <v>2;5</v>
      </c>
      <c r="X79">
        <f>NETWORKDAYS(K79,L79)</f>
        <v>1</v>
      </c>
      <c r="Y79" t="str">
        <f>IF(X79&lt;=2,"CUMPLE","NO CUMPLE")</f>
        <v>CUMPLE</v>
      </c>
    </row>
    <row r="80" xml:space="preserve">
      <c r="A80">
        <v>11887025</v>
      </c>
      <c r="B80" t="str">
        <v>INCIDENT</v>
      </c>
      <c r="C80" t="str">
        <v>CERRADO</v>
      </c>
      <c r="D80" t="str">
        <v>TIENDA</v>
      </c>
      <c r="E80" t="str">
        <v>CONTROL DE INGRESO</v>
      </c>
      <c r="F80" t="str">
        <v>LECTOR DE HUELLA</v>
      </c>
      <c r="G80" t="str">
        <v>SUPREMA</v>
      </c>
      <c r="H80" t="str" xml:space="preserve">
        <v xml:space="preserve">Datos usuario_x000d_
Nombre: Diego Ortiz_x000d_
Correo: Diego.Ortiz@cencosud.com.co_x000d_
Usuario AD: Dieortiz_x000d_
Pais: Colombia_x000d_
Ubicacion: J027 JUMBO RIONEGRO_x000d_
Zona: Colombia Centro_x000d_
Unidad de Negocio: Supermercados_x000d_
Servicio: Tiendas &amp; Centros de Distribucion_x000d_
Telefono: 3125883162_x000d_
Anexo: 3125883162_x000d_
Descripcion: Buenas tardes_x000d_
Me colaboran por favor verificando una novedad que esta presentando el reloj ubicado en area de contralor de la tienda; para los marcajes de los colaboradores. ya que tiene un sonido nada comun._x000d_
_x000d_
Muchas gracias_x000d_
Numero de inventario: 012848</v>
      </c>
      <c r="I80" t="str" xml:space="preserve">
        <v xml:space="preserve">Datos usuario_x000d_
Nombre: Diego Ortiz_x000d_
Correo: Diego.Ortiz@cencosud.com.co_x000d_
Usuario AD: Dieortiz_x000d_
Pais: Colombia_x000d_
Ubicacion: J027 JUMBO RIONEGRO_x000d_
Zona: Colombia Centro_x000d_
Unidad de Negocio: Supermercados_x000d_
Servicio: Tiendas &amp; Centros de Distribucion_x000d_
Telefono: 3125883162_x000d_
Anexo: 3125883162_x000d_
Descripcion: Buenas tardes_x000d_
Me colaboran por favor verificando una novedad que esta presentando el reloj ubicado en area de contralor de la tienda; para los marcajes de los colaboradores. ya que tiene un sonido nada comun._x000d_
_x000d_
Muchas gracias_x000d_
Numero de inventario: 012848</v>
      </c>
      <c r="J80" t="str">
        <v>SE REALIZA LA REVISION DEL RELOJ DE INGRESO ME INDICA DEYSI QUE EL RUIDO ES POR QUE EL ADAPTADOR DEL RELOJ ESTA FALLANDO QUE ELLA YA VA A ESCALAR EL CASO PARA SOLICITAR EL CAMBIO DEL ADAPTADOR O E CAMBIO DEL RELOJ.</v>
      </c>
      <c r="K80">
        <v>44440</v>
      </c>
      <c r="L80">
        <v>44440</v>
      </c>
      <c r="M80" t="str">
        <f>TEXT(L80,"DDDDDDD")</f>
        <v>miércoles</v>
      </c>
      <c r="N80" t="str">
        <v>J027 JUMBO RIONEGRO</v>
      </c>
      <c r="O80" t="str">
        <v>RIONEGRO</v>
      </c>
      <c r="P80" t="str">
        <v>CENTRO</v>
      </c>
      <c r="Q80" t="str">
        <v>YURIMAR MARQUEZ MUÑOZ</v>
      </c>
      <c r="R80">
        <v>1045025746</v>
      </c>
      <c r="S80" t="str">
        <v>DIRECTO</v>
      </c>
      <c r="T80">
        <v>0.7291666666666666</v>
      </c>
      <c r="U80">
        <v>0.75</v>
      </c>
      <c r="V80">
        <v>0.041666666666666664</v>
      </c>
      <c r="W80">
        <v>1</v>
      </c>
      <c r="X80">
        <f>NETWORKDAYS(K80,L80)</f>
        <v>1</v>
      </c>
      <c r="Y80" t="str">
        <f>IF(X80&lt;=2,"CUMPLE","NO CUMPLE")</f>
        <v>CUMPLE</v>
      </c>
    </row>
    <row r="81" xml:space="preserve">
      <c r="A81">
        <v>13323033</v>
      </c>
      <c r="B81" t="str">
        <v>REQUEST</v>
      </c>
      <c r="C81" t="str">
        <v>CERRADO</v>
      </c>
      <c r="D81" t="str">
        <v>LINEAL DE CAJAS</v>
      </c>
      <c r="E81" t="str">
        <v>BALANZA</v>
      </c>
      <c r="F81" t="str">
        <v>BALANZA</v>
      </c>
      <c r="G81" t="str">
        <v>ZEBRA</v>
      </c>
      <c r="H81" t="str" xml:space="preserve">
        <v xml:space="preserve">Datos usuario_x000d_
Nombre: Leydis Enith Luengas Tumay_x000d_
Correo: LeydisEnith.Luengas@cencosud.com.co_x000d_
Usuario AD: LELuenga_x000d_
Pais: Colombia_x000d_
Ubicacion: J185 JUMBO YOPAL_x000d_
Zona: Colombia Oriente_x000d_
Unidad de Negocio: JUMBO_x000d_
Servicio: Tiendas &amp; Centros de Distribucion_x000d_
Telefono: 3203740806_x000d_
Anexo: 6579797_x000d_
Descripcion: buenas tardes;_x000d_
me colaboran por favor con al bascula de la pos 4 de la tienda Yopal ya que no escanea y tambien se encuentra descalibrada._x000d_
modelo:9806_x000d_
serial: n-F19E00197._x000d_
agradezco su colaboracion ._x000d_
Area en donde se encuentra la Balanza: lineal de cajas</v>
      </c>
      <c r="I81" t="str" xml:space="preserve">
        <v xml:space="preserve">_x000d_
Se Solicita atención en sitio; escaner balanza POS 4 no permite escanear; tampoco pesar.        </v>
      </c>
      <c r="J81" t="str">
        <v>Se realiza visita en sitio el día sábado 27/05/2023 y se evidencia que en el área de cajas el mueble 4; la balanza-escáner no esta funcionando; ya que inicialmente se realizan pruebas de funcionalidad y esta no pesa ni escanea productos. Se procede a realizar mantenimiento preventivo y hacer un reinicio del mismo y posteriormente se vuelven hacer pruebas en compañía de la usuaria; la jefe de sección de cajas; evidenciando que la balanza-escáner; ya escanea y pesa los productos satisfactoriamente.  se comunica al 1.5 Ever Becerra y se le indica que el caso quedo solucionado. Balanza-escáner queda operativo y funcional.</v>
      </c>
      <c r="K81">
        <v>45073</v>
      </c>
      <c r="L81">
        <v>45073</v>
      </c>
      <c r="M81" t="str">
        <f>TEXT(L81,"DDDDDDD")</f>
        <v>sábado</v>
      </c>
      <c r="N81" t="str">
        <v>J185 JUMBO YOPAL</v>
      </c>
      <c r="O81" t="str">
        <v>YOPAL</v>
      </c>
      <c r="P81" t="str">
        <f>IF(ISBLANK(O81),"0",(VLOOKUP(O81,REGION,2,FALSE)))</f>
        <v>ORIENTE</v>
      </c>
      <c r="Q81" t="str">
        <v>PABLO ANDRES BALANTA GOMEZ</v>
      </c>
      <c r="R81">
        <f>IF(ISBLANK(Q81),"0", VLOOKUP(Q81,PERSONAL,2,FALSE))</f>
        <v>1111739227</v>
      </c>
      <c r="S81" t="str">
        <v>DIRECTO</v>
      </c>
      <c r="T81">
        <v>0.5416666666666666</v>
      </c>
      <c r="U81">
        <v>0.5625</v>
      </c>
      <c r="V81">
        <f>IF(ISBLANK(T81 ),"0",U81-T81)</f>
        <v>0.02083333333333337</v>
      </c>
      <c r="W81">
        <v>1</v>
      </c>
      <c r="X81">
        <f>NETWORKDAYS(K81,L81)</f>
        <v>0</v>
      </c>
      <c r="Y81" t="str">
        <f>IF(X81&lt;=2,"CUMPLE","NO CUMPLE")</f>
        <v>CUMPLE</v>
      </c>
    </row>
    <row r="82" xml:space="preserve">
      <c r="A82">
        <v>13320554</v>
      </c>
      <c r="B82" t="str">
        <v>INCIDENT</v>
      </c>
      <c r="C82" t="str">
        <v>CERRADO</v>
      </c>
      <c r="D82" t="str">
        <v>CHARCUTERIA</v>
      </c>
      <c r="E82" t="str">
        <v>BALANZA</v>
      </c>
      <c r="F82" t="str">
        <v>MESA</v>
      </c>
      <c r="G82" t="str">
        <v>METTLER</v>
      </c>
      <c r="H82" t="str" xml:space="preserve">
        <v xml:space="preserve">Datos usuario_x000d_
Nombre: Ruben Dario Mojica Maldonado_x000d_
Correo: Ruben.Mojica@cencosud.com.co_x000d_
Usuario AD: RDMojica_x000d_
Pais: Colombia_x000d_
Ubicacion: J185 JUMBO YOPAL_x000d_
Zona: Colombia Oriente_x000d_
Unidad de Negocio: JUMBO_x000d_
Servicio: Sistemas_x000d_
Telefono: 3203063996_x000d_
Anexo: null_x000d_
Descripcion: Buena tarde_x000d_
_x000d_
realizar verificacion de balanza mesa ;la cual no esta pesando los productos de charcuteria ._x000d_
Indica la ubicacion de tu balanza en la tienda: charcuteria</v>
      </c>
      <c r="I82" t="str">
        <v>Se realiza actualizacion en balanza de charcuteria y se solicitan pruebas al usuario; si la falla persiste se validara con personal de isit visita.</v>
      </c>
      <c r="J82" t="str">
        <v>Se realiza visita en sitio el día sábado 27/05/2032 para la revisión de la balanza de mesa ubicada en el área de Charcutería que presenta fallas con el peso. Se procede a intervenir la balanza y se procede a realizar pruebas de peso con diferentes productos y se evidencia que no detecta ningún peso. Por ende se procede realizar nuevamente configuración según el manual de alistamiento y la falla persiste; se procede a realizar drenaje de la energía de la balanza una vez apagada; durante 10 minutos y la falla persiste; se deja pagada nuevamente durante 30 minutos y nuevamente se hacen pruebas pero la falla persiste; se reinicia y se hace demás pruebas; para que tome el peso; pero no funciono. Cabe mencionar que desde que se instalo la impresora llego con ese inconveniente; solo imprime algunos tickets que no requiere de ningún peso; pero los que si no los genera arrojando un error de peso invalido. Se requiere escalar el caso para su solución. adjuntando los datos de la misma con serial: C209619367; marca y modelo: METTLER TOLEDO y activo fijo: AD141654</v>
      </c>
      <c r="K82">
        <v>45073</v>
      </c>
      <c r="L82">
        <v>45073</v>
      </c>
      <c r="M82" t="str">
        <f>TEXT(L82,"DDDDDDD")</f>
        <v>sábado</v>
      </c>
      <c r="N82" t="str">
        <v>J185 JUMBO YOPAL</v>
      </c>
      <c r="O82" t="str">
        <v>YOPAL</v>
      </c>
      <c r="P82" t="str">
        <f>IF(ISBLANK(O82),"0",(VLOOKUP(O82,REGION,2,FALSE)))</f>
        <v>ORIENTE</v>
      </c>
      <c r="Q82" t="str">
        <v>PABLO ANDRES BALANTA GOMEZ</v>
      </c>
      <c r="R82">
        <f>IF(ISBLANK(Q82),"0", VLOOKUP(Q82,PERSONAL,2,FALSE))</f>
        <v>1111739227</v>
      </c>
      <c r="S82" t="str">
        <v>DIRECTO</v>
      </c>
      <c r="T82">
        <v>0.6458333333333334</v>
      </c>
      <c r="U82">
        <v>0.7083333333333334</v>
      </c>
      <c r="V82">
        <f>IF(ISBLANK(T82 ),"0",U82-T82)</f>
        <v>0.0625</v>
      </c>
      <c r="W82">
        <v>1</v>
      </c>
      <c r="X82">
        <f>NETWORKDAYS(K82,L82)</f>
        <v>0</v>
      </c>
      <c r="Y82" t="str">
        <f>IF(X82&lt;=2,"CUMPLE","NO CUMPLE")</f>
        <v>CUMPLE</v>
      </c>
    </row>
    <row r="83" xml:space="preserve">
      <c r="A83">
        <v>13320475</v>
      </c>
      <c r="B83" t="str">
        <v>INCIDENT</v>
      </c>
      <c r="C83" t="str">
        <v>CERRADO</v>
      </c>
      <c r="D83" t="str">
        <v>PISO DE VENTA</v>
      </c>
      <c r="E83" t="str">
        <v>VERIFICADOR</v>
      </c>
      <c r="F83" t="str">
        <v>VERIFICADOR</v>
      </c>
      <c r="G83" t="str">
        <v>NEWLAND</v>
      </c>
      <c r="H83" t="str" xml:space="preserve">
        <v xml:space="preserve">Datos usuario_x000d_
Nombre: Luz Edebi Bermeo Martinez_x000d_
Correo: LuzEdebi.BermeoMartinez@cencosud.com.co_x000d_
Usuario AD: LUBermeoM_x000d_
Pais: Colombia_x000d_
Ubicacion: J036 JUMBO POPAYAN CAMPANARIO_x000d_
Zona: Colombia Occidente_x000d_
Unidad de Negocio: JUMBO_x000d_
Servicio: null_x000d_
Telefono: 3207740340_x000d_
Anexo: 7203_x000d_
Descripcion: Buena tarde; desde hace ya un mes pasado se ha presentando mal funcionamiento en el verificador que se encuentra ubicado en textil a la altura de permanente; ya se habia enviado solicitud; funciono dos dias y volvio a fallar y es muy necesario ya que en esta area cubre textil bazar y hasta pgc._x000d_
quedo atenta a una pronta solucion muchas gracias._x000d_
</v>
      </c>
      <c r="I83" t="str" xml:space="preserve">
        <v xml:space="preserve">Datos usuario_x000d_
Nombre: Luz Edebi Bermeo Martinez_x000d_
Correo: LuzEdebi.BermeoMartinez@cencosud.com.co_x000d_
Usuario AD: LUBermeoM_x000d_
Pais: Colombia_x000d_
Ubicacion: J036 JUMBO POPAYAN CAMPANARIO_x000d_
Zona: Colombia Occidente_x000d_
Unidad de Negocio: JUMBO_x000d_
Servicio: null_x000d_
Telefono: 3207740340_x000d_
Anexo: 7203_x000d_
Descripcion: Buena tarde; desde hace ya un mes pasado se ha presentando mal funcionamiento en el verificador que se encuentra ubicado en textil a la altura de permanente; ya se habia enviado solicitud; funciono dos dias y volvio a fallar y es muy necesario ya que en esta area cubre textil bazar y hasta pgc._x000d_
quedo atenta a una pronta solucion muchas gracias._x000d_
</v>
      </c>
      <c r="J83" t="str">
        <v>Me encuentro en sitio y se me indica que el procedimiento a realizar es en el verificador de precios de textiles que algunos códigos no los lee o no los reconoce  procedo a realizar pruebas  y reinicio los parámetros del  verificador reconfiguro y conecto nuevamente a la vlamp12 con los parámetros de PDA designados por el almacén  realizo pruebas con diferentes productos y cedulas para los puntos todo ok informe al jefe de sección se realizan pruebas nuevamente todo ok  informo al compañero  Harold y me retiro del sitio.</v>
      </c>
      <c r="K83">
        <v>45075</v>
      </c>
      <c r="L83">
        <v>45075</v>
      </c>
      <c r="M83" t="str">
        <f>TEXT(L83,"DDDDDDD")</f>
        <v>lunes</v>
      </c>
      <c r="N83" t="str">
        <v>J036 JUMBO POPAYAN CAMPANARIO</v>
      </c>
      <c r="O83" t="str">
        <v>POPAYAN</v>
      </c>
      <c r="P83" t="str">
        <f>IF(ISBLANK(O83),"0",(VLOOKUP(O83,REGION,2,FALSE)))</f>
        <v>OCCIDENTE</v>
      </c>
      <c r="Q83" t="str">
        <v>DANIEL FERNANDO PAREDES ARTEAGA</v>
      </c>
      <c r="R83">
        <f>IF(ISBLANK(Q83),"0", VLOOKUP(Q83,PERSONAL,2,FALSE))</f>
        <v>10301691</v>
      </c>
      <c r="S83" t="str">
        <v>DIRECTO</v>
      </c>
      <c r="T83">
        <v>0.4166666666666667</v>
      </c>
      <c r="U83">
        <v>0.4791666666666667</v>
      </c>
      <c r="V83">
        <f>IF(ISBLANK(T83 ),"0",U83-T83)</f>
        <v>0.0625</v>
      </c>
      <c r="W83">
        <v>1</v>
      </c>
      <c r="X83">
        <f>NETWORKDAYS(K83,L83)</f>
        <v>1</v>
      </c>
      <c r="Y83" t="str">
        <f>IF(X83&lt;=2,"CUMPLE","NO CUMPLE")</f>
        <v>CUMPLE</v>
      </c>
    </row>
    <row r="84" xml:space="preserve">
      <c r="A84">
        <v>13323129</v>
      </c>
      <c r="B84" t="str">
        <v>REQUEST</v>
      </c>
      <c r="C84" t="str">
        <v>CERRADO</v>
      </c>
      <c r="D84" t="str">
        <v>LINEAL DE CAJAS</v>
      </c>
      <c r="E84" t="str">
        <v>IMPRESORA</v>
      </c>
      <c r="F84" t="str">
        <v>IMPRESORA</v>
      </c>
      <c r="G84" t="str">
        <v>EPSON</v>
      </c>
      <c r="H84"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solicito de su colaboracion la impresora de la pos 6 me esta presentando fallas el cable genera intermitente y se apaga la impresora a cada momento. inventario de pos # 014155</v>
      </c>
      <c r="I84" t="str" xml:space="preserve">
        <v xml:space="preserve">Se revisa remotamente solicitud; tal parece que cable de poder de impresora POS se suelta y deja de pasar energia electrica._x000d_
Datos del equipo:_x000d_
POS WINCOR BEETLE-M | Nº SERIE: 59CD001388_x000d_
Nº inventario: DI-014155_x000d_
Se solicita revisión; diagnostico y/o reparación si es el caso._x000d_
impresora de la pos 6 me esta presentando fallas el cable genera intermitente y se apaga la impresora a cada momento. inventario de pos # 014155</v>
      </c>
      <c r="J84" t="str" xml:space="preserve">
        <v xml:space="preserve">Se realiza la validación de la impresora Epson en la cual evidenciamos daño en el conector de alimentación de la Main Board; se requiere cambio de la parte mencionada._x000d_
Tipo: Impresora_x000d_
Marca: EPSON TM-H6000v_x000d_
Modelo: M253B_x000d_
S/N: X5G5012606_x000d_
AD: 120325</v>
      </c>
      <c r="K84">
        <v>45075</v>
      </c>
      <c r="L84">
        <v>45076</v>
      </c>
      <c r="M84" t="str">
        <f>TEXT(L84,"DDDDDDD")</f>
        <v>martes</v>
      </c>
      <c r="N84" t="str">
        <v>M183 METRO SAN GIL</v>
      </c>
      <c r="O84" t="str">
        <v>SAN GIL</v>
      </c>
      <c r="P84" t="str">
        <f>IF(ISBLANK(O84),"0",(VLOOKUP(O84,REGION,2,FALSE)))</f>
        <v>ORIENTE</v>
      </c>
      <c r="Q84" t="str">
        <v>MICHAEL ESNEIDER PINZON CASALLAS</v>
      </c>
      <c r="R84">
        <f>IF(ISBLANK(Q84),"0", VLOOKUP(Q84,PERSONAL,2,FALSE))</f>
        <v>1018438821</v>
      </c>
      <c r="S84" t="str">
        <v>DIRECTO</v>
      </c>
      <c r="T84">
        <v>0.3333333333333333</v>
      </c>
      <c r="U84">
        <v>0.4166666666666667</v>
      </c>
      <c r="V84">
        <f>IF(ISBLANK(T84 ),"0",U84-T84)</f>
        <v>0.08333333333333337</v>
      </c>
      <c r="W84">
        <v>1</v>
      </c>
      <c r="X84">
        <f>NETWORKDAYS(K84,L84)</f>
        <v>2</v>
      </c>
      <c r="Y84" t="str">
        <f>IF(X84&lt;=2,"CUMPLE","NO CUMPLE")</f>
        <v>CUMPLE</v>
      </c>
    </row>
    <row r="85" xml:space="preserve">
      <c r="A85">
        <v>13296357</v>
      </c>
      <c r="B85" t="str">
        <v>REQUEST</v>
      </c>
      <c r="C85" t="str">
        <v>CERRADO</v>
      </c>
      <c r="D85" t="str">
        <v>LINEAL DE CAJAS</v>
      </c>
      <c r="E85" t="str">
        <v>POS</v>
      </c>
      <c r="F85" t="str">
        <v>POS</v>
      </c>
      <c r="G85" t="str">
        <v>WINCOR</v>
      </c>
      <c r="H85"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 DIA:_x000d_
_x000d_
POR FAVOR ME COLABORAN PARA VERIFICAR LA GAVETA Y CAMBIAR EL CABLE ; DE LA POS 3 CON AD- 098540 YA QUE NO ABRE CUANDO SE REALIZAN LAS TRANSACCIONES._x000d_
Numero de caja pos: 3</v>
      </c>
      <c r="I85" t="str" xml:space="preserve">
        <v xml:space="preserve">_x000d_
Buen día_x000d_
Solicito de su ayuda para que por favor realicen instalación de cable de datos de la gaveta de la pos 3 la parte ya se encuentra en sitio; instalar y entregar la gaveta funcionando al jefe o coordinador de cajas_x000d_
Mil gracias</v>
      </c>
      <c r="J85" t="str" xml:space="preserve">
        <v xml:space="preserve">Se revisa POS3; la cual solicitan realizar cambio de cable de comunicación y la gaveta del monedero no abre. el cable durante el transcurso del día no llegó a la tienda para realizar el cambio. adicionalmente se revisó la gaveta la cual presenta atasco y la chapa no abre con la llave; se intentó forzar; pero no fue posible abrirla; por lo cual es necesario realizar el cambio de la gaveta._x000d_
Queda pendiente la confirmación de la entrega del cable en la tienda para programar nuevamente la visita</v>
      </c>
      <c r="K85">
        <v>45075</v>
      </c>
      <c r="L85">
        <v>45076</v>
      </c>
      <c r="M85" t="str">
        <f>TEXT(L85,"DDDDDDD")</f>
        <v>martes</v>
      </c>
      <c r="N85" t="str">
        <v>J047 JUMBO GIRARDOT</v>
      </c>
      <c r="O85" t="str">
        <v>GIRARDOT</v>
      </c>
      <c r="P85" t="str">
        <f>IF(ISBLANK(O85),"0",(VLOOKUP(O85,REGION,2,FALSE)))</f>
        <v>OCCIDENTE</v>
      </c>
      <c r="Q85" t="str">
        <v>WILLIAM FERNANDO ALDANA NIÑO</v>
      </c>
      <c r="R85">
        <f>IF(ISBLANK(Q85),"0", VLOOKUP(Q85,PERSONAL,2,FALSE))</f>
        <v>80148398</v>
      </c>
      <c r="S85" t="str">
        <v>DIRECTO</v>
      </c>
      <c r="T85">
        <v>0.5833333333333334</v>
      </c>
      <c r="U85">
        <v>0.7291666666666666</v>
      </c>
      <c r="V85">
        <f>IF(ISBLANK(T85 ),"0",U85-T85)</f>
        <v>0.14583333333333326</v>
      </c>
      <c r="W85">
        <v>2</v>
      </c>
      <c r="X85">
        <f>NETWORKDAYS(K85,L85)</f>
        <v>2</v>
      </c>
      <c r="Y85" t="str">
        <f>IF(X85&lt;=2,"CUMPLE","NO CUMPLE")</f>
        <v>CUMPLE</v>
      </c>
    </row>
    <row r="86" xml:space="preserve">
      <c r="A86">
        <v>13328682</v>
      </c>
      <c r="B86" t="str">
        <v>INCIDENT</v>
      </c>
      <c r="C86" t="str">
        <v>CERRADO</v>
      </c>
      <c r="D86" t="str">
        <v>PLATOS PREPARADOS</v>
      </c>
      <c r="E86" t="str">
        <v>BALANZA</v>
      </c>
      <c r="F86" t="str">
        <v>MESA</v>
      </c>
      <c r="G86" t="str">
        <v>METTLER</v>
      </c>
      <c r="H86" t="str" xml:space="preserve">
        <v xml:space="preserve">Datos usuario_x000d_
Nombre: Karina Julie Montiel Ramos_x000d_
Correo: KarinaJulie.MontielRamos@cencosud.com.co_x000d_
Usuario AD: KMontieR_x000d_
Pais: Colombia_x000d_
Ubicacion: M085 METRO MONTERIA_x000d_
Zona: Colombia Costa_x000d_
Unidad de Negocio: METRO_x000d_
Servicio: Tiendas &amp; Centros de Distribucion_x000d_
Telefono: 3145413722_x000d_
Anexo: 6086345931_x000d_
Descripcion: Solicito me colaboren con la impresora termica de precios de platos preparados; ya que tiene fallas reiterativas; este es el segundo CAU; que monto; esta semana. la primera solicitud ya esta cerrada; debido a que la revisaron y quedo funcionando; pero el dia de hoy presento nuevamente la misma falla</v>
      </c>
      <c r="I86" t="str" xml:space="preserve">
        <v xml:space="preserve">Datos usuario_x000d_
Nombre: Karina Julie Montiel Ramos_x000d_
Correo: KarinaJulie.MontielRamos@cencosud.com.co_x000d_
Usuario AD: KMontieR_x000d_
Pais: Colombia_x000d_
Ubicacion: M085 METRO MONTERIA_x000d_
Zona: Colombia Costa_x000d_
Unidad de Negocio: METRO_x000d_
Servicio: Tiendas &amp; Centros de Distribucion_x000d_
Telefono: 3145413722_x000d_
Anexo: 6086345931_x000d_
Descripcion: Solicito me colaboren con la impresora termica de precios de platos preparados; ya que tiene fallas reiterativas; este es el segundo CAU; que monto; esta semana. la primera solicitud ya esta cerrada; debido a que la revisaron y quedo funcionando; pero el dia de hoy presento nuevamente la misma falla</v>
      </c>
      <c r="J86" t="str">
        <v>Solicito me colaboren con la impresora térmica de precios de platos preparados; ya que tiene fallas reiterativas; este es el segundo CAU; que monto; esta semana. la primera solicitud ya está cerrada; debido a que la revisaron y quedo funcionando; pero el día de hoy presento nuevamente la misma falla se procede a realizar ajustes a sensor de rollo así mismo realizar calibración se continua con las pruebas pero esta no son exitosa se continua con la validación de limpieza del sensor con una toalla de microfibra; se realiza limpieza al rodillo del cabezal en dos ocasiones se debió restablecer de fabrica la balanza ya que se estaba desconfigurando por temas de peso; luego de realizar el ultimo restablecimiento de fabrica suben los precios y configuran la etiqueta desde consola se realizan múltiples pruebas quedando operativo y a satisfacción del cliente.</v>
      </c>
      <c r="K86">
        <v>45075</v>
      </c>
      <c r="L86">
        <v>45075</v>
      </c>
      <c r="M86" t="str">
        <f>TEXT(L86,"DDDDDDD")</f>
        <v>lunes</v>
      </c>
      <c r="N86" t="str">
        <v>M085 METRO MONTERIA</v>
      </c>
      <c r="O86" t="str">
        <v>MONTERIA</v>
      </c>
      <c r="P86" t="str">
        <f>IF(ISBLANK(O86),"0",(VLOOKUP(O86,REGION,2,FALSE)))</f>
        <v>COSTA</v>
      </c>
      <c r="Q86" t="str">
        <v>SHARON YANETH KERGUELEN WILCHES</v>
      </c>
      <c r="R86">
        <f>IF(ISBLANK(Q86),"0", VLOOKUP(Q86,PERSONAL,2,FALSE))</f>
        <v>1067917448</v>
      </c>
      <c r="S86" t="str">
        <v>DIRECTO</v>
      </c>
      <c r="T86">
        <v>0.3958333333333333</v>
      </c>
      <c r="U86">
        <v>0.7083333333333334</v>
      </c>
      <c r="V86">
        <f>IF(ISBLANK(T86 ),"0",U86-T86)</f>
        <v>0.31250000000000006</v>
      </c>
      <c r="W86">
        <v>4</v>
      </c>
      <c r="X86">
        <f>NETWORKDAYS(K86,L86)</f>
        <v>1</v>
      </c>
      <c r="Y86" t="str">
        <f>IF(X86&lt;=2,"CUMPLE","NO CUMPLE")</f>
        <v>CUMPLE</v>
      </c>
    </row>
    <row r="87" xml:space="preserve">
      <c r="A87" t="str">
        <v>ACOMPAÑAMIENTO</v>
      </c>
      <c r="B87" t="str">
        <v>ACOMPAÑAMIENTO</v>
      </c>
      <c r="C87" t="str">
        <v>CERRADO</v>
      </c>
      <c r="D87" t="str">
        <v>TIENDA</v>
      </c>
      <c r="E87" t="str">
        <v>ACOMPAÑAMIENTO</v>
      </c>
      <c r="F87" t="str">
        <v>ACOMPAÑAMIENTO</v>
      </c>
      <c r="G87" t="str">
        <v>ACOMPAÑAMIENTO</v>
      </c>
      <c r="H87" t="str" xml:space="preserve">
        <v xml:space="preserve">Se realiza verificacion de activos para despachar segun inventario; se ambalan cajas con su debido rotulo y siguiendo las indicaciones de Jefe de_x000d_
sistemas (fabiola ramirez) se realiza entrega a personal de seguridad para custodia y envio.</v>
      </c>
      <c r="I87" t="str" xml:space="preserve">
        <v xml:space="preserve">Se realiza verificacion de activos para despachar segun inventario; se ambalan cajas con su debido rotulo y siguiendo las indicaciones de Jefe de_x000d_
sistemas (fabiola ramirez) se realiza entrega a personal de seguridad para custodia y envio.</v>
      </c>
      <c r="J87" t="str" xml:space="preserve">
        <v xml:space="preserve">Se realiza verificacion de activos para despachar segun inventario; se ambalan cajas con su debido rotulo y siguiendo las indicaciones de Jefe de_x000d_
sistemas (fabiola ramirez) se realiza entrega a personal de seguridad para custodia y envio.</v>
      </c>
      <c r="K87">
        <v>45077</v>
      </c>
      <c r="L87">
        <v>45077</v>
      </c>
      <c r="M87" t="str">
        <f>TEXT(L87,"DDDDDDD")</f>
        <v>miércoles</v>
      </c>
      <c r="N87" t="str">
        <v>M038 METRO NEIVA CENTRO DE CONVENCIONES</v>
      </c>
      <c r="O87" t="str">
        <v>NEIVA</v>
      </c>
      <c r="P87" t="str">
        <f>IF(ISBLANK(O87),"0",(VLOOKUP(O87,REGION,2,FALSE)))</f>
        <v>OCCIDENTE</v>
      </c>
      <c r="Q87" t="str">
        <v>CARLOS HERNAN BARRETO LOPEZ</v>
      </c>
      <c r="R87">
        <f>IF(ISBLANK(Q87),"0", VLOOKUP(Q87,PERSONAL,2,FALSE))</f>
        <v>1010165612</v>
      </c>
      <c r="S87" t="str">
        <v>DIRECTO</v>
      </c>
      <c r="T87">
        <v>0.3958333333333333</v>
      </c>
      <c r="U87">
        <v>0.7291666666666666</v>
      </c>
      <c r="V87">
        <f>IF(ISBLANK(T87 ),"0",U87-T87)</f>
        <v>0.3333333333333333</v>
      </c>
      <c r="W87">
        <v>5</v>
      </c>
      <c r="X87">
        <f>NETWORKDAYS(K87,L87)</f>
        <v>1</v>
      </c>
      <c r="Y87" t="str">
        <f>IF(X87&lt;=2,"CUMPLE","NO CUMPLE")</f>
        <v>CUMPLE</v>
      </c>
    </row>
    <row r="88" xml:space="preserve">
      <c r="A88">
        <v>11889909</v>
      </c>
      <c r="B88" t="str">
        <v>INCIDENT</v>
      </c>
      <c r="C88" t="str">
        <v>CERRADO</v>
      </c>
      <c r="D88" t="str">
        <v>TIENDA</v>
      </c>
      <c r="E88" t="str">
        <v>DESKTOP</v>
      </c>
      <c r="F88" t="str">
        <v>CPU</v>
      </c>
      <c r="G88" t="str">
        <v>LENOVO</v>
      </c>
      <c r="H88" t="str" xml:space="preserve">
        <v xml:space="preserve">Datos usuario_x000d_
Nombre: edsequer_x000d_
Correo: EdixonJose.SequeraMaldonado@cencosud.com.co_x000d_
Usuario AD: edsequer_x000d_
Pais: Colombia_x000d_
Ubicacion: J027 JUMBO RIONEGRO_x000d_
Zona: Colombia Centro_x000d_
Unidad de Negocio: Supermercados_x000d_
Servicio: Tiendas &amp; Centros de Distribucion_x000d_
Telefono: 3227256068_x000d_
Anexo: null_x000d_
Descripcion: Buenas tardes; de su amable colaboracion con el computador de la seccion de electro; el cual en varias oportunidades lo han revisado los chicos tecnicos que vienen para dicha tarea y sigue igual de lento; por favor su ayuda._x000d_
quedo atento; muchas gracias.</v>
      </c>
      <c r="I88" t="str" xml:space="preserve">
        <v xml:space="preserve">Datos usuario_x000d_
Nombre: edsequer_x000d_
Correo: EdixonJose.SequeraMaldonado@cencosud.com.co_x000d_
Usuario AD: edsequer_x000d_
Pais: Colombia_x000d_
Ubicacion: J027 JUMBO RIONEGRO_x000d_
Zona: Colombia Centro_x000d_
Unidad de Negocio: Supermercados_x000d_
Servicio: Tiendas &amp; Centros de Distribucion_x000d_
Telefono: 3227256068_x000d_
Anexo: null_x000d_
Descripcion: Buenas tardes; de su amable colaboracion con el computador de la seccion de electro; el cual en varias oportunidades lo han revisado los chicos tecnicos que vienen para dicha tarea y sigue igual de lento; por favor su ayuda._x000d_
quedo atento; muchas gracias.</v>
      </c>
      <c r="J88" t="str">
        <v>SE REALIZA LA REVISION TECNICA DEL EQUIPO DEL AREA DE ELECTRO SE PROCEDEA REALZIAR MANTENIMEINTO LOGICO SE DEJA EQUIPO FUNCIONADNO CORRETAMENTE Y CON LAS CORRECCIONES PARA QUE EL PC FUNCIONE MEJOR EN CUANTO A RENDIDIMEINTO.</v>
      </c>
      <c r="K88">
        <v>44440</v>
      </c>
      <c r="L88">
        <v>44440</v>
      </c>
      <c r="M88" t="str">
        <f>TEXT(L88,"DDDDDDD")</f>
        <v>miércoles</v>
      </c>
      <c r="N88" t="str">
        <v>J027 JUMBO RIONEGRO</v>
      </c>
      <c r="O88" t="str">
        <v>RIONEGRO</v>
      </c>
      <c r="P88" t="str">
        <v>CENTRO</v>
      </c>
      <c r="Q88" t="str">
        <v>YURIMAR MARQUEZ MUÑOZ</v>
      </c>
      <c r="R88">
        <v>1045025746</v>
      </c>
      <c r="S88" t="str">
        <v>DIRECTO</v>
      </c>
      <c r="T88">
        <v>0.7569444444444444</v>
      </c>
      <c r="U88">
        <v>0.7916666666666666</v>
      </c>
      <c r="V88">
        <v>0.041666666666666664</v>
      </c>
      <c r="W88">
        <v>1</v>
      </c>
      <c r="X88">
        <f>NETWORKDAYS(K88,L88)</f>
        <v>1</v>
      </c>
      <c r="Y88" t="str">
        <f>IF(X88&lt;=2,"CUMPLE","NO CUMPLE")</f>
        <v>CUMPLE</v>
      </c>
    </row>
    <row r="89" xml:space="preserve">
      <c r="A89">
        <v>13334055</v>
      </c>
      <c r="B89" t="str">
        <v>REQUEST</v>
      </c>
      <c r="C89" t="str">
        <v>CERRADO</v>
      </c>
      <c r="D89" t="str">
        <v>TIENDA</v>
      </c>
      <c r="E89" t="str">
        <v>POS</v>
      </c>
      <c r="F89" t="str">
        <v>POS</v>
      </c>
      <c r="G89" t="str">
        <v>WINCOR</v>
      </c>
      <c r="H89" t="str" xml:space="preserve">
        <v xml:space="preserve">Datos usuario_x000d_
Nombre: Yudis Gallego Florez_x000d_
Correo: Yudis.Gallego@cencosud.com.co_x000d_
Usuario AD: YGallegF_x000d_
Pais: Colombia_x000d_
Ubicacion: M085 METRO MONTERIA_x000d_
Zona: Colombia Costa_x000d_
Unidad de Negocio: METRO_x000d_
Servicio: Tiendas &amp; Centros de Distribucion_x000d_
Telefono: 3105365977_x000d_
Anexo: 7830101_x000d_
Descripcion: Buenas tardes. agradezco su colaboracion con el retiro en la tienda monteria de la pos # 21. caja de electro ubicada en atencion al cliente. mil gracias por su ayuda</v>
      </c>
      <c r="I89" t="str" xml:space="preserve">
        <v xml:space="preserve">Datos usuario_x000d_
Nombre: Yudis Gallego Florez_x000d_
Correo: Yudis.Gallego@cencosud.com.co_x000d_
Usuario AD: YGallegF_x000d_
Pais: Colombia_x000d_
Ubicacion: M085 METRO MONTERIA_x000d_
Zona: Colombia Costa_x000d_
Unidad de Negocio: METRO_x000d_
Servicio: Tiendas &amp; Centros de Distribucion_x000d_
Telefono: 3105365977_x000d_
Anexo: 7830101_x000d_
Descripcion: Buenas tardes. agradezco su colaboracion con el retiro en la tienda monteria de la pos # 21. caja de electro ubicada en atencion al cliente. mil gracias por su ayuda</v>
      </c>
      <c r="J89" t="str">
        <v>Se realiza desmontaje de la pos #21 rotulando los periférico de cada uno de ellos se guardan en el cuarto de sistemas.</v>
      </c>
      <c r="K89">
        <v>45076</v>
      </c>
      <c r="L89">
        <v>45080</v>
      </c>
      <c r="M89" t="str">
        <f>TEXT(L89,"DDDDDDD")</f>
        <v>sábado</v>
      </c>
      <c r="N89" t="str">
        <v>M085 METRO MONTERIA</v>
      </c>
      <c r="O89" t="str">
        <v>MONTERIA</v>
      </c>
      <c r="P89" t="str">
        <f>IF(ISBLANK(O89),"0",(VLOOKUP(O89,REGION,2,FALSE)))</f>
        <v>COSTA</v>
      </c>
      <c r="Q89" t="str">
        <v>SHARON YANETH KERGUELEN WILCHES</v>
      </c>
      <c r="R89">
        <f>IF(ISBLANK(Q89),"0", VLOOKUP(Q89,PERSONAL,2,FALSE))</f>
        <v>1067917448</v>
      </c>
      <c r="S89" t="str">
        <v>DIRECTO</v>
      </c>
      <c r="T89">
        <v>0.3958333333333333</v>
      </c>
      <c r="U89">
        <v>0.4375</v>
      </c>
      <c r="V89">
        <f>IF(ISBLANK(T89 ),"0",U89-T89)</f>
        <v>0.041666666666666685</v>
      </c>
      <c r="W89">
        <v>1</v>
      </c>
      <c r="X89">
        <f>NETWORKDAYS(K89,L89)</f>
        <v>4</v>
      </c>
      <c r="Y89" t="str">
        <f>IF(X89&lt;=2,"CUMPLE","NO CUMPLE")</f>
        <v>NO CUMPLE</v>
      </c>
    </row>
    <row r="90" xml:space="preserve">
      <c r="A90">
        <v>13334050</v>
      </c>
      <c r="B90" t="str">
        <v>REQUEST</v>
      </c>
      <c r="C90" t="str">
        <v>CERRADO</v>
      </c>
      <c r="D90" t="str">
        <v>TIENDA</v>
      </c>
      <c r="E90" t="str">
        <v>POS</v>
      </c>
      <c r="F90" t="str">
        <v>POS</v>
      </c>
      <c r="G90" t="str">
        <v>WINCOR</v>
      </c>
      <c r="H90" t="str" xml:space="preserve">
        <v xml:space="preserve">Datos usuario_x000d_
Nombre: Yudis Gallego Florez_x000d_
Correo: Yudis.Gallego@cencosud.com.co_x000d_
Usuario AD: YGallegF_x000d_
Pais: Colombia_x000d_
Ubicacion: M085 METRO MONTERIA_x000d_
Zona: Colombia Costa_x000d_
Unidad de Negocio: METRO_x000d_
Servicio: Tiendas &amp; Centros de Distribucion_x000d_
Telefono: 3105365977_x000d_
Anexo: 7830101_x000d_
Descripcion: Buenas tardes. agradezco su colaboracion con el retiro en la tienda monteria de la pos # 18. caja de electro ubicada en atencion al cliente. mil gracias por su ayuda</v>
      </c>
      <c r="I90" t="str" xml:space="preserve">
        <v xml:space="preserve">Datos usuario_x000d_
Nombre: Yudis Gallego Florez_x000d_
Correo: Yudis.Gallego@cencosud.com.co_x000d_
Usuario AD: YGallegF_x000d_
Pais: Colombia_x000d_
Ubicacion: M085 METRO MONTERIA_x000d_
Zona: Colombia Costa_x000d_
Unidad de Negocio: METRO_x000d_
Servicio: Tiendas &amp; Centros de Distribucion_x000d_
Telefono: 3105365977_x000d_
Anexo: 7830101_x000d_
Descripcion: Buenas tardes. agradezco su colaboracion con el retiro en la tienda monteria de la pos # 18. caja de electro ubicada en atencion al cliente. mil gracias por su ayuda</v>
      </c>
      <c r="J90" t="str">
        <v>Usuario reporta con el retiro en la tienda montería de la pos # 18. caja de electro ubicada en atención al cliente. se realiza desmontaje de la pos #18 rotulando los periféricos de cada uno de ellos se guardan en el cuarto de sistemas.</v>
      </c>
      <c r="K90">
        <v>45076</v>
      </c>
      <c r="L90">
        <v>45080</v>
      </c>
      <c r="M90" t="str">
        <f>TEXT(L90,"DDDDDDD")</f>
        <v>sábado</v>
      </c>
      <c r="N90" t="str">
        <v>M085 METRO MONTERIA</v>
      </c>
      <c r="O90" t="str">
        <v>MONTERIA</v>
      </c>
      <c r="P90" t="str">
        <f>IF(ISBLANK(O90),"0",(VLOOKUP(O90,REGION,2,FALSE)))</f>
        <v>COSTA</v>
      </c>
      <c r="Q90" t="str">
        <v>SHARON YANETH KERGUELEN WILCHES</v>
      </c>
      <c r="R90">
        <f>IF(ISBLANK(Q90),"0", VLOOKUP(Q90,PERSONAL,2,FALSE))</f>
        <v>1067917448</v>
      </c>
      <c r="S90" t="str">
        <v>DIRECTO</v>
      </c>
      <c r="T90">
        <v>0.4375</v>
      </c>
      <c r="U90">
        <v>0.4791666666666667</v>
      </c>
      <c r="V90">
        <f>IF(ISBLANK(T90 ),"0",U90-T90)</f>
        <v>0.041666666666666685</v>
      </c>
      <c r="W90">
        <v>1</v>
      </c>
      <c r="X90">
        <f>NETWORKDAYS(K90,L90)</f>
        <v>4</v>
      </c>
      <c r="Y90" t="str">
        <f>IF(X90&lt;=2,"CUMPLE","NO CUMPLE")</f>
        <v>NO CUMPLE</v>
      </c>
    </row>
    <row r="91" xml:space="preserve">
      <c r="A91">
        <v>11950308</v>
      </c>
      <c r="B91" t="str">
        <v>REQUEST</v>
      </c>
      <c r="C91" t="str">
        <v>CERRADO</v>
      </c>
      <c r="D91" t="str">
        <v>TIENDA</v>
      </c>
      <c r="E91" t="str">
        <v>BALANZA</v>
      </c>
      <c r="F91" t="str">
        <v>SCANNER</v>
      </c>
      <c r="H91"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balanza de charcuteria colgante de las antiguas 010131100056 no esta imprimiendo la informacion completa como metodo e conservacion y hay muchos producto que no estan grabados en la balanza; adicional mente no le caen los cambios d precios. no toma la tara generando incumplimiento en los procesos de calidad._x000d_
Area donde su ubica la balanza: perecederos charcuteria</v>
      </c>
      <c r="I91" t="str" xml:space="preserve">
        <v xml:space="preserve">Jefe Buena tarde por favor su ayuda con el tecnico remoto para revision de la balanza del area de charcuteria ya que se intento contactar al usuario pero el numero celular se encuentra erroneo se necesita validar si es temas de cabezal o configuracion._x000d_
Gracias</v>
      </c>
      <c r="J91" t="str">
        <v>SE LLEGA A SITIO PARA ATENDER CASO QUE SE MONTO YA QUE LA BALANZA COLGANTE DEL AREA DE CHARCUTERIA YA QUE SEGUN DICEN LOS USUARIOS SE ESTA DESCALIBRADO EL GRAMAGE Y A IMPRESORA INTERNA. AL REVISAR LA BALAZA SE EVIDENCIA QUE LO ANTES MENCIOANDO ES CIERTO; POR LO QUE SE PROCEDE A FORMATEAR LA BALANZA Y DEJAR PARA QUE SE LE AGREGUEN LOS CODIGOS DE MANERA REMOTA PARA LUEGO CALIBRAR LA IMPRSORA LO QUE AL FINAL RESULTA SATISFACTORIA CON PRUEBAS OK</v>
      </c>
      <c r="K91">
        <v>44197</v>
      </c>
      <c r="L91">
        <v>44200</v>
      </c>
      <c r="M91" t="str">
        <f>TEXT(L91,"DDDDDDD")</f>
        <v>lunes</v>
      </c>
      <c r="N91" t="str">
        <v>J047 JUMBO GIRARDOT</v>
      </c>
      <c r="O91" t="str">
        <v>GIRARDOT</v>
      </c>
      <c r="P91" t="str">
        <v>OCCIDENTE</v>
      </c>
      <c r="Q91" t="str">
        <v>FREDY STIVEN GARCIA CARVAJAL</v>
      </c>
      <c r="R91" t="e">
        <v>#N/A</v>
      </c>
      <c r="S91" t="str">
        <v>DIRECTO</v>
      </c>
      <c r="T91">
        <v>0.5416666666666666</v>
      </c>
      <c r="U91">
        <v>0.625</v>
      </c>
      <c r="V91">
        <v>0.08333333333333333</v>
      </c>
      <c r="W91">
        <v>2</v>
      </c>
      <c r="X91">
        <f>NETWORKDAYS(K91,L91)</f>
        <v>2</v>
      </c>
      <c r="Y91" t="str">
        <f>IF(X91&lt;=2,"CUMPLE","NO CUMPLE")</f>
        <v>CUMPLE</v>
      </c>
    </row>
    <row r="92" xml:space="preserve">
      <c r="A92">
        <v>11949048</v>
      </c>
      <c r="B92" t="str">
        <v>REQUEST</v>
      </c>
      <c r="C92" t="str">
        <v>CERRADO</v>
      </c>
      <c r="D92" t="str">
        <v>TIENDA</v>
      </c>
      <c r="E92" t="str">
        <v>DESKTOP</v>
      </c>
      <c r="F92" t="str">
        <v>CPU</v>
      </c>
      <c r="G92" t="str">
        <v>LENOVO</v>
      </c>
      <c r="H92"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Buenos dias_x000d_
Por favor me colaboran con la configuracion regional del equipo; ya que se hizo cambio de computadores en la tienda; y no quedo funcionando el archivo en excel que se descarga de reflexis._x000d_
_x000d_
Te cambiaron el equipo? Si es asi; posiblemente eso cambio la configuracion regional del equipo; puedes pedir apoyo de sistemas para que la configuracion quede de la siguiente manera :_x000d_
</v>
      </c>
      <c r="I92" t="str" xml:space="preserve">
        <v xml:space="preserve">se requiere cambiar la configuracion regional de los equipos Pc de escritorios con seriales MJ0ERL3J_x000d_
MJ0ERWG6; MJ0ERL20 asignados a cajas. cambiar el simbolo de separacion de miles por " ; " y simbolo decimal por " . " en la configuracion regional. se transfiere para su gestion. se requiere autorizar visita de isit en sitio_x000d_
  _x000d_
</v>
      </c>
      <c r="J92" t="str" xml:space="preserve">
        <v xml:space="preserve">Se llega a sitio; se verifica el correo de ingreso con 51 a las 9:00 am; y se configura la regional del equipo de la coordinadora de caja con serial MJ0ERL20_x000d_
Y placa de inventario de sistemas 031811; la coordinadora de caja envia correo de ingreso para cambiar la configuracion de los equipos de caja central el_x000d_
cual se tiene respuesta del correo a las 10:00 am por parte de seguridad; se ingresa y se realiza la respectiva configuracion dada por el personal de_x000d_
sistema "configuracion regional: Cambiar el simbolo de separacion de miles por ( ; ) y simbolo decimal por ( . )" los equipos de caja central son: SERIAL:_x000d_
MJ0ERL3J - PLACA: 032782 Y MJ0ERWG6 PACA: 032783. el cual quedan en funcionamiento correctamente.</v>
      </c>
      <c r="K92">
        <v>44197</v>
      </c>
      <c r="L92">
        <v>44473</v>
      </c>
      <c r="M92" t="str">
        <f>TEXT(L92,"DDDDDDD")</f>
        <v>lunes</v>
      </c>
      <c r="N92" t="str">
        <v>M038 METRO NEIVA CENTRO DE CONVENCIONES</v>
      </c>
      <c r="O92" t="str">
        <v>NEIVA</v>
      </c>
      <c r="P92" t="str">
        <v>OCCIDENTE</v>
      </c>
      <c r="Q92" t="str">
        <v>LUIS FERNANDO QUIROGA SÁNCHEZ</v>
      </c>
      <c r="R92" t="e">
        <v>#N/A</v>
      </c>
      <c r="S92" t="str">
        <v>DIRECTO</v>
      </c>
      <c r="T92">
        <v>0.3333333333333333</v>
      </c>
      <c r="U92">
        <v>0.4166666666666667</v>
      </c>
      <c r="V92">
        <v>0.08333333333333333</v>
      </c>
      <c r="W92">
        <v>1</v>
      </c>
      <c r="X92">
        <f>NETWORKDAYS(K92,L92)</f>
        <v>197</v>
      </c>
      <c r="Y92" t="str">
        <f>IF(X92&lt;=2,"CUMPLE","NO CUMPLE")</f>
        <v>NO CUMPLE</v>
      </c>
    </row>
    <row r="93" xml:space="preserve">
      <c r="A93">
        <v>11802040</v>
      </c>
      <c r="B93" t="str">
        <v>REQUEST</v>
      </c>
      <c r="C93" t="str">
        <v>CERRADO</v>
      </c>
      <c r="D93" t="str">
        <v>TIENDA</v>
      </c>
      <c r="E93" t="str">
        <v>IMPRESORA</v>
      </c>
      <c r="F93" t="str">
        <v>IMPRESORA ZEBRA</v>
      </c>
      <c r="G93" t="str">
        <v>ZEBRA</v>
      </c>
      <c r="H93" t="str" xml:space="preserve">
        <v xml:space="preserve">buenas tardes._x000d_
por favor me colaboran con la autorizacion para la visita de el tecnico de isit para la instalacion y configura de las si siguientes impresoras zebras que llegaron a la tienda._x000d_
preguntar por Claudia Cabrera._x000d_
SERIE CATEGORIA TIPO MARCA MODELO_x000d_
52N210800181 Impresoras FLEJERA ESCRITORIO ZEBRA ZT230_x000d_
52N210800180 Impresoras FLEJERA ESCRITORIO ZEBRA ZT230_x000d_
gracias</v>
      </c>
      <c r="I93" t="str" xml:space="preserve">
        <v xml:space="preserve">buenas tardes._x000d_
por favor me colaboran con la autorizacion para la visita de el tecnico de isit para la instalacion y configura de las si siguientes impresoras zebras que llegaron a la tienda._x000d_
preguntar por Claudia Cabrera._x000d_
SERIE CATEGORIA TIPO MARCA MODELO_x000d_
52N210800181 Impresoras FLEJERA ESCRITORIO ZEBRA ZT230_x000d_
52N210800180 Impresoras FLEJERA ESCRITORIO ZEBRA ZT230_x000d_
gracias</v>
      </c>
      <c r="J93" t="str">
        <v>se ingresa a sala de sistemas para buscar las impresosras ZEBRAS las cuales se encuentran en cajas selladas listas para ser instaladas; se procede a desempacar la primera impresora 52N210800180; se instala sus componentes de cinta y papel para luego encender y que tome adecuadamente con los sensores la cinta y papel; se procede a hacer lo mismo con la segunda impresora 52N210800181; hacemos proceso igual y encendemos; hacemos pruebas de impresion para corroborar que no hallan errores en el mecanismo; efectivamente estan correctamente instaladas no presenta errores en sensores ni mecanismo; se procede a ingresar las direcciones IP; de las dos impresoras; se procede a poner a prueba me diante el ping de las impresoras y verlas por web si nos aparecen activas; se hacen pruebas de impresion las cuales nos resultan efectivamente bien se prueban en diferentes equipos las impresiones las cuales no presentan problema; imprimen con total normalidad; se entregan impresoras en funcion</v>
      </c>
      <c r="K93">
        <v>44398</v>
      </c>
      <c r="L93">
        <v>44411</v>
      </c>
      <c r="M93" t="str">
        <f>TEXT(L93,"DDDDDDD")</f>
        <v>martes</v>
      </c>
      <c r="N93" t="str">
        <v>M179 METRO PITALITO</v>
      </c>
      <c r="O93" t="str">
        <v>PITALITO</v>
      </c>
      <c r="P93" t="str">
        <v>OCCIDENTE</v>
      </c>
      <c r="Q93" t="str">
        <v>JOHN ALEJANDRO LOZADA BABATIVA</v>
      </c>
      <c r="R93">
        <v>1075313382</v>
      </c>
      <c r="S93" t="str">
        <v>DIRECTO</v>
      </c>
      <c r="T93">
        <v>0.5833333333333334</v>
      </c>
      <c r="U93">
        <v>0.7083333333333334</v>
      </c>
      <c r="V93">
        <v>0.125</v>
      </c>
      <c r="W93">
        <v>3</v>
      </c>
      <c r="X93">
        <f>NETWORKDAYS(K93,L93)</f>
        <v>10</v>
      </c>
      <c r="Y93" t="str">
        <f>IF(X93&lt;=2,"CUMPLE","NO CUMPLE")</f>
        <v>NO CUMPLE</v>
      </c>
    </row>
    <row r="94" xml:space="preserve">
      <c r="A94">
        <v>11805103</v>
      </c>
      <c r="B94" t="str">
        <v>REQUEST</v>
      </c>
      <c r="C94" t="str">
        <v>CERRADO</v>
      </c>
      <c r="D94" t="str">
        <v>TIENDA</v>
      </c>
      <c r="E94" t="str">
        <v>IMPRESORA</v>
      </c>
      <c r="F94" t="str">
        <v>IMPRESORA ZEBRA</v>
      </c>
      <c r="G94" t="str">
        <v>ZEBRA</v>
      </c>
      <c r="H94" t="str" xml:space="preserve">
        <v xml:space="preserve">Buen día;_x000d_
Por favor nos apoyan con personal en sitio para proceder con la CONFIGURACIÓN; INSTALACIÓN Y ASIGNACIÓN de Flejera recibida en tienda para renovación._x000d_
Área: ATC_x000d_
Marca: Zebra_x000d_
Modelo: ZT230_x000d_
Serial: 52J201901965_x000d_
Descripción de la solicitud: Se solicita la CONFIGURACIÓN; INSTALACIÓN Y ASIGNACIÓN de Flejera recibida en tienda para renovación. Retirar la Zebra ZM400 renovada. Realizar actas de asignación y retiro respectivamente._x000d_
Entregar equipos operativos a gerente tienda._x000d_
Equipo se encuentra en oficina de sistemas._x000d_
Cordialmente;_x000d_
Ever Becerra</v>
      </c>
      <c r="I94" t="str" xml:space="preserve">
        <v xml:space="preserve">Buen día;_x000d_
Por favor nos apoyan con personal en sitio para proceder con la CONFIGURACIÓN; INSTALACIÓN Y ASIGNACIÓN de Flejera recibida en tienda para renovación._x000d_
Área: ATC_x000d_
Marca: Zebra_x000d_
Modelo: ZT230_x000d_
Serial: 52J201901965_x000d_
Descripción de la solicitud: Se solicita la CONFIGURACIÓN; INSTALACIÓN Y ASIGNACIÓN de Flejera recibida en tienda para renovación. Retirar la Zebra ZM400 renovada. Realizar actas de asignación y retiro respectivamente._x000d_
Entregar equipos operativos a gerente tienda._x000d_
Equipo se encuentra en oficina de sistemas._x000d_
Cordialmente;_x000d_
Ever Becerra</v>
      </c>
      <c r="J94" t="str">
        <v>Se realiza instalación y configuración de impresora zebra; se realiza pruebas con el funcionario el funciona correctamente sin novedad</v>
      </c>
      <c r="K94">
        <v>44400</v>
      </c>
      <c r="L94">
        <v>44413</v>
      </c>
      <c r="M94" t="str">
        <f>TEXT(L94,"DDDDDDD")</f>
        <v>jueves</v>
      </c>
      <c r="N94" t="str">
        <v>M183 METRO SAN GIL</v>
      </c>
      <c r="O94" t="str">
        <v>SAN GIL</v>
      </c>
      <c r="P94" t="str">
        <v>ORIENTE</v>
      </c>
      <c r="Q94" t="str">
        <v>MIGUEL ANGEL CARREÑO JAIMES</v>
      </c>
      <c r="R94" t="e">
        <v>#N/A</v>
      </c>
      <c r="S94" t="str">
        <v>DIRECTO</v>
      </c>
      <c r="T94">
        <v>0.375</v>
      </c>
      <c r="U94">
        <v>0.4166666666666667</v>
      </c>
      <c r="V94">
        <v>0.041666666666666664</v>
      </c>
      <c r="W94">
        <v>1</v>
      </c>
      <c r="X94">
        <f>NETWORKDAYS(K94,L94)</f>
        <v>10</v>
      </c>
      <c r="Y94" t="str">
        <f>IF(X94&lt;=2,"CUMPLE","NO CUMPLE")</f>
        <v>NO CUMPLE</v>
      </c>
    </row>
    <row r="95" xml:space="preserve">
      <c r="A95">
        <v>11803637</v>
      </c>
      <c r="B95" t="str">
        <v>REQUEST</v>
      </c>
      <c r="C95" t="str">
        <v>CERRADO</v>
      </c>
      <c r="D95" t="str">
        <v>TIENDA</v>
      </c>
      <c r="E95" t="str">
        <v>PDA</v>
      </c>
      <c r="F95" t="str">
        <v>PDA</v>
      </c>
      <c r="G95" t="str">
        <v>ZEBRA</v>
      </c>
      <c r="H95" t="str" xml:space="preserve">
        <v xml:space="preserve">Buenas Tardes_x000d_
Por favor validar la PDA de Pricing y realizar restauración de la PDA; validar con Diego Cortes esta actividad_x000d_
Tienda: Metro Mosquera_x000d_
Equipo:PDA_x000d_
Marca: Zebra_x000d_
Modelo:TC56CJ_x000d_
Serial:17283622609271</v>
      </c>
      <c r="I95" t="str" xml:space="preserve">
        <v xml:space="preserve">Buenas Tardes_x000d_
Por favor validar la PDA de Pricing y realizar restauración de la PDA; validar con Diego Cortes esta actividad_x000d_
Tienda: Metro Mosquera_x000d_
Equipo:PDA_x000d_
Marca: Zebra_x000d_
Modelo:TC56CJ_x000d_
Serial:17283622609271</v>
      </c>
      <c r="J95" t="str" xml:space="preserve">
        <v xml:space="preserve">Tipo        PDA_x000d_
Marca        Zebra_x000d_
Modelo        TC56CJ_x000d_
Serial        17283622609271_x000d_
No se puede realizar la labor ya que la persona que tiene la PDA no se encuentra en la tienda; se debe programar una nueva visita. Por favor trasferue cuando el usuario este disponible para la atencion. </v>
      </c>
      <c r="K95">
        <v>44407</v>
      </c>
      <c r="L95">
        <v>44410</v>
      </c>
      <c r="M95" t="str">
        <f>TEXT(L95,"DDDDDDD")</f>
        <v>lunes</v>
      </c>
      <c r="N95" t="str">
        <v>M073 METRO MOSQUERA</v>
      </c>
      <c r="O95" t="str">
        <v>MOSQUERA</v>
      </c>
      <c r="P95" t="str">
        <v>BOGOTA</v>
      </c>
      <c r="Q95" t="str">
        <v>ALEXANDER CASTILLO SOTELO</v>
      </c>
      <c r="R95">
        <v>80216449</v>
      </c>
      <c r="S95" t="str">
        <v>ALIADO</v>
      </c>
      <c r="T95">
        <v>0.7291666666666666</v>
      </c>
      <c r="U95">
        <v>0.7708333333333334</v>
      </c>
      <c r="V95">
        <v>0.041666666666666664</v>
      </c>
      <c r="W95">
        <v>1</v>
      </c>
      <c r="X95">
        <f>NETWORKDAYS(K95,L95)</f>
        <v>2</v>
      </c>
      <c r="Y95" t="str">
        <f>IF(X95&lt;=2,"CUMPLE","NO CUMPLE")</f>
        <v>CUMPLE</v>
      </c>
    </row>
    <row r="96" xml:space="preserve">
      <c r="A96">
        <v>11810166</v>
      </c>
      <c r="B96" t="str">
        <v>REQUEST</v>
      </c>
      <c r="C96" t="str">
        <v>CERRADO</v>
      </c>
      <c r="D96" t="str">
        <v>TIENDA</v>
      </c>
      <c r="E96" t="str">
        <v>PDA</v>
      </c>
      <c r="F96" t="str">
        <v>PDA</v>
      </c>
      <c r="G96" t="str">
        <v>ZEBRA</v>
      </c>
      <c r="H96" t="str">
        <v xml:space="preserve">Realizar instalacion del aplicativo de seguridad en la PDA; apoyar la actividad con Diego Cortes	</v>
      </c>
      <c r="I96" t="str">
        <v>Realizar instalacion del aplicativo de seguridad en la PDA; apoyar la actividad con Diego Cortes</v>
      </c>
      <c r="J96" t="str" xml:space="preserve">
        <v xml:space="preserve">Tipo	PDA_x000d_
Marca	Honeywell_x000d_
Modelo	EDA51_x000d_
Serial	20073B006C_x000d_
Se verifica la PDA y se envía los datos de Dirección IP y MAC para que se realice el cargue de las aplicaciones. La persona encargada de la instalación realizo la labor sobre las 12:30 pm. Se realizan las pruebas y se deja operativo el equipo.</v>
      </c>
      <c r="K96">
        <v>44407</v>
      </c>
      <c r="L96">
        <v>44410</v>
      </c>
      <c r="M96" t="str">
        <f>TEXT(L96,"DDDDDDD")</f>
        <v>lunes</v>
      </c>
      <c r="N96" t="str">
        <v>M074 METRO FACATATIVA</v>
      </c>
      <c r="O96" t="str">
        <v>FACATATIVA</v>
      </c>
      <c r="P96" t="str">
        <v>BOGOTA</v>
      </c>
      <c r="Q96" t="str">
        <v>ALEXANDER CASTILLO SOTELO</v>
      </c>
      <c r="R96">
        <v>80216449</v>
      </c>
      <c r="S96" t="str">
        <v>ALIADO</v>
      </c>
      <c r="T96">
        <v>0.4375</v>
      </c>
      <c r="U96">
        <v>0.5208333333333334</v>
      </c>
      <c r="V96">
        <v>0.08333333333333333</v>
      </c>
      <c r="W96">
        <v>2</v>
      </c>
      <c r="X96">
        <f>NETWORKDAYS(K96,L96)</f>
        <v>2</v>
      </c>
      <c r="Y96" t="str">
        <f>IF(X96&lt;=2,"CUMPLE","NO CUMPLE")</f>
        <v>CUMPLE</v>
      </c>
    </row>
    <row r="97" xml:space="preserve">
      <c r="A97">
        <v>11825276</v>
      </c>
      <c r="B97" t="str">
        <v>REQUEST</v>
      </c>
      <c r="C97" t="str">
        <v>CERRADO</v>
      </c>
      <c r="D97" t="str">
        <v>TIENDA</v>
      </c>
      <c r="E97" t="str">
        <v>VERIFICADOR</v>
      </c>
      <c r="F97" t="str">
        <v>VERIFICADOR</v>
      </c>
      <c r="G97" t="str">
        <v>ZEBRA</v>
      </c>
      <c r="H97" t="str" xml:space="preserve">
        <v xml:space="preserve">	_x000d_
Validar los tres verificadores de la tienda; ninguno esta escaneando ITEM	  _x000d_
</v>
      </c>
      <c r="I97" t="str" xml:space="preserve">
        <v xml:space="preserve">	_x000d_
Validar los tres verificadores de la tienda; ninguno esta escaneando ITEM	  _x000d_
</v>
      </c>
      <c r="J97" t="str" xml:space="preserve">
        <v xml:space="preserve">Tipo	Verificador de Precios_x000d_
Marca	Zebra_x000d_
Modelo	MK3190_x000d_
Serial	17051522502649_x000d_
Se verifica el estado del verificador y se observa que se encuentra bloqueado; así que se reinicia el equipo y se configura la pagina para inicie la pantalla que verifica los precios; se deja operativo el equipo.</v>
      </c>
      <c r="K97">
        <v>44410</v>
      </c>
      <c r="L97">
        <v>44410</v>
      </c>
      <c r="M97" t="str">
        <f>TEXT(L97,"DDDDDDD")</f>
        <v>lunes</v>
      </c>
      <c r="N97" t="str">
        <v>M073 METRO MOSQUERA</v>
      </c>
      <c r="O97" t="str">
        <v>MOSQUERA</v>
      </c>
      <c r="P97" t="str">
        <v>BOGOTA</v>
      </c>
      <c r="Q97" t="str">
        <v>ALEXANDER CASTILLO SOTELO</v>
      </c>
      <c r="R97">
        <v>80216449</v>
      </c>
      <c r="S97" t="str">
        <v>ALIADO</v>
      </c>
      <c r="T97">
        <v>0.7291666666666666</v>
      </c>
      <c r="U97">
        <v>0.7708333333333334</v>
      </c>
      <c r="V97">
        <v>0.041666666666666664</v>
      </c>
      <c r="W97">
        <v>1</v>
      </c>
      <c r="X97">
        <f>NETWORKDAYS(K97,L97)</f>
        <v>1</v>
      </c>
      <c r="Y97" t="str">
        <f>IF(X97&lt;=2,"CUMPLE","NO CUMPLE")</f>
        <v>CUMPLE</v>
      </c>
    </row>
    <row r="98" xml:space="preserve">
      <c r="A98">
        <v>11822189</v>
      </c>
      <c r="B98" t="str">
        <v>REQUEST</v>
      </c>
      <c r="C98" t="str">
        <v>CERRADO</v>
      </c>
      <c r="D98" t="str">
        <v>LINEAL DE CAJAS</v>
      </c>
      <c r="E98" t="str">
        <v>POS</v>
      </c>
      <c r="F98" t="str">
        <v>CPU</v>
      </c>
      <c r="G98" t="str">
        <v>WINCOR</v>
      </c>
      <c r="H98" t="str" xml:space="preserve">
        <v xml:space="preserve">Buenas Tardes_x000d_
la POS no Inicia se queda en CLEANUP; validar el cable de teclado o impresora_x000d_
Tienda: Metro Facatativa_x000d_
Equipo: POS_x000d_
Marca: Beetle_x000d_
Modelo:Wincor_x000d_
Serial: 6498613552 POS 13</v>
      </c>
      <c r="I98" t="str" xml:space="preserve">
        <v xml:space="preserve">Buenas Tardes_x000d_
la POS no Inicia se queda en CLEANUP; validar el cable de teclado o impresora_x000d_
Tienda: Metro Facatativa_x000d_
Equipo: POS_x000d_
Marca: Beetle_x000d_
Modelo:Wincor_x000d_
Serial: 6498613552 POS 13</v>
      </c>
      <c r="J98" t="str" xml:space="preserve">
        <v xml:space="preserve">Tipo        POS # 13_x000d_
Marca        Wincor_x000d_
Modelo        Beetle_x000d_
Serial        6498613552_x000d_
Se realizo la verificacion de la POS # 13 y se observa que el cable del teclado esta averiado; se busca un cable en la oficina de sistemas pero son muy cortos. Asi que se devuelve el caso para que hagan el envío del cable. La caja no queda operativa._x000d_
_x000d_
Se requiere cable de teclado POS</v>
      </c>
      <c r="K98">
        <v>44410</v>
      </c>
      <c r="L98">
        <v>44410</v>
      </c>
      <c r="M98" t="str">
        <f>TEXT(L98,"DDDDDDD")</f>
        <v>lunes</v>
      </c>
      <c r="N98" t="str">
        <v>M074 METRO FACATATIVA</v>
      </c>
      <c r="O98" t="str">
        <v>FACATATIVA</v>
      </c>
      <c r="P98" t="str">
        <v>BOGOTA</v>
      </c>
      <c r="Q98" t="str">
        <v>ALEXANDER CASTILLO SOTELO</v>
      </c>
      <c r="R98">
        <v>80216449</v>
      </c>
      <c r="S98" t="str">
        <v>ALIADO</v>
      </c>
      <c r="T98">
        <v>0.5416666666666666</v>
      </c>
      <c r="U98">
        <v>0.5833333333333334</v>
      </c>
      <c r="V98">
        <v>0.041666666666666664</v>
      </c>
      <c r="W98">
        <v>1</v>
      </c>
      <c r="X98">
        <f>NETWORKDAYS(K98,L98)</f>
        <v>1</v>
      </c>
      <c r="Y98" t="str">
        <f>IF(X98&lt;=2,"CUMPLE","NO CUMPLE")</f>
        <v>CUMPLE</v>
      </c>
    </row>
    <row r="99" xml:space="preserve">
      <c r="A99">
        <v>11818976</v>
      </c>
      <c r="B99" t="str">
        <v>REQUEST</v>
      </c>
      <c r="C99" t="str">
        <v>CERRADO</v>
      </c>
      <c r="D99" t="str">
        <v>LINEAL DE CAJAS</v>
      </c>
      <c r="E99" t="str">
        <v>POS</v>
      </c>
      <c r="F99" t="str">
        <v>IMPRESORA</v>
      </c>
      <c r="G99" t="str">
        <v>WINCOR</v>
      </c>
      <c r="H99" t="str" xml:space="preserve">
        <v xml:space="preserve">Buenas Tardes_x000d_
Validar el estado del cabezal de la impresora POS de la caja 12_x000d_
Tienda: Metro Mosquera_x000d_
Equipo: Impresora POS_x000d_
Marca: EPSON</v>
      </c>
      <c r="I99" t="str" xml:space="preserve">
        <v xml:space="preserve">Buenas Tardes_x000d_
Validar el estado del cabezal de la impresora POS de la caja 12_x000d_
Tienda: Metro Mosquera_x000d_
Equipo: Impresora POS_x000d_
Marca: EPSON</v>
      </c>
      <c r="J99" t="str" xml:space="preserve">
        <v xml:space="preserve">Tipo        Impresora POS_x000d_
Marca        Wincor_x000d_
Modelo        TH320_x000d_
Serial        K083700830_x000d_
Se realizo la revisión de la impresora  y se observa que el cabezal de impresión esta averiado; asi que se instala otra impresora que se encuentra en la oficina de sistemas con serial K144700993; Se realizan las prueba y se deja operativo el equipo.</v>
      </c>
      <c r="K99">
        <v>44410</v>
      </c>
      <c r="L99">
        <v>44410</v>
      </c>
      <c r="M99" t="str">
        <f>TEXT(L99,"DDDDDDD")</f>
        <v>lunes</v>
      </c>
      <c r="N99" t="str">
        <v>M073 METRO MOSQUERA</v>
      </c>
      <c r="O99" t="str">
        <v>MOSQUERA</v>
      </c>
      <c r="P99" t="str">
        <v>BOGOTA</v>
      </c>
      <c r="Q99" t="str">
        <v>ALEXANDER CASTILLO SOTELO</v>
      </c>
      <c r="R99">
        <v>80216449</v>
      </c>
      <c r="S99" t="str">
        <v>ALIADO</v>
      </c>
      <c r="T99">
        <v>0.6666666666666666</v>
      </c>
      <c r="U99">
        <v>0.7291666666666666</v>
      </c>
      <c r="V99">
        <v>0.0625</v>
      </c>
      <c r="W99">
        <v>1</v>
      </c>
      <c r="X99">
        <f>NETWORKDAYS(K99,L99)</f>
        <v>1</v>
      </c>
      <c r="Y99" t="str">
        <f>IF(X99&lt;=2,"CUMPLE","NO CUMPLE")</f>
        <v>CUMPLE</v>
      </c>
    </row>
    <row r="100" xml:space="preserve">
      <c r="A100">
        <v>11808472</v>
      </c>
      <c r="B100" t="str">
        <v>INCIDENT</v>
      </c>
      <c r="C100" t="str">
        <v>CERRADO</v>
      </c>
      <c r="D100" t="str">
        <v>LINEAL DE CAJAS</v>
      </c>
      <c r="E100" t="str">
        <v>POS</v>
      </c>
      <c r="F100" t="str">
        <v>CPU</v>
      </c>
      <c r="G100" t="str">
        <v>WINCOR</v>
      </c>
      <c r="H100" t="str">
        <v>verificar equipo con serial 6498720731 asignada a la POS 3; la cual usuario indica que presenta un ruido interno muy fuerte. Se transfiere para autorizar visita para verificar equipo en sitio</v>
      </c>
      <c r="I100" t="str">
        <v>verificar equipo con serial 6498720731 asignada a la POS 3; la cual usuario indica que presenta un ruido interno muy fuerte. Se transfiere para autorizar visita para verificar equipo en sitio</v>
      </c>
      <c r="J100" t="str" xml:space="preserve">
        <v xml:space="preserve">"Se procede a revisar la POS con serial 6498720685 con la jefe de cajas Andrea Sanchez el cual reporta que la pos tiene un ruedo fuerte y se procede a_x000d_
verificar la falla; para ello se enciende y efectivamente el ruido esta y se inicia desensamblando la maquina para verificar que no halla obstruccion en_x000d_
los ventiradores; se retira la fuente de poder; se acomodan correctamente los cables; se verifican los dos ventiladores; se limpian; se lubrican los_x000d_
ventiladores ya que se encuentra con moho y se hace la respectiva limpieza; se instala nuevamente correctamente; se instala la pos e inicia sin_x000d_
ningun ruido; se deja por 30 minutos para verificar que la falla no persista o se recaliente. se realizan las respectivas pruebas y queda en perfecto_x000d_
funcionamiento._x000d_
"</v>
      </c>
      <c r="K100">
        <v>44410</v>
      </c>
      <c r="L100">
        <v>44411</v>
      </c>
      <c r="M100" t="str">
        <f>TEXT(L100,"DDDDDDD")</f>
        <v>martes</v>
      </c>
      <c r="N100" t="str">
        <v>M195 METRO SANTA LUCIA</v>
      </c>
      <c r="O100" t="str">
        <v>NEIVA</v>
      </c>
      <c r="P100" t="str">
        <v>OCCIDENTE</v>
      </c>
      <c r="Q100" t="str">
        <v>LUIS FERNANDO QUIROGA SANCHEZ</v>
      </c>
      <c r="R100" t="e">
        <v>#N/A</v>
      </c>
      <c r="S100" t="str">
        <v>DIRECTO</v>
      </c>
      <c r="T100">
        <v>0.6875</v>
      </c>
      <c r="U100">
        <v>0.75</v>
      </c>
      <c r="V100">
        <v>0.0625</v>
      </c>
      <c r="W100">
        <v>1</v>
      </c>
      <c r="X100">
        <f>NETWORKDAYS(K100,L100)</f>
        <v>2</v>
      </c>
      <c r="Y100" t="str">
        <f>IF(X100&lt;=2,"CUMPLE","NO CUMPLE")</f>
        <v>CUMPLE</v>
      </c>
    </row>
    <row r="101" xml:space="preserve">
      <c r="A101">
        <v>11816135</v>
      </c>
      <c r="B101" t="str">
        <v>REQUEST</v>
      </c>
      <c r="C101" t="str">
        <v>CERRADO</v>
      </c>
      <c r="D101" t="str">
        <v>TIENDA</v>
      </c>
      <c r="E101" t="str">
        <v>IMPRESORA</v>
      </c>
      <c r="F101" t="str">
        <v>IMPRESORA ZEBRA</v>
      </c>
      <c r="G101" t="str">
        <v>ZEBRA</v>
      </c>
      <c r="H101" t="str" xml:space="preserve">
        <v xml:space="preserve">Con la presente le informamos que el caso MT-150.648; correspondiente al equipo MP7000 con serial 20030010554927; ha sido reparado y será enviado a la dirección: Av del ferrocarril calle 29 #15100 / Catalina Gonzalez. Buen día;_x000d_
Se programa cita para mañana 03 Agosto 9AM._x000d_
Gracias por la atención prestada.</v>
      </c>
      <c r="I101" t="str" xml:space="preserve">
        <v xml:space="preserve">Con la presente le informamos que el caso MT-150.648; correspondiente al equipo MP7000 con serial 20030010554927; ha sido reparado y será enviado a la dirección: Av del ferrocarril calle 29 #15100 / Catalina Gonzalez. Buen día;_x000d_
Se programa cita para mañana 03 Agosto 9AM._x000d_
Gracias por la atención prestada.</v>
      </c>
      <c r="J101" t="str">
        <v>SE PROCEDE A REALIZAR VALIDACION DEL EQUIPO TIPO ESCANER-BALANZA PARA SU INSTALACION. SE COMUNICA CON EL PERSONAL DE SISTEMAS DE CENCOSUD Y ADEMAS CON EL CONTACTO DEL PROVEDOR DEL PRODUCTO PARA REALIZAR SOPORTE Y VALIDACIONES EN EL EQUIPO A INSTALAR. SE PROCEDE A REALIZAR PRUEBAS EN EL EQUIPO; SE ESCANEAN TAGS DE RESTABLECIMIENTO Y TAMBIEN DE CONFIGUARCION. SE REALIZA PROCESO DE CALIBRACIÓN CON EL KIT DE PESO. LUEGO DE REALIZAR DIVERSAS PRUEBAS. EL EQUIPO QUEDA EN MODO DE ALERTA Y AL PARECER NO PERMITE LEER LOS TAGS ASIGNADOS PARA LA CONFIGURACION. EL CONTACTO (PROVEEDOR) SOLICITA UN VIDEO DE COMO SE ENCUENTRA EL ESTADO DEL EQUIPO. SE  ENVIA TANTO IMAGENES COMO VIDEO DE LAS VALIDACIONES . SE DETERMINA POR PARTE DEL PROVEEDOR RETIRAR EL EQUIPO. YA QUE PRESENTA PROBLEMAS PARA SU CONFIGURACION Y FUNCIONAMINETO. EQUIPO QUEDA EN EL AREA DE SISTEMAS EMPACADO PARA SU TRASLADO RESPECTIVO.</v>
      </c>
      <c r="K101">
        <v>44411</v>
      </c>
      <c r="L101">
        <v>44411</v>
      </c>
      <c r="M101" t="str">
        <f>TEXT(L101,"DDDDDDD")</f>
        <v>martes</v>
      </c>
      <c r="N101" t="str">
        <v>J045 JUMBO AV.DEL FERROCARRIL SANTA MARTA</v>
      </c>
      <c r="O101" t="str">
        <v>SANTA MARTA</v>
      </c>
      <c r="P101" t="str">
        <v>COSTA</v>
      </c>
      <c r="Q101" t="str">
        <v>ENRIQUE RAFAEL PONZON ORTEGA</v>
      </c>
      <c r="R101">
        <v>1082888515</v>
      </c>
      <c r="S101" t="str">
        <v>DIRECTO</v>
      </c>
      <c r="T101">
        <v>0.375</v>
      </c>
      <c r="U101">
        <v>0.4097222222222222</v>
      </c>
      <c r="V101">
        <v>0.034722222222222224</v>
      </c>
      <c r="W101">
        <v>1</v>
      </c>
      <c r="X101">
        <f>NETWORKDAYS(K101,L101)</f>
        <v>1</v>
      </c>
      <c r="Y101" t="str">
        <f>IF(X101&lt;=2,"CUMPLE","NO CUMPLE")</f>
        <v>CUMPLE</v>
      </c>
    </row>
    <row r="102" xml:space="preserve">
      <c r="A102">
        <v>11792195</v>
      </c>
      <c r="B102" t="str">
        <v>REQUEST</v>
      </c>
      <c r="C102" t="str">
        <v>CERRADO</v>
      </c>
      <c r="D102" t="str">
        <v>LINEAL DE CAJAS</v>
      </c>
      <c r="E102" t="str">
        <v>BALANZA</v>
      </c>
      <c r="F102" t="str">
        <v>SCANNER</v>
      </c>
      <c r="G102" t="str">
        <v>DATALOGIC</v>
      </c>
      <c r="H102" t="str" xml:space="preserve">
        <v xml:space="preserve">Buen día._x000d_
Llega parte solicitada._x000d_
Área: Línea de Cajas_x000d_
Equipo: SCANNER POS|BALANZA | Nº SERIE: MH0004393_x000d_
Marca: DATALOGIC 8300_x000d_
Serie: MH0004393_x000d_
Descripción de la falla/Actividad: Se solicita realizar instalación; reemplazo de parte; operatividad de activo; entregarlo funcional a jefe de cajas Carlos Suarez._x000d_
Cordialmente; MAIN BOARD con Guía No. 2071792089_x000d_
Ever Becerra</v>
      </c>
      <c r="I102" t="str" xml:space="preserve">
        <v xml:space="preserve">Buen día._x000d_
Llega parte solicitada._x000d_
Área: Línea de Cajas_x000d_
Equipo: SCANNER POS|BALANZA | Nº SERIE: MH0004393_x000d_
Marca: DATALOGIC 8300_x000d_
Serie: MH0004393_x000d_
Descripción de la falla/Actividad: Se solicita realizar instalación; reemplazo de parte; operatividad de activo; entregarlo funcional a jefe de cajas Carlos Suarez._x000d_
Cordialmente; MAIN BOARD con Guía No. 2071792089_x000d_
Ever Becerra</v>
      </c>
      <c r="J102" t="str" xml:space="preserve">
        <v xml:space="preserve">11792195-CAU: se solicita cambio de board; se procede a cambiar board; se desconecta todos los bus de datos se cambia la board y se conecta la_x000d_
nueva board; se procede a encender y hacer pruebas; pero al momento de iniciar se observa que la balanza tiene error se semaforo; se valida y se_x000d_
indentifica que tiene bloqueo de board; se conecta de nuevo la viaja board y no presenta esa falla; indicando que la board que enviaron llego con_x000d_
fallas lo cual no se puede instalar; se solicita cambio de board.</v>
      </c>
      <c r="K102">
        <v>44411</v>
      </c>
      <c r="L102">
        <v>44412</v>
      </c>
      <c r="M102" t="str">
        <f>TEXT(L102,"DDDDDDD")</f>
        <v>miércoles</v>
      </c>
      <c r="N102" t="str">
        <v>J126 JUMBO SAN SILVESTRE</v>
      </c>
      <c r="O102" t="str">
        <v>BARRANCABERMEJA</v>
      </c>
      <c r="P102" t="str">
        <v>ORIENTE</v>
      </c>
      <c r="Q102" t="str">
        <v>HERMES MARTIN PEINADO</v>
      </c>
      <c r="R102" t="e">
        <v>#N/A</v>
      </c>
      <c r="S102" t="str">
        <v>DIRECTO</v>
      </c>
      <c r="T102">
        <v>0.5833333333333334</v>
      </c>
      <c r="U102">
        <v>0.6458333333333334</v>
      </c>
      <c r="V102">
        <v>0.0625</v>
      </c>
      <c r="W102">
        <v>1</v>
      </c>
      <c r="X102">
        <f>NETWORKDAYS(K102,L102)</f>
        <v>2</v>
      </c>
      <c r="Y102" t="str">
        <f>IF(X102&lt;=2,"CUMPLE","NO CUMPLE")</f>
        <v>CUMPLE</v>
      </c>
    </row>
    <row r="103" xml:space="preserve">
      <c r="A103">
        <v>11824771</v>
      </c>
      <c r="B103" t="str">
        <v>REQUEST</v>
      </c>
      <c r="C103" t="str">
        <v>CERRADO</v>
      </c>
      <c r="D103" t="str">
        <v>LINEAL DE CAJAS</v>
      </c>
      <c r="E103" t="str">
        <v>POS</v>
      </c>
      <c r="F103" t="str">
        <v>CPU</v>
      </c>
      <c r="G103" t="str">
        <v>WINCOR</v>
      </c>
      <c r="H103" t="str" xml:space="preserve">
        <v xml:space="preserve">Buenos días._x000d_
Nos ayudan a mirar la POS por favor ya que esta fuera de linea._x000d_
Gracias.</v>
      </c>
      <c r="I103" t="str" xml:space="preserve">
        <v xml:space="preserve">Buenos días._x000d_
Nos ayudan a mirar la POS por favor ya que esta fuera de linea._x000d_
Gracias.</v>
      </c>
      <c r="J103" t="str">
        <v>SE PROCEDE A REALIZAR VALIDACION EN EL POS DE LINEAL DE CAJA; LA CAJA NUMERO 18 PRESENTA FALLA DE NO SUBIR Y ESTAR EN LINEA. SE REALIZA FORMATEO INICIAL EN LA POS CON RESULTADO NEGATIVO DEVIDO A QUE EN EL EQUIPO NO TERMIINA DE CARGAR LOS PARAMETROS DE FORMATEO Y CONFIGURACION. SE REALIZA CAMBIO DE HASTA 3 DISCOS DUROS DONDE PERSISTE EL FALLO EN EL EQUIPO AL MOMENTO DEL FORMATEO ESTE PROCEDIMIENTO SE REALIZA MULTIPLES VECES; ADEMAS SE REALIZA CAMBIO DE TARJETA DE RED INDICADO POR EL SEÑOR ALBEIRO HOYOS; COMO LAS VALIDACIONES PREVIAS. LUEGO DE REALIZAR TODAS ESTAS VALIDACIONES AUN SE PRESENTAN FALLOS EN EL PROCESO DE FORMATEO  Y FUNCIONALIDAD DE LA POS. EL PERSONAL DE SISTEMAS DE CENCOSUD QUIERE SEGUIR REALIZANDO CAMBIOS DE COMPONENTES LUEGO DE VALIDAR EN VARIAS OCASIONES DONDE TODAS FUERON INFRUCTUOSAS. EL EQUIPO NO SE ENCUENTRA OPERATIVO DEBIDO A LAS FALLAS ANTES MECIONAS; TECNICO SE ENCUENTRA A LA ESPERA DE INSTRUCCIONES PARA RETOMAR PRUEBAS EN EL EQUIPO. SE REALIZA ACOMPAÑAMIENTO TODO EL DÍA</v>
      </c>
      <c r="K103">
        <v>44411</v>
      </c>
      <c r="L103">
        <v>44412</v>
      </c>
      <c r="M103" t="str">
        <f>TEXT(L103,"DDDDDDD")</f>
        <v>miércoles</v>
      </c>
      <c r="N103" t="str">
        <v>J045 JUMBO AV.DEL FERROCARRIL SANTA MARTA</v>
      </c>
      <c r="O103" t="str">
        <v>SANTA MARTA</v>
      </c>
      <c r="P103" t="str">
        <v>COSTA</v>
      </c>
      <c r="Q103" t="str">
        <v>ENRIQUE RAFAEL PONZON ORTEGA</v>
      </c>
      <c r="R103">
        <v>1082888515</v>
      </c>
      <c r="S103" t="str">
        <v>DIRECTO</v>
      </c>
      <c r="T103">
        <v>0.4166666666666667</v>
      </c>
      <c r="U103">
        <v>0.7291666666666666</v>
      </c>
      <c r="V103">
        <v>0.3125</v>
      </c>
      <c r="W103">
        <v>5</v>
      </c>
      <c r="X103">
        <f>NETWORKDAYS(K103,L103)</f>
        <v>2</v>
      </c>
      <c r="Y103" t="str">
        <f>IF(X103&lt;=2,"CUMPLE","NO CUMPLE")</f>
        <v>CUMPLE</v>
      </c>
    </row>
    <row r="104" xml:space="preserve">
      <c r="A104">
        <v>11791291</v>
      </c>
      <c r="B104" t="str">
        <v>REQUEST</v>
      </c>
      <c r="C104" t="str">
        <v>CERRADO</v>
      </c>
      <c r="D104" t="str">
        <v>TIENDA</v>
      </c>
      <c r="E104" t="str">
        <v>BALANZA</v>
      </c>
      <c r="F104">
        <v>8442</v>
      </c>
      <c r="G104" t="str">
        <v>NO APLICA</v>
      </c>
      <c r="H104"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requiere servicio para la bascula_x000d_
Marca: Mettler Toledo_x000d_
Modelo: 8442_x000d_
Serial: B616359647_x000d_
_x000d_
En repetidas ocasiones han enviado los tecnicos para la reparacion y/o mantenimiento._x000d_
_x000d_
A la fecha continua mala la bascula y mañana se tiene descuento en la seccion_x000d_
_x000d_
Muchas gracias por su ayuda_x000d_
_x000d_
Cordial Saludo_x000d_
Indica la ubicacion de tu balanza en la tienda: Seccion Charcuteria</v>
      </c>
      <c r="I104"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requiere servicio para la bascula_x000d_
Marca: Mettler Toledo_x000d_
Modelo: 8442_x000d_
Serial: B616359647_x000d_
_x000d_
En repetidas ocasiones han enviado los tecnicos para la reparacion y/o mantenimiento._x000d_
_x000d_
A la fecha continua mala la bascula y mañana se tiene descuento en la seccion_x000d_
_x000d_
Muchas gracias por su ayuda_x000d_
_x000d_
Cordial Saludo_x000d_
Indica la ubicacion de tu balanza en la tienda: Seccion Charcuteria</v>
      </c>
      <c r="J104" t="str">
        <v xml:space="preserve">SE REALIZA EL CAMBIO DE LA BASCULA DEL AREA DE CHARCUTERIA SE REALIAN PRUEBAS SE DEJA TODO CONFIGURADO Y FUNCIOANDO DE FORMA CORRECTA; SE REALIZAN PRUEBAS Y TODO QUEDA PERFECTAMENTE CONFIGURADO </v>
      </c>
      <c r="K104">
        <v>44440</v>
      </c>
      <c r="L104">
        <v>44440</v>
      </c>
      <c r="M104" t="str">
        <f>TEXT(L104,"DDDDDDD")</f>
        <v>miércoles</v>
      </c>
      <c r="N104" t="str">
        <v>J027 JUMBO RIONEGRO</v>
      </c>
      <c r="O104" t="str">
        <v>RIONEGRO</v>
      </c>
      <c r="P104" t="str">
        <v>CENTRO</v>
      </c>
      <c r="Q104" t="str">
        <v>YURIMAR MARQUEZ MUÑOZ</v>
      </c>
      <c r="R104">
        <v>1045025746</v>
      </c>
      <c r="S104" t="str">
        <v>DIRECTO</v>
      </c>
      <c r="T104">
        <v>0.5625</v>
      </c>
      <c r="U104">
        <v>0.7291666666666666</v>
      </c>
      <c r="V104">
        <v>0.16666666666666666</v>
      </c>
      <c r="W104">
        <v>2</v>
      </c>
      <c r="X104">
        <f>NETWORKDAYS(K104,L104)</f>
        <v>1</v>
      </c>
      <c r="Y104" t="str">
        <f>IF(X104&lt;=2,"CUMPLE","NO CUMPLE")</f>
        <v>CUMPLE</v>
      </c>
    </row>
    <row r="105" xml:space="preserve">
      <c r="A105">
        <v>11902141</v>
      </c>
      <c r="B105" t="str">
        <v>REQUEST</v>
      </c>
      <c r="C105" t="str">
        <v>CERRADO</v>
      </c>
      <c r="D105" t="str">
        <v>TIENDA</v>
      </c>
      <c r="E105" t="str">
        <v>BALANZA</v>
      </c>
      <c r="F105" t="str">
        <v>BALANZA</v>
      </c>
      <c r="G105" t="str">
        <v>BALANZA</v>
      </c>
      <c r="H105"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se requiere acompañamiento para proceso de certificacion de balanza en la tienda Rionegro_x000d_
Area donde su ubica la balanza: Perecederos</v>
      </c>
      <c r="I105"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se requiere acompañamiento para proceso de certificacion de balanza en la tienda Rionegro_x000d_
Area donde su ubica la balanza: Perecederos</v>
      </c>
      <c r="J105" t="str">
        <v>SE REALIZA ACOMPAÑAMIENTO A LOS FUNCIONARIOS DE LA SUPERINTENDENCIA; PARA REALIZAR LA CERTIFIACION DE LAS BALANZAS NUEVA INSTALADAS;DE ACUERDO A LOS VEREDICTOS DADOS POR LOS SUPERVISORES; REPORTAN QUE LAS DOS BALANZAS DEL AREA DE CARNE Y LA DE PESCADERIA ESTA MAL CALIBRADA; SE LE INFORMA A DAVID HIGUITA PARA QUE HAGA EL RESPECTIVO REPORTE Y SE TOMA FOTO DE LAS BALANZA PARA LA EVIDENCIA.</v>
      </c>
      <c r="K105">
        <v>44446</v>
      </c>
      <c r="L105">
        <v>44447</v>
      </c>
      <c r="M105" t="str">
        <f>TEXT(L105,"DDDDDDD")</f>
        <v>miércoles</v>
      </c>
      <c r="N105" t="str">
        <v>J027 JUMBO RIONEGRO</v>
      </c>
      <c r="O105" t="str">
        <v>RIONEGRO</v>
      </c>
      <c r="P105" t="str">
        <v>CENTRO</v>
      </c>
      <c r="Q105" t="str">
        <v>YEISON JAIR GOMEZ GIRALDO</v>
      </c>
      <c r="R105" t="e">
        <v>#N/A</v>
      </c>
      <c r="S105" t="str">
        <v>DIRECTO</v>
      </c>
      <c r="T105">
        <v>0.5</v>
      </c>
      <c r="U105">
        <v>0.5625</v>
      </c>
      <c r="V105">
        <v>0.0625</v>
      </c>
      <c r="W105">
        <v>1</v>
      </c>
      <c r="X105">
        <f>NETWORKDAYS(K105,L105)</f>
        <v>2</v>
      </c>
      <c r="Y105" t="str">
        <f>IF(X105&lt;=2,"CUMPLE","NO CUMPLE")</f>
        <v>CUMPLE</v>
      </c>
    </row>
    <row r="106" xml:space="preserve">
      <c r="A106">
        <v>11894667</v>
      </c>
      <c r="B106" t="str">
        <v>REQUEST</v>
      </c>
      <c r="C106" t="str">
        <v>CERRADO</v>
      </c>
      <c r="D106" t="str">
        <v>TIENDA</v>
      </c>
      <c r="E106" t="str">
        <v>DESKTOP</v>
      </c>
      <c r="F106" t="str">
        <v>CPU</v>
      </c>
      <c r="G106" t="str">
        <v>LENOVO</v>
      </c>
      <c r="H106"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Buenas tardes._x000d_
por favor me pueden colaborar con el computador de caja central ya que no quiere prende y se le siente un ruido. AD. 014831_x000d_
Indicar la ubicacion del computador en la tienda o sede: CAJA CENTRAL TIENDA</v>
      </c>
      <c r="I106"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Buenas tardes._x000d_
por favor me pueden colaborar con el computador de caja central ya que no quiere prende y se le siente un ruido. AD. 014831_x000d_
Indicar la ubicacion del computador en la tienda o sede: CAJA CENTRAL TIENDA</v>
      </c>
      <c r="J106" t="str">
        <v>Se revisa equipo de caja que esta malo y no prende; lo analizo y sus ventiladores giraban mas rapido de lo normal como si estuviera revolucionado; se hace diagnostico para mirar que puede estar produciendo dicha revolucion en los ventiladores; se descartó que fuera las memorias ram; se deconeccta el disco duro para ver si estaba defectuoso; pero tambien se descarta que este ocasionando la revolucion; por lo ultimo se cambia la fuente de poder para descartar la ultima posibilidad de que depronto esté produciendo el corto circuito; se le pone la fuente de poder de un equipo que estaba disponible sin uso; se hace pruebas pero sigue igual. prendiendo directo y revolucionado; por lo que despues de descartar todas las posibilidades; se procede a mejor quitar el equipo y reemplazarlo por el equipo del area de sistema que en el momento no se necesita y seria un remplazo temporal mientras llega los equipos nuevos de la migracion. Se le instala el disco del equipo malo de caja central; se hace pruebas; se ensaya que todo funcione a la normalidad validando que la usuaria pueda usar todos sus aplicativos; se hacen todas las pruebas y se deja equipo operativo.</v>
      </c>
      <c r="K106">
        <v>44447</v>
      </c>
      <c r="L106">
        <v>44447</v>
      </c>
      <c r="M106" t="str">
        <f>TEXT(L106,"DDDDDDD")</f>
        <v>miércoles</v>
      </c>
      <c r="N106" t="str">
        <v>J027 JUMBO RIONEGRO</v>
      </c>
      <c r="O106" t="str">
        <v>RIONEGRO</v>
      </c>
      <c r="P106" t="str">
        <v>CENTRO</v>
      </c>
      <c r="Q106" t="str">
        <v>YEISON JAIR GOMEZ GIRALDO</v>
      </c>
      <c r="R106" t="e">
        <v>#N/A</v>
      </c>
      <c r="S106" t="str">
        <v>DIRECTO</v>
      </c>
      <c r="T106">
        <v>0.3333333333333333</v>
      </c>
      <c r="U106">
        <v>0.4583333333333333</v>
      </c>
      <c r="V106">
        <v>0.125</v>
      </c>
      <c r="W106">
        <v>2</v>
      </c>
      <c r="X106">
        <f>NETWORKDAYS(K106,L106)</f>
        <v>1</v>
      </c>
      <c r="Y106" t="str">
        <f>IF(X106&lt;=2,"CUMPLE","NO CUMPLE")</f>
        <v>CUMPLE</v>
      </c>
    </row>
    <row r="107" xml:space="preserve">
      <c r="A107">
        <v>11824819</v>
      </c>
      <c r="B107" t="str">
        <v>REQUEST</v>
      </c>
      <c r="C107" t="str">
        <v>CERRADO</v>
      </c>
      <c r="D107" t="str">
        <v>PANADERIA</v>
      </c>
      <c r="E107" t="str">
        <v>BALANZA</v>
      </c>
      <c r="F107" t="str">
        <v>BALANZA</v>
      </c>
      <c r="G107" t="str">
        <v>METTLER TOLEDO</v>
      </c>
      <c r="H107" t="str" xml:space="preserve">
        <v xml:space="preserve">Buen día;_x000d_
Por favor nos apoyan con personal en sitio para validar Balanza reportada por el usuario._x000d_
Área: Panadería /Platos Preparados_x000d_
Marca: Mettler Toledo_x000d_
Serie/placa: No lo reportan_x000d_
Descripción de la falla: Usuario reporta las basculas no están sacando etiquetas falta mantenimiento limpieza_x000d_
Actividad: Se requiere personal en sitio para validar falla y corregirla.</v>
      </c>
      <c r="I107" t="str" xml:space="preserve">
        <v xml:space="preserve">Buen día;_x000d_
Por favor nos apoyan con personal en sitio para validar Balanza reportada por el usuario._x000d_
Área: Panadería /Platos Preparados_x000d_
Marca: Mettler Toledo_x000d_
Serie/placa: No lo reportan_x000d_
Descripción de la falla: Usuario reporta las basculas no están sacando etiquetas falta mantenimiento limpieza_x000d_
Actividad: Se requiere personal en sitio para validar falla y corregirla.</v>
      </c>
      <c r="J107" t="str" xml:space="preserve">
        <v xml:space="preserve">Se realiza revisión de la báscula de panadería la cual no permite el movimiento normal de la bandeja de soporte de papel y_x000d_
cabeza de impresión; se realiza limpieza general se lubrica los rieles los cuales no permiten el movimiento de la bandeja porque esta ligeramente_x000d_
doblados y al hacer el ingreso de la bandeja no lo permito el riel; se requiere de cambio de los rieles o la bandeja completa; se realiza configuración_x000d_
de la impresión de etiquetas; se limpia cabezal de impresión; se realizan pruebas con el jefe de sección sin novedad_x000d_
</v>
      </c>
      <c r="K107">
        <v>44411</v>
      </c>
      <c r="L107">
        <v>44413</v>
      </c>
      <c r="M107" t="str">
        <f>TEXT(L107,"DDDDDDD")</f>
        <v>jueves</v>
      </c>
      <c r="N107" t="str">
        <v>J185 JUMBO YOPAL</v>
      </c>
      <c r="O107" t="str">
        <v>YOPAL</v>
      </c>
      <c r="P107" t="str">
        <v>ORIENTE</v>
      </c>
      <c r="Q107" t="str" xml:space="preserve">
        <v xml:space="preserve">RAFAEL BARRERA DIAZ_x000d_
</v>
      </c>
      <c r="R107" t="e">
        <v>#N/A</v>
      </c>
      <c r="S107" t="str">
        <v>DIRECTO</v>
      </c>
      <c r="T107">
        <v>0.3888888888888889</v>
      </c>
      <c r="U107">
        <v>0.4270833333333333</v>
      </c>
      <c r="V107">
        <v>0.03819444444444445</v>
      </c>
      <c r="W107">
        <v>1</v>
      </c>
      <c r="X107">
        <f>NETWORKDAYS(K107,L107)</f>
        <v>3</v>
      </c>
      <c r="Y107" t="str">
        <f>IF(X107&lt;=2,"CUMPLE","NO CUMPLE")</f>
        <v>NO CUMPLE</v>
      </c>
    </row>
    <row r="108" xml:space="preserve">
      <c r="A108">
        <v>11820177</v>
      </c>
      <c r="B108" t="str">
        <v>REQUEST</v>
      </c>
      <c r="C108" t="str">
        <v>CERRADO</v>
      </c>
      <c r="D108" t="str">
        <v>LINEAL DE CAJAS</v>
      </c>
      <c r="E108" t="str">
        <v>ELECTRO</v>
      </c>
      <c r="F108" t="str">
        <v>CPU</v>
      </c>
      <c r="G108" t="str">
        <v>LENOVO</v>
      </c>
      <c r="H108" t="str" xml:space="preserve">
        <v xml:space="preserve"> Buen día;_x000d_
Por favor nos apoyan con personal en sitio para validar equipo de computo en Electro._x000d_
Área: Electro_x000d_
Marca: Lenovo_x000d_
Serie/placa: JM02PFF_x000d_
Descripción de la falla: Usuaria Leal Lopez; Yuli Marcela reporta falla del PC de no le permite trabajar; no deja ingresar al explorador de archivos y sale el siguiente mensaje: windows no tiene acceso al archivo._x000d_
Actividad: Se requiere personal en sitio para validar si la falla y corregirla se sugiere Renombre en el perfil de la usuaria afectada.</v>
      </c>
      <c r="I108" t="str" xml:space="preserve">
        <v xml:space="preserve"> Buen día;_x000d_
Por favor nos apoyan con personal en sitio para validar equipo de computo en Electro._x000d_
Área: Electro_x000d_
Marca: Lenovo_x000d_
Serie/placa: JM02PFF_x000d_
Descripción de la falla: Usuaria Leal Lopez; Yuli Marcela reporta falla del PC de no le permite trabajar; no deja ingresar al explorador de archivos y sale el siguiente mensaje: windows no tiene acceso al archivo._x000d_
Actividad: Se requiere personal en sitio para validar si la falla y corregirla se sugiere Renombre en el perfil de la usuaria afectada.</v>
      </c>
      <c r="J108" t="str" xml:space="preserve">
        <v xml:space="preserve">Usuario reporta falla en PC ya que no permite ejecutar archivos; aplicaciones ni abrir explorador de windows._x000d_
Actividad Realizada: Se procede a revisar el perfil de usuario; y este es el que presenta problemas de operación; se procede ha realizar cambio del_x000d_
perfil eliminando el perfil actual del sistema; se realiza el inicio de perfil; se configura la impresora y se le entrega al usuario quien realiza pruebas_x000d_
y recibe a satisfacción._x000d_
</v>
      </c>
      <c r="K108">
        <v>44411</v>
      </c>
      <c r="L108">
        <v>44415</v>
      </c>
      <c r="M108" t="str">
        <f>TEXT(L108,"DDDDDDD")</f>
        <v>sábado</v>
      </c>
      <c r="N108" t="str">
        <v>J185 JUMBO YOPAL</v>
      </c>
      <c r="O108" t="str">
        <v>YOPAL</v>
      </c>
      <c r="P108" t="str">
        <v>ORIENTE</v>
      </c>
      <c r="Q108" t="str" xml:space="preserve">
        <v xml:space="preserve">RAFAEL BARRERA DIAZ_x000d_
</v>
      </c>
      <c r="R108" t="e">
        <v>#N/A</v>
      </c>
      <c r="S108" t="str">
        <v>DIRECTO</v>
      </c>
      <c r="T108">
        <v>0.3333333333333333</v>
      </c>
      <c r="U108">
        <v>0.3819444444444444</v>
      </c>
      <c r="V108">
        <v>0.04861111111111111</v>
      </c>
      <c r="W108">
        <v>1</v>
      </c>
      <c r="X108">
        <f>NETWORKDAYS(K108,L108)</f>
        <v>4</v>
      </c>
      <c r="Y108" t="str">
        <f>IF(X108&lt;=2,"CUMPLE","NO CUMPLE")</f>
        <v>NO CUMPLE</v>
      </c>
    </row>
    <row r="109">
      <c r="A109">
        <v>11832671</v>
      </c>
      <c r="B109" t="str">
        <v>REQUEST</v>
      </c>
      <c r="C109" t="str">
        <v>CERRADO</v>
      </c>
      <c r="D109" t="str">
        <v>LINEAL DE CAJAS</v>
      </c>
      <c r="E109" t="str">
        <v>VISOR</v>
      </c>
      <c r="F109" t="str">
        <v>VISOR</v>
      </c>
      <c r="G109" t="str">
        <v>WINCOR</v>
      </c>
      <c r="H109" t="str">
        <v>Realizar  validacion del Visor de la POS #12</v>
      </c>
      <c r="I109" t="str">
        <v>Realizar  validacion del Visor de la POS #12</v>
      </c>
      <c r="J109" t="str">
        <v>OCEDIENDO CON LA VALIDACION DEL ESTADO DEL VISOR DE CLIENTE DE LA POS 12 EL CUAL SE ENCUENTRA APAGADO; POR LO CUAL SE VALIDA EL ESTADO DEL CABLE Y ESTE SE VE PARTIDO; SE PROCEDE A BUSACRA UN CALE EN LA TIENDA Y AL ENCONTRARLO SE REALIZA EL CAMBIO DEJANDO EL VISOR ENCENDIDO Y DISPONIBLE; LA JEFE DE LINEAL DE CAJAS YEIRIS ATENCIA RECIBE A CONFORMIDAD.</v>
      </c>
      <c r="K109">
        <v>44412</v>
      </c>
      <c r="L109">
        <v>44412</v>
      </c>
      <c r="M109" t="str">
        <f>TEXT(L109,"DDDDDDD")</f>
        <v>miércoles</v>
      </c>
      <c r="N109" t="str">
        <v>M040 METRO RIOHACHA</v>
      </c>
      <c r="O109" t="str">
        <v>RIOHACHA</v>
      </c>
      <c r="P109" t="str">
        <v>COSTA</v>
      </c>
      <c r="Q109" t="str">
        <v>DIANIS DAYANNA MERCADO RODRIGUEZ</v>
      </c>
      <c r="R109" t="e">
        <v>#N/A</v>
      </c>
      <c r="S109" t="str">
        <v>DIRECTO</v>
      </c>
      <c r="T109">
        <v>0.375</v>
      </c>
      <c r="U109">
        <v>0.4166666666666667</v>
      </c>
      <c r="V109">
        <v>0.041666666666666664</v>
      </c>
      <c r="W109">
        <v>1</v>
      </c>
      <c r="X109">
        <f>NETWORKDAYS(K109,L109)</f>
        <v>1</v>
      </c>
      <c r="Y109" t="str">
        <f>IF(X109&lt;=2,"CUMPLE","NO CUMPLE")</f>
        <v>CUMPLE</v>
      </c>
    </row>
    <row r="110" xml:space="preserve">
      <c r="A110">
        <v>11830562</v>
      </c>
      <c r="B110" t="str">
        <v>INCIDENT</v>
      </c>
      <c r="C110" t="str">
        <v>CERRADO</v>
      </c>
      <c r="D110" t="str">
        <v>LINEAL DE CAJAS</v>
      </c>
      <c r="E110" t="str">
        <v>SCANNER</v>
      </c>
      <c r="F110" t="str">
        <v>BALANZA</v>
      </c>
      <c r="G110" t="str">
        <v>WINCOR</v>
      </c>
      <c r="H110" t="str" xml:space="preserve">
        <v xml:space="preserve">realizar la validacion del Scanner Balanza de la POS de Platos preparados en la tienda Metro Riohacha._x000d_
Saludes.</v>
      </c>
      <c r="I110" t="str" xml:space="preserve">
        <v xml:space="preserve">realizar la validacion del Scanner Balanza de la POS de Platos preparados en la tienda Metro Riohacha._x000d_
Saludes.</v>
      </c>
      <c r="J110" t="str">
        <v>VALIDACION DEL ESTADO DE LA POS 21 UBICADA EN LA SECCION DE PLATOS PREPARADOS; EN LA CUAL SE EVIDENCIA QUE HAY UN ERROR DE COMUNUCACION ENTRE LA POS Y EL SCANER BALANZA; AL VALIDAR EL CABLEADO SE ENCONTRO EL CABLE DE DATOS CONECTADO EN EL PUERTO INCORRECTO. SE REALIZO LA CONECCION DE FORMA CORRECTA Y LA CAJERA DE TURNO REALIZO PRUEBAS SIN FALLAS EN EL EQUIPO.</v>
      </c>
      <c r="K110">
        <v>44412</v>
      </c>
      <c r="L110">
        <v>44413</v>
      </c>
      <c r="M110" t="str">
        <f>TEXT(L110,"DDDDDDD")</f>
        <v>jueves</v>
      </c>
      <c r="N110" t="str">
        <v>M040 METRO RIOHACHA</v>
      </c>
      <c r="O110" t="str">
        <v>RIOHACHA</v>
      </c>
      <c r="P110" t="str">
        <v>COSTA</v>
      </c>
      <c r="Q110" t="str">
        <v>DIANIS DAYANNA MERCADO RODRIGUEZ</v>
      </c>
      <c r="R110" t="e">
        <v>#N/A</v>
      </c>
      <c r="S110" t="str">
        <v>DIRECTO</v>
      </c>
      <c r="T110">
        <v>0.3541666666666667</v>
      </c>
      <c r="U110">
        <v>0.375</v>
      </c>
      <c r="V110">
        <v>0.020833333333333332</v>
      </c>
      <c r="W110">
        <v>1</v>
      </c>
      <c r="X110">
        <f>NETWORKDAYS(K110,L110)</f>
        <v>2</v>
      </c>
      <c r="Y110" t="str">
        <f>IF(X110&lt;=2,"CUMPLE","NO CUMPLE")</f>
        <v>CUMPLE</v>
      </c>
    </row>
    <row r="111">
      <c r="A111">
        <v>11829513</v>
      </c>
      <c r="B111" t="str">
        <v>INCIDENT</v>
      </c>
      <c r="C111" t="str">
        <v>CERRADO</v>
      </c>
      <c r="D111" t="str">
        <v>LINEAL DE CAJAS</v>
      </c>
      <c r="E111" t="str">
        <v>POS</v>
      </c>
      <c r="F111" t="str">
        <v>CPU</v>
      </c>
      <c r="G111" t="str">
        <v>WINCOR</v>
      </c>
      <c r="H111" t="str">
        <v>realizar la validacion de la POS #19 de la tienda Metro riohacha; esta no encien</v>
      </c>
      <c r="I111" t="str">
        <v>realizar la validacion de la POS #19 de la tienda Metro riohacha; esta no encien</v>
      </c>
      <c r="J111" t="str">
        <v>SE ATENDIO EL CASO ASIGNADO A ESTE TICKET PROCEDIENDO CON LA VALIDACION DEL ESTADO DE LA POS 19 LA CUAL SE ENCUENTRA CON EL MENSAJE DE CLEANUP SE FREALIZO CAMBIO DE DE TECLADO YA QUE ESTE MENSAJE PUEDE OCURRIR CUANDO EL TECLADO O EL CABLE SE ENCUENTRAN DAÑADOS; SE REALIZO CAMBIO DE CABLES Y DE IGUAL MANERA CONTINUO CON EL MISMO MENSAJE; SE REALIZO LA VALIDACION DE OTROS PERIFERICOS ENTRE ELLOS LA IMPRESORA LOS CUALES EN OTRAS POS ESTABAN FUNCIONANDO PERO EN LA POS 19 PERSISTE EL ERROR LUEGO DE CAMBIAR TECLADO Y CABLE; LUEGO DE REALIZAR TODAS LAS VALIDACIONES FISICAS SE REALIZA LLMADA TELEFONICA A ALVARO MARTINEZ DE CENCOSUD QUIEN INDICA QUE SE DEBE PROCEDER CON UNA VALIDACION POR SOPORTE 7/24; YA QUE ESTOS DEBEN VALIDAR LAS POSIBLES FALLAS EN REMOTO; SE REALIZO EL ESCALAMIENTO POR PARTE DE LA SUPERVISORA DE LINEAL DE CAJS YEIRIS ATENCIA SIN RECIBIR RESPUESTA POR LO CUAL A LA 1:23 ALVARO MARTINEZ INDICA QUE ME PUEDO RETIRAR Y QUE YA SE ENCARGARA EL DE HACER EL REPORTE POR PARTE DE SOPORTE 7/24.</v>
      </c>
      <c r="K111">
        <v>44412</v>
      </c>
      <c r="L111">
        <v>44413</v>
      </c>
      <c r="M111" t="str">
        <f>TEXT(L111,"DDDDDDD")</f>
        <v>jueves</v>
      </c>
      <c r="N111" t="str">
        <v>M040 METRO RIOHACHA</v>
      </c>
      <c r="O111" t="str">
        <v>RIOHACHA</v>
      </c>
      <c r="P111" t="str">
        <v>COSTA</v>
      </c>
      <c r="Q111" t="str">
        <v>DIANIS DAYANNA MERCADO RODRIGUEZ</v>
      </c>
      <c r="R111" t="e">
        <v>#N/A</v>
      </c>
      <c r="S111" t="str">
        <v>DIRECTO</v>
      </c>
      <c r="T111">
        <v>0.4375</v>
      </c>
      <c r="U111">
        <v>0.5416666666666666</v>
      </c>
      <c r="V111">
        <v>0.10416666666666667</v>
      </c>
      <c r="W111">
        <v>2</v>
      </c>
      <c r="X111">
        <f>NETWORKDAYS(K111,L111)</f>
        <v>2</v>
      </c>
      <c r="Y111" t="str">
        <f>IF(X111&lt;=2,"CUMPLE","NO CUMPLE")</f>
        <v>CUMPLE</v>
      </c>
    </row>
    <row r="112" xml:space="preserve">
      <c r="A112">
        <v>11829998</v>
      </c>
      <c r="B112" t="str">
        <v>INCIDENT</v>
      </c>
      <c r="C112" t="str">
        <v>CERRADO</v>
      </c>
      <c r="D112" t="str">
        <v>CD</v>
      </c>
      <c r="E112" t="str">
        <v>DESKTOP</v>
      </c>
      <c r="F112" t="str">
        <v>PORTATIL</v>
      </c>
      <c r="G112" t="str">
        <v>LENOVO</v>
      </c>
      <c r="H112" t="str" xml:space="preserve">
        <v xml:space="preserve">Buenas Tardes_x000d_
Por favor validar el estado del Desktop; disco duro; esta demasiado lento; enviarme correo con los datos de la persona para autorizar el ingreso a la plataforma_x000d_
Tienda: Plataforma Villao_x000d_
Equipo: Desktop_x000d_
Marca: Lenovo_x000d_
Modelo: MJ04ADQR_x000d_
Serial:19086B8484</v>
      </c>
      <c r="I112" t="str" xml:space="preserve">
        <v xml:space="preserve">Buenas Tardes_x000d_
Por favor validar el estado del Desktop; disco duro; esta demasiado lento; enviarme correo con los datos de la persona para autorizar el ingreso a la plataforma_x000d_
Tienda: Plataforma Villao_x000d_
Equipo: Desktop_x000d_
Marca: Lenovo_x000d_
Modelo: MJ04ADQR_x000d_
Serial:19086B8484</v>
      </c>
      <c r="J112" t="str">
        <v>Se realiza revisión de equipo; identificando dalla de disco duro; donde esta generando recalentamiento interno de Disco. Se solicita cambio de parte</v>
      </c>
      <c r="K112">
        <v>44412</v>
      </c>
      <c r="L112">
        <v>44413</v>
      </c>
      <c r="M112" t="str">
        <f>TEXT(L112,"DDDDDDD")</f>
        <v>jueves</v>
      </c>
      <c r="N112" t="str">
        <v>CD VILLAVICENCIO</v>
      </c>
      <c r="O112" t="str">
        <v>VILLAVICENCIO</v>
      </c>
      <c r="P112" t="str">
        <v>ORIENTE</v>
      </c>
      <c r="Q112" t="str" xml:space="preserve">
        <v xml:space="preserve">GABRIEL EDISSON GARCES GUAVITA_x000d_
</v>
      </c>
      <c r="R112" t="e">
        <v>#N/A</v>
      </c>
      <c r="S112" t="str">
        <v>DIRECTO</v>
      </c>
      <c r="T112">
        <v>0.6041666666666666</v>
      </c>
      <c r="U112">
        <v>0.6458333333333334</v>
      </c>
      <c r="V112">
        <v>0.041666666666666664</v>
      </c>
      <c r="W112">
        <v>1</v>
      </c>
      <c r="X112">
        <f>NETWORKDAYS(K112,L112)</f>
        <v>2</v>
      </c>
      <c r="Y112" t="str">
        <f>IF(X112&lt;=2,"CUMPLE","NO CUMPLE")</f>
        <v>CUMPLE</v>
      </c>
    </row>
    <row r="113">
      <c r="A113" t="str">
        <v>VISITA PROACTIVA</v>
      </c>
      <c r="B113" t="str">
        <v>REQUEST</v>
      </c>
      <c r="C113" t="str">
        <v>CERRADO</v>
      </c>
      <c r="D113" t="str">
        <v>TIENDA</v>
      </c>
      <c r="E113" t="str">
        <v>TIENDA</v>
      </c>
      <c r="F113" t="str">
        <v>TIENDA</v>
      </c>
      <c r="G113" t="str">
        <v>TIENDA</v>
      </c>
      <c r="H113" t="str">
        <v>Se solicita visita Proactiva</v>
      </c>
      <c r="I113" t="str">
        <v>Se solicita visita Proactiva</v>
      </c>
      <c r="J113" t="str">
        <v>se realiza visita Proactiva en tienda</v>
      </c>
      <c r="K113">
        <v>44413</v>
      </c>
      <c r="L113">
        <v>44413</v>
      </c>
      <c r="M113" t="str">
        <f>TEXT(L113,"DDDDDDD")</f>
        <v>jueves</v>
      </c>
      <c r="N113" t="str">
        <v>M183 METRO SAN GIL</v>
      </c>
      <c r="O113" t="str">
        <v>SAN GIL</v>
      </c>
      <c r="P113" t="str">
        <v>ORIENTE</v>
      </c>
      <c r="Q113" t="str">
        <v>MIGUEL ANGEL CARREÑO JAIMES</v>
      </c>
      <c r="R113" t="e">
        <v>#N/A</v>
      </c>
      <c r="S113" t="str">
        <v>DIRECTO</v>
      </c>
      <c r="T113">
        <v>0.375</v>
      </c>
      <c r="U113">
        <v>0.4166666666666667</v>
      </c>
      <c r="V113">
        <v>0.041666666666666664</v>
      </c>
      <c r="W113">
        <v>1</v>
      </c>
      <c r="X113">
        <f>NETWORKDAYS(K113,L113)</f>
        <v>1</v>
      </c>
      <c r="Y113" t="str">
        <f>IF(X113&lt;=2,"CUMPLE","NO CUMPLE")</f>
        <v>CUMPLE</v>
      </c>
    </row>
    <row r="114" xml:space="preserve">
      <c r="A114">
        <v>11830634</v>
      </c>
      <c r="B114" t="str">
        <v>REQUEST</v>
      </c>
      <c r="C114" t="str">
        <v>CERRADO</v>
      </c>
      <c r="D114" t="str">
        <v>PFT</v>
      </c>
      <c r="E114" t="str">
        <v>PDT</v>
      </c>
      <c r="F114" t="str">
        <v>PDT</v>
      </c>
      <c r="G114" t="str">
        <v>DATALOGIC</v>
      </c>
      <c r="H114" t="str" xml:space="preserve">
        <v xml:space="preserve">Buen día;_x000d_
Por favor nos apoyan con personal en sitio para validar PDT._x000d_
Área: PFT_x000d_
Marca: Datalogic / Skorpio X3_x000d_
Serie/placa: G12M06765_x000d_
Descripción de la falla: Usuario reporta fSe presenta falla de laser y teclado alfanumerico de la PDT_x000d_
Actividad: Se requiere personal en sitio para validar si la falla y corregirla.</v>
      </c>
      <c r="I114" t="str" xml:space="preserve">
        <v xml:space="preserve">Buen día;_x000d_
Por favor nos apoyan con personal en sitio para validar PDT._x000d_
Área: PFT_x000d_
Marca: Datalogic / Skorpio X3_x000d_
Serie/placa: G12M06765_x000d_
Descripción de la falla: Usuario reporta fSe presenta falla de laser y teclado alfanumerico de la PDT_x000d_
Actividad: Se requiere personal en sitio para validar si la falla y corregirla.</v>
      </c>
      <c r="J114" t="str">
        <v>se realiza revisión de la pdt; donde no esta reconociendo los codigos de Barras; se realiza formateo y configuración del equipo pero sigue presentando la falla;  se solicita cambio del lasser y se solicita cambio de membrana de teclado</v>
      </c>
      <c r="K114">
        <v>44414</v>
      </c>
      <c r="L114">
        <v>44414</v>
      </c>
      <c r="M114" t="str">
        <f>TEXT(L114,"DDDDDDD")</f>
        <v>viernes</v>
      </c>
      <c r="N114" t="str">
        <v>J185 JUMBO YOPAL</v>
      </c>
      <c r="O114" t="str">
        <v>YOPAL</v>
      </c>
      <c r="P114" t="str">
        <v>ORIENTE</v>
      </c>
      <c r="Q114" t="str" xml:space="preserve">
        <v xml:space="preserve">RAFAEL BARRERA DIAZ_x000d_
</v>
      </c>
      <c r="R114" t="e">
        <v>#N/A</v>
      </c>
      <c r="S114" t="str">
        <v>DIRECTO</v>
      </c>
      <c r="T114">
        <v>0.4270833333333333</v>
      </c>
      <c r="U114">
        <v>0.4756944444444444</v>
      </c>
      <c r="V114">
        <v>0.04861111111111111</v>
      </c>
      <c r="W114">
        <v>1</v>
      </c>
      <c r="X114">
        <f>NETWORKDAYS(K114,L114)</f>
        <v>1</v>
      </c>
      <c r="Y114" t="str">
        <f>IF(X114&lt;=2,"CUMPLE","NO CUMPLE")</f>
        <v>CUMPLE</v>
      </c>
    </row>
    <row r="115" xml:space="preserve">
      <c r="A115">
        <v>11829432</v>
      </c>
      <c r="B115" t="str">
        <v>REQUEST</v>
      </c>
      <c r="C115" t="str">
        <v>CERRADO</v>
      </c>
      <c r="D115" t="str">
        <v>PGC</v>
      </c>
      <c r="E115" t="str">
        <v>PDT</v>
      </c>
      <c r="F115" t="str">
        <v>PDT</v>
      </c>
      <c r="G115" t="str">
        <v>DATALOGIC</v>
      </c>
      <c r="H115" t="str" xml:space="preserve">
        <v xml:space="preserve"> Por favor nos apoyan con personal en sitio para validar PDT._x000d_
Área: PGC_x000d_
Marca: Datalogic / Skorpio X3_x000d_
Serie/placa: G12M06778_x000d_
Descripción de la falla: Usuario reporta fSe presenta falla de laser y teclado alfanumerico de la PDT_x000d_
Actividad: Se requiere personal en sitio para validar si la falla y corregirla.</v>
      </c>
      <c r="I115" t="str" xml:space="preserve">
        <v xml:space="preserve"> Por favor nos apoyan con personal en sitio para validar PDT._x000d_
Área: PGC_x000d_
Marca: Datalogic / Skorpio X3_x000d_
Serie/placa: G12M06778_x000d_
Descripción de la falla: Usuario reporta fSe presenta falla de laser y teclado alfanumerico de la PDT_x000d_
Actividad: Se requiere personal en sitio para validar si la falla y corregirla.</v>
      </c>
      <c r="J115" t="str">
        <v>se procede a realizar revisión de PDT donde se evidencia que no alumbra el lasser; solicita cambio de lasser para cambio y se requiere  solicitud de bateria ya que esta pegada con cinta</v>
      </c>
      <c r="K115">
        <v>44414</v>
      </c>
      <c r="L115">
        <v>44414</v>
      </c>
      <c r="M115" t="str">
        <f>TEXT(L115,"DDDDDDD")</f>
        <v>viernes</v>
      </c>
      <c r="N115" t="str">
        <v>J185 JUMBO YOPAL</v>
      </c>
      <c r="O115" t="str">
        <v>YOPAL</v>
      </c>
      <c r="P115" t="str">
        <v>ORIENTE</v>
      </c>
      <c r="Q115" t="str" xml:space="preserve">
        <v xml:space="preserve">RAFAEL BARRERA DIAZ_x000d_
</v>
      </c>
      <c r="R115" t="e">
        <v>#N/A</v>
      </c>
      <c r="S115" t="str">
        <v>DIRECTO</v>
      </c>
      <c r="T115">
        <v>0.4756944444444444</v>
      </c>
      <c r="U115">
        <v>0.5243055555555556</v>
      </c>
      <c r="V115">
        <v>0.04861111111111111</v>
      </c>
      <c r="W115">
        <v>1</v>
      </c>
      <c r="X115">
        <f>NETWORKDAYS(K115,L115)</f>
        <v>1</v>
      </c>
      <c r="Y115" t="str">
        <f>IF(X115&lt;=2,"CUMPLE","NO CUMPLE")</f>
        <v>CUMPLE</v>
      </c>
    </row>
    <row r="116">
      <c r="A116">
        <v>11832909</v>
      </c>
      <c r="B116" t="str">
        <v>REQUEST</v>
      </c>
      <c r="C116" t="str">
        <v>CERRADO</v>
      </c>
      <c r="D116" t="str">
        <v>TIENDA</v>
      </c>
      <c r="E116" t="str">
        <v>SERVIDOR</v>
      </c>
      <c r="F116" t="str">
        <v>SERVIDOR</v>
      </c>
      <c r="G116" t="str">
        <v>LENOVO</v>
      </c>
      <c r="H116" t="str">
        <v>Acompañminento para realizar instalación de servidor en la tienda</v>
      </c>
      <c r="I116" t="str">
        <v>Acompañminento para realizar instalación de servidor en la tienda</v>
      </c>
      <c r="J116" t="str">
        <v>Se hace visita em sitio; se hace enrolamiento con EVER BECERRA; donde informa actividad de montar el servidor al rack de cuarto de cómputo; se instalan rieles en el rack y se monta servidor; se conecta las 2 fuentes redundantes y se conecta al swicth principal y segundario; posterior se informa a la persona encargada de tomar remoto el equipo que ya esta instalado; se instala un equipo y se configura para que puedan tomar remoto; luego se reqliza video llamada para hacer Configuración de red de forma manual ya que no fue posible tomarlo remotamente. Se configura oarametros de red del servidor y se confirma conectividad.</v>
      </c>
      <c r="K116">
        <v>44414</v>
      </c>
      <c r="L116">
        <v>44414</v>
      </c>
      <c r="M116" t="str">
        <f>TEXT(L116,"DDDDDDD")</f>
        <v>viernes</v>
      </c>
      <c r="N116" t="str">
        <v>M183 METRO SAN GIL</v>
      </c>
      <c r="O116" t="str">
        <v>SAN GIL</v>
      </c>
      <c r="P116" t="str">
        <v>ORIENTE</v>
      </c>
      <c r="Q116" t="str">
        <v>JAIRO CAÑAS ACEVEDO</v>
      </c>
      <c r="R116">
        <v>1098707802</v>
      </c>
      <c r="S116" t="str">
        <v>DIRECTO</v>
      </c>
      <c r="T116">
        <v>0.4583333333333333</v>
      </c>
      <c r="U116">
        <v>0.7083333333333334</v>
      </c>
      <c r="V116">
        <v>0.25</v>
      </c>
      <c r="W116">
        <v>5</v>
      </c>
      <c r="X116">
        <f>NETWORKDAYS(K116,L116)</f>
        <v>1</v>
      </c>
      <c r="Y116" t="str">
        <f>IF(X116&lt;=2,"CUMPLE","NO CUMPLE")</f>
        <v>CUMPLE</v>
      </c>
    </row>
    <row r="117">
      <c r="A117" t="str">
        <v>VISITA PROACTIVA</v>
      </c>
      <c r="B117" t="str">
        <v>REQUEST</v>
      </c>
      <c r="C117" t="str">
        <v>CERRADO</v>
      </c>
      <c r="D117" t="str">
        <v>TIENDA</v>
      </c>
      <c r="E117" t="str">
        <v>TIENDA</v>
      </c>
      <c r="F117" t="str">
        <v>TIENDA</v>
      </c>
      <c r="G117" t="str">
        <v>TIENDA</v>
      </c>
      <c r="H117" t="str">
        <v>Se solicita visita Proactiva</v>
      </c>
      <c r="I117" t="str">
        <v>Se solicita visita Proactiva</v>
      </c>
      <c r="J117" t="str">
        <v>se realiza visita Proactiva en tienda</v>
      </c>
      <c r="K117">
        <v>44414</v>
      </c>
      <c r="L117">
        <v>44414</v>
      </c>
      <c r="M117" t="str">
        <f>TEXT(L117,"DDDDDDD")</f>
        <v>viernes</v>
      </c>
      <c r="N117" t="str">
        <v>M179 METRO PITALITO</v>
      </c>
      <c r="O117" t="str">
        <v>PITALITO</v>
      </c>
      <c r="P117" t="str">
        <v>OCCIDENTE</v>
      </c>
      <c r="Q117" t="str">
        <v>JOHN ALEJANDRO LOZADA BABATIVA</v>
      </c>
      <c r="R117">
        <v>1075313382</v>
      </c>
      <c r="S117" t="str">
        <v>DIRECTO</v>
      </c>
      <c r="T117">
        <v>0.6041666666666666</v>
      </c>
      <c r="U117">
        <v>0.6458333333333334</v>
      </c>
      <c r="V117">
        <v>0.041666666666666664</v>
      </c>
      <c r="W117">
        <v>1</v>
      </c>
      <c r="X117">
        <f>NETWORKDAYS(K117,L117)</f>
        <v>1</v>
      </c>
      <c r="Y117" t="str">
        <f>IF(X117&lt;=2,"CUMPLE","NO CUMPLE")</f>
        <v>CUMPLE</v>
      </c>
    </row>
    <row r="118" xml:space="preserve">
      <c r="A118">
        <v>11813398</v>
      </c>
      <c r="B118" t="str">
        <v>REQUEST</v>
      </c>
      <c r="C118" t="str">
        <v>CERRADO</v>
      </c>
      <c r="D118" t="str">
        <v>TIENDA</v>
      </c>
      <c r="E118" t="str">
        <v>PDT</v>
      </c>
      <c r="F118" t="str">
        <v>PDT</v>
      </c>
      <c r="G118" t="str">
        <v>DATALOGIC</v>
      </c>
      <c r="H118" t="str" xml:space="preserve">
        <v xml:space="preserve">Buen dia Jefe su autorizacion con el tecnico de isit para reconfiguracion de pdt no entra al genesix._x000d_
Tienda: Popayan Campanario_x000d_
tipo: pdt_x000d_
marca: datalogic_x000d_
serial: G17F62340_x000d_
Actividad: reconfiguracion pdt_x000d_
ubicacion: recibo preguntar por freddy romero</v>
      </c>
      <c r="I118" t="str" xml:space="preserve">
        <v xml:space="preserve">Buen dia Jefe su autorizacion con el tecnico de isit para reconfiguracion de pdt no entra al genesix._x000d_
Tienda: Popayan Campanario_x000d_
tipo: pdt_x000d_
marca: datalogic_x000d_
serial: G17F62340_x000d_
Actividad: reconfiguracion pdt_x000d_
ubicacion: recibo preguntar por freddy romero</v>
      </c>
      <c r="J118" t="str">
        <v>Se procede a establecer contacto con el usuario del área de recibo . se valida funcionamiento de pdt de marca Datalogic skorpion x3 de serie G17F62340 la cual presenta errores en el aplicativo telnet; se realiza proceso de reinstalación y reconfiguración de aplicativo; adicional la PDT se encontró con inconvenientes para reconocer correctamente la red local que tiene el almacén ; se realiza proceso de reconfiguración de parámetros de red; se configura lector de código de barras; se actualiza la configuración de conexión entrantes y salientes según los protocolos de red; se realizan pruebas locales de conectividad; la conexión a la red es estable; se parametriza aplicación telnet y se entrega pdt al usuario quien realiza pruebas con aplicación escaneando productos del almacén estas pruebas son exitosas. PDT queda operativa y funcional</v>
      </c>
      <c r="K118">
        <v>44414</v>
      </c>
      <c r="L118">
        <v>44417</v>
      </c>
      <c r="M118" t="str">
        <f>TEXT(L118,"DDDDDDD")</f>
        <v>lunes</v>
      </c>
      <c r="N118" t="str">
        <v>J036 JUMBO POPAYAN CAMPANARIO</v>
      </c>
      <c r="O118" t="str">
        <v>POPAYAN</v>
      </c>
      <c r="P118" t="str">
        <v>OCCIDENTE</v>
      </c>
      <c r="Q118" t="str">
        <v>JHON ALEXANDER VASQUEZ REVELO</v>
      </c>
      <c r="R118" t="e">
        <v>#N/A</v>
      </c>
      <c r="S118" t="str">
        <v>DIRECTO</v>
      </c>
      <c r="T118">
        <v>0.3333333333333333</v>
      </c>
      <c r="U118">
        <v>0.3958333333333333</v>
      </c>
      <c r="V118">
        <v>0.0625</v>
      </c>
      <c r="W118">
        <v>1</v>
      </c>
      <c r="X118">
        <f>NETWORKDAYS(K118,L118)</f>
        <v>2</v>
      </c>
      <c r="Y118" t="str">
        <f>IF(X118&lt;=2,"CUMPLE","NO CUMPLE")</f>
        <v>CUMPLE</v>
      </c>
    </row>
    <row r="119" xml:space="preserve">
      <c r="A119">
        <v>11813393</v>
      </c>
      <c r="B119" t="str">
        <v>REQUEST</v>
      </c>
      <c r="C119" t="str">
        <v>CERRADO</v>
      </c>
      <c r="D119" t="str">
        <v>TIENDA</v>
      </c>
      <c r="E119" t="str">
        <v>PDT</v>
      </c>
      <c r="F119" t="str">
        <v>PDT</v>
      </c>
      <c r="G119" t="str">
        <v>HONEYWELL</v>
      </c>
      <c r="H119" t="str" xml:space="preserve">
        <v xml:space="preserve">vision de pdt que no esta generando el laser._x000d_
Tienda: Popayan Campanario_x000d_
tipo: pdt_x000d_
marca: honeywell eda 51_x000d_
ubicacion: recibo_x000d_
actividad: revision.</v>
      </c>
      <c r="I119" t="str" xml:space="preserve">
        <v xml:space="preserve">vision de pdt que no esta generando el laser._x000d_
Tienda: Popayan Campanario_x000d_
tipo: pdt_x000d_
marca: honeywell eda 51_x000d_
ubicacion: recibo_x000d_
actividad: revision.</v>
      </c>
      <c r="J119" t="str">
        <v>Se procede a establecer contacto con el usuario del área de recibo. se valida funcionamiento de pdt de marca Honeywell EDA51-1 de serie 19086B5D96 la cual presenta problemas con el motor del escáner de código de barras que no enciende ni activa luz reflectora; se analiza la configuración del dispositivo es correcta; más el hardware del lector scanner de alcance no enciende en el equipo; se le informa novedad a se  solicita de cambio de pdt al usuario.</v>
      </c>
      <c r="K119">
        <v>44417</v>
      </c>
      <c r="L119">
        <v>44417</v>
      </c>
      <c r="M119" t="str">
        <f>TEXT(L119,"DDDDDDD")</f>
        <v>lunes</v>
      </c>
      <c r="N119" t="str">
        <v>J036 JUMBO POPAYAN CAMPANARIO</v>
      </c>
      <c r="O119" t="str">
        <v>POPAYAN</v>
      </c>
      <c r="P119" t="str">
        <v>OCCIDENTE</v>
      </c>
      <c r="Q119" t="str">
        <v>JHON ALEXANDER VASQUEZ REVELO</v>
      </c>
      <c r="R119" t="e">
        <v>#N/A</v>
      </c>
      <c r="S119" t="str">
        <v>DIRECTO</v>
      </c>
      <c r="T119">
        <v>0.4166666666666667</v>
      </c>
      <c r="U119">
        <v>0.4583333333333333</v>
      </c>
      <c r="V119">
        <v>0.041666666666666664</v>
      </c>
      <c r="W119">
        <v>2</v>
      </c>
      <c r="X119">
        <f>NETWORKDAYS(K119,L119)</f>
        <v>1</v>
      </c>
      <c r="Y119" t="str">
        <f>IF(X119&lt;=2,"CUMPLE","NO CUMPLE")</f>
        <v>CUMPLE</v>
      </c>
    </row>
    <row r="120" xml:space="preserve">
      <c r="A120">
        <v>11836754</v>
      </c>
      <c r="B120" t="str">
        <v>INCIDENT</v>
      </c>
      <c r="C120" t="str">
        <v>CERRADO</v>
      </c>
      <c r="D120" t="str">
        <v>LINEAL DE CAJAS</v>
      </c>
      <c r="E120" t="str">
        <v>POS</v>
      </c>
      <c r="F120" t="str">
        <v>CPU</v>
      </c>
      <c r="G120" t="str">
        <v>WINCOR</v>
      </c>
      <c r="H120" t="str" xml:space="preserve">
        <v xml:space="preserve">Buen día;_x000d_
Por favor nos apoyan con personal en sitio para validar POS 18._x000d_
Área: Línea de cajas_x000d_
Marca: Beetle_x000d_
Serie/placa: No lo Reportan - POS de Domicilios e E-Commerce_x000d_
Descripción de la falla: Usuario reporta pos #18 presenta fallas con el encendido; de un momento a otro se apaga y toca reiniciarla nuevamente; presenta un olor a caucho quemado._x000d_
Actividad: Se requiere personal en sitio para validar si la falla y corregirla</v>
      </c>
      <c r="I120" t="str" xml:space="preserve">
        <v xml:space="preserve">Buen día;_x000d_
Por favor nos apoyan con personal en sitio para validar POS 18._x000d_
Área: Línea de cajas_x000d_
Marca: Beetle_x000d_
Serie/placa: No lo Reportan - POS de Domicilios e E-Commerce_x000d_
Descripción de la falla: Usuario reporta pos #18 presenta fallas con el encendido; de un momento a otro se apaga y toca reiniciarla nuevamente; presenta un olor a caucho quemado._x000d_
Actividad: Se requiere personal en sitio para validar si la falla y corregirla</v>
      </c>
      <c r="J120" t="str" xml:space="preserve">
        <v xml:space="preserve">Se realiza revisión de la POS 18 y se encontraba encendida y en línea pero continua con el olor a quemado; se procede a_x000d_
destaparla y revisar el interior de las POS; inicialmente se observa ningún daño en las tarjetas; se revisa la fuente de poder interna y esta se_x000d_
encuentra caliente; se destapa para revisar el interior y se observa que hay daños por quemadura en una resistencia y con daños en el_x000d_
transformador; se informa a la ingeniera Giovanna López y manifiesta buscar una fuente en las POS que hay para traslado a Bogotá; se encuentra_x000d_
una pos en el depósito se retira la fuente para realizar pruebas pero también está dañada._x000d_
Se requiere de la fuente para dejar funcionando la POS_x000d_
</v>
      </c>
      <c r="K120">
        <v>44417</v>
      </c>
      <c r="L120">
        <v>44418</v>
      </c>
      <c r="M120" t="str">
        <f>TEXT(L120,"DDDDDDD")</f>
        <v>martes</v>
      </c>
      <c r="N120" t="str">
        <v>J185 JUMBO YOPAL</v>
      </c>
      <c r="O120" t="str">
        <v>YOPAL</v>
      </c>
      <c r="P120" t="str">
        <v>ORIENTE</v>
      </c>
      <c r="Q120" t="str">
        <v>RAFAEL BARRERA DIAZ</v>
      </c>
      <c r="R120" t="e">
        <v>#N/A</v>
      </c>
      <c r="S120" t="str">
        <v>DIRECTO</v>
      </c>
      <c r="T120">
        <v>0.3229166666666667</v>
      </c>
      <c r="U120">
        <v>0.40625</v>
      </c>
      <c r="V120">
        <v>0.08333333333333333</v>
      </c>
      <c r="W120">
        <v>3</v>
      </c>
      <c r="X120">
        <f>NETWORKDAYS(K120,L120)</f>
        <v>2</v>
      </c>
      <c r="Y120" t="str">
        <f>IF(X120&lt;=2,"CUMPLE","NO CUMPLE")</f>
        <v>CUMPLE</v>
      </c>
    </row>
    <row r="121">
      <c r="A121">
        <v>11843284</v>
      </c>
      <c r="B121" t="str">
        <v>REQUEST</v>
      </c>
      <c r="C121" t="str">
        <v>CERRADO</v>
      </c>
      <c r="D121" t="str">
        <v>E-LEARNING</v>
      </c>
      <c r="E121" t="str">
        <v>DESKTOP</v>
      </c>
      <c r="F121" t="str">
        <v>CPU</v>
      </c>
      <c r="G121" t="str">
        <v>LENOVO</v>
      </c>
      <c r="H121" t="str">
        <v>revision del PC de E Learning el cual se encuentra fuera de dominio</v>
      </c>
      <c r="I121" t="str">
        <v>revision del PC de E Learning el cual se encuentra fuera de dominio</v>
      </c>
      <c r="J121" t="str">
        <v>Se valida el equipo y se verifica que se encuentra por fuera del dominio; Se ingresa nuevamente al dominio y se deja operativo</v>
      </c>
      <c r="K121">
        <v>44418</v>
      </c>
      <c r="L121">
        <v>44418</v>
      </c>
      <c r="M121" t="str">
        <f>TEXT(L121,"DDDDDDD")</f>
        <v>martes</v>
      </c>
      <c r="N121" t="str">
        <v>M073 METRO MOSQUERA</v>
      </c>
      <c r="O121" t="str">
        <v>MOSQUERA</v>
      </c>
      <c r="P121" t="str">
        <v>BOGOTA</v>
      </c>
      <c r="Q121" t="str">
        <v>ALEXANDER CASTILLO SOTELO</v>
      </c>
      <c r="R121">
        <v>80216449</v>
      </c>
      <c r="S121" t="str">
        <v>ALIADO</v>
      </c>
      <c r="T121">
        <v>0.6041666666666666</v>
      </c>
      <c r="U121">
        <v>0.6458333333333334</v>
      </c>
      <c r="V121">
        <v>0.041666666666666664</v>
      </c>
      <c r="W121">
        <v>1</v>
      </c>
      <c r="X121">
        <f>NETWORKDAYS(K121,L121)</f>
        <v>1</v>
      </c>
      <c r="Y121" t="str">
        <f>IF(X121&lt;=2,"CUMPLE","NO CUMPLE")</f>
        <v>CUMPLE</v>
      </c>
    </row>
    <row r="122">
      <c r="A122">
        <v>11843303</v>
      </c>
      <c r="B122" t="str">
        <v>REQUEST</v>
      </c>
      <c r="C122" t="str">
        <v>CERRADO</v>
      </c>
      <c r="D122" t="str">
        <v>DIRECCION</v>
      </c>
      <c r="E122" t="str">
        <v>IMPRESORA</v>
      </c>
      <c r="F122" t="str">
        <v>IMPRESORA</v>
      </c>
      <c r="G122" t="str">
        <v>LEXMARK</v>
      </c>
      <c r="H122" t="str">
        <v>Solicito amablemente verificacion de la impresora que se encuentra conectada a todos los PC de las oficinas la cual se encuentra fuera de RED y es indespensable para nuestra labor.</v>
      </c>
      <c r="I122" t="str">
        <v>Solicito amablemente verificacion de la impresora que se encuentra conectada a todos los PC de las oficinas la cual se encuentra fuera de RED y es indespensable para nuestra labor.</v>
      </c>
      <c r="J122" t="str">
        <v>Se verifica la falla de la impresora ya que perdió conexión a la red; tampoco responde PING; Se verifican los puntos de red y se cambia el cable de red. Ninguno de los puntos responde; están bloqueados. Tambien se hizo la prueba de colocar la impresora en la oficina de sistemas y allí si funciono correctamente. Asi que se determina la falla corresponde a los puntos de red. El área de redes realizo la verificación y configuración de uno de los puntos para instalar nuevamente la impresora. Se realizan las pruebas y se deja operativo el equipo.</v>
      </c>
      <c r="K122">
        <v>44418</v>
      </c>
      <c r="L122">
        <v>44418</v>
      </c>
      <c r="M122" t="str">
        <f>TEXT(L122,"DDDDDDD")</f>
        <v>martes</v>
      </c>
      <c r="N122" t="str">
        <v>M073 METRO MOSQUERA</v>
      </c>
      <c r="O122" t="str">
        <v>MOSQUERA</v>
      </c>
      <c r="P122" t="str">
        <v>BOGOTA</v>
      </c>
      <c r="Q122" t="str">
        <v>ALEXANDER CASTILLO SOTELO</v>
      </c>
      <c r="R122">
        <v>80216449</v>
      </c>
      <c r="S122" t="str">
        <v>ALIADO</v>
      </c>
      <c r="T122">
        <v>0.7291666666666666</v>
      </c>
      <c r="U122">
        <v>0.7708333333333334</v>
      </c>
      <c r="V122">
        <v>0.041666666666666664</v>
      </c>
      <c r="W122">
        <v>1</v>
      </c>
      <c r="X122">
        <f>NETWORKDAYS(K122,L122)</f>
        <v>1</v>
      </c>
      <c r="Y122" t="str">
        <f>IF(X122&lt;=2,"CUMPLE","NO CUMPLE")</f>
        <v>CUMPLE</v>
      </c>
    </row>
    <row r="123" xml:space="preserve">
      <c r="A123">
        <v>11803637</v>
      </c>
      <c r="B123" t="str">
        <v>REQUEST</v>
      </c>
      <c r="C123" t="str">
        <v>CERRADO</v>
      </c>
      <c r="D123" t="str">
        <v>TIENDA</v>
      </c>
      <c r="E123" t="str">
        <v>PDA</v>
      </c>
      <c r="F123" t="str">
        <v>PDA</v>
      </c>
      <c r="G123" t="str">
        <v>ZEBRA</v>
      </c>
      <c r="H123" t="str" xml:space="preserve">
        <v xml:space="preserve"> Pda zebra asignada para el chequeo de precios; en la tienda Metro Mosquera; esta presentando fallas al momento de ingresar datos se esta reiniciando continuamente por lo que esta dificultando la toma y el envio de informacion por tal motivo no permite ejecutar el trabajo asignado._x000d_
Indicar la ubicacion del computador en la tienda o sede: PDA zebra Metro Mosquera</v>
      </c>
      <c r="I123" t="str" xml:space="preserve">
        <v xml:space="preserve"> Pda zebra asignada para el chequeo de precios; en la tienda Metro Mosquera; esta presentando fallas al momento de ingresar datos se esta reiniciando continuamente por lo que esta dificultando la toma y el envio de informacion por tal motivo no permite ejecutar el trabajo asignado._x000d_
Indicar la ubicacion del computador en la tienda o sede: PDA zebra Metro Mosquera</v>
      </c>
      <c r="J123" t="str">
        <v>Se verifica la PDA y se observa que se reinicia constantemente; se hace un reset del equipo sin eliminar las aplicaiones y se verifica núevamente. Se deja en revision por mas de 2 hora y no presenta fallas. Se deja operativo el equipo.</v>
      </c>
      <c r="K123">
        <v>44418</v>
      </c>
      <c r="L123">
        <v>44418</v>
      </c>
      <c r="M123" t="str">
        <f>TEXT(L123,"DDDDDDD")</f>
        <v>martes</v>
      </c>
      <c r="N123" t="str">
        <v>M073 METRO MOSQUERA</v>
      </c>
      <c r="O123" t="str">
        <v>MOSQUERA</v>
      </c>
      <c r="P123" t="str">
        <v>BOGOTA</v>
      </c>
      <c r="Q123" t="str">
        <v>ALEXANDER CASTILLO SOTELO</v>
      </c>
      <c r="R123">
        <v>80216449</v>
      </c>
      <c r="S123" t="str">
        <v>ALIADO</v>
      </c>
      <c r="T123">
        <v>0.6875</v>
      </c>
      <c r="U123">
        <v>0.7291666666666666</v>
      </c>
      <c r="V123">
        <v>0.041666666666666664</v>
      </c>
      <c r="W123">
        <v>1</v>
      </c>
      <c r="X123">
        <f>NETWORKDAYS(K123,L123)</f>
        <v>1</v>
      </c>
      <c r="Y123" t="str">
        <f>IF(X123&lt;=2,"CUMPLE","NO CUMPLE")</f>
        <v>CUMPLE</v>
      </c>
    </row>
    <row r="124">
      <c r="A124">
        <v>11828263</v>
      </c>
      <c r="B124" t="str">
        <v>INCIDENT</v>
      </c>
      <c r="C124" t="str">
        <v>CERRADO</v>
      </c>
      <c r="D124" t="str">
        <v>TIENDA</v>
      </c>
      <c r="E124" t="str">
        <v>PDT</v>
      </c>
      <c r="F124" t="str">
        <v>PDT</v>
      </c>
      <c r="G124" t="str">
        <v>DATALOGIC</v>
      </c>
      <c r="H124" t="str">
        <v>SE ENCUENTRA PDT SIN GENESIX INSTALADO; SE ENCUENTRA SIN TORNILLOS DE AJUSTE</v>
      </c>
      <c r="I124" t="str">
        <v>SE ENCUENTRA PDT SIN GENESIX INSTALADO; SE ENCUENTRA SIN TORNILLOS DE AJUSTE</v>
      </c>
      <c r="J124" t="str">
        <v>SE PROCEDE A REALIZAR VALIDACION DEL DISPOSITIVO TIPO PDT; EL DISPOSITIVO PRESENTA FALLA DE CONEXIÓN Y NO TIENE REFLEJAGO EL APLICATIVO GENESIX. SE PROCEDE A REALIZAR CONFIGURACION DEL DISPOSITIVO CON SOPORTE DEL PERSONAL DE SISTEMAS DE CENCOSUD. SE VALIDA CON EL USUARIO PARA PRUEBAS DE FUNCIONAMIENTO. LAS PRUEBAS SON EXITOSAS. SE ENTREGA EL DISPOSITIVO OPERATIVO.</v>
      </c>
      <c r="K124">
        <v>44420</v>
      </c>
      <c r="L124">
        <v>44421</v>
      </c>
      <c r="M124" t="str">
        <f>TEXT(L124,"DDDDDDD")</f>
        <v>viernes</v>
      </c>
      <c r="N124" t="str">
        <v>J045 JUMBO AV.DEL FERROCARRIL SANTA MARTA</v>
      </c>
      <c r="O124" t="str">
        <v>SANTA MARTA</v>
      </c>
      <c r="P124" t="str">
        <v>COSTA</v>
      </c>
      <c r="Q124" t="str">
        <v>ENRIQUE RAFAEL PONZON ORTEGA</v>
      </c>
      <c r="R124">
        <v>1082888515</v>
      </c>
      <c r="S124" t="str">
        <v>DIRECTO</v>
      </c>
      <c r="T124">
        <v>0.6875</v>
      </c>
      <c r="U124">
        <v>0.75</v>
      </c>
      <c r="V124">
        <v>0.0625</v>
      </c>
      <c r="W124">
        <v>1</v>
      </c>
      <c r="X124">
        <f>NETWORKDAYS(K124,L124)</f>
        <v>2</v>
      </c>
      <c r="Y124" t="str">
        <f>IF(X124&lt;=2,"CUMPLE","NO CUMPLE")</f>
        <v>CUMPLE</v>
      </c>
    </row>
    <row r="125" xml:space="preserve">
      <c r="A125">
        <v>11792195</v>
      </c>
      <c r="B125" t="str">
        <v>REQUEST</v>
      </c>
      <c r="C125" t="str">
        <v>CERRADO</v>
      </c>
      <c r="D125" t="str">
        <v>TIENDA</v>
      </c>
      <c r="E125" t="str">
        <v>SCANNER</v>
      </c>
      <c r="F125" t="str">
        <v>BALANZA</v>
      </c>
      <c r="G125" t="str">
        <v>DATALOGIC</v>
      </c>
      <c r="H125" t="str" xml:space="preserve">
        <v xml:space="preserve">Buen día._x000d_
Llega parte solicitada._x000d_
Área: Línea de Cajas_x000d_
Equipo: SCANNER POS|BALANZA | Nº SERIE: MH0004393_x000d_
Marca: DATALOGIC 8300_x000d_
Serie: MH0004393_x000d_
Descripción de la falla/Actividad: Se solicita realizar instalación; reemplazo de parte; operatividad de activo; entregarlo funcional a jefe de cajas Carlos Suarez.</v>
      </c>
      <c r="I125" t="str" xml:space="preserve">
        <v xml:space="preserve">Buen día._x000d_
Llega parte solicitada._x000d_
Área: Línea de Cajas_x000d_
Equipo: SCANNER POS|BALANZA | Nº SERIE: MH0004393_x000d_
Marca: DATALOGIC 8300_x000d_
Serie: MH0004393_x000d_
Descripción de la falla/Actividad: Se solicita realizar instalación; reemplazo de parte; operatividad de activo; entregarlo funcional a jefe de cajas Carlos Suarez.</v>
      </c>
      <c r="J125" t="str">
        <v>e procede a cambiar board; se realiza cambio se prende el equipo y se hacen pruebas quedando la maquina operativa</v>
      </c>
      <c r="K125">
        <v>44420</v>
      </c>
      <c r="L125">
        <v>44421</v>
      </c>
      <c r="M125" t="str">
        <f>TEXT(L125,"DDDDDDD")</f>
        <v>viernes</v>
      </c>
      <c r="N125" t="str">
        <v>J126 JUMBO SAN SILVESTRE</v>
      </c>
      <c r="O125" t="str">
        <v>BARRANCABERMEJA</v>
      </c>
      <c r="P125" t="str">
        <v>ORIENTE</v>
      </c>
      <c r="Q125" t="str">
        <v>HERMES MARTIN PEINADO</v>
      </c>
      <c r="R125" t="e">
        <v>#N/A</v>
      </c>
      <c r="S125" t="str">
        <v>DIRECTO</v>
      </c>
      <c r="T125">
        <v>0.625</v>
      </c>
      <c r="U125">
        <v>0.6875</v>
      </c>
      <c r="V125">
        <v>0.0625</v>
      </c>
      <c r="W125">
        <v>1</v>
      </c>
      <c r="X125">
        <f>NETWORKDAYS(K125,L125)</f>
        <v>2</v>
      </c>
      <c r="Y125" t="str">
        <f>IF(X125&lt;=2,"CUMPLE","NO CUMPLE")</f>
        <v>CUMPLE</v>
      </c>
    </row>
    <row r="126" xml:space="preserve">
      <c r="A126">
        <v>11907406</v>
      </c>
      <c r="B126" t="str">
        <v>INCIDENT</v>
      </c>
      <c r="C126" t="str">
        <v>CERRADO</v>
      </c>
      <c r="D126" t="str">
        <v>TIENDA</v>
      </c>
      <c r="E126" t="str">
        <v>BALANZA</v>
      </c>
      <c r="F126" t="str">
        <v>COLGANTE</v>
      </c>
      <c r="G126" t="str">
        <v>METTLER TOLEDO</v>
      </c>
      <c r="H126"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Buenas tardes;_x000d_
Favor su ayuda con la bascula 010.131.016.054 de la seccion de platos; no esta actualizando los precios; no esta conectada a la red._x000d_
_x000d_
Mil gracias_x000d_
_x000d_
_x000d_
Indica la ubicacion de tu balanza en la tienda: Seccion Platos</v>
      </c>
      <c r="I126"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Buenas tardes;_x000d_
Favor su ayuda con la bascula 010.131.016.054 de la seccion de platos; no esta actualizando los precios; no esta conectada a la red._x000d_
_x000d_
Mil gracias_x000d_
_x000d_
_x000d_
Indica la ubicacion de tu balanza en la tienda: Seccion Platos</v>
      </c>
      <c r="J126" t="str">
        <v>Se procede a validar el porque la balanza no conecta a la red; se verifica el cableado; el jack donde va conectado y a simple vista se ve todo en perfecto estado; se prosigue entonces a validar la configuración de red de la balanza; se ve bien configurado; por lo que se llama al area de telecomunicaciones; para validar desde la parte interna si todo esta bien. Me confirma el area de telecomunicaciones que el puerto esta bien pero que no visualiza la mac de la balanza; por lo que se hacen pruebas conectandolo a otro puerto en ayuda del area de telecomunicaciones y evidencia que otros puertos si identifica la mac; por lo que despues de varios analisis se concluye que el jack esta malo y requiere revisión.                                                                                                                                                                                                                                                                                   Se requiere mandar a revisar el jack del area donde esta conectada la balanza marcada como D7</v>
      </c>
      <c r="K126">
        <v>44449</v>
      </c>
      <c r="L126">
        <v>44449</v>
      </c>
      <c r="M126" t="str">
        <f>TEXT(L126,"DDDDDDD")</f>
        <v>viernes</v>
      </c>
      <c r="N126" t="str">
        <v>J027 JUMBO RIONEGRO</v>
      </c>
      <c r="O126" t="str">
        <v>RIONEGRO</v>
      </c>
      <c r="P126" t="str">
        <v>CENTRO</v>
      </c>
      <c r="Q126" t="str">
        <v>YEISON JAIR GOMEZ GIRALDO</v>
      </c>
      <c r="R126" t="e">
        <v>#N/A</v>
      </c>
      <c r="S126" t="str">
        <v>DIRECTO</v>
      </c>
      <c r="T126">
        <v>0.7291666666666666</v>
      </c>
      <c r="U126">
        <v>0.7916666666666666</v>
      </c>
      <c r="V126">
        <v>0.0625</v>
      </c>
      <c r="W126">
        <v>1</v>
      </c>
      <c r="X126">
        <f>NETWORKDAYS(K126,L126)</f>
        <v>1</v>
      </c>
      <c r="Y126" t="str">
        <f>IF(X126&lt;=2,"CUMPLE","NO CUMPLE")</f>
        <v>CUMPLE</v>
      </c>
    </row>
    <row r="127" xml:space="preserve">
      <c r="A127">
        <v>11913304</v>
      </c>
      <c r="B127" t="str">
        <v>REQUEST</v>
      </c>
      <c r="C127" t="str">
        <v>CERRADO</v>
      </c>
      <c r="D127" t="str">
        <v>TIENDA</v>
      </c>
      <c r="E127" t="str">
        <v>BALANZA</v>
      </c>
      <c r="F127" t="str">
        <v>POS</v>
      </c>
      <c r="G127" t="str">
        <v>METTLER</v>
      </c>
      <c r="H127"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tardes por favor nos ayudan par revisen la balanza de la seccion de carnes la que etiqueta el pollo fresco imprime la etiqueta borrosa no se logra ver el codigo tampoco lo lee por el escaner ya se la habia reportado al encargado de la seccion sobre del problema las. Bandejas llegan a linea de cajas y toca volver a la seccion para reimprimir otra vez el codigo_x000d_
Mil gracias_x000d_
Area donde su ubica la balanza: Carnes pollo fresco_x000d_
</v>
      </c>
      <c r="I127" t="str" xml:space="preserve">
        <v xml:space="preserve">	_x000d_
se habla con la jefe del area y se solicita foto de como sale la etiqueta y se requiere apoyo de isit para realizar una limpieza del cabezal y de subir el contraste de impresión para que salga mas oscura_x000d_
la balanza se encuentra en el área de cava de pollo con serial B93206911</v>
      </c>
      <c r="J127" t="str">
        <v>Se llega a la balanza ubicada en la zona de carnes; se valida la falla; se evidencia que esta descalibrada en la impresión; se configura la impresión; se limpia cabezal; se hacen pruebas leyendola en linea de cajas y se deja balanza operativa</v>
      </c>
      <c r="K127">
        <v>44452</v>
      </c>
      <c r="L127">
        <v>44454</v>
      </c>
      <c r="M127" t="str">
        <f>TEXT(L127,"DDDDDDD")</f>
        <v>miércoles</v>
      </c>
      <c r="N127" t="str">
        <v>J027 JUMBO RIONEGRO</v>
      </c>
      <c r="O127" t="str">
        <v>RIONEGRO</v>
      </c>
      <c r="P127" t="str">
        <v>CENTRO</v>
      </c>
      <c r="Q127" t="str">
        <v>YEISON JAIR GOMEZ GIRALDO</v>
      </c>
      <c r="R127" t="e">
        <v>#N/A</v>
      </c>
      <c r="S127" t="str">
        <v>DIRECTO</v>
      </c>
      <c r="T127">
        <v>0.6875</v>
      </c>
      <c r="U127">
        <v>0.75</v>
      </c>
      <c r="V127">
        <v>0.0625</v>
      </c>
      <c r="W127">
        <v>1</v>
      </c>
      <c r="X127">
        <f>NETWORKDAYS(K127,L127)</f>
        <v>3</v>
      </c>
      <c r="Y127" t="str">
        <f>IF(X127&lt;=2,"CUMPLE","NO CUMPLE")</f>
        <v>NO CUMPLE</v>
      </c>
    </row>
    <row r="128" xml:space="preserve">
      <c r="A128">
        <v>11930235</v>
      </c>
      <c r="B128" t="str">
        <v>INCIDENT</v>
      </c>
      <c r="C128" t="str">
        <v>CERRADO</v>
      </c>
      <c r="D128" t="str">
        <v>TIENDA</v>
      </c>
      <c r="E128" t="str">
        <v>POS</v>
      </c>
      <c r="F128" t="str">
        <v>POS</v>
      </c>
      <c r="H128"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Buenos dias nos ayudan para revisar la pos #02 al terminar el registro aparece falla potencia y al aparecer este mensaje la pos se apaga_x000d_
Mil gracias</v>
      </c>
      <c r="I128" t="str" xml:space="preserve">
        <v xml:space="preserve">        _x000d_
Cordial saludo;_x000d_
POr favor nos ayudan a revisar la bateria de la pos; gracias        </v>
      </c>
      <c r="J128" t="str">
        <v>Se llega a sitio para revisar la pos de la caja #02; para validar la falla de energia que presenta; se apaga y se procede a desconterla del toma regulada; y se ensaya conectandola; en un toma blanco normal; se prende nuevamente la pos; se solicita hacer pruebas para validar si mejora la falla; se hace acompañamiento por un tiempo de 40 minutos; y hasta las 5:00 de la tarde me dicen que ya no esta presentando la falla; se le informa al jefe del area que le pida a mantenimiento revisar los tomas para ver si no hay cortos</v>
      </c>
      <c r="K128">
        <v>44459</v>
      </c>
      <c r="L128">
        <v>44460</v>
      </c>
      <c r="M128" t="str">
        <f>TEXT(L128,"DDDDDDD")</f>
        <v>martes</v>
      </c>
      <c r="N128" t="str">
        <v>J027 JUMBO RIONEGRO</v>
      </c>
      <c r="O128" t="str">
        <v>RIONEGRO</v>
      </c>
      <c r="P128" t="str">
        <v>CENTRO</v>
      </c>
      <c r="Q128" t="str">
        <v>YEISON JAIR GOMEZ GIRALDO</v>
      </c>
      <c r="R128" t="e">
        <v>#N/A</v>
      </c>
      <c r="S128" t="str">
        <v>DIRECTO</v>
      </c>
      <c r="T128">
        <v>0.6458333333333334</v>
      </c>
      <c r="U128">
        <v>0.7083333333333334</v>
      </c>
      <c r="V128">
        <v>0.0625</v>
      </c>
      <c r="W128">
        <v>1</v>
      </c>
      <c r="X128">
        <f>NETWORKDAYS(K128,L128)</f>
        <v>2</v>
      </c>
      <c r="Y128" t="str">
        <f>IF(X128&lt;=2,"CUMPLE","NO CUMPLE")</f>
        <v>CUMPLE</v>
      </c>
    </row>
    <row r="129" xml:space="preserve">
      <c r="A129">
        <v>11840171</v>
      </c>
      <c r="B129" t="str">
        <v>REQUEST</v>
      </c>
      <c r="C129" t="str">
        <v>CERRADO</v>
      </c>
      <c r="D129" t="str">
        <v>LINEAL DE CAJAS</v>
      </c>
      <c r="E129" t="str">
        <v>POS</v>
      </c>
      <c r="F129" t="str">
        <v>TECLADO</v>
      </c>
      <c r="G129" t="str">
        <v>WINCOR</v>
      </c>
      <c r="H129" t="str" xml:space="preserve">
        <v xml:space="preserve">vision de la pos 7 que presenta problemas de teclado con error clean up._x000d_
Tienda: Popayan_x000d_
tipo: pos_x000d_
marca wincord beetle/m_x000d_
serial: 6498616587_x000d_
actividad: revision de conexiones de teclado y cableado.</v>
      </c>
      <c r="I129" t="str" xml:space="preserve">
        <v xml:space="preserve">vision de la pos 7 que presenta problemas de teclado con error clean up._x000d_
Tienda: Popayan_x000d_
tipo: pos_x000d_
marca wincord beetle/m_x000d_
serial: 6498616587_x000d_
actividad: revision de conexiones de teclado y cableado.</v>
      </c>
      <c r="J129" t="str">
        <v>Se procede a establecer contacto con el usuario del área línea de caja. se valida funcionamiento de la pos de marca Wincor Beetle de Serie: 6498616587; Se realiza validación de pos ;se encuentra que teclado no se está reconociendo por la pos; se realiza reconexión de puerto que se encontró mal conectado; se organiza el cableado y se reinicia la pos la cual reconoce de manera correcta el teclado y queda operativa; se entrega equipo a usuario quien realiza pruebas las cuales son exitosas. pos queda operativa y funcional</v>
      </c>
      <c r="K129">
        <v>44421</v>
      </c>
      <c r="L129">
        <v>44427</v>
      </c>
      <c r="M129" t="str">
        <f>TEXT(L129,"DDDDDDD")</f>
        <v>jueves</v>
      </c>
      <c r="N129" t="str">
        <v>J036 JUMBO POPAYAN CAMPANARIO</v>
      </c>
      <c r="O129" t="str">
        <v>POPAYAN</v>
      </c>
      <c r="P129" t="str">
        <v>OCCIDENTE</v>
      </c>
      <c r="Q129" t="str">
        <v>JHON ALEXANDER VASQUEZ REVELO</v>
      </c>
      <c r="R129" t="e">
        <v>#N/A</v>
      </c>
      <c r="S129" t="str">
        <v>DIRECTO</v>
      </c>
      <c r="T129">
        <v>0.4791666666666667</v>
      </c>
      <c r="U129">
        <v>0.5208333333333334</v>
      </c>
      <c r="V129">
        <v>0.041666666666666664</v>
      </c>
      <c r="W129">
        <v>1</v>
      </c>
      <c r="X129">
        <f>NETWORKDAYS(K129,L129)</f>
        <v>5</v>
      </c>
      <c r="Y129" t="str">
        <f>IF(X129&lt;=2,"CUMPLE","NO CUMPLE")</f>
        <v>NO CUMPLE</v>
      </c>
    </row>
    <row r="130" xml:space="preserve">
      <c r="A130">
        <v>11840136</v>
      </c>
      <c r="B130" t="str">
        <v>REQUEST</v>
      </c>
      <c r="C130" t="str">
        <v>CERRADO</v>
      </c>
      <c r="D130" t="str">
        <v>PESCADERIA</v>
      </c>
      <c r="E130" t="str">
        <v>BALANZA</v>
      </c>
      <c r="F130" t="str">
        <v>COLGANTE</v>
      </c>
      <c r="G130" t="str">
        <v>METTER TOLEDO</v>
      </c>
      <c r="H130" t="str" xml:space="preserve">
        <v xml:space="preserve">instalacion de balanza que se encuentra en sistemas en el area de pescaderia._x000d_
Tienda: Popayan_x000d_
Tipo: Balanza Colgante_x000d_
marca: metter toledo 8442 plus_x000d_
serial: B644218763_x000d_
Actividad: cambio de balanza colgante area de pescaderia;</v>
      </c>
      <c r="I130" t="str" xml:space="preserve">
        <v xml:space="preserve">instalacion de balanza que se encuentra en sistemas en el area de pescaderia._x000d_
Tienda: Popayan_x000d_
Tipo: Balanza Colgante_x000d_
marca: metter toledo 8442 plus_x000d_
serial: B644218763_x000d_
Actividad: cambio de balanza colgante area de pescaderia;</v>
      </c>
      <c r="J130" t="str" xml:space="preserve">
        <v xml:space="preserve">Se procede a establecer contacto con el usuario del área de pescadería; se valida funcionamiento de balanza colgante Metter Toledo 8442 de serie B507614365; la cual se encontró desconfigurada e imprimiendo ticket en blanco; se siguen indicaciones del señor Harold González ;se desmonta balanza que presenta fallas y se procede hacer cambiada por balanza Metter Toledo 8442 de serie B644218763 que se tomó desde el cuarto de sistema; al realizarse configuración de tarjeta de red balanza no guarda configuraciones realizadas; por lo que se procedió a realizar un reseteo de fábrica; después de haberse realizad la nueva parametrización balanza toma correctamente las nuevas configuraciones; se solicita al área de soporte envió de configuraciones; balanza queda en línea y funcionando de manera correcta;_x000d_
Se realizan nuevas pruebas locales de impresión con usuario; estas pruebas son positivas se deja balanza operativa </v>
      </c>
      <c r="K130">
        <v>44421</v>
      </c>
      <c r="L130">
        <v>44427</v>
      </c>
      <c r="M130" t="str">
        <f>TEXT(L130,"DDDDDDD")</f>
        <v>jueves</v>
      </c>
      <c r="N130" t="str">
        <v>J036 JUMBO POPAYAN CAMPANARIO</v>
      </c>
      <c r="O130" t="str">
        <v>POPAYAN</v>
      </c>
      <c r="P130" t="str">
        <v>OCCIDENTE</v>
      </c>
      <c r="Q130" t="str">
        <v>JHON ALEXANDER VASQUEZ REVELO</v>
      </c>
      <c r="R130" t="e">
        <v>#N/A</v>
      </c>
      <c r="S130" t="str">
        <v>DIRECTO</v>
      </c>
      <c r="T130">
        <v>0.625</v>
      </c>
      <c r="U130">
        <v>0.7083333333333334</v>
      </c>
      <c r="V130">
        <v>0.08333333333333333</v>
      </c>
      <c r="W130">
        <v>2</v>
      </c>
      <c r="X130">
        <f>NETWORKDAYS(K130,L130)</f>
        <v>5</v>
      </c>
      <c r="Y130" t="str">
        <f>IF(X130&lt;=2,"CUMPLE","NO CUMPLE")</f>
        <v>NO CUMPLE</v>
      </c>
    </row>
    <row r="131" xml:space="preserve">
      <c r="A131">
        <v>11857588</v>
      </c>
      <c r="B131" t="str">
        <v>REQUEST</v>
      </c>
      <c r="C131" t="str">
        <v>CERRADO</v>
      </c>
      <c r="D131" t="str">
        <v>TIENDA</v>
      </c>
      <c r="E131" t="str">
        <v>DATAFONOS</v>
      </c>
      <c r="F131" t="str">
        <v>DATAFONOS</v>
      </c>
      <c r="G131" t="str">
        <v>REDEBAN</v>
      </c>
      <c r="H131" t="str" xml:space="preserve">
        <v xml:space="preserve">Tu ayuda con las visitas a estas tiendas en las siguientes fechas de 7am a 12am_x000d_
1. CAU: 11857588_x000d_
Metro Zipaquira 18 de Agosto</v>
      </c>
      <c r="I131" t="str" xml:space="preserve">
        <v xml:space="preserve">Tu ayuda con las visitas a estas tiendas en las siguientes fechas de 7am a 12am_x000d_
1. CAU: 11857588_x000d_
Metro Zipaquira 18 de Agosto</v>
      </c>
      <c r="J131" t="str">
        <v>Se realizó el acompañamiento al personal de Redeban para la instalación de los 8 datafonos; se hizo la instalación en cada una de las cajas.</v>
      </c>
      <c r="K131">
        <v>44424</v>
      </c>
      <c r="L131">
        <v>44426</v>
      </c>
      <c r="M131" t="str">
        <f>TEXT(L131,"DDDDDDD")</f>
        <v>miércoles</v>
      </c>
      <c r="N131" t="str">
        <v>M077 METRO ZIPAQUIRA</v>
      </c>
      <c r="O131" t="str">
        <v>ZIPAQUIRA</v>
      </c>
      <c r="P131" t="str">
        <v>BOGOTA</v>
      </c>
      <c r="Q131" t="str">
        <v>ALEXANDER CASTILLO SOTELO</v>
      </c>
      <c r="R131">
        <v>80216449</v>
      </c>
      <c r="S131" t="str">
        <v>ALIADO</v>
      </c>
      <c r="T131">
        <v>0.2916666666666667</v>
      </c>
      <c r="U131">
        <v>0.5</v>
      </c>
      <c r="V131">
        <v>0.20833333333333334</v>
      </c>
      <c r="W131">
        <v>5</v>
      </c>
      <c r="X131">
        <f>NETWORKDAYS(K131,L131)</f>
        <v>3</v>
      </c>
      <c r="Y131" t="str">
        <f>IF(X131&lt;=2,"CUMPLE","NO CUMPLE")</f>
        <v>NO CUMPLE</v>
      </c>
    </row>
    <row r="132" xml:space="preserve">
      <c r="A132">
        <v>11846253</v>
      </c>
      <c r="B132" t="str">
        <v>INCIDENT</v>
      </c>
      <c r="C132" t="str">
        <v>CERRADO</v>
      </c>
      <c r="D132" t="str">
        <v>LINEAL DE CAJAS</v>
      </c>
      <c r="E132" t="str">
        <v>POS</v>
      </c>
      <c r="F132" t="str">
        <v>CPU</v>
      </c>
      <c r="G132" t="str">
        <v>WINCOR</v>
      </c>
      <c r="H132" t="str" xml:space="preserve">
        <v xml:space="preserve">	_x000d_
Buen Dia_x000d_
Se Solicita Tecnico de Isit para la revision de la POS #19 la cual no quiere encender._x000d_
Saludes	 </v>
      </c>
      <c r="I132" t="str" xml:space="preserve">
        <v xml:space="preserve">	_x000d_
Buen Dia_x000d_
Se Solicita Tecnico de Isit para la revision de la POS #19 la cual no quiere encender._x000d_
Saludes	 </v>
      </c>
      <c r="J132" t="str">
        <v>SE ATENDIO EL CASO ASIGNADO A ESTE TICKET PROCEDIENDO CON LA VALIDACION DEL ESTADO DE LA POS 19 YA QUE ESTA NO ENCIENDE; SE ENCUENTRA LA POS ENCENDIDA Y LA SUPERVISORA DE CAJAS DE TURNO KENDRIS; INFORMA QU ESTE EQUIPO NO HA PRESENTADO FALLAS Y QUE ESTA FUNCIONANDO CON NORMALIDAD. LA POS SE ESTABA CALENTANDO POR LO QUE SE ABRIO LA PUERTA YA QUE ES LA RECOMENDACION DADA DESDE CENCOSUD QUE LA NO SE DEBE TENER TOTALMENTE CERRADA LA PUERTA PARA QUE LA POS NO SE RECALIENTE.</v>
      </c>
      <c r="K132">
        <v>44425</v>
      </c>
      <c r="L132">
        <v>44425</v>
      </c>
      <c r="M132" t="str">
        <f>TEXT(L132,"DDDDDDD")</f>
        <v>martes</v>
      </c>
      <c r="N132" t="str">
        <v>M040 METRO RIOHACHA</v>
      </c>
      <c r="O132" t="str">
        <v>RIOHACHA</v>
      </c>
      <c r="P132" t="str">
        <v>COSTA</v>
      </c>
      <c r="Q132" t="str">
        <v>DIANIS DAYANNA MERCADO RODRIGUEZ</v>
      </c>
      <c r="R132" t="e">
        <v>#N/A</v>
      </c>
      <c r="S132" t="str">
        <v>DIRECTO</v>
      </c>
      <c r="T132">
        <v>0.4583333333333333</v>
      </c>
      <c r="U132">
        <v>0.4722222222222222</v>
      </c>
      <c r="V132">
        <v>0.013888888888888888</v>
      </c>
      <c r="W132">
        <v>1</v>
      </c>
      <c r="X132">
        <f>NETWORKDAYS(K132,L132)</f>
        <v>1</v>
      </c>
      <c r="Y132" t="str">
        <f>IF(X132&lt;=2,"CUMPLE","NO CUMPLE")</f>
        <v>CUMPLE</v>
      </c>
    </row>
    <row r="133">
      <c r="A133">
        <v>11824771</v>
      </c>
      <c r="B133" t="str">
        <v>REQUEST</v>
      </c>
      <c r="C133" t="str">
        <v>CERRADO</v>
      </c>
      <c r="D133" t="str">
        <v>LINEAL DE CAJAS</v>
      </c>
      <c r="E133" t="str">
        <v>POS</v>
      </c>
      <c r="F133" t="str">
        <v>CPU</v>
      </c>
      <c r="G133" t="str">
        <v>WINCOR</v>
      </c>
      <c r="H133" t="str">
        <v>Realizar cambio de Board</v>
      </c>
      <c r="I133" t="str">
        <v>Realizar cambio de Board</v>
      </c>
      <c r="J133" t="str">
        <v>SE PROCEDE A REALIZAR VALIDACION EN EL POS DE LINEAL DE CAJA; LA CAJA NÚMERO 18. AL LLEGAR A SITIO SE PROCEDE A REALIZAR LAS CONSULTAS SI HAY ALGÚN EQUIPO PARA  REALIZAR CAMBIO DE COMPONENTES Y PRUEBAS EN EL EQUIPO QUE PRESENTA LA FALLA. EN SITIO NO HAY EQUIPOS O PARTES PARA REALIZAR LAS VALIDACIONES CONTEMPLADAS. .</v>
      </c>
      <c r="K133">
        <v>44425</v>
      </c>
      <c r="L133">
        <v>44425</v>
      </c>
      <c r="M133" t="str">
        <f>TEXT(L133,"DDDDDDD")</f>
        <v>martes</v>
      </c>
      <c r="N133" t="str">
        <v>J045 JUMBO AV.DEL FERROCARRIL SANTA MARTA</v>
      </c>
      <c r="O133" t="str">
        <v>SANTA MARTA</v>
      </c>
      <c r="P133" t="str">
        <v>COSTA</v>
      </c>
      <c r="Q133" t="str">
        <v>ENRIQUE RAFAEL PONZON ORTEGA</v>
      </c>
      <c r="R133">
        <v>1082888515</v>
      </c>
      <c r="S133" t="str">
        <v>DIRECTO</v>
      </c>
      <c r="T133">
        <v>0.3333333333333333</v>
      </c>
      <c r="U133">
        <v>0.375</v>
      </c>
      <c r="V133">
        <v>0.041666666666666664</v>
      </c>
      <c r="W133">
        <v>1</v>
      </c>
      <c r="X133">
        <f>NETWORKDAYS(K133,L133)</f>
        <v>1</v>
      </c>
      <c r="Y133" t="str">
        <f>IF(X133&lt;=2,"CUMPLE","NO CUMPLE")</f>
        <v>CUMPLE</v>
      </c>
    </row>
    <row r="134">
      <c r="A134">
        <v>11850001</v>
      </c>
      <c r="B134" t="str">
        <v>REQUEST</v>
      </c>
      <c r="C134" t="str">
        <v>CERRADO</v>
      </c>
      <c r="D134" t="str">
        <v>TIENDA</v>
      </c>
      <c r="E134" t="str">
        <v>TIENDA</v>
      </c>
      <c r="F134" t="str">
        <v>TIENDA</v>
      </c>
      <c r="G134" t="str">
        <v>TIENDA</v>
      </c>
      <c r="H134" t="str">
        <v>Se solicita un recurso para el dia martes 17 de agosto para el retiro; empaquete; legalizacion de pos de capacitacion</v>
      </c>
      <c r="I134" t="str">
        <v>Se solicita un recurso para el dia martes 17 de agosto para el retiro; empaquete; legalizacion de pos de capacitacion</v>
      </c>
      <c r="J134" t="str">
        <v>Se realiza acompañamiento solicitado por 4 horas de labor.</v>
      </c>
      <c r="K134">
        <v>44425</v>
      </c>
      <c r="L134">
        <v>44425</v>
      </c>
      <c r="M134" t="str">
        <f>TEXT(L134,"DDDDDDD")</f>
        <v>martes</v>
      </c>
      <c r="N134" t="str">
        <v>E801 NORTE</v>
      </c>
      <c r="O134" t="str">
        <v>BOGOTA</v>
      </c>
      <c r="P134" t="str">
        <v>BOGOTA</v>
      </c>
      <c r="Q134" t="str">
        <v>JUAN CAMILO CASTRO MOLINA</v>
      </c>
      <c r="R134" t="e">
        <v>#N/A</v>
      </c>
      <c r="S134" t="str">
        <v>DIRECTO</v>
      </c>
      <c r="T134">
        <v>0.375</v>
      </c>
      <c r="U134">
        <v>0.5416666666666666</v>
      </c>
      <c r="V134">
        <v>0.16666666666666666</v>
      </c>
      <c r="W134">
        <v>4</v>
      </c>
      <c r="X134">
        <f>NETWORKDAYS(K134,L134)</f>
        <v>1</v>
      </c>
      <c r="Y134" t="str">
        <f>IF(X134&lt;=2,"CUMPLE","NO CUMPLE")</f>
        <v>CUMPLE</v>
      </c>
    </row>
    <row r="135" xml:space="preserve">
      <c r="A135">
        <v>11845154</v>
      </c>
      <c r="B135" t="str">
        <v>REQUEST</v>
      </c>
      <c r="C135" t="str">
        <v>CERRADO</v>
      </c>
      <c r="D135" t="str">
        <v>LINEAL DE CAJAS</v>
      </c>
      <c r="E135" t="str">
        <v>IMPRESORA</v>
      </c>
      <c r="F135" t="str">
        <v>IMPRESORA</v>
      </c>
      <c r="G135" t="str">
        <v>EPSON</v>
      </c>
      <c r="H135" t="str" xml:space="preserve">
        <v xml:space="preserve">realizar la valicion de una Impresora POS en el lineal de Cajas._x000d_
Serial: X5G5012242_x000d_
Marca Epson_x000d_
Saludes</v>
      </c>
      <c r="I135" t="str" xml:space="preserve">
        <v xml:space="preserve">realizar la valicion de una Impresora POS en el lineal de Cajas._x000d_
Serial: X5G5012242_x000d_
Marca Epson_x000d_
Saludes</v>
      </c>
      <c r="J135" t="str">
        <v>SE ATENDIO EL CASO ASIGNADO A ESTE TICKET PROCEDIENDO CON LA VALIDACION DEL ESTADO DE LA IMPRESORA POS; LA CUAL SE ENCUENTRA ENCENDIDA SIN FALLA; LA SUPERVISORA DE CAJAS KENDRIS INDICA QUE EL DIA ENTRIOR QUEDO CON UN LED DE ERROR ENCENDIDO Y SE BLOQUEO; LA FALLA REPORTADA NO SE PRESENTA EN LA VISITA; SE SOLICITO A LA SUPERVISORA COLOCAR UN CAJERO EN ESA POS PARA VALIDAR SI REALIZACONDO OPERACIONES FALLABA NUEVAMENTE; LUEGO DE UN LARGO RATO EN OPERACION LA IMPRESORA NO FALLO.</v>
      </c>
      <c r="K135">
        <v>44425</v>
      </c>
      <c r="L135">
        <v>44425</v>
      </c>
      <c r="M135" t="str">
        <f>TEXT(L135,"DDDDDDD")</f>
        <v>martes</v>
      </c>
      <c r="N135" t="str">
        <v>M040 METRO RIOHACHA</v>
      </c>
      <c r="O135" t="str">
        <v>RIOHACHA</v>
      </c>
      <c r="P135" t="str">
        <v>COSTA</v>
      </c>
      <c r="Q135" t="str">
        <v>DIANIS DAYANNA MERCADO RODRIGUEZ</v>
      </c>
      <c r="R135" t="e">
        <v>#N/A</v>
      </c>
      <c r="S135" t="str">
        <v>DIRECTO</v>
      </c>
      <c r="T135">
        <v>0.4444444444444444</v>
      </c>
      <c r="U135">
        <v>0.4583333333333333</v>
      </c>
      <c r="V135">
        <v>0.013888888888888888</v>
      </c>
      <c r="W135">
        <v>1</v>
      </c>
      <c r="X135">
        <f>NETWORKDAYS(K135,L135)</f>
        <v>1</v>
      </c>
      <c r="Y135" t="str">
        <f>IF(X135&lt;=2,"CUMPLE","NO CUMPLE")</f>
        <v>CUMPLE</v>
      </c>
    </row>
    <row r="136" xml:space="preserve">
      <c r="A136">
        <v>11841364</v>
      </c>
      <c r="B136" t="str">
        <v>INCIDENT</v>
      </c>
      <c r="C136" t="str">
        <v>CERRADO</v>
      </c>
      <c r="D136" t="str">
        <v>LINEAL DE CAJAS</v>
      </c>
      <c r="E136" t="str">
        <v>POS</v>
      </c>
      <c r="F136" t="str">
        <v>CPU</v>
      </c>
      <c r="G136" t="str">
        <v>WINCOR</v>
      </c>
      <c r="H136" t="str" xml:space="preserve">
        <v xml:space="preserve">verificar el equipo pc de escritorio con serial MJ045NBH hostname M195905WS001 ubicacion caja central; ya que no se logro conectar remoto al equipo. usuario reporta lentitud general en el equipo; se requiere aumentar rendimiento del equipo y eliminar usuarios antiguos para desalojar almacenamiento en PC._x000d_
se transfiere para su gestion.</v>
      </c>
      <c r="I136" t="str" xml:space="preserve">
        <v xml:space="preserve">Verificar el equipo pc de escritorio con serial MJ045NBH hostname M195905WS001 ubicacion caja central; ya que no se logro conectar remoto al equipo. usuario reporta lentitud general en el equipo; se requiere aumentar rendimiento del equipo y eliminar usuarios antiguos para desalojar almacenamiento en PC._x000d_
se transfiere para su gestion.</v>
      </c>
      <c r="J136" t="str" xml:space="preserve">
        <v xml:space="preserve">Se llega a sitio; se verifica el correo de ingreso con 51; se llega a caja central a verificar la lentitud del equipo con hostname M195905WS001; Se le_x000d_
consulta a la usuaria y comenta que se bloquea y se pone lento de tal forma se procede a verificar y se encuentra lento. se le consulta a la usuaria que_x000d_
personal ingresa al equipo para dejar solo la informaciòn de los usuarios encargados y lo cual ingrese en ese equipo; son los siguientes que informa la_x000d_
usuaria: Masarchv - Tbarreir - Dpreapir. se encuentra un registro extenso de 51 usuarios que no son los encargados del equipo correspondiente por ende_x000d_
se procede a eliminar y a dejar los usuarios indicados por la coordinadora de cajas. se procede a realizar el aumento de los procesador por la_x000d_
configuracion msconfig del equipo quedando en 4 nucleos; y se hace borrado de temporales del equipo. se realizan pruebas con la usuaria y queda el_x000d_
equipo funcional y ha satisfaciòn de la usuaria.</v>
      </c>
      <c r="K136">
        <v>44425</v>
      </c>
      <c r="L136">
        <v>44428</v>
      </c>
      <c r="M136" t="str">
        <f>TEXT(L136,"DDDDDDD")</f>
        <v>viernes</v>
      </c>
      <c r="N136" t="str">
        <v>M195 METRO SANTA LUCIA</v>
      </c>
      <c r="O136" t="str">
        <v>NEIVA</v>
      </c>
      <c r="P136" t="str">
        <v>OCCIDENTE</v>
      </c>
      <c r="Q136" t="str">
        <v>LUIS FERNANDO QUIROGA SANCHEZ</v>
      </c>
      <c r="R136" t="e">
        <v>#N/A</v>
      </c>
      <c r="S136" t="str">
        <v>DIRECTO</v>
      </c>
      <c r="T136">
        <v>0.5</v>
      </c>
      <c r="U136">
        <v>0.5416666666666666</v>
      </c>
      <c r="V136">
        <v>0.041666666666666664</v>
      </c>
      <c r="W136">
        <v>1</v>
      </c>
      <c r="X136">
        <f>NETWORKDAYS(K136,L136)</f>
        <v>4</v>
      </c>
      <c r="Y136" t="str">
        <f>IF(X136&lt;=2,"CUMPLE","NO CUMPLE")</f>
        <v>NO CUMPLE</v>
      </c>
    </row>
    <row r="137">
      <c r="A137">
        <v>11857492</v>
      </c>
      <c r="B137" t="str">
        <v>REQUEST</v>
      </c>
      <c r="C137" t="str">
        <v>CERRADO</v>
      </c>
      <c r="D137" t="str">
        <v>TIENDA</v>
      </c>
      <c r="E137" t="str">
        <v>TIENDA</v>
      </c>
      <c r="F137" t="str">
        <v>TIENDA</v>
      </c>
      <c r="G137" t="str">
        <v>TIENDA</v>
      </c>
      <c r="H137" t="str">
        <v>Se solicita un recurso de Isit para el alistamiento y embalado de activos TI para ser enviado al centro de reparacion de dia 18 de agosto en horario de 8 am a 12 pm.</v>
      </c>
      <c r="I137" t="str">
        <v>Se solicita un recurso de Isit para el alistamiento y embalado de activos TI para ser enviado al centro de reparacion de dia 18 de agosto en horario de 8 am a 12 pm.</v>
      </c>
      <c r="J137" t="str">
        <v>Se realiza acompañamiento solicitado por 4 horas de labor.</v>
      </c>
      <c r="K137">
        <v>44426</v>
      </c>
      <c r="L137">
        <v>44426</v>
      </c>
      <c r="M137" t="str">
        <f>TEXT(L137,"DDDDDDD")</f>
        <v>miércoles</v>
      </c>
      <c r="N137" t="str">
        <v>E805 CENTRO MAYOR</v>
      </c>
      <c r="O137" t="str">
        <v>BOGOTA</v>
      </c>
      <c r="P137" t="str">
        <v>BOGOTA</v>
      </c>
      <c r="Q137" t="str">
        <v>KEVIN AUGUSTO VEGA MARTINEZ</v>
      </c>
      <c r="R137" t="e">
        <v>#N/A</v>
      </c>
      <c r="S137" t="str">
        <v>DIRECTO</v>
      </c>
      <c r="T137">
        <v>0.3333333333333333</v>
      </c>
      <c r="U137">
        <v>0.5</v>
      </c>
      <c r="V137">
        <v>0.16666666666666666</v>
      </c>
      <c r="W137">
        <v>4</v>
      </c>
      <c r="X137">
        <f>NETWORKDAYS(K137,L137)</f>
        <v>1</v>
      </c>
      <c r="Y137" t="str">
        <f>IF(X137&lt;=2,"CUMPLE","NO CUMPLE")</f>
        <v>CUMPLE</v>
      </c>
    </row>
    <row r="138" xml:space="preserve">
      <c r="A138">
        <v>11785105</v>
      </c>
      <c r="B138" t="str">
        <v>REQUEST</v>
      </c>
      <c r="C138" t="str">
        <v>CERRADO</v>
      </c>
      <c r="D138" t="str">
        <v>TIENDA</v>
      </c>
      <c r="E138" t="str">
        <v>IMPRESORA</v>
      </c>
      <c r="F138" t="str">
        <v>IMPRESORA</v>
      </c>
      <c r="G138" t="str">
        <v>ZEBRA</v>
      </c>
      <c r="H138" t="str" xml:space="preserve">
        <v xml:space="preserve">Buenas Tardes_x000d_
Realizar Cambio de la Zebra Portable con Serial : XXVTJ122300828 e instalar la Zebra Nueva con serial XXRBJ211700305	  _x000d_
</v>
      </c>
      <c r="I138" t="str" xml:space="preserve">
        <v xml:space="preserve">Buenas Tardes_x000d_
Realizar Cambio de la Zebra Portable con Serial : XXVTJ122300828 e instalar la Zebra Nueva con serial XXRBJ211700305	  _x000d_
</v>
      </c>
      <c r="J138" t="str">
        <v>Se realizó la configuración de la impresora con el programa del fabricante; se configuro la dirección IP y la red WIFI. Se realizaron las pruebas de impresión desde el pc y tambien se realizan pruebas desde Genesix. Se deja operativa la impresora. Se retita la impresora Zebra QL420 Plus S/N: XXVTJ122300828</v>
      </c>
      <c r="K138">
        <v>44426</v>
      </c>
      <c r="L138">
        <v>44426</v>
      </c>
      <c r="M138" t="str">
        <f>TEXT(L138,"DDDDDDD")</f>
        <v>miércoles</v>
      </c>
      <c r="N138" t="str">
        <v>M073 METRO MOSQUERA</v>
      </c>
      <c r="O138" t="str">
        <v>MOSQUERA</v>
      </c>
      <c r="P138" t="str">
        <v>BOGOTA</v>
      </c>
      <c r="Q138" t="str">
        <v>ALEXANDER CASTILLO SOTELO</v>
      </c>
      <c r="R138">
        <v>80216449</v>
      </c>
      <c r="S138" t="str">
        <v>ALIADO</v>
      </c>
      <c r="T138">
        <v>0.25</v>
      </c>
      <c r="U138">
        <v>0.3333333333333333</v>
      </c>
      <c r="V138">
        <v>0.08333333333333333</v>
      </c>
      <c r="W138">
        <v>2</v>
      </c>
      <c r="X138">
        <f>NETWORKDAYS(K138,L138)</f>
        <v>1</v>
      </c>
      <c r="Y138" t="str">
        <f>IF(X138&lt;=2,"CUMPLE","NO CUMPLE")</f>
        <v>CUMPLE</v>
      </c>
    </row>
    <row r="139" xml:space="preserve">
      <c r="A139">
        <v>11857673</v>
      </c>
      <c r="B139" t="str">
        <v>REQUEST</v>
      </c>
      <c r="C139" t="str">
        <v>CERRADO</v>
      </c>
      <c r="D139" t="str">
        <v>TIENDA</v>
      </c>
      <c r="E139" t="str">
        <v>IMPRESORA</v>
      </c>
      <c r="F139" t="str">
        <v>IMPRESORA</v>
      </c>
      <c r="G139" t="str">
        <v>ZEBRA</v>
      </c>
      <c r="H139" t="str" xml:space="preserve">
        <v xml:space="preserve">Se solicita ejecutar la instalación de equipamiento que llegó a tienda por Renovación Tecnológica:_x000d_
Tipo: Flejera Escritorio_x000d_
Marca: Zebra_x000d_
Modelo: ZT230_x000d_
Serial: 52J201901965_x000d_
EQUIPO A REEMPLAZAR:_x000d_
SERIE CATEGORIA TIPO MARCA MODELO_x000d_
08J123200397 Impresoras FLEJERA|ESCRITORIO ZEBRA ZM400</v>
      </c>
      <c r="I139" t="str" xml:space="preserve">
        <v xml:space="preserve">Se solicita ejecutar la instalación de equipamiento que llegó a tienda por Renovación Tecnológica:_x000d_
Tipo: Flejera Escritorio_x000d_
Marca: Zebra_x000d_
Modelo: ZT230_x000d_
Serial: 52J201901965_x000d_
EQUIPO A REEMPLAZAR:_x000d_
SERIE CATEGORIA TIPO MARCA MODELO_x000d_
08J123200397 Impresoras FLEJERA|ESCRITORIO ZEBRA ZM400</v>
      </c>
      <c r="J139" t="str">
        <v>SE REALIZA BUSQUEDA DE LA IMPRESORA A INSTALAR Y NO SE ENCUENTRA; SE ENCUENTRA CAJA CON IMPRESORA ANTIGUA Y SE VALIDA; IMPRESORA YA SE ENCUENTRA INSTALADA</v>
      </c>
      <c r="K139">
        <v>44426</v>
      </c>
      <c r="L139">
        <v>44427</v>
      </c>
      <c r="M139" t="str">
        <f>TEXT(L139,"DDDDDDD")</f>
        <v>jueves</v>
      </c>
      <c r="N139" t="str">
        <v>M183 METRO SAN GIL</v>
      </c>
      <c r="O139" t="str">
        <v>SAN GIL</v>
      </c>
      <c r="P139" t="str">
        <v>ORIENTE</v>
      </c>
      <c r="Q139" t="str">
        <v>JULIAN MAURICIO DELGADO QUINTERO</v>
      </c>
      <c r="R139">
        <v>91515701</v>
      </c>
      <c r="S139" t="str">
        <v>DIRECTO</v>
      </c>
      <c r="T139">
        <v>0.4583333333333333</v>
      </c>
      <c r="U139">
        <v>0.4861111111111111</v>
      </c>
      <c r="V139">
        <v>0.027777777777777776</v>
      </c>
      <c r="W139">
        <v>1</v>
      </c>
      <c r="X139">
        <f>NETWORKDAYS(K139,L139)</f>
        <v>2</v>
      </c>
      <c r="Y139" t="str">
        <f>IF(X139&lt;=2,"CUMPLE","NO CUMPLE")</f>
        <v>CUMPLE</v>
      </c>
    </row>
    <row r="140" xml:space="preserve">
      <c r="A140">
        <v>11803637</v>
      </c>
      <c r="B140" t="str">
        <v>REQUEST</v>
      </c>
      <c r="C140" t="str">
        <v>CERRADO</v>
      </c>
      <c r="D140" t="str">
        <v>TIENDA</v>
      </c>
      <c r="E140" t="str">
        <v>PDA</v>
      </c>
      <c r="F140" t="str">
        <v>PDA</v>
      </c>
      <c r="G140" t="str">
        <v>ZEBRA</v>
      </c>
      <c r="H140" t="str" xml:space="preserve">
        <v xml:space="preserve">	_x000d_
Buenas Tardes_x000d_
La PDA ya esta disponible para su revision:_x000d_
Tipo PDA_x000d_
Marca Zebra_x000d_
Modelo TC56CJ_x000d_
Serial 17283622609271</v>
      </c>
      <c r="I140" t="str" xml:space="preserve">
        <v xml:space="preserve"> Buenas Tardes_x000d_
La PDA ya esta disponible para su revision:_x000d_
Tipo PDA_x000d_
Marca Zebra_x000d_
Modelo TC56CJ_x000d_
Serial 17283622609271</v>
      </c>
      <c r="J140" t="str">
        <v>Se realizo la revisión de la PDA pero se observa que se reinicia constantemente; se bloquea; la batería no carga; la pantalla tiene distorsión. Se intenta realizar un reset pero no lo permite por las mismas causas descritas anteriormente. Se devuelve el caso para evaluar si hacen reemplazo del equipo. No queda operativa la PDA.</v>
      </c>
      <c r="K140">
        <v>44426</v>
      </c>
      <c r="L140">
        <v>44427</v>
      </c>
      <c r="M140" t="str">
        <f>TEXT(L140,"DDDDDDD")</f>
        <v>jueves</v>
      </c>
      <c r="N140" t="str">
        <v>M073 METRO MOSQUERA</v>
      </c>
      <c r="O140" t="str">
        <v>MOSQUERA</v>
      </c>
      <c r="P140" t="str">
        <v>BOGOTA</v>
      </c>
      <c r="Q140" t="str">
        <v>ALEXANDER CASTILLO SOTELO</v>
      </c>
      <c r="R140">
        <v>80216449</v>
      </c>
      <c r="S140" t="str">
        <v>ALIADO</v>
      </c>
      <c r="T140">
        <v>0.375</v>
      </c>
      <c r="U140">
        <v>0.4166666666666667</v>
      </c>
      <c r="V140">
        <v>0.041666666666666664</v>
      </c>
      <c r="W140">
        <v>1</v>
      </c>
      <c r="X140">
        <f>NETWORKDAYS(K140,L140)</f>
        <v>2</v>
      </c>
      <c r="Y140" t="str">
        <f>IF(X140&lt;=2,"CUMPLE","NO CUMPLE")</f>
        <v>CUMPLE</v>
      </c>
    </row>
    <row r="141" xml:space="preserve">
      <c r="A141">
        <v>11550748</v>
      </c>
      <c r="B141" t="str">
        <v>REQUEST</v>
      </c>
      <c r="C141" t="str">
        <v>CERRADO</v>
      </c>
      <c r="D141" t="str">
        <v>PANADERIA</v>
      </c>
      <c r="E141" t="str">
        <v>BALANZA</v>
      </c>
      <c r="F141" t="str">
        <v>MESA</v>
      </c>
      <c r="G141" t="str">
        <v>METTER TOLEDO</v>
      </c>
      <c r="H141" t="str" xml:space="preserve">
        <v xml:space="preserve">	_x000d_
Buenas Tardes_x000d_
Realizar cambio del cabezal de la balanza de Panaderia_x000d_
Tienda: Metro Mosquera_x000d_
Equipo: Balanza de Mesa_x000d_
Marca: METTLER TOLEDO_x000d_
Modelo: BPLUS_x000d_
Serial: B951787427_x000d_
Activo:DI-029962_x000d_
SGP:14949_x000d_
Parte: Printhead TH 2inch FreshBase bPlusH2 T2_x000d_
N° Parte:30340046</v>
      </c>
      <c r="I141" t="str" xml:space="preserve">
        <v xml:space="preserve">	_x000d_
Buenas Tardes_x000d_
Realizar cambio del cabezal de la balanza de Panaderia_x000d_
Tienda: Metro Mosquera_x000d_
Equipo: Balanza de Mesa_x000d_
Marca: METTLER TOLEDO_x000d_
Modelo: BPLUS_x000d_
Serial: B951787427_x000d_
Activo:DI-029962_x000d_
SGP:14949_x000d_
Parte: Printhead TH 2inch FreshBase bPlusH2 T2_x000d_
N° Parte:30340046</v>
      </c>
      <c r="J141" t="str">
        <v>Se realizó el cambio del cabezal de impresión a la balanza; se hizo el ajuste de todo el mecanismo; se realizan las prueba correspondientes y salen correctas. Se deja operativa la balanza.</v>
      </c>
      <c r="K141">
        <v>44426</v>
      </c>
      <c r="L141">
        <v>44427</v>
      </c>
      <c r="M141" t="str">
        <f>TEXT(L141,"DDDDDDD")</f>
        <v>jueves</v>
      </c>
      <c r="N141" t="str">
        <v>M073 METRO MOSQUERA</v>
      </c>
      <c r="O141" t="str">
        <v>MOSQUERA</v>
      </c>
      <c r="P141" t="str">
        <v>BOGOTA</v>
      </c>
      <c r="Q141" t="str">
        <v>ALEXANDER CASTILLO SOTELO</v>
      </c>
      <c r="R141">
        <v>80216449</v>
      </c>
      <c r="S141" t="str">
        <v>ALIADO</v>
      </c>
      <c r="T141">
        <v>0.4166666666666667</v>
      </c>
      <c r="U141">
        <v>0.4583333333333333</v>
      </c>
      <c r="V141">
        <v>0.041666666666666664</v>
      </c>
      <c r="W141">
        <v>1</v>
      </c>
      <c r="X141">
        <f>NETWORKDAYS(K141,L141)</f>
        <v>2</v>
      </c>
      <c r="Y141" t="str">
        <f>IF(X141&lt;=2,"CUMPLE","NO CUMPLE")</f>
        <v>CUMPLE</v>
      </c>
    </row>
    <row r="142" xml:space="preserve">
      <c r="A142">
        <v>11827608</v>
      </c>
      <c r="B142" t="str">
        <v>REQUEST</v>
      </c>
      <c r="C142" t="str">
        <v>CERRADO</v>
      </c>
      <c r="D142" t="str">
        <v>LINEAL DE CAJAS</v>
      </c>
      <c r="E142" t="str">
        <v>POS</v>
      </c>
      <c r="F142" t="str">
        <v>CPU</v>
      </c>
      <c r="G142" t="str">
        <v>WINCOR</v>
      </c>
      <c r="H142" t="str" xml:space="preserve">
        <v xml:space="preserve">Buenas Tardes_x000d_
Realizar instalacion de los dos ventiladores de la POS 5 de le tienda_x000d_
Tienda: Metro Mosquera_x000d_
Equipo: POS_x000d_
Marca:Wincor_x000d_
Modelo:Beetle_x000d_
Serial:6498506400_x000d_
SGP Parte:14920-14920_x000d_
1. Parte:VENTILADOR PEQUENO_x000d_
N° Parte:zz11144000_x000d_
2. Parte:VENTILADOR GRANDE_x000d_
N° Parte:la 105611</v>
      </c>
      <c r="I142" t="str" xml:space="preserve">
        <v xml:space="preserve">Buenas Tardes_x000d_
Realizar instalacion de los dos ventiladores de la POS 5 de le tienda_x000d_
Tienda: Metro Mosquera_x000d_
Equipo: POS_x000d_
Marca:Wincor_x000d_
Modelo:Beetle_x000d_
Serial:6498506400_x000d_
SGP Parte:14920-14920_x000d_
1. Parte:VENTILADOR PEQUENO_x000d_
N° Parte:zz11144000_x000d_
2. Parte:VENTILADOR GRANDE_x000d_
N° Parte:la 105611</v>
      </c>
      <c r="J142" t="str">
        <v>Se realizo el cambio del FAN frontal de la POS; se inicia el equipo y funciona correctamente. Se deja operativa la POS.</v>
      </c>
      <c r="K142">
        <v>44426</v>
      </c>
      <c r="L142">
        <v>44427</v>
      </c>
      <c r="M142" t="str">
        <f>TEXT(L142,"DDDDDDD")</f>
        <v>jueves</v>
      </c>
      <c r="N142" t="str">
        <v>M073 METRO MOSQUERA</v>
      </c>
      <c r="O142" t="str">
        <v>MOSQUERA</v>
      </c>
      <c r="P142" t="str">
        <v>BOGOTA</v>
      </c>
      <c r="Q142" t="str">
        <v>ALEXANDER CASTILLO SOTELO</v>
      </c>
      <c r="R142">
        <v>80216449</v>
      </c>
      <c r="S142" t="str">
        <v>ALIADO</v>
      </c>
      <c r="T142">
        <v>0.3333333333333333</v>
      </c>
      <c r="U142">
        <v>0.375</v>
      </c>
      <c r="V142">
        <v>0.041666666666666664</v>
      </c>
      <c r="W142">
        <v>1</v>
      </c>
      <c r="X142">
        <f>NETWORKDAYS(K142,L142)</f>
        <v>2</v>
      </c>
      <c r="Y142" t="str">
        <f>IF(X142&lt;=2,"CUMPLE","NO CUMPLE")</f>
        <v>CUMPLE</v>
      </c>
    </row>
    <row r="143" xml:space="preserve">
      <c r="A143">
        <v>11856832</v>
      </c>
      <c r="B143" t="str">
        <v>REQUEST</v>
      </c>
      <c r="C143" t="str">
        <v>CERRADO</v>
      </c>
      <c r="D143" t="str">
        <v>TIENDA</v>
      </c>
      <c r="E143" t="str">
        <v>BALANZA</v>
      </c>
      <c r="F143" t="str">
        <v>COLGANTE</v>
      </c>
      <c r="G143" t="str">
        <v>METTLER TOLEDO</v>
      </c>
      <c r="H143"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I143"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J143" t="str">
        <v>SE REALIZA CALIBRACIÓN DE BALANZAS SEGÚN LO SOLICITADO  B951787427</v>
      </c>
      <c r="K143">
        <v>44426</v>
      </c>
      <c r="L143">
        <v>44427</v>
      </c>
      <c r="M143" t="str">
        <f>TEXT(L143,"DDDDDDD")</f>
        <v>jueves</v>
      </c>
      <c r="N143" t="str">
        <v>M073 METRO MOSQUERA</v>
      </c>
      <c r="O143" t="str">
        <v>MOSQUERA</v>
      </c>
      <c r="P143" t="str">
        <v>BOGOTA</v>
      </c>
      <c r="Q143" t="str">
        <v>ALEXANDER CASTILLO SOTELO</v>
      </c>
      <c r="R143">
        <v>80216449</v>
      </c>
      <c r="S143" t="str">
        <v>ALIADO</v>
      </c>
      <c r="T143">
        <v>0.6666666666666666</v>
      </c>
      <c r="U143">
        <v>0.75</v>
      </c>
      <c r="V143">
        <v>0.08333333333333333</v>
      </c>
      <c r="W143">
        <v>1</v>
      </c>
      <c r="X143">
        <f>NETWORKDAYS(K143,L143)</f>
        <v>2</v>
      </c>
      <c r="Y143" t="str">
        <f>IF(X143&lt;=2,"CUMPLE","NO CUMPLE")</f>
        <v>CUMPLE</v>
      </c>
    </row>
    <row r="144" xml:space="preserve">
      <c r="A144">
        <v>11856832</v>
      </c>
      <c r="B144" t="str">
        <v>REQUEST</v>
      </c>
      <c r="C144" t="str">
        <v>CERRADO</v>
      </c>
      <c r="D144" t="str">
        <v>TIENDA</v>
      </c>
      <c r="E144" t="str">
        <v>BALANZA</v>
      </c>
      <c r="F144" t="str">
        <v>COLGANTE</v>
      </c>
      <c r="G144" t="str">
        <v>METTLER TOLEDO</v>
      </c>
      <c r="H144"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I144"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J144" t="str">
        <v>SE REALIZA CALIBRACIÓN DE BALANZAS SEGÚN LO SOLICITADO  B932081976</v>
      </c>
      <c r="K144">
        <v>44426</v>
      </c>
      <c r="L144">
        <v>44427</v>
      </c>
      <c r="M144" t="str">
        <f>TEXT(L144,"DDDDDDD")</f>
        <v>jueves</v>
      </c>
      <c r="N144" t="str">
        <v>M073 METRO MOSQUERA</v>
      </c>
      <c r="O144" t="str">
        <v>MOSQUERA</v>
      </c>
      <c r="P144" t="str">
        <v>BOGOTA</v>
      </c>
      <c r="Q144" t="str">
        <v>ALEXANDER CASTILLO SOTELO</v>
      </c>
      <c r="R144">
        <v>80216449</v>
      </c>
      <c r="S144" t="str">
        <v>ALIADO</v>
      </c>
      <c r="T144">
        <v>0.6666666666666666</v>
      </c>
      <c r="U144">
        <v>0.75</v>
      </c>
      <c r="V144">
        <v>0.08333333333333333</v>
      </c>
      <c r="W144">
        <v>1</v>
      </c>
      <c r="X144">
        <f>NETWORKDAYS(K144,L144)</f>
        <v>2</v>
      </c>
      <c r="Y144" t="str">
        <f>IF(X144&lt;=2,"CUMPLE","NO CUMPLE")</f>
        <v>CUMPLE</v>
      </c>
    </row>
    <row r="145" xml:space="preserve">
      <c r="A145">
        <v>11856832</v>
      </c>
      <c r="B145" t="str">
        <v>REQUEST</v>
      </c>
      <c r="C145" t="str">
        <v>CERRADO</v>
      </c>
      <c r="D145" t="str">
        <v>TIENDA</v>
      </c>
      <c r="E145" t="str">
        <v>BALANZA</v>
      </c>
      <c r="F145" t="str">
        <v>COLGANTE</v>
      </c>
      <c r="G145" t="str">
        <v>METTLER TOLEDO</v>
      </c>
      <c r="H145"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I145"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J145" t="str">
        <v>SE REALIZA CALIBRACIÓN DE BALANZAS SEGÚN LO SOLICITADO B932081973</v>
      </c>
      <c r="K145">
        <v>44426</v>
      </c>
      <c r="L145">
        <v>44427</v>
      </c>
      <c r="M145" t="str">
        <f>TEXT(L145,"DDDDDDD")</f>
        <v>jueves</v>
      </c>
      <c r="N145" t="str">
        <v>M073 METRO MOSQUERA</v>
      </c>
      <c r="O145" t="str">
        <v>MOSQUERA</v>
      </c>
      <c r="P145" t="str">
        <v>BOGOTA</v>
      </c>
      <c r="Q145" t="str">
        <v>ALEXANDER CASTILLO SOTELO</v>
      </c>
      <c r="R145">
        <v>80216449</v>
      </c>
      <c r="S145" t="str">
        <v>ALIADO</v>
      </c>
      <c r="T145">
        <v>0.6666666666666666</v>
      </c>
      <c r="U145">
        <v>0.75</v>
      </c>
      <c r="V145">
        <v>0.08333333333333333</v>
      </c>
      <c r="W145">
        <v>1</v>
      </c>
      <c r="X145">
        <f>NETWORKDAYS(K145,L145)</f>
        <v>2</v>
      </c>
      <c r="Y145" t="str">
        <f>IF(X145&lt;=2,"CUMPLE","NO CUMPLE")</f>
        <v>CUMPLE</v>
      </c>
    </row>
    <row r="146" xml:space="preserve">
      <c r="A146">
        <v>11856832</v>
      </c>
      <c r="B146" t="str">
        <v>REQUEST</v>
      </c>
      <c r="C146" t="str">
        <v>CERRADO</v>
      </c>
      <c r="D146" t="str">
        <v>TIENDA</v>
      </c>
      <c r="E146" t="str">
        <v>BALANZA</v>
      </c>
      <c r="F146" t="str">
        <v>COLGANTE</v>
      </c>
      <c r="G146" t="str">
        <v>METTLER TOLEDO</v>
      </c>
      <c r="H146"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I146" t="str" xml:space="preserve">
        <v xml:space="preserve">Calibración de las  balanzas ya que está pesando en 5 en 5 y se necesita para la certificación que sea en 2 en 2._x000d_
Tienda: Metro Mosquera_x000d_
Equipo: BALANZA|COLGANTE_x000d_
Marca: METTLER TOLEDO_x000d_
Modelo: BPLUS_x000d_
Serial: B951787427_x000d_
           B932081976_x000d_
           B932081973_x000d_
           B932081977_x000d_
_x000d_
</v>
      </c>
      <c r="J146" t="str">
        <v>SE REALIZA CALIBRACIÓN DE BALANZAS SEGÚN LO SOLICITADO B932081977</v>
      </c>
      <c r="K146">
        <v>44426</v>
      </c>
      <c r="L146">
        <v>44427</v>
      </c>
      <c r="M146" t="str">
        <f>TEXT(L146,"DDDDDDD")</f>
        <v>jueves</v>
      </c>
      <c r="N146" t="str">
        <v>M073 METRO MOSQUERA</v>
      </c>
      <c r="O146" t="str">
        <v>MOSQUERA</v>
      </c>
      <c r="P146" t="str">
        <v>BOGOTA</v>
      </c>
      <c r="Q146" t="str">
        <v>ALEXANDER CASTILLO SOTELO</v>
      </c>
      <c r="R146">
        <v>80216449</v>
      </c>
      <c r="S146" t="str">
        <v>ALIADO</v>
      </c>
      <c r="T146">
        <v>0.6666666666666666</v>
      </c>
      <c r="U146">
        <v>0.75</v>
      </c>
      <c r="V146">
        <v>0.08333333333333333</v>
      </c>
      <c r="W146">
        <v>1</v>
      </c>
      <c r="X146">
        <f>NETWORKDAYS(K146,L146)</f>
        <v>2</v>
      </c>
      <c r="Y146" t="str">
        <f>IF(X146&lt;=2,"CUMPLE","NO CUMPLE")</f>
        <v>CUMPLE</v>
      </c>
    </row>
    <row r="147" xml:space="preserve">
      <c r="A147">
        <v>11862455</v>
      </c>
      <c r="B147" t="str">
        <v>REQUEST</v>
      </c>
      <c r="C147" t="str">
        <v>CERRADO</v>
      </c>
      <c r="D147" t="str">
        <v>PANADERIA</v>
      </c>
      <c r="E147" t="str">
        <v>BALANZA</v>
      </c>
      <c r="F147" t="str">
        <v>MESA</v>
      </c>
      <c r="G147" t="str">
        <v>METTER TOLEDO</v>
      </c>
      <c r="H147" t="str" xml:space="preserve">
        <v xml:space="preserve">	_x000d_
Realizar configuracion de la Balanza de Panaderia a la red WIFI de la tienda; puesto que el punto de red del area se daño	  _x000d_
</v>
      </c>
      <c r="I147" t="str" xml:space="preserve">
        <v xml:space="preserve">	_x000d_
Realizar configuracion de la Balanza de Panaderia a la red WIFI de la tienda; puesto que el punto de red del area se daño	  _x000d_
</v>
      </c>
      <c r="J147" t="str">
        <v>Como el punto de red fisico esta averiado es necesario hacer la conexión por WIFI; se debe configurar la tarjeta de red LAN y la terjeta Wifi; se configuran los parametros de Mascara y puerta de enlace; se direcciona a la Vlan 12 y se ingresa la contrseña. Sin embargo presento inconvenientes de conexion y no respondia Ping. Despues de varios intentos y configuraciones se logro dejarla en red. Se deja operativa la balanza.</v>
      </c>
      <c r="K147">
        <v>44427</v>
      </c>
      <c r="L147">
        <v>44427</v>
      </c>
      <c r="M147" t="str">
        <f>TEXT(L147,"DDDDDDD")</f>
        <v>jueves</v>
      </c>
      <c r="N147" t="str">
        <v>M073 METRO MOSQUERA</v>
      </c>
      <c r="O147" t="str">
        <v>MOSQUERA</v>
      </c>
      <c r="P147" t="str">
        <v>BOGOTA</v>
      </c>
      <c r="Q147" t="str">
        <v>ALEXANDER CASTILLO SOTELO</v>
      </c>
      <c r="R147">
        <v>80216449</v>
      </c>
      <c r="S147" t="str">
        <v>ALIADO</v>
      </c>
      <c r="T147">
        <v>0.4583333333333333</v>
      </c>
      <c r="U147">
        <v>0.5416666666666666</v>
      </c>
      <c r="V147">
        <v>0.08333333333333333</v>
      </c>
      <c r="W147">
        <v>2</v>
      </c>
      <c r="X147">
        <f>NETWORKDAYS(K147,L147)</f>
        <v>1</v>
      </c>
      <c r="Y147" t="str">
        <f>IF(X147&lt;=2,"CUMPLE","NO CUMPLE")</f>
        <v>CUMPLE</v>
      </c>
    </row>
    <row r="148" xml:space="preserve">
      <c r="A148">
        <v>11859394</v>
      </c>
      <c r="B148" t="str">
        <v>REQUEST</v>
      </c>
      <c r="C148" t="str">
        <v>CERRADO</v>
      </c>
      <c r="D148" t="str">
        <v>LINEAL DE CAJAS</v>
      </c>
      <c r="E148" t="str">
        <v>POS</v>
      </c>
      <c r="F148" t="str">
        <v>CPU</v>
      </c>
      <c r="G148" t="str">
        <v>WINCOR</v>
      </c>
      <c r="H148" t="str" xml:space="preserve">
        <v xml:space="preserve">	_x000d_
Buenas Tardes_x000d_
Validacion POS 5 ; esta demasiado lenta y se bloquea	 </v>
      </c>
      <c r="I148" t="str" xml:space="preserve">
        <v xml:space="preserve">	_x000d_
Buenas Tardes_x000d_
Validacion POS 5 ; esta demasiado lenta y se bloquea	 </v>
      </c>
      <c r="J148" t="str">
        <v>Se verifica el estado de la POS; se hace mantenimiento interno en la board; el DD y las Memorias RAM. Se verifica que tienen 2 pastillas de memoria RAM; una de 256 Gb y la otra de 128 Gb. Se valida con el area de redes y se deja operativa la caja. Pendiente por validar si se amplia la memoria RAM.</v>
      </c>
      <c r="K148">
        <v>44427</v>
      </c>
      <c r="L148">
        <v>44427</v>
      </c>
      <c r="M148" t="str">
        <f>TEXT(L148,"DDDDDDD")</f>
        <v>jueves</v>
      </c>
      <c r="N148" t="str">
        <v>M077 METRO ZIPAQUIRA</v>
      </c>
      <c r="O148" t="str">
        <v>ZIPAQUIRA</v>
      </c>
      <c r="P148" t="str">
        <v>BOGOTA</v>
      </c>
      <c r="Q148" t="str">
        <v>ALEXANDER CASTILLO SOTELO</v>
      </c>
      <c r="R148">
        <v>80216449</v>
      </c>
      <c r="S148" t="str">
        <v>ALIADO</v>
      </c>
      <c r="T148">
        <v>0.5</v>
      </c>
      <c r="U148">
        <v>0.5416666666666666</v>
      </c>
      <c r="V148">
        <v>0.041666666666666664</v>
      </c>
      <c r="W148">
        <v>1</v>
      </c>
      <c r="X148">
        <f>NETWORKDAYS(K148,L148)</f>
        <v>1</v>
      </c>
      <c r="Y148" t="str">
        <f>IF(X148&lt;=2,"CUMPLE","NO CUMPLE")</f>
        <v>CUMPLE</v>
      </c>
    </row>
    <row r="149" xml:space="preserve">
      <c r="A149">
        <v>11859418</v>
      </c>
      <c r="B149" t="str">
        <v>INCIDENT</v>
      </c>
      <c r="C149" t="str">
        <v>CERRADO</v>
      </c>
      <c r="D149" t="str">
        <v>LINEAL DE CAJAS</v>
      </c>
      <c r="E149" t="str">
        <v>POS</v>
      </c>
      <c r="F149" t="str">
        <v>CPU</v>
      </c>
      <c r="G149" t="str">
        <v>WINCOR</v>
      </c>
      <c r="H149" t="str" xml:space="preserve">
        <v xml:space="preserve"> Buen dia;_x000d_
Por favor revisar en general todas las pos de la tienda ya que se ponen lentas y se bloquean.</v>
      </c>
      <c r="I149" t="str" xml:space="preserve">
        <v xml:space="preserve"> Buen dia;_x000d_
Por favor revisar en general todas las pos de la tienda ya que se ponen lentas y se bloquean.</v>
      </c>
      <c r="J149" t="str">
        <v>Se verifica el estado de la POS; se hace mantenimiento interno en la board; el DD y las Memorias RAM. Se verifica que tiene 1 GB una pastilla de 1 Gb. Se deja operativa la POS.</v>
      </c>
      <c r="K149">
        <v>44427</v>
      </c>
      <c r="L149">
        <v>44427</v>
      </c>
      <c r="M149" t="str">
        <f>TEXT(L149,"DDDDDDD")</f>
        <v>jueves</v>
      </c>
      <c r="N149" t="str">
        <v>M077 METRO ZIPAQUIRA</v>
      </c>
      <c r="O149" t="str">
        <v>ZIPAQUIRA</v>
      </c>
      <c r="P149" t="str">
        <v>BOGOTA</v>
      </c>
      <c r="Q149" t="str">
        <v>ALEXANDER CASTILLO SOTELO</v>
      </c>
      <c r="R149">
        <v>80216449</v>
      </c>
      <c r="S149" t="str">
        <v>ALIADO</v>
      </c>
      <c r="T149">
        <v>0.5</v>
      </c>
      <c r="U149">
        <v>0.5416666666666666</v>
      </c>
      <c r="V149">
        <v>0.041666666666666664</v>
      </c>
      <c r="W149">
        <v>1</v>
      </c>
      <c r="X149">
        <f>NETWORKDAYS(K149,L149)</f>
        <v>1</v>
      </c>
      <c r="Y149" t="str">
        <f>IF(X149&lt;=2,"CUMPLE","NO CUMPLE")</f>
        <v>CUMPLE</v>
      </c>
    </row>
    <row r="150" xml:space="preserve">
      <c r="A150">
        <v>11848414</v>
      </c>
      <c r="B150" t="str">
        <v>REQUEST</v>
      </c>
      <c r="C150" t="str">
        <v>CERRADO</v>
      </c>
      <c r="D150" t="str">
        <v>BAZZAR</v>
      </c>
      <c r="E150" t="str">
        <v>PDT</v>
      </c>
      <c r="F150" t="str">
        <v>PDT</v>
      </c>
      <c r="G150" t="str">
        <v>SYMBOL</v>
      </c>
      <c r="H150" t="str" xml:space="preserve">
        <v xml:space="preserve">tipo: pdt_x000d_
marca: motorola nc 3190_x000d_
serial: S12134521120541_x000d_
Gracias</v>
      </c>
      <c r="I150" t="str" xml:space="preserve">
        <v xml:space="preserve">tipo: pdt_x000d_
marca: motorola nc 3190_x000d_
serial: S12134521120541_x000d_
Gracias</v>
      </c>
      <c r="J150" t="str">
        <v>Se procede a establecer contacto con el usuario del área electro.   estado de la PDT de marca MOTOROLA SYMBOL MC3190 con serie : 1213452116; la cual se encontró roto el módulo laser;  y carcasa superior; se toman datos: modelo; serie y placa de pdt y  se comunica con el señor Harol Gonzales a quien se le informa de la novedad presentada para solicitud de parte</v>
      </c>
      <c r="K150">
        <v>44427</v>
      </c>
      <c r="L150">
        <v>44427</v>
      </c>
      <c r="M150" t="str">
        <f>TEXT(L150,"DDDDDDD")</f>
        <v>jueves</v>
      </c>
      <c r="N150" t="str">
        <v>J036 JUMBO POPAYAN CAMPANARIO</v>
      </c>
      <c r="O150" t="str">
        <v>POPAYAN</v>
      </c>
      <c r="P150" t="str">
        <v>OCCIDENTE</v>
      </c>
      <c r="Q150" t="str">
        <v>JHON ALEXANDER VASQUEZ REVELO</v>
      </c>
      <c r="R150" t="e">
        <v>#N/A</v>
      </c>
      <c r="S150" t="str">
        <v>DIRECTO</v>
      </c>
      <c r="T150">
        <v>0.7083333333333334</v>
      </c>
      <c r="U150">
        <v>0.7291666666666666</v>
      </c>
      <c r="V150">
        <v>0.020833333333333332</v>
      </c>
      <c r="W150">
        <v>1</v>
      </c>
      <c r="X150">
        <f>NETWORKDAYS(K150,L150)</f>
        <v>1</v>
      </c>
      <c r="Y150" t="str">
        <f>IF(X150&lt;=2,"CUMPLE","NO CUMPLE")</f>
        <v>CUMPLE</v>
      </c>
    </row>
    <row r="151" xml:space="preserve">
      <c r="A151">
        <v>11848419</v>
      </c>
      <c r="B151" t="str">
        <v>REQUEST</v>
      </c>
      <c r="C151" t="str">
        <v>CERRADO</v>
      </c>
      <c r="D151" t="str">
        <v>ELECTRO</v>
      </c>
      <c r="E151" t="str">
        <v>DESKTOP</v>
      </c>
      <c r="F151" t="str">
        <v>CPU</v>
      </c>
      <c r="G151" t="str">
        <v>LENOVO</v>
      </c>
      <c r="H151" t="str" xml:space="preserve">
        <v xml:space="preserve">computador no permite el ingreso del usuario; no deja guardar archivo y no deja abrir carpetas_x000d_
Indicar la ubicacion del computador en la tienda o sede: electro; tienda jumbo popayan_x000d_
</v>
      </c>
      <c r="I151" t="str" xml:space="preserve">
        <v xml:space="preserve">computador no permite el ingreso del usuario; no deja guardar archivo y no deja abrir carpetas_x000d_
Indicar la ubicacion del computador en la tienda o sede: electro; tienda jumbo popayan_x000d_
</v>
      </c>
      <c r="J151" t="str" xml:space="preserve">
        <v xml:space="preserve">computador no permite el ingreso del usuario; no deja guardar archivo y no deja abrir carpetas_x000d_
Se procede a establecer contacto con el usuario del área de electro. se valida funcionamiento del equipo de escritorio de marca Lenovo de Serie: MJ046NPA equipo presenta problemas de rendimiento; bloqueo en aplicaciones e inconvenientes con permisos; se procedió a reperfilar usuario de Windows; se Activan los 4 núcleos del procesador en el arranque; se revisar memoria virtual y se modifica de acuerdo a parámetros establecidos por soporte; se configura la paginación de las unidades del disco; se libera espacio en disco eliminando temporales; se Forzan políticas de usuario se entrega equipo a Usuario quien realiza pruebas de funcionamiento estas son positivas ;dejándose equipo operativo y funcional </v>
      </c>
      <c r="K151">
        <v>44427</v>
      </c>
      <c r="L151">
        <v>44427</v>
      </c>
      <c r="M151" t="str">
        <f>TEXT(L151,"DDDDDDD")</f>
        <v>jueves</v>
      </c>
      <c r="N151" t="str">
        <v>J036 JUMBO POPAYAN CAMPANARIO</v>
      </c>
      <c r="O151" t="str">
        <v>POPAYAN</v>
      </c>
      <c r="P151" t="str">
        <v>OCCIDENTE</v>
      </c>
      <c r="Q151" t="str">
        <v>JHON ALEXANDER VASQUEZ REVELO</v>
      </c>
      <c r="R151" t="e">
        <v>#N/A</v>
      </c>
      <c r="S151" t="str">
        <v>DIRECTO</v>
      </c>
      <c r="T151">
        <v>0.5208333333333334</v>
      </c>
      <c r="U151">
        <v>0.625</v>
      </c>
      <c r="V151">
        <v>0.10416666666666667</v>
      </c>
      <c r="W151">
        <v>1</v>
      </c>
      <c r="X151">
        <f>NETWORKDAYS(K151,L151)</f>
        <v>1</v>
      </c>
      <c r="Y151" t="str">
        <f>IF(X151&lt;=2,"CUMPLE","NO CUMPLE")</f>
        <v>CUMPLE</v>
      </c>
    </row>
    <row r="152" xml:space="preserve">
      <c r="A152">
        <v>11864895</v>
      </c>
      <c r="B152" t="str">
        <v>REQUEST</v>
      </c>
      <c r="C152" t="str">
        <v>CERRADO</v>
      </c>
      <c r="D152" t="str">
        <v>TIENDA</v>
      </c>
      <c r="E152" t="str">
        <v>BALANZA</v>
      </c>
      <c r="F152" t="str">
        <v>COLGANTE</v>
      </c>
      <c r="G152" t="str">
        <v>METTLER TOLEDO</v>
      </c>
      <c r="H152"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I152" t="str" xml:space="preserve">
        <v xml:space="preserve">Buen día._x000d_
Se solicita reemplazo balanza colgante Jumbo San Silvestre._x000d_
Con datos así:_x000d_
Área Charcutería piso de venta_x000d_
Datos del equipo:_x000d_
Equipo: BALANZA|COLGANTE_x000d_
Marca: METTLER TOLEDO_x000d_
Modelo: 8442 PLUS_x000d_
Nº SERIE: B811538203_x000d_
Actividad: Se solicita reemplazo Balanza colgante de charcutería por la anteriormente mencionada._x000d_
Activo se encuentra en área de sistemas._x000d_
Entregar operativa a jefe de Charcutería._x000d_
Realizar actas de entrega y retiro respectivamente._x000d_
Cordialmente;_x000d_
Ever Becerra</v>
      </c>
      <c r="J152" t="str" xml:space="preserve">
        <v xml:space="preserve">11864895-CAU: se procede a validar la balanza; se realiza desmonte y de balanza con falla serial R1L11779-6DK y se instala balanza solicita con serial_x000d_
B811538203; se informa a royer indicando que la usuaria ANA BELEN LOZADA realizara las prueba; se realizan pruebas impresora en linea.</v>
      </c>
      <c r="K152">
        <v>44428</v>
      </c>
      <c r="L152">
        <v>44431</v>
      </c>
      <c r="M152" t="str">
        <f>TEXT(L152,"DDDDDDD")</f>
        <v>lunes</v>
      </c>
      <c r="N152" t="str">
        <v>J126 JUMBO SAN SILVESTRE</v>
      </c>
      <c r="O152" t="str">
        <v>BARRANCABERMEJA</v>
      </c>
      <c r="P152" t="str">
        <v>ORIENTE</v>
      </c>
      <c r="Q152" t="str">
        <v>HERMES MARTIN PEINADO</v>
      </c>
      <c r="R152" t="e">
        <v>#N/A</v>
      </c>
      <c r="S152" t="str">
        <v>DIRECTO</v>
      </c>
      <c r="T152">
        <v>0.3333333333333333</v>
      </c>
      <c r="U152">
        <v>0.5416666666666666</v>
      </c>
      <c r="V152">
        <v>0.20833333333333334</v>
      </c>
      <c r="W152">
        <v>5</v>
      </c>
      <c r="X152">
        <f>NETWORKDAYS(K152,L152)</f>
        <v>2</v>
      </c>
      <c r="Y152" t="str">
        <f>IF(X152&lt;=2,"CUMPLE","NO CUMPLE")</f>
        <v>CUMPLE</v>
      </c>
    </row>
    <row r="153" xml:space="preserve">
      <c r="A153">
        <v>11869829</v>
      </c>
      <c r="B153" t="str">
        <v>REQUEST</v>
      </c>
      <c r="C153" t="str">
        <v>CERRADO</v>
      </c>
      <c r="D153" t="str">
        <v>TIENDA</v>
      </c>
      <c r="E153" t="str">
        <v>BALANZA</v>
      </c>
      <c r="F153" t="str">
        <v>COLGANTE</v>
      </c>
      <c r="G153" t="str">
        <v>METTLER TOLEDO</v>
      </c>
      <c r="H153" t="str" xml:space="preserve">
        <v xml:space="preserve">Buen día._x000d_
Se solicita acompañamiento certificación balanzas Metro San Gil_x000d_
Con datos así:_x000d_
Área Piso de venta_x000d_
Actividad: Se solicita acompañamiento certificación de balanzas Metro San Gil._x000d_
Horario: A partir de las 3 de la tarde del 24/08/2021._x000d_
Cordialmente;_x000d_
Ever Becerra</v>
      </c>
      <c r="I153" t="str" xml:space="preserve">
        <v xml:space="preserve">Buen día._x000d_
Se solicita acompañamiento certificación balanzas Metro San Gil_x000d_
Con datos así:_x000d_
Área Piso de venta_x000d_
Actividad: Se solicita acompañamiento certificación de balanzas Metro San Gil._x000d_
Horario: A partir de las 3 de la tarde del 24/08/2021._x000d_
Cordialmente;_x000d_
Ever Becerra</v>
      </c>
      <c r="J153" t="str">
        <v xml:space="preserve">se realiza el acompañamiento de la calibracion de las balanzas de las 5 cajas; de la balanza de la zona de carnes; panaderia y no se encuentra anomalias en las balanzas; se dejan puestas con sus respectivos precintos </v>
      </c>
      <c r="K153">
        <v>44431</v>
      </c>
      <c r="L153">
        <v>44432</v>
      </c>
      <c r="M153" t="str">
        <f>TEXT(L153,"DDDDDDD")</f>
        <v>martes</v>
      </c>
      <c r="N153" t="str">
        <v>M183 METRO SAN GIL</v>
      </c>
      <c r="O153" t="str">
        <v>SAN GIL</v>
      </c>
      <c r="P153" t="str">
        <v>ORIENTE</v>
      </c>
      <c r="Q153" t="str">
        <v>JULIAN MAURICIO DELGADO QUINTERO</v>
      </c>
      <c r="R153">
        <v>91515701</v>
      </c>
      <c r="S153" t="str">
        <v>DIRECTO</v>
      </c>
      <c r="T153">
        <v>0.6041666666666666</v>
      </c>
      <c r="U153">
        <v>0.6875</v>
      </c>
      <c r="V153">
        <v>0.08333333333333333</v>
      </c>
      <c r="W153">
        <v>2</v>
      </c>
      <c r="X153">
        <f>NETWORKDAYS(K153,L153)</f>
        <v>2</v>
      </c>
      <c r="Y153" t="str">
        <f>IF(X153&lt;=2,"CUMPLE","NO CUMPLE")</f>
        <v>CUMPLE</v>
      </c>
    </row>
    <row r="154" xml:space="preserve">
      <c r="A154">
        <v>11869930</v>
      </c>
      <c r="B154" t="str">
        <v>REQUEST</v>
      </c>
      <c r="C154" t="str">
        <v>CERRADO</v>
      </c>
      <c r="D154" t="str">
        <v>TIENDA</v>
      </c>
      <c r="E154" t="str">
        <v>POS</v>
      </c>
      <c r="F154" t="str">
        <v>CPU</v>
      </c>
      <c r="G154" t="str">
        <v>WINCOR</v>
      </c>
      <c r="H154" t="str" xml:space="preserve">
        <v xml:space="preserve">Buenas Tardes_x000d_
Validar la POS 8 ya que no prende; validar si es la fuente o conexiones_x000d_
Equipo: POS_x000d_
Marca: Wincor_x000d_
Modelo: Beetle_x000d_
Serial: 6498506403_x000d_
Falla: No prende</v>
      </c>
      <c r="I154" t="str" xml:space="preserve">
        <v xml:space="preserve">Buenas Tardes_x000d_
Validar la POS 8 ya que no prende; validar si es la fuente o conexiones_x000d_
Equipo: POS_x000d_
Marca: Wincor_x000d_
Modelo: Beetle_x000d_
Serial: 6498506403_x000d_
Falla: No prende</v>
      </c>
      <c r="J154" t="str" xml:space="preserve">
        <v xml:space="preserve">Se hace la revisión de la POS y se verifica que la falla corresponde al daño de la fuente de poder. Se devuelve el caso para que se haga el envío de la parte. El equipo no se deja operativo._x000d_
_x000d_
Tipo        POS_x000d_
Marca        Wincor_x000d_
Modelo        Beetle-m_x000d_
Serial        6498506403_x000d_
_x000d_
Se solicita fuente poder. (Power Supply)</v>
      </c>
      <c r="K154">
        <v>44431</v>
      </c>
      <c r="L154">
        <v>44432</v>
      </c>
      <c r="M154" t="str">
        <f>TEXT(L154,"DDDDDDD")</f>
        <v>martes</v>
      </c>
      <c r="N154" t="str">
        <v>M073 METRO MOSQUERA</v>
      </c>
      <c r="O154" t="str">
        <v>MOSQUERA</v>
      </c>
      <c r="P154" t="str">
        <v>BOGOTA</v>
      </c>
      <c r="Q154" t="str">
        <v>ALEXANDER CASTILLO SOTELO</v>
      </c>
      <c r="R154">
        <v>80216449</v>
      </c>
      <c r="S154" t="str">
        <v>ALIADO</v>
      </c>
      <c r="T154">
        <v>0.375</v>
      </c>
      <c r="U154">
        <v>0.4166666666666667</v>
      </c>
      <c r="V154">
        <v>0.041666666666666664</v>
      </c>
      <c r="W154">
        <v>1</v>
      </c>
      <c r="X154">
        <f>NETWORKDAYS(K154,L154)</f>
        <v>2</v>
      </c>
      <c r="Y154" t="str">
        <f>IF(X154&lt;=2,"CUMPLE","NO CUMPLE")</f>
        <v>CUMPLE</v>
      </c>
    </row>
    <row r="155" xml:space="preserve">
      <c r="A155">
        <v>11868992</v>
      </c>
      <c r="B155" t="str">
        <v>REQUEST</v>
      </c>
      <c r="C155" t="str">
        <v>CERRADO</v>
      </c>
      <c r="D155" t="str">
        <v>TIENDA</v>
      </c>
      <c r="E155" t="str">
        <v>BALANZA</v>
      </c>
      <c r="F155" t="str">
        <v>COLGANTE</v>
      </c>
      <c r="G155" t="str">
        <v>METTLER TOLEDO</v>
      </c>
      <c r="H155" t="str" xml:space="preserve">
        <v xml:space="preserve">Se solicita reparación Simel de balanza colgante en la sección de Charcuteria. Se debe ajustar el escalamiento de 5 en 5._x000d_
1. Tienda: J126 Jumbo San Silvestre_x000d_
2. Equipo: Balanza de Colgante_x000d_
3. Marca:_x000d_
METTLER TOLEDO_x000d_
4. Modelo: 8442 PLUS_x000d_
5. Serial:_x000d_
B811538203_x000d_
6. NII: NA_x000d_
7. Cantidad de precintos: NA_x000d_
8. # de precinto( Si se tiene): NA_x000d_
9. Tipo de precinto ( Sticker o alambre): NA_x000d_
10. Confirmación por parte del generador del CAU; que el Kit de pesas se encuentra en tienda: En caso de ser necesario; por favor solicitar a CVM colaboración para facilitar un kit de pesas.          _x000d_
</v>
      </c>
      <c r="I155" t="str" xml:space="preserve">
        <v xml:space="preserve">Se solicita reparación Simel de balanza colgante en la sección de Charcuteria. Se debe ajustar el escalamiento de 5 en 5._x000d_
1. Tienda: J126 Jumbo San Silvestre_x000d_
2. Equipo: Balanza de Colgante_x000d_
3. Marca:_x000d_
METTLER TOLEDO_x000d_
4. Modelo: 8442 PLUS_x000d_
5. Serial:_x000d_
B811538203_x000d_
6. NII: NA_x000d_
7. Cantidad de precintos: NA_x000d_
8. # de precinto( Si se tiene): NA_x000d_
9. Tipo de precinto ( Sticker o alambre): NA_x000d_
10. Confirmación por parte del generador del CAU; que el Kit de pesas se encuentra en tienda: En caso de ser necesario; por favor solicitar a CVM colaboración para facilitar un kit de pesas.          _x000d_
</v>
      </c>
      <c r="J155" t="str" xml:space="preserve">
        <v xml:space="preserve">11864895-CAU: se procede a validar la balanza; se procede a configurar y calibrar; se solicita validación de CVM el cual valida con las pesas el estado_x000d_
la balanza encontrando que se encuentra bien calibrado por lo cual se procede a instalar el precinto y subir la balanza a sistema._x000d_
Nii B86774; precinto 7380000000401</v>
      </c>
      <c r="K155">
        <v>44431</v>
      </c>
      <c r="L155">
        <v>44432</v>
      </c>
      <c r="M155" t="str">
        <f>TEXT(L155,"DDDDDDD")</f>
        <v>martes</v>
      </c>
      <c r="N155" t="str">
        <v>J126 JUMBO SAN SILVESTRE</v>
      </c>
      <c r="O155" t="str">
        <v>BARRANCABERMEJA</v>
      </c>
      <c r="P155" t="str">
        <v>ORIENTE</v>
      </c>
      <c r="Q155" t="str">
        <v>HERMES MARTIN PEINADO</v>
      </c>
      <c r="R155" t="e">
        <v>#N/A</v>
      </c>
      <c r="S155" t="str">
        <v>DIRECTO</v>
      </c>
      <c r="T155">
        <v>0.2916666666666667</v>
      </c>
      <c r="U155">
        <v>0.375</v>
      </c>
      <c r="V155">
        <v>0.08333333333333333</v>
      </c>
      <c r="W155">
        <v>1</v>
      </c>
      <c r="X155">
        <f>NETWORKDAYS(K155,L155)</f>
        <v>2</v>
      </c>
      <c r="Y155" t="str">
        <f>IF(X155&lt;=2,"CUMPLE","NO CUMPLE")</f>
        <v>CUMPLE</v>
      </c>
    </row>
    <row r="156" xml:space="preserve">
      <c r="A156">
        <v>11867254</v>
      </c>
      <c r="B156" t="str">
        <v>INCIDENT</v>
      </c>
      <c r="C156" t="str">
        <v>CERRADO</v>
      </c>
      <c r="D156" t="str">
        <v>TIENDA</v>
      </c>
      <c r="E156" t="str">
        <v>POS</v>
      </c>
      <c r="F156" t="str">
        <v>CPU</v>
      </c>
      <c r="G156" t="str">
        <v>WINCOR</v>
      </c>
      <c r="H156" t="str" xml:space="preserve">
        <v xml:space="preserve">Datos usuario_x000d_
Nombre: Mayurly Andrea Sanchez Valderrama_x000d_
Correo: mayurlyandrea.sanchez@cencosud.com.co_x000d_
Usuario AD: MASanchV_x000d_
Pais: Colombia_x000d_
Ubicacion: M195 METRO SANTA LUCIA_x000d_
Zona: Colombia Bogota_x000d_
Unidad de Negocio: Supermercados_x000d_
Servicio: Tiendas &amp; Centros de Distribucion_x000d_
Telefono: 3222919008_x000d_
Anexo: 3222919008_x000d_
Descripcion: Buenas tardes me colaboran para revisar la pos 2 por que se esta apagando y huele a cable quemado; tambien se recalienta mucho y cuando se prende la pos de nuevo presenta un sonido por media hora (como un pito) serial:6498720685_x000d_
Numero de inventario: 02570_x000d_
Numero de caja: 2</v>
      </c>
      <c r="I156" t="str" xml:space="preserve">
        <v xml:space="preserve">Datos usuario_x000d_
Nombre: Mayurly Andrea Sanchez Valderrama_x000d_
Correo: mayurlyandrea.sanchez@cencosud.com.co_x000d_
Usuario AD: MASanchV_x000d_
Pais: Colombia_x000d_
Ubicacion: M195 METRO SANTA LUCIA_x000d_
Zona: Colombia Bogota_x000d_
Unidad de Negocio: Supermercados_x000d_
Servicio: Tiendas &amp; Centros de Distribucion_x000d_
Telefono: 3222919008_x000d_
Anexo: 3222919008_x000d_
Descripcion: Buenas tardes me colaboran para revisar la pos 2 por que se esta apagando y huele a cable quemado; tambien se recalienta mucho y cuando se prende la pos de nuevo presenta un sonido por media hora (como un pito) serial:6498720685_x000d_
Numero de inventario: 02570_x000d_
Numero de caja: 2</v>
      </c>
      <c r="J156" t="str">
        <v>se llega a sitio se espera ingreso; el cual se demora un poco por parte de contralor; se ingresa se porcede a buscar equipo caja pos la cual es la numero 3 la que oresenta la falla; se procede a verificar falla; se encuentra que la maquina no sube y se recalienta bastante; se procede a revisar cableado el cual se encuentra en buen estado; se veridica la fuente de poder de la maquina la cual al encender se pone caliente mas de lo normal; se hace una prueba de cambio con una pos de repuesto que se encuentra en la sala de sistemas; se pricede a hacer el cambio y se prueba la pos encendida la cual nos sube correctamente sin ningun problema; se hacen pruebas con usuaria de caja y le funciona correctamente; se hizo el cambio de de fuente de poder el cual la antigua esta en falla. la pos quedo en funcionamiento</v>
      </c>
      <c r="K156">
        <v>44432</v>
      </c>
      <c r="L156">
        <v>44432</v>
      </c>
      <c r="M156" t="str">
        <f>TEXT(L156,"DDDDDDD")</f>
        <v>martes</v>
      </c>
      <c r="N156" t="str">
        <v>M195 METRO SANTA LUCIA</v>
      </c>
      <c r="O156" t="str">
        <v>NEIVA</v>
      </c>
      <c r="P156" t="str">
        <v>OCCIDENTE</v>
      </c>
      <c r="Q156" t="str">
        <v>JOHN ALEJANDRO LOZADA BABATIVA</v>
      </c>
      <c r="R156">
        <v>1075313382</v>
      </c>
      <c r="S156" t="str">
        <v>DIRECTO</v>
      </c>
      <c r="T156">
        <v>0.7013888888888888</v>
      </c>
      <c r="U156">
        <v>0.7361111111111112</v>
      </c>
      <c r="V156">
        <v>0.034722222222222224</v>
      </c>
      <c r="W156">
        <v>1</v>
      </c>
      <c r="X156">
        <f>NETWORKDAYS(K156,L156)</f>
        <v>1</v>
      </c>
      <c r="Y156" t="str">
        <f>IF(X156&lt;=2,"CUMPLE","NO CUMPLE")</f>
        <v>CUMPLE</v>
      </c>
    </row>
    <row r="157">
      <c r="A157" t="str">
        <v>PROACTIVA</v>
      </c>
      <c r="B157" t="str">
        <v>REQUEST</v>
      </c>
      <c r="C157" t="str">
        <v>CERRADO</v>
      </c>
      <c r="D157" t="str">
        <v>TIENDA</v>
      </c>
      <c r="E157" t="str">
        <v>TIENDA</v>
      </c>
      <c r="F157" t="str">
        <v>TIENDA</v>
      </c>
      <c r="G157" t="str">
        <v>TIENDA</v>
      </c>
      <c r="H157" t="str">
        <v>SE REALIZA PROACTIVA EN LA TIENDA METRO SAN GIL</v>
      </c>
      <c r="I157" t="str">
        <v>SE REALIZA PROACTIVA EN LA TIENDA METRO SAN GIL</v>
      </c>
      <c r="J157" t="str">
        <v>SE REALIZA PROACTIVA EN LA TIENDA METRO SAN GIL</v>
      </c>
      <c r="K157">
        <v>44432</v>
      </c>
      <c r="L157">
        <v>44432</v>
      </c>
      <c r="M157" t="str">
        <f>TEXT(L157,"DDDDDDD")</f>
        <v>martes</v>
      </c>
      <c r="N157" t="str">
        <v>M183 METRO SAN GIL</v>
      </c>
      <c r="O157" t="str">
        <v>SAN GIL</v>
      </c>
      <c r="P157" t="str">
        <v>ORIENTE</v>
      </c>
      <c r="Q157" t="str">
        <v>JULIAN MAURICIO DELGADO QUINTERO</v>
      </c>
      <c r="R157">
        <v>91515701</v>
      </c>
      <c r="S157" t="str">
        <v>DIRECTO</v>
      </c>
      <c r="T157">
        <v>0.5833333333333334</v>
      </c>
      <c r="U157">
        <v>0.625</v>
      </c>
      <c r="V157">
        <v>0.041666666666666664</v>
      </c>
      <c r="W157">
        <v>1</v>
      </c>
      <c r="X157">
        <f>NETWORKDAYS(K157,L157)</f>
        <v>1</v>
      </c>
      <c r="Y157" t="str">
        <f>IF(X157&lt;=2,"CUMPLE","NO CUMPLE")</f>
        <v>CUMPLE</v>
      </c>
    </row>
    <row r="158" xml:space="preserve">
      <c r="A158">
        <v>11862386</v>
      </c>
      <c r="B158" t="str">
        <v>REQUEST</v>
      </c>
      <c r="C158" t="str">
        <v>CERRADO</v>
      </c>
      <c r="D158" t="str">
        <v>TIENDA</v>
      </c>
      <c r="E158" t="str">
        <v>BALANZA</v>
      </c>
      <c r="F158" t="str">
        <v>MESA</v>
      </c>
      <c r="G158" t="str">
        <v>BPLUS</v>
      </c>
      <c r="H158"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I158" t="str" xml:space="preserve">
        <v xml:space="preserve">Buen dia_x000d_
por favor autorizar esta llamada para atencion por parte de Isit_x000d_
Se valida balanza de mesa del area de platos preparados y no tiene conexion y adicional el jefe de platos indica que esta descalabrada solicito atencion en la brevedad posible_x000d_
Equipo: balanza de mesa_x000d_
Marca: Toledo_x000d_
Modelo: Bplus_x000d_
Serial:B924787167_x000d_
Area platos_x000d_
Contacto en tienda luis felipe rojas</v>
      </c>
      <c r="J158" t="str">
        <v>Se verifica dispositivo; se evidencia cable de red en su conector que va en la balanza totalmente sulfatado; por lo cual; se hace reemplazo del mismo; se confirma con Fabiola Diaz; que el equipo ya les aparece en red; una vez confirmado; queda listo el equipo para full carga y que se actualice la ind¿formacion de productos y precios; se informa al encargado de la novedad</v>
      </c>
      <c r="K158">
        <v>44432</v>
      </c>
      <c r="L158">
        <v>44433</v>
      </c>
      <c r="M158" t="str">
        <f>TEXT(L158,"DDDDDDD")</f>
        <v>miércoles</v>
      </c>
      <c r="N158" t="str">
        <v>J047 JUMBO GIRARDOT</v>
      </c>
      <c r="O158" t="str">
        <v>GIRARDOT</v>
      </c>
      <c r="P158" t="str">
        <v>OCCIDENTE</v>
      </c>
      <c r="Q158" t="str">
        <v>VICTOR ALFONSO TORRES CASTRILLON</v>
      </c>
      <c r="R158" t="e">
        <v>#N/A</v>
      </c>
      <c r="S158" t="str">
        <v>DIRECTO</v>
      </c>
      <c r="T158">
        <v>0.3333333333333333</v>
      </c>
      <c r="U158">
        <v>0.5833333333333334</v>
      </c>
      <c r="V158">
        <v>0.25</v>
      </c>
      <c r="W158">
        <v>6</v>
      </c>
      <c r="X158">
        <f>NETWORKDAYS(K158,L158)</f>
        <v>2</v>
      </c>
      <c r="Y158" t="str">
        <f>IF(X158&lt;=2,"CUMPLE","NO CUMPLE")</f>
        <v>CUMPLE</v>
      </c>
    </row>
    <row r="159" xml:space="preserve">
      <c r="A159">
        <v>11872260</v>
      </c>
      <c r="B159" t="str">
        <v>REQUEST</v>
      </c>
      <c r="C159" t="str">
        <v>CERRADO</v>
      </c>
      <c r="D159" t="str">
        <v>TIENDA</v>
      </c>
      <c r="E159" t="str">
        <v>BALANZA</v>
      </c>
      <c r="F159" t="str">
        <v>COLGANTE</v>
      </c>
      <c r="G159" t="str">
        <v>METTLER TOLEDO</v>
      </c>
      <c r="H159"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I159" t="str" xml:space="preserve">
        <v xml:space="preserve">Se solicita instalacion de las siguientes balanzas de mesa por renovacion tecnologica:_x000d_
_x000d_
Ubicacion Fabricante Modelo Numero de serie Serial a Instalar_x000d_
J185 YOPAL METTLER TOLEDO 8442 PLUS B346977903 B951787421_x000d_
J185 YOPAL METTLER TOLEDO 8442 PLUS B342889371 C013217205_x000d_
J185 YOPAL METTLER TOLEDO 8442 PLUS B342889370 C041254702_x000d_
J185 YOPAL METTLER TOLEDO 8442 PLUS B342889368 C013217199_x000d_
J185 YOPAL METTLER_x000d_
Area donde su ubica la balanza: Jumbo Yopal</v>
      </c>
      <c r="J159" t="str">
        <v>Se realiza cambio de las 6 balanzas solicitadas en la tienda; se realizan actas de entrega y de retiro; se le envia correo a Ubaldo con toda la evidencia</v>
      </c>
      <c r="K159">
        <v>44432</v>
      </c>
      <c r="L159">
        <v>44433</v>
      </c>
      <c r="M159" t="str">
        <f>TEXT(L159,"DDDDDDD")</f>
        <v>miércoles</v>
      </c>
      <c r="N159" t="str">
        <v>J185 JUMBO YOPAL</v>
      </c>
      <c r="O159" t="str">
        <v>YOPAL</v>
      </c>
      <c r="P159" t="str">
        <v>ORIENTE</v>
      </c>
      <c r="Q159" t="str">
        <v>RAFAEL BARRERA DIAZ</v>
      </c>
      <c r="R159" t="e">
        <v>#N/A</v>
      </c>
      <c r="S159" t="str">
        <v>DIRECTO</v>
      </c>
      <c r="T159">
        <v>0.3333333333333333</v>
      </c>
      <c r="U159">
        <v>1</v>
      </c>
      <c r="V159">
        <v>0.6666666666666666</v>
      </c>
      <c r="W159">
        <v>16</v>
      </c>
      <c r="X159">
        <f>NETWORKDAYS(K159,L159)</f>
        <v>2</v>
      </c>
      <c r="Y159" t="str">
        <f>IF(X159&lt;=2,"CUMPLE","NO CUMPLE")</f>
        <v>CUMPLE</v>
      </c>
    </row>
    <row r="160" xml:space="preserve">
      <c r="A160">
        <v>11870970</v>
      </c>
      <c r="B160" t="str">
        <v>REQUEST</v>
      </c>
      <c r="C160" t="str">
        <v>CERRADO</v>
      </c>
      <c r="D160" t="str">
        <v>TIENDA</v>
      </c>
      <c r="E160" t="str">
        <v>CPU</v>
      </c>
      <c r="F160" t="str">
        <v>DESKTOP</v>
      </c>
      <c r="G160" t="str">
        <v>leNOVO</v>
      </c>
      <c r="H160"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I160"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No se puede imprimir desde el computador kio de la tienda.</v>
      </c>
      <c r="J160" t="str" xml:space="preserve">
        <v xml:space="preserve">Se llega a sitio; se realizan los parámetros de bioseguridad y se valida ingreso. Se procede con la ubicación del equipo y se realiza intervención del mismo; se ajusta impresora; se realiza configuración de acrobat pero no es posible que el soporte remoto lo valide por conexión. Se valida antivirus el cual no corresponde; el equipo se encuentra fuera del dominio y con sistema operativo a 32 bits. Cuando se ejecuta la herramienta cencojoin se observa el indicativo de alerta de antivirus no correspondiente y agente. Soporte Edwin Bolaños indica formateo de la máquina para subirlo a 64 bits y con el antivirus correspondiente. Se pasa imagen corporativa del cliente. Asignamos hostname y validamos parámetros de red del equipoSe espera a la subida del antivirus TREND y aplicativos correspondientes /Agente; Fix; Des-instalador Symantec para el equipo y se realiza la respectiva descarga. El proceso de bajada de los archivos tomo un tiempo aproximado de 90 minutos; no es posible finalizar la actividadse le indica al usuario se retomará el servicio a las 06:00 horas del día siguiente._x000d_
_x000d_
Se llega a sitio; se realizan los parámetros de bioseguridad y se valida ingreso. Se procede con la ubicación del equipo y se realiza intervención del mismo. Se realiza desinstalación de antivirus Symantec y se reinicia el equipo. Se procede con la instalación de agente CSCC y se reinicia el equipo. Se realiza instalación del fix correspondiente y el equipo toma las respectivas actualizaciones reiniciando y configurando. Se relaliza instalación de anivirus TREND y se reinicia el equipo. El equipo no presenta red; se le comunica a Soporte Remoto quien gestiona con redes y realizamos la respectiva espera (45 minutos sin red) para la asignación de impresora y subir el equipo. Al asignar la impresora se lleva un tiempo de 90 minutos ya que no se encuentra el driver correspondiente; esto se realiza haciendo pruebas con cada una de las impresoras en lista de la marca Lexmark; agregando reiniciando; ejecutando y des-instalando; hubo la necesidad de realizar este boucle pues no se encontraba el driver correspondiente. Se sube el equipo al dominio con la herramienta cencojoin sin ninguna novedad. Se realiz asignación de página predetermina a la herramienta internet explorer de la url kio. Se le comunica a Soporte Remoto y esperamos para el movimiento de OU ya que forzamos políticas y reiniciamos el equipo varias veces y no tomó. Una vez soporte remoto indica el movimiento a la OU correspondiente se realizan pruebas con la usuaria y con otros 3 usuarios incluyendo impresion de prueba desde windows y se les indica lo realizado. Todos los usuarios indican plena satisfacción. El equipo queda completamente operativo con todos sus periféricos funcionales. Se dá por finaliza la actividad. - </v>
      </c>
      <c r="K160">
        <v>44432</v>
      </c>
      <c r="L160">
        <v>44433</v>
      </c>
      <c r="M160" t="str">
        <f>TEXT(L160,"DDDDDDD")</f>
        <v>miércoles</v>
      </c>
      <c r="N160" t="str">
        <v>M179 METRO PITALITO</v>
      </c>
      <c r="O160" t="str">
        <v>PITALITO</v>
      </c>
      <c r="P160" t="str">
        <v>OCCIDENTE</v>
      </c>
      <c r="Q160" t="str">
        <v>EMERSON PALACIOS MARTINEZ</v>
      </c>
      <c r="R160">
        <v>13723524</v>
      </c>
      <c r="S160" t="str">
        <v>ALIADO</v>
      </c>
      <c r="T160">
        <v>0.625</v>
      </c>
      <c r="U160">
        <v>0.7916666666666666</v>
      </c>
      <c r="V160">
        <v>0.16666666666666666</v>
      </c>
      <c r="W160">
        <v>4</v>
      </c>
      <c r="X160">
        <f>NETWORKDAYS(K160,L160)</f>
        <v>2</v>
      </c>
      <c r="Y160" t="str">
        <f>IF(X160&lt;=2,"CUMPLE","NO CUMPLE")</f>
        <v>CUMPLE</v>
      </c>
    </row>
    <row r="161" xml:space="preserve">
      <c r="A161">
        <v>11871101</v>
      </c>
      <c r="B161" t="str">
        <v>REQUEST</v>
      </c>
      <c r="C161" t="str">
        <v>CERRADO</v>
      </c>
      <c r="D161" t="str">
        <v>TIENDA</v>
      </c>
      <c r="E161" t="str">
        <v>TIENDA</v>
      </c>
      <c r="F161" t="str">
        <v>TIENDA</v>
      </c>
      <c r="G161" t="str">
        <v>TIENDA</v>
      </c>
      <c r="H161" t="str" xml:space="preserve">
        <v xml:space="preserve">Datos usuario_x000d_
Nombre: Alvaro Andres Martinez Escorcia_x000d_
Correo: Alvaro.Martinez@cencosud.com.co_x000d_
Usuario AD: Aamescor_x000d_
Pais: Colombia_x000d_
Ubicacion: M049 METRO LA 30_x000d_
Zona: Colombia Costa_x000d_
Unidad de Negocio: Supermercados_x000d_
Servicio: Sistemas_x000d_
Telefono: 3176592835_x000d_
Anexo: 7860403_x000d_
Descripcion: Buen Dia_x000d_
Se solicita la revision de 2 Puntos de red; uno de la Balanza de Platos Preparados y el otro de mantenimiento._x000d_
Saludes_x000d_
Area Afectada: Mantenimiento y Platos preparados_x000d_
Dispositivo Afectado: PC Manenimiento y Balanza Platos</v>
      </c>
      <c r="I161" t="str" xml:space="preserve">
        <v xml:space="preserve">Datos usuario_x000d_
Nombre: Alvaro Andres Martinez Escorcia_x000d_
Correo: Alvaro.Martinez@cencosud.com.co_x000d_
Usuario AD: Aamescor_x000d_
Pais: Colombia_x000d_
Ubicacion: M049 METRO LA 30_x000d_
Zona: Colombia Costa_x000d_
Unidad de Negocio: Supermercados_x000d_
Servicio: Sistemas_x000d_
Telefono: 3176592835_x000d_
Anexo: 7860403_x000d_
Descripcion: Buen Dia_x000d_
Se solicita la revision de 2 Puntos de red; uno de la Balanza de Platos Preparados y el otro de mantenimiento._x000d_
Saludes_x000d_
Area Afectada: Mantenimiento y Platos preparados_x000d_
Dispositivo Afectado: PC Manenimiento y Balanza Platos</v>
      </c>
      <c r="J161" t="str">
        <v>SE ATENDIO EL CASO ASIGNADO A ESTE TICKET PROCEDIENDO CON LA VALIDACION DEL ESTADO DE LOS PUNTOA DE RED DE LA BALNAZA DE MESA DE LA SECCION DE PLATOS PREPARADOS Y EL AREA DE MANTENIMIENTO; LOS CUALESPRESENTABAN FALLOS; EN EL AREA DE PLATOS PREPARADOS SE ENCONTRO EL JACK POR FUERA DEL SOCKET; POR LO CUAL SE PROCEDIO CON EL AJUSTE DE ESTE; PERSONAL DE CENCOSUD REALIZO VALIDACION DE LA CONEXION COMPROBANDO QUE LA BALANZA RESPONDE A PING Y ESTA EN LINEA; EL EL AREA DE MANTENIMIENTO EL JACK SE ENCONTGRABA DETERIORADO POR LO CUAL FUE NECESARIO UTILIZAR UNO QUE SE ENCONTRABA LIBRE AL LADO.</v>
      </c>
      <c r="K161">
        <v>44432</v>
      </c>
      <c r="L161">
        <v>44434</v>
      </c>
      <c r="M161" t="str">
        <f>TEXT(L161,"DDDDDDD")</f>
        <v>jueves</v>
      </c>
      <c r="N161" t="str">
        <v>M049 LA 30</v>
      </c>
      <c r="O161" t="str">
        <v>BARRANQUILLA</v>
      </c>
      <c r="P161" t="str">
        <v>COSTA</v>
      </c>
      <c r="Q161" t="str">
        <v>DIANIS DAYANNA MERCADO RODRIGUEZ</v>
      </c>
      <c r="R161" t="e">
        <v>#N/A</v>
      </c>
      <c r="S161" t="str">
        <v>DIRECTO</v>
      </c>
      <c r="T161">
        <v>0.3298611111111111</v>
      </c>
      <c r="U161">
        <v>0.3541666666666667</v>
      </c>
      <c r="V161">
        <v>0.024305555555555556</v>
      </c>
      <c r="W161">
        <v>1</v>
      </c>
      <c r="X161">
        <f>NETWORKDAYS(K161,L160)</f>
        <v>2</v>
      </c>
      <c r="Y161" t="str">
        <f>IF(X161&lt;=2,"CUMPLE","NO CUMPLE")</f>
        <v>CUMPLE</v>
      </c>
    </row>
    <row r="162" xml:space="preserve">
      <c r="A162">
        <v>11871952</v>
      </c>
      <c r="B162" t="str">
        <v>REQUEST</v>
      </c>
      <c r="C162" t="str">
        <v>CERRADO</v>
      </c>
      <c r="D162" t="str">
        <v>TIENDA</v>
      </c>
      <c r="E162" t="str">
        <v>SIMEL</v>
      </c>
      <c r="F162" t="str">
        <v>COLGANTE/MESA</v>
      </c>
      <c r="G162" t="str">
        <v>BALANZA</v>
      </c>
      <c r="H162"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I162" t="str" xml:space="preserve">
        <v xml:space="preserve">Datos usuario_x000d_
Nombre: Fabiola Diaz Marin_x000d_
Correo: fabiola.diazmarin@cencosud.com.co_x000d_
Usuario AD: FDiazMar_x000d_
Pais: Colombia_x000d_
Ubicacion: J047 JUMBO GIRARDOT_x000d_
Zona: Colombia Occidente_x000d_
Unidad de Negocio: Supermercados_x000d_
Servicio: Sistemas_x000d_
Telefono: 3174312176_x000d_
Anexo: 7420417_x000d_
Descripcion: Buena tarde_x000d_
solicito de su ayuda para realizar verificacion a las balanzas colgantes y de mesa del area de perecederos y linea de cajas ; la revision consiste en realizar pruebas de peso en todas los equipos y los que presenten novedad ajustar de inmediato ; como corresponde;importante las balanzas bplus de mesa y colgantes deben de pesar de en 2 hasta 6 kL luego de los 6 kL deben subir de 5 en 5_x000d_
Area en donde se encuentra la Balanza: Perecederos y linea de cajas_x000d_
</v>
      </c>
      <c r="J162" t="str">
        <v>25/08/2021            Se verifican dispositivos; se llevan pesas calibradas para revizar la si realiza de manera correcta el pesaje; se verifican 3 balanzas colgantes del área de pescaderia y carnes; una balanza de mesa en panaderia; una de platos preparados; una colgante de la misma área; además; pasa por área de cajas; se revisan 13 balanzas escaner; se envia registro fotográfico uno a uno de seriales; precintos; etiquetas de seguridad a Fabiola Diaz; quien a su vez verifica; me reporta una balanza del área de cajas por calibrar; ya que se encuentra por fuera del rango permitido.   26/08/2021    Se recibe información para proceder con calibración de balanza escaner del área de cajas; se retira precinto con número 2950000037535; se realiza el proceso de calibración; se instala precinto con número 7380000000477.  Bii: B13266</v>
      </c>
      <c r="K162">
        <v>44432</v>
      </c>
      <c r="L162">
        <v>44434</v>
      </c>
      <c r="M162" t="str">
        <f>TEXT(L162,"DDDDDDD")</f>
        <v>jueves</v>
      </c>
      <c r="N162" t="str">
        <v>J047 JUMBO GIRARDOT</v>
      </c>
      <c r="O162" t="str">
        <v>GIRARDOT</v>
      </c>
      <c r="P162" t="str">
        <v>OCCIDENTE</v>
      </c>
      <c r="Q162" t="str">
        <v>VICTOR ALFONSO TORRES CASTRILLON</v>
      </c>
      <c r="R162" t="e">
        <v>#N/A</v>
      </c>
      <c r="S162" t="str">
        <v>DIRECTO</v>
      </c>
      <c r="T162">
        <v>0.3333333333333333</v>
      </c>
      <c r="U162">
        <v>0.8333333333333334</v>
      </c>
      <c r="V162">
        <v>0.5</v>
      </c>
      <c r="W162">
        <v>9</v>
      </c>
      <c r="X162">
        <f>NETWORKDAYS(K162,L161)</f>
        <v>3</v>
      </c>
      <c r="Y162" t="str">
        <f>IF(X162&lt;=2,"CUMPLE","NO CUMPLE")</f>
        <v>NO CUMPLE</v>
      </c>
    </row>
    <row r="163" xml:space="preserve">
      <c r="A163">
        <v>11844051</v>
      </c>
      <c r="B163" t="str">
        <v>INCIDENT</v>
      </c>
      <c r="C163" t="str">
        <v>CERRADO</v>
      </c>
      <c r="D163" t="str">
        <v>TIENDA</v>
      </c>
      <c r="E163" t="str">
        <v>PDA</v>
      </c>
      <c r="F163" t="str">
        <v>PDA</v>
      </c>
      <c r="G163" t="str">
        <v>HONEYWELL</v>
      </c>
      <c r="H163" t="str" xml:space="preserve">
        <v xml:space="preserve">Buenos Dias_x000d_
Realizar revision de la PDA en la tienda; restaurarla de fabrica_x000d_
Tienda: Metro Facatativa_x000d_
Equipo:PDA_x000d_
Marca: HONEYWELL_x000d_
Modelo:MC3190_x000d_
Serial:S10100521101154</v>
      </c>
      <c r="I163" t="str" xml:space="preserve">
        <v xml:space="preserve">Buenos Dias_x000d_
Realizar revision de la PDA en la tienda; restaurarla de fabrica_x000d_
Tienda: Metro Facatativa_x000d_
Equipo:PDA_x000d_
Marca: HONEYWELL_x000d_
Modelo:MC3190_x000d_
Serial:S10100521101154</v>
      </c>
      <c r="J163" t="str" xml:space="preserve">
        <v xml:space="preserve">Se revisa el equipo y se verifica que el modulo del laser se encuentra averiado; se debe reemplazar. Tambien el Touch de la pantalla esta ..._x000d_
Se revisa el equipo y se verifica que el modulo del laser se encuentra averiado; se debe reemplazar. Tambien el Touch de la pantalla esta fallando ya que se debe presionar varias veces para que tome un comando. No se deja operativo el equipo.          _x000d_
</v>
      </c>
      <c r="K163">
        <v>44434</v>
      </c>
      <c r="L163">
        <v>44434</v>
      </c>
      <c r="M163" t="str">
        <f>TEXT(L163,"DDDDDDD")</f>
        <v>jueves</v>
      </c>
      <c r="N163" t="str">
        <v>M074 METRO FACATATIVA</v>
      </c>
      <c r="O163" t="str">
        <v>FACATATIVA</v>
      </c>
      <c r="P163" t="str">
        <v>BOGOTA</v>
      </c>
      <c r="Q163" t="str">
        <v>ALEXANDER CASTILLO SOTELO</v>
      </c>
      <c r="R163">
        <v>80216449</v>
      </c>
      <c r="S163" t="str">
        <v>ALIADO</v>
      </c>
      <c r="T163">
        <v>0.5416666666666666</v>
      </c>
      <c r="U163">
        <v>0.5833333333333334</v>
      </c>
      <c r="V163">
        <v>0.041666666666666664</v>
      </c>
      <c r="W163">
        <v>1</v>
      </c>
      <c r="X163">
        <f>NETWORKDAYS(K163,L162)</f>
        <v>1</v>
      </c>
      <c r="Y163" t="str">
        <f>IF(X163&lt;=2,"CUMPLE","NO CUMPLE")</f>
        <v>CUMPLE</v>
      </c>
    </row>
    <row r="164" xml:space="preserve">
      <c r="A164">
        <v>11844046</v>
      </c>
      <c r="B164" t="str">
        <v>INCIDENT</v>
      </c>
      <c r="C164" t="str">
        <v>CERRADO</v>
      </c>
      <c r="D164" t="str">
        <v>TIENDA</v>
      </c>
      <c r="E164" t="str">
        <v>PDA</v>
      </c>
      <c r="F164" t="str">
        <v>PDA</v>
      </c>
      <c r="G164" t="str">
        <v>HONEYWELL</v>
      </c>
      <c r="H164" t="str" xml:space="preserve">
        <v xml:space="preserve">Buenos Dias_x000d_
Realizar revision de la PDA en la tienda; restaurarla de fabrica_x000d_
Tienda: Metro facatativa_x000d_
Equipo:PDA_x000d_
Marca: Motorola_x000d_
Modelo:SKORPIO X3_x000d_
Serial:G13D21652</v>
      </c>
      <c r="I164" t="str" xml:space="preserve">
        <v xml:space="preserve">Buenos Dias_x000d_
Realizar revision de la PDA en la tienda; restaurarla de fabrica_x000d_
Tienda: Metro facatativa_x000d_
Equipo:PDA_x000d_
Marca: Motorola_x000d_
Modelo:SKORPIO X3_x000d_
Serial:G13D21652</v>
      </c>
      <c r="J164" t="str">
        <v>Se revisa el equipo y se verifica que el modulo del laser se encuentra averiado; se debe reemplazar. No se deja operativo el equipo.</v>
      </c>
      <c r="K164">
        <v>44434</v>
      </c>
      <c r="L164">
        <v>44434</v>
      </c>
      <c r="M164" t="str">
        <f>TEXT(L164,"DDDDDDD")</f>
        <v>jueves</v>
      </c>
      <c r="N164" t="str">
        <v>M074 METRO FACATATIVA</v>
      </c>
      <c r="O164" t="str">
        <v>FACATATIVA</v>
      </c>
      <c r="P164" t="str">
        <v>BOGOTA</v>
      </c>
      <c r="Q164" t="str">
        <v>ALEXANDER CASTILLO SOTELO</v>
      </c>
      <c r="R164">
        <v>80216449</v>
      </c>
      <c r="S164" t="str">
        <v>ALIADO</v>
      </c>
      <c r="T164">
        <v>0.5833333333333334</v>
      </c>
      <c r="U164">
        <v>0.625</v>
      </c>
      <c r="V164">
        <v>0.041666666666666664</v>
      </c>
      <c r="W164">
        <v>1</v>
      </c>
      <c r="X164">
        <f>NETWORKDAYS(K164,L163)</f>
        <v>1</v>
      </c>
      <c r="Y164" t="str">
        <f>IF(X164&lt;=2,"CUMPLE","NO CUMPLE")</f>
        <v>CUMPLE</v>
      </c>
    </row>
    <row r="165">
      <c r="A165">
        <v>11829998</v>
      </c>
      <c r="B165" t="str">
        <v>INCIDENT</v>
      </c>
      <c r="C165" t="str">
        <v>CERRADO</v>
      </c>
      <c r="D165" t="str">
        <v>TIENDA</v>
      </c>
      <c r="E165" t="str">
        <v>CPU</v>
      </c>
      <c r="F165" t="str">
        <v>DESKTOP</v>
      </c>
      <c r="G165" t="str">
        <v>LENOVO</v>
      </c>
      <c r="H165" t="str">
        <v xml:space="preserve">Se reuiqere atencion en sitio para cambio de disco y memoria que ya se encuentran en la tienda </v>
      </c>
      <c r="I165" t="str">
        <v xml:space="preserve">Se reuiqere atencion en sitio para cambio de disco y memoria que ya se encuentran en la tienda </v>
      </c>
      <c r="J165" t="str">
        <v>SE LLEGA A SITIO SE VALIDA CON LA USUARIA PARA REALIZAR EL CAMBIO; SE ESPERA UN MOMENTO QUE LA USUARIA REALICE UN PROCESO  Y SE REALIZA EL PROCESO DE APAGADO PARA REALIZAR EL CAMBIO EL CUAL  NO SE PUEDE REALIZAR DEBIDO A QUE EL DISCO Y LA MEMORIA QUE ENVIARON SON DE PC NORMAL Y EL REQUERIDO ES DE  MINI PC   QUE MENEJA DISCO Y MEMORIA DE PORTATIL. SE NOTIFICA Y  QUEDA ALA ESPERA DEL ENVIO  DE LOS ACCESORIOS( PARTE ) INDICADOS.</v>
      </c>
      <c r="K165">
        <v>44434</v>
      </c>
      <c r="L165">
        <v>44434</v>
      </c>
      <c r="M165" t="str">
        <f>TEXT(L165,"DDDDDDD")</f>
        <v>jueves</v>
      </c>
      <c r="N165" t="str">
        <v>CD VILLAVICENCIO</v>
      </c>
      <c r="O165" t="str">
        <v>VILLAVICENCIO</v>
      </c>
      <c r="P165" t="str">
        <v>ORIENTE</v>
      </c>
      <c r="Q165" t="str">
        <v>GABRIEL EDISSON GARCES GUAVITA</v>
      </c>
      <c r="R165" t="e">
        <v>#N/A</v>
      </c>
      <c r="S165" t="str">
        <v>DIRECTO</v>
      </c>
      <c r="T165">
        <v>0.3333333333333333</v>
      </c>
      <c r="U165">
        <v>0.3819444444444444</v>
      </c>
      <c r="V165">
        <v>0.04861111111111111</v>
      </c>
      <c r="W165">
        <v>1</v>
      </c>
      <c r="X165">
        <f>NETWORKDAYS(K165,L164)</f>
        <v>1</v>
      </c>
      <c r="Y165" t="str">
        <f>IF(X165&lt;=2,"CUMPLE","NO CUMPLE")</f>
        <v>CUMPLE</v>
      </c>
    </row>
    <row r="166" xml:space="preserve">
      <c r="A166">
        <v>11860259</v>
      </c>
      <c r="B166" t="str">
        <v>RESQUET</v>
      </c>
      <c r="C166" t="str">
        <v>CERRADO</v>
      </c>
      <c r="D166" t="str">
        <v>TIENDA</v>
      </c>
      <c r="E166" t="str">
        <v>SCANNER</v>
      </c>
      <c r="F166" t="str">
        <v>SCANNER</v>
      </c>
      <c r="G166" t="str">
        <v>SCANNER</v>
      </c>
      <c r="H16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me colaboran con el escanner de mano de la pos de platos preparados ya que este no esta funcionado de manera adecuada; toca moverle el cable para que funcione</v>
      </c>
      <c r="I16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me colaboran con el escanner de mano de la pos de platos preparados ya que este no esta funcionado de manera adecuada; toca moverle el cable para que funcione</v>
      </c>
      <c r="J166" t="str">
        <v>Se verifica dispositivo; se evidencia cable de conexión flojo; lo tenian sujeto con elásticos; se retira dispositivo; se lleva al área de sistemas; se desarma; se reajusta cable de conexión del escaner; se lleva nuevamente al sitio; se conecta y se realizan pruebas de funcionamiento y funcionalidad sin novedad.</v>
      </c>
      <c r="K166">
        <v>44434</v>
      </c>
      <c r="L166">
        <v>44434</v>
      </c>
      <c r="M166" t="str">
        <f>TEXT(L166,"DDDDDDD")</f>
        <v>jueves</v>
      </c>
      <c r="N166" t="str">
        <v>J047 JUMBO GIRARDOT</v>
      </c>
      <c r="O166" t="str">
        <v>GIRARDOT</v>
      </c>
      <c r="P166" t="str">
        <v>OCCIDENTE</v>
      </c>
      <c r="Q166" t="str">
        <v>VICTOR ALFONSO TORRES CASTRILLON</v>
      </c>
      <c r="R166" t="e">
        <v>#N/A</v>
      </c>
      <c r="S166" t="str">
        <v>DIRECTO</v>
      </c>
      <c r="T166">
        <v>0.5416666666666666</v>
      </c>
      <c r="U166">
        <v>0.5833333333333334</v>
      </c>
      <c r="V166">
        <v>0.041666666666666664</v>
      </c>
      <c r="W166">
        <v>1</v>
      </c>
      <c r="X166">
        <f>NETWORKDAYS(K166,L165)</f>
        <v>1</v>
      </c>
      <c r="Y166" t="str">
        <f>IF(X166&lt;=2,"CUMPLE","NO CUMPLE")</f>
        <v>CUMPLE</v>
      </c>
    </row>
    <row r="167" xml:space="preserve">
      <c r="A167">
        <v>11869221</v>
      </c>
      <c r="B167" t="str">
        <v>INCIDENT</v>
      </c>
      <c r="C167" t="str">
        <v>CERRADO</v>
      </c>
      <c r="D167" t="str">
        <v>TIENDA</v>
      </c>
      <c r="E167" t="str">
        <v>DESKTOP</v>
      </c>
      <c r="F167" t="str">
        <v>CPU</v>
      </c>
      <c r="G167" t="str">
        <v>LENOVO</v>
      </c>
      <c r="H167" t="str" xml:space="preserve">
        <v xml:space="preserve">Buenas Tardes_x000d_
Validar estado del disco duro; si el estado es BUENO; por favor formatear el PC y salvar la información:_x000d_
Tienda: Metro Facatativa_x000d_
Equipo: Desktop_x000d_
Marca: Lenovo_x000d_
Modelo: M073_x000d_
Serial:MJ05C7U4</v>
      </c>
      <c r="I167" t="str" xml:space="preserve">
        <v xml:space="preserve">Buenas Tardes_x000d_
Validar estado del disco duro; si el estado es BUENO; por favor formatear el PC y salvar la información:_x000d_
Tienda: Metro Facatativa_x000d_
Equipo: Desktop_x000d_
Marca: Lenovo_x000d_
Modelo: M073_x000d_
Serial:MJ05C7U4</v>
      </c>
      <c r="J167" t="str">
        <v>Se realiza la revision del teclado del equipo y se verifica que algunas teclas no le funcionan (Como la B y N); Se le hace limpieza interna pero la falla persiste; se debe reemplazar el teclado. Se valida tambien el equipo por que esta lento; se borran temporales y se hace mantenimiento; tambien reinstala google Chrome porque estaba fallando. Se deja operativo el equipo. Pendiente el teclado.</v>
      </c>
      <c r="K167">
        <v>44434</v>
      </c>
      <c r="L167">
        <v>44435</v>
      </c>
      <c r="M167" t="str">
        <f>TEXT(L167,"DDDDDDD")</f>
        <v>viernes</v>
      </c>
      <c r="N167" t="str">
        <v>M074 METRO FACATATIVA</v>
      </c>
      <c r="O167" t="str">
        <v>FACATATIVA</v>
      </c>
      <c r="P167" t="str">
        <v>BOGOTA</v>
      </c>
      <c r="Q167" t="str">
        <v>ALEXANDER CASTILLO SOTELO</v>
      </c>
      <c r="R167">
        <v>80216449</v>
      </c>
      <c r="S167" t="str">
        <v>ALIADO</v>
      </c>
      <c r="T167">
        <v>0.625</v>
      </c>
      <c r="U167">
        <v>0.6666666666666666</v>
      </c>
      <c r="V167">
        <v>0.041666666666666664</v>
      </c>
      <c r="W167">
        <v>1</v>
      </c>
      <c r="X167">
        <f>NETWORKDAYS(K167,L166)</f>
        <v>1</v>
      </c>
      <c r="Y167" t="str">
        <f>IF(X167&lt;=2,"CUMPLE","NO CUMPLE")</f>
        <v>CUMPLE</v>
      </c>
    </row>
    <row r="168" xml:space="preserve">
      <c r="A168">
        <v>11862033</v>
      </c>
      <c r="B168" t="str">
        <v>REQUEST</v>
      </c>
      <c r="C168" t="str">
        <v>CERRADO</v>
      </c>
      <c r="D168" t="str">
        <v>TIENDA</v>
      </c>
      <c r="E168" t="str">
        <v>CPU</v>
      </c>
      <c r="F168" t="str">
        <v>DESKTOP</v>
      </c>
      <c r="G168" t="str">
        <v>LENOVO</v>
      </c>
      <c r="H168" t="str" xml:space="preserve">
        <v xml:space="preserve">_x000d_
Se requiere programar visita de tecnico isit al sitio; para atender novedad con el equipo hostname M195900W5001 Serial MJ045NB2 no se logro conexion remota al equipo; en comuncacion con el usuario solicita instalacion de nomina y genesix; ademas de la configuracion de la cuenta de correo del usuario Javier.Ipuz@cencosud.com.co</v>
      </c>
      <c r="I168" t="str" xml:space="preserve">
        <v xml:space="preserve">_x000d_
Se requiere programar visita de tecnico isit al sitio; para atender novedad con el equipo hostname M195900W5001 Serial MJ045NB2 no se logro conexion remota al equipo; en comuncacion con el usuario solicita instalacion de nomina y genesix; ademas de la configuracion de la cuenta de correo del usuario Javier.Ipuz@cencosud.com.co</v>
      </c>
      <c r="J168" t="str">
        <v>se ingresa a la tienda; procedo a buscar usuario para configuración de aplicativos; el usuario me comenta que necesita los aplicativos de Genexis; Nomina y descargas Genexis; se evidencia en el equipo el cual no las tiene; se pricede a hacer la configuración del aplicativo Putty para los servidores de Genexis y nómina; se configuran se prueban los aplicativos de ingreso y busqueda funciona correctamente; se coloca el archivo descargas se prueba la descarga desde genexis; la genera correctamente; usuario finaliza con pruebas satisfactoriamente</v>
      </c>
      <c r="K168">
        <v>44434</v>
      </c>
      <c r="L168">
        <v>44436</v>
      </c>
      <c r="M168" t="str">
        <f>TEXT(L168,"DDDDDDD")</f>
        <v>sábado</v>
      </c>
      <c r="N168" t="str">
        <v>M195 METRO SANTA LUCIA</v>
      </c>
      <c r="O168" t="str">
        <v>NEIVA</v>
      </c>
      <c r="P168" t="str">
        <v>OCCIDENTE</v>
      </c>
      <c r="Q168" t="str">
        <v>JOHN ALEJANDRO LOZADA BABATIVA</v>
      </c>
      <c r="R168">
        <v>1075313382</v>
      </c>
      <c r="S168" t="str">
        <v>DIRECTO</v>
      </c>
      <c r="T168">
        <v>0.3333333333333333</v>
      </c>
      <c r="U168">
        <v>0.4166666666666667</v>
      </c>
      <c r="V168">
        <v>0.08333333333333333</v>
      </c>
      <c r="W168">
        <v>2</v>
      </c>
      <c r="X168">
        <f>NETWORKDAYS(K168,L167)</f>
        <v>2</v>
      </c>
      <c r="Y168" t="str">
        <f>IF(X168&lt;=2,"CUMPLE","NO CUMPLE")</f>
        <v>CUMPLE</v>
      </c>
    </row>
    <row r="169" xml:space="preserve">
      <c r="A169">
        <v>11848633</v>
      </c>
      <c r="B169" t="str">
        <v>REQUEST</v>
      </c>
      <c r="C169" t="str">
        <v>CERRADO</v>
      </c>
      <c r="D169" t="str">
        <v>TIENDA</v>
      </c>
      <c r="E169" t="str">
        <v>BALANZA</v>
      </c>
      <c r="F169" t="str">
        <v>MESA</v>
      </c>
      <c r="G169" t="str">
        <v>METTER TOLEDO</v>
      </c>
      <c r="H169"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I169" t="str" xml:space="preserve">
        <v xml:space="preserve">Como parte del plan de cambio de activos por Capex de RT del 2021 se solicita el envío del siguiente activo a M183 San Gil:_x000d_
_x000d_
Tipo Ubicacion Comentario Ubicacion Fabricante Modelo Numero de serie_x000d_
BALANZA|MESA CENTRO DE REPARACION METTLER TOLEDO BPLUS C108180471_x000d_
_x000d_
EQUIPO IMPACTADO:_x000d_
_x000d_
Fabricante Modelo Numero de serie_x000d_
METTLER TOLEDO 8442 PLUS R1L13911-6DN</v>
      </c>
      <c r="J169" t="str">
        <v>SE HACE VISITA EN SITIO Y SE PROCEDE A INSTALAR BALANZA NUEVA; SE SACAN PARÁMETROS DE BALANZA ANTERIOR; SE HABILITA PUNTO DE RED EN EL SWITCH PARA LA BALANZA NUEVA Y SE INSTALA; SE CONFIGURA PARÁMETROS DE RED Y SE SOLICITA A EVER BECERRA REALIZAR EL CARGUE DE LA CONFIGURACIÓN. SE CONFIRMA CARGUE Y SE SOLICITA AL USUARIO REALIZAR PRUEBAS Y SON EXITOSAS; SE GENERA ACTA DE SERVICIO Y SE ENTREGA EQUIPO OPERATIVO</v>
      </c>
      <c r="K169">
        <v>44434</v>
      </c>
      <c r="L169">
        <v>44446</v>
      </c>
      <c r="M169" t="str">
        <f>TEXT(L169,"DDDDDDD")</f>
        <v>martes</v>
      </c>
      <c r="N169" t="str">
        <v>M183 METRO SAN GIL</v>
      </c>
      <c r="O169" t="str">
        <v>SAN GIL</v>
      </c>
      <c r="P169" t="str">
        <v>ORIENTE</v>
      </c>
      <c r="Q169" t="str">
        <v>JAIRO CAÑAS ACEVEDO</v>
      </c>
      <c r="R169">
        <v>1098707802</v>
      </c>
      <c r="S169" t="str">
        <v>DIRECTO</v>
      </c>
      <c r="T169">
        <v>0.3333333333333333</v>
      </c>
      <c r="U169">
        <v>0.6041666666666666</v>
      </c>
      <c r="V169">
        <v>0.2708333333333333</v>
      </c>
      <c r="W169">
        <v>4</v>
      </c>
      <c r="X169">
        <f>NETWORKDAYS(K169,L168)</f>
        <v>2</v>
      </c>
      <c r="Y169" t="str">
        <f>IF(X169&lt;=2,"CUMPLE","NO CUMPLE")</f>
        <v>CUMPLE</v>
      </c>
    </row>
    <row r="170" xml:space="preserve">
      <c r="A170">
        <v>11876527</v>
      </c>
      <c r="B170" t="str">
        <v>REQUEST</v>
      </c>
      <c r="C170" t="str">
        <v>CERRADO</v>
      </c>
      <c r="D170" t="str">
        <v>TIENDA</v>
      </c>
      <c r="E170" t="str">
        <v>COMUNICACIONES</v>
      </c>
      <c r="F170" t="str">
        <v>TELEFONO</v>
      </c>
      <c r="G170" t="str">
        <v>CISCO</v>
      </c>
      <c r="H170" t="str" xml:space="preserve">
        <v xml:space="preserve">Datos usuario_x000d_
Nombre: Martha Lucia Gomez Castaneda_x000d_
Correo: marthalucia.gomezcastaneda@cencosud.com.co_x000d_
Usuario AD: MLGomezC_x000d_
Pais: Colombia_x000d_
Ubicacion: M074 METRO FACATATIVA_x000d_
Zona: Colombia Bogota_x000d_
Unidad de Negocio: METRO_x000d_
Servicio: null_x000d_
Telefono: 3148655991_x000d_
Anexo: 3148655991_x000d_
Descripcion: El telefono no funciona; siempre suena ocupado y cuando llaman entra la llamada a domicilios._x000d_
_x000d_
Gracias_x000d_
Modelo de Telefono: cisco_x000d_
Numero de Extension: 403</v>
      </c>
      <c r="I170" t="str" xml:space="preserve">
        <v xml:space="preserve">Datos usuario_x000d_
Nombre: Martha Lucia Gomez Castaneda_x000d_
Correo: marthalucia.gomezcastaneda@cencosud.com.co_x000d_
Usuario AD: MLGomezC_x000d_
Pais: Colombia_x000d_
Ubicacion: M074 METRO FACATATIVA_x000d_
Zona: Colombia Bogota_x000d_
Unidad de Negocio: METRO_x000d_
Servicio: null_x000d_
Telefono: 3148655991_x000d_
Anexo: 3148655991_x000d_
Descripcion: El telefono no funciona; siempre suena ocupado y cuando llaman entra la llamada a domicilios._x000d_
_x000d_
Gracias_x000d_
Modelo de Telefono: cisco_x000d_
Numero de Extension: 403</v>
      </c>
      <c r="J170" t="str">
        <v>Se verifica el teléfono ya que esta redireccionando las llamadas a domicilios; se resetea el teléfono y se configura para que entren las llamadas directamente; se deja operativo el equipo.</v>
      </c>
      <c r="K170">
        <v>44435</v>
      </c>
      <c r="L170">
        <v>44435</v>
      </c>
      <c r="M170" t="str">
        <f>TEXT(L170,"DDDDDDD")</f>
        <v>viernes</v>
      </c>
      <c r="N170" t="str">
        <v>M074 METRO FACATATIVA</v>
      </c>
      <c r="O170" t="str">
        <v>FACATATIVA</v>
      </c>
      <c r="P170" t="str">
        <v>BOGOTA</v>
      </c>
      <c r="Q170" t="str">
        <v>ALEXANDER CASTILLO SOTELO</v>
      </c>
      <c r="R170">
        <v>80216449</v>
      </c>
      <c r="S170" t="str">
        <v>ALIADO</v>
      </c>
      <c r="T170">
        <v>0.6666666666666666</v>
      </c>
      <c r="U170">
        <v>0.7083333333333334</v>
      </c>
      <c r="V170">
        <v>0.041666666666666664</v>
      </c>
      <c r="W170">
        <v>1</v>
      </c>
      <c r="X170">
        <f>NETWORKDAYS(K170,L169)</f>
        <v>8</v>
      </c>
      <c r="Y170" t="str">
        <f>IF(X170&lt;=2,"CUMPLE","NO CUMPLE")</f>
        <v>NO CUMPLE</v>
      </c>
    </row>
    <row r="171" xml:space="preserve">
      <c r="A171">
        <v>11862456</v>
      </c>
      <c r="B171" t="str">
        <v>REQUEST</v>
      </c>
      <c r="C171" t="str">
        <v>CERRADO</v>
      </c>
      <c r="D171" t="str">
        <v>TIENDA</v>
      </c>
      <c r="E171" t="str">
        <v>BALANZA</v>
      </c>
      <c r="F171">
        <v>8442</v>
      </c>
      <c r="G171" t="str">
        <v>METTLER TOLEDO</v>
      </c>
      <c r="H171" t="str" xml:space="preserve">
        <v xml:space="preserve">Buen dia._x000d_
punto de red del area de panaderia donde se ubica balanza; presenta falla de red; se solicita realizar diagnostico en sitio._x000d_
Se informa a Regional y autoriza atención._x000d_
BALANZA|MESA METTLER TOLEDO 8442 PLUS |_x000d_
Nº SERIE: B346977904_x000d_
Cordialmente;_x000d_
Ever Becerra</v>
      </c>
      <c r="I171" t="str" xml:space="preserve">
        <v xml:space="preserve">Buen dia._x000d_
punto de red del area de panaderia donde se ubica balanza; presenta falla de red; se solicita realizar diagnostico en sitio._x000d_
Se informa a Regional y autoriza atención._x000d_
BALANZA|MESA METTLER TOLEDO 8442 PLUS |_x000d_
Nº SERIE: B346977904_x000d_
Cordialmente;_x000d_
Ever Becerra</v>
      </c>
      <c r="J171" t="str" xml:space="preserve">
        <v xml:space="preserve">11862456 -CAU: se solicita la revision de la bascula de panaderia el puerto de red se encuentra dañado; se procede a revisar punto de red y se_x000d_
</v>
      </c>
      <c r="K171">
        <v>44435</v>
      </c>
      <c r="L171">
        <v>44435</v>
      </c>
      <c r="M171" t="str">
        <f>TEXT(L171,"DDDDDDD")</f>
        <v>viernes</v>
      </c>
      <c r="N171" t="str">
        <v>J126 JUMBO SAN SILVESTRE</v>
      </c>
      <c r="O171" t="str">
        <v>BARRANCABERMEJA</v>
      </c>
      <c r="P171" t="str">
        <v>ORIENTE</v>
      </c>
      <c r="Q171" t="str">
        <v>HERMES MARTIN PEINADO</v>
      </c>
      <c r="R171" t="e">
        <v>#N/A</v>
      </c>
      <c r="S171" t="str">
        <v>DIRECTO</v>
      </c>
      <c r="T171">
        <v>0.5833333333333334</v>
      </c>
      <c r="U171">
        <v>0.6458333333333334</v>
      </c>
      <c r="V171">
        <v>0.0625</v>
      </c>
      <c r="W171">
        <v>2</v>
      </c>
      <c r="X171">
        <f>NETWORKDAYS(K171,L170)</f>
        <v>1</v>
      </c>
      <c r="Y171" t="str">
        <f>IF(X171&lt;=2,"CUMPLE","NO CUMPLE")</f>
        <v>CUMPLE</v>
      </c>
    </row>
    <row r="172" xml:space="preserve">
      <c r="A172">
        <v>11862461</v>
      </c>
      <c r="B172" t="str">
        <v>REQUEST</v>
      </c>
      <c r="C172" t="str">
        <v>CERRADO</v>
      </c>
      <c r="D172" t="str">
        <v>TIENDA</v>
      </c>
      <c r="E172" t="str">
        <v>BALANZA</v>
      </c>
      <c r="F172">
        <v>8442</v>
      </c>
      <c r="G172" t="str">
        <v>METTLER TOLEDO</v>
      </c>
      <c r="H172"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le partio un palanco y todo el cabezal se encuentra suelto_x000d_
Area en donde se encuentra la Balanza: PANADERIA</v>
      </c>
      <c r="I172"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le partio un palanco y todo el cabezal se encuentra suelto_x000d_
Area en donde se encuentra la Balanza: PANADERIA</v>
      </c>
      <c r="J172" t="str" xml:space="preserve">
        <v xml:space="preserve">11862461 -CAU: se solicita revision de la bascula de panaderia se le partio un palanco y todo el cabezal se encuentra suelto; se procede a revisar y se_x000d_
encuentra que el riel del carro del motor de la balanza se encuentra partido; se solicita cambio de parte.</v>
      </c>
      <c r="K172">
        <v>44435</v>
      </c>
      <c r="L172">
        <v>44435</v>
      </c>
      <c r="M172" t="str">
        <f>TEXT(L172,"DDDDDDD")</f>
        <v>viernes</v>
      </c>
      <c r="N172" t="str">
        <v>J126 JUMBO SAN SILVESTRE</v>
      </c>
      <c r="O172" t="str">
        <v>BARRANCABERMEJA</v>
      </c>
      <c r="P172" t="str">
        <v>ORIENTE</v>
      </c>
      <c r="Q172" t="str">
        <v>HERMES MARTIN PEINADO</v>
      </c>
      <c r="R172" t="e">
        <v>#N/A</v>
      </c>
      <c r="S172" t="str">
        <v>DIRECTO</v>
      </c>
      <c r="T172">
        <v>0.6458333333333334</v>
      </c>
      <c r="U172">
        <v>0.7291666666666666</v>
      </c>
      <c r="V172">
        <v>0.08333333333333333</v>
      </c>
      <c r="W172">
        <v>1</v>
      </c>
      <c r="X172">
        <f>NETWORKDAYS(K172,L171)</f>
        <v>1</v>
      </c>
      <c r="Y172" t="str">
        <f>IF(X172&lt;=2,"CUMPLE","NO CUMPLE")</f>
        <v>CUMPLE</v>
      </c>
    </row>
    <row r="173" xml:space="preserve">
      <c r="A173">
        <v>11876279</v>
      </c>
      <c r="B173" t="str">
        <v>REQUEST</v>
      </c>
      <c r="C173" t="str">
        <v>CERRADO</v>
      </c>
      <c r="D173" t="str">
        <v>TIENDA</v>
      </c>
      <c r="E173" t="str">
        <v>SCANNER</v>
      </c>
      <c r="F173" t="str">
        <v>SCANNER</v>
      </c>
      <c r="G173" t="str">
        <v>SCANNER</v>
      </c>
      <c r="H173" t="str" xml:space="preserve">
        <v xml:space="preserve">Buenas tardes; solicito de su colaboración para verificación de estado y ubicación de los scanner de mano en tienda para confirmar si está instalado en DESKTOP|PC o POS_x000d_
_x000d_
SCANNER POS|MANO M073 MOSQUERA HONEYWELL 1450G 16155B0BBC Asignado / ativo SIN NOVEDAD DI-019603_x000d_
SCANNER POS|MANO M073 MOSQUERA METROLOGIC MS 9520 860753599 Asignado / ativo SIN NOVEDAD DI-015020_x000d_
SCANNER POS|MANO M073 MOSQUERA ZEBRA ds2208 S19337010550507 Asignado / ativo SIN NOVEDAD DI-029886_x000d_
SCANNER POS|MANO M073 MOSQUERA ZEBRA ds2208 S19336010563572 Asignado / ativo SIN NOVEDAD DI-029884</v>
      </c>
      <c r="I173" t="str" xml:space="preserve">
        <v xml:space="preserve">Buenas tardes; solicito de su colaboración para verificación de estado y ubicación de los scanner de mano en tienda para confirmar si está instalado en DESKTOP|PC o POS_x000d_
_x000d_
SCANNER POS|MANO M073 MOSQUERA HONEYWELL 1450G 16155B0BBC Asignado / ativo SIN NOVEDAD DI-019603_x000d_
SCANNER POS|MANO M073 MOSQUERA METROLOGIC MS 9520 860753599 Asignado / ativo SIN NOVEDAD DI-015020_x000d_
SCANNER POS|MANO M073 MOSQUERA ZEBRA ds2208 S19337010550507 Asignado / ativo SIN NOVEDAD DI-029886_x000d_
SCANNER POS|MANO M073 MOSQUERA ZEBRA ds2208 S19336010563572 Asignado / ativo SIN NOVEDAD DI-029884</v>
      </c>
      <c r="J173" t="str">
        <v>Se realizo la busqueda de cada uno de los escaner y se reviso serial; estado y ubicación. Se diligencia el formato y se envia a Diego Cortes.</v>
      </c>
      <c r="K173">
        <v>44435</v>
      </c>
      <c r="L173">
        <v>44438</v>
      </c>
      <c r="M173" t="str">
        <f>TEXT(L173,"DDDDDDD")</f>
        <v>lunes</v>
      </c>
      <c r="N173" t="str">
        <v>M073 METRO MOSQUERA</v>
      </c>
      <c r="O173" t="str">
        <v>MOSQUERA</v>
      </c>
      <c r="P173" t="str">
        <v>BOGOTA</v>
      </c>
      <c r="Q173" t="str">
        <v>ALEXANDER CASTILLO SOTELO</v>
      </c>
      <c r="R173">
        <v>80216449</v>
      </c>
      <c r="S173" t="str">
        <v>ALIADO</v>
      </c>
      <c r="T173">
        <v>0.25</v>
      </c>
      <c r="U173">
        <v>0.2916666666666667</v>
      </c>
      <c r="V173">
        <v>0.041666666666666664</v>
      </c>
      <c r="W173">
        <v>1</v>
      </c>
      <c r="X173">
        <f>NETWORKDAYS(K173,L172)</f>
        <v>1</v>
      </c>
      <c r="Y173" t="str">
        <f>IF(X173&lt;=2,"CUMPLE","NO CUMPLE")</f>
        <v>CUMPLE</v>
      </c>
    </row>
    <row r="174" xml:space="preserve">
      <c r="A174">
        <v>11879351</v>
      </c>
      <c r="B174" t="str">
        <v>REQUEST</v>
      </c>
      <c r="C174" t="str">
        <v>CERRADO</v>
      </c>
      <c r="D174" t="str">
        <v>TIENDA</v>
      </c>
      <c r="E174" t="str">
        <v>DESKTOP</v>
      </c>
      <c r="F174" t="str">
        <v>CPU</v>
      </c>
      <c r="G174" t="str">
        <v>LENOVO</v>
      </c>
      <c r="H174" t="str" xml:space="preserve">
        <v xml:space="preserve">Datos usuario_x000d_
Nombre: Astrith Garcia Altamiranda_x000d_
Correo: Astrith.Garcia@cencosud.com.co_x000d_
Usuario AD: AGAltami_x000d_
Pais: Colombia_x000d_
Ubicacion: M073 METRO MOSQUERA_x000d_
Zona: Colombia Bogota_x000d_
Unidad de Negocio: Supermercados_x000d_
Servicio: Tiendas &amp; Centros de Distribucion_x000d_
Telefono: 3043926641_x000d_
Anexo: null_x000d_
Descripcion: Buenas tardes por favor me colaboran con el equipo IP:10.132.62.28 desde hace dos dias estan todas las tareas del sistema operativo muy lentas._x000d_
Indicar ubicacion del Equipo en tienda o oficinas: Administrativa</v>
      </c>
      <c r="I174" t="str" xml:space="preserve">
        <v xml:space="preserve">Datos usuario_x000d_
Nombre: Astrith Garcia Altamiranda_x000d_
Correo: Astrith.Garcia@cencosud.com.co_x000d_
Usuario AD: AGAltami_x000d_
Pais: Colombia_x000d_
Ubicacion: M073 METRO MOSQUERA_x000d_
Zona: Colombia Bogota_x000d_
Unidad de Negocio: Supermercados_x000d_
Servicio: Tiendas &amp; Centros de Distribucion_x000d_
Telefono: 3043926641_x000d_
Anexo: null_x000d_
Descripcion: Buenas tardes por favor me colaboran con el equipo IP:10.132.62.28 desde hace dos dias estan todas las tareas del sistema operativo muy lentas._x000d_
Indicar ubicacion del Equipo en tienda o oficinas: Administrativa</v>
      </c>
      <c r="J174" t="str">
        <v>Se realizo la verificación del equipo; se observa que el disco duro se encuentra en buen estado y que tiene 4 Gb de memoria RAM. Se hace mantenimiento general del equipo; se eliminan temporales y se desfracmenta el DD. Se deja operativo el equipo.</v>
      </c>
      <c r="K174">
        <v>44435</v>
      </c>
      <c r="L174">
        <v>44438</v>
      </c>
      <c r="M174" t="str">
        <f>TEXT(L174,"DDDDDDD")</f>
        <v>lunes</v>
      </c>
      <c r="N174" t="str">
        <v>M073 METRO MOSQUERA</v>
      </c>
      <c r="O174" t="str">
        <v>MOSQUERA</v>
      </c>
      <c r="P174" t="str">
        <v>BOGOTA</v>
      </c>
      <c r="Q174" t="str">
        <v>ALEXANDER CASTILLO SOTELO</v>
      </c>
      <c r="R174">
        <v>80216449</v>
      </c>
      <c r="S174" t="str">
        <v>ALIADO</v>
      </c>
      <c r="T174">
        <v>0.2916666666666667</v>
      </c>
      <c r="U174">
        <v>0.3333333333333333</v>
      </c>
      <c r="V174">
        <v>0.041666666666666664</v>
      </c>
      <c r="W174">
        <v>1</v>
      </c>
      <c r="X174">
        <f>NETWORKDAYS(K174,L173)</f>
        <v>2</v>
      </c>
      <c r="Y174" t="str">
        <f>IF(X174&lt;=2,"CUMPLE","NO CUMPLE")</f>
        <v>CUMPLE</v>
      </c>
    </row>
    <row r="175" xml:space="preserve">
      <c r="A175">
        <v>11876175</v>
      </c>
      <c r="B175" t="str">
        <v>REQUEST</v>
      </c>
      <c r="C175" t="str">
        <v>CERRADO</v>
      </c>
      <c r="D175" t="str">
        <v>TIENDA</v>
      </c>
      <c r="E175" t="str">
        <v>PDT</v>
      </c>
      <c r="F175" t="str">
        <v>MC 3190</v>
      </c>
      <c r="G175" t="str">
        <v>MOTOROLA</v>
      </c>
      <c r="H175" t="str" xml:space="preserve">
        <v xml:space="preserve">Buenas tardes; solicito de su colaboración para trasladar la pdt adjunta para la tienda de somagoso_x000d_
_x000d_
MOTOROLA MC 3190 S10205521102127 DI-005103_x000d_
MOTOROLA MC 3190 S10100521101154 DI-003918_x000d_
_x000d_
_x000d_
Gracias.</v>
      </c>
      <c r="I175" t="str" xml:space="preserve">
        <v xml:space="preserve">Buenas tardes; solicito de su colaboración para trasladar la pdt adjunta para la tienda de somagoso_x000d_
_x000d_
MOTOROLA MC 3190 S10205521102127 DI-005103_x000d_
MOTOROLA MC 3190 S10100521101154 DI-003918_x000d_
_x000d_
_x000d_
Gracias.</v>
      </c>
      <c r="J175" t="str">
        <v>Se realiza la busqueda de los equipos y se valida con el area de seguridad para que permitan el alistamiento. Se hace el empaque y se dejan listas para realizar el envío. Se imprimen las actas de retiro y se hacen firmar del area de seguriad y el director de la tienda. S/N: S10205521102127 DI-005103 Y S/N: S10100521101154 DI-003918.</v>
      </c>
      <c r="K175">
        <v>44435</v>
      </c>
      <c r="L175">
        <v>44438</v>
      </c>
      <c r="M175" t="str">
        <f>TEXT(L175,"DDDDDDD")</f>
        <v>lunes</v>
      </c>
      <c r="N175" t="str">
        <v>M074 METRO FACATATIVA</v>
      </c>
      <c r="O175" t="str">
        <v>FACATATIVA</v>
      </c>
      <c r="P175" t="str">
        <v>BOGOTA</v>
      </c>
      <c r="Q175" t="str">
        <v>ALEXANDER CASTILLO SOTELO</v>
      </c>
      <c r="R175">
        <v>80216449</v>
      </c>
      <c r="S175" t="str">
        <v>ALIADO</v>
      </c>
      <c r="T175">
        <v>0.4166666666666667</v>
      </c>
      <c r="U175">
        <v>0.4583333333333333</v>
      </c>
      <c r="V175">
        <v>0.041666666666666664</v>
      </c>
      <c r="W175">
        <v>1</v>
      </c>
      <c r="X175">
        <f>NETWORKDAYS(K175,L174)</f>
        <v>2</v>
      </c>
      <c r="Y175" t="str">
        <f>IF(X175&lt;=2,"CUMPLE","NO CUMPLE")</f>
        <v>CUMPLE</v>
      </c>
    </row>
    <row r="176" xml:space="preserve">
      <c r="A176">
        <v>11876287</v>
      </c>
      <c r="B176" t="str">
        <v>REQUEST</v>
      </c>
      <c r="C176" t="str">
        <v>CERRADO</v>
      </c>
      <c r="D176" t="str">
        <v>TIENDA</v>
      </c>
      <c r="E176" t="str">
        <v>SCANNER</v>
      </c>
      <c r="F176" t="str">
        <v>SCANNER</v>
      </c>
      <c r="G176" t="str">
        <v>SCANNER</v>
      </c>
      <c r="H176" t="str" xml:space="preserve">
        <v xml:space="preserve">Buenas tardes; solicito de su colaboración para verificación de estado y ubicación de los scanner de mano en tienda para confirmar si está instalado en DESKTOP|PC o POS_x000d_
_x000d_
SCANNER POS|MANO M074 FACATATIVA METROLOGIC MS 9520 3505370999 Asignado / ativo SIN NOVEDAD DI-022054_x000d_
SCANNER POS|MANO M074 FACATATIVA METROLOGIC MS 9520 8607531718 Asignado / ativo SIN NOVEDAD DI-022106_x000d_
SCANNER POS|MANO M074 FACATATIVA METROLOGIC MS 9520 8605516793 Asignado / ativo SIN NOVEDAD DI-005222_x000d_
SCANNER POS|MANO M074 FACATATIVA HONEYWELL 1470 19243N028E En existencia en almacen / Em existencia no stock SIN NOVEDAD DI-031299</v>
      </c>
      <c r="I176" t="str" xml:space="preserve">
        <v xml:space="preserve">Buenas tardes; solicito de su colaboración para verificación de estado y ubicación de los scanner de mano en tienda para confirmar si está instalado en DESKTOP|PC o POS_x000d_
_x000d_
SCANNER POS|MANO M074 FACATATIVA METROLOGIC MS 9520 3505370999 Asignado / ativo SIN NOVEDAD DI-022054_x000d_
SCANNER POS|MANO M074 FACATATIVA METROLOGIC MS 9520 8607531718 Asignado / ativo SIN NOVEDAD DI-022106_x000d_
SCANNER POS|MANO M074 FACATATIVA METROLOGIC MS 9520 8605516793 Asignado / ativo SIN NOVEDAD DI-005222_x000d_
SCANNER POS|MANO M074 FACATATIVA HONEYWELL 1470 19243N028E En existencia en almacen / Em existencia no stock SIN NOVEDAD DI-031299</v>
      </c>
      <c r="J176" t="str">
        <v>Se realizo la búsqueda de cada uno de los escáner y se reviso serial; estado y ubicación. Se diligencia el formato y se envía a Diego Cortes.</v>
      </c>
      <c r="K176">
        <v>44435</v>
      </c>
      <c r="L176">
        <v>44438</v>
      </c>
      <c r="M176" t="str">
        <f>TEXT(L176,"DDDDDDD")</f>
        <v>lunes</v>
      </c>
      <c r="N176" t="str">
        <v>M074 METRO FACATATIVA</v>
      </c>
      <c r="O176" t="str">
        <v>FACATATIVA</v>
      </c>
      <c r="P176" t="str">
        <v>BOGOTA</v>
      </c>
      <c r="Q176" t="str">
        <v>ALEXANDER CASTILLO SOTELO</v>
      </c>
      <c r="R176">
        <v>80216449</v>
      </c>
      <c r="S176" t="str">
        <v>ALIADO</v>
      </c>
      <c r="T176">
        <v>0.5416666666666666</v>
      </c>
      <c r="U176">
        <v>0.5833333333333334</v>
      </c>
      <c r="V176">
        <v>0.041666666666666664</v>
      </c>
      <c r="W176">
        <v>1</v>
      </c>
      <c r="X176">
        <f>NETWORKDAYS(K176,L175)</f>
        <v>2</v>
      </c>
      <c r="Y176" t="str">
        <f>IF(X176&lt;=2,"CUMPLE","NO CUMPLE")</f>
        <v>CUMPLE</v>
      </c>
    </row>
    <row r="177" xml:space="preserve">
      <c r="A177">
        <v>11879040</v>
      </c>
      <c r="B177" t="str">
        <v>REQUEST</v>
      </c>
      <c r="C177" t="str">
        <v>CERRADO</v>
      </c>
      <c r="D177" t="str">
        <v>TIENDA</v>
      </c>
      <c r="E177" t="str">
        <v>BALANZA</v>
      </c>
      <c r="F177" t="str">
        <v>COLGANTE</v>
      </c>
      <c r="G177" t="str">
        <v>METTLER TOLEDO</v>
      </c>
      <c r="H177" t="str" xml:space="preserve">
        <v xml:space="preserve">Datos usuario_x000d_
Nombre: Jaider Libardo Medina Hernandez_x000d_
Correo: JaiderLibardo.Medina@cencosud.com.co_x000d_
Usuario AD: JMedinaH_x000d_
Pais: Colombia_x000d_
Ubicacion: M074 METRO FACATATIVA_x000d_
Zona: Colombia Bogota_x000d_
Unidad de Negocio: METRO_x000d_
Servicio: null_x000d_
Telefono: 3204707369_x000d_
Anexo: null_x000d_
Descripcion: actualizacion de bascula y revision ya que al imprimir la etiqueta sale doble vez._x000d_
Area donde su ubica la balanza: pescaderia</v>
      </c>
      <c r="I177" t="str" xml:space="preserve">
        <v xml:space="preserve">Datos usuario_x000d_
Nombre: Jaider Libardo Medina Hernandez_x000d_
Correo: JaiderLibardo.Medina@cencosud.com.co_x000d_
Usuario AD: JMedinaH_x000d_
Pais: Colombia_x000d_
Ubicacion: M074 METRO FACATATIVA_x000d_
Zona: Colombia Bogota_x000d_
Unidad de Negocio: METRO_x000d_
Servicio: null_x000d_
Telefono: 3204707369_x000d_
Anexo: null_x000d_
Descripcion: actualizacion de bascula y revision ya que al imprimir la etiqueta sale doble vez._x000d_
Area donde su ubica la balanza: pescaderia</v>
      </c>
      <c r="J177" t="str">
        <v>Se realizó la revisión de la balanza; se hizo limpieza de los sensores y se hizo la calibración del papel; pero la falla persiste; imprime 2 etiquetas. Se solicita el envió de los sensores y motores para realizar el cambio de las partes. No se deja operativa la balanza. Serial: B507614364</v>
      </c>
      <c r="K177">
        <v>44435</v>
      </c>
      <c r="L177">
        <v>44438</v>
      </c>
      <c r="M177" t="str">
        <f>TEXT(L177,"DDDDDDD")</f>
        <v>lunes</v>
      </c>
      <c r="N177" t="str">
        <v>M074 METRO FACATATIVA</v>
      </c>
      <c r="O177" t="str">
        <v>FACATATIVA</v>
      </c>
      <c r="P177" t="str">
        <v>BOGOTA</v>
      </c>
      <c r="Q177" t="str">
        <v>ALEXANDER CASTILLO SOTELO</v>
      </c>
      <c r="R177">
        <v>80216449</v>
      </c>
      <c r="S177" t="str">
        <v>ALIADO</v>
      </c>
      <c r="T177">
        <v>0.4583333333333333</v>
      </c>
      <c r="U177">
        <v>0.5</v>
      </c>
      <c r="V177">
        <v>0.041666666666666664</v>
      </c>
      <c r="W177">
        <v>1</v>
      </c>
      <c r="X177">
        <f>NETWORKDAYS(K177,L176)</f>
        <v>2</v>
      </c>
      <c r="Y177" t="str">
        <f>IF(X177&lt;=2,"CUMPLE","NO CUMPLE")</f>
        <v>CUMPLE</v>
      </c>
    </row>
    <row r="178" xml:space="preserve">
      <c r="A178">
        <v>11875970</v>
      </c>
      <c r="B178" t="str">
        <v>REQUEST</v>
      </c>
      <c r="C178" t="str">
        <v>CERRADO</v>
      </c>
      <c r="D178" t="str">
        <v>TIENDA</v>
      </c>
      <c r="E178" t="str">
        <v>PDT</v>
      </c>
      <c r="F178" t="str">
        <v>MC 3190</v>
      </c>
      <c r="G178" t="str">
        <v>MOTOROLA</v>
      </c>
      <c r="H178" t="str" xml:space="preserve">
        <v xml:space="preserve">Buenas tardes; solicito de su colaboración para dar de bajas a las pdt adjuntas ya que se retiraran de servicio a petición de Andrés sopo; si las pdt no se encuentran en físico por favor montar el respectivo denuncio y darle el stock y prebaja en itam; trasladar el cua a Guillermo gil para solicitar el acta de baja y culminar la labor._x000d_
_x000d_
MOTOROLA MC 3190 S11237521120501 Asignado / ativo SIN NOVEDAD DI-015028_x000d_
_x000d_
Gracias._x000d_
</v>
      </c>
      <c r="I178" t="str" xml:space="preserve">
        <v xml:space="preserve">Buenas tardes; solicito de su colaboración para dar de bajas a las pdt adjuntas ya que se retiraran de servicio a petición de Andrés sopo; si las pdt no se encuentran en físico por favor montar el respectivo denuncio y darle el stock y prebaja en itam; trasladar el cua a Guillermo gil para solicitar el acta de baja y culminar la labor._x000d_
_x000d_
MOTOROLA MC 3190 S11237521120501 Asignado / ativo SIN NOVEDAD DI-015028_x000d_
_x000d_
Gracias._x000d_
</v>
      </c>
      <c r="J178" t="str">
        <v>Se ubico la PDT en la tienda y se diligencio el formato para darle de baja y hacer la destrucción del equipo; Se hacen firmar las actas al area de seguridad y al director de la tienda; se entrega al aresa de seguridad; para que realicen la destrucción. Se le envia el formato a Diego Cortes.</v>
      </c>
      <c r="K178">
        <v>44435</v>
      </c>
      <c r="L178">
        <v>44439</v>
      </c>
      <c r="M178" t="str">
        <f>TEXT(L178,"DDDDDDD")</f>
        <v>martes</v>
      </c>
      <c r="N178" t="str">
        <v>M077 METRO ZIPAQUIRA</v>
      </c>
      <c r="O178" t="str">
        <v>ZIPAQUIRA</v>
      </c>
      <c r="P178" t="str">
        <v>BOGOTA</v>
      </c>
      <c r="Q178" t="str">
        <v>ALEXANDER CASTILLO SOTELO</v>
      </c>
      <c r="R178">
        <v>80216449</v>
      </c>
      <c r="S178" t="str">
        <v>ALIADO</v>
      </c>
      <c r="T178">
        <v>0.4583333333333333</v>
      </c>
      <c r="U178">
        <v>0.5</v>
      </c>
      <c r="V178">
        <v>0.041666666666666664</v>
      </c>
      <c r="W178">
        <v>1</v>
      </c>
      <c r="X178">
        <f>NETWORKDAYS(K178,L177)</f>
        <v>2</v>
      </c>
      <c r="Y178" t="str">
        <f>IF(X178&lt;=2,"CUMPLE","NO CUMPLE")</f>
        <v>CUMPLE</v>
      </c>
    </row>
    <row r="179" xml:space="preserve">
      <c r="A179">
        <v>11876295</v>
      </c>
      <c r="B179" t="str">
        <v>REQUEST</v>
      </c>
      <c r="C179" t="str">
        <v>CERRADO</v>
      </c>
      <c r="D179" t="str">
        <v>TIENDA</v>
      </c>
      <c r="E179" t="str">
        <v>SCANNER</v>
      </c>
      <c r="F179" t="str">
        <v>SCANNER</v>
      </c>
      <c r="G179" t="str">
        <v>SCANNER</v>
      </c>
      <c r="H179" t="str" xml:space="preserve">
        <v xml:space="preserve">Buenas tardes; solicito de su colaboración para verificación de estado y ubicación de los scanner de mano en tienda para confirmar si está instalado en DESKTOP|PC o POS_x000d_
_x000d_
SCANNER POS|MANO M077 ZIPAQUIRA METROLOGIC MS 9520 8607531688 Asignado / ativo SIN NOVEDAD DI-015025_x000d_
SCANNER POS|MANO M077 ZIPAQUIRA HONEYWELL MS 9590 0M14290023 Asignado / ativo SIN NOVEDAD DI-015031</v>
      </c>
      <c r="I179" t="str" xml:space="preserve">
        <v xml:space="preserve">Buenas tardes; solicito de su colaboración para verificación de estado y ubicación de los scanner de mano en tienda para confirmar si está instalado en DESKTOP|PC o POS_x000d_
_x000d_
SCANNER POS|MANO M077 ZIPAQUIRA METROLOGIC MS 9520 8607531688 Asignado / ativo SIN NOVEDAD DI-015025_x000d_
SCANNER POS|MANO M077 ZIPAQUIRA HONEYWELL MS 9590 0M14290023 Asignado / ativo SIN NOVEDAD DI-015031</v>
      </c>
      <c r="J179" t="str">
        <v>Se realizó el recorrido en toda la tienda para buscar los escaner; se levanta la información y se le envia el informe a Diego Cortes.</v>
      </c>
      <c r="K179">
        <v>44435</v>
      </c>
      <c r="L179">
        <v>44439</v>
      </c>
      <c r="M179" t="str">
        <f>TEXT(L179,"DDDDDDD")</f>
        <v>martes</v>
      </c>
      <c r="N179" t="str">
        <v>M077 METRO ZIPAQUIRA</v>
      </c>
      <c r="O179" t="str">
        <v>ZIPAQUIRA</v>
      </c>
      <c r="P179" t="str">
        <v>BOGOTA</v>
      </c>
      <c r="Q179" t="str">
        <v>ALEXANDER CASTILLO SOTELO</v>
      </c>
      <c r="R179">
        <v>80216449</v>
      </c>
      <c r="S179" t="str">
        <v>ALIADO</v>
      </c>
      <c r="T179">
        <v>0.375</v>
      </c>
      <c r="U179">
        <v>0.4166666666666667</v>
      </c>
      <c r="V179">
        <v>0.041666666666666664</v>
      </c>
      <c r="W179">
        <v>1</v>
      </c>
      <c r="X179">
        <f>NETWORKDAYS(K179,L178)</f>
        <v>3</v>
      </c>
      <c r="Y179" t="str">
        <f>IF(X179&lt;=2,"CUMPLE","NO CUMPLE")</f>
        <v>NO CUMPLE</v>
      </c>
    </row>
    <row r="180" xml:space="preserve">
      <c r="A180">
        <v>11876164</v>
      </c>
      <c r="B180" t="str">
        <v>REQUEST</v>
      </c>
      <c r="C180" t="str">
        <v>CERRADO</v>
      </c>
      <c r="D180" t="str">
        <v>TIENDA</v>
      </c>
      <c r="E180" t="str">
        <v>PDT</v>
      </c>
      <c r="F180" t="str">
        <v>SKORPIO X3</v>
      </c>
      <c r="G180" t="str">
        <v xml:space="preserve">DATALOGIC </v>
      </c>
      <c r="H180" t="str" xml:space="preserve">
        <v xml:space="preserve">Buenas tardes; solicito de su colaboración para trasladar la pdt adjunta para la M073 mosquera_x000d_
_x000d_
DATALOGIC SKORPIO X3 G14F81741 DI-015022</v>
      </c>
      <c r="I180" t="str" xml:space="preserve">
        <v xml:space="preserve">Buenas tardes; solicito de su colaboración para trasladar la pdt adjunta para la M073 mosquera_x000d_
_x000d_
DATALOGIC SKORPIO X3 G14F81741 DI-015022</v>
      </c>
      <c r="J180" t="str">
        <v>Se realizo la busqueda y alistamiento deL equipo; se imprimieron las actas y se hicieron firmar del area de seguridad y direccion de la Tienda. Se deja empacada y lista para el envío hacia la tienda de Mosquera. Pendiente la Gía de la transportadora. DI-015022</v>
      </c>
      <c r="K180">
        <v>44435</v>
      </c>
      <c r="L180">
        <v>44439</v>
      </c>
      <c r="M180" t="str">
        <f>TEXT(L180,"DDDDDDD")</f>
        <v>martes</v>
      </c>
      <c r="N180" t="str">
        <v>M077 METRO ZIPAQUIRA</v>
      </c>
      <c r="O180" t="str">
        <v>ZIPAQUIRA</v>
      </c>
      <c r="P180" t="str">
        <v>BOGOTA</v>
      </c>
      <c r="Q180" t="str">
        <v>ALEXANDER CASTILLO SOTELO</v>
      </c>
      <c r="R180">
        <v>80216449</v>
      </c>
      <c r="S180" t="str">
        <v>ALIADO</v>
      </c>
      <c r="T180">
        <v>0.2916666666666667</v>
      </c>
      <c r="U180">
        <v>0.375</v>
      </c>
      <c r="V180">
        <v>0.08333333333333333</v>
      </c>
      <c r="W180">
        <v>1</v>
      </c>
      <c r="X180">
        <f>NETWORKDAYS(K180,L179)</f>
        <v>3</v>
      </c>
      <c r="Y180" t="str">
        <f>IF(X180&lt;=2,"CUMPLE","NO CUMPLE")</f>
        <v>NO CUMPLE</v>
      </c>
    </row>
    <row r="181" xml:space="preserve">
      <c r="A181">
        <v>11879072</v>
      </c>
      <c r="B181" t="str">
        <v>REQUEST</v>
      </c>
      <c r="C181" t="str">
        <v>CERRADO</v>
      </c>
      <c r="D181" t="str">
        <v>TIENDA</v>
      </c>
      <c r="E181" t="str">
        <v>COMUNICACIONES</v>
      </c>
      <c r="F181" t="str">
        <v>PUNTO DE RED</v>
      </c>
      <c r="G181" t="str">
        <v>NO APLICA</v>
      </c>
      <c r="H181"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I181" t="str" xml:space="preserve">
        <v xml:space="preserve">Datos usuario_x000d_
Nombre: Yenny Jasbleidy Pichina Serrato_x000d_
Correo: Yenny.Pichina@cencosud.com.co_x000d_
Usuario AD: YJPichin_x000d_
Pais: Colombia_x000d_
Ubicacion: M038 METRO NEIVA CENTRO DE CONVENCIONES_x000d_
Zona: Colombia Occidente_x000d_
Unidad de Negocio: Supermercados_x000d_
Servicio: Tiendas &amp; Centros de Distribucion_x000d_
Telefono: 3213283118_x000d_
Anexo: null_x000d_
Descripcion: El punto de red al que va conectada la impresora no esta funcionando._x000d_
Area Afectada: Oficinas administrativas_x000d_
Dispositivo Afectado: Impresora Lexmark IP 10.132.22.39</v>
      </c>
      <c r="J181" t="str">
        <v>se procede a revisar impresora lexmark la cual presenta falla de red; primeramente se revisa el estado de ip y red en la.impresora y la conexión al servidor de impresion; la cual estan funcionando; se recisa que en el switch esta bloqueado el puerto por lo cual se cambia de puerto y se envia a habilitar; pero persiste la falla; se revisa los jacks de punto de red estan en buen estado funcionales; se configura la impresora con la ip pero no toma red; se hace prueba de conexion con un telefono para evidenciar que si esta llegamdo red y descartar falla de red; se evidencia que si toma la.ip el telefono y funciona; se determina fallo de tarjeta de red de la impresora; con Soporte lexmark con el cual validamos los errores. Soporte lexmark se enviaron datos de maquina para el proceso de cambio de tarjeta de red de la impresora</v>
      </c>
      <c r="K181">
        <v>44438</v>
      </c>
      <c r="L181">
        <v>44438</v>
      </c>
      <c r="M181" t="str">
        <f>TEXT(L181,"DDDDDDD")</f>
        <v>lunes</v>
      </c>
      <c r="N181" t="str">
        <v>M038 METRO NEIVA CENTRO DE CONVENCIONES</v>
      </c>
      <c r="O181" t="str">
        <v>NEIVA</v>
      </c>
      <c r="P181" t="str">
        <v>OCCIDENTE</v>
      </c>
      <c r="Q181" t="str">
        <v>JOHN ALEJANDRO LOZADA BABATIVA</v>
      </c>
      <c r="R181">
        <v>1075313382</v>
      </c>
      <c r="S181" t="str">
        <v>DIRECTO</v>
      </c>
      <c r="T181">
        <v>0.3333333333333333</v>
      </c>
      <c r="U181">
        <v>0.625</v>
      </c>
      <c r="V181">
        <v>0.2916666666666667</v>
      </c>
      <c r="W181">
        <v>5</v>
      </c>
      <c r="X181">
        <f>NETWORKDAYS(K181,L180)</f>
        <v>2</v>
      </c>
      <c r="Y181" t="str">
        <f>IF(X181&lt;=2,"CUMPLE","NO CUMPLE")</f>
        <v>CUMPLE</v>
      </c>
    </row>
    <row r="182" xml:space="preserve">
      <c r="A182">
        <v>11875407</v>
      </c>
      <c r="B182" t="str">
        <v>REQUEST</v>
      </c>
      <c r="C182" t="str">
        <v>CERRADO</v>
      </c>
      <c r="D182" t="str">
        <v>TIENDA</v>
      </c>
      <c r="E182" t="str">
        <v>CONTROL DE INGRESO</v>
      </c>
      <c r="F182" t="str">
        <v>LECTOR DE HUELLA</v>
      </c>
      <c r="G182" t="str">
        <v>SUPREMA</v>
      </c>
      <c r="H182"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3216748512_x000d_
Anexo: 7360401_x000d_
Descripcion: Buenos dias;_x000d_
_x000d_
Se solicita por favor la revision del reloj en fisico por el area soporte sistemas lo mas pronto posible_x000d_
_x000d_
Muchisimas gracias_x000d_
_x000d_
Gracias</v>
      </c>
      <c r="I182"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3216748512_x000d_
Anexo: 7360401_x000d_
Descripcion: Buenos dias;_x000d_
_x000d_
Se solicita por favor la revision del reloj en fisico por el area soporte sistemas lo mas pronto posible_x000d_
_x000d_
Muchisimas gracias_x000d_
_x000d_
Gracias</v>
      </c>
      <c r="J182" t="str" xml:space="preserve">
        <v xml:space="preserve">Se llega a lugar y se reporta con usurio ruby ledezma quien me indica el lugar del dispositivo procedo a realizar pruebas con el soporte de sistemas y debo_x000d_
realizar un codigo el cual la usuaria me colabora ubicando el personal que tiene la clave del dispositivo al llegar procedo a realizar pruebas en dispositivo_x000d_
mientras verifico cable de red al realizar la pruebas pasadas las pruebas con el personal de soporte me retiro del lugar notifiando que dispositivo opera con_x000d_
normalidad a la usuaria ruby ledezma</v>
      </c>
      <c r="K182">
        <v>44438</v>
      </c>
      <c r="L182">
        <v>44438</v>
      </c>
      <c r="M182" t="str">
        <f>TEXT(L182,"DDDDDDD")</f>
        <v>lunes</v>
      </c>
      <c r="N182" t="str">
        <v>J036 JUMBO POPAYAN CAMPANARIO</v>
      </c>
      <c r="O182" t="str">
        <v>POPAYAN</v>
      </c>
      <c r="P182" t="str">
        <v>OCCIDENTE</v>
      </c>
      <c r="Q182" t="str">
        <v>DIEGO FERNANDO PAREDES ARTEAGA</v>
      </c>
      <c r="R182" t="e">
        <v>#N/A</v>
      </c>
      <c r="S182" t="str">
        <v>DIRECTO</v>
      </c>
      <c r="T182">
        <v>0.4791666666666667</v>
      </c>
      <c r="U182">
        <v>0.5208333333333334</v>
      </c>
      <c r="V182">
        <v>0.041666666666666664</v>
      </c>
      <c r="W182">
        <v>1</v>
      </c>
      <c r="X182">
        <f>NETWORKDAYS(K182,L181)</f>
        <v>1</v>
      </c>
      <c r="Y182" t="str">
        <f>IF(X182&lt;=2,"CUMPLE","NO CUMPLE")</f>
        <v>CUMPLE</v>
      </c>
    </row>
    <row r="183" xml:space="preserve">
      <c r="A183">
        <v>11864352</v>
      </c>
      <c r="B183" t="str">
        <v>REQUEST</v>
      </c>
      <c r="C183" t="str">
        <v>CERRADO</v>
      </c>
      <c r="D183" t="str">
        <v>TIENDA</v>
      </c>
      <c r="E183" t="str">
        <v>IMPRESORA</v>
      </c>
      <c r="F183" t="str">
        <v>POS</v>
      </c>
      <c r="G183" t="str">
        <v>EPSON TM-H6000IV</v>
      </c>
      <c r="H18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3023071707_x000d_
Anexo: null_x000d_
Descripcion: Buenas tardes; me colaboran por favor para revisar la impresora de la pos numero 8; en falla y en paper a parece en color rojo._x000d_
</v>
      </c>
      <c r="I18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3023071707_x000d_
Anexo: null_x000d_
Descripcion: Buenas tardes; me colaboran por favor para revisar la impresora de la pos numero 8; en falla y en paper a parece en color rojo._x000d_
</v>
      </c>
      <c r="J183" t="str" xml:space="preserve">
        <v xml:space="preserve">SE llega A zona y se ubica maquina se realizan pruebas de voltajes y mecanismos de la maquina con referentes de sensores y demas pruebas y dejamos_x000d_
verificacion de papel y se determina que el daño esta a nivel del motor de rastre de papel y se informa a jefe de zona y me retiro del lugar </v>
      </c>
      <c r="K183">
        <v>44438</v>
      </c>
      <c r="L183">
        <v>44438</v>
      </c>
      <c r="M183" t="str">
        <f>TEXT(L183,"DDDDDDD")</f>
        <v>lunes</v>
      </c>
      <c r="N183" t="str">
        <v>J036 JUMBO POPAYAN CAMPANARIO</v>
      </c>
      <c r="O183" t="str">
        <v>POPAYAN</v>
      </c>
      <c r="P183" t="str">
        <v>OCCIDENTE</v>
      </c>
      <c r="Q183" t="str">
        <v>DIEGO FERNANDO PAREDES ARTEAGA</v>
      </c>
      <c r="R183" t="e">
        <v>#N/A</v>
      </c>
      <c r="S183" t="str">
        <v>DIRECTO</v>
      </c>
      <c r="T183">
        <v>0.5208333333333334</v>
      </c>
      <c r="U183">
        <v>0.5625</v>
      </c>
      <c r="V183">
        <v>0.041666666666666664</v>
      </c>
      <c r="W183">
        <v>1</v>
      </c>
      <c r="X183">
        <f>NETWORKDAYS(K183,L182)</f>
        <v>1</v>
      </c>
      <c r="Y183" t="str">
        <f>IF(X183&lt;=2,"CUMPLE","NO CUMPLE")</f>
        <v>CUMPLE</v>
      </c>
    </row>
    <row r="184" xml:space="preserve">
      <c r="A184">
        <v>11883347</v>
      </c>
      <c r="B184" t="str">
        <v>REQUEST</v>
      </c>
      <c r="C184" t="str">
        <v>CERRADO</v>
      </c>
      <c r="D184" t="str">
        <v>TIENDA</v>
      </c>
      <c r="E184" t="str">
        <v>COMUNICACIONES</v>
      </c>
      <c r="F184" t="str">
        <v>TELEFONOS</v>
      </c>
      <c r="G184" t="str">
        <v>NO APLICA</v>
      </c>
      <c r="H184" t="str" xml:space="preserve">
        <v xml:space="preserve">Datos usuario_x000d_
Nombre: Luis Guillemo Gil Bermudez_x000d_
Correo: LuisGuillemo.GilBermudez@cencosud.com.co_x000d_
Usuario AD: LuGGilBe_x000d_
Pais: Colombia_x000d_
Ubicacion: M074 METRO FACATATIVA_x000d_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Gil_x000d_
</v>
      </c>
      <c r="I184" t="str" xml:space="preserve">
        <v xml:space="preserve">Datos usuario_x000d_
Nombre: Luis Guillemo Gil Bermudez_x000d_
Correo: LuisGuillemo.GilBermudez@cencosud.com.co_x000d_
Usuario AD: LuGGilBe_x000d_
Pais: Colombia_x000d_
Ubicacion: M074 METRO FACATATIVA_x000d_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Gil_x000d_
</v>
      </c>
      <c r="J184" t="str">
        <v>Se realizo la búsqueda de cada uno de los telefonos y se reviso serial; estado y ubicación. Se diligencia el formato y se envía a Diego Cortes.</v>
      </c>
      <c r="K184">
        <v>44438</v>
      </c>
      <c r="L184">
        <v>44438</v>
      </c>
      <c r="M184" t="str">
        <f>TEXT(L184,"DDDDDDD")</f>
        <v>lunes</v>
      </c>
      <c r="N184" t="str">
        <v>M074 METRO FACATATIVA</v>
      </c>
      <c r="O184" t="str">
        <v>FACATATIVA</v>
      </c>
      <c r="P184" t="str">
        <v>BOGOTA</v>
      </c>
      <c r="Q184" t="str">
        <v>ALEXANDER CASTILLO SOTELO</v>
      </c>
      <c r="R184">
        <v>80216449</v>
      </c>
      <c r="S184" t="str">
        <v>ALIADO</v>
      </c>
      <c r="T184">
        <v>0.5833333333333334</v>
      </c>
      <c r="U184">
        <v>0.625</v>
      </c>
      <c r="V184">
        <v>0.041666666666666664</v>
      </c>
      <c r="W184">
        <v>1</v>
      </c>
      <c r="X184">
        <f>NETWORKDAYS(K184,L183)</f>
        <v>1</v>
      </c>
      <c r="Y184" t="str">
        <f>IF(X184&lt;=2,"CUMPLE","NO CUMPLE")</f>
        <v>CUMPLE</v>
      </c>
    </row>
    <row r="185" xml:space="preserve">
      <c r="A185">
        <v>11883068</v>
      </c>
      <c r="B185" t="str">
        <v>REQUEST</v>
      </c>
      <c r="C185" t="str">
        <v>CERRADO</v>
      </c>
      <c r="D185" t="str">
        <v>TIENDA</v>
      </c>
      <c r="E185" t="str">
        <v>COMUNICACIONES</v>
      </c>
      <c r="F185" t="str">
        <v>TELEFONOS</v>
      </c>
      <c r="G185" t="str">
        <v>CISCO</v>
      </c>
      <c r="H185" t="str" xml:space="preserve">
        <v xml:space="preserve">Datos usuario_x000d_
Nombre: Martha Lucia Gomez Castaneda_x000d_
Correo: marthalucia.gomezcastaneda@cencosud.com.co_x000d_
Usuario AD: MLGomezC_x000d_
Pais: Colombia_x000d_
Ubicacion: M073 METRO MOSQUERA_x000d_
Zona: Colombia Bogota_x000d_
Unidad de Negocio: METRO_x000d_
Servicio: null_x000d_
Telefono: 3148655991_x000d_
Anexo: 3148655991_x000d_
Descripcion: El telefono se encuentra desconfigurado ya que no salen ni entran llamadas._x000d_
Modelo de Telefono: cisco_x000d_
Numero de Extension: 403</v>
      </c>
      <c r="I185" t="str" xml:space="preserve">
        <v xml:space="preserve">Datos usuario_x000d_
Nombre: Martha Lucia Gomez Castaneda_x000d_
Correo: marthalucia.gomezcastaneda@cencosud.com.co_x000d_
Usuario AD: MLGomezC_x000d_
Pais: Colombia_x000d_
Ubicacion: M073 METRO MOSQUERA_x000d_
Zona: Colombia Bogota_x000d_
Unidad de Negocio: METRO_x000d_
Servicio: null_x000d_
Telefono: 3148655991_x000d_
Anexo: 3148655991_x000d_
Descripcion: El telefono se encuentra desconfigurado ya que no salen ni entran llamadas._x000d_
Modelo de Telefono: cisco_x000d_
Numero de Extension: 403</v>
      </c>
      <c r="J185" t="str">
        <v>Se le realiza un reset al telefono y se configura para que le permita recibir y relaizar llamadas. Se hacen las pruebas y funciona correctamente. Se deja operativo el equipo.</v>
      </c>
      <c r="K185">
        <v>44438</v>
      </c>
      <c r="L185">
        <v>44438</v>
      </c>
      <c r="M185" t="str">
        <f>TEXT(L185,"DDDDDDD")</f>
        <v>lunes</v>
      </c>
      <c r="N185" t="str">
        <v>M073 METRO MOSQUERA</v>
      </c>
      <c r="O185" t="str">
        <v>MOSQUERA</v>
      </c>
      <c r="P185" t="str">
        <v>BOGOTA</v>
      </c>
      <c r="Q185" t="str">
        <v>ALEXANDER CASTILLO SOTELO</v>
      </c>
      <c r="R185">
        <v>80216449</v>
      </c>
      <c r="S185" t="str">
        <v>ALIADO</v>
      </c>
      <c r="T185">
        <v>0.375</v>
      </c>
      <c r="U185">
        <v>0.4166666666666667</v>
      </c>
      <c r="V185">
        <v>0.041666666666666664</v>
      </c>
      <c r="W185">
        <v>1</v>
      </c>
      <c r="X185">
        <f>NETWORKDAYS(K185,L184)</f>
        <v>1</v>
      </c>
      <c r="Y185" t="str">
        <f>IF(X185&lt;=2,"CUMPLE","NO CUMPLE")</f>
        <v>CUMPLE</v>
      </c>
    </row>
    <row r="186" xml:space="preserve">
      <c r="A186">
        <v>11876155</v>
      </c>
      <c r="B186" t="str">
        <v>REQUEST</v>
      </c>
      <c r="C186" t="str">
        <v>CERRADO</v>
      </c>
      <c r="D186" t="str">
        <v>TIENDA</v>
      </c>
      <c r="E186" t="str">
        <v>PDT</v>
      </c>
      <c r="F186" t="str">
        <v>SKORPIO X3</v>
      </c>
      <c r="G186" t="str">
        <v>DATALOGIC</v>
      </c>
      <c r="H186" t="str" xml:space="preserve">
        <v xml:space="preserve">Buenas tardes; solicito de su colaboración para trasladar la pdt adjunta para la M026 banderas_x000d_
_x000d_
DATALOGIC SKORPIO X3 G14F81721 DI-015024_x000d_
DATALOGIC SKORPIO X3 G14F81734 DI-015017_x000d_
_x000d_
Gracias.</v>
      </c>
      <c r="I186" t="str" xml:space="preserve">
        <v xml:space="preserve">Buenas tardes; solicito de su colaboración para trasladar la pdt adjunta para la M026 banderas_x000d_
_x000d_
DATALOGIC SKORPIO X3 G14F81721 DI-015024_x000d_
DATALOGIC SKORPIO X3 G14F81734 DI-015017_x000d_
_x000d_
Gracias.</v>
      </c>
      <c r="J186" t="str">
        <v>Se realizo la busqueda y alistamiento de los equipos; se imprimieron las actas y se hicieron firmar del area de seguridad y direccion de la Tienda. Se dejan empacadas y listas para el envío hacia la tienda de Banderas. Pendiente la Gía de la transportadora. S/N: G14F81721 DI-015024 y S/N: G14F81734 DI-015017</v>
      </c>
      <c r="K186">
        <v>44438</v>
      </c>
      <c r="L186">
        <v>44439</v>
      </c>
      <c r="M186" t="str">
        <f>TEXT(L186,"DDDDDDD")</f>
        <v>martes</v>
      </c>
      <c r="N186" t="str">
        <v>M077 METRO ZIPAQUIRA</v>
      </c>
      <c r="O186" t="str">
        <v>ZIPAQUIRA</v>
      </c>
      <c r="P186" t="str">
        <v>BOGOTA</v>
      </c>
      <c r="Q186" t="str">
        <v>ALEXANDER CASTILLO SOTELO</v>
      </c>
      <c r="R186">
        <v>80216449</v>
      </c>
      <c r="S186" t="str">
        <v>ALIADO</v>
      </c>
      <c r="T186">
        <v>0.2916666666666667</v>
      </c>
      <c r="U186">
        <v>0.375</v>
      </c>
      <c r="V186">
        <v>0.08333333333333333</v>
      </c>
      <c r="W186">
        <v>1</v>
      </c>
      <c r="X186">
        <f>NETWORKDAYS(K186,L185)</f>
        <v>1</v>
      </c>
      <c r="Y186" t="str">
        <f>IF(X186&lt;=2,"CUMPLE","NO CUMPLE")</f>
        <v>CUMPLE</v>
      </c>
    </row>
    <row r="187" xml:space="preserve">
      <c r="A187">
        <v>11883353</v>
      </c>
      <c r="B187" t="str">
        <v>REQUEST</v>
      </c>
      <c r="C187" t="str">
        <v>CERRADO</v>
      </c>
      <c r="D187" t="str">
        <v>TIENDA</v>
      </c>
      <c r="E187" t="str">
        <v>COMUNICACIONES</v>
      </c>
      <c r="F187" t="str">
        <v>TELEFONOS</v>
      </c>
      <c r="G187" t="str">
        <v>NO APLICA</v>
      </c>
      <c r="H187" t="str" xml:space="preserve">
        <v xml:space="preserve">Datos usuario_x000d_
Nombre: Luis Guillemo Gil Bermudez_x000d_
Correo: LuisGuillemo.GilBermudez@cencosud.com.co_x000d_
Usuario AD: LuGGilBe_x000d_
Pais: Colombia_x000d_
Ubicacion: M077 METRO ZIPAQUIRA_x000d_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v>
      </c>
      <c r="I187" t="str" xml:space="preserve">
        <v xml:space="preserve">Datos usuario_x000d_
Nombre: Luis Guillemo Gil Bermudez_x000d_
Correo: LuisGuillemo.GilBermudez@cencosud.com.co_x000d_
Usuario AD: LuGGilBe_x000d_
Pais: Colombia_x000d_
Ubicacion: M077 METRO ZIPAQUIRA_x000d_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v>
      </c>
      <c r="J187" t="str">
        <v>Se realizó el recorrido en toda la tienda para buscar los telefonos; se levanta la información y se le envia el informe a Diego Cortes.</v>
      </c>
      <c r="K187">
        <v>44438</v>
      </c>
      <c r="L187">
        <v>44439</v>
      </c>
      <c r="M187" t="str">
        <f>TEXT(L187,"DDDDDDD")</f>
        <v>martes</v>
      </c>
      <c r="N187" t="str">
        <v>M077 METRO ZIPAQUIRA</v>
      </c>
      <c r="O187" t="str">
        <v>ZIPAQUIRA</v>
      </c>
      <c r="P187" t="str">
        <v>BOGOTA</v>
      </c>
      <c r="Q187" t="str">
        <v>ALEXANDER CASTILLO SOTELO</v>
      </c>
      <c r="R187">
        <v>80216449</v>
      </c>
      <c r="S187" t="str">
        <v>ALIADO</v>
      </c>
      <c r="T187">
        <v>0.4166666666666667</v>
      </c>
      <c r="U187">
        <v>0.4583333333333333</v>
      </c>
      <c r="V187">
        <v>0.041666666666666664</v>
      </c>
      <c r="W187">
        <v>1</v>
      </c>
      <c r="X187">
        <f>NETWORKDAYS(K187,L186)</f>
        <v>2</v>
      </c>
      <c r="Y187" t="str">
        <f>IF(X187&lt;=2,"CUMPLE","NO CUMPLE")</f>
        <v>CUMPLE</v>
      </c>
    </row>
    <row r="188" xml:space="preserve">
      <c r="A188">
        <v>11883342</v>
      </c>
      <c r="B188" t="str">
        <v>REQUEST</v>
      </c>
      <c r="C188" t="str">
        <v>CERRADO</v>
      </c>
      <c r="D188" t="str">
        <v>TIENDA</v>
      </c>
      <c r="E188" t="str">
        <v>COMUNICACIONES</v>
      </c>
      <c r="F188" t="str">
        <v>TELEFONOS</v>
      </c>
      <c r="G188" t="str">
        <v>NO APLICA</v>
      </c>
      <c r="H188" t="str" xml:space="preserve">
        <v xml:space="preserve">Datos usuario_x000d_
Nombre: Luis Guillemo Gil Bermudez_x000d_
Correo: LuisGuillemo.GilBermudez@cencosud.com.co_x000d_
Usuario AD: LuGGilBe_x000d_
Pais: Colombia_x000d_
Ubicacion: M073 METRO MOSQUERA_x000d_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v>
      </c>
      <c r="I188" t="str" xml:space="preserve">
        <v xml:space="preserve">Datos usuario_x000d_
Nombre: Luis Guillemo Gil Bermudez_x000d_
Correo: LuisGuillemo.GilBermudez@cencosud.com.co_x000d_
Usuario AD: LuGGilBe_x000d_
Pais: Colombia_x000d_
Ubicacion: M073 METRO MOSQUERA_x000d_
Zona: Colombia Bogota_x000d_
Unidad de Negocio: Supermercados_x000d_
Servicio: Sistemas_x000d_
Telefono: 3174347161_x000d_
Anexo: 7190405_x000d_
Descripcion: Por favor validar el estado de los Telefonos IP de la tienda; si tienen equipos que no esten en uso; alistar para retiro y devolucion; enviando correo a Jonathan y Guillermo Gil</v>
      </c>
      <c r="J188" t="str">
        <v>Se realizó el inventario de los telefonos de toda la tienda; se genera el archivo y se le envia el correo a Diego Cortes.</v>
      </c>
      <c r="K188">
        <v>44438</v>
      </c>
      <c r="L188">
        <v>44440</v>
      </c>
      <c r="M188" t="str">
        <f>TEXT(L188,"DDDDDDD")</f>
        <v>miércoles</v>
      </c>
      <c r="N188" t="str">
        <v>M073 METRO MOSQUERA</v>
      </c>
      <c r="O188" t="str">
        <v>MOSQUERA</v>
      </c>
      <c r="P188" t="str">
        <v>BOGOTA</v>
      </c>
      <c r="Q188" t="str">
        <v>ALEXANDER CASTILLO SOTELO</v>
      </c>
      <c r="R188">
        <v>80216449</v>
      </c>
      <c r="S188" t="str">
        <v>ALIADO</v>
      </c>
      <c r="T188">
        <v>0.625</v>
      </c>
      <c r="U188">
        <v>0.6666666666666666</v>
      </c>
      <c r="V188">
        <v>0.041666666666666664</v>
      </c>
      <c r="W188">
        <v>1</v>
      </c>
      <c r="X188">
        <f>NETWORKDAYS(K188,L187)</f>
        <v>2</v>
      </c>
      <c r="Y188" t="str">
        <f>IF(X188&lt;=2,"CUMPLE","NO CUMPLE")</f>
        <v>CUMPLE</v>
      </c>
    </row>
    <row r="189" xml:space="preserve">
      <c r="A189">
        <v>11868244</v>
      </c>
      <c r="B189" t="str">
        <v>INCIDENT</v>
      </c>
      <c r="C189" t="str">
        <v>CERRADO</v>
      </c>
      <c r="D189" t="str">
        <v>TIENDA</v>
      </c>
      <c r="E189" t="str">
        <v>DESKTOP</v>
      </c>
      <c r="F189" t="str">
        <v>CPU</v>
      </c>
      <c r="G189" t="str">
        <v>LENOVO</v>
      </c>
      <c r="H189" t="str" xml:space="preserve">
        <v xml:space="preserve">Datos usuario_x000d_
Nombre: Juan Pablo Ortiz Herrera_x000d_
Correo: JuanPablo.Ortiz@cencosud.com.co_x000d_
Usuario AD: JPOrtizH_x000d_
Pais: Colombia_x000d_
Ubicacion: SEDE ADMINISTRATIVA BOGOTA_x000d_
Zona: Colombia Sede Admin_x000d_
Unidad de Negocio: Supermercados_x000d_
Servicio: Administracion Central_x000d_
Telefono: 3174369123_x000d_
Anexo: null_x000d_
Descripcion: Hurto de portatil de Juan Pablo Ortiz_x000d_
Indicar ubicacion del Equipo en tienda o oficinas: Sede administrativa</v>
      </c>
      <c r="I189" t="str" xml:space="preserve">
        <v xml:space="preserve">Datos usuario_x000d_
Nombre: Juan Pablo Ortiz Herrera_x000d_
Correo: JuanPablo.Ortiz@cencosud.com.co_x000d_
Usuario AD: JPOrtizH_x000d_
Pais: Colombia_x000d_
Ubicacion: SEDE ADMINISTRATIVA BOGOTA_x000d_
Zona: Colombia Sede Admin_x000d_
Unidad de Negocio: Supermercados_x000d_
Servicio: Administracion Central_x000d_
Telefono: 3174369123_x000d_
Anexo: null_x000d_
Descripcion: Hurto de portatil de Juan Pablo Ortiz_x000d_
Indicar ubicacion del Equipo en tienda o oficinas: Sede administrativa</v>
      </c>
      <c r="J189" t="str">
        <v>SE PROCEDE A REALIZAR VALIDACION DEL EQUIPO TIPO PORTATIL; SE REALIZA CONFIGURACION Y ACTUALIZACION DE APLICACIONES BASICAS DEL EQUIPO; SE VALIDA QUE TENGA LA VPN. SE PROCEDE A REALIZAR CAMBIO DE NOMBRE DEL EQUIPO Y SE SUBE EQUIPO AL DOMINIO. SE VALIDA LA SINCRONIZACION DEL CORREO DEL USUARIO Y SE DEJA EQUIPO EN LA OFICINA DEL AREA DE SISTEMAS INDICADO POR EL PERSONAL DE SISTEMAS DE CENCOSUD A CARGO DE LA SEÑORITA CATALINA GONZALEZ.</v>
      </c>
      <c r="K189">
        <v>44439</v>
      </c>
      <c r="L189">
        <v>44439</v>
      </c>
      <c r="M189" t="str">
        <f>TEXT(L189,"DDDDDDD")</f>
        <v>martes</v>
      </c>
      <c r="N189" t="str">
        <v>J045 JUMBO AV.DEL FERROCARRIL SANTA MARTA</v>
      </c>
      <c r="O189" t="str">
        <v>SANTA MARTA</v>
      </c>
      <c r="P189" t="str">
        <v>COSTA</v>
      </c>
      <c r="Q189" t="str">
        <v>ENRIQUE RAFAEL PONZON ORTEGA</v>
      </c>
      <c r="R189">
        <v>1082888515</v>
      </c>
      <c r="S189" t="str">
        <v>DIRECTO</v>
      </c>
      <c r="T189">
        <v>0.5833333333333334</v>
      </c>
      <c r="U189">
        <v>0.6666666666666666</v>
      </c>
      <c r="V189">
        <v>0.08333333333333333</v>
      </c>
      <c r="W189">
        <v>2</v>
      </c>
      <c r="X189">
        <f>NETWORKDAYS(K189,L188)</f>
        <v>2</v>
      </c>
      <c r="Y189" t="str">
        <f>IF(X189&lt;=2,"CUMPLE","NO CUMPLE")</f>
        <v>CUMPLE</v>
      </c>
    </row>
    <row r="190" xml:space="preserve">
      <c r="A190">
        <v>11886287</v>
      </c>
      <c r="B190" t="str">
        <v>REQUEST</v>
      </c>
      <c r="C190" t="str">
        <v>CERRADO</v>
      </c>
      <c r="D190" t="str">
        <v>TIENDA</v>
      </c>
      <c r="E190" t="str">
        <v>BALANZA</v>
      </c>
      <c r="F190" t="str">
        <v>B-PLUS</v>
      </c>
      <c r="G190" t="str">
        <v>METTLER TOLEDO</v>
      </c>
      <c r="H190"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balanza no enciende_x000d_
Area donde su ubica la balanza: perecederos_x000d_
</v>
      </c>
      <c r="I190"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balanza no enciende_x000d_
Area donde su ubica la balanza: perecederos_x000d_
</v>
      </c>
      <c r="J190" t="str">
        <v>Se hace la revisión de la Balanza; se verifica el cable de poder y la toma corriente; se limpian los contactos donde entra el cable de poder. Se realizan las pruebas y enciende correctamente la balanza. Se realizan las pruebas y funciona correctamente. Se solicita que le hagan una Full Carga. Se deja operativa la balanza.</v>
      </c>
      <c r="K190">
        <v>44439</v>
      </c>
      <c r="L190">
        <v>44439</v>
      </c>
      <c r="M190" t="str">
        <f>TEXT(L190,"DDDDDDD")</f>
        <v>martes</v>
      </c>
      <c r="N190" t="str">
        <v>M077 METRO ZIPAQUIRA</v>
      </c>
      <c r="O190" t="str">
        <v>ZIPAQUIRA</v>
      </c>
      <c r="P190" t="str">
        <v>BOGOTA</v>
      </c>
      <c r="Q190" t="str">
        <v>ALEXANDER CASTILLO SOTELO</v>
      </c>
      <c r="R190">
        <v>80216449</v>
      </c>
      <c r="S190" t="str">
        <v>ALIADO</v>
      </c>
      <c r="T190">
        <v>0.5416666666666666</v>
      </c>
      <c r="U190">
        <v>0.5416666666666666</v>
      </c>
      <c r="V190">
        <v>0.041666666666666664</v>
      </c>
      <c r="W190">
        <v>1</v>
      </c>
      <c r="X190">
        <f>NETWORKDAYS(K190,L189)</f>
        <v>1</v>
      </c>
      <c r="Y190" t="str">
        <f>IF(X190&lt;=2,"CUMPLE","NO CUMPLE")</f>
        <v>CUMPLE</v>
      </c>
    </row>
    <row r="191">
      <c r="A191" t="str">
        <v>ROLL OUT</v>
      </c>
      <c r="B191" t="str">
        <v>ROLL OUT</v>
      </c>
      <c r="C191" t="str">
        <v>CERRADO</v>
      </c>
      <c r="D191" t="str">
        <v>TIENDA</v>
      </c>
      <c r="E191" t="str">
        <v>TIENDA</v>
      </c>
      <c r="F191" t="str">
        <v>NO APLICA</v>
      </c>
      <c r="G191" t="str">
        <v>NO APLICA</v>
      </c>
      <c r="H191" t="str">
        <v>SE REQUIERE ACOMPAÑAMIENTO A REDES PARA CONFIGURACION EN AREA DE CAJAS</v>
      </c>
      <c r="I191" t="str">
        <v>SE REQUIERE ACOMPAÑAMIENTO A REDES PARA CONFIGURACION EN AREA DE CAJAS</v>
      </c>
      <c r="J191" t="str">
        <v>SE REALIZA CONFIGURACION DE RED EN LAS CAJAS LINEALES; SE SE CONECTA RED EN ANILLO SEGUN INSTRUCCIONES DADAS POR PARTE DE GUILLERMO GUTIERREZ. SE VALIDA QUE TODOS LOS DATAFONOS ESTAN TRANSMITIENDO CORRECTAMENTE</v>
      </c>
      <c r="K191">
        <v>44439</v>
      </c>
      <c r="L191">
        <v>44439</v>
      </c>
      <c r="M191" t="str">
        <f>TEXT(L191,"DDDDDDD")</f>
        <v>martes</v>
      </c>
      <c r="N191" t="str">
        <v>M028 METRO DUITAMA INNOVO</v>
      </c>
      <c r="O191" t="str">
        <v>DUITAMA</v>
      </c>
      <c r="P191" t="str">
        <v>ORIENTE</v>
      </c>
      <c r="Q191" t="str">
        <v>CARLOS REINERIO ROJAS COY</v>
      </c>
      <c r="R191" t="e">
        <v>#N/A</v>
      </c>
      <c r="S191" t="str">
        <v>DIRECTO</v>
      </c>
      <c r="T191">
        <v>0.3541666666666667</v>
      </c>
      <c r="U191">
        <v>0.5208333333333334</v>
      </c>
      <c r="V191">
        <v>0.16666666666666666</v>
      </c>
      <c r="W191">
        <v>3</v>
      </c>
      <c r="X191">
        <f>NETWORKDAYS(K191,L190)</f>
        <v>1</v>
      </c>
      <c r="Y191" t="str">
        <f>IF(X191&lt;=2,"CUMPLE","NO CUMPLE")</f>
        <v>CUMPLE</v>
      </c>
    </row>
    <row r="192" xml:space="preserve">
      <c r="A192">
        <v>11889080</v>
      </c>
      <c r="B192" t="str">
        <v>INCIDENT</v>
      </c>
      <c r="C192" t="str">
        <v>CERRADO</v>
      </c>
      <c r="D192" t="str">
        <v>TIENDA</v>
      </c>
      <c r="E192" t="str">
        <v>DESKTOP</v>
      </c>
      <c r="F192" t="str">
        <v>CPU</v>
      </c>
      <c r="G192" t="str">
        <v>LENOVO</v>
      </c>
      <c r="H192"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I192"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Buenas tardes me pueden ayudar el computador de atencion al cliente presento una falla; se quedo en la pantalla negra y de hay no se ha movido._x000d_
</v>
      </c>
      <c r="J192" t="str" xml:space="preserve">
        <v xml:space="preserve">01 de septiembre_x000d_
15:00 se procede a realizar la revisión del equipo preguntando al usuario que pasaba; el manifiesta que estaban trabajando y el equipo se quedó en_x000d_
blanco y después llamaron a soporte quien les manifiestan que reinicien el equipo; al realizar esta actividad el equipo quedo con pantalla en negro_x000d_
tratando de iniciar el sistema._x000d_
Se revisa el equipo con el diagnostico de Lenovo para descartar problemas físicos del disco; al iniciar el sistema de diagnóstico este no muestra el_x000d_
disco duro; se procede a destapar el equipo para revisar que el disco esté conectado a la tarjeta; al verificar esta opción se llama a la ingeniera_x000d_
GIOVANNA LÓPEZ para informarle el estado del servicio; ella manifiesta que hay que hacer lo posible por salvar la información de los usuarios que_x000d_
tienen en el escritorio de cada uno; se procede a conectar otro disco al equipo y el disco con problemas instalarlo en la conexión de la CD;_x000d_
inicialmente se ve la información pero al tratar de copiarla al otro disco este se apaga y no permite la recuperación de información._x000d_
Disco que se instala al equipo de ATC es el disco del equipo que tenía Decoración y está dañado por fuente de poder; se comienza a realizar la_x000d_
instalación de las aplicaciones requeridas para el equipo de ATC; pero presenta inconsistencias al instalar Firefox._x000d_
----------------------------------------------------------------------------_x000d_
07:15 se procede a la instalación del sistema operativo al equipo de ATC; se realiza todo el procedimiento con soporte de la ingeniera Giovanna_x000d_
López; al terminar de la instalación se sube al dominio y se solicita a la ingeniera que por favor me copie los programas de instalación como es el java_x000d_
versión 6; el Firefox y el de instalación de la impresora para la caja; se realiza la instalación de java; instalación y configuración de la impresora; pero_x000d_
al instalar el Firefox me mostraba un mensaje de error; se le informa a la ingeniera del inconveniente y manifiesta que es un problema del equipo_x000d_
que revise posible causa; después de varios intentos de instalación no lo permite; se procede ha realizarlo sacándolo del dominio y continua_x000d_
mostrando el mismo mensaje; se informa a la ingeniera y a soporte de ISIT quienes manifiestan que debe ser error del software ya que el usuario_x000d_
que estaba utilizando tiene permisos de administrador con el cual lo subo al dominio._x000d_
Procedo a realizar nuevamente la instalación del sistema operativo; desinstalando el antivirus para instalar el Firefox donde también continua el_x000d_
mismo error; se realiza la misma actividad hasta las 17:40 horas cuando la ingeniera Giovanna manifiesta que realice la instalación con el usuario de_x000d_
ella; ya que ella ya lo había instalado unos días antes; se procede a realizar la actividad y con el usuario de la ingeniera se instala el Firefox sin_x000d_
problemas pero se instala es la versión 91 y el equipo requiere de la versión 15. siendo las 20:40 minutos se deja la terminación y la copia del Firefox_x000d_
15 para el día siguiente._x000d_
Se evidencia que el error a la instalación del Firefox tiene que ver con los permisos del usuario de jalespir._x000d_
------------------------------------------------------------------------_x000d_
DIA 04092021 07:15 ingeniera Giovanna López Copia al equipo de ATC un archivo de Firefox versión 15 y con el usuario de ella se procede a realizar_x000d_
la instalación funcionando sin novedad; se procede a realizar la configuración de los usuarios uno por uno realizando pruebas de funcionamiento en_x000d_
cada usuario; usuarios configurados cuatro (4) se entrega a la Coordinadora de cajas LUZ HIGUERA quien recibe a satisfacción el servicio.</v>
      </c>
      <c r="K192">
        <v>44440</v>
      </c>
      <c r="L192">
        <v>44440</v>
      </c>
      <c r="M192" t="str">
        <f>TEXT(L192,"DDDDDDD")</f>
        <v>miércoles</v>
      </c>
      <c r="N192" t="str">
        <v>J185 JUMBO YOPAL</v>
      </c>
      <c r="O192" t="str">
        <v>YOPAL</v>
      </c>
      <c r="P192" t="str">
        <v>ORIENTE</v>
      </c>
      <c r="Q192" t="str">
        <v>RAFAEL BARRERA DIAZ</v>
      </c>
      <c r="R192" t="e">
        <v>#N/A</v>
      </c>
      <c r="S192" t="str">
        <v>DIRECTO</v>
      </c>
      <c r="T192">
        <v>0.2916666666666667</v>
      </c>
      <c r="U192">
        <v>0.6666666666666666</v>
      </c>
      <c r="V192">
        <v>0.375</v>
      </c>
      <c r="W192">
        <v>9</v>
      </c>
      <c r="X192">
        <f>NETWORKDAYS(K192,L191)</f>
        <v>-2</v>
      </c>
      <c r="Y192" t="str">
        <f>IF(X192&lt;=2,"CUMPLE","NO CUMPLE")</f>
        <v>CUMPLE</v>
      </c>
    </row>
    <row r="193" xml:space="preserve">
      <c r="A193">
        <v>11949476</v>
      </c>
      <c r="B193" t="str">
        <v>REQUEST</v>
      </c>
      <c r="C193" t="str">
        <v>CERRADO</v>
      </c>
      <c r="D193" t="str">
        <v>TIENDA</v>
      </c>
      <c r="E193" t="str">
        <v>BALANZA</v>
      </c>
      <c r="F193" t="str">
        <v>sCANNER</v>
      </c>
      <c r="G193" t="str">
        <v>ZEBRA</v>
      </c>
      <c r="H193" t="str" xml:space="preserve">
        <v xml:space="preserve">Datos usuario_x000d_
Nombre: Eduan Alberto Echeverri Yepes_x000d_
Correo: EduanAlberto.EcheverriYepes@cencosud.com.co_x000d_
Usuario AD: EAechevY_x000d_
Pais: Colombia_x000d_
Ubicacion: J027 JUMBO RIONEGRO_x000d_
Zona: Colombia Centro_x000d_
Unidad de Negocio: Supermercados_x000d_
Servicio: Tiendas &amp; Centros de Distribucion_x000d_
Telefono: 15387501_x000d_
Anexo: 5352400_x000d_
Descripcion: Buenos dias._x000d_
me colaboran por favor revisando la bascula de la pos 03 ya que en el momento de pesar los productos no deja realizar el peso_x000d_
muchas gracias._x000d_
feliz dia.</v>
      </c>
      <c r="I193" t="str" xml:space="preserve">
        <v xml:space="preserve">Transfer Assignee from '' to 'Espinosa Rodriguez; Jamir Leandro '_x000d_
Transfer Group from 'Soporte_Onsite_REG_Centro_SM Colombia' to 'Soporte_Onsite_REG_Remoto_SM Colombia'_x000d_
  _x000d_
</v>
      </c>
      <c r="J193" t="str">
        <v>Se verifica la caja dondee se presenta la falla de la balanza de la caja 3 que informan esta con falla; me dicen que no esta pesando bien; se procede a solucionar desconectando la balanza de la energia; se deja asi por 30 segundo; se conecta nuevamente la balanza a la energia; se hacen pruebas y queda operativo; sin fallas y funcionando con normalidad.</v>
      </c>
      <c r="K193">
        <v>44463</v>
      </c>
      <c r="L193">
        <v>44468</v>
      </c>
      <c r="M193" t="str">
        <f>TEXT(L193,"DDDDDDD")</f>
        <v>miércoles</v>
      </c>
      <c r="N193" t="str">
        <v>J027 JUMBO RIONEGRO</v>
      </c>
      <c r="O193" t="str">
        <v>RIONEGRO</v>
      </c>
      <c r="P193" t="str">
        <v>CENTRO</v>
      </c>
      <c r="Q193" t="str">
        <v>YEISON JAIR GOMEZ GIRALDO</v>
      </c>
      <c r="R193" t="e">
        <v>#N/A</v>
      </c>
      <c r="S193" t="str">
        <v>DIRECTO</v>
      </c>
      <c r="T193">
        <v>0.4166666666666667</v>
      </c>
      <c r="U193">
        <v>0.5</v>
      </c>
      <c r="V193">
        <v>0.041666666666666664</v>
      </c>
      <c r="W193">
        <v>1</v>
      </c>
      <c r="X193">
        <f>NETWORKDAYS(K193,L192)</f>
        <v>-18</v>
      </c>
      <c r="Y193" t="str">
        <f>IF(X193&lt;=2,"CUMPLE","NO CUMPLE")</f>
        <v>CUMPLE</v>
      </c>
    </row>
    <row r="194" xml:space="preserve">
      <c r="A194">
        <v>11941956</v>
      </c>
      <c r="B194" t="str">
        <v>REQUEST</v>
      </c>
      <c r="C194" t="str">
        <v>CERRADO</v>
      </c>
      <c r="D194" t="str">
        <v>TIENDA</v>
      </c>
      <c r="E194" t="str">
        <v>BALANZA</v>
      </c>
      <c r="F194" t="str">
        <v>COLGANTE</v>
      </c>
      <c r="G194" t="str">
        <v>METTLER</v>
      </c>
      <c r="H194" t="str" xml:space="preserve">
        <v xml:space="preserve">Datos usuario_x000d_
Nombre: Edison Arley Ortiz Grisales_x000d_
Correo: EdisonArley.OrtizGrisales@cencosud.com.co_x000d_
Usuario AD: EDOrtizGr_x000d_
Pais: Colombia_x000d_
Ubicacion: J027 JUMBO RIONEGRO_x000d_
Zona: Colombia Centro_x000d_
Unidad de Negocio: Supermercados_x000d_
Servicio: Tiendas &amp; Centros de Distribucion_x000d_
Telefono: 3146171666_x000d_
Anexo: 5352400_x000d_
Descripcion: Buenas tardes_x000d_
_x000d_
me colaboran por favor con la balanza de pollo ya que no sali tiquete; aparece papel vacio._x000d_
_x000d_
Gracias_x000d_
Area donde su ubica la balanza: Carniceria</v>
      </c>
      <c r="I194" t="str" xml:space="preserve">
        <v xml:space="preserve">	_x000d_
se requiere apoyo de isit para el formateo de la balanza del área de cava de pollo de carnicería con serial b932069611	  _x000d_
</v>
      </c>
      <c r="J194" t="str">
        <v>Se revisa la balanza de pollo en la cava de carniceria; que presenta fallas a la hora de imprimir la etiqueta; por lo que se procede a establecer de fabrica la balanza; se le informa la coordinadora Deysi para que le monte el firmware; se configure nuevamente; se espera a que este listo para realizar pruebas y validar si quedo buena; despues de varias horas me autorizan realizar pruebas; se procede a realizar pruebas; se evidencia que quedo desconfigurado el papel. se procede a cofigurarlo; se hacen pruebas nuevamente y se deja balanza operativa.</v>
      </c>
      <c r="K194">
        <v>44470</v>
      </c>
      <c r="L194">
        <v>44470</v>
      </c>
      <c r="M194" t="str">
        <f>TEXT(L194,"DDDDDDD")</f>
        <v>viernes</v>
      </c>
      <c r="N194" t="str">
        <v>J027 JUMBO RIONEGRO</v>
      </c>
      <c r="O194" t="str">
        <v>RIONEGRO</v>
      </c>
      <c r="P194" t="str">
        <v>CENTRO</v>
      </c>
      <c r="Q194" t="str">
        <v>YEISON JAIR GOMEZ GIRALDO</v>
      </c>
      <c r="R194" t="e">
        <v>#N/A</v>
      </c>
      <c r="S194" t="str">
        <v>DIRECTO</v>
      </c>
      <c r="T194">
        <v>0.5208333333333334</v>
      </c>
      <c r="U194">
        <v>0.7291666666666666</v>
      </c>
      <c r="V194">
        <v>0.20833333333333334</v>
      </c>
      <c r="W194">
        <v>2</v>
      </c>
      <c r="X194">
        <f>NETWORKDAYS(K194,L193)</f>
        <v>-3</v>
      </c>
      <c r="Y194" t="str">
        <f>IF(X194&lt;=2,"CUMPLE","NO CUMPLE")</f>
        <v>CUMPLE</v>
      </c>
    </row>
    <row r="195" xml:space="preserve">
      <c r="A195">
        <v>11981430</v>
      </c>
      <c r="B195" t="str">
        <v>INCIDENT</v>
      </c>
      <c r="C195" t="str">
        <v>CERRADO</v>
      </c>
      <c r="D195" t="str">
        <v>TIENDA</v>
      </c>
      <c r="E195" t="str">
        <v>IMPRESORA</v>
      </c>
      <c r="F195" t="str">
        <v>POS</v>
      </c>
      <c r="G195" t="str">
        <v>EPSON</v>
      </c>
      <c r="H195"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Buenos dias me colaboran por favor con la pos numero 9 dandole soporte ala impresora ya que no esta funcionando..gracias...</v>
      </c>
      <c r="I195" t="str" xml:space="preserve">
        <v xml:space="preserve">se requiere apoyo de isit para la validación de la impresora de la pos 9 ya que esta no enciende	  _x000d_
</v>
      </c>
      <c r="J195" t="str">
        <v>Se llega la linea de caja para revisar la pos #9 que esta teniendo fallas con la impresora; se revisa para ver porque presenta la falla; se evidencia que la falla es por la conexión; se revisa la conexión del cable de energia que este bien conectada a la pos y a la validadora; se evidencia que esta flojo en la pos; procede a conectar bien el cable de la impresora que va a la pos; se hacen pruebas nuevamente y efectivmente prende la validadora; se hacen pruebas y se deja operativo</v>
      </c>
      <c r="K195">
        <v>44473</v>
      </c>
      <c r="L195">
        <v>44474</v>
      </c>
      <c r="M195" t="str">
        <f>TEXT(L195,"DDDDDDD")</f>
        <v>martes</v>
      </c>
      <c r="N195" t="str">
        <v>J027 JUMBO RIONEGRO</v>
      </c>
      <c r="O195" t="str">
        <v>RIONEGRO</v>
      </c>
      <c r="P195" t="str">
        <v>CENTRO</v>
      </c>
      <c r="Q195" t="str">
        <v>YEISON JAIR GOMEZ GIRALDO</v>
      </c>
      <c r="R195" t="e">
        <v>#N/A</v>
      </c>
      <c r="S195" t="str">
        <v>DIRECTO</v>
      </c>
      <c r="T195">
        <v>0.375</v>
      </c>
      <c r="U195">
        <v>0.4583333333333333</v>
      </c>
      <c r="V195">
        <v>0.08333333333333333</v>
      </c>
      <c r="W195">
        <v>1</v>
      </c>
      <c r="X195">
        <f>NETWORKDAYS(K195,L194)</f>
        <v>-2</v>
      </c>
      <c r="Y195" t="str">
        <f>IF(X195&lt;=2,"CUMPLE","NO CUMPLE")</f>
        <v>CUMPLE</v>
      </c>
    </row>
    <row r="196" xml:space="preserve">
      <c r="A196">
        <v>11869930</v>
      </c>
      <c r="B196" t="str">
        <v>REQUEST</v>
      </c>
      <c r="C196" t="str">
        <v>CERRADO</v>
      </c>
      <c r="D196" t="str">
        <v>TIENDA</v>
      </c>
      <c r="E196" t="str">
        <v>POS</v>
      </c>
      <c r="F196" t="str">
        <v>CPU</v>
      </c>
      <c r="G196" t="str">
        <v>WINCOR</v>
      </c>
      <c r="H196" t="str" xml:space="preserve">
        <v xml:space="preserve">Buenas Tardes_x000d_
Cambio de fuente de Poder POS 5; la parte ya esta en Sitio</v>
      </c>
      <c r="I196" t="str" xml:space="preserve">
        <v xml:space="preserve">Buenas Tardes_x000d_
Cambio de fuente de Poder POS 5; la parte ya esta en Sitio</v>
      </c>
      <c r="J196" t="str">
        <v>Se realizó cambio de la fuente de poder y se hizo limpieza interna; la POS enciende correctamente. Se hacen las puebas correspondientes. Se deja operativo el equipo.</v>
      </c>
      <c r="K196">
        <v>44440</v>
      </c>
      <c r="L196">
        <v>44440</v>
      </c>
      <c r="M196" t="str">
        <f>TEXT(L196,"DDDDDDD")</f>
        <v>miércoles</v>
      </c>
      <c r="N196" t="str">
        <v>M073 METRO MOSQUERA</v>
      </c>
      <c r="O196" t="str">
        <v>MOSQUERA</v>
      </c>
      <c r="P196" t="str">
        <v>BOGOTA</v>
      </c>
      <c r="Q196" t="str">
        <v>ALEXANDER CASTILLO SOTELO</v>
      </c>
      <c r="R196">
        <v>80216449</v>
      </c>
      <c r="S196" t="str">
        <v>ALIADO</v>
      </c>
      <c r="T196">
        <v>0.5833333333333334</v>
      </c>
      <c r="U196">
        <v>0.625</v>
      </c>
      <c r="V196">
        <v>0.041666666666666664</v>
      </c>
      <c r="W196">
        <v>1</v>
      </c>
      <c r="X196">
        <f>NETWORKDAYS(K196,L195)</f>
        <v>25</v>
      </c>
      <c r="Y196" t="str">
        <f>IF(X196&lt;=2,"CUMPLE","NO CUMPLE")</f>
        <v>NO CUMPLE</v>
      </c>
    </row>
    <row r="197">
      <c r="A197" t="str">
        <v>ROLL OUT</v>
      </c>
      <c r="B197" t="str">
        <v>ROLL OUT</v>
      </c>
      <c r="C197" t="str">
        <v>CERRADO</v>
      </c>
      <c r="D197" t="str">
        <v>TIENDA</v>
      </c>
      <c r="E197" t="str">
        <v>TIENDA</v>
      </c>
      <c r="F197" t="str">
        <v>NO APLICA</v>
      </c>
      <c r="G197" t="str">
        <v>NO APLICA</v>
      </c>
      <c r="H197" t="str">
        <v>SE REQUIERE ACOMPAÑAMIENTO A REDES PARA CONFIGURACION EN AREA DE CAJAS</v>
      </c>
      <c r="I197" t="str">
        <v>SE REQUIERE ACOMPAÑAMIENTO A REDES PARA CONFIGURACION EN AREA DE CAJAS</v>
      </c>
      <c r="J197" t="str">
        <v>SE REALIZA CONFIGURACION DE RED EN LAS CAJAS LINEALES; SE SE CONECTA RED EN ANILLO SEGUN INSTRUCCIONES DADAS POR PARTE DE GUILLERMO GUTIERREZ. SE VALIDA QUE TODOS LOS DATAFONOS ESTAN TRANSMITIENDO CORRECTAMENTE</v>
      </c>
      <c r="K197">
        <v>44440</v>
      </c>
      <c r="L197">
        <v>44440</v>
      </c>
      <c r="M197" t="str">
        <f>TEXT(L197,"DDDDDDD")</f>
        <v>miércoles</v>
      </c>
      <c r="N197" t="str">
        <v>M097 METRO SOGAMOSO</v>
      </c>
      <c r="O197" t="str">
        <v>SOGAMOSO</v>
      </c>
      <c r="P197" t="str">
        <v>ORIENTE</v>
      </c>
      <c r="Q197" t="str">
        <v>CARLOS REINERIO ROJAS COY</v>
      </c>
      <c r="R197" t="e">
        <v>#N/A</v>
      </c>
      <c r="S197" t="str">
        <v>DIRECTO</v>
      </c>
      <c r="T197">
        <v>0.3680555555555556</v>
      </c>
      <c r="U197">
        <v>0.4652777777777778</v>
      </c>
      <c r="V197">
        <v>0.09722222222222222</v>
      </c>
      <c r="W197">
        <v>2</v>
      </c>
      <c r="X197">
        <f>NETWORKDAYS(K197,L196)</f>
        <v>1</v>
      </c>
      <c r="Y197" t="str">
        <f>IF(X197&lt;=2,"CUMPLE","NO CUMPLE")</f>
        <v>CUMPLE</v>
      </c>
    </row>
    <row r="198" xml:space="preserve">
      <c r="A198">
        <v>11888312</v>
      </c>
      <c r="B198" t="str">
        <v>REQUEST</v>
      </c>
      <c r="C198" t="str">
        <v>CERRADO</v>
      </c>
      <c r="D198" t="str">
        <v>TIENDA</v>
      </c>
      <c r="E198" t="str">
        <v>IMPRESORA</v>
      </c>
      <c r="F198" t="str">
        <v>ZT230</v>
      </c>
      <c r="G198" t="str">
        <v>ZEBRA</v>
      </c>
      <c r="H198"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verificacion de la zebra de flejes en el momento no esta imprimiento presenta falla en la red direccion ip: 10.132.24.43 . Zebra modelo zt230 serial: 52n210800180 gracias</v>
      </c>
      <c r="I198"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verificacion de la zebra de flejes en el momento no esta imprimiento presenta falla en la red direccion ip: 10.132.24.43 . Zebra modelo zt230 serial: 52n210800180 gracias</v>
      </c>
      <c r="J198" t="str" xml:space="preserve">
        <v xml:space="preserve">Se llega a sitio; se realizan los parámetros de bioseguridad y se valida ingreso. Se procede con la ubicación del equipo y se_x000d_
realiza intervención del mismo. Se procede con la validación de parámetros de red los cuales se encuentran normales; Se_x000d_
procede a realizar seguimiento de passcord para la validación del mismo y del jack. Se procede a la validación del punto el_x000d_
cual se encuentra a normalidad. Se testea el passcord el cual presenta novedad; se realiza reponchado pero no se corrige_x000d_
la falla. Para finiquitar el incidente es necesario cambiar el passcord de aproximadamente 6 mts de largo el cual provee la_x000d_
Tienda. Se descablea y se cablea nuevamente. Se realiza buena recogida del passcord no quedando cableado suelto. Se_x000d_
realizan pruebas con la usuaria desde el sistema comercial Genesix y queda a plena satisfacción. Soporte Remoto realiza_x000d_
tracer a 500 saltos sin perdida de paquetes. Se dá por finalizada la actividad quedando el equipo completamente_x000d_
operativo e imprimiendo a normalidad._x000d_
</v>
      </c>
      <c r="K198">
        <v>44441</v>
      </c>
      <c r="L198">
        <v>44442</v>
      </c>
      <c r="M198" t="str">
        <f>TEXT(L198,"DDDDDDD")</f>
        <v>viernes</v>
      </c>
      <c r="N198" t="str">
        <v>M179 METRO PITALITO</v>
      </c>
      <c r="O198" t="str">
        <v>PITALITO</v>
      </c>
      <c r="P198" t="str">
        <v>OCCIDENTE</v>
      </c>
      <c r="Q198" t="str">
        <v>EMERSON PALACIOS MARTINEZ</v>
      </c>
      <c r="R198">
        <v>13723524</v>
      </c>
      <c r="S198" t="str">
        <v>ALIADO</v>
      </c>
      <c r="T198">
        <v>0.7708333333333334</v>
      </c>
      <c r="U198">
        <v>0.8263888888888888</v>
      </c>
      <c r="V198">
        <v>0.05555555555555555</v>
      </c>
      <c r="W198">
        <v>1</v>
      </c>
      <c r="X198">
        <f>NETWORKDAYS(K198,L197)</f>
        <v>-2</v>
      </c>
      <c r="Y198" t="str">
        <f>IF(X198&lt;=2,"CUMPLE","NO CUMPLE")</f>
        <v>CUMPLE</v>
      </c>
    </row>
    <row r="199" xml:space="preserve">
      <c r="A199">
        <v>11881454</v>
      </c>
      <c r="B199" t="str">
        <v>INCIDENT</v>
      </c>
      <c r="C199" t="str">
        <v>CERRADO</v>
      </c>
      <c r="D199" t="str">
        <v>TIENDA</v>
      </c>
      <c r="E199" t="str">
        <v>POS</v>
      </c>
      <c r="F199" t="str">
        <v>CPU</v>
      </c>
      <c r="G199" t="str">
        <v>WINCOR</v>
      </c>
      <c r="H199"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 que Dios los bendiga._x000d_
para que por favor me colaboren con la poss # 3 prende con dificultad y no termina el proceso; tiene un ruido</v>
      </c>
      <c r="I199"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 que Dios los bendiga._x000d_
para que por favor me colaboren con la poss # 3 prende con dificultad y no termina el proceso; tiene un ruidoDatos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 que Dios los bendiga._x000d_
para que por favor me colaboren con la poss # 3 prende con dificultad y no termina el proceso; tiene un ruido</v>
      </c>
      <c r="J199" t="str">
        <v>SE ATENDIO EL CASO ASIGNADO A ESTE TICKET PROCEDIENDO CON LA VALIDACION DEL ESTADO DE LA POS; YA QUE  NOS FUE ESCALADO POR QUE NO ESTABA ENCENDIENDO; SE REALIZO LIMPIEZA A LOS DISIPADORES DE CALOR SACANDO SUCIO; POSTERIORMENTE SE ENCENDIO LA MAQUINA Y ESTA HIZO EL PROCESO DE ENCENDIDO CORREPSONDIENTE; SE ESPERO EN EL SITIO MIENTRAS LOS CAJEROS DE DOMICILIOS PROCESABAN ALGUNAS TRANSACCIONES Y NO SE EVIDENCIO FALLO; POR LO QUE SE DEJ EN FUNCIONAMIENTO Y ME RETIRO DEL SITIO.</v>
      </c>
      <c r="K199">
        <v>44441</v>
      </c>
      <c r="L199">
        <v>44442</v>
      </c>
      <c r="M199" t="str">
        <f>TEXT(L199,"DDDDDDD")</f>
        <v>viernes</v>
      </c>
      <c r="N199" t="str">
        <v>M040 METRO RIOHACHA</v>
      </c>
      <c r="O199" t="str">
        <v>RIOHACHA</v>
      </c>
      <c r="P199" t="str">
        <v>COSTA</v>
      </c>
      <c r="Q199" t="str">
        <v>DIANIS DAYANNA MERCADO RODRIGUEZ</v>
      </c>
      <c r="R199" t="e">
        <v>#N/A</v>
      </c>
      <c r="S199" t="str">
        <v>DIRECTO</v>
      </c>
      <c r="T199">
        <v>0.5833333333333334</v>
      </c>
      <c r="U199">
        <v>0.6111111111111112</v>
      </c>
      <c r="V199">
        <v>0.027777777777777776</v>
      </c>
      <c r="W199">
        <v>1</v>
      </c>
      <c r="X199">
        <f>NETWORKDAYS(K199,L198)</f>
        <v>2</v>
      </c>
      <c r="Y199" t="str">
        <f>IF(X199&lt;=2,"CUMPLE","NO CUMPLE")</f>
        <v>CUMPLE</v>
      </c>
    </row>
    <row r="200" xml:space="preserve">
      <c r="A200">
        <v>11886669</v>
      </c>
      <c r="B200" t="str">
        <v>REQUEST</v>
      </c>
      <c r="C200" t="str">
        <v>CERRADO</v>
      </c>
      <c r="D200" t="str">
        <v>TIENDA</v>
      </c>
      <c r="E200" t="str">
        <v>DESKTOP</v>
      </c>
      <c r="F200" t="str">
        <v>CPU</v>
      </c>
      <c r="G200" t="str">
        <v>LENOVO</v>
      </c>
      <c r="H200"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pc asignado para E-learning no permite el ingreso dice que esta fuera del dominio con todos los usuarios que intentan ingresar._x000d_
Pantalla error ingreso pagina WEB: E-LEARNING.jpg_x000d_
</v>
      </c>
      <c r="I200"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pc asignado para E-learning no permite el ingreso dice que esta fuera del dominio con todos los usuarios que intentan ingresar._x000d_
Pantalla error ingreso pagina WEB: E-LEARNING.jpg_x000d_
</v>
      </c>
      <c r="J200" t="str" xml:space="preserve">
        <v xml:space="preserve">Se llega a sitio; se realizan los parámetros de bioseguridad y se valida ingreso. Se procede con la ubicación del equipo y se_x000d_
realiza intervención del mismo. Se procede a bajar el equipo al grupo de trabajo y se reinicia. Se ingresan con credenciales_x000d_
de administrador proporcionadas por Soporte Remoto y se ejecuta la herramienta cencojoin. El equipo se ingresa al_x000d_
dominio corporativo y se da reinicio a la máquina. Se realiza pruebas de ingreso y de escritorio remoto; se revisan_x000d_
parámetros de red y el usuario queda a satisfacción. El equipo queda completamente operativo y sin ninguna novedad_x000d_
quedando el usuario a plena satisfacción._x000d_
</v>
      </c>
      <c r="K200">
        <v>44441</v>
      </c>
      <c r="L200">
        <v>44442</v>
      </c>
      <c r="M200" t="str">
        <f>TEXT(L200,"DDDDDDD")</f>
        <v>viernes</v>
      </c>
      <c r="N200" t="str">
        <v>M179 METRO PITALITO</v>
      </c>
      <c r="O200" t="str">
        <v>PITALITO</v>
      </c>
      <c r="P200" t="str">
        <v>OCCIDENTE</v>
      </c>
      <c r="Q200" t="str">
        <v>EMERSON PALACIOS MARTINEZ</v>
      </c>
      <c r="R200">
        <v>13723524</v>
      </c>
      <c r="S200" t="str">
        <v>ALIADO</v>
      </c>
      <c r="T200">
        <v>0.75</v>
      </c>
      <c r="U200">
        <v>0.7708333333333334</v>
      </c>
      <c r="V200">
        <v>0.020833333333333332</v>
      </c>
      <c r="W200">
        <v>1</v>
      </c>
      <c r="X200">
        <f>NETWORKDAYS(K200,L199)</f>
        <v>2</v>
      </c>
      <c r="Y200" t="str">
        <f>IF(X200&lt;=2,"CUMPLE","NO CUMPLE")</f>
        <v>CUMPLE</v>
      </c>
    </row>
    <row r="201" xml:space="preserve">
      <c r="A201">
        <v>11888761</v>
      </c>
      <c r="B201" t="str">
        <v>REQUEST</v>
      </c>
      <c r="C201" t="str">
        <v>CERRADO</v>
      </c>
      <c r="D201" t="str">
        <v>TIENDA</v>
      </c>
      <c r="E201" t="str">
        <v>BALANZA</v>
      </c>
      <c r="F201" t="str">
        <v>MESA</v>
      </c>
      <c r="G201" t="str">
        <v>BPLUS</v>
      </c>
      <c r="H201"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Buenos dias._x000d_
_x000d_
Solicito de su colaboracion con la autorizacion de la visita del tecnico de isit para que realice la instalacion; configuracion y calibracion de dos balanzas de mesa bpluss; por favor realizar el cambio de los seriales: B206668043- B219924055._x000d_
_x000d_
Gracias_x000d_
_x000d_
_x000d_
_x000d_
_x000d_
Area donde su ubica la balanza: platos preparados- carnes</v>
      </c>
      <c r="I201"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Buenos dias._x000d_
_x000d_
Solicito de su colaboracion con la autorizacion de la visita del tecnico de isit para que realice la instalacion; configuracion y calibracion de dos balanzas de mesa bpluss; por favor realizar el cambio de los seriales: B206668043- B219924055._x000d_
_x000d_
Gracias_x000d_
_x000d_
_x000d_
_x000d_
_x000d_
Area donde su ubica la balanza: platos preparados- carnes</v>
      </c>
      <c r="J201" t="str" xml:space="preserve">
        <v xml:space="preserve">Se llega a sitio; se realizan los parámetros de bioseguridad y se valida ingreso. Se procede con la ubicación de los equipos y_x000d_
se realiza intervención de los mismos. Se procede con el des-embalaje de las dos balanzas. Se realiza armado de las_x000d_
mismas. Se procede con el encendido y se ejecutan parámetros de red obtenidos de las balanzas a retirar. Se procede con_x000d_
la calibración de las mismas. Se realizan pruebas de peso como se indica la llamada. Se establecen parámetros de las_x000d_
mismas. Se realiza traslado de las mismas a las respectivas áreas (Laboratorio de Carnes y Platos Preparados) Soporte_x000d_
Remoto indica los puntos no están habilitados para las respectivas macs por lo que se trasladan nuevamente a la oficina_x000d_
de sistemas. Edwin Bolaños nos brinda el respectivo soporte hasta la hora de cierre de la tienda. También se indica_x000d_
validará los puntos con redes para la respectiva asociación de los puntos en la wlan 81 con las macs. Por parte de Soporte_x000d_
Técnico se finaliza la actividad quedando las balanzas: armadas; parametrizadas y calibradas. Las pruebas de peso se_x000d_
realizan en presencia de la Jefe de Sección Arleidy Cristancho y bajo supervisión telefónica de Soporte Edwin Bolaños. Las_x000d_
balanzas quedan pendientes por carga de etiquetas por parte de Cencosud. </v>
      </c>
      <c r="K201">
        <v>44441</v>
      </c>
      <c r="L201">
        <v>44442</v>
      </c>
      <c r="M201" t="str">
        <f>TEXT(L201,"DDDDDDD")</f>
        <v>viernes</v>
      </c>
      <c r="N201" t="str">
        <v>M179 METRO PITALITO</v>
      </c>
      <c r="O201" t="str">
        <v>PITALITO</v>
      </c>
      <c r="P201" t="str">
        <v>OCCIDENTE</v>
      </c>
      <c r="Q201" t="str">
        <v>EMERSON PALACIOS MARTINEZ</v>
      </c>
      <c r="R201">
        <v>13723524</v>
      </c>
      <c r="S201" t="str">
        <v>ALIADO</v>
      </c>
      <c r="T201">
        <v>0.8263888888888888</v>
      </c>
      <c r="U201">
        <v>0.9097222222222222</v>
      </c>
      <c r="V201">
        <v>0.08333333333333333</v>
      </c>
      <c r="W201">
        <v>2</v>
      </c>
      <c r="X201">
        <f>NETWORKDAYS(K201,L200)</f>
        <v>2</v>
      </c>
      <c r="Y201" t="str">
        <f>IF(X201&lt;=2,"CUMPLE","NO CUMPLE")</f>
        <v>CUMPLE</v>
      </c>
    </row>
    <row r="202">
      <c r="A202" t="str">
        <v>ROLL OUT</v>
      </c>
      <c r="B202" t="str">
        <v>ROLL OUT</v>
      </c>
      <c r="C202" t="str">
        <v>CERRADO</v>
      </c>
      <c r="D202" t="str">
        <v>TIENDA</v>
      </c>
      <c r="E202" t="str">
        <v>TIENDA</v>
      </c>
      <c r="F202" t="str">
        <v>NO APLICA</v>
      </c>
      <c r="G202" t="str">
        <v>NO APLICA</v>
      </c>
      <c r="H202" t="str">
        <v>SE REQUIERE ACOMPAÑAMIENTO A REDES PARA CONFIGURACION EN AREA DE CAJAS</v>
      </c>
      <c r="I202" t="str">
        <v>SE REQUIERE ACOMPAÑAMIENTO A REDES PARA CONFIGURACION EN AREA DE CAJAS</v>
      </c>
      <c r="J202" t="str">
        <v>Se llega a sitio; se esperan instrucciones del encargado Guillermo; se verifican dispositivos de líneas de cajas; se inspeccionan conexiones; las cuales por ordenes recibidas; se debe cambiar el apilamento siguiente inicialmente una topologia en bus de datos y con la ultima estación POS; se debe apilar con el primero; en el transcurso de lo solicitado; surge un inconveniente con un dispotivo; el cual no comunica y al parecer se encuentra bloqueado; se me informa que se debe cambiar los conectores RJ45 en uno de los apilamientos; ademas de un equipo portatil para realizar el reseteo y configuración del dispositivo; finalmente se hace este proceso en 2 equipos; una vez se confirma que el la topologia solicitada funciona se continua con la verificación con las flotantes en el área de electro y platos preparados; seguido a esto; se verifican nuevos equipos de pinpad que se encuentren con salida a internet; este último presentó la novedad que hay intermitencia en la conexion; se mantiene comunicando de las novedades al encargado; el cual refiere que se debe continuar en otra oportunidad lo pendiente; se informa salida del establecimiento a los interesados.</v>
      </c>
      <c r="K202">
        <v>44442</v>
      </c>
      <c r="L202">
        <v>44442</v>
      </c>
      <c r="M202" t="str">
        <f>TEXT(L202,"DDDDDDD")</f>
        <v>viernes</v>
      </c>
      <c r="N202" t="str">
        <v>J047 JUMBO GIRARDOT</v>
      </c>
      <c r="O202" t="str">
        <v>GIRARDOT</v>
      </c>
      <c r="P202" t="str">
        <v>OCCIDENTE</v>
      </c>
      <c r="Q202" t="str">
        <v>VICTOR ALFONSO TORRES CASTRILLON</v>
      </c>
      <c r="R202" t="e">
        <v>#N/A</v>
      </c>
      <c r="S202" t="str">
        <v>DIRECTO</v>
      </c>
      <c r="T202">
        <v>0.25</v>
      </c>
      <c r="U202">
        <v>0.75</v>
      </c>
      <c r="V202">
        <v>0.5</v>
      </c>
      <c r="W202">
        <v>5</v>
      </c>
      <c r="X202">
        <f>NETWORKDAYS(K202,L201)</f>
        <v>1</v>
      </c>
      <c r="Y202" t="str">
        <f>IF(X202&lt;=2,"CUMPLE","NO CUMPLE")</f>
        <v>CUMPLE</v>
      </c>
    </row>
    <row r="203" xml:space="preserve">
      <c r="A203">
        <v>11892114</v>
      </c>
      <c r="B203" t="str">
        <v>REQUEST</v>
      </c>
      <c r="C203" t="str">
        <v>CERRADO</v>
      </c>
      <c r="D203" t="str">
        <v>TIENDA</v>
      </c>
      <c r="E203" t="str">
        <v>POS</v>
      </c>
      <c r="F203" t="str">
        <v>CPU</v>
      </c>
      <c r="G203" t="str">
        <v>WINCOR</v>
      </c>
      <c r="H203" t="str" xml:space="preserve">
        <v xml:space="preserve">_x000d_
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I203" t="str" xml:space="preserve">
        <v xml:space="preserve">Se requiere programar visita de ISIT para identificar equipos para dar de baja en tienda ; se adjuntan seriales y categorias de los equipos a verificar fisicos y poder dar de baja en tienda por seguridad._x000d_
Tomar registro fotografico y dejar en cajas con el rotulo indicando equipos para dar de baja por obsolescencia con el numero del CAU-_x000d_
Dispositivos; POS ; WINCOR ; BETTLE-M ;64CD709544 ; DI-025176;/_x000d_
Dispositivos; POS ; WINCOR ; BETTLE-M ;59CD001323 ; DI-025177; /_x000d_
Dispositivos; POS ; WINCOR ; BETTLE-M ;6422262598 ; DI-025106; /_x000d_
Dispositivos; SCANNER POS|MANO ; HONEYWELL; MS 9520 ; DI-019441; DI-019441 ;/_x000d_
Dispositivos; SCANNER POS|MANO ; HONEYWELL; MS 9520 ; 0M15090811; DI-019440 /</v>
      </c>
      <c r="J203" t="str">
        <v>se procede a verificar equipos pos para dar de baja; se busca en sala de sistemas el cual encontramos las pos POS ; WINCOR ; BETTLE-M ;64CD709544; POS ; WINCOR ; BETTLE-M ;6422262598; se encuentran en cajas guardadas se verifica y rectifica el serial de la maquina; la pos faltante POS ; WINCOR ; BETTLE-M ;59CD001323 se encuentra instala y en funcionamiento en la seccion de DONAS; ya que se realizo un cambio anterior mente en la tienda la que estaba en donas que dejo de funcionar es la siguiente con serie POS ; WINCOR ; BETTLE-M; 6498720686. con los escanner pos de mano encontramos dos en existencia en sala de sistemas las cuales no tienen visible el serial; no se identifican; su sticker para verificar serial no se encuentra pero si coinciden con su marca HONEYWELL. equipos se embalan en cajas y se rotulan para dejarlos presente en evidencia en sala de sistemas</v>
      </c>
      <c r="K203">
        <v>44442</v>
      </c>
      <c r="L203">
        <v>44443</v>
      </c>
      <c r="M203" t="str">
        <f>TEXT(L203,"DDDDDDD")</f>
        <v>sábado</v>
      </c>
      <c r="N203" t="str">
        <v>M195 METRO SANTA LUCIA</v>
      </c>
      <c r="O203" t="str">
        <v>NEIVA</v>
      </c>
      <c r="P203" t="str">
        <v>OCCIDENTE</v>
      </c>
      <c r="Q203" t="str">
        <v>JOHN ALEJANDRO LOZADA BABATIVA</v>
      </c>
      <c r="R203">
        <v>1075313382</v>
      </c>
      <c r="S203" t="str">
        <v>DIRECTO</v>
      </c>
      <c r="T203">
        <v>0.3333333333333333</v>
      </c>
      <c r="U203">
        <v>0.5</v>
      </c>
      <c r="V203">
        <v>0.16666666666666666</v>
      </c>
      <c r="W203">
        <v>4</v>
      </c>
      <c r="X203">
        <f>NETWORKDAYS(K203,L202)</f>
        <v>1</v>
      </c>
      <c r="Y203" t="str">
        <f>IF(X203&lt;=2,"CUMPLE","NO CUMPLE")</f>
        <v>CUMPLE</v>
      </c>
    </row>
    <row r="204" xml:space="preserve">
      <c r="A204">
        <v>11899296</v>
      </c>
      <c r="B204" t="str">
        <v>INCIDENT</v>
      </c>
      <c r="C204" t="str">
        <v>CERRADO</v>
      </c>
      <c r="D204" t="str">
        <v>TIENDA</v>
      </c>
      <c r="E204" t="str">
        <v>POS</v>
      </c>
      <c r="F204" t="str">
        <v>CPU</v>
      </c>
      <c r="G204" t="str">
        <v>WINCOR</v>
      </c>
      <c r="H204"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dias;Dios les bendiga. Espero que hayan amanecido muy bien._x000d_
Lo siguiente es para informarles que desde el dia de ayer la pos#21 esta presentando problemas; esta fuera de linea y esta sacando del sistema al cajero . Le agradecemos de antemano su pronta ayuda y colaboracion ya que esa es nuestra caja de platos preparados y tiene mucha circulacion de los clientes.</v>
      </c>
      <c r="I204"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dias;Dios les bendiga. Espero que hayan amanecido muy bien._x000d_
Lo siguiente es para informarles que desde el dia de ayer la pos#21 esta presentando problemas; esta fuera de linea y esta sacando del sistema al cajero . Le agradecemos de antemano su pronta ayuda y colaboracion ya que esa es nuestra caja de platos preparados y tiene mucha circulacion de los clientes.</v>
      </c>
      <c r="J204" t="str">
        <v>SE ATENDIO EL CASO ASIGNADO A ESTE TICKET PROCEDIENDO CON LA VALIDACION DEL ESTADO DE LA POS; YA QUE  NOS FUE ESCALADO POR QUE LA POS 21 QUEDÓ FUERA DE LINEA; Y ESTA SACANDO A LOS CAJEROS; SE REALIZO VALIDACION DE LAS CONEXCIONES FISICAS Y SE APAGA POR UNOS MINUTOS; POSTERIORMENTE SE ENCIENDE LA POS Y SE ESPERA QUE CARGUE EL APLICATIVO; LA POS QUEDA EN LINEA; LA CAJERA DE TURNO REALIZA TRANSACCIONES DE FORMA CORRECTA.</v>
      </c>
      <c r="K204">
        <v>44445</v>
      </c>
      <c r="L204">
        <v>44445</v>
      </c>
      <c r="M204" t="str">
        <f>TEXT(L204,"DDDDDDD")</f>
        <v>lunes</v>
      </c>
      <c r="N204" t="str">
        <v>M040 METRO RIOHACHA</v>
      </c>
      <c r="O204" t="str">
        <v>RIOHACHA</v>
      </c>
      <c r="P204" t="str">
        <v>COSTA</v>
      </c>
      <c r="Q204" t="str">
        <v>DIANIS DAYANNA MERCADO RODRIGUEZ</v>
      </c>
      <c r="R204" t="e">
        <v>#N/A</v>
      </c>
      <c r="S204" t="str">
        <v>DIRECTO</v>
      </c>
      <c r="T204">
        <v>0.36875</v>
      </c>
      <c r="U204">
        <v>0.3958333333333333</v>
      </c>
      <c r="V204">
        <v>0.027083333333333334</v>
      </c>
      <c r="W204">
        <v>1</v>
      </c>
      <c r="X204">
        <f>NETWORKDAYS(K204,L203)</f>
        <v>-1</v>
      </c>
      <c r="Y204" t="str">
        <f>IF(X204&lt;=2,"CUMPLE","NO CUMPLE")</f>
        <v>CUMPLE</v>
      </c>
    </row>
    <row r="205" xml:space="preserve">
      <c r="A205">
        <v>11902575</v>
      </c>
      <c r="B205" t="str">
        <v>REQUEST</v>
      </c>
      <c r="C205" t="str">
        <v>CERRADO</v>
      </c>
      <c r="D205" t="str">
        <v>TIENDA</v>
      </c>
      <c r="E205" t="str">
        <v>DESKTOP</v>
      </c>
      <c r="F205" t="str">
        <v>CPU</v>
      </c>
      <c r="G205" t="str">
        <v>LENOVO</v>
      </c>
      <c r="H205"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mj01cg6j_x000d_
Ubicado en la tienda metro Facatativa_x000d_
Area comercial_x000d_
Indicar la ubicacion del computador en la tienda o sede: Metro Facatativa oficinas comerciales_x000d_
</v>
      </c>
      <c r="I205"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mj01cg6j_x000d_
Ubicado en la tienda metro Facatativa_x000d_
Area comercial_x000d_
Indicar la ubicacion del computador en la tienda o sede: Metro Facatativa oficinas comerciales_x000d_
</v>
      </c>
      <c r="J205" t="str">
        <v>Se realizo la revisión del Disco Duro y se confirma que se encuentra en buen estado; así que se procede a realizar el backup de la información y a formatear el equipo. Se asigna Hostname y se sube al dominio; se instalas las actualizaciones y se deja operativo el equipo. Se carga nuevamente la información de los usuarios.</v>
      </c>
      <c r="K205">
        <v>44446</v>
      </c>
      <c r="L205">
        <v>44447</v>
      </c>
      <c r="M205" t="str">
        <f>TEXT(L205,"DDDDDDD")</f>
        <v>miércoles</v>
      </c>
      <c r="N205" t="str">
        <v>M074 METRO FACATATIVA</v>
      </c>
      <c r="O205" t="str">
        <v>FACATATIVA</v>
      </c>
      <c r="P205" t="str">
        <v>BOGOTA</v>
      </c>
      <c r="Q205" t="str">
        <v>ALEXANDER CASTILLO SOTELO</v>
      </c>
      <c r="R205">
        <v>80216449</v>
      </c>
      <c r="S205" t="str">
        <v>ALIADO</v>
      </c>
      <c r="T205">
        <v>0.375</v>
      </c>
      <c r="U205">
        <v>0.4583333333333333</v>
      </c>
      <c r="V205">
        <v>0.08333333333333333</v>
      </c>
      <c r="W205">
        <v>2</v>
      </c>
      <c r="X205">
        <f>NETWORKDAYS(K205,L204)</f>
        <v>-2</v>
      </c>
      <c r="Y205" t="str">
        <f>IF(X205&lt;=2,"CUMPLE","NO CUMPLE")</f>
        <v>CUMPLE</v>
      </c>
    </row>
    <row r="206" xml:space="preserve">
      <c r="A206">
        <v>11902578</v>
      </c>
      <c r="B206" t="str">
        <v>REQUEST</v>
      </c>
      <c r="C206" t="str">
        <v>CERRADO</v>
      </c>
      <c r="D206" t="str">
        <v>TIENDA</v>
      </c>
      <c r="E206" t="str">
        <v>DESKTOP</v>
      </c>
      <c r="F206" t="str">
        <v>CPU</v>
      </c>
      <c r="G206" t="str">
        <v>LENOVO</v>
      </c>
      <c r="H206"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Mj01cg90 ubicado en metro Facatativa oficinas comerciales_x000d_
Indicar la ubicacion del computador en la tienda o sede: Metro Facatativa oficinas comerciales_x000d_
</v>
      </c>
      <c r="I206"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formateo del equipo con serial s/n: Mj01cg90 ubicado en metro Facatativa oficinas comerciales_x000d_
Indicar la ubicacion del computador en la tienda o sede: Metro Facatativa oficinas comerciales_x000d_
</v>
      </c>
      <c r="J206" t="str">
        <v>Se realizo la revision del Disco Duro y se confirma que se encuentra en buen estado; así que se procede a realizar el backup de la información y a formatear el equipo. Se asigna Hostname y se sube al dominio; se instalas las actualizaciones y se deja operativo el equipo. Se carga nuevamente la información de los usuarios.</v>
      </c>
      <c r="K206">
        <v>44446</v>
      </c>
      <c r="L206">
        <v>44447</v>
      </c>
      <c r="M206" t="str">
        <f>TEXT(L206,"DDDDDDD")</f>
        <v>miércoles</v>
      </c>
      <c r="N206" t="str">
        <v>M074 METRO FACATATIVA</v>
      </c>
      <c r="O206" t="str">
        <v>FACATATIVA</v>
      </c>
      <c r="P206" t="str">
        <v>BOGOTA</v>
      </c>
      <c r="Q206" t="str">
        <v>ALEXANDER CASTILLO SOTELO</v>
      </c>
      <c r="R206">
        <v>80216449</v>
      </c>
      <c r="S206" t="str">
        <v>ALIADO</v>
      </c>
      <c r="T206">
        <v>0.2916666666666667</v>
      </c>
      <c r="U206">
        <v>0.375</v>
      </c>
      <c r="V206">
        <v>0.08333333333333333</v>
      </c>
      <c r="W206">
        <v>2</v>
      </c>
      <c r="X206">
        <f>NETWORKDAYS(K206,L205)</f>
        <v>2</v>
      </c>
      <c r="Y206" t="str">
        <f>IF(X206&lt;=2,"CUMPLE","NO CUMPLE")</f>
        <v>CUMPLE</v>
      </c>
    </row>
    <row r="207" xml:space="preserve">
      <c r="A207">
        <v>11902547</v>
      </c>
      <c r="B207" t="str">
        <v>REQUEST</v>
      </c>
      <c r="C207" t="str">
        <v>CERRADO</v>
      </c>
      <c r="D207" t="str">
        <v>TIENDA</v>
      </c>
      <c r="E207" t="str">
        <v>PDT</v>
      </c>
      <c r="F207" t="str">
        <v>SCORPIO X3</v>
      </c>
      <c r="G207" t="str">
        <v>DATALOGIC</v>
      </c>
      <c r="H207"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I207"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J207" t="str" xml:space="preserve">
        <v xml:space="preserve">Se requiere programar visita de tecnico ISIT para gestionar la instalacion de las 6 PDT que fueron enviadas desde ALQUERIA mediante el cau 11876168 ; se adjuntan los seriales de los equipos a configurar y asignar._x000d_
SKORPIO X3 G14F81880 DI-005155_x000d_
DATALOGIC SKORPIO X3 G14F81881 DI-005153_x000d_
DATALOGIC SKORPIO X3 G14F81885 DI-005157_x000d_
DATALOGIC SKORPIO X3 G14F81887 DI-005152_x000d_
MOTOROLA MC 3190 S11327521120335 DI-022370_x000d_
DATALOGIC SKORPIO X3 G17F62327 DI-005156</v>
      </c>
      <c r="K207">
        <v>44446</v>
      </c>
      <c r="L207">
        <v>44447</v>
      </c>
      <c r="M207" t="str">
        <f>TEXT(L207,"DDDDDDD")</f>
        <v>miércoles</v>
      </c>
      <c r="N207" t="str">
        <v>M195 METRO SANTA LUCIA</v>
      </c>
      <c r="O207" t="str">
        <v>NEIVA</v>
      </c>
      <c r="P207" t="str">
        <v>OCCIDENTE</v>
      </c>
      <c r="Q207" t="str">
        <v>JOHN ALEJANDRO LOZADA BABATIVA</v>
      </c>
      <c r="R207">
        <v>1075313382</v>
      </c>
      <c r="S207" t="str">
        <v>DIRECTO</v>
      </c>
      <c r="T207">
        <v>0.3958333333333333</v>
      </c>
      <c r="U207">
        <v>0.7083333333333334</v>
      </c>
      <c r="V207">
        <v>0.3125</v>
      </c>
      <c r="W207">
        <v>6</v>
      </c>
      <c r="X207">
        <f>NETWORKDAYS(K207,L206)</f>
        <v>2</v>
      </c>
      <c r="Y207" t="str">
        <f>IF(X207&lt;=2,"CUMPLE","NO CUMPLE")</f>
        <v>CUMPLE</v>
      </c>
    </row>
    <row r="208" xml:space="preserve">
      <c r="A208">
        <v>11896933</v>
      </c>
      <c r="B208" t="str">
        <v>REQUEST</v>
      </c>
      <c r="C208" t="str">
        <v>CERRADO</v>
      </c>
      <c r="D208" t="str">
        <v>TIENDA</v>
      </c>
      <c r="E208" t="str">
        <v>POS</v>
      </c>
      <c r="F208" t="str">
        <v>CPU</v>
      </c>
      <c r="G208" t="str">
        <v>WINCOR</v>
      </c>
      <c r="H208"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_x000d_
ya que esta pos se bloquea constantemente; toca apagar la impresora para que esta continue trabajando; en ocasiones esta pos no registra los productos; escanea pero no aparecen registrados;</v>
      </c>
      <c r="I208"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_x000d_
ya que esta pos se bloquea constantemente; toca apagar la impresora para que esta continue trabajando; en ocasiones esta pos no registra los productos; escanea pero no aparecen registrados;</v>
      </c>
      <c r="J208" t="str">
        <v>Se verifica equipo; el cual muestra cargue inicial; pero no muestra status despues de cierto tiempo para dar inicio a la POS; se realiza formateo de la unidad; se realizan pasos al pie de la letra; más sin embargo el dispositivo persiste en su falla anteriormente mecionada; se consulta otras opiniones  e indican que pueda deberse a fallas del teclado o en el peor de los casos; que hay un daño en la board. Se informa al 1.5 Fabiola de lo acontecido</v>
      </c>
      <c r="K208">
        <v>44446</v>
      </c>
      <c r="L208">
        <v>44447</v>
      </c>
      <c r="M208" t="str">
        <f>TEXT(L208,"DDDDDDD")</f>
        <v>miércoles</v>
      </c>
      <c r="N208" t="str">
        <v>J047 JUMBO GIRARDOT</v>
      </c>
      <c r="O208" t="str">
        <v>GIRARDOT</v>
      </c>
      <c r="P208" t="str">
        <v>OCCIDENTE</v>
      </c>
      <c r="Q208" t="str">
        <v>VICTOR ALFONSO TORRES CASTRILLON</v>
      </c>
      <c r="R208" t="e">
        <v>#N/A</v>
      </c>
      <c r="S208" t="str">
        <v>DIRECTO</v>
      </c>
      <c r="T208">
        <v>0.5833333333333334</v>
      </c>
      <c r="U208">
        <v>0.75</v>
      </c>
      <c r="V208">
        <v>0.16666666666666666</v>
      </c>
      <c r="W208">
        <v>2</v>
      </c>
      <c r="X208">
        <f>NETWORKDAYS(K208,L207)</f>
        <v>2</v>
      </c>
      <c r="Y208" t="str">
        <f>IF(X208&lt;=2,"CUMPLE","NO CUMPLE")</f>
        <v>CUMPLE</v>
      </c>
    </row>
    <row r="209" xml:space="preserve">
      <c r="A209">
        <v>11897951</v>
      </c>
      <c r="B209" t="str">
        <v>REQUEST</v>
      </c>
      <c r="C209" t="str">
        <v>CERRADO</v>
      </c>
      <c r="D209" t="str">
        <v>TIENDA</v>
      </c>
      <c r="E209" t="str">
        <v>POS</v>
      </c>
      <c r="F209" t="str">
        <v>CPU</v>
      </c>
      <c r="G209" t="str">
        <v>WINCOR</v>
      </c>
      <c r="H20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Beun dia_x000d_
me ayudan a validar la pos 15 .. serial 6498504020; ya que aparece como fuera de linea_x000d_
Numero de inventario: 6498504020_x000d_
Numero de caja: 15</v>
      </c>
      <c r="I20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Beun dia_x000d_
me ayudan a validar la pos 15 .. serial 6498504020; ya que aparece como fuera de linea_x000d_
Numero de inventario: 6498504020_x000d_
Numero de caja: 15</v>
      </c>
      <c r="J209" t="str">
        <v>Se verifica equipo; el cual se encontraba fuera de línea; se procede a verificar conexiones de red; se evidencia terminales RJ45 en mal estado; por tanto se procede al cambio de los mismos; al no presentarse solución; se llama al área de comunicaciones; evidencia bloqueos de puertos; equipos suben a servicio; se realizan pruebas de funcionamiento; se informa a la jefe de seccion; se deja equipo funcionando sin novedad.</v>
      </c>
      <c r="K209">
        <v>44446</v>
      </c>
      <c r="L209">
        <v>44447</v>
      </c>
      <c r="M209" t="str">
        <f>TEXT(L209,"DDDDDDD")</f>
        <v>miércoles</v>
      </c>
      <c r="N209" t="str">
        <v>J047 JUMBO GIRARDOT</v>
      </c>
      <c r="O209" t="str">
        <v>GIRARDOT</v>
      </c>
      <c r="P209" t="str">
        <v>OCCIDENTE</v>
      </c>
      <c r="Q209" t="str">
        <v>VICTOR ALFONSO TORRES CASTRILLON</v>
      </c>
      <c r="R209" t="e">
        <v>#N/A</v>
      </c>
      <c r="S209" t="str">
        <v>DIRECTO</v>
      </c>
      <c r="T209">
        <v>0.3333333333333333</v>
      </c>
      <c r="U209">
        <v>0.5416666666666666</v>
      </c>
      <c r="V209">
        <v>0.20833333333333334</v>
      </c>
      <c r="W209">
        <v>1</v>
      </c>
      <c r="X209">
        <f>NETWORKDAYS(K209,L208)</f>
        <v>2</v>
      </c>
      <c r="Y209" t="str">
        <f>IF(X209&lt;=2,"CUMPLE","NO CUMPLE")</f>
        <v>CUMPLE</v>
      </c>
    </row>
    <row r="210" xml:space="preserve">
      <c r="A210">
        <v>11554469</v>
      </c>
      <c r="B210" t="str">
        <v>REQUEST</v>
      </c>
      <c r="C210" t="str">
        <v>CERRADO</v>
      </c>
      <c r="D210" t="str">
        <v>TIENDA</v>
      </c>
      <c r="E210" t="str">
        <v>PDT</v>
      </c>
      <c r="F210" t="str">
        <v>MANO</v>
      </c>
      <c r="G210" t="str">
        <v>TIENDA</v>
      </c>
      <c r="H210" t="str" xml:space="preserve">
        <v xml:space="preserve">Datos usuario_x000d_
Nombre: Liliana Esther Cogollos Lagares_x000d_
Correo: Liliana.Cogullos@cencosud.com.co_x000d_
Usuario AD: LECLagar_x000d_
Pais: Colombia_x000d_
Ubicacion: J027 JUMBO RIONEGRO_x000d_
Unidad de Negocio: Supermercados_x000d_
Servicio: Retail Financiero_x000d_
Telefono: 3015154008_x000d_
Anexo: 3022903364_x000d_
Descripcion: Se le rompio la pantalla; el auxiliar en turno se le callo una cruceta encima del equipo; el numero de inventario es 015266</v>
      </c>
      <c r="I210" t="str" xml:space="preserve">
        <v xml:space="preserve">	_x000d_
la parte se encuentra en sitio se requiere apoyo de isit para el cambio de la parte y deja la pdt en operación._x000d_
Tipo:_x000d_
PDT/PDA|ESTANDAR_x000d_
Marca: DATALOGIC_x000d_
Modelo: SKORPIO X3_x000d_
serial: G14F79570_x000d_
inventario: DI-015266</v>
      </c>
      <c r="J210" t="str">
        <v>Se llega a sitio para proceder a realizar la instalación del nuevo display de la pdt; se procede destapar la pdt; para quitar el display e instalar el nuevo; se hacen pruebas y no prenden; por lo que se revisa; se vuelve a instalar el display Anterior malo para revisar que paso y tampoco enciende; por lo que se le informa a la tienda quien indica entregarle de la pdt con las partes para que la envíe a la oficina principal en Medellín para su revisión con los expertos</v>
      </c>
      <c r="K210">
        <v>44474</v>
      </c>
      <c r="L210">
        <v>44476</v>
      </c>
      <c r="M210" t="str">
        <f>TEXT(L210,"DDDDDDD")</f>
        <v>jueves</v>
      </c>
      <c r="N210" t="str">
        <v>J027 JUMBO RIONEGRO</v>
      </c>
      <c r="O210" t="str">
        <v>RIONEGRO</v>
      </c>
      <c r="P210" t="str">
        <v>CENTRO</v>
      </c>
      <c r="Q210" t="str">
        <v>YEISON JAIR GOMEZ GIRALDO</v>
      </c>
      <c r="R210" t="e">
        <v>#N/A</v>
      </c>
      <c r="S210" t="str">
        <v>DIRECTO</v>
      </c>
      <c r="T210">
        <v>0.375</v>
      </c>
      <c r="U210">
        <v>0.4583333333333333</v>
      </c>
      <c r="V210">
        <v>0.08333333333333333</v>
      </c>
      <c r="W210">
        <v>1</v>
      </c>
      <c r="X210">
        <f>NETWORKDAYS(K210,L209)</f>
        <v>-20</v>
      </c>
      <c r="Y210" t="str">
        <f>IF(X210&lt;=2,"CUMPLE","NO CUMPLE")</f>
        <v>CUMPLE</v>
      </c>
    </row>
    <row r="211" xml:space="preserve">
      <c r="A211">
        <v>12018444</v>
      </c>
      <c r="B211" t="str">
        <v>INCIDENT</v>
      </c>
      <c r="C211" t="str">
        <v>CERRADO</v>
      </c>
      <c r="D211" t="str">
        <v>TIENDA</v>
      </c>
      <c r="E211" t="str">
        <v>BALANZA</v>
      </c>
      <c r="F211" t="str">
        <v>SCANNER</v>
      </c>
      <c r="G211" t="str">
        <v>DATALOGIC</v>
      </c>
      <c r="H211"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 dia para reportar la bascula de la pos 4 tambien presenta el mismo. Problema no da el peso_x000d_
Indica la ubicacion de tu balanza en la tienda: Pos 4_x000d_
</v>
      </c>
      <c r="I211" t="str" xml:space="preserve">
        <v xml:space="preserve">buenos días_x000d_
se requiere apoyo de isit para la validación del scanner balanza de la pos 4 ya que la usuaria manifiesta que presenta diferencia en peso._x000d_
se valida de la siguiente forma_x000d_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v>
      </c>
      <c r="J211" t="str">
        <v>Descripcion: Buen dia para reportar la bascula de la pos 4 tambien presenta el mismo. Problema no da el pesoIndica la ubicacion de tu balanza en la tienda: Pos 4 Informe del tecnico:se procede validar conexiones se realiza procedimiento dado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 se realizan pruebas donde damos como solucionado el problema que persistia tambien se realiza videos evidenciando el correcto funcionamiento de la caja</v>
      </c>
      <c r="K211">
        <v>44491</v>
      </c>
      <c r="L211">
        <v>44494</v>
      </c>
      <c r="M211" t="str">
        <f>TEXT(L211,"DDDDDDD")</f>
        <v>lunes</v>
      </c>
      <c r="N211" t="str">
        <v>J027 JUMBO RIONEGRO</v>
      </c>
      <c r="O211" t="str">
        <v>RIONEGRO</v>
      </c>
      <c r="P211" t="str">
        <v>CENTRO</v>
      </c>
      <c r="Q211" t="str">
        <v>JONATAN ALEJANDRO VASQUEZ GONZALEZ</v>
      </c>
      <c r="R211" t="e">
        <v>#N/A</v>
      </c>
      <c r="S211" t="str">
        <v>DIRECTO</v>
      </c>
      <c r="T211">
        <v>0.625</v>
      </c>
      <c r="U211">
        <v>0.65625</v>
      </c>
      <c r="V211">
        <v>0.03125</v>
      </c>
      <c r="W211">
        <v>1</v>
      </c>
      <c r="X211">
        <f>NETWORKDAYS(K211,L210)</f>
        <v>-12</v>
      </c>
      <c r="Y211" t="str">
        <f>IF(X211&lt;=2,"CUMPLE","NO CUMPLE")</f>
        <v>CUMPLE</v>
      </c>
    </row>
    <row r="212" xml:space="preserve">
      <c r="A212">
        <v>11895054</v>
      </c>
      <c r="B212" t="str">
        <v>REQUEST</v>
      </c>
      <c r="C212" t="str">
        <v>CERRADO</v>
      </c>
      <c r="D212" t="str">
        <v>TIENDA</v>
      </c>
      <c r="E212" t="str">
        <v>POS</v>
      </c>
      <c r="F212" t="str">
        <v>CPU</v>
      </c>
      <c r="G212" t="str">
        <v>WINCOR</v>
      </c>
      <c r="H212" t="str" xml:space="preserve">
        <v xml:space="preserve">Datos usuario_x000d_
Nombre: Erika Katerine Rojas Manzano_x000d_
Correo: ErikaKaterine.RojasManzano@cencosud.com.co_x000d_
Usuario AD: Ekrojasm_x000d_
Pais: Colombia_x000d_
Ubicacion: J036 JUMBO POPAYAN CAMPANARIO_x000d_
Zona: Colombia Occidente_x000d_
Unidad de Negocio: Supermercados_x000d_
Servicio: Tiendas &amp; Centros de Distribucion_x000d_
Telefono: 3215863632_x000d_
Anexo: null_x000d_
Descripcion: Buenas tardes; presento falla con el teclado de la pos numero 15. No funciona la tecla clear y enter. Quedo atenta; muchas gracias.</v>
      </c>
      <c r="I212" t="str" xml:space="preserve">
        <v xml:space="preserve">Datos usuario_x000d_
Nombre: Erika Katerine Rojas Manzano_x000d_
Correo: ErikaKaterine.RojasManzano@cencosud.com.co_x000d_
Usuario AD: Ekrojasm_x000d_
Pais: Colombia_x000d_
Ubicacion: J036 JUMBO POPAYAN CAMPANARIO_x000d_
Zona: Colombia Occidente_x000d_
Unidad de Negocio: Supermercados_x000d_
Servicio: Tiendas &amp; Centros de Distribucion_x000d_
Telefono: 3215863632_x000d_
Anexo: null_x000d_
Descripcion: Buenas tardes; presento falla con el teclado de la pos numero 15. No funciona la tecla clear y enter. Quedo atenta; muchas gracias.</v>
      </c>
      <c r="J212" t="str">
        <v>Se procede a establecer contacto con el usuario jefe del área de línea de cajas la señora Johana Andrea Orozco Jaramillo. se valida funcionamiento de la pos # 15 de marca Wincor Beetle de Serie: 6498720783; se realiza validación del teclado de la pos el cual no reconocio de forma correcta las teclas clear puntos y enter; se realiza limpieza preventiva de las teclas que no funcionan ;teclado continua sin reconcer teclas por lo que se informa novedad a el señor Edwin Bolaños quien indica que se instale teclado nuevo que se encuentra en el cuarto de sistemas; posteriormente se realiza la reconexión del nuevo teclado; se organiza el cableado y se reinicia la pos la cual reconoce de manera correcta el teclado y queda operativa; se entrega equipo a usuario quien realiza pruebas las cuales son exitosas. pos queda operativa y funcional</v>
      </c>
      <c r="K212">
        <v>44447</v>
      </c>
      <c r="L212">
        <v>44448</v>
      </c>
      <c r="M212" t="str">
        <f>TEXT(L212,"DDDDDDD")</f>
        <v>jueves</v>
      </c>
      <c r="N212" t="str">
        <v>J036 JUMBO POPAYAN CAMPANARIO</v>
      </c>
      <c r="O212" t="str">
        <v>POPAYAN</v>
      </c>
      <c r="P212" t="str">
        <v>OCCIDENTE</v>
      </c>
      <c r="Q212" t="str">
        <v>JHON ALEXANDER VASQUEZ REVELO</v>
      </c>
      <c r="R212" t="e">
        <v>#N/A</v>
      </c>
      <c r="S212" t="str">
        <v>DIRECTO</v>
      </c>
      <c r="T212">
        <v>0.4166666666666667</v>
      </c>
      <c r="U212">
        <v>0.4583333333333333</v>
      </c>
      <c r="V212">
        <v>0.041666666666666664</v>
      </c>
      <c r="W212">
        <v>1</v>
      </c>
      <c r="X212">
        <f>NETWORKDAYS(K212,L211)</f>
        <v>34</v>
      </c>
      <c r="Y212" t="str">
        <f>IF(X212&lt;=2,"CUMPLE","NO CUMPLE")</f>
        <v>NO CUMPLE</v>
      </c>
    </row>
    <row r="213" xml:space="preserve">
      <c r="A213">
        <v>11902257</v>
      </c>
      <c r="B213" t="str">
        <v>REQUEST</v>
      </c>
      <c r="C213" t="str">
        <v>CERRADO</v>
      </c>
      <c r="D213" t="str">
        <v>TIENDA</v>
      </c>
      <c r="E213" t="str">
        <v xml:space="preserve">POS </v>
      </c>
      <c r="F213" t="str">
        <v>CPU</v>
      </c>
      <c r="G213" t="str">
        <v>WINCOR</v>
      </c>
      <c r="H21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#3; caja presenta lentitud._x000d_
serial: 6498720775</v>
      </c>
      <c r="I21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#3; caja presenta lentitud._x000d_
serial: 6498720775</v>
      </c>
      <c r="J213" t="str">
        <v>Se procede a establecer contacto con el usuario jefe del área de línea de cajas la señora Johana Andrea Orozco Jaramillo. Se valida funcionamiento de la pos # 03 de marca Beetle de Serie: 6498720775 la cual presenta lentitud en su sistema al ejecutar procesos de escaneos de productos. Se procede a realizar mantenimiento preventivo; retirando residuos de polvo y cambiando la respectiva pasta térmica del procesador; El señor Edwin Bolaños autoriza tomar RAM usada de una pos del cuarto de sistemas; RAM que es instalada en la pos; se ensambla nuevamente y se inician pruebas de funcionamiento; estas pruebas son positivas; se entrega pos a usuario quien valida rendimiento de la pos quedando optimizada y operativa</v>
      </c>
      <c r="K213">
        <v>44447</v>
      </c>
      <c r="L213">
        <v>44448</v>
      </c>
      <c r="M213" t="str">
        <f>TEXT(L213,"DDDDDDD")</f>
        <v>jueves</v>
      </c>
      <c r="N213" t="str">
        <v>J036 JUMBO POPAYAN CAMPANARIO</v>
      </c>
      <c r="O213" t="str">
        <v>POPAYAN</v>
      </c>
      <c r="P213" t="str">
        <v>OCCIDENTE</v>
      </c>
      <c r="Q213" t="str">
        <v>JHON ALEXANDER VASQUEZ REVELO</v>
      </c>
      <c r="R213" t="e">
        <v>#N/A</v>
      </c>
      <c r="S213" t="str">
        <v>DIRECTO</v>
      </c>
      <c r="T213">
        <v>0.3333333333333333</v>
      </c>
      <c r="U213">
        <v>0.4166666666666667</v>
      </c>
      <c r="V213">
        <v>0.08333333333333333</v>
      </c>
      <c r="W213">
        <v>2</v>
      </c>
      <c r="X213">
        <f>NETWORKDAYS(K213,L212)</f>
        <v>2</v>
      </c>
      <c r="Y213" t="str">
        <f>IF(X213&lt;=2,"CUMPLE","NO CUMPLE")</f>
        <v>CUMPLE</v>
      </c>
    </row>
    <row r="214" xml:space="preserve">
      <c r="A214">
        <v>11902307</v>
      </c>
      <c r="B214" t="str">
        <v>REQUEST</v>
      </c>
      <c r="C214" t="str">
        <v>CERRADO</v>
      </c>
      <c r="D214" t="str">
        <v>TIENDA</v>
      </c>
      <c r="E214" t="str">
        <v>POS</v>
      </c>
      <c r="F214" t="str">
        <v>CPU</v>
      </c>
      <c r="G214" t="str">
        <v>WINCOR</v>
      </c>
      <c r="H21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 con la pos #12; no abre la gaveta se encuentra atascada y falla de teclado._x000d_
Serial: 6498720779_x000d_
Gracias por su colaboracion;_x000d_
Numero de inventario: 6498720779_x000d_
Numero de caja: 12</v>
      </c>
      <c r="I21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 con la pos #12; no abre la gaveta se encuentra atascada y falla de teclado._x000d_
Serial: 6498720779_x000d_
Gracias por su colaboracion;_x000d_
Numero de inventario: 6498720779_x000d_
Numero de caja: 12</v>
      </c>
      <c r="J214" t="str">
        <v>Se procede a establecer contacto con el usuario jefe del área de línea de cajas la señora Johana Andrea Orozco Jaramillo. se valida funcionamiento de la pos # 12 de marca Beetle de Serie: 6498720779 se encontró atasco en gaveta lo cual no despliega de manera correctamente su riel;se procede a desmontar gaveta y a bajar sus rieles para realizarle limpieza y darle lubricación ;se ajustan rieles y láminas de enganche de gaveta; se realiza cambio del cable del teclado y se reinicia la pos la cual sube de manera correcta quedando en línea; se realizan pruebas locales con teclado; con gaveta e impresora; pruebas son positivas; se entrega a usuario quien realiza pruebas y estas son exitosas. Equipo queda operativo y funcional</v>
      </c>
      <c r="K214">
        <v>44447</v>
      </c>
      <c r="L214">
        <v>44448</v>
      </c>
      <c r="M214" t="str">
        <f>TEXT(L214,"DDDDDDD")</f>
        <v>jueves</v>
      </c>
      <c r="N214" t="str">
        <v>J036 JUMBO POPAYAN CAMPANARIO</v>
      </c>
      <c r="O214" t="str">
        <v>POPAYAN</v>
      </c>
      <c r="P214" t="str">
        <v>OCCIDENTE</v>
      </c>
      <c r="Q214" t="str">
        <v>JHON ALEXANDER VASQUEZ REVELO</v>
      </c>
      <c r="R214" t="e">
        <v>#N/A</v>
      </c>
      <c r="S214" t="str">
        <v>DIRECTO</v>
      </c>
      <c r="T214">
        <v>0.4583333333333333</v>
      </c>
      <c r="U214">
        <v>0.5208333333333334</v>
      </c>
      <c r="V214">
        <v>0.0625</v>
      </c>
      <c r="W214">
        <v>1</v>
      </c>
      <c r="X214">
        <f>NETWORKDAYS(K214,L213)</f>
        <v>2</v>
      </c>
      <c r="Y214" t="str">
        <f>IF(X214&lt;=2,"CUMPLE","NO CUMPLE")</f>
        <v>CUMPLE</v>
      </c>
    </row>
    <row r="215" xml:space="preserve">
      <c r="A215">
        <v>11902311</v>
      </c>
      <c r="B215" t="str">
        <v>REQUEST</v>
      </c>
      <c r="C215" t="str">
        <v>CERRADO</v>
      </c>
      <c r="D215" t="str">
        <v>TIENDA</v>
      </c>
      <c r="E215" t="str">
        <v>POS</v>
      </c>
      <c r="F215" t="str">
        <v>CPU</v>
      </c>
      <c r="G215" t="str">
        <v>WINCOR</v>
      </c>
      <c r="H215"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#14; falla de teclado (tecla 3; redencion de puntos; tarjeta regalo)_x000d_
Serial : 6498506442_x000d_
Gracias por su colaboracion;_x000d_
Numero de inventario: 6498506442_x000d_
Numero de caja: 14</v>
      </c>
      <c r="I215"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#14; falla de teclado (tecla 3; redencion de puntos; tarjeta regalo)_x000d_
Serial : 6498506442_x000d_
Gracias por su colaboracion;_x000d_
Numero de inventario: 6498506442_x000d_
Numero de caja: 14</v>
      </c>
      <c r="J215" t="str">
        <v>Se procede a establecer contacto con el usuario jefe del área de línea de cajas la señora Johana Andrea Orozco Jaramillo. se valida funcionamiento de la pos # 14 de marca Wincor Beetle de Serie: 6498506442; se realiza validación del teclado de la pos el cual se encontró con la teclas clear; la tecla redención de puntos; la tecla tarjeta de regalo sin funcionar de forma correcta;se realiza limpieza preventiva de las teclas que no funcionan ;teclado continua sin reconocer teclas por lo que se informa novedad a el señor Edwin Bolaños quien autoriza tomar del área de sistemas teclado ya usado ;se realiza la instalación y configuración de teclado sustituido; se organiza el cableado y se reinicia la pos la cual reconoce de manera correcta el teclado y queda operativa; se entrega equipo a usuario quien realiza pruebas las cuales son exitosas. pos queda operativa y funcional</v>
      </c>
      <c r="K215">
        <v>44447</v>
      </c>
      <c r="L215">
        <v>44448</v>
      </c>
      <c r="M215" t="str">
        <f>TEXT(L215,"DDDDDDD")</f>
        <v>jueves</v>
      </c>
      <c r="N215" t="str">
        <v>J036 JUMBO POPAYAN CAMPANARIO</v>
      </c>
      <c r="O215" t="str">
        <v>POPAYAN</v>
      </c>
      <c r="P215" t="str">
        <v>OCCIDENTE</v>
      </c>
      <c r="Q215" t="str">
        <v>JHON ALEXANDER VASQUEZ REVELO</v>
      </c>
      <c r="R215" t="e">
        <v>#N/A</v>
      </c>
      <c r="S215" t="str">
        <v>DIRECTO</v>
      </c>
      <c r="T215">
        <v>0.5208333333333334</v>
      </c>
      <c r="U215">
        <v>0.6041666666666666</v>
      </c>
      <c r="V215">
        <v>0.08333333333333333</v>
      </c>
      <c r="W215">
        <v>2</v>
      </c>
      <c r="X215">
        <f>NETWORKDAYS(K215,L214)</f>
        <v>2</v>
      </c>
      <c r="Y215" t="str">
        <f>IF(X215&lt;=2,"CUMPLE","NO CUMPLE")</f>
        <v>CUMPLE</v>
      </c>
    </row>
    <row r="216" xml:space="preserve">
      <c r="A216">
        <v>11902320</v>
      </c>
      <c r="B216" t="str">
        <v>REQUEST</v>
      </c>
      <c r="C216" t="str">
        <v>CERRADO</v>
      </c>
      <c r="D216" t="str">
        <v>TIENDA</v>
      </c>
      <c r="E216" t="str">
        <v>POS</v>
      </c>
      <c r="F216" t="str">
        <v>CPU</v>
      </c>
      <c r="G216" t="str">
        <v>WINCOR</v>
      </c>
      <c r="H21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#17; caja se encuentra fuera de linea; al registrarse aparece redigitar; no deja ingresar y no funciona la tecla 0_x000d_
Serial: 6498720781_x000d_
Numero de inventario: 6498720781_x000d_
Numero de caja: 17</v>
      </c>
      <c r="I21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#17; caja se encuentra fuera de linea; al registrarse aparece redigitar; no deja ingresar y no funciona la tecla 0_x000d_
Serial: 6498720781_x000d_
Numero de inventario: 6498720781_x000d_
Numero de caja: 17</v>
      </c>
      <c r="J216" t="str">
        <v>Se procede a establecer contacto con el usuario del área de línea de cajas. se valida funcionamiento de la pos # 17 de marca Beetle de Serie: 6498720781 la cual se encontró con teclado inoperativo al presentar falla en sus teclas clear; enter y cero; adicional su cable de datos no ajusta de manera correcta en el puerto keyboard. Se procede a realizar mantenimiento a teclas que presentan fallas; teclado continuo con errores en sus teclas; al realizar prueba con cable y teclado de otra pos fue reconocido por tanto se requiere cambio de teclado; adicional gaveta de pos se encuentra con atasco en su cerradura no permitiendo abrirse de manera correcta Observaciones: se requiere el envió de un teclado nuevo con sus respectivo cable; adicional se requiere el envió de una gaveta; se informa a el señor El señor Edwin Bolaños de la novedad presentada en la pos 17; quien solicitara el envío de partes para dejar pos operativa</v>
      </c>
      <c r="K216">
        <v>44447</v>
      </c>
      <c r="L216">
        <v>44448</v>
      </c>
      <c r="M216" t="str">
        <f>TEXT(L216,"DDDDDDD")</f>
        <v>jueves</v>
      </c>
      <c r="N216" t="str">
        <v>J036 JUMBO POPAYAN CAMPANARIO</v>
      </c>
      <c r="O216" t="str">
        <v>POPAYAN</v>
      </c>
      <c r="P216" t="str">
        <v>OCCIDENTE</v>
      </c>
      <c r="Q216" t="str">
        <v>JHON ALEXANDER VASQUEZ REVELO</v>
      </c>
      <c r="R216" t="e">
        <v>#N/A</v>
      </c>
      <c r="S216" t="str">
        <v>DIRECTO</v>
      </c>
      <c r="T216">
        <v>0.6875</v>
      </c>
      <c r="U216">
        <v>0.7291666666666666</v>
      </c>
      <c r="V216">
        <v>0.041666666666666664</v>
      </c>
      <c r="W216">
        <v>1</v>
      </c>
      <c r="X216">
        <f>NETWORKDAYS(K216,L215)</f>
        <v>2</v>
      </c>
      <c r="Y216" t="str">
        <f>IF(X216&lt;=2,"CUMPLE","NO CUMPLE")</f>
        <v>CUMPLE</v>
      </c>
    </row>
    <row r="217" xml:space="preserve">
      <c r="A217">
        <v>11902323</v>
      </c>
      <c r="B217" t="str">
        <v>REQUEST</v>
      </c>
      <c r="C217" t="str">
        <v>CERRADO</v>
      </c>
      <c r="D217" t="str">
        <v>TIENDA</v>
      </c>
      <c r="E217" t="str">
        <v>POS</v>
      </c>
      <c r="F217" t="str">
        <v>CPU</v>
      </c>
      <c r="G217" t="str">
        <v>WINCOR</v>
      </c>
      <c r="H217"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#21; la pos se encuentra en cleanup; no funciona el teclado._x000d_
Serial: 6422382214_x000d_
Numero de inventario: 6422382214_x000d_
Numero de caja: 21</v>
      </c>
      <c r="I217"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#21; la pos se encuentra en cleanup; no funciona el teclado._x000d_
Serial: 6422382214_x000d_
Numero de inventario: 6422382214_x000d_
Numero de caja: 21</v>
      </c>
      <c r="J217" t="str">
        <v>Se procede a establecer contacto con el usuario jefe del área de línea de cajas la señora Johana Andrea Orozco Jaramillo. se valida funcionamiento de la pos # 21 de marca Wincor Beetle de Serie: 6122382214; se realiza validación del teclado de la pos el cual no reconoció de forma correcta las teclas clear y cero; se realiza limpieza preventiva de las teclas que no funcionan; el señor Edwin Bolaños autoriza tomar teclado usado del área de sistemas y hacer reemplazo de teclas defectuosas; posteriormente se realiza la reconexión del nuevo teclado; se organiza cableado y se reinicia la pos la cual reconoce de manera correcta el teclado y queda operativa; se entrega equipo a usuario quien realiza pruebas las cuales son exitosas. pos queda operativa y funcional</v>
      </c>
      <c r="K217">
        <v>44447</v>
      </c>
      <c r="L217">
        <v>44448</v>
      </c>
      <c r="M217" t="str">
        <f>TEXT(L217,"DDDDDDD")</f>
        <v>jueves</v>
      </c>
      <c r="N217" t="str">
        <v>J036 JUMBO POPAYAN CAMPANARIO</v>
      </c>
      <c r="O217" t="str">
        <v>POPAYAN</v>
      </c>
      <c r="P217" t="str">
        <v>OCCIDENTE</v>
      </c>
      <c r="Q217" t="str">
        <v>JHON ALEXANDER VASQUEZ REVELO</v>
      </c>
      <c r="R217" t="e">
        <v>#N/A</v>
      </c>
      <c r="S217" t="str">
        <v>DIRECTO</v>
      </c>
      <c r="T217">
        <v>0.6041666666666666</v>
      </c>
      <c r="U217">
        <v>0.6875</v>
      </c>
      <c r="V217">
        <v>0.08333333333333333</v>
      </c>
      <c r="W217">
        <v>2</v>
      </c>
      <c r="X217">
        <f>NETWORKDAYS(K217,L216)</f>
        <v>2</v>
      </c>
      <c r="Y217" t="str">
        <f>IF(X217&lt;=2,"CUMPLE","NO CUMPLE")</f>
        <v>CUMPLE</v>
      </c>
    </row>
    <row r="218" xml:space="preserve">
      <c r="A218">
        <v>11898219</v>
      </c>
      <c r="B218" t="str">
        <v>REQUEST</v>
      </c>
      <c r="C218" t="str">
        <v>CERRADO</v>
      </c>
      <c r="D218" t="str">
        <v>TIENDA</v>
      </c>
      <c r="E218" t="str">
        <v>DESKTOP</v>
      </c>
      <c r="F218" t="str">
        <v>CPU</v>
      </c>
      <c r="G218" t="str">
        <v>LENOVO</v>
      </c>
      <c r="H218"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 dia me podrian colaborar ya que el computador donde manejamos en domicilio y archivo de cajas esta presentando un problema donde se apago y no quiere prender el numero del serial 1S10J0A0GG01MJ045NBH; en inventario de sistemas 025119</v>
      </c>
      <c r="I218"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 dia me podrian colaborar ya que el computador donde manejamos en domicilio y archivo de cajas esta presentando un problema donde se apago y no quiere prender el numero del serial 1S10J0A0GG01MJ045NBH; en inventario de sistemas 025119</v>
      </c>
      <c r="J218" t="str">
        <v>se ingresa a sitio por contralor se valida ingreso; se procede a llegar al lugar de equipo afectado; falla no enciende. se revisa equipo el cual enciende aproximadamente unos 4 segundos y se apaga apenas se conecta el cargador del equipo se enciende sin oprimir el boton; se apaga y vuelve y arranca solo pero se apaga a los 4 a 6 segundos; se prueba con otro cargador; pero la falla persiste; se prueba destapando el equipo internamente quitando pila por si se presentara algun problema con ella se prueba pero persiste falla; se lpia memoria ram y se quita disco duro pero la falla persiste; se envia evidencia de las pruebas que se hicieron; se reporta que el equipo esta en fallo continuó.</v>
      </c>
      <c r="K218">
        <v>44447</v>
      </c>
      <c r="L218">
        <v>44448</v>
      </c>
      <c r="M218" t="str">
        <f>TEXT(L218,"DDDDDDD")</f>
        <v>jueves</v>
      </c>
      <c r="N218" t="str">
        <v>M195 METRO SANTA LUCIA</v>
      </c>
      <c r="O218" t="str">
        <v>NEIVA</v>
      </c>
      <c r="P218" t="str">
        <v>OCCIDENTE</v>
      </c>
      <c r="Q218" t="str">
        <v>JOHN ALEJANDRO LOZADA BABATIVA</v>
      </c>
      <c r="R218">
        <v>1075313382</v>
      </c>
      <c r="S218" t="str">
        <v>DIRECTO</v>
      </c>
      <c r="T218">
        <v>0.3333333333333333</v>
      </c>
      <c r="U218">
        <v>0.4375</v>
      </c>
      <c r="V218">
        <v>0.10416666666666667</v>
      </c>
      <c r="W218">
        <v>1</v>
      </c>
      <c r="X218">
        <f>NETWORKDAYS(K218,L217)</f>
        <v>2</v>
      </c>
      <c r="Y218" t="str">
        <f>IF(X218&lt;=2,"CUMPLE","NO CUMPLE")</f>
        <v>CUMPLE</v>
      </c>
    </row>
    <row r="219" xml:space="preserve">
      <c r="A219">
        <v>11902620</v>
      </c>
      <c r="B219" t="str">
        <v>INCIDENT</v>
      </c>
      <c r="C219" t="str">
        <v>CERRADO</v>
      </c>
      <c r="D219" t="str">
        <v>TIENDA</v>
      </c>
      <c r="E219" t="str">
        <v>PDT</v>
      </c>
      <c r="F219" t="str">
        <v>PDT</v>
      </c>
      <c r="G219" t="str">
        <v>PDT</v>
      </c>
      <c r="H219" t="str" xml:space="preserve">
        <v xml:space="preserve">Datos usuario_x000d_
Nombre: Elkin Giovanni Garzon Hermosa_x000d_
Correo: elkingiovanni.garzonhermosa@cencosud.com.co_x000d_
Usuario AD: ELGarzonH_x000d_
Pais: Colombia_x000d_
Ubicacion: M195 METRO SANTA LUCIA_x000d_
Zona: Colombia Bogota_x000d_
Unidad de Negocio: Supermercados_x000d_
Servicio: Tiendas &amp; Centros de Distribucion_x000d_
Telefono: 3112275955_x000d_
Anexo: 7195400_x000d_
Descripcion: Solicito revision del sistema en pdt para centralizacion; no funciona el sistema para realizar los registros de tiquete manual o de forma scanner pues sale un escrito "la fecha no corresponde por favor validar de nuevo" resalto que son en todos los equipos pdts._x000d_
Seccion de la tienda en donde se ubica la PDT o usuario: Control perdidas</v>
      </c>
      <c r="I219" t="str" xml:space="preserve">
        <v xml:space="preserve">Datos usuario_x000d_
Nombre: Elkin Giovanni Garzon Hermosa_x000d_
Correo: elkingiovanni.garzonhermosa@cencosud.com.co_x000d_
Usuario AD: ELGarzonH_x000d_
Pais: Colombia_x000d_
Ubicacion: M195 METRO SANTA LUCIA_x000d_
Zona: Colombia Bogota_x000d_
Unidad de Negocio: Supermercados_x000d_
Servicio: Tiendas &amp; Centros de Distribucion_x000d_
Telefono: 3112275955_x000d_
Anexo: 7195400_x000d_
Descripcion: Solicito revision del sistema en pdt para centralizacion; no funciona el sistema para realizar los registros de tiquete manual o de forma scanner pues sale un escrito "la fecha no corresponde por favor validar de nuevo" resalto que son en todos los equipos pdts._x000d_
Seccion de la tienda en donde se ubica la PDT o usuario: Control perdidas</v>
      </c>
      <c r="J219" t="str">
        <v xml:space="preserve">se procede a revisión de pdt para centralización; se revisan las pdts; afectadas; las cuales en el momento estan en funcion; se hicieron pruebas de registro de tiquetes los cuales tomaron adecuadamente </v>
      </c>
      <c r="K219">
        <v>44447</v>
      </c>
      <c r="L219">
        <v>44448</v>
      </c>
      <c r="M219" t="str">
        <f>TEXT(L219,"DDDDDDD")</f>
        <v>jueves</v>
      </c>
      <c r="N219" t="str">
        <v>M195 METRO SANTA LUCIA</v>
      </c>
      <c r="O219" t="str">
        <v>NEIVA</v>
      </c>
      <c r="P219" t="str">
        <v>OCCIDENTE</v>
      </c>
      <c r="Q219" t="str">
        <v>JOHN ALEJANDRO LOZADA BABATIVA</v>
      </c>
      <c r="R219">
        <v>1075313382</v>
      </c>
      <c r="S219" t="str">
        <v>DIRECTO</v>
      </c>
      <c r="T219">
        <v>0.4375</v>
      </c>
      <c r="U219">
        <v>0.4861111111111111</v>
      </c>
      <c r="V219">
        <v>0.04861111111111111</v>
      </c>
      <c r="W219">
        <v>1</v>
      </c>
      <c r="X219">
        <f>NETWORKDAYS(K219,L218)</f>
        <v>2</v>
      </c>
      <c r="Y219" t="str">
        <f>IF(X219&lt;=2,"CUMPLE","NO CUMPLE")</f>
        <v>CUMPLE</v>
      </c>
    </row>
    <row r="220">
      <c r="A220">
        <v>11904745</v>
      </c>
      <c r="B220" t="str">
        <v>REQUEST</v>
      </c>
      <c r="C220" t="str">
        <v>CERRADO</v>
      </c>
      <c r="D220" t="str">
        <v>TIENDA</v>
      </c>
      <c r="E220" t="str">
        <v>VERIFICADOR</v>
      </c>
      <c r="F220" t="str">
        <v>NQ1000</v>
      </c>
      <c r="G220" t="str">
        <v>NEWLAND</v>
      </c>
      <c r="H220" t="str">
        <v>Por favor me colaboran con la instalacion del siguiente equipo verificador de precios marca NEWLAND; modelo NQ1000 y serial NQ2CAH000919</v>
      </c>
      <c r="I220" t="str">
        <v>Por favor me colaboran con la instalacion del siguiente equipo verificador de precios marca NEWLAND; modelo NQ1000 y serial NQ2CAH000919</v>
      </c>
      <c r="J220" t="str">
        <v>se hace la instalación del dispositivo verificador de precio así mismo se hace la configuración del mismo retirando un antiguo quedando el nuevo verificador operativo con pruebas operativas.</v>
      </c>
      <c r="K220">
        <v>44447</v>
      </c>
      <c r="L220">
        <v>44448</v>
      </c>
      <c r="M220" t="str">
        <f>TEXT(L220,"DDDDDDD")</f>
        <v>jueves</v>
      </c>
      <c r="N220" t="str">
        <v>M085 METRO MONTERIA</v>
      </c>
      <c r="O220" t="str">
        <v>MONTERIA</v>
      </c>
      <c r="P220" t="str">
        <v>COSTA</v>
      </c>
      <c r="Q220" t="str">
        <v>SHARON YANETH KERGUELEN WILCHES</v>
      </c>
      <c r="R220">
        <v>1067917448</v>
      </c>
      <c r="S220" t="str">
        <v>DIRECTO</v>
      </c>
      <c r="T220">
        <v>0.3333333333333333</v>
      </c>
      <c r="U220">
        <v>0.5</v>
      </c>
      <c r="V220">
        <v>0.16666666666666666</v>
      </c>
      <c r="W220">
        <v>2</v>
      </c>
      <c r="X220">
        <f>NETWORKDAYS(K220,L219)</f>
        <v>2</v>
      </c>
      <c r="Y220" t="str">
        <f>IF(X220&lt;=2,"CUMPLE","NO CUMPLE")</f>
        <v>CUMPLE</v>
      </c>
    </row>
    <row r="221" xml:space="preserve">
      <c r="A221">
        <v>11905085</v>
      </c>
      <c r="B221" t="str">
        <v>REQUEST</v>
      </c>
      <c r="C221" t="str">
        <v>CERRADO</v>
      </c>
      <c r="D221" t="str">
        <v>TIENDA</v>
      </c>
      <c r="E221" t="str">
        <v>POS</v>
      </c>
      <c r="F221" t="str">
        <v>CPU</v>
      </c>
      <c r="G221" t="str">
        <v>WINCOR</v>
      </c>
      <c r="H221"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3 ya que hoy amanecio fuera de linea_x000d_
Numero de inventario: 12458_x000d_
Numero de caja: 3_x000d_
</v>
      </c>
      <c r="I221"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3 ya que hoy amanecio fuera de linea_x000d_
Numero de inventario: 12458_x000d_
Numero de caja: 3_x000d_
</v>
      </c>
      <c r="J221" t="str">
        <v>Se verifica equipo; el cual se encontraba fuera de línea; se procede a verificar conexiones de red; se evidencia terminales RJ45 en mal estado; por tanto se procede al cambio de los mismos; al no presentarse solución; se llama al área de comunicaciones; evidencia bloqueos de puertos; equipos suben a servicio; se realizan pruebas de funcionamiento; se informa a la jefe de sección; se deja equipo funcionando sin novedad.</v>
      </c>
      <c r="K221">
        <v>44448</v>
      </c>
      <c r="L221">
        <v>44448</v>
      </c>
      <c r="M221" t="str">
        <f>TEXT(L221,"DDDDDDD")</f>
        <v>jueves</v>
      </c>
      <c r="N221" t="str">
        <v>J047 JUMBO GIRARDOT</v>
      </c>
      <c r="O221" t="str">
        <v>GIRARDOT</v>
      </c>
      <c r="P221" t="str">
        <v>OCCIDENTE</v>
      </c>
      <c r="Q221" t="str">
        <v>VICTOR ALFONSO TORRES CASTRILLON</v>
      </c>
      <c r="R221" t="e">
        <v>#N/A</v>
      </c>
      <c r="S221" t="str">
        <v>DIRECTO</v>
      </c>
      <c r="T221">
        <v>0.3333333333333333</v>
      </c>
      <c r="U221">
        <v>0.375</v>
      </c>
      <c r="V221">
        <v>0.041666666666666664</v>
      </c>
      <c r="W221">
        <v>1</v>
      </c>
      <c r="X221">
        <f>NETWORKDAYS(K221,L220)</f>
        <v>1</v>
      </c>
      <c r="Y221" t="str">
        <f>IF(X221&lt;=2,"CUMPLE","NO CUMPLE")</f>
        <v>CUMPLE</v>
      </c>
    </row>
    <row r="222" xml:space="preserve">
      <c r="A222">
        <v>12018441</v>
      </c>
      <c r="B222" t="str">
        <v>INCIDENT</v>
      </c>
      <c r="C222" t="str">
        <v>CERRADO</v>
      </c>
      <c r="D222" t="str">
        <v>TIENDA</v>
      </c>
      <c r="E222" t="str">
        <v>BALANZA</v>
      </c>
      <c r="F222" t="str">
        <v>SCANNER</v>
      </c>
      <c r="G222" t="str">
        <v>DATALOGIC</v>
      </c>
      <c r="H222"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 dia para reportar para revisar la bascula de la pos 2 tambien presenta el mismo problema no da el peso_x000d_
Indica la ubicacion de tu balanza en la tienda: Pos 2</v>
      </c>
      <c r="I222" t="str" xml:space="preserve">
        <v xml:space="preserve">buenos días_x000d_
se requiere apoyo de isit para la validación del scanner balanza de la pos 2 ya que la usuaria manifiesta que presenta diferencia en peso._x000d_
se valida de la siguiente forma_x000d_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operación._x000d_
  </v>
      </c>
      <c r="J222" t="str">
        <v>Descripcion: Buen dia para reportar la bascula de la pos 2 tambien presenta el mismo. Problema no da el pesoIndica la ubicacion de tu balanza en la tienda: Pos 2 informe del tecnico: se procede validar conexiones se realiza procedimiento dado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 se realizan pruebas donde damos como solucionado la novedad</v>
      </c>
      <c r="K222">
        <v>44491</v>
      </c>
      <c r="L222">
        <v>44494</v>
      </c>
      <c r="M222" t="str">
        <f>TEXT(L222,"DDDDDDD")</f>
        <v>lunes</v>
      </c>
      <c r="N222" t="str">
        <v>J027 JUMBO RIONEGRO</v>
      </c>
      <c r="O222" t="str">
        <v>RIONEGRO</v>
      </c>
      <c r="P222" t="str">
        <v>CENTRO</v>
      </c>
      <c r="Q222" t="str">
        <v>JONATAN ALEJANDRO VASQUEZ GONZALEZ</v>
      </c>
      <c r="R222" t="e">
        <v>#N/A</v>
      </c>
      <c r="S222" t="str">
        <v>DIRECTO</v>
      </c>
      <c r="T222">
        <v>0.6041666666666666</v>
      </c>
      <c r="U222">
        <v>0.625</v>
      </c>
      <c r="V222">
        <v>0.020833333333333332</v>
      </c>
      <c r="W222">
        <v>1</v>
      </c>
      <c r="X222">
        <f>NETWORKDAYS(K222,L221)</f>
        <v>-32</v>
      </c>
      <c r="Y222" t="str">
        <f>IF(X222&lt;=2,"CUMPLE","NO CUMPLE")</f>
        <v>CUMPLE</v>
      </c>
    </row>
    <row r="223" xml:space="preserve">
      <c r="A223">
        <v>11902785</v>
      </c>
      <c r="B223" t="str">
        <v>INCIDENT</v>
      </c>
      <c r="C223" t="str">
        <v>CERRADO</v>
      </c>
      <c r="D223" t="str">
        <v>TIENDA</v>
      </c>
      <c r="E223" t="str">
        <v>POS</v>
      </c>
      <c r="F223" t="str">
        <v>CPU</v>
      </c>
      <c r="G223" t="str">
        <v>WINCOR</v>
      </c>
      <c r="H223"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Buen dia. Se solicita cambio de la pos #4 por la pos #1 debido a que la pos 4 es muy lenta y es una de las cajas mas visibles para nuestros clientes.</v>
      </c>
      <c r="I223" t="str" xml:space="preserve">
        <v xml:space="preserve">Buenas Tardes_x000d_
Realizar instalacion memoria RAM para POS_x000d_
POS 4_x000d_
Serial:DI-006064_x000d_
Activo: DI-006064_x000d_
SGP Parte: 15045_x000d_
Parte: MEMORIA RAM DIMM SDRAM 256 MB PC 133_x000d_
N° Parte: la 105604</v>
      </c>
      <c r="J223" t="str">
        <v>Se realizo la instalación de la memoria RAM 256 MB y se hacen las respectivas pruebas; el equipo funciona correctamente; se deja operativa la caja.</v>
      </c>
      <c r="K223">
        <v>44449</v>
      </c>
      <c r="L223">
        <v>44452</v>
      </c>
      <c r="M223" t="str">
        <f>TEXT(L223,"DDDDDDD")</f>
        <v>lunes</v>
      </c>
      <c r="N223" t="str">
        <v>M077 METRO ZIPAQUIRA</v>
      </c>
      <c r="O223" t="str">
        <v>ZIPAQUIRA</v>
      </c>
      <c r="P223" t="str">
        <v>BOGOTA</v>
      </c>
      <c r="Q223" t="str">
        <v>ALEXANDER CASTILLO SOTELO</v>
      </c>
      <c r="R223">
        <v>80216449</v>
      </c>
      <c r="S223" t="str">
        <v>ALIADO</v>
      </c>
      <c r="T223">
        <v>0.2916666666666667</v>
      </c>
      <c r="U223">
        <v>0.375</v>
      </c>
      <c r="V223">
        <v>0.08333333333333333</v>
      </c>
      <c r="W223">
        <v>1</v>
      </c>
      <c r="X223">
        <f>NETWORKDAYS(K223,L222)</f>
        <v>32</v>
      </c>
      <c r="Y223" t="str">
        <f>IF(X223&lt;=2,"CUMPLE","NO CUMPLE")</f>
        <v>NO CUMPLE</v>
      </c>
    </row>
    <row r="224" xml:space="preserve">
      <c r="A224">
        <v>11902301</v>
      </c>
      <c r="B224" t="str">
        <v>REQUEST</v>
      </c>
      <c r="C224" t="str">
        <v>CERRADO</v>
      </c>
      <c r="D224" t="str">
        <v>TIENDA</v>
      </c>
      <c r="E224" t="str">
        <v>BALANZA</v>
      </c>
      <c r="F224" t="str">
        <v>MESA</v>
      </c>
      <c r="G224" t="str">
        <v>MAGELLAN</v>
      </c>
      <c r="H224" t="str">
        <v>Buenas tardes me pueden colaborar la balanza de la pos 07; no enciende se verifica el cable de poder con otra y la balanza funciona con normalidad; siendo el cable de la balanza de la caja el que presenta fallas</v>
      </c>
      <c r="I224" t="str">
        <v>Buen día; Por favor nos apoyan con personal en sitio para validar Balanza ubicada en POS 7. Área: Línea de Cajas Marca: Magellan Serie/placa: No lo reportan Descripción de la falla: Buenas tardes me pueden colaborar la balanza de la pos 07; no enciende se verifica el cable de poder con otra y la balanza funciona con normalidad; siendo el cable de la balanza de la caja el que presenta fallas - Actividad: Validar la novedad y corregirla</v>
      </c>
      <c r="J224" t="str" xml:space="preserve">
        <v xml:space="preserve">"Procedimiento: se revisa la balanza escáner MAGELLAN modelo 9800i se encuentra apagada; se revisa cable de poder; en el cable de poder del_x000d_
conector de regulada al adaptador se encuentra en buen estado; todos los cables están buenos y suministra 118V del adapatdor a la salida no esta_x000d_
registrando ninguna actividad se muestan 0.0V de salida; se conecta un adaptador en préstamo para dejar en funcionamiento la balanza."</v>
      </c>
      <c r="K224">
        <v>44452</v>
      </c>
      <c r="L224">
        <v>44452</v>
      </c>
      <c r="M224" t="str">
        <f>TEXT(L224,"DDDDDDD")</f>
        <v>lunes</v>
      </c>
      <c r="N224" t="str">
        <v>J185 JUMBO YOPAL</v>
      </c>
      <c r="O224" t="str">
        <v>YOPAL</v>
      </c>
      <c r="P224" t="str">
        <v>ORIENTE</v>
      </c>
      <c r="Q224" t="str">
        <v>RAFAEL BARRERA DIAZ</v>
      </c>
      <c r="R224" t="e">
        <v>#N/A</v>
      </c>
      <c r="S224" t="str">
        <v>DIRECTO</v>
      </c>
      <c r="T224">
        <v>0.6944444444444444</v>
      </c>
      <c r="U224">
        <v>0.7326388888888888</v>
      </c>
      <c r="V224">
        <v>0.03819444444444445</v>
      </c>
      <c r="W224">
        <v>1</v>
      </c>
      <c r="X224">
        <f>NETWORKDAYS(K224,L223)</f>
        <v>1</v>
      </c>
      <c r="Y224" t="str">
        <f>IF(X224&lt;=2,"CUMPLE","NO CUMPLE")</f>
        <v>CUMPLE</v>
      </c>
    </row>
    <row r="225" xml:space="preserve">
      <c r="A225">
        <v>11906983</v>
      </c>
      <c r="B225" t="str">
        <v>REQUEST</v>
      </c>
      <c r="C225" t="str">
        <v>CERRADO</v>
      </c>
      <c r="D225" t="str">
        <v>TIENDA</v>
      </c>
      <c r="E225" t="str">
        <v>GAVETA</v>
      </c>
      <c r="F225" t="str">
        <v>POS</v>
      </c>
      <c r="G225" t="str">
        <v>NO APLICA</v>
      </c>
      <c r="H225" t="str">
        <v>Buenas tardes me pueden colaborar con un mantenimiento o revision de la gaveta de caja 5 porque el dia de hoy presento fallas y no esta abriendo con normalidad</v>
      </c>
      <c r="I225" t="str">
        <v>Buen día; Por favor nos apoyan con personal en sitio para validar Gaveta de POS 5.Área: Línea de Cajas; Marca: N/A. Serie/placa: N/A. Descripcion: Buenas tardes me pueden colaborar con un mantenimiento o revision de la gaveta de caja 5 porque el dia de hoy presento fallas y no esta abriendo con normalidad. Actividad: Validar cableado y conector de la gaveta</v>
      </c>
      <c r="J225" t="str" xml:space="preserve">
        <v xml:space="preserve">Se revisa la Gaveta de la pos 5; se desarma para verificar el estado de los dispositivos de funcionamiento; la tarjeta de comunicación con la pos se_x000d_
encuentra desubicada y no hacia contacto con el conector por eso no realizaba la acción de apertura; se realiza limpieza y ajustes para el cuadre de la_x000d_
tarjeta y poder conectarla sin problema; se realizan pruebas con el coordinador de caja JUAN DAVID CASTRO quien recibe a satisfacción el servicio</v>
      </c>
      <c r="K225">
        <v>44452</v>
      </c>
      <c r="L225">
        <v>44452</v>
      </c>
      <c r="M225" t="str">
        <f>TEXT(L225,"DDDDDDD")</f>
        <v>lunes</v>
      </c>
      <c r="N225" t="str">
        <v>J185 JUMBO YOPAL</v>
      </c>
      <c r="O225" t="str">
        <v>YOPAL</v>
      </c>
      <c r="P225" t="str">
        <v>ORIENTE</v>
      </c>
      <c r="Q225" t="str">
        <v>RAFAEL BARRERA DIAZ</v>
      </c>
      <c r="R225" t="e">
        <v>#N/A</v>
      </c>
      <c r="S225" t="str">
        <v>DIRECTO</v>
      </c>
      <c r="T225">
        <v>0.7256944444444444</v>
      </c>
      <c r="U225">
        <v>0.7569444444444444</v>
      </c>
      <c r="V225">
        <v>0.03125</v>
      </c>
      <c r="W225">
        <v>1</v>
      </c>
      <c r="X225">
        <f>NETWORKDAYS(K225,L224)</f>
        <v>1</v>
      </c>
      <c r="Y225" t="str">
        <f>IF(X225&lt;=2,"CUMPLE","NO CUMPLE")</f>
        <v>CUMPLE</v>
      </c>
    </row>
    <row r="226" xml:space="preserve">
      <c r="A226">
        <v>11905119</v>
      </c>
      <c r="B226" t="str">
        <v>REQUEST</v>
      </c>
      <c r="C226" t="str">
        <v>CERRADO</v>
      </c>
      <c r="D226" t="str">
        <v>TIENDA</v>
      </c>
      <c r="E226" t="str">
        <v>IMPRESORA</v>
      </c>
      <c r="F226" t="str">
        <v>POS</v>
      </c>
      <c r="G226" t="str">
        <v>WINCOR</v>
      </c>
      <c r="H226" t="str" xml:space="preserve">
        <v xml:space="preserve">Descripcion: buenas tardes_x000d_
_x000d_
por favor me colaboran para revisar la impresora de las pos 18 la cual tiene una falla_x000d_
_x000d_
agradezco su colaboracion_x000d_
_x000d_
quedo atenta_x000d_
</v>
      </c>
      <c r="I226" t="str">
        <v>Buen día; Por favor nos apoyan con personal en sitio para validar equipo de computo de electro.Área: Impresora POS. Marca: wincor. Serie/placa: No la reportan. Descripcion: buenas tardes por favor me colaboran para revisar la impresora de las pos 18 la cual tiene una falla. Actividad: Validar con jefe de cajas o con Coordinador para identificar y corregir la falla</v>
      </c>
      <c r="J226" t="str" xml:space="preserve">
        <v xml:space="preserve">Se realiza revisión de la impresora de la pos 18 y se encuentra que el problema esta en el cabezal de impresión; el rodillo no lee el papel;  esta averiado y el_x000d_
sensor no lo reconoce; tampoco hace correr el papel para la impresión._x000d_
Se requiere el cambio de la parte (rodillo) para poner en funcionamiento la impresora. </v>
      </c>
      <c r="K226">
        <v>44452</v>
      </c>
      <c r="L226">
        <v>44453</v>
      </c>
      <c r="M226" t="str">
        <f>TEXT(L226,"DDDDDDD")</f>
        <v>martes</v>
      </c>
      <c r="N226" t="str">
        <v>J185 JUMBO YOPAL</v>
      </c>
      <c r="O226" t="str">
        <v>YOPAL</v>
      </c>
      <c r="P226" t="str">
        <v>ORIENTE</v>
      </c>
      <c r="Q226" t="str">
        <v>RAFAEL BARRERA DIAZ</v>
      </c>
      <c r="R226" t="e">
        <v>#N/A</v>
      </c>
      <c r="S226" t="str">
        <v>DIRECTO</v>
      </c>
      <c r="T226">
        <v>0.3333333333333333</v>
      </c>
      <c r="U226">
        <v>0.3645833333333333</v>
      </c>
      <c r="V226">
        <v>0.03125</v>
      </c>
      <c r="W226">
        <v>1</v>
      </c>
      <c r="X226">
        <f>NETWORKDAYS(K226,L225)</f>
        <v>1</v>
      </c>
      <c r="Y226" t="str">
        <f>IF(X226&lt;=2,"CUMPLE","NO CUMPLE")</f>
        <v>CUMPLE</v>
      </c>
    </row>
    <row r="227" xml:space="preserve">
      <c r="A227">
        <v>11906985</v>
      </c>
      <c r="B227" t="str">
        <v>REQUEST</v>
      </c>
      <c r="C227" t="str">
        <v>CERRADO</v>
      </c>
      <c r="D227" t="str">
        <v>TIENDA</v>
      </c>
      <c r="E227" t="str">
        <v>Explorador Windows</v>
      </c>
      <c r="F227" t="str">
        <v>CPU</v>
      </c>
      <c r="G227" t="str">
        <v>NO APLICA</v>
      </c>
      <c r="H227" t="str">
        <v>Buenas tardes; el usuario de iycuspoc con numero de cedula 23324896 no tiene acceso a explorador de windows y las diferentes carpetas; muestra el error: windows no tiene acceso al dispositivo; ruta de acceso o archivo especificado puede que no tenga los permisos apropiados para tener acceso al elemento.</v>
      </c>
      <c r="I227" t="str">
        <v>Buen día;Por favor nos apoyan con personal en sitio para validar equipo de Domicilios. Área: Domicilios (Módulo de ATC). Marca: Lenovo. Serie/placa: No lo reportan. Descripcion: Buenas tardes; el usuario de iycuspoc con numero de cedula 23324896 no tiene acceso a explorador de windows y las diferentes carpetas; muestra el error: windows no tiene acceso al dispositivo; ruta de acceso o archivo especificado puede que no tenga los permisos apropiados para tener acceso al elemento. Actividad: Se requiere personal en sitio para realizar Remombre al Prefil de la Usuaria.</v>
      </c>
      <c r="J227" t="str" xml:space="preserve">
        <v xml:space="preserve">Se realiza la reperfilacion del ususario; borrando el usuario actual del sistema de usuarios; de regedit y creando un nuevo perfil de usuario IYCUSPOC;_x000d_
se realiza la verificación de las aplicaciones; se realizan pruebas de funcionamiento; se revisan las carpetas compartidas; se conecta al correo y se le_x000d_
entrega sin novedad</v>
      </c>
      <c r="K227">
        <v>44452</v>
      </c>
      <c r="L227">
        <v>44453</v>
      </c>
      <c r="M227" t="str">
        <f>TEXT(L227,"DDDDDDD")</f>
        <v>martes</v>
      </c>
      <c r="N227" t="str">
        <v>J185 JUMBO YOPAL</v>
      </c>
      <c r="O227" t="str">
        <v>YOPAL</v>
      </c>
      <c r="P227" t="str">
        <v>ORIENTE</v>
      </c>
      <c r="Q227" t="str">
        <v>RAFAEL BARRERA DIAZ</v>
      </c>
      <c r="R227" t="e">
        <v>#N/A</v>
      </c>
      <c r="S227" t="str">
        <v>DIRECTO</v>
      </c>
      <c r="T227">
        <v>0.3680555555555556</v>
      </c>
      <c r="U227">
        <v>0.4722222222222222</v>
      </c>
      <c r="V227">
        <v>0.10416666666666667</v>
      </c>
      <c r="W227">
        <v>2</v>
      </c>
      <c r="X227">
        <f>NETWORKDAYS(K227,L226)</f>
        <v>2</v>
      </c>
      <c r="Y227" t="str">
        <f>IF(X227&lt;=2,"CUMPLE","NO CUMPLE")</f>
        <v>CUMPLE</v>
      </c>
    </row>
    <row r="228" xml:space="preserve">
      <c r="A228">
        <v>11908771</v>
      </c>
      <c r="B228" t="str">
        <v>REQUEST</v>
      </c>
      <c r="C228" t="str">
        <v>CERRADO</v>
      </c>
      <c r="D228" t="str">
        <v>TIENDA</v>
      </c>
      <c r="E228" t="str">
        <v>COMUNICACIONES</v>
      </c>
      <c r="F228" t="str">
        <v>PUNTO DE RED</v>
      </c>
      <c r="G228" t="str">
        <v>NO APLICA</v>
      </c>
      <c r="H228" t="str" xml:space="preserve">
        <v xml:space="preserve">erificar y habilitar punto de red_x000d_
Area donde su ubica la balanza: panaderia zona empaque</v>
      </c>
      <c r="I228" t="str" xml:space="preserve">
        <v xml:space="preserve">Buen día;_x000d_
Por favor nos apoyan con personal en sitio para validar estado de punto de red reportado por Nelson Gómez_x000d_
Área: Laboratorio de Panadería_x000d_
Marca: N/A_x000d_
Serie/placa: N/A_x000d_
Descripcion: verificar y habilitar punto de red ubicado en laboratorio de panadería_x000d_
Actividad: Se requiere validar el estado; conocer el puerto en el switch al que se encuentra conectado; validar si es posible dejarlo operativo; de lo contrario; diligenciar el Formato de redes adjunto en este ticket; para solicitar reparación con instalación de solución Industrial.</v>
      </c>
      <c r="J228" t="str" xml:space="preserve">
        <v xml:space="preserve">Se realiza la verificación del punto de red seleccionado para la conexión de un equipo en el área de panadería el punto esta denominado con G4-D01_x000d_
se verifica el estado del Jack y este se encuentra oxidado y no presenta comunicación alguna; se hace verificación del tendido del cableado y se_x000d_
observa que está en un gabinete en el área de la tienda a una altura aproximada de 6 mts lo cual lo hace imposible acceder a el._x000d_
Para verificación de la conexión se requiere de un andamio y personal con certificación de alturas para hacer el respectivo servicio;_x000d_
En el trayecto del gabinete al punto indicado hay aproximadamente 75 metros</v>
      </c>
      <c r="K228">
        <v>44452</v>
      </c>
      <c r="L228">
        <v>44453</v>
      </c>
      <c r="M228" t="str">
        <f>TEXT(L228,"DDDDDDD")</f>
        <v>martes</v>
      </c>
      <c r="N228" t="str">
        <v>J185 JUMBO YOPAL</v>
      </c>
      <c r="O228" t="str">
        <v>YOPAL</v>
      </c>
      <c r="P228" t="str">
        <v>ORIENTE</v>
      </c>
      <c r="Q228" t="str">
        <v>RAFAEL BARRERA DIAZ</v>
      </c>
      <c r="R228" t="e">
        <v>#N/A</v>
      </c>
      <c r="S228" t="str">
        <v>DIRECTO</v>
      </c>
      <c r="T228">
        <v>0.5416666666666666</v>
      </c>
      <c r="U228">
        <v>0.5972222222222222</v>
      </c>
      <c r="V228">
        <v>0.05555555555555555</v>
      </c>
      <c r="W228">
        <v>1</v>
      </c>
      <c r="X228">
        <f>NETWORKDAYS(K228,L227)</f>
        <v>2</v>
      </c>
      <c r="Y228" t="str">
        <f>IF(X228&lt;=2,"CUMPLE","NO CUMPLE")</f>
        <v>CUMPLE</v>
      </c>
    </row>
    <row r="229" xml:space="preserve">
      <c r="A229">
        <v>11902260</v>
      </c>
      <c r="B229" t="str">
        <v>REQUEST</v>
      </c>
      <c r="C229" t="str">
        <v>CERRADO</v>
      </c>
      <c r="D229" t="str">
        <v>TIENDA</v>
      </c>
      <c r="E229" t="str">
        <v>POS</v>
      </c>
      <c r="F229" t="str">
        <v>POS</v>
      </c>
      <c r="G229" t="str">
        <v>WINCOR</v>
      </c>
      <c r="H229"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#7; caja presenta lentitud._x000d_
Serial: 6498616587</v>
      </c>
      <c r="I229" t="str" xml:space="preserve">
        <v xml:space="preserve">Jefe Buen dia._x000d_
por favor su ayuda con la autorizacion del tecnico remoto para colocarle mas memoria a la pos 7 ; la memoria se encuentra en las pos danadas que hay en sistemas._x000d_
Tienda: Popayan campanario_x000d_
Tipo: Pos_x000d_
marca: wincor_x000d_
serial: 6498616587_x000d_
Gracias</v>
      </c>
      <c r="J229" t="str">
        <v>Se procede a establecer contacto con el usuario jefe del área de línea de cajas la señora Johana Andrea Orozco Jaramillo. Se valida funcionamiento de la pos # 07 de marca Beetle de Serie: 6498616587 la cual presenta lentitud en su sistema al ejecutar procesos de escaneos de productos. Se procede a realizar mantenimiento preventivo; retirando residuos de polvo y cambiando la respectiva pasta térmica del procesador; El señor Harold Gonzales Holguín ; quien autoriza tomar RAM usada de una pos del cuarto de sistemas; RAM que es instalada en la pos que presenta lentitud; se realiza ensamble de pos y se inician pruebas de rendimiento y ejecución de procesos ; estas pruebas son positivas; se entrega pos a usuario quien valida funcionamiento y realiza nuevas pruebas las cuales son exitosas; pos quedando optimizada y operativa</v>
      </c>
      <c r="K229">
        <v>44452</v>
      </c>
      <c r="L229">
        <v>44453</v>
      </c>
      <c r="M229" t="str">
        <f>TEXT(L229,"DDDDDDD")</f>
        <v>martes</v>
      </c>
      <c r="N229" t="str">
        <v>J036 JUMBO POPAYAN CAMPANARIO</v>
      </c>
      <c r="O229" t="str">
        <v>POPAYAN</v>
      </c>
      <c r="P229" t="str">
        <v>OCCIDENTE</v>
      </c>
      <c r="Q229" t="str">
        <v>JHON ALEXANDER VASQUEZ REVELO</v>
      </c>
      <c r="R229" t="e">
        <v>#N/A</v>
      </c>
      <c r="S229" t="str">
        <v>DIRECTO</v>
      </c>
      <c r="T229">
        <v>0.7083333333333334</v>
      </c>
      <c r="U229">
        <v>0.7708333333333334</v>
      </c>
      <c r="V229">
        <v>0.0625</v>
      </c>
      <c r="W229">
        <v>1</v>
      </c>
      <c r="X229">
        <f>NETWORKDAYS(K229,L228)</f>
        <v>2</v>
      </c>
      <c r="Y229" t="str">
        <f>IF(X229&lt;=2,"CUMPLE","NO CUMPLE")</f>
        <v>CUMPLE</v>
      </c>
    </row>
    <row r="230" xml:space="preserve">
      <c r="A230">
        <v>12016178</v>
      </c>
      <c r="B230" t="str">
        <v>INCIDENT</v>
      </c>
      <c r="C230" t="str">
        <v>CERRADO</v>
      </c>
      <c r="D230" t="str">
        <v>TIENDA</v>
      </c>
      <c r="E230" t="str">
        <v>BALANZA</v>
      </c>
      <c r="F230" t="str">
        <v>SCANNER</v>
      </c>
      <c r="G230" t="str">
        <v>DATALOGIC</v>
      </c>
      <c r="H230"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tardes nos ayuda por favor para revisar la bascula de la pos 3 se queda titilando y no va peso_x000d_
Indica la ubicacion de tu balanza en la tienda: Pos 3 cajas</v>
      </c>
      <c r="I230" t="str" xml:space="preserve">
        <v xml:space="preserve">        _x000d_
buenos días_x000d_
se requiere apoyo de isit para la validación del scanner balanza de la pos 3 ya que la usuaria manifiesta que presenta diferencia en peso._x000d_
se valida de la siguiente forma_x000d_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v>
      </c>
      <c r="J230" t="str">
        <v>informe del tecnico se procede validar conexiones se realiza procedimiento dado validar un peso estable en una balanza que no tenga la novedad; luego en la balanza donde presenta la novedad; le desconecta el cable de energía y lo vuelve a conectar y espera que suba el sistema operativo por completo; luego presionas el boto 0 de la balanza dos veces y se procede a validar de nuevo el peso; con este procedimiento ya la balanza queda sin el error de la novedad de la diferencia de peso y se deja en operación se realizan pruebas donde damos como solucionado el problema que persistia sin conexion</v>
      </c>
      <c r="K230">
        <v>44491</v>
      </c>
      <c r="L230">
        <v>44494</v>
      </c>
      <c r="M230" t="str">
        <f>TEXT(L230,"DDDDDDD")</f>
        <v>lunes</v>
      </c>
      <c r="N230" t="str">
        <v>J027 JUMBO RIONEGRO</v>
      </c>
      <c r="O230" t="str">
        <v>RIONEGRO</v>
      </c>
      <c r="P230" t="str">
        <v>CENTRO</v>
      </c>
      <c r="Q230" t="str">
        <v>JONATAN ALEJANDRO VASQUEZ GONZALEZ</v>
      </c>
      <c r="R230" t="e">
        <v>#N/A</v>
      </c>
      <c r="S230" t="str">
        <v>DIRECTO</v>
      </c>
      <c r="T230">
        <v>0.6666666666666666</v>
      </c>
      <c r="U230">
        <v>0.6979166666666666</v>
      </c>
      <c r="V230">
        <v>0.03125</v>
      </c>
      <c r="W230">
        <v>1</v>
      </c>
      <c r="X230">
        <f>NETWORKDAYS(K230,L229)</f>
        <v>-29</v>
      </c>
      <c r="Y230" t="str">
        <f>IF(X230&lt;=2,"CUMPLE","NO CUMPLE")</f>
        <v>CUMPLE</v>
      </c>
    </row>
    <row r="231" xml:space="preserve">
      <c r="A231">
        <v>11914413</v>
      </c>
      <c r="B231" t="str">
        <v>REQUEST</v>
      </c>
      <c r="C231" t="str">
        <v>CERRADO</v>
      </c>
      <c r="D231" t="str">
        <v>TIENDA</v>
      </c>
      <c r="E231" t="str">
        <v>INVENTARIO</v>
      </c>
      <c r="F231" t="str">
        <v>POS</v>
      </c>
      <c r="G231" t="str">
        <v>NO APLICA</v>
      </c>
      <c r="H231" t="str" xml:space="preserve">
        <v xml:space="preserve">Buen día._x000d_
Se solicita revisión del equipamiento inactivo que se encuentra en las oficinas y bodegas de sistemas._x000d_
Tipo; Marca; Modelo y Serial e Inventario_x000d_
Gracias.</v>
      </c>
      <c r="I231"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J231" t="str">
        <v>se procede a realizar inventario de todos los equipos inactivos del cuarto de sistema.</v>
      </c>
      <c r="K231">
        <v>44452</v>
      </c>
      <c r="L231">
        <v>44454</v>
      </c>
      <c r="M231" t="str">
        <f>TEXT(L231,"DDDDDDD")</f>
        <v>miércoles</v>
      </c>
      <c r="N231" t="str">
        <v>J126 JUMBO SAN SILVESTRE</v>
      </c>
      <c r="O231" t="str">
        <v>BARRANCABERMEJA</v>
      </c>
      <c r="P231" t="str">
        <v>ORIENTE</v>
      </c>
      <c r="Q231" t="str">
        <v xml:space="preserve">HERMES MARTIN PEINADO   </v>
      </c>
      <c r="R231" t="e">
        <v>#N/A</v>
      </c>
      <c r="S231" t="str">
        <v>DIRECTO</v>
      </c>
      <c r="T231">
        <v>0.5833333333333334</v>
      </c>
      <c r="U231">
        <v>0.75</v>
      </c>
      <c r="V231">
        <v>0.16666666666666666</v>
      </c>
      <c r="W231">
        <v>4</v>
      </c>
      <c r="X231">
        <f>NETWORKDAYS(K231,L230)</f>
        <v>31</v>
      </c>
      <c r="Y231" t="str">
        <f>IF(X231&lt;=2,"CUMPLE","NO CUMPLE")</f>
        <v>NO CUMPLE</v>
      </c>
    </row>
    <row r="232" xml:space="preserve">
      <c r="A232">
        <v>11910386</v>
      </c>
      <c r="B232" t="str">
        <v>REQUEST</v>
      </c>
      <c r="C232" t="str">
        <v>CERRADO</v>
      </c>
      <c r="D232" t="str">
        <v>TIENDA</v>
      </c>
      <c r="E232" t="str">
        <v>PDT</v>
      </c>
      <c r="F232" t="str">
        <v>PDT</v>
      </c>
      <c r="G232" t="str">
        <v>SKORPIO</v>
      </c>
      <c r="H232" t="str" xml:space="preserve">
        <v xml:space="preserve">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Solicito autorizacion para atencion de esta llamada por parte de isit_x000d_
_x000d_
</v>
      </c>
      <c r="I232" t="str" xml:space="preserve">
        <v xml:space="preserve">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Solicito autorizacion para atencion de esta llamada por parte de isit_x000d_
_x000d_
</v>
      </c>
      <c r="J232" t="str">
        <v>Se revisan seriales de Pdt; Pero se modifica algunos seriales; ya que las pdts del área de recibo autorizaron No modificarlas ni trasladarlas; Se remplazan las pdts de recibo con las demás de tienda completando el total de 8 pdts; Se adjuntan seriales y se dejan embaladas en la oficina de sistemas; 2 cajas para J015hayuelos y J014calle 170…ESTADO OK</v>
      </c>
      <c r="K232">
        <v>44452</v>
      </c>
      <c r="L232">
        <v>44455</v>
      </c>
      <c r="M232" t="str">
        <f>TEXT(L232,"DDDDDDD")</f>
        <v>jueves</v>
      </c>
      <c r="N232" t="str">
        <v>J047 JUMBO GIRARDOT</v>
      </c>
      <c r="O232" t="str">
        <v>GIRARDOT</v>
      </c>
      <c r="P232" t="str">
        <v>OCCIDENTE</v>
      </c>
      <c r="Q232" t="str">
        <v>RAFAEL ARDILA PUENTES</v>
      </c>
      <c r="R232">
        <v>1018419858</v>
      </c>
      <c r="S232" t="str">
        <v>ALIADO</v>
      </c>
      <c r="T232">
        <v>0.375</v>
      </c>
      <c r="U232">
        <v>0.4791666666666667</v>
      </c>
      <c r="V232">
        <v>0.10416666666666667</v>
      </c>
      <c r="W232">
        <v>2</v>
      </c>
      <c r="X232">
        <f>NETWORKDAYS(K232,L231)</f>
        <v>3</v>
      </c>
      <c r="Y232" t="str">
        <f>IF(X232&lt;=2,"CUMPLE","NO CUMPLE")</f>
        <v>NO CUMPLE</v>
      </c>
    </row>
    <row r="233" xml:space="preserve">
      <c r="A233">
        <v>11914469</v>
      </c>
      <c r="B233" t="str">
        <v>REQUEST</v>
      </c>
      <c r="C233" t="str">
        <v>CERRADO</v>
      </c>
      <c r="D233" t="str">
        <v>TIENDA</v>
      </c>
      <c r="E233" t="str">
        <v>INVENTARIO</v>
      </c>
      <c r="F233" t="str">
        <v>POS</v>
      </c>
      <c r="G233" t="str">
        <v>NO APLICA</v>
      </c>
      <c r="H233" t="str" xml:space="preserve">
        <v xml:space="preserve">Buen día._x000d_
Se solicita revisión del equipamiento inactivo que se encuentra en las oficinas y bodegas de sistemas._x000d_
Tipo; Marca; Modelo y Serial e Inventario_x000d_
Gracias.</v>
      </c>
      <c r="I233"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J233" t="str">
        <v>se procede a realizar inventario de todos los equipos inactivos del cuarto de sistema.</v>
      </c>
      <c r="K233">
        <v>44452</v>
      </c>
      <c r="L233">
        <v>44455</v>
      </c>
      <c r="M233" t="str">
        <f>TEXT(L233,"DDDDDDD")</f>
        <v>jueves</v>
      </c>
      <c r="N233" t="str">
        <v>M183 METRO SAN GIL</v>
      </c>
      <c r="O233" t="str">
        <v>SAN GIL</v>
      </c>
      <c r="P233" t="str">
        <v>ORIENTE</v>
      </c>
      <c r="Q233" t="str">
        <v>JULIAN MAURICIO DELGADO QUINTERO</v>
      </c>
      <c r="R233">
        <v>91515701</v>
      </c>
      <c r="S233" t="str">
        <v>DIRECTO</v>
      </c>
      <c r="T233">
        <v>0.4791666666666667</v>
      </c>
      <c r="U233">
        <v>0.5590277777777778</v>
      </c>
      <c r="V233">
        <v>0.0798611111111111</v>
      </c>
      <c r="W233">
        <v>2</v>
      </c>
      <c r="X233">
        <f>NETWORKDAYS(K233,L232)</f>
        <v>4</v>
      </c>
      <c r="Y233" t="str">
        <f>IF(X233&lt;=2,"CUMPLE","NO CUMPLE")</f>
        <v>NO CUMPLE</v>
      </c>
    </row>
    <row r="234" xml:space="preserve">
      <c r="A234">
        <v>11896933</v>
      </c>
      <c r="B234" t="str">
        <v>REQUEST</v>
      </c>
      <c r="C234" t="str">
        <v>CERRADO</v>
      </c>
      <c r="D234" t="str">
        <v>TIENDA</v>
      </c>
      <c r="E234" t="str">
        <v>POS</v>
      </c>
      <c r="F234" t="str">
        <v>CPU</v>
      </c>
      <c r="G234" t="str">
        <v>WinWord</v>
      </c>
      <c r="H234" t="str" xml:space="preserve">
        <v xml:space="preserve">Buen dia Su apoyo validando la caja 9; se tuvo en monitoreo revisando su subida; pero la misma no sube los filesystem y presenta falla al susbir los servicios del sistema operativo actuamente no permite conecion ssh; nos apoyan por favor generando reintalacion para poder solucionar el caso solicitud: 11860220_x000d_
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v>
      </c>
      <c r="I234" t="str" xml:space="preserve">
        <v xml:space="preserve">	_x000d_
Buen día_x000d_
Solicito que por favor me apoyen con un segundo diagnóstico para la pos 9 ;ya que la novedad que presentaba la pos era lentitud y no subían los filesystem y presentaba falla al subir los servicios del sistema operativo; es decir archivos corruptos; normalmente esto se soluciona realizando formateo de la pos ;_x000d_
Solito que el segundo diagnostico sea realizado por el técnico Rafael Ardila ya que él fue nuestro soporte en el centro de reparaciones y tiene muy buen conocimiento y experiencia en el área de las pos_x000d_
Si fuera posible de una vez realizar también segundo diagnostico a la pos 20 ; ya que esta pos también se encuentra fuera de servicio por el mismo diagnostico daño de board_x000d_
Agradezco su ayuda para poder solucionar la novedad ya que no tenemos disponibilidad de CPU pos completa y debemos iniciar con la labor de tener las pos al 100% operativas por temporada de fin de año_x000d_
Adjunto llamada de la pos 20 11615429_x000d_
Agradezco su ayuda</v>
      </c>
      <c r="J234" t="str">
        <v>ACTIVIDAD REALIZADA: Se verifica CPU Pos 9  y se encuentra problemas con el sistema operativo; Ya que se queda bloqueada y no funciona correctamente; Se verifica y se encuentran archivos dañados en el disco duro; Se prosigue a realizar configuración nuevamente de la BIOS e instalación del sistema operativo; Se realiza paso a paso su procedimiento de formateo y la Pos responde y funciona correctamente; Pendiente actualización de ultima facturación por parte de la Jefe de Cajas Ángela Zabala…ESTADO OK</v>
      </c>
      <c r="K234">
        <v>44453</v>
      </c>
      <c r="L234">
        <v>44454</v>
      </c>
      <c r="M234" t="str">
        <f>TEXT(L234,"DDDDDDD")</f>
        <v>miércoles</v>
      </c>
      <c r="N234" t="str">
        <v>J047 JUMBO GIRARDOT</v>
      </c>
      <c r="O234" t="str">
        <v>GIRARDOT</v>
      </c>
      <c r="P234" t="str">
        <v>OCCIDENTE</v>
      </c>
      <c r="Q234" t="str">
        <v>RAFAEL ARDILA PUENTES</v>
      </c>
      <c r="R234">
        <v>1018419858</v>
      </c>
      <c r="S234" t="str">
        <v>ALIADO</v>
      </c>
      <c r="T234">
        <v>0.375</v>
      </c>
      <c r="U234">
        <v>0.4583333333333333</v>
      </c>
      <c r="V234">
        <v>0.08333333333333333</v>
      </c>
      <c r="W234">
        <v>2</v>
      </c>
      <c r="X234">
        <f>NETWORKDAYS(K234,L233)</f>
        <v>3</v>
      </c>
      <c r="Y234" t="str">
        <f>IF(X234&lt;=2,"CUMPLE","NO CUMPLE")</f>
        <v>NO CUMPLE</v>
      </c>
    </row>
    <row r="235" xml:space="preserve">
      <c r="A235">
        <v>11884237</v>
      </c>
      <c r="B235" t="str">
        <v>REQUEST</v>
      </c>
      <c r="C235" t="str">
        <v>CERRADO</v>
      </c>
      <c r="D235" t="str">
        <v>TIENDA</v>
      </c>
      <c r="E235" t="str">
        <v>DESKTOP</v>
      </c>
      <c r="F235" t="str">
        <v>CPU</v>
      </c>
      <c r="G235" t="str">
        <v>LENOVO</v>
      </c>
      <c r="H235" t="str" xml:space="preserve">
        <v xml:space="preserve">Daatos usuario_x000d_
Nombre: Beatriz Rangel Nunez_x000d_
Correo: Beatriz.Rangel@cencosud.com.co_x000d_
Usuario AD: BRangelN_x000d_
Pais: Colombia_x000d_
Ubicacion: L210 CD VILLAVICENCIO CARNES_x000d_
Zona: Colombia Centro_x000d_
Unidad de Negocio: Supermercados_x000d_
Servicio: Tiendas &amp; Centros de Distribucion_x000d_
Telefono: 3113722712_x000d_
Anexo: 3167401784_x000d_
Descripcion: Se presenta lentitud en las aplicaciones mas utilizadas del PC (se abre Excel; Word; o correos electronicos) e indica que "no responde"; y este abre luego de un rato de espera o se bloquea el PC durante unos minutos... adicional al encender el equipo se queda cargando hasta completar el porcentaje de carga (esta operacion a llegado a durar 1 hora o mas)._x000d_
Adicional la UPS no esta funcionando._x000d_
Indicar ubicacion del Equipo en tienda o oficinas: Plataforma carnes Villavicencio</v>
      </c>
      <c r="I235" t="str" xml:space="preserve">
        <v xml:space="preserve">Buenas Tardes_x000d_
Por favor programar visita a la plataforma; el PC ya esta en la tienda y esta configurado._x000d_
Realizar Backup de la informacion del PC</v>
      </c>
      <c r="J235" t="str">
        <v>Se realiza cambio de estacion a la usuaria por lentitud en el perfil y plan migracion del equipo; Se instala CPU; Monitor; teclado y Mouse. Se copia la informacion; se configura correo y se valida con la usuaria con pruebas exitosas</v>
      </c>
      <c r="K235">
        <v>44454</v>
      </c>
      <c r="L235">
        <v>44454</v>
      </c>
      <c r="M235" t="str">
        <f>TEXT(L235,"DDDDDDD")</f>
        <v>miércoles</v>
      </c>
      <c r="N235" t="str">
        <v>L210 CD VILLAVICENCIO CARNES</v>
      </c>
      <c r="O235" t="str">
        <v>VILLAVICENCIO</v>
      </c>
      <c r="P235" t="str">
        <v>ORIENTE</v>
      </c>
      <c r="Q235" t="str">
        <v>JOSE FERNANDO MARIN ORTIZ</v>
      </c>
      <c r="R235" t="e">
        <v>#N/A</v>
      </c>
      <c r="S235" t="str">
        <v>DIRECTO</v>
      </c>
      <c r="T235">
        <v>0.5208333333333334</v>
      </c>
      <c r="U235">
        <v>0.7083333333333334</v>
      </c>
      <c r="V235">
        <v>0.1875</v>
      </c>
      <c r="W235">
        <v>4</v>
      </c>
      <c r="X235">
        <f>NETWORKDAYS(K235,L234)</f>
        <v>1</v>
      </c>
      <c r="Y235" t="str">
        <f>IF(X235&lt;=2,"CUMPLE","NO CUMPLE")</f>
        <v>CUMPLE</v>
      </c>
    </row>
    <row r="236" xml:space="preserve">
      <c r="A236">
        <v>11920931</v>
      </c>
      <c r="B236" t="str">
        <v>INCIDENT</v>
      </c>
      <c r="C236" t="str">
        <v>CERRADO</v>
      </c>
      <c r="D236" t="str">
        <v>TIENDA</v>
      </c>
      <c r="E236" t="str">
        <v>DESKTOP</v>
      </c>
      <c r="F236" t="str">
        <v>CPU</v>
      </c>
      <c r="G236" t="str">
        <v>LENOVO</v>
      </c>
      <c r="H236"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Supermercados_x000d_
Servicio: Tiendas &amp; Centros de Distribucion_x000d_
Telefono: 3046553535_x000d_
Anexo: 2885800_x000d_
Descripcion: Desktop del area de asistente de direccion con fallas de red._x000d_
</v>
      </c>
      <c r="I236" t="str" xml:space="preserve">
        <v xml:space="preserve">Buen día me pueden ayudar despachando el técnico de manera urgente -Gracias	  _x000d_
</v>
      </c>
      <c r="J236" t="str" xml:space="preserve">
        <v xml:space="preserve">3 horas del dia15- se trata de reinstalar drivers en equipo no fue satisfactorio; solicitan formatear el equipo_x000d_
5 horas del dia 16 - respaldo de archivos; reinstlaacion del equipo pero no sube al dominio; se repara punto de red; solicitan de nuevo montar imagen de red_x000d_
6 Horas del 17 - Se formatea equipo; se instala con herramientas corporativas y se restablece backup</v>
      </c>
      <c r="K236">
        <v>44454</v>
      </c>
      <c r="L236">
        <v>44456</v>
      </c>
      <c r="M236" t="str">
        <f>TEXT(L236,"DDDDDDD")</f>
        <v>viernes</v>
      </c>
      <c r="N236" t="str">
        <v>J036 JUMBO POPAYAN CAMPANARIO</v>
      </c>
      <c r="O236" t="str">
        <v>POPAYAN</v>
      </c>
      <c r="P236" t="str">
        <v>OCCIDENTE</v>
      </c>
      <c r="Q236" t="str">
        <v xml:space="preserve">JHON ALEXANDER VASQUEZ REVELO	</v>
      </c>
      <c r="R236" t="e">
        <v>#N/A</v>
      </c>
      <c r="S236" t="str">
        <v>DIRECTO</v>
      </c>
      <c r="T236">
        <v>0.5</v>
      </c>
      <c r="U236">
        <v>0.75</v>
      </c>
      <c r="V236">
        <v>0.25</v>
      </c>
      <c r="W236">
        <v>6</v>
      </c>
      <c r="X236">
        <f>NETWORKDAYS(K236,L235)</f>
        <v>1</v>
      </c>
      <c r="Y236" t="str">
        <f>IF(X236&lt;=2,"CUMPLE","NO CUMPLE")</f>
        <v>CUMPLE</v>
      </c>
    </row>
    <row r="237" xml:space="preserve">
      <c r="A237">
        <v>11922349</v>
      </c>
      <c r="B237" t="str">
        <v>REQUEST</v>
      </c>
      <c r="C237" t="str">
        <v>CERRADO</v>
      </c>
      <c r="D237" t="str">
        <v>TIENDA</v>
      </c>
      <c r="E237" t="str">
        <v>DATAFONOS</v>
      </c>
      <c r="F237" t="str">
        <v>POS</v>
      </c>
      <c r="G237" t="str">
        <v>DATAFONOS</v>
      </c>
      <c r="H237" t="str" xml:space="preserve">
        <v xml:space="preserve">Buenas Tardes_x000d_
_x000d_
Agradezco de su colaboración con el apoyo con la configuración de los Datafonos de Redeban en la tienda con apoyo de Redeban y Mesa de ayuda segundo Nivel_x000d_
_x000d_
Gracias</v>
      </c>
      <c r="I237" t="str" xml:space="preserve">
        <v xml:space="preserve">Buenas Tardes_x000d_
Se solicita acompañamiento para la instalacion y configuracion de los datafonos de la tienda de 7am a 11am_x000d_
16 de septiembre</v>
      </c>
      <c r="J237" t="str">
        <v>Se realizó el acompañamiento en la instalación y configuración de los equipos en cada una de las cajas. 14 equipos en total. Se dejan operativos los equipos.</v>
      </c>
      <c r="K237">
        <v>44454</v>
      </c>
      <c r="L237">
        <v>44459</v>
      </c>
      <c r="M237" t="str">
        <f>TEXT(L237,"DDDDDDD")</f>
        <v>lunes</v>
      </c>
      <c r="N237" t="str">
        <v>M073 METRO MOSQUERA</v>
      </c>
      <c r="O237" t="str">
        <v>MOSQUERA</v>
      </c>
      <c r="P237" t="str">
        <v>BOGOTA</v>
      </c>
      <c r="Q237" t="str">
        <v>ALEXANDER CASTILLO SOTELO</v>
      </c>
      <c r="R237">
        <v>80216449</v>
      </c>
      <c r="S237" t="str">
        <v>ALIADO</v>
      </c>
      <c r="T237">
        <v>0.2916666666666667</v>
      </c>
      <c r="U237">
        <v>0.5625</v>
      </c>
      <c r="V237">
        <v>0.2708333333333333</v>
      </c>
      <c r="W237">
        <v>6</v>
      </c>
      <c r="X237">
        <f>NETWORKDAYS(K237,L236)</f>
        <v>3</v>
      </c>
      <c r="Y237" t="str">
        <f>IF(X237&lt;=2,"CUMPLE","NO CUMPLE")</f>
        <v>NO CUMPLE</v>
      </c>
    </row>
    <row r="238" xml:space="preserve">
      <c r="A238">
        <v>11922366</v>
      </c>
      <c r="B238" t="str">
        <v>REQUEST</v>
      </c>
      <c r="C238" t="str">
        <v>CERRADO</v>
      </c>
      <c r="D238" t="str">
        <v>TIENDA</v>
      </c>
      <c r="E238" t="str">
        <v>DATAFONOS</v>
      </c>
      <c r="F238" t="str">
        <v>POS</v>
      </c>
      <c r="H238" t="str" xml:space="preserve">
        <v xml:space="preserve">Buenas Tardes_x000d_
_x000d_
Agradezco de su colaboración con el apoyo con la configuración de los Datafonos de Redeban en la tienda con apoyo de Redeban y Mesa de ayuda segundo Nivel_x000d_
_x000d_
Gracias_x000d_
</v>
      </c>
      <c r="I238" t="str" xml:space="preserve">
        <v xml:space="preserve">	_x000d_
Buenas Tardes_x000d_
Se solicita acompañamiento para la instalacion y configuracion de los datafonos de la tienda de 7am a 11am el Viernes 17 de septiembre	</v>
      </c>
      <c r="J238" t="str">
        <v>Inicialmente me presenté a la tienda de Metro Mosquera a las 7:00 am; porque así fue coordinado el acompañamiento; me reporte y espere a que llegara el personal de Redeban. Sobre las 9:30 am me informan que la actividad en la tienda de Facatativá y me dirijo hacia la tienda. Llego a las 10:30 am y se realiza el acompañamiento y revisión que todas las cajas queden operativas con los nuevos equipos. Se dejan operativas las cajas</v>
      </c>
      <c r="K238">
        <v>44455</v>
      </c>
      <c r="L238">
        <v>44455</v>
      </c>
      <c r="M238" t="str">
        <f>TEXT(L238,"DDDDDDD")</f>
        <v>jueves</v>
      </c>
      <c r="N238" t="str">
        <v>M074 METRO FACATATIVA</v>
      </c>
      <c r="O238" t="str">
        <v>FACATATIVA</v>
      </c>
      <c r="P238" t="str">
        <v>BOGOTA</v>
      </c>
      <c r="Q238" t="str">
        <v>ALEXANDER CASTILLO SOTELO</v>
      </c>
      <c r="R238">
        <v>80216449</v>
      </c>
      <c r="S238" t="str">
        <v>ALIADO</v>
      </c>
      <c r="T238">
        <v>0.4166666666666667</v>
      </c>
      <c r="U238">
        <v>0.5416666666666666</v>
      </c>
      <c r="V238">
        <v>0.125</v>
      </c>
      <c r="W238">
        <v>3</v>
      </c>
      <c r="X238">
        <f>NETWORKDAYS(K238,L237)</f>
        <v>3</v>
      </c>
      <c r="Y238" t="str">
        <f>IF(X238&lt;=2,"CUMPLE","NO CUMPLE")</f>
        <v>NO CUMPLE</v>
      </c>
    </row>
    <row r="239" xml:space="preserve">
      <c r="A239">
        <v>11922302</v>
      </c>
      <c r="B239" t="str">
        <v>REQUEST</v>
      </c>
      <c r="C239" t="str">
        <v>CERRADO</v>
      </c>
      <c r="D239" t="str">
        <v>TIENDA</v>
      </c>
      <c r="E239" t="str">
        <v>POS</v>
      </c>
      <c r="F239" t="str">
        <v>CPU</v>
      </c>
      <c r="G239" t="str">
        <v>WINCOR</v>
      </c>
      <c r="H239" t="str" xml:space="preserve">
        <v xml:space="preserve">Datos usuario_x000d_
Nombre: Rosa Angela Zabala Montiel_x000d_
Correo: Angela.Zabala@cencosud.com.co_x000d_
Usuario AD: RAZabala_x000d_
Pais: Colombia_x000d_
Ubicacion: J047 JUMBO GIRARDOT_x000d_
Zona: Colombia Occidente_x000d_
Unidad de Negocio: METRO_x000d_
Servicio: Sistemas_x000d_
Telefono: 3174312176_x000d_
Anexo: 7420417_x000d_
Descripcion: Buen dia_x000d_
Solicito realizar segundo diagnostico a la pos 20 de plastos preparados ; ya que esta pos tambien se encuentra fuera de servicio por el mismo diagnostico daño de board_x000d_
Agradezco su ayuda para poder solucionar la novedad ya que no tenemos disponibilidad de CPU pos completa y debemos iniciar con la labor de tener las pos al 100% operativas por temporada de fin de año_x000d_
</v>
      </c>
      <c r="I239" t="str" xml:space="preserve">
        <v xml:space="preserve">Buen dia_x000d_
Solicito realizar segundo diagnostico a la pos 20 de plastos preparados ; ya que esta pos tambien se encuentra fuera de servicio por el mismo diagnostico dano de board_x000d_
Agradezco su ayuda para poder solucionar la novedad ya que no tenemos disponibilidad de CPU pos completa y debemos iniciar con la labor de tener las pos al 100% operativas por temporada de fin de ano_x000d_
</v>
      </c>
      <c r="J239" t="str">
        <v>Se verifica CPU Pos 20y se encuentra problemas con el disco duro; Ya que la Pos no muestra imagen; Se verifica en la BIOS y la Pos no detecta el disco duro; Se prosigue a realizar el cambio de disco duro; y se configura nuevamente la CPU Pos con todos sus parámetros respectivos; Se configura BIOS y se realiza instalación de su sistema operativo con sus respectivas ip; mask; Gateway e ip server; El disco duro responde correctamente y la CPU Pos responde correctamente; Pendiente actualización de ultima facturación por parte de la Jefe de Cajas Ángela Zabala…ESTADO OK</v>
      </c>
      <c r="K239">
        <v>44455</v>
      </c>
      <c r="L239">
        <v>44455</v>
      </c>
      <c r="M239" t="str">
        <f>TEXT(L239,"DDDDDDD")</f>
        <v>jueves</v>
      </c>
      <c r="N239" t="str">
        <v>J047 JUMBO GIRARDOT</v>
      </c>
      <c r="O239" t="str">
        <v>GIRARDOT</v>
      </c>
      <c r="P239" t="str">
        <v>OCCIDENTE</v>
      </c>
      <c r="Q239" t="str">
        <v>RAFAEL ARDILA PUENTES</v>
      </c>
      <c r="R239">
        <v>1018419858</v>
      </c>
      <c r="S239" t="str">
        <v>ALIADO</v>
      </c>
      <c r="T239">
        <v>0.4583333333333333</v>
      </c>
      <c r="U239">
        <v>0.5416666666666666</v>
      </c>
      <c r="V239">
        <v>0.08333333333333333</v>
      </c>
      <c r="W239">
        <v>2</v>
      </c>
      <c r="X239">
        <f>NETWORKDAYS(K239,L238)</f>
        <v>1</v>
      </c>
      <c r="Y239" t="str">
        <f>IF(X239&lt;=2,"CUMPLE","NO CUMPLE")</f>
        <v>CUMPLE</v>
      </c>
    </row>
    <row r="240">
      <c r="A240" t="str">
        <v>PROACTIVA</v>
      </c>
      <c r="B240" t="str">
        <v>REQUEST</v>
      </c>
      <c r="C240" t="str">
        <v>CERRADO</v>
      </c>
      <c r="D240" t="str">
        <v>TIENDA</v>
      </c>
      <c r="E240" t="str">
        <v>TIENDA</v>
      </c>
      <c r="F240" t="str">
        <v>TIENDA</v>
      </c>
      <c r="G240" t="str">
        <v>TIENDA</v>
      </c>
      <c r="H240" t="str">
        <v>SE REALIZA PROACTIVA EN LA TIENDA METRO M074 METRO FACATATIVA</v>
      </c>
      <c r="I240" t="str">
        <v>SE REALIZA PROACTIVA EN LA TIENDA METRO M074 METRO FACATATIVA</v>
      </c>
      <c r="J240" t="str">
        <v>SE REALIZA PROACTIVA EN LA TIENDA METRO SAN GIL</v>
      </c>
      <c r="K240">
        <v>44455</v>
      </c>
      <c r="L240">
        <v>44455</v>
      </c>
      <c r="M240" t="str">
        <f>TEXT(L240,"DDDDDDD")</f>
        <v>jueves</v>
      </c>
      <c r="N240" t="str">
        <v>M074 METRO FACATATIVA</v>
      </c>
      <c r="O240" t="str">
        <v>FACATATIVA</v>
      </c>
      <c r="P240" t="str">
        <v>BOGOTA</v>
      </c>
      <c r="Q240" t="str">
        <v>ALEXANDER CASTILLO SOTELO</v>
      </c>
      <c r="R240">
        <v>80216449</v>
      </c>
      <c r="S240" t="str">
        <v>ALIADO</v>
      </c>
      <c r="T240">
        <v>0.5416666666666666</v>
      </c>
      <c r="U240">
        <v>0.5694444444444444</v>
      </c>
      <c r="V240">
        <v>0.027777777777777776</v>
      </c>
      <c r="W240">
        <v>1</v>
      </c>
      <c r="X240">
        <f>NETWORKDAYS(K240,L239)</f>
        <v>1</v>
      </c>
      <c r="Y240" t="str">
        <f>IF(X240&lt;=2,"CUMPLE","NO CUMPLE")</f>
        <v>CUMPLE</v>
      </c>
    </row>
    <row r="241" xml:space="preserve">
      <c r="A241">
        <v>11924368</v>
      </c>
      <c r="B241" t="str">
        <v>REQUEST</v>
      </c>
      <c r="C241" t="str">
        <v>CERRADO</v>
      </c>
      <c r="D241" t="str">
        <v>TIENDA</v>
      </c>
      <c r="E241" t="str">
        <v>POS</v>
      </c>
      <c r="F241" t="str">
        <v>CPU</v>
      </c>
      <c r="H241" t="str" xml:space="preserve">
        <v xml:space="preserve">Datos usuario_x000d_
Nombre: Wilfer Fabian Rincon Higuera_x000d_
Correo: wilferfabian.rincon@cencosud.com.co_x000d_
Usuario AD: Wfrincon_x000d_
Pais: Colombia_x000d_
Ubicacion: M074 METRO FACATATIVA_x000d_
Zona: Colombia Bogota_x000d_
Unidad de Negocio: Supermercados_x000d_
Servicio: Tiendas &amp; Centros de Distribucion_x000d_
Telefono: 3124017203_x000d_
Anexo: null_x000d_
Descripcion: solicito su colaboracion para realizar la instalacion del programa archivo plano genesix en mi usuario wfrincon_x000d_
Indicar la ubicacion del computador en la tienda o sede: metro facatativa 74</v>
      </c>
      <c r="I241" t="str" xml:space="preserve">
        <v xml:space="preserve">Buenas Tardes_x000d_
Realizar instalacion y configuracion del plano genesis en el perfil del usuario_x000d_
Actividad realizada ayer 16-09-2021 Legalizo CAU</v>
      </c>
      <c r="J241" t="str">
        <v>Se solicita la clave para ingresar al equipo como administrador y se ubican a los usuarios a los que se les va a colocar el aplicativo Archivo Plano Genesix; se deja en el escritorio de cada uno el acceso directo. Se deja operativo el equipo.</v>
      </c>
      <c r="K241">
        <v>44456</v>
      </c>
      <c r="L241">
        <v>44456</v>
      </c>
      <c r="M241" t="str">
        <f>TEXT(L241,"DDDDDDD")</f>
        <v>viernes</v>
      </c>
      <c r="N241" t="str">
        <v>M074 METRO FACATATIVA</v>
      </c>
      <c r="O241" t="str">
        <v>FACATATIVA</v>
      </c>
      <c r="P241" t="str">
        <v>BOGOTA</v>
      </c>
      <c r="Q241" t="str">
        <v>ALEXANDER CASTILLO SOTELO</v>
      </c>
      <c r="R241">
        <v>80216449</v>
      </c>
      <c r="S241" t="str">
        <v>ALIADO</v>
      </c>
      <c r="T241">
        <v>0.5416666666666666</v>
      </c>
      <c r="U241">
        <v>0.5694444444444444</v>
      </c>
      <c r="V241">
        <v>0.027777777777777776</v>
      </c>
      <c r="W241">
        <v>1</v>
      </c>
      <c r="X241">
        <f>NETWORKDAYS(K241,L240)</f>
        <v>-2</v>
      </c>
      <c r="Y241" t="str">
        <f>IF(X241&lt;=2,"CUMPLE","NO CUMPLE")</f>
        <v>CUMPLE</v>
      </c>
    </row>
    <row r="242" xml:space="preserve">
      <c r="A242">
        <v>11923355</v>
      </c>
      <c r="B242" t="str">
        <v>INCIDENT</v>
      </c>
      <c r="C242" t="str">
        <v>CERRADO</v>
      </c>
      <c r="D242" t="str">
        <v>TIENDA</v>
      </c>
      <c r="E242" t="str">
        <v>PDT</v>
      </c>
      <c r="F242" t="str">
        <v>PDT</v>
      </c>
      <c r="G242" t="str">
        <v>Motorola</v>
      </c>
      <c r="H242"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 dia; solicito de su colaboracion para configurar PDT PERECEDEROS</v>
      </c>
      <c r="J242" t="str">
        <v>Se realizó la revisión de la PDT porque no enciende el laser del lector de códigos de barras; se destapa completamente y se observa que el bus de datos que conecta el modulo del lector a la board esta averiado. Se intenta reemplazar con otro bus de datos pero este tambien esta averiado. Se solicita la parte para reemplazarla. Equipo no queda operativo.</v>
      </c>
      <c r="K242">
        <v>44456</v>
      </c>
      <c r="L242">
        <v>44456</v>
      </c>
      <c r="M242" t="str">
        <f>TEXT(L242,"DDDDDDD")</f>
        <v>viernes</v>
      </c>
      <c r="N242" t="str">
        <v>M073 METRO MOSQUERA</v>
      </c>
      <c r="O242" t="str">
        <v>MOSQUERA</v>
      </c>
      <c r="P242" t="str">
        <v>BOGOTA</v>
      </c>
      <c r="Q242" t="str">
        <v>ALEXANDER CASTILLO SOTELO</v>
      </c>
      <c r="R242">
        <v>80216449</v>
      </c>
      <c r="S242" t="str">
        <v>ALIADO</v>
      </c>
      <c r="T242">
        <v>0.375</v>
      </c>
      <c r="U242">
        <v>0.4166666666666667</v>
      </c>
      <c r="V242">
        <v>0.041666666666666664</v>
      </c>
      <c r="W242">
        <v>1</v>
      </c>
      <c r="X242">
        <f>NETWORKDAYS(K242,L241)</f>
        <v>1</v>
      </c>
      <c r="Y242" t="str">
        <f>IF(X242&lt;=2,"CUMPLE","NO CUMPLE")</f>
        <v>CUMPLE</v>
      </c>
    </row>
    <row r="243" xml:space="preserve">
      <c r="A243" t="str">
        <v>PROACTIVA</v>
      </c>
      <c r="B243" t="str">
        <v>REQUEST</v>
      </c>
      <c r="C243" t="str">
        <v>CERRADO</v>
      </c>
      <c r="D243" t="str">
        <v>TIENDA</v>
      </c>
      <c r="E243" t="str">
        <v>TIENDA</v>
      </c>
      <c r="F243" t="str">
        <v>TIENDA</v>
      </c>
      <c r="G243" t="str">
        <v>TIENDA</v>
      </c>
      <c r="H243" t="str" xml:space="preserve">
        <v xml:space="preserve">SE REALIZA PROACTIVA EN LA TIENDA M195 SANTA LUCIA_x000d_
</v>
      </c>
      <c r="I243" t="str" xml:space="preserve">
        <v xml:space="preserve">SE REALIZA PROACTIVA EN LA TIENDA M195 SANTA LUCIA_x000d_
</v>
      </c>
      <c r="J243" t="str" xml:space="preserve">
        <v xml:space="preserve">SE REALIZA PROACTIVA EN LA TIENDA M195 SANTA LUCIA_x000d_
</v>
      </c>
      <c r="K243">
        <v>44456</v>
      </c>
      <c r="L243">
        <v>44456</v>
      </c>
      <c r="M243" t="str">
        <f>TEXT(L243,"DDDDDDD")</f>
        <v>viernes</v>
      </c>
      <c r="N243" t="str">
        <v>M195 METRO SANTA LUCIA</v>
      </c>
      <c r="O243" t="str">
        <v>NEIVA</v>
      </c>
      <c r="P243" t="str">
        <v>OCCIDENTE</v>
      </c>
      <c r="Q243" t="str">
        <v>JOHN ALEJANDRO LOZADA BABATIVA</v>
      </c>
      <c r="R243">
        <v>1075313382</v>
      </c>
      <c r="S243" t="str">
        <v>DIRECTO</v>
      </c>
      <c r="T243">
        <v>0.3333333333333333</v>
      </c>
      <c r="U243">
        <v>0.375</v>
      </c>
      <c r="V243">
        <v>0.041666666666666664</v>
      </c>
      <c r="W243">
        <v>1</v>
      </c>
      <c r="X243">
        <f>NETWORKDAYS(K243,L242)</f>
        <v>1</v>
      </c>
      <c r="Y243" t="str">
        <f>IF(X243&lt;=2,"CUMPLE","NO CUMPLE")</f>
        <v>CUMPLE</v>
      </c>
    </row>
    <row r="244" xml:space="preserve">
      <c r="A244" t="str">
        <v>PROACTIVA</v>
      </c>
      <c r="B244" t="str">
        <v>REQUEST</v>
      </c>
      <c r="C244" t="str">
        <v>CERRADO</v>
      </c>
      <c r="D244" t="str">
        <v>TIENDA</v>
      </c>
      <c r="E244" t="str">
        <v>TIENDA</v>
      </c>
      <c r="F244" t="str">
        <v>TIENDA</v>
      </c>
      <c r="G244" t="str">
        <v>TIENDA</v>
      </c>
      <c r="H244" t="str" xml:space="preserve">
        <v xml:space="preserve">SE REALIZA PROACTIVA EN LA TIENDA M038 NEIVA CENTRO DE CONVENCIONES_x000d_
_x000d_
</v>
      </c>
      <c r="I244" t="str" xml:space="preserve">
        <v xml:space="preserve">SE REALIZA PROACTIVA EN LA TIENDA M038 NEIVA CENTRO DE CONVENCIONES_x000d_
_x000d_
</v>
      </c>
      <c r="J244" t="str" xml:space="preserve">
        <v xml:space="preserve">SE REALIZA PROACTIVA EN LA TIENDA M038 NEIVA CENTRO DE CONVENCIONES/_x000d_
_x000d_
</v>
      </c>
      <c r="K244">
        <v>44456</v>
      </c>
      <c r="L244">
        <v>44456</v>
      </c>
      <c r="M244" t="str">
        <f>TEXT(L244,"DDDDDDD")</f>
        <v>viernes</v>
      </c>
      <c r="N244" t="str">
        <v>M038 METRO NEIVA CENTRO DE CONVENCIONES</v>
      </c>
      <c r="O244" t="str">
        <v>NEIVA</v>
      </c>
      <c r="P244" t="str">
        <v>OCCIDENTE</v>
      </c>
      <c r="Q244" t="str">
        <v>JOHN ALEJANDRO LOZADA BABATIVA</v>
      </c>
      <c r="R244">
        <v>1075313382</v>
      </c>
      <c r="S244" t="str">
        <v>DIRECTO</v>
      </c>
      <c r="T244">
        <v>0.3333333333333333</v>
      </c>
      <c r="U244">
        <v>0.375</v>
      </c>
      <c r="V244">
        <v>0.041666666666666664</v>
      </c>
      <c r="W244">
        <v>1</v>
      </c>
      <c r="X244">
        <f>NETWORKDAYS(K244,L243)</f>
        <v>1</v>
      </c>
      <c r="Y244" t="str">
        <f>IF(X244&lt;=2,"CUMPLE","NO CUMPLE")</f>
        <v>CUMPLE</v>
      </c>
    </row>
    <row r="245" xml:space="preserve">
      <c r="A245">
        <v>11886631</v>
      </c>
      <c r="B245" t="str">
        <v>REQUEST</v>
      </c>
      <c r="C245" t="str">
        <v>CERRADO</v>
      </c>
      <c r="D245" t="str">
        <v>TIENDA</v>
      </c>
      <c r="E245" t="str">
        <v>SCANNER</v>
      </c>
      <c r="F245" t="str">
        <v>SCANNER</v>
      </c>
      <c r="G245" t="str">
        <v>HONEYWELL</v>
      </c>
      <c r="H24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vaidar nuevmente el escanner de mano de la pos de platos ; ya que no funciona correctamete se apaga cuando se va a escanaer serial 2R10331445_x000d_
Numero de caja: POS 10</v>
      </c>
      <c r="I245" t="str" xml:space="preserve">
        <v xml:space="preserve">Buen dia_x000d_
por favor autorizar esta llamada_x000d_
Se solicita la instalacion de la parte cable para scanner de mano pos plastos preparados_x000d_
la parte ye se encuentra en sitio_x000d_
Contacto en tienda Angela Zabala_x000d_
Mil gracias</v>
      </c>
      <c r="J245" t="str">
        <v>SE LLEGA A SITIO PARA ATENDER EL CASO. SE DESCONECTA CABLE ANTIGUO Y SE CAMBIA DE MANERA SATISFACTORIA EL CABLE DE LA PISTOLA HONEYWELL; LUEGO SE HACEN PRUEBAS QUE SALEN OK</v>
      </c>
      <c r="K245">
        <v>44456</v>
      </c>
      <c r="L245">
        <v>44459</v>
      </c>
      <c r="M245" t="str">
        <f>TEXT(L245,"DDDDDDD")</f>
        <v>lunes</v>
      </c>
      <c r="N245" t="str">
        <v>J047 JUMBO GIRARDOT</v>
      </c>
      <c r="O245" t="str">
        <v>GIRARDOT</v>
      </c>
      <c r="P245" t="str">
        <v>OCCIDENTE</v>
      </c>
      <c r="Q245" t="str">
        <v>FREDY STIVEN GARCIA CARVAJAL</v>
      </c>
      <c r="R245" t="e">
        <v>#N/A</v>
      </c>
      <c r="S245" t="str">
        <v>DIRECTO</v>
      </c>
      <c r="T245">
        <v>0.5833333333333334</v>
      </c>
      <c r="U245">
        <v>0.6041666666666666</v>
      </c>
      <c r="V245">
        <v>0.020833333333333332</v>
      </c>
      <c r="W245">
        <v>1</v>
      </c>
      <c r="X245">
        <f>NETWORKDAYS(K245,L244)</f>
        <v>1</v>
      </c>
      <c r="Y245" t="str">
        <f>IF(X245&lt;=2,"CUMPLE","NO CUMPLE")</f>
        <v>CUMPLE</v>
      </c>
    </row>
    <row r="246" xml:space="preserve">
      <c r="A246">
        <v>11923355</v>
      </c>
      <c r="B246" t="str">
        <v>INCIDENT</v>
      </c>
      <c r="C246" t="str">
        <v>CERRADO</v>
      </c>
      <c r="D246" t="str">
        <v>TIENDA</v>
      </c>
      <c r="E246" t="str">
        <v>PDT</v>
      </c>
      <c r="F246" t="str">
        <v>PDT</v>
      </c>
      <c r="G246" t="str">
        <v>Motorola</v>
      </c>
      <c r="H246"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 dia; solicito de su colaboracion para configurar PDT PERECEDEROS</v>
      </c>
      <c r="I246" t="str" xml:space="preserve">
        <v xml:space="preserve">Buenas Tardes_x000d_
La parte ya esta en la tienda_x000d_
Agendar visita tecnica para el lunes 20 de septiembre:_x000d_
Tienda: M073 METRO MOSQUERA_x000d_
Equipo: PDT/PDA|ESTANDAR_x000d_
Marca: DATALOGIC_x000d_
Modelo: SKORPIO X3_x000d_
Serial: G14F81697_x000d_
SGP Parte: 15106_x000d_
Partes requeridas: BUS FLEX (DATOS MODULO LASER)_x000d_
N° Parte: 8710-050031-01_x000d_
*******************_x000d_
SGP Parte: 15107_x000d_
Partes requeridas: MODULO LASER_x000d_
N° Parte: m1l99v17e</v>
      </c>
      <c r="J246" t="str">
        <v>Se realizo el cambio del bus de datos y el modulo del laser; se realizaron las pruebas correspondientes y se deja operativa la PDT.</v>
      </c>
      <c r="K246">
        <v>44456</v>
      </c>
      <c r="L246">
        <v>44459</v>
      </c>
      <c r="M246" t="str">
        <f>TEXT(L246,"DDDDDDD")</f>
        <v>lunes</v>
      </c>
      <c r="N246" t="str">
        <v>M073 METRO MOSQUERA</v>
      </c>
      <c r="O246" t="str">
        <v>MOSQUERA</v>
      </c>
      <c r="P246" t="str">
        <v>BOGOTA</v>
      </c>
      <c r="Q246" t="str">
        <v>ALEXANDER CASTILLO SOTELO</v>
      </c>
      <c r="R246">
        <v>80216449</v>
      </c>
      <c r="S246" t="str">
        <v>ALIADO</v>
      </c>
      <c r="T246">
        <v>0.6666666666666666</v>
      </c>
      <c r="U246">
        <v>0.7083333333333334</v>
      </c>
      <c r="V246">
        <v>0.041666666666666664</v>
      </c>
      <c r="W246">
        <v>1</v>
      </c>
      <c r="X246">
        <f>NETWORKDAYS(K246,L245)</f>
        <v>2</v>
      </c>
      <c r="Y246" t="str">
        <f>IF(X246&lt;=2,"CUMPLE","NO CUMPLE")</f>
        <v>CUMPLE</v>
      </c>
    </row>
    <row r="247" xml:space="preserve">
      <c r="A247">
        <v>11924530</v>
      </c>
      <c r="B247" t="str">
        <v>REQUEST</v>
      </c>
      <c r="C247" t="str">
        <v>CERRADO</v>
      </c>
      <c r="D247" t="str">
        <v>TIENDA</v>
      </c>
      <c r="E247" t="str">
        <v>INVENTARIO</v>
      </c>
      <c r="F247" t="str">
        <v>POS</v>
      </c>
      <c r="G247" t="str">
        <v>NO APLICA</v>
      </c>
      <c r="H247" t="str" xml:space="preserve">
        <v xml:space="preserve">buenas tardes_x000d_
_x000d_
Se solicita acompañamiento de Isit para revision de activos de Easy170._x000d_
_x000d_
Gracias</v>
      </c>
      <c r="I247" t="str" xml:space="preserve">
        <v xml:space="preserve">Buenas Tardes_x000d_
Cordial Saludo_x000d_
Agradezco de tu colaboracion con apoyo en la tienda para la devolucion de activos al Centro de reparacion_x000d_
Gracias_x000d_
Saludos</v>
      </c>
      <c r="J247" t="str">
        <v>Se realizo el inventario de varios elementos en un horario de 8 am 12 pm; todo se dejo en cajas y se clasifico por tipo de elemento;se deja inventario en hoja con clasificacion por caja. Se envia comprobante en imágenes a Monica Diaz</v>
      </c>
      <c r="K247">
        <v>44456</v>
      </c>
      <c r="L247">
        <v>44466</v>
      </c>
      <c r="M247" t="str">
        <f>TEXT(L247,"DDDDDDD")</f>
        <v>lunes</v>
      </c>
      <c r="N247" t="str">
        <v>E014 CALLE 170</v>
      </c>
      <c r="O247" t="str">
        <v>BOGOTA</v>
      </c>
      <c r="P247" t="str">
        <v>BOGOTA</v>
      </c>
      <c r="Q247" t="str">
        <v>William Estid Rodriguez Matallana</v>
      </c>
      <c r="R247" t="e">
        <v>#N/A</v>
      </c>
      <c r="S247" t="str">
        <v>DIRECTO</v>
      </c>
      <c r="T247">
        <v>0.3333333333333333</v>
      </c>
      <c r="U247">
        <v>0.5</v>
      </c>
      <c r="V247">
        <v>0.16666666666666666</v>
      </c>
      <c r="W247">
        <v>4</v>
      </c>
      <c r="X247">
        <f>NETWORKDAYS(K247,L246)</f>
        <v>2</v>
      </c>
      <c r="Y247" t="str">
        <f>IF(X247&lt;=2,"CUMPLE","NO CUMPLE")</f>
        <v>CUMPLE</v>
      </c>
    </row>
    <row r="248" xml:space="preserve">
      <c r="A248">
        <v>12047814</v>
      </c>
      <c r="B248" t="str">
        <v>REQUEST</v>
      </c>
      <c r="C248" t="str">
        <v>CERRADO</v>
      </c>
      <c r="D248" t="str">
        <v>TIENDA</v>
      </c>
      <c r="E248" t="str">
        <v>CPU</v>
      </c>
      <c r="F248" t="str">
        <v>DESKTOP</v>
      </c>
      <c r="G248" t="str">
        <v>LENOVO</v>
      </c>
      <c r="H248"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Buenos dias... se presenta novedad con el equipo 012805 no se tiene imagen... no se puede acceder al equipo._x000d_
_x000d_
ya se reinicio y sigue con el mismo problema.</v>
      </c>
      <c r="I248" t="str" xml:space="preserve">
        <v xml:space="preserve">	_x000d_
se requiere apoyo de isit para su validación; tener presente que por temas de migración en el momento no se puede solicitar partes; se requiere validar y mirar si le puede dar solución en sitio.</v>
      </c>
      <c r="J248" t="str">
        <v>SE REALIZA LA REVISION DEL EQUIPO; SE EVIDENCIA LA FALLA QUE ERA DEBIDO A QUE EL EQUIPO ESTA CON SOBRE ESTATICA; SE PROCEDE A REALIZAR PRUEBAS; USUARIA QUEDA SATISFECHA CON EL SOPORTE YA QUE SE LE SOLUCIONO .</v>
      </c>
      <c r="K248">
        <v>44504</v>
      </c>
      <c r="L248">
        <v>44505</v>
      </c>
      <c r="M248" t="str">
        <f>TEXT(L248,"DDDDDDD")</f>
        <v>viernes</v>
      </c>
      <c r="N248" t="str">
        <v>J027 JUMBO RIONEGRO</v>
      </c>
      <c r="O248" t="str">
        <v>RIONEGRO</v>
      </c>
      <c r="P248" t="str">
        <v>CENTRO</v>
      </c>
      <c r="Q248" t="str">
        <v>YURIMAR MARQUEZ</v>
      </c>
      <c r="R248" t="e">
        <v>#N/A</v>
      </c>
      <c r="S248" t="str">
        <v>DIRECTO</v>
      </c>
      <c r="T248">
        <v>0.375</v>
      </c>
      <c r="U248">
        <v>0.3958333333333333</v>
      </c>
      <c r="V248">
        <v>0.020833333333333332</v>
      </c>
      <c r="W248">
        <v>1</v>
      </c>
      <c r="X248">
        <f>NETWORKDAYS(K248,L247)</f>
        <v>-29</v>
      </c>
      <c r="Y248" t="str">
        <f>IF(X248&lt;=2,"CUMPLE","NO CUMPLE")</f>
        <v>CUMPLE</v>
      </c>
    </row>
    <row r="249" xml:space="preserve">
      <c r="A249">
        <v>11923885</v>
      </c>
      <c r="B249" t="str">
        <v>REQUEST</v>
      </c>
      <c r="C249" t="str">
        <v>CERRADO</v>
      </c>
      <c r="D249" t="str">
        <v>TIENDA</v>
      </c>
      <c r="E249" t="str">
        <v>PDA</v>
      </c>
      <c r="F249" t="str">
        <v>PDA</v>
      </c>
      <c r="G249" t="str">
        <v>DATALOGIC</v>
      </c>
      <c r="H249" t="str" xml:space="preserve">
        <v xml:space="preserve">Datos usuario_x000d_
Nombre: Jorge Armando Rivera Chicaiza_x000d_
Correo: jorgearmando.riverachicaiza@cencosud.com.co_x000d_
Usuario AD: JARiverC_x000d_
Pais: Colombia_x000d_
Ubicacion: J036 JUMBO POPAYAN CAMPANARIO_x000d_
Zona: Colombia Occidente_x000d_
Unidad de Negocio: Supermercados_x000d_
Servicio: Tiendas &amp; Centros de Distribucion_x000d_
Telefono: 3128983122_x000d_
Anexo: 3128983122_x000d_
Descripcion: Se le borro el programa de genesis. Cada vez que se lo instalan con determinado tiempo se borra nuevamente._x000d_
_x000d_
Seccion de la tienda en donde se ubica la PDT o usuario: Popayan</v>
      </c>
      <c r="I249" t="str">
        <v>Jefe su autorizacion para envio del tecnico remoto; configuracion de pdt.</v>
      </c>
      <c r="J249" t="str">
        <v>se realiza configuracion de aplicativo genesis con el apoyo de los compañeros se realizan instalacion paso a paso de los protocolos del dispositivo se realizan pruebas de conexión y configuracion de la red a la cual se conecta y se escanean productos con el dispositivo pda en la tienda verificando la informacion que este carga con el usuario</v>
      </c>
      <c r="K249">
        <v>44459</v>
      </c>
      <c r="L249">
        <v>44460</v>
      </c>
      <c r="M249" t="str">
        <f>TEXT(L249,"DDDDDDD")</f>
        <v>martes</v>
      </c>
      <c r="N249" t="str">
        <v>J036 JUMBO POPAYAN CAMPANARIO</v>
      </c>
      <c r="O249" t="str">
        <v>POPAYAN</v>
      </c>
      <c r="P249" t="str">
        <v>OCCIDENTE</v>
      </c>
      <c r="Q249" t="str">
        <v>Daniel Fernando Paredes Arteaga</v>
      </c>
      <c r="R249">
        <v>10301691</v>
      </c>
      <c r="S249" t="str">
        <v>DIRECTO</v>
      </c>
      <c r="T249">
        <v>0.4166666666666667</v>
      </c>
      <c r="U249">
        <v>0.5416666666666666</v>
      </c>
      <c r="V249">
        <v>0.125</v>
      </c>
      <c r="W249">
        <v>1</v>
      </c>
      <c r="X249">
        <f>NETWORKDAYS(K249,L248)</f>
        <v>35</v>
      </c>
      <c r="Y249" t="str">
        <f>IF(X249&lt;=2,"CUMPLE","NO CUMPLE")</f>
        <v>NO CUMPLE</v>
      </c>
    </row>
    <row r="250" xml:space="preserve">
      <c r="A250">
        <v>11923834</v>
      </c>
      <c r="B250" t="str">
        <v>REQUEST</v>
      </c>
      <c r="C250" t="str">
        <v>CERRADO</v>
      </c>
      <c r="D250" t="str">
        <v>TIENDA</v>
      </c>
      <c r="E250" t="str">
        <v>DESKTOP</v>
      </c>
      <c r="F250" t="str">
        <v>CPU</v>
      </c>
      <c r="G250" t="str">
        <v>LENOVO</v>
      </c>
      <c r="H250" t="str" xml:space="preserve">
        <v xml:space="preserve">Datos usuario_x000d_
Nombre: Edgar Mauricio Garcia Quevedo_x000d_
Correo: edgarmauricio.garcia@cencosud.com.co_x000d_
Usuario AD: EMGQueve_x000d_
Pais: Colombia_x000d_
Ubicacion: M195 METRO SANTA LUCIA_x000d_
Zona: Colombia Bogota_x000d_
Unidad de Negocio: Supermercados_x000d_
Servicio: Tiendas &amp; Centros de Distribucion_x000d_
Telefono: 3213283118_x000d_
Anexo: null_x000d_
Descripcion: Computador del area de publicidad muy lento; ocasionando demora en la publicidad diaria._x000d_
Indicar la ubicacion del computador en la tienda o sede: METRO SANTA LUCIA M195_x000d_
</v>
      </c>
      <c r="I250" t="str">
        <v>Se requiere programar tecnico ISIT para verificar en sitio equipo PC de escritorio con serial MJ045NA3 modelo M58 del area de publicidad; usuario reporta equipo equipo es muy lento; ocasionando demora en la publicidad diaria. se requiere revisar parametros de rendimiento y capacidad del equipo. Se intenta conexion remota sin exito.</v>
      </c>
      <c r="J250" t="str">
        <v>se ubica usuario; se procede a revisar equipo que presenta falla de lentitud y bloqueo cuando se trabaja en el aplicativo corel; efectivamente si presenta falla se bloquea el programa despues de un tiempo y bloquea todo el equipo; se procede a reperfilar el usuario para eliminar archivos innecesarios del antiguo perfil; se hace el proceso; se vuelve a iniciar con usuario reperfilado; se configura correo y se procede a revisar y hacer pruebas con corel el cual ya trabaja mucho mejor; sin bloquear todo el equipo.</v>
      </c>
      <c r="K250">
        <v>44459</v>
      </c>
      <c r="L250">
        <v>44460</v>
      </c>
      <c r="M250" t="str">
        <f>TEXT(L250,"DDDDDDD")</f>
        <v>martes</v>
      </c>
      <c r="N250" t="str">
        <v>M195 METRO SANTA LUCIA</v>
      </c>
      <c r="O250" t="str">
        <v>NEIVA</v>
      </c>
      <c r="P250" t="str">
        <v>OCCIDENTE</v>
      </c>
      <c r="Q250" t="str">
        <v>JOHN ALEJANDRO LOZADA BABATIVA</v>
      </c>
      <c r="R250">
        <v>1075313382</v>
      </c>
      <c r="S250" t="str">
        <v>DIRECTO</v>
      </c>
      <c r="T250">
        <v>0.5833333333333334</v>
      </c>
      <c r="U250">
        <v>0.7291666666666666</v>
      </c>
      <c r="V250">
        <v>0.14583333333333334</v>
      </c>
      <c r="W250">
        <v>3</v>
      </c>
      <c r="X250">
        <f>NETWORKDAYS(K250,L249)</f>
        <v>2</v>
      </c>
      <c r="Y250" t="str">
        <f>IF(X250&lt;=2,"CUMPLE","NO CUMPLE")</f>
        <v>CUMPLE</v>
      </c>
    </row>
    <row r="251" xml:space="preserve">
      <c r="A251">
        <v>11931551</v>
      </c>
      <c r="B251" t="str">
        <v>REQUEST</v>
      </c>
      <c r="C251" t="str">
        <v>CERRADO</v>
      </c>
      <c r="D251" t="str">
        <v>TIENDA</v>
      </c>
      <c r="E251" t="str">
        <v>DESKTOP</v>
      </c>
      <c r="F251" t="str">
        <v>CPU</v>
      </c>
      <c r="G251" t="str">
        <v>LENOVO</v>
      </c>
      <c r="H251"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I251" t="str" xml:space="preserve">
        <v xml:space="preserve">buenos dias_x000d_
se realiza la validacion de la novedad y se observa falla con el sistema operativo al parecer presenta varios archivos de arranque con falla; por lo tanto se solicita la visita del tecnico de isit para que realice un formateo a este computador y tambien se realice la instalacion del software base._x000d_
ubicacion: oficina comercial._x000d_
usuario: Jaime Galarza._x000d_
gracias</v>
      </c>
      <c r="J251" t="str">
        <v>Procedemos a realizar backup del mismo y tras 1 hora y 20 minutos el equipo se bloquea. Se retira el disco y se procede a montarlo como esclavo en otro equipo y el backup de sus bases de datos en .pst pesa alrededor de 80 Gb y termina su proceso despues de 3 horas y 15 minutos; nos indican salir de la oficina por reunión de caracter especial (20minutos). Se realiza el montaje del disco nuevamente y se procede a reiniciar para pasar la imagen corporativa. El equipo no detecta el disco duro. Se procede a formatear el disco a bajo nivel y se realiza escaneo del mismo con la herramienta crystal disk la cual detecta que el sico duro se encuentra en riesgo. Se le comunica a Soporte Remoto y se envian evidencias. Se procede nuevamente con el montaje del disco el cual presenta ruidos despues de encendido el equipo y se procede con la instalación de la imagen corporativa. El equipo empieza a pasar la misma pero se observa demasiada lentitud. El equipo llega al porcentaje del 100% pero se queda estático y se niebla la pantalla en bloqueo. No es posible la instalación del sistema operativo. Se le comunica a soporte remoto y se le envian evidencias de las fallas en video y fotografía quien indica solicitar la parte. Se le indica a la encargada en Tienda el proceso realizado. Se deja el backup en desktop de No Alimentar. La parte as solicitar para finiquiarle el incidente al usuario es: Disco Duro: 500 Gb - Conexion: ATA - Part Number: 9BD138-270. Se le indica a la encargada el procedimiento realizado y la parte a solicitar. Datos del Equipo: Marca: Lenovo - Modelo 1s0967-a - Serial: MJPHTBZ.</v>
      </c>
      <c r="K251">
        <v>44459</v>
      </c>
      <c r="L251">
        <v>44460</v>
      </c>
      <c r="M251" t="str">
        <f>TEXT(L251,"DDDDDDD")</f>
        <v>martes</v>
      </c>
      <c r="N251" t="str">
        <v>M179 METRO PITALITO</v>
      </c>
      <c r="O251" t="str">
        <v>PITALITO</v>
      </c>
      <c r="P251" t="str">
        <v>OCCIDENTE</v>
      </c>
      <c r="Q251" t="str">
        <v>EMERSON PALACIOS MARTINEZ</v>
      </c>
      <c r="R251">
        <v>13723524</v>
      </c>
      <c r="S251" t="str">
        <v>ALIADO</v>
      </c>
      <c r="T251">
        <v>0.3090277777777778</v>
      </c>
      <c r="U251">
        <v>0.5659722222222222</v>
      </c>
      <c r="V251">
        <v>0.2569444444444444</v>
      </c>
      <c r="W251">
        <v>4</v>
      </c>
      <c r="X251">
        <f>NETWORKDAYS(K251,L250)</f>
        <v>2</v>
      </c>
      <c r="Y251" t="str">
        <f>IF(X251&lt;=2,"CUMPLE","NO CUMPLE")</f>
        <v>CUMPLE</v>
      </c>
    </row>
    <row r="252" xml:space="preserve">
      <c r="A252">
        <v>11936262</v>
      </c>
      <c r="B252" t="str">
        <v>REQUEST</v>
      </c>
      <c r="C252" t="str">
        <v>CERRADO</v>
      </c>
      <c r="D252" t="str">
        <v>TIENDA</v>
      </c>
      <c r="E252" t="str">
        <v>DATAFONOS</v>
      </c>
      <c r="F252" t="str">
        <v>DATAFONOS</v>
      </c>
      <c r="G252" t="str">
        <v>DATAFONOS</v>
      </c>
      <c r="H252" t="str" xml:space="preserve">
        <v xml:space="preserve">Buenas Tardes_x000d_
_x000d_
Agradezco de su colaboración con el apoyo con la configuración de los Datafonos de Redeban en la tienda con apoyo de Redeban y Mesa de ayuda segundo Nivel</v>
      </c>
      <c r="I252" t="str" xml:space="preserve">
        <v xml:space="preserve">Se solicita acompañamiento para la instalacion y configuracion de los datafonos de la tienda de 7am a 11am	  _x000d_
</v>
      </c>
      <c r="J252" t="str">
        <v>Se hizo presencia en la tienda a las 7:00 am para realizar el acompañamiento; el personal de Redeban no llego; Sin embargo se hizo el acompañamiento al personal de redes para configurar los equipos. Queda pendiente que hagan la instalación de los datafonos y que realicen las pruebas.</v>
      </c>
      <c r="K252">
        <v>44459</v>
      </c>
      <c r="L252">
        <v>44460</v>
      </c>
      <c r="M252" t="str">
        <f>TEXT(L252,"DDDDDDD")</f>
        <v>martes</v>
      </c>
      <c r="N252" t="str">
        <v>J044 JUMBO CHIA</v>
      </c>
      <c r="O252" t="str">
        <v>CHIA</v>
      </c>
      <c r="P252" t="str">
        <v>BOGOTA</v>
      </c>
      <c r="Q252" t="str">
        <v>ALEXANDER CASTILLO SOTELO</v>
      </c>
      <c r="R252">
        <v>80216449</v>
      </c>
      <c r="S252" t="str">
        <v>ALIADO</v>
      </c>
      <c r="T252">
        <v>0.3125</v>
      </c>
      <c r="U252">
        <v>0.5</v>
      </c>
      <c r="V252">
        <v>0.1875</v>
      </c>
      <c r="W252">
        <v>4</v>
      </c>
      <c r="X252">
        <f>NETWORKDAYS(K252,L251)</f>
        <v>2</v>
      </c>
      <c r="Y252" t="str">
        <f>IF(X252&lt;=2,"CUMPLE","NO CUMPLE")</f>
        <v>CUMPLE</v>
      </c>
    </row>
    <row r="253" xml:space="preserve">
      <c r="A253">
        <v>11935183</v>
      </c>
      <c r="B253" t="str">
        <v>INCIDENT</v>
      </c>
      <c r="C253" t="str">
        <v>CERRADO</v>
      </c>
      <c r="D253" t="str">
        <v>TIENDA</v>
      </c>
      <c r="E253" t="str">
        <v>POS</v>
      </c>
      <c r="F253" t="str">
        <v>TECLADO</v>
      </c>
      <c r="G253" t="str">
        <v>WINCOR</v>
      </c>
      <c r="H253"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la pos 17 esta encendida pero no se habilita el sistema para que el cajero se ingrese . se revisaron el cable del teclado y aun continua con la novedad.</v>
      </c>
      <c r="I253" t="str" xml:space="preserve">
        <v xml:space="preserve">	_x000d_
Se requiere la validación física de la pos ya que se identifica que tiene problemas de conexión del teclado o impresora.</v>
      </c>
      <c r="J253" t="str">
        <v>SE PROCEDE A REALIZAR VALIDACION DEL DISPOSITIVO TIPO TECLADO DEL CAJA 17; EL DISPOSITIVO NO FUNCIONA CUANDO LA POS SE ENCUENTRA ENCENDIDA. SE REALIZA AJUSTES EN LA CONEXIÓN CON LAS POS SE VALIDA CON EL JEFE DE AREA DE CAJAS. LAS PRUEBAS SON A SATISFACCION SE DEJA EQUIPO OPERATIVO.</v>
      </c>
      <c r="K253">
        <v>44459</v>
      </c>
      <c r="L253">
        <v>44461</v>
      </c>
      <c r="M253" t="str">
        <f>TEXT(L253,"DDDDDDD")</f>
        <v>miércoles</v>
      </c>
      <c r="N253" t="str">
        <v>J045 JUMBO AV.DEL FERROCARRIL SANTA MARTA</v>
      </c>
      <c r="O253" t="str">
        <v>SANTA MARTA</v>
      </c>
      <c r="P253" t="str">
        <v>COSTA</v>
      </c>
      <c r="Q253" t="str">
        <v>Enrique Rafael Ponzon Ortega</v>
      </c>
      <c r="R253">
        <v>1082888515</v>
      </c>
      <c r="S253" t="str">
        <v>DIRECTO</v>
      </c>
      <c r="T253">
        <v>0.6076388888888888</v>
      </c>
      <c r="U253">
        <v>0.6215277777777778</v>
      </c>
      <c r="V253">
        <v>0.013888888888888888</v>
      </c>
      <c r="W253">
        <v>1</v>
      </c>
      <c r="X253">
        <f>NETWORKDAYS(K253,L252)</f>
        <v>2</v>
      </c>
      <c r="Y253" t="str">
        <f>IF(X253&lt;=2,"CUMPLE","NO CUMPLE")</f>
        <v>CUMPLE</v>
      </c>
    </row>
    <row r="254" xml:space="preserve">
      <c r="A254">
        <v>11764152</v>
      </c>
      <c r="B254" t="str">
        <v>REQUEST</v>
      </c>
      <c r="C254" t="str">
        <v>CERRADO</v>
      </c>
      <c r="D254" t="str">
        <v>TIENDA</v>
      </c>
      <c r="E254" t="str">
        <v>BALANZA</v>
      </c>
      <c r="F254" t="str">
        <v>sCANNER</v>
      </c>
      <c r="G254" t="str">
        <v>ZEBRA</v>
      </c>
      <c r="H254" t="str" xml:space="preserve">
        <v xml:space="preserve">SCANNER POS|BALANZA ZEBRA 7001 | Nº SERIE: S20030010554927_x000d_
. Al momneto de proceder con el proceso de configuracion se detecta que los botones scale zero; volumen;eas deactivation y camera activation.</v>
      </c>
      <c r="I254" t="str" xml:space="preserve">
        <v xml:space="preserve">	_x000d_
Favor nos ayudan con la instalacion del equipo._x000d_
Gracias por la atencion prestada.</v>
      </c>
      <c r="J254" t="str">
        <v>SE PROCEDE A REALIZAR VALIDACION DEL EQUIPO ESCANER-BALANZA ZEBRA PARA SU INSTALACION. SE REALIZA CAMBIO E INSTLACION DEL ESCANER-BALANZA ZEBRA. SE REALIZA PRUEBAS DE PESO Y ESCANEO CON EL USUARIO A SATISFACCION SE DEJA EL EQUIPO OPERATIVO Y EN FUNCIONAMIENTO.</v>
      </c>
      <c r="K254">
        <v>44459</v>
      </c>
      <c r="L254">
        <v>44461</v>
      </c>
      <c r="M254" t="str">
        <f>TEXT(L254,"DDDDDDD")</f>
        <v>miércoles</v>
      </c>
      <c r="N254" t="str">
        <v>J045 JUMBO AV.DEL FERROCARRIL SANTA MARTA</v>
      </c>
      <c r="O254" t="str">
        <v>SANTA MARTA</v>
      </c>
      <c r="P254" t="str">
        <v>COSTA</v>
      </c>
      <c r="Q254" t="str">
        <v>Enrique Rafael Ponzon Ortega</v>
      </c>
      <c r="R254">
        <v>1082888515</v>
      </c>
      <c r="S254" t="str">
        <v>DIRECTO</v>
      </c>
      <c r="T254">
        <v>0.6284722222222222</v>
      </c>
      <c r="U254">
        <v>0.6701388888888888</v>
      </c>
      <c r="V254">
        <v>0.041666666666666664</v>
      </c>
      <c r="W254">
        <v>1</v>
      </c>
      <c r="X254">
        <f>NETWORKDAYS(K254,L253)</f>
        <v>3</v>
      </c>
      <c r="Y254" t="str">
        <f>IF(X254&lt;=2,"CUMPLE","NO CUMPLE")</f>
        <v>NO CUMPLE</v>
      </c>
    </row>
    <row r="255" xml:space="preserve">
      <c r="A255">
        <v>11737299</v>
      </c>
      <c r="B255" t="str">
        <v>REQUEST</v>
      </c>
      <c r="C255" t="str">
        <v>CERRADO</v>
      </c>
      <c r="D255" t="str">
        <v>TIENDA</v>
      </c>
      <c r="E255" t="str">
        <v>PDT</v>
      </c>
      <c r="F255" t="str">
        <v>PDT</v>
      </c>
      <c r="G255" t="str">
        <v>DATALOGIC</v>
      </c>
      <c r="H255" t="str" xml:space="preserve">
        <v xml:space="preserve">Datos usuario_x000d_
Nombre: Dalia Patricia Cortes Lucumi_x000d_
Correo: Dalia.Cortes@cencosud.com.co_x000d_
Usuario AD: dpclucum_x000d_
Pais: Colombia_x000d_
Ubicacion: J045 JUMBO AV.DEL FERROCARRIL SANTA MARTA_x000d_
Zona: Colombia Costa_x000d_
Unidad de Negocio: Supermercados_x000d_
Servicio: Tiendas &amp; Centros de Distribucion_x000d_
Telefono: 3163107065_x000d_
Anexo: 411_x000d_
Descripcion: Buenos dias:_x000d_
Por favor me colabora para cambio de teclado de PDT de recibo que tiene las letras y numeros deteriorados._x000d_
serial 00039-679202207_x000d_
X13-12055_x000d_
019178_x000d_
De antemano gracias por su atencion._x000d_
Seccion de la tienda en donde se ubica la PDT o usuario: muelle recibo</v>
      </c>
      <c r="I255" t="str" xml:space="preserve">
        <v xml:space="preserve">Favor nos ayudan con personal en sitio para el cambio del teclado._x000d_
Gracias por la atencion prestada.</v>
      </c>
      <c r="J255" t="str">
        <v>SE PROCEDE A REALIZAR VALIDACION DEL DISPOSITIVO TIPO PDT; SE REALIZA EL CAMBIO DEL TECLADO EN EL DISPOSITIVO POR DETERIORO Y BORROSO DE LAS TECLAS; LUEGO SE VALIDA CON EL USUARIO REALIZANDO PRUEBAS DE FUNCIONALIDAD; SE ENTREGA EQUIPO OPERATIVO.</v>
      </c>
      <c r="K255">
        <v>44459</v>
      </c>
      <c r="L255">
        <v>44462</v>
      </c>
      <c r="M255" t="str">
        <f>TEXT(L255,"DDDDDDD")</f>
        <v>jueves</v>
      </c>
      <c r="N255" t="str">
        <v>J045 JUMBO AV.DEL FERROCARRIL SANTA MARTA</v>
      </c>
      <c r="O255" t="str">
        <v>SANTA MARTA</v>
      </c>
      <c r="P255" t="str">
        <v>COSTA</v>
      </c>
      <c r="Q255" t="str">
        <v>Enrique Rafael Ponzon Ortega</v>
      </c>
      <c r="R255">
        <v>1082888515</v>
      </c>
      <c r="S255" t="str">
        <v>DIRECTO</v>
      </c>
      <c r="T255">
        <v>0.5034722222222222</v>
      </c>
      <c r="U255">
        <v>0.5243055555555556</v>
      </c>
      <c r="V255">
        <v>0.020833333333333332</v>
      </c>
      <c r="W255">
        <v>1</v>
      </c>
      <c r="X255">
        <f>NETWORKDAYS(K255,L254)</f>
        <v>3</v>
      </c>
      <c r="Y255" t="str">
        <f>IF(X255&lt;=2,"CUMPLE","NO CUMPLE")</f>
        <v>NO CUMPLE</v>
      </c>
    </row>
    <row r="256" xml:space="preserve">
      <c r="A256">
        <v>11939712</v>
      </c>
      <c r="B256" t="str">
        <v>INCIDENT</v>
      </c>
      <c r="C256" t="str">
        <v>CERRADO</v>
      </c>
      <c r="D256" t="str">
        <v>TIENDA</v>
      </c>
      <c r="E256" t="str">
        <v>POS</v>
      </c>
      <c r="F256" t="str">
        <v>CPU</v>
      </c>
      <c r="G256" t="str">
        <v>WINCOR</v>
      </c>
      <c r="H256"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Solicito de su colaboracion ya que la pos # 03 se encuentra fuera de linea_x000d_
Muchas gracias</v>
      </c>
      <c r="I256" t="str" xml:space="preserve">
        <v xml:space="preserve">Buenas Tardes_x000d_
Validar la POS 3 del lineal de cajas que esta fuera de linea</v>
      </c>
      <c r="J256" t="str">
        <v>Como la POS quedó Fuera de Linea; se hace la verificación de los Patch Core y que los puntos de red no esten bloqueados; se realiza el cambio de la tarjeta de red; pero la falla continua; así que se instala el DD en otra POS para mirar si arranca correctamente. El SO esta correcto así que se hace limpieza de toda la POS internamente y se arranca sin conectar el punto de red. Al iniciar la POS se conecta el cable de RED y sube correctamente. Se deja operativa la Caja.</v>
      </c>
      <c r="K256">
        <v>44461</v>
      </c>
      <c r="L256">
        <v>44461</v>
      </c>
      <c r="M256" t="str">
        <f>TEXT(L256,"DDDDDDD")</f>
        <v>miércoles</v>
      </c>
      <c r="N256" t="str">
        <v>M073 METRO MOSQUERA</v>
      </c>
      <c r="O256" t="str">
        <v>MOSQUERA</v>
      </c>
      <c r="P256" t="str">
        <v>BOGOTA</v>
      </c>
      <c r="Q256" t="str">
        <v>ALEXANDER CASTILLO SOTELO</v>
      </c>
      <c r="R256">
        <v>80216449</v>
      </c>
      <c r="S256" t="str">
        <v>ALIADO</v>
      </c>
      <c r="T256">
        <v>0.5833333333333334</v>
      </c>
      <c r="U256">
        <v>0.625</v>
      </c>
      <c r="V256">
        <v>0.041666666666666664</v>
      </c>
      <c r="W256">
        <v>1</v>
      </c>
      <c r="X256">
        <f>NETWORKDAYS(K256,L255)</f>
        <v>2</v>
      </c>
      <c r="Y256" t="str">
        <f>IF(X256&lt;=2,"CUMPLE","NO CUMPLE")</f>
        <v>CUMPLE</v>
      </c>
    </row>
    <row r="257" xml:space="preserve">
      <c r="A257">
        <v>11939696</v>
      </c>
      <c r="B257" t="str">
        <v>INCIDENT</v>
      </c>
      <c r="C257" t="str">
        <v>CERRADO</v>
      </c>
      <c r="D257" t="str">
        <v>TIENDA</v>
      </c>
      <c r="E257" t="str">
        <v>POS</v>
      </c>
      <c r="F257" t="str">
        <v>CPU</v>
      </c>
      <c r="G257" t="str">
        <v>WINCOR</v>
      </c>
      <c r="H257"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Solicito de su colaboracion para la pos #2 se encuentra fuera de linea_x000d_
Muchas gracias_x000d_
</v>
      </c>
      <c r="I257" t="str" xml:space="preserve">
        <v xml:space="preserve">Buenas Tardes_x000d_
Validar la POS 2 del lineal de cajas que esta fuera de linea        </v>
      </c>
      <c r="J257" t="str">
        <v>Como la POS quedó Fuera de Línea; se hace la verificación de los Patch Core y que los puntos de red no esten bloqueados; se realiza el cambio de la tarjeta de red; pero la falla continua; así que se instala el DD en otra POS para mirar si arranca correctamente. El SO esta correcto así que se hace limpieza de toda la POS internamente y se arranca sin conectar el punto de red. Al iniciar la POS se conecta el cable de RED y sube correctamente. Se deja operativa la Caja.</v>
      </c>
      <c r="K257">
        <v>44461</v>
      </c>
      <c r="L257">
        <v>44461</v>
      </c>
      <c r="M257" t="str">
        <f>TEXT(L257,"DDDDDDD")</f>
        <v>miércoles</v>
      </c>
      <c r="N257" t="str">
        <v>M073 METRO MOSQUERA</v>
      </c>
      <c r="O257" t="str">
        <v>MOSQUERA</v>
      </c>
      <c r="P257" t="str">
        <v>BOGOTA</v>
      </c>
      <c r="Q257" t="str">
        <v>ALEXANDER CASTILLO SOTELO</v>
      </c>
      <c r="R257">
        <v>80216449</v>
      </c>
      <c r="S257" t="str">
        <v>ALIADO</v>
      </c>
      <c r="T257">
        <v>0.5416666666666666</v>
      </c>
      <c r="U257">
        <v>0.5833333333333334</v>
      </c>
      <c r="V257">
        <v>0.041666666666666664</v>
      </c>
      <c r="W257">
        <v>1</v>
      </c>
      <c r="X257">
        <f>NETWORKDAYS(K257,L256)</f>
        <v>1</v>
      </c>
      <c r="Y257" t="str">
        <f>IF(X257&lt;=2,"CUMPLE","NO CUMPLE")</f>
        <v>CUMPLE</v>
      </c>
    </row>
    <row r="258" xml:space="preserve">
      <c r="A258">
        <v>11939716</v>
      </c>
      <c r="B258" t="str">
        <v>REQUEST</v>
      </c>
      <c r="C258" t="str">
        <v>CERRADO</v>
      </c>
      <c r="D258" t="str">
        <v>TIENDA</v>
      </c>
      <c r="E258" t="str">
        <v>POS</v>
      </c>
      <c r="F258" t="str">
        <v>CPU</v>
      </c>
      <c r="G258" t="str">
        <v>WINCOR</v>
      </c>
      <c r="H258" t="str" xml:space="preserve">
        <v xml:space="preserve">Datos usuario_x000d_
Nombre: Diana Paola Hernandez Espinosa_x000d_
Correo: DianaPaola.HernandezEspinosa@cencosud.com.co_x000d_
Usuario AD: DPHEspin_x000d_
Pais: Colombia_x000d_
Ubicacion: M073 METRO MOSQUERA_x000d_
Zona: Colombia Bogota_x000d_
Unidad de Negocio: Supermercados_x000d_
Servicio: Retail Financiero_x000d_
Telefono: 3223903205_x000d_
Anexo: 8948800_x000d_
Descripcion: POS 23 no abre la gaveta</v>
      </c>
      <c r="I258" t="str" xml:space="preserve">
        <v xml:space="preserve">Buenas Tardes_x000d_
Gaveta 23 de la POS de Electro no prende	</v>
      </c>
      <c r="J258" t="str">
        <v>Se revisa la POS; se reinicia porque no permite que se ingrese el usuario. Se solicita apoyo a la mesa de ayuda y realizan la validación. Cancelan la transacción que estaban realizando y se terminan los procesos que estaban pendientes. Luego la POS permite ingresar al usuario y se realizan las pruebas correspondientes. Tambien se revisa la gaveta porque no abre correctamente pero la falla corresponde a un daño interno; Se debe reemplazar la gaveta.</v>
      </c>
      <c r="K258">
        <v>44461</v>
      </c>
      <c r="L258">
        <v>44461</v>
      </c>
      <c r="M258" t="str">
        <f>TEXT(L258,"DDDDDDD")</f>
        <v>miércoles</v>
      </c>
      <c r="N258" t="str">
        <v>M073 METRO MOSQUERA</v>
      </c>
      <c r="O258" t="str">
        <v>MOSQUERA</v>
      </c>
      <c r="P258" t="str">
        <v>BOGOTA</v>
      </c>
      <c r="Q258" t="str">
        <v>ALEXANDER CASTILLO SOTELO</v>
      </c>
      <c r="R258">
        <v>80216449</v>
      </c>
      <c r="S258" t="str">
        <v>ALIADO</v>
      </c>
      <c r="T258">
        <v>0.6666666666666666</v>
      </c>
      <c r="U258">
        <v>0.7083333333333334</v>
      </c>
      <c r="V258">
        <v>0.041666666666666664</v>
      </c>
      <c r="W258">
        <v>1</v>
      </c>
      <c r="X258">
        <f>NETWORKDAYS(K258,L257)</f>
        <v>1</v>
      </c>
      <c r="Y258" t="str">
        <f>IF(X258&lt;=2,"CUMPLE","NO CUMPLE")</f>
        <v>CUMPLE</v>
      </c>
    </row>
    <row r="259" xml:space="preserve">
      <c r="A259">
        <v>11941112</v>
      </c>
      <c r="B259" t="str">
        <v>REQUEST</v>
      </c>
      <c r="C259" t="str">
        <v>CERRADO</v>
      </c>
      <c r="D259" t="str">
        <v>TIENDA</v>
      </c>
      <c r="E259" t="str">
        <v>Telefono</v>
      </c>
      <c r="F259" t="str">
        <v>Telefono</v>
      </c>
      <c r="G259" t="str">
        <v>cisco</v>
      </c>
      <c r="H259" t="str" xml:space="preserve">
        <v xml:space="preserve">Datos usuario_x000d_
Nombre: Dalia Patricia Cortes Lucumi_x000d_
Correo: Dalia.Cortes@cencosud.com.co_x000d_
Usuario AD: dpclucum_x000d_
Pais: Colombia_x000d_
Ubicacion: J045 JUMBO AV.DEL FERROCARRIL SANTA MARTA_x000d_
Zona: Colombia Costa_x000d_
Unidad de Negocio: Supermercados_x000d_
Servicio: Tiendas &amp; Centros de Distribucion_x000d_
Telefono: 3163107065_x000d_
Anexo: 411_x000d_
Descripcion: Buen dia;_x000d_
_x000d_
Favor nos ayudan con la validacion del telefono el cual no le funciona la bocina_x000d_
_x000d_
oficina de recibo_x000d_
_x000d_
bocina no funciona_x000d_
_x000d_
gracias por la atencion prestada._x000d_
Modelo de Telefono: cisco_x000d_
Numero de Extension: 7450416</v>
      </c>
      <c r="I259" t="str" xml:space="preserve">
        <v xml:space="preserve">Favor nos ayudan con personal en sitio para validacion del telefono._x000d_
Gracias por la atencion prestada.</v>
      </c>
      <c r="J259" t="str">
        <v>SE PROCEDE A REALIZAR VALIDACION DEL DISPOSITIVO TIPO TELEFONO; PRESENTA FALLA CON LA BOCINA; SE REALizA VERIFICACION DE CONECTIVIDAD SE REALIZA AJUSTES EN LA BOCINA . SE REALIZA PRUEBAS CON USUARIO A SATISFACCION SE DEJA EL DISPOSITIVO OPERATIVO.</v>
      </c>
      <c r="K259">
        <v>44461</v>
      </c>
      <c r="L259">
        <v>44461</v>
      </c>
      <c r="M259" t="str">
        <f>TEXT(L259,"DDDDDDD")</f>
        <v>miércoles</v>
      </c>
      <c r="N259" t="str">
        <v>J045 JUMBO AV.DEL FERROCARRIL SANTA MARTA</v>
      </c>
      <c r="O259" t="str">
        <v>SANTA MARTA</v>
      </c>
      <c r="P259" t="str">
        <v>COSTA</v>
      </c>
      <c r="Q259" t="str">
        <v>Enrique Rafael Ponzon Ortega</v>
      </c>
      <c r="R259">
        <v>1082888515</v>
      </c>
      <c r="S259" t="str">
        <v>DIRECTO</v>
      </c>
      <c r="T259">
        <v>0.5902777777777778</v>
      </c>
      <c r="U259">
        <v>0.6041666666666666</v>
      </c>
      <c r="V259">
        <v>0.013888888888888888</v>
      </c>
      <c r="W259">
        <v>1</v>
      </c>
      <c r="X259">
        <f>NETWORKDAYS(K259,L258)</f>
        <v>1</v>
      </c>
      <c r="Y259" t="str">
        <f>IF(X259&lt;=2,"CUMPLE","NO CUMPLE")</f>
        <v>CUMPLE</v>
      </c>
    </row>
    <row r="260" xml:space="preserve">
      <c r="A260">
        <v>11924184</v>
      </c>
      <c r="B260" t="str">
        <v>REQUEST</v>
      </c>
      <c r="C260" t="str">
        <v>CERRADO</v>
      </c>
      <c r="D260" t="str">
        <v>TIENDA</v>
      </c>
      <c r="E260" t="str">
        <v>POS</v>
      </c>
      <c r="F260" t="str">
        <v>POS</v>
      </c>
      <c r="H260" t="str" xml:space="preserve">
        <v xml:space="preserve">Datos usuario_x000d_
Nombre: Claudia Marcela Diaz Solano_x000d_
Correo: claudiamarcela.diaz@cencosud.com.co_x000d_
Usuario AD: Cmdiazso_x000d_
Pais: Colombia_x000d_
Ubicacion: M183 METRO SAN GIL_x000d_
Zona: Colombia Oriente_x000d_
Unidad de Negocio: Supermercados_x000d_
Servicio: Tiendas &amp; Centros de Distribucion_x000d_
Telefono: 3115169267_x000d_
Anexo: null_x000d_
Descripcion: Buena tarde_x000d_
_x000d_
Solicito la colaboracion con la gaveta de pos 2 ya que esta dañada se partieron los rieles_x000d_
_x000d_
Agradezco la colaboracion_x000d_
_x000d_
Numero de inventario: 014144_x000d_
Numero de caja: 2</v>
      </c>
      <c r="I260" t="str" xml:space="preserve">
        <v xml:space="preserve">Buen día._x000d_
Se solicita revisión cajonera POS 2 Metro San Gil._x000d_
Con datos así:_x000d_
Área piso de venta; línea de Cajas_x000d_
Datos del equipo:_x000d_
Equipo: POS_x000d_
Marca: WINCOR_x000d_
Modelo: BEETLE-M II_x000d_
Nº SERIE: 5300730216_x000d_
Inventario: DI-014144_x000d_
Actividad: Se solicita revisión; diagnostico y/o reparación si es el caso para la cajonera de la POS 2._x000d_
Cordialmente;_x000d_
Ever Becerra</v>
      </c>
      <c r="J260" t="str">
        <v>Se validan los rieles y estan rotos; no es posible repararlos; se debe solicitar el remplazo de los rieles o en su defecto la gaveta</v>
      </c>
      <c r="K260">
        <v>44461</v>
      </c>
      <c r="L260">
        <v>44463</v>
      </c>
      <c r="M260" t="str">
        <f>TEXT(L260,"DDDDDDD")</f>
        <v>viernes</v>
      </c>
      <c r="N260" t="str">
        <v>M183 METRO SAN GIL</v>
      </c>
      <c r="O260" t="str">
        <v>SAN GIL</v>
      </c>
      <c r="P260" t="str">
        <v>ORIENTE</v>
      </c>
      <c r="Q260" t="str">
        <v>JULIAN MAURICIO DELGADO QUINTERO</v>
      </c>
      <c r="R260">
        <v>91515701</v>
      </c>
      <c r="S260" t="str">
        <v>DIRECTO</v>
      </c>
      <c r="T260">
        <v>0.3611111111111111</v>
      </c>
      <c r="U260">
        <v>0.3888888888888889</v>
      </c>
      <c r="V260">
        <v>0.027777777777777776</v>
      </c>
      <c r="W260">
        <v>1</v>
      </c>
      <c r="X260">
        <f>NETWORKDAYS(K260,L259)</f>
        <v>1</v>
      </c>
      <c r="Y260" t="str">
        <f>IF(X260&lt;=2,"CUMPLE","NO CUMPLE")</f>
        <v>CUMPLE</v>
      </c>
    </row>
    <row r="261" xml:space="preserve">
      <c r="A261">
        <v>11922675</v>
      </c>
      <c r="B261" t="str">
        <v>REQUEST</v>
      </c>
      <c r="C261" t="str">
        <v>CERRADO</v>
      </c>
      <c r="D261" t="str">
        <v>TIENDA</v>
      </c>
      <c r="E261" t="str">
        <v>SCANNER</v>
      </c>
      <c r="F261" t="str">
        <v>MANO</v>
      </c>
      <c r="G261" t="str">
        <v>METROLOGIC</v>
      </c>
      <c r="H261"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el escanear de mano de la caja periferica # 10 no esta funcionando favor enviar para revisar o cambiarlo. gracias</v>
      </c>
      <c r="I261" t="str" xml:space="preserve">
        <v xml:space="preserve">Buen día._x000d_
Se solicita revisión escáner de mano POS 10 Jumbo San Silvestre._x000d_
Con datos así:_x000d_
Área: POS de platos preparados_x000d_
Datos del equipo:_x000d_
Equipo: SCANNER POS|MANO_x000d_
Marca: METROLOGIC_x000d_
Modelo: MS 9520_x000d_
Nº SERIE: 8607531572_x000d_
Inventario: DI-004068_x000d_
Actividad: Se solicita revisión; diagnostico y/o reparación si es el caso para el escáner de mano de la POS 10; platos preparados._x000d_
Cordialmente;_x000d_
Ever Becerra</v>
      </c>
      <c r="J261" t="str">
        <v>se procede a validar scanner y se hacen pruebas validando que el scanner no esta funcionando; se procede a retirar el equipo y conectarlo en otra terminal; pero no funciona; se valida el cable y el puerto del equipo pero estan bien conectado y el cable funciona bien; se le pasa los codigos de programacion de metrologia y se hacen pruebas pero no funciona; se solicito el cambio del equipo ya que la falla que presenta es de tarJeta interna la cual no se puede reparar</v>
      </c>
      <c r="K261">
        <v>44461</v>
      </c>
      <c r="L261">
        <v>44463</v>
      </c>
      <c r="M261" t="str">
        <f>TEXT(L261,"DDDDDDD")</f>
        <v>viernes</v>
      </c>
      <c r="N261" t="str">
        <v>J126 JUMBO SAN SILVESTRE</v>
      </c>
      <c r="O261" t="str">
        <v>BARRANCABERMEJA</v>
      </c>
      <c r="P261" t="str">
        <v>ORIENTE</v>
      </c>
      <c r="Q261" t="str">
        <v>HERMES MARTIN PEINADO</v>
      </c>
      <c r="R261" t="e">
        <v>#N/A</v>
      </c>
      <c r="S261" t="str">
        <v>DIRECTO</v>
      </c>
      <c r="T261">
        <v>0.6041666666666666</v>
      </c>
      <c r="U261">
        <v>0.7291666666666666</v>
      </c>
      <c r="V261">
        <v>0.125</v>
      </c>
      <c r="W261">
        <v>1</v>
      </c>
      <c r="X261">
        <f>NETWORKDAYS(K261,L260)</f>
        <v>3</v>
      </c>
      <c r="Y261" t="str">
        <f>IF(X261&lt;=2,"CUMPLE","NO CUMPLE")</f>
        <v>NO CUMPLE</v>
      </c>
    </row>
    <row r="262" xml:space="preserve">
      <c r="A262">
        <v>11929612</v>
      </c>
      <c r="B262" t="str">
        <v>REQUEST</v>
      </c>
      <c r="C262" t="str">
        <v>CERRADO</v>
      </c>
      <c r="D262" t="str">
        <v>TIENDA</v>
      </c>
      <c r="E262" t="str">
        <v>DESKTOP</v>
      </c>
      <c r="F262" t="str">
        <v>CPU</v>
      </c>
      <c r="G262" t="str">
        <v>LENOVO</v>
      </c>
      <c r="H262"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CPU - Computador se apaga ; parece ser que que es el boton de encendido._x000d_
</v>
      </c>
      <c r="I262" t="str" xml:space="preserve">
        <v xml:space="preserve">Buen día._x000d_
Se solicita revisión PC Jumbo San Silvestre._x000d_
Con datos así:_x000d_
Área: Recibo_x000d_
Datos del equipo_x000d_
Equipo: DESKTOP|PC_x000d_
Marca: LENOVO_x000d_
Modelo: M73_x000d_
Nº SERIE: MJ01MKSZ_x000d_
Inventario: DI-014426_x000d_
Actividad: Se solicita revisión; diagnostico y/o reparación si es el caso para PC reportado con falla en el área de recibo; se apaga constantemente._x000d_
Cordialmente;_x000d_
Ever Becerra</v>
      </c>
      <c r="J262" t="str">
        <v>la usuaria manifiesta que el computador se apaga; se valida equipo y se verifica el boton de encendido; se limpia y se realiza varias pruebas de apagado y encendido; se valida con la usuaria; que ella realice las pruebas validando que el pc quedo operativo.</v>
      </c>
      <c r="K262">
        <v>44462</v>
      </c>
      <c r="L262">
        <v>44463</v>
      </c>
      <c r="M262" t="str">
        <f>TEXT(L262,"DDDDDDD")</f>
        <v>viernes</v>
      </c>
      <c r="N262" t="str">
        <v>J126 JUMBO SAN SILVESTRE</v>
      </c>
      <c r="O262" t="str">
        <v>BARRANCABERMEJA</v>
      </c>
      <c r="P262" t="str">
        <v>ORIENTE</v>
      </c>
      <c r="Q262" t="str">
        <v>HERMES MARTIN PEINADO</v>
      </c>
      <c r="R262" t="e">
        <v>#N/A</v>
      </c>
      <c r="S262" t="str">
        <v>DIRECTO</v>
      </c>
      <c r="T262">
        <v>0.4236111111111111</v>
      </c>
      <c r="U262">
        <v>0.5486111111111112</v>
      </c>
      <c r="V262">
        <v>0.125</v>
      </c>
      <c r="W262">
        <v>2</v>
      </c>
      <c r="X262">
        <f>NETWORKDAYS(K262,L261)</f>
        <v>2</v>
      </c>
      <c r="Y262" t="str">
        <f>IF(X262&lt;=2,"CUMPLE","NO CUMPLE")</f>
        <v>CUMPLE</v>
      </c>
    </row>
    <row r="263" xml:space="preserve">
      <c r="A263">
        <v>11902320</v>
      </c>
      <c r="B263" t="str">
        <v>REQUEST</v>
      </c>
      <c r="C263" t="str">
        <v>CERRADO</v>
      </c>
      <c r="D263" t="str">
        <v>TIENDA</v>
      </c>
      <c r="E263" t="str">
        <v>POS</v>
      </c>
      <c r="F263" t="str">
        <v>POS</v>
      </c>
      <c r="H263"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_x000d_
Me colaboran con la pos #17; caja se encuentra fuera de linea; al registrarse aparece redigitar; no deja ingresar y no funciona la tecla 0_x000d_
Serial: 6498720781_x000d_
Numero de inventario: 6498720781_x000d_
Numero de caja: 17</v>
      </c>
      <c r="I263" t="str" xml:space="preserve">
        <v xml:space="preserve">Buenos dias ._x000d_
Jefe me colabora con la autorizacion para la visita del tecnico de isit para la instalacion del teclado el cual ya esta en sitio._x000d_
Gracias.</v>
      </c>
      <c r="J263" t="str">
        <v>se llega al lugar y se evidencia que la falla es por la falta de reconocimiento de perifericos se procede a revisar y adecuar cableado y se nota que al pos #17 le hacen falta ciertos elementos para su funcionalidad como cableado de teclado; cable de datafono ; me dirijo a bodega y busco entre los elemnentos almacenados para realizar pruebas; verifico colocando el teclado de esta pos en otra unidad pos que esta funcionando y observo que este no funciona coloco el teclado de la pos que esta operativa en la pos #17 y tampoco le reconoce observo que el cable del tadafono que va conectado al pos no esta tampoco y me dirijo a bodeja a buscar pero no lo encuentro; realizo prueba de apertura a la gabeta tambien presenta falla de apertura informo a la jefe de cajas. solucion posible: solicitar se tenga en cuenta que el cambio de teclado con su respectivo cableado y cabeta tambien el tadafono para que este puesto de trabajo quede con todos los elementos y se pueda utilizar adeacuada mente</v>
      </c>
      <c r="K263">
        <v>44463</v>
      </c>
      <c r="L263">
        <v>44463</v>
      </c>
      <c r="M263" t="str">
        <f>TEXT(L263,"DDDDDDD")</f>
        <v>viernes</v>
      </c>
      <c r="N263" t="str">
        <v>J036 JUMBO POPAYAN CAMPANARIO</v>
      </c>
      <c r="O263" t="str">
        <v>POPAYAN</v>
      </c>
      <c r="P263" t="str">
        <v>OCCIDENTE</v>
      </c>
      <c r="Q263" t="str">
        <v>Daniel Fernando Paredes Arteaga</v>
      </c>
      <c r="R263">
        <v>10301691</v>
      </c>
      <c r="S263" t="str">
        <v>DIRECTO</v>
      </c>
      <c r="T263">
        <v>0.4166666666666667</v>
      </c>
      <c r="U263">
        <v>0.5</v>
      </c>
      <c r="V263">
        <v>0.08333333333333333</v>
      </c>
      <c r="W263">
        <v>2</v>
      </c>
      <c r="X263">
        <f>NETWORKDAYS(K263,L262)</f>
        <v>1</v>
      </c>
      <c r="Y263" t="str">
        <f>IF(X263&lt;=2,"CUMPLE","NO CUMPLE")</f>
        <v>CUMPLE</v>
      </c>
    </row>
    <row r="264" xml:space="preserve">
      <c r="A264">
        <v>11935655</v>
      </c>
      <c r="B264" t="str">
        <v>INCIDENT</v>
      </c>
      <c r="C264" t="str">
        <v>CERRADO</v>
      </c>
      <c r="D264" t="str">
        <v>TIENDA</v>
      </c>
      <c r="E264" t="str">
        <v>POS</v>
      </c>
      <c r="F264" t="str">
        <v>IMPRESORA</v>
      </c>
      <c r="G264" t="str">
        <v>EPSON</v>
      </c>
      <c r="H26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Buenos dias;_x000d_
Me colaboran con la impresora de la pos #13; ya que esta cortando el tiquete y no lo genera completo._x000d_
Serial: P5TF146250_x000d_
Gracias por su colaboracion;_x000d_
_x000d_
Numero de inventario: 023699</v>
      </c>
      <c r="I264" t="str" xml:space="preserve">
        <v xml:space="preserve">Buenos dias._x000d_
Jefe Miguel me colaboran con la autorizacion para que ele tecnico de isit visite la tienda para la validacion en sitio de la impresora pos._x000d_
Gracias</v>
      </c>
      <c r="J264" t="str">
        <v>Se realiZa prueba de funcionalidad con la clave del de jefe de zona y la impresora imprimio el recibo en su forma habitual sin cortes alternos o dañando la informacion; Se realiza la prueba dos veces y las dos veces salieron satisfactorias y sin inconvenientes al generar el recibo o su informacion</v>
      </c>
      <c r="K264">
        <v>44463</v>
      </c>
      <c r="L264">
        <v>44466</v>
      </c>
      <c r="M264" t="str">
        <f>TEXT(L264,"DDDDDDD")</f>
        <v>lunes</v>
      </c>
      <c r="N264" t="str">
        <v>J036 JUMBO POPAYAN CAMPANARIO</v>
      </c>
      <c r="O264" t="str">
        <v>POPAYAN</v>
      </c>
      <c r="P264" t="str">
        <v>OCCIDENTE</v>
      </c>
      <c r="Q264" t="str">
        <v>Daniel Fernando Paredes Arteaga</v>
      </c>
      <c r="R264">
        <v>10301691</v>
      </c>
      <c r="S264" t="str">
        <v>DIRECTO</v>
      </c>
      <c r="T264">
        <v>0.375</v>
      </c>
      <c r="U264">
        <v>0.3958333333333333</v>
      </c>
      <c r="V264">
        <v>0.020833333333333332</v>
      </c>
      <c r="W264">
        <v>1</v>
      </c>
      <c r="X264">
        <f>NETWORKDAYS(K264,L263)</f>
        <v>1</v>
      </c>
      <c r="Y264" t="str">
        <f>IF(X264&lt;=2,"CUMPLE","NO CUMPLE")</f>
        <v>CUMPLE</v>
      </c>
    </row>
    <row r="265" xml:space="preserve">
      <c r="A265">
        <v>11936657</v>
      </c>
      <c r="B265" t="str">
        <v>REQUEST</v>
      </c>
      <c r="C265" t="str">
        <v>CERRADO</v>
      </c>
      <c r="D265" t="str">
        <v>TIENDA</v>
      </c>
      <c r="E265" t="str">
        <v>DESKTOP</v>
      </c>
      <c r="F265" t="str">
        <v>CPU</v>
      </c>
      <c r="H265" t="str" xml:space="preserve">
        <v xml:space="preserve">Datos usuario_x000d_
Nombre: Fayver Vanegas Agudelo_x000d_
Correo: Faiver.Vanegas@cencosud.com.co_x000d_
Usuario AD: FVanegaA_x000d_
Pais: Colombia_x000d_
Ubicacion: M038 METRO NEIVA CENTRO DE CONVENCIONES_x000d_
Zona: Colombia Occidente_x000d_
Unidad de Negocio: Supermercados_x000d_
Servicio: Tiendas &amp; Centros de Distribucion_x000d_
Telefono: 3183816943_x000d_
Anexo: null_x000d_
Descripcion: se requiere instalacion del programa zebradesigner debido que al cambio del computador esta ya no ejecuta nombre de equipo M038900ws101 el cual se requiere para quenerar peps y stiker</v>
      </c>
      <c r="I265" t="str" xml:space="preserve">
        <v xml:space="preserve">Buen dia_x000d_
Favor autorizar esta llamada_x000d_
Solicito de su ayuda para instalar el aplicativo zebra dezinger al equipo del usuario Faiber Vanegas serial de la maquina MJ0ERL8P; ubicacion perecederos;_x000d_
Proceso a realizar instalar aplicativo y colocar las platillas en la ubicacion; escritorio_x000d_
Se instalara en la impresora con direccion ip 10.132.22._x000d_
Se intento conexion remota pero no fue posible_x000d_
Mil grac</v>
      </c>
      <c r="J265" t="str">
        <v>se llega a sitio; se procede a ingresar al equipo de usuario; se procede a instalar programa zebra designer para el equipo del usuario quien impreme stickers; se procede a instalar el aplicativo por administrador; se instala el aplicativo con driver se configura la ip de la zebra al equipo para pricedera hacer las pruebas de impresion; ya configurada se hacen pruebas de impresión exitosas; aplicativo en funcionamiento.</v>
      </c>
      <c r="K265">
        <v>44463</v>
      </c>
      <c r="L265">
        <v>44468</v>
      </c>
      <c r="M265" t="str">
        <f>TEXT(L265,"DDDDDDD")</f>
        <v>miércoles</v>
      </c>
      <c r="N265" t="str">
        <v>M038 METRO NEIVA CENTRO DE CONVENCIONES</v>
      </c>
      <c r="O265" t="str">
        <v>NEIVA</v>
      </c>
      <c r="P265" t="str">
        <v>OCCIDENTE</v>
      </c>
      <c r="Q265" t="str">
        <v>JOHN ALEJANDRO LOZADA BABATIVA</v>
      </c>
      <c r="R265">
        <v>1075313382</v>
      </c>
      <c r="S265" t="str">
        <v>DIRECTO</v>
      </c>
      <c r="T265">
        <v>0.5833333333333334</v>
      </c>
      <c r="U265">
        <v>0.6875</v>
      </c>
      <c r="V265">
        <v>0.10416666666666667</v>
      </c>
      <c r="W265">
        <v>1</v>
      </c>
      <c r="X265">
        <f>NETWORKDAYS(K265,L264)</f>
        <v>2</v>
      </c>
      <c r="Y265" t="str">
        <f>IF(X265&lt;=2,"CUMPLE","NO CUMPLE")</f>
        <v>CUMPLE</v>
      </c>
    </row>
    <row r="266" xml:space="preserve">
      <c r="A266">
        <v>12017439</v>
      </c>
      <c r="B266" t="str">
        <v>REQUEST</v>
      </c>
      <c r="C266" t="str">
        <v>CERRADO</v>
      </c>
      <c r="D266" t="str">
        <v>TIENDA</v>
      </c>
      <c r="E266" t="str">
        <v>ACCESS POINT</v>
      </c>
      <c r="F266" t="str">
        <v>WIRELESS</v>
      </c>
      <c r="G266" t="str">
        <v>CISCO</v>
      </c>
      <c r="H266" t="str" xml:space="preserve">
        <v xml:space="preserve">uego de la caida de la sucursal quedó este AP fuera de linea; pero se debe revisar las configuraciones del AP ya que en el Switch se ve por CDP; se baja la interfaz y se vuelve a subir sin resultados_x000d_
_x000d_
IP AP: 10.131.17.16_x000d_
_x000d_
Switch donde esta conectado 10.131.17.3_x000d_
CORNGJU027AP016 Fas 0/24 171 R T B I AIR-CAP16 Gig 0_x000d_
_x000d_
Respuesta desde 10.131.17.16: Host de destino inaccesible._x000d_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Respuesta desde 10.131.17.16: Host de destino inaccesible._x000d_
Tiempo de espera agotado para esta solicitud._x000d_
Tiempo de espera agotado para esta solicitud._x000d_
Tiempo de espera agotado para esta solicitud._x000d_
_x000d_
Estadísticas de ping para 10.131.17.16:_x000d_
Paquetes: enviados = 59; recibidos = 11; perdidos = 48_x000d_
(81% perdidos);</v>
      </c>
      <c r="I266" t="str">
        <v>se requiere apoyo de isit para la validación del ap que esta presenta falla de comunicación; se requiere inicialmente cambiar el cable de red y validar con la persona de redes teléfono 31 6579777 si ya se puede visualizar a nivel de red; llegado el caso no este no sea posible toca bajar el ap del sitio y llevarlo a la oficina de sistemas y ponerlo por cable de consola para validar de nuevo la configuración.</v>
      </c>
      <c r="J266" t="str">
        <v>SE REALIZA LA VALIDACION CON EL AREA DE REDES SE INTENTO REALIZAR LA CONFIGURACION DE LA AP Y NO LA TOMA; SE IDENTIFICA QUE EL AP ESTA MALO; SE DEBE DEVOLVER AL AREA DE SOPORTE DE CENCOSUD</v>
      </c>
      <c r="K266">
        <v>44505</v>
      </c>
      <c r="L266">
        <v>44505</v>
      </c>
      <c r="M266" t="str">
        <f>TEXT(L266,"DDDDDDD")</f>
        <v>viernes</v>
      </c>
      <c r="N266" t="str">
        <v>J027 JUMBO RIONEGRO</v>
      </c>
      <c r="O266" t="str">
        <v>RIONEGRO</v>
      </c>
      <c r="P266" t="str">
        <v>CENTRO</v>
      </c>
      <c r="Q266" t="str">
        <v>YURIMAR MARQUEZ</v>
      </c>
      <c r="R266" t="e">
        <v>#N/A</v>
      </c>
      <c r="S266" t="str">
        <v>DIRECTO</v>
      </c>
      <c r="T266">
        <v>0.4375</v>
      </c>
      <c r="U266">
        <v>0.5</v>
      </c>
      <c r="V266">
        <v>0.0625</v>
      </c>
      <c r="W266">
        <v>1</v>
      </c>
      <c r="X266">
        <f>NETWORKDAYS(K266,L265)</f>
        <v>-28</v>
      </c>
      <c r="Y266" t="str">
        <f>IF(X266&lt;=2,"CUMPLE","NO CUMPLE")</f>
        <v>CUMPLE</v>
      </c>
    </row>
    <row r="267" xml:space="preserve">
      <c r="A267">
        <v>11949812</v>
      </c>
      <c r="B267" t="str">
        <v>INCIDENT</v>
      </c>
      <c r="C267" t="str">
        <v>CERRADO</v>
      </c>
      <c r="D267" t="str">
        <v>TIENDA</v>
      </c>
      <c r="E267" t="str">
        <v>POS</v>
      </c>
      <c r="F267" t="str">
        <v>CPU</v>
      </c>
      <c r="G267" t="str">
        <v>WINCOR</v>
      </c>
      <c r="H267"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buenos dias_x000d_
para que por favor me colaboren con la poss # 12 ya que no tiene imagen en el visor de clientes y el teclado tampoco funciona._x000d_
agradezco su colaboracion</v>
      </c>
      <c r="I267" t="str" xml:space="preserve">
        <v xml:space="preserve">Buen Dia_x000d_
Favor nos ayuda con la Visita de un tecnico de Iist para realiza la validacion Fisica de la POS #12 la cual presenta fallas no esta dando imagen en el Visor._x000d_
Saludes</v>
      </c>
      <c r="J267" t="str">
        <v>Al llegar a sitio se encuentra sin dar imagen en el visor; se realizan pruebas cambiandolo por otro visor y sigue sin dar imagen; se prueba este visor con otra caja la cual si da imagen ;se verifican cable y funciona con nornalidad. se verifica estado del pos y resulta que no esta dando imagen por lo tanto con personal de sistemas de sitio de nombre Albaro me comunica que realice cambio de equipo pos (en bodega) pero dejando el disco duro y tarjeta de red de esta para confirmar estado de equipo en las cuales equipo enciende con normalidad; da imagen y carga correctamente los perifericos. por lo tanto queda equipo pos funcionando pero con actualizacion pendiente por parte del personal de soporte ya que hace pocos dias realizaron actualizacion y este equipo se encontaba apagado todas estas pruebas se realizsn en compañia de la jefe de seccion de nombre Yeiris Atencia</v>
      </c>
      <c r="K267">
        <v>44463</v>
      </c>
      <c r="L267">
        <v>44474</v>
      </c>
      <c r="M267" t="str">
        <f>TEXT(L267,"DDDDDDD")</f>
        <v>martes</v>
      </c>
      <c r="N267" t="str">
        <v>M040 METRO RIOHACHA</v>
      </c>
      <c r="O267" t="str">
        <v>RIOHACHA</v>
      </c>
      <c r="P267" t="str">
        <v>COSTA</v>
      </c>
      <c r="Q267" t="str">
        <v>Fabio Santodomingo Noguera</v>
      </c>
      <c r="R267" t="e">
        <v>#N/A</v>
      </c>
      <c r="S267" t="str">
        <v>DIRECTO</v>
      </c>
      <c r="T267">
        <v>0.3541666666666667</v>
      </c>
      <c r="U267">
        <v>0.5</v>
      </c>
      <c r="V267">
        <v>0.16666666666666666</v>
      </c>
      <c r="W267">
        <v>2</v>
      </c>
      <c r="X267">
        <f>NETWORKDAYS(K267,L266)</f>
        <v>31</v>
      </c>
      <c r="Y267" t="str">
        <f>IF(X267&lt;=2,"CUMPLE","NO CUMPLE")</f>
        <v>NO CUMPLE</v>
      </c>
    </row>
    <row r="268" xml:space="preserve">
      <c r="A268">
        <v>11954081</v>
      </c>
      <c r="B268" t="str">
        <v>REQUEST</v>
      </c>
      <c r="C268" t="str">
        <v>CERRADO</v>
      </c>
      <c r="D268" t="str">
        <v>TIENDA</v>
      </c>
      <c r="E268" t="str">
        <v>PDT</v>
      </c>
      <c r="F268" t="str">
        <v>PDT</v>
      </c>
      <c r="G268" t="str">
        <v>DATALOGIC</v>
      </c>
      <c r="H268" t="str" xml:space="preserve">
        <v xml:space="preserve">Datos usuario_x000d_
Nombre: Luz Angela Romero Valencia_x000d_
Correo: Luz.Romero@cencosud.com.co_x000d_
Usuario AD: LARomerV_x000d_
Pais: Colombia_x000d_
Ubicacion: M179 METRO PITALITO_x000d_
Zona: Colombia Occidente_x000d_
Unidad de Negocio: Supermercados_x000d_
Servicio: Tiendas &amp; Centros de Distribucion_x000d_
Telefono: 3202587367_x000d_
Anexo: 8366005_x000d_
Descripcion: pdt #9 con inventario 19395 no le sirve la tecla funcion._x000d_
Seccion de la tienda en donde se ubica la PDT o usuario: 179 Metro Pitalito_x000d_
</v>
      </c>
      <c r="I268" t="str" xml:space="preserve">
        <v xml:space="preserve">Bueno dias._x000d_
Jefe Miguel por favor me colabora con la autorizacion para que isit realice la visita a la tienda de metro pitalito para la validacion de la novedad reportada en la pdt la cual reporta falla con las teclas funcion._x000d_
Gracias.</v>
      </c>
      <c r="J268" t="str">
        <v>Se llega a sitio; se realizan los parámetros de bioseguridad y se valida ingreso. Se procede con la ubicación del equipo y procedemos con la intervención del mismo. La srta. Luz Romero de Seguridad Tienda nos alcanza el equipo el cual tiene la tecla de pasar la pdt a modo función sin servicio. Se recibe la pdt con la batería de carga averiada en la pestaña de seguro al igualmente la celda donde se inserte la micro sd. Se procede con el desensamble de la misma y se limpia completamente; se cuadra teclado y se procede con el ensamblado. Se realiza reset (no fuerte). El sistema operativo sube a normalidad. Se le indica a la usuaria por favor ingresa y realiza las respectivas pruebas. La usuaria realiza pruebas a satisfacción. Se le envía video de evidencia a Soporte Remoto Cencosud. La pdt queda operativa con las observación de avería física en bateria y celda las cuales también se le soporta a Soporte Remoto. Se realiza validaciones en el sistema comercial Génesix a satisfacción. Se da por finalizada la actividad.</v>
      </c>
      <c r="K268">
        <v>44466</v>
      </c>
      <c r="L268">
        <v>44466</v>
      </c>
      <c r="M268" t="str">
        <f>TEXT(L268,"DDDDDDD")</f>
        <v>lunes</v>
      </c>
      <c r="N268" t="str">
        <v>M179 METRO PITALITO</v>
      </c>
      <c r="O268" t="str">
        <v>PITALITO</v>
      </c>
      <c r="P268" t="str">
        <v>OCCIDENTE</v>
      </c>
      <c r="Q268" t="str">
        <v>EMERSON PALACIOS MARTINEZ</v>
      </c>
      <c r="R268">
        <v>13723524</v>
      </c>
      <c r="S268" t="str">
        <v>ALIADO</v>
      </c>
      <c r="T268">
        <v>0.8756944444444444</v>
      </c>
      <c r="U268">
        <v>0.9166666666666666</v>
      </c>
      <c r="V268">
        <v>0.041666666666666664</v>
      </c>
      <c r="W268">
        <v>1</v>
      </c>
      <c r="X268">
        <f>NETWORKDAYS(K268,L267)</f>
        <v>7</v>
      </c>
      <c r="Y268" t="str">
        <f>IF(X268&lt;=2,"CUMPLE","NO CUMPLE")</f>
        <v>NO CUMPLE</v>
      </c>
    </row>
    <row r="269" xml:space="preserve">
      <c r="A269">
        <v>11931551</v>
      </c>
      <c r="B269" t="str">
        <v>REQUEST</v>
      </c>
      <c r="C269" t="str">
        <v>CERRADO</v>
      </c>
      <c r="D269" t="str">
        <v>TIENDA</v>
      </c>
      <c r="E269" t="str">
        <v>DESKTOP</v>
      </c>
      <c r="F269" t="str">
        <v>CPU</v>
      </c>
      <c r="G269" t="str">
        <v>LENOVO</v>
      </c>
      <c r="H269"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Computador muy lento y se apaga constantemente quedando bloqueadas las aplicaciones_x000d_
Indicar ubicacion del Equipo en tienda o oficinas: Oficina</v>
      </c>
      <c r="I269" t="str" xml:space="preserve">
        <v xml:space="preserve">Bueno dias._x000d_
Jefe Miguel por favor me colabora con la autorizacion para que isit realice la visita a la tienda de metro pitalito para la instalacion y configuracion del sistema operativo en el computador del gerente d la tienda; el disco duro ya esta en sitio._x000d_
Gracias</v>
      </c>
      <c r="J269" t="str">
        <v>Se llega a sitio; se realizan los parámetros de bioseguridad y se valida ingreso. Se procede con la ubicación del equipo y procedemos con la intervención del mismo. La srta. Asistente de Dirección nos regala la parte y procedemos a retirar parte dañada y colocamos el el disco SSD que llega para reemplazarla. Procedemos a ensamblar el equipo y procedemos con el proceso de formateo. Pasamos imagen corporativa y procedemos con el proceso de des-instalación del antivirus e instalación del Trend. Pasamos la actualización de KB requerida; pasamos el agente y procedemos a subir el equipo con la herramienta cencojoin. Realizamos instalación de office y herramientas ofimáticas corporativas. El usuario realiza el ingreso a la máquina y procedemos con la configuración del perfil. Se pasa base de datos de outlook y se configura correo. Se procede con la configuración de cola de impresión; herramientas comerciales y accesos directos. El usuario realiza pruebas a satisfacción; el equipo queda completamente operativo y se le comunica a Soporte Remoto Cencosud. El equipo queda completamente operativo y funcional con sus periféricos.</v>
      </c>
      <c r="K269">
        <v>44466</v>
      </c>
      <c r="L269">
        <v>44466</v>
      </c>
      <c r="M269" t="str">
        <f>TEXT(L269,"DDDDDDD")</f>
        <v>lunes</v>
      </c>
      <c r="N269" t="str">
        <v>M179 METRO PITALITO</v>
      </c>
      <c r="O269" t="str">
        <v>PITALITO</v>
      </c>
      <c r="P269" t="str">
        <v>OCCIDENTE</v>
      </c>
      <c r="Q269" t="str">
        <v>EMERSON PALACIOS MARTINEZ</v>
      </c>
      <c r="R269">
        <v>13723524</v>
      </c>
      <c r="S269" t="str">
        <v>ALIADO</v>
      </c>
      <c r="T269">
        <v>0.71875</v>
      </c>
      <c r="U269">
        <v>0.8854166666666666</v>
      </c>
      <c r="V269">
        <v>0.16666666666666666</v>
      </c>
      <c r="W269">
        <v>3</v>
      </c>
      <c r="X269">
        <f>NETWORKDAYS(K269,L268)</f>
        <v>1</v>
      </c>
      <c r="Y269" t="str">
        <f>IF(X269&lt;=2,"CUMPLE","NO CUMPLE")</f>
        <v>CUMPLE</v>
      </c>
    </row>
    <row r="270" xml:space="preserve">
      <c r="A270">
        <v>11947418</v>
      </c>
      <c r="B270" t="str">
        <v>REQUEST</v>
      </c>
      <c r="C270" t="str">
        <v>CERRADO</v>
      </c>
      <c r="D270" t="str">
        <v>TIENDA</v>
      </c>
      <c r="E270" t="str">
        <v>DESKTOP</v>
      </c>
      <c r="F270" t="str">
        <v>CPU</v>
      </c>
      <c r="G270" t="str">
        <v>LENOVO</v>
      </c>
      <c r="H270"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Buenas tardes_x000d_
_x000d_
necesito de su amable colaboracion para revisar el PC de la oficina de la estacion de servicio Girardot; ya que presenta falla y no deja ingresar al sistema._x000d_
gracias por su rapida gestion a la presente._x000d_
_x000d_
Jairzhiño Zabala_x000d_
Coordinaro EDS_x000d_
3156282645</v>
      </c>
      <c r="I270" t="str" xml:space="preserve">
        <v xml:space="preserve">Buen dia_x000d_
Favor autorizar esta llamada_x000d_
Solicito de su ayuda para revisar el equipo de la estacion de servicio ya que esta presentado fallas con el sistema operativo y no sube el sistema_x000d_
Equipo: PC_x000d_
Marca: Lenovo_x000d_
Modelo: M73_x000d_
Serial: MJ01MKYV_x000d_
Contacto en tienda Jair Zabala_x000d_
Mil gracias</v>
      </c>
      <c r="J270" t="str">
        <v>Se realiza revision y se encuentra CPU desktop en mal estado; Se revisa fuente de poder y presenta fallas en el ventilador mostrando sobrecalentamiento. la board presenta mal estado fisico y electronico. Se recomienda realizar cambio de CPU desktop M73 core i3 o en su defecto enviar las partes necesarias Board y fuente de poder ya que las dos partes se encuentran en mal estado.</v>
      </c>
      <c r="K270">
        <v>44466</v>
      </c>
      <c r="L270">
        <v>44468</v>
      </c>
      <c r="M270" t="str">
        <f>TEXT(L270,"DDDDDDD")</f>
        <v>miércoles</v>
      </c>
      <c r="N270" t="str">
        <v>J047 JUMBO GIRARDOT</v>
      </c>
      <c r="O270" t="str">
        <v>GIRARDOT</v>
      </c>
      <c r="P270" t="str">
        <v>OCCIDENTE</v>
      </c>
      <c r="Q270" t="str">
        <v>RAFAEL ARDILA PUENTES</v>
      </c>
      <c r="R270">
        <v>1018419858</v>
      </c>
      <c r="S270" t="str">
        <v>ALIADO</v>
      </c>
      <c r="T270">
        <v>0.5</v>
      </c>
      <c r="U270">
        <v>0.5416666666666666</v>
      </c>
      <c r="V270">
        <v>0.041666666666666664</v>
      </c>
      <c r="W270">
        <v>1</v>
      </c>
      <c r="X270">
        <f>NETWORKDAYS(K270,L269)</f>
        <v>1</v>
      </c>
      <c r="Y270" t="str">
        <f>IF(X270&lt;=2,"CUMPLE","NO CUMPLE")</f>
        <v>CUMPLE</v>
      </c>
    </row>
    <row r="271" xml:space="preserve">
      <c r="A271">
        <v>11946915</v>
      </c>
      <c r="B271" t="str">
        <v>REQUEST</v>
      </c>
      <c r="C271" t="str">
        <v>CERRADO</v>
      </c>
      <c r="D271" t="str">
        <v>TIENDA</v>
      </c>
      <c r="E271" t="str">
        <v>PDA</v>
      </c>
      <c r="F271" t="str">
        <v>PDA</v>
      </c>
      <c r="G271" t="str">
        <v>SYMBOL</v>
      </c>
      <c r="H271"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null_x000d_
Telefono: 3118781135_x000d_
Anexo: null_x000d_
Descripcion: por favor solicito la instalacion de la pagina de seguridad a las pda symbol; de los seriales s/n 16232522507976 y s/n 16307522502996_x000d_
Seccion en la tienda o ubicacion del usuario: 47 jumbo girardot_x000d_
Jefe de area asignacion de la PDT: control perdidas; armando ceron</v>
      </c>
      <c r="I271" t="str" xml:space="preserve">
        <v xml:space="preserve">Buen dia_x000d_
Por favor autorizar esta llamada_x000d_
Solicito de su ayuda para configurar dos PDA symbol para el area de seguridad;_x000d_
seriales S/ N16232522507976-N16307522502996_x000d_
proceso a realizar: instalar telnet y la pagina de centralizacion seguridad_x000d_
contacto en tienda Armando Ceron_x000d_
Mil gracias</v>
      </c>
      <c r="J271" t="str">
        <v xml:space="preserve">Se realiza revision y configuracion de las 2 pda mencionadas; se conectan a la Wlan 12 y se configura su aplicativo de seguridad de control de antenas; se guarda su configuracion y se deja funcional para que tengan acceso unicamente a su respectivo APP; se recomienda solucionar la falta de cargadores para las 2 PDA ya que solo existe un cargador disponible en la tienda </v>
      </c>
      <c r="K271">
        <v>44466</v>
      </c>
      <c r="L271">
        <v>44468</v>
      </c>
      <c r="M271" t="str">
        <f>TEXT(L271,"DDDDDDD")</f>
        <v>miércoles</v>
      </c>
      <c r="N271" t="str">
        <v>J047 JUMBO GIRARDOT</v>
      </c>
      <c r="O271" t="str">
        <v>GIRARDOT</v>
      </c>
      <c r="P271" t="str">
        <v>OCCIDENTE</v>
      </c>
      <c r="Q271" t="str">
        <v>RAFAEL ARDILA PUENTES</v>
      </c>
      <c r="R271">
        <v>1018419858</v>
      </c>
      <c r="S271" t="str">
        <v>ALIADO</v>
      </c>
      <c r="T271">
        <v>0.375</v>
      </c>
      <c r="U271">
        <v>0.5</v>
      </c>
      <c r="V271">
        <v>0.125</v>
      </c>
      <c r="W271">
        <v>3</v>
      </c>
      <c r="X271">
        <f>NETWORKDAYS(K271,L270)</f>
        <v>3</v>
      </c>
      <c r="Y271" t="str">
        <f>IF(X271&lt;=2,"CUMPLE","NO CUMPLE")</f>
        <v>NO CUMPLE</v>
      </c>
    </row>
    <row r="272" xml:space="preserve">
      <c r="A272">
        <v>11957844</v>
      </c>
      <c r="B272" t="str">
        <v>REQUEST</v>
      </c>
      <c r="C272" t="str">
        <v>CERRADO</v>
      </c>
      <c r="D272" t="str">
        <v>TIENDA</v>
      </c>
      <c r="E272" t="str">
        <v>PDA</v>
      </c>
      <c r="F272" t="str">
        <v>PDA</v>
      </c>
      <c r="G272" t="str">
        <v>HONEWELL</v>
      </c>
      <c r="H272" t="str" xml:space="preserve">
        <v xml:space="preserve">Datos usuario_x000d_
Nombre: Norman Emerson Barrera Castelblanco_x000d_
Correo: normanemerson.barreracastelblanco@cencosud.com.co_x000d_
Usuario AD: NEBarrer_x000d_
Pais: Colombia_x000d_
Ubicacion: M073 METRO MOSQUERA_x000d_
Zona: Colombia Bogota_x000d_
Unidad de Negocio: Supermercados_x000d_
Servicio: Tiendas &amp; Centros de Distribucion_x000d_
Telefono: 3108572548_x000d_
Anexo: 8948800_x000d_
Descripcion: llega para el area de control y prevencion perdidas de la tienda metro Mosquera PDA marca honewell serial 20072B6983; para trabajar procesos de E-comerce; pero no cuenta con el aplicativo instalado. se solicita instalacion del mismo._x000d_
</v>
      </c>
      <c r="I272" t="str" xml:space="preserve">
        <v xml:space="preserve">	_x000d_
favor su ayuda; fue mal transferido	  _x000d_
</v>
      </c>
      <c r="J272" t="str">
        <v>Inicialmente se realiza el cambio de la red Wifi de donde esta conectada actualmente a la red WLAN12; se informa la direccion IP y el Serial al personal de sistemas encargado de realizar la actualización de las aplicaciones. Luego se conecta al wifi del celular para que haga las actualizaciones correspondientes. Se reinicia la PDA y se deja operativo el equipo.</v>
      </c>
      <c r="K272">
        <v>44467</v>
      </c>
      <c r="L272">
        <v>44468</v>
      </c>
      <c r="M272" t="str">
        <f>TEXT(L272,"DDDDDDD")</f>
        <v>miércoles</v>
      </c>
      <c r="N272" t="str">
        <v>M073 METRO MOSQUERA</v>
      </c>
      <c r="O272" t="str">
        <v>MOSQUERA</v>
      </c>
      <c r="P272" t="str">
        <v>BOGOTA</v>
      </c>
      <c r="Q272" t="str">
        <v>ALEXANDER CASTILLO SOTELO</v>
      </c>
      <c r="R272">
        <v>80216449</v>
      </c>
      <c r="S272" t="str">
        <v>ALIADO</v>
      </c>
      <c r="T272">
        <v>0.4166666666666667</v>
      </c>
      <c r="U272">
        <v>0.4583333333333333</v>
      </c>
      <c r="V272">
        <v>0.041666666666666664</v>
      </c>
      <c r="W272">
        <v>1</v>
      </c>
      <c r="X272">
        <f>NETWORKDAYS(K272,L271)</f>
        <v>2</v>
      </c>
      <c r="Y272" t="str">
        <f>IF(X272&lt;=2,"CUMPLE","NO CUMPLE")</f>
        <v>CUMPLE</v>
      </c>
    </row>
    <row r="273" xml:space="preserve">
      <c r="A273">
        <v>11961517</v>
      </c>
      <c r="B273" t="str">
        <v>REQUEST</v>
      </c>
      <c r="C273" t="str">
        <v>CERRADO</v>
      </c>
      <c r="D273" t="str">
        <v>TIENDA</v>
      </c>
      <c r="E273" t="str">
        <v>COMUNICACIONES</v>
      </c>
      <c r="F273" t="str">
        <v>PUNTO DE RED</v>
      </c>
      <c r="G273" t="str">
        <v>NO APLICA</v>
      </c>
      <c r="H27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parav la validacion del punto de red de la pos 10 de platos preparados ; ya que no esta funcionando y esta pos esta funcionando con antena inalambrica_x000d_
Numero de inventario: 10_x000d_
Numero de caja: 10</v>
      </c>
      <c r="I273" t="str" xml:space="preserve">
        <v xml:space="preserve">Jefe por favor su ayuda con el tecnico remoto para validacion del punto de la pos de platos preparados favor comunicarse conmigo para realizar puente con redes._x000d_
Harold Gonzalez cel 3174343483</v>
      </c>
      <c r="J273" t="str">
        <v>SE LLEGA A SITIO; SE IDENTIFICA QUE EL PUNTO DE RED DEL AREA DE PLATOS PREPARADOS ESTA FALLADO DE MANERA CONTINUA. SE ENCUENTRA HABILITADO UN NUEVO PUNTO DE RED EN EL AREA POR LO QUE SE CAMBIA EL CABLE DE RED Y SE QUITA EL ROUTER QUE SE HABIA DEJADO DE MANERA PROVISIONAL. LUEGO DE VARIAS PRUEBAS PARECE QUE EL PUNTO NO QUEDO BIEN POR LO QUE SE SOLICITA CAMBIO DE KINSTON JACK Y SE DEJA DE NUEVO EL ROUTER DE MANERA PROVISIONAL HASTA ARREGLAR EL INCONVENIENTE</v>
      </c>
      <c r="K273">
        <v>44468</v>
      </c>
      <c r="L273">
        <v>44468</v>
      </c>
      <c r="M273" t="str">
        <f>TEXT(L273,"DDDDDDD")</f>
        <v>miércoles</v>
      </c>
      <c r="N273" t="str">
        <v>J047 JUMBO GIRARDOT</v>
      </c>
      <c r="O273" t="str">
        <v>GIRARDOT</v>
      </c>
      <c r="P273" t="str">
        <v>OCCIDENTE</v>
      </c>
      <c r="Q273" t="str">
        <v>FREDY STIVEN GARCIA CARVAJAL</v>
      </c>
      <c r="R273" t="e">
        <v>#N/A</v>
      </c>
      <c r="S273" t="str">
        <v>DIRECTO</v>
      </c>
      <c r="T273">
        <v>0.75</v>
      </c>
      <c r="U273">
        <v>0.7916666666666666</v>
      </c>
      <c r="V273">
        <v>0.041666666666666664</v>
      </c>
      <c r="W273">
        <v>1</v>
      </c>
      <c r="X273">
        <f>NETWORKDAYS(K273,L272)</f>
        <v>1</v>
      </c>
      <c r="Y273" t="str">
        <f>IF(X273&lt;=2,"CUMPLE","NO CUMPLE")</f>
        <v>CUMPLE</v>
      </c>
    </row>
    <row r="274" xml:space="preserve">
      <c r="A274">
        <v>11959416</v>
      </c>
      <c r="B274" t="str">
        <v>REQUEST</v>
      </c>
      <c r="C274" t="str">
        <v>CERRADO</v>
      </c>
      <c r="D274" t="str">
        <v>TIENDA</v>
      </c>
      <c r="E274" t="str">
        <v>POS</v>
      </c>
      <c r="F274" t="str">
        <v>POS</v>
      </c>
      <c r="H27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12 ; ya que el visor de cajero no funciona; la pos prende pero no da video_x000d_
Numero de inventario: 12_x000d_
Numero de caja: 12</v>
      </c>
      <c r="I274" t="str" xml:space="preserve">
        <v xml:space="preserve">Jefe buena tarde su ayuda con la autorizacion del tecnico remoto para revision de la pos 12; el visor de cajero no funciona; la pos prende pero no da video-Gracias	  _x000d_
</v>
      </c>
      <c r="J274" t="str">
        <v>SE LLEGA A SITIO PARA ATENDER CASO QUE SE MONTO YA QUE EL EQUIPO DE CAJA 12 NO QUIERE MOSTRAR IMAGEN EN EL VISOR. LUEEGO DE HACER PRUEBAS REINCIANDO EL EQUIPO PARECE SER QUE SOLO DA IMAGEN AL INICIAR Y LUEGO DE TERMINAR NO MUESTRA NADA MAS; TAMBIEN SE PRUEBA CAMBIANDO DE VISOR Y TECLADO PERO LUEGO DE VOLVER A REINICIAR MUESTRA AL PARECER ERROR DE QUE NO HAY SISTEMA POR LO QUE SE RECOMIENDA HACER CAMBIO DE DISCO DURO PARA PODER MONTAR DE NUEVO SISTEMA OPERATIVO</v>
      </c>
      <c r="K274">
        <v>44468</v>
      </c>
      <c r="L274">
        <v>44468</v>
      </c>
      <c r="M274" t="str">
        <f>TEXT(L274,"DDDDDDD")</f>
        <v>miércoles</v>
      </c>
      <c r="N274" t="str">
        <v>J047 JUMBO GIRARDOT</v>
      </c>
      <c r="O274" t="str">
        <v>GIRARDOT</v>
      </c>
      <c r="P274" t="str">
        <v>OCCIDENTE</v>
      </c>
      <c r="Q274" t="str">
        <v>FREDY STIVEN GARCIA CARVAJAL</v>
      </c>
      <c r="R274" t="e">
        <v>#N/A</v>
      </c>
      <c r="S274" t="str">
        <v>DIRECTO</v>
      </c>
      <c r="T274">
        <v>0.625</v>
      </c>
      <c r="U274">
        <v>0.7916666666666666</v>
      </c>
      <c r="V274">
        <v>0.16666666666666666</v>
      </c>
      <c r="W274">
        <v>2</v>
      </c>
      <c r="X274">
        <f>NETWORKDAYS(K274,L273)</f>
        <v>1</v>
      </c>
      <c r="Y274" t="str">
        <f>IF(X274&lt;=2,"CUMPLE","NO CUMPLE")</f>
        <v>CUMPLE</v>
      </c>
    </row>
    <row r="275" xml:space="preserve">
      <c r="A275">
        <v>11959424</v>
      </c>
      <c r="B275" t="str">
        <v>REQUEST</v>
      </c>
      <c r="C275" t="str">
        <v>CERRADO</v>
      </c>
      <c r="D275" t="str">
        <v>TIENDA</v>
      </c>
      <c r="E275" t="str">
        <v>COMUNICACIONES</v>
      </c>
      <c r="F275" t="str">
        <v>GABINETE</v>
      </c>
      <c r="G275" t="str">
        <v>NO APLICA</v>
      </c>
      <c r="H27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 por favor ; para realizar mantenimiento preventivo y arreglo de cables a los gabinetes de la linea de cajas</v>
      </c>
      <c r="I275" t="str" xml:space="preserve">
        <v xml:space="preserve">Jefe su autorizacion con el tecnico remoto para realizar mantenimiento preventivo y arreglo de cables a los gabinetes de la linea de cajas -Gracais	  _x000d_
</v>
      </c>
      <c r="J275" t="str">
        <v>SE LLEGA A SITIO PARA ATENDER CASO QUE SE MONTO YA QUE LOS GABINETES DE REDES DEL AREA DE CAJA SE ENCUENTRAN CON LOS CABLES DEHORDENADOS Y MAL HUBICADOS POR LO QUE SE ORGANIZA EL CABLEADO DE TODA LA LINEA DE CAJAS CON AMARRES Y QUEDA MAS PRESENTABLE Y PULIDO</v>
      </c>
      <c r="K275">
        <v>44468</v>
      </c>
      <c r="L275">
        <v>44473</v>
      </c>
      <c r="M275" t="str">
        <f>TEXT(L275,"DDDDDDD")</f>
        <v>lunes</v>
      </c>
      <c r="N275" t="str">
        <v>J047 JUMBO GIRARDOT</v>
      </c>
      <c r="O275" t="str">
        <v>GIRARDOT</v>
      </c>
      <c r="P275" t="str">
        <v>OCCIDENTE</v>
      </c>
      <c r="Q275" t="str">
        <v>FREDY STIVEN GARCIA CARVAJAL</v>
      </c>
      <c r="R275" t="e">
        <v>#N/A</v>
      </c>
      <c r="S275" t="str">
        <v>DIRECTO</v>
      </c>
      <c r="T275">
        <v>0.625</v>
      </c>
      <c r="U275">
        <v>0.6666666666666666</v>
      </c>
      <c r="V275">
        <v>0.041666666666666664</v>
      </c>
      <c r="W275">
        <v>1</v>
      </c>
      <c r="X275">
        <f>NETWORKDAYS(K275,L274)</f>
        <v>1</v>
      </c>
      <c r="Y275" t="str">
        <f>IF(X275&lt;=2,"CUMPLE","NO CUMPLE")</f>
        <v>CUMPLE</v>
      </c>
    </row>
    <row r="276" xml:space="preserve">
      <c r="A276">
        <v>11278894</v>
      </c>
      <c r="B276" t="str">
        <v>REQUEST</v>
      </c>
      <c r="C276" t="str">
        <v>CERRADO</v>
      </c>
      <c r="D276" t="str">
        <v>TIENDA</v>
      </c>
      <c r="E276" t="str">
        <v>PDT</v>
      </c>
      <c r="F276" t="str">
        <v>MANO</v>
      </c>
      <c r="G276" t="str">
        <v>FALCON</v>
      </c>
      <c r="H276" t="str" xml:space="preserve">
        <v xml:space="preserve">Usuario: Oscar Julian Villanueva Gomez_x000d_
Usuario de red: OJVillaG_x000d_
Teléfono: 3125044955_x000d_
Correo electrónico: OscarJulian.VillanuevaGomez@cencosud.com.co_x000d_
Ubicación: Colombia - Metro - S042 METRO IBAGUE_x000d_
Area: IBAGUE-SEGURIDAD_x000d_
Funcción: Coordinador Control Perdidas_x000d_
_x000d_
Tipo: Equipo (Hardware)_x000d_
Equipo/Sistema: PDT/PDA_x000d_
Problema reportado: PDA Falcon_x000d_
_x000d_
Información del equipo utilizado para la apertura del ticket:_x000d_
IP: 10.132.74.56_x000d_
Nombre del Host: m042900ws004.cencosud.corp_x000d_
_x000d_
Información obligatoria:_x000d_
_x000d_
Ubicación del Equipo : 042_x000d_
Tipo de Elemeto (Portatil/Mouse/CPU/Teclado): antenas_x000d_
_x000d_
Detalle de la solicitud:_x000d_
_x000d_
01 pdt pantalla picselada; se reinicia solo_x000d_
</v>
      </c>
      <c r="I276" t="str" xml:space="preserve">
        <v xml:space="preserve">Jefe buen día_x000d_
Solicitamos la autorización correspondiente para enviar a la tienda el Técnico ISIT a la tienda Metro Ibagué; con el fin de instalar la parte solicitada (PARTE SOLICITADA DISPLAY + TOUCH) y que ya llego a la tienda_x000d_
PDT Afectada Serial: G14F79720; Modelo: SKORPIO X3_x000d_
Se confirma recepción de la parte en la Guía por la Srta Diana Ospina; el 24 de Septiembre del 2021_x000d_
Muchas gracias</v>
      </c>
      <c r="J276" t="str" xml:space="preserve">
        <v xml:space="preserve">Se efectua instalacion de display + touch en pdt de area de contralor la cual no encendia ni funcionaba correctamente; se realizan pruebas de operatividad del_x000d_
dispositivo sin novedad</v>
      </c>
      <c r="K276">
        <v>44468</v>
      </c>
      <c r="L276">
        <v>44473</v>
      </c>
      <c r="M276" t="str">
        <f>TEXT(L276,"DDDDDDD")</f>
        <v>lunes</v>
      </c>
      <c r="N276" t="str">
        <v>M042 METRO IBAGUE</v>
      </c>
      <c r="O276" t="str">
        <v>IBAGUE</v>
      </c>
      <c r="P276" t="str">
        <v>OCCIDENTE</v>
      </c>
      <c r="Q276" t="str">
        <v>NELSON EDUARDO TORRES ROJAS</v>
      </c>
      <c r="R276">
        <v>5821451</v>
      </c>
      <c r="S276" t="str">
        <v>DIRECTO</v>
      </c>
      <c r="T276">
        <v>0.4444444444444444</v>
      </c>
      <c r="U276">
        <v>0.4652777777777778</v>
      </c>
      <c r="V276">
        <v>0.020833333333333332</v>
      </c>
      <c r="W276">
        <v>1</v>
      </c>
      <c r="X276">
        <f>NETWORKDAYS(K276,L275)</f>
        <v>4</v>
      </c>
      <c r="Y276" t="str">
        <f>IF(X276&lt;=2,"CUMPLE","NO CUMPLE")</f>
        <v>NO CUMPLE</v>
      </c>
    </row>
    <row r="277" xml:space="preserve">
      <c r="A277">
        <v>11936638</v>
      </c>
      <c r="B277" t="str">
        <v>REQUEST</v>
      </c>
      <c r="C277" t="str">
        <v>CERRADO</v>
      </c>
      <c r="D277" t="str">
        <v>TIENDA</v>
      </c>
      <c r="E277" t="str">
        <v>DESKTOP</v>
      </c>
      <c r="F277" t="str">
        <v>CPU</v>
      </c>
      <c r="G277" t="str">
        <v>LENOVO</v>
      </c>
      <c r="H277" t="str" xml:space="preserve">
        <v xml:space="preserve">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el aplicativo de outlook 2010; ya que no permite entrar ni salir correos; sale mensaje que libere capacidad de almacenaje;;;_x000d_
ip . 10.131.100.100</v>
      </c>
      <c r="I277" t="str">
        <v xml:space="preserve">	Jefe Buena tarde su autorizacion para revision del tecnico remoto Outlook desktop de caja central - preguntar por angela zabala.-Gracias</v>
      </c>
      <c r="J277" t="str" xml:space="preserve">
        <v xml:space="preserve">Se procede a efectuar revision de buzon de correo Angela.Zabala@cencosud.com.co el cual pertenece a la jefe de seccion de cajas y presenta error de tamaño de_x000d_
almacenamiento; se procede a eliminar correos antiguos no importantes identificados por la usuaria; despues de la depuracion efectuada se realiza envio y recepcion_x000d_
de correos sin novedad</v>
      </c>
      <c r="K277">
        <v>44468</v>
      </c>
      <c r="L277">
        <v>44474</v>
      </c>
      <c r="M277" t="str">
        <f>TEXT(L277,"DDDDDDD")</f>
        <v>martes</v>
      </c>
      <c r="N277" t="str">
        <v>J047 JUMBO GIRARDOT</v>
      </c>
      <c r="O277" t="str">
        <v>GIRARDOT</v>
      </c>
      <c r="P277" t="str">
        <v>OCCIDENTE</v>
      </c>
      <c r="Q277" t="str">
        <v>NELSON EDUARDO TORRES ROJAS</v>
      </c>
      <c r="R277">
        <v>5821451</v>
      </c>
      <c r="S277" t="str">
        <v>DIRECTO</v>
      </c>
      <c r="T277">
        <v>0.7048611111111112</v>
      </c>
      <c r="U277">
        <v>0.7791666666666667</v>
      </c>
      <c r="V277">
        <v>0.07430555555555556</v>
      </c>
      <c r="W277">
        <v>2</v>
      </c>
      <c r="X277">
        <f>NETWORKDAYS(K277,L276)</f>
        <v>4</v>
      </c>
      <c r="Y277" t="str">
        <f>IF(X277&lt;=2,"CUMPLE","NO CUMPLE")</f>
        <v>NO CUMPLE</v>
      </c>
    </row>
    <row r="278" xml:space="preserve">
      <c r="A278">
        <v>11924208</v>
      </c>
      <c r="B278" t="str">
        <v>REQUEST</v>
      </c>
      <c r="C278" t="str">
        <v>CERRADO</v>
      </c>
      <c r="D278" t="str">
        <v>TIENDA</v>
      </c>
      <c r="E278" t="str">
        <v>Telefono</v>
      </c>
      <c r="F278" t="str">
        <v>TELEFONO</v>
      </c>
      <c r="G278" t="str">
        <v>ATC</v>
      </c>
      <c r="H278" t="str" xml:space="preserve">
        <v xml:space="preserve">Datos usuario_x000d_
Nombre: Claudia Marcela Diaz Solano_x000d_
Correo: claudiamarcela.diaz@cencosud.com.co_x000d_
Usuario AD: Cmdiazso_x000d_
Pais: Colombia_x000d_
Ubicacion: M183 METRO SAN GIL_x000d_
Zona: Colombia Oriente_x000d_
Unidad de Negocio: Supermercados_x000d_
Servicio: Tiendas &amp; Centros de Distribucion_x000d_
Telefono: 3115169267_x000d_
Anexo: null_x000d_
Descripcion: Buena tarde_x000d_
_x000d_
Se solicito la verificacion de revision de los telefonos de atc caja central y seguridad_x000d_
_x000d_
Quedo atenta a su comentario_x000d_
_x000d_
_x000d_
Modelo de Telefono: cisco_x000d_
Numero de Extension: 406-tac405 caja central-404_x000d_
</v>
      </c>
      <c r="I278" t="str" xml:space="preserve">
        <v xml:space="preserve">Buen día_x000d_
Se requiere de su apoyo con esta solicitud._x000d_
Área: ATC; caja central; seguridad_x000d_
Marca: TELEFONO|IP_x000d_
Modelo: CISCO 3905_x000d_
Serial: FCH18148RSC_x000d_
Inventario: DI-014096_x000d_
Descripción de la falla: Se solicita revisión; diagnostico y/o reparación si es el caso para las extensiones telefónicas del área de seguridad; caja central y ATC; no funcionan._x000d_
Favor contactar a personal de redes cuando se encuentre en sitio._x000d_
Persona de contacto en tienda Claudia Marcela Díaz Solano_x000d_
Guardia de Redes: 3176688020_x000d_
Alexander Munevar: 317 6369810_x000d_
Cordialmente;_x000d_
Ever Becerra</v>
      </c>
      <c r="J278" t="str">
        <v>se hacen las verficaciones pertinentes y se evidencia que en algunos de los telefonos presentan fallas;se hacen reinicios de los mismo y se hacen pruebas correspondientes dando el siguiente estado. telefono de seguridad queda operativo realizando llamadas entrantes y salientes dentro e igual forma las salientes y entrantes desde otra tienda dando confirmacion de seguridad el sr harol guzman. el telefono de caja central de igual manera se realizan mas pruebas dando como resultado pruebas ok confirma la jefe diana. el telefono de atc al momento de hacer la inspeccion se evidencia que no estan conectado a la red por lo que esta totamente apagado;se hacen pruebas con los cables que estaban al lado (ver foto) sigue sin responder; se indaga con la jefe diana indica que no tiene conocimento del daño del telefono de atc y las personas que saben que son la jefe luz y la jefe clauida una esta de vacaciones y la otra esta en su dia de descanso por lo que no es posible indagar mas sobre el fallo</v>
      </c>
      <c r="K278">
        <v>44468</v>
      </c>
      <c r="L278">
        <v>44474</v>
      </c>
      <c r="M278" t="str">
        <f>TEXT(L278,"DDDDDDD")</f>
        <v>martes</v>
      </c>
      <c r="N278" t="str">
        <v>M183 METRO SAN GIL</v>
      </c>
      <c r="O278" t="str">
        <v>SAN GIL</v>
      </c>
      <c r="P278" t="str">
        <v>ORIENTE</v>
      </c>
      <c r="Q278" t="str">
        <v>JOHNATHAN OSWALDO RINCON TIQUE</v>
      </c>
      <c r="R278" t="e">
        <v>#N/A</v>
      </c>
      <c r="S278" t="str">
        <v>DIRECTO</v>
      </c>
      <c r="T278">
        <v>0.4444444444444444</v>
      </c>
      <c r="U278">
        <v>0.5</v>
      </c>
      <c r="V278">
        <v>0.05555555555555555</v>
      </c>
      <c r="W278">
        <v>1</v>
      </c>
      <c r="X278">
        <f>NETWORKDAYS(K278,L277)</f>
        <v>5</v>
      </c>
      <c r="Y278" t="str">
        <f>IF(X278&lt;=2,"CUMPLE","NO CUMPLE")</f>
        <v>NO CUMPLE</v>
      </c>
    </row>
    <row r="279" xml:space="preserve">
      <c r="A279">
        <v>11950454</v>
      </c>
      <c r="B279" t="str">
        <v>INCIDENT</v>
      </c>
      <c r="C279" t="str">
        <v>CERRADO</v>
      </c>
      <c r="D279" t="str">
        <v>TIENDA</v>
      </c>
      <c r="E279" t="str">
        <v>SCANNER</v>
      </c>
      <c r="F279" t="str">
        <v>MANO</v>
      </c>
      <c r="G279" t="str">
        <v>HONEWELL</v>
      </c>
      <c r="H279" t="str" xml:space="preserve">
        <v xml:space="preserve">Datos usuario_x000d_
Nombre: Mayurly Andrea Sanchez Valderrama_x000d_
Correo: mayurlyandrea.sanchez@cencosud.com.co_x000d_
Usuario AD: MASanchV_x000d_
Pais: Colombia_x000d_
Ubicacion: M195 METRO SANTA LUCIA_x000d_
Zona: Colombia Bogota_x000d_
Unidad de Negocio: Supermercados_x000d_
Servicio: Tiendas &amp; Centros de Distribucion_x000d_
Telefono: 3222919008_x000d_
Anexo: 3222919008_x000d_
Descripcion: buenas tardes me colaboran para revisar el scanner de mano en la caja de platos preparados (21) ya que no funciona y es primordial para la seccion; # SERIAL : Om14170235_x000d_
Numero de inventario: AD- 103863_x000d_
Numero de caja: 21_x000d_
</v>
      </c>
      <c r="I279" t="str">
        <v>se requiere programar recurso ISIT en sitio M038 METRO CENTRO DE CONVENCIONES para verificar equipo scaner de mano con serial 0M14170235 numnero inventario DI-022072; el cual el usuario reporta presentar fallas de funcionamiento.</v>
      </c>
      <c r="J279" t="str">
        <v>se llega a sitio; se procede a revisar correo de ingreso; se ingresa a tienda me ubico en platos preparados para revisar escanner de mano el cual presenta fallas; se hace la revision del scanner de mano el cual encontramos que enciende y se apaga toca desconectarlo y volverlo a conectar da la luz de escaneo pero vielve y se va y no hace la funcion de tomar el codigo de barras; se hacen varias pruebas pero persiste falla; voy a sala de sistemas para buscar un scanner antiguo marca Honeywell el cual sus serial no son visibles y no tiene inventario; procedo a realizar el cambio para probar el escanner; conecto a la pos el cul lo detecta de una vez y hago prubas con codigo de barras el cual toma sin problema arrojandonls el precio en l a pos; el escaner de mano quedo en funcion con la caja pos 21 de platos.</v>
      </c>
      <c r="K279">
        <v>44468</v>
      </c>
      <c r="L279">
        <v>44476</v>
      </c>
      <c r="M279" t="str">
        <f>TEXT(L279,"DDDDDDD")</f>
        <v>jueves</v>
      </c>
      <c r="N279" t="str">
        <v>M038 METRO NEIVA CENTRO DE CONVENCIONES</v>
      </c>
      <c r="O279" t="str">
        <v>NEIVA</v>
      </c>
      <c r="P279" t="str">
        <v>OCCIDENTE</v>
      </c>
      <c r="Q279" t="str">
        <v>LUIS FERNANDO QUIROGA SÁNCHEZ</v>
      </c>
      <c r="R279" t="e">
        <v>#N/A</v>
      </c>
      <c r="S279" t="str">
        <v>DIRECTO</v>
      </c>
      <c r="T279">
        <v>0.5694444444444444</v>
      </c>
      <c r="U279">
        <v>0.625</v>
      </c>
      <c r="V279">
        <v>0.05555555555555555</v>
      </c>
      <c r="W279">
        <v>1</v>
      </c>
      <c r="X279">
        <f>NETWORKDAYS(K279,L278)</f>
        <v>5</v>
      </c>
      <c r="Y279" t="str">
        <f>IF(X279&lt;=2,"CUMPLE","NO CUMPLE")</f>
        <v>NO CUMPLE</v>
      </c>
    </row>
    <row r="280" xml:space="preserve">
      <c r="A280">
        <v>12041010</v>
      </c>
      <c r="B280" t="str">
        <v>REQUEST</v>
      </c>
      <c r="C280" t="str">
        <v>CERRADO</v>
      </c>
      <c r="D280" t="str">
        <v>TIENDA</v>
      </c>
      <c r="E280" t="str">
        <v>SCANNER</v>
      </c>
      <c r="F280" t="str">
        <v>MANO</v>
      </c>
      <c r="G280" t="str">
        <v>ZEBRA</v>
      </c>
      <c r="H280" t="str" xml:space="preserve">
        <v xml:space="preserve">me ayudas con la aignacion del siguiente equipos_x000d_
_x000d_
21081010558457_x000d_
_x000d_
</v>
      </c>
      <c r="I280"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me ayudas con la aignacion del siguiente equipos_x000d_
_x000d_
21081010558457_x000d_
</v>
      </c>
      <c r="J280" t="str" xml:space="preserve">
        <v xml:space="preserve">Evidencias:_x000d_
Firma:_x000d_
Nombre Soporte Técnico:_x000d_
YURIMAR MARQUEZ_x000d_
Cargo:_x000d_
SOPORTE ONE SITE_x000d_
Ejecutada_x000d_
ACTA DE SERVICIOS - PROYECTO CENCOSUD_x000d_
Toda La Tienda_x000d_
SE RELIZA LA REVISION DEL EQUIPO SE INSTALA EL ESCANER SE REALIZAN PRUEBAS Y TODO FUNCIONA CORRECTAMENTE</v>
      </c>
      <c r="K280">
        <v>44505</v>
      </c>
      <c r="L280">
        <v>44505</v>
      </c>
      <c r="M280" t="str">
        <f>TEXT(L280,"DDDDDDD")</f>
        <v>viernes</v>
      </c>
      <c r="N280" t="str">
        <v>J027 JUMBO RIONEGRO</v>
      </c>
      <c r="O280" t="str">
        <v>RIONEGRO</v>
      </c>
      <c r="P280" t="str">
        <v>CENTRO</v>
      </c>
      <c r="Q280" t="str">
        <v>YURIMAR MARQUEZ</v>
      </c>
      <c r="R280" t="e">
        <v>#N/A</v>
      </c>
      <c r="S280" t="str">
        <v>DIRECTO</v>
      </c>
      <c r="T280">
        <v>0.3541666666666667</v>
      </c>
      <c r="U280">
        <v>0.4375</v>
      </c>
      <c r="V280">
        <v>0.08333333333333333</v>
      </c>
      <c r="W280">
        <v>2</v>
      </c>
      <c r="X280">
        <f>NETWORKDAYS(K280,L279)</f>
        <v>-22</v>
      </c>
      <c r="Y280" t="str">
        <f>IF(X280&lt;=2,"CUMPLE","NO CUMPLE")</f>
        <v>CUMPLE</v>
      </c>
    </row>
    <row r="281">
      <c r="A281">
        <v>11959956</v>
      </c>
      <c r="B281" t="str">
        <v>REQUEST</v>
      </c>
      <c r="C281" t="str">
        <v>CERRADO</v>
      </c>
      <c r="D281" t="str">
        <v>TIENDA</v>
      </c>
      <c r="E281" t="str">
        <v>DESKTOP</v>
      </c>
      <c r="F281" t="str">
        <v>CPU</v>
      </c>
      <c r="G281" t="str">
        <v>LENOVO</v>
      </c>
      <c r="H281" t="str">
        <v>Se requiere instalar equipo con serial MJ045NA1; el cual se encuentra en custodia del area de seguridad ; y solventar la novedad con el PC con serial MJ045NBH; el cual presenta fallas de funcionamiento.</v>
      </c>
      <c r="I281" t="str">
        <v>Se requiere programar tecnico ISIT para instalar equipo MJ045NA1 el cual se encuentra en custodia de seguridad; y poder solventar la novedad con el equipo con serial MJ045NBH; el cual presenta fallas de funcionamiento con la board. Se transfiere para su gesiton-.</v>
      </c>
      <c r="J281" t="str">
        <v>se ingresa a tienda; se procede a revisar en custodia el equipo Con serial MJ045NA1; el cual encontramos otro equipo que no es el equipo que debe estar en cuatodia; al buscar por la tiendo encontramos que el equipo se encuentra ya instalado en KIO y se dejo el anterior equipo en custodia con seriales MJ05C7TJ; se procede a llevar el esuipo para hacer cambio al equipo que se encuentra en ATC el cual ya no funciona; se procede a hacer cambio de disco duro; se pasa el disco duro del equipo MJ045NBH el cual la cpu está daña y se pasa a la cpu MJ05C7TJ; se procede instala se arma equipo y se procede a iniciar; el equipo inicia correctamente con red; se ingresa usuario el cual entra sin ningun problema; se configura y se prueban los aplicatvos</v>
      </c>
      <c r="K281">
        <v>44470</v>
      </c>
      <c r="L281">
        <v>44470</v>
      </c>
      <c r="M281" t="str">
        <f>TEXT(L281,"DDDDDDD")</f>
        <v>viernes</v>
      </c>
      <c r="N281" t="str">
        <v>M195 METRO SANTA LUCIA</v>
      </c>
      <c r="O281" t="str">
        <v>NEIVA</v>
      </c>
      <c r="P281" t="str">
        <v>OCCIDENTE</v>
      </c>
      <c r="Q281" t="str">
        <v>JOHN ALEJANDRO LOZADA BABATIVA</v>
      </c>
      <c r="R281">
        <v>1075313382</v>
      </c>
      <c r="S281" t="str">
        <v>DIRECTO</v>
      </c>
      <c r="T281">
        <v>0.3333333333333333</v>
      </c>
      <c r="U281">
        <v>0.5208333333333334</v>
      </c>
      <c r="V281">
        <v>0.1875</v>
      </c>
      <c r="W281">
        <v>2</v>
      </c>
      <c r="X281">
        <f>NETWORKDAYS(K281,L280)</f>
        <v>26</v>
      </c>
      <c r="Y281" t="str">
        <f>IF(X281&lt;=2,"CUMPLE","NO CUMPLE")</f>
        <v>NO CUMPLE</v>
      </c>
    </row>
    <row r="282" xml:space="preserve">
      <c r="A282">
        <v>11968052</v>
      </c>
      <c r="B282" t="str">
        <v>REQUEST</v>
      </c>
      <c r="C282" t="str">
        <v>CERRADO</v>
      </c>
      <c r="D282" t="str">
        <v>TIENDA</v>
      </c>
      <c r="E282" t="str">
        <v>POS</v>
      </c>
      <c r="F282" t="str">
        <v>CPU</v>
      </c>
      <c r="G282" t="str">
        <v>WINCOR</v>
      </c>
      <c r="H282"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Buenos dias me colabora por favor para revisar la pos N 5 que esta muy lenta.</v>
      </c>
      <c r="I282" t="str">
        <v>ser creates a request/incident/problem</v>
      </c>
      <c r="J282" t="str">
        <v>Se realizo la verificación de la POS y se observa que es muy lenta para realizar las transacciones; se valida que tiene tan solo 256 Gb de memoria RAM; se solicita el envío de otra memoria RAM de 256 Gb. Pendiente el envío de la parte.</v>
      </c>
      <c r="K282">
        <v>44470</v>
      </c>
      <c r="L282">
        <v>44470</v>
      </c>
      <c r="M282" t="str">
        <f>TEXT(L282,"DDDDDDD")</f>
        <v>viernes</v>
      </c>
      <c r="N282" t="str">
        <v>M077 METRO ZIPAQUIRA</v>
      </c>
      <c r="O282" t="str">
        <v>ZIPAQUIRA</v>
      </c>
      <c r="P282" t="str">
        <v>BOGOTA</v>
      </c>
      <c r="Q282" t="str">
        <v>ALEXANDER CASTILLO SOTELO</v>
      </c>
      <c r="R282">
        <v>80216449</v>
      </c>
      <c r="S282" t="str">
        <v>ALIADO</v>
      </c>
      <c r="T282">
        <v>0.3333333333333333</v>
      </c>
      <c r="U282">
        <v>0.3541666666666667</v>
      </c>
      <c r="V282">
        <v>0.020833333333333332</v>
      </c>
      <c r="W282">
        <v>1</v>
      </c>
      <c r="X282">
        <f>NETWORKDAYS(K282,L281)</f>
        <v>1</v>
      </c>
      <c r="Y282" t="str">
        <f>IF(X282&lt;=2,"CUMPLE","NO CUMPLE")</f>
        <v>CUMPLE</v>
      </c>
    </row>
    <row r="283" xml:space="preserve">
      <c r="A283">
        <v>11965713</v>
      </c>
      <c r="B283" t="str">
        <v>INCIDENT</v>
      </c>
      <c r="C283" t="str">
        <v>CERRADO</v>
      </c>
      <c r="D283" t="str">
        <v>TIENDA</v>
      </c>
      <c r="E283" t="str">
        <v>BALANZA</v>
      </c>
      <c r="F283" t="str">
        <v>POS</v>
      </c>
      <c r="G283" t="str">
        <v>zebra</v>
      </c>
      <c r="H283"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la pos 12 la balanza no esta funcionando; no pesa sale error_x000d_
Indica la ubicacion de tu balanza en la tienda: santa marta_x000d_
</v>
      </c>
      <c r="I283" t="str" xml:space="preserve">
        <v xml:space="preserve">Favor nos ayudan con la revision de la novedad descrita._x000d_
gracias por la atencion prestada.	  _x000d_
</v>
      </c>
      <c r="J283" t="str">
        <v>SE PROCEDE A REALIZAR VALIDACION DEL EQUIPO ESCANER-BALANZA ZEBRA DE LA CAJA N°12; PRESENTA FALLA EN FUNCIONAMIENTO. SE REALIZA VALIDACION DE CONECTIVIDAD DEL CABLEADO TODO ESTA CORRECTO; ELESCANER BALANZA SE ENCUENTRA BLOQUEADO Y SE REINICIA DE FORMA OCASIONAL. SE PROCEDE A VALIDAR CON EL PROVEEDOR DEL EQUIPO. SE REALIZAN PRUEBAS CON LOS TAGS Y DE CALIBRACION Y AUN PERSISTE EL FALLO. SE LE INFORMA DE LA NOVEDAD AL PERSONAL DE SISTEMAS DE CENCOSUD DONDE SE LE INFORMA AL TECNICO DE REALIZAR EL CAMBIO PARCIAL DEL ESCANER BALANZA POR EL QUE ESTABA ANTERIORMENTE MARCA MEGALLAN. SE PROCEDE A DEJAR EL ESCANER BALANZA INSTLADO SE REALIZA PRUEBA DE FUNCIONAMIENTO CON EL JEFE DEL AREA DE CAJA A SATISFACCION.</v>
      </c>
      <c r="K283">
        <v>44470</v>
      </c>
      <c r="L283">
        <v>44470</v>
      </c>
      <c r="M283" t="str">
        <f>TEXT(L283,"DDDDDDD")</f>
        <v>viernes</v>
      </c>
      <c r="N283" t="str">
        <v>J045 JUMBO AV.DEL FERROCARRIL SANTA MARTA</v>
      </c>
      <c r="O283" t="str">
        <v>SANTA MARTA</v>
      </c>
      <c r="P283" t="str">
        <v>COSTA</v>
      </c>
      <c r="Q283" t="str">
        <v>Enrique Rafael Ponzon Ortega</v>
      </c>
      <c r="R283">
        <v>1082888515</v>
      </c>
      <c r="S283" t="str">
        <v>DIRECTO</v>
      </c>
      <c r="T283">
        <v>0.6909722222222222</v>
      </c>
      <c r="U283">
        <v>0.75</v>
      </c>
      <c r="V283">
        <v>0.059027777777777776</v>
      </c>
      <c r="W283">
        <v>1</v>
      </c>
      <c r="X283">
        <f>NETWORKDAYS(K283,L282)</f>
        <v>1</v>
      </c>
      <c r="Y283" t="str">
        <f>IF(X283&lt;=2,"CUMPLE","NO CUMPLE")</f>
        <v>CUMPLE</v>
      </c>
    </row>
    <row r="284" xml:space="preserve">
      <c r="A284">
        <v>11950859</v>
      </c>
      <c r="B284" t="str">
        <v>REQUEST</v>
      </c>
      <c r="C284" t="str">
        <v>CERRADO</v>
      </c>
      <c r="D284" t="str">
        <v>TIENDA</v>
      </c>
      <c r="E284" t="str">
        <v>SCANNER</v>
      </c>
      <c r="F284" t="str">
        <v>POS</v>
      </c>
      <c r="H28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revisar el escanner de platos preparados_x000d_
ya que este no funciona correctamente; se reinicia cuando se escanea un producto serial 2 R10331545_x000d_
Numero de caja: 2 R10331545</v>
      </c>
      <c r="I284" t="str" xml:space="preserve">
        <v xml:space="preserve">Buen dia._x000d_
Jefe su autorizacion con el tecnico remoto para revision de scanner de mano de la pos de platos preparados que presenta fallas de lectura._x000d_
Tienda: J047 Jumbo Girardot_x000d_
Tipo scanner de mano_x000d_
marca : Metrologic ms 9520_x000d_
serial: 2R10331545_x000d_
Gracias</v>
      </c>
      <c r="J284" t="str">
        <v>SE LLEGA A SITIO PARA ATENDER CASO QUE SE MONTO YA QUE LA PISTOLA SCANER DE LA AREA DE PLATOS PREPARADOS PARECER HACE QUE SE REINICIE EL EQUIPO LUEO DE SCANEAR ALGO; COMO TAMBIEN NO TOMA MUY BIEN LOS CODIOS DE BARRAS DE LOS PRODUCTOS. AL REVISAR DETENIDAMENTE LA MAQUINA SE EVIDENCIA QUE EN REALIDAD EN REALIDAD NO SE REINCIA PERO SI TIENE FALLOS AL TOMAR ALGUNOS CODIGOS DE BARRAS YA QUE NO LOS RECONOCE POR LO QUE SE RECOMIENDA SE CAMBIE DADO QUE YA TUVO CAMBIOS DE CABLES ANTERIORMENTE POR LO QUE SE DESCARTA ESTE ERROR</v>
      </c>
      <c r="K284">
        <v>44470</v>
      </c>
      <c r="L284">
        <v>44470</v>
      </c>
      <c r="M284" t="str">
        <f>TEXT(L284,"DDDDDDD")</f>
        <v>viernes</v>
      </c>
      <c r="N284" t="str">
        <v>J047 JUMBO GIRARDOT</v>
      </c>
      <c r="O284" t="str">
        <v>GIRARDOT</v>
      </c>
      <c r="P284" t="str">
        <v>OCCIDENTE</v>
      </c>
      <c r="Q284" t="str">
        <v>FREDY STIVEN GARCIA CARVAJAL</v>
      </c>
      <c r="R284" t="e">
        <v>#N/A</v>
      </c>
      <c r="S284" t="str">
        <v>DIRECTO</v>
      </c>
      <c r="T284">
        <v>0.5833333333333334</v>
      </c>
      <c r="U284">
        <v>0.6666666666666666</v>
      </c>
      <c r="V284">
        <v>0.08333333333333333</v>
      </c>
      <c r="W284">
        <v>1</v>
      </c>
      <c r="X284">
        <f>NETWORKDAYS(K284,L283)</f>
        <v>1</v>
      </c>
      <c r="Y284" t="str">
        <f>IF(X284&lt;=2,"CUMPLE","NO CUMPLE")</f>
        <v>CUMPLE</v>
      </c>
    </row>
    <row r="285" xml:space="preserve">
      <c r="A285">
        <v>11939716</v>
      </c>
      <c r="B285" t="str">
        <v>REQUEST</v>
      </c>
      <c r="C285" t="str">
        <v>CERRADO</v>
      </c>
      <c r="D285" t="str">
        <v>TIENDA</v>
      </c>
      <c r="E285" t="str">
        <v>POS</v>
      </c>
      <c r="F285" t="str">
        <v>GAVETA</v>
      </c>
      <c r="G285" t="str">
        <v>NA</v>
      </c>
      <c r="H285" t="str" xml:space="preserve">
        <v xml:space="preserve">Datos usuario_x000d_
Nombre: Diana Paola Hernandez Espinosa_x000d_
Correo: DianaPaola.HernandezEspinosa@cencosud.com.co_x000d_
Usuario AD: DPHEspin_x000d_
Pais: Colombia_x000d_
Ubicacion: M073 METRO MOSQUERA_x000d_
Zona: Colombia Bogota_x000d_
Unidad de Negocio: Supermercados_x000d_
Servicio: Retail Financiero_x000d_
Telefono: 3223903205_x000d_
Anexo: 8948800_x000d_
Descripcion: POS 23 no abre la gaveta</v>
      </c>
      <c r="I285" t="str" xml:space="preserve">
        <v xml:space="preserve">	_x000d_
Buenas Tardes_x000d_
POS 23 Electro Realizar cambio de gaveta	</v>
      </c>
      <c r="J285" t="str">
        <v>Se retira la gaveta dañada de la POS y se instala la gaveta nueva; se realizan las pruebas correspondientes y se deja operativa la caja.</v>
      </c>
      <c r="K285">
        <v>44470</v>
      </c>
      <c r="L285">
        <v>44473</v>
      </c>
      <c r="M285" t="str">
        <f>TEXT(L285,"DDDDDDD")</f>
        <v>lunes</v>
      </c>
      <c r="N285" t="str">
        <v>M073 METRO MOSQUERA</v>
      </c>
      <c r="O285" t="str">
        <v>MOSQUERA</v>
      </c>
      <c r="P285" t="str">
        <v>BOGOTA</v>
      </c>
      <c r="Q285" t="str">
        <v>ALEXANDER CASTILLO SOTELO</v>
      </c>
      <c r="R285">
        <v>80216449</v>
      </c>
      <c r="S285" t="str">
        <v>ALIADO</v>
      </c>
      <c r="T285">
        <v>0.5</v>
      </c>
      <c r="U285">
        <v>0.5416666666666666</v>
      </c>
      <c r="V285">
        <v>0.041666666666666664</v>
      </c>
      <c r="W285">
        <v>1</v>
      </c>
      <c r="X285">
        <f>NETWORKDAYS(K285,L284)</f>
        <v>1</v>
      </c>
      <c r="Y285" t="str">
        <f>IF(X285&lt;=2,"CUMPLE","NO CUMPLE")</f>
        <v>CUMPLE</v>
      </c>
    </row>
    <row r="286" xml:space="preserve">
      <c r="A286">
        <v>11781321</v>
      </c>
      <c r="B286" t="str">
        <v>REQUEST</v>
      </c>
      <c r="C286" t="str">
        <v>CERRADO</v>
      </c>
      <c r="D286" t="str">
        <v>TIENDA</v>
      </c>
      <c r="E286" t="str">
        <v>PDT</v>
      </c>
      <c r="F286" t="str">
        <v>MANO</v>
      </c>
      <c r="G286" t="str">
        <v>DATALOGIC</v>
      </c>
      <c r="H286" t="str" xml:space="preserve">
        <v xml:space="preserve">Datos usuario_x000d_
Nombre: Jorge Armando Ramos Monroy_x000d_
Correo: jorgearmando.ramosmonroy@cencosud.com.co_x000d_
Usuario AD: JORamosMo_x000d_
Pais: Colombia_x000d_
Ubicacion: J045 JUMBO AV.DEL FERROCARRIL SANTA MARTA_x000d_
Zona: Colombia Costa_x000d_
Unidad de Negocio: Supermercados_x000d_
Servicio: Retail Financiero_x000d_
Telefono: 3186253002_x000d_
Anexo: 4329000_x000d_
Descripcion: Teclado Borroso en la PDT. Por favor cambiar._x000d_
Seccion en la tienda o ubicacion del usuario: 45_x000d_
Jefe de area asignacion de la PDT: Jorge A. Ramos</v>
      </c>
      <c r="I286" t="str" xml:space="preserve">
        <v xml:space="preserve">Favor nos ayudan con la instalacion de la parte._x000d_
gracias por la atencion prestada.	 </v>
      </c>
      <c r="J286" t="str">
        <v>SE PROCEDE A REALIZAR VALIDACION DEL DISPOSITIVO TIPO PDT; AL MOMENTO DE REALIZAR CONTACTO CON EL USUARIO SE REALIZA LA CONSULTA SOBRE EL TECLADO NUEVO PARA CAMBIAR; EL TECLADO NO SE ENCUENTRA DISPONIBLE EN LA OFICINA</v>
      </c>
      <c r="K286">
        <v>44470</v>
      </c>
      <c r="L286">
        <v>44473</v>
      </c>
      <c r="M286" t="str">
        <f>TEXT(L286,"DDDDDDD")</f>
        <v>lunes</v>
      </c>
      <c r="N286" t="str">
        <v>J045 JUMBO AV.DEL FERROCARRIL SANTA MARTA</v>
      </c>
      <c r="O286" t="str">
        <v>SANTA MARTA</v>
      </c>
      <c r="P286" t="str">
        <v>COSTA</v>
      </c>
      <c r="Q286" t="str">
        <v>Enrique Rafael Ponzon Ortega</v>
      </c>
      <c r="R286">
        <v>1082888515</v>
      </c>
      <c r="S286" t="str">
        <v>DIRECTO</v>
      </c>
      <c r="T286">
        <v>0.3402777777777778</v>
      </c>
      <c r="U286">
        <v>0.3819444444444444</v>
      </c>
      <c r="V286">
        <v>0.041666666666666664</v>
      </c>
      <c r="W286">
        <v>1</v>
      </c>
      <c r="X286">
        <f>NETWORKDAYS(K286,L285)</f>
        <v>2</v>
      </c>
      <c r="Y286" t="str">
        <f>IF(X286&lt;=2,"CUMPLE","NO CUMPLE")</f>
        <v>CUMPLE</v>
      </c>
    </row>
    <row r="287" xml:space="preserve">
      <c r="A287">
        <v>11278891</v>
      </c>
      <c r="B287" t="str">
        <v>REQUEST</v>
      </c>
      <c r="C287" t="str">
        <v>CERRADO</v>
      </c>
      <c r="D287" t="str">
        <v>TIENDA</v>
      </c>
      <c r="E287" t="str">
        <v>PDT</v>
      </c>
      <c r="F287" t="str">
        <v>MANO</v>
      </c>
      <c r="G287" t="str">
        <v>DATALOGIC</v>
      </c>
      <c r="H287" t="str" xml:space="preserve">
        <v xml:space="preserve">Usuario: Oscar Julian Villanueva Gomez_x000d_
Usuario de red: OJVillaG_x000d_
Teléfono: 3125044955_x000d_
Correo electrónico: OscarJulian.VillanuevaGomez@cencosud.com.co_x000d_
Ubicación: Colombia - Metro - S042 METRO IBAGUE_x000d_
Area: IBAGUE-SEGURIDAD_x000d_
Funcción: Coordinador Control Perdidas_x000d_
_x000d_
Tipo: Equipo (Hardware)_x000d_
Equipo/Sistema: PDT/PDA_x000d_
Problema reportado: PDA Falcon_x000d_
_x000d_
Información del equipo utilizado para la apertura del ticket:_x000d_
IP: 10.132.74.56_x000d_
Nombre del Host: m042900ws004.cencosud.corp_x000d_
_x000d_
Información obligatoria:_x000d_
_x000d_
Ubicación del Equipo : 042_x000d_
Tipo de Elemeto (Portatil/Mouse/CPU/Teclado): antenas_x000d_
_x000d_
Detalle de la solicitud:_x000d_
_x000d_
021 pdt metro ibague asignada a control perdidas presenta falla esta no da señal pantalla picselada; se apaga solo</v>
      </c>
      <c r="I287" t="str" xml:space="preserve">
        <v xml:space="preserve">buenos dias._x000d_
jefe Miguel; por favor me colabora conla a utorizacion para la visita del tecnico de isit para el cambio de las partes solicitadas para un pdt las cuales ya estan en sitio; fueron entragadas el dia de ayer a en horas de las 16:27 pm._x000d_
gracias</v>
      </c>
      <c r="J287" t="str" xml:space="preserve">
        <v xml:space="preserve">Se efectua revision de PDT de la seccion de contralor la cual se encontraba apagada; se realiza instalacion de partes enviadas verificando que el display enciende y el_x000d_
touch funciona correctamente</v>
      </c>
      <c r="K287">
        <v>44470</v>
      </c>
      <c r="L287">
        <v>44473</v>
      </c>
      <c r="M287" t="str">
        <f>TEXT(L287,"DDDDDDD")</f>
        <v>lunes</v>
      </c>
      <c r="N287" t="str">
        <v>M042 METRO IBAGUE</v>
      </c>
      <c r="O287" t="str">
        <v>IBAGUE</v>
      </c>
      <c r="P287" t="str">
        <v>OCCIDENTE</v>
      </c>
      <c r="Q287" t="str">
        <v>NELSON EDUARDO TORRES ROJAS</v>
      </c>
      <c r="R287">
        <v>5821451</v>
      </c>
      <c r="S287" t="str">
        <v>DIRECTO</v>
      </c>
      <c r="T287">
        <v>0.4708333333333333</v>
      </c>
      <c r="U287">
        <v>0.5013888888888889</v>
      </c>
      <c r="V287">
        <v>0.030555555555555555</v>
      </c>
      <c r="W287">
        <v>1</v>
      </c>
      <c r="X287">
        <f>NETWORKDAYS(K287,L286)</f>
        <v>2</v>
      </c>
      <c r="Y287" t="str">
        <f>IF(X287&lt;=2,"CUMPLE","NO CUMPLE")</f>
        <v>CUMPLE</v>
      </c>
    </row>
    <row r="288" xml:space="preserve">
      <c r="A288">
        <v>11972845</v>
      </c>
      <c r="B288" t="str">
        <v>REQUEST</v>
      </c>
      <c r="C288" t="str">
        <v>CERRADO</v>
      </c>
      <c r="D288" t="str">
        <v>TIENDA</v>
      </c>
      <c r="E288" t="str">
        <v>INVENTARIO</v>
      </c>
      <c r="F288" t="str">
        <v>INVENTARIO</v>
      </c>
      <c r="G288" t="str">
        <v>NA</v>
      </c>
      <c r="H288" t="str" xml:space="preserve">
        <v xml:space="preserve">Datos usuario_x000d_
Nombre: Cesar Augusto Bravo Villalba_x000d_
Correo: Cesar.Bravo@cencosud.com.co_x000d_
Usuario AD: CABVilla_x000d_
Pais: Colombia_x000d_
Ubicacion: E015 Easy Hayuelos_x000d_
Zona: Colombia Bogota_x000d_
Unidad de Negocio: Supermercados_x000d_
Servicio: Sistemas_x000d_
Telefono: 3184635422_x000d_
Anexo: 62680_x000d_
Descripcion: Levantamiento de activos Easy Hayuelos_x000d_
AREA EN DONDE SE UBICA EL EQUIPO : Piso de Venta</v>
      </c>
      <c r="I288" t="str" xml:space="preserve">
        <v xml:space="preserve">Se solicita acompañamiento para el levantamiento de los activos de Easy Hayuelos	  _x000d_
</v>
      </c>
      <c r="J288" t="str">
        <v>Se tomaron los seriales de cada uno de los equipos de la tienda como lo son POS; monitores; escáner de mano; escáner de mesa; Desktop; PDA; verificadores e impresoras. Luego se validaron cada uno de los seriales en la plataforma para mirar si se encuentran asignados a la tienda. Se termina la labor sin ningún inconveniente. La tienda es el Easy E015 Hayuelos.</v>
      </c>
      <c r="K288">
        <v>44470</v>
      </c>
      <c r="L288">
        <v>44473</v>
      </c>
      <c r="M288" t="str">
        <f>TEXT(L288,"DDDDDDD")</f>
        <v>lunes</v>
      </c>
      <c r="N288" t="str">
        <v>E015 HAYUELOS</v>
      </c>
      <c r="O288" t="str">
        <v>BOGOTA</v>
      </c>
      <c r="P288" t="str">
        <v>BOGOTA</v>
      </c>
      <c r="Q288" t="str">
        <v>ALEXANDER CASTILLO SOTELO</v>
      </c>
      <c r="R288">
        <v>80216449</v>
      </c>
      <c r="S288" t="str">
        <v>ALIADO</v>
      </c>
      <c r="T288">
        <v>0.3333333333333333</v>
      </c>
      <c r="U288">
        <v>0.5416666666666666</v>
      </c>
      <c r="V288">
        <v>0.20833333333333334</v>
      </c>
      <c r="W288">
        <v>5</v>
      </c>
      <c r="X288">
        <f>NETWORKDAYS(K288,L287)</f>
        <v>2</v>
      </c>
      <c r="Y288" t="str">
        <f>IF(X288&lt;=2,"CUMPLE","NO CUMPLE")</f>
        <v>CUMPLE</v>
      </c>
    </row>
    <row r="289" xml:space="preserve">
      <c r="A289">
        <v>11970491</v>
      </c>
      <c r="B289" t="str">
        <v>REQUEST</v>
      </c>
      <c r="C289" t="str">
        <v>CERRADO</v>
      </c>
      <c r="D289" t="str">
        <v>TIENDA</v>
      </c>
      <c r="E289" t="str">
        <v>BALANZA</v>
      </c>
      <c r="F289" t="str">
        <v>POS</v>
      </c>
      <c r="G289" t="str">
        <v>METTLER TOLEDO</v>
      </c>
      <c r="H289"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colaboracion con el fin de solucionar la falla de la bascula con referencia B932069621 de la tienda Ibague 42 ya que no imprime las etiquetas de precio. agradecemos su pronta respuesta ya que no tenemos bascula._x000d_
Area donde su ubica la balanza: panaderia_x000d_
</v>
      </c>
      <c r="I289" t="str" xml:space="preserve">
        <v xml:space="preserve">Se realiza validación vía telefónica con el usuario sobre la balanza de Mesa del área de panadería; la cual informan que presenta fallas al momento de imprimir la etiquetas; Se confirma que esta no genera error pero las etiquetas no salen informa el usuario; que ya se ha reiniciado la balanza pero la novedad persiste_x000d_
Se solicita por favor autorización para envió del Técnico Remoto ISIT con el fin de realizar las validaciones necesarias de sensores y de Teclado de al balanza; Adicional realizar limpieza del cabezal y de los sensores del papel_x000d_
Muchas gracias_x000d_
Datos de la balanza_x000d_
Marca: Mettler Toledo_x000d_
Modelo: BPLU_x000d_
Serial: B932069621_x000d_
Area: Panaderia</v>
      </c>
      <c r="J289" t="str" xml:space="preserve">
        <v xml:space="preserve">Se efectua revision de balanza de panaderia la cual no esta generando los tiquetes normalmente; se detecta que el error es debido a una caida de la misma; el brazo_x000d_
del display se encuentra flojo y al momento de generar los tiquetes muestrar error de sensor en el display. Se procede a realizar ajuste del brazo del display y de los_x000d_
sensores del cabezal de impresion se realiza limpieza del activo y se efectuan pruebas con los funcionarios sin novedad.</v>
      </c>
      <c r="K289">
        <v>44470</v>
      </c>
      <c r="L289">
        <v>44473</v>
      </c>
      <c r="M289" t="str">
        <f>TEXT(L289,"DDDDDDD")</f>
        <v>lunes</v>
      </c>
      <c r="N289" t="str">
        <v>M042 METRO IBAGUE</v>
      </c>
      <c r="O289" t="str">
        <v>IBAGUE</v>
      </c>
      <c r="P289" t="str">
        <v>OCCIDENTE</v>
      </c>
      <c r="Q289" t="str">
        <v>NELSON EDUARDO TORRES ROJAS</v>
      </c>
      <c r="R289">
        <v>5821451</v>
      </c>
      <c r="S289" t="str">
        <v>DIRECTO</v>
      </c>
      <c r="T289">
        <v>0.3333333333333333</v>
      </c>
      <c r="U289">
        <v>0.4305555555555556</v>
      </c>
      <c r="V289">
        <v>0.09722222222222222</v>
      </c>
      <c r="W289">
        <v>2</v>
      </c>
      <c r="X289">
        <f>NETWORKDAYS(K289,L288)</f>
        <v>2</v>
      </c>
      <c r="Y289" t="str">
        <f>IF(X289&lt;=2,"CUMPLE","NO CUMPLE")</f>
        <v>CUMPLE</v>
      </c>
    </row>
    <row r="290" xml:space="preserve">
      <c r="A290">
        <v>11968642</v>
      </c>
      <c r="B290" t="str">
        <v>REQUEST</v>
      </c>
      <c r="C290" t="str">
        <v>CERRADO</v>
      </c>
      <c r="D290" t="str">
        <v>TIENDA</v>
      </c>
      <c r="E290" t="str">
        <v>COMUNICACIONES</v>
      </c>
      <c r="F290" t="str">
        <v>PUNTO DE RED</v>
      </c>
      <c r="G290" t="str">
        <v>NA</v>
      </c>
      <c r="H290" t="str" xml:space="preserve">
        <v xml:space="preserve">Datos usuario_x000d_
Nombre: Luz Adriana Acevedo Loaiza_x000d_
Correo: luzadriana.acevedoloaiza@cencosud.com.co_x000d_
Usuario AD: LAAceveL_x000d_
Pais: Colombia_x000d_
Ubicacion: J126 JUMBO SAN SILVESTRE_x000d_
Zona: Colombia Oriente_x000d_
Unidad de Negocio: Supermercados_x000d_
Servicio: Tiendas &amp; Centros de Distribucion_x000d_
Telefono: 3173723716_x000d_
Anexo: null_x000d_
Descripcion: Solicito revision fisica del punto de pago de platos preparados; por numero 10; debido a que el personal de redeban identifico una falla en los puntos de conexion de red que ocasionan que se genere corto circuito y deshabilite la red._x000d_
Numero de caja: 10_x000d_
</v>
      </c>
      <c r="I290" t="str" xml:space="preserve">
        <v xml:space="preserve">Buen día._x000d_
Se solicita revisión POS 10 Jumbo San Silvestre._x000d_
Con datos así:_x000d_
Platos preparados_x000d_
Datos del equipo:_x000d_
Equipo: POS_x000d_
Marca: WINCOR_x000d_
Modelo: BEETLE-M_x000d_
Nº SERIE: 6498824240_x000d_
Inventario: DI-014375_x000d_
Actividad: Se solicita revisión; diagnostico y/o reparación si es el caso para la POS 10. la cual reportan que presenta fueras de red constantes y puede ser debido al cable de red y/o punto de red_x000d_
Cordialmente;_x000d_
Ever Becerra</v>
      </c>
      <c r="J290" t="str">
        <v>11968642 -CAU: se revisa el punto de red del datafono y la post encontrando que es esta en buenas condiciones; se le informa a la jefe de pos que se espera 20 min y no presenta fallas de red ni de conexion; se le pregunta a cajera la cual me informa que el dia de hoy no ha presentado fallas; eso indica que el problema no es de red; es de comunicación físicamente del datafono...por lo tanto no puedo realizar ninguna intervencion al datafono.</v>
      </c>
      <c r="K290">
        <v>44470</v>
      </c>
      <c r="L290">
        <v>44474</v>
      </c>
      <c r="M290" t="str">
        <f>TEXT(L290,"DDDDDDD")</f>
        <v>martes</v>
      </c>
      <c r="N290" t="str">
        <v>J126 JUMBO SAN SILVESTRE</v>
      </c>
      <c r="O290" t="str">
        <v>BARRANCABERMEJA</v>
      </c>
      <c r="P290" t="str">
        <v>ORIENTE</v>
      </c>
      <c r="Q290" t="str">
        <v>HERMES MARTIN PEINADO</v>
      </c>
      <c r="R290" t="e">
        <v>#N/A</v>
      </c>
      <c r="S290" t="str">
        <v>DIRECTO</v>
      </c>
      <c r="T290">
        <v>0.625</v>
      </c>
      <c r="U290">
        <v>0.6458333333333334</v>
      </c>
      <c r="V290">
        <v>0.020833333333333332</v>
      </c>
      <c r="W290">
        <v>1</v>
      </c>
      <c r="X290">
        <f>NETWORKDAYS(K290,L289)</f>
        <v>2</v>
      </c>
      <c r="Y290" t="str">
        <f>IF(X290&lt;=2,"CUMPLE","NO CUMPLE")</f>
        <v>CUMPLE</v>
      </c>
    </row>
    <row r="291" xml:space="preserve">
      <c r="A291">
        <v>11964644</v>
      </c>
      <c r="B291" t="str">
        <v>REQUEST</v>
      </c>
      <c r="C291" t="str">
        <v>CERRADO</v>
      </c>
      <c r="D291" t="str">
        <v>TIENDA</v>
      </c>
      <c r="E291" t="str">
        <v>GAVETA</v>
      </c>
      <c r="F291" t="str">
        <v>POS</v>
      </c>
      <c r="G291" t="str">
        <v>NA</v>
      </c>
      <c r="H291" t="str" xml:space="preserve">
        <v xml:space="preserve">Datos usuario_x000d_
Nombre: Luis Eduardo Mercado Ospina_x000d_
Correo: LEMercad@cencosud.com.co_x000d_
Usuario AD: LEMercad_x000d_
Pais: Colombia_x000d_
Ubicacion: M085 METRO MONTERIA_x000d_
Zona: Colombia Costa_x000d_
Unidad de Negocio: Supermercados_x000d_
Servicio: Tiendas &amp; Centros de Distribucion_x000d_
Telefono: 3223395687_x000d_
Anexo: 7830101_x000d_
Descripcion: buenos dias ; por favor me colaboran con la pos 13 ya que presenta falla en la balanza ( no pesa) y no habre la gaveta</v>
      </c>
      <c r="I291" t="str" xml:space="preserve">
        <v xml:space="preserve">favor nos ayudan con personal en sitio para la validacion de Gaveta POS._x000d_
gracias por la atencion prestada.</v>
      </c>
      <c r="J291" t="str">
        <v>BUENOS DIAS SE LLEGA A SITIO Y SE REALIZA LA VALIDACION DE LA GAVETA DE LA POS 13; LA CUAL NO ABRE LA GAVETA; SE PROCEDE A REALIZAR PRUEBAS CON OTRO CABLE DE DATO; Y EL INCOVENIENTE PERSISTE; LA GAVETA ES COLOCADA EN OTRO PUNTO DEL POS Y SIGUE PRESENTANDO EL MISMO ERROR DE NO ABRIR. SE PRUEBA COLOCANDO OTRA GAVETA EN LA POS Y RESPONDE A NORMALIDAD LO CUAL INDICA QUE EL INCONVENIENTES ES CON LA GAVETA LA CUAL SE RECOMIENDA CAMBIAR.  USUARIO INDICA Q LA BALANZA DE LA POS 13 NO ESTA TOMANDO EL PESO DE LOS PRODUCTOS; SE PROCEDE A REALIZAR MANTENIMIENTO LA TAPA DE LA BALANZA; LA CUAL QUEDA FUNICIONADO CORRECTAMENTE..</v>
      </c>
      <c r="K291">
        <v>44470</v>
      </c>
      <c r="L291">
        <v>44474</v>
      </c>
      <c r="M291" t="str">
        <f>TEXT(L291,"DDDDDDD")</f>
        <v>martes</v>
      </c>
      <c r="N291" t="str">
        <v>M085 METRO MONTERIA</v>
      </c>
      <c r="O291" t="str">
        <v>MONTERIA</v>
      </c>
      <c r="P291" t="str">
        <v>COSTA</v>
      </c>
      <c r="Q291" t="str">
        <v>Gustavo Diaz</v>
      </c>
      <c r="R291" t="e">
        <v>#N/A</v>
      </c>
      <c r="S291" t="str">
        <v>DIRECTO</v>
      </c>
      <c r="T291">
        <v>0.3333333333333333</v>
      </c>
      <c r="U291">
        <v>0.4791666666666667</v>
      </c>
      <c r="V291">
        <v>0.14583333333333334</v>
      </c>
      <c r="W291">
        <v>2</v>
      </c>
      <c r="X291">
        <f>NETWORKDAYS(K291,L290)</f>
        <v>3</v>
      </c>
      <c r="Y291" t="str">
        <f>IF(X291&lt;=2,"CUMPLE","NO CUMPLE")</f>
        <v>NO CUMPLE</v>
      </c>
    </row>
    <row r="292" xml:space="preserve">
      <c r="A292">
        <v>11936654</v>
      </c>
      <c r="B292" t="str">
        <v>Request</v>
      </c>
      <c r="C292" t="str">
        <v>CERRADO</v>
      </c>
      <c r="D292" t="str">
        <v>TIENDA</v>
      </c>
      <c r="E292" t="str">
        <v>POS</v>
      </c>
      <c r="F292" t="str">
        <v>CPU</v>
      </c>
      <c r="G292" t="str">
        <v>LENOVO</v>
      </c>
      <c r="H29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el usuario drpintot; ya que este usuario de atc; tiene activa la opcion de descargas y permite sacar copias_x000d_
 ip 10.131.100.4</v>
      </c>
      <c r="I292" t="str">
        <v>Jefe su autorizacion para despacho del tecnico remoto para configuracion del modulo de ATC ; algunos usuarios tienen la opcion de reimpresion de notas cambios.-Gracias</v>
      </c>
      <c r="J292" t="str">
        <v>SE LLEGA A SITIO PARA ATENDER CASO QUE SE MONTO YA QUE SU PERFIL EN EL EQUIPO DE PC DEL AREA DE ATENCION AL CLIENTE PUEDE IMPRIMIR Y DESCARRAGAR EN LA PLATAFORMA ATC LO CUAL NO ESTA PERMITIDO. POR LO QUE SE CONFIURA Y SE BLOQUEA SEGÚN LO ESTIPULA LA TIENDA</v>
      </c>
      <c r="K292">
        <v>44473</v>
      </c>
      <c r="L292">
        <v>44473</v>
      </c>
      <c r="M292" t="str">
        <f>TEXT(L292,"DDDDDDD")</f>
        <v>lunes</v>
      </c>
      <c r="N292" t="str">
        <v>J047 JUMBO GIRARDOT</v>
      </c>
      <c r="O292" t="str">
        <v>GIRARDOT</v>
      </c>
      <c r="P292" t="str">
        <v>OCCIDENTE</v>
      </c>
      <c r="Q292" t="str">
        <v>FREDY STIVEN GARCIA CARVAJAL</v>
      </c>
      <c r="R292" t="e">
        <v>#N/A</v>
      </c>
      <c r="S292" t="str">
        <v>DIRECTO</v>
      </c>
      <c r="T292">
        <v>0.6666666666666666</v>
      </c>
      <c r="U292">
        <v>0.6875</v>
      </c>
      <c r="V292">
        <v>0.020833333333333332</v>
      </c>
      <c r="W292">
        <v>1</v>
      </c>
      <c r="X292">
        <f>NETWORKDAYS(K292,L291)</f>
        <v>2</v>
      </c>
      <c r="Y292" t="str">
        <f>IF(X292&lt;=2,"CUMPLE","NO CUMPLE")</f>
        <v>CUMPLE</v>
      </c>
    </row>
    <row r="293" xml:space="preserve">
      <c r="A293">
        <v>11981058</v>
      </c>
      <c r="B293" t="str">
        <v>INCIDENT</v>
      </c>
      <c r="C293" t="str">
        <v>CERRADO</v>
      </c>
      <c r="D293" t="str">
        <v>TIENDA</v>
      </c>
      <c r="E293" t="str">
        <v>DESKTOP</v>
      </c>
      <c r="F293" t="str">
        <v>CPU</v>
      </c>
      <c r="G293" t="str">
        <v>LENOVO</v>
      </c>
      <c r="H293"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Buenos dias_x000d_
_x000d_
necesito de su amable colaboracion para extraer la informacion del pc de la EDS Ya que se daño la fuente de poder y la board y necesito una informacion importante que esta en el pc dañado para colocarlo en una compartida ya que la otra semana tenemos la certificaion de l EDS y dichos formatos estan el en pc._x000d_
_x000d_
gracias._x000d_
_x000d_
quedo atento;_x000d_
_x000d_
Jair Zabala_x000d_
Coordinaro EDS</v>
      </c>
      <c r="I293" t="str" xml:space="preserve">
        <v xml:space="preserve">Se solicita autorización para que el Técnico ISIT visite la Estación de servicio y realice un respaldo de la información del disco duro del PC afectado; con el fin de que el usuario cuente con sus archivos necesarios para las labores diarias_x000d_
Datos del Equipo_x000d_
Equipo: PC_x000d_
Marca: Lenovo_x000d_
Modelo: M73_x000d_
Serial: MJ01MKYV_x000d_
Contacto en tienda Jair Zabala_x000d_
Muchas gracias</v>
      </c>
      <c r="J293" t="str">
        <v>SE LLEGA A SITIO PARA ATENDER CASO QUE SE MONTO YA QUE NECESITA SE LE COLABORE PARA PASAR UNA INFORMACION IMPORTANTE QUE TIENE EN EL DISCO DEL PC DE LA ESTACION DE SERVICIO YA QUE SE DAÑO LA FUENTE DE PODER DE DICHA MAQUINA Y OCUPA ESA INFORMACION DE MANERA URGENTE. SE LLEGA A LA ESTACION Y SE EXTRAE EL DISCO DE LA MAQUINA AVERIADA Y SE LLEVA A LA ZONA ADMINISTRATIVA PARA EXTRAER A INFORMACION; QUE AL FINAL SE DEJA EN EL PERFIL DE USUAERIO EN OTRA MAQUINA DE MANERA SATISFACTORIA</v>
      </c>
      <c r="K293">
        <v>44473</v>
      </c>
      <c r="L293">
        <v>44473</v>
      </c>
      <c r="M293" t="str">
        <f>TEXT(L293,"DDDDDDD")</f>
        <v>lunes</v>
      </c>
      <c r="N293" t="str">
        <v>J047 JUMBO GIRARDOT</v>
      </c>
      <c r="O293" t="str">
        <v>GIRARDOT</v>
      </c>
      <c r="P293" t="str">
        <v>OCCIDENTE</v>
      </c>
      <c r="Q293" t="str">
        <v>FREDY STIVEN GARCIA CARVAJAL</v>
      </c>
      <c r="R293" t="e">
        <v>#N/A</v>
      </c>
      <c r="S293" t="str">
        <v>DIRECTO</v>
      </c>
      <c r="T293">
        <v>0.6875</v>
      </c>
      <c r="U293">
        <v>0.7361111111111112</v>
      </c>
      <c r="V293">
        <v>0.041666666666666664</v>
      </c>
      <c r="W293">
        <v>1</v>
      </c>
      <c r="X293">
        <f>NETWORKDAYS(K293,L292)</f>
        <v>1</v>
      </c>
      <c r="Y293" t="str">
        <f>IF(X293&lt;=2,"CUMPLE","NO CUMPLE")</f>
        <v>CUMPLE</v>
      </c>
    </row>
    <row r="294" xml:space="preserve">
      <c r="A294">
        <v>11980643</v>
      </c>
      <c r="B294" t="str">
        <v>Request</v>
      </c>
      <c r="C294" t="str">
        <v>CERRADO</v>
      </c>
      <c r="D294" t="str">
        <v>TIENDA</v>
      </c>
      <c r="E294" t="str">
        <v>INVENTARIO</v>
      </c>
      <c r="F294" t="str">
        <v>INVENTARIO</v>
      </c>
      <c r="G294" t="str">
        <v>N/A</v>
      </c>
      <c r="H294" t="str">
        <v>Se requiere gestionar la verificacion fisica y el embalaje de los siguientes equipos: Scaner balanzas con seriales F16C12948 y F16C10607 ; Equipo FORTINET con serial : FGT90D3Z16010079; Monitor con serial VK331670 y CPU con serial MJ045NBH. embalar; pesar y tomar medidas de las cajas; dejar con rotulo en sistemas</v>
      </c>
      <c r="I294" t="str">
        <v>Se requiere autorizar visita de tecnico en sitio para gestionar la verificacion fisica y el embalaje de los equipos pendientes para despachar hacia el CRC.</v>
      </c>
      <c r="J294" t="str" xml:space="preserve">
        <v xml:space="preserve">Se llega a sitio; se verifica el correo de ingreso con 51 Y se proce a verificar los equipos relacionados por sistemas de cencosud; lo cual se encuentra en_x000d_
sala de sistemas los siguientes equipos; Scanner Balanzas con seriales: F16C12948 Y F16C10607; Equipo FORTINET con serial FGT90D3Z16010079; se_x000d_
procede a buscar el monitor y la cpu que se encuentra en custodia de seguridad y son los siguientes: CPU serial: MJ045NBH Y Monitor con Serial:_x000d_
vk331670 (El monitor que esta en seguridad no era el correcto tenia serial VK848149); y se busco el correcto que estaba en kio y se realiza el cambio de_x000d_
monitor para embalar el relacionado. se embalan los equipos; se lleva a la seccion de carto para realizar el peso y las medidas de cada una de las cajas; la_x000d_
caja No 1. Peso: 3;3 Kg - Altura: 18 Cm; Ancho 28;5 cm; Largo 49;5 cm - No 2. Peso 3;6 Kg; Altura 39 cm; Ancho 12;5 Cm; Largo: 52 cm - No. 3. Peso: 15;3_x000d_
Kg Altura: 26 Cm; Ancho: 36 Cm; Largo: 59cm. - No 4. Peso: 9;7 Kg; Altura: 16 cm; Ancho: 36cm; Largo: 53cm. se realiza el rotulo se imprime y se pega a_x000d_
cada una de las cajas; la cual quedan en el cuarto de sistemas.</v>
      </c>
      <c r="K294">
        <v>44473</v>
      </c>
      <c r="L294">
        <v>44474</v>
      </c>
      <c r="M294" t="str">
        <f>TEXT(L294,"DDDDDDD")</f>
        <v>martes</v>
      </c>
      <c r="N294" t="str">
        <v>M195 METRO SANTA LUCIA</v>
      </c>
      <c r="O294" t="str">
        <v>NEIVA</v>
      </c>
      <c r="P294" t="str">
        <v>OCCIDENTE</v>
      </c>
      <c r="Q294" t="str">
        <v>LUIS FERNANDO QUIROGA SÁNCHEZ</v>
      </c>
      <c r="R294" t="e">
        <v>#N/A</v>
      </c>
      <c r="S294" t="str">
        <v>DIRECTO</v>
      </c>
      <c r="T294">
        <v>0.4166666666666667</v>
      </c>
      <c r="U294">
        <v>0.4861111111111111</v>
      </c>
      <c r="V294">
        <v>0.06944444444444445</v>
      </c>
      <c r="W294">
        <v>2</v>
      </c>
      <c r="X294">
        <f>NETWORKDAYS(K294,L293)</f>
        <v>1</v>
      </c>
      <c r="Y294" t="str">
        <f>IF(X294&lt;=2,"CUMPLE","NO CUMPLE")</f>
        <v>CUMPLE</v>
      </c>
    </row>
    <row r="295" xml:space="preserve">
      <c r="A295">
        <v>11976031</v>
      </c>
      <c r="B295" t="str">
        <v>Request</v>
      </c>
      <c r="C295" t="str">
        <v>CERRADO</v>
      </c>
      <c r="D295" t="str">
        <v>TIENDA</v>
      </c>
      <c r="E295" t="str">
        <v>POS</v>
      </c>
      <c r="F295" t="str">
        <v>CPU</v>
      </c>
      <c r="G295" t="str">
        <v>UNISYS</v>
      </c>
      <c r="H295"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Espero que se encuentren muy bien de la mano de Dios._x000d_
 Lo siguiente es para informarles que la pos no funciona; le hemos hecho lo humanamente posible sin obtener una respuesta favorable._x000d_
 Se llamo a soporte y nos dijeron que debiamos colocar un nuevo Cau para que enviaran a la señorita de campo. Le agradecemos de antemano toda la ayuda que nos puedan brindar. Sin mas. Blanca._x000d_
 Numero de caja con novedad y tienda: pos#8 tienda 40</v>
      </c>
      <c r="I295" t="str" xml:space="preserve">
        <v xml:space="preserve">Buen dia_x000d_
 Se solicita Tecnico de isit urgente para revision de la pos fisicamente ya que esta no enciende._x000d_
 Saludes</v>
      </c>
      <c r="J295" t="str">
        <v>Al llegar a sitio caja se encuentra operativa y funcionando con normalidad. Se pregunta a usuaria actual asignada a esa caja si presenta algun inconveniente la cual me informa que no. se averigua con jefe de servicio y m confirma que ests ooerativa y funcionando con nornalidad</v>
      </c>
      <c r="K295">
        <v>44473</v>
      </c>
      <c r="L295">
        <v>44474</v>
      </c>
      <c r="M295" t="str">
        <f>TEXT(L295,"DDDDDDD")</f>
        <v>martes</v>
      </c>
      <c r="N295" t="str">
        <v>M040 METRO RIOHACHA</v>
      </c>
      <c r="O295" t="str">
        <v>RIOHACHA</v>
      </c>
      <c r="P295" t="str">
        <v>COSTA</v>
      </c>
      <c r="Q295" t="str">
        <v>Fabio Santodomingo Noguera</v>
      </c>
      <c r="R295" t="e">
        <v>#N/A</v>
      </c>
      <c r="S295" t="str">
        <v>DIRECTO</v>
      </c>
      <c r="T295">
        <v>0.5</v>
      </c>
      <c r="U295">
        <v>0.5416666666666666</v>
      </c>
      <c r="V295">
        <v>0.041666666666666664</v>
      </c>
      <c r="W295">
        <v>1</v>
      </c>
      <c r="X295">
        <f>NETWORKDAYS(K295,L294)</f>
        <v>2</v>
      </c>
      <c r="Y295" t="str">
        <f>IF(X295&lt;=2,"CUMPLE","NO CUMPLE")</f>
        <v>CUMPLE</v>
      </c>
    </row>
    <row r="296" xml:space="preserve">
      <c r="A296">
        <v>11975931</v>
      </c>
      <c r="B296" t="str">
        <v>Request</v>
      </c>
      <c r="C296" t="str">
        <v>CERRADO</v>
      </c>
      <c r="D296" t="str">
        <v>TIENDA</v>
      </c>
      <c r="E296" t="str">
        <v>POS</v>
      </c>
      <c r="F296" t="str">
        <v>CPU</v>
      </c>
      <c r="G296" t="str">
        <v>UNISYS</v>
      </c>
      <c r="H296"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;Dios les bendiga. Espero que se encuentren muy bien._x000d_
 Lo siguiente es para informarles que tenemos un inconveniente ;la caja no permite ningun tipo de funcion. Le agradecemos de antemano su colaboracion._x000d_
 Numero de caja con novedad y tienda: pos#6 tienda 40</v>
      </c>
      <c r="I296" t="str" xml:space="preserve">
        <v xml:space="preserve">Buen Dia_x000d_
 Se Solicita Tecnico Urgente para revision de esta POS la cual no enciende._x000d_
 Saludes</v>
      </c>
      <c r="J296" t="str">
        <v>Al llegar a sitio caja se encuentra operativa y funcionando con normalidad. Se pregunta a usuaria actual asignada a esa caja si presenta algun inconveniente la cual me informa que no. se averigua con jefe de servicio y m confirma que ests ooerativa y funcionando con nornalidad</v>
      </c>
      <c r="K296">
        <v>44473</v>
      </c>
      <c r="L296">
        <v>44474</v>
      </c>
      <c r="M296" t="str">
        <f>TEXT(L296,"DDDDDDD")</f>
        <v>martes</v>
      </c>
      <c r="N296" t="str">
        <v>M040 METRO RIOHACHA</v>
      </c>
      <c r="O296" t="str">
        <v>RIOHACHA</v>
      </c>
      <c r="P296" t="str">
        <v>COSTA</v>
      </c>
      <c r="Q296" t="str">
        <v>Fabio Santodomingo Noguera</v>
      </c>
      <c r="R296" t="e">
        <v>#N/A</v>
      </c>
      <c r="S296" t="str">
        <v>DIRECTO</v>
      </c>
      <c r="T296" t="str">
        <v>12:00:</v>
      </c>
      <c r="U296">
        <v>0.5416666666666666</v>
      </c>
      <c r="V296">
        <v>0.041666666666666664</v>
      </c>
      <c r="W296">
        <v>1</v>
      </c>
      <c r="X296">
        <f>NETWORKDAYS(K296,L295)</f>
        <v>2</v>
      </c>
      <c r="Y296" t="str">
        <f>IF(X296&lt;=2,"CUMPLE","NO CUMPLE")</f>
        <v>CUMPLE</v>
      </c>
    </row>
    <row r="297" xml:space="preserve">
      <c r="A297">
        <v>11922675</v>
      </c>
      <c r="B297" t="str">
        <v>request</v>
      </c>
      <c r="C297" t="str">
        <v>CERRADO</v>
      </c>
      <c r="D297" t="str">
        <v>TIENDA</v>
      </c>
      <c r="E297" t="str">
        <v>SCANNER</v>
      </c>
      <c r="F297" t="str">
        <v>MANO</v>
      </c>
      <c r="G297" t="str">
        <v>METROLOGIC</v>
      </c>
      <c r="H297"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el escanear de mano de la caja periferica # 10 no esta funcionando favor enviar para revisar o cambiarlo. gracias</v>
      </c>
      <c r="I297" t="str" xml:space="preserve">
        <v xml:space="preserve">uen día._x000d_
Llega parte solicitada; escáner de mano POS 10 Jumbo San Silvestre._x000d_
Con datos así:_x000d_
Área: POS de platos preparados_x000d_
Datos del equipo:_x000d_
Equipo: SCANNER POS|MANO_x000d_
Marca: METROLOGIC_x000d_
Modelo: MS 9520_x000d_
Nº SERIE: 8607531572_x000d_
Inventario: DI-004068_x000d_
Actividad: Se solicita instalación; configuración; para el escáner de mano de la POS 10; platos preparados._x000d_
NOTA: favor entregar operativo y con pruebas a Jefe de Cajas Carlos Suarez._x000d_
Cordialmente;_x000d_
Ever Becerra</v>
      </c>
      <c r="J297" t="str">
        <v>11922675 -CAU: se procede a validar scanner; se cambia la targeda electronica y se realiza pruebas quedando operativo el equipo.</v>
      </c>
      <c r="K297">
        <v>44473</v>
      </c>
      <c r="L297">
        <v>44474</v>
      </c>
      <c r="M297" t="str">
        <f>TEXT(L297,"DDDDDDD")</f>
        <v>martes</v>
      </c>
      <c r="N297" t="str">
        <v>J126 JUMBO SAN SILVESTRE</v>
      </c>
      <c r="O297" t="str">
        <v>BARRANCABERMEJA</v>
      </c>
      <c r="P297" t="str">
        <v>ORIENTE</v>
      </c>
      <c r="Q297" t="str">
        <v>HERMES MARTIN PEINADO</v>
      </c>
      <c r="R297" t="e">
        <v>#N/A</v>
      </c>
      <c r="S297" t="str">
        <v>DIRECTO</v>
      </c>
      <c r="T297">
        <v>0.625</v>
      </c>
      <c r="U297">
        <v>0.6458333333333334</v>
      </c>
      <c r="V297">
        <v>0.020833333333333332</v>
      </c>
      <c r="W297">
        <v>1</v>
      </c>
      <c r="X297">
        <f>NETWORKDAYS(K297,L296)</f>
        <v>2</v>
      </c>
      <c r="Y297" t="str">
        <f>IF(X297&lt;=2,"CUMPLE","NO CUMPLE")</f>
        <v>CUMPLE</v>
      </c>
    </row>
    <row r="298" xml:space="preserve">
      <c r="A298">
        <v>12020811</v>
      </c>
      <c r="B298" t="str">
        <v>REQUEST</v>
      </c>
      <c r="C298" t="str">
        <v>CERRADO</v>
      </c>
      <c r="D298" t="str">
        <v>TIENDA</v>
      </c>
      <c r="E298" t="str">
        <v>CPU</v>
      </c>
      <c r="F298" t="str">
        <v>DESKTOP</v>
      </c>
      <c r="G298" t="str">
        <v>LENOVO</v>
      </c>
      <c r="H298"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Buenos dias_x000d_
_x000d_
se requiere traslado hacia la tienda rionegro del siguiente equipo_x000d_
_x000d_
PF35K1Q6_x000d_
_x000d_
AREA EN DONDE SE UBICA EL EQUIPO : sistemas</v>
      </c>
      <c r="I298" t="str" xml:space="preserve">
        <v xml:space="preserve">	_x000d_
Transfer Assignee from '' to 'Espinosa Rodriguez; Jamir Leandro '_x000d_
Transfer Group from 'Soporte_Onsite_REG_Centro_SM Colombia' to 'Soporte_Onsite_REG_Remoto_SM Colombia'_x000d_
  </v>
      </c>
      <c r="J298" t="str">
        <v>SE REALIZA LA REVISION DEL EQUIPO; SE PROCEDE A CONFIGURAR EL PERFIL DEL USER. EL USUARIO INDICA QUE NO ES NECESARIO REALIZAR BACKUP POR QUE NO GUARDAN INFORMACION EN EL EQUIPO. SOLO SE CONFIGIRA IMPRESORA Y PAGINAS.</v>
      </c>
      <c r="K298">
        <v>44505</v>
      </c>
      <c r="L298">
        <v>44505</v>
      </c>
      <c r="M298" t="str">
        <f>TEXT(L298,"DDDDDDD")</f>
        <v>viernes</v>
      </c>
      <c r="N298" t="str">
        <v>J027 JUMBO RIONEGRO</v>
      </c>
      <c r="O298" t="str">
        <v>RIONEGRO</v>
      </c>
      <c r="P298" t="str">
        <v>CENTRO</v>
      </c>
      <c r="Q298" t="str">
        <v>YURIMAR MARQUEZ</v>
      </c>
      <c r="R298" t="e">
        <v>#N/A</v>
      </c>
      <c r="S298" t="str">
        <v>DIRECTO</v>
      </c>
      <c r="T298">
        <v>0.4791666666666667</v>
      </c>
      <c r="U298">
        <v>0.7361111111111112</v>
      </c>
      <c r="V298">
        <v>0.25</v>
      </c>
      <c r="W298">
        <v>1</v>
      </c>
      <c r="X298">
        <f>NETWORKDAYS(K298,L297)</f>
        <v>-24</v>
      </c>
      <c r="Y298" t="str">
        <f>IF(X298&lt;=2,"CUMPLE","NO CUMPLE")</f>
        <v>CUMPLE</v>
      </c>
    </row>
    <row r="299" xml:space="preserve">
      <c r="A299">
        <v>11981802</v>
      </c>
      <c r="B299" t="str">
        <v>Request</v>
      </c>
      <c r="C299" t="str">
        <v>CERRADO</v>
      </c>
      <c r="D299" t="str">
        <v>TIENDA</v>
      </c>
      <c r="E299" t="str">
        <v>IMPRESORA</v>
      </c>
      <c r="F299" t="str">
        <v>POS</v>
      </c>
      <c r="G299" t="str">
        <v>EPSON</v>
      </c>
      <c r="H299" t="str" xml:space="preserve">
        <v xml:space="preserve">Buenas Tardes_x000d_
 _x000d_
 Por favor realizar instalacion y configuracion de la impresora EPSON para POS:_x000d_
 _x000d_
 Serial Nuevo: X6WY216601_x000d_
 Serial Viejo: K150300868_x000d_
 _x000d_
 _x000d_
 Gracias</v>
      </c>
      <c r="I299" t="str" xml:space="preserve">
        <v xml:space="preserve">Buenas Tardes_x000d_
 Por favor realizar la instalación de la impresora Epson por Renovación Tecnologica; Serial X6WY216601-Serial a Retirar: K150300868 Realizar las actas de asignación y retiro y correspondiente proceso en ITAM</v>
      </c>
      <c r="J299" t="str">
        <v>Se realiza la instalación de la impresora en la POS # 15 (S/N: 6498824430); desde la mesa de ayuda hacen las respectivas configuraciones para que la impresora funcione correctamente. Se reinicia la POS y se deja operativa.</v>
      </c>
      <c r="K299">
        <v>44473</v>
      </c>
      <c r="L299">
        <v>44475</v>
      </c>
      <c r="M299" t="str">
        <f>TEXT(L299,"DDDDDDD")</f>
        <v>miércoles</v>
      </c>
      <c r="N299" t="str">
        <v>M073 METRO MOSQUERA</v>
      </c>
      <c r="O299" t="str">
        <v>MOSQUERA</v>
      </c>
      <c r="P299" t="str">
        <v>BOGOTA</v>
      </c>
      <c r="Q299" t="str">
        <v>ALEXANDER CASTILLO SOTELO</v>
      </c>
      <c r="R299">
        <v>80216449</v>
      </c>
      <c r="S299" t="str">
        <v>ALIADO</v>
      </c>
      <c r="T299">
        <v>0.5</v>
      </c>
      <c r="U299">
        <v>0.5833333333333334</v>
      </c>
      <c r="V299">
        <v>0.08333333333333333</v>
      </c>
      <c r="W299">
        <v>2</v>
      </c>
      <c r="X299">
        <f>NETWORKDAYS(K299,L298)</f>
        <v>25</v>
      </c>
      <c r="Y299" t="str">
        <f>IF(X299&lt;=2,"CUMPLE","NO CUMPLE")</f>
        <v>NO CUMPLE</v>
      </c>
    </row>
    <row r="300" xml:space="preserve">
      <c r="A300">
        <v>11941916</v>
      </c>
      <c r="B300" t="str">
        <v>Request</v>
      </c>
      <c r="C300" t="str">
        <v>CERRADO</v>
      </c>
      <c r="D300" t="str">
        <v>TIENDA</v>
      </c>
      <c r="E300" t="str">
        <v>GAVETA</v>
      </c>
      <c r="F300" t="str">
        <v>POS</v>
      </c>
      <c r="G300" t="str">
        <v>WINCOR</v>
      </c>
      <c r="H300" t="str" xml:space="preserve">
        <v xml:space="preserve">Datos usuario_x000d_
 Nombre: Lina Marcela Norena Mojoco_x000d_
 Correo: linamarcela.norena@cencosud.com.co_x000d_
 Usuario AD: LNorenaM_x000d_
 Pais: Colombia_x000d_
 Ubicacion: M073 METRO MOSQUERA_x000d_
 Zona: Colombia Bogota_x000d_
 Unidad de Negocio: Supermercados_x000d_
 Servicio: Tiendas &amp; Centros de Distribucion_x000d_
 Telefono: 3203398122_x000d_
 Anexo: 8948800_x000d_
 Descripcion: Buenas tardes._x000d_
 _x000d_
 Por favor me colaboran verificando la caja N 23 ya que no abre la gaveta.</v>
      </c>
      <c r="I300" t="str" xml:space="preserve">
        <v xml:space="preserve">Buenas Tardes_x000d_
 Agregas el comentario con la instalacion de esta gaveta y cerrar el CAU_x000d_
 Gracias</v>
      </c>
      <c r="J300" t="str">
        <v>Se revisa la gaveta de la POS y se verifica que todas las conexiones esten correctas; se reinici la POS y se realizan las pruebas correspondientes. Se deja operativa la caja.</v>
      </c>
      <c r="K300">
        <v>44473</v>
      </c>
      <c r="L300">
        <v>44475</v>
      </c>
      <c r="M300" t="str">
        <f>TEXT(L300,"DDDDDDD")</f>
        <v>miércoles</v>
      </c>
      <c r="N300" t="str">
        <v>M073 METRO MOSQUERA</v>
      </c>
      <c r="O300" t="str">
        <v>MOSQUERA</v>
      </c>
      <c r="P300" t="str">
        <v>BOGOTA</v>
      </c>
      <c r="Q300" t="str">
        <v>ALEXANDER CASTILLO SOTELO</v>
      </c>
      <c r="R300">
        <v>80216449</v>
      </c>
      <c r="S300" t="str">
        <v>ALIADO</v>
      </c>
      <c r="T300">
        <v>0.375</v>
      </c>
      <c r="U300">
        <v>0.4166666666666667</v>
      </c>
      <c r="V300">
        <v>0.041666666666666664</v>
      </c>
      <c r="W300">
        <v>1</v>
      </c>
      <c r="X300">
        <f>NETWORKDAYS(K300,L299)</f>
        <v>3</v>
      </c>
      <c r="Y300" t="str">
        <f>IF(X300&lt;=2,"CUMPLE","NO CUMPLE")</f>
        <v>NO CUMPLE</v>
      </c>
    </row>
    <row r="301" xml:space="preserve">
      <c r="A301">
        <v>11981833</v>
      </c>
      <c r="B301" t="str">
        <v>Request</v>
      </c>
      <c r="C301" t="str">
        <v>CERRADO</v>
      </c>
      <c r="D301" t="str">
        <v>TIENDA</v>
      </c>
      <c r="E301" t="str">
        <v>IMPRESORA</v>
      </c>
      <c r="F301" t="str">
        <v>POS</v>
      </c>
      <c r="G301" t="str">
        <v>EPSON</v>
      </c>
      <c r="H301" t="str" xml:space="preserve">
        <v xml:space="preserve">Buenas Tardes_x000d_
 _x000d_
 Por favor realizar instalacion y configuracion de la impresora EPSON para POS:_x000d_
 _x000d_
 Serial Nuevo: X6WY218154_x000d_
 Serial Viejo: K073202149_x000d_
 _x000d_
 Gracias</v>
      </c>
      <c r="I301" t="str">
        <v>Por favor realizar la instalación de la impresora Epson por Renovación Tecnologica; Serial X6WY218154-Serial a Retirar: K073202149 Realizar las actas de asignación y retiro y correspondiente proceso en ITAM</v>
      </c>
      <c r="J301" t="str">
        <v>Se realiza la instalación de la impresora en la POS # 6 del lineal y se informa a sistemas para que hagan la respectiva configuración; se hacen las pruebas y se deja operativa la POS.</v>
      </c>
      <c r="K301">
        <v>44473</v>
      </c>
      <c r="L301">
        <v>44476</v>
      </c>
      <c r="M301" t="str">
        <f>TEXT(L301,"DDDDDDD")</f>
        <v>jueves</v>
      </c>
      <c r="N301" t="str">
        <v>M074 METRO FACATATIVA</v>
      </c>
      <c r="O301" t="str">
        <v>FACATATIVA</v>
      </c>
      <c r="P301" t="str">
        <v>BOGOTA</v>
      </c>
      <c r="Q301" t="str">
        <v>ALEXANDER CASTILLO SOTELO</v>
      </c>
      <c r="R301">
        <v>80216449</v>
      </c>
      <c r="S301" t="str">
        <v>ALIADO</v>
      </c>
      <c r="T301">
        <v>0.4583333333333333</v>
      </c>
      <c r="U301">
        <v>0.5</v>
      </c>
      <c r="V301">
        <v>0.041666666666666664</v>
      </c>
      <c r="W301">
        <v>1</v>
      </c>
      <c r="X301">
        <f>NETWORKDAYS(K301,L300)</f>
        <v>3</v>
      </c>
      <c r="Y301" t="str">
        <f>IF(X301&lt;=2,"CUMPLE","NO CUMPLE")</f>
        <v>NO CUMPLE</v>
      </c>
    </row>
    <row r="302" xml:space="preserve">
      <c r="A302">
        <v>11980795</v>
      </c>
      <c r="B302" t="str">
        <v>Request</v>
      </c>
      <c r="C302" t="str">
        <v>CERRADO</v>
      </c>
      <c r="D302" t="str">
        <v>TIENDA</v>
      </c>
      <c r="E302" t="str">
        <v>DESKTOP</v>
      </c>
      <c r="F302" t="str">
        <v>CPU</v>
      </c>
      <c r="G302" t="str">
        <v>LENOVO</v>
      </c>
      <c r="H302" t="str" xml:space="preserve">
        <v xml:space="preserve">Datos usuario_x000d_
 Nombre: Ingrid Magaly Alba Barreto_x000d_
 Correo: Ingrid.Alba@cencosud.com.co_x000d_
 Usuario AD: IMAlbaB_x000d_
 Pais: Colombia_x000d_
 Ubicacion: J185 JUMBO YOPAL_x000d_
 Zona: Colombia Oriente_x000d_
 Unidad de Negocio: Supermercados_x000d_
 Servicio: Tiendas &amp; Centros de Distribucion_x000d_
 Telefono: 3118112858_x000d_
 Anexo: null_x000d_
 Descripcion: Computador no permite iniciar sesion; se genera el siguiente mensaje:_x000d_
 La base de datos de seguridad en el servidor no tiene una cuenta de equipo para la relacion de confianza de esta estacion de trabajo_x000d_
 Indicar ubicacion del Equipo en tienda o oficinas: e-learning</v>
      </c>
      <c r="I302" t="str" xml:space="preserve">
        <v xml:space="preserve">Buen día;_x000d_
 Por favor nos apoyan con personal en sitio para validar equipo de computo de E-Learning._x000d_
 Área: Recursos Humanos_x000d_
 Marca: Lenovo_x000d_
 Serie/placa: No lo reportan / único PC de E-learning_x000d_
 Descripción de la falla: Computador no permite iniciar sesión; se genera el siguiente mensaje:_x000d_
 La base de datos de seguridad en el servidor no tiene una cuenta de equipo para la relación de confianza de esta estación de trabajo_x000d_
 Actividad: Se requiere personal en sitio para validar si la falla y dejar equipo operativo. Entregarlo para pruebas a Ingrid Magaly Alba Barreto.</v>
      </c>
      <c r="J302" t="str" xml:space="preserve">
        <v xml:space="preserve">Descripcion: Computador no permite iniciar sesion; se genera el siguiente mensaje:_x000d_
La base de datos de seguridad en el servidor no tiene una cuenta de equipo para la relacion de confianza de esta estacion de trabajo_x000d_
Indicar ubicacion del Equipo en tienda o oficinas: e-learning_x000d_
Actividad: se realiza revisión del equipo y no permite el acceso a los usuarios; se procede a ingresar con el usuario de administrador local; se baja del_x000d_
dominio se actualizan bases de datos del antivirus; se realiza comprobación para que permita subirlo de nuevo al dominio; se realiza una pausa en la_x000d_
actividad de 40 minutos por simulacro de evacuación de la tienda; se retomael proceso y se sube al dominio; se mueve al contenedor requerido; se_x000d_
realizan pruebas con la funcionario y recibe asatisfaccion.</v>
      </c>
      <c r="K302">
        <v>44473</v>
      </c>
      <c r="L302">
        <v>44476</v>
      </c>
      <c r="M302" t="str">
        <f>TEXT(L302,"DDDDDDD")</f>
        <v>jueves</v>
      </c>
      <c r="N302" t="str">
        <v>J185 JUMBO YOPAL</v>
      </c>
      <c r="O302" t="str">
        <v>YOPAL</v>
      </c>
      <c r="P302" t="str">
        <v>ORIENTE</v>
      </c>
      <c r="Q302" t="str">
        <v>RAFAEL BARRERA DIAZ</v>
      </c>
      <c r="R302" t="e">
        <v>#N/A</v>
      </c>
      <c r="S302" t="str">
        <v>DIRECTO</v>
      </c>
      <c r="T302">
        <v>0.6944444444444444</v>
      </c>
      <c r="U302">
        <v>0.7361111111111112</v>
      </c>
      <c r="V302">
        <v>0.041666666666666664</v>
      </c>
      <c r="W302">
        <v>1</v>
      </c>
      <c r="X302">
        <f>NETWORKDAYS(K302,L301)</f>
        <v>4</v>
      </c>
      <c r="Y302" t="str">
        <f>IF(X302&lt;=2,"CUMPLE","NO CUMPLE")</f>
        <v>NO CUMPLE</v>
      </c>
    </row>
    <row r="303" xml:space="preserve">
      <c r="A303">
        <v>11981786</v>
      </c>
      <c r="B303" t="str">
        <v>Request</v>
      </c>
      <c r="C303" t="str">
        <v>CERRADO</v>
      </c>
      <c r="D303" t="str">
        <v>TIENDA</v>
      </c>
      <c r="E303" t="str">
        <v>IMPRESORA</v>
      </c>
      <c r="F303" t="str">
        <v>POS</v>
      </c>
      <c r="G303" t="str">
        <v>EPSON</v>
      </c>
      <c r="H303" t="str" xml:space="preserve">
        <v xml:space="preserve">Buenas Tardes_x000d_
 _x000d_
 Por favor realizar instalacion y configuracion de la impresora EPSON para POS:_x000d_
 _x000d_
 Serial Nuevo: X6WY121838_x000d_
 Serial Viejo: K133900433_x000d_
 _x000d_
 Gracias</v>
      </c>
      <c r="I303" t="str" xml:space="preserve">
        <v xml:space="preserve">Buenas Tardes_x000d_
 Por favor realizar la instalación de la impresora Epson por Renovación Tecnologica; Serial X6WY121838-Serial a Retirar: K133900433Realizar las actas de asignación y retiro y correspondiente proceso en ITAM</v>
      </c>
      <c r="J303" t="str">
        <v>Se realiza la instalación de la impresora en la POS # 1 del lineal; se informa a sistemas para que realicen la respectiva configuración. Se hacen las pruebas y se deja operativa la caja.</v>
      </c>
      <c r="K303">
        <v>44473</v>
      </c>
      <c r="L303">
        <v>44477</v>
      </c>
      <c r="M303" t="str">
        <f>TEXT(L303,"DDDDDDD")</f>
        <v>viernes</v>
      </c>
      <c r="N303" t="str">
        <v>M077 METRO ZIPAQUIRA</v>
      </c>
      <c r="O303" t="str">
        <v>ZIPAQUIRA</v>
      </c>
      <c r="P303" t="str">
        <v>BOGOTA</v>
      </c>
      <c r="Q303" t="str">
        <v>ALEXANDER CASTILLO SOTELO</v>
      </c>
      <c r="R303">
        <v>80216449</v>
      </c>
      <c r="S303" t="str">
        <v>ALIADO</v>
      </c>
      <c r="T303">
        <v>0.4583333333333333</v>
      </c>
      <c r="U303">
        <v>0.5</v>
      </c>
      <c r="V303">
        <v>0.041666666666666664</v>
      </c>
      <c r="W303">
        <v>1</v>
      </c>
      <c r="X303">
        <f>NETWORKDAYS(K303,L302)</f>
        <v>4</v>
      </c>
      <c r="Y303" t="str">
        <f>IF(X303&lt;=2,"CUMPLE","NO CUMPLE")</f>
        <v>NO CUMPLE</v>
      </c>
    </row>
    <row r="304" xml:space="preserve">
      <c r="A304" t="str">
        <v>PROACTIVA</v>
      </c>
      <c r="B304" t="str">
        <v>REQUEST</v>
      </c>
      <c r="C304" t="str">
        <v>CERRADO</v>
      </c>
      <c r="D304" t="str">
        <v>TIENDA</v>
      </c>
      <c r="E304" t="str">
        <v>TIENDA</v>
      </c>
      <c r="F304" t="str">
        <v>TIENDA</v>
      </c>
      <c r="G304" t="str">
        <v>TIENDA</v>
      </c>
      <c r="H304" t="str" xml:space="preserve">
        <v xml:space="preserve">SE REALIZA PROACTIVA EN LA TIENDA METRO M183 PREZUNIC SAN GIL_x000d_
</v>
      </c>
      <c r="I304" t="str" xml:space="preserve">
        <v xml:space="preserve">SE REALIZA PROACTIVA EN LA TIENDA METRO M183 PREZUNIC SAN GIL_x000d_
</v>
      </c>
      <c r="J304" t="str" xml:space="preserve">
        <v xml:space="preserve">SE REALIZA PROACTIVA EN LA TIENDA METRO M183 PREZUNIC SAN GIL_x000d_
</v>
      </c>
      <c r="K304">
        <v>44474</v>
      </c>
      <c r="L304">
        <v>44474</v>
      </c>
      <c r="M304" t="str">
        <f>TEXT(L304,"DDDDDDD")</f>
        <v>martes</v>
      </c>
      <c r="N304" t="str">
        <v>M183 METRO SAN GIL</v>
      </c>
      <c r="O304" t="str">
        <v>SAN GIL</v>
      </c>
      <c r="P304" t="str">
        <v>ORIENTE</v>
      </c>
      <c r="Q304" t="str">
        <v>JOHNATHAN OSWALDO RINCON TIQUE</v>
      </c>
      <c r="R304" t="e">
        <v>#N/A</v>
      </c>
      <c r="S304" t="str">
        <v>DIRECTO</v>
      </c>
      <c r="T304">
        <v>0.4166666666666667</v>
      </c>
      <c r="U304">
        <v>0.4583333333333333</v>
      </c>
      <c r="V304">
        <v>0.041666666666666664</v>
      </c>
      <c r="W304">
        <v>1</v>
      </c>
      <c r="X304">
        <f>NETWORKDAYS(K304,L303)</f>
        <v>4</v>
      </c>
      <c r="Y304" t="str">
        <f>IF(X304&lt;=2,"CUMPLE","NO CUMPLE")</f>
        <v>NO CUMPLE</v>
      </c>
    </row>
    <row r="305" xml:space="preserve">
      <c r="A305">
        <v>12026214</v>
      </c>
      <c r="B305" t="str">
        <v>REQUEST</v>
      </c>
      <c r="C305" t="str">
        <v>CERRADO</v>
      </c>
      <c r="D305" t="str">
        <v>TIENDA</v>
      </c>
      <c r="E305" t="str">
        <v>PDT</v>
      </c>
      <c r="F305" t="str">
        <v>MANO</v>
      </c>
      <c r="G305" t="str">
        <v>HONEYWELL</v>
      </c>
      <c r="H305"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 se requiere el envio de 17 pdt desde el centro reparacion para renovacion de equipos_x000d_
_x000d_
_x000d_
Seccion en la tienda o ubicacion del usuario: gerencia_x000d_
Jefe de area asignacion de la PDT: gerente_x000d_
</v>
      </c>
      <c r="I305" t="str" xml:space="preserve">
        <v xml:space="preserve">se requiere apoyo de isit para el cambio de las 17 pdt de la tienda; se anexa manual y el inventario de los equipos a cambiar._x000d_
después de realizar los pasos del manual indicar cuando quede lista para informar a la persona de soti para su enrolamiento con el servidor_x000d_
la clave de administrador es Allin1_2021*@_x000d_
envía la información de seriales y a que área queda carga para hacer las actas de entrega y de retiro de los equipos</v>
      </c>
      <c r="J305" t="str">
        <v>SE REALIZA LA CONFIGURACION DE LAS PDA Y SE ENTREGAN CON SUS ACTAS LAS CUALES SE VAN A SUBIR ITAM ; SE REALIZA LA CONFIGURACION CON AYUDA DE DEYSI Y JERSON</v>
      </c>
      <c r="K305">
        <v>44505</v>
      </c>
      <c r="L305">
        <v>44505</v>
      </c>
      <c r="M305" t="str">
        <f>TEXT(L305,"DDDDDDD")</f>
        <v>viernes</v>
      </c>
      <c r="N305" t="str">
        <v>J027 JUMBO RIONEGRO</v>
      </c>
      <c r="O305" t="str">
        <v>RIONEGRO</v>
      </c>
      <c r="P305" t="str">
        <v>CENTRO</v>
      </c>
      <c r="Q305" t="str">
        <v>YURIMAR MARQUEZ</v>
      </c>
      <c r="R305" t="e">
        <v>#N/A</v>
      </c>
      <c r="S305" t="str">
        <v>DIRECTO</v>
      </c>
      <c r="T305">
        <v>0.4791666666666667</v>
      </c>
      <c r="U305">
        <v>0.7361111111111112</v>
      </c>
      <c r="V305">
        <v>0.25</v>
      </c>
      <c r="W305">
        <v>3</v>
      </c>
      <c r="X305">
        <f>NETWORKDAYS(K305,L304)</f>
        <v>-24</v>
      </c>
      <c r="Y305" t="str">
        <f>IF(X305&lt;=2,"CUMPLE","NO CUMPLE")</f>
        <v>CUMPLE</v>
      </c>
    </row>
    <row r="306">
      <c r="A306">
        <v>11984454</v>
      </c>
      <c r="B306" t="str">
        <v>request</v>
      </c>
      <c r="C306" t="str">
        <v>CERRADO</v>
      </c>
      <c r="D306" t="str">
        <v>TIENDA</v>
      </c>
      <c r="E306" t="str">
        <v>INVENTARIO</v>
      </c>
      <c r="F306" t="str">
        <v>INVENTARIO</v>
      </c>
      <c r="G306" t="str">
        <v>NA</v>
      </c>
      <c r="H306" t="str">
        <v>Se requiere verificar fisicos la cantidad de 17 equipos que se encuentra en estado En stock / Em Estoque sub estado PENDIENTE DE DIAGNOSTICO en la tienda M038 CENTRO DE CONVENCIONES. Se requiere embalar equipos; rotular; pesar y tomar medidas para gestionar el despacho de los equipos hacia el centro de reparacion. se adjunta seriales que se encuentra en ITAM con los estados indicados.</v>
      </c>
      <c r="I306" t="str">
        <v>se requiere autorizar llamada para gestionar la verificacion fisica de 17 seriales de equipos que se encuentra en estado stock / Em Estoque sub estado PENDIENTE DE DIAGNOSTICO en la tienda M038 CENTRO DE CONVENCIONES; para despachar hacia el centro de reparacion cencosud. se transfiere para su gestion. se adjunta excel con los seriales a gestionar.</v>
      </c>
      <c r="J306" t="str">
        <v>se ingresa a sitio; se procede a llegar a sala de sistemas donde deben estar los equipos a solicitar en total son 17 equipos que se encontraron y se embalaron en cajas; respectivamente se hizo la validacion en formato para llenarlo con serial; peso de la caja y sus medidas; al finalizar se dejan ubicadas a la vista para cuando las despachen estan rotuladas y con numeración de caja</v>
      </c>
      <c r="K306">
        <v>44474</v>
      </c>
      <c r="L306">
        <v>44477</v>
      </c>
      <c r="M306" t="str">
        <f>TEXT(L306,"DDDDDDD")</f>
        <v>viernes</v>
      </c>
      <c r="N306" t="str">
        <v>M038 METRO NEIVA CENTRO DE CONVENCIONES</v>
      </c>
      <c r="O306" t="str">
        <v>NEIVA</v>
      </c>
      <c r="P306" t="str">
        <v>OCCIDENTE</v>
      </c>
      <c r="Q306" t="str">
        <v>John Alejandro Lozada Babativa</v>
      </c>
      <c r="R306">
        <v>1075313382</v>
      </c>
      <c r="S306" t="str">
        <v>DIRECTO</v>
      </c>
      <c r="T306">
        <v>0.375</v>
      </c>
      <c r="U306">
        <v>0.625</v>
      </c>
      <c r="V306">
        <v>0.25</v>
      </c>
      <c r="W306">
        <v>6</v>
      </c>
      <c r="X306">
        <f>NETWORKDAYS(K306,L305)</f>
        <v>24</v>
      </c>
      <c r="Y306" t="str">
        <f>IF(X306&lt;=2,"CUMPLE","NO CUMPLE")</f>
        <v>NO CUMPLE</v>
      </c>
    </row>
    <row r="307" xml:space="preserve">
      <c r="A307">
        <v>11961636</v>
      </c>
      <c r="B307" t="str">
        <v>REQUEST</v>
      </c>
      <c r="C307" t="str">
        <v>CERRADO</v>
      </c>
      <c r="D307" t="str">
        <v>TIENDA</v>
      </c>
      <c r="E307" t="str">
        <v>BALANZA</v>
      </c>
      <c r="F307" t="str">
        <v>MESA</v>
      </c>
      <c r="G307" t="str">
        <v>METTLER</v>
      </c>
      <c r="H30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arroja una serie de etiquetas cuando se va a sacar un precio y esta desperdiciando etiquetas_x000d_
Area en donde se encuentra la Balanza: platos preparados_x000d_
</v>
      </c>
      <c r="I307" t="str" xml:space="preserve">
        <v xml:space="preserve">	_x000d_
Buen día_x000d_
Se requiere de su apoyo con esta solicitud._x000d_
Área: Platos preprados_x000d_
Marca: BALANZA|MESA METTLER TOLEDO_x000d_
Modelo: 8442 PLUS_x000d_
Serial: B519914069_x000d_
Inventario: DI-014376_x000d_
Descripción de la falla: Se solicita revisión; diagnostico y/o reparación si es el caso para la balanza de platos preparados; la cual presenta falla que genera mas de una etiqueta; se debe realizar limpieza a todo el cabezal de impresión y balanza en general; especialmente; sensor de paso._x000d_
Cordialmente;_x000d_
Ever Becerra</v>
      </c>
      <c r="J307" t="str">
        <v>11961636 -CAU: Se procede a validar falla; la balanza arroja una serie de etiquetas cuando se va a sacar un precio y esta desperdiciando etiquetas; se procede a realizar limpieza de maquinaria interna con sopladora; y se limpia los sensores de impresión; se conecta de nuevo la balanza y se procede hacer pruebas de impresion; quedando la maquina operativa.</v>
      </c>
      <c r="K307">
        <v>44476</v>
      </c>
      <c r="L307">
        <v>44476</v>
      </c>
      <c r="M307" t="str">
        <f>TEXT(L307,"DDDDDDD")</f>
        <v>jueves</v>
      </c>
      <c r="N307" t="str">
        <v>J126 JUMBO SAN SILVESTRE</v>
      </c>
      <c r="O307" t="str">
        <v>BARRANCABERMEJA</v>
      </c>
      <c r="P307" t="str">
        <v>ORIENTE</v>
      </c>
      <c r="Q307" t="str">
        <v>HERMES MARTIN PEINADO</v>
      </c>
      <c r="R307" t="e">
        <v>#N/A</v>
      </c>
      <c r="S307" t="str">
        <v>DIRECTO</v>
      </c>
      <c r="T307">
        <v>0.5833333333333334</v>
      </c>
      <c r="U307">
        <v>0.6666666666666666</v>
      </c>
      <c r="V307">
        <v>0.08333333333333333</v>
      </c>
      <c r="W307">
        <v>2</v>
      </c>
      <c r="X307">
        <f>NETWORKDAYS(K307,L306)</f>
        <v>2</v>
      </c>
      <c r="Y307" t="str">
        <f>IF(X307&lt;=2,"CUMPLE","NO CUMPLE")</f>
        <v>CUMPLE</v>
      </c>
    </row>
    <row r="308" xml:space="preserve">
      <c r="A308">
        <v>11988354</v>
      </c>
      <c r="B308" t="str">
        <v>REQUEST</v>
      </c>
      <c r="C308" t="str">
        <v>CERRADO</v>
      </c>
      <c r="D308" t="str">
        <v>TIENDA</v>
      </c>
      <c r="E308" t="str">
        <v>IMPRESORA</v>
      </c>
      <c r="F308" t="str">
        <v>POS</v>
      </c>
      <c r="G308" t="str">
        <v>EPSON</v>
      </c>
      <c r="H308"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 tarde; solicito amablemente instalacion de impresora para ATC; la cual llega como activo nuevo para la tienda Mosquera.</v>
      </c>
      <c r="I308" t="str" xml:space="preserve">
        <v xml:space="preserve">Buenas Tardes_x000d_
Por favor retirar de ATC la impresora con serial K150300868 e instalar una impresora Epson retirada del lineal en ATC</v>
      </c>
      <c r="J308" t="str">
        <v>Se realiza la instalación de la impresora en el PC de ATC (S/N: MJ01CWJ0); se elimina la impresora que estaba instalada anteriormente y se hace la nueva instalación del Driver. Se realizan las pruebas correspondientes y se deja operativo el equipo.</v>
      </c>
      <c r="K308">
        <v>44476</v>
      </c>
      <c r="L308">
        <v>44476</v>
      </c>
      <c r="M308" t="str">
        <f>TEXT(L308,"DDDDDDD")</f>
        <v>jueves</v>
      </c>
      <c r="N308" t="str">
        <v>M073 METRO MOSQUERA</v>
      </c>
      <c r="O308" t="str">
        <v>MOSQUERA</v>
      </c>
      <c r="P308" t="str">
        <v>BOGOTA</v>
      </c>
      <c r="Q308" t="str">
        <v>ALEXANDER CASTILLO SOTELO</v>
      </c>
      <c r="R308">
        <v>80216449</v>
      </c>
      <c r="S308" t="str">
        <v>ALIADO</v>
      </c>
      <c r="T308">
        <v>0.4583333333333333</v>
      </c>
      <c r="U308">
        <v>0.5</v>
      </c>
      <c r="V308">
        <v>0.041666666666666664</v>
      </c>
      <c r="W308">
        <v>1</v>
      </c>
      <c r="X308">
        <f>NETWORKDAYS(K308,L307)</f>
        <v>1</v>
      </c>
      <c r="Y308" t="str">
        <f>IF(X308&lt;=2,"CUMPLE","NO CUMPLE")</f>
        <v>CUMPLE</v>
      </c>
    </row>
    <row r="309" xml:space="preserve">
      <c r="A309">
        <v>11983910</v>
      </c>
      <c r="B309" t="str">
        <v>REQUEST</v>
      </c>
      <c r="C309" t="str">
        <v>CERRADO</v>
      </c>
      <c r="D309" t="str">
        <v>TIENDA</v>
      </c>
      <c r="E309" t="str">
        <v>DESKTOP</v>
      </c>
      <c r="F309" t="str">
        <v>CPU</v>
      </c>
      <c r="G309" t="str">
        <v>LENOVO</v>
      </c>
      <c r="H309"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 dia; me pueden revisar el Link de conexo; borrar cache y validar permisos del perfil de Windows con el que estan ingresando a esta aplicacion ya que no esta funcionando ; carga hasta cierta parte .El link es : https://www.sodexo.co/ ;gracias_x000d_
</v>
      </c>
      <c r="I309" t="str">
        <v>Se requiere verificar el equipo con serial MJ0ERL3J de caja central asignado al usuario Yina Paola Trujillo el cual reporta que el explorador no permite navegar a ciertas paginas; y solicita revisar el Link de conexo; borrar cache y validar permisos del perfil de Windows con el que estan ingresando a esta aplicacion ya que no esta funcionando. no se tiene control remoto al equipo. se transfiere para su gestion.</v>
      </c>
      <c r="J309" t="str">
        <v>se procede a ingresar a seccion de caja central a revisar el link de SODEXO el cual no presenta fallas de ingreso; ingresan por afiliados y la parte de Conexo; colocan usuario y contraseña pero la pagina queda cargando se coloca otro usuario y contraseña pero queda cargando la página; se probo en los navegadores de Chrome; Microsoft Edge; Mozilla y Internet Explorer; pero el resultado fue el mismo se queda cragando la pagina se dejo asi un tiempo pero no pasa; se procedio a probar en otro equipo y la falla es la misma; por lo que se ecidencia que falla en el equipo no puede ser</v>
      </c>
      <c r="K309">
        <v>44476</v>
      </c>
      <c r="L309">
        <v>44476</v>
      </c>
      <c r="M309" t="str">
        <f>TEXT(L309,"DDDDDDD")</f>
        <v>jueves</v>
      </c>
      <c r="N309" t="str">
        <v>M038 METRO NEIVA CENTRO DE CONVENCIONES</v>
      </c>
      <c r="O309" t="str">
        <v>NEIVA</v>
      </c>
      <c r="P309" t="str">
        <v>OCCIDENTE</v>
      </c>
      <c r="Q309" t="str">
        <v>John Alejandro Lozada Babativa</v>
      </c>
      <c r="R309">
        <v>1075313382</v>
      </c>
      <c r="S309" t="str">
        <v>DIRECTO</v>
      </c>
      <c r="T309">
        <v>0.6944444444444444</v>
      </c>
      <c r="U309">
        <v>0.7569444444444444</v>
      </c>
      <c r="V309">
        <v>0.0625</v>
      </c>
      <c r="W309">
        <v>1</v>
      </c>
      <c r="X309">
        <f>NETWORKDAYS(K309,L308)</f>
        <v>1</v>
      </c>
      <c r="Y309" t="str">
        <f>IF(X309&lt;=2,"CUMPLE","NO CUMPLE")</f>
        <v>CUMPLE</v>
      </c>
    </row>
    <row r="310" xml:space="preserve">
      <c r="A310">
        <v>11989992</v>
      </c>
      <c r="B310" t="str">
        <v>REQUEST</v>
      </c>
      <c r="C310" t="str">
        <v>CERRADO</v>
      </c>
      <c r="D310" t="str">
        <v>TIENDA</v>
      </c>
      <c r="E310" t="str">
        <v>BALANZA</v>
      </c>
      <c r="F310" t="str">
        <v>COLGANTE</v>
      </c>
      <c r="G310" t="str">
        <v>METTLER</v>
      </c>
      <c r="H310"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nos ayuda a validar la balanza de pollos( mantenimiento preventivo) ya que esta etiquetando de manera erronea; al pasarlo por linea de cajas no escanea el codigo_x000d_
Area donde su ubica la balanza: pollos_x000d_
</v>
      </c>
      <c r="I310" t="str" xml:space="preserve">
        <v xml:space="preserve">Se solita que por favor se autorice visita del Técnico de ISIT en sitio; con el fin de que realice un mantenimiento Preventivo a la balanza Colgante Serial: B924806704 de la sección de Carnes (Pollos);_x000d_
Se solicita que realiza limpieza de cabezal sensores; Calibración de sensores y subirle el nivel de intensidad de impresión al cabezal_x000d_
Muchas gracias</v>
      </c>
      <c r="J310" t="str">
        <v>SE LLEGA A SITIO PARA ATENDER CASO QUE SE MONTO YA QUE NECESITA SE LE COLABORE PARA CALIBRAR Y HACERLE UN MANTENIMIENTO PREVENTIVO A LA BALANZA DEL AREA DE POLLO; POR LO QUE SE LLEGA Y SE LIMPIA CABEZAL DE IMPRESORA; SE CALIBRA Y SE CONFIGURA PARA QUE LAS IMPRESIONES SALGAN MAS NITIDAS LO QUE RESULTA CON PRUEBAS OK</v>
      </c>
      <c r="K310">
        <v>44476</v>
      </c>
      <c r="L310">
        <v>44476</v>
      </c>
      <c r="M310" t="str">
        <f>TEXT(L310,"DDDDDDD")</f>
        <v>jueves</v>
      </c>
      <c r="N310" t="str">
        <v>J047 JUMBO GIRARDOT</v>
      </c>
      <c r="O310" t="str">
        <v>GIRARDOT</v>
      </c>
      <c r="P310" t="str">
        <v>OCCIDENTE</v>
      </c>
      <c r="Q310" t="str">
        <v>FREDY STIVEN GARCIA CARVAJAL</v>
      </c>
      <c r="R310" t="e">
        <v>#N/A</v>
      </c>
      <c r="S310" t="str">
        <v>DIRECTO</v>
      </c>
      <c r="T310">
        <v>0.7083333333333334</v>
      </c>
      <c r="U310">
        <v>0.7291666666666666</v>
      </c>
      <c r="V310">
        <v>0.020833333333333332</v>
      </c>
      <c r="W310">
        <v>1</v>
      </c>
      <c r="X310">
        <f>NETWORKDAYS(K310,L309)</f>
        <v>1</v>
      </c>
      <c r="Y310" t="str">
        <f>IF(X310&lt;=2,"CUMPLE","NO CUMPLE")</f>
        <v>CUMPLE</v>
      </c>
    </row>
    <row r="311" xml:space="preserve">
      <c r="A311">
        <v>11989990</v>
      </c>
      <c r="B311" t="str">
        <v>REQUEST</v>
      </c>
      <c r="C311" t="str">
        <v>CERRADO</v>
      </c>
      <c r="D311" t="str">
        <v>TIENDA</v>
      </c>
      <c r="E311" t="str">
        <v>BALANZA</v>
      </c>
      <c r="F311" t="str">
        <v>COLGANTE</v>
      </c>
      <c r="G311" t="str">
        <v>METTLER</v>
      </c>
      <c r="H311"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nos colabora validando la balanza de carnes ;(mantenimiento preventivo ya que esta no esta imprimiendo bien la etiqueta sale borrosa el codigo de barras y en linea de cajas no escanea el producto.. inventario 028531_x000d_
Area donde su ubica la balanza: carnes..</v>
      </c>
      <c r="I311" t="str" xml:space="preserve">
        <v xml:space="preserve">Se solita que por favor se autorice visita del Técnico de ISIT en sitio; con el fin de que realice un mantenimiento Preventivo a la balanza Colgante Serial: B924806703 de la sección de Carnes;_x000d_
Se solicita que realiza limpieza de cabezal sensores; Calibración de sensores y subirle el nivel de intensidad de impresión al cabezal_x000d_
Muchas gracias</v>
      </c>
      <c r="J311" t="str">
        <v>SE LLEGA A SITIO PARA ATENDER CASO QUE SE MONTO YA QUE NECESITA SE LE COLABORE PARA CALIBRAR Y HACERLE UN MANTENIMIENTO PREVENTIVO A LA BALANZA DEL AREA DE CANES; POR LO QUE SE LLEGA Y SE LIMPIA CABEZAL DE IMPRESORA; SE CALIBRA Y SE CONFIGURA PARA QUE LAS IMPRESIONES SALGAN MAS NITIDAS LO QUE RESULTA CON PRUEBAS OK</v>
      </c>
      <c r="K311">
        <v>44476</v>
      </c>
      <c r="L311">
        <v>44476</v>
      </c>
      <c r="M311" t="str">
        <f>TEXT(L311,"DDDDDDD")</f>
        <v>jueves</v>
      </c>
      <c r="N311" t="str">
        <v>J047 JUMBO GIRARDOT</v>
      </c>
      <c r="O311" t="str">
        <v>GIRARDOT</v>
      </c>
      <c r="P311" t="str">
        <v>OCCIDENTE</v>
      </c>
      <c r="Q311" t="str">
        <v>FREDY STIVEN GARCIA CARVAJAL</v>
      </c>
      <c r="R311" t="e">
        <v>#N/A</v>
      </c>
      <c r="S311" t="str">
        <v>DIRECTO</v>
      </c>
      <c r="T311">
        <v>0.6875</v>
      </c>
      <c r="U311">
        <v>0.7083333333333334</v>
      </c>
      <c r="V311">
        <v>0.020833333333333332</v>
      </c>
      <c r="W311">
        <v>1</v>
      </c>
      <c r="X311">
        <f>NETWORKDAYS(K311,L310)</f>
        <v>1</v>
      </c>
      <c r="Y311" t="str">
        <f>IF(X311&lt;=2,"CUMPLE","NO CUMPLE")</f>
        <v>CUMPLE</v>
      </c>
    </row>
    <row r="312" xml:space="preserve">
      <c r="A312">
        <v>11991359</v>
      </c>
      <c r="B312" t="str">
        <v>REQUEST</v>
      </c>
      <c r="C312" t="str">
        <v>CERRADO</v>
      </c>
      <c r="D312" t="str">
        <v>TIENDA</v>
      </c>
      <c r="E312" t="str">
        <v>BALANZA</v>
      </c>
      <c r="F312" t="str">
        <v>COLGANTE</v>
      </c>
      <c r="G312" t="str">
        <v>METTLER TOLEDO</v>
      </c>
      <c r="H312" t="str" xml:space="preserve">
        <v xml:space="preserve">Datos usuario_x000d_
Nombre: Ubaldo Valdelamar Gulfo_x000d_
Correo: Ubaldo.ValdelamarGulfo@cencosud.com.co_x000d_
Usuario AD: GValdela_x000d_
Pais: Colombia_x000d_
Ubicacion: J185 JUMBO YOPAL_x000d_
Zona: Colombia Oriente_x000d_
Unidad de Negocio: Supermercados_x000d_
Servicio: Sistemas_x000d_
Telefono: 3174311316_x000d_
Anexo: null_x000d_
Descripcion: Por solicitud de CVM; se solicita revision de la configuracion en la escala de peso de 3 balanzas colgantes en J185 Yopal._x000d_
Area donde su ubica la balanza: Perecederos_x000d_
</v>
      </c>
      <c r="I312" t="str" xml:space="preserve">
        <v xml:space="preserve">	_x000d_
Se transfiere para su atención.	 </v>
      </c>
      <c r="J312" t="str" xml:space="preserve">
        <v xml:space="preserve">Se realiza la configuración y el acompañamiento de la certificación de las 3 balanzas sin novedad._x000d_
BALANZA METTLER TOLEDO B925830241 Pescaderia_x000d_
BALANZA METTLER TOLEDO B925830243 Carnes_x000d_
BALANZA METTLER TOLEDO B925830245 Carnes</v>
      </c>
      <c r="K312">
        <v>44476</v>
      </c>
      <c r="L312">
        <v>44476</v>
      </c>
      <c r="M312" t="str">
        <f>TEXT(L312,"DDDDDDD")</f>
        <v>jueves</v>
      </c>
      <c r="N312" t="str">
        <v>J185 JUMBO YOPAL</v>
      </c>
      <c r="O312" t="str">
        <v>YOPAL</v>
      </c>
      <c r="P312" t="str">
        <v>ORIENTE</v>
      </c>
      <c r="Q312" t="str">
        <v>RAFAEL BARRERA DIAZ</v>
      </c>
      <c r="R312" t="e">
        <v>#N/A</v>
      </c>
      <c r="S312" t="str">
        <v>DIRECTO</v>
      </c>
      <c r="T312">
        <v>0.625</v>
      </c>
      <c r="U312">
        <v>0.7083333333333334</v>
      </c>
      <c r="V312">
        <v>0.08333333333333333</v>
      </c>
      <c r="W312">
        <v>2</v>
      </c>
      <c r="X312">
        <f>NETWORKDAYS(K312,L311)</f>
        <v>1</v>
      </c>
      <c r="Y312" t="str">
        <f>IF(X312&lt;=2,"CUMPLE","NO CUMPLE")</f>
        <v>CUMPLE</v>
      </c>
    </row>
    <row r="313">
      <c r="A313">
        <v>11968251</v>
      </c>
      <c r="B313" t="str">
        <v>REQUEST</v>
      </c>
      <c r="C313" t="str">
        <v>CERRADO</v>
      </c>
      <c r="D313" t="str">
        <v>TIENDA</v>
      </c>
      <c r="E313" t="str">
        <v>SCANNER</v>
      </c>
      <c r="F313" t="str">
        <v>MANO</v>
      </c>
      <c r="G313" t="str">
        <v>ZEBRA</v>
      </c>
      <c r="H313" t="str">
        <v>Se solicita cambio por renovacion tecnologica del equipo METROLOGIC MS 9520 0M14170193 por el equipo con serial 21177010560309.</v>
      </c>
      <c r="I313" t="str">
        <v>se requiere autorizar visita de tecnico ISIT para realizar instalacion de equipo SCANNER DESKTOP MANO ZEBRA DS2208 serial 21177010560309 para reemplazar scaner de mano con serial 0M14170193 ubicado en CAJA CENTRAL.</v>
      </c>
      <c r="J313" t="str">
        <v>para realizar instalacion de equipo SCANNER DESKTOP MANO ZEBRA DS2208 serial 21177010560309 para reemplazar scaner de mano con serial 0M14170193 ubicado en CAJA CENTRAL; ya con el scanner nuevo para ser instalado me dirijo a caja central donde evidenciamos que no se encuentra scanner de mano con serial 0M14170192; el cual pregunto y me comentan que en la seccion caja central no han tenido un scanner; seria la primera vez wue se intalaria uno; al igual se busco en la tienda; se pregunto a seguridad y jefe de cajas pero me responden lo mismo; se deja instalado el escanner ZEBRA en el equipo</v>
      </c>
      <c r="K313">
        <v>44476</v>
      </c>
      <c r="L313">
        <v>44476</v>
      </c>
      <c r="M313" t="str">
        <f>TEXT(L313,"DDDDDDD")</f>
        <v>jueves</v>
      </c>
      <c r="N313" t="str">
        <v>M038 METRO NEIVA CENTRO DE CONVENCIONES</v>
      </c>
      <c r="O313" t="str">
        <v>NEIVA</v>
      </c>
      <c r="P313" t="str">
        <v>OCCIDENTE</v>
      </c>
      <c r="Q313" t="str">
        <v>JOHN ALEJANDRO LOZADA BABATIVA</v>
      </c>
      <c r="R313">
        <v>1075313382</v>
      </c>
      <c r="S313" t="str">
        <v>DIRECTO</v>
      </c>
      <c r="T313">
        <v>0.625</v>
      </c>
      <c r="U313">
        <v>0.6875</v>
      </c>
      <c r="V313">
        <v>0.0625</v>
      </c>
      <c r="W313">
        <v>1</v>
      </c>
      <c r="X313">
        <f>NETWORKDAYS(K313,L312)</f>
        <v>1</v>
      </c>
      <c r="Y313" t="str">
        <f>IF(X313&lt;=2,"CUMPLE","NO CUMPLE")</f>
        <v>CUMPLE</v>
      </c>
    </row>
    <row r="314" xml:space="preserve">
      <c r="A314">
        <v>11989986</v>
      </c>
      <c r="B314" t="str">
        <v>INCIDENT</v>
      </c>
      <c r="C314" t="str">
        <v>CERRADO</v>
      </c>
      <c r="D314" t="str">
        <v>TIENDA</v>
      </c>
      <c r="E314" t="str">
        <v>POS</v>
      </c>
      <c r="F314" t="str">
        <v>CPU</v>
      </c>
      <c r="G314" t="str">
        <v>UNISYS</v>
      </c>
      <c r="H314"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con la pos 2 ya que se encuentra fuera de linea_x000d_
ya se valido la conexion de cables y aun asi no funciona_x000d_
Numero de inventario: 123456_x000d_
Numero de caja: 2</v>
      </c>
      <c r="I314" t="str" xml:space="preserve">
        <v xml:space="preserve">e solicita por favor gestionar visita técnico por parte de ISIT; para que realice la validación de la POS 02 de lineal de Cajas_x000d_
Se requiere validación del Cableado de RED de la POS; JACK y RJ45; validación del punto de RED en el SW y validación de la tarjeta de RED de la POS_x000d_
Se escala para que se autorice la visita en sitio</v>
      </c>
      <c r="J314" t="str" xml:space="preserve">
        <v xml:space="preserve">SE LLEGA A SITIO PARA ATENDER EL CASO DE UNA POS LA CUAL MANTIENE FUERA DE LINEA. AL REVISAR FISICAMENTE LA POS NO SE ENCUENTRA NINGUN PROBLEMA NOTORIO Y AL PREGUNTAR POR EL PUNTO EN EL SWITCH AL ENCARGADO DE SISTEMAS HAROLD GONZALES SOLICITA LA FOTO DE LA MAC DE LA TARJETA DE VIDEO EL CUAL LE FUE INFORMADO_x000d_
Network adress:  0003560AEFF0</v>
      </c>
      <c r="K314">
        <v>44476</v>
      </c>
      <c r="L314">
        <v>44477</v>
      </c>
      <c r="M314" t="str">
        <f>TEXT(L314,"DDDDDDD")</f>
        <v>viernes</v>
      </c>
      <c r="N314" t="str">
        <v>J047 JUMBO GIRARDOT</v>
      </c>
      <c r="O314" t="str">
        <v>GIRARDOT</v>
      </c>
      <c r="P314" t="str">
        <v>OCCIDENTE</v>
      </c>
      <c r="Q314" t="str">
        <v>FREDY STIVEN GARCIA CARVAJAL</v>
      </c>
      <c r="R314" t="e">
        <v>#N/A</v>
      </c>
      <c r="S314" t="str">
        <v>DIRECTO</v>
      </c>
      <c r="T314">
        <v>0.6666666666666666</v>
      </c>
      <c r="U314">
        <v>0.7083333333333334</v>
      </c>
      <c r="V314">
        <v>0.041666666666666664</v>
      </c>
      <c r="W314">
        <v>1</v>
      </c>
      <c r="X314">
        <f>NETWORKDAYS(K314,L313)</f>
        <v>1</v>
      </c>
      <c r="Y314" t="str">
        <f>IF(X314&lt;=2,"CUMPLE","NO CUMPLE")</f>
        <v>CUMPLE</v>
      </c>
    </row>
    <row r="315" xml:space="preserve">
      <c r="A315">
        <v>11988093</v>
      </c>
      <c r="B315" t="str">
        <v>INCIDENT</v>
      </c>
      <c r="C315" t="str">
        <v>CERRADO</v>
      </c>
      <c r="D315" t="str">
        <v>TIENDA</v>
      </c>
      <c r="E315" t="str">
        <v>IMPRESORA</v>
      </c>
      <c r="F315" t="str">
        <v>POS</v>
      </c>
      <c r="G315" t="str">
        <v>METTER TOLEDO</v>
      </c>
      <c r="H315" t="str" xml:space="preserve">
        <v xml:space="preserve">Datos usuario_x000d_
Nombre: Mauricio Santos_x000d_
Correo: Mauricio.Santos@cencosud.com.co_x000d_
Usuario AD: MauSanto_x000d_
Pais: Colombia_x000d_
Ubicacion: M195 METRO SANTA LUCIA_x000d_
Zona: Colombia Bogota_x000d_
Unidad de Negocio: METRO_x000d_
Servicio: null_x000d_
Telefono: 3142970304_x000d_
Anexo: null_x000d_
Descripcion: falla de balanza de mesa 010.132.092.049 de la seccion de panaderia genera etiquetas con letras y numeros ilegibles la falla persiste ya ha sido revisada por tecnicos enviados en ocaciones anteriores favor validad el cambio o una solucion que garantice la generacion correcta de la rotulacion esto nos puede acarrear una sancion por entes de secretaria de salud ._x000d_
Indica la ubicacion de tu balanza en la tienda: panaderia_x000d_
</v>
      </c>
      <c r="I315" t="str" xml:space="preserve">
        <v xml:space="preserve">Se requiere autorizar visita de ISIT para verificar equipo balanza de mesa con serial_x000d_
B631841463 ubicado en panaderia ; la cual usuario reporta que las impresiones se generan borrosas o ilegibles.	</v>
      </c>
      <c r="J315" t="str">
        <v>se ingresa a sitio se procede a ir a unicacion de panaderia donde se encuentra la balanza; se habla con operador de la balanza el cual nos comenta y nos hace prueba de que el tiquete que sale de la balanza sus letras son ilegibles al igual que el numero y codigo de barras; hago pruebas en balanza para coroborar la falla; ingreso en modo configuración para incrementar un poco la resolucion en la impresion de tiquete; la cual nos persiste la falla; se hace limpieza en parte del cabezal de impresion pero falla persiste; esa balanza ya se ha revisado en el trascurso del año por el mismo problema que nos comenta el usuario; Se sugiere reemplazar el cabezal para el mejor funcionamiento y lectura de los tiquetes en la balanza.</v>
      </c>
      <c r="K315">
        <v>44476</v>
      </c>
      <c r="L315">
        <v>44483</v>
      </c>
      <c r="M315" t="str">
        <f>TEXT(L315,"DDDDDDD")</f>
        <v>jueves</v>
      </c>
      <c r="N315" t="str">
        <v>M195 METRO SANTA LUCIA</v>
      </c>
      <c r="O315" t="str">
        <v>NEIVA</v>
      </c>
      <c r="P315" t="str">
        <v>OCCIDENTE</v>
      </c>
      <c r="Q315" t="str">
        <v>JOHN ALEJANDRO LOZADA BABATIVA</v>
      </c>
      <c r="R315">
        <v>1075313382</v>
      </c>
      <c r="S315" t="str">
        <v>DIRECTO</v>
      </c>
      <c r="T315">
        <v>0.3402777777777778</v>
      </c>
      <c r="U315">
        <v>0.4166666666666667</v>
      </c>
      <c r="V315">
        <v>0.0763888888888889</v>
      </c>
      <c r="W315">
        <v>2</v>
      </c>
      <c r="X315">
        <f>NETWORKDAYS(K315,L314)</f>
        <v>2</v>
      </c>
      <c r="Y315" t="str">
        <f>IF(X315&lt;=2,"CUMPLE","NO CUMPLE")</f>
        <v>CUMPLE</v>
      </c>
    </row>
    <row r="316" xml:space="preserve">
      <c r="A316">
        <v>11950406</v>
      </c>
      <c r="B316" t="str">
        <v>REQUEST</v>
      </c>
      <c r="C316" t="str">
        <v>CERRADO</v>
      </c>
      <c r="D316" t="str">
        <v>TIENDA</v>
      </c>
      <c r="E316" t="str">
        <v>IMPRESORA</v>
      </c>
      <c r="F316" t="str">
        <v>LASER</v>
      </c>
      <c r="G316" t="str">
        <v>ATC</v>
      </c>
      <c r="H316" t="str" xml:space="preserve">
        <v xml:space="preserve">Datos usuario_x000d_
Nombre: Mayurly Andrea Sanchez Valderrama_x000d_
Correo: mayurlyandrea.sanchez@cencosud.com.co_x000d_
Usuario AD: MASanchV_x000d_
Pais: Colombia_x000d_
Ubicacion: M195 METRO SANTA LUCIA_x000d_
Zona: Colombia Bogota_x000d_
Unidad de Negocio: Supermercados_x000d_
Servicio: Tiendas &amp; Centros de Distribucion_x000d_
Telefono: 3222919008_x000d_
Anexo: 3222919008_x000d_
Descripcion: buenas tardes me colabora para configurar la impresora de caja central y servicio al cliente por que con mi usuario esta desconfigurado para la tienda 38 metro Neiva (por cambio de tienda)</v>
      </c>
      <c r="I316" t="str" xml:space="preserve">
        <v xml:space="preserve">Se requiere configurar impresora laser de ATC en los equipos con seriales MJ0ERL20;MJ0ERWG6_x000d_
MJ0ERL3J ; en el usuario de windows Valderrama Usuario AD: MASanchV asignadoa Mayurly Andrea Sanchez ; ya que el usuario fue trasladado a la tienda y no tiene las impresoras instaladas. tienda no migrada no se tiene acceso remoto. se requiere programar recurso ISIT en sitio para atender la novedad.</v>
      </c>
      <c r="J316" t="str">
        <v>se ubica usuaria; se procede a revisar equipo; se encuentra que para imprimir las devoluciones no era la impresora que sedebe tener; se deja predeterminada la.impresora para devoluciones la cual es la Epson de impresión termica; y la Lexmark para impresiones de documentos; se configura la impresora ya que no estaba conextada en red; se procede a ubicarla por red en pslocalescos se ubica y se procede a instalar y hacer pruebas con documentacion y usuaria; la.instalacion de impresora fue en equipo de ATC Y dos en CAJA CENTRAL</v>
      </c>
      <c r="K316">
        <v>44477</v>
      </c>
      <c r="L316">
        <v>44477</v>
      </c>
      <c r="M316" t="str">
        <f>TEXT(L316,"DDDDDDD")</f>
        <v>viernes</v>
      </c>
      <c r="N316" t="str">
        <v>M195 METRO SANTA LUCIA</v>
      </c>
      <c r="O316" t="str">
        <v>NEIVA</v>
      </c>
      <c r="P316" t="str">
        <v>OCCIDENTE</v>
      </c>
      <c r="Q316" t="str">
        <v>JOHN ALEJANDRO LOZADA BABATIVA</v>
      </c>
      <c r="R316">
        <v>1075313382</v>
      </c>
      <c r="S316" t="str">
        <v>DIRECTO</v>
      </c>
      <c r="T316">
        <v>0.6875</v>
      </c>
      <c r="U316">
        <v>0.7430555555555556</v>
      </c>
      <c r="V316">
        <v>0.041666666666666664</v>
      </c>
      <c r="W316">
        <v>1</v>
      </c>
      <c r="X316">
        <f>NETWORKDAYS(K316,L315)</f>
        <v>5</v>
      </c>
      <c r="Y316" t="str">
        <f>IF(X316&lt;=2,"CUMPLE","NO CUMPLE")</f>
        <v>NO CUMPLE</v>
      </c>
    </row>
    <row r="317" xml:space="preserve">
      <c r="A317" t="str">
        <v>PROACTIVA</v>
      </c>
      <c r="B317" t="str">
        <v>REQUEST</v>
      </c>
      <c r="C317" t="str">
        <v>CERRADO</v>
      </c>
      <c r="D317" t="str">
        <v>TIENDA</v>
      </c>
      <c r="E317" t="str">
        <v>TIENDA</v>
      </c>
      <c r="F317" t="str">
        <v>TIENDA</v>
      </c>
      <c r="G317" t="str">
        <v>TIENDA</v>
      </c>
      <c r="H317" t="str" xml:space="preserve">
        <v xml:space="preserve">SE REALIZA PROACTIVA EN LA TIENDA J047 JUMBO GIRARDOT_x000d_
</v>
      </c>
      <c r="I317" t="str">
        <v>SE REALIZA PROACTIVA EN LA TIENDA METRO J047 JUMBO GIRARDOT</v>
      </c>
      <c r="J317" t="str">
        <v>SE REALIZA PROACTIVA EN LA TIENDA METRO J047 JUMBO GIRARDOT</v>
      </c>
      <c r="K317">
        <v>44477</v>
      </c>
      <c r="L317">
        <v>44477</v>
      </c>
      <c r="M317" t="str">
        <f>TEXT(L317,"DDDDDDD")</f>
        <v>viernes</v>
      </c>
      <c r="N317" t="str">
        <v>J047 JUMBO GIRARDOT</v>
      </c>
      <c r="O317" t="str">
        <v>GIRARDOT</v>
      </c>
      <c r="P317" t="str">
        <v>OCCIDENTE</v>
      </c>
      <c r="Q317" t="str">
        <v>FREDY STIVEN GARCIA CARVAJAL</v>
      </c>
      <c r="R317" t="e">
        <v>#N/A</v>
      </c>
      <c r="S317" t="str">
        <v>DIRECTO</v>
      </c>
      <c r="T317">
        <v>0.4166666666666667</v>
      </c>
      <c r="U317">
        <v>0.4583333333333333</v>
      </c>
      <c r="V317">
        <v>0.041666666666666664</v>
      </c>
      <c r="W317">
        <v>1</v>
      </c>
      <c r="X317">
        <f>NETWORKDAYS(K317,L316)</f>
        <v>1</v>
      </c>
      <c r="Y317" t="str">
        <f>IF(X317&lt;=2,"CUMPLE","NO CUMPLE")</f>
        <v>CUMPLE</v>
      </c>
    </row>
    <row r="318" xml:space="preserve">
      <c r="A318">
        <v>11991861</v>
      </c>
      <c r="B318" t="str">
        <v>REQUEST</v>
      </c>
      <c r="C318" t="str">
        <v>CERRADO</v>
      </c>
      <c r="D318" t="str">
        <v>TIENDA</v>
      </c>
      <c r="E318" t="str">
        <v>BALANZA</v>
      </c>
      <c r="F318" t="str">
        <v>meSA</v>
      </c>
      <c r="G318" t="str">
        <v>METTER TOLEDO</v>
      </c>
      <c r="H318"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buenas noches._x000d_
_x000d_
favos nos ayudan con el cambio de cabezal de impresion de la balanza de panaderia._x000d_
_x000d_
_x000d_
gracias por la atencion presstada._x000d_
Area donde su ubica la balanza: panaderia</v>
      </c>
      <c r="I318" t="str" xml:space="preserve">
        <v xml:space="preserve">buenas noches_x000d_
favor nos ayudan con personal en sitio para las 10am para la instalacion del cabezal de impresion._x000d_
gracias por la atencion prestada.</v>
      </c>
      <c r="J318" t="str">
        <v>SE PROCEDE A REALIZAR VALIDACION DEL EQUIPO TIPO BALANZA DE MESA; SE PROCEDE A REALIZAR CAMBIO DE BUS DE DATOS DEL CABEZAL Y REMPLAZO DE CABEZAL DE IMPRESIÓN. SE VALIDA CON EL JEFE DEL AREA DE PANADERIA REALIZANDO LAS PRUEBAS CORRESPONDIENTE DE FUNCIONALIDAD E IMPRESION SON EXITOSAS. SE DEJA EQUIPO OPERATIVO.</v>
      </c>
      <c r="K318">
        <v>44477</v>
      </c>
      <c r="L318">
        <v>44480</v>
      </c>
      <c r="M318" t="str">
        <f>TEXT(L318,"DDDDDDD")</f>
        <v>lunes</v>
      </c>
      <c r="N318" t="str">
        <v>J045 JUMBO AV.DEL FERROCARRIL SANTA MARTA</v>
      </c>
      <c r="O318" t="str">
        <v>SANTA MARTA</v>
      </c>
      <c r="P318" t="str">
        <v>COSTA</v>
      </c>
      <c r="Q318" t="str">
        <v>Enrique Rafael Ponzon Ortega</v>
      </c>
      <c r="R318">
        <v>1082888515</v>
      </c>
      <c r="S318" t="str">
        <v>DIRECTO</v>
      </c>
      <c r="T318">
        <v>0.3333333333333333</v>
      </c>
      <c r="U318">
        <v>0.4166666666666667</v>
      </c>
      <c r="V318">
        <v>0.08333333333333333</v>
      </c>
      <c r="W318">
        <v>2</v>
      </c>
      <c r="X318">
        <f>NETWORKDAYS(K318,L317)</f>
        <v>1</v>
      </c>
      <c r="Y318" t="str">
        <f>IF(X318&lt;=2,"CUMPLE","NO CUMPLE")</f>
        <v>CUMPLE</v>
      </c>
    </row>
    <row r="319" xml:space="preserve">
      <c r="A319">
        <v>11994120</v>
      </c>
      <c r="B319" t="str">
        <v>reQUEST</v>
      </c>
      <c r="C319" t="str">
        <v>CERRADO</v>
      </c>
      <c r="D319" t="str">
        <v>TIENDA</v>
      </c>
      <c r="E319" t="str">
        <v>INVENTARIO</v>
      </c>
      <c r="F319" t="str">
        <v>INVENTARIO</v>
      </c>
      <c r="G319" t="str">
        <v>NA</v>
      </c>
      <c r="H319" t="str" xml:space="preserve">
        <v xml:space="preserve">Descripcion: Se solicita una persona de soporte tecnico para el dia 11 de octubre en la tienda easy americas en el horarios de 8 am a 10 am para ayudar en la entrega de 27 maquinas de donacion al area de recursos humanos de la tienda._x000d_
AREA EN DONDE SE UBICA EL EQUIPO : easy americas con calle 68_x000d_
</v>
      </c>
      <c r="I319" t="str" xml:space="preserve">
        <v xml:space="preserve">Transfer Assignee from '' to 'Espinosa Rodriguez; Jamir Leandro '_x000d_
Transfer Group from 'Soporte_Onsite_REG_Centro_SM Colombia' to 'Soporte_Onsite_REG_Remoto_SM Colombia'_x000d_
  _x000d_
</v>
      </c>
      <c r="J319" t="str">
        <v>se realiza la verificacion de los equipos de donacion mirando serial de torre y pantalla y cersiorandose que esten completos los implementos necesarios tales como teclado; mouse y cables. Se organizan para entregarlos en la puerta de la oficina de it.</v>
      </c>
      <c r="K319">
        <v>44477</v>
      </c>
      <c r="L319">
        <v>44480</v>
      </c>
      <c r="M319" t="str">
        <f>TEXT(L319,"DDDDDDD")</f>
        <v>lunes</v>
      </c>
      <c r="N319" t="str">
        <v xml:space="preserve">	E802 EASY AMERICAS</v>
      </c>
      <c r="O319" t="str">
        <v>BOGOTA</v>
      </c>
      <c r="P319" t="str">
        <v>BOGOTA</v>
      </c>
      <c r="Q319" t="str">
        <v>Eduwin Hernando Sanchez</v>
      </c>
      <c r="R319" t="e">
        <v>#N/A</v>
      </c>
      <c r="S319" t="str">
        <v>DIRECTO</v>
      </c>
      <c r="T319">
        <v>0.3333333333333333</v>
      </c>
      <c r="U319">
        <v>0.4340277777777778</v>
      </c>
      <c r="V319">
        <v>0.10069444444444445</v>
      </c>
      <c r="W319">
        <v>2</v>
      </c>
      <c r="X319">
        <f>NETWORKDAYS(K319,L318)</f>
        <v>2</v>
      </c>
      <c r="Y319" t="str">
        <f>IF(X319&lt;=2,"CUMPLE","NO CUMPLE")</f>
        <v>CUMPLE</v>
      </c>
    </row>
    <row r="320" xml:space="preserve">
      <c r="A320">
        <v>11981431</v>
      </c>
      <c r="B320" t="str">
        <v>REQUEST</v>
      </c>
      <c r="C320" t="str">
        <v>CERRADO</v>
      </c>
      <c r="D320" t="str">
        <v>TIENDA</v>
      </c>
      <c r="E320" t="str">
        <v>SCANNER</v>
      </c>
      <c r="F320" t="str">
        <v>MANO</v>
      </c>
      <c r="G320" t="str">
        <v>DATALOGIC</v>
      </c>
      <c r="H320" t="str" xml:space="preserve">
        <v xml:space="preserve">Buen dia._x000d_
Se solicita renovación tecnológica de Scanner Desktop de Mano._x000d_
SCANNER DESKTOP|MANO DATALOGIC QW 2100 | Nº SERIE: G13C00853_x000d_
Cordialmente;_x000d_
Ever Becerra</v>
      </c>
      <c r="I320" t="str" xml:space="preserve">
        <v xml:space="preserve">Se solicita reemplazo escáner PC Metro San Gil_x000d_
Con datos así:_x000d_
Caja central - oficinas_x000d_
Datos del equipo:SCANNER DESKTOP MANO Equipo:_x000d_
Marca: ZEBRA_x000d_
Modelo: DS2208_x000d_
Nº SERIE: 21177010560337; 21177010560307_x000d_
Inventario: DI-033537_x000d_
Actividad: Se solicita retiro e instalación de scanner que llegaron por renovación Tecnológica; realizar actas de asignación y retiro._x000d_
Dejar activos en cajas de activos inactivos._x000d_
Cordialmente;</v>
      </c>
      <c r="J320" t="str">
        <v>se realiza el cambio de los scanner de mano segun solicitud</v>
      </c>
      <c r="K320">
        <v>44477</v>
      </c>
      <c r="L320">
        <v>44482</v>
      </c>
      <c r="M320" t="str">
        <f>TEXT(L320,"DDDDDDD")</f>
        <v>miércoles</v>
      </c>
      <c r="N320" t="str">
        <v>M183 METRO SAN GIL</v>
      </c>
      <c r="O320" t="str">
        <v>SAN GIL</v>
      </c>
      <c r="P320" t="str">
        <v>ORIENTE</v>
      </c>
      <c r="Q320" t="str">
        <v>JULIAN MAURICIO DELGADO QUINTERO</v>
      </c>
      <c r="R320">
        <v>91515701</v>
      </c>
      <c r="S320" t="str">
        <v>DIRECTO</v>
      </c>
      <c r="T320">
        <v>0.3611111111111111</v>
      </c>
      <c r="U320">
        <v>0.4166666666666667</v>
      </c>
      <c r="V320">
        <v>0.05555555555555555</v>
      </c>
      <c r="W320">
        <v>1</v>
      </c>
      <c r="X320">
        <f>NETWORKDAYS(K320,L319)</f>
        <v>2</v>
      </c>
      <c r="Y320" t="str">
        <f>IF(X320&lt;=2,"CUMPLE","NO CUMPLE")</f>
        <v>CUMPLE</v>
      </c>
    </row>
    <row r="321" xml:space="preserve">
      <c r="A321">
        <v>11993490</v>
      </c>
      <c r="B321" t="str">
        <v>REQUEST</v>
      </c>
      <c r="C321" t="str">
        <v>CERRADO</v>
      </c>
      <c r="D321" t="str">
        <v>TIENDA</v>
      </c>
      <c r="E321" t="str">
        <v>IMPRESORA</v>
      </c>
      <c r="F321" t="str">
        <v>POS</v>
      </c>
      <c r="G321" t="str">
        <v>EPSON</v>
      </c>
      <c r="H321" t="str" xml:space="preserve">
        <v xml:space="preserve">Buenas Tardes_x000d_
realizar cambio de la impresora de ATC Wincor con serial K133900433 e instalar impresora Epson	</v>
      </c>
      <c r="I321" t="str" xml:space="preserve">
        <v xml:space="preserve">Buenas Tardes_x000d_
realizar cambio de la impresora de ATC Wincor con serial K133900433 e instalar impresora Epson	</v>
      </c>
      <c r="J321" t="str">
        <v>Se realiza la instalación de la impresora en el equipo de ATC; se elimina la impresora instalada anteriormente y se instala el controlador de la nueva. Se hacen las pruebas y se deja operativo el equipo.</v>
      </c>
      <c r="K321">
        <v>44480</v>
      </c>
      <c r="L321">
        <v>44480</v>
      </c>
      <c r="M321" t="str">
        <f>TEXT(L321,"DDDDDDD")</f>
        <v>lunes</v>
      </c>
      <c r="N321" t="str">
        <v>M077 METRO ZIPAQUIRA</v>
      </c>
      <c r="O321" t="str">
        <v>ZIPAQUIRA</v>
      </c>
      <c r="P321" t="str">
        <v>BOGOTA</v>
      </c>
      <c r="Q321" t="str">
        <v>ALEXANDER CASTILLO SOTELO</v>
      </c>
      <c r="R321">
        <v>80216449</v>
      </c>
      <c r="S321" t="str">
        <v>ALIADO</v>
      </c>
      <c r="T321">
        <v>0.5</v>
      </c>
      <c r="U321">
        <v>0.5416666666666666</v>
      </c>
      <c r="V321">
        <v>0.041666666666666664</v>
      </c>
      <c r="W321">
        <v>1</v>
      </c>
      <c r="X321">
        <f>NETWORKDAYS(K321,L320)</f>
        <v>3</v>
      </c>
      <c r="Y321" t="str">
        <f>IF(X321&lt;=2,"CUMPLE","NO CUMPLE")</f>
        <v>NO CUMPLE</v>
      </c>
    </row>
    <row r="322" xml:space="preserve">
      <c r="A322">
        <v>11968052</v>
      </c>
      <c r="B322" t="str">
        <v>REQUEST</v>
      </c>
      <c r="C322" t="str">
        <v>CERRADO</v>
      </c>
      <c r="D322" t="str">
        <v>TIENDA</v>
      </c>
      <c r="E322" t="str">
        <v>POS</v>
      </c>
      <c r="F322" t="str">
        <v>CPU</v>
      </c>
      <c r="G322" t="str">
        <v>WINCOR</v>
      </c>
      <c r="H322"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Buenos dias me colabora por favor para revisar la pos N 5 que esta muy lenta.</v>
      </c>
      <c r="I322" t="str" xml:space="preserve">
        <v xml:space="preserve">Buenas Tardes_x000d_
Realizar instalacion de memoria RAM para la POS 5 de la tienda_x000d_
Tienda: M077 METRO ZIPAQUIRA_x000d_
Equipo: POS_x000d_
Marca: WINC_x000d_
Modelo: beetle-m_x000d_
Serial:64CD709454_x000d_
Activo: DI-006221_x000d_
SGP Parte: 15225_x000d_
Parte: MEMORIA RAM DIMM SDRAM 256 MB PC 133_x000d_
N° Parte: la 105604</v>
      </c>
      <c r="J322" t="str">
        <v>Se hace la instalación de la memoria RAM de 256 MB en la POS; se enciende y se verifica que funcione correctamente; se hacen las pruebas y se deja operativa la caja.</v>
      </c>
      <c r="K322">
        <v>44480</v>
      </c>
      <c r="L322">
        <v>44480</v>
      </c>
      <c r="M322" t="str">
        <f>TEXT(L322,"DDDDDDD")</f>
        <v>lunes</v>
      </c>
      <c r="N322" t="str">
        <v>M077 METRO ZIPAQUIRA</v>
      </c>
      <c r="O322" t="str">
        <v>ZIPAQUIRA</v>
      </c>
      <c r="P322" t="str">
        <v>BOGOTA</v>
      </c>
      <c r="Q322" t="str">
        <v>ALEXANDER CASTILLO SOTELO</v>
      </c>
      <c r="R322">
        <v>80216449</v>
      </c>
      <c r="S322" t="str">
        <v>ALIADO</v>
      </c>
      <c r="T322">
        <v>0.4375</v>
      </c>
      <c r="U322">
        <v>0.4583333333333333</v>
      </c>
      <c r="V322">
        <v>0.020833333333333332</v>
      </c>
      <c r="W322">
        <v>1</v>
      </c>
      <c r="X322">
        <f>NETWORKDAYS(K322,L321)</f>
        <v>1</v>
      </c>
      <c r="Y322" t="str">
        <f>IF(X322&lt;=2,"CUMPLE","NO CUMPLE")</f>
        <v>CUMPLE</v>
      </c>
    </row>
    <row r="323" xml:space="preserve">
      <c r="A323">
        <v>11991004</v>
      </c>
      <c r="B323" t="str">
        <v>REQUEST</v>
      </c>
      <c r="C323" t="str">
        <v>CERRADO</v>
      </c>
      <c r="D323" t="str">
        <v>TIENDA</v>
      </c>
      <c r="E323" t="str">
        <v>IMPRESORA</v>
      </c>
      <c r="F323" t="str">
        <v>POS</v>
      </c>
      <c r="G323" t="str">
        <v>EPSON</v>
      </c>
      <c r="H323"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Supermercados_x000d_
Servicio: Tiendas &amp; Centros de Distribucion_x000d_
Telefono: 3118214729_x000d_
Anexo: 3176435870_x000d_
Descripcion: Buen dia_x000d_
solicito de su colaboracion con la configuracion de la impresora en el pc de atc</v>
      </c>
      <c r="I323" t="str" xml:space="preserve">
        <v xml:space="preserve">Buenas Noches_x000d_
realizar cambio de la impresora de ATC Wincor con serial K073202149 e instalar impresora Epson	  _x000d_
</v>
      </c>
      <c r="J323" t="str">
        <v>Se retira la impresora Wincor TH320 con serial K073202149 y se instala la impresora que se encontraba en la POS 6; se hace la configuración y las pruebas correspondientes. Se deja operativo el equipo.</v>
      </c>
      <c r="K323">
        <v>44480</v>
      </c>
      <c r="L323">
        <v>44480</v>
      </c>
      <c r="M323" t="str">
        <f>TEXT(L323,"DDDDDDD")</f>
        <v>lunes</v>
      </c>
      <c r="N323" t="str">
        <v>M074 METRO FACATATIVA</v>
      </c>
      <c r="O323" t="str">
        <v>FACATATIVA</v>
      </c>
      <c r="P323" t="str">
        <v>BOGOTA</v>
      </c>
      <c r="Q323" t="str">
        <v>ALEXANDER CASTILLO SOTELO</v>
      </c>
      <c r="R323">
        <v>80216449</v>
      </c>
      <c r="S323" t="str">
        <v>ALIADO</v>
      </c>
      <c r="T323">
        <v>0.5</v>
      </c>
      <c r="U323">
        <v>0.5416666666666666</v>
      </c>
      <c r="V323">
        <v>0.041666666666666664</v>
      </c>
      <c r="W323">
        <v>1</v>
      </c>
      <c r="X323">
        <f>NETWORKDAYS(K323,L322)</f>
        <v>1</v>
      </c>
      <c r="Y323" t="str">
        <f>IF(X323&lt;=2,"CUMPLE","NO CUMPLE")</f>
        <v>CUMPLE</v>
      </c>
    </row>
    <row r="324" xml:space="preserve">
      <c r="A324">
        <v>11935564</v>
      </c>
      <c r="B324" t="str">
        <v>REQUEST</v>
      </c>
      <c r="C324" t="str">
        <v>CERRADO</v>
      </c>
      <c r="D324" t="str">
        <v>TIENDA</v>
      </c>
      <c r="E324" t="str">
        <v>PDT</v>
      </c>
      <c r="F324" t="str">
        <v>MANO</v>
      </c>
      <c r="G324" t="str">
        <v>DATALOGIC</v>
      </c>
      <c r="H324"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Supermercados_x000d_
Servicio: Tiendas &amp; Centros de Distribucion_x000d_
Telefono: 3229141443_x000d_
Anexo: null_x000d_
Descripcion: Se requiere instalacion y configuracion de los programas para la PDT con serial G15D31028 marca y modelo DATALOGIC - SKORPIO X3_x000d_
Seccion en la tienda o ubicacion del usuario: Comercial_x000d_
Jefe de area asignacion de la PDT: Diego Hurtado Trujillo</v>
      </c>
      <c r="I324" t="str">
        <v xml:space="preserve">se confirma el traslado dle cable para conexion de PDT a PC para configurar equipos modelo DATALOGIC . se transfiere para su gestion.	</v>
      </c>
      <c r="J324" t="str">
        <v>se ingresa a sitio; ubico las PDT a configurar se procede a configurar los aplicativos; se tuvo que buscar una memoria SD para pasar los archivos de los programas a intalar ya que por medio del cable de conexión al pc el driver de reconocimiento de la pdt no lo tomo; se pasa los archivos a la memoria SD para pasarlos y poder instalar los aplicativos en la PDT se hace el proceso de instalacion de TELNET. GAPV; ANTENA; se configuran los aplicativos y la configuracion de red para la toma de red; ya instalados los aplicativos se probaron que funcionaron correctamente. PDT lista para funcionamiento.</v>
      </c>
      <c r="K324">
        <v>44480</v>
      </c>
      <c r="L324">
        <v>44484</v>
      </c>
      <c r="M324" t="str">
        <f>TEXT(L324,"DDDDDDD")</f>
        <v>viernes</v>
      </c>
      <c r="N324" t="str">
        <v>M038 METRO NEIVA CENTRO DE CONVENCIONES</v>
      </c>
      <c r="O324" t="str">
        <v>NEIVA</v>
      </c>
      <c r="P324" t="str">
        <v>OCCIDENTE</v>
      </c>
      <c r="Q324" t="str">
        <v>JOHN ALEJANDRO LOZADA BABATIVA</v>
      </c>
      <c r="R324">
        <v>1075313382</v>
      </c>
      <c r="S324" t="str">
        <v>DIRECTO</v>
      </c>
      <c r="T324">
        <v>0.5833333333333334</v>
      </c>
      <c r="U324">
        <v>0.7430555555555556</v>
      </c>
      <c r="V324">
        <v>0.1597222222222222</v>
      </c>
      <c r="W324">
        <v>1</v>
      </c>
      <c r="X324">
        <f>NETWORKDAYS(K324,L323)</f>
        <v>1</v>
      </c>
      <c r="Y324" t="str">
        <f>IF(X324&lt;=2,"CUMPLE","NO CUMPLE")</f>
        <v>CUMPLE</v>
      </c>
    </row>
    <row r="325" xml:space="preserve">
      <c r="A325">
        <v>11935554</v>
      </c>
      <c r="B325" t="str">
        <v>REQUEST</v>
      </c>
      <c r="C325" t="str">
        <v>CERRADO</v>
      </c>
      <c r="D325" t="str">
        <v>TIENDA</v>
      </c>
      <c r="E325" t="str">
        <v>PDT</v>
      </c>
      <c r="F325" t="str">
        <v>MANO</v>
      </c>
      <c r="G325" t="str">
        <v>DATALOGIC</v>
      </c>
      <c r="H325"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Supermercados_x000d_
Servicio: Tiendas &amp; Centros de Distribucion_x000d_
Telefono: 3229141443_x000d_
Anexo: null_x000d_
Descripcion: Se requiere instalacion y configuracion de los programas para la PDT con serial G13D21700 marca y modelo DATALOGIC - SKORPIO X3_x000d_
Seccion en la tienda o ubicacion del usuario: Comercial_x000d_
Jefe de area asignacion de la PDT: Diego Hurtado Trujillo_x000d_
</v>
      </c>
      <c r="I325" t="str">
        <v xml:space="preserve">se confirma el traslado dle cable para conexion de PDT a PC para configurar equipos modelo DATALOGIC . se transfiere para su gestion.	</v>
      </c>
      <c r="J325" t="str">
        <v>se ingresa a sitio; ubico las PDT a configurar se procede a configurar los aplicativos; se tuvo que buscar una memoria SD para pasar los archivos de los programas a intalar ya que por medio del cable de conexión al pc el driver de reconocimiento de la pdt no lo tomo; se pasa los archivos a la memoria SD para pasarlos y poder instalar los aplicativos en la PDT se hace el proceso de instalacion de TELNET. GAPV; ANTENA; se configuran los aplicativos y la configuracion de red para la toma de red; ya instalados los aplicativos se probaron que funcionaron correctamente. PDT lista para funcionamiento.</v>
      </c>
      <c r="K325">
        <v>44480</v>
      </c>
      <c r="L325">
        <v>44484</v>
      </c>
      <c r="M325" t="str">
        <f>TEXT(L325,"DDDDDDD")</f>
        <v>viernes</v>
      </c>
      <c r="N325" t="str">
        <v>M038 METRO NEIVA CENTRO DE CONVENCIONES</v>
      </c>
      <c r="O325" t="str">
        <v>NEIVA</v>
      </c>
      <c r="P325" t="str">
        <v>OCCIDENTE</v>
      </c>
      <c r="Q325" t="str">
        <v>JOHN ALEJANDRO LOZADA BABATIVA</v>
      </c>
      <c r="R325">
        <v>1075313382</v>
      </c>
      <c r="S325" t="str">
        <v>DIRECTO</v>
      </c>
      <c r="T325">
        <v>0.3333333333333333</v>
      </c>
      <c r="U325">
        <v>0.4861111111111111</v>
      </c>
      <c r="V325">
        <v>0.1527777777777778</v>
      </c>
      <c r="W325">
        <v>2</v>
      </c>
      <c r="X325">
        <f>NETWORKDAYS(K325,L324)</f>
        <v>5</v>
      </c>
      <c r="Y325" t="str">
        <f>IF(X325&lt;=2,"CUMPLE","NO CUMPLE")</f>
        <v>NO CUMPLE</v>
      </c>
    </row>
    <row r="326" xml:space="preserve">
      <c r="A326">
        <v>12001561</v>
      </c>
      <c r="B326" t="str">
        <v>REQUEST</v>
      </c>
      <c r="C326" t="str">
        <v>CERRADO</v>
      </c>
      <c r="D326" t="str">
        <v>TIENDA</v>
      </c>
      <c r="E326" t="str">
        <v>POS</v>
      </c>
      <c r="F326" t="str">
        <v>CPU</v>
      </c>
      <c r="G326" t="str">
        <v>WINCOR</v>
      </c>
      <c r="H326" t="str" xml:space="preserve">
        <v xml:space="preserve">Datos usuario_x000d_
Nombre: Maryhelen Alejandra Zuleta Beltran_x000d_
Correo: maryhelen.zuleta@cencosud.com.co_x000d_
Usuario AD: mazuleta_x000d_
Pais: Colombia_x000d_
Ubicacion: J174 JUMBO EL CASTILLO_x000d_
Zona: Colombia Bogota_x000d_
Unidad de Negocio: Supermercados_x000d_
Servicio: Tiendas &amp; Centros de Distribucion_x000d_
Telefono: 3002458299_x000d_
Anexo: 6943300_x000d_
Descripcion: la caja numero 18 de platos preparados no prende mantenimiento verifico la corriente de energia pero la caja no prende._x000d_
Numero de caja con novedad y tienda: 18 - 174_x000d_
</v>
      </c>
      <c r="I326" t="str" xml:space="preserve">
        <v xml:space="preserve">Transfer Assignee from '' to 'Espinosa Rodriguez; Jamir Leandro '_x000d_
Transfer Group from 'Mesas Especializadas Colombia' to 'Soporte_Onsite_REG_Remoto_SM Colombia'_x000d_
  _x000d_
</v>
      </c>
      <c r="J326" t="str">
        <v>Se atiende ticket por falla de encendido en la POS de platos preparados; Se encuentra POS de platos preparados funcionando correctamente; Braider Rivera realizó intercambio de POS de donas hacia platos preparados; intercambia discos duros y tarjetas de red y la POS de platos preparados se colocó en la zona de donas; se conecta POS la cual enciende sin novedad; POS queda encendida sin conexión a red; se notifica al Sr. Álvaro de soporte la novedad en sitio e indica no mover las POS de sitio y la POS queda sin conexión a red ya que hay problemas de cableado.</v>
      </c>
      <c r="K326">
        <v>44481</v>
      </c>
      <c r="L326">
        <v>44481</v>
      </c>
      <c r="M326" t="str">
        <f>TEXT(L326,"DDDDDDD")</f>
        <v>martes</v>
      </c>
      <c r="N326" t="str">
        <v>J174 JUMBO EL CASTILLO</v>
      </c>
      <c r="O326" t="str">
        <v>BARRANQUILLA</v>
      </c>
      <c r="P326" t="str">
        <v>COSTA</v>
      </c>
      <c r="Q326" t="str">
        <v>DOUGLAS ENRIQUE SALGUEDO VALIENTE</v>
      </c>
      <c r="R326" t="e">
        <v>#N/A</v>
      </c>
      <c r="S326" t="str">
        <v>DIRECTO</v>
      </c>
      <c r="T326">
        <v>0.4340277777777778</v>
      </c>
      <c r="U326">
        <v>0.4479166666666667</v>
      </c>
      <c r="V326">
        <v>0.013888888888888888</v>
      </c>
      <c r="W326">
        <v>1</v>
      </c>
      <c r="X326">
        <f>NETWORKDAYS(K326,L325)</f>
        <v>4</v>
      </c>
      <c r="Y326" t="str">
        <f>IF(X326&lt;=2,"CUMPLE","NO CUMPLE")</f>
        <v>NO CUMPLE</v>
      </c>
    </row>
    <row r="327" xml:space="preserve">
      <c r="A327">
        <v>11994490</v>
      </c>
      <c r="B327" t="str">
        <v>REQUEST</v>
      </c>
      <c r="C327" t="str">
        <v>CERRADO</v>
      </c>
      <c r="D327" t="str">
        <v>TIENDA</v>
      </c>
      <c r="E327" t="str">
        <v>POS</v>
      </c>
      <c r="F327" t="str">
        <v>CPU</v>
      </c>
      <c r="G327" t="str">
        <v>WINCOR</v>
      </c>
      <c r="H327"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 con la pos #07; quedo en cleanup; no funciona el teclado; Serial: 6498616587_x000d_
Gracias por su colaboracion._x000d_
</v>
      </c>
      <c r="I327" t="str" xml:space="preserve">
        <v xml:space="preserve">Buen dia Jefe su autorizacion para despacho del tecnico para instalacion de teclado pos 7; el teclado se encuentra en sitio.	  _x000d_
</v>
      </c>
      <c r="J327" t="str">
        <v>Se procede a establecer contacto con el usuario del área de línea de cajas Johana Andrea Orozco. Se valida funcionamiento de la pos de marca Beetle de Serie: 6498616587 la cual se encontró fuera de servicio; por sistema que presenta un bloqueo por mal reconocimiento del teclado. Por orden del señor Harold Gonzales Olguín quien autoriza cambio de respectivo teclado; Se procede a retirar teclado que presenta error de reconocimiento y se realiza cambio por teclado nuevo; se realiza proceso de reconexión de todos los periféricos; se valida que pos encienda de manera correcta y se entrega pos a personal de caja; quien realiza pruebas con pos ingresando registros en teclado; estas pruebas son exitosas por queda operativa y funcional</v>
      </c>
      <c r="K327">
        <v>44481</v>
      </c>
      <c r="L327">
        <v>44482</v>
      </c>
      <c r="M327" t="str">
        <f>TEXT(L327,"DDDDDDD")</f>
        <v>miércoles</v>
      </c>
      <c r="N327" t="str">
        <v>J036 JUMBO POPAYAN CAMPANARIO</v>
      </c>
      <c r="O327" t="str">
        <v>POPAYAN</v>
      </c>
      <c r="P327" t="str">
        <v>OCCIDENTE</v>
      </c>
      <c r="Q327" t="str">
        <v>JHON ALEXANDER VASQUEZ REVELO</v>
      </c>
      <c r="R327" t="e">
        <v>#N/A</v>
      </c>
      <c r="S327" t="str">
        <v>DIRECTO</v>
      </c>
      <c r="T327">
        <v>0.4791666666666667</v>
      </c>
      <c r="U327">
        <v>0.5208333333333334</v>
      </c>
      <c r="V327">
        <v>0.041666666666666664</v>
      </c>
      <c r="W327">
        <v>1</v>
      </c>
      <c r="X327">
        <f>NETWORKDAYS(K327,L326)</f>
        <v>1</v>
      </c>
      <c r="Y327" t="str">
        <f>IF(X327&lt;=2,"CUMPLE","NO CUMPLE")</f>
        <v>CUMPLE</v>
      </c>
    </row>
    <row r="328" xml:space="preserve">
      <c r="A328">
        <v>11989986</v>
      </c>
      <c r="B328" t="str">
        <v>REQUEST</v>
      </c>
      <c r="C328" t="str">
        <v>CERRADO</v>
      </c>
      <c r="D328" t="str">
        <v>TIENDA</v>
      </c>
      <c r="E328" t="str">
        <v>POS</v>
      </c>
      <c r="F328" t="str">
        <v>CPU</v>
      </c>
      <c r="G328" t="str">
        <v>WINCOR</v>
      </c>
      <c r="H32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con la pos 2 ya que se encuentra fuera de linea_x000d_
ya se valido la conexion de cables y aun asi no funciona_x000d_
Numero de inventario: 123456_x000d_
Numero de caja: 2</v>
      </c>
      <c r="I328" t="str" xml:space="preserve">
        <v xml:space="preserve">Jefe Buen dia por favor su autorizacion para revision de puerto pos 2 (conectar telefono para identificar la red) revision de pos 9 y 20 scanner no esta pesando; no realiza recargas -Gracias	  _x000d_
</v>
      </c>
      <c r="J328" t="str">
        <v>SE LLEGA A SITIO PARA ATENDER CASO QUE SE MONTO YA QUE NECESITA SE LE COLABORE PARA REVISAR UNA POS LA CUAL MANTIENE FUERA DE LINEA. AL LLEGAR SE LLAMA A TELECOMUNICACIONES PARA VALIDAR PUERTO; LUEGO DE UN TIEMPO Y VARIAS PRUEBAS SE DEJA FUNCIONAL Y LISTA PARA USAR ESTANDO EN LINEA LA CAJA</v>
      </c>
      <c r="K328">
        <v>44481</v>
      </c>
      <c r="L328">
        <v>44483</v>
      </c>
      <c r="M328" t="str">
        <f>TEXT(L328,"DDDDDDD")</f>
        <v>jueves</v>
      </c>
      <c r="N328" t="str">
        <v>J047 JUMBO GIRARDOT</v>
      </c>
      <c r="O328" t="str">
        <v>GIRARDOT</v>
      </c>
      <c r="P328" t="str">
        <v>OCCIDENTE</v>
      </c>
      <c r="Q328" t="str">
        <v>FREDY STIVEN GARCIA CARVAJAL</v>
      </c>
      <c r="R328" t="e">
        <v>#N/A</v>
      </c>
      <c r="S328" t="str">
        <v>DIRECTO</v>
      </c>
      <c r="T328">
        <v>0.3333333333333333</v>
      </c>
      <c r="U328">
        <v>0.4375</v>
      </c>
      <c r="V328">
        <v>0.10416666666666667</v>
      </c>
      <c r="W328">
        <v>2</v>
      </c>
      <c r="X328">
        <f>NETWORKDAYS(K328,L327)</f>
        <v>2</v>
      </c>
      <c r="Y328" t="str">
        <f>IF(X328&lt;=2,"CUMPLE","NO CUMPLE")</f>
        <v>CUMPLE</v>
      </c>
    </row>
    <row r="329" xml:space="preserve">
      <c r="A329">
        <v>11959416</v>
      </c>
      <c r="B329" t="str">
        <v>REQUEST</v>
      </c>
      <c r="C329" t="str">
        <v>CERRADO</v>
      </c>
      <c r="D329" t="str">
        <v>TIENDA</v>
      </c>
      <c r="E329" t="str">
        <v>POS</v>
      </c>
      <c r="F329" t="str">
        <v>CPU</v>
      </c>
      <c r="G329" t="str">
        <v>BEETLE</v>
      </c>
      <c r="H32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12 ; ya que el visor de cajero no funciona; la pos prende pero no da video_x000d_
Numero de inventario: 12_x000d_
Numero de caja: 12</v>
      </c>
      <c r="I329" t="str" xml:space="preserve">
        <v xml:space="preserve">Buena tarde. Jefe su autorizacion para despacho del tecnico ya que el disco duro se encuentra en sitio anexo informacion de la pos a instalar._x000d_
pos 12_x000d_
DIRECCION IP MASCARA GATEWAY_x000d_
10.131.100.148 255.255.255.128 10.131.100.254_x000d_
SERVER: 10.131.100.129</v>
      </c>
      <c r="J329" t="str" xml:space="preserve">
        <v xml:space="preserve">Realizar instalación de disco duro enviado ya que el que see encuentra ubicado en el puesto no da video y cuando se reinicia la pos presenta error de sistema_x000d_
operativo no encontrado; se realiza comunicación con soporte de sistemas Harold González quién envia la imagen de las pos y confirma el direccionamiento de la_x000d_
misma; se instala sistema; se le informa a persona encargada de sistemas CENCOSUD Harold González y a supervisor de cajas en turno indicándole que la pos no se puede abrir hasta_x000d_
que realicen proceso de actualización de la pos y facturación_x000d_
pos 12_x000d_
DIRECCION IP 10.131.100.148 MASCARA 255.255.255.128 GATEWAY 10.131.100.254_x000d_
SERVER: 10.131.100.129</v>
      </c>
      <c r="K329">
        <v>44481</v>
      </c>
      <c r="L329">
        <v>44483</v>
      </c>
      <c r="M329" t="str">
        <f>TEXT(L329,"DDDDDDD")</f>
        <v>jueves</v>
      </c>
      <c r="N329" t="str">
        <v>J047 JUMBO GIRARDOT</v>
      </c>
      <c r="O329" t="str">
        <v>GIRARDOT</v>
      </c>
      <c r="P329" t="str">
        <v>OCCIDENTE</v>
      </c>
      <c r="Q329" t="str">
        <v>NELSON EDUARDO TORRES ROJAS</v>
      </c>
      <c r="R329">
        <v>5821451</v>
      </c>
      <c r="S329" t="str">
        <v>DIRECTO</v>
      </c>
      <c r="T329">
        <v>0.4791666666666667</v>
      </c>
      <c r="U329">
        <v>0.5777777777777777</v>
      </c>
      <c r="V329">
        <v>0.09861111111111111</v>
      </c>
      <c r="W329">
        <v>2</v>
      </c>
      <c r="X329">
        <f>NETWORKDAYS(K329,L328)</f>
        <v>3</v>
      </c>
      <c r="Y329" t="str">
        <f>IF(X329&lt;=2,"CUMPLE","NO CUMPLE")</f>
        <v>NO CUMPLE</v>
      </c>
    </row>
    <row r="330" xml:space="preserve">
      <c r="A330">
        <v>11914469</v>
      </c>
      <c r="B330" t="str">
        <v>REQUEST</v>
      </c>
      <c r="C330" t="str">
        <v>CERRADO</v>
      </c>
      <c r="D330" t="str">
        <v>TIENDA</v>
      </c>
      <c r="E330" t="str">
        <v>INVENTARIO</v>
      </c>
      <c r="F330" t="str">
        <v>POS</v>
      </c>
      <c r="G330" t="str">
        <v>NO APLICA</v>
      </c>
      <c r="H330" t="str" xml:space="preserve">
        <v xml:space="preserve">Buen día._x000d_
Se solicita revisión del equipamiento inactivo que se encuentra en las oficinas y bodegas de sistemas._x000d_
Tipo; Marca; Modelo y Serial e Inventario_x000d_
Gracias.</v>
      </c>
      <c r="I330" t="str" xml:space="preserve">
        <v xml:space="preserve">	_x000d_
Buen día_x000d_
Se requiere de su apoyo con esta solicitud._x000d_
Área: Oficina y Bodega Sistemas_x000d_
Descripción de la falla: Se solicita revisión del equipamiento inactivo que se encuentra en las oficinas y bodegas de sistemas._x000d_
Realizar listado de equipamiento con las siguientes descripciones:_x000d_
Tipo; Marca; Modelo y Serial e Inventario._x000d_
Cordialmente;_x000d_
Ever Becerra</v>
      </c>
      <c r="J330" t="str">
        <v>Se realiza inventario de equipamento que hizo falta cuando se realizo la actividad</v>
      </c>
      <c r="K330">
        <v>44482</v>
      </c>
      <c r="L330">
        <v>44482</v>
      </c>
      <c r="M330" t="str">
        <f>TEXT(L330,"DDDDDDD")</f>
        <v>miércoles</v>
      </c>
      <c r="N330" t="str">
        <v>M183 METRO SAN GIL</v>
      </c>
      <c r="O330" t="str">
        <v>SAN GIL</v>
      </c>
      <c r="P330" t="str">
        <v>ORIENTE</v>
      </c>
      <c r="Q330" t="str">
        <v>JULIAN MAURICIO DELGADO QUINTERO</v>
      </c>
      <c r="R330">
        <v>91515701</v>
      </c>
      <c r="S330" t="str">
        <v>DIRECTO</v>
      </c>
      <c r="T330">
        <v>0.4166666666666667</v>
      </c>
      <c r="U330">
        <v>0.6875</v>
      </c>
      <c r="V330">
        <v>0.2708333333333333</v>
      </c>
      <c r="W330">
        <v>2</v>
      </c>
      <c r="X330">
        <f>NETWORKDAYS(K330,L329)</f>
        <v>2</v>
      </c>
      <c r="Y330" t="str">
        <f>IF(X330&lt;=2,"CUMPLE","NO CUMPLE")</f>
        <v>CUMPLE</v>
      </c>
    </row>
    <row r="331" xml:space="preserve">
      <c r="A331">
        <v>11994207</v>
      </c>
      <c r="B331" t="str">
        <v>INCIDENT</v>
      </c>
      <c r="C331" t="str">
        <v>CERRADO</v>
      </c>
      <c r="D331" t="str">
        <v>TIENDA</v>
      </c>
      <c r="E331" t="str">
        <v>POS</v>
      </c>
      <c r="F331" t="str">
        <v>CPU</v>
      </c>
      <c r="G331" t="str">
        <v>BEETLE</v>
      </c>
      <c r="H331"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buena tarde; porfavor me colabora para revisar el datafono de la pos # 06 ya que no tiene conexion con la caja; agradezco su colaboracion._x000d_
Numero de inventario: 42_x000d_
Numero de caja: 06</v>
      </c>
      <c r="I331" t="str" xml:space="preserve">
        <v xml:space="preserve">Se solicita por favor la autorización para enviar el técnico ISIT; para que nos colabore realizando el cambio de CPU POS Serial: 64CD702240 de la POS 06 la cual presentan constantes fallas; indicadas por mesa especializada;_x000d_
Se solicita que se instale la POS Serial: 5300730087; Modelo Beetle MA II; la cual se encuentra guardada_x000d_
Estos con el fin de dar solución a la novedad presentada actualmente con la POS 06</v>
      </c>
      <c r="J331" t="str" xml:space="preserve">
        <v xml:space="preserve">Antes de comenzar actividad se debe esperar a que persona encargada de sistemas envie las llaves de la bodega de sistemas para sacar las pos para realizar el_x000d_
cambio y formateo de las mismas; tambien se debe esperar para conseguir monitor con conexión DVI para modificacion de BIOS; antes de proceder a realizar_x000d_
formateo de pos # 6 para lo cual se retira la pos con serial 64CD702240 a lo cual la persona encargada de sistemas CENCOSUD Stiven Bedoya envia_x000d_
direccionamiento IP de la pos; despues de realizado el formateo de la pos se le informa a soporte sistemas CENCOSUD Stiven Bedoya quien se comunica con_x000d_
supervisor de cajas y jefe de seccion a quienes les informa que se debe realizar la actualizacion de la facturacion y la pos antes de poder colocarla en produccion_x000d_
Direccion IP 10.132.74.78_x000d_
Mascara 255.255.255.192_x000d_
Gateway 10.132.74.126_x000d_
Server 10.132.74.65</v>
      </c>
      <c r="K331">
        <v>44482</v>
      </c>
      <c r="L331">
        <v>44484</v>
      </c>
      <c r="M331" t="str">
        <f>TEXT(L331,"DDDDDDD")</f>
        <v>viernes</v>
      </c>
      <c r="N331" t="str">
        <v>M042 METRO IBAGUE</v>
      </c>
      <c r="O331" t="str">
        <v>IBAGUE</v>
      </c>
      <c r="P331" t="str">
        <v>OCCIDENTE</v>
      </c>
      <c r="Q331" t="str">
        <v>NELSON EDUARDO TORRES ROJAS</v>
      </c>
      <c r="R331">
        <v>5821451</v>
      </c>
      <c r="S331" t="str">
        <v>DIRECTO</v>
      </c>
      <c r="T331">
        <v>0.3888888888888889</v>
      </c>
      <c r="U331">
        <v>0.6125</v>
      </c>
      <c r="V331">
        <v>0.22361111111111112</v>
      </c>
      <c r="W331">
        <v>2</v>
      </c>
      <c r="X331">
        <f>NETWORKDAYS(K331,L330)</f>
        <v>1</v>
      </c>
      <c r="Y331" t="str">
        <f>IF(X331&lt;=2,"CUMPLE","NO CUMPLE")</f>
        <v>CUMPLE</v>
      </c>
    </row>
    <row r="332" xml:space="preserve">
      <c r="A332">
        <v>11994204</v>
      </c>
      <c r="B332" t="str">
        <v>INCIDENT</v>
      </c>
      <c r="C332" t="str">
        <v>CERRADO</v>
      </c>
      <c r="D332" t="str">
        <v>TIENDA</v>
      </c>
      <c r="E332" t="str">
        <v>POS</v>
      </c>
      <c r="F332" t="str">
        <v>CPU</v>
      </c>
      <c r="G332" t="str">
        <v>BEETLE</v>
      </c>
      <c r="H332"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buena tarde; porfavor me colabora para revisar el datafono de la pos # 04 ya que no tiene conexion con la caja; agradezco su colaboracion._x000d_
Numero de inventario: 42_x000d_
Numero de caja: 04</v>
      </c>
      <c r="I332" t="str" xml:space="preserve">
        <v xml:space="preserve">Se solicita por favor la autorización para enviar el técnico ISIT; para que nos colabore realizando el cambio de CPU POS Serial: 6498824247 de la POS 04 la cual presentan constantes fallas; indicadas por mesa especializada;_x000d_
Se solicita que se instale la POS Serial: 5300729947; Modelo Beetle MA II; la cual se encuentra guardada_x000d_
Estos con el fin de dar solución a la novedad presentada actualmente con la POS 04</v>
      </c>
      <c r="J332" t="str" xml:space="preserve">
        <v xml:space="preserve">Antes de proceder a realizar formateo de pos # 4 se retira pos con serial 6498824247 a lo cual la persona encargada de sistemas CENCOSUD Stiven Bedoya envia_x000d_
direccionamiento IP de la pos; se debe realizar conexion a la pos mediante cable DVI para modificar la BIOS y que la memoria usb que tiene la imagen de la pos en_x000d_
dondesea reconocida; pero se presenta diferentes errores antes de finalizar el formateo novedad presentada en varias ocasiones; por tal motivo se debe_x000d_
formatear la pos en otro punto en elcual sube correctamente despues de realizado el formateo de la pos se le informa a soporte sistemas CENCOSUD Stiven_x000d_
Bedoya quien se comunica con supervisor de cajas y jefe de seccion a quienes les informa que se debe realizar la actualizacion de la facturacion y la pos antes de_x000d_
poder colocarla en produccion Direccion IP 10.132.74.76_x000d_
Mascara 255.255.255.192_x000d_
Gateway 10.132.74.126_x000d_
Server 10.132.74.65</v>
      </c>
      <c r="K332">
        <v>44482</v>
      </c>
      <c r="L332">
        <v>44484</v>
      </c>
      <c r="M332" t="str">
        <f>TEXT(L332,"DDDDDDD")</f>
        <v>viernes</v>
      </c>
      <c r="N332" t="str">
        <v>M042 METRO IBAGUE</v>
      </c>
      <c r="O332" t="str">
        <v>IBAGUE</v>
      </c>
      <c r="P332" t="str">
        <v>OCCIDENTE</v>
      </c>
      <c r="Q332" t="str">
        <v>NELSON EDUARDO TORRES ROJAS</v>
      </c>
      <c r="R332">
        <v>5821451</v>
      </c>
      <c r="S332" t="str">
        <v>DIRECTO</v>
      </c>
      <c r="T332">
        <v>0.625</v>
      </c>
      <c r="U332">
        <v>0.75</v>
      </c>
      <c r="V332">
        <v>0.125</v>
      </c>
      <c r="W332">
        <v>2</v>
      </c>
      <c r="X332">
        <f>NETWORKDAYS(K332,L331)</f>
        <v>3</v>
      </c>
      <c r="Y332" t="str">
        <f>IF(X332&lt;=2,"CUMPLE","NO CUMPLE")</f>
        <v>NO CUMPLE</v>
      </c>
    </row>
    <row r="333" xml:space="preserve">
      <c r="A333">
        <v>11862461</v>
      </c>
      <c r="B333" t="str">
        <v>REQUEST</v>
      </c>
      <c r="C333" t="str">
        <v>CERRADO</v>
      </c>
      <c r="D333" t="str">
        <v>TIENDA</v>
      </c>
      <c r="E333" t="str">
        <v>BALANZA</v>
      </c>
      <c r="F333" t="str">
        <v>MESA</v>
      </c>
      <c r="G333" t="str">
        <v>METTLER TOLEDO</v>
      </c>
      <c r="H333"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le partio un palanco y todo el cabezal se encuentra suelto_x000d_
Area en donde se encuentra la Balanza: PANADERIA</v>
      </c>
      <c r="I333" t="str" xml:space="preserve">
        <v xml:space="preserve">Buen día_x000d_
Se requiere de su apoyo con esta solicitud._x000d_
Área: Panadería_x000d_
Marca: METTLER TOLEDO_x000d_
Modelo: 8442_x000d_
Serie/placa: B346977904_x000d_
Inventario: DI-014378_x000d_
Descripción de la falla: Llega balanza solicitada realizar reemplazo de balanza averiada; con datos anteriormente mencionados; instalar BALANZA|MESA METTLER TOLEDO 8442 PLUS serial B519914099; realizar configuración y entregar operativa a usuaria._x000d_
Diligenciar formatos de entrega y retiro respectivamente._x000d_
Cordialmente;_x000d_
Ever Becerra</v>
      </c>
      <c r="J333" t="str">
        <v>11862461-CAU: Llega balanza solicitada realizar reemplazo de balanza averiada; con datos anteriormente mencionados; se procede a instalar BALANZA|MESA METTLER TOLEDO 8442 PLUS serial B519914099; se configura la red y se cargan los precios de la balanza; se realizar configuración y entregar operativa a usuaria.</v>
      </c>
      <c r="K333">
        <v>44482</v>
      </c>
      <c r="L333">
        <v>44484</v>
      </c>
      <c r="M333" t="str">
        <f>TEXT(L333,"DDDDDDD")</f>
        <v>viernes</v>
      </c>
      <c r="N333" t="str">
        <v>J126 JUMBO SAN SILVESTRE</v>
      </c>
      <c r="O333" t="str">
        <v>BARRANCABERMEJA</v>
      </c>
      <c r="P333" t="str">
        <v>ORIENTE</v>
      </c>
      <c r="Q333" t="str">
        <v>HERMES MARTIN PEINADO</v>
      </c>
      <c r="R333" t="e">
        <v>#N/A</v>
      </c>
      <c r="S333" t="str">
        <v>DIRECTO</v>
      </c>
      <c r="T333">
        <v>0.5833333333333334</v>
      </c>
      <c r="U333">
        <v>0.7708333333333334</v>
      </c>
      <c r="V333">
        <v>0.1875</v>
      </c>
      <c r="W333">
        <v>3</v>
      </c>
      <c r="X333">
        <f>NETWORKDAYS(K333,L332)</f>
        <v>3</v>
      </c>
      <c r="Y333" t="str">
        <f>IF(X333&lt;=2,"CUMPLE","NO CUMPLE")</f>
        <v>NO CUMPLE</v>
      </c>
    </row>
    <row r="334" xml:space="preserve">
      <c r="A334">
        <v>12004555</v>
      </c>
      <c r="B334" t="str">
        <v>reQUEST</v>
      </c>
      <c r="C334" t="str">
        <v>CERRADO</v>
      </c>
      <c r="D334" t="str">
        <v>TIENDA</v>
      </c>
      <c r="E334" t="str">
        <v>INVENTARIO</v>
      </c>
      <c r="F334" t="str">
        <v>INVENTARIO</v>
      </c>
      <c r="G334" t="str">
        <v>NA</v>
      </c>
      <c r="H334" t="str" xml:space="preserve">
        <v xml:space="preserve">Datos usuario_x000d_
Nombre: Juan Fernando Castro Rodriguez_x000d_
Correo: fernando.castrorodriguez@cencosud.com.co_x000d_
Usuario AD: jfcrodri_x000d_
Pais: Colombia_x000d_
Ubicacion: E811 EASY CALLE 13_x000d_
Zona: Colombia Easy_x000d_
Unidad de Negocio: Mejoramiento del Hogar_x000d_
Servicio: Administracion Central_x000d_
Telefono: 3102091245_x000d_
Anexo: null_x000d_
Descripcion: Se solicita una persona para ayuda en la validacion y entrega de equipos de donacion en la tienda easy calle 13 en el horario de 8:30 a 11:30 am_x000d_
_x000d_
direccion: Carrera 71 No. 17 -11 - Bogota D.C._x000d_
AREA EN DONDE SE UBICA EL EQUIPO : easy calle 13</v>
      </c>
      <c r="I334" t="str" xml:space="preserve">
        <v xml:space="preserve">Transfer Assignee from '' to 'Espinosa Rodriguez; Jamir Leandro '_x000d_
Transfer Group from 'Soporte_Onsite_Easy_Bogota' to 'Soporte_Onsite_REG_Remoto_SM Colombia'_x000d_
  _x000d_
</v>
      </c>
      <c r="J334" t="str">
        <v>se hace inventario de los equipos de donacion de cencosud; verificando numeros de serie de cpu y pantalla; y verificando que los equipos esten completos con teclado y mouse y moviendolos de sitio para su entrega.</v>
      </c>
      <c r="K334">
        <v>44483</v>
      </c>
      <c r="L334">
        <v>44483</v>
      </c>
      <c r="M334" t="str">
        <f>TEXT(L334,"DDDDDDD")</f>
        <v>jueves</v>
      </c>
      <c r="N334" t="str">
        <v>E811 EASY CALLE 13</v>
      </c>
      <c r="O334" t="str">
        <v>BOGOTA</v>
      </c>
      <c r="P334" t="str">
        <v>BOGOTA</v>
      </c>
      <c r="Q334" t="str">
        <v>Eduwin Hernando Sanchez</v>
      </c>
      <c r="R334" t="e">
        <v>#N/A</v>
      </c>
      <c r="S334" t="str">
        <v>DIRECTO</v>
      </c>
      <c r="T334">
        <v>0.3541666666666667</v>
      </c>
      <c r="U334">
        <v>0.4791666666666667</v>
      </c>
      <c r="V334">
        <v>0.125</v>
      </c>
      <c r="W334">
        <v>3</v>
      </c>
      <c r="X334">
        <f>NETWORKDAYS(K334,L333)</f>
        <v>2</v>
      </c>
      <c r="Y334" t="str">
        <f>IF(X334&lt;=2,"CUMPLE","NO CUMPLE")</f>
        <v>CUMPLE</v>
      </c>
    </row>
    <row r="335" xml:space="preserve">
      <c r="A335">
        <v>11998234</v>
      </c>
      <c r="B335" t="str">
        <v>INCIDENT</v>
      </c>
      <c r="C335" t="str">
        <v>CERRADO</v>
      </c>
      <c r="D335" t="str">
        <v>TIENDA</v>
      </c>
      <c r="E335" t="str">
        <v>TECLADO</v>
      </c>
      <c r="F335" t="str">
        <v>POS</v>
      </c>
      <c r="G335" t="str">
        <v>WINCOR</v>
      </c>
      <c r="H335"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Buenas Noches_x000d_
_x000d_
_x000d_
Se solicita por favor el cambio del teclado de la POS No 11 correspondiente a la Caja de Donus el cual se encuentra en mal estado ; por otro lado la caja se bloquea a todo momento por favor se solicita la validacion de manera urgente_x000d_
Numero de inventario: AD-068360_x000d_
Numero de caja: 11</v>
      </c>
      <c r="I335" t="str">
        <v>Se confirma el recibido de la parte KEYBOARD TA85/SCR CPL. LGY con Guía No. 2071792708 el 13/10/2021; la parte se encuentra en custodia de la asistente yenny pichina. Realizar la instalacion de la parte en equipo POS de donas con serial 59CD001323; se transfiere para su gestion.</v>
      </c>
      <c r="J335" t="str">
        <v>se procede a reVisar pos 11 de donas la cual se reVisa el estado del teclado el cual se encuentra en mal estado; se procede a buscar en la tienda el nuevo teclado que llego el dia 13 de octubre; se procede a revisar que venga en buen estado; se procede a instalar teclado; se pide el formato de teclas en imagen para proceder a configurar el teclado; se hace el proceso de instalacion en la pos y se verifica que cada tecla se encuentre en funcionamiento; se hacen pruebas efectivamente teclado en función. la pos 11 esta presentando sobrecalentamiento en su fuente de poder lo cual es un indicio de que la maquina se nos bloquee en determinado momento; la temperatura es bastante alta que no se puede mantener la mano colocada al costado de la pos; el diagnóstico es hacer cambio de fuente de poder ya que ña que tiene la pos esta presentando fallas.</v>
      </c>
      <c r="K335">
        <v>44483</v>
      </c>
      <c r="L335">
        <v>44483</v>
      </c>
      <c r="M335" t="str">
        <f>TEXT(L335,"DDDDDDD")</f>
        <v>jueves</v>
      </c>
      <c r="N335" t="str">
        <v>M195 METRO SANTA LUCIA</v>
      </c>
      <c r="O335" t="str">
        <v>NEIVA</v>
      </c>
      <c r="P335" t="str">
        <v>OCCIDENTE</v>
      </c>
      <c r="Q335" t="str">
        <v>JOHN ALEJANDRO LOZADA BABATIVA</v>
      </c>
      <c r="R335">
        <v>1075313382</v>
      </c>
      <c r="S335" t="str">
        <v>DIRECTO</v>
      </c>
      <c r="T335">
        <v>0.4236111111111111</v>
      </c>
      <c r="U335">
        <v>0.5277777777777778</v>
      </c>
      <c r="V335">
        <v>0.10416666666666667</v>
      </c>
      <c r="W335">
        <v>2</v>
      </c>
      <c r="X335">
        <f>NETWORKDAYS(K335,L334)</f>
        <v>1</v>
      </c>
      <c r="Y335" t="str">
        <f>IF(X335&lt;=2,"CUMPLE","NO CUMPLE")</f>
        <v>CUMPLE</v>
      </c>
    </row>
    <row r="336" xml:space="preserve">
      <c r="A336">
        <v>12007138</v>
      </c>
      <c r="B336" t="str">
        <v>reQUEST</v>
      </c>
      <c r="C336" t="str">
        <v>CERRADO</v>
      </c>
      <c r="D336" t="str">
        <v>TIENDA</v>
      </c>
      <c r="E336" t="str">
        <v>SERVIDOR</v>
      </c>
      <c r="F336" t="str">
        <v>SERVIDOR</v>
      </c>
      <c r="G336" t="str">
        <v>LENOVO</v>
      </c>
      <c r="H336" t="str">
        <v>Descripcion: Me ayudan con soporte para la validacion del servidor de la tienda Metro riohacha</v>
      </c>
      <c r="I336" t="str" xml:space="preserve">
        <v xml:space="preserve">Transfer Assignee from '' to 'Espinosa Rodriguez; Jamir Leandro '_x000d_
Transfer Group from 'Mesas Especializadas Colombia' to 'Soporte_Onsite_REG_Remoto_SM Colombia'_x000d_
  _x000d_
</v>
      </c>
      <c r="J336" t="str">
        <v>Se ingresa a la tienda a las 10:30 por una llamada de solicitud de apoyo para verificacion de un servidor; Se encuentra el servidor con dos discos; uno averiado y el otro con imagen corrupta; se realizan pruebas y se piden 2 discos de remplazo los cuales seran enviados en la tarde a la tienda; se sale de la tienda a la 12am aproximadamente. Se retorna a las 17:00 horas que ya los discos ya llegaron a sitio; se instala un disco; se realiza configuracion de IP; en este momento el area de soporte de cencosud toma control del servidor. En espera de nuevas instrucciones. A las 19:30 autorizan retirarme de la tienda</v>
      </c>
      <c r="K336">
        <v>44483</v>
      </c>
      <c r="L336">
        <v>44483</v>
      </c>
      <c r="M336" t="str">
        <f>TEXT(L336,"DDDDDDD")</f>
        <v>jueves</v>
      </c>
      <c r="N336" t="str">
        <v>M040 METRO RIOHACHA</v>
      </c>
      <c r="O336" t="str">
        <v>RIOHACHA</v>
      </c>
      <c r="P336" t="str">
        <v>COSTA</v>
      </c>
      <c r="Q336" t="str">
        <v>Kevin Eduardo Cotes Vega</v>
      </c>
      <c r="R336" t="e">
        <v>#N/A</v>
      </c>
      <c r="S336" t="str">
        <v>DIRECTO</v>
      </c>
      <c r="T336" t="str">
        <v>10:00 / 12:30</v>
      </c>
      <c r="U336" t="str">
        <v>17:00 / 19:30</v>
      </c>
      <c r="V336">
        <v>5</v>
      </c>
      <c r="W336">
        <v>3</v>
      </c>
      <c r="X336">
        <f>NETWORKDAYS(K336,L335)</f>
        <v>1</v>
      </c>
      <c r="Y336" t="str">
        <f>IF(X336&lt;=2,"CUMPLE","NO CUMPLE")</f>
        <v>CUMPLE</v>
      </c>
    </row>
    <row r="337" xml:space="preserve">
      <c r="A337">
        <v>12005090</v>
      </c>
      <c r="B337" t="str">
        <v>REQUEST</v>
      </c>
      <c r="C337" t="str">
        <v>CERRADO</v>
      </c>
      <c r="D337" t="str">
        <v>TIENDA</v>
      </c>
      <c r="E337" t="str">
        <v>POS</v>
      </c>
      <c r="F337" t="str">
        <v>CPU</v>
      </c>
      <c r="G337" t="str">
        <v>WINCOR</v>
      </c>
      <c r="H337"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Buenas tardes para informar que el teclado de la pos 7 no funciona ya habia sido reportado anteriormente con el tiket 11743480 y fue cerrado sin solucion; el señor rafael informo que se habia solicitado cambio; pero aun no hay respuesta_x000d_
Indicar ubicacion del Equipo en tienda o oficinas: lineal de cajas pos 7</v>
      </c>
      <c r="I337" t="str" xml:space="preserve">
        <v xml:space="preserve">"Buen día;_x000d_
Por favor nos apoyan con personal en sitio para validar equipo reportado._x000d_
Área: Línea de Cajas_x000d_
Marca: Bettle_x000d_
Serie/placa: No lo reportan / Teclado POS 7_x000d_
Descripción de la falla: Buenas tardes para informar que el teclado de la pos 7 no funciona ya habia sido reportado anteriormente con el tiket 11743480 y fue cerrado sin solucion; el señor rafael informo que se habia solicitado cambio; pero aun no hay respuesta_x000d_
Indicar ubicacion del Equipo en tienda o oficinas: lineal de cajas pos 7_x000d_
Actividad: Por favor validar el estado del teclado y documentar lo necesario para solicitar la parte. ""POR FAVOR NO CERRAR EL TICKT."" Devolver a Soporte_Onsite_REG_Oriente_SM Colombia para gestionar la parte._x000d_
Gracias"</v>
      </c>
      <c r="J337" t="str">
        <v>REQUERIMIENTO : Revisión teclado pos 7. ACTIVIDAD REALIZADA : Se realiza la revisión del teclado del pos 7 el cual no estaba funcionando la tecla C y los Ceros; se procede a desarmar el teclado realizar limpieza de las membranas; y el soporte se arma y se realizan pruebas de funcionamiento Y las tecla c y los ceros no funcionan. Se le comunica a la jefe de cajas MILENA BELLON que se sugiere el cambio de teclado.</v>
      </c>
      <c r="K337">
        <v>44483</v>
      </c>
      <c r="L337">
        <v>44483</v>
      </c>
      <c r="M337" t="str">
        <f>TEXT(L337,"DDDDDDD")</f>
        <v>jueves</v>
      </c>
      <c r="N337" t="str">
        <v>J185 JUMBO YOPAL</v>
      </c>
      <c r="O337" t="str">
        <v>YOPAL</v>
      </c>
      <c r="P337" t="str">
        <v>ORIENTE</v>
      </c>
      <c r="Q337" t="str">
        <v>RAFAEL BARRERA DIAZ</v>
      </c>
      <c r="R337" t="e">
        <v>#N/A</v>
      </c>
      <c r="S337" t="str">
        <v>DIRECTO</v>
      </c>
      <c r="T337">
        <v>0.6875</v>
      </c>
      <c r="U337">
        <v>0.7152777777777778</v>
      </c>
      <c r="V337">
        <v>0.027777777777777776</v>
      </c>
      <c r="W337">
        <v>1</v>
      </c>
      <c r="X337">
        <f>NETWORKDAYS(K337,L336)</f>
        <v>1</v>
      </c>
      <c r="Y337" t="str">
        <f>IF(X337&lt;=2,"CUMPLE","NO CUMPLE")</f>
        <v>CUMPLE</v>
      </c>
    </row>
    <row r="338" xml:space="preserve">
      <c r="A338">
        <v>12005053</v>
      </c>
      <c r="B338" t="str">
        <v>REQUEST</v>
      </c>
      <c r="C338" t="str">
        <v>CERRADO</v>
      </c>
      <c r="D338" t="str">
        <v>TIENDA</v>
      </c>
      <c r="E338" t="str">
        <v>BALANZA</v>
      </c>
      <c r="F338" t="str">
        <v>MANO</v>
      </c>
      <c r="G338" t="str">
        <v>MALLEGAN</v>
      </c>
      <c r="H338" t="str" xml:space="preserve">
        <v xml:space="preserve">Buenas tardes; el cable de poder de la bascula de la pos numero 18 no funciona. Agradezco su ayuda para cambiarlo_x000d_
Area donde su ubica la balanza: pos 18 caja periferica de domilios</v>
      </c>
      <c r="I338" t="str" xml:space="preserve">
        <v xml:space="preserve">Buen día;_x000d_
Por favor nos apoyan con personal en sitio para validar equipo reportado._x000d_
Área: Línea de Cajas_x000d_
Marca: Lenovo_x000d_
Serie/placa: No lo reportan / Scanner balanza ubicado en Puesto de pago de Domicilios_x000d_
Descripción de la falla: Buenas tardes; el cable de poder de la bascula de la pos numero 18 no funciona. Agradezco su ayuda para cambiarlo_x000d_
Area donde su ubica la balanza: pos 18 caja periferica de domilios_x000d_
Actividad: Por favor validar el estado del cargador y documentar lo necesario para solicitar la parte. "POR FAVOR NO CERRAR EL TICKT." Devolver a Soporte_Onsite_REG_Oriente_SM Colombia para gestionar la parte._x000d_
Gracias</v>
      </c>
      <c r="J338" t="str">
        <v>Descripcion: Buenas tardes me pueden colaborar la balanza de la pos 18; no enciende se verifica el cable de poder con otra y la balanza funciona con normalidad; siendo el cable de la balanza de la caja el que presenta fallasProcedimiento: se revisa la balanza escáner MAGELLAN modelo 9800i se encuentra apagada; se revisa cable de poder; en el cable de poder del conector de regulada al adaptador se encuentra en buen estado; suministra 118V del adapatdor a la salida no esta registrando ninguna actividad se muestan 0.0V de salida. Se requiere parte PHIHONG DE 12V 2.5A SERIAL 183101262 A1 PARA DEJARLA EN FUNCIONAMIENTO.</v>
      </c>
      <c r="K338">
        <v>44483</v>
      </c>
      <c r="L338">
        <v>44483</v>
      </c>
      <c r="M338" t="str">
        <f>TEXT(L338,"DDDDDDD")</f>
        <v>jueves</v>
      </c>
      <c r="N338" t="str">
        <v>J185 JUMBO YOPAL</v>
      </c>
      <c r="O338" t="str">
        <v>YOPAL</v>
      </c>
      <c r="P338" t="str">
        <v>ORIENTE</v>
      </c>
      <c r="Q338" t="str">
        <v>RAFAEL BARRERA DIAZ</v>
      </c>
      <c r="R338" t="e">
        <v>#N/A</v>
      </c>
      <c r="S338" t="str">
        <v>DIRECTO</v>
      </c>
      <c r="T338">
        <v>0.6458333333333334</v>
      </c>
      <c r="U338">
        <v>0.6736111111111112</v>
      </c>
      <c r="V338">
        <v>0.027777777777777776</v>
      </c>
      <c r="W338">
        <v>1</v>
      </c>
      <c r="X338">
        <f>NETWORKDAYS(K338,L337)</f>
        <v>1</v>
      </c>
      <c r="Y338" t="str">
        <f>IF(X338&lt;=2,"CUMPLE","NO CUMPLE")</f>
        <v>CUMPLE</v>
      </c>
    </row>
    <row r="339" xml:space="preserve">
      <c r="A339">
        <v>12007748</v>
      </c>
      <c r="B339" t="str">
        <v>INCIDENT</v>
      </c>
      <c r="C339" t="str">
        <v>CERRADO</v>
      </c>
      <c r="D339" t="str">
        <v>TIENDA</v>
      </c>
      <c r="E339" t="str">
        <v>POS</v>
      </c>
      <c r="F339" t="str">
        <v>CPU</v>
      </c>
      <c r="G339" t="str">
        <v>BEETLE</v>
      </c>
      <c r="H33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Jefe su autorizacion para solicitud de tecnico remoto formateo pos 9 y 20 se anexan datos de las pos_x000d_
DIRECCION IP MASCARA GATEWAY POS_x000d_
10.131.100.145 255.255.255.128 10.131.100.254 POS 9_x000d_
10.131.100.156 255.255.255.128 10.131.100.254 POS 20_x000d_
SERVER: 10.131.100.129_x000d_
_x000d_
Numero de caja: 9 Y 20</v>
      </c>
      <c r="I339" t="str" xml:space="preserve">
        <v xml:space="preserve">	_x000d_
Buenas tardes: Me ayudas con este requerimeinto.</v>
      </c>
      <c r="J339" t="str" xml:space="preserve">
        <v xml:space="preserve">Se efectua revision de pos las cuales estan presentando error de parametrizacion ya que persona encargada de sistemas cencosud habia realizado auditorias a las_x000d_
mismas y no habia logrado ponerlas en operatividad; por tal motivo da la autorizacion para realizar el formateo; se debe configurar las bios de las mismas mediante_x000d_
cable DVI ya que no toman la memoria usb con el sistema operativo; despues del formateo se le informa a persona encargada de sistemas CENCOSUD Harold Gonzalez la_x000d_
finalizacion de la labor y el indica que se le debe informar a la persona encargada de cajas (Jefe de Seccion o Supervisor) que esas cajas no deben ser utilizadas hasta que_x000d_
se realice la actualizacion de la facturacion en las mismas y sean actualizadas. Se le informa a Supervisor de cajas encargado._x000d_
DIRECCION IP 10.131.100.145 MASCARA 255.255.255.128 GATEWAY 10.131.100.254 POS 9_x000d_
DIRECCION IP 10.131.100.156 MASCARA 255.255.255.128 GATEWAY 10.131.100.254 POS 20_x000d_
SERVER: 10.131.100.129</v>
      </c>
      <c r="K339">
        <v>44483</v>
      </c>
      <c r="L339">
        <v>44483</v>
      </c>
      <c r="M339" t="str">
        <f>TEXT(L339,"DDDDDDD")</f>
        <v>jueves</v>
      </c>
      <c r="N339" t="str">
        <v>J047 JUMBO GIRARDOT</v>
      </c>
      <c r="O339" t="str">
        <v>GIRARDOT</v>
      </c>
      <c r="P339" t="str">
        <v>OCCIDENTE</v>
      </c>
      <c r="Q339" t="str">
        <v>NELSON EDUARDO TORRES ROJAS</v>
      </c>
      <c r="R339">
        <v>5821451</v>
      </c>
      <c r="S339" t="str">
        <v>DIRECTO</v>
      </c>
      <c r="T339">
        <v>0.5972222222222222</v>
      </c>
      <c r="U339">
        <v>0.7611111111111111</v>
      </c>
      <c r="V339">
        <v>0.1638888888888889</v>
      </c>
      <c r="W339">
        <v>3</v>
      </c>
      <c r="X339">
        <f>NETWORKDAYS(K339,L338)</f>
        <v>1</v>
      </c>
      <c r="Y339" t="str">
        <f>IF(X339&lt;=2,"CUMPLE","NO CUMPLE")</f>
        <v>CUMPLE</v>
      </c>
    </row>
    <row r="340" xml:space="preserve">
      <c r="A340">
        <v>11990768</v>
      </c>
      <c r="B340" t="str">
        <v>REQUEST</v>
      </c>
      <c r="C340" t="str">
        <v>CERRADO</v>
      </c>
      <c r="D340" t="str">
        <v>TIENDA</v>
      </c>
      <c r="E340" t="str">
        <v>DESKTOP</v>
      </c>
      <c r="F340" t="str">
        <v>CPU</v>
      </c>
      <c r="G340" t="str">
        <v>LENOVO</v>
      </c>
      <c r="H340" t="str" xml:space="preserve">
        <v xml:space="preserve">Datos usuario_x000d_
Nombre: Yolman Leonardo Rivera Gonzalez_x000d_
Correo: Yolman.Rivera@cencosud.com.co_x000d_
Usuario AD: YLRivera_x000d_
Pais: Colombia_x000d_
Ubicacion: J185 JUMBO YOPAL_x000d_
Zona: Colombia Oriente_x000d_
Unidad de Negocio: Supermercados_x000d_
Servicio: Tiendas &amp; Centros de Distribucion_x000d_
Telefono: 3107655515_x000d_
Anexo: null_x000d_
Descripcion: El computador no prende; intenta iniciar y se apaga seria inventario AD-068774; INTENTARIO SISTEMA 021066; SERIAL: 153598H4mj02PFF; DIR MAC sistema. 02-003873_x000d_
</v>
      </c>
      <c r="I340" t="str" xml:space="preserve">
        <v xml:space="preserve">Buen día;_x000d_
Por favor nos apoyan con personal en sitio para validar equipo de computo de recibo._x000d_
Área: Recibo_x000d_
Marca: Lenovo_x000d_
Serie/placa: mj02PFF_x000d_
Descripción de la falla: El computador no prende; intenta iniciar y se apaga seria inventario AD-068774; INTENTARIO SISTEMA 021066; SERIAL: 153598H4mj02PFF; DIR MAC sistema. 02-003873_x000d_
Actividad: Se requiere personal en sitio para validar si la falla y dejar equipo operativo. Contactar a Leonardo Rivera; Jefe de Recibo.</v>
      </c>
      <c r="J340" t="str" xml:space="preserve">
        <v xml:space="preserve">Descripcion: El computador no prende; intenta iniciar y se apaga_x000d_
Actividad: se realiza verificacion del equipo y al llegar el equipo esta en funcionamiento se le pregunta al usuario por novedades presentadas; se_x000d_
realiza verificacion de la memoria ram; se revisan sectores del disco se reinica y funciona sin novedad como el usuario que report la novedad esta en_x000d_
capasitacion se le entrega a la jefe de cajas el equipo en funciomaniento.</v>
      </c>
      <c r="K340">
        <v>44483</v>
      </c>
      <c r="L340">
        <v>44488</v>
      </c>
      <c r="M340" t="str">
        <f>TEXT(L340,"DDDDDDD")</f>
        <v>martes</v>
      </c>
      <c r="N340" t="str">
        <v>J185 JUMBO YOPAL</v>
      </c>
      <c r="O340" t="str">
        <v>YOPAL</v>
      </c>
      <c r="P340" t="str">
        <v>ORIENTE</v>
      </c>
      <c r="Q340" t="str">
        <v>RAFAEL BARRERA DIAZ</v>
      </c>
      <c r="R340" t="e">
        <v>#N/A</v>
      </c>
      <c r="S340" t="str">
        <v>DIRECTO</v>
      </c>
      <c r="T340">
        <v>0.4166666666666667</v>
      </c>
      <c r="U340">
        <v>0.4479166666666667</v>
      </c>
      <c r="V340">
        <v>0.03125</v>
      </c>
      <c r="W340">
        <v>1</v>
      </c>
      <c r="X340">
        <f>NETWORKDAYS(K340,L339)</f>
        <v>1</v>
      </c>
      <c r="Y340" t="str">
        <f>IF(X340&lt;=2,"CUMPLE","NO CUMPLE")</f>
        <v>CUMPLE</v>
      </c>
    </row>
    <row r="341" xml:space="preserve">
      <c r="A341">
        <v>12008266</v>
      </c>
      <c r="B341" t="str">
        <v>REQUEST</v>
      </c>
      <c r="C341" t="str">
        <v>CERRADO</v>
      </c>
      <c r="D341" t="str">
        <v>TIENDA</v>
      </c>
      <c r="E341" t="str">
        <v>IMPRESORA</v>
      </c>
      <c r="F341" t="str">
        <v>POS</v>
      </c>
      <c r="G341" t="str">
        <v>EPSON</v>
      </c>
      <c r="H341"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_x000d_
X6WY242743 Impresoras IMPRESORA POS EPSON_x000d_
_x000d_
Gracias._x000d_
</v>
      </c>
      <c r="I341" t="str" xml:space="preserve">
        <v xml:space="preserve">        _x000d_
Buenas tardes._x000d_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X6WY242743 Impresoras IMPRESORA POS EPSON_x000d_
Gracias.</v>
      </c>
      <c r="J341" t="str" xml:space="preserve">
        <v xml:space="preserve">Se llega a sitio; se realizan los parámetros de bioseguridad y se valida ingreso. Se procede con la ubicación del equipo se_x000d_
procede con el desembalaje del mismo. Se traslada hasta el lineal de cajas. Se realiza desconexión eléctrica y de datos de_x000d_
la impresora a reemplazar. Se realiza nuevamente la conexión lógica y eléctrica de impresora nueva. Se realiza el_x000d_
ensamblado de la misma. Se informa a Soporte Remoto quien hace contacto con Soporte 7*24 el cual instala el driver_x000d_
para impresora epson sin validador. Se realizan pruebas con coordinadora de cajas Leidy Omen quien recibe a_x000d_
satisfacción. Se toman evidencias y se procede con el traslado de la impresora retirada hasta la oficina de sistemas. Se_x000d_
realiza entrega de impresora retirada y partes anexas no instaladas de la impresora pos instalada. Se da por finalizada la_x000d_
actividad y se procede con el cierre de la llamada. La impresora queda completamente funcional en su respectiva pos.</v>
      </c>
      <c r="K341">
        <v>44488</v>
      </c>
      <c r="L341">
        <v>44488</v>
      </c>
      <c r="M341" t="str">
        <f>TEXT(L341,"DDDDDDD")</f>
        <v>martes</v>
      </c>
      <c r="N341" t="str">
        <v>M179 METRO PITALITO</v>
      </c>
      <c r="O341" t="str">
        <v>PITALITO</v>
      </c>
      <c r="P341" t="str">
        <v>OCCIDENTE</v>
      </c>
      <c r="Q341" t="str">
        <v>EMERSON PALACIOS MARTINEZ</v>
      </c>
      <c r="R341">
        <v>13723524</v>
      </c>
      <c r="S341" t="str">
        <v>ALIADO</v>
      </c>
      <c r="T341">
        <v>0.375</v>
      </c>
      <c r="U341">
        <v>0.4166666666666667</v>
      </c>
      <c r="V341">
        <v>0.041666666666666664</v>
      </c>
      <c r="W341">
        <v>1</v>
      </c>
      <c r="X341">
        <f>NETWORKDAYS(K341,L340)</f>
        <v>1</v>
      </c>
      <c r="Y341" t="str">
        <f>IF(X341&lt;=2,"CUMPLE","NO CUMPLE")</f>
        <v>CUMPLE</v>
      </c>
    </row>
    <row r="342" xml:space="preserve">
      <c r="A342">
        <v>12008263</v>
      </c>
      <c r="B342" t="str">
        <v>REQUEST</v>
      </c>
      <c r="C342" t="str">
        <v>CERRADO</v>
      </c>
      <c r="D342" t="str">
        <v>TIENDA</v>
      </c>
      <c r="E342" t="str">
        <v>IMPRESORA</v>
      </c>
      <c r="F342" t="str">
        <v>POS</v>
      </c>
      <c r="G342" t="str">
        <v>EPSON</v>
      </c>
      <c r="H342"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_x000d_
X6WY242745 Impresoras IMPRESORA POS EPSON_x000d_
X6WY219370 Impresoras IMPRESORA POS EPSON_x000d_
_x000d_
Gracias.</v>
      </c>
      <c r="I342" t="str" xml:space="preserve">
        <v xml:space="preserve">Buenas tardes._x000d_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X6WY242745 Impresoras IMPRESORA POS EPSON_x000d_
X6WY219370 Impresoras IMPRESORA POS EPSON_x000d_
Gracias.</v>
      </c>
      <c r="J342" t="str" xml:space="preserve">
        <v xml:space="preserve">Se llega a sitio; se realizan los parámetros de bioseguridad y se valida ingreso. Se procede con la ubicación de los equipos_x000d_
se procede con el desembalaje de los mismos. Se trasladan hasta el lineal de cajas. Se realiza desconexión eléctrica y de_x000d_
datos de las impresoras a reemplazar. Se realiza nuevamente la conexión lógica y eléctrica delas impresoras nuevas. Se_x000d_
realiza el ensamblado de las mismas. Se informa a Soporte Remoto quien hace contacto con Soporte 7*24 el cual instala el_x000d_
driver para impresora epson sin validador. Se realizan pruebas con coordinadora de cajas Leidy Omen quien recibe a_x000d_
satisfacción. Se toman evidencias y se procede con el traslado de las impresoras retiradas hasta la oficina de sistemas. Se_x000d_
realiza entrega de impresoras retiradas y partes anexas no instaladas de las impresoras pos instaladas. Se da por finalizada_x000d_
la actividad y se procede con el cierre de la llamada. Las impresoras quedan completamente funcionales en sus_x000d_
respectivas pos._x000d_
</v>
      </c>
      <c r="K342">
        <v>44488</v>
      </c>
      <c r="L342">
        <v>44488</v>
      </c>
      <c r="M342" t="str">
        <f>TEXT(L342,"DDDDDDD")</f>
        <v>martes</v>
      </c>
      <c r="N342" t="str">
        <v>M179 METRO PITALITO</v>
      </c>
      <c r="O342" t="str">
        <v>PITALITO</v>
      </c>
      <c r="P342" t="str">
        <v>OCCIDENTE</v>
      </c>
      <c r="Q342" t="str">
        <v>EMERSON PALACIOS MARTINEZ</v>
      </c>
      <c r="R342">
        <v>13723524</v>
      </c>
      <c r="S342" t="str">
        <v>ALIADO</v>
      </c>
      <c r="T342">
        <v>0.3333333333333333</v>
      </c>
      <c r="U342">
        <v>0.375</v>
      </c>
      <c r="V342">
        <v>0.041666666666666664</v>
      </c>
      <c r="W342">
        <v>1</v>
      </c>
      <c r="X342">
        <f>NETWORKDAYS(K342,L341)</f>
        <v>1</v>
      </c>
      <c r="Y342" t="str">
        <f>IF(X342&lt;=2,"CUMPLE","NO CUMPLE")</f>
        <v>CUMPLE</v>
      </c>
    </row>
    <row r="343" xml:space="preserve">
      <c r="A343">
        <v>12008260</v>
      </c>
      <c r="B343" t="str">
        <v>REQUEST</v>
      </c>
      <c r="C343" t="str">
        <v>CERRADO</v>
      </c>
      <c r="D343" t="str">
        <v>TIENDA</v>
      </c>
      <c r="E343" t="str">
        <v>IMPRESORA</v>
      </c>
      <c r="F343" t="str">
        <v>POS</v>
      </c>
      <c r="G343" t="str">
        <v>EPSON</v>
      </c>
      <c r="H343"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_x000d_
X6WY216612 Impresoras IMPRESORA POS EPSON_x000d_
X6WY242699 Impresoras IMPRESORA POS EPSON_x000d_
_x000d_
Gracias.</v>
      </c>
      <c r="I343" t="str" xml:space="preserve">
        <v xml:space="preserve">Buenas tardes._x000d_
jefe Miguel por favor me colabora con la autorizacion para que el tecnico de isit ingrese a la tienda de metro Pitalito para realizar la instalacion de estas dos impresoras pos el dia martes 19-10-2021 hora 7:00 am debe estar en linea de cajas para empezar con el procedimiento._x000d_
X6WY216612 Impresoras IMPRESORA POS EPSON_x000d_
X6WY242699 Impresoras IMPRESORA POS EPSON_x000d_
Gracias.</v>
      </c>
      <c r="J343" t="str" xml:space="preserve">
        <v xml:space="preserve">Se llega a sitio; se realizan los parámetros de bioseguridad y se valida ingreso. Se procede con la ubicación de los equipos_x000d_
se procede con el desembalaje de los mismos. Se trasladan hasta el lineal de cajas. Se realiza desconexión eléctrica y de_x000d_
datos de las impresoras a reemplazar. Se realiza nuevamente la conexión lógica y eléctrica de impresoras nuevas. Se_x000d_
realiza el ensamblado de las mismas. Se informa a Soporte Remoto quien hace contacto con Soporte 7*24 el cual instala el_x000d_
driver para impresora epson sin validador. Se realizan pruebas con coordinadora de cajas Leidy Omen quien recibe a_x000d_
satisfacción. Se toman evidencias y se procede con el traslado de las impresoras retiradas hasta la oficina de sistemas. Se_x000d_
realiza entrega de impresoras retiradas y partes anexas no instaladas de las impresoras pos instaladas. Se da por finalizada_x000d_
la actividad y se procede con el cierre de la llamada. Las impresoras quedan completamente funcionales en sus_x000d_
respectivas pos._x000d_
</v>
      </c>
      <c r="K343">
        <v>44488</v>
      </c>
      <c r="L343">
        <v>44488</v>
      </c>
      <c r="M343" t="str">
        <f>TEXT(L343,"DDDDDDD")</f>
        <v>martes</v>
      </c>
      <c r="N343" t="str">
        <v>M179 METRO PITALITO</v>
      </c>
      <c r="O343" t="str">
        <v>PITALITO</v>
      </c>
      <c r="P343" t="str">
        <v>OCCIDENTE</v>
      </c>
      <c r="Q343" t="str">
        <v>EMERSON PALACIOS MARTINEZ</v>
      </c>
      <c r="R343">
        <v>13723524</v>
      </c>
      <c r="S343" t="str">
        <v>ALIADO</v>
      </c>
      <c r="T343">
        <v>0.2916666666666667</v>
      </c>
      <c r="U343">
        <v>0.3333333333333333</v>
      </c>
      <c r="V343">
        <v>0.041666666666666664</v>
      </c>
      <c r="W343">
        <v>1</v>
      </c>
      <c r="X343">
        <f>NETWORKDAYS(K343,L342)</f>
        <v>1</v>
      </c>
      <c r="Y343" t="str">
        <f>IF(X343&lt;=2,"CUMPLE","NO CUMPLE")</f>
        <v>CUMPLE</v>
      </c>
    </row>
    <row r="344" xml:space="preserve">
      <c r="A344">
        <v>11819062</v>
      </c>
      <c r="B344" t="str">
        <v>REQUEST</v>
      </c>
      <c r="C344" t="str">
        <v>CERRADO</v>
      </c>
      <c r="D344" t="str">
        <v>TIENDA</v>
      </c>
      <c r="E344" t="str">
        <v>POS</v>
      </c>
      <c r="F344" t="str">
        <v>CPU</v>
      </c>
      <c r="G344" t="str">
        <v>WINCOR</v>
      </c>
      <c r="H344" t="str" xml:space="preserve">
        <v xml:space="preserve">Buen dia._x000d_
Se solicita instalación y operatividad de pos 19 Electro._x000d_
Gracias.</v>
      </c>
      <c r="I344" t="str" xml:space="preserve">
        <v xml:space="preserve">Buen día._x000d_
Llega fuente de poder solicitada. POS 19; Jumbo San Silvestre_x000d_
Datos del servicio_x000d_
Área: Electro_x000d_
Equipo: POS WINCOR_x000d_
Marca: BEETLE-M_x000d_
Serie: 6498824324_x000d_
Nº inventario: DI-014382_x000d_
Descripción de la falla/Actividad: se solicita reemplazo; operatividad de POS 19 de electro; periférica; entregarla operativa y actualizada a Usuario jefe de cajas Carlos Suarez._x000d_
NOTA: Fuente de poder se encuentra en oficina de sistemas_x000d_
Cordialmente;</v>
      </c>
      <c r="J344" t="str">
        <v>11819062-CAU: se procede a validar la pos y se cambia la fuente de poder; se valida y se ensambla se conecta pero se encuentra fuera de linea; seprocede a validar el acess point y se encuetra desasociado ya que por el tiempo de inactividad quedo fuera de linea; se porcede a mover lateralmente hasta que el cable de red alcance a conectarse fisicamente en el equipo de comunicacion microsens; se le informa al usuario carlos suarez que se tiene que comunicar con soporte para solicitar la actualizacion de la pos y asi quedar operativa.</v>
      </c>
      <c r="K344">
        <v>44488</v>
      </c>
      <c r="L344">
        <v>44488</v>
      </c>
      <c r="M344" t="str">
        <f>TEXT(L344,"DDDDDDD")</f>
        <v>martes</v>
      </c>
      <c r="N344" t="str">
        <v>J126 JUMBO SAN SILVESTRE</v>
      </c>
      <c r="O344" t="str">
        <v>BARRANCABERMEJA</v>
      </c>
      <c r="P344" t="str">
        <v>ORIENTE</v>
      </c>
      <c r="Q344" t="str">
        <v>HERMES MARTIN PEINADO</v>
      </c>
      <c r="R344" t="e">
        <v>#N/A</v>
      </c>
      <c r="S344" t="str">
        <v>DIRECTO</v>
      </c>
      <c r="T344">
        <v>0.5694444444444444</v>
      </c>
      <c r="U344">
        <v>0.6875</v>
      </c>
      <c r="V344">
        <v>0.11805555555555555</v>
      </c>
      <c r="W344">
        <v>2</v>
      </c>
      <c r="X344">
        <f>NETWORKDAYS(K344,L343)</f>
        <v>1</v>
      </c>
      <c r="Y344" t="str">
        <f>IF(X344&lt;=2,"CUMPLE","NO CUMPLE")</f>
        <v>CUMPLE</v>
      </c>
    </row>
    <row r="345" xml:space="preserve">
      <c r="A345">
        <v>12017700</v>
      </c>
      <c r="B345" t="str">
        <v>REQUEST</v>
      </c>
      <c r="C345" t="str">
        <v>CERRADO</v>
      </c>
      <c r="D345" t="str">
        <v>TIENDA</v>
      </c>
      <c r="E345" t="str">
        <v>POS</v>
      </c>
      <c r="F345" t="str">
        <v>CPU</v>
      </c>
      <c r="G345" t="str">
        <v>WINCOR</v>
      </c>
      <c r="H345"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Buenos dias por favor me pueden ayudar con la pos 4. esta completamente apagada se reinicia pero tampoco quiere encender. numero de serial 59CD001439. y se requiere su funcionamiento para el cambio de la impresora._x000d_
Gracias_x000d_
_x000d_
Area en donde se encuentra la impresora: CAJA 05 tienda 179 METRO PITALITO</v>
      </c>
      <c r="I345" t="str" xml:space="preserve">
        <v xml:space="preserve">uenos dias._x000d_
por favor jefe Miguel me colabora con la autorizacion para que el tecnico de isit valide lapos 4 de la tienda de pitalito la cual no da video._x000d_
Gracias.	  _x000d_
</v>
      </c>
      <c r="J345" t="str" xml:space="preserve">
        <v xml:space="preserve">Se llega a sitio; se realizan los parámetros de bioseguridad y se valida ingreso. Se procede con la ubicación del equipo. Se_x000d_
verifica el cable de poder y funte y la pos se energiza pero no sube ni da video. Se verifica cableado de los visores y se_x000d_
encuentra a normalidad. Se valida display cliente y cajero y se encuentran a normalidad. Se procede con el desensamble_x000d_
de la cpu pos y se encuentra llena de tierra. Se limpia memoria ram y los respectivos slotas de la misma y no sube. Se_x000d_
realizan pruebas con memorias ram de otra pos y la pos sube a normalidad. Se diagnostica fallo de memoria ram y se_x000d_
procede con el estudio para solicitud y envio de la respectiva parte: memoria ram - DIMM - 256Mb mínimo. Se traslada la_x000d_
llamada al respectivo grupo para solicitud de la misma._x000d_
</v>
      </c>
      <c r="K345">
        <v>44488</v>
      </c>
      <c r="L345">
        <v>44488</v>
      </c>
      <c r="M345" t="str">
        <f>TEXT(L345,"DDDDDDD")</f>
        <v>martes</v>
      </c>
      <c r="N345" t="str">
        <v>M179 METRO PITALITO</v>
      </c>
      <c r="O345" t="str">
        <v>PITALITO</v>
      </c>
      <c r="P345" t="str">
        <v>OCCIDENTE</v>
      </c>
      <c r="Q345" t="str">
        <v>EMERSON PALACIOS MARTINEZ</v>
      </c>
      <c r="R345">
        <v>13723524</v>
      </c>
      <c r="S345" t="str">
        <v>ALIADO</v>
      </c>
      <c r="T345">
        <v>0.4166666666666667</v>
      </c>
      <c r="U345">
        <v>0.5</v>
      </c>
      <c r="V345">
        <v>0.08333333333333333</v>
      </c>
      <c r="W345">
        <v>2</v>
      </c>
      <c r="X345">
        <f>NETWORKDAYS(K345,L344)</f>
        <v>1</v>
      </c>
      <c r="Y345" t="str">
        <f>IF(X345&lt;=2,"CUMPLE","NO CUMPLE")</f>
        <v>CUMPLE</v>
      </c>
    </row>
    <row r="346" xml:space="preserve">
      <c r="A346">
        <v>12007402</v>
      </c>
      <c r="B346" t="str">
        <v>REQUEST</v>
      </c>
      <c r="C346" t="str">
        <v>CERRADO</v>
      </c>
      <c r="D346" t="str">
        <v>TIENDA</v>
      </c>
      <c r="E346" t="str">
        <v>SCANNER</v>
      </c>
      <c r="F346" t="str">
        <v>BALANZA</v>
      </c>
      <c r="G346" t="str">
        <v>WINCOR</v>
      </c>
      <c r="H34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 me colaboran por favor para revisar el scanner balanza de la pos numero 9. Se apago y no volvio a funcionar. Muchas gracias.</v>
      </c>
      <c r="I346" t="str" xml:space="preserve">
        <v xml:space="preserve">	_x000d_
Buena tarde jefe su autorizacion para despacho del tecnico para revision del scanner balanza de la pos 9 que no prende._x000d_
tienda: J036 popayan_x000d_
tipo: scanner balanza_x000d_
marca datalogic 9800_x000d_
serial: F15L08585_x000d_
Gracias</v>
      </c>
      <c r="J346" t="str">
        <v>Se procede a establecer contacto con el usuario del área línea de caja Johana Andrea Orozco. se valida funcionamiento de la pos de marca Wincor Beetle de Serie: 6498824450 por inconvenientes con scanner balanza el cual dejo de funcionar correctamente quedando apagado; se realiza validación de scanner balanza el cual se encuentra su cable de poder desajustado; se procede a realizar reconexión de periféricos de pos; se organiza el cableado y se reinicia la pos; la cual reconoce de manera correcta scanner balanza y queda operativa; se entrega equipo a usuario quien realiza pruebas con scanner colocando diferentes pesos; pruebas son exitosas. pos queda operativa y funcional</v>
      </c>
      <c r="K346">
        <v>44488</v>
      </c>
      <c r="L346">
        <v>44488</v>
      </c>
      <c r="M346" t="str">
        <f>TEXT(L346,"DDDDDDD")</f>
        <v>martes</v>
      </c>
      <c r="N346" t="str">
        <v>J036 JUMBO POPAYAN CAMPANARIO</v>
      </c>
      <c r="O346" t="str">
        <v>POPAYAN</v>
      </c>
      <c r="P346" t="str">
        <v>OCCIDENTE</v>
      </c>
      <c r="Q346" t="str">
        <v>JHON ALEXANDER VASQUEZ REVELO</v>
      </c>
      <c r="R346" t="e">
        <v>#N/A</v>
      </c>
      <c r="S346" t="str">
        <v>DIRECTO</v>
      </c>
      <c r="T346">
        <v>0.5416666666666666</v>
      </c>
      <c r="U346">
        <v>0.5833333333333334</v>
      </c>
      <c r="V346">
        <v>0.041666666666666664</v>
      </c>
      <c r="W346">
        <v>1</v>
      </c>
      <c r="X346">
        <f>NETWORKDAYS(K346,L345)</f>
        <v>1</v>
      </c>
      <c r="Y346" t="str">
        <f>IF(X346&lt;=2,"CUMPLE","NO CUMPLE")</f>
        <v>CUMPLE</v>
      </c>
    </row>
    <row r="347" xml:space="preserve">
      <c r="A347">
        <v>12012907</v>
      </c>
      <c r="B347" t="str">
        <v>REQUEST</v>
      </c>
      <c r="C347" t="str">
        <v>CERRADO</v>
      </c>
      <c r="D347" t="str">
        <v>TIENDA</v>
      </c>
      <c r="E347" t="str">
        <v>POS</v>
      </c>
      <c r="F347" t="str">
        <v>CPU</v>
      </c>
      <c r="G347" t="str">
        <v>WINCOR</v>
      </c>
      <c r="H347"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buena tarde agradezco su colaboracion revisando la pos numero 01 que se encuentra presentando falla el cable del teclado</v>
      </c>
      <c r="I347" t="str" xml:space="preserve">
        <v xml:space="preserve">Buen día._x000d_
Se solicita revisión POS 1 Jumbo San Silvestre._x000d_
Con datos así:_x000d_
Línea de Cajas_x000d_
Datos del equipo:_x000d_
Equipo: POS_x000d_
Marca: WINCOR_x000d_
Modelo: BEETLE-M II_x000d_
Nº SERIE: 53R0041437_x000d_
Inventario: DI-021196_x000d_
Actividad: Se solicita revisión; diagnostico y/o reparación si es el caso para la POS 1. la cual esta presentando fallas con el teclado o cable de teclado._x000d_
Cordialmente;_x000d_
Ever Becerra</v>
      </c>
      <c r="J347" t="str">
        <v>12012907-CAU: En el dia de ayer 19/10/2021 se procede a ralizar validacion de pos 1; el cual fue reportada por falla de teclado; al momento de llegar a sitio se evidencia que la pos no se encuentra visualizando informacion de en ninguno de los visores; se procede a cambiar el cable del teclado; se hacen pruebas persistiendo la falla; se valida slot de memoria ram; se limpia memoria; se valida perifericos (teclado; visores e impresora en la pos 5; descartando perifericos de las pos 1 que funciona correctamente; el dia de hoy 20/10/2021 se procede a llevar un monitor con puerto DVI para validar imagen de la pos; pero no es posible ya que el cable DVI tiene direfente orden de pines lo cual no es posible visualizar el error de la pos; se procede a cambiar de puesto de pos para validar puertos pero la pos no responde con diferentes perifericos; se procede a esperar envio de insumo convertidor de DVI a VGA; para realizar la validacion de disco duro y board.</v>
      </c>
      <c r="K347">
        <v>44488</v>
      </c>
      <c r="L347">
        <v>44489</v>
      </c>
      <c r="M347" t="str">
        <f>TEXT(L347,"DDDDDDD")</f>
        <v>miércoles</v>
      </c>
      <c r="N347" t="str">
        <v>J126 JUMBO SAN SILVESTRE</v>
      </c>
      <c r="O347" t="str">
        <v>BARRANCABERMEJA</v>
      </c>
      <c r="P347" t="str">
        <v>ORIENTE</v>
      </c>
      <c r="Q347" t="str">
        <v>HERMES MARTIN PEINADO</v>
      </c>
      <c r="R347" t="e">
        <v>#N/A</v>
      </c>
      <c r="S347" t="str">
        <v>DIRECTO</v>
      </c>
      <c r="T347">
        <v>0.3541666666666667</v>
      </c>
      <c r="U347">
        <v>0.5208333333333334</v>
      </c>
      <c r="V347">
        <v>4</v>
      </c>
      <c r="W347">
        <v>1</v>
      </c>
      <c r="X347">
        <f>NETWORKDAYS(K347,L346)</f>
        <v>1</v>
      </c>
      <c r="Y347" t="str">
        <f>IF(X347&lt;=2,"CUMPLE","NO CUMPLE")</f>
        <v>CUMPLE</v>
      </c>
    </row>
    <row r="348" xml:space="preserve">
      <c r="A348">
        <v>12008106</v>
      </c>
      <c r="B348" t="str">
        <v>REQUEST</v>
      </c>
      <c r="C348" t="str">
        <v>CERRADO</v>
      </c>
      <c r="D348" t="str">
        <v>TIENDA</v>
      </c>
      <c r="E348" t="str">
        <v>INVENTARIO</v>
      </c>
      <c r="F348" t="str">
        <v>INVENTARIO</v>
      </c>
      <c r="G348" t="str">
        <v>NO APLICA</v>
      </c>
      <c r="H348" t="str" xml:space="preserve">
        <v xml:space="preserve">Buena tarde;_x000d_
_x000d_
Por favor nos apoyan con: Levantamiento del inventario de activos inactivos existentes en tienda Jumbo Yopal; en las diferentes ubicaciones en que puedan estar; (Cuarto de terceros; Centro de Cómputo; RESPEL); diligenciar lo encontrado en archivo excel adjunto en este ticket.</v>
      </c>
      <c r="I348" t="str" xml:space="preserve">
        <v xml:space="preserve">Buen día;_x000d_
Por favor nos apoyan con personal en sitio para ejecutar esta actividad._x000d_
Área: Varios_x000d_
Marca: Varios_x000d_
Serie/placa: Varios_x000d_
Descripción de la solicitud: Levantamiento del inventario de activos inactivos existentes en tienda Jumbo Yopal; en las diferentes ubicaciones en que puedan estar; (Cuarto de terceros; Centro de Cómputo; RESPEL);_x000d_
Actividad: Diligenciar archivo excel adjunto en este ticket con los datos de los activos inactivos encontrados en las diferentes ubicaciones referenciadas y Adjuntarlo al ticket y/o hacerlo llegar a Ubaldo Valdelamar._x000d_
Contactar a Jefe de Seguridad para que él indique los sitios en donde hay activos guardados.</v>
      </c>
      <c r="J348" t="str">
        <v>Actividad Realizada: Se realiza inventario de los activos inactivos de la tienda jumbo yopal en el cuarto de SISTEMAS; RFESPELL; Y oficina PSG; se solicito informacion al señor CAMILO JEFE DE MANTENIMIENTO si en el sector de USP habian activos y manifesto que NO; lo mismo con la jefe de cajas MILENA BELLO informa que en el sector de caja central no hay ningun activo para relacionar; se realiza archive de excel con formato enviadopara tal fin. como la mayoria de equipos estan empacados y listos para salir de la bodega; se requeria que se desempacaran para revision del serial y la placa de inventario; luego Se dejan empacados como se encontraron.</v>
      </c>
      <c r="K348">
        <v>44488</v>
      </c>
      <c r="L348">
        <v>44491</v>
      </c>
      <c r="M348" t="str">
        <f>TEXT(L348,"DDDDDDD")</f>
        <v>viernes</v>
      </c>
      <c r="N348" t="str">
        <v>J185 JUMBO YOPAL</v>
      </c>
      <c r="O348" t="str">
        <v>YOPAL</v>
      </c>
      <c r="P348" t="str">
        <v>ORIENTE</v>
      </c>
      <c r="Q348" t="str">
        <v>RAFAEL BARRERA DIAZ</v>
      </c>
      <c r="R348" t="e">
        <v>#N/A</v>
      </c>
      <c r="S348" t="str">
        <v>DIRECTO</v>
      </c>
      <c r="T348">
        <v>0.3333333333333333</v>
      </c>
      <c r="U348">
        <v>0.8229166666666666</v>
      </c>
      <c r="V348">
        <v>0.4895833333333333</v>
      </c>
      <c r="W348">
        <v>7</v>
      </c>
      <c r="X348">
        <f>NETWORKDAYS(K348,L347)</f>
        <v>2</v>
      </c>
      <c r="Y348" t="str">
        <f>IF(X348&lt;=2,"CUMPLE","NO CUMPLE")</f>
        <v>CUMPLE</v>
      </c>
    </row>
    <row r="349" xml:space="preserve">
      <c r="A349">
        <v>12013603</v>
      </c>
      <c r="B349" t="str">
        <v>INCIDENT</v>
      </c>
      <c r="C349" t="str">
        <v>CERRADO</v>
      </c>
      <c r="D349" t="str">
        <v>TIENDA</v>
      </c>
      <c r="E349" t="str">
        <v>POS</v>
      </c>
      <c r="F349" t="str">
        <v>CPU</v>
      </c>
      <c r="G349" t="str">
        <v>WINCOR</v>
      </c>
      <c r="H349"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buenos dias me podrian colaborar con la pos 11de la tienda 195 ya que amanecio apagada;hemos tratado de encenderla pero se enciende y de un momento a otro se apaga gracias</v>
      </c>
      <c r="I349" t="str">
        <v>Se requiere verificar en sitio POS 11 con serial 59CD001323 de donas; la cual reportan falla equipo no enciende. Se encuentra en gestion el CAU 12010812; Solicitando fuente de poder de la POS; donde tecnico ISIT reporto que equipos POS se sobrecalentaba; y usuario reporta finalmente que la POS no enciende; se requiere verificar en sitio para solventar la novedad mientras llega la parte requerida.</v>
      </c>
      <c r="J349" t="str" xml:space="preserve">
        <v xml:space="preserve">Se llega a sitio; se verifica el correo de ingreso con 51 Y se proce a verificar la pos de caja 11 la cual no enciende; se procede a desemsablar; a verificar_x000d_
porque no da imange; se hace mantenimiento preventivo; se limpia la ram y se hace pruebas; lo cual enciende pero no inicia el sistema operativo. se_x000d_
trae pantalla y teclado del cuarto de sistemas; se conecta con la pos y se observa que esta dañado el sistema operativo por ende se prueba con otro_x000d_
disco duro de una caja 7 fuera de servicio e inicia correctamente; se autoriza el cambio de la pos averiada por la pos número 5; se cambia tarjeta de red_x000d_
para que tome el punto y por ende no se bloquee. se instala y se procede a realizar pruebas con la usuaria lo cual queda correctamente. nota: se habla_x000d_
con Andres Castillo lo cual queda pendiente montar cau para el formateo de la pos 11 que quedo ubicada en la sección de caja principal._x000d_
</v>
      </c>
      <c r="K349">
        <v>44488</v>
      </c>
      <c r="L349">
        <v>44491</v>
      </c>
      <c r="M349" t="str">
        <f>TEXT(L349,"DDDDDDD")</f>
        <v>viernes</v>
      </c>
      <c r="N349" t="str">
        <v>M195 METRO SANTA LUCIA</v>
      </c>
      <c r="O349" t="str">
        <v>NEIVA</v>
      </c>
      <c r="P349" t="str">
        <v>OCCIDENTE</v>
      </c>
      <c r="Q349" t="str">
        <v>LUIS FERNANDO QUIROGA SÁNCHEZ</v>
      </c>
      <c r="R349" t="e">
        <v>#N/A</v>
      </c>
      <c r="S349" t="str">
        <v>DIRECTO</v>
      </c>
      <c r="T349">
        <v>0.375</v>
      </c>
      <c r="U349">
        <v>0.5</v>
      </c>
      <c r="V349">
        <v>0.125</v>
      </c>
      <c r="W349">
        <v>2</v>
      </c>
      <c r="X349">
        <f>NETWORKDAYS(K349,L348)</f>
        <v>4</v>
      </c>
      <c r="Y349" t="str">
        <f>IF(X349&lt;=2,"CUMPLE","NO CUMPLE")</f>
        <v>NO CUMPLE</v>
      </c>
    </row>
    <row r="350" xml:space="preserve">
      <c r="A350">
        <v>12007883</v>
      </c>
      <c r="B350" t="str">
        <v>INCIDENT</v>
      </c>
      <c r="C350" t="str">
        <v>CERRADO</v>
      </c>
      <c r="D350" t="str">
        <v>TIENDA</v>
      </c>
      <c r="E350" t="str">
        <v>DESKTOP</v>
      </c>
      <c r="F350" t="str">
        <v>CPU</v>
      </c>
      <c r="G350" t="str">
        <v>LENOVO</v>
      </c>
      <c r="H350" t="str" xml:space="preserve">
        <v xml:space="preserve">Datos usuario_x000d_
Nombre: Wilson German Rodriguez Velasquez_x000d_
Correo: German.Rodriguez@cencosud.com.co_x000d_
Usuario AD: WRodrigV_x000d_
Pais: Colombia_x000d_
Ubicacion: M038 METRO NEIVA CENTRO DE CONVENCIONES_x000d_
Zona: Colombia Occidente_x000d_
Unidad de Negocio: Supermercados_x000d_
Servicio: Tiendas &amp; Centros de Distribucion_x000d_
Telefono: 3213283118_x000d_
Anexo: null_x000d_
Descripcion: Correo migrado y sale buzon lleno; no cargan los correos del dia.</v>
      </c>
      <c r="I350" t="str" xml:space="preserve">
        <v xml:space="preserve">        _x000d_
Se requiere verificar en sitio el correo del usuario Wilson German Rodriguez Velasquez; ya que se intento conectar remotamente al equipo con hostname M038902WSNT001 con serial R900GE8N; pero no se logro la conexion para la asistencia remota. usuuario reporta cuenat de correo no migrado y sale buzon lleno; no cargan los correos del dia. se transfiere para autorizar visita de isit</v>
      </c>
      <c r="J350" t="str">
        <v>Se llega a sitio; se verifica el correo de ingreso con 51 Y se proce a verificar la falla de correo del portatil del gerente; se consulta e informa que no ingresa; ni puede enviar correos. Lo cual se verifica y efectivamente se encuentra sin conexión; se revisa la red en la cual esta conectado cswlan11 Y aparece sin conexión a internet; por lo que se reinicia el equipo se vuelve a ingresar con el usuario y persiste la falla; se intenta conectar por cable de red directamente y no se obtiene acceso; se ingresa con administrador local; se verifica la configuracion de red y es la correcta; pero la falla persiste; se vuelve a intentar a conectar por wifi y no obtiene acceso ya habiendo ingresado con las credenciales del usuario. se conecta el equipo en otro punto de red y no se logra el acceso a la red. se envia los datos del equipo y se localiza el punto de red para habilitarlo. Punto de red: 18 - Serial Portátil: PF35MQWW - Mac Portatil : 90-2E-16-63-36-A1 - Placa de Switch: 024944 - Mac Teléfono: 2C-3E-CF-87-62-DD; se envia los datos correspondientes y se espera que habiliten el punto; lo cual se espera mas 30 minutos para poder habilitarlo. se verifica la conectividad de internet y el envio e ingreso de correo y queda a satisfacción del usuario.</v>
      </c>
      <c r="K350">
        <v>44488</v>
      </c>
      <c r="L350">
        <v>44494</v>
      </c>
      <c r="M350" t="str">
        <f>TEXT(L350,"DDDDDDD")</f>
        <v>lunes</v>
      </c>
      <c r="N350" t="str">
        <v>M038 METRO NEIVA CENTRO DE CONVENCIONES</v>
      </c>
      <c r="O350" t="str">
        <v>NEIVA</v>
      </c>
      <c r="P350" t="str">
        <v>OCCIDENTE</v>
      </c>
      <c r="Q350" t="str">
        <v>LUIS FERNANDO QUIROGA SÁNCHEZ</v>
      </c>
      <c r="R350" t="e">
        <v>#N/A</v>
      </c>
      <c r="S350" t="str">
        <v>DIRECTO</v>
      </c>
      <c r="T350">
        <v>0.4791666666666667</v>
      </c>
      <c r="U350">
        <v>0.5833333333333334</v>
      </c>
      <c r="V350">
        <v>0.10416666666666667</v>
      </c>
      <c r="W350">
        <v>2</v>
      </c>
      <c r="X350">
        <f>NETWORKDAYS(K350,L349)</f>
        <v>4</v>
      </c>
      <c r="Y350" t="str">
        <f>IF(X350&lt;=2,"CUMPLE","NO CUMPLE")</f>
        <v>NO CUMPLE</v>
      </c>
    </row>
    <row r="351" xml:space="preserve">
      <c r="A351">
        <v>12018197</v>
      </c>
      <c r="B351" t="str">
        <v>INCIDENT</v>
      </c>
      <c r="C351" t="str">
        <v>CERRADO</v>
      </c>
      <c r="D351" t="str">
        <v>TIENDA</v>
      </c>
      <c r="E351" t="str">
        <v>PDT</v>
      </c>
      <c r="F351" t="str">
        <v>MANO</v>
      </c>
      <c r="G351" t="str">
        <v>DATALOGIC</v>
      </c>
      <c r="H351"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dias;_x000d_
Se solicita por favor enviar un tecnico para revisar la PDT asignada al Sr. Diego Lopez s/n: G17F62340 PN: 942350025_x000d_
_x000d_
Seccion de la tienda en donde se ubica la PDT o usuario: RECIBO</v>
      </c>
      <c r="I351" t="str" xml:space="preserve">
        <v xml:space="preserve">Buena tarde Jefe su autorizacion para envio del tecnico para configuracion de pdt del area de recibo que se esta desconectando de la red y no entra a genesix._x000d_
Tienda: J036 popayan campanario_x000d_
tipo: pdt_x000d_
marca: datalogic skorpio x3_x000d_
serial: G17F62340_x000d_
Gracias</v>
      </c>
      <c r="J351" t="str">
        <v>se realiza configuracion de aplicativo genesis con el apoyo de los compañeros se realizan instalacion paso a paso de los protocolos del dispositivo se realizan pruebas de conexión y configuracion de la red a la cual se conecta y se escanean productos con el dispositivo pda en la tienda verificando la informacion que este carga con el usuario</v>
      </c>
      <c r="K351">
        <v>44489</v>
      </c>
      <c r="L351">
        <v>44490</v>
      </c>
      <c r="M351" t="str">
        <f>TEXT(L351,"DDDDDDD")</f>
        <v>jueves</v>
      </c>
      <c r="N351" t="str">
        <v>J036 JUMBO POPAYAN CAMPANARIO</v>
      </c>
      <c r="O351" t="str">
        <v>POPAYAN</v>
      </c>
      <c r="P351" t="str">
        <v>OCCIDENTE</v>
      </c>
      <c r="Q351" t="str">
        <v>Daniel Fernando Paredes Arteaga</v>
      </c>
      <c r="R351">
        <v>10301691</v>
      </c>
      <c r="S351" t="str">
        <v>DIRECTO</v>
      </c>
      <c r="T351">
        <v>0.4375</v>
      </c>
      <c r="U351">
        <v>0.4930555555555556</v>
      </c>
      <c r="V351">
        <v>0.05555555555555555</v>
      </c>
      <c r="W351">
        <v>1</v>
      </c>
      <c r="X351">
        <f>NETWORKDAYS(K351,L350)</f>
        <v>4</v>
      </c>
      <c r="Y351" t="str">
        <f>IF(X351&lt;=2,"CUMPLE","NO CUMPLE")</f>
        <v>NO CUMPLE</v>
      </c>
    </row>
    <row r="352" xml:space="preserve">
      <c r="A352">
        <v>12019363</v>
      </c>
      <c r="B352" t="str">
        <v>REQUEST</v>
      </c>
      <c r="C352" t="str">
        <v>CERRADO</v>
      </c>
      <c r="D352" t="str">
        <v>TIENDA</v>
      </c>
      <c r="E352" t="str">
        <v>POS</v>
      </c>
      <c r="F352" t="str">
        <v>CPU</v>
      </c>
      <c r="G352" t="str">
        <v>WINCOR</v>
      </c>
      <c r="H352"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me colaboran con al mantenimiento de la pos con numero SN 59CD001381 Y59CD001408_x000d_
Numero de inventario: 5-11 METRO PITALITO</v>
      </c>
      <c r="I352" t="str" xml:space="preserve">
        <v xml:space="preserve">buenas dias._x000d_
jefe Miguel por favor me colabora con la autorizacion para que el personal de isit realice mantenimiento a las pos de la tienda de pitalito._x000d_
gracias</v>
      </c>
      <c r="J352" t="str" xml:space="preserve">
        <v xml:space="preserve">Se llega a sitio; se realizan los parámetros de bioseguridad y se valida ingreso. Se procede con la ubicación de los equipos. Se_x000d_
realiza descableado eléctrico y lógico de las pos. Se procede con el traslado de las mismas hasta el laboratorio de_x000d_
mantenimiento. Se realiza desensamblado de las mismas; nos desenergizamos; se retira disco y memorias; se desconecta de_x000d_
fuente de poder. Se procede con el sopleteado de las mismas. Se termina de limpiar con brocha y trapo. Se aplica limpia_x000d_
contactos electrónico. Se limpia carcasa exterior e interiormente. Se realiza limpieza de coolers. Se ensambla nuevamente la_x000d_
CPU Pos y se traslada hasta el puesto de pago correspondiente. Se realiza limpieza de cash drawer y de visores. Se procede a_x000d_
realizar las conexiones eléctricas y de datos. Se realiza el respectivo acomodamiento y se encienden las pos. Las pos sube a_x000d_
normalidad con todos sus periféricos. Se le pide el favor a coordinador de cajas realizar pruebas las cuales salen_x000d_
satisfactorias. Se da por finalizada la actividad quedando los puestos de pago completamente operativos.</v>
      </c>
      <c r="K352">
        <v>44489</v>
      </c>
      <c r="L352">
        <v>44491</v>
      </c>
      <c r="M352" t="str">
        <f>TEXT(L352,"DDDDDDD")</f>
        <v>viernes</v>
      </c>
      <c r="N352" t="str">
        <v>M179 METRO PITALITO</v>
      </c>
      <c r="O352" t="str">
        <v>PITALITO</v>
      </c>
      <c r="P352" t="str">
        <v>OCCIDENTE</v>
      </c>
      <c r="Q352" t="str">
        <v>EMERSON PALACIOS MARTINEZ</v>
      </c>
      <c r="R352">
        <v>13723524</v>
      </c>
      <c r="S352" t="str">
        <v>ALIADO</v>
      </c>
      <c r="T352">
        <v>0.3333333333333333</v>
      </c>
      <c r="U352">
        <v>0.4166666666666667</v>
      </c>
      <c r="V352">
        <v>0.08333333333333333</v>
      </c>
      <c r="W352">
        <v>2</v>
      </c>
      <c r="X352">
        <f>NETWORKDAYS(K352,L351)</f>
        <v>2</v>
      </c>
      <c r="Y352" t="str">
        <f>IF(X352&lt;=2,"CUMPLE","NO CUMPLE")</f>
        <v>CUMPLE</v>
      </c>
    </row>
    <row r="353" xml:space="preserve">
      <c r="A353">
        <v>12019360</v>
      </c>
      <c r="B353" t="str">
        <v>REQUEST</v>
      </c>
      <c r="C353" t="str">
        <v>CERRADO</v>
      </c>
      <c r="D353" t="str">
        <v>TIENDA</v>
      </c>
      <c r="E353" t="str">
        <v>POS</v>
      </c>
      <c r="F353" t="str">
        <v>CPU</v>
      </c>
      <c r="G353" t="str">
        <v>WINCOR</v>
      </c>
      <c r="H353"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por favor me colaboran con el mantenimiento de las pos con SN 59CD001306 Y 59CD001439_x000d_
Numero de inventario: 3-4 METRO PITALITO_x000d_
</v>
      </c>
      <c r="I353" t="str" xml:space="preserve">
        <v xml:space="preserve">Buenas días._x000d_
Jefe Miguel por favor me colabora con la autorización para que el personal de isit realice mantenimiento a las pos de la tienda de Pitalito._x000d_
Gracias</v>
      </c>
      <c r="J353" t="str">
        <v>Se llega a sitio; se realizan los parámetros de bioseguridad y se valida ingreso. Se procede con la ubicación de los equipos. Se realiza descableado eléctrico y lógico de las pos. Se procede con el traslado de las mismas hasta el laboratorio de mantenimiento. Se realiza desensamblado de las mismas; nos desenergizamos; se retira disco y memorias; se desconecta de fuente de poder. Se procede con el sopleteado de las mismas. Se termina de limpiar con brocha y trapo. Se aplica limpia contactos electrónico. Se limpia carcasa exterior e interiormente. Se realiza limpieza de coolers. Se ensambla nuevamente la CPU Pos y se traslada hasta el puesto de pago correspondiente. Se realiza limpieza de cash drawer y de visores. Se procede a realizar las conexiones eléctricas y de datos. Se realiza el respectivo acomodamiento y se encienden las pos. Las pos sube a normalidad con todos sus periféricos. Se le pide el favor a coordinador de cajas realizar pruebas las cuales salen satisfactorias. Se da por finalizada la actividad quedando los puestos de pago completamente operativos.</v>
      </c>
      <c r="K353">
        <v>44489</v>
      </c>
      <c r="L353">
        <v>44491</v>
      </c>
      <c r="M353" t="str">
        <f>TEXT(L353,"DDDDDDD")</f>
        <v>viernes</v>
      </c>
      <c r="N353" t="str">
        <v>M179 METRO PITALITO</v>
      </c>
      <c r="O353" t="str">
        <v>PITALITO</v>
      </c>
      <c r="P353" t="str">
        <v>OCCIDENTE</v>
      </c>
      <c r="Q353" t="str">
        <v>EMERSON PALACIOS MARTINEZ</v>
      </c>
      <c r="R353">
        <v>13723524</v>
      </c>
      <c r="S353" t="str">
        <v>ALIADO</v>
      </c>
      <c r="T353">
        <v>0.4166666666666667</v>
      </c>
      <c r="U353">
        <v>0.5</v>
      </c>
      <c r="V353">
        <v>0.08333333333333333</v>
      </c>
      <c r="W353">
        <v>2</v>
      </c>
      <c r="X353">
        <f>NETWORKDAYS(K353,L352)</f>
        <v>3</v>
      </c>
      <c r="Y353" t="str">
        <f>IF(X353&lt;=2,"CUMPLE","NO CUMPLE")</f>
        <v>NO CUMPLE</v>
      </c>
    </row>
    <row r="354" xml:space="preserve">
      <c r="A354">
        <v>12019352</v>
      </c>
      <c r="B354" t="str">
        <v>REQUEST</v>
      </c>
      <c r="C354" t="str">
        <v>CERRADO</v>
      </c>
      <c r="D354" t="str">
        <v>TIENDA</v>
      </c>
      <c r="E354" t="str">
        <v>POS</v>
      </c>
      <c r="F354" t="str">
        <v>CPU</v>
      </c>
      <c r="G354" t="str">
        <v>WINCOR</v>
      </c>
      <c r="H354"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buenas tardes por favor me pueden colaborar con el mantenimiento preventivo de la pos NS #59CD001409 Y 59CD001442_x000d_
Numero de inventario: 1-2 METRO PITALITO</v>
      </c>
      <c r="I354" t="str" xml:space="preserve">
        <v xml:space="preserve">Buenas días._x000d_
Jefe Miguel por favor me colabora con la autorización para que el personal de isit realice mantenimiento a las pos de la tienda de Pitalito._x000d_
Gracias</v>
      </c>
      <c r="J354" t="str" xml:space="preserve">
        <v xml:space="preserve">Se llega a sitio; se realizan los parámetros de bioseguridad y se valida ingreso. Se procede con la ubicación de los equipos. Se_x000d_
realiza descableado eléctrico y lógico de las pos. Se procede con el traslado de las mismas hasta el laboratorio de_x000d_
mantenimiento. Se realiza desensamblado de las mismas; nos desenergizamos; se retira disco y memorias; se desconecta de_x000d_
fuente de poder. Se procede con el sopleteado de las mismas. Se termina de limpiar con brocha y trapo. Se aplica limpia_x000d_
contactos electrónico. Se limpia carcasa exterior e interiormente. Se realiza limpieza de coolers. Se ensambla nuevamente la_x000d_
CPU Pos y se traslada hasta el puesto de pago correspondiente. Se realiza limpieza de cash drawer y de visores. Se procede a_x000d_
realizar las conexiones eléctricas y de datos. Se realiza el respectivo acomodamiento y se encienden las pos. Las pos sube a_x000d_
normalidad con todos sus periféricos. Se le pide el favor a coordinador de cajas realizar pruebas las cuales salen_x000d_
satisfactorias. Se da por finalizada la actividad quedando los puesto de pago completamente operativos._x000d_
</v>
      </c>
      <c r="K354">
        <v>44489</v>
      </c>
      <c r="L354">
        <v>44491</v>
      </c>
      <c r="M354" t="str">
        <f>TEXT(L354,"DDDDDDD")</f>
        <v>viernes</v>
      </c>
      <c r="N354" t="str">
        <v>M179 METRO PITALITO</v>
      </c>
      <c r="O354" t="str">
        <v>PITALITO</v>
      </c>
      <c r="P354" t="str">
        <v>OCCIDENTE</v>
      </c>
      <c r="Q354" t="str">
        <v>EMERSON PALACIOS MARTINEZ</v>
      </c>
      <c r="R354">
        <v>13723524</v>
      </c>
      <c r="S354" t="str">
        <v>ALIADO</v>
      </c>
      <c r="T354">
        <v>0.25</v>
      </c>
      <c r="U354">
        <v>0.3333333333333333</v>
      </c>
      <c r="V354">
        <v>0.08333333333333333</v>
      </c>
      <c r="W354">
        <v>2</v>
      </c>
      <c r="X354">
        <f>NETWORKDAYS(K354,L353)</f>
        <v>3</v>
      </c>
      <c r="Y354" t="str">
        <f>IF(X354&lt;=2,"CUMPLE","NO CUMPLE")</f>
        <v>NO CUMPLE</v>
      </c>
    </row>
    <row r="355" xml:space="preserve">
      <c r="A355">
        <v>12022203</v>
      </c>
      <c r="B355" t="str">
        <v>INCIDENT</v>
      </c>
      <c r="C355" t="str">
        <v>CERRADO</v>
      </c>
      <c r="D355" t="str">
        <v>TIENDA</v>
      </c>
      <c r="E355" t="str">
        <v>IMPRESORA</v>
      </c>
      <c r="F355" t="str">
        <v>POS</v>
      </c>
      <c r="G355" t="str">
        <v>ZEBRA</v>
      </c>
      <c r="H355"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la impresora zebra sticker no imprime la imagen_x000d_
</v>
      </c>
      <c r="I355" t="str" xml:space="preserve">
        <v xml:space="preserve">Buenas noches._x000d_
favor nos ayudan con personal en sitio para la validacion de la impresora zebra del area de oficinas administrativas._x000d_
gracias por la atencion prestada.</v>
      </c>
      <c r="J355" t="str">
        <v>SE PROCEDE A REALIZAR VALIDACION DEL EQUIPO TIPO IMPRESORA DE ZEBRA; LA IMPRESORA PRESENTA FALLA EN IMPRESIÓN SE REALIZA LIMPIEZA Y AJUSTE EN EL CABEZAL DE IMPRESIÓN; SE REALIZA PRUEBAS CON EL USUARIO A SATISFACCION.</v>
      </c>
      <c r="K355">
        <v>44490</v>
      </c>
      <c r="L355">
        <v>44491</v>
      </c>
      <c r="M355" t="str">
        <f>TEXT(L355,"DDDDDDD")</f>
        <v>viernes</v>
      </c>
      <c r="N355" t="str">
        <v>J045 JUMBO AV.DEL FERROCARRIL SANTA MARTA</v>
      </c>
      <c r="O355" t="str">
        <v>SANTA MARTA</v>
      </c>
      <c r="P355" t="str">
        <v>COSTA</v>
      </c>
      <c r="Q355" t="str">
        <v>Enrique Rafael Ponzon Ortega</v>
      </c>
      <c r="R355">
        <v>1082888515</v>
      </c>
      <c r="S355" t="str">
        <v>DIRECTO</v>
      </c>
      <c r="T355">
        <v>0.375</v>
      </c>
      <c r="U355">
        <v>0.4270833333333333</v>
      </c>
      <c r="V355">
        <v>0.052083333333333336</v>
      </c>
      <c r="W355">
        <v>1</v>
      </c>
      <c r="X355">
        <f>NETWORKDAYS(K355,L354)</f>
        <v>2</v>
      </c>
      <c r="Y355" t="str">
        <f>IF(X355&lt;=2,"CUMPLE","NO CUMPLE")</f>
        <v>CUMPLE</v>
      </c>
    </row>
    <row r="356" xml:space="preserve">
      <c r="A356">
        <v>12024495</v>
      </c>
      <c r="B356" t="str">
        <v>INCIDENT</v>
      </c>
      <c r="C356" t="str">
        <v>CERRADO</v>
      </c>
      <c r="D356" t="str">
        <v>TIENDA</v>
      </c>
      <c r="E356" t="str">
        <v>DESKTOP</v>
      </c>
      <c r="F356" t="str">
        <v>CPU</v>
      </c>
      <c r="G356" t="str">
        <v>LENOVO</v>
      </c>
      <c r="H356"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equipo asignado para campus E-learning indica que se encuentra fuera de dominio. Marca Lenovo serial MJOB6BKG</v>
      </c>
      <c r="I356" t="str" xml:space="preserve">
        <v xml:space="preserve">	_x000d_
Buenas tardes._x000d_
Jefe Miguel por favor me colabora con la autorizacion para la visita del tecnico de isit a la tienda de Pitalito; novedad computador de e-learning fuera del dominio._x000d_
Gracias</v>
      </c>
      <c r="J356" t="str" xml:space="preserve">
        <v xml:space="preserve">Se llega a sitio; se realizan los parámetros de bioseguridad y se valida ingreso. Se procede con la ubicación del equipo. Se_x000d_
realiza seguimiento de cableado y punto de red y se observa que la punta del passcord que va al jack se encuentra en mal_x000d_
estado. Se realiza ponchado nuevamente del rj45 según normatividad. Se realiza conexión al jack. Se enciende el equipo y el_x000d_
equipo sube a normalidad. Se realizan validaciones de ingreso y pruebas de rigor de red a normalidad. Se realiza update y se_x000d_
forzan políticas. Se reinicia el equipo. Se da por finalizada la llamada quedando el equipo completamente operativo y_x000d_
funcional.</v>
      </c>
      <c r="K356">
        <v>44490</v>
      </c>
      <c r="L356">
        <v>44491</v>
      </c>
      <c r="M356" t="str">
        <f>TEXT(L356,"DDDDDDD")</f>
        <v>viernes</v>
      </c>
      <c r="N356" t="str">
        <v>M179 METRO PITALITO</v>
      </c>
      <c r="O356" t="str">
        <v>PITALITO</v>
      </c>
      <c r="P356" t="str">
        <v>OCCIDENTE</v>
      </c>
      <c r="Q356" t="str">
        <v>EMERSON PALACIOS MARTINEZ</v>
      </c>
      <c r="R356">
        <v>13723524</v>
      </c>
      <c r="S356" t="str">
        <v>ALIADO</v>
      </c>
      <c r="T356">
        <v>0.5138888888888888</v>
      </c>
      <c r="U356">
        <v>0.5555555555555556</v>
      </c>
      <c r="V356">
        <v>0.041666666666666664</v>
      </c>
      <c r="W356">
        <v>1</v>
      </c>
      <c r="X356">
        <f>NETWORKDAYS(K356,L355)</f>
        <v>2</v>
      </c>
      <c r="Y356" t="str">
        <f>IF(X356&lt;=2,"CUMPLE","NO CUMPLE")</f>
        <v>CUMPLE</v>
      </c>
    </row>
    <row r="357" xml:space="preserve">
      <c r="A357">
        <v>11994488</v>
      </c>
      <c r="B357" t="str">
        <v>REQUEST</v>
      </c>
      <c r="C357" t="str">
        <v>CERRADO</v>
      </c>
      <c r="D357" t="str">
        <v>TIENDA</v>
      </c>
      <c r="E357" t="str">
        <v>SCANNER</v>
      </c>
      <c r="F357" t="str">
        <v>MANO</v>
      </c>
      <c r="G357" t="str">
        <v>HONEYWELL</v>
      </c>
      <c r="H35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revisar el escanner de platos preparados_x000d_
ya que este no funciona correctamente; se reinicia cuando se escanea un producto serial 2 R10331545_x000d_
Numero de caja: 2 R10331545_x000d_
</v>
      </c>
      <c r="I357" t="str">
        <v>Me pueden ayudar programando la visita para instalación de escaner de mano</v>
      </c>
      <c r="J357" t="str">
        <v>Se verifica dispositivo el cual debe cambiarse debido a sus multiples fallas; se recibe escaner manual; se hace la instalacion del mismo; la funcionaria ANA de cajas realiza las pruebas con varios codigos de barras; los cuales pasaron sin novedad; se deja caja y escaner funcionando sin novedades. Se hace firmar formato de entrega</v>
      </c>
      <c r="K357">
        <v>44490</v>
      </c>
      <c r="L357">
        <v>44491</v>
      </c>
      <c r="M357" t="str">
        <f>TEXT(L357,"DDDDDDD")</f>
        <v>viernes</v>
      </c>
      <c r="N357" t="str">
        <v>J047 JUMBO GIRARDOT</v>
      </c>
      <c r="O357" t="str">
        <v>GIRARDOT</v>
      </c>
      <c r="P357" t="str">
        <v>OCCIDENTE</v>
      </c>
      <c r="Q357" t="str">
        <v>VICTOR ALFONSO TORRES CASTRILLON</v>
      </c>
      <c r="R357" t="e">
        <v>#N/A</v>
      </c>
      <c r="S357" t="str">
        <v>DIRECTO</v>
      </c>
      <c r="T357">
        <v>0.5</v>
      </c>
      <c r="U357">
        <v>0.6666666666666666</v>
      </c>
      <c r="V357">
        <v>0.16666666666666666</v>
      </c>
      <c r="W357">
        <v>2</v>
      </c>
      <c r="X357">
        <f>NETWORKDAYS(K357,L356)</f>
        <v>2</v>
      </c>
      <c r="Y357" t="str">
        <f>IF(X357&lt;=2,"CUMPLE","NO CUMPLE")</f>
        <v>CUMPLE</v>
      </c>
    </row>
    <row r="358" xml:space="preserve">
      <c r="A358">
        <v>11991121</v>
      </c>
      <c r="B358" t="str">
        <v>INCIDENT</v>
      </c>
      <c r="C358" t="str">
        <v>CERRADO</v>
      </c>
      <c r="D358" t="str">
        <v>TIENDA</v>
      </c>
      <c r="E358" t="str">
        <v>DESKTOP</v>
      </c>
      <c r="F358" t="str">
        <v>CPU</v>
      </c>
      <c r="G358" t="str">
        <v>LENOVO</v>
      </c>
      <c r="H358"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Buenas tardes_x000d_
_x000d_
necesito de su amable colaboracion para el arreglo del pc de la EDS Girardot ya que en la revision que le hicieron el tecnico manifiesta que esta dañada la board y la fuente de poder._x000d_
_x000d_
quedo atento;_x000d_
_x000d_
Jair Zabala_x000d_
Coordinador EDS.</v>
      </c>
      <c r="I358" t="str">
        <v>Jefe su autorizacion para envio del tecnico remoto ya la fuente de poder se encuentra en sitio reclamar en EDS-GRACIAS</v>
      </c>
      <c r="J358" t="str">
        <v>Se llega al área; se recibe equipo y fuente de poder para realizar cambio; el usuario refiere que en una anterior atención le reportaron que la fuente de poder se averio; y que probablemente la board tambien; se realiza limpieza fisica; se procede con el retiro de la fuente de poder con serie: 8SSP50A33616LGZ46R09C8; se instala en su lugar: 8SSP50A33616LGZ46309NK; se trata de encender el equipo; pero no arranca los discos; y tampoco hay función de la BIOS; se descarta falla de la fuente instalada; se descarta fallo de la memoria RAM; ya que se instala otra que si estaba funcionando en otro equipo; y aun así; no funcionó; se hace descaga de energia; se g¿hace reset a la CMOS; se intenta nuevamente encender sin exito; por tanto; la falla radica en la BOARD; se solicita esta; o en su defecto una CPU para cambiar.</v>
      </c>
      <c r="K358">
        <v>44490</v>
      </c>
      <c r="L358">
        <v>44491</v>
      </c>
      <c r="M358" t="str">
        <f>TEXT(L358,"DDDDDDD")</f>
        <v>viernes</v>
      </c>
      <c r="N358" t="str">
        <v>J047 JUMBO GIRARDOT</v>
      </c>
      <c r="O358" t="str">
        <v>GIRARDOT</v>
      </c>
      <c r="P358" t="str">
        <v>OCCIDENTE</v>
      </c>
      <c r="Q358" t="str">
        <v>VICTOR ALFONSO TORRES CASTRILLON</v>
      </c>
      <c r="R358" t="e">
        <v>#N/A</v>
      </c>
      <c r="S358" t="str">
        <v>DIRECTO</v>
      </c>
      <c r="T358">
        <v>0.4479166666666667</v>
      </c>
      <c r="U358">
        <v>0.5</v>
      </c>
      <c r="V358">
        <v>0.052083333333333336</v>
      </c>
      <c r="W358">
        <v>1</v>
      </c>
      <c r="X358">
        <f>NETWORKDAYS(K358,L357)</f>
        <v>2</v>
      </c>
      <c r="Y358" t="str">
        <f>IF(X358&lt;=2,"CUMPLE","NO CUMPLE")</f>
        <v>CUMPLE</v>
      </c>
    </row>
    <row r="359" xml:space="preserve">
      <c r="A359">
        <v>12023646</v>
      </c>
      <c r="B359" t="str">
        <v>REQUEST</v>
      </c>
      <c r="C359" t="str">
        <v>ceRRADO</v>
      </c>
      <c r="D359" t="str">
        <v>TIENDA</v>
      </c>
      <c r="E359" t="str">
        <v>DESKTOP</v>
      </c>
      <c r="F359" t="str">
        <v>CPU</v>
      </c>
      <c r="G359" t="str">
        <v>LENOVO</v>
      </c>
      <c r="H359" t="str" xml:space="preserve">
        <v xml:space="preserve">Datos usuario_x000d_
Nombre: Freddy Alonso Ordonez Agudelo_x000d_
Correo: freddyalonso.ordonez@cencosud.com.co_x000d_
Usuario AD: FAOrdone_x000d_
Pais: Colombia_x000d_
Ubicacion: J036 JUMBO POPAYAN CAMPANARIO_x000d_
Zona: Colombia Occidente_x000d_
Unidad de Negocio: Supermercados_x000d_
Servicio: Tiendas &amp; Centros de Distribucion_x000d_
Telefono: 3043442933_x000d_
Anexo: null_x000d_
Descripcion: solicitud de instalacion de dominio al computador con numero de inventario de 023797 ya que se encuentra fuera de sistema y no nos deja trabajar_x000d_
Indicar la ubicacion del computador en la tienda o sede: oficina comercial jumbo popayan tienda 36_x000d_
</v>
      </c>
      <c r="I359" t="str" xml:space="preserve">
        <v xml:space="preserve">Jefe su autorizacion para despacho del tecnico remoto para ingresar al dominio el equipo con serial VNB877R del area de perecederos; usuario Freddy Ordonez	  _x000d_
</v>
      </c>
      <c r="J359" t="str">
        <v>Se procede a establecer contacto con el usuario del área Comercial. se valida funcionamiento del equipo de escritorio de marca Lenovo modelo MJ046 con número de INV023797 equipo presenta errores en el reconocimiento de la unidad de almacenamiento; se reconecta físicamente el disco duro; se ingresa por consola cmd y se repara el arranque del sistema operativo; equipo reconoce correctamente el disco y se procede a actualizar los parámetros de la tarjeta de red; se sube equipo a el demonio desde un perfil administrador; equipo queda dentro del AD se Forzan políticas de usuario Y se entrega equipo a Usuario quien realiza pruebas de funcionamiento con sus credenciales de acceso; pruebas ejecutadas son positivas; equipo se deja operativo y funcional</v>
      </c>
      <c r="K359">
        <v>44490</v>
      </c>
      <c r="L359">
        <v>44494</v>
      </c>
      <c r="M359" t="str">
        <f>TEXT(L359,"DDDDDDD")</f>
        <v>lunes</v>
      </c>
      <c r="N359" t="str">
        <v>J036 JUMBO POPAYAN CAMPANARIO</v>
      </c>
      <c r="O359" t="str">
        <v>POPAYAN</v>
      </c>
      <c r="P359" t="str">
        <v>OCCIDENTE</v>
      </c>
      <c r="Q359" t="str">
        <v>JHON ALEXANDER VASQUEZ REVELO</v>
      </c>
      <c r="R359" t="e">
        <v>#N/A</v>
      </c>
      <c r="S359" t="str">
        <v>DIRECTO</v>
      </c>
      <c r="T359">
        <v>0.4166666666666667</v>
      </c>
      <c r="U359">
        <v>0.5</v>
      </c>
      <c r="V359">
        <v>0.08333333333333333</v>
      </c>
      <c r="W359">
        <v>2</v>
      </c>
      <c r="X359">
        <f>NETWORKDAYS(K359,L358)</f>
        <v>2</v>
      </c>
      <c r="Y359" t="str">
        <f>IF(X359&lt;=2,"CUMPLE","NO CUMPLE")</f>
        <v>CUMPLE</v>
      </c>
    </row>
    <row r="360" xml:space="preserve">
      <c r="A360">
        <v>12021877</v>
      </c>
      <c r="B360" t="str">
        <v>REQUEST</v>
      </c>
      <c r="C360" t="str">
        <v>ceRRADO</v>
      </c>
      <c r="D360" t="str">
        <v>TIENDA</v>
      </c>
      <c r="E360" t="str">
        <v>BALANZA</v>
      </c>
      <c r="F360" t="str">
        <v>SCANNER</v>
      </c>
      <c r="G360" t="str">
        <v>DATALOGIC</v>
      </c>
      <c r="H360"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Buenos dias;_x000d_
Me colaboran con la balanza de la pos#14; no esta pesando._x000d_
_x000d_
Gracias por su colaboracion;</v>
      </c>
      <c r="I360" t="str" xml:space="preserve">
        <v xml:space="preserve">Jefe su autorizacion con el tecnico para revision del scanner balanza de la pos 14 que no quiere pesar-gracias	  _x000d_
</v>
      </c>
      <c r="J360" t="str">
        <v>Se procede a establecer contacto con el usuario del área línea de caja Johana Andrea Orozco. se valida funcionamiento scanner Datalogic Magellan 9806 de Serie: F16M03103 el cual; se encuentra con error de conexión de red y no reconoce ningún tipo de peso; se realiza validación de scanner; se encuentra sensores sucios; tapa principal superior no se detecta correctamente; se procede a realizar reconexión de periféricos de pos; se desmonta scanner y se limpian sensores y cristales de tapa posterior; se realiza un reinicio a la configuración del scanner y se reinicia la pos; scanner reconoce el peso de manera correcta y se procede a realizar calibración; con usuario jefe de cajas; scanner balanza queda operativa; pruebas con productos del almacén son exitosas. pos se deja operativa y en línea.</v>
      </c>
      <c r="K360">
        <v>44490</v>
      </c>
      <c r="L360">
        <v>44494</v>
      </c>
      <c r="M360" t="str">
        <f>TEXT(L360,"DDDDDDD")</f>
        <v>lunes</v>
      </c>
      <c r="N360" t="str">
        <v>J036 JUMBO POPAYAN CAMPANARIO</v>
      </c>
      <c r="O360" t="str">
        <v>POPAYAN</v>
      </c>
      <c r="P360" t="str">
        <v>OCCIDENTE</v>
      </c>
      <c r="Q360" t="str">
        <v>JHON ALEXANDER VASQUEZ REVELO</v>
      </c>
      <c r="R360" t="e">
        <v>#N/A</v>
      </c>
      <c r="S360" t="str">
        <v>DIRECTO</v>
      </c>
      <c r="T360">
        <v>0.5</v>
      </c>
      <c r="U360">
        <v>0.5833333333333334</v>
      </c>
      <c r="V360">
        <v>0.08333333333333333</v>
      </c>
      <c r="W360">
        <v>2</v>
      </c>
      <c r="X360">
        <f>NETWORKDAYS(K360,L359)</f>
        <v>3</v>
      </c>
      <c r="Y360" t="str">
        <f>IF(X360&lt;=2,"CUMPLE","NO CUMPLE")</f>
        <v>NO CUMPLE</v>
      </c>
    </row>
    <row r="361" xml:space="preserve">
      <c r="A361">
        <v>12017700</v>
      </c>
      <c r="B361" t="str">
        <v>REQUEST</v>
      </c>
      <c r="C361" t="str">
        <v>CERRADO</v>
      </c>
      <c r="D361" t="str">
        <v>TIENDA</v>
      </c>
      <c r="E361" t="str">
        <v>POS</v>
      </c>
      <c r="F361" t="str">
        <v>CPU</v>
      </c>
      <c r="G361" t="str">
        <v>Wincor</v>
      </c>
      <c r="H361"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Buenos dias por favor me pueden ayudar con la pos 4. esta completamente apagada se reinicia pero tampoco quiere encender. numero de serial 59CD001439. y se requiere su funcionamiento para el cambio de la impresora._x000d_
Gracias_x000d_
_x000d_
Area en donde se encuentra la impresora: CAJA 04 tienda 179 METRO PITALITO</v>
      </c>
      <c r="I361" t="str" xml:space="preserve">
        <v xml:space="preserve">Jefe Miguel por favor me colabora con la autorizacion de esta llamada para isit visite la tienda y realice el cambio de la memoria RAM para la pos la cual ya llego a la tienda de Pitalito._x000d_
Gracias.</v>
      </c>
      <c r="J361" t="str" xml:space="preserve">
        <v xml:space="preserve">Se llega a sitio; se realizan los parámetros de bioseguridad y se valida ingreso. Se procede con la ubicación del equipo. Se_x000d_
realiza apagado completo de la pos. Se realiza desensamble de la cpu pos; Se extrae memoria ram dañada. Se procede a_x000d_
instalar la parte solicitada; se ensambla la máquina y se procede con el encendido de la pos. La pos sube normalmente; y se_x000d_
realizan pruebas de rigor con la usuaria la cual recibe a satisfacción. Se da por finalizada la actividad</v>
      </c>
      <c r="K361">
        <v>44491</v>
      </c>
      <c r="L361">
        <v>44491</v>
      </c>
      <c r="M361" t="str">
        <f>TEXT(L361,"DDDDDDD")</f>
        <v>viernes</v>
      </c>
      <c r="N361" t="str">
        <v>M179 METRO PITALITO</v>
      </c>
      <c r="O361" t="str">
        <v>PITALITO</v>
      </c>
      <c r="P361" t="str">
        <v>OCCIDENTE</v>
      </c>
      <c r="Q361" t="str">
        <v>EMERSON PALACIOS MARTINEZ</v>
      </c>
      <c r="R361">
        <v>13723524</v>
      </c>
      <c r="S361" t="str">
        <v>ALIADO</v>
      </c>
      <c r="T361">
        <v>0.5</v>
      </c>
      <c r="U361">
        <v>0.5138888888888888</v>
      </c>
      <c r="V361">
        <v>0.013888888888888888</v>
      </c>
      <c r="W361">
        <v>1</v>
      </c>
      <c r="X361">
        <f>NETWORKDAYS(K361,L360)</f>
        <v>2</v>
      </c>
      <c r="Y361" t="str">
        <f>IF(X361&lt;=2,"CUMPLE","NO CUMPLE")</f>
        <v>CUMPLE</v>
      </c>
    </row>
    <row r="362" xml:space="preserve">
      <c r="A362">
        <v>12025672</v>
      </c>
      <c r="B362" t="str">
        <v>INCIDENT</v>
      </c>
      <c r="C362" t="str">
        <v>CERRADO</v>
      </c>
      <c r="D362" t="str">
        <v>TIENDA</v>
      </c>
      <c r="E362" t="str">
        <v>PDT</v>
      </c>
      <c r="F362" t="str">
        <v>MANO</v>
      </c>
      <c r="G362" t="str">
        <v>SCORPIO</v>
      </c>
      <c r="H362" t="str" xml:space="preserve">
        <v xml:space="preserve">Datos usuario_x000d_
Nombre: Luz Angela Romero Valencia_x000d_
Correo: Luz.Romero@cencosud.com.co_x000d_
Usuario AD: LARomerV_x000d_
Pais: Colombia_x000d_
Ubicacion: M179 METRO PITALITO_x000d_
Zona: Colombia Occidente_x000d_
Unidad de Negocio: Supermercados_x000d_
Servicio: Tiendas &amp; Centros de Distribucion_x000d_
Telefono: 3202587367_x000d_
Anexo: 8366005_x000d_
Descripcion: la pdt skorpio con inventario 19395 No le sirve la tecla funcion ; # 9 en custodia de control perdidas</v>
      </c>
      <c r="I362" t="str" xml:space="preserve">
        <v xml:space="preserve">buenos dias._x000d_
jefe por favor me colabora con la autorizacion para visita del tecnico de isit para la validacion de la novedad reportada en la pdt de seguridad de la tienda._x000d_
gracias	  _x000d_
</v>
      </c>
      <c r="J362" t="str">
        <v>Se llega a sitio; se realizan los parámetros de bioseguridad y se valida ingreso. Se procede con la ubicación del equipo. Se formatea la pdt; se realiza configuración y no sirve la tecla función; se realiza reset fuerte de la pdt y se configura y la tecla funciòn sigue sin funcionamiento; se procede con el desensamble de la pdt; se encuentra errores en su pantalla tactil y en el teclado. Comedidamente se pide el favor y se estudie la posibilidad de cambiar las dos partes para finiquitar el incidente. A continuaciòn se relacionan partes segùn despiece: * DISPLAY + TOUCH ESDAT1709050001 y la parte *FRONT COVER ESDAT1712070054. Se traslada al grupo correspondiente.</v>
      </c>
      <c r="K362">
        <v>44491</v>
      </c>
      <c r="L362">
        <v>44491</v>
      </c>
      <c r="M362" t="str">
        <f>TEXT(L362,"DDDDDDD")</f>
        <v>viernes</v>
      </c>
      <c r="N362" t="str">
        <v>M179 METRO PITALITO</v>
      </c>
      <c r="O362" t="str">
        <v>PITALITO</v>
      </c>
      <c r="P362" t="str">
        <v>OCCIDENTE</v>
      </c>
      <c r="Q362" t="str">
        <v>EMERSON PALACIOS MARTINEZ</v>
      </c>
      <c r="R362">
        <v>13723524</v>
      </c>
      <c r="S362" t="str">
        <v>ALIADO</v>
      </c>
      <c r="T362">
        <v>0.5555555555555556</v>
      </c>
      <c r="U362">
        <v>0.6458333333333334</v>
      </c>
      <c r="V362">
        <v>0.09027777777777778</v>
      </c>
      <c r="W362">
        <v>2</v>
      </c>
      <c r="X362">
        <f>NETWORKDAYS(K362,L361)</f>
        <v>1</v>
      </c>
      <c r="Y362" t="str">
        <f>IF(X362&lt;=2,"CUMPLE","NO CUMPLE")</f>
        <v>CUMPLE</v>
      </c>
    </row>
    <row r="363" xml:space="preserve">
      <c r="A363">
        <v>12024469</v>
      </c>
      <c r="B363" t="str">
        <v>INCIDENT</v>
      </c>
      <c r="C363" t="str">
        <v>CERRADO</v>
      </c>
      <c r="D363" t="str">
        <v>TIENDA</v>
      </c>
      <c r="E363" t="str">
        <v>BALANZA</v>
      </c>
      <c r="F363" t="str">
        <v>IMPRESORA</v>
      </c>
      <c r="G363" t="str">
        <v>METTLER</v>
      </c>
      <c r="H363" t="str" xml:space="preserve">
        <v xml:space="preserve">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la balanza de pescaderia de la ip:010.132.092.054 presenta fallas ya que continuamente sale un aviso informado error en bascula por lo que no permite imprimir y tambien solicito un ful cargue_x000d_
_x000d_
Gacias_x000d_
_x000d_
Indica la ubicacion de tu balanza en la tienda: pescaderia</v>
      </c>
      <c r="I363" t="str">
        <v>de generarse de nuevo el mensaje de error cambiar pila de reloj de la board o en su defecto reportar board con fallas. se requiere programar tenico ISIT para su gestion.</v>
      </c>
      <c r="J363" t="str" xml:space="preserve">
        <v xml:space="preserve">Se llega a sitio; se verifica el correo de ingreso con 51 Y se proce a verificar la balanza colgante la cual se encuentra con error 202 24 Base de datos; se_x000d_
procede a configurar desde cero; se valida la ip 10.132.92.54 y da ping correctamente; se cambian los valores desde cero; se realiza pruebas y no aparece_x000d_
error 202 24 base de datos pero aparece con peso unitario lo cual es para la seccion de panaderia y la balanza es de pescadería; la etiqueta sale solo con_x000d_
el precio; se espera que Andres Castillo cargue las etiquetas. lo cual persiste el error de la etiqueta por ende se inicia hacer borrado de bram; se realiza el_x000d_
borrado y se configura desde cero; colocando la ip anterior; configurando etiqueta y sensores; peso indicados; los valores decimales. se realiza pruebas y_x000d_
aparece la etiqueta correctamente pero solo con los valores de carne; se solicita que incluya los precios de pescaderia lo cual quedan actualizados. se_x000d_
hace una ultima prueba de apagarla tres veces haber sino arroja el error inicial; se verifica la funcionalidad con los usuarios y queda a satisfacción.</v>
      </c>
      <c r="K363">
        <v>44491</v>
      </c>
      <c r="L363">
        <v>44491</v>
      </c>
      <c r="M363" t="str">
        <f>TEXT(L363,"DDDDDDD")</f>
        <v>viernes</v>
      </c>
      <c r="N363" t="str">
        <v>M195 METRO SANTA LUCIA</v>
      </c>
      <c r="O363" t="str">
        <v>NEIVA</v>
      </c>
      <c r="P363" t="str">
        <v>OCCIDENTE</v>
      </c>
      <c r="Q363" t="str">
        <v>LUIS FERNANDO QUIROGA SÁNCHEZ</v>
      </c>
      <c r="R363" t="e">
        <v>#N/A</v>
      </c>
      <c r="S363" t="str">
        <v>DIRECTO</v>
      </c>
      <c r="T363">
        <v>0.5416666666666666</v>
      </c>
      <c r="U363">
        <v>0.6111111111111112</v>
      </c>
      <c r="V363">
        <v>0.06944444444444445</v>
      </c>
      <c r="W363">
        <v>2</v>
      </c>
      <c r="X363">
        <f>NETWORKDAYS(K363,L362)</f>
        <v>1</v>
      </c>
      <c r="Y363" t="str">
        <f>IF(X363&lt;=2,"CUMPLE","NO CUMPLE")</f>
        <v>CUMPLE</v>
      </c>
    </row>
    <row r="364" xml:space="preserve">
      <c r="A364" t="str">
        <v>PROACTIVA</v>
      </c>
      <c r="B364" t="str">
        <v>REQUEST</v>
      </c>
      <c r="C364" t="str">
        <v>CERRADO</v>
      </c>
      <c r="D364" t="str">
        <v>TIENDA</v>
      </c>
      <c r="E364" t="str">
        <v>TIENDA</v>
      </c>
      <c r="F364" t="str">
        <v>TIENDA</v>
      </c>
      <c r="G364" t="str">
        <v>TIENDA</v>
      </c>
      <c r="H364" t="str" xml:space="preserve">
        <v xml:space="preserve">SE REALIZA PROACTIVA EN LA TIENDA J045 JUMBO AV.DEL FERROCARRIL SANTA MARTA CAu12026129_x000d_
</v>
      </c>
      <c r="I364" t="str" xml:space="preserve">
        <v xml:space="preserve">SE REALIZA PROACTIVA EN LA TIENDA J045 JUMBO AV.DEL FERROCARRIL SANTA MARTA CAu12026129_x000d_
</v>
      </c>
      <c r="J364" t="str" xml:space="preserve">
        <v xml:space="preserve">SE REALIZA PROACTIVA EN LA TIENDA J045 JUMBO AV.DEL FERROCARRIL SANTA MARTA CAu12026129_x000d_
</v>
      </c>
      <c r="K364">
        <v>44491</v>
      </c>
      <c r="L364">
        <v>44491</v>
      </c>
      <c r="M364" t="str">
        <f>TEXT(L364,"DDDDDDD")</f>
        <v>viernes</v>
      </c>
      <c r="N364" t="str">
        <v>J045 JUMBO AV.DEL FERROCARRIL SANTA MARTA</v>
      </c>
      <c r="O364" t="str">
        <v>SANTA MARTA</v>
      </c>
      <c r="P364" t="str">
        <v>COSTA</v>
      </c>
      <c r="Q364" t="str">
        <v>Enrique Rafael Ponzon Ortega</v>
      </c>
      <c r="R364">
        <v>1082888515</v>
      </c>
      <c r="S364" t="str">
        <v>DIRECTO</v>
      </c>
      <c r="T364">
        <v>0.4583333333333333</v>
      </c>
      <c r="U364">
        <v>0.5</v>
      </c>
      <c r="V364">
        <v>0.041666666666666664</v>
      </c>
      <c r="W364">
        <v>1</v>
      </c>
      <c r="X364">
        <f>NETWORKDAYS(K364,L363)</f>
        <v>1</v>
      </c>
      <c r="Y364" t="str">
        <f>IF(X364&lt;=2,"CUMPLE","NO CUMPLE")</f>
        <v>CUMPLE</v>
      </c>
    </row>
    <row r="365" xml:space="preserve">
      <c r="A365">
        <v>12055132</v>
      </c>
      <c r="B365" t="str">
        <v>REQUEST</v>
      </c>
      <c r="C365" t="str">
        <v>CERRADO</v>
      </c>
      <c r="D365" t="str">
        <v>TIENDA</v>
      </c>
      <c r="E365" t="str">
        <v>PDA</v>
      </c>
      <c r="F365" t="str">
        <v>PDA</v>
      </c>
      <c r="G365" t="str">
        <v>HONEYWELL</v>
      </c>
      <c r="H365" t="str" xml:space="preserve">
        <v xml:space="preserve">Datos usuario_x000d_
Nombre: Paula Andrea Carmona Toro_x000d_
Correo: PaulaAndrea.Carmona@cencosud.com.co_x000d_
Usuario AD: PACarmon_x000d_
Pais: Colombia_x000d_
Ubicacion: J027 JUMBO RIONEGRO_x000d_
Zona: Colombia Centro_x000d_
Unidad de Negocio: Supermercados_x000d_
Servicio: Tiendas &amp; Centros de Distribucion_x000d_
Telefono: 3146272884_x000d_
Anexo: 3146272884_x000d_
Descripcion: Buenas tardes; con el cambio que se realizaron con las PDA se presentan problemas con la red y se nos estan presentando muchos inconvenientes para realizar diferentes funciones._x000d_
por favor me colaboran con la pronta solucion y muchas gracias._x000d_
</v>
      </c>
      <c r="I365" t="str" xml:space="preserve">
        <v xml:space="preserve">se requiere apoyo de isit para la validación de la configuración de la red de la pda debe estar en la vlan12	 _x000d_
</v>
      </c>
      <c r="J365" t="str" xml:space="preserve">
        <v xml:space="preserve">Se realiza la revision de la PDA. Se encuentra configurada en la VLAN12; todas las PDA presentan la novedad; todas están conectadas a las misma red; el tema es que en algunos puntos de la tienda la conexion wifi es débil y las PDA se desconectan. Adicional a eso; el viernes pasado se dañó una AP en la tienda y se está esperando el remplazo de la misma por ende la señal wifi es baja. Se les explica a los usuarios la novedad._x000d_
Se debe escalar el caso con Redes.</v>
      </c>
      <c r="K365">
        <v>44508</v>
      </c>
      <c r="L365">
        <v>44510</v>
      </c>
      <c r="M365" t="str">
        <f>TEXT(L365,"DDDDDDD")</f>
        <v>miércoles</v>
      </c>
      <c r="N365" t="str">
        <v>J027 JUMBO RIONEGRO</v>
      </c>
      <c r="O365" t="str">
        <v>RIONEGRO</v>
      </c>
      <c r="P365" t="str">
        <v>CENTRO</v>
      </c>
      <c r="Q365" t="str">
        <v>YURIMAR MARQUEZ MUÑOZ</v>
      </c>
      <c r="R365">
        <v>1045025746</v>
      </c>
      <c r="S365" t="str">
        <v>DIRECTO</v>
      </c>
      <c r="T365">
        <v>0.3541666666666667</v>
      </c>
      <c r="U365">
        <v>0.3958333333333333</v>
      </c>
      <c r="V365">
        <v>0.041666666666666664</v>
      </c>
      <c r="W365">
        <v>1</v>
      </c>
      <c r="X365">
        <f>NETWORKDAYS(K365,L364)</f>
        <v>-12</v>
      </c>
      <c r="Y365" t="str">
        <f>IF(X365&lt;=2,"CUMPLE","NO CUMPLE")</f>
        <v>CUMPLE</v>
      </c>
    </row>
    <row r="366" xml:space="preserve">
      <c r="A366">
        <v>12048751</v>
      </c>
      <c r="B366" t="str">
        <v>REQUEST</v>
      </c>
      <c r="C366" t="str">
        <v>CERRADO</v>
      </c>
      <c r="D366" t="str">
        <v>TIENDA</v>
      </c>
      <c r="E366" t="str">
        <v>NAVEGACION</v>
      </c>
      <c r="F366" t="str">
        <v>CPU</v>
      </c>
      <c r="G366" t="str">
        <v>LENOVO</v>
      </c>
      <c r="H366" t="str" xml:space="preserve">
        <v xml:space="preserve">Datos usuario_x000d_
Nombre: Angela Maria Gomez Catano_x000d_
Correo: angelamaria.gomezcatano@cencosud.com.co_x000d_
Usuario AD: AnGomezC_x000d_
Pais: Colombia_x000d_
Ubicacion: J027 JUMBO RIONEGRO_x000d_
Zona: Colombia Centro_x000d_
Unidad de Negocio: Supermercados_x000d_
Servicio: Tiendas &amp; Centros de Distribucion_x000d_
Telefono: 3014401311_x000d_
Anexo: 5352400_x000d_
Descripcion: necesito ingresar a la pagina clientes.globalwork.co para gestionar estudios de seguridad y aparece bloqueada_x000d_
OBLIGATORIO ADJUNTAR PANTALLA error ingreso pagina WEB: pagina bloqueada.docx_x000d_
Ingresa la Direccion o link de la pagina OBLIGATORIO: clientes.globalwork.co</v>
      </c>
      <c r="I366" t="str">
        <v>se requiere apoyo de isit para validación en sitio; con la usuaria e identificar cual es el error que le muestra la pagina cuando intenta ingresar y validarlo con la persona se seguridad informática Edison iglesia buscarlo por la herramienta team</v>
      </c>
      <c r="J366" t="str">
        <v xml:space="preserve">Se realiza la revision del caso se toman las evidencias que presenta la usuaria en la pagina web se envia a verificar. indican que se debe generar un ticket para el personal de internet por que al parecer la pagina no esta configurada y al habilitarse los complemestos no deja ingresar o no aparece habilitado el boton de ingresar </v>
      </c>
      <c r="K366">
        <v>44508</v>
      </c>
      <c r="L366">
        <v>44510</v>
      </c>
      <c r="M366" t="str">
        <f>TEXT(L366,"DDDDDDD")</f>
        <v>miércoles</v>
      </c>
      <c r="N366" t="str">
        <v>J027 JUMBO RIONEGRO</v>
      </c>
      <c r="O366" t="str">
        <v>RIONEGRO</v>
      </c>
      <c r="P366" t="str">
        <v>CENTRO</v>
      </c>
      <c r="Q366" t="str">
        <v>YURIMAR MARQUEZ MUÑOZ</v>
      </c>
      <c r="R366">
        <v>1045025746</v>
      </c>
      <c r="S366" t="str">
        <v>DIRECTO</v>
      </c>
      <c r="T366">
        <v>0.3958333333333333</v>
      </c>
      <c r="U366">
        <v>0.4375</v>
      </c>
      <c r="V366">
        <v>0.041666666666666664</v>
      </c>
      <c r="W366">
        <v>1</v>
      </c>
      <c r="X366">
        <f>NETWORKDAYS(K366,L365)</f>
        <v>3</v>
      </c>
      <c r="Y366" t="str">
        <f>IF(X366&lt;=2,"CUMPLE","NO CUMPLE")</f>
        <v>NO CUMPLE</v>
      </c>
    </row>
    <row r="367" xml:space="preserve">
      <c r="A367">
        <v>12066348</v>
      </c>
      <c r="B367" t="str">
        <v>REQUEST</v>
      </c>
      <c r="C367" t="str">
        <v>CERRADO</v>
      </c>
      <c r="D367" t="str">
        <v>TIENDA</v>
      </c>
      <c r="E367" t="str">
        <v>PDA</v>
      </c>
      <c r="F367" t="str">
        <v>PDA</v>
      </c>
      <c r="G367" t="str">
        <v>HONEYWELL</v>
      </c>
      <c r="H367"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me pueden colaborar con una de las PDA nuevas de Ecommerce para instalarle el internet ya que no deja ingresar al aplicativo para hacer los pedidos...gracias.._x000d_
Seccion en la tienda o ubicacion del usuario: Jumbo Rionegro Ecommerce</v>
      </c>
      <c r="I367" t="str" xml:space="preserve">
        <v xml:space="preserve">se requiere; configuracion el equipo; ya que segun lo informado por el usuario; es un tema de configuración de la pdt	  _x000d_
</v>
      </c>
      <c r="J367" t="str">
        <v>Se realiza la revision de la pda se evidencia que la falla es por actualizaciones. Se intento actualizar con red externa a Cencosud y no permite; del área de Sistemas de Cencosud indican devolver las pda antiguas temporalmente mientras se les da solucion. El usuario indica que no las necesita ya que está trabajando con 2 de las antiguas. Se deben recoger las pda para dignosticar porqué no actualizan.</v>
      </c>
      <c r="K367">
        <v>44511</v>
      </c>
      <c r="L367">
        <v>44516</v>
      </c>
      <c r="M367" t="str">
        <f>TEXT(L367,"DDDDDDD")</f>
        <v>martes</v>
      </c>
      <c r="N367" t="str">
        <v>J027 JUMBO RIONEGRO</v>
      </c>
      <c r="O367" t="str">
        <v>RIONEGRO</v>
      </c>
      <c r="P367" t="str">
        <v>CENTRO</v>
      </c>
      <c r="Q367" t="str">
        <v>YURIMAR MARQUEZ MUÑOZ</v>
      </c>
      <c r="R367">
        <v>1045025746</v>
      </c>
      <c r="S367" t="str">
        <v>DIRECTO</v>
      </c>
      <c r="T367">
        <v>0.625</v>
      </c>
      <c r="U367">
        <v>0.7083333333333334</v>
      </c>
      <c r="V367">
        <v>0.08333333333333333</v>
      </c>
      <c r="W367">
        <v>2</v>
      </c>
      <c r="X367">
        <f>NETWORKDAYS(K367,L366)</f>
        <v>-2</v>
      </c>
      <c r="Y367" t="str">
        <f>IF(X367&lt;=2,"CUMPLE","NO CUMPLE")</f>
        <v>CUMPLE</v>
      </c>
    </row>
    <row r="368" xml:space="preserve">
      <c r="A368">
        <v>12012907</v>
      </c>
      <c r="B368" t="str">
        <v>REQUEST</v>
      </c>
      <c r="C368" t="str">
        <v>CERRADO</v>
      </c>
      <c r="D368" t="str">
        <v>TIENDA</v>
      </c>
      <c r="E368" t="str">
        <v>POS</v>
      </c>
      <c r="F368" t="str">
        <v>CPU</v>
      </c>
      <c r="G368" t="str">
        <v>WINCOR</v>
      </c>
      <c r="H368"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buena tarde agradezco su colaboracion revisando la pos numero 01 que se encuentra presentando falla el cable del teclado</v>
      </c>
      <c r="I368" t="str">
        <v>Adaptador adquirido; Se transfiere para continuar con la gestión.</v>
      </c>
      <c r="J368" t="str" xml:space="preserve">
        <v xml:space="preserve">12012907-CAU: se valida la pos 1; se procede hacerle pruebas de memoria ram; se resetea la bios; se conecta un monitor por conexión de DVI a_x000d_
monitor y no es posible que de imagen el equipo; se cambia el disco duro y no da imagen se conecta teclado de pc para validar con la tecla F2 y el_x000d_
equipo no da imagen; dando como falla total la board; se solicita cambio de board para dejar pos operativa</v>
      </c>
      <c r="K368">
        <v>44494</v>
      </c>
      <c r="L368">
        <v>44494</v>
      </c>
      <c r="M368" t="str">
        <f>TEXT(L368,"DDDDDDD")</f>
        <v>lunes</v>
      </c>
      <c r="N368" t="str">
        <v>J126 JUMBO SAN SILVESTRE</v>
      </c>
      <c r="O368" t="str">
        <v>BARRANCABERMEJA</v>
      </c>
      <c r="P368" t="str">
        <v>ORIENTE</v>
      </c>
      <c r="Q368" t="str">
        <v>HERMES MARTIN PEINADO</v>
      </c>
      <c r="R368" t="e">
        <v>#N/A</v>
      </c>
      <c r="S368" t="str">
        <v>DIRECTO</v>
      </c>
      <c r="T368">
        <v>0.5833333333333334</v>
      </c>
      <c r="U368">
        <v>0.6458333333333334</v>
      </c>
      <c r="V368">
        <v>0.0625</v>
      </c>
      <c r="W368">
        <v>1</v>
      </c>
      <c r="X368">
        <f>NETWORKDAYS(K368,L367)</f>
        <v>17</v>
      </c>
      <c r="Y368" t="str">
        <f>IF(X368&lt;=2,"CUMPLE","NO CUMPLE")</f>
        <v>NO CUMPLE</v>
      </c>
    </row>
    <row r="369" xml:space="preserve">
      <c r="A369">
        <v>12018908</v>
      </c>
      <c r="B369" t="str">
        <v>REQUEST</v>
      </c>
      <c r="C369" t="str">
        <v>CERRADO</v>
      </c>
      <c r="D369" t="str">
        <v>TIENDA</v>
      </c>
      <c r="E369" t="str">
        <v>BALANZA</v>
      </c>
      <c r="F369" t="str">
        <v>SCANNER</v>
      </c>
      <c r="G369" t="str">
        <v>METTLER</v>
      </c>
      <c r="H369"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nueva presenta fallas al momento de arrojar la etiqueta_x000d_
Area en donde se encuentra la Balanza: panaderia</v>
      </c>
      <c r="I369" t="str" xml:space="preserve">
        <v xml:space="preserve">Buen día_x000d_
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falla al realizar la impresión de varias etiquetas._x000d_
Entregar operativa a Jefe de sección._x000d_
Cordialmente;_x000d_
Ever Becerra</v>
      </c>
      <c r="J369" t="str" xml:space="preserve">
        <v xml:space="preserve">12018908-CAU: se procede a revisar la balanza se encuentra que esta imprimiendo el lado lateral izquierdo no visible se procede a cambiar el cabezal_x000d_
de impresión; se hacen pruebas de impresiones continuas quedando la balanza operativa</v>
      </c>
      <c r="K369">
        <v>44494</v>
      </c>
      <c r="L369">
        <v>44494</v>
      </c>
      <c r="M369" t="str">
        <f>TEXT(L369,"DDDDDDD")</f>
        <v>lunes</v>
      </c>
      <c r="N369" t="str">
        <v>J126 JUMBO SAN SILVESTRE</v>
      </c>
      <c r="O369" t="str">
        <v>BARRANCABERMEJA</v>
      </c>
      <c r="P369" t="str">
        <v>ORIENTE</v>
      </c>
      <c r="Q369" t="str">
        <v>HERMES MARTIN PEINADO</v>
      </c>
      <c r="R369" t="e">
        <v>#N/A</v>
      </c>
      <c r="S369" t="str">
        <v>DIRECTO</v>
      </c>
      <c r="T369">
        <v>0.6458333333333334</v>
      </c>
      <c r="U369">
        <v>0.75</v>
      </c>
      <c r="V369">
        <v>0.10416666666666667</v>
      </c>
      <c r="W369">
        <v>2</v>
      </c>
      <c r="X369">
        <f>NETWORKDAYS(K369,L368)</f>
        <v>1</v>
      </c>
      <c r="Y369" t="str">
        <f>IF(X369&lt;=2,"CUMPLE","NO CUMPLE")</f>
        <v>CUMPLE</v>
      </c>
    </row>
    <row r="370" xml:space="preserve">
      <c r="A370">
        <v>12004844</v>
      </c>
      <c r="B370" t="str">
        <v>REQUEST</v>
      </c>
      <c r="C370" t="str">
        <v>CERRADO</v>
      </c>
      <c r="D370" t="str">
        <v>TIENDA</v>
      </c>
      <c r="E370" t="str">
        <v>POS</v>
      </c>
      <c r="F370" t="str">
        <v>CPU</v>
      </c>
      <c r="G370" t="str">
        <v>WINCOR</v>
      </c>
      <c r="H370" t="str" xml:space="preserve">
        <v xml:space="preserve">Datos usuario_x000d_
Nombre: Carlos Jose Palmera Jimenez_x000d_
Correo: carlosjose.palmerajimenez@cencosud.com.co_x000d_
Usuario AD: CAPalmera_x000d_
Pais: Colombia_x000d_
Ubicacion: J045 JUMBO AV.DEL FERROCARRIL SANTA MARTA_x000d_
Zona: Colombia Costa_x000d_
Unidad de Negocio: JUMBO_x000d_
Servicio: null_x000d_
Telefono: 3004631777_x000d_
Anexo: null_x000d_
Descripcion: Buenas tardes; por favor me colaboran habilitando la Pos de Panaderia en nuestra tienda; ya que se encuentra inhabilitada;_x000d_
Muchas gracias.</v>
      </c>
      <c r="I370" t="str" xml:space="preserve">
        <v xml:space="preserve">favor nos ayudan a validar esta novedad en la caja de panaderia.	  _x000d_
</v>
      </c>
      <c r="J370" t="str">
        <v>El gerente Luis Alberto Pérez indica que ya no se debe realizar el requerimiento ya que se solicitó para el día sin IVA para tener una POS de respaldo; no fue necesario y ya no la van a necesitar.</v>
      </c>
      <c r="K370">
        <v>44494</v>
      </c>
      <c r="L370">
        <v>44508</v>
      </c>
      <c r="M370" t="str">
        <f>TEXT(L370,"DDDDDDD")</f>
        <v>lunes</v>
      </c>
      <c r="N370" t="str">
        <v>J045 JUMBO AV.DEL FERROCARRIL SANTA MARTA</v>
      </c>
      <c r="O370" t="str">
        <v>SANTA MARTA</v>
      </c>
      <c r="P370" t="str">
        <v>COSTA</v>
      </c>
      <c r="Q370" t="str">
        <v>ALDAHIR GUSTAVO HERNANDEZ CRATZ</v>
      </c>
      <c r="R370" t="e">
        <v>#N/A</v>
      </c>
      <c r="S370" t="str">
        <v>DIRECTO</v>
      </c>
      <c r="T370">
        <v>0.6666666666666666</v>
      </c>
      <c r="U370">
        <v>0.6736111111111112</v>
      </c>
      <c r="V370">
        <v>0.006944444444444444</v>
      </c>
      <c r="W370">
        <v>1</v>
      </c>
      <c r="X370">
        <f>NETWORKDAYS(K370,L369)</f>
        <v>1</v>
      </c>
      <c r="Y370" t="str">
        <f>IF(X370&lt;=2,"CUMPLE","NO CUMPLE")</f>
        <v>CUMPLE</v>
      </c>
    </row>
    <row r="371" xml:space="preserve">
      <c r="A371">
        <v>11994386</v>
      </c>
      <c r="B371" t="str">
        <v>REQUEST</v>
      </c>
      <c r="C371" t="str">
        <v>CERRADO</v>
      </c>
      <c r="D371" t="str">
        <v>TIENDA</v>
      </c>
      <c r="E371" t="str">
        <v>POS</v>
      </c>
      <c r="F371" t="str">
        <v>POS</v>
      </c>
      <c r="G371" t="str">
        <v>WINCOR</v>
      </c>
      <c r="H371"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la pos 18 se encuentra fuera de servicio por daño en su memoria_x000d_
sale mensaje GRUB LOANDING PLEAS ERROR 15. y se le remueve llave y no responde</v>
      </c>
      <c r="I371" t="str" xml:space="preserve">
        <v xml:space="preserve">	_x000d_
Validar la novedad presentada.</v>
      </c>
      <c r="J371" t="str">
        <v>Se procede a revisar POS de la línea de caja la cual se encuentra bloqueada y apagada. No permite realizar ninguna operación; la pos había sido revisada anteriormente; pero la falla persistía; realizaron pruebas con discos duros y memorias tomados de otra pos pero la falla persistía; se procede a validar nuevamente la pos por indicaciones de la persona de Sistemas de Cencosud el señor Albeiro Hoyos el cual solicita y autoriza tomar partes de otra pos para dejar funcionando la caja. Se procede a validar con otras memoria de pos que se encontraba sin utilizar; se realizan múltiples  pruebas; se cambia el disco duro; se valida con diferentes memorias;  se procede a encender la pos; la pos enciende de manera correcta; se logra iniciar la pos en la línea de caja; al iniciar la pos presenta falla de red; se encuentra fuera de línea; se informa al señor Albeiro Hoyos el cual solicita conectar un teléfono y enviar mac para validar punto de red; se realiza cambio de cable de red; se revisa conexiones; se realiza cambio de tarjeta de red pero la falla persiste; se informa al señor Albeiro el cual indica dejar conectada la pos a la red ya que se va escalar la falla con comunicaciones.  Se deja pos encendida a la espera de habilitar punto de red para su correcto funcionamiento. Se informa la novedad a la jefe de caja para su conocimiento.</v>
      </c>
      <c r="K371">
        <v>44494</v>
      </c>
      <c r="L371">
        <v>44518</v>
      </c>
      <c r="M371" t="str">
        <f>TEXT(L371,"DDDDDDD")</f>
        <v>jueves</v>
      </c>
      <c r="N371" t="str">
        <v>J045 JUMBO AV.DEL FERROCARRIL SANTA MARTA</v>
      </c>
      <c r="O371" t="str">
        <v>SANTA MARTA</v>
      </c>
      <c r="P371" t="str">
        <v>COSTA</v>
      </c>
      <c r="Q371" t="str">
        <v>FABIAN ANDRES DIAZGRANADOS ORTEGA</v>
      </c>
      <c r="R371" t="e">
        <v>#N/A</v>
      </c>
      <c r="S371" t="str">
        <v>DIRECTO</v>
      </c>
      <c r="T371">
        <v>0.625</v>
      </c>
      <c r="U371">
        <v>0.75</v>
      </c>
      <c r="V371">
        <v>0.125</v>
      </c>
      <c r="W371">
        <v>3</v>
      </c>
      <c r="X371">
        <f>NETWORKDAYS(K371,L370)</f>
        <v>11</v>
      </c>
      <c r="Y371" t="str">
        <f>IF(X371&lt;=2,"CUMPLE","NO CUMPLE")</f>
        <v>NO CUMPLE</v>
      </c>
    </row>
    <row r="372" xml:space="preserve">
      <c r="A372">
        <v>12011800</v>
      </c>
      <c r="B372" t="str">
        <v>REQUEST</v>
      </c>
      <c r="C372" t="str">
        <v>CERRADO</v>
      </c>
      <c r="D372" t="str">
        <v>TIENDA</v>
      </c>
      <c r="E372" t="str">
        <v>PDA</v>
      </c>
      <c r="F372" t="str">
        <v>MANO</v>
      </c>
      <c r="G372" t="str">
        <v>SYMBOL</v>
      </c>
      <c r="H372"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null_x000d_
Telefono: 3118781135_x000d_
Anexo: null_x000d_
Descripcion: las pda se descargan rapidamente y caida del sistema continuamente; no tiene genesix para desarrollar otras tareas; no se puede trabajar continuamente se cae mucho la señal y se sale del sistema._x000d_
Seccion de la tienda en donde se ubica la PDT o usuario: 47 jumbo girardot</v>
      </c>
      <c r="I372" t="str" xml:space="preserve">
        <v xml:space="preserve">Jefe su autorizacion para configuracion de las pdts Symbol de la tienda que no cuentas con genesix y configurar pagina de centralizacion._x000d_
Tienda: J047 Girardot_x000d_
pdt seriales: 16307522502996; 16232522507976; 16232522507963_x000d_
marca: Symbol MC40N0_x000d_
se anexa manual para la configuracion y claves de ingreso y vlan</v>
      </c>
      <c r="J372" t="str" xml:space="preserve">
        <v xml:space="preserve">Se realiza revisión de las PDA mencionadas; se configura la red con Wlan12; Se configura aplicativo control de antenas; se pone a prueba y funciona correctamente. Posteriormente se realiza instalación y configuración del MOCHA TELNET; se configura sus parámetros para su debido funcionamiento; estos 2 aplicativos se dejan en pantalla de inicio funcionando correctamente. Estado OK. _x000d_
Nota: una de estas tres PDT presenta problemas de laser; se recomienda montar el servicio para atender la solicitud_x000d_
</v>
      </c>
      <c r="K372">
        <v>44502</v>
      </c>
      <c r="L372">
        <v>44502</v>
      </c>
      <c r="M372" t="str">
        <f>TEXT(L372,"DDDDDDD")</f>
        <v>martes</v>
      </c>
      <c r="N372" t="str">
        <v>J047 JUMBO GIRARDOT</v>
      </c>
      <c r="O372" t="str">
        <v>GIRARDOT</v>
      </c>
      <c r="P372" t="str">
        <v>OCCIDENTE</v>
      </c>
      <c r="Q372" t="str">
        <v>RAFAEL ARDILA PUENTES</v>
      </c>
      <c r="R372">
        <v>1018419858</v>
      </c>
      <c r="S372" t="str">
        <v>ALIADO</v>
      </c>
      <c r="T372">
        <v>0.4166666666666667</v>
      </c>
      <c r="U372">
        <v>0.6666666666666666</v>
      </c>
      <c r="V372">
        <v>6</v>
      </c>
      <c r="W372">
        <v>3</v>
      </c>
      <c r="X372">
        <f>NETWORKDAYS(K372,L371)</f>
        <v>13</v>
      </c>
      <c r="Y372" t="str">
        <f>IF(X372&lt;=2,"CUMPLE","NO CUMPLE")</f>
        <v>NO CUMPLE</v>
      </c>
    </row>
    <row r="373" xml:space="preserve">
      <c r="A373">
        <v>12026279</v>
      </c>
      <c r="B373" t="str">
        <v>REQUEST</v>
      </c>
      <c r="C373" t="str">
        <v>CERRADO</v>
      </c>
      <c r="D373" t="str">
        <v>TIENDA</v>
      </c>
      <c r="E373" t="str">
        <v>POS</v>
      </c>
      <c r="F373" t="str">
        <v>CPU</v>
      </c>
      <c r="G373" t="str">
        <v>BEETLE</v>
      </c>
      <c r="H373"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amable colaboracion con el fin de solucionar la falla de la pos No 4 ya que esta fuera de linea; ya se reviso el cableado y demas y continua sin funcionar_x000d_
Numero de caja con novedad y tienda: pos 4 tienda 042 ibague</v>
      </c>
      <c r="I373" t="str" xml:space="preserve">
        <v xml:space="preserve">buenas tardes._x000d_
Jefe Miguel; por favor me colabora con la autorizacion de la visita de isit para la validacion de la pos 4 de la tienda de Ibague._x000d_
gracias.</v>
      </c>
      <c r="J373" t="str" xml:space="preserve">
        <v xml:space="preserve">Se procede a revisar pos # 4 la cual se encuentra en estado fuera de linea por lo que se revisa la conexion fisica de la pos (patchcord) y se observa que se encuentra_x000d_
correctamente conectado por lo que se efectua cambio de patchcord y la pos continua sin dar red; ante lo que se conecta directamente la pos al switch y aunque el_x000d_
punto linkea la pos sigue estando fuera de linea por lo que se le informa a la persona encargada de sistemas CENCOSUD Stiven Bedoya de la novedad; y el_x000d_
confirma que el puerto puede encontrarse bloqueado por lo que indica se le envie el serial; mac del switch y el puerto donde se va a conectar la pos; ademas de la_x000d_
mac de la pos informacion que sera enviada al NOC para habilitar el punto; despues de que el NOC revisa el puerto(6) al cual la pos fue conectada y lo vuelve a_x000d_
habilitar la pos nuevamente vuelve a quedar en linea realizando pruebas con la supervisora de cajas sin novedad._x000d_
Direccion IP 10.132.74.76_x000d_
Mascara 255.255.255.192_x000d_
Gateway 10.132.74.126_x000d_
Server 10.132.74.65</v>
      </c>
      <c r="K373">
        <v>44502</v>
      </c>
      <c r="L373">
        <v>44502</v>
      </c>
      <c r="M373" t="str">
        <f>TEXT(L373,"DDDDDDD")</f>
        <v>martes</v>
      </c>
      <c r="N373" t="str">
        <v>M042 METRO IBAGUE</v>
      </c>
      <c r="O373" t="str">
        <v>IBAGUE</v>
      </c>
      <c r="P373" t="str">
        <v>OCCIDENTE</v>
      </c>
      <c r="Q373" t="str">
        <v>NELSON EDUARDO TORRES ROJAS</v>
      </c>
      <c r="R373">
        <v>5821451</v>
      </c>
      <c r="S373" t="str">
        <v>DIRECTO</v>
      </c>
      <c r="T373">
        <v>0.5833333333333334</v>
      </c>
      <c r="U373">
        <v>0.7013888888888888</v>
      </c>
      <c r="V373">
        <v>0.10416666666666667</v>
      </c>
      <c r="W373">
        <v>2</v>
      </c>
      <c r="X373">
        <f>NETWORKDAYS(K373,L372)</f>
        <v>1</v>
      </c>
      <c r="Y373" t="str">
        <f>IF(X373&lt;=2,"CUMPLE","NO CUMPLE")</f>
        <v>CUMPLE</v>
      </c>
    </row>
    <row r="374" xml:space="preserve">
      <c r="A374">
        <v>12024734</v>
      </c>
      <c r="B374" t="str">
        <v>REQUEST</v>
      </c>
      <c r="C374" t="str">
        <v>CERRADO</v>
      </c>
      <c r="D374" t="str">
        <v>TIENDA</v>
      </c>
      <c r="E374" t="str">
        <v>CAJA</v>
      </c>
      <c r="F374" t="str">
        <v>POS</v>
      </c>
      <c r="G374" t="str">
        <v>WINCOR</v>
      </c>
      <c r="H374"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Buenas noches me podrian colaborar para cambiar el cable del teclado de la caja 14 ya que no me deja ingresar y hacer ningun registro.</v>
      </c>
      <c r="I374" t="str" xml:space="preserve">
        <v xml:space="preserve">Buenas Tardes_x000d_
Realizar cambio del cable del teclado de la POS 14:_x000d_
Equipo: POS_x000d_
Marca: Wincor_x000d_
Modelo: Beetle M 2 Plus_x000d_
Serial: 53R0126467_x000d_
Activo: DI-010215_x000d_
SGP Reserva: 15302_x000d_
Parte: CABLE TECLADO MINI-DIN 3.0M 6POS. M/M_x000d_
N° Parte: la 105248</v>
      </c>
      <c r="J374" t="str">
        <v>Se realiza la instalación del cable en la POS; pero el teclado viene completo con el cable y no se puede reemplazar; asi que se debe cambiar tambien el teclado; se pide la parte para que sea enviado a la tienda. No se deja opetrativa la caja.</v>
      </c>
      <c r="K374">
        <v>44502</v>
      </c>
      <c r="L374">
        <v>44502</v>
      </c>
      <c r="M374" t="str">
        <f>TEXT(L374,"DDDDDDD")</f>
        <v>martes</v>
      </c>
      <c r="N374" t="str">
        <v>M074 METRO FACATATIVA</v>
      </c>
      <c r="O374" t="str">
        <v>FACATATIVA</v>
      </c>
      <c r="P374" t="str">
        <v>BOGOTA</v>
      </c>
      <c r="Q374" t="str">
        <v>ALEXANDER CASTILLO SOTELO</v>
      </c>
      <c r="R374">
        <v>80216449</v>
      </c>
      <c r="S374" t="str">
        <v>ALIADO</v>
      </c>
      <c r="T374">
        <v>0.3958333333333333</v>
      </c>
      <c r="U374">
        <v>0.4166666666666667</v>
      </c>
      <c r="V374">
        <v>0.020833333333333332</v>
      </c>
      <c r="W374">
        <v>1</v>
      </c>
      <c r="X374">
        <f>NETWORKDAYS(K374,L373)</f>
        <v>1</v>
      </c>
      <c r="Y374" t="str">
        <f>IF(X374&lt;=2,"CUMPLE","NO CUMPLE")</f>
        <v>CUMPLE</v>
      </c>
    </row>
    <row r="375" xml:space="preserve">
      <c r="A375">
        <v>12031689</v>
      </c>
      <c r="B375" t="str">
        <v>INCIDENT</v>
      </c>
      <c r="C375" t="str">
        <v>CERRADO</v>
      </c>
      <c r="D375" t="str">
        <v>TIENDA</v>
      </c>
      <c r="E375" t="str">
        <v>DESKTOP</v>
      </c>
      <c r="F375" t="str">
        <v>CPU</v>
      </c>
      <c r="G375" t="str">
        <v>LENOVO</v>
      </c>
      <c r="H375" t="str" xml:space="preserve">
        <v xml:space="preserve">Buenas Tardes_x000d_
_x000d_
_x000d_
Salvar la informacion y instalar sistema operativo al equipo del Director de la tienda Metro facatativa</v>
      </c>
      <c r="I375" t="str" xml:space="preserve">
        <v xml:space="preserve">Buenas Tardes_x000d_
Salvar la informacion y formatear el PC del director:_x000d_
Tienda: Metro Facatativa_x000d_
Equipo:Desktop_x000d_
Marca: Lenovo_x000d_
Modelo:M73_x000d_
Serial:MJ01CG7Q</v>
      </c>
      <c r="J375" t="str">
        <v>Inicialmente se realizo prueba del Disco Duro y se valida que se encuentra en buen estado; se procede con el Backup de la información y los PST (Aproximadamente 150 Gb). Luego se hizo el formateo del equipo; se configuro nuevamente y se pasa toda la información. Se deja operativo el equipo. Se solicita el envío de una memoria RAM de 4 Gb porque el equipo aun es lento</v>
      </c>
      <c r="K375">
        <v>44502</v>
      </c>
      <c r="L375">
        <v>44502</v>
      </c>
      <c r="M375" t="str">
        <f>TEXT(L375,"DDDDDDD")</f>
        <v>martes</v>
      </c>
      <c r="N375" t="str">
        <v>M074 METRO FACATATIVA</v>
      </c>
      <c r="O375" t="str">
        <v>FACATATIVA</v>
      </c>
      <c r="P375" t="str">
        <v>BOGOTA</v>
      </c>
      <c r="Q375" t="str">
        <v>ALEXANDER CASTILLO SOTELO</v>
      </c>
      <c r="R375">
        <v>80216449</v>
      </c>
      <c r="S375" t="str">
        <v>ALIADO</v>
      </c>
      <c r="T375">
        <v>0.4375</v>
      </c>
      <c r="U375">
        <v>0.6041666666666666</v>
      </c>
      <c r="V375">
        <v>0.16666666666666666</v>
      </c>
      <c r="W375">
        <v>3</v>
      </c>
      <c r="X375">
        <f>NETWORKDAYS(K375,L374)</f>
        <v>1</v>
      </c>
      <c r="Y375" t="str">
        <f>IF(X375&lt;=2,"CUMPLE","NO CUMPLE")</f>
        <v>CUMPLE</v>
      </c>
    </row>
    <row r="376" xml:space="preserve">
      <c r="A376">
        <v>12033137</v>
      </c>
      <c r="B376" t="str">
        <v>INCIDENT</v>
      </c>
      <c r="C376" t="str">
        <v>CERRADO</v>
      </c>
      <c r="D376" t="str">
        <v>TIENDA</v>
      </c>
      <c r="E376" t="str">
        <v>DESKTOP</v>
      </c>
      <c r="F376" t="str">
        <v>CPU</v>
      </c>
      <c r="G376" t="str">
        <v>LENOVO</v>
      </c>
      <c r="H376" t="str" xml:space="preserve">
        <v xml:space="preserve">atos usuario_x000d_
Nombre: egarzons_x000d_
Correo: ErikaXiomara.GarzonSoler@cencosud.com.co_x000d_
Usuario AD: egarzons_x000d_
Pais: Colombia_x000d_
Ubicacion: M074 METRO FACATATIVA_x000d_
Zona: Colombia Bogota_x000d_
Unidad de Negocio: Supermercados_x000d_
Servicio: Tiendas &amp; Centros de Distribucion_x000d_
Telefono: 3222834792_x000d_
Anexo: null_x000d_
Descripcion: Se solicita por favor revision del equipo ya que se encuentra demasiado lento_x000d_
Lugar en donde se encuentra el computador en la tienda: Direccion</v>
      </c>
      <c r="I376" t="str" xml:space="preserve">
        <v xml:space="preserve">Buenas tardes_x000d_
Salvar la informacion y formatear el PC de la asistente_x000d_
Tienda: Metro facatativa_x000d_
Equipo:Desktop_x000d_
Marca: lenovo_x000d_
Modelo:M73_x000d_
Serial:MJ01CG9Z</v>
      </c>
      <c r="J376" t="str">
        <v>Se realiza la verificación del equipo y se observa que es demaciado lento; ya se habia formateado anteriormente; se solicita el envio de una memoria RAM de 4 Gb; para mejorar el rendimiento.</v>
      </c>
      <c r="K376">
        <v>44502</v>
      </c>
      <c r="L376">
        <v>44502</v>
      </c>
      <c r="M376" t="str">
        <f>TEXT(L376,"DDDDDDD")</f>
        <v>martes</v>
      </c>
      <c r="N376" t="str">
        <v>M074 METRO FACATATIVA</v>
      </c>
      <c r="O376" t="str">
        <v>FACATATIVA</v>
      </c>
      <c r="P376" t="str">
        <v>BOGOTA</v>
      </c>
      <c r="Q376" t="str">
        <v>ALEXANDER CASTILLO SOTELO</v>
      </c>
      <c r="R376">
        <v>80216449</v>
      </c>
      <c r="S376" t="str">
        <v>ALIADO</v>
      </c>
      <c r="T376">
        <v>0.4166666666666667</v>
      </c>
      <c r="U376">
        <v>0.4375</v>
      </c>
      <c r="V376">
        <v>0.020833333333333332</v>
      </c>
      <c r="W376">
        <v>1</v>
      </c>
      <c r="X376">
        <f>NETWORKDAYS(K376,L375)</f>
        <v>1</v>
      </c>
      <c r="Y376" t="str">
        <f>IF(X376&lt;=2,"CUMPLE","NO CUMPLE")</f>
        <v>CUMPLE</v>
      </c>
    </row>
    <row r="377" xml:space="preserve">
      <c r="A377">
        <v>12012907</v>
      </c>
      <c r="B377" t="str">
        <v>REQUEST</v>
      </c>
      <c r="C377" t="str">
        <v>CERRADO</v>
      </c>
      <c r="D377" t="str">
        <v>TIENDA</v>
      </c>
      <c r="E377" t="str">
        <v>POS</v>
      </c>
      <c r="F377" t="str">
        <v>CPU</v>
      </c>
      <c r="G377" t="str">
        <v>WINCOR</v>
      </c>
      <c r="H377"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buena tarde agradezco su colaboracion revisando la pos numero 01 que se encuentra presentando falla el cable del teclado</v>
      </c>
      <c r="I377" t="str">
        <v xml:space="preserve">	Se solicita traslado de una CPU para cambio bajo el ticket 12031490.</v>
      </c>
      <c r="J377" t="str">
        <v>12012907-CAU: se solicita cambio de la cpu en la pos 1; se procede a cambiar retirando la pos con serial: 53R0041437 e instalando la pos: 5300730190; se cambia se proce de intercambiar los discos duros ya que el daño esta en la board y el disco no presenta fallas; despues de intercambiar el disco se habilitar puerto de red; ; se llama a soporte para actualizar la pos y validar que este en linea; se realiza cargue; se hace pruebas con la usuaria ADRIANA ACEVEDO; validando todas las funciones quedando operativa la pos</v>
      </c>
      <c r="K377">
        <v>44502</v>
      </c>
      <c r="L377">
        <v>44502</v>
      </c>
      <c r="M377" t="str">
        <f>TEXT(L377,"DDDDDDD")</f>
        <v>martes</v>
      </c>
      <c r="N377" t="str">
        <v>J126 JUMBO SAN SILVESTRE</v>
      </c>
      <c r="O377" t="str">
        <v>BARRANCABERMEJA</v>
      </c>
      <c r="P377" t="str">
        <v>ORIENTE</v>
      </c>
      <c r="Q377" t="str">
        <v>HERMES MARTIN PEINADO</v>
      </c>
      <c r="R377" t="e">
        <v>#N/A</v>
      </c>
      <c r="S377" t="str">
        <v>DIRECTO</v>
      </c>
      <c r="T377">
        <v>0.5416666666666666</v>
      </c>
      <c r="U377">
        <v>0.6875</v>
      </c>
      <c r="V377">
        <v>0.14583333333333334</v>
      </c>
      <c r="W377">
        <v>2</v>
      </c>
      <c r="X377">
        <f>NETWORKDAYS(K377,L376)</f>
        <v>1</v>
      </c>
      <c r="Y377" t="str">
        <f>IF(X377&lt;=2,"CUMPLE","NO CUMPLE")</f>
        <v>CUMPLE</v>
      </c>
    </row>
    <row r="378" xml:space="preserve">
      <c r="A378">
        <v>12040812</v>
      </c>
      <c r="B378" t="str">
        <v>REQUEST</v>
      </c>
      <c r="C378" t="str">
        <v>CERRADO</v>
      </c>
      <c r="D378" t="str">
        <v>TIENDA</v>
      </c>
      <c r="E378" t="str">
        <v>ACOMPAÑAMIENTO</v>
      </c>
      <c r="F378" t="str">
        <v>ACOMPAÑAMIENTO</v>
      </c>
      <c r="G378" t="str">
        <v>ACOMPAÑAMIENTO</v>
      </c>
      <c r="H378" t="str" xml:space="preserve">
        <v xml:space="preserve">Buenas Tardes_x000d_
_x000d_
Agradezco de su colaboracion con el acompañamiento y respectiva validacion del lineal de cajas; Centro de computo y demas equipos de comunicaciones ; ya que el dia 2 de noviembre a las 5am el proveedor cambiara la UPS de la tienda._x000d_
_x000d_
Gracias</v>
      </c>
      <c r="I378" t="str" xml:space="preserve">
        <v xml:space="preserve">Buenas Tardes_x000d_
Se Genera CAU para el acompañamiento por parte de Isit para el cambio de la UPS de la tienda a las 6am del dia martes 2 de noviembre	</v>
      </c>
      <c r="J378" t="str">
        <v>Se realizo el acompañamiento a los tecnicos que hicieron la instalación de la UPS; luego que terminaron se conectaron todos los equipos y se iniciaron. Todos los equipos arrancaron bien y se dejaron operativos.</v>
      </c>
      <c r="K378">
        <v>44502</v>
      </c>
      <c r="L378">
        <v>44502</v>
      </c>
      <c r="M378" t="str">
        <f>TEXT(L378,"DDDDDDD")</f>
        <v>martes</v>
      </c>
      <c r="N378" t="str">
        <v>M077 METRO ZIPAQUIRA</v>
      </c>
      <c r="O378" t="str">
        <v>ZIPAQUIRA</v>
      </c>
      <c r="P378" t="str">
        <v>BOGOTA</v>
      </c>
      <c r="Q378" t="str">
        <v>ALEXANDER CASTILLO SOTELO</v>
      </c>
      <c r="R378">
        <v>80216449</v>
      </c>
      <c r="S378" t="str">
        <v>ALIADO</v>
      </c>
      <c r="T378">
        <v>0.25</v>
      </c>
      <c r="U378">
        <v>0.3541666666666667</v>
      </c>
      <c r="V378">
        <v>0.10416666666666667</v>
      </c>
      <c r="W378">
        <v>2</v>
      </c>
      <c r="X378">
        <f>NETWORKDAYS(K378,L377)</f>
        <v>1</v>
      </c>
      <c r="Y378" t="str">
        <f>IF(X378&lt;=2,"CUMPLE","NO CUMPLE")</f>
        <v>CUMPLE</v>
      </c>
    </row>
    <row r="379" xml:space="preserve">
      <c r="A379">
        <v>12037982</v>
      </c>
      <c r="B379" t="str">
        <v>REQUEST</v>
      </c>
      <c r="C379" t="str">
        <v>CERRADO</v>
      </c>
      <c r="D379" t="str">
        <v>TIENDA</v>
      </c>
      <c r="E379" t="str">
        <v>POS</v>
      </c>
      <c r="F379" t="str">
        <v>CPU</v>
      </c>
      <c r="G379" t="str">
        <v>WINCOR</v>
      </c>
      <c r="H379" t="str" xml:space="preserve">
        <v xml:space="preserve">Buenas Tardes_x000d_
_x000d_
_x000d_
Por favor revisar la POS 14 de electro; que no inicia correctamente_x000d_
_x000d_
_x000d_
Gracias_x000d_
_x000d_
Saludos</v>
      </c>
      <c r="I379" t="str" xml:space="preserve">
        <v xml:space="preserve">Formatear la POS 14 de electro que no sube S.O	  _x000d_
</v>
      </c>
      <c r="J379" t="str">
        <v>Al realizar el formateo de la POS; generaba error ya que no podía conectarse con el servidor; así que se instala en otro punto del lineal de cajas y se procede con el formateo. Se configura la dirección IP; MK y Gateway; tambien la IP el servidor. Una vez formateada la POS se coloca nuevamente la CPU en el puerto inicial pero no sube el punto de red. Se valida con el área de redes y se confirma que el punto esta desconectado. Se hacen las respectivas correcciones y sube la POS correctamente. Se deja operativa la caja.</v>
      </c>
      <c r="K379">
        <v>44502</v>
      </c>
      <c r="L379">
        <v>44502</v>
      </c>
      <c r="M379" t="str">
        <f>TEXT(L379,"DDDDDDD")</f>
        <v>martes</v>
      </c>
      <c r="N379" t="str">
        <v>M074 METRO FACATATIVA</v>
      </c>
      <c r="O379" t="str">
        <v>FACATATIVA</v>
      </c>
      <c r="P379" t="str">
        <v>BOGOTA</v>
      </c>
      <c r="Q379" t="str">
        <v>ALEXANDER CASTILLO SOTELO</v>
      </c>
      <c r="R379">
        <v>80216449</v>
      </c>
      <c r="S379" t="str">
        <v>ALIADO</v>
      </c>
      <c r="T379">
        <v>0.3541666666666667</v>
      </c>
      <c r="U379">
        <v>0.4791666666666667</v>
      </c>
      <c r="V379">
        <v>0.125</v>
      </c>
      <c r="W379">
        <v>2</v>
      </c>
      <c r="X379">
        <f>NETWORKDAYS(K379,L378)</f>
        <v>1</v>
      </c>
      <c r="Y379" t="str">
        <f>IF(X379&lt;=2,"CUMPLE","NO CUMPLE")</f>
        <v>CUMPLE</v>
      </c>
    </row>
    <row r="380" xml:space="preserve">
      <c r="A380">
        <v>12037712</v>
      </c>
      <c r="B380" t="str">
        <v>RECUEST</v>
      </c>
      <c r="C380" t="str">
        <v>CERRADO</v>
      </c>
      <c r="D380" t="str">
        <v>TIENDA</v>
      </c>
      <c r="E380" t="str">
        <v>POS</v>
      </c>
      <c r="F380" t="str">
        <v>CPU</v>
      </c>
      <c r="G380" t="str">
        <v>WINCOR</v>
      </c>
      <c r="H380"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I380" t="str">
        <v xml:space="preserve">Buenas tardes: Me ayudan con esta solicitud.	  </v>
      </c>
      <c r="J380" t="str" xml:space="preserve">
        <v xml:space="preserve">Se efectua revision de pos #11 la cual se reinicia constantemente por lo que en primera instancia se procede a formatear con autorizacion de persona encargada de_x000d_
sistemas cencosud Harold Gonzalez quien informa el direccionamiento IP de la misma pero la pos no sube; por lo que en primera instancia se procede a crear una_x000d_
memoria USB con el sistema operativo de las pos y nuevamente se incia proceso de formateo pero la pos no finaliza el proceso de formateo; se informa_x000d_
nuevamente a soporte sistemas cencosud Harold Gonzalez quien para descartar indica crear otra memoria con el sistema operativo de las pos realizando pruebas_x000d_
nuevamente persistiendo la falla; se procede a formatear pos en otro punto de red quedando con error de montaje y el punto de red queda bloqueado; se informa_x000d_
a soporte sistemas cencosud Harold Gonzalez quien se comunica con las personas de soporte 7x24 quienes realizan borrado de librerias del servidor_x000d_
pertenecientes a la pos; se procede a formatear de nuevo la pos finalizando proceso correctamente ingresando direccion IP 10.131.100.147 quedando en proceso_x000d_
de "Favor esperar" y despues volviendo a reiniciarse como se encontraba al comienzo. Despues de realizar diferentes pruebas con soporte sistemas cencosud_x000d_
Harold Gonzalez que incluian desconectar uno a uno los diferentes dispositivos perifericos conectados a la pos para detectar una posible falla de la misma;_x000d_
quedando solo con el visor de cajero conectado y presentando el mismo error por lo que se procede a realizar intercambio de discos de pos con la numero 2_x000d_
subiendo la pos #11 sin novedad y el disco de la pos #2 conectado en el lugar de la caja 11 presento el mismo error de reinicio constante; por lo que se determina_x000d_
con soporte sistemas cencosud Harold Gonzalez que el error es directamente la pos; a lo cual el indica que va a realizar la solicitud de la misma; se realiza_x000d_
identificacion de los puntos de red de caja 15 y caja 2 con ayuda del NOC procediendo a ejecutar desbloqueo de los mismos </v>
      </c>
      <c r="K380">
        <v>44502</v>
      </c>
      <c r="L380">
        <v>44502</v>
      </c>
      <c r="M380" t="str">
        <f>TEXT(L380,"DDDDDDD")</f>
        <v>martes</v>
      </c>
      <c r="N380" t="str">
        <v>J047 JUMBO GIRARDOT</v>
      </c>
      <c r="O380" t="str">
        <v>GIRARDOT</v>
      </c>
      <c r="P380" t="str">
        <v>OCCIDENTE</v>
      </c>
      <c r="Q380" t="str">
        <v>NELSON EDUARDO TORRES ROJAS</v>
      </c>
      <c r="R380">
        <v>5821451</v>
      </c>
      <c r="S380" t="str">
        <v>DIRECTO</v>
      </c>
      <c r="T380">
        <v>0.4583333333333333</v>
      </c>
      <c r="U380">
        <v>0.7875</v>
      </c>
      <c r="V380">
        <v>0.32916666666666666</v>
      </c>
      <c r="W380">
        <v>3</v>
      </c>
      <c r="X380">
        <f>NETWORKDAYS(K380,L379)</f>
        <v>1</v>
      </c>
      <c r="Y380" t="str">
        <f>IF(X380&lt;=2,"CUMPLE","NO CUMPLE")</f>
        <v>CUMPLE</v>
      </c>
    </row>
    <row r="381" xml:space="preserve">
      <c r="A381">
        <v>12037212</v>
      </c>
      <c r="B381" t="str">
        <v>INCIDENT</v>
      </c>
      <c r="C381" t="str">
        <v>CERRADO</v>
      </c>
      <c r="D381" t="str">
        <v>TIENDA</v>
      </c>
      <c r="E381" t="str">
        <v>POS</v>
      </c>
      <c r="F381" t="str">
        <v>CPU</v>
      </c>
      <c r="G381" t="str">
        <v>WINCOR</v>
      </c>
      <c r="H381"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ayudan a validar; la pos de ecommerse 22 ya que no funciona ; esta en cleap ap y no deja funcionar_x000d_
Numero de inventario: 22_x000d_
Numero de caja: 22_x000d_
</v>
      </c>
      <c r="I381" t="str" xml:space="preserve">
        <v xml:space="preserve">Jefe su autorizacion con el tecnico para revision de la pos de eccomerce (pos22) que se quedo en clean up-gracias	  _x000d_
</v>
      </c>
      <c r="J381" t="str" xml:space="preserve">
        <v xml:space="preserve">Se efectua revision a pos 22 la cual esta presentando error de cleanup sin permitir realizar ninguna operación sobre la pos; se efectua revision de perifericos sin_x000d_
observar novedades aparentes procediendo a reiniciar la pos quedando en el mismo estado; se procede a realizar cambio de cables de teclado persistiendo la falla_x000d_
por lo que en ultima instancia se realiza cambio de teclado completo reiniciando la pos subiendo normalmente efectuando pruebas de operatividad con los_x000d_
funcionarios sin novedad</v>
      </c>
      <c r="K381">
        <v>44502</v>
      </c>
      <c r="L381">
        <v>44502</v>
      </c>
      <c r="M381" t="str">
        <f>TEXT(L381,"DDDDDDD")</f>
        <v>martes</v>
      </c>
      <c r="N381" t="str">
        <v>J047 JUMBO GIRARDOT</v>
      </c>
      <c r="O381" t="str">
        <v>GIRARDOT</v>
      </c>
      <c r="P381" t="str">
        <v>OCCIDENTE</v>
      </c>
      <c r="Q381" t="str">
        <v>NELSON EDUARDO TORRES ROJAS</v>
      </c>
      <c r="R381">
        <v>5821451</v>
      </c>
      <c r="S381" t="str">
        <v>DIRECTO</v>
      </c>
      <c r="T381">
        <v>0.5833333333333334</v>
      </c>
      <c r="U381">
        <v>0.6847222222222222</v>
      </c>
      <c r="V381">
        <v>0.10138888888888889</v>
      </c>
      <c r="W381">
        <v>2</v>
      </c>
      <c r="X381">
        <f>NETWORKDAYS(K381,L380)</f>
        <v>1</v>
      </c>
      <c r="Y381" t="str">
        <f>IF(X381&lt;=2,"CUMPLE","NO CUMPLE")</f>
        <v>CUMPLE</v>
      </c>
    </row>
    <row r="382" xml:space="preserve">
      <c r="A382">
        <v>12034020</v>
      </c>
      <c r="B382" t="str">
        <v>REQUEST</v>
      </c>
      <c r="C382" t="str">
        <v>CERRADO</v>
      </c>
      <c r="D382" t="str">
        <v>TIENDA</v>
      </c>
      <c r="E382" t="str">
        <v>POS</v>
      </c>
      <c r="F382" t="str">
        <v>TECLADO</v>
      </c>
      <c r="G382" t="str">
        <v>WINCOR</v>
      </c>
      <c r="H382"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Buenas noches me podrian colaborar para cambiar teclado de la caja 14 ya que no me deja ingresar y hacer ningun registro.</v>
      </c>
      <c r="I382" t="str" xml:space="preserve">
        <v xml:space="preserve">	_x000d_
Buenas Tardes_x000d_
Cambio Teclado POS Lineal de caja_x000d_
Tienda: Metro Facatativa_x000d_
Equipo: POS_x000d_
Marca: Wincor_x000d_
Modelo:beetle-m_x000d_
Serial:53R0126467_x000d_
SGP: 15341</v>
      </c>
      <c r="J382" t="str">
        <v>Se realiza el alistamiento del teclado y se persolizan las teclas; Se instla el teclado y el cable pero la POS no sube el sistema operativo. Las pruebas del teclado son correctas. Se debe formatear la POS. Se deja opeerativo</v>
      </c>
      <c r="K382">
        <v>44502</v>
      </c>
      <c r="L382">
        <v>44502</v>
      </c>
      <c r="M382" t="str">
        <f>TEXT(L382,"DDDDDDD")</f>
        <v>martes</v>
      </c>
      <c r="N382" t="str">
        <v>M074 METRO FACATATIVA</v>
      </c>
      <c r="O382" t="str">
        <v>FACATATIVA</v>
      </c>
      <c r="P382" t="str">
        <v>BOGOTA</v>
      </c>
      <c r="Q382" t="str">
        <v>ALEXANDER CASTILLO SOTELO</v>
      </c>
      <c r="R382">
        <v>80216449</v>
      </c>
      <c r="S382" t="str">
        <v>ALIADO</v>
      </c>
      <c r="T382">
        <v>0.2916666666666667</v>
      </c>
      <c r="U382">
        <v>0.3541666666666667</v>
      </c>
      <c r="V382">
        <v>0.0625</v>
      </c>
      <c r="W382">
        <v>1</v>
      </c>
      <c r="X382">
        <f>NETWORKDAYS(K382,L381)</f>
        <v>1</v>
      </c>
      <c r="Y382" t="str">
        <f>IF(X382&lt;=2,"CUMPLE","NO CUMPLE")</f>
        <v>CUMPLE</v>
      </c>
    </row>
    <row r="383" xml:space="preserve">
      <c r="A383">
        <v>12033137</v>
      </c>
      <c r="B383" t="str">
        <v>REQUEST</v>
      </c>
      <c r="C383" t="str">
        <v>CERRADO</v>
      </c>
      <c r="D383" t="str">
        <v>TIENDA</v>
      </c>
      <c r="E383" t="str">
        <v>DESKTOP</v>
      </c>
      <c r="F383" t="str">
        <v>CPU</v>
      </c>
      <c r="G383" t="str">
        <v>LENOVO</v>
      </c>
      <c r="H383" t="str" xml:space="preserve">
        <v xml:space="preserve">Datos usuario_x000d_
Nombre: egarzons_x000d_
Correo: ErikaXiomara.GarzonSoler@cencosud.com.co_x000d_
Usuario AD: egarzons_x000d_
Pais: Colombia_x000d_
Ubicacion: M074 METRO FACATATIVA_x000d_
Zona: Colombia Bogota_x000d_
Unidad de Negocio: Supermercados_x000d_
Servicio: Tiendas &amp; Centros de Distribucion_x000d_
Telefono: 3222834792_x000d_
Anexo: null_x000d_
Descripcion: Se solicita por favor revision del equipo ya que se encuentra demasiado lento_x000d_
Lugar en donde se encuentra el computador en la tienda: Direccion</v>
      </c>
      <c r="I383" t="str" xml:space="preserve">
        <v xml:space="preserve">Para su gestion de instalacion de la parte_x000d_
Tienda: Metro facatativa_x000d_
Equipo: Desktop_x000d_
Marca: Lenovo_x000d_
Modelo: M73_x000d_
Serial:MJ01CG9Z</v>
      </c>
      <c r="J383" t="str">
        <v>Se realiza la instalación de lamemoria RAM en el equipo y se verifica se las reconozca completamente. Se deja el equipo con 8 GB de memoria RAM y operativo</v>
      </c>
      <c r="K383">
        <v>44502</v>
      </c>
      <c r="L383">
        <v>44502</v>
      </c>
      <c r="M383" t="str">
        <f>TEXT(L383,"DDDDDDD")</f>
        <v>martes</v>
      </c>
      <c r="N383" t="str">
        <v>M074 METRO FACATATIVA</v>
      </c>
      <c r="O383" t="str">
        <v>FACATATIVA</v>
      </c>
      <c r="P383" t="str">
        <v>BOGOTA</v>
      </c>
      <c r="Q383" t="str">
        <v>ALEXANDER CASTILLO SOTELO</v>
      </c>
      <c r="R383">
        <v>80216449</v>
      </c>
      <c r="S383" t="str">
        <v>ALIADO</v>
      </c>
      <c r="T383">
        <v>0.25</v>
      </c>
      <c r="U383">
        <v>0.2708333333333333</v>
      </c>
      <c r="V383">
        <v>0.020833333333333332</v>
      </c>
      <c r="W383">
        <v>1</v>
      </c>
      <c r="X383">
        <f>NETWORKDAYS(K383,L382)</f>
        <v>1</v>
      </c>
      <c r="Y383" t="str">
        <f>IF(X383&lt;=2,"CUMPLE","NO CUMPLE")</f>
        <v>CUMPLE</v>
      </c>
    </row>
    <row r="384" xml:space="preserve">
      <c r="A384">
        <v>12031689</v>
      </c>
      <c r="B384" t="str">
        <v>REQUEST</v>
      </c>
      <c r="C384" t="str">
        <v>CERRADO</v>
      </c>
      <c r="D384" t="str">
        <v>TIENDA</v>
      </c>
      <c r="E384" t="str">
        <v>DESKTOP</v>
      </c>
      <c r="F384" t="str">
        <v>CPU</v>
      </c>
      <c r="G384" t="str">
        <v>LENOVO</v>
      </c>
      <c r="H384" t="str" xml:space="preserve">
        <v xml:space="preserve">Buenas Tardes_x000d_
_x000d_
_x000d_
Salvar la informacion y instalar sistema operativo al equipo del Director de la tienda Metro facatativa</v>
      </c>
      <c r="I384" t="str" xml:space="preserve">
        <v xml:space="preserve">Buenas tardes_x000d_
Instalacion Memoria RAM PC del directo de la tienda:_x000d_
Tienda: Metro Facatativa_x000d_
Equipo: Desktop_x000d_
Marca: Lenovo_x000d_
Modelo: M73_x000d_
Serial:MJ01CG7Q</v>
      </c>
      <c r="J384" t="str">
        <v>Se realiza la instalación de lamemoria RAM en el equipo y se verifica se las reconosca completamente. Se deja el equipo con 8 GB de memoria RAM y operativo</v>
      </c>
      <c r="K384">
        <v>44502</v>
      </c>
      <c r="L384">
        <v>44502</v>
      </c>
      <c r="M384" t="str">
        <f>TEXT(L384,"DDDDDDD")</f>
        <v>martes</v>
      </c>
      <c r="N384" t="str">
        <v>M074 METRO FACATATIVA</v>
      </c>
      <c r="O384" t="str">
        <v>FACATATIVA</v>
      </c>
      <c r="P384" t="str">
        <v>BOGOTA</v>
      </c>
      <c r="Q384" t="str">
        <v>ALEXANDER CASTILLO SOTELO</v>
      </c>
      <c r="R384">
        <v>80216449</v>
      </c>
      <c r="S384" t="str">
        <v>ALIADO</v>
      </c>
      <c r="T384">
        <v>0.2708333333333333</v>
      </c>
      <c r="U384">
        <v>0.2916666666666667</v>
      </c>
      <c r="V384">
        <v>0.020833333333333332</v>
      </c>
      <c r="W384">
        <v>1</v>
      </c>
      <c r="X384">
        <f>NETWORKDAYS(K384,L383)</f>
        <v>1</v>
      </c>
      <c r="Y384" t="str">
        <f>IF(X384&lt;=2,"CUMPLE","NO CUMPLE")</f>
        <v>CUMPLE</v>
      </c>
    </row>
    <row r="385" xml:space="preserve">
      <c r="A385">
        <v>12044449</v>
      </c>
      <c r="B385" t="str">
        <v>INCIDENT</v>
      </c>
      <c r="C385" t="str">
        <v>CERRADO</v>
      </c>
      <c r="D385" t="str">
        <v>TIENDA</v>
      </c>
      <c r="E385" t="str">
        <v>DESKTOP</v>
      </c>
      <c r="F385" t="str">
        <v>CPU</v>
      </c>
      <c r="G385" t="str">
        <v>LENOVO</v>
      </c>
      <c r="H385"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Computador prende bien pero a la hora de realizar el proceso de ingreso de usuario la pantalla queda en negro y solo se ve el cursor; no deja realizar ningun proceso._x000d_
Indicar ubicacion del Equipo en tienda o oficinas: En Tienda</v>
      </c>
      <c r="I385" t="str" xml:space="preserve">
        <v xml:space="preserve">Buenos Dias_x000d_
Validar el PC de Carnes ya que no carga el sistema operativo_x000d_
Tienda: Metro Facatativa_x000d_
Equipo: Desktop_x000d_
Marca: Lenovo_x000d_
Modelo: M73_x000d_
Serial: MJ01CWLV</v>
      </c>
      <c r="J385" t="str">
        <v>Se valida que el sistema operativo no arranca; se queda la pantalla negra. Se desmonta el disco y se coloca en el equipo de sistemas para hacer la reparación de errores. Este proceso demoró aproximadamente 2 horas; al colocar el DD nuevamente en el equipo inicia correctamente pero se observa que solo tiene 50 Gigas de espacio en el disco; porque se han registrado demasiados usuarios. Por lo que se toma la decisión de formatear la maquina; se hace el backup de la información (90 Gb aprox) y se procede. Después de formateado el equipo se realiza toda la configuración y se pasa toda la información. Se deja operativo el equipo.</v>
      </c>
      <c r="K385">
        <v>44502</v>
      </c>
      <c r="L385">
        <v>44502</v>
      </c>
      <c r="M385" t="str">
        <f>TEXT(L385,"DDDDDDD")</f>
        <v>martes</v>
      </c>
      <c r="N385" t="str">
        <v>M077 METRO ZIPAQUIRA</v>
      </c>
      <c r="O385" t="str">
        <v>ZIPAQUIRA</v>
      </c>
      <c r="P385" t="str">
        <v>BOGOTA</v>
      </c>
      <c r="Q385" t="str">
        <v>ALEXANDER CASTILLO SOTELO</v>
      </c>
      <c r="R385">
        <v>80216449</v>
      </c>
      <c r="S385" t="str">
        <v>ALIADO</v>
      </c>
      <c r="T385">
        <v>0.4166666666666667</v>
      </c>
      <c r="U385">
        <v>0.6666666666666666</v>
      </c>
      <c r="V385">
        <v>0.25</v>
      </c>
      <c r="W385">
        <v>3</v>
      </c>
      <c r="X385">
        <f>NETWORKDAYS(K385,L384)</f>
        <v>1</v>
      </c>
      <c r="Y385" t="str">
        <f>IF(X385&lt;=2,"CUMPLE","NO CUMPLE")</f>
        <v>CUMPLE</v>
      </c>
    </row>
    <row r="386" xml:space="preserve">
      <c r="A386">
        <v>12046107</v>
      </c>
      <c r="B386" t="str">
        <v>RECUEST</v>
      </c>
      <c r="C386" t="str">
        <v>CERRADO</v>
      </c>
      <c r="D386" t="str">
        <v>TIENDA</v>
      </c>
      <c r="E386" t="str">
        <v>BALANZA</v>
      </c>
      <c r="F386" t="str">
        <v>SCANNER</v>
      </c>
      <c r="G386" t="str">
        <v>METTLER</v>
      </c>
      <c r="H386"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Buen dia la bascula de panaderia se encuentra totalmente fuera de servicio y actualmente esta afectando la producion (falla al momento de sacar la etiqueta y saca mucha etiqueta incompleta y adicional no funciona_x000d_
Indica la ubicacion de tu balanza en la tienda: panaderia_x000d_
</v>
      </c>
      <c r="I386" t="str" xml:space="preserve">
        <v xml:space="preserve">Buen día_x000d_
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falla al realizar la impresión de varias etiquetas y en algunas ocasiones no funciona._x000d_
Entregar operativa a Jefe de sección._x000d_
Cordialmente;_x000d_
Ever Becerra</v>
      </c>
      <c r="J386" t="str">
        <v>12046107-CAU: la bascula de panaderia se encuentra totalmente fuera de servicio y actualmente esta afectando la producion; se procede a validar la valanza y se encuentra que presenta fallas de board; se realiza cambio de board con una balanza que se encuentra que en almacen para dar de baja; se procede a solicitar a guarda de seguridad la desbloqueada de puerto; se hacen pruebas quedando la balanza operativa</v>
      </c>
      <c r="K386">
        <v>44502</v>
      </c>
      <c r="L386">
        <v>44503</v>
      </c>
      <c r="M386" t="str">
        <f>TEXT(L386,"DDDDDDD")</f>
        <v>miércoles</v>
      </c>
      <c r="N386" t="str">
        <v>J126 JUMBO SAN SILVESTRE</v>
      </c>
      <c r="O386" t="str">
        <v>BARRANCABERMEJA</v>
      </c>
      <c r="P386" t="str">
        <v>ORIENTE</v>
      </c>
      <c r="Q386" t="str">
        <v>HERMES MARTIN PEINADO</v>
      </c>
      <c r="R386" t="e">
        <v>#N/A</v>
      </c>
      <c r="S386" t="str">
        <v>DIRECTO</v>
      </c>
      <c r="T386">
        <v>0.5833333333333334</v>
      </c>
      <c r="U386">
        <v>0.7083333333333334</v>
      </c>
      <c r="V386">
        <v>0.125</v>
      </c>
      <c r="W386">
        <v>3</v>
      </c>
      <c r="X386">
        <f>NETWORKDAYS(K386,L385)</f>
        <v>1</v>
      </c>
      <c r="Y386" t="str">
        <f>IF(X386&lt;=2,"CUMPLE","NO CUMPLE")</f>
        <v>CUMPLE</v>
      </c>
    </row>
    <row r="387" xml:space="preserve">
      <c r="A387">
        <v>12035731</v>
      </c>
      <c r="B387" t="str">
        <v>REQUEST</v>
      </c>
      <c r="C387" t="str">
        <v>CERRADO</v>
      </c>
      <c r="D387" t="str">
        <v>TIENDA</v>
      </c>
      <c r="E387" t="str">
        <v>COMUNICACIONES</v>
      </c>
      <c r="F387" t="str">
        <v>PUNTO DE RED</v>
      </c>
      <c r="G387" t="str">
        <v>PUNTO DE RED</v>
      </c>
      <c r="H387" t="str" xml:space="preserve">
        <v xml:space="preserve">Datos usuario_x000d_
Nombre: Martha Lucia Gomez Castaneda_x000d_
Correo: marthalucia.gomezcastaneda@cencosud.com.co_x000d_
Usuario AD: MLGomezC_x000d_
Pais: Colombia_x000d_
Ubicacion: M073 METRO MOSQUERA_x000d_
Zona: Colombia Bogota_x000d_
Unidad de Negocio: METRO_x000d_
Servicio: null_x000d_
Telefono: 3148655991_x000d_
Anexo: 3148655991_x000d_
Descripcion: Buenos Dias_x000d_
_x000d_
Solicito la instalacion del computador para los colaboradores; ya que no se evidencia punto de red._x000d_
Indicar la ubicacion del computador en la tienda o sede: tienda</v>
      </c>
      <c r="I387" t="str" xml:space="preserve">
        <v xml:space="preserve">Buenas Tardes_x000d_
Por favor validar el punto de red del PC del KIO de la tienda:_x000d_
Tienda: Metro Mosquera_x000d_
Equipo: Desktop_x000d_
Marca: Lenovo_x000d_
Modelo:M73_x000d_
Serial: M073900WS018</v>
      </c>
      <c r="J387" t="str">
        <v>Inicialmente se intenta validar si el punto de red donde ubicaron el equipo se encuentra habiltado; sin embargo se verifica que el punto no esta cableado. Así que se mueve el equipo a donde estaba ubicado anteriormente y se valida el punto que funciona correctamente. Ahora se inicia el equipo pero se encuentra por fuera del dominio; así que se realiza la labor de subirlo al dominio y cambiarlo de contenedor para que quede habiltado para el Kio. Se deja operativo el equipo.</v>
      </c>
      <c r="K387">
        <v>44502</v>
      </c>
      <c r="L387">
        <v>44504</v>
      </c>
      <c r="M387" t="str">
        <f>TEXT(L387,"DDDDDDD")</f>
        <v>jueves</v>
      </c>
      <c r="N387" t="str">
        <v>M073 METRO MOSQUERA</v>
      </c>
      <c r="O387" t="str">
        <v>MOSQUERA</v>
      </c>
      <c r="P387" t="str">
        <v>BOGOTA</v>
      </c>
      <c r="Q387" t="str">
        <v>ALEXANDER CASTILLO SOTELO</v>
      </c>
      <c r="R387">
        <v>80216449</v>
      </c>
      <c r="S387" t="str">
        <v>ALIADO</v>
      </c>
      <c r="T387">
        <v>0.6666666666666666</v>
      </c>
      <c r="U387">
        <v>0.75</v>
      </c>
      <c r="V387">
        <v>0.08333333333333333</v>
      </c>
      <c r="W387">
        <v>2</v>
      </c>
      <c r="X387">
        <f>NETWORKDAYS(K387,L386)</f>
        <v>2</v>
      </c>
      <c r="Y387" t="str">
        <f>IF(X387&lt;=2,"CUMPLE","NO CUMPLE")</f>
        <v>CUMPLE</v>
      </c>
    </row>
    <row r="388" xml:space="preserve">
      <c r="A388">
        <v>12045850</v>
      </c>
      <c r="B388" t="str">
        <v>INCIDENT</v>
      </c>
      <c r="C388" t="str">
        <v>CERRADO</v>
      </c>
      <c r="D388" t="str">
        <v>TIENDA</v>
      </c>
      <c r="E388" t="str">
        <v>SWITCH</v>
      </c>
      <c r="F388" t="str">
        <v>SWITCH</v>
      </c>
      <c r="G388" t="str">
        <v>MICROSENS</v>
      </c>
      <c r="H388" t="str">
        <v>Caida de equipos Switch Microsens local M042 METRO IBAGUE</v>
      </c>
      <c r="I388" t="str" xml:space="preserve">
        <v xml:space="preserve">solicitamos por favor visita del Técnico de ISIT; para que valide en sitio los SW Microsens los cuales no responden PING_x000d_
Se solicita revisión el estado físico de los 3 SW y de la corriente que estos tienen;</v>
      </c>
      <c r="J388" t="str" xml:space="preserve">
        <v xml:space="preserve">Se realiza visita a tienda; se realiza revision a los SW microsens de las cajas 7;8;9; verificacion de patch cord y potencia. Se realizan pruebas exitosas con la jefe de cajas Heidi Medina en los datafonos de redeban y caja.	  _x000d_
</v>
      </c>
      <c r="K388">
        <v>44502</v>
      </c>
      <c r="L388">
        <v>44505</v>
      </c>
      <c r="M388" t="str">
        <f>TEXT(L388,"DDDDDDD")</f>
        <v>viernes</v>
      </c>
      <c r="N388" t="str">
        <v>M042 METRO IBAGUE</v>
      </c>
      <c r="O388" t="str">
        <v>IBAGUE</v>
      </c>
      <c r="P388" t="str">
        <v>OCCIDENTE</v>
      </c>
      <c r="Q388" t="str">
        <v>Juan David Navarrete Ortiz</v>
      </c>
      <c r="R388" t="e">
        <v>#N/A</v>
      </c>
      <c r="S388" t="str">
        <v>DIRECTO</v>
      </c>
      <c r="T388">
        <v>0.6111111111111112</v>
      </c>
      <c r="U388">
        <v>0.6736111111111112</v>
      </c>
      <c r="V388">
        <v>0.0625</v>
      </c>
      <c r="W388">
        <v>1</v>
      </c>
      <c r="X388">
        <f>NETWORKDAYS(K388,L387)</f>
        <v>3</v>
      </c>
      <c r="Y388" t="str">
        <f>IF(X388&lt;=2,"CUMPLE","NO CUMPLE")</f>
        <v>NO CUMPLE</v>
      </c>
    </row>
    <row r="389" xml:space="preserve">
      <c r="A389">
        <v>12026681</v>
      </c>
      <c r="B389" t="str">
        <v>REQUEST</v>
      </c>
      <c r="C389" t="str">
        <v>CERRADO</v>
      </c>
      <c r="D389" t="str">
        <v>TIENDA</v>
      </c>
      <c r="E389" t="str">
        <v>PDT</v>
      </c>
      <c r="F389" t="str">
        <v>PDT</v>
      </c>
      <c r="G389" t="str">
        <v>SKORPIO</v>
      </c>
      <c r="H389"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la renovacion de los Siguientes 16 equipos:_x000d_
SKORPIO X3 G14F81919_x000d_
SKORPIO X3 G14F79610_x000d_
SKORPIO X3 G14F79739_x000d_
SKORPIO X3 G13A53271_x000d_
SKORPIO X3 G14F79561_x000d_
SKORPIO X3 G14F79747_x000d_
SKORPIO X3 G14F79626_x000d_
SKORPIO X3 G14F79633_x000d_
SKORPIO X3 G13D21667_x000d_
SKORPIO X3 G13E12711_x000d_
SKORPIO X3 G14F79711_x000d_
SKORPIO X3 G16GC6572_x000d_
SKORPIO X3 G14F79630_x000d_
SKORPIO X3 G14F81691_x000d_
MC40N0 s1718522508809_x000d_
MC40N0 s1718522506092_x000d_
</v>
      </c>
      <c r="I389" t="str" xml:space="preserve">
        <v xml:space="preserve">Se realiza envio de 16 PDT/PDA|ESTANDAR HONEYWELL EDA51 seriales:_x000d_
21175B5151_x000d_
21175B478D_x000d_
21175B707E_x000d_
21177B7567_x000d_
21175B467F_x000d_
21175B50EB_x000d_
21175B7209_x000d_
21175B5E4A_x000d_
21175B47B5_x000d_
21175B45F9_x000d_
21175B6AE2_x000d_
21175B6FFF_x000d_
21175B505D_x000d_
21175B47DC_x000d_
21175B5116_x000d_
21175B4521_x000d_
con Guía No. 2071792862 el 28/10/2021. Se transfiere para su gestión.Confirmar si el equipo ya fue entregado y proceder con la instalación y gestion del ticket.        </v>
      </c>
      <c r="J389" t="str" xml:space="preserve">
        <v xml:space="preserve">Se realiza alistamiento; entrega y soporte para 16 equipos en calidad de renovación tipo PDT._x000d_
Se realiza activación; cambio de red wifi y alistamiento por perfil; se dejan actas por cada equipo entregado. Todo queda funcional y en orden.        </v>
      </c>
      <c r="K389">
        <v>44503</v>
      </c>
      <c r="L389">
        <v>44509</v>
      </c>
      <c r="M389" t="str">
        <f>TEXT(L389,"DDDDDDD")</f>
        <v>martes</v>
      </c>
      <c r="N389" t="str">
        <v>J045 JUMBO AV.DEL FERROCARRIL SANTA MARTA</v>
      </c>
      <c r="O389" t="str">
        <v>SANTA MARTA</v>
      </c>
      <c r="P389" t="str">
        <v>COSTA</v>
      </c>
      <c r="Q389" t="str">
        <v>ALDAHIR GUSTAVO HERNANDEZ CRATZ</v>
      </c>
      <c r="R389" t="e">
        <v>#N/A</v>
      </c>
      <c r="S389" t="str">
        <v>DIRECTO</v>
      </c>
      <c r="T389">
        <v>0.3333333333333333</v>
      </c>
      <c r="U389">
        <v>0.5833333333333334</v>
      </c>
      <c r="V389">
        <v>0.25</v>
      </c>
      <c r="W389">
        <v>6</v>
      </c>
      <c r="X389">
        <f>NETWORKDAYS(K389,L388)</f>
        <v>3</v>
      </c>
      <c r="Y389" t="str">
        <f>IF(X389&lt;=2,"CUMPLE","NO CUMPLE")</f>
        <v>NO CUMPLE</v>
      </c>
    </row>
    <row r="390" xml:space="preserve">
      <c r="A390">
        <v>12048351</v>
      </c>
      <c r="B390" t="str">
        <v>REQUEST</v>
      </c>
      <c r="C390" t="str">
        <v>CERRADO</v>
      </c>
      <c r="D390" t="str">
        <v>TIENDA</v>
      </c>
      <c r="E390" t="str">
        <v>ACOMPAÑAMIENTO</v>
      </c>
      <c r="F390" t="str">
        <v>ACOMPAÑAMIENTO</v>
      </c>
      <c r="G390" t="str">
        <v>ACOMPAÑAMIENTO</v>
      </c>
      <c r="H390" t="str" xml:space="preserve">
        <v xml:space="preserve">Buenos Dias_x000d_
_x000d_
Se levanta IM por lentitud en la tienda en los Desktop_x000d_
_x000d_
Gracias</v>
      </c>
      <c r="I390" t="str" xml:space="preserve">
        <v xml:space="preserve">Buenos Dias_x000d_
Se crea CAU para el acompañamiento del IM que se presento en la tienda el dia 2 de Noviembre	  _x000d_
</v>
      </c>
      <c r="J390" t="str">
        <v>Se realizo el acompañamiento en la tienda al personal se sistemas y redes ya que el servicio de internet no funcionaba correctamente. Se realizaron las acciones que solicitaban como reinicio de equipos y verificación del lineal y PC. Se dejo operativa la tienda.</v>
      </c>
      <c r="K390">
        <v>44504</v>
      </c>
      <c r="L390">
        <v>44504</v>
      </c>
      <c r="M390" t="str">
        <f>TEXT(L390,"DDDDDDD")</f>
        <v>jueves</v>
      </c>
      <c r="N390" t="str">
        <v>M077 METRO ZIPAQUIRA</v>
      </c>
      <c r="O390" t="str">
        <v>ZIPAQUIRA</v>
      </c>
      <c r="P390" t="str">
        <v>BOGOTA</v>
      </c>
      <c r="Q390" t="str">
        <v>ALEXANDER CASTILLO SOTELO</v>
      </c>
      <c r="R390">
        <v>80216449</v>
      </c>
      <c r="S390" t="str">
        <v>ALIADO</v>
      </c>
      <c r="T390">
        <v>0.6666666666666666</v>
      </c>
      <c r="U390">
        <v>0.7083333333333334</v>
      </c>
      <c r="V390">
        <v>0.041666666666666664</v>
      </c>
      <c r="W390">
        <v>1</v>
      </c>
      <c r="X390">
        <f>NETWORKDAYS(K390,L389)</f>
        <v>4</v>
      </c>
      <c r="Y390" t="str">
        <f>IF(X390&lt;=2,"CUMPLE","NO CUMPLE")</f>
        <v>NO CUMPLE</v>
      </c>
    </row>
    <row r="391" xml:space="preserve">
      <c r="A391">
        <v>12048344</v>
      </c>
      <c r="B391" t="str">
        <v>REQUEST</v>
      </c>
      <c r="C391" t="str">
        <v>CERRADO</v>
      </c>
      <c r="D391" t="str">
        <v>TIENDA</v>
      </c>
      <c r="E391" t="str">
        <v>ACOMPAÑAMIENTO</v>
      </c>
      <c r="F391" t="str">
        <v>ACOMPAÑAMIENTO</v>
      </c>
      <c r="G391" t="str">
        <v>ACOMPAÑAMIENTO</v>
      </c>
      <c r="H391" t="str" xml:space="preserve">
        <v xml:space="preserve">Buenos Dias_x000d_
_x000d_
Se levanta IM por lentitud en la tienda en las POS_x000d_
_x000d_
Gracias</v>
      </c>
      <c r="I391" t="str" xml:space="preserve">
        <v xml:space="preserve">Buenas Tardes_x000d_
Se crea CAU para el acompañamiento del IM que se presento en la tienda el dia 2 de Noviembre	  _x000d_
</v>
      </c>
      <c r="J391" t="str">
        <v>Se realizo el acompañamiento en la tienda al personal se sistemas y redes ya que el servicio de internet no funcionaba correctamente. Se realizaron las acciones que solicitaban como reinicio de equipos y verificación del lineal y PC. Se dejo operativa la tienda.</v>
      </c>
      <c r="K391">
        <v>44504</v>
      </c>
      <c r="L391">
        <v>44504</v>
      </c>
      <c r="M391" t="str">
        <f>TEXT(L391,"DDDDDDD")</f>
        <v>jueves</v>
      </c>
      <c r="N391" t="str">
        <v>M077 METRO ZIPAQUIRA</v>
      </c>
      <c r="O391" t="str">
        <v>ZIPAQUIRA</v>
      </c>
      <c r="P391" t="str">
        <v>BOGOTA</v>
      </c>
      <c r="Q391" t="str">
        <v>ALEXANDER CASTILLO SOTELO</v>
      </c>
      <c r="R391">
        <v>80216449</v>
      </c>
      <c r="S391" t="str">
        <v>ALIADO</v>
      </c>
      <c r="T391">
        <v>0.7083333333333334</v>
      </c>
      <c r="U391">
        <v>0.75</v>
      </c>
      <c r="V391">
        <v>0.041666666666666664</v>
      </c>
      <c r="W391">
        <v>1</v>
      </c>
      <c r="X391">
        <f>NETWORKDAYS(K391,L390)</f>
        <v>1</v>
      </c>
      <c r="Y391" t="str">
        <f>IF(X391&lt;=2,"CUMPLE","NO CUMPLE")</f>
        <v>CUMPLE</v>
      </c>
    </row>
    <row r="392" xml:space="preserve">
      <c r="A392">
        <v>12046744</v>
      </c>
      <c r="B392" t="str">
        <v>INCIDENT</v>
      </c>
      <c r="C392" t="str">
        <v>CERRADO</v>
      </c>
      <c r="D392" t="str">
        <v>TIENDA</v>
      </c>
      <c r="E392" t="str">
        <v>POS</v>
      </c>
      <c r="F392" t="str">
        <v>CPU</v>
      </c>
      <c r="G392" t="str">
        <v>WINCOR</v>
      </c>
      <c r="H392" t="str" xml:space="preserve">
        <v xml:space="preserve">Datos usuario_x000d_
Nombre: Nancy Faride Castellanos Sanchez_x000d_
Correo: NancyFaride.Castellanos@cencosud.com.co_x000d_
Usuario AD: NFCSanch_x000d_
Pais: Colombia_x000d_
Ubicacion: M077 METRO ZIPAQUIRA_x000d_
Zona: Colombia Bogota_x000d_
Unidad de Negocio: Supermercados_x000d_
Servicio: Tiendas &amp; Centros de Distribucion_x000d_
Telefono: 3103311195_x000d_
Anexo: 5923800_x000d_
Descripcion: Buenas tardes;_x000d_
Por favor revisar pos numero 3 porque tiene un ruido fuerte._x000d_
</v>
      </c>
      <c r="I392" t="str" xml:space="preserve">
        <v xml:space="preserve">Buenas Tardes_x000d_
Por favor validar el ruido de la POS y indicar que partes que hay que pedir_x000d_
Gracias</v>
      </c>
      <c r="J392" t="str">
        <v>Se hace la revisión de la POS y se diagnostica que se deben cambiar el FAN del fente y el del costado. Se solicita el envío de las partes.</v>
      </c>
      <c r="K392">
        <v>44504</v>
      </c>
      <c r="L392">
        <v>44504</v>
      </c>
      <c r="M392" t="str">
        <f>TEXT(L392,"DDDDDDD")</f>
        <v>jueves</v>
      </c>
      <c r="N392" t="str">
        <v>M077 METRO ZIPAQUIRA</v>
      </c>
      <c r="O392" t="str">
        <v>ZIPAQUIRA</v>
      </c>
      <c r="P392" t="str">
        <v>BOGOTA</v>
      </c>
      <c r="Q392" t="str">
        <v>ALEXANDER CASTILLO SOTELO</v>
      </c>
      <c r="R392">
        <v>80216449</v>
      </c>
      <c r="S392" t="str">
        <v>ALIADO</v>
      </c>
      <c r="T392" t="str">
        <v>8.30</v>
      </c>
      <c r="U392">
        <v>0.3958333333333333</v>
      </c>
      <c r="V392">
        <v>0.041666666666666664</v>
      </c>
      <c r="W392">
        <v>1</v>
      </c>
      <c r="X392">
        <f>NETWORKDAYS(K392,L391)</f>
        <v>1</v>
      </c>
      <c r="Y392" t="str">
        <f>IF(X392&lt;=2,"CUMPLE","NO CUMPLE")</f>
        <v>CUMPLE</v>
      </c>
    </row>
    <row r="393" xml:space="preserve">
      <c r="A393">
        <v>12050750</v>
      </c>
      <c r="B393" t="str">
        <v>REQUEST</v>
      </c>
      <c r="C393" t="str">
        <v>CERRADO</v>
      </c>
      <c r="D393" t="str">
        <v>TIENDA</v>
      </c>
      <c r="E393" t="str">
        <v>INVENTARIO</v>
      </c>
      <c r="F393" t="str">
        <v>INVENTARIO</v>
      </c>
      <c r="G393" t="str">
        <v>INVENTARIO</v>
      </c>
      <c r="H393" t="str" xml:space="preserve">
        <v xml:space="preserve">Datos usuario_x000d_
Nombre: Ever Edwin Becerra Angarita_x000d_
Correo: Ever.Becerra@cencosud.com.co_x000d_
Usuario AD: EEBecerr_x000d_
Pais: Colombia_x000d_
Ubicacion: J126 JUMBO SAN SILVESTRE_x000d_
Zona: Colombia Oriente_x000d_
Unidad de Negocio: Supermercados_x000d_
Servicio: Sistemas_x000d_
Telefono: 3174311316_x000d_
Anexo: null_x000d_
Descripcion: Se solicita revision de activos inactivos. La actividad incluye:_x000d_
_x000d_
Confirmacion de inactivos con apoyo de Seguridad._x000d_
Organizacion de los inactivos._x000d_
Toma de evidencias._x000d_
Gestion de firmas en actas de bajas y traslados.</v>
      </c>
      <c r="I393" t="str" xml:space="preserve">
        <v xml:space="preserve">Se asigna a usuario: Espinosa Rodriguez; Jamir Leandro	  _x000d_
</v>
      </c>
      <c r="J393" t="str">
        <v>Se realiza actividad solicitada; se envia acta con firmas correspondientes por correo electronico</v>
      </c>
      <c r="K393">
        <v>44504</v>
      </c>
      <c r="L393">
        <v>44504</v>
      </c>
      <c r="M393" t="str">
        <f>TEXT(L393,"DDDDDDD")</f>
        <v>jueves</v>
      </c>
      <c r="N393" t="str">
        <v>J126 JUMBO SAN SILVESTRE</v>
      </c>
      <c r="O393" t="str">
        <v>BARRANCABERMEJA</v>
      </c>
      <c r="P393" t="str">
        <v>ORIENTE</v>
      </c>
      <c r="Q393" t="str">
        <v>HERMES MARTIN PEINADO</v>
      </c>
      <c r="R393" t="e">
        <v>#N/A</v>
      </c>
      <c r="S393" t="str">
        <v>DIRECTO</v>
      </c>
      <c r="T393">
        <v>0.4166666666666667</v>
      </c>
      <c r="U393">
        <v>0.5</v>
      </c>
      <c r="V393">
        <v>0.08333333333333333</v>
      </c>
      <c r="W393">
        <v>2</v>
      </c>
      <c r="X393">
        <f>NETWORKDAYS(K393,L392)</f>
        <v>1</v>
      </c>
      <c r="Y393" t="str">
        <f>IF(X393&lt;=2,"CUMPLE","NO CUMPLE")</f>
        <v>CUMPLE</v>
      </c>
    </row>
    <row r="394" xml:space="preserve">
      <c r="A394">
        <v>12058142</v>
      </c>
      <c r="B394" t="str">
        <v>REQUEST</v>
      </c>
      <c r="C394" t="str">
        <v>CERRADO</v>
      </c>
      <c r="D394" t="str">
        <v>TIENDA</v>
      </c>
      <c r="E394" t="str">
        <v>POS</v>
      </c>
      <c r="F394" t="str">
        <v>IMPRESORA</v>
      </c>
      <c r="G394" t="str">
        <v>EPSON</v>
      </c>
      <c r="H394" t="str" xml:space="preserve">
        <v xml:space="preserve">Datos usuario_x000d_
Nombre: David Higuita_x000d_
Correo: David.Higuita@cencosud.com.co_x000d_
Usuario AD: DHiguita_x000d_
Pais: Colombia_x000d_
Ubicacion: J027 JUMBO RIONEGRO_x000d_
Zona: Colombia Centro_x000d_
Unidad de Negocio: Areas Corp. y De Apoyo_x000d_
Servicio: Sistemas_x000d_
Telefono: 3174298883_x000d_
Anexo: null_x000d_
Descripcion: buenas tardes_x000d_
_x000d_
se requiere instalacion de la impresora pos</v>
      </c>
      <c r="I394" t="str">
        <v>tener en cuenta que esta configuración se debe realizar en compañía de soporte 7x24 por tal motivo que se comunique con soporte campo Deyssy 317 6683697 para hacer el puente de comunicación y realizar la actividad.</v>
      </c>
      <c r="J394" t="str">
        <v>Se realiza el cambio de las impresoras POS en caja 1;2;3 y 4. Se realizan pruebas y todo queda funcionando correctamente.</v>
      </c>
      <c r="K394">
        <v>44512</v>
      </c>
      <c r="L394">
        <v>44516</v>
      </c>
      <c r="M394" t="str">
        <f>TEXT(L394,"DDDDDDD")</f>
        <v>martes</v>
      </c>
      <c r="N394" t="str">
        <v>J027 JUMBO RIONEGRO</v>
      </c>
      <c r="O394" t="str">
        <v>RIONEGRO</v>
      </c>
      <c r="P394" t="str">
        <v>CENTRO</v>
      </c>
      <c r="Q394" t="str">
        <v>YURIMAR MARQUEZ MUÑOZ</v>
      </c>
      <c r="R394">
        <v>1045025746</v>
      </c>
      <c r="S394" t="str">
        <v>DIRECTO</v>
      </c>
      <c r="T394">
        <v>0.4166666666666667</v>
      </c>
      <c r="U394">
        <v>0.5416666666666666</v>
      </c>
      <c r="V394">
        <v>0.125</v>
      </c>
      <c r="W394">
        <v>3</v>
      </c>
      <c r="X394">
        <f>NETWORKDAYS(K394,L393)</f>
        <v>-7</v>
      </c>
      <c r="Y394" t="str">
        <f>IF(X394&lt;=2,"CUMPLE","NO CUMPLE")</f>
        <v>CUMPLE</v>
      </c>
    </row>
    <row r="395" xml:space="preserve">
      <c r="A395">
        <v>12051269</v>
      </c>
      <c r="B395" t="str">
        <v>INCIDENT</v>
      </c>
      <c r="C395" t="str">
        <v>CERRADO</v>
      </c>
      <c r="D395" t="str">
        <v>TIENDA</v>
      </c>
      <c r="E395" t="str">
        <v>BALANZA</v>
      </c>
      <c r="F395" t="str">
        <v>MESA</v>
      </c>
      <c r="G395" t="str">
        <v>METTLER</v>
      </c>
      <c r="H395"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colabora con el cargue el full de esta balanza 010.132.092.048 y si es posible cargar todos los codigos de la seccion de panaderia_x000d_
Gracias_x000d_
Indica la ubicacion de tu balanza en la tienda: panaderia</v>
      </c>
      <c r="I395" t="str">
        <v>Se requiere verificar equipo balanza de mesa con serial B644221294; lp 010.132.092.048 ; ubicacion FRUVER la cual usuario solicita actualizacion con precios de panaderia; pero al realizarle ping no contesta; fuera de red; se intenta comunicar con el usuario Javier Ipuz Gonzalez en repetidas ocasiones pero sin exito. Se requiere programar tecnico en sitio para validar conexiones.</v>
      </c>
      <c r="J395" t="str">
        <v>Se realiza validación en sitio por parte de técnico; la balanza se encuentra bien configurada pero no es posible identificar el punto en el switch. Se hacen pruebas con tester de red y se determina que no hay comunicación correcta en el jack de conexión. Se deben revisar conexiones físicas del punto. Se devuelve caso para revisión por parte de Comunicaciones</v>
      </c>
      <c r="K395">
        <v>44504</v>
      </c>
      <c r="L395">
        <v>44509</v>
      </c>
      <c r="M395" t="str">
        <f>TEXT(L395,"DDDDDDD")</f>
        <v>martes</v>
      </c>
      <c r="N395" t="str">
        <v>M195 METRO SANTA LUCIA</v>
      </c>
      <c r="O395" t="str">
        <v>NEIVA</v>
      </c>
      <c r="P395" t="str">
        <v>OCCIDENTE</v>
      </c>
      <c r="Q395" t="str">
        <v>JOHN ALEJANDRO LOZADA BABATIVA</v>
      </c>
      <c r="R395">
        <v>1075313382</v>
      </c>
      <c r="S395" t="str">
        <v>DIRECTO</v>
      </c>
      <c r="T395">
        <v>0.3958333333333333</v>
      </c>
      <c r="U395">
        <v>0.4791666666666667</v>
      </c>
      <c r="V395">
        <v>0.08333333333333333</v>
      </c>
      <c r="W395">
        <v>2</v>
      </c>
      <c r="X395">
        <f>NETWORKDAYS(K395,L394)</f>
        <v>9</v>
      </c>
      <c r="Y395" t="str">
        <f>IF(X395&lt;=2,"CUMPLE","NO CUMPLE")</f>
        <v>NO CUMPLE</v>
      </c>
    </row>
    <row r="396" xml:space="preserve">
      <c r="A396">
        <v>12017439</v>
      </c>
      <c r="B396" t="str">
        <v>REQUEST</v>
      </c>
      <c r="C396" t="str">
        <v>CERRADO</v>
      </c>
      <c r="D396" t="str">
        <v>TIENDA</v>
      </c>
      <c r="E396" t="str">
        <v>ACCESS POINT</v>
      </c>
      <c r="F396" t="str">
        <v>WIRELESS</v>
      </c>
      <c r="G396" t="str">
        <v>CISCO</v>
      </c>
      <c r="H396" t="str" xml:space="preserve">
        <v xml:space="preserve">luego de la caida de la sucursal quedó este AP fuera de linea; pero se debe revisar las configuraciones del AP ya que en el Switch se ve por CDP; se baja la interfaz y se vuelve a subir sin resultados_x000d_
_x000d_
IP AP: 10.131.17.16_x000d_
_x000d_
Switch donde esta conectado 10.131.17.3_x000d_
CORNGJU027AP016 Fas 0/24 171 R T B I AIR-CAP16 Gig 0_x000d_
_x000d_
Respuesta desde 10.131.17.16: Host de destino inaccesible._x000d_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Tiempo de espera agotado para esta solicitud._x000d_
Respuesta desde 10.131.17.16: Host de destino inaccesible._x000d_
Tiempo de espera agotado para esta solicitud._x000d_
Tiempo de espera agotado para esta solicitud._x000d_
Tiempo de espera agotado para esta solicitud._x000d_
_x000d_
Estadísticas de ping para 10.131.17.16:_x000d_
Paquetes: enviados = 59; recibidos = 11; perdidos = 48_x000d_
(81% perdidos);</v>
      </c>
      <c r="I396" t="str">
        <v>el equipo ya se encuentra en tienda; se requiere apoyo de isit para la configuración del mismo con apoyo del área de redes y su instalación en piso de venta con ayuda de mantenimiento en tienda.</v>
      </c>
      <c r="J396" t="str">
        <v>Se realiza el acompañamiento en tienda sección punto de ventas para configuración de AP en compañía de Redes Cencosud; se evidencia que después de la configuracion se pone en el techo del área mencionada anteriormente y queda funcionando correctamente.</v>
      </c>
      <c r="K396">
        <v>44516</v>
      </c>
      <c r="L396">
        <v>44517</v>
      </c>
      <c r="M396" t="str">
        <f>TEXT(L396,"DDDDDDD")</f>
        <v>miércoles</v>
      </c>
      <c r="N396" t="str">
        <v>J027 JUMBO RIONEGRO</v>
      </c>
      <c r="O396" t="str">
        <v>RIONEGRO</v>
      </c>
      <c r="P396" t="str">
        <v>CENTRO</v>
      </c>
      <c r="Q396" t="str">
        <v>YURIMAR MARQUEZ MUÑOZ</v>
      </c>
      <c r="R396">
        <v>1045025746</v>
      </c>
      <c r="S396" t="str">
        <v>DIRECTO</v>
      </c>
      <c r="T396">
        <v>0.3472222222222222</v>
      </c>
      <c r="U396">
        <v>0.3958333333333333</v>
      </c>
      <c r="V396">
        <v>0.04861111111111111</v>
      </c>
      <c r="W396">
        <v>1</v>
      </c>
      <c r="X396">
        <f>NETWORKDAYS(K396,L395)</f>
        <v>-6</v>
      </c>
      <c r="Y396" t="str">
        <f>IF(X396&lt;=2,"CUMPLE","NO CUMPLE")</f>
        <v>CUMPLE</v>
      </c>
    </row>
    <row r="397" xml:space="preserve">
      <c r="A397">
        <v>12280809</v>
      </c>
      <c r="B397" t="str">
        <v>INCIDENT</v>
      </c>
      <c r="C397" t="str">
        <v>CERRADO</v>
      </c>
      <c r="D397" t="str">
        <v>TIENDA</v>
      </c>
      <c r="E397" t="str">
        <v>IMPRESORA</v>
      </c>
      <c r="F397" t="str">
        <v>MANO</v>
      </c>
      <c r="G397" t="str">
        <v>ZEBRA</v>
      </c>
      <c r="H397"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 dia_x000d_
_x000d_
Solcito se valide la configuracion de la zebra; ya que no se estan imprimiendo correctamente las etiquetas de rotulos.</v>
      </c>
      <c r="I397" t="str">
        <v>Transfer Group from 'Soporte_Onsite_REG_Centro_SM Colombia' to 'Soporte_Onsite_REG_Remoto_SM Colombia'</v>
      </c>
      <c r="J397" t="str">
        <v>Se realiza la revision en el puesto de la usuaria; se evidencia que al momento de imprimir la plantilla sale alterada. Se reinstala la aplicación Zebra; se realizan pruebas y aún sale alterada la plantilla. Se verifica con otras plantillas de stiker y funcionan sin ningún problema. Se le indica a la usuaria que debe validar cambiando la plantilla ya que está defectuosa. Impresora Zebra está operativa</v>
      </c>
      <c r="K397">
        <v>44613</v>
      </c>
      <c r="L397">
        <v>44613</v>
      </c>
      <c r="M397" t="str">
        <f>TEXT(L397,"DDDDDDD")</f>
        <v>lunes</v>
      </c>
      <c r="N397" t="str">
        <v>J027 JUMBO RIONEGRO</v>
      </c>
      <c r="O397" t="str">
        <v>RIONEGRO</v>
      </c>
      <c r="P397" t="str">
        <v>CENTRO</v>
      </c>
      <c r="Q397" t="str">
        <v>YURIMAR MARQUEZ MUÑOZ</v>
      </c>
      <c r="R397">
        <v>1045025746</v>
      </c>
      <c r="S397" t="str">
        <v>DIRECTO</v>
      </c>
      <c r="T397">
        <v>0.625</v>
      </c>
      <c r="U397">
        <v>0.6875</v>
      </c>
      <c r="V397">
        <v>0.0625</v>
      </c>
      <c r="W397">
        <v>1</v>
      </c>
      <c r="X397">
        <f>NETWORKDAYS(K397,L396)</f>
        <v>-69</v>
      </c>
      <c r="Y397" t="str">
        <f>IF(X397&lt;=2,"CUMPLE","NO CUMPLE")</f>
        <v>CUMPLE</v>
      </c>
    </row>
    <row r="398" xml:space="preserve">
      <c r="A398">
        <v>12280793</v>
      </c>
      <c r="B398" t="str">
        <v>INCIDENT</v>
      </c>
      <c r="C398" t="str">
        <v>CERRADO</v>
      </c>
      <c r="D398" t="str">
        <v>TIENDA</v>
      </c>
      <c r="E398" t="str">
        <v>BALANZA</v>
      </c>
      <c r="F398" t="str">
        <v>MESA</v>
      </c>
      <c r="G398" t="str">
        <v>METTLER</v>
      </c>
      <c r="H398"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Buenos dias_x000d_
_x000d_
solicito para la bascula de platos 010.131.0.16.054 nuevamente se revise ya que la tara no esta funcionando y sola se pasa a 20 gramos o mas ._x000d_
</v>
      </c>
      <c r="I398" t="str">
        <v>Transfer Group from 'Soporte_Onsite_REG_Centro_SM Colombia' to 'Soporte_Onsite_REG_Remoto_SM Colombia'</v>
      </c>
      <c r="J398" t="str">
        <v>Se realiza la revisión con los usuarios que utilizan la balanza y no se evidenció error en temas de manipulación; es un tema que tal vez no todos los usuarios de la balanza están haciendo el proceso de forma correcta y por eso se les presenta el error; pero la bascula está funcionando de forma correcta. Se realizo seguimiento  30 minutos más y funciona bien.</v>
      </c>
      <c r="K398">
        <v>44613</v>
      </c>
      <c r="L398">
        <v>44613</v>
      </c>
      <c r="M398" t="str">
        <f>TEXT(L398,"DDDDDDD")</f>
        <v>lunes</v>
      </c>
      <c r="N398" t="str">
        <v>J027 JUMBO RIONEGRO</v>
      </c>
      <c r="O398" t="str">
        <v>RIONEGRO</v>
      </c>
      <c r="P398" t="str">
        <v>CENTRO</v>
      </c>
      <c r="Q398" t="str">
        <v>YURIMAR MARQUEZ MUÑOZ</v>
      </c>
      <c r="R398">
        <v>1045025746</v>
      </c>
      <c r="S398" t="str">
        <v>DIRECTO</v>
      </c>
      <c r="T398">
        <v>0.6875</v>
      </c>
      <c r="U398">
        <v>0.7291666666666666</v>
      </c>
      <c r="V398">
        <v>0.041666666666666664</v>
      </c>
      <c r="W398">
        <v>1</v>
      </c>
      <c r="X398">
        <f>NETWORKDAYS(K398,L397)</f>
        <v>1</v>
      </c>
      <c r="Y398" t="str">
        <f>IF(X398&lt;=2,"CUMPLE","NO CUMPLE")</f>
        <v>CUMPLE</v>
      </c>
    </row>
    <row r="399" xml:space="preserve">
      <c r="A399">
        <v>12291232</v>
      </c>
      <c r="B399" t="str">
        <v>REQUEST</v>
      </c>
      <c r="C399" t="str">
        <v>CERRADO</v>
      </c>
      <c r="D399" t="str">
        <v>TIENDA</v>
      </c>
      <c r="E399" t="str">
        <v>CPU</v>
      </c>
      <c r="F399" t="str">
        <v>CPU</v>
      </c>
      <c r="G399" t="str">
        <v>LENOVO</v>
      </c>
      <c r="H399" t="str" xml:space="preserve">
        <v xml:space="preserve">Datos usuario_x000d_
Nombre: Juan David Carvajal Calderon_x000d_
Correo: JuanDavid.CarvajalCalderon@cencosud.com.co_x000d_
Usuario AD: JUCarvaja_x000d_
Pais: Colombia_x000d_
Ubicacion: J027 JUMBO RIONEGRO_x000d_
Zona: Colombia Centro_x000d_
Unidad de Negocio: Supermercados_x000d_
Servicio: Tiendas &amp; Centros de Distribucion_x000d_
Telefono: 3137990347_x000d_
Anexo: null_x000d_
Descripcion: al ingresar a mi correo me sale anuncio que no es posible conectar con servidor.</v>
      </c>
      <c r="I399" t="str" xml:space="preserve">
        <v xml:space="preserve">se requiere apoyo de isit para validar la novedad que presenta el jefe de seguridad con el correo._x000d_
validar si tiene contraseñas guardas en panel de control administrador de credencias y borrarla o validar que otra causa puede estar afectado la operatividad del correo	 </v>
      </c>
      <c r="J399" t="str">
        <v>Se valida y el equipo no estaba tomando la red; se valida cable de red; este está bien conectado; se hacen las diferentes validaciones físicas se desconecta y se vuelve a conectar el cable de red; se deshabilita y se vuelve a habilitar el cable de red y el problema se soluciona; el equipo queda funcional; el correo funciona con normalidad.</v>
      </c>
      <c r="K399">
        <v>44620</v>
      </c>
      <c r="L399">
        <v>44621</v>
      </c>
      <c r="M399" t="str">
        <f>TEXT(L399,"DDDDDDD")</f>
        <v>martes</v>
      </c>
      <c r="N399" t="str">
        <v>J027 JUMBO RIONEGRO</v>
      </c>
      <c r="O399" t="str">
        <v>RIONEGRO</v>
      </c>
      <c r="P399" t="str">
        <v>CENTRO</v>
      </c>
      <c r="Q399" t="str">
        <v>JUAN CARLOS PINEDA ALCARAZ</v>
      </c>
      <c r="R399" t="e">
        <v>#N/A</v>
      </c>
      <c r="S399" t="str">
        <v>DIRECTO</v>
      </c>
      <c r="T399">
        <v>0.3333333333333333</v>
      </c>
      <c r="U399">
        <v>0.3541666666666667</v>
      </c>
      <c r="V399">
        <v>0.020833333333333332</v>
      </c>
      <c r="W399">
        <v>1</v>
      </c>
      <c r="X399">
        <f>NETWORKDAYS(K399,L398)</f>
        <v>-6</v>
      </c>
      <c r="Y399" t="str">
        <f>IF(X399&lt;=2,"CUMPLE","NO CUMPLE")</f>
        <v>CUMPLE</v>
      </c>
    </row>
    <row r="400" xml:space="preserve">
      <c r="A400">
        <v>12026775</v>
      </c>
      <c r="B400" t="str">
        <v>REQUEST</v>
      </c>
      <c r="C400" t="str">
        <v>CERRADO</v>
      </c>
      <c r="D400" t="str">
        <v>TIENDA</v>
      </c>
      <c r="E400" t="str">
        <v>PDT</v>
      </c>
      <c r="F400" t="str">
        <v>PDT</v>
      </c>
      <c r="G400" t="str">
        <v>HONEYWELL</v>
      </c>
      <c r="H400" t="str" xml:space="preserve">
        <v xml:space="preserve">Buena tarde;_x000d_
_x000d_
Se solicita envío de 6 PDTs a Tienda Jumbo Yopal. Motivo: DESPLIEGUE CAPEX BLINDAJE EPM 5343 JUMBO PDT´S EDA51._x000d_
</v>
      </c>
      <c r="I400" t="str">
        <v xml:space="preserve">Se solicita configuración; entrega y legalización de actas de entrega y retiro de 6 PDTs en Jumbo Yopal. Se adjunta el listado de seriales que deben ser renovados.	</v>
      </c>
      <c r="J400" t="str" xml:space="preserve">
        <v xml:space="preserve">Se realiza la configuracion de las PDT según instrucciones recibidas para la activdad; se le informa al director de la tienda RUBEN MOJICA que están disponibles para entregarlas a las diferentes secciones._x000d_
Se entregan dos (2) a RECIBO; SERIAL 21177B7574 Y SERIAL 21177B737B; DOS (2)  CONTROL DE PERDIDAS SERIAL 21177B75CD  SERIAL 21175B4919; una (1) a PCG SERIAL 21177B7529  Y una (1) la tiene el director de la tienda SERIAL 21177B7537._x000d_
_x000d_
Se recogieron cuatro PDT DATAOLGI skorpioX3; seriales G12M06765 de PGC; G13D21710 Seguridad; G13E12758 Seguridad Y G12M06778 perecederos; las cuales quedaron el cuarto de Sistemas. Queda pendiente el envio de las actas por parte de la Ingeniera Giovanna López para las firmas de los responsables.</v>
      </c>
      <c r="K400">
        <v>44508</v>
      </c>
      <c r="L400">
        <v>44508</v>
      </c>
      <c r="M400" t="str">
        <f>TEXT(L400,"DDDDDDD")</f>
        <v>lunes</v>
      </c>
      <c r="N400" t="str">
        <v>J185 JUMBO YOPAL</v>
      </c>
      <c r="O400" t="str">
        <v>YOPAL</v>
      </c>
      <c r="P400" t="str">
        <v>ORIENTE</v>
      </c>
      <c r="Q400" t="str">
        <v>RAFAEL BARRERA DIAZ</v>
      </c>
      <c r="R400" t="e">
        <v>#N/A</v>
      </c>
      <c r="S400" t="str">
        <v>DIRECTO</v>
      </c>
      <c r="T400">
        <v>0.5833333333333334</v>
      </c>
      <c r="U400">
        <v>0.7291666666666666</v>
      </c>
      <c r="V400">
        <v>0.14583333333333334</v>
      </c>
      <c r="W400">
        <v>3</v>
      </c>
      <c r="X400">
        <f>NETWORKDAYS(K400,L399)</f>
        <v>82</v>
      </c>
      <c r="Y400" t="str">
        <f>IF(X400&lt;=2,"CUMPLE","NO CUMPLE")</f>
        <v>NO CUMPLE</v>
      </c>
    </row>
    <row r="401">
      <c r="A401">
        <v>12030237</v>
      </c>
      <c r="B401" t="str">
        <v>REQUEST</v>
      </c>
      <c r="C401" t="str">
        <v>CERRADO</v>
      </c>
      <c r="D401" t="str">
        <v>TIENDA</v>
      </c>
      <c r="E401" t="str">
        <v>INVENTARIO</v>
      </c>
      <c r="F401" t="str">
        <v>INVENTARIO</v>
      </c>
      <c r="G401" t="str">
        <v>N/A</v>
      </c>
      <c r="H401" t="str">
        <v>Se da continuidad al CAU 11984454 Para recogida de activos para su envio al centro de reparacion cencosud.</v>
      </c>
      <c r="I401" t="str">
        <v>Se requiere autorizar visita de ISIT al sitio; ya que asistente de direccion Yenny pichina de la tienda centro de convenciones indica que las cajas donde realizo el embalaje de los equipos se encuentra con rorulos rotos y es dificil identificar que cajas seran recogidas; por ende se solicita enviar al tecnico para que realice la identificacion de las cajas que dejo "listas" para despachar hacia el Centro de reparacion y pegar las guias a las cajas con los equipos enviados por ISIT en el formato de movimiento de activos.</v>
      </c>
      <c r="J401" t="str">
        <v>se ingresa a tienda; se procede a revisar cajas en oficina de sistemas; las cajas que no logran identificar estan apiladas y rotuladas en parte esquinera izquierda del fondo donde estan las cajas; ademas las cajas se encuentra enumeradas del 1 al 7; son 7 cajas en total las cuales tienen su respectivo serial de lo que se encuentra adentro de cada una</v>
      </c>
      <c r="K401">
        <v>44508</v>
      </c>
      <c r="L401">
        <v>44509</v>
      </c>
      <c r="M401" t="str">
        <f>TEXT(L401,"DDDDDDD")</f>
        <v>martes</v>
      </c>
      <c r="N401" t="str">
        <v>M038 METRO NEIVA CENTRO DE CONVENCIONES</v>
      </c>
      <c r="O401" t="str">
        <v>NEIVA</v>
      </c>
      <c r="P401" t="str">
        <v>OCCIDENTE</v>
      </c>
      <c r="Q401" t="str">
        <v>JOHN ALEJANDRO LOZADA BABATIVA</v>
      </c>
      <c r="R401">
        <v>1075313382</v>
      </c>
      <c r="S401" t="str">
        <v>DIRECTO</v>
      </c>
      <c r="T401">
        <v>0.625</v>
      </c>
      <c r="U401">
        <v>0.6875</v>
      </c>
      <c r="V401">
        <v>0.0625</v>
      </c>
      <c r="W401">
        <v>1</v>
      </c>
      <c r="X401">
        <f>NETWORKDAYS(K401,L400)</f>
        <v>1</v>
      </c>
      <c r="Y401" t="str">
        <f>IF(X401&lt;=2,"CUMPLE","NO CUMPLE")</f>
        <v>CUMPLE</v>
      </c>
    </row>
    <row r="402" xml:space="preserve">
      <c r="A402">
        <v>12291653</v>
      </c>
      <c r="B402" t="str">
        <v>REQUEST</v>
      </c>
      <c r="C402" t="str">
        <v>CERRADO</v>
      </c>
      <c r="D402" t="str">
        <v>TIENDA</v>
      </c>
      <c r="E402" t="str">
        <v>BALANZA</v>
      </c>
      <c r="F402" t="str">
        <v>MESA</v>
      </c>
      <c r="G402" t="str">
        <v>METTLER</v>
      </c>
      <c r="H402"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Buenas tardes_x000d_
_x000d_
solicito revision para la bascula 10.131.16.55_x000d_
serial AD-090462 y/o 028688_x000d_
_x000d_
No esta pesando los productos_x000d_
_x000d_
Esta descalibrada_x000d_
_x000d_
Gracias_x000d_
_x000d_
Cordial saludo_x000d_
Indica la ubicacion de tu balanza en la tienda: Rionegro</v>
      </c>
      <c r="I402" t="str">
        <v>se requiere apoyo de isit para la validación del pc de la balanza del área de panadería; tener en cuenta que la tienda tiene kit de pesas certificado para poder realizar la validación.</v>
      </c>
      <c r="J402" t="str">
        <v>Indica que balanza no está pesando los productos; está descalibrada. Se procede a revisar; se hacen las validaciones físicas; se configura desde el teclado; la balanza queda funcional; cliente realiza pruebas e indica que el problema ya esta solucionado.</v>
      </c>
      <c r="K402">
        <v>44620</v>
      </c>
      <c r="L402">
        <v>44621</v>
      </c>
      <c r="M402" t="str">
        <f>TEXT(L402,"DDDDDDD")</f>
        <v>martes</v>
      </c>
      <c r="N402" t="str">
        <v>J027 JUMBO RIONEGRO</v>
      </c>
      <c r="O402" t="str">
        <v>RIONEGRO</v>
      </c>
      <c r="P402" t="str">
        <v>CENTRO</v>
      </c>
      <c r="Q402" t="str">
        <v>JUAN CARLOS PINEDA ALCARAZ</v>
      </c>
      <c r="R402" t="e">
        <v>#N/A</v>
      </c>
      <c r="S402" t="str">
        <v>DIRECTO</v>
      </c>
      <c r="T402">
        <v>0.375</v>
      </c>
      <c r="U402">
        <v>0.40625</v>
      </c>
      <c r="V402">
        <v>0.03125</v>
      </c>
      <c r="W402">
        <v>1</v>
      </c>
      <c r="X402">
        <f>NETWORKDAYS(K402,L401)</f>
        <v>-80</v>
      </c>
      <c r="Y402" t="str">
        <f>IF(X402&lt;=2,"CUMPLE","NO CUMPLE")</f>
        <v>CUMPLE</v>
      </c>
    </row>
    <row r="403" xml:space="preserve">
      <c r="A403">
        <v>12295528</v>
      </c>
      <c r="B403" t="str">
        <v>REQUEST</v>
      </c>
      <c r="C403" t="str">
        <v>CERRADO</v>
      </c>
      <c r="D403" t="str">
        <v>TIENDA</v>
      </c>
      <c r="E403" t="str">
        <v>BALANZA</v>
      </c>
      <c r="F403" t="str">
        <v>MESA</v>
      </c>
      <c r="G403" t="str">
        <v>METTLER</v>
      </c>
      <c r="H403" t="str" xml:space="preserve">
        <v xml:space="preserve">Datos usuario_x000d_
Nombre: Edison Arley Ortiz Grisales_x000d_
Correo: EdisonArley.OrtizGrisales@cencosud.com.co_x000d_
Usuario AD: EDOrtizGr_x000d_
Pais: Colombia_x000d_
Ubicacion: J027 JUMBO RIONEGRO_x000d_
Zona: Colombia Centro_x000d_
Unidad de Negocio: Supermercados_x000d_
Servicio: Tiendas &amp; Centros de Distribucion_x000d_
Telefono: 3146171666_x000d_
Anexo: 5352400_x000d_
Descripcion: Bascula de etiquetado de pollo no imprime y aparte de eso saca mas tiquetes de los necesarios al darle la tecla "imprimir"._x000d_
_x000d_
Este problema se presenta en la bascula AD-090463 con numero de inventario de sistemas 028680._x000d_
_x000d_
Gracias._x000d_
Area donde su ubica la balanza: Seccion carniceria - laboratorio._x000d_
</v>
      </c>
      <c r="I403" t="str">
        <v>se requiere apoyo de isit para la validación de la balanza del área de carnes; del laboratorio donde se pesa los productos de pollo</v>
      </c>
      <c r="J403" t="str">
        <v>Balanza está descalibrada; se procede a validar; se hacen las validaciones físicas y se configura desde el teclado; la balanza sigue sin imprimir; se vuelve a configurar y se resetea de fábrica; se pide al área encargada que le carguen nuevamente la base de datos; se hacen pruebas pero el inconveniente persiste; el área encargada toma la decisión de mandar la balanza a garantía.</v>
      </c>
      <c r="K403">
        <v>44620</v>
      </c>
      <c r="L403">
        <v>44621</v>
      </c>
      <c r="M403" t="str">
        <f>TEXT(L403,"DDDDDDD")</f>
        <v>martes</v>
      </c>
      <c r="N403" t="str">
        <v>J027 JUMBO RIONEGRO</v>
      </c>
      <c r="O403" t="str">
        <v>RIONEGRO</v>
      </c>
      <c r="P403" t="str">
        <v>CENTRO</v>
      </c>
      <c r="Q403" t="str">
        <v>JUAN CARLOS PINEDA ALCARAZ</v>
      </c>
      <c r="R403" t="e">
        <v>#N/A</v>
      </c>
      <c r="S403" t="str">
        <v>DIRECTO</v>
      </c>
      <c r="T403">
        <v>0.6875</v>
      </c>
      <c r="U403">
        <v>0.7708333333333334</v>
      </c>
      <c r="V403">
        <v>0.08333333333333333</v>
      </c>
      <c r="W403">
        <v>2</v>
      </c>
      <c r="X403">
        <f>NETWORKDAYS(K403,L402)</f>
        <v>2</v>
      </c>
      <c r="Y403" t="str">
        <f>IF(X403&lt;=2,"CUMPLE","NO CUMPLE")</f>
        <v>CUMPLE</v>
      </c>
    </row>
    <row r="404" xml:space="preserve">
      <c r="A404">
        <v>12036262</v>
      </c>
      <c r="B404" t="str">
        <v>REQUEST</v>
      </c>
      <c r="C404" t="str">
        <v>CERRADO</v>
      </c>
      <c r="D404" t="str">
        <v>TIENDA</v>
      </c>
      <c r="E404" t="str">
        <v>POS</v>
      </c>
      <c r="F404" t="str">
        <v>CPU</v>
      </c>
      <c r="G404" t="str">
        <v>WINCOR</v>
      </c>
      <c r="H40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pos de donnuts se encuentra sin partes internas las han utilizado para el arreglo de otras pos; se solicita pos completa._x000d_
Numero de caja: 18</v>
      </c>
      <c r="I404" t="str">
        <v>Se realiza envio de POS WINCOR BEETLE-M serial 59CD001217 con Guía No. 2071792890 el 03/11/2021. Se transfiere para su gestión. Confirmar si el equipo ya fue entregado y proceder con la instalación y gestion del ticket.</v>
      </c>
      <c r="J404" t="str">
        <v>Se procede a establecer contacto con el usuario del área línea de cajas la jefe Johana Andrea Orozco. se procede a tomar datos de la pos de donuts de marca Beetle de Serie: 6498720777; la cual es cambiada por pos que llego a el área de sistemas de marca Beetle de Serie: 59CD001217; se intercambia disco duro que tenía la anterior pos al igual que las RAM; se realiza prueba de pos en otra caja esta enciende de manera correcta; por tanto se requiere las siguientes partes que no tiene la pos y se necesitan para dejarse en funcionamiento: visor de usuario; teclado; gaveta; impresora con sus respectivos cables; se informa novedad a el señor Harold González; quien solicitara las partes</v>
      </c>
      <c r="K404">
        <v>44509</v>
      </c>
      <c r="L404">
        <v>44510</v>
      </c>
      <c r="M404" t="str">
        <f>TEXT(L404,"DDDDDDD")</f>
        <v>miércoles</v>
      </c>
      <c r="N404" t="str">
        <v>J036 JUMBO POPAYAN CAMPANARIO</v>
      </c>
      <c r="O404" t="str">
        <v>POPAYAN</v>
      </c>
      <c r="P404" t="str">
        <v>OCCIDENTE</v>
      </c>
      <c r="Q404" t="str">
        <v>JHON ALEXANDER VASQUEZ REVELO</v>
      </c>
      <c r="R404" t="e">
        <v>#N/A</v>
      </c>
      <c r="S404" t="str">
        <v>DIRECTO</v>
      </c>
      <c r="T404">
        <v>0.375</v>
      </c>
      <c r="U404">
        <v>0.4583333333333333</v>
      </c>
      <c r="V404">
        <v>0.08333333333333333</v>
      </c>
      <c r="W404">
        <v>2</v>
      </c>
      <c r="X404">
        <f>NETWORKDAYS(K404,L403)</f>
        <v>81</v>
      </c>
      <c r="Y404" t="str">
        <f>IF(X404&lt;=2,"CUMPLE","NO CUMPLE")</f>
        <v>NO CUMPLE</v>
      </c>
    </row>
    <row r="405" xml:space="preserve">
      <c r="A405">
        <v>12036256</v>
      </c>
      <c r="B405" t="str">
        <v>REQUEST</v>
      </c>
      <c r="C405" t="str">
        <v>CERRADO</v>
      </c>
      <c r="D405" t="str">
        <v>TIENDA</v>
      </c>
      <c r="E405" t="str">
        <v>POS</v>
      </c>
      <c r="F405" t="str">
        <v>CPU</v>
      </c>
      <c r="G405" t="str">
        <v>WINCOR</v>
      </c>
      <c r="H405"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pos 7 con daño en el puerto ps2 donde conecta el teclado se solicita pos ya que no hay disponibilidad de board._x000d_
tienda: J036 popayan_x000d_
tipo: pos_x000d_
marca: wincor_x000d_
modelo: beetle/m_x000d_
serial: 6498616587_x000d_
gracias_x000d_
_x000d_
Numero de caja: 7</v>
      </c>
      <c r="I405" t="str">
        <v>Se realiza envio de POS WINCOR BEETLE-M serial 59CD001420 con Guía No. 2071792890 el 03/11/2021. Se transfiere para su gestión.Confirmar si el equipo ya fue entregado y proceder con la instalación y gestion del ticket.</v>
      </c>
      <c r="J405" t="str">
        <v>Se procede a establecer contacto con el usuario del área de línea de cajas el jefe Johana Andrea Orozco. Se valida funcionamiento del pos de marca Beetle de Serie: 6498616587 la cual se encontró fuera de servicio al presentar daño en su puerto keyboard. Se procede a realizar cambio  por pos que llego al área de sistemas de marca Beetle de Serie: 59CD001420. Se intercambia disco duro que tenía la anterior pos y se realiza proceso de reconexión de todos los periféricos; se valida que pos encienda de manera correcta; pos habilita conexión de red y reconoce periféricos de manera correcta.se entrega pos a jefe de línea de cajas quien realiza verificación de funcionamiento pos la cual queda operativa y en línea</v>
      </c>
      <c r="K405">
        <v>44509</v>
      </c>
      <c r="L405">
        <v>44510</v>
      </c>
      <c r="M405" t="str">
        <f>TEXT(L405,"DDDDDDD")</f>
        <v>miércoles</v>
      </c>
      <c r="N405" t="str">
        <v>J036 JUMBO POPAYAN CAMPANARIO</v>
      </c>
      <c r="O405" t="str">
        <v>POPAYAN</v>
      </c>
      <c r="P405" t="str">
        <v>OCCIDENTE</v>
      </c>
      <c r="Q405" t="str">
        <v>JHON ALEXANDER VASQUEZ REVELO</v>
      </c>
      <c r="R405" t="e">
        <v>#N/A</v>
      </c>
      <c r="S405" t="str">
        <v>DIRECTO</v>
      </c>
      <c r="T405">
        <v>0.4583333333333333</v>
      </c>
      <c r="U405">
        <v>0.5416666666666666</v>
      </c>
      <c r="V405">
        <v>0.08333333333333333</v>
      </c>
      <c r="W405">
        <v>2</v>
      </c>
      <c r="X405">
        <f>NETWORKDAYS(K405,L404)</f>
        <v>2</v>
      </c>
      <c r="Y405" t="str">
        <f>IF(X405&lt;=2,"CUMPLE","NO CUMPLE")</f>
        <v>CUMPLE</v>
      </c>
    </row>
    <row r="406" xml:space="preserve">
      <c r="A406">
        <v>11985659</v>
      </c>
      <c r="B406" t="str">
        <v>REQUEST</v>
      </c>
      <c r="C406" t="str">
        <v>CERRADO</v>
      </c>
      <c r="D406" t="str">
        <v>TIENDA</v>
      </c>
      <c r="E406" t="str">
        <v>IMPRESORA</v>
      </c>
      <c r="F406" t="str">
        <v>IMPRESORA</v>
      </c>
      <c r="G406" t="str">
        <v>ZEBRA</v>
      </c>
      <c r="H406" t="str" xml:space="preserve">
        <v xml:space="preserve">Datos usuario_x000d_
Nombre: Aylin Yulieth Conde Angel_x000d_
Correo: Aylin.Conde@cencosud.com.co_x000d_
Usuario AD: ACondellA_x000d_
Pais: Colombia_x000d_
Ubicacion: M040 METRO RIOHACHA_x000d_
Zona: Colombia Costa_x000d_
Unidad de Negocio: Supermercados_x000d_
Servicio: Sistemas_x000d_
Telefono: 3174359755_x000d_
Anexo: 7430404_x000d_
Descripcion: Se solicita la Renovacion Tecnologica del siguiente equipo_x000d_
FLEJERA ESCRITORIO ZEBRA ZT410 N SERIE: 18J150200142_x000d_
Adjuntos: CAPEX CO EPM 5137 METROJUMBO FLEJERA ESCRITORIO .msg</v>
      </c>
      <c r="I406" t="str" xml:space="preserve">
        <v xml:space="preserve">Buen día_x000d_
El equipo se encuentra en sitio desde el 8 de Octubre favor enviar personal para realizar la instalación del mismo.</v>
      </c>
      <c r="J406" t="str">
        <v>Se retira impresora Zebra serial  18J150200142 y se instala impresora zebra ZT230 serial 52J202602932; Inv DI-034861; se realizan pruebas y queda operativa</v>
      </c>
      <c r="K406">
        <v>44509</v>
      </c>
      <c r="L406">
        <v>44518</v>
      </c>
      <c r="M406" t="str">
        <f>TEXT(L406,"DDDDDDD")</f>
        <v>jueves</v>
      </c>
      <c r="N406" t="str">
        <v>M040 METRO RIOHACHA</v>
      </c>
      <c r="O406" t="str">
        <v>RIOHACHA</v>
      </c>
      <c r="P406" t="str">
        <v>COSTA</v>
      </c>
      <c r="Q406" t="str">
        <v>EDUAR ENRIQUE MARTELO SIERRA</v>
      </c>
      <c r="R406">
        <v>1065631435</v>
      </c>
      <c r="S406" t="str">
        <v>DIRECTO</v>
      </c>
      <c r="T406">
        <v>0.5416666666666666</v>
      </c>
      <c r="U406">
        <v>0.625</v>
      </c>
      <c r="V406">
        <v>0.08333333333333333</v>
      </c>
      <c r="W406">
        <v>2</v>
      </c>
      <c r="X406">
        <f>NETWORKDAYS(K406,L405)</f>
        <v>2</v>
      </c>
      <c r="Y406" t="str">
        <f>IF(X406&lt;=2,"CUMPLE","NO CUMPLE")</f>
        <v>CUMPLE</v>
      </c>
    </row>
    <row r="407" xml:space="preserve">
      <c r="A407">
        <v>12063455</v>
      </c>
      <c r="B407" t="str">
        <v>REQUEST</v>
      </c>
      <c r="C407" t="str">
        <v>CERRADO</v>
      </c>
      <c r="D407" t="str">
        <v>TIENDA</v>
      </c>
      <c r="E407" t="str">
        <v>BALANZA</v>
      </c>
      <c r="F407" t="str">
        <v>TECLADO</v>
      </c>
      <c r="G407" t="str">
        <v>METTLER</v>
      </c>
      <c r="H407" t="str" xml:space="preserve">
        <v xml:space="preserve">Datos usuario_x000d_
Nombre: Jessica Anyerlin Jurado Santacruz_x000d_
Correo: jessicaanyerlin.juradosantacruz@cencosud.com.co_x000d_
Usuario AD: JEJuradoS_x000d_
Pais: Colombia_x000d_
Ubicacion: J128 JUMBO UNICENTRO PASTO_x000d_
Zona: Colombia Occidente_x000d_
Unidad de Negocio: Supermercados_x000d_
Servicio: Tiendas &amp; Centros de Distribucion_x000d_
Telefono: 3112536136_x000d_
Anexo: null_x000d_
Descripcion: la bascula no funciona el teclado_x000d_
Area donde su ubica la balanza: seccion carnes</v>
      </c>
      <c r="I407" t="str" xml:space="preserve">
        <v xml:space="preserve">Se solicita visita por parte de un técnico de ISIT a la tienda Unicentro Pasto; con el fin de realizar revisión de la balanza de Mes Bplus Serial: B924787197 de la sección de carnes; esta balanza al momento de oprimir una tecla ejemplo el numero 1 esta muestra en pantalla el número 3 y no muestra el número que está oprimiendo cambiándolo automáticamente_x000d_
Muchas gracias</v>
      </c>
      <c r="J407" t="str">
        <v>Se llega a sitio se realizan pruebas con la usuaria con la báscula que presenta el error; se procede a realizar mantenimiento del equipo; se evidencia que se encuentra muy sucio; se evidencia también que el teclado por uso se encuentra deteriorado; posteriormente se limpian  los buses de datos del teclado; se conecta y la falla persiste; se conecta otro teclado y se realizan pruebas y son exitosas; se evidencia que la falla es del teclado; por lo cual se solicita cambio de parte. se dejan los equipos en las áreas correspondientes y se informa a la usuaria de la falla.  Equipo no queda operativo; en espera de parte para cambio</v>
      </c>
      <c r="K407">
        <v>44510</v>
      </c>
      <c r="L407">
        <v>44511</v>
      </c>
      <c r="M407" t="str">
        <f>TEXT(L407,"DDDDDDD")</f>
        <v>jueves</v>
      </c>
      <c r="N407" t="str">
        <v>J128 JUMBO UNICENTRO PASTO</v>
      </c>
      <c r="O407" t="str">
        <v>PASTO</v>
      </c>
      <c r="P407" t="str">
        <v>OCCIDENTE</v>
      </c>
      <c r="Q407" t="str">
        <v>DIANA ERIKA LEON HERNANDEZ</v>
      </c>
      <c r="R407">
        <v>1087411507</v>
      </c>
      <c r="S407" t="str">
        <v>DIRECTO</v>
      </c>
      <c r="T407">
        <v>0.3333333333333333</v>
      </c>
      <c r="U407">
        <v>0.4166666666666667</v>
      </c>
      <c r="V407">
        <v>0.08333333333333333</v>
      </c>
      <c r="W407">
        <v>2</v>
      </c>
      <c r="X407">
        <f>NETWORKDAYS(K407,L406)</f>
        <v>7</v>
      </c>
      <c r="Y407" t="str">
        <f>IF(X407&lt;=2,"CUMPLE","NO CUMPLE")</f>
        <v>NO CUMPLE</v>
      </c>
    </row>
    <row r="408" xml:space="preserve">
      <c r="A408">
        <v>12063154</v>
      </c>
      <c r="B408" t="str">
        <v>INCIDENT</v>
      </c>
      <c r="C408" t="str">
        <v>CERRADO</v>
      </c>
      <c r="D408" t="str">
        <v>TIENDA</v>
      </c>
      <c r="E408" t="str">
        <v>CPU</v>
      </c>
      <c r="F408" t="str">
        <v>CPU</v>
      </c>
      <c r="G408" t="str">
        <v>LENOVO</v>
      </c>
      <c r="H408" t="str" xml:space="preserve">
        <v xml:space="preserve">Datos usuario_x000d_
Nombre: Luis Giovanny Rincones Timana_x000d_
Correo: luisgiovanny.rinconestimana@cencosud.com.co_x000d_
Usuario AD: LURincone_x000d_
Pais: Colombia_x000d_
Ubicacion: J128 JUMBO UNICENTRO PASTO_x000d_
Zona: Colombia Occidente_x000d_
Unidad de Negocio: JUMBO_x000d_
Servicio: Tiendas &amp; Centros de Distribucion_x000d_
Telefono: 3164862756_x000d_
Anexo: null_x000d_
Descripcion: Computador ubicado en area de contralor para sugeridos PLS se reinicia solo y presenta pantalla azul de error_x000d_
Indicar ubicacion del Equipo en tienda o oficinas: Contralor</v>
      </c>
      <c r="I408" t="str" xml:space="preserve">
        <v xml:space="preserve">Se solicita visita por parte del personal de ISIT para que realice verificación del PC de escritorio Serial: MJ01MKMN; ubicado en contralor_x000d_
Se solicita que se le realice un Diagnostico al disco duro; board Memoria RAM y Procesador_x000d_
Realice una validación del CHKDSK y confirmar como está el rendimiento del PC y si cuenta con condensadores soplados_x000d_
Se escala el requerimiento para solicitar técnico en la tienda Unicentro Pasto_x000d_
Muchas gracias</v>
      </c>
      <c r="J408" t="str">
        <v>Se llega a sitio se procede a realizar test de disco duro con Lenovo Diagnostics del equipo; el cual es correcto; posteriormente se realiza test a la memoria RAM y se evidencia que no está bien ; se procede a realizar limpieza física del equipo y la memoria RAM; se limpian  slots; se procede a ensamblar equipo y se vuelve a realizar un segundo test; se corrige uno de los ítems con falla pero igualmente las fallas son varias por lo que se solicita cambio de memoria RAM; equipo queda encendido operativo con frecuentes reinicios automáticos</v>
      </c>
      <c r="K408">
        <v>44510</v>
      </c>
      <c r="L408">
        <v>44511</v>
      </c>
      <c r="M408" t="str">
        <f>TEXT(L408,"DDDDDDD")</f>
        <v>jueves</v>
      </c>
      <c r="N408" t="str">
        <v>J128 JUMBO UNICENTRO PASTO</v>
      </c>
      <c r="O408" t="str">
        <v>PASTO</v>
      </c>
      <c r="P408" t="str">
        <v>OCCIDENTE</v>
      </c>
      <c r="Q408" t="str">
        <v>DIANA ERIKA LEON HERNANDEZ</v>
      </c>
      <c r="R408">
        <v>1087411507</v>
      </c>
      <c r="S408" t="str">
        <v>DIRECTO</v>
      </c>
      <c r="T408">
        <v>0.4513888888888889</v>
      </c>
      <c r="U408">
        <v>0.5069444444444444</v>
      </c>
      <c r="V408">
        <v>0.05555555555555555</v>
      </c>
      <c r="W408">
        <v>1</v>
      </c>
      <c r="X408">
        <f>NETWORKDAYS(K408,L407)</f>
        <v>2</v>
      </c>
      <c r="Y408" t="str">
        <f>IF(X408&lt;=2,"CUMPLE","NO CUMPLE")</f>
        <v>CUMPLE</v>
      </c>
    </row>
    <row r="409" xml:space="preserve">
      <c r="A409">
        <v>12058196</v>
      </c>
      <c r="B409" t="str">
        <v>INCIDENT</v>
      </c>
      <c r="C409" t="str">
        <v>CERRADO</v>
      </c>
      <c r="D409" t="str">
        <v>TIENDA</v>
      </c>
      <c r="E409" t="str">
        <v>BALANZA</v>
      </c>
      <c r="F409" t="str">
        <v>COLGANTE</v>
      </c>
      <c r="G409" t="str">
        <v>METTLER</v>
      </c>
      <c r="H409"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 dia_x000d_
solicito me colabore con la revision de la balanza colgante Mettler Toledo con I.P 010.132.024.050 debido a que no imprime los tiquetes; y cuando los imprime arroja bastante._x000d_
Indica la ubicacion de tu balanza en la tienda: seccion carnes</v>
      </c>
      <c r="I409" t="str">
        <v>Se requiere programar a tecnico ISIT para gestionar la solucion del requerimiento ; falla con impresion en las balanzas con seriales B242434050; B519908641; ya que usuario reporta que genera varias etiquetan en blanco. se requiere calibrar sensor de papel y realizar limpieza de sensores. se transfiere para su gestion.</v>
      </c>
      <c r="J409" t="str">
        <v>Se llega a sitio; se realizan los parámetros de bioseguridad y se valida ingreso. Se procede con la ubicación delos equipos de peso y se procede a destaparlos con el ánimo de realizarle limpieza correctiva; se desensambla cabezal de impresión y sensores. Se realiza mantenimiento de los mismos y se procede a ensamblarlos; se limpia cuchilla de corte; se realiza calibración de las balanzas y ajustando el nivel de sensor. Se procede a insertar el rollo de sticker y se realizan pruebas de impresión. Las pruebas salen a satisfacción del usuario sin ninguna novedad; se da por finalizado el servicio.</v>
      </c>
      <c r="K409">
        <v>44510</v>
      </c>
      <c r="L409">
        <v>44511</v>
      </c>
      <c r="M409" t="str">
        <f>TEXT(L409,"DDDDDDD")</f>
        <v>jueves</v>
      </c>
      <c r="N409" t="str">
        <v>M179 METRO PITALITO</v>
      </c>
      <c r="O409" t="str">
        <v>PITALITO</v>
      </c>
      <c r="P409" t="str">
        <v>OCCIDENTE</v>
      </c>
      <c r="Q409" t="str">
        <v>EMERSON PALACIOS MARTINEZ</v>
      </c>
      <c r="R409">
        <v>13723524</v>
      </c>
      <c r="S409" t="str">
        <v>ALIADO</v>
      </c>
      <c r="T409">
        <v>0.5555555555555556</v>
      </c>
      <c r="U409">
        <v>0.6458333333333334</v>
      </c>
      <c r="V409">
        <v>0.09027777777777778</v>
      </c>
      <c r="W409">
        <v>2</v>
      </c>
      <c r="X409">
        <f>NETWORKDAYS(K409,L408)</f>
        <v>2</v>
      </c>
      <c r="Y409" t="str">
        <f>IF(X409&lt;=2,"CUMPLE","NO CUMPLE")</f>
        <v>CUMPLE</v>
      </c>
    </row>
    <row r="410" xml:space="preserve">
      <c r="A410">
        <v>12053472</v>
      </c>
      <c r="B410" t="str">
        <v>REQUEST</v>
      </c>
      <c r="C410" t="str">
        <v>CERRADO</v>
      </c>
      <c r="D410" t="str">
        <v>TIENDA</v>
      </c>
      <c r="E410" t="str">
        <v>PDT</v>
      </c>
      <c r="F410" t="str">
        <v>MANO</v>
      </c>
      <c r="G410" t="str">
        <v>DATALOGIC</v>
      </c>
      <c r="H410"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PDT SKORPIO S/N G17F62340 ha sido revisada por el tecnico en dos oportunidades y sigue presentando la misma falla; no tiene instalado el programa que permite ingresar el usuario._x000d_
Seccion de la tienda en donde se ubica la PDT o usuario: Jumbo Popayan_x000d_
</v>
      </c>
      <c r="I410" t="str" xml:space="preserve">
        <v xml:space="preserve">Jefe su autorizacion para envio de tecnico para configuracion de pdt del area de recibo; esta pdt no esta entre las pdts de renovacion._x000d_
tienda: popayan_x000d_
tipo. pdt_x000d_
marca: datalogic skorpio._x000d_
serial: G17F62340_x000d_
Ubicacion: recibo</v>
      </c>
      <c r="J410" t="str">
        <v>Se procede a establecer contacto con el usuario del área de recibo el señor Fredy Antonio Romero Arias. se valida funcionamiento de PDT de marca Datalogic skorpion x3 de serie G17F62340 la cual se encontró sin el aplicativo de telnet; se realiza proceso de instalación y configuración de aplicaciones de usuario; adicionalmente la PDT se encontró con inconvenientes para reconocer correctamente la red local que tiene el almacén ; se realiza proceso de reconfiguración de parámetros de red; se configura lector de código de barras; se configuran los accesos de arranque; se entrega PDT al usuario quien se registra por medio del aplicativo telnet y realiza procesos de escaneo con productos del almacén; estas pruebas son exitosas. PDT queda operativa y funcional</v>
      </c>
      <c r="K410">
        <v>44510</v>
      </c>
      <c r="L410">
        <v>44511</v>
      </c>
      <c r="M410" t="str">
        <f>TEXT(L410,"DDDDDDD")</f>
        <v>jueves</v>
      </c>
      <c r="N410" t="str">
        <v>J036 JUMBO POPAYAN CAMPANARIO</v>
      </c>
      <c r="O410" t="str">
        <v>POPAYAN</v>
      </c>
      <c r="P410" t="str">
        <v>OCCIDENTE</v>
      </c>
      <c r="Q410" t="str">
        <v>JHON ALEXANDER VASQUEZ REVELO</v>
      </c>
      <c r="R410" t="e">
        <v>#N/A</v>
      </c>
      <c r="S410" t="str">
        <v>DIRECTO</v>
      </c>
      <c r="T410">
        <v>0.5</v>
      </c>
      <c r="U410">
        <v>0.5833333333333334</v>
      </c>
      <c r="V410">
        <v>0.08333333333333333</v>
      </c>
      <c r="W410">
        <v>2</v>
      </c>
      <c r="X410">
        <f>NETWORKDAYS(K410,L409)</f>
        <v>2</v>
      </c>
      <c r="Y410" t="str">
        <f>IF(X410&lt;=2,"CUMPLE","NO CUMPLE")</f>
        <v>CUMPLE</v>
      </c>
    </row>
    <row r="411" xml:space="preserve">
      <c r="A411">
        <v>12057400</v>
      </c>
      <c r="B411" t="str">
        <v>REQUEST</v>
      </c>
      <c r="C411" t="str">
        <v>CERRADO</v>
      </c>
      <c r="D411" t="str">
        <v>TIENDA</v>
      </c>
      <c r="E411" t="str">
        <v>POS</v>
      </c>
      <c r="F411" t="str">
        <v>CPU</v>
      </c>
      <c r="G411" t="str">
        <v>WINCOR</v>
      </c>
      <c r="H411"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21 con serial #642238224 falla en sistema operativo y falla en el teclado.</v>
      </c>
      <c r="I411" t="str">
        <v xml:space="preserve">Jefe Buen dia por favor su ayuda con la autorizacion del tecnico remoto para arreglo pos 21 que no prende; colocar fuente de poder de la pos 7 que se encuentra con la board averiada.        </v>
      </c>
      <c r="J411" t="str">
        <v>Se procede a establecer contacto con el usuario del área de línea de cajas el jefe Johana Andrea Orozco. Se valida funcionamiento del pos de marca Beetle de Serie: 6422382214 la cual se encontró fuera de servicio al presentar problemas de arranque en el sistema operativo; se procede a realizar cambio de fuente de poder por fuente que se encuentra en el área de sistemas según sugerencia del señor Harold Gonzales; se realiza proceso de reconexión de todos los periféricos; se corrige el arranque del sistema iniciando pos de manera adecuada reconociendo periféricos. Se entrega pos a jefe de línea de cajas; quien realiza verificación de funcionamiento pos; se requiere el cambio del teclado ya que dos teclas no se encuentran funcionando adecuadamente</v>
      </c>
      <c r="K411">
        <v>44510</v>
      </c>
      <c r="L411">
        <v>44511</v>
      </c>
      <c r="M411" t="str">
        <f>TEXT(L411,"DDDDDDD")</f>
        <v>jueves</v>
      </c>
      <c r="N411" t="str">
        <v>J036 JUMBO POPAYAN CAMPANARIO</v>
      </c>
      <c r="O411" t="str">
        <v>POPAYAN</v>
      </c>
      <c r="P411" t="str">
        <v>OCCIDENTE</v>
      </c>
      <c r="Q411" t="str">
        <v>JHON ALEXANDER VASQUEZ REVELO</v>
      </c>
      <c r="R411" t="e">
        <v>#N/A</v>
      </c>
      <c r="S411" t="str">
        <v>DIRECTO</v>
      </c>
      <c r="T411">
        <v>0.3333333333333333</v>
      </c>
      <c r="U411">
        <v>0.4583333333333333</v>
      </c>
      <c r="V411">
        <v>0.125</v>
      </c>
      <c r="W411">
        <v>3</v>
      </c>
      <c r="X411">
        <f>NETWORKDAYS(K411,L410)</f>
        <v>2</v>
      </c>
      <c r="Y411" t="str">
        <f>IF(X411&lt;=2,"CUMPLE","NO CUMPLE")</f>
        <v>CUMPLE</v>
      </c>
    </row>
    <row r="412" xml:space="preserve">
      <c r="A412">
        <v>12057395</v>
      </c>
      <c r="B412" t="str">
        <v>REQUEST</v>
      </c>
      <c r="C412" t="str">
        <v>CERRADO</v>
      </c>
      <c r="D412" t="str">
        <v>TIENDA</v>
      </c>
      <c r="E412" t="str">
        <v>POS</v>
      </c>
      <c r="F412" t="str">
        <v>CPU</v>
      </c>
      <c r="G412" t="str">
        <v>WINCOR</v>
      </c>
      <c r="H412"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#17 con serial # 6498720781; pos fuera de linea; falla en el sistema operativo.</v>
      </c>
      <c r="I412" t="str" xml:space="preserve">
        <v xml:space="preserve">Jefe Buen dia su autorizacion para envio del tecnico remoto para validar la pos 17 -Muchas gracias          _x000d_
</v>
      </c>
      <c r="J412" t="str">
        <v>Se procede a establecer contacto con el usuario del área de línea de cajas el jefe Johana Andrea Orozco. Se valida funcionamiento del pos de marca Beetle de Serie: 6498720781 la cual se encontró fuera de servicio al presentar problemas en su sistema operativo; se procede a realizar formateo y reinstalación de imagen dada por soporte; al encender pos no logra subir correctamente; se informa la novedad a el señor Harold Gonzales ;quien solicita que se realice cambio de disco duro y RAM usadas que se encuentran en el cuarto de sistemas ;partes se instalan más pos continua sin iniciar correctamente el sistema; siguiendo indicaciones de soporte se procede a realizar cambio de board usada que se encuentra en el área de sistemas; pero al montarse board en la pos e instalar nuevamente el sistemas operativo; board tiene  inconvenientes para reconocer algunos periféricos; se realiza proceso de reconexión de todos los periféricos; pos no logra subir sistemas correctamente; por lo que el señor Harold Gonzales informa que solitaria cambio de pos</v>
      </c>
      <c r="K412">
        <v>44510</v>
      </c>
      <c r="L412">
        <v>44511</v>
      </c>
      <c r="M412" t="str">
        <f>TEXT(L412,"DDDDDDD")</f>
        <v>jueves</v>
      </c>
      <c r="N412" t="str">
        <v>J036 JUMBO POPAYAN CAMPANARIO</v>
      </c>
      <c r="O412" t="str">
        <v>POPAYAN</v>
      </c>
      <c r="P412" t="str">
        <v>OCCIDENTE</v>
      </c>
      <c r="Q412" t="str">
        <v>JHON ALEXANDER VASQUEZ REVELO</v>
      </c>
      <c r="R412" t="e">
        <v>#N/A</v>
      </c>
      <c r="S412" t="str">
        <v>DIRECTO</v>
      </c>
      <c r="T412">
        <v>0.5833333333333334</v>
      </c>
      <c r="U412">
        <v>0.7083333333333334</v>
      </c>
      <c r="V412">
        <v>0.125</v>
      </c>
      <c r="W412">
        <v>3</v>
      </c>
      <c r="X412">
        <f>NETWORKDAYS(K412,L411)</f>
        <v>2</v>
      </c>
      <c r="Y412" t="str">
        <f>IF(X412&lt;=2,"CUMPLE","NO CUMPLE")</f>
        <v>CUMPLE</v>
      </c>
    </row>
    <row r="413" xml:space="preserve">
      <c r="A413">
        <v>12063896</v>
      </c>
      <c r="B413" t="str">
        <v>INCIDENT</v>
      </c>
      <c r="C413" t="str">
        <v>CERRADO</v>
      </c>
      <c r="D413" t="str">
        <v>TIENDA</v>
      </c>
      <c r="E413" t="str">
        <v>IMPRESORA</v>
      </c>
      <c r="F413" t="str">
        <v>IMPRESORA</v>
      </c>
      <c r="G413" t="str">
        <v>ZEBRA</v>
      </c>
      <c r="H413" t="str" xml:space="preserve">
        <v xml:space="preserve">Datos usuario_x000d_
Nombre: Mauricio Santos_x000d_
Correo: Mauricio.Santos@cencosud.com.co_x000d_
Usuario AD: MauSanto_x000d_
Pais: Colombia_x000d_
Ubicacion: M038 METRO NEIVA CENTRO DE CONVENCIONES_x000d_
Zona: Colombia Occidente_x000d_
Unidad de Negocio: METRO_x000d_
Servicio: null_x000d_
Telefono: 3142970304_x000d_
Anexo: null_x000d_
Descripcion: Tenemos 2 impresoras que no generan impresion de precios zebra ZT230_x000d_
</v>
      </c>
      <c r="I413" t="str">
        <v>Se requiere gestionar la verificacoin en sitio de las impresoras con seriales 52N210800168; 52N210800185 modelo zebra ZT230; se realiza comunicacon con usuario y reporta fallas con la impresion; indica que no generan precios- Se transfiere para programar visita en sitio.</v>
      </c>
      <c r="J413" t="str">
        <v>se revisan las Zebras con SN52N210800168 y SN52N210800185; se encuntra con problemas de impresión no reconoce el papel; se realiza mantenimiento y limpieza a los sensores de la impresora y se realiza calibracion con las opciones de la misma impresora zebra; se hacen las pruebas correspondientes y se deja trabajando sin problemas; se adjunta evidencias en cada una de las impresiones de cada zebra.</v>
      </c>
      <c r="K413">
        <v>44510</v>
      </c>
      <c r="L413">
        <v>44511</v>
      </c>
      <c r="M413" t="str">
        <f>TEXT(L413,"DDDDDDD")</f>
        <v>jueves</v>
      </c>
      <c r="N413" t="str">
        <v>M038 METRO NEIVA CENTRO DE CONVENCIONES</v>
      </c>
      <c r="O413" t="str">
        <v>NEIVA</v>
      </c>
      <c r="P413" t="str">
        <v>OCCIDENTE</v>
      </c>
      <c r="Q413" t="str">
        <v>JORGE MARIO CUADRADO GUERRERO</v>
      </c>
      <c r="R413" t="e">
        <v>#N/A</v>
      </c>
      <c r="S413" t="str">
        <v>DIRECTO</v>
      </c>
      <c r="T413">
        <v>0.4826388888888889</v>
      </c>
      <c r="U413">
        <v>0.5208333333333334</v>
      </c>
      <c r="V413">
        <v>0.03819444444444445</v>
      </c>
      <c r="W413">
        <v>1</v>
      </c>
      <c r="X413">
        <f>NETWORKDAYS(K413,L412)</f>
        <v>2</v>
      </c>
      <c r="Y413" t="str">
        <f>IF(X413&lt;=2,"CUMPLE","NO CUMPLE")</f>
        <v>CUMPLE</v>
      </c>
    </row>
    <row r="414" xml:space="preserve">
      <c r="A414">
        <v>12063553</v>
      </c>
      <c r="B414" t="str">
        <v>INCIDENT</v>
      </c>
      <c r="C414" t="str">
        <v>CERRADO</v>
      </c>
      <c r="D414" t="str">
        <v>ESTACION DE SERVICIOS</v>
      </c>
      <c r="E414" t="str">
        <v>POS</v>
      </c>
      <c r="F414" t="str">
        <v>CPU</v>
      </c>
      <c r="G414" t="str">
        <v>WINCOR</v>
      </c>
      <c r="H414" t="str" xml:space="preserve">
        <v xml:space="preserve">Datos usuario_x000d_
Nombre: Mayerli Ibagon Oviedo_x000d_
Correo: Mayerli.Ibagon@cencosud.com.co_x000d_
Usuario AD: MMIbagon_x000d_
Pais: Colombia_x000d_
Ubicacion: Z042 EDS IBAGUE_x000d_
Zona: Colombia Occidente_x000d_
Unidad de Negocio: Supermercados_x000d_
Servicio: Tiendas &amp; Centros de Distribucion_x000d_
Telefono: 3156283213_x000d_
Anexo: 2709300_x000d_
Descripcion: buen dia_x000d_
por favor solicito amablemente la instalacion de la pos # 40 para la Eds Ibague Tienda 42 que esta pendiente por instalar; en el momento solo tenemos la pos con serial # 53R0041436 en funcionamiento con datafono inalambrico. Agradezco su ayuda y colaboracion._x000d_
Mayerli Ibagon_x000d_
Coordinadora EDS Ibague_x000d_
Numero de caja: 40_x000d_
</v>
      </c>
      <c r="I414" t="str" xml:space="preserve">
        <v xml:space="preserve">Se solicita que se visita a la tienda Ibagué Jordán por parte del Técnico de ISIT; realice la verificación en la oficina de sistemas de la ubicación de las CPU POS Seriales: 64CD702240 o 64277Z4908; que corresponden a las POS de la EDS; esto con el fin de realizar la instalación de una de estas 2 POS como la POS 40 para la estación de servicio_x000d_
Datos para la POS a instalar_x000d_
Dirección IP 10.132.74.112_x000d_
Mascara 255.255.255.192_x000d_
Gateway 10.132.74.126_x000d_
Server 10.132.74.65_x000d_
Muchas gracias</v>
      </c>
      <c r="J414" t="str">
        <v>Se efectua busqueda de pos con serial 64CD702240 según lo indicado en el ticket; se realiza instalacion de teclado nuevo y cambio de cables de video de visor cajero y teclado; se procede a realizar instalacion de imagen en la pos pero la imagen no termina de subir por lo que se le informa a soporte sistemas cencosud Stiven Bedoya quien indica que se debe revisar en el switch de gabinete de atencion al cliente el punto de red de la pos; por lo que se le envia la mac de la tarjeta de red; serial de la pos y serial de switch y el puerto al cual se conecta la pos que es el numero 17; despues de revision por parte de NOC cencosud el punto es configurado y habilitado para caja; despues de esto se inicia proceso de formateo de la pos y al dar el primer reinicio la pos queda con el visor de cajero apagado sin dar video. Por este motivo se efectua cambio de disco duro y se vuelve a formatear la pos con el direccionamiento enviado finalizando correctamente pero el funcionamiento de la pos es demasiado lento porlo que soporte sistemas cencosud Stiven Bedoya indica que si se puede ampliar la memoria de la misma; se amplia memoria de 256 MB a 384 MB quedando la pos operativa funcionando correctamente</v>
      </c>
      <c r="K414">
        <v>44510</v>
      </c>
      <c r="L414">
        <v>44512</v>
      </c>
      <c r="M414" t="str">
        <f>TEXT(L414,"DDDDDDD")</f>
        <v>viernes</v>
      </c>
      <c r="N414" t="str">
        <v>Z042 EDS IBAGUE</v>
      </c>
      <c r="O414" t="str">
        <v>IBAGUE</v>
      </c>
      <c r="P414" t="str">
        <v>OCCIDENTE</v>
      </c>
      <c r="Q414" t="str">
        <v>NELSON EDUARDO TORRES ROJAS</v>
      </c>
      <c r="R414">
        <v>5821451</v>
      </c>
      <c r="S414" t="str">
        <v>DIRECTO</v>
      </c>
      <c r="T414">
        <v>0.31875</v>
      </c>
      <c r="U414">
        <v>0.625</v>
      </c>
      <c r="V414">
        <v>0.30625</v>
      </c>
      <c r="W414">
        <v>7</v>
      </c>
      <c r="X414">
        <f>NETWORKDAYS(K414,L413)</f>
        <v>2</v>
      </c>
      <c r="Y414" t="str">
        <f>IF(X414&lt;=2,"CUMPLE","NO CUMPLE")</f>
        <v>CUMPLE</v>
      </c>
    </row>
    <row r="415" xml:space="preserve">
      <c r="A415">
        <v>12061961</v>
      </c>
      <c r="B415" t="str">
        <v>INCIDENT</v>
      </c>
      <c r="C415" t="str">
        <v>CERRADO</v>
      </c>
      <c r="D415" t="str">
        <v>TIENDA</v>
      </c>
      <c r="E415" t="str">
        <v>PDA</v>
      </c>
      <c r="F415" t="str">
        <v>PDA</v>
      </c>
      <c r="G415" t="str">
        <v>HONEYWELL</v>
      </c>
      <c r="H415" t="str" xml:space="preserve">
        <v xml:space="preserve">Datos usuario_x000d_
Nombre: Sandra Gimena Moreno_x000d_
Correo: sandragimena.moreno@cencosud.com.co_x000d_
Usuario AD: Sanmoren_x000d_
Pais: Colombia_x000d_
Ubicacion: M077 METRO ZIPAQUIRA_x000d_
Zona: Colombia Bogota_x000d_
Unidad de Negocio: Supermercados_x000d_
Servicio: Retail Financiero_x000d_
Telefono: 3175730592_x000d_
Anexo: 5923800_x000d_
Descripcion: PDA de antena Honeywell AD 090278 -serial 19087B0790 no responde al prenderla ; queda la pantalla con una viso de la marca y tampoco permite apagarla._x000d_
Seccion de la tienda en donde se ubica la PDT o usuario: seguridad</v>
      </c>
      <c r="I415" t="str">
        <v>se realiza validacion via telefonica el cual presenta problemas con el inicio de android se queda cargado en el logo de honeywell y no pasa de ahi por lo tanto es necesario resetear a fabrica y configurar de nuevo.</v>
      </c>
      <c r="J415" t="str">
        <v>Inicialmente se intento actualizar el firmware con diferentes versiones pero ninguna permite la actualización; así que se procede con hacer un reset de fabrica; se instalan todos los programas y APK; se configura la red WIFI y se hacen las actualizaciones necesarias. El área de sistemas envía unos archivos que se necesitan instalar para su funcionamiento. Se realizan todas las pruebas y se configuran las paginas para los accesos de las aplicaciones para el área de seguridad. Se deja operativa la PDA.</v>
      </c>
      <c r="K415">
        <v>44510</v>
      </c>
      <c r="L415">
        <v>44512</v>
      </c>
      <c r="M415" t="str">
        <f>TEXT(L415,"DDDDDDD")</f>
        <v>viernes</v>
      </c>
      <c r="N415" t="str">
        <v>M077 METRO ZIPAQUIRA</v>
      </c>
      <c r="O415" t="str">
        <v>ZIPAQUIRA</v>
      </c>
      <c r="P415" t="str">
        <v>BOGOTA</v>
      </c>
      <c r="Q415" t="str">
        <v>ALEXANDER CASTILLO SOTELO</v>
      </c>
      <c r="R415">
        <v>80216449</v>
      </c>
      <c r="S415" t="str">
        <v>ALIADO</v>
      </c>
      <c r="T415">
        <v>0.5833333333333334</v>
      </c>
      <c r="U415">
        <v>0.7916666666666666</v>
      </c>
      <c r="V415">
        <v>0.20833333333333334</v>
      </c>
      <c r="W415">
        <v>5</v>
      </c>
      <c r="X415">
        <f>NETWORKDAYS(K415,L414)</f>
        <v>3</v>
      </c>
      <c r="Y415" t="str">
        <f>IF(X415&lt;=2,"CUMPLE","NO CUMPLE")</f>
        <v>NO CUMPLE</v>
      </c>
    </row>
    <row r="416" xml:space="preserve">
      <c r="A416">
        <v>12046744</v>
      </c>
      <c r="B416" t="str">
        <v>INCIDENT</v>
      </c>
      <c r="C416" t="str">
        <v>CERRADO</v>
      </c>
      <c r="D416" t="str">
        <v>TIENDA</v>
      </c>
      <c r="E416" t="str">
        <v>POS</v>
      </c>
      <c r="F416" t="str">
        <v>CPU</v>
      </c>
      <c r="G416" t="str">
        <v>WINCOR</v>
      </c>
      <c r="H416" t="str" xml:space="preserve">
        <v xml:space="preserve">Datos usuario_x000d_
Nombre: Nancy Faride Castellanos Sanchez_x000d_
Correo: NancyFaride.Castellanos@cencosud.com.co_x000d_
Usuario AD: NFCSanch_x000d_
Pais: Colombia_x000d_
Ubicacion: M077 METRO ZIPAQUIRA_x000d_
Zona: Colombia Bogota_x000d_
Unidad de Negocio: Supermercados_x000d_
Servicio: Tiendas &amp; Centros de Distribucion_x000d_
Telefono: 3103311195_x000d_
Anexo: 5923800_x000d_
Descripcion: Buenas tardes;_x000d_
Por favor revisar pos numero 3 porque tiene un ruido fuerte._x000d_
</v>
      </c>
      <c r="I416" t="str" xml:space="preserve">
        <v xml:space="preserve">Realizar la visita a la tienda y cambiar los dos FAN de la POS_x000d_
Tienda: M077 METRO ZIPAQUIRA_x000d_
Equipo: POS_x000d_
Marca: WINC_x000d_
Modelo: beetle-m_x000d_
Serial:64CD709454_x000d_
Activo: DI-006221_x000d_
SGP Parte: 15377;_x000d_
Parte: VENTILADOR GRANDE;VENTILADOR PEQUENO_x000d_
N° Parte: la 105611; zz11144000</v>
      </c>
      <c r="J416" t="str">
        <v>Se realizo el cambio de los 2 ventiladores a la CPU; se arranca la POS y funciona correctamente. Se deja operativa la caja.</v>
      </c>
      <c r="K416">
        <v>44511</v>
      </c>
      <c r="L416">
        <v>44512</v>
      </c>
      <c r="M416" t="str">
        <f>TEXT(L416,"DDDDDDD")</f>
        <v>viernes</v>
      </c>
      <c r="N416" t="str">
        <v>M077 METRO ZIPAQUIRA</v>
      </c>
      <c r="O416" t="str">
        <v>ZIPAQUIRA</v>
      </c>
      <c r="P416" t="str">
        <v>BOGOTA</v>
      </c>
      <c r="Q416" t="str">
        <v>ALEXANDER CASTILLO SOTELO</v>
      </c>
      <c r="R416">
        <v>80216449</v>
      </c>
      <c r="S416" t="str">
        <v>ALIADO</v>
      </c>
      <c r="T416">
        <v>0.5625</v>
      </c>
      <c r="U416">
        <v>0.5833333333333334</v>
      </c>
      <c r="V416">
        <v>0.020833333333333332</v>
      </c>
      <c r="W416">
        <v>1</v>
      </c>
      <c r="X416">
        <f>NETWORKDAYS(K416,L415)</f>
        <v>2</v>
      </c>
      <c r="Y416" t="str">
        <f>IF(X416&lt;=2,"CUMPLE","NO CUMPLE")</f>
        <v>CUMPLE</v>
      </c>
    </row>
    <row r="417" xml:space="preserve">
      <c r="A417">
        <v>12295671</v>
      </c>
      <c r="B417" t="str">
        <v>INCIDENT</v>
      </c>
      <c r="C417" t="str">
        <v>CERRADO</v>
      </c>
      <c r="D417" t="str">
        <v>TIENDA</v>
      </c>
      <c r="E417" t="str">
        <v>CPU</v>
      </c>
      <c r="F417" t="str">
        <v>CPU</v>
      </c>
      <c r="G417" t="str">
        <v>LENOVO</v>
      </c>
      <c r="H417" t="str" xml:space="preserve">
        <v xml:space="preserve">Datos usuario_x000d_
Nombre: Luis Santiago Serrano Canas_x000d_
Correo: luissantiago.serranocanas@cencosud.com.co_x000d_
Usuario AD: LUSerrano_x000d_
Pais: Colombia_x000d_
Ubicacion: J027 JUMBO RIONEGRO_x000d_
Zona: Colombia Centro_x000d_
Unidad de Negocio: Supermercados_x000d_
Servicio: Tiendas &amp; Centros de Distribucion_x000d_
Telefono: 3136760105_x000d_
Anexo: null_x000d_
Descripcion: buenos dias; mi correo outlook no funciona</v>
      </c>
      <c r="I417" t="str">
        <v>se solicita apoyo de isit para la revisión del correo del jefe del área de fruver</v>
      </c>
      <c r="J417" t="str">
        <v>Equipo con problemas para entrar al correo de outlook; se valida y el equipo no estaba tomando la red; se valida cable de red; este está bien conectado; se hacen las diferentes validaciones físicas se desconecta y se vuelve a conectar el cable de red; se deshabilita y se vuelve a habilitar el cable de red y el problema se soluciona; el equipo queda funcional; el correo funciona con normalidad.</v>
      </c>
      <c r="K417">
        <v>44620</v>
      </c>
      <c r="L417">
        <v>44621</v>
      </c>
      <c r="M417" t="str">
        <f>TEXT(L417,"DDDDDDD")</f>
        <v>martes</v>
      </c>
      <c r="N417" t="str">
        <v>J027 JUMBO RIONEGRO</v>
      </c>
      <c r="O417" t="str">
        <v>RIONEGRO</v>
      </c>
      <c r="P417" t="str">
        <v>CENTRO</v>
      </c>
      <c r="Q417" t="str">
        <v>JUAN CARLOS PINEDA ALCARAZ</v>
      </c>
      <c r="R417" t="e">
        <v>#N/A</v>
      </c>
      <c r="S417" t="str">
        <v>DIRECTO</v>
      </c>
      <c r="T417">
        <v>0.3541666666666667</v>
      </c>
      <c r="U417">
        <v>0.375</v>
      </c>
      <c r="V417">
        <v>0.020833333333333332</v>
      </c>
      <c r="W417">
        <v>1</v>
      </c>
      <c r="X417">
        <f>NETWORKDAYS(K417,L416)</f>
        <v>-77</v>
      </c>
      <c r="Y417" t="str">
        <f>IF(X417&lt;=2,"CUMPLE","NO CUMPLE")</f>
        <v>CUMPLE</v>
      </c>
    </row>
    <row r="418" xml:space="preserve">
      <c r="A418">
        <v>11967980</v>
      </c>
      <c r="B418" t="str">
        <v>REQUEST</v>
      </c>
      <c r="C418" t="str">
        <v>CERRADO</v>
      </c>
      <c r="D418" t="str">
        <v>TIENDA</v>
      </c>
      <c r="E418" t="str">
        <v>SCANNER</v>
      </c>
      <c r="F418" t="str">
        <v>SCANNER</v>
      </c>
      <c r="G418" t="str">
        <v>ZEBRA</v>
      </c>
      <c r="H418"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Sistemas_x000d_
Telefono: 3174359755_x000d_
Anexo: 7430404_x000d_
Descripcion: Se solicita la Renovacion Del SCANNER DESKTOP MANO SERIE: 2R12322547; de la tienda Metro Riohacha;_x000d_
_x000d_
Equipo Disponible Reservado: SCANNER DESKTOP MANO ZEBRA DS2208 N SERIE: 21177010560385_x000d_
</v>
      </c>
      <c r="I418" t="str" xml:space="preserve">
        <v xml:space="preserve">Buen día; el equipo se encuentra en sitio favor realizar la instalación y asignación del mismo	  _x000d_
</v>
      </c>
      <c r="J418" t="str">
        <v>Se retira scanner de mano marca Honeywell modelo MS9520 serial 2R12322547; y se instala scanner de mano marca ZEBRA modelo DS2208 serial 21177010560385; se realizan pruebas y queda operativa</v>
      </c>
      <c r="K418">
        <v>44511</v>
      </c>
      <c r="L418">
        <v>44518</v>
      </c>
      <c r="M418" t="str">
        <f>TEXT(L418,"DDDDDDD")</f>
        <v>jueves</v>
      </c>
      <c r="N418" t="str">
        <v>M040 METRO RIOHACHA</v>
      </c>
      <c r="O418" t="str">
        <v>RIOHACHA</v>
      </c>
      <c r="P418" t="str">
        <v>COSTA</v>
      </c>
      <c r="Q418" t="str">
        <v>EDUAR ENRIQUE MARTELO SIERRA</v>
      </c>
      <c r="R418">
        <v>1065631435</v>
      </c>
      <c r="S418" t="str">
        <v>DIRECTO</v>
      </c>
      <c r="T418">
        <v>0.7083333333333334</v>
      </c>
      <c r="U418">
        <v>0.75</v>
      </c>
      <c r="V418">
        <v>0.041666666666666664</v>
      </c>
      <c r="W418">
        <v>1</v>
      </c>
      <c r="X418">
        <f>NETWORKDAYS(K418,L417)</f>
        <v>79</v>
      </c>
      <c r="Y418" t="str">
        <f>IF(X418&lt;=2,"CUMPLE","NO CUMPLE")</f>
        <v>NO CUMPLE</v>
      </c>
    </row>
    <row r="419" xml:space="preserve">
      <c r="A419">
        <v>11990969</v>
      </c>
      <c r="B419" t="str">
        <v>REQUEST</v>
      </c>
      <c r="C419" t="str">
        <v>CERRADO</v>
      </c>
      <c r="D419" t="str">
        <v>TIENDA</v>
      </c>
      <c r="E419" t="str">
        <v>POS</v>
      </c>
      <c r="F419" t="str">
        <v>POS</v>
      </c>
      <c r="G419" t="str">
        <v>WINCOR</v>
      </c>
      <c r="H419"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Tiendas &amp; Centros de Distribucion_x000d_
Telefono: 3104586441_x000d_
Anexo: 7289670_x000d_
Descripcion: hola buenas tardes_x000d_
para que por favor me colaboren con la poss # 20 ya que no prende</v>
      </c>
      <c r="I419" t="str">
        <v xml:space="preserve">Se realiza envio de POS WINCOR BEETLE-M serial 6498720694   </v>
      </c>
      <c r="J419" t="str">
        <v>Se retira CPU POS WINCOR serial 01750041397modelo BEETLE-M  y se instala CPU POS WINCOR BEETLE-M serial 6498720694 Inv 020065; se realizan pruebas y se entrega equipo operativo</v>
      </c>
      <c r="K419">
        <v>44511</v>
      </c>
      <c r="L419">
        <v>44518</v>
      </c>
      <c r="M419" t="str">
        <f>TEXT(L419,"DDDDDDD")</f>
        <v>jueves</v>
      </c>
      <c r="N419" t="str">
        <v>M040 METRO RIOHACHA</v>
      </c>
      <c r="O419" t="str">
        <v>RIOHACHA</v>
      </c>
      <c r="P419" t="str">
        <v>COSTA</v>
      </c>
      <c r="Q419" t="str">
        <v>EDUAR ENRIQUE MARTELO SIERRA</v>
      </c>
      <c r="R419">
        <v>1065631435</v>
      </c>
      <c r="S419" t="str">
        <v>DIRECTO</v>
      </c>
      <c r="T419">
        <v>0.625</v>
      </c>
      <c r="U419">
        <v>0.7083333333333334</v>
      </c>
      <c r="V419">
        <v>0.08333333333333333</v>
      </c>
      <c r="W419">
        <v>2</v>
      </c>
      <c r="X419">
        <f>NETWORKDAYS(K419,L418)</f>
        <v>6</v>
      </c>
      <c r="Y419" t="str">
        <f>IF(X419&lt;=2,"CUMPLE","NO CUMPLE")</f>
        <v>NO CUMPLE</v>
      </c>
    </row>
    <row r="420">
      <c r="A420">
        <v>12026722</v>
      </c>
      <c r="B420" t="str">
        <v>REQUEST</v>
      </c>
      <c r="C420" t="str">
        <v>CERRADO</v>
      </c>
      <c r="D420" t="str">
        <v>TIENDA</v>
      </c>
      <c r="E420" t="str">
        <v>POS</v>
      </c>
      <c r="F420" t="str">
        <v>CPU</v>
      </c>
      <c r="G420" t="str">
        <v>WINCOR</v>
      </c>
      <c r="H420" t="str">
        <v>Se requiere programar a tecnico isit para formatear POS con RG#11 la cual hace referencia a POS donas. tenico atendio otro caso para instalar POS de linea de cajas a mueble de POS donas para solventar novedad. se envia por correo imagen del sistema operativo syslinux para que tenico realice el boteo y formateo de la POS 11; ya que se encontro con fallas en sistema operativo.</v>
      </c>
      <c r="I420" t="str">
        <v xml:space="preserve">Se requiere programar a tecnico isit para formatear POS con RG#11 la cual hace referencia a POS donas ya que se encontro con fallas en el sistema operativo. Sistema operativo no sube .	 </v>
      </c>
      <c r="J420" t="str">
        <v>Se llega a sitio y se procede a verificar la falla de la pos la cual no enciende; se realiza mantenimiento; se revisa y se cambia de slot la memoria ram; se procede a realizar pruebas encendiendo la maquina pos; la cual la falla persiste; se desconectan los perifericos y se vuelven a conectar; se realiza limpieza de memoria ram; y se hace la prueba la cual enciende correctamente. se evidencia que el sitema operativo se encuetra averiado; por lo cual se procede a realizar cambio de una pos de caja no 4 para dejar funcional la sección de donas. se le notifica al encargado de sistemas Andres Castillo que la pos tiene el sistema operativo averiado; lo cual se realiza la espera del envio de la imagen para su respectivo formateo. se bootea la imagen como corresponde en el manual y se procede a realizar el formateo de la pos con los siguiente datos IP: 10.132.92.83 - MASCARA: 255.255.255.192 - GATEWAY: 10.132.92.126 - SERVIDOR: 10.132.92.65; pero no sube el sitema operativo el cual arroja el "error failed to run os.sh"; se realiza cambio de memoria se procede a bootear de nuevo; y se realizan los pasos correspondiente al manual y se verifica que los pasos se esten haciendo correctamente; y la falla persiste; se ensaya con otra imagen; se verifica que la memoria este bien booteada y que se encuentre los archivos de la imagen correspondiente y la falla persiste; la maquina se recalienta muy rapido y se ensaya de igual forma con otro disco lo cual fue fallido; se ensaya con los datos de ip de la pos 7 - 10.132.92.79 y la maquina no sube; entendiendo que la pos se recaliente y se apaga inesperadamente por su calientamiento; lo cual dañó el sistema operativo; se solicita el cambia de la pos por una que se encuentre en buen estado.</v>
      </c>
      <c r="K420">
        <v>44512</v>
      </c>
      <c r="L420">
        <v>44512</v>
      </c>
      <c r="M420" t="str">
        <f>TEXT(L420,"DDDDDDD")</f>
        <v>viernes</v>
      </c>
      <c r="N420" t="str">
        <v>M195 METRO SANTA LUCIA</v>
      </c>
      <c r="O420" t="str">
        <v>NEIVA</v>
      </c>
      <c r="P420" t="str">
        <v>OCCIDENTE</v>
      </c>
      <c r="Q420" t="str">
        <v>LUIS FERNANDO QUIROGA SANCHEZ</v>
      </c>
      <c r="R420" t="e">
        <v>#N/A</v>
      </c>
      <c r="S420" t="str">
        <v>DIRECTO</v>
      </c>
      <c r="T420">
        <v>0.5833333333333334</v>
      </c>
      <c r="U420">
        <v>0.75</v>
      </c>
      <c r="V420">
        <v>0.16666666666666666</v>
      </c>
      <c r="W420">
        <v>4</v>
      </c>
      <c r="X420">
        <f>NETWORKDAYS(K420,L419)</f>
        <v>5</v>
      </c>
      <c r="Y420" t="str">
        <f>IF(X420&lt;=2,"CUMPLE","NO CUMPLE")</f>
        <v>NO CUMPLE</v>
      </c>
    </row>
    <row r="421" xml:space="preserve">
      <c r="A421">
        <v>12057240</v>
      </c>
      <c r="B421" t="str">
        <v>REQUEST</v>
      </c>
      <c r="C421" t="str">
        <v>CERRADO</v>
      </c>
      <c r="D421" t="str">
        <v>TIENDA</v>
      </c>
      <c r="E421" t="str">
        <v>CPU</v>
      </c>
      <c r="F421" t="str">
        <v>DESKTOP</v>
      </c>
      <c r="G421" t="str">
        <v>LENOVO</v>
      </c>
      <c r="H421" t="str" xml:space="preserve">
        <v xml:space="preserve">Datos usuario_x000d_
Nombre: Freddy Alonso Ordonez Agudelo_x000d_
Correo: freddyalonso.ordonez@cencosud.com.co_x000d_
Usuario AD: FAOrdone_x000d_
Pais: Colombia_x000d_
Ubicacion: J036 JUMBO POPAYAN CAMPANARIO_x000d_
Zona: Colombia Occidente_x000d_
Unidad de Negocio: Supermercados_x000d_
Servicio: Tiendas &amp; Centros de Distribucion_x000d_
Telefono: 3043442933_x000d_
Anexo: null_x000d_
Descripcion: el computador asignado no permite descargar archivos o se bloquea sale que memoria insuficiente en el equipo el numero de inventario del equipo es 023781_x000d_
Indicar la ubicacion del computador en la tienda o sede: tienda Jumbo Popayan</v>
      </c>
      <c r="I421" t="str" xml:space="preserve">
        <v xml:space="preserve">Jefe su autorizacion para envio del tecnico; revision equipo Jefe de perecederos;_x000d_
Tienda: J036 Popayan_x000d_
tipo: desktop_x000d_
marca: lenovo m73_x000d_
serial: MJ01MKMB_x000d_
Gracias</v>
      </c>
      <c r="J421" t="str">
        <v>Se procede a establecer contacto con el usuario del área comercial el señor Fredy Ordoñez. Se valida funcionamiento del equipo de escritorio de marca Lenovo de Serie: MJ046NPA el cual se encontró con recalentamiento y bloqueos temporales; por lo que se procede a realizarse mantenimiento preventivo; se realiza cambio de pasta térmica al procesador; se limpia memoria; pines de memoria RAM de 4gb; se limpia cooler y demás periféricos; se activan núcleos de procesador; se eliminan temporales y cache de aplicaciones; se recomienda el aumento de memoria RAM ya que la capacidad es de 4gb y de esta capacidad el equipo utiliza 400Mb como memoria reservada de hardware para gráficos; se entrega equipo a usuario quien realiza pruebas estas son exitosas;  equipo queda operativo y funcional</v>
      </c>
      <c r="K421">
        <v>44512</v>
      </c>
      <c r="L421">
        <v>44516</v>
      </c>
      <c r="M421" t="str">
        <f>TEXT(L421,"DDDDDDD")</f>
        <v>martes</v>
      </c>
      <c r="N421" t="str">
        <v>J036 JUMBO POPAYAN CAMPANARIO</v>
      </c>
      <c r="O421" t="str">
        <v>POPAYAN</v>
      </c>
      <c r="P421" t="str">
        <v>OCCIDENTE</v>
      </c>
      <c r="Q421" t="str">
        <v>JHON ALEXANDER VASQUEZ REVELO</v>
      </c>
      <c r="R421" t="e">
        <v>#N/A</v>
      </c>
      <c r="S421" t="str">
        <v>DIRECTO</v>
      </c>
      <c r="T421">
        <v>0.625</v>
      </c>
      <c r="U421">
        <v>0.7083333333333334</v>
      </c>
      <c r="V421">
        <v>0.08333333333333333</v>
      </c>
      <c r="W421">
        <v>2</v>
      </c>
      <c r="X421">
        <f>NETWORKDAYS(K421,L420)</f>
        <v>1</v>
      </c>
      <c r="Y421" t="str">
        <f>IF(X421&lt;=2,"CUMPLE","NO CUMPLE")</f>
        <v>CUMPLE</v>
      </c>
    </row>
    <row r="422" xml:space="preserve">
      <c r="A422">
        <v>12295747</v>
      </c>
      <c r="B422" t="str">
        <v>REQUEST</v>
      </c>
      <c r="C422" t="str">
        <v>CERRADO</v>
      </c>
      <c r="D422" t="str">
        <v>TIENDA</v>
      </c>
      <c r="E422" t="str">
        <v>POS</v>
      </c>
      <c r="F422" t="str">
        <v>MICROSENSE</v>
      </c>
      <c r="G422" t="str">
        <v>WINCOR</v>
      </c>
      <c r="H422"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buenos dias_x000d_
_x000d_
se requiere apoyo de isit para actividad de migracion de los microsens de la linea de cajas con el area de redes; por favor cuando este en tienda llamar a la persona de redes guillermo gutierrez 317 6361174</v>
      </c>
      <c r="I422" t="str">
        <v>se requiere apoyo de isit para la actividad de la migración de los microsens en tienda; llamar a la persona de redes para hacer la actividad.</v>
      </c>
      <c r="J422" t="str">
        <v>Actividad de migración de los microsens de la línea de cajas con el área de redes; se procede a hacer el acompañamiento; se siguen las recomendaciones que se hacían por parte del área de Redes pero después de un rato de trabajo se decide postergar la actividad ya que se encontró perdida de paquetería en los puntos 1; 2; 12; se indic que antes de realizar el proceso se debe validar el tema del cableado para descartar averías en este.</v>
      </c>
      <c r="K422">
        <v>44620</v>
      </c>
      <c r="L422">
        <v>44621</v>
      </c>
      <c r="M422" t="str">
        <f>TEXT(L422,"DDDDDDD")</f>
        <v>martes</v>
      </c>
      <c r="N422" t="str">
        <v>J027 JUMBO RIONEGRO</v>
      </c>
      <c r="O422" t="str">
        <v>RIONEGRO</v>
      </c>
      <c r="P422" t="str">
        <v>CENTRO</v>
      </c>
      <c r="Q422" t="str">
        <v>JUAN CARLOS PINEDA ALCARAZ</v>
      </c>
      <c r="R422" t="e">
        <v>#N/A</v>
      </c>
      <c r="S422" t="str">
        <v>DIRECTO</v>
      </c>
      <c r="T422">
        <v>0.5833333333333334</v>
      </c>
      <c r="U422">
        <v>0.6875</v>
      </c>
      <c r="V422">
        <v>0.10416666666666667</v>
      </c>
      <c r="W422">
        <v>2</v>
      </c>
      <c r="X422">
        <f>NETWORKDAYS(K422,L421)</f>
        <v>-75</v>
      </c>
      <c r="Y422" t="str">
        <f>IF(X422&lt;=2,"CUMPLE","NO CUMPLE")</f>
        <v>CUMPLE</v>
      </c>
    </row>
    <row r="423" xml:space="preserve">
      <c r="A423">
        <v>12065123</v>
      </c>
      <c r="B423" t="str">
        <v>REQUEST</v>
      </c>
      <c r="C423" t="str">
        <v>CERRADO</v>
      </c>
      <c r="D423" t="str">
        <v>TIENDA</v>
      </c>
      <c r="E423" t="str">
        <v>POS</v>
      </c>
      <c r="F423" t="str">
        <v>CPU</v>
      </c>
      <c r="G423" t="str">
        <v>WINCOR</v>
      </c>
      <c r="H42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ya que la pos 2 se encuentra fuera de linea; ya se le valida conexines y continua igual_x000d_
Numero de inventario: 121414_x000d_
Numero de caja: 2</v>
      </c>
      <c r="I423" t="str" xml:space="preserve">
        <v xml:space="preserve">Jefe su autorizacion para envio del tecnico remoto para revision de la pos 2 que se encuentra fuera de linea; cambio de cableado y tarjeta de red._x000d_
y realizar diferentes pruebas para determinar la causa del fuera de linea.</v>
      </c>
      <c r="J423" t="str">
        <v>Se verifica CPU POS 2 y se encuentra bloqueada y no sube el sistema; se precede a realizar reseteo y configuración de la BIOS. también se revisa memoria RAM y se encuentra una memoria de 64 MB averiada; se remplaza y se coloca una de 256MB. Se conecta nuevamente la CPU POS; se pone a pruebas y la CPU POS sube correctamente. Se le dice a jefe de cajas que le haga pruebas y funciona correctamente con todos sus perifericos. Estado OK</v>
      </c>
      <c r="K423">
        <v>44512</v>
      </c>
      <c r="L423">
        <v>44517</v>
      </c>
      <c r="M423" t="str">
        <f>TEXT(L423,"DDDDDDD")</f>
        <v>miércoles</v>
      </c>
      <c r="N423" t="str">
        <v>J047 JUMBO GIRARDOT</v>
      </c>
      <c r="O423" t="str">
        <v>GIRARDOT</v>
      </c>
      <c r="P423" t="str">
        <v>OCCIDENTE</v>
      </c>
      <c r="Q423" t="str">
        <v>RAFAEL ARDILA PUENTES</v>
      </c>
      <c r="R423">
        <v>1018419858</v>
      </c>
      <c r="S423" t="str">
        <v>ALIADO</v>
      </c>
      <c r="T423">
        <v>0.375</v>
      </c>
      <c r="U423">
        <v>0.4166666666666667</v>
      </c>
      <c r="V423">
        <v>0.041666666666666664</v>
      </c>
      <c r="W423">
        <v>1</v>
      </c>
      <c r="X423">
        <f>NETWORKDAYS(K423,L422)</f>
        <v>78</v>
      </c>
      <c r="Y423" t="str">
        <f>IF(X423&lt;=2,"CUMPLE","NO CUMPLE")</f>
        <v>NO CUMPLE</v>
      </c>
    </row>
    <row r="424" xml:space="preserve">
      <c r="A424">
        <v>12062559</v>
      </c>
      <c r="B424" t="str">
        <v>REQUEST</v>
      </c>
      <c r="C424" t="str">
        <v>CERRADO</v>
      </c>
      <c r="D424" t="str">
        <v>TIENDA</v>
      </c>
      <c r="E424" t="str">
        <v>CPU</v>
      </c>
      <c r="F424" t="str">
        <v>CPU</v>
      </c>
      <c r="G424" t="str">
        <v>LENOVO</v>
      </c>
      <c r="H424" t="str" xml:space="preserve">
        <v xml:space="preserve">Datos usuario_x000d_
Nombre: Diana Patricia Reapira Rubiano_x000d_
Correo: Diana.Reapira@cencosud.com.co_x000d_
Usuario AD: dpreapir_x000d_
Pais: Colombia_x000d_
Ubicacion: M195 METRO SANTA LUCIA_x000d_
Zona: Colombia Bogota_x000d_
Unidad de Negocio: Supermercados_x000d_
Servicio: Tiendas &amp; Centros de Distribucion_x000d_
Telefono: 3232033384_x000d_
Anexo: null_x000d_
Descripcion: Buen dia; me pueden colaborar con el PC de cajas que no me permite acceso a ningun usuario; saliendo un mensaje de aleta "no hay servidores de inicio de sesion disponible para atender la solicitud de inicio de sesion. 1S10J0A0GG01MJ05C7TJ_x000d_
Indicar la ubicacion del computador en la tienda o sede: tienda</v>
      </c>
      <c r="I424" t="str">
        <v>se valida con el usuaro Reapira Rubiano; Diana Patricia; las conexiones fisicas del pc; indica que el cable de red esta conectado y linkea ; reporta que no se puede ingresar al equipo con ningun usuario; genera mensaje : "no hay servidores de inicio de sesion disponible para atender la solicitud de inicio de sesion" se intenta conectar al equipo remotamente m195905ws001 pero sin exito.</v>
      </c>
      <c r="J424" t="str" xml:space="preserve">
        <v xml:space="preserve">Se llega a sitio; se verifica el correo de ingreso con 51 Y se procede a verificar la falla del computador con número serial mj05c7tj y con hostname M195905WS001; se identifica que el computador no conecta a los servidores de la entidad; lo cual se procede a ingresar con administrador local para verificar la falla. Se inicia sesión y se encuentra que la red aparece como no identificada y con signo admiración. Se verifca y el punto esta conectado con_x000d_
un teléfono con placa AD-018878; se envian los datos de la mac de los equipos. mac telefono 28-34-A2-F6-FE-EF ; mac pc: 00-23-24-F9-1F-DE; se envia los datos al encargado de sistemas para que lo reporte con telecomunicaciones y desbloquen el puerto ya que se verifica que se encuentra bloqueado. Se espera que desbloquen el puerto y después se realizan pruebas de ingreso con los usuario jlunall y pamora los cuales inician sesión correctamente quedando el equipo funcional.</v>
      </c>
      <c r="K424">
        <v>44512</v>
      </c>
      <c r="L424">
        <v>44517</v>
      </c>
      <c r="M424" t="str">
        <f>TEXT(L424,"DDDDDDD")</f>
        <v>miércoles</v>
      </c>
      <c r="N424" t="str">
        <v>M195 METRO SANTA LUCIA</v>
      </c>
      <c r="O424" t="str">
        <v>NEIVA</v>
      </c>
      <c r="P424" t="str">
        <v>OCCIDENTE</v>
      </c>
      <c r="Q424" t="str">
        <v>LUIS FERNANDO QUIROGA SANCHEZ</v>
      </c>
      <c r="R424" t="e">
        <v>#N/A</v>
      </c>
      <c r="S424" t="str">
        <v>DIRECTO</v>
      </c>
      <c r="T424">
        <v>0.4583333333333333</v>
      </c>
      <c r="U424">
        <v>0.5208333333333334</v>
      </c>
      <c r="V424">
        <v>0.0625</v>
      </c>
      <c r="W424">
        <v>1</v>
      </c>
      <c r="X424">
        <f>NETWORKDAYS(K424,L423)</f>
        <v>4</v>
      </c>
      <c r="Y424" t="str">
        <f>IF(X424&lt;=2,"CUMPLE","NO CUMPLE")</f>
        <v>NO CUMPLE</v>
      </c>
    </row>
    <row r="425">
      <c r="A425">
        <v>12068035</v>
      </c>
      <c r="B425" t="str">
        <v>REQUEST</v>
      </c>
      <c r="C425" t="str">
        <v>CERRADO</v>
      </c>
      <c r="D425" t="str">
        <v>TIENDA</v>
      </c>
      <c r="E425" t="str">
        <v>UPS</v>
      </c>
      <c r="F425" t="str">
        <v>UPS</v>
      </c>
      <c r="G425" t="str">
        <v>POWEST</v>
      </c>
      <c r="H425" t="str">
        <v>Agradezco de su colaboracion con el acompañamiento y respectiva validacion del lineal de cajas; Centro de computo y demas equipos de comunicaciones ; ya que el dia 16 de noviembre a las 6m el proveedor cambiara la UPS de la tienda.</v>
      </c>
      <c r="I425" t="str">
        <v>Agradezco de su colaboracion con el acompañamiento y respectiva validacion del lineal de cajas; Centro de computo y demas equipos de comunicaciones ; ya que el dia 16 de noviembre a las 6m el proveedor cambiara la UPS de la tienda</v>
      </c>
      <c r="J425" t="str">
        <v>Se ralizó el acompañamiento del cambio de la UPS; una vez hecho el cambio se conectaron cada uno de los equipos como el lineal de cajas; PC; Reloj y se arrancó el servidor. Se verifica que todos los equipos funcionen correctamente.</v>
      </c>
      <c r="K425">
        <v>44516</v>
      </c>
      <c r="L425">
        <v>44517</v>
      </c>
      <c r="M425" t="str">
        <f>TEXT(L425,"DDDDDDD")</f>
        <v>miércoles</v>
      </c>
      <c r="N425" t="str">
        <v>M074 METRO FACATATIVA</v>
      </c>
      <c r="O425" t="str">
        <v>FACATATIVA</v>
      </c>
      <c r="P425" t="str">
        <v>BOGOTA</v>
      </c>
      <c r="Q425" t="str">
        <v>ALEXANDER CASTILLO SOTELO</v>
      </c>
      <c r="R425">
        <v>80216449</v>
      </c>
      <c r="S425" t="str">
        <v>ALIADO</v>
      </c>
      <c r="T425">
        <v>0.25</v>
      </c>
      <c r="U425">
        <v>0.3333333333333333</v>
      </c>
      <c r="V425">
        <v>0.08333333333333333</v>
      </c>
      <c r="W425">
        <v>2</v>
      </c>
      <c r="X425">
        <f>NETWORKDAYS(K425,L424)</f>
        <v>2</v>
      </c>
      <c r="Y425" t="str">
        <f>IF(X425&lt;=2,"CUMPLE","NO CUMPLE")</f>
        <v>CUMPLE</v>
      </c>
    </row>
    <row r="426" xml:space="preserve">
      <c r="A426">
        <v>12070344</v>
      </c>
      <c r="B426" t="str">
        <v>REQUEST</v>
      </c>
      <c r="C426" t="str">
        <v>CERRADO</v>
      </c>
      <c r="D426" t="str">
        <v>TIENDA</v>
      </c>
      <c r="E426" t="str">
        <v>PDT</v>
      </c>
      <c r="F426" t="str">
        <v>IMPRESORA</v>
      </c>
      <c r="G426" t="str">
        <v>WINCOR</v>
      </c>
      <c r="H426" t="str" xml:space="preserve">
        <v xml:space="preserve">Datos usuario_x000d_
Nombre: Leiry Yisset Tenorio_x000d_
Correo: LeiryYisset.Tenorio@cencosud.com.co_x000d_
Usuario AD: LTenorio_x000d_
Pais: Colombia_x000d_
Ubicacion: J185 JUMBO YOPAL_x000d_
Zona: Colombia Oriente_x000d_
Unidad de Negocio: Supermercados_x000d_
Servicio: Tiendas &amp; Centros de Distribucion_x000d_
Telefono: 3107543143_x000d_
Anexo: null_x000d_
Descripcion: la caja cuatro esta presentando falla en la factura la cual no permite el escaneo en la PDT ._x000d_
Datos de la compra RG:4 TR:28282 TV SAMSUNG 65"_x000d_
Seccion de la tienda en donde se ubica la PDT o usuario: control perdidas</v>
      </c>
      <c r="I426" t="str" xml:space="preserve">
        <v xml:space="preserve">Buen día;_x000d_
Por favor nos apoyan con personal en sitio para validar la novedad reportada._x000d_
Área: Línea de cajas_x000d_
Marca: Wincor Nixdorf_x000d_
Serie/placa: No se reporta_x000d_
Descripción de la falla: La caja cuatro esta presentando falla en la factura la cual no permite el escaneo en la PDT .._x000d_
Actividad: Se requiere personal en sitio para validar la calidad de las impresiones que se están generando en la impresora del puesto de pago 4._x000d_
Realizar limpieza y mantenimiento a impresora POS 4 limpieza al cabezal térmico de la impresora</v>
      </c>
      <c r="J426" t="str" xml:space="preserve">
        <v xml:space="preserve">Se realiza mantenimiento general a la impresora haciendo énfasis en la cabeza de impresión para corregir los problemas de impresión; despúes del mantenimiento se realizan pruebas de impresión y esta continua con la misma falla imprimiendo con cortes en los caracteres._x000d_
_x000d_
SE REQUIERE CAMBIO DE LA PARTE (CABEZA DE IMPRESIÓN ) O CAMBIO DE LA IMPRESORA</v>
      </c>
      <c r="K426">
        <v>44516</v>
      </c>
      <c r="L426">
        <v>44517</v>
      </c>
      <c r="M426" t="str">
        <f>TEXT(L426,"DDDDDDD")</f>
        <v>miércoles</v>
      </c>
      <c r="N426" t="str">
        <v>J185 JUMBO YOPAL</v>
      </c>
      <c r="O426" t="str">
        <v>YOPAL</v>
      </c>
      <c r="P426" t="str">
        <v>ORIENTE</v>
      </c>
      <c r="Q426" t="str">
        <v>RAFAEL BARRERA DIAZ</v>
      </c>
      <c r="R426" t="e">
        <v>#N/A</v>
      </c>
      <c r="S426" t="str">
        <v>DIRECTO</v>
      </c>
      <c r="T426">
        <v>0.375</v>
      </c>
      <c r="U426">
        <v>0.4479166666666667</v>
      </c>
      <c r="V426">
        <v>0.07291666666666667</v>
      </c>
      <c r="W426">
        <v>2</v>
      </c>
      <c r="X426">
        <f>NETWORKDAYS(K426,L425)</f>
        <v>2</v>
      </c>
      <c r="Y426" t="str">
        <f>IF(X426&lt;=2,"CUMPLE","NO CUMPLE")</f>
        <v>CUMPLE</v>
      </c>
    </row>
    <row r="427" xml:space="preserve">
      <c r="A427">
        <v>12066450</v>
      </c>
      <c r="B427" t="str">
        <v>REQUEST</v>
      </c>
      <c r="C427" t="str">
        <v>CERRADO</v>
      </c>
      <c r="D427" t="str">
        <v>TIENDA</v>
      </c>
      <c r="E427" t="str">
        <v>CPU</v>
      </c>
      <c r="F427" t="str">
        <v>CPU</v>
      </c>
      <c r="G427" t="str">
        <v>LENOVO</v>
      </c>
      <c r="H427"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tardes; por favor me pueden colaborar con el pc serial mjphtcd el cual presenta pantalla negra; enciende pero deja ingresar. presenta mensaje de dhcp... agradezco su amable colaboracion._x000d_
AREA EN DONDE SE UBICA EL EQUIPO : oficina comercial; sistemas</v>
      </c>
      <c r="I427" t="str">
        <v>Se intenta conectar remotamente al equipo con serial MJPHTCD hostname M179902WS001; pero no permite la conexion. se llama al usuario Alvarez Chilito; Wuilliam Rene; e indica que no le permite conectar con ningun usuario; valido conexiones y se encuentra conectado. Se requiere programar a tecnico ISIT para varificar a nivel de software ; si se encuentra dentro del dominio cencosud</v>
      </c>
      <c r="J427" t="str" xml:space="preserve">
        <v xml:space="preserve">Se procede con la validación del equipo; se procede con el formateo del equipo pero no deja formatear; se procede con la validación del disco duro en la BIOS pero no se reconoce el disco. Se revisan conexiones internas y se encuentran a normalidad. Se intenta pasar la herramienta lenovo y no reconoce el disco. Se le indica a soporte remoto Andrés Castillo quien indica solicitar la parte. _x000d_
_x000d_
Se requiere la siguiente parte para finalizar el incidente: Disco duró capacidad 500 Gb y conexión SATA. El disco no tiene fru</v>
      </c>
      <c r="K427">
        <v>44516</v>
      </c>
      <c r="L427">
        <v>44517</v>
      </c>
      <c r="M427" t="str">
        <f>TEXT(L427,"DDDDDDD")</f>
        <v>miércoles</v>
      </c>
      <c r="N427" t="str">
        <v>M179 METRO PITALITO</v>
      </c>
      <c r="O427" t="str">
        <v>PITALITO</v>
      </c>
      <c r="P427" t="str">
        <v>OCCIDENTE</v>
      </c>
      <c r="Q427" t="str">
        <v>EMERSON PALACIOS MARTINEZ</v>
      </c>
      <c r="R427">
        <v>13723524</v>
      </c>
      <c r="S427" t="str">
        <v>ALIADO</v>
      </c>
      <c r="T427">
        <v>0.5833333333333334</v>
      </c>
      <c r="U427">
        <v>0.6666666666666666</v>
      </c>
      <c r="V427">
        <v>0.08333333333333333</v>
      </c>
      <c r="W427">
        <v>2</v>
      </c>
      <c r="X427">
        <f>NETWORKDAYS(K427,L426)</f>
        <v>2</v>
      </c>
      <c r="Y427" t="str">
        <f>IF(X427&lt;=2,"CUMPLE","NO CUMPLE")</f>
        <v>CUMPLE</v>
      </c>
    </row>
    <row r="428" xml:space="preserve">
      <c r="A428">
        <v>12066406</v>
      </c>
      <c r="B428" t="str">
        <v>INCIDENT</v>
      </c>
      <c r="C428" t="str">
        <v>CERRADO</v>
      </c>
      <c r="D428" t="str">
        <v>TIENDA</v>
      </c>
      <c r="E428" t="str">
        <v>CPU</v>
      </c>
      <c r="F428" t="str">
        <v>MONITOR</v>
      </c>
      <c r="G428" t="str">
        <v>LENOVO</v>
      </c>
      <c r="H428"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monitor que se encuentra asignado para el portal de colaboradores KIO presenta la pantalla de varios colores adicional en la parte inferior presenta un linea blanca. Serial MJPHRYV_x000d_
Lugar en donde se encuentra el computador en la tienda: CAFETERIA DE EMPLEADOS</v>
      </c>
      <c r="I428" t="str">
        <v>Se requiere autorizar visita de ISIT para verificar el estado del monitor que se encuentra instalado en el equipo DESKTOP PC LENOVO M72E N SERIE: MJPHRYV; usuario reporta que imagen presenta la pantalla de varios colores ; area cafeteria de empleados.</v>
      </c>
      <c r="J428" t="str" xml:space="preserve">
        <v xml:space="preserve">Se procede con la validación del quipo y se identifica el incidente. Daño en los pines del cable dvi. Se procede a realizar pruebas con otro conector y el vídeo da ok salvo a una raya mínima en la parte inferior. Soporte remoto Steven Bedoya indica pedir cable DVI._x000d_
_x000d_
Se requiere la siguiente parte para finalizar el incidente: cable de vídeo DVI de monitor a CPU.</v>
      </c>
      <c r="K428">
        <v>44516</v>
      </c>
      <c r="L428">
        <v>44517</v>
      </c>
      <c r="M428" t="str">
        <f>TEXT(L428,"DDDDDDD")</f>
        <v>miércoles</v>
      </c>
      <c r="N428" t="str">
        <v>M179 METRO PITALITO</v>
      </c>
      <c r="O428" t="str">
        <v>PITALITO</v>
      </c>
      <c r="P428" t="str">
        <v>OCCIDENTE</v>
      </c>
      <c r="Q428" t="str">
        <v>EMERSON PALACIOS MARTINEZ</v>
      </c>
      <c r="R428">
        <v>13723524</v>
      </c>
      <c r="S428" t="str">
        <v>ALIADO</v>
      </c>
      <c r="T428">
        <v>0.6666666666666666</v>
      </c>
      <c r="U428">
        <v>0.6875</v>
      </c>
      <c r="V428">
        <v>0.020833333333333332</v>
      </c>
      <c r="W428">
        <v>1</v>
      </c>
      <c r="X428">
        <f>NETWORKDAYS(K428,L427)</f>
        <v>2</v>
      </c>
      <c r="Y428" t="str">
        <f>IF(X428&lt;=2,"CUMPLE","NO CUMPLE")</f>
        <v>CUMPLE</v>
      </c>
    </row>
    <row r="429" xml:space="preserve">
      <c r="A429">
        <v>12050879</v>
      </c>
      <c r="B429" t="str">
        <v>REQUEST</v>
      </c>
      <c r="C429" t="str">
        <v>CERRADO</v>
      </c>
      <c r="D429" t="str">
        <v>TIENDA</v>
      </c>
      <c r="E429" t="str">
        <v>CPU</v>
      </c>
      <c r="F429" t="str">
        <v>CPU</v>
      </c>
      <c r="G429" t="str">
        <v>LENOVO</v>
      </c>
      <c r="H429" t="str" xml:space="preserve">
        <v xml:space="preserve">Datos usuario_x000d_
Nombre: lmoracat_x000d_
Correo: LinaMaria.MoraCatano@cencosud.com.co_x000d_
Usuario AD: lmoracat_x000d_
Pais: Colombia_x000d_
Ubicacion: J185 JUMBO YOPAL_x000d_
Zona: Colombia Oriente_x000d_
Unidad de Negocio: JUMBO_x000d_
Servicio: null_x000d_
Telefono: 3124998013_x000d_
Anexo: null_x000d_
Descripcion: ingreso a mi usuario de windows( lmoracat )pero no me deja acceder a la carpeta compartida_x000d_
Indicar la ubicacion del computador en la tienda o sede: caja de electro</v>
      </c>
      <c r="I429" t="str" xml:space="preserve">
        <v xml:space="preserve">Buen día;_x000d_
Por favor nos apoyan con personal en sitio para validar equipo de computo de electro._x000d_
Área: Electro_x000d_
Marca: Lenovo_x000d_
Serie/placa: MJ05DRR_x000d_
Descripción de la falla: Usuario reporta que no le cargan carpetas compartidas en PC de electro._x000d_
Actividad: Se requiere personal en sitio para realizart renombre el el perfíl del usuario.</v>
      </c>
      <c r="J429" t="str">
        <v>Se realiza verificación de la falla y se comprueba que la usuaria no puede utilizar el explorador de archivos; se procede a renombrar la carpeta del usuario; se ingresa a regedit para borrar el perfil; se ingresa a propiedades del sistema para borrar el usuario; se reinicia el equipo; se ingresa con el perfil del usuario nuevamente; se verifica que estén todos los accesos directos que utiliza; se le copia los archivos del perfil anterior y se le entrega a satisfaccion en presencia del coordinador de cajas.</v>
      </c>
      <c r="K429">
        <v>44516</v>
      </c>
      <c r="L429">
        <v>44517</v>
      </c>
      <c r="M429" t="str">
        <f>TEXT(L429,"DDDDDDD")</f>
        <v>miércoles</v>
      </c>
      <c r="N429" t="str">
        <v>J185 JUMBO YOPAL</v>
      </c>
      <c r="O429" t="str">
        <v>YOPAL</v>
      </c>
      <c r="P429" t="str">
        <v>ORIENTE</v>
      </c>
      <c r="Q429" t="str">
        <v>RAFAEL BARRERA DIAZ</v>
      </c>
      <c r="R429" t="e">
        <v>#N/A</v>
      </c>
      <c r="S429" t="str">
        <v>DIRECTO</v>
      </c>
      <c r="T429">
        <v>0.4513888888888889</v>
      </c>
      <c r="U429">
        <v>0.5</v>
      </c>
      <c r="V429">
        <v>0.04861111111111111</v>
      </c>
      <c r="W429">
        <v>1</v>
      </c>
      <c r="X429">
        <f>NETWORKDAYS(K429,L428)</f>
        <v>2</v>
      </c>
      <c r="Y429" t="str">
        <f>IF(X429&lt;=2,"CUMPLE","NO CUMPLE")</f>
        <v>CUMPLE</v>
      </c>
    </row>
    <row r="430" xml:space="preserve">
      <c r="A430">
        <v>12005090</v>
      </c>
      <c r="B430" t="str">
        <v>REQUEST</v>
      </c>
      <c r="C430" t="str">
        <v>CERRADO</v>
      </c>
      <c r="D430" t="str">
        <v>TIENDA</v>
      </c>
      <c r="E430" t="str">
        <v>POS</v>
      </c>
      <c r="F430" t="str">
        <v>TECLADO</v>
      </c>
      <c r="G430" t="str">
        <v>DIEBOLD</v>
      </c>
      <c r="H430"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Buenas tardes para informar que el teclado de la pos 7 no funciona ya habia sido reportado anteriormente con el tiket 11743480 y fue cerrado sin solucion; el señor rafael informo que se habia solicitado cambio; pero aun no hay respuesta_x000d_
Indicar ubicacion del Equipo en tienda o oficinas: lineal de cajas pos 7</v>
      </c>
      <c r="I430" t="str" xml:space="preserve">
        <v xml:space="preserve">Buen día;_x000d_
Por favor nos apoyan con personal en sitio para realizar la instalación del teclado recibido._x000d_
Área: Línea de Cajas_x000d_
Marca: Beetle_x000d_
Serie/placa: 6498824337_x000d_
Descripción de la falla: Buenas tardes para informar que el teclado de la pos 7... ya se encuentra el teclado en tienda_x000d_
Actividad: Se requiere personal en sitio para realizar la instalación del teclado recibido.</v>
      </c>
      <c r="J430" t="str">
        <v>Se realiza el armado del teclado para la POS 7 se solicita la impresión de la información en el teclado; se recortan y se pegan en cada una de las teclas que se utilizan para la actividad en la caja; se realizan pruebas de funcionamiento junto con la Jefe de Cajas MILENA BELLON;  quien recibe a satisfacción la actividad.</v>
      </c>
      <c r="K430">
        <v>44516</v>
      </c>
      <c r="L430">
        <v>44517</v>
      </c>
      <c r="M430" t="str">
        <f>TEXT(L430,"DDDDDDD")</f>
        <v>miércoles</v>
      </c>
      <c r="N430" t="str">
        <v>J185 JUMBO YOPAL</v>
      </c>
      <c r="O430" t="str">
        <v>YOPAL</v>
      </c>
      <c r="P430" t="str">
        <v>ORIENTE</v>
      </c>
      <c r="Q430" t="str">
        <v>RAFAEL BARRERA DIAZ</v>
      </c>
      <c r="R430" t="e">
        <v>#N/A</v>
      </c>
      <c r="S430" t="str">
        <v>DIRECTO</v>
      </c>
      <c r="T430">
        <v>0.5833333333333334</v>
      </c>
      <c r="U430">
        <v>0.7013888888888888</v>
      </c>
      <c r="V430">
        <v>0.11805555555555555</v>
      </c>
      <c r="W430">
        <v>3</v>
      </c>
      <c r="X430">
        <f>NETWORKDAYS(K430,L429)</f>
        <v>2</v>
      </c>
      <c r="Y430" t="str">
        <f>IF(X430&lt;=2,"CUMPLE","NO CUMPLE")</f>
        <v>CUMPLE</v>
      </c>
    </row>
    <row r="431" xml:space="preserve">
      <c r="A431">
        <v>12295949</v>
      </c>
      <c r="B431" t="str">
        <v>REQUEST</v>
      </c>
      <c r="C431" t="str">
        <v>CERRADO</v>
      </c>
      <c r="D431" t="str">
        <v>TIENDA</v>
      </c>
      <c r="E431" t="str">
        <v>PDA</v>
      </c>
      <c r="F431" t="str">
        <v>PDA</v>
      </c>
      <c r="G431" t="str">
        <v>HONEYWELL</v>
      </c>
      <c r="H431"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buenas tardes_x000d_
_x000d_
se requiere apoyo de isit para la actualizacion de tres codigos QR en las pda con el fin de mejorar la configuracion de la conectividad de la red inalambrica. se adjunta los QR para su scaneo._x000d_
Seccion en la tienda o ubicacion del usuario: jumbo rionegro_x000d_
Jefe de area asignacion de la PDT: jumbo rionegro</v>
      </c>
      <c r="I431" t="str">
        <v xml:space="preserve">se requiere apoyo de isit para el scaneo de los tres QR en la pda de la tienda; para ajustes de configuración en la conectividad inalámbrica	</v>
      </c>
      <c r="J431" t="str" xml:space="preserve">
        <v xml:space="preserve">Usuario requiere apoyo para la actualización de  códigos QR en las pda con el fin de mejorar la configuración de la conectividad de la red inalámbrica. Se adjunta los QR para su escaneo._x000d_
Se procede a escanear códigos; en total se escanean 15 pda_x000d_
SERIAL         AREA        ESTADO        ESTADO_x000d_
PGC        21178B061B        ENTREGADO        N/A_x000d_
TEXTIL        21178B06B3        ENTREGADO        N/A_x000d_
BAZAR        21178B075E        ENTREGADO        N/A_x000d_
SEGURIDAD        21178B0691        ENTREGADO        N/A_x000d_
RECIBO        21178B091D        ENTREGADO        N/A_x000d_
FRUVER        21178B0949        ENTREGADO        N/A_x000d_
RECIBO        21178B0872        ENTREGADO        N/A_x000d_
PGC        21178B0613        ENTREGADO        N/A_x000d_
PGC        21178B050A        ENTREGADO        N/A_x000d_
RECIBO        21178B082D        ENTREGADO        N/A_x000d_
PERECEDEROS        21178B0552        ENTREGADO        N/A_x000d_
SEGURIDAD        21178B0604        ENTREGADO        N/A_x000d_
SEGURIDAD        20073B0591        ENTREGADO        N/A_x000d_
CAJAS        21178B05FF        ENTREGADO        N/A_x000d_
CAJAS        21178B0615        ENTREGADO        N/A </v>
      </c>
      <c r="K431">
        <v>44621</v>
      </c>
      <c r="L431">
        <v>44622</v>
      </c>
      <c r="M431" t="str">
        <f>TEXT(L431,"DDDDDDD")</f>
        <v>miércoles</v>
      </c>
      <c r="N431" t="str">
        <v>J027 JUMBO RIONEGRO</v>
      </c>
      <c r="O431" t="str">
        <v>RIONEGRO</v>
      </c>
      <c r="P431" t="str">
        <v>CENTRO</v>
      </c>
      <c r="Q431" t="str">
        <v>JUAN CARLOS PINEDA ALCARAZ</v>
      </c>
      <c r="R431" t="e">
        <v>#N/A</v>
      </c>
      <c r="S431" t="str">
        <v>DIRECTO</v>
      </c>
      <c r="T431">
        <v>0.3333333333333333</v>
      </c>
      <c r="U431">
        <v>0.5208333333333334</v>
      </c>
      <c r="V431">
        <v>0.1875</v>
      </c>
      <c r="W431">
        <v>3</v>
      </c>
      <c r="X431">
        <f>NETWORKDAYS(K431,L430)</f>
        <v>-75</v>
      </c>
      <c r="Y431" t="str">
        <f>IF(X431&lt;=2,"CUMPLE","NO CUMPLE")</f>
        <v>CUMPLE</v>
      </c>
    </row>
    <row r="432" xml:space="preserve">
      <c r="A432">
        <v>12038132</v>
      </c>
      <c r="B432" t="str">
        <v>REQUEST</v>
      </c>
      <c r="C432" t="str">
        <v>CERRADO</v>
      </c>
      <c r="D432" t="str">
        <v>TIENDA</v>
      </c>
      <c r="E432" t="str">
        <v>PDA</v>
      </c>
      <c r="F432" t="str">
        <v>PDA</v>
      </c>
      <c r="G432" t="str">
        <v>HONEYWELL</v>
      </c>
      <c r="H432" t="str" xml:space="preserve">
        <v xml:space="preserve">Datos usuario_x000d_
Nombre: Luis Guillemo Gil Bermudez_x000d_
Correo: LuisGuillemo.GilBermudez@cencosud.com.co_x000d_
Usuario AD: LuGGilBe_x000d_
Pais: Colombia_x000d_
Ubicacion: M077 METRO ZIPAQUIRA_x000d_
Zona: Colombia Bogota_x000d_
Unidad de Negocio: Supermercados_x000d_
Servicio: Sistemas_x000d_
Telefono: 3174347161_x000d_
Anexo: 7190405_x000d_
Descripcion: Buen dia; por favor me ayudan con el envio de 3 PDTS para M077 Metro Zipaquira_x000d_
_x000d_
_x000d_
M077 ZIPAQUIRA - PDT - 3_x000d_
_x000d_
CAU guia: 12026749_x000d_
_x000d_
OC 5900009916 (85 PDTS) Metro_x000d_
OC 5900010016 (80 PDTS) Metro_x000d_
OC 5900009617 (46 PDTS) Jumbo_x000d_
_x000d_
Seccion en la tienda o ubicacion del usuario: Sistemas_x000d_
Jefe de area asignacion de la PDT: Director</v>
      </c>
      <c r="I432" t="str" xml:space="preserve">
        <v xml:space="preserve">Buenas Tardes_x000d_
Realizar renovacion tegnologica de las 3 PDA que llegaron a la tienda; realizar configuracion segun manual enviado_x000d_
Seriales_x000d_
21178B0370_x000d_
21178B04FB_x000d_
21178B0482</v>
      </c>
      <c r="J432" t="str">
        <v>Se instalaron  y se ejecutaron todos los aplicativos en las PDA 21178B0370; 21178B04FB; 21178B0482; se hicieron cada una de las configuraciones y se conecta a la red Wifi. Se configura el perfil del usuario. Se hacen las pruebas correspondientes y se dejan operativos los equipos.</v>
      </c>
      <c r="K432">
        <v>44516</v>
      </c>
      <c r="L432">
        <v>44519</v>
      </c>
      <c r="M432" t="str">
        <f>TEXT(L432,"DDDDDDD")</f>
        <v>viernes</v>
      </c>
      <c r="N432" t="str">
        <v>M077 METRO ZIPAQUIRA</v>
      </c>
      <c r="O432" t="str">
        <v>ZIPAQUIRA</v>
      </c>
      <c r="P432" t="str">
        <v>BOGOTA</v>
      </c>
      <c r="Q432" t="str">
        <v>ALEXANDER CASTILLO SOTELO</v>
      </c>
      <c r="R432">
        <v>80216449</v>
      </c>
      <c r="S432" t="str">
        <v>ALIADO</v>
      </c>
      <c r="T432">
        <v>0.375</v>
      </c>
      <c r="U432">
        <v>0.46875</v>
      </c>
      <c r="V432">
        <v>0.09375</v>
      </c>
      <c r="W432">
        <v>2</v>
      </c>
      <c r="X432">
        <f>NETWORKDAYS(K432,L431)</f>
        <v>77</v>
      </c>
      <c r="Y432" t="str">
        <f>IF(X432&lt;=2,"CUMPLE","NO CUMPLE")</f>
        <v>NO CUMPLE</v>
      </c>
    </row>
    <row r="433" xml:space="preserve">
      <c r="A433">
        <v>12078553</v>
      </c>
      <c r="B433" t="str">
        <v>REQUEST</v>
      </c>
      <c r="C433" t="str">
        <v>CERRADO</v>
      </c>
      <c r="D433" t="str">
        <v>TIENDA</v>
      </c>
      <c r="E433" t="str">
        <v>PDA</v>
      </c>
      <c r="F433" t="str">
        <v>PDA</v>
      </c>
      <c r="G433" t="str">
        <v>HONEYWELL</v>
      </c>
      <c r="H433" t="str" xml:space="preserve">
        <v xml:space="preserve">Buenas Tardes_x000d_
_x000d_
Realizar instalacion de Firmware y aplicativos PDA Ecommerce_x000d_
_x000d_
Serial: 19086B8380</v>
      </c>
      <c r="I433" t="str" xml:space="preserve">
        <v xml:space="preserve">Buenas Tardes_x000d_
Realizar instalacion de firmware y APK a la PDA_x000d_
Serial: 19086B8380</v>
      </c>
      <c r="J433" t="str">
        <v>Inicialmente se hizo el formateo de la PDA; se instalaron todos los aplicativos en la PDA y se ejecutaron; se hicieron cada una de las configuraciones y se conecta a la red Wifi. Se configura el perfil del usuario. Se hacen las pruebas correspondientes y se deja operativo el equipo.</v>
      </c>
      <c r="K433">
        <v>44517</v>
      </c>
      <c r="L433">
        <v>44517</v>
      </c>
      <c r="M433" t="str">
        <f>TEXT(L433,"DDDDDDD")</f>
        <v>miércoles</v>
      </c>
      <c r="N433" t="str">
        <v>M074 METRO FACATATIVA</v>
      </c>
      <c r="O433" t="str">
        <v>FACATATIVA</v>
      </c>
      <c r="P433" t="str">
        <v>BOGOTA</v>
      </c>
      <c r="Q433" t="str">
        <v>ALEXANDER CASTILLO SOTELO</v>
      </c>
      <c r="R433">
        <v>80216449</v>
      </c>
      <c r="S433" t="str">
        <v>ALIADO</v>
      </c>
      <c r="T433">
        <v>0.3958333333333333</v>
      </c>
      <c r="U433">
        <v>0.5208333333333334</v>
      </c>
      <c r="V433">
        <v>0.125</v>
      </c>
      <c r="W433">
        <v>3</v>
      </c>
      <c r="X433">
        <f>NETWORKDAYS(K433,L432)</f>
        <v>3</v>
      </c>
      <c r="Y433" t="str">
        <f>IF(X433&lt;=2,"CUMPLE","NO CUMPLE")</f>
        <v>NO CUMPLE</v>
      </c>
    </row>
    <row r="434" xml:space="preserve">
      <c r="A434">
        <v>12038128</v>
      </c>
      <c r="B434" t="str">
        <v>REQUEST</v>
      </c>
      <c r="C434" t="str">
        <v>CERRADO</v>
      </c>
      <c r="D434" t="str">
        <v>TIENDA</v>
      </c>
      <c r="E434" t="str">
        <v>PDA</v>
      </c>
      <c r="F434" t="str">
        <v>PDA</v>
      </c>
      <c r="G434" t="str">
        <v>HONEYWELL</v>
      </c>
      <c r="H434" t="str" xml:space="preserve">
        <v xml:space="preserve">Datos usuario_x000d_
Nombre: Luis Guillemo Gil Bermudez_x000d_
Correo: LuisGuillemo.GilBermudez@cencosud.com.co_x000d_
Usuario AD: LuGGilBe_x000d_
Pais: Colombia_x000d_
Ubicacion: M074 METRO FACATATIVA_x000d_
Zona: Colombia Bogota_x000d_
Unidad de Negocio: Supermercados_x000d_
Servicio: Sistemas_x000d_
Telefono: 3174347161_x000d_
Anexo: 7190405_x000d_
Descripcion: Buen dia; por favor me ayudan con el envio de 2 PDTS para M074 Metro Facatativa_x000d_
_x000d_
_x000d_
M074 FACATATIVA - PDT - 2</v>
      </c>
      <c r="I434" t="str" xml:space="preserve">
        <v xml:space="preserve">Buenas Tardes_x000d_
Realizar instalacion y configuracion de las siguientes PDA 21178B044F-21178B04E8</v>
      </c>
      <c r="J434" t="str">
        <v>Se instalaron todos los aplicativos en las  2 PDA y se ejecutaron; se hicieron cada una de las configuraciones y se conecta a la red Wifi. Se configura el perfil de usuario. Se hacen las pruebas correspondientes y se dejan operativos los equipos.</v>
      </c>
      <c r="K434">
        <v>44517</v>
      </c>
      <c r="L434">
        <v>44517</v>
      </c>
      <c r="M434" t="str">
        <f>TEXT(L434,"DDDDDDD")</f>
        <v>miércoles</v>
      </c>
      <c r="N434" t="str">
        <v>M074 METRO FACATATIVA</v>
      </c>
      <c r="O434" t="str">
        <v>FACATATIVA</v>
      </c>
      <c r="P434" t="str">
        <v>BOGOTA</v>
      </c>
      <c r="Q434" t="str">
        <v>ALEXANDER CASTILLO SOTELO</v>
      </c>
      <c r="R434">
        <v>80216449</v>
      </c>
      <c r="S434" t="str">
        <v>ALIADO</v>
      </c>
      <c r="T434">
        <v>0.3333333333333333</v>
      </c>
      <c r="U434">
        <v>0.3958333333333333</v>
      </c>
      <c r="V434">
        <v>0.0625</v>
      </c>
      <c r="W434">
        <v>1</v>
      </c>
      <c r="X434">
        <f>NETWORKDAYS(K434,L433)</f>
        <v>1</v>
      </c>
      <c r="Y434" t="str">
        <f>IF(X434&lt;=2,"CUMPLE","NO CUMPLE")</f>
        <v>CUMPLE</v>
      </c>
    </row>
    <row r="435" xml:space="preserve">
      <c r="A435">
        <v>12038124</v>
      </c>
      <c r="B435" t="str">
        <v>REQUEST</v>
      </c>
      <c r="C435" t="str">
        <v>CERRADO</v>
      </c>
      <c r="D435" t="str">
        <v>TIENDA</v>
      </c>
      <c r="E435" t="str">
        <v>PDA</v>
      </c>
      <c r="F435" t="str">
        <v>PDA</v>
      </c>
      <c r="G435" t="str">
        <v>HONEYWELL</v>
      </c>
      <c r="H435" t="str" xml:space="preserve">
        <v xml:space="preserve">Datos usuario_x000d_
Nombre: Luis Guillemo Gil Bermudez_x000d_
Correo: LuisGuillemo.GilBermudez@cencosud.com.co_x000d_
Usuario AD: LuGGilBe_x000d_
Pais: Colombia_x000d_
Ubicacion: M073 METRO MOSQUERA_x000d_
Zona: Colombia Bogota_x000d_
Unidad de Negocio: Supermercados_x000d_
Servicio: Sistemas_x000d_
Telefono: 3174347161_x000d_
Anexo: 7190405_x000d_
Descripcion: Buen dia; por favor me ayudan con el envio de 5 PDTS para M073 Metro Mosquera_x000d_
_x000d_
_x000d_
M073 MOSQUERA - PDT - 5</v>
      </c>
      <c r="I435" t="str" xml:space="preserve">
        <v xml:space="preserve">Buenas Tardes_x000d_
Realizar instalacion y configuracion de las siguientes PDA 21178B039D-21178B0396-21178B0361-21178B0383-21178B0359</v>
      </c>
      <c r="J435" t="str">
        <v>Se instalaron todos los aplicativos en las 5 PDA de seriales 21178B039D-21178B0396-21178B0361-21178B0383-21178B0359; se ejecutaron; se hicieron cada una de las configuraciones y se conectan a la red Wifi. Se configuran perfiles del usuario. Se hacen las pruebas correspondientes y se dejan operativos los equipos.</v>
      </c>
      <c r="K435">
        <v>44517</v>
      </c>
      <c r="L435">
        <v>44518</v>
      </c>
      <c r="M435" t="str">
        <f>TEXT(L435,"DDDDDDD")</f>
        <v>jueves</v>
      </c>
      <c r="N435" t="str">
        <v>M073 METRO MOSQUERA</v>
      </c>
      <c r="O435" t="str">
        <v>MOSQUERA</v>
      </c>
      <c r="P435" t="str">
        <v>BOGOTA</v>
      </c>
      <c r="Q435" t="str">
        <v>ALEXANDER CASTILLO SOTELO</v>
      </c>
      <c r="R435">
        <v>80216449</v>
      </c>
      <c r="S435" t="str">
        <v>ALIADO</v>
      </c>
      <c r="T435">
        <v>0.5416666666666666</v>
      </c>
      <c r="U435">
        <v>0.6875</v>
      </c>
      <c r="V435">
        <v>0.14583333333333334</v>
      </c>
      <c r="W435">
        <v>3</v>
      </c>
      <c r="X435">
        <f>NETWORKDAYS(K435,L434)</f>
        <v>1</v>
      </c>
      <c r="Y435" t="str">
        <f>IF(X435&lt;=2,"CUMPLE","NO CUMPLE")</f>
        <v>CUMPLE</v>
      </c>
    </row>
    <row r="436" xml:space="preserve">
      <c r="A436">
        <v>11861735</v>
      </c>
      <c r="B436" t="str">
        <v>REQUEST</v>
      </c>
      <c r="C436" t="str">
        <v>CERRADO</v>
      </c>
      <c r="D436" t="str">
        <v>TIENDA</v>
      </c>
      <c r="E436" t="str">
        <v>PDA</v>
      </c>
      <c r="F436" t="str">
        <v>PDA</v>
      </c>
      <c r="G436" t="str">
        <v>ZEBRA</v>
      </c>
      <c r="H436"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 tarde; solicito amablemente la verificacion de la PDA de pricing la cual esta presentando fallas; retrasando la operacion del aux. encargado._x000d_
Indicar la ubicacion del computador en la tienda o sede: oficinas</v>
      </c>
      <c r="I436" t="str" xml:space="preserve">
        <v xml:space="preserve">Buenas Tardes_x000d_
Realizar instalacion de la PDA :_x000d_
PDT/PDA|ESTANDAR ZEBRA TC56CJ serial 17283522509194</v>
      </c>
      <c r="J436" t="str">
        <v>Se realizo el alistamiento y revisión de la PDA; se instalo la SIM CARD que tenia el equipo anterior. Se hacen las pruebas correspondientes y se deja operativo el equipo.</v>
      </c>
      <c r="K436">
        <v>44517</v>
      </c>
      <c r="L436">
        <v>44518</v>
      </c>
      <c r="M436" t="str">
        <f>TEXT(L436,"DDDDDDD")</f>
        <v>jueves</v>
      </c>
      <c r="N436" t="str">
        <v>M073 METRO MOSQUERA</v>
      </c>
      <c r="O436" t="str">
        <v>MOSQUERA</v>
      </c>
      <c r="P436" t="str">
        <v>BOGOTA</v>
      </c>
      <c r="Q436" t="str">
        <v>ALEXANDER CASTILLO SOTELO</v>
      </c>
      <c r="R436">
        <v>80216449</v>
      </c>
      <c r="S436" t="str">
        <v>ALIADO</v>
      </c>
      <c r="T436">
        <v>0.6875</v>
      </c>
      <c r="U436">
        <v>0.7222222222222222</v>
      </c>
      <c r="V436">
        <v>0.034722222222222224</v>
      </c>
      <c r="W436">
        <v>1</v>
      </c>
      <c r="X436">
        <f>NETWORKDAYS(K436,L435)</f>
        <v>2</v>
      </c>
      <c r="Y436" t="str">
        <f>IF(X436&lt;=2,"CUMPLE","NO CUMPLE")</f>
        <v>CUMPLE</v>
      </c>
    </row>
    <row r="437" xml:space="preserve">
      <c r="A437">
        <v>11712718</v>
      </c>
      <c r="B437" t="str">
        <v>REQUEST</v>
      </c>
      <c r="C437" t="str">
        <v>CERRADO</v>
      </c>
      <c r="D437" t="str">
        <v>TIENDA</v>
      </c>
      <c r="E437" t="str">
        <v>PDA</v>
      </c>
      <c r="F437" t="str">
        <v>PDA</v>
      </c>
      <c r="G437" t="str">
        <v>HONEYWELL</v>
      </c>
      <c r="H437" t="str" xml:space="preserve">
        <v xml:space="preserve">Datos usuario_x000d_
Nombre: Aleydy Cajamarca Quintero_x000d_
Correo: Aleydy.CajamarcaQuintero@cencosud.com.co_x000d_
Usuario AD: acajamaq_x000d_
Pais: Colombia_x000d_
Ubicacion: M073 METRO MOSQUERA_x000d_
Zona: Colombia Bogota_x000d_
Unidad de Negocio: Supermercados_x000d_
Servicio: Tiendas &amp; Centros de Distribucion_x000d_
Telefono: 3114586238_x000d_
Anexo: 8948800_x000d_
Descripcion: Buenas noches me pueden colaborar con la pda con s/n 19086B7782_x000d_
del area de e-commerce prende pero despues se queda la pantalla en negro y no hace ninguna funcion gracias.</v>
      </c>
      <c r="I437" t="str" xml:space="preserve">
        <v xml:space="preserve">Buenas Tardes_x000d_
Por favor dejar esta PDA sellada y adjuntar el formato enviado para el despacho al centro de reparación una vez culminada la actividad devolverme el CAU para poder trasladar la PDA_x000d_
Tienda: M073 METRO MOSQUERA_x000d_
Equipo: PDT/PDA_x000d_
Marca: HONEYWELL_x000d_
Modelo: EDA 51-1_x000d_
Serial: 19086B7782</v>
      </c>
      <c r="J437" t="str">
        <v>Se realizo el alistamiento de la PDA y se registro en la minuta del area de seguridad que se iba a retirar. Se empaco y se dejo marcada la caja; lista paraque la recoja la trasportadora.</v>
      </c>
      <c r="K437">
        <v>44517</v>
      </c>
      <c r="L437">
        <v>44518</v>
      </c>
      <c r="M437" t="str">
        <f>TEXT(L437,"DDDDDDD")</f>
        <v>jueves</v>
      </c>
      <c r="N437" t="str">
        <v>M073 METRO MOSQUERA</v>
      </c>
      <c r="O437" t="str">
        <v>MOSQUERA</v>
      </c>
      <c r="P437" t="str">
        <v>BOGOTA</v>
      </c>
      <c r="Q437" t="str">
        <v>ALEXANDER CASTILLO SOTELO</v>
      </c>
      <c r="R437">
        <v>80216449</v>
      </c>
      <c r="S437" t="str">
        <v>ALIADO</v>
      </c>
      <c r="T437">
        <v>0.6666666666666666</v>
      </c>
      <c r="U437">
        <v>0.6875</v>
      </c>
      <c r="V437">
        <v>0.020833333333333332</v>
      </c>
      <c r="W437">
        <v>1</v>
      </c>
      <c r="X437">
        <f>NETWORKDAYS(K437,L436)</f>
        <v>2</v>
      </c>
      <c r="Y437" t="str">
        <f>IF(X437&lt;=2,"CUMPLE","NO CUMPLE")</f>
        <v>CUMPLE</v>
      </c>
    </row>
    <row r="438" xml:space="preserve">
      <c r="A438">
        <v>12066498</v>
      </c>
      <c r="B438" t="str">
        <v>REQUEST</v>
      </c>
      <c r="C438" t="str">
        <v>CERRADO</v>
      </c>
      <c r="D438" t="str">
        <v>TIENDA</v>
      </c>
      <c r="E438" t="str">
        <v>BALANZA</v>
      </c>
      <c r="F438" t="str">
        <v>MESA</v>
      </c>
      <c r="G438" t="str">
        <v>METTLER</v>
      </c>
      <c r="H438"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Bascula de platos preparados; se encuentra sucia por dentro y el teclado deteriorado_x000d_
Area en donde se encuentra la Balanza: platos preparados</v>
      </c>
      <c r="I438" t="str" xml:space="preserve">
        <v xml:space="preserve">Se solicita revisión; diagnostico y/o reparación si es el caso para la balanza de platos preparados; para la cual solicitan limpieza de residuos de papel de impresión; adicional usuaria manifiesta que teclado esta presentando falla y esta en mal estado._x000d_
Entregar activo operativa a Usuaria.</v>
      </c>
      <c r="J438" t="str">
        <v>Se realiza revisión de la bascula de panaderia la cual se encuentra sucia; con polvo y viruta de pan. Se hace limpieza a bascula quitando suciedad y polvo incrustado. Se hacen pruebas de funcionamiento en la balanza; las cuales son satisfactorias. Se entrega funcional a funcionario</v>
      </c>
      <c r="K438">
        <v>44517</v>
      </c>
      <c r="L438">
        <v>44523</v>
      </c>
      <c r="M438" t="str">
        <f>TEXT(L438,"DDDDDDD")</f>
        <v>martes</v>
      </c>
      <c r="N438" t="str">
        <v>J126 JUMBO SAN SILVESTRE</v>
      </c>
      <c r="O438" t="str">
        <v>BARRANCABERMEJA</v>
      </c>
      <c r="P438" t="str">
        <v>ORIENTE</v>
      </c>
      <c r="Q438" t="str">
        <v>JESUS DAVID MALAGON GAMARRA</v>
      </c>
      <c r="R438" t="e">
        <v>#N/A</v>
      </c>
      <c r="S438" t="str">
        <v>DIRECTO</v>
      </c>
      <c r="T438">
        <v>0.4305555555555556</v>
      </c>
      <c r="U438">
        <v>0.5138888888888888</v>
      </c>
      <c r="V438">
        <v>0.08333333333333333</v>
      </c>
      <c r="W438">
        <v>2</v>
      </c>
      <c r="X438">
        <f>NETWORKDAYS(K438,L437)</f>
        <v>2</v>
      </c>
      <c r="Y438" t="str">
        <f>IF(X438&lt;=2,"CUMPLE","NO CUMPLE")</f>
        <v>CUMPLE</v>
      </c>
    </row>
    <row r="439" xml:space="preserve">
      <c r="A439">
        <v>12078865</v>
      </c>
      <c r="B439" t="str">
        <v>REQUEST</v>
      </c>
      <c r="C439" t="str">
        <v>CERRADO</v>
      </c>
      <c r="D439" t="str">
        <v>TIENDA</v>
      </c>
      <c r="E439" t="str">
        <v>SCANNER</v>
      </c>
      <c r="F439" t="str">
        <v>MANO</v>
      </c>
      <c r="G439" t="str">
        <v>ZEBRA</v>
      </c>
      <c r="H439" t="str" xml:space="preserve">
        <v xml:space="preserve">Buen día._x000d_
Se solicita reemplazo he instalación de scanner de mano._x000d_
SCANNER DESKTOP|MANO DATALOGIC GD 4400 | Nº SERIE: F17F05622_x000d_
Gracias.</v>
      </c>
      <c r="I439" t="str" xml:space="preserve">
        <v xml:space="preserve">Buen día_x000d_
Se requiere de su apoyo con esta solicitud._x000d_
Área: Recibo_x000d_
Marca: SCANNER DESKTOP|MANO_x000d_
Modelo: DATALOGIC GD 4400_x000d_
Serie/placa: F17F05622_x000d_
Inventario: DI-027208_x000d_
Descripción de la falla: Se solicita reemplazo e instalación de escáner de mano._x000d_
Se encuentra en oficina de sistemas._x000d_
Manual se encuentra en dentro de caja de scanner._x000d_
NOTA: no olvidar realizar acta de entrega de activo y una acta de retiro de activo; se anexa acta de ejemplo</v>
      </c>
      <c r="J439" t="str">
        <v>Se realiza cambio de scanner de mano. Se retira scanner Datalogic y se monta en el PC el nuevo scanner marca Zebra y se generaliza la instalación autónoma del mismo. El scanner viejo se empaca en caja del nuevo. Se realizan pruebas funcionales con el scanner las cuales son satisfactorias por parte de la usuaria Nayibe Salas. Se diligencian actas de entrega y retiro de los equipos.</v>
      </c>
      <c r="K439">
        <v>44517</v>
      </c>
      <c r="L439">
        <v>44523</v>
      </c>
      <c r="M439" t="str">
        <f>TEXT(L439,"DDDDDDD")</f>
        <v>martes</v>
      </c>
      <c r="N439" t="str">
        <v>J126 JUMBO SAN SILVESTRE</v>
      </c>
      <c r="O439" t="str">
        <v>BARRANCABERMEJA</v>
      </c>
      <c r="P439" t="str">
        <v>ORIENTE</v>
      </c>
      <c r="Q439" t="str">
        <v>JESUS DAVID MALAGON GAMARRA</v>
      </c>
      <c r="R439" t="e">
        <v>#N/A</v>
      </c>
      <c r="S439" t="str">
        <v>DIRECTO</v>
      </c>
      <c r="T439">
        <v>0.6354166666666666</v>
      </c>
      <c r="U439">
        <v>0.7083333333333334</v>
      </c>
      <c r="V439">
        <v>0.08333333333333333</v>
      </c>
      <c r="W439">
        <v>2</v>
      </c>
      <c r="X439">
        <f>NETWORKDAYS(K439,L438)</f>
        <v>5</v>
      </c>
      <c r="Y439" t="str">
        <f>IF(X439&lt;=2,"CUMPLE","NO CUMPLE")</f>
        <v>NO CUMPLE</v>
      </c>
    </row>
    <row r="440" xml:space="preserve">
      <c r="A440">
        <v>12080535</v>
      </c>
      <c r="B440" t="str">
        <v>INCIDENT</v>
      </c>
      <c r="C440" t="str">
        <v>CERRADO</v>
      </c>
      <c r="D440" t="str">
        <v>TIENDA</v>
      </c>
      <c r="E440" t="str">
        <v>POS</v>
      </c>
      <c r="F440" t="str">
        <v>POS</v>
      </c>
      <c r="G440" t="str">
        <v>WINCOR</v>
      </c>
      <c r="H440"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Buenos dias caja bloqueada con mensaje CLEANUP y=1 / n = any_x000d_
Por favor solucionar antes del dia sin IVA_x000d_
Numero de inventario: AD - 092312_x000d_
Numero de caja: 11</v>
      </c>
      <c r="I440" t="str">
        <v xml:space="preserve">Buen día; Agradezco su apoyo validando esta novedad        </v>
      </c>
      <c r="J440" t="str">
        <v>Se procede a revisar POS de la línea de caja la cual se encuentra bloqueada con mensaje cleanup y=1 / n = any y al momento de presionar cualquier tecla no reacciona no responde la POS. Se revisan conexiones del cableado de la caja. Se encuentra el cable del teclado desconectado; se ajustan conexiones; se procede a reiniciar los dispositivos. Los dispositivos encienden nuevamente de manera correcta sin novedad; se procede a validar y realizar pruebas con el jefe de cajas la señorita Elis Gravina. Las pruebas son de manera exitosa. La jefe de caja escanea y registra los productos de manera exitosa.  Se deja caja en correcto funcionamiento a satisfacción de la usuaria.</v>
      </c>
      <c r="K440">
        <v>44518</v>
      </c>
      <c r="L440">
        <v>44518</v>
      </c>
      <c r="M440" t="str">
        <f>TEXT(L440,"DDDDDDD")</f>
        <v>jueves</v>
      </c>
      <c r="N440" t="str">
        <v>J045 JUMBO AV.DEL FERROCARRIL SANTA MARTA</v>
      </c>
      <c r="O440" t="str">
        <v>SANTA MARTA</v>
      </c>
      <c r="P440" t="str">
        <v>COSTA</v>
      </c>
      <c r="Q440" t="str">
        <v>FABIAN ANDRES DIAZGRANADOS ORTEGA</v>
      </c>
      <c r="R440" t="e">
        <v>#N/A</v>
      </c>
      <c r="S440" t="str">
        <v>DIRECTO</v>
      </c>
      <c r="T440">
        <v>0.5833333333333334</v>
      </c>
      <c r="U440">
        <v>0.625</v>
      </c>
      <c r="V440">
        <v>0.041666666666666664</v>
      </c>
      <c r="W440">
        <v>1</v>
      </c>
      <c r="X440">
        <f>NETWORKDAYS(K440,L439)</f>
        <v>4</v>
      </c>
      <c r="Y440" t="str">
        <f>IF(X440&lt;=2,"CUMPLE","NO CUMPLE")</f>
        <v>NO CUMPLE</v>
      </c>
    </row>
    <row r="441" xml:space="preserve">
      <c r="A441">
        <v>12080521</v>
      </c>
      <c r="B441" t="str">
        <v>INCIDENT</v>
      </c>
      <c r="C441" t="str">
        <v>CERRADO</v>
      </c>
      <c r="D441" t="str">
        <v>TIENDA</v>
      </c>
      <c r="E441" t="str">
        <v>POS</v>
      </c>
      <c r="F441" t="str">
        <v>POS</v>
      </c>
      <c r="G441" t="str">
        <v>WINCOR</v>
      </c>
      <c r="H441"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Buenos dias la caja amanecio apagada; no funciona a nada_x000d_
Numero de inventario: AD-061390_x000d_
Numero de caja: 12</v>
      </c>
      <c r="I441" t="str">
        <v xml:space="preserve">Buen día; Agradezco su apoyo validando esta novedad        </v>
      </c>
      <c r="J441" t="str">
        <v>Se procede a revisar POS de la línea de caja la cual se encuentra apagada. Se revisan conexiones cableado de la caja. Se ajustan conexiones; se procede a encender la POS. Dispositivo enciende sin novedad; se procede a validar y realizar pruebas con el jefe de cajas la señorita Elis Gravina. Las pruebas son exitosas. Escanea y registra los productos de manera exitosa.  Se deja caja en correcto funcionamiento a satisfacción de la usuaria.</v>
      </c>
      <c r="K441">
        <v>44518</v>
      </c>
      <c r="L441">
        <v>44518</v>
      </c>
      <c r="M441" t="str">
        <f>TEXT(L441,"DDDDDDD")</f>
        <v>jueves</v>
      </c>
      <c r="N441" t="str">
        <v>J045 JUMBO AV.DEL FERROCARRIL SANTA MARTA</v>
      </c>
      <c r="O441" t="str">
        <v>SANTA MARTA</v>
      </c>
      <c r="P441" t="str">
        <v>COSTA</v>
      </c>
      <c r="Q441" t="str">
        <v>FABIAN ANDRES DIAZGRANADOS ORTEGA</v>
      </c>
      <c r="R441" t="e">
        <v>#N/A</v>
      </c>
      <c r="S441" t="str">
        <v>DIRECTO</v>
      </c>
      <c r="T441">
        <v>0.5416666666666666</v>
      </c>
      <c r="U441">
        <v>0.5833333333333334</v>
      </c>
      <c r="V441">
        <v>0.041666666666666664</v>
      </c>
      <c r="W441">
        <v>1</v>
      </c>
      <c r="X441">
        <f>NETWORKDAYS(K441,L440)</f>
        <v>1</v>
      </c>
      <c r="Y441" t="str">
        <f>IF(X441&lt;=2,"CUMPLE","NO CUMPLE")</f>
        <v>CUMPLE</v>
      </c>
    </row>
    <row r="442" xml:space="preserve">
      <c r="A442">
        <v>12077922</v>
      </c>
      <c r="B442" t="str">
        <v>REQUEST</v>
      </c>
      <c r="C442" t="str">
        <v>CERRADO</v>
      </c>
      <c r="D442" t="str">
        <v>TIENDA</v>
      </c>
      <c r="E442" t="str">
        <v>PDT</v>
      </c>
      <c r="F442" t="str">
        <v>PDA</v>
      </c>
      <c r="G442" t="str">
        <v>HONEYWELL</v>
      </c>
      <c r="H442" t="str" xml:space="preserve">
        <v xml:space="preserve">Datos usuario_x000d_
Nombre: Sandra Gimena Moreno_x000d_
Correo: sandragimena.moreno@cencosud.com.co_x000d_
Usuario AD: Sanmoren_x000d_
Pais: Colombia_x000d_
Ubicacion: M077 METRO ZIPAQUIRA_x000d_
Zona: Colombia Bogota_x000d_
Unidad de Negocio: Supermercados_x000d_
Servicio: Retail Financiero_x000d_
Telefono: 3175730592_x000d_
Anexo: 5923800_x000d_
Descripcion: PDA antena y e-commerce esta presentado fallas ; no permite escanear las tirillas de compra._x000d_
Seccion de la tienda en donde se ubica la PDT o usuario: seguridad</v>
      </c>
      <c r="I442" t="str" xml:space="preserve">
        <v xml:space="preserve">Buenos Dias_x000d_
Realizar actualización de Firmware de la PDA de Seguridad con el serial 19086B7D12_x000d_
Gracias_x000d_
Saludos</v>
      </c>
      <c r="J442" t="str">
        <v>Se realizó la revisión de la PDA y se hizo la limpieza de los navegadores ya que no cargaba bien las paginas. Se actualizó el firmware y se dejo operativo el equipo.</v>
      </c>
      <c r="K442">
        <v>44518</v>
      </c>
      <c r="L442">
        <v>44519</v>
      </c>
      <c r="M442" t="str">
        <f>TEXT(L442,"DDDDDDD")</f>
        <v>viernes</v>
      </c>
      <c r="N442" t="str">
        <v>M077 METRO ZIPAQUIRA</v>
      </c>
      <c r="O442" t="str">
        <v>ZIPAQUIRA</v>
      </c>
      <c r="P442" t="str">
        <v>BOGOTA</v>
      </c>
      <c r="Q442" t="str">
        <v>ALEXANDER CASTILLO SOTELO</v>
      </c>
      <c r="R442">
        <v>80216449</v>
      </c>
      <c r="S442" t="str">
        <v>ALIADO</v>
      </c>
      <c r="T442">
        <v>0.46875</v>
      </c>
      <c r="U442">
        <v>0.5</v>
      </c>
      <c r="V442">
        <v>0.03125</v>
      </c>
      <c r="W442">
        <v>1</v>
      </c>
      <c r="X442">
        <f>NETWORKDAYS(K442,L441)</f>
        <v>1</v>
      </c>
      <c r="Y442" t="str">
        <f>IF(X442&lt;=2,"CUMPLE","NO CUMPLE")</f>
        <v>CUMPLE</v>
      </c>
    </row>
    <row r="443" xml:space="preserve">
      <c r="A443">
        <v>12075434</v>
      </c>
      <c r="B443" t="str">
        <v>REQUEST</v>
      </c>
      <c r="C443" t="str">
        <v>CERRADO</v>
      </c>
      <c r="D443" t="str">
        <v>TIENDA</v>
      </c>
      <c r="E443" t="str">
        <v>PDA</v>
      </c>
      <c r="F443" t="str">
        <v>PDA</v>
      </c>
      <c r="G443" t="str">
        <v>HONEYWELL</v>
      </c>
      <c r="H443"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 dia me colabora por favor revisando la PDA de la tienda Metro Zipaquira ya que esta generando error buscando el codigo de la tienda al ingresar a Janis.</v>
      </c>
      <c r="I443" t="str" xml:space="preserve">
        <v xml:space="preserve">Buenos Dias_x000d_
Validar el aplicativo Janis en la PDA de Ecommerce de la tienda con serial 19086B811F_x000d_
Gracias</v>
      </c>
      <c r="J443" t="str">
        <v>Se desinstalo la app WhatsApp; se borraron todas las configuraciones de esta aplicación y se reinstalo nuevamente.se configuro nuevamente y se hicieron las pruebas. Tambien se cambio la red Wifi a donde se debe conectar el equipo. Se deja operativa la PDA.</v>
      </c>
      <c r="K443">
        <v>44518</v>
      </c>
      <c r="L443">
        <v>44519</v>
      </c>
      <c r="M443" t="str">
        <f>TEXT(L443,"DDDDDDD")</f>
        <v>viernes</v>
      </c>
      <c r="N443" t="str">
        <v>M077 METRO ZIPAQUIRA</v>
      </c>
      <c r="O443" t="str">
        <v>ZIPAQUIRA</v>
      </c>
      <c r="P443" t="str">
        <v>BOGOTA</v>
      </c>
      <c r="Q443" t="str">
        <v>ALEXANDER CASTILLO SOTELO</v>
      </c>
      <c r="R443">
        <v>80216449</v>
      </c>
      <c r="S443" t="str">
        <v>ALIADO</v>
      </c>
      <c r="T443">
        <v>0.5416666666666666</v>
      </c>
      <c r="U443">
        <v>0.5833333333333334</v>
      </c>
      <c r="V443">
        <v>0.041666666666666664</v>
      </c>
      <c r="W443">
        <v>1</v>
      </c>
      <c r="X443">
        <f>NETWORKDAYS(K443,L442)</f>
        <v>2</v>
      </c>
      <c r="Y443" t="str">
        <f>IF(X443&lt;=2,"CUMPLE","NO CUMPLE")</f>
        <v>CUMPLE</v>
      </c>
    </row>
    <row r="444" xml:space="preserve">
      <c r="A444">
        <v>12068910</v>
      </c>
      <c r="B444" t="str">
        <v>REQUEST</v>
      </c>
      <c r="C444" t="str">
        <v>CERRADO</v>
      </c>
      <c r="D444" t="str">
        <v>TIENDA</v>
      </c>
      <c r="E444" t="str">
        <v>POS</v>
      </c>
      <c r="F444" t="str">
        <v>POS</v>
      </c>
      <c r="G444" t="str">
        <v>WINCOR</v>
      </c>
      <c r="H444" t="str">
        <v>Se da continudad al CAU 12026722 ; donde reportan falla con la POS 11 de donas; y donde tenico en varias verificacines y pruebas no se logro instalar la imagen del SYS LINUX en la POS con serial 59CD001323. Se requiere aprobar el envio de la POS con serial 6422492769 que se encontro con estado sotck sin novedad para enviar y poder dar solucion como ultima contigencia a la falla con la POS 11 de tienda metro santa lucia.</v>
      </c>
      <c r="I444" t="str">
        <v>se verifica la Guia No. 2071793000 despacho de POS WINCOR BEETLE-M serial 6422492769 . se verifica que fue recibida en tienda por el usuairo luz apache de recibo. Se requiere programar visita de tecnico ISIT para realizar la instalacion de la pos con serial 6422492769 como POS 11.</v>
      </c>
      <c r="J444" t="str" xml:space="preserve">
        <v xml:space="preserve">buenos dias se realiza la recepcion de la pos que llego a la tienda la cual se encontra en custodia en sala de sistema; una vez se detapa el paquete se detecta que la maquina tiene partes internas sueltas; se encontro con tornillos y las memorias ram sueltas; se tuvo que desensamblar ajustar las partes; se le cambio la tarjeta de red; se instalo puerto vga ya que esta no llego con ese puerto y no se podia conectar monitor para configuracion de boot de la memoria con la imagen; se realiza la instalacion y configuracion de la imagen de pos con los parametros de configuracion entregados; se deja lista para que carguen laconfiguracion de facturacion; realicen el licenciamiento._x000d_
WINCOR BETLE M_x000d_
SN:6422492769_x000d_
POS 11_x000d_
IP:10.132.92.83_x000d_
MS: 255.255.255.192_x000d_
GW: 10.132.92.126_x000d_
IP SERVER: 10.132.92.65_x000d_
MAC: 00-03-56-0A-EF-AD_x000d_
SERIAL de la pos que se retira 59CD001323</v>
      </c>
      <c r="K444">
        <v>44518</v>
      </c>
      <c r="L444">
        <v>44519</v>
      </c>
      <c r="M444" t="str">
        <f>TEXT(L444,"DDDDDDD")</f>
        <v>viernes</v>
      </c>
      <c r="N444" t="str">
        <v>M195 METRO SANTA LUCIA</v>
      </c>
      <c r="O444" t="str">
        <v>NEIVA</v>
      </c>
      <c r="P444" t="str">
        <v>OCCIDENTE</v>
      </c>
      <c r="Q444" t="str">
        <v>JORGE MARIO CUADRADO GUERRERO</v>
      </c>
      <c r="R444" t="e">
        <v>#N/A</v>
      </c>
      <c r="S444" t="str">
        <v>DIRECTO</v>
      </c>
      <c r="T444">
        <v>0.4375</v>
      </c>
      <c r="U444">
        <v>0.5625</v>
      </c>
      <c r="V444">
        <v>0.125</v>
      </c>
      <c r="W444">
        <v>3</v>
      </c>
      <c r="X444">
        <f>NETWORKDAYS(K444,L443)</f>
        <v>2</v>
      </c>
      <c r="Y444" t="str">
        <f>IF(X444&lt;=2,"CUMPLE","NO CUMPLE")</f>
        <v>CUMPLE</v>
      </c>
    </row>
    <row r="445" xml:space="preserve">
      <c r="A445">
        <v>11991121</v>
      </c>
      <c r="B445" t="str">
        <v>INCIDENT</v>
      </c>
      <c r="C445" t="str">
        <v>CERRADO</v>
      </c>
      <c r="D445" t="str">
        <v>ESTACION DE SERVICIOS</v>
      </c>
      <c r="E445" t="str">
        <v>CPU</v>
      </c>
      <c r="F445" t="str">
        <v>CPU</v>
      </c>
      <c r="G445" t="str">
        <v>LENOVO</v>
      </c>
      <c r="H445"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Buenas tardes_x000d_
_x000d_
necesito de su amable colaboracion para el arreglo del pc de la EDS Girardot ya que en la revision que le hicieron el tecnico manifiesta que esta dañada la board y la fuente de poder._x000d_
_x000d_
quedo atento;_x000d_
_x000d_
Jair Zabala_x000d_
Coordinador EDS._x000d_
</v>
      </c>
      <c r="I445" t="str" xml:space="preserve">
        <v xml:space="preserve">Jefe Buen dia su autorizacion para envio de tecnico para instalacion de cpu desktop que ya llego; se encuentra en le eds._x000d_
la cpu llega sin sistemas operativo; toca realizar la instalacion de todo el software.</v>
      </c>
      <c r="J445" t="str" xml:space="preserve">
        <v xml:space="preserve">Solicitud del arreglo del pc de la EDS Girardot ya que en la revision que le hicieron el tecnico manifiesta que esta dañada la board y la fuente de poder; debido a ello_x000d_
llega una cpu nueva a la EDS; la cual es para reemplazar la que se daño; se procede a instalar imagen de windows 10 usada por cencosud; se instala aplicativos;_x000d_
office 2016; se sube equipo a dominio cencosud; y mueve a contenedor correspondiente. Luego se procede a configurar perfil de usuario; impresora; correo_x000d_
electronico; se deja configurado putty; nomina; genesis; e indica a usuario como pasar la información que tiene en otro equipo por medio de la nube; se le comunica_x000d_
a Harold Gonzalez soporte de sistemas de Cencosud el estado en que queda el equipo; adicional se le envian placas y serial de equipo que llega y el que se cambia;_x000d_
él indica que va a realizar el retiro y asignación del nuevo equipo a la persona correspondiente. Se realizan pruebas con usuario quedando operativo y en_x000d_
funcionamiento el equipo.</v>
      </c>
      <c r="K445">
        <v>44518</v>
      </c>
      <c r="L445">
        <v>44519</v>
      </c>
      <c r="M445" t="str">
        <f>TEXT(L445,"DDDDDDD")</f>
        <v>viernes</v>
      </c>
      <c r="N445" t="str">
        <v>J047 JUMBO GIRARDOT</v>
      </c>
      <c r="O445" t="str">
        <v>GIRARDOT</v>
      </c>
      <c r="P445" t="str">
        <v>OCCIDENTE</v>
      </c>
      <c r="Q445" t="str">
        <v>SERGIO LEONARDO CLAVIJO CAMARGO</v>
      </c>
      <c r="R445">
        <v>1110471353</v>
      </c>
      <c r="S445" t="str">
        <v>DIRECTO</v>
      </c>
      <c r="T445">
        <v>0.71875</v>
      </c>
      <c r="U445">
        <v>0.8159722222222222</v>
      </c>
      <c r="V445">
        <v>0.09722222222222222</v>
      </c>
      <c r="W445">
        <v>2</v>
      </c>
      <c r="X445">
        <f>NETWORKDAYS(K445,L444)</f>
        <v>2</v>
      </c>
      <c r="Y445" t="str">
        <f>IF(X445&lt;=2,"CUMPLE","NO CUMPLE")</f>
        <v>CUMPLE</v>
      </c>
    </row>
    <row r="446" xml:space="preserve">
      <c r="A446">
        <v>12049022</v>
      </c>
      <c r="B446" t="str">
        <v>REQUEST</v>
      </c>
      <c r="C446" t="str">
        <v>CERRADO</v>
      </c>
      <c r="D446" t="str">
        <v>TIENDA</v>
      </c>
      <c r="E446" t="str">
        <v>BALANZA</v>
      </c>
      <c r="F446" t="str">
        <v>MESA</v>
      </c>
      <c r="G446" t="str">
        <v>METTLER</v>
      </c>
      <c r="H446" t="str" xml:space="preserve">
        <v xml:space="preserve">Datos usuario_x000d_
Nombre: Fabian Emilio Fonseca Enciso_x000d_
Correo: FabianEmilio.FonsecaEnciso@cencosud.com.co_x000d_
Usuario AD: FEFonsec_x000d_
Pais: Colombia_x000d_
Ubicacion: J044 JUMBO CHIA_x000d_
Zona: Colombia Bogota_x000d_
Unidad de Negocio: null_x000d_
Servicio: null_x000d_
Telefono: null_x000d_
Anexo: null_x000d_
Descripcion: la bascula no imprime las etiquestas no son legibles el teclado esta en mal estado_x000d_
Area donde su ubica la balanza: laboratorio / mesa</v>
      </c>
      <c r="I446" t="str" xml:space="preserve">
        <v xml:space="preserve">Buenas Tardes_x000d_
Por favor su ayuda con la reparacion de esta balanza_x000d_
Marca: METTLER TOLEDO_x000d_
Modelo: 8442 PLUS_x000d_
Serial: B507627791_x000d_
partes a solicitar:_x000d_
teclado sgparte: 15381_x000d_
ESTRUCTURA DEL MOTOR DE PASO sgparte: 15382_x000d_
estructura de motor de rebobinado Sgparte: 15383_x000d_
Me ayudan con el técnico reparador para el cambio de estas partes para el dia 19 de noviembre.</v>
      </c>
      <c r="J446" t="str" xml:space="preserve">
        <v xml:space="preserve">Se realizo el cambio de los 2 motores con sus respectivos sensores; tambien se hizo el cambio del teclado. Se realizaron las pruebas y se dejo operativa la balanza. _x000d_
_x000d_
Se debe reemplazar el cabezal de impresión ya que los codigos de barras no son legibles.</v>
      </c>
      <c r="K446">
        <v>44519</v>
      </c>
      <c r="L446">
        <v>44519</v>
      </c>
      <c r="M446" t="str">
        <f>TEXT(L446,"DDDDDDD")</f>
        <v>viernes</v>
      </c>
      <c r="N446" t="str">
        <v xml:space="preserve"> J044 JUMBO CHIA</v>
      </c>
      <c r="O446" t="str">
        <v>CHIA</v>
      </c>
      <c r="P446" t="str">
        <v>BOGOTA</v>
      </c>
      <c r="Q446" t="str">
        <v>ALEXANDER CASTILLO SOTELO</v>
      </c>
      <c r="R446">
        <v>80216449</v>
      </c>
      <c r="S446" t="str">
        <v>ALIADO</v>
      </c>
      <c r="T446">
        <v>0.7083333333333334</v>
      </c>
      <c r="U446">
        <v>0.7708333333333334</v>
      </c>
      <c r="V446">
        <v>0.0625</v>
      </c>
      <c r="W446">
        <v>1</v>
      </c>
      <c r="X446">
        <f>NETWORKDAYS(K446,L445)</f>
        <v>1</v>
      </c>
      <c r="Y446" t="str">
        <f>IF(X446&lt;=2,"CUMPLE","NO CUMPLE")</f>
        <v>CUMPLE</v>
      </c>
    </row>
    <row r="447" xml:space="preserve">
      <c r="A447">
        <v>12078786</v>
      </c>
      <c r="B447" t="str">
        <v>REQUEST</v>
      </c>
      <c r="C447" t="str">
        <v>CERRADO</v>
      </c>
      <c r="D447" t="str">
        <v>TIENDA</v>
      </c>
      <c r="E447" t="str">
        <v>CPU</v>
      </c>
      <c r="F447" t="str">
        <v>DESKTOP</v>
      </c>
      <c r="G447" t="str">
        <v>LENOVO</v>
      </c>
      <c r="H447"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El equipo esta lento y genera mucha demora en los procesos; en este momento el correo no se actualiza._x000d_
Indicar ubicacion del Equipo en tienda o oficinas: jumbo popayan campanario Recibo_x000d_
</v>
      </c>
      <c r="I447" t="str">
        <v xml:space="preserve">Jefe su autorizacion con el tecnico remoto para revision de equipo de recibo que se encuentra muy lento y el correo no funciona; se solicita revision y test de disco duro.	</v>
      </c>
      <c r="J447" t="str">
        <v>Se procede a establecer contacto con el usuario del área comercial el señor Fredy Antonio Romero. Se valida funcionamiento del equipo de escritorio de marca Lenovo de Serie: MJ01ML7S el cual se encontró con recalentamiento y bloqueos temporales; por lo que se procede a realizar mantenimiento preventivo; se realiza cambio de pasta térmica a el procesador; se limpia memoria pines de memoria RAM de 4gb; se limpia disipador de procesador al igual que el culer; se reconectan periféricos; se enciende pc ;se activan núcleos de procesador; se eliminan temporales y cache de aplicaciones; se desfragmenta particiones de disco; se repara correo Outlook de usuario; se recomienda el aumento de memoria RAM ya que la capacidad es de 4gb y de esta capacidad el equipo utiliza 750Mb como memoria reservada de hardware para gráficos; se entrega equipo a usuario quien realiza pruebas estas son exitosas;  equipo queda operativo y funcional</v>
      </c>
      <c r="K447">
        <v>44519</v>
      </c>
      <c r="L447">
        <v>44519</v>
      </c>
      <c r="M447" t="str">
        <f>TEXT(L447,"DDDDDDD")</f>
        <v>viernes</v>
      </c>
      <c r="N447" t="str">
        <v>J036 JUMBO POPAYAN CAMPANARIO</v>
      </c>
      <c r="O447" t="str">
        <v>POPAYAN</v>
      </c>
      <c r="P447" t="str">
        <v>OCCIDENTE</v>
      </c>
      <c r="Q447" t="str">
        <v>JHON ALEXANDER VASQUEZ REVELO</v>
      </c>
      <c r="R447" t="e">
        <v>#N/A</v>
      </c>
      <c r="S447" t="str">
        <v>DIRECTO</v>
      </c>
      <c r="T447">
        <v>0.4583333333333333</v>
      </c>
      <c r="U447">
        <v>0.5833333333333334</v>
      </c>
      <c r="V447">
        <v>0.125</v>
      </c>
      <c r="W447">
        <v>3</v>
      </c>
      <c r="X447">
        <f>NETWORKDAYS(K447,L446)</f>
        <v>1</v>
      </c>
      <c r="Y447" t="str">
        <f>IF(X447&lt;=2,"CUMPLE","NO CUMPLE")</f>
        <v>CUMPLE</v>
      </c>
    </row>
    <row r="448" xml:space="preserve">
      <c r="A448">
        <v>12077419</v>
      </c>
      <c r="B448" t="str">
        <v>REQUEST</v>
      </c>
      <c r="C448" t="str">
        <v>CERRADO</v>
      </c>
      <c r="D448" t="str">
        <v>TIENDA</v>
      </c>
      <c r="E448" t="str">
        <v>POS</v>
      </c>
      <c r="F448" t="str">
        <v>POS</v>
      </c>
      <c r="G448" t="str">
        <v>TECLADO</v>
      </c>
      <c r="H44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el teclado de platos preparados ya que este; las teclas del numero 1 y la tecla clear; no funcionan correstamente_x000d_
_x000d_
Numero de inventario: pos 10_x000d_
Numero de caja: 10</v>
      </c>
      <c r="I448" t="str">
        <v>Jefe su autorizacion con el tecnico remoto para cambio de teclado de la pos 10 de platos preparados; el teclado se encuentra en sistemas es de los nuevos; encontrado por el tecnico Nelson torres.</v>
      </c>
      <c r="J448" t="str">
        <v>Cambio de teclado de la pos 10 de platos preparados; debido a que las tecla del número 1 y clear no funcionan correctamente. Se procede a buscar teclado de caja en oficina de sistemas; se encuentra teclado negro; se realiza cambio en caja de platos preparados pos 10; dejando operativo y con la respectiva señalización de teclas; se hace prueba de funcionamiento con usuario; verificando las teclas que presentaba fallas anteriormente.</v>
      </c>
      <c r="K448">
        <v>44519</v>
      </c>
      <c r="L448">
        <v>44519</v>
      </c>
      <c r="M448" t="str">
        <f>TEXT(L448,"DDDDDDD")</f>
        <v>viernes</v>
      </c>
      <c r="N448" t="str">
        <v>J047 JUMBO GIRARDOT</v>
      </c>
      <c r="O448" t="str">
        <v>GIRARDOT</v>
      </c>
      <c r="P448" t="str">
        <v>OCCIDENTE</v>
      </c>
      <c r="Q448" t="str">
        <v>SERGIO LEONARDO CLAVIJO CAMARGO</v>
      </c>
      <c r="R448">
        <v>1110471353</v>
      </c>
      <c r="S448" t="str">
        <v>DIRECTO</v>
      </c>
      <c r="T448">
        <v>0.625</v>
      </c>
      <c r="U448">
        <v>0.6666666666666666</v>
      </c>
      <c r="V448">
        <v>0.041666666666666664</v>
      </c>
      <c r="W448">
        <v>1</v>
      </c>
      <c r="X448">
        <f>NETWORKDAYS(K448,L447)</f>
        <v>1</v>
      </c>
      <c r="Y448" t="str">
        <f>IF(X448&lt;=2,"CUMPLE","NO CUMPLE")</f>
        <v>CUMPLE</v>
      </c>
    </row>
    <row r="449">
      <c r="A449">
        <v>12077667</v>
      </c>
      <c r="B449" t="str">
        <v>REQUEST</v>
      </c>
      <c r="C449" t="str">
        <v>CERRADO</v>
      </c>
      <c r="D449" t="str">
        <v>TIENDA</v>
      </c>
      <c r="E449" t="str">
        <v>PDT</v>
      </c>
      <c r="F449" t="str">
        <v>PDT</v>
      </c>
      <c r="G449" t="str">
        <v>HONEYWELL</v>
      </c>
      <c r="H449" t="str">
        <v>Se requiere programar a tecnico ISIT para configurar equipo PDT/PDA|ESTANDAR HONEYWELL EDA51 seriales:21145B0480; Ya que se confirma en la guia que fue recibida por el area de seguridad. se transfiere pára su gestion.</v>
      </c>
      <c r="I449" t="str">
        <v>Jefe Miguel; por favor me colabora con la autorizacion para la visita del tecnico de isit para que realice la configuracion de la pdt HONEYWELL EDA51 serial: 21145B0480; se anexa manual para su configuracion.</v>
      </c>
      <c r="J449" t="str">
        <v>Se llega a sitio; se realizan los parámetros de bioseguridad y se valida ingreso. Se procede con la ubicación del equipo y validación del mismo. Se desembala equpo y se ensambla bateria y cable de poder. Se realiza instalación de firmware; se procede a realizar el reset factory; se procede con las configuraciones según instructivo. Se asignan los parámetros de red a la wlan correspondiente. Se realizan configuraciones para antenas. Se realizan pruebas con la usuaria la cual queda a plena conformidad. Se entrega forro y demás accesorios. Se le realiza comentario al Señor Gerente quien indica la persona que quedará encargada. Soporte Remoto indica que le hará llegar el acta de entrega. El equipo sube a plena normalidad quedando el usuario a satisfacción. El equipo queda completamente operativo. Se da por finalizada la llamada.</v>
      </c>
      <c r="K449">
        <v>44531</v>
      </c>
      <c r="L449">
        <v>44531</v>
      </c>
      <c r="M449" t="str">
        <f>TEXT(L449,"DDDDDDD")</f>
        <v>miércoles</v>
      </c>
      <c r="N449" t="str">
        <v>M179 METRO PITALITO</v>
      </c>
      <c r="O449" t="str">
        <v>PITALITO</v>
      </c>
      <c r="P449" t="str">
        <v>OCCIDENTE</v>
      </c>
      <c r="Q449" t="str">
        <v>EMERSON PALACIOS MARTINEZ</v>
      </c>
      <c r="R449">
        <v>13723524</v>
      </c>
      <c r="S449" t="str">
        <v>ALIADO</v>
      </c>
      <c r="T449">
        <v>0.6736111111111112</v>
      </c>
      <c r="U449">
        <v>0.7777777777777778</v>
      </c>
      <c r="V449">
        <v>0.10416666666666667</v>
      </c>
      <c r="W449">
        <v>2</v>
      </c>
      <c r="X449">
        <f>NETWORKDAYS(K449,L448)</f>
        <v>-9</v>
      </c>
      <c r="Y449" t="str">
        <f>IF(X449&lt;=2,"CUMPLE","NO CUMPLE")</f>
        <v>CUMPLE</v>
      </c>
    </row>
    <row r="450" xml:space="preserve">
      <c r="A450">
        <v>11982110</v>
      </c>
      <c r="B450" t="str">
        <v>INCIDENT</v>
      </c>
      <c r="C450" t="str">
        <v>CERRADO</v>
      </c>
      <c r="D450" t="str">
        <v>TIENDA</v>
      </c>
      <c r="E450" t="str">
        <v>POS</v>
      </c>
      <c r="F450" t="str">
        <v>TECLADO</v>
      </c>
      <c r="G450" t="str">
        <v>WINCOR</v>
      </c>
      <c r="H450" t="str" xml:space="preserve">
        <v xml:space="preserve">Datos usuario_x000d_
Nombre: Diego Felipe Mazorra Guevara_x000d_
Correo: DiegoFelipe.MazorraGuevara@cencosud.com.co_x000d_
Usuario AD: DFMazorr_x000d_
Pais: Colombia_x000d_
Ubicacion: J036 JUMBO POPAYAN CAMPANARIO_x000d_
Zona: Colombia Occidente_x000d_
Unidad de Negocio: Supermercados_x000d_
Servicio: Tiendas &amp; Centros de Distribucion_x000d_
Telefono: 3045730698_x000d_
Anexo: 403_x000d_
Descripcion: Muy buena tarde; solicito de su colaboracion con el teclado de la pos # 21; el teclado presenta falla al momento de anular venta; referencia del teclado S/N 60DM393365._x000d_
</v>
      </c>
      <c r="I450" t="str" xml:space="preserve">
        <v xml:space="preserve">Se realiza envio de KEYBOARD TA85/SCR CPL. LGY con Guía No. 2071792992 el 16/11/2021. Se transfiere para su gestión. Confirmar si la parte ya fue entregada y proceder con la instalación y gestion del ticket._x000d_
</v>
      </c>
      <c r="J450" t="str">
        <v xml:space="preserve">Se procede a establecer contacto con el usuario del área de línea de cajas la jefe Johana Andrea Orozco. Se valida funcionamiento del pos # 21 de marca Beetle de Serie: 60DM393365 la cual se encontró fuera de servicio al presentar problemas de reconocimiento en varias piezas del teclado; se procede a realizar cambio de teclado por teclado nuevo enviado por el área de soporte; se instala conexiones nuevas de teclado y se dejan instaladas sus respectivas piezas; teclado se reconoce correctamente; Se entrega pos a jefe de línea de cajas; quien realiza verificación y funcionamiento pos; pruebas realizadas son positivas </v>
      </c>
      <c r="K450">
        <v>44531</v>
      </c>
      <c r="L450">
        <v>44531</v>
      </c>
      <c r="M450" t="str">
        <f>TEXT(L450,"DDDDDDD")</f>
        <v>miércoles</v>
      </c>
      <c r="N450" t="str">
        <v>J036 JUMBO POPAYAN CAMPANARIO</v>
      </c>
      <c r="O450" t="str">
        <v>POPAYAN</v>
      </c>
      <c r="P450" t="str">
        <v>OCCIDENTE</v>
      </c>
      <c r="Q450" t="str">
        <v>JHON ALEXANDER VASQUEZ REVELO</v>
      </c>
      <c r="R450" t="e">
        <v>#N/A</v>
      </c>
      <c r="S450" t="str">
        <v>DIRECTO</v>
      </c>
      <c r="T450">
        <v>0.7083333333333334</v>
      </c>
      <c r="U450">
        <v>0.75</v>
      </c>
      <c r="V450">
        <v>0.041666666666666664</v>
      </c>
      <c r="W450">
        <v>1</v>
      </c>
      <c r="X450">
        <f>NETWORKDAYS(K450,L449)</f>
        <v>1</v>
      </c>
      <c r="Y450" t="str">
        <f>IF(X450&lt;=2,"CUMPLE","NO CUMPLE")</f>
        <v>CUMPLE</v>
      </c>
    </row>
    <row r="451" xml:space="preserve">
      <c r="A451">
        <v>11978912</v>
      </c>
      <c r="B451" t="str">
        <v>INCIDENT</v>
      </c>
      <c r="C451" t="str">
        <v>CERRADO</v>
      </c>
      <c r="D451" t="str">
        <v>TIENDA</v>
      </c>
      <c r="E451" t="str">
        <v>POS</v>
      </c>
      <c r="F451" t="str">
        <v>TECLADO</v>
      </c>
      <c r="G451" t="str">
        <v>WINCOR</v>
      </c>
      <c r="H45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 con la pos # 12; teclado no funciona para redimir puntos; recoger medios de pago como tarjetas._x000d_
_x000d_
Gracias por su colaboracion;_x000d_
_x000d_
Numero de inventario: 023700_x000d_
Numero de caja: 12</v>
      </c>
      <c r="I451" t="str" xml:space="preserve">
        <v xml:space="preserve">Se realiza envio de KEYBOARD TA85/SCR CPL. LGY con Guía No. 2071792992 el 16/11/2021. Se transfiere para su gestión. Confirmar si la parte ya fue entregada y proceder con la instalación y gestion del ticket._x000d_
</v>
      </c>
      <c r="J451" t="str">
        <v xml:space="preserve">Se procede a establecer contacto con el usuario del área línea de cajas la jefe Johana Andrea Orozco. Se valida funcionamiento del pos # 12 de marca Beetle de Serie: 6498720779 la cual se encontró fuera de servicio al presentar problemas de reconocimiento de teclado; se procede a realizar cambio de teclado nuevo enviado por soporte de sistemas; se instala conexiones nuevas de teclado y se dejan instaladas las respectivas piezas; teclado se reconoce correctamente; Se entrega pos a jefe de línea de cajas; quien realiza verificación y funcionamiento pos; pruebas realizadas son positivas </v>
      </c>
      <c r="K451">
        <v>44531</v>
      </c>
      <c r="L451">
        <v>44531</v>
      </c>
      <c r="M451" t="str">
        <f>TEXT(L451,"DDDDDDD")</f>
        <v>miércoles</v>
      </c>
      <c r="N451" t="str">
        <v>J036 JUMBO POPAYAN CAMPANARIO</v>
      </c>
      <c r="O451" t="str">
        <v>POPAYAN</v>
      </c>
      <c r="P451" t="str">
        <v>OCCIDENTE</v>
      </c>
      <c r="Q451" t="str">
        <v>JHON ALEXANDER VASQUEZ REVELO</v>
      </c>
      <c r="R451" t="e">
        <v>#N/A</v>
      </c>
      <c r="S451" t="str">
        <v>DIRECTO</v>
      </c>
      <c r="T451">
        <v>0.6666666666666666</v>
      </c>
      <c r="U451">
        <v>0.7083333333333334</v>
      </c>
      <c r="V451">
        <v>0.041666666666666664</v>
      </c>
      <c r="W451">
        <v>1</v>
      </c>
      <c r="X451">
        <f>NETWORKDAYS(K451,L450)</f>
        <v>1</v>
      </c>
      <c r="Y451" t="str">
        <f>IF(X451&lt;=2,"CUMPLE","NO CUMPLE")</f>
        <v>CUMPLE</v>
      </c>
    </row>
    <row r="452" xml:space="preserve">
      <c r="A452">
        <v>12066406</v>
      </c>
      <c r="B452" t="str">
        <v>INCIDENT</v>
      </c>
      <c r="C452" t="str">
        <v>CERRADO</v>
      </c>
      <c r="D452" t="str">
        <v>TIENDA</v>
      </c>
      <c r="E452" t="str">
        <v>CPU</v>
      </c>
      <c r="F452" t="str">
        <v>MONITOR</v>
      </c>
      <c r="G452" t="str">
        <v>LENOVO</v>
      </c>
      <c r="H452"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Tiendas &amp; Centros de Distribucion_x000d_
Telefono: 3132767432_x000d_
Anexo: null_x000d_
Descripcion: El monitor que se encuentra asignado para el portal de colaboradores KIO presenta la pantalla de varios colores adicional en la parte inferior presenta un linea blanca. Serial MJPHRYV_x000d_
Lugar en donde se encuentra el computador en la tienda: CAFETERIA DE EMPLEADOS_x000d_
</v>
      </c>
      <c r="I452" t="str">
        <v>Se realiza envio de CABLE DVI con Guía No. 2071793018 el 19/11/2021</v>
      </c>
      <c r="J452" t="str">
        <v>Se llega a sitio; se realizan los parámetros de bioseguridad y se valida ingreso. Se procede con la ubicación del equipo Sé procede con la validación del mismo. Se desembala parte y se procede con la instalación de cable dvi. El equipo da video inmediatamente quedando con una raya blanca en la parte inferior de la pantalla la cual no interfiere con su uso. Se reinicia el equipo por buenas prácticas. Se procede con la recogida de cableado. El equipo sube a plena normalidad quedando el usuario a satisfacción. El equipo queda completamente operativo con todos sus periféricos. Se da por finalizada la llamada.</v>
      </c>
      <c r="K452">
        <v>44531</v>
      </c>
      <c r="L452">
        <v>44531</v>
      </c>
      <c r="M452" t="str">
        <f>TEXT(L452,"DDDDDDD")</f>
        <v>miércoles</v>
      </c>
      <c r="N452" t="str">
        <v>M179 METRO PITALITO</v>
      </c>
      <c r="O452" t="str">
        <v>PITALITO</v>
      </c>
      <c r="P452" t="str">
        <v>OCCIDENTE</v>
      </c>
      <c r="Q452" t="str">
        <v>EMERSON PALACIOS MARTINEZ</v>
      </c>
      <c r="R452">
        <v>13723524</v>
      </c>
      <c r="S452" t="str">
        <v>ALIADO</v>
      </c>
      <c r="T452">
        <v>0.65625</v>
      </c>
      <c r="U452">
        <v>0.6701388888888888</v>
      </c>
      <c r="V452">
        <v>0.013888888888888888</v>
      </c>
      <c r="W452">
        <v>1</v>
      </c>
      <c r="X452">
        <f>NETWORKDAYS(K452,L451)</f>
        <v>1</v>
      </c>
      <c r="Y452" t="str">
        <f>IF(X452&lt;=2,"CUMPLE","NO CUMPLE")</f>
        <v>CUMPLE</v>
      </c>
    </row>
    <row r="453" xml:space="preserve">
      <c r="A453">
        <v>12093491</v>
      </c>
      <c r="B453" t="str">
        <v>REQUEST</v>
      </c>
      <c r="C453" t="str">
        <v>CERRADO</v>
      </c>
      <c r="D453" t="str">
        <v>TIENDA</v>
      </c>
      <c r="E453" t="str">
        <v>CPU</v>
      </c>
      <c r="F453" t="str">
        <v>CPU</v>
      </c>
      <c r="G453" t="str">
        <v>LENOVO</v>
      </c>
      <c r="H453"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el traslado del pc de textil para ATC._x000d_
_x000d_
_x000d_
Gracias por la atencion prestada ._x000d_
AREA EN DONDE SE UBICA EL EQUIPO : OFICINAS ADMINISTRATIVAS_x000d_
</v>
      </c>
      <c r="I453" t="str">
        <v>Favor nos ayudan con personal en sitio</v>
      </c>
      <c r="J453" t="str">
        <v>Se realizó traslado de un equipo de oficina administrativa a atención al cliente. Se validó el punto de red en el switch AD-092304; quedando en red y funcional</v>
      </c>
      <c r="K453">
        <v>44531</v>
      </c>
      <c r="L453">
        <v>44531</v>
      </c>
      <c r="M453" t="str">
        <f>TEXT(L453,"DDDDDDD")</f>
        <v>miércoles</v>
      </c>
      <c r="N453" t="str">
        <v>J045 JUMBO AV.DEL FERROCARRIL SANTA MARTA</v>
      </c>
      <c r="O453" t="str">
        <v>SANTA MARTA</v>
      </c>
      <c r="P453" t="str">
        <v>COSTA</v>
      </c>
      <c r="Q453" t="str">
        <v>ALDAHIR GUSTAVO HERNANDEZ CRATZ</v>
      </c>
      <c r="R453" t="e">
        <v>#N/A</v>
      </c>
      <c r="S453" t="str">
        <v>DIRECTO</v>
      </c>
      <c r="T453">
        <v>0.3958333333333333</v>
      </c>
      <c r="U453">
        <v>0.4583333333333333</v>
      </c>
      <c r="V453">
        <v>0.0625</v>
      </c>
      <c r="W453">
        <v>1</v>
      </c>
      <c r="X453">
        <f>NETWORKDAYS(K453,L452)</f>
        <v>1</v>
      </c>
      <c r="Y453" t="str">
        <f>IF(X453&lt;=2,"CUMPLE","NO CUMPLE")</f>
        <v>CUMPLE</v>
      </c>
    </row>
    <row r="454" xml:space="preserve">
      <c r="A454">
        <v>12096389</v>
      </c>
      <c r="B454" t="str">
        <v>INCIDENT</v>
      </c>
      <c r="C454" t="str">
        <v>CERRADO</v>
      </c>
      <c r="D454" t="str">
        <v>TIENDA</v>
      </c>
      <c r="E454" t="str">
        <v>POS</v>
      </c>
      <c r="F454" t="str">
        <v>POS</v>
      </c>
      <c r="G454" t="str">
        <v>WINCOR</v>
      </c>
      <c r="H454"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Descripcion: cordial saludo; agradecemos su amable colaboracion ya que la pos numero 11 presenta la falla que en operacion se apaga y al reiniciarla se apaga la pantalla otra vez</v>
      </c>
      <c r="I454" t="str" xml:space="preserve">
        <v xml:space="preserve">Se realiza validación remota con el Jefe de cajas y se confirma que la POS 11 Serial: 59CD900508; presenta apagones repentinos; se confirma y este tiene una temperatura alta que no es normal; porque se solicita por favor visita tecina en sitio por parte de ISIT para que realice validación de la Pos físicamente y realice un diagnóstico de la novedad_x000d_
Datos de la POS_x000d_
Marca: Wincor Nixdorf_x000d_
Modelo: Bettle M_x000d_
Serial: 59CD900508_x000d_
Numero POS: 10</v>
      </c>
      <c r="J454" t="str">
        <v>Caja de POS se encuentra trabajando normal; la falla la presenta el scanner balanza el cuál no reconoce los codigos EAN que se pasen por el lector; se realiza una inspección parcial de la misma debido a que la llamada no esta por esa pieza. En caso de requerir levantamiento de precinto; actualización o calibración seria necesario generar llamada indicando los datos de la balanza a revisar. Caja POS queda en funcionamiento con la novedad del scanner balanza</v>
      </c>
      <c r="K454">
        <v>44531</v>
      </c>
      <c r="L454">
        <v>44531</v>
      </c>
      <c r="M454" t="str">
        <f>TEXT(L454,"DDDDDDD")</f>
        <v>miércoles</v>
      </c>
      <c r="N454" t="str">
        <v>M042 METRO IBAGUE</v>
      </c>
      <c r="O454" t="str">
        <v>IBAGUE</v>
      </c>
      <c r="P454" t="str">
        <v>OCCIDENTE</v>
      </c>
      <c r="Q454" t="str">
        <v>SERGIO LEONARDO CLAVIJO CAMARGO</v>
      </c>
      <c r="R454">
        <v>1110471353</v>
      </c>
      <c r="S454" t="str">
        <v>DIRECTO</v>
      </c>
      <c r="T454">
        <v>0.5625</v>
      </c>
      <c r="U454">
        <v>0.625</v>
      </c>
      <c r="V454">
        <v>0.0625</v>
      </c>
      <c r="W454">
        <v>1</v>
      </c>
      <c r="X454">
        <f>NETWORKDAYS(K454,L453)</f>
        <v>1</v>
      </c>
      <c r="Y454" t="str">
        <f>IF(X454&lt;=2,"CUMPLE","NO CUMPLE")</f>
        <v>CUMPLE</v>
      </c>
    </row>
    <row r="455" xml:space="preserve">
      <c r="A455">
        <v>12090167</v>
      </c>
      <c r="B455" t="str">
        <v>REQUEST</v>
      </c>
      <c r="C455" t="str">
        <v>CERRADO</v>
      </c>
      <c r="D455" t="str">
        <v>TIENDA</v>
      </c>
      <c r="E455" t="str">
        <v>CPU</v>
      </c>
      <c r="F455" t="str">
        <v>CPU</v>
      </c>
      <c r="G455" t="str">
        <v>LENOVO</v>
      </c>
      <c r="H455"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dias;_x000d_
_x000d_
solicito por favor su colaboracion para enviar al tecnico a reparar el computador del Gerente Bernardo Agredo_x000d_
IP 10.131.44.70</v>
      </c>
      <c r="I455" t="str">
        <v>Jefe su autorizacion para envio de tecnico remoto para revision del desktop del director que se encuentra muy lento ; en comunicacion con la asistente piden a Jhon vazques que les esta dejando los equipos muy buenos.</v>
      </c>
      <c r="J455" t="str">
        <v xml:space="preserve">Se procede a establecer contacto con el usuario del área comercial el señor Gerente Bernardo Agredo. Se valida funcionamiento del equipo de escritorio de marca Lenovo de Serie: MJ04ZJNY el cual se encontró con recalentamiento; bloqueos de sistema temporales y Disco de almacenamiento casi lleno ; por lo que se procede a realizar mantenimiento preventivo a la cpu se realiza desensamble de componentes para posterior limpieza; se realiza cambio de pasta térmica al procesador; se limpia memoria pines de memoria RAM de 4gb; se limpia disipador de procesador al igual que el cooler; se reconectan periféricos; se enciende pc ;se procede a optimizar sistema ; se activan núcleos del procesador; se eliminan temporales y cache de aplicaciones; se desfragmenta particiones de disco; se configura paginación de disco; se entrega equipo a usuario quien realiza pruebas estas son exitosas;  equipo queda operativo y funcional </v>
      </c>
      <c r="K455">
        <v>44531</v>
      </c>
      <c r="L455">
        <v>44531</v>
      </c>
      <c r="M455" t="str">
        <f>TEXT(L455,"DDDDDDD")</f>
        <v>miércoles</v>
      </c>
      <c r="N455" t="str">
        <v>J036 JUMBO POPAYAN CAMPANARIO</v>
      </c>
      <c r="O455" t="str">
        <v>POPAYAN</v>
      </c>
      <c r="P455" t="str">
        <v>OCCIDENTE</v>
      </c>
      <c r="Q455" t="str">
        <v>JHON ALEXANDER VASQUEZ REVELO</v>
      </c>
      <c r="R455" t="e">
        <v>#N/A</v>
      </c>
      <c r="S455" t="str">
        <v>DIRECTO</v>
      </c>
      <c r="T455">
        <v>0.5833333333333334</v>
      </c>
      <c r="U455">
        <v>0.6666666666666666</v>
      </c>
      <c r="V455">
        <v>0.08333333333333333</v>
      </c>
      <c r="W455">
        <v>2</v>
      </c>
      <c r="X455">
        <f>NETWORKDAYS(K455,L454)</f>
        <v>1</v>
      </c>
      <c r="Y455" t="str">
        <f>IF(X455&lt;=2,"CUMPLE","NO CUMPLE")</f>
        <v>CUMPLE</v>
      </c>
    </row>
    <row r="456" xml:space="preserve">
      <c r="A456">
        <v>12092160</v>
      </c>
      <c r="B456" t="str">
        <v>REQUEST</v>
      </c>
      <c r="C456" t="str">
        <v>CERRADO</v>
      </c>
      <c r="D456" t="str">
        <v>TIENDA</v>
      </c>
      <c r="E456" t="str">
        <v>POS</v>
      </c>
      <c r="F456" t="str">
        <v>POS</v>
      </c>
      <c r="G456" t="str">
        <v>WINCOR</v>
      </c>
      <c r="H456" t="str" xml:space="preserve">
        <v xml:space="preserve">Datos usuario_x000d_
Nombre: Diana Patricia Reapira Rubiano_x000d_
Correo: Diana.Reapira@cencosud.com.co_x000d_
Usuario AD: dpreapir_x000d_
Pais: Colombia_x000d_
Ubicacion: M195 METRO SANTA LUCIA_x000d_
Zona: Colombia Bogota_x000d_
Unidad de Negocio: Supermercados_x000d_
Servicio: Tiendas &amp; Centros de Distribucion_x000d_
Telefono: 3232033384_x000d_
Anexo: null_x000d_
Descripcion: buen dia me pueden colaborar con la Pos # 11 ya que el dia 19 de Noviembre el tecnico de zona realizo el mantenimiento fisico del equipo y ese mismo dia se realiza un CAU # para que subiera el sistema a la Pos; quedando activa. Al dia siguiente la Pos amanece desconfigurada. A la fecha aun esta en ese estado; la requerimos con urgencia ya que afecta la operacion de la tienda</v>
      </c>
      <c r="I456" t="str">
        <v>Nos ayudan a validar la novedad en la POS por favor ya que esta aparece fuera de linea.</v>
      </c>
      <c r="J456" t="str">
        <v>se ingresa a sitio se procede a revisar caja pos las cual se encuentra en estado de error de OPERATING SYSTEM NOD; se valida las conexiones de la pos y se encuentra en buen estado; se procede a apagar la maquina y dejarla por 10 minutos; se vuelve a encender y la pos sube correctamente los usuarios de cajas hacen pruebas exitosas; la pos queda en funcionamiento</v>
      </c>
      <c r="K456">
        <v>44531</v>
      </c>
      <c r="L456">
        <v>44531</v>
      </c>
      <c r="M456" t="str">
        <f>TEXT(L456,"DDDDDDD")</f>
        <v>miércoles</v>
      </c>
      <c r="N456" t="str">
        <v>M195 METRO SANTA LUCIA</v>
      </c>
      <c r="O456" t="str">
        <v>NEIVA</v>
      </c>
      <c r="P456" t="str">
        <v>OCCIDENTE</v>
      </c>
      <c r="Q456" t="str">
        <v>JOHN ALEJANDRO LOZADA BABATIVA</v>
      </c>
      <c r="R456">
        <v>1075313382</v>
      </c>
      <c r="S456" t="str">
        <v>DIRECTO</v>
      </c>
      <c r="T456">
        <v>0.5833333333333334</v>
      </c>
      <c r="U456">
        <v>0.625</v>
      </c>
      <c r="V456">
        <v>0.041666666666666664</v>
      </c>
      <c r="W456">
        <v>1</v>
      </c>
      <c r="X456">
        <f>NETWORKDAYS(K456,L455)</f>
        <v>1</v>
      </c>
      <c r="Y456" t="str">
        <f>IF(X456&lt;=2,"CUMPLE","NO CUMPLE")</f>
        <v>CUMPLE</v>
      </c>
    </row>
    <row r="457" xml:space="preserve">
      <c r="A457">
        <v>12066450</v>
      </c>
      <c r="B457" t="str">
        <v>REQUEST</v>
      </c>
      <c r="C457" t="str">
        <v>CERRADO</v>
      </c>
      <c r="D457" t="str">
        <v>TIENDA</v>
      </c>
      <c r="E457" t="str">
        <v>CPU</v>
      </c>
      <c r="F457" t="str">
        <v>CPU</v>
      </c>
      <c r="G457" t="str">
        <v>LENOVO</v>
      </c>
      <c r="H457"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tardes; por favor me pueden colaborar con el pc serial mjphtcd el cual presenta pantalla negra; enciende pero deja ingresar. presenta mensaje de dhcp... agradezco su amable colaboracion._x000d_
AREA EN DONDE SE UBICA EL EQUIPO : oficina comercial; sistemas</v>
      </c>
      <c r="I457" t="str" xml:space="preserve">
        <v xml:space="preserve">su colaboracion con la autorizacion de esta llamada para que el tecnico de isit viste la tienda y realice la instalacion del disco duro el cual ya esta en sitio._x000d_
</v>
      </c>
      <c r="J457" t="str">
        <v>Se llega a sitio; se realizan los parámetros de bioseguridad y se valida ingreso. Se procede con la ubicación del equipo y validación del mismo. Se desembala parte y equipo; se instala disco duro y se ensambla nuevamente el desktop. Se procede a pasar imagen corporativa a satisfacción; se desinstala antivirus y se instala trend. Se le cambia hostname; se realiza instalación de agente y se procede a subir al dominio corporativo. Se instala aplicaciones y office; se configura cola de impresión. Se realizan pruebas de parámetros de red ejecutando tracer a 500 saltos sin pérdida de paquetes de datos. El equipo sube a plena normalidad quedando el usuario a satisfacción. El equipo queda completamente operativo con todos sus periféricos. Se da por finalizada la llamada.</v>
      </c>
      <c r="K457">
        <v>44531</v>
      </c>
      <c r="L457">
        <v>44531</v>
      </c>
      <c r="M457" t="str">
        <f>TEXT(L457,"DDDDDDD")</f>
        <v>miércoles</v>
      </c>
      <c r="N457" t="str">
        <v>M179 METRO PITALITO</v>
      </c>
      <c r="O457" t="str">
        <v>PITALITO</v>
      </c>
      <c r="P457" t="str">
        <v>OCCIDENTE</v>
      </c>
      <c r="Q457" t="str">
        <v>EMERSON PALACIOS MARTINEZ</v>
      </c>
      <c r="R457">
        <v>13723524</v>
      </c>
      <c r="S457" t="str">
        <v>ALIADO</v>
      </c>
      <c r="T457">
        <v>0.5520833333333334</v>
      </c>
      <c r="U457">
        <v>0.65625</v>
      </c>
      <c r="V457">
        <v>0.10416666666666667</v>
      </c>
      <c r="W457">
        <v>2</v>
      </c>
      <c r="X457">
        <f>NETWORKDAYS(K457,L456)</f>
        <v>1</v>
      </c>
      <c r="Y457" t="str">
        <f>IF(X457&lt;=2,"CUMPLE","NO CUMPLE")</f>
        <v>CUMPLE</v>
      </c>
    </row>
    <row r="458" xml:space="preserve">
      <c r="A458">
        <v>12095406</v>
      </c>
      <c r="B458" t="str">
        <v>REQUEST</v>
      </c>
      <c r="C458" t="str">
        <v>CERRADO</v>
      </c>
      <c r="D458" t="str">
        <v>TIENDA</v>
      </c>
      <c r="E458" t="str">
        <v>PDT</v>
      </c>
      <c r="F458" t="str">
        <v>PDT</v>
      </c>
      <c r="G458" t="str">
        <v>DATALOGIC</v>
      </c>
      <c r="H458"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al momento de ingresar a realizar chequeo de precios por el GAPV indica imposible establecer comunicacion con el servidor verifique su conexion a la red ; adicional solo se cuenta con una pdt funcional con GAPV instalado ._x000d_
Seccion de la tienda en donde se ubica la PDT o usuario: METRO NEIVA SANTA LUCIA</v>
      </c>
      <c r="I458" t="str">
        <v>jefe Miguel por favor me colaboran con la autorizacion para la visita del tecnico de isit a la tienda; novedad: falla de conexion pdt datalogic con gavp; se realiza validacion con el usuario y la novedad es el aplicativo; por lo tanto se debe reinstalar la aplicacion nuevamente en la pdt.</v>
      </c>
      <c r="J458" t="str" xml:space="preserve">
        <v xml:space="preserve">Se verifica PDT la falla es en el aplicativo GAVP aparece error con comunicación al servidor verificar la conexion a la red;  esta PDT ya la formatearon para la solución del error pero persiste y se debe instalar nuevamente el aplicativo pero en la tienda no se encuentra el cable de datos para pasar el archivo de instalación; tambien el puerto de SD esta averiado para hacer el procedimiento por lo cual no es posible realizar el proceso._x000d_
_x000d_
Por favor informar cuando se cuente con el cable de datos o solicitar cambio del puerto SD de la PDT para poder hacer la reinstalación</v>
      </c>
      <c r="K458">
        <v>44531</v>
      </c>
      <c r="L458">
        <v>44531</v>
      </c>
      <c r="M458" t="str">
        <f>TEXT(L458,"DDDDDDD")</f>
        <v>miércoles</v>
      </c>
      <c r="N458" t="str">
        <v>M195 METRO SANTA LUCIA</v>
      </c>
      <c r="O458" t="str">
        <v>NEIVA</v>
      </c>
      <c r="P458" t="str">
        <v>OCCIDENTE</v>
      </c>
      <c r="Q458" t="str">
        <v>JOHN ALEJANDRO LOZADA BABATIVA</v>
      </c>
      <c r="R458">
        <v>1075313382</v>
      </c>
      <c r="S458" t="str">
        <v>DIRECTO</v>
      </c>
      <c r="T458">
        <v>0.625</v>
      </c>
      <c r="U458">
        <v>0.6805555555555556</v>
      </c>
      <c r="V458">
        <v>0.05555555555555555</v>
      </c>
      <c r="W458">
        <v>1</v>
      </c>
      <c r="X458">
        <f>NETWORKDAYS(K458,L457)</f>
        <v>1</v>
      </c>
      <c r="Y458" t="str">
        <f>IF(X458&lt;=2,"CUMPLE","NO CUMPLE")</f>
        <v>CUMPLE</v>
      </c>
    </row>
    <row r="459" xml:space="preserve">
      <c r="A459">
        <v>12109689</v>
      </c>
      <c r="B459" t="str">
        <v>REQUEST</v>
      </c>
      <c r="C459" t="str">
        <v>CERRADO</v>
      </c>
      <c r="D459" t="str">
        <v>TIENDA</v>
      </c>
      <c r="E459" t="str">
        <v>POS</v>
      </c>
      <c r="F459" t="str">
        <v>POS</v>
      </c>
      <c r="G459" t="str">
        <v>WINCOR</v>
      </c>
      <c r="H459" t="str" xml:space="preserve">
        <v xml:space="preserve">Datos usuario_x000d_
Nombre: Liceth Katherine Montiel Artunduaga_x000d_
Correo: LicethKatherine.MontielArtunduaga@cencosud.com.co_x000d_
Usuario AD: lkmontia_x000d_
Pais: Colombia_x000d_
Ubicacion: M179 METRO PITALITO_x000d_
Zona: Colombia Occidente_x000d_
Unidad de Negocio: Supermercados_x000d_
Servicio: Tiendas &amp; Centros de Distribucion_x000d_
Telefono: 3132537643_x000d_
Anexo: null_x000d_
Descripcion: por favor me colaboran con la caja 5 esta fuera de linea_x000d_
Numero de caja con novedad y tienda: caja 5 tienda METRO PITALITO</v>
      </c>
      <c r="I459" t="str">
        <v>validacion de la pos 5 la cual esta fuera de linea; posible falla cable de red; jack; tarjeta de red</v>
      </c>
      <c r="J459" t="str">
        <v>Se llega a sitio; se realizan los parámetros de bioseguridad y se valida ingreso. Se procede con la ubicación del equipo y validación del mismo. La pos se encuentra offline; se reinica la pos y sigue offline; se apaga la cpu y se procede con la desconexión del cable de red; la pos sube offline y se pasa llave de administrador pero sigue offline. Se procede con las validaciones del cableado ya que el patchcord utp no linkea. Se realizan pruebas con otro patchcord y la pos sube a normalidad. Se procede con el cambio del mismo y se realiza recogida de cableado. El equipo sube a plena normalidad quedando el usuario a satisfacción. El equipo queda completamente operativo con todos sus periféricos. Se da por finalizada la llamada.</v>
      </c>
      <c r="K459">
        <v>44531</v>
      </c>
      <c r="L459">
        <v>44531</v>
      </c>
      <c r="M459" t="str">
        <f>TEXT(L459,"DDDDDDD")</f>
        <v>miércoles</v>
      </c>
      <c r="N459" t="str">
        <v>M179 METRO PITALITO</v>
      </c>
      <c r="O459" t="str">
        <v>PITALITO</v>
      </c>
      <c r="P459" t="str">
        <v>OCCIDENTE</v>
      </c>
      <c r="Q459" t="str">
        <v>EMERSON PALACIOS MARTINEZ</v>
      </c>
      <c r="R459">
        <v>13723524</v>
      </c>
      <c r="S459" t="str">
        <v>ALIADO</v>
      </c>
      <c r="T459">
        <v>0.78125</v>
      </c>
      <c r="U459">
        <v>0.8229166666666666</v>
      </c>
      <c r="V459">
        <v>0.041666666666666664</v>
      </c>
      <c r="W459">
        <v>1</v>
      </c>
      <c r="X459">
        <f>NETWORKDAYS(K459,L458)</f>
        <v>1</v>
      </c>
      <c r="Y459" t="str">
        <f>IF(X459&lt;=2,"CUMPLE","NO CUMPLE")</f>
        <v>CUMPLE</v>
      </c>
    </row>
    <row r="460" xml:space="preserve">
      <c r="A460">
        <v>12106644</v>
      </c>
      <c r="B460" t="str">
        <v>REQUEST</v>
      </c>
      <c r="C460" t="str">
        <v>CERRADO</v>
      </c>
      <c r="D460" t="str">
        <v>TIENDA</v>
      </c>
      <c r="E460" t="str">
        <v>PC</v>
      </c>
      <c r="F460" t="str">
        <v>PC</v>
      </c>
      <c r="G460" t="str">
        <v>LENOVO</v>
      </c>
      <c r="H460"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No me deja abrir el programa Corel Draw_x000d_
Indicar la ubicacion del computador en la tienda o sede: decoracion</v>
      </c>
      <c r="I460" t="str" xml:space="preserve">
        <v xml:space="preserve">Buen día;_x000d_
Por favor nos apoyan con personal en sitio para validar PC de Publicidad._x000d_
Área: Publicidad_x000d_
Marca: Lenovo_x000d_
Serie/placa: No lo reportan_x000d_
Descripción de la falla: Usuario reporta falla del PC de Publicidad; Equipo no permite acceder al Corel._x000d_
Actividad: Se requiere personal en sitio para validar si la falla y corregirla.</v>
      </c>
      <c r="J460" t="str" xml:space="preserve">
        <v xml:space="preserve">Se revisa el equipo de decoración y no permite que el usuario abra el programa ni los proyectos guardados; se procede a realizar un re_x000d_
perfilamiento del usuario y realizar copia de los documentos que tiene; se reinicia el equipo y el usuario ingresa creando nuevamente el perfil; se le_x000d_
instalan las aplicaciones requeridas y se hacen pruebas de funcionamiento y funciona sin novedad; se procede a restaurar la copia de seguridad que_x000d_
se había realizado y se le entrega al usuario y recibe a satisfacción.</v>
      </c>
      <c r="K460">
        <v>44531</v>
      </c>
      <c r="L460">
        <v>44531</v>
      </c>
      <c r="M460" t="str">
        <f>TEXT(L460,"DDDDDDD")</f>
        <v>miércoles</v>
      </c>
      <c r="N460" t="str">
        <v>J185 JUMBO YOPAL</v>
      </c>
      <c r="O460" t="str">
        <v>YOPAL</v>
      </c>
      <c r="P460" t="str">
        <v>ORIENTE</v>
      </c>
      <c r="Q460" t="str">
        <v>RAFAEL BARRERA DIAZ</v>
      </c>
      <c r="R460" t="e">
        <v>#N/A</v>
      </c>
      <c r="S460" t="str">
        <v>DIRECTO</v>
      </c>
      <c r="T460">
        <v>0.4375</v>
      </c>
      <c r="U460">
        <v>0.5173611111111112</v>
      </c>
      <c r="V460">
        <v>0.0798611111111111</v>
      </c>
      <c r="W460">
        <v>2</v>
      </c>
      <c r="X460">
        <f>NETWORKDAYS(K460,L459)</f>
        <v>1</v>
      </c>
      <c r="Y460" t="str">
        <f>IF(X460&lt;=2,"CUMPLE","NO CUMPLE")</f>
        <v>CUMPLE</v>
      </c>
    </row>
    <row r="461" xml:space="preserve">
      <c r="A461">
        <v>12111411</v>
      </c>
      <c r="B461" t="str">
        <v>REQUEST</v>
      </c>
      <c r="C461" t="str">
        <v>CERRADO</v>
      </c>
      <c r="D461" t="str">
        <v>TIENDA</v>
      </c>
      <c r="E461" t="str">
        <v>PC</v>
      </c>
      <c r="F461" t="str">
        <v>PC</v>
      </c>
      <c r="G461" t="str">
        <v>LENOVO</v>
      </c>
      <c r="H461" t="str" xml:space="preserve">
        <v xml:space="preserve">Datos usuario_x000d_
Nombre: John Fredy Males Piso_x000d_
Correo: jhonfredy.males@cencosud.com.co_x000d_
Usuario AD: JOMalesPi_x000d_
Pais: Colombia_x000d_
Ubicacion: M179 METRO PITALITO_x000d_
Zona: Colombia Occidente_x000d_
Unidad de Negocio: Supermercados_x000d_
Servicio: Tiendas &amp; Centros de Distribucion_x000d_
Telefono: 3188798392_x000d_
Anexo: 8366005_x000d_
Descripcion: Buen dia; me pueden ayudar con la verificacion del equipo de boucle dado que al iniciar no responde y se reinicia recuperando informacion y queda sin respuesta para ingresar; relaciono serial smjpgdyv._x000d_
_x000d_
Agradezco la colaboracion; espero pronta respuesta._x000d_
Indicar ubicacion del Equipo en tienda o oficinas: oficina</v>
      </c>
      <c r="I461" t="str" xml:space="preserve">
        <v xml:space="preserve">Jefe su autorizacion para despacho del tecnico remoto para revision de equipo del area de boucle que no deja ingresar se queda en administrador y no deja cambiar el usuario; se trata de tomar remoto pero no conecta._x000d_
Tienda: 179 pitalito_x000d_
tipo: desktop_x000d_
marca: lenovo m72e_x000d_
serial: MJPGDYV_x000d_
Ubicacion: boucle._x000d_
Gracias</v>
      </c>
      <c r="J461" t="str">
        <v>Se llega a sitio; se realizan los parámetros de bioseguridad y se valida ingreso. Se procede con la ubicación del equipo; se procede con la validación del mismo. Se ingresa al equipo al modo administrador y se reinicia pero sigue sin coger red. Se procede a sacarlo a grupo de trabajo y se reinicia el equipo; se sube nuevamente el equipo al dominio corporativo Cencosud ejecutando la herramienta Cencojoin y se reinicia el equipo. El usuario ingresa sus credenciales e ingresa normalmente al equipo. Se realizan pruebas de rigor en perdida de datos y parámetros de red saliendo a satisfacción. El equipo sube a plena normalidad quedando el usuario a satisfacción. El equipo queda completamente operativo con todos sus periféricos. Se da por finalizada la llamada.</v>
      </c>
      <c r="K461">
        <v>44531</v>
      </c>
      <c r="L461">
        <v>44531</v>
      </c>
      <c r="M461" t="str">
        <f>TEXT(L461,"DDDDDDD")</f>
        <v>miércoles</v>
      </c>
      <c r="N461" t="str">
        <v>M179 METRO PITALITO</v>
      </c>
      <c r="O461" t="str">
        <v>PITALITO</v>
      </c>
      <c r="P461" t="str">
        <v>OCCIDENTE</v>
      </c>
      <c r="Q461" t="str">
        <v>EMERSON PALACIOS MARTINEZ</v>
      </c>
      <c r="R461">
        <v>13723524</v>
      </c>
      <c r="S461" t="str">
        <v>ALIADO</v>
      </c>
      <c r="T461">
        <v>0.6770833333333334</v>
      </c>
      <c r="U461">
        <v>0.7048611111111112</v>
      </c>
      <c r="V461">
        <v>0.027777777777777776</v>
      </c>
      <c r="W461">
        <v>1</v>
      </c>
      <c r="X461">
        <f>NETWORKDAYS(K461,L460)</f>
        <v>1</v>
      </c>
      <c r="Y461" t="str">
        <f>IF(X461&lt;=2,"CUMPLE","NO CUMPLE")</f>
        <v>CUMPLE</v>
      </c>
    </row>
    <row r="462" xml:space="preserve">
      <c r="A462">
        <v>12095238</v>
      </c>
      <c r="B462" t="str">
        <v>INCIDENT</v>
      </c>
      <c r="C462" t="str">
        <v>CERRADO</v>
      </c>
      <c r="D462" t="str">
        <v>TIENDA</v>
      </c>
      <c r="E462" t="str">
        <v>POS</v>
      </c>
      <c r="F462" t="str">
        <v>POS</v>
      </c>
      <c r="G462" t="str">
        <v>WINCOR</v>
      </c>
      <c r="H462"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a mable colaboracion ya que la pos numero 10 presenta la falla que en operacion se apaga y al reiniciarla se apaga la pantalla otra vez</v>
      </c>
      <c r="I462" t="str" xml:space="preserve">
        <v xml:space="preserve">Se realiza validación remota con el Jefe de cajas y se confirma que la POS 10 Serial: 6422491686; presenta apagones repentinos; se confirma y este tiene una temperatura alta que no es normal; porque se solicita por favor visita tecina en sitio por parte de ISIT para que realice validación de la Pos físicamente y realice un diagnóstico de la novedad_x000d_
Datos de la POS_x000d_
Marca: Wincor Nixdorf_x000d_
Modelo: Bettle M_x000d_
Serial: 6422491686_x000d_
Numero POS: 10</v>
      </c>
      <c r="J462" t="str">
        <v>Se realiza un mantenimiento a la POS; debido a que estaba llena de polvo y suciedad; evidenciando falla en el fan o cooler de la POS; este en algunas ocasiones funciona con ruido; y en otras no funciona; generando de esta forma calentamiento en la POS; por otra parte el fan de la fuente de poder se encuentra dañado; generando calor en la misma. Tambien se evidencia soporte de fan de pos partida y no tiene gaveta de dinero. Se realiza cambio de fuente de poder en POS 10 y FAN de la misma; al realizar el cambio de piezas se evidencia temperatura de equipo templado; y sin ruido por parte de POS. Caja POS queda operativa y en funcionamiento.</v>
      </c>
      <c r="K462">
        <v>44531</v>
      </c>
      <c r="L462">
        <v>44532</v>
      </c>
      <c r="M462" t="str">
        <f>TEXT(L462,"DDDDDDD")</f>
        <v>jueves</v>
      </c>
      <c r="N462" t="str">
        <v>M042 METRO IBAGUE</v>
      </c>
      <c r="O462" t="str">
        <v>IBAGUE</v>
      </c>
      <c r="P462" t="str">
        <v>OCCIDENTE</v>
      </c>
      <c r="Q462" t="str">
        <v>SERGIO LEONARDO CLAVIJO CAMARGO</v>
      </c>
      <c r="R462">
        <v>1110471353</v>
      </c>
      <c r="S462" t="str">
        <v>DIRECTO</v>
      </c>
      <c r="T462">
        <v>0.375</v>
      </c>
      <c r="U462">
        <v>0.4583333333333333</v>
      </c>
      <c r="V462">
        <v>0.08333333333333333</v>
      </c>
      <c r="W462">
        <v>2</v>
      </c>
      <c r="X462">
        <f>NETWORKDAYS(K462,L461)</f>
        <v>1</v>
      </c>
      <c r="Y462" t="str">
        <f>IF(X462&lt;=2,"CUMPLE","NO CUMPLE")</f>
        <v>CUMPLE</v>
      </c>
    </row>
    <row r="463" xml:space="preserve">
      <c r="A463">
        <v>12106129</v>
      </c>
      <c r="B463" t="str">
        <v>INCIDENT</v>
      </c>
      <c r="C463" t="str">
        <v>CERRADO</v>
      </c>
      <c r="D463" t="str">
        <v>TIENDA</v>
      </c>
      <c r="E463" t="str">
        <v>POS</v>
      </c>
      <c r="F463" t="str">
        <v>POS</v>
      </c>
      <c r="G463" t="str">
        <v>WINCOR</v>
      </c>
      <c r="H463" t="str" xml:space="preserve">
        <v xml:space="preserve">Datos usuario_x000d_
Nombre: Jasmin Rogeiffer Cavadia Ramos_x000d_
Correo: jasminrogeiffer.cavadiaramos@cencosud.corp_x000d_
Usuario AD: JACavadia_x000d_
Pais: Colombia_x000d_
Ubicacion: M085 METRO MONTERIA_x000d_
Zona: Colombia Costa_x000d_
Unidad de Negocio: Supermercados_x000d_
Servicio: Tiendas &amp; Centros de Distribucion_x000d_
Telefono: 3013715291_x000d_
Anexo: 7830101_x000d_
Descripcion: Buenos dias. agradezco su colaboracion con la pos # 7 ; la cual no reinicia._x000d_
gracias</v>
      </c>
      <c r="I463" t="str" xml:space="preserve">
        <v xml:space="preserve">Tienda: Metro Montería_x000d_
Equipo: CPU POS_x000d_
Marca: WINCOR_x000d_
Modelo: BEETLE-MII_x000d_
Serial: 53R0041538_x000d_
No. Inventario: DI-020789_x000d_
Ubicación: lineal caja_x000d_
Se requiere validar hardware de la pos 07</v>
      </c>
      <c r="J463" t="str">
        <v>Se llega al sitio y se procede a validar error. Se evidencia que disco duro presenta falla; se cambia disco duro y se procede a instalar imagen de pos; por problemas en la configuración de la BIOS no se puede visualizar el proceso; se necesita monitor con puerto que no se encuentra en la tienda; Rafael Acosta de Soporte Cencosud pide reprogramar cita hasta tener el monitor con el puerto en la tienda</v>
      </c>
      <c r="K463">
        <v>44531</v>
      </c>
      <c r="L463">
        <v>44532</v>
      </c>
      <c r="M463" t="str">
        <f>TEXT(L463,"DDDDDDD")</f>
        <v>jueves</v>
      </c>
      <c r="N463" t="str">
        <v>M085 METRO MONTERIA</v>
      </c>
      <c r="O463" t="str">
        <v>MONTERIA</v>
      </c>
      <c r="P463" t="str">
        <v>COSTA</v>
      </c>
      <c r="Q463" t="str">
        <v>YADER YAIR SANCHEZ DORIA</v>
      </c>
      <c r="R463" t="e">
        <v>#N/A</v>
      </c>
      <c r="S463" t="str">
        <v>DIRECTO</v>
      </c>
      <c r="T463">
        <v>0.6041666666666666</v>
      </c>
      <c r="U463">
        <v>0.6666666666666666</v>
      </c>
      <c r="V463">
        <v>0.0625</v>
      </c>
      <c r="W463">
        <v>1</v>
      </c>
      <c r="X463">
        <f>NETWORKDAYS(K463,L462)</f>
        <v>2</v>
      </c>
      <c r="Y463" t="str">
        <f>IF(X463&lt;=2,"CUMPLE","NO CUMPLE")</f>
        <v>CUMPLE</v>
      </c>
    </row>
    <row r="464" xml:space="preserve">
      <c r="A464">
        <v>12070344</v>
      </c>
      <c r="B464" t="str">
        <v>REQUEST</v>
      </c>
      <c r="C464" t="str">
        <v>CERRADO</v>
      </c>
      <c r="D464" t="str">
        <v>TIENDA</v>
      </c>
      <c r="E464" t="str">
        <v>PDT</v>
      </c>
      <c r="F464" t="str">
        <v>PDT</v>
      </c>
      <c r="G464" t="str">
        <v>WINCOR</v>
      </c>
      <c r="H464" t="str" xml:space="preserve">
        <v xml:space="preserve">Datos usuario_x000d_
Nombre: Leiry Yisset Tenorio_x000d_
Correo: LeiryYisset.Tenorio@cencosud.com.co_x000d_
Usuario AD: LTenorio_x000d_
Pais: Colombia_x000d_
Ubicacion: J185 JUMBO YOPAL_x000d_
Zona: Colombia Oriente_x000d_
Unidad de Negocio: Supermercados_x000d_
Servicio: Tiendas &amp; Centros de Distribucion_x000d_
Telefono: 3107543143_x000d_
Anexo: null_x000d_
Descripcion: la caja cuatro esta presentando falla en la factura la cual no permite el escaneo en la PDT ._x000d_
Datos de la compra RG:4 TR:28282 TV SAMSUNG 65"_x000d_
Seccion de la tienda en donde se ubica la PDT o usuario: control perdidas</v>
      </c>
      <c r="I464" t="str" xml:space="preserve">
        <v xml:space="preserve">Buen día;_x000d_
Por favor nos apoyan con personal en sitio para instalar parte recibida en tienda._x000d_
Área: Línea de Cajas_x000d_
Marca: Wincor Nixdorf_x000d_
Serie/placa: K110800094_x000d_
Descripción de la falla: Usuario reporta falla en la calidad de las imprsiones de la impresora de puesto de pago 4; Se recibió la parte solicitada por técnico de soporte remoto._x000d_
Actividad: Se requiere personal en sitio para instalar la parte solicitada y recibida en tienda y dejar operativa._x000d_
Gracias</v>
      </c>
      <c r="J464" t="str" xml:space="preserve">
        <v xml:space="preserve">en seguridad me entregan la parte que llegó para el cambio; se recoge la impresora de la pos 4 y se lleva al cuarto de sistemas; se desarma; se realiza el cambio de la cabeza de impresión térmica; ensambla nuevamente y se lleva a la pos 4 para realizar pruebas de funcionamiento; se realiza pruebas con la coordinadora de cajas LUZ y se evidencia que está imprimiendo el precio en dos columnas cuando se debe imprimir solo en una columna; se toman evidencias y se le envían a Giovanna López quien manifiesta que es la parte que llegó; que se deje la impresora con la cabeza de impresión térmica que tenía para que quede operativa la pos; se procede a realizar la actividad sugerida por la ingeniera;_x000d_
se reinstala ; se realizan pruebas y se le entrega a la coordinadora de cajas LUZ._x000d_
POR FAVOR NO CERRAR EL CAU PARA QUE ENVIEN UNA NUEVA PARTE O UNA IMPRESORA EN BUEN ESTADO</v>
      </c>
      <c r="K464">
        <v>44531</v>
      </c>
      <c r="L464">
        <v>44532</v>
      </c>
      <c r="M464" t="str">
        <f>TEXT(L464,"DDDDDDD")</f>
        <v>jueves</v>
      </c>
      <c r="N464" t="str">
        <v>J185 JUMBO YOPAL</v>
      </c>
      <c r="O464" t="str">
        <v>YOPAL</v>
      </c>
      <c r="P464" t="str">
        <v>ORIENTE</v>
      </c>
      <c r="Q464" t="str">
        <v>RAFAEL BARRERA DIAZ</v>
      </c>
      <c r="R464" t="e">
        <v>#N/A</v>
      </c>
      <c r="S464" t="str">
        <v>DIRECTO</v>
      </c>
      <c r="T464">
        <v>0.3333333333333333</v>
      </c>
      <c r="U464">
        <v>0.4791666666666667</v>
      </c>
      <c r="V464">
        <v>0.14583333333333334</v>
      </c>
      <c r="W464">
        <v>3</v>
      </c>
      <c r="X464">
        <f>NETWORKDAYS(K464,L463)</f>
        <v>2</v>
      </c>
      <c r="Y464" t="str">
        <f>IF(X464&lt;=2,"CUMPLE","NO CUMPLE")</f>
        <v>CUMPLE</v>
      </c>
    </row>
    <row r="465" xml:space="preserve">
      <c r="A465">
        <v>12100655</v>
      </c>
      <c r="B465" t="str">
        <v>REQUEST</v>
      </c>
      <c r="C465" t="str">
        <v>CERRADO</v>
      </c>
      <c r="D465" t="str">
        <v>TIENDA</v>
      </c>
      <c r="E465" t="str">
        <v>PC</v>
      </c>
      <c r="F465" t="str">
        <v>PC</v>
      </c>
      <c r="G465" t="str">
        <v>LENOVO</v>
      </c>
      <c r="H465" t="str" xml:space="preserve">
        <v xml:space="preserve">Datos usuario_x000d_
Nombre: Jhonny Alejandro Quiroz Salazar_x000d_
Correo: Jhonny.Quiroz@cencosud.com.co_x000d_
Usuario AD: JAQuiroz_x000d_
Pais: Colombia_x000d_
Ubicacion: J036 JUMBO POPAYAN CAMPANARIO_x000d_
Zona: Colombia Occidente_x000d_
Unidad de Negocio: Supermercados_x000d_
Servicio: Tiendas &amp; Centros de Distribucion_x000d_
Telefono: 3162659373_x000d_
Anexo: 8308000_x000d_
Descripcion: El equipo presenta lentitud en la ejecucion de los programa y en la ejecucion del CorelDraw se demora mas de 15 minutos exportando un elemento y eso es de vital importancia ya que no se pude imprimir directamente del CorelDraw_x000d_
Indicar ubicacion del Equipo en tienda o oficinas: Oficinas</v>
      </c>
      <c r="I465" t="str" xml:space="preserve">
        <v xml:space="preserve">Jefe su autorizacion para despacho del tecnico remoto ; revision del equipo del area de decoracion que se encuentra con mucha lentitud_x000d_
Tienda: J036 popayan_x000d_
tipo: desktop_x000d_
marca: lenovo M73_x000d_
serial: MJRRVNG_x000d_
GRACIAS</v>
      </c>
      <c r="J465" t="str">
        <v>Se procede a establecer contacto con el usuario del área comercial el señor Jhonny Alejandro Quiroz Salazar. Se valida funcionamiento del equipo de escritorio de marca Lenovo de Serie: MJRRVNG el cual se encontró con bloqueos y lentitud al ejecutar herramientas ofimáticas y aplicaciones habituales que utiliza el usuario; Disco de almacenamiento con ocupación del 70% ; se procede a realizar mantenimiento preventivo a la cpu se realiza desensamble de componentes para posterior limpieza; se realiza cambio de pasta térmica al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 se entrega equipo a usuario quien realiza pruebas estas son exitosas;  equipo queda operativo y funcional</v>
      </c>
      <c r="K465">
        <v>44531</v>
      </c>
      <c r="L465">
        <v>44532</v>
      </c>
      <c r="M465" t="str">
        <f>TEXT(L465,"DDDDDDD")</f>
        <v>jueves</v>
      </c>
      <c r="N465" t="str">
        <v>J036 JUMBO POPAYAN CAMPANARIO</v>
      </c>
      <c r="O465" t="str">
        <v>POPAYAN</v>
      </c>
      <c r="P465" t="str">
        <v>OCCIDENTE</v>
      </c>
      <c r="Q465" t="str">
        <v>JHON ALEXANDER VASQUEZ REVELO</v>
      </c>
      <c r="R465" t="e">
        <v>#N/A</v>
      </c>
      <c r="S465" t="str">
        <v>DIRECTO</v>
      </c>
      <c r="T465">
        <v>0.375</v>
      </c>
      <c r="U465">
        <v>0.4583333333333333</v>
      </c>
      <c r="V465">
        <v>0.08333333333333333</v>
      </c>
      <c r="W465">
        <v>2</v>
      </c>
      <c r="X465">
        <f>NETWORKDAYS(K465,L464)</f>
        <v>2</v>
      </c>
      <c r="Y465" t="str">
        <f>IF(X465&lt;=2,"CUMPLE","NO CUMPLE")</f>
        <v>CUMPLE</v>
      </c>
    </row>
    <row r="466" xml:space="preserve">
      <c r="A466">
        <v>12096562</v>
      </c>
      <c r="B466" t="str">
        <v>REQUEST</v>
      </c>
      <c r="C466" t="str">
        <v>CERRADO</v>
      </c>
      <c r="D466" t="str">
        <v>TIENDA</v>
      </c>
      <c r="E466" t="str">
        <v>POS</v>
      </c>
      <c r="F466" t="str">
        <v>IMPRESORA</v>
      </c>
      <c r="G466" t="str">
        <v>EPSON</v>
      </c>
      <c r="H466"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Buenas tardes_x000d_
Me pueden colaborar con la impresora de la pos # 18 no responde para su actividad._x000d_
Numero de inventario: 023702_x000d_
</v>
      </c>
      <c r="I466" t="str" xml:space="preserve">
        <v xml:space="preserve">Jefe por afvor su ayuda autorizando el tecnico remoto para revision de impresora de la pos 18 que no esta funcionando._x000d_
Tienda: J036 POPAYAN_x000d_
tipo: impresora pos_x000d_
marca epson tm-h6000iv_x000d_
serial: P5TF145933_x000d_
Gracias</v>
      </c>
      <c r="J466" t="str">
        <v xml:space="preserve">Se procede a establecer contacto con el usuario del área línea de cajas la jefe Johana Andrea Orozco. Se valida funcionamiento de impresora Epson M253A de Serie:P5TF145933 que corresponde a la pos # 18 de marca Beetle . Al probar impresora con diferentes pos; impresora no inicia correctamente y tampoco reconoce el papel; se realiza desensamble de impresora para posterior mantenimiento; se limpian sensores ; se validan buses y conectores; se realiza limpieza a cabezal; al realizar nuevamente pruebas impresora continua con errores de reconocimiento de papel; se comunica con el señor Harold Gonzales y se informa novedad quien solicitara el cambio de la impresora </v>
      </c>
      <c r="K466">
        <v>44531</v>
      </c>
      <c r="L466">
        <v>44532</v>
      </c>
      <c r="M466" t="str">
        <f>TEXT(L466,"DDDDDDD")</f>
        <v>jueves</v>
      </c>
      <c r="N466" t="str">
        <v>J036 JUMBO POPAYAN CAMPANARIO</v>
      </c>
      <c r="O466" t="str">
        <v>POPAYAN</v>
      </c>
      <c r="P466" t="str">
        <v>OCCIDENTE</v>
      </c>
      <c r="Q466" t="str">
        <v>JHON ALEXANDER VASQUEZ REVELO</v>
      </c>
      <c r="R466" t="e">
        <v>#N/A</v>
      </c>
      <c r="S466" t="str">
        <v>DIRECTO</v>
      </c>
      <c r="T466">
        <v>0.4583333333333333</v>
      </c>
      <c r="U466">
        <v>0.5</v>
      </c>
      <c r="V466">
        <v>0.041666666666666664</v>
      </c>
      <c r="W466">
        <v>1</v>
      </c>
      <c r="X466">
        <f>NETWORKDAYS(K466,L465)</f>
        <v>2</v>
      </c>
      <c r="Y466" t="str">
        <f>IF(X466&lt;=2,"CUMPLE","NO CUMPLE")</f>
        <v>CUMPLE</v>
      </c>
    </row>
    <row r="467" xml:space="preserve">
      <c r="A467">
        <v>12051599</v>
      </c>
      <c r="B467" t="str">
        <v>REQUEST</v>
      </c>
      <c r="C467" t="str">
        <v>CERRADO</v>
      </c>
      <c r="D467" t="str">
        <v>TIENDA</v>
      </c>
      <c r="E467" t="str">
        <v>CPU</v>
      </c>
      <c r="F467" t="str">
        <v>CPU</v>
      </c>
      <c r="G467" t="str">
        <v>LENOVO</v>
      </c>
      <c r="H467"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No me permite abrir el programa Campus Cencosud._x000d_
Lugar en donde se encuentra el computador en la tienda: San Silvestre</v>
      </c>
      <c r="I467" t="str" xml:space="preserve">
        <v xml:space="preserve">Buen día_x000d_
Se requiere de su apoyo con esta solicitud._x000d_
Área: Oficinas_x000d_
Marca: DESKTOP|PC LENOVO_x000d_
Modelo: M73_x000d_
Serie/placa: MJ01MKRL_x000d_
Inventario: DI-014466_x000d_
Descripción de la falla: Se solicita revisión; diagnostico y reinstalación de Google Chrome en equipo de usuaria; no permite ingreso a Campus Cencosud._x000d_
Link de descarga; con la opción de multiusuario_x000d_
https://support.google.com/chrome/answer/6315198?hl=es-419_x000d_
Entregar operativo ingreso al campus; entregar equipo a usuaria_x000d_
NOTA: Usuaria solicita atención en horas de la tarde... es el único horario en el cual se encuentra en tienda._x000d_
Cordialmente;_x000d_
Ever Becerra</v>
      </c>
      <c r="J467" t="str">
        <v>Se realiza renstalación de Google Chrome y configuración de Campus Virtual. Se configura a petición de la usuaria. Se deja el equipo en perfecto estado y funcional</v>
      </c>
      <c r="K467">
        <v>44531</v>
      </c>
      <c r="L467">
        <v>44537</v>
      </c>
      <c r="M467" t="str">
        <f>TEXT(L467,"DDDDDDD")</f>
        <v>martes</v>
      </c>
      <c r="N467" t="str">
        <v>J126 JUMBO SAN SILVESTRE</v>
      </c>
      <c r="O467" t="str">
        <v>BARRANCABERMEJA</v>
      </c>
      <c r="P467" t="str">
        <v>ORIENTE</v>
      </c>
      <c r="Q467" t="str">
        <v>JULIAN ANDRES LOPEZ LIDUEÑA</v>
      </c>
      <c r="R467" t="e">
        <v>#N/A</v>
      </c>
      <c r="S467" t="str">
        <v>DIRECTO</v>
      </c>
      <c r="T467">
        <v>0.6041666666666666</v>
      </c>
      <c r="U467">
        <v>0.6875</v>
      </c>
      <c r="V467">
        <v>0.08333333333333333</v>
      </c>
      <c r="W467">
        <v>2</v>
      </c>
      <c r="X467">
        <f>NETWORKDAYS(K467,L466)</f>
        <v>2</v>
      </c>
      <c r="Y467" t="str">
        <f>IF(X467&lt;=2,"CUMPLE","NO CUMPLE")</f>
        <v>CUMPLE</v>
      </c>
    </row>
    <row r="468" xml:space="preserve">
      <c r="A468">
        <v>12101518</v>
      </c>
      <c r="B468" t="str">
        <v>REQUEST</v>
      </c>
      <c r="C468" t="str">
        <v>CERRADO</v>
      </c>
      <c r="D468" t="str">
        <v>TIENDA</v>
      </c>
      <c r="E468" t="str">
        <v>POS</v>
      </c>
      <c r="F468" t="str">
        <v>POS</v>
      </c>
      <c r="G468" t="str">
        <v>WINCOR</v>
      </c>
      <c r="H468" t="str" xml:space="preserve">
        <v xml:space="preserve">Datos usuario_x000d_
Nombre: Mayerly Sierra Mantilla_x000d_
Correo: mayerly.sierra@cencosud.com.co_x000d_
Usuario AD: MSierraM_x000d_
Pais: Colombia_x000d_
Ubicacion: J126 JUMBO SAN SILVESTRE_x000d_
Zona: Colombia Oriente_x000d_
Unidad de Negocio: Supermercados_x000d_
Servicio: Tiendas &amp; Centros de Distribucion_x000d_
Telefono: 3115817998_x000d_
Anexo: 3115817998_x000d_
Descripcion: Solicito que por favor me colaboren revisando la gaveta de la Pos # 9 debido a que se abre sola constantemente.</v>
      </c>
      <c r="I468" t="str" xml:space="preserve">
        <v xml:space="preserve">Buen día._x000d_
Se solicita revisión POS 9 Jumbo San Silvestre._x000d_
Con datos así:_x000d_
Línea de Cajas_x000d_
Datos del equipo:_x000d_
Equipo: POS_x000d_
Marca: WINCOR_x000d_
Modelo: BEETLE-M II_x000d_
Nº SERIE: 6498824428_x000d_
Inventario: DI-014348_x000d_
Actividad: Se solicita revisión; diagnostico y/o reparación si es el caso para la gaveta de POS 9; la cual presenta falla al cerrar._x000d_
Cordialmente;_x000d_
Ever Becerra</v>
      </c>
      <c r="J468" t="str">
        <v>Se revisa la caja y se encuentra que tiene problemas de chapa y de guaya. Se ajusta la guaya y se evita que se cierre la misma. Se envia video con evidencias a Ever Becerra; con prubas donde no se abre la gaveta. Se recomienda cambio de chapa</v>
      </c>
      <c r="K468">
        <v>44531</v>
      </c>
      <c r="L468">
        <v>44537</v>
      </c>
      <c r="M468" t="str">
        <f>TEXT(L468,"DDDDDDD")</f>
        <v>martes</v>
      </c>
      <c r="N468" t="str">
        <v>J126 JUMBO SAN SILVESTRE</v>
      </c>
      <c r="O468" t="str">
        <v>BARRANCABERMEJA</v>
      </c>
      <c r="P468" t="str">
        <v>ORIENTE</v>
      </c>
      <c r="Q468" t="str">
        <v>JULIAN ANDRES LOPEZ LIDUEÑA</v>
      </c>
      <c r="R468" t="e">
        <v>#N/A</v>
      </c>
      <c r="S468" t="str">
        <v>DIRECTO</v>
      </c>
      <c r="T468">
        <v>0.7083333333333334</v>
      </c>
      <c r="U468">
        <v>0.75</v>
      </c>
      <c r="V468">
        <v>0.041666666666666664</v>
      </c>
      <c r="W468">
        <v>1</v>
      </c>
      <c r="X468">
        <f>NETWORKDAYS(K468,L467)</f>
        <v>5</v>
      </c>
      <c r="Y468" t="str">
        <f>IF(X468&lt;=2,"CUMPLE","NO CUMPLE")</f>
        <v>NO CUMPLE</v>
      </c>
    </row>
    <row r="469" xml:space="preserve">
      <c r="A469">
        <v>12026392</v>
      </c>
      <c r="B469" t="str">
        <v>PDA RENOVACION</v>
      </c>
      <c r="C469" t="str">
        <v>CERRADO</v>
      </c>
      <c r="D469" t="str">
        <v>TIENDA</v>
      </c>
      <c r="E469" t="str">
        <v>PDT</v>
      </c>
      <c r="F469" t="str">
        <v>PDT</v>
      </c>
      <c r="G469" t="str">
        <v>HONEYWELL</v>
      </c>
      <c r="H469" t="str" xml:space="preserve">
        <v xml:space="preserve">Buen día._x000d_
Se solicita envío de 8 PDTs a la tienda Jumbo San Silvestre. Motivo: DESPLIEGUE CAPEX BLINDAJE EPM 5343 JUMBO PDT´S EDA._x000d_
Gracias.</v>
      </c>
      <c r="I469" t="str">
        <v xml:space="preserve">Se solicita configuración; entrega y legalización de actas de entrega y retiro de 8 PDTs en Jumbo San Silvestre. Se adjunta el listado de seriales que deben ser renovados.         </v>
      </c>
      <c r="J469" t="str">
        <v>Se realiza carga de PDA; se restaura sistema operativo y se instala sistema Android 8.1; se hace configuración de inicio; se instala aplicaciones y configuración de red WiFi. Se ingresa a PDA con el rol de usuario que va a quedar configurado y se instalan las aplicaciones necesarias. Se entrega a usuario y se hacen pruebas con usuario que son satisfacctorias. Se recoge PDT que va a ser cambiada. Se envia información de seriales a Ever Becerra para realizar el acta de entrega y retiro de los equipos. Este proeceso se realiza con las 8 PDA que estaban asignadas para renovación en la tienda</v>
      </c>
      <c r="K469">
        <v>44531</v>
      </c>
      <c r="L469">
        <v>44540</v>
      </c>
      <c r="M469" t="str">
        <f>TEXT(L469,"DDDDDDD")</f>
        <v>viernes</v>
      </c>
      <c r="N469" t="str">
        <v>J126 JUMBO SAN SILVESTRE</v>
      </c>
      <c r="O469" t="str">
        <v>BARRANCABERMEJA</v>
      </c>
      <c r="P469" t="str">
        <v>ORIENTE</v>
      </c>
      <c r="Q469" t="str">
        <v>JULIAN ANDRES LOPEZ LIDUEÑA</v>
      </c>
      <c r="R469" t="e">
        <v>#N/A</v>
      </c>
      <c r="S469" t="str">
        <v>DIRECTO</v>
      </c>
      <c r="T469">
        <v>0.3333333333333333</v>
      </c>
      <c r="U469">
        <v>0.75</v>
      </c>
      <c r="V469">
        <v>10</v>
      </c>
      <c r="W469">
        <v>10</v>
      </c>
      <c r="X469">
        <f>NETWORKDAYS(K469,L468)</f>
        <v>5</v>
      </c>
      <c r="Y469" t="str">
        <f>IF(X469&lt;=2,"CUMPLE","NO CUMPLE")</f>
        <v>NO CUMPLE</v>
      </c>
    </row>
    <row r="470" xml:space="preserve">
      <c r="A470">
        <v>12101924</v>
      </c>
      <c r="B470" t="str">
        <v>PDA RENOVACION</v>
      </c>
      <c r="C470" t="str">
        <v>CERRADO</v>
      </c>
      <c r="D470" t="str">
        <v>TIENDA</v>
      </c>
      <c r="E470" t="str">
        <v>PDT</v>
      </c>
      <c r="F470" t="str">
        <v>PDT</v>
      </c>
      <c r="G470" t="str">
        <v>HONEYWELL</v>
      </c>
      <c r="H470" t="str" xml:space="preserve">
        <v xml:space="preserve">Zona: Colombia Costa_x000d_
Unidad de Negocio: Supermercados_x000d_
Servicio: Sistemas_x000d_
Telefono: 3174359755_x000d_
Anexo: 7430404_x000d_
Descripcion: Se solicita la renovacion tecnologica de 10 PDT en la tienda M040 Metro Riohacha_x000d_
SKORPIO X3 G13D21663_x000d_
SKORPIO X3 G13D21664_x000d_
SKORPIO X3 G14F81825_x000d_
SKORPIO X3 G14F81955_x000d_
SKORPIO X3 G14F81925_x000d_
SKORPIO X3 G14F81709_x000d_
SKORPIO X3 G14F81877_x000d_
SKORPIO X3 G14F81749_x000d_
SKORPIO X3 G14F81882_x000d_
SKORPIO X3 G14F81847</v>
      </c>
      <c r="I470" t="str">
        <v>Favor nos ayudan con personal en sitio para la configuracion de las nueva PDT EDA 51 HONEY WELL.</v>
      </c>
      <c r="J470" t="str" xml:space="preserve">
        <v xml:space="preserve">Se llega a sitio el día 16 de diciembre a las 2:00pm; me dirijo al área de seguridad quienes me debían entregar las PDA; luego me comuniqué con Alvaro Martinez (quien me brindo soporte técnico durante todo el proceso); este día inicialmente se cargaron las PDA ya que todas estaban en 0% de carga; luego se formatearon; se le instaló el firmware; y se configuraron 7 PDA; me retiro del lugar a las 10:00pm._x000d_
El día 17 de diciembre se llega a sitio a las 6:00am; se formatearon; se le instaló el firmware; y se configuraron las 3 PDA restantes; luego se procede a realizar las configuraciones y habilitaciones de app según el área correspondiente a entregar; se marcan por áreas; se realizan las entregas y se les explica al personal el funcionamiento de estos nuevos equipos y se les pide que realicen las respectivas pruebas de funcionamiento siendo estas exitosas; luego de las pruebas se les solicita la entrega de las PDA viejas las cuales se guardan en una caja en el cuarto de sistema debajo del escritorio. Culminada la entrega de las PDA; se procede a configurar las flejeras/portables y los verificadores de precio; dando finalidad a la actividad a las 7:00pm.</v>
      </c>
      <c r="K470">
        <v>44531</v>
      </c>
      <c r="L470">
        <v>44547</v>
      </c>
      <c r="M470" t="str">
        <f>TEXT(L470,"DDDDDDD")</f>
        <v>viernes</v>
      </c>
      <c r="N470" t="str">
        <v>M040 METRO RIOHACHA</v>
      </c>
      <c r="O470" t="str">
        <v>RIOHACHA</v>
      </c>
      <c r="P470" t="str">
        <v>COSTA</v>
      </c>
      <c r="Q470" t="str">
        <v>WILGER MELO PRADO</v>
      </c>
      <c r="R470">
        <v>1118852348</v>
      </c>
      <c r="S470" t="str">
        <v>DIRECTO</v>
      </c>
      <c r="T470">
        <v>0.25</v>
      </c>
      <c r="U470">
        <v>0.7916666666666666</v>
      </c>
      <c r="V470">
        <v>0.4583333333333333</v>
      </c>
      <c r="W470">
        <v>11</v>
      </c>
      <c r="X470">
        <f>NETWORKDAYS(K470,L469)</f>
        <v>8</v>
      </c>
      <c r="Y470" t="str">
        <f>IF(X470&lt;=2,"CUMPLE","NO CUMPLE")</f>
        <v>NO CUMPLE</v>
      </c>
    </row>
    <row r="471" xml:space="preserve">
      <c r="A471">
        <v>12091408</v>
      </c>
      <c r="B471" t="str">
        <v>REQUEST</v>
      </c>
      <c r="C471" t="str">
        <v>CERRADO</v>
      </c>
      <c r="D471" t="str">
        <v>TIENDA</v>
      </c>
      <c r="E471" t="str">
        <v>CPU</v>
      </c>
      <c r="F471" t="str">
        <v>CPU</v>
      </c>
      <c r="G471" t="str">
        <v>LENOVO</v>
      </c>
      <c r="H471"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buena tarde :_x000d_
solicito de ustedes reparacion del punto de red para el equipo de banco ; ya que en su punto de coneccion presenta fallas ya que no se inserta bien el cable de red. ocasionando desconecion de internet; lo cual es necesario para poder trabajar en las diferentes aplicaciones en este equipo._x000d_
Area Afectada: cajas_x000d_
Dispositivo Afectado: BANCO</v>
      </c>
      <c r="I471" t="str" xml:space="preserve">
        <v xml:space="preserve">favor nos ayudan con personal en sitio para la revision y reparacion del punto de red._x000d_
</v>
      </c>
      <c r="J471" t="str">
        <v>Se procede a revisar punto de red que presenta falla e intermitencia en la conexión. Se encuentra conector jack sulfatado y partido; se procede a ponchar nuevamente jack reemplazado por uno en buen estado. Se realizan pruebas de conexión retornando equipo a la red. Se valida con el usuario su correcto funcionamiento. Se deja equipo en red a satisfacción del usuario.</v>
      </c>
      <c r="K471">
        <v>44532</v>
      </c>
      <c r="L471">
        <v>44532</v>
      </c>
      <c r="M471" t="str">
        <f>TEXT(L471,"DDDDDDD")</f>
        <v>jueves</v>
      </c>
      <c r="N471" t="str">
        <v>J045 JUMBO AV.DEL FERROCARRIL SANTA MARTA</v>
      </c>
      <c r="O471" t="str">
        <v>SANTA MARTA</v>
      </c>
      <c r="P471" t="str">
        <v>COSTA</v>
      </c>
      <c r="Q471" t="str">
        <v>FABIAN ANDRES DIAZGRANADOS ORTEGA</v>
      </c>
      <c r="R471" t="e">
        <v>#N/A</v>
      </c>
      <c r="S471" t="str">
        <v>DIRECTO</v>
      </c>
      <c r="T471">
        <v>0.3541666666666667</v>
      </c>
      <c r="U471">
        <v>0.4305555555555556</v>
      </c>
      <c r="V471">
        <v>0.0763888888888889</v>
      </c>
      <c r="W471">
        <v>2</v>
      </c>
      <c r="X471">
        <f>NETWORKDAYS(K471,L470)</f>
        <v>12</v>
      </c>
      <c r="Y471" t="str">
        <f>IF(X471&lt;=2,"CUMPLE","NO CUMPLE")</f>
        <v>NO CUMPLE</v>
      </c>
    </row>
    <row r="472" xml:space="preserve">
      <c r="A472">
        <v>12090726</v>
      </c>
      <c r="B472" t="str">
        <v>REQUEST</v>
      </c>
      <c r="C472" t="str">
        <v>CERRADO</v>
      </c>
      <c r="D472" t="str">
        <v>TIENDA</v>
      </c>
      <c r="E472" t="str">
        <v>POS</v>
      </c>
      <c r="F472" t="str">
        <v>SCANNER</v>
      </c>
      <c r="G472" t="str">
        <v>HONEYWELL</v>
      </c>
      <c r="H472" t="str" xml:space="preserve">
        <v xml:space="preserve">Descripcion: Buen dia;_x000d_
_x000d_
Favor nos ayudan con la asignacion del equipo._x000d_
_x000d_
Ds2208-Sr; 2D Imager; Standard Range; Corded 1;00_x000d_
Seriales:_x000d_
_x000d_
AREA EN DONDE SE UBICA EL EQUIPO : LINEAL DE CAJAS</v>
      </c>
      <c r="I472" t="str" xml:space="preserve">
        <v xml:space="preserve">Descripcion: Buen dia;_x000d_
Favor nos ayudan con la asignacion del equipo._x000d_
Ds2208-Sr; 2D Imager; Standard Range; Corded 1;00_x000d_
Seriales:_x000d_
AREA EN DONDE SE UBICA EL EQUIPO : LINEAL DE CAJAS</v>
      </c>
      <c r="J472" t="str">
        <v>Se procede a realizar cambio de scanner pos de mano. Se procede a desconectar scanner pos de mano en el área de electro marca Honeywell; modelo MS 9590; serial 0M121990285; el scanner retirado se deja empacado en la oficina de sistemas.  Se instala scanner pos de mano nuevo marca Zebra modelo DS2208; serial 21281010557579; se valida con el usuario. Se deja scanner pos de mano en correcto funcionamiento a satisfacción del usuario.</v>
      </c>
      <c r="K472">
        <v>44532</v>
      </c>
      <c r="L472">
        <v>44532</v>
      </c>
      <c r="M472" t="str">
        <f>TEXT(L472,"DDDDDDD")</f>
        <v>jueves</v>
      </c>
      <c r="N472" t="str">
        <v>J045 JUMBO AV.DEL FERROCARRIL SANTA MARTA</v>
      </c>
      <c r="O472" t="str">
        <v>SANTA MARTA</v>
      </c>
      <c r="P472" t="str">
        <v>COSTA</v>
      </c>
      <c r="Q472" t="str">
        <v>FABIAN ANDRES DIAZGRANADOS ORTEGA</v>
      </c>
      <c r="R472" t="e">
        <v>#N/A</v>
      </c>
      <c r="S472" t="str">
        <v>DIRECTO</v>
      </c>
      <c r="T472">
        <v>0.4513888888888889</v>
      </c>
      <c r="U472">
        <v>0.4791666666666667</v>
      </c>
      <c r="V472">
        <v>0.027777777777777776</v>
      </c>
      <c r="W472">
        <v>1</v>
      </c>
      <c r="X472">
        <f>NETWORKDAYS(K472,L471)</f>
        <v>1</v>
      </c>
      <c r="Y472" t="str">
        <f>IF(X472&lt;=2,"CUMPLE","NO CUMPLE")</f>
        <v>CUMPLE</v>
      </c>
    </row>
    <row r="473" xml:space="preserve">
      <c r="A473">
        <v>12114719</v>
      </c>
      <c r="B473" t="str">
        <v>REQUEST</v>
      </c>
      <c r="C473" t="str">
        <v>CERRADO</v>
      </c>
      <c r="D473" t="str">
        <v>TIENDA</v>
      </c>
      <c r="E473" t="str">
        <v>POS</v>
      </c>
      <c r="F473" t="str">
        <v>TECLADO</v>
      </c>
      <c r="G473" t="str">
        <v>DIEBOLD</v>
      </c>
      <c r="H473"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 agradecemos su colaboracion con el fin de revisar la caja numero 4 ya que presenta la falla de que el teclado no funciona; ya se reviso cableado y sigue sin funcionar. gracias._x000d_
Numero de caja con novedad y tienda: caja 4 tienda 42</v>
      </c>
      <c r="I473" t="str">
        <v>Se requiere validación física de la pos.</v>
      </c>
      <c r="J473" t="str">
        <v>Teclado de POS4 con falla; se realiza prueba de teclado en otra caja y tampoco funciona; por tal motivo se descarta que sea falla de POS; al usar un teclado diferente en la POS este funciona; se busca en sistemas y bodega otro teclado; para la realización del cambio; al momento de realizar pruebas con el teclado este no toma la llave por tal motivo se vuelve a cambiar el teclado; quedando POS operativa y en funcionamiento.</v>
      </c>
      <c r="K473">
        <v>44532</v>
      </c>
      <c r="L473">
        <v>44532</v>
      </c>
      <c r="M473" t="str">
        <f>TEXT(L473,"DDDDDDD")</f>
        <v>jueves</v>
      </c>
      <c r="N473" t="str">
        <v>M042 METRO IBAGUE</v>
      </c>
      <c r="O473" t="str">
        <v>IBAGUE</v>
      </c>
      <c r="P473" t="str">
        <v>OCCIDENTE</v>
      </c>
      <c r="Q473" t="str">
        <v>SERGIO LEONARDO CLAVIJO CAMARGO</v>
      </c>
      <c r="R473">
        <v>1110471353</v>
      </c>
      <c r="S473" t="str">
        <v>DIRECTO</v>
      </c>
      <c r="T473">
        <v>0.5416666666666666</v>
      </c>
      <c r="U473">
        <v>0.5833333333333334</v>
      </c>
      <c r="V473">
        <v>0.041666666666666664</v>
      </c>
      <c r="W473">
        <v>1</v>
      </c>
      <c r="X473">
        <f>NETWORKDAYS(K473,L472)</f>
        <v>1</v>
      </c>
      <c r="Y473" t="str">
        <f>IF(X473&lt;=2,"CUMPLE","NO CUMPLE")</f>
        <v>CUMPLE</v>
      </c>
    </row>
    <row r="474" xml:space="preserve">
      <c r="A474">
        <v>12115372</v>
      </c>
      <c r="B474" t="str">
        <v>REQUEST</v>
      </c>
      <c r="C474" t="str">
        <v>CERRADO</v>
      </c>
      <c r="D474" t="str">
        <v>TIENDA</v>
      </c>
      <c r="E474" t="str">
        <v>POS</v>
      </c>
      <c r="F474" t="str">
        <v>POS</v>
      </c>
      <c r="G474" t="str">
        <v>WINCOR</v>
      </c>
      <c r="H47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#05; la caja se apaga y al momento de reiniciar dura unos minutos y vuelve apagarse._x000d_
Gracias por su colaboracion;</v>
      </c>
      <c r="I474" t="str">
        <v>Jefe su autorizacion pos 5 con dano en al fuente de poder se solicita visita del tecnico para quitar la fuente de la pos 17 e instalarla en la pos 5</v>
      </c>
      <c r="J474" t="str">
        <v>Se procede a establecer contacto con el usuario del área de línea de cajas  la jefe Johana Andrea Orozco. se valida funcionamiento de la pos # 05 de marca Beetle de Serie: 6498720790 la cual se encontró fuera de servicio al presentar errores de apagado continuo. Se procede a realizar cambio de fuente de poder que no se encuentra funcionando de manera adecuada; por fuente de marca MAGNUN usada; luego de ser reemplazado La fuente de poder; se enciende pos y se valida su funcionamiento; fuente responde de manera adecuada y pos ya no se apaga; se entrega pos a usuario quien realiza diferentes pruebas con productos del almacén; pruebas son positivas; maquina se deja operativa y funcional.</v>
      </c>
      <c r="K474">
        <v>44533</v>
      </c>
      <c r="L474">
        <v>44533</v>
      </c>
      <c r="M474" t="str">
        <f>TEXT(L474,"DDDDDDD")</f>
        <v>viernes</v>
      </c>
      <c r="N474" t="str">
        <v>J036 JUMBO POPAYAN CAMPANARIO</v>
      </c>
      <c r="O474" t="str">
        <v>POPAYAN</v>
      </c>
      <c r="P474" t="str">
        <v>OCCIDENTE</v>
      </c>
      <c r="Q474" t="str">
        <v>JHON ALEXANDER VASQUEZ REVELO</v>
      </c>
      <c r="R474" t="e">
        <v>#N/A</v>
      </c>
      <c r="S474" t="str">
        <v>DIRECTO</v>
      </c>
      <c r="T474">
        <v>0.6666666666666666</v>
      </c>
      <c r="U474">
        <v>0.7083333333333334</v>
      </c>
      <c r="V474">
        <v>0.041666666666666664</v>
      </c>
      <c r="W474">
        <v>1</v>
      </c>
      <c r="X474">
        <f>NETWORKDAYS(K474,L473)</f>
        <v>-2</v>
      </c>
      <c r="Y474" t="str">
        <f>IF(X474&lt;=2,"CUMPLE","NO CUMPLE")</f>
        <v>CUMPLE</v>
      </c>
    </row>
    <row r="475" xml:space="preserve">
      <c r="A475">
        <v>12114357</v>
      </c>
      <c r="B475" t="str">
        <v>REQUEST</v>
      </c>
      <c r="C475" t="str">
        <v>CERRADO</v>
      </c>
      <c r="D475" t="str">
        <v>TIENDA</v>
      </c>
      <c r="E475" t="str">
        <v>BALANZA</v>
      </c>
      <c r="F475" t="str">
        <v>COLGANTE</v>
      </c>
      <c r="G475" t="str">
        <v>METTLER</v>
      </c>
      <c r="H475" t="str" xml:space="preserve">
        <v xml:space="preserve">Datos usuario_x000d_
Nombre: Jorge Armando Rivera Chicaiza_x000d_
Correo: jorgearmando.riverachicaiza@cencosud.com.co_x000d_
Usuario AD: JARiverC_x000d_
Pais: Colombia_x000d_
Ubicacion: J036 JUMBO POPAYAN CAMPANARIO_x000d_
Zona: Colombia Occidente_x000d_
Unidad de Negocio: Supermercados_x000d_
Servicio: Tiendas &amp; Centros de Distribucion_x000d_
Telefono: 3128983122_x000d_
Anexo: 3128983122_x000d_
Descripcion: La balanza colgante de pescaderia a la hora de imprimir la etiqueta imprime dos una en blanco y otra con la informacion; a veces imprime las dos en blanco._x000d_
Indica la ubicacion de tu balanza en la tienda: Pescaderia</v>
      </c>
      <c r="I475" t="str">
        <v>Jefe su autorizacion para visita tecnico remoto; revision balanza colgante del area de pescaderia que se encuentra sacando doble tiquete</v>
      </c>
      <c r="J475" t="str" xml:space="preserve">
        <v xml:space="preserve">Se procede a establecer contacto con el jefe del área de pescadería el señor Jorge Armando Rivera; se valida funcionamiento de balanza colgante MettLer Toledo 8442 de serie B644218763; la cual se encontró imprimiendo en blanco y arrojando doble ticket de impresión; por tanto se procede a desmontar la balanza y realizar desensamble de algunas piezas para posteriormente validar el estado del cabezal; se encontró cabezal sucio al igual que los sensores taponados con viruTas de papel; se ajustan los resortes para que realicen mejor presión sobre el cabezal; se ajustan buses de datos y se engrasa rodamientos._x000d_
Se realizan nuevas pruebas locales de impresión con usuario; estas pruebas son efectivas impresión sale de manera adecuada; balanza colgante queda operativa y funcional</v>
      </c>
      <c r="K475">
        <v>44533</v>
      </c>
      <c r="L475">
        <v>44533</v>
      </c>
      <c r="M475" t="str">
        <f>TEXT(L475,"DDDDDDD")</f>
        <v>viernes</v>
      </c>
      <c r="N475" t="str">
        <v>J036 JUMBO POPAYAN CAMPANARIO</v>
      </c>
      <c r="O475" t="str">
        <v>POPAYAN</v>
      </c>
      <c r="P475" t="str">
        <v>OCCIDENTE</v>
      </c>
      <c r="Q475" t="str">
        <v>JHON ALEXANDER VASQUEZ REVELO</v>
      </c>
      <c r="R475" t="e">
        <v>#N/A</v>
      </c>
      <c r="S475" t="str">
        <v>DIRECTO</v>
      </c>
      <c r="T475">
        <v>0.5</v>
      </c>
      <c r="U475">
        <v>0.5833333333333334</v>
      </c>
      <c r="V475">
        <v>0.08333333333333333</v>
      </c>
      <c r="W475">
        <v>2</v>
      </c>
      <c r="X475">
        <f>NETWORKDAYS(K475,L474)</f>
        <v>1</v>
      </c>
      <c r="Y475" t="str">
        <f>IF(X475&lt;=2,"CUMPLE","NO CUMPLE")</f>
        <v>CUMPLE</v>
      </c>
    </row>
    <row r="476" xml:space="preserve">
      <c r="A476">
        <v>12114564</v>
      </c>
      <c r="B476" t="str">
        <v>REQUEST</v>
      </c>
      <c r="C476" t="str">
        <v>CERRADO</v>
      </c>
      <c r="D476" t="str">
        <v>TIENDA</v>
      </c>
      <c r="E476" t="str">
        <v>BALANZA</v>
      </c>
      <c r="F476" t="str">
        <v>SCANNER</v>
      </c>
      <c r="G476" t="str">
        <v>MAGELLAN</v>
      </c>
      <c r="H476"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saludo;_x000d_
_x000d_
agradecemos su colaboracion con el fin de solucionar la falla de la pos 11 ya que la balanza no lee codigos ni funciona la pesa_x000d_
Area en donde se encuentra la Balanza: cajas_x000d_
</v>
      </c>
      <c r="I476" t="str" xml:space="preserve">
        <v xml:space="preserve">Se realiza verificación del escáner balanza marca datalogic de la POS 11 y se confirma que el escáner no lee adecuadamente los códigos de barra; se realiza el envió del paquete de actualización del scanner y la novedad persiste; el diagnóstico del técnico de ISIT confirma que la falla se presenta por el modulo laser_x000d_
Por tal motivo se procede a solicitar un cambio completo del equipo por continuidad operativa_x000d_
Datos del Equipo con fallas_x000d_
Tipo: Scanner Balanza POS_x000d_
Marca: DATALOGIC_x000d_
Modelo: 9800_x000d_
Serial: F17I11117_x000d_
Datos del Equipo a Solicitar al CRH_x000d_
Tipo: Scanner Balanza POS_x000d_
Marca: DATALOGIC_x000d_
Modelo: 9800_x000d_
Serial: F16M03046_x000d_
Se escala al coordinador regional para su autorización</v>
      </c>
      <c r="J476" t="str">
        <v>Se realiza actualización de firmware en scanner balanza; con su respectiva actualización y validación. Al momento de realizar pruebas en cajas; se evidencia nuevamente el inconveniente que no lee los codigos EAN; se debe colocar en cierta posición y pasar en algunas ocasiones varias veces para que lo lea; aún así la lectura de codigo no es constante; en comunicación con personal de Cencosud Stiven Bedoya; indica el cambio de tapa para validación y no funciona.  Se requiere cambio de la pieza; por posible daño o descalibración en sensor. Se cambia scanner balanza de la pos 1 a pos 11 con autorización e indicación de jefe de sección; para dejar habilitada la caja mientras llega la parte.</v>
      </c>
      <c r="K476">
        <v>44533</v>
      </c>
      <c r="L476">
        <v>44533</v>
      </c>
      <c r="M476" t="str">
        <f>TEXT(L476,"DDDDDDD")</f>
        <v>viernes</v>
      </c>
      <c r="N476" t="str">
        <v>M042 METRO IBAGUE</v>
      </c>
      <c r="O476" t="str">
        <v>IBAGUE</v>
      </c>
      <c r="P476" t="str">
        <v>OCCIDENTE</v>
      </c>
      <c r="Q476" t="str">
        <v>SERGIO LEONARDO CLAVIJO CAMARGO</v>
      </c>
      <c r="R476">
        <v>1110471353</v>
      </c>
      <c r="S476" t="str">
        <v>DIRECTO</v>
      </c>
      <c r="T476">
        <v>0.5</v>
      </c>
      <c r="U476">
        <v>0.5833333333333334</v>
      </c>
      <c r="V476">
        <v>0.08333333333333333</v>
      </c>
      <c r="W476">
        <v>2</v>
      </c>
      <c r="X476">
        <f>NETWORKDAYS(K476,L475)</f>
        <v>1</v>
      </c>
      <c r="Y476" t="str">
        <f>IF(X476&lt;=2,"CUMPLE","NO CUMPLE")</f>
        <v>CUMPLE</v>
      </c>
    </row>
    <row r="477" xml:space="preserve">
      <c r="A477">
        <v>12117765</v>
      </c>
      <c r="B477" t="str">
        <v>REQUEST</v>
      </c>
      <c r="C477" t="str">
        <v>CERRADO</v>
      </c>
      <c r="D477" t="str">
        <v>TIENDA</v>
      </c>
      <c r="E477" t="str">
        <v>POS</v>
      </c>
      <c r="F477" t="str">
        <v>POS</v>
      </c>
      <c r="G477" t="str">
        <v>WINCOR</v>
      </c>
      <c r="H477"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Supermercados_x000d_
Servicio: Tiendas &amp; Centros de Distribucion_x000d_
Telefono: 3013402237_x000d_
Anexo: 8872700_x000d_
Descripcion: por favor me colabora para revisar la pos 28 (electro) ya que donde va el cable de red a la toma se encuentra suelto (hay que ponchar dse nuevo) y la caja se encuentra fuera de linea en estos momentos._x000d_
</v>
      </c>
      <c r="I477" t="str">
        <v xml:space="preserve">Jefe su autorizacion para envio del tecnico -gracias         </v>
      </c>
      <c r="J477" t="str">
        <v>Se verifica CPU pos 28 del área Electro; se encuentran problemas en el punto de red; se evidencia cables y pines deteriorados y que no hacen su debido contacto; se prosigue a ajustar los pines del punto de red uno a uno y se adecuan correctamente para su debido funcionamiento y se ajustan fijamente a la cuneta o pared. Se pone a pruebas la CPU pos; funciona correctamente. Estado OK</v>
      </c>
      <c r="K477">
        <v>44533</v>
      </c>
      <c r="L477">
        <v>44536</v>
      </c>
      <c r="M477" t="str">
        <f>TEXT(L477,"DDDDDDD")</f>
        <v>lunes</v>
      </c>
      <c r="N477" t="str">
        <v>J047 JUMBO GIRARDOT</v>
      </c>
      <c r="O477" t="str">
        <v>GIRARDOT</v>
      </c>
      <c r="P477" t="str">
        <v>OCCIDENTE</v>
      </c>
      <c r="Q477" t="str">
        <v>RAFAEL ARDILA PUENTES</v>
      </c>
      <c r="R477">
        <v>1018419858</v>
      </c>
      <c r="S477" t="str">
        <v>ALIADO</v>
      </c>
      <c r="T477">
        <v>0.3958333333333333</v>
      </c>
      <c r="U477">
        <v>0.4375</v>
      </c>
      <c r="V477">
        <v>0.041666666666666664</v>
      </c>
      <c r="W477">
        <v>1</v>
      </c>
      <c r="X477">
        <f>NETWORKDAYS(K477,L476)</f>
        <v>1</v>
      </c>
      <c r="Y477" t="str">
        <f>IF(X477&lt;=2,"CUMPLE","NO CUMPLE")</f>
        <v>CUMPLE</v>
      </c>
    </row>
    <row r="478" xml:space="preserve">
      <c r="A478">
        <v>12108493</v>
      </c>
      <c r="B478" t="str">
        <v>REQUEST</v>
      </c>
      <c r="C478" t="str">
        <v>CERRADO</v>
      </c>
      <c r="D478" t="str">
        <v>TIENDA</v>
      </c>
      <c r="E478" t="str">
        <v>DESKTOP</v>
      </c>
      <c r="F478" t="str">
        <v>CPU</v>
      </c>
      <c r="G478" t="str">
        <v>LENOVO</v>
      </c>
      <c r="H478"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Los tres equipos de la oficina tardan mas de 15 minutos en imprimir un documento; esto genera mucho retraso en los procesos._x000d_
Indicar ubicacion del Equipo en tienda o oficinas: Recibo Mercancia</v>
      </c>
      <c r="I478" t="str" xml:space="preserve">
        <v xml:space="preserve">Jefe para su autorizacion._x000d_
para transferir a isit; el trabajo lo realiza el dia de Jhon vazquez perfilamiento de los usuarios de windows del area de recibo</v>
      </c>
      <c r="J478" t="str">
        <v>Se procede a establecer contacto con el usuario del área de recibo el Jefe de sección Fredy Antonio Arias quien solicita la verificación de los tres equipos de escritorio los cuales no pueden acceder por medio de la red a la impresora de recibo Lexmark MS622. Se validan que los tres equipos de marca lenovo M700 con series:MJ01MKN1; MJ01ML7S; MJ01MKX8 presentan bloqueos al ejecutar aplicaciones y tampoco no es posible imprimir archivos por medio de correo y de la plataforma web; se procede a realizar reperfilamiento a los tres equipos; se configuran y actualizan aplicaciones de todos los perfiles ; se activan núcleos del procesador; se eliminan temporales y cache de aplicaciones; se desfragmenta particiones de disco; se configura paginación de disco; se entrega equipos a usuarios quienes realizan pruebas estas son exitosas;  equipos quedan operativos y funcionales</v>
      </c>
      <c r="K478">
        <v>44536</v>
      </c>
      <c r="L478">
        <v>44536</v>
      </c>
      <c r="M478" t="str">
        <f>TEXT(L478,"DDDDDDD")</f>
        <v>lunes</v>
      </c>
      <c r="N478" t="str">
        <v>J036 JUMBO POPAYAN CAMPANARIO</v>
      </c>
      <c r="O478" t="str">
        <v>POPAYAN</v>
      </c>
      <c r="P478" t="str">
        <v>OCCIDENTE</v>
      </c>
      <c r="Q478" t="str">
        <v>JHON ALEXANDER VASQUEZ REVELO</v>
      </c>
      <c r="R478" t="e">
        <v>#N/A</v>
      </c>
      <c r="S478" t="str">
        <v>DIRECTO</v>
      </c>
      <c r="T478">
        <v>0.4583333333333333</v>
      </c>
      <c r="U478">
        <v>0.5833333333333334</v>
      </c>
      <c r="V478">
        <v>0.125</v>
      </c>
      <c r="W478">
        <v>3</v>
      </c>
      <c r="X478">
        <f>NETWORKDAYS(K478,L477)</f>
        <v>1</v>
      </c>
      <c r="Y478" t="str">
        <f>IF(X478&lt;=2,"CUMPLE","NO CUMPLE")</f>
        <v>CUMPLE</v>
      </c>
    </row>
    <row r="479" xml:space="preserve">
      <c r="A479">
        <v>12109065</v>
      </c>
      <c r="B479" t="str">
        <v>REQUEST</v>
      </c>
      <c r="C479" t="str">
        <v>CERRADO</v>
      </c>
      <c r="D479" t="str">
        <v>TIENDA</v>
      </c>
      <c r="E479" t="str">
        <v>POS</v>
      </c>
      <c r="F479" t="str">
        <v>SCANNER</v>
      </c>
      <c r="G479" t="str">
        <v>DATALOGIC</v>
      </c>
      <c r="H479"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I479" t="str" xml:space="preserve">
        <v xml:space="preserve">Solicitud pertenece a tienda remota._x000d_
datos del activo:_x000d_
SCANNER POS|BALANZA DATALOGIC 8300 | Nº SERIE: MH0038174_x000d_
Nº inventario: DI-014354_x000d_
  _x000d_
</v>
      </c>
      <c r="J479" t="str">
        <v>Se hace calibración de balanza pero en el momento de hacer pruebas se pierde conectividad con el scanner; se indica a Soporte Cencosud para que solicite el cambio de parte</v>
      </c>
      <c r="K479">
        <v>44536</v>
      </c>
      <c r="L479">
        <v>44536</v>
      </c>
      <c r="M479" t="str">
        <f>TEXT(L479,"DDDDDDD")</f>
        <v>lunes</v>
      </c>
      <c r="N479" t="str">
        <v>J126 JUMBO SAN SILVESTRE</v>
      </c>
      <c r="O479" t="str">
        <v>BARRANCABERMEJA</v>
      </c>
      <c r="P479" t="str">
        <v>ORIENTE</v>
      </c>
      <c r="Q479" t="str">
        <v>JULIAN ANDRES LOPEZ LIDUEÑA</v>
      </c>
      <c r="R479" t="e">
        <v>#N/A</v>
      </c>
      <c r="S479" t="str">
        <v>DIRECTO</v>
      </c>
      <c r="T479">
        <v>0.625</v>
      </c>
      <c r="U479">
        <v>0.7291666666666666</v>
      </c>
      <c r="V479">
        <v>0.10416666666666667</v>
      </c>
      <c r="W479">
        <v>2</v>
      </c>
      <c r="X479">
        <f>NETWORKDAYS(K479,L478)</f>
        <v>1</v>
      </c>
      <c r="Y479" t="str">
        <f>IF(X479&lt;=2,"CUMPLE","NO CUMPLE")</f>
        <v>CUMPLE</v>
      </c>
    </row>
    <row r="480" xml:space="preserve">
      <c r="A480">
        <v>12122533</v>
      </c>
      <c r="B480" t="str">
        <v>PDA RENOVACION</v>
      </c>
      <c r="C480" t="str">
        <v>CERRADO</v>
      </c>
      <c r="D480" t="str">
        <v>TIENDA</v>
      </c>
      <c r="E480" t="str">
        <v>PDA</v>
      </c>
      <c r="F480" t="str">
        <v>PDA</v>
      </c>
      <c r="G480" t="str">
        <v>HONEYWELL</v>
      </c>
      <c r="H480"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21178B00A3 G14F81850_x000d_
21178B011A G14F81913_x000d_
21178B0A7E G14F79618_x000d_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I480" t="str">
        <v xml:space="preserve">Me ayudan con esta solicitud	</v>
      </c>
      <c r="J480" t="str">
        <v>Se llega a sitio y se espera confirmación de correo; se ingresa a oficina de sistema se ubica con jefe de seguridad para que me entreguen las PDA que tienen en custodia; se procede a revisar el estado de las PDA que se encuentren en buen estado y completas; las Pda venian totalmente descargadas haciendo que el trabajo de configuracion se alargara. Se dejaron cargando en la mañana de 9:00 a 12 del dia; en la tarde 13:30 se procede a configurar cada PDA cambiandole el firmware ya que el que tenia estaba presentando problemas; se configuraron las PDA 21178B00A3; 21178B011A; 21178B0A7E;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K480">
        <v>44536</v>
      </c>
      <c r="L480">
        <v>44540</v>
      </c>
      <c r="M480" t="str">
        <f>TEXT(L480,"DDDDDDD")</f>
        <v>viernes</v>
      </c>
      <c r="N480" t="str">
        <v>M038 METRO NEIVA CENTRO DE CONVENCIONES</v>
      </c>
      <c r="O480" t="str">
        <v>NEIVA</v>
      </c>
      <c r="P480" t="str">
        <v>OCCIDENTE</v>
      </c>
      <c r="Q480" t="str">
        <v>JOHN ALEJANDRO LOZADA BABATIVA</v>
      </c>
      <c r="R480">
        <v>1075313382</v>
      </c>
      <c r="S480" t="str">
        <v>DIRECTO</v>
      </c>
      <c r="T480">
        <v>0.3333333333333333</v>
      </c>
      <c r="U480">
        <v>0.75</v>
      </c>
      <c r="V480">
        <v>0.16666666666666666</v>
      </c>
      <c r="W480">
        <v>4</v>
      </c>
      <c r="X480">
        <f>NETWORKDAYS(K480,L479)</f>
        <v>1</v>
      </c>
      <c r="Y480" t="str">
        <f>IF(X480&lt;=2,"CUMPLE","NO CUMPLE")</f>
        <v>CUMPLE</v>
      </c>
    </row>
    <row r="481" xml:space="preserve">
      <c r="A481">
        <v>12122523</v>
      </c>
      <c r="B481" t="str">
        <v>PDA RENOVACION</v>
      </c>
      <c r="C481" t="str">
        <v>CERRADO</v>
      </c>
      <c r="D481" t="str">
        <v>TIENDA</v>
      </c>
      <c r="E481" t="str">
        <v>PDA</v>
      </c>
      <c r="F481" t="str">
        <v>PDA</v>
      </c>
      <c r="G481" t="str">
        <v>HONEYWELL</v>
      </c>
      <c r="H481"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21178B02C4 G14F81823_x000d_
21178B02B1 G14F81832_x000d_
21178B02DD G14F81839_x000d_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I481" t="str">
        <v xml:space="preserve">Me ayudan con esta solicitud	</v>
      </c>
      <c r="J481" t="str">
        <v>Se llega a sitio y se espera confirmación de correo; se ingresa a oficina de sistema se ubica con jefe de seguridad para que me entreguen las PDA que tienen en custodia; se procede a revisar el estado de las PDA que se encuentren en buen estado y completas; las Pda venian totalmente descargadas haciendo que el trabajo de configuracion se alargara. Se dejaron cargando en la mañana de 9:00 a 12 del dia; en la tarde 13:30 se procede a configurar cada PDA cambiandole el firmware ya que el que tenia estaba presentando problemas; se configuraron las PDA 21178B02C4; 21178B02B1; 21178B02DD;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K481">
        <v>44536</v>
      </c>
      <c r="L481">
        <v>44540</v>
      </c>
      <c r="M481" t="str">
        <f>TEXT(L481,"DDDDDDD")</f>
        <v>viernes</v>
      </c>
      <c r="N481" t="str">
        <v>M038 METRO NEIVA CENTRO DE CONVENCIONES</v>
      </c>
      <c r="O481" t="str">
        <v>NEIVA</v>
      </c>
      <c r="P481" t="str">
        <v>OCCIDENTE</v>
      </c>
      <c r="Q481" t="str">
        <v>JOHN ALEJANDRO LOZADA BABATIVA</v>
      </c>
      <c r="R481">
        <v>1075313382</v>
      </c>
      <c r="S481" t="str">
        <v>DIRECTO</v>
      </c>
      <c r="T481">
        <v>0.3333333333333333</v>
      </c>
      <c r="U481">
        <v>0.75</v>
      </c>
      <c r="V481">
        <v>0.16666666666666666</v>
      </c>
      <c r="W481">
        <v>4</v>
      </c>
      <c r="X481">
        <f>NETWORKDAYS(K481,L480)</f>
        <v>5</v>
      </c>
      <c r="Y481" t="str">
        <f>IF(X481&lt;=2,"CUMPLE","NO CUMPLE")</f>
        <v>NO CUMPLE</v>
      </c>
    </row>
    <row r="482" xml:space="preserve">
      <c r="A482">
        <v>12122511</v>
      </c>
      <c r="B482" t="str">
        <v>PDA RENOVACION</v>
      </c>
      <c r="C482" t="str">
        <v>CERRADO</v>
      </c>
      <c r="D482" t="str">
        <v>TIENDA</v>
      </c>
      <c r="E482" t="str">
        <v>PDA</v>
      </c>
      <c r="F482" t="str">
        <v>PDA</v>
      </c>
      <c r="G482" t="str">
        <v>HONEYWELL</v>
      </c>
      <c r="H482" t="str" xml:space="preserve">
        <v xml:space="preserve">Datos usuario_x000d_
Nombre: Ever Polania Ruiz_x000d_
Correo: Ever.Polania@cencosud.com.co_x000d_
Usuario AD: EPolania_x000d_
Pais: Colombia_x000d_
Ubicacion: M038 METRO NEIVA CENTRO DE CONVENCIONES_x000d_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21178B02BA G13D21700_x000d_
21178B02E6 S13005521402523_x000d_
21178B02A6 G14F81726_x000d_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82" t="str">
        <v xml:space="preserve">Me ayudan con esta solicitud	</v>
      </c>
      <c r="J482" t="str">
        <v>Se llega a sitio y se espera confirmación de correo; se ingresa a oficina de sistema se ubica con jefe de seguridad para que me entreguen las PDA que tienen en custodia; se procede a revisar el estado de las PDA que se encuentren en buen estado y completas; las Pda venian totalmente descargadas haciendo que el trabajo de configuracion se alargara. Se dejaron cargando en la mañana de 9:00 a 12 del dia; en la tarde 13:30 se procede a configurar cada PDA cambiandole el firmware ya que el que tenia estaba presentando problemas; se configuraron las PDA 21178B02BA; 21178B02E6; 21178B02A6 y la PDA 21178B00E6 que no se encontraba relacionada en ningún caso; cada configuración se demoro entre 30 y 40 minutos y hay problemas con la red cswlan12; es intermitente la conexión. El 09-12-21 se vuelve a configurar la conexión a la red wlan por solicitud de soporte Cencosud por modificaciones que se realizaron. Se configuran las Pda con su usuario y se empacan en sus respectivas cajas. Ya configuradas se entregan al jefe de seguridad para la custodia de las PDA. El 10-12-21 se entregan las actas de asignación y retiro de las PDA Y PDT de la tienda; las cuales fueron firmadas por el gerente de la tienda y el jefe de seguridad. Las tomas de las firmas se hicieron durante la mañana y se enviaron para el cambio de estado en la plataforma. Las PDA quedan operativas y son recibidas a satisfacción por los usuarios.</v>
      </c>
      <c r="K482">
        <v>44536</v>
      </c>
      <c r="L482">
        <v>44540</v>
      </c>
      <c r="M482" t="str">
        <f>TEXT(L482,"DDDDDDD")</f>
        <v>viernes</v>
      </c>
      <c r="N482" t="str">
        <v>M038 METRO NEIVA CENTRO DE CONVENCIONES</v>
      </c>
      <c r="O482" t="str">
        <v>NEIVA</v>
      </c>
      <c r="P482" t="str">
        <v>OCCIDENTE</v>
      </c>
      <c r="Q482" t="str">
        <v>JOHN ALEJANDRO LOZADA BABATIVA</v>
      </c>
      <c r="R482">
        <v>1075313382</v>
      </c>
      <c r="S482" t="str">
        <v>DIRECTO</v>
      </c>
      <c r="T482">
        <v>0.3333333333333333</v>
      </c>
      <c r="U482">
        <v>0.5</v>
      </c>
      <c r="V482">
        <v>0.16666666666666666</v>
      </c>
      <c r="W482">
        <v>4</v>
      </c>
      <c r="X482">
        <f>NETWORKDAYS(K482,L481)</f>
        <v>5</v>
      </c>
      <c r="Y482" t="str">
        <f>IF(X482&lt;=2,"CUMPLE","NO CUMPLE")</f>
        <v>NO CUMPLE</v>
      </c>
    </row>
    <row r="483" xml:space="preserve">
      <c r="A483">
        <v>12103040</v>
      </c>
      <c r="B483" t="str">
        <v>REQUEST</v>
      </c>
      <c r="C483" t="str">
        <v>CERRADO</v>
      </c>
      <c r="D483" t="str">
        <v>TIENDA</v>
      </c>
      <c r="E483" t="str">
        <v>PC</v>
      </c>
      <c r="F483" t="str">
        <v>PC</v>
      </c>
      <c r="G483" t="str">
        <v>LENOVO</v>
      </c>
      <c r="H483" t="str" xml:space="preserve">
        <v xml:space="preserve">Datos usuario_x000d_
Nombre: Juan Carlos Gutierrez Meneses_x000d_
Correo: JuanCarlos.Gutierrez@cencosud.com.co_x000d_
Usuario AD: JCGutieM_x000d_
Pais: Colombia_x000d_
Ubicacion: J036 JUMBO POPAYAN CAMPANARIO_x000d_
Zona: Colombia Occidente_x000d_
Unidad de Negocio: Supermercados_x000d_
Servicio: Tiendas &amp; Centros de Distribucion_x000d_
Telefono: 1061710954_x000d_
Anexo: 3147072423_x000d_
Descripcion: no permite descargar trabajos de archivo plano_x000d_
Indicar la ubicacion del computador en la tienda o sede: pc ubicado en la tienda</v>
      </c>
      <c r="I483" t="str" xml:space="preserve">
        <v xml:space="preserve">Jefe su autorizacion con el tecnico remoto para instalacion del descargas el equipo no permite bajar archivos plano. se intenta tomar remoto y no s etiene conexion validar tambien la conexion remora hosname del equipo J036900WS005_x000d_
Tienda: J036 POPAYAN_x000d_
TIPO: DESKTOP_x000d_
MARCA: LENOVO M73_x000d_
SERIAL: MJ01ML8A_x000d_
GRACIAS.</v>
      </c>
      <c r="J483" t="str">
        <v xml:space="preserve">Se procede a establecer contacto con el usuario del área comercial el señor Juan Carlos Gutiérrez Meneces. Se valida funcionamiento del equipo de escritorio de marca Lenovo de Serie: MJRTVXL el cual se encontró con inconvenientes para descargar trabajos de archivo plano; también se encontró equipo demasiado lento al ejecutar aplicaciones de usuario; se solicita credenciales administrador de dominio y se configura perfil de usuario adicionando archivos en la rutas indicadas de la unidad C ; se realiza optimización del sistema ; se activan núcleos del procesador; se eliminan temporales y cache de aplicaciones; se configura paginación de disco; equipo se deja operativo y funcional </v>
      </c>
      <c r="K483">
        <v>44536</v>
      </c>
      <c r="L483">
        <v>44543</v>
      </c>
      <c r="M483" t="str">
        <f>TEXT(L483,"DDDDDDD")</f>
        <v>lunes</v>
      </c>
      <c r="N483" t="str">
        <v>J036 JUMBO POPAYAN CAMPANARIO</v>
      </c>
      <c r="O483" t="str">
        <v>POPAYAN</v>
      </c>
      <c r="P483" t="str">
        <v>OCCIDENTE</v>
      </c>
      <c r="Q483" t="str">
        <v>JHON ALEXANDER VASQUEZ REVELO</v>
      </c>
      <c r="R483" t="e">
        <v>#N/A</v>
      </c>
      <c r="S483" t="str">
        <v>DIRECTO</v>
      </c>
      <c r="T483">
        <v>0.4583333333333333</v>
      </c>
      <c r="U483">
        <v>0.5</v>
      </c>
      <c r="V483">
        <v>0.041666666666666664</v>
      </c>
      <c r="W483">
        <v>1</v>
      </c>
      <c r="X483">
        <f>NETWORKDAYS(K483,L482)</f>
        <v>5</v>
      </c>
      <c r="Y483" t="str">
        <f>IF(X483&lt;=2,"CUMPLE","NO CUMPLE")</f>
        <v>NO CUMPLE</v>
      </c>
    </row>
    <row r="484" xml:space="preserve">
      <c r="A484">
        <v>12114339</v>
      </c>
      <c r="B484" t="str">
        <v>REQUEST</v>
      </c>
      <c r="C484" t="str">
        <v>CERRADO</v>
      </c>
      <c r="D484" t="str">
        <v>TIENDA</v>
      </c>
      <c r="E484" t="str">
        <v>PC</v>
      </c>
      <c r="F484" t="str">
        <v>PC</v>
      </c>
      <c r="G484" t="str">
        <v>LENOVO</v>
      </c>
      <c r="H484" t="str" xml:space="preserve">
        <v xml:space="preserve">Datos usuario_x000d_
Nombre: Jorge Eliecer Lopez Manrique_x000d_
Correo: jorgeeliecer.lopezmanrique@cencosud.com.co_x000d_
Usuario AD: JELopezM_x000d_
Pais: Colombia_x000d_
Ubicacion: J036 JUMBO POPAYAN CAMPANARIO_x000d_
Zona: Colombia Occidente_x000d_
Unidad de Negocio: JUMBO_x000d_
Servicio: null_x000d_
Telefono: 3175025877_x000d_
Anexo: null_x000d_
Descripcion: Computador muy lento; no descarga archivos; excel se bloquea constantemente; demora inicio de seccion._x000d_
Lugar en donde se encuentra el computador en la tienda: oficina comercial numero inventario 023794</v>
      </c>
      <c r="I484" t="str" xml:space="preserve">
        <v xml:space="preserve">jefe para su autorizacion despacho tecnico remoto para revision de equipo subgerente tienda._x000d_
Tienda: 036 POPAYAN_x000d_
TIPO: DESKTOP_x000d_
MARCA: LENOVO M73_x000d_
SERIAL: MJ01ML5V_x000d_
Gracias</v>
      </c>
      <c r="J484" t="str">
        <v>Se procede a establecer contacto con el usuario del área comercial el señor Jorge Eliecer Lopez Manrique. Se valida funcionamiento del equipo de escritorio de marca Lenovo de Serie: MJ01ML5V el cual se encontró con bloqueos y lentitud al ejecutar herramientas ofimáticas y aplicaciones habituales que utiliza el usuario; Disco de almacenamiento con ocupación del 80% ; se procede a realizarse mantenimiento preventivo a la cpu se realiza desensamble de componentes para posterior limpieza; se realiza cambio de pasta térmica al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disco;se actualiza navegador web; se entrega equipo a usuario quien realiza pruebas estas son exitosas;  equipo queda operativo y funcional</v>
      </c>
      <c r="K484">
        <v>44536</v>
      </c>
      <c r="L484">
        <v>44543</v>
      </c>
      <c r="M484" t="str">
        <f>TEXT(L484,"DDDDDDD")</f>
        <v>lunes</v>
      </c>
      <c r="N484" t="str">
        <v>J036 JUMBO POPAYAN CAMPANARIO</v>
      </c>
      <c r="O484" t="str">
        <v>POPAYAN</v>
      </c>
      <c r="P484" t="str">
        <v>OCCIDENTE</v>
      </c>
      <c r="Q484" t="str">
        <v>JHON ALEXANDER VASQUEZ REVELO</v>
      </c>
      <c r="R484" t="e">
        <v>#N/A</v>
      </c>
      <c r="S484" t="str">
        <v>DIRECTO</v>
      </c>
      <c r="T484">
        <v>0.3541666666666667</v>
      </c>
      <c r="U484">
        <v>0.4375</v>
      </c>
      <c r="V484">
        <v>0.08333333333333333</v>
      </c>
      <c r="W484">
        <v>2</v>
      </c>
      <c r="X484">
        <f>NETWORKDAYS(K484,L483)</f>
        <v>6</v>
      </c>
      <c r="Y484" t="str">
        <f>IF(X484&lt;=2,"CUMPLE","NO CUMPLE")</f>
        <v>NO CUMPLE</v>
      </c>
    </row>
    <row r="485" xml:space="preserve">
      <c r="A485">
        <v>12122677</v>
      </c>
      <c r="B485" t="str">
        <v>PDA RENOVACION</v>
      </c>
      <c r="C485" t="str">
        <v>CERRADO</v>
      </c>
      <c r="D485" t="str">
        <v>TIENDA</v>
      </c>
      <c r="E485" t="str">
        <v>PDA</v>
      </c>
      <c r="F485" t="str">
        <v>PDA</v>
      </c>
      <c r="G485" t="str">
        <v>HONEYWELL</v>
      </c>
      <c r="H485"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21178B0076 G15NF0714_x000d_
21178B006C G15NF0775_x000d_
21178B0081 G16GC6575_x000d_
21178B013D G16GC6578_x000d_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85" t="str">
        <v>Me ayudan con esta solicitud.</v>
      </c>
      <c r="J485"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K485">
        <v>44536</v>
      </c>
      <c r="L485">
        <v>44544</v>
      </c>
      <c r="M485" t="str">
        <f>TEXT(L485,"DDDDDDD")</f>
        <v>martes</v>
      </c>
      <c r="N485" t="str">
        <v>M195 METRO SANTA LUCIA</v>
      </c>
      <c r="O485" t="str">
        <v>NEIVA</v>
      </c>
      <c r="P485" t="str">
        <v>OCCIDENTE</v>
      </c>
      <c r="Q485" t="str">
        <v>JOHN ALEJANDRO LOZADA BABATIVA</v>
      </c>
      <c r="R485">
        <v>1075313382</v>
      </c>
      <c r="S485" t="str">
        <v>DIRECTO</v>
      </c>
      <c r="T485">
        <v>0.3333333333333333</v>
      </c>
      <c r="U485">
        <v>0.75</v>
      </c>
      <c r="V485">
        <v>0.08333333333333333</v>
      </c>
      <c r="W485">
        <v>2</v>
      </c>
      <c r="X485">
        <f>NETWORKDAYS(K485,L484)</f>
        <v>6</v>
      </c>
      <c r="Y485" t="str">
        <f>IF(X485&lt;=2,"CUMPLE","NO CUMPLE")</f>
        <v>NO CUMPLE</v>
      </c>
    </row>
    <row r="486" xml:space="preserve">
      <c r="A486">
        <v>12122674</v>
      </c>
      <c r="B486" t="str">
        <v>PDA RENOVACION</v>
      </c>
      <c r="C486" t="str">
        <v>CERRADO</v>
      </c>
      <c r="D486" t="str">
        <v>TIENDA</v>
      </c>
      <c r="E486" t="str">
        <v>PDA</v>
      </c>
      <c r="F486" t="str">
        <v>PDA</v>
      </c>
      <c r="G486" t="str">
        <v>HONEYWELL</v>
      </c>
      <c r="H486"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21178B0126 G14F81881_x000d_
21177B7626 G14F81885_x000d_
21178B0041 G14F81887_x000d_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86" t="str">
        <v>Me ayudan con esta solicitud.</v>
      </c>
      <c r="J486"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K486">
        <v>44536</v>
      </c>
      <c r="L486">
        <v>44544</v>
      </c>
      <c r="M486" t="str">
        <f>TEXT(L486,"DDDDDDD")</f>
        <v>martes</v>
      </c>
      <c r="N486" t="str">
        <v>M195 METRO SANTA LUCIA</v>
      </c>
      <c r="O486" t="str">
        <v>NEIVA</v>
      </c>
      <c r="P486" t="str">
        <v>OCCIDENTE</v>
      </c>
      <c r="Q486" t="str">
        <v>JOHN ALEJANDRO LOZADA BABATIVA</v>
      </c>
      <c r="R486">
        <v>1075313382</v>
      </c>
      <c r="S486" t="str">
        <v>DIRECTO</v>
      </c>
      <c r="T486">
        <v>0.3333333333333333</v>
      </c>
      <c r="U486">
        <v>0.75</v>
      </c>
      <c r="V486">
        <v>0.125</v>
      </c>
      <c r="W486">
        <v>3</v>
      </c>
      <c r="X486">
        <f>NETWORKDAYS(K486,L485)</f>
        <v>7</v>
      </c>
      <c r="Y486" t="str">
        <f>IF(X486&lt;=2,"CUMPLE","NO CUMPLE")</f>
        <v>NO CUMPLE</v>
      </c>
    </row>
    <row r="487" xml:space="preserve">
      <c r="A487">
        <v>12122668</v>
      </c>
      <c r="B487" t="str">
        <v>PDA RENOVACION</v>
      </c>
      <c r="C487" t="str">
        <v>CERRADO</v>
      </c>
      <c r="D487" t="str">
        <v>TIENDA</v>
      </c>
      <c r="E487" t="str">
        <v>PDA</v>
      </c>
      <c r="F487" t="str">
        <v>PDA</v>
      </c>
      <c r="G487" t="str">
        <v>HONEYWELL</v>
      </c>
      <c r="H487" t="str" xml:space="preserve">
        <v xml:space="preserve">Datos usuario_x000d_
Nombre: Jose Fernando Chates_x000d_
Correo: Fernando.Chates@cencosud.com.co_x000d_
Usuario AD: JFChates_x000d_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entrega y retiro de las Pdas Eda51;_x000d_
Entrega Retiro_x000d_
21178B0B08 G14F81844_x000d_
21178B0A52 G14F81879_x000d_
21177B76C6 G14F81880_x000d_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87" t="str">
        <v>Me ayudan con esta solicitud.</v>
      </c>
      <c r="J487" t="str">
        <v>Se ingresa a sitio el 10/12/2021 se verifica el correo con seguridad; solicito las PDA a configurar que están en custodia por parte de seguridad; se encuentran dos PDT Cargadas 21178B0076 y 21178B006C las cuales se configuran y se dejan probadas; se indica a seguridad que deben poner a cargar las demás PDA para poder realizar el proceso de configuración de las 8 PDA restantes ya que la carga siempre se demora y estaban en 0 porciento. Se continua el proceso día 11/12/2021 en el cual se termino de configurar la PDA con serial 21178B0081 y 21178B013D. Se continua con la configuración de las siguientes PDA 21178B0126; 21177B7626 y 21178B0041 se terminan de configurar y probar; se entregan en custodia las otras PDA restantes no las habían cargado. El 13/12/2021 se ingresa a tienda; se procede a terminar a configurar las PDA restantes 21178B0B08; 21178B0A52 y 21177B76C6; se configuran; se prueban y se entregan al de seguridad. Un cargador de una de las PDA estaba extraviada al ponerlas a cargar por parte de seguridad; pero se busca y se encuentra; a continuación de la configuración se procede a buscar las PDT para retiro se encuentran en total 9 ya que una pdt estaba extraviada pero los de seguridad iniciaron la búsqueda y la lograron encontrar al siguiente día; ya que sin que estuvieran todas no se podía hacer el retiro; en seguida se envío la información y se enviaron las actas de asignación y retiro las cuales el gerente de tienda me las firma tanto asignación como retiro; ya tomadas se envían firmadas a Soporte Cencosud.</v>
      </c>
      <c r="K487">
        <v>44536</v>
      </c>
      <c r="L487">
        <v>44544</v>
      </c>
      <c r="M487" t="str">
        <f>TEXT(L487,"DDDDDDD")</f>
        <v>martes</v>
      </c>
      <c r="N487" t="str">
        <v>M195 METRO SANTA LUCIA</v>
      </c>
      <c r="O487" t="str">
        <v>NEIVA</v>
      </c>
      <c r="P487" t="str">
        <v>OCCIDENTE</v>
      </c>
      <c r="Q487" t="str">
        <v>JOHN ALEJANDRO LOZADA BABATIVA</v>
      </c>
      <c r="R487">
        <v>1075313382</v>
      </c>
      <c r="S487" t="str">
        <v>DIRECTO</v>
      </c>
      <c r="T487">
        <v>0.3333333333333333</v>
      </c>
      <c r="U487">
        <v>0.75</v>
      </c>
      <c r="V487">
        <v>0.125</v>
      </c>
      <c r="W487">
        <v>3</v>
      </c>
      <c r="X487">
        <f>NETWORKDAYS(K487,L486)</f>
        <v>7</v>
      </c>
      <c r="Y487" t="str">
        <f>IF(X487&lt;=2,"CUMPLE","NO CUMPLE")</f>
        <v>NO CUMPLE</v>
      </c>
    </row>
    <row r="488" xml:space="preserve">
      <c r="A488">
        <v>12122436</v>
      </c>
      <c r="B488" t="str">
        <v>PDA RENOVACION</v>
      </c>
      <c r="C488" t="str">
        <v>CERRADO</v>
      </c>
      <c r="D488" t="str">
        <v>TIENDA</v>
      </c>
      <c r="E488" t="str">
        <v>PDA</v>
      </c>
      <c r="F488" t="str">
        <v>PDA</v>
      </c>
      <c r="G488" t="str">
        <v>HONEYWELL</v>
      </c>
      <c r="H488"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21178B056F 16232522507963_x000d_
21178B05F8 G14F81785_x000d_
21178B0610 G14F81820_x000d_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88" t="str">
        <v xml:space="preserve">Me ayudan con esta solicitud	</v>
      </c>
      <c r="J488"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K488">
        <v>44536</v>
      </c>
      <c r="L488">
        <v>44545</v>
      </c>
      <c r="M488" t="str">
        <f>TEXT(L488,"DDDDDDD")</f>
        <v>miércoles</v>
      </c>
      <c r="N488" t="str">
        <v>J047 JUMBO GIRARDOT</v>
      </c>
      <c r="O488" t="str">
        <v>GIRARDOT</v>
      </c>
      <c r="P488" t="str">
        <v>OCCIDENTE</v>
      </c>
      <c r="Q488" t="str">
        <v>VICTOR ALFONSO TORRES CASTRILLON</v>
      </c>
      <c r="R488" t="e">
        <v>#N/A</v>
      </c>
      <c r="S488" t="str">
        <v>DIRECTO</v>
      </c>
      <c r="T488">
        <v>0.3333333333333333</v>
      </c>
      <c r="U488">
        <v>0.75</v>
      </c>
      <c r="V488">
        <v>0.25</v>
      </c>
      <c r="W488">
        <v>6</v>
      </c>
      <c r="X488">
        <f>NETWORKDAYS(K488,L487)</f>
        <v>7</v>
      </c>
      <c r="Y488" t="str">
        <f>IF(X488&lt;=2,"CUMPLE","NO CUMPLE")</f>
        <v>NO CUMPLE</v>
      </c>
    </row>
    <row r="489" xml:space="preserve">
      <c r="A489">
        <v>12122439</v>
      </c>
      <c r="B489" t="str">
        <v>PDA RENOVACION</v>
      </c>
      <c r="C489" t="str">
        <v>CERRADO</v>
      </c>
      <c r="D489" t="str">
        <v>TIENDA</v>
      </c>
      <c r="E489" t="str">
        <v>PDA</v>
      </c>
      <c r="F489" t="str">
        <v>PDA</v>
      </c>
      <c r="G489" t="str">
        <v>HONEYWELL</v>
      </c>
      <c r="H489" t="str" xml:space="preserve">
        <v xml:space="preserve">Datos usuario_x000d_
Nombre: Orlen Dario Arteaga Morales_x000d_
Correo: Dario.Arteaga@cencosud.com.co_x000d_
Usuario AD: OArteagaM_x000d_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21178B0566 16232522507976_x000d_
21178B079A 16307522502996_x000d_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89" t="str">
        <v>Me ayudan con esta solicitud.</v>
      </c>
      <c r="J489" t="str">
        <v>07/12/2021 se reciben dispositivos PDA para realizar configuración y se colocan a cargar ya que vienen sin nada de carga; se establece constante comunicación con el soporte de sistemas de la entidad; en horas de la tarde; se recibe asesoría del proceso configuración e instalación de las PDA y se inicia la instalación del sistema y configuración de las aplicaciones. 09/12/2021 Se continua con la configuración de PDA y se trata de resolver inconvenientes de conectividad; las cuales persistieron; ya que era muy intermitente la conexión y sacaba de la sesión a los usuarios. 13/12/2021 se realizan nuevamente pruebas de conectividad en las áreas solicitadas;  3 PDA se pusieron a prueba ya que presentaban intermitencia en la conexión; se mantuvo constante comunicación con el soporte de la entidad para el reporte de novedades al respecto. 14/12/2021 se reciben nuevas instrucciones en las que solicitan restauración de 2 PDA; las cuales se aplican y configuran en los dispositivos; se realizan pruebas; finalmente se hace entrega de 2 PDA para el área de recibo; quedando por entregar 1 en ecommerce; a la cual no se pudo realizar las pruebas pertinentes; por otra parte; se realiza organización del área de sistemas y el cuarto de datos; ya que se recibió quejas del desorden del mismo; se envía evidencia de lo realizado. 15/12/2021 se realiza firma de actas de entrega de las áreas de seguridad y recibo; se configura y realizan pruebas para hacer entrega y firma de actas para el área de ecommerce; con esto; se finaliza la entrega de los equipos.</v>
      </c>
      <c r="K489">
        <v>44536</v>
      </c>
      <c r="L489">
        <v>44545</v>
      </c>
      <c r="M489" t="str">
        <f>TEXT(L489,"DDDDDDD")</f>
        <v>miércoles</v>
      </c>
      <c r="N489" t="str">
        <v>J047 JUMBO GIRARDOT</v>
      </c>
      <c r="O489" t="str">
        <v>GIRARDOT</v>
      </c>
      <c r="P489" t="str">
        <v>OCCIDENTE</v>
      </c>
      <c r="Q489" t="str">
        <v>VICTOR ALFONSO TORRES CASTRILLON</v>
      </c>
      <c r="R489" t="e">
        <v>#N/A</v>
      </c>
      <c r="S489" t="str">
        <v>DIRECTO</v>
      </c>
      <c r="T489">
        <v>0.3333333333333333</v>
      </c>
      <c r="U489">
        <v>0.75</v>
      </c>
      <c r="V489">
        <v>5</v>
      </c>
      <c r="W489">
        <v>5</v>
      </c>
      <c r="X489">
        <f>NETWORKDAYS(K489,L488)</f>
        <v>8</v>
      </c>
      <c r="Y489" t="str">
        <f>IF(X489&lt;=2,"CUMPLE","NO CUMPLE")</f>
        <v>NO CUMPLE</v>
      </c>
    </row>
    <row r="490" xml:space="preserve">
      <c r="A490">
        <v>12122386</v>
      </c>
      <c r="B490" t="str">
        <v>PDA RENOVACION</v>
      </c>
      <c r="C490" t="str">
        <v>CERRADO</v>
      </c>
      <c r="D490" t="str">
        <v>TIENDA</v>
      </c>
      <c r="E490" t="str">
        <v>PDA</v>
      </c>
      <c r="F490" t="str">
        <v>PDA</v>
      </c>
      <c r="G490" t="str">
        <v>HONEYWELL</v>
      </c>
      <c r="H490"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21178B0616 G15D31027_x000d_
21178B0591 G15D31033_x000d_
21178B059C 16005522501289_x000d_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direccion_x000d_
</v>
      </c>
      <c r="I490" t="str">
        <v xml:space="preserve">Me ayudan con esta solicitud	</v>
      </c>
      <c r="J490" t="str" xml:space="preserve">
        <v xml:space="preserve">Se procede a establecer contacto con el usuario jefe de tienda el señor Bernardo Agredo Carvajal quien realizó la solicitud de instalación Y configuración de 3 PDTS de marca Honeywall modelo EDA51 CON series: 21178B0616; 21178B0591; 21178B059C.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G15D31027; G15D31033; 16005522501289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El día 17/12/2021 Soporte Cencosud solicita garantía sobre PDT de serie 21178B0591 que fue configurada para Chequeo de precios al no encontrase aplicativo Jannis y Gapv Técnico se acerca a el punto y habilita funcionamiento del aplicativo Jannis en todas la Pdts entregadas a líneas de caja; quienes realizan pruebas con aplicativo y estas toman códigos correctamente e ingresan cedulas de clientes; PDT asignada para chequeo de precios requiere para su funcionamiento el aplicativo Gapv se le informa novedad a soporte quien indica que PDT entregada no es compatible con la aplicación requerida; por lo que el señor Harol Gonzales solicita que sea cambiada Pdt EDA51 de serie 21178B0591 por Pdt  DATALOGIC SCORPION X3 de serie G17F62353 que está a nombre del jefe de área PCG el señor Jesús Córdoba. Se configura y actualiza el aplicativo Gapv en PDT SKORPIO que utilizara línea de cajas y a la vez se actualiza y configura el perfil de la pdt que utilizara el área de PGC. usuarios realizan pruebas en PDTS recibidas y firman actas de cambios realizados; estas son enviadas a el Señor Harold Gonzales quien da el visto bueno de labor terminada </v>
      </c>
      <c r="K490">
        <v>44536</v>
      </c>
      <c r="L490">
        <v>44546</v>
      </c>
      <c r="M490" t="str">
        <f>TEXT(L490,"DDDDDDD")</f>
        <v>jueves</v>
      </c>
      <c r="N490" t="str">
        <v>J036 JUMBO POPAYAN CAMPANARIO</v>
      </c>
      <c r="O490" t="str">
        <v>POPAYAN</v>
      </c>
      <c r="P490" t="str">
        <v>OCCIDENTE</v>
      </c>
      <c r="Q490" t="str">
        <v>JHON ALEXANDER VASQUEZ REVELO</v>
      </c>
      <c r="R490" t="e">
        <v>#N/A</v>
      </c>
      <c r="S490" t="str">
        <v>DIRECTO</v>
      </c>
      <c r="T490">
        <v>0.3333333333333333</v>
      </c>
      <c r="U490">
        <v>0.75</v>
      </c>
      <c r="V490">
        <v>0.16666666666666666</v>
      </c>
      <c r="W490">
        <v>4</v>
      </c>
      <c r="X490">
        <f>NETWORKDAYS(K490,L489)</f>
        <v>8</v>
      </c>
      <c r="Y490" t="str">
        <f>IF(X490&lt;=2,"CUMPLE","NO CUMPLE")</f>
        <v>NO CUMPLE</v>
      </c>
    </row>
    <row r="491" xml:space="preserve">
      <c r="A491">
        <v>12122380</v>
      </c>
      <c r="B491" t="str">
        <v>PDA RENOVACION</v>
      </c>
      <c r="C491" t="str">
        <v>CERRADO</v>
      </c>
      <c r="D491" t="str">
        <v>TIENDA</v>
      </c>
      <c r="E491" t="str">
        <v>PDA</v>
      </c>
      <c r="F491" t="str">
        <v>PDA</v>
      </c>
      <c r="G491" t="str">
        <v>HONEYWELL</v>
      </c>
      <c r="H491"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21178B05F3 S12134521120541_x000d_
21178B0611 S12107528125449_x000d_
21178B061E S12134521120701_x000d_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91" t="str">
        <v xml:space="preserve">Me ayudan con esta solicitud	</v>
      </c>
      <c r="J491" t="str">
        <v>Se procede a establecer contacto con el usuario jefe de tienda el señor Bernardo Agredo Carvajal quien realizo la solicitud de instalación Y configuración de 3 PDTS de marca Honeywall modelo EDA51 CON series: 21178B05F3; 21178B0611; 21178B061E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S12134521120541; S12107528125449; S12134521120701 que serán retiradas del inventario para dar cabida a el reemplazo de las nuevas PDTS; solo se logra encontrar la serie S12134521120541 y se trasladan PDTS a el director de la tienda el señor Bernardo Agredo Carvajal quien a la vez realiza entrega al jefe de sección para realizar verificación de su funcionamiento de PDT; pruebas ejecutadas son positivas. Se imprimen acta enviada por soporte y se hacen firmar del el señor Subgerente Jorge López y estas son remitidas a el señor Harold González quien queda al tanto de la novedad d las PDTS que no fue posible localizar en la tienda</v>
      </c>
      <c r="K491">
        <v>44536</v>
      </c>
      <c r="L491">
        <v>44546</v>
      </c>
      <c r="M491" t="str">
        <f>TEXT(L491,"DDDDDDD")</f>
        <v>jueves</v>
      </c>
      <c r="N491" t="str">
        <v>J036 JUMBO POPAYAN CAMPANARIO</v>
      </c>
      <c r="O491" t="str">
        <v>POPAYAN</v>
      </c>
      <c r="P491" t="str">
        <v>OCCIDENTE</v>
      </c>
      <c r="Q491" t="str">
        <v>JHON ALEXANDER VASQUEZ REVELO</v>
      </c>
      <c r="R491" t="e">
        <v>#N/A</v>
      </c>
      <c r="S491" t="str">
        <v>DIRECTO</v>
      </c>
      <c r="T491">
        <v>0.3333333333333333</v>
      </c>
      <c r="U491">
        <v>0.75</v>
      </c>
      <c r="V491">
        <v>0.125</v>
      </c>
      <c r="W491">
        <v>3</v>
      </c>
      <c r="X491">
        <f>NETWORKDAYS(K491,L490)</f>
        <v>9</v>
      </c>
      <c r="Y491" t="str">
        <f>IF(X491&lt;=2,"CUMPLE","NO CUMPLE")</f>
        <v>NO CUMPLE</v>
      </c>
    </row>
    <row r="492" xml:space="preserve">
      <c r="A492">
        <v>12122365</v>
      </c>
      <c r="B492" t="str">
        <v>PDA RENOVACION</v>
      </c>
      <c r="C492" t="str">
        <v>CERRADO</v>
      </c>
      <c r="D492" t="str">
        <v>TIENDA</v>
      </c>
      <c r="E492" t="str">
        <v>PDA</v>
      </c>
      <c r="F492" t="str">
        <v>PDA</v>
      </c>
      <c r="G492" t="str">
        <v>HONEYWELL</v>
      </c>
      <c r="H492"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21178B05F9 G16NC4656_x000d_
21178B05F5 G17F62355_x000d_
21178B05F1 S12134521120726_x000d_
Gracias._x000d_
se anexa link externo para descarga de firmware y manual._x000d_
https://drive.google.com/drive/folders/1o2VJFrfnEy8zExPJC9ri2X9EF2LHMCsU?usp=sharing_x000d_
_x000d_
_x000d_
Seccion en la tienda o ubicacion del usuario: sistemas_x000d_
Jefe de area asignacion de la PDT: Direccion</v>
      </c>
      <c r="I492" t="str">
        <v xml:space="preserve">Me ayudan con esta solicitud	</v>
      </c>
      <c r="J492" t="str">
        <v>Se procede a establecer contacto con el usuario jefe de tienda el señor Bernardo Agredo Carvajal quien realizo la solicitud de instalación Y configuración de 3 PDTS de marca Honeywall modelo EDA51 CON series: 21178B05F9;  21178B05F5;  21178B05F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tres PDTS de series: G16NC4656; G17F62355; S12134521120726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v>
      </c>
      <c r="K492">
        <v>44536</v>
      </c>
      <c r="L492">
        <v>44546</v>
      </c>
      <c r="M492" t="str">
        <f>TEXT(L492,"DDDDDDD")</f>
        <v>jueves</v>
      </c>
      <c r="N492" t="str">
        <v>J036 JUMBO POPAYAN CAMPANARIO</v>
      </c>
      <c r="O492" t="str">
        <v>POPAYAN</v>
      </c>
      <c r="P492" t="str">
        <v>OCCIDENTE</v>
      </c>
      <c r="Q492" t="str">
        <v>JHON ALEXANDER VASQUEZ REVELO</v>
      </c>
      <c r="R492" t="e">
        <v>#N/A</v>
      </c>
      <c r="S492" t="str">
        <v>DIRECTO</v>
      </c>
      <c r="T492">
        <v>0.3333333333333333</v>
      </c>
      <c r="U492">
        <v>0.75</v>
      </c>
      <c r="V492">
        <v>0.125</v>
      </c>
      <c r="W492">
        <v>3</v>
      </c>
      <c r="X492">
        <f>NETWORKDAYS(K492,L491)</f>
        <v>9</v>
      </c>
      <c r="Y492" t="str">
        <f>IF(X492&lt;=2,"CUMPLE","NO CUMPLE")</f>
        <v>NO CUMPLE</v>
      </c>
    </row>
    <row r="493" xml:space="preserve">
      <c r="A493">
        <v>12122407</v>
      </c>
      <c r="B493" t="str">
        <v>PDA RENOVACION</v>
      </c>
      <c r="C493" t="str">
        <v>CERRADO</v>
      </c>
      <c r="D493" t="str">
        <v>TIENDA</v>
      </c>
      <c r="E493" t="str">
        <v>PDA</v>
      </c>
      <c r="F493" t="str">
        <v>PDA</v>
      </c>
      <c r="G493" t="str">
        <v>HONEYWELL</v>
      </c>
      <c r="H493"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21178B0505 16237522501906_x000d_
21178B057B 16237522501908_x000d_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93" t="str">
        <v>Me ayudan con esta solicitud.</v>
      </c>
      <c r="J493" t="str" xml:space="preserve">
        <v xml:space="preserve">Se procede a establecer contacto con el usuario jefe de tienda el señor Bernardo Agredo Carvajal quien realizo la solicitud de instalación Y configuración de 2 PDTS de marca Honeywall modelo EDA51 CON series: 21178B0505;  21178B057B   para dar respectivo retiro a PDTS antiguas de la tienda. Se procede a realizar respaldo de archivos de instalación que se encuentran en la carpeta Download y posteriormente se procede a mover paquete de instalación a la raíz del almacenamiento para ser flasheado mediante recovery. Luego de instalar y parametrizar el nuevo sistema Android de las tres PDTS; se continua la configuración de la PDT para cada área de la tienda siguiendo el manual enviado por soporte. Al concluir instalación de aplicaciones de usuario se procede a ubicar las dos PDTS de series: 16237522501906; 16237522501908 que serán retiradas del inventario para dar cabida a el reemplazo de las nuevas PDTS; se trasladan PDTS a el director de la tienda el señor Bernardo Agredo Carvajal quien a la vez realiza entrega a cada jefe de sección para realizar verificación y funcionamiento de PDT; pruebas ejecutadas son positivas. Se imprimen actas enviadas por soporte y se hacen firmar del el señor Subgerente Jorge López y estas son remitidas a el señor Harold González_x000d_
</v>
      </c>
      <c r="K493">
        <v>44536</v>
      </c>
      <c r="L493">
        <v>44546</v>
      </c>
      <c r="M493" t="str">
        <f>TEXT(L493,"DDDDDDD")</f>
        <v>jueves</v>
      </c>
      <c r="N493" t="str">
        <v>J036 JUMBO POPAYAN CAMPANARIO</v>
      </c>
      <c r="O493" t="str">
        <v>POPAYAN</v>
      </c>
      <c r="P493" t="str">
        <v>OCCIDENTE</v>
      </c>
      <c r="Q493" t="str">
        <v>JHON ALEXANDER VASQUEZ REVELO</v>
      </c>
      <c r="R493" t="e">
        <v>#N/A</v>
      </c>
      <c r="S493" t="str">
        <v>DIRECTO</v>
      </c>
      <c r="T493">
        <v>0.3333333333333333</v>
      </c>
      <c r="U493">
        <v>0.75</v>
      </c>
      <c r="V493">
        <v>0.125</v>
      </c>
      <c r="W493">
        <v>3</v>
      </c>
      <c r="X493">
        <f>NETWORKDAYS(K493,L492)</f>
        <v>9</v>
      </c>
      <c r="Y493" t="str">
        <f>IF(X493&lt;=2,"CUMPLE","NO CUMPLE")</f>
        <v>NO CUMPLE</v>
      </c>
    </row>
    <row r="494" xml:space="preserve">
      <c r="A494">
        <v>12122586</v>
      </c>
      <c r="B494" t="str">
        <v>PDA RENOVACION</v>
      </c>
      <c r="C494" t="str">
        <v>CERRADO</v>
      </c>
      <c r="D494" t="str">
        <v>TIENDA</v>
      </c>
      <c r="E494" t="str">
        <v>PDA</v>
      </c>
      <c r="F494" t="str">
        <v>PDA</v>
      </c>
      <c r="G494" t="str">
        <v>HONEYWELL</v>
      </c>
      <c r="H494"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21178B0423 G14F79736_x000d_
21178B04A9 G14F81757_x000d_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94" t="str">
        <v xml:space="preserve">Me ayudan con esta solicitud	</v>
      </c>
      <c r="J494"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K494">
        <v>44536</v>
      </c>
      <c r="L494">
        <v>44547</v>
      </c>
      <c r="M494" t="str">
        <f>TEXT(L494,"DDDDDDD")</f>
        <v>viernes</v>
      </c>
      <c r="N494" t="str">
        <v>M042 METRO IBAGUE</v>
      </c>
      <c r="O494" t="str">
        <v>IBAGUE</v>
      </c>
      <c r="P494" t="str">
        <v>OCCIDENTE</v>
      </c>
      <c r="Q494" t="str">
        <v>NELSON EDUARDO TORRES ROJAS</v>
      </c>
      <c r="R494">
        <v>5821451</v>
      </c>
      <c r="S494" t="str">
        <v>DIRECTO</v>
      </c>
      <c r="T494">
        <v>0.3333333333333333</v>
      </c>
      <c r="U494">
        <v>0.75</v>
      </c>
      <c r="V494">
        <v>0.16666666666666666</v>
      </c>
      <c r="W494">
        <v>4</v>
      </c>
      <c r="X494">
        <f>NETWORKDAYS(K494,L493)</f>
        <v>9</v>
      </c>
      <c r="Y494" t="str">
        <f>IF(X494&lt;=2,"CUMPLE","NO CUMPLE")</f>
        <v>NO CUMPLE</v>
      </c>
    </row>
    <row r="495" xml:space="preserve">
      <c r="A495">
        <v>12122578</v>
      </c>
      <c r="B495" t="str">
        <v>PDA RENOVACION</v>
      </c>
      <c r="C495" t="str">
        <v>CERRADO</v>
      </c>
      <c r="D495" t="str">
        <v>TIENDA</v>
      </c>
      <c r="E495" t="str">
        <v>PDA</v>
      </c>
      <c r="F495" t="str">
        <v>PDA</v>
      </c>
      <c r="G495" t="str">
        <v>HONEYWELL</v>
      </c>
      <c r="H495"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21178B037C G14F79724_x000d_
21178B0334 G14F79725_x000d_
21178B0493 G14F79726_x000d_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95" t="str">
        <v xml:space="preserve">Me ayudan con esta solicitud	</v>
      </c>
      <c r="J495"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K495">
        <v>44536</v>
      </c>
      <c r="L495">
        <v>44547</v>
      </c>
      <c r="M495" t="str">
        <f>TEXT(L495,"DDDDDDD")</f>
        <v>viernes</v>
      </c>
      <c r="N495" t="str">
        <v>M042 METRO IBAGUE</v>
      </c>
      <c r="O495" t="str">
        <v>IBAGUE</v>
      </c>
      <c r="P495" t="str">
        <v>OCCIDENTE</v>
      </c>
      <c r="Q495" t="str">
        <v>NELSON EDUARDO TORRES ROJAS</v>
      </c>
      <c r="R495">
        <v>5821451</v>
      </c>
      <c r="S495" t="str">
        <v>DIRECTO</v>
      </c>
      <c r="T495">
        <v>0.3333333333333333</v>
      </c>
      <c r="U495">
        <v>0.75</v>
      </c>
      <c r="V495">
        <v>0.16666666666666666</v>
      </c>
      <c r="W495">
        <v>4</v>
      </c>
      <c r="X495">
        <f>NETWORKDAYS(K495,L494)</f>
        <v>10</v>
      </c>
      <c r="Y495" t="str">
        <f>IF(X495&lt;=2,"CUMPLE","NO CUMPLE")</f>
        <v>NO CUMPLE</v>
      </c>
    </row>
    <row r="496" xml:space="preserve">
      <c r="A496">
        <v>12122572</v>
      </c>
      <c r="B496" t="str">
        <v>PDA RENOVACION</v>
      </c>
      <c r="C496" t="str">
        <v>CERRADO</v>
      </c>
      <c r="D496" t="str">
        <v>TIENDA</v>
      </c>
      <c r="E496" t="str">
        <v>PDA</v>
      </c>
      <c r="F496" t="str">
        <v>PDA</v>
      </c>
      <c r="G496" t="str">
        <v>HONEYWELL</v>
      </c>
      <c r="H496"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21178B0445 G14F79718_x000d_
21178B04CD G14F79721_x000d_
21178B033F G14F79723_x000d_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96" t="str">
        <v xml:space="preserve">Me ayudan con esta solicitud	</v>
      </c>
      <c r="J496"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K496">
        <v>44536</v>
      </c>
      <c r="L496">
        <v>44547</v>
      </c>
      <c r="M496" t="str">
        <f>TEXT(L496,"DDDDDDD")</f>
        <v>viernes</v>
      </c>
      <c r="N496" t="str">
        <v>M042 METRO IBAGUE</v>
      </c>
      <c r="O496" t="str">
        <v>IBAGUE</v>
      </c>
      <c r="P496" t="str">
        <v>OCCIDENTE</v>
      </c>
      <c r="Q496" t="str">
        <v>NELSON EDUARDO TORRES ROJAS</v>
      </c>
      <c r="R496">
        <v>5821451</v>
      </c>
      <c r="S496" t="str">
        <v>DIRECTO</v>
      </c>
      <c r="T496">
        <v>0.3333333333333333</v>
      </c>
      <c r="U496">
        <v>0.75</v>
      </c>
      <c r="V496">
        <v>0.16666666666666666</v>
      </c>
      <c r="W496">
        <v>4</v>
      </c>
      <c r="X496">
        <f>NETWORKDAYS(K496,L495)</f>
        <v>10</v>
      </c>
      <c r="Y496" t="str">
        <f>IF(X496&lt;=2,"CUMPLE","NO CUMPLE")</f>
        <v>NO CUMPLE</v>
      </c>
    </row>
    <row r="497" xml:space="preserve">
      <c r="A497">
        <v>12122553</v>
      </c>
      <c r="B497" t="str">
        <v>PDA RENOVACION</v>
      </c>
      <c r="C497" t="str">
        <v>CERRADO</v>
      </c>
      <c r="D497" t="str">
        <v>TIENDA</v>
      </c>
      <c r="E497" t="str">
        <v>PDA</v>
      </c>
      <c r="F497" t="str">
        <v>PDA</v>
      </c>
      <c r="G497" t="str">
        <v>HONEYWELL</v>
      </c>
      <c r="H497"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 dia por favor su ayuda con la configuracion entrega y retiro de las Pdas Eda51;_x000d_
Entrega Retiro_x000d_
21178B045A G13D21691_x000d_
21178B0472 G13D21692_x000d_
21178B0487 G13E12749_x000d_
Gracias._x000d_
Se anexa link externo para descarga de firmware y manual._x000d_
https://drive.google.com/drive/folders/1o2VJFrfnEy8zExPJC9ri2X9EF2LHMCsU?usp=sharing_x000d_
_x000d_
Seccion en la tienda o ubicacion del usuario: sistemas_x000d_
Jefe de area asignacion de la PDT: Direccion</v>
      </c>
      <c r="I497" t="str">
        <v xml:space="preserve">Me ayudan con esta solicitud	</v>
      </c>
      <c r="J497" t="str">
        <v>Se presenta demora con la configuración de las PDA ya que se encuentran descargadas por lo que se dispone a realizar alistamiento de las mismas colocándolas a cargar; soporte sistemas Cencosud Stiven Bedoya realiza envío del firmaware para realizar downgrade a cada una de las PDA; poniéndose a descargar en equipo para transferirlo a memoria SD y realizar el procedimiento desde la memoria en cada uno de los dispositivos; también se realiza copia de la carpeta descargas que viene en las PDA; donde se encuentra el papel tapiz; las APK para el Telnet Mocha; IP Widget y Applock correspondiente; además de los archivos pdf donde se encuentra la configuración para la carga del perfil del mocha. Se debe realizar además la instalación del firmware; la copia de estos archivos en la PDA después de retornar al estado de fábrica la misma. Se realiza configuración de las PDA pero se presenta demoras en la entrega debido a que para el área de Control de Perdidas se encontraban trabajando con dos PDT que deberían estar fuera de uso según correo enviado por soporte sistemas Stiven Bedoya; las cuales se identifican con seriales G14F79720 y G14F79737 que después de ser constatadas por Stiven Bedoya se le realiza la asignación de las PDA con seriales 21178B04A9 y 21178B045A. Para el área de Sección de Recibo; los usuarios indican que hasta el final del día se puede hacer la recolección y entrega de las PDA nuevas debido a que se encuentran recibiendo pedidos grandes de temporada y no pueden interrumpir el proceso. Se le envía información de los seriales de las PDT recogidas y PDA entregadas junto con el usuario de Windows de la persona responsable a Stiven Bedoya pero en horas de la tarde indica que se le debe enviar esta información a Harold González; lo cual genera demoras en la finalización de la actividad ya que deben imprimirse las actas y buscar a los usuarios para la recolección de firmas; algunos de los cuales ya habían salido de turno. Después de realizado el procedimiento de recogida de las firmas de las actas cada uno de los usuarios responsables; queda pendiente sólo la firma del gerente de la tienda Allans Caceres debido a que se encontraba en una reunión; esto se le informa en su momento a Stiven Bedoya quien indica que se le informe a la asistente del director; que ella debe enviar las actas escaneadas con todas las firmas a los correos de Miguel Caicedo; Harold González y Stiven Bedoya tan pronto sean firmadas por el gerente de tienda. Realizando la entrega de todas las PDA a excepción de la que tiene el serial G14F79724 la cual no se encontró físicamente en la tienda y que generó demoras en la finalización de la actividad ya que se realiza búsqueda por toda la tienda; esto también se le informó a soporte sistemas Stiven Bedoya; Harold González y gerente de tienda Allans Caceres</v>
      </c>
      <c r="K497">
        <v>44536</v>
      </c>
      <c r="L497">
        <v>44547</v>
      </c>
      <c r="M497" t="str">
        <f>TEXT(L497,"DDDDDDD")</f>
        <v>viernes</v>
      </c>
      <c r="N497" t="str">
        <v>M042 METRO IBAGUE</v>
      </c>
      <c r="O497" t="str">
        <v>IBAGUE</v>
      </c>
      <c r="P497" t="str">
        <v>OCCIDENTE</v>
      </c>
      <c r="Q497" t="str">
        <v>NELSON EDUARDO TORRES ROJAS</v>
      </c>
      <c r="R497">
        <v>5821451</v>
      </c>
      <c r="S497" t="str">
        <v>DIRECTO</v>
      </c>
      <c r="T497">
        <v>0.3333333333333333</v>
      </c>
      <c r="U497">
        <v>0.75</v>
      </c>
      <c r="V497">
        <v>0.16666666666666666</v>
      </c>
      <c r="W497">
        <v>4</v>
      </c>
      <c r="X497">
        <f>NETWORKDAYS(K497,L496)</f>
        <v>10</v>
      </c>
      <c r="Y497" t="str">
        <f>IF(X497&lt;=2,"CUMPLE","NO CUMPLE")</f>
        <v>NO CUMPLE</v>
      </c>
    </row>
    <row r="498" xml:space="preserve">
      <c r="A498">
        <v>12126353</v>
      </c>
      <c r="B498" t="str">
        <v>REQUEST</v>
      </c>
      <c r="C498" t="str">
        <v>CERRADO</v>
      </c>
      <c r="D498" t="str">
        <v>TIENDA</v>
      </c>
      <c r="E498" t="str">
        <v>BALANZA</v>
      </c>
      <c r="F498" t="str">
        <v>MESA</v>
      </c>
      <c r="G498" t="str">
        <v>METTLER</v>
      </c>
      <c r="H498" t="str" xml:space="preserve">
        <v xml:space="preserve">Datos usuario_x000d_
Nombre: Jhon Jairo Sierra Guzman_x000d_
Correo: jhonjairo.sierra@cencosud.com.co_x000d_
Usuario AD: Jjsierra_x000d_
Pais: Colombia_x000d_
Ubicacion: J047 JUMBO GIRARDOT_x000d_
Zona: Colombia Occidente_x000d_
Unidad de Negocio: Supermercados_x000d_
Servicio: Tiendas &amp; Centros de Distribucion_x000d_
Telefono: 3046244847_x000d_
Anexo: 7470405_x000d_
Descripcion: atasco en la balanza de mesa a la hora de generar la etiqueta_x000d_
Area donde su ubica la balanza: panaderia_x000d_
</v>
      </c>
      <c r="I498" t="str">
        <v>Buenas tardes: Me ayudan con este requerimiento</v>
      </c>
      <c r="J498" t="str">
        <v>Se llega a sitio; se verifican dispositivo; el cual arrojaba los tiquets y llegaba al punto de desalinearse; lo que causaba que la impresión se detuviera y quedara en la mitad; se encuentra un trozo de cinta en el rodillo de salida; lo que hacia que no hubiera una constante presión de la cinta de los tiquetes; se hace limpieza del habitaculo del papel; se retira cinta del rodillo; se realizan pruebas de funcionamiento las cuales son satisfactorias</v>
      </c>
      <c r="K498">
        <v>44537</v>
      </c>
      <c r="L498">
        <v>44537</v>
      </c>
      <c r="M498" t="str">
        <f>TEXT(L498,"DDDDDDD")</f>
        <v>martes</v>
      </c>
      <c r="N498" t="str">
        <v>J047 JUMBO GIRARDOT</v>
      </c>
      <c r="O498" t="str">
        <v>GIRARDOT</v>
      </c>
      <c r="P498" t="str">
        <v>OCCIDENTE</v>
      </c>
      <c r="Q498" t="str">
        <v>VICTOR ALFONSO TORRES CASTRILLON</v>
      </c>
      <c r="R498" t="e">
        <v>#N/A</v>
      </c>
      <c r="S498" t="str">
        <v>DIRECTO</v>
      </c>
      <c r="T498">
        <v>0.5833333333333334</v>
      </c>
      <c r="U498">
        <v>0.6666666666666666</v>
      </c>
      <c r="V498">
        <v>0.08333333333333333</v>
      </c>
      <c r="W498">
        <v>2</v>
      </c>
      <c r="X498">
        <f>NETWORKDAYS(K498,L497)</f>
        <v>9</v>
      </c>
      <c r="Y498" t="str">
        <f>IF(X498&lt;=2,"CUMPLE","NO CUMPLE")</f>
        <v>NO CUMPLE</v>
      </c>
    </row>
    <row r="499" xml:space="preserve">
      <c r="A499">
        <v>12129587</v>
      </c>
      <c r="B499" t="str">
        <v>INCIDENT</v>
      </c>
      <c r="C499" t="str">
        <v>CERRADO</v>
      </c>
      <c r="D499" t="str">
        <v>TIENDA</v>
      </c>
      <c r="E499" t="str">
        <v>POS</v>
      </c>
      <c r="F499" t="str">
        <v>POS</v>
      </c>
      <c r="G499" t="str">
        <v>WINCOR</v>
      </c>
      <c r="H499"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 dia me pueden colaborar con la Pos # 11 ya que esta totalmente apagada ; se acerco un auxiliar de sistemas con el anterior CAU; pero no asido posible ponerla en operacion; la requerimos con urgencia ya que afecta la operacion de la tienda</v>
      </c>
      <c r="I499" t="str">
        <v>Jefe Miguel; por favor me colabora con la autorizacion para la visita del tecnico de isit para la validacion de la pos 11 la cual no enciende; es importante: validar el cable de poder; la fuente de poder de la pos</v>
      </c>
      <c r="J499" t="str">
        <v>Se ingresa a sitio se procede a realizar la revisión de la pos 11 la cual presenta falla al encender tiene varios pitidos consecutivos sin parar y no carga el sistema; se procede a revisar la parte trasera de la pos para verificar las conexiones las cuales están correctas; se procede a desconectar  la pos y el disco duro; se deja por 5 minutos y se vuelve a conectar y a encender; equipo pos enciende y sube correctamente; se hacen las pruebas correctamente con jefe de cajas</v>
      </c>
      <c r="K499">
        <v>44539</v>
      </c>
      <c r="L499">
        <v>44540</v>
      </c>
      <c r="M499" t="str">
        <f>TEXT(L499,"DDDDDDD")</f>
        <v>viernes</v>
      </c>
      <c r="N499" t="str">
        <v>M195 METRO SANTA LUCIA</v>
      </c>
      <c r="O499" t="str">
        <v>NEIVA</v>
      </c>
      <c r="P499" t="str">
        <v>OCCIDENTE</v>
      </c>
      <c r="Q499" t="str">
        <v>JOHN ALEJANDRO LOZADA BABATIVA</v>
      </c>
      <c r="R499">
        <v>1075313382</v>
      </c>
      <c r="S499" t="str">
        <v>DIRECTO</v>
      </c>
      <c r="T499">
        <v>0.5833333333333334</v>
      </c>
      <c r="U499">
        <v>0.625</v>
      </c>
      <c r="V499">
        <v>0.041666666666666664</v>
      </c>
      <c r="W499">
        <v>1</v>
      </c>
      <c r="X499">
        <f>NETWORKDAYS(K499,L498)</f>
        <v>-3</v>
      </c>
      <c r="Y499" t="str">
        <f>IF(X499&lt;=2,"CUMPLE","NO CUMPLE")</f>
        <v>CUMPLE</v>
      </c>
    </row>
    <row r="500" xml:space="preserve">
      <c r="A500">
        <v>12128733</v>
      </c>
      <c r="B500" t="str">
        <v>INCIDENT</v>
      </c>
      <c r="C500" t="str">
        <v>CERRADO</v>
      </c>
      <c r="D500" t="str">
        <v>TIENDA</v>
      </c>
      <c r="E500" t="str">
        <v>POS</v>
      </c>
      <c r="F500" t="str">
        <v>POS</v>
      </c>
      <c r="G500" t="str">
        <v>WINCOR</v>
      </c>
      <c r="H500"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Buenas tardes!_x000d_
por favor me colaboran enviando un tecnico a la tienda Metro Neiva; ya que se necesita revision de todas las POS de la tienda porque no estan haciendo la conexion adecuada con los datafonos que se instalaron de redeban y credibanco; el proceso de conexion entre pos y datafono es muy lento; y se declinan las transacciones; en ocasiones se le hace hasta dos cobros a los clientes_x000d_
</v>
      </c>
      <c r="I500" t="str">
        <v xml:space="preserve">Po favor comunicarse con el grupo de redes cuando se haga pruebas ya que ellos pueden validar si ahí conexión entre el datafono y la pos.         </v>
      </c>
      <c r="J500" t="str">
        <v>se ingresa a tienda se procede a llegar a sección cajas las cuales se presentan problemas con los DATAFONOS ya que se cambiaron por renovación pero no están funcionando adecuadamente; se procede a revisar las conexiones de cable Eternet el cual se encuentra bien en cada pos y la conexión es estable tal cual como lo muestra el datafono en la parte superio izquierda en verde; se espero para pruebas en cajas con clientes que pagaran con tarjeta las cuales la transacción es efectiva sin problema; seguramente estaban presentando falla de red por la renovación pero ya se encuentra estable y en funcionamiento.</v>
      </c>
      <c r="K500">
        <v>44539</v>
      </c>
      <c r="L500">
        <v>44544</v>
      </c>
      <c r="M500" t="str">
        <f>TEXT(L500,"DDDDDDD")</f>
        <v>martes</v>
      </c>
      <c r="N500" t="str">
        <v>M038 METRO NEIVA CENTRO DE CONVENCIONES</v>
      </c>
      <c r="O500" t="str">
        <v>NEIVA</v>
      </c>
      <c r="P500" t="str">
        <v>OCCIDENTE</v>
      </c>
      <c r="Q500" t="str">
        <v>JOHN ALEJANDRO LOZADA BABATIVA</v>
      </c>
      <c r="R500">
        <v>1075313382</v>
      </c>
      <c r="S500" t="str">
        <v>DIRECTO</v>
      </c>
      <c r="T500">
        <v>0.6666666666666666</v>
      </c>
      <c r="U500">
        <v>0.7291666666666666</v>
      </c>
      <c r="V500">
        <v>0.0625</v>
      </c>
      <c r="W500">
        <v>1</v>
      </c>
      <c r="X500">
        <f>NETWORKDAYS(K500,L499)</f>
        <v>2</v>
      </c>
      <c r="Y500" t="str">
        <f>IF(X500&lt;=2,"CUMPLE","NO CUMPLE")</f>
        <v>CUMPLE</v>
      </c>
    </row>
    <row r="501" xml:space="preserve">
      <c r="A501">
        <v>12114564</v>
      </c>
      <c r="B501" t="str">
        <v>REQUEST</v>
      </c>
      <c r="C501" t="str">
        <v>CERRADO</v>
      </c>
      <c r="D501" t="str">
        <v>TIENDA</v>
      </c>
      <c r="E501" t="str">
        <v>POS</v>
      </c>
      <c r="F501" t="str">
        <v>POS</v>
      </c>
      <c r="G501" t="str">
        <v>WINCOR</v>
      </c>
      <c r="H501" t="str" xml:space="preserve">
        <v xml:space="preserve">Datos usuario_x000d_
Nombre: Luis Eduardo Moreno Ramirez_x000d_
Correo: luiseduardo.morenoramirez@cencosud.corp_x000d_
Usuario AD: LuMorenR_x000d_
Pais: Colombia_x000d_
Ubicacion: M042 METRO IBAGUE_x000d_
Zona: Colombia Occidente_x000d_
Unidad de Negocio: Supermercados_x000d_
Servicio: Tiendas &amp; Centros de Distribucion_x000d_
Telefono: 2709300_x000d_
Anexo: 7420406_x000d_
Descripcion: cordial saludo;_x000d_
_x000d_
agradecemos su colaboracion con el fin de solucionar la falla de la pos 11 ya que la balanza no lee codigos ni funciona la pesa_x000d_
Area en donde se encuentra la Balanza: cajas_x000d_
</v>
      </c>
      <c r="I501" t="str">
        <v xml:space="preserve">Buenos días: Favor gestionar la instalación del equipo. Ademas gestionar los precintos con el fin de requerir la reparación del equipo.	</v>
      </c>
      <c r="J501" t="str">
        <v>Se presenta demora al ingreso a sitio de labor ya que no se ha enviado correo de autorización por parte de personal de sistemas Cencosud a seguridad de la tienda lo que equivalió a la espera de 1:15:00 en área de contralor; después se realiza validación de equipo a instalar ya que no se encuentra en la oficina ni en la bodega de sistemas; se realiza comunicación con piloto sistemas Stiven Bedoya quien confirma que el equipo fue recibido por la asistente de dirección; se confirma con ella informando que se encuentra en la sección de recibo; donde se debe esperar que la coordinadora de seguridad Mariethe Varon ingrese para realizar el retiro; se realiza instalación en la caja 11 y presenta descalibración en los pesos; lo que se le informa a piloto sistemas Stiven Bedoya quien informa que en la tienda se encuentran las masas de calibración; las cuales también se le solicitan a la asistente ya que no se encontraban en la oficina de sistemas; se procede a realizar la calibración realizando pruebas con las diferentes masas sin ninguna novedad</v>
      </c>
      <c r="K501">
        <v>44540</v>
      </c>
      <c r="L501">
        <v>44543</v>
      </c>
      <c r="M501" t="str">
        <f>TEXT(L501,"DDDDDDD")</f>
        <v>lunes</v>
      </c>
      <c r="N501" t="str">
        <v>M042 METRO IBAGUE</v>
      </c>
      <c r="O501" t="str">
        <v>IBAGUE</v>
      </c>
      <c r="P501" t="str">
        <v>OCCIDENTE</v>
      </c>
      <c r="Q501" t="str">
        <v>NELSON EDUARDO TORRES ROJAS</v>
      </c>
      <c r="R501">
        <v>5821451</v>
      </c>
      <c r="S501" t="str">
        <v>DIRECTO</v>
      </c>
      <c r="T501">
        <v>0.6666666666666666</v>
      </c>
      <c r="U501">
        <v>0.8041666666666667</v>
      </c>
      <c r="V501">
        <v>0.1375</v>
      </c>
      <c r="W501">
        <v>3</v>
      </c>
      <c r="X501">
        <f>NETWORKDAYS(K501,L500)</f>
        <v>3</v>
      </c>
      <c r="Y501" t="str">
        <f>IF(X501&lt;=2,"CUMPLE","NO CUMPLE")</f>
        <v>NO CUMPLE</v>
      </c>
    </row>
    <row r="502" xml:space="preserve">
      <c r="A502">
        <v>12108997</v>
      </c>
      <c r="B502" t="str">
        <v>REQUEST</v>
      </c>
      <c r="C502" t="str">
        <v>CERRADO</v>
      </c>
      <c r="D502" t="str">
        <v>TIENDA</v>
      </c>
      <c r="E502" t="str">
        <v>BIOMETRICO</v>
      </c>
      <c r="F502" t="str">
        <v>RELOJ</v>
      </c>
      <c r="G502" t="str">
        <v>SUPREMA</v>
      </c>
      <c r="H502" t="str" xml:space="preserve">
        <v xml:space="preserve">Datos usuario_x000d_
Nombre: Sindy Paola Gonzalez Diaz_x000d_
Correo: Sindy.Gonzalez@cencosud.com.co_x000d_
Usuario AD: SGonzaD_x000d_
Pais: Colombia_x000d_
Ubicacion: M085 METRO MONTERIA_x000d_
Zona: Colombia Costa_x000d_
Unidad de Negocio: Supermercados_x000d_
Servicio: Tiendas &amp; Centros de Distribucion_x000d_
Telefono: 3003755764_x000d_
Anexo: 7850401_x000d_
Descripcion: Se solicita revision de reloj ya que esta presentando un signo de admiracion que puede estar afectando la validacion de los marcajes de los colaboradores. Modelo: BST-OC; Serial: 52670; Ubicacion: Contralor</v>
      </c>
      <c r="I502" t="str" xml:space="preserve">
        <v xml:space="preserve">Tienda: M085 METRO MONTERIA_x000d_
Equipo: RELOJ BIOMETRICA_x000d_
Marca: SUPREMA_x000d_
Modelo: BST-OC_x000d_
Serial 52670_x000d_
No. Inventario:_x000d_
Ubicación : contralor_x000d_
se requiere validación del conector rj45 del cable de red .</v>
      </c>
      <c r="J502" t="str">
        <v>Se evidencia que el cable de red esta deteriorado; por lo que se procede a realizar el ponchado del mismo para su funcionamiento. Se hacen pruebas quedando operativo el reloj biometrico.</v>
      </c>
      <c r="K502">
        <v>44540</v>
      </c>
      <c r="L502">
        <v>44544</v>
      </c>
      <c r="M502" t="str">
        <f>TEXT(L502,"DDDDDDD")</f>
        <v>martes</v>
      </c>
      <c r="N502" t="str">
        <v>M085 METRO MONTERIA</v>
      </c>
      <c r="O502" t="str">
        <v>MONTERIA</v>
      </c>
      <c r="P502" t="str">
        <v>COSTA</v>
      </c>
      <c r="Q502" t="str">
        <v>SHARON YANETH KERGUELEN WILCHES</v>
      </c>
      <c r="R502">
        <v>1067917448</v>
      </c>
      <c r="S502" t="str">
        <v>DIRECTO</v>
      </c>
      <c r="T502">
        <v>0.4479166666666667</v>
      </c>
      <c r="U502">
        <v>0.5104166666666666</v>
      </c>
      <c r="V502">
        <v>0.0625</v>
      </c>
      <c r="W502">
        <v>1</v>
      </c>
      <c r="X502">
        <f>NETWORKDAYS(K502,L501)</f>
        <v>2</v>
      </c>
      <c r="Y502" t="str">
        <f>IF(X502&lt;=2,"CUMPLE","NO CUMPLE")</f>
        <v>CUMPLE</v>
      </c>
    </row>
    <row r="503" xml:space="preserve">
      <c r="A503">
        <v>12132334</v>
      </c>
      <c r="B503" t="str">
        <v>PDA RENOVACION</v>
      </c>
      <c r="C503" t="str">
        <v>CERRADO</v>
      </c>
      <c r="D503" t="str">
        <v>TIENDA</v>
      </c>
      <c r="E503" t="str">
        <v>PDT</v>
      </c>
      <c r="F503" t="str">
        <v>PDT</v>
      </c>
      <c r="G503" t="str">
        <v>HONEYWELL</v>
      </c>
      <c r="H503" t="str" xml:space="preserve">
        <v xml:space="preserve">Se solicita realizar la instalación del S.O Android 8.1 en las PDT Honeywell de tienda Jumbo Yopal._x000d_
</v>
      </c>
      <c r="I503" t="str" xml:space="preserve">
        <v xml:space="preserve">Se requiere bajar la versión del Sistema Operativo a las 6 PDT Honeywell de tienda Jumbo Yopal._x000d_
Actividad: instalar la versión 8.1 de Android en cada una de las 6 PDT Honeywell de tienda Jumbo Yopal.</v>
      </c>
      <c r="J503" t="str">
        <v>Se llega sitio y se valida el requerimiento que es formateo e instalación del sistema operativo Android 8.1 de las PDA las cuales presentaban fallas en la operación. Se recogen las 6 PDA en la tienda; se restablecen de fábrica y se copia el sistema Andorid 8.1. Se realiza configuración inicial e instalación de APK. Se configuran con los usuarios correspondientes y las aplicaciones que se indicaron. Se hacen pruebas de funcionamiento las cuales son exitosas y se entregan las PDA en correcto funcionamiento. Se verifican los seriales de las PDT que se habían recogido en un principio ya que no correspondian a las relacionadas para cambio. Se realizan actas de entrega y retiro de los dispositivos.</v>
      </c>
      <c r="K503">
        <v>44540</v>
      </c>
      <c r="L503">
        <v>44547</v>
      </c>
      <c r="M503" t="str">
        <f>TEXT(L503,"DDDDDDD")</f>
        <v>viernes</v>
      </c>
      <c r="N503" t="str">
        <v>J185 JUMBO YOPAL</v>
      </c>
      <c r="O503" t="str">
        <v>YOPAL</v>
      </c>
      <c r="P503" t="str">
        <v>ORIENTE</v>
      </c>
      <c r="Q503" t="str">
        <v>GABRIEL EDISSON GARCES GUAVITA</v>
      </c>
      <c r="R503" t="e">
        <v>#N/A</v>
      </c>
      <c r="S503" t="str">
        <v>DIRECTO</v>
      </c>
      <c r="T503">
        <v>0.6666666666666666</v>
      </c>
      <c r="U503">
        <v>0.9583333333333334</v>
      </c>
      <c r="V503">
        <v>0.16666666666666666</v>
      </c>
      <c r="W503">
        <v>4</v>
      </c>
      <c r="X503">
        <f>NETWORKDAYS(K503,L502)</f>
        <v>3</v>
      </c>
      <c r="Y503" t="str">
        <f>IF(X503&lt;=2,"CUMPLE","NO CUMPLE")</f>
        <v>NO CUMPLE</v>
      </c>
    </row>
    <row r="504" xml:space="preserve">
      <c r="A504">
        <v>12114558</v>
      </c>
      <c r="B504" t="str">
        <v>REQUEST</v>
      </c>
      <c r="C504" t="str">
        <v>CERRADO</v>
      </c>
      <c r="D504" t="str">
        <v>TIENDA</v>
      </c>
      <c r="E504" t="str">
        <v>POS</v>
      </c>
      <c r="F504" t="str">
        <v>POS</v>
      </c>
      <c r="G504" t="str">
        <v>WINCOR</v>
      </c>
      <c r="H504"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revision de la red la caja 18 la cual no esta en red._x000d_
_x000d_
gracias por la atencion prestada_x000d_
Numero de caja con novedad y tienda: 18 tienda 45</v>
      </c>
      <c r="I504" t="str">
        <v>Por favor su ayuda con la validacion en sitio</v>
      </c>
      <c r="J504" t="str" xml:space="preserve">
        <v xml:space="preserve">Se procede a revisar pos de la línea de caja Serial 59CD001148 la cual se encuentra fuera de línea. Pos presenta falla de red; se informa al señor Alveiro Hoyos el cual solicita conectar un teléfono y enviar mac para validar punto de red; se revisa punto de red de datos el cual se encuentra en correcto funcionamiento se revisa cable de red de datos el cual está en correcto estado. Se revisa conexiones; todo en correcto estado. Se realiza cambio de tarjeta de red por indicaciones el señor Alveiro Hoyos el cual autoriza quitar a la tarjeta de red a otra pos que se encuentra en mal estado e instalarla en la pos que presenta falla de red para validar que la pos se conecte a la red; pero la falla persiste._x000d_
El señor Alveiro Hoyos informa que se va solicitar cambio de equipo pos para la línea de caja.</v>
      </c>
      <c r="K504">
        <v>44543</v>
      </c>
      <c r="L504">
        <v>44543</v>
      </c>
      <c r="M504" t="str">
        <f>TEXT(L504,"DDDDDDD")</f>
        <v>lunes</v>
      </c>
      <c r="N504" t="str">
        <v>J045 JUMBO AV.DEL FERROCARRIL SANTA MARTA</v>
      </c>
      <c r="O504" t="str">
        <v>SANTA MARTA</v>
      </c>
      <c r="P504" t="str">
        <v>COSTA</v>
      </c>
      <c r="Q504" t="str">
        <v>FABIAN ANDRES DIAZGRANADOS ORTEGA</v>
      </c>
      <c r="R504" t="e">
        <v>#N/A</v>
      </c>
      <c r="S504" t="str">
        <v>DIRECTO</v>
      </c>
      <c r="T504">
        <v>0.4791666666666667</v>
      </c>
      <c r="U504">
        <v>0.5833333333333334</v>
      </c>
      <c r="V504">
        <v>0.10416666666666667</v>
      </c>
      <c r="W504">
        <v>2</v>
      </c>
      <c r="X504">
        <f>NETWORKDAYS(K504,L503)</f>
        <v>5</v>
      </c>
      <c r="Y504" t="str">
        <f>IF(X504&lt;=2,"CUMPLE","NO CUMPLE")</f>
        <v>NO CUMPLE</v>
      </c>
    </row>
    <row r="505" xml:space="preserve">
      <c r="A505">
        <v>12135363</v>
      </c>
      <c r="B505" t="str">
        <v>CAMBIO RED WIFI</v>
      </c>
      <c r="C505" t="str">
        <v>CERRADO</v>
      </c>
      <c r="D505" t="str">
        <v>TIENDA</v>
      </c>
      <c r="E505" t="str">
        <v>PDT</v>
      </c>
      <c r="F505" t="str">
        <v>PDT</v>
      </c>
      <c r="G505" t="str">
        <v>HONEYWELL</v>
      </c>
      <c r="H505"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13 equipos a intervenir y se crean dos CAU para esta actividad._x000d_
Una Vez culminada la actividad enviar el respectivo archivo que fue enviado_x000d_
_x000d_
Seriales:_x000d_
_x000d_
21178B044F_x000d_
21178B04E8_x000d_
19086B7B4A_x000d_
19086B8380_x000d_
20073B0490_x000d_
20073B0567_x000d_
20078B822B_x000d_
NQ2C8H000312_x000d_
G17F62313_x000d_
20073B0165_x000d_
20073B006C_x000d_
S16282522502616_x000d_
20073B0483</v>
      </c>
      <c r="I505" t="str">
        <v xml:space="preserve">AHD05439:Copied from Request 12135357        </v>
      </c>
      <c r="J505" t="str" xml:space="preserve">
        <v xml:space="preserve">Se realizo la configuración de las PDT y PDA con el cambio de la red Inalámbrica a los siguientes seriales:   _x000d_
G17F62313_x000d_
20073B0165_x000d_
20073B006C_x000d_
S16282522502616_x000d_
20073B0483_x000d_
H193026392_x000d_
H193026393</v>
      </c>
      <c r="K505">
        <v>44543</v>
      </c>
      <c r="L505">
        <v>44544</v>
      </c>
      <c r="M505" t="str">
        <f>TEXT(L505,"DDDDDDD")</f>
        <v>martes</v>
      </c>
      <c r="N505" t="str">
        <v>M074 METRO FACATATIVA</v>
      </c>
      <c r="O505" t="str">
        <v>FACATATIVA</v>
      </c>
      <c r="P505" t="str">
        <v>BOGOTA</v>
      </c>
      <c r="Q505" t="str">
        <v>ALEXANDER CASTILLO SOTELO</v>
      </c>
      <c r="R505">
        <v>80216449</v>
      </c>
      <c r="S505" t="str">
        <v>ALIADO</v>
      </c>
      <c r="T505">
        <v>0.4791666666666667</v>
      </c>
      <c r="U505">
        <v>0.5833333333333334</v>
      </c>
      <c r="V505">
        <v>0.10416666666666667</v>
      </c>
      <c r="W505">
        <v>2</v>
      </c>
      <c r="X505">
        <f>NETWORKDAYS(K505,L504)</f>
        <v>1</v>
      </c>
      <c r="Y505" t="str">
        <f>IF(X505&lt;=2,"CUMPLE","NO CUMPLE")</f>
        <v>CUMPLE</v>
      </c>
    </row>
    <row r="506" xml:space="preserve">
      <c r="A506">
        <v>12135357</v>
      </c>
      <c r="B506" t="str">
        <v>CAMBIO RED WIFI</v>
      </c>
      <c r="C506" t="str">
        <v>CERRADO</v>
      </c>
      <c r="D506" t="str">
        <v>TIENDA</v>
      </c>
      <c r="E506" t="str">
        <v>PDT</v>
      </c>
      <c r="F506" t="str">
        <v>PDT</v>
      </c>
      <c r="G506" t="str">
        <v>HONEYWELL</v>
      </c>
      <c r="H506"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13 equipos a intervenir y se crean dos CAU para esta actividad._x000d_
Una Vez culminada la actividad enviar el respectivo archivo que fue enviado_x000d_
_x000d_
Seriales:_x000d_
_x000d_
21178B044F_x000d_
21178B04E8_x000d_
19086B7B4A_x000d_
19086B8380_x000d_
20073B0490_x000d_
20073B0567_x000d_
20078B822B_x000d_
NQ2C8H000312_x000d_
G17F62313_x000d_
20073B0165_x000d_
20073B006C_x000d_
S16282522502616_x000d_
20073B0483</v>
      </c>
      <c r="I506" t="str">
        <v xml:space="preserve">AHD05439:Copied from Request 12135347	</v>
      </c>
      <c r="J506" t="str" xml:space="preserve">
        <v xml:space="preserve">Se realizo la configuración de las PDT y PDA con el cambio de la red Inalámbrica a los siguientes seriales:_x000d_
21178B044F_x000d_
21178B04E8_x000d_
19086B7B4A_x000d_
19086B8380_x000d_
20073B0490_x000d_
20073B0567_x000d_
20078B822B_x000d_
NQ2C8H000312</v>
      </c>
      <c r="K506">
        <v>44543</v>
      </c>
      <c r="L506">
        <v>44544</v>
      </c>
      <c r="M506" t="str">
        <f>TEXT(L506,"DDDDDDD")</f>
        <v>martes</v>
      </c>
      <c r="N506" t="str">
        <v>M074 METRO FACATATIVA</v>
      </c>
      <c r="O506" t="str">
        <v>FACATATIVA</v>
      </c>
      <c r="P506" t="str">
        <v>BOGOTA</v>
      </c>
      <c r="Q506" t="str">
        <v>ALEXANDER CASTILLO SOTELO</v>
      </c>
      <c r="R506">
        <v>80216449</v>
      </c>
      <c r="S506" t="str">
        <v>ALIADO</v>
      </c>
      <c r="T506">
        <v>0.3958333333333333</v>
      </c>
      <c r="U506">
        <v>0.4791666666666667</v>
      </c>
      <c r="V506">
        <v>0.08333333333333333</v>
      </c>
      <c r="W506">
        <v>2</v>
      </c>
      <c r="X506">
        <f>NETWORKDAYS(K506,L505)</f>
        <v>2</v>
      </c>
      <c r="Y506" t="str">
        <f>IF(X506&lt;=2,"CUMPLE","NO CUMPLE")</f>
        <v>CUMPLE</v>
      </c>
    </row>
    <row r="507" xml:space="preserve">
      <c r="A507">
        <v>12135354</v>
      </c>
      <c r="B507" t="str">
        <v>CAMBIO RED WIFI</v>
      </c>
      <c r="C507" t="str">
        <v>CERRADO</v>
      </c>
      <c r="D507" t="str">
        <v>TIENDA</v>
      </c>
      <c r="E507" t="str">
        <v>PDT</v>
      </c>
      <c r="F507" t="str">
        <v>PDT</v>
      </c>
      <c r="G507" t="str">
        <v>HONEYWELL</v>
      </c>
      <c r="H507"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17 equipos a intervenir y se crean dos CAU para esta actividad._x000d_
Una Vez culminada la actividad enviar el respectivo archivo que fue enviado_x000d_
_x000d_
Seriales:_x000d_
_x000d_
19086B2016_x000d_
19086B1A09_x000d_
19086B1E4E_x000d_
19086B1F52_x000d_
19086B7E4B_x000d_
19086B7782_x000d_
NQ2CAA000768_x000d_
G17F62286_x000d_
G17F62345_x000d_
20072B6983_x000d_
S16282522502477_x000d_
G14F81697_x000d_
G14F81684_x000d_
G13D21636_x000d_
G14F81741_x000d_
G14F81821_x000d_
S17051522502649</v>
      </c>
      <c r="I507" t="str">
        <v xml:space="preserve">AHD05439:Copied from Request 12135347	</v>
      </c>
      <c r="J507" t="str" xml:space="preserve">
        <v xml:space="preserve">Se realizo la configuración de las PDT y PDA con el cambio de la red Inalámbrica a los siguientes seriales:_x000d_
19086B2016_x000d_
19086B1A09_x000d_
19086B1E4E_x000d_
19086B1F52_x000d_
19086B7E4B_x000d_
19086B7782_x000d_
NQ2CAA000768_x000d_
G17F62286_x000d_
G17F62345_x000d_
20072B6983_x000d_
S16282522502477_x000d_
G14F81697</v>
      </c>
      <c r="K507">
        <v>44543</v>
      </c>
      <c r="L507">
        <v>44544</v>
      </c>
      <c r="M507" t="str">
        <f>TEXT(L507,"DDDDDDD")</f>
        <v>martes</v>
      </c>
      <c r="N507" t="str">
        <v>M073 METRO MOSQUERA</v>
      </c>
      <c r="O507" t="str">
        <v>MOSQUERA</v>
      </c>
      <c r="P507" t="str">
        <v>BOGOTA</v>
      </c>
      <c r="Q507" t="str">
        <v>ALEXANDER CASTILLO SOTELO</v>
      </c>
      <c r="R507">
        <v>80216449</v>
      </c>
      <c r="S507" t="str">
        <v>ALIADO</v>
      </c>
      <c r="T507">
        <v>0.6666666666666666</v>
      </c>
      <c r="U507">
        <v>0.7708333333333334</v>
      </c>
      <c r="V507">
        <v>0.10416666666666667</v>
      </c>
      <c r="W507">
        <v>2</v>
      </c>
      <c r="X507">
        <f>NETWORKDAYS(K507,L506)</f>
        <v>2</v>
      </c>
      <c r="Y507" t="str">
        <f>IF(X507&lt;=2,"CUMPLE","NO CUMPLE")</f>
        <v>CUMPLE</v>
      </c>
    </row>
    <row r="508" xml:space="preserve">
      <c r="A508">
        <v>12135347</v>
      </c>
      <c r="B508" t="str">
        <v>CAMBIO RED WIFI</v>
      </c>
      <c r="C508" t="str">
        <v>CERRADO</v>
      </c>
      <c r="D508" t="str">
        <v>TIENDA</v>
      </c>
      <c r="E508" t="str">
        <v>PDT</v>
      </c>
      <c r="F508" t="str">
        <v>PDT</v>
      </c>
      <c r="G508" t="str">
        <v>HONEYWELL</v>
      </c>
      <c r="H508"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Mosquera tenemos 17 equipos a intervenir y se crean dos CAU para esta actividad._x000d_
Una Vez culminada la actividad enviar el respectivo archivo que fue enviado_x000d_
_x000d_
Seriales:_x000d_
_x000d_
19086B2016_x000d_
19086B1A09_x000d_
19086B1E4E_x000d_
19086B1F52_x000d_
19086B7E4B_x000d_
19086B7782_x000d_
NQ2CAA000768_x000d_
G17F62286_x000d_
G17F62345_x000d_
20072B6983_x000d_
S16282522502477_x000d_
G14F81697_x000d_
G14F81684_x000d_
G13D21636_x000d_
G14F81741_x000d_
G14F81821_x000d_
S17051522502649</v>
      </c>
      <c r="I508" t="str">
        <v xml:space="preserve">AHD05439:Copied from Request 12135347	</v>
      </c>
      <c r="J508" t="str" xml:space="preserve">
        <v xml:space="preserve">Se realizo la configuración de las PDT y PDA con el cambio de la red Inalámbrica a los siguientes seriales:_x000d_
G14F81684_x000d_
G13D21636_x000d_
G14F81741_x000d_
G14F81821_x000d_
S17051522502649_x000d_
NQ2CAA000768_x000d_
21178B0359_x000d_
21178B039D_x000d_
21178B0396_x000d_
21178B0383_x000d_
21178B0361</v>
      </c>
      <c r="K508">
        <v>44543</v>
      </c>
      <c r="L508">
        <v>44544</v>
      </c>
      <c r="M508" t="str">
        <f>TEXT(L508,"DDDDDDD")</f>
        <v>martes</v>
      </c>
      <c r="N508" t="str">
        <v>M073 METRO MOSQUERA</v>
      </c>
      <c r="O508" t="str">
        <v>MOSQUERA</v>
      </c>
      <c r="P508" t="str">
        <v>BOGOTA</v>
      </c>
      <c r="Q508" t="str">
        <v>ALEXANDER CASTILLO SOTELO</v>
      </c>
      <c r="R508">
        <v>80216449</v>
      </c>
      <c r="S508" t="str">
        <v>ALIADO</v>
      </c>
      <c r="T508">
        <v>0.7708333333333334</v>
      </c>
      <c r="U508">
        <v>0.8541666666666666</v>
      </c>
      <c r="V508">
        <v>0.08333333333333333</v>
      </c>
      <c r="W508">
        <v>2</v>
      </c>
      <c r="X508">
        <f>NETWORKDAYS(K508,L507)</f>
        <v>2</v>
      </c>
      <c r="Y508" t="str">
        <f>IF(X508&lt;=2,"CUMPLE","NO CUMPLE")</f>
        <v>CUMPLE</v>
      </c>
    </row>
    <row r="509" xml:space="preserve">
      <c r="A509">
        <v>12133592</v>
      </c>
      <c r="B509" t="str">
        <v>REQUEST</v>
      </c>
      <c r="C509" t="str">
        <v>CERRADO</v>
      </c>
      <c r="D509" t="str">
        <v>TIENDA</v>
      </c>
      <c r="E509" t="str">
        <v>CPU</v>
      </c>
      <c r="F509" t="str">
        <v>CPU</v>
      </c>
      <c r="G509" t="str">
        <v>LENOVO</v>
      </c>
      <c r="H509" t="str" xml:space="preserve">
        <v xml:space="preserve">Datos usuario_x000d_
Nombre: Nataly Jazmin Armas Pino_x000d_
Correo: natalyjazmin.armaspino@cencosud.com.co_x000d_
Usuario AD: NAArmasPi_x000d_
Pais: Colombia_x000d_
Ubicacion: J036 JUMBO POPAYAN CAMPANARIO_x000d_
Zona: Colombia Occidente_x000d_
Unidad de Negocio: Supermercados_x000d_
Servicio: Tiendas &amp; Centros de Distribucion_x000d_
Telefono: 3106404252_x000d_
Anexo: 8308000_x000d_
Descripcion: El equipo es demasiado lento; no permite abrir aplicaciones y se bloquea al iniciar sesion.</v>
      </c>
      <c r="I509" t="str" xml:space="preserve">
        <v xml:space="preserve">Jefe su autorizacion con el tecnico remoto para revision de equipo de jefe de perecederos se encuentra con mucha lentitud y no deja conectarse remoto._x000d_
Tienda: popayan_x000d_
tipo: desktop_x000d_
marca: lenovo m73_x000d_
serial: MJ01CWLJ_x000d_
Gracias</v>
      </c>
      <c r="J509" t="str">
        <v>Se procede a establecer contacto con el usuario del área de perecederos; la jefe de sección Nataly Jazmín. Se procede a validar equipo de escritorio de marca Lenovo de serie: MJ01CWLJ el cual se encontró con bloqueos y lentitud al ejecutar herramientas ofimáticas y aplicaciones habituales que utiliza el usuario; Disco de almacenamiento con ocupación del 50% ; se procede a realizarse mantenimiento preventivo a la cpu se realiza desensamble de componentes para posterior limpieza; se realiza cambio de pasta térmica a el procesador; se limpia pines de memoria RAM y sockets de la board; se limpia disipador de procesador al igual que el culer; se reconectan periféricos; se enciende pc ;se procede a optimizar sistema ; se activan núcleos del procesador; se eliminan temporales y cache de aplicaciones; se desfragmenta particiones de disco; se configura paginación de disco; se actualiza navegador web como las diferentes aplicaciones de usuario; se entrega equipo a usuario quien realiza pruebas estas son exitosas;  equipo queda operativo y funcional</v>
      </c>
      <c r="K509">
        <v>44543</v>
      </c>
      <c r="L509">
        <v>44544</v>
      </c>
      <c r="M509" t="str">
        <f>TEXT(L509,"DDDDDDD")</f>
        <v>martes</v>
      </c>
      <c r="N509" t="str">
        <v>J036 JUMBO POPAYAN CAMPANARIO</v>
      </c>
      <c r="O509" t="str">
        <v>POPAYAN</v>
      </c>
      <c r="P509" t="str">
        <v>OCCIDENTE</v>
      </c>
      <c r="Q509" t="str">
        <v>JHON ALEXANDER VASQUEZ REVELO</v>
      </c>
      <c r="R509" t="e">
        <v>#N/A</v>
      </c>
      <c r="S509" t="str">
        <v>DIRECTO</v>
      </c>
      <c r="T509">
        <v>0.7083333333333334</v>
      </c>
      <c r="U509">
        <v>0.7916666666666666</v>
      </c>
      <c r="V509">
        <v>0.08333333333333333</v>
      </c>
      <c r="W509">
        <v>2</v>
      </c>
      <c r="X509">
        <f>NETWORKDAYS(K509,L508)</f>
        <v>2</v>
      </c>
      <c r="Y509" t="str">
        <f>IF(X509&lt;=2,"CUMPLE","NO CUMPLE")</f>
        <v>CUMPLE</v>
      </c>
    </row>
    <row r="510" xml:space="preserve">
      <c r="A510">
        <v>12133459</v>
      </c>
      <c r="B510" t="str">
        <v>REQUEST</v>
      </c>
      <c r="C510" t="str">
        <v>CERRADO</v>
      </c>
      <c r="D510" t="str">
        <v>TIENDA</v>
      </c>
      <c r="E510" t="str">
        <v>POS</v>
      </c>
      <c r="F510" t="str">
        <v>SCANNER</v>
      </c>
      <c r="G510" t="str">
        <v>ZEBRA</v>
      </c>
      <c r="H510"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SE GENERA CAU PARA INGESO DE 2 SCANNER D EMANO POS CON SERIALES. 21281010557183 -21281010557229</v>
      </c>
      <c r="I510" t="str">
        <v xml:space="preserve">Jefe su autorizacion para despacho tecnico remoto para instalacion de scanner de mano pos que se encuentran en sistemas en pos de donnuts y platos preparados. -gracias         </v>
      </c>
      <c r="J510" t="str">
        <v xml:space="preserve">Se procede a establecer contacto con el usuario jefe de tienda el señor Bernardo Agredo Carvajal quien realizo la solicitud de instalacion de dos scanner para la linea de cajas. Se inicia instalación y configuración de dos scanner de mano de marca de marca Zebra instalándose de la siguiente manera; el scanner de serie:21281010557183 se instala en la pos de electro de marca Beetle de Serie: 64CD709474 Y de la misma forma se retira antiguo scanner de marca Metrologic de serie:3C10020079;se realiza el mismo proceso instalándose el scanner Zebra de serie: 21281010557229 se instala en pos de donnuts de marca Beetle de Serie: 59CD001217 y se retira antiguo scanner de marca Metrologic de serie:8607531680; se realizan pruebas locales con Scanner; se reconocen correctamente; se entregan equipos a jefe de línea de cajas; quien realiza verificación y funcionamiento de scanner; pruebas realizadas son positivas </v>
      </c>
      <c r="K510">
        <v>44543</v>
      </c>
      <c r="L510">
        <v>44544</v>
      </c>
      <c r="M510" t="str">
        <f>TEXT(L510,"DDDDDDD")</f>
        <v>martes</v>
      </c>
      <c r="N510" t="str">
        <v>J036 JUMBO POPAYAN CAMPANARIO</v>
      </c>
      <c r="O510" t="str">
        <v>POPAYAN</v>
      </c>
      <c r="P510" t="str">
        <v>OCCIDENTE</v>
      </c>
      <c r="Q510" t="str">
        <v>JHON ALEXANDER VASQUEZ REVELO</v>
      </c>
      <c r="R510" t="e">
        <v>#N/A</v>
      </c>
      <c r="S510" t="str">
        <v>DIRECTO</v>
      </c>
      <c r="T510">
        <v>0.6666666666666666</v>
      </c>
      <c r="U510">
        <v>0.7083333333333334</v>
      </c>
      <c r="V510">
        <v>0.041666666666666664</v>
      </c>
      <c r="W510">
        <v>1</v>
      </c>
      <c r="X510">
        <f>NETWORKDAYS(K510,L509)</f>
        <v>2</v>
      </c>
      <c r="Y510" t="str">
        <f>IF(X510&lt;=2,"CUMPLE","NO CUMPLE")</f>
        <v>CUMPLE</v>
      </c>
    </row>
    <row r="511" xml:space="preserve">
      <c r="A511">
        <v>12135337</v>
      </c>
      <c r="B511" t="str">
        <v>CAMBIO RED WIFI</v>
      </c>
      <c r="C511" t="str">
        <v>CERRADO</v>
      </c>
      <c r="D511" t="str">
        <v>TIENDA</v>
      </c>
      <c r="E511" t="str">
        <v>PDT</v>
      </c>
      <c r="F511" t="str">
        <v>PDT</v>
      </c>
      <c r="G511" t="str">
        <v>HONEYWELL</v>
      </c>
      <c r="H511"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Zipaquira tenemos 16 equipos a intervenir y se crean dos CAU para esta actividad._x000d_
Una Vez culminada la actividad enviar el respectivo archivo que fue enviado_x000d_
_x000d_
Seriales:_x000d_
_x000d_
21178B04FB_x000d_
21178B0482_x000d_
21178B0370_x000d_
19087B0790_x000d_
19087B0015_x000d_
19086B847C_x000d_
19086B8484_x000d_
19086B7D12_x000d_
19086B811F_x000d_
G17L04260_x000d_
G17F62288_x000d_
G14F81775_x000d_
G14F81765_x000d_
G14F81742_x000d_
NQ2C8H000400_x000d_
17283522509209</v>
      </c>
      <c r="I511" t="str">
        <v xml:space="preserve">AHD05439:Copied from Request 12135347	</v>
      </c>
      <c r="J511" t="str" xml:space="preserve">
        <v xml:space="preserve">Se realizo la configuracion de las PDT y PDA con el cambio de la red Inalambrica a los siguientes seriales:_x000d_
G17L04260_x000d_
G17F62288_x000d_
G14F81775_x000d_
G14F81765_x000d_
G14F81742_x000d_
NQ2C8H000400_x000d_
17283522509209_x000d_
H193026377_x000d_
H193029646_x000d_
                                                                                                                            </v>
      </c>
      <c r="K511">
        <v>44543</v>
      </c>
      <c r="L511">
        <v>44545</v>
      </c>
      <c r="M511" t="str">
        <f>TEXT(L511,"DDDDDDD")</f>
        <v>miércoles</v>
      </c>
      <c r="N511" t="str">
        <v>M077 METRO ZIPAQUIRA</v>
      </c>
      <c r="O511" t="str">
        <v>ZIPAQUIRA</v>
      </c>
      <c r="P511" t="str">
        <v>BOGOTA</v>
      </c>
      <c r="Q511" t="str">
        <v>ALEXANDER CASTILLO SOTELO</v>
      </c>
      <c r="R511">
        <v>80216449</v>
      </c>
      <c r="S511" t="str">
        <v>ALIADO</v>
      </c>
      <c r="T511">
        <v>0.4166666666666667</v>
      </c>
      <c r="U511">
        <v>0.5</v>
      </c>
      <c r="V511">
        <v>0.08333333333333333</v>
      </c>
      <c r="W511">
        <v>2</v>
      </c>
      <c r="X511">
        <f>NETWORKDAYS(K511,L510)</f>
        <v>2</v>
      </c>
      <c r="Y511" t="str">
        <f>IF(X511&lt;=2,"CUMPLE","NO CUMPLE")</f>
        <v>CUMPLE</v>
      </c>
    </row>
    <row r="512" xml:space="preserve">
      <c r="A512">
        <v>12135328</v>
      </c>
      <c r="B512" t="str">
        <v>CAMBIO RED WIFI</v>
      </c>
      <c r="C512" t="str">
        <v>CERRADO</v>
      </c>
      <c r="D512" t="str">
        <v>TIENDA</v>
      </c>
      <c r="E512" t="str">
        <v>PDT</v>
      </c>
      <c r="F512" t="str">
        <v>PDT</v>
      </c>
      <c r="G512" t="str">
        <v>HONEYWELL</v>
      </c>
      <c r="H512"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Metro Zipaquira tenemos 16 equipos a intervenir y se crean dos CAU para esta actividad._x000d_
Una Vez culminada la actividad enviar el respectivo archivo que fue enviado_x000d_
_x000d_
Seriales:_x000d_
_x000d_
21178B04FB_x000d_
21178B0482_x000d_
21178B0370_x000d_
19087B0790_x000d_
19087B0015_x000d_
19086B847C_x000d_
19086B8484_x000d_
19086B7D12_x000d_
19086B811F_x000d_
G17L04260_x000d_
G17F62288_x000d_
G14F81775_x000d_
G14F81765_x000d_
G14F81742_x000d_
NQ2C8H000400_x000d_
17283522509209</v>
      </c>
      <c r="I512" t="str">
        <v xml:space="preserve">AHD05439:Copied from Request 12135347	</v>
      </c>
      <c r="J512" t="str" xml:space="preserve">
        <v xml:space="preserve">Se realizo la configuración de las PDT y PDA con el cambio de la red Inalámbrica a los siguientes seriales:_x000d_
21178B04FB_x000d_
21178B0482_x000d_
21178B0370_x000d_
19087B0790_x000d_
19087B0015_x000d_
19086B847C_x000d_
19086B8484_x000d_
19086B7D12_x000d_
19086B811F</v>
      </c>
      <c r="K512">
        <v>44543</v>
      </c>
      <c r="L512">
        <v>44545</v>
      </c>
      <c r="M512" t="str">
        <f>TEXT(L512,"DDDDDDD")</f>
        <v>miércoles</v>
      </c>
      <c r="N512" t="str">
        <v>M077 METRO ZIPAQUIRA</v>
      </c>
      <c r="O512" t="str">
        <v>ZIPAQUIRA</v>
      </c>
      <c r="P512" t="str">
        <v>BOGOTA</v>
      </c>
      <c r="Q512" t="str">
        <v>ALEXANDER CASTILLO SOTELO</v>
      </c>
      <c r="R512">
        <v>80216449</v>
      </c>
      <c r="S512" t="str">
        <v>ALIADO</v>
      </c>
      <c r="T512">
        <v>0.2916666666666667</v>
      </c>
      <c r="U512">
        <v>0.4166666666666667</v>
      </c>
      <c r="V512">
        <v>0.125</v>
      </c>
      <c r="W512">
        <v>3</v>
      </c>
      <c r="X512">
        <f>NETWORKDAYS(K512,L511)</f>
        <v>3</v>
      </c>
      <c r="Y512" t="str">
        <f>IF(X512&lt;=2,"CUMPLE","NO CUMPLE")</f>
        <v>NO CUMPLE</v>
      </c>
    </row>
    <row r="513" xml:space="preserve">
      <c r="A513">
        <v>12126433</v>
      </c>
      <c r="B513" t="str">
        <v>REQUEST</v>
      </c>
      <c r="C513" t="str">
        <v>CERRADO</v>
      </c>
      <c r="D513" t="str">
        <v>TIENDA</v>
      </c>
      <c r="E513" t="str">
        <v>CPU</v>
      </c>
      <c r="F513" t="str">
        <v>CPU</v>
      </c>
      <c r="G513" t="str">
        <v>LENOVO</v>
      </c>
      <c r="H513"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Se solicita verificar el SAP ya que no me permite el ingreso a la plataforma_x000d_
Indicar la ubicacion del computador en la tienda o sede: metro Zipaquira</v>
      </c>
      <c r="I513" t="str" xml:space="preserve">
        <v xml:space="preserve">Buenas Tardes_x000d_
Por favor revisar el PC de la asistente; tiene novedad con el perfil; hay que crear un perfil nuevo o en su debido defecto; formatear el PC_x000d_
Tienda: Metro Zipaquira_x000d_
Equipo:Desktop_x000d_
Marca: Lenovo_x000d_
Modelo:M73_x000d_
Serial:MJ01CG8T</v>
      </c>
      <c r="J513" t="str">
        <v>Se realizo el Backup de toda la información del usuario y se procedió con el formateo; se instalan y configuran cada una de las aplicaciones; se configura el correo y se configura SAP. Se pasa nuevamente toda la información y se hacen las respectivas pruebas. Se deja operativo el equipo.</v>
      </c>
      <c r="K513">
        <v>44543</v>
      </c>
      <c r="L513">
        <v>44545</v>
      </c>
      <c r="M513" t="str">
        <f>TEXT(L513,"DDDDDDD")</f>
        <v>miércoles</v>
      </c>
      <c r="N513" t="str">
        <v>M077 METRO ZIPAQUIRA</v>
      </c>
      <c r="O513" t="str">
        <v>ZIPAQUIRA</v>
      </c>
      <c r="P513" t="str">
        <v>BOGOTA</v>
      </c>
      <c r="Q513" t="str">
        <v>ALEXANDER CASTILLO SOTELO</v>
      </c>
      <c r="R513">
        <v>80216449</v>
      </c>
      <c r="S513" t="str">
        <v>ALIADO</v>
      </c>
      <c r="T513">
        <v>0.4166666666666667</v>
      </c>
      <c r="U513">
        <v>0.5416666666666666</v>
      </c>
      <c r="V513">
        <v>0.125</v>
      </c>
      <c r="W513">
        <v>3</v>
      </c>
      <c r="X513">
        <f>NETWORKDAYS(K513,L512)</f>
        <v>3</v>
      </c>
      <c r="Y513" t="str">
        <f>IF(X513&lt;=2,"CUMPLE","NO CUMPLE")</f>
        <v>NO CUMPLE</v>
      </c>
    </row>
    <row r="514" xml:space="preserve">
      <c r="A514">
        <v>12109065</v>
      </c>
      <c r="B514" t="str">
        <v>REQUEST</v>
      </c>
      <c r="C514" t="str">
        <v>CERRADO</v>
      </c>
      <c r="D514" t="str">
        <v>TIENDA</v>
      </c>
      <c r="E514" t="str">
        <v>POS</v>
      </c>
      <c r="F514" t="str">
        <v>SCANNER</v>
      </c>
      <c r="G514" t="str">
        <v>WINCOR</v>
      </c>
      <c r="H514"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I514" t="str" xml:space="preserve">
        <v xml:space="preserve">Llega parte solicitada; se necesita reemplazo por averiado y confirmación de operatividad en peso y escaneo._x000d_
NOTA: Favor entregar a Jefe de Cajas para que realice pruebas.</v>
      </c>
      <c r="J514" t="str">
        <v>Se procede a verificar la impresora pos; pero se encontró que la fuente de poder esta quemada. Se debe solicitar cambio de fuente de poder de pos</v>
      </c>
      <c r="K514">
        <v>44543</v>
      </c>
      <c r="L514">
        <v>44552</v>
      </c>
      <c r="M514" t="str">
        <f>TEXT(L514,"DDDDDDD")</f>
        <v>miércoles</v>
      </c>
      <c r="N514" t="str">
        <v>J126 JUMBO SAN SILVESTRE</v>
      </c>
      <c r="O514" t="str">
        <v>BARRANCABERMEJA</v>
      </c>
      <c r="P514" t="str">
        <v>ORIENTE</v>
      </c>
      <c r="Q514" t="str">
        <v>JESUS ALBERTO ROJAS DAVILA</v>
      </c>
      <c r="R514" t="e">
        <v>#N/A</v>
      </c>
      <c r="S514" t="str">
        <v>DIRECTO</v>
      </c>
      <c r="T514">
        <v>0.7083333333333334</v>
      </c>
      <c r="U514">
        <v>0.75</v>
      </c>
      <c r="V514">
        <v>0.041666666666666664</v>
      </c>
      <c r="W514">
        <v>1</v>
      </c>
      <c r="X514">
        <f>NETWORKDAYS(K514,L513)</f>
        <v>3</v>
      </c>
      <c r="Y514" t="str">
        <f>IF(X514&lt;=2,"CUMPLE","NO CUMPLE")</f>
        <v>NO CUMPLE</v>
      </c>
    </row>
    <row r="515">
      <c r="A515">
        <v>12141085</v>
      </c>
      <c r="B515" t="str">
        <v>INCIDENT</v>
      </c>
      <c r="C515" t="str">
        <v>CERRADO</v>
      </c>
      <c r="D515" t="str">
        <v>TIENDA</v>
      </c>
      <c r="E515" t="str">
        <v>PDT</v>
      </c>
      <c r="F515" t="str">
        <v>PDT</v>
      </c>
      <c r="G515" t="str">
        <v>HONEYWELL</v>
      </c>
      <c r="H515" t="str">
        <v>por favor me colaboran con la isntalacion del aplicativo gapv en la siguiente pdt con serial :G17F62339.</v>
      </c>
      <c r="I515" t="str">
        <v>Jefe Miguel por favor me colabora con la autorizacion de esta llamada para visita del tecnico de isit para realizar la instalacion del aplicativo gapv en la pdt con serial: G17F62339; pdt disponible en sitio.</v>
      </c>
      <c r="J515" t="str">
        <v>Se llega a tienda se procede a ingresar; se procede a buscar la PDT la cual se encontraba en custodia ya que esa PDT no esta en funcionamiento por sus pines de carga dañados por lo cual no hace contacto con la bateria; esa PDT era para instalar el aplcativo GAVP ya que las PDT en donde se encontraba el aplicativo se retiraron por la renovacion de las PDA; se envia evidencia de la PDT averiada. se informa que deben poner la llamada para el cambio o envio de una PDT funcional para la instalacion del aplicativo.</v>
      </c>
      <c r="K515">
        <v>44544</v>
      </c>
      <c r="L515">
        <v>44545</v>
      </c>
      <c r="M515" t="str">
        <f>TEXT(L515,"DDDDDDD")</f>
        <v>miércoles</v>
      </c>
      <c r="N515" t="str">
        <v>M195 METRO SANTA LUCIA</v>
      </c>
      <c r="O515" t="str">
        <v>NEIVA</v>
      </c>
      <c r="P515" t="str">
        <v>OCCIDENTE</v>
      </c>
      <c r="Q515" t="str">
        <v>JOHN ALEJANDRO LOZADA BABATIVA</v>
      </c>
      <c r="R515">
        <v>1075313382</v>
      </c>
      <c r="S515" t="str">
        <v>DIRECTO</v>
      </c>
      <c r="T515">
        <v>0.5833333333333334</v>
      </c>
      <c r="U515">
        <v>0.625</v>
      </c>
      <c r="V515">
        <v>0.041666666666666664</v>
      </c>
      <c r="W515">
        <v>1</v>
      </c>
      <c r="X515">
        <f>NETWORKDAYS(K515,L514)</f>
        <v>7</v>
      </c>
      <c r="Y515" t="str">
        <f>IF(X515&lt;=2,"CUMPLE","NO CUMPLE")</f>
        <v>NO CUMPLE</v>
      </c>
    </row>
    <row r="516" xml:space="preserve">
      <c r="A516">
        <v>12138202</v>
      </c>
      <c r="B516" t="str">
        <v>REQUEST</v>
      </c>
      <c r="C516" t="str">
        <v>CERRADO</v>
      </c>
      <c r="D516" t="str">
        <v>TIENDA</v>
      </c>
      <c r="E516" t="str">
        <v>POS</v>
      </c>
      <c r="F516" t="str">
        <v>POS</v>
      </c>
      <c r="G516" t="str">
        <v>WINCOR</v>
      </c>
      <c r="H516"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Buen dia_x000d_
Por favor verificar cpu dela caja numero 02. La caja se encuentra apagada._x000d_
Gracias.</v>
      </c>
      <c r="I516" t="str">
        <v>Realizar la revision de la POS 2 de la tienda que no inicializa correctamente</v>
      </c>
      <c r="J516" t="str">
        <v>Se realizó la validación de la caja y se observa que tiene averiado el ventilador lateral de la fuente de poder y que le falta el ventilador frontal pequeño. Se solicita el envío de las partes para hacer la reparación. No queda operativa la caja.</v>
      </c>
      <c r="K516">
        <v>44545</v>
      </c>
      <c r="L516">
        <v>44545</v>
      </c>
      <c r="M516" t="str">
        <f>TEXT(L516,"DDDDDDD")</f>
        <v>miércoles</v>
      </c>
      <c r="N516" t="str">
        <v>J044 JUMBO CHIA</v>
      </c>
      <c r="O516" t="str">
        <v>CHIA</v>
      </c>
      <c r="P516" t="str">
        <v>BOGOTA</v>
      </c>
      <c r="Q516" t="str">
        <v>ALEXANDER CASTILLO SOTELO</v>
      </c>
      <c r="R516">
        <v>80216449</v>
      </c>
      <c r="S516" t="str">
        <v>ALIADO</v>
      </c>
      <c r="T516">
        <v>0.7083333333333334</v>
      </c>
      <c r="U516">
        <v>0.75</v>
      </c>
      <c r="V516">
        <v>0.041666666666666664</v>
      </c>
      <c r="W516">
        <v>1</v>
      </c>
      <c r="X516">
        <f>NETWORKDAYS(K516,L515)</f>
        <v>1</v>
      </c>
      <c r="Y516" t="str">
        <f>IF(X516&lt;=2,"CUMPLE","NO CUMPLE")</f>
        <v>CUMPLE</v>
      </c>
    </row>
    <row r="517" xml:space="preserve">
      <c r="A517">
        <v>12140671</v>
      </c>
      <c r="B517" t="str">
        <v>REQUEST</v>
      </c>
      <c r="C517" t="str">
        <v>CERRADO</v>
      </c>
      <c r="D517" t="str">
        <v>TIENDA</v>
      </c>
      <c r="E517" t="str">
        <v>CPU</v>
      </c>
      <c r="F517" t="str">
        <v>CPU</v>
      </c>
      <c r="G517" t="str">
        <v>LENOVO</v>
      </c>
      <c r="H517"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Buenos dias; se requiere por favor formateo del PC de serial 1S10B7003RLSMJ01MKNS del area RRHH ya que presenta bloqueos constantes y durante tiempos muy prolongados._x000d_
Indicar la ubicacion del computador en la tienda o sede: GESTION HUMANA</v>
      </c>
      <c r="I517" t="str" xml:space="preserve">
        <v xml:space="preserve">Transfer Assignee from '' to 'Espinosa Rodriguez; Jamir Leandro '_x000d_
Transfer Group from 'Soporte_Onsite_REG_Costa_SM Colombia' to 'Soporte_Onsite_REG_Remoto_SM Colombia'</v>
      </c>
      <c r="J517" t="str">
        <v>Se llega al sitio y se realiza la revisión de equipo. Se borran archivos temporales; se desinstala teams; se le aumenta memoria RAM y se mejora el rendimiento del equipo. Se le indica a la usuaria que debe esperar el cambio del equipo según lo indicado por Rafael Acosta de soporte Cencosud.</v>
      </c>
      <c r="K517">
        <v>44545</v>
      </c>
      <c r="L517">
        <v>44546</v>
      </c>
      <c r="M517" t="str">
        <f>TEXT(L517,"DDDDDDD")</f>
        <v>jueves</v>
      </c>
      <c r="N517" t="str">
        <v>M085 METRO MONTERIA</v>
      </c>
      <c r="O517" t="str">
        <v>MONTERIA</v>
      </c>
      <c r="P517" t="str">
        <v>COSTA</v>
      </c>
      <c r="Q517" t="str">
        <v>YADER YAIR SANCHEZ DORIA</v>
      </c>
      <c r="R517" t="e">
        <v>#N/A</v>
      </c>
      <c r="S517" t="str">
        <v>DIRECTO</v>
      </c>
      <c r="T517">
        <v>0.3333333333333333</v>
      </c>
      <c r="U517">
        <v>0.4166666666666667</v>
      </c>
      <c r="V517">
        <v>0.08333333333333333</v>
      </c>
      <c r="W517">
        <v>2</v>
      </c>
      <c r="X517">
        <f>NETWORKDAYS(K517,L516)</f>
        <v>1</v>
      </c>
      <c r="Y517" t="str">
        <f>IF(X517&lt;=2,"CUMPLE","NO CUMPLE")</f>
        <v>CUMPLE</v>
      </c>
    </row>
    <row r="518" xml:space="preserve">
      <c r="A518">
        <v>12143789</v>
      </c>
      <c r="B518" t="str">
        <v>REQUEST</v>
      </c>
      <c r="C518" t="str">
        <v>CERRADO</v>
      </c>
      <c r="D518" t="str">
        <v>TIENDA</v>
      </c>
      <c r="E518" t="str">
        <v>CPU</v>
      </c>
      <c r="F518" t="str">
        <v>CPU</v>
      </c>
      <c r="G518" t="str">
        <v>LENOVO</v>
      </c>
      <c r="H518" t="str" xml:space="preserve">
        <v xml:space="preserve">Datos usuario_x000d_
Nombre: Wilson Jose Romero Tellez_x000d_
Correo: Wilson.Romero@cencosud.com.co_x000d_
Usuario AD: Wjrtelle_x000d_
Pais: Colombia_x000d_
Ubicacion: J087 JUMBO GUATAPURI_x000d_
Zona: Colombia Centro_x000d_
Unidad de Negocio: Supermercados_x000d_
Servicio: Sistemas_x000d_
Telefono: 3176390738_x000d_
Anexo: 7870404_x000d_
Descripcion: Buenas Tardes_x000d_
Favor realizar la instalacion del Portatil Marca Lenovo Serial PF34WVHK; por renovacion proyecto Windows 10; y retirar el antiguo_x000d_
Gracias_x000d_
AREA EN DONDE SE UBICA EL EQUIPO : Recursos Humanos</v>
      </c>
      <c r="I518" t="str" xml:space="preserve">
        <v xml:space="preserve">Buenas tardes_x000d_
Favor realizar la instalación del Portátil Marca Lenovo Serial PF34WVHK; por renovación proyecto Windows 10; y retirar el antiguo_x000d_
Gracias_x000d_
AREA EN DONDE SE UBICA EL EQUIPO : Recursos Humanos</v>
      </c>
      <c r="J518" t="str">
        <v>Se hace backup de información de portátil Lenovo L470 serial PF0W06DD. Se configura nuevo Lenovo V14 G2 serial PF34WVHK. Se conecta a red cableada; se sube al dominio; se configuran aplicativos de la tienda; se realizan pruebas con aplicativos y funcionan correctamente. Se intenta conectar al wifi corporativo y no es posible; se prueba con datos externos y conexión si funciona debido a un inconveniente en la red wifi CSWLAN11; no se deja el equipo en servicio; hasta que lo revise el técnico de tienda Wilson Romero y de su díagnostico. Se deja equipo empacado nuevamente.</v>
      </c>
      <c r="K518">
        <v>44545</v>
      </c>
      <c r="L518">
        <v>44552</v>
      </c>
      <c r="M518" t="str">
        <f>TEXT(L518,"DDDDDDD")</f>
        <v>miércoles</v>
      </c>
      <c r="N518" t="str">
        <v>J087 JUMBO GUATAPURI</v>
      </c>
      <c r="O518" t="str">
        <v>VALLEDUPAR</v>
      </c>
      <c r="P518" t="str">
        <v>COSTA</v>
      </c>
      <c r="Q518" t="str">
        <v>EDUAR ENRIQUE MARTELO SIERRA</v>
      </c>
      <c r="R518">
        <v>1065631435</v>
      </c>
      <c r="S518" t="str">
        <v>DIRECTO</v>
      </c>
      <c r="T518">
        <v>0.3541666666666667</v>
      </c>
      <c r="U518">
        <v>0.4583333333333333</v>
      </c>
      <c r="V518">
        <v>0.10416666666666667</v>
      </c>
      <c r="W518">
        <v>2</v>
      </c>
      <c r="X518">
        <f>NETWORKDAYS(K518,L517)</f>
        <v>2</v>
      </c>
      <c r="Y518" t="str">
        <f>IF(X518&lt;=2,"CUMPLE","NO CUMPLE")</f>
        <v>CUMPLE</v>
      </c>
    </row>
    <row r="519" xml:space="preserve">
      <c r="A519">
        <v>12143660</v>
      </c>
      <c r="B519" t="str">
        <v>PDA RENOVACION</v>
      </c>
      <c r="C519" t="str">
        <v>CERRADO</v>
      </c>
      <c r="D519" t="str">
        <v>TIENDA</v>
      </c>
      <c r="E519" t="str">
        <v>PDA</v>
      </c>
      <c r="F519" t="str">
        <v>PDA</v>
      </c>
      <c r="G519" t="str">
        <v>HONEYWELL</v>
      </c>
      <c r="H519" t="str" xml:space="preserve">
        <v xml:space="preserve">Buen dia._x000d_
Se solicita renovación tecnologica de PDT/PDA|ESTANDAR DATALOGIC SKORPIO X3 | Nº SERIE: G16EA8706_x000d_
en reemplazo PDT/PDA|ESTANDAR HONEYWELL EDA51 | Nº SERIE: 21177B7637_x000d_
Gracias.</v>
      </c>
      <c r="I519" t="str" xml:space="preserve">
        <v xml:space="preserve">Buen día._x000d_
Se solicita renovación tecnológica PDA_x000d_
Con datos así:_x000d_
Datos del equipo_x000d_
Equipo: PDT/PDA|ESTANDAR_x000d_
Marca: HONEYWELL_x000d_
Modelo: EDA51_x000d_
Nº SERIE: 21177B7637_x000d_
Inventario: DI-034520_x000d_
Actividad: Se solicita configuración; instalación y/o reemplazo PDA; se anexa manual de configuración._x000d_
Entregar operativo a Gerente tienda._x000d_
Realizar acta de entrega y retiro de activos respectivamente._x000d_
Cordialmente;_x000d_
Ever Becerra</v>
      </c>
      <c r="J519" t="str">
        <v>Se realiza cambio de PDT por PDA se desinstala una Datalogic Skorpio serial G16EA8706 y se instala una Honeywell Eda51 serial 21177B7637; se realiza cambio de software a la Honeywell y se configura desde cero las aplicaciones. Finalizada la configuración; usuario Noe Forero realiza pruebas; certificando que la PDA nueva queda operativa y funcionando correctamente</v>
      </c>
      <c r="K519">
        <v>44545</v>
      </c>
      <c r="L519">
        <v>44557</v>
      </c>
      <c r="M519" t="str">
        <f>TEXT(L519,"DDDDDDD")</f>
        <v>lunes</v>
      </c>
      <c r="N519" t="str">
        <v>M183 METRO SAN GIL</v>
      </c>
      <c r="O519" t="str">
        <v>SAN GIL</v>
      </c>
      <c r="P519" t="str">
        <v>ORIENTE</v>
      </c>
      <c r="Q519" t="str">
        <v>GERMAN ARCINIEGAS CARREÑO</v>
      </c>
      <c r="R519" t="e">
        <v>#N/A</v>
      </c>
      <c r="S519" t="str">
        <v>DIRECTO</v>
      </c>
      <c r="T519">
        <v>0.4826388888888889</v>
      </c>
      <c r="U519">
        <v>0.6666666666666666</v>
      </c>
      <c r="V519">
        <v>0.125</v>
      </c>
      <c r="W519">
        <v>3</v>
      </c>
      <c r="X519">
        <f>NETWORKDAYS(K519,L518)</f>
        <v>6</v>
      </c>
      <c r="Y519" t="str">
        <f>IF(X519&lt;=2,"CUMPLE","NO CUMPLE")</f>
        <v>NO CUMPLE</v>
      </c>
    </row>
    <row r="520" xml:space="preserve">
      <c r="A520">
        <v>12143748</v>
      </c>
      <c r="B520" t="str">
        <v>REQUEST</v>
      </c>
      <c r="C520" t="str">
        <v>CERRADO</v>
      </c>
      <c r="D520" t="str">
        <v>TIENDA</v>
      </c>
      <c r="E520" t="str">
        <v>POS</v>
      </c>
      <c r="F520" t="str">
        <v>SCANNER</v>
      </c>
      <c r="G520" t="str">
        <v>ZEBRA</v>
      </c>
      <c r="H520" t="str" xml:space="preserve">
        <v xml:space="preserve">Buen dia._x000d_
Se solicita renovación tecnologica de: SCANNER POS|MANO METROLOGIC MS 9520 | Nº SERIE: 8606421824_x000d_
por :_x000d_
SCANNER DESKTOP|MANO ZEBRA DS2208 | Nº SERIE: 21188010550037_x000d_
Gracias.</v>
      </c>
      <c r="I520" t="str" xml:space="preserve">
        <v xml:space="preserve">Buen día._x000d_
Se solicita renovación tecnológica scanner de mano POS_x000d_
Con datos así:_x000d_
Area: platos preparados_x000d_
Datos del equipo_x000d_
Equipo: SCANNER DESKTOP|MANO_x000d_
Marca: ZEBRA_x000d_
Modelo: DS2208_x000d_
Nº SERIE: 21188010550037_x000d_
Actividad: Se solicita configuración; instalación y/o reemplazo de scanner de mano POS; se anexa manual de configuración._x000d_
Entregar operativo a Jefe de Cajas_x000d_
Realizar acta de entrega y retiro de activos respectivamente._x000d_
Cordialmente;_x000d_
Ever Becerra</v>
      </c>
      <c r="J520" t="str">
        <v>Se realiza cambio de scanner de mano; se retira METROLOGIC MS 9520 SERIE: 8606421824 y se instala ZEBRA DS2208 Nº SERIE: 21188010550037; se realiza configuración con códigos QR y se hacen pruebas de uso las cuales son exitosas. Se realizan las actas de entrega y retiro de los elementos.</v>
      </c>
      <c r="K520">
        <v>44545</v>
      </c>
      <c r="L520">
        <v>44557</v>
      </c>
      <c r="M520" t="str">
        <f>TEXT(L520,"DDDDDDD")</f>
        <v>lunes</v>
      </c>
      <c r="N520" t="str">
        <v>M183 METRO SAN GIL</v>
      </c>
      <c r="O520" t="str">
        <v>SAN GIL</v>
      </c>
      <c r="P520" t="str">
        <v>ORIENTE</v>
      </c>
      <c r="Q520" t="str">
        <v>GERMAN ARCINIEGAS CARREÑO</v>
      </c>
      <c r="R520" t="e">
        <v>#N/A</v>
      </c>
      <c r="S520" t="str">
        <v>DIRECTO</v>
      </c>
      <c r="T520">
        <v>0.4166666666666667</v>
      </c>
      <c r="U520">
        <v>0.4791666666666667</v>
      </c>
      <c r="V520">
        <v>0.0625</v>
      </c>
      <c r="W520">
        <v>1</v>
      </c>
      <c r="X520">
        <f>NETWORKDAYS(K520,L519)</f>
        <v>9</v>
      </c>
      <c r="Y520" t="str">
        <f>IF(X520&lt;=2,"CUMPLE","NO CUMPLE")</f>
        <v>NO CUMPLE</v>
      </c>
    </row>
    <row r="521" xml:space="preserve">
      <c r="A521">
        <v>12145824</v>
      </c>
      <c r="B521" t="str">
        <v>PDA RENOVACION</v>
      </c>
      <c r="C521" t="str">
        <v>CERRADO</v>
      </c>
      <c r="D521" t="str">
        <v>TIENDA</v>
      </c>
      <c r="E521" t="str">
        <v>PDA</v>
      </c>
      <c r="F521" t="str">
        <v>PDA</v>
      </c>
      <c r="G521" t="str">
        <v>HONEYWELL</v>
      </c>
      <c r="H521"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Downgrade de la PDTs que se entregaron por renovacion tecnologica en la tienda Jumbo santa Marta y a su vez la conexion a la red CSwlan12 de los equipos. Se adjunta archivo con los seriales de los equipos a Impactar_x000d_
Seccion en la tienda o ubicacion del usuario: Todas las Areas_x000d_
Jefe de area asignacion de la PDT: Todas las Areas</v>
      </c>
      <c r="I521" t="str">
        <v>Su ayuda con esta solicitud. Gracias</v>
      </c>
      <c r="J521" t="str">
        <v>Se realiza configuración de las pdts entregadas por renovación de tecnología de la tienda Jumbo que presentan falla en las conexiones con la red wifi y aplicativos; se procede a restaurar pdts de fábrica; se instala nuevo firmware en todos los dispositivos pdts con seriales: 21175B467F; 21175B45F9; 21175B50EB; 21175B5116; 21175B478D; 21175B5151; 21175B47DC; 21175B505D; 21175B47B5; 21175B7567; 21175B707E; 21175B5E4A; 21175B7209; 21175B6AE2; 21175B6FFF; 21175B4521. Se instalan programas y aplicaciones necesarios para el correcto funcionamiento de los dispositivos pdts. Se realizan pruebas con los usuarios de manera exitosa. Se realiza cambio de red wifi en todos los dispositivos verificadores de precios de la tienda Jumbo y scanner Zebra portátil; conectándolos en la nueva red wifi cswlan12; se dejan dispositivos conectados en la nueva red wifi asignada en correcto funcionamiento.</v>
      </c>
      <c r="K521">
        <v>44546</v>
      </c>
      <c r="L521">
        <v>44546</v>
      </c>
      <c r="M521" t="str">
        <f>TEXT(L521,"DDDDDDD")</f>
        <v>jueves</v>
      </c>
      <c r="N521" t="str">
        <v>J045 JUMBO AV.DEL FERROCARRIL SANTA MARTA</v>
      </c>
      <c r="O521" t="str">
        <v>SANTA MARTA</v>
      </c>
      <c r="P521" t="str">
        <v>COSTA</v>
      </c>
      <c r="Q521" t="str">
        <v>FABIAN ANDRES DIAZGRANADOS ORTEGA</v>
      </c>
      <c r="R521" t="e">
        <v>#N/A</v>
      </c>
      <c r="S521" t="str">
        <v>DIRECTO</v>
      </c>
      <c r="T521">
        <v>0.3333333333333333</v>
      </c>
      <c r="U521">
        <v>0.75</v>
      </c>
      <c r="V521">
        <v>0.25</v>
      </c>
      <c r="W521">
        <v>6</v>
      </c>
      <c r="X521">
        <f>NETWORKDAYS(K521,L520)</f>
        <v>8</v>
      </c>
      <c r="Y521" t="str">
        <f>IF(X521&lt;=2,"CUMPLE","NO CUMPLE")</f>
        <v>NO CUMPLE</v>
      </c>
    </row>
    <row r="522" xml:space="preserve">
      <c r="A522">
        <v>12138374</v>
      </c>
      <c r="B522" t="str">
        <v>INCIDENT</v>
      </c>
      <c r="C522" t="str">
        <v>CERRADO</v>
      </c>
      <c r="D522" t="str">
        <v>TIENDA</v>
      </c>
      <c r="E522" t="str">
        <v>CPU</v>
      </c>
      <c r="F522" t="str">
        <v>CPU</v>
      </c>
      <c r="G522" t="str">
        <v>LENOVO</v>
      </c>
      <c r="H522" t="str" xml:space="preserve">
        <v xml:space="preserve">Datos usuario_x000d_
Nombre: Isaelsegundo Olaya Rojano_x000d_
Correo: IsaelSegundo.Olaya@cencosud.com.co_x000d_
Usuario AD: Isorojan_x000d_
Pais: Colombia_x000d_
Ubicacion: J045 JUMBO AV.DEL FERROCARRIL SANTA MARTA_x000d_
Zona: Colombia Costa_x000d_
Unidad de Negocio: Supermercados_x000d_
Servicio: Tiendas &amp; Centros de Distribucion_x000d_
Telefono: 3007735429_x000d_
Anexo: null_x000d_
Descripcion: cordial saludo por favor su ayuda con este tema que menciono a continuacion: equipo de mantenimiento no enciende( computador)._x000d_
por lo que pido su ayuda para la solucion del mismo._x000d_
Gracias .</v>
      </c>
      <c r="I522" t="str">
        <v>Agradezco Su ayuda con la validación del equipo del área de mantenimiento</v>
      </c>
      <c r="J522" t="str">
        <v>Se revisa equipo de mantenimiento que no enciende. Se realizan pruebas con diferentes partes: memorias y fuente de poder; pero la falla persiste; equipo no enciende por falla en la tarjeta (board). Se informa al soporte de Cencosud el señor Alveiro Hoyos autorizando tomar equipo de la oficina administrativa para colocar en puesto de trabajo en el área de mantenimientos mientras envían un nuevo equipo para esa área. El equipo retirado dañado es marca Lenovo serial MJ01MKYF modelo M73. Se instala equipo marca Lenovo con serial MJ01MKYC. Se envían datos para habilitar puerto de red para la nueva máquina. Se confirma con el señor Alveiro Hoyos punto de red habilitado. Se realizan pruebas de manera exitosa. Se deja equipo conectado a la red en correcto funcionamiento. Y equipo retirado en mal estado se deja en la oficina de sistemas</v>
      </c>
      <c r="K522">
        <v>44546</v>
      </c>
      <c r="L522">
        <v>44547</v>
      </c>
      <c r="M522" t="str">
        <f>TEXT(L522,"DDDDDDD")</f>
        <v>viernes</v>
      </c>
      <c r="N522" t="str">
        <v>J045 JUMBO AV.DEL FERROCARRIL SANTA MARTA</v>
      </c>
      <c r="O522" t="str">
        <v>SANTA MARTA</v>
      </c>
      <c r="P522" t="str">
        <v>COSTA</v>
      </c>
      <c r="Q522" t="str">
        <v>FABIAN ANDRES DIAZGRANADOS ORTEGA</v>
      </c>
      <c r="R522" t="e">
        <v>#N/A</v>
      </c>
      <c r="S522" t="str">
        <v>DIRECTO</v>
      </c>
      <c r="T522">
        <v>0.3333333333333333</v>
      </c>
      <c r="U522">
        <v>0.4583333333333333</v>
      </c>
      <c r="V522">
        <v>0.125</v>
      </c>
      <c r="W522">
        <v>3</v>
      </c>
      <c r="X522">
        <f>NETWORKDAYS(K522,L521)</f>
        <v>1</v>
      </c>
      <c r="Y522" t="str">
        <f>IF(X522&lt;=2,"CUMPLE","NO CUMPLE")</f>
        <v>CUMPLE</v>
      </c>
    </row>
    <row r="523" xml:space="preserve">
      <c r="A523">
        <v>12146344</v>
      </c>
      <c r="B523" t="str">
        <v>REQUEST</v>
      </c>
      <c r="C523" t="str">
        <v>CERRADO</v>
      </c>
      <c r="D523" t="str">
        <v>TIENDA</v>
      </c>
      <c r="E523" t="str">
        <v>POS</v>
      </c>
      <c r="F523" t="str">
        <v>POS</v>
      </c>
      <c r="G523" t="str">
        <v>WINCOR</v>
      </c>
      <c r="H523"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me colaboran por favor con la revision de las pos 32 de la tienda 44 ya que se apaga constantemente es la caja de platos preparados.</v>
      </c>
      <c r="I523" t="str" xml:space="preserve">
        <v xml:space="preserve">Por favor validar estado de la Power Supply; validar los cable de POS que estan muy tensionados y la POS se apaga_x000d_
Gracias_x000d_
 </v>
      </c>
      <c r="J523" t="str">
        <v>Se realizo la revisión de la POS y se hizo la verificación de cada una de las conexiones. Se valida que estén funcionando bien y se suelta mas cable para que los dispositivos no queden tan tensionados. Se realizan pruebas y se deja operativa la caja.</v>
      </c>
      <c r="K523">
        <v>44546</v>
      </c>
      <c r="L523">
        <v>44547</v>
      </c>
      <c r="M523" t="str">
        <f>TEXT(L523,"DDDDDDD")</f>
        <v>viernes</v>
      </c>
      <c r="N523" t="str">
        <v>J044 JUMBO CHIA</v>
      </c>
      <c r="O523" t="str">
        <v>CHIA</v>
      </c>
      <c r="P523" t="str">
        <v>BOGOTA</v>
      </c>
      <c r="Q523" t="str">
        <v>ALEXANDER CASTILLO SOTELO</v>
      </c>
      <c r="R523">
        <v>80216449</v>
      </c>
      <c r="S523" t="str">
        <v>ALIADO</v>
      </c>
      <c r="T523">
        <v>0.4583333333333333</v>
      </c>
      <c r="U523">
        <v>0.5</v>
      </c>
      <c r="V523">
        <v>0.041666666666666664</v>
      </c>
      <c r="W523">
        <v>1</v>
      </c>
      <c r="X523">
        <f>NETWORKDAYS(K523,L522)</f>
        <v>2</v>
      </c>
      <c r="Y523" t="str">
        <f>IF(X523&lt;=2,"CUMPLE","NO CUMPLE")</f>
        <v>CUMPLE</v>
      </c>
    </row>
    <row r="524" xml:space="preserve">
      <c r="A524">
        <v>12146352</v>
      </c>
      <c r="B524" t="str">
        <v>INCIDENT</v>
      </c>
      <c r="C524" t="str">
        <v>CERRADO</v>
      </c>
      <c r="D524" t="str">
        <v>TIENDA</v>
      </c>
      <c r="E524" t="str">
        <v>POS</v>
      </c>
      <c r="F524" t="str">
        <v>POS</v>
      </c>
      <c r="G524" t="str">
        <v>WINCOR</v>
      </c>
      <c r="H524"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Buenas tardes; me colaboran con revision pos # 18 ya que se apaga constantemente es caja de platos preparados tienda 44 gracias.</v>
      </c>
      <c r="I524" t="str" xml:space="preserve">
        <v xml:space="preserve">	_x000d_
Buenas Tardes_x000d_
Por favor validar estado de la Power Supply; validar los cable de POS 18 que estan muy tensionados_x000d_
Gracias_x000d_
Saludos</v>
      </c>
      <c r="J524" t="str">
        <v>Se realizo la revisión de la POS y se hizo la verificación de cada una de las conexiones. Se valida que estén funcionando bien y se suelta mas cable para que los dispositivos no queden tan tensionados. Se realizan pruebas y se deja operativa la caja.</v>
      </c>
      <c r="K524">
        <v>44546</v>
      </c>
      <c r="L524">
        <v>44547</v>
      </c>
      <c r="M524" t="str">
        <f>TEXT(L524,"DDDDDDD")</f>
        <v>viernes</v>
      </c>
      <c r="N524" t="str">
        <v>J044 JUMBO CHIA</v>
      </c>
      <c r="O524" t="str">
        <v>CHIA</v>
      </c>
      <c r="P524" t="str">
        <v>BOGOTA</v>
      </c>
      <c r="Q524" t="str">
        <v>ALEXANDER CASTILLO SOTELO</v>
      </c>
      <c r="R524">
        <v>80216449</v>
      </c>
      <c r="S524" t="str">
        <v>ALIADO</v>
      </c>
      <c r="T524">
        <v>0.5</v>
      </c>
      <c r="U524">
        <v>0.5416666666666666</v>
      </c>
      <c r="V524">
        <v>0.041666666666666664</v>
      </c>
      <c r="W524">
        <v>1</v>
      </c>
      <c r="X524">
        <f>NETWORKDAYS(K524,L523)</f>
        <v>2</v>
      </c>
      <c r="Y524" t="str">
        <f>IF(X524&lt;=2,"CUMPLE","NO CUMPLE")</f>
        <v>CUMPLE</v>
      </c>
    </row>
    <row r="525" xml:space="preserve">
      <c r="A525">
        <v>12132771</v>
      </c>
      <c r="B525" t="str">
        <v>INCIDENT</v>
      </c>
      <c r="C525" t="str">
        <v>CERRADO</v>
      </c>
      <c r="D525" t="str">
        <v>TIENDA</v>
      </c>
      <c r="E525" t="str">
        <v>POS</v>
      </c>
      <c r="F525" t="str">
        <v>POS</v>
      </c>
      <c r="G525" t="str">
        <v>WINCOR</v>
      </c>
      <c r="H525" t="str" xml:space="preserve">
        <v xml:space="preserve">Datos usuario_x000d_
Nombre: Jader Enersson Moreno Vidal_x000d_
Correo: jader.moreno@cencosud.com.co_x000d_
Usuario AD: JEMoreno_x000d_
Pais: Colombia_x000d_
Ubicacion: M042 METRO IBAGUE_x000d_
Zona: Colombia Occidente_x000d_
Unidad de Negocio: Supermercados_x000d_
Servicio: Tiendas &amp; Centros de Distribucion_x000d_
Telefono: 2709300_x000d_
Anexo: 7420417_x000d_
Descripcion: Buen dia porfavor me colaboran para la revision del visor de la POS # 14 ya que se encuentra defectuosa;_x000d_
Numero de inventario: 42_x000d_
Numero de caja: 14</v>
      </c>
      <c r="I525" t="str">
        <v>Se solicita autorización para programar al técnico ISIT para que realice la verificación de la POS 14 en el lineal de cajas; que realice validación de operatividad; limpieza interna y externa.</v>
      </c>
      <c r="J525" t="str">
        <v>Se procede a verificar la pos #14 que en la documentacion de la llamada aparece ubicada en el lineal de cajas pero esta ubicada como caja periferica de donuts; pero debido al movimiento de la tienda por temporada se debe esperar a que la supervisora de cajas autorice el pago de los productos en una caja de línea de cajas; se realiza limpieza de los visores de cliente y cajero además de las carcasas y se realiza limpieza con la sopladora de la parte interna de la pos; después de la limpieza se vuelve a instalar en el puesto y se realizan pruebas de operatividad con el cajero de los dispositivos sin ninguna novedad.</v>
      </c>
      <c r="K525">
        <v>44546</v>
      </c>
      <c r="L525">
        <v>44551</v>
      </c>
      <c r="M525" t="str">
        <f>TEXT(L525,"DDDDDDD")</f>
        <v>martes</v>
      </c>
      <c r="N525" t="str">
        <v>M042 METRO IBAGUE</v>
      </c>
      <c r="O525" t="str">
        <v>IBAGUE</v>
      </c>
      <c r="P525" t="str">
        <v>OCCIDENTE</v>
      </c>
      <c r="Q525" t="str">
        <v>NELSON EDUARDO TORRES ROJAS</v>
      </c>
      <c r="R525">
        <v>5821451</v>
      </c>
      <c r="S525" t="str">
        <v>DIRECTO</v>
      </c>
      <c r="T525">
        <v>0.375</v>
      </c>
      <c r="U525">
        <v>0.5208333333333334</v>
      </c>
      <c r="V525">
        <v>0.125</v>
      </c>
      <c r="W525">
        <v>3</v>
      </c>
      <c r="X525">
        <f>NETWORKDAYS(K525,L524)</f>
        <v>2</v>
      </c>
      <c r="Y525" t="str">
        <f>IF(X525&lt;=2,"CUMPLE","NO CUMPLE")</f>
        <v>CUMPLE</v>
      </c>
    </row>
    <row r="526" xml:space="preserve">
      <c r="A526">
        <v>12143835</v>
      </c>
      <c r="B526" t="str">
        <v>REQUEST</v>
      </c>
      <c r="C526" t="str">
        <v>CERRADO</v>
      </c>
      <c r="D526" t="str">
        <v>TIENDA</v>
      </c>
      <c r="E526" t="str">
        <v>SCANNER</v>
      </c>
      <c r="F526" t="str">
        <v>MANO</v>
      </c>
      <c r="G526" t="str">
        <v>ZEBRA</v>
      </c>
      <c r="H526" t="str" xml:space="preserve">
        <v xml:space="preserve">Datos usuario_x000d_
Nombre: Harold Gonzalez Holguin_x000d_
Correo: Harold.Gonzalez@cencosud.com.co_x000d_
Usuario AD: HGonzaH_x000d_
Pais: Colombia_x000d_
Ubicacion: M042 METRO IBAGUE_x000d_
Zona: Colombia Occidente_x000d_
Unidad de Negocio: Supermercados_x000d_
Servicio: Tiendas &amp; Centros de Distribucion_x000d_
Telefono: 3046553535_x000d_
Anexo: 2885800_x000d_
Descripcion: se genera cau para asignacion y retiro de scanner de mano pos</v>
      </c>
      <c r="I526" t="str">
        <v>Se solicita autorización para que el técnico remoto de ISIT realice la visita en la tienda de Ibagué y realice la instalación de los 2 escáner de mano POS Zebra nuevos; Seriales: 21161010557369 y 21161010557370; y realice el retiro de los escáner de mano POS Seriales: 7707432738 y 0M14170210</v>
      </c>
      <c r="J526" t="str">
        <v>Se realiza llamada a soporte sistemas cencosud Harold Gonzalez quien realiza envio de los codigos QR de configuracion de los escanner de mano y se confirma que la instalacion se realizara en las cajas de electro y platos preparados posteriormente; se realiza impresion de los codigos y se le corren a los escanner para posteriormente ser instalados; se realizan pruebas de operatividad con supervisora de cajas sin novedad</v>
      </c>
      <c r="K526">
        <v>44546</v>
      </c>
      <c r="L526">
        <v>44551</v>
      </c>
      <c r="M526" t="str">
        <f>TEXT(L526,"DDDDDDD")</f>
        <v>martes</v>
      </c>
      <c r="N526" t="str">
        <v>M042 METRO IBAGUE</v>
      </c>
      <c r="O526" t="str">
        <v>IBAGUE</v>
      </c>
      <c r="P526" t="str">
        <v>OCCIDENTE</v>
      </c>
      <c r="Q526" t="str">
        <v>NELSON EDUARDO TORRES ROJAS</v>
      </c>
      <c r="R526">
        <v>5821451</v>
      </c>
      <c r="S526" t="str">
        <v>DIRECTO</v>
      </c>
      <c r="T526">
        <v>0.5416666666666666</v>
      </c>
      <c r="U526">
        <v>0.625</v>
      </c>
      <c r="V526">
        <v>0.08333333333333333</v>
      </c>
      <c r="W526">
        <v>2</v>
      </c>
      <c r="X526">
        <f>NETWORKDAYS(K526,L525)</f>
        <v>4</v>
      </c>
      <c r="Y526" t="str">
        <f>IF(X526&lt;=2,"CUMPLE","NO CUMPLE")</f>
        <v>NO CUMPLE</v>
      </c>
    </row>
    <row r="527" xml:space="preserve">
      <c r="A527">
        <v>12143847</v>
      </c>
      <c r="B527" t="str">
        <v>REQUEST</v>
      </c>
      <c r="C527" t="str">
        <v>CERRADO</v>
      </c>
      <c r="D527" t="str">
        <v>TIENDA</v>
      </c>
      <c r="E527" t="str">
        <v>CPU</v>
      </c>
      <c r="F527" t="str">
        <v>CPU</v>
      </c>
      <c r="G527" t="str">
        <v>LENOVO</v>
      </c>
      <c r="H527"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solicito de su colaboracion con la reactivacion de la red de Internet que presenta el equipo del area de control y prevencion perdidas puesto a que se encuentra caido y el equipo no responde gracias.</v>
      </c>
      <c r="I527" t="str" xml:space="preserve">
        <v xml:space="preserve">Buenas Tardes_x000d_
Validar el PC de seguridad que se salia del dominio         </v>
      </c>
      <c r="J527" t="str">
        <v>Inicialmente se valida que el punto de RED esta funcional y que el equipo ingresa a perfiles diferentes; el único perfil que no carga es el del usuario Juan Velazco; así que se procede a reperfilar el usuario; luego se pasa toda la información y se deja operativo el equipo.</v>
      </c>
      <c r="K527">
        <v>44546</v>
      </c>
      <c r="L527">
        <v>44551</v>
      </c>
      <c r="M527" t="str">
        <f>TEXT(L527,"DDDDDDD")</f>
        <v>martes</v>
      </c>
      <c r="N527" t="str">
        <v>M074 METRO FACATATIVA</v>
      </c>
      <c r="O527" t="str">
        <v>FACATATIVA</v>
      </c>
      <c r="P527" t="str">
        <v>BOGOTA</v>
      </c>
      <c r="Q527" t="str">
        <v>ALEXANDER CASTILLO SOTELO</v>
      </c>
      <c r="R527">
        <v>80216449</v>
      </c>
      <c r="S527" t="str">
        <v>ALIADO</v>
      </c>
      <c r="T527">
        <v>0.4583333333333333</v>
      </c>
      <c r="U527">
        <v>0.5416666666666666</v>
      </c>
      <c r="V527">
        <v>0.08333333333333333</v>
      </c>
      <c r="W527">
        <v>2</v>
      </c>
      <c r="X527">
        <f>NETWORKDAYS(K527,L526)</f>
        <v>4</v>
      </c>
      <c r="Y527" t="str">
        <f>IF(X527&lt;=2,"CUMPLE","NO CUMPLE")</f>
        <v>NO CUMPLE</v>
      </c>
    </row>
    <row r="528" xml:space="preserve">
      <c r="A528">
        <v>12146549</v>
      </c>
      <c r="B528" t="str">
        <v>REQUEST</v>
      </c>
      <c r="C528" t="str">
        <v>CERRADO</v>
      </c>
      <c r="D528" t="str">
        <v>TIENDA</v>
      </c>
      <c r="E528" t="str">
        <v>POS</v>
      </c>
      <c r="F528" t="str">
        <v>SCANNER</v>
      </c>
      <c r="G528" t="str">
        <v>ZEBRA</v>
      </c>
      <c r="H528"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Jefe Miguel; por favor me colabora con la autorizacion de esta llamada para la visita del tecnico de isit; para que realice la instalacion; configuracion y asignacion de estos activos que llegaron a la tienda por renovacion tecnologica._x000d_
Gracias_x000d_
SERIE CATEGORIA TIPO MARCA MODELO_x000d_
21281010557127 Dispositivos SCANNER POS MANO ZEBRA ds2208_x000d_
21281010557264 Dispositivos SCANNER POS MANO</v>
      </c>
      <c r="I528" t="str" xml:space="preserve">
        <v xml:space="preserve">or favor me colabora con la autorizacion de esta llamada para la visita del tecnico de isit; para que realice la instalacion; configuracion y asignacion de estos activos que llegaron a la tienda por renovacion tecnologica._x000d_
Gracias_x000d_
SERIE CATEGORIA TIPO MARCA MODELO_x000d_
21281010557127 Dispositivos SCANNER POS MANO ZEBRA ds2208_x000d_
21281010557264 Dispositivos SCANNER POS MANO</v>
      </c>
      <c r="J528" t="str">
        <v>Se llega a sitio; se verifica el correo de ingreso con 51 Y se procede a consultar la custodia de las pos de mano zebra; la cual estaba a nombre de Jenny Pichina; realiza la entrega de las dos pos mano zebra con número serial 21281010557264 - 2181010557127 modelo DS2208 Cantidad dos; se procede a validar en donde se encuentra las pos de mano para realizar el cambio por las nueva; en el electro se encuentra ya realizado el cambio con unas pos mano de zebra nueva con número serial 19336010563478 modelo ds2208; en la pos de platos preparados se encuentra una pos de mano antigua la cual presenta falla constantes; lo cual no tiene número de placa; ni serial. se realiza el cambio por las pos de mano zebra con serial 21281010557264; se realiza la instalación; se configura escaneando los codigos qr y se realizan pruebas correspondientes quedando funcional. son las unicas dos secciones que maneja pos de mano. la pos de mano zebra nueva con número serial 2181010557127 queda en custodia de jenny pichina de igual manera la antigua que se realizo el cambio. se procede a buscar un escanner de mano perdido y se encuentra los siguientes que estan para darle de baja con placa 019427 y 11-002159. se encuentra embalada la pos de mano modelo ms9590 con serial 14 17 0235; en el cuarto de sistemas.</v>
      </c>
      <c r="K528">
        <v>44546</v>
      </c>
      <c r="L528">
        <v>44551</v>
      </c>
      <c r="M528" t="str">
        <f>TEXT(L528,"DDDDDDD")</f>
        <v>martes</v>
      </c>
      <c r="N528" t="str">
        <v>M038 METRO NEIVA CENTRO DE CONVENCIONES</v>
      </c>
      <c r="O528" t="str">
        <v>NEIVA</v>
      </c>
      <c r="P528" t="str">
        <v>OCCIDENTE</v>
      </c>
      <c r="Q528" t="str">
        <v>LUIS FERNANDO QUIROGA SANCHEZ</v>
      </c>
      <c r="R528" t="e">
        <v>#N/A</v>
      </c>
      <c r="S528" t="str">
        <v>DIRECTO</v>
      </c>
      <c r="T528">
        <v>0.4166666666666667</v>
      </c>
      <c r="U528">
        <v>0.4791666666666667</v>
      </c>
      <c r="V528">
        <v>0.0625</v>
      </c>
      <c r="W528">
        <v>1</v>
      </c>
      <c r="X528">
        <f>NETWORKDAYS(K528,L527)</f>
        <v>4</v>
      </c>
      <c r="Y528" t="str">
        <f>IF(X528&lt;=2,"CUMPLE","NO CUMPLE")</f>
        <v>NO CUMPLE</v>
      </c>
    </row>
    <row r="529" xml:space="preserve">
      <c r="A529">
        <v>12142584</v>
      </c>
      <c r="B529" t="str">
        <v>REQUEST</v>
      </c>
      <c r="C529" t="str">
        <v>CERRADO</v>
      </c>
      <c r="D529" t="str">
        <v>TIENDA</v>
      </c>
      <c r="E529" t="str">
        <v>POS</v>
      </c>
      <c r="F529" t="str">
        <v>SCANNER</v>
      </c>
      <c r="G529" t="str">
        <v>WINCOR</v>
      </c>
      <c r="H529"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jefe su autorizacion para despacho tecnico de isit para validacion de peso scanner balanza del area de platos preparados con serial MH0007182 para solicitar certificacion-gracias</v>
      </c>
      <c r="I529" t="str">
        <v>Me ayudas con esta solicitud.</v>
      </c>
      <c r="J529" t="str" xml:space="preserve">
        <v xml:space="preserve">Se procede a establecer contacto con el usuario del área de línea de cajas la jefe Johana Andrea Orozco. Se procede a validar funcionamiento de la balanza de pos de marca MAGELLAN de serie: MH0007182 que se encontró funcionando de manera correcta ; se procede a realizar respectiva calibración de balanza utilizando las masas de peso entregadas por la señora Ruby Ledezma; se le solicita al jefe del líneas de caja que ingrese a el sistema de la pos y se procede a colocar diferentes pesos iniciando desde los 15kl Hasta el peso más bajo 1kl también se realiza pruebas con gramos y balanza reconoce correctamente los pesos. Se hacen pruebas locales con diferentes productos del almacén; estas pruebas son positivas._x000d_
Se entrega balanza a usuario de caja quien posteriormente realiza pruebas con clientes del almacén; balanza toma correctamente los productos de la tienda; pruebas realizadas son exitosas</v>
      </c>
      <c r="K529">
        <v>44546</v>
      </c>
      <c r="L529">
        <v>44554</v>
      </c>
      <c r="M529" t="str">
        <f>TEXT(L529,"DDDDDDD")</f>
        <v>viernes</v>
      </c>
      <c r="N529" t="str">
        <v>J036 JUMBO POPAYAN CAMPANARIO</v>
      </c>
      <c r="O529" t="str">
        <v>POPAYAN</v>
      </c>
      <c r="P529" t="str">
        <v>OCCIDENTE</v>
      </c>
      <c r="Q529" t="str">
        <v>JHON ALEXANDER VASQUEZ REVELO</v>
      </c>
      <c r="R529" t="e">
        <v>#N/A</v>
      </c>
      <c r="S529" t="str">
        <v>DIRECTO</v>
      </c>
      <c r="T529">
        <v>0.5833333333333334</v>
      </c>
      <c r="U529">
        <v>0.6666666666666666</v>
      </c>
      <c r="V529">
        <v>0.08333333333333333</v>
      </c>
      <c r="W529">
        <v>2</v>
      </c>
      <c r="X529">
        <f>NETWORKDAYS(K529,L528)</f>
        <v>4</v>
      </c>
      <c r="Y529" t="str">
        <f>IF(X529&lt;=2,"CUMPLE","NO CUMPLE")</f>
        <v>NO CUMPLE</v>
      </c>
    </row>
    <row r="530" xml:space="preserve">
      <c r="A530">
        <v>12148774</v>
      </c>
      <c r="B530" t="str">
        <v>REQUEST</v>
      </c>
      <c r="C530" t="str">
        <v>CERRADO</v>
      </c>
      <c r="D530" t="str">
        <v>TIENDA</v>
      </c>
      <c r="E530" t="str">
        <v>POS</v>
      </c>
      <c r="F530" t="str">
        <v>TECLADO</v>
      </c>
      <c r="G530" t="str">
        <v>WINCOR</v>
      </c>
      <c r="H530" t="str" xml:space="preserve">
        <v xml:space="preserve">Buenas Tardes_x000d_
_x000d_
_x000d_
Por favor cambiar el teclado de la POS 2 con serial 6498501887_x000d_
_x000d_
_x000d_
Gracias</v>
      </c>
      <c r="I530" t="str">
        <v>Por favor cambiar el teclado de la POS 2 con serial 6498501887; la parte ya se encuentra en sitio</v>
      </c>
      <c r="J530" t="str">
        <v>Se hizo el alistamiento del teclado nuevo y se instalo en la POS pero no funciono correctamente; así que se reemplazo el cable tambien y se hicieron nuevamente las pruebas. El teclado funciona correctamente. Se deja la caja operativa.</v>
      </c>
      <c r="K530">
        <v>44547</v>
      </c>
      <c r="L530">
        <v>44547</v>
      </c>
      <c r="M530" t="str">
        <f>TEXT(L530,"DDDDDDD")</f>
        <v>viernes</v>
      </c>
      <c r="N530" t="str">
        <v>J044 JUMBO CHIA</v>
      </c>
      <c r="O530" t="str">
        <v>CHIA</v>
      </c>
      <c r="P530" t="str">
        <v>BOGOTA</v>
      </c>
      <c r="Q530" t="str">
        <v>ALEXANDER CASTILLO SOTELO</v>
      </c>
      <c r="R530">
        <v>80216449</v>
      </c>
      <c r="S530" t="str">
        <v>ALIADO</v>
      </c>
      <c r="T530">
        <v>0.4166666666666667</v>
      </c>
      <c r="U530">
        <v>0.4583333333333333</v>
      </c>
      <c r="V530">
        <v>0.041666666666666664</v>
      </c>
      <c r="W530">
        <v>1</v>
      </c>
      <c r="X530">
        <f>NETWORKDAYS(K530,L529)</f>
        <v>6</v>
      </c>
      <c r="Y530" t="str">
        <f>IF(X530&lt;=2,"CUMPLE","NO CUMPLE")</f>
        <v>NO CUMPLE</v>
      </c>
    </row>
    <row r="531" xml:space="preserve">
      <c r="A531">
        <v>12149008</v>
      </c>
      <c r="B531" t="str">
        <v>REQUEST</v>
      </c>
      <c r="C531" t="str">
        <v>CERRADO</v>
      </c>
      <c r="D531" t="str">
        <v>TIENDA</v>
      </c>
      <c r="E531" t="str">
        <v>POS</v>
      </c>
      <c r="F531" t="str">
        <v>SCANNER</v>
      </c>
      <c r="G531" t="str">
        <v>WINCOR</v>
      </c>
      <c r="H531" t="str" xml:space="preserve">
        <v xml:space="preserve">Buenas Tardes_x000d_
_x000d_
Por favor realizar la instalación y configuración de escaner de Mano para POS_x000d_
_x000d_
Serial Nuevo: 21281010557274_x000d_
Serial viejo: 0M14450039</v>
      </c>
      <c r="I531" t="str">
        <v xml:space="preserve">Por favor realizar la instalación y configuración de escaner de Mano para POS ; Serial Nuevo: 21281010557274 y Serial viejo: 0M14450039	</v>
      </c>
      <c r="J531" t="str">
        <v>Se retiro el escáner modelo MS9590 con serial 0M14450039; se hizo el alistamiento del escáner nuevo y se instalo. También se realizó la configuración con los códigos de barras y se deja operativo. Las pruebas son correctas.</v>
      </c>
      <c r="K531">
        <v>44547</v>
      </c>
      <c r="L531">
        <v>44547</v>
      </c>
      <c r="M531" t="str">
        <f>TEXT(L531,"DDDDDDD")</f>
        <v>viernes</v>
      </c>
      <c r="N531" t="str">
        <v>J191 JUMBO CHIA BAZAR</v>
      </c>
      <c r="O531" t="str">
        <v>CHIA</v>
      </c>
      <c r="P531" t="str">
        <v>BOGOTA</v>
      </c>
      <c r="Q531" t="str">
        <v>ALEXANDER CASTILLO SOTELO</v>
      </c>
      <c r="R531">
        <v>80216449</v>
      </c>
      <c r="S531" t="str">
        <v>ALIADO</v>
      </c>
      <c r="T531">
        <v>0.5625</v>
      </c>
      <c r="U531">
        <v>0.5902777777777778</v>
      </c>
      <c r="V531">
        <v>0.027777777777777776</v>
      </c>
      <c r="W531">
        <v>1</v>
      </c>
      <c r="X531">
        <f>NETWORKDAYS(K531,L530)</f>
        <v>1</v>
      </c>
      <c r="Y531" t="str">
        <f>IF(X531&lt;=2,"CUMPLE","NO CUMPLE")</f>
        <v>CUMPLE</v>
      </c>
    </row>
    <row r="532" xml:space="preserve">
      <c r="A532">
        <v>12149013</v>
      </c>
      <c r="B532" t="str">
        <v>REQUEST</v>
      </c>
      <c r="C532" t="str">
        <v>CERRADO</v>
      </c>
      <c r="D532" t="str">
        <v>TIENDA</v>
      </c>
      <c r="E532" t="str">
        <v>POS</v>
      </c>
      <c r="F532" t="str">
        <v>SCANNER</v>
      </c>
      <c r="G532" t="str">
        <v>WINCOR</v>
      </c>
      <c r="H532" t="str" xml:space="preserve">
        <v xml:space="preserve">Buenas Tardes_x000d_
_x000d_
Por favor realizar la instalación y configuración de escaner de Mano para POS_x000d_
_x000d_
Serial Nuevo: 21281010557281_x000d_
Serial viejo: 3CJ0S20138</v>
      </c>
      <c r="I532" t="str" xml:space="preserve">
        <v xml:space="preserve">Buenas tardes_x000d_
Por favor realizar la instalación y configuración de escaner de Mano para POS ;_x000d_
Serial Nuevo: 21281010557281 y Serial viejo: 3CJ0S20138</v>
      </c>
      <c r="J532" t="str">
        <v>Se retiro el escáner modelo MS9520 con serial 3CJ0S20138; se hizo el alistamiento del escáner nuevo y se instalo. También se realizo la configuración con los códigos de barras y se deja operativo. Las pruebas son correctas.</v>
      </c>
      <c r="K532">
        <v>44547</v>
      </c>
      <c r="L532">
        <v>44547</v>
      </c>
      <c r="M532" t="str">
        <f>TEXT(L532,"DDDDDDD")</f>
        <v>viernes</v>
      </c>
      <c r="N532" t="str">
        <v>J191 JUMBO CHIA BAZAR</v>
      </c>
      <c r="O532" t="str">
        <v>CHIA</v>
      </c>
      <c r="P532" t="str">
        <v>BOGOTA</v>
      </c>
      <c r="Q532" t="str">
        <v>ALEXANDER CASTILLO SOTELO</v>
      </c>
      <c r="R532">
        <v>80216449</v>
      </c>
      <c r="S532" t="str">
        <v>ALIADO</v>
      </c>
      <c r="T532">
        <v>0.59375</v>
      </c>
      <c r="U532">
        <v>0.625</v>
      </c>
      <c r="V532">
        <v>0.03125</v>
      </c>
      <c r="W532">
        <v>1</v>
      </c>
      <c r="X532">
        <f>NETWORKDAYS(K532,L531)</f>
        <v>1</v>
      </c>
      <c r="Y532" t="str">
        <f>IF(X532&lt;=2,"CUMPLE","NO CUMPLE")</f>
        <v>CUMPLE</v>
      </c>
    </row>
    <row r="533" xml:space="preserve">
      <c r="A533">
        <v>12140077</v>
      </c>
      <c r="B533" t="str">
        <v>REQUEST</v>
      </c>
      <c r="C533" t="str">
        <v>CERRADO</v>
      </c>
      <c r="D533" t="str">
        <v>TIENDA</v>
      </c>
      <c r="E533" t="str">
        <v>IMPRESORA</v>
      </c>
      <c r="F533" t="str">
        <v>IMPRESORA</v>
      </c>
      <c r="G533" t="str">
        <v>ZEBRA</v>
      </c>
      <c r="H533"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3174359755_x000d_
Anexo: 7430404_x000d_
Descripcion: Se solicita el Traslado de Una Impresora Zebra para la tienda Jumbo Santa Marta. de la orden de compra 5900010226 del pep LS-HJ995-21-AF-HW del epm 5423._x000d_
Para renovar la FLEJERA ESCRITORIO ZEBRA ZT410 N SERIE: 18J150200159._x000d_
Se adjunta correo con la autorizacion._x000d_
Adjuntos: Renovacion Flejeras de Escritorio Jumbo.msg</v>
      </c>
      <c r="I533" t="str">
        <v>Favor nos ayudan con personal para la instalacion y asignacion de la siguientes impresora zebra.</v>
      </c>
      <c r="J533" t="str">
        <v>Se realiza la instalación y configuración de la impresora Zebra serial 18J163002996 y la impresora que se retira se traslada a otra dependencia por instrucciones de los funcionarios Albeiro y Catalina. Se realizan pruebas y las dos impresoras quedan funcionando correctamente</v>
      </c>
      <c r="K533">
        <v>44547</v>
      </c>
      <c r="L533">
        <v>44554</v>
      </c>
      <c r="M533" t="str">
        <f>TEXT(L533,"DDDDDDD")</f>
        <v>viernes</v>
      </c>
      <c r="N533" t="str">
        <v>J045 JUMBO AV.DEL FERROCARRIL SANTA MARTA</v>
      </c>
      <c r="O533" t="str">
        <v>SANTA MARTA</v>
      </c>
      <c r="P533" t="str">
        <v>COSTA</v>
      </c>
      <c r="Q533" t="str">
        <v>ALDAHIR GUSTAVO HERNANDEZ CRATZ</v>
      </c>
      <c r="R533" t="e">
        <v>#N/A</v>
      </c>
      <c r="S533" t="str">
        <v>DIRECTO</v>
      </c>
      <c r="T533">
        <v>0.3958333333333333</v>
      </c>
      <c r="U533">
        <v>0.5208333333333334</v>
      </c>
      <c r="V533">
        <v>0.10416666666666667</v>
      </c>
      <c r="W533">
        <v>2</v>
      </c>
      <c r="X533">
        <f>NETWORKDAYS(K533,L532)</f>
        <v>1</v>
      </c>
      <c r="Y533" t="str">
        <f>IF(X533&lt;=2,"CUMPLE","NO CUMPLE")</f>
        <v>CUMPLE</v>
      </c>
    </row>
    <row r="534" xml:space="preserve">
      <c r="A534">
        <v>12154424</v>
      </c>
      <c r="B534" t="str">
        <v>REQUEST</v>
      </c>
      <c r="C534" t="str">
        <v>CERRADO</v>
      </c>
      <c r="D534" t="str">
        <v>TIENDA</v>
      </c>
      <c r="E534" t="str">
        <v>CPU</v>
      </c>
      <c r="F534" t="str">
        <v>CPU</v>
      </c>
      <c r="G534" t="str">
        <v>LENOVO</v>
      </c>
      <c r="H534"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Buenos dias; se requiere por favor cambio de disco duro del PC de serial 1S10B7003RLSMJ01MKNS del area RRHH ya que presenta bloqueos constantes y durante tiempos muy prolongados._x000d_
Indicar la ubicacion del computador en la tienda o sede: GESTION HUMANA_x000d_
</v>
      </c>
      <c r="I534" t="str" xml:space="preserve">
        <v xml:space="preserve">Transfer Assignee from '' to 'Espinosa Rodriguez; Jamir Leandro '_x000d_
Transfer Group from 'Soporte_Onsite_REG_Costa_SM Colombia' to 'Soporte_Onsite_REG_Remoto_SM Colombia'</v>
      </c>
      <c r="J534" t="str">
        <v>Equipo que se va a asignar a la usuaria no se puede a subir a dominio ya que no es posible realizar la instalación de parche de seguridad de Windows. El equipo que tiene la usuaria se evidencia que está lento y presenta muchos bloqueos. De acuerdo a indicación de soporte Cencosud se hace cambio de disco duro. Al empezar a formatear se identifica que presenta daño. Se formatea el equipo que se va a asignar a la usuaria; el cual se termina correctamente y se posible subirlo a dominio.</v>
      </c>
      <c r="K534">
        <v>44550</v>
      </c>
      <c r="L534">
        <v>44552</v>
      </c>
      <c r="M534" t="str">
        <f>TEXT(L534,"DDDDDDD")</f>
        <v>miércoles</v>
      </c>
      <c r="N534" t="str">
        <v>M085 METRO MONTERIA</v>
      </c>
      <c r="O534" t="str">
        <v>MONTERIA</v>
      </c>
      <c r="P534" t="str">
        <v>COSTA</v>
      </c>
      <c r="Q534" t="str">
        <v>SHARON YANETH KERGUELEN WILCHES</v>
      </c>
      <c r="R534">
        <v>1067917448</v>
      </c>
      <c r="S534" t="str">
        <v>DIRECTO</v>
      </c>
      <c r="T534">
        <v>0.6875</v>
      </c>
      <c r="U534">
        <v>0.8333333333333334</v>
      </c>
      <c r="V534">
        <v>0.14583333333333334</v>
      </c>
      <c r="W534">
        <v>3</v>
      </c>
      <c r="X534">
        <f>NETWORKDAYS(K534,L533)</f>
        <v>5</v>
      </c>
      <c r="Y534" t="str">
        <f>IF(X534&lt;=2,"CUMPLE","NO CUMPLE")</f>
        <v>NO CUMPLE</v>
      </c>
    </row>
    <row r="535" xml:space="preserve">
      <c r="A535">
        <v>12155460</v>
      </c>
      <c r="B535" t="str">
        <v>REQUEST</v>
      </c>
      <c r="C535" t="str">
        <v>CERRADO</v>
      </c>
      <c r="D535" t="str">
        <v>TIENDA</v>
      </c>
      <c r="E535" t="str">
        <v>POS</v>
      </c>
      <c r="F535" t="str">
        <v>POS</v>
      </c>
      <c r="G535" t="str">
        <v>WINCOR</v>
      </c>
      <c r="H535" t="str" xml:space="preserve">
        <v xml:space="preserve">Buen día._x000d_
Se solicita mantenimiento físico y operatividad POS 16._x000d_
Gracias.</v>
      </c>
      <c r="I535" t="str" xml:space="preserve">
        <v xml:space="preserve">Buen día._x000d_
Se solicita revisión POS 9 Jumbo San Silvestre._x000d_
Con datos así:_x000d_
Línea de Cajas_x000d_
Datos del equipo:_x000d_
Equipo: POS_x000d_
Marca: WINCOR_x000d_
Modelo: BEETLE-M_x000d_
Nº SERIE: 59CD001371_x000d_
Inventario: DI-024165_x000d_
Actividad: Se solicita mantenimiento preventivo a CPU POS 19; se debe entregar operativa a jefe de cajas._x000d_
Cordialmente;_x000d_
Ever Becerra</v>
      </c>
      <c r="J535" t="str">
        <v>Se procede a realizar mantenimiento de la impresora pos; ya que cuando la trabajaban se reiniciaba constantemente; se destapa y se hace limpieza de todas las partes; se limpia cooler y se pone pasta refrigerante en el procesador; se hacen pruebas con el cliente y pos queda trabajando correctamente</v>
      </c>
      <c r="K535">
        <v>44550</v>
      </c>
      <c r="L535">
        <v>44552</v>
      </c>
      <c r="M535" t="str">
        <f>TEXT(L535,"DDDDDDD")</f>
        <v>miércoles</v>
      </c>
      <c r="N535" t="str">
        <v>J126 JUMBO SAN SILVESTRE</v>
      </c>
      <c r="O535" t="str">
        <v>BARRANCABERMEJA</v>
      </c>
      <c r="P535" t="str">
        <v>ORIENTE</v>
      </c>
      <c r="Q535" t="str">
        <v>JESUS ALBERTO ROJAS DAVILA</v>
      </c>
      <c r="R535" t="e">
        <v>#N/A</v>
      </c>
      <c r="S535" t="str">
        <v>DIRECTO</v>
      </c>
      <c r="T535">
        <v>0.75</v>
      </c>
      <c r="U535">
        <v>0.8125</v>
      </c>
      <c r="V535">
        <v>0.0625</v>
      </c>
      <c r="W535">
        <v>1</v>
      </c>
      <c r="X535">
        <f>NETWORKDAYS(K535,L534)</f>
        <v>3</v>
      </c>
      <c r="Y535" t="str">
        <f>IF(X535&lt;=2,"CUMPLE","NO CUMPLE")</f>
        <v>NO CUMPLE</v>
      </c>
    </row>
    <row r="536" xml:space="preserve">
      <c r="A536">
        <v>12143712</v>
      </c>
      <c r="B536" t="str">
        <v>REQUEST</v>
      </c>
      <c r="C536" t="str">
        <v>CERRADO</v>
      </c>
      <c r="D536" t="str">
        <v>TIENDA</v>
      </c>
      <c r="E536" t="str">
        <v>CPU</v>
      </c>
      <c r="F536" t="str">
        <v>CPU</v>
      </c>
      <c r="G536" t="str">
        <v>LENOVO</v>
      </c>
      <c r="H536"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revisando los puntos de red de servicio al cliente ya que en este momento no funciona la impresora y se desconecta el pc de la red constantemente.</v>
      </c>
      <c r="I536" t="str" xml:space="preserve">
        <v xml:space="preserve">Buen día._x000d_
Se solicita revisión toma de red Atención al cliente._x000d_
Con datos así:_x000d_
Datos del equipo_x000d_
Equipo: Toma de Red_x000d_
Area: ATC_x000d_
Actividad: Se solicita revisión; diagnostico y/o reemplazo toma de red._x000d_
Cualquier consulta comunicarse con Ever Becerra 3176594831_x000d_
Cordialmente;_x000d_
Ever Becerra</v>
      </c>
      <c r="J536" t="str">
        <v>Se realiza revisión del punto de red y se encuentra que la toma de red está rota y se debe hacer el cambio de la parte. Se devuelve caso para que hagan solicitud de la parte dañada; tapa de la caja y 2 conectores RJ45</v>
      </c>
      <c r="K536">
        <v>44550</v>
      </c>
      <c r="L536">
        <v>44554</v>
      </c>
      <c r="M536" t="str">
        <f>TEXT(L536,"DDDDDDD")</f>
        <v>viernes</v>
      </c>
      <c r="N536" t="str">
        <v>J126 JUMBO SAN SILVESTRE</v>
      </c>
      <c r="O536" t="str">
        <v>BARRANCABERMEJA</v>
      </c>
      <c r="P536" t="str">
        <v>ORIENTE</v>
      </c>
      <c r="Q536" t="str">
        <v>JESÚS ALBERTO ROJAS DÁVILA</v>
      </c>
      <c r="R536" t="e">
        <v>#N/A</v>
      </c>
      <c r="S536" t="str">
        <v>DIRECTO</v>
      </c>
      <c r="T536">
        <v>0.5833333333333334</v>
      </c>
      <c r="U536">
        <v>0.625</v>
      </c>
      <c r="V536">
        <v>0.041666666666666664</v>
      </c>
      <c r="W536">
        <v>1</v>
      </c>
      <c r="X536">
        <f>NETWORKDAYS(K536,L535)</f>
        <v>3</v>
      </c>
      <c r="Y536" t="str">
        <f>IF(X536&lt;=2,"CUMPLE","NO CUMPLE")</f>
        <v>NO CUMPLE</v>
      </c>
    </row>
    <row r="537" xml:space="preserve">
      <c r="A537">
        <v>12154659</v>
      </c>
      <c r="B537" t="str">
        <v>REQUEST</v>
      </c>
      <c r="C537" t="str">
        <v>CERRADO</v>
      </c>
      <c r="D537" t="str">
        <v>TIENDA</v>
      </c>
      <c r="E537" t="str">
        <v>PDA</v>
      </c>
      <c r="F537" t="str">
        <v>PDA</v>
      </c>
      <c r="G537" t="str">
        <v>HONEYWELL</v>
      </c>
      <c r="H537" t="str" xml:space="preserve">
        <v xml:space="preserve">Datos usuario_x000d_
Nombre: Roger Alvarez Cabanzo_x000d_
Correo: Roger.Alvarez@cencosud.com.co_x000d_
Usuario AD: RoAlvare_x000d_
Pais: Colombia_x000d_
Ubicacion: J126 JUMBO SAN SILVESTRE_x000d_
Zona: Colombia Oriente_x000d_
Unidad de Negocio: Supermercados_x000d_
Servicio: Tiendas &amp; Centros de Distribucion_x000d_
Telefono: 3132805772_x000d_
Anexo: 126413_x000d_
Descripcion: Solicita Clave de ingreso a la PDT_x000d_
Seccion en la tienda o ubicacion del usuario: PLS_x000d_
Jefe de area asignacion de la PDT: ROGER ALVAREZ_x000d_
</v>
      </c>
      <c r="I537" t="str" xml:space="preserve">
        <v xml:space="preserve">Buen día._x000d_
Se solicita configuración/actualización firewall PDA._x000d_
Con datos así:_x000d_
Área: oficina perecederos._x000d_
Datos del equipo_x000d_
Equipo: PDT/PDA|ESTANDAR_x000d_
Marca: HONEYWELL_x000d_
Modelo: EDA51_x000d_
Nº SERIE: 20051B41E5_x000d_
Inventario: DI-030805_x000d_
Actividad: Se solicita revisión; configuración y/o reparación si es el caso para PDA Honeywell Eda51-1_x000d_
Se debe actualizar Firewall; peso aproximado 1.05 Gb; contactar Ever Becerra 3176594831 para transferir archivo._x000d_
Cordialmente;_x000d_
Ever Becerra</v>
      </c>
      <c r="J537" t="str">
        <v>Se procede restaurar sistema y a instalar el sotfware a la PDA; se hace configuración inicial de aplicaciones. Se configura usuario de PDA y aplicaciones necesarias. Se hacen pruebas con el cliente y todo queda operativo.</v>
      </c>
      <c r="K537">
        <v>44550</v>
      </c>
      <c r="L537">
        <v>44554</v>
      </c>
      <c r="M537" t="str">
        <f>TEXT(L537,"DDDDDDD")</f>
        <v>viernes</v>
      </c>
      <c r="N537" t="str">
        <v>J126 JUMBO SAN SILVESTRE</v>
      </c>
      <c r="O537" t="str">
        <v>BARRANCABERMEJA</v>
      </c>
      <c r="P537" t="str">
        <v>ORIENTE</v>
      </c>
      <c r="Q537" t="str">
        <v>JESÚS ALBERTO ROJAS DÁVILA</v>
      </c>
      <c r="R537" t="e">
        <v>#N/A</v>
      </c>
      <c r="S537" t="str">
        <v>DIRECTO</v>
      </c>
      <c r="T537">
        <v>0.5</v>
      </c>
      <c r="U537">
        <v>0.5833333333333334</v>
      </c>
      <c r="V537">
        <v>0.08333333333333333</v>
      </c>
      <c r="W537">
        <v>2</v>
      </c>
      <c r="X537">
        <f>NETWORKDAYS(K537,L536)</f>
        <v>5</v>
      </c>
      <c r="Y537" t="str">
        <f>IF(X537&lt;=2,"CUMPLE","NO CUMPLE")</f>
        <v>NO CUMPLE</v>
      </c>
    </row>
    <row r="538" xml:space="preserve">
      <c r="A538">
        <v>12138202</v>
      </c>
      <c r="B538" t="str">
        <v>REQUEST</v>
      </c>
      <c r="C538" t="str">
        <v>CERRADO</v>
      </c>
      <c r="D538" t="str">
        <v>TIENDA</v>
      </c>
      <c r="E538" t="str">
        <v>POS</v>
      </c>
      <c r="F538" t="str">
        <v>POS</v>
      </c>
      <c r="G538" t="str">
        <v>WINCOR</v>
      </c>
      <c r="H538"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Buen dia_x000d_
Por favor verificar cpu dela caja numero 02. La caja se encuentra apagada._x000d_
Gracias.</v>
      </c>
      <c r="I538" t="str" xml:space="preserve">
        <v xml:space="preserve">Buenas Tardes_x000d_
Realizar cambio de los dos ventiladores de la POS_x000d_
Equipo: POS_x000d_
Marca: Wincor_x000d_
Modelo:beetle-m_x000d_
Serial:6498501887_x000d_
SGP Parte:15500-15501-15502_x000d_
1. Parte:CABLE TECLADO MINI-DIN 3.0M 6POS. M/M_x000d_
N° Parte:la 105248_x000d_
2. Parte: VENTILADOR GRANDE_x000d_
N° Parte la 105611_x000d_
3. Parte: VENTILADOR PEQUENO_x000d_
N° Parte zz11144000</v>
      </c>
      <c r="J538" t="str">
        <v>Se realizo el cambio de los ventiladores frontal y lateral de la POS y se verificó que funcionaran correctamente. Se inicio la caja y se dejó en prueba por más de 3 horas y no presentó novedad. Se deja operativa la caja.</v>
      </c>
      <c r="K538">
        <v>44551</v>
      </c>
      <c r="L538">
        <v>44551</v>
      </c>
      <c r="M538" t="str">
        <f>TEXT(L538,"DDDDDDD")</f>
        <v>martes</v>
      </c>
      <c r="N538" t="str">
        <v>J044 JUMBO CHIA</v>
      </c>
      <c r="O538" t="str">
        <v>CHIA</v>
      </c>
      <c r="P538" t="str">
        <v>BOGOTA</v>
      </c>
      <c r="Q538" t="str">
        <v>ALEXANDER CASTILLO SOTELO</v>
      </c>
      <c r="R538">
        <v>80216449</v>
      </c>
      <c r="S538" t="str">
        <v>ALIADO</v>
      </c>
      <c r="T538">
        <v>0.375</v>
      </c>
      <c r="U538">
        <v>0.4166666666666667</v>
      </c>
      <c r="V538">
        <v>0.041666666666666664</v>
      </c>
      <c r="W538">
        <v>1</v>
      </c>
      <c r="X538">
        <f>NETWORKDAYS(K538,L537)</f>
        <v>4</v>
      </c>
      <c r="Y538" t="str">
        <f>IF(X538&lt;=2,"CUMPLE","NO CUMPLE")</f>
        <v>NO CUMPLE</v>
      </c>
    </row>
    <row r="539" xml:space="preserve">
      <c r="A539">
        <v>12142691</v>
      </c>
      <c r="B539" t="str">
        <v>REQUEST</v>
      </c>
      <c r="C539" t="str">
        <v>CERRADO</v>
      </c>
      <c r="D539" t="str">
        <v>TIENDA</v>
      </c>
      <c r="E539" t="str">
        <v>IMPRESORA</v>
      </c>
      <c r="F539" t="str">
        <v>IMPRESORA</v>
      </c>
      <c r="G539" t="str">
        <v>ZEBRA</v>
      </c>
      <c r="H539"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 dia; por favor me colabora con mantenimiento para la impresora 10.131.100.51 ya que la impresion no es legible. Gracias</v>
      </c>
      <c r="I539" t="str">
        <v>revision de zebra comercial con ip 10.131.100.51 que se encuentra con impresiones muy claras</v>
      </c>
      <c r="J539" t="str">
        <v>Se realiza revisión y configuración de la impresora Zebra ya que no es legible e imprime borroso. Se realiza limpieza de cabezal térmico y se realiza aumento de la intensidad del contraste. Se pone a pruebas con el usuario y se hacen varias impresiones. Se evidencia mejoria en su impresión y se deja funcionando correctamente. Estado OK</v>
      </c>
      <c r="K539">
        <v>44551</v>
      </c>
      <c r="L539">
        <v>44552</v>
      </c>
      <c r="M539" t="str">
        <f>TEXT(L539,"DDDDDDD")</f>
        <v>miércoles</v>
      </c>
      <c r="N539" t="str">
        <v>J047 JUMBO GIRARDOT</v>
      </c>
      <c r="O539" t="str">
        <v>GIRARDOT</v>
      </c>
      <c r="P539" t="str">
        <v>OCCIDENTE</v>
      </c>
      <c r="Q539" t="str">
        <v>RAFAEL ARDILA PUENTES</v>
      </c>
      <c r="R539">
        <v>1018419858</v>
      </c>
      <c r="S539" t="str">
        <v>ALIADO</v>
      </c>
      <c r="T539">
        <v>0.5833333333333334</v>
      </c>
      <c r="U539">
        <v>0.625</v>
      </c>
      <c r="V539">
        <v>0.041666666666666664</v>
      </c>
      <c r="W539">
        <v>1</v>
      </c>
      <c r="X539">
        <f>NETWORKDAYS(K539,L538)</f>
        <v>1</v>
      </c>
      <c r="Y539" t="str">
        <f>IF(X539&lt;=2,"CUMPLE","NO CUMPLE")</f>
        <v>CUMPLE</v>
      </c>
    </row>
    <row r="540" xml:space="preserve">
      <c r="A540">
        <v>12149621</v>
      </c>
      <c r="B540" t="str">
        <v>REQUEST</v>
      </c>
      <c r="C540" t="str">
        <v>CERRADO</v>
      </c>
      <c r="D540" t="str">
        <v>TIENDA</v>
      </c>
      <c r="E540" t="str">
        <v>CPU</v>
      </c>
      <c r="F540" t="str">
        <v>CPU</v>
      </c>
      <c r="G540" t="str">
        <v>LENOVO</v>
      </c>
      <c r="H540" t="str" xml:space="preserve">
        <v xml:space="preserve">Datos usuario_x000d_
Nombre: rramosri_x000d_
Correo: RubenDario.RamosRivera@cencosud.com.co_x000d_
Usuario AD: rramosri_x000d_
Pais: Colombia_x000d_
Ubicacion: J036 JUMBO POPAYAN CAMPANARIO_x000d_
Zona: Colombia Occidente_x000d_
Unidad de Negocio: JUMBO_x000d_
Servicio: null_x000d_
Telefono: 3004294029_x000d_
Anexo: null_x000d_
Descripcion: El computador presenta mucha demora en realizar procesos como abrir archivos;cambios de usuarios;abrir correos y demas. es demasiado lento haciendo que las tareas se retrasen y se pierda mucho tiempo._x000d_
Indicar ubicacion del Equipo en tienda o oficinas: CCTV Tienda jumbo popayan</v>
      </c>
      <c r="I540" t="str" xml:space="preserve">
        <v xml:space="preserve">revision de equipo de la era de seguridad se encuentra muy lento y no deja abrir archivos._x000d_
area donde se encuentra el equipo: cuarto de cctv</v>
      </c>
      <c r="J540" t="str">
        <v>Se procede a establecer contacto con el usuario del área comercial el señor Rubén Darío Ramos Rivera. Se valida funcionamiento del equipo de escritorio de marca Lenovo de Serie: MJ01MKP1 el cual se encontró ralentizado a la hora de ejecutar procesos; se evidencian bloqueos repentinos al ejecutar herramientas ofimáticas y aplicaciones que utiliza el usuario; Disco de almacenamiento con ocupación del 90%; memoria RAM de 4gb libre 500mb; se procede a realizarse mantenimiento preventivo a la CPU se realiza desensamble de componentes para posterior limpieza; se realiza cambio de pasta térmica a el procesador; se limpia pines de memoria RAM y sockets de la board; se limpia disipador de procesador al igual que el culer; se reconectan periféricos; se enciende pc ;se procede a optimizar sistema ; se activan núcleos del procesador y tamaño máximo de RAM; se eliminan temporales y cache de aplicaciones; se desfragmenta particiones de disco; se configura paginación de disco; se entrega equipo a usuario quien realiza con su perfil pruebas ingresando a portales web; al correo y a diferentes aplicativos; estas pruebas son exitosas;  equipo queda operativo y funcional</v>
      </c>
      <c r="K540">
        <v>44551</v>
      </c>
      <c r="L540">
        <v>44552</v>
      </c>
      <c r="M540" t="str">
        <f>TEXT(L540,"DDDDDDD")</f>
        <v>miércoles</v>
      </c>
      <c r="N540" t="str">
        <v>J036 JUMBO POPAYAN CAMPANARIO</v>
      </c>
      <c r="O540" t="str">
        <v>POPAYAN</v>
      </c>
      <c r="P540" t="str">
        <v>OCCIDENTE</v>
      </c>
      <c r="Q540" t="str">
        <v>JHON ALEXANDER VASQUEZ REVELO</v>
      </c>
      <c r="R540" t="e">
        <v>#N/A</v>
      </c>
      <c r="S540" t="str">
        <v>DIRECTO</v>
      </c>
      <c r="T540">
        <v>0.6666666666666666</v>
      </c>
      <c r="U540">
        <v>0.75</v>
      </c>
      <c r="V540">
        <v>0.08333333333333333</v>
      </c>
      <c r="W540">
        <v>2</v>
      </c>
      <c r="X540">
        <f>NETWORKDAYS(K540,L539)</f>
        <v>2</v>
      </c>
      <c r="Y540" t="str">
        <f>IF(X540&lt;=2,"CUMPLE","NO CUMPLE")</f>
        <v>CUMPLE</v>
      </c>
    </row>
    <row r="541" xml:space="preserve">
      <c r="A541">
        <v>12157526</v>
      </c>
      <c r="B541" t="str">
        <v>REQUEST</v>
      </c>
      <c r="C541" t="str">
        <v>CERRADO</v>
      </c>
      <c r="D541" t="str">
        <v>TIENDA</v>
      </c>
      <c r="E541" t="str">
        <v>POS</v>
      </c>
      <c r="F541" t="str">
        <v>POS</v>
      </c>
      <c r="G541" t="str">
        <v>WINCOR</v>
      </c>
      <c r="H54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despacho del tecnico remoto para revision de las pos 5; 7 y 8 que estan presentando fallas de funcionamiento-GRACIAS_x000d_
Numero de caja: 5; 7 Y 8</v>
      </c>
      <c r="I541" t="str">
        <v>buenas tardes: Me ayudas con esta solicitud.</v>
      </c>
      <c r="J541" t="str" xml:space="preserve">
        <v xml:space="preserve">Se procede a establecer contacto con el usuario del área de línea de cajas; la jefe Johana Andrea Orozco. se valida funcionamiento de la pos # 05 de marca Beetle de Serie: 6498720790 la cual se encontró fuera de servicio al presentar errores de apagado continuo. Se realiza validación física de la pos; se encuentra con demasiado polvo; por lo que se realiza una limpieza preventiva y se continua desmontado las memoria RAM que se encontró sulfatada; y se es cambiada por otra RAM de segunda que se encontró en el área de sistemas; se cambia la pasta térmica a el procesador y pos recupera su funcionamiento; se ajusta riel de gaveta y se realizó cambio de cable de alimentación a gaveta de pos que presento problemas; usuario realiza pruebas con pos estas son satisfactorias.   _x000d_
                                                                                                                                                                             _x000d_
Se valida funcionamiento de la pos # 07 de marca Beetle que presento problemas de apagado constante; al validar físicamente pos se encuentra con demasiado polvo en su interior; por lo que se realiza una limpieza preventiva y se continúa desmontado las memorias RAM para ser limpiadas; se limpian sockets de board; se cambia la pasta térmica a el procesador; fuente de poder no enciende culer ; por lo que se cambia fuente por fuente de poder usada que se encontró en el cuarto de sistemas; al encender pos; esta no queda en red; por lo que se llama a soporte de comunicaciones quien después de la hora y da solución quedando pos en línea y operativa. usuario realiza pruebas con pos estas son satisfactorias. _x000d_
                                                                                                                                                                                 _x000d_
Se valida funcionamiento de la pos # 08 de marca Beetle que presento problemas de apagado constante; al validar físicamente pos se encuentra con demasiado polvo en su interior; por lo que se realiza una limpieza preventiva y se continúa desmontado las memorias RAMS para ser limpiadas; se limpian sockets de board; se cambia la pasta térmica a el procesador; se limpia culer de fuente de poder y se realiza reconexión de periféricos; al encender pos; sistema no reconoce impresora; por lo que se realiza limpieza general a impresora al continuar sin reconocerla ;se monta esa misma impresora en otra pos y es reconocida; también se colocó otra impresora con sus respectivos cables que funciona en la pos # 8 y no la reconoció por lo que se comunico con el señor Harold González quien a la vez solicita por medio de correo a soporte el envió de una configuración a la pos; al no dar respuesta en el tiempo sugerido; solicita que se retire técnico y soporte se encarga de dejarla en línea reconociendo el driver de impresora y se cierra el servicio como pos operativa</v>
      </c>
      <c r="K541">
        <v>44551</v>
      </c>
      <c r="L541">
        <v>44552</v>
      </c>
      <c r="M541" t="str">
        <f>TEXT(L541,"DDDDDDD")</f>
        <v>miércoles</v>
      </c>
      <c r="N541" t="str">
        <v>J036 JUMBO POPAYAN CAMPANARIO</v>
      </c>
      <c r="O541" t="str">
        <v>POPAYAN</v>
      </c>
      <c r="P541" t="str">
        <v>OCCIDENTE</v>
      </c>
      <c r="Q541" t="str">
        <v>JHON ALEXANDER VASQUEZ REVELO</v>
      </c>
      <c r="R541" t="e">
        <v>#N/A</v>
      </c>
      <c r="S541" t="str">
        <v>DIRECTO</v>
      </c>
      <c r="T541">
        <v>0.3958333333333333</v>
      </c>
      <c r="U541">
        <v>0.6666666666666666</v>
      </c>
      <c r="V541">
        <v>0.2708333333333333</v>
      </c>
      <c r="W541">
        <v>6</v>
      </c>
      <c r="X541">
        <f>NETWORKDAYS(K541,L540)</f>
        <v>2</v>
      </c>
      <c r="Y541" t="str">
        <f>IF(X541&lt;=2,"CUMPLE","NO CUMPLE")</f>
        <v>CUMPLE</v>
      </c>
    </row>
    <row r="542" xml:space="preserve">
      <c r="A542">
        <v>12157539</v>
      </c>
      <c r="B542" t="str">
        <v>REQUEST</v>
      </c>
      <c r="C542" t="str">
        <v>CERRADO</v>
      </c>
      <c r="D542" t="str">
        <v>TIENDA</v>
      </c>
      <c r="E542" t="str">
        <v>POS</v>
      </c>
      <c r="F542" t="str">
        <v>SCANNER</v>
      </c>
      <c r="G542" t="str">
        <v>ZEBRA</v>
      </c>
      <c r="H54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Buen dia por favor su ayuda con la instalacion del scaner de mano pos con serial 21281010557245 zebra en la pos de platos preparados-Gracias.</v>
      </c>
      <c r="I542" t="str">
        <v>Jefe su autorizacion para la instalacion-Gracias</v>
      </c>
      <c r="J542" t="str">
        <v>Se realiza instalación de scanner de mano marca Zebra para la cpu de la pos de platos preparados. Se retira el anterior scanner de mano marca Datalogic; se realiza instalación y se pasan tags de configuración. Se pone a pruebas con el usuario y el scanner funciona correctamente. Estado OK</v>
      </c>
      <c r="K542">
        <v>44551</v>
      </c>
      <c r="L542">
        <v>44552</v>
      </c>
      <c r="M542" t="str">
        <f>TEXT(L542,"DDDDDDD")</f>
        <v>miércoles</v>
      </c>
      <c r="N542" t="str">
        <v>J047 JUMBO GIRARDOT</v>
      </c>
      <c r="O542" t="str">
        <v>GIRARDOT</v>
      </c>
      <c r="P542" t="str">
        <v>OCCIDENTE</v>
      </c>
      <c r="Q542" t="str">
        <v>RAFAEL ARDILA PUENTES</v>
      </c>
      <c r="R542">
        <v>1018419858</v>
      </c>
      <c r="S542" t="str">
        <v>ALIADO</v>
      </c>
      <c r="T542">
        <v>0.375</v>
      </c>
      <c r="U542">
        <v>0.4166666666666667</v>
      </c>
      <c r="V542">
        <v>0.041666666666666664</v>
      </c>
      <c r="W542">
        <v>1</v>
      </c>
      <c r="X542">
        <f>NETWORKDAYS(K542,L541)</f>
        <v>2</v>
      </c>
      <c r="Y542" t="str">
        <f>IF(X542&lt;=2,"CUMPLE","NO CUMPLE")</f>
        <v>CUMPLE</v>
      </c>
    </row>
    <row r="543" xml:space="preserve">
      <c r="A543">
        <v>12107774</v>
      </c>
      <c r="B543" t="str">
        <v>REQUEST</v>
      </c>
      <c r="C543" t="str">
        <v>CERRADO</v>
      </c>
      <c r="D543" t="str">
        <v>TIENDA</v>
      </c>
      <c r="E543" t="str">
        <v>BALANZA</v>
      </c>
      <c r="F543" t="str">
        <v>MESA</v>
      </c>
      <c r="G543" t="str">
        <v>METTLER</v>
      </c>
      <c r="H543" t="str" xml:space="preserve">
        <v xml:space="preserve">Datos usuario_x000d_
Nombre: Fabian Emilio Fonseca Enciso_x000d_
Correo: FabianEmilio.FonsecaEnciso@cencosud.com.co_x000d_
Usuario AD: FEFonsec_x000d_
Pais: Colombia_x000d_
Ubicacion: J044 JUMBO CHIA_x000d_
Zona: Colombia Bogota_x000d_
Unidad de Negocio: null_x000d_
Servicio: null_x000d_
Telefono: null_x000d_
Anexo: null_x000d_
Descripcion: revision puntos de red ya que la bascula de mesa del laboratorio de carnes no a aparece en linea al hacerle la full carga de datos_x000d_
Area donde su ubica la balanza: laboratorio de carnes</v>
      </c>
      <c r="I543" t="str">
        <v>Por favor validar el estado del punto de red; de la balanza de la Cava de Carnes o si es daño de la tarjeta de red de la balanza</v>
      </c>
      <c r="J543" t="str">
        <v>Se valido la balanza y el punto de red; se hace la prueba que el punto de red este funcionando correctamente con un teléfono; se observa que el pach Core se encuentra averiado; se realiza el cambio y se le hace ping a la direccion IP. Responde correctamente. Se deja operativa la balanza.</v>
      </c>
      <c r="K543">
        <v>44551</v>
      </c>
      <c r="L543">
        <v>44553</v>
      </c>
      <c r="M543" t="str">
        <f>TEXT(L543,"DDDDDDD")</f>
        <v>jueves</v>
      </c>
      <c r="N543" t="str">
        <v>J044 JUMBO CHIA</v>
      </c>
      <c r="O543" t="str">
        <v>CHIA</v>
      </c>
      <c r="P543" t="str">
        <v>BOGOTA</v>
      </c>
      <c r="Q543" t="str">
        <v>ALEXANDER CASTILLO SOTELO</v>
      </c>
      <c r="R543">
        <v>80216449</v>
      </c>
      <c r="S543" t="str">
        <v>ALIADO</v>
      </c>
      <c r="T543">
        <v>0.4375</v>
      </c>
      <c r="U543">
        <v>0.4791666666666667</v>
      </c>
      <c r="V543">
        <v>0.041666666666666664</v>
      </c>
      <c r="W543">
        <v>1</v>
      </c>
      <c r="X543">
        <f>NETWORKDAYS(K543,L542)</f>
        <v>2</v>
      </c>
      <c r="Y543" t="str">
        <f>IF(X543&lt;=2,"CUMPLE","NO CUMPLE")</f>
        <v>CUMPLE</v>
      </c>
    </row>
    <row r="544" xml:space="preserve">
      <c r="A544">
        <v>12158288</v>
      </c>
      <c r="B544" t="str">
        <v>CAMBIO RED WIFI</v>
      </c>
      <c r="C544" t="str">
        <v>CERRADO</v>
      </c>
      <c r="D544" t="str">
        <v>TIENDA</v>
      </c>
      <c r="E544" t="str">
        <v>PDA</v>
      </c>
      <c r="F544" t="str">
        <v>PDA</v>
      </c>
      <c r="G544" t="str">
        <v>HONEYWELL</v>
      </c>
      <c r="H544"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21175B720D_x000d_
21175B7951_x000d_
21175B45F7_x000d_
21175B7267_x000d_
21175B7728_x000d_
21175B7578_x000d_
21175B64C7_x000d_
21175B5BD8_x000d_
21175B6FD9</v>
      </c>
      <c r="I544" t="str">
        <v>AHD05439:Copied from Request 12135328</v>
      </c>
      <c r="J544" t="str" xml:space="preserve">
        <v xml:space="preserve">Inicialmente se hace el alistamiento de las PDA y se ponen a cargar las baterías; luego se hace la actualización del Firmaware a la versión .31 para dejarlas en la versión de Android 8. Luego se hace la instalación de cada una de las aplicaciones y la configuración de las mismas y la red inalámbrica. Se hacen las pruebas y funcionan correctamente. Se dejan Operativas._x000d_
21175B720D_x000d_
21175B7951_x000d_
21175B45F7_x000d_
21175B7267_x000d_
21175B7728_x000d_
21175B7578_x000d_
21175B64C7_x000d_
21175B5BD8_x000d_
21175B6FD9</v>
      </c>
      <c r="K544">
        <v>44551</v>
      </c>
      <c r="L544">
        <v>44553</v>
      </c>
      <c r="M544" t="str">
        <f>TEXT(L544,"DDDDDDD")</f>
        <v>jueves</v>
      </c>
      <c r="N544" t="str">
        <v>J044 JUMBO CHIA</v>
      </c>
      <c r="O544" t="str">
        <v>CHIA</v>
      </c>
      <c r="P544" t="str">
        <v>BOGOTA</v>
      </c>
      <c r="Q544" t="str">
        <v>ALEXANDER CASTILLO SOTELO</v>
      </c>
      <c r="R544">
        <v>80216449</v>
      </c>
      <c r="S544" t="str">
        <v>ALIADO</v>
      </c>
      <c r="T544">
        <v>0.4583333333333333</v>
      </c>
      <c r="U544">
        <v>0.5833333333333334</v>
      </c>
      <c r="V544">
        <v>0.125</v>
      </c>
      <c r="W544">
        <v>3</v>
      </c>
      <c r="X544">
        <f>NETWORKDAYS(K544,L543)</f>
        <v>3</v>
      </c>
      <c r="Y544" t="str">
        <f>IF(X544&lt;=2,"CUMPLE","NO CUMPLE")</f>
        <v>NO CUMPLE</v>
      </c>
    </row>
    <row r="545" xml:space="preserve">
      <c r="A545">
        <v>12158295</v>
      </c>
      <c r="B545" t="str">
        <v>CAMBIO RED WIFI</v>
      </c>
      <c r="C545" t="str">
        <v>CERRADO</v>
      </c>
      <c r="D545" t="str">
        <v>TIENDA</v>
      </c>
      <c r="E545" t="str">
        <v>PDA</v>
      </c>
      <c r="F545" t="str">
        <v>PDA</v>
      </c>
      <c r="G545" t="str">
        <v>HONEYWELL</v>
      </c>
      <c r="H545"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19086B50AC_x000d_
20073B27D1_x000d_
20073B28F2_x000d_
20073B26EC_x000d_
162325522507922_x000d_
NQ2C8H000162_x000d_
NQ2C8H000367_x000d_
S16130522501039_x000d_
S17102522504225_x000d_
S17102522504220</v>
      </c>
      <c r="I545" t="str">
        <v>AHD05439:Copied from Request 12158288</v>
      </c>
      <c r="J545" t="str" xml:space="preserve">
        <v xml:space="preserve">Se realiza el alistamiento de las PDA y se realizan los cambios de la red inalámbrica a cada uno de los equipos; Se configuran los verificadores Newland y los Zebra; tan solo el verificador Zebra con Serial S17102522504220 no se pudo configurar ya que tiene averiada la pantalla táctil._x000d_
19086B50AC_x000d_
20073B27D1_x000d_
20073B28F2_x000d_
20073B26EC_x000d_
162325522507922_x000d_
NQ2C8H000162_x000d_
NQ2C8H000367_x000d_
S16130522501039_x000d_
S17102522504225_x000d_
S17102522504220</v>
      </c>
      <c r="K545">
        <v>44551</v>
      </c>
      <c r="L545">
        <v>44553</v>
      </c>
      <c r="M545" t="str">
        <f>TEXT(L545,"DDDDDDD")</f>
        <v>jueves</v>
      </c>
      <c r="N545" t="str">
        <v>J044 JUMBO CHIA</v>
      </c>
      <c r="O545" t="str">
        <v>CHIA</v>
      </c>
      <c r="P545" t="str">
        <v>BOGOTA</v>
      </c>
      <c r="Q545" t="str">
        <v>ALEXANDER CASTILLO SOTELO</v>
      </c>
      <c r="R545">
        <v>80216449</v>
      </c>
      <c r="S545" t="str">
        <v>ALIADO</v>
      </c>
      <c r="T545">
        <v>0.5833333333333334</v>
      </c>
      <c r="U545">
        <v>0.6666666666666666</v>
      </c>
      <c r="V545">
        <v>0.08333333333333333</v>
      </c>
      <c r="W545">
        <v>2</v>
      </c>
      <c r="X545">
        <f>NETWORKDAYS(K545,L544)</f>
        <v>3</v>
      </c>
      <c r="Y545" t="str">
        <f>IF(X545&lt;=2,"CUMPLE","NO CUMPLE")</f>
        <v>NO CUMPLE</v>
      </c>
    </row>
    <row r="546" xml:space="preserve">
      <c r="A546">
        <v>12158298</v>
      </c>
      <c r="B546" t="str">
        <v>CAMBIO RED WIFI</v>
      </c>
      <c r="C546" t="str">
        <v>CERRADO</v>
      </c>
      <c r="D546" t="str">
        <v>TIENDA</v>
      </c>
      <c r="E546" t="str">
        <v>PDA</v>
      </c>
      <c r="F546" t="str">
        <v>PDA</v>
      </c>
      <c r="G546" t="str">
        <v>HONEYWELL</v>
      </c>
      <c r="H546"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Bazar tenemos 13 equipos a intervenir y se crean dos CAU para esta actividad._x000d_
Una Vez culminada la actividad enviar el respectivo archivo que fue enviado_x000d_
_x000d_
Seriales:_x000d_
_x000d_
21177B75EE_x000d_
21175B49D9_x000d_
21175B46B1_x000d_
21175B46D4_x000d_
21175B5387_x000d_
21175B728F_x000d_
21175B71E4_x000d_
21177B74C2_x000d_
21175B46A1</v>
      </c>
      <c r="I546" t="str">
        <v>AHD05439:Copied from Request 12158295</v>
      </c>
      <c r="J546" t="str" xml:space="preserve">
        <v xml:space="preserve">Inicialmente se hace el alistamiento de las PDA y se ponen a cargar las baterías; luego se hace la actualización del Firmaware a la versión .31 para dejarlas en la versión de Android 8. Luego se hace la instalación de cada una de las aplicaciones y la configuración de las mismas y la red inalámbrica. Se hacen las pruebas y funcionan correctamente. Se dejan Operativas_x000d_
21177B75EE_x000d_
21175B49D9_x000d_
21175B46B1_x000d_
21175B46D4_x000d_
21175B5387_x000d_
21175B728F_x000d_
21175B71E4_x000d_
21177B74C2_x000d_
21175B46A1</v>
      </c>
      <c r="K546">
        <v>44551</v>
      </c>
      <c r="L546">
        <v>44553</v>
      </c>
      <c r="M546" t="str">
        <f>TEXT(L546,"DDDDDDD")</f>
        <v>jueves</v>
      </c>
      <c r="N546" t="str">
        <v>J191 JUMBO CHIA BAZAR</v>
      </c>
      <c r="O546" t="str">
        <v>CHIA</v>
      </c>
      <c r="P546" t="str">
        <v>BOGOTA</v>
      </c>
      <c r="Q546" t="str">
        <v>ALEXANDER CASTILLO SOTELO</v>
      </c>
      <c r="R546">
        <v>80216449</v>
      </c>
      <c r="S546" t="str">
        <v>ALIADO</v>
      </c>
      <c r="T546">
        <v>0.6875</v>
      </c>
      <c r="U546">
        <v>0.7708333333333334</v>
      </c>
      <c r="V546">
        <v>0.08333333333333333</v>
      </c>
      <c r="W546">
        <v>2</v>
      </c>
      <c r="X546">
        <f>NETWORKDAYS(K546,L545)</f>
        <v>3</v>
      </c>
      <c r="Y546" t="str">
        <f>IF(X546&lt;=2,"CUMPLE","NO CUMPLE")</f>
        <v>NO CUMPLE</v>
      </c>
    </row>
    <row r="547" xml:space="preserve">
      <c r="A547">
        <v>12158301</v>
      </c>
      <c r="B547" t="str">
        <v>CAMBIO RED WIFI</v>
      </c>
      <c r="C547" t="str">
        <v>CERRADO</v>
      </c>
      <c r="D547" t="str">
        <v>TIENDA</v>
      </c>
      <c r="E547" t="str">
        <v>PDA</v>
      </c>
      <c r="F547" t="str">
        <v>PDA</v>
      </c>
      <c r="G547" t="str">
        <v>HONEYWELL</v>
      </c>
      <c r="H547"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Bazar tenemos 13 equipos a intervenir y se crean dos CAU para esta actividad._x000d_
Una Vez culminada la actividad enviar el respectivo archivo que fue enviado_x000d_
_x000d_
Seriales:_x000d_
_x000d_
NQ2CAA000693_x000d_
NQ2CAA000733_x000d_
NQ2CAA000779_x000d_
NQ2CAA000710</v>
      </c>
      <c r="I547" t="str">
        <v>AHD05439:Copied from Request 12158298</v>
      </c>
      <c r="J547" t="str" xml:space="preserve">
        <v xml:space="preserve">Se realizó la configuración de cada uno de los equipos y se dejaron operativos._x000d_
NQ2CAA000693_x000d_
NQ2CAA000733_x000d_
NQ2CAA000779_x000d_
NQ2CAA000710</v>
      </c>
      <c r="K547">
        <v>44551</v>
      </c>
      <c r="L547">
        <v>44553</v>
      </c>
      <c r="M547" t="str">
        <f>TEXT(L547,"DDDDDDD")</f>
        <v>jueves</v>
      </c>
      <c r="N547" t="str">
        <v>J191 JUMBO CHIA BAZAR</v>
      </c>
      <c r="O547" t="str">
        <v>CHIA</v>
      </c>
      <c r="P547" t="str">
        <v>BOGOTA</v>
      </c>
      <c r="Q547" t="str">
        <v>ALEXANDER CASTILLO SOTELO</v>
      </c>
      <c r="R547">
        <v>80216449</v>
      </c>
      <c r="S547" t="str">
        <v>ALIADO</v>
      </c>
      <c r="T547">
        <v>0.7708333333333334</v>
      </c>
      <c r="U547">
        <v>0.8333333333333334</v>
      </c>
      <c r="V547">
        <v>0.0625</v>
      </c>
      <c r="W547">
        <v>1</v>
      </c>
      <c r="X547">
        <f>NETWORKDAYS(K547,L546)</f>
        <v>3</v>
      </c>
      <c r="Y547" t="str">
        <f>IF(X547&lt;=2,"CUMPLE","NO CUMPLE")</f>
        <v>NO CUMPLE</v>
      </c>
    </row>
    <row r="548" xml:space="preserve">
      <c r="A548">
        <v>12158826</v>
      </c>
      <c r="B548" t="str">
        <v>REQUEST</v>
      </c>
      <c r="C548" t="str">
        <v>CERRADO</v>
      </c>
      <c r="D548" t="str">
        <v>TIENDA</v>
      </c>
      <c r="E548" t="str">
        <v>BALANZA</v>
      </c>
      <c r="F548" t="str">
        <v>IMPRESORA</v>
      </c>
      <c r="G548" t="str">
        <v>DATALOGIC</v>
      </c>
      <c r="H548"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las balanzas colgantes de carnes presentan problemas en la impresion y los codigos de la seccion no salen todos en la balanza_x000d_
Area en donde se encuentra la Balanza: carnes</v>
      </c>
      <c r="I548" t="str">
        <v>Favor nos ayudan con las validaciones de las balanzas del area de carnes.</v>
      </c>
      <c r="J548" t="str">
        <v>Los sensores de las balanzas estaban sucios con pegamento de tiketes atorados; también salian dos o más tiquetes por cada venta; se realizó el ajuste de los sensores quedando en optimas condiciones y botando un solo tiquete por venta.</v>
      </c>
      <c r="K548">
        <v>44552</v>
      </c>
      <c r="L548">
        <v>44553</v>
      </c>
      <c r="M548" t="str">
        <f>TEXT(L548,"DDDDDDD")</f>
        <v>jueves</v>
      </c>
      <c r="N548" t="str">
        <v>J045 JUMBO AV.DEL FERROCARRIL SANTA MARTA</v>
      </c>
      <c r="O548" t="str">
        <v>SANTA MARTA</v>
      </c>
      <c r="P548" t="str">
        <v>COSTA</v>
      </c>
      <c r="Q548" t="str">
        <v>ALDAHIR GUSTAVO HERNANDEZ CRATZ</v>
      </c>
      <c r="R548" t="e">
        <v>#N/A</v>
      </c>
      <c r="S548" t="str">
        <v>DIRECTO</v>
      </c>
      <c r="T548">
        <v>0.6041666666666666</v>
      </c>
      <c r="U548">
        <v>0.7083333333333334</v>
      </c>
      <c r="V548">
        <v>0.10416666666666667</v>
      </c>
      <c r="W548">
        <v>2</v>
      </c>
      <c r="X548">
        <f>NETWORKDAYS(K548,L547)</f>
        <v>2</v>
      </c>
      <c r="Y548" t="str">
        <f>IF(X548&lt;=2,"CUMPLE","NO CUMPLE")</f>
        <v>CUMPLE</v>
      </c>
    </row>
    <row r="549" xml:space="preserve">
      <c r="A549">
        <v>12162302</v>
      </c>
      <c r="B549" t="str">
        <v>REQUEST</v>
      </c>
      <c r="C549" t="str">
        <v>CERRADO</v>
      </c>
      <c r="D549" t="str">
        <v>TIENDA</v>
      </c>
      <c r="E549" t="str">
        <v>POS</v>
      </c>
      <c r="F549" t="str">
        <v>POS</v>
      </c>
      <c r="G549" t="str">
        <v>WINCOR</v>
      </c>
      <c r="H549"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Supermercados_x000d_
Servicio: Tiendas &amp; Centros de Distribucion_x000d_
Telefono: 3145413722_x000d_
Anexo: 7830101_x000d_
Descripcion: Buenos dias; solicito me colaboren con la pos # 4 que se apaga solo con una transaccion en proceso; dejando la jaca bloqueada; igual que al cajero. gracias de ante mano por su ayuda</v>
      </c>
      <c r="I549" t="str" xml:space="preserve">
        <v xml:space="preserve">Por favor se requiere diagnóstico para la pos numero 04 ubicada en el lineal de cajas con serial 6498503976 ;el equipo se apaga constantemente_x000d_
</v>
      </c>
      <c r="J549" t="str">
        <v>se realiza cambio de fuente de la caja numero 4 se realizan pruebas de inicio quedando operativa la caja  sin novedades.</v>
      </c>
      <c r="K549">
        <v>44553</v>
      </c>
      <c r="L549">
        <v>44553</v>
      </c>
      <c r="M549" t="str">
        <f>TEXT(L549,"DDDDDDD")</f>
        <v>jueves</v>
      </c>
      <c r="N549" t="str">
        <v>M085 METRO MONTERIA</v>
      </c>
      <c r="O549" t="str">
        <v>MONTERIA</v>
      </c>
      <c r="P549" t="str">
        <v>COSTA</v>
      </c>
      <c r="Q549" t="str">
        <v>SHARON YANETH KERGUELEN WILCHES</v>
      </c>
      <c r="R549">
        <v>1067917448</v>
      </c>
      <c r="S549" t="str">
        <v>DIRECTO</v>
      </c>
      <c r="T549">
        <v>0.7083333333333334</v>
      </c>
      <c r="U549">
        <v>0.8541666666666666</v>
      </c>
      <c r="V549">
        <v>0.14583333333333334</v>
      </c>
      <c r="W549">
        <v>3</v>
      </c>
      <c r="X549">
        <f>NETWORKDAYS(K549,L548)</f>
        <v>1</v>
      </c>
      <c r="Y549" t="str">
        <f>IF(X549&lt;=2,"CUMPLE","NO CUMPLE")</f>
        <v>CUMPLE</v>
      </c>
    </row>
    <row r="550" xml:space="preserve">
      <c r="A550">
        <v>12154557</v>
      </c>
      <c r="B550" t="str">
        <v>INCIDENT</v>
      </c>
      <c r="C550" t="str">
        <v>CERRADO</v>
      </c>
      <c r="D550" t="str">
        <v>TIENDA</v>
      </c>
      <c r="E550" t="str">
        <v>POS</v>
      </c>
      <c r="F550" t="str">
        <v>TECLADO</v>
      </c>
      <c r="G550" t="str">
        <v>WINCOR</v>
      </c>
      <c r="H550"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solicito por favor cambio de teclado pos 33 tienda 44 ya que presenta falla con algunas teclas y se dificulta ingresar opciones en pos._x000d_
Tienda 44 pos #33 serial del teclado 60DM393369 Agradezco su ayuda</v>
      </c>
      <c r="I550" t="str" xml:space="preserve">
        <v xml:space="preserve">Buenas Tardes_x000d_
Por favor realizar instalación del teclado POS que ya esta en la tienda para su instalacion_x000d_
Tienda: Jumbo Chia Sabana_x000d_
Equipo: POS_x000d_
Marca: Wincor_x000d_
Modelo:beetle-m_x000d_
Serial:64277Z4933_x000d_
SGP Parte:15513_x000d_
Parte:KEYBOARD TA85/SCR CPL. LGY</v>
      </c>
      <c r="J550" t="str">
        <v>Se realizó el alistamiento del teclado y se instaló en la POS. Se realizan las pruebas y salen correctas. Se deja operativa la caja.</v>
      </c>
      <c r="K550">
        <v>44553</v>
      </c>
      <c r="L550">
        <v>44553</v>
      </c>
      <c r="M550" t="str">
        <f>TEXT(L550,"DDDDDDD")</f>
        <v>jueves</v>
      </c>
      <c r="N550" t="str">
        <v>J044 JUMBO CHIA</v>
      </c>
      <c r="O550" t="str">
        <v>CHIA</v>
      </c>
      <c r="P550" t="str">
        <v>BOGOTA</v>
      </c>
      <c r="Q550" t="str">
        <v>ALEXANDER CASTILLO SOTELO</v>
      </c>
      <c r="R550">
        <v>80216449</v>
      </c>
      <c r="S550" t="str">
        <v>ALIADO</v>
      </c>
      <c r="T550">
        <v>0.375</v>
      </c>
      <c r="U550">
        <v>0.4375</v>
      </c>
      <c r="V550">
        <v>0.0625</v>
      </c>
      <c r="W550">
        <v>1</v>
      </c>
      <c r="X550">
        <f>NETWORKDAYS(K550,L549)</f>
        <v>1</v>
      </c>
      <c r="Y550" t="str">
        <f>IF(X550&lt;=2,"CUMPLE","NO CUMPLE")</f>
        <v>CUMPLE</v>
      </c>
    </row>
    <row r="551" xml:space="preserve">
      <c r="A551">
        <v>12109065</v>
      </c>
      <c r="B551" t="str">
        <v>REQUEST</v>
      </c>
      <c r="C551" t="str">
        <v>CERRADO</v>
      </c>
      <c r="D551" t="str">
        <v>TIENDA</v>
      </c>
      <c r="E551" t="str">
        <v>POS</v>
      </c>
      <c r="F551" t="str">
        <v>POS</v>
      </c>
      <c r="G551" t="str">
        <v>WINCOR</v>
      </c>
      <c r="H551"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I551" t="str" xml:space="preserve">
        <v xml:space="preserve">Se solicita revisión de parte solicitada en stock tienda; se encuentra en oficina de sistemas._x000d_
</v>
      </c>
      <c r="J551" t="str">
        <v>Se realiza el cambio de fuente de poder y cable de balanza; se hace prueba con el cliente y la impresora queda operativa; pero no quedo funcionando la balanza; ya que se le cambió de cable; se hicieron pruebas con soporte POS y se sigue presentando el mismo error de conectividad</v>
      </c>
      <c r="K551">
        <v>44553</v>
      </c>
      <c r="L551">
        <v>44553</v>
      </c>
      <c r="M551" t="str">
        <f>TEXT(L551,"DDDDDDD")</f>
        <v>jueves</v>
      </c>
      <c r="N551" t="str">
        <v>J126 JUMBO SAN SILVESTRE</v>
      </c>
      <c r="O551" t="str">
        <v>BARRANCABERMEJA</v>
      </c>
      <c r="P551" t="str">
        <v>ORIENTE</v>
      </c>
      <c r="Q551" t="str">
        <v>JESÚS ALBERTO ROJAS DÁVILA</v>
      </c>
      <c r="R551" t="e">
        <v>#N/A</v>
      </c>
      <c r="S551" t="str">
        <v>DIRECTO</v>
      </c>
      <c r="T551">
        <v>0.7083333333333334</v>
      </c>
      <c r="U551">
        <v>0.9166666666666666</v>
      </c>
      <c r="V551">
        <v>0.20833333333333334</v>
      </c>
      <c r="W551">
        <v>5</v>
      </c>
      <c r="X551">
        <f>NETWORKDAYS(K551,L550)</f>
        <v>1</v>
      </c>
      <c r="Y551" t="str">
        <f>IF(X551&lt;=2,"CUMPLE","NO CUMPLE")</f>
        <v>CUMPLE</v>
      </c>
    </row>
    <row r="552" xml:space="preserve">
      <c r="A552">
        <v>12152877</v>
      </c>
      <c r="B552" t="str">
        <v>INCIDENT</v>
      </c>
      <c r="C552" t="str">
        <v>CERRADO</v>
      </c>
      <c r="D552" t="str">
        <v>TIENDA</v>
      </c>
      <c r="E552" t="str">
        <v>POS</v>
      </c>
      <c r="F552" t="str">
        <v>POS</v>
      </c>
      <c r="G552" t="str">
        <v>WINCOR</v>
      </c>
      <c r="H552"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Buena tarde; el dia de hoy la pos #10 dejo de funcionar y al revisar el tema de las conexiones nos dimos cuenta que el cable que conecta el teclado con la caja se encuentra desconectado; pero al momento de intentarlo conectar encontramos que la entrada se encuentra undida y por consiguiente no se puede conectar._x000d_
espero me puedan ayudar; muchas gracias.</v>
      </c>
      <c r="I552" t="str">
        <v>Por favor pasar a Metro Mosquera y dejar empacada y lista la POS con Serial: 6498506415; una vez realizada esta labor devolverme el CAU para enviar esta POS a Metro Facatativa</v>
      </c>
      <c r="J552" t="str">
        <v>Se realizo el alistaiento de la POS y se valido con el area de seguridad para sellar la caja. Se hizo firmar el acta de salida y se deja en la oficina para que sea recogida la caja por la transportadora.</v>
      </c>
      <c r="K552">
        <v>44553</v>
      </c>
      <c r="L552">
        <v>44557</v>
      </c>
      <c r="M552" t="str">
        <f>TEXT(L552,"DDDDDDD")</f>
        <v>lunes</v>
      </c>
      <c r="N552" t="str">
        <v>M074 METRO FACATATIVA</v>
      </c>
      <c r="O552" t="str">
        <v>FACATATIVA</v>
      </c>
      <c r="P552" t="str">
        <v>BOGOTA</v>
      </c>
      <c r="Q552" t="str">
        <v>ALEXANDER CASTILLO SOTELO</v>
      </c>
      <c r="R552">
        <v>80216449</v>
      </c>
      <c r="S552" t="str">
        <v>ALIADO</v>
      </c>
      <c r="T552">
        <v>0.5104166666666666</v>
      </c>
      <c r="U552">
        <v>0.5833333333333334</v>
      </c>
      <c r="V552">
        <v>0.07291666666666667</v>
      </c>
      <c r="W552">
        <v>2</v>
      </c>
      <c r="X552">
        <f>NETWORKDAYS(K552,L551)</f>
        <v>1</v>
      </c>
      <c r="Y552" t="str">
        <f>IF(X552&lt;=2,"CUMPLE","NO CUMPLE")</f>
        <v>CUMPLE</v>
      </c>
    </row>
    <row r="553" xml:space="preserve">
      <c r="A553">
        <v>12166097</v>
      </c>
      <c r="B553" t="str">
        <v>REQUEST</v>
      </c>
      <c r="C553" t="str">
        <v>CERRADO</v>
      </c>
      <c r="D553" t="str">
        <v>TIENDA</v>
      </c>
      <c r="E553" t="str">
        <v>POS</v>
      </c>
      <c r="F553" t="str">
        <v>POS</v>
      </c>
      <c r="G553" t="str">
        <v>WINCOR</v>
      </c>
      <c r="H553"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La pdt destinado para el registro de salia de electrodomesticos no permite escanear las facturas de la caja 17 ; cual es donde se registran la mayoria de electrodomesticos; como se evidencia el dia 24 quedo sin registro: parlantes; celulares; ventiladores y un tv 24 " caixun._x000d_
_x000d_
Seccion de la tienda en donde se ubica la PDT o usuario: Jumbo Yopal</v>
      </c>
      <c r="I553" t="str" xml:space="preserve">
        <v xml:space="preserve">Usuario reporta novedad al escanear tiquetes de la POS 17 de electro_x000d_
Se requiere personal en sitio para validar la falla ya sea a nivel de IMPRESORA POS 17 o de la PDT con la que se están escaneando los tiquetes.</v>
      </c>
      <c r="J553" t="str" xml:space="preserve">
        <v xml:space="preserve">Se realiza verificación del funcionamiento de la PDT HONEYWELL y esta funciona normalmente lee tikets de las demás cajas. Se revisa impresora de la pos 17 y se evidencia que esta imprimiendo entrecortado por esta razón no lee los tiques de electro. Se realiza limpieza del cabezal de impresión pero la falla continua. Se debe realizar cambio de la cabeza de impresión térmica o impresora completa._x000d_
Tipo: Impresora_x000d_
Marca: Wincor Nixdorf_x000d_
Modelo: TH320-620D-W000_x000d_
Serial: K110800094</v>
      </c>
      <c r="K553">
        <v>44557</v>
      </c>
      <c r="L553">
        <v>44557</v>
      </c>
      <c r="M553" t="str">
        <f>TEXT(L553,"DDDDDDD")</f>
        <v>lunes</v>
      </c>
      <c r="N553" t="str">
        <v>J185 JUMBO YOPAL</v>
      </c>
      <c r="O553" t="str">
        <v>YOPAL</v>
      </c>
      <c r="P553" t="str">
        <v>ORIENTE</v>
      </c>
      <c r="Q553" t="str">
        <v>RAFAEL BARRERA DIAZ</v>
      </c>
      <c r="R553" t="e">
        <v>#N/A</v>
      </c>
      <c r="S553" t="str">
        <v>DIRECTO</v>
      </c>
      <c r="T553">
        <v>0.6354166666666666</v>
      </c>
      <c r="U553">
        <v>0.6840277777777778</v>
      </c>
      <c r="V553">
        <v>0.04861111111111111</v>
      </c>
      <c r="W553">
        <v>1</v>
      </c>
      <c r="X553">
        <f>NETWORKDAYS(K553,L552)</f>
        <v>1</v>
      </c>
      <c r="Y553" t="str">
        <f>IF(X553&lt;=2,"CUMPLE","NO CUMPLE")</f>
        <v>CUMPLE</v>
      </c>
    </row>
    <row r="554" xml:space="preserve">
      <c r="A554">
        <v>12168668</v>
      </c>
      <c r="B554" t="str">
        <v>REQUEST</v>
      </c>
      <c r="C554" t="str">
        <v>CERRADO</v>
      </c>
      <c r="D554" t="str">
        <v>TIENDA</v>
      </c>
      <c r="E554" t="str">
        <v>SCANNER</v>
      </c>
      <c r="F554" t="str">
        <v>MANO</v>
      </c>
      <c r="G554" t="str">
        <v>ZEBRA</v>
      </c>
      <c r="H554" t="str">
        <v>Se solicita instalación de SCANNER POS|MANO ZEBRA DS2208 | Nº SERIE: 21281010557142; el cual llega por renovación para el área de panadería.</v>
      </c>
      <c r="I554" t="str" xml:space="preserve">
        <v xml:space="preserve">Por favor nos apoyan con personal en sitio para realizar la instalación de scanner de mano POS en PAnadería / Platos Preparados_x000d_
Área: Cajas / POS Panadería_x000d_
SCANNER POS|MANO ZEBRA DS2208 | Nº SERIE: 21281010557142_x000d_
Actividad: Se requiere personal en sitio para instalar scanner de mano nuevo y retirar el que se encuentra instalado._x000d_
POR FAVOR NO CERRAR EL TICKET. DEVOLVERLO A Soporte_Onsite_REG_Oriente_SM Colombia_x000d_
DOCUMENTAR Serial del activo retirado.</v>
      </c>
      <c r="J554" t="str">
        <v>Se realiza la instalación del scanner de mano serial 21281010557142 en el área de panadería; se solicita a la ingeniera Giovanna López la configuración y se implementa quedando en funcionamiento normal. Se le entrega a la jefe de cajas MILENA BELLON quien recibe a satisfacción. Se retira scanner serial 8607531708</v>
      </c>
      <c r="K554">
        <v>44557</v>
      </c>
      <c r="L554">
        <v>44557</v>
      </c>
      <c r="M554" t="str">
        <f>TEXT(L554,"DDDDDDD")</f>
        <v>lunes</v>
      </c>
      <c r="N554" t="str">
        <v>J185 JUMBO YOPAL</v>
      </c>
      <c r="O554" t="str">
        <v>YOPAL</v>
      </c>
      <c r="P554" t="str">
        <v>ORIENTE</v>
      </c>
      <c r="Q554" t="str">
        <v>RAFAEL BARRERA DIAZ</v>
      </c>
      <c r="R554" t="e">
        <v>#N/A</v>
      </c>
      <c r="S554" t="str">
        <v>DIRECTO</v>
      </c>
      <c r="T554">
        <v>0.5833333333333334</v>
      </c>
      <c r="U554">
        <v>0.6319444444444444</v>
      </c>
      <c r="V554">
        <v>0.04861111111111111</v>
      </c>
      <c r="W554">
        <v>1</v>
      </c>
      <c r="X554">
        <f>NETWORKDAYS(K554,L553)</f>
        <v>1</v>
      </c>
      <c r="Y554" t="str">
        <f>IF(X554&lt;=2,"CUMPLE","NO CUMPLE")</f>
        <v>CUMPLE</v>
      </c>
    </row>
    <row r="555" xml:space="preserve">
      <c r="A555">
        <v>12168776</v>
      </c>
      <c r="B555" t="str">
        <v>REQUEST</v>
      </c>
      <c r="C555" t="str">
        <v>CERRADO</v>
      </c>
      <c r="D555" t="str">
        <v>TIENDA</v>
      </c>
      <c r="E555" t="str">
        <v>CPU</v>
      </c>
      <c r="F555" t="str">
        <v>CPU</v>
      </c>
      <c r="G555" t="str">
        <v>LENOVO</v>
      </c>
      <c r="H555"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les confirmo que el computador de atc esta mostrando constantemente un aviso WINDOWS DETECTO UN PROBLEMA EN EL DISCO DURO._x000d_
Agradezco ayuda_x000d_
AREA EN DONDE SE UBICA EL EQUIPO : atc</v>
      </c>
      <c r="I555" t="str" xml:space="preserve">
        <v xml:space="preserve">Buen día;_x000d_
Por favor nos apoyan con personal en sitio para validar equipo de computo de ATC._x000d_
Área: ATC_x000d_
Marca: Lenovo_x000d_
Serie/placa: No lo reportan_x000d_
Descripción de la falla: Usuario reporta falla del PC de ATC; Equipo presenta mensajes de Falla en Disco Duro._x000d_
Actividad: Se requiere personal en sitio para validar la falla.</v>
      </c>
      <c r="J555" t="str">
        <v>Se realiza diagnóstico del equipo con la herramienta de Lenovo autorizada por cencosud; donde se evidencia daños en el disco y requiere el cambio lo más pronto posible ya que presenta fallas en varios sectores</v>
      </c>
      <c r="K555">
        <v>44557</v>
      </c>
      <c r="L555">
        <v>44557</v>
      </c>
      <c r="M555" t="str">
        <f>TEXT(L555,"DDDDDDD")</f>
        <v>lunes</v>
      </c>
      <c r="N555" t="str">
        <v>J185 JUMBO YOPAL</v>
      </c>
      <c r="O555" t="str">
        <v>YOPAL</v>
      </c>
      <c r="P555" t="str">
        <v>ORIENTE</v>
      </c>
      <c r="Q555" t="str">
        <v>RAFAEL BARRERA DIAZ</v>
      </c>
      <c r="R555" t="e">
        <v>#N/A</v>
      </c>
      <c r="S555" t="str">
        <v>DIRECTO</v>
      </c>
      <c r="T555">
        <v>0.6944444444444444</v>
      </c>
      <c r="U555">
        <v>0.7465277777777778</v>
      </c>
      <c r="V555">
        <v>0.052083333333333336</v>
      </c>
      <c r="W555">
        <v>1</v>
      </c>
      <c r="X555">
        <f>NETWORKDAYS(K555,L554)</f>
        <v>1</v>
      </c>
      <c r="Y555" t="str">
        <f>IF(X555&lt;=2,"CUMPLE","NO CUMPLE")</f>
        <v>CUMPLE</v>
      </c>
    </row>
    <row r="556" xml:space="preserve">
      <c r="A556">
        <v>12169401</v>
      </c>
      <c r="B556" t="str">
        <v xml:space="preserve">IM MAYOR ACOMPAÑAMIENTO </v>
      </c>
      <c r="C556" t="str">
        <v>CERRADO</v>
      </c>
      <c r="D556" t="str">
        <v>TIENDA</v>
      </c>
      <c r="E556" t="str">
        <v>CPU</v>
      </c>
      <c r="F556" t="str">
        <v>CPU</v>
      </c>
      <c r="G556" t="str">
        <v>LENOVO</v>
      </c>
      <c r="H556" t="str" xml:space="preserve">
        <v xml:space="preserve">Datos usuario_x000d_
Nombre: Miguel Caicedo_x000d_
Correo: Miguel.Caicedo@cencosud.com.co_x000d_
Usuario AD: MCaicedo_x000d_
Pais: Colombia_x000d_
Ubicacion: J036 JUMBO POPAYAN CAMPANARIO_x000d_
Zona: Colombia Occidente_x000d_
Unidad de Negocio: JUMBO_x000d_
Servicio: Tiendas &amp; Centros de Distribucion_x000d_
Telefono: 3174356868_x000d_
Anexo: 7130409_x000d_
Descripcion: Se solicita visita por parte del tecnico de ISIT a la tienda de Popayan; con el fin de realizar la verificacion de las conexiones de los PC ya que vienen presentando fallas con el direccion IP por el DHCP y se necesita apoyo en sitio_x000d_
AREA EN DONDE SE UBICA EL EQUIPO : Oficinas Administrativas</v>
      </c>
      <c r="I556" t="str">
        <v>Me ayudan con esta solicitud</v>
      </c>
      <c r="J556" t="str">
        <v>Se llega al lugar y se evidencia la falla que varios equipos no se pueden conectar a red y el envío y recibo de correos no es posible. Se solicita apoyo al Soporte de Redes quien realiza el proceso de verificación de programación. Se espera para seguir el paso a paso indicado por el soporte de redes. Me informa que debo desconectar el cable de red de algunos equipos y reiniciar cada uno de ellos para que actualice las nuevas políticas de red. Se realiza el proceso con cada uno de los equipos ubicados en el área administrativa; realizado el proceso se solicita a cada funcionario que se encuentra en sala que ingrese con su usuario y clave y se evidencia que el envío y recibo de correos y aplicativos que manejan funcionan correctamente. Se encuentra una máquina que no quiso subir y no reconocía la red; se realizan pruebas asignando DNS e IP por DCHP o fijas como indica soporte de redes y se limpia conexiones hasta que el equipo es reconocido y puesto en funcionalidad. Se evidencia una falla en la conexión wifi a causa de la misma anomalía de red y se realiza el acompañamiento de la misma; se realizan pruebas y se evidencia que parte de la red está suspendida y se deja en conocimiento del área de redes quienes terminarán de realizar configuraciones.</v>
      </c>
      <c r="K556">
        <v>44557</v>
      </c>
      <c r="L556">
        <v>44558</v>
      </c>
      <c r="M556" t="str">
        <f>TEXT(L556,"DDDDDDD")</f>
        <v>martes</v>
      </c>
      <c r="N556" t="str">
        <v>J036 JUMBO POPAYAN CAMPANARIO</v>
      </c>
      <c r="O556" t="str">
        <v>POPAYAN</v>
      </c>
      <c r="P556" t="str">
        <v>OCCIDENTE</v>
      </c>
      <c r="Q556" t="str">
        <v>DANIEL FERNANDO PAREDES ARTEAGA</v>
      </c>
      <c r="R556">
        <v>10301691</v>
      </c>
      <c r="S556" t="str">
        <v>DIRECTO</v>
      </c>
      <c r="T556">
        <v>0.3333333333333333</v>
      </c>
      <c r="U556">
        <v>0.7916666666666666</v>
      </c>
      <c r="V556">
        <v>0.25</v>
      </c>
      <c r="W556">
        <v>6</v>
      </c>
      <c r="X556">
        <f>NETWORKDAYS(K556,L555)</f>
        <v>1</v>
      </c>
      <c r="Y556" t="str">
        <f>IF(X556&lt;=2,"CUMPLE","NO CUMPLE")</f>
        <v>CUMPLE</v>
      </c>
    </row>
    <row r="557" xml:space="preserve">
      <c r="A557">
        <v>12169471</v>
      </c>
      <c r="B557" t="str">
        <v>REQUEST</v>
      </c>
      <c r="C557" t="str">
        <v>CERRADO</v>
      </c>
      <c r="D557" t="str">
        <v>TIENDA</v>
      </c>
      <c r="E557" t="str">
        <v>PDA</v>
      </c>
      <c r="F557" t="str">
        <v>PDA</v>
      </c>
      <c r="G557" t="str">
        <v>HONEYWELL</v>
      </c>
      <c r="H557"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la configuracion de la PDT Honeywell: Serial: 211788037C; que sea asignado y se necesita realizar el retiro de la PDT skorpio X3 G14F79724_x000d_
Seccion en la tienda o ubicacion del usuario: Sistemas_x000d_
Jefe de area asignacion de la PDT: Sistemas</v>
      </c>
      <c r="I557" t="str">
        <v>Me ayudan con esta solicitud</v>
      </c>
      <c r="J557" t="str">
        <v>Se realiza configuración y entrega de PDA HoneyWell por renovación tecnológica a área de control perdidas según la referencia dada por coordinador sistemas Stiven Bedoya; se realiza configuración con perfil de seguridad y se realizan pruebas de operatividad con coordinador de seguridad Juan Cabezas sin ninguna novedad; se realiza el envío del serial tanto recogido como entregado junto con el usuario de Windows ( MEVARONR ) a coordinador sistemas Stiven Bedoya para la realización de las actas tanto de recogida como de entrega quedando pendientes la firma de la persona responsable y del gerente de tienda los cuales no se encontraban en el momento de la entrega en la tienda</v>
      </c>
      <c r="K557">
        <v>44557</v>
      </c>
      <c r="L557">
        <v>44558</v>
      </c>
      <c r="M557" t="str">
        <f>TEXT(L557,"DDDDDDD")</f>
        <v>martes</v>
      </c>
      <c r="N557" t="str">
        <v>M042 METRO IBAGUE</v>
      </c>
      <c r="O557" t="str">
        <v>IBAGUE</v>
      </c>
      <c r="P557" t="str">
        <v>OCCIDENTE</v>
      </c>
      <c r="Q557" t="str">
        <v>NELSON EDUARDO TORRES ROJAS</v>
      </c>
      <c r="R557" t="e">
        <v>#N/A</v>
      </c>
      <c r="S557" t="str">
        <v>DIRECTO</v>
      </c>
      <c r="T557">
        <v>0.5</v>
      </c>
      <c r="U557">
        <v>0.6458333333333334</v>
      </c>
      <c r="V557">
        <v>0.14583333333333334</v>
      </c>
      <c r="W557">
        <v>3</v>
      </c>
      <c r="X557">
        <f>NETWORKDAYS(K557,L556)</f>
        <v>2</v>
      </c>
      <c r="Y557" t="str">
        <f>IF(X557&lt;=2,"CUMPLE","NO CUMPLE")</f>
        <v>CUMPLE</v>
      </c>
    </row>
    <row r="558">
      <c r="A558">
        <v>12026392</v>
      </c>
      <c r="B558" t="str">
        <v>REQUEST</v>
      </c>
      <c r="C558" t="str">
        <v>CERRADO</v>
      </c>
      <c r="D558" t="str">
        <v>TIENDA</v>
      </c>
      <c r="E558" t="str">
        <v>PDA</v>
      </c>
      <c r="F558" t="str">
        <v>PDA</v>
      </c>
      <c r="G558" t="str">
        <v>HONEYWELL</v>
      </c>
      <c r="H558" t="str">
        <v>Se solicita envío de 8 PDTs a la tienda Jumbo San Silvestre. Motivo: DESPLIEGUE CAPEX BLINDAJE EPM 5343 JUMBO PDT´S EDA</v>
      </c>
      <c r="I558" t="str">
        <v>Se reabre ticket por garantía. Se requiere revisar la configuración de las PDTs por reporte de fallas posterior a la entrega. Contactar a Ever Becerra para la revisión.</v>
      </c>
      <c r="J558" t="str">
        <v>Se realiza visita para validar la configuración de las PDA. Por indicación de soporte Cencosud Ever Becerrra se procede a reinstalar el sotfware de configuración a 7 PDA's de la tienda ya que se encontraba fallando. Se hacen pruebas con el cliente; las cuales son satisfactorias y todo queda operativo</v>
      </c>
      <c r="K558">
        <v>44557</v>
      </c>
      <c r="L558">
        <v>44559</v>
      </c>
      <c r="M558" t="str">
        <f>TEXT(L558,"DDDDDDD")</f>
        <v>miércoles</v>
      </c>
      <c r="N558" t="str">
        <v>J126 JUMBO SAN SILVESTRE</v>
      </c>
      <c r="O558" t="str">
        <v>BARRANCABERMEJA</v>
      </c>
      <c r="P558" t="str">
        <v>ORIENTE</v>
      </c>
      <c r="Q558" t="str">
        <v>ERICK FRANCISCO RUEDA JIMÉNEZ</v>
      </c>
      <c r="R558" t="e">
        <v>#N/A</v>
      </c>
      <c r="S558" t="str">
        <v>DIRECTO</v>
      </c>
      <c r="T558">
        <v>0.3333333333333333</v>
      </c>
      <c r="U558">
        <v>0.4791666666666667</v>
      </c>
      <c r="V558">
        <v>0.14583333333333334</v>
      </c>
      <c r="W558">
        <v>3</v>
      </c>
      <c r="X558">
        <f>NETWORKDAYS(K558,L557)</f>
        <v>2</v>
      </c>
      <c r="Y558" t="str">
        <f>IF(X558&lt;=2,"CUMPLE","NO CUMPLE")</f>
        <v>CUMPLE</v>
      </c>
    </row>
    <row r="559" xml:space="preserve">
      <c r="A559">
        <v>12169100</v>
      </c>
      <c r="B559" t="str">
        <v>REQUEST</v>
      </c>
      <c r="C559" t="str">
        <v>CERRADO</v>
      </c>
      <c r="D559" t="str">
        <v>TIENDA</v>
      </c>
      <c r="E559" t="str">
        <v>PDA</v>
      </c>
      <c r="F559" t="str">
        <v>PDA</v>
      </c>
      <c r="G559" t="str">
        <v>HONEYWELL</v>
      </c>
      <c r="H559"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solicita soporte de configuracion para pda nueva asignada a textil_x000d_
AREA EN DONDE SE UBICA EL EQUIPO : M040</v>
      </c>
      <c r="I559" t="str">
        <v>Solicitamos Tecnico de Isit para realizar la actualizacion de de firmware de la PDT de textil.</v>
      </c>
      <c r="J559" t="str">
        <v>Se llega a sitio a las 7:00am; Se establece comunicación con el usuario; quien indica que la PDA encendía pero no realizaba el proceso de arranque; al establecer comunicación con personal técnico indican que se debe a un error del Firmware por lo cual se reinstala el firmware; se formateó la PDA y se realizó la configuración pertinente para el usuario. Al terminar proceso de configuración se hace entrega del equipo para realizar pruebas; donde el usuario indica estar funcionando correctamente.</v>
      </c>
      <c r="K559">
        <v>44557</v>
      </c>
      <c r="L559">
        <v>44559</v>
      </c>
      <c r="M559" t="str">
        <f>TEXT(L559,"DDDDDDD")</f>
        <v>miércoles</v>
      </c>
      <c r="N559" t="str">
        <v>M040 METRO RIOHACHA</v>
      </c>
      <c r="O559" t="str">
        <v>RIOHACHA</v>
      </c>
      <c r="P559" t="str">
        <v>COSTA</v>
      </c>
      <c r="Q559" t="str">
        <v>WILGER MELO PRADO</v>
      </c>
      <c r="R559">
        <v>1118852348</v>
      </c>
      <c r="S559" t="str">
        <v>DIRECTO</v>
      </c>
      <c r="T559">
        <v>0.2916666666666667</v>
      </c>
      <c r="U559">
        <v>0.4722222222222222</v>
      </c>
      <c r="V559">
        <v>0.18055555555555555</v>
      </c>
      <c r="W559">
        <v>4</v>
      </c>
      <c r="X559">
        <f>NETWORKDAYS(K559,L558)</f>
        <v>3</v>
      </c>
      <c r="Y559" t="str">
        <f>IF(X559&lt;=2,"CUMPLE","NO CUMPLE")</f>
        <v>NO CUMPLE</v>
      </c>
    </row>
    <row r="560" xml:space="preserve">
      <c r="A560">
        <v>12141549</v>
      </c>
      <c r="B560" t="str">
        <v>INCIDENT</v>
      </c>
      <c r="C560" t="str">
        <v>CERRADO</v>
      </c>
      <c r="D560" t="str">
        <v>TIENDA</v>
      </c>
      <c r="E560" t="str">
        <v>POS</v>
      </c>
      <c r="F560" t="str">
        <v>POS</v>
      </c>
      <c r="G560" t="str">
        <v>WINCOR</v>
      </c>
      <c r="H560"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Buenas tardes; me colaboran por favor con revision de la pos #4 tienda 44; caja se reinicia el ventilador no esta funcionando correctamente; se recalienta trabaja por 5 minutos y vuleve y se apaga agradezo su colaboracion._x000d_
Serial CPU 6422492845_x000d_
Invetario sistemas 010345</v>
      </c>
      <c r="I560" t="str">
        <v xml:space="preserve">Validar el ruido de la POS 4 ; genera ruidos	</v>
      </c>
      <c r="J560" t="str">
        <v>Se realiza la validación de la POS y se hace limpieza interna de las misma; tambien se hacen ajustes de los ventiladores y se valida que funcionen correctamente. Se deja operativa la caja.</v>
      </c>
      <c r="K560">
        <v>44558</v>
      </c>
      <c r="L560">
        <v>44558</v>
      </c>
      <c r="M560" t="str">
        <f>TEXT(L560,"DDDDDDD")</f>
        <v>martes</v>
      </c>
      <c r="N560" t="str">
        <v>J044 JUMBO CHIA</v>
      </c>
      <c r="O560" t="str">
        <v>CHIA</v>
      </c>
      <c r="P560" t="str">
        <v>BOGOTA</v>
      </c>
      <c r="Q560" t="str">
        <v>ALEXANDER CASTILLO SOTELO</v>
      </c>
      <c r="R560">
        <v>80216449</v>
      </c>
      <c r="S560" t="str">
        <v>ALIADO</v>
      </c>
      <c r="T560">
        <v>0.375</v>
      </c>
      <c r="U560">
        <v>0.4166666666666667</v>
      </c>
      <c r="V560">
        <v>0.041666666666666664</v>
      </c>
      <c r="W560">
        <v>1</v>
      </c>
      <c r="X560">
        <f>NETWORKDAYS(K560,L559)</f>
        <v>2</v>
      </c>
      <c r="Y560" t="str">
        <f>IF(X560&lt;=2,"CUMPLE","NO CUMPLE")</f>
        <v>CUMPLE</v>
      </c>
    </row>
    <row r="561" xml:space="preserve">
      <c r="A561">
        <v>12154574</v>
      </c>
      <c r="B561" t="str">
        <v>INCIDENT</v>
      </c>
      <c r="C561" t="str">
        <v>CERRADO</v>
      </c>
      <c r="D561" t="str">
        <v>TIENDA</v>
      </c>
      <c r="E561" t="str">
        <v>POS</v>
      </c>
      <c r="F561" t="str">
        <v>TECLADO</v>
      </c>
      <c r="G561" t="str">
        <v>WINCOR</v>
      </c>
      <c r="H561"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solicito por favor cambio teclado pos #26 ya que presenta falla en punto llave coordinador y algunas teclas estan fallando tienda 44 pos #26 Serial del teclado 60DM401399</v>
      </c>
      <c r="I561" t="str">
        <v xml:space="preserve">Validar el teclado de la POS 26; informar si toca pedir teclado	</v>
      </c>
      <c r="J561" t="str">
        <v>Se realizo la validación del teclado y se observa que tiene varias teclas averiadas y tambien el mecanismo que gira la llave se atasca y no funciona correctamente; se debe cambiar el teclado y el cable del mismo. La caja no queda operativa.</v>
      </c>
      <c r="K561">
        <v>44558</v>
      </c>
      <c r="L561">
        <v>44558</v>
      </c>
      <c r="M561" t="str">
        <f>TEXT(L561,"DDDDDDD")</f>
        <v>martes</v>
      </c>
      <c r="N561" t="str">
        <v>J044 JUMBO CHIA</v>
      </c>
      <c r="O561" t="str">
        <v>CHIA</v>
      </c>
      <c r="P561" t="str">
        <v>BOGOTA</v>
      </c>
      <c r="Q561" t="str">
        <v>ALEXANDER CASTILLO SOTELO</v>
      </c>
      <c r="R561">
        <v>80216449</v>
      </c>
      <c r="S561" t="str">
        <v>ALIADO</v>
      </c>
      <c r="T561">
        <v>0.4166666666666667</v>
      </c>
      <c r="U561">
        <v>0.4444444444444444</v>
      </c>
      <c r="V561">
        <v>0.027777777777777776</v>
      </c>
      <c r="W561">
        <v>1</v>
      </c>
      <c r="X561">
        <f>NETWORKDAYS(K561,L560)</f>
        <v>1</v>
      </c>
      <c r="Y561" t="str">
        <f>IF(X561&lt;=2,"CUMPLE","NO CUMPLE")</f>
        <v>CUMPLE</v>
      </c>
    </row>
    <row r="562" xml:space="preserve">
      <c r="A562">
        <v>12162793</v>
      </c>
      <c r="B562" t="str">
        <v>INCIDENT</v>
      </c>
      <c r="C562" t="str">
        <v>CERRADO</v>
      </c>
      <c r="D562" t="str">
        <v>TIENDA</v>
      </c>
      <c r="E562" t="str">
        <v>CPU</v>
      </c>
      <c r="F562" t="str">
        <v>CPU</v>
      </c>
      <c r="G562" t="str">
        <v>LENOVO</v>
      </c>
      <c r="H562" t="str" xml:space="preserve">
        <v xml:space="preserve">Datos usuario_x000d_
Nombre: Fabio Sambrano Acevedo_x000d_
Correo: Fabio.Sambrano@cencosud.com.co_x000d_
Usuario AD: FSambran_x000d_
Pais: Colombia_x000d_
Ubicacion: J044 JUMBO CHIA_x000d_
Zona: Colombia Bogota_x000d_
Unidad de Negocio: Supermercados_x000d_
Servicio: Tiendas &amp; Centros de Distribucion_x000d_
Telefono: 3138149099_x000d_
Anexo: null_x000d_
Descripcion: el aplicativo portal de workflows no da acceso</v>
      </c>
      <c r="I562" t="str">
        <v>El PC de electro no tiene navegacion por internet y presenta lentitud</v>
      </c>
      <c r="J562" t="str">
        <v xml:space="preserve">Se realiza la validación del equipo; se verifica que el DD se encuentra en buen estado; se hace la limpieza lógica de los temporales y se hace la verificación de errores del SO. El equipo se deja funcionando correctamente y se deja operativo. </v>
      </c>
      <c r="K562">
        <v>44558</v>
      </c>
      <c r="L562">
        <v>44558</v>
      </c>
      <c r="M562" t="str">
        <f>TEXT(L562,"DDDDDDD")</f>
        <v>martes</v>
      </c>
      <c r="N562" t="str">
        <v>J044 JUMBO CHIA</v>
      </c>
      <c r="O562" t="str">
        <v>CHIA</v>
      </c>
      <c r="P562" t="str">
        <v>BOGOTA</v>
      </c>
      <c r="Q562" t="str">
        <v>ALEXANDER CASTILLO SOTELO</v>
      </c>
      <c r="R562">
        <v>80216449</v>
      </c>
      <c r="S562" t="str">
        <v>ALIADO</v>
      </c>
      <c r="T562">
        <v>0.4479166666666667</v>
      </c>
      <c r="U562">
        <v>0.4791666666666667</v>
      </c>
      <c r="V562">
        <v>0.03125</v>
      </c>
      <c r="W562">
        <v>1</v>
      </c>
      <c r="X562">
        <f>NETWORKDAYS(K562,L561)</f>
        <v>1</v>
      </c>
      <c r="Y562" t="str">
        <f>IF(X562&lt;=2,"CUMPLE","NO CUMPLE")</f>
        <v>CUMPLE</v>
      </c>
    </row>
    <row r="563" xml:space="preserve">
      <c r="A563">
        <v>12165467</v>
      </c>
      <c r="B563" t="str">
        <v>REQUEST</v>
      </c>
      <c r="C563" t="str">
        <v>CERRADO</v>
      </c>
      <c r="D563" t="str">
        <v>TIENDA</v>
      </c>
      <c r="E563" t="str">
        <v>BALANZA</v>
      </c>
      <c r="F563" t="str">
        <v>BALANZA</v>
      </c>
      <c r="G563" t="str">
        <v>METTLER</v>
      </c>
      <c r="H563" t="str" xml:space="preserve">
        <v xml:space="preserve">Buenas Tardes_x000d_
_x000d_
Por favor realizar instalación y configuración de la balanza nueva_x000d_
_x000d_
Serial Nuevo: C107172048_x000d_
_x000d_
serial a cambiar: B507623468</v>
      </c>
      <c r="I563" t="str" xml:space="preserve">
        <v xml:space="preserve">Por favor realizar instalación y configuración de la balanza nueva_x000d_
Serial Nuevo: C107172048_x000d_
serial a cambiar: B507623468'</v>
      </c>
      <c r="J563" t="str">
        <v>Se realizo el alistamiento de la balanza; se ensambla la bandeja y se deja lista para instalar. Luego se retira la balanza modelo 8442 con serial B507623468. Ahora se hace hace la instalación de la balanza nueva y se configura la tarjeta de red; sin embargo no responde ping; se valida con seguridad de redes por si la MAC esta bloqueada. La falla se corrige cambiando la puerta de enlace de la balanza. Se deja operativo el equipo.</v>
      </c>
      <c r="K563">
        <v>44558</v>
      </c>
      <c r="L563">
        <v>44558</v>
      </c>
      <c r="M563" t="str">
        <f>TEXT(L563,"DDDDDDD")</f>
        <v>martes</v>
      </c>
      <c r="N563" t="str">
        <v>J044 JUMBO CHIA</v>
      </c>
      <c r="O563" t="str">
        <v>CHIA</v>
      </c>
      <c r="P563" t="str">
        <v>BOGOTA</v>
      </c>
      <c r="Q563" t="str">
        <v>ALEXANDER CASTILLO SOTELO</v>
      </c>
      <c r="R563">
        <v>80216449</v>
      </c>
      <c r="S563" t="str">
        <v>ALIADO</v>
      </c>
      <c r="T563">
        <v>0.5</v>
      </c>
      <c r="U563">
        <v>0.6041666666666666</v>
      </c>
      <c r="V563">
        <v>0.10416666666666667</v>
      </c>
      <c r="W563">
        <v>2</v>
      </c>
      <c r="X563">
        <f>NETWORKDAYS(K563,L562)</f>
        <v>1</v>
      </c>
      <c r="Y563" t="str">
        <f>IF(X563&lt;=2,"CUMPLE","NO CUMPLE")</f>
        <v>CUMPLE</v>
      </c>
    </row>
    <row r="564" xml:space="preserve">
      <c r="A564">
        <v>12109065</v>
      </c>
      <c r="B564" t="str">
        <v>REQUEST</v>
      </c>
      <c r="C564" t="str">
        <v>CERRADO</v>
      </c>
      <c r="D564" t="str">
        <v>TIENDA</v>
      </c>
      <c r="E564" t="str">
        <v>POS</v>
      </c>
      <c r="F564" t="str">
        <v>POS</v>
      </c>
      <c r="G564" t="str">
        <v>WINCOR</v>
      </c>
      <c r="H564"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Supermercados_x000d_
Servicio: Tiendas &amp; Centros de Distribucion_x000d_
Telefono: 3046342848_x000d_
Anexo: 7126410_x000d_
Descripcion: Buen dia agradezco su colaboracion revisando el scaner balanza de la pos 07 se encuentra descalibrada y de momento arroja error conexion scaner.</v>
      </c>
      <c r="I564" t="str" xml:space="preserve">
        <v xml:space="preserve">Se solicita prueba de escáner balanza en falla; en otra POS operativa y viceversa. Para descartar falla en POS._x000d_
NOTA: Esta prueba no se pudo realizar el día en visita de técnico debido a que se atendió después de las 5 p.m. y todas las POS se encontraban registrando</v>
      </c>
      <c r="J564" t="str">
        <v>Se procede a realizar diagnostico de balanza; se intercambia con otro POS para pruebas y se determina que la Balanza presenta daño. Soporte Cencosud indica que se debe solicitar cambio</v>
      </c>
      <c r="K564">
        <v>44558</v>
      </c>
      <c r="L564">
        <v>44559</v>
      </c>
      <c r="M564" t="str">
        <f>TEXT(L564,"DDDDDDD")</f>
        <v>miércoles</v>
      </c>
      <c r="N564" t="str">
        <v>J126 JUMBO SAN SILVESTRE</v>
      </c>
      <c r="O564" t="str">
        <v>BARRANCABERMEJA</v>
      </c>
      <c r="P564" t="str">
        <v>ORIENTE</v>
      </c>
      <c r="Q564" t="str">
        <v>ERICK FRANCISCO RUEDA JIMÉNEZ</v>
      </c>
      <c r="R564" t="e">
        <v>#N/A</v>
      </c>
      <c r="S564" t="str">
        <v>DIRECTO</v>
      </c>
      <c r="T564">
        <v>0.4791666666666667</v>
      </c>
      <c r="U564">
        <v>0.5208333333333334</v>
      </c>
      <c r="V564">
        <v>0.041666666666666664</v>
      </c>
      <c r="W564">
        <v>1</v>
      </c>
      <c r="X564">
        <f>NETWORKDAYS(K564,L563)</f>
        <v>1</v>
      </c>
      <c r="Y564" t="str">
        <f>IF(X564&lt;=2,"CUMPLE","NO CUMPLE")</f>
        <v>CUMPLE</v>
      </c>
    </row>
    <row r="565" xml:space="preserve">
      <c r="A565">
        <v>12169825</v>
      </c>
      <c r="B565" t="str">
        <v>INCIDENT</v>
      </c>
      <c r="C565" t="str">
        <v>CERRADO</v>
      </c>
      <c r="D565" t="str">
        <v>TIENDA</v>
      </c>
      <c r="E565" t="str">
        <v>POS</v>
      </c>
      <c r="F565" t="str">
        <v>POS</v>
      </c>
      <c r="G565" t="str">
        <v>WINCOR</v>
      </c>
      <c r="H565"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Buenas noche por favor me pueden colaborar con la POS 5 se encuentra fuera de linea;_x000d_
gracias</v>
      </c>
      <c r="I565" t="str">
        <v>Se solicita por favor autorización para que sea enviado un técnico a sitio para la validación de la POS 05 de la tienda; la cual presenta novedad de conexión a la RED</v>
      </c>
      <c r="J565" t="str">
        <v>Se llega a sitio; se realizan los parámetros de bioseguridad y se valida ingreso. Se procede con la ubicación del equipo Sé procede con la validación del mismo. El equipo presenta off line. Se procede con el apagado y reinicio de la pos. Se procede con la verificación de cableado realizando el respectivo seguimiento; se validan los parámetros de red y se encuentran a normalidad. Se revisan y se ajustan conexiones las cuales se encuentran a normalidad. Se procede a descablear la pos en su parte eléctrica y lógica. Se realiza cambio de patchcord. Se inicia la pos la cual sube a normalidad. Procedemos a realizar la respectiva recogida de cableado se le indica al usuario realizar pruebas. La usuaria recibe a satisfacción quedando el puesto de pago completamente operativo. Se toman evidencias y se da por finalizada la actividad.</v>
      </c>
      <c r="K565">
        <v>44558</v>
      </c>
      <c r="L565">
        <v>44559</v>
      </c>
      <c r="M565" t="str">
        <f>TEXT(L565,"DDDDDDD")</f>
        <v>miércoles</v>
      </c>
      <c r="N565" t="str">
        <v>M179 METRO PITALITO</v>
      </c>
      <c r="O565" t="str">
        <v>PITALITO</v>
      </c>
      <c r="P565" t="str">
        <v>OCCIDENTE</v>
      </c>
      <c r="Q565" t="str">
        <v>EMERSON PALACIOS MARTINEZ</v>
      </c>
      <c r="R565">
        <v>13723524</v>
      </c>
      <c r="S565" t="str">
        <v>ALIADO</v>
      </c>
      <c r="T565">
        <v>0.2708333333333333</v>
      </c>
      <c r="U565">
        <v>0.375</v>
      </c>
      <c r="V565">
        <v>0.10416666666666667</v>
      </c>
      <c r="W565">
        <v>2</v>
      </c>
      <c r="X565">
        <f>NETWORKDAYS(K565,L564)</f>
        <v>2</v>
      </c>
      <c r="Y565" t="str">
        <f>IF(X565&lt;=2,"CUMPLE","NO CUMPLE")</f>
        <v>CUMPLE</v>
      </c>
    </row>
    <row r="566" xml:space="preserve">
      <c r="A566">
        <v>12172045</v>
      </c>
      <c r="B566" t="str">
        <v>REQUEST</v>
      </c>
      <c r="C566" t="str">
        <v>CERRADO</v>
      </c>
      <c r="D566" t="str">
        <v>TIENDA</v>
      </c>
      <c r="E566" t="str">
        <v>SCANNER</v>
      </c>
      <c r="F566" t="str">
        <v>MANO</v>
      </c>
      <c r="G566" t="str">
        <v>ZEBRA</v>
      </c>
      <c r="H566" t="str" xml:space="preserve">
        <v xml:space="preserve">Buenas Tardes_x000d_
_x000d_
Por favor realizar la instalación y configuración de escaner de Mano para POS_x000d_
_x000d_
Serial Nuevo: 21281010557295_x000d_
Serial viejo: 8607531628</v>
      </c>
      <c r="I566" t="str" xml:space="preserve">
        <v xml:space="preserve">Por favor realizar la instalación y configuración de escaner de Mano para POS ;_x000d_
Serial Nuevo: 21281010557295_x000d_
Serial viejo: 8607531628</v>
      </c>
      <c r="J566" t="str">
        <v>Se retira el escaner de marca Metrologic modelo MS9520 serial 8607531628 y se instala el escaner nuevo; se configura con los codigos del manual. Se realizan las pruebas y se deja operativa la caja.</v>
      </c>
      <c r="K566">
        <v>44558</v>
      </c>
      <c r="L566">
        <v>44559</v>
      </c>
      <c r="M566" t="str">
        <f>TEXT(L566,"DDDDDDD")</f>
        <v>miércoles</v>
      </c>
      <c r="N566" t="str">
        <v>M073 METRO MOSQUERA</v>
      </c>
      <c r="O566" t="str">
        <v>MOSQUERA</v>
      </c>
      <c r="P566" t="str">
        <v>BOGOTA</v>
      </c>
      <c r="Q566" t="str">
        <v>ALEXANDER CASTILLO SOTELO</v>
      </c>
      <c r="R566">
        <v>80216449</v>
      </c>
      <c r="S566" t="str">
        <v>ALIADO</v>
      </c>
      <c r="T566">
        <v>0.5625</v>
      </c>
      <c r="U566">
        <v>0.6041666666666666</v>
      </c>
      <c r="V566">
        <v>0.041666666666666664</v>
      </c>
      <c r="W566">
        <v>1</v>
      </c>
      <c r="X566">
        <f>NETWORKDAYS(K566,L565)</f>
        <v>2</v>
      </c>
      <c r="Y566" t="str">
        <f>IF(X566&lt;=2,"CUMPLE","NO CUMPLE")</f>
        <v>CUMPLE</v>
      </c>
    </row>
    <row r="567" xml:space="preserve">
      <c r="A567">
        <v>12172089</v>
      </c>
      <c r="B567" t="str">
        <v>REQUEST</v>
      </c>
      <c r="C567" t="str">
        <v>CERRADO</v>
      </c>
      <c r="D567" t="str">
        <v>TIENDA</v>
      </c>
      <c r="E567" t="str">
        <v>SCANNER</v>
      </c>
      <c r="F567" t="str">
        <v>MANO</v>
      </c>
      <c r="G567" t="str">
        <v>ZEBRA</v>
      </c>
      <c r="H567" t="str" xml:space="preserve">
        <v xml:space="preserve">Buenas Tardes_x000d_
_x000d_
Por favor realizar la instalación y configuración de escaner de Mano para POS_x000d_
_x000d_
Serial Nuevo: 21281010557279_x000d_
Serial viejo: 3505370999</v>
      </c>
      <c r="I567" t="str" xml:space="preserve">
        <v xml:space="preserve">Por favor realizar la instalación y configuración de escaner de Mano para POS ;_x000d_
Serial Nuevo: 21281010557279_x000d_
Serial viejo: 3505370999</v>
      </c>
      <c r="J567" t="str">
        <v>Se retira el escaner de marca Metrologic modelo MS9520 serial 3505370999 y se instala el escaner nuevo; se configura con los codigos del manual. Sin embargo no tiene comunicación con la POS; se pide a la mesa de ayuda para que haga la configuración del puerto. Se deja operativo el equipo.</v>
      </c>
      <c r="K567">
        <v>44559</v>
      </c>
      <c r="L567">
        <v>44559</v>
      </c>
      <c r="M567" t="str">
        <f>TEXT(L567,"DDDDDDD")</f>
        <v>miércoles</v>
      </c>
      <c r="N567" t="str">
        <v>M074 METRO FACATATIVA</v>
      </c>
      <c r="O567" t="str">
        <v>FACATATIVA</v>
      </c>
      <c r="P567" t="str">
        <v>BOGOTA</v>
      </c>
      <c r="Q567" t="str">
        <v>ALEXANDER CASTILLO SOTELO</v>
      </c>
      <c r="R567">
        <v>80216449</v>
      </c>
      <c r="S567" t="str">
        <v>ALIADO</v>
      </c>
      <c r="T567">
        <v>0.4375</v>
      </c>
      <c r="U567">
        <v>0.5208333333333334</v>
      </c>
      <c r="V567">
        <v>0.08333333333333333</v>
      </c>
      <c r="W567">
        <v>2</v>
      </c>
      <c r="X567">
        <f>NETWORKDAYS(K567,L566)</f>
        <v>1</v>
      </c>
      <c r="Y567" t="str">
        <f>IF(X567&lt;=2,"CUMPLE","NO CUMPLE")</f>
        <v>CUMPLE</v>
      </c>
    </row>
    <row r="568">
      <c r="A568" t="str">
        <v>ACOMPAÑAMIENTO</v>
      </c>
      <c r="B568" t="str">
        <v>ACOMPAÑAMIENTO</v>
      </c>
      <c r="C568" t="str">
        <v>CERRADO</v>
      </c>
      <c r="D568" t="str">
        <v>TIENDA</v>
      </c>
      <c r="E568" t="str">
        <v>ACOMPAÑAMIENTO</v>
      </c>
      <c r="F568" t="str">
        <v>ACOMPAÑAMIENTO</v>
      </c>
      <c r="G568" t="str">
        <v>ACOMPAÑAMIENTO</v>
      </c>
      <c r="H568" t="str">
        <v>solicitamos un recurso para un apoyo para el cierre de una tienda en Pasto el recurso seria para el día martes 28 y miércoles 29 para trabajar con Edwin</v>
      </c>
      <c r="I568" t="str">
        <v>Recurso Cierre Parque infantil Past</v>
      </c>
      <c r="J568" t="str">
        <v>Se realiza acompañamiento para el cierre de tienda</v>
      </c>
      <c r="K568">
        <v>44559</v>
      </c>
      <c r="L568">
        <v>44559</v>
      </c>
      <c r="M568" t="str">
        <f>TEXT(L568,"DDDDDDD")</f>
        <v>miércoles</v>
      </c>
      <c r="N568" t="str">
        <v>M331 PARQUE INFANTIL</v>
      </c>
      <c r="O568" t="str">
        <v>PASTO</v>
      </c>
      <c r="P568" t="str">
        <v>OCCIDENTE</v>
      </c>
      <c r="Q568" t="str">
        <v>JESSIE ORIEL ALBUS CELEDON</v>
      </c>
      <c r="R568">
        <v>85155111</v>
      </c>
      <c r="S568" t="str">
        <v>DIRECTO</v>
      </c>
      <c r="T568">
        <v>0.3333333333333333</v>
      </c>
      <c r="U568">
        <v>0.5416666666666666</v>
      </c>
      <c r="V568">
        <v>0.20833333333333334</v>
      </c>
      <c r="W568">
        <v>5</v>
      </c>
      <c r="X568">
        <f>NETWORKDAYS(K568,L567)</f>
        <v>1</v>
      </c>
      <c r="Y568" t="str">
        <f>IF(X568&lt;=2,"CUMPLE","NO CUMPLE")</f>
        <v>CUMPLE</v>
      </c>
    </row>
    <row r="569" xml:space="preserve">
      <c r="A569">
        <v>12037712</v>
      </c>
      <c r="B569" t="str">
        <v>REQUEST</v>
      </c>
      <c r="C569" t="str">
        <v>CERRADO</v>
      </c>
      <c r="D569" t="str">
        <v>TIENDA</v>
      </c>
      <c r="E569" t="str">
        <v>POS</v>
      </c>
      <c r="F569" t="str">
        <v>POS</v>
      </c>
      <c r="G569" t="str">
        <v>WINCOR</v>
      </c>
      <c r="H56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I569" t="str">
        <v>Se realiza envio de POS WINCOR BEETLE-M serial 59CD001305 con Guía No. 2071793093 el 23/12/2021. Se transfiere para su gestión.Confirmar si el equipo ya fue entregado y proceder con la instalación</v>
      </c>
      <c r="J569" t="str">
        <v>Se verifica CPU POS enviada del CRC para la instalación y remplazo de la POS 11 de Domicilios. Se cambia disco duro y tarjeta de red. Se configura BIOS y se instala el 29 de diciembre; la CPU POS queda funcionando correctamente pero el 30 de diciembre la CPU POS se apaga y no vuelve a encender. Se verifica y se revisa y se encuentra la CPU POS en muy mal estado físico y electrónico; se envían fotos a soporte Harold González. Se recomienda enviar otra CPU POS en buen estado; ya que la que enviaron salió deteriorada. El día 30 se prosigue y se deja por el momento funcionando la POS 2 en la ubicación de la POS 11; esto se hace con autorización de Coordinadora de Cajas Angela Zabala; mientras envían una CPU POS en buen estado. Estado pendiente por equipo</v>
      </c>
      <c r="K569">
        <v>44559</v>
      </c>
      <c r="L569">
        <v>44560</v>
      </c>
      <c r="M569" t="str">
        <f>TEXT(L569,"DDDDDDD")</f>
        <v>jueves</v>
      </c>
      <c r="N569" t="str">
        <v>J047 JUMBO GIRARDOT</v>
      </c>
      <c r="O569" t="str">
        <v>GIRARDOT</v>
      </c>
      <c r="P569" t="str">
        <v>OCCIDENTE</v>
      </c>
      <c r="Q569" t="str">
        <v>RAFAEL ARDILA PUENTES</v>
      </c>
      <c r="R569">
        <v>1018419858</v>
      </c>
      <c r="S569" t="str">
        <v>ALIADO</v>
      </c>
      <c r="T569">
        <v>0.3333333333333333</v>
      </c>
      <c r="U569">
        <v>0.5</v>
      </c>
      <c r="V569">
        <v>0.16666666666666666</v>
      </c>
      <c r="W569">
        <v>4</v>
      </c>
      <c r="X569">
        <f>NETWORKDAYS(K569,L568)</f>
        <v>1</v>
      </c>
      <c r="Y569" t="str">
        <f>IF(X569&lt;=2,"CUMPLE","NO CUMPLE")</f>
        <v>CUMPLE</v>
      </c>
    </row>
    <row r="570" xml:space="preserve">
      <c r="A570">
        <v>12173315</v>
      </c>
      <c r="B570" t="str">
        <v>REQUEST</v>
      </c>
      <c r="C570" t="str">
        <v>CERRADO</v>
      </c>
      <c r="D570" t="str">
        <v>TIENDA</v>
      </c>
      <c r="E570" t="str">
        <v>PDA</v>
      </c>
      <c r="F570" t="str">
        <v>PDA</v>
      </c>
      <c r="G570" t="str">
        <v>HONEYWELL</v>
      </c>
      <c r="H570"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LA PDT CON SERIAL # 21145B5103 NO CONECTA A LA APLICACION DEL GENESIX Y NO AVANSA PARA REALIZAR OREFRACION_x000d_
Indicar la ubicacion del computador en la tienda o sede: OFINA</v>
      </c>
      <c r="I570" t="str">
        <v>Se escala ticket a soporte remoto para que el Tecnico de isit en sitio revise este caso</v>
      </c>
      <c r="J570" t="str">
        <v>Se inicia la actividad a las 12:10pm; Se establece comunicación con el usuario; quien indica que la PDA enciende con normalidad pero al acceder a la app MOCHA TELNET no le era posible iniciar sesión debido a un error de configuración; se realiza lectura de los códigos de configuración y el problema persistía; luego se reinstala la app y el problema continua; al no haber solución se realiza reinstalación del FIRMWARE y se formatea la PDA; se realizó la configuración pertinente para el usuario. Al terminar proceso de configuración se confirma el acceso a esta y se hace entrega del equipo para realizar pruebas; donde el usuario indica estar funcionando correctamente.</v>
      </c>
      <c r="K570">
        <v>44559</v>
      </c>
      <c r="L570">
        <v>44560</v>
      </c>
      <c r="M570" t="str">
        <f>TEXT(L570,"DDDDDDD")</f>
        <v>jueves</v>
      </c>
      <c r="N570" t="str">
        <v>M040 METRO RIOHACHA</v>
      </c>
      <c r="O570" t="str">
        <v>RIOHACHA</v>
      </c>
      <c r="P570" t="str">
        <v>COSTA</v>
      </c>
      <c r="Q570" t="str">
        <v>WILGER MELO PRADO</v>
      </c>
      <c r="R570">
        <v>1118852348</v>
      </c>
      <c r="S570" t="str">
        <v>DIRECTO</v>
      </c>
      <c r="T570">
        <v>0.5069444444444444</v>
      </c>
      <c r="U570">
        <v>0.7118055555555556</v>
      </c>
      <c r="V570">
        <v>0.2048611111111111</v>
      </c>
      <c r="W570">
        <v>5</v>
      </c>
      <c r="X570">
        <f>NETWORKDAYS(K570,L569)</f>
        <v>2</v>
      </c>
      <c r="Y570" t="str">
        <f>IF(X570&lt;=2,"CUMPLE","NO CUMPLE")</f>
        <v>CUMPLE</v>
      </c>
    </row>
    <row r="571" xml:space="preserve">
      <c r="A571">
        <v>12141224</v>
      </c>
      <c r="B571" t="str">
        <v>REQUEST</v>
      </c>
      <c r="C571" t="str">
        <v>CERRADO</v>
      </c>
      <c r="D571" t="str">
        <v>TIENDA</v>
      </c>
      <c r="E571" t="str">
        <v>INVENTARIO</v>
      </c>
      <c r="F571" t="str">
        <v>INVENTARIO</v>
      </c>
      <c r="G571" t="str">
        <v>INVENTARIO</v>
      </c>
      <c r="H571" t="str" xml:space="preserve">
        <v xml:space="preserve">Buen día._x000d_
Se solicita acompañamiento a personal de seguridad para realiza proceso de baja activos Jumbo San Silvestre._x000d_
Gracias.</v>
      </c>
      <c r="I571" t="str" xml:space="preserve">
        <v xml:space="preserve">Buen día._x000d_
Se solicita acompañamiento a personal de seguridad baja activos._x000d_
Con datos así:_x000d_
Oficina sistemas_x000d_
Datos del equipo:_x000d_
Activos inactivos ya embalados en cajas y verificados por seguridad tienda._x000d_
Actividad: Se solicita acompañamiento en proceso baja de activos en tienda; se debe realizar registro fotográfico y envío de evidencias._x000d_
Se anexa archivo de activos a dar de baja._x000d_
Cordialmente;_x000d_
Ever Becerra</v>
      </c>
      <c r="J571" t="str">
        <v>Se realiza el acompañamiento al personal de seguridad de Cencosud para la destrucción de activos relacionados; se realiza envío de evidencia fotográfica</v>
      </c>
      <c r="K571">
        <v>44559</v>
      </c>
      <c r="L571">
        <v>44564</v>
      </c>
      <c r="M571" t="str">
        <f>TEXT(L571,"DDDDDDD")</f>
        <v>lunes</v>
      </c>
      <c r="N571" t="str">
        <v>J126 JUMBO SAN SILVESTRE</v>
      </c>
      <c r="O571" t="str">
        <v>BARRANCABERMEJA</v>
      </c>
      <c r="P571" t="str">
        <v>ORIENTE</v>
      </c>
      <c r="Q571" t="str">
        <v>ERICK FRANCISCO RUEDA JIMÉNEZ</v>
      </c>
      <c r="R571" t="e">
        <v>#N/A</v>
      </c>
      <c r="S571" t="str">
        <v>DIRECTO</v>
      </c>
      <c r="T571">
        <v>0.3541666666666667</v>
      </c>
      <c r="U571">
        <v>0.4791666666666667</v>
      </c>
      <c r="V571">
        <v>0.125</v>
      </c>
      <c r="W571">
        <v>3</v>
      </c>
      <c r="X571">
        <f>NETWORKDAYS(K571,L570)</f>
        <v>2</v>
      </c>
      <c r="Y571" t="str">
        <f>IF(X571&lt;=2,"CUMPLE","NO CUMPLE")</f>
        <v>CUMPLE</v>
      </c>
    </row>
    <row r="572" xml:space="preserve">
      <c r="A572">
        <v>12168964</v>
      </c>
      <c r="B572" t="str">
        <v>INCIDENT</v>
      </c>
      <c r="C572" t="str">
        <v>CERRADO</v>
      </c>
      <c r="D572" t="str">
        <v>TIENDA</v>
      </c>
      <c r="E572" t="str">
        <v>POS</v>
      </c>
      <c r="F572" t="str">
        <v>POS</v>
      </c>
      <c r="G572" t="str">
        <v>WINCOR</v>
      </c>
      <c r="H572" t="str" xml:space="preserve">
        <v xml:space="preserve">Datos usuario_x000d_
Nombre: Joana Sanchez Rodriguez_x000d_
Correo: Joana.sanchez@cencosud.com.co_x000d_
Usuario AD: jsrodrig_x000d_
Pais: Colombia_x000d_
Ubicacion: J191 JUMBO CHIA BAZAR_x000d_
Zona: Colombia Bogota_x000d_
Unidad de Negocio: Supermercados_x000d_
Servicio: Tiendas &amp; Centros de Distribucion_x000d_
Telefono: 3213122177_x000d_
Anexo: 8706691_x000d_
Descripcion: SE REQUIERE CERTIFICACION PUNTO DE RED DE LA POS 02-03 YA QUE EL DATAFONO NO TOMA CONEXION.</v>
      </c>
      <c r="I572" t="str">
        <v>Por favor validar el estado del Microsens con IP 10.131.142.67-10.131.142.66; ya que no responde ping y por tal motivo no funciona los datafonos; Desconectar el adaptador de corriente y validar</v>
      </c>
      <c r="J572" t="str">
        <v>Se realizó la verificación y reinicio cada uno  de los equipos de red y los datafonos en las cajas # 1; # 2 y # 3; Se verifica que los equipos enciendan correctamente y que funcionen de igual forma. Se realizan pruebas de pagos con las tarjetas y todos salen correctos. Se dejan todas las cajas habilitadas correctamente.</v>
      </c>
      <c r="K572">
        <v>44559</v>
      </c>
      <c r="L572">
        <v>44564</v>
      </c>
      <c r="M572" t="str">
        <f>TEXT(L572,"DDDDDDD")</f>
        <v>lunes</v>
      </c>
      <c r="N572" t="str">
        <v>J191 JUMBO CHIA BAZAR</v>
      </c>
      <c r="O572" t="str">
        <v>CHIA</v>
      </c>
      <c r="P572" t="str">
        <v>BOGOTA</v>
      </c>
      <c r="Q572" t="str">
        <v>ALEXANDER CASTILLO SOTELO</v>
      </c>
      <c r="R572">
        <v>80216449</v>
      </c>
      <c r="S572" t="str">
        <v>ALIADO</v>
      </c>
      <c r="T572">
        <v>0.5416666666666666</v>
      </c>
      <c r="U572">
        <v>0.5833333333333334</v>
      </c>
      <c r="V572">
        <v>0.041666666666666664</v>
      </c>
      <c r="W572">
        <v>1</v>
      </c>
      <c r="X572">
        <f>NETWORKDAYS(K572,L571)</f>
        <v>4</v>
      </c>
      <c r="Y572" t="str">
        <f>IF(X572&lt;=2,"CUMPLE","NO CUMPLE")</f>
        <v>NO CUMPLE</v>
      </c>
    </row>
    <row r="573" xml:space="preserve">
      <c r="A573">
        <v>12176492</v>
      </c>
      <c r="B573" t="str">
        <v>REQUEST</v>
      </c>
      <c r="C573" t="str">
        <v>CERRADO</v>
      </c>
      <c r="D573" t="str">
        <v>TIENDA</v>
      </c>
      <c r="E573" t="str">
        <v>SCANNER</v>
      </c>
      <c r="F573" t="str">
        <v>BALANZA</v>
      </c>
      <c r="G573" t="str">
        <v>ZEBRA</v>
      </c>
      <c r="H573" t="str" xml:space="preserve">
        <v xml:space="preserve">Buenas Tardes_x000d_
_x000d_
Por favor realizar la instalación y configuración de escaner de Mano para POS_x000d_
_x000d_
Serial Nuevo: 21281010557315_x000d_
Serial viejo: 5907201936</v>
      </c>
      <c r="I573" t="str" xml:space="preserve">
        <v xml:space="preserve">Por favor realizar la instalación y configuración de scanner de Mano para POS_x000d_
Serial Nuevo: 21281010557315_x000d_
Serial viejo: 5907201936</v>
      </c>
      <c r="J573" t="str">
        <v>No se pudo realizar la actividad ya que no se encontró el equipo en la tienda; esta información fue validada con Andrea la asistente de dirección y se confirmo con Fernando Castro; visita fallida.</v>
      </c>
      <c r="K573">
        <v>44560</v>
      </c>
      <c r="L573">
        <v>44564</v>
      </c>
      <c r="M573" t="str">
        <f>TEXT(L573,"DDDDDDD")</f>
        <v>lunes</v>
      </c>
      <c r="N573" t="str">
        <v>J044 JUMBO CHIA</v>
      </c>
      <c r="O573" t="str">
        <v>CHIA</v>
      </c>
      <c r="P573" t="str">
        <v>BOGOTA</v>
      </c>
      <c r="Q573" t="str">
        <v>ALEXANDER CASTILLO SOTELO</v>
      </c>
      <c r="R573">
        <v>80216449</v>
      </c>
      <c r="S573" t="str">
        <v>ALIADO</v>
      </c>
      <c r="T573">
        <v>0.6041666666666666</v>
      </c>
      <c r="U573">
        <v>0.625</v>
      </c>
      <c r="V573">
        <v>0.020833333333333332</v>
      </c>
      <c r="W573">
        <v>1</v>
      </c>
      <c r="X573">
        <f>NETWORKDAYS(K573,L572)</f>
        <v>3</v>
      </c>
      <c r="Y573" t="str">
        <f>IF(X573&lt;=2,"CUMPLE","NO CUMPLE")</f>
        <v>NO CUMPLE</v>
      </c>
    </row>
    <row r="574" xml:space="preserve">
      <c r="A574">
        <v>12177102</v>
      </c>
      <c r="B574" t="str">
        <v>REQUEST</v>
      </c>
      <c r="C574" t="str">
        <v>CERRADO</v>
      </c>
      <c r="D574" t="str">
        <v>TIENDA</v>
      </c>
      <c r="E574" t="str">
        <v>PDA</v>
      </c>
      <c r="F574" t="str">
        <v>PDA</v>
      </c>
      <c r="G574" t="str">
        <v>HONEYWELL</v>
      </c>
      <c r="H574"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21175B720D_x000d_
21175B7951_x000d_
21175B45F7_x000d_
21175B7267_x000d_
21175B7728_x000d_
21175B7578_x000d_
21175B64C7_x000d_
21175B5BD8_x000d_
21175B6FD9</v>
      </c>
      <c r="I574" t="str" xml:space="preserve">
        <v xml:space="preserve">	_x000d_
AHD05439:Copied from Request 12158288	</v>
      </c>
      <c r="J574" t="str" xml:space="preserve">
        <v xml:space="preserve">Inicialmente se restablecen de fábrica todas las PDA; luego se instala el firmware versión .31 y nuevamente se restablecen con los parámetros de fábrica. Ahora se instalan y se configuran todas las aplicaciones. Se establece la red inalámbrica y se configuran las paginas del explorador en el perfil. Se dejan operativas las PDA._x000d_
21175B720D_x000d_
21175B7951_x000d_
21175B45F7_x000d_
21175B7267_x000d_
21175B7728</v>
      </c>
      <c r="K574">
        <v>44561</v>
      </c>
      <c r="L574">
        <v>44564</v>
      </c>
      <c r="M574" t="str">
        <f>TEXT(L574,"DDDDDDD")</f>
        <v>lunes</v>
      </c>
      <c r="N574" t="str">
        <v>J044 JUMBO CHIA</v>
      </c>
      <c r="O574" t="str">
        <v>CHIA</v>
      </c>
      <c r="P574" t="str">
        <v>BOGOTA</v>
      </c>
      <c r="Q574" t="str">
        <v>ALEXANDER CASTILLO SOTELO</v>
      </c>
      <c r="R574">
        <v>80216449</v>
      </c>
      <c r="S574" t="str">
        <v>ALIADO</v>
      </c>
      <c r="T574">
        <v>0.5833333333333334</v>
      </c>
      <c r="U574">
        <v>0.6666666666666666</v>
      </c>
      <c r="V574">
        <v>0.08333333333333333</v>
      </c>
      <c r="W574">
        <v>2</v>
      </c>
      <c r="X574">
        <f>NETWORKDAYS(K574,L573)</f>
        <v>2</v>
      </c>
      <c r="Y574" t="str">
        <f>IF(X574&lt;=2,"CUMPLE","NO CUMPLE")</f>
        <v>CUMPLE</v>
      </c>
    </row>
    <row r="575" xml:space="preserve">
      <c r="A575">
        <v>12177113</v>
      </c>
      <c r="B575" t="str">
        <v>REQUEST</v>
      </c>
      <c r="C575" t="str">
        <v>CERRADO</v>
      </c>
      <c r="D575" t="str">
        <v>TIENDA</v>
      </c>
      <c r="E575" t="str">
        <v>PDA</v>
      </c>
      <c r="F575" t="str">
        <v>PDA</v>
      </c>
      <c r="G575" t="str">
        <v>HONEYWELL</v>
      </c>
      <c r="H575" t="str" xml:space="preserve">
        <v xml:space="preserve">Buenas Tardes_x000d_
_x000d_
Por favor realizar la configuración de las PDA&amp; Verificador al nuevo SSID configurado en la tienda CSWLAN12 o CSWLAN15 dependiendo del modelo del dispositivo; se envía por Mail los seriales de los equipos a intervenir; para la tienda Jumbo Chia Sabana tenemos 19 equipos a intervenir y se crean dos CAU para esta actividad._x000d_
Una Vez culminada la actividad enviar el respectivo archivo que fue enviado_x000d_
_x000d_
Seriales:_x000d_
_x000d_
19086B50AC_x000d_
20073B27D1_x000d_
20073B28F2_x000d_
20073B26EC_x000d_
162325522507922_x000d_
NQ2C8H000162_x000d_
NQ2C8H000367_x000d_
S16130522501039_x000d_
S17102522504225_x000d_
S17102522504220</v>
      </c>
      <c r="I575" t="str">
        <v>AHD05439:Copied from Request 12158295</v>
      </c>
      <c r="J575" t="str" xml:space="preserve">
        <v xml:space="preserve">Inicialmente se restablecen de fábrica todas las PDA; luego se instala el firmware versión .31 y nuevamente se restablecen con los parámetros de fábrica. Ahora se instalan y se configuran todas las aplicaciones. Se establece la red inalámbrica y se configuran las paginas del explorador en el perfil. Se dejan operativas las PDA._x000d_
21175B7578_x000d_
21175B64C7_x000d_
21175B5BD8_x000d_
21175B6FD9</v>
      </c>
      <c r="K575">
        <v>44561</v>
      </c>
      <c r="L575">
        <v>44564</v>
      </c>
      <c r="M575" t="str">
        <f>TEXT(L575,"DDDDDDD")</f>
        <v>lunes</v>
      </c>
      <c r="N575" t="str">
        <v>J044 JUMBO CHIA</v>
      </c>
      <c r="O575" t="str">
        <v>CHIA</v>
      </c>
      <c r="P575" t="str">
        <v>BOGOTA</v>
      </c>
      <c r="Q575" t="str">
        <v>ALEXANDER CASTILLO SOTELO</v>
      </c>
      <c r="R575">
        <v>80216449</v>
      </c>
      <c r="S575" t="str">
        <v>ALIADO</v>
      </c>
      <c r="T575">
        <v>0.6666666666666666</v>
      </c>
      <c r="U575">
        <v>0.75</v>
      </c>
      <c r="V575">
        <v>0.08333333333333333</v>
      </c>
      <c r="W575">
        <v>2</v>
      </c>
      <c r="X575">
        <f>NETWORKDAYS(K575,L574)</f>
        <v>2</v>
      </c>
      <c r="Y575" t="str">
        <f>IF(X575&lt;=2,"CUMPLE","NO CUMPLE")</f>
        <v>CUMPLE</v>
      </c>
    </row>
    <row r="576">
      <c r="A576" t="str">
        <v>ACOMPAÑAMIENTO</v>
      </c>
      <c r="B576" t="str">
        <v>ACOMPAÑAMIENTO</v>
      </c>
      <c r="C576" t="str">
        <v>CERRADO</v>
      </c>
      <c r="D576" t="str">
        <v>TIENDA</v>
      </c>
      <c r="E576" t="str">
        <v>ACOMPAÑAMIENTO</v>
      </c>
      <c r="F576" t="str">
        <v>ACOMPAÑAMIENTO</v>
      </c>
      <c r="G576" t="str">
        <v>ACOMPAÑAMIENTO</v>
      </c>
      <c r="H576" t="str">
        <v>solicitamos un recurso para un apoyo para el cierre de una tienda en Pasto el recurso seria para el día lunes 3 de enero para trabajar con Edwin</v>
      </c>
      <c r="I576" t="str">
        <v>Recurso Cierre Parque infantil Pasto</v>
      </c>
      <c r="J576" t="str">
        <v>Se realiza acompañamiento para el cierre de tienda</v>
      </c>
      <c r="K576">
        <v>44564</v>
      </c>
      <c r="L576">
        <v>44564</v>
      </c>
      <c r="M576" t="str">
        <f>TEXT(L576,"DDDDDDD")</f>
        <v>lunes</v>
      </c>
      <c r="N576" t="str">
        <v>M331 PARQUE INFANTIL</v>
      </c>
      <c r="O576" t="str">
        <v>PASTO</v>
      </c>
      <c r="P576" t="str">
        <v>OCCIDENTE</v>
      </c>
      <c r="Q576" t="str">
        <v>JESSIE ORIEL ALBUS CELEDON</v>
      </c>
      <c r="R576">
        <v>85155111</v>
      </c>
      <c r="S576" t="str">
        <v>DIRECTO</v>
      </c>
      <c r="T576">
        <v>0.3333333333333333</v>
      </c>
      <c r="U576">
        <v>0.4375</v>
      </c>
      <c r="V576">
        <v>0.10416666666666667</v>
      </c>
      <c r="W576">
        <v>2</v>
      </c>
      <c r="X576">
        <f>NETWORKDAYS(K576,L575)</f>
        <v>1</v>
      </c>
      <c r="Y576" t="str">
        <f>IF(X576&lt;=2,"CUMPLE","NO CUMPLE")</f>
        <v>CUMPLE</v>
      </c>
    </row>
    <row r="577" xml:space="preserve">
      <c r="A577">
        <v>12173234</v>
      </c>
      <c r="B577" t="str">
        <v>REQUEST</v>
      </c>
      <c r="C577" t="str">
        <v>CERRADO</v>
      </c>
      <c r="D577" t="str">
        <v>TIENDA</v>
      </c>
      <c r="E577" t="str">
        <v>PDA</v>
      </c>
      <c r="F577" t="str">
        <v>PDA</v>
      </c>
      <c r="G577" t="str">
        <v>HONEYWELL</v>
      </c>
      <c r="H577" t="str" xml:space="preserve">
        <v xml:space="preserve">Datos usuario_x000d_
Nombre: Roger Alvarez Cabanzo_x000d_
Correo: Roger.Alvarez@cencosud.com.co_x000d_
Usuario AD: RoAlvare_x000d_
Pais: Colombia_x000d_
Ubicacion: J126 JUMBO SAN SILVESTRE_x000d_
Zona: Colombia Oriente_x000d_
Unidad de Negocio: Supermercados_x000d_
Servicio: Tiendas &amp; Centros de Distribucion_x000d_
Telefono: 3132805772_x000d_
Anexo: 126413_x000d_
Descripcion: PDT al iniciar solicita clave_x000d_
Seccion en la tienda o ubicacion del usuario: Rancho_x000d_
Jefe de area asignacion de la PDT: ROGER ALVAREZ</v>
      </c>
      <c r="I577" t="str" xml:space="preserve">
        <v xml:space="preserve">Buen día._x000d_
Se solicita revisión PDA._x000d_
Área: Rancho_x000d_
Datos del equipo_x000d_
Equipo: PDT/PDA|ESTANDAR_x000d_
Marca: HONEYWELL_x000d_
Modelo: EDA51_x000d_
Nº SERIE: 21177B750F_x000d_
Inventario: DI-034270_x000d_
Actividad: Se solicita instalación; configuración y operatividad de PDA reportada con falla; actualizar firewall y entregar funcionando a usuario._x000d_
Cordialmente;_x000d_
Ever Becerra</v>
      </c>
      <c r="J577" t="str">
        <v>Se procede a restaurar de fabrica PDA; se instala sistema Android 8.1; se realiza cobfiguracion inicial y se instalan aplicaciones. Se realizan pruebas con el usuario las cuales son exitosas</v>
      </c>
      <c r="K577">
        <v>44564</v>
      </c>
      <c r="L577">
        <v>44585</v>
      </c>
      <c r="M577" t="str">
        <f>TEXT(L577,"DDDDDDD")</f>
        <v>lunes</v>
      </c>
      <c r="N577" t="str">
        <v>J126 JUMBO SAN SILVESTRE</v>
      </c>
      <c r="O577" t="str">
        <v>BARRANCABERMEJA</v>
      </c>
      <c r="P577" t="str">
        <v>ORIENTE</v>
      </c>
      <c r="Q577" t="str">
        <v>JOHNNY HOYOS MARTINEZ</v>
      </c>
      <c r="R577" t="e">
        <v>#N/A</v>
      </c>
      <c r="S577" t="str">
        <v>DIRECTO</v>
      </c>
      <c r="T577">
        <v>0.5833333333333334</v>
      </c>
      <c r="U577">
        <v>0.7291666666666666</v>
      </c>
      <c r="V577">
        <v>0.14583333333333334</v>
      </c>
      <c r="W577">
        <v>3</v>
      </c>
      <c r="X577">
        <f>NETWORKDAYS(K577,L576)</f>
        <v>1</v>
      </c>
      <c r="Y577" t="str">
        <f>IF(X577&lt;=2,"CUMPLE","NO CUMPLE")</f>
        <v>CUMPLE</v>
      </c>
    </row>
    <row r="578" xml:space="preserve">
      <c r="A578">
        <v>12184160</v>
      </c>
      <c r="B578" t="str">
        <v>INCIDENT</v>
      </c>
      <c r="C578" t="str">
        <v>CERRADO</v>
      </c>
      <c r="D578" t="str">
        <v>TIENDA</v>
      </c>
      <c r="E578" t="str">
        <v>CPU</v>
      </c>
      <c r="F578" t="str">
        <v>CPU</v>
      </c>
      <c r="G578" t="str">
        <v>LENOVO</v>
      </c>
      <c r="H578" t="str" xml:space="preserve">
        <v xml:space="preserve">Datos usuario_x000d_
Nombre: strodrig_x000d_
Correo: Stefania.RodriguezGonzalez@cencosud.com.co_x000d_
Usuario AD: strodrig_x000d_
Pais: Colombia_x000d_
Ubicacion: M073 METRO MOSQUERA_x000d_
Zona: Colombia Bogota_x000d_
Unidad de Negocio: METRO_x000d_
Servicio: null_x000d_
Telefono: 3153036443_x000d_
Anexo: 3153036443_x000d_
Descripcion: desde el usuario Windows que tengo el SAP no funciona ya que sale un mensaje de error diciendo que se ha cerrado el canal de comunicacion y que consulte con la nota SAP 520688_x000d_
_x000d_
</v>
      </c>
      <c r="I578" t="str">
        <v>Estimados; por favor reinstalar cliente SAP Logon 760 o SAP Business Client; gracias.</v>
      </c>
      <c r="J578" t="str">
        <v>Se instalaron todas las aplicaciones y se corrieron los archivos necesarios; esto se hizo tanto en el perfil del administrador como en el del usuario. Pero la falla continua; Se corren los comandos en Powershell pero también generan error. Se intenta varias formas de instalación e inicio del programa pero sigue la falla. Se hace la prueba desde el perfil del administrador y el programa inicia correctamente; pero desde el perfil del usuario no lo permite. Así que se determina que la falla corresponde a que el perfil del usuario no tiene los permisos necesarios para usar la aplicación SAP. El usuario debe colocar una AGP para solucionar el error.</v>
      </c>
      <c r="K578">
        <v>44565</v>
      </c>
      <c r="L578">
        <v>44567</v>
      </c>
      <c r="M578" t="str">
        <f>TEXT(L578,"DDDDDDD")</f>
        <v>jueves</v>
      </c>
      <c r="N578" t="str">
        <v>M073 METRO MOSQUERA</v>
      </c>
      <c r="O578" t="str">
        <v>MOSQUERA</v>
      </c>
      <c r="P578" t="str">
        <v>BOGOTA</v>
      </c>
      <c r="Q578" t="str">
        <v>ALEXANDER CASTILLO SOTELO</v>
      </c>
      <c r="R578">
        <v>80216449</v>
      </c>
      <c r="S578" t="str">
        <v>ALIADO</v>
      </c>
      <c r="T578">
        <v>0.4583333333333333</v>
      </c>
      <c r="U578">
        <v>0.5416666666666666</v>
      </c>
      <c r="V578">
        <v>0.08333333333333333</v>
      </c>
      <c r="W578">
        <v>2</v>
      </c>
      <c r="X578">
        <f>NETWORKDAYS(K578,L577)</f>
        <v>15</v>
      </c>
      <c r="Y578" t="str">
        <f>IF(X578&lt;=2,"CUMPLE","NO CUMPLE")</f>
        <v>NO CUMPLE</v>
      </c>
    </row>
    <row r="579" xml:space="preserve">
      <c r="A579">
        <v>12184635</v>
      </c>
      <c r="B579" t="str">
        <v>INCIDENT</v>
      </c>
      <c r="C579" t="str">
        <v>CERRADO</v>
      </c>
      <c r="D579" t="str">
        <v>TIENDA</v>
      </c>
      <c r="E579" t="str">
        <v>CPU</v>
      </c>
      <c r="F579" t="str">
        <v>CPU</v>
      </c>
      <c r="G579" t="str">
        <v>LENOVO</v>
      </c>
      <c r="H579"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revision del equipo desktop del area de electro debido a que hoy presenta falla la pantalla negra con error 1962 no operating system found. Los datos del equipo son marca lenovo serial mjphtaw. Este pc es necesario para el area de electro</v>
      </c>
      <c r="I579" t="str">
        <v>por favor me colabora con la autorizacion para la visita del tecnico de isit a la tienda; trabajo a realizar verificacion falla con el sistema operativo del computador error: 1962.</v>
      </c>
      <c r="J579" t="str">
        <v>Se llega a sitio y se procede con los parámetros de bioseguridad. Se ubica el equipo el cual no sube sistema operativo. Se intenta formatear pero no es posible. Se ingresa a la Board y el equipo no reconoce el disco. Se procede a instalarlo como Slave pero presenta pitidos de alarma. No es posible rescatar información. Se le informa a Soporte Remoto el cual indica solicitar el disco para requerir la parte y finiquitar el incidente. Parte solicitada: Disco Duro 500 Gb Conexión ata FRU 45K062G. Se traslada la llamada al grupo correspondiente para solicitud de la parte.</v>
      </c>
      <c r="K579">
        <v>44566</v>
      </c>
      <c r="L579">
        <v>44567</v>
      </c>
      <c r="M579" t="str">
        <f>TEXT(L579,"DDDDDDD")</f>
        <v>jueves</v>
      </c>
      <c r="N579" t="str">
        <v>M179 METRO PITALITO</v>
      </c>
      <c r="O579" t="str">
        <v>PITALITO</v>
      </c>
      <c r="P579" t="str">
        <v>OCCIDENTE</v>
      </c>
      <c r="Q579" t="str">
        <v>EMERSON PALACIOS MARTINEZ</v>
      </c>
      <c r="R579">
        <v>13723524</v>
      </c>
      <c r="S579" t="str">
        <v>ALIADO</v>
      </c>
      <c r="T579">
        <v>0.2708333333333333</v>
      </c>
      <c r="U579">
        <v>0.3333333333333333</v>
      </c>
      <c r="V579">
        <v>0.0625</v>
      </c>
      <c r="W579">
        <v>1</v>
      </c>
      <c r="X579">
        <f>NETWORKDAYS(K579,L578)</f>
        <v>2</v>
      </c>
      <c r="Y579" t="str">
        <f>IF(X579&lt;=2,"CUMPLE","NO CUMPLE")</f>
        <v>CUMPLE</v>
      </c>
    </row>
    <row r="580" xml:space="preserve">
      <c r="A580">
        <v>12184821</v>
      </c>
      <c r="B580" t="str">
        <v>REQUEST</v>
      </c>
      <c r="C580" t="str">
        <v>CERRADO</v>
      </c>
      <c r="D580" t="str">
        <v>TIENDA</v>
      </c>
      <c r="E580" t="str">
        <v>CPU</v>
      </c>
      <c r="F580" t="str">
        <v>CPU</v>
      </c>
      <c r="G580" t="str">
        <v>LENOVO</v>
      </c>
      <c r="H580"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Buenos dias; solicito de su colaboracion para realizar la revision y mantenimiento de los siguientes computadores; pues estan generado lentitud en sus funciones._x000d_
_x000d_
Serial: MJPHTCC_x000d_
Serial: MJPHTAW</v>
      </c>
      <c r="I580" t="str">
        <v>por favor me colabora con la autorizacion e la visita del tecnico de isit para que realice mantenimiento preventivo a estos computadores MJPHTCC - MJPHTAW; presentan mucha lentitud.</v>
      </c>
      <c r="J580" t="str">
        <v>Se llega a sitio y se realizan parámetro de ingreso de bioseguridad. Se ubican los equipos en el módulo de ATC. Se procede con desconexiones eléctricas y de datos. Se trasladan a laboratorio de mantenimiento y se realiza desensamble de los mismo. Se realiza sopleteo y limpieza con brocha. Se aplica limpia contactos electrónicos y se aplica solucion para pastas. Se limpia monitor y demás periféricos. Se arregla cableado y se enciende. Se realiza pruebas con la usuaria de ATC a satisfacción en el equipo correspondiente a atención al Cliente. El equipo de Electro se le realiza la misma limpieza pero presenta daño en su disco duro el cual se está atendiendo mediante llamada 12184635. Se da por finalizada la actividad y se procede con el cierre del ticket.</v>
      </c>
      <c r="K580">
        <v>44566</v>
      </c>
      <c r="L580">
        <v>44567</v>
      </c>
      <c r="M580" t="str">
        <f>TEXT(L580,"DDDDDDD")</f>
        <v>jueves</v>
      </c>
      <c r="N580" t="str">
        <v>M179 METRO PITALITO</v>
      </c>
      <c r="O580" t="str">
        <v>PITALITO</v>
      </c>
      <c r="P580" t="str">
        <v>OCCIDENTE</v>
      </c>
      <c r="Q580" t="str">
        <v>EMERSON PALACIOS MARTINEZ</v>
      </c>
      <c r="R580">
        <v>13723524</v>
      </c>
      <c r="S580" t="str">
        <v>ALIADO</v>
      </c>
      <c r="T580">
        <v>0.3333333333333333</v>
      </c>
      <c r="U580">
        <v>0.3854166666666667</v>
      </c>
      <c r="V580">
        <v>0.052083333333333336</v>
      </c>
      <c r="W580">
        <v>1</v>
      </c>
      <c r="X580">
        <f>NETWORKDAYS(K580,L579)</f>
        <v>2</v>
      </c>
      <c r="Y580" t="str">
        <f>IF(X580&lt;=2,"CUMPLE","NO CUMPLE")</f>
        <v>CUMPLE</v>
      </c>
    </row>
    <row r="581" xml:space="preserve">
      <c r="A581">
        <v>12152877</v>
      </c>
      <c r="B581" t="str">
        <v>REQUEST</v>
      </c>
      <c r="C581" t="str">
        <v>CERRADO</v>
      </c>
      <c r="D581" t="str">
        <v>TIENDA</v>
      </c>
      <c r="E581" t="str">
        <v>POS</v>
      </c>
      <c r="F581" t="str">
        <v>POS</v>
      </c>
      <c r="G581" t="str">
        <v>WINCOR</v>
      </c>
      <c r="H581"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Buena tarde; el dia de hoy la pos #10 dejo de funcionar y al revisar el tema de las conexiones nos dimos cuenta que el cable que conecta el teclado con la caja se encuentra desconectado; pero al momento de intentarlo conectar encontramos que la entrada se encuentra undida y por consiguiente no se puede conectar._x000d_
espero me puedan ayudar; muchas gracias.</v>
      </c>
      <c r="I581" t="str">
        <v>La transportadora ya recogió la caja con la POS. Se transfiere para su recepción en ITAM; formateo e instalación en sitio.</v>
      </c>
      <c r="J581" t="str">
        <v>Inicialmente se presenta problema; porque no enciende la POS; se verifican todas las conexiones; se valida que la memoria RAM funcione correctamente; el DD este bien conectado. Se identifica que la falla corresponde a que el cable de la gaveta se encuentra en corto; se realiza el cambio y la POS ya arranca correctamente. Luego se ingresa a la BIOS y se configura el arranque desde la memoria USB y se configuran los puertos COM para que se habiliten los visores. Se inicia la instalación del sistema operativo pero se bloquea porque el puerta de RED esta bloqueado y no se conecta al servidor. Asi que se pide al área de redes que lo desbloqueen. Luego se inicia nuevamente la instalación y pasa correctamente. Se deja pendiente la configuración por parte de la mesa de ayuda para que configuren la facturación; los datafonos y la POS en general.</v>
      </c>
      <c r="K581">
        <v>44566</v>
      </c>
      <c r="L581">
        <v>44567</v>
      </c>
      <c r="M581" t="str">
        <f>TEXT(L581,"DDDDDDD")</f>
        <v>jueves</v>
      </c>
      <c r="N581" t="str">
        <v>M074 METRO FACATATIVA</v>
      </c>
      <c r="O581" t="str">
        <v>FACATATIVA</v>
      </c>
      <c r="P581" t="str">
        <v>BOGOTA</v>
      </c>
      <c r="Q581" t="str">
        <v>ALEXANDER CASTILLO SOTELO</v>
      </c>
      <c r="R581">
        <v>80216449</v>
      </c>
      <c r="S581" t="str">
        <v>ALIADO</v>
      </c>
      <c r="T581">
        <v>0.6458333333333334</v>
      </c>
      <c r="U581">
        <v>0.7708333333333334</v>
      </c>
      <c r="V581">
        <v>0.125</v>
      </c>
      <c r="W581">
        <v>3</v>
      </c>
      <c r="X581">
        <f>NETWORKDAYS(K581,L580)</f>
        <v>2</v>
      </c>
      <c r="Y581" t="str">
        <f>IF(X581&lt;=2,"CUMPLE","NO CUMPLE")</f>
        <v>CUMPLE</v>
      </c>
    </row>
    <row r="582" xml:space="preserve">
      <c r="A582">
        <v>12187868</v>
      </c>
      <c r="B582" t="str">
        <v>INCIDENT</v>
      </c>
      <c r="C582" t="str">
        <v>CERRADO</v>
      </c>
      <c r="D582" t="str">
        <v>TIENDA</v>
      </c>
      <c r="E582" t="str">
        <v>IMPRESORA</v>
      </c>
      <c r="F582" t="str">
        <v>IMPRESORA</v>
      </c>
      <c r="G582" t="str">
        <v>ZEBRA</v>
      </c>
      <c r="H582" t="str" xml:space="preserve">
        <v xml:space="preserve">Datos usuario_x000d_
Nombre: Edison Ferney Navarrete Ramirez_x000d_
Correo: EdisonFerney.NavarreteRamirez@cencosud.com.co_x000d_
Usuario AD: EDNavarre_x000d_
Pais: Colombia_x000d_
Ubicacion: J044 JUMBO CHIA_x000d_
Zona: Colombia Bogota_x000d_
Unidad de Negocio: Supermercados_x000d_
Servicio: Tiendas &amp; Centros de Distribucion_x000d_
Telefono: 3102879957_x000d_
Anexo: 7440408_x000d_
Descripcion: las pdts antiguas no tiene conexion y las pdts nuevas funcionan por momentos y se salen del sistema lo mismo pasa con impresora portatil no tiene conexion._x000d_
Seccion de la tienda en donde se ubica la PDT o usuario: pgc_x000d_
</v>
      </c>
      <c r="I582" t="str" xml:space="preserve">
        <v xml:space="preserve">ransfer Assignee from '' to 'Espinosa Rodriguez; Jamir Leandro '_x000d_
Transfer Group from 'Soporte_Onsite_BOGOTA' to 'Soporte_Onsite_REG_Remoto_SM Colombia</v>
      </c>
      <c r="J582" t="str">
        <v>Se configura toda la conexión inalámbrica de la impresora; se establecen todos los parámetros de direccionamiento y seguridad. Se realizan las pruebas y salen correctas. También se verifica el estado de la red inalámbrica y se valida que las PDA estén funcionando correctamente. Se habla con el personal de redes para que haga una reconfiguración de los AP. Se hacen prueba nuevamente y todos los equipos funcionan correctamente.</v>
      </c>
      <c r="K582">
        <v>44566</v>
      </c>
      <c r="L582">
        <v>44568</v>
      </c>
      <c r="M582" t="str">
        <f>TEXT(L582,"DDDDDDD")</f>
        <v>viernes</v>
      </c>
      <c r="N582" t="str">
        <v>J044 JUMBO CHIA</v>
      </c>
      <c r="O582" t="str">
        <v>CHIA</v>
      </c>
      <c r="P582" t="str">
        <v>BOGOTA</v>
      </c>
      <c r="Q582" t="str">
        <v>ALEXANDER CASTILLO SOTELO</v>
      </c>
      <c r="R582">
        <v>80216449</v>
      </c>
      <c r="S582" t="str">
        <v>ALIADO</v>
      </c>
      <c r="T582">
        <v>0.3958333333333333</v>
      </c>
      <c r="U582">
        <v>0.5208333333333334</v>
      </c>
      <c r="V582">
        <v>0.125</v>
      </c>
      <c r="W582">
        <v>3</v>
      </c>
      <c r="X582">
        <f>NETWORKDAYS(K582,L581)</f>
        <v>2</v>
      </c>
      <c r="Y582" t="str">
        <f>IF(X582&lt;=2,"CUMPLE","NO CUMPLE")</f>
        <v>CUMPLE</v>
      </c>
    </row>
    <row r="583" xml:space="preserve">
      <c r="A583">
        <v>12189257</v>
      </c>
      <c r="B583" t="str">
        <v>INCIDENT</v>
      </c>
      <c r="C583" t="str">
        <v>CERRADO</v>
      </c>
      <c r="D583" t="str">
        <v>TIENDA</v>
      </c>
      <c r="E583" t="str">
        <v>POS</v>
      </c>
      <c r="F583" t="str">
        <v>POS</v>
      </c>
      <c r="G583" t="str">
        <v>WINCOR</v>
      </c>
      <c r="H583"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colaboran con la pos 10 de plaos preparados ya qeu no funcion ase reinicia y se reinicia; y no funciona_x000d_
Numero de inventario: 123456_x000d_
Numero de caja: 10</v>
      </c>
      <c r="I583" t="str">
        <v>Me ayudas con esta solicitud URGENTE</v>
      </c>
      <c r="J583" t="str">
        <v>Se verifica la CPU POS 10 y se evidencia que se apaga muy seguido; se prosigue a revisar la CPU POS y se encuentra falla en el sistema operativo; o sea en el disco duro. Se remplaza disco duro; se configura la bios y queda lista para realizar su instalación mediante la USB de booteo. Se autoriza al NOC para que retiren la seguridad del puerto y así continuar con el procedimiento. Se instala su sistema operativo con sus IP; Mask; Gateway; IP Server y la CPU queda instalada correctamente. Se procede a avisar a la jefe de cajas para que haga su proceso de última facturación. Estado OK</v>
      </c>
      <c r="K583">
        <v>44567</v>
      </c>
      <c r="L583">
        <v>44567</v>
      </c>
      <c r="M583" t="str">
        <f>TEXT(L583,"DDDDDDD")</f>
        <v>jueves</v>
      </c>
      <c r="N583" t="str">
        <v>J047 JUMBO GIRARDOT</v>
      </c>
      <c r="O583" t="str">
        <v>GIRARDOT</v>
      </c>
      <c r="P583" t="str">
        <v>OCCIDENTE</v>
      </c>
      <c r="Q583" t="str">
        <v>RAFAEL ARDILA PUENTES</v>
      </c>
      <c r="R583">
        <v>1018419858</v>
      </c>
      <c r="S583" t="str">
        <v>ALIADO</v>
      </c>
      <c r="T583">
        <v>0.4166666666666667</v>
      </c>
      <c r="U583">
        <v>0.5833333333333334</v>
      </c>
      <c r="V583">
        <v>0.16666666666666666</v>
      </c>
      <c r="W583">
        <v>4</v>
      </c>
      <c r="X583">
        <f>NETWORKDAYS(K583,L582)</f>
        <v>2</v>
      </c>
      <c r="Y583" t="str">
        <f>IF(X583&lt;=2,"CUMPLE","NO CUMPLE")</f>
        <v>CUMPLE</v>
      </c>
    </row>
    <row r="584" xml:space="preserve">
      <c r="A584">
        <v>12183416</v>
      </c>
      <c r="B584" t="str">
        <v>INCIDENT</v>
      </c>
      <c r="C584" t="str">
        <v>CERRADO</v>
      </c>
      <c r="D584" t="str">
        <v>TIENDA</v>
      </c>
      <c r="E584" t="str">
        <v>POS</v>
      </c>
      <c r="F584" t="str">
        <v>POS</v>
      </c>
      <c r="G584" t="str">
        <v>WINCOR</v>
      </c>
      <c r="H584"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noches_x000d_
solicito de su colaboracion para la revision de la pos #5 la cual esta presentando fallas ya que despues de llevar un tiempo en proceso de registro se apaga o genera la factura se apaga y no cargan las ventas generando descuadres para los cajeros._x000d_
agradezco de su ayuda; quedo atenta</v>
      </c>
      <c r="I584" t="str">
        <v>Se requiere revisión física de la pos ya que puede ser que se esta calentando la fuente y por eso se apague generando novedad con las transacciones de los cajeros</v>
      </c>
      <c r="J584" t="str" xml:space="preserve">
        <v xml:space="preserve">Se hace la revisión de la POS y se observa que el ventilador de la fuente de poder no funciona correctamente y tampoco el ventilador de la parte frontal. Se deben cambiar las partes para que la POS no se apague._x000d_
Marca Wincor_x000d_
Modelo Beetle/M_x000d_
Serial 6498506400</v>
      </c>
      <c r="K584">
        <v>44567</v>
      </c>
      <c r="L584">
        <v>44567</v>
      </c>
      <c r="M584" t="str">
        <f>TEXT(L584,"DDDDDDD")</f>
        <v>jueves</v>
      </c>
      <c r="N584" t="str">
        <v>M073 METRO MOSQUERA</v>
      </c>
      <c r="O584" t="str">
        <v>MOSQUERA</v>
      </c>
      <c r="P584" t="str">
        <v>BOGOTA</v>
      </c>
      <c r="Q584" t="str">
        <v>ALEXANDER CASTILLO SOTELO</v>
      </c>
      <c r="R584">
        <v>80216449</v>
      </c>
      <c r="S584" t="str">
        <v>ALIADO</v>
      </c>
      <c r="T584">
        <v>0.5416666666666666</v>
      </c>
      <c r="U584">
        <v>0.5833333333333334</v>
      </c>
      <c r="V584">
        <v>0.041666666666666664</v>
      </c>
      <c r="W584">
        <v>1</v>
      </c>
      <c r="X584">
        <f>NETWORKDAYS(K584,L583)</f>
        <v>1</v>
      </c>
      <c r="Y584" t="str">
        <f>IF(X584&lt;=2,"CUMPLE","NO CUMPLE")</f>
        <v>CUMPLE</v>
      </c>
    </row>
    <row r="585" xml:space="preserve">
      <c r="A585">
        <v>12190329</v>
      </c>
      <c r="B585" t="str">
        <v>INCIDENT</v>
      </c>
      <c r="C585" t="str">
        <v>CERRADO</v>
      </c>
      <c r="D585" t="str">
        <v>TIENDA</v>
      </c>
      <c r="E585" t="str">
        <v>VERIFICADOR</v>
      </c>
      <c r="F585" t="str">
        <v>VERIFICADOR</v>
      </c>
      <c r="G585" t="str">
        <v>NEWLAND</v>
      </c>
      <c r="H585" t="str" xml:space="preserve">
        <v xml:space="preserve">Datos usuario_x000d_
Nombre: Jahir Andres Mayorquin Diaz_x000d_
Correo: JahirAndres.MayorquinDiaz@cencosud.com.co_x000d_
Usuario AD: JAMayorqu_x000d_
Pais: Colombia_x000d_
Ubicacion: J047 JUMBO GIRARDOT_x000d_
Zona: Colombia Occidente_x000d_
Unidad de Negocio: JUMBO_x000d_
Servicio: null_x000d_
Telefono: 3228858820_x000d_
Anexo: null_x000d_
Descripcion: El verificador no enciende_x000d_
AD-128505_x000d_
S/N :N02CAA000634_x000d_
</v>
      </c>
      <c r="I585" t="str">
        <v>Me ayudas con este requerimiento</v>
      </c>
      <c r="J585" t="str" xml:space="preserve">
        <v xml:space="preserve">Se verifica Verificador de precios y se evidencia que no enciende. Se realizan pruebas con otros cargadores originales y en otros puntos de otros verificadores y el verificador sigue con la misma falla. Se documentan datos del verificador para su respectivo proceso de despacho. Estado Pendiente_x000d_
Tipo Verificador de Precios_x000d_
Marca Newland_x000d_
Modelo NQ1000_x000d_
Serial NQ2CAA000634</v>
      </c>
      <c r="K585">
        <v>44567</v>
      </c>
      <c r="L585">
        <v>44567</v>
      </c>
      <c r="M585" t="str">
        <f>TEXT(L585,"DDDDDDD")</f>
        <v>jueves</v>
      </c>
      <c r="N585" t="str">
        <v>J047 JUMBO GIRARDOT</v>
      </c>
      <c r="O585" t="str">
        <v>GIRARDOT</v>
      </c>
      <c r="P585" t="str">
        <v>OCCIDENTE</v>
      </c>
      <c r="Q585" t="str">
        <v>RAFAEL ARDILA PUENTES</v>
      </c>
      <c r="R585">
        <v>1018419858</v>
      </c>
      <c r="S585" t="str">
        <v>ALIADO</v>
      </c>
      <c r="T585">
        <v>0.6666666666666666</v>
      </c>
      <c r="U585">
        <v>0.7083333333333334</v>
      </c>
      <c r="V585">
        <v>0.041666666666666664</v>
      </c>
      <c r="W585">
        <v>1</v>
      </c>
      <c r="X585">
        <f>NETWORKDAYS(K585,L584)</f>
        <v>1</v>
      </c>
      <c r="Y585" t="str">
        <f>IF(X585&lt;=2,"CUMPLE","NO CUMPLE")</f>
        <v>CUMPLE</v>
      </c>
    </row>
    <row r="586" xml:space="preserve">
      <c r="A586">
        <v>12188303</v>
      </c>
      <c r="B586" t="str">
        <v>REQUEST</v>
      </c>
      <c r="C586" t="str">
        <v>CERRADO</v>
      </c>
      <c r="D586" t="str">
        <v>TIENDA</v>
      </c>
      <c r="E586" t="str">
        <v>BALANZA</v>
      </c>
      <c r="F586" t="str">
        <v>MESA</v>
      </c>
      <c r="G586" t="str">
        <v>METTLER</v>
      </c>
      <c r="H586" t="str" xml:space="preserve">
        <v xml:space="preserve">Buen dia._x000d_
Se solicita renovación tecnológica._x000d_
Retiro:_x000d_
BALANZA|COLGANTE METTLER TOLEDO 8442 PLUS | Nº SERIE: B811538203_x000d_
Instalación:_x000d_
BALANZA|MESA METTLER TOLEDO BPLUS | Nº SERIE: C052770945</v>
      </c>
      <c r="I586" t="str" xml:space="preserve">
        <v xml:space="preserve">Buen día._x000d_
Se solicita revisión PDA._x000d_
Área: Charcutería_x000d_
Datos del equipo_x000d_
Equipo: BALANZA|MESA_x000d_
Marca: METTLER TOLEDO_x000d_
Modelo: BPLUS_x000d_
Nº SERIE: C052770945_x000d_
Actividad: Se solicita instalación; configuración y operatividad balanza del área de Charcutería; entregar a usuario operativa._x000d_
Cordialmente;_x000d_
Ever Becerra</v>
      </c>
      <c r="J586" t="str">
        <v>Se retira balanza/colgante METTLER TOLEDO 8442 PLUS S/N: B811538203 Se procede con la instalación de la Balanza colgante METTLER TOLEDO BPLUS S/N: C052770945 se tiene como nota que los huecos a la base se perforaron con un diámetro mas grande ya que venia de fabrica con un diámetro pequeño y no encajaba se instala y se verifica la estabilidad y el peso estuvieran nivelados (0) se procede a la configuración de IP; Mascara de red y puerto de enlace el usuario hace pruebas en sitio y recibe a satisfacción</v>
      </c>
      <c r="K586">
        <v>44567</v>
      </c>
      <c r="L586">
        <v>44579</v>
      </c>
      <c r="M586" t="str">
        <f>TEXT(L586,"DDDDDDD")</f>
        <v>martes</v>
      </c>
      <c r="N586" t="str">
        <v>J126 JUMBO SAN SILVESTRE</v>
      </c>
      <c r="O586" t="str">
        <v>BARRANCABERMEJA</v>
      </c>
      <c r="P586" t="str">
        <v>ORIENTE</v>
      </c>
      <c r="Q586" t="str">
        <v>JOHNNY HOYOS MARTINEZ</v>
      </c>
      <c r="R586" t="e">
        <v>#N/A</v>
      </c>
      <c r="S586" t="str">
        <v>DIRECTO</v>
      </c>
      <c r="T586">
        <v>0.375</v>
      </c>
      <c r="U586">
        <v>0.5</v>
      </c>
      <c r="V586">
        <v>0.125</v>
      </c>
      <c r="W586">
        <v>3</v>
      </c>
      <c r="X586">
        <f>NETWORKDAYS(K586,L585)</f>
        <v>1</v>
      </c>
      <c r="Y586" t="str">
        <f>IF(X586&lt;=2,"CUMPLE","NO CUMPLE")</f>
        <v>CUMPLE</v>
      </c>
    </row>
    <row r="587" xml:space="preserve">
      <c r="A587">
        <v>12188290</v>
      </c>
      <c r="B587" t="str">
        <v>REQUEST</v>
      </c>
      <c r="C587" t="str">
        <v>CERRADO</v>
      </c>
      <c r="D587" t="str">
        <v>TIENDA</v>
      </c>
      <c r="E587" t="str">
        <v>SCANNER</v>
      </c>
      <c r="F587" t="str">
        <v>MANO</v>
      </c>
      <c r="G587" t="str">
        <v>ZEBRA</v>
      </c>
      <c r="H587" t="str" xml:space="preserve">
        <v xml:space="preserve">Buen día._x000d_
Se solicita renovación tecnológica_x000d_
Retiro:_x000d_
SCANNER POS|MANO METROLOGIC MS 9520 | Nº SERIE: 8607531572_x000d_
Instalación:_x000d_
SCANNER POS|MANO ZEBRA DS2208 | Nº SERIE: 21281010557218_x000d_
Gracias.</v>
      </c>
      <c r="I587" t="str" xml:space="preserve">
        <v xml:space="preserve">Buen día._x000d_
Se solicita instalación y reemplazo de scanner POS de mano._x000d_
Área: POS Platos preparados_x000d_
Datos del equipo_x000d_
Equipo: SCANNER POS|MANO_x000d_
Marca: ZEBRA_x000d_
Modelo: DS2208_x000d_
Nº SERIE: 21281010557218_x000d_
Actividad: Se solicita instalación; configuración y operatividad de activo en POS de platos preparados._x000d_
NOTA: realizar acta de entrega y retiro respectivamente; se anexa manual de configuración._x000d_
Cordialmente;_x000d_
Ever Becerra</v>
      </c>
      <c r="J587" t="str">
        <v>Se retira SCANNER POSIMANO METROLOGIC MS 9520 S/N 8607531572 y se procede a instalar el SCANNER POSIMANO ZEBRA DS2208 S/N 21281010557218 en el cual no recibe configuración en la caja RG #10 se procede a configurar en otra caja RG19 se realizan pruebas y se valida el SCANNER se lleva nuevamente al pos de platos se realiza la configuración generando un cau para esa caja configurando y habilitando el puerto COM 1 se realizan pruebas con el usuario y recibe a satisfacción</v>
      </c>
      <c r="K587">
        <v>44567</v>
      </c>
      <c r="L587">
        <v>44580</v>
      </c>
      <c r="M587" t="str">
        <f>TEXT(L587,"DDDDDDD")</f>
        <v>miércoles</v>
      </c>
      <c r="N587" t="str">
        <v>J126 JUMBO SAN SILVESTRE</v>
      </c>
      <c r="O587" t="str">
        <v>BARRANCABERMEJA</v>
      </c>
      <c r="P587" t="str">
        <v>ORIENTE</v>
      </c>
      <c r="Q587" t="str">
        <v>JOHNNY HOYOS MARTINEZ</v>
      </c>
      <c r="R587" t="e">
        <v>#N/A</v>
      </c>
      <c r="S587" t="str">
        <v>DIRECTO</v>
      </c>
      <c r="T587">
        <v>0.3333333333333333</v>
      </c>
      <c r="U587">
        <v>0.4791666666666667</v>
      </c>
      <c r="V587">
        <v>0.14583333333333334</v>
      </c>
      <c r="W587">
        <v>3</v>
      </c>
      <c r="X587">
        <f>NETWORKDAYS(K587,L586)</f>
        <v>9</v>
      </c>
      <c r="Y587" t="str">
        <f>IF(X587&lt;=2,"CUMPLE","NO CUMPLE")</f>
        <v>NO CUMPLE</v>
      </c>
    </row>
    <row r="588" xml:space="preserve">
      <c r="A588">
        <v>12190517</v>
      </c>
      <c r="B588" t="str">
        <v>REQUEST</v>
      </c>
      <c r="C588" t="str">
        <v>CERRADO</v>
      </c>
      <c r="D588" t="str">
        <v>TIENDA</v>
      </c>
      <c r="E588" t="str">
        <v>PDA</v>
      </c>
      <c r="F588" t="str">
        <v>PDA</v>
      </c>
      <c r="G588" t="str">
        <v>HONEYWELL</v>
      </c>
      <c r="H588"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Buenas noches me podrian colaborar con una pda de seguridad ya que se encuentra bloqueada gracias por su ayuda_x000d_
</v>
      </c>
      <c r="I588" t="str" xml:space="preserve">
        <v xml:space="preserve">Transfer Assignee from '' to 'Espinosa Rodriguez; Jamir Leandro '_x000d_
Transfer Group from 'Mesas Especializadas Colombia' to 'Soporte_Onsite_REG_Remoto_SM Colombia'</v>
      </c>
      <c r="J588" t="str">
        <v>Se valida que la PDA se encuentra bloqueada (se queda en el logo del fabricante). Se procede con el reinicio de fabrica del equipo; se instala el Firmware .31 y luego se vuelve a  restablecer a los parámetros de fabrica. Ahora se instalan todas las aplicaciones y se configuran; se conecta a la red inalámbrica y se configura el navegador. Se realizan las pruebas correspondiente y se deja operativo el equipo.</v>
      </c>
      <c r="K588">
        <v>44568</v>
      </c>
      <c r="L588">
        <v>44568</v>
      </c>
      <c r="M588" t="str">
        <f>TEXT(L588,"DDDDDDD")</f>
        <v>viernes</v>
      </c>
      <c r="N588" t="str">
        <v>M074 METRO FACATATIVA</v>
      </c>
      <c r="O588" t="str">
        <v>FACATATIVA</v>
      </c>
      <c r="P588" t="str">
        <v>BOGOTA</v>
      </c>
      <c r="Q588" t="str">
        <v>ALEXANDER CASTILLO SOTELO</v>
      </c>
      <c r="R588">
        <v>80216449</v>
      </c>
      <c r="S588" t="str">
        <v>ALIADO</v>
      </c>
      <c r="T588">
        <v>0.7708333333333334</v>
      </c>
      <c r="U588">
        <v>0.8125</v>
      </c>
      <c r="V588">
        <v>0.041666666666666664</v>
      </c>
      <c r="W588">
        <v>1</v>
      </c>
      <c r="X588">
        <f>NETWORKDAYS(K588,L587)</f>
        <v>9</v>
      </c>
      <c r="Y588" t="str">
        <f>IF(X588&lt;=2,"CUMPLE","NO CUMPLE")</f>
        <v>NO CUMPLE</v>
      </c>
    </row>
    <row r="589" xml:space="preserve">
      <c r="A589">
        <v>12191691</v>
      </c>
      <c r="B589" t="str">
        <v>REQUEST</v>
      </c>
      <c r="C589" t="str">
        <v>CERRADO</v>
      </c>
      <c r="D589" t="str">
        <v>TIENDA</v>
      </c>
      <c r="E589" t="str">
        <v>POS</v>
      </c>
      <c r="F589" t="str">
        <v>POS</v>
      </c>
      <c r="G589" t="str">
        <v>WINCOR</v>
      </c>
      <c r="H58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10 nuevemante ya que el dia de hoy ; no funciona_x000d_
Numero de inventario: 12458_x000d_
Numero de caja: 10</v>
      </c>
      <c r="I589" t="str">
        <v>Jefe para su autorizacion; esta es la llamada que atendio isit esta manana de la pos de platos preparados su ayuda para que la documenten y seguir con el tramite-Gracias</v>
      </c>
      <c r="J589" t="str">
        <v>Se verifica CPU POS instalada el día 06/01/22 con Serial 6498503999 y CAU 12189257 instalada y configurada correctamente quedando funcional; la cual indican que estaban trabajando en la CPU POS y está se apagó y no volvió a encender. Se verifica que la fuente se quemó; se prosigue a remplazar la CPU POS por una del lineal de cajas cambiando tarjeta de red y el disco duro. Se configura la BIOS y se deja la POS de Platos Preparados funcional. Estado OK.</v>
      </c>
      <c r="K589">
        <v>44572</v>
      </c>
      <c r="L589">
        <v>44572</v>
      </c>
      <c r="M589" t="str">
        <f>TEXT(L589,"DDDDDDD")</f>
        <v>martes</v>
      </c>
      <c r="N589" t="str">
        <v>J047 JUMBO GIRARDOT</v>
      </c>
      <c r="O589" t="str">
        <v>GIRARDOT</v>
      </c>
      <c r="P589" t="str">
        <v>OCCIDENTE</v>
      </c>
      <c r="Q589" t="str">
        <v>RAFAEL ARDILA PUENTES</v>
      </c>
      <c r="R589">
        <v>1018419858</v>
      </c>
      <c r="S589" t="str">
        <v>ALIADO</v>
      </c>
      <c r="T589">
        <v>0.3333333333333333</v>
      </c>
      <c r="U589">
        <v>0.375</v>
      </c>
      <c r="V589">
        <v>0.041666666666666664</v>
      </c>
      <c r="W589">
        <v>1</v>
      </c>
      <c r="X589">
        <f>NETWORKDAYS(K589,L588)</f>
        <v>-3</v>
      </c>
      <c r="Y589" t="str">
        <f>IF(X589&lt;=2,"CUMPLE","NO CUMPLE")</f>
        <v>CUMPLE</v>
      </c>
    </row>
    <row r="590" xml:space="preserve">
      <c r="A590">
        <v>12166097</v>
      </c>
      <c r="B590" t="str">
        <v>REQUEST</v>
      </c>
      <c r="C590" t="str">
        <v>CERRADO</v>
      </c>
      <c r="D590" t="str">
        <v>TIENDA</v>
      </c>
      <c r="E590" t="str">
        <v>POS</v>
      </c>
      <c r="F590" t="str">
        <v>IMPRESORA</v>
      </c>
      <c r="G590" t="str">
        <v>WINCOR</v>
      </c>
      <c r="H590"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La pdt destinado para el registro de salia de electrodomesticos no permite escanear las facturas de la caja 17 ; cual es donde se registran la mayoria de electrodomesticos; como se evidencia el dia 24 quedo sin registro: parlantes; celulares; ventiladores y un tv 24 " caixun._x000d_
_x000d_
Seccion de la tienda en donde se ubica la PDT o usuario: Jumbo Yopal</v>
      </c>
      <c r="I590" t="str" xml:space="preserve">
        <v xml:space="preserve">Buen día;_x000d_
Por favor nos apoyan con personal en sitio para realizar la instalación de la parte que ya se encuentra en tienda._x000d_
Área: Electro_x000d_
Marca: Wincor Nixdorf_x000d_
Modelo: TH320-620D-W000_x000d_
Submodelo: 0175010106988_x000d_
Serial: K110800094_x000d_
Descripción de la falla: Impresora de Electro presenta daño en cabezal de impresión_x000d_
Actividad: Se requiere personal en sitio para instalar la parte recibida; dejar operativa la impresora; realizar pruebas con personal de control pérdidas y PDT de las antenas</v>
      </c>
      <c r="J590" t="str">
        <v>Se realiza verificación del funcionamiento de la PDT HONNEYWELL y esta funciona normalmente lee tikes de las demás cajas. Se revisa impresora de la pos 17 y se evidencia que esta imprimiendo entrecortado por esta razón no lee los tiques de electro. Se realiza cambio de la cabeza de impresion termica enviada del laboratorio de Cencosud; se instala y se realizan pruebs de impresion y de lectura por parte de seguridad y Antenas y lee bien la factura.</v>
      </c>
      <c r="K590">
        <v>44572</v>
      </c>
      <c r="L590">
        <v>44573</v>
      </c>
      <c r="M590" t="str">
        <f>TEXT(L590,"DDDDDDD")</f>
        <v>miércoles</v>
      </c>
      <c r="N590" t="str">
        <v>J185 JUMBO YOPAL</v>
      </c>
      <c r="O590" t="str">
        <v>YOPAL</v>
      </c>
      <c r="P590" t="str">
        <v>ORIENTE</v>
      </c>
      <c r="Q590" t="str">
        <v>RAFAEL BARRERA DIAZ</v>
      </c>
      <c r="R590" t="e">
        <v>#N/A</v>
      </c>
      <c r="S590" t="str">
        <v>DIRECTO</v>
      </c>
      <c r="T590">
        <v>0.3541666666666667</v>
      </c>
      <c r="U590">
        <v>0.4166666666666667</v>
      </c>
      <c r="V590">
        <v>0.0625</v>
      </c>
      <c r="W590">
        <v>1</v>
      </c>
      <c r="X590">
        <f>NETWORKDAYS(K590,L589)</f>
        <v>1</v>
      </c>
      <c r="Y590" t="str">
        <f>IF(X590&lt;=2,"CUMPLE","NO CUMPLE")</f>
        <v>CUMPLE</v>
      </c>
    </row>
    <row r="591" xml:space="preserve">
      <c r="A591">
        <v>12168776</v>
      </c>
      <c r="B591" t="str">
        <v>REQUEST</v>
      </c>
      <c r="C591" t="str">
        <v>CERRADO</v>
      </c>
      <c r="D591" t="str">
        <v>TIENDA</v>
      </c>
      <c r="E591" t="str">
        <v>CPU</v>
      </c>
      <c r="F591" t="str">
        <v>CPU</v>
      </c>
      <c r="G591" t="str">
        <v>LENOVO</v>
      </c>
      <c r="H591"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les confirmo que el computador de atc esta mostrando constantemente un aviso WINDOWS DETECTO UN PROBLEMA EN EL DISCO DURO._x000d_
Agradezco ayuda_x000d_
AREA EN DONDE SE UBICA EL EQUIPO : atc</v>
      </c>
      <c r="I591" t="str" xml:space="preserve">
        <v xml:space="preserve">Buen día;_x000d_
Por favor nos apoyan con personal en sitio para realizar la instalación del Disco Duro en equipo de computo de ATC._x000d_
Área: ATC_x000d_
Marca: Lenovo_x000d_
Serie/placa: MJ05DVZ_x000d_
Descripción de la falla: Equipo presenta Falla en Disco Duro. La parte se solicitó y ya se encuentra en tienda_x000d_
Actividad: Se requiere personal en sitio para instalar la parte y dejar operativo PC de ATC._x000d_
Tener en cuenta antes de formatear; tomar los datos de configuración de red; IP Fija; páginas a las cuales acceden._x000d_
Los instaladores se encuentran en la carpeta Operaciones TI en el PC de Sistemas._x000d_
Debe quedar con Mozilla FireFox 15.0 y Java 6.0_x000d_
Con Bloqueo de reimpresiones en cada uno de los usuarios que tienen acceso a ATC.</v>
      </c>
      <c r="J591" t="str">
        <v>Se realiza cambio del disco duro se retira el disco dañado de 500 GB y se instala el que enviaron de 1TB; se instala la imagen de cencosud; se instalan antivirus; FIX; SCCM requeridos para subirlo al dominio; se instalan aplicativos requeridos; se configuran los usuarios PEMAYRAA (MAYRA PEREZ); DCAMPOSC (DIANA CAMPO); JCASTRO (JUAN CASTRO); LELUENGA (LEYDIS LUENGAS) y JBELLONR (MILENA BELON.  se entrega a la usuaria Mayra Perez; quien recibe a satisfacción.</v>
      </c>
      <c r="K591">
        <v>44572</v>
      </c>
      <c r="L591">
        <v>44573</v>
      </c>
      <c r="M591" t="str">
        <f>TEXT(L591,"DDDDDDD")</f>
        <v>miércoles</v>
      </c>
      <c r="N591" t="str">
        <v>J185 JUMBO YOPAL</v>
      </c>
      <c r="O591" t="str">
        <v>YOPAL</v>
      </c>
      <c r="P591" t="str">
        <v>ORIENTE</v>
      </c>
      <c r="Q591" t="str">
        <v>RAFAEL BARRERA DIAZ</v>
      </c>
      <c r="R591" t="e">
        <v>#N/A</v>
      </c>
      <c r="S591" t="str">
        <v>DIRECTO</v>
      </c>
      <c r="T591">
        <v>0.4270833333333333</v>
      </c>
      <c r="U591">
        <v>0.65625</v>
      </c>
      <c r="V591">
        <v>0.22916666666666666</v>
      </c>
      <c r="W591">
        <v>5</v>
      </c>
      <c r="X591">
        <f>NETWORKDAYS(K591,L590)</f>
        <v>2</v>
      </c>
      <c r="Y591" t="str">
        <f>IF(X591&lt;=2,"CUMPLE","NO CUMPLE")</f>
        <v>CUMPLE</v>
      </c>
    </row>
    <row r="592" xml:space="preserve">
      <c r="A592">
        <v>12186552</v>
      </c>
      <c r="B592" t="str">
        <v>REQUEST</v>
      </c>
      <c r="C592" t="str">
        <v>CERRADO</v>
      </c>
      <c r="D592" t="str">
        <v>TIENDA</v>
      </c>
      <c r="E592" t="str">
        <v>IMPRESORA</v>
      </c>
      <c r="F592" t="str">
        <v>MANO</v>
      </c>
      <c r="G592" t="str">
        <v>ZEBRA</v>
      </c>
      <c r="H592" t="str" xml:space="preserve">
        <v xml:space="preserve">Datos usuario_x000d_
Nombre: Sandra Liliana Rivera Henao_x000d_
Correo: sandraliliana.riverahenao@cencosud.com.co_x000d_
Usuario AD: SARiveraH_x000d_
Pais: Colombia_x000d_
Ubicacion: J047 JUMBO GIRARDOT_x000d_
Zona: Colombia Occidente_x000d_
Unidad de Negocio: Supermercados_x000d_
Servicio: Tiendas &amp; Centros de Distribucion_x000d_
Telefono: 3006689978_x000d_
Anexo: 8872700_x000d_
Descripcion: al imprimir los peroques salen en blanco</v>
      </c>
      <c r="I592" t="str">
        <v>Jefe su autorizacion para envio de tecnico para revision de zebra del area de administracion que esta presentando fallas de impresion; me comunico con la tienda y le acomodan la cinta y el problema persiste; imprime en blanco y a veces con impresiones muy claras</v>
      </c>
      <c r="J592" t="str">
        <v>Se revisa impresora Zebra y se encuentra sin red. Se restablece la conexión de la red y se verifica funcionamiento. La impresora presenta problemas de impresión ya que no imprime algunos tickets e imprime borroso; se procede a realizar calibración de los sensores con la opción interna que trae la impresora para calibrar; se auto calibra. Siguiente a esto; se limpian los sensores y el cabezal térmico; se aumenta el contraste de impresión; se pone a pruebas con el usuario y la impresora responde e imprime correctamente. Se deja a prueba media hora. Estado OK</v>
      </c>
      <c r="K592">
        <v>44572</v>
      </c>
      <c r="L592">
        <v>44573</v>
      </c>
      <c r="M592" t="str">
        <f>TEXT(L592,"DDDDDDD")</f>
        <v>miércoles</v>
      </c>
      <c r="N592" t="str">
        <v>J047 JUMBO GIRARDOT</v>
      </c>
      <c r="O592" t="str">
        <v>GIRARDOT</v>
      </c>
      <c r="P592" t="str">
        <v>OCCIDENTE</v>
      </c>
      <c r="Q592" t="str">
        <v>RAFAEL ARDILA PUENTES</v>
      </c>
      <c r="R592">
        <v>1018419858</v>
      </c>
      <c r="S592" t="str">
        <v>ALIADO</v>
      </c>
      <c r="T592">
        <v>0.4583333333333333</v>
      </c>
      <c r="U592">
        <v>0.5</v>
      </c>
      <c r="V592">
        <v>0.041666666666666664</v>
      </c>
      <c r="W592">
        <v>1</v>
      </c>
      <c r="X592">
        <f>NETWORKDAYS(K592,L591)</f>
        <v>2</v>
      </c>
      <c r="Y592" t="str">
        <f>IF(X592&lt;=2,"CUMPLE","NO CUMPLE")</f>
        <v>CUMPLE</v>
      </c>
    </row>
    <row r="593" xml:space="preserve">
      <c r="A593">
        <v>12190415</v>
      </c>
      <c r="B593" t="str">
        <v>REQUEST</v>
      </c>
      <c r="C593" t="str">
        <v>CERRADO</v>
      </c>
      <c r="D593" t="str">
        <v>TIENDA</v>
      </c>
      <c r="E593" t="str">
        <v>POS</v>
      </c>
      <c r="F593" t="str">
        <v>IMPRESORA</v>
      </c>
      <c r="G593" t="str">
        <v>EPSON</v>
      </c>
      <c r="H593"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Jefe Miguel Por favor me colabora con la autorizacion de la visita del de tecnico de isit a la tienda para que realice un diagnostico a los siguientes activos._x000d_
_x000d_
Tipo Fabricante Modelo Numero de serie_x000d_
IMPRESORA POS EPSON TM-H6000IV P5TF145926_x000d_
IMPRESORA POS EPSON TM-H6000IV P5TF146112_x000d_
SCANNER POS BALANZA DATALOGIC 9800 F16C10596</v>
      </c>
      <c r="I593" t="str" xml:space="preserve">
        <v xml:space="preserve">Jefe Miguel Por favor me colabora con la autorizacion de la visita del de tecnico de isit a la tienda para que realice un diagnostico a los siguientes activos._x000d_
Tipo Fabricante Modelo Numero de serie_x000d_
IMPRESORA POS EPSON TM-H6000IV P5TF145926_x000d_
IMPRESORA POS EPSON TM-H6000IV P5TF146112_x000d_
SCANNER POS BALANZA DATALOGIC 9800 F16C10596</v>
      </c>
      <c r="J593" t="str" xml:space="preserve">
        <v xml:space="preserve">Se ingresa a tienda se procede a realizar la búsqueda de dos impresoras pos marca Epson TM-H60000Iv la cual sólo se encontró la de serial P5TF146112; Se le realizó pruebas de funcionamiento en cajas para la validación de su estado; la cual está en perfecto estado; se probó también el scanner Balanza Datalogic 9800 F16C10596; al cual se le realizaron pruebas de funcionamiento y se encuentra en buen estado y funcional. Se tuvo que esperar un tiempo ya que en el lugar de búsqueda en sistemas estaban reparando los aires acondicionados; por tal motivo se demoró un poco mas la búsqueda de la impresora pos faltante; la Epson P5TF145926; se busca después del tiempo esperado pero no se encuentra en sala de sistemas. Se pregunta a seguridad y me informan que si no se encuentra en la oficina de sistema no se encuentra en la tienda; además de que solicité una búsqueda en toda la tienda; se encontraban ocupados para dicha colaboración. Se escala está novedad con soporte Edwin Bolaños quien indica que solicitará la revisión por parte del área de seguridad de la impresora faltante_x000d_
IMPRESORA POS EPSON TM-H6000IV P5TF145926 No se encontró_x000d_
IMPRESORA POS EPSON TM-H6000IV P5TF146112 Estado OK_x000d_
SCANNER POS BALANZA DATALOGIC 9800 F16C10596 Estado OK</v>
      </c>
      <c r="K593">
        <v>44572</v>
      </c>
      <c r="L593">
        <v>44574</v>
      </c>
      <c r="M593" t="str">
        <f>TEXT(L593,"DDDDDDD")</f>
        <v>jueves</v>
      </c>
      <c r="N593" t="str">
        <v>M038 METRO NEIVA CENTRO DE CONVENCIONES</v>
      </c>
      <c r="O593" t="str">
        <v>NEIVA</v>
      </c>
      <c r="P593" t="str">
        <v>OCCIDENTE</v>
      </c>
      <c r="Q593" t="str">
        <v>JOHN ALEJANDRO LOZADA BABATIVA</v>
      </c>
      <c r="R593">
        <v>1075313382</v>
      </c>
      <c r="S593" t="str">
        <v>DIRECTO</v>
      </c>
      <c r="T593">
        <v>0.375</v>
      </c>
      <c r="U593">
        <v>0.5</v>
      </c>
      <c r="V593">
        <v>0.125</v>
      </c>
      <c r="W593">
        <v>3</v>
      </c>
      <c r="X593">
        <f>NETWORKDAYS(K593,L592)</f>
        <v>2</v>
      </c>
      <c r="Y593" t="str">
        <f>IF(X593&lt;=2,"CUMPLE","NO CUMPLE")</f>
        <v>CUMPLE</v>
      </c>
    </row>
    <row r="594" xml:space="preserve">
      <c r="A594">
        <v>12189707</v>
      </c>
      <c r="B594" t="str">
        <v>INCIDENT</v>
      </c>
      <c r="C594" t="str">
        <v>CERRADO</v>
      </c>
      <c r="D594" t="str">
        <v>TIENDA</v>
      </c>
      <c r="E594" t="str">
        <v>BALANZA</v>
      </c>
      <c r="F594" t="str">
        <v>MESA</v>
      </c>
      <c r="G594" t="str">
        <v>METTLER</v>
      </c>
      <c r="H594" t="str" xml:space="preserve">
        <v xml:space="preserve">Datos usuario_x000d_
Nombre: Yenny Cerley Castiblanco_x000d_
Correo: Yenni.Castiblanco@cencosud.com.co_x000d_
Usuario AD: YCCastib_x000d_
Pais: Colombia_x000d_
Ubicacion: M042 METRO IBAGUE_x000d_
Zona: Colombia Occidente_x000d_
Unidad de Negocio: Supermercados_x000d_
Servicio: Tiendas &amp; Centros de Distribucion_x000d_
Telefono: 3214494190_x000d_
Anexo: 7420404_x000d_
Descripcion: La bascula de mesa en la seccion de panaderia; muestra un error_x000d_
Indicar ubicacion del Equipo en tienda o oficinas: Seccion Panaderia</v>
      </c>
      <c r="I594" t="str">
        <v>Se solicita autorización para programar la visita del técnico remoto; para que realice un diagnóstico completo de la balanza de mesa Serial: B932069621; del área de panadería; la cual genera error en keyboard</v>
      </c>
      <c r="J594" t="str">
        <v>La bascula de mesa en la sección de panaderia al momento de la revisión no presenta error de keyboard. Se realiza pruebas al teclado; validando cada una de las teclas; funciones del mismo; se tiene en pruebas por un periodo de 2 horas mientras se valida configuración de la balanza; en ningun momento se observa error en keyboard; se indica procedimiento realizado a Soporte Cencosud de la zona Stiven Bedoya; adicional que se realiza inspección fisica y estado de teclado de balanza.</v>
      </c>
      <c r="K594">
        <v>44572</v>
      </c>
      <c r="L594">
        <v>44579</v>
      </c>
      <c r="M594" t="str">
        <f>TEXT(L594,"DDDDDDD")</f>
        <v>martes</v>
      </c>
      <c r="N594" t="str">
        <v>M042 METRO IBAGUE</v>
      </c>
      <c r="O594" t="str">
        <v>IBAGUE</v>
      </c>
      <c r="P594" t="str">
        <v>OCCIDENTE</v>
      </c>
      <c r="Q594" t="str">
        <v>SERGIO LEONARDO CLAVIJO CAMARGO</v>
      </c>
      <c r="R594">
        <v>1110471353</v>
      </c>
      <c r="S594" t="str">
        <v>DIRECTO</v>
      </c>
      <c r="T594">
        <v>0.5833333333333334</v>
      </c>
      <c r="U594">
        <v>0.6041666666666666</v>
      </c>
      <c r="V594">
        <v>0.020833333333333332</v>
      </c>
      <c r="W594">
        <v>1</v>
      </c>
      <c r="X594">
        <f>NETWORKDAYS(K594,L593)</f>
        <v>3</v>
      </c>
      <c r="Y594" t="str">
        <f>IF(X594&lt;=2,"CUMPLE","NO CUMPLE")</f>
        <v>NO CUMPLE</v>
      </c>
    </row>
    <row r="595" xml:space="preserve">
      <c r="A595">
        <v>12059474</v>
      </c>
      <c r="B595" t="str">
        <v>REQUEST</v>
      </c>
      <c r="C595" t="str">
        <v>CERRADO</v>
      </c>
      <c r="D595" t="str">
        <v>TIENDA</v>
      </c>
      <c r="E595" t="str">
        <v>POS</v>
      </c>
      <c r="F595" t="str">
        <v>POS</v>
      </c>
      <c r="G595" t="str">
        <v>WINCOR</v>
      </c>
      <c r="H595"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por medio de la presente solicito revision tecnica de la pos 32 ya que no le funciona scaner balanza ; cpu ; teclado pos</v>
      </c>
      <c r="I595" t="str">
        <v xml:space="preserve"> Favor nos ayudan con personal en sitio para la instalación de la pos en panaderia adicional llevar USB para el formarteo de la POS</v>
      </c>
      <c r="J595" t="str">
        <v>Se realiza el alistamiento de la POS nueva que llegó a la tienda para cambio pero queda pendiente la instalación en el mueble y formateo de la POS ya que en el momento no se tiene adecuado el lugar donde va a quedar instalada la POS. Por favor asignar nuevamente cuando ya se cuente con el sitio listo</v>
      </c>
      <c r="K595">
        <v>44573</v>
      </c>
      <c r="L595">
        <v>44574</v>
      </c>
      <c r="M595" t="str">
        <f>TEXT(L595,"DDDDDDD")</f>
        <v>jueves</v>
      </c>
      <c r="N595" t="str">
        <v>J045 JUMBO AV.DEL FERROCARRIL SANTA MARTA</v>
      </c>
      <c r="O595" t="str">
        <v>SANTA MARTA</v>
      </c>
      <c r="P595" t="str">
        <v>COSTA</v>
      </c>
      <c r="Q595" t="str">
        <v>ALDAHIR GUSTAVO HERNANDEZ CRATZ</v>
      </c>
      <c r="R595" t="e">
        <v>#N/A</v>
      </c>
      <c r="S595" t="str">
        <v>DIRECTO</v>
      </c>
      <c r="T595">
        <v>0.4166666666666667</v>
      </c>
      <c r="U595">
        <v>0.5</v>
      </c>
      <c r="V595">
        <v>0.08333333333333333</v>
      </c>
      <c r="W595">
        <v>2</v>
      </c>
      <c r="X595">
        <f>NETWORKDAYS(K595,L594)</f>
        <v>5</v>
      </c>
      <c r="Y595" t="str">
        <f>IF(X595&lt;=2,"CUMPLE","NO CUMPLE")</f>
        <v>NO CUMPLE</v>
      </c>
    </row>
    <row r="596" xml:space="preserve">
      <c r="A596">
        <v>12201754</v>
      </c>
      <c r="B596" t="str">
        <v>INCIDENT</v>
      </c>
      <c r="C596" t="str">
        <v>CERRADO</v>
      </c>
      <c r="D596" t="str">
        <v>TIENDA</v>
      </c>
      <c r="E596" t="str">
        <v>PDT</v>
      </c>
      <c r="F596" t="str">
        <v>PDT</v>
      </c>
      <c r="G596" t="str">
        <v>DATALOGIC</v>
      </c>
      <c r="H596"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Sistemas_x000d_
Telefono: 3174355320_x000d_
Anexo: null_x000d_
Descripcion: Buenos dias._x000d_
_x000d_
por favor me colaboran con la autorizacion de la visita del tecnico de isit para la reparacion de la pdt de pgc la cual presenta falla fallas con los pines de carga; la parte a cambiar ya esta en sitio._x000d_
serial de la pdt: G17F62339 inventario No.DI-019437.</v>
      </c>
      <c r="I596" t="str" xml:space="preserve">
        <v xml:space="preserve"> por favor me colaboran con la autorizacion de la visita del tecnico de isit para la reparacion de la pdt de pgc la cual presenta falla fallas con los pines de carga; la parte a cambiar ya esta en sitio._x000d_
serial de la pdt: G17F62339 inventario No.DI-019437.</v>
      </c>
      <c r="J596" t="str">
        <v>Se ingresa a tienda  se procede a solicitar la board que enviaron a tienda para el cambio a la Pdt G17F62339; la cual se procede con el desarme e instalacion de la board en la pdt; se hace proceso de instalación de board al momento de probarla; la pantalla enciende de color blanco con líneas de colores muy minimas la cual no inicia la pdt; se verifica el ensamble y se vuleve a repetir el proceso pero persiste la falla; se prueba con otro display pero no es la falla; la board que enviaron posiblemente esté en fallo; aclarar que se tuvo la delicadeza al instalar la nueva board. Los de seguridad se encargan de enviar la board para revisión desde donde se envio para que puedan enviar otra</v>
      </c>
      <c r="K596">
        <v>44574</v>
      </c>
      <c r="L596">
        <v>44574</v>
      </c>
      <c r="M596" t="str">
        <f>TEXT(L596,"DDDDDDD")</f>
        <v>jueves</v>
      </c>
      <c r="N596" t="str">
        <v>M195 METRO SANTA LUCIA</v>
      </c>
      <c r="O596" t="str">
        <v>NEIVA</v>
      </c>
      <c r="P596" t="str">
        <v>OCCIDENTE</v>
      </c>
      <c r="Q596" t="str">
        <v>JOHN ALEJANDRO LOZADA BABATIVA</v>
      </c>
      <c r="R596">
        <v>1075313382</v>
      </c>
      <c r="S596" t="str">
        <v>DIRECTO</v>
      </c>
      <c r="T596">
        <v>0.625</v>
      </c>
      <c r="U596">
        <v>0.6875</v>
      </c>
      <c r="V596">
        <v>0.0625</v>
      </c>
      <c r="W596">
        <v>1</v>
      </c>
      <c r="X596">
        <f>NETWORKDAYS(K596,L595)</f>
        <v>1</v>
      </c>
      <c r="Y596" t="str">
        <f>IF(X596&lt;=2,"CUMPLE","NO CUMPLE")</f>
        <v>CUMPLE</v>
      </c>
    </row>
    <row r="597" xml:space="preserve">
      <c r="A597">
        <v>12184635</v>
      </c>
      <c r="B597" t="str">
        <v>REQUEST</v>
      </c>
      <c r="C597" t="str">
        <v>CERRADO</v>
      </c>
      <c r="D597" t="str">
        <v>TIENDA</v>
      </c>
      <c r="E597" t="str">
        <v>CPU</v>
      </c>
      <c r="F597" t="str">
        <v>CPU</v>
      </c>
      <c r="G597" t="str">
        <v>LENOVO</v>
      </c>
      <c r="H597"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de su amable colaboracion con la revision del equipo desktop del area de electro debido a que hoy presenta falla la pantalla negra con error 1962 no operating system found. Los datos del equipo son marca lenovo serial mjphtaw. Este pc es necesario para el area de electro</v>
      </c>
      <c r="I597" t="str">
        <v>Se realiza envio de DISCO DURO SSD SATA 500 GB 2.5PULG</v>
      </c>
      <c r="J597" t="str">
        <v>Se llega a sitio y se procede con los parámetros de bioseguridad. Se ubica el equipo el cual no sube sistema operativo. Se solicita la parte y se procede con el des-ensamble del equipo. Se coloca la parte y se ensambla nuevamente. Se pasa imagen corporativa; se desinstala antivirus y se instala el trend. Se instala actualización y agente. Se procede a subir el equipo al dominio con la herramienta corporativa cencojoin. El equipo sube normalmente y se reinicia. Se instala ofice; putty y se procede a perfilar los usuarios que utilizan la máquina. Se realizan pruebas de rigor el equipo queda completamente funcional con todos sus periféricos. Se da por finalizado el caso y se cierra el ticket</v>
      </c>
      <c r="K597">
        <v>44574</v>
      </c>
      <c r="L597">
        <v>44575</v>
      </c>
      <c r="M597" t="str">
        <f>TEXT(L597,"DDDDDDD")</f>
        <v>viernes</v>
      </c>
      <c r="N597" t="str">
        <v>M179 METRO PITALITO</v>
      </c>
      <c r="O597" t="str">
        <v>PITALITO</v>
      </c>
      <c r="P597" t="str">
        <v>OCCIDENTE</v>
      </c>
      <c r="Q597" t="str">
        <v>EMERSON PALACIOS MARTINEZ</v>
      </c>
      <c r="R597">
        <v>13723524</v>
      </c>
      <c r="S597" t="str">
        <v>ALIADO</v>
      </c>
      <c r="T597">
        <v>0.3958333333333333</v>
      </c>
      <c r="U597">
        <v>0.5625</v>
      </c>
      <c r="V597">
        <v>0.16666666666666666</v>
      </c>
      <c r="W597">
        <v>4</v>
      </c>
      <c r="X597">
        <f>NETWORKDAYS(K597,L596)</f>
        <v>1</v>
      </c>
      <c r="Y597" t="str">
        <f>IF(X597&lt;=2,"CUMPLE","NO CUMPLE")</f>
        <v>CUMPLE</v>
      </c>
    </row>
    <row r="598" xml:space="preserve">
      <c r="A598">
        <v>12199480</v>
      </c>
      <c r="B598" t="str">
        <v>REQUEST</v>
      </c>
      <c r="C598" t="str">
        <v>CERRADO</v>
      </c>
      <c r="D598" t="str">
        <v>TIENDA</v>
      </c>
      <c r="E598" t="str">
        <v>BALANZA</v>
      </c>
      <c r="F598" t="str">
        <v>BALANZA</v>
      </c>
      <c r="G598" t="str">
        <v>METTLER</v>
      </c>
      <c r="H598"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La balanza de Platos Preparados se encuentra desconectada en conector no esta Ponchado.</v>
      </c>
      <c r="I598" t="str">
        <v>Solicitamos Tecnico de Isit para realizar la Validacion de esta novedad; al parecer el punto de red presenta novedad</v>
      </c>
      <c r="J598" t="str">
        <v>Se reporta la báscula de platos preparados desconectada; se encuentra el cable de red partido y en mal estado para ser ponchado; se procede a buscar cable de red para realizar cambio de este; luego se solicita hacer ping y enviar actualización a la báscula dando solución al problema; usuario realiza pruebas e indica que se encuentra bien.</v>
      </c>
      <c r="K598">
        <v>44574</v>
      </c>
      <c r="L598">
        <v>44575</v>
      </c>
      <c r="M598" t="str">
        <f>TEXT(L598,"DDDDDDD")</f>
        <v>viernes</v>
      </c>
      <c r="N598" t="str">
        <v>M040 METRO RIOHACHA</v>
      </c>
      <c r="O598" t="str">
        <v>RIOHACHA</v>
      </c>
      <c r="P598" t="str">
        <v>COSTA</v>
      </c>
      <c r="Q598" t="str">
        <v>WILGER MELO PRADO</v>
      </c>
      <c r="R598">
        <v>1118852348</v>
      </c>
      <c r="S598" t="str">
        <v>DIRECTO</v>
      </c>
      <c r="T598">
        <v>0.5416666666666666</v>
      </c>
      <c r="U598">
        <v>0.6458333333333334</v>
      </c>
      <c r="V598">
        <v>0.10416666666666667</v>
      </c>
      <c r="W598">
        <v>2</v>
      </c>
      <c r="X598">
        <f>NETWORKDAYS(K598,L597)</f>
        <v>2</v>
      </c>
      <c r="Y598" t="str">
        <f>IF(X598&lt;=2,"CUMPLE","NO CUMPLE")</f>
        <v>CUMPLE</v>
      </c>
    </row>
    <row r="599" xml:space="preserve">
      <c r="A599">
        <v>12202279</v>
      </c>
      <c r="B599" t="str">
        <v>REQUEST</v>
      </c>
      <c r="C599" t="str">
        <v>CERRADO</v>
      </c>
      <c r="D599" t="str">
        <v>TIENDA</v>
      </c>
      <c r="E599" t="str">
        <v>POS</v>
      </c>
      <c r="F599" t="str">
        <v>POS</v>
      </c>
      <c r="G599" t="str">
        <v>WINCOR</v>
      </c>
      <c r="H599" t="str" xml:space="preserve">
        <v xml:space="preserve">Datos usuario_x000d_
Nombre: Leidy Mayerly Omen Omen_x000d_
Correo: LeidyMayerly.Omen@cencosud.com.co_x000d_
Usuario AD: LEOmenOme_x000d_
Pais: Colombia_x000d_
Ubicacion: M179 METRO PITALITO_x000d_
Zona: Colombia Occidente_x000d_
Unidad de Negocio: Supermercados_x000d_
Servicio: Sistemas_x000d_
Telefono: 3175939999_x000d_
Anexo: 3185573964_x000d_
Descripcion: Buenas tardes por favor me colaboran con la pos 11 caja periferica; esta presentado un ruido aturdidor que no es normal en la pos.</v>
      </c>
      <c r="I599" t="str">
        <v>visita del tecnico de isit para la validacion en sitio de la novedad reportada en la pos 11 de la tienda remota Pitalito</v>
      </c>
      <c r="J599" t="str">
        <v>Se llega a sitio y se realizan parámetros de ingreso de bioseguridad. Se ubica la cpu pos en el módulo de ATC. Se procede con desconexiones eléctricas y de datos. Se realiza ajuste del cooler pero sigue presentando ruido anormal. Se procede a buscar otro cooler de cpu retirada; se instala en la pos; se realiza ajuste del mismo en la pos y se procede a ensamblar la pos. Se enciende y sube a normalidad. Se realizan pruebas con los usuarios a plena satisfacción. El puesto de pago queda completamente operativo con todos sus periféricos. Se da por finalizado el caso y se procede con el cierre del ticket.</v>
      </c>
      <c r="K599">
        <v>44574</v>
      </c>
      <c r="L599">
        <v>44575</v>
      </c>
      <c r="M599" t="str">
        <f>TEXT(L599,"DDDDDDD")</f>
        <v>viernes</v>
      </c>
      <c r="N599" t="str">
        <v>M179 METRO PITALITO</v>
      </c>
      <c r="O599" t="str">
        <v>PITALITO</v>
      </c>
      <c r="P599" t="str">
        <v>OCCIDENTE</v>
      </c>
      <c r="Q599" t="str">
        <v>EMERSON PALACIOS MARTINEZ</v>
      </c>
      <c r="R599">
        <v>13723524</v>
      </c>
      <c r="S599" t="str">
        <v>ALIADO</v>
      </c>
      <c r="T599">
        <v>0.5625</v>
      </c>
      <c r="U599">
        <v>0.6458333333333334</v>
      </c>
      <c r="V599">
        <v>0.08333333333333333</v>
      </c>
      <c r="W599">
        <v>2</v>
      </c>
      <c r="X599">
        <f>NETWORKDAYS(K599,L598)</f>
        <v>2</v>
      </c>
      <c r="Y599" t="str">
        <f>IF(X599&lt;=2,"CUMPLE","NO CUMPLE")</f>
        <v>CUMPLE</v>
      </c>
    </row>
    <row r="600" xml:space="preserve">
      <c r="A600">
        <v>12037712</v>
      </c>
      <c r="B600" t="str">
        <v>REQUEST</v>
      </c>
      <c r="C600" t="str">
        <v>CERRADO</v>
      </c>
      <c r="D600" t="str">
        <v>TIENDA</v>
      </c>
      <c r="E600" t="str">
        <v>POS</v>
      </c>
      <c r="F600" t="str">
        <v>POS</v>
      </c>
      <c r="G600" t="str">
        <v>WINCOR</v>
      </c>
      <c r="H600"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colaboran con la pos 11 que se apago y se ha reiniciado automaticamente varias veces y no he mos podido registrar_x000d_
Numero de caja: 11</v>
      </c>
      <c r="I600" t="str">
        <v>Se realiza envio de POS WINCOR BEETLE-M serial 6422263200</v>
      </c>
      <c r="J600" t="str">
        <v>Se verifica CPU POS enviada para el remplazo de la CPU averiada que enviaron anteriormente; se revisa CPU POS; se revisa la BiOS; se procede a realizar la instalación del disco duro y la tarjeta de red a la nueva CPU; se instala en su punto de red y el equipo responde y sube correctamente sin novedad. Estado OK</v>
      </c>
      <c r="K600">
        <v>44574</v>
      </c>
      <c r="L600">
        <v>44578</v>
      </c>
      <c r="M600" t="str">
        <f>TEXT(L600,"DDDDDDD")</f>
        <v>lunes</v>
      </c>
      <c r="N600" t="str">
        <v>J047 JUMBO GIRARDOT</v>
      </c>
      <c r="O600" t="str">
        <v>GIRARDOT</v>
      </c>
      <c r="P600" t="str">
        <v>OCCIDENTE</v>
      </c>
      <c r="Q600" t="str">
        <v>RAFAEL ARDILA PUENTES</v>
      </c>
      <c r="R600">
        <v>1018419858</v>
      </c>
      <c r="S600" t="str">
        <v>ALIADO</v>
      </c>
      <c r="T600">
        <v>0.4166666666666667</v>
      </c>
      <c r="U600">
        <v>0.4583333333333333</v>
      </c>
      <c r="V600">
        <v>0.041666666666666664</v>
      </c>
      <c r="W600">
        <v>1</v>
      </c>
      <c r="X600">
        <f>NETWORKDAYS(K600,L599)</f>
        <v>2</v>
      </c>
      <c r="Y600" t="str">
        <f>IF(X600&lt;=2,"CUMPLE","NO CUMPLE")</f>
        <v>CUMPLE</v>
      </c>
    </row>
    <row r="601" xml:space="preserve">
      <c r="A601">
        <v>12202592</v>
      </c>
      <c r="B601" t="str">
        <v>CAMBIO RED WIFI</v>
      </c>
      <c r="C601" t="str">
        <v>CERRADO</v>
      </c>
      <c r="D601" t="str">
        <v>TIENDA</v>
      </c>
      <c r="E601" t="str">
        <v>PDA</v>
      </c>
      <c r="F601" t="str">
        <v>PDA</v>
      </c>
      <c r="G601" t="str">
        <v>HONEYWELL</v>
      </c>
      <c r="H601"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de personal de isit para configuracion de pdts; verificadores de precios y zebras portables en la cswlan12._x000d_
Seccion en la tienda o ubicacion del usuario: sistemas_x000d_
Jefe de area asignacion de la PDT: direccion</v>
      </c>
      <c r="I601" t="str">
        <v xml:space="preserve">Me ayudas con esta solicitud	</v>
      </c>
      <c r="J601" t="str">
        <v>Se llega al sitio y se solicita  la información para realizar el procedimiento de cambio de red wifi ya que los dispositivos van a ser migrados de la misma. Se procede a solicitar las claves de administrador para dicho proceso. Se inicia labores el día viernes a las 8:30 am  y se procede con cada uno de los dispositivos vinculado a la red para desactivar y migrar a la red con la cual van a continuar manejando. Se realizan pruebas con cada usuario que ingrese y realice su labor; todo funcionando correctamente; se me envía un listado de los dispositivos con el cual se trabaja  se trabaja de corrido hasta las 4:10 de la tarde y se dejan pendiente 4 dispositivos que no se encontraron en el momento.                                                                                                                                                                                                                                                                Se retorna el día lunes en horas de la tarde 2:00pm para terminar con los dispositivos pendientes  de configurar se realizan las modificaciones pertinentes y se  llena documentación al soporte Cencosud Harold se le envió el listado de verificación de los dispositivos migrados exitosamente. Se realizan pruebas con cada dispositivo y funcionario; todo correcto.</v>
      </c>
      <c r="K601">
        <v>44574</v>
      </c>
      <c r="L601">
        <v>44578</v>
      </c>
      <c r="M601" t="str">
        <f>TEXT(L601,"DDDDDDD")</f>
        <v>lunes</v>
      </c>
      <c r="N601" t="str">
        <v>J036 JUMBO POPAYAN CAMPANARIO</v>
      </c>
      <c r="O601" t="str">
        <v>POPAYAN</v>
      </c>
      <c r="P601" t="str">
        <v>OCCIDENTE</v>
      </c>
      <c r="Q601" t="str">
        <v>DANIEL FERNANDO PAREDES ARTEAGA</v>
      </c>
      <c r="R601">
        <v>10301691</v>
      </c>
      <c r="S601" t="str">
        <v>DIRECTO</v>
      </c>
      <c r="T601">
        <v>0.3333333333333333</v>
      </c>
      <c r="U601">
        <v>0.6666666666666666</v>
      </c>
      <c r="V601">
        <v>0.20833333333333334</v>
      </c>
      <c r="W601">
        <v>5</v>
      </c>
      <c r="X601">
        <f>NETWORKDAYS(K601,L600)</f>
        <v>3</v>
      </c>
      <c r="Y601" t="str">
        <f>IF(X601&lt;=2,"CUMPLE","NO CUMPLE")</f>
        <v>NO CUMPLE</v>
      </c>
    </row>
    <row r="602" xml:space="preserve">
      <c r="A602">
        <v>12204550</v>
      </c>
      <c r="B602" t="str">
        <v>REQUEST</v>
      </c>
      <c r="C602" t="str">
        <v>CERRADO</v>
      </c>
      <c r="D602" t="str">
        <v>TIENDA</v>
      </c>
      <c r="E602" t="str">
        <v>CPU</v>
      </c>
      <c r="F602" t="str">
        <v>CPU</v>
      </c>
      <c r="G602" t="str">
        <v>LENOVO</v>
      </c>
      <c r="H602" t="str" xml:space="preserve">
        <v xml:space="preserve">Buen día._x000d_
Se da continuidad a ticket 12143712._x000d_
Solicito su ayuda; revisando los puntos de red de servicio al cliente ya que en este momento no funciona la impresora y se desconecta el pc de la red constantemente_x000d_
Gracias.</v>
      </c>
      <c r="I602" t="str" xml:space="preserve">
        <v xml:space="preserve">Buen día._x000d_
Se reemplazo toma de red Atención al cliente._x000d_
Con datos así:_x000d_
Datos del equipo_x000d_
Equipo: Toma de Red_x000d_
Área: ATC_x000d_
Actividad: llegan accesorios solicitados para el cambio toma de red en ATC; se encuentran en poder de Carlos Suarez Jefe de Cajas._x000d_
Cualquier consulta comunicarse con Ever Becerra 3176594831_x000d_
Cordialmente;_x000d_
Ever Becerra</v>
      </c>
      <c r="J602" t="str">
        <v>Se retira tapa partida y jacks vencidos y cristalizados se procede a ponchar jacks nuevos con ponchadora impactadora se instala tapa nueva y se realizan pruebas de conexión ala red y se verifica que este operativo los puntos de conexión.</v>
      </c>
      <c r="K602">
        <v>44574</v>
      </c>
      <c r="L602">
        <v>44582</v>
      </c>
      <c r="M602" t="str">
        <f>TEXT(L602,"DDDDDDD")</f>
        <v>viernes</v>
      </c>
      <c r="N602" t="str">
        <v>J126 JUMBO SAN SILVESTRE</v>
      </c>
      <c r="O602" t="str">
        <v>BARRANCABERMEJA</v>
      </c>
      <c r="P602" t="str">
        <v>ORIENTE</v>
      </c>
      <c r="Q602" t="str">
        <v>JOHNNY HOYOS MARTINEZ</v>
      </c>
      <c r="R602" t="e">
        <v>#N/A</v>
      </c>
      <c r="S602" t="str">
        <v>DIRECTO</v>
      </c>
      <c r="T602">
        <v>0.3333333333333333</v>
      </c>
      <c r="U602">
        <v>0.375</v>
      </c>
      <c r="V602">
        <v>0.041666666666666664</v>
      </c>
      <c r="W602">
        <v>1</v>
      </c>
      <c r="X602">
        <f>NETWORKDAYS(K602,L601)</f>
        <v>3</v>
      </c>
      <c r="Y602" t="str">
        <f>IF(X602&lt;=2,"CUMPLE","NO CUMPLE")</f>
        <v>NO CUMPLE</v>
      </c>
    </row>
    <row r="603" xml:space="preserve">
      <c r="A603">
        <v>12206528</v>
      </c>
      <c r="B603" t="str">
        <v>CAMBIO RED WIFI</v>
      </c>
      <c r="C603" t="str">
        <v>CERRADO</v>
      </c>
      <c r="D603" t="str">
        <v>TIENDA</v>
      </c>
      <c r="E603" t="str">
        <v>PDT</v>
      </c>
      <c r="F603" t="str">
        <v>PDT</v>
      </c>
      <c r="G603" t="str">
        <v>DATALOGIC</v>
      </c>
      <c r="H603"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migracion de RED Wifi de las PDT; Verificadores y Zebra portables de la tienda Ibague; ya que estas deben ir conectadas a al Nueva RED cswaln12_x000d_
Por favor contactar con el Tecnico Stiven Bedoya Cel 3174356868 para instrucciones de las migracion_x000d_
Seccion en la tienda o ubicacion del usuario: Tienda_x000d_
Jefe de area asignacion de la PDT: PDT; Verificadores y Zebra Portable</v>
      </c>
      <c r="I603" t="str">
        <v xml:space="preserve"> con aprobacion de Yorlady y en copia del correo a Holman; se autoriza el trabajo de dia completo bajo la cantidad de ticket de 2;5 por dia para la configuración de la Wifi de los dispositivos PDT´s; Zebras portables y Verificadores.</v>
      </c>
      <c r="J603" t="str">
        <v>Se procede a realizar configuración y actualización de red o migración en dispositivos PDT; zebra portable y verificadores de la tienda Metro Ibagué; en total se realiza migración de 15 PDT; 3 verificadores y 1 zebra portable; las cuales se encuentran activos y en funcionamiento en tienda. Dichos dispositivos se les configura red WIFI CSWLAN12 y elimina la anterior. Equipos verificadores NEWLAND NQ2CAA000576 Y ZEBRA S13269522500776; ZEBRA PORTABLE XXQVJ174600374 no se realiza cambio debido a que se encuentran retirados de tienda. PDT 17268522504420 no se realiza configuración debido a que es usada por encargado de PRICING; escaneo de precios en la competencia y usa red por datos de simcard. Demás PDT; verificadores y zebra portable quedan configuradas y en correcto funcionamiento.</v>
      </c>
      <c r="K603">
        <v>44575</v>
      </c>
      <c r="L603">
        <v>44580</v>
      </c>
      <c r="M603" t="str">
        <f>TEXT(L603,"DDDDDDD")</f>
        <v>miércoles</v>
      </c>
      <c r="N603" t="str">
        <v>M042 METRO IBAGUE</v>
      </c>
      <c r="O603" t="str">
        <v>IBAGUE</v>
      </c>
      <c r="P603" t="str">
        <v>OCCIDENTE</v>
      </c>
      <c r="Q603" t="str">
        <v>SERGIO LEONARDO CLAVIJO CAMARGO</v>
      </c>
      <c r="R603">
        <v>1110471353</v>
      </c>
      <c r="S603" t="str">
        <v>DIRECTO</v>
      </c>
      <c r="T603">
        <v>0.3333333333333333</v>
      </c>
      <c r="U603">
        <v>0.7083333333333334</v>
      </c>
      <c r="V603">
        <v>0.08333333333333333</v>
      </c>
      <c r="W603">
        <v>2</v>
      </c>
      <c r="X603">
        <f>NETWORKDAYS(K603,L602)</f>
        <v>6</v>
      </c>
      <c r="Y603" t="str">
        <f>IF(X603&lt;=2,"CUMPLE","NO CUMPLE")</f>
        <v>NO CUMPLE</v>
      </c>
    </row>
    <row r="604" xml:space="preserve">
      <c r="A604">
        <v>12207053</v>
      </c>
      <c r="B604" t="str">
        <v>INCIDENT</v>
      </c>
      <c r="C604" t="str">
        <v>CERRADO</v>
      </c>
      <c r="D604" t="str">
        <v>TIENDA</v>
      </c>
      <c r="E604" t="str">
        <v>PDT</v>
      </c>
      <c r="F604" t="str">
        <v>PDT</v>
      </c>
      <c r="G604" t="str">
        <v>HONEYWELL</v>
      </c>
      <c r="H604"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Tiendas &amp; Centros de Distribucion_x000d_
Telefono: 3003587354_x000d_
Anexo: 3046383743_x000d_
Descripcion: la PDT de pgc presenta fallas en el sistema operativo_x000d_
Indicar ubicacion del Equipo en tienda o oficinas: tienda</v>
      </c>
      <c r="I604" t="str">
        <v>Se solicita Tecnico se Isit para realizar Configuracion en la PDT reportada</v>
      </c>
      <c r="J604" t="str">
        <v xml:space="preserve">Se reporta falla en el sistema operativo del dispositivo; el cual se encuentra que enciende pero el sistema no arranca; dado lo anterior y según indicaciones de soporte técnico se realiza reinstalación del FIRMWARE; luego se restablece el sistema de fábrica y se realiza configuraciones e instalaciones del sistema y APP; dando solución a la falla. Se le solicita al usuario hacer pruebas indicando que está funcionando bien. </v>
      </c>
      <c r="K604">
        <v>44578</v>
      </c>
      <c r="L604">
        <v>44578</v>
      </c>
      <c r="M604" t="str">
        <f>TEXT(L604,"DDDDDDD")</f>
        <v>lunes</v>
      </c>
      <c r="N604" t="str">
        <v>M040 METRO RIOHACHA</v>
      </c>
      <c r="O604" t="str">
        <v>RIOHACHA</v>
      </c>
      <c r="P604" t="str">
        <v>COSTA</v>
      </c>
      <c r="Q604" t="str">
        <v>WILGER MELO PRADO</v>
      </c>
      <c r="R604">
        <v>1118852348</v>
      </c>
      <c r="S604" t="str">
        <v>DIRECTO</v>
      </c>
      <c r="T604">
        <v>0.3333333333333333</v>
      </c>
      <c r="U604">
        <v>0.5</v>
      </c>
      <c r="V604">
        <v>0.16666666666666666</v>
      </c>
      <c r="W604">
        <v>4</v>
      </c>
      <c r="X604">
        <f>NETWORKDAYS(K604,L603)</f>
        <v>3</v>
      </c>
      <c r="Y604" t="str">
        <f>IF(X604&lt;=2,"CUMPLE","NO CUMPLE")</f>
        <v>NO CUMPLE</v>
      </c>
    </row>
    <row r="605" xml:space="preserve">
      <c r="A605">
        <v>12208088</v>
      </c>
      <c r="B605" t="str">
        <v>REQUEST</v>
      </c>
      <c r="C605" t="str">
        <v>CERRADO</v>
      </c>
      <c r="D605" t="str">
        <v>TIENDA</v>
      </c>
      <c r="E605" t="str">
        <v>PDT</v>
      </c>
      <c r="F605" t="str">
        <v>PDT</v>
      </c>
      <c r="G605" t="str">
        <v>HONEYWELL</v>
      </c>
      <c r="H605" t="str" xml:space="preserve">
        <v xml:space="preserve">Datos usuario_x000d_
Nombre: Oscar Ramon Torres Hernandez_x000d_
Correo: oscarramon.torreshernandez@cencosud.com.co_x000d_
Usuario AD: OSTorresH_x000d_
Pais: Colombia_x000d_
Ubicacion: M040 METRO RIOHACHA_x000d_
Zona: Colombia Costa_x000d_
Unidad de Negocio: METRO_x000d_
Servicio: null_x000d_
Telefono: 3013057230_x000d_
Anexo: 3017738125_x000d_
Descripcion: LA PDT 1882 PRECENTA PROBLEMA DE CONECCION AL SISTEMA DE GENEXIS_x000d_
Indicar la ubicacion del computador en la tienda o sede: TIENDA 40 METRO RIOHACHA</v>
      </c>
      <c r="I605" t="str">
        <v>Se solicita Tecnico se Isit para realizar Configuracion en la PDT reportada.</v>
      </c>
      <c r="J605" t="str">
        <v>Se reporta falla de conexión al sistema de Genesix; se encuentra problemas de encendido y falla de conexión; se soluciona problema de encendido con ajuste de batería; se realiza configuración indicada por soporte técnico; luego migración a una nueva red; se realizan pruebas teniendo conexión. Usuario realiza múltiples pruebas indicando que el equipo está operativo y en red</v>
      </c>
      <c r="K605">
        <v>44578</v>
      </c>
      <c r="L605">
        <v>44578</v>
      </c>
      <c r="M605" t="str">
        <f>TEXT(L605,"DDDDDDD")</f>
        <v>lunes</v>
      </c>
      <c r="N605" t="str">
        <v>M040 METRO RIOHACHA</v>
      </c>
      <c r="O605" t="str">
        <v>RIOHACHA</v>
      </c>
      <c r="P605" t="str">
        <v>COSTA</v>
      </c>
      <c r="Q605" t="str">
        <v>WILGER MELO PRADO</v>
      </c>
      <c r="R605">
        <v>1118852348</v>
      </c>
      <c r="S605" t="str">
        <v>DIRECTO</v>
      </c>
      <c r="T605">
        <v>0.5</v>
      </c>
      <c r="U605">
        <v>0.6666666666666666</v>
      </c>
      <c r="V605">
        <v>0.16666666666666666</v>
      </c>
      <c r="W605">
        <v>4</v>
      </c>
      <c r="X605">
        <f>NETWORKDAYS(K605,L604)</f>
        <v>1</v>
      </c>
      <c r="Y605" t="str">
        <f>IF(X605&lt;=2,"CUMPLE","NO CUMPLE")</f>
        <v>CUMPLE</v>
      </c>
    </row>
    <row r="606" xml:space="preserve">
      <c r="A606">
        <v>12206787</v>
      </c>
      <c r="B606" t="str">
        <v>REQUEST</v>
      </c>
      <c r="C606" t="str">
        <v>CERRADO</v>
      </c>
      <c r="D606" t="str">
        <v>TIENDA</v>
      </c>
      <c r="E606" t="str">
        <v>BALANZA</v>
      </c>
      <c r="F606" t="str">
        <v>BALANZA</v>
      </c>
      <c r="G606" t="str">
        <v>METTLER</v>
      </c>
      <c r="H606"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solicita visita del tecnico remoto para validacion de la conexion de RED de la Balanza Bplus 8442 del area de panaderia y charcuteria. las cuales no esta en RED y se necesita actualizar la Etiquetas con al descripcion de Gramos_x000d_
_x000d_
seriales: B644218750 y B644221251_x000d_
Area donde su ubica la balanza: Panaderia y Charcuteria</v>
      </c>
      <c r="I606" t="str">
        <v>Se solicita asistencia en la tienda Ibague para la validacion de las balanzas Bplus 8442 del area de Panaderia y Charcuteria las cuales no estan en RED y no se logra realizar la actualizacion de las etiquetas</v>
      </c>
      <c r="J606" t="str">
        <v>Se realiza verificación de balanza en área de charcutería y panadería; validando conexión de red y punto cableado de cada una de las balanzas. Entre ella se encuentra balanza de panadería cuyo serial es B932069621 e ip 10.132.74.50; esta balanza al momento de envío de actualización y cargue de precios no lo estaba tomando; por otra parte B644218750 ip 10.132.74.47 balanza de charcutería; al validar conexión de red y ping de la misma; se encontró activa y con carga satisfactoria de precios. Balanza de panadería antigua B644221251 ip 10.132.74.52; no tenía conexión al punto se procede a validar en toma de red; y esta al estar dañada se procede arreglar; cambiar jack e instalar cable lan para validar conexión con soporte Cencosud; una vez realizado esto y no tener respuesta se conecta teléfono ip; para validar funcionamiento. Una vez realizado en comunicación con área de telecomunicaciones se procede al desbloqueo de punto de red; registro de Mac de validadora B644221251; al tener habilitado el punto se procede a realizar carga de precios en balanza. Posteriormente se realiza verificación en balanza de pescadería; la cuál no tenia conexión de red; una vez conectado se valida y realiza carga remota de precios. Balanzas intervenidas quedan con conexión de red lan; respuesta por ping a ip asignada a las mismas y validación por parte de soporte Cencosud. Equipos operativos y en funcionamiento.</v>
      </c>
      <c r="K606">
        <v>44578</v>
      </c>
      <c r="L606">
        <v>44579</v>
      </c>
      <c r="M606" t="str">
        <f>TEXT(L606,"DDDDDDD")</f>
        <v>martes</v>
      </c>
      <c r="N606" t="str">
        <v>M042 METRO IBAGUE</v>
      </c>
      <c r="O606" t="str">
        <v>IBAGUE</v>
      </c>
      <c r="P606" t="str">
        <v>OCCIDENTE</v>
      </c>
      <c r="Q606" t="str">
        <v>SERGIO LEONARDO CLAVIJO CAMARGO</v>
      </c>
      <c r="R606">
        <v>1110471353</v>
      </c>
      <c r="S606" t="str">
        <v>DIRECTO</v>
      </c>
      <c r="T606">
        <v>0.5833333333333334</v>
      </c>
      <c r="U606">
        <v>0.7291666666666666</v>
      </c>
      <c r="V606">
        <v>0.14583333333333334</v>
      </c>
      <c r="W606">
        <v>3</v>
      </c>
      <c r="X606">
        <f>NETWORKDAYS(K606,L605)</f>
        <v>1</v>
      </c>
      <c r="Y606" t="str">
        <f>IF(X606&lt;=2,"CUMPLE","NO CUMPLE")</f>
        <v>CUMPLE</v>
      </c>
    </row>
    <row r="607" xml:space="preserve">
      <c r="A607">
        <v>12207344</v>
      </c>
      <c r="B607" t="str">
        <v>CAMBIO RED WIFI</v>
      </c>
      <c r="C607" t="str">
        <v>CERRADO</v>
      </c>
      <c r="D607" t="str">
        <v>TIENDA</v>
      </c>
      <c r="E607" t="str">
        <v>PDT</v>
      </c>
      <c r="F607" t="str">
        <v>PDT</v>
      </c>
      <c r="G607" t="str">
        <v>HONEYWELL</v>
      </c>
      <c r="H607"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metro Pitalito m179;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Portable_x000d_
</v>
      </c>
      <c r="I607" t="str">
        <v xml:space="preserve">Me ayudas con esta solicitud. Aplica el modelo de trabajo por dia completo el cial corresponde a 2;5 ticket. La autorización del trabajo de le envio en Copia holma y Jamir	</v>
      </c>
      <c r="J607" t="str">
        <v>Se realiza verificación y validación de 11 pdts; 4 verificadores de precio y una zebra Portable. Se realiza migración a la cswlan12 de 6 PDT Honeywell; 2 verificadores zebra los cuales no tomaron código de barras y se realizó vía Windows Mobile y 2 verificadores Newland. Se realiza migración a la cswlan15 por instrucción de soporte remoto de 4 pdts datalogic scorpio x3. La zebra Portable no es posible realizar la migración ya que no cogió carga estando conectada todo el día al sistema eléctrico. Se le indico al señor gerente colocar la respectiva llamada para revisión. Todos los equipos migrados se realizaron pruebas de rigor y fue necesario habilitar la cswlan15 por redes CENCOSUD ya que no estaba habilitada para la Tienda 179. Todos los equipos quedan completamente operativos con pruebas realizadas por los usuarios. Se le da información a gerente en Tienda de la actividad realizada y sé indica se eliminará la red a la que se conectaban. Se cierra el ticket sin ninguna novedad.</v>
      </c>
      <c r="K607">
        <v>44578</v>
      </c>
      <c r="L607">
        <v>44579</v>
      </c>
      <c r="M607" t="str">
        <f>TEXT(L607,"DDDDDDD")</f>
        <v>martes</v>
      </c>
      <c r="N607" t="str">
        <v>M179 METRO PITALITO</v>
      </c>
      <c r="O607" t="str">
        <v>PITALITO</v>
      </c>
      <c r="P607" t="str">
        <v>OCCIDENTE</v>
      </c>
      <c r="Q607" t="str">
        <v>EMERSON PALACIOS MARTINEZ</v>
      </c>
      <c r="R607">
        <v>13723524</v>
      </c>
      <c r="S607" t="str">
        <v>ALIADO</v>
      </c>
      <c r="T607">
        <v>0.3333333333333333</v>
      </c>
      <c r="U607">
        <v>0.7083333333333334</v>
      </c>
      <c r="V607">
        <v>0.10416666666666667</v>
      </c>
      <c r="W607">
        <v>2</v>
      </c>
      <c r="X607">
        <f>NETWORKDAYS(K607,L606)</f>
        <v>2</v>
      </c>
      <c r="Y607" t="str">
        <f>IF(X607&lt;=2,"CUMPLE","NO CUMPLE")</f>
        <v>CUMPLE</v>
      </c>
    </row>
    <row r="608" xml:space="preserve">
      <c r="A608">
        <v>12208662</v>
      </c>
      <c r="B608" t="str">
        <v>REQUEST</v>
      </c>
      <c r="C608" t="str">
        <v>CERRADO</v>
      </c>
      <c r="D608" t="str">
        <v>TIENDA</v>
      </c>
      <c r="E608" t="str">
        <v>BALANZA</v>
      </c>
      <c r="F608" t="str">
        <v>MESA</v>
      </c>
      <c r="G608" t="str">
        <v>METTLER</v>
      </c>
      <c r="H608"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balanza de mesa se encuentra con fallas al generar impresiones ya que imprime de manera continua desperdiciando papel de etiquetas_x000d_
Area donde su ubica la balanza: panaderia</v>
      </c>
      <c r="I608" t="str">
        <v>Favor nos ayudan con personal en sitio para la limpieza de la balanza ubicada en el area de panaderia</v>
      </c>
      <c r="J608" t="str">
        <v>Los sensores de las balanzas estaban sucios con pegamento de tiketes mucho mugre y desechos de alimentos (chocolate y restos de distintos tipos de insumos que se manejan en el área); también se corría la impresión por tiquetes de cada venta; se realizó el ajuste y limpieza de los sensores quedando en optimas condiciones; imprimiendo con normalidad. Se desarrollan las pruebas pertinentes y queda a satisfacción del usuario.</v>
      </c>
      <c r="K608">
        <v>44578</v>
      </c>
      <c r="L608">
        <v>44579</v>
      </c>
      <c r="M608" t="str">
        <f>TEXT(L608,"DDDDDDD")</f>
        <v>martes</v>
      </c>
      <c r="N608" t="str">
        <v>J045 JUMBO AV.DEL FERROCARRIL SANTA MARTA</v>
      </c>
      <c r="O608" t="str">
        <v>SANTA MARTA</v>
      </c>
      <c r="P608" t="str">
        <v>COSTA</v>
      </c>
      <c r="Q608" t="str">
        <v>ALDAHIR GUSTAVO HERNANDEZ CRATZ</v>
      </c>
      <c r="R608" t="e">
        <v>#N/A</v>
      </c>
      <c r="S608" t="str">
        <v>DIRECTO</v>
      </c>
      <c r="T608">
        <v>0.3958333333333333</v>
      </c>
      <c r="U608">
        <v>0.5</v>
      </c>
      <c r="V608">
        <v>0.10416666666666667</v>
      </c>
      <c r="W608">
        <v>2</v>
      </c>
      <c r="X608">
        <f>NETWORKDAYS(K608,L607)</f>
        <v>2</v>
      </c>
      <c r="Y608" t="str">
        <f>IF(X608&lt;=2,"CUMPLE","NO CUMPLE")</f>
        <v>CUMPLE</v>
      </c>
    </row>
    <row r="609" xml:space="preserve">
      <c r="A609">
        <v>12211002</v>
      </c>
      <c r="B609" t="str">
        <v>CAMBIO RED WIFI</v>
      </c>
      <c r="C609" t="str">
        <v>CERRADO</v>
      </c>
      <c r="D609" t="str">
        <v>TIENDA</v>
      </c>
      <c r="E609" t="str">
        <v>PDT</v>
      </c>
      <c r="F609" t="str">
        <v>PDT</v>
      </c>
      <c r="G609" t="str">
        <v>HONEYWELL</v>
      </c>
      <c r="H609" t="str" xml:space="preserve">
        <v xml:space="preserve">Buen día;_x000d_
_x000d_
Por favor nos colaboran con el cambio de la configuración de red inalámbrica de la WLAN12_ZBuc a la cswlan12 o cswlan 15 de acuerdo con el tipo de equipo._x000d_
_x000d_
Esta configuración se debe realizar en todas las PDT; Verificadores de Precio e impresoras portables que se conecten inalámbricamente.</v>
      </c>
      <c r="I609" t="str" xml:space="preserve">
        <v xml:space="preserve">Por favor nos apoyan con personal en sitio para realizar configuración solicitada._x000d_
Área: Tienda Jumbo Yopal_x000d_
Descripción de la falla: la Red WLAN12_ZBuc va a ser eliminada; por lo cual; los equipos que están conectados a esta red; se deben migrar a la cswlan12 o cswlan15_x000d_
Actividad: 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J609" t="str">
        <v xml:space="preserve">Se realiza verificación de la conexión a red de las PDT de la tienda y de los Verificadores de Precio; se cambian a la red cswlan12 las 6 PDT; 2 PDA y los 4 Verificadores de Precio Honeywell; la PDT Skorpio a la cswlan15; la impresora no se configura porque esta fuera de servicio; se le informa a la Ingeniera Giovanna López y ella confirma con Redes que no hay equipos conectados a la red vieja. </v>
      </c>
      <c r="K609">
        <v>44578</v>
      </c>
      <c r="L609">
        <v>44579</v>
      </c>
      <c r="M609" t="str">
        <f>TEXT(L609,"DDDDDDD")</f>
        <v>martes</v>
      </c>
      <c r="N609" t="str">
        <v>J185 JUMBO YOPAL</v>
      </c>
      <c r="O609" t="str">
        <v>YOPAL</v>
      </c>
      <c r="P609" t="str">
        <v>ORIENTE</v>
      </c>
      <c r="Q609" t="str">
        <v>RAFAEL BARRERA DIAZ</v>
      </c>
      <c r="R609" t="e">
        <v>#N/A</v>
      </c>
      <c r="S609" t="str">
        <v>DIRECTO</v>
      </c>
      <c r="T609">
        <v>0.3333333333333333</v>
      </c>
      <c r="U609">
        <v>0.7083333333333334</v>
      </c>
      <c r="V609">
        <v>0.10416666666666667</v>
      </c>
      <c r="W609">
        <v>3</v>
      </c>
      <c r="X609">
        <f>NETWORKDAYS(K609,L608)</f>
        <v>2</v>
      </c>
      <c r="Y609" t="str">
        <f>IF(X609&lt;=2,"CUMPLE","NO CUMPLE")</f>
        <v>CUMPLE</v>
      </c>
    </row>
    <row r="610" xml:space="preserve">
      <c r="A610">
        <v>12211194</v>
      </c>
      <c r="B610" t="str">
        <v>CAMBIO RED WIFI</v>
      </c>
      <c r="C610" t="str">
        <v>CERRADO</v>
      </c>
      <c r="D610" t="str">
        <v>TIENDA</v>
      </c>
      <c r="E610" t="str">
        <v>PDT</v>
      </c>
      <c r="F610" t="str">
        <v>PDT</v>
      </c>
      <c r="G610" t="str">
        <v>HONEYWELL</v>
      </c>
      <c r="H610" t="str" xml:space="preserve">
        <v xml:space="preserve">Buen día._x000d_
Se solicita configuración equipos inalámbricos a Cswlan12 de tienda Metro San Gil._x000d_
Gracias.</v>
      </c>
      <c r="I610" t="str" xml:space="preserve">
        <v xml:space="preserve">se solicita configuración de equipos._x000d_
Con datos así:_x000d_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J610" t="str">
        <v>Se realiza configuración de conexión WIFI en 10 PDA; 5 verificadores de precio y 1 Zebra portátil; las cuales se encuentran en tienda. Pruebas ejecutadas de conexión exitosas. Se reporta novedad en dos PDA; la primera presenta daño en pantalla SN: 19086B4816 y la segunda tiene inconvenientes de firmware SN: 19086B3F4E.</v>
      </c>
      <c r="K610">
        <v>44578</v>
      </c>
      <c r="L610">
        <v>44586</v>
      </c>
      <c r="M610" t="str">
        <f>TEXT(L610,"DDDDDDD")</f>
        <v>martes</v>
      </c>
      <c r="N610" t="str">
        <v>M183 METRO SAN GIL</v>
      </c>
      <c r="O610" t="str">
        <v>SAN GIL</v>
      </c>
      <c r="P610" t="str">
        <v>ORIENTE</v>
      </c>
      <c r="Q610" t="str">
        <v>MIGUEL ANGEL CARREÑO JAIMES</v>
      </c>
      <c r="R610" t="e">
        <v>#N/A</v>
      </c>
      <c r="S610" t="str">
        <v>DIRECTO</v>
      </c>
      <c r="T610">
        <v>0.375</v>
      </c>
      <c r="U610">
        <v>0.625</v>
      </c>
      <c r="V610">
        <v>0.10416666666666667</v>
      </c>
      <c r="W610">
        <v>3</v>
      </c>
      <c r="X610">
        <f>NETWORKDAYS(K610,L609)</f>
        <v>2</v>
      </c>
      <c r="Y610" t="str">
        <f>IF(X610&lt;=2,"CUMPLE","NO CUMPLE")</f>
        <v>CUMPLE</v>
      </c>
    </row>
    <row r="611" xml:space="preserve">
      <c r="A611">
        <v>12207338</v>
      </c>
      <c r="B611" t="str">
        <v>CAMBIO RED WIFI</v>
      </c>
      <c r="C611" t="str">
        <v>CERRADO</v>
      </c>
      <c r="D611" t="str">
        <v>TIENDA</v>
      </c>
      <c r="E611" t="str">
        <v>PDT</v>
      </c>
      <c r="F611" t="str">
        <v>PDT</v>
      </c>
      <c r="G611" t="str">
        <v>HONEYWELL</v>
      </c>
      <c r="H611"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Se crea requerimiento para la migracion de Red Wifi de las PDT; Verificadores y Zebra portables de la tienda Neiva Sevilla M038; ya que estas deben ir conectadas a la Nueva Red cswlan12 y cswlan15_x000d_
Por favor contactar con el Tecnico Edwin Bolaños Cel. 3174355320 para instrucciones de la migracion._x000d_
_x000d_
Gracias_x000d_
_x000d_
Seccion en la tienda o ubicacion del usuario: tienda_x000d_
Jefe de area asignacion de la PDT: PDT; Verificadores y Zebra Portable</v>
      </c>
      <c r="I611" t="str">
        <v xml:space="preserve">Me ayudas con esta solicitud. Aplica el modelo de trabajo por dia completo el cial corresponde a 2;5 ticket. La autorización del trabajo de le envio en Copia holma y Jamir	</v>
      </c>
      <c r="J611"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DI-034379; DI-034377; DI-034367; DI-034286; DI-034381; DI-034281; DI-034280; DI-034279; DI-034278; DI-034275. Se inicia con las PDT marca DATALOGIC; modelo SKORPIO X3; para ingresar con usuario admin se oprimen las siguientes teclas AZUL + E + 6; se ingresa la respectiva contraseña; nos dirigimos a panel de control; scu; profile; scan; seleccionamos la red CSWLAN15; ingresamos los parámetros; contraseña; nuevamente nos dirigimos a panel de control a la aplicación PERSISTEN REGISTRY; se configura; se reinicia la PDT y se verifica en SCU y MAIN que se encuentra la red CSWLAN15. Se realizan pruebas y quedan a satisfacción del usuario; las PDT configuradas correctamente con placa DI-019413; DI-019423._x000d_
se realiza la instalación de zebra install para iniciar la configuración de la FLEJERA PORTABLE marca ZEBRA; modelo QLN420; se conecta el cable a la flejera a la cpu; se_x000d_
configura para que sea detectada la impresora/flejera; se inicia a configurar en tipo de conectividad “Inalambrica”; dirección ip “estática; Nombre de host: cswlan12; dirección ip:10.132.22.251; mascara de subred: 255.255.255.192; de enlace predeterminada: 10.132.22.254; configuración de radio inalámbrica: banda: 802.11; damos siguientes en_x000d_
configuración inalámbrica “ESSID: cswlan12; Seguridad: WPA-PEAP; usuario de seguridad: pre_inalam; contraseña asignada por sistemas; certificado: No” siguiente y_x000d_
finish. Se realiza pruebas de impresión correctamente y queda a satisfacción del usuario; flejera con placa de inventario DI-004889._x000d_
Se procede a configurar los verificadores; se colocó el código QR en la NEWLAN. Modelo NQ100 identificado con serial NQ2CAA000674 y lo toma correctamente se procede a_x000d_
configura la red wifi CSWLAN12; se conecta correctamente; se reinicia y se verifica su funcionalidad en perfecto estado. se coloca el código de barra en las verificadoras marca_x000d_
ZEBRA; modelo MK3190 con placa DI-024984; DI-024985; se procede a retirar las verificadoras y llevarlas a la sala de sistemas para realizar la respectiva configuración de la_x000d_
red; se instala el aplicativo Windows Mobile Device; se configura Windows 10 para que sea detectada el verificador; se reinica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DI-019415 no se pudo realizar la activad; teniendo en cuenta que el táctil se_x000d_
encuentra averiado; se intento con las respectivas teclas y no deja pasar profile por lo cual la activa no fue ejecutada en esta PDT._x000d_
El verificador marca ZEBRA; modelo MK3190 identificado con placa DI-021908; se encuentra en la sala de sistemas y esta para dar de baja; porque no enciende y se_x000d_
encuentra averiado._x000d_
La flejera Zebra identificada con placa DI-004889 el display se encuentra averiado se realizaron pruebas reiniciándola; y la pantalla persiste en no dar imagen; Edwim Bolaños_x000d_
informa que ya solicito la parte para realizar el respectivo cambio y se queda a la espera de nuevo CAU.</v>
      </c>
      <c r="K611">
        <v>44578</v>
      </c>
      <c r="L611">
        <v>44587</v>
      </c>
      <c r="M611" t="str">
        <f>TEXT(L611,"DDDDDDD")</f>
        <v>miércoles</v>
      </c>
      <c r="N611" t="str">
        <v>M038 METRO NEIVA CENTRO DE CONVENCIONES</v>
      </c>
      <c r="O611" t="str">
        <v>NEIVA</v>
      </c>
      <c r="P611" t="str">
        <v>OCCIDENTE</v>
      </c>
      <c r="Q611" t="str">
        <v>LUIS FERNANDO QUIROGA SANCHEZ</v>
      </c>
      <c r="R611" t="e">
        <v>#N/A</v>
      </c>
      <c r="S611" t="str">
        <v>DIRECTO</v>
      </c>
      <c r="T611">
        <v>0.3333333333333333</v>
      </c>
      <c r="U611">
        <v>0.7083333333333334</v>
      </c>
      <c r="V611">
        <v>0.20833333333333334</v>
      </c>
      <c r="W611">
        <v>5</v>
      </c>
      <c r="X611">
        <f>NETWORKDAYS(K611,L610)</f>
        <v>7</v>
      </c>
      <c r="Y611" t="str">
        <f>IF(X611&lt;=2,"CUMPLE","NO CUMPLE")</f>
        <v>NO CUMPLE</v>
      </c>
    </row>
    <row r="612" xml:space="preserve">
      <c r="A612">
        <v>12205260</v>
      </c>
      <c r="B612" t="str">
        <v>INCIDENT</v>
      </c>
      <c r="C612" t="str">
        <v>CERRADO</v>
      </c>
      <c r="D612" t="str">
        <v>TIENDA</v>
      </c>
      <c r="E612" t="str">
        <v>BALANZA</v>
      </c>
      <c r="F612" t="str">
        <v>BALANZA</v>
      </c>
      <c r="G612" t="str">
        <v>METTLER</v>
      </c>
      <c r="H612"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pueden colaboran con el tecnico en la tienda santa lucia ya que tenemos 2 balanzas por fuera de red las ip son: 10.132.92.49 y 10.132.92.52 quedo atento_x000d_
</v>
      </c>
      <c r="I612" t="str">
        <v>visita del tecnico de isit a la tienda para que valide; los puntos de red y y los cables de red de la balanzas que presentan novedad</v>
      </c>
      <c r="J612" t="str">
        <v>Se llega a sitio y se procede a verificar el correo de ingreso; se localiza al encargado de perecederos y se le consulta la falla de las balanzas identificadas con ip 10.132.92.49 y 10.132.92.52. e indica que la falla es por red y que no actualiza los precios. Se procede a verificar y se localiza que la falla se encuentra en la que tiene la ip 10.132.92.52. se procede a realizar pruebas de red; verificado el cable utp; se cambia por otro tres que ya están confirmados que están en buen estado ya que se probaron en otra balanza y el ping responde correctamente; se continua verificando la configuración de red; la ip; los dns y se encuentra en perfecto estado; se reinicia la maquina varias veces para probar y la falla persiste. procedemos a destapar el jack y se encuentra averiado y un cable azul desconectado porque el jack esta dañado. se le indica al encargado y se espera que compren el jack para realizar el cambio y continuar con las pruebas. se realiza el cambio; se valida la categoría correspondiente del ponchado que es tipo A; se hace el cambio del jack correctamente. se realizan pruebas y la falla persiste; se conecta la balanza en un punto de red funcional y la falla persiste; se prueba el punto de red conectado un telefono con ip y sube correctamente; se confirma que el punto de red esta en funcionamiento y se concluye que la tarjeta de red de la balanza con número serial B631841457 se encuentra dañado. se le indica al encargado la respectivas novedades y se queda a la espera del envío de la parte correspondiente.</v>
      </c>
      <c r="K612">
        <v>44578</v>
      </c>
      <c r="L612">
        <v>44588</v>
      </c>
      <c r="M612" t="str">
        <f>TEXT(L612,"DDDDDDD")</f>
        <v>jueves</v>
      </c>
      <c r="N612" t="str">
        <v>M195 METRO SANTA LUCIA</v>
      </c>
      <c r="O612" t="str">
        <v>NEIVA</v>
      </c>
      <c r="P612" t="str">
        <v>OCCIDENTE</v>
      </c>
      <c r="Q612" t="str">
        <v>LUIS FERNANDO QUIROGA SANCHEZ</v>
      </c>
      <c r="R612" t="e">
        <v>#N/A</v>
      </c>
      <c r="S612" t="str">
        <v>DIRECTO</v>
      </c>
      <c r="T612">
        <v>0.5833333333333334</v>
      </c>
      <c r="U612">
        <v>0.6875</v>
      </c>
      <c r="V612">
        <v>0.10416666666666667</v>
      </c>
      <c r="W612">
        <v>2</v>
      </c>
      <c r="X612">
        <f>NETWORKDAYS(K612,L611)</f>
        <v>8</v>
      </c>
      <c r="Y612" t="str">
        <f>IF(X612&lt;=2,"CUMPLE","NO CUMPLE")</f>
        <v>NO CUMPLE</v>
      </c>
    </row>
    <row r="613" xml:space="preserve">
      <c r="A613">
        <v>12207332</v>
      </c>
      <c r="B613" t="str">
        <v>CAMBIO RED WIFI</v>
      </c>
      <c r="C613" t="str">
        <v>CERRADO</v>
      </c>
      <c r="D613" t="str">
        <v>TIENDA</v>
      </c>
      <c r="E613" t="str">
        <v>PDT</v>
      </c>
      <c r="F613" t="str">
        <v>PDT</v>
      </c>
      <c r="G613" t="str">
        <v>HONEYWELL</v>
      </c>
      <c r="H613"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Supermercados_x000d_
Servicio: Sistemas_x000d_
Telefono: 3174355320_x000d_
Anexo: null_x000d_
Descripcion: Buenas tardes._x000d_
_x000d_
Se crea requerimiento para la migracion de Red Wifi de las PDT; Verificadores y Zebra portables de la tienda Metro santa lucia m195; ya que estas deben ir conectadas a la Nueva Red cswlan12 y cswlan15_x000d_
Por favor contactar con el Tecnico Edwin Bolaños Cel. 3174355320 para instrucciones de la migracion.</v>
      </c>
      <c r="I613" t="str">
        <v>Me ayudas con esta solicitud. aplica modelo de trabajo por dia completo que correpsonde a 2;5 ticket. Se copio el correo de autorización a Holman y Jamir.</v>
      </c>
      <c r="J613" t="str" xml:space="preserve">
        <v xml:space="preserve">Se llega a sitio se procede a realizar el ingreso por contralor y se verifica el correo de ingreso; se le informa a los de seguridad que se va a realizar la migración de red wifi_x000d_
cswlan12 y cswlan15 a las PDT; VERIFICADORES Y ZEBRA PORTABLES de la tienda; por ende; se procede a localizar a los usuarios que tiene PDT y se les informa que deben_x000d_
de llegar con la PDT para realizar la respectiva migración. Se inicia con las PDT con marca HONEYWELL y modelo EDA51 a configurar; se ingresa con usuario admin; inicialmente se despliega el menú de opciones; nos dirigimos a configuración; redes wifi; encontramos que se encuentran conectados a la red WLAN12; se les indica a los usuarios que esa red será inhabilitada y la nueva red asignada para las PDT nueva es CSWLAN12._x000d_
Se configura la red con los siguientes parámetros; Identidad “Pre_inalam”; identidad anónima “pre_inalam” contraseña asignada por el departamento de sistemas de Cencosud; certificado “No validar”. Se verifican que queden conectadas y se realizan pruebas con los usuarios para validar la funcionalidad de los aplicativos; se deja a satisfacción del usuario y sin novedad alguna con las siguientes PDT con placa de inventario: DI-034374; DI-034373; DI-034371; DI-034370; DI-034368; DI-034366; DI-034365; DI-034347; DI-034334; DI-034380 (Nota: al día siguiente día las PDT se encuentra sin conexión; se realiza de nuevo la configuración y la falla persiste; se le indica a Edwin Bolaños y comenta que es problema de redes; realiza el reporte y se hacen 3 pruebas fallidas; en la jornada de la tarde reportan que ya están conectadas; se verifican quedan correctamente)._x000d_
Se realiza la instalación de zebra install para iniciar la configuración de la FLEJERA PORTABLE marca ZEBRA; modelo QLN420 identificada con placa DI-025172; se conecta_x000d_
el cable a la flejera a la cpu; se configura para que sea detectada la impresora/flejera; seinicia a configurar en tipo de conectividad “Inalámbrica”; dirección ip “estática; Nombre de host: cswlan12; dirección ip: 10.132.92.251; mascara de subred: 255.255.255.192; de enlace predeterminada: 10.132.92.254; configuración de radio inalámbrica: banda: 802.11; damos siguientes en configuración inalámbrica “ESSID: cswlan12; Seguridad: WPA-PEAP; usuario de seguridad: pre_inalam; contraseña asignada por sistemas; certificado: No” siguiente y finish. Se realiza pruebas de impresión correctamente y queda a satisfacción del usuario; de igual manera la ZEBRA modelo ZQ520 identificada con placa de inventario DI-028616 asignada con dirección ip: 10.132.92.252; mascara de subred: 255.255.255.192; de enlace predeterminada: 10.132.92.254._x000d_
Se procede a configurar los verificadores; se coloca el código de barra en las verificadoras marca ZEBRA; modelo MK3190 con placa DI-025112; DI-025113; DI-025111; DI-025114; se procede a retirar las verificadoras y llevarlas a la sala de sistemas para realizar la respectiva configuración de la red; se instala el aplicativo Windows Mobile Device; se configura Windows 10 para que sea detectada el verificador; se reinicia el pc y detecta correctamente el verificador; se realiza copia de los archivos AppCenter.exe; AppCenter; AppCenter.reg; se eliminan de la carpeta Aplicación del verificador se reiniciar y se configura la red CSWLAN12; se verifica la conectividad; se reinicia y la conectamos nuevamente para pasar los archivos eliminados; se reinicia y se verifica su funcionalidad quedando correctamente. Se llevan a su respectivo sitio; se instalan y queda a satisfacción del usuario._x000d_
Observación: La PDT marca DATALOGIC modelo SKORPIO X3; identificada con número de placa DI-019437 no se pudo realizar la activad; teniendo en cuenta que se encuentra_x000d_
averiada; no enciende; se cambia de batería y se realizan pruebas y la falla persiste; Edwin Bolaños indica que debe de ser enviada a su departamento para su respectiva reparación. Se entrega a Yenni Pichina para que realiza él envió.</v>
      </c>
      <c r="K613">
        <v>44578</v>
      </c>
      <c r="L613">
        <v>44588</v>
      </c>
      <c r="M613" t="str">
        <f>TEXT(L613,"DDDDDDD")</f>
        <v>jueves</v>
      </c>
      <c r="N613" t="str">
        <v>M195 METRO SANTA LUCIA</v>
      </c>
      <c r="O613" t="str">
        <v>NEIVA</v>
      </c>
      <c r="P613" t="str">
        <v>OCCIDENTE</v>
      </c>
      <c r="Q613" t="str">
        <v>LUIS FERNANDO QUIROGA SANCHEZ</v>
      </c>
      <c r="R613" t="e">
        <v>#N/A</v>
      </c>
      <c r="S613" t="str">
        <v>DIRECTO</v>
      </c>
      <c r="T613">
        <v>0.3333333333333333</v>
      </c>
      <c r="U613">
        <v>0.7083333333333334</v>
      </c>
      <c r="V613">
        <v>0.10416666666666667</v>
      </c>
      <c r="W613">
        <v>2</v>
      </c>
      <c r="X613">
        <f>NETWORKDAYS(K613,L612)</f>
        <v>9</v>
      </c>
      <c r="Y613" t="str">
        <f>IF(X613&lt;=2,"CUMPLE","NO CUMPLE")</f>
        <v>NO CUMPLE</v>
      </c>
    </row>
    <row r="614" xml:space="preserve">
      <c r="A614">
        <v>12211171</v>
      </c>
      <c r="B614" t="str">
        <v>CAMBIO RED WIFI</v>
      </c>
      <c r="C614" t="str">
        <v>CERRADO</v>
      </c>
      <c r="D614" t="str">
        <v>TIENDA</v>
      </c>
      <c r="E614" t="str">
        <v>PDT</v>
      </c>
      <c r="F614" t="str">
        <v>PDT</v>
      </c>
      <c r="G614" t="str">
        <v>HONEYWELL</v>
      </c>
      <c r="H614" t="str" xml:space="preserve">
        <v xml:space="preserve">Buen día._x000d_
Se solicita configuración equipos inalámbricos a Cswlan12 de tienda Jumbo San Silvestre._x000d_
Gracias.</v>
      </c>
      <c r="I614" t="str" xml:space="preserve">
        <v xml:space="preserve">Configuración equipos._x000d_
Con datos así:_x000d_
Datos del equipo_x000d_
Equipo: Inalámbricos_x000d_
Área: Tienda_x000d_
Actividad: Se requiere la configuración de red inalámbrica de la WLAN12_ZBuc a la cswlan12 o cswlan15 de acuerdo con el tipo de equipo._x000d_
Esta configuración se debe realizar en todas las PDT; Verificadores de Precio e impresoras portables que se conecten inalámbricamente._x000d_
Cualquier consulta comunicarse con Ever Becerra 3176594831_x000d_
Cordialmente;_x000d_
Ever Becerra</v>
      </c>
      <c r="J614" t="str">
        <v>Se realiza cambio de red wifi CSWLAN15 a los equipos PDT y PDA y la red CSWLAN 12 para los verificadores e impresora en el cual se encontraron novedades y se dejan observaciones los equipos PDT/PDA de seriales G17F62279 modelo SKOSPIOX3 y 21177B74AB modelo EDA51 no se encontraron en la tienda se revisó con los jefes de sección y seguridad. El equipo verificador zebra modelo MK3190 S/N S1705152250 no se le realizo el cambio de WIFI ya que presenta falla en el táctil en el cual se deja constancia con el Soporte Cencosud mediante un video que no recibe comando a la hora de manipular el táctil. El equipo impresora zebra plejera modelo ZQ520 S/N XXRBC19529 se realiza el cambio de red pero se deja como observación que el equipo está en contralor sin uso ya que presenta fallas al imprimir.</v>
      </c>
      <c r="K614">
        <v>44578</v>
      </c>
      <c r="L614">
        <v>44589</v>
      </c>
      <c r="M614" t="str">
        <f>TEXT(L614,"DDDDDDD")</f>
        <v>viernes</v>
      </c>
      <c r="N614" t="str">
        <v>J126 JUMBO SAN SILVESTRE</v>
      </c>
      <c r="O614" t="str">
        <v>BARRANCABERMEJA</v>
      </c>
      <c r="P614" t="str">
        <v>ORIENTE</v>
      </c>
      <c r="Q614" t="str">
        <v>JOHNNY HOYOS MARTINEZ</v>
      </c>
      <c r="R614" t="e">
        <v>#N/A</v>
      </c>
      <c r="S614" t="str">
        <v>DIRECTO</v>
      </c>
      <c r="T614">
        <v>0.3333333333333333</v>
      </c>
      <c r="U614">
        <v>0.75</v>
      </c>
      <c r="V614">
        <v>0.20833333333333334</v>
      </c>
      <c r="W614">
        <v>5</v>
      </c>
      <c r="X614">
        <f>NETWORKDAYS(K614,L613)</f>
        <v>9</v>
      </c>
      <c r="Y614" t="str">
        <f>IF(X614&lt;=2,"CUMPLE","NO CUMPLE")</f>
        <v>NO CUMPLE</v>
      </c>
    </row>
    <row r="615" xml:space="preserve">
      <c r="A615">
        <v>12211120</v>
      </c>
      <c r="B615" t="str">
        <v>INCIDENT</v>
      </c>
      <c r="C615" t="str">
        <v>CERRADO</v>
      </c>
      <c r="D615" t="str">
        <v>TIENDA</v>
      </c>
      <c r="E615" t="str">
        <v>BALANZA</v>
      </c>
      <c r="F615" t="str">
        <v>BALANZA</v>
      </c>
      <c r="G615" t="str">
        <v>METTLER</v>
      </c>
      <c r="H615" t="str" xml:space="preserve">
        <v xml:space="preserve">Datos usuario_x000d_
Nombre: Guio Arleidy Cristancho_x000d_
Correo: GuioArleidy.Cristancho@cencosud.com.co_x000d_
Usuario AD: GACrista_x000d_
Pais: Colombia_x000d_
Ubicacion: M179 METRO PITALITO_x000d_
Zona: Colombia Occidente_x000d_
Unidad de Negocio: Supermercados_x000d_
Servicio: Tiendas &amp; Centros de Distribucion_x000d_
Telefono: 3133946031_x000d_
Anexo: null_x000d_
Descripcion: Buenos dias; me colaboran con la balanza colgante serial: b242434050; el visor se esta apagando y a veces no imprime; cuando imprime arroja bastantes sticker en blanco._x000d_
Indica la ubicacion de tu balanza en la tienda: CARNES</v>
      </c>
      <c r="I615" t="str">
        <v>realice la validacion y nos de un diagnostico de esta de la balanza colgante que presenta novedad; muy importante realizar mantenimiento preventivo y limpieza de sensores.</v>
      </c>
      <c r="J615" t="str">
        <v>Se llega a sitio y se ubica la balanza colgante. Se procede con la validación y se le realiza limpieza al cabezal y se ajusta el sensor mecánica y sistemáticamente. Se ajusta el bus de datos del display. Se realizan pruebas con la usuaria quedando a conformidad. Se da por finalizada la actividad quedando la balanza completamente operativa y funcional.</v>
      </c>
      <c r="K615">
        <v>44579</v>
      </c>
      <c r="L615">
        <v>44579</v>
      </c>
      <c r="M615" t="str">
        <f>TEXT(L615,"DDDDDDD")</f>
        <v>martes</v>
      </c>
      <c r="N615" t="str">
        <v>M179 METRO PITALITO</v>
      </c>
      <c r="O615" t="str">
        <v>PITALITO</v>
      </c>
      <c r="P615" t="str">
        <v>OCCIDENTE</v>
      </c>
      <c r="Q615" t="str">
        <v>EMERSON PALACIOS MARTINEZ</v>
      </c>
      <c r="R615">
        <v>13723524</v>
      </c>
      <c r="S615" t="str">
        <v>ALIADO</v>
      </c>
      <c r="T615">
        <v>0.6666666666666666</v>
      </c>
      <c r="U615">
        <v>0.71875</v>
      </c>
      <c r="V615">
        <v>0.041666666666666664</v>
      </c>
      <c r="W615">
        <v>1</v>
      </c>
      <c r="X615">
        <f>NETWORKDAYS(K615,L614)</f>
        <v>9</v>
      </c>
      <c r="Y615" t="str">
        <f>IF(X615&lt;=2,"CUMPLE","NO CUMPLE")</f>
        <v>NO CUMPLE</v>
      </c>
    </row>
    <row r="616" xml:space="preserve">
      <c r="A616">
        <v>12213059</v>
      </c>
      <c r="B616" t="str">
        <v>REQUEST</v>
      </c>
      <c r="C616" t="str">
        <v>CERRADO</v>
      </c>
      <c r="D616" t="str">
        <v>TIENDA</v>
      </c>
      <c r="E616" t="str">
        <v>POS</v>
      </c>
      <c r="F616" t="str">
        <v>POS</v>
      </c>
      <c r="G616" t="str">
        <v>WINCOR</v>
      </c>
      <c r="H616"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impresora de la caja 23 que es la de ecomerce no esta imprimiendo los pedidos de la tienda 45_x000d_
</v>
      </c>
      <c r="I616" t="str">
        <v>Agradezco su apoyo con la validación de la POS de Ecommerce</v>
      </c>
      <c r="J616" t="str">
        <v>Se procede a realizar validación del equipo tipo pos del lineal de cajas; caja de domicilios presenta falla en el arranque de pos; equipo enciende al momento de realizar proceso de iniciar el sistema muestra los caracteres del proceso de inicio y al finalizar el display quedas en negro. Se realiza validación de pos; conexión de los periféricos; se realiza mantenimiento a los componentes internos de la pos; slot y memorias RAM. Se realiza pruebas cambiando teclado y display el fallo persiste. Se realiza formateo de pos; al momento del formateo se queda en parte del proceso y no logra avanzar el equipo. Se hace cambio de disco duro. Donde nos genera error de arranque se procede a instalar una pos que se encuentra en el área de sistemas; se le pasa a instalar la tarjeta de red y memoria RAM; la pos presenta falla al momento del formateo; se escala al personal de sistemas de Cencosud donde se establece solicitar una pos para el área de caja.</v>
      </c>
      <c r="K616">
        <v>44579</v>
      </c>
      <c r="L616">
        <v>44580</v>
      </c>
      <c r="M616" t="str">
        <f>TEXT(L616,"DDDDDDD")</f>
        <v>miércoles</v>
      </c>
      <c r="N616" t="str">
        <v>J045 JUMBO AV.DEL FERROCARRIL SANTA MARTA</v>
      </c>
      <c r="O616" t="str">
        <v>SANTA MARTA</v>
      </c>
      <c r="P616" t="str">
        <v>COSTA</v>
      </c>
      <c r="Q616" t="str">
        <v>ENRIQUE RAFAEL PONZON ORTEGA</v>
      </c>
      <c r="R616">
        <v>1082888515</v>
      </c>
      <c r="S616" t="str">
        <v>DIRECTO</v>
      </c>
      <c r="T616">
        <v>0.4583333333333333</v>
      </c>
      <c r="U616">
        <v>0.6458333333333334</v>
      </c>
      <c r="V616">
        <v>0.1875</v>
      </c>
      <c r="W616">
        <v>4</v>
      </c>
      <c r="X616">
        <f>NETWORKDAYS(K616,L615)</f>
        <v>1</v>
      </c>
      <c r="Y616" t="str">
        <f>IF(X616&lt;=2,"CUMPLE","NO CUMPLE")</f>
        <v>CUMPLE</v>
      </c>
    </row>
    <row r="617" xml:space="preserve">
      <c r="A617">
        <v>12206570</v>
      </c>
      <c r="B617" t="str">
        <v>CAMBIO RED WIFI</v>
      </c>
      <c r="C617" t="str">
        <v>CERRADO</v>
      </c>
      <c r="D617" t="str">
        <v>TIENDA</v>
      </c>
      <c r="E617" t="str">
        <v>PDT</v>
      </c>
      <c r="F617" t="str">
        <v>PDT</v>
      </c>
      <c r="G617" t="str">
        <v>HONEYWELL</v>
      </c>
      <c r="H617" t="str" xml:space="preserve">
        <v xml:space="preserve">Datos usuario_x000d_
Nombre: Stiven Emilio Bedoya Triana_x000d_
Correo: Stiven.Bedoya@cencosud.com.co_x000d_
Usuario AD: SEBTrian_x000d_
Pais: Colombia_x000d_
Ubicacion: M042 METRO IBAGUE_x000d_
Zona: Colombia Occidente_x000d_
Unidad de Negocio: JUMBO_x000d_
Servicio: Tiendas &amp; Centros de Distribucion_x000d_
Telefono: 3174356868_x000d_
Anexo: 7130409_x000d_
Descripcion: Se crea requerimiento para la migracion de RED Wifi de las PDT; Verificadores y Zebra portables de la tienda Ibague; ya que estas deben ir conectadas a al Nueva RED cswaln12_x000d_
Por favor contactar con el Tecnico Stiven Bedoya Cel 3174356868 para instrucciones de las migracion_x000d_
Seccion en la tienda o ubicacion del usuario: Tienda_x000d_
Jefe de area asignacion de la PDT: Todas las PDT y Verificadores</v>
      </c>
      <c r="I617" t="str">
        <v>Corresponde a la configuración de los equipos WiFi de la tiendas. Favor aplicar el modelo de atención por dia que corresponde a 2;5 llamadas por día</v>
      </c>
      <c r="J617" t="str">
        <v>Se procede a realizar configuración y actualización de red o migración en dispositivos PDT; zebra portable y verificadores de la tienda Metro Ibagué; en total se realiza migración de 15 PDT; 3 verificadores y 1 zebra portable; las cuales se encuentran activos y en funcionamiento en tienda. Dichos dispositivos se les configura red WIFI CSWLAN12 y elimina la anterior. Equipos verificadores NEWLAND NQ2CAA000576 Y ZEBRA S13269522500776; ZEBRA PORTABLE XXQVJ174600374 no se realiza cambio debido a que se encuentran retirados de tienda. PDT 17268522504420 no se realiza configuración debido a que es usada por encargado de PRICING; escaneo de precios en la competencia y usa red por datos de simcard. Demás PDT; verificadores y zebra portable quedan configuradas y en correcto funcionamiento.</v>
      </c>
      <c r="K617">
        <v>44579</v>
      </c>
      <c r="L617">
        <v>44580</v>
      </c>
      <c r="M617" t="str">
        <f>TEXT(L617,"DDDDDDD")</f>
        <v>miércoles</v>
      </c>
      <c r="N617" t="str">
        <v>M042 METRO IBAGUE</v>
      </c>
      <c r="O617" t="str">
        <v>IBAGUE</v>
      </c>
      <c r="P617" t="str">
        <v>OCCIDENTE</v>
      </c>
      <c r="Q617" t="str">
        <v>SERGIO LEONARDO CLAVIJO CAMARGO</v>
      </c>
      <c r="R617">
        <v>1110471353</v>
      </c>
      <c r="S617" t="str">
        <v>DIRECTO</v>
      </c>
      <c r="T617">
        <v>0.3333333333333333</v>
      </c>
      <c r="U617">
        <v>0.7083333333333334</v>
      </c>
      <c r="V617">
        <v>0.020833333333333332</v>
      </c>
      <c r="W617">
        <v>1</v>
      </c>
      <c r="X617">
        <f>NETWORKDAYS(K617,L616)</f>
        <v>2</v>
      </c>
      <c r="Y617" t="str">
        <f>IF(X617&lt;=2,"CUMPLE","NO CUMPLE")</f>
        <v>CUMPLE</v>
      </c>
    </row>
    <row r="618" xml:space="preserve">
      <c r="A618">
        <v>12206716</v>
      </c>
      <c r="B618" t="str">
        <v>REQUEST</v>
      </c>
      <c r="C618" t="str">
        <v>CERRADO</v>
      </c>
      <c r="D618" t="str">
        <v>TIENDA</v>
      </c>
      <c r="E618" t="str">
        <v>POS</v>
      </c>
      <c r="F618" t="str">
        <v>IMPRESORA</v>
      </c>
      <c r="G618" t="str">
        <v>WINCOR</v>
      </c>
      <c r="H618"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podrian colaborar con la pos # 7 con serial 59CD001420 falla en la impresora_x000d_
Numero de inventario: X5G5012555</v>
      </c>
      <c r="I618" t="str">
        <v>Jefe su autorizacion para instalacion de repuestos que se encuentran en direccion para pos</v>
      </c>
      <c r="J618" t="str">
        <v xml:space="preserve">Se llega al sitio y se solicita  la información para realizar  el procedimiento. Se realiza cambio de cable usb de una caja operativa con impresora normal;  al colocarlo en la caja 7 sigue presentando la falla. Se apagó y se inició el dispositivo para ver si se reconocia desde el incio y se informo que la falla no dio resultados acertados. Se informa que la solucion era formatear la caja. Se informa que las cajas estan troncadas entre  la caja 8 y la caja 7 se procede a realiza el traslado del dispositivo de la caja 8 a la 7 y de la caja 7 a la 8  para que cada dispositivo quede en su respectivo puesto programado. Inicio la actividad con la pantalla normal y con el paso a paso  del manual pero llegaba a una parte y queda bloqueado y no continuaba  el proceso de formateo. Se instala con la pantalla del cajero; la realizo con el paso a paso y siguiendo algunas indicaciones y se termina el proceso de formateo y carga en pantalla  con las indicaciones de que termina proceso. Se reinicia maquina  y se informa que se debe enviar un correo para solicitar una información de cuenta y valores de cargue para que trabaje bien y sin complicaciones. Se informa a la jefe de zona para el envio del correo </v>
      </c>
      <c r="K618">
        <v>44579</v>
      </c>
      <c r="L618">
        <v>44587</v>
      </c>
      <c r="M618" t="str">
        <f>TEXT(L618,"DDDDDDD")</f>
        <v>miércoles</v>
      </c>
      <c r="N618" t="str">
        <v>J036 JUMBO POPAYAN CAMPANARIO</v>
      </c>
      <c r="O618" t="str">
        <v>POPAYAN</v>
      </c>
      <c r="P618" t="str">
        <v>OCCIDENTE</v>
      </c>
      <c r="Q618" t="str">
        <v>DANIEL FERNANDO PAREDES ARTEAGA</v>
      </c>
      <c r="R618">
        <v>10301691</v>
      </c>
      <c r="S618" t="str">
        <v>DIRECTO</v>
      </c>
      <c r="T618">
        <v>0.3541666666666667</v>
      </c>
      <c r="U618">
        <v>0.4791666666666667</v>
      </c>
      <c r="V618">
        <v>0.125</v>
      </c>
      <c r="W618">
        <v>3</v>
      </c>
      <c r="X618">
        <f>NETWORKDAYS(K618,L617)</f>
        <v>2</v>
      </c>
      <c r="Y618" t="str">
        <f>IF(X618&lt;=2,"CUMPLE","NO CUMPLE")</f>
        <v>CUMPLE</v>
      </c>
    </row>
    <row r="619" xml:space="preserve">
      <c r="A619">
        <v>12206720</v>
      </c>
      <c r="B619" t="str">
        <v>REQUEST</v>
      </c>
      <c r="C619" t="str">
        <v>CERRADO</v>
      </c>
      <c r="D619" t="str">
        <v>TIENDA</v>
      </c>
      <c r="E619" t="str">
        <v>POS</v>
      </c>
      <c r="F619" t="str">
        <v>POS</v>
      </c>
      <c r="G619" t="str">
        <v>WINCOR</v>
      </c>
      <c r="H619"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I619" t="str">
        <v>revision de pos 17 que no quiere subir el sistemas operativo</v>
      </c>
      <c r="J619" t="str" xml:space="preserve">
        <v xml:space="preserve">Se procede a establecer contacto con el usuario del área de línea de cajas la jefe Johana Andrea Orozco. se valida funcionamiento de la pos # 17 de marca Beetle de Serie: 6498720781 la cual se encontró fuera de servicio al no cargar correctamente su sistema operativo. Se procede a validar punto de red el cual se encontró funcionando correctamente; se realiza limpieza de sockets y de memorias RAM; pero pos continua sin iniciar correctamente; Por orden del señor Harold Martinez Se procede a realizar cambio de disco duro de la pos; por disco duro usado de marca Seagate que se encontró en el cuarto de sistemas ; luego de ser reemplazado el disco duro; se configura la BIOS para bootear memoria USB con sistema Linux de pos; Al realizar reinstalación de sistema operativo con su respectiva configuración pos no detecta el disco duro de manera correcta; por lo que se realiza nuevamente el montaje de la imagen en USB para descartar errores de booteo o de imagen mal montada; también se instala otro disco duro; usado del cuarto de sistemas; disco duro es reconocido y se inicia instalación de sistema operativo pero este sistema no logra reconocer la tarjeta de red y se queda a mitad de la instalación sin lograr culminar correctamente la instalación; se realiza limpieza de tarjeta de red y se reconecta periféricos; más pos continua sin culminar instalación correctamente_x000d_
Observaciones: Se evidencio que impresora de pos no tiene sus respectivos cables correspondientes; se requiere Disco duro con sectores funcionales.</v>
      </c>
      <c r="K619">
        <v>44579</v>
      </c>
      <c r="L619">
        <v>44588</v>
      </c>
      <c r="M619" t="str">
        <f>TEXT(L619,"DDDDDDD")</f>
        <v>jueves</v>
      </c>
      <c r="N619" t="str">
        <v>J036 JUMBO POPAYAN CAMPANARIO</v>
      </c>
      <c r="O619" t="str">
        <v>POPAYAN</v>
      </c>
      <c r="P619" t="str">
        <v>OCCIDENTE</v>
      </c>
      <c r="Q619" t="str">
        <v>JHON ALEXANDER VASQUEZ REVELO</v>
      </c>
      <c r="R619" t="e">
        <v>#N/A</v>
      </c>
      <c r="S619" t="str">
        <v>DIRECTO</v>
      </c>
      <c r="T619">
        <v>0.5833333333333334</v>
      </c>
      <c r="U619">
        <v>0.7083333333333334</v>
      </c>
      <c r="V619">
        <v>0.125</v>
      </c>
      <c r="W619">
        <v>3</v>
      </c>
      <c r="X619">
        <f>NETWORKDAYS(K619,L618)</f>
        <v>7</v>
      </c>
      <c r="Y619" t="str">
        <f>IF(X619&lt;=2,"CUMPLE","NO CUMPLE")</f>
        <v>NO CUMPLE</v>
      </c>
    </row>
    <row r="620" xml:space="preserve">
      <c r="A620">
        <v>12213293</v>
      </c>
      <c r="B620" t="str">
        <v>CAMBIO RED WIFI</v>
      </c>
      <c r="C620" t="str">
        <v>CERRADO</v>
      </c>
      <c r="D620" t="str">
        <v>TIENDA</v>
      </c>
      <c r="E620" t="str">
        <v>PDT</v>
      </c>
      <c r="F620" t="str">
        <v>PDT</v>
      </c>
      <c r="G620" t="str">
        <v>FALCON</v>
      </c>
      <c r="H620" t="str" xml:space="preserve">
        <v xml:space="preserve">Datos usuario_x000d_
Nombre: Cristhian Vidaul Castro Velasquez_x000d_
Correo: Cristhian.Castro@cencosud.com.co_x000d_
Usuario AD: CVCastrV_x000d_
Pais: Colombia_x000d_
Ubicacion: J044 JUMBO CHIA_x000d_
Zona: Colombia Bogota_x000d_
Unidad de Negocio: Areas Corp. y De Apoyo_x000d_
Servicio: Administracion Central_x000d_
Telefono: 3143302432_x000d_
Anexo: null_x000d_
Descripcion: Buen Dia. Solicito de su apoyo para la configuracion de las pdts relacionadas a continuacion. actualmente se encuentran en Chia Sabana._x000d_
_x000d_
Motorola 12034521120xxx_x000d_
Motorola 10075521xx1219_x000d_
Motorola 12xx7521125514_x000d_
Motorola 11327521120235_x000d_
Falcon G17E91266_x000d_
Falcon G14F79795_x000d_
Falcon G17E91272_x000d_
_x000d_
_x000d_
Agradezco de su apoyo_x000d_
_x000d_
Cordialmente._x000d_
AREA EN DONDE SE UBICA EL EQUIPO : Inventarios Centralizado</v>
      </c>
      <c r="I620" t="str">
        <v>Me colaborar con la atención de esta solicitud</v>
      </c>
      <c r="J620" t="str" xml:space="preserve">
        <v xml:space="preserve">Se procede a realizar la configuración de red de las pdts en relación al final; se procede a formatear y reconfigurar las dos pdts Falcón.Motorola 12034521120xxx_x000d_
Motorola 10075521xx1219_x000d_
Motorola 12xx7521125514_x000d_
Motorola 11327521120235_x000d_
Falcon G17E91266_x000d_
Falcon G14F79795_x000d_
Falcon G17E91272</v>
      </c>
      <c r="K620">
        <v>44580</v>
      </c>
      <c r="L620">
        <v>44580</v>
      </c>
      <c r="M620" t="str">
        <f>TEXT(L620,"DDDDDDD")</f>
        <v>miércoles</v>
      </c>
      <c r="N620" t="str">
        <v>J044 JUMBO CHIA</v>
      </c>
      <c r="O620" t="str">
        <v>CHIA</v>
      </c>
      <c r="P620" t="str">
        <v>BOGOTA</v>
      </c>
      <c r="Q620" t="str">
        <v>ESTEBAN DAVID BELTRÁN BEJARANO</v>
      </c>
      <c r="R620" t="e">
        <v>#N/A</v>
      </c>
      <c r="S620" t="str">
        <v>DIRECTO</v>
      </c>
      <c r="T620">
        <v>0.4583333333333333</v>
      </c>
      <c r="U620">
        <v>0.6666666666666666</v>
      </c>
      <c r="V620">
        <v>0.10416666666666667</v>
      </c>
      <c r="W620">
        <v>2</v>
      </c>
      <c r="X620">
        <f>NETWORKDAYS(K620,L619)</f>
        <v>7</v>
      </c>
      <c r="Y620" t="str">
        <f>IF(X620&lt;=2,"CUMPLE","NO CUMPLE")</f>
        <v>NO CUMPLE</v>
      </c>
    </row>
    <row r="621" xml:space="preserve">
      <c r="A621">
        <v>12216779</v>
      </c>
      <c r="B621" t="str">
        <v>REQUEST</v>
      </c>
      <c r="C621" t="str">
        <v>CERRADO</v>
      </c>
      <c r="D621" t="str">
        <v>TIENDA</v>
      </c>
      <c r="E621" t="str">
        <v>BALANZA</v>
      </c>
      <c r="F621" t="str">
        <v>BALANZA</v>
      </c>
      <c r="G621" t="str">
        <v>METTLER</v>
      </c>
      <c r="H621" t="str" xml:space="preserve">
        <v xml:space="preserve">Actualizacion PUM_x000d_
_x000d_
santa marta balanzas 8442</v>
      </c>
      <c r="I621" t="str" xml:space="preserve">
        <v xml:space="preserve">Transfer Assignee from '' to 'Espinosa Rodriguez; Jamir Leandro '_x000d_
Transfer Group from 'Soporte_Onsite_REG_Costa_SM Colombia' to 'Soporte_Onsite_REG_Remoto_SM Colombia'</v>
      </c>
      <c r="J621" t="str">
        <v>Se procede a realizar validación de 4 equipos tipo balanzas; se realiza configuración y actualización de PUM</v>
      </c>
      <c r="K621">
        <v>44580</v>
      </c>
      <c r="L621">
        <v>44581</v>
      </c>
      <c r="M621" t="str">
        <f>TEXT(L621,"DDDDDDD")</f>
        <v>jueves</v>
      </c>
      <c r="N621" t="str">
        <v>J045 JUMBO AV.DEL FERROCARRIL SANTA MARTA</v>
      </c>
      <c r="O621" t="str">
        <v>SANTA MARTA</v>
      </c>
      <c r="P621" t="str">
        <v>COSTA</v>
      </c>
      <c r="Q621" t="str">
        <v>ENRIQUE RAFAEL PONZON ORTEGA</v>
      </c>
      <c r="R621">
        <v>1082888515</v>
      </c>
      <c r="S621" t="str">
        <v>DIRECTO</v>
      </c>
      <c r="T621">
        <v>0.3333333333333333</v>
      </c>
      <c r="U621">
        <v>0.4270833333333333</v>
      </c>
      <c r="V621">
        <v>0.09375</v>
      </c>
      <c r="W621">
        <v>2</v>
      </c>
      <c r="X621">
        <f>NETWORKDAYS(K621,L620)</f>
        <v>1</v>
      </c>
      <c r="Y621" t="str">
        <f>IF(X621&lt;=2,"CUMPLE","NO CUMPLE")</f>
        <v>CUMPLE</v>
      </c>
    </row>
    <row r="622" xml:space="preserve">
      <c r="A622">
        <v>12216674</v>
      </c>
      <c r="B622" t="str">
        <v>REQUEST</v>
      </c>
      <c r="C622" t="str">
        <v>CERRADO</v>
      </c>
      <c r="D622" t="str">
        <v>TIENDA</v>
      </c>
      <c r="E622" t="str">
        <v>POS</v>
      </c>
      <c r="F622" t="str">
        <v>POS</v>
      </c>
      <c r="G622" t="str">
        <v>WINCOR</v>
      </c>
      <c r="H622" t="str" xml:space="preserve">
        <v xml:space="preserve">Datos usuario_x000d_
Nombre: Juan David Castro Buitrago_x000d_
Correo: juandavid.castrobuitrago@cencosud.com.co_x000d_
Usuario AD: JCastroB_x000d_
Pais: Colombia_x000d_
Ubicacion: J185 JUMBO YOPAL_x000d_
Zona: Colombia Oriente_x000d_
Unidad de Negocio: JUMBO_x000d_
Servicio: Tiendas &amp; Centros de Distribucion_x000d_
Telefono: 3144271263_x000d_
Anexo: null_x000d_
Descripcion: Buenas tardes me pueden ayudar la gaveta de la pos 02 no esta abriendo; solicito un mantenimiento o revision del equipo puesto que no contamos con mas gavetas para hacer un cambio</v>
      </c>
      <c r="I622" t="str" xml:space="preserve">
        <v xml:space="preserve">Por favor nos apoyan con personal en sitio para validar caso reportado._x000d_
Área: Línea de Cajas_x000d_
Marca: Wincord_x000d_
Serie/placa: N/A_x000d_
Descripción de la falla: Usuario reporta falla en gaveta de puesto de pago 2._x000d_
Actividad: Se requiere personal en sitio para validar falla y corregirla; validar si el daño es en el cable de gaveta o es directamente de la gaveta. Documentar lo hallado; corregir y/o solicitar la parte que se requiera.	</v>
      </c>
      <c r="J622" t="str">
        <v>Se realiza revisión de la gaveta; se desarma y se hace mantenimiento a las partes mecánicas; limpieza generaL; se conecta y se realizan pruebas de funcionamiento y presenta falla; se revisa el cable de datos y se evidencia que no hay continuidad en dos de los cables; se REQUIERE CAMBIO DEL CABLE DE DATOS DE CONEXIÓN A LA GAVETA; para solucionar temporalmente y dejarla en funcionamiento se toma el de la POS 8 ya que esta no está en servicio.</v>
      </c>
      <c r="K622">
        <v>44582</v>
      </c>
      <c r="L622">
        <v>44582</v>
      </c>
      <c r="M622" t="str">
        <f>TEXT(L622,"DDDDDDD")</f>
        <v>viernes</v>
      </c>
      <c r="N622" t="str">
        <v>J185 JUMBO YOPAL</v>
      </c>
      <c r="O622" t="str">
        <v>YOPAL</v>
      </c>
      <c r="P622" t="str">
        <v>ORIENTE</v>
      </c>
      <c r="Q622" t="str">
        <v>RAFAEL BARRERA DIAZ</v>
      </c>
      <c r="R622" t="e">
        <v>#N/A</v>
      </c>
      <c r="S622" t="str">
        <v>DIRECTO</v>
      </c>
      <c r="T622">
        <v>0.5833333333333334</v>
      </c>
      <c r="U622">
        <v>0.625</v>
      </c>
      <c r="V622">
        <v>0.041666666666666664</v>
      </c>
      <c r="W622">
        <v>1</v>
      </c>
      <c r="X622">
        <f>NETWORKDAYS(K622,L621)</f>
        <v>-2</v>
      </c>
      <c r="Y622" t="str">
        <f>IF(X622&lt;=2,"CUMPLE","NO CUMPLE")</f>
        <v>CUMPLE</v>
      </c>
    </row>
    <row r="623" xml:space="preserve">
      <c r="A623">
        <v>12219231</v>
      </c>
      <c r="B623" t="str">
        <v>REQUEST</v>
      </c>
      <c r="C623" t="str">
        <v>CERRADO</v>
      </c>
      <c r="D623" t="str">
        <v>TIENDA</v>
      </c>
      <c r="E623" t="str">
        <v>BALANZA</v>
      </c>
      <c r="F623" t="str">
        <v>BALANZA</v>
      </c>
      <c r="G623" t="str">
        <v>METTLER</v>
      </c>
      <c r="H623"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tecnico remoto para arreglo punto de red de la balanza del area de charcuteria y revision punto de red balanza de fruver._x000d_
Gracias_x000d_
Area donde su ubica la balanza: perecederos_x000d_
</v>
      </c>
      <c r="I623" t="str">
        <v>Me ayudan con esta solicitud</v>
      </c>
      <c r="J623" t="str" xml:space="preserve">
        <v xml:space="preserve">Se procede a establecer contacto con el usuario del área de perecederos la jefe Nataly Armas; se valida funcionamiento de balanza de mesa  de charcutería Metter Toledo 8442 de serie B644221286; la cual se encontró fuera de comunicación; por tanto se procede a validar los parámetros de la tarjeta de red y se realiza un reseteo a la configuración para continuar ingresando las ips correspondientes; al realizar los diferentes pings a la puerta de enlace como a la ip de la balanza no se obtiene respuesta de paquetes; se procede a retirar el cable de red que tiene la balanza para ser cambiado por un cable que se encuentra en correcto estado; pero balanza continua sin recibir conexión de red; por sugerencia del señor Harold Gonzalez Holguin _x000d_
Se realiza el proceso de reponcheo de los puntos del Jack; al validar conexión de punto de red con soporte; este indica que sigue desconectado; para descartar que las tarjetas de red de las balanzas se encuentren en buen estado se prueban en otros puntos de red. Y se concluye que se debe ratificar o cambiar el cableado ya que este presenta problemas de funcionamiento_x000d_
Se realiza el mismo proceso con la balanza de Fruvers; donde se encontró que la balanza no tiene comunicación y que los dos puntos de red que se encuentran en el sitio no funcionan; al validar cada punto; se concluye que los Jack tienen sus pines doblados y adicional a esto; tienen humedad en su interior lo cual imposibilita su correcto funcionamiento. Por tanto; se deberá cambiar los jacks y si no se obtiene respuesta positiva se cambiará el cable interno de red que lleva a esos dos puntos_x000d_
se envían evidencias de los estados de los puntos de red a el señor Harold González quien queda al tanto y solicitara certificación de los puntos de red.</v>
      </c>
      <c r="K623">
        <v>44582</v>
      </c>
      <c r="L623">
        <v>44588</v>
      </c>
      <c r="M623" t="str">
        <f>TEXT(L623,"DDDDDDD")</f>
        <v>jueves</v>
      </c>
      <c r="N623" t="str">
        <v>J036 JUMBO POPAYAN CAMPANARIO</v>
      </c>
      <c r="O623" t="str">
        <v>POPAYAN</v>
      </c>
      <c r="P623" t="str">
        <v>OCCIDENTE</v>
      </c>
      <c r="Q623" t="str">
        <v>JHON ALEXANDER VASQUEZ REVELO</v>
      </c>
      <c r="R623" t="e">
        <v>#N/A</v>
      </c>
      <c r="S623" t="str">
        <v>DIRECTO</v>
      </c>
      <c r="T623">
        <v>0.3958333333333333</v>
      </c>
      <c r="U623">
        <v>0.5416666666666666</v>
      </c>
      <c r="V623">
        <v>0.14583333333333334</v>
      </c>
      <c r="W623">
        <v>3</v>
      </c>
      <c r="X623">
        <f>NETWORKDAYS(K623,L622)</f>
        <v>1</v>
      </c>
      <c r="Y623" t="str">
        <f>IF(X623&lt;=2,"CUMPLE","NO CUMPLE")</f>
        <v>CUMPLE</v>
      </c>
    </row>
    <row r="624" xml:space="preserve">
      <c r="A624">
        <v>12189277</v>
      </c>
      <c r="B624" t="str">
        <v>REQUEST</v>
      </c>
      <c r="C624" t="str">
        <v>CERRADO</v>
      </c>
      <c r="D624" t="str">
        <v>TIENDA</v>
      </c>
      <c r="E624" t="str">
        <v>BALANZA</v>
      </c>
      <c r="F624" t="str">
        <v>BALANZA</v>
      </c>
      <c r="G624" t="str">
        <v>METTLER</v>
      </c>
      <c r="H624"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intervencion de bascula de pescaderia ya que no sale el precio ni el peso del producto; adicional la informacion sale corrida no esta bien distribuida en la etiqueta._x000d_
Indica la ubicacion de tu balanza en la tienda: pescaderia</v>
      </c>
      <c r="I624" t="str" xml:space="preserve">
        <v xml:space="preserve">Llega cabezal de impresión solicitado._x000d_
Tienda: Jumbo San Silvestre_x000d_
Equipo: Balanza_x000d_
Marca: Mettler Toledo_x000d_
Modelo: 8442 Plus_x000d_
Serial: B616359652_x000d_
Inventario: DI-012600_x000d_
Se solicita reemplazo cabezal de impresión; entregar Balanza operativa a usuaria.</v>
      </c>
      <c r="J624" t="str">
        <v>Se realiza cambio de cabezal a balanza mettler toledo y se corrige falla; de peso y precio del producto se realizan pruebas y verifica que queda operativa</v>
      </c>
      <c r="K624">
        <v>44582</v>
      </c>
      <c r="L624">
        <v>44589</v>
      </c>
      <c r="M624" t="str">
        <f>TEXT(L624,"DDDDDDD")</f>
        <v>viernes</v>
      </c>
      <c r="N624" t="str">
        <v>J126 JUMBO SAN SILVESTRE</v>
      </c>
      <c r="O624" t="str">
        <v>BARRANCABERMEJA</v>
      </c>
      <c r="P624" t="str">
        <v>ORIENTE</v>
      </c>
      <c r="Q624" t="str">
        <v>JOHNNY HOYOS MARTINEZ</v>
      </c>
      <c r="R624" t="e">
        <v>#N/A</v>
      </c>
      <c r="S624" t="str">
        <v>DIRECTO</v>
      </c>
      <c r="T624">
        <v>0.3333333333333333</v>
      </c>
      <c r="U624">
        <v>0.375</v>
      </c>
      <c r="V624">
        <v>0.041666666666666664</v>
      </c>
      <c r="W624">
        <v>1</v>
      </c>
      <c r="X624">
        <f>NETWORKDAYS(K624,L623)</f>
        <v>5</v>
      </c>
      <c r="Y624" t="str">
        <f>IF(X624&lt;=2,"CUMPLE","NO CUMPLE")</f>
        <v>NO CUMPLE</v>
      </c>
    </row>
    <row r="625" xml:space="preserve">
      <c r="A625">
        <v>12208731</v>
      </c>
      <c r="B625" t="str">
        <v>REQUEST</v>
      </c>
      <c r="C625" t="str">
        <v>CERRADO</v>
      </c>
      <c r="D625" t="str">
        <v>TIENDA</v>
      </c>
      <c r="E625" t="str">
        <v>SCANNER</v>
      </c>
      <c r="F625" t="str">
        <v>BALANZA</v>
      </c>
      <c r="G625" t="str">
        <v>DATALOGIC</v>
      </c>
      <c r="H625" t="str" xml:space="preserve">
        <v xml:space="preserve">Datos usuario_x000d_
Nombre: Paula Andrea Cossio_x000d_
Correo: Paula.Cossio@cencosud.com.co_x000d_
Usuario AD: Pacossio_x000d_
Pais: Colombia_x000d_
Ubicacion: M025 METRO BELLO_x000d_
Zona: Colombia Centro_x000d_
Unidad de Negocio: Supermercados_x000d_
Servicio: Tiendas &amp; Centros de Distribucion_x000d_
Telefono: 3108449220_x000d_
Anexo: 5609760_x000d_
Descripcion: Buenas tardes_x000d_
_x000d_
Me colaboran por favor con la pos 8 la balanza ya que esta descalibrada pesas muchisimo menos de el peso real ._x000d_
Gracias</v>
      </c>
      <c r="I625" t="str" xml:space="preserve">
        <v xml:space="preserve">Tienda: Metro Bello_x000d_
Equipo: cpu pos_x000d_
Marca: SCANNER POS|BALANZA_x000d_
Modelo: DATALOGIC_x000d_
Serial: F16C10565_x000d_
Placa Inv: DI-011887_x000d_
Numero de NIT:B12563_x000d_
Numero de Pos: pos8_x000d_
Descripción: se valida y se encuentra que la balanza se encuentra descalibrada; se hace pruebas de peso y en los 5 puntos de calibración da peso diferentes; se solicita el apoyo de isit para el retiro de precintos o etiquetas y hace el proceso de calibración y luego volver a colocar el precinto para su uso.</v>
      </c>
      <c r="J625" t="str">
        <v>Se realiza la revisión de la balanza POS caja 8 se realiza calibración con las pesas indicadas. No se le cambia precinto ya que el precinto quedó en perfecto estado; se realizaron pruebas queda funcionando de forma correcta.</v>
      </c>
      <c r="K625">
        <v>44585</v>
      </c>
      <c r="L625">
        <v>44586</v>
      </c>
      <c r="M625" t="str">
        <f>TEXT(L625,"DDDDDDD")</f>
        <v>martes</v>
      </c>
      <c r="N625" t="str">
        <v>M025 METRO BELLO</v>
      </c>
      <c r="O625" t="str">
        <v>BELLO</v>
      </c>
      <c r="P625" t="str">
        <v>CENTRO</v>
      </c>
      <c r="Q625" t="str">
        <v>YURIMAR MARQUEZ MUÑOZ</v>
      </c>
      <c r="R625">
        <v>1045025746</v>
      </c>
      <c r="S625" t="str">
        <v>DIRECTO</v>
      </c>
      <c r="T625">
        <v>0.3541666666666667</v>
      </c>
      <c r="U625">
        <v>0.4166666666666667</v>
      </c>
      <c r="V625">
        <v>0.0625</v>
      </c>
      <c r="W625">
        <v>1</v>
      </c>
      <c r="X625">
        <f>NETWORKDAYS(K625,L624)</f>
        <v>5</v>
      </c>
      <c r="Y625" t="str">
        <f>IF(X625&lt;=2,"CUMPLE","NO CUMPLE")</f>
        <v>NO CUMPLE</v>
      </c>
    </row>
    <row r="626" xml:space="preserve">
      <c r="A626">
        <v>12225828</v>
      </c>
      <c r="B626" t="str">
        <v>CAMBIO RED WIFI</v>
      </c>
      <c r="C626" t="str">
        <v>CERRADO</v>
      </c>
      <c r="D626" t="str">
        <v>TIENDA</v>
      </c>
      <c r="E626" t="str">
        <v>PDT</v>
      </c>
      <c r="F626" t="str">
        <v>PDT</v>
      </c>
      <c r="G626" t="str">
        <v>HONEYWELL</v>
      </c>
      <c r="H626" t="str">
        <v>la Red WLAN12_ZBuc va a ser eliminada; por lo cual; los equipos que están conectados a esta red; se deben migrar a la cswlan12 o cswlan15</v>
      </c>
      <c r="I626" t="str" xml:space="preserve">
        <v xml:space="preserve">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J626" t="str">
        <v>Se llega a sitio donde se realiza configuración de nueva red WIFI: CSWLAN12 a dispositivos tales como lo fueron 9 PDT HONEYWELL con seriales: 21178B03A0; 21178B03EB; 21178B024F; 21178B01F8; 21178B0178; 21178B03BB; 21178B02FD; 21178B03D5; 21178B0A01; 4 verificadores en piso de ventas y 1 Verificador almacenado en la oficina de sistemas; adicional 1 Impresora portable Zebra. Donde se valida correcta configuración según instructivo y se solicitan pruebas de funcionamiento; equipos se entregan operativos; Giovanna Lopez confirma con área de redes que ningún dispositivo se encuentra ya conectado a la anterior red WLAN12_ZBuc y da por finalizada la migración.      NOTA: PDT SKORPIO no encendió; usuario Eduardo Peña reporta que hace varios días no enciende; se prueba con otra batería y falla persiste.</v>
      </c>
      <c r="K626">
        <v>44585</v>
      </c>
      <c r="L626">
        <v>44587</v>
      </c>
      <c r="M626" t="str">
        <f>TEXT(L626,"DDDDDDD")</f>
        <v>miércoles</v>
      </c>
      <c r="N626" t="str">
        <v>M097 METRO SOGAMOSO</v>
      </c>
      <c r="O626" t="str">
        <v>SOGAMOSO</v>
      </c>
      <c r="P626" t="str">
        <v>ORIENTE</v>
      </c>
      <c r="Q626" t="str">
        <v>JHONATAN RICARDO VARGAS ZAMBRANO</v>
      </c>
      <c r="R626">
        <v>1057583301</v>
      </c>
      <c r="S626" t="str">
        <v>DIRECTO</v>
      </c>
      <c r="T626">
        <v>0.375</v>
      </c>
      <c r="U626">
        <v>0.75</v>
      </c>
      <c r="V626">
        <v>0.10416666666666667</v>
      </c>
      <c r="W626">
        <v>3</v>
      </c>
      <c r="X626">
        <f>NETWORKDAYS(K626,L625)</f>
        <v>2</v>
      </c>
      <c r="Y626" t="str">
        <f>IF(X626&lt;=2,"CUMPLE","NO CUMPLE")</f>
        <v>CUMPLE</v>
      </c>
    </row>
    <row r="627" xml:space="preserve">
      <c r="A627">
        <v>12219212</v>
      </c>
      <c r="B627" t="str">
        <v>CAMBIO RED WIFI</v>
      </c>
      <c r="C627" t="str">
        <v>CERRADO</v>
      </c>
      <c r="D627" t="str">
        <v>TIENDA</v>
      </c>
      <c r="E627" t="str">
        <v>PDT</v>
      </c>
      <c r="F627" t="str">
        <v>PDT</v>
      </c>
      <c r="G627" t="str">
        <v>HONEYWELL</v>
      </c>
      <c r="H627"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jefe su autorizacion para envio del tecnico remoto para cambio de vlan de las pdts; verificadores de precios y zebras portable hacia la scwlan12-Gracias_x000d_
</v>
      </c>
      <c r="I627" t="str">
        <v>Jefe su autorizacion para despacho tecnico para cambio de la vlan12</v>
      </c>
      <c r="J627" t="str" xml:space="preserve">
        <v xml:space="preserve">Se realiza validación de equipos los cuales deben ser migrados de la WLAN12_VAL a la red cswlan12 donde se configuran 5(Cinco) verificadores de precios de los cuales habían 4 instalados y se presentaron demoras con el 5 el cual no se encontraba instalado y debió ser buscado en la bodega de sistemas generando retraso; se realiza migración de 8(Ocho) PDA Honeywell y 1(uno) PDT Skorpio con retrasos en la labor debido a disponibilidad de tiempo por parte de los usuarios se realiza reconfiguración de 2(DOS) PDA Honeywell pertenecientes al área de seguridad reportadas por coordinador de sistemas Cencosud Harold Gonzalez; labor también se vio afectada por la búsqueda de impresora portable zebra la cual no fue encontrada con numero de serie XXRBJ184204303 informándosele de esta novedad a coordinador sistemas Harold Gonzalez quien indico que este activo iba a ser reportado a tienda para su búsqueda y quedaba pendiente de realizar labor de migración; por tanto se realiza configuración de 2(Dos) impresoras portables ZEBRA quedando todos los equipos operativos y funcionales en la red cswlan12 informando de esto a coordinador sistemas Cencosud Harold Gonzalez._x000d_
Labor se realiza en dos visitas descritas de la siguiente manera 1era visita 26-01-2022 de 08:00 a 18:02; 2da visita 27-01-2022 de 08:00 a 12:00 pm</v>
      </c>
      <c r="K627">
        <v>44585</v>
      </c>
      <c r="L627">
        <v>44588</v>
      </c>
      <c r="M627" t="str">
        <f>TEXT(L627,"DDDDDDD")</f>
        <v>jueves</v>
      </c>
      <c r="N627" t="str">
        <v>J047 JUMBO GIRARDOT</v>
      </c>
      <c r="O627" t="str">
        <v>GIRARDOT</v>
      </c>
      <c r="P627" t="str">
        <v>OCCIDENTE</v>
      </c>
      <c r="Q627" t="str">
        <v>NELSON EDUARDO TORRES ROJAS</v>
      </c>
      <c r="R627">
        <v>5821451</v>
      </c>
      <c r="S627" t="str">
        <v>DIRECTO</v>
      </c>
      <c r="T627">
        <v>0.3333333333333333</v>
      </c>
      <c r="U627">
        <v>0.7083333333333334</v>
      </c>
      <c r="V627">
        <v>0.20833333333333334</v>
      </c>
      <c r="W627">
        <v>5</v>
      </c>
      <c r="X627">
        <f>NETWORKDAYS(K627,L626)</f>
        <v>3</v>
      </c>
      <c r="Y627" t="str">
        <f>IF(X627&lt;=2,"CUMPLE","NO CUMPLE")</f>
        <v>NO CUMPLE</v>
      </c>
    </row>
    <row r="628" xml:space="preserve">
      <c r="A628">
        <v>12220895</v>
      </c>
      <c r="B628" t="str">
        <v>INCIDENT</v>
      </c>
      <c r="C628" t="str">
        <v>CERRADO</v>
      </c>
      <c r="D628" t="str">
        <v>TIENDA</v>
      </c>
      <c r="E628" t="str">
        <v>CPU</v>
      </c>
      <c r="F628" t="str">
        <v>CPU</v>
      </c>
      <c r="G628" t="str">
        <v>LENOVO</v>
      </c>
      <c r="H628"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buenas tardes._x000d_
_x000d_
por favor me colaboran la validacion de outlook en la computador portatil asignado; el cual presenta novedad con la capacitada de almacenamiento el cual llego al limite y no me permite enviar y recibir correos._x000d_
_x000d_
gracias ._x000d_
Indicar ubicacion del Equipo en tienda o oficinas: direccion</v>
      </c>
      <c r="I628" t="str">
        <v>isit visite la tienda para la validación con el correo del gerente de la tienda el cual tiene la capacidad al limite ya que se trata de realizar comunicación con el gerente pero por varias actividades que el tiene el día de hoy fue imposible la comunicación para la verificación de la novedad.</v>
      </c>
      <c r="J628" t="str">
        <v>Se llega a sitio y se procede a verificar el correo de ingreso; se localiza al Gerente Andres Diaz para iniciar con la actividad. Se habla con el usuario e informa que no ha podido recibir correo por que se encuentra saturado el almacenamiento de la nube; se le indica que se debe de realizar un backup de la información; el cual por la cantidad de correo almacenados e importante para lo entidad el proceso es un poco demorado. se procede a crear un archivo .pst para su almacenamiento y se procede ir pasando correos de la bandeja de entrada que son mas 8.000; en archivos cuenta con una cantidad de 1.800; en eliminados mas de 2.000 correos; en la jornada se alcanza a realizar el backup de los archivos y una gran cantidad de correos de bandeja de entrada; se le indica al encargado Edwin Bolaños y comenta que deje el equipo conectado a un punto de red; el cual se le indica que en el cuarto de sistemas el punto no se encuentra funcional. Ordena que busque un punto y se deja a custodia de los encargados de la tienda; el cual queda ubicado en cafetería; punto de red del kiosco; asegurado con la guaya y conectado remotamente. se le indica al Gerente donde queda ubicado y de igual forma a los de seguridad.</v>
      </c>
      <c r="K628">
        <v>44585</v>
      </c>
      <c r="L628">
        <v>44588</v>
      </c>
      <c r="M628" t="str">
        <f>TEXT(L628,"DDDDDDD")</f>
        <v>jueves</v>
      </c>
      <c r="N628" t="str">
        <v>M195 METRO SANTA LUCIA</v>
      </c>
      <c r="O628" t="str">
        <v>NEIVA</v>
      </c>
      <c r="P628" t="str">
        <v>OCCIDENTE</v>
      </c>
      <c r="Q628" t="str">
        <v>LUIS FERNANDO QUIROGA SANCHEZ</v>
      </c>
      <c r="R628" t="e">
        <v>#N/A</v>
      </c>
      <c r="S628" t="str">
        <v>DIRECTO</v>
      </c>
      <c r="T628">
        <v>0.3333333333333333</v>
      </c>
      <c r="U628">
        <v>0.4166666666666667</v>
      </c>
      <c r="V628">
        <v>0.08333333333333333</v>
      </c>
      <c r="W628">
        <v>2</v>
      </c>
      <c r="X628">
        <f>NETWORKDAYS(K628,L627)</f>
        <v>4</v>
      </c>
      <c r="Y628" t="str">
        <f>IF(X628&lt;=2,"CUMPLE","NO CUMPLE")</f>
        <v>NO CUMPLE</v>
      </c>
    </row>
    <row r="629" xml:space="preserve">
      <c r="A629">
        <v>12225775</v>
      </c>
      <c r="B629" t="str">
        <v>CAMBIO RED WIFI</v>
      </c>
      <c r="C629" t="str">
        <v>CERRADO</v>
      </c>
      <c r="D629" t="str">
        <v>TIENDA</v>
      </c>
      <c r="E629" t="str">
        <v>PDT</v>
      </c>
      <c r="F629" t="str">
        <v>PDT</v>
      </c>
      <c r="G629" t="str">
        <v>HONEYWELL</v>
      </c>
      <c r="H629" t="str">
        <v>la Red WLAN12_ZBuc va a ser eliminada; por lo cual; los equipos que están conectados a esta red; se deben migrar a la cswlan12 o cswlan15</v>
      </c>
      <c r="I629" t="str" xml:space="preserve">
        <v xml:space="preserve">Por favor nos colaboran con el cambio de la configuración de red inalámbrica de la WLAN12_ZBuc a la cswlan12 o cswlan15 de acuerdo con el tipo de equipo._x000d_
Esta configuración se debe realizar en todas las PDT; Verificadores de Precio e impresoras portables que se conecten inalámbricamente.</v>
      </c>
      <c r="J629" t="str">
        <v>Se llega a sitio donde se realiza configuración de nueva red WIFI: CSWLAN12 a dispositivios tales como lo fueron ; 11 pdt honeywell;1 pdt skorpio; 3 verificadores; 2 impresoras zebra; donde se valida correcto funcionamiento; equipos se entregan operativos; Giovanna Lopez confirma con área de redes que ningún dispositivo se encuentra ya conectado a la anterior red WLAN12_ZBuc y da por finalizada la actividad.</v>
      </c>
      <c r="K629">
        <v>44585</v>
      </c>
      <c r="L629">
        <v>44589</v>
      </c>
      <c r="M629" t="str">
        <f>TEXT(L629,"DDDDDDD")</f>
        <v>viernes</v>
      </c>
      <c r="N629" t="str">
        <v>M028 METRO DUITAMA INNOVO</v>
      </c>
      <c r="O629" t="str">
        <v>DUITAMA</v>
      </c>
      <c r="P629" t="str">
        <v>ORIENTE</v>
      </c>
      <c r="Q629" t="str">
        <v>JHONATAN RICARDO VARGAS ZAMBRANO</v>
      </c>
      <c r="R629">
        <v>1057583301</v>
      </c>
      <c r="S629" t="str">
        <v>DIRECTO</v>
      </c>
      <c r="T629">
        <v>0.3333333333333333</v>
      </c>
      <c r="U629">
        <v>0.75</v>
      </c>
      <c r="V629">
        <v>0.10416666666666667</v>
      </c>
      <c r="W629">
        <v>2</v>
      </c>
      <c r="X629">
        <f>NETWORKDAYS(K629,L628)</f>
        <v>4</v>
      </c>
      <c r="Y629" t="str">
        <f>IF(X629&lt;=2,"CUMPLE","NO CUMPLE")</f>
        <v>NO CUMPLE</v>
      </c>
    </row>
    <row r="630" xml:space="preserve">
      <c r="A630">
        <v>12227064</v>
      </c>
      <c r="B630" t="str">
        <v>REQUEST</v>
      </c>
      <c r="C630" t="str">
        <v>CERRADO</v>
      </c>
      <c r="D630" t="str">
        <v>TIENDA</v>
      </c>
      <c r="E630" t="str">
        <v>CPU</v>
      </c>
      <c r="F630" t="str">
        <v>CPU</v>
      </c>
      <c r="G630" t="str">
        <v>LENOVO</v>
      </c>
      <c r="H630"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El programa Corel al momento de abrirlo se oculta y no aparece; no es la primera vez q presenta este problema. Tambien la calculadora no se deja abrir y presenta la misma falla; como saben esta herramienta es indispensable para mi trabajo. Agradezco su colaboracion._x000d_
Indicar la ubicacion del computador en la tienda o sede: DECORACION</v>
      </c>
      <c r="I630" t="str" xml:space="preserve">
        <v xml:space="preserve">Por favor nos apoyan con personal en sitio para validar equipo de computo de Publicidad._x000d_
Área: Publicidad_x000d_
Marca: No reportan_x000d_
Serie/placa: No lo reportan. Equipo es de Ecoprint_x000d_
Descripción de la falla: Usuario reporta falla del PC de Electro; Equipo no carga Sistema Operativo._x000d_
Actividad: Se requiere personal en sitio para validar si la falla y corregirla.</v>
      </c>
      <c r="J630" t="str">
        <v xml:space="preserve">Se realiza verificación del problema; se procede a realizar un re perfilamiento del usuario para restablecerle las funciones que requiere; se copian los archivos del usuario para cuando se restablezca el perfil del usuario nuevo se le copien todos los archivos que tiene; se reinicia el equipo y se copian archivos de respaldo y así el usuario puede ingresar a la aplicación que maneja COREL DRAWN </v>
      </c>
      <c r="K630">
        <v>44586</v>
      </c>
      <c r="L630">
        <v>44586</v>
      </c>
      <c r="M630" t="str">
        <f>TEXT(L630,"DDDDDDD")</f>
        <v>martes</v>
      </c>
      <c r="N630" t="str">
        <v>J185 JUMBO YOPAL</v>
      </c>
      <c r="O630" t="str">
        <v>YOPAL</v>
      </c>
      <c r="P630" t="str">
        <v>ORIENTE</v>
      </c>
      <c r="Q630" t="str">
        <v>RAFAEL BARRERA DIAZ</v>
      </c>
      <c r="R630" t="e">
        <v>#N/A</v>
      </c>
      <c r="S630" t="str">
        <v>DIRECTO</v>
      </c>
      <c r="T630">
        <v>0.4166666666666667</v>
      </c>
      <c r="U630">
        <v>0.5520833333333334</v>
      </c>
      <c r="V630">
        <v>0.13541666666666666</v>
      </c>
      <c r="W630">
        <v>3</v>
      </c>
      <c r="X630">
        <f>NETWORKDAYS(K630,L629)</f>
        <v>4</v>
      </c>
      <c r="Y630" t="str">
        <f>IF(X630&lt;=2,"CUMPLE","NO CUMPLE")</f>
        <v>NO CUMPLE</v>
      </c>
    </row>
    <row r="631" xml:space="preserve">
      <c r="A631">
        <v>12220254</v>
      </c>
      <c r="B631" t="str">
        <v>INCIDENT</v>
      </c>
      <c r="C631" t="str">
        <v>CERRADO</v>
      </c>
      <c r="D631" t="str">
        <v>TIENDA</v>
      </c>
      <c r="E631" t="str">
        <v>BALANZA</v>
      </c>
      <c r="F631" t="str">
        <v>BALANZA</v>
      </c>
      <c r="G631" t="str">
        <v>METTLER</v>
      </c>
      <c r="H631" t="str" xml:space="preserve">
        <v xml:space="preserve">Datos usuario_x000d_
Nombre: Jorge Armando Rivera Chicaiza_x000d_
Correo: jorgearmando.riverachicaiza@cencosud.com.co_x000d_
Usuario AD: JARiverC_x000d_
Pais: Colombia_x000d_
Ubicacion: J036 JUMBO POPAYAN CAMPANARIO_x000d_
Zona: Colombia Occidente_x000d_
Unidad de Negocio: Supermercados_x000d_
Servicio: Tiendas &amp; Centros de Distribucion_x000d_
Telefono: 3128983122_x000d_
Anexo: 3128983122_x000d_
Descripcion: La balanza tiene de pescaderia tiene dos problemas; uno las etiquetas salen dobles y a veces no salen; el segundo problema necesita un full cargue ya que hay una referencias activa que no esta pasando por la balanza._x000d_
Indica la ubicacion de tu balanza en la tienda: Pescaderia_x000d_
</v>
      </c>
      <c r="I631" t="str">
        <v>envio del tecnico para revision de balanza del area de pescaderia ya que esta sacando muchos tiquetes y la impresion esta muy clara</v>
      </c>
      <c r="J631" t="str">
        <v>Se llega al sitio y se solicita la información para realizar  el procedimiento y solicito la clave para entrar a la información de programación y validar  la longitud de impresión y códigos de pesos; me comparten la clave ingreso al menú de mantenimiento verifico y modifico parámetros de longitud queden de acuerdo a lo que se requiere en el ticket. Realizo la configuración; realizo pruebas con el funcionario y queda a satisfacción y sin fallas.</v>
      </c>
      <c r="K631">
        <v>44586</v>
      </c>
      <c r="L631">
        <v>44587</v>
      </c>
      <c r="M631" t="str">
        <f>TEXT(L631,"DDDDDDD")</f>
        <v>miércoles</v>
      </c>
      <c r="N631" t="str">
        <v>J036 JUMBO POPAYAN CAMPANARIO</v>
      </c>
      <c r="O631" t="str">
        <v>POPAYAN</v>
      </c>
      <c r="P631" t="str">
        <v>OCCIDENTE</v>
      </c>
      <c r="Q631" t="str">
        <v>DANIEL FERNANDO PAREDES ARTEAGA</v>
      </c>
      <c r="R631">
        <v>10301691</v>
      </c>
      <c r="S631" t="str">
        <v>DIRECTO</v>
      </c>
      <c r="T631">
        <v>0.7569444444444444</v>
      </c>
      <c r="U631">
        <v>0.8402777777777778</v>
      </c>
      <c r="V631">
        <v>0.08333333333333333</v>
      </c>
      <c r="W631">
        <v>2</v>
      </c>
      <c r="X631">
        <f>NETWORKDAYS(K631,L630)</f>
        <v>1</v>
      </c>
      <c r="Y631" t="str">
        <f>IF(X631&lt;=2,"CUMPLE","NO CUMPLE")</f>
        <v>CUMPLE</v>
      </c>
    </row>
    <row r="632" xml:space="preserve">
      <c r="A632">
        <v>12224982</v>
      </c>
      <c r="B632" t="str">
        <v>REQUEST</v>
      </c>
      <c r="C632" t="str">
        <v>CERRADO</v>
      </c>
      <c r="D632" t="str">
        <v>TIENDA</v>
      </c>
      <c r="E632" t="str">
        <v>IMPRESORA</v>
      </c>
      <c r="F632" t="str">
        <v>POS</v>
      </c>
      <c r="G632" t="str">
        <v>WINCOR</v>
      </c>
      <c r="H632" t="str" xml:space="preserve">
        <v xml:space="preserve">Buen dia;_x000d_
_x000d_
Se solicita la entrega y instalacion de 11 impresoras POS por renovacion tecnologica en la tienda Jumbo Yopal:_x000d_
_x000d_
Modelo: TM-T88IV_x000d_
Seriales:_x000d_
X6WY254777_x000d_
X6WY254781_x000d_
X6WY254782_x000d_
X6WY254833_x000d_
X6WY254840_x000d_
X6WY254842_x000d_
X6WY254869_x000d_
X6WY254877_x000d_
X6WY254885_x000d_
X6WY254838_x000d_
X6WY254881</v>
      </c>
      <c r="I632" t="str" xml:space="preserve">
        <v xml:space="preserve">Por favor nos apoyan con personal en sitio para instalar las impresoras POS en Línea de cajas._x000d_
Área: Línea de Cajas_x000d_
Marca: Epson_x000d_
Serie/placa: Varios_x000d_
Descripción de la falla: Se solicita la entrega y instalación de 11 impresoras Modelo TM-T88IV POS por renovación tecnológica en la tienda Jumbo Yopal._x000d_
Para la instalación de cada impresora; se debe ir contactando a 7x24 para la configuración. Por favor estar en contacto durante la instalación de cada una de las impresoras.</v>
      </c>
      <c r="J632" t="str" xml:space="preserve">
        <v xml:space="preserve">Se revisan las impresoras que llegaron; se arman y se dejan listas para la instalación según informe de la ingeniera Giovanna López; se debe instalar una por una ya que se requiere llamar a 7/24 para que las registren y activen en la POS._x000d_
A las 15:40 se comienza con lapos 5; se llama a 7/24 y no contesta se envió mensaje por wasap solicitando la colaboración para la actividad a las 16:48 nos contestaron y nos activaron la impresora de la pos 5 se realizan pruebas de funcionamiento y funcionan bien; se imprime una factura de prueba para verificar que las PDT de antenas la lea y funciona sin novedad._x000d_
A las 17:06 se instala la impresora de la POS 1 y se solicita colaboración y a las 17:17 nos contestan que el procedimiento estaba acordado para realizarlo en horas de la mañana para las migraciones; se suspende la instalación y se procede para el día 26012022 en las horas de la mañana._x000d_
26-01-22 08:00 se comienza el procedimiento de instalación de las demás impresoras se termina de instalar a las 11:10; se realizaron las instalaciones de las siguientes impresoras.  en total tiempo dia 250122 desde las 14:00 hasta las 18:00  dia 260122 08:00 a 11:10_x000d_
 _x000d_
IMPRESORAS_x000d_
POS 1 INSTALA. X6WY254833 RETIRO. K060701724 POS 2 INSTALA. X6WY254885 RETIRO. K103600414 POS 3 INSTALA.  X6WY254842 RETIRO. K051601156; POS 4 INSTALA. X6WY254782 RETIRO.  K152200483; POS 5 INSTALA. X6WY254777 RETIRO. K133900454 POS 6 INSTALA.   X6WY254840 RETIRO. K060701741 POS 7 INSTALA. X6WY254869 RETIRO. K070700665 POS 8 INSTALA.  X6WY254838 RETIRO. K133900364 POS ELECTRO INSTALA. X6WY254881 RETIRO. K110800094 POS PANADERÍA INSTALA. X6WY254781 RETIRO. K072100672</v>
      </c>
      <c r="K632">
        <v>44586</v>
      </c>
      <c r="L632">
        <v>44587</v>
      </c>
      <c r="M632" t="str">
        <f>TEXT(L632,"DDDDDDD")</f>
        <v>miércoles</v>
      </c>
      <c r="N632" t="str">
        <v>J185 JUMBO YOPAL</v>
      </c>
      <c r="O632" t="str">
        <v>YOPAL</v>
      </c>
      <c r="P632" t="str">
        <v>ORIENTE</v>
      </c>
      <c r="Q632" t="str">
        <v>RAFAEL BARRERA DIAZ</v>
      </c>
      <c r="R632" t="e">
        <v>#N/A</v>
      </c>
      <c r="S632" t="str">
        <v>DIRECTO</v>
      </c>
      <c r="T632">
        <v>0.3333333333333333</v>
      </c>
      <c r="U632">
        <v>0.5416666666666666</v>
      </c>
      <c r="V632">
        <v>0.20833333333333334</v>
      </c>
      <c r="W632">
        <v>5</v>
      </c>
      <c r="X632">
        <f>NETWORKDAYS(K632,L631)</f>
        <v>2</v>
      </c>
      <c r="Y632" t="str">
        <f>IF(X632&lt;=2,"CUMPLE","NO CUMPLE")</f>
        <v>CUMPLE</v>
      </c>
    </row>
    <row r="633" xml:space="preserve">
      <c r="A633">
        <v>12225848</v>
      </c>
      <c r="B633" t="str">
        <v>INCIDENT</v>
      </c>
      <c r="C633" t="str">
        <v>CERRADO</v>
      </c>
      <c r="D633" t="str">
        <v>TIENDA</v>
      </c>
      <c r="E633" t="str">
        <v>VERIFICADOR</v>
      </c>
      <c r="F633" t="str">
        <v>VERIFICADOR</v>
      </c>
      <c r="G633" t="str">
        <v>NEWLAND</v>
      </c>
      <c r="H633"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solicito de su colaboracion; con los verificadores de precio; debido a que constantemente se salen de la red.</v>
      </c>
      <c r="I633" t="str" xml:space="preserve">
        <v xml:space="preserve"> validart la novedad reportada de los dos verificadores_x000d_
newland los cuales se salieron del sistema y se quedaron en la pagina de google y no permiten ingresar al menu del android para validar la version del kiosco</v>
      </c>
      <c r="J633" t="str">
        <v>Se llega a sitio y se procede con los parámetros de bioseguridad. Se realiza validación de los verificadores de precios ubicados en piso de venta los cuales se encuentran en página de google. Se procede con el reinicio de los mismos y se pasa código qr suministrado. Entramos a configuración y procedemos a validar la versión de kiosko. Se valida igualmente la conexión a la cswlan12 la cual se encuentra con baja potencia. Se ingresa con código qr y se configura nuevamente kiosko en el mismo. Se cierra el verificador y se reinicia; ingresamos con normalidad a kiosko y se realizan pruebas con el señor gerente de tienda. Se le da al mismo parte de lo realizado y se da por finalizada la actividad procediendo con el cierre de la llamada.</v>
      </c>
      <c r="K633">
        <v>44587</v>
      </c>
      <c r="L633">
        <v>44587</v>
      </c>
      <c r="M633" t="str">
        <f>TEXT(L633,"DDDDDDD")</f>
        <v>miércoles</v>
      </c>
      <c r="N633" t="str">
        <v>M179 METRO PITALITO</v>
      </c>
      <c r="O633" t="str">
        <v>PITALITO</v>
      </c>
      <c r="P633" t="str">
        <v>OCCIDENTE</v>
      </c>
      <c r="Q633" t="str">
        <v>EMERSON PALACIOS MARTINEZ</v>
      </c>
      <c r="R633">
        <v>13723524</v>
      </c>
      <c r="S633" t="str">
        <v>ALIADO</v>
      </c>
      <c r="T633">
        <v>0.5833333333333334</v>
      </c>
      <c r="U633">
        <v>0.6875</v>
      </c>
      <c r="V633">
        <v>0.10416666666666667</v>
      </c>
      <c r="W633">
        <v>2</v>
      </c>
      <c r="X633">
        <f>NETWORKDAYS(K633,L632)</f>
        <v>1</v>
      </c>
      <c r="Y633" t="str">
        <f>IF(X633&lt;=2,"CUMPLE","NO CUMPLE")</f>
        <v>CUMPLE</v>
      </c>
    </row>
    <row r="634" xml:space="preserve">
      <c r="A634">
        <v>12229823</v>
      </c>
      <c r="B634" t="str">
        <v>REQUEST</v>
      </c>
      <c r="C634" t="str">
        <v>CERRADO</v>
      </c>
      <c r="D634" t="str">
        <v>TIENDA</v>
      </c>
      <c r="E634" t="str">
        <v>POS</v>
      </c>
      <c r="F634" t="str">
        <v>POS</v>
      </c>
      <c r="G634" t="str">
        <v>WINCOR</v>
      </c>
      <c r="H634"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 dia; tengo una novedad con el visor de la pos numero 16 caja de panaderia el cual no funciona no da imagen numero interno de la pos_x000d_
ad-032493 el serial esta borrado.agradezco ayuda</v>
      </c>
      <c r="I634" t="str" xml:space="preserve">
        <v xml:space="preserve">Por favor nos apoyan con personal en sitio para validar Display cliente de POS de Panadería._x000d_
Área: Panadería_x000d_
Marca: Wincor_x000d_
Serie/placa: No reportan_x000d_
Descripción de la falla: Usuario reporta falla con display de cliente de pos de panadería. No da imagen._x000d_
Actividad: Se requiere personal en sitio para validar la falla y corregirla</v>
      </c>
      <c r="J634" t="str" xml:space="preserve">
        <v xml:space="preserve">Se revisa visor en el sitio se encuentra conectado y no presenta ninguna información en pantalla; se revisa físicamente y este se encuentra recalentado; se desconecta; se revisa en otro punto y presenta la misma falla se recalienta; al parecer tiene corto circuito; se deja desconectado y se solicita parte para cambio._x000d_
Marca Wincor_x000d_
Modelo BETTLEM_x000d_
Serial No tiene_x000d_
Inventario AD032493</v>
      </c>
      <c r="K634">
        <v>44587</v>
      </c>
      <c r="L634">
        <v>44587</v>
      </c>
      <c r="M634" t="str">
        <f>TEXT(L634,"DDDDDDD")</f>
        <v>miércoles</v>
      </c>
      <c r="N634" t="str">
        <v>J185 JUMBO YOPAL</v>
      </c>
      <c r="O634" t="str">
        <v>YOPAL</v>
      </c>
      <c r="P634" t="str">
        <v>ORIENTE</v>
      </c>
      <c r="Q634" t="str">
        <v>RAFAEL BARRERA DIAZ</v>
      </c>
      <c r="R634" t="e">
        <v>#N/A</v>
      </c>
      <c r="S634" t="str">
        <v>DIRECTO</v>
      </c>
      <c r="T634">
        <v>0.5902777777777778</v>
      </c>
      <c r="U634">
        <v>0.6423611111111112</v>
      </c>
      <c r="V634">
        <v>0.052083333333333336</v>
      </c>
      <c r="W634">
        <v>1</v>
      </c>
      <c r="X634">
        <f>NETWORKDAYS(K634,L633)</f>
        <v>1</v>
      </c>
      <c r="Y634" t="str">
        <f>IF(X634&lt;=2,"CUMPLE","NO CUMPLE")</f>
        <v>CUMPLE</v>
      </c>
    </row>
    <row r="635" xml:space="preserve">
      <c r="A635">
        <v>12220680</v>
      </c>
      <c r="B635" t="str">
        <v>INCIDENT</v>
      </c>
      <c r="C635" t="str">
        <v>CERRADO</v>
      </c>
      <c r="D635" t="str">
        <v>TIENDA</v>
      </c>
      <c r="E635" t="str">
        <v>PDT</v>
      </c>
      <c r="F635" t="str">
        <v>PDT</v>
      </c>
      <c r="G635" t="str">
        <v>SKORPIO</v>
      </c>
      <c r="H635" t="str" xml:space="preserve">
        <v xml:space="preserve">Datos usuario_x000d_
Nombre: Martha Paola Gordillo Moreno_x000d_
Correo: Martha.Gordillo@cencosud.com.co_x000d_
Usuario AD: MPGordil_x000d_
Pais: Colombia_x000d_
Ubicacion: M042 METRO IBAGUE_x000d_
Zona: Colombia Occidente_x000d_
Unidad de Negocio: METRO_x000d_
Servicio: null_x000d_
Telefono: 3212936912_x000d_
Anexo: null_x000d_
Descripcion: la pdt de bazar G17F62296 no tiene señal; no tiene red; no le sirve el genesix; no sirve para generar precios_x000d_
Seccion de la tienda en donde se ubica la PDT o usuario: ibague</v>
      </c>
      <c r="I635" t="str">
        <v>Solicitamos por favor programar visita por parte de ISIT para que realicen la verificación de la PDT Skorpio X3 Serial: G17F62296; el cual no se conecta a la RED cswlan12; validar si la novedad se presenta por la PDT o por RED en la sección en piso de venta</v>
      </c>
      <c r="J635" t="str">
        <v>Se efectua revision de pdt las cuales estan presentando desconexion de la cswlan12 a las cuales fueron migrados recientemente; se confirma con los funcionarios quienes indican que la señal se pierde sobretodo en la seccion de bazar; se confirma con coordinador sistemas cencosud Stiven Bedoya informandosele procedimiento realizado de eliminacion de la WLAN12_ZVAL las cuales aún estaban presentes en la pdt; pero falla persiste por esta situación se realiza comunicación en conferencia con personal de NOC indicandosele la novedad; por lo que se opta por realizar cambio a los access point efectuando repotenciacion de la señal; se realizan pruebas de conexión en diferentes puntos de la tienda como Electro y Bazar que fueron en principio las zonas donde se estaba presentando la novedad de forma continua observando que las pdt's ya no presentan desconexiónes reiteradas y la intensidad de la señal es mas estable informando del estado de las pruebas a los funcionarios y a coordinador sistemas Cencosud Stiven Bedoya</v>
      </c>
      <c r="K635">
        <v>44587</v>
      </c>
      <c r="L635">
        <v>44588</v>
      </c>
      <c r="M635" t="str">
        <f>TEXT(L635,"DDDDDDD")</f>
        <v>jueves</v>
      </c>
      <c r="N635" t="str">
        <v>M042 METRO IBAGUE</v>
      </c>
      <c r="O635" t="str">
        <v>IBAGUE</v>
      </c>
      <c r="P635" t="str">
        <v>OCCIDENTE</v>
      </c>
      <c r="Q635" t="str">
        <v>NELSON EDUARDO TORRES ROJAS</v>
      </c>
      <c r="R635">
        <v>5821451</v>
      </c>
      <c r="S635" t="str">
        <v>DIRECTO</v>
      </c>
      <c r="T635">
        <v>0.625</v>
      </c>
      <c r="U635">
        <v>0.6666666666666666</v>
      </c>
      <c r="V635">
        <v>0.041666666666666664</v>
      </c>
      <c r="W635">
        <v>1</v>
      </c>
      <c r="X635">
        <f>NETWORKDAYS(K635,L634)</f>
        <v>1</v>
      </c>
      <c r="Y635" t="str">
        <f>IF(X635&lt;=2,"CUMPLE","NO CUMPLE")</f>
        <v>CUMPLE</v>
      </c>
    </row>
    <row r="636" xml:space="preserve">
      <c r="A636">
        <v>12220683</v>
      </c>
      <c r="B636" t="str">
        <v>INCIDENT</v>
      </c>
      <c r="C636" t="str">
        <v>CERRADO</v>
      </c>
      <c r="D636" t="str">
        <v>TIENDA</v>
      </c>
      <c r="E636" t="str">
        <v>PDT</v>
      </c>
      <c r="F636" t="str">
        <v>PDT</v>
      </c>
      <c r="G636" t="str">
        <v>SKORPIO</v>
      </c>
      <c r="H636" t="str" xml:space="preserve">
        <v xml:space="preserve">Datos usuario_x000d_
Nombre: Martha Paola Gordillo Moreno_x000d_
Correo: Martha.Gordillo@cencosud.com.co_x000d_
Usuario AD: MPGordil_x000d_
Pais: Colombia_x000d_
Ubicacion: M042 METRO IBAGUE_x000d_
Zona: Colombia Occidente_x000d_
Unidad de Negocio: METRO_x000d_
Servicio: null_x000d_
Telefono: 3212936912_x000d_
Anexo: null_x000d_
Descripcion: la PDT de bazar identificada con el serial G17F62296 no tiene señal; no conecta a la red; no sirve para sacar precios;_x000d_
Seccion de la tienda en donde se ubica la PDT o usuario: Metro Ibague Av Jordan 42_x000d_
</v>
      </c>
      <c r="I636" t="str">
        <v>Solicitamos por favor programar visita por parte de ISIT para que realicen la verificación de la PDT Skorpio X3 Serial: G17F62334; el cual no se conecta a la RED cswlan12; validar si la novedad se presenta por la PDT o por RED en la sección en piso de venta</v>
      </c>
      <c r="J636" t="str">
        <v>Se efectúa revisión de pdt las cuales estan presentando desconexión de la cswlan12 a las cuales fueron migrados recientemente; se confirma con los funcionarios quienes indican que la señal se pierde sobre todo en la sección de bazar; se confirma con coordinador sistemas Cencosud Stiven Bedoya informándole procedimiento realizado de eliminación de la WLAN12_ZVAL las cuales aún estaban presentes en la pdt; pero falla persiste por esta situación se realiza comunicación en conferencia con personal de NOC indicándose la novedad; por lo que se opta por realizar cambio a los Access Point efectuando repotenciación de la señal; se realizan pruebas de conexión en diferentes puntos de la tienda como Electro y Bazar que fueron en principio las zonas donde se estaba presentando la novedad de forma continua observando que las pdt's ya no presentan desconexiones reiteradas y la intensidad de la señal es mas estable informando del estado de las pruebas a los funcionarios y a coordinador sistemas Cencosud Stiven Bedoya</v>
      </c>
      <c r="K636">
        <v>44587</v>
      </c>
      <c r="L636">
        <v>44588</v>
      </c>
      <c r="M636" t="str">
        <f>TEXT(L636,"DDDDDDD")</f>
        <v>jueves</v>
      </c>
      <c r="N636" t="str">
        <v>M042 METRO IBAGUE</v>
      </c>
      <c r="O636" t="str">
        <v>IBAGUE</v>
      </c>
      <c r="P636" t="str">
        <v>OCCIDENTE</v>
      </c>
      <c r="Q636" t="str">
        <v>NELSON EDUARDO TORRES ROJAS</v>
      </c>
      <c r="R636">
        <v>5821451</v>
      </c>
      <c r="S636" t="str">
        <v>DIRECTO</v>
      </c>
      <c r="T636">
        <v>0.6666666666666666</v>
      </c>
      <c r="U636">
        <v>0.7083333333333334</v>
      </c>
      <c r="V636">
        <v>0.041666666666666664</v>
      </c>
      <c r="W636">
        <v>1</v>
      </c>
      <c r="X636">
        <f>NETWORKDAYS(K636,L635)</f>
        <v>2</v>
      </c>
      <c r="Y636" t="str">
        <f>IF(X636&lt;=2,"CUMPLE","NO CUMPLE")</f>
        <v>CUMPLE</v>
      </c>
    </row>
    <row r="637" xml:space="preserve">
      <c r="A637">
        <v>12228260</v>
      </c>
      <c r="B637" t="str">
        <v>REQUEST</v>
      </c>
      <c r="C637" t="str">
        <v>CERRADO</v>
      </c>
      <c r="D637" t="str">
        <v>TIENDA</v>
      </c>
      <c r="E637" t="str">
        <v>IMPRESORA</v>
      </c>
      <c r="F637" t="str">
        <v>IMPRESORA</v>
      </c>
      <c r="G637" t="str">
        <v>EPSON</v>
      </c>
      <c r="H637"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Supermercados_x000d_
Servicio: Sistemas_x000d_
Telefono: 3176386768_x000d_
Anexo: 7430404_x000d_
Descripcion: buen dia;_x000d_
Favor nos ayudan con la instalacion y asignacion de 3 impresoras epson._x000d_
_x000d_
gracias por la atencion prestada_x000d_
Indicar la ubicacion del computador en la tienda o sede: J045 IMPRESORA POS</v>
      </c>
      <c r="I637" t="str">
        <v>Favor nos ayudan con la instalacion de 3 impresoras en la linea de cajas</v>
      </c>
      <c r="J637" t="str">
        <v>Se procede a realizar validación de equipos tipo impresoras de pos; se realiza la instalación de las 3 impresoras en el área del lineal de cajas. Se valida la configuración con apoyo del soporte de sistemas de Cencosud. Se realiza pruebas con el jefe del área de cajas a satisfacción; se dejan equipos operativos</v>
      </c>
      <c r="K637">
        <v>44587</v>
      </c>
      <c r="L637">
        <v>44588</v>
      </c>
      <c r="M637" t="str">
        <f>TEXT(L637,"DDDDDDD")</f>
        <v>jueves</v>
      </c>
      <c r="N637" t="str">
        <v>J045 JUMBO AV.DEL FERROCARRIL SANTA MARTA</v>
      </c>
      <c r="O637" t="str">
        <v>SANTA MARTA</v>
      </c>
      <c r="P637" t="str">
        <v>COSTA</v>
      </c>
      <c r="Q637" t="str">
        <v>ENRIQUE RAFAEL PONZON ORTEGA</v>
      </c>
      <c r="R637">
        <v>1082888515</v>
      </c>
      <c r="S637" t="str">
        <v>DIRECTO</v>
      </c>
      <c r="T637">
        <v>0.3333333333333333</v>
      </c>
      <c r="U637">
        <v>0.4236111111111111</v>
      </c>
      <c r="V637">
        <v>0.09027777777777778</v>
      </c>
      <c r="W637">
        <v>2</v>
      </c>
      <c r="X637">
        <f>NETWORKDAYS(K637,L636)</f>
        <v>2</v>
      </c>
      <c r="Y637" t="str">
        <f>IF(X637&lt;=2,"CUMPLE","NO CUMPLE")</f>
        <v>CUMPLE</v>
      </c>
    </row>
    <row r="638" xml:space="preserve">
      <c r="A638">
        <v>12230266</v>
      </c>
      <c r="B638" t="str">
        <v>CAMBIO RED WIFI</v>
      </c>
      <c r="C638" t="str">
        <v>CERRADO</v>
      </c>
      <c r="D638" t="str">
        <v>TIENDA</v>
      </c>
      <c r="E638" t="str">
        <v>PDT</v>
      </c>
      <c r="F638" t="str">
        <v>PDT</v>
      </c>
      <c r="G638" t="str">
        <v>DATALOGIC</v>
      </c>
      <c r="H638" t="str" xml:space="preserve">
        <v xml:space="preserve">Buenas tarde_x000d_
cordial saludo_x000d_
se requiere migrar los siguientes equipos a la SSID: cswlan12 para mañana 27/01/2022._x000d_
G17L04236 PDT/PDA|ESTANDAR DATALOGIC_x000d_
21145B0567 PDT/PDA|ESTANDAR HONEYWELL_x000d_
21145B0362 PDT/PDA|ESTANDAR HONEYWELL_x000d_
21145B04CB PDT/PDA|ESTANDAR HONEYWELL_x000d_
21145B045D PDT/PDA|ESTANDAR HONEYWELL_x000d_
G17F62307 PDT/PDA|ESTANDAR DATALOGIC_x000d_
G14F81945 PDT/PDA|ESTANDAR DATALOGIC_x000d_
20073B2709 PDT/PDA|ESTANDAR HONEYWELL_x000d_
19086B8340 PDT/PDA|ESTANDAR HONEYWELL_x000d_
19086B8277 PDT/PDA|ESTANDAR HONEYWELL_x000d_
19086B8304 PDT/PDA|ESTANDAR HONEYWELL_x000d_
19086B8331 PDT/PDA|ESTANDAR HONEYWELL_x000d_
20073B021E PDT/PDA|ESTANDAR HONEYWELL_x000d_
20073B25A2 PDT/PDA|ESTANDAR HONEYWELL_x000d_
20073B287C PDT/PDA|ESTANDAR HONEYWELL</v>
      </c>
      <c r="I638" t="str" xml:space="preserve">
        <v xml:space="preserve">Buenas tarde_x000d_
se requiere migras los siguiente equipo para mañana 27/01/2022_x000d_
anexo datos de para conectarla_x000d_
SI SOPORTA 802.1X_x000d_
Método EAP seleccionamos: PEAP._x000d_
Autenticación de fase 2 seleccionamos: MSCHAPV2_x000d_
Usuarios de AD_x000d_
SSID: cswlan12_x000d_
ID:pre_inalam_x000d_
PW:gafas614_x000d_
SI NO SOPORTA 802.1X_x000d_
SSID: cswlan15_x000d_
PW:S3gur1d@d750</v>
      </c>
      <c r="J638" t="str">
        <v>Se efectúa revisión de pdt las cuales estan presentando desconexión de la cswlan12 a las cuales fueron migrados recientemente; se confirma con los funcionarios quienes indican que la señal se pierde sobre todo en la sección de bazar; se confirma con coordinador sistemas Cencosud Stiven Bedoya informándole procedimiento realizado de eliminación de la WLAN12_ZVAL las cuales aún estaban presentes en la pdt; pero falla persiste por esta situación se realiza comunicación en conferencia con personal de NOC indicándose la novedad; por lo que se opta por realizar cambio a los Access Point efectuando repotenciación de la señal; se realizan pruebas de conexión en diferentes puntos de la tienda como Electro y Bazar que fueron en principio las zonas donde se estaba presentando la novedad de forma continua observando que las pdt's ya no presentan desconexiones reiteradas y la intensidad de la señal es mas estable informando del estado de las pruebas a los funcionarios y a coordinador sistemas Cencosud Stiven Bedoya</v>
      </c>
      <c r="K638">
        <v>44587</v>
      </c>
      <c r="L638">
        <v>44588</v>
      </c>
      <c r="M638" t="str">
        <f>TEXT(L638,"DDDDDDD")</f>
        <v>jueves</v>
      </c>
      <c r="N638" t="str">
        <v>M085 METRO MONTERIA</v>
      </c>
      <c r="O638" t="str">
        <v>MONTERIA</v>
      </c>
      <c r="P638" t="str">
        <v>COSTA</v>
      </c>
      <c r="Q638" t="str">
        <v>SHARON YANETH KERGUELEN WILCHES</v>
      </c>
      <c r="R638">
        <v>1067917448</v>
      </c>
      <c r="S638" t="str">
        <v>DIRECTO</v>
      </c>
      <c r="T638">
        <v>0.3333333333333333</v>
      </c>
      <c r="U638">
        <v>0.75</v>
      </c>
      <c r="V638">
        <v>0.10416666666666667</v>
      </c>
      <c r="W638">
        <v>3</v>
      </c>
      <c r="X638">
        <f>NETWORKDAYS(K638,L637)</f>
        <v>2</v>
      </c>
      <c r="Y638" t="str">
        <f>IF(X638&lt;=2,"CUMPLE","NO CUMPLE")</f>
        <v>CUMPLE</v>
      </c>
    </row>
    <row r="639" xml:space="preserve">
      <c r="A639">
        <v>12232393</v>
      </c>
      <c r="B639" t="str">
        <v>REQUEST</v>
      </c>
      <c r="C639" t="str">
        <v>CERRADO</v>
      </c>
      <c r="D639" t="str">
        <v>TIENDA</v>
      </c>
      <c r="E639" t="str">
        <v>POS</v>
      </c>
      <c r="F639" t="str">
        <v>POS</v>
      </c>
      <c r="G639" t="str">
        <v>WINCOR</v>
      </c>
      <c r="H639" t="str" xml:space="preserve">
        <v xml:space="preserve">Datos usuario_x000d_
Nombre: Jully Milena Bellon Robles_x000d_
Correo: jullymilena.bellon@cencosud.com.co_x000d_
Usuario AD: JBellonR_x000d_
Pais: Colombia_x000d_
Ubicacion: J185 JUMBO YOPAL_x000d_
Zona: Colombia Oriente_x000d_
Unidad de Negocio: JUMBO_x000d_
Servicio: Tiendas &amp; Centros de Distribucion_x000d_
Telefono: 3143084005_x000d_
Anexo: null_x000d_
Descripcion: Buenos dias; me colaboran por favor con la pos 16 la cual corresponde a panaderia la cual se apago el dia de ayer luego de realizar el cambio de la impresora</v>
      </c>
      <c r="I639" t="str">
        <v>Por favor nos colaboran con la validación de POS de Panadería de Jumbo Yopal; Jefe de Cajas refiere que desde que se realizó el cambio de la impresora pos epson; la POS se bloqueó; se apagó y no volvió a encender.</v>
      </c>
      <c r="J639" t="str">
        <v>se realiza revisión de la pos la cual prende pero no termina de subir todos los servicios requeridos y quedan los visores en negro; reviso cada uno de los cables y conectores por separado realizando cambio con otros pero en cada intento sigue lo mismo; después de varias horas realizando esta actividad se le comunica a la ingeniera Giovanna López; quien manifiesta llamar a 7/24 para que por favor realicen revisión desde el centro de control de POS pero no contesta; se le informa a la ingeniera y ella realiza la llamada y en triangulación ellos suben a servicio la pos se realizan pruebas de funcionamiento y se le entrega a la jefe de caja Milena Bellon en funcionamiento.</v>
      </c>
      <c r="K639">
        <v>44588</v>
      </c>
      <c r="L639">
        <v>44589</v>
      </c>
      <c r="M639" t="str">
        <f>TEXT(L639,"DDDDDDD")</f>
        <v>viernes</v>
      </c>
      <c r="N639" t="str">
        <v>J185 JUMBO YOPAL</v>
      </c>
      <c r="O639" t="str">
        <v>YOPAL</v>
      </c>
      <c r="P639" t="str">
        <v>ORIENTE</v>
      </c>
      <c r="Q639" t="str">
        <v>RAFAEL BARRERA DIAZ</v>
      </c>
      <c r="R639" t="e">
        <v>#N/A</v>
      </c>
      <c r="S639" t="str">
        <v>DIRECTO</v>
      </c>
      <c r="T639">
        <v>0.5069444444444444</v>
      </c>
      <c r="U639">
        <v>0.6319444444444444</v>
      </c>
      <c r="V639">
        <v>0.125</v>
      </c>
      <c r="W639">
        <v>3</v>
      </c>
      <c r="X639">
        <f>NETWORKDAYS(K639,L638)</f>
        <v>1</v>
      </c>
      <c r="Y639" t="str">
        <f>IF(X639&lt;=2,"CUMPLE","NO CUMPLE")</f>
        <v>CUMPLE</v>
      </c>
    </row>
    <row r="640" xml:space="preserve">
      <c r="A640">
        <v>12232020</v>
      </c>
      <c r="B640" t="str">
        <v>REQUEST</v>
      </c>
      <c r="C640" t="str">
        <v>CERRADO</v>
      </c>
      <c r="D640" t="str">
        <v>TIENDA</v>
      </c>
      <c r="E640" t="str">
        <v>IMPRESORA</v>
      </c>
      <c r="F640" t="str">
        <v>MANO</v>
      </c>
      <c r="G640" t="str">
        <v>ZEBRA</v>
      </c>
      <c r="H640"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portable para peroques debido a que no enciende y no toma carga. Serial XXQVJ171500047._x000d_
Agradezco su colaboracion_x000d_
</v>
      </c>
      <c r="I640" t="str">
        <v>visita del tecnico de isit a la tienda para que realice la validacion de la novedad reportada con la zebra portable la cual no enciende</v>
      </c>
      <c r="J640" t="str">
        <v>Se llega a sitio y se procede con los parámetros de bioseguridad. Se realiza validación de la zebra portable; se solicita cargador y se coloca a cargar; la zebra no da ninguna señal de carga. Se revisa el pin de carga y se ve a normal. Se procede a validar el cargador y no energiza. Se le indica a Soporte Remoto y se llega a conveniencia solicitar el cargador. Características del cargador: Marca Hipro - P/N: PWRS - 14000-148R; Modelo: HP-A0502r3D; INPUT: 100 - 240 V - 50 - 60 Hz 2;4 A; OUTPUT: 12 V - 4;16 A</v>
      </c>
      <c r="K640">
        <v>44589</v>
      </c>
      <c r="L640">
        <v>44589</v>
      </c>
      <c r="M640" t="str">
        <f>TEXT(L640,"DDDDDDD")</f>
        <v>viernes</v>
      </c>
      <c r="N640" t="str">
        <v>M179 METRO PITALITO</v>
      </c>
      <c r="O640" t="str">
        <v>PITALITO</v>
      </c>
      <c r="P640" t="str">
        <v>OCCIDENTE</v>
      </c>
      <c r="Q640" t="str">
        <v>EMERSON PALACIOS MARTINEZ</v>
      </c>
      <c r="R640">
        <v>13723524</v>
      </c>
      <c r="S640" t="str">
        <v>ALIADO</v>
      </c>
      <c r="T640">
        <v>0.5416666666666666</v>
      </c>
      <c r="U640">
        <v>0.5833333333333334</v>
      </c>
      <c r="V640">
        <v>0.041666666666666664</v>
      </c>
      <c r="W640">
        <v>1</v>
      </c>
      <c r="X640">
        <f>NETWORKDAYS(K640,L639)</f>
        <v>1</v>
      </c>
      <c r="Y640" t="str">
        <f>IF(X640&lt;=2,"CUMPLE","NO CUMPLE")</f>
        <v>CUMPLE</v>
      </c>
    </row>
    <row r="641" xml:space="preserve">
      <c r="A641">
        <v>12232019</v>
      </c>
      <c r="B641" t="str">
        <v>CAMBIO RED WIFI</v>
      </c>
      <c r="C641" t="str">
        <v>CERRADO</v>
      </c>
      <c r="D641" t="str">
        <v>TIENDA</v>
      </c>
      <c r="E641" t="str">
        <v>PDT</v>
      </c>
      <c r="F641" t="str">
        <v>PDT</v>
      </c>
      <c r="G641" t="str">
        <v>DATALOGIC</v>
      </c>
      <c r="H641"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Buenos dias; solicito amablemente configuracion de las PDA de la tienda Mosquera por cambio en RED._x000d_
AREA EN DONDE SE UBICA EL EQUIPO : tienda</v>
      </c>
      <c r="I641" t="str" xml:space="preserve">
        <v xml:space="preserve">Por favor su ayuda realizando el proceso de reseteo y configuración de las PDA Honeywell de la tienda._x000d_
Por favor validar su funcionamiento con el personal en tienda; puesto que el 28 de Enero se da de baja a la red antigua y las PDT´s datalogic que actualmente están en uso dejarán de funciona</v>
      </c>
      <c r="J641" t="str" xml:space="preserve">
        <v xml:space="preserve">Inicialmente se hizo un reset de fabrica de cada una de las PDA; luego se cargo el firmware y se ejecuto. Después de iniciar se restableció nuevamente con los parámetros de fabrica. Después de esto ya se configuraron cada una de las aplicaciones y los parámetros de red. Se dejan operativas las PDA._x000d_
21178B0359_x000d_
21178B039D_x000d_
21178B0396_x000d_
21178B0383_x000d_
21178B0361</v>
      </c>
      <c r="K641">
        <v>44592</v>
      </c>
      <c r="L641">
        <v>44592</v>
      </c>
      <c r="M641" t="str">
        <f>TEXT(L641,"DDDDDDD")</f>
        <v>lunes</v>
      </c>
      <c r="N641" t="str">
        <v>M073 METRO MOSQUERA</v>
      </c>
      <c r="O641" t="str">
        <v>MOSQUERA</v>
      </c>
      <c r="P641" t="str">
        <v>BOGOTA</v>
      </c>
      <c r="Q641" t="str">
        <v>ALEXANDER CASTILLO SOTELO</v>
      </c>
      <c r="R641">
        <v>80216449</v>
      </c>
      <c r="S641" t="str">
        <v>ALIADO</v>
      </c>
      <c r="T641">
        <v>0.3333333333333333</v>
      </c>
      <c r="U641">
        <v>0.4583333333333333</v>
      </c>
      <c r="V641">
        <v>0.10416666666666667</v>
      </c>
      <c r="W641">
        <v>3</v>
      </c>
      <c r="X641">
        <f>NETWORKDAYS(K641,L640)</f>
        <v>-2</v>
      </c>
      <c r="Y641" t="str">
        <f>IF(X641&lt;=2,"CUMPLE","NO CUMPLE")</f>
        <v>CUMPLE</v>
      </c>
    </row>
    <row r="642" xml:space="preserve">
      <c r="A642">
        <v>12236746</v>
      </c>
      <c r="B642" t="str">
        <v>INCIDENT</v>
      </c>
      <c r="C642" t="str">
        <v>CERRADO</v>
      </c>
      <c r="D642" t="str">
        <v>TIENDA</v>
      </c>
      <c r="E642" t="str">
        <v>POS</v>
      </c>
      <c r="F642" t="str">
        <v>POS</v>
      </c>
      <c r="G642" t="str">
        <v>WINCOR</v>
      </c>
      <c r="H642"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necesito de su colaboracion la pos numero 1 me aparece fuera de linea se revisa el punto de red al que esta conectada y no tiene red._x000d_
este puerto tiene la siguiente nomenclatura G2 V12_x000d_
_x000d_
Punto Operacional Afectada: CAJA PERIFERICA PUNTO DE DONAS POS NUMERO 1</v>
      </c>
      <c r="I642" t="str" xml:space="preserve">
        <v xml:space="preserve">Se valida con usuaria Luz Dary; de cajas Metro San Gil; con quien se verifica la conexión física a la red en el Punto etiquetado como G2 V12; punto al cual manifiesta es el que se ha tenido conectado el POS 1; pero POS 1 continúa quedando en fuera de línea._x000d_
Se requiere validación de la conexión de red a POS 1 para descartar fallas en tarjeta de red. y verificación física del punto. En caso de continuar con la falla; se requiere validar con la guardia de Redes si el punto presenta bloqueo. Contactar a Ever Becerra en caso de alguna novedad presentada.</v>
      </c>
      <c r="J642" t="str">
        <v>Se llega a sitio y se procede a revisión de POS 1 que se encuentra fuera de líena ya que está sin red. Se identifica puerto de la pos en el swicth y se realizan validaciones con la Guardia de Redes para determinar porque no toma red. Solicitan que se haga prueba con un teléfono; que se conecta al punto de la POS y sube correctamente. Por indicación de Soporte Cencosud se realiza cambio de tarjeta de red de otra pos que se encontraba en oficina de sistemas. Se hace el cambio pero la pos sigue sin dar link. Se cambia de posición pos con otra caja y en ella si tomó red por lo que se descarta daño de pos o tarjeta de red. Se realiza una última prueba; se conecta la pos a red en puente con télefono y de esta manera la pos toma red. La POS queda en línea y operativa. Se debe realizar revisión por parte del área de redes para certificar el punto y dejar la pos conectada directamente al punto de red</v>
      </c>
      <c r="K642">
        <v>44592</v>
      </c>
      <c r="L642">
        <v>44593</v>
      </c>
      <c r="M642" t="str">
        <f>TEXT(L642,"DDDDDDD")</f>
        <v>martes</v>
      </c>
      <c r="N642" t="str">
        <v>M183 METRO SAN GIL</v>
      </c>
      <c r="O642" t="str">
        <v>SAN GIL</v>
      </c>
      <c r="P642" t="str">
        <v>ORIENTE</v>
      </c>
      <c r="Q642" t="str">
        <v>JOHNNY HOYOS MARTINEZ</v>
      </c>
      <c r="R642" t="e">
        <v>#N/A</v>
      </c>
      <c r="S642" t="str">
        <v>DIRECTO</v>
      </c>
      <c r="T642">
        <v>0.625</v>
      </c>
      <c r="U642">
        <v>0.7916666666666666</v>
      </c>
      <c r="V642">
        <v>0.16666666666666666</v>
      </c>
      <c r="W642">
        <v>4</v>
      </c>
      <c r="X642">
        <f>NETWORKDAYS(K642,L641)</f>
        <v>1</v>
      </c>
      <c r="Y642" t="str">
        <f>IF(X642&lt;=2,"CUMPLE","NO CUMPLE")</f>
        <v>CUMPLE</v>
      </c>
    </row>
    <row r="643" xml:space="preserve">
      <c r="A643">
        <v>12089599</v>
      </c>
      <c r="B643" t="str">
        <v>REQUEST</v>
      </c>
      <c r="C643" t="str">
        <v>CERRADO</v>
      </c>
      <c r="D643" t="str">
        <v>TIENDA</v>
      </c>
      <c r="E643" t="str">
        <v>BALANZA</v>
      </c>
      <c r="F643" t="str">
        <v>TECLADO</v>
      </c>
      <c r="G643" t="str">
        <v>METTLER</v>
      </c>
      <c r="H643" t="str" xml:space="preserve">
        <v xml:space="preserve">Datos usuario_x000d_
Nombre: Omar Andres Carvajal Leon_x000d_
Correo: omarandres.carvajalleon@cencosud.com.co_x000d_
Usuario AD: OCarvajL_x000d_
Pais: Colombia_x000d_
Ubicacion: M183 METRO SAN GIL_x000d_
Zona: Colombia Oriente_x000d_
Unidad de Negocio: Supermercados_x000d_
Servicio: Retail Financiero_x000d_
Telefono: 3008289978_x000d_
Anexo: null_x000d_
Descripcion: La bascula no funciona el teclado correctamente_x000d_
Area donde su ubica la balanza: Carnes</v>
      </c>
      <c r="I643" t="str" xml:space="preserve">
        <v xml:space="preserve">Buen día._x000d_
Llega teclado solicitado._x000d_
Tienda: Metro San Gil_x000d_
Equipo: BALANZA|MESA_x000d_
Marca: METTLER TOLEDO_x000d_
Modelo: BPLUS_x000d_
Serial: B942440820_x000d_
Inventario: DI-029514_x000d_
Se solicita reemplazo teclado balanza; entregar Balanza operativa a usuario</v>
      </c>
      <c r="J643" t="str">
        <v>Se realiza cambio de teclado de balanza. Se realizan preubas de funcionamiento las cuales son exitosas. Balanza queda operativa</v>
      </c>
      <c r="K643">
        <v>44592</v>
      </c>
      <c r="L643">
        <v>44593</v>
      </c>
      <c r="M643" t="str">
        <f>TEXT(L643,"DDDDDDD")</f>
        <v>martes</v>
      </c>
      <c r="N643" t="str">
        <v>M183 METRO SAN GIL</v>
      </c>
      <c r="O643" t="str">
        <v>SAN GIL</v>
      </c>
      <c r="P643" t="str">
        <v>ORIENTE</v>
      </c>
      <c r="Q643" t="str">
        <v>JOHNNY HOYOS MARTINEZ</v>
      </c>
      <c r="R643" t="e">
        <v>#N/A</v>
      </c>
      <c r="S643" t="str">
        <v>DIRECTO</v>
      </c>
      <c r="T643">
        <v>0.5833333333333334</v>
      </c>
      <c r="U643">
        <v>0.625</v>
      </c>
      <c r="V643">
        <v>0.041666666666666664</v>
      </c>
      <c r="W643">
        <v>1</v>
      </c>
      <c r="X643">
        <f>NETWORKDAYS(K643,L642)</f>
        <v>2</v>
      </c>
      <c r="Y643" t="str">
        <f>IF(X643&lt;=2,"CUMPLE","NO CUMPLE")</f>
        <v>CUMPLE</v>
      </c>
    </row>
    <row r="644" xml:space="preserve">
      <c r="A644">
        <v>12236539</v>
      </c>
      <c r="B644" t="str">
        <v>INCIDENT</v>
      </c>
      <c r="C644" t="str">
        <v>CERRADO</v>
      </c>
      <c r="D644" t="str">
        <v>TIENDA</v>
      </c>
      <c r="E644" t="str">
        <v>VERIFICADOR</v>
      </c>
      <c r="F644" t="str">
        <v>VERIFICADOR</v>
      </c>
      <c r="G644" t="str">
        <v>NEWLAND</v>
      </c>
      <c r="H644"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Por favor verificar con urgencia lectores de precios de la tienda; ya que no estan en funcionamiento. Ademas quitar los videos con contenido de Cristopher Carpentier quien ya no es imagen publicitaria de Jumbo._x000d_
_x000d_
Gracia por su pronta ayuda._x000d_
Seccion de la tienda en donde se ubica la PDT o usuario: Tienda Chia Sabana. Tienda 44</v>
      </c>
      <c r="I644" t="str">
        <v>Buenas Tardes me colaboran con una visita y revisión de verificadores se autoriza</v>
      </c>
      <c r="J644" t="str" xml:space="preserve">
        <v xml:space="preserve">Inicialmente se valida el estado de los 5 equipos; ya que no se conectan a la red y no funcionan correctamente. Se configuran y se reinician para que tomen los cambios. Funcionan bien 4 verificadores; pero el verificador Marca Zebra; Modelo MK3190; Serial 17102522504220 no se puede configurar ya que la pantalla esta dañada y no permite cambiar la configuración. Se debe reemplazar el equipo. También se hace el cambio de los videos institucionales en los verificadores de marca Newland. Se dejan operativos los equipos._x000d_
_x000d_
Se debe solicitar cambio de verificador Marca Zebra; Modelo MK3190; Serial 17102522504220 por daño en pantalla</v>
      </c>
      <c r="K644">
        <v>44592</v>
      </c>
      <c r="L644">
        <v>44593</v>
      </c>
      <c r="M644" t="str">
        <f>TEXT(L644,"DDDDDDD")</f>
        <v>martes</v>
      </c>
      <c r="N644" t="str">
        <v>J044 JUMBO CHIA</v>
      </c>
      <c r="O644" t="str">
        <v>CHIA</v>
      </c>
      <c r="P644" t="str">
        <v>BOGOTA</v>
      </c>
      <c r="Q644" t="str">
        <v>ALEXANDER CASTILLO SOTELO</v>
      </c>
      <c r="R644">
        <v>80216449</v>
      </c>
      <c r="S644" t="str">
        <v>ALIADO</v>
      </c>
      <c r="T644">
        <v>0.3333333333333333</v>
      </c>
      <c r="U644">
        <v>0.4583333333333333</v>
      </c>
      <c r="V644">
        <v>0.125</v>
      </c>
      <c r="W644">
        <v>3</v>
      </c>
      <c r="X644">
        <f>NETWORKDAYS(K644,L643)</f>
        <v>2</v>
      </c>
      <c r="Y644" t="str">
        <f>IF(X644&lt;=2,"CUMPLE","NO CUMPLE")</f>
        <v>CUMPLE</v>
      </c>
    </row>
    <row r="645" xml:space="preserve">
      <c r="A645">
        <v>12176492</v>
      </c>
      <c r="B645" t="str">
        <v>REQUEST</v>
      </c>
      <c r="C645" t="str">
        <v>CERRADO</v>
      </c>
      <c r="D645" t="str">
        <v>TIENDA</v>
      </c>
      <c r="E645" t="str">
        <v>SCANNER</v>
      </c>
      <c r="F645" t="str">
        <v>MANO</v>
      </c>
      <c r="G645" t="str">
        <v>ZEBRA</v>
      </c>
      <c r="H645" t="str" xml:space="preserve">
        <v xml:space="preserve">Por favor realizar la instalación y configuración de escaner de Mano para POS_x000d_
_x000d_
Serial Nuevo: 21281010557315_x000d_
Serial viejo: 5907201936</v>
      </c>
      <c r="I645" t="str">
        <v xml:space="preserve">Ya se tiene el escaner de mano en la tienda	</v>
      </c>
      <c r="J645" t="str">
        <v>Se retira el escáner de mano modelo MS9520 S/N: 5907201936 y se instala el equipo nuevo; se configura y se realizan las pruebas. Se deja operativa la POS # 26.</v>
      </c>
      <c r="K645">
        <v>44592</v>
      </c>
      <c r="L645">
        <v>44593</v>
      </c>
      <c r="M645" t="str">
        <f>TEXT(L645,"DDDDDDD")</f>
        <v>martes</v>
      </c>
      <c r="N645" t="str">
        <v>J044 JUMBO CHIA</v>
      </c>
      <c r="O645" t="str">
        <v>CHIA</v>
      </c>
      <c r="P645" t="str">
        <v>BOGOTA</v>
      </c>
      <c r="Q645" t="str">
        <v>ALEXANDER CASTILLO SOTELO</v>
      </c>
      <c r="R645">
        <v>80216449</v>
      </c>
      <c r="S645" t="str">
        <v>ALIADO</v>
      </c>
      <c r="T645">
        <v>0.4583333333333333</v>
      </c>
      <c r="U645">
        <v>0.5</v>
      </c>
      <c r="V645">
        <v>0.041666666666666664</v>
      </c>
      <c r="W645">
        <v>1</v>
      </c>
      <c r="X645">
        <f>NETWORKDAYS(K645,L644)</f>
        <v>2</v>
      </c>
      <c r="Y645" t="str">
        <f>IF(X645&lt;=2,"CUMPLE","NO CUMPLE")</f>
        <v>CUMPLE</v>
      </c>
    </row>
    <row r="646" xml:space="preserve">
      <c r="A646">
        <v>12116938</v>
      </c>
      <c r="B646" t="str">
        <v>REQUEST</v>
      </c>
      <c r="C646" t="str">
        <v>CERRADO</v>
      </c>
      <c r="D646" t="str">
        <v>TIENDA</v>
      </c>
      <c r="E646" t="str">
        <v>BALANZA</v>
      </c>
      <c r="F646" t="str">
        <v>TECLADO</v>
      </c>
      <c r="G646" t="str">
        <v>METTLER</v>
      </c>
      <c r="H646"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un revision en la balanza de mesa de carnes ya que el panel no le funciona; no se permite digitar ningun codigo_x000d_
Indica la ubicacion de tu balanza en la tienda: laboratorio de carnes numero de balanza: 51</v>
      </c>
      <c r="I646" t="str" xml:space="preserve">
        <v xml:space="preserve">Buen día._x000d_
Llega teclado solicitado._x000d_
Tienda: Jumbo San Silvestre._x000d_
Equipo: BALANZA|MESA_x000d_
Marca: METTLER TOLEDO_x000d_
Modelo: BPLUS_x000d_
Serial: B924787158_x000d_
Inventario: DI-028550_x000d_
Se solicita reemplazo teclado balanza; entregar Balanza operativa a usuario._x000d_
Cordialmente;</v>
      </c>
      <c r="J646" t="str">
        <v>Se realiza el cambio de teclado de la balanza ; se realizan algunas pruebas con los auxiliares del área y el teclado funciona. Al realizar pruebas con la jefe de sección Yolanda; el teclado vuelve a presentar falla de funcionamento y se identifica que el cable de datos está reparado con cinta y que al moverse se activan teclas de la balanza sin presionarlas; se intenta realizar ajuste pero no es posible. Las condiciones de humedad donde está instalada la balanza afectan su funcionamiento. Se debe solicitar cambio de cable de datos</v>
      </c>
      <c r="K646">
        <v>44592</v>
      </c>
      <c r="L646">
        <v>44594</v>
      </c>
      <c r="M646" t="str">
        <f>TEXT(L646,"DDDDDDD")</f>
        <v>miércoles</v>
      </c>
      <c r="N646" t="str">
        <v>J126 JUMBO SAN SILVESTRE</v>
      </c>
      <c r="O646" t="str">
        <v>BARRANCABERMEJA</v>
      </c>
      <c r="P646" t="str">
        <v>ORIENTE</v>
      </c>
      <c r="Q646" t="str">
        <v>JOHNNY HOYOS MARTINEZ</v>
      </c>
      <c r="R646" t="e">
        <v>#N/A</v>
      </c>
      <c r="S646" t="str">
        <v>DIRECTO</v>
      </c>
      <c r="T646">
        <v>0.6666666666666666</v>
      </c>
      <c r="U646">
        <v>0.75</v>
      </c>
      <c r="V646">
        <v>0.08333333333333333</v>
      </c>
      <c r="W646">
        <v>2</v>
      </c>
      <c r="X646">
        <f>NETWORKDAYS(K646,L645)</f>
        <v>2</v>
      </c>
      <c r="Y646" t="str">
        <f>IF(X646&lt;=2,"CUMPLE","NO CUMPLE")</f>
        <v>CUMPLE</v>
      </c>
    </row>
    <row r="647" xml:space="preserve">
      <c r="A647">
        <v>12240358</v>
      </c>
      <c r="B647" t="str">
        <v>REQUEST</v>
      </c>
      <c r="C647" t="str">
        <v>CERRADO</v>
      </c>
      <c r="D647" t="str">
        <v>TIENDA</v>
      </c>
      <c r="E647" t="str">
        <v>VERIFICADOR</v>
      </c>
      <c r="F647" t="str">
        <v>VERIFICADOR</v>
      </c>
      <c r="G647" t="str">
        <v>NEWLAND</v>
      </c>
      <c r="H647" t="str" xml:space="preserve">
        <v xml:space="preserve">Buen dia._x000d_
Se solicita revisión; presenta falla en tactil._x000d_
VERIFICADOR DE PRECIOS ZEBRA MK 3190 | Nº SERIE: S17051522502651_x000d_
Gracias.</v>
      </c>
      <c r="I647" t="str" xml:space="preserve">
        <v xml:space="preserve">Se solicita revisión de Verificador._x000d_
Tienda: Jumbo San Silvestre._x000d_
Equipo: VERIFICADOR DE PRECIOS_x000d_
Marca: ZEBRA_x000d_
Modelo: MK 3190_x000d_
Serial: S17051522502651_x000d_
Inventario: DI-014413_x000d_
Se solicita revisión; diagnostico y/o reparación si es el caso; para verificador Zebra; presenta falla en tactil; entregar operativo a gerente tienda</v>
      </c>
      <c r="J647" t="str">
        <v>Se realiza revisión de verificador Zebra el cual presenta falla de pantalla táctil ya que no responde de manera correcta antes las pulsaciones. Se consigue manipular la pantalla con elemento de punta fina; con lo cual se procede a realizar la configuración de red wifi CSWLAN12. Finalizado el cambio de red se realizan pruebas de funcionamiento las cuales son exitosas</v>
      </c>
      <c r="K647">
        <v>44593</v>
      </c>
      <c r="L647">
        <v>44595</v>
      </c>
      <c r="M647" t="str">
        <f>TEXT(L647,"DDDDDDD")</f>
        <v>jueves</v>
      </c>
      <c r="N647" t="str">
        <v>J126 JUMBO SAN SILVESTRE</v>
      </c>
      <c r="O647" t="str">
        <v>BARRANCABERMEJA</v>
      </c>
      <c r="P647" t="str">
        <v>ORIENTE</v>
      </c>
      <c r="Q647" t="str">
        <v>JOHNNY HOYOS MARTINEZ</v>
      </c>
      <c r="R647" t="e">
        <v>#N/A</v>
      </c>
      <c r="S647" t="str">
        <v>DIRECTO</v>
      </c>
      <c r="T647">
        <v>0.3958333333333333</v>
      </c>
      <c r="U647">
        <v>0.4513888888888889</v>
      </c>
      <c r="V647">
        <v>0.05555555555555555</v>
      </c>
      <c r="W647">
        <v>1</v>
      </c>
      <c r="X647">
        <f>NETWORKDAYS(K647,L646)</f>
        <v>2</v>
      </c>
      <c r="Y647" t="str">
        <f>IF(X647&lt;=2,"CUMPLE","NO CUMPLE")</f>
        <v>CUMPLE</v>
      </c>
    </row>
    <row r="648" xml:space="preserve">
      <c r="A648">
        <v>12241723</v>
      </c>
      <c r="B648" t="str">
        <v>REQUEST</v>
      </c>
      <c r="C648" t="str">
        <v>CERRADO</v>
      </c>
      <c r="D648" t="str">
        <v>TIENDA</v>
      </c>
      <c r="E648" t="str">
        <v>CPU</v>
      </c>
      <c r="F648" t="str">
        <v>CPU</v>
      </c>
      <c r="G648" t="str">
        <v>LENOVO</v>
      </c>
      <c r="H648"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Solicita Tecnico de Isit Para Realiza la validacion de un Punto de Red en Caja Central._x000d_
Indicar la ubicacion del computador en la tienda o sede: Caja Central</v>
      </c>
      <c r="I648" t="str">
        <v xml:space="preserve">Transfer Group from 'Soporte_Onsite_REG_Costa_SM Colombia' to 'Soporte_Onsite_REG_Remoto_SM Colombia'  </v>
      </c>
      <c r="J648" t="str">
        <v>Se encuentra equipo sin conexión de red; de valida punto de red y se encuentre en buen estado; se procede hacer seguimiento al cable hasta el Rack encontrando que dicho puerto no estaba cableado al Router; se realiza solicitud de liberación y configuración de un puerto ya que todos estaban ocupados; luego que se confirmó disponibilidad se realizó la conexión del cable quedando el punto operativo</v>
      </c>
      <c r="K648">
        <v>44593</v>
      </c>
      <c r="L648">
        <v>44595</v>
      </c>
      <c r="M648" t="str">
        <f>TEXT(L648,"DDDDDDD")</f>
        <v>jueves</v>
      </c>
      <c r="N648" t="str">
        <v>M040 METRO RIOHACHA</v>
      </c>
      <c r="O648" t="str">
        <v>RIOHACHA</v>
      </c>
      <c r="P648" t="str">
        <v>COSTA</v>
      </c>
      <c r="Q648" t="str">
        <v>WILGER MELO PRADO</v>
      </c>
      <c r="R648">
        <v>1118852348</v>
      </c>
      <c r="S648" t="str">
        <v>DIRECTO</v>
      </c>
      <c r="T648">
        <v>0.3333333333333333</v>
      </c>
      <c r="U648">
        <v>0.4722222222222222</v>
      </c>
      <c r="V648">
        <v>0.1388888888888889</v>
      </c>
      <c r="W648">
        <v>3</v>
      </c>
      <c r="X648">
        <f>NETWORKDAYS(K648,L647)</f>
        <v>3</v>
      </c>
      <c r="Y648" t="str">
        <f>IF(X648&lt;=2,"CUMPLE","NO CUMPLE")</f>
        <v>NO CUMPLE</v>
      </c>
    </row>
    <row r="649" xml:space="preserve">
      <c r="A649">
        <v>12232804</v>
      </c>
      <c r="B649" t="str">
        <v>REQUEST</v>
      </c>
      <c r="C649" t="str">
        <v>CERRADO</v>
      </c>
      <c r="D649" t="str">
        <v>TIENDA</v>
      </c>
      <c r="E649" t="str">
        <v>PDT</v>
      </c>
      <c r="F649" t="str">
        <v>PDT</v>
      </c>
      <c r="G649" t="str">
        <v>DATALOGIC</v>
      </c>
      <c r="H649"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Pdt no captura codigos_x000d_
Seccion de la tienda en donde se ubica la PDT o usuario: DPH</v>
      </c>
      <c r="I649" t="str" xml:space="preserve">
        <v xml:space="preserve">Se solicita revisión PDA._x000d_
Tienda: Jumbo San Silvestre._x000d_
Equipo: PDT/PDA|ESTANDAR_x000d_
Marca: HONEYWELL_x000d_
Modelo: EDA51_x000d_
Serial: 21178B0771_x000d_
Inventario: DI-034501_x000d_
Se solicita revisión; diagnostico y solución con PDA que no emite laser</v>
      </c>
      <c r="J649" t="str">
        <v>Se realiza revisión de PDA marca Honeywell serial 21178B0771 la cual reportan que no está escaneando los códigos ya que el lector no los está tomando. Se restablece la configuración de Mocha pero la falla persiste. Se restablece de fábrica el dispositivo y se instala la versión de Android 8.1; se realiza el proceso de configuración pero al llegar al paso de lectura de códigos QR la PDA tampoco los reconoce por lo que se dictamina falla en el lector de códigos. Se solicitará revisión del dispositivo por garantía.</v>
      </c>
      <c r="K649">
        <v>44593</v>
      </c>
      <c r="L649">
        <v>44595</v>
      </c>
      <c r="M649" t="str">
        <f>TEXT(L649,"DDDDDDD")</f>
        <v>jueves</v>
      </c>
      <c r="N649" t="str">
        <v>J126 JUMBO SAN SILVESTRE</v>
      </c>
      <c r="O649" t="str">
        <v>BARRANCABERMEJA</v>
      </c>
      <c r="P649" t="str">
        <v>ORIENTE</v>
      </c>
      <c r="Q649" t="str">
        <v>JOHNNY HOYOS MARTINEZ</v>
      </c>
      <c r="R649" t="e">
        <v>#N/A</v>
      </c>
      <c r="S649" t="str">
        <v>DIRECTO</v>
      </c>
      <c r="T649">
        <v>0.6666666666666666</v>
      </c>
      <c r="U649">
        <v>0.75</v>
      </c>
      <c r="V649">
        <v>0.08333333333333333</v>
      </c>
      <c r="W649">
        <v>2</v>
      </c>
      <c r="X649">
        <f>NETWORKDAYS(K649,L648)</f>
        <v>3</v>
      </c>
      <c r="Y649" t="str">
        <f>IF(X649&lt;=2,"CUMPLE","NO CUMPLE")</f>
        <v>NO CUMPLE</v>
      </c>
    </row>
    <row r="650" xml:space="preserve">
      <c r="A650">
        <v>12233108</v>
      </c>
      <c r="B650" t="str">
        <v>INCIDENT</v>
      </c>
      <c r="C650" t="str">
        <v>CERRADO</v>
      </c>
      <c r="D650" t="str">
        <v>TIENDA</v>
      </c>
      <c r="E650" t="str">
        <v>PDT</v>
      </c>
      <c r="F650" t="str">
        <v>PDT</v>
      </c>
      <c r="G650" t="str">
        <v>SKORPIO</v>
      </c>
      <c r="H650" t="str" xml:space="preserve">
        <v xml:space="preserve">Datos usuario_x000d_
Nombre: Helena Lozano Florez_x000d_
Correo: Helena.Lozano@cencosud.com.co_x000d_
Usuario AD: HLFlorez_x000d_
Pais: Colombia_x000d_
Ubicacion: M038 METRO NEIVA CENTRO DE CONVENCIONES_x000d_
Zona: Colombia Occidente_x000d_
Unidad de Negocio: Supermercados_x000d_
Servicio: Tiendas &amp; Centros de Distribucion_x000d_
Telefono: 3229141443_x000d_
Anexo: null_x000d_
Descripcion: pdt datalogic skorpio x3 con serial: G17C75952; presenta falla con el touch por lo tanto se pide el favor de solicitar la parte afectada._x000d_
Seccion de la tienda en donde se ubica la PDT o usuario: Comercial</v>
      </c>
      <c r="I650" t="str">
        <v>realizar el cambio de la parte afectada de pdt con una parte existente de otra pdt cambiada por renovacion tecnologica existente en tienda; se solicita escoger la mejor pdt para realizar el cambio de la parte.</v>
      </c>
      <c r="J650" t="str">
        <v>Se procede a verificar la falla de la PDT skorpio y se observa que la pantalla se encuentra como con un pegante internamente y no funciona el táctil; se procede a buscar las PDT que se dieron de baja y se busca la mejor que tenga el táctil para realizar el respectivo cambio la cual esta identificada con número de placa 019418 del departamento de seguridad. se inicia retirando la pantalla dañada de la PDT 019415 y se retira la buena y se procede a realizar el intercambio; se realiza pruebas con el departamento de Contralor y PDT se deja funcional y en perfecto estado; se configura la red correspondiente y queda a satisfacción del usuario. se realiza nota a la que se utilizó para el cambio.</v>
      </c>
      <c r="K650">
        <v>44595</v>
      </c>
      <c r="L650">
        <v>44595</v>
      </c>
      <c r="M650" t="str">
        <f>TEXT(L650,"DDDDDDD")</f>
        <v>jueves</v>
      </c>
      <c r="N650" t="str">
        <v>M038 METRO NEIVA CENTRO DE CONVENCIONES</v>
      </c>
      <c r="O650" t="str">
        <v>NEIVA</v>
      </c>
      <c r="P650" t="str">
        <v>OCCIDENTE</v>
      </c>
      <c r="Q650" t="str">
        <v>LUIS FERNANDO QUIROGA SANCHEZ</v>
      </c>
      <c r="R650" t="e">
        <v>#N/A</v>
      </c>
      <c r="S650" t="str">
        <v>DIRECTO</v>
      </c>
      <c r="T650">
        <v>0.5833333333333334</v>
      </c>
      <c r="U650">
        <v>0.6666666666666666</v>
      </c>
      <c r="V650">
        <v>0.08333333333333333</v>
      </c>
      <c r="W650">
        <v>2</v>
      </c>
      <c r="X650">
        <f>NETWORKDAYS(K650,L649)</f>
        <v>1</v>
      </c>
      <c r="Y650" t="str">
        <f>IF(X650&lt;=2,"CUMPLE","NO CUMPLE")</f>
        <v>CUMPLE</v>
      </c>
    </row>
    <row r="651" xml:space="preserve">
      <c r="A651">
        <v>12246570</v>
      </c>
      <c r="B651" t="str">
        <v>REQUEST</v>
      </c>
      <c r="C651" t="str">
        <v>CERRADO</v>
      </c>
      <c r="D651" t="str">
        <v>TIENDA</v>
      </c>
      <c r="E651" t="str">
        <v>POS</v>
      </c>
      <c r="F651" t="str">
        <v>BALANZA</v>
      </c>
      <c r="G651" t="str">
        <v>WINCOR</v>
      </c>
      <c r="H651"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 Dios les bendiga;espero quec se encuentren muy bien ._x000d_
Lo siguiente es para manifestarles que la balanza de la pos#7 no quiere pesar y mas si son productos pequeños._x000d_
Agradeciendo su colaboracion . Sin mas. Blanca Sarmiento._x000d_
Area en donde se encuentra la Balanza: cajas</v>
      </c>
      <c r="I651" t="str">
        <v>Se Solicita Tecnico de Isit para realizar la validacion de la POS 7 del lineal de cajas la cual presenta novedad con el Scanner Balanza</v>
      </c>
      <c r="J651" t="str">
        <v>Usuario reporta error en el peso de la caja; se realizan pruebas confirmando error al intentar pesar cualquier artículo; se realizan pruebas intercambiando las bases  de los pesos arrojando como resultado que la causante del error es esta; ya que al hacer múltiples pruebas en la caja operativa esta se alarmaba; se intercambias las bases nuevamente y se procede a realizar mantenimiento y limpieza; luego de esto se realizaron pruebas con resultados de buena operación; se le solicita al usuario realizar las pruebas pertinentes indicando que queda funcionando correctamente</v>
      </c>
      <c r="K651">
        <v>44595</v>
      </c>
      <c r="L651">
        <v>44595</v>
      </c>
      <c r="M651" t="str">
        <f>TEXT(L651,"DDDDDDD")</f>
        <v>jueves</v>
      </c>
      <c r="N651" t="str">
        <v>M040 METRO RIOHACHA</v>
      </c>
      <c r="O651" t="str">
        <v>RIOHACHA</v>
      </c>
      <c r="P651" t="str">
        <v>COSTA</v>
      </c>
      <c r="Q651" t="str">
        <v>WILGER MELO PRADO</v>
      </c>
      <c r="R651">
        <v>1118852348</v>
      </c>
      <c r="S651" t="str">
        <v>DIRECTO</v>
      </c>
      <c r="T651">
        <v>0.5</v>
      </c>
      <c r="U651">
        <v>0.6354166666666666</v>
      </c>
      <c r="V651">
        <v>0.13541666666666666</v>
      </c>
      <c r="W651">
        <v>3</v>
      </c>
      <c r="X651">
        <f>NETWORKDAYS(K651,L650)</f>
        <v>1</v>
      </c>
      <c r="Y651" t="str">
        <f>IF(X651&lt;=2,"CUMPLE","NO CUMPLE")</f>
        <v>CUMPLE</v>
      </c>
    </row>
    <row r="652" xml:space="preserve">
      <c r="A652">
        <v>12223555</v>
      </c>
      <c r="B652" t="str">
        <v>REQUEST</v>
      </c>
      <c r="C652" t="str">
        <v>CERRADO</v>
      </c>
      <c r="D652" t="str">
        <v>TIENDA</v>
      </c>
      <c r="E652" t="str">
        <v>POS</v>
      </c>
      <c r="F652" t="str">
        <v>IMPRESORA</v>
      </c>
      <c r="G652" t="str">
        <v>WINCOR</v>
      </c>
      <c r="H65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impresora de la pos 02 ; ya que esta no prende; se le valida el cableado y no funciona. INV 123539</v>
      </c>
      <c r="I652" t="str">
        <v>Jefe su autorizacion para revision de la impresoras de las pos 2 y 12 que no encienden</v>
      </c>
      <c r="J652" t="str">
        <v>Se verifica impresora Epson y se encuentra que la impresora no enciende; se porsigue a realizar su reparación. Se verifican tarjeta tarjeta de poder y board y se encuentra que la board está en corto. Se procede a cambiar la board por una de repuesto que se encuentra en la oficina de sistemas. Se realiza reparación y se pone a pruebas; impresora queda funcionando correctamente. Estado OK</v>
      </c>
      <c r="K652">
        <v>44595</v>
      </c>
      <c r="L652">
        <v>44596</v>
      </c>
      <c r="M652" t="str">
        <f>TEXT(L652,"DDDDDDD")</f>
        <v>viernes</v>
      </c>
      <c r="N652" t="str">
        <v>J047 JUMBO GIRARDOT</v>
      </c>
      <c r="O652" t="str">
        <v>GIRARDOT</v>
      </c>
      <c r="P652" t="str">
        <v>OCCIDENTE</v>
      </c>
      <c r="Q652" t="str">
        <v>RAFAEL ARDILA PUENTES</v>
      </c>
      <c r="R652">
        <v>1018419858</v>
      </c>
      <c r="S652" t="str">
        <v>ALIADO</v>
      </c>
      <c r="T652">
        <v>0.5833333333333334</v>
      </c>
      <c r="U652">
        <v>0.625</v>
      </c>
      <c r="V652">
        <v>0.041666666666666664</v>
      </c>
      <c r="W652">
        <v>1</v>
      </c>
      <c r="X652">
        <f>NETWORKDAYS(K652,L651)</f>
        <v>1</v>
      </c>
      <c r="Y652" t="str">
        <f>IF(X652&lt;=2,"CUMPLE","NO CUMPLE")</f>
        <v>CUMPLE</v>
      </c>
    </row>
    <row r="653" xml:space="preserve">
      <c r="A653">
        <v>12024484</v>
      </c>
      <c r="B653" t="str">
        <v>INCIDENT</v>
      </c>
      <c r="C653" t="str">
        <v>CERRADO</v>
      </c>
      <c r="D653" t="str">
        <v>TIENDA</v>
      </c>
      <c r="E653" t="str">
        <v>BALANZA</v>
      </c>
      <c r="F653" t="str">
        <v>BALANZA</v>
      </c>
      <c r="G653" t="str">
        <v>METTLER</v>
      </c>
      <c r="H653"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colaboran para cambiar el cabezote de la balanza ip: 010.132.092.049 ya que tenemos problemas que al momento de imprimir las etiquetas no se evidencia las fechas por lo cual los clientes se ven afectados al revisar el productos y ademas por calidad se solicita mejorar la evidencias de la fecha de vencimiento._x000d_
quedo atento_x000d_
_x000d_
Gracias_x000d_
_x000d_
Indica la ubicacion de tu balanza en la tienda: panaderia</v>
      </c>
      <c r="I653" t="str">
        <v>cambio del cabezal en la balanza de mesa de la carnes la parte ya esta en sitio</v>
      </c>
      <c r="J653" t="str">
        <v>Se procede a verificar la falla de la de la balanza de mesa marca mettler toledo identificada con la ip 010.132.092.049 ubicada en la sección de panaderia; se revisa la balanza y las impresiones de las etiquetas no son legibles por lo tanto no los lee en los verificadores de precio; por ende se procede a realizar el cambio del cabezal de impresión; se destapa al lado de la balanza; se retira el rollo de etiquetas; los tornillos correspondientes para tener una mayor movilidad y comodidad. se inicia a cambiar el cabezal; para ello retiramos las partes con mucho cuidado para poder sacar el cabezal de impresión averiado; se procede a realizar el cambio del cabezal; se instala correctamente; se vuelve a armar la balanza; se coloca de nuevo las etiquetas; se realiza calibración de tiquetes y se hace la prueba de impresión; saliendo legible y quedando a satisfacción el usuario.</v>
      </c>
      <c r="K653">
        <v>44596</v>
      </c>
      <c r="L653">
        <v>44596</v>
      </c>
      <c r="M653" t="str">
        <f>TEXT(L653,"DDDDDDD")</f>
        <v>viernes</v>
      </c>
      <c r="N653" t="str">
        <v>M195 METRO SANTA LUCIA</v>
      </c>
      <c r="O653" t="str">
        <v>NEIVA</v>
      </c>
      <c r="P653" t="str">
        <v>OCCIDENTE</v>
      </c>
      <c r="Q653" t="str">
        <v>LUIS FERNANDO QUIROGA SANCHEZ</v>
      </c>
      <c r="R653" t="e">
        <v>#N/A</v>
      </c>
      <c r="S653" t="str">
        <v>DIRECTO</v>
      </c>
      <c r="T653">
        <v>0.5833333333333334</v>
      </c>
      <c r="U653">
        <v>0.6666666666666666</v>
      </c>
      <c r="V653">
        <v>0.08333333333333333</v>
      </c>
      <c r="W653">
        <v>2</v>
      </c>
      <c r="X653">
        <f>NETWORKDAYS(K653,L652)</f>
        <v>1</v>
      </c>
      <c r="Y653" t="str">
        <f>IF(X653&lt;=2,"CUMPLE","NO CUMPLE")</f>
        <v>CUMPLE</v>
      </c>
    </row>
    <row r="654" xml:space="preserve">
      <c r="A654">
        <v>12244802</v>
      </c>
      <c r="B654" t="str">
        <v>INCIDENT</v>
      </c>
      <c r="C654" t="str">
        <v>CERRADO</v>
      </c>
      <c r="D654" t="str">
        <v>TIENDA</v>
      </c>
      <c r="E654" t="str">
        <v>CPU</v>
      </c>
      <c r="F654" t="str">
        <v>CPU</v>
      </c>
      <c r="G654" t="str">
        <v>LENOVO</v>
      </c>
      <c r="H654" t="str" xml:space="preserve">
        <v xml:space="preserve">Datos usuario_x000d_
Nombre: Carlos Alberto Medina Calderon_x000d_
Correo: Carlos.Medina@cencosud.com.co_x000d_
Usuario AD: CMedinaC_x000d_
Pais: Colombia_x000d_
Ubicacion: M085 METRO MONTERIA_x000d_
Zona: Colombia Costa_x000d_
Unidad de Negocio: Supermercados_x000d_
Servicio: Tiendas &amp; Centros de Distribucion_x000d_
Telefono: 3042088955_x000d_
Anexo: 7850402_x000d_
Descripcion: SE SOLICITA REVISAR COMPUTADOR SERIAL:MJDFNNS8 DEL DIRECTOR TIENDA; DEBIDO AQ UE NO TINENE AUDIO. ESTO SE HABIA REVISADO PREVIAMENTE Y CONTINUA CON LA NOVEDAD_x000d_
Lugar en donde se encuentra el computador en la tienda: OFICINA DIRECCION_x000d_
</v>
      </c>
      <c r="I654" t="str" xml:space="preserve">
        <v xml:space="preserve">Transfer Assignee from '' to 'Espinosa Rodriguez; Jamir Leandro '_x000d_
Transfer Group from 'Soporte_Onsite_REG_Costa_SM Colombia' to 'Soporte_Onsite_REG_Remoto_SM Colombia'</v>
      </c>
      <c r="J654" t="str">
        <v>Se realiza revisión y actualización de drivers de sonido. Se realizan pruebas de sonido exitosas. Equipo queda funcional con sonido</v>
      </c>
      <c r="K654">
        <v>44599</v>
      </c>
      <c r="L654">
        <v>44600</v>
      </c>
      <c r="M654" t="str">
        <f>TEXT(L654,"DDDDDDD")</f>
        <v>martes</v>
      </c>
      <c r="N654" t="str">
        <v>M085 METRO MONTERIA</v>
      </c>
      <c r="O654" t="str">
        <v>MONTERIA</v>
      </c>
      <c r="P654" t="str">
        <v>COSTA</v>
      </c>
      <c r="Q654" t="str">
        <v>YADER YAIR SANCHEZ DORIA</v>
      </c>
      <c r="R654" t="e">
        <v>#N/A</v>
      </c>
      <c r="S654" t="str">
        <v>DIRECTO</v>
      </c>
      <c r="T654">
        <v>0.4166666666666667</v>
      </c>
      <c r="U654">
        <v>0.4722222222222222</v>
      </c>
      <c r="V654">
        <v>0.05555555555555555</v>
      </c>
      <c r="W654">
        <v>1</v>
      </c>
      <c r="X654">
        <f>NETWORKDAYS(K654,L653)</f>
        <v>-2</v>
      </c>
      <c r="Y654" t="str">
        <f>IF(X654&lt;=2,"CUMPLE","NO CUMPLE")</f>
        <v>CUMPLE</v>
      </c>
    </row>
    <row r="655" xml:space="preserve">
      <c r="A655">
        <v>12248524</v>
      </c>
      <c r="B655" t="str">
        <v>REQUEST</v>
      </c>
      <c r="C655" t="str">
        <v>CERRADO</v>
      </c>
      <c r="D655" t="str">
        <v>TIENDA</v>
      </c>
      <c r="E655" t="str">
        <v>BALANZA</v>
      </c>
      <c r="F655" t="str">
        <v>COLGANTE</v>
      </c>
      <c r="G655" t="str">
        <v>METTLER</v>
      </c>
      <c r="H655"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validando balanza de pescaderia ya que presenta fallas al momento de girar el rollo de papel._x000d_
inventario:012600 Model 8442 fact No: 8442-2610HPLUS-088 S/N B616359652_x000d_
_x000d_
Indica la ubicacion de tu balanza en la tienda: PESCADERIA_x000d_
</v>
      </c>
      <c r="I655" t="str" xml:space="preserve">
        <v xml:space="preserve">Se solicita atención área pescadería._x000d_
Tienda: Jumbo San Silvestre._x000d_
Equipo: BALANZA|COLGANTE_x000d_
Marca: METTLER TOLEDO_x000d_
Modelo: 8442 PLUS_x000d_
Serial: B616359652_x000d_
Inventario: DI-012600_x000d_
Se solicita revisión; diagnostico y/o reparación si es el caso; para activo en falla; presenta novedad:_x000d_
base giratoria donde enrolla el residuo de papel luego de imprimir; no gira.</v>
      </c>
      <c r="J655" t="str">
        <v>Se procede ajustando el cabezal de impresión ya que generaba traba o atascamiento y sigue con la misma falla.  Se verifica y se confirma con el soporte de cencosud la disponibilidad de una balanza que esta en bodega en fuera de servicio y se procede a cambiar la base de motores. Se instala y se realizan pruebas y queda la balanza operativa</v>
      </c>
      <c r="K655">
        <v>44599</v>
      </c>
      <c r="L655">
        <v>44606</v>
      </c>
      <c r="M655" t="str">
        <f>TEXT(L655,"DDDDDDD")</f>
        <v>lunes</v>
      </c>
      <c r="N655" t="str">
        <v>J126 JUMBO SAN SILVESTRE</v>
      </c>
      <c r="O655" t="str">
        <v>BARRANCABERMEJA</v>
      </c>
      <c r="P655" t="str">
        <v>ORIENTE</v>
      </c>
      <c r="Q655" t="str">
        <v>JOHNNY HOYOS MARTINEZ</v>
      </c>
      <c r="R655" t="e">
        <v>#N/A</v>
      </c>
      <c r="S655" t="str">
        <v>DIRECTO</v>
      </c>
      <c r="T655">
        <v>0.3333333333333333</v>
      </c>
      <c r="U655">
        <v>0.4375</v>
      </c>
      <c r="V655">
        <v>0.10416666666666667</v>
      </c>
      <c r="W655">
        <v>2</v>
      </c>
      <c r="X655">
        <f>NETWORKDAYS(K655,L654)</f>
        <v>2</v>
      </c>
      <c r="Y655" t="str">
        <f>IF(X655&lt;=2,"CUMPLE","NO CUMPLE")</f>
        <v>CUMPLE</v>
      </c>
    </row>
    <row r="656" xml:space="preserve">
      <c r="A656">
        <v>12205260</v>
      </c>
      <c r="B656" t="str">
        <v>INCIDENT</v>
      </c>
      <c r="C656" t="str">
        <v>CERRADO</v>
      </c>
      <c r="D656" t="str">
        <v>TIENDA</v>
      </c>
      <c r="E656" t="str">
        <v>BALANZA</v>
      </c>
      <c r="F656" t="str">
        <v>BALANZA</v>
      </c>
      <c r="G656" t="str">
        <v>METTLER</v>
      </c>
      <c r="H656" t="str" xml:space="preserve">
        <v xml:space="preserve">Datos usuario_x000d_
Nombre: Javier Ipuz Gonzalez_x000d_
Correo: Javier.Ipuz@cencosud.com.co_x000d_
Usuario AD: JIpuzG_x000d_
Pais: Colombia_x000d_
Ubicacion: M195 METRO SANTA LUCIA_x000d_
Zona: Colombia Bogota_x000d_
Unidad de Negocio: Supermercados_x000d_
Servicio: Tiendas &amp; Centros de Distribucion_x000d_
Telefono: 3123967493_x000d_
Anexo: null_x000d_
Descripcion: buena Tarde_x000d_
_x000d_
Me pueden colaboran con el tecnico en la tienda santa lucia ya que tenemos 2 balanzas por fuera de red las ip son: 10.132.92.49 y 10.132.92.52 quedo atento_x000d_
</v>
      </c>
      <c r="I656" t="str">
        <v>tecnico de isit visite la tienda y realice le cambio de la parte la cual ya esta en sitio</v>
      </c>
      <c r="J656" t="str">
        <v>Se procede a verificar la falla de la de la balanza de mesa marca metter toledo identificada con la ip 010.132.092.052 el cual llega el repuesto de la tarjeta de red; y se procede a realizar el cambio. Se realiza un mantenimiento preventivo a la maquina; se desensambla y se limpia cuidadosamente con una brocha y trapo; el cual se encuentra polvos e insectos en la balanza de mesa. Se procede a localizar la tarjeta de red y retirarla para poder realizar el cambio. Se coloca la nueva tarjeta de red; se ensambla nuevamente y se procede a realizar pruebas con el punto de red; se realiza un ping a la ip 10.132.92.52 lo cual responde satisfactoriamente; se le indica al encargado que haga pruebas de localización de la ip de la balanza y es correcta; se le recomienda que se debe realizar la actualización de los precios en la balanza de mesa.</v>
      </c>
      <c r="K656">
        <v>44601</v>
      </c>
      <c r="L656">
        <v>44602</v>
      </c>
      <c r="M656" t="str">
        <f>TEXT(L656,"DDDDDDD")</f>
        <v>jueves</v>
      </c>
      <c r="N656" t="str">
        <v>M195 METRO SANTA LUCIA</v>
      </c>
      <c r="O656" t="str">
        <v>NEIVA</v>
      </c>
      <c r="P656" t="str">
        <v>OCCIDENTE</v>
      </c>
      <c r="Q656" t="str">
        <v>LUIS FERNANDO QUIROGA SANCHEZ</v>
      </c>
      <c r="R656" t="e">
        <v>#N/A</v>
      </c>
      <c r="S656" t="str">
        <v>DIRECTO</v>
      </c>
      <c r="T656">
        <v>0.3333333333333333</v>
      </c>
      <c r="U656">
        <v>0.3958333333333333</v>
      </c>
      <c r="V656">
        <v>0.0625</v>
      </c>
      <c r="W656">
        <v>1</v>
      </c>
      <c r="X656">
        <f>NETWORKDAYS(K656,L655)</f>
        <v>4</v>
      </c>
      <c r="Y656" t="str">
        <f>IF(X656&lt;=2,"CUMPLE","NO CUMPLE")</f>
        <v>NO CUMPLE</v>
      </c>
    </row>
    <row r="657" xml:space="preserve">
      <c r="A657">
        <v>12220842</v>
      </c>
      <c r="B657" t="str">
        <v>INCIDENT</v>
      </c>
      <c r="C657" t="str">
        <v>CERRADO</v>
      </c>
      <c r="D657" t="str">
        <v>TIENDA</v>
      </c>
      <c r="E657" t="str">
        <v>CELULAR</v>
      </c>
      <c r="F657" t="str">
        <v>CELULAR</v>
      </c>
      <c r="G657" t="str">
        <v>CELULAR</v>
      </c>
      <c r="H657"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buenas tardes._x000d_
_x000d_
por favor me colaboran con la verificacion de la red cswlan11 la cual al momento de descargar una imagen en el celular no permite se queda cargando y no permite ver la imagen.</v>
      </c>
      <c r="I657" t="str">
        <v>tecnico de isit realice la validacion del correcto funcionamiento de la red Cencosud_Treceros segun solicitud de Diego Rey</v>
      </c>
      <c r="J657" t="str">
        <v>Se llega a sitio se procede a verificar el correo de ingreso y se localiza al usuario Andres Diaz Gerente de la tienda; se le consulta sobre la falla y comenta que no le cargan los audios e imágenes; se habla con el encargado de sistemas y comenta que debe de estar conectado a la red Terceros de Cencosud; se verifica y esta conectado a la cswlan11 lo cual no es la permitida para la navegación del whatsapp por ende no descargan las imagenes ni audio. se conecta a la red de terceros y se proceden a realizar pruebas de descargas de la aplicación de whatsapp con el usuario por toda la tienda y descarga correctamente en todas las secciones. se le informa al usuario que si llega tener alguna novedad reportar el cau. el usuario verifica correctamente las pruebas y queda a satisfacción.</v>
      </c>
      <c r="K657">
        <v>44601</v>
      </c>
      <c r="L657">
        <v>44602</v>
      </c>
      <c r="M657" t="str">
        <f>TEXT(L657,"DDDDDDD")</f>
        <v>jueves</v>
      </c>
      <c r="N657" t="str">
        <v>M195 METRO SANTA LUCIA</v>
      </c>
      <c r="O657" t="str">
        <v>NEIVA</v>
      </c>
      <c r="P657" t="str">
        <v>OCCIDENTE</v>
      </c>
      <c r="Q657" t="str">
        <v>LUIS FERNANDO QUIROGA SANCHEZ</v>
      </c>
      <c r="R657" t="e">
        <v>#N/A</v>
      </c>
      <c r="S657" t="str">
        <v>DIRECTO</v>
      </c>
      <c r="T657">
        <v>0.3958333333333333</v>
      </c>
      <c r="U657">
        <v>0.4375</v>
      </c>
      <c r="V657">
        <v>0.041666666666666664</v>
      </c>
      <c r="W657">
        <v>1</v>
      </c>
      <c r="X657">
        <f>NETWORKDAYS(K657,L656)</f>
        <v>2</v>
      </c>
      <c r="Y657" t="str">
        <f>IF(X657&lt;=2,"CUMPLE","NO CUMPLE")</f>
        <v>CUMPLE</v>
      </c>
    </row>
    <row r="658" xml:space="preserve">
      <c r="A658">
        <v>12239035</v>
      </c>
      <c r="B658" t="str">
        <v>REQUEST</v>
      </c>
      <c r="C658" t="str">
        <v>CERRADO</v>
      </c>
      <c r="D658" t="str">
        <v>TIENDA</v>
      </c>
      <c r="E658" t="str">
        <v>POS</v>
      </c>
      <c r="F658" t="str">
        <v>POS</v>
      </c>
      <c r="G658" t="str">
        <v>WINCOR</v>
      </c>
      <c r="H658"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podrian colaborar con la pos # 7 falla en el sistema operativo_x000d_
Muchas gracias_x000d_
Numero de inventario si se tiene: 001933_x000d_
Numero de caja: 7</v>
      </c>
      <c r="I658" t="str">
        <v>Jefe su autorizacion para envio de tecnico remoto para revision pos 7 que no enciende</v>
      </c>
      <c r="J658" t="str">
        <v xml:space="preserve">Se llega al sitio para realizar  el procedimiento y se reinicia maquina  y se realizan pruebas locales de la impresora; se realiza prueba de comunicación de caja y se cambia teclado con uno de una caja operativa al terminar y evidenciar que todos dispositivos funcionan bien; se informa que se debe enviar un correo para solicitar la información de cargue de facturación y valores para que trabaje bien y sin complicaciones la POS. Se le informa a la jefe de zona para el envio del correo y se le indica que la máquina requiere dicha información </v>
      </c>
      <c r="K658">
        <v>44601</v>
      </c>
      <c r="L658">
        <v>44602</v>
      </c>
      <c r="M658" t="str">
        <f>TEXT(L658,"DDDDDDD")</f>
        <v>jueves</v>
      </c>
      <c r="N658" t="str">
        <v>J036 JUMBO POPAYAN CAMPANARIO</v>
      </c>
      <c r="O658" t="str">
        <v>POPAYAN</v>
      </c>
      <c r="P658" t="str">
        <v>OCCIDENTE</v>
      </c>
      <c r="Q658" t="str">
        <v>DANIEL FERNANDO PAREDES ARTEAGA</v>
      </c>
      <c r="R658">
        <v>10301691</v>
      </c>
      <c r="S658" t="str">
        <v>DIRECTO</v>
      </c>
      <c r="T658">
        <v>0.3541666666666667</v>
      </c>
      <c r="U658">
        <v>0.40625</v>
      </c>
      <c r="V658">
        <v>0.052083333333333336</v>
      </c>
      <c r="W658">
        <v>1</v>
      </c>
      <c r="X658">
        <f>NETWORKDAYS(K658,L657)</f>
        <v>2</v>
      </c>
      <c r="Y658" t="str">
        <f>IF(X658&lt;=2,"CUMPLE","NO CUMPLE")</f>
        <v>CUMPLE</v>
      </c>
    </row>
    <row r="659" xml:space="preserve">
      <c r="A659">
        <v>12254050</v>
      </c>
      <c r="B659" t="str">
        <v>REQUEST</v>
      </c>
      <c r="C659" t="str">
        <v>CERRADO</v>
      </c>
      <c r="D659" t="str">
        <v>TIENDA</v>
      </c>
      <c r="E659" t="str">
        <v>IMPRESORA</v>
      </c>
      <c r="F659" t="str">
        <v>IMPRESORA</v>
      </c>
      <c r="G659" t="str">
        <v>ZEBRA</v>
      </c>
      <c r="H659"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por favor su ayuda con la revision de la zebra de stiker que se encuentra ubicada en direccion que se encuentra con las impresiones muy claras; realizar pruebas con a jefe de recibo margoth orjuela.</v>
      </c>
      <c r="I659" t="str">
        <v>Jefe su autorizacion para envio de tecnico remoto para revision de zebra del area de direccion que no esta imprimiendo bien</v>
      </c>
      <c r="J659" t="str">
        <v>Se verifica zebra con ip 10.131.100.51 y se encuentra con fallas de impresión desde el computador del usuario Margoth Orjuela; se revisa impresora zebra durante 2 horas y se encuentra impresora zebra en buen estado; ya que se imprimen stickers desde otros usuarios y funcionan correctamente. Se revisa pc de la usuaria Margoth Orjuela y se encuentra que el computador se le reinicia muy seguido al momento de utilizar Zebra Designer; para solución de este caso es necesario hacerle una configuración a la aplicación Zebra Designer para que imprima en mejor calidad; pero no se logra hacer ya que el pc se reinicia muy seguido. La usuaria informa que este PC quedó con esa falla desde el primer día de su instalación. Se recomienda crear CAU para revisión de equipo. La impresora zebra está funcionando correctamente por lo que se da cierre del caso</v>
      </c>
      <c r="K659">
        <v>44601</v>
      </c>
      <c r="L659">
        <v>44602</v>
      </c>
      <c r="M659" t="str">
        <f>TEXT(L659,"DDDDDDD")</f>
        <v>jueves</v>
      </c>
      <c r="N659" t="str">
        <v>J047 JUMBO GIRARDOT</v>
      </c>
      <c r="O659" t="str">
        <v>GIRARDOT</v>
      </c>
      <c r="P659" t="str">
        <v>OCCIDENTE</v>
      </c>
      <c r="Q659" t="str">
        <v>RAFAEL ARDILA PUENTES</v>
      </c>
      <c r="R659">
        <v>1018419858</v>
      </c>
      <c r="S659" t="str">
        <v>ALIADO</v>
      </c>
      <c r="T659">
        <v>0.4583333333333333</v>
      </c>
      <c r="U659">
        <v>0.5</v>
      </c>
      <c r="V659">
        <v>0.041666666666666664</v>
      </c>
      <c r="W659">
        <v>1</v>
      </c>
      <c r="X659">
        <f>NETWORKDAYS(K659,L658)</f>
        <v>2</v>
      </c>
      <c r="Y659" t="str">
        <f>IF(X659&lt;=2,"CUMPLE","NO CUMPLE")</f>
        <v>CUMPLE</v>
      </c>
    </row>
    <row r="660" xml:space="preserve">
      <c r="A660">
        <v>12232020</v>
      </c>
      <c r="B660" t="str">
        <v>REQUEST</v>
      </c>
      <c r="C660" t="str">
        <v>CERRADO</v>
      </c>
      <c r="D660" t="str">
        <v>TIENDA</v>
      </c>
      <c r="E660" t="str">
        <v>IMPRESORA</v>
      </c>
      <c r="F660" t="str">
        <v>IMPRESORA</v>
      </c>
      <c r="G660" t="str">
        <v>ZEBRA</v>
      </c>
      <c r="H660"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portable para peroques debido a que no enciende y no toma carga. Serial XXQVJ171500047._x000d_
Agradezco su colaboracion_x000d_
</v>
      </c>
      <c r="I660" t="str">
        <v>realice el cambio de parte la cual ya esta en sitio y realice la configuracion de la cswlan12 en el dispositivo</v>
      </c>
      <c r="J660" t="str" xml:space="preserve">
        <v xml:space="preserve">Se llega a sitio y se procede a realizar validaciones de bioseguridad. Se ubica el equipo y la parte solicitada. La zebra Portable enciende con el cargador nuevo pero no coge carga. Se desensambla y el pin de carga se muestra a normalidad. Se le comunica a soporte remoto y se llega a conclusión de solicitar la respectiva bateria. Se transfiere la llamada al área encargada solicitando la siguiente parte:_x000d_
Se solicita bateria de la zebra portátil QLn420</v>
      </c>
      <c r="K660">
        <v>44601</v>
      </c>
      <c r="L660">
        <v>44602</v>
      </c>
      <c r="M660" t="str">
        <f>TEXT(L660,"DDDDDDD")</f>
        <v>jueves</v>
      </c>
      <c r="N660" t="str">
        <v>M179 METRO PITALITO</v>
      </c>
      <c r="O660" t="str">
        <v>PITALITO</v>
      </c>
      <c r="P660" t="str">
        <v>OCCIDENTE</v>
      </c>
      <c r="Q660" t="str">
        <v>EMERSON PALACIOS MARTINEZ</v>
      </c>
      <c r="R660">
        <v>13723524</v>
      </c>
      <c r="S660" t="str">
        <v>ALIADO</v>
      </c>
      <c r="T660">
        <v>0.2708333333333333</v>
      </c>
      <c r="U660">
        <v>0.3333333333333333</v>
      </c>
      <c r="V660">
        <v>0.0625</v>
      </c>
      <c r="W660">
        <v>1</v>
      </c>
      <c r="X660">
        <f>NETWORKDAYS(K660,L659)</f>
        <v>2</v>
      </c>
      <c r="Y660" t="str">
        <f>IF(X660&lt;=2,"CUMPLE","NO CUMPLE")</f>
        <v>CUMPLE</v>
      </c>
    </row>
    <row r="661" xml:space="preserve">
      <c r="A661">
        <v>12241278</v>
      </c>
      <c r="B661" t="str">
        <v>REQUEST</v>
      </c>
      <c r="C661" t="str">
        <v>CERRADO</v>
      </c>
      <c r="D661" t="str">
        <v>TIENDA</v>
      </c>
      <c r="E661" t="str">
        <v>POS</v>
      </c>
      <c r="F661" t="str">
        <v>MICROSENSE</v>
      </c>
      <c r="G661" t="str">
        <v>MICROSENSE</v>
      </c>
      <c r="H661"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para validar la conexion de red del MICROSENS de los datafonos de la pos 3 ip 10.131.101.7 ; ya que no funciona; se colocaron los datafonos de redeban y credibanco y ninguno de los dos dio conexion_x000d_
Numero de inventario si se tiene: 10.131.101.7_x000d_
Numero de caja: 3</v>
      </c>
      <c r="I661" t="str">
        <v>tecnico para revision del microsens de la pos 3 ; la revision se va a realizar en conjunto con Guillermo Gutierrez</v>
      </c>
      <c r="J661" t="str" xml:space="preserve">
        <v xml:space="preserve">Se realiza revisión de los datafonos de la pos 3; ya que se encuentran sin señal; con asesoramiento de Guillermo Gutierrez de Redes  se verifican conexiones de los cables de red; fibra y conexiones generales. Se verifica el switch y se reinicia el microsense pero la falla persiste. Se comunica y se informa que esos datafonos nunca han funcionado desde la primera la instalación. Se recomienda realizar formateo del microsense para verificar si funciona o si toca enviarlo por garantía._x000d_
Según lo indicado por Javier Sandoval; se debe hablar primero con Yorlady Tovar ya que a la fecha no se cuenta con una entrega formal del soporte de esos equipos; así que antes de realizar cualquier intervención de formateo por parte de soporte de ISIT; se debe validar con la Coordinadora de Supermercados Yorlady para contar con su autorización</v>
      </c>
      <c r="K661">
        <v>44601</v>
      </c>
      <c r="L661">
        <v>44603</v>
      </c>
      <c r="M661" t="str">
        <f>TEXT(L661,"DDDDDDD")</f>
        <v>viernes</v>
      </c>
      <c r="N661" t="str">
        <v>J047 JUMBO GIRARDOT</v>
      </c>
      <c r="O661" t="str">
        <v>GIRARDOT</v>
      </c>
      <c r="P661" t="str">
        <v>OCCIDENTE</v>
      </c>
      <c r="Q661" t="str">
        <v>RAFAEL ARDILA PUENTES</v>
      </c>
      <c r="R661">
        <v>1018419858</v>
      </c>
      <c r="S661" t="str">
        <v>ALIADO</v>
      </c>
      <c r="T661">
        <v>0.625</v>
      </c>
      <c r="U661">
        <v>0.6666666666666666</v>
      </c>
      <c r="V661">
        <v>0.041666666666666664</v>
      </c>
      <c r="W661">
        <v>1</v>
      </c>
      <c r="X661">
        <f>NETWORKDAYS(K661,L660)</f>
        <v>2</v>
      </c>
      <c r="Y661" t="str">
        <f>IF(X661&lt;=2,"CUMPLE","NO CUMPLE")</f>
        <v>CUMPLE</v>
      </c>
    </row>
    <row r="662" xml:space="preserve">
      <c r="A662">
        <v>12260512</v>
      </c>
      <c r="B662" t="str">
        <v>REQUEST</v>
      </c>
      <c r="C662" t="str">
        <v>CERRADO</v>
      </c>
      <c r="D662" t="str">
        <v>TIENDA</v>
      </c>
      <c r="E662" t="str">
        <v>PDA</v>
      </c>
      <c r="F662" t="str">
        <v>PDA</v>
      </c>
      <c r="G662" t="str">
        <v>HONEYWELL</v>
      </c>
      <c r="H662" t="str" xml:space="preserve">
        <v xml:space="preserve">Buenas tarde se requiere instalar apk gapv y telnet en las siguietns pdt_x000d_
MARCA HONEYWELL; modelo EDA 51-1 y seriales 21145B0362; 21145B04CB y 21145B045D; se anexa apk y manuales</v>
      </c>
      <c r="I662" t="str" xml:space="preserve">
        <v xml:space="preserve">Transfer Assignee from '' to 'Espinosa Rodriguez; Jamir Leandro '_x000d_
Transfer Group from 'Soporte_Onsite_REG_Costa_SM Colombia' to 'Soporte_Onsite_REG_Remoto_SM Colombia'</v>
      </c>
      <c r="J662" t="str">
        <v>Se realiza instalacipon del los siguientes APK GAPV y Telnet; así mismo la confuracion de los antes mencioando; quedando operativo en las 3 PDA con serial 21145B0362; 21145B04CB y 21145B045D</v>
      </c>
      <c r="K662">
        <v>44602</v>
      </c>
      <c r="L662">
        <v>44603</v>
      </c>
      <c r="M662" t="str">
        <f>TEXT(L662,"DDDDDDD")</f>
        <v>viernes</v>
      </c>
      <c r="N662" t="str">
        <v>M085 METRO MONTERIA</v>
      </c>
      <c r="O662" t="str">
        <v>MONTERIA</v>
      </c>
      <c r="P662" t="str">
        <v>COSTA</v>
      </c>
      <c r="Q662" t="str">
        <v>SHARON YANETH KERGUELEN WILCHES</v>
      </c>
      <c r="R662">
        <v>1067917448</v>
      </c>
      <c r="S662" t="str">
        <v>DIRECTO</v>
      </c>
      <c r="T662">
        <v>0.3333333333333333</v>
      </c>
      <c r="U662">
        <v>0.3888888888888889</v>
      </c>
      <c r="V662">
        <v>0.05555555555555555</v>
      </c>
      <c r="W662">
        <v>1</v>
      </c>
      <c r="X662">
        <f>NETWORKDAYS(K662,L661)</f>
        <v>2</v>
      </c>
      <c r="Y662" t="str">
        <f>IF(X662&lt;=2,"CUMPLE","NO CUMPLE")</f>
        <v>CUMPLE</v>
      </c>
    </row>
    <row r="663" xml:space="preserve">
      <c r="A663">
        <v>12260546</v>
      </c>
      <c r="B663" t="str">
        <v>REQUEST</v>
      </c>
      <c r="C663" t="str">
        <v>CERRADO</v>
      </c>
      <c r="D663" t="str">
        <v>TIENDA</v>
      </c>
      <c r="E663" t="str">
        <v>PDA</v>
      </c>
      <c r="F663" t="str">
        <v>PDA</v>
      </c>
      <c r="G663" t="str">
        <v>HONEYWELL</v>
      </c>
      <c r="H663" t="str" xml:space="preserve">
        <v xml:space="preserve">Buenas tarde se requiere instalar apk gapv y telnet en las siguietns pdt_x000d_
21175B7209 Dispositivos PDT/PDA|ESTANDAR HONEYWELL_x000d_
21175B50EB Dispositivos PDT/PDA|ESTANDAR HONEYWELL_x000d_
21175B45F9 Dispositivos PDT/PDA|ESTANDAR HONEYWELL</v>
      </c>
      <c r="I663" t="str" xml:space="preserve">
        <v xml:space="preserve">Transfer Assignee from '' to 'Espinosa Rodriguez; Jamir Leandro '_x000d_
Transfer Group from 'Soporte_Onsite_REG_Costa_SM Colombia' to 'Soporte_Onsite_REG_Remoto_SM Colombia</v>
      </c>
      <c r="J663" t="str">
        <v>Se realiza instalación de las apk de GAPV y Telnet en las PDA con serial 21175B7209; 21175B50EB y 21175B45F9. Se verifica configuración y se entregan operativas</v>
      </c>
      <c r="K663">
        <v>44602</v>
      </c>
      <c r="L663">
        <v>44606</v>
      </c>
      <c r="M663" t="str">
        <f>TEXT(L663,"DDDDDDD")</f>
        <v>lunes</v>
      </c>
      <c r="N663" t="str">
        <v>J045 JUMBO AV.DEL FERROCARRIL SANTA MARTA</v>
      </c>
      <c r="O663" t="str">
        <v>SANTA MARTA</v>
      </c>
      <c r="P663" t="str">
        <v>COSTA</v>
      </c>
      <c r="Q663" t="str">
        <v>ALDAHIR GUSTAVO HERNANDEZ CRATZ</v>
      </c>
      <c r="R663" t="e">
        <v>#N/A</v>
      </c>
      <c r="S663" t="str">
        <v>DIRECTO</v>
      </c>
      <c r="T663">
        <v>0.4583333333333333</v>
      </c>
      <c r="U663">
        <v>0.5</v>
      </c>
      <c r="V663">
        <v>0.041666666666666664</v>
      </c>
      <c r="W663">
        <v>1</v>
      </c>
      <c r="X663">
        <f>NETWORKDAYS(K663,L662)</f>
        <v>2</v>
      </c>
      <c r="Y663" t="str">
        <f>IF(X663&lt;=2,"CUMPLE","NO CUMPLE")</f>
        <v>CUMPLE</v>
      </c>
    </row>
    <row r="664" xml:space="preserve">
      <c r="A664">
        <v>12247558</v>
      </c>
      <c r="B664" t="str">
        <v>INCIDENT</v>
      </c>
      <c r="C664" t="str">
        <v>CERRADO</v>
      </c>
      <c r="D664" t="str">
        <v>TIENDA</v>
      </c>
      <c r="E664" t="str">
        <v>IMPRESORA</v>
      </c>
      <c r="F664" t="str">
        <v>IMPRESORA</v>
      </c>
      <c r="G664" t="str">
        <v>ZEBRA</v>
      </c>
      <c r="H664" t="str" xml:space="preserve">
        <v xml:space="preserve">Datos usuario_x000d_
Nombre: Angelica Maria Lara Charry_x000d_
Correo: Angelica.Lara@cencosud.com.co_x000d_
Usuario AD: AMLaraC_x000d_
Pais: Colombia_x000d_
Ubicacion: M042 METRO IBAGUE_x000d_
Zona: Colombia Occidente_x000d_
Unidad de Negocio: Supermercados_x000d_
Servicio: Tiendas &amp; Centros de Distribucion_x000d_
Telefono: 3183129102_x000d_
Anexo: 7420402_x000d_
Descripcion: La impresora de peroque no imprimen ; no toma el rollo y la impresora de stiker no sirve</v>
      </c>
      <c r="I664" t="str" xml:space="preserve">
        <v xml:space="preserve">Se solicita por favor autorización para programar la visita de un técnico de ISIT; para que realice la revisión de la impresora térmica Zebra de oficina administrativas serial: 02C06160383_x000d_
Se requiere limpieza de sensores y cabezal; se solicita verificación completa de la impresora ya que no realiza el censo del papel y la correcta impresión de las etiquetas</v>
      </c>
      <c r="J664" t="str">
        <v>Impresora presenta falla con sensores de cabezal; se hace ajuste del mismo; teniendo fallas por momentos de cambiar el papel o abrir el cabezal; la solución que se encontró fue apagar la impresora y encenderla para que no presente la falla; se realiza limpieza de sensores; validación de red y punto; ip de la misma; debido a que por momentos se pierde la comunicación; en contacto con soporte Cencosud indica que la ip es la correcta; en caso de fallar nuevamente se debe realizar cau 7x24 para validar ip de impresora con el Genesix; se realiza prueba de impresión desde pc por medio del zebra designer teniendo resultado satisfactorio; desde scanner al enviar muchos peroques no sale; si se envían pocos si imprime; y desde impresión de Genesix salieron correctas las impresiones. Equipo operativo y en funcionamiento.</v>
      </c>
      <c r="K664">
        <v>44603</v>
      </c>
      <c r="L664">
        <v>44603</v>
      </c>
      <c r="M664" t="str">
        <f>TEXT(L664,"DDDDDDD")</f>
        <v>viernes</v>
      </c>
      <c r="N664" t="str">
        <v>M042 METRO IBAGUE</v>
      </c>
      <c r="O664" t="str">
        <v>IBAGUE</v>
      </c>
      <c r="P664" t="str">
        <v>OCCIDENTE</v>
      </c>
      <c r="Q664" t="str">
        <v>SERGIO LEONARDO CLAVIJO CAMARGO</v>
      </c>
      <c r="R664">
        <v>1110471353</v>
      </c>
      <c r="S664" t="str">
        <v>DIRECTO</v>
      </c>
      <c r="T664">
        <v>0.4583333333333333</v>
      </c>
      <c r="U664">
        <v>0.5416666666666666</v>
      </c>
      <c r="V664">
        <v>0.08333333333333333</v>
      </c>
      <c r="W664">
        <v>2</v>
      </c>
      <c r="X664">
        <f>NETWORKDAYS(K664,L663)</f>
        <v>2</v>
      </c>
      <c r="Y664" t="str">
        <f>IF(X664&lt;=2,"CUMPLE","NO CUMPLE")</f>
        <v>CUMPLE</v>
      </c>
    </row>
    <row r="665" xml:space="preserve">
      <c r="A665">
        <v>12248954</v>
      </c>
      <c r="B665" t="str">
        <v>INCIDENT</v>
      </c>
      <c r="C665" t="str">
        <v>CERRADO</v>
      </c>
      <c r="D665" t="str">
        <v>TIENDA</v>
      </c>
      <c r="E665" t="str">
        <v>IMPRESORA</v>
      </c>
      <c r="F665" t="str">
        <v>IMPRESORA</v>
      </c>
      <c r="G665" t="str">
        <v>ZEBRA</v>
      </c>
      <c r="H665" t="str" xml:space="preserve">
        <v xml:space="preserve">Datos usuario_x000d_
Nombre: Angelica Maria Lara Charry_x000d_
Correo: Angelica.Lara@cencosud.com.co_x000d_
Usuario AD: AMLaraC_x000d_
Pais: Colombia_x000d_
Ubicacion: M042 METRO IBAGUE_x000d_
Zona: Colombia Occidente_x000d_
Unidad de Negocio: Supermercados_x000d_
Servicio: Tiendas &amp; Centros de Distribucion_x000d_
Telefono: 3183129102_x000d_
Anexo: 7420402_x000d_
Descripcion: Buen dia Por favor solicito revision de impresora de stiker ya que no imprime serial 5931557_x000d_
gracias</v>
      </c>
      <c r="I665" t="str" xml:space="preserve">
        <v xml:space="preserve">Se solicita por favor autorización para programar la visita de un técnico de ISIT; para que realice la revisión de la impresora térmica Zebra de oficina administrativas serial: 5931557_x000d_
Se requiere limpieza de sensores y cabezal; se solicita verificación completa de la impresora ya que no realiza el censo del papel y la correcta impresión de las etiquetas</v>
      </c>
      <c r="J665" t="str">
        <v>Impresora zebra sticker; presenta problema al momento de imprimir; en algunas ocasiones toma el papel y otras no; adicional que cuando imprime; solo imprime cierta cantidad. Se procede a realizar una limpieza de impresora zebra; en especial sobre los sensores que detectan el papel; ajuste de cabezal; se procede a validar con usuario; el cual realiza prueba con gran cantidad de impresiones; y cambio de rollo sticker. Equipo queda operativo y en funcionamiento.</v>
      </c>
      <c r="K665">
        <v>44603</v>
      </c>
      <c r="L665">
        <v>44603</v>
      </c>
      <c r="M665" t="str">
        <f>TEXT(L665,"DDDDDDD")</f>
        <v>viernes</v>
      </c>
      <c r="N665" t="str">
        <v>M042 METRO IBAGUE</v>
      </c>
      <c r="O665" t="str">
        <v>IBAGUE</v>
      </c>
      <c r="P665" t="str">
        <v>OCCIDENTE</v>
      </c>
      <c r="Q665" t="str">
        <v>SERGIO LEONARDO CLAVIJO CAMARGO</v>
      </c>
      <c r="R665">
        <v>1110471353</v>
      </c>
      <c r="S665" t="str">
        <v>DIRECTO</v>
      </c>
      <c r="T665">
        <v>0.4166666666666667</v>
      </c>
      <c r="U665">
        <v>0.4583333333333333</v>
      </c>
      <c r="V665">
        <v>0.041666666666666664</v>
      </c>
      <c r="W665">
        <v>1</v>
      </c>
      <c r="X665">
        <f>NETWORKDAYS(K665,L664)</f>
        <v>1</v>
      </c>
      <c r="Y665" t="str">
        <f>IF(X665&lt;=2,"CUMPLE","NO CUMPLE")</f>
        <v>CUMPLE</v>
      </c>
    </row>
    <row r="666" xml:space="preserve">
      <c r="A666">
        <v>12241398</v>
      </c>
      <c r="B666" t="str">
        <v>REQUEST</v>
      </c>
      <c r="C666" t="str">
        <v>CERRADO</v>
      </c>
      <c r="D666" t="str">
        <v>TIENDA</v>
      </c>
      <c r="E666" t="str">
        <v>CPU</v>
      </c>
      <c r="F666" t="str">
        <v>CPU</v>
      </c>
      <c r="G666" t="str">
        <v>LENOVO</v>
      </c>
      <c r="H666" t="str" xml:space="preserve">
        <v xml:space="preserve">Datos usuario_x000d_
Nombre: Luis Carlos Espitia Suarez_x000d_
Correo: LuisCarlos.Espitia@cencosud.com.co_x000d_
Usuario AD: LCEspiti_x000d_
Pais: Colombia_x000d_
Ubicacion: J047 JUMBO GIRARDOT_x000d_
Zona: Colombia Occidente_x000d_
Unidad de Negocio: Supermercados_x000d_
Servicio: Tiendas &amp; Centros de Distribucion_x000d_
Telefono: 3215518720_x000d_
Anexo: 7470405_x000d_
Descripcion: Buen dia._x000d_
_x000d_
Solicito de su colaboracion ya que el que el equipo se encuentra demasiado lento; ya le hice limpieza de la papelera y reinicie pero sigue demasiado lento y se bloquea al ejecutar algunos archivos</v>
      </c>
      <c r="I666" t="str">
        <v>Jefe su autorizacion para revision de equipo de auxiliar de boucle que se encuentra con demasiada lentitud; se queda congelado en los procesos de excel; el equipo ya no tiene garantia por migracion</v>
      </c>
      <c r="J666" t="str">
        <v>Se realiza revisión del pc del usuario y se encuentra equipo muy lento; se prosigue a realizar revisión de temporales; ejecutar el equipo a modo de mayor rendimiento; se realiza revisión general y desfragmentación y liberación de espacio del disco y el equipo responde correctamente... Estado OK</v>
      </c>
      <c r="K666">
        <v>44603</v>
      </c>
      <c r="L666">
        <v>44603</v>
      </c>
      <c r="M666" t="str">
        <f>TEXT(L666,"DDDDDDD")</f>
        <v>viernes</v>
      </c>
      <c r="N666" t="str">
        <v>J047 JUMBO GIRARDOT</v>
      </c>
      <c r="O666" t="str">
        <v>GIRARDOT</v>
      </c>
      <c r="P666" t="str">
        <v>OCCIDENTE</v>
      </c>
      <c r="Q666" t="str">
        <v>RAFAEL ARDILA PUENTES</v>
      </c>
      <c r="R666">
        <v>1018419858</v>
      </c>
      <c r="S666" t="str">
        <v>ALIADO</v>
      </c>
      <c r="T666">
        <v>0.5833333333333334</v>
      </c>
      <c r="U666">
        <v>0.625</v>
      </c>
      <c r="V666">
        <v>0.041666666666666664</v>
      </c>
      <c r="W666">
        <v>1</v>
      </c>
      <c r="X666">
        <f>NETWORKDAYS(K666,L665)</f>
        <v>1</v>
      </c>
      <c r="Y666" t="str">
        <f>IF(X666&lt;=2,"CUMPLE","NO CUMPLE")</f>
        <v>CUMPLE</v>
      </c>
    </row>
    <row r="667" xml:space="preserve">
      <c r="A667">
        <v>12249389</v>
      </c>
      <c r="B667" t="str">
        <v>REQUEST</v>
      </c>
      <c r="C667" t="str">
        <v>CERRADO</v>
      </c>
      <c r="D667" t="str">
        <v>TIENDA</v>
      </c>
      <c r="E667" t="str">
        <v>IMPRESORA</v>
      </c>
      <c r="F667" t="str">
        <v>IMPRESORA</v>
      </c>
      <c r="G667" t="str">
        <v>ZEBRA</v>
      </c>
      <c r="H667"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solicito de su colaboracion con la impreso zabra pereques numero de IP 10.131.100.50 ya que no tiene red u se borra la IP._x000d_
Area Afectada: Perecederos_x000d_
Dispositivo Afectado: IP 10.131.100.50 impresora de provoques</v>
      </c>
      <c r="I667" t="str">
        <v>Jefe su autorizacion con el tecnico remoto para revision de la impresora zebra peroques que se encuentra desconfigurada</v>
      </c>
      <c r="J667" t="str">
        <v>Se verifica zebra con ip 10.131.100.50 y se encuentra con problemas de impresión ya que no recibe los datos enviados desde Genesix por parte de los usuarios; se verifica y se encuentra diferente dirección ip a la original; se prosigue a realizar configuración paso a paso de su dirección ip; mask; gateway; se configura correctamente se guarda trabajo realizado en la memoria; y la impresora se deja en pruebas durante 1 hora y funciona e imprime correctamente...Estado ok</v>
      </c>
      <c r="K667">
        <v>44603</v>
      </c>
      <c r="L667">
        <v>44603</v>
      </c>
      <c r="M667" t="str">
        <f>TEXT(L667,"DDDDDDD")</f>
        <v>viernes</v>
      </c>
      <c r="N667" t="str">
        <v>J047 JUMBO GIRARDOT</v>
      </c>
      <c r="O667" t="str">
        <v>GIRARDOT</v>
      </c>
      <c r="P667" t="str">
        <v>OCCIDENTE</v>
      </c>
      <c r="Q667" t="str">
        <v>RAFAEL ARDILA PUENTES</v>
      </c>
      <c r="R667">
        <v>1018419858</v>
      </c>
      <c r="S667" t="str">
        <v>ALIADO</v>
      </c>
      <c r="T667">
        <v>0.4166666666666667</v>
      </c>
      <c r="U667">
        <v>0.4583333333333333</v>
      </c>
      <c r="V667">
        <v>0.041666666666666664</v>
      </c>
      <c r="W667">
        <v>1</v>
      </c>
      <c r="X667">
        <f>NETWORKDAYS(K667,L666)</f>
        <v>1</v>
      </c>
      <c r="Y667" t="str">
        <f>IF(X667&lt;=2,"CUMPLE","NO CUMPLE")</f>
        <v>CUMPLE</v>
      </c>
    </row>
    <row r="668" xml:space="preserve">
      <c r="A668">
        <v>12206720</v>
      </c>
      <c r="B668" t="str">
        <v>REQUEST</v>
      </c>
      <c r="C668" t="str">
        <v>CERRADO</v>
      </c>
      <c r="D668" t="str">
        <v>TIENDA</v>
      </c>
      <c r="E668" t="str">
        <v>POS</v>
      </c>
      <c r="F668" t="str">
        <v>POS</v>
      </c>
      <c r="G668" t="str">
        <v>WINCOR</v>
      </c>
      <c r="H668"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I668" t="str">
        <v>ya la parte se encuentra en sitio; Jefe su autorizacion para envio del tecnico para la instalacion-Gracias</v>
      </c>
      <c r="J668" t="str">
        <v>Se realizó visita para realizar cambio del disco duro que llegó para la POS 17 pero no se puede realizar por problemas de incompatibilidad de tecnología; el disco de la POS es IDE  y el que llegó es  SATA. Se transfiere llamada para que se solicite adaptador</v>
      </c>
      <c r="K668">
        <v>44603</v>
      </c>
      <c r="L668">
        <v>44609</v>
      </c>
      <c r="M668" t="str">
        <f>TEXT(L668,"DDDDDDD")</f>
        <v>jueves</v>
      </c>
      <c r="N668" t="str">
        <v>J036 JUMBO POPAYAN CAMPANARIO</v>
      </c>
      <c r="O668" t="str">
        <v>POPAYAN</v>
      </c>
      <c r="P668" t="str">
        <v>OCCIDENTE</v>
      </c>
      <c r="Q668" t="str">
        <v>DANIEL FERNANDO PAREDES ARTEAGA</v>
      </c>
      <c r="R668">
        <v>10301691</v>
      </c>
      <c r="S668" t="str">
        <v>DIRECTO</v>
      </c>
      <c r="T668">
        <v>0.3541666666666667</v>
      </c>
      <c r="U668">
        <v>0.3958333333333333</v>
      </c>
      <c r="V668">
        <v>0.041666666666666664</v>
      </c>
      <c r="W668">
        <v>1</v>
      </c>
      <c r="X668">
        <f>NETWORKDAYS(K668,L667)</f>
        <v>1</v>
      </c>
      <c r="Y668" t="str">
        <f>IF(X668&lt;=2,"CUMPLE","NO CUMPLE")</f>
        <v>CUMPLE</v>
      </c>
    </row>
    <row r="669" xml:space="preserve">
      <c r="A669">
        <v>12232020</v>
      </c>
      <c r="B669" t="str">
        <v>REQUEST</v>
      </c>
      <c r="C669" t="str">
        <v>CERRADO</v>
      </c>
      <c r="D669" t="str">
        <v>TIENDA</v>
      </c>
      <c r="E669" t="str">
        <v>IMPRESORA</v>
      </c>
      <c r="F669" t="str">
        <v>IMPRESORA</v>
      </c>
      <c r="G669" t="str">
        <v>ZEBRA</v>
      </c>
      <c r="H669"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portable para peroques debido a que no enciende y no toma carga. Serial XXQVJ171500047._x000d_
Agradezco su colaboracion_x000d_
</v>
      </c>
      <c r="I669" t="str">
        <v>visita del tecnico de isit quien realizara la instalacion de la parte solicitada para la zebra por table de la tienda</v>
      </c>
      <c r="J669" t="str">
        <v>Se llega a sitio y se procede con los parámetros de bioseguridad. Se realiza validación de la parte solicitada. Se cambia la parte y se ubica la zebra portable. Se coloca a cargar en un lapso de 1 hora. La zebra empieza a cargar normalmente hasta que el led en verde indica carga completa. Se enciende sin cargador y la zebra sube. Se procede con la configuración de parámetros de red y los parámetros adecuados para su correcto funcionamiento de impresión. Se realizan pruebas y la zebra carga a normalidad. Soporte remoto indica el correcto funcionamiento y carga de parámetros. No es posible realizarse pruebas de impresión a normalidad por falta de rollo peroque para zebra portable. Sin embargo; la zebra calibra correctamente el papel ya que se encontró un pequeño trazo. Se da por finalizada la llamada quedando la zebra funcional y con la carga propicia. Se entrega en contralor para el respectivo blindaje de la misma.</v>
      </c>
      <c r="K669">
        <v>44606</v>
      </c>
      <c r="L669">
        <v>44606</v>
      </c>
      <c r="M669" t="str">
        <f>TEXT(L669,"DDDDDDD")</f>
        <v>lunes</v>
      </c>
      <c r="N669" t="str">
        <v>M179 METRO PITALITO</v>
      </c>
      <c r="O669" t="str">
        <v>PITALITO</v>
      </c>
      <c r="P669" t="str">
        <v>OCCIDENTE</v>
      </c>
      <c r="Q669" t="str">
        <v>EMERSON PALACIOS MARTINEZ</v>
      </c>
      <c r="R669">
        <v>13723524</v>
      </c>
      <c r="S669" t="str">
        <v>ALIADO</v>
      </c>
      <c r="T669">
        <v>0.5833333333333334</v>
      </c>
      <c r="U669">
        <v>0.6666666666666666</v>
      </c>
      <c r="V669">
        <v>0.08333333333333333</v>
      </c>
      <c r="W669">
        <v>2</v>
      </c>
      <c r="X669">
        <f>NETWORKDAYS(K669,L668)</f>
        <v>4</v>
      </c>
      <c r="Y669" t="str">
        <f>IF(X669&lt;=2,"CUMPLE","NO CUMPLE")</f>
        <v>NO CUMPLE</v>
      </c>
    </row>
    <row r="670" xml:space="preserve">
      <c r="A670">
        <v>12266887</v>
      </c>
      <c r="B670" t="str">
        <v>REQUEST</v>
      </c>
      <c r="C670" t="str">
        <v>CERRADO</v>
      </c>
      <c r="D670" t="str">
        <v>TIENDA</v>
      </c>
      <c r="E670" t="str">
        <v>CPU</v>
      </c>
      <c r="F670" t="str">
        <v>CPU</v>
      </c>
      <c r="G670" t="str">
        <v>LENOVO</v>
      </c>
      <c r="H670" t="str" xml:space="preserve">
        <v xml:space="preserve">Buen día._x000d_
Se solicita migración a W10 PC gerente Carlos Pacheco._x000d_
gracias.</v>
      </c>
      <c r="I670" t="str" xml:space="preserve">
        <v xml:space="preserve">Buen día._x000d_
Se solicita atención área Gerente tienda._x000d_
Tienda: Jumbo San Silvestre._x000d_
Se solicita Migración PC de gerente Carlos Pacheco a W10; se solicita como continuidad del proceso de Migración anterior._x000d_
Ever Becerra</v>
      </c>
      <c r="J670" t="str">
        <v>Se procede a cambio de equipo e instalación de computador migración Windows 7 a Windows 10. Se hace backup; configuración de correo; impresora y genesix al director Carlos Pacheco</v>
      </c>
      <c r="K670">
        <v>44606</v>
      </c>
      <c r="L670">
        <v>44606</v>
      </c>
      <c r="M670" t="str">
        <f>TEXT(L670,"DDDDDDD")</f>
        <v>lunes</v>
      </c>
      <c r="N670" t="str">
        <v>J126 JUMBO SAN SILVESTRE</v>
      </c>
      <c r="O670" t="str">
        <v>BARRANCABERMEJA</v>
      </c>
      <c r="P670" t="str">
        <v>ORIENTE</v>
      </c>
      <c r="Q670" t="str">
        <v>JOHNNY HOYOS MARTINEZ</v>
      </c>
      <c r="R670" t="e">
        <v>#N/A</v>
      </c>
      <c r="S670" t="str">
        <v>DIRECTO</v>
      </c>
      <c r="T670">
        <v>0.5416666666666666</v>
      </c>
      <c r="U670">
        <v>0.7291666666666666</v>
      </c>
      <c r="V670">
        <v>0.10416666666666667</v>
      </c>
      <c r="W670">
        <v>2</v>
      </c>
      <c r="X670">
        <f>NETWORKDAYS(K670,L669)</f>
        <v>1</v>
      </c>
      <c r="Y670" t="str">
        <f>IF(X670&lt;=2,"CUMPLE","NO CUMPLE")</f>
        <v>CUMPLE</v>
      </c>
    </row>
    <row r="671" xml:space="preserve">
      <c r="A671">
        <v>12267200</v>
      </c>
      <c r="B671" t="str">
        <v>REQUEST</v>
      </c>
      <c r="C671" t="str">
        <v>CERRADO</v>
      </c>
      <c r="D671" t="str">
        <v>TIENDA</v>
      </c>
      <c r="E671" t="str">
        <v>CPU</v>
      </c>
      <c r="F671" t="str">
        <v>CPU</v>
      </c>
      <c r="G671" t="str">
        <v>LENOVO</v>
      </c>
      <c r="H671" t="str" xml:space="preserve">
        <v xml:space="preserve">Datos usuario_x000d_
Nombre: Erwin Manuel Artunduaga Cruz_x000d_
Correo: ErwinManuel.ArtunduagaCruz@cencosud.com.co_x000d_
Usuario AD: ERArtundu_x000d_
Pais: Colombia_x000d_
Ubicacion: M179 METRO PITALITO_x000d_
Zona: Colombia Occidente_x000d_
Unidad de Negocio: Supermercados_x000d_
Servicio: Tiendas &amp; Centros de Distribucion_x000d_
Telefono: 3188798392_x000d_
Anexo: 8366005_x000d_
Descripcion: Buen dia; solicito su colaboracion para la instalacion de programa de diseño corel draw; paquete office y dominio del mismo._x000d_
Indicar la ubicacion del computador en la tienda o sede: Decoracion</v>
      </c>
      <c r="I671" t="str">
        <v>Jefe por favor me colabora con la autorizacion de esta llamada; es para la visita del tecnico de isit quien debera subir el computador al dominio y la instalacion del Corel X7 en el computador de ecoprints el cual fue remplazado ya que el anterior presenta falla con el sistema operativo.</v>
      </c>
      <c r="J671" t="str">
        <v>Se llega a sitio y se procede con los parámetros de bioseguridad. Se procede con la validación de la SPU que llega en reemplazo; se desembala y se extrae el disco para realizar el respectivo backup. Se realiza la copia adecuada y se procede a cambiar hostname e instalar las respectivas actualizaciones; se desinstala antivirus y se instala el trend. Se ejecuta la herramienta cencojoin y se sube al dominio. Se instala paquete de Office y así mismo el Corel 2017 con la respectiva activación. Se perfila usuario junto con cola de impresión Genesix al igual que archivo plano. Se realizan pruebas a satisfacción del mismo. El equipo queda completamente operativo junto con el plotter y todos sus demás periféricos. Se da por finalizada la llamada.</v>
      </c>
      <c r="K671">
        <v>44606</v>
      </c>
      <c r="L671">
        <v>44606</v>
      </c>
      <c r="M671" t="str">
        <f>TEXT(L671,"DDDDDDD")</f>
        <v>lunes</v>
      </c>
      <c r="N671" t="str">
        <v>M179 METRO PITALITO</v>
      </c>
      <c r="O671" t="str">
        <v>PITALITO</v>
      </c>
      <c r="P671" t="str">
        <v>OCCIDENTE</v>
      </c>
      <c r="Q671" t="str">
        <v>EMERSON PALACIOS MARTINEZ</v>
      </c>
      <c r="R671">
        <v>13723524</v>
      </c>
      <c r="S671" t="str">
        <v>ALIADO</v>
      </c>
      <c r="T671">
        <v>0.6666666666666666</v>
      </c>
      <c r="U671">
        <v>0.8333333333333334</v>
      </c>
      <c r="V671">
        <v>0.10416666666666667</v>
      </c>
      <c r="W671">
        <v>3</v>
      </c>
      <c r="X671">
        <f>NETWORKDAYS(K671,L670)</f>
        <v>1</v>
      </c>
      <c r="Y671" t="str">
        <f>IF(X671&lt;=2,"CUMPLE","NO CUMPLE")</f>
        <v>CUMPLE</v>
      </c>
    </row>
    <row r="672" xml:space="preserve">
      <c r="A672">
        <v>12267121</v>
      </c>
      <c r="B672" t="str">
        <v>REQUEST</v>
      </c>
      <c r="C672" t="str">
        <v>CERRADO</v>
      </c>
      <c r="D672" t="str">
        <v>TIENDA</v>
      </c>
      <c r="E672" t="str">
        <v>POS</v>
      </c>
      <c r="F672" t="str">
        <v>POS</v>
      </c>
      <c r="G672" t="str">
        <v>WINCOR</v>
      </c>
      <c r="H672" t="str" xml:space="preserve">
        <v xml:space="preserve">Datos usuario_x000d_
Nombre: Alejandra Delgado Palmera_x000d_
Correo: Alejandra.DelgadoPalmera@cencosud.com.co_x000d_
Usuario AD: ADelgadP_x000d_
Pais: Colombia_x000d_
Ubicacion: J126 JUMBO SAN SILVESTRE_x000d_
Zona: Colombia Oriente_x000d_
Unidad de Negocio: JUMBO_x000d_
Servicio: null_x000d_
Telefono: 3173818663_x000d_
Anexo: null_x000d_
Descripcion: Se reporta falla nuevamente con la POS 16; la caja parece sobre calentarse y cuando lleva un tiempo prolongado de trabajo no permite el proceso de registro; teniendo que sacar al cajero de forma forzada del sistema; estando totalmente fuera de servicio. desde el 21 de enero se esta solicitando respuesta y no hemos obtenido solucion.</v>
      </c>
      <c r="I672" t="str" xml:space="preserve">
        <v xml:space="preserve">Se solicita atención área pescadería._x000d_
Tienda: Jumbo San Silvestre._x000d_
Se solicita revisión; diagnostico y/o reparación si es el caso; para la POS 16; se bloquea constantemente</v>
      </c>
      <c r="J672" t="str">
        <v>Se procede a realizar revisión de la POS 16 la cual reportan por bloqueo y recalentamiento. Se revisan los ventiladores de la POS los cuales se evidencian que están funcionando correctamente. Se compara la temperatura que tiene la POS con otras POS y se determina que el nivel de calentamiento es similar por lo que se descarta fallas a nivel de refrigeración. Al revisar la POS; la pantalla presenta el mensaje "CLEAN UP y=1/n=any: TIQUETE INVALIDO PRESIONE CLEAR M1". De acuerdo a indicación de Soporte Cencosud Ever Becerra; la revisión de este error la debe continuar Soporte POS. Se transfiere caso para su validación.</v>
      </c>
      <c r="K672">
        <v>44606</v>
      </c>
      <c r="L672">
        <v>44607</v>
      </c>
      <c r="M672" t="str">
        <f>TEXT(L672,"DDDDDDD")</f>
        <v>martes</v>
      </c>
      <c r="N672" t="str">
        <v>J126 JUMBO SAN SILVESTRE</v>
      </c>
      <c r="O672" t="str">
        <v>BARRANCABERMEJA</v>
      </c>
      <c r="P672" t="str">
        <v>ORIENTE</v>
      </c>
      <c r="Q672" t="str">
        <v>JOHNNY HOYOS MARTINEZ</v>
      </c>
      <c r="R672" t="e">
        <v>#N/A</v>
      </c>
      <c r="S672" t="str">
        <v>DIRECTO</v>
      </c>
      <c r="T672">
        <v>0.7083333333333334</v>
      </c>
      <c r="U672">
        <v>0.75</v>
      </c>
      <c r="V672">
        <v>0.041666666666666664</v>
      </c>
      <c r="W672">
        <v>1</v>
      </c>
      <c r="X672">
        <f>NETWORKDAYS(K672,L671)</f>
        <v>1</v>
      </c>
      <c r="Y672" t="str">
        <f>IF(X672&lt;=2,"CUMPLE","NO CUMPLE")</f>
        <v>CUMPLE</v>
      </c>
    </row>
    <row r="673" xml:space="preserve">
      <c r="A673">
        <v>12269052</v>
      </c>
      <c r="B673" t="str">
        <v>REQUEST</v>
      </c>
      <c r="C673" t="str">
        <v>CERRADO</v>
      </c>
      <c r="D673" t="str">
        <v>TIENDA</v>
      </c>
      <c r="E673" t="str">
        <v>AP</v>
      </c>
      <c r="F673" t="str">
        <v>AP</v>
      </c>
      <c r="G673" t="str">
        <v>AP</v>
      </c>
      <c r="H673" t="str" xml:space="preserve">
        <v xml:space="preserve">Datos usuario_x000d_
Nombre: Ana Leonor Pena Silva_x000d_
Correo: AnaLeonor.PenaSilva@cencosud.com.co_x000d_
Usuario AD: ANPenaSil_x000d_
Pais: Colombia_x000d_
Ubicacion: J126 JUMBO SAN SILVESTRE_x000d_
Zona: Colombia Oriente_x000d_
Unidad de Negocio: Supermercados_x000d_
Servicio: Tiendas &amp; Centros de Distribucion_x000d_
Telefono: 28338830_x000d_
Anexo: 3134480259_x000d_
Descripcion: buenos dias desde la semana pasada se esta presentando inconvenientes o novedades con la señal y del segundo nivel para realizar las auditorias de surtido; en el primer nivel de la tienda funciona perfectamente el sistema._x000d_
Seccion de la tienda en donde se ubica la PDT o usuario: Rancho_x000d_
</v>
      </c>
      <c r="I673" t="str" xml:space="preserve">
        <v xml:space="preserve">Buen día._x000d_
Se solicita atención área segundo piso (piso de venta) tienda._x000d_
Tienda: Jumbo San Silvestre._x000d_
Se solicita revisión de AP que emite señal WIFI para conexión de equipos en segundo piso de tienda._x000d_
Personal de mantenimiento realizara desinstalación y entrega de AP a Técnico ISIT._x000d_
Cordialmente;_x000d_
Ever Becerra</v>
      </c>
      <c r="J673" t="str">
        <v>Se procede a bajar el A.P para llevarlo a la oficina de sistemas y poder conectar el A.P por medio del cable de consola y realizarle la configuracion pertinente con la ayuda del soporte de redes. Se realizan pruebas de conexión con un pdt y se verifica que queda operativo el ACCES POINT se entrega el A.P al director Carlos Pacheco para que mantenimiento lo vuelva a colocar en su sitio</v>
      </c>
      <c r="K673">
        <v>44607</v>
      </c>
      <c r="L673">
        <v>44607</v>
      </c>
      <c r="M673" t="str">
        <f>TEXT(L673,"DDDDDDD")</f>
        <v>martes</v>
      </c>
      <c r="N673" t="str">
        <v>J126 JUMBO SAN SILVESTRE</v>
      </c>
      <c r="O673" t="str">
        <v>BARRANCABERMEJA</v>
      </c>
      <c r="P673" t="str">
        <v>ORIENTE</v>
      </c>
      <c r="Q673" t="str">
        <v>JOHNNY HOYOS MARTINEZ</v>
      </c>
      <c r="R673" t="e">
        <v>#N/A</v>
      </c>
      <c r="S673" t="str">
        <v>DIRECTO</v>
      </c>
      <c r="T673">
        <v>0.6041666666666666</v>
      </c>
      <c r="U673">
        <v>0.6597222222222222</v>
      </c>
      <c r="V673">
        <v>0.05555555555555555</v>
      </c>
      <c r="W673">
        <v>1</v>
      </c>
      <c r="X673">
        <f>NETWORKDAYS(K673,L672)</f>
        <v>1</v>
      </c>
      <c r="Y673" t="str">
        <f>IF(X673&lt;=2,"CUMPLE","NO CUMPLE")</f>
        <v>CUMPLE</v>
      </c>
    </row>
    <row r="674" xml:space="preserve">
      <c r="A674">
        <v>12268713</v>
      </c>
      <c r="B674" t="str">
        <v>INCIDENT</v>
      </c>
      <c r="C674" t="str">
        <v>CERRADO</v>
      </c>
      <c r="D674" t="str">
        <v>TIENDA</v>
      </c>
      <c r="E674" t="str">
        <v>PDA</v>
      </c>
      <c r="F674" t="str">
        <v>PDA</v>
      </c>
      <c r="G674" t="str">
        <v>HONEYWELL</v>
      </c>
      <c r="H674" t="str" xml:space="preserve">
        <v xml:space="preserve">Datos usuario_x000d_
Nombre: Jorge Armando Ramos Monroy_x000d_
Correo: jorgearmando.ramosmonroy@cencosud.com.co_x000d_
Usuario AD: JORamosMo_x000d_
Pais: Colombia_x000d_
Ubicacion: J045 JUMBO AV.DEL FERROCARRIL SANTA MARTA_x000d_
Zona: Colombia Costa_x000d_
Unidad de Negocio: Supermercados_x000d_
Servicio: Retail Financiero_x000d_
Telefono: 3186253002_x000d_
Anexo: 4329000_x000d_
Descripcion: No enciende la PDA. Problema de configuracion. Serial N. 21175B6AE2_x000d_
Indicar ubicacion del Equipo en tienda o oficinas: PLS</v>
      </c>
      <c r="I674" t="str">
        <v>Favor nos ayudan con la actualizacion del firmware de la PDA</v>
      </c>
      <c r="J674" t="str">
        <v>La pda se quedaba en un boucle cuando encendía. Se procede a hacer las pruebas y se encuentra que estaba con falta de bateria; se realiza un puente a tierra para que se descargara totalmente y se dejó conectada al equipo durante 40 min aproximadamente y la pda encendió sin problema y con carga en 16%. El pin de carga está presentando fallas y por ese motivo probablemente la bateria se descargó completamente. La pda queda cargando de una forma particular dejando el cable que caiga por su peso y solo de esa manera toma la carga; de resto quedó completamente funcional y a conformidad con el jefe Jorge Ramos</v>
      </c>
      <c r="K674">
        <v>44607</v>
      </c>
      <c r="L674">
        <v>44610</v>
      </c>
      <c r="M674" t="str">
        <f>TEXT(L674,"DDDDDDD")</f>
        <v>viernes</v>
      </c>
      <c r="N674" t="str">
        <v>J045 JUMBO AV.DEL FERROCARRIL SANTA MARTA</v>
      </c>
      <c r="O674" t="str">
        <v>SANTA MARTA</v>
      </c>
      <c r="P674" t="str">
        <v>COSTA</v>
      </c>
      <c r="Q674" t="str">
        <v>ALDAHIR GUSTAVO HERNANDEZ CRATZ</v>
      </c>
      <c r="R674" t="e">
        <v>#N/A</v>
      </c>
      <c r="S674" t="str">
        <v>DIRECTO</v>
      </c>
      <c r="T674">
        <v>0.6666666666666666</v>
      </c>
      <c r="U674">
        <v>0.7291666666666666</v>
      </c>
      <c r="V674">
        <v>0.0625</v>
      </c>
      <c r="W674">
        <v>1</v>
      </c>
      <c r="X674">
        <f>NETWORKDAYS(K674,L673)</f>
        <v>1</v>
      </c>
      <c r="Y674" t="str">
        <f>IF(X674&lt;=2,"CUMPLE","NO CUMPLE")</f>
        <v>CUMPLE</v>
      </c>
    </row>
    <row r="675" xml:space="preserve">
      <c r="A675">
        <v>12272372</v>
      </c>
      <c r="B675" t="str">
        <v>INCIDENT</v>
      </c>
      <c r="C675" t="str">
        <v>CERRADO</v>
      </c>
      <c r="D675" t="str">
        <v>TIENDA</v>
      </c>
      <c r="E675" t="str">
        <v>ACOMPAÑAMIENTO</v>
      </c>
      <c r="F675" t="str">
        <v>ACOMPAÑAMIENTO</v>
      </c>
      <c r="G675" t="str">
        <v>ACOMPAÑAMIENTO</v>
      </c>
      <c r="H675" t="str" xml:space="preserve">
        <v xml:space="preserve">Datos usuario_x000d_
Nombre: Ubaldo Valdelamar Gulfo_x000d_
Correo: Ubaldo.ValdelamarGulfo@cencosud.com.co_x000d_
Usuario AD: GValdela_x000d_
Pais: Colombia_x000d_
Ubicacion: J185 JUMBO YOPAL_x000d_
Zona: Colombia Oriente_x000d_
Unidad de Negocio: Supermercados_x000d_
Servicio: Sistemas_x000d_
Telefono: 3174311316_x000d_
Anexo: null_x000d_
Descripcion: Se solicita acompañamiento tecnico para revision de microsens en J185 Yopal; solicitado por el equipo de Redes._x000d_
</v>
      </c>
      <c r="I675" t="str">
        <v>Se transfiere para su gestión</v>
      </c>
      <c r="J675" t="str">
        <v>Se realiza acompañamiento a Soporte de Redes para realizar revisión de incidencia presentada con los microsense del líneal de cajas. Se validan conexiones y estado de los equipos. Se hacen pruebas con las fuentes de poder de los microsense determinando el daño de las mismas. Se realiza intercambio de fuentes de poder de acuerdo a indicaciones de Soporte</v>
      </c>
      <c r="K675">
        <v>44608</v>
      </c>
      <c r="L675">
        <v>44608</v>
      </c>
      <c r="M675" t="str">
        <f>TEXT(L675,"DDDDDDD")</f>
        <v>miércoles</v>
      </c>
      <c r="N675" t="str">
        <v>J185 JUMBO YOPAL</v>
      </c>
      <c r="O675" t="str">
        <v>YOPAL</v>
      </c>
      <c r="P675" t="str">
        <v>ORIENTE</v>
      </c>
      <c r="Q675" t="str">
        <v>GABRIEL EDISSON GARCES GUAVITA</v>
      </c>
      <c r="R675" t="e">
        <v>#N/A</v>
      </c>
      <c r="S675" t="str">
        <v>DIRECTO</v>
      </c>
      <c r="T675">
        <v>0.5</v>
      </c>
      <c r="U675">
        <v>0.5972222222222222</v>
      </c>
      <c r="V675">
        <v>0.09722222222222222</v>
      </c>
      <c r="W675">
        <v>2</v>
      </c>
      <c r="X675">
        <f>NETWORKDAYS(K675,L674)</f>
        <v>3</v>
      </c>
      <c r="Y675" t="str">
        <f>IF(X675&lt;=2,"CUMPLE","NO CUMPLE")</f>
        <v>NO CUMPLE</v>
      </c>
    </row>
    <row r="676" xml:space="preserve">
      <c r="A676">
        <v>12266590</v>
      </c>
      <c r="B676" t="str">
        <v>REQUEST</v>
      </c>
      <c r="C676" t="str">
        <v>CERRADO</v>
      </c>
      <c r="D676" t="str">
        <v>TIENDA</v>
      </c>
      <c r="E676" t="str">
        <v>POS</v>
      </c>
      <c r="F676" t="str">
        <v>POS</v>
      </c>
      <c r="G676" t="str">
        <v>WINCOR</v>
      </c>
      <c r="H67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14 ; ya que el dia de hoy no da video; se le valida el cableado y no funciona ;_x000d_
_x000d_
Numero de inventario si se tiene: AD- 123469_x000d_
Numero de caja: 14</v>
      </c>
      <c r="I676" t="str">
        <v>Jefe su autorizacion con el despacho del tecnico ; revision pos 14 no da video; posible dano en disco duro</v>
      </c>
      <c r="J676" t="str">
        <v>Se verifica cpu pos 14 y se encuentra falla en la board; se revisa en sistemas y no se encuentra repuesto para remplazar y reparar la pos. Se procede a armar una cpu pos de sistemas; se revisa board; fuente; disco duro y se configura la BIOS para proceder a la instalación mediante memoria USB de booteo. Se instala correctamente con su IP; Mask; Gateway e IP Server. Se pone a pruebas y la pos sube correctamente. A la espera de actualización de última facturación por parte de redes. Estado OK</v>
      </c>
      <c r="K676">
        <v>44608</v>
      </c>
      <c r="L676">
        <v>44609</v>
      </c>
      <c r="M676" t="str">
        <f>TEXT(L676,"DDDDDDD")</f>
        <v>jueves</v>
      </c>
      <c r="N676" t="str">
        <v>J047 JUMBO GIRARDOT</v>
      </c>
      <c r="O676" t="str">
        <v>GIRARDOT</v>
      </c>
      <c r="P676" t="str">
        <v>OCCIDENTE</v>
      </c>
      <c r="Q676" t="str">
        <v>RAFAEL ARDILA PUENTES</v>
      </c>
      <c r="R676">
        <v>1018419858</v>
      </c>
      <c r="S676" t="str">
        <v>ALIADO</v>
      </c>
      <c r="T676">
        <v>0.375</v>
      </c>
      <c r="U676">
        <v>0.625</v>
      </c>
      <c r="V676">
        <v>0.25</v>
      </c>
      <c r="W676">
        <v>3</v>
      </c>
      <c r="X676">
        <f>NETWORKDAYS(K676,L675)</f>
        <v>1</v>
      </c>
      <c r="Y676" t="str">
        <f>IF(X676&lt;=2,"CUMPLE","NO CUMPLE")</f>
        <v>CUMPLE</v>
      </c>
    </row>
    <row r="677" xml:space="preserve">
      <c r="A677">
        <v>12266710</v>
      </c>
      <c r="B677" t="str">
        <v>REQUEST</v>
      </c>
      <c r="C677" t="str">
        <v>CERRADO</v>
      </c>
      <c r="D677" t="str">
        <v>TIENDA</v>
      </c>
      <c r="E677" t="str">
        <v>VERIFICADOR</v>
      </c>
      <c r="F677" t="str">
        <v>VERIFICADOR</v>
      </c>
      <c r="G677" t="str">
        <v>ZEBRA</v>
      </c>
      <c r="H67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la validacion del verificador de precios de bazar; ya que no prende; serial N02CAA000634</v>
      </c>
      <c r="I677" t="str">
        <v>serial de verificador a instalar NQ2CAA000777</v>
      </c>
      <c r="J677" t="str">
        <v>Se revisa verificador Newland ubicado en Bazar y se encuentra que este no enciende; se trata de configurar el otro Newland pero presenta problemas en el firmware. Se verifica y se autoriza remplazarlo por un verificador Zebra MK3190. Se procede a realizar la configuración del verificador Zebra; se pasan los archivos de configuración al verificador; se registra la IP del server; se conecta a la cswlan12 de la tienda y el verificador funciona y sube correctamente. Se instala en el sitio correspondiente</v>
      </c>
      <c r="K677">
        <v>44608</v>
      </c>
      <c r="L677">
        <v>44609</v>
      </c>
      <c r="M677" t="str">
        <f>TEXT(L677,"DDDDDDD")</f>
        <v>jueves</v>
      </c>
      <c r="N677" t="str">
        <v>J047 JUMBO GIRARDOT</v>
      </c>
      <c r="O677" t="str">
        <v>GIRARDOT</v>
      </c>
      <c r="P677" t="str">
        <v>OCCIDENTE</v>
      </c>
      <c r="Q677" t="str">
        <v>RAFAEL ARDILA PUENTES</v>
      </c>
      <c r="R677">
        <v>1018419858</v>
      </c>
      <c r="S677" t="str">
        <v>ALIADO</v>
      </c>
      <c r="T677">
        <v>0.3333333333333333</v>
      </c>
      <c r="U677">
        <v>0.5</v>
      </c>
      <c r="V677">
        <v>0.16666666666666666</v>
      </c>
      <c r="W677">
        <v>2</v>
      </c>
      <c r="X677">
        <f>NETWORKDAYS(K677,L676)</f>
        <v>2</v>
      </c>
      <c r="Y677" t="str">
        <f>IF(X677&lt;=2,"CUMPLE","NO CUMPLE")</f>
        <v>CUMPLE</v>
      </c>
    </row>
    <row r="678" xml:space="preserve">
      <c r="A678">
        <v>12274283</v>
      </c>
      <c r="B678" t="str">
        <v>INCIDENT</v>
      </c>
      <c r="C678" t="str">
        <v>CERRADO</v>
      </c>
      <c r="D678" t="str">
        <v>TIENDA</v>
      </c>
      <c r="E678" t="str">
        <v>CPU</v>
      </c>
      <c r="F678" t="str">
        <v>CPU</v>
      </c>
      <c r="G678" t="str">
        <v>LENOVO</v>
      </c>
      <c r="H678"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Supermercados_x000d_
Servicio: Sistemas_x000d_
Telefono: 3174363709_x000d_
Anexo: null_x000d_
Descripcion: Se solicita validacion de equipo con hostname M028900WS009 ubicado en tienda Metro Duitama.</v>
      </c>
      <c r="I678" t="str">
        <v>Se transfiere para su gestión</v>
      </c>
      <c r="J678" t="str">
        <v xml:space="preserve">Se llega a sitio donde se procede a identicar un Hostname (M028900WS009) de los equipos anteriormente migrados o cambiados el cual respondía a ping; inicialmente se identifica switch y puerto donde esta conectado; validando que es el Pc de Sandra Torres; se envía evidencia fotográfica a Giovanna López personal de sistemas Cencosud; se deja constancia que de los pcs retirados en proyecto migracion win 10 ninguno ha sido manipulado ni extraído de su caja. luego de dichas validaciones Giovanna López autoriza retiro de sitio. </v>
      </c>
      <c r="K678">
        <v>44609</v>
      </c>
      <c r="L678">
        <v>44609</v>
      </c>
      <c r="M678" t="str">
        <f>TEXT(L678,"DDDDDDD")</f>
        <v>jueves</v>
      </c>
      <c r="N678" t="str">
        <v>M028 METRO DUITAMA INNOVO</v>
      </c>
      <c r="O678" t="str">
        <v>DUITAMA</v>
      </c>
      <c r="P678" t="str">
        <v>ORIENTE</v>
      </c>
      <c r="Q678" t="str">
        <v>JHONATAN RICARDO VARGAS ZAMBRANO</v>
      </c>
      <c r="R678">
        <v>1057583301</v>
      </c>
      <c r="S678" t="str">
        <v>DIRECTO</v>
      </c>
      <c r="T678">
        <v>0.3333333333333333</v>
      </c>
      <c r="U678">
        <v>0.4166666666666667</v>
      </c>
      <c r="V678">
        <v>0.08333333333333333</v>
      </c>
      <c r="W678">
        <v>2</v>
      </c>
      <c r="X678">
        <f>NETWORKDAYS(K678,L677)</f>
        <v>1</v>
      </c>
      <c r="Y678" t="str">
        <f>IF(X678&lt;=2,"CUMPLE","NO CUMPLE")</f>
        <v>CUMPLE</v>
      </c>
    </row>
    <row r="679" xml:space="preserve">
      <c r="A679">
        <v>12274754</v>
      </c>
      <c r="B679" t="str">
        <v>REQUEST</v>
      </c>
      <c r="C679" t="str">
        <v>CERRADO</v>
      </c>
      <c r="D679" t="str">
        <v>TIENDA</v>
      </c>
      <c r="E679" t="str">
        <v>PDA</v>
      </c>
      <c r="F679" t="str">
        <v>PDA</v>
      </c>
      <c r="G679" t="str">
        <v>HONEYWELL</v>
      </c>
      <c r="H679" t="str" xml:space="preserve">
        <v xml:space="preserve">Buen día._x000d_
Se solicita instalación MOCHA y GAPV en PDA de tienda._x000d_
HONEYWELL EDA51 19086B1F4F_x000d_
HONEYWELL EDA51 19086B1F45_x000d_
HONEYWELL EDA51 19086B200E_x000d_
HONEYWELL EDA51 21178B01F8_x000d_
HONEYWELL EDA51 21178B0178_x000d_
HONEYWELL EDA51 21178B03D5_x000d_
HONEYWELL EDA51 21178B03EB_x000d_
HONEYWELL EDA51 21178B03BB_x000d_
HONEYWELL EDA51 21178B03A0_x000d_
HONEYWELL EDA51 21178B024F_x000d_
HONEYWELL EDA51 21178B02FD_x000d_
HONEYWELL EDA51 21178B0A01</v>
      </c>
      <c r="I679" t="str" xml:space="preserve">
        <v xml:space="preserve">Transfer Assignee from '' to 'Espinosa Rodriguez; Jamir Leandro '_x000d_
Transfer Group from 'CAT Peru' to 'Soporte_Onsite_REG_Remoto_SM Colombia'</v>
      </c>
      <c r="J679" t="str" xml:space="preserve">
        <v xml:space="preserve">Se llega a sitio donde se realiza instalación y configuración de aplicativos MOCHA Y GAVP en 3 PDA del área comercial; donde se envía evidencia fotográfica a Giovanna López y se parametrizan aplicativos según instructivo; PDA se entregan operativas.  3 PDA intervenidas con los siguientes seriales: _x000d_
1. 21178B02FD_x000d_
2. 21178B03EB_x000d_
3. 21178B0178</v>
      </c>
      <c r="K679">
        <v>44609</v>
      </c>
      <c r="L679">
        <v>44613</v>
      </c>
      <c r="M679" t="str">
        <f>TEXT(L679,"DDDDDDD")</f>
        <v>lunes</v>
      </c>
      <c r="N679" t="str">
        <v>M097 METRO SOGAMOSO</v>
      </c>
      <c r="O679" t="str">
        <v>SOGAMOSO</v>
      </c>
      <c r="P679" t="str">
        <v>ORIENTE</v>
      </c>
      <c r="Q679" t="str">
        <v>JHONATAN RICARDO VARGAS ZAMBRANO</v>
      </c>
      <c r="R679">
        <v>1057583301</v>
      </c>
      <c r="S679" t="str">
        <v>DIRECTO</v>
      </c>
      <c r="T679">
        <v>0.3611111111111111</v>
      </c>
      <c r="U679">
        <v>0.4166666666666667</v>
      </c>
      <c r="V679">
        <v>0.05555555555555555</v>
      </c>
      <c r="W679">
        <v>1</v>
      </c>
      <c r="X679">
        <f>NETWORKDAYS(K679,L678)</f>
        <v>1</v>
      </c>
      <c r="Y679" t="str">
        <f>IF(X679&lt;=2,"CUMPLE","NO CUMPLE")</f>
        <v>CUMPLE</v>
      </c>
    </row>
    <row r="680" xml:space="preserve">
      <c r="A680">
        <v>12269431</v>
      </c>
      <c r="B680" t="str">
        <v>REQUEST</v>
      </c>
      <c r="C680" t="str">
        <v>CERRADO</v>
      </c>
      <c r="D680" t="str">
        <v>TIENDA</v>
      </c>
      <c r="E680" t="str">
        <v>PDA</v>
      </c>
      <c r="F680" t="str">
        <v>PDA</v>
      </c>
      <c r="G680" t="str">
        <v>HONEYWELL</v>
      </c>
      <c r="H680" t="str" xml:space="preserve">
        <v xml:space="preserve">Datos usuario_x000d_
Nombre: lardilap_x000d_
Correo: LauraCarolina.ArdilaPerez@cencosud.com.co_x000d_
Usuario AD: lardilap_x000d_
Pais: Colombia_x000d_
Ubicacion: J126 JUMBO SAN SILVESTRE_x000d_
Zona: Colombia Oriente_x000d_
Unidad de Negocio: Supermercados_x000d_
Servicio: Tiendas &amp; Centros de Distribucion_x000d_
Telefono: 3016502143_x000d_
Anexo: null_x000d_
Descripcion: Buen dia reporto fallas en la PDT de Textil y Electro. La PDT de Electro se encuentra bloqueada y la de Textil se encuentra sin señal por lo que se necesita nuevamente una instalacion. Se solicita revision de estas._x000d_
Seccion de la tienda en donde se ubica la PDT o usuario: ELECTRO-TEXTIL</v>
      </c>
      <c r="I680" t="str" xml:space="preserve">
        <v xml:space="preserve">Buen día._x000d_
Se solicita revisión PDA._x000d_
Tienda: Jumbo San Silvestre._x000d_
Equipo: PDT/PDA|ESTANDAR_x000d_
Marca: HONEYWELL_x000d_
Modelo: EDA51_x000d_
Serial: 21178B0540_x000d_
Inventario: DI-034506_x000d_
Se solicita revisión; diagnostico y solución con PDA esta desconfigurada; favor entregar operativa a usuario._x000d_
Cordialmente;_x000d_
Ever Becerra</v>
      </c>
      <c r="J680" t="str">
        <v>Se realiza revisión de PDA de Textil la cual no conectaba a la red. Se ingresa con usuario admin; se valida configuración de red wifi cswlan12; conecta correctamente a la red. Se ingresa con el usuario y se realizan pruebas y queda conectando al wifi. La PDA de electro presenta error de inicio; pide password de android. Se restablece sistema; se instalan aplicaciones y se hacen configuraciones de usuario. Se hacen pruebas con el usuario asignado y queda operativa. Pruebas realizadas por Laura Ardila</v>
      </c>
      <c r="K680">
        <v>44609</v>
      </c>
      <c r="L680">
        <v>44614</v>
      </c>
      <c r="M680" t="str">
        <f>TEXT(L680,"DDDDDDD")</f>
        <v>martes</v>
      </c>
      <c r="N680" t="str">
        <v>J126 JUMBO SAN SILVESTRE</v>
      </c>
      <c r="O680" t="str">
        <v>BARRANCABERMEJA</v>
      </c>
      <c r="P680" t="str">
        <v>ORIENTE</v>
      </c>
      <c r="Q680" t="str">
        <v>JOHNNY HOYOS MARTINEZ</v>
      </c>
      <c r="R680" t="e">
        <v>#N/A</v>
      </c>
      <c r="S680" t="str">
        <v>DIRECTO</v>
      </c>
      <c r="T680">
        <v>0.5833333333333334</v>
      </c>
      <c r="U680">
        <v>0.6666666666666666</v>
      </c>
      <c r="V680">
        <v>0.0625</v>
      </c>
      <c r="W680">
        <v>1</v>
      </c>
      <c r="X680">
        <f>NETWORKDAYS(K680,L679)</f>
        <v>3</v>
      </c>
      <c r="Y680" t="str">
        <f>IF(X680&lt;=2,"CUMPLE","NO CUMPLE")</f>
        <v>NO CUMPLE</v>
      </c>
    </row>
    <row r="681" xml:space="preserve">
      <c r="A681">
        <v>12271349</v>
      </c>
      <c r="B681" t="str">
        <v>REQUEST</v>
      </c>
      <c r="C681" t="str">
        <v>CERRADO</v>
      </c>
      <c r="D681" t="str">
        <v>TIENDA</v>
      </c>
      <c r="E681" t="str">
        <v>PDT</v>
      </c>
      <c r="F681" t="str">
        <v>PDT</v>
      </c>
      <c r="G681" t="str">
        <v>SKORPIO</v>
      </c>
      <c r="H681" t="str" xml:space="preserve">
        <v xml:space="preserve">Datos usuario_x000d_
Nombre: Jesus David Cadenas Sarmiento_x000d_
Correo: jesusdavid.cadenas@cencosud.com.co_x000d_
Usuario AD: JesCadeS_x000d_
Pais: Colombia_x000d_
Ubicacion: J126 JUMBO SAN SILVESTRE_x000d_
Zona: Colombia Oriente_x000d_
Unidad de Negocio: Supermercados_x000d_
Servicio: Tiendas &amp; Centros de Distribucion_x000d_
Telefono: 3006428063_x000d_
Anexo: 3167476016_x000d_
Descripcion: el aplicativo de antena de la pdt para el nivel 2 no carga_x000d_
Seccion de la tienda en donde se ubica la PDT o usuario: Control perdidas</v>
      </c>
      <c r="I681" t="str" xml:space="preserve">
        <v xml:space="preserve">Buen día._x000d_
Se solicita revisión PDA._x000d_
Tienda: Jumbo San Silvestre._x000d_
Equipo: PDT/PDA|ESTANDAR_x000d_
Marca: DATALOGIC_x000d_
Modelo: SKORPIO X3_x000d_
Serial: G17F62275_x000d_
Inventario: DI-015462_x000d_
Se solicita revisión; diagnostico y solución con PDA esta desconfigurada; favor entregar operativa a usuario.</v>
      </c>
      <c r="J681" t="str">
        <v>Se recibe PDT del usaurio Jesús Cadena la cual se evidencia que no está tomando conexión de red. Se procede a validar la configuración de red wifi; ajustando la configuración de la red cswlan15 y confirmando que toma conexión de red correctamente. Se realizan pruebas por parte de usuario quien confirma su buen funcionamiento</v>
      </c>
      <c r="K681">
        <v>44609</v>
      </c>
      <c r="L681">
        <v>44614</v>
      </c>
      <c r="M681" t="str">
        <f>TEXT(L681,"DDDDDDD")</f>
        <v>martes</v>
      </c>
      <c r="N681" t="str">
        <v>J126 JUMBO SAN SILVESTRE</v>
      </c>
      <c r="O681" t="str">
        <v>BARRANCABERMEJA</v>
      </c>
      <c r="P681" t="str">
        <v>ORIENTE</v>
      </c>
      <c r="Q681" t="str">
        <v>JOHNNY HOYOS MARTINEZ</v>
      </c>
      <c r="R681" t="e">
        <v>#N/A</v>
      </c>
      <c r="S681" t="str">
        <v>DIRECTO</v>
      </c>
      <c r="T681">
        <v>0.6666666666666666</v>
      </c>
      <c r="U681">
        <v>0.6979166666666666</v>
      </c>
      <c r="V681">
        <v>0.03125</v>
      </c>
      <c r="W681">
        <v>1</v>
      </c>
      <c r="X681">
        <f>NETWORKDAYS(K681,L680)</f>
        <v>4</v>
      </c>
      <c r="Y681" t="str">
        <f>IF(X681&lt;=2,"CUMPLE","NO CUMPLE")</f>
        <v>NO CUMPLE</v>
      </c>
    </row>
    <row r="682" xml:space="preserve">
      <c r="A682">
        <v>12273985</v>
      </c>
      <c r="B682" t="str">
        <v>REQUEST</v>
      </c>
      <c r="C682" t="str">
        <v>CERRADO</v>
      </c>
      <c r="D682" t="str">
        <v>TIENDA</v>
      </c>
      <c r="E682" t="str">
        <v>PDA</v>
      </c>
      <c r="F682" t="str">
        <v>PDA</v>
      </c>
      <c r="G682" t="str">
        <v>HONEYWELL</v>
      </c>
      <c r="H682" t="str" xml:space="preserve">
        <v xml:space="preserve">Buen día._x000d_
Se solicita instalación MOCHA y GAPV en 3 PDA de tienda._x000d_
Gracias.</v>
      </c>
      <c r="I682" t="str" xml:space="preserve">
        <v xml:space="preserve">Buen día._x000d_
Se solicita atención._x000d_
Tienda: Jumbo San Silvestre._x000d_
Se solicita configuración de 3 PDA HONEYWELL EDA51; instalación de MOCHA y GAPV; entregar operativas a usuarios.</v>
      </c>
      <c r="J682" t="str">
        <v>Se realiza proceso de instalación de GAPV y Mocha en las PDA con serial 21177B750F; 21175B7463 y 21178B054E. Se realizan pruebas con usuarios y quedan funcionales.</v>
      </c>
      <c r="K682">
        <v>44609</v>
      </c>
      <c r="L682">
        <v>44614</v>
      </c>
      <c r="M682" t="str">
        <f>TEXT(L682,"DDDDDDD")</f>
        <v>martes</v>
      </c>
      <c r="N682" t="str">
        <v>J126 JUMBO SAN SILVESTRE</v>
      </c>
      <c r="O682" t="str">
        <v>BARRANCABERMEJA</v>
      </c>
      <c r="P682" t="str">
        <v>ORIENTE</v>
      </c>
      <c r="Q682" t="str">
        <v>JOHNNY HOYOS MARTINEZ</v>
      </c>
      <c r="R682" t="e">
        <v>#N/A</v>
      </c>
      <c r="S682" t="str">
        <v>DIRECTO</v>
      </c>
      <c r="T682">
        <v>0.4166666666666667</v>
      </c>
      <c r="U682">
        <v>0.4791666666666667</v>
      </c>
      <c r="V682">
        <v>0.0625</v>
      </c>
      <c r="W682">
        <v>1</v>
      </c>
      <c r="X682">
        <f>NETWORKDAYS(K682,L681)</f>
        <v>4</v>
      </c>
      <c r="Y682" t="str">
        <f>IF(X682&lt;=2,"CUMPLE","NO CUMPLE")</f>
        <v>NO CUMPLE</v>
      </c>
    </row>
    <row r="683" xml:space="preserve">
      <c r="A683">
        <v>12274013</v>
      </c>
      <c r="B683" t="str">
        <v>REQUEST</v>
      </c>
      <c r="C683" t="str">
        <v>CERRADO</v>
      </c>
      <c r="D683" t="str">
        <v>TIENDA</v>
      </c>
      <c r="E683" t="str">
        <v>PDA</v>
      </c>
      <c r="F683" t="str">
        <v>PDA</v>
      </c>
      <c r="G683" t="str">
        <v>HONEYWELL</v>
      </c>
      <c r="H683" t="str" xml:space="preserve">
        <v xml:space="preserve">Buen día._x000d_
Se solicita instalación MOCHA y GAPV en 3 PDA de tienda._x000d_
Gracias.</v>
      </c>
      <c r="I683" t="str" xml:space="preserve">
        <v xml:space="preserve">Se solicita atención._x000d_
Tienda: Metro San Gil_x000d_
Se solicita configuración de 3 PDA HONEYWELL EDA51; instalación de MOCHA y GAPV; entregar operativas a usuarios</v>
      </c>
      <c r="J683" t="str">
        <v>Se recogen 3 PDA; se copia las apk y configuración de telnet; se realiza la instalación de apk GAPV y Mocha. Se ingresa con el perfil de usuario de la PDA y realizan pruebas de funcionamiento. PDA operativas</v>
      </c>
      <c r="K683">
        <v>44609</v>
      </c>
      <c r="L683">
        <v>44615</v>
      </c>
      <c r="M683" t="str">
        <f>TEXT(L683,"DDDDDDD")</f>
        <v>miércoles</v>
      </c>
      <c r="N683" t="str">
        <v>M183 METRO SAN GIL</v>
      </c>
      <c r="O683" t="str">
        <v>SAN GIL</v>
      </c>
      <c r="P683" t="str">
        <v>ORIENTE</v>
      </c>
      <c r="Q683" t="str">
        <v>JHONATAN RICARDO VARGAS ZAMBRANO</v>
      </c>
      <c r="R683">
        <v>1057583301</v>
      </c>
      <c r="S683" t="str">
        <v>DIRECTO</v>
      </c>
      <c r="T683">
        <v>0.5833333333333334</v>
      </c>
      <c r="U683">
        <v>0.625</v>
      </c>
      <c r="V683">
        <v>0.041666666666666664</v>
      </c>
      <c r="W683">
        <v>1</v>
      </c>
      <c r="X683">
        <f>NETWORKDAYS(K683,L682)</f>
        <v>4</v>
      </c>
      <c r="Y683" t="str">
        <f>IF(X683&lt;=2,"CUMPLE","NO CUMPLE")</f>
        <v>NO CUMPLE</v>
      </c>
    </row>
    <row r="684" xml:space="preserve">
      <c r="A684">
        <v>12274671</v>
      </c>
      <c r="B684" t="str">
        <v>REQUEST</v>
      </c>
      <c r="C684" t="str">
        <v>CERRADO</v>
      </c>
      <c r="D684" t="str">
        <v>TIENDA</v>
      </c>
      <c r="E684" t="str">
        <v>PDA</v>
      </c>
      <c r="F684" t="str">
        <v>PDA</v>
      </c>
      <c r="G684" t="str">
        <v>HONEYWELL</v>
      </c>
      <c r="H684" t="str" xml:space="preserve">
        <v xml:space="preserve">Buen día._x000d_
Se solicita instalación MOCHA y GAPV en 8 PDA de tienda._x000d_
HONEYWELL EDA51 19086B46A8_x000d_
HONEYWELL EDA51 19086B3BF9_x000d_
HONEYWELL EDA51 21177B7529_x000d_
HONEYWELL EDA51 21177B7537_x000d_
HONEYWELL EDA51 21177B7574_x000d_
HONEYWELL EDA51 21177B75CD_x000d_
HONEYWELL EDA51 21177B737B_x000d_
HONEYWELL EDA51 21175B4919</v>
      </c>
      <c r="I684" t="str" xml:space="preserve">
        <v xml:space="preserve">Transfer Assignee from '' to 'Espinosa Rodriguez; Jamir Leandro '_x000d_
Transfer Group from 'CAT Peru' to 'Soporte_Onsite_REG_Remoto_SM Colombia'</v>
      </c>
      <c r="J684" t="str">
        <v>Se realiza instalación de aplicación GAPV y Telnet en 3 PDA. Se realizan configuraciones y se entregan a los usuarios quienes confirman que se encuentran operando corretamente</v>
      </c>
      <c r="K684">
        <v>44609</v>
      </c>
      <c r="L684">
        <v>44621</v>
      </c>
      <c r="M684" t="str">
        <f>TEXT(L684,"DDDDDDD")</f>
        <v>martes</v>
      </c>
      <c r="N684" t="str">
        <v>J185 JUMBO YOPAL</v>
      </c>
      <c r="O684" t="str">
        <v>YOPAL</v>
      </c>
      <c r="P684" t="str">
        <v>ORIENTE</v>
      </c>
      <c r="Q684" t="str">
        <v>RAFAEL BARRERA DIAZ</v>
      </c>
      <c r="R684" t="e">
        <v>#N/A</v>
      </c>
      <c r="S684" t="str">
        <v>DIRECTO</v>
      </c>
      <c r="T684">
        <v>0.5833333333333334</v>
      </c>
      <c r="U684">
        <v>0.6354166666666666</v>
      </c>
      <c r="V684">
        <v>0.052083333333333336</v>
      </c>
      <c r="W684">
        <v>1</v>
      </c>
      <c r="X684">
        <f>NETWORKDAYS(K684,L683)</f>
        <v>5</v>
      </c>
      <c r="Y684" t="str">
        <f>IF(X684&lt;=2,"CUMPLE","NO CUMPLE")</f>
        <v>NO CUMPLE</v>
      </c>
    </row>
    <row r="685" xml:space="preserve">
      <c r="A685">
        <v>12274397</v>
      </c>
      <c r="B685" t="str">
        <v>REQUEST</v>
      </c>
      <c r="C685" t="str">
        <v>CERRADO</v>
      </c>
      <c r="D685" t="str">
        <v>TIENDA</v>
      </c>
      <c r="E685" t="str">
        <v>PDA</v>
      </c>
      <c r="F685" t="str">
        <v>PDA</v>
      </c>
      <c r="G685" t="str">
        <v>HONEYWELL</v>
      </c>
      <c r="H685"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se solicita instalacion de gapv para 3 pdts eda 51 de la tienda_x000d_
Seccion en la tienda o ubicacion del usuario: piso de venta_x000d_
Jefe de area asignacion de la PDT: tienda_x000d_
</v>
      </c>
      <c r="I685" t="str">
        <v>jefe su autorizacion para instalacion del gapv-gracias</v>
      </c>
      <c r="J685" t="str">
        <v>Se llega a sitio y se ubican los equipos y sus respectivos usuarios. Se realiza instalación y configuración del aplicativo gavp y se realizan pruebas con los usuarios a conformidad de los mismos. Los equipos quedan completamente funcionales y se da por finalizada la actividad.</v>
      </c>
      <c r="K685">
        <v>44610</v>
      </c>
      <c r="L685">
        <v>44610</v>
      </c>
      <c r="M685" t="str">
        <f>TEXT(L685,"DDDDDDD")</f>
        <v>viernes</v>
      </c>
      <c r="N685" t="str">
        <v>J036 JUMBO POPAYAN CAMPANARIO</v>
      </c>
      <c r="O685" t="str">
        <v>POPAYAN</v>
      </c>
      <c r="P685" t="str">
        <v>OCCIDENTE</v>
      </c>
      <c r="Q685" t="str">
        <v>DANIEL FERNANDO PAREDES ARTEAGA</v>
      </c>
      <c r="R685">
        <v>10301691</v>
      </c>
      <c r="S685" t="str">
        <v>DIRECTO</v>
      </c>
      <c r="T685">
        <v>0.6041666666666666</v>
      </c>
      <c r="U685">
        <v>0.6597222222222222</v>
      </c>
      <c r="V685">
        <v>0.05555555555555555</v>
      </c>
      <c r="W685">
        <v>1</v>
      </c>
      <c r="X685">
        <f>NETWORKDAYS(K685,L684)</f>
        <v>8</v>
      </c>
      <c r="Y685" t="str">
        <f>IF(X685&lt;=2,"CUMPLE","NO CUMPLE")</f>
        <v>NO CUMPLE</v>
      </c>
    </row>
    <row r="686" xml:space="preserve">
      <c r="A686">
        <v>12274456</v>
      </c>
      <c r="B686" t="str">
        <v>REQUEST</v>
      </c>
      <c r="C686" t="str">
        <v>CERRADO</v>
      </c>
      <c r="D686" t="str">
        <v>TIENDA</v>
      </c>
      <c r="E686" t="str">
        <v>IMPRESORA</v>
      </c>
      <c r="F686" t="str">
        <v>POS</v>
      </c>
      <c r="G686" t="str">
        <v>EPSON</v>
      </c>
      <c r="H686"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realizar la instalacion de la siguiente impresora en el computador de atc de la tienda._x000d_
SERIE CATEGORIA TIPO MARCA MODELO_x000d_
X6WY242744 Impresoras IMPRESORA POS EPSON TM-T88VI_x000d_
</v>
      </c>
      <c r="I686" t="str" xml:space="preserve">
        <v xml:space="preserve">por favor me colaboran con la autorizacion para la visita del tecnico de isit el debe realizar la instalacion de la siguiente impresora en el computador de atc de la tienda._x000d_
SERIE CATEGORIA TIPO MARCA MODELO_x000d_
X6WY242744 Impresoras IMPRESORA POS EPSON TM-T88VI</v>
      </c>
      <c r="J686" t="str">
        <v>Se procede con validación de parámetros de bioseguridad. Se ubica el equipo. Se procede con la respectiva configuración para la impresora pos epson que será ubicada en ATC. Se realizan pruebas y validaciones en el equipo de sistemas. Se procede con la instalación de la misma en el módulo de ATC y se retira la impresora antigua. Se configuran 5 usuarios realizando validaciones en su respectivo módulo. Las pruebas salen a conformidad. Se deja como predeterminada. El módulo de ATC queda completamente operativo y físicamente funcional junto con todos sus periféricos. Se le indica al señor gerente la actividad realizada. Se da por finalizado el ticket.</v>
      </c>
      <c r="K686">
        <v>44610</v>
      </c>
      <c r="L686">
        <v>44610</v>
      </c>
      <c r="M686" t="str">
        <f>TEXT(L686,"DDDDDDD")</f>
        <v>viernes</v>
      </c>
      <c r="N686" t="str">
        <v>M179 METRO PITALITO</v>
      </c>
      <c r="O686" t="str">
        <v>PITALITO</v>
      </c>
      <c r="P686" t="str">
        <v>OCCIDENTE</v>
      </c>
      <c r="Q686" t="str">
        <v>EMERSON PALACIOS MARTINEZ</v>
      </c>
      <c r="R686">
        <v>13723524</v>
      </c>
      <c r="S686" t="str">
        <v>ALIADO</v>
      </c>
      <c r="T686">
        <v>0.6458333333333334</v>
      </c>
      <c r="U686">
        <v>0.75</v>
      </c>
      <c r="V686">
        <v>0.10416666666666667</v>
      </c>
      <c r="W686">
        <v>2</v>
      </c>
      <c r="X686">
        <f>NETWORKDAYS(K686,L685)</f>
        <v>1</v>
      </c>
      <c r="Y686" t="str">
        <f>IF(X686&lt;=2,"CUMPLE","NO CUMPLE")</f>
        <v>CUMPLE</v>
      </c>
    </row>
    <row r="687" xml:space="preserve">
      <c r="A687">
        <v>12274042</v>
      </c>
      <c r="B687" t="str">
        <v>REQUEST</v>
      </c>
      <c r="C687" t="str">
        <v>CERRADO</v>
      </c>
      <c r="D687" t="str">
        <v>TIENDA</v>
      </c>
      <c r="E687" t="str">
        <v>PDA</v>
      </c>
      <c r="F687" t="str">
        <v>PDA</v>
      </c>
      <c r="G687" t="str">
        <v>HONEYWELL</v>
      </c>
      <c r="H687"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buenos dias. por favor me colabora con la autorizacion para la visita del tecnico de isit quien debe realizar la instalacion del apk gavp en 3 pdts._x000d_
_x000d_
21145B0480_x000d_
20073B0718_x000d_
20073B06A9.</v>
      </c>
      <c r="I687" t="str" xml:space="preserve">
        <v xml:space="preserve">buenos dias. por favor me colabora con la autorizacion para la visita del tecnico de isit quien debe realizar la instalacion del apk gavp en 3 pdts._x000d_
21145B0480_x000d_
20073B0718_x000d_
20073B06A9.</v>
      </c>
      <c r="J687" t="str">
        <v>Se procede con las validaciones en sitio de los parámetros de bioseguridad. Se ubican los equipos y sus respectivos usuarios. Se realiza instalación y configuración del aplicativo gavp y se realizan pruebas con los usuarios a conformidad de los mismos. Los equipos quedan completamente funcionales y se da por finalizada la actividad.</v>
      </c>
      <c r="K687">
        <v>44610</v>
      </c>
      <c r="L687">
        <v>44610</v>
      </c>
      <c r="M687" t="str">
        <f>TEXT(L687,"DDDDDDD")</f>
        <v>viernes</v>
      </c>
      <c r="N687" t="str">
        <v>M179 METRO PITALITO</v>
      </c>
      <c r="O687" t="str">
        <v>PITALITO</v>
      </c>
      <c r="P687" t="str">
        <v>OCCIDENTE</v>
      </c>
      <c r="Q687" t="str">
        <v>EMERSON PALACIOS MARTINEZ</v>
      </c>
      <c r="R687">
        <v>13723524</v>
      </c>
      <c r="S687" t="str">
        <v>ALIADO</v>
      </c>
      <c r="T687">
        <v>0.5833333333333334</v>
      </c>
      <c r="U687">
        <v>0.6458333333333334</v>
      </c>
      <c r="V687">
        <v>0.0625</v>
      </c>
      <c r="W687">
        <v>1</v>
      </c>
      <c r="X687">
        <f>NETWORKDAYS(K687,L686)</f>
        <v>1</v>
      </c>
      <c r="Y687" t="str">
        <f>IF(X687&lt;=2,"CUMPLE","NO CUMPLE")</f>
        <v>CUMPLE</v>
      </c>
    </row>
    <row r="688" xml:space="preserve">
      <c r="A688">
        <v>12274059</v>
      </c>
      <c r="B688" t="str">
        <v>REQUEST</v>
      </c>
      <c r="C688" t="str">
        <v>CERRADO</v>
      </c>
      <c r="D688" t="str">
        <v>TIENDA</v>
      </c>
      <c r="E688" t="str">
        <v>PDA</v>
      </c>
      <c r="F688" t="str">
        <v>PDA</v>
      </c>
      <c r="G688" t="str">
        <v>HONEYWELL</v>
      </c>
      <c r="H688"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buenos dias. por favor me colabora con la autorizacion para la visita del tecnico de isit quien debe realizar la instalacion del apk gavp en 3 pdts._x000d_
_x000d_
21178B02A6_x000d_
21178B00A3_x000d_
21178B011A_x000d_
_x000d_
Gracias_x000d_
_x000d_
Seccion en la tienda o ubicacion del usuario: M038_x000d_
Jefe de area asignacion de la PDT: TIENDA</v>
      </c>
      <c r="I688" t="str" xml:space="preserve">
        <v xml:space="preserve">buenos dias. por favor me colabora con la autorizacion para la visita del tecnico de isit quien debe realizar la instalacion del apk gavp en 3 pdts._x000d_
21178B02A6_x000d_
21178B00A3_x000d_
21178B011A</v>
      </c>
      <c r="J688" t="str">
        <v>Se ingresa a sitio se procede a buscar PDA y esperar a que las traigan ya que estaban prestadas a usuarios de la tienda; después de la espera ya teniendo las 3 PDA se procede a realizar la actualización e instalación del aplicativo GAPV; se procede a realizar el procedimiento del manual de scanner de códigos los cuales hacen el proceso de instalar el aplicativo; se reinicia cada PDA para validar si queda en el contenedor correspondiente; verificacion exitosa el aplicativo queda instalado correctamente. NOTA: aún no está autorizado el ingreso de usuarios en el aplicativo.</v>
      </c>
      <c r="K688">
        <v>44610</v>
      </c>
      <c r="L688">
        <v>44613</v>
      </c>
      <c r="M688" t="str">
        <f>TEXT(L688,"DDDDDDD")</f>
        <v>lunes</v>
      </c>
      <c r="N688" t="str">
        <v>M038 METRO NEIVA CENTRO DE CONVENCIONES</v>
      </c>
      <c r="O688" t="str">
        <v>NEIVA</v>
      </c>
      <c r="P688" t="str">
        <v>OCCIDENTE</v>
      </c>
      <c r="Q688" t="str">
        <v>JOHN ALEJANDRO LOZADA BABATIVA</v>
      </c>
      <c r="R688">
        <v>1075313382</v>
      </c>
      <c r="S688" t="str">
        <v>DIRECTO</v>
      </c>
      <c r="T688">
        <v>0.4166666666666667</v>
      </c>
      <c r="U688">
        <v>0.4652777777777778</v>
      </c>
      <c r="V688">
        <v>0.04861111111111111</v>
      </c>
      <c r="W688">
        <v>1</v>
      </c>
      <c r="X688">
        <f>NETWORKDAYS(K688,L687)</f>
        <v>1</v>
      </c>
      <c r="Y688" t="str">
        <f>IF(X688&lt;=2,"CUMPLE","NO CUMPLE")</f>
        <v>CUMPLE</v>
      </c>
    </row>
    <row r="689" xml:space="preserve">
      <c r="A689">
        <v>12274065</v>
      </c>
      <c r="B689" t="str">
        <v>REQUEST</v>
      </c>
      <c r="C689" t="str">
        <v>CERRADO</v>
      </c>
      <c r="D689" t="str">
        <v>TIENDA</v>
      </c>
      <c r="E689" t="str">
        <v>PDA</v>
      </c>
      <c r="F689" t="str">
        <v>PDA</v>
      </c>
      <c r="G689" t="str">
        <v>HONEYWELL</v>
      </c>
      <c r="H689"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buenos dias. por favor me colabora con la autorizacion para la visita del tecnico de isit quien debe realizar la instalacion del apk gavp en 3 pdts._x000d_
_x000d_
21178B0126_x000d_
21177B76C6_x000d_
21178B0A52_x000d_
_x000d_
Gracias_x000d_
_x000d_
Seccion en la tienda o ubicacion del usuario: M195_x000d_
Jefe de area asignacion de la PDT: TIENDA</v>
      </c>
      <c r="I689" t="str" xml:space="preserve">
        <v xml:space="preserve">buenos dias. por favor me colabora con la autorizacion para la visita del tecnico de isit quien debe realizar la instalacion del apk gavp en 3 pdts._x000d_
21178B0126_x000d_
21177B76C6_x000d_
21178B0A52</v>
      </c>
      <c r="J689" t="str">
        <v>Se realiza visita el dia 21 de febero de 2021 desde las 2 pm en tienda para la configuración PDA para instalación del aplicativo GAPV el cual no se pudo instalar. Se estuvo validadndo ya que ocurria error de que no instalaba el aplicativo por medio de los codigos QR los cuales la PDA quedaba en bucle de instalación y no permitía hacer nada; por tal motivo se enviaron evidencias a soporte el cual nos informó que debiamos formatear e instalar todo manualmente en las PDA. Se siguio con proceso el dia 22 de febrero; el cual se reinstaló todo el sistema desde fabrica manualmente se hizo el proceso con cada una de las PDA a configurar el proceso fue exitoso ya que todas quedaron funcionando y con el aplicativo GAPV</v>
      </c>
      <c r="K689">
        <v>44610</v>
      </c>
      <c r="L689">
        <v>44613</v>
      </c>
      <c r="M689" t="str">
        <f>TEXT(L689,"DDDDDDD")</f>
        <v>lunes</v>
      </c>
      <c r="N689" t="str">
        <v>M195 METRO SANTA LUCIA</v>
      </c>
      <c r="O689" t="str">
        <v>NEIVA</v>
      </c>
      <c r="P689" t="str">
        <v>OCCIDENTE</v>
      </c>
      <c r="Q689" t="str">
        <v>JOHN ALEJANDRO LOZADA BABATIVA</v>
      </c>
      <c r="R689">
        <v>1075313382</v>
      </c>
      <c r="S689" t="str">
        <v>DIRECTO</v>
      </c>
      <c r="T689">
        <v>0.3333333333333333</v>
      </c>
      <c r="U689">
        <v>0.4583333333333333</v>
      </c>
      <c r="V689">
        <v>0.125</v>
      </c>
      <c r="W689">
        <v>3</v>
      </c>
      <c r="X689">
        <f>NETWORKDAYS(K689,L688)</f>
        <v>2</v>
      </c>
      <c r="Y689" t="str">
        <f>IF(X689&lt;=2,"CUMPLE","NO CUMPLE")</f>
        <v>CUMPLE</v>
      </c>
    </row>
    <row r="690" xml:space="preserve">
      <c r="A690">
        <v>12274390</v>
      </c>
      <c r="B690" t="str">
        <v>REQUEST</v>
      </c>
      <c r="C690" t="str">
        <v>CERRADO</v>
      </c>
      <c r="D690" t="str">
        <v>TIENDA</v>
      </c>
      <c r="E690" t="str">
        <v>PDA</v>
      </c>
      <c r="F690" t="str">
        <v>PDA</v>
      </c>
      <c r="G690" t="str">
        <v>HONEYWELL</v>
      </c>
      <c r="H690"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Buena tarde se solicita la instalacion del gapv en 3 pdts eda51;_x000d_
Seccion en la tienda o ubicacion del usuario: tienda_x000d_
Jefe de area asignacion de la PDT: pgc</v>
      </c>
      <c r="I690" t="str">
        <v>jefe su autorizacion para instalacion del gapv-gracias</v>
      </c>
      <c r="J690" t="str">
        <v>Se verifican las 3 PDA relacionadas; se realiza configuración mediante los 2 QR respectivos para este proceso y se configura parametros y el GAPV. Se ponen a pruebas y funcionan correctamente</v>
      </c>
      <c r="K690">
        <v>44610</v>
      </c>
      <c r="L690">
        <v>44613</v>
      </c>
      <c r="M690" t="str">
        <f>TEXT(L690,"DDDDDDD")</f>
        <v>lunes</v>
      </c>
      <c r="N690" t="str">
        <v>J047 JUMBO GIRARDOT</v>
      </c>
      <c r="O690" t="str">
        <v>GIRARDOT</v>
      </c>
      <c r="P690" t="str">
        <v>OCCIDENTE</v>
      </c>
      <c r="Q690" t="str">
        <v>RAFAEL ARDILA PUENTES</v>
      </c>
      <c r="R690">
        <v>1018419858</v>
      </c>
      <c r="S690" t="str">
        <v>ALIADO</v>
      </c>
      <c r="T690">
        <v>0.375</v>
      </c>
      <c r="U690">
        <v>0.4270833333333333</v>
      </c>
      <c r="V690">
        <v>0.052083333333333336</v>
      </c>
      <c r="W690">
        <v>1</v>
      </c>
      <c r="X690">
        <f>NETWORKDAYS(K690,L689)</f>
        <v>2</v>
      </c>
      <c r="Y690" t="str">
        <f>IF(X690&lt;=2,"CUMPLE","NO CUMPLE")</f>
        <v>CUMPLE</v>
      </c>
    </row>
    <row r="691" xml:space="preserve">
      <c r="A691">
        <v>12274402</v>
      </c>
      <c r="B691" t="str">
        <v>REQUEST</v>
      </c>
      <c r="C691" t="str">
        <v>CERRADO</v>
      </c>
      <c r="D691" t="str">
        <v>TIENDA</v>
      </c>
      <c r="E691" t="str">
        <v>PDA</v>
      </c>
      <c r="F691" t="str">
        <v>PDA</v>
      </c>
      <c r="G691" t="str">
        <v>HONEYWELL</v>
      </c>
      <c r="H691" t="str" xml:space="preserve">
        <v xml:space="preserve">Datos usuario_x000d_
Nombre: Harold Gonzalez Holguin_x000d_
Correo: Harold.Gonzalez@cencosud.com.co_x000d_
Usuario AD: HGonzaH_x000d_
Pais: Colombia_x000d_
Ubicacion: M042 METRO IBAGUE_x000d_
Zona: Colombia Occidente_x000d_
Unidad de Negocio: Supermercados_x000d_
Servicio: Tiendas &amp; Centros de Distribucion_x000d_
Telefono: 3046553535_x000d_
Anexo: 2885800_x000d_
Descripcion: se solicta instalcion del gapv en 3 pdts eda51 de la tienda_x000d_
Seccion en la tienda o ubicacion del usuario: piso de venta_x000d_
Jefe de area asignacion de la PDT: tienda</v>
      </c>
      <c r="I691" t="str">
        <v>jefe su autorizacion para instalacion del gapv-gracias</v>
      </c>
      <c r="J691" t="str">
        <v>Se le solicita APK a coordinador de sistemas Stiven Bedoya quien realiza envio de los archivos; se procede a realizar copia de los archivos a las PDA's y a ejecutar la apk y adicion del perfil de GAPV a cada una de las PDA pero al tratar de ingresar con las credenciales autorizadas de los usuarios salen credenciales errados; se le informa a coordinador sistemas Stiven Bedoya sobre la novedad presentada quien indica que el acceso al portal aun no se encuentra habilitado para las PDA que de momento solo se debe dejar instalada la aplicacion; se le reporta lo comentado por coordinador de sistemas a JSC Yenny Cerley Castiblanco quien es la encargada de la seccion que maneja el GAPV en tienda</v>
      </c>
      <c r="K691">
        <v>44610</v>
      </c>
      <c r="L691">
        <v>44616</v>
      </c>
      <c r="M691" t="str">
        <f>TEXT(L691,"DDDDDDD")</f>
        <v>jueves</v>
      </c>
      <c r="N691" t="str">
        <v>M042 METRO IBAGUE</v>
      </c>
      <c r="O691" t="str">
        <v>IBAGUE</v>
      </c>
      <c r="P691" t="str">
        <v>OCCIDENTE</v>
      </c>
      <c r="Q691" t="str">
        <v>NELSON EDUARDO TORRES ROJAS</v>
      </c>
      <c r="R691">
        <v>5821451</v>
      </c>
      <c r="S691" t="str">
        <v>DIRECTO</v>
      </c>
      <c r="T691">
        <v>0.5833333333333334</v>
      </c>
      <c r="U691">
        <v>0.625</v>
      </c>
      <c r="V691">
        <v>0.041666666666666664</v>
      </c>
      <c r="W691">
        <v>1</v>
      </c>
      <c r="X691">
        <f>NETWORKDAYS(K691,L690)</f>
        <v>2</v>
      </c>
      <c r="Y691" t="str">
        <f>IF(X691&lt;=2,"CUMPLE","NO CUMPLE")</f>
        <v>CUMPLE</v>
      </c>
    </row>
    <row r="692" xml:space="preserve">
      <c r="A692">
        <v>12276566</v>
      </c>
      <c r="B692" t="str">
        <v>REQUEST</v>
      </c>
      <c r="C692" t="str">
        <v>CERRADO</v>
      </c>
      <c r="D692" t="str">
        <v>TIENDA</v>
      </c>
      <c r="E692" t="str">
        <v>CPU</v>
      </c>
      <c r="F692" t="str">
        <v>CPU</v>
      </c>
      <c r="G692" t="str">
        <v>LENOVO</v>
      </c>
      <c r="H692" t="str" xml:space="preserve">
        <v xml:space="preserve">se solicita migración área CAJAS en ATC._x000d_
NOTEBOOK|STANDARD LENOVO E495 | Nº SERIE: PF149SBH</v>
      </c>
      <c r="I692" t="str" xml:space="preserve">
        <v xml:space="preserve">Buen día._x000d_
Se solicita atención._x000d_
Tienda: Jumbo San Silvestre._x000d_
Migración a Windows 10 y Office 365_x000d_
Equipo: NOTEBOOK|STANDARD_x000d_
Marca: LENOVO_x000d_
Modelo: E495_x000d_
Serial: PF149SBH_x000d_
Inventario: DI-028811_x000d_
Cordialmente;_x000d_
Ever Becerra</v>
      </c>
      <c r="J692" t="str">
        <v>28-02 14:00. Se valida equipo que tiene Windows 10 y por indicación de Soporte Cencosud;se procede a desinstalar el sotfware Office 2016 y se procede a instalar Office 365. Solicitan cambiar el hostname; con la novedad de unir al dominio con cencojoin genera error. Se instalan parches de windows pero al estar terminando el proceso; se revierte y no permite la instalación por lo que el equipo queda fuera de dominio. Se hace la observación de que la versión del Windows 10 es 1809 por lo que se debe formatear el equipo. 01-03 08:00 Se procede a formatear equipo; las ISOs implementadas todas tenían errores (tanto del link de descarga como la del pc de sistemas). Se consigue una desde otra ruta para descargar de nuevo. Se instala la ISO y se instala todos los programas requeridos por el usuario; configuración de impresora y unido al dominio. Queda todo operativo.</v>
      </c>
      <c r="K692">
        <v>44610</v>
      </c>
      <c r="L692">
        <v>44621</v>
      </c>
      <c r="M692" t="str">
        <f>TEXT(L692,"DDDDDDD")</f>
        <v>martes</v>
      </c>
      <c r="N692" t="str">
        <v>J126 JUMBO SAN SILVESTRE</v>
      </c>
      <c r="O692" t="str">
        <v>BARRANCABERMEJA</v>
      </c>
      <c r="P692" t="str">
        <v>ORIENTE</v>
      </c>
      <c r="Q692" t="str">
        <v>ERICK FRANCISCO RUEDA JIMENEZ</v>
      </c>
      <c r="R692" t="e">
        <v>#N/A</v>
      </c>
      <c r="S692" t="str">
        <v>DIRECTO</v>
      </c>
      <c r="T692">
        <v>0.3333333333333333</v>
      </c>
      <c r="U692">
        <v>0.75</v>
      </c>
      <c r="V692">
        <v>0.4166666666666667</v>
      </c>
      <c r="W692">
        <v>4</v>
      </c>
      <c r="X692">
        <f>NETWORKDAYS(K692,L691)</f>
        <v>5</v>
      </c>
      <c r="Y692" t="str">
        <f>IF(X692&lt;=2,"CUMPLE","NO CUMPLE")</f>
        <v>NO CUMPLE</v>
      </c>
    </row>
    <row r="693" xml:space="preserve">
      <c r="A693">
        <v>12298581</v>
      </c>
      <c r="B693" t="str">
        <v>REQUEST</v>
      </c>
      <c r="C693" t="str">
        <v>CERRADO</v>
      </c>
      <c r="D693" t="str">
        <v>TIENDA</v>
      </c>
      <c r="E693" t="str">
        <v>CPU</v>
      </c>
      <c r="F693" t="str">
        <v>CPU</v>
      </c>
      <c r="G693" t="str">
        <v>LENOVO</v>
      </c>
      <c r="H693" t="str" xml:space="preserve">
        <v xml:space="preserve">Datos usuario_x000d_
Nombre: Lina Yulieth Quintero Arcila_x000d_
Correo: LinaYulieth.QuinteroArcila@cencosud.com.co_x000d_
Usuario AD: LIQuinter_x000d_
Pais: Colombia_x000d_
Ubicacion: J027 JUMBO RIONEGRO_x000d_
Zona: Colombia Centro_x000d_
Unidad de Negocio: Supermercados_x000d_
Servicio: Tiendas &amp; Centros de Distribucion_x000d_
Telefono: 3128727991_x000d_
Anexo: null_x000d_
Descripcion: Estoy presentando fallas con el usuario de Windows; me cambio completamente el entorno del escritorio y la ejecucion de aplicaciones; algunos archivos se ejecutan bien en ocasiones y luego ya no funcionan; al igual que cuando se envia a imprimir el documento se imprime en desorden y en ocasiones se imprime correcto._x000d_
</v>
      </c>
      <c r="I693" t="str">
        <v>se requiere apoyo de isit para validación de la novedad que reporta la usuaria con el pc del área de caja central</v>
      </c>
      <c r="J693" t="str">
        <v>Equipo de escritorio con problemas en el usuario; se valida y el fondo de pantalla tomo otro valor y además se desconfiguró la barra de tareas se intentó reconfigurar borrando el usuario y creándolo nuevamente pero no fue posible; se realizaron validaciones desde el usuario de Windows pero las restricciones de tipo de usuario lo impidieron; se tomo la decisión de hacer un intercambio de equipos quedando con el equipo que estaba ubicado en elearning y de esta manera se solucionó el inconveniente.</v>
      </c>
      <c r="K693">
        <v>44622</v>
      </c>
      <c r="L693">
        <v>44622</v>
      </c>
      <c r="M693" t="str">
        <f>TEXT(L693,"DDDDDDD")</f>
        <v>miércoles</v>
      </c>
      <c r="N693" t="str">
        <v>J027 JUMBO RIONEGRO</v>
      </c>
      <c r="O693" t="str">
        <v>RIONEGRO</v>
      </c>
      <c r="P693" t="str">
        <v>CENTRO</v>
      </c>
      <c r="Q693" t="str">
        <v>JUAN CARLOS PINEDA ALCARAZ</v>
      </c>
      <c r="R693" t="e">
        <v>#N/A</v>
      </c>
      <c r="S693" t="str">
        <v>DIRECTO</v>
      </c>
      <c r="T693">
        <v>0.5833333333333334</v>
      </c>
      <c r="U693">
        <v>0.7291666666666666</v>
      </c>
      <c r="V693">
        <v>0.14583333333333334</v>
      </c>
      <c r="W693">
        <v>2</v>
      </c>
      <c r="X693">
        <f>NETWORKDAYS(K693,L692)</f>
        <v>-2</v>
      </c>
      <c r="Y693" t="str">
        <f>IF(X693&lt;=2,"CUMPLE","NO CUMPLE")</f>
        <v>CUMPLE</v>
      </c>
    </row>
    <row r="694" xml:space="preserve">
      <c r="A694">
        <v>12332514</v>
      </c>
      <c r="B694" t="str">
        <v>REQUEST</v>
      </c>
      <c r="C694" t="str">
        <v>CERRADO</v>
      </c>
      <c r="D694" t="str">
        <v>TIENDA</v>
      </c>
      <c r="E694" t="str">
        <v>BALANZA</v>
      </c>
      <c r="F694" t="str">
        <v>MESA</v>
      </c>
      <c r="G694" t="str">
        <v>METTLER</v>
      </c>
      <c r="H694"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La bascula B-932069611 de la seccion de Carnes se daño y no fue posible arreglarla en la tienda; se requiere envio al laboratorio tecnico del proveedor._x000d_
_x000d_
Muchas gracias por su ayuda_x000d_
_x000d_
Cordial saludo_x000d_
Indica la ubicacion de tu balanza en la tienda: Rionegro</v>
      </c>
      <c r="I694" t="str" xml:space="preserve">
        <v xml:space="preserve">se requiere apoyo de isit para empacar en una caja y sellarla la balanza del área de la cava de pollos y enviarla al laboratorio del proveedor para su validación y reparación._x000d_
cuidad bogota_x000d_
dirección calle96 # 13 - 19</v>
      </c>
      <c r="J694" t="str">
        <v>Solicitan empacar una balanza ya que en sitio no se pudo solucionar el inconveniente o la falla. Se procede a realizar el embalaje tal como lo indican en el caso; del área de Cencosud solicitan que este CAU  se devuelva al área de Soporte en campo para ellos realizar el respectivo procedimiento para  enviarla con el proveedor.</v>
      </c>
      <c r="K694">
        <v>44643</v>
      </c>
      <c r="L694">
        <v>44644</v>
      </c>
      <c r="M694" t="str">
        <f>TEXT(L694,"DDDDDDD")</f>
        <v>jueves</v>
      </c>
      <c r="N694" t="str">
        <v>J027 JUMBO RIONEGRO</v>
      </c>
      <c r="O694" t="str">
        <v>RIONEGRO</v>
      </c>
      <c r="P694" t="str">
        <v>CENTRO</v>
      </c>
      <c r="Q694" t="str">
        <v>YURIMAR MARQUEZ MUÑOZ</v>
      </c>
      <c r="R694">
        <v>1045025746</v>
      </c>
      <c r="S694" t="str">
        <v>DIRECTO</v>
      </c>
      <c r="T694">
        <v>0.5833333333333334</v>
      </c>
      <c r="U694">
        <v>0.6458333333333334</v>
      </c>
      <c r="V694">
        <v>0.0625</v>
      </c>
      <c r="W694">
        <v>1</v>
      </c>
      <c r="X694">
        <f>NETWORKDAYS(K694,L693)</f>
        <v>-16</v>
      </c>
      <c r="Y694" t="str">
        <f>IF(X694&lt;=2,"CUMPLE","NO CUMPLE")</f>
        <v>CUMPLE</v>
      </c>
    </row>
    <row r="695" xml:space="preserve">
      <c r="A695">
        <v>12278937</v>
      </c>
      <c r="B695" t="str">
        <v>INCIDENT</v>
      </c>
      <c r="C695" t="str">
        <v>CERRADO</v>
      </c>
      <c r="D695" t="str">
        <v>TIENDA</v>
      </c>
      <c r="E695" t="str">
        <v>POS</v>
      </c>
      <c r="F695" t="str">
        <v>POS</v>
      </c>
      <c r="G695" t="str">
        <v>WINCOR</v>
      </c>
      <c r="H695" t="str" xml:space="preserve">
        <v xml:space="preserve">Datos usuario_x000d_
Nombre: Diana Aricapa_x000d_
Correo: Diana.Aricapa@cencosud.com.co_x000d_
Usuario AD: Diaaraca_x000d_
Pais: Colombia_x000d_
Ubicacion: M166 METRO DOSQUEBRADAS_x000d_
Zona: Colombia Bogota_x000d_
Unidad de Negocio: Supermercados_x000d_
Servicio: Tiendas &amp; Centros de Distribucion_x000d_
Telefono: 56940125595_x000d_
Anexo: 514410_x000d_
Descripcion: Buenos dias ; me pueden ayudar por favor revisando la pos 5 ya que se apago y no quiere encender y es la caja principal ya que es preferencial._x000d_
Numero de inventario si se tiene: 5_x000d_
Numero de caja: 5</v>
      </c>
      <c r="I695" t="str">
        <v>Urgency is changed from '' to '2 Muy Importante' by the System Impact is manually changed from '' to '4 Usuario'</v>
      </c>
      <c r="J695" t="str">
        <v>Equipo POS caja 1 no enciende; se revisa en sitio; se encuentra una moneda de $50 de aluminio; la cual cayó sobre la board y produjo el corto de varios componentes de la board. Se toma el equipo POS de la zona electro; se le instala disco y tarjeta de red de la POS averiada; se conecta; se enciende; equipo sube a red; se hacen pruebas. Caja operativa. La POS averiada se deja en el punto de electro; en espera de reemplazo de board.</v>
      </c>
      <c r="K695">
        <v>44613</v>
      </c>
      <c r="L695">
        <v>44613</v>
      </c>
      <c r="M695" t="str">
        <f>TEXT(L695,"DDDDDDD")</f>
        <v>lunes</v>
      </c>
      <c r="N695" t="str">
        <v>M166 METRO DOSQUEBRADAS</v>
      </c>
      <c r="O695" t="str">
        <v>DOSQUEBRADAS</v>
      </c>
      <c r="P695" t="str">
        <v>CENTRO</v>
      </c>
      <c r="Q695" t="str">
        <v>IVAN CAMILO JARAMILLO NICHOLAS</v>
      </c>
      <c r="R695" t="e">
        <v>#N/A</v>
      </c>
      <c r="S695" t="str">
        <v>DIRECTO</v>
      </c>
      <c r="T695">
        <v>0.4965277777777778</v>
      </c>
      <c r="U695">
        <v>0.5486111111111112</v>
      </c>
      <c r="V695">
        <v>0.052083333333333336</v>
      </c>
      <c r="W695">
        <v>1</v>
      </c>
      <c r="X695">
        <f>NETWORKDAYS(K695,L694)</f>
        <v>24</v>
      </c>
      <c r="Y695" t="str">
        <f>IF(X695&lt;=2,"CUMPLE","NO CUMPLE")</f>
        <v>NO CUMPLE</v>
      </c>
    </row>
    <row r="696" xml:space="preserve">
      <c r="A696">
        <v>12274469</v>
      </c>
      <c r="B696" t="str">
        <v>REQUEST</v>
      </c>
      <c r="C696" t="str">
        <v>CERRADO</v>
      </c>
      <c r="D696" t="str">
        <v>TIENDA</v>
      </c>
      <c r="E696" t="str">
        <v>IMPRESORA</v>
      </c>
      <c r="F696" t="str">
        <v>POS</v>
      </c>
      <c r="G696" t="str">
        <v>EPSON</v>
      </c>
      <c r="H696"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Supermercados_x000d_
Servicio: Sistemas_x000d_
Telefono: 3174355320_x000d_
Anexo: null_x000d_
Descripcion: buenas tardes._x000d_
_x000d_
por favor me colaboran con la autorizacion para la visita del tecnico de isit;el debe realizar la instalacion de la siguiente impresora en el computador de atc de la tienda._x000d_
_x000d_
SERIE CATEGORIA TIPO MARCA MODELO_x000d_
X6WY219324 Impresoras IMPRESORA POS EPSON TM-T88VI_x000d_
</v>
      </c>
      <c r="I696" t="str" xml:space="preserve">
        <v xml:space="preserve">por favor me colaboran con la autorizacion para la visita del tecnico de isit; el debe realizar la instalacion de la siguiente impresora en el computador de atc de la tienda._x000d_
SERIE CATEGORIA TIPO MARCA MODELO_x000d_
X6WY219324 Impresoras IMPRESORA POS EPSON TM-T88VI</v>
      </c>
      <c r="J696" t="str">
        <v>Se procedio a realizar la configuracion e instalación de impresora Epson para ATC; se valida el manual para la configuración el cual se debe resetear y modular la impresora a printer class para que sea reconocida en el punto de ATC; se hace prueba de impresión el cual significa que la impresora quedo iuen configurada; se procede a realizar la instalación en atc; se configura; se deja predeterminado; se procede a probar una devolución la cual sale exitosa; se hace comprobante de retiro y asignación firmada por gerente usuario y soporte sistema</v>
      </c>
      <c r="K696">
        <v>44613</v>
      </c>
      <c r="L696">
        <v>44614</v>
      </c>
      <c r="M696" t="str">
        <f>TEXT(L696,"DDDDDDD")</f>
        <v>martes</v>
      </c>
      <c r="N696" t="str">
        <v>M038 METRO NEIVA CENTRO DE CONVENCIONES</v>
      </c>
      <c r="O696" t="str">
        <v>NEIVA</v>
      </c>
      <c r="P696" t="str">
        <v>OCCIDENTE</v>
      </c>
      <c r="Q696" t="str">
        <v>JOHN ALEJANDRO LOZADA BABATIVA</v>
      </c>
      <c r="R696">
        <v>1075313382</v>
      </c>
      <c r="S696" t="str">
        <v>DIRECTO</v>
      </c>
      <c r="T696">
        <v>0.5694444444444444</v>
      </c>
      <c r="U696">
        <v>0.6875</v>
      </c>
      <c r="V696">
        <v>0.11805555555555555</v>
      </c>
      <c r="W696">
        <v>2</v>
      </c>
      <c r="X696">
        <f>NETWORKDAYS(K696,L695)</f>
        <v>1</v>
      </c>
      <c r="Y696" t="str">
        <f>IF(X696&lt;=2,"CUMPLE","NO CUMPLE")</f>
        <v>CUMPLE</v>
      </c>
    </row>
    <row r="697" xml:space="preserve">
      <c r="A697">
        <v>12263959</v>
      </c>
      <c r="B697" t="str">
        <v>INCIDENT</v>
      </c>
      <c r="C697" t="str">
        <v>CERRADO</v>
      </c>
      <c r="D697" t="str">
        <v>TIENDA</v>
      </c>
      <c r="E697" t="str">
        <v>VERIFICADOR</v>
      </c>
      <c r="F697" t="str">
        <v>VERIFICADOR</v>
      </c>
      <c r="G697" t="str">
        <v>NEWLAND</v>
      </c>
      <c r="H697" t="str" xml:space="preserve">
        <v xml:space="preserve">Datos usuario_x000d_
Nombre: Marco Antonio Ramos Martinez_x000d_
Correo: Marco.Ramos@cencosud.com.co_x000d_
Usuario AD: Maramosm_x000d_
Pais: Colombia_x000d_
Ubicacion: M077 METRO ZIPAQUIRA_x000d_
Zona: Colombia Bogota_x000d_
Unidad de Negocio: Supermercados_x000d_
Servicio: Sistemas_x000d_
Telefono: 3142180170_x000d_
Anexo: 5923800_x000d_
Descripcion: Verificador de PGC no funciona; arroja fuera de linea_x000d_
Indicar ubicacion del Equipo en tienda o oficinas: PGC</v>
      </c>
      <c r="I697" t="str" xml:space="preserve">
        <v xml:space="preserve">Se llevó a cabo la validación remota del verificador con el apoyo de Marco Ramos. El verificador no está conectando efectivamente a la red inalámbrica y es necesaria la intervención técnica para su puesta en funcionamiento._x000d_
Por favor Fernando tu aprobación para la visita del técnico de apoyo.</v>
      </c>
      <c r="J697" t="str">
        <v>Se valida autorización de ingreso; se ingresa a la tienda; se evidencia que el verificador de precios genera error de conexión a la red WiFi; con código QR de la red WiFi para sincronizar con el Verificador de precios; se escanea el codigo QR y el verificador de precios queda en línea; se realizan pruebas con productos del área de fruver; se realiza pruebas con clientes en la tienda; la funcionaria explica que siempre lo solucionan y después de un tiempo se vuelve a dañar; solicita acompañamiento para verificar que no vuelva a fallar el verificador; se realiza seguimiento al verificador de precios y no volvió a presentar fallas.</v>
      </c>
      <c r="K697">
        <v>44613</v>
      </c>
      <c r="L697">
        <v>44614</v>
      </c>
      <c r="M697" t="str">
        <f>TEXT(L697,"DDDDDDD")</f>
        <v>martes</v>
      </c>
      <c r="N697" t="str">
        <v>M077 METRO ZIPAQUIRA</v>
      </c>
      <c r="O697" t="str">
        <v>ZIPAQUIRA</v>
      </c>
      <c r="P697" t="str">
        <v>BOGOTA</v>
      </c>
      <c r="Q697" t="str">
        <v>JHON CARLOS ARTEAGA QUINTERO</v>
      </c>
      <c r="R697" t="e">
        <v>#N/A</v>
      </c>
      <c r="S697" t="str">
        <v>DIRECTO</v>
      </c>
      <c r="T697">
        <v>0.6458333333333334</v>
      </c>
      <c r="U697">
        <v>0.6979166666666666</v>
      </c>
      <c r="V697">
        <v>0.052083333333333336</v>
      </c>
      <c r="W697">
        <v>1</v>
      </c>
      <c r="X697">
        <f>NETWORKDAYS(K697,L696)</f>
        <v>2</v>
      </c>
      <c r="Y697" t="str">
        <f>IF(X697&lt;=2,"CUMPLE","NO CUMPLE")</f>
        <v>CUMPLE</v>
      </c>
    </row>
    <row r="698" xml:space="preserve">
      <c r="A698">
        <v>12267785</v>
      </c>
      <c r="B698" t="str">
        <v>REQUEST</v>
      </c>
      <c r="C698" t="str">
        <v>CERRADO</v>
      </c>
      <c r="D698" t="str">
        <v>TIENDA</v>
      </c>
      <c r="E698" t="str">
        <v>PDA</v>
      </c>
      <c r="F698" t="str">
        <v>PDA</v>
      </c>
      <c r="G698" t="str">
        <v>HONEYWELL</v>
      </c>
      <c r="H698" t="str" xml:space="preserve">
        <v xml:space="preserve">Buenas Tardes_x000d_
_x000d_
_x000d_
Por favor validar en tienda las siguientes PDA e instalar el aplicativo GAPV; según el manual enviado por correo_x000d_
_x000d_
21178B044F_x000d_
21178B04E8</v>
      </c>
      <c r="I698" t="str">
        <v>me colaboran con visita a tienda para realizar actividad el dia lunes</v>
      </c>
      <c r="J698" t="str">
        <v>Se valida autorización de ingreso; el Funcionario de seguridad realiza la entrega de las dos PDAs; Marca HoneyWell con seriales 21178B044F / 21178B04E8; el funcionario confirma autorización de ingreso a la Oficina de Sistemas; se conectan vií USB las PDA; se copian los archivos y se instalan; al reiniciar las PDA e ingresar a la aplicación GAPV solicita actualizar; se descarga la ultima versión del GAPV en cada PDA y se deja instalado; se realiza prueba pero no permite ingresar al programa; se confirma que los usuarios aun no tienen permisos; se deja configuradas las PDAs con usuario de seguridad.</v>
      </c>
      <c r="K698">
        <v>44613</v>
      </c>
      <c r="L698">
        <v>44614</v>
      </c>
      <c r="M698" t="str">
        <f>TEXT(L698,"DDDDDDD")</f>
        <v>martes</v>
      </c>
      <c r="N698" t="str">
        <v>M074 METRO FACATATIVA</v>
      </c>
      <c r="O698" t="str">
        <v>FACATATIVA</v>
      </c>
      <c r="P698" t="str">
        <v>BOGOTA</v>
      </c>
      <c r="Q698" t="str">
        <v>JHON CARLOS ARTEAGA QUINTERO</v>
      </c>
      <c r="R698" t="e">
        <v>#N/A</v>
      </c>
      <c r="S698" t="str">
        <v>DIRECTO</v>
      </c>
      <c r="T698">
        <v>0.3541666666666667</v>
      </c>
      <c r="U698">
        <v>0.3958333333333333</v>
      </c>
      <c r="V698">
        <v>0.041666666666666664</v>
      </c>
      <c r="W698">
        <v>1</v>
      </c>
      <c r="X698">
        <f>NETWORKDAYS(K698,L697)</f>
        <v>2</v>
      </c>
      <c r="Y698" t="str">
        <f>IF(X698&lt;=2,"CUMPLE","NO CUMPLE")</f>
        <v>CUMPLE</v>
      </c>
    </row>
    <row r="699" xml:space="preserve">
      <c r="A699">
        <v>12277625</v>
      </c>
      <c r="B699" t="str">
        <v>REQUEST</v>
      </c>
      <c r="C699" t="str">
        <v>CERRADO</v>
      </c>
      <c r="D699" t="str">
        <v>TIENDA</v>
      </c>
      <c r="E699" t="str">
        <v>BALANZA</v>
      </c>
      <c r="F699" t="str">
        <v>MANO</v>
      </c>
      <c r="G699" t="str">
        <v>DATALOGIC</v>
      </c>
      <c r="H699"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dias ;Dios les bendiga. Espero que se encuentren muy bien._x000d_
Lo siguiente es para informarles que la balanza de la pos# 5 no quiere pesar y ya hemos hecho lo humanamente posible; sin tener respuesta positiva._x000d_
les agradezco de antemano toda la ayuda que nos puedan brindar ;ya que es una herramienta muy importante en nuestra labor diaria._x000d_
Area donde su ubica la balanza: Lineal de cajas pos #5</v>
      </c>
      <c r="I699" t="str" xml:space="preserve">
        <v xml:space="preserve">Se Solicita Tencnico de Isit para validar el Scanner Balanza de la POS #5 del Lineal de Cajas._x000d_
La cual no quiere pesar.</v>
      </c>
      <c r="J699" t="str">
        <v>Se encuentra la caja alarmada por error al momento de pesar; se retira la tapa de esta la cual es la causante del problema; se destapa y se le realiza limpieza en general según especificaciones de soporte. Caja operativa y probada por el usuario.</v>
      </c>
      <c r="K699">
        <v>44613</v>
      </c>
      <c r="L699">
        <v>44614</v>
      </c>
      <c r="M699" t="str">
        <f>TEXT(L699,"DDDDDDD")</f>
        <v>martes</v>
      </c>
      <c r="N699" t="str">
        <v>M040 METRO RIOHACHA</v>
      </c>
      <c r="O699" t="str">
        <v>RIOHACHA</v>
      </c>
      <c r="P699" t="str">
        <v>COSTA</v>
      </c>
      <c r="Q699" t="str">
        <v>WILGER MELO PRADO</v>
      </c>
      <c r="R699">
        <v>1118852348</v>
      </c>
      <c r="S699" t="str">
        <v>DIRECTO</v>
      </c>
      <c r="T699">
        <v>0.3333333333333333</v>
      </c>
      <c r="U699">
        <v>0.4305555555555556</v>
      </c>
      <c r="V699">
        <v>0.09722222222222222</v>
      </c>
      <c r="W699">
        <v>2</v>
      </c>
      <c r="X699">
        <f>NETWORKDAYS(K699,L698)</f>
        <v>2</v>
      </c>
      <c r="Y699" t="str">
        <f>IF(X699&lt;=2,"CUMPLE","NO CUMPLE")</f>
        <v>CUMPLE</v>
      </c>
    </row>
    <row r="700" xml:space="preserve">
      <c r="A700">
        <v>12277638</v>
      </c>
      <c r="B700" t="str">
        <v>REQUEST</v>
      </c>
      <c r="C700" t="str">
        <v>CERRADO</v>
      </c>
      <c r="D700" t="str">
        <v>TIENDA</v>
      </c>
      <c r="E700" t="str">
        <v>BALANZA</v>
      </c>
      <c r="F700" t="str">
        <v>MANO</v>
      </c>
      <c r="G700" t="str">
        <v>DATALOGIC</v>
      </c>
      <c r="H700"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dias ;Dios les bendiga. Espero que se encuentren muy bien._x000d_
Lo siguiente es para informarles que la balanza de la pos# 7 no quiere pesar y ya hemos hecho lo humanamente posible; sin tener respuesta positiva._x000d_
les agradezco de antemano toda la ayuda que nos puedan brindar ;ya que es una herramienta muy importante en nuestra labor diaria._x000d_
Area en donde se encuentra la Balanza: Lineal de cajas ;pos#7_x000d_
</v>
      </c>
      <c r="I700" t="str" xml:space="preserve">
        <v xml:space="preserve">Se Solicita Tencnico de Isit para validar el Scanner Balanza de la POS #7 del Lineal de Cajas._x000d_
La cual no quiere pesar.</v>
      </c>
      <c r="J700" t="str">
        <v xml:space="preserve">Se encuentra la caja alarmada por error al momento de pesar; se retira la tapa de esta la cual es la causante del problema; se destapa y se le realiza limpieza en general según especificaciones de soporte. Caja operativa y probada por el usuario.  </v>
      </c>
      <c r="K700">
        <v>44613</v>
      </c>
      <c r="L700">
        <v>44614</v>
      </c>
      <c r="M700" t="str">
        <f>TEXT(L700,"DDDDDDD")</f>
        <v>martes</v>
      </c>
      <c r="N700" t="str">
        <v>M040 METRO RIOHACHA</v>
      </c>
      <c r="O700" t="str">
        <v>RIOHACHA</v>
      </c>
      <c r="P700" t="str">
        <v>COSTA</v>
      </c>
      <c r="Q700" t="str">
        <v>WILGER MELO PRADO</v>
      </c>
      <c r="R700">
        <v>1118852348</v>
      </c>
      <c r="S700" t="str">
        <v>DIRECTO</v>
      </c>
      <c r="T700">
        <v>0.4305555555555556</v>
      </c>
      <c r="U700">
        <v>0.4965277777777778</v>
      </c>
      <c r="V700">
        <v>0.06597222222222222</v>
      </c>
      <c r="W700">
        <v>1</v>
      </c>
      <c r="X700">
        <f>NETWORKDAYS(K700,L699)</f>
        <v>2</v>
      </c>
      <c r="Y700" t="str">
        <f>IF(X700&lt;=2,"CUMPLE","NO CUMPLE")</f>
        <v>CUMPLE</v>
      </c>
    </row>
    <row r="701" xml:space="preserve">
      <c r="A701">
        <v>12280791</v>
      </c>
      <c r="B701" t="str">
        <v>INCIDENT</v>
      </c>
      <c r="C701" t="str">
        <v>CERRADO</v>
      </c>
      <c r="D701" t="str">
        <v>TIENDA</v>
      </c>
      <c r="E701" t="str">
        <v>PDA</v>
      </c>
      <c r="F701" t="str">
        <v>PDA</v>
      </c>
      <c r="G701" t="str">
        <v>HONEYWELL</v>
      </c>
      <c r="H701" t="str" xml:space="preserve">
        <v xml:space="preserve">Datos usuario_x000d_
Nombre: Emir Jacob Jimenez Subiria_x000d_
Correo: EmirJacob.Jimenez@cencosud.com.co_x000d_
Usuario AD: EJJimene_x000d_
Pais: Colombia_x000d_
Ubicacion: M040 METRO RIOHACHA_x000d_
Zona: Colombia Costa_x000d_
Unidad de Negocio: Supermercados_x000d_
Servicio: Tiendas &amp; Centros de Distribucion_x000d_
Telefono: 3003587354_x000d_
Anexo: 3046383743_x000d_
Descripcion: La PDT de control perdidas de la antena # 2 no tiene configuracion del programa para escanear las facturas; la PDT de PFT presenta bloqueo en la clave de ingreso; la PDT de bazar no enciende_x000d_
Indicar ubicacion del Equipo en tienda o oficinas: tienda</v>
      </c>
      <c r="I701" t="str">
        <v>Se Solicita Tencnico de Isit para validar 2 PTDs la cual presentan novedad</v>
      </c>
      <c r="J701" t="str" xml:space="preserve">
        <v xml:space="preserve">Se reporta PDA de Antena #2 sin acceso al enlace para el escaneo de factura; se procede a configurar el acceso y dejarlo como favorito y anclado al iniciar el navegador para un fácil acceso._x000d_
La PDA de perecederos presenta bloqueo en clave de acceso y solo permitía borrar todos los datos; para lo cual se procedió a reinstalar el firmware; restablecer a valores de fábrica; y posteriormente a realizar toda la configuración e instalación de APP pertinentes dando solución al problema._x000d_
La PDA de Bazar no enciende debido a un error en el inicio; para lo cual se procedió a reinstalar el firmware; restablecer a valores de fábrica; y posteriormente a realizar toda la configuración e instalación de APP pertinentes donde soluciona el problema._x000d_
Usuarios realizan pruebas indicando que se encuentran funcionando bien.</v>
      </c>
      <c r="K701">
        <v>44613</v>
      </c>
      <c r="L701">
        <v>44614</v>
      </c>
      <c r="M701" t="str">
        <f>TEXT(L701,"DDDDDDD")</f>
        <v>martes</v>
      </c>
      <c r="N701" t="str">
        <v>M040 METRO RIOHACHA</v>
      </c>
      <c r="O701" t="str">
        <v>RIOHACHA</v>
      </c>
      <c r="P701" t="str">
        <v>COSTA</v>
      </c>
      <c r="Q701" t="str">
        <v>WILGER MELO PRADO</v>
      </c>
      <c r="R701">
        <v>1118852348</v>
      </c>
      <c r="S701" t="str">
        <v>DIRECTO</v>
      </c>
      <c r="T701">
        <v>0.5</v>
      </c>
      <c r="U701">
        <v>0.11805555555555555</v>
      </c>
      <c r="V701">
        <v>0.11805555555555555</v>
      </c>
      <c r="W701">
        <v>2</v>
      </c>
      <c r="X701">
        <f>NETWORKDAYS(K701,L700)</f>
        <v>2</v>
      </c>
      <c r="Y701" t="str">
        <f>IF(X701&lt;=2,"CUMPLE","NO CUMPLE")</f>
        <v>CUMPLE</v>
      </c>
    </row>
    <row r="702" xml:space="preserve">
      <c r="A702">
        <v>12280877</v>
      </c>
      <c r="B702" t="str">
        <v>REQUEST</v>
      </c>
      <c r="C702" t="str">
        <v>CERRADO</v>
      </c>
      <c r="D702" t="str">
        <v>TIENDA</v>
      </c>
      <c r="E702" t="str">
        <v>PDA</v>
      </c>
      <c r="F702" t="str">
        <v>PDA</v>
      </c>
      <c r="G702" t="str">
        <v>HONEYWELL</v>
      </c>
      <c r="H702" t="str" xml:space="preserve">
        <v xml:space="preserve">Datos usuario_x000d_
Nombre: Wilson Jose Romero Tellez_x000d_
Correo: Wilson.Romero@cencosud.com.co_x000d_
Usuario AD: Wjrtelle_x000d_
Pais: Colombia_x000d_
Ubicacion: M184 METRO MAYALES_x000d_
Zona: Colombia Costa_x000d_
Unidad de Negocio: Supermercados_x000d_
Servicio: Sistemas_x000d_
Telefono: 3176390738_x000d_
Anexo: 7870404_x000d_
Descripcion: Buen dia_x000d_
se crea CAU para instalacion de la nueva configuracion de la PDT de la tienda Metro Riohacha_x000d_
PDT/PDA ESTANDAR HONEYWELL EDA 51-1 21145B2D8E RECIBO_x000d_
PDT/PDA ESTANDAR HONEYWELL EDA 51-1 21145B3652 BAZAR_x000d_
PDT/PDA ESTANDAR HONEYWELL EDA 51-1 21145B321C PERECEDEROS_x000d_
PDT/PDA ESTANDAR HONEYWELL EDA 51-1 21145B46D1 SEGURIDAD_x000d_
PDT/PDA ESTANDAR HONEYWELL EDA 51-1 21145B3E31 PGC_x000d_
PDT/PDA ESTANDAR HONEYWE_x000d_
Seccion en la tienda o ubicacion del usuario: Todas las Ubicaciones de PDT de la tienda_x000d_
Jefe de area asignacion de la PDT: Todas las Ubicaciones de PDT de la tienda</v>
      </c>
      <c r="I702" t="str" xml:space="preserve">
        <v xml:space="preserve">se requiere instalación de la nueva configuración de la PDT de la tienda Metro Riohacha_x000d_
Todas las PDT_x000d_
adjunto encontrara procedimiento y archivo de seriales de la tienda</v>
      </c>
      <c r="J702" t="str">
        <v>Se realiza el proceso de instalación de apk de GAPV y Mocha en las PDA de Bazar; Perecederos y PGC. Se entregan operativas a los usuarios</v>
      </c>
      <c r="K702">
        <v>44613</v>
      </c>
      <c r="L702">
        <v>44614</v>
      </c>
      <c r="M702" t="str">
        <f>TEXT(L702,"DDDDDDD")</f>
        <v>martes</v>
      </c>
      <c r="N702" t="str">
        <v>M040 METRO RIOHACHA</v>
      </c>
      <c r="O702" t="str">
        <v>RIOHACHA</v>
      </c>
      <c r="P702" t="str">
        <v>COSTA</v>
      </c>
      <c r="Q702" t="str">
        <v>WILGER MELO PRADO</v>
      </c>
      <c r="R702">
        <v>1118852348</v>
      </c>
      <c r="S702" t="str">
        <v>DIRECTO</v>
      </c>
      <c r="T702">
        <v>0.5833333333333334</v>
      </c>
      <c r="U702">
        <v>0.625</v>
      </c>
      <c r="V702">
        <v>0.041666666666666664</v>
      </c>
      <c r="W702">
        <v>1</v>
      </c>
      <c r="X702">
        <f>NETWORKDAYS(K702,L701)</f>
        <v>2</v>
      </c>
      <c r="Y702" t="str">
        <f>IF(X702&lt;=2,"CUMPLE","NO CUMPLE")</f>
        <v>CUMPLE</v>
      </c>
    </row>
    <row r="703" xml:space="preserve">
      <c r="A703">
        <v>12280861</v>
      </c>
      <c r="B703" t="str">
        <v>REQUEST</v>
      </c>
      <c r="C703" t="str">
        <v>CERRADO</v>
      </c>
      <c r="D703" t="str">
        <v>TIENDA</v>
      </c>
      <c r="E703" t="str">
        <v>PDA</v>
      </c>
      <c r="F703" t="str">
        <v>PDA</v>
      </c>
      <c r="G703" t="str">
        <v>HONEYWELL</v>
      </c>
      <c r="H703" t="str" xml:space="preserve">
        <v xml:space="preserve">Datos usuario_x000d_
Nombre: Wbeimar Augusto Mendez Munoz_x000d_
Correo: Wbeimar.Mendez@cencosud.com.co_x000d_
Usuario AD: WAMendez_x000d_
Pais: Colombia_x000d_
Ubicacion: M183 METRO SAN GIL_x000d_
Zona: Colombia Oriente_x000d_
Unidad de Negocio: Supermercados_x000d_
Servicio: Tiendas &amp; Centros de Distribucion_x000d_
Telefono: 3004086228_x000d_
Anexo: null_x000d_
Descripcion: la pantalla de mi PDT no enciende; se cambio la bateria y tampoco encendio._x000d_
_x000d_
ID de la PDT 028324_x000d_
AREA EN DONDE SE UBICA EL EQUIPO : Recibo</v>
      </c>
      <c r="I703" t="str">
        <v>PDA presenta falla de pantalla prende pero no da video; al revisarla físicamente se observa evidencia de un golpe; siendo este la causa probable del daño. Se envía evidencia en video y fotográfica a Soporte Ever Becerra. Se devuelve caso ya que no se cuenta con autorización para destapar PDA</v>
      </c>
      <c r="J703" t="str">
        <v>PDA presenta falla de pantalla prende pero no da imagen; se evidencia que tiene un golpe. Pendiente confirmar por soporte remoto si se debe solicitar reparación o la hace isit</v>
      </c>
      <c r="K703">
        <v>44614</v>
      </c>
      <c r="L703">
        <v>44615</v>
      </c>
      <c r="M703" t="str">
        <f>TEXT(L703,"DDDDDDD")</f>
        <v>miércoles</v>
      </c>
      <c r="N703" t="str">
        <v>M183 METRO SAN GIL</v>
      </c>
      <c r="O703" t="str">
        <v>SAN GIL</v>
      </c>
      <c r="P703" t="str">
        <v>ORIENTE</v>
      </c>
      <c r="Q703" t="str">
        <v>JHONATAN RICARDO VARGAS ZAMBRANO</v>
      </c>
      <c r="R703">
        <v>1057583301</v>
      </c>
      <c r="S703" t="str">
        <v>DIRECTO</v>
      </c>
      <c r="T703">
        <v>0.625</v>
      </c>
      <c r="U703">
        <v>0.6666666666666666</v>
      </c>
      <c r="V703">
        <v>0.041666666666666664</v>
      </c>
      <c r="W703">
        <v>1</v>
      </c>
      <c r="X703">
        <f>NETWORKDAYS(K703,L702)</f>
        <v>1</v>
      </c>
      <c r="Y703" t="str">
        <f>IF(X703&lt;=2,"CUMPLE","NO CUMPLE")</f>
        <v>CUMPLE</v>
      </c>
    </row>
    <row r="704" xml:space="preserve">
      <c r="A704">
        <v>12283889</v>
      </c>
      <c r="B704" t="str">
        <v>REQUEST</v>
      </c>
      <c r="C704" t="str">
        <v>CERRADO</v>
      </c>
      <c r="D704" t="str">
        <v>TIENDA</v>
      </c>
      <c r="E704" t="str">
        <v>POS</v>
      </c>
      <c r="F704" t="str">
        <v>TECLADO</v>
      </c>
      <c r="G704" t="str">
        <v>WINCOR</v>
      </c>
      <c r="H704" t="str" xml:space="preserve">
        <v xml:space="preserve">Buen dia._x000d_
Su ayuda con la revisión de la pos 16 no funciona el teclado; no esta operativa._x000d_
Gracias.</v>
      </c>
      <c r="I704" t="str" xml:space="preserve">
        <v xml:space="preserve">Buen día._x000d_
Se solicita revisión POS_x000d_
Área: Linea de cajas_x000d_
Datos del equipo_x000d_
Equipo: POS_x000d_
Marca: WINCOR_x000d_
Modelo: BEETLE-M_x000d_
Nº SERIE: 59CD001371_x000d_
Inventario: DI-024165_x000d_
Actividad: Se solicita revisión; diagnostico y/o reparación si es el caso; para POS 16 según usuario presenta falla de teclado; entregar operativa._x000d_
Cordialmente;_x000d_
Ever Becerra</v>
      </c>
      <c r="J704" t="str">
        <v>Se realiza revisión de teclado de POS 16 que no está funcionando. Se realiza limpieza de conectores y reinicio de POS y teclado queda operativo. Se realizan pruebas y funciona correctamente</v>
      </c>
      <c r="K704">
        <v>44614</v>
      </c>
      <c r="L704">
        <v>44615</v>
      </c>
      <c r="M704" t="str">
        <f>TEXT(L704,"DDDDDDD")</f>
        <v>miércoles</v>
      </c>
      <c r="N704" t="str">
        <v>J126 JUMBO SAN SILVESTRE</v>
      </c>
      <c r="O704" t="str">
        <v>BARRANCABERMEJA</v>
      </c>
      <c r="P704" t="str">
        <v>ORIENTE</v>
      </c>
      <c r="Q704" t="str">
        <v>JOHNNY HOYOS MARTINEZ</v>
      </c>
      <c r="R704" t="e">
        <v>#N/A</v>
      </c>
      <c r="S704" t="str">
        <v>DIRECTO</v>
      </c>
      <c r="T704">
        <v>0.3541666666666667</v>
      </c>
      <c r="U704">
        <v>0.3958333333333333</v>
      </c>
      <c r="V704">
        <v>0.041666666666666664</v>
      </c>
      <c r="W704">
        <v>1</v>
      </c>
      <c r="X704">
        <f>NETWORKDAYS(K704,L703)</f>
        <v>2</v>
      </c>
      <c r="Y704" t="str">
        <f>IF(X704&lt;=2,"CUMPLE","NO CUMPLE")</f>
        <v>CUMPLE</v>
      </c>
    </row>
    <row r="705" xml:space="preserve">
      <c r="A705">
        <v>12285687</v>
      </c>
      <c r="B705" t="str">
        <v>INCIDENT</v>
      </c>
      <c r="C705" t="str">
        <v>CERRADO</v>
      </c>
      <c r="D705" t="str">
        <v>TIENDA</v>
      </c>
      <c r="E705" t="str">
        <v>PDT</v>
      </c>
      <c r="F705" t="str">
        <v>PDT</v>
      </c>
      <c r="G705" t="str">
        <v>SKORPIO</v>
      </c>
      <c r="H705"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el favor me ayuden con la revision de la pdt scorpio x3 ya que no refleja o proyecta el laser de escaneo para el codigo de barras. Se ha reiniciado varias veces pero aun asi no es posible proyectar el laser. Agradezco su atenta colaboracion. La pdt no se visualiza el serias. Gracias._x000d_
Seccion de la tienda en donde se ubica la PDT o usuario: Toda la tienda.</v>
      </c>
      <c r="I705" t="str">
        <v>visita del tecnico de isit quien debera validar la no vedad reportada con el laser de la pdt</v>
      </c>
      <c r="J705" t="str">
        <v>Se realiza requisitos de bioseguridad. Se ubica la PDT y se procede con validaciones de red. Se reinicia el equipo y el equipo sigue sin dar lasser. Se procede con validaciones de hardware y se procede a desensamblar la PDT. Se detecta falla en bus de dato. Se procede con la solicitud indicándole a Soporte Remoto. Para finalizar el incidente es necesario solicitar bus de datos que va del cabezal a la Board. Se traslada la llamada al grupo encargado para la respectiva solicitud de la parte</v>
      </c>
      <c r="K705">
        <v>44615</v>
      </c>
      <c r="L705">
        <v>44615</v>
      </c>
      <c r="M705" t="str">
        <f>TEXT(L705,"DDDDDDD")</f>
        <v>miércoles</v>
      </c>
      <c r="N705" t="str">
        <v>M179 METRO PITALITO</v>
      </c>
      <c r="O705" t="str">
        <v>PITALITO</v>
      </c>
      <c r="P705" t="str">
        <v>OCCIDENTE</v>
      </c>
      <c r="Q705" t="str">
        <v>EMERSON PALACIOS MARTINEZ</v>
      </c>
      <c r="R705">
        <v>13723524</v>
      </c>
      <c r="S705" t="str">
        <v>ALIADO</v>
      </c>
      <c r="T705">
        <v>0.7083333333333334</v>
      </c>
      <c r="U705">
        <v>0.7708333333333334</v>
      </c>
      <c r="V705">
        <v>0.0625</v>
      </c>
      <c r="W705">
        <v>1</v>
      </c>
      <c r="X705">
        <f>NETWORKDAYS(K705,L704)</f>
        <v>1</v>
      </c>
      <c r="Y705" t="str">
        <f>IF(X705&lt;=2,"CUMPLE","NO CUMPLE")</f>
        <v>CUMPLE</v>
      </c>
    </row>
    <row r="706" xml:space="preserve">
      <c r="A706">
        <v>12284094</v>
      </c>
      <c r="B706" t="str">
        <v>REQUEST</v>
      </c>
      <c r="C706" t="str">
        <v>CERRADO</v>
      </c>
      <c r="D706" t="str">
        <v>TIENDA</v>
      </c>
      <c r="E706" t="str">
        <v>CPU</v>
      </c>
      <c r="F706" t="str">
        <v>CPU</v>
      </c>
      <c r="G706" t="str">
        <v>LENOVO</v>
      </c>
      <c r="H70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validar la pos 2 ; ya que esta no funciona ; no prende_x000d_
ya se valido_x000d_
Numero de inventario si se tiene: 2_x000d_
Numero de caja: 2_x000d_
</v>
      </c>
      <c r="I706" t="str">
        <v>envio tecnico remoto; revision pos 2 que no prende</v>
      </c>
      <c r="J706" t="str">
        <v>Se verifica cpu pos mencionada y se evidencia cpu con fallas en la board; se trata de solucionar la falla; se configura la BIOS; se verifica inicio pero al momento de bootear la cpu pos se reinicia constantemente; se descarta fuente y disco duro por lo que se solicita cambio de board o CPU POS BETTLE-M completa para solucionar la falla.</v>
      </c>
      <c r="K706">
        <v>44615</v>
      </c>
      <c r="L706">
        <v>44616</v>
      </c>
      <c r="M706" t="str">
        <f>TEXT(L706,"DDDDDDD")</f>
        <v>jueves</v>
      </c>
      <c r="N706" t="str">
        <v>J047 JUMBO GIRARDOT</v>
      </c>
      <c r="O706" t="str">
        <v>GIRARDOT</v>
      </c>
      <c r="P706" t="str">
        <v>OCCIDENTE</v>
      </c>
      <c r="Q706" t="str">
        <v>RAFAEL ARDILA PUENTES</v>
      </c>
      <c r="R706">
        <v>1018419858</v>
      </c>
      <c r="S706" t="str">
        <v>ALIADO</v>
      </c>
      <c r="T706">
        <v>0.5833333333333334</v>
      </c>
      <c r="U706">
        <v>0.625</v>
      </c>
      <c r="V706">
        <v>0.041666666666666664</v>
      </c>
      <c r="W706">
        <v>1</v>
      </c>
      <c r="X706">
        <f>NETWORKDAYS(K706,L705)</f>
        <v>1</v>
      </c>
      <c r="Y706" t="str">
        <f>IF(X706&lt;=2,"CUMPLE","NO CUMPLE")</f>
        <v>CUMPLE</v>
      </c>
    </row>
    <row r="707" xml:space="preserve">
      <c r="A707">
        <v>12284229</v>
      </c>
      <c r="B707" t="str">
        <v>REQUEST</v>
      </c>
      <c r="C707" t="str">
        <v>CERRADO</v>
      </c>
      <c r="D707" t="str">
        <v>TIENDA</v>
      </c>
      <c r="E707" t="str">
        <v>ROTULO</v>
      </c>
      <c r="F707" t="str">
        <v>CPU</v>
      </c>
      <c r="G707" t="str">
        <v>LENOVO</v>
      </c>
      <c r="H707"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Supermercados_x000d_
Servicio: Sistemas_x000d_
Telefono: 3174355320_x000d_
Anexo: null_x000d_
Descripcion: Buenas tardes._x000d_
_x000d_
Jefe Miguel por favor me colabora con l autorizacion para la visita del tecnico de isit; quien debera ubicar los siguientes seriales de desktop con su monitor correspondiente; tambien de be colocar un rotulo y llevar a la oficina de sistemas de la tienda; ya que estos equipos son solicitados para la apertura de la tiendas easy; se anexan los formatos para la actividad._x000d_
_x000d_
Adjuntos: ROTULO EQUIPOS EASY.docx</v>
      </c>
      <c r="I707" t="str">
        <v>visita del tecnico de isit; quien debera ubicar los siguientes seriales de desktop con su monitor correspondiente; tambien de be colocar un rotulo y llevar a la oficina de sistemas de la tienda; ya que estos equipos son solicitados para la apertura de la tiendas easy; se anexan los formatos para la actividad.</v>
      </c>
      <c r="J707" t="str">
        <v>Se procede a realizar procedimiento de impresión de rótulos de once equipos; se procede a realizar el retiro de los equipos que estaban bajo custodia en la JAULA; ya retirados se procede a realizar la identificación de los equipos y la rotulación de los mismos para dejar listo para envío y que no los manipulen; se organizan en sistemas y se dejan bajo llave para ser trasladados.</v>
      </c>
      <c r="K707">
        <v>44615</v>
      </c>
      <c r="L707">
        <v>44616</v>
      </c>
      <c r="M707" t="str">
        <f>TEXT(L707,"DDDDDDD")</f>
        <v>jueves</v>
      </c>
      <c r="N707" t="str">
        <v>M195 METRO SANTA LUCIA</v>
      </c>
      <c r="O707" t="str">
        <v>NEIVA</v>
      </c>
      <c r="P707" t="str">
        <v>OCCIDENTE</v>
      </c>
      <c r="Q707" t="str">
        <v>JOHN ALEJANDRO LOZADA BABATIVA</v>
      </c>
      <c r="R707">
        <v>1075313382</v>
      </c>
      <c r="S707" t="str">
        <v>DIRECTO</v>
      </c>
      <c r="T707">
        <v>0.5833333333333334</v>
      </c>
      <c r="U707">
        <v>0.6875</v>
      </c>
      <c r="V707">
        <v>0.10416666666666667</v>
      </c>
      <c r="W707">
        <v>2</v>
      </c>
      <c r="X707">
        <f>NETWORKDAYS(K707,L706)</f>
        <v>2</v>
      </c>
      <c r="Y707" t="str">
        <f>IF(X707&lt;=2,"CUMPLE","NO CUMPLE")</f>
        <v>CUMPLE</v>
      </c>
    </row>
    <row r="708" xml:space="preserve">
      <c r="A708">
        <v>12284685</v>
      </c>
      <c r="B708" t="str">
        <v>REQUEST</v>
      </c>
      <c r="C708" t="str">
        <v>CERRADO</v>
      </c>
      <c r="D708" t="str">
        <v>TIENDA</v>
      </c>
      <c r="E708" t="str">
        <v>SCANNER</v>
      </c>
      <c r="F708" t="str">
        <v>BALANZA</v>
      </c>
      <c r="G708" t="str">
        <v>DATALOGIC</v>
      </c>
      <c r="H708"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buenos tardes ;Dios les bendiga. Espero que se encuentren muy bien._x000d_
_x000d_
Lo siguiente es para informarles que la balanzas y escaner de las pos no quiere pesar y escanear; ya hemos hecho lo humanamente posible; sin tener respuesta positiva._x000d_
_x000d_
les agradezco de antemano toda la ayuda que nos puedan brindar ;ya que es una herramienta muy importante en nuestra labor diaria._x000d_
Area donde su ubica la balanza: 3;4;21;2;1;8;9;6 y 12.</v>
      </c>
      <c r="I708" t="str">
        <v>se solicita atención para la tienda metro Riohacha para realizar mantenimiento a los scanner balanzas de las POS del lineal de caja y periféricas</v>
      </c>
      <c r="J708" t="str">
        <v>Se realiza limpieza profunda a todas las tapas de las 9 cajas indicadas para prevenir futuras fallas; se quitan tapas; se limpian en su totalidad retirando residuos pegados y se vuelven a colocar las tapas. Ssuario realiza pruebas en cada una de ellas para validar funcionamiento expresando estar trabajando con normalidad.</v>
      </c>
      <c r="K708">
        <v>44615</v>
      </c>
      <c r="L708">
        <v>44616</v>
      </c>
      <c r="M708" t="str">
        <f>TEXT(L708,"DDDDDDD")</f>
        <v>jueves</v>
      </c>
      <c r="N708" t="str">
        <v>M040 METRO RIOHACHA</v>
      </c>
      <c r="O708" t="str">
        <v>RIOHACHA</v>
      </c>
      <c r="P708" t="str">
        <v>COSTA</v>
      </c>
      <c r="Q708" t="str">
        <v>WILGER MELO PRADO</v>
      </c>
      <c r="R708">
        <v>1118852348</v>
      </c>
      <c r="S708" t="str">
        <v>DIRECTO</v>
      </c>
      <c r="T708">
        <v>0.2916666666666667</v>
      </c>
      <c r="U708">
        <v>0.7340277777777777</v>
      </c>
      <c r="V708">
        <v>0.3590277777777778</v>
      </c>
      <c r="W708">
        <v>4</v>
      </c>
      <c r="X708">
        <f>NETWORKDAYS(K708,L707)</f>
        <v>2</v>
      </c>
      <c r="Y708" t="str">
        <f>IF(X708&lt;=2,"CUMPLE","NO CUMPLE")</f>
        <v>CUMPLE</v>
      </c>
    </row>
    <row r="709" xml:space="preserve">
      <c r="A709">
        <v>12285773</v>
      </c>
      <c r="B709" t="str">
        <v>INCIDENT</v>
      </c>
      <c r="C709" t="str">
        <v>CERRADO</v>
      </c>
      <c r="D709" t="str">
        <v>TIENDA</v>
      </c>
      <c r="E709" t="str">
        <v>IMPRESORA</v>
      </c>
      <c r="F709" t="str">
        <v>MANO</v>
      </c>
      <c r="G709" t="str">
        <v>ZEBRA</v>
      </c>
      <c r="H709"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 dia solicito de su amable colaboracion para la revision de la zebra de flejes direccion ip: 10.132.24.43 serial 52N210800180 MODELO ZT230 presenta error al momento de imprimir flejes. Gracias</v>
      </c>
      <c r="I709" t="str">
        <v>visita del tecnico de isit quine debera realizar la revision de la impresora zebra la cual arroja un error de cabezal abierto ya se realizaron varias maniobra para solucionar esta novedad pero la falla continua.</v>
      </c>
      <c r="J709" t="str">
        <v>Se realizan parámetros de bioseguridad. Se procede con la ubicación del equipo y de la usuaria. Se procede con la validación de la impresora la cual no está permitiendo imprimir. Se procede con ajuste de cabezal y limpieza del mismo junto con el sensor. Se ejecuta reset de la misma y se validan parámetros de red. Se inserta papel y cinta se baja la tapa y se realizan pruebas con la usuaria la cual recibe a satisfacción. Se da por finalizada la actividad. La zebra queda completamente operativa.</v>
      </c>
      <c r="K709">
        <v>44615</v>
      </c>
      <c r="L709">
        <v>44616</v>
      </c>
      <c r="M709" t="str">
        <f>TEXT(L709,"DDDDDDD")</f>
        <v>jueves</v>
      </c>
      <c r="N709" t="str">
        <v>M179 METRO PITALITO</v>
      </c>
      <c r="O709" t="str">
        <v>PITALITO</v>
      </c>
      <c r="P709" t="str">
        <v>OCCIDENTE</v>
      </c>
      <c r="Q709" t="str">
        <v>EMERSON PALACIOS MARTINEZ</v>
      </c>
      <c r="R709">
        <v>13723524</v>
      </c>
      <c r="S709" t="str">
        <v>ALIADO</v>
      </c>
      <c r="T709">
        <v>0.5833333333333334</v>
      </c>
      <c r="U709">
        <v>0.625</v>
      </c>
      <c r="V709">
        <v>0.041666666666666664</v>
      </c>
      <c r="W709">
        <v>1</v>
      </c>
      <c r="X709">
        <f>NETWORKDAYS(K709,L708)</f>
        <v>2</v>
      </c>
      <c r="Y709" t="str">
        <f>IF(X709&lt;=2,"CUMPLE","NO CUMPLE")</f>
        <v>CUMPLE</v>
      </c>
    </row>
    <row r="710" xml:space="preserve">
      <c r="A710">
        <v>12285851</v>
      </c>
      <c r="B710" t="str">
        <v>REQUEST</v>
      </c>
      <c r="C710" t="str">
        <v>CERRADO</v>
      </c>
      <c r="D710" t="str">
        <v>TIENDA</v>
      </c>
      <c r="E710" t="str">
        <v>CPU</v>
      </c>
      <c r="F710" t="str">
        <v>CPU</v>
      </c>
      <c r="G710" t="str">
        <v>LENOVO</v>
      </c>
      <c r="H710"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 dia se solicita formateo de equipo del area de recibo con serial VNA6KGD1 que desde la instalacion quedo con fallas; se reinicia al realizar las impresiones por el zebra desing y presenta problemas con el controlador de red; caso viene de la llamada 12254050_x000d_
Indicar la ubicacion del computador en la tienda o sede: recibo</v>
      </c>
      <c r="I710" t="str">
        <v>Jefe su autorizacion para que realicen el formateo-Gracias</v>
      </c>
      <c r="J710" t="str">
        <v xml:space="preserve">Se revisa CPU desktop; descartando totalmente falla en la Zebra ZT230 y en el PC. Se verifica el problema de red y fallas al imprimir etiquetas en el software Zebra Designer ya que imprime muy borroso y reinicia el PC al momento de ajustar algún parámetro. Se encuentra que el error de pantalla azul a la hora de modificar los parametors de la aplicación se debe a problemas de compatibilidad con el FIX KB4601050 de Marzo de 2021 del Windows 10 que trae la imagen de Cencosud el cual no se puede modificar. Se realiza nuevamente configuración de los parámetros del Zebra Designer; dejando impresiones de etiquetas en mayor intensidad de impresión; se ajusta correctamente y se indica a los usuario que deben imprimir directamente sin modificar ningún parámetro de la aplicación. Se entrega a satisfacción del usuario; descartando problemas en el PC o en la imagen de Cencosud; si no por problemas de compatibilidad con el fix mencionado y la aplicación Zebra Designer 2. Se soluciona problemas de red. Estado OK </v>
      </c>
      <c r="K710">
        <v>44615</v>
      </c>
      <c r="L710">
        <v>44616</v>
      </c>
      <c r="M710" t="str">
        <f>TEXT(L710,"DDDDDDD")</f>
        <v>jueves</v>
      </c>
      <c r="N710" t="str">
        <v>J047 JUMBO GIRARDOT</v>
      </c>
      <c r="O710" t="str">
        <v>GIRARDOT</v>
      </c>
      <c r="P710" t="str">
        <v>OCCIDENTE</v>
      </c>
      <c r="Q710" t="str">
        <v>RAFAEL ARDILA PUENTES</v>
      </c>
      <c r="R710">
        <v>1018419858</v>
      </c>
      <c r="S710" t="str">
        <v>ALIADO</v>
      </c>
      <c r="T710">
        <v>0.3958333333333333</v>
      </c>
      <c r="U710">
        <v>0.4583333333333333</v>
      </c>
      <c r="V710">
        <v>0.0625</v>
      </c>
      <c r="W710">
        <v>1</v>
      </c>
      <c r="X710">
        <f>NETWORKDAYS(K710,L709)</f>
        <v>2</v>
      </c>
      <c r="Y710" t="str">
        <f>IF(X710&lt;=2,"CUMPLE","NO CUMPLE")</f>
        <v>CUMPLE</v>
      </c>
    </row>
    <row r="711" xml:space="preserve">
      <c r="A711">
        <v>12286585</v>
      </c>
      <c r="B711" t="str">
        <v>INCIDENT</v>
      </c>
      <c r="C711" t="str">
        <v>CERRADO</v>
      </c>
      <c r="D711" t="str">
        <v>TIENDA</v>
      </c>
      <c r="E711" t="str">
        <v>POS</v>
      </c>
      <c r="F711" t="str">
        <v>POS</v>
      </c>
      <c r="G711" t="str">
        <v>WINCOR</v>
      </c>
      <c r="H711" t="str" xml:space="preserve">
        <v xml:space="preserve">Datos usuario_x000d_
Nombre: Diego Andres Villada Vargas_x000d_
Correo: diegoandres.villadavargas@cencosud.com.co_x000d_
Usuario AD: DIVillada_x000d_
Pais: Colombia_x000d_
Ubicacion: M179 METRO PITALITO_x000d_
Zona: Colombia Occidente_x000d_
Unidad de Negocio: Supermercados_x000d_
Servicio: Tiendas &amp; Centros de Distribucion_x000d_
Telefono: 3228598765_x000d_
Anexo: 3185573964_x000d_
Descripcion: buen dia_x000d_
reporto la siguiente novedad_x000d_
pos numero 11 presenta ruido en el ventilador ;presenta ruido en el disco duro ; presenta rotura en la tapa frontal ; aparece fuera de linea frecuentemente y lentitud en el sistema ;_x000d_
# serial 59CD001408._x000d_
gracias</v>
      </c>
      <c r="I711" t="str">
        <v>visita del tecnico de isit para validacion con la novedad en la pos 11 de la tienda</v>
      </c>
      <c r="J711" t="str">
        <v>Se realizan parámetros de bioseguridad. Se procede con la ubicación del equipo. Se realiza validación y presenta ruido. Se desensambla la pos y el ruido procedente del cooler. Se procede con el ajuste del cooler pero sigue presentando ruido por deterioro. Para finiquitar el incidente es necesario cambiar el cooler. Se procede con la solicitud de la parte: *Ventilador POS - Modelo de la pos: Bettle M. Se traslada la llamada al grupo correspondiente.</v>
      </c>
      <c r="K711">
        <v>44615</v>
      </c>
      <c r="L711">
        <v>44616</v>
      </c>
      <c r="M711" t="str">
        <f>TEXT(L711,"DDDDDDD")</f>
        <v>jueves</v>
      </c>
      <c r="N711" t="str">
        <v>M179 METRO PITALITO</v>
      </c>
      <c r="O711" t="str">
        <v>PITALITO</v>
      </c>
      <c r="P711" t="str">
        <v>OCCIDENTE</v>
      </c>
      <c r="Q711" t="str">
        <v>EMERSON PALACIOS MARTINEZ</v>
      </c>
      <c r="R711">
        <v>13723524</v>
      </c>
      <c r="S711" t="str">
        <v>ALIADO</v>
      </c>
      <c r="T711">
        <v>0.625</v>
      </c>
      <c r="U711">
        <v>0.6770833333333334</v>
      </c>
      <c r="V711">
        <v>0.052083333333333336</v>
      </c>
      <c r="W711">
        <v>1</v>
      </c>
      <c r="X711">
        <f>NETWORKDAYS(K711,L710)</f>
        <v>2</v>
      </c>
      <c r="Y711" t="str">
        <f>IF(X711&lt;=2,"CUMPLE","NO CUMPLE")</f>
        <v>CUMPLE</v>
      </c>
    </row>
    <row r="712" xml:space="preserve">
      <c r="A712">
        <v>12286628</v>
      </c>
      <c r="B712" t="str">
        <v>REQUEST</v>
      </c>
      <c r="C712" t="str">
        <v>CERRADO</v>
      </c>
      <c r="D712" t="str">
        <v>TIENDA</v>
      </c>
      <c r="E712" t="str">
        <v>POS</v>
      </c>
      <c r="F712" t="str">
        <v>TECLADO</v>
      </c>
      <c r="G712" t="str">
        <v>WINCOR</v>
      </c>
      <c r="H712"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Buenas tardes; por favor me colaboran con el cambio del teclado de las pos 8; ya que no le estan funcionando las teclas CLEAR Y ENTER; se agradece lo mas pronto posible.</v>
      </c>
      <c r="I712" t="str">
        <v>visita del tecnico de isit para que realice el cambio del teclado de la pos 8 ya que tenemos disponible la unidad en sitio.</v>
      </c>
      <c r="J712" t="str">
        <v>Se realiza la búsqueda de teclados funcionales en oficina de sistemas; se encuentran 3 teclados los cuales se llevan a sitio de cajas para ser probadas en la caja POS #8 la cual su teclado tiene falla de teclas CLEAR y ENTER. Se procede a probar los teclados los cuales dos de ellos no están funcionando correctamente; el faltante funciona correctamente; se procede a realizar el montaje y realizar pruebas con caja abierta con coordinadora las cuales son exitosas.</v>
      </c>
      <c r="K712">
        <v>44615</v>
      </c>
      <c r="L712">
        <v>44616</v>
      </c>
      <c r="M712" t="str">
        <f>TEXT(L712,"DDDDDDD")</f>
        <v>jueves</v>
      </c>
      <c r="N712" t="str">
        <v>M038 METRO NEIVA CENTRO DE CONVENCIONES</v>
      </c>
      <c r="O712" t="str">
        <v>NEIVA</v>
      </c>
      <c r="P712" t="str">
        <v>OCCIDENTE</v>
      </c>
      <c r="Q712" t="str">
        <v>JOHN ALEJANDRO LOZADA BABATIVA</v>
      </c>
      <c r="R712">
        <v>1075313382</v>
      </c>
      <c r="S712" t="str">
        <v>DIRECTO</v>
      </c>
      <c r="T712">
        <v>0.4097222222222222</v>
      </c>
      <c r="U712">
        <v>0.4513888888888889</v>
      </c>
      <c r="V712">
        <v>0.041666666666666664</v>
      </c>
      <c r="W712">
        <v>1</v>
      </c>
      <c r="X712">
        <f>NETWORKDAYS(K712,L711)</f>
        <v>2</v>
      </c>
      <c r="Y712" t="str">
        <f>IF(X712&lt;=2,"CUMPLE","NO CUMPLE")</f>
        <v>CUMPLE</v>
      </c>
    </row>
    <row r="713" xml:space="preserve">
      <c r="A713">
        <v>12286848</v>
      </c>
      <c r="B713" t="str">
        <v>REQUEST</v>
      </c>
      <c r="C713" t="str">
        <v>CERRADO</v>
      </c>
      <c r="D713" t="str">
        <v>TIENDA</v>
      </c>
      <c r="E713" t="str">
        <v>CPU</v>
      </c>
      <c r="F713" t="str">
        <v>CPU</v>
      </c>
      <c r="G713" t="str">
        <v>LENOVO</v>
      </c>
      <c r="H713" t="str" xml:space="preserve">
        <v xml:space="preserve">Datos usuario_x000d_
Nombre: Harold Gonzalez Holguin_x000d_
Correo: Harold.Gonzalez@cencosud.com.co_x000d_
Usuario AD: HGonzaH_x000d_
Pais: Colombia_x000d_
Ubicacion: M042 METRO IBAGUE_x000d_
Zona: Colombia Occidente_x000d_
Unidad de Negocio: Supermercados_x000d_
Servicio: Tiendas &amp; Centros de Distribucion_x000d_
Telefono: 3046553535_x000d_
Anexo: 2885800_x000d_
Descripcion: Buena tarde por favor su yuda con la instalacion del office 365 en los comoutadores con seriales ._x000d_
_x000d_
MJ0ERWE4 seguridad_x000d_
MJ0ERWG7 capacitacion_x000d_
Gracias_x000d_
Indicar la ubicacion del computador en la tienda o sede: piso de venta</v>
      </c>
      <c r="I713" t="str">
        <v xml:space="preserve"> visite en tienda el técnico de ISIT y realice la instalación del Office 365 en los PC MJ0ERWE4 seguridad CCTV y MJ0ERWG7 capacitación oficina de sistemas; ya que no se tiene acceso remoto al equipo</v>
      </c>
      <c r="J713" t="str">
        <v>Se procede a realizar busqueda de equipos a los cuales se les debe realizar instalación de paquete office 365 ya que en la documentación la ubicación era en piso de venta; por lo que se pregunta a coordinador sistemas Stiven Bedoya quien indica que uno se encuentra en sistemas y el otro se encuentra ubicado en CCTV por lo que se solicita su retiro momentaneo del CCTV a coordinador de seguridad Mariethe Varon; se informa a coordinador de sistemas Stiven Bedoya los hostname de los equipos M042900WS104 y M042900WS120; donde en la partición C se ubicara el instalador del paquete office 365; procediendo a ejecutar en modo administrador el script M042 y posteriormente realizar gpupdate / force para que quede instalada la licencia del mismo; se realiza apertura de aplicación del office y se observa que queda correctamente licenciado el paquete office en los dos equipos.</v>
      </c>
      <c r="K713">
        <v>44616</v>
      </c>
      <c r="L713">
        <v>44616</v>
      </c>
      <c r="M713" t="str">
        <f>TEXT(L713,"DDDDDDD")</f>
        <v>jueves</v>
      </c>
      <c r="N713" t="str">
        <v>M042 METRO IBAGUE</v>
      </c>
      <c r="O713" t="str">
        <v>IBAGUE</v>
      </c>
      <c r="P713" t="str">
        <v>OCCIDENTE</v>
      </c>
      <c r="Q713" t="str">
        <v>NELSON EDUARDO TORRES ROJAS</v>
      </c>
      <c r="R713">
        <v>5821451</v>
      </c>
      <c r="S713" t="str">
        <v>DIRECTO</v>
      </c>
      <c r="T713">
        <v>0.6111111111111112</v>
      </c>
      <c r="U713">
        <v>0.6888888888888889</v>
      </c>
      <c r="V713">
        <v>0.07777777777777778</v>
      </c>
      <c r="W713">
        <v>2</v>
      </c>
      <c r="X713">
        <f>NETWORKDAYS(K713,L712)</f>
        <v>1</v>
      </c>
      <c r="Y713" t="str">
        <f>IF(X713&lt;=2,"CUMPLE","NO CUMPLE")</f>
        <v>CUMPLE</v>
      </c>
    </row>
    <row r="714" xml:space="preserve">
      <c r="A714">
        <v>12285687</v>
      </c>
      <c r="B714" t="str">
        <v>INCIDENT</v>
      </c>
      <c r="C714" t="str">
        <v>CERRADO</v>
      </c>
      <c r="D714" t="str">
        <v>TIENDA</v>
      </c>
      <c r="E714" t="str">
        <v>PDT</v>
      </c>
      <c r="F714" t="str">
        <v>PDT</v>
      </c>
      <c r="G714" t="str">
        <v>SKORPIO</v>
      </c>
      <c r="H714"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Buenos dias. Solicito el favor me ayuden con la revision de la pdt scorpio x3 ya que no refleja o proyecta el laser de escaneo para el codigo de barras. Se ha reiniciado varias veces pero aun asi no es posible proyectar el laser. Agradezco su atenta colaboracion. La pdt no se visualiza el serias. Gracias._x000d_
Seccion de la tienda en donde se ubica la PDT o usuario: Toda la tienda.</v>
      </c>
      <c r="I714" t="str">
        <v>vista del tecnico de isit para que realice la instalacion del bus de datos del modulo de laser parte la cual esta disponible en tienda para realizar el cambio</v>
      </c>
      <c r="J714" t="str">
        <v>Se realiza requisitos de bioseguridad. Se ubica la PDT y se recibe parte. Se procede a desensamblar la pdt y se retira bus de datos dañado. Se limpia cabezal del laser y se inserta bus de datos. Se realiza nuevamente el ensambldo y se realiza un reset suave. La pdt sube normalmente. Se realizan pruebas de disparo de laser a normalidad. Se procede a piso de venta a realizar pruebas con la usuaria la cual recibe a satisfacción. Se da por finalizada la llamada y se procede a cerrar el ticket.</v>
      </c>
      <c r="K714">
        <v>44617</v>
      </c>
      <c r="L714">
        <v>44617</v>
      </c>
      <c r="M714" t="str">
        <f>TEXT(L714,"DDDDDDD")</f>
        <v>viernes</v>
      </c>
      <c r="N714" t="str">
        <v>M179 METRO PITALITO</v>
      </c>
      <c r="O714" t="str">
        <v>PITALITO</v>
      </c>
      <c r="P714" t="str">
        <v>OCCIDENTE</v>
      </c>
      <c r="Q714" t="str">
        <v>EMERSON PALACIOS MARTINEZ</v>
      </c>
      <c r="R714">
        <v>13723524</v>
      </c>
      <c r="S714" t="str">
        <v>ALIADO</v>
      </c>
      <c r="T714">
        <v>0.7569444444444444</v>
      </c>
      <c r="U714">
        <v>0.7986111111111112</v>
      </c>
      <c r="V714">
        <v>0.041666666666666664</v>
      </c>
      <c r="W714">
        <v>1</v>
      </c>
      <c r="X714">
        <f>NETWORKDAYS(K714,L713)</f>
        <v>-2</v>
      </c>
      <c r="Y714" t="str">
        <f>IF(X714&lt;=2,"CUMPLE","NO CUMPLE")</f>
        <v>CUMPLE</v>
      </c>
    </row>
    <row r="715" xml:space="preserve">
      <c r="A715">
        <v>12290904</v>
      </c>
      <c r="B715" t="str">
        <v>REQUEST</v>
      </c>
      <c r="C715" t="str">
        <v>CERRADO</v>
      </c>
      <c r="D715" t="str">
        <v>TIENDA</v>
      </c>
      <c r="E715" t="str">
        <v>CPU</v>
      </c>
      <c r="F715" t="str">
        <v>CPU</v>
      </c>
      <c r="G715" t="str">
        <v>LENOVO</v>
      </c>
      <c r="H715"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Instalacion de W10 en el PC de Publicidad._x000d_
Saludes_x000d_
AREA EN DONDE SE UBICA EL EQUIPO : Publicidad</v>
      </c>
      <c r="I715" t="str" xml:space="preserve">
        <v xml:space="preserve">Favor me ayudan con el envio del Tecnico de Isit para realizar lo dicho en la Solicitud._x000d_
se requiere una Memoria o unidad de 32 gigas o mas para realizar esta operacion</v>
      </c>
      <c r="J715" t="str">
        <v>Se llega a la tienda con todos los implementos necesarios para realizar el formateo del computador de publicidad; imagen booteable y disco para backup. Se realiza el Backup del usuario; se procede a realizar la instalación del sistema operativo; el cual no se puede culminar debido a un error que se presentó al momento de hacer la instalación y que detenía el montaje de la imagen. Se realizan múltiples intentos por solucionarlo; descargando de nuevo la imagen; creando un nuevo medio booteable desde otra memoria y no se culmina la instalación del sistema operativo; y ya no se podía ingresar por el Windows anterior dado a que se había borrado. Al no poder resolver dicho problema y para darle solución al usuario se procedió a ubicar y configurar el equipo de sistemas provisionalmente en el puesto de publicidad; se realiza la configuración de todos los programas e impresoras requeridas por el área dejando el equipo operativo</v>
      </c>
      <c r="K715">
        <v>44617</v>
      </c>
      <c r="L715">
        <v>44620</v>
      </c>
      <c r="M715" t="str">
        <f>TEXT(L715,"DDDDDDD")</f>
        <v>lunes</v>
      </c>
      <c r="N715" t="str">
        <v>M040 METRO RIOHACHA</v>
      </c>
      <c r="O715" t="str">
        <v>RIOHACHA</v>
      </c>
      <c r="P715" t="str">
        <v>COSTA</v>
      </c>
      <c r="Q715" t="str">
        <v xml:space="preserve">WILGER MELO PRADO </v>
      </c>
      <c r="R715" t="e">
        <v>#N/A</v>
      </c>
      <c r="S715" t="str">
        <v>DIRECTO</v>
      </c>
      <c r="T715">
        <v>0.3333333333333333</v>
      </c>
      <c r="U715">
        <v>0.875</v>
      </c>
      <c r="V715">
        <v>0.5416666666666666</v>
      </c>
      <c r="W715">
        <v>5</v>
      </c>
      <c r="X715">
        <f>NETWORKDAYS(K715,L714)</f>
        <v>1</v>
      </c>
      <c r="Y715" t="str">
        <f>IF(X715&lt;=2,"CUMPLE","NO CUMPLE")</f>
        <v>CUMPLE</v>
      </c>
    </row>
    <row r="716" xml:space="preserve">
      <c r="A716">
        <v>12274810</v>
      </c>
      <c r="B716" t="str">
        <v>REQUEST</v>
      </c>
      <c r="C716" t="str">
        <v>CERRADO</v>
      </c>
      <c r="D716" t="str">
        <v>TIENDA</v>
      </c>
      <c r="E716" t="str">
        <v>PDA</v>
      </c>
      <c r="F716" t="str">
        <v>PDA</v>
      </c>
      <c r="G716" t="str">
        <v>HONEYWELL</v>
      </c>
      <c r="H716" t="str" xml:space="preserve">
        <v xml:space="preserve">Datos usuario_x000d_
Nombre: rramosri_x000d_
Correo: RubenDario.RamosRivera@cencosud.com.co_x000d_
Usuario AD: rramosri_x000d_
Pais: Colombia_x000d_
Ubicacion: J036 JUMBO POPAYAN CAMPANARIO_x000d_
Zona: Colombia Occidente_x000d_
Unidad de Negocio: JUMBO_x000d_
Servicio: null_x000d_
Telefono: 3004294029_x000d_
Anexo: null_x000d_
Descripcion: pdt software desactualizado en zona horaria lo cual hace que al llegar al medio dia se reinicie y desconfigure y deja de funcionar_x000d_
Seccion de la tienda en donde se ubica la PDT o usuario: tienda jumbo Popayan</v>
      </c>
      <c r="I716" t="str">
        <v>BUEN DIA jefe su autorizacion para realizar reinstalacion de pda eda 51 con perfil de seguridad la pda se esta reiniciando cuando realiza el escaneo.</v>
      </c>
      <c r="J716" t="str">
        <v>Se llega al sitio y se solicita  la informacioó para realizar  el procedimiento del dispositivos del área de seguridad . Se solicita el dispositivos al área y  se inicia el procedimiento; informa que el dispositivo cambia de día muy rápido y ellos lo apagan  y reset pero la falla es recurrente  se realiza el formateo del dispositivo dejando el horario definido com Colombia y se le indica al área q no lo deben desvincular de la red. Se realizan pruebas y todo queda funcional</v>
      </c>
      <c r="K716">
        <v>44617</v>
      </c>
      <c r="L716">
        <v>44622</v>
      </c>
      <c r="M716" t="str">
        <f>TEXT(L716,"DDDDDDD")</f>
        <v>miércoles</v>
      </c>
      <c r="N716" t="str">
        <v>J036 JUMBO POPAYAN CAMPANARIO</v>
      </c>
      <c r="O716" t="str">
        <v>POPAYAN</v>
      </c>
      <c r="P716" t="str">
        <v>OCCIDENTE</v>
      </c>
      <c r="Q716" t="str">
        <v>DANIEL FERNANDO PAREDES ARTEAGA</v>
      </c>
      <c r="R716">
        <v>10301691</v>
      </c>
      <c r="S716" t="str">
        <v>DIRECTO</v>
      </c>
      <c r="T716">
        <v>0.6875</v>
      </c>
      <c r="U716">
        <v>0.75</v>
      </c>
      <c r="V716">
        <v>0.0625</v>
      </c>
      <c r="W716">
        <v>1</v>
      </c>
      <c r="X716">
        <f>NETWORKDAYS(K716,L715)</f>
        <v>2</v>
      </c>
      <c r="Y716" t="str">
        <f>IF(X716&lt;=2,"CUMPLE","NO CUMPLE")</f>
        <v>CUMPLE</v>
      </c>
    </row>
    <row r="717" xml:space="preserve">
      <c r="A717">
        <v>12332518</v>
      </c>
      <c r="B717" t="str">
        <v>REQUEST</v>
      </c>
      <c r="C717" t="str">
        <v>CERRADO</v>
      </c>
      <c r="D717" t="str">
        <v>TIENDA</v>
      </c>
      <c r="E717" t="str">
        <v>BALANZA</v>
      </c>
      <c r="F717" t="str">
        <v>MESA</v>
      </c>
      <c r="G717" t="str">
        <v>METTLER</v>
      </c>
      <c r="H717"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solicita una bascula para la seccion de carnes; para el area de pollo fresco; ya que la que se tiene en la seccion se daño y no es posible arreglarla en la tienda._x000d_
_x000d_
Cordial saludo;_x000d_
Indica la ubicacion de tu balanza en la tienda: Rionegro</v>
      </c>
      <c r="I717" t="str" xml:space="preserve">
        <v xml:space="preserve">se requiere apoyo de isit para la instalación de la balanza de mesa para el área de la cava de pollo área de carnes; esta balanza se debe instalar en sitio y configurar el direccionamiento de red y resto de la balanza según el manual adjunto y cuando este en red llamar a Deyssy Aricapa para realizar la configuración por parte del aplicativo de la balanza y el cargue de precios._x000d_
direccionamiento de red_x000d_
ip 10.131.4.54_x000d_
mas 255.255.255.128_x000d_
wate 10.131.4.126_x000d_
numero de balanza 120</v>
      </c>
      <c r="J717" t="str">
        <v>Se hace instalación de balanza de mesa y se conecta en el cuarto de sistemas para hacer configuración de direccionamiento IP y cargue por parte de Soporte Cencousd. Balanza se deja instalada en sección de carnes. Punto de red no está operativo. Se deja reporte ante Soporte para que soliciten revisión con el proveedor. Balanza queda operativa.</v>
      </c>
      <c r="K717">
        <v>44649</v>
      </c>
      <c r="L717">
        <v>44650</v>
      </c>
      <c r="M717" t="str">
        <f>TEXT(L717,"DDDDDDD")</f>
        <v>miércoles</v>
      </c>
      <c r="N717" t="str">
        <v>J027 JUMBO RIONEGRO</v>
      </c>
      <c r="O717" t="str">
        <v>RIONEGRO</v>
      </c>
      <c r="P717" t="str">
        <v>CENTRO</v>
      </c>
      <c r="Q717" t="str">
        <v>RICHARD LUNA QUINTERO</v>
      </c>
      <c r="R717" t="e">
        <v>#N/A</v>
      </c>
      <c r="S717" t="str">
        <v>DIRECTO</v>
      </c>
      <c r="T717">
        <v>0.4583333333333333</v>
      </c>
      <c r="U717">
        <v>0.6041666666666666</v>
      </c>
      <c r="V717">
        <v>0.14583333333333334</v>
      </c>
      <c r="W717">
        <v>2</v>
      </c>
      <c r="X717">
        <f>NETWORKDAYS(K717,L716)</f>
        <v>-20</v>
      </c>
      <c r="Y717" t="str">
        <f>IF(X717&lt;=2,"CUMPLE","NO CUMPLE")</f>
        <v>CUMPLE</v>
      </c>
    </row>
    <row r="718" xml:space="preserve">
      <c r="A718">
        <v>12355801</v>
      </c>
      <c r="B718" t="str">
        <v>INCIDENT</v>
      </c>
      <c r="C718" t="str">
        <v>CERRADO</v>
      </c>
      <c r="D718" t="str">
        <v>TIENDA</v>
      </c>
      <c r="E718" t="str">
        <v>CPU</v>
      </c>
      <c r="F718" t="str">
        <v>CPU</v>
      </c>
      <c r="G718" t="str">
        <v>LENOVO</v>
      </c>
      <c r="H718" t="str" xml:space="preserve">
        <v xml:space="preserve">Datos usuario_x000d_
Nombre: Luis Santiago Serrano Canas_x000d_
Correo: luissantiago.serranocanas@cencosud.com.co_x000d_
Usuario AD: LUSerrano_x000d_
Pais: Colombia_x000d_
Ubicacion: J027 JUMBO RIONEGRO_x000d_
Zona: Colombia Centro_x000d_
Unidad de Negocio: Supermercados_x000d_
Servicio: Tiendas &amp; Centros de Distribucion_x000d_
Telefono: 3136760105_x000d_
Anexo: null_x000d_
Descripcion: buenas tardes; mi pc cada vez que lo bloqueo y al volver ingresar dice que esta bloquiado. aparte de esto el genexis es muy lento. muchas gracias</v>
      </c>
      <c r="I718" t="str">
        <v xml:space="preserve">se requiere validación de los hostname j027900ws126 y j027900ws120 la cual es presentado bloqueo del usuario LUSerrano y se requiere borrar contraseñas guardas en esos dos pcs	</v>
      </c>
      <c r="J718" t="str">
        <v>Se hace revisión de equipos. Se realiza un borrado desde el panel de control de contraseñas guardadas en el equipo. Se abre navegador donde se está quedando el programa bloqueado; se borran cookies; historial de navegación y contraseñas y queda funcionando correctamente</v>
      </c>
      <c r="K718">
        <v>44650</v>
      </c>
      <c r="L718">
        <v>44650</v>
      </c>
      <c r="M718" t="str">
        <f>TEXT(L718,"DDDDDDD")</f>
        <v>miércoles</v>
      </c>
      <c r="N718" t="str">
        <v>J027 JUMBO RIONEGRO</v>
      </c>
      <c r="O718" t="str">
        <v>RIONEGRO</v>
      </c>
      <c r="P718" t="str">
        <v>CENTRO</v>
      </c>
      <c r="Q718" t="str">
        <v>RICHARD LUNA QUINTERO</v>
      </c>
      <c r="R718" t="e">
        <v>#N/A</v>
      </c>
      <c r="S718" t="str">
        <v>DIRECTO</v>
      </c>
      <c r="T718">
        <v>0.6041666666666666</v>
      </c>
      <c r="U718">
        <v>0.6458333333333334</v>
      </c>
      <c r="V718">
        <v>0.041666666666666664</v>
      </c>
      <c r="W718">
        <v>1</v>
      </c>
      <c r="X718">
        <f>NETWORKDAYS(K718,L717)</f>
        <v>1</v>
      </c>
      <c r="Y718" t="str">
        <f>IF(X718&lt;=2,"CUMPLE","NO CUMPLE")</f>
        <v>CUMPLE</v>
      </c>
    </row>
    <row r="719" xml:space="preserve">
      <c r="A719">
        <v>12366947</v>
      </c>
      <c r="B719" t="str">
        <v>REQUEST</v>
      </c>
      <c r="C719" t="str">
        <v>CERRADO</v>
      </c>
      <c r="D719" t="str">
        <v>TIENDA</v>
      </c>
      <c r="E719" t="str">
        <v>CPU</v>
      </c>
      <c r="F719" t="str">
        <v>CPU</v>
      </c>
      <c r="G719" t="str">
        <v>LENOVO</v>
      </c>
      <c r="H719" t="str" xml:space="preserve">
        <v xml:space="preserve">Datos usuario_x000d_
Nombre: Aldineber Prieto_x000d_
Correo: Aldineber.Prieto@cencosud.com.co_x000d_
Usuario AD: APrieto_x000d_
Pais: Colombia_x000d_
Ubicacion: J027 JUMBO RIONEGRO_x000d_
Zona: Colombia Centro_x000d_
Unidad de Negocio: Mejoramiento del Hogar_x000d_
Servicio: Tiendas &amp; Centros de Distribucion_x000d_
Telefono: 1562699550_x000d_
Anexo: 7117324_x000d_
Descripcion: ingreso a mi correo corporativo y no me esta dejando ingresar</v>
      </c>
      <c r="I719" t="str" xml:space="preserve">
        <v xml:space="preserve">se habla con el usuario el cual indica que no tiene red en su usuario; sin embargo me indica que el perfil del compañero le funciona sin novedad en el mismo equipo._x000d_
se requiere apoyo de isit y validar si el perfil del usuario se daño y se requiere respaldar la información y borrar el perfil y volver a cargar y configurar correo y pasar de nuevo la información del usuario.</v>
      </c>
      <c r="J719" t="str">
        <v>Se realizó la revisión del equipo; efectivamente el perfil del usuario se queda sin conexión a internet; se restaura la conexión; se le indica que cambie la clave de red; se realiza limpieza lógica se forzaron políticas y dejo conectar el correo sin problema. Se realizan pruebas y se deja funcionando el perfil del usuario sin problemas.</v>
      </c>
      <c r="K719">
        <v>44669</v>
      </c>
      <c r="L719">
        <v>44669</v>
      </c>
      <c r="M719" t="str">
        <f>TEXT(L719,"DDDDDDD")</f>
        <v>lunes</v>
      </c>
      <c r="N719" t="str">
        <v>J027 JUMBO RIONEGRO</v>
      </c>
      <c r="O719" t="str">
        <v>RIONEGRO</v>
      </c>
      <c r="P719" t="str">
        <v>CENTRO</v>
      </c>
      <c r="Q719" t="str">
        <v>YURIMAR MARQUEZ MUÑOZ</v>
      </c>
      <c r="R719">
        <v>1045025746</v>
      </c>
      <c r="S719" t="str">
        <v>DIRECTO</v>
      </c>
      <c r="T719">
        <v>0.625</v>
      </c>
      <c r="U719">
        <v>0.6666666666666666</v>
      </c>
      <c r="V719">
        <v>0.041666666666666664</v>
      </c>
      <c r="W719">
        <v>1</v>
      </c>
      <c r="X719">
        <f>NETWORKDAYS(K719,L718)</f>
        <v>-14</v>
      </c>
      <c r="Y719" t="str">
        <f>IF(X719&lt;=2,"CUMPLE","NO CUMPLE")</f>
        <v>CUMPLE</v>
      </c>
    </row>
    <row r="720" xml:space="preserve">
      <c r="A720">
        <v>12371254</v>
      </c>
      <c r="B720" t="str">
        <v>REQUEST</v>
      </c>
      <c r="C720" t="str">
        <v>CERRADO</v>
      </c>
      <c r="D720" t="str">
        <v>TIENDA</v>
      </c>
      <c r="E720" t="str">
        <v>POS</v>
      </c>
      <c r="F720" t="str">
        <v>POS</v>
      </c>
      <c r="G720" t="str">
        <v>WINCOR</v>
      </c>
      <c r="H720"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noches para reportar la pos #9 en la parte de la cpu en el ventilador tiene un ruido</v>
      </c>
      <c r="I720" t="str">
        <v>se requiere apoyo de isist para validar la novedad que reporta la usuaria y verificar si el cooler ya que presenta un ruido; se requiere limpiarlo.</v>
      </c>
      <c r="J720" t="str">
        <v>Se realiza la verificación de la pos # 9 se evidencia que el cooler está sin grasa y por eso suena la pos; como no hay grasa se realiza el cambio del culer que había de repuesto y estaba en buenas condiciones y engrasado. Se realizan pruebas se deja funcionando la pos correctamente.</v>
      </c>
      <c r="K720">
        <v>44669</v>
      </c>
      <c r="L720">
        <v>44669</v>
      </c>
      <c r="M720" t="str">
        <f>TEXT(L720,"DDDDDDD")</f>
        <v>lunes</v>
      </c>
      <c r="N720" t="str">
        <v>J027 JUMBO RIONEGRO</v>
      </c>
      <c r="O720" t="str">
        <v>RIONEGRO</v>
      </c>
      <c r="P720" t="str">
        <v>CENTRO</v>
      </c>
      <c r="Q720" t="str">
        <v>YURIMAR MARQUEZ MUÑOZ</v>
      </c>
      <c r="R720">
        <v>1045025746</v>
      </c>
      <c r="S720" t="str">
        <v>DIRECTO</v>
      </c>
      <c r="T720">
        <v>0.6215277777777778</v>
      </c>
      <c r="U720">
        <v>0.6736111111111112</v>
      </c>
      <c r="V720">
        <v>0.052083333333333336</v>
      </c>
      <c r="W720">
        <v>1</v>
      </c>
      <c r="X720">
        <f>NETWORKDAYS(K720,L719)</f>
        <v>1</v>
      </c>
      <c r="Y720" t="str">
        <f>IF(X720&lt;=2,"CUMPLE","NO CUMPLE")</f>
        <v>CUMPLE</v>
      </c>
    </row>
    <row r="721" xml:space="preserve">
      <c r="A721">
        <v>12379047</v>
      </c>
      <c r="B721" t="str">
        <v>REQUEST</v>
      </c>
      <c r="C721" t="str">
        <v>CERRADO</v>
      </c>
      <c r="D721" t="str">
        <v>TIENDA</v>
      </c>
      <c r="E721" t="str">
        <v>VERIFICADOR</v>
      </c>
      <c r="F721" t="str">
        <v>VERIFICADOR</v>
      </c>
      <c r="G721" t="str">
        <v>NEWLAND</v>
      </c>
      <c r="H721"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Buenos dias_x000d_
_x000d_
Me ayudan con el cambio de la ubicacion de verificador de precio de la tienda Jumbo Rionegro._x000d_
</v>
      </c>
      <c r="I721" t="str">
        <v>se requiere apoyo de isit para mover el verificador que se encuentra en la zona de bazar; para la nueva ubicación que indique el gerente de tienda</v>
      </c>
      <c r="J721" t="str">
        <v>Se realiza el  traslado del verificador para el sitio que indican. Se deja configurado y funcionando correctamente; se configura la red ya que el verificador no ingresaba a kiosko.</v>
      </c>
      <c r="K721">
        <v>44669</v>
      </c>
      <c r="L721">
        <v>44669</v>
      </c>
      <c r="M721" t="str">
        <f>TEXT(L721,"DDDDDDD")</f>
        <v>lunes</v>
      </c>
      <c r="N721" t="str">
        <v>J027 JUMBO RIONEGRO</v>
      </c>
      <c r="O721" t="str">
        <v>RIONEGRO</v>
      </c>
      <c r="P721" t="str">
        <v>CENTRO</v>
      </c>
      <c r="Q721" t="str">
        <v>YURIMAR MARQUEZ MUÑOZ</v>
      </c>
      <c r="R721">
        <v>1045025746</v>
      </c>
      <c r="S721" t="str">
        <v>DIRECTO</v>
      </c>
      <c r="T721">
        <v>0.5659722222222222</v>
      </c>
      <c r="U721">
        <v>0.6215277777777778</v>
      </c>
      <c r="V721">
        <v>0.05555555555555555</v>
      </c>
      <c r="W721">
        <v>1</v>
      </c>
      <c r="X721">
        <f>NETWORKDAYS(K721,L720)</f>
        <v>1</v>
      </c>
      <c r="Y721" t="str">
        <f>IF(X721&lt;=2,"CUMPLE","NO CUMPLE")</f>
        <v>CUMPLE</v>
      </c>
    </row>
    <row r="722" xml:space="preserve">
      <c r="A722">
        <v>12292402</v>
      </c>
      <c r="B722" t="str">
        <v>REQUEST</v>
      </c>
      <c r="C722" t="str">
        <v>CERRADO</v>
      </c>
      <c r="D722" t="str">
        <v>TIENDA</v>
      </c>
      <c r="E722" t="str">
        <v>BALANZA</v>
      </c>
      <c r="F722" t="str">
        <v>MESA</v>
      </c>
      <c r="G722" t="str">
        <v>METTLER</v>
      </c>
      <c r="H722" t="str" xml:space="preserve">
        <v xml:space="preserve">Datos usuario_x000d_
Nombre: mararena_x000d_
Correo: MariaIsabel.ArenasMunoz@cencosud.com.co_x000d_
Usuario AD: mararena_x000d_
Pais: Colombia_x000d_
Ubicacion: M085 METRO MONTERIA_x000d_
Zona: Colombia Costa_x000d_
Unidad de Negocio: METRO_x000d_
Servicio: null_x000d_
Telefono: 3116924884_x000d_
Anexo: null_x000d_
Descripcion: Solicito me colaboren con la balanza de panaderia; la cual tiene el cable de conexion en mal estado y al momento de pasar los precios por la lineal de caja no son reconocidos y se deben digitar; generando atrasados en la facturacion a los clientes y esto trae consigo molestias en dichos clientes_x000d_
Area donde su ubica la balanza: Seccion de panaderia</v>
      </c>
      <c r="I722" t="str" xml:space="preserve">
        <v xml:space="preserve">Transfer Assignee from '' to 'Espinosa Rodriguez; Jamir Leandro '_x000d_
Transfer Group from 'Soporte_Onsite_REG_Costa_SM Colombia' to 'Soporte_Onsite_REG_Remoto_SM Colombia'</v>
      </c>
      <c r="J722" t="str" xml:space="preserve">
        <v xml:space="preserve">Se procede a realizar el cambio de jack de conexión y toma yaque estaban en mal estado y se realizan pruebas pero la falla esta en la balanza se presenta en el cabezal de impresión ya que este arroja los codigos borrosos. Por conexiones de red la balanza se encuentra operativa. _x000d_
_x000d_
Se recomienda solicitar cambio de cabezal de impresión.</v>
      </c>
      <c r="K722">
        <v>44620</v>
      </c>
      <c r="L722">
        <v>44623</v>
      </c>
      <c r="M722" t="str">
        <f>TEXT(L722,"DDDDDDD")</f>
        <v>jueves</v>
      </c>
      <c r="N722" t="str">
        <v>M085 METRO MONTERIA</v>
      </c>
      <c r="O722" t="str">
        <v>MONTERIA</v>
      </c>
      <c r="P722" t="str">
        <v>COSTA</v>
      </c>
      <c r="Q722" t="str">
        <v>SHARON YANETH KERGUELEN WILCHES</v>
      </c>
      <c r="R722" t="e">
        <v>#N/A</v>
      </c>
      <c r="S722" t="str">
        <v>DIRECTO</v>
      </c>
      <c r="T722">
        <v>0.3333333333333333</v>
      </c>
      <c r="U722">
        <v>0.4166666666666667</v>
      </c>
      <c r="V722">
        <v>0.08333333333333333</v>
      </c>
      <c r="W722">
        <v>2</v>
      </c>
      <c r="X722">
        <f>NETWORKDAYS(K722,L721)</f>
        <v>36</v>
      </c>
      <c r="Y722" t="str">
        <f>IF(X722&lt;=2,"CUMPLE","NO CUMPLE")</f>
        <v>NO CUMPLE</v>
      </c>
    </row>
    <row r="723" xml:space="preserve">
      <c r="A723">
        <v>12380943</v>
      </c>
      <c r="B723" t="str">
        <v>REQUEST</v>
      </c>
      <c r="C723" t="str">
        <v>CERRADO</v>
      </c>
      <c r="D723" t="str">
        <v>TIENDA</v>
      </c>
      <c r="E723" t="str">
        <v>VERIFICADOR</v>
      </c>
      <c r="F723" t="str">
        <v>VERIFICADOR</v>
      </c>
      <c r="G723" t="str">
        <v>NEWLAND</v>
      </c>
      <c r="H723"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Buenos dias_x000d_
_x000d_
Me colaboran por favor con el cambio de ubicacion del verificador.</v>
      </c>
      <c r="I723" t="str">
        <v xml:space="preserve">se requiere apoyo de isit para mover el verificador de autos en la nueva ubicación que indique el gerente de tienda	</v>
      </c>
      <c r="J723" t="str">
        <v>Se realiza el  traslado del verificador para el sitio que indican. Se deja configurado y funcionando correctamente; se configura la red ya que el verificador no ingresaba a kiosko.</v>
      </c>
      <c r="K723">
        <v>44669</v>
      </c>
      <c r="L723">
        <v>44669</v>
      </c>
      <c r="M723" t="str">
        <f>TEXT(L723,"DDDDDDD")</f>
        <v>lunes</v>
      </c>
      <c r="N723" t="str">
        <v>J027 JUMBO RIONEGRO</v>
      </c>
      <c r="O723" t="str">
        <v>RIONEGRO</v>
      </c>
      <c r="P723" t="str">
        <v>CENTRO</v>
      </c>
      <c r="Q723" t="str">
        <v>YURIMAR MARQUEZ MUÑOZ</v>
      </c>
      <c r="R723">
        <v>1045025746</v>
      </c>
      <c r="S723" t="str">
        <v>DIRECTO</v>
      </c>
      <c r="T723">
        <v>0.5659722222222222</v>
      </c>
      <c r="U723">
        <v>0.6215277777777778</v>
      </c>
      <c r="V723">
        <v>0.05555555555555555</v>
      </c>
      <c r="W723">
        <v>1</v>
      </c>
      <c r="X723">
        <f>NETWORKDAYS(K723,L722)</f>
        <v>-33</v>
      </c>
      <c r="Y723" t="str">
        <f>IF(X723&lt;=2,"CUMPLE","NO CUMPLE")</f>
        <v>CUMPLE</v>
      </c>
    </row>
    <row r="724" xml:space="preserve">
      <c r="A724">
        <v>12267009</v>
      </c>
      <c r="B724" t="str">
        <v>REQUEST</v>
      </c>
      <c r="C724" t="str">
        <v>CERRADO</v>
      </c>
      <c r="D724" t="str">
        <v>TIENDA</v>
      </c>
      <c r="E724" t="str">
        <v>BALANZA</v>
      </c>
      <c r="F724" t="str">
        <v>BALANZA</v>
      </c>
      <c r="G724" t="str">
        <v>DATALOGIC</v>
      </c>
      <c r="H724" t="str" xml:space="preserve">
        <v xml:space="preserve">Buen día._x000d_
Se solicita traslado kit de pesas certificadas desde Jumbo Cabecera hacia Jumbo San Silvestre._x000d_
Gracias._x000d_
continuidad ticket 12109065...</v>
      </c>
      <c r="I724" t="str" xml:space="preserve">
        <v xml:space="preserve">Buen día._x000d_
Se solicita calibración._x000d_
Área: Línea de Cajas_x000d_
Tienda: Jumbo San Silvestre_x000d_
Equipo: SCANNER POS|BALANZA_x000d_
Marca: DATALOGIC_x000d_
Modelo: 8300_x000d_
SERIE: MH0038174_x000d_
Inventario: DI-014354_x000d_
Descripción: Llega kit de pesas a tienda para calibración de escaner balanza. Favor entregar operativo a jefe de cajas</v>
      </c>
      <c r="J724" t="str">
        <v>Se recibe pesas para servicio de calibración de balanza; se llega a sitio y se evidencia que la falla no es esa sino error de scaner (Falla de comunicación con la balanza o defectuosa) Se hacen todas las pruebas en coordinación con Ever Becerra; se prueba balanza en otra caja y se diagnóstica falla a nivel general para cambio. Se envía video de evidencia.</v>
      </c>
      <c r="K724">
        <v>44621</v>
      </c>
      <c r="L724">
        <v>44622</v>
      </c>
      <c r="M724" t="str">
        <f>TEXT(L724,"DDDDDDD")</f>
        <v>miércoles</v>
      </c>
      <c r="N724" t="str">
        <v>J126 JUMBO SAN SILVESTRE</v>
      </c>
      <c r="O724" t="str">
        <v>BARRANCABERMEJA</v>
      </c>
      <c r="P724" t="str">
        <v>ORIENTE</v>
      </c>
      <c r="Q724" t="str">
        <v>ERICK FRANCISCO RUEDA JIMENEZ</v>
      </c>
      <c r="R724" t="e">
        <v>#N/A</v>
      </c>
      <c r="S724" t="str">
        <v>DIRECTO</v>
      </c>
      <c r="T724">
        <v>0.4270833333333333</v>
      </c>
      <c r="U724">
        <v>0.4791666666666667</v>
      </c>
      <c r="V724">
        <v>0.052083333333333336</v>
      </c>
      <c r="W724">
        <v>1</v>
      </c>
      <c r="X724">
        <f>NETWORKDAYS(K724,L723)</f>
        <v>35</v>
      </c>
      <c r="Y724" t="str">
        <f>IF(X724&lt;=2,"CUMPLE","NO CUMPLE")</f>
        <v>NO CUMPLE</v>
      </c>
    </row>
    <row r="725" xml:space="preserve">
      <c r="A725">
        <v>12298442</v>
      </c>
      <c r="B725" t="str">
        <v>REQUEST</v>
      </c>
      <c r="C725" t="str">
        <v>CERRADO</v>
      </c>
      <c r="D725" t="str">
        <v>TIENDA</v>
      </c>
      <c r="E725" t="str">
        <v>CPU</v>
      </c>
      <c r="F725" t="str">
        <v>CPU</v>
      </c>
      <c r="G725" t="str">
        <v>LENOVO</v>
      </c>
      <c r="H725" t="str" xml:space="preserve">
        <v xml:space="preserve">Buen Dia_x000d_
Solicitamos Técnico de Isit para darle solución a la novedad presentada con el PC de Publicidad que se encuentra guardado en la oficina de sistemas._x000d_
Saludes</v>
      </c>
      <c r="I725" t="str" xml:space="preserve">
        <v xml:space="preserve">Buen Dia_x000d_
Favor me ayudan con el Tecnico de Isit en la tienda Metro Riohacha para realizar la instalacion del sistema operativo en el PC de Publicidad._x000d_
Saludes</v>
      </c>
      <c r="J725" t="str" xml:space="preserve">
        <v xml:space="preserve">Se realiza formateo a computador de publicidad; se instalan todas los programas requeridos para las actividades del usuario y configuraciones pertinentes; se transfieren todos los archivos del usuario antes copiados; se ubica este en su respectivo lugar donde se encontraba el computador de sistemas de manera provisional; se solicitó configuración de puerto de red y posteriormente instalación de la impresora de publicidad; quedando equipo operativo._x000d_
El equipo de sistemas fue ubicado donde corresponde. </v>
      </c>
      <c r="K725">
        <v>44621</v>
      </c>
      <c r="L725">
        <v>44622</v>
      </c>
      <c r="M725" t="str">
        <f>TEXT(L725,"DDDDDDD")</f>
        <v>miércoles</v>
      </c>
      <c r="N725" t="str">
        <v>M040 METRO RIOHACHA</v>
      </c>
      <c r="O725" t="str">
        <v>RIOHACHA</v>
      </c>
      <c r="P725" t="str">
        <v>COSTA</v>
      </c>
      <c r="Q725" t="str">
        <v xml:space="preserve">WILGER MELO PRADO </v>
      </c>
      <c r="R725" t="e">
        <v>#N/A</v>
      </c>
      <c r="S725" t="str">
        <v>DIRECTO</v>
      </c>
      <c r="T725">
        <v>0.3333333333333333</v>
      </c>
      <c r="U725">
        <v>0.75</v>
      </c>
      <c r="V725">
        <v>0.4166666666666667</v>
      </c>
      <c r="W725">
        <v>4</v>
      </c>
      <c r="X725">
        <f>NETWORKDAYS(K725,L724)</f>
        <v>2</v>
      </c>
      <c r="Y725" t="str">
        <f>IF(X725&lt;=2,"CUMPLE","NO CUMPLE")</f>
        <v>CUMPLE</v>
      </c>
    </row>
    <row r="726" xml:space="preserve">
      <c r="A726">
        <v>12290933</v>
      </c>
      <c r="B726" t="str">
        <v>REQUEST</v>
      </c>
      <c r="C726" t="str">
        <v>CERRADO</v>
      </c>
      <c r="D726" t="str">
        <v>TIENDA</v>
      </c>
      <c r="E726" t="str">
        <v>POS</v>
      </c>
      <c r="F726" t="str">
        <v>MICROSENSE</v>
      </c>
      <c r="G726" t="str">
        <v>WINCOR</v>
      </c>
      <c r="H726"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en la tienda de Metro Facatativa para revision de equipos microsens en lineal de cajas._x000d_
</v>
      </c>
      <c r="I726" t="str">
        <v>Por favor pasar a Metro facatativa a las 7:30am y comunicarse conmigo para indicarles que actividad tenemos que realizar con los Microsens de la tienda</v>
      </c>
      <c r="J726" t="str">
        <v>Se presta servicio de apoyo para la configuracion y migracion de red en el dispositivo Microsens</v>
      </c>
      <c r="K726">
        <v>44622</v>
      </c>
      <c r="L726">
        <v>44622</v>
      </c>
      <c r="M726" t="str">
        <f>TEXT(L726,"DDDDDDD")</f>
        <v>miércoles</v>
      </c>
      <c r="N726" t="str">
        <v>M074 METRO FACATATIVA</v>
      </c>
      <c r="O726" t="str">
        <v>FACATATIVA</v>
      </c>
      <c r="P726" t="str">
        <v>BOGOTA</v>
      </c>
      <c r="Q726" t="str">
        <v>DIEGO FERNANDO GARCIA LEGUIZAMON</v>
      </c>
      <c r="R726" t="e">
        <v>#N/A</v>
      </c>
      <c r="S726" t="str">
        <v>DIRECTO</v>
      </c>
      <c r="T726">
        <v>0.5902777777777778</v>
      </c>
      <c r="U726">
        <v>0.6527777777777778</v>
      </c>
      <c r="V726">
        <v>0.0625</v>
      </c>
      <c r="W726">
        <v>1</v>
      </c>
      <c r="X726">
        <f>NETWORKDAYS(K726,L725)</f>
        <v>1</v>
      </c>
      <c r="Y726" t="str">
        <f>IF(X726&lt;=2,"CUMPLE","NO CUMPLE")</f>
        <v>CUMPLE</v>
      </c>
    </row>
    <row r="727" xml:space="preserve">
      <c r="A727">
        <v>12381818</v>
      </c>
      <c r="B727" t="str">
        <v>INCIDENT</v>
      </c>
      <c r="C727" t="str">
        <v>CERRADO</v>
      </c>
      <c r="D727" t="str">
        <v>TIENDA</v>
      </c>
      <c r="E727" t="str">
        <v>PDA</v>
      </c>
      <c r="F727" t="str">
        <v>PDA</v>
      </c>
      <c r="G727" t="str">
        <v>HONEYWELL</v>
      </c>
      <c r="H727"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pda de ecommerce al registrarse con usuario a picking no deja ingresar_x000d_
Seccion de la tienda en donde se ubica la PDT o usuario: Ecommerce_x000d_
</v>
      </c>
      <c r="I727" t="str">
        <v xml:space="preserve">se requiere apoyo de isit para la validación y configuración de la pda del área de e-commerce. se adjunta el manual de configuración	</v>
      </c>
      <c r="J727" t="str">
        <v>Se realiza la revisión de la PDA 21178B0615  Se evidencia la falla se procede a configurar se realizan pruebas y se deja funcionando correctamente.</v>
      </c>
      <c r="K727">
        <v>44669</v>
      </c>
      <c r="L727">
        <v>44669</v>
      </c>
      <c r="M727" t="str">
        <f>TEXT(L727,"DDDDDDD")</f>
        <v>lunes</v>
      </c>
      <c r="N727" t="str">
        <v>J027 JUMBO RIONEGRO</v>
      </c>
      <c r="O727" t="str">
        <v>RIONEGRO</v>
      </c>
      <c r="P727" t="str">
        <v>CENTRO</v>
      </c>
      <c r="Q727" t="str">
        <v>YURIMAR MARQUEZ MUÑOZ</v>
      </c>
      <c r="R727">
        <v>1045025746</v>
      </c>
      <c r="S727" t="str">
        <v>DIRECTO</v>
      </c>
      <c r="T727">
        <v>0.3958333333333333</v>
      </c>
      <c r="U727">
        <v>0.4375</v>
      </c>
      <c r="V727">
        <v>0.041666666666666664</v>
      </c>
      <c r="W727">
        <v>1</v>
      </c>
      <c r="X727">
        <f>NETWORKDAYS(K727,L726)</f>
        <v>-34</v>
      </c>
      <c r="Y727" t="str">
        <f>IF(X727&lt;=2,"CUMPLE","NO CUMPLE")</f>
        <v>CUMPLE</v>
      </c>
    </row>
    <row r="728" xml:space="preserve">
      <c r="A728">
        <v>12297910</v>
      </c>
      <c r="B728" t="str">
        <v>REQUEST</v>
      </c>
      <c r="C728" t="str">
        <v>CERRADO</v>
      </c>
      <c r="D728" t="str">
        <v>TIENDA</v>
      </c>
      <c r="E728" t="str">
        <v>PDA</v>
      </c>
      <c r="F728" t="str">
        <v>PDA</v>
      </c>
      <c r="G728" t="str">
        <v>HONEYWELL</v>
      </c>
      <c r="H728" t="str" xml:space="preserve">
        <v xml:space="preserve">Datos usuario_x000d_
Nombre: egarzons_x000d_
Correo: ErikaXiomara.GarzonSoler@cencosud.com.co_x000d_
Usuario AD: egarzons_x000d_
Pais: Colombia_x000d_
Ubicacion: M074 METRO FACATATIVA_x000d_
Zona: Colombia Bogota_x000d_
Unidad de Negocio: Supermercados_x000d_
Servicio: Tiendas &amp; Centros de Distribucion_x000d_
Telefono: 3222834792_x000d_
Anexo: null_x000d_
Descripcion: Las PDT antiguas de la tienda estan presentado fallas y sacan del sistema al usuario; de manera constante._x000d_
Nombre del programa en falla en el menu: EQUIPOS PDT ANTIGUAS</v>
      </c>
      <c r="I728" t="str">
        <v xml:space="preserve">Se trasfiere CAU para la revision de las PDA Datalogic que no conectan a la red WIFI        </v>
      </c>
      <c r="J728" t="str">
        <v>Se valida el estado de la pdt datalogic Scorpio y al no tener respuesta intermitente de conexión y otras fallas de velocidad de respuesta se realiza formateo y restauración de los disposivos; se realiza la reinstalación de las aplicaciones; se entrega al usuario y se realizan pruebas.</v>
      </c>
      <c r="K728">
        <v>44622</v>
      </c>
      <c r="L728">
        <v>44622</v>
      </c>
      <c r="M728" t="str">
        <f>TEXT(L728,"DDDDDDD")</f>
        <v>miércoles</v>
      </c>
      <c r="N728" t="str">
        <v>M074 METRO FACATATIVA</v>
      </c>
      <c r="O728" t="str">
        <v>FACATATIVA</v>
      </c>
      <c r="P728" t="str">
        <v>BOGOTA</v>
      </c>
      <c r="Q728" t="str">
        <v>DIEGO FERNANDO GARCIA LEGUIZAMON</v>
      </c>
      <c r="R728" t="e">
        <v>#N/A</v>
      </c>
      <c r="S728" t="str">
        <v>DIRECTO</v>
      </c>
      <c r="T728">
        <v>0.5625</v>
      </c>
      <c r="U728">
        <v>0.6666666666666666</v>
      </c>
      <c r="V728">
        <v>0.10416666666666667</v>
      </c>
      <c r="W728">
        <v>2</v>
      </c>
      <c r="X728">
        <f>NETWORKDAYS(K728,L727)</f>
        <v>34</v>
      </c>
      <c r="Y728" t="str">
        <f>IF(X728&lt;=2,"CUMPLE","NO CUMPLE")</f>
        <v>NO CUMPLE</v>
      </c>
    </row>
    <row r="729" xml:space="preserve">
      <c r="A729">
        <v>12281999</v>
      </c>
      <c r="B729" t="str">
        <v>REQUEST</v>
      </c>
      <c r="C729" t="str">
        <v>CERRADO</v>
      </c>
      <c r="D729" t="str">
        <v>TIENDA</v>
      </c>
      <c r="E729" t="str">
        <v>CPU</v>
      </c>
      <c r="F729" t="str">
        <v>CPU</v>
      </c>
      <c r="G729" t="str">
        <v>LENOVO</v>
      </c>
      <c r="H729"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Supermercados_x000d_
Servicio: Tiendas &amp; Centros de Distribucion_x000d_
Telefono: 3118214729_x000d_
Anexo: 3176435870_x000d_
Descripcion: Buen dia_x000d_
Solicitamos de su colaboracion con el cambio de portatil de la operacion E-commerce._x000d_
Muchas gracias !!_x000d_
Indicar la ubicacion del computador en la tienda o sede: Tienda</v>
      </c>
      <c r="I729" t="str">
        <v xml:space="preserve">Por favor su ayuda con la instalacion y configuracion del portatil con serial PF35L7QZ y retiro del R9YK27D	</v>
      </c>
      <c r="J729" t="str">
        <v>Se realiza la entrega de portátil Lenovo V14 G2-ITL  y se retira equipo Lenovo L430 que se deja en la oficina de sistema. Se hace la firma de acta de entrega y recibo de equipos. No es posible configurar el acceso a la red wifi de e-commerce ya que el usuario no tiene permisos para acceder a la red. Se le indica crear AGP solicitando la  autorización</v>
      </c>
      <c r="K729">
        <v>44622</v>
      </c>
      <c r="L729">
        <v>44623</v>
      </c>
      <c r="M729" t="str">
        <f>TEXT(L729,"DDDDDDD")</f>
        <v>jueves</v>
      </c>
      <c r="N729" t="str">
        <v>M074 METRO FACATATIVA</v>
      </c>
      <c r="O729" t="str">
        <v>FACATATIVA</v>
      </c>
      <c r="P729" t="str">
        <v>BOGOTA</v>
      </c>
      <c r="Q729" t="str">
        <v>DIEGO FERNANDO GARCIA LEGUIZAMON</v>
      </c>
      <c r="R729" t="e">
        <v>#N/A</v>
      </c>
      <c r="S729" t="str">
        <v>DIRECTO</v>
      </c>
      <c r="T729">
        <v>0.4166666666666667</v>
      </c>
      <c r="U729">
        <v>0.4583333333333333</v>
      </c>
      <c r="V729">
        <v>0.041666666666666664</v>
      </c>
      <c r="W729">
        <v>1</v>
      </c>
      <c r="X729">
        <f>NETWORKDAYS(K729,L728)</f>
        <v>1</v>
      </c>
      <c r="Y729" t="str">
        <f>IF(X729&lt;=2,"CUMPLE","NO CUMPLE")</f>
        <v>CUMPLE</v>
      </c>
    </row>
    <row r="730" xml:space="preserve">
      <c r="A730">
        <v>12300797</v>
      </c>
      <c r="B730" t="str">
        <v>REQUEST</v>
      </c>
      <c r="C730" t="str">
        <v>CERRADO</v>
      </c>
      <c r="D730" t="str">
        <v>TIENDA</v>
      </c>
      <c r="E730" t="str">
        <v>CPU</v>
      </c>
      <c r="F730" t="str">
        <v>CPU</v>
      </c>
      <c r="G730" t="str">
        <v>LENOVO</v>
      </c>
      <c r="H730" t="str" xml:space="preserve">
        <v xml:space="preserve">Datos usuario_x000d_
Nombre: Fabiola Diaz Marin_x000d_
Correo: fabiola.diazmarin@cencosud.com.co_x000d_
Usuario AD: FDiazMar_x000d_
Pais: Colombia_x000d_
Ubicacion: M195 METRO SANTA LUCIA_x000d_
Zona: Colombia Bogota_x000d_
Unidad de Negocio: Supermercados_x000d_
Servicio: Sistemas_x000d_
Telefono: 3174355320_x000d_
Anexo: null_x000d_
Descripcion: Buenas tardes._x000d_
_x000d_
jefe Miguel por favor me colabora con la autorizacion de esta llamada; para que el tecnico de isit realice el retiro de este computador y monitor; anexo acta para firmas_x000d_
_x000d_
SERIE CATEGORIA TIPO MARCA MODELO ESTADO SUB-ESTADO_x000d_
VK347634 Monitores MONITOR PLANO LENOVO E2054 Asignado / ativo SIN NOVEDAD_x000d_
MJ045NB2 Dispositivos DESKTOP PC LENOVO M58 Asignado / ativo SIN NOVEDAD_x000d_
_x000d_
Gracias_x000d_
Adjuntos: RETIRO EQUIPO DESKTOP SANTA LUCIA.xlsx_x000d_
</v>
      </c>
      <c r="I730" t="str" xml:space="preserve">
        <v xml:space="preserve">tecnico de isit realice el retiro de este computador y monitor; anexo acta para firmas_x000d_
SERIE CATEGORIA TIPO MARCA MODELO ESTADO SUB-ESTADO_x000d_
VK347634 Monitores MONITOR PLANO LENOVO E2054 Asignado / ativo SIN NOVEDAD_x000d_
MJ045NB2 Dispositivos DESKTOP PC LENOVO M58 Asignado / ativo SIN NOVEDAD</v>
      </c>
      <c r="J730" t="str">
        <v>Se hace búsqueda de equipo que se encuentra ubicado en administración; pero esta en funcionamiento; el equipo lo maneja mantenimiento y aux de gestión humana ya que la jefe de gestión humana varia de tienda en la semana. se procede a enviar validaciones ya que el equipo no se puede retirar; se determina que el equipo se queda en sitio asignándolo a Mantenimiento. Se hacen las actas de entrega del equipo</v>
      </c>
      <c r="K730">
        <v>44622</v>
      </c>
      <c r="L730">
        <v>44623</v>
      </c>
      <c r="M730" t="str">
        <f>TEXT(L730,"DDDDDDD")</f>
        <v>jueves</v>
      </c>
      <c r="N730" t="str">
        <v>M195 METRO SANTA LUCIA</v>
      </c>
      <c r="O730" t="str">
        <v>NEIVA</v>
      </c>
      <c r="P730" t="str">
        <v>OCCIDENTE</v>
      </c>
      <c r="Q730" t="str">
        <v>JOHN ALEJANDRO LOZADA BABATIVA</v>
      </c>
      <c r="R730">
        <v>1075313382</v>
      </c>
      <c r="S730" t="str">
        <v>DIRECTO</v>
      </c>
      <c r="T730">
        <v>0.3333333333333333</v>
      </c>
      <c r="U730">
        <v>0.3888888888888889</v>
      </c>
      <c r="V730">
        <v>0.05555555555555555</v>
      </c>
      <c r="W730">
        <v>1</v>
      </c>
      <c r="X730">
        <f>NETWORKDAYS(K730,L729)</f>
        <v>2</v>
      </c>
      <c r="Y730" t="str">
        <f>IF(X730&lt;=2,"CUMPLE","NO CUMPLE")</f>
        <v>CUMPLE</v>
      </c>
    </row>
    <row r="731" xml:space="preserve">
      <c r="A731">
        <v>12286585</v>
      </c>
      <c r="B731" t="str">
        <v>REQUEST</v>
      </c>
      <c r="C731" t="str">
        <v>CERRADO</v>
      </c>
      <c r="D731" t="str">
        <v>TIENDA</v>
      </c>
      <c r="E731" t="str">
        <v>POS</v>
      </c>
      <c r="F731" t="str">
        <v>POS</v>
      </c>
      <c r="G731" t="str">
        <v>WINCOR</v>
      </c>
      <c r="H731" t="str" xml:space="preserve">
        <v xml:space="preserve">Datos usuario_x000d_
Nombre: Diego Andres Villada Vargas_x000d_
Correo: diegoandres.villadavargas@cencosud.com.co_x000d_
Usuario AD: DIVillada_x000d_
Pais: Colombia_x000d_
Ubicacion: M179 METRO PITALITO_x000d_
Zona: Colombia Occidente_x000d_
Unidad de Negocio: Supermercados_x000d_
Servicio: Tiendas &amp; Centros de Distribucion_x000d_
Telefono: 3228598765_x000d_
Anexo: 3185573964_x000d_
Descripcion: buen dia_x000d_
reporto la siguiente novedad_x000d_
pos numero 11 presenta ruido en el ventilador ;presenta ruido en el disco duro ; presenta rotura en la tapa frontal ; aparece fuera de linea frecuentemente y lentitud en el sistema ;_x000d_
# serial 59CD001408._x000d_
gracias</v>
      </c>
      <c r="I731" t="str">
        <v>visita del tecnico de isit quien de be cambiar una parte de pos solicitada la cual ya esta en sitio</v>
      </c>
      <c r="J731" t="str">
        <v>Se realizan parámetros de bioseguridad. Se recibe parte en sitio. Se procede con la ubicación del equipo. Se apaga la cpu pos y nos desenergizamos y desconectamos cable de poder. Procedemos a desensamblar la cpu pos y retiramos la parte afectada. Insertamos la parte de repuesto y ensamblamos nuevamente la cpu pos. Procedemos a energizarla y reiniciamos la misma. La cpu pos sube a normalidad. El ruido de la misma disminuye y se le indica al usuario que el ruido generado enel momento es debido a la vida útil y deterioro de la misma tanto en su pasta frontal como en su carcasa metálica. Se le manifiesta a soporte remoto y al señor gerente en tienda. Se da por finalizada la actividad quedando el puesto de pago completamente operativo con todos sus periféricos.</v>
      </c>
      <c r="K731">
        <v>44623</v>
      </c>
      <c r="L731">
        <v>44623</v>
      </c>
      <c r="M731" t="str">
        <f>TEXT(L731,"DDDDDDD")</f>
        <v>jueves</v>
      </c>
      <c r="N731" t="str">
        <v>M179 METRO PITALITO</v>
      </c>
      <c r="O731" t="str">
        <v>PITALITO</v>
      </c>
      <c r="P731" t="str">
        <v>OCCIDENTE</v>
      </c>
      <c r="Q731" t="str">
        <v>EMERSON PALACIOS MARTINEZ</v>
      </c>
      <c r="R731">
        <v>13723524</v>
      </c>
      <c r="S731" t="str">
        <v>ALIADO</v>
      </c>
      <c r="T731">
        <v>0.75</v>
      </c>
      <c r="U731" t="str">
        <v>18;40</v>
      </c>
      <c r="V731">
        <v>0.027777777777777776</v>
      </c>
      <c r="W731">
        <v>1</v>
      </c>
      <c r="X731">
        <f>NETWORKDAYS(K731,L730)</f>
        <v>1</v>
      </c>
      <c r="Y731" t="str">
        <f>IF(X731&lt;=2,"CUMPLE","NO CUMPLE")</f>
        <v>CUMPLE</v>
      </c>
    </row>
    <row r="732" xml:space="preserve">
      <c r="A732">
        <v>12298445</v>
      </c>
      <c r="B732" t="str">
        <v>REQUEST</v>
      </c>
      <c r="C732" t="str">
        <v>CERRADO</v>
      </c>
      <c r="D732" t="str">
        <v>TIENDA</v>
      </c>
      <c r="E732" t="str">
        <v>PDA</v>
      </c>
      <c r="F732" t="str">
        <v>PDA</v>
      </c>
      <c r="G732" t="str">
        <v>HONEYWELL</v>
      </c>
      <c r="H732" t="str" xml:space="preserve">
        <v xml:space="preserve">Datos usuario_x000d_
Nombre: Noe Forero Sierra_x000d_
Correo: Noe.ForeroSierra@cencosud.com.co_x000d_
Usuario AD: NOForeroS_x000d_
Pais: Colombia_x000d_
Ubicacion: M183 METRO SAN GIL_x000d_
Zona: Colombia Oriente_x000d_
Unidad de Negocio: Supermercados_x000d_
Servicio: Tiendas &amp; Centros de Distribucion_x000d_
Telefono: 3143538327_x000d_
Anexo: 3143538327_x000d_
Descripcion: Buenas tardes se solicita el desbloqueo de la pda a cargo al equipo de seguridad ; la cual pide una contraseña para iniciar; la serie de la pda es 21177B7637_x000d_
Seccion de la tienda en donde se ubica la PDT o usuario: Control perdidas</v>
      </c>
      <c r="I732" t="str" xml:space="preserve">
        <v xml:space="preserve">Buen día._x000d_
Se solicita revisión PDA._x000d_
Tienda: Metro San Gil_x000d_
Equipo: PDT/PDA|ESTANDAR_x000d_
Marca: HONEYWELL_x000d_
Modelo: EDA51_x000d_
Serial: 21177B7637_x000d_
Inventario: DI-034520_x000d_
Se solicita revisión; diagnostico y solución con PDA esta desconfigurada; favor entregar operativa a usuario._x000d_
Cordialmente;_x000d_
Ever Becerra</v>
      </c>
      <c r="J732" t="str">
        <v>Se hace reconfiguración de la PDA. Se baja sistema operativo; se hace instalación de las aplicaciones de usuario. Pruebas OK en el momento de la entrega</v>
      </c>
      <c r="K732">
        <v>44623</v>
      </c>
      <c r="L732">
        <v>44623</v>
      </c>
      <c r="M732" t="str">
        <f>TEXT(L732,"DDDDDDD")</f>
        <v>jueves</v>
      </c>
      <c r="N732" t="str">
        <v>M183 METRO SAN GIL</v>
      </c>
      <c r="O732" t="str">
        <v>SAN GIL</v>
      </c>
      <c r="P732" t="str">
        <v>ORIENTE</v>
      </c>
      <c r="Q732" t="str">
        <v>JOHNATHAN OSWALDO RINCON TIQUE</v>
      </c>
      <c r="R732" t="e">
        <v>#N/A</v>
      </c>
      <c r="S732" t="str">
        <v>DIRECTO</v>
      </c>
      <c r="T732">
        <v>0.625</v>
      </c>
      <c r="U732">
        <v>0.6875</v>
      </c>
      <c r="V732">
        <v>0.0625</v>
      </c>
      <c r="W732">
        <v>1</v>
      </c>
      <c r="X732">
        <f>NETWORKDAYS(K732,L731)</f>
        <v>1</v>
      </c>
      <c r="Y732" t="str">
        <f>IF(X732&lt;=2,"CUMPLE","NO CUMPLE")</f>
        <v>CUMPLE</v>
      </c>
    </row>
    <row r="733" xml:space="preserve">
      <c r="A733">
        <v>12302236</v>
      </c>
      <c r="B733" t="str">
        <v>INCIDENT</v>
      </c>
      <c r="C733" t="str">
        <v>CERRADO</v>
      </c>
      <c r="D733" t="str">
        <v>TIENDA</v>
      </c>
      <c r="E733" t="str">
        <v>PDA</v>
      </c>
      <c r="F733" t="str">
        <v>PDA</v>
      </c>
      <c r="G733" t="str">
        <v>HONEYWELL</v>
      </c>
      <c r="H733"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Desconfiguracion_x000d_
serial 20073B021E_x000d_
Seccion de la tienda en donde se ubica la PDT o usuario: seguridad_x000d_
</v>
      </c>
      <c r="I733" t="str" xml:space="preserve">
        <v xml:space="preserve">Transfer Assignee from '' to 'Espinosa Rodriguez; Jamir Leandro '_x000d_
Transfer Group from 'Soporte_Onsite_REG_Costa_SM Colombia' to 'Soporte_Onsite_REG_Remoto_SM Colombia'</v>
      </c>
      <c r="J733" t="str">
        <v>Se revisan 2 PDA que tienen inconveniente al momneto de ingresar a la platamoma de Genesix por lo que se procede a ejecutar una url para que cargue las configuraciones de la página. La usuaria realiza pruebas quedando operativo.</v>
      </c>
      <c r="K733">
        <v>44623</v>
      </c>
      <c r="L733">
        <v>44623</v>
      </c>
      <c r="M733" t="str">
        <f>TEXT(L733,"DDDDDDD")</f>
        <v>jueves</v>
      </c>
      <c r="N733" t="str">
        <v>M085 METRO MONTERIA</v>
      </c>
      <c r="O733" t="str">
        <v>MONTERIA</v>
      </c>
      <c r="P733" t="str">
        <v>COSTA</v>
      </c>
      <c r="Q733" t="str">
        <v>SHARON YANETH KERGUELEN WILCHES</v>
      </c>
      <c r="R733" t="e">
        <v>#N/A</v>
      </c>
      <c r="S733" t="str">
        <v>DIRECTO</v>
      </c>
      <c r="T733">
        <v>0.4166666666666667</v>
      </c>
      <c r="U733">
        <v>0.4583333333333333</v>
      </c>
      <c r="V733">
        <v>0.041666666666666664</v>
      </c>
      <c r="W733">
        <v>1</v>
      </c>
      <c r="X733">
        <f>NETWORKDAYS(K733,L732)</f>
        <v>1</v>
      </c>
      <c r="Y733" t="str">
        <f>IF(X733&lt;=2,"CUMPLE","NO CUMPLE")</f>
        <v>CUMPLE</v>
      </c>
    </row>
    <row r="734" xml:space="preserve">
      <c r="A734">
        <v>12206720</v>
      </c>
      <c r="B734" t="str">
        <v>REQUEST</v>
      </c>
      <c r="C734" t="str">
        <v>CERRADO</v>
      </c>
      <c r="D734" t="str">
        <v>TIENDA</v>
      </c>
      <c r="E734" t="str">
        <v>POS</v>
      </c>
      <c r="F734" t="str">
        <v>POS</v>
      </c>
      <c r="G734" t="str">
        <v>WINCOR</v>
      </c>
      <c r="H734"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I734" t="str">
        <v>Buen dia jefe su autorizacion para instalacion de la parte Gracias</v>
      </c>
      <c r="J734" t="str">
        <v>Se llega a sitio para hacer el cambio de disco; pero la POS 17 ya no tiene cable de teclado; el cual ya se había dejado instalado y no tienen información donde se encuentra. Jefe de cajas indica que va a crear CAU para solicitar cable de teclado. Se devuelve caso para que confirmen cuando se encuentre el cable en sitio para hacer el proceso de cambio de disco</v>
      </c>
      <c r="K734">
        <v>44623</v>
      </c>
      <c r="L734">
        <v>44623</v>
      </c>
      <c r="M734" t="str">
        <f>TEXT(L734,"DDDDDDD")</f>
        <v>jueves</v>
      </c>
      <c r="N734" t="str">
        <v>J036 JUMBO POPAYAN CAMPANARIO</v>
      </c>
      <c r="O734" t="str">
        <v>POPAYAN</v>
      </c>
      <c r="P734" t="str">
        <v>OCCIDENTE</v>
      </c>
      <c r="Q734" t="str">
        <v>DANIEL FERNANDO PAREDES ARTEAGA</v>
      </c>
      <c r="R734">
        <v>10301691</v>
      </c>
      <c r="S734" t="str">
        <v>DIRECTO</v>
      </c>
      <c r="T734">
        <v>0.5138888888888888</v>
      </c>
      <c r="U734">
        <v>0.5416666666666666</v>
      </c>
      <c r="V734">
        <v>0.027777777777777776</v>
      </c>
      <c r="W734">
        <v>1</v>
      </c>
      <c r="X734">
        <f>NETWORKDAYS(K734,L733)</f>
        <v>1</v>
      </c>
      <c r="Y734" t="str">
        <f>IF(X734&lt;=2,"CUMPLE","NO CUMPLE")</f>
        <v>CUMPLE</v>
      </c>
    </row>
    <row r="735" xml:space="preserve">
      <c r="A735">
        <v>12285142</v>
      </c>
      <c r="B735" t="str">
        <v>INCIDENT</v>
      </c>
      <c r="C735" t="str">
        <v>CERRADO</v>
      </c>
      <c r="D735" t="str">
        <v>TIENDA</v>
      </c>
      <c r="E735" t="str">
        <v>POS</v>
      </c>
      <c r="F735" t="str">
        <v>MICROSENSE</v>
      </c>
      <c r="G735" t="str">
        <v>MICROSENSE</v>
      </c>
      <c r="H735"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Riohacha; llegada 6am-9am</v>
      </c>
      <c r="I735" t="str">
        <v xml:space="preserve">Se solicita Apoyo a el area de Redes; en la tienda Metro Riohacha para la Migrción de los Microsens Apartir de las 6:00AM	</v>
      </c>
      <c r="J735" t="str">
        <v xml:space="preserve">Se llega a sitio a la hora programada; se establece comunicación con la persona encargado de la actividad; se realizan todas las indicaciones expresadas o sugeridas por soporte de Redes; una vez finalizada la migración y configuración se realiza cambio de marquilla de IP física. </v>
      </c>
      <c r="K735">
        <v>44623</v>
      </c>
      <c r="L735">
        <v>44624</v>
      </c>
      <c r="M735" t="str">
        <f>TEXT(L735,"DDDDDDD")</f>
        <v>viernes</v>
      </c>
      <c r="N735" t="str">
        <v>M040 METRO RIOHACHA</v>
      </c>
      <c r="O735" t="str">
        <v>RIOHACHA</v>
      </c>
      <c r="P735" t="str">
        <v>COSTA</v>
      </c>
      <c r="Q735" t="str">
        <v xml:space="preserve">WILGER MELO PRADO </v>
      </c>
      <c r="R735" t="e">
        <v>#N/A</v>
      </c>
      <c r="S735" t="str">
        <v>DIRECTO</v>
      </c>
      <c r="T735">
        <v>0.25</v>
      </c>
      <c r="U735">
        <v>0.3541666666666667</v>
      </c>
      <c r="V735">
        <v>0.10416666666666667</v>
      </c>
      <c r="W735">
        <v>2</v>
      </c>
      <c r="X735">
        <f>NETWORKDAYS(K735,L734)</f>
        <v>1</v>
      </c>
      <c r="Y735" t="str">
        <f>IF(X735&lt;=2,"CUMPLE","NO CUMPLE")</f>
        <v>CUMPLE</v>
      </c>
    </row>
    <row r="736">
      <c r="A736">
        <v>12302943</v>
      </c>
      <c r="B736" t="str">
        <v>INCIDENT</v>
      </c>
      <c r="C736" t="str">
        <v>CERRADO</v>
      </c>
      <c r="D736" t="str">
        <v>TIENDA</v>
      </c>
      <c r="E736" t="str">
        <v>POS</v>
      </c>
      <c r="F736" t="str">
        <v>MICROSENSE</v>
      </c>
      <c r="G736" t="str">
        <v>MICROSENSE</v>
      </c>
      <c r="H736" t="str">
        <v>Se necesita manos remotas para migración de microsens en la tienda de Jumbo San Silvestre. IMPORTANTE llegar a las 6am y contactarse con Guillermo Gutierrez al 317 6361174.</v>
      </c>
      <c r="I736" t="str">
        <v xml:space="preserve">AHD05439:Copied from Incident 12285122	 </v>
      </c>
      <c r="J736" t="str">
        <v xml:space="preserve">Se llega a sitio a la hora programada; se establece comunicación con la persona encargado de la actividad; se realizan todas las indicaciones dadas por soporte de Redes; una vez finalizada la migración y configuración se realiza cambio de marquilla de IP física. </v>
      </c>
      <c r="K736">
        <v>44623</v>
      </c>
      <c r="L736">
        <v>44624</v>
      </c>
      <c r="M736" t="str">
        <f>TEXT(L736,"DDDDDDD")</f>
        <v>viernes</v>
      </c>
      <c r="N736" t="str">
        <v>J126 JUMBO SAN SILVESTRE</v>
      </c>
      <c r="O736" t="str">
        <v>BARRANCABERMEJA</v>
      </c>
      <c r="P736" t="str">
        <v>ORIENTE</v>
      </c>
      <c r="Q736" t="str">
        <v>ERICK FRANCISCO RUEDA JIMENEZ</v>
      </c>
      <c r="R736" t="e">
        <v>#N/A</v>
      </c>
      <c r="S736" t="str">
        <v>DIRECTO</v>
      </c>
      <c r="T736">
        <v>0.25</v>
      </c>
      <c r="U736">
        <v>0.375</v>
      </c>
      <c r="V736">
        <v>0.125</v>
      </c>
      <c r="W736">
        <v>2</v>
      </c>
      <c r="X736">
        <f>NETWORKDAYS(K736,L735)</f>
        <v>2</v>
      </c>
      <c r="Y736" t="str">
        <f>IF(X736&lt;=2,"CUMPLE","NO CUMPLE")</f>
        <v>CUMPLE</v>
      </c>
    </row>
    <row r="737">
      <c r="A737">
        <v>12302954</v>
      </c>
      <c r="B737" t="str">
        <v>INCIDENT</v>
      </c>
      <c r="C737" t="str">
        <v>CERRADO</v>
      </c>
      <c r="D737" t="str">
        <v>TIENDA</v>
      </c>
      <c r="E737" t="str">
        <v>POS</v>
      </c>
      <c r="F737" t="str">
        <v>MICROSENSE</v>
      </c>
      <c r="G737" t="str">
        <v>MICROSENSE</v>
      </c>
      <c r="H737" t="str">
        <v>Se necesita manos remotas para migración de microsens en la tienda de Jumbo Yopal. IMPORTANTE llegar a las 6am y contactarse con Guillermo Gutierrez al 317 6361174.</v>
      </c>
      <c r="I737" t="str">
        <v>AHD05439:Copied from Incident 12302943</v>
      </c>
      <c r="J737" t="str">
        <v xml:space="preserve">Se llega a sitio a la hora programada; se establece comunicación con la persona encargado de la actividad; se realizan todas las indicaciones dadas por soporte de Redes; una vez finalizada la migración y configuración se realiza cambio de marquilla de IP física. </v>
      </c>
      <c r="K737">
        <v>44623</v>
      </c>
      <c r="L737">
        <v>44624</v>
      </c>
      <c r="M737" t="str">
        <f>TEXT(L737,"DDDDDDD")</f>
        <v>viernes</v>
      </c>
      <c r="N737" t="str">
        <v>J185 JUMBO YOPAL</v>
      </c>
      <c r="O737" t="str">
        <v>YOPAL</v>
      </c>
      <c r="P737" t="str">
        <v>ORIENTE</v>
      </c>
      <c r="Q737" t="str">
        <v>JHONATAN RICARDO VARGAS ZAMBRANO</v>
      </c>
      <c r="R737">
        <v>1057583301</v>
      </c>
      <c r="S737" t="str">
        <v>DIRECTO</v>
      </c>
      <c r="T737">
        <v>0.25</v>
      </c>
      <c r="U737">
        <v>0.375</v>
      </c>
      <c r="V737">
        <v>0.125</v>
      </c>
      <c r="W737">
        <v>2</v>
      </c>
      <c r="X737">
        <f>NETWORKDAYS(K737,L736)</f>
        <v>2</v>
      </c>
      <c r="Y737" t="str">
        <f>IF(X737&lt;=2,"CUMPLE","NO CUMPLE")</f>
        <v>CUMPLE</v>
      </c>
    </row>
    <row r="738" xml:space="preserve">
      <c r="A738">
        <v>12302446</v>
      </c>
      <c r="B738" t="str">
        <v>REQUEST</v>
      </c>
      <c r="C738" t="str">
        <v>CERRADO</v>
      </c>
      <c r="D738" t="str">
        <v>TIENDA</v>
      </c>
      <c r="E738" t="str">
        <v>POS</v>
      </c>
      <c r="F738" t="str">
        <v>POS</v>
      </c>
      <c r="G738" t="str">
        <v>WINCOR</v>
      </c>
      <c r="H738" t="str" xml:space="preserve">
        <v xml:space="preserve">Datos usuario_x000d_
Nombre: Yelis Elena Salina Alvarez_x000d_
Correo: YelisElena.SalinaAlvarez@cencosud.com.co_x000d_
Usuario AD: YESalinA_x000d_
Pais: Colombia_x000d_
Ubicacion: M085 METRO MONTERIA_x000d_
Zona: Colombia Costa_x000d_
Unidad de Negocio: Supermercados_x000d_
Servicio: Tiendas &amp; Centros de Distribucion_x000d_
Telefono: 3122224509_x000d_
Anexo: 7830101_x000d_
Descripcion: Buen dia por favor colaboreme con la pos #4 la cual hace rato viene presentando problemas y se le ha montado diferentes Cau. actualmente esta bastante lenta; no recibe recaudos; no deja realizar avances y no arroja la Z..._x000d_
_x000d_
agradezco mucho su acostumbrada colaboracion._x000d_
_x000d_
Bendiciones._x000d_
Numero de caja: 4</v>
      </c>
      <c r="I738" t="str" xml:space="preserve">
        <v xml:space="preserve">Buenas tarde_x000d_
se transfiere para su validacion	</v>
      </c>
      <c r="J738" t="str">
        <v>Se realiza mantenimiento preventivo a la pos numero 4 ya que presenta lentitud. Se evidencia que tiene lentitud la gaveta al momento de abrir Se procede a cambiar el cable de la gaveta con lo cual queda operativa.</v>
      </c>
      <c r="K738">
        <v>44623</v>
      </c>
      <c r="L738">
        <v>44627</v>
      </c>
      <c r="M738" t="str">
        <f>TEXT(L738,"DDDDDDD")</f>
        <v>lunes</v>
      </c>
      <c r="N738" t="str">
        <v>M085 METRO MONTERIA</v>
      </c>
      <c r="O738" t="str">
        <v>MONTERIA</v>
      </c>
      <c r="P738" t="str">
        <v>COSTA</v>
      </c>
      <c r="Q738" t="str">
        <v>SHARON YANETH KERGUELEN WILCHES</v>
      </c>
      <c r="R738">
        <v>1067917448</v>
      </c>
      <c r="S738" t="str">
        <v>DIRECTO</v>
      </c>
      <c r="T738">
        <v>0.40625</v>
      </c>
      <c r="U738">
        <v>0.5</v>
      </c>
      <c r="V738">
        <v>0.09375</v>
      </c>
      <c r="W738">
        <v>2</v>
      </c>
      <c r="X738">
        <f>NETWORKDAYS(K738,L737)</f>
        <v>2</v>
      </c>
      <c r="Y738" t="str">
        <f>IF(X738&lt;=2,"CUMPLE","NO CUMPLE")</f>
        <v>CUMPLE</v>
      </c>
    </row>
    <row r="739" xml:space="preserve">
      <c r="A739">
        <v>12281776</v>
      </c>
      <c r="B739" t="str">
        <v>REQUEST</v>
      </c>
      <c r="C739" t="str">
        <v>CERRADO</v>
      </c>
      <c r="D739" t="str">
        <v>TIENDA</v>
      </c>
      <c r="E739" t="str">
        <v>CPU</v>
      </c>
      <c r="F739" t="str">
        <v>CPU</v>
      </c>
      <c r="G739" t="str">
        <v>LENOVO</v>
      </c>
      <c r="H739" t="str" xml:space="preserve">
        <v xml:space="preserve">Datos usuario_x000d_
Nombre: Ever Edwin Becerra Angarita_x000d_
Correo: Ever.Becerra@cencosud.com.co_x000d_
Usuario AD: EEBecerr_x000d_
Pais: Colombia_x000d_
Ubicacion: M183 METRO SAN GIL_x000d_
Zona: Colombia Oriente_x000d_
Unidad de Negocio: Supermercados_x000d_
Servicio: Sistemas_x000d_
Telefono: 3174311316_x000d_
Anexo: null_x000d_
Descripcion: Como parte de la migracion de modelos de PCs; se solicita cambio de equipo por CO. Datos del equipo a impactar: DESKTOP PC LENOVO M72E N SERIE: MJRRVRX_x000d_
_x000d_
M183 PREZUNIC SAN GIL</v>
      </c>
      <c r="I739" t="str" xml:space="preserve">
        <v xml:space="preserve">Buen día._x000d_
llega activo DESKTOP|PC LENOVO M720Q/MONITOR|PLANOLENOVO seriales MJ0EM5MS_x000d_
se solicita instalación._x000d_
Se encuentra en área de seguridad._x000d_
Favor realizar migración de equipo._x000d_
Equipo a reemplazar: DESKTOP|PC LENOVO M720Q/MONITOR|PLANOLENOVO seriales MJ0EM5MS_x000d_
Cordialmente;_x000d_
Ever Becerra</v>
      </c>
      <c r="J739" t="str">
        <v>Se realiza backup de equipo anterior; se instala y configura equipo nuevo; se une a dominio y se instalan aplicaciones; se configura Genesix; Corel y demás software que utiliza el usuario. Se configura perfil de usuario;se realizan pruebas de manera exitosa. Se firma acta de entrega y retiro.</v>
      </c>
      <c r="K739">
        <v>44623</v>
      </c>
      <c r="L739">
        <v>44635</v>
      </c>
      <c r="M739" t="str">
        <f>TEXT(L739,"DDDDDDD")</f>
        <v>martes</v>
      </c>
      <c r="N739" t="str">
        <v>M183 METRO SAN GIL</v>
      </c>
      <c r="O739" t="str">
        <v>SAN GIL</v>
      </c>
      <c r="P739" t="str">
        <v>ORIENTE</v>
      </c>
      <c r="Q739" t="str">
        <v>CARLOS REINERIO ROJAS COY</v>
      </c>
      <c r="R739" t="e">
        <v>#N/A</v>
      </c>
      <c r="S739" t="str">
        <v>DIRECTO</v>
      </c>
      <c r="T739">
        <v>0.5</v>
      </c>
      <c r="U739">
        <v>0.75</v>
      </c>
      <c r="V739">
        <v>0.25</v>
      </c>
      <c r="W739">
        <v>3</v>
      </c>
      <c r="X739">
        <f>NETWORKDAYS(K739,L738)</f>
        <v>3</v>
      </c>
      <c r="Y739" t="str">
        <f>IF(X739&lt;=2,"CUMPLE","NO CUMPLE")</f>
        <v>NO CUMPLE</v>
      </c>
    </row>
    <row r="740" xml:space="preserve">
      <c r="A740">
        <v>12281677</v>
      </c>
      <c r="B740" t="str">
        <v>REQUEST</v>
      </c>
      <c r="C740" t="str">
        <v>CERRADO</v>
      </c>
      <c r="D740" t="str">
        <v>ESTACION DE SERVICIO</v>
      </c>
      <c r="E740" t="str">
        <v>POS</v>
      </c>
      <c r="F740" t="str">
        <v>IMPRESORA</v>
      </c>
      <c r="G740" t="str">
        <v>EPSON</v>
      </c>
      <c r="H740" t="str" xml:space="preserve">
        <v xml:space="preserve">Buenas Tardes_x000d_
_x000d_
Por favor realizar la instalación de la Impresora POS EPSON y retirar la WINCOR; realizar respectivo proceso en ITAM_x000d_
_x000d_
Serial Viejo:K074601810_x000d_
Serial Nuevo:X6WY254752_x000d_
_x000d_
Gracias</v>
      </c>
      <c r="I740" t="str">
        <v>Por favor realizar la instalacion de la impresora con serial X6WY254752 y retirar la impresora con serial K074601810</v>
      </c>
      <c r="J740" t="str">
        <v>Se conecta la impresora se coordina con Mesa para la configuración y se realizan pruebas de impresión y conexión; Se entrega a satisfacción del usuario. Se firma acta de entrega</v>
      </c>
      <c r="K740">
        <v>44624</v>
      </c>
      <c r="L740">
        <v>44624</v>
      </c>
      <c r="M740" t="str">
        <f>TEXT(L740,"DDDDDDD")</f>
        <v>viernes</v>
      </c>
      <c r="N740" t="str">
        <v>Z073 EDS MOSQUERA</v>
      </c>
      <c r="O740" t="str">
        <v>MOSQUERA</v>
      </c>
      <c r="P740" t="str">
        <v>BOGOTA</v>
      </c>
      <c r="Q740" t="str">
        <v>DIEGO FERNANDO GARCIA LEGUIZAMON</v>
      </c>
      <c r="R740" t="e">
        <v>#N/A</v>
      </c>
      <c r="S740" t="str">
        <v>DIRECTO</v>
      </c>
      <c r="T740">
        <v>0.5625</v>
      </c>
      <c r="U740">
        <v>0.59375</v>
      </c>
      <c r="V740">
        <v>0.03125</v>
      </c>
      <c r="W740">
        <v>1</v>
      </c>
      <c r="X740">
        <f>NETWORKDAYS(K740,L739)</f>
        <v>8</v>
      </c>
      <c r="Y740" t="str">
        <f>IF(X740&lt;=2,"CUMPLE","NO CUMPLE")</f>
        <v>NO CUMPLE</v>
      </c>
    </row>
    <row r="741" xml:space="preserve">
      <c r="A741">
        <v>12281682</v>
      </c>
      <c r="B741" t="str">
        <v>REQUEST</v>
      </c>
      <c r="C741" t="str">
        <v>CERRADO</v>
      </c>
      <c r="D741" t="str">
        <v>ESTACION DE SERVICIO</v>
      </c>
      <c r="E741" t="str">
        <v>POS</v>
      </c>
      <c r="F741" t="str">
        <v>IMPRESORA</v>
      </c>
      <c r="G741" t="str">
        <v>EPSON</v>
      </c>
      <c r="H741" t="str" xml:space="preserve">
        <v xml:space="preserve">Buenas Tardes_x000d_
_x000d_
Por favor realizar la instalación de la Impresora POS EPSON y retirar la WINCOR; realizar respectivo proceso en ITAM_x000d_
_x000d_
Serial Viejo:K074601810_x000d_
Serial Nuevo:X6WY254724</v>
      </c>
      <c r="I741" t="str" xml:space="preserve">
        <v xml:space="preserve">Por favor realizar la instalacion de la impresora con serial X6WY254724 y retirar la impresora con serial K074601810_x000d_
</v>
      </c>
      <c r="J741" t="str">
        <v>Se conecta la impresora se coordina con Mesa para la configuración y se realizan pruebas de impresión y conexión; Se entrega a satisfacción del usuario. Se firma acta de entrega</v>
      </c>
      <c r="K741">
        <v>44624</v>
      </c>
      <c r="L741">
        <v>44624</v>
      </c>
      <c r="M741" t="str">
        <f>TEXT(L741,"DDDDDDD")</f>
        <v>viernes</v>
      </c>
      <c r="N741" t="str">
        <v>Z073 EDS MOSQUERA</v>
      </c>
      <c r="O741" t="str">
        <v>MOSQUERA</v>
      </c>
      <c r="P741" t="str">
        <v>BOGOTA</v>
      </c>
      <c r="Q741" t="str">
        <v>DIEGO FERNANDO GARCIA LEGUIZAMON</v>
      </c>
      <c r="R741" t="e">
        <v>#N/A</v>
      </c>
      <c r="S741" t="str">
        <v>DIRECTO</v>
      </c>
      <c r="T741">
        <v>0.59375</v>
      </c>
      <c r="U741">
        <v>0.625</v>
      </c>
      <c r="V741">
        <v>0.03125</v>
      </c>
      <c r="W741">
        <v>1</v>
      </c>
      <c r="X741">
        <f>NETWORKDAYS(K741,L740)</f>
        <v>1</v>
      </c>
      <c r="Y741" t="str">
        <f>IF(X741&lt;=2,"CUMPLE","NO CUMPLE")</f>
        <v>CUMPLE</v>
      </c>
    </row>
    <row r="742" xml:space="preserve">
      <c r="A742">
        <v>12290981</v>
      </c>
      <c r="B742" t="str">
        <v>REQUEST</v>
      </c>
      <c r="C742" t="str">
        <v>CERRADO</v>
      </c>
      <c r="D742" t="str">
        <v>TIENDA</v>
      </c>
      <c r="E742" t="str">
        <v>PDA</v>
      </c>
      <c r="F742" t="str">
        <v>PDA</v>
      </c>
      <c r="G742" t="str">
        <v>HONEYWELL</v>
      </c>
      <c r="H742"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Buenas Dias_x000d_
_x000d_
me colaboran configurando una PDA portatil de la area de recibo ya que se encuentra desactualizada_x000d_
</v>
      </c>
      <c r="I742" t="str">
        <v>Validar las PDA de recibo que no conectan al a WIFI</v>
      </c>
      <c r="J742" t="str">
        <v>Se realiza la verificación del estado de las PDA; el usuario manifiesta que no es posible conectarse a Genesix Telnet; se verifica la conexión a la red y se encuentra conectada con normalidad. Las dos PDA asignadas a recibo se encuentran con la aplicación Genesix Telnet desactualizada y una presenta fallas en el escaner ya que no toma el último digito de los códigos que escanea lo cual no permite su efectivo y correcto funcionamiento. Se realiza la actualización de la aplicación Genesix Telnet y se verifica la configuración del escaner; fue necesario reinstalar las aplicaciones y la configuración desde cero del escaner; después de varias pruebas se entrega el dispositivo a satisfacción del usuario</v>
      </c>
      <c r="K742">
        <v>44624</v>
      </c>
      <c r="L742">
        <v>44624</v>
      </c>
      <c r="M742" t="str">
        <f>TEXT(L742,"DDDDDDD")</f>
        <v>viernes</v>
      </c>
      <c r="N742" t="str">
        <v>M073 METRO MOSQUERA</v>
      </c>
      <c r="O742" t="str">
        <v>MOSQUERA</v>
      </c>
      <c r="P742" t="str">
        <v>BOGOTA</v>
      </c>
      <c r="Q742" t="str">
        <v>DIEGO FERNANDO GARCIA LEGUIZAMON</v>
      </c>
      <c r="R742" t="e">
        <v>#N/A</v>
      </c>
      <c r="S742" t="str">
        <v>DIRECTO</v>
      </c>
      <c r="T742">
        <v>0.4375</v>
      </c>
      <c r="U742">
        <v>0.5208333333333334</v>
      </c>
      <c r="V742">
        <v>0.08333333333333333</v>
      </c>
      <c r="W742">
        <v>2</v>
      </c>
      <c r="X742">
        <f>NETWORKDAYS(K742,L741)</f>
        <v>1</v>
      </c>
      <c r="Y742" t="str">
        <f>IF(X742&lt;=2,"CUMPLE","NO CUMPLE")</f>
        <v>CUMPLE</v>
      </c>
    </row>
    <row r="743" xml:space="preserve">
      <c r="A743">
        <v>12303520</v>
      </c>
      <c r="B743" t="str">
        <v>REQUEST</v>
      </c>
      <c r="C743" t="str">
        <v>CERRADO</v>
      </c>
      <c r="D743" t="str">
        <v>TIENDA</v>
      </c>
      <c r="E743" t="str">
        <v>POS</v>
      </c>
      <c r="F743" t="str">
        <v>MICROSENSE</v>
      </c>
      <c r="G743" t="str">
        <v>MICROSENSE</v>
      </c>
      <c r="H743"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Mosquera; llegada 6am-9am.</v>
      </c>
      <c r="I743" t="str">
        <v>Por favor pasar a Metro facatativa a las 7:30am y comunicarse conmigo para indicarles que actividad tenemos que realizar con los Microsens de la tienda</v>
      </c>
      <c r="J743" t="str" xml:space="preserve">
        <v xml:space="preserve">Se realiza acompañamiento y asistencia para migración de microsens en la tienda metro de Mosquera_x000d_
Direccion IP _x000d_
Antigua:  10.132.62.136_x000d_
Nueva:     10.132.63.50</v>
      </c>
      <c r="K743">
        <v>44624</v>
      </c>
      <c r="L743">
        <v>44624</v>
      </c>
      <c r="M743" t="str">
        <f>TEXT(L743,"DDDDDDD")</f>
        <v>viernes</v>
      </c>
      <c r="N743" t="str">
        <v>M073 METRO MOSQUERA</v>
      </c>
      <c r="O743" t="str">
        <v>MOSQUERA</v>
      </c>
      <c r="P743" t="str">
        <v>BOGOTA</v>
      </c>
      <c r="Q743" t="str">
        <v>DIEGO FERNANDO GARCIA LEGUIZAMON</v>
      </c>
      <c r="R743" t="e">
        <v>#N/A</v>
      </c>
      <c r="S743" t="str">
        <v>DIRECTO</v>
      </c>
      <c r="T743">
        <v>0.2916666666666667</v>
      </c>
      <c r="U743">
        <v>0.4166666666666667</v>
      </c>
      <c r="V743">
        <v>0.125</v>
      </c>
      <c r="W743">
        <v>2</v>
      </c>
      <c r="X743">
        <f>NETWORKDAYS(K743,L742)</f>
        <v>1</v>
      </c>
      <c r="Y743" t="str">
        <f>IF(X743&lt;=2,"CUMPLE","NO CUMPLE")</f>
        <v>CUMPLE</v>
      </c>
    </row>
    <row r="744" xml:space="preserve">
      <c r="A744">
        <v>12304889</v>
      </c>
      <c r="B744" t="str">
        <v>REQUEST</v>
      </c>
      <c r="C744" t="str">
        <v>CERRADO</v>
      </c>
      <c r="D744" t="str">
        <v>TIENDA</v>
      </c>
      <c r="E744" t="str">
        <v>BALANZA</v>
      </c>
      <c r="F744" t="str">
        <v>BALANZA</v>
      </c>
      <c r="G744" t="str">
        <v>METTLER</v>
      </c>
      <c r="H744" t="str" xml:space="preserve">
        <v xml:space="preserve">Datos usuario_x000d_
Nombre: Dumas Rodrigo Lopez Paredes_x000d_
Correo: dumasrodrigo.lopez@cencosud.com.co_x000d_
Usuario AD: Drlopezp_x000d_
Pais: Colombia_x000d_
Ubicacion: M040 METRO RIOHACHA_x000d_
Zona: Colombia Costa_x000d_
Unidad de Negocio: Supermercados_x000d_
Servicio: Sistemas_x000d_
Telefono: 3176592835_x000d_
Anexo: 7860403_x000d_
Descripcion: Buen Dia_x000d_
Favor me ayuda revisando la Balanza del Lab de Carnes la cual no esta actualizando._x000d_
Saludes._x000d_
Area en donde se encuentra la Balanza: Laboratorio de Carnes</v>
      </c>
      <c r="I744" t="str">
        <v>Se Solicita Tecnico de Isit para revision a la Balanza de Lab de Carnes de la Tienda Metro RiohachA</v>
      </c>
      <c r="J744" t="str">
        <v>Se reporta Balanza sin conexión; se realiza validación y se cambia cable de red restableciendo la conexión; se realiza limpieza interna y externa del equipo y se solicita envió de actualización de productos y precios; luego que termino dicho proceso se le solicita al usuario realizar pruebas las cuales confirman ser exitosas.</v>
      </c>
      <c r="K744">
        <v>44624</v>
      </c>
      <c r="L744">
        <v>44624</v>
      </c>
      <c r="M744" t="str">
        <f>TEXT(L744,"DDDDDDD")</f>
        <v>viernes</v>
      </c>
      <c r="N744" t="str">
        <v>M040 METRO RIOHACHA</v>
      </c>
      <c r="O744" t="str">
        <v>RIOHACHA</v>
      </c>
      <c r="P744" t="str">
        <v>COSTA</v>
      </c>
      <c r="Q744" t="str">
        <v xml:space="preserve">WILGER MELO PRADO </v>
      </c>
      <c r="R744" t="e">
        <v>#N/A</v>
      </c>
      <c r="S744" t="str">
        <v>DIRECTO</v>
      </c>
      <c r="T744" t="str">
        <v>8.30</v>
      </c>
      <c r="U744">
        <v>0.4583333333333333</v>
      </c>
      <c r="V744">
        <v>0.10416666666666667</v>
      </c>
      <c r="W744">
        <v>2</v>
      </c>
      <c r="X744">
        <f>NETWORKDAYS(K744,L743)</f>
        <v>1</v>
      </c>
      <c r="Y744" t="str">
        <f>IF(X744&lt;=2,"CUMPLE","NO CUMPLE")</f>
        <v>CUMPLE</v>
      </c>
    </row>
    <row r="745" xml:space="preserve">
      <c r="A745">
        <v>12271813</v>
      </c>
      <c r="B745" t="str">
        <v>INCIDENT</v>
      </c>
      <c r="C745" t="str">
        <v>CERRADO</v>
      </c>
      <c r="D745" t="str">
        <v>TIENDA</v>
      </c>
      <c r="E745" t="str">
        <v>POS</v>
      </c>
      <c r="F745" t="str">
        <v>POS</v>
      </c>
      <c r="G745" t="str">
        <v>WINCOR</v>
      </c>
      <c r="H745" t="str" xml:space="preserve">
        <v xml:space="preserve">Datos usuario_x000d_
Nombre: Sandra Milena Avila Varela_x000d_
Correo: SandraMilena.AvilaVarela@cencosud.com.co_x000d_
Usuario AD: SAAvilaVa_x000d_
Pais: Colombia_x000d_
Ubicacion: M073 METRO MOSQUERA_x000d_
Zona: Colombia Bogota_x000d_
Unidad de Negocio: METRO_x000d_
Servicio: null_x000d_
Telefono: 3112580526_x000d_
Anexo: 3112580526_x000d_
Descripcion: Buenos dias_x000d_
Me ayuda por favor con la revision de la pos numero dos y numero cuatro ya que presenta lentitud</v>
      </c>
      <c r="I745" t="str" xml:space="preserve">
        <v xml:space="preserve">Buenas Tardes_x000d_
Favor instalar memoria RAM para la POS 8 de Metro Mosquera_x000d_
Tienda: Metro Mosquera_x000d_
Equipo: POS_x000d_
Marca:wincor_x000d_
Modelo: beetle-m_x000d_
Serial:59CD001385-6498506422_x000d_
SGP Parte:15663-15664-15665_x000d_
1.Parte:MEMORIA RAM DIMM SDRAM 256 MB PC 133</v>
      </c>
      <c r="J745" t="str">
        <v>Se realiza el montaje de una memoria ram en la POS 08. Se realizan pruebas de funcionamiento y todo queda operativo</v>
      </c>
      <c r="K745">
        <v>44624</v>
      </c>
      <c r="L745">
        <v>44624</v>
      </c>
      <c r="M745" t="str">
        <f>TEXT(L745,"DDDDDDD")</f>
        <v>viernes</v>
      </c>
      <c r="N745" t="str">
        <v>M073 METRO MOSQUERA</v>
      </c>
      <c r="O745" t="str">
        <v>MOSQUERA</v>
      </c>
      <c r="P745" t="str">
        <v>BOGOTA</v>
      </c>
      <c r="Q745" t="str">
        <v>DIEGO FERNANDO GARCIA LEGUIZAMON</v>
      </c>
      <c r="R745" t="e">
        <v>#N/A</v>
      </c>
      <c r="S745" t="str">
        <v>DIRECTO</v>
      </c>
      <c r="T745">
        <v>0.6458333333333334</v>
      </c>
      <c r="U745">
        <v>0.6736111111111112</v>
      </c>
      <c r="V745">
        <v>0.027777777777777776</v>
      </c>
      <c r="W745">
        <v>1</v>
      </c>
      <c r="X745">
        <f>NETWORKDAYS(K745,L744)</f>
        <v>1</v>
      </c>
      <c r="Y745" t="str">
        <f>IF(X745&lt;=2,"CUMPLE","NO CUMPLE")</f>
        <v>CUMPLE</v>
      </c>
    </row>
    <row r="746" xml:space="preserve">
      <c r="A746">
        <v>12298938</v>
      </c>
      <c r="B746" t="str">
        <v>INCIDENT</v>
      </c>
      <c r="C746" t="str">
        <v>CERRADO</v>
      </c>
      <c r="D746" t="str">
        <v>TIENDA</v>
      </c>
      <c r="E746" t="str">
        <v>POS</v>
      </c>
      <c r="F746" t="str">
        <v>POS</v>
      </c>
      <c r="G746" t="str">
        <v>WINCOR</v>
      </c>
      <c r="H746"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se solicita revision pos numero 2 debido a que los visores cliente y cajero no prenden; se revisa los cables de conexion y no se encuentra ninguna novedad._x000d_
</v>
      </c>
      <c r="I746" t="str" xml:space="preserve">
        <v xml:space="preserve">Por favor validar las conexiones de la POS 2 de la tienda; no da video_x000d_
Llevar USB de POS para formatear las POS de Jumbo o Metro</v>
      </c>
      <c r="J746" t="str">
        <v>Se realiza diagnostico caja POS; el sistema presenta falla al iniciar el sistema operativo;  se procede a reinstalar  SO pero el disco duro no responde. Se verifica el estado del disco duro con la herramienta de diagnostico Cristal Disk Info; dando como resultado el mal estado de sectores de este. Se solicita cambio de disco.</v>
      </c>
      <c r="K746">
        <v>44624</v>
      </c>
      <c r="L746">
        <v>44627</v>
      </c>
      <c r="M746" t="str">
        <f>TEXT(L746,"DDDDDDD")</f>
        <v>lunes</v>
      </c>
      <c r="N746" t="str">
        <v>M077 METRO ZIPAQUIRA</v>
      </c>
      <c r="O746" t="str">
        <v>ZIPAQUIRA</v>
      </c>
      <c r="P746" t="str">
        <v>BOGOTA</v>
      </c>
      <c r="Q746" t="str">
        <v>RODOLFO MARIO BOYERO LOPEZ</v>
      </c>
      <c r="R746" t="e">
        <v>#N/A</v>
      </c>
      <c r="S746" t="str">
        <v>DIRECTO</v>
      </c>
      <c r="T746">
        <v>0.4583333333333333</v>
      </c>
      <c r="U746">
        <v>0.5208333333333334</v>
      </c>
      <c r="V746">
        <v>0.0625</v>
      </c>
      <c r="W746">
        <v>1</v>
      </c>
      <c r="X746">
        <f>NETWORKDAYS(K746,L745)</f>
        <v>1</v>
      </c>
      <c r="Y746" t="str">
        <f>IF(X746&lt;=2,"CUMPLE","NO CUMPLE")</f>
        <v>CUMPLE</v>
      </c>
    </row>
    <row r="747" xml:space="preserve">
      <c r="A747">
        <v>12285141</v>
      </c>
      <c r="B747" t="str">
        <v>INCIDENT</v>
      </c>
      <c r="C747" t="str">
        <v>CERRADO</v>
      </c>
      <c r="D747" t="str">
        <v>TIENDA</v>
      </c>
      <c r="E747" t="str">
        <v>POS</v>
      </c>
      <c r="F747" t="str">
        <v>MICROSENSE</v>
      </c>
      <c r="G747" t="str">
        <v>MICROSENSE</v>
      </c>
      <c r="H747"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Metro Monteria; llegada 6am-9am.</v>
      </c>
      <c r="I747" t="str">
        <v>Se solicita Apoyo para la Migración de los equipos Microsens de a tienda Metro Monteria Apartir de las 6:00AM</v>
      </c>
      <c r="J747" t="str">
        <v>se realiza migracion del lineal de caja a mano remotas lo toman el señor Guillermo Gutierrez; el da indicaciones del proceso que se realiza en el cual se hizo desconectar y conectar cables.</v>
      </c>
      <c r="K747">
        <v>44627</v>
      </c>
      <c r="L747">
        <v>44627</v>
      </c>
      <c r="M747" t="str">
        <f>TEXT(L747,"DDDDDDD")</f>
        <v>lunes</v>
      </c>
      <c r="N747" t="str">
        <v>M085 METRO MONTERIA</v>
      </c>
      <c r="O747" t="str">
        <v>MONTERIA</v>
      </c>
      <c r="P747" t="str">
        <v>COSTA</v>
      </c>
      <c r="Q747" t="str">
        <v>SHARON YANETH KERGUELEN WILCHES</v>
      </c>
      <c r="R747">
        <v>1067917448</v>
      </c>
      <c r="S747" t="str">
        <v>DIRECTO</v>
      </c>
      <c r="T747">
        <v>0.25</v>
      </c>
      <c r="U747">
        <v>0.375</v>
      </c>
      <c r="V747">
        <v>0.125</v>
      </c>
      <c r="W747">
        <v>2</v>
      </c>
      <c r="X747">
        <f>NETWORKDAYS(K747,L746)</f>
        <v>1</v>
      </c>
      <c r="Y747" t="str">
        <f>IF(X747&lt;=2,"CUMPLE","NO CUMPLE")</f>
        <v>CUMPLE</v>
      </c>
    </row>
    <row r="748" xml:space="preserve">
      <c r="A748">
        <v>12285119</v>
      </c>
      <c r="B748" t="str">
        <v>INCIDENT</v>
      </c>
      <c r="C748" t="str">
        <v>CERRADO</v>
      </c>
      <c r="D748" t="str">
        <v>TIENDA</v>
      </c>
      <c r="E748" t="str">
        <v>POS</v>
      </c>
      <c r="F748" t="str">
        <v>MICROSENSE</v>
      </c>
      <c r="G748" t="str">
        <v>MICROSENSE</v>
      </c>
      <c r="H748"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Metro Santa Lucia Neiva; llegada 6am-9am.</v>
      </c>
      <c r="I748" t="str">
        <v>Me ayudas con esta solicitud.</v>
      </c>
      <c r="J748" t="str">
        <v>Se procede a realizar acompañamiento de migración de red; en la cual se procede a realizar y ubicar el modulo 1 de cajas para realizar la desconexión del puerto 6 para realizar la configuración de red; ya finalizado se debe cambiar en el switch de linea de cajas la ip la cual cambia por una nueva</v>
      </c>
      <c r="K748">
        <v>44627</v>
      </c>
      <c r="L748">
        <v>44627</v>
      </c>
      <c r="M748" t="str">
        <f>TEXT(L748,"DDDDDDD")</f>
        <v>lunes</v>
      </c>
      <c r="N748" t="str">
        <v>M195 METRO SANTA LUCIA</v>
      </c>
      <c r="O748" t="str">
        <v>NEIVA</v>
      </c>
      <c r="P748" t="str">
        <v>OCCIDENTE</v>
      </c>
      <c r="Q748" t="str">
        <v>JOHN ALEJANDRO LOZADA BABATIVA</v>
      </c>
      <c r="R748">
        <v>1075313382</v>
      </c>
      <c r="S748" t="str">
        <v>DIRECTO</v>
      </c>
      <c r="T748">
        <v>0.25</v>
      </c>
      <c r="U748">
        <v>0.375</v>
      </c>
      <c r="V748">
        <v>0.125</v>
      </c>
      <c r="W748">
        <v>2</v>
      </c>
      <c r="X748">
        <f>NETWORKDAYS(K748,L747)</f>
        <v>1</v>
      </c>
      <c r="Y748" t="str">
        <f>IF(X748&lt;=2,"CUMPLE","NO CUMPLE")</f>
        <v>CUMPLE</v>
      </c>
    </row>
    <row r="749" xml:space="preserve">
      <c r="A749">
        <v>12295569</v>
      </c>
      <c r="B749" t="str">
        <v>REQUEST</v>
      </c>
      <c r="C749" t="str">
        <v>CERRADO</v>
      </c>
      <c r="D749" t="str">
        <v>TIENDA</v>
      </c>
      <c r="E749" t="str">
        <v>CPU</v>
      </c>
      <c r="F749" t="str">
        <v>CPU</v>
      </c>
      <c r="G749" t="str">
        <v>LENOVO</v>
      </c>
      <c r="H749"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El computador de S/N MJ0FNPR6 asignado al Jefe Marco Ramos Y El computador de S/N MJ0FNN07 asignado al Jefe Herminda Torres tienen problemas con el sonido de alta vos ni audifonos solicito sea activado el sonido para poder realizar cursos._x000d_
Indicar la ubicacion del computador en la tienda o sede: tienda</v>
      </c>
      <c r="I749" t="str">
        <v>Por favor revisar todos los PC de la tienda y validar que tengan Audio</v>
      </c>
      <c r="J749" t="str">
        <v>Se valida la configuración del driver de audio; encontrando que está desactualizado. Se realiza la respectiva actualización y se valida con el usuario su correcto funcionamiento.   Se advierte al usuario que estos equipos no cuentan con dispositivos de audio externo y siempre tiene que ser utilizados audífonos  externos y seleccionar la entrada correcta para su funcionamiento.</v>
      </c>
      <c r="K749">
        <v>44627</v>
      </c>
      <c r="L749">
        <v>44627</v>
      </c>
      <c r="M749" t="str">
        <f>TEXT(L749,"DDDDDDD")</f>
        <v>lunes</v>
      </c>
      <c r="N749" t="str">
        <v>M077 METRO ZIPAQUIRA</v>
      </c>
      <c r="O749" t="str">
        <v>ZIPAQUIRA</v>
      </c>
      <c r="P749" t="str">
        <v>BOGOTA</v>
      </c>
      <c r="Q749" t="str">
        <v>RODOLFO MARIO BOYERO LOPEZ</v>
      </c>
      <c r="R749" t="e">
        <v>#N/A</v>
      </c>
      <c r="S749" t="str">
        <v>DIRECTO</v>
      </c>
      <c r="T749">
        <v>0.625</v>
      </c>
      <c r="U749">
        <v>0.6458333333333334</v>
      </c>
      <c r="V749">
        <v>0.020833333333333332</v>
      </c>
      <c r="W749">
        <v>1</v>
      </c>
      <c r="X749">
        <f>NETWORKDAYS(K749,L748)</f>
        <v>1</v>
      </c>
      <c r="Y749" t="str">
        <f>IF(X749&lt;=2,"CUMPLE","NO CUMPLE")</f>
        <v>CUMPLE</v>
      </c>
    </row>
    <row r="750" xml:space="preserve">
      <c r="A750">
        <v>12295698</v>
      </c>
      <c r="B750" t="str">
        <v>REQUEST</v>
      </c>
      <c r="C750" t="str">
        <v>CERRADO</v>
      </c>
      <c r="D750" t="str">
        <v>TIENDA</v>
      </c>
      <c r="E750" t="str">
        <v>CPU</v>
      </c>
      <c r="F750" t="str">
        <v>CPU</v>
      </c>
      <c r="G750" t="str">
        <v>LENOVO</v>
      </c>
      <c r="H750"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El computador de S/N MJ0FNPDX y el computador de S/N MJ0FNMWX asignados a la seccion de recibo tienen problemas con el sonido de alta vos ni audifonos solicito sea activado el sonido para poder realizar cursos._x000d_
Indicar la ubicacion del computador en la tienda o sede: tienda</v>
      </c>
      <c r="I750" t="str">
        <v>Por favor revisar todos los PC de la tienda y validar que tengan Audio</v>
      </c>
      <c r="J750" t="str">
        <v>Se valida la configuración del driver de audio; encontrando que está desactualizado. Se realiza la respectiva actualización y se valida con el usuario su correcto funcionamiento.   Se advierte al usuario que estos equipos no cuentan con dispositivos de audio externo y siempre tiene que ser utilizados audífonos  externos y seleccionar la entrada correcta para su funcionamiento.</v>
      </c>
      <c r="K750">
        <v>44627</v>
      </c>
      <c r="L750">
        <v>44627</v>
      </c>
      <c r="M750" t="str">
        <f>TEXT(L750,"DDDDDDD")</f>
        <v>lunes</v>
      </c>
      <c r="N750" t="str">
        <v>M077 METRO ZIPAQUIRA</v>
      </c>
      <c r="O750" t="str">
        <v>ZIPAQUIRA</v>
      </c>
      <c r="P750" t="str">
        <v>BOGOTA</v>
      </c>
      <c r="Q750" t="str">
        <v>RODOLFO MARIO BOYERO LOPEZ</v>
      </c>
      <c r="R750" t="e">
        <v>#N/A</v>
      </c>
      <c r="S750" t="str">
        <v>DIRECTO</v>
      </c>
      <c r="T750">
        <v>0.6458333333333334</v>
      </c>
      <c r="U750">
        <v>0.6666666666666666</v>
      </c>
      <c r="V750">
        <v>0.020833333333333332</v>
      </c>
      <c r="W750">
        <v>1</v>
      </c>
      <c r="X750">
        <f>NETWORKDAYS(K750,L749)</f>
        <v>1</v>
      </c>
      <c r="Y750" t="str">
        <f>IF(X750&lt;=2,"CUMPLE","NO CUMPLE")</f>
        <v>CUMPLE</v>
      </c>
    </row>
    <row r="751" xml:space="preserve">
      <c r="A751">
        <v>12301292</v>
      </c>
      <c r="B751" t="str">
        <v>REQUEST</v>
      </c>
      <c r="C751" t="str">
        <v>CERRADO</v>
      </c>
      <c r="D751" t="str">
        <v>TIENDA</v>
      </c>
      <c r="E751" t="str">
        <v>CPU</v>
      </c>
      <c r="F751" t="str">
        <v>CPU</v>
      </c>
      <c r="G751" t="str">
        <v>LENOVO</v>
      </c>
      <c r="H751" t="str" xml:space="preserve">
        <v xml:space="preserve">Datos usuario_x000d_
Nombre: Fabiola Diaz Marin_x000d_
Correo: fabiola.diazmarin@cencosud.com.co_x000d_
Usuario AD: FDiazMar_x000d_
Pais: Colombia_x000d_
Ubicacion: M195 METRO SANTA LUCIA_x000d_
Zona: Colombia Bogota_x000d_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Garcia celular 320 4380653_x000d_
_x000d_
AREA EN DONDE SE UBICA EL EQUIPO : decoracion</v>
      </c>
      <c r="I751" t="str">
        <v>Me ayudas con esta solicitud.</v>
      </c>
      <c r="J751" t="str">
        <v>Equipo de ecoprints se debe configurar y subir a dominio; el equipo se ubica se procede a realizar la subida de dominio por cencojoin el cual no funciona; se procede a subir equipo manualmente a dominio; se procede a colocar e instalar office 365 ya que tenia office 2013; el equipo queda configurado y en el dominio funcionando correctamente</v>
      </c>
      <c r="K751">
        <v>44627</v>
      </c>
      <c r="L751">
        <v>44627</v>
      </c>
      <c r="M751" t="str">
        <f>TEXT(L751,"DDDDDDD")</f>
        <v>lunes</v>
      </c>
      <c r="N751" t="str">
        <v>M195 METRO SANTA LUCIA</v>
      </c>
      <c r="O751" t="str">
        <v>NEIVA</v>
      </c>
      <c r="P751" t="str">
        <v>OCCIDENTE</v>
      </c>
      <c r="Q751" t="str">
        <v>JOHN ALEJANDRO LOZADA BABATIVA</v>
      </c>
      <c r="R751">
        <v>1075313382</v>
      </c>
      <c r="S751" t="str">
        <v>DIRECTO</v>
      </c>
      <c r="T751">
        <v>0.5833333333333334</v>
      </c>
      <c r="U751">
        <v>0.7083333333333334</v>
      </c>
      <c r="V751">
        <v>0.125</v>
      </c>
      <c r="W751">
        <v>2</v>
      </c>
      <c r="X751">
        <f>NETWORKDAYS(K751,L750)</f>
        <v>1</v>
      </c>
      <c r="Y751" t="str">
        <f>IF(X751&lt;=2,"CUMPLE","NO CUMPLE")</f>
        <v>CUMPLE</v>
      </c>
    </row>
    <row r="752" xml:space="preserve">
      <c r="A752">
        <v>12309358</v>
      </c>
      <c r="B752" t="str">
        <v>INCIDENT</v>
      </c>
      <c r="C752" t="str">
        <v>CERRADO</v>
      </c>
      <c r="D752" t="str">
        <v>TIENDA</v>
      </c>
      <c r="E752" t="str">
        <v>SCANNER</v>
      </c>
      <c r="F752" t="str">
        <v>MANO</v>
      </c>
      <c r="G752" t="str">
        <v>DATALOGIC</v>
      </c>
      <c r="H752"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Buenos dias; por favor me colaboran revisando el escaner de mano de la caja 18 debido a que prende con luz blanca pero no escanea el codigo de barras. Gracias</v>
      </c>
      <c r="I752" t="str">
        <v>Validar el escaner de Mano de la POS 18; que no lo reconoce la POS</v>
      </c>
      <c r="J752" t="str">
        <v>Al realizar el diagnóstico se evidencia que la lectora de barras tenia encendido continuamente la luz led;   se procede a desactivar su fuente de energía y reiniciar el sistema P.O.S.   Se valida nuevamente y queda funcionado correctamente.</v>
      </c>
      <c r="K752">
        <v>44627</v>
      </c>
      <c r="L752">
        <v>44627</v>
      </c>
      <c r="M752" t="str">
        <f>TEXT(L752,"DDDDDDD")</f>
        <v>lunes</v>
      </c>
      <c r="N752" t="str">
        <v>M077 METRO ZIPAQUIRA</v>
      </c>
      <c r="O752" t="str">
        <v>ZIPAQUIRA</v>
      </c>
      <c r="P752" t="str">
        <v>BOGOTA</v>
      </c>
      <c r="Q752" t="str">
        <v>RODOLFO MARIO BOYERO LOPEZ</v>
      </c>
      <c r="R752" t="e">
        <v>#N/A</v>
      </c>
      <c r="S752" t="str">
        <v>DIRECTO</v>
      </c>
      <c r="T752">
        <v>0.6666666666666666</v>
      </c>
      <c r="U752">
        <v>0.6944444444444444</v>
      </c>
      <c r="V752">
        <v>0.027777777777777776</v>
      </c>
      <c r="W752">
        <v>1</v>
      </c>
      <c r="X752">
        <f>NETWORKDAYS(K752,L751)</f>
        <v>1</v>
      </c>
      <c r="Y752" t="str">
        <f>IF(X752&lt;=2,"CUMPLE","NO CUMPLE")</f>
        <v>CUMPLE</v>
      </c>
    </row>
    <row r="753" xml:space="preserve">
      <c r="A753">
        <v>12285111</v>
      </c>
      <c r="B753" t="str">
        <v>INCIDENT</v>
      </c>
      <c r="C753" t="str">
        <v>CERRADO</v>
      </c>
      <c r="D753" t="str">
        <v>TIENDA</v>
      </c>
      <c r="E753" t="str">
        <v>POS</v>
      </c>
      <c r="F753" t="str">
        <v>MICROSENSE</v>
      </c>
      <c r="G753" t="str">
        <v>MICROSENSE</v>
      </c>
      <c r="H753"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de Neiva Centro de convenciones; llegada 6am-9am.</v>
      </c>
      <c r="I753" t="str">
        <v>Me ayudas con esta solicitud.</v>
      </c>
      <c r="J753" t="str">
        <v>Se procede a hacer acompañamiento con soporte de migración de red; se procede a ubicar punto de modulo uno y se desconecta el puerto 6 para proceder con la migración; hay algunos problemas con el cableado ya que se deben verificar con otro proveedor; pero la migración se finalizó y los puertos ip cambiaron</v>
      </c>
      <c r="K753">
        <v>44627</v>
      </c>
      <c r="L753">
        <v>44628</v>
      </c>
      <c r="M753" t="str">
        <f>TEXT(L753,"DDDDDDD")</f>
        <v>martes</v>
      </c>
      <c r="N753" t="str">
        <v>M038 METRO NEIVA CENTRO DE CONVENCIONES</v>
      </c>
      <c r="O753" t="str">
        <v>NEIVA</v>
      </c>
      <c r="P753" t="str">
        <v>OCCIDENTE</v>
      </c>
      <c r="Q753" t="str">
        <v>JOHN ALEJANDRO LOZADA BABATIVA</v>
      </c>
      <c r="R753">
        <v>1075313382</v>
      </c>
      <c r="S753" t="str">
        <v>DIRECTO</v>
      </c>
      <c r="T753">
        <v>0.25</v>
      </c>
      <c r="U753">
        <v>0.375</v>
      </c>
      <c r="V753">
        <v>0.125</v>
      </c>
      <c r="W753">
        <v>2</v>
      </c>
      <c r="X753">
        <f>NETWORKDAYS(K753,L752)</f>
        <v>1</v>
      </c>
      <c r="Y753" t="str">
        <f>IF(X753&lt;=2,"CUMPLE","NO CUMPLE")</f>
        <v>CUMPLE</v>
      </c>
    </row>
    <row r="754" xml:space="preserve">
      <c r="A754">
        <v>12285120</v>
      </c>
      <c r="B754" t="str">
        <v>REQUEST</v>
      </c>
      <c r="C754" t="str">
        <v>CERRADO</v>
      </c>
      <c r="D754" t="str">
        <v>TIENDA</v>
      </c>
      <c r="E754" t="str">
        <v>POS</v>
      </c>
      <c r="F754" t="str">
        <v>MICROSENSE</v>
      </c>
      <c r="G754" t="str">
        <v>MICROSENSE</v>
      </c>
      <c r="H754"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Se necesita manos remotas para migracion de microsens en la tienda Jumbo Popayan; llegada 6am-9am.</v>
      </c>
      <c r="I754" t="str">
        <v>Me ayudas con esta solicitud.</v>
      </c>
      <c r="J754" t="str">
        <v>Se realiza  el desplazamiento hasta el área de cajas donde se ejecutará la actividad. Se retira la tapa base que cubre el panel de conexiones y puertos  de las cajas  y se identifica ip de trabajo. Se desconecta un punto de red según indicaciones del ingeniero Guillermo y se espera en sitio el siguiente instructivo y se procede con la indicación de  marcar el  cambio de ip en las cajas 09 y 10. Se espera a mas instrucciones y se realiza prueba de comunicación de los datafonos y todos marcan conexión  exitosa.</v>
      </c>
      <c r="K754">
        <v>44627</v>
      </c>
      <c r="L754">
        <v>44628</v>
      </c>
      <c r="M754" t="str">
        <f>TEXT(L754,"DDDDDDD")</f>
        <v>martes</v>
      </c>
      <c r="N754" t="str">
        <v>J036 JUMBO POPAYAN CAMPANARIO</v>
      </c>
      <c r="O754" t="str">
        <v>POPAYAN</v>
      </c>
      <c r="P754" t="str">
        <v>OCCIDENTE</v>
      </c>
      <c r="Q754" t="str">
        <v>DANIEL FERNANDO PAREDES ARTEAGA</v>
      </c>
      <c r="R754">
        <v>10301691</v>
      </c>
      <c r="S754" t="str">
        <v>DIRECTO</v>
      </c>
      <c r="T754">
        <v>0.25</v>
      </c>
      <c r="U754">
        <v>0.3541666666666667</v>
      </c>
      <c r="V754">
        <v>0.10416666666666667</v>
      </c>
      <c r="W754">
        <v>2</v>
      </c>
      <c r="X754">
        <f>NETWORKDAYS(K754,L753)</f>
        <v>2</v>
      </c>
      <c r="Y754" t="str">
        <f>IF(X754&lt;=2,"CUMPLE","NO CUMPLE")</f>
        <v>CUMPLE</v>
      </c>
    </row>
    <row r="755" xml:space="preserve">
      <c r="A755">
        <v>12302927</v>
      </c>
      <c r="B755" t="str">
        <v>REQUEST</v>
      </c>
      <c r="C755" t="str">
        <v>CERRADO</v>
      </c>
      <c r="D755" t="str">
        <v>TIENDA</v>
      </c>
      <c r="E755" t="str">
        <v>CPU</v>
      </c>
      <c r="F755" t="str">
        <v>CPU</v>
      </c>
      <c r="G755" t="str">
        <v>LENOVO</v>
      </c>
      <c r="H755"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instalacion del office 365en el equipo de ecoprint del area de publicidad-Gracias_x000d_
Indicar la ubicacion del computador en la tienda o sede: decoracion</v>
      </c>
      <c r="I755" t="str">
        <v>Buenos días: me ayudas con esta solicitud</v>
      </c>
      <c r="J755" t="str">
        <v>Se procede a ubicar el equipo de ecoprinter y a verificar puerto de red. Se informa al soporte de sistemas Harold quien indica que el pc se debe colocar en unos de los puertos de de los equipos en dominio y se debe vincular para la instalación de office 365. Se realiza la prueba de vinculación al dominio y genera que le falta ciertos recursos para su vinculación; entonces se realiza la instalación de forma externa con el programa remoto. Se espera que termine la instalación y se informa a usuario que ya queda equipo con el office 365 instalado; se le muestra aplicativos y se envía evidencia</v>
      </c>
      <c r="K755">
        <v>44627</v>
      </c>
      <c r="L755">
        <v>44628</v>
      </c>
      <c r="M755" t="str">
        <f>TEXT(L755,"DDDDDDD")</f>
        <v>martes</v>
      </c>
      <c r="N755" t="str">
        <v>J036 JUMBO POPAYAN CAMPANARIO</v>
      </c>
      <c r="O755" t="str">
        <v>POPAYAN</v>
      </c>
      <c r="P755" t="str">
        <v>OCCIDENTE</v>
      </c>
      <c r="Q755" t="str">
        <v>DANIEL FERNANDO PAREDES ARTEAGA</v>
      </c>
      <c r="R755">
        <v>10301691</v>
      </c>
      <c r="S755" t="str">
        <v>DIRECTO</v>
      </c>
      <c r="T755">
        <v>0.3958333333333333</v>
      </c>
      <c r="U755">
        <v>0.5</v>
      </c>
      <c r="V755">
        <v>0.10416666666666667</v>
      </c>
      <c r="W755">
        <v>2</v>
      </c>
      <c r="X755">
        <f>NETWORKDAYS(K755,L754)</f>
        <v>2</v>
      </c>
      <c r="Y755" t="str">
        <f>IF(X755&lt;=2,"CUMPLE","NO CUMPLE")</f>
        <v>CUMPLE</v>
      </c>
    </row>
    <row r="756" xml:space="preserve">
      <c r="A756">
        <v>12303140</v>
      </c>
      <c r="B756" t="str">
        <v>REQUEST</v>
      </c>
      <c r="C756" t="str">
        <v>CERRADO</v>
      </c>
      <c r="D756" t="str">
        <v>TIENDA</v>
      </c>
      <c r="E756" t="str">
        <v>IMPRESORA</v>
      </c>
      <c r="F756" t="str">
        <v>MANO</v>
      </c>
      <c r="G756" t="str">
        <v>ZEBRA</v>
      </c>
      <c r="H756" t="str" xml:space="preserve">
        <v xml:space="preserve">Datos usuario_x000d_
Nombre: Herney Romero Mur_x000d_
Correo: herney.romeromur@cencosud.com.co_x000d_
Usuario AD: HERomeroM_x000d_
Pais: Colombia_x000d_
Ubicacion: J047 JUMBO GIRARDOT_x000d_
Zona: Colombia Occidente_x000d_
Unidad de Negocio: Supermercados_x000d_
Servicio: Tiendas &amp; Centros de Distribucion_x000d_
Telefono: 3006689978_x000d_
Anexo: 8872700_x000d_
Descripcion: aparece alerta falta cinta; se cmabia y continua saliendo dicha alerta y no imprime.</v>
      </c>
      <c r="I756" t="str">
        <v>revision de zebra de peroques; que no esta imprimiendo</v>
      </c>
      <c r="J756" t="str">
        <v>Se verifica impresora Zebra y se encuentra con bloqueo de impresión y muestra la alerta de cinta faltante; se procede a revisar los sensores y se encuentra que estos no están detectando la cinta ni el sticker o etiqueta. Se procede a realizar la configuración y recalibración de los sensores. Se soluciona falla y se pone a prueba con el usuario. La impresora Zebra funciona correctamente</v>
      </c>
      <c r="K756">
        <v>44627</v>
      </c>
      <c r="L756">
        <v>44628</v>
      </c>
      <c r="M756" t="str">
        <f>TEXT(L756,"DDDDDDD")</f>
        <v>martes</v>
      </c>
      <c r="N756" t="str">
        <v>J047 JUMBO GIRARDOT</v>
      </c>
      <c r="O756" t="str">
        <v>GIRARDOT</v>
      </c>
      <c r="P756" t="str">
        <v>OCCIDENTE</v>
      </c>
      <c r="Q756" t="str">
        <v>RAFAEL ARDILA PUENTES</v>
      </c>
      <c r="R756">
        <v>1018419858</v>
      </c>
      <c r="S756" t="str">
        <v>ALIADO</v>
      </c>
      <c r="T756">
        <v>0.4166666666666667</v>
      </c>
      <c r="U756">
        <v>0.5</v>
      </c>
      <c r="V756">
        <v>0.08333333333333333</v>
      </c>
      <c r="W756">
        <v>2</v>
      </c>
      <c r="X756">
        <f>NETWORKDAYS(K756,L755)</f>
        <v>2</v>
      </c>
      <c r="Y756" t="str">
        <f>IF(X756&lt;=2,"CUMPLE","NO CUMPLE")</f>
        <v>CUMPLE</v>
      </c>
    </row>
    <row r="757" xml:space="preserve">
      <c r="A757">
        <v>12310095</v>
      </c>
      <c r="B757" t="str">
        <v>REQUEST</v>
      </c>
      <c r="C757" t="str">
        <v>CERRADO</v>
      </c>
      <c r="D757" t="str">
        <v>TIENDA</v>
      </c>
      <c r="E757" t="str">
        <v>CPU</v>
      </c>
      <c r="F757" t="str">
        <v>CPU</v>
      </c>
      <c r="G757" t="str">
        <v>LENOVO</v>
      </c>
      <c r="H757" t="str" xml:space="preserve">
        <v xml:space="preserve">Datos usuario_x000d_
Nombre: Merilyn Ramos Santos_x000d_
Correo: Merilyn.Ramos@cencosud.com.co_x000d_
Usuario AD: MRamosS_x000d_
Pais: Colombia_x000d_
Ubicacion: SEDE ADMINISTRATIVA BOGOTA_x000d_
Zona: Colombia Sede Admin_x000d_
Unidad de Negocio: Supermercados_x000d_
Servicio: Sistemas_x000d_
Telefono: 999635678_x000d_
Anexo: 7018417_x000d_
Descripcion: Configuracion e instalacion de equipo portatil. a Cedula Sandra Mireya Garzon Sarmiento Cedula 65770842; en la ciudad de Neiva_x000d_
con VPN_x000d_
_x000d_
Quedo atenta_x000d_
Indicar la ubicacion del computador en la tienda o sede: neiva</v>
      </c>
      <c r="I757" t="str">
        <v xml:space="preserve"> visita del tecnico de isit; para que realice la configuracion del portatil a Sandra Garzon; el equipo se encuentra en la oficina de sistemas de la tienda</v>
      </c>
      <c r="J757" t="str">
        <v>se procede a realizar configuración de equipo a usuario que estará en teletrabajo; se procede a ingresar con credenciales del usuario para poder configurar el equipo; se pone la vpn; se procede a habilitar Teams y Outllook; se verifica que funcionen correctamente; todo funcional; la parte de la VPN aun la usuaria no tiene permisos ya que no se han creado; pero la configuración ya quedo lista para cuando le den permisos; la entrega del equipo se ve afectada ya que el gerente no firma ya que la usuaria no pertenece a la tienda. Quedó en manos de Recursos Humanos solucionar esa parte para que la usuaria pueda sacar el equipo de tienda.</v>
      </c>
      <c r="K757">
        <v>44627</v>
      </c>
      <c r="L757">
        <v>44628</v>
      </c>
      <c r="M757" t="str">
        <f>TEXT(L757,"DDDDDDD")</f>
        <v>martes</v>
      </c>
      <c r="N757" t="str">
        <v>M038 METRO NEIVA CENTRO DE CONVENCIONES</v>
      </c>
      <c r="O757" t="str">
        <v>NEIVA</v>
      </c>
      <c r="P757" t="str">
        <v>OCCIDENTE</v>
      </c>
      <c r="Q757" t="str">
        <v>JOHN ALEJANDRO LOZADA BABATIVA</v>
      </c>
      <c r="R757">
        <v>1075313382</v>
      </c>
      <c r="S757" t="str">
        <v>DIRECTO</v>
      </c>
      <c r="T757">
        <v>0.4583333333333333</v>
      </c>
      <c r="U757">
        <v>0.5208333333333334</v>
      </c>
      <c r="V757">
        <v>0.0625</v>
      </c>
      <c r="W757">
        <v>1</v>
      </c>
      <c r="X757">
        <f>NETWORKDAYS(K757,L756)</f>
        <v>2</v>
      </c>
      <c r="Y757" t="str">
        <f>IF(X757&lt;=2,"CUMPLE","NO CUMPLE")</f>
        <v>CUMPLE</v>
      </c>
    </row>
    <row r="758" xml:space="preserve">
      <c r="A758">
        <v>12302814</v>
      </c>
      <c r="B758" t="str">
        <v>REQUEST</v>
      </c>
      <c r="C758" t="str">
        <v>CERRADO</v>
      </c>
      <c r="D758" t="str">
        <v>TIENDA</v>
      </c>
      <c r="E758" t="str">
        <v>CPU</v>
      </c>
      <c r="F758" t="str">
        <v>CPU</v>
      </c>
      <c r="G758" t="str">
        <v>LENOVO</v>
      </c>
      <c r="H758"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Buen dia se solcita instalacion de office 365 en equipo de ecoprint del area de publicidad-Gracias_x000d_
Indicar la ubicacion del computador en la tienda o sede: decoracion</v>
      </c>
      <c r="I758" t="str">
        <v>Me ayudas con esta solicitud.</v>
      </c>
      <c r="J758" t="str">
        <v>Se realiza instalación de antivirus y del System Configuration Manager; queda pendiente la instalación del Fix KB4500641. Se continua con la instalación del Office 365 mediante el proceso indicado; se termina instalación y se verifica funcionamiento del software. Estado OK</v>
      </c>
      <c r="K758">
        <v>44628</v>
      </c>
      <c r="L758">
        <v>44629</v>
      </c>
      <c r="M758" t="str">
        <f>TEXT(L758,"DDDDDDD")</f>
        <v>miércoles</v>
      </c>
      <c r="N758" t="str">
        <v>J047 JUMBO GIRARDOT</v>
      </c>
      <c r="O758" t="str">
        <v>GIRARDOT</v>
      </c>
      <c r="P758" t="str">
        <v>OCCIDENTE</v>
      </c>
      <c r="Q758" t="str">
        <v>RAFAEL ARDILA PUENTES</v>
      </c>
      <c r="R758">
        <v>1018419858</v>
      </c>
      <c r="S758" t="str">
        <v>ALIADO</v>
      </c>
      <c r="T758">
        <v>0.375</v>
      </c>
      <c r="U758">
        <v>0.5208333333333334</v>
      </c>
      <c r="V758">
        <v>0.14583333333333334</v>
      </c>
      <c r="W758">
        <v>3</v>
      </c>
      <c r="X758">
        <f>NETWORKDAYS(K758,L757)</f>
        <v>1</v>
      </c>
      <c r="Y758" t="str">
        <f>IF(X758&lt;=2,"CUMPLE","NO CUMPLE")</f>
        <v>CUMPLE</v>
      </c>
    </row>
    <row r="759" xml:space="preserve">
      <c r="A759">
        <v>12281806</v>
      </c>
      <c r="B759" t="str">
        <v>REQUEST</v>
      </c>
      <c r="C759" t="str">
        <v>CERRADO</v>
      </c>
      <c r="D759" t="str">
        <v>TIENDA</v>
      </c>
      <c r="E759" t="str">
        <v>POS</v>
      </c>
      <c r="F759" t="str">
        <v>POS</v>
      </c>
      <c r="G759" t="str">
        <v>WINCOR</v>
      </c>
      <c r="H759"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Sistemas_x000d_
Telefono: 3174311316_x000d_
Anexo: null_x000d_
Descripcion: Se solicita revision de caja RG 16 que presenta multiples fallas de ticket invalido y bloqueos constantes._x000d_
Numero de caja pos: 16</v>
      </c>
      <c r="I759" t="str" xml:space="preserve">
        <v xml:space="preserve">Se solicita reemplazo POS_x000d_
Área: Línea de cajas_x000d_
Datos del equipo_x000d_
Equipo: POS_x000d_
Marca: WINCOR_x000d_
Modelo: BEETLE-M_x000d_
Nº SERIE: 59CD001371_x000d_
Inventario: DI-024165_x000d_
Actividad: Se solicita instalación; configuración._x000d_
POS WINCOR BEETLE-M II | Nº SERIE: 5300730107_x000d_
Equipo a impactar:_x000d_
POS WINCOR BEETLE-M | Nº SERIE: 59CD001371_x000d_
entregar operativa._x000d_
NOTA: Realizar acta de entrega y retiro de activo respectivamente</v>
      </c>
      <c r="J759" t="str">
        <v>Se inicia la labor el 09-03 a las 8:00 a.m. en la cual se inicia el proceso de instalación de la PPOS WINCOR BEETLE-M II | Nº SERIE: 5300730107 que se llegó a la tienda para cambiar la POS WINCOR BEETLE-M | Nº SERIE: 59CD001371. Se ingresa a la BIOS para ajustar opciones de hora y configuración de booteo pero al guardar cambios y salir no quedaban guardados los cambios; lo que generaba error al iniciar el proceso de booteo. Se revisan configuración de la BIOS y se determina cambiar pila de la board y con esto se logra que se guarden cambios e iniciar proceso de montaje de imagen. Se realiza el proceso en conjunto de Soporte Cencosud Ever Becerra y de Soporte POS; ya que en el proceso de configuración no tomaba todas las características y quedaba en un bucle de configuración que no permitia avanzar. Se reinicio el proceso varias veces y se creo de nuevo el medio booteable con otra imagen pero falla persiste. A las 18:30 se finaliza labor para continuar el siguiente día por indicación de Coordinador de Soporte Ubaldo. 10-03 8:00  a.m. se inicia el proceso nuevamente con apoyo de Ever; se determina que hay un error de comunicación con el servidor para la descarga de archivos de configuración; se cambia el servidor de descarga y el proceso de configuración finaliza con exito. Se realizan configuraciones de la POS en remoto y una vez finalizadas; se procede a realizar pruebas con usuario de caja y clientes. Se reporta operando correctamente por lo que se finaliza el servicio a las 12:30</v>
      </c>
      <c r="K759">
        <v>44629</v>
      </c>
      <c r="L759">
        <v>44630</v>
      </c>
      <c r="M759" t="str">
        <f>TEXT(L759,"DDDDDDD")</f>
        <v>jueves</v>
      </c>
      <c r="N759" t="str">
        <v>J126 JUMBO SAN SILVESTRE</v>
      </c>
      <c r="O759" t="str">
        <v>BARRANCABERMEJA</v>
      </c>
      <c r="P759" t="str">
        <v>ORIENTE</v>
      </c>
      <c r="Q759" t="str">
        <v>ERICK FRANCISCO RUEDA JIMENEZ</v>
      </c>
      <c r="R759" t="e">
        <v>#N/A</v>
      </c>
      <c r="S759" t="str">
        <v>DIRECTO</v>
      </c>
      <c r="T759">
        <v>0.3333333333333333</v>
      </c>
      <c r="U759">
        <v>0.7708333333333334</v>
      </c>
      <c r="V759">
        <v>0.5833333333333334</v>
      </c>
      <c r="W759">
        <v>6</v>
      </c>
      <c r="X759">
        <f>NETWORKDAYS(K759,L758)</f>
        <v>1</v>
      </c>
      <c r="Y759" t="str">
        <f>IF(X759&lt;=2,"CUMPLE","NO CUMPLE")</f>
        <v>CUMPLE</v>
      </c>
    </row>
    <row r="760" xml:space="preserve">
      <c r="A760">
        <v>12314304</v>
      </c>
      <c r="B760" t="str">
        <v>INCIDENT</v>
      </c>
      <c r="C760" t="str">
        <v>CERRADO</v>
      </c>
      <c r="D760" t="str">
        <v>TIENDA</v>
      </c>
      <c r="E760" t="str">
        <v>POS</v>
      </c>
      <c r="F760" t="str">
        <v>POS</v>
      </c>
      <c r="G760" t="str">
        <v>WINCOR</v>
      </c>
      <c r="H760"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Se solicita por favor la verificacion URGENTE de la POS No 3 la cual se encuentra bloqueada y refleja chequear impresora se ha revisado cableado y realmente no se encuentra la falla; ya se habia generado CAU por la falla de la POS pero el caso fue cerrado y la novedad con la caja continua_x000d_
_x000d_
Quedo atenta_x000d_
Numero de caja: 3_x000d_
</v>
      </c>
      <c r="I760" t="str" xml:space="preserve">
        <v xml:space="preserve">Solicito de su ayuda para revisar la pos 3 lineal de cajas ya que presenta novedad chequear impresora; revisar cableado y puertos de la impresora y puerto de pos revisar hacer pruebas con adaptador de corriente de impresora;_x000d_
Nota se reviso la falla con Jennifer luna pero la novedad continua</v>
      </c>
      <c r="J760" t="str">
        <v>Se realiza la verificación de error de la pos #3 ya que se bloquea cuando van a realizar algún registro. Se procede a realizar apagado y desconexión por 10 minutos se reinicia pero la falla continua; al revisar las conexiones del cableado se encuentra en buen estado; se encuentra que el teclado de la pos es lo que ocasiona el bloqueo de la pos; se hace la prueba con otro teclado de otra caja pos y se valida que efectivamente el error es el teclado viejo el cual bloqueaba la pos; se busca un teclado de repuesto el cual se encuentra pero esta en mal estado y tiene una tecla sin funcionar pero resuelve al máximo el problema de la caja; se recomienda el cambio pronto del teclado por uno nuevo.</v>
      </c>
      <c r="K760">
        <v>44629</v>
      </c>
      <c r="L760">
        <v>44630</v>
      </c>
      <c r="M760" t="str">
        <f>TEXT(L760,"DDDDDDD")</f>
        <v>jueves</v>
      </c>
      <c r="N760" t="str">
        <v>M195 METRO SANTA LUCIA</v>
      </c>
      <c r="O760" t="str">
        <v>NEIVA</v>
      </c>
      <c r="P760" t="str">
        <v>OCCIDENTE</v>
      </c>
      <c r="Q760" t="str">
        <v>JOHN ALEJANDRO LOZADA BABATIVA</v>
      </c>
      <c r="R760">
        <v>1075313382</v>
      </c>
      <c r="S760" t="str">
        <v>DIRECTO</v>
      </c>
      <c r="T760">
        <v>0.3333333333333333</v>
      </c>
      <c r="U760">
        <v>0.3854166666666667</v>
      </c>
      <c r="V760">
        <v>0.052083333333333336</v>
      </c>
      <c r="W760">
        <v>1</v>
      </c>
      <c r="X760">
        <f>NETWORKDAYS(K760,L759)</f>
        <v>2</v>
      </c>
      <c r="Y760" t="str">
        <f>IF(X760&lt;=2,"CUMPLE","NO CUMPLE")</f>
        <v>CUMPLE</v>
      </c>
    </row>
    <row r="761" xml:space="preserve">
      <c r="A761">
        <v>12312483</v>
      </c>
      <c r="B761" t="str">
        <v>REQUEST</v>
      </c>
      <c r="C761" t="str">
        <v>CERRADO</v>
      </c>
      <c r="D761" t="str">
        <v>TIENDA</v>
      </c>
      <c r="E761" t="str">
        <v>POS</v>
      </c>
      <c r="F761" t="str">
        <v>IMPRESORA</v>
      </c>
      <c r="G761" t="str">
        <v>WINCOR</v>
      </c>
      <c r="H761" t="str" xml:space="preserve">
        <v xml:space="preserve">Datos usuario_x000d_
Nombre: Alejandra Delgado Palmera_x000d_
Correo: Alejandra.DelgadoPalmera@cencosud.com.co_x000d_
Usuario AD: ADelgadP_x000d_
Pais: Colombia_x000d_
Ubicacion: J126 JUMBO SAN SILVESTRE_x000d_
Zona: Colombia Oriente_x000d_
Unidad de Negocio: JUMBO_x000d_
Servicio: null_x000d_
Telefono: 3173818663_x000d_
Anexo: null_x000d_
Descripcion: buen dia_x000d_
_x000d_
me colaboras con la pos 8 no esta funcionando error en la impresora</v>
      </c>
      <c r="I761" t="str" xml:space="preserve">
        <v xml:space="preserve">Se solicita revisión Impresora POS_x000d_
Área: Línea de cajas_x000d_
Datos del equipo_x000d_
Equipo: IMPRESORA_x000d_
Marca: EPSON_x000d_
Modelo: TM-H6000IV_x000d_
Nº SERIE: P5TF148889_x000d_
Inventario: DI-027623_x000d_
Actividad: Se solicita revisión; diagnostico y/o reparación si es el caso; impresora POS; entregar operativa</v>
      </c>
      <c r="J761" t="str">
        <v>Se procede a revisar estado impresora en error POS8; se revisa si se presenta atasco y no hay; se revisa si presenta objetos o particulas y no hay; se hacen pruebas con otra impresora y trabaja bien descartando que sea drivers y/o cola de impresion; se diagnostica que el error es a nivel de hardware de la maquina y se debe proceder a cambio</v>
      </c>
      <c r="K761">
        <v>44630</v>
      </c>
      <c r="L761">
        <v>44630</v>
      </c>
      <c r="M761" t="str">
        <f>TEXT(L761,"DDDDDDD")</f>
        <v>jueves</v>
      </c>
      <c r="N761" t="str">
        <v>J126 JUMBO SAN SILVESTRE</v>
      </c>
      <c r="O761" t="str">
        <v>BARRANCABERMEJA</v>
      </c>
      <c r="P761" t="str">
        <v>ORIENTE</v>
      </c>
      <c r="Q761" t="str">
        <v>ERICK FRANCISCO RUEDA JIMENEZ</v>
      </c>
      <c r="R761" t="e">
        <v>#N/A</v>
      </c>
      <c r="S761" t="str">
        <v>DIRECTO</v>
      </c>
      <c r="T761">
        <v>0.5208333333333334</v>
      </c>
      <c r="U761">
        <v>0.5763888888888888</v>
      </c>
      <c r="V761">
        <v>0.05555555555555555</v>
      </c>
      <c r="W761">
        <v>1</v>
      </c>
      <c r="X761">
        <f>NETWORKDAYS(K761,L760)</f>
        <v>1</v>
      </c>
      <c r="Y761" t="str">
        <f>IF(X761&lt;=2,"CUMPLE","NO CUMPLE")</f>
        <v>CUMPLE</v>
      </c>
    </row>
    <row r="762" xml:space="preserve">
      <c r="A762">
        <v>12315758</v>
      </c>
      <c r="B762" t="str">
        <v>REQUEST</v>
      </c>
      <c r="C762" t="str">
        <v>CERRADO</v>
      </c>
      <c r="D762" t="str">
        <v>TIENDA</v>
      </c>
      <c r="E762" t="str">
        <v>CPU</v>
      </c>
      <c r="F762" t="str">
        <v>CPU</v>
      </c>
      <c r="G762" t="str">
        <v>LENOVO</v>
      </c>
      <c r="H762" t="str" xml:space="preserve">
        <v xml:space="preserve">Buen día_x000d_
Solicito de su ayuda para instalación y asignación de este equipo quedara como KIO en la tienda santa lucia 195 ; serial CPU / MJ0EM5MK / MONITOR /VKCP2735/contacto en tienda Adriana Silva jefe recursos humanos móvil 311 4635651_x000d_
Mil gracias</v>
      </c>
      <c r="I762" t="str">
        <v>Solicito de su ayuda para instalacion y asignacion de este equipo quedara como KIO en la tienda santa lucia 195 ; serial CPU / MJ0EM5MK / MONITOR /VKCP2735/contacto en tienda Adriana Silva jefe recursos humanos movil 311 4635651</v>
      </c>
      <c r="J762" t="str">
        <v>Se procede a realizar el cambio de equipo de kio el cual se verifica y se encuentra ubicado en ATC; se procede a realizar el formateo del equipo nuevo ya que venia sin imagen de Cencosud; se monta toda la imagen y se procede a realizar configuración de dominio y AD; se procede a instalar en Kio y se reemplaza el equipo se deja ubicado y en correcto funcionamiento.</v>
      </c>
      <c r="K762">
        <v>44630</v>
      </c>
      <c r="L762">
        <v>44631</v>
      </c>
      <c r="M762" t="str">
        <f>TEXT(L762,"DDDDDDD")</f>
        <v>viernes</v>
      </c>
      <c r="N762" t="str">
        <v>M195 METRO SANTA LUCIA</v>
      </c>
      <c r="O762" t="str">
        <v>NEIVA</v>
      </c>
      <c r="P762" t="str">
        <v>OCCIDENTE</v>
      </c>
      <c r="Q762" t="str">
        <v>JOHN ALEJANDRO LOZADA BABATIVA</v>
      </c>
      <c r="R762">
        <v>1075313382</v>
      </c>
      <c r="S762" t="str">
        <v>DIRECTO</v>
      </c>
      <c r="T762">
        <v>0.4166666666666667</v>
      </c>
      <c r="U762">
        <v>0.7083333333333334</v>
      </c>
      <c r="V762">
        <v>0.2916666666666667</v>
      </c>
      <c r="W762">
        <v>3</v>
      </c>
      <c r="X762">
        <f>NETWORKDAYS(K762,L761)</f>
        <v>1</v>
      </c>
      <c r="Y762" t="str">
        <f>IF(X762&lt;=2,"CUMPLE","NO CUMPLE")</f>
        <v>CUMPLE</v>
      </c>
    </row>
    <row r="763" xml:space="preserve">
      <c r="A763">
        <v>12317863</v>
      </c>
      <c r="B763" t="str">
        <v>ACOMPAÑAMIENTO</v>
      </c>
      <c r="C763" t="str">
        <v>CERRADO</v>
      </c>
      <c r="D763" t="str">
        <v>TIENDA</v>
      </c>
      <c r="E763" t="str">
        <v>ACOMPAÑAMIENTO</v>
      </c>
      <c r="F763" t="str">
        <v>ACOMPAÑAMIENTO</v>
      </c>
      <c r="G763" t="str">
        <v>ACOMPAÑAMIENTO</v>
      </c>
      <c r="H763" t="str" xml:space="preserve">
        <v xml:space="preserve">Datos usuario_x000d_
Nombre: Stiven Emilio Bedoya Triana_x000d_
Correo: Stiven.Bedoya@cencosud.com.co_x000d_
Usuario AD: SEBTrian_x000d_
Pais: Colombia_x000d_
Ubicacion: J031 JUMBO CALI CHIPICHAPE_x000d_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Indicar la ubicacion del computador en la tienda o sede: Jumbo Chipichape</v>
      </c>
      <c r="I763" t="str">
        <v>Se solicitar presencia de soporte técnico de ISIT; para el día de mañana viernes 11 de Marzo 2022; Dia sin IVA; con el fin de contar con un soporte técnico en esta tienda; el cual cubriría de 8:00 AM a 6:00 PM; este recurso abarcaría 2.5 tickets</v>
      </c>
      <c r="J763" t="str">
        <v>Se realiza acompañamiento en sitio durante la jornada del día sin IVA desde las 8:00 a.m. hasta las 6:00 p.m.</v>
      </c>
      <c r="K763">
        <v>44630</v>
      </c>
      <c r="L763">
        <v>44631</v>
      </c>
      <c r="M763" t="str">
        <f>TEXT(L763,"DDDDDDD")</f>
        <v>viernes</v>
      </c>
      <c r="N763" t="str">
        <v>J031 JUMBO CALI CHIPICHAPE</v>
      </c>
      <c r="O763" t="str">
        <v>CALI</v>
      </c>
      <c r="P763" t="str">
        <v>OCCIDENTE</v>
      </c>
      <c r="Q763" t="str">
        <v>LINA FERNANDA ARBOLEDA PRECIADO</v>
      </c>
      <c r="R763">
        <v>1143832224</v>
      </c>
      <c r="S763" t="str">
        <v>DIRECTO</v>
      </c>
      <c r="T763">
        <v>0.3333333333333333</v>
      </c>
      <c r="U763">
        <v>0.75</v>
      </c>
      <c r="V763">
        <v>0.10416666666666667</v>
      </c>
      <c r="W763">
        <v>2</v>
      </c>
      <c r="X763">
        <f>NETWORKDAYS(K763,L762)</f>
        <v>2</v>
      </c>
      <c r="Y763" t="str">
        <f>IF(X763&lt;=2,"CUMPLE","NO CUMPLE")</f>
        <v>CUMPLE</v>
      </c>
    </row>
    <row r="764" xml:space="preserve">
      <c r="A764">
        <v>12317865</v>
      </c>
      <c r="B764" t="str">
        <v>ACOMPAÑAMIENTO</v>
      </c>
      <c r="C764" t="str">
        <v>CERRADO</v>
      </c>
      <c r="D764" t="str">
        <v>TIENDA</v>
      </c>
      <c r="E764" t="str">
        <v>ACOMPAÑAMIENTO</v>
      </c>
      <c r="F764" t="str">
        <v>ACOMPAÑAMIENTO</v>
      </c>
      <c r="G764" t="str">
        <v>ACOMPAÑAMIENTO</v>
      </c>
      <c r="H764" t="str" xml:space="preserve">
        <v xml:space="preserve">Datos usuario_x000d_
Nombre: Stiven Emilio Bedoya Triana_x000d_
Correo: Stiven.Bedoya@cencosud.com.co_x000d_
Usuario AD: SEBTrian_x000d_
Pais: Colombia_x000d_
Ubicacion: J047 JUMBO GIRARDOT_x000d_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AREA EN DONDE SE UBICA EL EQUIPO : Jumbo Girardot_x000d_
</v>
      </c>
      <c r="I764" t="str">
        <v>Se solicitar presencia de soporte técnico de ISIT; para el día de mañana viernes 11 de Marzo 2022; Dia sin IVA; con el fin de contar con un soporte técnico en esta tienda; el cual cubriría de 8:00 AM a 6:00 PM; este recurso abarcaría 2.5 tickets.</v>
      </c>
      <c r="J764" t="str">
        <v>Se realiza acompañamiento en sitio durante la jornada del día sin IVA desde las 8:00 a.m. hasta las 6:00 p.m.</v>
      </c>
      <c r="K764">
        <v>44630</v>
      </c>
      <c r="L764">
        <v>44631</v>
      </c>
      <c r="M764" t="str">
        <f>TEXT(L764,"DDDDDDD")</f>
        <v>viernes</v>
      </c>
      <c r="N764" t="str">
        <v>J047 JUMBO GIRARDOT</v>
      </c>
      <c r="O764" t="str">
        <v>GIRARDOT</v>
      </c>
      <c r="P764" t="str">
        <v>OCCIDENTE</v>
      </c>
      <c r="Q764" t="str">
        <v>SEBASTIÁN ARANGO PEREZ</v>
      </c>
      <c r="R764" t="e">
        <v>#N/A</v>
      </c>
      <c r="S764" t="str">
        <v>DIRECTO</v>
      </c>
      <c r="T764">
        <v>0.3333333333333333</v>
      </c>
      <c r="U764">
        <v>0.75</v>
      </c>
      <c r="V764">
        <v>0.10416666666666667</v>
      </c>
      <c r="W764">
        <v>3</v>
      </c>
      <c r="X764">
        <f>NETWORKDAYS(K764,L763)</f>
        <v>2</v>
      </c>
      <c r="Y764" t="str">
        <f>IF(X764&lt;=2,"CUMPLE","NO CUMPLE")</f>
        <v>CUMPLE</v>
      </c>
    </row>
    <row r="765" xml:space="preserve">
      <c r="A765">
        <v>12317870</v>
      </c>
      <c r="B765" t="str">
        <v>ACOMPAÑAMIENTO</v>
      </c>
      <c r="C765" t="str">
        <v>CERRADO</v>
      </c>
      <c r="D765" t="str">
        <v>TIENDA</v>
      </c>
      <c r="E765" t="str">
        <v>ACOMPAÑAMIENTO</v>
      </c>
      <c r="F765" t="str">
        <v>ACOMPAÑAMIENTO</v>
      </c>
      <c r="G765" t="str">
        <v>ACOMPAÑAMIENTO</v>
      </c>
      <c r="H765" t="str" xml:space="preserve">
        <v xml:space="preserve">Datos usuario_x000d_
Nombre: Stiven Emilio Bedoya Triana_x000d_
Correo: Stiven.Bedoya@cencosud.com.co_x000d_
Usuario AD: SEBTrian_x000d_
Pais: Colombia_x000d_
Ubicacion: J036 JUMBO POPAYAN CAMPANARIO_x000d_
Zona: Colombia Occidente_x000d_
Unidad de Negocio: JUMBO_x000d_
Servicio: Tiendas &amp; Centros de Distribucion_x000d_
Telefono: 3174356868_x000d_
Anexo: 7130409_x000d_
Descripcion: Se crea requerimiento para solicitar presencia de soporte tecnico de ISIT; para el dia de mañana viernes 11 de Marzo 2022; Dia sin IVA; con el fin de contar con un soporte tecnico en esta tienda; el cual cubriria de 8:00 AM a 6:00 PM; este recurso abarcaria 2.5 tickets._x000d_
AREA EN DONDE SE UBICA EL EQUIPO : Jumbo Popayan</v>
      </c>
      <c r="I765" t="str">
        <v>Se solicitar presencia de soporte técnico de ISIT; para el día de mañana viernes 11 de Marzo 2022; Dia sin IVA; con el fin de contar con un soporte técnico en esta tienda; el cual cubriría de 8:00 AM a 6:00 PM; este recurso abarcaría 2.5 tickets.</v>
      </c>
      <c r="J765" t="str">
        <v>Se realiza acompañamiento en sitio durante la jornada del día sin IVA desde las 8:00 a.m. hasta las 6:00 p.m.</v>
      </c>
      <c r="K765">
        <v>44630</v>
      </c>
      <c r="L765">
        <v>44631</v>
      </c>
      <c r="M765" t="str">
        <f>TEXT(L765,"DDDDDDD")</f>
        <v>viernes</v>
      </c>
      <c r="N765" t="str">
        <v>J036 JUMBO POPAYAN CAMPANARIO</v>
      </c>
      <c r="O765" t="str">
        <v>POPAYAN</v>
      </c>
      <c r="P765" t="str">
        <v>OCCIDENTE</v>
      </c>
      <c r="Q765" t="str">
        <v>DANIEL FERNANDO PAREDES ARTEAGA</v>
      </c>
      <c r="R765">
        <v>10301691</v>
      </c>
      <c r="S765" t="str">
        <v>DIRECTO</v>
      </c>
      <c r="T765">
        <v>0.3333333333333333</v>
      </c>
      <c r="U765">
        <v>0.75</v>
      </c>
      <c r="V765">
        <v>0.10416666666666667</v>
      </c>
      <c r="W765">
        <v>2</v>
      </c>
      <c r="X765">
        <f>NETWORKDAYS(K765,L764)</f>
        <v>2</v>
      </c>
      <c r="Y765" t="str">
        <f>IF(X765&lt;=2,"CUMPLE","NO CUMPLE")</f>
        <v>CUMPLE</v>
      </c>
    </row>
    <row r="766" xml:space="preserve">
      <c r="A766">
        <v>12317983</v>
      </c>
      <c r="B766" t="str">
        <v>ACOMPAÑAMIENTO</v>
      </c>
      <c r="C766" t="str">
        <v>CERRADO</v>
      </c>
      <c r="D766" t="str">
        <v>TIENDA</v>
      </c>
      <c r="E766" t="str">
        <v>ACOMPAÑAMIENTO</v>
      </c>
      <c r="F766" t="str">
        <v>ACOMPAÑAMIENTO</v>
      </c>
      <c r="G766" t="str">
        <v>ACOMPAÑAMIENTO</v>
      </c>
      <c r="H766" t="str" xml:space="preserve">
        <v xml:space="preserve">Datos usuario_x000d_
Nombre: David Higuita_x000d_
Correo: David.Higuita@cencosud.com.co_x000d_
Usuario AD: DHiguita_x000d_
Pais: Colombia_x000d_
Ubicacion: M806 METRO PRADO_x000d_
Zona: Colombia Centro_x000d_
Unidad de Negocio: Areas Corp. y De Apoyo_x000d_
Servicio: Sistemas_x000d_
Telefono: 3174298883_x000d_
Anexo: null_x000d_
Descripcion: Buenas tardes_x000d_
_x000d_
Se requiere apoyo de la tienda para el dia sin iva de 8 am a 12</v>
      </c>
      <c r="I766" t="str">
        <v>Se solicitar presencia de soporte técnico de ISIT; para el día de mañana viernes 11 de Marzo 2022; Dia sin IVA; con el fin de contar con un soporte técnico en esta tienda; el cual cubriría de 8:00 AM a 6:00 PM; este recurso abarcaría 2.5 tickets.</v>
      </c>
      <c r="J766" t="str">
        <v>Se realiza acompañamiento en sitio durante la jornada del día sin IVA desde las 8:00 a.m. hasta las 6:00 p.m.</v>
      </c>
      <c r="K766">
        <v>44630</v>
      </c>
      <c r="L766">
        <v>44631</v>
      </c>
      <c r="M766" t="str">
        <f>TEXT(L766,"DDDDDDD")</f>
        <v>viernes</v>
      </c>
      <c r="N766" t="str">
        <v>M806 METRO PRADO</v>
      </c>
      <c r="O766" t="str">
        <v>MEDELLIN</v>
      </c>
      <c r="P766" t="str">
        <v>CENTRO</v>
      </c>
      <c r="Q766" t="str">
        <v>JUAN CARLOS PINEDA ALCARAZ</v>
      </c>
      <c r="R766" t="e">
        <v>#N/A</v>
      </c>
      <c r="S766" t="str">
        <v>DIRECTO</v>
      </c>
      <c r="T766">
        <v>0.3333333333333333</v>
      </c>
      <c r="U766">
        <v>0.75</v>
      </c>
      <c r="V766">
        <v>0.10416666666666667</v>
      </c>
      <c r="W766">
        <v>3</v>
      </c>
      <c r="X766">
        <f>NETWORKDAYS(K766,L765)</f>
        <v>2</v>
      </c>
      <c r="Y766" t="str">
        <f>IF(X766&lt;=2,"CUMPLE","NO CUMPLE")</f>
        <v>CUMPLE</v>
      </c>
    </row>
    <row r="767" xml:space="preserve">
      <c r="A767">
        <v>12318740</v>
      </c>
      <c r="B767" t="str">
        <v>REQUEST</v>
      </c>
      <c r="C767" t="str">
        <v>CERRADO</v>
      </c>
      <c r="D767" t="str">
        <v>TIENDA</v>
      </c>
      <c r="E767" t="str">
        <v>CPU</v>
      </c>
      <c r="F767" t="str">
        <v>CPU</v>
      </c>
      <c r="G767" t="str">
        <v>LENOVO</v>
      </c>
      <c r="H767" t="str" xml:space="preserve">
        <v xml:space="preserve">Datos usuario_x000d_
Nombre: Cindy Pamela Cordero Garcia_x000d_
Correo: cindypamela.cordero@cencosud.com.co_x000d_
Usuario AD: CPCorder_x000d_
Pais: Colombia_x000d_
Ubicacion: J126 JUMBO SAN SILVESTRE_x000d_
Zona: Colombia Oriente_x000d_
Unidad de Negocio: Supermercados_x000d_
Servicio: Tiendas &amp; Centros de Distribucion_x000d_
Telefono: 3143632108_x000d_
Anexo: 6032050_x000d_
Descripcion: El dia de hoy; cuando mi compañera intento encender su computador la CPU empezo emitir un sonido extraño; tipo musical y no enciende._x000d_
Lugar en donde se encuentra el computador en la tienda: Direccion</v>
      </c>
      <c r="I767" t="str" xml:space="preserve">
        <v xml:space="preserve">Se solicita revisión PC_x000d_
Área: Inventarios tienda._x000d_
Datos del equipo_x000d_
Equipo: DESKTOP|PC_x000d_
Marca: LENOVO_x000d_
Modelo: M75Q_x000d_
Nº SERIE: MJ0FNN4B_x000d_
Inventario: DI-035504_x000d_
Actividad: Se solicita revisión; diagnostico y/o reparación si es el caso; entregar operativo.</v>
      </c>
      <c r="J767" t="str">
        <v>Se recibe equipo haciendo sonido al encender; se procede a hacer pruebas; se evidencia que el sonido lo hace igual sin memoria ram; se diagnóstica y se verifica que ninguno de los sockets detecta la memoria y se pone otra para comprobar; la memoria del equipo esta buena se prueba en otro equipo; se debe proceder a entrarlo a garantía; ya que se verifica el codigo de sonido que es por memoria ram (en este caso no la lee; sea por socket o Bios corrupta). Se deja equipo antiguo del usuario instalado y funcionando mientras se tramita la garantía.</v>
      </c>
      <c r="K767">
        <v>44631</v>
      </c>
      <c r="L767">
        <v>44635</v>
      </c>
      <c r="M767" t="str">
        <f>TEXT(L767,"DDDDDDD")</f>
        <v>martes</v>
      </c>
      <c r="N767" t="str">
        <v>J126 JUMBO SAN SILVESTRE</v>
      </c>
      <c r="O767" t="str">
        <v>BARRANCABERMEJA</v>
      </c>
      <c r="P767" t="str">
        <v>ORIENTE</v>
      </c>
      <c r="Q767" t="str">
        <v>ERICK FRANCISCO RUEDA JIMENEZ</v>
      </c>
      <c r="R767" t="e">
        <v>#N/A</v>
      </c>
      <c r="S767" t="str">
        <v>DIRECTO</v>
      </c>
      <c r="T767">
        <v>0.3333333333333333</v>
      </c>
      <c r="U767">
        <v>0.5416666666666666</v>
      </c>
      <c r="V767">
        <v>0.20833333333333334</v>
      </c>
      <c r="W767">
        <v>3</v>
      </c>
      <c r="X767">
        <f>NETWORKDAYS(K767,L766)</f>
        <v>1</v>
      </c>
      <c r="Y767" t="str">
        <f>IF(X767&lt;=2,"CUMPLE","NO CUMPLE")</f>
        <v>CUMPLE</v>
      </c>
    </row>
    <row r="768" xml:space="preserve">
      <c r="A768">
        <v>12298445</v>
      </c>
      <c r="B768" t="str">
        <v>REQUEST</v>
      </c>
      <c r="C768" t="str">
        <v>CERRADO</v>
      </c>
      <c r="D768" t="str">
        <v>TIENDA</v>
      </c>
      <c r="E768" t="str">
        <v>PDA</v>
      </c>
      <c r="F768" t="str">
        <v>PDA</v>
      </c>
      <c r="G768" t="str">
        <v>HONEYWELL</v>
      </c>
      <c r="H768" t="str" xml:space="preserve">
        <v xml:space="preserve">Datos usuario_x000d_
Nombre: Noe Forero Sierra_x000d_
Correo: Noe.ForeroSierra@cencosud.com.co_x000d_
Usuario AD: NOForeroS_x000d_
Pais: Colombia_x000d_
Ubicacion: M183 METRO SAN GIL_x000d_
Zona: Colombia Oriente_x000d_
Unidad de Negocio: Supermercados_x000d_
Servicio: Tiendas &amp; Centros de Distribucion_x000d_
Telefono: 3143538327_x000d_
Anexo: 3143538327_x000d_
Descripcion: Buenas tardes se solicita el desbloqueo de la pda a cargo al equipo de seguridad ; la cual pide una contraseña para iniciar; la serie de la pda es 21177B7637_x000d_
Seccion de la tienda en donde se ubica la PDT o usuario: Control perdidas</v>
      </c>
      <c r="I768" t="str">
        <v>De nuevo la PDA de antena asignada a control perdidas presenta fallas se volvió a bloquear pide usuario y clave</v>
      </c>
      <c r="J768" t="str">
        <v>Se realiza revisión de PDA y se encuentra en pantalla de usuario y contraseña; se ingresa con usuario admin y carga perfil correctamente. Se cierra sesión y se ingresa con el usuario de Seguridad y perfil carga correctamente; no se evidencia ningún problema con el software de la PDA. Se entrega operativa.</v>
      </c>
      <c r="K768">
        <v>44634</v>
      </c>
      <c r="L768">
        <v>44634</v>
      </c>
      <c r="M768" t="str">
        <f>TEXT(L768,"DDDDDDD")</f>
        <v>lunes</v>
      </c>
      <c r="N768" t="str">
        <v>M183 METRO SAN GIL</v>
      </c>
      <c r="O768" t="str">
        <v>SAN GIL</v>
      </c>
      <c r="P768" t="str">
        <v>ORIENTE</v>
      </c>
      <c r="Q768" t="str">
        <v>CARLOS REINERIO ROJAS COY</v>
      </c>
      <c r="R768" t="e">
        <v>#N/A</v>
      </c>
      <c r="S768" t="str">
        <v>DIRECTO</v>
      </c>
      <c r="T768">
        <v>0.4791666666666667</v>
      </c>
      <c r="U768">
        <v>0.5</v>
      </c>
      <c r="V768">
        <v>0.020833333333333332</v>
      </c>
      <c r="W768">
        <v>1</v>
      </c>
      <c r="X768">
        <f>NETWORKDAYS(K768,L767)</f>
        <v>2</v>
      </c>
      <c r="Y768" t="str">
        <f>IF(X768&lt;=2,"CUMPLE","NO CUMPLE")</f>
        <v>CUMPLE</v>
      </c>
    </row>
    <row r="769" xml:space="preserve">
      <c r="A769">
        <v>12298938</v>
      </c>
      <c r="B769" t="str">
        <v>INCIDENT</v>
      </c>
      <c r="C769" t="str">
        <v>CERRADO</v>
      </c>
      <c r="D769" t="str">
        <v>TIENDA</v>
      </c>
      <c r="E769" t="str">
        <v>POS</v>
      </c>
      <c r="F769" t="str">
        <v>POS</v>
      </c>
      <c r="G769" t="str">
        <v>WINCOR</v>
      </c>
      <c r="H769"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se solicita revision pos numero 2 debido a que los visores cliente y cajero no prenden; se revisa los cables de conexion y no se encuentra ninguna novedad._x000d_
</v>
      </c>
      <c r="I769" t="str" xml:space="preserve">
        <v xml:space="preserve">El Disco duro ya se encuentra en la tienda para su reparacion y formateo de la POS; Llevar USB POS y Convertidos DVI a VGA_x000d_
Tienda: M077 METRO ZIPAQUIRA_x000d_
Equipo: POS_x000d_
Marca: WINCOR_x000d_
Modelo: BEETLE-M II_x000d_
Serial: 53R0126470_x000d_
Activo: DI-010767_x000d_
SGP Parte: 15725_x000d_
Parte: DISCO DURO SATA 320 GB 3.5PULG_x000d_
N° Parte: 16-003890</v>
      </c>
      <c r="J769" t="str" xml:space="preserve">
        <v xml:space="preserve">Se procede a realizar el cambio del disco duro del POS número 2 que tenía sectores defectuosos. Se realiza la instalación de la imagen la cual tarda en procesar y al finalizar queda en pantalla negra sin terminar la carga de la POS. Se ejecuta nuevamente la instalación de la imagen la cual carga y finaliza sin errores.  El usuario hace pruebas y autoriza el cierre del caso; se le informa que debe de generar el CAU para que Soporte 7x24 realice la configuración de factura y la configuración de la impresora_x000d_
</v>
      </c>
      <c r="K769">
        <v>44634</v>
      </c>
      <c r="L769">
        <v>44635</v>
      </c>
      <c r="M769" t="str">
        <f>TEXT(L769,"DDDDDDD")</f>
        <v>martes</v>
      </c>
      <c r="N769" t="str">
        <v>M077 METRO ZIPAQUIRA</v>
      </c>
      <c r="O769" t="str">
        <v>ZIPAQUIRA</v>
      </c>
      <c r="P769" t="str">
        <v>BOGOTA</v>
      </c>
      <c r="Q769" t="str">
        <v>ESTEBAN DAVID BELTRAN BEJARANO</v>
      </c>
      <c r="R769">
        <v>1007415002</v>
      </c>
      <c r="S769" t="str">
        <v>DIRECTO</v>
      </c>
      <c r="T769">
        <v>0.5</v>
      </c>
      <c r="U769">
        <v>0.7083333333333334</v>
      </c>
      <c r="V769">
        <v>0.20833333333333334</v>
      </c>
      <c r="W769">
        <v>2</v>
      </c>
      <c r="X769">
        <f>NETWORKDAYS(K769,L768)</f>
        <v>1</v>
      </c>
      <c r="Y769" t="str">
        <f>IF(X769&lt;=2,"CUMPLE","NO CUMPLE")</f>
        <v>CUMPLE</v>
      </c>
    </row>
    <row r="770" xml:space="preserve">
      <c r="A770">
        <v>12325663</v>
      </c>
      <c r="B770" t="str">
        <v>REQUEST</v>
      </c>
      <c r="C770" t="str">
        <v>CERRADO</v>
      </c>
      <c r="D770" t="str">
        <v>TIENDA</v>
      </c>
      <c r="E770" t="str">
        <v>CPU</v>
      </c>
      <c r="F770" t="str">
        <v>CPU</v>
      </c>
      <c r="G770" t="str">
        <v>LENOVO</v>
      </c>
      <c r="H770"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del tecnico de isit para la instalacion y configuracion del computador de ecoprints el cual fue solicitado ya que el anterior presentaba fallas con el sistema operativo._x000d_
_x000d_
gracias._x000d_
AREA EN DONDE SE UBICA EL EQUIPO : decoracion</v>
      </c>
      <c r="I770" t="str">
        <v>instalacion y configuracion del computador de ecoprints el cual fue solicitado ya que el anterior presentaba fallas con el sistema operativo</v>
      </c>
      <c r="J770" t="str">
        <v>Se realizan parámetros de bioseguridad. Se recibe el equipo en sitio. Se procede con la ubicación del equipo a cambiar. Procedemos a realizar backup del usuario y desconectamos el equipo. Procedemos a montar la cpu que llega y realizamos el respectivo encendido. La máquina presenta lentitud y se estipula un tiempo de 2 horas para que la misma realice los procesos de desinstalar el antivirus; instalar trend e instalar sus respectivos KB. La maquina se queda reiniciando y presenta lentitud al pasar de bios a windows y se reinicia indicando no ha sido posible realizar las instalaciones; el proceso es muy demorado. Se le indica a soporte remoto cencosud y se realiza conferencia con técnico y encargado de ecoprint los cuales indican cambiar el disco de la maquina antigua a la nueva. Se realiza el respectivo cambio y el sistema operativo sube normalmente. Ecoprint indica dejar el equipo a prueba e indicarle al usuario si se vuelve a presentar el inconveniente anterior reportar el respectivo cau y ellos mandaran otro equipo. El equipo se encuentra fuera de red por bloqueo de punto y cambio de máquina. Se establece conferencia con Guillermo en redes para el respectivo desbloqueo del punto. La máquina quena en red; con todos sus periféricos operando y completamente funcional.</v>
      </c>
      <c r="K770">
        <v>44635</v>
      </c>
      <c r="L770">
        <v>44635</v>
      </c>
      <c r="M770" t="str">
        <f>TEXT(L770,"DDDDDDD")</f>
        <v>martes</v>
      </c>
      <c r="N770" t="str">
        <v>M179 METRO PITALITO</v>
      </c>
      <c r="O770" t="str">
        <v>PITALITO</v>
      </c>
      <c r="P770" t="str">
        <v>OCCIDENTE</v>
      </c>
      <c r="Q770" t="str">
        <v>EMERSON PALACIOS MARTINEZ</v>
      </c>
      <c r="R770">
        <v>13723524</v>
      </c>
      <c r="S770" t="str">
        <v>ALIADO</v>
      </c>
      <c r="T770">
        <v>0.5833333333333334</v>
      </c>
      <c r="U770">
        <v>0.75</v>
      </c>
      <c r="V770">
        <v>0.16666666666666666</v>
      </c>
      <c r="W770">
        <v>3</v>
      </c>
      <c r="X770">
        <f>NETWORKDAYS(K770,L769)</f>
        <v>1</v>
      </c>
      <c r="Y770" t="str">
        <f>IF(X770&lt;=2,"CUMPLE","NO CUMPLE")</f>
        <v>CUMPLE</v>
      </c>
    </row>
    <row r="771" xml:space="preserve">
      <c r="A771">
        <v>12316593</v>
      </c>
      <c r="B771" t="str">
        <v>REQUEST</v>
      </c>
      <c r="C771" t="str">
        <v>CERRADO</v>
      </c>
      <c r="D771" t="str">
        <v>TIENDA</v>
      </c>
      <c r="E771" t="str">
        <v>IMPRESORA</v>
      </c>
      <c r="F771" t="str">
        <v>IMPRESORA</v>
      </c>
      <c r="G771" t="str">
        <v>EPSON</v>
      </c>
      <c r="H771" t="str" xml:space="preserve">
        <v xml:space="preserve">Datos usuario_x000d_
Nombre: Nadia Milena Benitez Diaz_x000d_
Correo: Nadia.Benitez@cencosud.com.co_x000d_
Usuario AD: NMBenite_x000d_
Pais: Colombia_x000d_
Ubicacion: M195 METRO SANTA LUCIA_x000d_
Zona: Colombia Bogota_x000d_
Unidad de Negocio: METRO_x000d_
Servicio: null_x000d_
Telefono: 3112381391_x000d_
Anexo: 3103288032_x000d_
Descripcion: buen dia se solicita la instalacion de la impresora de publicidad para electro; esta al instalar pide permisos del administrador y no deja instalarla; se requiere de manera urgente_x000d_
Indicar la ubicacion del computador en la tienda o sede: METRO SANTA LUCIA</v>
      </c>
      <c r="I771" t="str">
        <v>se trasfiere para su validacion</v>
      </c>
      <c r="J771" t="str">
        <v>Se procede a realizar la instalación de la impresora en el equipo solicitado. Se ingresa por usuario admin se obtine el driver de impresora y se realiza la instalación. Se prueba impresión la cual sale correctamente</v>
      </c>
      <c r="K771">
        <v>44635</v>
      </c>
      <c r="L771">
        <v>44635</v>
      </c>
      <c r="M771" t="str">
        <f>TEXT(L771,"DDDDDDD")</f>
        <v>martes</v>
      </c>
      <c r="N771" t="str">
        <v>M195 METRO SANTA LUCIA</v>
      </c>
      <c r="O771" t="str">
        <v>NEIVA</v>
      </c>
      <c r="P771" t="str">
        <v>OCCIDENTE</v>
      </c>
      <c r="Q771" t="str">
        <v>JOHN ALEJANDRO LOZADA BABATIVA</v>
      </c>
      <c r="R771">
        <v>1075313382</v>
      </c>
      <c r="S771" t="str">
        <v>DIRECTO</v>
      </c>
      <c r="T771">
        <v>0.4375</v>
      </c>
      <c r="U771" t="str">
        <v>11:!5</v>
      </c>
      <c r="V771">
        <v>0.03125</v>
      </c>
      <c r="W771">
        <v>1</v>
      </c>
      <c r="X771">
        <f>NETWORKDAYS(K771,L770)</f>
        <v>1</v>
      </c>
      <c r="Y771" t="str">
        <f>IF(X771&lt;=2,"CUMPLE","NO CUMPLE")</f>
        <v>CUMPLE</v>
      </c>
    </row>
    <row r="772" xml:space="preserve">
      <c r="A772">
        <v>12324592</v>
      </c>
      <c r="B772" t="str">
        <v>REQUEST</v>
      </c>
      <c r="C772" t="str">
        <v>CERRADO</v>
      </c>
      <c r="D772" t="str">
        <v>TIENDA</v>
      </c>
      <c r="E772" t="str">
        <v>BALANZA</v>
      </c>
      <c r="F772" t="str">
        <v>MESA</v>
      </c>
      <c r="G772" t="str">
        <v>METTLER</v>
      </c>
      <c r="H772" t="str" xml:space="preserve">
        <v xml:space="preserve">Datos usuario_x000d_
Nombre: Luis Patarroyo Mesa_x000d_
Correo: Luis.Patarroyo@cencosud.com.co_x000d_
Usuario AD: LPatarro_x000d_
Pais: Colombia_x000d_
Ubicacion: J185 JUMBO YOPAL_x000d_
Zona: Colombia Oriente_x000d_
Unidad de Negocio: Supermercados_x000d_
Servicio: Tiendas &amp; Centros de Distribucion_x000d_
Telefono: 3138307569_x000d_
Anexo: null_x000d_
Descripcion: Al imprimir la etiqueta de las basculas de carne no se nota la informacion referente al peso; agradezco poder cuadrar el formato._x000d_
Area en donde se encuentra la Balanza: Carnes Jumbo Yopal</v>
      </c>
      <c r="I772" t="str">
        <v>Se requiere validar físicamente la máquina para ingresar a la configuración de la balanza para realizar el ajuste de la impresora.</v>
      </c>
      <c r="J772" t="str">
        <v>Se solicitó manual de configuración y se reconfiguró la opción 941 - 07 retroceder desviación estaba en 25 y se deja en 80; se calibran sensores; se realizan pruebas y recibe a satisfacción el jefe de sección.</v>
      </c>
      <c r="K772">
        <v>44635</v>
      </c>
      <c r="L772">
        <v>44636</v>
      </c>
      <c r="M772" t="str">
        <f>TEXT(L772,"DDDDDDD")</f>
        <v>miércoles</v>
      </c>
      <c r="N772" t="str">
        <v>J185 JUMBO YOPAL</v>
      </c>
      <c r="O772" t="str">
        <v>YOPAL</v>
      </c>
      <c r="P772" t="str">
        <v>ORIENTE</v>
      </c>
      <c r="Q772" t="str">
        <v>RAFAEL BARRERA DIAZ</v>
      </c>
      <c r="R772" t="e">
        <v>#N/A</v>
      </c>
      <c r="S772" t="str">
        <v>DIRECTO</v>
      </c>
      <c r="T772">
        <v>0.625</v>
      </c>
      <c r="U772">
        <v>0.6458333333333334</v>
      </c>
      <c r="V772">
        <v>0.020833333333333332</v>
      </c>
      <c r="W772">
        <v>1</v>
      </c>
      <c r="X772">
        <f>NETWORKDAYS(K772,L771)</f>
        <v>1</v>
      </c>
      <c r="Y772" t="str">
        <f>IF(X772&lt;=2,"CUMPLE","NO CUMPLE")</f>
        <v>CUMPLE</v>
      </c>
    </row>
    <row r="773" xml:space="preserve">
      <c r="A773">
        <v>12326505</v>
      </c>
      <c r="B773" t="str">
        <v>REQUEST</v>
      </c>
      <c r="C773" t="str">
        <v>CERRADO</v>
      </c>
      <c r="D773" t="str">
        <v>TIENDA</v>
      </c>
      <c r="E773" t="str">
        <v>BALANZA</v>
      </c>
      <c r="F773" t="str">
        <v>MESA</v>
      </c>
      <c r="G773" t="str">
        <v>METTLER</v>
      </c>
      <c r="H773" t="str" xml:space="preserve">
        <v xml:space="preserve">Datos usuario_x000d_
Nombre: Luis Patarroyo Mesa_x000d_
Correo: Luis.Patarroyo@cencosud.com.co_x000d_
Usuario AD: LPatarro_x000d_
Pais: Colombia_x000d_
Ubicacion: J185 JUMBO YOPAL_x000d_
Zona: Colombia Oriente_x000d_
Unidad de Negocio: Supermercados_x000d_
Servicio: Tiendas &amp; Centros de Distribucion_x000d_
Telefono: 3138307569_x000d_
Anexo: null_x000d_
Descripcion: La bascula de platos preparados desperdicia papel al imprimir una etiqueta salen 3 en blanco y luego si una etiqueta con precio._x000d_
Area en donde se encuentra la Balanza: platos preparados y charcuteria</v>
      </c>
      <c r="I773" t="str">
        <v>Se requiere validar físicamente la máquina para ingresar a la configuración de la balanza para realizar el ajuste de la impresora.</v>
      </c>
      <c r="J773" t="str">
        <v>Se solicitó manual de configuración y se reconfiguró la opción 941 - 07 retroceder desviación estaba en 25 y se deja en 80; se calibran sensores; se realizan pruebas y recibe a satisfacción el jefe de sección.</v>
      </c>
      <c r="K773">
        <v>44635</v>
      </c>
      <c r="L773">
        <v>44636</v>
      </c>
      <c r="M773" t="str">
        <f>TEXT(L773,"DDDDDDD")</f>
        <v>miércoles</v>
      </c>
      <c r="N773" t="str">
        <v>J185 JUMBO YOPAL</v>
      </c>
      <c r="O773" t="str">
        <v>YOPAL</v>
      </c>
      <c r="P773" t="str">
        <v>ORIENTE</v>
      </c>
      <c r="Q773" t="str">
        <v>RAFAEL BARRERA DIAZ</v>
      </c>
      <c r="R773" t="e">
        <v>#N/A</v>
      </c>
      <c r="S773" t="str">
        <v>DIRECTO</v>
      </c>
      <c r="T773">
        <v>0.6666666666666666</v>
      </c>
      <c r="U773">
        <v>0.6909722222222222</v>
      </c>
      <c r="V773">
        <v>0.024305555555555556</v>
      </c>
      <c r="W773">
        <v>1</v>
      </c>
      <c r="X773">
        <f>NETWORKDAYS(K773,L772)</f>
        <v>2</v>
      </c>
      <c r="Y773" t="str">
        <f>IF(X773&lt;=2,"CUMPLE","NO CUMPLE")</f>
        <v>CUMPLE</v>
      </c>
    </row>
    <row r="774" xml:space="preserve">
      <c r="A774">
        <v>12325102</v>
      </c>
      <c r="B774" t="str">
        <v>REQUEST</v>
      </c>
      <c r="C774" t="str">
        <v>CERRADO</v>
      </c>
      <c r="D774" t="str">
        <v>TIENDA</v>
      </c>
      <c r="E774" t="str">
        <v>PDT</v>
      </c>
      <c r="F774" t="str">
        <v>PDT</v>
      </c>
      <c r="G774" t="str">
        <v>DATALOGIC</v>
      </c>
      <c r="H774" t="str" xml:space="preserve">
        <v xml:space="preserve">Datos usuario_x000d_
Nombre: Luz Esteiler Mendez Meneses_x000d_
Correo: luzesteiler.mendez@cencosud.com.co_x000d_
Usuario AD: LEMendez_x000d_
Pais: Colombia_x000d_
Ubicacion: J036 JUMBO POPAYAN CAMPANARIO_x000d_
Zona: Colombia Occidente_x000d_
Unidad de Negocio: Supermercados_x000d_
Servicio: Tiendas &amp; Centros de Distribucion_x000d_
Telefono: 3165769830_x000d_
Anexo: 8308000_x000d_
Descripcion: el dia 11 de marzo de 2022 se presento falla y aparece imposible establecer comunicacion con el servidor verifique su configuracion a la red. Se verifica el reporte por GAV y aparece pero no finalizado._x000d_
Seccion de la tienda en donde se ubica la PDT o usuario: Jumbo Popayan.</v>
      </c>
      <c r="I774" t="str">
        <v xml:space="preserve">Buena tarde por favor su ayuda con el técnico para revisión de pdt gracias.	</v>
      </c>
      <c r="J774" t="str">
        <v xml:space="preserve">Se solicita  la información para realizar el procedimiento; se verifica configuración y perfil de conexión de red. Se verifica información de conexión y se elimina perfil de conexión anexo y reperfiló conexión para dejar un solo perfil de conexión. Se realizan pruebas con funcionario de conexión y todo normal y funcional </v>
      </c>
      <c r="K774">
        <v>44635</v>
      </c>
      <c r="L774">
        <v>44636</v>
      </c>
      <c r="M774" t="str">
        <f>TEXT(L774,"DDDDDDD")</f>
        <v>miércoles</v>
      </c>
      <c r="N774" t="str">
        <v>J036 JUMBO POPAYAN CAMPANARIO</v>
      </c>
      <c r="O774" t="str">
        <v>POPAYAN</v>
      </c>
      <c r="P774" t="str">
        <v>OCCIDENTE</v>
      </c>
      <c r="Q774" t="str">
        <v>DANIEL FERNANDO PAREDES ARTEAGA</v>
      </c>
      <c r="R774">
        <v>10301691</v>
      </c>
      <c r="S774" t="str">
        <v>DIRECTO</v>
      </c>
      <c r="T774">
        <v>0.6875</v>
      </c>
      <c r="U774">
        <v>0.75</v>
      </c>
      <c r="V774">
        <v>0.0625</v>
      </c>
      <c r="W774">
        <v>1</v>
      </c>
      <c r="X774">
        <f>NETWORKDAYS(K774,L773)</f>
        <v>2</v>
      </c>
      <c r="Y774" t="str">
        <f>IF(X774&lt;=2,"CUMPLE","NO CUMPLE")</f>
        <v>CUMPLE</v>
      </c>
    </row>
    <row r="775" xml:space="preserve">
      <c r="A775">
        <v>12325554</v>
      </c>
      <c r="B775" t="str">
        <v>INCIDENT</v>
      </c>
      <c r="C775" t="str">
        <v>CERRADO</v>
      </c>
      <c r="D775" t="str">
        <v>TIENDA</v>
      </c>
      <c r="E775" t="str">
        <v>POS</v>
      </c>
      <c r="F775" t="str">
        <v>POS</v>
      </c>
      <c r="G775" t="str">
        <v>WINCOR</v>
      </c>
      <c r="H77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revisar la pos 18 ; ya que esta se recalienta y se apaga; uno de los ventiladores no esta funcionando_x000d_
Agradezco su colaboracion_x000d_
Numero de caja: 18</v>
      </c>
      <c r="I775" t="str">
        <v>Buena tarde por favor su ayuda enviando el técnico para revisión de pos</v>
      </c>
      <c r="J775" t="str">
        <v>Se verifica cpu POS 18 y se encuentra fuente de poder recalentada y esta se reinicia a cada momento; se prosigue a verificar fuente de poder de backup en sistemas para cambio de parte; se verifica funcionamiento y se instala en la POS. Se pone a pruebas y se revisa la temperatura de la POS en la BIOS y se pone a pruebas en el lineal de cajas sin novedad. Estado OK</v>
      </c>
      <c r="K775">
        <v>44635</v>
      </c>
      <c r="L775">
        <v>44636</v>
      </c>
      <c r="M775" t="str">
        <f>TEXT(L775,"DDDDDDD")</f>
        <v>miércoles</v>
      </c>
      <c r="N775" t="str">
        <v>J047 JUMBO GIRARDOT</v>
      </c>
      <c r="O775" t="str">
        <v>GIRARDOT</v>
      </c>
      <c r="P775" t="str">
        <v>OCCIDENTE</v>
      </c>
      <c r="Q775" t="str">
        <v>RAFAEL ARDILA PUENTES</v>
      </c>
      <c r="R775">
        <v>1018419858</v>
      </c>
      <c r="S775" t="str">
        <v>ALIADO</v>
      </c>
      <c r="T775">
        <v>0.4583333333333333</v>
      </c>
      <c r="U775">
        <v>0.5416666666666666</v>
      </c>
      <c r="V775">
        <v>0.08333333333333333</v>
      </c>
      <c r="W775">
        <v>2</v>
      </c>
      <c r="X775">
        <f>NETWORKDAYS(K775,L774)</f>
        <v>2</v>
      </c>
      <c r="Y775" t="str">
        <f>IF(X775&lt;=2,"CUMPLE","NO CUMPLE")</f>
        <v>CUMPLE</v>
      </c>
    </row>
    <row r="776" xml:space="preserve">
      <c r="A776">
        <v>12327962</v>
      </c>
      <c r="B776" t="str">
        <v>REQUEST</v>
      </c>
      <c r="C776" t="str">
        <v>CERRADO</v>
      </c>
      <c r="D776" t="str">
        <v>TIENDA</v>
      </c>
      <c r="E776" t="str">
        <v>BALANZA</v>
      </c>
      <c r="F776" t="str">
        <v>MESA</v>
      </c>
      <c r="G776" t="str">
        <v>METTLER</v>
      </c>
      <c r="H776"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Buenas noches. solicito amablemente su colaboracion me ayude con la revision y configuracion de la balanza colgante de carnes marca mettler toledo 8442 plus serial b519908641 la cual no imprime y cuando imprime no para de sacar estikers. Agradezco su atencion a esta solicitud._x000d_
Area donde su ubica la balanza: Seccion carnes venta asistida</v>
      </c>
      <c r="I776" t="str">
        <v>visita del tecnico de isit a la tienda; quien debe realizar un mantenimiento preventivo a la balanza colgante con serial B519908641 ya que esta imprimiendo muchas etiquetas</v>
      </c>
      <c r="J776" t="str">
        <v>Se realiza revisión de la balanza y se encuentra que el cabezal de impresión necesita mantenimiento. Se procede a realizar la respectiva actividad de mantenimiento. Se realizan pruebas con el usuario a conformidad. La balanza queda completamente operativa.</v>
      </c>
      <c r="K776">
        <v>44636</v>
      </c>
      <c r="L776">
        <v>44636</v>
      </c>
      <c r="M776" t="str">
        <f>TEXT(L776,"DDDDDDD")</f>
        <v>miércoles</v>
      </c>
      <c r="N776" t="str">
        <v>M179 METRO PITALITO</v>
      </c>
      <c r="O776" t="str">
        <v>PITALITO</v>
      </c>
      <c r="P776" t="str">
        <v>OCCIDENTE</v>
      </c>
      <c r="Q776" t="str">
        <v>EMERSON PALACIOS MARTINEZ</v>
      </c>
      <c r="R776">
        <v>13723524</v>
      </c>
      <c r="S776" t="str">
        <v>ALIADO</v>
      </c>
      <c r="T776">
        <v>0.6666666666666666</v>
      </c>
      <c r="U776">
        <v>0.75</v>
      </c>
      <c r="V776">
        <v>0.08333333333333333</v>
      </c>
      <c r="W776">
        <v>2</v>
      </c>
      <c r="X776">
        <f>NETWORKDAYS(K776,L775)</f>
        <v>1</v>
      </c>
      <c r="Y776" t="str">
        <f>IF(X776&lt;=2,"CUMPLE","NO CUMPLE")</f>
        <v>CUMPLE</v>
      </c>
    </row>
    <row r="777" xml:space="preserve">
      <c r="A777">
        <v>12206720</v>
      </c>
      <c r="B777" t="str">
        <v>REQUEST</v>
      </c>
      <c r="C777" t="str">
        <v>CERRADO</v>
      </c>
      <c r="D777" t="str">
        <v>TIENDA</v>
      </c>
      <c r="E777" t="str">
        <v>POS</v>
      </c>
      <c r="F777" t="str">
        <v>POS</v>
      </c>
      <c r="G777" t="str">
        <v>WINCOR</v>
      </c>
      <c r="H777"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v>
      </c>
      <c r="I777" t="str">
        <v>Buena tarde el cable de teclado ya se encuentra en sitio por favor enviar tecnico para realizar el formateo</v>
      </c>
      <c r="J777" t="str">
        <v>Se llega al sitio y se solicita  la información para realizar el procedimiento. Se verifica  cableado del teclado y se procede a su instalación en la caja pos 17 ubicada en la línea de cajas 16;  se adecúa  cableado y se verifica encendido de maquina. Se utiliza la usb de instalación pero no hay proyección adecuada en la pantalla; se realiza cambio de pantalla del usuario y se verifica cableado del disk nuevo que llegó al almacén con el serial 9QZDD29X. Se adecúa la pantalla para configurar el boot de la usb y se realiza configuración y se retira pantalla y se deja pantalla de usuario; se deja usb y se arranca por usb para la instalación. Se genera una falla y se informa a soporte Cencosud Harold Gonzalez quien  indica como proceder con la instalación y en comunicación con el área de Soporte POS verificando la configuración y adecuación de la pos. Se informan las IP correspondientes al caso y se configuran pero instalación se queda en medio de la escritura del disk. Se realiza desmonte del disk y se intenta la instalación en una pos diferente para descartar que el daño sea a nivel de las pos o comunicación con la misma  y al realizar la instalación esta vuelve a general el daño en disk de escritura. Se determina que el daño es el disk que llego con el serial 9QZDD29X se deja el disk que tenia con serial 5JZGYZZE y se procede a tapar y organizar puesto de línea 16. Se informa a jefe de área de cajas y a soporte Cencosud Harold Gonzalez</v>
      </c>
      <c r="K777">
        <v>44636</v>
      </c>
      <c r="L777">
        <v>44637</v>
      </c>
      <c r="M777" t="str">
        <f>TEXT(L777,"DDDDDDD")</f>
        <v>jueves</v>
      </c>
      <c r="N777" t="str">
        <v>J036 JUMBO POPAYAN CAMPANARIO</v>
      </c>
      <c r="O777" t="str">
        <v>POPAYAN</v>
      </c>
      <c r="P777" t="str">
        <v>OCCIDENTE</v>
      </c>
      <c r="Q777" t="str">
        <v>DANIEL FERNANDO PAREDES ARTEAGA</v>
      </c>
      <c r="R777">
        <v>10301691</v>
      </c>
      <c r="S777" t="str">
        <v>DIRECTO</v>
      </c>
      <c r="T777">
        <v>0.3576388888888889</v>
      </c>
      <c r="U777">
        <v>0.65625</v>
      </c>
      <c r="V777">
        <v>0.2986111111111111</v>
      </c>
      <c r="W777">
        <v>3</v>
      </c>
      <c r="X777">
        <f>NETWORKDAYS(K777,L776)</f>
        <v>1</v>
      </c>
      <c r="Y777" t="str">
        <f>IF(X777&lt;=2,"CUMPLE","NO CUMPLE")</f>
        <v>CUMPLE</v>
      </c>
    </row>
    <row r="778" xml:space="preserve">
      <c r="A778">
        <v>12328887</v>
      </c>
      <c r="B778" t="str">
        <v>REQUEST</v>
      </c>
      <c r="C778" t="str">
        <v>CERRADO</v>
      </c>
      <c r="D778" t="str">
        <v>TIENDA</v>
      </c>
      <c r="E778" t="str">
        <v>CPU</v>
      </c>
      <c r="F778" t="str">
        <v>CPU</v>
      </c>
      <c r="G778" t="str">
        <v>LENOVO</v>
      </c>
      <c r="H778"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el movimiento del pc de Adriana Nuñez para oficinas administrativas._x000d_
_x000d_
gracias por la atencion prestada._x000d_
_x000d_
Indicar la ubicacion del computador en la tienda o sede: ADMINISTRACION</v>
      </c>
      <c r="I778" t="str">
        <v>Favor nos ayudan con personal en sitio</v>
      </c>
      <c r="J778" t="str">
        <v>Se realiza traslado del equipo del área de Atención al cliente hacia el puesto de la señorita Adriana Nuñez en las oficinas Administrativas. Según indicaciones se conecta el hardware del equipo y todos sus componentes. El nuevo punto de red es tomado correctamente. Posteriormente se realizan pruebas exitosas con el usuario y se le configura la impresora de la red del puesto de trabajo actual.</v>
      </c>
      <c r="K778">
        <v>44636</v>
      </c>
      <c r="L778">
        <v>44637</v>
      </c>
      <c r="M778" t="str">
        <f>TEXT(L778,"DDDDDDD")</f>
        <v>jueves</v>
      </c>
      <c r="N778" t="str">
        <v>J045 JUMBO AV.DEL FERROCARRIL SANTA MARTA</v>
      </c>
      <c r="O778" t="str">
        <v>SANTA MARTA</v>
      </c>
      <c r="P778" t="str">
        <v>COSTA</v>
      </c>
      <c r="Q778" t="str">
        <v>ELLIOTT TORRES CRATZ</v>
      </c>
      <c r="R778" t="e">
        <v>#N/A</v>
      </c>
      <c r="S778" t="str">
        <v>DIRECTO</v>
      </c>
      <c r="T778">
        <v>0.4166666666666667</v>
      </c>
      <c r="U778">
        <v>0.4583333333333333</v>
      </c>
      <c r="V778">
        <v>0.041666666666666664</v>
      </c>
      <c r="W778">
        <v>1</v>
      </c>
      <c r="X778">
        <f>NETWORKDAYS(K778,L777)</f>
        <v>2</v>
      </c>
      <c r="Y778" t="str">
        <f>IF(X778&lt;=2,"CUMPLE","NO CUMPLE")</f>
        <v>CUMPLE</v>
      </c>
    </row>
    <row r="779" xml:space="preserve">
      <c r="A779">
        <v>12332543</v>
      </c>
      <c r="B779" t="str">
        <v>REQUEST</v>
      </c>
      <c r="C779" t="str">
        <v>CERRADO</v>
      </c>
      <c r="D779" t="str">
        <v>TIENDA</v>
      </c>
      <c r="E779" t="str">
        <v>BALANZA</v>
      </c>
      <c r="F779" t="str">
        <v>MESA</v>
      </c>
      <c r="G779" t="str">
        <v>METTLER</v>
      </c>
      <c r="H779" t="str" xml:space="preserve">
        <v xml:space="preserve">Datos usuario_x000d_
Nombre: Leidy Viviana Ortiz Rosada_x000d_
Correo: Leidy.Ortiz@cencosud.com.co_x000d_
Usuario AD: LVOrtizR_x000d_
Pais: Colombia_x000d_
Ubicacion: J036 JUMBO POPAYAN CAMPANARIO_x000d_
Zona: Colombia Occidente_x000d_
Unidad de Negocio: null_x000d_
Servicio: null_x000d_
Telefono: null_x000d_
Anexo: null_x000d_
Descripcion: Buenas tardes;_x000d_
Solicito de su amable colaboracion para que por favor me ayuden con la balanza de pescaderia que se apago y no prende esta fallando mucho._x000d_
_x000d_
Gracias_x000d_
Area donde su ubica la balanza: pescaderia_x000d_
</v>
      </c>
      <c r="I779" t="str">
        <v xml:space="preserve">Buena tarde por favor su ayuda con el tecnico gracias	</v>
      </c>
      <c r="J779" t="str">
        <v xml:space="preserve">Se solicita información para realizar el procedimiento se verifica el estado del VOLTAJE de la balanza por medio de una extensión y realizando la conexión desde un puerto de voltaje diferente  dando como resultado la funcionalidad y operación de la balanza sin problema. Se verifica que la falla es de la toma regulada en la cual se encontraba conectada. Se informa al personal de mantenimiento quien indica que va a verificar en unos 15 min y se realiza el reset del breaker y se realiza la  conexión en la toma regulada. Se verifica que ya tenga voltaje se enciende y  todo funciona con normalidad  </v>
      </c>
      <c r="K779">
        <v>44637</v>
      </c>
      <c r="L779">
        <v>44637</v>
      </c>
      <c r="M779" t="str">
        <f>TEXT(L779,"DDDDDDD")</f>
        <v>jueves</v>
      </c>
      <c r="N779" t="str">
        <v>J036 JUMBO POPAYAN CAMPANARIO</v>
      </c>
      <c r="O779" t="str">
        <v>POPAYAN</v>
      </c>
      <c r="P779" t="str">
        <v>OCCIDENTE</v>
      </c>
      <c r="Q779" t="str">
        <v>DANIEL FERNANDO PAREDES ARTEAGA</v>
      </c>
      <c r="R779">
        <v>10301691</v>
      </c>
      <c r="S779" t="str">
        <v>DIRECTO</v>
      </c>
      <c r="T779">
        <v>0.65625</v>
      </c>
      <c r="U779">
        <v>0.7083333333333334</v>
      </c>
      <c r="V779">
        <v>0.052083333333333336</v>
      </c>
      <c r="W779">
        <v>1</v>
      </c>
      <c r="X779">
        <f>NETWORKDAYS(K779,L778)</f>
        <v>1</v>
      </c>
      <c r="Y779" t="str">
        <f>IF(X779&lt;=2,"CUMPLE","NO CUMPLE")</f>
        <v>CUMPLE</v>
      </c>
    </row>
    <row r="780" xml:space="preserve">
      <c r="A780">
        <v>12330299</v>
      </c>
      <c r="B780" t="str">
        <v>REQUEST</v>
      </c>
      <c r="C780" t="str">
        <v>CERRADO</v>
      </c>
      <c r="D780" t="str">
        <v>TIENDA</v>
      </c>
      <c r="E780" t="str">
        <v>POS</v>
      </c>
      <c r="F780" t="str">
        <v>POS</v>
      </c>
      <c r="G780" t="str">
        <v>WINCOR</v>
      </c>
      <c r="H780"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Descripcion:_x000d_
Buen dia_x000d_
_x000d_
Se requiere Validación de la pos 21 ya que presenta novedad con el cableado de Red._x000d_
</v>
      </c>
      <c r="I780" t="str">
        <v xml:space="preserve">Se requiere Validación de la novedad que presenta el usuario; donde se requiere validación de la pos 21 aprobado visita David Higuita	</v>
      </c>
      <c r="J780" t="str">
        <v xml:space="preserve">Se localiza la POS 21 que está ubicada en la sección de panadería y platos preparados. El caso informa que es el cableado de red de la POS 21. Se hacen las validaciones y la POS esta funcional y en correcto estado. se valida con Fabiola el caso e informa que son los datafonos que no toman la red. Los datafonos que se encuentra en caja son los siguientes Marca INGENICO referencia LANE/5000 y número serial 201507393031147115073796 – Marca INGENICO referencia LANE/3000 Y número de referencia 211157313031070220581859; se encuentra desconecta-dos del cable de red y el LANE/5000 se encuentra apagado. Se verifican las conexiones y se logra encender el LANE/5000 el cual queda cargando durante varios minutos con logo de una carpeta y no inicia o da respuesta alguna. El LANE/3000 aparece con el siguiente mensaje “CONEXIÓN TCP/IP CABLE DE RED DESCONECTADO”. Se verifican los cables de poder y los de redes y se encuentran desconectados del MICROSENS identificado con número de serial 00748576 e IP 10.132.23.9. Se conectan los cables de red en los puertos de MICROSENS 1 – 2 – 3 – 4 y no linkean en ninguno de estos puertos y persiste el error de “conexión TCP/IP cable de red desconectado” para esto se procede a validar si el MICROSENS Está conectado algún punto de red y se verifica que el cable va directo al switch Gabinete 2 con número de placa AD-009018 Y switch con número de placa 021639 IP 10.132.22.129; Punto de Red número 15. Se confirma que esta linkeando y que toma red correctamente; para ello se hacen las respectivas validaciones. Se validad que los cables de red están en buen estado y se le comunica a Fabiola el cual comparte el contacto de Guillermo Gutiérrez encargado de redes de MICROSENS Y se procede hacer pruebas correspondientes conectando un portátil externo al MICROSENS Y linkea de una vez el puerto 4 el cual se habilita el punto de red; se valida la IP configurada para que tome el acceso a la red que es la IP 10.132.22.13 Y se hace ping a la IP de genexis 172.20.116.63 y la respuesta es correcta. Se concluye que el MI-CROSENS da red correctamente y que los adaptadores de red de los datafonos no toman la red y no linkean para ello se sugiere la respectiva visita de Credibanco en conjunto con Soporte; sí es necesario; para realizar valida-ciones </v>
      </c>
      <c r="K780">
        <v>44638</v>
      </c>
      <c r="L780">
        <v>44642</v>
      </c>
      <c r="M780" t="str">
        <f>TEXT(L780,"DDDDDDD")</f>
        <v>martes</v>
      </c>
      <c r="N780" t="str">
        <v>M038 METRO NEIVA CENTRO DE CONVENCIONES</v>
      </c>
      <c r="O780" t="str">
        <v>NEIVA</v>
      </c>
      <c r="P780" t="str">
        <v>OCCIDENTE</v>
      </c>
      <c r="Q780" t="str">
        <v>LUIS FERNANDO QUIROGA SANCHEZ</v>
      </c>
      <c r="R780" t="e">
        <v>#N/A</v>
      </c>
      <c r="S780" t="str">
        <v>DIRECTO</v>
      </c>
      <c r="T780">
        <v>0.375</v>
      </c>
      <c r="U780">
        <v>0.5</v>
      </c>
      <c r="V780">
        <v>0.125</v>
      </c>
      <c r="W780">
        <v>2</v>
      </c>
      <c r="X780">
        <f>NETWORKDAYS(K780,L779)</f>
        <v>-2</v>
      </c>
      <c r="Y780" t="str">
        <f>IF(X780&lt;=2,"CUMPLE","NO CUMPLE")</f>
        <v>CUMPLE</v>
      </c>
    </row>
    <row r="781" xml:space="preserve">
      <c r="A781">
        <v>12331821</v>
      </c>
      <c r="B781" t="str">
        <v>REQUEST</v>
      </c>
      <c r="C781" t="str">
        <v>CERRADO</v>
      </c>
      <c r="D781" t="str">
        <v>TIENDA</v>
      </c>
      <c r="E781" t="str">
        <v>BALANZA</v>
      </c>
      <c r="F781" t="str">
        <v>MESA</v>
      </c>
      <c r="G781" t="str">
        <v>METTLER</v>
      </c>
      <c r="H781"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Limpieza a cabezal; no registra bien la tinta; sale borroso; adicional el puerto se encuentra partido; una mantenimiento GENERAL_x000d_
Area en donde se encuentra la Balanza: platos preparados</v>
      </c>
      <c r="I781" t="str" xml:space="preserve">
        <v xml:space="preserve">Se requiere de su apoyo con esta solicitud._x000d_
Área: Panadería_x000d_
Marca: BALANZA|MESA_x000d_
Modelo: METTLER TOLEDO BPLUS_x000d_
Serie/placa: B924787158_x000d_
Inventario: DI-028550_x000d_
Descripción de la falla: Se solicita revisión; diagnostico y/o reparación si es el caso para la balanza de panadería; la cual presenta novedad al imprimir; falla en cable de red y mantenimiento general._x000d_
Entregar operativa a Jefe de sección.</v>
      </c>
      <c r="J781" t="str">
        <v>Se procede a revisar cabezal y problemas de impresión; tanto en configuración de software como física (resortes; cabezal; se evidencia rasgos de papel; motor de paso y motor de rebobinado en deterioro); se diagnostica y se debe realizar cambio Motores de paso y rebobinado y cabezal de impresión.</v>
      </c>
      <c r="K781">
        <v>44638</v>
      </c>
      <c r="L781">
        <v>44642</v>
      </c>
      <c r="M781" t="str">
        <f>TEXT(L781,"DDDDDDD")</f>
        <v>martes</v>
      </c>
      <c r="N781" t="str">
        <v>J126 JUMBO SAN SILVESTRE</v>
      </c>
      <c r="O781" t="str">
        <v>BARRANCABERMEJA</v>
      </c>
      <c r="P781" t="str">
        <v>ORIENTE</v>
      </c>
      <c r="Q781" t="str">
        <v>ERICK FRANCISCO RUEDA JIMENEZ</v>
      </c>
      <c r="R781" t="e">
        <v>#N/A</v>
      </c>
      <c r="S781" t="str">
        <v>DIRECTO</v>
      </c>
      <c r="T781">
        <v>0.375</v>
      </c>
      <c r="U781">
        <v>0.5</v>
      </c>
      <c r="V781">
        <v>0.125</v>
      </c>
      <c r="W781">
        <v>2</v>
      </c>
      <c r="X781">
        <f>NETWORKDAYS(K781,L780)</f>
        <v>3</v>
      </c>
      <c r="Y781" t="str">
        <f>IF(X781&lt;=2,"CUMPLE","NO CUMPLE")</f>
        <v>NO CUMPLE</v>
      </c>
    </row>
    <row r="782" xml:space="preserve">
      <c r="A782">
        <v>12325693</v>
      </c>
      <c r="B782" t="str">
        <v>REQUEST</v>
      </c>
      <c r="C782" t="str">
        <v>CERRADO</v>
      </c>
      <c r="D782" t="str">
        <v>TIENDA</v>
      </c>
      <c r="E782" t="str">
        <v>CPU</v>
      </c>
      <c r="F782" t="str">
        <v>CPU</v>
      </c>
      <c r="G782" t="str">
        <v>LENOVO</v>
      </c>
      <c r="H782" t="str" xml:space="preserve">
        <v xml:space="preserve">Datos usuario_x000d_
Nombre: Omar Andres Carvajal Leon_x000d_
Correo: omarandres.carvajalleon@cencosud.com.co_x000d_
Usuario AD: OCarvajL_x000d_
Pais: Colombia_x000d_
Ubicacion: M183 METRO SAN GIL_x000d_
Zona: Colombia Oriente_x000d_
Unidad de Negocio: METRO_x000d_
Servicio: Retail Financiero_x000d_
Telefono: 3016878926_x000d_
Anexo: null_x000d_
Descripcion: solicito instalacion de punto de red; para la oficina de publicidad; dado que hay un equipo que no tiene conexion a la red._x000d_
AREA EN DONDE SE UBICA EL EQUIPO : publicidad</v>
      </c>
      <c r="I782" t="str" xml:space="preserve">
        <v xml:space="preserve">Buen día._x000d_
Se solicita realizar formato instalación cableado lógico._x000d_
Se encuentra en área de publicidad._x000d_
Equipo a impactar: DESKTOP|PC LENOVO M720Q/MONITOR|PLANOLENOVO seriales MJ0EM5MS_x000d_
Se anexa formato y ejemplo de cómo realizarlo.</v>
      </c>
      <c r="J782" t="str">
        <v>Se hace visita en sitio; se confirma ingreso con gerente de la tienda quien informa y autoriza la instalación del punto de red del equipo de publicidad. Se procede a tomar evidencias de donde se encuentra ubicado el equipo y del cuarto de comunicaciones para la instalación del punto; se toman evidencias fotográficas y se diligencia formato de la solicitud.</v>
      </c>
      <c r="K782">
        <v>44638</v>
      </c>
      <c r="L782">
        <v>44643</v>
      </c>
      <c r="M782" t="str">
        <f>TEXT(L782,"DDDDDDD")</f>
        <v>miércoles</v>
      </c>
      <c r="N782" t="str">
        <v>M183 METRO SAN GIL</v>
      </c>
      <c r="O782" t="str">
        <v>SAN GIL</v>
      </c>
      <c r="P782" t="str">
        <v>ORIENTE</v>
      </c>
      <c r="Q782" t="str">
        <v>JAIRO CAÑAS ACEVEDO</v>
      </c>
      <c r="R782">
        <v>1098707802</v>
      </c>
      <c r="S782" t="str">
        <v>DIRECTO</v>
      </c>
      <c r="T782">
        <v>0.375</v>
      </c>
      <c r="U782">
        <v>0.4375</v>
      </c>
      <c r="V782">
        <v>0.0625</v>
      </c>
      <c r="W782">
        <v>1</v>
      </c>
      <c r="X782">
        <f>NETWORKDAYS(K782,L781)</f>
        <v>3</v>
      </c>
      <c r="Y782" t="str">
        <f>IF(X782&lt;=2,"CUMPLE","NO CUMPLE")</f>
        <v>NO CUMPLE</v>
      </c>
    </row>
    <row r="783" xml:space="preserve">
      <c r="A783">
        <v>12332034</v>
      </c>
      <c r="B783" t="str">
        <v>REQUEST</v>
      </c>
      <c r="C783" t="str">
        <v>CERRADO</v>
      </c>
      <c r="D783" t="str">
        <v>TIENDA</v>
      </c>
      <c r="E783" t="str">
        <v>TELEFONO</v>
      </c>
      <c r="F783" t="str">
        <v>TELEFONO</v>
      </c>
      <c r="G783" t="str">
        <v>AVANTEL</v>
      </c>
      <c r="H783"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en la tienda tenemos un telefono Avantel pero me esta presentando falla dice localizando red . esta conectado a la red cswlan50_x000d_
necesito de su colaboracion realizando la configuracion_x000d_
_x000d_
quedo atenta a sus comentarios_x000d_
Punto Operacional Afectada: cajas_x000d_
Area Afectada: cajas</v>
      </c>
      <c r="I783" t="str" xml:space="preserve">
        <v xml:space="preserve">Se solicita configuración PDA._x000d_
Tienda: Metro San Gil_x000d_
Equipo: TELEFONO|INALAMBRICO_x000d_
Marca: CISCO_x000d_
Modelo: 7925_x000d_
Serial: IAC7938A0DZ_x000d_
Inventario: DI-015431_x000d_
Se solicita revisión; diagnostico y configuración de activo. Conectar por la Wlan12._x000d_
Favor entregar operativo a usuaria.</v>
      </c>
      <c r="J783" t="str" xml:space="preserve">
        <v xml:space="preserve">Se hace visita en sitio; se confirma ingreso con gerente de tienda y se procede a validar Avantel; se ingresa a la configuración pero se encuentran bloqueadas las funciones; adicional el equipo está sin carga y el cargador presenta fallas; después de varios intentos se logra desbloquear y colocar a cargar; se ingresa a la configuración y se hace cambio de vlan a la 12; el equipo toma señal y toma IP; pero al momento de realizar pruebas se corta la llamada a los 3 segundos de contestar; se llama a redes y se hacen varias validaciones pero la falla persiste; después de varias pruebas realizadas no es posible solucionar la falla. El equipo se entrega configurado y conectado a la red de la tienda solicitada._x000d_
Se debe validar con redes porqué la caída de las llamadas</v>
      </c>
      <c r="K783">
        <v>44638</v>
      </c>
      <c r="L783">
        <v>44643</v>
      </c>
      <c r="M783" t="str">
        <f>TEXT(L783,"DDDDDDD")</f>
        <v>miércoles</v>
      </c>
      <c r="N783" t="str">
        <v>M183 METRO SAN GIL</v>
      </c>
      <c r="O783" t="str">
        <v>SAN GIL</v>
      </c>
      <c r="P783" t="str">
        <v>ORIENTE</v>
      </c>
      <c r="Q783" t="str">
        <v>JAIRO CAÑAS ACEVEDO</v>
      </c>
      <c r="R783">
        <v>1098707802</v>
      </c>
      <c r="S783" t="str">
        <v>DIRECTO</v>
      </c>
      <c r="T783">
        <v>0.625</v>
      </c>
      <c r="U783">
        <v>0.7673611111111112</v>
      </c>
      <c r="V783">
        <v>0.1423611111111111</v>
      </c>
      <c r="W783">
        <v>2</v>
      </c>
      <c r="X783">
        <f>NETWORKDAYS(K783,L782)</f>
        <v>4</v>
      </c>
      <c r="Y783" t="str">
        <f>IF(X783&lt;=2,"CUMPLE","NO CUMPLE")</f>
        <v>NO CUMPLE</v>
      </c>
    </row>
    <row r="784" xml:space="preserve">
      <c r="A784">
        <v>12329839</v>
      </c>
      <c r="B784" t="str">
        <v>REQUEST</v>
      </c>
      <c r="C784" t="str">
        <v>CERRADO</v>
      </c>
      <c r="D784" t="str">
        <v>TIENDA</v>
      </c>
      <c r="E784" t="str">
        <v>PDA</v>
      </c>
      <c r="F784" t="str">
        <v>PDA</v>
      </c>
      <c r="G784" t="str">
        <v>HONEYWELL</v>
      </c>
      <c r="H784" t="str" xml:space="preserve">
        <v xml:space="preserve">Datos usuario_x000d_
Nombre: Emir Jacob Jimenez Subiria_x000d_
Correo: EmirJacob.Jimenez@cencosud.com.co_x000d_
Usuario AD: EJJimene_x000d_
Pais: Colombia_x000d_
Ubicacion: M040 METRO RIOHACHA_x000d_
Zona: Colombia Costa_x000d_
Unidad de Negocio: Supermercados_x000d_
Servicio: Tiendas &amp; Centros de Distribucion_x000d_
Telefono: 3003587354_x000d_
Anexo: 3046383743_x000d_
Descripcion: LAS PDT DE LA ANTENAS # 1 Y 2 PRESENTAN FALLAS DE CONEXION; NO PERMITEN QUE SE LEA LA INFORMACION DE LAS FACTURAS._x000d_
Indicar ubicacion del Equipo en tienda o oficinas: tienda</v>
      </c>
      <c r="I784" t="str">
        <v>Se Requiere Tecnico de Isit para realizar la Validacion de las PDT la cual presentan Problemas problemas de conexcion y de configuracion de Genesix</v>
      </c>
      <c r="J784" t="str">
        <v>Usuario reporta error en la conexión y no permite que se lea la información de facturas. Se realiza validación encontrando problemas de conexión a la red; para lo cual se olvida la red a la cual se encontraban conectadas y se realiza la conexión nuevamente con los parámetros correctos; dando solución a la falla.</v>
      </c>
      <c r="K784">
        <v>44642</v>
      </c>
      <c r="L784">
        <v>44642</v>
      </c>
      <c r="M784" t="str">
        <f>TEXT(L784,"DDDDDDD")</f>
        <v>martes</v>
      </c>
      <c r="N784" t="str">
        <v>M040 METRO RIOHACHA</v>
      </c>
      <c r="O784" t="str">
        <v>RIOHACHA</v>
      </c>
      <c r="P784" t="str">
        <v>COSTA</v>
      </c>
      <c r="Q784" t="str">
        <v xml:space="preserve">WILGER MELO PRADO </v>
      </c>
      <c r="R784" t="e">
        <v>#N/A</v>
      </c>
      <c r="S784" t="str">
        <v>DIRECTO</v>
      </c>
      <c r="T784">
        <v>0.5416666666666666</v>
      </c>
      <c r="U784">
        <v>0.59375</v>
      </c>
      <c r="V784">
        <v>0.052083333333333336</v>
      </c>
      <c r="W784">
        <v>1</v>
      </c>
      <c r="X784">
        <f>NETWORKDAYS(K784,L783)</f>
        <v>2</v>
      </c>
      <c r="Y784" t="str">
        <f>IF(X784&lt;=2,"CUMPLE","NO CUMPLE")</f>
        <v>CUMPLE</v>
      </c>
    </row>
    <row r="785" xml:space="preserve">
      <c r="A785">
        <v>12334940</v>
      </c>
      <c r="B785" t="str">
        <v>REQUEST</v>
      </c>
      <c r="C785" t="str">
        <v>CERRADO</v>
      </c>
      <c r="D785" t="str">
        <v>TIENDA</v>
      </c>
      <c r="E785" t="str">
        <v>CPU</v>
      </c>
      <c r="F785" t="str">
        <v>CPU</v>
      </c>
      <c r="G785" t="str">
        <v>LENOVO</v>
      </c>
      <c r="H785" t="str" xml:space="preserve">
        <v xml:space="preserve">Datos usuario_x000d_
Nombre: Emiro Jose Brito Blanco_x000d_
Correo: Emiro.Brito@cencosud.com.co_x000d_
Usuario AD: Ejbblanc_x000d_
Pais: Colombia_x000d_
Ubicacion: M040 METRO RIOHACHA_x000d_
Zona: Colombia Costa_x000d_
Unidad de Negocio: METRO_x000d_
Servicio: null_x000d_
Telefono: 3003506105_x000d_
Anexo: 7289670_x000d_
Descripcion: El programa de impresion Photo Print; se desinstalo y dejo de funcionar</v>
      </c>
      <c r="I785" t="str">
        <v>Se requiere Tecnico de isit a la Tienda Metro Riohacha para realizar la Reinstalacion del PhotoPrint ya que tras una validacion se detecto que no se encuentra instalado correctamente y el activirus detecta un app como virus y lo elimina</v>
      </c>
      <c r="J785" t="str">
        <v xml:space="preserve">Se reporta que el programa de Photo Print se desinstaló; se realiza validación encontrando que este fue detectado y borrado por el antivirus. Se establece comunicación con el área de soporte realizando la respectiva reinstalación en una ruta distinta para evitar este problema nuevamente; dando solución al problema.  </v>
      </c>
      <c r="K785">
        <v>44642</v>
      </c>
      <c r="L785">
        <v>44642</v>
      </c>
      <c r="M785" t="str">
        <f>TEXT(L785,"DDDDDDD")</f>
        <v>martes</v>
      </c>
      <c r="N785" t="str">
        <v>M040 METRO RIOHACHA</v>
      </c>
      <c r="O785" t="str">
        <v>RIOHACHA</v>
      </c>
      <c r="P785" t="str">
        <v>COSTA</v>
      </c>
      <c r="Q785" t="str">
        <v xml:space="preserve">WILGER MELO PRADO </v>
      </c>
      <c r="R785" t="e">
        <v>#N/A</v>
      </c>
      <c r="S785" t="str">
        <v>DIRECTO</v>
      </c>
      <c r="T785">
        <v>0.5944444444444444</v>
      </c>
      <c r="U785">
        <v>0.6979166666666666</v>
      </c>
      <c r="V785">
        <v>0.10347222222222222</v>
      </c>
      <c r="W785">
        <v>2</v>
      </c>
      <c r="X785">
        <f>NETWORKDAYS(K785,L784)</f>
        <v>1</v>
      </c>
      <c r="Y785" t="str">
        <f>IF(X785&lt;=2,"CUMPLE","NO CUMPLE")</f>
        <v>CUMPLE</v>
      </c>
    </row>
    <row r="786" xml:space="preserve">
      <c r="A786">
        <v>12341536</v>
      </c>
      <c r="B786" t="str">
        <v>REQUEST</v>
      </c>
      <c r="C786" t="str">
        <v>CERRADO</v>
      </c>
      <c r="D786" t="str">
        <v>TIENDA</v>
      </c>
      <c r="E786" t="str">
        <v>INVENTARIO</v>
      </c>
      <c r="F786" t="str">
        <v>IMPRESORA</v>
      </c>
      <c r="G786" t="str">
        <v>INVENTARIO</v>
      </c>
      <c r="H786"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Solicita Tecnico de Isit para realizar inventario de Impresoras POS._x000d_
Adjuntos: n.txt</v>
      </c>
      <c r="I786" t="str">
        <v>Se Solicita Tecnico de Isit para Realizar Inventario de Impresoras POS</v>
      </c>
      <c r="J786" t="str">
        <v xml:space="preserve">Se realiza validación; inventario y ubicación de las impresoras indicadas en toda la tienda como fue solicitado.  </v>
      </c>
      <c r="K786">
        <v>44642</v>
      </c>
      <c r="L786">
        <v>44642</v>
      </c>
      <c r="M786" t="str">
        <f>TEXT(L786,"DDDDDDD")</f>
        <v>martes</v>
      </c>
      <c r="N786" t="str">
        <v>M040 METRO RIOHACHA</v>
      </c>
      <c r="O786" t="str">
        <v>RIOHACHA</v>
      </c>
      <c r="P786" t="str">
        <v>COSTA</v>
      </c>
      <c r="Q786" t="str">
        <v xml:space="preserve">WILGER MELO PRADO </v>
      </c>
      <c r="R786" t="e">
        <v>#N/A</v>
      </c>
      <c r="S786" t="str">
        <v>DIRECTO</v>
      </c>
      <c r="T786">
        <v>0.6986111111111111</v>
      </c>
      <c r="U786">
        <v>0.7986111111111112</v>
      </c>
      <c r="V786">
        <v>0.1</v>
      </c>
      <c r="W786">
        <v>2</v>
      </c>
      <c r="X786">
        <f>NETWORKDAYS(K786,L785)</f>
        <v>1</v>
      </c>
      <c r="Y786" t="str">
        <f>IF(X786&lt;=2,"CUMPLE","NO CUMPLE")</f>
        <v>CUMPLE</v>
      </c>
    </row>
    <row r="787" xml:space="preserve">
      <c r="A787">
        <v>12340115</v>
      </c>
      <c r="B787" t="str">
        <v>REQUEST</v>
      </c>
      <c r="C787" t="str">
        <v>CERRADO</v>
      </c>
      <c r="D787" t="str">
        <v>TIENDA</v>
      </c>
      <c r="E787" t="str">
        <v>CPU</v>
      </c>
      <c r="F787" t="str">
        <v>CPU</v>
      </c>
      <c r="G787" t="str">
        <v>LENOVO</v>
      </c>
      <c r="H787" t="str" xml:space="preserve">
        <v xml:space="preserve">Datos usuario_x000d_
Nombre: Leidy Yessenia Benavides Buitragos_x000d_
Correo: leidyyesenia.benavides@cencosud.com.co_x000d_
Usuario AD: LYBenavi_x000d_
Pais: Colombia_x000d_
Ubicacion: J185 JUMBO YOPAL_x000d_
Zona: Colombia Oriente_x000d_
Unidad de Negocio: Supermercados_x000d_
Servicio: Tiendas &amp; Centros de Distribucion_x000d_
Telefono: 3118569516_x000d_
Anexo: null_x000d_
Descripcion: Buen dia; al abrir el programa Corel Draw no inicia y me sale una ventana reinicie el sistema y vuelva a abrir el programa para intentar solucionar el programa. Si el programa persiste; por favor desinstale el programa y vuelve a instalarlo (error 1)_x000d_
Indicar la ubicacion del computador en la tienda o sede: decoracion</v>
      </c>
      <c r="I787" t="str" xml:space="preserve">
        <v xml:space="preserve">Mediante conexión remota; se valida la novedad presentada con el acceso a corel; pero no es posible dar solución. Corel no se ejecuta._x000d_
Se requiere apoyo remoto.</v>
      </c>
      <c r="J787" t="str">
        <v>se realiza verificación de la falla y se determina desinstalar Corel y realizar reinstalación; hacer re perfilamiento de usuario para comenzar un perfil nuevo; se realizan pruebas por el usuario y se reinstalan las fuentes requeridas; y recibe a satisfacción LEIDY usuario de decoración.</v>
      </c>
      <c r="K787">
        <v>44642</v>
      </c>
      <c r="L787">
        <v>44643</v>
      </c>
      <c r="M787" t="str">
        <f>TEXT(L787,"DDDDDDD")</f>
        <v>miércoles</v>
      </c>
      <c r="N787" t="str">
        <v>J185 JUMBO YOPAL</v>
      </c>
      <c r="O787" t="str">
        <v>YOPAL</v>
      </c>
      <c r="P787" t="str">
        <v>ORIENTE</v>
      </c>
      <c r="Q787" t="str">
        <v>RAFAEL BARRERA DIAZ</v>
      </c>
      <c r="R787" t="e">
        <v>#N/A</v>
      </c>
      <c r="S787" t="str">
        <v>DIRECTO</v>
      </c>
      <c r="T787">
        <v>0.3333333333333333</v>
      </c>
      <c r="U787">
        <v>0.4340277777777778</v>
      </c>
      <c r="V787">
        <v>0.10069444444444445</v>
      </c>
      <c r="W787">
        <v>2</v>
      </c>
      <c r="X787">
        <f>NETWORKDAYS(K787,L786)</f>
        <v>1</v>
      </c>
      <c r="Y787" t="str">
        <f>IF(X787&lt;=2,"CUMPLE","NO CUMPLE")</f>
        <v>CUMPLE</v>
      </c>
    </row>
    <row r="788" xml:space="preserve">
      <c r="A788">
        <v>12328758</v>
      </c>
      <c r="B788" t="str">
        <v>REQUEST</v>
      </c>
      <c r="C788" t="str">
        <v>CERRADO</v>
      </c>
      <c r="D788" t="str">
        <v>TIENDA</v>
      </c>
      <c r="E788" t="str">
        <v>PDA</v>
      </c>
      <c r="F788" t="str">
        <v>PDA</v>
      </c>
      <c r="G788" t="str">
        <v>HONEYWELL</v>
      </c>
      <c r="H788"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21145B045D_x000d_
DESCOFIGURACION IP_x000d_
Seccion de la tienda en donde se ubica la PDT o usuario: seguridad</v>
      </c>
      <c r="I788" t="str">
        <v xml:space="preserve">se requiere su colaboracion	</v>
      </c>
      <c r="J788" t="str">
        <v>Se evidencia que la aplicación genexis no ingresa por lo que se realiza lo siguiente: se procede a ingresar con usuario administrador; se toma un archivo PDF con la configuración de Genesix; se ejecuta ese link y se procede a realizar pruebas quedando operativa y a satisfacción del cliente.</v>
      </c>
      <c r="K788">
        <v>44643</v>
      </c>
      <c r="L788">
        <v>44643</v>
      </c>
      <c r="M788" t="str">
        <f>TEXT(L788,"DDDDDDD")</f>
        <v>miércoles</v>
      </c>
      <c r="N788" t="str">
        <v>M085 METRO MONTERIA</v>
      </c>
      <c r="O788" t="str">
        <v>MONTERIA</v>
      </c>
      <c r="P788" t="str">
        <v>COSTA</v>
      </c>
      <c r="Q788" t="str">
        <v>SHARON YANETH KERGUELEN WILCHES</v>
      </c>
      <c r="R788">
        <v>1067917448</v>
      </c>
      <c r="S788" t="str">
        <v>DIRECTO</v>
      </c>
      <c r="T788">
        <v>0.4166666666666667</v>
      </c>
      <c r="U788">
        <v>0.4583333333333333</v>
      </c>
      <c r="V788">
        <v>0.041666666666666664</v>
      </c>
      <c r="W788">
        <v>1</v>
      </c>
      <c r="X788">
        <f>NETWORKDAYS(K788,L787)</f>
        <v>1</v>
      </c>
      <c r="Y788" t="str">
        <f>IF(X788&lt;=2,"CUMPLE","NO CUMPLE")</f>
        <v>CUMPLE</v>
      </c>
    </row>
    <row r="789" xml:space="preserve">
      <c r="A789">
        <v>12337484</v>
      </c>
      <c r="B789" t="str">
        <v>REQUEST</v>
      </c>
      <c r="C789" t="str">
        <v>CERRADO</v>
      </c>
      <c r="D789" t="str">
        <v>TIENDA</v>
      </c>
      <c r="E789" t="str">
        <v>PDA</v>
      </c>
      <c r="F789" t="str">
        <v>PDA</v>
      </c>
      <c r="G789" t="str">
        <v>HONEYWELL</v>
      </c>
      <c r="H789"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Falla en la señal para el registro de control antenas de electrodomesticos_x000d_
Seccion de la tienda en donde se ubica la PDT o usuario: Tienda Jumbo Yopal; Control Perdidas Antena 1 y Antena 2_x000d_
</v>
      </c>
      <c r="I789" t="str">
        <v>Por favor nos apoyan a validar la novedad.</v>
      </c>
      <c r="J789" t="str" xml:space="preserve">
        <v xml:space="preserve">se realiza revisión de las pdt y estas están en funcionamiento normal se realizaron pruebas de funcionamiento y sin novedad este problema se presenta rara vez a la semana y es problemas de conectividad. Hacia el servidor.    SERIAL 21177B75CD  SERIAL 21175B491_x000d_
</v>
      </c>
      <c r="K789">
        <v>44643</v>
      </c>
      <c r="L789">
        <v>44643</v>
      </c>
      <c r="M789" t="str">
        <f>TEXT(L789,"DDDDDDD")</f>
        <v>miércoles</v>
      </c>
      <c r="N789" t="str">
        <v>J185 JUMBO YOPAL</v>
      </c>
      <c r="O789" t="str">
        <v>YOPAL</v>
      </c>
      <c r="P789" t="str">
        <v>ORIENTE</v>
      </c>
      <c r="Q789" t="str">
        <v>RAFAEL BARRERA DIAZ</v>
      </c>
      <c r="R789" t="e">
        <v>#N/A</v>
      </c>
      <c r="S789" t="str">
        <v>DIRECTO</v>
      </c>
      <c r="T789">
        <v>0.4375</v>
      </c>
      <c r="U789">
        <v>0.4756944444444444</v>
      </c>
      <c r="V789">
        <v>0.03819444444444445</v>
      </c>
      <c r="W789">
        <v>1</v>
      </c>
      <c r="X789">
        <f>NETWORKDAYS(K789,L788)</f>
        <v>1</v>
      </c>
      <c r="Y789" t="str">
        <f>IF(X789&lt;=2,"CUMPLE","NO CUMPLE")</f>
        <v>CUMPLE</v>
      </c>
    </row>
    <row r="790" xml:space="preserve">
      <c r="A790">
        <v>12341373</v>
      </c>
      <c r="B790" t="str">
        <v>REQUEST</v>
      </c>
      <c r="C790" t="str">
        <v>CERRADO</v>
      </c>
      <c r="D790" t="str">
        <v>TIENDA</v>
      </c>
      <c r="E790" t="str">
        <v>PDA</v>
      </c>
      <c r="F790" t="str">
        <v>PDA</v>
      </c>
      <c r="G790" t="str">
        <v>HONEYWELL</v>
      </c>
      <c r="H790"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PDT PIDE CLAVE PARA INGRESO_x000d_
S/N 2114B0362_x000d_
Seccion de la tienda en donde se ubica la PDT o usuario: seguridad</v>
      </c>
      <c r="I790" t="str">
        <v xml:space="preserve">se requiere su colaboracion	</v>
      </c>
      <c r="J790" t="str">
        <v>La pda tiene una pantalla donde requiere clave la cual no permite el ingreso por lo que se procede a resetear la pda; luego de restablecer de fábrica; se copia el el firmware a la pda y luego de instalar el programa se procede a instalar los apks corporativos; así mismo se procede a realizar la ejecución del pdf para que se conecte la aplicación genesix. Luego de realizar la configuración se procede a realizar pruebas quedando operativo y a satisfacción del cliente.</v>
      </c>
      <c r="K790">
        <v>44643</v>
      </c>
      <c r="L790">
        <v>44643</v>
      </c>
      <c r="M790" t="str">
        <f>TEXT(L790,"DDDDDDD")</f>
        <v>miércoles</v>
      </c>
      <c r="N790" t="str">
        <v>M085 METRO MONTERIA</v>
      </c>
      <c r="O790" t="str">
        <v>MONTERIA</v>
      </c>
      <c r="P790" t="str">
        <v>COSTA</v>
      </c>
      <c r="Q790" t="str">
        <v>SHARON YANETH KERGUELEN WILCHES</v>
      </c>
      <c r="R790">
        <v>1067917448</v>
      </c>
      <c r="S790" t="str">
        <v>DIRECTO</v>
      </c>
      <c r="T790">
        <v>0.4583333333333333</v>
      </c>
      <c r="U790">
        <v>0.5625</v>
      </c>
      <c r="V790">
        <v>0.10416666666666667</v>
      </c>
      <c r="W790">
        <v>2</v>
      </c>
      <c r="X790">
        <f>NETWORKDAYS(K790,L789)</f>
        <v>1</v>
      </c>
      <c r="Y790" t="str">
        <f>IF(X790&lt;=2,"CUMPLE","NO CUMPLE")</f>
        <v>CUMPLE</v>
      </c>
    </row>
    <row r="791" xml:space="preserve">
      <c r="A791">
        <v>12341378</v>
      </c>
      <c r="B791" t="str">
        <v>REQUEST</v>
      </c>
      <c r="C791" t="str">
        <v>CERRADO</v>
      </c>
      <c r="D791" t="str">
        <v>TIENDA</v>
      </c>
      <c r="E791" t="str">
        <v>PDA</v>
      </c>
      <c r="F791" t="str">
        <v>PDA</v>
      </c>
      <c r="G791" t="str">
        <v>HONEYWELL</v>
      </c>
      <c r="H791" t="str" xml:space="preserve">
        <v xml:space="preserve">Datos usuario_x000d_
Nombre: Jose Gregorio Villadiego Molina_x000d_
Correo: Jose.Villadiego@cencosud.com.co_x000d_
Usuario AD: Jgvmolin_x000d_
Pais: Colombia_x000d_
Ubicacion: M085 METRO MONTERIA_x000d_
Zona: Colombia Costa_x000d_
Unidad de Negocio: METRO_x000d_
Servicio: null_x000d_
Telefono: 3107269551_x000d_
Anexo: null_x000d_
Descripcion: PDT EL GENESIX PIDE RECONEXION AL SERVIDOR_x000d_
S/N 20073B2709_x000d_
Seccion de la tienda en donde se ubica la PDT o usuario: seguridad</v>
      </c>
      <c r="I791" t="str">
        <v xml:space="preserve">se requiere su colaboracion	</v>
      </c>
      <c r="J791" t="str">
        <v>Se evidencia que la aplicación genexis no ingresa por lo que se realiza lo siguiente: se procede a ingresar con usuario administrador; se toma un archivo PDF con la configuración de Genesix; se ejecuta ese link y se procede a realizar pruebas quedando operativa y a satisfacción del cliente.</v>
      </c>
      <c r="K791">
        <v>44643</v>
      </c>
      <c r="L791">
        <v>44643</v>
      </c>
      <c r="M791" t="str">
        <f>TEXT(L791,"DDDDDDD")</f>
        <v>miércoles</v>
      </c>
      <c r="N791" t="str">
        <v>M085 METRO MONTERIA</v>
      </c>
      <c r="O791" t="str">
        <v>MONTERIA</v>
      </c>
      <c r="P791" t="str">
        <v>COSTA</v>
      </c>
      <c r="Q791" t="str">
        <v>SHARON YANETH KERGUELEN WILCHES</v>
      </c>
      <c r="R791">
        <v>1067917448</v>
      </c>
      <c r="S791" t="str">
        <v>DIRECTO</v>
      </c>
      <c r="T791">
        <v>0.375</v>
      </c>
      <c r="U791">
        <v>0.4166666666666667</v>
      </c>
      <c r="V791">
        <v>0.041666666666666664</v>
      </c>
      <c r="W791">
        <v>1</v>
      </c>
      <c r="X791">
        <f>NETWORKDAYS(K791,L790)</f>
        <v>1</v>
      </c>
      <c r="Y791" t="str">
        <f>IF(X791&lt;=2,"CUMPLE","NO CUMPLE")</f>
        <v>CUMPLE</v>
      </c>
    </row>
    <row r="792" xml:space="preserve">
      <c r="A792">
        <v>12341360</v>
      </c>
      <c r="B792" t="str">
        <v>ACOMPAÑAMIENTO</v>
      </c>
      <c r="C792" t="str">
        <v>CERRADO</v>
      </c>
      <c r="D792" t="str">
        <v>TIENDA</v>
      </c>
      <c r="E792" t="str">
        <v>ACOMPAÑAMIENTO</v>
      </c>
      <c r="F792" t="str">
        <v>ACOMPAÑAMIENTO</v>
      </c>
      <c r="G792" t="str">
        <v>ACOMPAÑAMIENTO</v>
      </c>
      <c r="H792" t="str" xml:space="preserve">
        <v xml:space="preserve">Datos usuario_x000d_
Nombre: David Higuita_x000d_
Correo: David.Higuita@cencosud.com.co_x000d_
Usuario AD: DHiguita_x000d_
Pais: Colombia_x000d_
Ubicacion: J022 JUMBO LAS VEGAS_x000d_
Zona: Colombia Centro_x000d_
Unidad de Negocio: Areas Corp. y De Apoyo_x000d_
Servicio: Sistemas_x000d_
Telefono: 3174298883_x000d_
Anexo: null_x000d_
Descripcion: Buenas tardes_x000d_
_x000d_
se requiere acompañamiento del trabajo de redes en al tienda las Vegas</v>
      </c>
      <c r="I792" t="str" xml:space="preserve">
        <v xml:space="preserve">Transfer Assignee from '' to 'Espinosa Rodriguez; Jamir Leandro '_x000d_
Transfer Group from 'Redes y Comunicaciones - Nivel 2 - COL' to 'Soporte_Onsite_REG_Remoto_SM Colombia'</v>
      </c>
      <c r="J792" t="str" xml:space="preserve">
        <v xml:space="preserve">23/03/2022 Se ingresa a sitio a las 08:00 se presentan inconvenientes para el ingreso ya que el personal de seguridad no valido correctamente el correo de ingreso; se permitió el ingreso a las 08:40 am. Se inicio la labor siguiendo las indicaciones de Deisy Aricapa líder de sistemas de la tienda y según sus indicaciones se debía hacer acompañamiento al personal de redes de Cencosud para la configuración y posteriores pruebas funcionales de las pdt ya que están presentando fallas de conexión; se me entregaron los contactos de las personas encargadas de redes y con las cuales se debía hacer el proceso. Me intente comunicar con el encargado de la guardia de redes el señor Oscar García y no me respondió entonces me comunique con el señor Fabián también encargado de redes y me respondió que el no estaba enterado del trabajo que se debía realizar le pedí que por favor validara y después de un rato me respondió que el encargado para el trabajo era el señor Henry; con el comencé el proceso de configuración y pruebas; se cambió la cswlan de una de las pdt para mirara si mejoraba la conexión;  se cambió el usuario de ingreso a red del dispositivo; adicionalmente desde el área de redes se hicieron cambios internos del sistema para mejorar la conectividad de las pda pero el inconveniente persistió por lo que el señor Henrry  me indico que ellos validarían internamente para tomar una decisión sobre el paso a seguir para resolver el problema de conexión.       _x000d_
24/03/2022 a las 08:00 am   se reanudaron las actividades de acompañamiento en la tienda JUMBO de las Vegas Medellin; con el compañero Henrry encargado de la guardia de redes en Cencosud; se verifico la señal de los AP; se valido la señal de las pdts dentro de la tienda y se encontró que las pdt marca Motorola solo se estaban conectando por la red 2;4 g; adicionalmente se encontró que en un sector de la tienda la red tenía muy poca intensidad de señal; se verificaron varias de las conexiones en el centro de computo y se encontró que varios de los puertos de fibra estaban apagados; no se pudieron encender porque los compañeros de redes no pudieron identificar la causa de porque estaban apagados; se configuró la red 5g en una de las pdt marca motorola y se procedió a hacer pruebas de conectividad; se hicieron varios pings extendidos y se verifico que la perdida de paquetería era casi nula por lo que se decidió dar por solucionado el inconveniente siendo las 18:00 horas del 24/03/2022</v>
      </c>
      <c r="K792">
        <v>44643</v>
      </c>
      <c r="L792">
        <v>44644</v>
      </c>
      <c r="M792" t="str">
        <f>TEXT(L792,"DDDDDDD")</f>
        <v>jueves</v>
      </c>
      <c r="N792" t="str">
        <v>J022 JUMBO LAS VEGAS</v>
      </c>
      <c r="O792" t="str">
        <v>MEDELLIN</v>
      </c>
      <c r="P792" t="str">
        <v>CENTRO</v>
      </c>
      <c r="Q792" t="str">
        <v>JUAN CARLOS PINEDA ALCARAZ</v>
      </c>
      <c r="R792" t="e">
        <v>#N/A</v>
      </c>
      <c r="S792" t="str">
        <v>DIRECTO</v>
      </c>
      <c r="T792">
        <v>0.3333333333333333</v>
      </c>
      <c r="U792">
        <v>0.75</v>
      </c>
      <c r="V792">
        <v>0.75</v>
      </c>
      <c r="W792">
        <v>5</v>
      </c>
      <c r="X792">
        <f>NETWORKDAYS(K792,L791)</f>
        <v>1</v>
      </c>
      <c r="Y792" t="str">
        <f>IF(X792&lt;=2,"CUMPLE","NO CUMPLE")</f>
        <v>CUMPLE</v>
      </c>
    </row>
    <row r="793" xml:space="preserve">
      <c r="A793">
        <v>12381828</v>
      </c>
      <c r="B793" t="str">
        <v>INCIDENT</v>
      </c>
      <c r="C793" t="str">
        <v>CERRADO</v>
      </c>
      <c r="D793" t="str">
        <v>TIENDA</v>
      </c>
      <c r="E793" t="str">
        <v>PDA</v>
      </c>
      <c r="F793" t="str">
        <v>PDA</v>
      </c>
      <c r="G793" t="str">
        <v>HONEYWELL</v>
      </c>
      <c r="H793"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 dia para reportar pda de ecommerce aparece este en pantalla para iniciar el dispositivo android ingrese la contraseña_x000d_
Seccion de la tienda en donde se ubica la PDT o usuario: Ecommerce</v>
      </c>
      <c r="I793" t="str">
        <v xml:space="preserve">se requiere apoyo de isit para la validación y configuración de la pda del área de e-commerce. se adjunta el manual de configuración	</v>
      </c>
      <c r="J793" t="str">
        <v>Se realiza  el formateo de la pda ya que estaba pidiendo contraseña. Se realiza la configuración desde cero de la pda; se realizan pruebas todo se deja funcionando correctamente.</v>
      </c>
      <c r="K793">
        <v>44669</v>
      </c>
      <c r="L793">
        <v>44669</v>
      </c>
      <c r="M793" t="str">
        <f>TEXT(L793,"DDDDDDD")</f>
        <v>lunes</v>
      </c>
      <c r="N793" t="str">
        <v>J027 JUMBO RIONEGRO</v>
      </c>
      <c r="O793" t="str">
        <v>RIONEGRO</v>
      </c>
      <c r="P793" t="str">
        <v>CENTRO</v>
      </c>
      <c r="Q793" t="str">
        <v>YURIMAR MARQUEZ MUÑOZ</v>
      </c>
      <c r="R793">
        <v>1045025746</v>
      </c>
      <c r="S793" t="str">
        <v>DIRECTO</v>
      </c>
      <c r="T793">
        <v>0.4444444444444444</v>
      </c>
      <c r="U793">
        <v>0.5</v>
      </c>
      <c r="V793">
        <v>0.05555555555555555</v>
      </c>
      <c r="W793">
        <v>1</v>
      </c>
      <c r="X793">
        <f>NETWORKDAYS(K793,L792)</f>
        <v>-18</v>
      </c>
      <c r="Y793" t="str">
        <f>IF(X793&lt;=2,"CUMPLE","NO CUMPLE")</f>
        <v>CUMPLE</v>
      </c>
    </row>
    <row r="794" xml:space="preserve">
      <c r="A794">
        <v>12332824</v>
      </c>
      <c r="B794" t="str">
        <v>REQUEST</v>
      </c>
      <c r="C794" t="str">
        <v>CERRADO</v>
      </c>
      <c r="D794" t="str">
        <v>TIENDA</v>
      </c>
      <c r="E794" t="str">
        <v>BALANZA</v>
      </c>
      <c r="F794" t="str">
        <v>MESA</v>
      </c>
      <c r="G794" t="str">
        <v>METTLER</v>
      </c>
      <c r="H794" t="str" xml:space="preserve">
        <v xml:space="preserve">Datos usuario_x000d_
Nombre: Pablo Enrique Roa Granados_x000d_
Correo: pabloenrique.roa@cencosud.com.co_x000d_
Usuario AD: Pabroagr_x000d_
Pais: Colombia_x000d_
Ubicacion: J185 JUMBO YOPAL_x000d_
Zona: Colombia Oriente_x000d_
Unidad de Negocio: Supermercados_x000d_
Servicio: Tiendas &amp; Centros de Distribucion_x000d_
Telefono: 3132235964_x000d_
Anexo: null_x000d_
Descripcion: bascula de pasteleria no prendio mas._x000d_
Area donde su ubica la balanza: pasteleria laboratorio_x000d_
</v>
      </c>
      <c r="I794" t="str">
        <v>Por favor nos colaboran con apoyo en sitio para validar Balanza de Mesa BPlus ubicada en laboratorio de pastelería la cual no enciende</v>
      </c>
      <c r="J794" t="str">
        <v>se realiza revisión del la balanza y se verifica que está en buen estado posible. Falla presentada porque la desconectaron de la toma sin tener en cuenta que para esta actividad tienen que presionar el botón de encendido por 6 segundos y desconectar para que cuando la vuelvan a conector prenda sin problemas. Se le informa al jefe de sección para que tengan en cuenta esta actividad.</v>
      </c>
      <c r="K794">
        <v>44644</v>
      </c>
      <c r="L794">
        <v>44645</v>
      </c>
      <c r="M794" t="str">
        <f>TEXT(L794,"DDDDDDD")</f>
        <v>viernes</v>
      </c>
      <c r="N794" t="str">
        <v>J185 JUMBO YOPAL</v>
      </c>
      <c r="O794" t="str">
        <v>YOPAL</v>
      </c>
      <c r="P794" t="str">
        <v>ORIENTE</v>
      </c>
      <c r="Q794" t="str">
        <v>RAFAEL BARRERA DIAZ</v>
      </c>
      <c r="R794" t="e">
        <v>#N/A</v>
      </c>
      <c r="S794" t="str">
        <v>DIRECTO</v>
      </c>
      <c r="T794">
        <v>0.4375</v>
      </c>
      <c r="U794">
        <v>0.4756944444444444</v>
      </c>
      <c r="V794">
        <v>0.03819444444444445</v>
      </c>
      <c r="W794">
        <v>1</v>
      </c>
      <c r="X794">
        <f>NETWORKDAYS(K794,L793)</f>
        <v>18</v>
      </c>
      <c r="Y794" t="str">
        <f>IF(X794&lt;=2,"CUMPLE","NO CUMPLE")</f>
        <v>NO CUMPLE</v>
      </c>
    </row>
    <row r="795" xml:space="preserve">
      <c r="A795">
        <v>12345469</v>
      </c>
      <c r="B795" t="str">
        <v>REQUEST</v>
      </c>
      <c r="C795" t="str">
        <v>CERRADO</v>
      </c>
      <c r="D795" t="str">
        <v>TIENDA</v>
      </c>
      <c r="E795" t="str">
        <v>CPU</v>
      </c>
      <c r="F795" t="str">
        <v>CPU</v>
      </c>
      <c r="G795" t="str">
        <v>LENOVO</v>
      </c>
      <c r="H795"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I795" t="str">
        <v>Buena tarde me pueden ayudar con el recurso gracias</v>
      </c>
      <c r="J795" t="str">
        <v>Equipo de decoracion externo para subir a dominio; se procede a realizar el procedimiento y se valida si cumple los requerimientos; se ejecuta cencojoin para poder subir el cual nos arroja que le hacen falta los fix; y el antivirus; se procede a realizar la instalación de antivirus; la cual instala correctamente; luego se procede a realizar la instalación de los fix los cuales no los recibe el equipo muestran falla de los tres fix; se procede a cambiar de nombre y subir el equipo al dominio manualmente el cual nos arroja falla del sistema cuando se reinicia; el equipo repara y vuelve al estado en el que se encontraba; el proceso no se realiza mas por motivo de que el equipo se dañe en su sistema S.O. Equipo tiene versión de Windows 1902</v>
      </c>
      <c r="K795">
        <v>44644</v>
      </c>
      <c r="L795">
        <v>44645</v>
      </c>
      <c r="M795" t="str">
        <f>TEXT(L795,"DDDDDDD")</f>
        <v>viernes</v>
      </c>
      <c r="N795" t="str">
        <v>M038 METRO NEIVA CENTRO DE CONVENCIONES</v>
      </c>
      <c r="O795" t="str">
        <v>NEIVA</v>
      </c>
      <c r="P795" t="str">
        <v>OCCIDENTE</v>
      </c>
      <c r="Q795" t="str">
        <v>JOHN ALEJANDRO LOZADA BABATIVA</v>
      </c>
      <c r="R795">
        <v>1075313382</v>
      </c>
      <c r="S795" t="str">
        <v>DIRECTO</v>
      </c>
      <c r="T795">
        <v>0.375</v>
      </c>
      <c r="U795">
        <v>0.5</v>
      </c>
      <c r="V795">
        <v>0.125</v>
      </c>
      <c r="W795">
        <v>2</v>
      </c>
      <c r="X795">
        <f>NETWORKDAYS(K795,L794)</f>
        <v>2</v>
      </c>
      <c r="Y795" t="str">
        <f>IF(X795&lt;=2,"CUMPLE","NO CUMPLE")</f>
        <v>CUMPLE</v>
      </c>
    </row>
    <row r="796" xml:space="preserve">
      <c r="A796">
        <v>12344673</v>
      </c>
      <c r="B796" t="str">
        <v>REQUEST</v>
      </c>
      <c r="C796" t="str">
        <v>CERRADO</v>
      </c>
      <c r="D796" t="str">
        <v>TIENDA</v>
      </c>
      <c r="E796" t="str">
        <v>SCANNER</v>
      </c>
      <c r="F796" t="str">
        <v>BALANZA</v>
      </c>
      <c r="G796" t="str">
        <v>DATALOGIC</v>
      </c>
      <c r="H796" t="str" xml:space="preserve">
        <v xml:space="preserve">Buen dia._x000d_
Se solicita renovación operativa de 8 escáner balanza._x000d_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v>
      </c>
      <c r="I796" t="str" xml:space="preserve">
        <v xml:space="preserve">Buen día_x000d_
Se requiere de su apoyo con esta solicitud._x000d_
Área: Línea de cajas_x000d_
MH0038138 Dispositivos SCANNER POS|BALANZA DATALOGIC 8300_x000d_
MH0002809 Dispositivos SCANNER POS|BALANZA DATALOGIC 8300_x000d_
MH0002828 Dispositivos SCANNER POS|BALANZA DATALOGIC 8300_x000d_
MH0004393 Dispositivos SCANNER POS|BALANZA DATALOGIC 8300_x000d_
MH0005005 Dispositivos SCANNER POS|BALANZA DATALOGIC 8300_x000d_
MH0007157 Dispositivos SCANNER POS|BALANZA DATALOGIC 8300_x000d_
MH0007130 Dispositivos SCANNER POS|BALANZA DATALOGIC 8300_x000d_
MH0038174 Dispositivos SCANNER POS|BALANZA DATALOGIC 8300_x000d_
Descripción de la falla: Reemplazo e instalación de escáner balanza en línea de cajas</v>
      </c>
      <c r="J796" t="str">
        <v>28-03 9:00 a.m.Se llega a sitio y se ubican los equipos que se van a cambiar. Se quita escaner viejo; se remplazan cables de conexión; se instala nuevo scanner y se espera a que se realice la configuración por Soporte POS. Se realizan pruebas de funcionamiento con la Coordinadora de Cajas. Se realiza el mismo proceso en las 8 cajas a renovar; uno por uno para impactar lo menos posible la tienda. Todos los scanner balanza quedan instaladas y operando correctamente. Se termina actividad a las 19:20 quedando pendiente la firma de las actas ya que los usuarios ya no se encuentran. 29-03 14:00 Se realizan las actas de entrega y retiro las cuales se envían a Soporte Cencosud Ever Becerra el cual las recibe a conformidad sin ninguna novedad. Se finaliza tarea a las 16:00</v>
      </c>
      <c r="K796">
        <v>44644</v>
      </c>
      <c r="L796">
        <v>44648</v>
      </c>
      <c r="M796" t="str">
        <f>TEXT(L796,"DDDDDDD")</f>
        <v>lunes</v>
      </c>
      <c r="N796" t="str">
        <v>J126 JUMBO SAN SILVESTRE</v>
      </c>
      <c r="O796" t="str">
        <v>BARRANCABERMEJA</v>
      </c>
      <c r="P796" t="str">
        <v>ORIENTE</v>
      </c>
      <c r="Q796" t="str">
        <v>ERICK FRANCISCO RUEDA JIMENEZ</v>
      </c>
      <c r="R796" t="e">
        <v>#N/A</v>
      </c>
      <c r="S796" t="str">
        <v>DIRECTO</v>
      </c>
      <c r="T796">
        <v>0.375</v>
      </c>
      <c r="U796">
        <v>0.8055555555555556</v>
      </c>
      <c r="V796">
        <v>0.4722222222222222</v>
      </c>
      <c r="W796">
        <v>4</v>
      </c>
      <c r="X796">
        <f>NETWORKDAYS(K796,L795)</f>
        <v>2</v>
      </c>
      <c r="Y796" t="str">
        <f>IF(X796&lt;=2,"CUMPLE","NO CUMPLE")</f>
        <v>CUMPLE</v>
      </c>
    </row>
    <row r="797" xml:space="preserve">
      <c r="A797">
        <v>12344758</v>
      </c>
      <c r="B797" t="str">
        <v>INCIDENT</v>
      </c>
      <c r="C797" t="str">
        <v>CERRADO</v>
      </c>
      <c r="D797" t="str">
        <v>TIENDA</v>
      </c>
      <c r="E797" t="str">
        <v>CPU</v>
      </c>
      <c r="F797" t="str">
        <v>CPU</v>
      </c>
      <c r="G797" t="str">
        <v>LENOVO</v>
      </c>
      <c r="H797"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SE SOLICITA REVISION DE COMPUTADOR S/N MJ0FNN3L SE ENCUENTRA FUERA DE RED_x000d_
Lugar en donde se encuentra el computador en la tienda: OFICINA DIRECCION</v>
      </c>
      <c r="I797" t="str" xml:space="preserve">
        <v xml:space="preserve">Transfer Assignee from '' to 'Espinosa Rodriguez; Jamir Leandro '_x000d_
Transfer Group from 'Soporte_Onsite_REG_Costa_SM Colombia' to 'Soporte_Onsite_REG_Remoto_SM Colombia'</v>
      </c>
      <c r="J797" t="str">
        <v>Se evidencia que el equipo se encuentra sin red por lo que se procede a validar conexiones físicas como el cable que va desde la pared hasta el computador  en el equipo; así mismo se realiza pruebas ingresando con diferentes usuarios; quedando operativo y a satisfacción del cliente.</v>
      </c>
      <c r="K797">
        <v>44644</v>
      </c>
      <c r="L797">
        <v>44649</v>
      </c>
      <c r="M797" t="str">
        <f>TEXT(L797,"DDDDDDD")</f>
        <v>martes</v>
      </c>
      <c r="N797" t="str">
        <v>M085 METRO MONTERIA</v>
      </c>
      <c r="O797" t="str">
        <v>MONTERIA</v>
      </c>
      <c r="P797" t="str">
        <v>COSTA</v>
      </c>
      <c r="Q797" t="str">
        <v>SHARON YANETH KERGUELEN WILCHES</v>
      </c>
      <c r="R797">
        <v>1067917448</v>
      </c>
      <c r="S797" t="str">
        <v>DIRECTO</v>
      </c>
      <c r="T797">
        <v>0.6458333333333334</v>
      </c>
      <c r="U797">
        <v>0.6875</v>
      </c>
      <c r="V797">
        <v>0.041666666666666664</v>
      </c>
      <c r="W797">
        <v>1</v>
      </c>
      <c r="X797">
        <f>NETWORKDAYS(K797,L796)</f>
        <v>3</v>
      </c>
      <c r="Y797" t="str">
        <f>IF(X797&lt;=2,"CUMPLE","NO CUMPLE")</f>
        <v>NO CUMPLE</v>
      </c>
    </row>
    <row r="798">
      <c r="A798" t="str">
        <v>ACOMPAÑAMIENTO</v>
      </c>
      <c r="B798" t="str">
        <v>ACOMPAÑAMIENTO</v>
      </c>
      <c r="C798" t="str">
        <v>CERRADO</v>
      </c>
      <c r="D798" t="str">
        <v>SEDE ADMINISTRATIVA</v>
      </c>
      <c r="E798" t="str">
        <v>ACOMPAÑAMIENTO</v>
      </c>
      <c r="F798" t="str">
        <v>ACOMPAÑAMIENTO</v>
      </c>
      <c r="G798" t="str">
        <v>ACOMPAÑAMIENTO</v>
      </c>
      <c r="H798" t="str">
        <v>Personal  dedicado para apoyo en sede administrativa</v>
      </c>
      <c r="I798" t="str">
        <v>Personal  dedicado para apoyo en sede administrativa</v>
      </c>
      <c r="J798" t="str">
        <v>Se realiza asignación de recurso para apoyo en sede administrativa Bogotá el 14-03-22</v>
      </c>
      <c r="K798">
        <v>44645</v>
      </c>
      <c r="L798">
        <v>44645</v>
      </c>
      <c r="M798" t="str">
        <f>TEXT(L798,"DDDDDDD")</f>
        <v>viernes</v>
      </c>
      <c r="N798" t="str">
        <v>SEDE ADMINISTRATIVA</v>
      </c>
      <c r="O798" t="str">
        <v>BOGOTA</v>
      </c>
      <c r="P798" t="str">
        <v>BOGOTA</v>
      </c>
      <c r="Q798" t="str">
        <v>RUBEN ACEVEDO GOMEZ</v>
      </c>
      <c r="R798" t="e">
        <v>#N/A</v>
      </c>
      <c r="S798" t="str">
        <v>DIRECTO</v>
      </c>
      <c r="T798">
        <v>0.3333333333333333</v>
      </c>
      <c r="U798">
        <v>0.75</v>
      </c>
      <c r="V798">
        <v>0.4166666666666667</v>
      </c>
      <c r="W798">
        <v>3</v>
      </c>
      <c r="X798">
        <f>NETWORKDAYS(K798,L797)</f>
        <v>3</v>
      </c>
      <c r="Y798" t="str">
        <f>IF(X798&lt;=2,"CUMPLE","NO CUMPLE")</f>
        <v>NO CUMPLE</v>
      </c>
    </row>
    <row r="799">
      <c r="A799" t="str">
        <v>ACOMPAÑAMIENTO</v>
      </c>
      <c r="B799" t="str">
        <v>ACOMPAÑAMIENTO</v>
      </c>
      <c r="C799" t="str">
        <v>CERRADO</v>
      </c>
      <c r="D799" t="str">
        <v>SEDE ADMINISTRATIVA</v>
      </c>
      <c r="E799" t="str">
        <v>ACOMPAÑAMIENTO</v>
      </c>
      <c r="F799" t="str">
        <v>ACOMPAÑAMIENTO</v>
      </c>
      <c r="G799" t="str">
        <v>ACOMPAÑAMIENTO</v>
      </c>
      <c r="H799" t="str">
        <v>Personal  dedicado para apoyo en sede administrativa</v>
      </c>
      <c r="I799" t="str">
        <v>Personal  dedicado para apoyo en sede administrativa</v>
      </c>
      <c r="J799" t="str">
        <v>Se realiza asignación de recurso para apoyo en sede administrativa Bogotá el 15-03-22</v>
      </c>
      <c r="K799">
        <v>44645</v>
      </c>
      <c r="L799">
        <v>44645</v>
      </c>
      <c r="M799" t="str">
        <f>TEXT(L799,"DDDDDDD")</f>
        <v>viernes</v>
      </c>
      <c r="N799" t="str">
        <v>SEDE ADMINISTRATIVA</v>
      </c>
      <c r="O799" t="str">
        <v>BOGOTA</v>
      </c>
      <c r="P799" t="str">
        <v>BOGOTA</v>
      </c>
      <c r="Q799" t="str">
        <v>RUBEN ACEVEDO GOMEZ</v>
      </c>
      <c r="R799" t="e">
        <v>#N/A</v>
      </c>
      <c r="S799" t="str">
        <v>DIRECTO</v>
      </c>
      <c r="T799">
        <v>0.3333333333333333</v>
      </c>
      <c r="U799">
        <v>0.75</v>
      </c>
      <c r="V799">
        <v>0.4166666666666667</v>
      </c>
      <c r="W799">
        <v>2</v>
      </c>
      <c r="X799">
        <f>NETWORKDAYS(K799,L798)</f>
        <v>1</v>
      </c>
      <c r="Y799" t="str">
        <f>IF(X799&lt;=2,"CUMPLE","NO CUMPLE")</f>
        <v>CUMPLE</v>
      </c>
    </row>
    <row r="800">
      <c r="A800" t="str">
        <v>ACOMPAÑAMIENTO</v>
      </c>
      <c r="B800" t="str">
        <v>ACOMPAÑAMIENTO</v>
      </c>
      <c r="C800" t="str">
        <v>CERRADO</v>
      </c>
      <c r="D800" t="str">
        <v>SEDE ADMINISTRATIVA</v>
      </c>
      <c r="E800" t="str">
        <v>ACOMPAÑAMIENTO</v>
      </c>
      <c r="F800" t="str">
        <v>ACOMPAÑAMIENTO</v>
      </c>
      <c r="G800" t="str">
        <v>ACOMPAÑAMIENTO</v>
      </c>
      <c r="H800" t="str">
        <v>Personal  dedicado para apoyo en sede administrativa</v>
      </c>
      <c r="I800" t="str">
        <v>Personal  dedicado para apoyo en sede administrativa</v>
      </c>
      <c r="J800" t="str">
        <v>Se realiza asignación de recurso para apoyo en sede administrativa Bogotá el 16-03-22</v>
      </c>
      <c r="K800">
        <v>44645</v>
      </c>
      <c r="L800">
        <v>44645</v>
      </c>
      <c r="M800" t="str">
        <f>TEXT(L800,"DDDDDDD")</f>
        <v>viernes</v>
      </c>
      <c r="N800" t="str">
        <v>SEDE ADMINISTRATIVA</v>
      </c>
      <c r="O800" t="str">
        <v>BOGOTA</v>
      </c>
      <c r="P800" t="str">
        <v>BOGOTA</v>
      </c>
      <c r="Q800" t="str">
        <v>RUBEN ACEVEDO GOMEZ</v>
      </c>
      <c r="R800" t="e">
        <v>#N/A</v>
      </c>
      <c r="S800" t="str">
        <v>DIRECTO</v>
      </c>
      <c r="T800">
        <v>0.3333333333333333</v>
      </c>
      <c r="U800">
        <v>0.75</v>
      </c>
      <c r="V800">
        <v>0.4166666666666667</v>
      </c>
      <c r="W800">
        <v>3</v>
      </c>
      <c r="X800">
        <f>NETWORKDAYS(K800,L799)</f>
        <v>1</v>
      </c>
      <c r="Y800" t="str">
        <f>IF(X800&lt;=2,"CUMPLE","NO CUMPLE")</f>
        <v>CUMPLE</v>
      </c>
    </row>
    <row r="801">
      <c r="A801" t="str">
        <v>ACOMPAÑAMIENTO</v>
      </c>
      <c r="B801" t="str">
        <v>ACOMPAÑAMIENTO</v>
      </c>
      <c r="C801" t="str">
        <v>CERRADO</v>
      </c>
      <c r="D801" t="str">
        <v>SEDE ADMINISTRATIVA</v>
      </c>
      <c r="E801" t="str">
        <v>ACOMPAÑAMIENTO</v>
      </c>
      <c r="F801" t="str">
        <v>ACOMPAÑAMIENTO</v>
      </c>
      <c r="G801" t="str">
        <v>ACOMPAÑAMIENTO</v>
      </c>
      <c r="H801" t="str">
        <v>Personal  dedicado para apoyo en sede administrativa</v>
      </c>
      <c r="I801" t="str">
        <v>Personal  dedicado para apoyo en sede administrativa</v>
      </c>
      <c r="J801" t="str">
        <v>Se realiza asignación de recurso para apoyo en sede administrativa Bogotá el 17-03-22</v>
      </c>
      <c r="K801">
        <v>44645</v>
      </c>
      <c r="L801">
        <v>44645</v>
      </c>
      <c r="M801" t="str">
        <f>TEXT(L801,"DDDDDDD")</f>
        <v>viernes</v>
      </c>
      <c r="N801" t="str">
        <v>SEDE ADMINISTRATIVA</v>
      </c>
      <c r="O801" t="str">
        <v>BOGOTA</v>
      </c>
      <c r="P801" t="str">
        <v>BOGOTA</v>
      </c>
      <c r="Q801" t="str">
        <v>RUBEN ACEVEDO GOMEZ</v>
      </c>
      <c r="R801" t="e">
        <v>#N/A</v>
      </c>
      <c r="S801" t="str">
        <v>DIRECTO</v>
      </c>
      <c r="T801">
        <v>0.3333333333333333</v>
      </c>
      <c r="U801">
        <v>0.75</v>
      </c>
      <c r="V801">
        <v>0.4166666666666667</v>
      </c>
      <c r="W801">
        <v>2</v>
      </c>
      <c r="X801">
        <f>NETWORKDAYS(K801,L800)</f>
        <v>1</v>
      </c>
      <c r="Y801" t="str">
        <f>IF(X801&lt;=2,"CUMPLE","NO CUMPLE")</f>
        <v>CUMPLE</v>
      </c>
    </row>
    <row r="802">
      <c r="A802" t="str">
        <v>ACOMPAÑAMIENTO</v>
      </c>
      <c r="B802" t="str">
        <v>ACOMPAÑAMIENTO</v>
      </c>
      <c r="C802" t="str">
        <v>CERRADO</v>
      </c>
      <c r="D802" t="str">
        <v>SEDE ADMINISTRATIVA</v>
      </c>
      <c r="E802" t="str">
        <v>ACOMPAÑAMIENTO</v>
      </c>
      <c r="F802" t="str">
        <v>ACOMPAÑAMIENTO</v>
      </c>
      <c r="G802" t="str">
        <v>ACOMPAÑAMIENTO</v>
      </c>
      <c r="H802" t="str">
        <v>Personal  dedicado para apoyo en sede administrativa</v>
      </c>
      <c r="I802" t="str">
        <v>Personal  dedicado para apoyo en sede administrativa</v>
      </c>
      <c r="J802" t="str">
        <v>Se realiza asignación de recurso para apoyo en sede administrativa Bogotá el 18-03-22</v>
      </c>
      <c r="K802">
        <v>44645</v>
      </c>
      <c r="L802">
        <v>44645</v>
      </c>
      <c r="M802" t="str">
        <f>TEXT(L802,"DDDDDDD")</f>
        <v>viernes</v>
      </c>
      <c r="N802" t="str">
        <v>SEDE ADMINISTRATIVA</v>
      </c>
      <c r="O802" t="str">
        <v>BOGOTA</v>
      </c>
      <c r="P802" t="str">
        <v>BOGOTA</v>
      </c>
      <c r="Q802" t="str">
        <v>RUBEN ACEVEDO GOMEZ</v>
      </c>
      <c r="R802" t="e">
        <v>#N/A</v>
      </c>
      <c r="S802" t="str">
        <v>DIRECTO</v>
      </c>
      <c r="T802">
        <v>0.3333333333333333</v>
      </c>
      <c r="U802">
        <v>0.75</v>
      </c>
      <c r="V802">
        <v>0.4166666666666667</v>
      </c>
      <c r="W802">
        <v>3</v>
      </c>
      <c r="X802">
        <f>NETWORKDAYS(K802,L801)</f>
        <v>1</v>
      </c>
      <c r="Y802" t="str">
        <f>IF(X802&lt;=2,"CUMPLE","NO CUMPLE")</f>
        <v>CUMPLE</v>
      </c>
    </row>
    <row r="803">
      <c r="A803" t="str">
        <v>ACOMPAÑAMIENTO</v>
      </c>
      <c r="B803" t="str">
        <v>ACOMPAÑAMIENTO</v>
      </c>
      <c r="C803" t="str">
        <v>CERRADO</v>
      </c>
      <c r="D803" t="str">
        <v>SEDE ADMINISTRATIVA</v>
      </c>
      <c r="E803" t="str">
        <v>ACOMPAÑAMIENTO</v>
      </c>
      <c r="F803" t="str">
        <v>ACOMPAÑAMIENTO</v>
      </c>
      <c r="G803" t="str">
        <v>ACOMPAÑAMIENTO</v>
      </c>
      <c r="H803" t="str">
        <v>Personal  dedicado para apoyo en sede administrativa</v>
      </c>
      <c r="I803" t="str">
        <v>Personal  dedicado para apoyo en sede administrativa</v>
      </c>
      <c r="J803" t="str">
        <v>Se realiza asignación de recurso para apoyo en sede administrativa Bogotá el 22-03-22</v>
      </c>
      <c r="K803">
        <v>44645</v>
      </c>
      <c r="L803">
        <v>44645</v>
      </c>
      <c r="M803" t="str">
        <f>TEXT(L803,"DDDDDDD")</f>
        <v>viernes</v>
      </c>
      <c r="N803" t="str">
        <v>SEDE ADMINISTRATIVA</v>
      </c>
      <c r="O803" t="str">
        <v>BOGOTA</v>
      </c>
      <c r="P803" t="str">
        <v>BOGOTA</v>
      </c>
      <c r="Q803" t="str">
        <v>RUBEN ACEVEDO GOMEZ</v>
      </c>
      <c r="R803" t="e">
        <v>#N/A</v>
      </c>
      <c r="S803" t="str">
        <v>DIRECTO</v>
      </c>
      <c r="T803">
        <v>0.3333333333333333</v>
      </c>
      <c r="U803">
        <v>0.75</v>
      </c>
      <c r="V803">
        <v>0.4166666666666667</v>
      </c>
      <c r="W803">
        <v>2</v>
      </c>
      <c r="X803">
        <f>NETWORKDAYS(K803,L802)</f>
        <v>1</v>
      </c>
      <c r="Y803" t="str">
        <f>IF(X803&lt;=2,"CUMPLE","NO CUMPLE")</f>
        <v>CUMPLE</v>
      </c>
    </row>
    <row r="804">
      <c r="A804" t="str">
        <v>ACOMPAÑAMIENTO</v>
      </c>
      <c r="B804" t="str">
        <v>ACOMPAÑAMIENTO</v>
      </c>
      <c r="C804" t="str">
        <v>CERRADO</v>
      </c>
      <c r="D804" t="str">
        <v>SEDE ADMINISTRATIVA</v>
      </c>
      <c r="E804" t="str">
        <v>ACOMPAÑAMIENTO</v>
      </c>
      <c r="F804" t="str">
        <v>ACOMPAÑAMIENTO</v>
      </c>
      <c r="G804" t="str">
        <v>ACOMPAÑAMIENTO</v>
      </c>
      <c r="H804" t="str">
        <v>Personal  dedicado para apoyo en sede administrativa</v>
      </c>
      <c r="I804" t="str">
        <v>Personal  dedicado para apoyo en sede administrativa</v>
      </c>
      <c r="J804" t="str">
        <v>Se realiza asignación de recurso para apoyo en sede administrativa Bogotá el 23-03-22</v>
      </c>
      <c r="K804">
        <v>44645</v>
      </c>
      <c r="L804">
        <v>44645</v>
      </c>
      <c r="M804" t="str">
        <f>TEXT(L804,"DDDDDDD")</f>
        <v>viernes</v>
      </c>
      <c r="N804" t="str">
        <v>SEDE ADMINISTRATIVA</v>
      </c>
      <c r="O804" t="str">
        <v>BOGOTA</v>
      </c>
      <c r="P804" t="str">
        <v>BOGOTA</v>
      </c>
      <c r="Q804" t="str">
        <v>RUBEN ACEVEDO GOMEZ</v>
      </c>
      <c r="R804" t="e">
        <v>#N/A</v>
      </c>
      <c r="S804" t="str">
        <v>DIRECTO</v>
      </c>
      <c r="T804">
        <v>0.3333333333333333</v>
      </c>
      <c r="U804">
        <v>0.75</v>
      </c>
      <c r="V804">
        <v>0.4166666666666667</v>
      </c>
      <c r="W804">
        <v>3</v>
      </c>
      <c r="X804">
        <f>NETWORKDAYS(K804,L803)</f>
        <v>1</v>
      </c>
      <c r="Y804" t="str">
        <f>IF(X804&lt;=2,"CUMPLE","NO CUMPLE")</f>
        <v>CUMPLE</v>
      </c>
    </row>
    <row r="805">
      <c r="A805" t="str">
        <v>ACOMPAÑAMIENTO</v>
      </c>
      <c r="B805" t="str">
        <v>ACOMPAÑAMIENTO</v>
      </c>
      <c r="C805" t="str">
        <v>CERRADO</v>
      </c>
      <c r="D805" t="str">
        <v>SEDE ADMINISTRATIVA</v>
      </c>
      <c r="E805" t="str">
        <v>ACOMPAÑAMIENTO</v>
      </c>
      <c r="F805" t="str">
        <v>ACOMPAÑAMIENTO</v>
      </c>
      <c r="G805" t="str">
        <v>ACOMPAÑAMIENTO</v>
      </c>
      <c r="H805" t="str">
        <v>Personal  dedicado para apoyo en sede administrativa</v>
      </c>
      <c r="I805" t="str">
        <v>Personal  dedicado para apoyo en sede administrativa</v>
      </c>
      <c r="J805" t="str">
        <v>Se realiza asignación de recurso para apoyo en sede administrativa Bogotá el 24-03-22</v>
      </c>
      <c r="K805">
        <v>44645</v>
      </c>
      <c r="L805">
        <v>44645</v>
      </c>
      <c r="M805" t="str">
        <f>TEXT(L805,"DDDDDDD")</f>
        <v>viernes</v>
      </c>
      <c r="N805" t="str">
        <v>SEDE ADMINISTRATIVA</v>
      </c>
      <c r="O805" t="str">
        <v>BOGOTA</v>
      </c>
      <c r="P805" t="str">
        <v>BOGOTA</v>
      </c>
      <c r="Q805" t="str">
        <v>RUBEN ACEVEDO GOMEZ</v>
      </c>
      <c r="R805" t="e">
        <v>#N/A</v>
      </c>
      <c r="S805" t="str">
        <v>DIRECTO</v>
      </c>
      <c r="T805">
        <v>0.3333333333333333</v>
      </c>
      <c r="U805">
        <v>0.75</v>
      </c>
      <c r="V805">
        <v>0.4166666666666667</v>
      </c>
      <c r="W805">
        <v>2</v>
      </c>
      <c r="X805">
        <f>NETWORKDAYS(K805,L804)</f>
        <v>1</v>
      </c>
      <c r="Y805" t="str">
        <f>IF(X805&lt;=2,"CUMPLE","NO CUMPLE")</f>
        <v>CUMPLE</v>
      </c>
    </row>
    <row r="806">
      <c r="A806" t="str">
        <v>ACOMPAÑAMIENTO</v>
      </c>
      <c r="B806" t="str">
        <v>ACOMPAÑAMIENTO</v>
      </c>
      <c r="C806" t="str">
        <v>CERRADO</v>
      </c>
      <c r="D806" t="str">
        <v>SEDE ADMINISTRATIVA</v>
      </c>
      <c r="E806" t="str">
        <v>ACOMPAÑAMIENTO</v>
      </c>
      <c r="F806" t="str">
        <v>ACOMPAÑAMIENTO</v>
      </c>
      <c r="G806" t="str">
        <v>ACOMPAÑAMIENTO</v>
      </c>
      <c r="H806" t="str">
        <v>Personal  dedicado para apoyo en sede administrativa</v>
      </c>
      <c r="I806" t="str">
        <v>Personal  dedicado para apoyo en sede administrativa</v>
      </c>
      <c r="J806" t="str">
        <v>Se realiza asignación de recurso para apoyo en sede administrativa Bogotá el 25-03-22</v>
      </c>
      <c r="K806">
        <v>44645</v>
      </c>
      <c r="L806">
        <v>44645</v>
      </c>
      <c r="M806" t="str">
        <f>TEXT(L806,"DDDDDDD")</f>
        <v>viernes</v>
      </c>
      <c r="N806" t="str">
        <v>SEDE ADMINISTRATIVA</v>
      </c>
      <c r="O806" t="str">
        <v>BOGOTA</v>
      </c>
      <c r="P806" t="str">
        <v>BOGOTA</v>
      </c>
      <c r="Q806" t="str">
        <v>RUBEN ACEVEDO GOMEZ</v>
      </c>
      <c r="R806" t="e">
        <v>#N/A</v>
      </c>
      <c r="S806" t="str">
        <v>DIRECTO</v>
      </c>
      <c r="T806">
        <v>0.3333333333333333</v>
      </c>
      <c r="U806">
        <v>0.75</v>
      </c>
      <c r="V806">
        <v>0.4166666666666667</v>
      </c>
      <c r="W806">
        <v>3</v>
      </c>
      <c r="X806">
        <f>NETWORKDAYS(K806,L805)</f>
        <v>1</v>
      </c>
      <c r="Y806" t="str">
        <f>IF(X806&lt;=2,"CUMPLE","NO CUMPLE")</f>
        <v>CUMPLE</v>
      </c>
    </row>
    <row r="807" xml:space="preserve">
      <c r="A807">
        <v>12324593</v>
      </c>
      <c r="B807" t="str">
        <v>REQUEST</v>
      </c>
      <c r="C807" t="str">
        <v>CERRADO</v>
      </c>
      <c r="D807" t="str">
        <v>TIENDA</v>
      </c>
      <c r="E807" t="str">
        <v>BALANZA</v>
      </c>
      <c r="F807" t="str">
        <v>MESA</v>
      </c>
      <c r="G807" t="str">
        <v>METTLER</v>
      </c>
      <c r="H807" t="str" xml:space="preserve">
        <v xml:space="preserve">Datos usuario_x000d_
Nombre: mararena_x000d_
Correo: MariaIsabel.ArenasMunoz@cencosud.com.co_x000d_
Usuario AD: mararena_x000d_
Pais: Colombia_x000d_
Ubicacion: M085 METRO MONTERIA_x000d_
Zona: Colombia Costa_x000d_
Unidad de Negocio: METRO_x000d_
Servicio: null_x000d_
Telefono: 3116924884_x000d_
Anexo: null_x000d_
Descripcion: Las etiquetas que salen de la impresora de panaderia no son leidas en el lineal de cajas; por lo cual las cajeras deben digitar numero por numero; lo cual ocasiona retrasos al momento de facturar. He tenido quejas de los clientes por este inconveniente._x000d_
_x000d_
_x000d_
Vino un tecnico y manifesto que se debia cambiar un repuesto pero hasta el momento no han traido dicho repuesto</v>
      </c>
      <c r="I807" t="str">
        <v>Se envió parte para su instalación a la balanza de panadería con serial B644221299</v>
      </c>
      <c r="J807" t="str">
        <v>Se envidencia que la balanza no está arrojando el código de barras bien. Envían cabezal de impresión para cambio por lo que se procede a realizar el cambio de la parte. Así mismo se realizan pruebas ya que presentaba fallas al momento de pasar la tirilla a caja; las pruebas salen exitosas quedando operativo y a satisfacción del cliente.</v>
      </c>
      <c r="K807">
        <v>44645</v>
      </c>
      <c r="L807">
        <v>44650</v>
      </c>
      <c r="M807" t="str">
        <f>TEXT(L807,"DDDDDDD")</f>
        <v>miércoles</v>
      </c>
      <c r="N807" t="str">
        <v>M085 METRO MONTERIA</v>
      </c>
      <c r="O807" t="str">
        <v>MONTERIA</v>
      </c>
      <c r="P807" t="str">
        <v>COSTA</v>
      </c>
      <c r="Q807" t="str">
        <v>SHARON YANETH KERGUELEN WILCHES</v>
      </c>
      <c r="R807">
        <v>1067917448</v>
      </c>
      <c r="S807" t="str">
        <v>DIRECTO</v>
      </c>
      <c r="T807">
        <v>0.375</v>
      </c>
      <c r="U807">
        <v>0.4791666666666667</v>
      </c>
      <c r="V807">
        <v>0.10416666666666667</v>
      </c>
      <c r="W807">
        <v>2</v>
      </c>
      <c r="X807">
        <f>NETWORKDAYS(K807,L806)</f>
        <v>1</v>
      </c>
      <c r="Y807" t="str">
        <f>IF(X807&lt;=2,"CUMPLE","NO CUMPLE")</f>
        <v>CUMPLE</v>
      </c>
    </row>
    <row r="808" xml:space="preserve">
      <c r="A808">
        <v>12280861</v>
      </c>
      <c r="B808" t="str">
        <v>REQUEST</v>
      </c>
      <c r="C808" t="str">
        <v>CERRADO</v>
      </c>
      <c r="D808" t="str">
        <v>TIENDA</v>
      </c>
      <c r="E808" t="str">
        <v>PDA</v>
      </c>
      <c r="F808" t="str">
        <v>PDA</v>
      </c>
      <c r="G808" t="str">
        <v>HONEYWELL</v>
      </c>
      <c r="H808" t="str" xml:space="preserve">
        <v xml:space="preserve">Datos usuario_x000d_
Nombre: Wbeimar Augusto Mendez Munoz_x000d_
Correo: Wbeimar.Mendez@cencosud.com.co_x000d_
Usuario AD: WAMendez_x000d_
Pais: Colombia_x000d_
Ubicacion: M183 METRO SAN GIL_x000d_
Zona: Colombia Oriente_x000d_
Unidad de Negocio: Supermercados_x000d_
Servicio: Tiendas &amp; Centros de Distribucion_x000d_
Telefono: 3004086228_x000d_
Anexo: null_x000d_
Descripcion: la pantalla de mi PDT no enciende; se cambio la bateria y tampoco encendio._x000d_
_x000d_
ID de la PDT 028324_x000d_
AREA EN DONDE SE UBICA EL EQUIPO : Recibo_x000d_
</v>
      </c>
      <c r="I808" t="str" xml:space="preserve">
        <v xml:space="preserve">Llega PDT solicitada._x000d_
Se solicita reemplazo y configuración de activo._x000d_
PDT/PDA|ESTANDAR HONEYWELL EDA51 | Nº SERIE: 19086B8337_x000d_
Equipo a impactar:_x000d_
Equipo: PDT/PDA|ESTANDAR_x000d_
Marca: HONEYWELL_x000d_
Modelo: EDA51_x000d_
Serial: 19086B4816_x000d_
Inventario: DI-028324_x000d_
NOTA: Para cambio de activo se deben realizar actas de entrega y retiro respectivamente._x000d_
Cordialmente;</v>
      </c>
      <c r="J808" t="str">
        <v>Se realiza cambio de dispositivo que tiene fallas en el display; se realiza configuración de nueva PDA; de aplicaciones y accesos. Es validado por el usuario quien confirma correcto funcionamiento. Se realizan actas de entrega y retiro de los equipos</v>
      </c>
      <c r="K808">
        <v>44645</v>
      </c>
      <c r="L808">
        <v>44652</v>
      </c>
      <c r="M808" t="str">
        <f>TEXT(L808,"DDDDDDD")</f>
        <v>viernes</v>
      </c>
      <c r="N808" t="str">
        <v>M183 METRO SAN GIL</v>
      </c>
      <c r="O808" t="str">
        <v>SAN GIL</v>
      </c>
      <c r="P808" t="str">
        <v>ORIENTE</v>
      </c>
      <c r="Q808" t="str">
        <v>MICHAEL ESNEIDER PINZON CASALLAS</v>
      </c>
      <c r="R808">
        <v>1018438821</v>
      </c>
      <c r="S808" t="str">
        <v>DIRECTO</v>
      </c>
      <c r="T808">
        <v>0.5833333333333334</v>
      </c>
      <c r="U808">
        <v>0.6875</v>
      </c>
      <c r="V808">
        <v>0.10416666666666667</v>
      </c>
      <c r="W808">
        <v>2</v>
      </c>
      <c r="X808">
        <f>NETWORKDAYS(K808,L807)</f>
        <v>4</v>
      </c>
      <c r="Y808" t="str">
        <f>IF(X808&lt;=2,"CUMPLE","NO CUMPLE")</f>
        <v>NO CUMPLE</v>
      </c>
    </row>
    <row r="809" xml:space="preserve">
      <c r="A809">
        <v>12227401</v>
      </c>
      <c r="B809" t="str">
        <v>INCIDENT</v>
      </c>
      <c r="C809" t="str">
        <v>CERRADO</v>
      </c>
      <c r="D809" t="str">
        <v>TIENDA</v>
      </c>
      <c r="E809" t="str">
        <v>POS</v>
      </c>
      <c r="F809" t="str">
        <v>POS</v>
      </c>
      <c r="G809" t="str">
        <v>WINCOR</v>
      </c>
      <c r="H809" t="str" xml:space="preserve">
        <v xml:space="preserve">Datos usuario_x000d_
Nombre: Fahir Conde Moya_x000d_
Correo: fahir.conde@cencosud.com.co_x000d_
Usuario AD: FCondeM_x000d_
Pais: Colombia_x000d_
Ubicacion: M038 METRO NEIVA CENTRO DE CONVENCIONES_x000d_
Zona: Colombia Occidente_x000d_
Unidad de Negocio: Supermercados_x000d_
Servicio: Tiendas &amp; Centros de Distribucion_x000d_
Telefono: 3229141443_x000d_
Anexo: null_x000d_
Descripcion: Impresora portable Zebra Qln420 con serial numero XXQVJ163500561 no enciende el display.</v>
      </c>
      <c r="I809" t="str">
        <v>La parte ya se encuentra en sitio jefe su autorizacion para envio del tecnico</v>
      </c>
      <c r="J809" t="str">
        <v>Se realiza visita para cambio de display pero al llegar a sitio indican que la parte no ha llegado a la tienda. Se valida con Yenny Pichina la orden de guía y se evidencia que no ha sido entregada por mensajería. Asignar  nuevamente la llamada cuando se confirme con la tienda la entrega de la parte</v>
      </c>
      <c r="K809">
        <v>44648</v>
      </c>
      <c r="L809">
        <v>44648</v>
      </c>
      <c r="M809" t="str">
        <f>TEXT(L809,"DDDDDDD")</f>
        <v>lunes</v>
      </c>
      <c r="N809" t="str">
        <v>M038 METRO NEIVA CENTRO DE CONVENCIONES</v>
      </c>
      <c r="O809" t="str">
        <v>NEIVA</v>
      </c>
      <c r="P809" t="str">
        <v>OCCIDENTE</v>
      </c>
      <c r="Q809" t="str">
        <v>JOHN ALEJANDRO LOZADA BABATIVA</v>
      </c>
      <c r="R809">
        <v>1075313382</v>
      </c>
      <c r="S809" t="str">
        <v>DIRECTO</v>
      </c>
      <c r="T809">
        <v>0.4513888888888889</v>
      </c>
      <c r="U809">
        <v>0.4791666666666667</v>
      </c>
      <c r="V809">
        <v>0.027777777777777776</v>
      </c>
      <c r="W809">
        <v>1</v>
      </c>
      <c r="X809">
        <f>NETWORKDAYS(K809,L808)</f>
        <v>5</v>
      </c>
      <c r="Y809" t="str">
        <f>IF(X809&lt;=2,"CUMPLE","NO CUMPLE")</f>
        <v>NO CUMPLE</v>
      </c>
    </row>
    <row r="810" xml:space="preserve">
      <c r="A810">
        <v>12346642</v>
      </c>
      <c r="B810" t="str">
        <v>ACOMPAÑAMIENTO</v>
      </c>
      <c r="C810" t="str">
        <v>CERRADO</v>
      </c>
      <c r="D810" t="str">
        <v>TIENDA</v>
      </c>
      <c r="E810" t="str">
        <v>CPU</v>
      </c>
      <c r="F810" t="str">
        <v>CPU</v>
      </c>
      <c r="G810" t="str">
        <v>LENOVO</v>
      </c>
      <c r="H810" t="str" xml:space="preserve">
        <v xml:space="preserve">Datos usuario_x000d_
Nombre: Juan Fernando Castro Rodriguez_x000d_
Correo: fernando.castrorodriguez@cencosud.com.co_x000d_
Usuario AD: jfcrodri_x000d_
Pais: Colombia_x000d_
Ubicacion: M303 METRO EXPRESS CALLE 95_x000d_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28 de marzo_x000d_
_x000d_
se debe iniciar por_x000d_
spid de calle 95 8:00 Am a 11:00 Pm_x000d_
spid de calle 93 11:30 Am a 2:00 PM_x000d_
spid de calle 85 2:30 Am a 6:00 Pm_x000d_
_x000d_
contacto de cencosud: Jhon Narvaez cel:3176595902_x000d_
_x000d_
AREA EN DONDE SE UBICA EL EQUIPO : spid</v>
      </c>
      <c r="I810" t="str" xml:space="preserve">
        <v xml:space="preserve">Transfer Assignee from 'Narvaez Garcia; Jhon Alexander ' to ''_x000d_
Transfer Group from 'Soporte_Onsite_BOGOTA' to 'Soporte_Onsite_REG_Remoto_SM Colombia'</v>
      </c>
      <c r="J810"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K810">
        <v>44648</v>
      </c>
      <c r="L810">
        <v>44648</v>
      </c>
      <c r="M810" t="str">
        <f>TEXT(L810,"DDDDDDD")</f>
        <v>lunes</v>
      </c>
      <c r="N810" t="str">
        <v>M303 METRO EXPRESS CALLE 95</v>
      </c>
      <c r="O810" t="str">
        <v>BOGOTA</v>
      </c>
      <c r="P810" t="str">
        <v>BOGOTA</v>
      </c>
      <c r="Q810" t="str">
        <v>BRAYAN DANIEL SOLANO RODRIGUEZ</v>
      </c>
      <c r="R810" t="e">
        <v>#N/A</v>
      </c>
      <c r="S810" t="str">
        <v>DIRECTO</v>
      </c>
      <c r="T810">
        <v>0.3333333333333333</v>
      </c>
      <c r="U810">
        <v>0.75</v>
      </c>
      <c r="V810">
        <v>0.4166666666666667</v>
      </c>
      <c r="W810">
        <v>1</v>
      </c>
      <c r="X810">
        <f>NETWORKDAYS(K810,L809)</f>
        <v>1</v>
      </c>
      <c r="Y810" t="str">
        <f>IF(X810&lt;=2,"CUMPLE","NO CUMPLE")</f>
        <v>CUMPLE</v>
      </c>
    </row>
    <row r="811" xml:space="preserve">
      <c r="A811">
        <v>12346644</v>
      </c>
      <c r="B811" t="str">
        <v>ACOMPAÑAMIENTO</v>
      </c>
      <c r="C811" t="str">
        <v>CERRADO</v>
      </c>
      <c r="D811" t="str">
        <v>TIENDA</v>
      </c>
      <c r="E811" t="str">
        <v>CPU</v>
      </c>
      <c r="F811" t="str">
        <v>CPU</v>
      </c>
      <c r="G811" t="str">
        <v>LENOVO</v>
      </c>
      <c r="H811" t="str" xml:space="preserve">
        <v xml:space="preserve">Datos usuario_x000d_
Nombre: Juan Fernando Castro Rodriguez_x000d_
Correo: fernando.castrorodriguez@cencosud.com.co_x000d_
Usuario AD: jfcrodri_x000d_
Pais: Colombia_x000d_
Ubicacion: M303 METRO EXPRESS CALLE 95_x000d_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28 de marzo_x000d_
_x000d_
se debe iniciar por_x000d_
spid de calle 95 8:00 Am a 11:00 Pm_x000d_
spid de calle 93 11:30 Am a 2:00 PM_x000d_
spid de calle 85 2:30 Am a 6:00 Pm_x000d_
_x000d_
contacto de cencosud: Jhon Narvaez cel:3176595902_x000d_
_x000d_
AREA EN DONDE SE UBICA EL EQUIPO : spid</v>
      </c>
      <c r="I811" t="str" xml:space="preserve">
        <v xml:space="preserve">Transfer Assignee from 'Narvaez Garcia; Jhon Alexander ' to ''_x000d_
Transfer Group from 'Soporte_Onsite_BOGOTA' to 'Soporte_Onsite_REG_Remoto_SM Colombia'</v>
      </c>
      <c r="J811"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K811">
        <v>44648</v>
      </c>
      <c r="L811">
        <v>44648</v>
      </c>
      <c r="M811" t="str">
        <f>TEXT(L811,"DDDDDDD")</f>
        <v>lunes</v>
      </c>
      <c r="N811" t="str">
        <v>M324 METRO EXPRESS CALLE 93</v>
      </c>
      <c r="O811" t="str">
        <v>BOGOTA</v>
      </c>
      <c r="P811" t="str">
        <v>BOGOTA</v>
      </c>
      <c r="Q811" t="str">
        <v>BRAYAN DANIEL SOLANO RODRIGUEZ</v>
      </c>
      <c r="R811" t="e">
        <v>#N/A</v>
      </c>
      <c r="S811" t="str">
        <v>DIRECTO</v>
      </c>
      <c r="T811">
        <v>0.3333333333333333</v>
      </c>
      <c r="U811">
        <v>0.75</v>
      </c>
      <c r="V811">
        <v>0.4166666666666667</v>
      </c>
      <c r="W811">
        <v>1</v>
      </c>
      <c r="X811">
        <f>NETWORKDAYS(K811,L810)</f>
        <v>1</v>
      </c>
      <c r="Y811" t="str">
        <f>IF(X811&lt;=2,"CUMPLE","NO CUMPLE")</f>
        <v>CUMPLE</v>
      </c>
    </row>
    <row r="812" xml:space="preserve">
      <c r="A812">
        <v>12346651</v>
      </c>
      <c r="B812" t="str">
        <v>ACOMPAÑAMIENTO</v>
      </c>
      <c r="C812" t="str">
        <v>CERRADO</v>
      </c>
      <c r="D812" t="str">
        <v>TIENDA</v>
      </c>
      <c r="E812" t="str">
        <v>CPU</v>
      </c>
      <c r="F812" t="str">
        <v>CPU</v>
      </c>
      <c r="G812" t="str">
        <v>LENOVO</v>
      </c>
      <c r="H812" t="str" xml:space="preserve">
        <v xml:space="preserve">Datos usuario_x000d_
Nombre: Juan Fernando Castro Rodriguez_x000d_
Correo: fernando.castrorodriguez@cencosud.com.co_x000d_
Usuario AD: jfcrodri_x000d_
Pais: Colombia_x000d_
Ubicacion: M303 METRO EXPRESS CALLE 95_x000d_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28 de marzo_x000d_
_x000d_
se debe iniciar por_x000d_
spid de calle 95 8:00 Am a 11:00 Pm_x000d_
spid de calle 93 11:30 Am a 2:00 PM_x000d_
spid de calle 85 2:30 Am a 6:00 Pm_x000d_
_x000d_
contacto de cencosud: Jhon Narvaez cel:3176595902_x000d_
_x000d_
AREA EN DONDE SE UBICA EL EQUIPO : spid</v>
      </c>
      <c r="I812" t="str" xml:space="preserve">
        <v xml:space="preserve">Transfer Assignee from 'Narvaez Garcia; Jhon Alexander ' to ''_x000d_
Transfer Group from 'Soporte_Onsite_BOGOTA' to 'Soporte_Onsite_REG_Remoto_SM Colombia'</v>
      </c>
      <c r="J812"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K812">
        <v>44648</v>
      </c>
      <c r="L812">
        <v>44648</v>
      </c>
      <c r="M812" t="str">
        <f>TEXT(L812,"DDDDDDD")</f>
        <v>lunes</v>
      </c>
      <c r="N812" t="str">
        <v>M305 METRO EXPRESS ANTIGUO COUNTRY CALLE 85</v>
      </c>
      <c r="O812" t="str">
        <v>BOGOTA</v>
      </c>
      <c r="P812" t="str">
        <v>BOGOTA</v>
      </c>
      <c r="Q812" t="str">
        <v>BRAYAN DANIEL SOLANO RODRIGUEZ</v>
      </c>
      <c r="R812" t="e">
        <v>#N/A</v>
      </c>
      <c r="S812" t="str">
        <v>DIRECTO</v>
      </c>
      <c r="T812">
        <v>0.3333333333333333</v>
      </c>
      <c r="U812">
        <v>0.75</v>
      </c>
      <c r="V812">
        <v>0.4166666666666667</v>
      </c>
      <c r="W812">
        <v>1</v>
      </c>
      <c r="X812">
        <f>NETWORKDAYS(K812,L811)</f>
        <v>1</v>
      </c>
      <c r="Y812" t="str">
        <f>IF(X812&lt;=2,"CUMPLE","NO CUMPLE")</f>
        <v>CUMPLE</v>
      </c>
    </row>
    <row r="813" xml:space="preserve">
      <c r="A813">
        <v>12346667</v>
      </c>
      <c r="B813" t="str">
        <v>ACOMPAÑAMIENTO</v>
      </c>
      <c r="C813" t="str">
        <v>CERRADO</v>
      </c>
      <c r="D813" t="str">
        <v>TIENDA</v>
      </c>
      <c r="E813" t="str">
        <v>CPU</v>
      </c>
      <c r="F813" t="str">
        <v>CPU</v>
      </c>
      <c r="G813" t="str">
        <v>LENOVO</v>
      </c>
      <c r="H813" t="str" xml:space="preserve">
        <v xml:space="preserve">Datos usuario_x000d_
Nombre: Juan Fernando Castro Rodriguez_x000d_
Correo: fernando.castrorodriguez@cencosud.com.co_x000d_
Usuario AD: jfcrodri_x000d_
Pais: Colombia_x000d_
Ubicacion: M335 METRO EXPRESS JAVERIANA 45_x000d_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29 de marzo_x000d_
_x000d_
se debe iniciar por_x000d_
spid de calle 45 8:00 Am a 11:00 Pm_x000d_
spid de calle javeriana 45 11:30 Am a 2:00 PM_x000d_
spid de caracas con 49 2:30 Am a 6:00 Pm_x000d_
_x000d_
contacto de cencosud: Camilo Henao cel:3174311321_x000d_
AREA EN DONDE SE UBICA EL EQUIPO : spid</v>
      </c>
      <c r="I813" t="str" xml:space="preserve">
        <v xml:space="preserve">Transfer Assignee from 'Henao Amaya; Cristian Camilo ' to ''_x000d_
Transfer Group from 'Soporte_Onsite_BOGOTA' to 'Soporte_Onsite_REG_Remoto_SM Colombia'</v>
      </c>
      <c r="J813"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K813">
        <v>44648</v>
      </c>
      <c r="L813">
        <v>44649</v>
      </c>
      <c r="M813" t="str">
        <f>TEXT(L813,"DDDDDDD")</f>
        <v>martes</v>
      </c>
      <c r="N813" t="str">
        <v>M335 METRO EXPRESS JAVERIANA 45</v>
      </c>
      <c r="O813" t="str">
        <v>BOGOTA</v>
      </c>
      <c r="P813" t="str">
        <v>BOGOTA</v>
      </c>
      <c r="Q813" t="str">
        <v>BRAYAN DANIEL SOLANO RODRIGUEZ</v>
      </c>
      <c r="R813" t="e">
        <v>#N/A</v>
      </c>
      <c r="S813" t="str">
        <v>DIRECTO</v>
      </c>
      <c r="T813">
        <v>0.3333333333333333</v>
      </c>
      <c r="U813">
        <v>0.75</v>
      </c>
      <c r="V813">
        <v>0.4166666666666667</v>
      </c>
      <c r="W813">
        <v>1</v>
      </c>
      <c r="X813">
        <f>NETWORKDAYS(K813,L812)</f>
        <v>1</v>
      </c>
      <c r="Y813" t="str">
        <f>IF(X813&lt;=2,"CUMPLE","NO CUMPLE")</f>
        <v>CUMPLE</v>
      </c>
    </row>
    <row r="814" xml:space="preserve">
      <c r="A814">
        <v>12346672</v>
      </c>
      <c r="B814" t="str">
        <v>ACOMPAÑAMIENTO</v>
      </c>
      <c r="C814" t="str">
        <v>CERRADO</v>
      </c>
      <c r="D814" t="str">
        <v>TIENDA</v>
      </c>
      <c r="E814" t="str">
        <v>CPU</v>
      </c>
      <c r="F814" t="str">
        <v>CPU</v>
      </c>
      <c r="G814" t="str">
        <v>LENOVO</v>
      </c>
      <c r="H814" t="str" xml:space="preserve">
        <v xml:space="preserve">Datos usuario_x000d_
Nombre: Juan Fernando Castro Rodriguez_x000d_
Correo: fernando.castrorodriguez@cencosud.com.co_x000d_
Usuario AD: jfcrodri_x000d_
Pais: Colombia_x000d_
Ubicacion: M335 METRO EXPRESS JAVERIANA 45_x000d_
Zona: Colombia Bogota_x000d_
Unidad de Negocio: Mejoramiento del Hogar_x000d_
Servicio: Administracion Central_x000d_
Telefono: 3102091245_x000d_
Anexo: null_x000d_
Descripcion: Se solicita un recurso para realizar la siguiente labor validacion de los activos inactivos; embalaje; firma de actas y despacho de estos al centro de reparacion._x000d_
_x000d_
fecha: 29 de marzo_x000d_
_x000d_
se debe iniciar por_x000d_
spid de calle 45 8:00 Am a 11:00 Pm_x000d_
spid de calle javeriana 45 11:30 Am a 2:00 PM_x000d_
spid de caracas con 49 2:30 Am a 6:00 Pm_x000d_
_x000d_
contacto de cencosud: Camilo Henao cel:3174311321_x000d_
AREA EN DONDE SE UBICA EL EQUIPO : spid</v>
      </c>
      <c r="I814" t="str" xml:space="preserve">
        <v xml:space="preserve">Transfer Assignee from 'Henao Amaya; Cristian Camilo ' to ''_x000d_
Transfer Group from 'Soporte_Onsite_BOGOTA' to 'Soporte_Onsite_REG_Remoto_SM Colombia'</v>
      </c>
      <c r="J814" t="str" xml:space="preserve">
        <v xml:space="preserve">Se realizan las siguientes actividades:_x000d_
- Embalaje de inventario._x000d_
- Cambios de impresoras POS._x000d_
- Cambios de scanner balanza._x000d_
- Llenado de actas de entrega y retiro._x000d_
- Organizar que las cajas por despachar tengan lo que se relaciona con su serial y queden organizadas para su debido despacho y selladas de forma que no se abran._x000d_
_x000d_
Actividad finalizada con visto bueno de Soporte Cencosud</v>
      </c>
      <c r="K814">
        <v>44648</v>
      </c>
      <c r="L814">
        <v>44649</v>
      </c>
      <c r="M814" t="str">
        <f>TEXT(L814,"DDDDDDD")</f>
        <v>martes</v>
      </c>
      <c r="N814" t="str">
        <v>M304 METRO EXPRESS CARACAS CON 49</v>
      </c>
      <c r="O814" t="str">
        <v>BOGOTA</v>
      </c>
      <c r="P814" t="str">
        <v>BOGOTA</v>
      </c>
      <c r="Q814" t="str">
        <v>BRAYAN DANIEL SOLANO RODRIGUEZ</v>
      </c>
      <c r="R814" t="e">
        <v>#N/A</v>
      </c>
      <c r="S814" t="str">
        <v>DIRECTO</v>
      </c>
      <c r="T814">
        <v>0.3333333333333333</v>
      </c>
      <c r="U814">
        <v>0.75</v>
      </c>
      <c r="V814">
        <v>0.4166666666666667</v>
      </c>
      <c r="W814">
        <v>1</v>
      </c>
      <c r="X814">
        <f>NETWORKDAYS(K814,L813)</f>
        <v>2</v>
      </c>
      <c r="Y814" t="str">
        <f>IF(X814&lt;=2,"CUMPLE","NO CUMPLE")</f>
        <v>CUMPLE</v>
      </c>
    </row>
    <row r="815" xml:space="preserve">
      <c r="A815">
        <v>12350834</v>
      </c>
      <c r="B815" t="str">
        <v>REQUEST</v>
      </c>
      <c r="C815" t="str">
        <v>CERRADO</v>
      </c>
      <c r="D815" t="str">
        <v>TIENDA</v>
      </c>
      <c r="E815" t="str">
        <v>PDA</v>
      </c>
      <c r="F815" t="str">
        <v>PDA</v>
      </c>
      <c r="G815" t="str">
        <v>HONEYWELL</v>
      </c>
      <c r="H815"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Dia:_x000d_
Se presenta falla en la PDA serie:19086B3F4E la cual no tiene acceso a la aplicacion genesis._x000d_
Seccion de la tienda en donde se ubica la PDT o usuario: PGC</v>
      </c>
      <c r="I815" t="str" xml:space="preserve">
        <v xml:space="preserve">Se solicita revisión PDA._x000d_
Tienda: Metro San Gil_x000d_
Equipo: PDT/PDA|ESTANDAR_x000d_
Marca: HONEYWELL_x000d_
Modelo: EDA51_x000d_
Serial: 19086B3F4E_x000d_
Inventario: DI-028320_x000d_
Se solicita revisión; diagnostico y solución con PDA esta desconfigurada; favor entregar operativa a usuario</v>
      </c>
      <c r="J815" t="str">
        <v>El dispositivo PDA se encuentra restablecido de fabrica por lo que se procede a realizar una configuracion completa. Se instalan aplicaciones y se realizan configuraciones de red y aplicativos. Se realizan pruebas con usuario quien recibe a satisfacción</v>
      </c>
      <c r="K815">
        <v>44648</v>
      </c>
      <c r="L815">
        <v>44652</v>
      </c>
      <c r="M815" t="str">
        <f>TEXT(L815,"DDDDDDD")</f>
        <v>viernes</v>
      </c>
      <c r="N815" t="str">
        <v>M183 METRO SAN GIL</v>
      </c>
      <c r="O815" t="str">
        <v>SAN GIL</v>
      </c>
      <c r="P815" t="str">
        <v>ORIENTE</v>
      </c>
      <c r="Q815" t="str">
        <v>MICHAEL ESNEIDER PINZON CASALLAS</v>
      </c>
      <c r="R815">
        <v>1018438821</v>
      </c>
      <c r="S815" t="str">
        <v>DIRECTO</v>
      </c>
      <c r="T815">
        <v>0.5208333333333334</v>
      </c>
      <c r="U815">
        <v>0.5833333333333334</v>
      </c>
      <c r="V815">
        <v>0.0625</v>
      </c>
      <c r="W815">
        <v>1</v>
      </c>
      <c r="X815">
        <f>NETWORKDAYS(K815,L814)</f>
        <v>2</v>
      </c>
      <c r="Y815" t="str">
        <f>IF(X815&lt;=2,"CUMPLE","NO CUMPLE")</f>
        <v>CUMPLE</v>
      </c>
    </row>
    <row r="816" xml:space="preserve">
      <c r="A816">
        <v>12351967</v>
      </c>
      <c r="B816" t="str">
        <v>REQUEST</v>
      </c>
      <c r="C816" t="str">
        <v>CERRADO</v>
      </c>
      <c r="D816" t="str">
        <v>TIENDA</v>
      </c>
      <c r="E816" t="str">
        <v>POS</v>
      </c>
      <c r="F816" t="str">
        <v>MICROSENSE</v>
      </c>
      <c r="G816" t="str">
        <v>MICROSENSE</v>
      </c>
      <c r="H816"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 tardes me podrian colaborar para la revision de los datafonos de credibanco ya que no recibe las tarjetas ya se realizo visita de credibanco y me dice el tecnico que ya es con cencosud. Gracias por su ayuda</v>
      </c>
      <c r="I816" t="str">
        <v>Por favor validar todos los microsens de la tienda Metro Facatativa; tenemos un microsens bloqueado y este afecta los demas</v>
      </c>
      <c r="J816" t="str">
        <v>Se realiza acompañamiento técnico para los datafonos de Credibanco y se validan los siguientes puntos: que los puntos de red esten linkeando; la conexión de corriente este bien; al igual que en todas las cajas solo esté fallando el datafono de Credibanco; se validan las IP de las POS junto con las IP de los datafonos que realmente coincidan con el listado que se otorgó por parte de telecomunicaciones sin embargo ya habiendo realizado todas las validaciones no se pudo dar solución a la falla.  Se finaliza acompañamiento y se cierra caso ya que se determina que no hay fallas a nivel de microsens y las siguientes revisiones se deben dar por parte de Credibanco</v>
      </c>
      <c r="K816">
        <v>44649</v>
      </c>
      <c r="L816">
        <v>44650</v>
      </c>
      <c r="M816" t="str">
        <f>TEXT(L816,"DDDDDDD")</f>
        <v>miércoles</v>
      </c>
      <c r="N816" t="str">
        <v>M074 METRO FACATATIVA</v>
      </c>
      <c r="O816" t="str">
        <v>FACATATIVA</v>
      </c>
      <c r="P816" t="str">
        <v>BOGOTA</v>
      </c>
      <c r="Q816" t="str">
        <v>JUAN PABLO AYALA VARGAS</v>
      </c>
      <c r="R816" t="e">
        <v>#N/A</v>
      </c>
      <c r="S816" t="str">
        <v>DIRECTO</v>
      </c>
      <c r="T816">
        <v>0.4166666666666667</v>
      </c>
      <c r="U816">
        <v>0.625</v>
      </c>
      <c r="V816">
        <v>0.20833333333333334</v>
      </c>
      <c r="W816">
        <v>3</v>
      </c>
      <c r="X816">
        <f>NETWORKDAYS(K816,L815)</f>
        <v>4</v>
      </c>
      <c r="Y816" t="str">
        <f>IF(X816&lt;=2,"CUMPLE","NO CUMPLE")</f>
        <v>NO CUMPLE</v>
      </c>
    </row>
    <row r="817" xml:space="preserve">
      <c r="A817">
        <v>12331821</v>
      </c>
      <c r="B817" t="str">
        <v>REQUEST</v>
      </c>
      <c r="C817" t="str">
        <v>CERRADO</v>
      </c>
      <c r="D817" t="str">
        <v>TIENDA</v>
      </c>
      <c r="E817" t="str">
        <v>BALANZA</v>
      </c>
      <c r="F817" t="str">
        <v>MESA</v>
      </c>
      <c r="G817" t="str">
        <v>METTLER</v>
      </c>
      <c r="H81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Limpieza a cabezal; no registra bien la tinta; sale borroso; adicional el puerto se encuentra partido; una mantenimiento GENERAL_x000d_
Area en donde se encuentra la Balanza: platos preparados</v>
      </c>
      <c r="I817" t="str" xml:space="preserve">
        <v xml:space="preserve">Se requiere de su apoyo con esta solicitud._x000d_
Área: Panadería_x000d_
Marca: BALANZA|MESA_x000d_
Modelo: METTLER TOLEDO BPLUS_x000d_
Serie/placa: B924787158_x000d_
Inventario: DI-028550_x000d_
Descripción de la falla: Llegan partes solicitadas; favor realizar reemplazo y entregar balanza operativa._x000d_
NOTA: recordar que es balanza de platos preparados; preferiblemente atención en sitio despues de las 2 P.m.</v>
      </c>
      <c r="J817" t="str">
        <v>Se procede a recibir partes en seguridad; nos dirigimos a la balanza para cambio de motores (no llega cabezal); se procede a realizar cambio; se instalan las piezas y no hubo necesidad de quitar precinto. Se entrega con prueba de impresión y prueba de peso.</v>
      </c>
      <c r="K817">
        <v>44649</v>
      </c>
      <c r="L817">
        <v>44650</v>
      </c>
      <c r="M817" t="str">
        <f>TEXT(L817,"DDDDDDD")</f>
        <v>miércoles</v>
      </c>
      <c r="N817" t="str">
        <v>J126 JUMBO SAN SILVESTRE</v>
      </c>
      <c r="O817" t="str">
        <v>BARRANCABERMEJA</v>
      </c>
      <c r="P817" t="str">
        <v>ORIENTE</v>
      </c>
      <c r="Q817" t="str">
        <v>ERICK FRANCISCO RUEDA JIMENEZ</v>
      </c>
      <c r="R817" t="e">
        <v>#N/A</v>
      </c>
      <c r="S817" t="str">
        <v>DIRECTO</v>
      </c>
      <c r="T817">
        <v>0.6458333333333334</v>
      </c>
      <c r="U817">
        <v>0.7291666666666666</v>
      </c>
      <c r="V817">
        <v>0.08333333333333333</v>
      </c>
      <c r="W817">
        <v>2</v>
      </c>
      <c r="X817">
        <f>NETWORKDAYS(K817,L816)</f>
        <v>2</v>
      </c>
      <c r="Y817" t="str">
        <f>IF(X817&lt;=2,"CUMPLE","NO CUMPLE")</f>
        <v>CUMPLE</v>
      </c>
    </row>
    <row r="818" xml:space="preserve">
      <c r="A818">
        <v>12381834</v>
      </c>
      <c r="B818" t="str">
        <v>INCIDENT</v>
      </c>
      <c r="C818" t="str">
        <v>CERRADO</v>
      </c>
      <c r="D818" t="str">
        <v>TIENDA</v>
      </c>
      <c r="E818" t="str">
        <v>PDA</v>
      </c>
      <c r="F818" t="str">
        <v>PDA</v>
      </c>
      <c r="G818" t="str">
        <v>HONEYWELL</v>
      </c>
      <c r="H818"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 dia pda de ecommerce esta solicitando actualizacion_x000d_
</v>
      </c>
      <c r="I818" t="str">
        <v xml:space="preserve">se requiere apoyo de isit para la validación y configuración de la pda del área de e-commerce. se adjunta el manual de configuración	</v>
      </c>
      <c r="J818" t="str">
        <v>Se realiza la revisión de la PDA 20073B0618 Se evidencia la falla se procede a configurar se realizan pruebas y se deja funcionando correctamente.</v>
      </c>
      <c r="K818">
        <v>44669</v>
      </c>
      <c r="L818">
        <v>44669</v>
      </c>
      <c r="M818" t="str">
        <f>TEXT(L818,"DDDDDDD")</f>
        <v>lunes</v>
      </c>
      <c r="N818" t="str">
        <v>J027 JUMBO RIONEGRO</v>
      </c>
      <c r="O818" t="str">
        <v>RIONEGRO</v>
      </c>
      <c r="P818" t="str">
        <v>CENTRO</v>
      </c>
      <c r="Q818" t="str">
        <v>YURIMAR MARQUEZ MUÑOZ</v>
      </c>
      <c r="R818">
        <v>1045025746</v>
      </c>
      <c r="S818" t="str">
        <v>DIRECTO</v>
      </c>
      <c r="T818">
        <v>0.3472222222222222</v>
      </c>
      <c r="U818">
        <v>0.3958333333333333</v>
      </c>
      <c r="V818">
        <v>0.04861111111111111</v>
      </c>
      <c r="W818">
        <v>1</v>
      </c>
      <c r="X818">
        <f>NETWORKDAYS(K818,L817)</f>
        <v>-14</v>
      </c>
      <c r="Y818" t="str">
        <f>IF(X818&lt;=2,"CUMPLE","NO CUMPLE")</f>
        <v>CUMPLE</v>
      </c>
    </row>
    <row r="819" xml:space="preserve">
      <c r="A819">
        <v>12379507</v>
      </c>
      <c r="B819" t="str">
        <v>INCIDENT</v>
      </c>
      <c r="C819" t="str">
        <v>CERRADO</v>
      </c>
      <c r="D819" t="str">
        <v>TIENDA</v>
      </c>
      <c r="E819" t="str">
        <v>POS</v>
      </c>
      <c r="F819" t="str">
        <v>POS</v>
      </c>
      <c r="G819" t="str">
        <v>WINCOR</v>
      </c>
      <c r="H819"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para reportar el visor clientes de la pos #1 no muestra informacion</v>
      </c>
      <c r="I819" t="str">
        <v>se requiere del apoyo de isit para la validar del visor cliente de la pos 1 se requiere cambio del visor o del cable de datos y validar de nuevo con el área de soporte con apoyo de la supervisora de cajas que este en el momento</v>
      </c>
      <c r="J819" t="str">
        <v>Se realiza el cambio del visor ya que presentaba fallas; se habla con el area de soporte para que ayudaran con la configuración del puerto com2 de la pos para que el visor funcionara. Se deja funcionando correctamente el visor.</v>
      </c>
      <c r="K819">
        <v>44669</v>
      </c>
      <c r="L819">
        <v>44669</v>
      </c>
      <c r="M819" t="str">
        <f>TEXT(L819,"DDDDDDD")</f>
        <v>lunes</v>
      </c>
      <c r="N819" t="str">
        <v>J027 JUMBO RIONEGRO</v>
      </c>
      <c r="O819" t="str">
        <v>RIONEGRO</v>
      </c>
      <c r="P819" t="str">
        <v>CENTRO</v>
      </c>
      <c r="Q819" t="str">
        <v>YURIMAR MARQUEZ MUÑOZ</v>
      </c>
      <c r="R819">
        <v>1045025746</v>
      </c>
      <c r="S819" t="str">
        <v>DIRECTO</v>
      </c>
      <c r="T819">
        <v>0.4305555555555556</v>
      </c>
      <c r="U819">
        <v>0.4444444444444444</v>
      </c>
      <c r="V819">
        <v>0.013888888888888888</v>
      </c>
      <c r="W819">
        <v>1</v>
      </c>
      <c r="X819">
        <f>NETWORKDAYS(K819,L818)</f>
        <v>1</v>
      </c>
      <c r="Y819" t="str">
        <f>IF(X819&lt;=2,"CUMPLE","NO CUMPLE")</f>
        <v>CUMPLE</v>
      </c>
    </row>
    <row r="820" xml:space="preserve">
      <c r="A820">
        <v>12356008</v>
      </c>
      <c r="B820" t="str">
        <v>REQUEST</v>
      </c>
      <c r="C820" t="str">
        <v>CERRADO</v>
      </c>
      <c r="D820" t="str">
        <v>TIENDA</v>
      </c>
      <c r="E820" t="str">
        <v>SCANNER</v>
      </c>
      <c r="F820" t="str">
        <v>BALANZA</v>
      </c>
      <c r="G820" t="str">
        <v>DATALOGIC</v>
      </c>
      <c r="H820"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Mejoramiento del Hogar_x000d_
Servicio: Administracion Central_x000d_
Telefono: 3102091245_x000d_
Anexo: null_x000d_
Descripcion: Por favor su ayuda con la instalacion de la escaner balanza zebra en el lineal de cajas de metro facatativa</v>
      </c>
      <c r="I820" t="str">
        <v>Por favor su ayuda con la instalacion de escaner balanza nuevo en el lineal de cajas</v>
      </c>
      <c r="J820" t="str">
        <v>Se realiza instalación de escaner de balanza (Zebra) en una de las cajas de la sucursal; se hace el cambio; pero sin embargo no fue posible dejarlo operativo ya que al conectarlo a la POS no detecta el escaner; se revisaron puertos COM que estuvieran bien conectados; cable de conexión que estuviera en buen estado pero nada de esto dio solución alguna. Soporte Cencosud Alejandra continúa con  el jefe de cajas brindando información para la configuración. Se dejá escaner antiguo en el cuarto de sistemas.</v>
      </c>
      <c r="K820">
        <v>44650</v>
      </c>
      <c r="L820">
        <v>44650</v>
      </c>
      <c r="M820" t="str">
        <f>TEXT(L820,"DDDDDDD")</f>
        <v>miércoles</v>
      </c>
      <c r="N820" t="str">
        <v>M074 METRO FACATATIVA</v>
      </c>
      <c r="O820" t="str">
        <v>FACATATIVA</v>
      </c>
      <c r="P820" t="str">
        <v>BOGOTA</v>
      </c>
      <c r="Q820" t="str">
        <v>JUAN PABLO AYALA VARGAS</v>
      </c>
      <c r="R820" t="e">
        <v>#N/A</v>
      </c>
      <c r="S820" t="str">
        <v>DIRECTO</v>
      </c>
      <c r="T820">
        <v>0.625</v>
      </c>
      <c r="U820">
        <v>0.6875</v>
      </c>
      <c r="V820">
        <v>0.0625</v>
      </c>
      <c r="W820">
        <v>1</v>
      </c>
      <c r="X820">
        <f>NETWORKDAYS(K820,L819)</f>
        <v>14</v>
      </c>
      <c r="Y820" t="str">
        <f>IF(X820&lt;=2,"CUMPLE","NO CUMPLE")</f>
        <v>NO CUMPLE</v>
      </c>
    </row>
    <row r="821">
      <c r="A821" t="str">
        <v>ACOMPAÑAMIENTO</v>
      </c>
      <c r="B821" t="str">
        <v>ACOMPAÑAMIENTO</v>
      </c>
      <c r="C821" t="str">
        <v>CERRADO</v>
      </c>
      <c r="D821" t="str">
        <v>TIENDA</v>
      </c>
      <c r="E821" t="str">
        <v>ACOMPAÑAMIENTO</v>
      </c>
      <c r="F821" t="str">
        <v>ACOMPAÑAMIENTO</v>
      </c>
      <c r="G821" t="str">
        <v>ACOMPAÑAMIENTO</v>
      </c>
      <c r="H821" t="str">
        <v>Se solicita acompañamiento para la tienda M028 DUITAMA INNOVO ya que se va a ejecutar mantenimiento de subestación eléctrica en M028 Duitama bajo el SPP 12726 y se requiere validar operatividad de todos los dispositivos de la tienda</v>
      </c>
      <c r="I821" t="str">
        <v>Solicitud de acompañamiento</v>
      </c>
      <c r="J821" t="str">
        <v>Se llega a sitio segun la hora programada donde luego de haberse realizado el mantenimiento a la subestación eléctrica se procede a verificar el correcto funcionamiento de línea de cajas; haciendo pruebas con el coordinador en turno Ximena Cequera; en piso de ventas; pasando también por oficina administrativa donde reportan normalidad en los equipos de computo; pasando por Antena para validar funcionamiento de PDT; recibo y demás areas de la tienda donde todo opera  con notmalidad; se reporta a Giovanna López quien autoriza el retiro de la tienda.</v>
      </c>
      <c r="K821">
        <v>44650</v>
      </c>
      <c r="L821">
        <v>44650</v>
      </c>
      <c r="M821" t="str">
        <f>TEXT(L821,"DDDDDDD")</f>
        <v>miércoles</v>
      </c>
      <c r="N821" t="str">
        <v>M028 METRO DUITAMA INNOVO</v>
      </c>
      <c r="O821" t="str">
        <v>DUITAMA</v>
      </c>
      <c r="P821" t="str">
        <v>ORIENTE</v>
      </c>
      <c r="Q821" t="str">
        <v>JHONATAN RICARDO VARGAS ZAMBRANO</v>
      </c>
      <c r="R821">
        <v>1057583301</v>
      </c>
      <c r="S821" t="str">
        <v>DIRECTO</v>
      </c>
      <c r="T821">
        <v>0.25</v>
      </c>
      <c r="U821">
        <v>0.3125</v>
      </c>
      <c r="V821">
        <v>0.0625</v>
      </c>
      <c r="W821">
        <v>1</v>
      </c>
      <c r="X821">
        <f>NETWORKDAYS(K821,L820)</f>
        <v>1</v>
      </c>
      <c r="Y821" t="str">
        <f>IF(X821&lt;=2,"CUMPLE","NO CUMPLE")</f>
        <v>CUMPLE</v>
      </c>
    </row>
    <row r="822" xml:space="preserve">
      <c r="A822">
        <v>12355374</v>
      </c>
      <c r="B822" t="str">
        <v>REQUEST</v>
      </c>
      <c r="C822" t="str">
        <v>CERRADO</v>
      </c>
      <c r="D822" t="str">
        <v>TIENDA</v>
      </c>
      <c r="E822" t="str">
        <v>CPU</v>
      </c>
      <c r="F822" t="str">
        <v>CPU</v>
      </c>
      <c r="G822" t="str">
        <v>LENOVO</v>
      </c>
      <c r="H822"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No tengo acceso al correo outlook ; no puedo imprimir desde mi PC no me llegan los correos; me solicita verificar la red_x000d_
</v>
      </c>
      <c r="I822" t="str" xml:space="preserve">
        <v xml:space="preserve">Se solicita revisión PC_x000d_
Área: Recibo tienda_x000d_
Datos del equipo_x000d_
Equipo: DESKTOP|PC_x000d_
Marca: LENOVO_x000d_
Modelo: M75Q_x000d_
Nº SERIE: MJ0FNPGZ_x000d_
Inventario: DI-036841_x000d_
Actividad: Se solicita revisión; diagnostico y/o reparación si es el caso; subir equipo al dominio. entregar operativo.</v>
      </c>
      <c r="J822" t="str">
        <v>Se procede a configurar y diagnosticar el estado de red; se establece que no hay red y se le da solución desbloqueando puertos; se deja observación que se bloquean los puertos por manipulación por parte de los usuarios.</v>
      </c>
      <c r="K822">
        <v>44650</v>
      </c>
      <c r="L822">
        <v>44651</v>
      </c>
      <c r="M822" t="str">
        <f>TEXT(L822,"DDDDDDD")</f>
        <v>jueves</v>
      </c>
      <c r="N822" t="str">
        <v>J126 JUMBO SAN SILVESTRE</v>
      </c>
      <c r="O822" t="str">
        <v>BARRANCABERMEJA</v>
      </c>
      <c r="P822" t="str">
        <v>ORIENTE</v>
      </c>
      <c r="Q822" t="str">
        <v>ERICK FRANCISCO RUEDA JIMENEZ</v>
      </c>
      <c r="R822" t="e">
        <v>#N/A</v>
      </c>
      <c r="S822" t="str">
        <v>DIRECTO</v>
      </c>
      <c r="T822">
        <v>0.5833333333333334</v>
      </c>
      <c r="U822">
        <v>0.6805555555555556</v>
      </c>
      <c r="V822">
        <v>0.09722222222222222</v>
      </c>
      <c r="W822">
        <v>2</v>
      </c>
      <c r="X822">
        <f>NETWORKDAYS(K822,L821)</f>
        <v>1</v>
      </c>
      <c r="Y822" t="str">
        <f>IF(X822&lt;=2,"CUMPLE","NO CUMPLE")</f>
        <v>CUMPLE</v>
      </c>
    </row>
    <row r="823" xml:space="preserve">
      <c r="A823">
        <v>12355836</v>
      </c>
      <c r="B823" t="str">
        <v>REQUEST</v>
      </c>
      <c r="C823" t="str">
        <v>CERRADO</v>
      </c>
      <c r="D823" t="str">
        <v>TIENDA</v>
      </c>
      <c r="E823" t="str">
        <v>PDA</v>
      </c>
      <c r="F823" t="str">
        <v>PDA</v>
      </c>
      <c r="G823" t="str">
        <v>HONEYWELL</v>
      </c>
      <c r="H823"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Se solicita la renovacion de la pdt SKORPIO X3 con serial G14F81846_x000d_
Gracias_x000d_
Seccion en la tienda o ubicacion del usuario: Direccion_x000d_
Jefe de area asignacion de la PDT: DIRECCION</v>
      </c>
      <c r="I823" t="str" xml:space="preserve">
        <v xml:space="preserve">Jefe Buena tarde la pdt ya se encuentra en sitio; su autorizacion con el tecnico remoto para la entrega ; configuracion y retiro de la antigua._x000d_
Pdt a entregar PDT/PDA ESTANDAR HONEYWELL EDA51 serial 21175B72B6_x000d_
pdt a retirar SKORPIO X3 con serial G14F81846</v>
      </c>
      <c r="J823" t="str">
        <v>Se realiza configuración paso a paso de la PDA recibida; configurando red y aplicativos mediante el manual respectivo. Se verifica su funcionamiento y se pone a pruebas. Se deja PDA funcionando correctamente</v>
      </c>
      <c r="K823">
        <v>44650</v>
      </c>
      <c r="L823">
        <v>44651</v>
      </c>
      <c r="M823" t="str">
        <f>TEXT(L823,"DDDDDDD")</f>
        <v>jueves</v>
      </c>
      <c r="N823" t="str">
        <v>J047 JUMBO GIRARDOT</v>
      </c>
      <c r="O823" t="str">
        <v>GIRARDOT</v>
      </c>
      <c r="P823" t="str">
        <v>OCCIDENTE</v>
      </c>
      <c r="Q823" t="str">
        <v>RAFAEL ARDILA PUENTES</v>
      </c>
      <c r="R823">
        <v>1018419858</v>
      </c>
      <c r="S823" t="str">
        <v>ALIADO</v>
      </c>
      <c r="T823">
        <v>0.5833333333333334</v>
      </c>
      <c r="U823">
        <v>0.7083333333333334</v>
      </c>
      <c r="V823">
        <v>0.125</v>
      </c>
      <c r="W823">
        <v>2</v>
      </c>
      <c r="X823">
        <f>NETWORKDAYS(K823,L822)</f>
        <v>2</v>
      </c>
      <c r="Y823" t="str">
        <f>IF(X823&lt;=2,"CUMPLE","NO CUMPLE")</f>
        <v>CUMPLE</v>
      </c>
    </row>
    <row r="824" xml:space="preserve">
      <c r="A824">
        <v>12227401</v>
      </c>
      <c r="B824" t="str">
        <v>REQUEST</v>
      </c>
      <c r="C824" t="str">
        <v>CERRADO</v>
      </c>
      <c r="D824" t="str">
        <v>TIENDA</v>
      </c>
      <c r="E824" t="str">
        <v>POS</v>
      </c>
      <c r="F824" t="str">
        <v>POS</v>
      </c>
      <c r="G824" t="str">
        <v>WINCOR</v>
      </c>
      <c r="H824" t="str" xml:space="preserve">
        <v xml:space="preserve">Datos usuario_x000d_
Nombre: Fahir Conde Moya_x000d_
Correo: fahir.conde@cencosud.com.co_x000d_
Usuario AD: FCondeM_x000d_
Pais: Colombia_x000d_
Ubicacion: M038 METRO NEIVA CENTRO DE CONVENCIONES_x000d_
Zona: Colombia Occidente_x000d_
Unidad de Negocio: Supermercados_x000d_
Servicio: Tiendas &amp; Centros de Distribucion_x000d_
Telefono: 3229141443_x000d_
Anexo: null_x000d_
Descripcion: Impresora portable Zebra Qln420 con serial numero XXQVJ163500561 no enciende el display._x000d_
</v>
      </c>
      <c r="I824" t="str">
        <v>Solicito de su autorizacion para esta llamada la parte ya se encuentra en sitio</v>
      </c>
      <c r="J824" t="str">
        <v>Se confirma que la parte ya se encuentra en sitio y se procede a realizar la visita. Al revisar impresora Zebra se evidencia que el display está funcionando correctamente; el usuario indica que hace un mes empezó a trabajar con normalidad y no se ha vuelto a tener falla. Se valida con Soporte Cencosud Fabiola y se determina no realizar el cambio de la parte. Se entrega para custodio de Yenny Pichina. Impresora Zebra funcionando correctamente</v>
      </c>
      <c r="K824">
        <v>44651</v>
      </c>
      <c r="L824">
        <v>44652</v>
      </c>
      <c r="M824" t="str">
        <f>TEXT(L824,"DDDDDDD")</f>
        <v>viernes</v>
      </c>
      <c r="N824" t="str">
        <v>M195 METRO SANTA LUCIA</v>
      </c>
      <c r="O824" t="str">
        <v>NEIVA</v>
      </c>
      <c r="P824" t="str">
        <v>OCCIDENTE</v>
      </c>
      <c r="Q824" t="str">
        <v>JOHN ALEJANDRO LOZADA BABATIVA</v>
      </c>
      <c r="R824">
        <v>1075313382</v>
      </c>
      <c r="S824" t="str">
        <v>DIRECTO</v>
      </c>
      <c r="T824">
        <v>0.375</v>
      </c>
      <c r="U824">
        <v>0.4166666666666667</v>
      </c>
      <c r="V824">
        <v>0.041666666666666664</v>
      </c>
      <c r="W824">
        <v>1</v>
      </c>
      <c r="X824">
        <f>NETWORKDAYS(K824,L823)</f>
        <v>1</v>
      </c>
      <c r="Y824" t="str">
        <f>IF(X824&lt;=2,"CUMPLE","NO CUMPLE")</f>
        <v>CUMPLE</v>
      </c>
    </row>
    <row r="825" xml:space="preserve">
      <c r="A825">
        <v>12345469</v>
      </c>
      <c r="B825" t="str">
        <v>REQUEST</v>
      </c>
      <c r="C825" t="str">
        <v>CERRADO</v>
      </c>
      <c r="D825" t="str">
        <v>TIENDA</v>
      </c>
      <c r="E825" t="str">
        <v>CPU</v>
      </c>
      <c r="F825" t="str">
        <v>CPU</v>
      </c>
      <c r="G825" t="str">
        <v>LENOVO</v>
      </c>
      <c r="H825"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Solicito de su ayuda para subir el pc de Ecoprints al dominio con la herramienta cencojoin ; tener en cuenta cuales son las actualizaciones para descargalas y instalarlas y luego de que el pc este en el dominio proceder a instalar el office 365_x000d_
Anexo link de la herramienta cencojoin https://gdi.cencosud.corp/soporte/cencojoin.php_x000d_
Contacto en tienda Mauricio Jennifer auxiliar decoracion</v>
      </c>
      <c r="I825" t="str" xml:space="preserve">
        <v xml:space="preserve">Se solicito de su ayuda para formateo del equipo de Ecoprints; del area de decoracion con la imagen nueva de Cencosud; luego de reinstalado realizar diagnostico con la herramienta cencojoin e instalar las actualizaciones que les pide el diagnostico._x000d_
Anexo link de la herramienta cencojoin https://gdi.cencosud.corp/soporte/cencojoin.php_x000d_
Importante: asegurar la informacion del usuario</v>
      </c>
      <c r="J825" t="str">
        <v>Se llega a sitio y se procede a verificar el correo de ingreso; se valida la actividad a realizar el cual es el formateo del equipo de ECOPRINT con Hostname M038900WS005; se valida con la usuaria el inicio de actividad y confirma que se debe de esperar una hora que termine de imprimir publicidad que requiere la tienda; se espera y se inicia a realizar el Backup de la usuario a las 8:00 am el cual la capacidad de la información es de 90 gb; se espera que pase toda la información que termina a las 12:00 pm y se inicia el formateo; se instala la imagen correspondiente de Windows 10; y se sube al dominio con el mismo nombre asignado; se instala el office; los drivers correspondientes; CorelDraw 2017 licenciado; se configura correo y se perfila usuario. Se pasa toda la información de la usuaria y se le indica que valide las aplicaciones que utiliza y queda funcional. Se le informa a Fabiola a las 16:13 que se termina la actividad del formateo dejando las aplicaciones funcionales y que falta la instalación del plotter el cual indica comunicar con el técnico en cargo; el cual se recibe la llamada a las 17:00 e informa que está en otra actividad y que la instalación la realiza el 05/04/2022. Se le consulta que se debe de realizar e indica que el solo da instrucciones y se debe apoyar. Se llega a sitio el día indicado a las 7:00 am. se realiza la comunicación con el técnico e informa que lo espere unos minutos mientras envía en manual de la instalación del plotter. A las 7:30 am envía el instructivo y se procede a realizar como se indica en el manual; después de realizar lo que dice el manual se le informa y se realizan otra configuraciones correspondiente a la búsqueda del modelo de la máquina; formato y tamaños que utiliza el departamento de publicidad; se configura como indicó y se procede a realizar pruebas; aparece un error que falta un archivo de gx5c6dh.dll; el cual se encuentra en el backup y se coloca en la carpeta de c en photoprint no borrar; se ensaya y sale el error de usb; el cual se valida que si detecta el cable usb de la impresora; se observa que en administrador no está instalado el driver el cual se encuentra en la carpeta C/PS/USBinf; el cual no lo deja instalar por conflictos de controladores firmados; el cual indica el técnico de ecoprint que se debe de deshabilitar esa opción y se realiza como indica y se vuelve a instalar el driver sin generar conflicto; se hace test de impresión y se realiza limpieza de cabezales para mejorar el test. Cuando mejora el test se procede a realizar pruebas impresión quedando funcional la instalación del plotter y a satisfacción de la usuaria. Nota: La actividad del Formateo; e instalación de aplicaciones y paso de la información de 90gb fue del siguiente horario 04-04-22 desde 7:00 am hasta 16:10 y de las 16:10 a 17:30 se esperó respuesta para iniciar la actividad de plotter el cual el técnico informó que se realizaría el día siguiente. La instalación del plotter desde las 7:00 am hasta 12:00 pm. del 05-04-22</v>
      </c>
      <c r="K825">
        <v>44655</v>
      </c>
      <c r="L825">
        <v>44656</v>
      </c>
      <c r="M825" t="str">
        <f>TEXT(L825,"DDDDDDD")</f>
        <v>martes</v>
      </c>
      <c r="N825" t="str">
        <v>M038 METRO NEIVA CENTRO DE CONVENCIONES</v>
      </c>
      <c r="O825" t="str">
        <v>NEIVA</v>
      </c>
      <c r="P825" t="str">
        <v>OCCIDENTE</v>
      </c>
      <c r="Q825" t="str">
        <v>LUIS FERNANDO QUIROGA SANCHEZ</v>
      </c>
      <c r="R825" t="e">
        <v>#N/A</v>
      </c>
      <c r="S825" t="str">
        <v>DIRECTO</v>
      </c>
      <c r="T825">
        <v>0.2916666666666667</v>
      </c>
      <c r="U825">
        <v>0.7291666666666666</v>
      </c>
      <c r="V825">
        <v>0.4375</v>
      </c>
      <c r="W825">
        <v>5</v>
      </c>
      <c r="X825">
        <f>NETWORKDAYS(K825,L824)</f>
        <v>-2</v>
      </c>
      <c r="Y825" t="str">
        <f>IF(X825&lt;=2,"CUMPLE","NO CUMPLE")</f>
        <v>CUMPLE</v>
      </c>
    </row>
    <row r="826" xml:space="preserve">
      <c r="A826">
        <v>12360222</v>
      </c>
      <c r="B826" t="str">
        <v>REQUEST</v>
      </c>
      <c r="C826" t="str">
        <v>CERRADO</v>
      </c>
      <c r="D826" t="str">
        <v>TIENDA</v>
      </c>
      <c r="E826" t="str">
        <v>SCANNER</v>
      </c>
      <c r="F826" t="str">
        <v>BALANZA</v>
      </c>
      <c r="G826" t="str">
        <v>DATALOGIC</v>
      </c>
      <c r="H826" t="str" xml:space="preserve">
        <v xml:space="preserve">Buenas Tardes_x000d_
_x000d_
Por favor realizar instalación del Escaner Balanza por renovación tecnológica_x000d_
_x000d_
Serial Nuevo: 22032010556664</v>
      </c>
      <c r="I826" t="str" xml:space="preserve">
        <v xml:space="preserve">Buenas Tardes_x000d_
Por favor realizar instalación del Escaner Balanza por renovación tecnológica_x000d_
Serial Nuevo: 22032010556664</v>
      </c>
      <c r="J826" t="str">
        <v>Se retiró la balanza Datalogic 8300 con serial MH0007208 y se procedió con el alistamiento; instalación y configuración de la balanza nueva. Se reinicia toda la POS y se hacen las pruebas de escaneo y peso con varios productos. Se deja operativa la caja.</v>
      </c>
      <c r="K826">
        <v>44655</v>
      </c>
      <c r="L826">
        <v>44656</v>
      </c>
      <c r="M826" t="str">
        <f>TEXT(L826,"DDDDDDD")</f>
        <v>martes</v>
      </c>
      <c r="N826" t="str">
        <v>M077 METRO ZIPAQUIRA</v>
      </c>
      <c r="O826" t="str">
        <v>ZIPAQUIRA</v>
      </c>
      <c r="P826" t="str">
        <v>BOGOTA</v>
      </c>
      <c r="Q826" t="str">
        <v>ALEXANDER CASTILLO SOTELO</v>
      </c>
      <c r="R826">
        <v>80216449</v>
      </c>
      <c r="S826" t="str">
        <v>ALIADO</v>
      </c>
      <c r="T826">
        <v>0.5833333333333334</v>
      </c>
      <c r="U826">
        <v>0.625</v>
      </c>
      <c r="V826">
        <v>0.041666666666666664</v>
      </c>
      <c r="W826">
        <v>1</v>
      </c>
      <c r="X826">
        <f>NETWORKDAYS(K826,L825)</f>
        <v>2</v>
      </c>
      <c r="Y826" t="str">
        <f>IF(X826&lt;=2,"CUMPLE","NO CUMPLE")</f>
        <v>CUMPLE</v>
      </c>
    </row>
    <row r="827" xml:space="preserve">
      <c r="A827">
        <v>12350667</v>
      </c>
      <c r="B827" t="str">
        <v>INCIDENT</v>
      </c>
      <c r="C827" t="str">
        <v>CERRADO</v>
      </c>
      <c r="D827" t="str">
        <v>TIENDA</v>
      </c>
      <c r="E827" t="str">
        <v>PDA</v>
      </c>
      <c r="F827" t="str">
        <v>PDA</v>
      </c>
      <c r="G827" t="str">
        <v>HONEYWELL</v>
      </c>
      <c r="H827" t="str" xml:space="preserve">
        <v xml:space="preserve">Datos usuario_x000d_
Nombre: Yonier Alexander Piedrahita Carmona_x000d_
Correo: YonierAlexander.PiedrahitaCarmona@cencosud.com.co_x000d_
Usuario AD: YAPiedra_x000d_
Pais: Colombia_x000d_
Ubicacion: M077 METRO ZIPAQUIRA_x000d_
Zona: Colombia Bogota_x000d_
Unidad de Negocio: Supermercados_x000d_
Servicio: Tiendas &amp; Centros de Distribucion_x000d_
Telefono: 3102247174_x000d_
Anexo: 3102247174_x000d_
Descripcion: buen dia_x000d_
_x000d_
la PDT no funciona; entra al sistema normal y solo dura 2 minutos en el sistema y se sale le hemos cambiado la pila por una nueva con carga del 100 % y pasa igual 2 minutos y se sale; solicito de su colaboracion para realizar el cambio de la PDT o la revision ya que es de la cesion de recibo y no contamos con mas PDT por lo cual se necesita urgente_x000d_
_x000d_
gracias_x000d_
_x000d_
Seccion de la tienda en donde se ubica la PDT o usuario: recibo</v>
      </c>
      <c r="I827" t="str">
        <v>Se solicita pasar a tienda y realizar el formateo de la PDA del area de Seguridad</v>
      </c>
      <c r="J827" t="str">
        <v>Inicialmente se validó el estado de la PDA y se verificó que no estaba funcionando correctamente; se procede a hacer el formateo total del equipo; se realizó la configuración de la red y seguridad y se instalaron las aplicaciones. Se verifica que las aplicaciones funcionen correctamente. Se deja operativa la PDT.</v>
      </c>
      <c r="K827">
        <v>44655</v>
      </c>
      <c r="L827">
        <v>44656</v>
      </c>
      <c r="M827" t="str">
        <f>TEXT(L827,"DDDDDDD")</f>
        <v>martes</v>
      </c>
      <c r="N827" t="str">
        <v>M077 METRO ZIPAQUIRA</v>
      </c>
      <c r="O827" t="str">
        <v>ZIPAQUIRA</v>
      </c>
      <c r="P827" t="str">
        <v>BOGOTA</v>
      </c>
      <c r="Q827" t="str">
        <v>ALEXANDER CASTILLO SOTELO</v>
      </c>
      <c r="R827">
        <v>80216449</v>
      </c>
      <c r="S827" t="str">
        <v>ALIADO</v>
      </c>
      <c r="T827">
        <v>0.625</v>
      </c>
      <c r="U827">
        <v>0.6666666666666666</v>
      </c>
      <c r="V827">
        <v>0.041666666666666664</v>
      </c>
      <c r="W827">
        <v>1</v>
      </c>
      <c r="X827">
        <f>NETWORKDAYS(K827,L826)</f>
        <v>2</v>
      </c>
      <c r="Y827" t="str">
        <f>IF(X827&lt;=2,"CUMPLE","NO CUMPLE")</f>
        <v>CUMPLE</v>
      </c>
    </row>
    <row r="828" xml:space="preserve">
      <c r="A828">
        <v>12358039</v>
      </c>
      <c r="B828" t="str">
        <v>REQUEST</v>
      </c>
      <c r="C828" t="str">
        <v>CERRADO</v>
      </c>
      <c r="D828" t="str">
        <v>TIENDA</v>
      </c>
      <c r="E828" t="str">
        <v>CPU</v>
      </c>
      <c r="F828" t="str">
        <v>CPU</v>
      </c>
      <c r="G828" t="str">
        <v>LENOVO</v>
      </c>
      <c r="H828"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Buena tarde_x000d_
por favor me colaboran con el envio de un computador y monitor por renovacion tecnologica en remplazo del siguiente serial: desktop: MJ01MKV4: monitor: V900GXDZ. el cual no fue enviado para migracion a Windows 10._x000d_
Agradezco su ayuda</v>
      </c>
      <c r="I828" t="str" xml:space="preserve">
        <v xml:space="preserve">Solicito de su ayuda para instalacion de esta maquina en el area KIO; realizar diagnostico con la herramienta cencojoin e instalar las actualizaciones correspondientes_x000d_
Anexo informacion de la maquina_x000d_
DESKTOP|PC LENOVO M720Q/ MJ0EM5MD_x000d_
MONITOR|PLANOLENOVO / VKCP2746_x000d_
Contacto en tienda_x000d_
Adriana Silva Jefe RRHH</v>
      </c>
      <c r="J828" t="str">
        <v>Se procede a realizar la revisión del equipo que llegó a sistemas para la instalación en KIO; se quita el equipo de KIO antiguo; se verifica información para backup la cual no tiene; se toma evidencia de la configuración de red; el equipo nuevo viene sin imagen la cual se debe montar. Se procedió con el formateo el cual duró 2 horas; se procede a colocar equipo en kio y se configura para el trabajo de la misma; ya configurado se prueba y se entrega equipo funcional</v>
      </c>
      <c r="K828">
        <v>44656</v>
      </c>
      <c r="L828">
        <v>44656</v>
      </c>
      <c r="M828" t="str">
        <f>TEXT(L828,"DDDDDDD")</f>
        <v>martes</v>
      </c>
      <c r="N828" t="str">
        <v>M038 METRO NEIVA CENTRO DE CONVENCIONES</v>
      </c>
      <c r="O828" t="str">
        <v>NEIVA</v>
      </c>
      <c r="P828" t="str">
        <v>OCCIDENTE</v>
      </c>
      <c r="Q828" t="str">
        <v>JOHN ALEJANDRO LOZADA BABATIVA</v>
      </c>
      <c r="R828">
        <v>1075313382</v>
      </c>
      <c r="S828" t="str">
        <v>DIRECTO</v>
      </c>
      <c r="T828">
        <v>0.5208333333333334</v>
      </c>
      <c r="U828">
        <v>0.7083333333333334</v>
      </c>
      <c r="V828">
        <v>0.1875</v>
      </c>
      <c r="W828">
        <v>3</v>
      </c>
      <c r="X828">
        <f>NETWORKDAYS(K828,L827)</f>
        <v>1</v>
      </c>
      <c r="Y828" t="str">
        <f>IF(X828&lt;=2,"CUMPLE","NO CUMPLE")</f>
        <v>CUMPLE</v>
      </c>
    </row>
    <row r="829" xml:space="preserve">
      <c r="A829">
        <v>12348443</v>
      </c>
      <c r="B829" t="str">
        <v>REQUEST</v>
      </c>
      <c r="C829" t="str">
        <v>CERRADO</v>
      </c>
      <c r="D829" t="str">
        <v>TIENDA</v>
      </c>
      <c r="E829" t="str">
        <v>BALANZA</v>
      </c>
      <c r="F829" t="str">
        <v>MESA</v>
      </c>
      <c r="G829" t="str">
        <v>METTLER</v>
      </c>
      <c r="H829"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balanza de mesa del area de panaderia se encuentra para revision y/ o cambio por su mal funcionamiento; generando traumas con las impresiones de los stiker_x000d_
Area donde su ubica la balanza: panaderia</v>
      </c>
      <c r="I829" t="str" xml:space="preserve">
        <v xml:space="preserve">Buenos días_x000d_
cordial saludo_x000d_
por favor me colaboras con la revisión_x000d_
</v>
      </c>
      <c r="J829" t="str">
        <v>Se procede a realizar validación del equipo tipo balanza de mesa área de panadería; equipo presenta problema al momento de las impresiones de los tickets. Se realiza limpieza de sensores en cabezal y se realiza configuración de ajuste de impresión. Se valida realizando pruebas con el usuario a satisfacción; equipo se deja operativo.</v>
      </c>
      <c r="K829">
        <v>44656</v>
      </c>
      <c r="L829">
        <v>44657</v>
      </c>
      <c r="M829" t="str">
        <f>TEXT(L829,"DDDDDDD")</f>
        <v>miércoles</v>
      </c>
      <c r="N829" t="str">
        <v>J045 JUMBO AV.DEL FERROCARRIL SANTA MARTA</v>
      </c>
      <c r="O829" t="str">
        <v>SANTA MARTA</v>
      </c>
      <c r="P829" t="str">
        <v>COSTA</v>
      </c>
      <c r="Q829" t="str">
        <v>ENRIQUE RAFAEL PONZON ORTEGA</v>
      </c>
      <c r="R829">
        <v>1082888515</v>
      </c>
      <c r="S829" t="str">
        <v>DIRECTO</v>
      </c>
      <c r="T829">
        <v>0.4722222222222222</v>
      </c>
      <c r="U829">
        <v>0.53125</v>
      </c>
      <c r="V829">
        <v>0.059027777777777776</v>
      </c>
      <c r="W829">
        <v>1</v>
      </c>
      <c r="X829">
        <f>NETWORKDAYS(K829,L828)</f>
        <v>1</v>
      </c>
      <c r="Y829" t="str">
        <f>IF(X829&lt;=2,"CUMPLE","NO CUMPLE")</f>
        <v>CUMPLE</v>
      </c>
    </row>
    <row r="830" xml:space="preserve">
      <c r="A830">
        <v>12350493</v>
      </c>
      <c r="B830" t="str">
        <v>INCIDENT</v>
      </c>
      <c r="C830" t="str">
        <v>CERRADO</v>
      </c>
      <c r="D830" t="str">
        <v>TIENDA</v>
      </c>
      <c r="E830" t="str">
        <v>POS</v>
      </c>
      <c r="F830" t="str">
        <v>POS</v>
      </c>
      <c r="G830" t="str">
        <v>WINCOR</v>
      </c>
      <c r="H830"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la pos 19 presenta problemas de conexion se le han revisado la conexion electrica y se le remueve con llave supervisor solo se queda en el mensaje CLEAN UP. no cual no permite utilizarla_x000d_
Numero de caja: 19</v>
      </c>
      <c r="I830" t="str">
        <v>Se requiere validación física de la pos en las conexiones de teclado e impresora que no permite subir el sistema operativo adecuadamente</v>
      </c>
      <c r="J830" t="str">
        <v>Se procede a realizar validación del equipo tipo POS en el área de lineal de cajas; equipo se queda en proceso clean up y no termina de quedar en línea. Se valida realizando cambio de teclado de otra POS; se realiza pruebas y continua el fallo. Se realiza cambio de cableado del teclado y se ejecutan nuevas pruebas donde el equipo comienza a cargar las librerías que tenía pausadas. Se valida con el señor Rafael Acosta Soporte de sistemas de Cencosud donde se determina la solicitud de un cable para teclado para las pos19.</v>
      </c>
      <c r="K830">
        <v>44656</v>
      </c>
      <c r="L830">
        <v>44657</v>
      </c>
      <c r="M830" t="str">
        <f>TEXT(L830,"DDDDDDD")</f>
        <v>miércoles</v>
      </c>
      <c r="N830" t="str">
        <v>J045 JUMBO AV.DEL FERROCARRIL SANTA MARTA</v>
      </c>
      <c r="O830" t="str">
        <v>SANTA MARTA</v>
      </c>
      <c r="P830" t="str">
        <v>COSTA</v>
      </c>
      <c r="Q830" t="str">
        <v>ENRIQUE RAFAEL PONZON ORTEGA</v>
      </c>
      <c r="R830">
        <v>1082888515</v>
      </c>
      <c r="S830" t="str">
        <v>DIRECTO</v>
      </c>
      <c r="T830">
        <v>0.34375</v>
      </c>
      <c r="U830">
        <v>0.40625</v>
      </c>
      <c r="V830">
        <v>0.0625</v>
      </c>
      <c r="W830">
        <v>1</v>
      </c>
      <c r="X830">
        <f>NETWORKDAYS(K830,L829)</f>
        <v>2</v>
      </c>
      <c r="Y830" t="str">
        <f>IF(X830&lt;=2,"CUMPLE","NO CUMPLE")</f>
        <v>CUMPLE</v>
      </c>
    </row>
    <row r="831" xml:space="preserve">
      <c r="A831">
        <v>12350893</v>
      </c>
      <c r="B831" t="str">
        <v>REQUEST</v>
      </c>
      <c r="C831" t="str">
        <v>CERRADO</v>
      </c>
      <c r="D831" t="str">
        <v>TIENDA</v>
      </c>
      <c r="E831" t="str">
        <v>POS</v>
      </c>
      <c r="F831" t="str">
        <v>POS</v>
      </c>
      <c r="G831" t="str">
        <v>WINCOR</v>
      </c>
      <c r="H831"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Supermercados_x000d_
Servicio: Tiendas &amp; Centros de Distribucion_x000d_
Telefono: 3207647357_x000d_
Anexo: 8308000_x000d_
Descripcion: Buenos dias; me colabora con la pos numero 6 no quiere iniciar caja; aparecen varias letras y es como si se estuviera reiniciando cada 5 minutos; aparecen letras y desaparecen y vuelven a cargar y asi sucesivamente.</v>
      </c>
      <c r="I831" t="str" xml:space="preserve">
        <v xml:space="preserve">Jefe para su autorizacion y envio tecnico remoto; se revisa pos 6 y esta se reinicia constantemente. soporte pos no tiene comunicacion con ella ; dano em el sistemas operativo se solicita formateo._x000d_
pos 6_x000d_
dir ip: 10.131.44.142_x000d_
mascara: 255.255.255.128_x000d_
puerta: 10.131.44.254_x000d_
server: 10.131.44.129</v>
      </c>
      <c r="J831" t="str">
        <v>se llega al sitio y se solicita  la informacion para realizar  el procedimiento del dispositivos del area de cajas  me presento con el jefe de zonas y me dirigo a la caja numero 6 instalo usb e inicio el proceso de formateo de pos; se siguen los pasos pero unidad se reinicia sin completar procedimiento  y vuelve al inicio de instalación. Se repite procedimiento con la información de la pos pero sigue presentando falla. Se verifica un disk que  llego para cambio y realizar su instalacion pero este es tecnologia diferente y no puede ser usado. Se informa al soporte de sistemas y se indica que se va a solicitar un adaptador. Se deja informado al jefe de zona  y se suspende operación por daño en disk. A espera del adaptador SATA a IDE</v>
      </c>
      <c r="K831">
        <v>44656</v>
      </c>
      <c r="L831">
        <v>44657</v>
      </c>
      <c r="M831" t="str">
        <f>TEXT(L831,"DDDDDDD")</f>
        <v>miércoles</v>
      </c>
      <c r="N831" t="str">
        <v>J036 JUMBO POPAYAN CAMPANARIO</v>
      </c>
      <c r="O831" t="str">
        <v>POPAYAN</v>
      </c>
      <c r="P831" t="str">
        <v>OCCIDENTE</v>
      </c>
      <c r="Q831" t="str">
        <v>DANIEL FERNANDO PAREDES ARTEAGA</v>
      </c>
      <c r="R831">
        <v>10301691</v>
      </c>
      <c r="S831" t="str">
        <v>DIRECTO</v>
      </c>
      <c r="T831">
        <v>0.3333333333333333</v>
      </c>
      <c r="U831">
        <v>0.3958333333333333</v>
      </c>
      <c r="V831">
        <v>0.0625</v>
      </c>
      <c r="W831">
        <v>1</v>
      </c>
      <c r="X831">
        <f>NETWORKDAYS(K831,L830)</f>
        <v>2</v>
      </c>
      <c r="Y831" t="str">
        <f>IF(X831&lt;=2,"CUMPLE","NO CUMPLE")</f>
        <v>CUMPLE</v>
      </c>
    </row>
    <row r="832" xml:space="preserve">
      <c r="A832">
        <v>12356749</v>
      </c>
      <c r="B832" t="str">
        <v>REQUEST</v>
      </c>
      <c r="C832" t="str">
        <v>CERRADO</v>
      </c>
      <c r="D832" t="str">
        <v>TIENDA</v>
      </c>
      <c r="E832" t="str">
        <v>CPU</v>
      </c>
      <c r="F832" t="str">
        <v>CPU</v>
      </c>
      <c r="G832" t="str">
        <v>LENOVO</v>
      </c>
      <c r="H832" t="str" xml:space="preserve">
        <v xml:space="preserve">Datos usuario_x000d_
Nombre: Sandra Liliana Rivera Henao_x000d_
Correo: sandraliliana.riverahenao@cencosud.com.co_x000d_
Usuario AD: SARiveraH_x000d_
Pais: Colombia_x000d_
Ubicacion: J047 JUMBO GIRARDOT_x000d_
Zona: Colombia Occidente_x000d_
Unidad de Negocio: Supermercados_x000d_
Servicio: Tiendas &amp; Centros de Distribucion_x000d_
Telefono: 3213228049_x000d_
Anexo: 7470406_x000d_
Descripcion: Buen dia._x000d_
por favor; solicito de su colaboracion para la instalacion de programa zebra para poder generar los sticker PEPS._x000d_
_x000d_
Gracias._x000d_
Indicar la ubicacion del computador en la tienda o sede: J047</v>
      </c>
      <c r="I832" t="str">
        <v>Jefe su autorizacion para instalacion de zebra desing en equipo de la usuaria; se ha estado llamando para realizar la instalacion remota pero no ha sido posible contactarla</v>
      </c>
      <c r="J832" t="str">
        <v>Se solicita ejecutable para la instalación del software Zebra Designer 2; para poder generar los stickers PEPS; se realiza paso a paso su configuración e instalación del programa. Se realiza revisión desde la usuaria indicada y se logra comunicar con la Zebra ZT230. Se instala correctamente. Estado OK</v>
      </c>
      <c r="K832">
        <v>44656</v>
      </c>
      <c r="L832">
        <v>44657</v>
      </c>
      <c r="M832" t="str">
        <f>TEXT(L832,"DDDDDDD")</f>
        <v>miércoles</v>
      </c>
      <c r="N832" t="str">
        <v>J047 JUMBO GIRARDOT</v>
      </c>
      <c r="O832" t="str">
        <v>GIRARDOT</v>
      </c>
      <c r="P832" t="str">
        <v>OCCIDENTE</v>
      </c>
      <c r="Q832" t="str">
        <v>RAFAEL ARDILA PUENTES</v>
      </c>
      <c r="R832">
        <v>1018419858</v>
      </c>
      <c r="S832" t="str">
        <v>ALIADO</v>
      </c>
      <c r="T832">
        <v>0.375</v>
      </c>
      <c r="U832">
        <v>0.4166666666666667</v>
      </c>
      <c r="V832">
        <v>0.041666666666666664</v>
      </c>
      <c r="W832">
        <v>1</v>
      </c>
      <c r="X832">
        <f>NETWORKDAYS(K832,L831)</f>
        <v>2</v>
      </c>
      <c r="Y832" t="str">
        <f>IF(X832&lt;=2,"CUMPLE","NO CUMPLE")</f>
        <v>CUMPLE</v>
      </c>
    </row>
    <row r="833" xml:space="preserve">
      <c r="A833">
        <v>12357327</v>
      </c>
      <c r="B833" t="str">
        <v>REQUEST</v>
      </c>
      <c r="C833" t="str">
        <v>CERRADO</v>
      </c>
      <c r="D833" t="str">
        <v>TIENDA</v>
      </c>
      <c r="E833" t="str">
        <v>CPU</v>
      </c>
      <c r="F833" t="str">
        <v>CPU</v>
      </c>
      <c r="G833" t="str">
        <v>LENOVO</v>
      </c>
      <c r="H833"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Se solicita por favor revisar el Pc del Sr. Gerente Bernardo Agredo este PC no actualiza; se bloquean las paginas y aplicaciones arroja error " no responde"</v>
      </c>
      <c r="I833" t="str">
        <v xml:space="preserve">Jefe su autorizacion para revision del equipo del director que se encuentra muy lento ; en conexion remota se le realiza creacion de archivo OST que se encontraba lleno; pero en general el computador se encuentra muy lento. </v>
      </c>
      <c r="J833" t="str">
        <v xml:space="preserve">Se llega al sitio y se solicita  la informacion para realizar  el procedimiento del dispositivo del área de administración o gerencia. Se verifica lentitud al iniciar perfil del usuario o acceder a algún aplicativo se queda pegado o no responde. Se procede a solicitar user administrador; se limpian archivos basura de la carpeta temp y %temp% y prefetch  para liberar memoria cache y potencializan núcleos de procesador y se organiza memoria virtual. Se le cambia apariencia y se le deja mejor rendimiento y se reinicia para que tome nuevos parámetros y se observa una mejora en los time de inicio y ejecución. Se da por terminada la tarea </v>
      </c>
      <c r="K833">
        <v>44656</v>
      </c>
      <c r="L833">
        <v>44657</v>
      </c>
      <c r="M833" t="str">
        <f>TEXT(L833,"DDDDDDD")</f>
        <v>miércoles</v>
      </c>
      <c r="N833" t="str">
        <v>J036 JUMBO POPAYAN CAMPANARIO</v>
      </c>
      <c r="O833" t="str">
        <v>POPAYAN</v>
      </c>
      <c r="P833" t="str">
        <v>OCCIDENTE</v>
      </c>
      <c r="Q833" t="str">
        <v>DANIEL FERNANDO PAREDES ARTEAGA</v>
      </c>
      <c r="R833">
        <v>10301691</v>
      </c>
      <c r="S833" t="str">
        <v>DIRECTO</v>
      </c>
      <c r="T833">
        <v>0.4305555555555556</v>
      </c>
      <c r="U833">
        <v>0.4722222222222222</v>
      </c>
      <c r="V833">
        <v>0.041666666666666664</v>
      </c>
      <c r="W833">
        <v>1</v>
      </c>
      <c r="X833">
        <f>NETWORKDAYS(K833,L832)</f>
        <v>2</v>
      </c>
      <c r="Y833" t="str">
        <f>IF(X833&lt;=2,"CUMPLE","NO CUMPLE")</f>
        <v>CUMPLE</v>
      </c>
    </row>
    <row r="834" xml:space="preserve">
      <c r="A834">
        <v>12358111</v>
      </c>
      <c r="B834" t="str">
        <v>REQUEST</v>
      </c>
      <c r="C834" t="str">
        <v>CERRADO</v>
      </c>
      <c r="D834" t="str">
        <v>TIENDA</v>
      </c>
      <c r="E834" t="str">
        <v>POS</v>
      </c>
      <c r="F834" t="str">
        <v>DATAFONO</v>
      </c>
      <c r="G834" t="str">
        <v>REDEBAN</v>
      </c>
      <c r="H834" t="str" xml:space="preserve">
        <v xml:space="preserve">Datos usuario_x000d_
Nombre: Elis Johanna Gravina Peralta_x000d_
Correo: Elis.Gravina@cencosud.com.co_x000d_
Usuario AD: Ejgperal_x000d_
Pais: Colombia_x000d_
Ubicacion: J045 JUMBO AV.DEL FERROCARRIL SANTA MARTA_x000d_
Zona: Colombia Costa_x000d_
Unidad de Negocio: Supermercados_x000d_
Servicio: Tiendas &amp; Centros de Distribucion_x000d_
Telefono: 3015722566_x000d_
Anexo: 411_x000d_
Descripcion: Buenas tardes_x000d_
En el dia de hoy nos visito el personal de Redeban; realizando la verificacion de datafonos y nos reporta; problemas de red en la pos 10_x000d_
Area Afectada: Cajas_x000d_
Dispositivo Afectado: Datafono placa 907807</v>
      </c>
      <c r="I834" t="str">
        <v xml:space="preserve">por favor me colaboran con la siguiente novedad </v>
      </c>
      <c r="J834" t="str">
        <v>Se procede a realizar validación del equipo tipo pos en el área de lineal de cajas; la caja 10 presenta falla en el dispositivo tipo datafono por temas de red. Se procede a validar conexión en los puertos del microsens; se muestra que el dispositivo que está conectado al puerto n°1 no está linkeando. Se realiza cambio de cableado indicado por el soporte de sistemas de Cencosud para descartar fallas en sus cables hdmi. Luego de las pruebas realizadas; se hace cambio de puerto en microsens donde se designa el puerto n°3 y se encuentra linkeando. Se valida el dispositivo datafono y se encuentra con red; se le informa al jefe de cajas que realice pruebas con usuarios a satisfacción.</v>
      </c>
      <c r="K834">
        <v>44656</v>
      </c>
      <c r="L834">
        <v>44657</v>
      </c>
      <c r="M834" t="str">
        <f>TEXT(L834,"DDDDDDD")</f>
        <v>miércoles</v>
      </c>
      <c r="N834" t="str">
        <v>J045 JUMBO AV.DEL FERROCARRIL SANTA MARTA</v>
      </c>
      <c r="O834" t="str">
        <v>SANTA MARTA</v>
      </c>
      <c r="P834" t="str">
        <v>COSTA</v>
      </c>
      <c r="Q834" t="str">
        <v>ENRIQUE RAFAEL PONZON ORTEGA</v>
      </c>
      <c r="R834">
        <v>1082888515</v>
      </c>
      <c r="S834" t="str">
        <v>DIRECTO</v>
      </c>
      <c r="T834">
        <v>0.40625</v>
      </c>
      <c r="U834">
        <v>0.4652777777777778</v>
      </c>
      <c r="V834">
        <v>0.059027777777777776</v>
      </c>
      <c r="W834">
        <v>1</v>
      </c>
      <c r="X834">
        <f>NETWORKDAYS(K834,L833)</f>
        <v>2</v>
      </c>
      <c r="Y834" t="str">
        <f>IF(X834&lt;=2,"CUMPLE","NO CUMPLE")</f>
        <v>CUMPLE</v>
      </c>
    </row>
    <row r="835" xml:space="preserve">
      <c r="A835">
        <v>12364176</v>
      </c>
      <c r="B835" t="str">
        <v>REQUEST</v>
      </c>
      <c r="C835" t="str">
        <v>CERRADO</v>
      </c>
      <c r="D835" t="str">
        <v>TIENDA</v>
      </c>
      <c r="E835" t="str">
        <v>SCANNER</v>
      </c>
      <c r="F835" t="str">
        <v>BALANZA</v>
      </c>
      <c r="G835" t="str">
        <v>DATALOGIC</v>
      </c>
      <c r="H835"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Se solicita el cambio de 3 scanner balanzas que llegaron a las tiendas seriales S22032010553002; S22032010550044; S22032010556693 scanner a retirar MH0007182; F15L08585_x000d_
MH0007086-Gracias</v>
      </c>
      <c r="I835" t="str">
        <v>Me ayudas con esta solicitud.</v>
      </c>
      <c r="J835" t="str">
        <v>Se llega al sitio y se solicita la información para realizar el procedimiento de dispositivos del área de rincón y línea de caja. Se ubican las unidades a cambiar y se llega con la unidad de cambio a la pos de rincón; se inicia a retirar y desconectar cable de poder de la balanza y cable de comunicación de la pos; se verifica y desmonta del puesto pos. Se procede a desempacar la unidad nueva y ubicar y adecuar el cableado de la unidad nueva y se realiza la instalación de la balanza en el punto donde va a quedar instalada y se enciende. Se solicitan y ubican las pesas para realizar pruebas de peso con la balanza. Se solicita ayuda de la auxiliar de cajas para realizar las pruebas e imprimir los resultados de las pruebas. Se repiten los procesos en la pos siguiente de rincón y una de la línea de cajas y se imprimen pruebas y todo funciona con normalidad. Se realiza la impresión de las actas y se procede a hacerlas firmar. Se envían en formato pdf al soporte Cencosud</v>
      </c>
      <c r="K835">
        <v>44656</v>
      </c>
      <c r="L835">
        <v>44657</v>
      </c>
      <c r="M835" t="str">
        <f>TEXT(L835,"DDDDDDD")</f>
        <v>miércoles</v>
      </c>
      <c r="N835" t="str">
        <v>J036 JUMBO POPAYAN CAMPANARIO</v>
      </c>
      <c r="O835" t="str">
        <v>POPAYAN</v>
      </c>
      <c r="P835" t="str">
        <v>OCCIDENTE</v>
      </c>
      <c r="Q835" t="str">
        <v>DANIEL FERNANDO PAREDES ARTEAGA</v>
      </c>
      <c r="R835">
        <v>10301691</v>
      </c>
      <c r="S835" t="str">
        <v>DIRECTO</v>
      </c>
      <c r="T835">
        <v>0.5833333333333334</v>
      </c>
      <c r="U835">
        <v>0.7916666666666666</v>
      </c>
      <c r="V835">
        <v>0.20833333333333334</v>
      </c>
      <c r="W835">
        <v>3</v>
      </c>
      <c r="X835">
        <f>NETWORKDAYS(K835,L834)</f>
        <v>2</v>
      </c>
      <c r="Y835" t="str">
        <f>IF(X835&lt;=2,"CUMPLE","NO CUMPLE")</f>
        <v>CUMPLE</v>
      </c>
    </row>
    <row r="836" xml:space="preserve">
      <c r="A836">
        <v>12367257</v>
      </c>
      <c r="B836" t="str">
        <v>REQUEST</v>
      </c>
      <c r="C836" t="str">
        <v>CERRADO</v>
      </c>
      <c r="D836" t="str">
        <v>TIENDA</v>
      </c>
      <c r="E836" t="str">
        <v>INVENTARIO</v>
      </c>
      <c r="F836" t="str">
        <v>INVENTARIO</v>
      </c>
      <c r="G836" t="str">
        <v>INVENTARIO</v>
      </c>
      <c r="H836" t="str" xml:space="preserve">
        <v xml:space="preserve">Datos usuario_x000d_
Nombre: Harold Gonzalez Holguin_x000d_
Correo: Harold.Gonzalez@cencosud.com.co_x000d_
Usuario AD: HGonzaH_x000d_
Pais: Colombia_x000d_
Ubicacion: J047 JUMBO GIRARDOT_x000d_
Zona: Colombia Occidente_x000d_
Unidad de Negocio: Supermercados_x000d_
Servicio: Tiendas &amp; Centros de Distribucion_x000d_
Telefono: 3046553535_x000d_
Anexo: 2885800_x000d_
Descripcion: Se solicita el alistamiento para despacho de los verificadores con marca y seriales._x000d_
MARCA MODELO SERIE_x000d_
ZEBRA MK 3190 S17307522503364_x000d_
ZEBRA MK 3190 S16282522502437_x000d_
ZEBRA MK 3190 S17102522504164_x000d_
NEWLAND NQ1000 NQ2CAA000634_x000d_
NEWLAND NQ1000 NQ2CAA000777</v>
      </c>
      <c r="I836" t="str">
        <v>Jefe su autorizacion para envio de tecnico para alistamiento de verificadores</v>
      </c>
      <c r="J836" t="str">
        <v>Se realiza alistamiento paso a paso de los verificadores mencionados 3 Zebras MK3190 y 2 Newland NQ1000 con seriales Zebra MK3190(S17307522503364; S16282522502437 y S17102522504164) y Newlan NQ1000(NQ2CAA000634 y NQ2CAA000777); se alistan y se empacan debidamente; se hace firmar formularios para bajas y traslados de activos</v>
      </c>
      <c r="K836">
        <v>44656</v>
      </c>
      <c r="L836">
        <v>44657</v>
      </c>
      <c r="M836" t="str">
        <f>TEXT(L836,"DDDDDDD")</f>
        <v>miércoles</v>
      </c>
      <c r="N836" t="str">
        <v>J047 JUMBO GIRARDOT</v>
      </c>
      <c r="O836" t="str">
        <v>GIRARDOT</v>
      </c>
      <c r="P836" t="str">
        <v>OCCIDENTE</v>
      </c>
      <c r="Q836" t="str">
        <v>RAFAEL ARDILA PUENTES</v>
      </c>
      <c r="R836">
        <v>1018419858</v>
      </c>
      <c r="S836" t="str">
        <v>ALIADO</v>
      </c>
      <c r="T836">
        <v>0.4166666666666667</v>
      </c>
      <c r="U836">
        <v>0.5</v>
      </c>
      <c r="V836">
        <v>0.08333333333333333</v>
      </c>
      <c r="W836">
        <v>2</v>
      </c>
      <c r="X836">
        <f>NETWORKDAYS(K836,L835)</f>
        <v>2</v>
      </c>
      <c r="Y836" t="str">
        <f>IF(X836&lt;=2,"CUMPLE","NO CUMPLE")</f>
        <v>CUMPLE</v>
      </c>
    </row>
    <row r="837" xml:space="preserve">
      <c r="A837">
        <v>12365834</v>
      </c>
      <c r="B837" t="str">
        <v>REQUEST</v>
      </c>
      <c r="C837" t="str">
        <v>CERRADO</v>
      </c>
      <c r="D837" t="str">
        <v>TIENDA</v>
      </c>
      <c r="E837" t="str">
        <v>SCANNER</v>
      </c>
      <c r="F837" t="str">
        <v>BALANZA</v>
      </c>
      <c r="G837" t="str">
        <v>DATALOGIC</v>
      </c>
      <c r="H837"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necesito de su colaboracion la balanza de la pos numero 6 no me funciona; no escanea; ni pesa me sale error conex escaner agradezco su pronta colaboracion._x000d_
Indica la ubicacion de tu balanza en la tienda: balanza mesa pos numero 6</v>
      </c>
      <c r="I837" t="str" xml:space="preserve">
        <v xml:space="preserve">Buen dia._x000d_
Se solicita revisión de scanner balanza._x000d_
Equipo a impactar:_x000d_
Equipo: SCANNER POS|BALANZA_x000d_
Marca: DATALOGIC MAGELLAN_x000d_
Modelo: 9800I_x000d_
Serial: F19G08569_x000d_
Inventario: DI-029146_x000d_
NOTA: Se solicita revisión; diagnostico y/o reparación si es el caso; entregar operativo a usuaria.</v>
      </c>
      <c r="J837" t="str">
        <v xml:space="preserve">Se llega a sitio donde se procede a validar balanza reportada; inicialmente se intercambia con la de otro puesto para descartar conexión a POS y falla persiste; adicional balanza buena usada para pruebas funciona de manera correcta en puesto reportado; se realiza limpieza de sensores y puertos y falla persiste. Ever Becerra solicita hacer actualización de firmware la cual se realiza según instructivo y falla persiste. Se reporta a Humberto Figueroa quien gestionará cambio de la balanza ya que según manual este error se debe a celdas de carga y main board; así mismo autoriza el retiro de la tienda. Se notifica al coordinador de cajas en turno sobre la labor hecha y que la Balanza sera reemplazada. </v>
      </c>
      <c r="K837">
        <v>44656</v>
      </c>
      <c r="L837">
        <v>44659</v>
      </c>
      <c r="M837" t="str">
        <f>TEXT(L837,"DDDDDDD")</f>
        <v>viernes</v>
      </c>
      <c r="N837" t="str">
        <v>M183 METRO SAN GIL</v>
      </c>
      <c r="O837" t="str">
        <v>SAN GIL</v>
      </c>
      <c r="P837" t="str">
        <v>ORIENTE</v>
      </c>
      <c r="Q837" t="str">
        <v>JHONATAN RICARDO VARGAS ZAMBRANO</v>
      </c>
      <c r="R837">
        <v>1057583301</v>
      </c>
      <c r="S837" t="str">
        <v>DIRECTO</v>
      </c>
      <c r="T837">
        <v>0.4583333333333333</v>
      </c>
      <c r="U837">
        <v>0.625</v>
      </c>
      <c r="V837">
        <v>0.16666666666666666</v>
      </c>
      <c r="W837">
        <v>2</v>
      </c>
      <c r="X837">
        <f>NETWORKDAYS(K837,L836)</f>
        <v>2</v>
      </c>
      <c r="Y837" t="str">
        <f>IF(X837&lt;=2,"CUMPLE","NO CUMPLE")</f>
        <v>CUMPLE</v>
      </c>
    </row>
    <row r="838" xml:space="preserve">
      <c r="A838">
        <v>12358017</v>
      </c>
      <c r="B838" t="str">
        <v>REQUEST</v>
      </c>
      <c r="C838" t="str">
        <v>CERRADO</v>
      </c>
      <c r="D838" t="str">
        <v>TIENDA</v>
      </c>
      <c r="E838" t="str">
        <v>CPU</v>
      </c>
      <c r="F838" t="str">
        <v>CPU</v>
      </c>
      <c r="G838" t="str">
        <v>LENOVO</v>
      </c>
      <c r="H838"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Sistemas_x000d_
Telefono: 3174355320_x000d_
Anexo: null_x000d_
Descripcion: Buenos dias._x000d_
_x000d_
Por favor me colaboran con el envio de un desktop por crecimiento para la tienda ya que la persona de mantenimiento no tiene donde realizar sus actividades diarias.</v>
      </c>
      <c r="I838" t="str" xml:space="preserve">
        <v xml:space="preserve">Solicito de su ayuda para instalacion de esta maquina en el area de mantenimiento; realizar diagnostico con la herramienta cencojoin e instalar las actualizaciones correspondientes_x000d_
Anexo informacion de la maquina_x000d_
DESKTOP|PC LENOVO M720Q/ MJ0EM5MH_x000d_
MONITOR|PLANOLENOVO / VKCP2736;_x000d_
Contacto en tienda_x000d_
Andres Diaz gerente tienda</v>
      </c>
      <c r="J838" t="str">
        <v>Se llega a sitio y se procede a verificar el correo de ingreso; se valida el caso del cambio de equipo para el Auxiliar de Mantenimiento para realizar la respectiva revisión. Se confirman los datos del equipo nuevo a instalar que es el siguiente: MONITOR LENOVO: SERIAL: VKCP2736 - PLACA DE INVENTARIO SISTEMAS: 033378 - PLACA CENCOSUD: AD-101195. CPU: SERIAL: MJ0EM5MH - PLACA DE CENCOSUD: AD-101177 - PLACA INVENTARIO SISTEMAS: 033428 - PROCESADOR INTEL PENTIUM GOLD. Y se confirma el equipo que hay que realizar el cambio; equipo antiguo: MONITOR LENOVO: SERIAL: VK347634 - PLACA CENCOSUD: AD-018864 - PLACA INVENTARIO SISTEMAS: 025152. CPU: SERIAL: MJ045NB2 - PLACA CENCOSUD: AD-018865 - PLACA INVENTARIO SISTEMAS: 025153 - PROCESADOR INTEL CORE i3 "INSIDE". El cual se confirma que se debe realizar Backup de la información de los usuarios laosorio y esandrad con una capacidad de 19gb. Se realiza el backup y se procede a realizar el formateo del equipo nuevo; se instala el driver de red el cual no viene instalado; se espera que Fabiola habilite el punto de red. Se logra tener acceso y se instala NET Framework 3.5 que no se logro descarga por que no se tenia acceso a red; se pasa el backup a disco c y se sube al dominio con cencojoin el cual hace las validaciones correspondientes del antivirus; fix; imagen y nombre del equipo correcto el cual quedo el mismo nombre del anterior M195900WS001. Se instala office; drivers correspondientes; se perfila usuarios; se configura correos; se instala la impresora M195900pr001; se validan plataformas de la entidad y se instala genexis. Se hacen la prueba con los dos encargados del equipo quedando funcional y a satisfacción de los usuarios. Se imprime acta de entrega que Fabiola envia; se imprime y se firma con usuario; gerente y técnico el cual ya fue enviada a ella para su respectiva validación. Nota: el equipo antiguo se empaca y se deja en sala de sistema para su recogida.</v>
      </c>
      <c r="K838">
        <v>44657</v>
      </c>
      <c r="L838">
        <v>44657</v>
      </c>
      <c r="M838" t="str">
        <f>TEXT(L838,"DDDDDDD")</f>
        <v>miércoles</v>
      </c>
      <c r="N838" t="str">
        <v>M195 METRO SANTA LUCIA</v>
      </c>
      <c r="O838" t="str">
        <v>NEIVA</v>
      </c>
      <c r="P838" t="str">
        <v>OCCIDENTE</v>
      </c>
      <c r="Q838" t="str">
        <v>LUIS FERNANDO QUIROGA SANCHEZ</v>
      </c>
      <c r="R838" t="e">
        <v>#N/A</v>
      </c>
      <c r="S838" t="str">
        <v>DIRECTO</v>
      </c>
      <c r="T838">
        <v>0.2916666666666667</v>
      </c>
      <c r="U838">
        <v>0.5</v>
      </c>
      <c r="V838">
        <v>0.20833333333333334</v>
      </c>
      <c r="W838">
        <v>3</v>
      </c>
      <c r="X838">
        <f>NETWORKDAYS(K838,L837)</f>
        <v>3</v>
      </c>
      <c r="Y838" t="str">
        <f>IF(X838&lt;=2,"CUMPLE","NO CUMPLE")</f>
        <v>NO CUMPLE</v>
      </c>
    </row>
    <row r="839" xml:space="preserve">
      <c r="A839">
        <v>12367093</v>
      </c>
      <c r="B839" t="str">
        <v>REQUEST</v>
      </c>
      <c r="C839" t="str">
        <v>CERRADO</v>
      </c>
      <c r="D839" t="str">
        <v>TIENDA</v>
      </c>
      <c r="E839" t="str">
        <v>CPU</v>
      </c>
      <c r="F839" t="str">
        <v>TECLADO</v>
      </c>
      <c r="G839" t="str">
        <v>LENOVO</v>
      </c>
      <c r="H839" t="str" xml:space="preserve">
        <v xml:space="preserve">Datos usuario_x000d_
Nombre: Yonier Alexander Piedrahita Carmona_x000d_
Correo: YonierAlexander.PiedrahitaCarmona@cencosud.com.co_x000d_
Usuario AD: YAPiedra_x000d_
Pais: Colombia_x000d_
Ubicacion: M077 METRO ZIPAQUIRA_x000d_
Zona: Colombia Bogota_x000d_
Unidad de Negocio: Supermercados_x000d_
Servicio: Tiendas &amp; Centros de Distribucion_x000d_
Telefono: 3102247174_x000d_
Anexo: 3102247174_x000d_
Descripcion: buen dia_x000d_
haber si me pueden colaborar revisando la CPU del computador; lo que sucede es que esta mañana al entrar a turno el teclado no funcionaba lo desconectamos y lo volvimos a encender pero sigue igual no funciona; aparte de esto conectamos el teclado a otro pc y hay si funciona_x000d_
_x000d_
Indicar la ubicacion del computador en la tienda o sede: recibo_x000d_
</v>
      </c>
      <c r="I839" t="str">
        <v>Por favor validar los puertos USB del desktop de recibo</v>
      </c>
      <c r="J839" t="str">
        <v>Se valida que el teclado no está funcionando; se hace la prueba del teclado en otro equipo y funciona correctamente; así que se procede a verificar los driver de los puertos USB. Se reinstalan los drivers que están en error y se reinicia el equipo. El eqipo funciona correctamente; se deja operativo.</v>
      </c>
      <c r="K839">
        <v>44657</v>
      </c>
      <c r="L839">
        <v>44657</v>
      </c>
      <c r="M839" t="str">
        <f>TEXT(L839,"DDDDDDD")</f>
        <v>miércoles</v>
      </c>
      <c r="N839" t="str">
        <v>M077 METRO ZIPAQUIRA</v>
      </c>
      <c r="O839" t="str">
        <v>ZIPAQUIRA</v>
      </c>
      <c r="P839" t="str">
        <v>BOGOTA</v>
      </c>
      <c r="Q839" t="str">
        <v>ALEXANDER CASTILLO SOTELO</v>
      </c>
      <c r="R839">
        <v>80216449</v>
      </c>
      <c r="S839" t="str">
        <v>ALIADO</v>
      </c>
      <c r="T839">
        <v>0.7083333333333334</v>
      </c>
      <c r="U839">
        <v>0.75</v>
      </c>
      <c r="V839">
        <v>0.041666666666666664</v>
      </c>
      <c r="W839">
        <v>1</v>
      </c>
      <c r="X839">
        <f>NETWORKDAYS(K839,L838)</f>
        <v>1</v>
      </c>
      <c r="Y839" t="str">
        <f>IF(X839&lt;=2,"CUMPLE","NO CUMPLE")</f>
        <v>CUMPLE</v>
      </c>
    </row>
    <row r="840" xml:space="preserve">
      <c r="A840">
        <v>12368342</v>
      </c>
      <c r="B840" t="str">
        <v>INCIDENT</v>
      </c>
      <c r="C840" t="str">
        <v>CERRADO</v>
      </c>
      <c r="D840" t="str">
        <v>TIENDA</v>
      </c>
      <c r="E840" t="str">
        <v>PDA</v>
      </c>
      <c r="F840" t="str">
        <v>PDA</v>
      </c>
      <c r="G840" t="str">
        <v>HONEYWELL</v>
      </c>
      <c r="H840" t="str" xml:space="preserve">
        <v xml:space="preserve">Datos usuario_x000d_
Nombre: Ana Isabel Alfonso Barrera_x000d_
Correo: anaisabel.alfonsobarrera@cencosud.com.co_x000d_
Usuario AD: analfonb_x000d_
Pais: Colombia_x000d_
Ubicacion: M077 METRO ZIPAQUIRA_x000d_
Zona: Colombia Bogota_x000d_
Unidad de Negocio: Supermercados_x000d_
Servicio: Tiendas &amp; Centros de Distribucion_x000d_
Telefono: 3214354626_x000d_
Anexo: 3017920430_x000d_
Descripcion: El equipo presenta un aviso en la pantalla cuando se esta usando cualquier aplicacion; al parecer es una actualizacion pendiente._x000d_
Seccion de la tienda en donde se ubica la PDT o usuario: control perdidas</v>
      </c>
      <c r="I840" t="str">
        <v>Por favor realizar formateo de la PDA de Seguridad ; segun manual enviado a Alexander Castillo que esta en tienda</v>
      </c>
      <c r="J840" t="str">
        <v>Se verifica que la PDA genera error en el momento en que se está usando; se procede a formatear el equipo y a hacer toda la configuración e instalar las aplicaciones. Se deja operativa la PDA.</v>
      </c>
      <c r="K840">
        <v>44657</v>
      </c>
      <c r="L840">
        <v>44657</v>
      </c>
      <c r="M840" t="str">
        <f>TEXT(L840,"DDDDDDD")</f>
        <v>miércoles</v>
      </c>
      <c r="N840" t="str">
        <v>M077 METRO ZIPAQUIRA</v>
      </c>
      <c r="O840" t="str">
        <v>ZIPAQUIRA</v>
      </c>
      <c r="P840" t="str">
        <v>BOGOTA</v>
      </c>
      <c r="Q840" t="str">
        <v>ALEXANDER CASTILLO SOTELO</v>
      </c>
      <c r="R840">
        <v>80216449</v>
      </c>
      <c r="S840" t="str">
        <v>ALIADO</v>
      </c>
      <c r="T840">
        <v>0.6666666666666666</v>
      </c>
      <c r="U840">
        <v>0.7083333333333334</v>
      </c>
      <c r="V840">
        <v>0.041666666666666664</v>
      </c>
      <c r="W840">
        <v>1</v>
      </c>
      <c r="X840">
        <f>NETWORKDAYS(K840,L839)</f>
        <v>1</v>
      </c>
      <c r="Y840" t="str">
        <f>IF(X840&lt;=2,"CUMPLE","NO CUMPLE")</f>
        <v>CUMPLE</v>
      </c>
    </row>
    <row r="841" xml:space="preserve">
      <c r="A841">
        <v>12367462</v>
      </c>
      <c r="B841" t="str">
        <v>REQUEST</v>
      </c>
      <c r="C841" t="str">
        <v>CERRADO</v>
      </c>
      <c r="D841" t="str">
        <v>TIENDA</v>
      </c>
      <c r="E841" t="str">
        <v>CPU</v>
      </c>
      <c r="F841" t="str">
        <v>CPU</v>
      </c>
      <c r="G841" t="str">
        <v>LENOVO</v>
      </c>
      <c r="H841" t="str" xml:space="preserve">
        <v xml:space="preserve">Datos usuario_x000d_
Nombre: Dalia Patricia Cortes Lucumi_x000d_
Correo: Dalia.Cortes@cencosud.com.co_x000d_
Usuario AD: dpclucum_x000d_
Pais: Colombia_x000d_
Ubicacion: J045 JUMBO AV.DEL FERROCARRIL SANTA MARTA_x000d_
Zona: Colombia Costa_x000d_
Unidad de Negocio: Supermercados_x000d_
Servicio: Tiendas &amp; Centros de Distribucion_x000d_
Telefono: 3163107065_x000d_
Anexo: 411_x000d_
Descripcion: Buenos dias:_x000d_
Por favor me colabora con reparacion de punto de red computador_x000d_
de pool recibo numero de inventario AD-144835 que esta averiado_x000d_
Area Afectada: pool recibo_x000d_
Dispositivo Afectado: computador</v>
      </c>
      <c r="I841" t="str" xml:space="preserve">
        <v xml:space="preserve">Transfer Assignee from '' to 'Espinosa Rodriguez; Jamir Leandro '_x000d_
Transfer Group from 'Redes y Comunicaciones - Nivel 2 - COL' to 'Soporte_Onsite_REG_Remoto_SM Colombia'</v>
      </c>
      <c r="J841" t="str">
        <v>Se procede a realizar validación del equipo tipo desktop; se valida conexiones de red; se procede a realizar cambio en el cableado de red. Y se realiza pruebas con el usuario a satisfacción; equipo queda operativo.</v>
      </c>
      <c r="K841">
        <v>44657</v>
      </c>
      <c r="L841">
        <v>44657</v>
      </c>
      <c r="M841" t="str">
        <f>TEXT(L841,"DDDDDDD")</f>
        <v>miércoles</v>
      </c>
      <c r="N841" t="str">
        <v>J045 JUMBO AV.DEL FERROCARRIL SANTA MARTA</v>
      </c>
      <c r="O841" t="str">
        <v>SANTA MARTA</v>
      </c>
      <c r="P841" t="str">
        <v>COSTA</v>
      </c>
      <c r="Q841" t="str">
        <v>ENRIQUE RAFAEL PONZON ORTEGA</v>
      </c>
      <c r="R841">
        <v>1082888515</v>
      </c>
      <c r="S841" t="str">
        <v>DIRECTO</v>
      </c>
      <c r="T841">
        <v>0.6111111111111112</v>
      </c>
      <c r="U841">
        <v>0.6284722222222222</v>
      </c>
      <c r="V841">
        <v>0.017361111111111112</v>
      </c>
      <c r="W841">
        <v>1</v>
      </c>
      <c r="X841">
        <f>NETWORKDAYS(K841,L840)</f>
        <v>1</v>
      </c>
      <c r="Y841" t="str">
        <f>IF(X841&lt;=2,"CUMPLE","NO CUMPLE")</f>
        <v>CUMPLE</v>
      </c>
    </row>
    <row r="842" xml:space="preserve">
      <c r="A842">
        <v>12368512</v>
      </c>
      <c r="B842" t="str">
        <v>REQUEST</v>
      </c>
      <c r="C842" t="str">
        <v>CERRADO</v>
      </c>
      <c r="D842" t="str">
        <v>TIENDA</v>
      </c>
      <c r="E842" t="str">
        <v>PDA</v>
      </c>
      <c r="F842" t="str">
        <v>PDA</v>
      </c>
      <c r="G842" t="str">
        <v>HONEYWELL</v>
      </c>
      <c r="H842"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Buena tarde me colabora por favor para formatear la PDA de e-ccomerce para poder actualizarla._x000d_
</v>
      </c>
      <c r="I842" t="str">
        <v>Por favor realizar formateo de la PDA; segun manual enviado a Alexander Castillo que esta en tienda</v>
      </c>
      <c r="J842" t="str">
        <v>Inicialmente se intentó hacer la actualización de la aplicación Janis pero generó error; no hacia las descargas; se intentó conectarla a otras redes wifi pero no las instalaba. Después ya no iniciaba la aplicación. Se procede con el formateo de la PDA y la actualización del firmware pero no permitió hacerlo como lo dice el manual; así que se hace manualmente y se carga la versión de firmware .0038 con la SD. Se hace la instalación de las aplicaciones y las configuraciones para el área de Ecommerce. Se realizan las pruebas necesarias y funciona correctamente.</v>
      </c>
      <c r="K842">
        <v>44657</v>
      </c>
      <c r="L842">
        <v>44657</v>
      </c>
      <c r="M842" t="str">
        <f>TEXT(L842,"DDDDDDD")</f>
        <v>miércoles</v>
      </c>
      <c r="N842" t="str">
        <v>M077 METRO ZIPAQUIRA</v>
      </c>
      <c r="O842" t="str">
        <v>ZIPAQUIRA</v>
      </c>
      <c r="P842" t="str">
        <v>BOGOTA</v>
      </c>
      <c r="Q842" t="str">
        <v>ALEXANDER CASTILLO SOTELO</v>
      </c>
      <c r="R842">
        <v>80216449</v>
      </c>
      <c r="S842" t="str">
        <v>ALIADO</v>
      </c>
      <c r="T842">
        <v>0.75</v>
      </c>
      <c r="U842">
        <v>0.875</v>
      </c>
      <c r="V842">
        <v>0.125</v>
      </c>
      <c r="W842">
        <v>2</v>
      </c>
      <c r="X842">
        <f>NETWORKDAYS(K842,L841)</f>
        <v>1</v>
      </c>
      <c r="Y842" t="str">
        <f>IF(X842&lt;=2,"CUMPLE","NO CUMPLE")</f>
        <v>CUMPLE</v>
      </c>
    </row>
    <row r="843" xml:space="preserve">
      <c r="A843">
        <v>12348449</v>
      </c>
      <c r="B843" t="str">
        <v>REQUEST</v>
      </c>
      <c r="C843" t="str">
        <v>CERRADO</v>
      </c>
      <c r="D843" t="str">
        <v>TIENDA</v>
      </c>
      <c r="E843" t="str">
        <v>IMPRESORA</v>
      </c>
      <c r="F843" t="str">
        <v>IMPRESORA</v>
      </c>
      <c r="G843" t="str">
        <v>ZEBRA</v>
      </c>
      <c r="H843"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por favor revisar equipo de impresora de zebra designer ya que al imprimir las etiquetas complementarias salen borrosa lo cual genera fallas en la produccion del area panaderia por incumplimiento (compromiso de calidad )_x000d_
</v>
      </c>
      <c r="I843"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por favor revisar equipo de impresora de zebra designer ya que al imprimir las etiquetas complementarias salen borrosa lo cual genera fallas en la produccion del area panaderia por incumplimiento (compromiso de calidad )_x000d_
</v>
      </c>
      <c r="J843" t="str">
        <v>Se procede a realizar validación del equipo tipo impresora Zebra; usuario presenta inconvenientes al momento de realizar impresión con los caracteres en los tickets. Se valida configuración y se realiza ajuste de contraste en impresora tipo zebra con apoyo del soporte de sistemas de Cencosud. Se hace prueba de impresión mejora levemente; pero se presenta detalles en los caracteres debido a que el papel de los tickets son demasiados pequeños para la cantidad de contenido de caracteres. Se valida con el soporte de sistemas de Cencosud; donde se le explica al usuario que solicite un papel de tickets más grande acorde al contenido para su impresion.</v>
      </c>
      <c r="K843">
        <v>44657</v>
      </c>
      <c r="L843">
        <v>44657</v>
      </c>
      <c r="M843" t="str">
        <f>TEXT(L843,"DDDDDDD")</f>
        <v>miércoles</v>
      </c>
      <c r="N843" t="str">
        <v>J045 JUMBO AV.DEL FERROCARRIL SANTA MARTA</v>
      </c>
      <c r="O843" t="str">
        <v>SANTA MARTA</v>
      </c>
      <c r="P843" t="str">
        <v>COSTA</v>
      </c>
      <c r="Q843" t="str">
        <v>ENRIQUE RAFAEL PONZON ORTEGA</v>
      </c>
      <c r="R843">
        <v>1082888515</v>
      </c>
      <c r="S843" t="str">
        <v>DIRECTO</v>
      </c>
      <c r="T843">
        <v>0.6354166666666666</v>
      </c>
      <c r="U843">
        <v>0.6701388888888888</v>
      </c>
      <c r="V843">
        <v>0.034722222222222224</v>
      </c>
      <c r="W843">
        <v>1</v>
      </c>
      <c r="X843">
        <f>NETWORKDAYS(K843,L842)</f>
        <v>1</v>
      </c>
      <c r="Y843" t="str">
        <f>IF(X843&lt;=2,"CUMPLE","NO CUMPLE")</f>
        <v>CUMPLE</v>
      </c>
    </row>
    <row r="844" xml:space="preserve">
      <c r="A844">
        <v>12364432</v>
      </c>
      <c r="B844" t="str">
        <v>REQUEST</v>
      </c>
      <c r="C844" t="str">
        <v>CERRADO</v>
      </c>
      <c r="D844" t="str">
        <v>TIENDA</v>
      </c>
      <c r="E844" t="str">
        <v>CPU</v>
      </c>
      <c r="F844" t="str">
        <v>CPU</v>
      </c>
      <c r="G844" t="str">
        <v>LENOVO</v>
      </c>
      <c r="H844" t="str" xml:space="preserve">
        <v xml:space="preserve">Datos usuario_x000d_
Nombre: Luz Angelica Apache Medina_x000d_
Correo: Luz.Apache@cencosud.com.co_x000d_
Usuario AD: LAApache_x000d_
Pais: Colombia_x000d_
Ubicacion: M195 METRO SANTA LUCIA_x000d_
Zona: Colombia Bogota_x000d_
Unidad de Negocio: METRO_x000d_
Servicio: null_x000d_
Telefono: 3134361936_x000d_
Anexo: 7195405_x000d_
Descripcion: Cordial saludo._x000d_
Mi pc no tiene audio activado; el cual es necesario para el desarrollo de los cursos solicitados por la compañia._x000d_
Indicar ubicacion del Equipo en tienda o oficinas: Oficina de recibo</v>
      </c>
      <c r="I844" t="str">
        <v>se realizara validación para dar solución al usuario</v>
      </c>
      <c r="J844" t="str">
        <v>Se llega a sitio y se procede a verificar el correo de ingreso; Se valida donde se encuentra el equipo el cual esta ubicado en recibo a cargo de la usuaria Luz Angelica Apache Medina; la cual reporta falla con el audio del equipo que es necesario para realizar unos cursos asignados por la entidad. se procede a verificar la falla y efectivamente no reproduce audio de igual manera se prueba con unos audifonos y la falla persiste. se validad los drivers el cual se valida que el Driver "AMD High Definition Audio Device" presenta conflito con el Driver "Realtek High Definition Audio"; se inicia deshabilitando el driver de AMD y se instala el Driver Realtek. el cual se descarga desde la plataforma de lenovo; se realizan pruebas con la usuario del audio y queda en funcionamiento y en perfecto estado.</v>
      </c>
      <c r="K844">
        <v>44657</v>
      </c>
      <c r="L844">
        <v>44657</v>
      </c>
      <c r="M844" t="str">
        <f>TEXT(L844,"DDDDDDD")</f>
        <v>miércoles</v>
      </c>
      <c r="N844" t="str">
        <v>M195 METRO SANTA LUCIA</v>
      </c>
      <c r="O844" t="str">
        <v>NEIVA</v>
      </c>
      <c r="P844" t="str">
        <v>OCCIDENTE</v>
      </c>
      <c r="Q844" t="str">
        <v>LUIS FERNANDO QUIROGA SANCHEZ</v>
      </c>
      <c r="R844" t="e">
        <v>#N/A</v>
      </c>
      <c r="S844" t="str">
        <v>DIRECTO</v>
      </c>
      <c r="T844">
        <v>0.5</v>
      </c>
      <c r="U844">
        <v>0.5416666666666666</v>
      </c>
      <c r="V844">
        <v>0.041666666666666664</v>
      </c>
      <c r="W844">
        <v>1</v>
      </c>
      <c r="X844">
        <f>NETWORKDAYS(K844,L843)</f>
        <v>1</v>
      </c>
      <c r="Y844" t="str">
        <f>IF(X844&lt;=2,"CUMPLE","NO CUMPLE")</f>
        <v>CUMPLE</v>
      </c>
    </row>
    <row r="845" xml:space="preserve">
      <c r="A845">
        <v>12354951</v>
      </c>
      <c r="B845" t="str">
        <v>REQUEST</v>
      </c>
      <c r="C845" t="str">
        <v>CERRADO</v>
      </c>
      <c r="D845" t="str">
        <v>TIENDA</v>
      </c>
      <c r="E845" t="str">
        <v>POS</v>
      </c>
      <c r="F845" t="str">
        <v>POS</v>
      </c>
      <c r="G845" t="str">
        <v>WINCOR</v>
      </c>
      <c r="H84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por favor la validacion de la pos 03 esta presentando recalentamiento al lado de la fuente de poder y se bloquea constantemente; y se apaga_x000d_
Numero de caja: 03</v>
      </c>
      <c r="I845" t="str">
        <v xml:space="preserve">Jefe Buen dia por favor su autorizacion con el tecnico remoto para revision pos 3 Gracias	</v>
      </c>
      <c r="J845" t="str">
        <v>Se realiza revisión y se encuentra la fuente de poder recalentada y en mal estado eléctrico. Se prosigue a realizar el remplazo por una fuente de backup de sistemas. Se hace el cambio; se revisa su funcionamiento y se pone a pruebas. La CPU POS responde correctamente sin novedad. Estado OK</v>
      </c>
      <c r="K845">
        <v>44657</v>
      </c>
      <c r="L845">
        <v>44658</v>
      </c>
      <c r="M845" t="str">
        <f>TEXT(L845,"DDDDDDD")</f>
        <v>jueves</v>
      </c>
      <c r="N845" t="str">
        <v>J047 JUMBO GIRARDOT</v>
      </c>
      <c r="O845" t="str">
        <v>GIRARDOT</v>
      </c>
      <c r="P845" t="str">
        <v>OCCIDENTE</v>
      </c>
      <c r="Q845" t="str">
        <v>RAFAEL ARDILA PUENTES</v>
      </c>
      <c r="R845">
        <v>1018419858</v>
      </c>
      <c r="S845" t="str">
        <v>ALIADO</v>
      </c>
      <c r="T845">
        <v>0.2916666666666667</v>
      </c>
      <c r="U845">
        <v>0.375</v>
      </c>
      <c r="V845">
        <v>0.08333333333333333</v>
      </c>
      <c r="W845">
        <v>2</v>
      </c>
      <c r="X845">
        <f>NETWORKDAYS(K845,L844)</f>
        <v>1</v>
      </c>
      <c r="Y845" t="str">
        <f>IF(X845&lt;=2,"CUMPLE","NO CUMPLE")</f>
        <v>CUMPLE</v>
      </c>
    </row>
    <row r="846" xml:space="preserve">
      <c r="A846">
        <v>12370464</v>
      </c>
      <c r="B846" t="str">
        <v>INCIDENT</v>
      </c>
      <c r="C846" t="str">
        <v>CERRADO</v>
      </c>
      <c r="D846" t="str">
        <v>TIENDA</v>
      </c>
      <c r="E846" t="str">
        <v>PDA</v>
      </c>
      <c r="F846" t="str">
        <v>PDA</v>
      </c>
      <c r="G846" t="str">
        <v>HONEYWELL</v>
      </c>
      <c r="H846"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Supermercados_x000d_
Servicio: Tiendas &amp; Centros de Distribucion_x000d_
Telefono: 3118214729_x000d_
Anexo: 3176435870_x000d_
Descripcion: Buen dia_x000d_
Solcito de su colaboracion para la revision de la PDA Ecommerce ya que no cuenta con la nueva actualizacion de Janis ._x000d_
Muchas gracias !!</v>
      </c>
      <c r="I846" t="str">
        <v xml:space="preserve">Por favor realizar formateo de la PDA de ecommerce segun manual enviado	</v>
      </c>
      <c r="J846" t="str">
        <v>Inicialmente se actualizó la versión del firmware a la 31; luego se realizó la configuración de fabrica y se hizo la instalación de aplicativos y redes. Pero al iniciar con el usuario no permitía el ingreso a Janis. Se intento con diferentes redes wifi; con otro usuario y se formateo varias veces pero la falla persistía. Final mente se hizo el formateo manual y se configuro todas las aplicaciones. Se realizaron las pruebas y funciona correctamente. Se deja operativa la PDA.</v>
      </c>
      <c r="K846">
        <v>44657</v>
      </c>
      <c r="L846">
        <v>44658</v>
      </c>
      <c r="M846" t="str">
        <f>TEXT(L846,"DDDDDDD")</f>
        <v>jueves</v>
      </c>
      <c r="N846" t="str">
        <v>M074 METRO FACATATIVA</v>
      </c>
      <c r="O846" t="str">
        <v>FACATATIVA</v>
      </c>
      <c r="P846" t="str">
        <v>BOGOTA</v>
      </c>
      <c r="Q846" t="str">
        <v>ALEXANDER CASTILLO SOTELO</v>
      </c>
      <c r="R846">
        <v>80216449</v>
      </c>
      <c r="S846" t="str">
        <v>ALIADO</v>
      </c>
      <c r="T846">
        <v>0.6666666666666666</v>
      </c>
      <c r="U846">
        <v>0.75</v>
      </c>
      <c r="V846">
        <v>0.08333333333333333</v>
      </c>
      <c r="W846">
        <v>2</v>
      </c>
      <c r="X846">
        <f>NETWORKDAYS(K846,L845)</f>
        <v>2</v>
      </c>
      <c r="Y846" t="str">
        <f>IF(X846&lt;=2,"CUMPLE","NO CUMPLE")</f>
        <v>CUMPLE</v>
      </c>
    </row>
    <row r="847" xml:space="preserve">
      <c r="A847">
        <v>12370817</v>
      </c>
      <c r="B847" t="str">
        <v>REQUEST</v>
      </c>
      <c r="C847" t="str">
        <v>CERRADO</v>
      </c>
      <c r="D847" t="str">
        <v>TIENDA</v>
      </c>
      <c r="E847" t="str">
        <v>POS</v>
      </c>
      <c r="F847" t="str">
        <v>POS</v>
      </c>
      <c r="G847" t="str">
        <v>WINCOR</v>
      </c>
      <c r="H847"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Supermercados_x000d_
Servicio: Tiendas &amp; Centros de Distribucion_x000d_
Telefono: 3013402237_x000d_
Anexo: 8872700_x000d_
Descripcion: por favor me colabora para validar la pos 10 ya que se encuentra fuera de linea; se reviso conexiones pero aun la falla persiste._x000d_
tienda 47 pos 10_x000d_
Numero de caja pos: 10</v>
      </c>
      <c r="I847" t="str">
        <v>revision de la pos 10 que se encuentra en fuera de lineal ya se verifico el puerto y se encuentra sin seguridad.</v>
      </c>
      <c r="J847" t="str">
        <v>Se realiza revisión y se encuentra cpu pos 10 de platos preparados fuera de línea; se prosigue a hacerle revisión general; se instala cpu en el líneal de cajas y esta funciona correctamente pero al momento de colocarla en el punto original de platos preparados queda fuera de línea. Se pide soporte a Redes con ayuda de Harold Martinez pero indican que la cpu pos se ve sin novedad y el puerto responde normalmente. Se hacen pruebas con otras cpu Bettle-M pero continua la novedad. Se prosigue a colocar una Mettle M Plus para dejar operacional la pos de platos preparados; indica la jefe de cajas Angela Zabala que se generó un corto en las multitomas de energía. Se determinó dejar la pos M2 Plus en platos preparados y la Bettle M pos antigua en el linela de cajas; las dos con operación normal. Esperando respuesta de Credibanco para hacer el cambio de los datafonos ya que la pos de platos preparados quedó funcionando con datafono inalámbrico</v>
      </c>
      <c r="K847">
        <v>44658</v>
      </c>
      <c r="L847">
        <v>44658</v>
      </c>
      <c r="M847" t="str">
        <f>TEXT(L847,"DDDDDDD")</f>
        <v>jueves</v>
      </c>
      <c r="N847" t="str">
        <v>J047 JUMBO GIRARDOT</v>
      </c>
      <c r="O847" t="str">
        <v>GIRARDOT</v>
      </c>
      <c r="P847" t="str">
        <v>OCCIDENTE</v>
      </c>
      <c r="Q847" t="str">
        <v>RAFAEL ARDILA PUENTES</v>
      </c>
      <c r="R847">
        <v>1018419858</v>
      </c>
      <c r="S847" t="str">
        <v>ALIADO</v>
      </c>
      <c r="T847">
        <v>0.375</v>
      </c>
      <c r="U847">
        <v>0.5</v>
      </c>
      <c r="V847">
        <v>0.125</v>
      </c>
      <c r="W847">
        <v>2</v>
      </c>
      <c r="X847">
        <f>NETWORKDAYS(K847,L846)</f>
        <v>1</v>
      </c>
      <c r="Y847" t="str">
        <f>IF(X847&lt;=2,"CUMPLE","NO CUMPLE")</f>
        <v>CUMPLE</v>
      </c>
    </row>
    <row r="848" xml:space="preserve">
      <c r="A848">
        <v>12371747</v>
      </c>
      <c r="B848" t="str">
        <v>INCIDENT</v>
      </c>
      <c r="C848" t="str">
        <v>CERRADO</v>
      </c>
      <c r="D848" t="str">
        <v>TIENDA</v>
      </c>
      <c r="E848" t="str">
        <v>BALANZA</v>
      </c>
      <c r="F848" t="str">
        <v>MESA</v>
      </c>
      <c r="G848" t="str">
        <v>METTLER</v>
      </c>
      <c r="H848" t="str" xml:space="preserve">
        <v xml:space="preserve">Datos usuario_x000d_
Nombre: mararena_x000d_
Correo: MariaIsabel.ArenasMunoz@cencosud.com.co_x000d_
Usuario AD: mararena_x000d_
Pais: Colombia_x000d_
Ubicacion: M085 METRO MONTERIA_x000d_
Zona: Colombia Costa_x000d_
Unidad de Negocio: METRO_x000d_
Servicio: null_x000d_
Telefono: 3116924884_x000d_
Anexo: null_x000d_
Descripcion: Los precios de la bascula de platos preparados no estan actualizados; al parecer esta fuera de linea</v>
      </c>
      <c r="I848" t="str">
        <v>Me colabora con la revisión de la bascula de platos preparados no están actualizados; al parecer esta fuera de linea</v>
      </c>
      <c r="J848" t="str">
        <v>Se realiza validación de punto de red ya que al momento de llegar se encuentran cruzados los cables de red; el de balanza estaba donde estaba las pos y la pos donde estaba la balanza. Así mismo se le informa al soporte de sistemas para que validara si la balanza está en línea; se confirma que si e informa que va a reiniciar la balanza y que está en línea; por lo que se procede a realizar pruebas quedando operativa y a satisfacción del cliente.</v>
      </c>
      <c r="K848">
        <v>44658</v>
      </c>
      <c r="L848">
        <v>44658</v>
      </c>
      <c r="M848" t="str">
        <f>TEXT(L848,"DDDDDDD")</f>
        <v>jueves</v>
      </c>
      <c r="N848" t="str">
        <v>M085 METRO MONTERIA</v>
      </c>
      <c r="O848" t="str">
        <v>MONTERIA</v>
      </c>
      <c r="P848" t="str">
        <v>COSTA</v>
      </c>
      <c r="Q848" t="str">
        <v>SHARON YANETH KERGUELEN WILCHES</v>
      </c>
      <c r="R848">
        <v>1067917448</v>
      </c>
      <c r="S848" t="str">
        <v>DIRECTO</v>
      </c>
      <c r="T848">
        <v>0.4027777777777778</v>
      </c>
      <c r="U848">
        <v>0.4444444444444444</v>
      </c>
      <c r="V848">
        <v>0.041666666666666664</v>
      </c>
      <c r="W848">
        <v>1</v>
      </c>
      <c r="X848">
        <f>NETWORKDAYS(K848,L847)</f>
        <v>1</v>
      </c>
      <c r="Y848" t="str">
        <f>IF(X848&lt;=2,"CUMPLE","NO CUMPLE")</f>
        <v>CUMPLE</v>
      </c>
    </row>
    <row r="849" xml:space="preserve">
      <c r="A849">
        <v>12371928</v>
      </c>
      <c r="B849" t="str">
        <v>INCIDENT</v>
      </c>
      <c r="C849" t="str">
        <v>CERRADO</v>
      </c>
      <c r="D849" t="str">
        <v>TIENDA</v>
      </c>
      <c r="E849" t="str">
        <v>POS</v>
      </c>
      <c r="F849" t="str">
        <v>POS</v>
      </c>
      <c r="G849" t="str">
        <v>WINCOR</v>
      </c>
      <c r="H849" t="str" xml:space="preserve">
        <v xml:space="preserve">Datos usuario_x000d_
Nombre: Luis Eduardo Mercado Ospina_x000d_
Correo: LEMercad@cencosud.com.co_x000d_
Usuario AD: LEMercad_x000d_
Pais: Colombia_x000d_
Ubicacion: M085 METRO MONTERIA_x000d_
Zona: Colombia Costa_x000d_
Unidad de Negocio: Supermercados_x000d_
Servicio: Tiendas &amp; Centros de Distribucion_x000d_
Telefono: 3223395687_x000d_
Anexo: 7830101_x000d_
Descripcion: buenos dias; por favor me colaboran con la pos 20 ya que el dia de hoy amanecio fuera de linea ya se revisaron las conexiones y aun sigue igual.</v>
      </c>
      <c r="I849" t="str">
        <v>por favor me colaboran con la pos 20 ya que el día de hoy amaneció fuera de linea ya se revisaron las conexiones y aun sigue igual</v>
      </c>
      <c r="J849" t="str">
        <v>Se realiza validación de punto de red ya que al momento de llegar se encuentran cruzados los cables de red; el de balanza estaba donde estaba las pos y la pos donde estaba la balanza. Así mismo se le informa al soporte de sistemas para que validara si la pos esta en línea; informando que la envía a reiniciar; cuando esta termina de reiniciar se procede a pasar las llaves y se realizan pruebas quedando operativa la pos.</v>
      </c>
      <c r="K849">
        <v>44658</v>
      </c>
      <c r="L849">
        <v>44658</v>
      </c>
      <c r="M849" t="str">
        <f>TEXT(L849,"DDDDDDD")</f>
        <v>jueves</v>
      </c>
      <c r="N849" t="str">
        <v>M085 METRO MONTERIA</v>
      </c>
      <c r="O849" t="str">
        <v>MONTERIA</v>
      </c>
      <c r="P849" t="str">
        <v>COSTA</v>
      </c>
      <c r="Q849" t="str">
        <v>SHARON YANETH KERGUELEN WILCHES</v>
      </c>
      <c r="R849">
        <v>1067917448</v>
      </c>
      <c r="S849" t="str">
        <v>DIRECTO</v>
      </c>
      <c r="T849">
        <v>0.4444444444444444</v>
      </c>
      <c r="U849">
        <v>0.4861111111111111</v>
      </c>
      <c r="V849">
        <v>0.041666666666666664</v>
      </c>
      <c r="W849">
        <v>1</v>
      </c>
      <c r="X849">
        <f>NETWORKDAYS(K849,L848)</f>
        <v>1</v>
      </c>
      <c r="Y849" t="str">
        <f>IF(X849&lt;=2,"CUMPLE","NO CUMPLE")</f>
        <v>CUMPLE</v>
      </c>
    </row>
    <row r="850" xml:space="preserve">
      <c r="A850">
        <v>12368640</v>
      </c>
      <c r="B850" t="str">
        <v>REQUEST</v>
      </c>
      <c r="C850" t="str">
        <v>CERRADO</v>
      </c>
      <c r="D850" t="str">
        <v>TIENDA</v>
      </c>
      <c r="E850" t="str">
        <v>VERIFICADOR</v>
      </c>
      <c r="F850" t="str">
        <v>VERIFICADOR</v>
      </c>
      <c r="G850" t="str">
        <v>NEWLAND</v>
      </c>
      <c r="H850" t="str" xml:space="preserve">
        <v xml:space="preserve">Datos usuario_x000d_
Nombre: Alexander Romero Florian_x000d_
Correo: alexander.romero.florian@cencosud.com.co_x000d_
Usuario AD: Arfloria_x000d_
Pais: Colombia_x000d_
Ubicacion: M040 METRO RIOHACHA_x000d_
Zona: Colombia Costa_x000d_
Unidad de Negocio: Supermercados_x000d_
Servicio: Tiendas &amp; Centros de Distribucion_x000d_
Telefono: 3154129982_x000d_
Anexo: null_x000d_
Descripcion: Su ayuda por favor; los dos verificadores de precios de la tienda esta fallando; en ocasiones se bloquean y no leen las barras._x000d_
Indicar ubicacion del Equipo en tienda o oficinas: TIENDA</v>
      </c>
      <c r="I850" t="str">
        <v>Se Solicita Tecnico de Isit para realizar la validacion de los Verificadores del precios ya que estos no estan funcionando correctamente.</v>
      </c>
      <c r="J850" t="str">
        <v>Usuario reporta mal funcionamiento de los verificadores de precios; se llega a sitio se realizan múltiples pruebas con distintos productos encontrando que algunos no son leídos pero por temas de actualizaciones en los dispositivos; y uno de los verificadores se encontró con lentitud y errores por lo cual se reinició y se solicitó enviar una actualización para los verificadores dando solución al problema.</v>
      </c>
      <c r="K850">
        <v>44658</v>
      </c>
      <c r="L850">
        <v>44659</v>
      </c>
      <c r="M850" t="str">
        <f>TEXT(L850,"DDDDDDD")</f>
        <v>viernes</v>
      </c>
      <c r="N850" t="str">
        <v>M040 METRO RIOHACHA</v>
      </c>
      <c r="O850" t="str">
        <v>RIOHACHA</v>
      </c>
      <c r="P850" t="str">
        <v>COSTA</v>
      </c>
      <c r="Q850" t="str">
        <v>WILGER MELO PRADO</v>
      </c>
      <c r="R850">
        <v>1118852348</v>
      </c>
      <c r="S850" t="str">
        <v>DIRECTO</v>
      </c>
      <c r="T850">
        <v>0.2916666666666667</v>
      </c>
      <c r="U850">
        <v>0.3958333333333333</v>
      </c>
      <c r="V850">
        <v>0.10416666666666667</v>
      </c>
      <c r="W850">
        <v>2</v>
      </c>
      <c r="X850">
        <f>NETWORKDAYS(K850,L849)</f>
        <v>1</v>
      </c>
      <c r="Y850" t="str">
        <f>IF(X850&lt;=2,"CUMPLE","NO CUMPLE")</f>
        <v>CUMPLE</v>
      </c>
    </row>
    <row r="851" xml:space="preserve">
      <c r="A851">
        <v>12371183</v>
      </c>
      <c r="B851" t="str">
        <v>REQUEST</v>
      </c>
      <c r="C851" t="str">
        <v>CERRADO</v>
      </c>
      <c r="D851" t="str">
        <v>TIENDA</v>
      </c>
      <c r="E851" t="str">
        <v>POS</v>
      </c>
      <c r="F851" t="str">
        <v>POS</v>
      </c>
      <c r="G851" t="str">
        <v>WINCOR</v>
      </c>
      <c r="H851"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Muy buenas tardes ;Dios les bendiga. Espero que se encuentren muy bien ._x000d_
Lo siguiente es para que nos hagan el favor de ayudarnos con las pos#8 la necesitamos para nuestra operacion ;y cada vez que se ingresa un auxiliar queda atrapado y toca sacarlo del sistema._x000d_
Le agradecemos de antemano su colaboracion._x000d_
Sin mas. Blanca Sarmiento._x000d_
Numero de caja pos: pos#8</v>
      </c>
      <c r="I851" t="str">
        <v>Se Solicita al Tecnico de Isit para realizar la validaicon fisica de la POS</v>
      </c>
      <c r="J851" t="str">
        <v>Usuario reporta que la caja se bloquea al poco tiempo de ponerla en uso; se realizan pruebas y se procede a realizar limpieza y mantenimiento de la maquina la cual se encontraba muy sucia; luego de esto se enciende y se le pide al usuario que use la caja para validar funcionamiento. Luego de 30 minutos de uso la caja no presento ningún problema dando solución a la falla.</v>
      </c>
      <c r="K851">
        <v>44659</v>
      </c>
      <c r="L851">
        <v>44659</v>
      </c>
      <c r="M851" t="str">
        <f>TEXT(L851,"DDDDDDD")</f>
        <v>viernes</v>
      </c>
      <c r="N851" t="str">
        <v>M040 METRO RIOHACHA</v>
      </c>
      <c r="O851" t="str">
        <v>RIOHACHA</v>
      </c>
      <c r="P851" t="str">
        <v>COSTA</v>
      </c>
      <c r="Q851" t="str">
        <v>WILGER MELO PRADO</v>
      </c>
      <c r="R851">
        <v>1118852348</v>
      </c>
      <c r="S851" t="str">
        <v>DIRECTO</v>
      </c>
      <c r="T851">
        <v>0.3958333333333333</v>
      </c>
      <c r="U851">
        <v>0.5034722222222222</v>
      </c>
      <c r="V851">
        <v>0.1076388888888889</v>
      </c>
      <c r="W851">
        <v>2</v>
      </c>
      <c r="X851">
        <f>NETWORKDAYS(K851,L850)</f>
        <v>1</v>
      </c>
      <c r="Y851" t="str">
        <f>IF(X851&lt;=2,"CUMPLE","NO CUMPLE")</f>
        <v>CUMPLE</v>
      </c>
    </row>
    <row r="852" xml:space="preserve">
      <c r="A852">
        <v>12373362</v>
      </c>
      <c r="B852" t="str">
        <v>INCIDENT</v>
      </c>
      <c r="C852" t="str">
        <v>CERRADO</v>
      </c>
      <c r="D852" t="str">
        <v>TIENDA</v>
      </c>
      <c r="E852" t="str">
        <v>PDA</v>
      </c>
      <c r="F852" t="str">
        <v>PDA</v>
      </c>
      <c r="G852" t="str">
        <v>HONEYWELL</v>
      </c>
      <c r="H852" t="str" xml:space="preserve">
        <v xml:space="preserve">Datos usuario_x000d_
Nombre: Yuli Paola Garcia Enciso_x000d_
Correo: YuliPaola.GarciaEnciso@cencosud.com.co_x000d_
Usuario AD: ypgencis_x000d_
Pais: Colombia_x000d_
Ubicacion: M074 METRO FACATATIVA_x000d_
Zona: Colombia Bogota_x000d_
Unidad de Negocio: Supermercados_x000d_
Servicio: Tiendas &amp; Centros de Distribucion_x000d_
Telefono: 3206349687_x000d_
Anexo: 3185519213_x000d_
Descripcion: Buen dia_x000d_
Solicito de su colaboracion para la actualizacion de la PDA de E-Commerce._x000d_
Muchas gracias.</v>
      </c>
      <c r="I852" t="str">
        <v>Por favor realizar formateo de la PDA de Ecommerce ; segun manual enviado a Alexander Castillo que esta en tienda</v>
      </c>
      <c r="J852" t="str">
        <v>Inicialmente se actualizó la versión del firmware a la 31; luego se realizó la configuración de fabrica y se hizo la instalación de aplicativos y redes. Se realizaron las pruebas y funciona correctamente. Se deja operativa la PDA.</v>
      </c>
      <c r="K852">
        <v>44659</v>
      </c>
      <c r="L852">
        <v>44659</v>
      </c>
      <c r="M852" t="str">
        <f>TEXT(L852,"DDDDDDD")</f>
        <v>viernes</v>
      </c>
      <c r="N852" t="str">
        <v>M074 METRO FACATATIVA</v>
      </c>
      <c r="O852" t="str">
        <v>FACATATIVA</v>
      </c>
      <c r="P852" t="str">
        <v>BOGOTA</v>
      </c>
      <c r="Q852" t="str">
        <v>ALEXANDER CASTILLO SOTELO</v>
      </c>
      <c r="R852">
        <v>80216449</v>
      </c>
      <c r="S852" t="str">
        <v>ALIADO</v>
      </c>
      <c r="T852">
        <v>0.75</v>
      </c>
      <c r="U852">
        <v>0.7916666666666666</v>
      </c>
      <c r="V852">
        <v>0.041666666666666664</v>
      </c>
      <c r="W852">
        <v>1</v>
      </c>
      <c r="X852">
        <f>NETWORKDAYS(K852,L851)</f>
        <v>1</v>
      </c>
      <c r="Y852" t="str">
        <f>IF(X852&lt;=2,"CUMPLE","NO CUMPLE")</f>
        <v>CUMPLE</v>
      </c>
    </row>
    <row r="853">
      <c r="A853" t="str">
        <v>ACOMPAÑAMIENTO</v>
      </c>
      <c r="B853" t="str">
        <v>ACOMPAÑAMIENTO</v>
      </c>
      <c r="C853" t="str">
        <v>CERRADO</v>
      </c>
      <c r="D853" t="str">
        <v>CRC</v>
      </c>
      <c r="E853" t="str">
        <v>ACOMPAÑAMIENTO</v>
      </c>
      <c r="F853" t="str">
        <v>ACOMPAÑAMIENTO</v>
      </c>
      <c r="G853" t="str">
        <v>ACOMPAÑAMIENTO</v>
      </c>
      <c r="H853" t="str">
        <v>Apoyo de configuraciones de pdt</v>
      </c>
      <c r="I853" t="str">
        <v>Apoyo de configuraciones de pdt</v>
      </c>
      <c r="J853" t="str">
        <v>Se asigna técnico y se realiza acompañamiento para la configuración de PDT</v>
      </c>
      <c r="K853">
        <v>44659</v>
      </c>
      <c r="L853">
        <v>44659</v>
      </c>
      <c r="M853" t="str">
        <f>TEXT(L853,"DDDDDDD")</f>
        <v>viernes</v>
      </c>
      <c r="N853" t="str">
        <v>CENTRO DE REPARACIÓN</v>
      </c>
      <c r="O853" t="str">
        <v>BOGOTA</v>
      </c>
      <c r="P853" t="str">
        <v>BOGOTA</v>
      </c>
      <c r="Q853" t="str">
        <v>FREDY STIVEN GARCIA CARVAJAL</v>
      </c>
      <c r="R853" t="e">
        <v>#N/A</v>
      </c>
      <c r="S853" t="str">
        <v>DIRECTO</v>
      </c>
      <c r="T853">
        <v>0.2916666666666667</v>
      </c>
      <c r="U853">
        <v>0.7083333333333334</v>
      </c>
      <c r="V853">
        <v>0.4166666666666667</v>
      </c>
      <c r="W853" t="str">
        <v>2;5</v>
      </c>
      <c r="X853">
        <f>NETWORKDAYS(K853,L852)</f>
        <v>1</v>
      </c>
      <c r="Y853" t="str">
        <f>IF(X853&lt;=2,"CUMPLE","NO CUMPLE")</f>
        <v>CUMPLE</v>
      </c>
    </row>
    <row r="854" xml:space="preserve">
      <c r="A854">
        <v>12314304</v>
      </c>
      <c r="B854" t="str">
        <v>INCIDENT</v>
      </c>
      <c r="C854" t="str">
        <v>CERRADO</v>
      </c>
      <c r="D854" t="str">
        <v>TIENDA</v>
      </c>
      <c r="E854" t="str">
        <v>POS</v>
      </c>
      <c r="F854" t="str">
        <v>POS</v>
      </c>
      <c r="G854" t="str">
        <v>WINCOR</v>
      </c>
      <c r="H854"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Se solicita por favor la verificacion URGENTE de la POS No 3 la cual se encuentra bloqueada y refleja chequear impresora se ha revisado cableado y realmente no se encuentra la falla; ya se habia generado CAU por la falla de la POS pero el caso fue cerrado y la novedad con la caja continua_x000d_
_x000d_
Quedo atenta_x000d_
Numero de caja: 3_x000d_
</v>
      </c>
      <c r="I854" t="str">
        <v xml:space="preserve">Se solicita de nuevo validación de la POS 3 ya que se apago el visor frontal y no enciende igualmente se solicita el cambio del teclado en revision pasada colocaron un teclado deteriorad	</v>
      </c>
      <c r="J854" t="str" xml:space="preserve">
        <v xml:space="preserve">Se procede a realizar revisión de la caja pos 3 la cual su falla es el visor de clientes el cual no da imagen; estaba intercambiado el cable de caja que maneja usuario; lo tenía el de clientes. Se cambio pero aún así el de clientes no da imagen. Se cambio cable; se probó con otro visor pero no da imagen. Se revisaron los puertos COM si estaban habilitados en la BIOS confirmando que si lo están. Se deja habilitado el visor de caja usuario para que la caja pueda ser utilizada._x000d_
_x000d_
Se descarta daño de visor o cables o problemas de configuración; posible daño en puerto COM._x000d_
_x000d_
Se debe solicitar cambio de teclado.</v>
      </c>
      <c r="K854">
        <v>44662</v>
      </c>
      <c r="L854">
        <v>44662</v>
      </c>
      <c r="M854" t="str">
        <f>TEXT(L854,"DDDDDDD")</f>
        <v>lunes</v>
      </c>
      <c r="N854" t="str">
        <v>M195 METRO SANTA LUCIA</v>
      </c>
      <c r="O854" t="str">
        <v>NEIVA</v>
      </c>
      <c r="P854" t="str">
        <v>OCCIDENTE</v>
      </c>
      <c r="Q854" t="str">
        <v>JOHN ALEJANDRO LOZADA BABATIVA</v>
      </c>
      <c r="R854">
        <v>1075313382</v>
      </c>
      <c r="S854" t="str">
        <v>DIRECTO</v>
      </c>
      <c r="T854">
        <v>0.5833333333333334</v>
      </c>
      <c r="U854">
        <v>0.6458333333333334</v>
      </c>
      <c r="V854">
        <v>0.0625</v>
      </c>
      <c r="W854">
        <v>1</v>
      </c>
      <c r="X854">
        <f>NETWORKDAYS(K854,L853)</f>
        <v>-2</v>
      </c>
      <c r="Y854" t="str">
        <f>IF(X854&lt;=2,"CUMPLE","NO CUMPLE")</f>
        <v>CUMPLE</v>
      </c>
    </row>
    <row r="855" xml:space="preserve">
      <c r="A855">
        <v>12370314</v>
      </c>
      <c r="B855" t="str">
        <v>REQUEST</v>
      </c>
      <c r="C855" t="str">
        <v>CERRADO</v>
      </c>
      <c r="D855" t="str">
        <v>TIENDA</v>
      </c>
      <c r="E855" t="str">
        <v>BALANZA</v>
      </c>
      <c r="F855" t="str">
        <v>MESA</v>
      </c>
      <c r="G855" t="str">
        <v>METTLER</v>
      </c>
      <c r="H855"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balanza de panaderia no esta haciendo la actualizacion de precios aparentemente el punto de red no funciona._x000d_
Area donde su ubica la balanza: Perecederos</v>
      </c>
      <c r="I855" t="str">
        <v>Jefe su autorizacion para envio de tecnico para revision del jack del punto de red ; ya que la balanza de panaderia no responde ping; y esta bien las conexiones</v>
      </c>
      <c r="J855" t="str">
        <v>Se realiza revisión de la balanza Mettler Toledo de panaderia y se encuentra sin red; se verifica ping mediante el cmd y no responde. Se prosigue a verificar el punto de red y se encuentran algunos pines con mala conexión; se realiza ajustes de pines y dejandolos en adecuada posición. Se verifica que la IP Mask y Gateway están registradas correctamente en la balanza (IP 10.131.100.54); (MASK 255.255.255.128); (Gateway 10.131.100.126). Se procede a verificar conexión de red y la balanza responde correctamente</v>
      </c>
      <c r="K855">
        <v>44662</v>
      </c>
      <c r="L855">
        <v>44663</v>
      </c>
      <c r="M855" t="str">
        <f>TEXT(L855,"DDDDDDD")</f>
        <v>martes</v>
      </c>
      <c r="N855" t="str">
        <v>J047 JUMBO GIRARDOT</v>
      </c>
      <c r="O855" t="str">
        <v>GIRARDOT</v>
      </c>
      <c r="P855" t="str">
        <v>OCCIDENTE</v>
      </c>
      <c r="Q855" t="str">
        <v>RAFAEL ARDILA PUENTES</v>
      </c>
      <c r="R855">
        <v>1018419858</v>
      </c>
      <c r="S855" t="str">
        <v>ALIADO</v>
      </c>
      <c r="T855">
        <v>0.5</v>
      </c>
      <c r="U855">
        <v>0.5416666666666666</v>
      </c>
      <c r="V855">
        <v>0.041666666666666664</v>
      </c>
      <c r="W855">
        <v>1</v>
      </c>
      <c r="X855">
        <f>NETWORKDAYS(K855,L854)</f>
        <v>1</v>
      </c>
      <c r="Y855" t="str">
        <f>IF(X855&lt;=2,"CUMPLE","NO CUMPLE")</f>
        <v>CUMPLE</v>
      </c>
    </row>
    <row r="856" xml:space="preserve">
      <c r="A856">
        <v>12377557</v>
      </c>
      <c r="B856" t="str">
        <v>REQUEST</v>
      </c>
      <c r="C856" t="str">
        <v>CERRADO</v>
      </c>
      <c r="D856" t="str">
        <v>TIENDA</v>
      </c>
      <c r="E856" t="str">
        <v>BALANZA</v>
      </c>
      <c r="F856" t="str">
        <v>MESA</v>
      </c>
      <c r="G856" t="str">
        <v>METTLER</v>
      </c>
      <c r="H856"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Problemas con el cabezal en la balanza de panaderia.</v>
      </c>
      <c r="I856" t="str">
        <v>Se solicita Tecnico de Isit para reailizar la validacion de la Balanza de mesa del area de Panaderia.</v>
      </c>
      <c r="J856" t="str">
        <v xml:space="preserve">Usuario reporta problema en el cabezal de la balanza; se realizan pruebas confirmando lo dicho por el usuario; se realiza limpieza simple en el cabezal y al usarla persistía el problema por lo cual se procedió a desarmar y retirar el cabezal para una limpieza más profunda; encontrando que el sensor tenía la base donde va atornillada partida; se acomodó lo posible para dar solución al usuario mientras envían el repuesto el cual fue solicitado a soporte. </v>
      </c>
      <c r="K856">
        <v>44662</v>
      </c>
      <c r="L856">
        <v>44663</v>
      </c>
      <c r="M856" t="str">
        <f>TEXT(L856,"DDDDDDD")</f>
        <v>martes</v>
      </c>
      <c r="N856" t="str">
        <v>M040 METRO RIOHACHA</v>
      </c>
      <c r="O856" t="str">
        <v>RIOHACHA</v>
      </c>
      <c r="P856" t="str">
        <v>COSTA</v>
      </c>
      <c r="Q856" t="str">
        <v>WILGER MELO PRADO</v>
      </c>
      <c r="R856">
        <v>1118852348</v>
      </c>
      <c r="S856" t="str">
        <v>DIRECTO</v>
      </c>
      <c r="T856">
        <v>0.2916666666666667</v>
      </c>
      <c r="U856">
        <v>0.3923611111111111</v>
      </c>
      <c r="V856">
        <v>0.10069444444444445</v>
      </c>
      <c r="W856">
        <v>2</v>
      </c>
      <c r="X856">
        <f>NETWORKDAYS(K856,L855)</f>
        <v>2</v>
      </c>
      <c r="Y856" t="str">
        <f>IF(X856&lt;=2,"CUMPLE","NO CUMPLE")</f>
        <v>CUMPLE</v>
      </c>
    </row>
    <row r="857" xml:space="preserve">
      <c r="A857">
        <v>12380016</v>
      </c>
      <c r="B857" t="str">
        <v>REQUEST</v>
      </c>
      <c r="C857" t="str">
        <v>CERRADO</v>
      </c>
      <c r="D857" t="str">
        <v>TIENDA</v>
      </c>
      <c r="E857" t="str">
        <v>INVENTARIO</v>
      </c>
      <c r="F857" t="str">
        <v>INVENTARIO</v>
      </c>
      <c r="G857" t="str">
        <v>INVENTARIO</v>
      </c>
      <c r="H857"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al Tecnico de Isit para localizar unos activos a la cual se le van a dar de baja; la idea es destruir los activos mencionados con el acompañamiento de el personal de seguridad._x000d_
Saludes_x000d_
Adjuntos: bajas.txt</v>
      </c>
      <c r="I857" t="str" xml:space="preserve">
        <v xml:space="preserve">Solicitamos Tecnico de Isit para dar debaja a los Activos mencionados._x000d_
Saludes_x000d_
PDT/PDA|ESTANDAR M040 RIOHACHA DATALOGIC SKORPIO X3 G14F81847_x000d_
PDT/PDA|ESTANDAR M040 RIOHACHA DATALOGIC SKORPIO X3 G17F62329_x000d_
PDT/PDA|ESTANDAR M040 RIOHACHA DATALOGIC SKORPIO X3 G14F81925_x000d_
PDT/PDA|ESTANDAR M040 RIOHACHA DATALOGIC SKORPIO X3 G14F81709_x000d_
PDT/PDA|ESTANDAR M040 RIOHACHA DATALOGIC SKORPIO X3 G14F81877_x000d_
PDT/PDA|ESTANDAR M040 RIOHACHA DATALOGIC SKORPIO X3 G14F81749_x000d_
PDT/PDA|ESTANDAR M040 RIOHACHA DATALOGIC SKORPIO X3 G13D21663_x000d_
PDT/PDA|ESTANDAR M040 RIOHACHA DATALOGIC SKORPIO X3 G13D21664_x000d_
PDT/PDA|ESTANDAR M040 RIOHACHA DATALOGIC SKORPIO X3 G14F81825_x000d_
PDT/PDA|ESTANDAR M040 RIOHACHA DATALOGIC SKORPIO X3 G14F81955_x000d_
POS M040 RIOHACHA WINCOR BEETLE-M 64CD702193_x000d_
SCANNER DESKTOP|MANO M040 RIOHACHA METROLOGIC MS 9520 2R12322547_x000d_
POS M040 RIOHACHA WINCOR BEETLE-M 59CD001225_x000d_
FLEJERA|ESCRITORIO M040 RIOHACHA ZEBRA ZT410 18J150200142</v>
      </c>
      <c r="J857" t="str" xml:space="preserve">
        <v xml:space="preserve">Se solicita la ubicación y destrucción de activos; por lo cual se realizó el inventario hasta ubicar todos los activos indicados; luego se solicitó a seguridad el acompañamiento para realizar la destrucción de estos lo cual se realizó de acuerdo a lo indicado y siguiendo los protocolos de la tienda. Se le hizo entrega del acta a la persona que realizo el acompañamiento._x000d_
Los activos indicados fueron los siguientes: _x000d_
PDT/PDA|ESTANDAR    M040 RIOHACHA                            DATALOGIC        SKORPIO X3       G14F81847_x000d_
PDT/PDA|ESTANDAR    M040 RIOHACHA                            DATALOGIC        SKORPIO X3       G17F62329_x000d_
PDT/PDA|ESTANDAR    M040 RIOHACHA                            DATALOGIC        SKORPIO X3       G14F81925_x000d_
PDT/PDA|ESTANDAR    M040 RIOHACHA                            DATALOGIC        SKORPIO X3       G14F81709_x000d_
PDT/PDA|ESTANDAR    M040 RIOHACHA                            DATALOGIC        SKORPIO X3       G14F81877_x000d_
PDT/PDA|ESTANDAR    M040 RIOHACHA                            DATALOGIC        SKORPIO X3       G14F81749_x000d_
PDT/PDA|ESTANDAR    M040 RIOHACHA                            DATALOGIC        SKORPIO X3       G13D21663_x000d_
PDT/PDA|ESTANDAR    M040 RIOHACHA                            DATALOGIC        SKORPIO X3       G13D21664_x000d_
PDT/PDA|ESTANDAR    M040 RIOHACHA                            DATALOGIC        SKORPIO X3       G14F81825_x000d_
PDT/PDA|ESTANDAR    M040 RIOHACHA                            DATALOGIC        SKORPIO X3       G14F81955_x000d_
POS                                   M040 RIOHACHA                            WINCOR             BEETLE-M           64CD702193_x000d_
SCANNER DESKTOP|MANO  M040 RIOHACHA                    METROLOGIC    MS 9520            2R12322547_x000d_
POS                                   M040 RIOHACHA                            WINCOR             BEETLE-M           59CD001225_x000d_
FLEJERA|ESCRITORIO     M040 RIOHACHA                            ZEBRA                  ZT410                 18J150200142</v>
      </c>
      <c r="K857">
        <v>44662</v>
      </c>
      <c r="L857">
        <v>44663</v>
      </c>
      <c r="M857" t="str">
        <f>TEXT(L857,"DDDDDDD")</f>
        <v>martes</v>
      </c>
      <c r="N857" t="str">
        <v>M040 METRO RIOHACHA</v>
      </c>
      <c r="O857" t="str">
        <v>RIOHACHA</v>
      </c>
      <c r="P857" t="str">
        <v>COSTA</v>
      </c>
      <c r="Q857" t="str">
        <v>WILGER MELO PRADO</v>
      </c>
      <c r="R857">
        <v>1118852348</v>
      </c>
      <c r="S857" t="str">
        <v>DIRECTO</v>
      </c>
      <c r="T857">
        <v>0.3923611111111111</v>
      </c>
      <c r="U857">
        <v>0.5069444444444444</v>
      </c>
      <c r="V857">
        <v>0.11458333333333333</v>
      </c>
      <c r="W857">
        <v>2</v>
      </c>
      <c r="X857">
        <f>NETWORKDAYS(K857,L856)</f>
        <v>2</v>
      </c>
      <c r="Y857" t="str">
        <f>IF(X857&lt;=2,"CUMPLE","NO CUMPLE")</f>
        <v>CUMPLE</v>
      </c>
    </row>
    <row r="858" xml:space="preserve">
      <c r="A858">
        <v>12365834</v>
      </c>
      <c r="B858" t="str">
        <v>REQUEST</v>
      </c>
      <c r="C858" t="str">
        <v>CERRADO</v>
      </c>
      <c r="D858" t="str">
        <v>TIENDA</v>
      </c>
      <c r="E858" t="str">
        <v>SCANNER</v>
      </c>
      <c r="F858" t="str">
        <v>BALANZA</v>
      </c>
      <c r="G858" t="str">
        <v>DATALOGIC</v>
      </c>
      <c r="H858"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necesito de su colaboracion la balanza de la pos numero 6 no me funciona; no escanea; ni pesa me sale error conex escaner agradezco su pronta colaboracion._x000d_
Indica la ubicacion de tu balanza en la tienda: balanza mesa pos numero 6_x000d_
</v>
      </c>
      <c r="I858" t="str" xml:space="preserve">
        <v xml:space="preserve">Se solicita reemplazo de activo_x000d_
SCANNER POS|BALANZA ZEBRA 7001 | Nº SERIE: 20218010558092_x000d_
CENTRO DE REPARACION_x000d_
Equipo a impactar:_x000d_
SCANNER POS|BALANZA DATALOGIC MAGELLAN 9800I | Nº SERIE: F19G08569_x000d_
M183 PREZUNIC SAN GIL_x000d_
NOTA: Se solicita reemplazo de activo; configuración y entregar operativo a usuaria.</v>
      </c>
      <c r="J858" t="str">
        <v>Se revisa en sitio y se realiza cambio de scanner balanza que tenía daño. Se retira modelo Magellan 9800 serial F19G08569 y se instala balanza marca Zebra serial  20218010558092. Se realizan pruebas de funcionamiento con jefe de cajas las cuales son exitosas. Se procede a firmar actas de entrega y retiro. Balanza queda operativa</v>
      </c>
      <c r="K858">
        <v>44663</v>
      </c>
      <c r="L858">
        <v>44664</v>
      </c>
      <c r="M858" t="str">
        <f>TEXT(L858,"DDDDDDD")</f>
        <v>miércoles</v>
      </c>
      <c r="N858" t="str">
        <v>M183 METRO SAN GIL</v>
      </c>
      <c r="O858" t="str">
        <v>SAN GIL</v>
      </c>
      <c r="P858" t="str">
        <v>ORIENTE</v>
      </c>
      <c r="Q858" t="str">
        <v>MICHAEL ESNEIDER PINZON CASALLAS</v>
      </c>
      <c r="R858">
        <v>1018438821</v>
      </c>
      <c r="S858" t="str">
        <v>DIRECTO</v>
      </c>
      <c r="T858">
        <v>0.4166666666666667</v>
      </c>
      <c r="U858">
        <v>0.4791666666666667</v>
      </c>
      <c r="V858">
        <v>0.0625</v>
      </c>
      <c r="W858">
        <v>1</v>
      </c>
      <c r="X858">
        <f>NETWORKDAYS(K858,L857)</f>
        <v>1</v>
      </c>
      <c r="Y858" t="str">
        <f>IF(X858&lt;=2,"CUMPLE","NO CUMPLE")</f>
        <v>CUMPLE</v>
      </c>
    </row>
    <row r="859" xml:space="preserve">
      <c r="A859">
        <v>12383386</v>
      </c>
      <c r="B859" t="str">
        <v>REQUEST</v>
      </c>
      <c r="C859" t="str">
        <v>CERRADO</v>
      </c>
      <c r="D859" t="str">
        <v>TIENDA</v>
      </c>
      <c r="E859" t="str">
        <v>INVENTARIO</v>
      </c>
      <c r="F859" t="str">
        <v>INVENTARIO</v>
      </c>
      <c r="G859" t="str">
        <v>INVENTARIO</v>
      </c>
      <c r="H859"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buenos dias_x000d_
_x000d_
se requiere apoyo de isit para la destruccion de dos pcs completos (monitor; cpu; teclado y mouse) de la migracion de los equipos que se encuentran con novedad de encendido._x000d_
_x000d_
DESKTOP MJ01MKQ2 EQUIPO NO ENCIENDE C-19_x000d_
MONITOR V900G412 0_x000d_
TECLADO N/A_x000d_
MOUSE N/A_x000d_
_x000d_
DESKTOP MJ01MKNQ EQUIPO NO ENCIENDE C-24_x000d_
MONITOR V900G42H 0_x000d_
TECLADO N/A_x000d_
MOUSE N/A_x000d_
_x000d_
Indicar la ubicacion del computador en la tienda o sede: Jumbo Rionegro_x000d_
</v>
      </c>
      <c r="I859" t="str" xml:space="preserve">
        <v xml:space="preserve">se requiere apoyo de isit para realizar la actividad de destrucción de activos de los seriales de los equipos relacionado; tener presente que esta destrucción se debe hacer en presencia de seguridad ya que ellos debe validar los seriales de los equipos a destruir; adicional se debe hacer firmar el documento o acta de la destrucción que adjunto en el ticker con la firma del área de seguridad; del director de la tienda y del técnico que realice la labor; se debe tomar fotos de antes y después de la destrucción de los equipos._x000d_
después de ejecutar la actividad se debe devolver el cau al grupo de la region centro con el formato firmado; evidencia de la destrucción (fotos); para continuar con el proceso de baja de estos activos.</v>
      </c>
      <c r="J859" t="str">
        <v>Se solicitó destrucción de dos equipos con sus respectivos monitores y perifericos. Se realizó la verificación de los seriales. Cuando se procedia a destruir indicaron desde el área de Sistemas de Cencosud que no se destruyeran porque en el área de Bogotá se estaba validando y que se dejaran las cajas separadas para poderlas identificar más rapido.</v>
      </c>
      <c r="K859">
        <v>44669</v>
      </c>
      <c r="L859">
        <v>44669</v>
      </c>
      <c r="M859" t="str">
        <f>TEXT(L859,"DDDDDDD")</f>
        <v>lunes</v>
      </c>
      <c r="N859" t="str">
        <v>J027 JUMBO RIONEGRO</v>
      </c>
      <c r="O859" t="str">
        <v>RIONEGRO</v>
      </c>
      <c r="P859" t="str">
        <v>CENTRO</v>
      </c>
      <c r="Q859" t="str">
        <v>YURIMAR MARQUEZ MUÑOZ</v>
      </c>
      <c r="R859">
        <v>1045025746</v>
      </c>
      <c r="S859" t="str">
        <v>DIRECTO</v>
      </c>
      <c r="T859">
        <v>0.625</v>
      </c>
      <c r="U859">
        <v>0.6666666666666666</v>
      </c>
      <c r="V859">
        <v>0.041666666666666664</v>
      </c>
      <c r="W859">
        <v>1</v>
      </c>
      <c r="X859">
        <f>NETWORKDAYS(K859,L858)</f>
        <v>-4</v>
      </c>
      <c r="Y859" t="str">
        <f>IF(X859&lt;=2,"CUMPLE","NO CUMPLE")</f>
        <v>CUMPLE</v>
      </c>
    </row>
    <row r="860" xml:space="preserve">
      <c r="A860">
        <v>12384354</v>
      </c>
      <c r="B860" t="str">
        <v>INCIDENT</v>
      </c>
      <c r="C860" t="str">
        <v>CERRADO</v>
      </c>
      <c r="D860" t="str">
        <v>TIENDA</v>
      </c>
      <c r="E860" t="str">
        <v>VERIFICADOR</v>
      </c>
      <c r="F860" t="str">
        <v>VERIFICADOR</v>
      </c>
      <c r="G860" t="str">
        <v>NEWLAND</v>
      </c>
      <c r="H860"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Buenas tardes_x000d_
_x000d_
Me colaboran por favor con la revision del verificador de precios de cerales._x000d_
</v>
      </c>
      <c r="I860" t="str">
        <v xml:space="preserve">se requiere apoyo de isit para la validación de la configuración de los verificadores	</v>
      </c>
      <c r="J860" t="str">
        <v>Se realiza la revisión del verificador de perfumeria; en sitio se procede a configurar la red ya que no tenia internet el verificador; se reinicia porque sigue sin funcionar; después se realizan pruebas y se deja funcionando  correctamente.</v>
      </c>
      <c r="K860">
        <v>44669</v>
      </c>
      <c r="L860">
        <v>44669</v>
      </c>
      <c r="M860" t="str">
        <f>TEXT(L860,"DDDDDDD")</f>
        <v>lunes</v>
      </c>
      <c r="N860" t="str">
        <v>J027 JUMBO RIONEGRO</v>
      </c>
      <c r="O860" t="str">
        <v>RIONEGRO</v>
      </c>
      <c r="P860" t="str">
        <v>CENTRO</v>
      </c>
      <c r="Q860" t="str">
        <v>YURIMAR MARQUEZ MUÑOZ</v>
      </c>
      <c r="R860">
        <v>1045025746</v>
      </c>
      <c r="S860" t="str">
        <v>DIRECTO</v>
      </c>
      <c r="T860">
        <v>0.6875</v>
      </c>
      <c r="U860">
        <v>0.71875</v>
      </c>
      <c r="V860">
        <v>0.03125</v>
      </c>
      <c r="W860">
        <v>1</v>
      </c>
      <c r="X860">
        <f>NETWORKDAYS(K860,L859)</f>
        <v>1</v>
      </c>
      <c r="Y860" t="str">
        <f>IF(X860&lt;=2,"CUMPLE","NO CUMPLE")</f>
        <v>CUMPLE</v>
      </c>
    </row>
    <row r="861" xml:space="preserve">
      <c r="A861">
        <v>12384372</v>
      </c>
      <c r="B861" t="str">
        <v>REQUEST</v>
      </c>
      <c r="C861" t="str">
        <v>CERRADO</v>
      </c>
      <c r="D861" t="str">
        <v>TIENDA</v>
      </c>
      <c r="E861" t="str">
        <v>VERIFICADOR</v>
      </c>
      <c r="F861" t="str">
        <v>VERIFICADOR</v>
      </c>
      <c r="G861" t="str">
        <v>NEWLAND</v>
      </c>
      <c r="H861"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Buenas tardes_x000d_
_x000d_
Me colaboran por favor con la revision de verificador de perfumeria el cau presenta falla.</v>
      </c>
      <c r="I861" t="str">
        <v xml:space="preserve">se requiere apoyo de isit para la validación de la configuración del verificador de precios; se anexa el manual	</v>
      </c>
      <c r="J861" t="str">
        <v>Se realiza la verificación en sitio; se procede a configurar la red ya que no tenia internet el verificador; se realizan pruebas y se deja funcionando  correctamente.</v>
      </c>
      <c r="K861">
        <v>44669</v>
      </c>
      <c r="L861">
        <v>44669</v>
      </c>
      <c r="M861" t="str">
        <f>TEXT(L861,"DDDDDDD")</f>
        <v>lunes</v>
      </c>
      <c r="N861" t="str">
        <v>J027 JUMBO RIONEGRO</v>
      </c>
      <c r="O861" t="str">
        <v>RIONEGRO</v>
      </c>
      <c r="P861" t="str">
        <v>CENTRO</v>
      </c>
      <c r="Q861" t="str">
        <v>YURIMAR MARQUEZ MUÑOZ</v>
      </c>
      <c r="R861">
        <v>1045025746</v>
      </c>
      <c r="S861" t="str">
        <v>DIRECTO</v>
      </c>
      <c r="T861">
        <v>0.71875</v>
      </c>
      <c r="U861">
        <v>0.75</v>
      </c>
      <c r="V861">
        <v>0.03125</v>
      </c>
      <c r="W861">
        <v>1</v>
      </c>
      <c r="X861">
        <f>NETWORKDAYS(K861,L860)</f>
        <v>1</v>
      </c>
      <c r="Y861" t="str">
        <f>IF(X861&lt;=2,"CUMPLE","NO CUMPLE")</f>
        <v>CUMPLE</v>
      </c>
    </row>
    <row r="862" xml:space="preserve">
      <c r="A862">
        <v>12389907</v>
      </c>
      <c r="B862" t="str">
        <v>REQUEST</v>
      </c>
      <c r="C862" t="str">
        <v>CERRADO</v>
      </c>
      <c r="D862" t="str">
        <v>TIENDA</v>
      </c>
      <c r="E862" t="str">
        <v>MICROSENS</v>
      </c>
      <c r="F862" t="str">
        <v>MICROSENSE</v>
      </c>
      <c r="G862" t="str">
        <v>MICROSENSE</v>
      </c>
      <c r="H862" t="str" xml:space="preserve">
        <v xml:space="preserve">Estimados;_x000d_
Se presenta caida de switch microsense IP 10.131.18.73_x000d_
_x000d_
Por favor su apoyo con validacion electrica.</v>
      </c>
      <c r="I862" t="str">
        <v>se requiere apoyo de isit para validar y buscra en la linea de cajas el microsens con ip 10.131.18.73 y cuando se encuentra validar si esta encendido y reiniciarlo desconectarlo de la energía y volviendo a conectar y validar con el datafono de redeban la conectividad de red</v>
      </c>
      <c r="J862" t="str">
        <v>Se realizó la verificación del microsens ya que indicaban desde el área de redes que estaba bloqueado; se localiza el microsens; se realiza reinicio se espera que suba para que realicen pruebas. Deysy soporte Cencosud realiza ping e indica que ya esta funcionando correctamente.</v>
      </c>
      <c r="K862">
        <v>44669</v>
      </c>
      <c r="L862">
        <v>44669</v>
      </c>
      <c r="M862" t="str">
        <f>TEXT(L862,"DDDDDDD")</f>
        <v>lunes</v>
      </c>
      <c r="N862" t="str">
        <v>J027 JUMBO RIONEGRO</v>
      </c>
      <c r="O862" t="str">
        <v>RIONEGRO</v>
      </c>
      <c r="P862" t="str">
        <v>CENTRO</v>
      </c>
      <c r="Q862" t="str">
        <v>YURIMAR MARQUEZ MUÑOZ</v>
      </c>
      <c r="R862">
        <v>1045025746</v>
      </c>
      <c r="S862" t="str">
        <v>DIRECTO</v>
      </c>
      <c r="T862">
        <v>0.75</v>
      </c>
      <c r="U862">
        <v>0.7708333333333334</v>
      </c>
      <c r="V862">
        <v>0.020833333333333332</v>
      </c>
      <c r="W862">
        <v>1</v>
      </c>
      <c r="X862">
        <f>NETWORKDAYS(K862,L861)</f>
        <v>1</v>
      </c>
      <c r="Y862" t="str">
        <f>IF(X862&lt;=2,"CUMPLE","NO CUMPLE")</f>
        <v>CUMPLE</v>
      </c>
    </row>
    <row r="863" xml:space="preserve">
      <c r="A863">
        <v>12391569</v>
      </c>
      <c r="B863" t="str">
        <v>REQUEST</v>
      </c>
      <c r="C863" t="str">
        <v>CERRADO</v>
      </c>
      <c r="D863" t="str">
        <v>TIENDA</v>
      </c>
      <c r="E863" t="str">
        <v>PDA</v>
      </c>
      <c r="F863" t="str">
        <v>PDA</v>
      </c>
      <c r="G863" t="str">
        <v>HONEYWELL</v>
      </c>
      <c r="H863" t="str" xml:space="preserve">
        <v xml:space="preserve">Datos usuario_x000d_
Nombre: Juan David Escobar Arbelaez_x000d_
Correo: juandavid.escobar@cencosud.com.co_x000d_
Usuario AD: Jdescoba_x000d_
Pais: Colombia_x000d_
Ubicacion: J027 JUMBO RIONEGRO_x000d_
Zona: Colombia Centro_x000d_
Unidad de Negocio: Supermercados_x000d_
Servicio: Tiendas &amp; Centros de Distribucion_x000d_
Telefono: 3145649017_x000d_
Anexo: 3137531840_x000d_
Descripcion: pendiente actualizacion pda_x000d_
Seccion de la tienda en donde se ubica la PDT o usuario: recibo</v>
      </c>
      <c r="I863" t="str">
        <v>se requiere apoyo de isit para revisar la configurar de la pda para la vlan12 del área de recibo ya que solo quedo faltado esa de la ultima jordana de las actualizaciones que se habían realizado</v>
      </c>
      <c r="J863" t="str">
        <v>Se realiza la configuracion de la red CSWLAN12; se realizan pruebas y se deja funcionando correctamente.</v>
      </c>
      <c r="K863">
        <v>44669</v>
      </c>
      <c r="L863">
        <v>44669</v>
      </c>
      <c r="M863" t="str">
        <f>TEXT(L863,"DDDDDDD")</f>
        <v>lunes</v>
      </c>
      <c r="N863" t="str">
        <v>J027 JUMBO RIONEGRO</v>
      </c>
      <c r="O863" t="str">
        <v>RIONEGRO</v>
      </c>
      <c r="P863" t="str">
        <v>CENTRO</v>
      </c>
      <c r="Q863" t="str">
        <v>YURIMAR MARQUEZ MUÑOZ</v>
      </c>
      <c r="R863">
        <v>1045025746</v>
      </c>
      <c r="S863" t="str">
        <v>DIRECTO</v>
      </c>
      <c r="T863">
        <v>0.6666666666666666</v>
      </c>
      <c r="U863">
        <v>0.6944444444444444</v>
      </c>
      <c r="V863">
        <v>0.027777777777777776</v>
      </c>
      <c r="W863">
        <v>1</v>
      </c>
      <c r="X863">
        <f>NETWORKDAYS(K863,L862)</f>
        <v>1</v>
      </c>
      <c r="Y863" t="str">
        <f>IF(X863&lt;=2,"CUMPLE","NO CUMPLE")</f>
        <v>CUMPLE</v>
      </c>
    </row>
    <row r="864" xml:space="preserve">
      <c r="A864">
        <v>12332514</v>
      </c>
      <c r="B864" t="str">
        <v>REQUEST</v>
      </c>
      <c r="C864" t="str">
        <v>CERRADO</v>
      </c>
      <c r="D864" t="str">
        <v>TIENDA</v>
      </c>
      <c r="E864" t="str">
        <v>BALANZA</v>
      </c>
      <c r="F864" t="str">
        <v>MESA</v>
      </c>
      <c r="G864" t="str">
        <v>METTLER</v>
      </c>
      <c r="H864"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La bascula B-932069611 de la seccion de Carnes se daño y no fue posible arreglarla en la tienda; se requiere envio al laboratorio tecnico del proveedor._x000d_
_x000d_
Muchas gracias por su ayuda_x000d_
_x000d_
Cordial saludo_x000d_
Indica la ubicacion de tu balanza en la tienda: Rionegro</v>
      </c>
      <c r="I864" t="str" xml:space="preserve">
        <v xml:space="preserve">se requiere apoyo de isit para la configuración de ip de la balanza con serial B932069611 y su actualización de precios con el servidor de balanzas (para la actualización de los precios llamada a Deyssy aricapa) e instalación en el sitio de la cava de carnes._x000d_
apoyar con las actas de entrega con su firma y devolver el cau al grupo de la region centro para pasar el caso al grupo de inventario por la asignación.</v>
      </c>
      <c r="J864" t="str">
        <v>Se revisa y se encuentra que la balanza nueva estaba averiada por lo cual no funcionaba correctamente; se revisa y se programa desde cero la balanza pero sigue sin funcionar; se habla con usuario Deysy de sistemas e indica que la balanza llegó mala de garantia por lo cual el error iba a persistir; se revisa y piden conectar la vieja balanza y volver a programarla para actualizarla lo cual no nos funciona la ip; se llama a sistemas pero el fallo persiste; se intenta programar otra vez la balanza pero persiste fallo y nos indica que mejor la dejemos armada que ya ellos verifican el punto de red con sistema y solicitar un nuevo servicio para montar otra balanza</v>
      </c>
      <c r="K864">
        <v>44678</v>
      </c>
      <c r="L864">
        <v>44679</v>
      </c>
      <c r="M864" t="str">
        <f>TEXT(L864,"DDDDDDD")</f>
        <v>jueves</v>
      </c>
      <c r="N864" t="str">
        <v>J027 JUMBO RIONEGRO</v>
      </c>
      <c r="O864" t="str">
        <v>RIONEGRO</v>
      </c>
      <c r="P864" t="str">
        <v>CENTRO</v>
      </c>
      <c r="Q864" t="str">
        <v>RICHARD LUNA QUINTERO</v>
      </c>
      <c r="R864" t="e">
        <v>#N/A</v>
      </c>
      <c r="S864" t="str">
        <v>DIRECTO</v>
      </c>
      <c r="T864">
        <v>0.5833333333333334</v>
      </c>
      <c r="U864">
        <v>0.7708333333333334</v>
      </c>
      <c r="V864">
        <v>0.1875</v>
      </c>
      <c r="W864">
        <v>3</v>
      </c>
      <c r="X864">
        <f>NETWORKDAYS(K864,L863)</f>
        <v>-8</v>
      </c>
      <c r="Y864" t="str">
        <f>IF(X864&lt;=2,"CUMPLE","NO CUMPLE")</f>
        <v>CUMPLE</v>
      </c>
    </row>
    <row r="865" xml:space="preserve">
      <c r="A865">
        <v>12397625</v>
      </c>
      <c r="B865" t="str">
        <v>INCIDENT</v>
      </c>
      <c r="C865" t="str">
        <v>CERRADO</v>
      </c>
      <c r="D865" t="str">
        <v>TIENDA</v>
      </c>
      <c r="E865" t="str">
        <v>POS</v>
      </c>
      <c r="F865" t="str">
        <v>POS</v>
      </c>
      <c r="G865" t="str">
        <v>WINCOR</v>
      </c>
      <c r="H865"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para reportar el visor clientes de la pos #1 no muestra informacion_x000d_
</v>
      </c>
      <c r="I865" t="str" xml:space="preserve">
        <v xml:space="preserve">se requiere apoyo de isit para la instalación y formateo de la pos 1 (la pos se encuentra en la oficina de sistemas) con el siguiente direccionamiento_x000d_
ip 10.131.16.137_x000d_
mascara 255.255.225.128_x000d_
Gateway 10.131.16.254_x000d_
ip server 10.131.16.129_x000d_
se adjunta el manual de formateo de pos en el cau y después de realizar la actividad avisar a soporte campo Cencosud para el tema de cargue de facturación y realizar actas de entrega y devolverr el cau a soporte centro para pasarlo al grupo de inventario.</v>
      </c>
      <c r="J865" t="str">
        <v>se instala nueva pos pero se encuentra que estaba averiada por lo cual no sube y genera error; se cambia el disco duro y la tarjeta de red nuevas y se configura desde cero la POS antigua sólo que con partes de la nueva POS y queda funcionando correctamente; se da información a soporte Cencosud Deysy quien indica  que la nueva POS SE VUELVE A GUARDAR EN LA CAJA QUE LLEGO</v>
      </c>
      <c r="K865">
        <v>44678</v>
      </c>
      <c r="L865">
        <v>44679</v>
      </c>
      <c r="M865" t="str">
        <f>TEXT(L865,"DDDDDDD")</f>
        <v>jueves</v>
      </c>
      <c r="N865" t="str">
        <v>J027 JUMBO RIONEGRO</v>
      </c>
      <c r="O865" t="str">
        <v>RIONEGRO</v>
      </c>
      <c r="P865" t="str">
        <v>CENTRO</v>
      </c>
      <c r="Q865" t="str">
        <v>RICHARD LUNA QUINTERO</v>
      </c>
      <c r="R865" t="e">
        <v>#N/A</v>
      </c>
      <c r="S865" t="str">
        <v>DIRECTO</v>
      </c>
      <c r="T865">
        <v>0.4583333333333333</v>
      </c>
      <c r="U865">
        <v>0.5416666666666666</v>
      </c>
      <c r="V865">
        <v>0.08333333333333333</v>
      </c>
      <c r="W865">
        <v>2</v>
      </c>
      <c r="X865">
        <f>NETWORKDAYS(K865,L864)</f>
        <v>2</v>
      </c>
      <c r="Y865" t="str">
        <f>IF(X865&lt;=2,"CUMPLE","NO CUMPLE")</f>
        <v>CUMPLE</v>
      </c>
    </row>
    <row r="866" xml:space="preserve">
      <c r="A866">
        <v>12398420</v>
      </c>
      <c r="B866" t="str">
        <v>REQUEST</v>
      </c>
      <c r="C866" t="str">
        <v>CERRADO</v>
      </c>
      <c r="D866" t="str">
        <v>TIENDA</v>
      </c>
      <c r="E866" t="str">
        <v>VERIFICADOR</v>
      </c>
      <c r="F866" t="str">
        <v>VERIFICADOR</v>
      </c>
      <c r="G866" t="str">
        <v>NEWLAND</v>
      </c>
      <c r="H866" t="str" xml:space="preserve">
        <v xml:space="preserve">Datos usuario_x000d_
Nombre: Maria Jasmin Velasquez_x000d_
Correo: MariaJazmin.Velasquez@cencosud.com.co_x000d_
Usuario AD: MJVelas_x000d_
Pais: Colombia_x000d_
Ubicacion: J027 JUMBO RIONEGRO_x000d_
Zona: Colombia Centro_x000d_
Unidad de Negocio: Supermercados_x000d_
Servicio: Tiendas &amp; Centros de Distribucion_x000d_
Telefono: 3043441978_x000d_
Anexo: 3043441978_x000d_
Descripcion: Buenas tardes_x000d_
_x000d_
Me colaboran por favor con la revision del verificador DE BEBES.</v>
      </c>
      <c r="I866" t="str" xml:space="preserve">
        <v xml:space="preserve">se requiere apoyo de isit para validación de configuración del verificador que se encuentra en el área de bebes en pisos de venta._x000d_
se debe dejar en el kiosco para que funcione la validación y consulta de precios; ya que la usuaria indica que el verificador esta en el menú de administrador_x000d_
</v>
      </c>
      <c r="J866" t="str">
        <v>Se hace revision fisica del verificador; se resetea varias veces de la energia lo cual no funciona lo cual se revisa configuracion del scaner en settings y se encuentra desactivado; se reactiva se reinica se hacen pruebas y queda ok</v>
      </c>
      <c r="K866">
        <v>44678</v>
      </c>
      <c r="L866">
        <v>44679</v>
      </c>
      <c r="M866" t="str">
        <f>TEXT(L866,"DDDDDDD")</f>
        <v>jueves</v>
      </c>
      <c r="N866" t="str">
        <v>J027 JUMBO RIONEGRO</v>
      </c>
      <c r="O866" t="str">
        <v>RIONEGRO</v>
      </c>
      <c r="P866" t="str">
        <v>CENTRO</v>
      </c>
      <c r="Q866" t="str">
        <v>RICHARD LUNA QUINTERO</v>
      </c>
      <c r="R866" t="e">
        <v>#N/A</v>
      </c>
      <c r="S866" t="str">
        <v>DIRECTO</v>
      </c>
      <c r="T866">
        <v>0.3854166666666667</v>
      </c>
      <c r="U866">
        <v>0.4166666666666667</v>
      </c>
      <c r="V866">
        <v>0.03125</v>
      </c>
      <c r="W866">
        <v>1</v>
      </c>
      <c r="X866">
        <f>NETWORKDAYS(K866,L865)</f>
        <v>2</v>
      </c>
      <c r="Y866" t="str">
        <f>IF(X866&lt;=2,"CUMPLE","NO CUMPLE")</f>
        <v>CUMPLE</v>
      </c>
    </row>
    <row r="867" xml:space="preserve">
      <c r="A867">
        <v>12403750</v>
      </c>
      <c r="B867" t="str">
        <v>INCIDENT</v>
      </c>
      <c r="C867" t="str">
        <v>CERRADO</v>
      </c>
      <c r="D867" t="str">
        <v>TIENDA</v>
      </c>
      <c r="E867" t="str">
        <v>PDA</v>
      </c>
      <c r="F867" t="str">
        <v>PDA</v>
      </c>
      <c r="G867" t="str">
        <v>HONEYWELL</v>
      </c>
      <c r="H867" t="str" xml:space="preserve">
        <v xml:space="preserve">Datos usuario_x000d_
Nombre: Paula Andrea Carmona Toro_x000d_
Correo: PaulaAndrea.Carmona@cencosud.com.co_x000d_
Usuario AD: PACarmon_x000d_
Pais: Colombia_x000d_
Ubicacion: J027 JUMBO RIONEGRO_x000d_
Zona: Colombia Centro_x000d_
Unidad de Negocio: Supermercados_x000d_
Servicio: Tiendas &amp; Centros de Distribucion_x000d_
Telefono: 3146272884_x000d_
Anexo: 3146272884_x000d_
Descripcion: buenos dias_x000d_
el dia de hoy al prender la pda me pide una contraseña por favor me colaboran con la pronta solucion y muchas gracias._x000d_
Seccion de la tienda en donde se ubica la PDT o usuario: pgc</v>
      </c>
      <c r="I867" t="str">
        <v>se requiere apoyo de isit para el formateo de la pda del área de pgc; se adjunta el manual de configuración y en el perfil de administrador del pc de sistemas se encuentra la actualización de firmware del equipo; dejarle el perfil de piso de venta de supermercado</v>
      </c>
      <c r="J867" t="str">
        <v>6:30 a.m. se revisa la PDA y encontrando que la PDA aparece con una contraseña por lo cual se procede con el formateo 7:30 am se hace configuración con manual lo cual se hace paso a paso; 8:30 a.m. se termina de descargar y se pasa la PDA a usuario para probar y queda funcionando</v>
      </c>
      <c r="K867">
        <v>44678</v>
      </c>
      <c r="L867">
        <v>44679</v>
      </c>
      <c r="M867" t="str">
        <f>TEXT(L867,"DDDDDDD")</f>
        <v>jueves</v>
      </c>
      <c r="N867" t="str">
        <v>J027 JUMBO RIONEGRO</v>
      </c>
      <c r="O867" t="str">
        <v>RIONEGRO</v>
      </c>
      <c r="P867" t="str">
        <v>CENTRO</v>
      </c>
      <c r="Q867" t="str">
        <v>RICHARD LUNA QUINTERO</v>
      </c>
      <c r="R867" t="e">
        <v>#N/A</v>
      </c>
      <c r="S867" t="str">
        <v>DIRECTO</v>
      </c>
      <c r="T867">
        <v>0.2708333333333333</v>
      </c>
      <c r="U867">
        <v>0.3541666666666667</v>
      </c>
      <c r="V867">
        <v>0.08333333333333333</v>
      </c>
      <c r="W867">
        <v>2</v>
      </c>
      <c r="X867">
        <f>NETWORKDAYS(K867,L866)</f>
        <v>2</v>
      </c>
      <c r="Y867" t="str">
        <f>IF(X867&lt;=2,"CUMPLE","NO CUMPLE")</f>
        <v>CUMPLE</v>
      </c>
    </row>
    <row r="868" xml:space="preserve">
      <c r="A868">
        <v>12413701</v>
      </c>
      <c r="B868" t="str">
        <v>REQUEST</v>
      </c>
      <c r="C868" t="str">
        <v>CERRADO</v>
      </c>
      <c r="D868" t="str">
        <v>TIENDA</v>
      </c>
      <c r="E868" t="str">
        <v>BALANZA</v>
      </c>
      <c r="F868" t="str">
        <v>MESA</v>
      </c>
      <c r="G868" t="str">
        <v>METTLER</v>
      </c>
      <c r="H868" t="str" xml:space="preserve">
        <v xml:space="preserve">Datos usuario_x000d_
Nombre: Edison Arley Ortiz Grisales_x000d_
Correo: EdisonArley.OrtizGrisales@cencosud.com.co_x000d_
Usuario AD: EDOrtizGr_x000d_
Pais: Colombia_x000d_
Ubicacion: J027 JUMBO RIONEGRO_x000d_
Zona: Colombia Centro_x000d_
Unidad de Negocio: Supermercados_x000d_
Servicio: Tiendas &amp; Centros de Distribucion_x000d_
Telefono: 3146171666_x000d_
Anexo: 5352400_x000d_
Descripcion: Actualizacion y cambio de bascula._x000d_
Area donde su ubica la balanza: Laboratorio carniceria.</v>
      </c>
      <c r="I868" t="str">
        <v>se requiere apoyo de isit para validar de balanza del área de carnes la cual no conecta a la red para la actualización de precios</v>
      </c>
      <c r="J868" t="str">
        <v>Se conecta el computador de sistemas y sacamos la mac deL pc para encontrar el puerto al cual está conectado; se verifica y se habla con soporte DEYSY de sistemas y encuentra que el puerto no estaba bien configurado; revisamos y se conecta balanza y reconoce el puerto con la balanza se carga actualización; se prueba y queda correctamente actualizada. Equipo operativo</v>
      </c>
      <c r="K868">
        <v>44680</v>
      </c>
      <c r="L868">
        <v>44680</v>
      </c>
      <c r="M868" t="str">
        <f>TEXT(L868,"DDDDDDD")</f>
        <v>viernes</v>
      </c>
      <c r="N868" t="str">
        <v>J027 JUMBO RIONEGRO</v>
      </c>
      <c r="O868" t="str">
        <v>RIONEGRO</v>
      </c>
      <c r="P868" t="str">
        <v>CENTRO</v>
      </c>
      <c r="Q868" t="str">
        <v>RICHARD LUNA QUINTERO</v>
      </c>
      <c r="R868" t="e">
        <v>#N/A</v>
      </c>
      <c r="S868" t="str">
        <v>DIRECTO</v>
      </c>
      <c r="T868">
        <v>0.5833333333333334</v>
      </c>
      <c r="U868">
        <v>0.625</v>
      </c>
      <c r="V868">
        <v>0.041666666666666664</v>
      </c>
      <c r="W868">
        <v>1</v>
      </c>
      <c r="X868">
        <f>NETWORKDAYS(K868,L867)</f>
        <v>-2</v>
      </c>
      <c r="Y868" t="str">
        <f>IF(X868&lt;=2,"CUMPLE","NO CUMPLE")</f>
        <v>CUMPLE</v>
      </c>
    </row>
    <row r="869" xml:space="preserve">
      <c r="A869">
        <v>12397625</v>
      </c>
      <c r="B869" t="str">
        <v>REQUEST</v>
      </c>
      <c r="C869" t="str">
        <v>CERRADO</v>
      </c>
      <c r="D869" t="str">
        <v>TIENDA</v>
      </c>
      <c r="E869" t="str">
        <v>POS</v>
      </c>
      <c r="F869" t="str">
        <v>POS</v>
      </c>
      <c r="G869" t="str">
        <v>WINCOR</v>
      </c>
      <c r="H869"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 tarde para reportar el visor clientes de la pos #1 no muestra informacion_x000d_
</v>
      </c>
      <c r="I869" t="str" xml:space="preserve">
        <v xml:space="preserve">se requiere apoyo de isit para realizar el cambio de la pos 1 que esta actualmente por la cpu pos que llego a tienda y se encuentra en la oficina de seguridad._x000d_
por favor antes de hacer el cambio llamar a Deyssy Aricapa. 3176683697</v>
      </c>
      <c r="J869" t="str">
        <v>Se realiza el cambio de la pos 1 como indica Deysi Aricapa de Sistemas Cencosud; se procede a intercambiar los discos duros y tarjetas de red. Se envian datos a soporte remoto para que configuraran los visores; se cambio el cable de visor ya que el visor de cliente no funcionaba correctamente; se realizaron pruebas y se deja funcionando todo correctamente.</v>
      </c>
      <c r="K869">
        <v>44690</v>
      </c>
      <c r="L869">
        <v>44691</v>
      </c>
      <c r="M869" t="str">
        <f>TEXT(L869,"DDDDDDD")</f>
        <v>martes</v>
      </c>
      <c r="N869" t="str">
        <v>J027 JUMBO RIONEGRO</v>
      </c>
      <c r="O869" t="str">
        <v>RIONEGRO</v>
      </c>
      <c r="P869" t="str">
        <v>CENTRO</v>
      </c>
      <c r="Q869" t="str">
        <v>YURIMAR MARQUEZ MUÑOZ</v>
      </c>
      <c r="R869">
        <v>1045025746</v>
      </c>
      <c r="S869" t="str">
        <v>DIRECTO</v>
      </c>
      <c r="T869">
        <v>0.5833333333333334</v>
      </c>
      <c r="U869">
        <v>0.7291666666666666</v>
      </c>
      <c r="V869">
        <v>0.14583333333333334</v>
      </c>
      <c r="W869">
        <v>2</v>
      </c>
      <c r="X869">
        <f>NETWORKDAYS(K869,L868)</f>
        <v>-7</v>
      </c>
      <c r="Y869" t="str">
        <f>IF(X869&lt;=2,"CUMPLE","NO CUMPLE")</f>
        <v>CUMPLE</v>
      </c>
    </row>
    <row r="870" xml:space="preserve">
      <c r="A870">
        <v>12430627</v>
      </c>
      <c r="B870" t="str">
        <v>INCIDENT</v>
      </c>
      <c r="C870" t="str">
        <v>CERRADO</v>
      </c>
      <c r="D870" t="str">
        <v>TIENDA</v>
      </c>
      <c r="E870" t="str">
        <v>MICROSENS</v>
      </c>
      <c r="F870" t="str">
        <v>MICROSENSE</v>
      </c>
      <c r="G870" t="str">
        <v>MICROSENSE</v>
      </c>
      <c r="H870" t="str" xml:space="preserve">
        <v xml:space="preserve">J027 - SW microsense IP 10.131.18.77 caído._x000d_
Validaremos energía con responsable de tienda. @David Higuita</v>
      </c>
      <c r="I870" t="str">
        <v>se requiere el apoyo de isit para la validación del sw microsens con ip 10.131.18.77 el cual esta ubicado en la pos de plato; validar el tema con el área de redes; por favor cuando este en tienda indicarme para compartir el contacto de la persona de redes que este de guardia en el momento.</v>
      </c>
      <c r="J870" t="str">
        <v>Se realiza la revisión en sitio del microsens y se evidencia que el microsens estaba desconectado; se procede a conectar en su toma regulada; se espera que todo quede funcionando corerectamente. Microsens queda con red y funcionando correctamente.</v>
      </c>
      <c r="K870">
        <v>44690</v>
      </c>
      <c r="L870">
        <v>44691</v>
      </c>
      <c r="M870" t="str">
        <f>TEXT(L870,"DDDDDDD")</f>
        <v>martes</v>
      </c>
      <c r="N870" t="str">
        <v>J027 JUMBO RIONEGRO</v>
      </c>
      <c r="O870" t="str">
        <v>RIONEGRO</v>
      </c>
      <c r="P870" t="str">
        <v>CENTRO</v>
      </c>
      <c r="Q870" t="str">
        <v>YURIMAR MARQUEZ MUÑOZ</v>
      </c>
      <c r="R870">
        <v>1045025746</v>
      </c>
      <c r="S870" t="str">
        <v>DIRECTO</v>
      </c>
      <c r="T870">
        <v>0.4409722222222222</v>
      </c>
      <c r="U870">
        <v>0.4791666666666667</v>
      </c>
      <c r="V870">
        <v>0.03819444444444445</v>
      </c>
      <c r="W870">
        <v>1</v>
      </c>
      <c r="X870">
        <f>NETWORKDAYS(K870,L869)</f>
        <v>2</v>
      </c>
      <c r="Y870" t="str">
        <f>IF(X870&lt;=2,"CUMPLE","NO CUMPLE")</f>
        <v>CUMPLE</v>
      </c>
    </row>
    <row r="871" xml:space="preserve">
      <c r="A871">
        <v>12436318</v>
      </c>
      <c r="B871" t="str">
        <v>INCIDENT</v>
      </c>
      <c r="C871" t="str">
        <v>CERRADO</v>
      </c>
      <c r="D871" t="str">
        <v>TIENDA</v>
      </c>
      <c r="E871" t="str">
        <v>CPU</v>
      </c>
      <c r="F871" t="str">
        <v>CPU</v>
      </c>
      <c r="G871" t="str">
        <v>LENOVO</v>
      </c>
      <c r="H871" t="str" xml:space="preserve">
        <v xml:space="preserve">Datos usuario_x000d_
Nombre: Juan David Carvajal Calderon_x000d_
Correo: JuanDavid.CarvajalCalderon@cencosud.com.co_x000d_
Usuario AD: JUCarvaja_x000d_
Pais: Colombia_x000d_
Ubicacion: J027 JUMBO RIONEGRO_x000d_
Zona: Colombia Centro_x000d_
Unidad de Negocio: Supermercados_x000d_
Servicio: Tiendas &amp; Centros de Distribucion_x000d_
Telefono: 3137990347_x000d_
Anexo: null_x000d_
Descripcion: Pc no tiene acceso a la red.</v>
      </c>
      <c r="I871" t="str">
        <v>se requiere apoyo de isit para validación de pc del área de seguridad ya que indica que presenta novedad con la conexión de red</v>
      </c>
      <c r="J871" t="str">
        <v>Se realiza la revisión del equipo del funcionario; se evidencia que el equipo efectivamente está sin red; se actualiza y se forzan políticas. Se reinicia el PC y se realizan pruebas y se deja funcionando correctamente.</v>
      </c>
      <c r="K871">
        <v>44690</v>
      </c>
      <c r="L871">
        <v>44691</v>
      </c>
      <c r="M871" t="str">
        <f>TEXT(L871,"DDDDDDD")</f>
        <v>martes</v>
      </c>
      <c r="N871" t="str">
        <v>J027 JUMBO RIONEGRO</v>
      </c>
      <c r="O871" t="str">
        <v>RIONEGRO</v>
      </c>
      <c r="P871" t="str">
        <v>CENTRO</v>
      </c>
      <c r="Q871" t="str">
        <v>YURIMAR MARQUEZ MUÑOZ</v>
      </c>
      <c r="R871">
        <v>1045025746</v>
      </c>
      <c r="S871" t="str">
        <v>DIRECTO</v>
      </c>
      <c r="T871">
        <v>0.5208333333333334</v>
      </c>
      <c r="U871">
        <v>0.5486111111111112</v>
      </c>
      <c r="V871">
        <v>0.027777777777777776</v>
      </c>
      <c r="W871">
        <v>1</v>
      </c>
      <c r="X871">
        <f>NETWORKDAYS(K871,L870)</f>
        <v>2</v>
      </c>
      <c r="Y871" t="str">
        <f>IF(X871&lt;=2,"CUMPLE","NO CUMPLE")</f>
        <v>CUMPLE</v>
      </c>
    </row>
    <row r="872" xml:space="preserve">
      <c r="A872">
        <v>12389108</v>
      </c>
      <c r="B872" t="str">
        <v>REQUEST</v>
      </c>
      <c r="C872" t="str">
        <v>CERRADO</v>
      </c>
      <c r="D872" t="str">
        <v>TIENDA</v>
      </c>
      <c r="E872" t="str">
        <v>POS</v>
      </c>
      <c r="F872" t="str">
        <v>POS</v>
      </c>
      <c r="G872" t="str">
        <v>WINCOR</v>
      </c>
      <c r="H872"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buenas tardes para reportar q los visores de la pos #7 y # 1 se encuentran apagados ya se habia reportado el daño pero nada q le dan solucion. para q me colaboren muchas . Gracias._x000d_
Numero de caja: caja 7 y caja 1</v>
      </c>
      <c r="I872" t="str" xml:space="preserve">
        <v xml:space="preserve">Se solicita revisión POS_x000d_
Área: Linea de cajas_x000d_
Datos del equipo_x000d_
Equipo: POS_x000d_
Marca: WINCOR_x000d_
Modelo: BEETLE-M_x000d_
Nº SERIE: 5300730190_x000d_
Inventario: DI-026083_x000d_
Actividad: Se solicita revisión; diagnostico y/o reparación si es el caso; para POS 1 entregar operativa.</v>
      </c>
      <c r="J872" t="str" xml:space="preserve">
        <v xml:space="preserve">Se realiza revisión de visor de cliente de la pos 1 el cual no está dando imagen. Al hacer chequeo se identifica deterioro en las pastas y tambien que el cable de conexión estaba suelto ya que estaba haciendo mal contacto por un problema en su puerto tipo hembra que no logra que el otro conector funcione adecuadamente ; además al hacer movimientos de limpieza o ubicación de la pastas del visor o de su cable se apaga. Se ajustan tornillos para que no rodara el cable. Se debe cambiar visor por falla que presenta en el socket de conexión_x000d_
_x000d_
Datos del equipo_x000d_
Equipo: POS_x000d_
Marca: WINCOR_x000d_
Modelo: BEETLE-M_x000d_
Nº SERIE: 5300730190_x000d_
Inventario: DI-026083</v>
      </c>
      <c r="K872">
        <v>44669</v>
      </c>
      <c r="L872">
        <v>44670</v>
      </c>
      <c r="M872" t="str">
        <f>TEXT(L872,"DDDDDDD")</f>
        <v>martes</v>
      </c>
      <c r="N872" t="str">
        <v>J126 JUMBO SAN SILVESTRE</v>
      </c>
      <c r="O872" t="str">
        <v>BARRANCABERMEJA</v>
      </c>
      <c r="P872" t="str">
        <v>ORIENTE</v>
      </c>
      <c r="Q872" t="str">
        <v>CARLOS ANDRES NIETO</v>
      </c>
      <c r="R872" t="e">
        <v>#N/A</v>
      </c>
      <c r="S872" t="str">
        <v>DIRECTO</v>
      </c>
      <c r="T872">
        <v>0.3541666666666667</v>
      </c>
      <c r="U872">
        <v>0.4166666666666667</v>
      </c>
      <c r="V872">
        <v>0.0625</v>
      </c>
      <c r="W872">
        <v>1</v>
      </c>
      <c r="X872">
        <f>NETWORKDAYS(K872,L871)</f>
        <v>17</v>
      </c>
      <c r="Y872" t="str">
        <f>IF(X872&lt;=2,"CUMPLE","NO CUMPLE")</f>
        <v>NO CUMPLE</v>
      </c>
    </row>
    <row r="873" xml:space="preserve">
      <c r="A873">
        <v>12389827</v>
      </c>
      <c r="B873" t="str">
        <v>REQUEST</v>
      </c>
      <c r="C873" t="str">
        <v>CERRADO</v>
      </c>
      <c r="D873" t="str">
        <v>TIENDA</v>
      </c>
      <c r="E873" t="str">
        <v>BALANZA</v>
      </c>
      <c r="F873" t="str">
        <v>MESA</v>
      </c>
      <c r="G873" t="str">
        <v>METTLER</v>
      </c>
      <c r="H873"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Buen dia; por favor intervenir en bascula de mesa del area de panaderia es desgastante para ustedes y para la tienda siempre se revisa y dia siguiente continua con la falla en las etiquetas; se debe gestionar cambio o revisar otra area que no use al 100% las basculas de mesa_x000d_
_x000d_
atento_x000d_
Area donde su ubica la balanza: panaderia</v>
      </c>
      <c r="I873" t="str">
        <v>se requiere de su valiosa colaboracion</v>
      </c>
      <c r="J873" t="str">
        <v>Se procede a realizar validación del equipo tipo balanza de mesa en el área de panadería. La balanza sigue presentando problemas en las impresiones de tickets; se valida con el personal de sistemas de Cencosud para realizar intercambio con la balanza del área de carnes. Se logra realizar el intercambio; al momento de realizar pruebas con la balanza se genera problemas para enrollar el papel; se escala con el personal de sistemas señor Rafael Acosta; donde informa solicitar partes del área de impresión de tickets; se le explica al usuario de la novedad y queda en observación el equipo mientras se envían las partes.</v>
      </c>
      <c r="K873">
        <v>44669</v>
      </c>
      <c r="L873">
        <v>44670</v>
      </c>
      <c r="M873" t="str">
        <f>TEXT(L873,"DDDDDDD")</f>
        <v>martes</v>
      </c>
      <c r="N873" t="str">
        <v>J045 JUMBO AV.DEL FERROCARRIL SANTA MARTA</v>
      </c>
      <c r="O873" t="str">
        <v>SANTA MARTA</v>
      </c>
      <c r="P873" t="str">
        <v>COSTA</v>
      </c>
      <c r="Q873" t="str">
        <v>ENRIQUE RAFAEL PONZON ORTEGA</v>
      </c>
      <c r="R873">
        <v>1082888515</v>
      </c>
      <c r="S873" t="str">
        <v>DIRECTO</v>
      </c>
      <c r="T873">
        <v>0.34375</v>
      </c>
      <c r="U873">
        <v>0.3923611111111111</v>
      </c>
      <c r="V873">
        <v>0.04861111111111111</v>
      </c>
      <c r="W873">
        <v>1</v>
      </c>
      <c r="X873">
        <f>NETWORKDAYS(K873,L872)</f>
        <v>2</v>
      </c>
      <c r="Y873" t="str">
        <f>IF(X873&lt;=2,"CUMPLE","NO CUMPLE")</f>
        <v>CUMPLE</v>
      </c>
    </row>
    <row r="874" xml:space="preserve">
      <c r="A874">
        <v>12391071</v>
      </c>
      <c r="B874" t="str">
        <v>REQUEST</v>
      </c>
      <c r="C874" t="str">
        <v>CERRADO</v>
      </c>
      <c r="D874" t="str">
        <v>TIENDA</v>
      </c>
      <c r="E874" t="str">
        <v>POS</v>
      </c>
      <c r="F874" t="str">
        <v>POS</v>
      </c>
      <c r="G874" t="str">
        <v>WINCOR</v>
      </c>
      <c r="H874"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con la pos 7; serial 6498824547 a la cual no le enciende el visor cliente. No funciona; ya se revisaron conexiones.</v>
      </c>
      <c r="I874" t="str" xml:space="preserve">
        <v xml:space="preserve">Se solicita revisión POS_x000d_
Área: Linea de cajas_x000d_
Datos del equipo_x000d_
Equipo: POS_x000d_
Marca: WINCOR_x000d_
Modelo: BEETLE-M_x000d_
Nº SERIE: 6498824547_x000d_
Inventario: DI-014353_x000d_
Actividad: Se solicita revisión; diagnostico y/o reparación si es el caso; para POS 7 entregar operativa</v>
      </c>
      <c r="J874" t="str">
        <v>Se realiza revisión de visor de cliente de la pos 7 el cual no da imagen. Se hacen pruebas conectando el visor en otra pos y da imagen correctamente por lo que se descarta daño del mismo; se realiza cambio de cable de conexión. Se realiza prueba conectando el visor de otra pos y da imagen. Se instala nuevamente el visor de la pos 7 y ya toma video. Se realizan pruebas y queda funcionando correctamente</v>
      </c>
      <c r="K874">
        <v>44669</v>
      </c>
      <c r="L874">
        <v>44670</v>
      </c>
      <c r="M874" t="str">
        <f>TEXT(L874,"DDDDDDD")</f>
        <v>martes</v>
      </c>
      <c r="N874" t="str">
        <v>J126 JUMBO SAN SILVESTRE</v>
      </c>
      <c r="O874" t="str">
        <v>BARRANCABERMEJA</v>
      </c>
      <c r="P874" t="str">
        <v>ORIENTE</v>
      </c>
      <c r="Q874" t="str">
        <v>CARLOS ANDRES NIETO</v>
      </c>
      <c r="R874" t="e">
        <v>#N/A</v>
      </c>
      <c r="S874" t="str">
        <v>DIRECTO</v>
      </c>
      <c r="T874">
        <v>0.4166666666666667</v>
      </c>
      <c r="U874">
        <v>0.46875</v>
      </c>
      <c r="V874">
        <v>0.052083333333333336</v>
      </c>
      <c r="W874">
        <v>1</v>
      </c>
      <c r="X874">
        <f>NETWORKDAYS(K874,L873)</f>
        <v>2</v>
      </c>
      <c r="Y874" t="str">
        <f>IF(X874&lt;=2,"CUMPLE","NO CUMPLE")</f>
        <v>CUMPLE</v>
      </c>
    </row>
    <row r="875" xml:space="preserve">
      <c r="A875">
        <v>12391468</v>
      </c>
      <c r="B875" t="str">
        <v>REQUEST</v>
      </c>
      <c r="C875" t="str">
        <v>CERRADO</v>
      </c>
      <c r="D875" t="str">
        <v>TIENDA</v>
      </c>
      <c r="E875" t="str">
        <v>INVENTARIO</v>
      </c>
      <c r="F875" t="str">
        <v>INVENTARIO</v>
      </c>
      <c r="G875" t="str">
        <v>INVENTARIO</v>
      </c>
      <c r="H875" t="str" xml:space="preserve">
        <v xml:space="preserve">Buenas dias_x000d_
se requiere su presencia para destruir varios activos; contactar a Rafael Acosta Mercado celular 3174372365 para mayor indicaciones .</v>
      </c>
      <c r="I875" t="str" xml:space="preserve">
        <v xml:space="preserve">Transfer Assignee from '' to 'Espinosa Rodriguez; Jamir Leandro '_x000d_
Transfer Group from 'Soporte_Onsite_REG_Costa_SM Colombia' to 'Soporte_Onsite_REG_Remoto_SM Colombia</v>
      </c>
      <c r="J875" t="str">
        <v>Se procede a realizar validación equipos y dispositivos para realizar la baja de los activos y se procede con la destrucción. Se toma evidencias de lo validado y se le envía el soporte al señor Rafael Acosta y al señor Celso Niebles; personal de sistemas de Cencosud; se le informa a la asistente del director de la tienda y al personal de seguridad para que realicen los protocolos de baja de los equipos.</v>
      </c>
      <c r="K875">
        <v>44669</v>
      </c>
      <c r="L875">
        <v>44670</v>
      </c>
      <c r="M875" t="str">
        <f>TEXT(L875,"DDDDDDD")</f>
        <v>martes</v>
      </c>
      <c r="N875" t="str">
        <v>J045 JUMBO AV.DEL FERROCARRIL SANTA MARTA</v>
      </c>
      <c r="O875" t="str">
        <v>SANTA MARTA</v>
      </c>
      <c r="P875" t="str">
        <v>COSTA</v>
      </c>
      <c r="Q875" t="str">
        <v>ENRIQUE RAFAEL PONZON ORTEGA</v>
      </c>
      <c r="R875">
        <v>1082888515</v>
      </c>
      <c r="S875" t="str">
        <v>DIRECTO</v>
      </c>
      <c r="T875">
        <v>0.4583333333333333</v>
      </c>
      <c r="U875">
        <v>0.5208333333333334</v>
      </c>
      <c r="V875">
        <v>0.0625</v>
      </c>
      <c r="W875">
        <v>1</v>
      </c>
      <c r="X875">
        <f>NETWORKDAYS(K875,L874)</f>
        <v>2</v>
      </c>
      <c r="Y875" t="str">
        <f>IF(X875&lt;=2,"CUMPLE","NO CUMPLE")</f>
        <v>CUMPLE</v>
      </c>
    </row>
    <row r="876" xml:space="preserve">
      <c r="A876">
        <v>12350493</v>
      </c>
      <c r="B876" t="str">
        <v>REQUEST</v>
      </c>
      <c r="C876" t="str">
        <v>CERRADO</v>
      </c>
      <c r="D876" t="str">
        <v>TIENDA</v>
      </c>
      <c r="E876" t="str">
        <v>POS</v>
      </c>
      <c r="F876" t="str">
        <v>POS</v>
      </c>
      <c r="G876" t="str">
        <v>WINCOR</v>
      </c>
      <c r="H876"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la pos 19 presenta problemas de conexion se le han revisado la conexion electrica y se le remueve con llave supervisor solo se queda en el mensaje CLEAN UP. no cual no permite utilizarla_x000d_
Numero de caja: 19</v>
      </c>
      <c r="I876" t="str">
        <v>Se realiza envio de CABLE TECLADO MINI-DIN 3.0M 6POS. M/M con Guía No. 2071793661 el 11/04/2022</v>
      </c>
      <c r="J876" t="str">
        <v>Se procede a validar parte que llega para su instalación; se realiza el desmonte de los equipos para luego realizar la instalación de cableado que llega para el teclado; se realiza la instalación y se valida pruebas con el jefe del área de caja a satisfacción.</v>
      </c>
      <c r="K876">
        <v>44670</v>
      </c>
      <c r="L876">
        <v>44670</v>
      </c>
      <c r="M876" t="str">
        <f>TEXT(L876,"DDDDDDD")</f>
        <v>martes</v>
      </c>
      <c r="N876" t="str">
        <v>J045 JUMBO AV.DEL FERROCARRIL SANTA MARTA</v>
      </c>
      <c r="O876" t="str">
        <v>SANTA MARTA</v>
      </c>
      <c r="P876" t="str">
        <v>COSTA</v>
      </c>
      <c r="Q876" t="str">
        <v>ENRIQUE RAFAEL PONZON ORTEGA</v>
      </c>
      <c r="R876">
        <v>1082888515</v>
      </c>
      <c r="S876" t="str">
        <v>DIRECTO</v>
      </c>
      <c r="T876">
        <v>0.3958333333333333</v>
      </c>
      <c r="U876">
        <v>0.4479166666666667</v>
      </c>
      <c r="V876">
        <v>0.052083333333333336</v>
      </c>
      <c r="W876">
        <v>1</v>
      </c>
      <c r="X876">
        <f>NETWORKDAYS(K876,L875)</f>
        <v>1</v>
      </c>
      <c r="Y876" t="str">
        <f>IF(X876&lt;=2,"CUMPLE","NO CUMPLE")</f>
        <v>CUMPLE</v>
      </c>
    </row>
    <row r="877" xml:space="preserve">
      <c r="A877">
        <v>12391060</v>
      </c>
      <c r="B877" t="str">
        <v>REQUEST</v>
      </c>
      <c r="C877" t="str">
        <v>CERRADO</v>
      </c>
      <c r="D877" t="str">
        <v>TIENDA</v>
      </c>
      <c r="E877" t="str">
        <v>POS</v>
      </c>
      <c r="F877" t="str">
        <v>IMPRESORA</v>
      </c>
      <c r="G877" t="str">
        <v>WINCOR</v>
      </c>
      <c r="H877"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con la POS numero 7 serial 6498824547; a la cual no le funciona la impresora; no enciende al parecer es la conexion de la parte trasera de la CPU</v>
      </c>
      <c r="I877" t="str" xml:space="preserve">
        <v xml:space="preserve">Se solicita revisión POS_x000d_
Área: Linea de cajas_x000d_
Datos del equipo_x000d_
Equipo: POS_x000d_
Marca: WINCOR_x000d_
Modelo: BEETLE-M_x000d_
Nº SERIE: 6498824547_x000d_
Inventario: DI-014353_x000d_
Actividad: Se solicita revisión; diagnostico y/o reparación si es el caso; para POS 7 entregar operativa</v>
      </c>
      <c r="J877" t="str" xml:space="preserve">
        <v xml:space="preserve">Se realiza revisión de la impresora la cual se encuentra alarmada con mensaje de error; se verifica estado físico de la impresora y conexiones. Se realiza prueba conectando la impresora a otra pos pero falla persiste. Se procede a realizar limpieza interna y de sensores; se evidencia que a la impresora le derramaron un líquido que puede estar afectando la board. Se realiza prueba después de la limpieza pero la impresora continua con alarma de error. Se procede a realizar embalaje por indiciación de Ever Becerra para que sea enviada a revisión con el proveedor. _x000d_
_x000d_
Datos equipo_x000d_
Marca: EPSON TM-H6000IV_x000d_
Modelo: M253A_x000d_
Serial: P5TF148915</v>
      </c>
      <c r="K877">
        <v>44670</v>
      </c>
      <c r="L877">
        <v>44671</v>
      </c>
      <c r="M877" t="str">
        <f>TEXT(L877,"DDDDDDD")</f>
        <v>miércoles</v>
      </c>
      <c r="N877" t="str">
        <v>J126 JUMBO SAN SILVESTRE</v>
      </c>
      <c r="O877" t="str">
        <v>BARRANCABERMEJA</v>
      </c>
      <c r="P877" t="str">
        <v>ORIENTE</v>
      </c>
      <c r="Q877" t="str">
        <v>CARLOS ANDRES NIETO</v>
      </c>
      <c r="R877" t="e">
        <v>#N/A</v>
      </c>
      <c r="S877" t="str">
        <v>DIRECTO</v>
      </c>
      <c r="T877">
        <v>0.625</v>
      </c>
      <c r="U877">
        <v>0.75</v>
      </c>
      <c r="V877">
        <v>0.125</v>
      </c>
      <c r="W877">
        <v>2</v>
      </c>
      <c r="X877">
        <f>NETWORKDAYS(K877,L876)</f>
        <v>1</v>
      </c>
      <c r="Y877" t="str">
        <f>IF(X877&lt;=2,"CUMPLE","NO CUMPLE")</f>
        <v>CUMPLE</v>
      </c>
    </row>
    <row r="878" xml:space="preserve">
      <c r="A878">
        <v>12370341</v>
      </c>
      <c r="B878" t="str">
        <v>REQUEST</v>
      </c>
      <c r="C878" t="str">
        <v>CERRADO</v>
      </c>
      <c r="D878" t="str">
        <v>TIENDA</v>
      </c>
      <c r="E878" t="str">
        <v>CPU</v>
      </c>
      <c r="F878" t="str">
        <v>CPU</v>
      </c>
      <c r="G878" t="str">
        <v>LENOVO</v>
      </c>
      <c r="H878"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instalacion con el programa cebra designer peps en el pc de perecederos._x000d_
</v>
      </c>
      <c r="I878" t="str">
        <v>Buen dia por favor su ayuda con el tecnico para instalacion de programa zebra desing</v>
      </c>
      <c r="J878" t="str">
        <v>Se realiza instalación y configuración del Zebra Designer 2 al PC mencionado para la impresión de los PEPS; se configura paso a paso corrctamente y se agrega con la impresora Zebra ZT230 con IP 10.131.100.51. Se pone a prueba y funciona correctamente</v>
      </c>
      <c r="K878">
        <v>44670</v>
      </c>
      <c r="L878">
        <v>44672</v>
      </c>
      <c r="M878" t="str">
        <f>TEXT(L878,"DDDDDDD")</f>
        <v>jueves</v>
      </c>
      <c r="N878" t="str">
        <v>J047 JUMBO GIRARDOT</v>
      </c>
      <c r="O878" t="str">
        <v>GIRARDOT</v>
      </c>
      <c r="P878" t="str">
        <v>OCCIDENTE</v>
      </c>
      <c r="Q878" t="str">
        <v>RAFAEL ARDILA PUENTES</v>
      </c>
      <c r="R878">
        <v>1018419858</v>
      </c>
      <c r="S878" t="str">
        <v>ALIADO</v>
      </c>
      <c r="T878">
        <v>0.5416666666666666</v>
      </c>
      <c r="U878">
        <v>0.5833333333333334</v>
      </c>
      <c r="V878">
        <v>0.041666666666666664</v>
      </c>
      <c r="W878">
        <v>1</v>
      </c>
      <c r="X878">
        <f>NETWORKDAYS(K878,L877)</f>
        <v>2</v>
      </c>
      <c r="Y878" t="str">
        <f>IF(X878&lt;=2,"CUMPLE","NO CUMPLE")</f>
        <v>CUMPLE</v>
      </c>
    </row>
    <row r="879" xml:space="preserve">
      <c r="A879">
        <v>12388493</v>
      </c>
      <c r="B879" t="str">
        <v>REQUEST</v>
      </c>
      <c r="C879" t="str">
        <v>CERRADO</v>
      </c>
      <c r="D879" t="str">
        <v>TIENDA</v>
      </c>
      <c r="E879" t="str">
        <v>VERIFICADOR</v>
      </c>
      <c r="F879" t="str">
        <v>VERIFICADOR</v>
      </c>
      <c r="G879" t="str">
        <v>NEWLAND</v>
      </c>
      <c r="H879"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colabora para la validacion del verificador del area de licores; y perecederos ya que no funciona; serial 128533</v>
      </c>
      <c r="I879" t="str">
        <v>Buena tarde por favor su ayuda con el tecnico para revision de verificador</v>
      </c>
      <c r="J879" t="str">
        <v>Se realiza revisión del verificador de precios mencionado; se evidencia que el lector o laser no toma los códigos; se procede a verificar la configuración y está correcta. Se verifican archivos config y license; conexión de red cswlan12 e IP server; pero se evidencia correctamente configurado. Se vuelve a pasar nuevamente los archivos de configuración de un verificador funcional comparando su configuración pero persiste la falla; el modulo laser no toma los productos. Está novedad había ocurrido anteriormente con 2 verificadores del mismo modelo; se recomienda enviar a garantía o hacer cambio del equipo</v>
      </c>
      <c r="K879">
        <v>44670</v>
      </c>
      <c r="L879">
        <v>44672</v>
      </c>
      <c r="M879" t="str">
        <f>TEXT(L879,"DDDDDDD")</f>
        <v>jueves</v>
      </c>
      <c r="N879" t="str">
        <v>J047 JUMBO GIRARDOT</v>
      </c>
      <c r="O879" t="str">
        <v>GIRARDOT</v>
      </c>
      <c r="P879" t="str">
        <v>OCCIDENTE</v>
      </c>
      <c r="Q879" t="str">
        <v>RAFAEL ARDILA PUENTES</v>
      </c>
      <c r="R879">
        <v>1018419858</v>
      </c>
      <c r="S879" t="str">
        <v>ALIADO</v>
      </c>
      <c r="T879">
        <v>0.5833333333333334</v>
      </c>
      <c r="U879">
        <v>0.6666666666666666</v>
      </c>
      <c r="V879">
        <v>0.08333333333333333</v>
      </c>
      <c r="W879">
        <v>2</v>
      </c>
      <c r="X879">
        <f>NETWORKDAYS(K879,L878)</f>
        <v>3</v>
      </c>
      <c r="Y879" t="str">
        <f>IF(X879&lt;=2,"CUMPLE","NO CUMPLE")</f>
        <v>NO CUMPLE</v>
      </c>
    </row>
    <row r="880" xml:space="preserve">
      <c r="A880">
        <v>12379369</v>
      </c>
      <c r="B880" t="str">
        <v>REQUEST</v>
      </c>
      <c r="C880" t="str">
        <v>CERRADO</v>
      </c>
      <c r="D880" t="str">
        <v>TIENDA</v>
      </c>
      <c r="E880" t="str">
        <v>POS</v>
      </c>
      <c r="F880" t="str">
        <v>POS</v>
      </c>
      <c r="G880" t="str">
        <v>WINCOR</v>
      </c>
      <c r="H880"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17_x000d_
</v>
      </c>
      <c r="I880" t="str">
        <v>Buen dia la parte ya se encuentra en sitio. por Favor su ayuda con el tecnico</v>
      </c>
      <c r="J880" t="str">
        <v>Se llega al sitio y se solicita  la informacion para realizar el procedimiento del dispositivo del área de cajas. Me dirigo a la caja número 17 instalo usb e inicio el proceso de formateo de pos; se siguen los pasos para  su instalación; se cambia el disk duro y se coloca el IDE que enviaron. Se prueba el formateo según manual y se generan unos mensajes y se envia evidenvia al ingeniero Harold quien envia una imagen de pos  para probar que no sea la imagen; se realiza proceso de quemado y se repite procedimento de formateo; se indica paso a paso enviando la informacion pertinente al ingeniero de los mensajes generados. Envian una imagen nueva de pos y es preparada en otra usb diferente para descartar daños en la unidad o dispositivo usb incompatible; se observa que el ventilador de la fuente de pos esta quieto y esta se recalienta de forma exagerada; se procede al desarme y limpieza para evitar daños posteriores y que esta permita mantener la pos mucho más tiempo encendida. Terminada de limpiar; se realiza el proceso de formateo desde el inicio pero siempre llega al mismo mensaje de bloqueo. Se informa al ingeniero Harold quien  indica que ya informo al área de Soporte POS; quienes indican que es un proceso de verificación de disco y que lleva un tiempo y se debe dejar terminar automáticamente. Se deja correr durante la noche según indicación de Harold Gonzalez; al siguiente día se revisa y la pos se había apagado. Se monta nuevamente la memoria con la imagen y la falla persiste; no es problema de imagen ya que esta se instaló en otra pos. Se informa al ingeniero Harold; quien escalará el caso con Soporte POS para validar el por qué no permite la instalación de la imagen</v>
      </c>
      <c r="K880">
        <v>44671</v>
      </c>
      <c r="L880">
        <v>44672</v>
      </c>
      <c r="M880" t="str">
        <f>TEXT(L880,"DDDDDDD")</f>
        <v>jueves</v>
      </c>
      <c r="N880" t="str">
        <v>J036 JUMBO POPAYAN CAMPANARIO</v>
      </c>
      <c r="O880" t="str">
        <v>POPAYAN</v>
      </c>
      <c r="P880" t="str">
        <v>OCCIDENTE</v>
      </c>
      <c r="Q880" t="str">
        <v>DANIEL FERNANDO PAREDES ARTEAGA</v>
      </c>
      <c r="R880">
        <v>10301691</v>
      </c>
      <c r="S880" t="str">
        <v>DIRECTO</v>
      </c>
      <c r="T880">
        <v>0.3333333333333333</v>
      </c>
      <c r="U880">
        <v>0.75</v>
      </c>
      <c r="V880">
        <v>0.4166666666666667</v>
      </c>
      <c r="W880">
        <v>3</v>
      </c>
      <c r="X880">
        <f>NETWORKDAYS(K880,L879)</f>
        <v>2</v>
      </c>
      <c r="Y880" t="str">
        <f>IF(X880&lt;=2,"CUMPLE","NO CUMPLE")</f>
        <v>CUMPLE</v>
      </c>
    </row>
    <row r="881" xml:space="preserve">
      <c r="A881">
        <v>12379983</v>
      </c>
      <c r="B881" t="str">
        <v>REQUEST</v>
      </c>
      <c r="C881" t="str">
        <v>CERRADO</v>
      </c>
      <c r="D881" t="str">
        <v>TIENDA</v>
      </c>
      <c r="E881" t="str">
        <v>POS</v>
      </c>
      <c r="F881" t="str">
        <v>POS</v>
      </c>
      <c r="G881" t="str">
        <v>WINCOR</v>
      </c>
      <c r="H881"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Supermercados_x000d_
Servicio: Tiendas &amp; Centros de Distribucion_x000d_
Telefono: 3207647357_x000d_
Anexo: 8308000_x000d_
Descripcion: Buenos dias; me colabora con la pos numero 6 no quiere iniciar caja; aparecen varias letras y es como si se estuviera reiniciando cada 5 minutos; aparecen letras y desaparecen y vuelven a cargar y asi sucesivamente.</v>
      </c>
      <c r="I881" t="str">
        <v>la parte ya se encuentra en sitio; por favor su ayuda con el tecnico</v>
      </c>
      <c r="J881" t="str">
        <v>Se llega al sitio y se solicita  la información para realizar el procedimiento del dispositivos del área de cajas. Me dirijo a la caja número 6; instalo usb e inicio el proceso de formateo de pos; se siguen los pasos para  su instalación; se cambia el disk duro y se coloca el conversor de IDE a SATA y se prueba el formateo; este se reinicia  y deja de reconocer los puertos usb. Se realiza el procedimiento de cambio de unidad  por la pos de donas intercambiando las tarjetas LAN y se repite procedimiento de formateo siguiendo el manual con la  información de la pos y dejando el adaptador y el disco nuevo para la pos 6. Se termina procedimiento de formateo y se reinicia maquina y todo funciona. Se informa a jefe de zona que se debe solicitar el canje por correo y se deja por terminado el caso.</v>
      </c>
      <c r="K881">
        <v>44671</v>
      </c>
      <c r="L881">
        <v>44672</v>
      </c>
      <c r="M881" t="str">
        <f>TEXT(L881,"DDDDDDD")</f>
        <v>jueves</v>
      </c>
      <c r="N881" t="str">
        <v>J036 JUMBO POPAYAN CAMPANARIO</v>
      </c>
      <c r="O881" t="str">
        <v>POPAYAN</v>
      </c>
      <c r="P881" t="str">
        <v>OCCIDENTE</v>
      </c>
      <c r="Q881" t="str">
        <v>DANIEL FERNANDO PAREDES ARTEAGA</v>
      </c>
      <c r="R881">
        <v>10301691</v>
      </c>
      <c r="S881" t="str">
        <v>DIRECTO</v>
      </c>
      <c r="T881">
        <v>0.3333333333333333</v>
      </c>
      <c r="U881">
        <v>0.75</v>
      </c>
      <c r="V881">
        <v>0.4166666666666667</v>
      </c>
      <c r="W881">
        <v>3</v>
      </c>
      <c r="X881">
        <f>NETWORKDAYS(K881,L880)</f>
        <v>2</v>
      </c>
      <c r="Y881" t="str">
        <f>IF(X881&lt;=2,"CUMPLE","NO CUMPLE")</f>
        <v>CUMPLE</v>
      </c>
    </row>
    <row r="882" xml:space="preserve">
      <c r="A882">
        <v>12396206</v>
      </c>
      <c r="B882" t="str">
        <v>REQUEST</v>
      </c>
      <c r="C882" t="str">
        <v>CERRADO</v>
      </c>
      <c r="D882" t="str">
        <v>TIENDA</v>
      </c>
      <c r="E882" t="str">
        <v>CPU</v>
      </c>
      <c r="F882" t="str">
        <v>CPU</v>
      </c>
      <c r="G882" t="str">
        <v>LENOVO</v>
      </c>
      <c r="H882" t="str" xml:space="preserve">
        <v xml:space="preserve">Datos usuario_x000d_
Nombre: adsilvam_x000d_
Correo: AdrianaMilena.SilvaMontes@cencosud.com.co_x000d_
Usuario AD: adsilvam_x000d_
Pais: Colombia_x000d_
Ubicacion: M038 METRO NEIVA CENTRO DE CONVENCIONES_x000d_
Zona: Colombia Occidente_x000d_
Unidad de Negocio: METRO_x000d_
Servicio: null_x000d_
Telefono: 3114635651_x000d_
Anexo: null_x000d_
Descripcion: Solicito revision portatil no funciona el microfono interno para comunicarme en las videollamadas._x000d_
Indicar ubicacion del Equipo en tienda o oficinas: oficinas</v>
      </c>
      <c r="I882" t="str">
        <v>Me ayudas con esta solicitud.</v>
      </c>
      <c r="J882" t="str">
        <v>Se procede a localizar la jefe de recursos humanos y a validar el error; el cual comenta que no la escuchan cuando se conecta a reuniones virtuales. Se procede a validar para ello se solicita clave administrador. Se procede a validar los driver y se encuentran dos driver que no estan instalados; se busca en la plataforma de Lenovo la actualización de los driver y se realiza correctamente. Se hace pruebas con la cámara de video local y no es posible obtener audio; se busca un probador de audio online y de igual manera no es posible obtener audio de micrófono del equipo. Se desinstala uno de los dos driver de audio para validar que no haya conflicto y de igual forma con el otro driver dejándose uno de los dos activados; pero se realizan pruebas y la falla persiste. Se verifica localmente el audio y se procede a buscar solución con el solucionador de problemas local; y el reporte da que no se encuentra micrófono conectado. Se valida la garantia del equipo y está activa actualmente por 36 meses por ende se le informa a Soporte Cencosud Fabiola Diaz que no se puede intervenir por la garantia del equipo. Se confirma que por medio de auriculares funciona y se le indica a la usuaria que por el momento debe de utilizarlo de esa manera; hasta que hagan el reporte de garantía por parte de sistemas.</v>
      </c>
      <c r="K882">
        <v>44672</v>
      </c>
      <c r="L882">
        <v>44673</v>
      </c>
      <c r="M882" t="str">
        <f>TEXT(L882,"DDDDDDD")</f>
        <v>viernes</v>
      </c>
      <c r="N882" t="str">
        <v>M038 METRO NEIVA CENTRO DE CONVENCIONES</v>
      </c>
      <c r="O882" t="str">
        <v>NEIVA</v>
      </c>
      <c r="P882" t="str">
        <v>OCCIDENTE</v>
      </c>
      <c r="Q882" t="str">
        <v>LUIS FERNANDO QUIROGA SANCHEZ</v>
      </c>
      <c r="R882" t="e">
        <v>#N/A</v>
      </c>
      <c r="S882" t="str">
        <v>DIRECTO</v>
      </c>
      <c r="T882">
        <v>0.3958333333333333</v>
      </c>
      <c r="U882">
        <v>0.4583333333333333</v>
      </c>
      <c r="V882">
        <v>0.0625</v>
      </c>
      <c r="W882">
        <v>1</v>
      </c>
      <c r="X882">
        <f>NETWORKDAYS(K882,L881)</f>
        <v>1</v>
      </c>
      <c r="Y882" t="str">
        <f>IF(X882&lt;=2,"CUMPLE","NO CUMPLE")</f>
        <v>CUMPLE</v>
      </c>
    </row>
    <row r="883" xml:space="preserve">
      <c r="A883">
        <v>12389108</v>
      </c>
      <c r="B883" t="str">
        <v>REQUEST</v>
      </c>
      <c r="C883" t="str">
        <v>CERRADO</v>
      </c>
      <c r="D883" t="str">
        <v>TIENDA</v>
      </c>
      <c r="E883" t="str">
        <v>POS</v>
      </c>
      <c r="F883" t="str">
        <v>POS</v>
      </c>
      <c r="G883" t="str">
        <v>WINCOR</v>
      </c>
      <c r="H883"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buenas tardes para reportar q los visores de la pos #7 y # 1 se encuentran apagados ya se habia reportado el daño pero nada q le dan solucion. para q me colaboren muchas . Gracias._x000d_
Numero de caja: caja 7 y caja 1</v>
      </c>
      <c r="I883" t="str" xml:space="preserve">
        <v xml:space="preserve">Llega visor cliente solicitado._x000d_
Área: Linea de cajas_x000d_
Datos del equipo_x000d_
Equipo: POS_x000d_
Marca: WINCOR_x000d_
Modelo: BEETLE-M_x000d_
Nº SERIE: 5300730190_x000d_
Inventario: DI-026083_x000d_
Actividad: Se solicita reemplazo de visor cliente; entregar operativo a Jefe de cajas</v>
      </c>
      <c r="J883" t="str">
        <v>Se procede a realizar el cambio del visor de la caja 1; ciente realiza pruebas y funcionan perfectamente. Visor operativo.</v>
      </c>
      <c r="K883">
        <v>44673</v>
      </c>
      <c r="L883">
        <v>44673</v>
      </c>
      <c r="M883" t="str">
        <f>TEXT(L883,"DDDDDDD")</f>
        <v>viernes</v>
      </c>
      <c r="N883" t="str">
        <v>J126 JUMBO SAN SILVESTRE</v>
      </c>
      <c r="O883" t="str">
        <v>BARRANCABERMEJA</v>
      </c>
      <c r="P883" t="str">
        <v>ORIENTE</v>
      </c>
      <c r="Q883" t="str">
        <v>JESÚS ALBERTO ROJAS DÁVILA</v>
      </c>
      <c r="R883" t="e">
        <v>#N/A</v>
      </c>
      <c r="S883" t="str">
        <v>DIRECTO</v>
      </c>
      <c r="T883">
        <v>0.75</v>
      </c>
      <c r="U883">
        <v>0.7916666666666666</v>
      </c>
      <c r="V883">
        <v>0.041666666666666664</v>
      </c>
      <c r="W883">
        <v>1</v>
      </c>
      <c r="X883">
        <f>NETWORKDAYS(K883,L882)</f>
        <v>1</v>
      </c>
      <c r="Y883" t="str">
        <f>IF(X883&lt;=2,"CUMPLE","NO CUMPLE")</f>
        <v>CUMPLE</v>
      </c>
    </row>
    <row r="884" xml:space="preserve">
      <c r="A884">
        <v>12399777</v>
      </c>
      <c r="B884" t="str">
        <v>REQUEST</v>
      </c>
      <c r="C884" t="str">
        <v>CERRADO</v>
      </c>
      <c r="D884" t="str">
        <v>TIENDA</v>
      </c>
      <c r="E884" t="str">
        <v>CPU</v>
      </c>
      <c r="F884" t="str">
        <v>CPU</v>
      </c>
      <c r="G884" t="str">
        <v>LENOVO</v>
      </c>
      <c r="H884"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reporta PC asistente de direccion mojado por lluvia. No se ha encendido. Se encontro en ese estado en horas de la mañana. Se solicita revision por parte de servicio tecnico lo mas pronto posible.</v>
      </c>
      <c r="I884" t="str">
        <v>Se Solicita Tecnico de Isit de manera Urgente para realiza la validaicon del Desktop; la idea es destaparlo y secarlo; igual revisar el monitor.</v>
      </c>
      <c r="J884" t="str">
        <v>Se reporta equipo mojado debido a lluvias presentadas; se encuentra el equipo con todos los cables desconectados y el usuario informa que no trato de encenderlo; se procede a destapar el equipo encontrando agua en el interior; se realiza el desarme completo para una limpieza y secado más profundo. Se realiza secado de este con secador de cabello por varios minutos hasta verificar que no quedara ningún punto húmedo; luego se realiza el armado; conexión y encendido del equipo el cual enciende sin presentar ninguna anomalía; se utiliza por varios minutos y se entrega al usuario.</v>
      </c>
      <c r="K884">
        <v>44673</v>
      </c>
      <c r="L884">
        <v>44673</v>
      </c>
      <c r="M884" t="str">
        <f>TEXT(L884,"DDDDDDD")</f>
        <v>viernes</v>
      </c>
      <c r="N884" t="str">
        <v>M040 METRO RIOHACHA</v>
      </c>
      <c r="O884" t="str">
        <v>RIOHACHA</v>
      </c>
      <c r="P884" t="str">
        <v>COSTA</v>
      </c>
      <c r="Q884" t="str">
        <v>WILGER MELO PRADO</v>
      </c>
      <c r="R884">
        <v>1118852348</v>
      </c>
      <c r="S884" t="str">
        <v>DIRECTO</v>
      </c>
      <c r="T884">
        <v>0.6145833333333334</v>
      </c>
      <c r="U884">
        <v>0.7326388888888888</v>
      </c>
      <c r="V884">
        <v>0.11805555555555555</v>
      </c>
      <c r="W884">
        <v>2</v>
      </c>
      <c r="X884">
        <f>NETWORKDAYS(K884,L883)</f>
        <v>1</v>
      </c>
      <c r="Y884" t="str">
        <f>IF(X884&lt;=2,"CUMPLE","NO CUMPLE")</f>
        <v>CUMPLE</v>
      </c>
    </row>
    <row r="885" xml:space="preserve">
      <c r="A885">
        <v>12400217</v>
      </c>
      <c r="B885" t="str">
        <v>REQUEST</v>
      </c>
      <c r="C885" t="str">
        <v>CERRADO</v>
      </c>
      <c r="D885" t="str">
        <v>TIENDA</v>
      </c>
      <c r="E885" t="str">
        <v>POS</v>
      </c>
      <c r="F885" t="str">
        <v>POS</v>
      </c>
      <c r="G885" t="str">
        <v>WINCOR</v>
      </c>
      <c r="H885"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Solicito su ayuda con la pos 15; a la cual le falla el teclado en la parte donde se ingresa la llave para desbloquear; al girarla no reconoce el comando y no permite cancelar transacciones ni ninguna otra funcion que requiera llaves.</v>
      </c>
      <c r="I885" t="str" xml:space="preserve">
        <v xml:space="preserve">Se solicita revisión POS_x000d_
Área: Linea de cajas_x000d_
Datos del equipo_x000d_
Equipo: POS_x000d_
Marca: WINCOR_x000d_
Modelo: BEETLE-M_x000d_
Nº SERIE: 6498824560_x000d_
Inventario: DI-014411_x000d_
Actividad: Se solicita revisión; diagnostico y/o reparación si es el caso; para POS 15 chapa-llave de teclado en falla; entregar operativa.</v>
      </c>
      <c r="J885" t="str">
        <v>Se revisa la pos 15 con la funcionaria Mayerly Sierra; pero la pos no presenta falla con la llave; se envia video al ingeniero Ever Becerra para que comprobara que la caja no está presentando falla. Caja operativa y transacciones que requieren llave funcionando correctamente</v>
      </c>
      <c r="K885">
        <v>44673</v>
      </c>
      <c r="L885">
        <v>44673</v>
      </c>
      <c r="M885" t="str">
        <f>TEXT(L885,"DDDDDDD")</f>
        <v>viernes</v>
      </c>
      <c r="N885" t="str">
        <v>J126 JUMBO SAN SILVESTRE</v>
      </c>
      <c r="O885" t="str">
        <v>BARRANCABERMEJA</v>
      </c>
      <c r="P885" t="str">
        <v>ORIENTE</v>
      </c>
      <c r="Q885" t="str">
        <v>JESÚS ALBERTO ROJAS DÁVILA</v>
      </c>
      <c r="R885" t="e">
        <v>#N/A</v>
      </c>
      <c r="S885" t="str">
        <v>DIRECTO</v>
      </c>
      <c r="T885">
        <v>0.7916666666666666</v>
      </c>
      <c r="U885">
        <v>0.8333333333333334</v>
      </c>
      <c r="V885">
        <v>0.041666666666666664</v>
      </c>
      <c r="W885">
        <v>1</v>
      </c>
      <c r="X885">
        <f>NETWORKDAYS(K885,L884)</f>
        <v>1</v>
      </c>
      <c r="Y885" t="str">
        <f>IF(X885&lt;=2,"CUMPLE","NO CUMPLE")</f>
        <v>CUMPLE</v>
      </c>
    </row>
    <row r="886" xml:space="preserve">
      <c r="A886">
        <v>12383644</v>
      </c>
      <c r="B886" t="str">
        <v>REQUEST</v>
      </c>
      <c r="C886" t="str">
        <v>CERRADO</v>
      </c>
      <c r="D886" t="str">
        <v>TIENDA</v>
      </c>
      <c r="E886" t="str">
        <v>CPU</v>
      </c>
      <c r="F886" t="str">
        <v>CPU</v>
      </c>
      <c r="G886" t="str">
        <v>LENOVO</v>
      </c>
      <c r="H886"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Reubicacion de instalacion de Computador Control Perdidas de area de enfermeria hacia el area de Oficina comercial; computador marca lenovo AD-146061 inventario sistema 036189; M75G MT - 11JK - S1U900 S/N MJOFNQGN._x000d_
_x000d_
Indicar la ubicacion del computador en la tienda o sede: Tienda Jumbo Yopal; Control Perdidas.</v>
      </c>
      <c r="I886" t="str" xml:space="preserve">
        <v xml:space="preserve">Se requiere reubicar el PC que se encuentra en el área de enfermería y subirlo a oficina administrativa._x000d_
Validar puerto para habilitarlo y dejar el PC en red</v>
      </c>
      <c r="J886" t="str">
        <v>Se realizó el traslado del equipo se solicitó la habilitación del puerto; se hicieron las pruebas de funcionamiento sin novedad.</v>
      </c>
      <c r="K886">
        <v>44676</v>
      </c>
      <c r="L886">
        <v>44676</v>
      </c>
      <c r="M886" t="str">
        <f>TEXT(L886,"DDDDDDD")</f>
        <v>lunes</v>
      </c>
      <c r="N886" t="str">
        <v>J185 JUMBO YOPAL</v>
      </c>
      <c r="O886" t="str">
        <v>YOPAL</v>
      </c>
      <c r="P886" t="str">
        <v>ORIENTE</v>
      </c>
      <c r="Q886" t="str">
        <v>RAFAEL BARRERA DIAZ</v>
      </c>
      <c r="R886" t="e">
        <v>#N/A</v>
      </c>
      <c r="S886" t="str">
        <v>DIRECTO</v>
      </c>
      <c r="T886">
        <v>0.4583333333333333</v>
      </c>
      <c r="U886">
        <v>0.5</v>
      </c>
      <c r="V886">
        <v>0.041666666666666664</v>
      </c>
      <c r="W886">
        <v>1</v>
      </c>
      <c r="X886">
        <f>NETWORKDAYS(K886,L885)</f>
        <v>-2</v>
      </c>
      <c r="Y886" t="str">
        <f>IF(X886&lt;=2,"CUMPLE","NO CUMPLE")</f>
        <v>CUMPLE</v>
      </c>
    </row>
    <row r="887">
      <c r="A887">
        <v>12404180</v>
      </c>
      <c r="B887" t="str">
        <v>INCIDENT</v>
      </c>
      <c r="C887" t="str">
        <v>CERRADO</v>
      </c>
      <c r="D887" t="str">
        <v>TIENDA</v>
      </c>
      <c r="E887" t="str">
        <v>SERVIDOR</v>
      </c>
      <c r="F887" t="str">
        <v>SERVIDOR</v>
      </c>
      <c r="G887" t="str">
        <v>SERVIDOR</v>
      </c>
      <c r="H887" t="str">
        <v>Acompañamiento para revisar daño que se presentó en el servidor; el cual se generó bajo Incidente Mayor 12404180</v>
      </c>
      <c r="I887" t="str">
        <v>Acompañamiento para revisar daño que se presentó en el servidor; el cual se generó bajo Incidente Mayor 12404180</v>
      </c>
      <c r="J887" t="str">
        <v>Revisión del servidor porque no estaba funcionando si estaba prendido; se detecta de inicio que al gabinete le había caído agua; se revisa el servidor y este estaba con agua; se procede tomar evidencias; se desconecta inmediatamente; se le informa a la ingeniera Giovanna; ella informa a Ubaldo y solicitan que destape el servidor para verificar el estado; se destapa y se evidencia que tiene agua en la tarjeta principal. Esta ya estaba produciendo espuma; se informa y solicitan que lo seque; se procede a realizar el soplado con la sopladora pero después de terminar se evidencia nuevamente espuma en la parte afectada; s informa; autorizan que solicite un secador de cabello para pasarlo por la parte afectada; después de dos horas se evidencia daño en los microchips y se toman evidencias y se sugiere no prender el equipo para que no dañe las otras tarjetas. Solicitan retirar el servidor del gabinete para empacarlo. Se realiza el retiro y empaque del servidor; se le informa a seguridad donde queda el equipo. Servicio de apoyo para la configuración y subida de las 10 POS al servidor virtual para que estén operativas nuevamente</v>
      </c>
      <c r="K887">
        <v>44676</v>
      </c>
      <c r="L887">
        <v>44676</v>
      </c>
      <c r="M887" t="str">
        <f>TEXT(L887,"DDDDDDD")</f>
        <v>lunes</v>
      </c>
      <c r="N887" t="str">
        <v>J185 JUMBO YOPAL</v>
      </c>
      <c r="O887" t="str">
        <v>YOPAL</v>
      </c>
      <c r="P887" t="str">
        <v>ORIENTE</v>
      </c>
      <c r="Q887" t="str">
        <v>RAFAEL BARRERA DIAZ</v>
      </c>
      <c r="R887" t="e">
        <v>#N/A</v>
      </c>
      <c r="S887" t="str">
        <v>DIRECTO</v>
      </c>
      <c r="T887">
        <v>0.3541666666666667</v>
      </c>
      <c r="U887">
        <v>0.71875</v>
      </c>
      <c r="V887">
        <v>0.3645833333333333</v>
      </c>
      <c r="W887">
        <v>3</v>
      </c>
      <c r="X887">
        <f>NETWORKDAYS(K887,L886)</f>
        <v>1</v>
      </c>
      <c r="Y887" t="str">
        <f>IF(X887&lt;=2,"CUMPLE","NO CUMPLE")</f>
        <v>CUMPLE</v>
      </c>
    </row>
    <row r="888" xml:space="preserve">
      <c r="A888">
        <v>12394512</v>
      </c>
      <c r="B888" t="str">
        <v>REQUEST</v>
      </c>
      <c r="C888" t="str">
        <v>CERRADO</v>
      </c>
      <c r="D888" t="str">
        <v>TIENDA</v>
      </c>
      <c r="E888" t="str">
        <v>POS</v>
      </c>
      <c r="F888" t="str">
        <v>POS</v>
      </c>
      <c r="G888" t="str">
        <v>WINCOR</v>
      </c>
      <c r="H888"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Buena tarde solicita el retiro de la pos N 16 de la tienda metro Zipaquira por autorizacion del Director de la tienda._x000d_
Numero de caja pos: 16</v>
      </c>
      <c r="I888" t="str">
        <v>Me colaboran con un recurso para realizar el retiro; empaque; regularización de activos en ITAM con ayuda de Jonathan Maldonado y dejar listo para envío al centro de reparación</v>
      </c>
      <c r="J888" t="str">
        <v>Se realizó la desconexión completa de la POS y se empacó toda en una caja. Se deja lista para que programen la trasportadora y la recoja. Los seriales de los equipos se le entregaron a Jonathan Maldonado para que realizara las actas de retiro de la tienda. El área de seguridad validó todo el alistamiento.</v>
      </c>
      <c r="K888">
        <v>44676</v>
      </c>
      <c r="L888">
        <v>44677</v>
      </c>
      <c r="M888" t="str">
        <f>TEXT(L888,"DDDDDDD")</f>
        <v>martes</v>
      </c>
      <c r="N888" t="str">
        <v>M077 METRO ZIPAQUIRA</v>
      </c>
      <c r="O888" t="str">
        <v>ZIPAQUIRA</v>
      </c>
      <c r="P888" t="str">
        <v>BOGOTA</v>
      </c>
      <c r="Q888" t="str">
        <v>ALEXANDER CASTILLO SOTELO</v>
      </c>
      <c r="R888">
        <v>80216449</v>
      </c>
      <c r="S888" t="str">
        <v>ALIADO</v>
      </c>
      <c r="T888">
        <v>0.6666666666666666</v>
      </c>
      <c r="U888">
        <v>0.7083333333333334</v>
      </c>
      <c r="V888">
        <v>0.041666666666666664</v>
      </c>
      <c r="W888">
        <v>1</v>
      </c>
      <c r="X888">
        <f>NETWORKDAYS(K888,L887)</f>
        <v>1</v>
      </c>
      <c r="Y888" t="str">
        <f>IF(X888&lt;=2,"CUMPLE","NO CUMPLE")</f>
        <v>CUMPLE</v>
      </c>
    </row>
    <row r="889" xml:space="preserve">
      <c r="A889">
        <v>12398513</v>
      </c>
      <c r="B889" t="str">
        <v>REQUEST</v>
      </c>
      <c r="C889" t="str">
        <v>CERRADO</v>
      </c>
      <c r="D889" t="str">
        <v>TIENDA</v>
      </c>
      <c r="E889" t="str">
        <v>INVENTARIO</v>
      </c>
      <c r="F889" t="str">
        <v>INVENTARIO</v>
      </c>
      <c r="G889" t="str">
        <v>INVENTARIO</v>
      </c>
      <c r="H889"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Se solicita diligenciamiento del FORMATO_SOLICITUD_MOVIMIENTOS_INSTALACIONES_CABLEADO_LOGICO-ELECTRICO con lo que se requiere para dejar operativos los puntos de datos de: Laboratorio de Fruver; Laboratorio de Pasteleria; Charcuteria y Panaderia de la zona de empaque._x000d_
Area Afectada: charcuteria_x000d_
Dispositivo Afectado: punto de red_x000d_
</v>
      </c>
      <c r="I889" t="str" xml:space="preserve">
        <v xml:space="preserve">Descripcion: Se solicita diligenciamiento del FORMATO_SOLICITUD_MOVIMIENTOS_INSTALACIONES_CABLEADO_LOGICO-ELECTRICO con lo que se requiere para dejar operativos los puntos de datos de: Laboratorio de Fruver; Laboratorio de Pastelería; Charcutería y Panadería de la zona de empaque._x000d_
Se deben diligenciar las 3 primeras hojas del libro:_x000d_
En la primera; el detallado de lo que se requiere con el registro fotográfico. datos de la tienda en la parte superior_x000d_
En la segunda; hacer el mapa de cómo está actualmente la instalación_x000d_
En la tercera el mapa de lo propuesto._x000d_
Se hace entrega del formato en excel a Rafael Barrera vía whats app</v>
      </c>
      <c r="J889" t="str">
        <v>Se realiza la inspección a los puntos requeridos; se toma medida de cuanto cable se requiere para cada punto se anexa evidencia y se le envía formato a la ingeniera Giovanna López para revisión; quien indica que está bien diligenciado.</v>
      </c>
      <c r="K889">
        <v>44676</v>
      </c>
      <c r="L889">
        <v>44677</v>
      </c>
      <c r="M889" t="str">
        <f>TEXT(L889,"DDDDDDD")</f>
        <v>martes</v>
      </c>
      <c r="N889" t="str">
        <v>J185 JUMBO YOPAL</v>
      </c>
      <c r="O889" t="str">
        <v>YOPAL</v>
      </c>
      <c r="P889" t="str">
        <v>ORIENTE</v>
      </c>
      <c r="Q889" t="str">
        <v>RAFAEL BARRERA DIAZ</v>
      </c>
      <c r="R889" t="e">
        <v>#N/A</v>
      </c>
      <c r="S889" t="str">
        <v>DIRECTO</v>
      </c>
      <c r="T889">
        <v>0.4166666666666667</v>
      </c>
      <c r="U889">
        <v>0.4583333333333333</v>
      </c>
      <c r="V889">
        <v>0.041666666666666664</v>
      </c>
      <c r="W889">
        <v>1</v>
      </c>
      <c r="X889">
        <f>NETWORKDAYS(K889,L888)</f>
        <v>2</v>
      </c>
      <c r="Y889" t="str">
        <f>IF(X889&lt;=2,"CUMPLE","NO CUMPLE")</f>
        <v>CUMPLE</v>
      </c>
    </row>
    <row r="890">
      <c r="A890">
        <v>12404180</v>
      </c>
      <c r="B890" t="str">
        <v>INCIDENT</v>
      </c>
      <c r="C890" t="str">
        <v>CERRADO</v>
      </c>
      <c r="D890" t="str">
        <v>TIENDA</v>
      </c>
      <c r="E890" t="str">
        <v>SERVIDOR</v>
      </c>
      <c r="F890" t="str">
        <v>SERVIDOR</v>
      </c>
      <c r="G890" t="str">
        <v>SERVIDOR</v>
      </c>
      <c r="H890" t="str">
        <v>Acompañamiento para revisar daño que se presentó en el servidor; el cual se generó bajo Incidente Mayor 12404180</v>
      </c>
      <c r="I890" t="str">
        <v>Acompañamiento para revisar daño que se presentó en el servidor; el cual se generó bajo Incidente Mayor 12404180</v>
      </c>
      <c r="J890" t="str">
        <v>Configuración de los verificadores de precio con la nueva dirección IP.</v>
      </c>
      <c r="K890">
        <v>44676</v>
      </c>
      <c r="L890">
        <v>44677</v>
      </c>
      <c r="M890" t="str">
        <f>TEXT(L890,"DDDDDDD")</f>
        <v>martes</v>
      </c>
      <c r="N890" t="str">
        <v>J185 JUMBO YOPAL</v>
      </c>
      <c r="O890" t="str">
        <v>YOPAL</v>
      </c>
      <c r="P890" t="str">
        <v>ORIENTE</v>
      </c>
      <c r="Q890" t="str">
        <v>RAFAEL BARRERA DIAZ</v>
      </c>
      <c r="R890" t="e">
        <v>#N/A</v>
      </c>
      <c r="S890" t="str">
        <v>DIRECTO</v>
      </c>
      <c r="T890">
        <v>0.3333333333333333</v>
      </c>
      <c r="U890">
        <v>0.4305555555555556</v>
      </c>
      <c r="V890">
        <v>0.09722222222222222</v>
      </c>
      <c r="W890">
        <v>1</v>
      </c>
      <c r="X890">
        <f>NETWORKDAYS(K890,L889)</f>
        <v>2</v>
      </c>
      <c r="Y890" t="str">
        <f>IF(X890&lt;=2,"CUMPLE","NO CUMPLE")</f>
        <v>CUMPLE</v>
      </c>
    </row>
    <row r="891" xml:space="preserve">
      <c r="A891">
        <v>12400149</v>
      </c>
      <c r="B891" t="str">
        <v>REQUEST</v>
      </c>
      <c r="C891" t="str">
        <v>CERRADO</v>
      </c>
      <c r="D891" t="str">
        <v>TIENDA</v>
      </c>
      <c r="E891" t="str">
        <v>POS</v>
      </c>
      <c r="F891" t="str">
        <v>POS</v>
      </c>
      <c r="G891" t="str">
        <v>WINCOR</v>
      </c>
      <c r="H891"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_x000d_
Solicito de su colaboracion con la validacion de la POS No 10 la cual presenta falla ya que la gabeta no abre; ya se reviso cableado y al parecer es el cable el que esta fallando._x000d_
_x000d_
Cordialmente_x000d_
_x000d_
Numero de caja: 10</v>
      </c>
      <c r="I891" t="str">
        <v>Me ayudas con esta solicitud.</v>
      </c>
      <c r="J891" t="str" xml:space="preserve">
        <v xml:space="preserve">Se procede a localizar al jefe de sección de cajas el cual informa que tiene falla con la gaveta de la pos 10 de platos preparados; se localiza la caja y se procede a realizar pruebas con usuaria y efectivamente no sale la gaveta automáticamente; se procede a realizar pruebas a mover el cable de la Gaveta y se realizan pruebas y sale la gaveta; se procede a_x000d_
buscar un cable cbl printer mini din /rj12 5m para cambiarlo; el cual se encuentra uno nuevo en la sala de sistemas. Se realiza el cambio y se hacen pruebas y funciona correctamente. Se procede a organizar el cable y sacar el averiado; se organiza correctamente y se hacen pruebas nuevamente quedando funcional y a satisfacción del usuario. Nota: se deja el cable averiado marcado en sala de sistemas.</v>
      </c>
      <c r="K891">
        <v>44676</v>
      </c>
      <c r="L891">
        <v>44677</v>
      </c>
      <c r="M891" t="str">
        <f>TEXT(L891,"DDDDDDD")</f>
        <v>martes</v>
      </c>
      <c r="N891" t="str">
        <v>M195 METRO SANTA LUCIA</v>
      </c>
      <c r="O891" t="str">
        <v>NEIVA</v>
      </c>
      <c r="P891" t="str">
        <v>OCCIDENTE</v>
      </c>
      <c r="Q891" t="str">
        <v>LUIS FERNANDO QUIROGA SANCHEZ</v>
      </c>
      <c r="R891" t="e">
        <v>#N/A</v>
      </c>
      <c r="S891" t="str">
        <v>DIRECTO</v>
      </c>
      <c r="T891">
        <v>0.4166666666666667</v>
      </c>
      <c r="U891">
        <v>0.4583333333333333</v>
      </c>
      <c r="V891">
        <v>0.041666666666666664</v>
      </c>
      <c r="W891">
        <v>1</v>
      </c>
      <c r="X891">
        <f>NETWORKDAYS(K891,L890)</f>
        <v>2</v>
      </c>
      <c r="Y891" t="str">
        <f>IF(X891&lt;=2,"CUMPLE","NO CUMPLE")</f>
        <v>CUMPLE</v>
      </c>
    </row>
    <row r="892" xml:space="preserve">
      <c r="A892">
        <v>12389827</v>
      </c>
      <c r="B892" t="str">
        <v>REQUEST</v>
      </c>
      <c r="C892" t="str">
        <v>CERRADO</v>
      </c>
      <c r="D892" t="str">
        <v>TIENDA</v>
      </c>
      <c r="E892" t="str">
        <v>BALANZA</v>
      </c>
      <c r="F892" t="str">
        <v>MESA</v>
      </c>
      <c r="G892" t="str">
        <v>METTLER</v>
      </c>
      <c r="H892"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Supermercados_x000d_
Servicio: Retail Financiero_x000d_
Telefono: 3135200127_x000d_
Anexo: 405_x000d_
Descripcion: Buen dia; por favor intervenir en bascula de mesa del area de panaderia es desgastante para ustedes y para la tienda siempre se revisa y dia siguiente continua con la falla en las etiquetas; se debe gestionar cambio o revisar otra area que no use al 100% las basculas de mesa_x000d_
_x000d_
atento_x000d_
Area donde su ubica la balanza: panaderia</v>
      </c>
      <c r="I892" t="str" xml:space="preserve">
        <v xml:space="preserve">cordial saludo_x000d_
la parte se encuentra en sitio ; por favor proceda con su instalacion</v>
      </c>
      <c r="J892" t="str">
        <v>Se procede a realizar validación del equipo tipo balanza de mesa para instalación de parte; específicamente la base completa donde se encuentra el cabezal de impresión y donde descansa el papel (mecanismo completo). Se procede a realizar pruebas con el usuario a satisfacción; se deja maquina operativa.</v>
      </c>
      <c r="K892">
        <v>44677</v>
      </c>
      <c r="L892">
        <v>44677</v>
      </c>
      <c r="M892" t="str">
        <f>TEXT(L892,"DDDDDDD")</f>
        <v>martes</v>
      </c>
      <c r="N892" t="str">
        <v>J045 JUMBO AV.DEL FERROCARRIL SANTA MARTA</v>
      </c>
      <c r="O892" t="str">
        <v>SANTA MARTA</v>
      </c>
      <c r="P892" t="str">
        <v>COSTA</v>
      </c>
      <c r="Q892" t="str">
        <v>ENRIQUE RAFAEL PONZON ORTEGA</v>
      </c>
      <c r="R892">
        <v>1082888515</v>
      </c>
      <c r="S892" t="str">
        <v>DIRECTO</v>
      </c>
      <c r="T892">
        <v>0.5104166666666666</v>
      </c>
      <c r="U892">
        <v>0.5625</v>
      </c>
      <c r="V892">
        <v>0.052083333333333336</v>
      </c>
      <c r="W892">
        <v>1</v>
      </c>
      <c r="X892">
        <f>NETWORKDAYS(K892,L891)</f>
        <v>1</v>
      </c>
      <c r="Y892" t="str">
        <f>IF(X892&lt;=2,"CUMPLE","NO CUMPLE")</f>
        <v>CUMPLE</v>
      </c>
    </row>
    <row r="893">
      <c r="A893" t="str">
        <v>ACOMPAÑAMIENTO</v>
      </c>
      <c r="B893" t="str">
        <v>ACOMPAÑAMIENTO</v>
      </c>
      <c r="C893" t="str">
        <v>CERRADO</v>
      </c>
      <c r="D893" t="str">
        <v>TIENDA</v>
      </c>
      <c r="E893" t="str">
        <v>ACOMPAÑAMIENTO</v>
      </c>
      <c r="F893" t="str">
        <v>ACOMPAÑAMIENTO</v>
      </c>
      <c r="G893" t="str">
        <v>ACOMPAÑAMIENTO</v>
      </c>
      <c r="H893" t="str">
        <v>Solicitud de técnico para apoyar atención de casos en tienda</v>
      </c>
      <c r="I893" t="str">
        <v>Acompañamiento</v>
      </c>
      <c r="J893" t="str">
        <v>Se realiza actividad de acompañamiento en tienda</v>
      </c>
      <c r="K893">
        <v>44677</v>
      </c>
      <c r="L893">
        <v>44677</v>
      </c>
      <c r="M893" t="str">
        <f>TEXT(L893,"DDDDDDD")</f>
        <v>martes</v>
      </c>
      <c r="N893" t="str">
        <v>M032 LA 70</v>
      </c>
      <c r="O893" t="str">
        <v>CALI</v>
      </c>
      <c r="P893" t="str">
        <v>OCCIDENTE</v>
      </c>
      <c r="Q893" t="str">
        <v>LINA FERNANDA ARBOLEDA PRECIADO</v>
      </c>
      <c r="R893">
        <v>1143832224</v>
      </c>
      <c r="S893" t="str">
        <v>DIRECTO</v>
      </c>
      <c r="T893">
        <v>0.3333333333333333</v>
      </c>
      <c r="U893">
        <v>0.75</v>
      </c>
      <c r="V893">
        <v>0.4166666666666667</v>
      </c>
      <c r="W893" t="str">
        <v>2;5</v>
      </c>
      <c r="X893">
        <f>NETWORKDAYS(K893,L892)</f>
        <v>1</v>
      </c>
      <c r="Y893" t="str">
        <f>IF(X893&lt;=2,"CUMPLE","NO CUMPLE")</f>
        <v>CUMPLE</v>
      </c>
    </row>
    <row r="894" xml:space="preserve">
      <c r="A894">
        <v>12407384</v>
      </c>
      <c r="B894" t="str">
        <v>REQUEST</v>
      </c>
      <c r="C894" t="str">
        <v>CERRADO</v>
      </c>
      <c r="D894" t="str">
        <v>TIENDA</v>
      </c>
      <c r="E894" t="str">
        <v>PDA</v>
      </c>
      <c r="F894" t="str">
        <v>PDA</v>
      </c>
      <c r="G894" t="str">
        <v>HONEYWELL</v>
      </c>
      <c r="H894" t="str" xml:space="preserve">
        <v xml:space="preserve">Datos usuario_x000d_
Nombre: Katerin Andrea Varela Ballen_x000d_
Correo: katerinandrea.varela@cencosud.com.co_x000d_
Usuario AD: KAVBalle_x000d_
Pais: Colombia_x000d_
Ubicacion: M077 METRO ZIPAQUIRA_x000d_
Zona: Colombia Bogota_x000d_
Unidad de Negocio: null_x000d_
Servicio: null_x000d_
Telefono: null_x000d_
Anexo: null_x000d_
Descripcion: Buena tarde me colabora para configurar la PDA DE ICOMMERCE</v>
      </c>
      <c r="I894" t="str">
        <v xml:space="preserve">Realizar el formateo de la PDA segun manual enviado para las Honeywal EDA51	</v>
      </c>
      <c r="J894" t="str">
        <v>Inicialmente se intento hacer la actualización de la aplicación Janis pero generó error; no hacia las descargas; se intentó conectarla a otras redes wifi pero no las instalaba. Después ya no iniciaba la aplicación. Se procede con el formateo de la PDA y la actualización del firmware pero no permitió hacerlo como lo dice el manual; así que se hace manualmente y se carga la versión de firmware .38 con la SD. Se hace la instalación de las aplicaciones y las configuraciones para el área de Ecommerce. Se realizan las pruebas necesarias y funciona correctamente.</v>
      </c>
      <c r="K894">
        <v>44677</v>
      </c>
      <c r="L894">
        <v>44678</v>
      </c>
      <c r="M894" t="str">
        <f>TEXT(L894,"DDDDDDD")</f>
        <v>miércoles</v>
      </c>
      <c r="N894" t="str">
        <v>M077 METRO ZIPAQUIRA</v>
      </c>
      <c r="O894" t="str">
        <v>ZIPAQUIRA</v>
      </c>
      <c r="P894" t="str">
        <v>BOGOTA</v>
      </c>
      <c r="Q894" t="str">
        <v>ALEXANDER CASTILLO SOTELO</v>
      </c>
      <c r="R894">
        <v>80216449</v>
      </c>
      <c r="S894" t="str">
        <v>ALIADO</v>
      </c>
      <c r="T894">
        <v>0.7083333333333334</v>
      </c>
      <c r="U894">
        <v>0.7916666666666666</v>
      </c>
      <c r="V894">
        <v>0.08333333333333333</v>
      </c>
      <c r="W894">
        <v>2</v>
      </c>
      <c r="X894">
        <f>NETWORKDAYS(K894,L893)</f>
        <v>1</v>
      </c>
      <c r="Y894" t="str">
        <f>IF(X894&lt;=2,"CUMPLE","NO CUMPLE")</f>
        <v>CUMPLE</v>
      </c>
    </row>
    <row r="895" xml:space="preserve">
      <c r="A895">
        <v>12437591</v>
      </c>
      <c r="B895" t="str">
        <v>INCIDENT</v>
      </c>
      <c r="C895" t="str">
        <v>CERRADO</v>
      </c>
      <c r="D895" t="str">
        <v>TIENDA</v>
      </c>
      <c r="E895" t="str">
        <v>BALANZA</v>
      </c>
      <c r="F895" t="str">
        <v>MESA</v>
      </c>
      <c r="G895" t="str">
        <v>METTLER</v>
      </c>
      <c r="H895"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Buenas tardes_x000d_
se solicita mantenimiento para la bascula 10.131.16.66 de Panaderia_x000d_
AD-090462_x000d_
Inv. Sistemas 028688_x000d_
_x000d_
la bascula no esta imprimiendo completa la informacion y adicional no esta mostrando peso del producto._x000d_
_x000d_
Muchas gracias_x000d_
_x000d_
Cordial saludo;_x000d_
Indica la ubicacion de tu balanza en la tienda: Rionegro_x000d_
</v>
      </c>
      <c r="I895" t="str">
        <v xml:space="preserve">se requiere apoyo de isit para su validacion de la balanza ya que esta presenta novedad para imprimir etiqueta.	</v>
      </c>
      <c r="J895" t="str">
        <v>Se reliza la revisión de la bascula en sitio se evidencia la falla; se procede a calibrar y se realiza limpieza de cabezal y se procede a sopletear para limpiar todo residuo de papel; se procede a reiniciar. Se realizan pruebas con usuario en sitio se deja funcionando correctamente.</v>
      </c>
      <c r="K895">
        <v>44690</v>
      </c>
      <c r="L895">
        <v>44691</v>
      </c>
      <c r="M895" t="str">
        <f>TEXT(L895,"DDDDDDD")</f>
        <v>martes</v>
      </c>
      <c r="N895" t="str">
        <v>J027 JUMBO RIONEGRO</v>
      </c>
      <c r="O895" t="str">
        <v>RIONEGRO</v>
      </c>
      <c r="P895" t="str">
        <v>CENTRO</v>
      </c>
      <c r="Q895" t="str">
        <v>YURIMAR MARQUEZ MUÑOZ</v>
      </c>
      <c r="R895">
        <v>1045025746</v>
      </c>
      <c r="S895" t="str">
        <v>DIRECTO</v>
      </c>
      <c r="T895">
        <v>0.4791666666666667</v>
      </c>
      <c r="U895">
        <v>0.5138888888888888</v>
      </c>
      <c r="V895">
        <v>0.034722222222222224</v>
      </c>
      <c r="W895">
        <v>1</v>
      </c>
      <c r="X895">
        <f>NETWORKDAYS(K895,L894)</f>
        <v>-9</v>
      </c>
      <c r="Y895" t="str">
        <f>IF(X895&lt;=2,"CUMPLE","NO CUMPLE")</f>
        <v>CUMPLE</v>
      </c>
    </row>
    <row r="896" xml:space="preserve">
      <c r="A896">
        <v>12440658</v>
      </c>
      <c r="B896" t="str">
        <v>REQUEST</v>
      </c>
      <c r="C896" t="str">
        <v>CERRADO</v>
      </c>
      <c r="D896" t="str">
        <v>TIENDA</v>
      </c>
      <c r="E896" t="str">
        <v>PDA</v>
      </c>
      <c r="F896" t="str">
        <v>PDA</v>
      </c>
      <c r="G896" t="str">
        <v>HONEYWELL</v>
      </c>
      <c r="H896"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nos pueden colaborar con las PDA de Ecommerce ya que al momento de ingresarnos para pickear nos sale que no hay ordenes pendientes de picking ; ya se verifico con los de Ecomerce y nos indican que es con sistemas...gracias_x000d_
Seccion en la tienda o ubicacion del usuario: Jumbo Rionegro Ecommerce</v>
      </c>
      <c r="I896" t="str">
        <v xml:space="preserve">se requiere apoyo de isit para validar y configurar las pda para el aplicativo de ecommerce	</v>
      </c>
      <c r="J896" t="str">
        <v>Se realiza revisión de aplicación de Janis en PDA de Ecommerce; se realiza configuración y se hacen pruebas con usuario; queda funcionando correctamente</v>
      </c>
      <c r="K896">
        <v>44691</v>
      </c>
      <c r="L896">
        <v>44691</v>
      </c>
      <c r="M896" t="str">
        <f>TEXT(L896,"DDDDDDD")</f>
        <v>martes</v>
      </c>
      <c r="N896" t="str">
        <v>J027 JUMBO RIONEGRO</v>
      </c>
      <c r="O896" t="str">
        <v>RIONEGRO</v>
      </c>
      <c r="P896" t="str">
        <v>CENTRO</v>
      </c>
      <c r="Q896" t="str">
        <v>YURIMAR MARQUEZ MUÑOZ</v>
      </c>
      <c r="R896">
        <v>1045025746</v>
      </c>
      <c r="S896" t="str">
        <v>DIRECTO</v>
      </c>
      <c r="T896">
        <v>0.7291666666666666</v>
      </c>
      <c r="U896">
        <v>0.7708333333333334</v>
      </c>
      <c r="V896">
        <v>0.041666666666666664</v>
      </c>
      <c r="W896">
        <v>1</v>
      </c>
      <c r="X896">
        <f>NETWORKDAYS(K896,L895)</f>
        <v>1</v>
      </c>
      <c r="Y896" t="str">
        <f>IF(X896&lt;=2,"CUMPLE","NO CUMPLE")</f>
        <v>CUMPLE</v>
      </c>
    </row>
    <row r="897" xml:space="preserve">
      <c r="A897">
        <v>12440705</v>
      </c>
      <c r="B897" t="str">
        <v>REQUEST</v>
      </c>
      <c r="C897" t="str">
        <v>CERRADO</v>
      </c>
      <c r="D897" t="str">
        <v>TIENDA</v>
      </c>
      <c r="E897" t="str">
        <v>PDA</v>
      </c>
      <c r="F897" t="str">
        <v>PDA</v>
      </c>
      <c r="G897" t="str">
        <v>HONEYWELL</v>
      </c>
      <c r="H897"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me pueden colaboran por favor para revisar las PDA de Ecommerce ya que al momento de ingresar a hacer el picken nos sale que no hay ordenes pendientes de picking_x000d_
Gracias</v>
      </c>
      <c r="I897" t="str">
        <v xml:space="preserve">se requiere apoyo de isit para validar y configurar las pda para el aplicativo de ecommerce	</v>
      </c>
      <c r="J897" t="str">
        <v>Se realiza revisión de aplicación de Janis en PDA de Ecommerce; se realiza configuración y se hacen pruebas con usuario; queda funcionando correctamente</v>
      </c>
      <c r="K897">
        <v>44691</v>
      </c>
      <c r="L897">
        <v>44691</v>
      </c>
      <c r="M897" t="str">
        <f>TEXT(L897,"DDDDDDD")</f>
        <v>martes</v>
      </c>
      <c r="N897" t="str">
        <v>J027 JUMBO RIONEGRO</v>
      </c>
      <c r="O897" t="str">
        <v>RIONEGRO</v>
      </c>
      <c r="P897" t="str">
        <v>CENTRO</v>
      </c>
      <c r="Q897" t="str">
        <v>YURIMAR MARQUEZ MUÑOZ</v>
      </c>
      <c r="R897">
        <v>1045025746</v>
      </c>
      <c r="S897" t="str">
        <v>DIRECTO</v>
      </c>
      <c r="T897">
        <v>0.7291666666666666</v>
      </c>
      <c r="U897">
        <v>0.7708333333333334</v>
      </c>
      <c r="V897">
        <v>0.041666666666666664</v>
      </c>
      <c r="W897">
        <v>1</v>
      </c>
      <c r="X897">
        <f>NETWORKDAYS(K897,L896)</f>
        <v>1</v>
      </c>
      <c r="Y897" t="str">
        <f>IF(X897&lt;=2,"CUMPLE","NO CUMPLE")</f>
        <v>CUMPLE</v>
      </c>
    </row>
    <row r="898" xml:space="preserve">
      <c r="A898">
        <v>12440711</v>
      </c>
      <c r="B898" t="str">
        <v>REQUEST</v>
      </c>
      <c r="C898" t="str">
        <v>CERRADO</v>
      </c>
      <c r="D898" t="str">
        <v>TIENDA</v>
      </c>
      <c r="E898" t="str">
        <v>PDA</v>
      </c>
      <c r="F898" t="str">
        <v>PDA</v>
      </c>
      <c r="G898" t="str">
        <v>HONEYWELL</v>
      </c>
      <c r="H898"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Buenas tardes me pueden colaborar por favor para revisar las PDA de Ecommerce ya al momento de ingresar nos sale que no hay ordenes de picking pendientes..gracias_x000d_
</v>
      </c>
      <c r="I898" t="str">
        <v xml:space="preserve">se requiere apoyo de isit para validar y configurar las pda para el aplicativo de ecommerce	</v>
      </c>
      <c r="J898" t="str">
        <v>Se realiza revisión de aplicación de Janis en PDA de Ecommerce; se realiza configuración y se hacen pruebas con usuario; queda funcionando correctamente</v>
      </c>
      <c r="K898">
        <v>44691</v>
      </c>
      <c r="L898">
        <v>44691</v>
      </c>
      <c r="M898" t="str">
        <f>TEXT(L898,"DDDDDDD")</f>
        <v>martes</v>
      </c>
      <c r="N898" t="str">
        <v>J027 JUMBO RIONEGRO</v>
      </c>
      <c r="O898" t="str">
        <v>RIONEGRO</v>
      </c>
      <c r="P898" t="str">
        <v>CENTRO</v>
      </c>
      <c r="Q898" t="str">
        <v>YURIMAR MARQUEZ MUÑOZ</v>
      </c>
      <c r="R898">
        <v>1045025746</v>
      </c>
      <c r="S898" t="str">
        <v>DIRECTO</v>
      </c>
      <c r="T898">
        <v>0.7291666666666666</v>
      </c>
      <c r="U898">
        <v>0.7708333333333334</v>
      </c>
      <c r="V898">
        <v>0.041666666666666664</v>
      </c>
      <c r="W898">
        <v>1</v>
      </c>
      <c r="X898">
        <f>NETWORKDAYS(K898,L897)</f>
        <v>1</v>
      </c>
      <c r="Y898" t="str">
        <f>IF(X898&lt;=2,"CUMPLE","NO CUMPLE")</f>
        <v>CUMPLE</v>
      </c>
    </row>
    <row r="899">
      <c r="A899" t="str">
        <v>ACOMPAÑAMIENTO</v>
      </c>
      <c r="B899" t="str">
        <v>ACOMPAÑAMIENTO</v>
      </c>
      <c r="C899" t="str">
        <v>CERRADO</v>
      </c>
      <c r="D899" t="str">
        <v>TIENDA</v>
      </c>
      <c r="E899" t="str">
        <v>ACOMPAÑAMIENTO</v>
      </c>
      <c r="F899" t="str">
        <v>ACOMPAÑAMIENTO</v>
      </c>
      <c r="G899" t="str">
        <v>ACOMPAÑAMIENTO</v>
      </c>
      <c r="H899" t="str">
        <v>Solicitud de técnico para apoyar atención de casos en tienda</v>
      </c>
      <c r="I899" t="str">
        <v>Acompañamiento</v>
      </c>
      <c r="J899" t="str">
        <v>Se realiza actividad de acompañamiento en tienda</v>
      </c>
      <c r="K899">
        <v>44679</v>
      </c>
      <c r="L899">
        <v>44679</v>
      </c>
      <c r="M899" t="str">
        <f>TEXT(L899,"DDDDDDD")</f>
        <v>jueves</v>
      </c>
      <c r="N899" t="str">
        <v>J031 CALI CHIPICHAPE</v>
      </c>
      <c r="O899" t="str">
        <v>CALI</v>
      </c>
      <c r="P899" t="str">
        <v>OCCIDENTE</v>
      </c>
      <c r="Q899" t="str">
        <v>LINA FERNANDA ARBOLEDA PRECIADO</v>
      </c>
      <c r="R899">
        <v>1143832224</v>
      </c>
      <c r="S899" t="str">
        <v>DIRECTO</v>
      </c>
      <c r="T899">
        <v>0.3333333333333333</v>
      </c>
      <c r="U899">
        <v>0.75</v>
      </c>
      <c r="V899">
        <v>0.4166666666666667</v>
      </c>
      <c r="W899">
        <v>3</v>
      </c>
      <c r="X899">
        <f>NETWORKDAYS(K899,L898)</f>
        <v>9</v>
      </c>
      <c r="Y899" t="str">
        <f>IF(X899&lt;=2,"CUMPLE","NO CUMPLE")</f>
        <v>NO CUMPLE</v>
      </c>
    </row>
    <row r="900" xml:space="preserve">
      <c r="A900">
        <v>12396371</v>
      </c>
      <c r="B900" t="str">
        <v>INCIDENT</v>
      </c>
      <c r="C900" t="str">
        <v>CERRADO</v>
      </c>
      <c r="D900" t="str">
        <v>TIENDA</v>
      </c>
      <c r="E900" t="str">
        <v>POS</v>
      </c>
      <c r="F900" t="str">
        <v>POS</v>
      </c>
      <c r="G900" t="str">
        <v>WINCOR</v>
      </c>
      <c r="H900"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la pos de electro #14 se calienta y se apaga.</v>
      </c>
      <c r="I900" t="str" xml:space="preserve">
        <v xml:space="preserve">Se solicita visita para el cambio de los ventiladores de la POS de electro_x000d_
1. Parte:VENTILADOR PEQUENO_x000d_
N° Parte:zz11144000_x000d_
2. Parte:VENTILADOR GRANDE_x000d_
N° Parte:la 105611</v>
      </c>
      <c r="J900" t="str">
        <v>Se realizó el cambio de los dos Fan (Ventiladores); se inicio la POS y se verificó que funcionaran bien; se deja operativa la caja.</v>
      </c>
      <c r="K900">
        <v>44679</v>
      </c>
      <c r="L900">
        <v>44680</v>
      </c>
      <c r="M900" t="str">
        <f>TEXT(L900,"DDDDDDD")</f>
        <v>viernes</v>
      </c>
      <c r="N900" t="str">
        <v>M074 METRO FACATATIVA</v>
      </c>
      <c r="O900" t="str">
        <v>FACATATIVA</v>
      </c>
      <c r="P900" t="str">
        <v>BOGOTA</v>
      </c>
      <c r="Q900" t="str">
        <v>ALEXANDER CASTILLO SOTELO</v>
      </c>
      <c r="R900">
        <v>80216449</v>
      </c>
      <c r="S900" t="str">
        <v>ALIADO</v>
      </c>
      <c r="T900">
        <v>0.4583333333333333</v>
      </c>
      <c r="U900">
        <v>0.5</v>
      </c>
      <c r="V900">
        <v>0.041666666666666664</v>
      </c>
      <c r="W900">
        <v>1</v>
      </c>
      <c r="X900">
        <f>NETWORKDAYS(K900,L899)</f>
        <v>1</v>
      </c>
      <c r="Y900" t="str">
        <f>IF(X900&lt;=2,"CUMPLE","NO CUMPLE")</f>
        <v>CUMPLE</v>
      </c>
    </row>
    <row r="901" xml:space="preserve">
      <c r="A901">
        <v>12399786</v>
      </c>
      <c r="B901" t="str">
        <v>REQUEST</v>
      </c>
      <c r="C901" t="str">
        <v>CERRADO</v>
      </c>
      <c r="D901" t="str">
        <v>TIENDA</v>
      </c>
      <c r="E901" t="str">
        <v>PDA</v>
      </c>
      <c r="F901" t="str">
        <v>PDA</v>
      </c>
      <c r="G901" t="str">
        <v>HONEYWELL</v>
      </c>
      <c r="H901"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PDA:EDA51-1-B623SOGA CON EL IMEI: 990011941289034 SE ESTA REINICIANDO Y SE APAGA CONSTANTEMENTE; SISTEMA LENTO._x000d_
Seccion de la tienda en donde se ubica la PDT o usuario: JUMBO GIRARDOT PFT_x000d_
</v>
      </c>
      <c r="I901" t="str">
        <v>revision de pda del jefe de perecederos ya que se esta reiniciando se anexa manual de configuracion</v>
      </c>
      <c r="J901" t="str">
        <v>Se realiza revisión de la PDA con serial 20072B69AC y se encuentra con el display averiado pero funcional; se revisa y se encuentra que la PDA se reinicia constantemente y se queda en pantalla negra al momento de hacerle reinico o al momento de pasar algun QR de configuración. Se prosigue a realizar la actualización de firmware para formatear pero tampoco responde la PDA; enciende pero queda en pantalla negra. En comunicación con Harold Gonzalez soporte cencosud y se decide enviar la PDA por garantía; se alista la PDA para poder realizar el envío</v>
      </c>
      <c r="K901">
        <v>44679</v>
      </c>
      <c r="L901">
        <v>44680</v>
      </c>
      <c r="M901" t="str">
        <f>TEXT(L901,"DDDDDDD")</f>
        <v>viernes</v>
      </c>
      <c r="N901" t="str">
        <v>J047 JUMBO GIRARDOT</v>
      </c>
      <c r="O901" t="str">
        <v>GIRARDOT</v>
      </c>
      <c r="P901" t="str">
        <v>OCCIDENTE</v>
      </c>
      <c r="Q901" t="str">
        <v>RAFAEL ARDILA PUENTES</v>
      </c>
      <c r="R901">
        <v>1018419858</v>
      </c>
      <c r="S901" t="str">
        <v>ALIADO</v>
      </c>
      <c r="T901">
        <v>0.5</v>
      </c>
      <c r="U901">
        <v>0.625</v>
      </c>
      <c r="V901">
        <v>0.125</v>
      </c>
      <c r="W901">
        <v>2</v>
      </c>
      <c r="X901">
        <f>NETWORKDAYS(K901,L900)</f>
        <v>2</v>
      </c>
      <c r="Y901" t="str">
        <f>IF(X901&lt;=2,"CUMPLE","NO CUMPLE")</f>
        <v>CUMPLE</v>
      </c>
    </row>
    <row r="902" xml:space="preserve">
      <c r="A902">
        <v>12445215</v>
      </c>
      <c r="B902" t="str">
        <v>REQUEST</v>
      </c>
      <c r="C902" t="str">
        <v>CERRADO</v>
      </c>
      <c r="D902" t="str">
        <v>TIENDA</v>
      </c>
      <c r="E902" t="str">
        <v>PDA</v>
      </c>
      <c r="F902" t="str">
        <v>PDA</v>
      </c>
      <c r="G902" t="str">
        <v>HONEYWELL</v>
      </c>
      <c r="H902" t="str" xml:space="preserve">
        <v xml:space="preserve">Datos usuario_x000d_
Nombre: Jhonatan Correa Giraldo_x000d_
Correo: Jhonatan.CorreaGiraldo@cencosud.com.co_x000d_
Usuario AD: jcorreag_x000d_
Pais: Colombia_x000d_
Ubicacion: J027 JUMBO RIONEGRO_x000d_
Zona: Colombia Centro_x000d_
Unidad de Negocio: JUMBO_x000d_
Servicio: null_x000d_
Telefono: 3046073928_x000d_
Anexo: null_x000d_
Descripcion: Se tilda el tactil_x000d_
Seccion de la tienda en donde se ubica la PDT o usuario: Jumbo Rionegro_x000d_
</v>
      </c>
      <c r="I902" t="str">
        <v xml:space="preserve">se requiere apoyo de isit para la validación de la pda	 </v>
      </c>
      <c r="J902" t="str">
        <v>Se revisa la PDA y se encuentra que le fallan en la pantalla las teclas 9 y 0; las cuales se presionan y no se digita el número en el Genesix; se hacen varios intentos y falla por momentos. Deisy Aricapa de sistemas indica que se debe formatear ya que este error algunas veces se arregla de esta manera y descarta la opción que sea algo físico. Se hace formateo de la PDA para descartar el error; se realiza instalación y configuración de aplicativos de acuerdo a manual; y funciona sin problemas. Equipo se entrega operativo</v>
      </c>
      <c r="K902">
        <v>44694</v>
      </c>
      <c r="L902">
        <v>44697</v>
      </c>
      <c r="M902" t="str">
        <f>TEXT(L902,"DDDDDDD")</f>
        <v>lunes</v>
      </c>
      <c r="N902" t="str">
        <v>J027 JUMBO RIONEGRO</v>
      </c>
      <c r="O902" t="str">
        <v>RIONEGRO</v>
      </c>
      <c r="P902" t="str">
        <v>CENTRO</v>
      </c>
      <c r="Q902" t="str">
        <v>RICHARD LUNA QUINTERO</v>
      </c>
      <c r="R902" t="e">
        <v>#N/A</v>
      </c>
      <c r="S902" t="str">
        <v>DIRECTO</v>
      </c>
      <c r="T902">
        <v>0.4166666666666667</v>
      </c>
      <c r="U902">
        <v>0.5138888888888888</v>
      </c>
      <c r="V902">
        <v>0.09722222222222222</v>
      </c>
      <c r="W902">
        <v>2</v>
      </c>
      <c r="X902">
        <f>NETWORKDAYS(K902,L901)</f>
        <v>-11</v>
      </c>
      <c r="Y902" t="str">
        <f>IF(X902&lt;=2,"CUMPLE","NO CUMPLE")</f>
        <v>CUMPLE</v>
      </c>
    </row>
    <row r="903" xml:space="preserve">
      <c r="A903">
        <v>12414434</v>
      </c>
      <c r="B903" t="str">
        <v>REQUEST</v>
      </c>
      <c r="C903" t="str">
        <v>CERRADO</v>
      </c>
      <c r="D903" t="str">
        <v>TIENDA</v>
      </c>
      <c r="E903" t="str">
        <v>EQUIPAMIENTO</v>
      </c>
      <c r="F903" t="str">
        <v>EQUIPAMIENTO</v>
      </c>
      <c r="G903" t="str">
        <v>EQUIPAMIENTO</v>
      </c>
      <c r="H903"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JUMBO_x000d_
Servicio: Sistemas_x000d_
Telefono: 3174373287_x000d_
Anexo: 3174373287_x000d_
Descripcion: Buenas Tardes_x000d_
_x000d_
Por favor dejar los activos de sistemas empacados y listos para devolver al Centro De Reparacion_x000d_
Indicar la ubicacion del computador en la tienda o sede: Sistemas</v>
      </c>
      <c r="I903" t="str">
        <v xml:space="preserve">Segun indicaciones que se dio a Alexander Castillo se deja listos los equipos para devolver al CRC; por favor devolver el CAU con el respectivo formato con las firmas para continuar con el proceso	</v>
      </c>
      <c r="J903" t="str">
        <v>Se realizó la verificación de los seriales de cada uno de los equipos; se hizo el alistamiento; se dejaron empacados en cajas y marcados para hacer la devolución. Todo se realizó con la validación del area de seguridad.</v>
      </c>
      <c r="K903">
        <v>44680</v>
      </c>
      <c r="L903">
        <v>44680</v>
      </c>
      <c r="M903" t="str">
        <f>TEXT(L903,"DDDDDDD")</f>
        <v>viernes</v>
      </c>
      <c r="N903" t="str">
        <v>M074 METRO FACATATIVA</v>
      </c>
      <c r="O903" t="str">
        <v>FACATATIVA</v>
      </c>
      <c r="P903" t="str">
        <v>BOGOTA</v>
      </c>
      <c r="Q903" t="str">
        <v>ALEXANDER CASTILLO SOTELO</v>
      </c>
      <c r="R903">
        <v>80216449</v>
      </c>
      <c r="S903" t="str">
        <v>ALIADO</v>
      </c>
      <c r="T903">
        <v>0.5</v>
      </c>
      <c r="U903">
        <v>0.5416666666666666</v>
      </c>
      <c r="V903">
        <v>0.041666666666666664</v>
      </c>
      <c r="W903">
        <v>1</v>
      </c>
      <c r="X903">
        <f>NETWORKDAYS(K903,L902)</f>
        <v>12</v>
      </c>
      <c r="Y903" t="str">
        <f>IF(X903&lt;=2,"CUMPLE","NO CUMPLE")</f>
        <v>NO CUMPLE</v>
      </c>
    </row>
    <row r="904" xml:space="preserve">
      <c r="A904">
        <v>12414439</v>
      </c>
      <c r="B904" t="str">
        <v>REQUEST</v>
      </c>
      <c r="C904" t="str">
        <v>CERRADO</v>
      </c>
      <c r="D904" t="str">
        <v>TIENDA</v>
      </c>
      <c r="E904" t="str">
        <v>EQUIPAMIENTO</v>
      </c>
      <c r="F904" t="str">
        <v>EQUIPAMIENTO</v>
      </c>
      <c r="G904" t="str">
        <v>EQUIPAMIENTO</v>
      </c>
      <c r="H904"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JUMBO_x000d_
Servicio: Sistemas_x000d_
Telefono: 3174373287_x000d_
Anexo: 3174373287_x000d_
Descripcion: Buenas Tardes_x000d_
_x000d_
Por favor dejar los equipos listos para dar de BAJA en la tienda_x000d_
Indicar la ubicacion del computador en la tienda o sede: Sistemas_x000d_
</v>
      </c>
      <c r="I904" t="str">
        <v>Según indicaciones que se dio a Alexander Castillo se deja listos los equipos para dar de BAJA; por favor devolver el CAU con el respectivo formato con las firmas para continuar con el proceso</v>
      </c>
      <c r="J904" t="str">
        <v>Se realizo la verificación de los seriales de cada uno de los equipos; se hizo el alistamiento; se dejaron empacados en cajas y marcados para hacer la destrucción. Todo se realizó con la validación del área de seguridad.</v>
      </c>
      <c r="K904">
        <v>44680</v>
      </c>
      <c r="L904">
        <v>44680</v>
      </c>
      <c r="M904" t="str">
        <f>TEXT(L904,"DDDDDDD")</f>
        <v>viernes</v>
      </c>
      <c r="N904" t="str">
        <v>M074 METRO FACATATIVA</v>
      </c>
      <c r="O904" t="str">
        <v>FACATATIVA</v>
      </c>
      <c r="P904" t="str">
        <v>BOGOTA</v>
      </c>
      <c r="Q904" t="str">
        <v>ALEXANDER CASTILLO SOTELO</v>
      </c>
      <c r="R904">
        <v>80216449</v>
      </c>
      <c r="S904" t="str">
        <v>ALIADO</v>
      </c>
      <c r="T904">
        <v>0.5416666666666666</v>
      </c>
      <c r="U904">
        <v>0.5833333333333334</v>
      </c>
      <c r="V904">
        <v>0.041666666666666664</v>
      </c>
      <c r="W904">
        <v>1</v>
      </c>
      <c r="X904">
        <f>NETWORKDAYS(K904,L903)</f>
        <v>1</v>
      </c>
      <c r="Y904" t="str">
        <f>IF(X904&lt;=2,"CUMPLE","NO CUMPLE")</f>
        <v>CUMPLE</v>
      </c>
    </row>
    <row r="905" xml:space="preserve">
      <c r="A905">
        <v>12400317</v>
      </c>
      <c r="B905" t="str">
        <v>REQUEST</v>
      </c>
      <c r="C905" t="str">
        <v>CERRADO</v>
      </c>
      <c r="D905" t="str">
        <v>TIENDA</v>
      </c>
      <c r="E905" t="str">
        <v>POS</v>
      </c>
      <c r="F905" t="str">
        <v>POS</v>
      </c>
      <c r="G905" t="str">
        <v>WINCOR</v>
      </c>
      <c r="H905" t="str" xml:space="preserve">
        <v xml:space="preserve">Datos usuario_x000d_
Nombre: Yeimi Jhoana Rios Rodas_x000d_
Correo: YeimiJhoana.RiosRodas@cencosud.com.co_x000d_
Usuario AD: YERiosRod_x000d_
Pais: Colombia_x000d_
Ubicacion: J036 JUMBO POPAYAN CAMPANARIO_x000d_
Zona: Colombia Occidente_x000d_
Unidad de Negocio: Supermercados_x000d_
Servicio: Tiendas &amp; Centros de Distribucion_x000d_
Telefono: 3207647357_x000d_
Anexo: 8308000_x000d_
Descripcion: Buenas tardes; me colabora con la pos #12 la caja se apago a la hora de ingresar un cajero y ya no prende. gracias_x000d_
</v>
      </c>
      <c r="I905" t="str">
        <v>revision de pos 12 con serial 6498720779 que no esta prendiendo; se validaron conexiones y energia en la pos y se encuentra bien</v>
      </c>
      <c r="J905" t="str">
        <v xml:space="preserve">Se llega al sitio y se solicita  la información para realizar el procedimiento en el dispositivo del área de cajas; revisión de la línea pos #12; se verifican conexiones y voltajes  de  la unidad; todo funcionando correctamente. Se realizan pruebas con funcionario y enrolamiento de cajero en turno  pruebas con cliente y todo ok </v>
      </c>
      <c r="K905">
        <v>44680</v>
      </c>
      <c r="L905">
        <v>44683</v>
      </c>
      <c r="M905" t="str">
        <f>TEXT(L905,"DDDDDDD")</f>
        <v>lunes</v>
      </c>
      <c r="N905" t="str">
        <v>J036 JUMBO POPAYAN CAMPANARIO</v>
      </c>
      <c r="O905" t="str">
        <v>POPAYAN</v>
      </c>
      <c r="P905" t="str">
        <v>OCCIDENTE</v>
      </c>
      <c r="Q905" t="str">
        <v>DANIEL FERNANDO PAREDES ARTEAGA</v>
      </c>
      <c r="R905">
        <v>10301691</v>
      </c>
      <c r="S905" t="str">
        <v>DIRECTO</v>
      </c>
      <c r="T905">
        <v>0.3854166666666667</v>
      </c>
      <c r="U905">
        <v>0.4270833333333333</v>
      </c>
      <c r="V905">
        <v>0.041666666666666664</v>
      </c>
      <c r="W905">
        <v>1</v>
      </c>
      <c r="X905">
        <f>NETWORKDAYS(K905,L904)</f>
        <v>1</v>
      </c>
      <c r="Y905" t="str">
        <f>IF(X905&lt;=2,"CUMPLE","NO CUMPLE")</f>
        <v>CUMPLE</v>
      </c>
    </row>
    <row r="906" xml:space="preserve">
      <c r="A906">
        <v>12402077</v>
      </c>
      <c r="B906" t="str">
        <v>REQUEST</v>
      </c>
      <c r="C906" t="str">
        <v>CERRADO</v>
      </c>
      <c r="D906" t="str">
        <v>TIENDA</v>
      </c>
      <c r="E906" t="str">
        <v>PDA</v>
      </c>
      <c r="F906" t="str">
        <v>PDA</v>
      </c>
      <c r="G906" t="str">
        <v>HONEYWELL</v>
      </c>
      <c r="H906"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La PDA "19086B5D96" AD -134107 se encuentra fuera de servicio ; el equipo no permite escanear no reconoce el sistema; hace tiempo quedo pendiente de solucion y hasta el momento no hemos tenido respuesta de su reparacion._x000d_
_x000d_
_x000d_
Seccion de la tienda en donde se ubica la PDT o usuario: JUMBO</v>
      </c>
      <c r="I906" t="str" xml:space="preserve">
        <v xml:space="preserve"> configuracion de pdas del area de recibo que no estan leyendo el ultimo digito del ean y toca ingresarlo manual; se anexan seriales y ultimo manual de las pdas._x000d_
21178B061E; 21178B0611;19086B5D96</v>
      </c>
      <c r="J906" t="str">
        <v>Se solicita  la información para realizar  el procedimiento los dispositivos del área recibo. Las pdt  a reconfigurar  son 3 con los siguientes seriales  21178B061E; 21178B0611; 19086B5D96  en las cuales estaban sin acceso. Los dispositivos se encontraban descargados y se conectan para que carguen mientras se imprimen los códigos QR. Se inicia la configuración una por una para ir cargando. Terminada la configuración se inician pruebas con el usuario y todo ok con dos de las 3 pdt. Después de realizar el formateo de la pdt con serial 19086B5D96 se observa que el dispositivo muestra falla en el lector de códigos y no permite reconfigurar manualmente dejándola fuera de servicio. Se informa al ing Harold de la anomalía y se marca dispositivo con sticker indicando la falla. Se le informa al usuario y se entregan dos dispositivos funcionales uno con falla y un cargador con cable.</v>
      </c>
      <c r="K906">
        <v>44680</v>
      </c>
      <c r="L906">
        <v>44683</v>
      </c>
      <c r="M906" t="str">
        <f>TEXT(L906,"DDDDDDD")</f>
        <v>lunes</v>
      </c>
      <c r="N906" t="str">
        <v>J036 JUMBO POPAYAN CAMPANARIO</v>
      </c>
      <c r="O906" t="str">
        <v>POPAYAN</v>
      </c>
      <c r="P906" t="str">
        <v>OCCIDENTE</v>
      </c>
      <c r="Q906" t="str">
        <v>DANIEL FERNANDO PAREDES ARTEAGA</v>
      </c>
      <c r="R906">
        <v>10301691</v>
      </c>
      <c r="S906" t="str">
        <v>DIRECTO</v>
      </c>
      <c r="T906">
        <v>0.4375</v>
      </c>
      <c r="U906">
        <v>0.5208333333333334</v>
      </c>
      <c r="V906">
        <v>0.08333333333333333</v>
      </c>
      <c r="W906">
        <v>2</v>
      </c>
      <c r="X906">
        <f>NETWORKDAYS(K906,L905)</f>
        <v>2</v>
      </c>
      <c r="Y906" t="str">
        <f>IF(X906&lt;=2,"CUMPLE","NO CUMPLE")</f>
        <v>CUMPLE</v>
      </c>
    </row>
    <row r="907" xml:space="preserve">
      <c r="A907">
        <v>12402088</v>
      </c>
      <c r="B907" t="str">
        <v>REQUEST</v>
      </c>
      <c r="C907" t="str">
        <v>CERRADO</v>
      </c>
      <c r="D907" t="str">
        <v>TIENDA</v>
      </c>
      <c r="E907" t="str">
        <v>PDA</v>
      </c>
      <c r="F907" t="str">
        <v>PDA</v>
      </c>
      <c r="G907" t="str">
        <v>HONEYWELL</v>
      </c>
      <c r="H907" t="str" xml:space="preserve">
        <v xml:space="preserve">Datos usuario_x000d_
Nombre: Juan Carlos Gutierrez Meneses_x000d_
Correo: JuanCarlos.Gutierrez@cencosud.com.co_x000d_
Usuario AD: JCGutieM_x000d_
Pais: Colombia_x000d_
Ubicacion: J036 JUMBO POPAYAN CAMPANARIO_x000d_
Zona: Colombia Occidente_x000d_
Unidad de Negocio: Supermercados_x000d_
Servicio: Tiendas &amp; Centros de Distribucion_x000d_
Telefono: 1061710954_x000d_
Anexo: 3147072423_x000d_
Descripcion: configuracion de pdt_x000d_
Seccion de la tienda en donde se ubica la PDT o usuario: bazar tienda jumbo popayan_x000d_
</v>
      </c>
      <c r="I907" t="str">
        <v>revision de pda con serial 21178B05F5 que no esta leyendo ningun codigo se anexa ultimo manual del activo</v>
      </c>
      <c r="J907" t="str">
        <v>Se solicita  la informacion para realizar  el procedimiento en el dispositivo del área recibo; se indica  que la pdt  a renconfigurar es  21178B05F5 en la cual estaba sin acceso. Se realiza configuración del dispositivo según manual y terminada la configuración se hacen pruebas con el usuario y todo ok  se entrega dispositivo funcional y cargado</v>
      </c>
      <c r="K907">
        <v>44680</v>
      </c>
      <c r="L907">
        <v>44683</v>
      </c>
      <c r="M907" t="str">
        <f>TEXT(L907,"DDDDDDD")</f>
        <v>lunes</v>
      </c>
      <c r="N907" t="str">
        <v>J036 JUMBO POPAYAN CAMPANARIO</v>
      </c>
      <c r="O907" t="str">
        <v>POPAYAN</v>
      </c>
      <c r="P907" t="str">
        <v>OCCIDENTE</v>
      </c>
      <c r="Q907" t="str">
        <v>DANIEL FERNANDO PAREDES ARTEAGA</v>
      </c>
      <c r="R907">
        <v>10301691</v>
      </c>
      <c r="S907" t="str">
        <v>DIRECTO</v>
      </c>
      <c r="T907">
        <v>0.5104166666666666</v>
      </c>
      <c r="U907">
        <v>0.5416666666666666</v>
      </c>
      <c r="V907">
        <v>0.03125</v>
      </c>
      <c r="W907">
        <v>1</v>
      </c>
      <c r="X907">
        <f>NETWORKDAYS(K907,L906)</f>
        <v>2</v>
      </c>
      <c r="Y907" t="str">
        <f>IF(X907&lt;=2,"CUMPLE","NO CUMPLE")</f>
        <v>CUMPLE</v>
      </c>
    </row>
    <row r="908" xml:space="preserve">
      <c r="A908">
        <v>12402092</v>
      </c>
      <c r="B908" t="str">
        <v>REQUEST</v>
      </c>
      <c r="C908" t="str">
        <v>CERRADO</v>
      </c>
      <c r="D908" t="str">
        <v>TIENDA</v>
      </c>
      <c r="E908" t="str">
        <v>CPU</v>
      </c>
      <c r="F908" t="str">
        <v>CPU</v>
      </c>
      <c r="G908" t="str">
        <v>LENOVO</v>
      </c>
      <c r="H908" t="str" xml:space="preserve">
        <v xml:space="preserve">Datos usuario_x000d_
Nombre: Juan Carlos Gutierrez Meneses_x000d_
Correo: JuanCarlos.Gutierrez@cencosud.com.co_x000d_
Usuario AD: JCGutieM_x000d_
Pais: Colombia_x000d_
Ubicacion: J036 JUMBO POPAYAN CAMPANARIO_x000d_
Zona: Colombia Occidente_x000d_
Unidad de Negocio: Supermercados_x000d_
Servicio: Tiendas &amp; Centros de Distribucion_x000d_
Telefono: 1061710954_x000d_
Anexo: 3147072423_x000d_
Descripcion: no tiene instalado el programa para imprimir stickers_x000d_
no deja ingresar a la memoria compartida_x000d_
_x000d_
Indicar la ubicacion del computador en la tienda o sede: bazar jumbo popayan</v>
      </c>
      <c r="I908" t="str">
        <v xml:space="preserve"> instalacion del zebra desing los instaladores se encuentran en el equipo; mo fue posible la instalacion ya que no se pudo realizar la conexion remota en el host J036900WS109</v>
      </c>
      <c r="J908" t="str">
        <v xml:space="preserve">Solicitan instalación y verificación del programa para uso de la impresora de ticket Zebra. No permite la instalación con el usuairo de soporte de Isit. Se solicita la clave del administrador local del pc y se hace la instalación pero al realizar la prueba con el  funcionario esta genera  un error. Indican que se debe bajar la versión del programa  de 3 a 2 ya que la versión superior presenta muchas fallas; se realiza la desintalación e instalación de la versión dada. Se realizan pruebas con funcionario y todo ok </v>
      </c>
      <c r="K908">
        <v>44680</v>
      </c>
      <c r="L908">
        <v>44683</v>
      </c>
      <c r="M908" t="str">
        <f>TEXT(L908,"DDDDDDD")</f>
        <v>lunes</v>
      </c>
      <c r="N908" t="str">
        <v>J036 JUMBO POPAYAN CAMPANARIO</v>
      </c>
      <c r="O908" t="str">
        <v>POPAYAN</v>
      </c>
      <c r="P908" t="str">
        <v>OCCIDENTE</v>
      </c>
      <c r="Q908" t="str">
        <v>DANIEL FERNANDO PAREDES ARTEAGA</v>
      </c>
      <c r="R908">
        <v>10301691</v>
      </c>
      <c r="S908" t="str">
        <v>DIRECTO</v>
      </c>
      <c r="T908">
        <v>0.5520833333333334</v>
      </c>
      <c r="U908">
        <v>0.5972222222222222</v>
      </c>
      <c r="V908">
        <v>0.04513888888888889</v>
      </c>
      <c r="W908">
        <v>1</v>
      </c>
      <c r="X908">
        <f>NETWORKDAYS(K908,L907)</f>
        <v>2</v>
      </c>
      <c r="Y908" t="str">
        <f>IF(X908&lt;=2,"CUMPLE","NO CUMPLE")</f>
        <v>CUMPLE</v>
      </c>
    </row>
    <row r="909" xml:space="preserve">
      <c r="A909">
        <v>12413747</v>
      </c>
      <c r="B909" t="str">
        <v>REQUEST</v>
      </c>
      <c r="C909" t="str">
        <v>CERRADO</v>
      </c>
      <c r="D909" t="str">
        <v>TIENDA</v>
      </c>
      <c r="E909" t="str">
        <v>PDA</v>
      </c>
      <c r="F909" t="str">
        <v>PDA</v>
      </c>
      <c r="G909" t="str">
        <v>HONEYWELL</v>
      </c>
      <c r="H909" t="str" xml:space="preserve">
        <v xml:space="preserve">Datos usuario_x000d_
Nombre: Dalia Patricia Cortes Lucumi_x000d_
Correo: Dalia.Cortes@cencosud.com.co_x000d_
Usuario AD: dpclucum_x000d_
Pais: Colombia_x000d_
Ubicacion: J045 JUMBO AV.DEL FERROCARRIL SANTA MARTA_x000d_
Zona: Colombia Costa_x000d_
Unidad de Negocio: Supermercados_x000d_
Servicio: Tiendas &amp; Centros de Distribucion_x000d_
Telefono: 3163107065_x000d_
Anexo: 411_x000d_
Descripcion:_x000d_
Creacion de ticket rapido_x000d_
_x000d_
Marca: HONEYWELL_x000d_
_x000d_
Modelo: EDA51_x000d_
_x000d_
Serie: 21175B707E</v>
      </c>
      <c r="I909" t="str" xml:space="preserve">
        <v xml:space="preserve">Favor nos ayudan con personal en sitio para la configuracion horaria de las PDTs del area de recibo._x000d_
Las 03 PDTs presentan la hora equivocada</v>
      </c>
      <c r="J909" t="str">
        <v>Se procede a realizar validación de los dispositivos tipo PDA; presentan falla en la zona horaria; se valida realizando configuración con escaneo de código QR para la parametrización correcta; se reinicia dispositivo la hora queda actualizada correctamente; se realizan pruebas con usuario a satisfacción se entregan dispositivos operativos.</v>
      </c>
      <c r="K909">
        <v>44680</v>
      </c>
      <c r="L909">
        <v>44683</v>
      </c>
      <c r="M909" t="str">
        <f>TEXT(L909,"DDDDDDD")</f>
        <v>lunes</v>
      </c>
      <c r="N909" t="str">
        <v>J045 JUMBO AV.DEL FERROCARRIL SANTA MARTA</v>
      </c>
      <c r="O909" t="str">
        <v>SANTA MARTA</v>
      </c>
      <c r="P909" t="str">
        <v>COSTA</v>
      </c>
      <c r="Q909" t="str">
        <v>ENRIQUE RAFAEL PONZON ORTEGA</v>
      </c>
      <c r="R909">
        <v>1082888515</v>
      </c>
      <c r="S909" t="str">
        <v>DIRECTO</v>
      </c>
      <c r="T909">
        <v>0.4097222222222222</v>
      </c>
      <c r="U909">
        <v>0.4583333333333333</v>
      </c>
      <c r="V909">
        <v>0.04861111111111111</v>
      </c>
      <c r="W909">
        <v>1</v>
      </c>
      <c r="X909">
        <f>NETWORKDAYS(K909,L908)</f>
        <v>2</v>
      </c>
      <c r="Y909" t="str">
        <f>IF(X909&lt;=2,"CUMPLE","NO CUMPLE")</f>
        <v>CUMPLE</v>
      </c>
    </row>
    <row r="910" xml:space="preserve">
      <c r="A910">
        <v>12219231</v>
      </c>
      <c r="B910" t="str">
        <v>REQUEST</v>
      </c>
      <c r="C910" t="str">
        <v>CERRADO</v>
      </c>
      <c r="D910" t="str">
        <v>TIENDA</v>
      </c>
      <c r="E910" t="str">
        <v>INVENTARIO</v>
      </c>
      <c r="F910" t="str">
        <v>INVENTARIO</v>
      </c>
      <c r="G910" t="str">
        <v>inVENTARIO</v>
      </c>
      <c r="H910"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Jefe su autorizacion para envio tecnico remoto para arreglo punto de red de la balanza del area de charcuteria y revision punto de red balanza de fruver._x000d_
Gracias_x000d_
Area donde su ubica la balanza: perecederos</v>
      </c>
      <c r="I910" t="str">
        <v xml:space="preserve"> realizar mapa de puntos de red para las balanzas del area de charcuteria y fruver. se anexa archivo.</v>
      </c>
      <c r="J910" t="str">
        <v>Se solicita la informacion para realizar el procedimiento de ubicación del punto de fruver y la ubicación del punto de red y punto de voltaje. Se toman evidencias de los puntos y verifico distancia para el informe rastreando el cable hasta el punto de rack y tomo evidencia de los canales o soportes donde se encuentran los cables  hasta el rack. Se diligencia formato de Solicitud de instalación de puntos</v>
      </c>
      <c r="K910">
        <v>44680</v>
      </c>
      <c r="L910">
        <v>44683</v>
      </c>
      <c r="M910" t="str">
        <f>TEXT(L910,"DDDDDDD")</f>
        <v>lunes</v>
      </c>
      <c r="N910" t="str">
        <v>J036 JUMBO POPAYAN CAMPANARIO</v>
      </c>
      <c r="O910" t="str">
        <v>POPAYAN</v>
      </c>
      <c r="P910" t="str">
        <v>OCCIDENTE</v>
      </c>
      <c r="Q910" t="str">
        <v>DANIEL FERNANDO PAREDES ARTEAGA</v>
      </c>
      <c r="R910">
        <v>10301691</v>
      </c>
      <c r="S910" t="str">
        <v>DIRECTO</v>
      </c>
      <c r="T910">
        <v>0.6458333333333334</v>
      </c>
      <c r="U910">
        <v>0.6666666666666666</v>
      </c>
      <c r="V910">
        <v>0.020833333333333332</v>
      </c>
      <c r="W910">
        <v>1</v>
      </c>
      <c r="X910">
        <f>NETWORKDAYS(K910,L909)</f>
        <v>2</v>
      </c>
      <c r="Y910" t="str">
        <f>IF(X910&lt;=2,"CUMPLE","NO CUMPLE")</f>
        <v>CUMPLE</v>
      </c>
    </row>
    <row r="911" xml:space="preserve">
      <c r="A911">
        <v>12418924</v>
      </c>
      <c r="B911" t="str">
        <v>REQUEST</v>
      </c>
      <c r="C911" t="str">
        <v>CERRADO</v>
      </c>
      <c r="D911" t="str">
        <v>TIENDA</v>
      </c>
      <c r="E911" t="str">
        <v>POS</v>
      </c>
      <c r="F911" t="str">
        <v>POS</v>
      </c>
      <c r="G911" t="str">
        <v>WINCOR</v>
      </c>
      <c r="H911"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caja 21 se esta apagando y no se ha podido colocar a trabajar_x000d_
Numero de caja pos: 21</v>
      </c>
      <c r="I911" t="str">
        <v>Favor nos ayudan con la validacion del equipo</v>
      </c>
      <c r="J911" t="str">
        <v>Se procede a realizar validación del equipo tipo pos en el área de lineal de cajas; caja 21 de domicilio presenta apagados repentinos. Se valida la pos físicamente equipo no enciende; se realiza validación en toma eléctrica regulada y se procede a cambiar el cable de poder donde persiste falla. Se valida cambiando la conexión del equipo a otra toma regulada de corriente y el equipo enciende y sube de forma correcta; se realiza pruebas con impresora de tickets se conecta a la toma regulada que tiene problema y se logra constatar que la toma se encuentra presentando falla; se escala al soporte Cencosud Alveiro Hoyos y se le informa de la novedad. De igual manera se le informa al jefe del área de caja de turno la señora Irina donde se le dice de la novedad y se valida con la asistente del director para notificarle al personal de mantenimiento que se proceda con la revisión de la toma que presenta la falla en la caja 21. Se establece que para dejar activa la caja 21 de domicilio se le conecte una multitoma para dejar operativa la caja. Se valida con la jefa de caja dejando la caja operativa a satisfacción.</v>
      </c>
      <c r="K911">
        <v>44683</v>
      </c>
      <c r="L911">
        <v>44683</v>
      </c>
      <c r="M911" t="str">
        <f>TEXT(L911,"DDDDDDD")</f>
        <v>lunes</v>
      </c>
      <c r="N911" t="str">
        <v>J045 JUMBO AV.DEL FERROCARRIL SANTA MARTA</v>
      </c>
      <c r="O911" t="str">
        <v>SANTA MARTA</v>
      </c>
      <c r="P911" t="str">
        <v>COSTA</v>
      </c>
      <c r="Q911" t="str">
        <v>ENRIQUE RAFAEL PONZON ORTEGA</v>
      </c>
      <c r="R911">
        <v>1082888515</v>
      </c>
      <c r="S911" t="str">
        <v>DIRECTO</v>
      </c>
      <c r="T911" t="str">
        <v>11:!5</v>
      </c>
      <c r="U911">
        <v>0.5555555555555556</v>
      </c>
      <c r="V911">
        <v>0.08680555555555555</v>
      </c>
      <c r="W911">
        <v>2</v>
      </c>
      <c r="X911">
        <f>NETWORKDAYS(K911,L910)</f>
        <v>1</v>
      </c>
      <c r="Y911" t="str">
        <f>IF(X911&lt;=2,"CUMPLE","NO CUMPLE")</f>
        <v>CUMPLE</v>
      </c>
    </row>
    <row r="912">
      <c r="A912">
        <v>12404180</v>
      </c>
      <c r="B912" t="str">
        <v>INCIDENT</v>
      </c>
      <c r="C912" t="str">
        <v>CERRADO</v>
      </c>
      <c r="D912" t="str">
        <v>TIENDA</v>
      </c>
      <c r="E912" t="str">
        <v>SERVIDOR</v>
      </c>
      <c r="F912" t="str">
        <v>SERVIDOR</v>
      </c>
      <c r="G912" t="str">
        <v>SERVIDOR</v>
      </c>
      <c r="H912" t="str">
        <v>Acompañamiento montaje de servidor que llegó a sitio para remplazar equipo que presentó daño</v>
      </c>
      <c r="I912" t="str">
        <v>Acompañamiento montaje de servidor que llegó a sitio para remplazar equipo que presentó daño</v>
      </c>
      <c r="J912" t="str">
        <v>Se procede a recibir el servidor nuevo que llegó a sitio y a realizar el montaje del mismo en el rack. Se solicitó que se instalara en el rack auxiliar ya que la falla de filtrado de agua aún persiste en sitio. Se realiza montaje; identificación y ajuste de cableado. Durante el proceso se evidencia que el servidor presenta alarmas de corriente. Se inicia el proceso de configuración en conjunto con el equipo de Soporte POS en el que se siguen evidenciando las alarmas. Se presentan retrasos en la configuración ya que el servidor no tomaba red. Se pide dejar servidor para que en la noche el equipo de soporte POS realice la copia de seguridad. Se llega a sitio al siguiente día pero infoman que no se va a continuar con la actividad por los constantes bloqueos que presentó el servidor y que se está validando el proceso a seguir</v>
      </c>
      <c r="K912">
        <v>44683</v>
      </c>
      <c r="L912">
        <v>44683</v>
      </c>
      <c r="M912" t="str">
        <f>TEXT(L912,"DDDDDDD")</f>
        <v>lunes</v>
      </c>
      <c r="N912" t="str">
        <v>J185 JUMBO YOPAL</v>
      </c>
      <c r="O912" t="str">
        <v>YOPAL</v>
      </c>
      <c r="P912" t="str">
        <v>ORIENTE</v>
      </c>
      <c r="Q912" t="str">
        <v>GABRIEL EDISSON GARCES GUAVITA</v>
      </c>
      <c r="R912" t="e">
        <v>#N/A</v>
      </c>
      <c r="S912" t="str">
        <v>DIRECTO</v>
      </c>
      <c r="T912">
        <v>0.2916666666666667</v>
      </c>
      <c r="U912">
        <v>0.75</v>
      </c>
      <c r="V912">
        <v>0.4583333333333333</v>
      </c>
      <c r="W912">
        <v>3</v>
      </c>
      <c r="X912">
        <f>NETWORKDAYS(K912,L911)</f>
        <v>1</v>
      </c>
      <c r="Y912" t="str">
        <f>IF(X912&lt;=2,"CUMPLE","NO CUMPLE")</f>
        <v>CUMPLE</v>
      </c>
    </row>
    <row r="913" xml:space="preserve">
      <c r="A913">
        <v>12116938</v>
      </c>
      <c r="B913" t="str">
        <v>REQUEST</v>
      </c>
      <c r="C913" t="str">
        <v>CERRADO</v>
      </c>
      <c r="D913" t="str">
        <v>TIENDA</v>
      </c>
      <c r="E913" t="str">
        <v>BALANZA</v>
      </c>
      <c r="F913" t="str">
        <v>MESA</v>
      </c>
      <c r="G913" t="str">
        <v>METTLER</v>
      </c>
      <c r="H913"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un revision en la balanza de mesa de carnes ya que el panel no le funciona; no se permite digitar ningun codigo_x000d_
Indica la ubicacion de tu balanza en la tienda: laboratorio de carnes numero de balanza: 51</v>
      </c>
      <c r="I913" t="str" xml:space="preserve">
        <v xml:space="preserve">Buen día._x000d_
Llega parte solicitado._x000d_
Tienda: Jumbo San Silvestre._x000d_
Equipo: BALANZA|MESA_x000d_
Marca: METTLER TOLEDO_x000d_
Modelo: BPLUS_x000d_
Serial: B924787158_x000d_
Inventario: DI-028550_x000d_
Se solicita reemplazo Harness Keypad bPlusH2 T2 balanza; entregar Balanza operativa a usuaria</v>
      </c>
      <c r="J913" t="str">
        <v>Se realiza el cambio de bus de datos; se encuentra que la balanza no reconocia en su totalidad el teclado. Después de realizado el cambio del bus de datos del teclado; se hacen las respectivas pruebas de pesaje e impresión de ticket de precios establecido con el jefe de área encargado. Funcionamiento OK.</v>
      </c>
      <c r="K913">
        <v>44683</v>
      </c>
      <c r="L913">
        <v>44684</v>
      </c>
      <c r="M913" t="str">
        <f>TEXT(L913,"DDDDDDD")</f>
        <v>martes</v>
      </c>
      <c r="N913" t="str">
        <v>J126 JUMBO SAN SILVESTRE</v>
      </c>
      <c r="O913" t="str">
        <v>BARRANCABERMEJA</v>
      </c>
      <c r="P913" t="str">
        <v>ORIENTE</v>
      </c>
      <c r="Q913" t="str">
        <v>LUIS CARLOS ROJAS ACOSTA</v>
      </c>
      <c r="R913">
        <v>1096188137</v>
      </c>
      <c r="S913" t="str">
        <v>DIRECTO</v>
      </c>
      <c r="T913">
        <v>0.4798611111111111</v>
      </c>
      <c r="U913">
        <v>0.5152777777777777</v>
      </c>
      <c r="V913">
        <v>0.035416666666666666</v>
      </c>
      <c r="W913">
        <v>1</v>
      </c>
      <c r="X913">
        <f>NETWORKDAYS(K913,L912)</f>
        <v>1</v>
      </c>
      <c r="Y913" t="str">
        <f>IF(X913&lt;=2,"CUMPLE","NO CUMPLE")</f>
        <v>CUMPLE</v>
      </c>
    </row>
    <row r="914" xml:space="preserve">
      <c r="A914">
        <v>12312483</v>
      </c>
      <c r="B914" t="str">
        <v>REQUEST</v>
      </c>
      <c r="C914" t="str">
        <v>CERRADO</v>
      </c>
      <c r="D914" t="str">
        <v>TIENDA</v>
      </c>
      <c r="E914" t="str">
        <v>IMPRESORA</v>
      </c>
      <c r="F914" t="str">
        <v>POS</v>
      </c>
      <c r="G914" t="str">
        <v>EPSON</v>
      </c>
      <c r="H914" t="str" xml:space="preserve">
        <v xml:space="preserve">Datos usuario_x000d_
Nombre: Alejandra Delgado Palmera_x000d_
Correo: Alejandra.DelgadoPalmera@cencosud.com.co_x000d_
Usuario AD: ADelgadP_x000d_
Pais: Colombia_x000d_
Ubicacion: J126 JUMBO SAN SILVESTRE_x000d_
Zona: Colombia Oriente_x000d_
Unidad de Negocio: JUMBO_x000d_
Servicio: null_x000d_
Telefono: 3173818663_x000d_
Anexo: null_x000d_
Descripcion: buen dia_x000d_
_x000d_
me colaboras con la pos 8 no esta funcionando error en la impresora</v>
      </c>
      <c r="I914" t="str" xml:space="preserve">
        <v xml:space="preserve">Se solicita reemplazo Impresora POS_x000d_
Área: Línea de cajas_x000d_
Datos del equipo_x000d_
IMPRESORA|POS EPSON TM-H6000V | Nº SERIE: X5G5013854_x000d_
Equipo a impactar:_x000d_
IMPRESORA|POS EPSON TM-H6000IV | Nº SERIE: P5TF148889_x000d_
Actividad: Se solicita instalación; reemplazo impresora POS afectada. entregar operativa a jefe de cajas._x000d_
NOTA: Se debe realizar acta de entrega y retiro de activos respectivamente; devolver escaneados; no se permite cam scanner; debe ser escaner normal.</v>
      </c>
      <c r="J914" t="str">
        <v>Se atiende el requerimiento de reemplazar impresora Epson TM-88VI en caja POS 7. Se realiza el cambio de impresora y se crea un CAU 12422105 para solicitar a soporte de Cencosud instalación de drivers para impresora nueva. Finalizada la configuración de drivers; se realizan las respectivas pruebas de funcionamiento en compañía de la persona encargada en caja; con un resultado satisfactorio. Funcionamiento OK. Se firman actas de entrega y retiro y se envían a soporte Cencosud Ever Becerra</v>
      </c>
      <c r="K914">
        <v>44683</v>
      </c>
      <c r="L914">
        <v>44684</v>
      </c>
      <c r="M914" t="str">
        <f>TEXT(L914,"DDDDDDD")</f>
        <v>martes</v>
      </c>
      <c r="N914" t="str">
        <v>J126 JUMBO SAN SILVESTRE</v>
      </c>
      <c r="O914" t="str">
        <v>BARRANCABERMEJA</v>
      </c>
      <c r="P914" t="str">
        <v>ORIENTE</v>
      </c>
      <c r="Q914" t="str">
        <v>LUIS CARLOS ROJAS ACOSTA</v>
      </c>
      <c r="R914">
        <v>1096188137</v>
      </c>
      <c r="S914" t="str">
        <v>DIRECTO</v>
      </c>
      <c r="T914">
        <v>0.3958333333333333</v>
      </c>
      <c r="U914">
        <v>0.4791666666666667</v>
      </c>
      <c r="V914">
        <v>0.08333333333333333</v>
      </c>
      <c r="W914">
        <v>2</v>
      </c>
      <c r="X914">
        <f>NETWORKDAYS(K914,L913)</f>
        <v>2</v>
      </c>
      <c r="Y914" t="str">
        <f>IF(X914&lt;=2,"CUMPLE","NO CUMPLE")</f>
        <v>CUMPLE</v>
      </c>
    </row>
    <row r="915" xml:space="preserve">
      <c r="A915">
        <v>12344563</v>
      </c>
      <c r="B915" t="str">
        <v>REQUEST</v>
      </c>
      <c r="C915" t="str">
        <v>CERRADO</v>
      </c>
      <c r="D915" t="str">
        <v>TIENDA</v>
      </c>
      <c r="E915" t="str">
        <v>SCANNER</v>
      </c>
      <c r="F915" t="str">
        <v>BALANZA</v>
      </c>
      <c r="G915" t="str">
        <v>DATALOGIC</v>
      </c>
      <c r="H915" t="str" xml:space="preserve">
        <v xml:space="preserve">Zona: Colombia Costa_x000d_
Unidad de Negocio: Supermercados_x000d_
Servicio: Sistemas_x000d_
Telefono: 3176592835_x000d_
Anexo: 7860403_x000d_
Descripcion: Se Crea Ticket para Ingresar en Itam escanner balanza_x000d_
Seriales: S22032010553018_x000d_
Adjuntos: Remision.pdf</v>
      </c>
      <c r="I915" t="str" xml:space="preserve">
        <v xml:space="preserve">Favor nos ayudan con la instalacion del nuevo escanner balanza_x000d_
tener presente la calibracion del equipo con el pesaje._x000d_
SCANNER POS|BALANZA DATALOGIC 9800 | Nº SERIE: F16M02209</v>
      </c>
      <c r="J915" t="str">
        <v>Se procede a validar equipo tipo scanner balanza marca Datalogic; se debe realizar cambio e instalación del equipo en el área lineal de cajas (caja12). Se valida configuración del equipo. Se realiza pruebas con jefe del área de caja a satisfacción. Se deja equipo operativo.</v>
      </c>
      <c r="K915">
        <v>44683</v>
      </c>
      <c r="L915">
        <v>44684</v>
      </c>
      <c r="M915" t="str">
        <f>TEXT(L915,"DDDDDDD")</f>
        <v>martes</v>
      </c>
      <c r="N915" t="str">
        <v>J045 JUMBO AV.DEL FERROCARRIL SANTA MARTA</v>
      </c>
      <c r="O915" t="str">
        <v>SANTA MARTA</v>
      </c>
      <c r="P915" t="str">
        <v>COSTA</v>
      </c>
      <c r="Q915" t="str">
        <v>ENRIQUE RAFAEL PONZON ORTEGA</v>
      </c>
      <c r="R915">
        <v>1082888515</v>
      </c>
      <c r="S915" t="str">
        <v>DIRECTO</v>
      </c>
      <c r="T915">
        <v>0.34375</v>
      </c>
      <c r="U915">
        <v>0.3888888888888889</v>
      </c>
      <c r="V915">
        <v>0.04513888888888889</v>
      </c>
      <c r="W915">
        <v>1</v>
      </c>
      <c r="X915">
        <f>NETWORKDAYS(K915,L914)</f>
        <v>2</v>
      </c>
      <c r="Y915" t="str">
        <f>IF(X915&lt;=2,"CUMPLE","NO CUMPLE")</f>
        <v>CUMPLE</v>
      </c>
    </row>
    <row r="916" xml:space="preserve">
      <c r="A916">
        <v>12419028</v>
      </c>
      <c r="B916" t="str">
        <v>REQUEST</v>
      </c>
      <c r="C916" t="str">
        <v>CERRADO</v>
      </c>
      <c r="D916" t="str">
        <v>TIENDA</v>
      </c>
      <c r="E916" t="str">
        <v>SCANNER</v>
      </c>
      <c r="F916" t="str">
        <v>BALANZA</v>
      </c>
      <c r="G916" t="str">
        <v>DATALOGIC</v>
      </c>
      <c r="H916"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3046553535_x000d_
Anexo: 2885800_x000d_
Descripcion: Buen dia se solicita la instalacion de 4 scanner balanzas zebra con seriales._x000d_
S22032010556688_x000d_
S22032010550089_x000d_
S22032010552996_x000d_
S22032010553003_x000d_
retirar lo scanner balanzas datalogic 9800 con seriales:_x000d_
F15C19459_x000d_
F15C19468_x000d_
F15C19456_x000d_
F15C19464</v>
      </c>
      <c r="I916" t="str">
        <v>instalacion de scanner balanzas ; las masas de calibracion ya se encuentran en tienda</v>
      </c>
      <c r="J916" t="str">
        <v>Se procede a hacer el cambio de 4 scanner balanza; retirando los equipos marca Datalogic con seriales F15C19459; F15C19468; F15C19456 y F15C19464 e instalando los scaner balanza marca Zebra con seriales S22032010556688; S22032010550089; S22032010552996 y S22032010553003. Se realiza configuración y calibración; se hacen pruebas con usuarios y quedan todos operativos. Finalizado el cambio se procede a hacer firmar actas de entrega y retiro de los equipos</v>
      </c>
      <c r="K916">
        <v>44683</v>
      </c>
      <c r="L916">
        <v>44684</v>
      </c>
      <c r="M916" t="str">
        <f>TEXT(L916,"DDDDDDD")</f>
        <v>martes</v>
      </c>
      <c r="N916" t="str">
        <v>J047 JUMBO GIRARDOT</v>
      </c>
      <c r="O916" t="str">
        <v>GIRARDOT</v>
      </c>
      <c r="P916" t="str">
        <v>OCCIDENTE</v>
      </c>
      <c r="Q916" t="str">
        <v>NELSON EDUARDO TORRES ROJAS</v>
      </c>
      <c r="R916">
        <v>5821451</v>
      </c>
      <c r="S916" t="str">
        <v>DIRECTO</v>
      </c>
      <c r="T916">
        <v>0.375</v>
      </c>
      <c r="U916">
        <v>0.75</v>
      </c>
      <c r="V916">
        <v>0.375</v>
      </c>
      <c r="W916">
        <v>3</v>
      </c>
      <c r="X916">
        <f>NETWORKDAYS(K916,L915)</f>
        <v>2</v>
      </c>
      <c r="Y916" t="str">
        <f>IF(X916&lt;=2,"CUMPLE","NO CUMPLE")</f>
        <v>CUMPLE</v>
      </c>
    </row>
    <row r="917" xml:space="preserve">
      <c r="A917">
        <v>12419255</v>
      </c>
      <c r="B917" t="str">
        <v>REQUEST</v>
      </c>
      <c r="C917" t="str">
        <v>CERRADO</v>
      </c>
      <c r="D917" t="str">
        <v>TIENDA</v>
      </c>
      <c r="E917" t="str">
        <v>POS</v>
      </c>
      <c r="F917" t="str">
        <v>IMPRESORA</v>
      </c>
      <c r="G917" t="str">
        <v>EPSON</v>
      </c>
      <c r="H917"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impresora de la caja 19 no timbra todos los productos que se escanean y se deconecta_x000d_
</v>
      </c>
      <c r="I917" t="str">
        <v>Favor nos ayudan con personal en sitio para la validacion del POS</v>
      </c>
      <c r="J917" t="str">
        <v>Se procede a validar equipo pos de área de lineal de cajas; caja 19; presenta problema en los procesos al momento de ejecutar el escaneo se demora el procedimiento de mostrar los productos en el monitor; se realizan diversas pruebas en la pos que presenta la falla. Se valida como se encuentran físicamente cada cableado de los periféricos de la pos; se prueba con cambio de cables de monitor e impresora; se realiza mantenimiento en el equipo. Se detecta que el equipo se recalienta de forma considerable; se escala con el soporte de Cencosud sobre la novedad. Se valida que el equipo se le debe instalar ventilador para poder estabilizar la temperatura de la máquina; se autoriza quitar ventiladores de equipos que se encuentran en el área de sistemas y se procede con la instalación; luego se efectúan pruebas con jefe de cajas donde el equipo logra trabajar de forma correcta y se recibe a satisfacción del usuario. Equipo queda operativo.</v>
      </c>
      <c r="K917">
        <v>44683</v>
      </c>
      <c r="L917">
        <v>44684</v>
      </c>
      <c r="M917" t="str">
        <f>TEXT(L917,"DDDDDDD")</f>
        <v>martes</v>
      </c>
      <c r="N917" t="str">
        <v>J045 JUMBO AV.DEL FERROCARRIL SANTA MARTA</v>
      </c>
      <c r="O917" t="str">
        <v>SANTA MARTA</v>
      </c>
      <c r="P917" t="str">
        <v>COSTA</v>
      </c>
      <c r="Q917" t="str">
        <v>ENRIQUE RAFAEL PONZON ORTEGA</v>
      </c>
      <c r="R917">
        <v>1082888515</v>
      </c>
      <c r="S917" t="str">
        <v>DIRECTO</v>
      </c>
      <c r="T917">
        <v>0.4166666666666667</v>
      </c>
      <c r="U917">
        <v>0.5486111111111112</v>
      </c>
      <c r="V917">
        <v>0.13194444444444445</v>
      </c>
      <c r="W917">
        <v>2</v>
      </c>
      <c r="X917">
        <f>NETWORKDAYS(K917,L916)</f>
        <v>2</v>
      </c>
      <c r="Y917" t="str">
        <f>IF(X917&lt;=2,"CUMPLE","NO CUMPLE")</f>
        <v>CUMPLE</v>
      </c>
    </row>
    <row r="918" xml:space="preserve">
      <c r="A918">
        <v>12419265</v>
      </c>
      <c r="B918" t="str">
        <v>REQUEST</v>
      </c>
      <c r="C918" t="str">
        <v>CERRADO</v>
      </c>
      <c r="D918" t="str">
        <v>TIENDA</v>
      </c>
      <c r="E918" t="str">
        <v>POS</v>
      </c>
      <c r="F918" t="str">
        <v>IMPRESORA</v>
      </c>
      <c r="G918" t="str">
        <v>EPSON</v>
      </c>
      <c r="H918"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esta caja se escanean los productos y la impresora no los imprime todos se deconecta se apaga no se puede montar cajero_x000d_
Numero de caja pos: 12</v>
      </c>
      <c r="I918" t="str">
        <v>Favor nos ayudan con personal en sitio para la validacion del POS</v>
      </c>
      <c r="J918" t="str">
        <v>Equipo de lineal de cajas generaba problemas con el scanner balanza marca Datalogic; se realiza cambio de equipo scanner balanza y se instala equipo marca Zebra. Se configura el equipo luego de la instalación; se valida pruebas con el usuario a satisfacción; equipo queda operativo.</v>
      </c>
      <c r="K918">
        <v>44683</v>
      </c>
      <c r="L918">
        <v>44684</v>
      </c>
      <c r="M918" t="str">
        <f>TEXT(L918,"DDDDDDD")</f>
        <v>martes</v>
      </c>
      <c r="N918" t="str">
        <v>J045 JUMBO AV.DEL FERROCARRIL SANTA MARTA</v>
      </c>
      <c r="O918" t="str">
        <v>SANTA MARTA</v>
      </c>
      <c r="P918" t="str">
        <v>COSTA</v>
      </c>
      <c r="Q918" t="str">
        <v>ENRIQUE RAFAEL PONZON ORTEGA</v>
      </c>
      <c r="R918">
        <v>1082888515</v>
      </c>
      <c r="S918" t="str">
        <v>DIRECTO</v>
      </c>
      <c r="T918">
        <v>0.3923611111111111</v>
      </c>
      <c r="U918">
        <v>0.4166666666666667</v>
      </c>
      <c r="V918">
        <v>0.024305555555555556</v>
      </c>
      <c r="W918">
        <v>1</v>
      </c>
      <c r="X918">
        <f>NETWORKDAYS(K918,L917)</f>
        <v>2</v>
      </c>
      <c r="Y918" t="str">
        <f>IF(X918&lt;=2,"CUMPLE","NO CUMPLE")</f>
        <v>CUMPLE</v>
      </c>
    </row>
    <row r="919">
      <c r="A919" t="str">
        <v>ACOMPAÑAMIENTO</v>
      </c>
      <c r="B919" t="str">
        <v>ACOMPAÑAMIENTO</v>
      </c>
      <c r="C919" t="str">
        <v>CERRADO</v>
      </c>
      <c r="D919" t="str">
        <v>TIENDA</v>
      </c>
      <c r="E919" t="str">
        <v>ACOMPAÑAMIENTO</v>
      </c>
      <c r="F919" t="str">
        <v>ACOMPAÑAMIENTO</v>
      </c>
      <c r="G919" t="str">
        <v>ACOMPAÑAMIENTO</v>
      </c>
      <c r="H919" t="str">
        <v>Solicitud de técnico para apoyar atención de casos en tienda</v>
      </c>
      <c r="I919" t="str">
        <v>Acompañamiento</v>
      </c>
      <c r="J919" t="str">
        <v>Se realiza actividad de acompañamiento en tienda</v>
      </c>
      <c r="K919">
        <v>44684</v>
      </c>
      <c r="L919">
        <v>44684</v>
      </c>
      <c r="M919" t="str">
        <f>TEXT(L919,"DDDDDDD")</f>
        <v>martes</v>
      </c>
      <c r="N919" t="str">
        <v>M075 SIMON BOLIVAR</v>
      </c>
      <c r="O919" t="str">
        <v>CALI</v>
      </c>
      <c r="P919" t="str">
        <v>OCCIDENTE</v>
      </c>
      <c r="Q919" t="str">
        <v>LINA FERNANDA ARBOLEDA PRECIADO</v>
      </c>
      <c r="R919">
        <v>1143832224</v>
      </c>
      <c r="S919" t="str">
        <v>DIRECTO</v>
      </c>
      <c r="T919">
        <v>0.3333333333333333</v>
      </c>
      <c r="U919">
        <v>0.75</v>
      </c>
      <c r="V919">
        <v>0.4166666666666667</v>
      </c>
      <c r="W919" t="str">
        <v>2;5</v>
      </c>
      <c r="X919">
        <f>NETWORKDAYS(K919,L918)</f>
        <v>1</v>
      </c>
      <c r="Y919" t="str">
        <f>IF(X919&lt;=2,"CUMPLE","NO CUMPLE")</f>
        <v>CUMPLE</v>
      </c>
    </row>
    <row r="920" xml:space="preserve">
      <c r="A920">
        <v>12232804</v>
      </c>
      <c r="B920" t="str">
        <v>REQUEST</v>
      </c>
      <c r="C920" t="str">
        <v>CERRADO</v>
      </c>
      <c r="D920" t="str">
        <v>TIENDA</v>
      </c>
      <c r="E920" t="str">
        <v>PDA</v>
      </c>
      <c r="F920" t="str">
        <v>PDA</v>
      </c>
      <c r="G920" t="str">
        <v>HONEYWELL</v>
      </c>
      <c r="H920"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Pdt no captura codigos_x000d_
Seccion de la tienda en donde se ubica la PDT o usuario: DPH</v>
      </c>
      <c r="I920" t="str" xml:space="preserve">
        <v xml:space="preserve">Se transfiere solicitud para continuar revisión; envían PDA para configuración_x000d_
Tienda: Jumbo San Silvestre._x000d_
Equipo: PDT/PDA|ESTANDAR_x000d_
Marca: HONEYWELL_x000d_
Modelo: EDA51_x000d_
Serial: 21178B0771_x000d_
Inventario: DI-034501_x000d_
NOTA: se solicita configuración y entrega de PDA operativa a usuaria.</v>
      </c>
      <c r="J920" t="str">
        <v>Se reporta falla en PDA donde la usuaria indica que no escanea; no ejecutan algunas funciones (F3; F2) y tiene un temporizador de 5 minutos el inicio de sesión. Se realiza reconfiguración de la PDA; restableciendo el aplicativo de telnet por la version original (v3.6) y los valores establecidos de configuración servidor genesix; keys values. Se realizan pruebas de funcionamiento donde queda solucionado el error. El lector continúa generando error; por tanto se restablece la versión de fábrica de android de la PDA; pero el problema persiste con el lector de código sin funcionamiento. Se informa al personal de soporte de cencosud sobre la novedad de la falla y se anexan videos y fotos como evidencia del error.</v>
      </c>
      <c r="K920">
        <v>44684</v>
      </c>
      <c r="L920">
        <v>44685</v>
      </c>
      <c r="M920" t="str">
        <f>TEXT(L920,"DDDDDDD")</f>
        <v>miércoles</v>
      </c>
      <c r="N920" t="str">
        <v>J126 JUMBO SAN SILVESTRE</v>
      </c>
      <c r="O920" t="str">
        <v>BARRANCABERMEJA</v>
      </c>
      <c r="P920" t="str">
        <v>ORIENTE</v>
      </c>
      <c r="Q920" t="str">
        <v>LUIS CARLOS ROJAS ACOSTA</v>
      </c>
      <c r="R920">
        <v>1096188137</v>
      </c>
      <c r="S920" t="str">
        <v>DIRECTO</v>
      </c>
      <c r="T920">
        <v>0.5833333333333334</v>
      </c>
      <c r="U920">
        <v>0.7083333333333334</v>
      </c>
      <c r="V920">
        <v>0.125</v>
      </c>
      <c r="W920">
        <v>2</v>
      </c>
      <c r="X920">
        <f>NETWORKDAYS(K920,L919)</f>
        <v>1</v>
      </c>
      <c r="Y920" t="str">
        <f>IF(X920&lt;=2,"CUMPLE","NO CUMPLE")</f>
        <v>CUMPLE</v>
      </c>
    </row>
    <row r="921" xml:space="preserve">
      <c r="A921">
        <v>11878343</v>
      </c>
      <c r="B921" t="str">
        <v>REQUEST</v>
      </c>
      <c r="C921" t="str">
        <v>CERRADO</v>
      </c>
      <c r="D921" t="str">
        <v>TIENDA</v>
      </c>
      <c r="E921" t="str">
        <v>POS</v>
      </c>
      <c r="F921" t="str">
        <v>POS</v>
      </c>
      <c r="G921" t="str">
        <v>WINCOR</v>
      </c>
      <c r="H921"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Supermercados_x000d_
Servicio: Tiendas &amp; Centros de Distribucion_x000d_
Telefono: 3102335320_x000d_
Anexo: null_x000d_
Descripcion: Hola buenas tardes nos pueden ayudar la pos #18 presenta fallas con el encendido; de un momento a otro se apaga y toca reiniciarla nuevamente; presenta un olor a caucho quemado.</v>
      </c>
      <c r="I921" t="str">
        <v>Por favor nos apoyan con la instalación de la fuente de poder que se encuentra en custodia de asistente de dirección.</v>
      </c>
      <c r="J921" t="str">
        <v>Se llega sitio se valida el requerimiento el cual es realizar el cambio de una fuente de poder de una pos; el cual se realiza y se procede a realizar la respectiva instalación de todos los accesorios de la caja ya que se encontraba totalmente desconectada. Se procedió a encender caja la cual cargó el inicio del sistema pero después de unos momentos no vuelve a dar imagen en el visor. El indicador de la torre muestra que esta prendida. Se realiza varias pruebas con otros visores y cables pero aún asi persiste; que después de que empieza a cargar se apaga el visor y no vuelve a dar ninguna imagen. Se debe validar el cambio de visor o revisión de la configuración de puertos de la pos</v>
      </c>
      <c r="K921">
        <v>44685</v>
      </c>
      <c r="L921">
        <v>44685</v>
      </c>
      <c r="M921" t="str">
        <f>TEXT(L921,"DDDDDDD")</f>
        <v>miércoles</v>
      </c>
      <c r="N921" t="str">
        <v>J185 JUMBO YOPAL</v>
      </c>
      <c r="O921" t="str">
        <v>YOPAL</v>
      </c>
      <c r="P921" t="str">
        <v>ORIENTE</v>
      </c>
      <c r="Q921" t="str">
        <v>GABRIEL EDISSON GARCES GUAVITA</v>
      </c>
      <c r="R921" t="e">
        <v>#N/A</v>
      </c>
      <c r="S921" t="str">
        <v>DIRECTO</v>
      </c>
      <c r="T921">
        <v>0.4583333333333333</v>
      </c>
      <c r="U921">
        <v>0.5833333333333334</v>
      </c>
      <c r="V921">
        <v>0.125</v>
      </c>
      <c r="W921">
        <v>2</v>
      </c>
      <c r="X921">
        <f>NETWORKDAYS(K921,L920)</f>
        <v>1</v>
      </c>
      <c r="Y921" t="str">
        <f>IF(X921&lt;=2,"CUMPLE","NO CUMPLE")</f>
        <v>CUMPLE</v>
      </c>
    </row>
    <row r="922" xml:space="preserve">
      <c r="A922">
        <v>12401016</v>
      </c>
      <c r="B922" t="str">
        <v>REQUEST</v>
      </c>
      <c r="C922" t="str">
        <v>CERRADO</v>
      </c>
      <c r="D922" t="str">
        <v>TIENDA</v>
      </c>
      <c r="E922" t="str">
        <v>CPU</v>
      </c>
      <c r="F922" t="str">
        <v>CPU</v>
      </c>
      <c r="G922" t="str">
        <v>LENOVO</v>
      </c>
      <c r="H922" t="str" xml:space="preserve">
        <v xml:space="preserve">Datos usuario_x000d_
Nombre: Lindy Yurany Coronado Herrera_x000d_
Correo: LindyYurany.CoronadoHerrera@cencosud.com.co_x000d_
Usuario AD: LYCorona_x000d_
Pais: Colombia_x000d_
Ubicacion: M195 METRO SANTA LUCIA_x000d_
Zona: Colombia Bogota_x000d_
Unidad de Negocio: Areas Corp. y De Apoyo_x000d_
Servicio: Administracion Central_x000d_
Telefono: 3114495455_x000d_
Anexo: 7195402_x000d_
Descripcion: tenemos un pc en la seccion de seguridad que no nos deja ingresar al sistema no recibe ningun usuario para ingresar.</v>
      </c>
      <c r="I922" t="str" xml:space="preserve">
        <v xml:space="preserve">Por favor autorizar atencion por parte de Isit para esta llamada_x000d_
Solicito de su ayuda para verificar punto de red del pc ubicado en el area de control perdidas ya que no tiene red; se valido cableado con la usuaria; pero no se corrigio la validacion debe de ser en sitio_x000d_
Equipo: PC_x000d_
Marca: Lenovo_x000d_
Modelo M75Q_x000d_
Serial: MJ0ERL4C_x000d_
Area : Control perdidas_x000d_
Contacto en tienda Lindy Coronado movil</v>
      </c>
      <c r="J922" t="str">
        <v>se ingresa a tienda se procede a verificar equipo el cual se encuentra sin red; se procede a revisar el punto de red ya que habian cambiado de puesto el equipo; se revisa que el flex play está en mal estado y estaba mal conectado el cable; estaba conectado en en punto telefonico ya que el punto de datos no estaba; estaba al fondo y no se veia; se quitó la tapa y se volvió a traer el punto de red y se conectó al punto de datos; se recomienda cambiar el flex play por uno nuevo ya que el viejo esta en malas condiciones; el equipo toma red nuevamente.</v>
      </c>
      <c r="K922">
        <v>44685</v>
      </c>
      <c r="L922">
        <v>44686</v>
      </c>
      <c r="M922" t="str">
        <f>TEXT(L922,"DDDDDDD")</f>
        <v>jueves</v>
      </c>
      <c r="N922" t="str">
        <v>M038 METRO NEIVA CENTRO DE CONVENCIONES</v>
      </c>
      <c r="O922" t="str">
        <v>NEIVA</v>
      </c>
      <c r="P922" t="str">
        <v>OCCIDENTE</v>
      </c>
      <c r="Q922" t="str">
        <v>JOHN ALEJANDRO LOZADA BABATIVA</v>
      </c>
      <c r="R922">
        <v>1075313382</v>
      </c>
      <c r="S922" t="str">
        <v>DIRECTO</v>
      </c>
      <c r="T922">
        <v>0.6875</v>
      </c>
      <c r="U922">
        <v>0.7083333333333334</v>
      </c>
      <c r="V922">
        <v>0.020833333333333332</v>
      </c>
      <c r="W922">
        <v>1</v>
      </c>
      <c r="X922">
        <f>NETWORKDAYS(K922,L921)</f>
        <v>1</v>
      </c>
      <c r="Y922" t="str">
        <f>IF(X922&lt;=2,"CUMPLE","NO CUMPLE")</f>
        <v>CUMPLE</v>
      </c>
    </row>
    <row r="923" xml:space="preserve">
      <c r="A923">
        <v>12424414</v>
      </c>
      <c r="B923" t="str">
        <v>REQUEST</v>
      </c>
      <c r="C923" t="str">
        <v>CERRADO</v>
      </c>
      <c r="D923" t="str">
        <v>TIENDA</v>
      </c>
      <c r="E923" t="str">
        <v>PDA</v>
      </c>
      <c r="F923" t="str">
        <v>PDA</v>
      </c>
      <c r="G923" t="str">
        <v>HONEYWELL</v>
      </c>
      <c r="H923"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Buenos dias para que por favor me colaboren con la PDA numero: 21145B3E31 la cual presenta falla en el sistema y muestra solo una pantalla que dice la marca nada mas. agradezco sea lo mas pronto posible por favor que la estamos necesitando con suma urgencia. que tengan buen dia.</v>
      </c>
      <c r="I923" t="str">
        <v>Se Solicita al Tecnico de Isit para realiza la validacion de una PDT Serial: 21145B3E31; la cual presenta fallas con el Sistema</v>
      </c>
      <c r="J923" t="str">
        <v>Se valida falla; PDA se queda en logo de Honeywell; se procede a resetear dispositivo; se actualiza software; se reinicia PDA; se escanean códigos QR ; se reinicia PDA; se valida que esté conectando a red cswlan12 y se configuran aplicaciones de acuerdo a manual. Se realizan pruebas y son exitosas. Se entrega PDA operativa</v>
      </c>
      <c r="K923">
        <v>44685</v>
      </c>
      <c r="L923">
        <v>44686</v>
      </c>
      <c r="M923" t="str">
        <f>TEXT(L923,"DDDDDDD")</f>
        <v>jueves</v>
      </c>
      <c r="N923" t="str">
        <v>M040 METRO RIOHACHA</v>
      </c>
      <c r="O923" t="str">
        <v>RIOHACHA</v>
      </c>
      <c r="P923" t="str">
        <v>COSTA</v>
      </c>
      <c r="Q923" t="str">
        <v>EDUAR ENRIQUE MARTELO SIERRA</v>
      </c>
      <c r="R923">
        <v>1065631435</v>
      </c>
      <c r="S923" t="str">
        <v>DIRECTO</v>
      </c>
      <c r="T923">
        <v>0.4166666666666667</v>
      </c>
      <c r="U923">
        <v>0.53125</v>
      </c>
      <c r="V923">
        <v>0.11458333333333333</v>
      </c>
      <c r="W923">
        <v>2</v>
      </c>
      <c r="X923">
        <f>NETWORKDAYS(K923,L922)</f>
        <v>2</v>
      </c>
      <c r="Y923" t="str">
        <f>IF(X923&lt;=2,"CUMPLE","NO CUMPLE")</f>
        <v>CUMPLE</v>
      </c>
    </row>
    <row r="924" xml:space="preserve">
      <c r="A924">
        <v>12427192</v>
      </c>
      <c r="B924" t="str">
        <v>REQUEST</v>
      </c>
      <c r="C924" t="str">
        <v>CERRADO</v>
      </c>
      <c r="D924" t="str">
        <v>TIENDA</v>
      </c>
      <c r="E924" t="str">
        <v>POS</v>
      </c>
      <c r="F924" t="str">
        <v>POS</v>
      </c>
      <c r="G924" t="str">
        <v>WINCOR</v>
      </c>
      <c r="H924" t="str" xml:space="preserve">
        <v xml:space="preserve">Buenos dias_x000d_
se requiere formatear la pos 21 ubicada en la seccion de electro</v>
      </c>
      <c r="I924" t="str" xml:space="preserve">
        <v xml:space="preserve">Transfer Assignee from '' to 'Espinosa Rodriguez; Jamir Leandro '_x000d_
Transfer Group from 'Soporte_Onsite_REG_Costa_SM Colombia' to 'Soporte_Onsite_REG_Remoto_SM Colombia</v>
      </c>
      <c r="J924" t="str">
        <v>Se procede a realizar la instalación y configuración de la pos 21 ya que esta presentaba fallas de lentitud. Se procede a realizar cambio  y a configurar el equipo. Usuario realiza pruebas quedando operativo y a satisfacción del cliente.</v>
      </c>
      <c r="K924">
        <v>44686</v>
      </c>
      <c r="L924">
        <v>44686</v>
      </c>
      <c r="M924" t="str">
        <f>TEXT(L924,"DDDDDDD")</f>
        <v>jueves</v>
      </c>
      <c r="N924" t="str">
        <v>M085 METRO MONTERIA</v>
      </c>
      <c r="O924" t="str">
        <v>MONTERIA</v>
      </c>
      <c r="P924" t="str">
        <v>COSTA</v>
      </c>
      <c r="Q924" t="str">
        <v>SHARON YANETH KERGUELEN WILCHES</v>
      </c>
      <c r="R924">
        <v>1067917448</v>
      </c>
      <c r="S924" t="str">
        <v>DIRECTO</v>
      </c>
      <c r="T924">
        <v>0.5625</v>
      </c>
      <c r="U924">
        <v>0.6875</v>
      </c>
      <c r="V924">
        <v>0.125</v>
      </c>
      <c r="W924">
        <v>2</v>
      </c>
      <c r="X924">
        <f>NETWORKDAYS(K924,L923)</f>
        <v>1</v>
      </c>
      <c r="Y924" t="str">
        <f>IF(X924&lt;=2,"CUMPLE","NO CUMPLE")</f>
        <v>CUMPLE</v>
      </c>
    </row>
    <row r="925" xml:space="preserve">
      <c r="A925">
        <v>12427384</v>
      </c>
      <c r="B925" t="str">
        <v>REQUEST</v>
      </c>
      <c r="C925" t="str">
        <v>CERRADO</v>
      </c>
      <c r="D925" t="str">
        <v>TIENDA</v>
      </c>
      <c r="E925" t="str">
        <v>EQUIPAMIENTO</v>
      </c>
      <c r="F925" t="str">
        <v>EQUIPAMIENTO</v>
      </c>
      <c r="G925" t="str">
        <v>EQUIPAMIENTO</v>
      </c>
      <c r="H925"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Favor me ayudan con la visita del Tecnico de Isit para organizacion de los activos inactivos que se encuentran en el Centro de Computo y oficina de sistemas; la idea es identificar lo que tenemos y dejarlo empacado para enviar al centro de reparacion lo que no sirva destruirlo._x000d_
AREA EN DONDE SE UBICA EL EQUIPO : Sistemas</v>
      </c>
      <c r="I925" t="str">
        <v>Transfer Group from 'Soporte_Onsite_REG_Costa_SM Colombia' to 'Soporte_Onsite_REG_Remoto_SM Colombia'</v>
      </c>
      <c r="J925" t="str">
        <v>Se realiza inventario de equipos con activo; se embalan para su respectivo traslado; partes de Lexmark se embalan para recogida; se calsifican equipos dañados y se realiza la destrucción. Se toman evidencias fotográficas y se le envían a soporte Cencosud Alvaro Martínez</v>
      </c>
      <c r="K925">
        <v>44686</v>
      </c>
      <c r="L925">
        <v>44686</v>
      </c>
      <c r="M925" t="str">
        <f>TEXT(L925,"DDDDDDD")</f>
        <v>jueves</v>
      </c>
      <c r="N925" t="str">
        <v>M040 METRO RIOHACHA</v>
      </c>
      <c r="O925" t="str">
        <v>RIOHACHA</v>
      </c>
      <c r="P925" t="str">
        <v>COSTA</v>
      </c>
      <c r="Q925" t="str">
        <v>EDUAR ENRIQUE MARTELO SIERRA</v>
      </c>
      <c r="R925">
        <v>1065631435</v>
      </c>
      <c r="S925" t="str">
        <v>DIRECTO</v>
      </c>
      <c r="T925">
        <v>0.5</v>
      </c>
      <c r="U925">
        <v>0.6666666666666666</v>
      </c>
      <c r="V925">
        <v>0.16666666666666666</v>
      </c>
      <c r="W925">
        <v>3</v>
      </c>
      <c r="X925">
        <f>NETWORKDAYS(K925,L924)</f>
        <v>1</v>
      </c>
      <c r="Y925" t="str">
        <f>IF(X925&lt;=2,"CUMPLE","NO CUMPLE")</f>
        <v>CUMPLE</v>
      </c>
    </row>
    <row r="926" xml:space="preserve">
      <c r="A926">
        <v>12427623</v>
      </c>
      <c r="B926" t="str">
        <v>INCIDENT</v>
      </c>
      <c r="C926" t="str">
        <v>CERRADO</v>
      </c>
      <c r="D926" t="str">
        <v>TIENDA</v>
      </c>
      <c r="E926" t="str">
        <v>MICROSENS</v>
      </c>
      <c r="F926" t="str">
        <v>MICROSENSE</v>
      </c>
      <c r="G926" t="str">
        <v>MICROSENSE</v>
      </c>
      <c r="H926"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Buenos dias me podrian colaborar ya que las pos 5 no se a podido conectar el datafono con la pos por tal motivo hemos tenido inconvenientes con los clientes gracias_x000d_
</v>
      </c>
      <c r="I926" t="str" xml:space="preserve">
        <v xml:space="preserve">Buen día_x000d_
Por favor autorizar esta llamada para que sea atendida por el remoto_x000d_
Solicito de su ayuda para validación del punto de red de la pos donde esta conectado el sw microsens con ip 10.132.93.37 ya que está presentando fallas y no permite el funcionamiento del datafono de credibanco el proveedor está en sitio realizando validación general e indica que el punto tiene fallas de comunicación_x000d_
Contacto en tienda Tania Barreiro Montoya coordinadora de cajas celular 318 8729956</v>
      </c>
      <c r="J926" t="str">
        <v>Se ingresa a tienda; se procede a hacer acompañamiento con los técnicos de datafonos; me comunican que el técnico de datafonos ya habia salido de tienda; sin embargo se realiza la inspección en la pos 5 la cual el datafono no conecta a red; se revisa el microsens pero está funcionando correctamente; se validó con soporte de red; se valida que la conexión del cable hdmi al datafono esté funcionando; se hace prueba con otro cable del datafono de credibanco para descartar posible daño; se procede a realizar el cambio y efectivamente el daño está en el cable de hdmi al datafono; el técnico de Redeban debe hacer el cambio de ese cable para su funcionalidad. Se informa a soporte Cencosud Fabiola Díaz y se finaliza acompañamiento.</v>
      </c>
      <c r="K926">
        <v>44686</v>
      </c>
      <c r="L926">
        <v>44686</v>
      </c>
      <c r="M926" t="str">
        <f>TEXT(L926,"DDDDDDD")</f>
        <v>jueves</v>
      </c>
      <c r="N926" t="str">
        <v>M195 METRO SANTA LUCIA</v>
      </c>
      <c r="O926" t="str">
        <v>NEIVA</v>
      </c>
      <c r="P926" t="str">
        <v>OCCIDENTE</v>
      </c>
      <c r="Q926" t="str">
        <v>JOHN ALEJANDRO LOZADA BABATIVA</v>
      </c>
      <c r="R926">
        <v>1075313382</v>
      </c>
      <c r="S926" t="str">
        <v>DIRECTO</v>
      </c>
      <c r="T926">
        <v>0.5</v>
      </c>
      <c r="U926">
        <v>0.5416666666666666</v>
      </c>
      <c r="V926">
        <v>0.041666666666666664</v>
      </c>
      <c r="W926">
        <v>1</v>
      </c>
      <c r="X926">
        <f>NETWORKDAYS(K926,L925)</f>
        <v>1</v>
      </c>
      <c r="Y926" t="str">
        <f>IF(X926&lt;=2,"CUMPLE","NO CUMPLE")</f>
        <v>CUMPLE</v>
      </c>
    </row>
    <row r="927">
      <c r="A927" t="str">
        <v>ACOMPAÑAMIENTO</v>
      </c>
      <c r="B927" t="str">
        <v>ACOMPAÑAMIENTO</v>
      </c>
      <c r="C927" t="str">
        <v>CERRADO</v>
      </c>
      <c r="D927" t="str">
        <v>TIENDA</v>
      </c>
      <c r="E927" t="str">
        <v>ACOMPAÑAMIENTO</v>
      </c>
      <c r="F927" t="str">
        <v>ACOMPAÑAMIENTO</v>
      </c>
      <c r="G927" t="str">
        <v>ACOMPAÑAMIENTO</v>
      </c>
      <c r="H927" t="str">
        <v>Solicitud de técnico para apoyar atención de casos en tienda</v>
      </c>
      <c r="I927" t="str">
        <v>Acompañamiento</v>
      </c>
      <c r="J927" t="str">
        <v>Se realiza actividad de acompañamiento en tienda</v>
      </c>
      <c r="K927">
        <v>44686</v>
      </c>
      <c r="L927">
        <v>44686</v>
      </c>
      <c r="M927" t="str">
        <f>TEXT(L927,"DDDDDDD")</f>
        <v>jueves</v>
      </c>
      <c r="N927" t="str">
        <v>J031 CALI CHIPICHAPE</v>
      </c>
      <c r="O927" t="str">
        <v>CALI</v>
      </c>
      <c r="P927" t="str">
        <v>OCCIDENTE</v>
      </c>
      <c r="Q927" t="str">
        <v>LINA FERNANDA ARBOLEDA PRECIADO</v>
      </c>
      <c r="R927">
        <v>1143832224</v>
      </c>
      <c r="S927" t="str">
        <v>DIRECTO</v>
      </c>
      <c r="T927">
        <v>0.3333333333333333</v>
      </c>
      <c r="U927">
        <v>0.75</v>
      </c>
      <c r="V927">
        <v>0.4166666666666667</v>
      </c>
      <c r="W927" t="str">
        <v>2;5</v>
      </c>
      <c r="X927">
        <f>NETWORKDAYS(K927,L926)</f>
        <v>1</v>
      </c>
      <c r="Y927" t="str">
        <f>IF(X927&lt;=2,"CUMPLE","NO CUMPLE")</f>
        <v>CUMPLE</v>
      </c>
    </row>
    <row r="928" xml:space="preserve">
      <c r="A928">
        <v>12379369</v>
      </c>
      <c r="B928" t="str">
        <v>REQUEST</v>
      </c>
      <c r="C928" t="str">
        <v>CERRADO</v>
      </c>
      <c r="D928" t="str">
        <v>TIENDA</v>
      </c>
      <c r="E928" t="str">
        <v>POS</v>
      </c>
      <c r="F928" t="str">
        <v>POS</v>
      </c>
      <c r="G928" t="str">
        <v>WINCOR</v>
      </c>
      <c r="H928"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Buenos dias_x000d_
Me pueden colaborar con la pos # 17 falla sistema operativo pos fuera de linea_x000d_
Numero de inventario: seria # 6498720781_x000d_
Numero de caja: 17_x000d_
</v>
      </c>
      <c r="I928" t="str">
        <v>Por favor me ayudan con el formateo del disco en bajo nivel e instalacion en otra pos</v>
      </c>
      <c r="J928" t="str">
        <v>Se solicita la información para realizar el procedimiento de instalación de sistema pos en una caja diferente. Me indican que ya me permiten acceder a la caja 06 para apagar y retirar el disk para instalar el de la pos 17 e iniciar el proceso de instalación en ese disk;  realizo los pasos con la información suministrada en casos anteriores de ip y submascara y  espero a que proceso termine y desmonto disk  y me dirijo a la pos 17 para su instalación en su respectiva pos; mientras carga me regreso ala pos 06  para instalar y adecuar puesto para dejarlo funcional. Al retornar a la pos 17 observo en pantalla que  arrancó el sistema. Se informa a Harold Gonzalez quien se comunicará con la tienda para que soliciten el proceso de cargue de información de la pos</v>
      </c>
      <c r="K928">
        <v>44686</v>
      </c>
      <c r="L928">
        <v>44687</v>
      </c>
      <c r="M928" t="str">
        <f>TEXT(L928,"DDDDDDD")</f>
        <v>viernes</v>
      </c>
      <c r="N928" t="str">
        <v>J036 JUMBO POPAYAN CAMPANARIO</v>
      </c>
      <c r="O928" t="str">
        <v>POPAYAN</v>
      </c>
      <c r="P928" t="str">
        <v>OCCIDENTE</v>
      </c>
      <c r="Q928" t="str">
        <v>DANIEL FERNANDO PAREDES ARTEAGA</v>
      </c>
      <c r="R928">
        <v>10301691</v>
      </c>
      <c r="S928" t="str">
        <v>DIRECTO</v>
      </c>
      <c r="T928">
        <v>0.7291666666666666</v>
      </c>
      <c r="U928">
        <v>0.7951388888888888</v>
      </c>
      <c r="V928">
        <v>0.06597222222222222</v>
      </c>
      <c r="W928">
        <v>1</v>
      </c>
      <c r="X928">
        <f>NETWORKDAYS(K928,L927)</f>
        <v>1</v>
      </c>
      <c r="Y928" t="str">
        <f>IF(X928&lt;=2,"CUMPLE","NO CUMPLE")</f>
        <v>CUMPLE</v>
      </c>
    </row>
    <row r="929">
      <c r="A929">
        <v>12376353</v>
      </c>
      <c r="B929" t="str">
        <v>REQUEST</v>
      </c>
      <c r="C929" t="str">
        <v>CERRADO</v>
      </c>
      <c r="D929" t="str">
        <v>TIENDA</v>
      </c>
      <c r="E929" t="str">
        <v>POS</v>
      </c>
      <c r="F929" t="str">
        <v>TECLADO</v>
      </c>
      <c r="G929" t="str">
        <v>WINCOR</v>
      </c>
      <c r="H929" t="str">
        <v>Se realiza inventario de equipos con activo; se embalan para su respectivo traslado; partes de Lexmark se embalan para recogida; se calsifican equipos dañados y se realiza la destrucción. Se toman evidencias fotográficas y se le envían a soporte Cencosud Alvaro Martínez</v>
      </c>
      <c r="I929" t="str">
        <v xml:space="preserve"> instalacion de la parte ya se encuentra en sitio</v>
      </c>
      <c r="J929" t="str">
        <v>Se realiza instalación del teclado enviado a la tienda; se realiza el cambio normalmente y se pone a prueba con la usuaria; sin novedad teclado y cpu pos de electro; funcionando correctamente</v>
      </c>
      <c r="K929">
        <v>44686</v>
      </c>
      <c r="L929">
        <v>44687</v>
      </c>
      <c r="M929" t="str">
        <f>TEXT(L929,"DDDDDDD")</f>
        <v>viernes</v>
      </c>
      <c r="N929" t="str">
        <v>J047 JUMBO GIRARDOT</v>
      </c>
      <c r="O929" t="str">
        <v>GIRARDOT</v>
      </c>
      <c r="P929" t="str">
        <v>OCCIDENTE</v>
      </c>
      <c r="Q929" t="str">
        <v>RAFAEL ARDILA PUENTES</v>
      </c>
      <c r="R929">
        <v>1018419858</v>
      </c>
      <c r="S929" t="str">
        <v>ALIADO</v>
      </c>
      <c r="T929">
        <v>0.375</v>
      </c>
      <c r="U929">
        <v>0.4166666666666667</v>
      </c>
      <c r="V929">
        <v>0.041666666666666664</v>
      </c>
      <c r="W929">
        <v>1</v>
      </c>
      <c r="X929">
        <f>NETWORKDAYS(K929,L928)</f>
        <v>2</v>
      </c>
      <c r="Y929" t="str">
        <f>IF(X929&lt;=2,"CUMPLE","NO CUMPLE")</f>
        <v>CUMPLE</v>
      </c>
    </row>
    <row r="930" xml:space="preserve">
      <c r="A930">
        <v>12425450</v>
      </c>
      <c r="B930" t="str">
        <v>REQUEST</v>
      </c>
      <c r="C930" t="str">
        <v>CERRADO</v>
      </c>
      <c r="D930" t="str">
        <v>TIENDA</v>
      </c>
      <c r="E930" t="str">
        <v>EQUIPAMIENTO</v>
      </c>
      <c r="F930" t="str">
        <v>EQUIPAMIENTO</v>
      </c>
      <c r="G930" t="str">
        <v>EQUIPAMIENTO</v>
      </c>
      <c r="H930"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a los activos que se van a dar de baja ; ya se coordino con seguridad para la destruccion anexo listado_x000d_
Adjuntos: 11789812 - Formato Baja PDF Firmado.pdf</v>
      </c>
      <c r="I930" t="str">
        <v>envio de tecnico para destruccion de activos que ya fueron dados de baja</v>
      </c>
      <c r="J930" t="str">
        <v>Se ubican las cajas donde se encuentran los diferentes dispositivos a clasificar. Se inicia procedimiento de clasificación por medio de seriales y placas de seguridad; terminada la clasificación se desplazan al patio todos los equipos para su destrucción en acompañamiento con el jefe de seguridad Ruben; quien realiza la actividad con los medios de seguridad para tal fin. Terminada la actividad se entrega  el formato de baja firmado y con anexo de algunos activos no encontrados  o seriales incompatibles. Se escanea para enviar por correo al soporte de sistemas Harold Gonzalez</v>
      </c>
      <c r="K930">
        <v>44686</v>
      </c>
      <c r="L930">
        <v>44687</v>
      </c>
      <c r="M930" t="str">
        <f>TEXT(L930,"DDDDDDD")</f>
        <v>viernes</v>
      </c>
      <c r="N930" t="str">
        <v>J036 JUMBO POPAYAN CAMPANARIO</v>
      </c>
      <c r="O930" t="str">
        <v>POPAYAN</v>
      </c>
      <c r="P930" t="str">
        <v>OCCIDENTE</v>
      </c>
      <c r="Q930" t="str">
        <v>DANIEL FERNANDO PAREDES ARTEAGA</v>
      </c>
      <c r="R930">
        <v>10301691</v>
      </c>
      <c r="S930" t="str">
        <v>DIRECTO</v>
      </c>
      <c r="T930">
        <v>0.4166666666666667</v>
      </c>
      <c r="U930">
        <v>0.6666666666666666</v>
      </c>
      <c r="V930">
        <v>0.25</v>
      </c>
      <c r="W930">
        <v>3</v>
      </c>
      <c r="X930">
        <f>NETWORKDAYS(K930,L929)</f>
        <v>2</v>
      </c>
      <c r="Y930" t="str">
        <f>IF(X930&lt;=2,"CUMPLE","NO CUMPLE")</f>
        <v>CUMPLE</v>
      </c>
    </row>
    <row r="931" xml:space="preserve">
      <c r="A931">
        <v>12096590</v>
      </c>
      <c r="B931" t="str">
        <v>REQUEST</v>
      </c>
      <c r="C931" t="str">
        <v>CERRADO</v>
      </c>
      <c r="D931" t="str">
        <v>TIENDA</v>
      </c>
      <c r="E931" t="str">
        <v>POS</v>
      </c>
      <c r="F931" t="str">
        <v>TECLADO</v>
      </c>
      <c r="G931" t="str">
        <v>WINCOR</v>
      </c>
      <c r="H931"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Buenas tardes_x000d_
Pos # 18 con teclado sin funcionamiento. se solicita teclado_x000d_
Numero de inventario: 001921_x000d_
Numero de caja: 18_x000d_
</v>
      </c>
      <c r="I931" t="str">
        <v>la parte ya se encentra en sitio para su instalacion</v>
      </c>
      <c r="J931" t="str">
        <v>Se revisa en pos 17; se desconecta el teclado que tiene; se desatornilla la base de la pantalla y se cambia el teclado por el nuevo y se vuelve a ajustar la base al teclado nuevo y se realiza pruebas con el funcionario y todo ok</v>
      </c>
      <c r="K931">
        <v>44686</v>
      </c>
      <c r="L931">
        <v>44687</v>
      </c>
      <c r="M931" t="str">
        <f>TEXT(L931,"DDDDDDD")</f>
        <v>viernes</v>
      </c>
      <c r="N931" t="str">
        <v>J036 JUMBO POPAYAN CAMPANARIO</v>
      </c>
      <c r="O931" t="str">
        <v>POPAYAN</v>
      </c>
      <c r="P931" t="str">
        <v>OCCIDENTE</v>
      </c>
      <c r="Q931" t="str">
        <v>DANIEL FERNANDO PAREDES ARTEAGA</v>
      </c>
      <c r="R931">
        <v>10301691</v>
      </c>
      <c r="S931" t="str">
        <v>DIRECTO</v>
      </c>
      <c r="T931">
        <v>0.3541666666666667</v>
      </c>
      <c r="U931">
        <v>0.3958333333333333</v>
      </c>
      <c r="V931">
        <v>0.041666666666666664</v>
      </c>
      <c r="W931">
        <v>1</v>
      </c>
      <c r="X931">
        <f>NETWORKDAYS(K931,L930)</f>
        <v>2</v>
      </c>
      <c r="Y931" t="str">
        <f>IF(X931&lt;=2,"CUMPLE","NO CUMPLE")</f>
        <v>CUMPLE</v>
      </c>
    </row>
    <row r="932" xml:space="preserve">
      <c r="A932">
        <v>12424592</v>
      </c>
      <c r="B932" t="str">
        <v>INCIDENT</v>
      </c>
      <c r="C932" t="str">
        <v>CERRADO</v>
      </c>
      <c r="D932" t="str">
        <v>TIENDA</v>
      </c>
      <c r="E932" t="str">
        <v>PDA</v>
      </c>
      <c r="F932" t="str">
        <v>PDA</v>
      </c>
      <c r="G932" t="str">
        <v>HONEYWELL</v>
      </c>
      <c r="H932" t="str" xml:space="preserve">
        <v xml:space="preserve">Datos usuario_x000d_
Nombre: Nidia Constanza Contreras Palacios_x000d_
Correo: nidiaconstanza.contreras@cencosud.com.co_x000d_
Usuario AD: Nccontre_x000d_
Pais: Colombia_x000d_
Ubicacion: M077 METRO ZIPAQUIRA_x000d_
Zona: Colombia Bogota_x000d_
Unidad de Negocio: null_x000d_
Servicio: null_x000d_
Telefono: null_x000d_
Anexo: null_x000d_
Descripcion: mi PDA no escanea; toca todo digitado_x000d_
Seccion de la tienda en donde se ubica la PDT o usuario: recibo zipaquira_x000d_
</v>
      </c>
      <c r="I932" t="str">
        <v>Se procede a realizar con la usuaria el ultimo manual que envió García; pero la PDA queda sin bloqueo; funciona genesix pero no se bloquea; por favor su apoyo para validarla; si es necesario actualizar firmware y configurar nuevamente.</v>
      </c>
      <c r="J932" t="str">
        <v>Se realiza formateo del equipo ; se hace configuración completa del equipo siguiendo pasos de manual entregado. Se realizan pruebas con resultados satisfactorios. Equipo operativo</v>
      </c>
      <c r="K932">
        <v>44687</v>
      </c>
      <c r="L932">
        <v>44690</v>
      </c>
      <c r="M932" t="str">
        <f>TEXT(L932,"DDDDDDD")</f>
        <v>lunes</v>
      </c>
      <c r="N932" t="str">
        <v>M077 METRO ZIPAQUIRA</v>
      </c>
      <c r="O932" t="str">
        <v>ZIPAQUIRA</v>
      </c>
      <c r="P932" t="str">
        <v>BOGOTA</v>
      </c>
      <c r="Q932" t="str">
        <v>LUIS FERNANDO YATI</v>
      </c>
      <c r="R932" t="e">
        <v>#N/A</v>
      </c>
      <c r="S932" t="str">
        <v>DIRECTO</v>
      </c>
      <c r="T932">
        <v>0.375</v>
      </c>
      <c r="U932">
        <v>0.4270833333333333</v>
      </c>
      <c r="V932">
        <v>0.052083333333333336</v>
      </c>
      <c r="W932">
        <v>1</v>
      </c>
      <c r="X932">
        <f>NETWORKDAYS(K932,L931)</f>
        <v>1</v>
      </c>
      <c r="Y932" t="str">
        <f>IF(X932&lt;=2,"CUMPLE","NO CUMPLE")</f>
        <v>CUMPLE</v>
      </c>
    </row>
    <row r="933" xml:space="preserve">
      <c r="A933">
        <v>12427555</v>
      </c>
      <c r="B933" t="str">
        <v>INCIDENT</v>
      </c>
      <c r="C933" t="str">
        <v>CERRADO</v>
      </c>
      <c r="D933" t="str">
        <v>TIENDA</v>
      </c>
      <c r="E933" t="str">
        <v>PDA</v>
      </c>
      <c r="F933" t="str">
        <v>PDA</v>
      </c>
      <c r="G933" t="str">
        <v>HONEYWELL</v>
      </c>
      <c r="H933" t="str" xml:space="preserve">
        <v xml:space="preserve">Datos usuario_x000d_
Nombre: Yonier Alexander Piedrahita Carmona_x000d_
Correo: YonierAlexander.PiedrahitaCarmona@cencosud.com.co_x000d_
Usuario AD: YAPiedra_x000d_
Pais: Colombia_x000d_
Ubicacion: M077 METRO ZIPAQUIRA_x000d_
Zona: Colombia Bogota_x000d_
Unidad de Negocio: Supermercados_x000d_
Servicio: Tiendas &amp; Centros de Distribucion_x000d_
Telefono: 3102247174_x000d_
Anexo: 3102247174_x000d_
Descripcion: buen dia_x000d_
la PDA no responde al prenderla aparece ingresar contraseña para android; escribimos a sistemas y dijo que toca configurarla_x000d_
Seccion de la tienda en donde se ubica la PDT o usuario: recibo_x000d_
</v>
      </c>
      <c r="I933" t="str">
        <v xml:space="preserve">Me ayudan con uno recurso para la revisión de dos pdt; favor enviar a Alexander Castillo ya que tiene el procedimiento claro de esta labor.	</v>
      </c>
      <c r="J933" t="str">
        <v xml:space="preserve">Se realiza formateo del equipo ; se hace configuración completa del equipo siguiendo pasos de manual entregado pero se presenta novedad en la configuración del Telnet ya que no toma correctamente la configuración de lectura de códigos y se debe realizar el formateo y configuración de la PDA varias veces hasta que toma la configuración de manera correcta. Se realizan pruebas con resultados satisfactorios </v>
      </c>
      <c r="K933">
        <v>44687</v>
      </c>
      <c r="L933">
        <v>44690</v>
      </c>
      <c r="M933" t="str">
        <f>TEXT(L933,"DDDDDDD")</f>
        <v>lunes</v>
      </c>
      <c r="N933" t="str">
        <v>M077 METRO ZIPAQUIRA</v>
      </c>
      <c r="O933" t="str">
        <v>ZIPAQUIRA</v>
      </c>
      <c r="P933" t="str">
        <v>BOGOTA</v>
      </c>
      <c r="Q933" t="str">
        <v>LUIS FERNANDO YATI</v>
      </c>
      <c r="R933" t="e">
        <v>#N/A</v>
      </c>
      <c r="S933" t="str">
        <v>DIRECTO</v>
      </c>
      <c r="T933">
        <v>0.4305555555555556</v>
      </c>
      <c r="U933">
        <v>0.5416666666666666</v>
      </c>
      <c r="V933">
        <v>0.1111111111111111</v>
      </c>
      <c r="W933">
        <v>2</v>
      </c>
      <c r="X933">
        <f>NETWORKDAYS(K933,L932)</f>
        <v>2</v>
      </c>
      <c r="Y933" t="str">
        <f>IF(X933&lt;=2,"CUMPLE","NO CUMPLE")</f>
        <v>CUMPLE</v>
      </c>
    </row>
    <row r="934" xml:space="preserve">
      <c r="A934">
        <v>12430998</v>
      </c>
      <c r="B934" t="str">
        <v>REQUEST</v>
      </c>
      <c r="C934" t="str">
        <v>CERRADO</v>
      </c>
      <c r="D934" t="str">
        <v>TIENDA</v>
      </c>
      <c r="E934" t="str">
        <v>VERIFICADOR</v>
      </c>
      <c r="F934" t="str">
        <v>VERIFICADOR</v>
      </c>
      <c r="G934" t="str">
        <v>ELO</v>
      </c>
      <c r="H934" t="str" xml:space="preserve">
        <v xml:space="preserve">Datos usuario_x000d_
Nombre: Diego Alejandro Cortes Rozo_x000d_
Correo: DiegoAlejandro.CortesRozo@cencosud.com.co_x000d_
Usuario AD: DAcorteR_x000d_
Pais: Colombia_x000d_
Ubicacion: M077 METRO ZIPAQUIRA_x000d_
Zona: Colombia Bogota_x000d_
Unidad de Negocio: JUMBO_x000d_
Servicio: Sistemas_x000d_
Telefono: 3174373287_x000d_
Anexo: 3174373287_x000d_
Descripcion: Buenas Tardes_x000d_
_x000d_
Por favor realizar la revision del verificador de precios ELO de la tienda Metro Zipaquira</v>
      </c>
      <c r="I934" t="str">
        <v xml:space="preserve">Por favor validar el verificador ELO de textil que no esta conectado a la red WIFI	</v>
      </c>
      <c r="J934" t="str" xml:space="preserve">
        <v xml:space="preserve">Se realiza validación del equipo y muestra que está sin red; se hace configuración de red y el equipo sigue presentando el error. Se hacen pruebas de conectividad con otros dispositivos y se logran conectar; se valida con Diego Cortés y se llega a la conclusión de que el Verificador presenta un daño y se requiere un cambio. Se deja equipo desconectado en la oficina de sistemas._x000d_
Marca ELO_x000d_
Serial H193029646_x000d_
Inventario AD-133589</v>
      </c>
      <c r="K934">
        <v>44690</v>
      </c>
      <c r="L934">
        <v>44691</v>
      </c>
      <c r="M934" t="str">
        <f>TEXT(L934,"DDDDDDD")</f>
        <v>martes</v>
      </c>
      <c r="N934" t="str">
        <v>M077 METRO ZIPAQUIRA</v>
      </c>
      <c r="O934" t="str">
        <v>ZIPAQUIRA</v>
      </c>
      <c r="P934" t="str">
        <v>BOGOTA</v>
      </c>
      <c r="Q934" t="str">
        <v>LUIS FERNANDO YATI</v>
      </c>
      <c r="R934" t="e">
        <v>#N/A</v>
      </c>
      <c r="S934" t="str">
        <v>DIRECTO</v>
      </c>
      <c r="T934">
        <v>0.4166666666666667</v>
      </c>
      <c r="U934">
        <v>0.4722222222222222</v>
      </c>
      <c r="V934">
        <v>0.05555555555555555</v>
      </c>
      <c r="W934">
        <v>1</v>
      </c>
      <c r="X934">
        <f>NETWORKDAYS(K934,L933)</f>
        <v>1</v>
      </c>
      <c r="Y934" t="str">
        <f>IF(X934&lt;=2,"CUMPLE","NO CUMPLE")</f>
        <v>CUMPLE</v>
      </c>
    </row>
    <row r="935" xml:space="preserve">
      <c r="A935">
        <v>12450615</v>
      </c>
      <c r="B935" t="str">
        <v>INCIDENT</v>
      </c>
      <c r="C935" t="str">
        <v>CERRADO</v>
      </c>
      <c r="D935" t="str">
        <v>TIENDA</v>
      </c>
      <c r="E935" t="str">
        <v>BALANZA</v>
      </c>
      <c r="F935" t="str">
        <v>MESA</v>
      </c>
      <c r="G935" t="str">
        <v>METTLER</v>
      </c>
      <c r="H935"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Buenos dias_x000d_
_x000d_
Se solicita mantenimiento y limpieza (recomendado SEPPSA) los asesores de control plagas a la bascula de la seccion de platos._x000d_
I.P. 010.131.016.054_x000d_
AD-070849_x000d_
I. Sistemas 012777_x000d_
_x000d_
Muchas gracias_x000d_
_x000d_
Cordial Saludo;_x000d_
Indica la ubicacion de tu balanza en la tienda: Platos - Rionegro</v>
      </c>
      <c r="I935" t="str" xml:space="preserve">
        <v xml:space="preserve">Se solicita mantenimiento y limpieza (recomendado SEPPSA) los asesores de control plagas a la bascula de la seccion de platos._x000d_
I.P. 010.131.016.054_x000d_
AD-070849_x000d_
I. Sistemas 012777_x000d_
Muchas gracias_x000d_
Cordial Saludo;_x000d_
Indica la ubicacion de tu balanza en la tienda: Platos - Rionegro</v>
      </c>
      <c r="J935" t="str">
        <v>Se realiza la revisión de la balanza; no se evidencia fallas ni mal olor a insectos; se realiza la limpieza y se deja funcioando correctamente.</v>
      </c>
      <c r="K935">
        <v>44698</v>
      </c>
      <c r="L935">
        <v>44698</v>
      </c>
      <c r="M935" t="str">
        <f>TEXT(L935,"DDDDDDD")</f>
        <v>martes</v>
      </c>
      <c r="N935" t="str">
        <v>J027 JUMBO RIONEGRO</v>
      </c>
      <c r="O935" t="str">
        <v>RIONEGRO</v>
      </c>
      <c r="P935" t="str">
        <v>CENTRO</v>
      </c>
      <c r="Q935" t="str">
        <v>YURIMAR MARQUEZ MUÑOZ</v>
      </c>
      <c r="R935">
        <v>1045025746</v>
      </c>
      <c r="S935" t="str">
        <v>DIRECTO</v>
      </c>
      <c r="T935">
        <v>0.53125</v>
      </c>
      <c r="U935">
        <v>0.5798611111111112</v>
      </c>
      <c r="V935">
        <v>0.04861111111111111</v>
      </c>
      <c r="W935">
        <v>1</v>
      </c>
      <c r="X935">
        <f>NETWORKDAYS(K935,L934)</f>
        <v>-6</v>
      </c>
      <c r="Y935" t="str">
        <f>IF(X935&lt;=2,"CUMPLE","NO CUMPLE")</f>
        <v>CUMPLE</v>
      </c>
    </row>
    <row r="936" xml:space="preserve">
      <c r="A936">
        <v>12456294</v>
      </c>
      <c r="B936" t="str">
        <v>INCIDENT</v>
      </c>
      <c r="C936" t="str">
        <v>CERRADO</v>
      </c>
      <c r="D936" t="str">
        <v>TIENDA</v>
      </c>
      <c r="E936" t="str">
        <v>BALANZA</v>
      </c>
      <c r="F936" t="str">
        <v>MESA</v>
      </c>
      <c r="G936" t="str">
        <v>METTLER</v>
      </c>
      <c r="H936" t="str" xml:space="preserve">
        <v xml:space="preserve">Datos usuario_x000d_
Nombre: Sandra Yaneth Gomez Franco_x000d_
Correo: sandrayaneth.gomezfranco@cencosud.com.co_x000d_
Usuario AD: SAGomezFr_x000d_
Pais: Colombia_x000d_
Ubicacion: J027 JUMBO RIONEGRO_x000d_
Zona: Colombia Centro_x000d_
Unidad de Negocio: Supermercados_x000d_
Servicio: Tiendas &amp; Centros de Distribucion_x000d_
Telefono: 3122420674_x000d_
Anexo: 7270405_x000d_
Descripcion: Se solicita mantenimiento para la bascula 10.131.16.5_x000d_
AD-090462_x000d_
I.S 028688_x000d_
No esta imprimiendo la informacion completa._x000d_
_x000d_
Muchas gracias_x000d_
Indica la ubicacion de tu balanza en la tienda: Rionegro</v>
      </c>
      <c r="I936" t="str" xml:space="preserve">
        <v xml:space="preserve">Se solicita mantenimiento para la bascula 10.131.16.5_x000d_
AD-090462_x000d_
I.S 028688_x000d_
No esta imprimiendo la informacion completa.</v>
      </c>
      <c r="J936" t="str">
        <v>Se realiza la revisión de la balanza; se evidencia que el papel está mal puesto y el cabezal esta mal ajustado. Se realizan las correcciones y ya les funciona sin problemas se realiza limpieza ya que tenia residuos de papel y por eso el cabezal no ajustaba de forma correcta; se realizan pruebas frente a el usuario se deja funcionando todo correctamente.</v>
      </c>
      <c r="K936">
        <v>44698</v>
      </c>
      <c r="L936">
        <v>44698</v>
      </c>
      <c r="M936" t="str">
        <f>TEXT(L936,"DDDDDDD")</f>
        <v>martes</v>
      </c>
      <c r="N936" t="str">
        <v>J027 JUMBO RIONEGRO</v>
      </c>
      <c r="O936" t="str">
        <v>RIONEGRO</v>
      </c>
      <c r="P936" t="str">
        <v>CENTRO</v>
      </c>
      <c r="Q936" t="str">
        <v>YURIMAR MARQUEZ MUÑOZ</v>
      </c>
      <c r="R936">
        <v>1045025746</v>
      </c>
      <c r="S936" t="str">
        <v>DIRECTO</v>
      </c>
      <c r="T936">
        <v>0.5798611111111112</v>
      </c>
      <c r="U936">
        <v>0.6041666666666666</v>
      </c>
      <c r="V936">
        <v>0.024305555555555556</v>
      </c>
      <c r="W936">
        <v>1</v>
      </c>
      <c r="X936">
        <f>NETWORKDAYS(K936,L935)</f>
        <v>1</v>
      </c>
      <c r="Y936" t="str">
        <f>IF(X936&lt;=2,"CUMPLE","NO CUMPLE")</f>
        <v>CUMPLE</v>
      </c>
    </row>
    <row r="937" xml:space="preserve">
      <c r="A937">
        <v>12458764</v>
      </c>
      <c r="B937" t="str">
        <v>INCIDENT</v>
      </c>
      <c r="C937" t="str">
        <v>CERRADO</v>
      </c>
      <c r="D937" t="str">
        <v>TIENDA</v>
      </c>
      <c r="E937" t="str">
        <v>CPU</v>
      </c>
      <c r="F937" t="str">
        <v>CPU</v>
      </c>
      <c r="G937" t="str">
        <v>LENOVO</v>
      </c>
      <c r="H937" t="str" xml:space="preserve">
        <v xml:space="preserve">Datos usuario_x000d_
Nombre: Juan David Carvajal Calderon_x000d_
Correo: JuanDavid.CarvajalCalderon@cencosud.com.co_x000d_
Usuario AD: JUCarvaja_x000d_
Pais: Colombia_x000d_
Ubicacion: J027 JUMBO RIONEGRO_x000d_
Zona: Colombia Centro_x000d_
Unidad de Negocio: Supermercados_x000d_
Servicio: Tiendas &amp; Centros de Distribucion_x000d_
Telefono: 3137990347_x000d_
Anexo: null_x000d_
Descripcion: PC no se puede conectar a la red; esta novedad es muy recurrente</v>
      </c>
      <c r="I937" t="str">
        <v>se escala para su gestion y atencion para el dia 19 de mayo 2022</v>
      </c>
      <c r="J937" t="str">
        <v>Se revisa la conexión de red y se prueba cambiando el cable lo cual el fallo persiste; se revisa el Rack en cual lugar esta conectado el usuario y se encuentra en el puesto 19 de la caja de conexiones y se valida puerto con redes; despues de validar se identifica que no es el internet si no el perfil del usuario que no funciona todo office 365 ni outlook; se habla con Zuleta del area de sistemas y se reperfila al cliente funcionando correctamente su correo y el internet del cliente.</v>
      </c>
      <c r="K937">
        <v>44699</v>
      </c>
      <c r="L937">
        <v>44700</v>
      </c>
      <c r="M937" t="str">
        <f>TEXT(L937,"DDDDDDD")</f>
        <v>jueves</v>
      </c>
      <c r="N937" t="str">
        <v>J027 JUMBO RIONEGRO</v>
      </c>
      <c r="O937" t="str">
        <v>RIONEGRO</v>
      </c>
      <c r="P937" t="str">
        <v>CENTRO</v>
      </c>
      <c r="Q937" t="str">
        <v>RICHARD LUNA QUINTERO</v>
      </c>
      <c r="R937" t="e">
        <v>#N/A</v>
      </c>
      <c r="S937" t="str">
        <v>DIRECTO</v>
      </c>
      <c r="T937">
        <v>0.4166666666666667</v>
      </c>
      <c r="U937">
        <v>0.5208333333333334</v>
      </c>
      <c r="V937">
        <v>0.10416666666666667</v>
      </c>
      <c r="W937">
        <v>2</v>
      </c>
      <c r="X937">
        <f>NETWORKDAYS(K937,L936)</f>
        <v>-2</v>
      </c>
      <c r="Y937" t="str">
        <f>IF(X937&lt;=2,"CUMPLE","NO CUMPLE")</f>
        <v>CUMPLE</v>
      </c>
    </row>
    <row r="938" xml:space="preserve">
      <c r="A938">
        <v>12457213</v>
      </c>
      <c r="B938" t="str">
        <v>REQUEST</v>
      </c>
      <c r="C938" t="str">
        <v>CERRADO</v>
      </c>
      <c r="D938" t="str">
        <v>TIENDA</v>
      </c>
      <c r="E938" t="str">
        <v>CPU</v>
      </c>
      <c r="F938" t="str">
        <v>CPU</v>
      </c>
      <c r="G938" t="str">
        <v>CISCO</v>
      </c>
      <c r="H938" t="str" xml:space="preserve">
        <v xml:space="preserve">Datos usuario_x000d_
Nombre: Luis Santiago Serrano Canas_x000d_
Correo: luissantiago.serranocanas@cencosud.com.co_x000d_
Usuario AD: LUSerrano_x000d_
Pais: Colombia_x000d_
Ubicacion: J027 JUMBO RIONEGRO_x000d_
Zona: Colombia Centro_x000d_
Unidad de Negocio: Supermercados_x000d_
Servicio: Tiendas &amp; Centros de Distribucion_x000d_
Telefono: 3136760105_x000d_
Anexo: null_x000d_
Descripcion: buenas tardes. por favor con su ayuda el usuario window se bloquea cada vez que se apaga el equipo</v>
      </c>
      <c r="I938" t="str">
        <v>buenas tardes. por favor con su ayuda el usuario window se bloquea cada vez que se apaga el equipo</v>
      </c>
      <c r="J938" t="str">
        <v>Se revisa usuario y aparece en dos lugares coenctado con contraseña guardad en chrome lo cual genera el error; se busca ordenador donde estaba coenctado con numero J027900WS126 se borra contraseñas se configura y ya el usuario queda sin novedad.</v>
      </c>
      <c r="K938">
        <v>44700</v>
      </c>
      <c r="L938">
        <v>44700</v>
      </c>
      <c r="M938" t="str">
        <f>TEXT(L938,"DDDDDDD")</f>
        <v>jueves</v>
      </c>
      <c r="N938" t="str">
        <v>J027 JUMBO RIONEGRO</v>
      </c>
      <c r="O938" t="str">
        <v>RIONEGRO</v>
      </c>
      <c r="P938" t="str">
        <v>CENTRO</v>
      </c>
      <c r="Q938" t="str">
        <v>RICHARD LUNA QUINTERO</v>
      </c>
      <c r="R938" t="e">
        <v>#N/A</v>
      </c>
      <c r="S938" t="str">
        <v>DIRECTO</v>
      </c>
      <c r="T938">
        <v>0.375</v>
      </c>
      <c r="U938">
        <v>0.4166666666666667</v>
      </c>
      <c r="V938">
        <v>0.041666666666666664</v>
      </c>
      <c r="W938">
        <v>1</v>
      </c>
      <c r="X938">
        <f>NETWORKDAYS(K938,L937)</f>
        <v>1</v>
      </c>
      <c r="Y938" t="str">
        <f>IF(X938&lt;=2,"CUMPLE","NO CUMPLE")</f>
        <v>CUMPLE</v>
      </c>
    </row>
    <row r="939" xml:space="preserve">
      <c r="A939">
        <v>12430037</v>
      </c>
      <c r="B939" t="str">
        <v>REQUEST</v>
      </c>
      <c r="C939" t="str">
        <v>CERRADO</v>
      </c>
      <c r="D939" t="str">
        <v>TIENDA</v>
      </c>
      <c r="E939" t="str">
        <v>PDT</v>
      </c>
      <c r="F939" t="str">
        <v>PDT</v>
      </c>
      <c r="G939" t="str">
        <v>DATALOGIC</v>
      </c>
      <c r="H939" t="str" xml:space="preserve">
        <v xml:space="preserve">Datos usuario_x000d_
Nombre: Deivi Willian Imbachi Urbano_x000d_
Correo: deiviwillian.imbachiurbano@cencosud.com.co_x000d_
Usuario AD: DEImbachi_x000d_
Pais: Colombia_x000d_
Ubicacion: J036 JUMBO POPAYAN CAMPANARIO_x000d_
Zona: Colombia Occidente_x000d_
Unidad de Negocio: Supermercados_x000d_
Servicio: Tiendas &amp; Centros de Distribucion_x000d_
Telefono: 3113219966_x000d_
Anexo: 3137924693_x000d_
Descripcion: Las PDT skorpio asignadas al area de PGC se encuentran en mal estado ya no sostienen las configuraciones previamente instaladas la pdt 2356 se des configura muy rapido funciona un tiempo y media hora despues pide configuraciones de programas; la pdt 62311 ya no esta funcional no recibe ningun comando y las dos no cuentan con baterias; se solicita combio ya que se requieren para las taresas_x000d_
Seccion de la tienda en donde se ubica la PDT o usuario: PGC RANCHO_x000d_
</v>
      </c>
      <c r="I939" t="str">
        <v>configuracion de la pdt con serial G17F62356 ; y por favor retirar y destruir la pdt con serial G17F62311 se encontraba en el listado para dar de baja y aun la tiene el usuario</v>
      </c>
      <c r="J939" t="str">
        <v>Se solicita la información para realizar  el procedimiento de configuración de wifi  de la pdt que presenta intermitencia de conexión; se solicita el paso a paso al ingeniero Harold  quien facilita la información por medio  de whatsaap; se solicita en portería los dispositivos a intervenir; se realizó el proceso teniendo en cuenta el paso a paso  dado por el ingeniero Harold  se indica la configuración de la pdt  con serial G17F62356 para su reconfiguración de Wifi; se realizan pruebas con seguridad  y el ingreso a plataforma Genesyx sin inconveniente. Se entrega dispositivo configurado a portería y se indica que la  pdt con serial  G17f62311 se entregue a seguridad para su destrucción y acta de la misma</v>
      </c>
      <c r="K939">
        <v>44691</v>
      </c>
      <c r="L939">
        <v>44691</v>
      </c>
      <c r="M939" t="str">
        <f>TEXT(L939,"DDDDDDD")</f>
        <v>martes</v>
      </c>
      <c r="N939" t="str">
        <v>J036 JUMBO POPAYAN CAMPANARIO</v>
      </c>
      <c r="O939" t="str">
        <v>POPAYAN</v>
      </c>
      <c r="P939" t="str">
        <v>OCCIDENTE</v>
      </c>
      <c r="Q939" t="str">
        <v>DANIEL FERNANDO PAREDES ARTEAGA</v>
      </c>
      <c r="R939">
        <v>10301691</v>
      </c>
      <c r="S939" t="str">
        <v>DIRECTO</v>
      </c>
      <c r="T939">
        <v>0.625</v>
      </c>
      <c r="U939">
        <v>0.7291666666666666</v>
      </c>
      <c r="V939">
        <v>0.10416666666666667</v>
      </c>
      <c r="W939">
        <v>2</v>
      </c>
      <c r="X939">
        <f>NETWORKDAYS(K939,L938)</f>
        <v>8</v>
      </c>
      <c r="Y939" t="str">
        <f>IF(X939&lt;=2,"CUMPLE","NO CUMPLE")</f>
        <v>NO CUMPLE</v>
      </c>
    </row>
    <row r="940" xml:space="preserve">
      <c r="A940">
        <v>12460994</v>
      </c>
      <c r="B940" t="str">
        <v>INCIDENT</v>
      </c>
      <c r="C940" t="str">
        <v>CERRADO</v>
      </c>
      <c r="D940" t="str">
        <v>TIENDA</v>
      </c>
      <c r="E940" t="str">
        <v>PDA</v>
      </c>
      <c r="F940" t="str">
        <v>PDA</v>
      </c>
      <c r="G940" t="str">
        <v>HONEYWELL</v>
      </c>
      <c r="H940"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hacer configuracion a pda ecommerce; cambiar la red wifi a la indicada para inicie janis con normalidad._x000d_
serial: 21178B05FF_x000d_
Seccion de la tienda en donde se ubica la PDT o usuario: PDA ECOMMERCE</v>
      </c>
      <c r="I940" t="str" xml:space="preserve">
        <v xml:space="preserve">Transfer Assignee from 'Higuita; David ' to 'Espinosa Rodriguez; Jamir Leandro '_x000d_
Transfer Group from 'Soporte_Onsite_REG_Centro_SM Colombia' to 'Soporte_Onsite_REG_Remoto_SM Colombia'_x000d_
  _x000d_
</v>
      </c>
      <c r="J940" t="str">
        <v>Se revisa la conexión y se solciita cambiar a red ecommerce lo cual se ingresa a modo admin y luego se modifica la red se agrega usuarios y funciona</v>
      </c>
      <c r="K940">
        <v>44700</v>
      </c>
      <c r="L940">
        <v>44700</v>
      </c>
      <c r="M940" t="str">
        <f>TEXT(L940,"DDDDDDD")</f>
        <v>jueves</v>
      </c>
      <c r="N940" t="str">
        <v>J027 JUMBO RIONEGRO</v>
      </c>
      <c r="O940" t="str">
        <v>RIONEGRO</v>
      </c>
      <c r="P940" t="str">
        <v>CENTRO</v>
      </c>
      <c r="Q940" t="str">
        <v>RICHARD LUNA QUINTERO</v>
      </c>
      <c r="R940" t="e">
        <v>#N/A</v>
      </c>
      <c r="S940" t="str">
        <v>DIRECTO</v>
      </c>
      <c r="T940">
        <v>0.5</v>
      </c>
      <c r="U940">
        <v>0.5625</v>
      </c>
      <c r="V940">
        <v>0.041666666666666664</v>
      </c>
      <c r="W940">
        <v>1</v>
      </c>
      <c r="X940">
        <f>NETWORKDAYS(K940,L939)</f>
        <v>-8</v>
      </c>
      <c r="Y940" t="str">
        <f>IF(X940&lt;=2,"CUMPLE","NO CUMPLE")</f>
        <v>CUMPLE</v>
      </c>
    </row>
    <row r="941" xml:space="preserve">
      <c r="A941">
        <v>12460992</v>
      </c>
      <c r="B941" t="str">
        <v xml:space="preserve">	Incident</v>
      </c>
      <c r="C941" t="str">
        <v>CERRADO</v>
      </c>
      <c r="D941" t="str">
        <v>TIENDA</v>
      </c>
      <c r="E941" t="str">
        <v>PDA</v>
      </c>
      <c r="F941" t="str">
        <v>PDA</v>
      </c>
      <c r="G941" t="str">
        <v>HONEYWELL</v>
      </c>
      <c r="H941"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hacer configuracion a pda ecommerce; cambiar la red wifi a la indicada para inicie janis con normalidad._x000d_
serial:20073B0618_x000d_
Seccion de la tienda en donde se ubica la PDT o usuario: PDA ECOMMERCE</v>
      </c>
      <c r="I941" t="str" xml:space="preserve">
        <v xml:space="preserve">Transfer Assignee from 'Higuita; David ' to ''_x000d_
Transfer Group from 'Soporte_Onsite_REG_Centro_SM Colombia' to 'Soporte_Onsite_REG_Remoto_SM Colombia'_x000d_
 </v>
      </c>
      <c r="J941" t="str">
        <v>Se revisa la conexión y se solciita cambiar a red ecommerce; adicional se solicita el cambio de red para el PDA con serial: 21178B0615 lo cual se ingresa a modo admin y luego se modifica la red se agrega usuarios y funciona</v>
      </c>
      <c r="K941">
        <v>44700</v>
      </c>
      <c r="L941">
        <v>44700</v>
      </c>
      <c r="M941" t="str">
        <f>TEXT(L941,"DDDDDDD")</f>
        <v>jueves</v>
      </c>
      <c r="N941" t="str">
        <v>J027 JUMBO RIONEGRO</v>
      </c>
      <c r="O941" t="str">
        <v>RIONEGRO</v>
      </c>
      <c r="P941" t="str">
        <v>CENTRO</v>
      </c>
      <c r="Q941" t="str">
        <v>RICHARD LUNA QUINTERO</v>
      </c>
      <c r="R941" t="e">
        <v>#N/A</v>
      </c>
      <c r="S941" t="str">
        <v>DIRECTO</v>
      </c>
      <c r="T941">
        <v>0.625</v>
      </c>
      <c r="U941">
        <v>0.75</v>
      </c>
      <c r="V941">
        <v>0.125</v>
      </c>
      <c r="W941">
        <v>2</v>
      </c>
      <c r="X941">
        <f>NETWORKDAYS(K941,L940)</f>
        <v>1</v>
      </c>
      <c r="Y941" t="str">
        <f>IF(X941&lt;=2,"CUMPLE","NO CUMPLE")</f>
        <v>CUMPLE</v>
      </c>
    </row>
    <row r="942" xml:space="preserve">
      <c r="A942">
        <v>12466561</v>
      </c>
      <c r="B942" t="str">
        <v>Request</v>
      </c>
      <c r="C942" t="str">
        <v>CERRADO</v>
      </c>
      <c r="D942" t="str">
        <v>TIENDA</v>
      </c>
      <c r="E942" t="str">
        <v>CPU</v>
      </c>
      <c r="F942" t="str">
        <v>CPU</v>
      </c>
      <c r="G942" t="str">
        <v>LENOVO</v>
      </c>
      <c r="H942" t="str" xml:space="preserve">
        <v xml:space="preserve">Datos usuario_x000d_
Nombre: Andres David Serna Alvarez_x000d_
Correo: AndresDavid.SernaAlvarez@cencosud.com.co_x000d_
Usuario AD: ANSernaAl_x000d_
Pais: Colombia_x000d_
Ubicacion: J027 JUMBO RIONEGRO_x000d_
Zona: Colombia Centro_x000d_
Unidad de Negocio: JUMBO_x000d_
Servicio: null_x000d_
Telefono: 3226428862_x000d_
Anexo: 5352400_x000d_
Descripcion: Sin conexion a red</v>
      </c>
      <c r="I942" t="str" xml:space="preserve">
        <v xml:space="preserve">Datos usuario_x000d_
Nombre: Andres David Serna Alvarez_x000d_
Correo: AndresDavid.SernaAlvarez@cencosud.com.co_x000d_
Usuario AD: ANSernaAl_x000d_
Pais: Colombia_x000d_
Ubicacion: J027 JUMBO RIONEGRO_x000d_
Zona: Colombia Centro_x000d_
Unidad de Negocio: JUMBO_x000d_
Servicio: null_x000d_
Telefono: 3226428862_x000d_
Anexo: 5352400_x000d_
Descripcion: Sin conexion a red; se verifica con el usuario y hay daño en el cableado; se requiere verificacion por parte del tecnico de isit.	</v>
      </c>
      <c r="J942" t="str">
        <v>Se reliza la revision del punto de red del equipo se evidencia que el punto fisico esta  ewn mal estado se deja provisionalmente funcionado el equipo; pero se le indica a el usuario y a el area de sistemas de censud qe ese punto debe ser cambiado e instalado en la oficina de devoluciones ya que el que esta actualmente esta en el area de muelle y por ende todo los colaboradores lo tropiezan con las estibas y los carritos de carga.  se deja equipo conectado a la red se le pide ayuda a mantenimeinto para que nos colabore haciendo una caja para proteger mientras deciden que hacer con el punto</v>
      </c>
      <c r="K942">
        <v>44705</v>
      </c>
      <c r="L942">
        <v>44706</v>
      </c>
      <c r="M942" t="str">
        <f>TEXT(L942,"DDDDDDD")</f>
        <v>miércoles</v>
      </c>
      <c r="N942" t="str">
        <v>J027 JUMBO RIONEGRO</v>
      </c>
      <c r="O942" t="str">
        <v>RIONEGRO</v>
      </c>
      <c r="P942" t="str">
        <v>CENTRO</v>
      </c>
      <c r="Q942" t="str">
        <v>Yurimar Marquez Muñoz</v>
      </c>
      <c r="R942">
        <v>1045025746</v>
      </c>
      <c r="S942" t="str">
        <v>DIRECTO</v>
      </c>
      <c r="T942">
        <v>0.3333333333333333</v>
      </c>
      <c r="U942">
        <v>0.4027777777777778</v>
      </c>
      <c r="V942">
        <v>0.0625</v>
      </c>
      <c r="W942">
        <v>1</v>
      </c>
      <c r="X942">
        <f>NETWORKDAYS(K942,L941)</f>
        <v>-4</v>
      </c>
      <c r="Y942" t="str">
        <f>IF(X942&lt;=2,"CUMPLE","NO CUMPLE")</f>
        <v>CUMPLE</v>
      </c>
    </row>
    <row r="943">
      <c r="A943" t="str">
        <v>PROACTIVA</v>
      </c>
      <c r="B943" t="str">
        <v>PROACTIVA</v>
      </c>
      <c r="C943" t="str">
        <v>CERRADO</v>
      </c>
      <c r="D943" t="str">
        <v>TIENDA</v>
      </c>
      <c r="E943" t="str">
        <v>PROACTIVA</v>
      </c>
      <c r="F943" t="str">
        <v>PROACTIVA</v>
      </c>
      <c r="G943" t="str">
        <v>PROACTIVA</v>
      </c>
      <c r="H943" t="str">
        <v>Se realiza visita proactiva a tienda para validar servicios que se necesiten atender</v>
      </c>
      <c r="I943" t="str">
        <v>Se realiza visita proactiva a tienda para validar servicios que se necesiten atender</v>
      </c>
      <c r="J943" t="str">
        <v>Se llega a sitio donde se realiza una visita proactiva para validar incidencias que se tengan por parte de las diferentes áreas; encontrando fallo en scanner balanza de área de cajas piso de ventas donde se pasan códigos de configuración; se solicita hacer pruebas por un tiempo determinado y se evidencia normalidad en su funcionamiento. Se visitan las demás áreas de la tienda y no reportan novedad alguna; se visita cuato eléctrico y de rack donde se evidencia una mala adecuación de los cables que van a las 2 UPS y a un PC del area de publicidad; se anexa evidencia fotográfica y se reporta a Ever Becerra encargado de sistemas; se autoriza el retiro de la tienda.</v>
      </c>
      <c r="K943">
        <v>44691</v>
      </c>
      <c r="L943">
        <v>44691</v>
      </c>
      <c r="M943" t="str">
        <f>TEXT(L943,"DDDDDDD")</f>
        <v>martes</v>
      </c>
      <c r="N943" t="str">
        <v>M183 METRO SAN GIL</v>
      </c>
      <c r="O943" t="str">
        <v>SAN GIL</v>
      </c>
      <c r="P943" t="str">
        <v>ORIENTE</v>
      </c>
      <c r="Q943" t="str">
        <v>JHONATAN RICARDO VARGAS ZAMBRANO</v>
      </c>
      <c r="R943">
        <v>1057583301</v>
      </c>
      <c r="S943" t="str">
        <v>DIRECTO</v>
      </c>
      <c r="T943">
        <v>0.4166666666666667</v>
      </c>
      <c r="U943">
        <v>0.5</v>
      </c>
      <c r="V943">
        <v>0.08333333333333333</v>
      </c>
      <c r="W943">
        <v>2</v>
      </c>
      <c r="X943">
        <f>NETWORKDAYS(K943,L942)</f>
        <v>12</v>
      </c>
      <c r="Y943" t="str">
        <f>IF(X943&lt;=2,"CUMPLE","NO CUMPLE")</f>
        <v>NO CUMPLE</v>
      </c>
    </row>
    <row r="944">
      <c r="A944" t="str">
        <v>ACOMPAÑAMIENTO</v>
      </c>
      <c r="B944" t="str">
        <v>ACOMPAÑAMIENTO</v>
      </c>
      <c r="C944" t="str">
        <v>CERRADO</v>
      </c>
      <c r="D944" t="str">
        <v>TIENDA</v>
      </c>
      <c r="E944" t="str">
        <v>ACOMPAÑAMIENTO</v>
      </c>
      <c r="F944" t="str">
        <v>ACOMPAÑAMIENTO</v>
      </c>
      <c r="G944" t="str">
        <v>ACOMPAÑAMIENTO</v>
      </c>
      <c r="H944" t="str">
        <v>Solicitud de técnico para apoyar atención de casos en tienda</v>
      </c>
      <c r="I944" t="str">
        <v>Acompañamiento</v>
      </c>
      <c r="J944" t="str">
        <v>Se realiza actividad de acompañamiento en tienda</v>
      </c>
      <c r="K944">
        <v>44691</v>
      </c>
      <c r="L944">
        <v>44691</v>
      </c>
      <c r="M944" t="str">
        <f>TEXT(L944,"DDDDDDD")</f>
        <v>martes</v>
      </c>
      <c r="N944" t="str">
        <v>M032 LA 70</v>
      </c>
      <c r="O944" t="str">
        <v>CALI</v>
      </c>
      <c r="P944" t="str">
        <v>OCCIDENTE</v>
      </c>
      <c r="Q944" t="str">
        <v>LINA FERNANDA ARBOLEDA PRECIADO</v>
      </c>
      <c r="R944">
        <v>1143832224</v>
      </c>
      <c r="S944" t="str">
        <v>DIRECTO</v>
      </c>
      <c r="T944">
        <v>0.3333333333333333</v>
      </c>
      <c r="U944">
        <v>0.75</v>
      </c>
      <c r="V944">
        <v>0.4166666666666667</v>
      </c>
      <c r="W944" t="str">
        <v>2;5</v>
      </c>
      <c r="X944">
        <f>NETWORKDAYS(K944,L943)</f>
        <v>1</v>
      </c>
      <c r="Y944" t="str">
        <f>IF(X944&lt;=2,"CUMPLE","NO CUMPLE")</f>
        <v>CUMPLE</v>
      </c>
    </row>
    <row r="945" xml:space="preserve">
      <c r="A945">
        <v>12429745</v>
      </c>
      <c r="B945" t="str">
        <v>REQUEST</v>
      </c>
      <c r="C945" t="str">
        <v>CERRADO</v>
      </c>
      <c r="D945" t="str">
        <v>TIENDA</v>
      </c>
      <c r="E945" t="str">
        <v>BALANZA</v>
      </c>
      <c r="F945" t="str">
        <v>MESA</v>
      </c>
      <c r="G945" t="str">
        <v>METTLER</v>
      </c>
      <c r="H945"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LA BALANZA DE LA SECCION DE PLATOS SE ENCUENTRA DESCONFIGURADA.</v>
      </c>
      <c r="I945" t="str">
        <v>Favor me ayudan con la visita de un Tecnico de Isit a la tienda Metro Riohacha para validacion del punto de red de la Balanza de platos preparados</v>
      </c>
      <c r="J945" t="str">
        <v xml:space="preserve">Se llega a sitio; se valida información del reporte; se le pide al usuario que realice pruebas encontrando que la balanza esta fuera de línea; se realiza revisión de conectores y seguimiento de cable encontrando que este estaba desconectado por lo cual se presentaba la falla; se realiza conexión y se solicita actualización; se demora la atencion al servicio debido  a un error de informacion en sitio ya que se estaba revisando una balanza que no correspondia; luego de esto se solicita al usuario realizar pruebas indicando que estaba todo bien.  </v>
      </c>
      <c r="K945">
        <v>44691</v>
      </c>
      <c r="L945">
        <v>44698</v>
      </c>
      <c r="M945" t="str">
        <f>TEXT(L945,"DDDDDDD")</f>
        <v>martes</v>
      </c>
      <c r="N945" t="str">
        <v>M040 METRO RIOHACHA</v>
      </c>
      <c r="O945" t="str">
        <v>RIOHACHA</v>
      </c>
      <c r="P945" t="str">
        <v>COSTA</v>
      </c>
      <c r="Q945" t="str">
        <v>WILGER MELO PRADO</v>
      </c>
      <c r="R945">
        <v>1118852348</v>
      </c>
      <c r="S945" t="str">
        <v>DIRECTO</v>
      </c>
      <c r="T945">
        <v>0.7340277777777777</v>
      </c>
      <c r="U945">
        <v>0.8256944444444444</v>
      </c>
      <c r="V945">
        <v>0.09166666666666666</v>
      </c>
      <c r="W945">
        <v>2</v>
      </c>
      <c r="X945">
        <f>NETWORKDAYS(K945,L944)</f>
        <v>1</v>
      </c>
      <c r="Y945" t="str">
        <f>IF(X945&lt;=2,"CUMPLE","NO CUMPLE")</f>
        <v>CUMPLE</v>
      </c>
    </row>
    <row r="946">
      <c r="A946" t="str">
        <v>ACOMPAÑAMIENTO</v>
      </c>
      <c r="B946" t="str">
        <v>ACOMPAÑAMIENTO</v>
      </c>
      <c r="C946" t="str">
        <v>CERRADO</v>
      </c>
      <c r="D946" t="str">
        <v>CRC</v>
      </c>
      <c r="E946" t="str">
        <v>ACOMPAÑAMIENTO</v>
      </c>
      <c r="F946" t="str">
        <v>ACOMPAÑAMIENTO</v>
      </c>
      <c r="G946" t="str">
        <v>ACOMPAÑAMIENTO</v>
      </c>
      <c r="H946" t="str">
        <v>Gestión de soporte técnico en el Centro de Reparación</v>
      </c>
      <c r="I946" t="str">
        <v>Gestión de soporte técnico en el Centro de Reparación</v>
      </c>
      <c r="J946" t="str">
        <v>Se realiza actividad de acompañamiento en CRC</v>
      </c>
      <c r="K946">
        <v>44692</v>
      </c>
      <c r="L946">
        <v>44692</v>
      </c>
      <c r="M946" t="str">
        <f>TEXT(L946,"DDDDDDD")</f>
        <v>miércoles</v>
      </c>
      <c r="N946" t="str">
        <v>CENTRO DE REPARACIÓN</v>
      </c>
      <c r="O946" t="str">
        <v>BOGOTA</v>
      </c>
      <c r="P946" t="str">
        <v>BOGOTA</v>
      </c>
      <c r="Q946" t="str">
        <v>DIEGO ALBERTO TORRES CRUZ</v>
      </c>
      <c r="R946">
        <v>1000466791</v>
      </c>
      <c r="S946" t="str">
        <v>DIRECTO</v>
      </c>
      <c r="T946">
        <v>0.3333333333333333</v>
      </c>
      <c r="U946">
        <v>0.75</v>
      </c>
      <c r="V946">
        <v>0.4166666666666667</v>
      </c>
      <c r="W946" t="str">
        <v>2;5</v>
      </c>
      <c r="X946">
        <f>NETWORKDAYS(K946,L945)</f>
        <v>5</v>
      </c>
      <c r="Y946" t="str">
        <f>IF(X946&lt;=2,"CUMPLE","NO CUMPLE")</f>
        <v>NO CUMPLE</v>
      </c>
    </row>
    <row r="947" xml:space="preserve">
      <c r="A947">
        <v>12442561</v>
      </c>
      <c r="B947" t="str">
        <v>REQUEST</v>
      </c>
      <c r="C947" t="str">
        <v>CERRADO</v>
      </c>
      <c r="D947" t="str">
        <v>TIENDA</v>
      </c>
      <c r="E947" t="str">
        <v>BALANZA</v>
      </c>
      <c r="F947" t="str">
        <v>MESA</v>
      </c>
      <c r="G947" t="str">
        <v>METTLER</v>
      </c>
      <c r="H947"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Buenos dias; por favor no colabora con la configuracion y parametros; ya que; no reconoce el papel. IP 10.131.10.51 Por favor solicito con urgencia Gracias</v>
      </c>
      <c r="I947" t="str">
        <v xml:space="preserve"> revision de zebra de stikers ya que estan saliendo mal las impresiones y la necesitan con mucha urgencia</v>
      </c>
      <c r="J947" t="str">
        <v>Se procede a realizar revisión de impresora termica ZEBRA con direccion IP 10.131.100.51 la cual estaba presentando error en el sensor de la cinta ya que mostraba "Falta Cinta". Se procede a realizar limpieza de los sensores y ajuste de los mismos continuando con la falla; por lo que se procede a realizar cambio de papel y de las cintas pero al momento de enviar impresiones desde el software zebra designer presenta nuevamente el mismo error. Se efectua reinicio de la impresora a estado de fabrica configurando el direccionamiento IP y realizando nuevamente pruebas continuando con la misma novedad; se solicita soporte a sistemas cencosud Edwin Bolaños quien realiza revisión de los parametros de la impresora y corrige parametros de sensores desde software. Se realizan pruebas de impresión nuevamente con asistente sin ninguna novedad quedando el dispositivo operativo</v>
      </c>
      <c r="K947">
        <v>44692</v>
      </c>
      <c r="L947">
        <v>44693</v>
      </c>
      <c r="M947" t="str">
        <f>TEXT(L947,"DDDDDDD")</f>
        <v>jueves</v>
      </c>
      <c r="N947" t="str">
        <v>J047 JUMBO GIRARDOT</v>
      </c>
      <c r="O947" t="str">
        <v>GIRARDOT</v>
      </c>
      <c r="P947" t="str">
        <v>OCCIDENTE</v>
      </c>
      <c r="Q947" t="str">
        <v>NELSON EDUARDO TORRES ROJAS</v>
      </c>
      <c r="R947">
        <v>5821451</v>
      </c>
      <c r="S947" t="str">
        <v>DIRECTO</v>
      </c>
      <c r="T947">
        <v>0.5833333333333334</v>
      </c>
      <c r="U947">
        <v>0.7027777777777777</v>
      </c>
      <c r="V947">
        <v>0.11944444444444445</v>
      </c>
      <c r="W947">
        <v>2</v>
      </c>
      <c r="X947">
        <f>NETWORKDAYS(K947,L946)</f>
        <v>1</v>
      </c>
      <c r="Y947" t="str">
        <f>IF(X947&lt;=2,"CUMPLE","NO CUMPLE")</f>
        <v>CUMPLE</v>
      </c>
    </row>
    <row r="948">
      <c r="A948" t="str">
        <v>ACOMPAÑAMIENTO</v>
      </c>
      <c r="B948" t="str">
        <v>ACOMPAÑAMIENTO</v>
      </c>
      <c r="C948" t="str">
        <v>CERRADO</v>
      </c>
      <c r="D948" t="str">
        <v>TIENDA</v>
      </c>
      <c r="E948" t="str">
        <v>ACOMPAÑAMIENTO</v>
      </c>
      <c r="F948" t="str">
        <v>ACOMPAÑAMIENTO</v>
      </c>
      <c r="G948" t="str">
        <v>ACOMPAÑAMIENTO</v>
      </c>
      <c r="H948" t="str">
        <v>Solicitud de técnico para apoyar atención de casos en tienda</v>
      </c>
      <c r="I948" t="str">
        <v>Acompañamiento</v>
      </c>
      <c r="J948" t="str">
        <v>Se realiza actividad de acompañamiento en tienda</v>
      </c>
      <c r="K948">
        <v>44693</v>
      </c>
      <c r="L948">
        <v>44693</v>
      </c>
      <c r="M948" t="str">
        <f>TEXT(L948,"DDDDDDD")</f>
        <v>jueves</v>
      </c>
      <c r="N948" t="str">
        <v>J031 CALI CHIPICHAPE</v>
      </c>
      <c r="O948" t="str">
        <v>CALI</v>
      </c>
      <c r="P948" t="str">
        <v>OCCIDENTE</v>
      </c>
      <c r="Q948" t="str">
        <v>LINA FERNANDA ARBOLEDA PRECIADO</v>
      </c>
      <c r="R948">
        <v>1143832224</v>
      </c>
      <c r="S948" t="str">
        <v>DIRECTO</v>
      </c>
      <c r="T948">
        <v>0.3333333333333333</v>
      </c>
      <c r="U948">
        <v>0.75</v>
      </c>
      <c r="V948">
        <v>0.4166666666666667</v>
      </c>
      <c r="W948" t="str">
        <v>2;5</v>
      </c>
      <c r="X948">
        <f>NETWORKDAYS(K948,L947)</f>
        <v>1</v>
      </c>
      <c r="Y948" t="str">
        <f>IF(X948&lt;=2,"CUMPLE","NO CUMPLE")</f>
        <v>CUMPLE</v>
      </c>
    </row>
    <row r="949" xml:space="preserve">
      <c r="A949">
        <v>12441881</v>
      </c>
      <c r="B949" t="str">
        <v>INCIDENT</v>
      </c>
      <c r="C949" t="str">
        <v>CERRADO</v>
      </c>
      <c r="D949" t="str">
        <v>TIENDA</v>
      </c>
      <c r="E949" t="str">
        <v>CPU</v>
      </c>
      <c r="F949" t="str">
        <v>CPU</v>
      </c>
      <c r="G949" t="str">
        <v>LENOVO</v>
      </c>
      <c r="H949" t="str" xml:space="preserve">
        <v xml:space="preserve">Datos usuario_x000d_
Nombre: yfierrod_x000d_
Correo: YenniferDayana.FierroDiaz@cencosud.com.co_x000d_
Usuario AD: yfierrod_x000d_
Pais: Colombia_x000d_
Ubicacion: M038 METRO NEIVA CENTRO DE CONVENCIONES_x000d_
Zona: Colombia Occidente_x000d_
Unidad de Negocio: METRO_x000d_
Servicio: null_x000d_
Telefono: 3133509082_x000d_
Anexo: null_x000d_
Descripcion: El computador no tiene red y no deja ingresar con el usuario; al parecer esta fuera del dominio.</v>
      </c>
      <c r="I949" t="str">
        <v>Solicito de su ayuda para revision del pc de decoracion ya que la maquina esta sin red; por favor realizar la validacion fisica; es decir validar el punto de red que este funcional; al igual validar que la maquina este en el dominio y con direccion IP por DHCP</v>
      </c>
      <c r="J949" t="str">
        <v>Se ubica la usuaria de sección de decoración para validar el reporte de la falla; lo cual indica que no puede ingresar al usuario de red al equipo con hostname M038900WS109; aparece no se puede iniciar sesión usuario o clave incorrecta. se valida que equipo no tiene acceso a red y se valida el cable de red con el dexter y el cable esta en buen estado; se valida si se puede obtener respuesta del punto de red donde esta conectado pero no hay respuesta alguna. se observa que faceplate se encuentra tres jack rj45 y uno de esos se encuentra suelto. Se procede a desensamblar el faceplate para validar los jack; se logra ubicar correctamente el jack suelto y se conecta el cable de red y toma la red correctamente; se procede a realizar pruebas con la usuaria e ingresa correctamente; se procede a validar la conexión de red y funciona correctamente y queda a satisfacción de la usuaria.</v>
      </c>
      <c r="K949">
        <v>44693</v>
      </c>
      <c r="L949">
        <v>44693</v>
      </c>
      <c r="M949" t="str">
        <f>TEXT(L949,"DDDDDDD")</f>
        <v>jueves</v>
      </c>
      <c r="N949" t="str">
        <v>M038 METRO NEIVA CENTRO DE CONVENCIONES</v>
      </c>
      <c r="O949" t="str">
        <v>NEIVA</v>
      </c>
      <c r="P949" t="str">
        <v>OCCIDENTE</v>
      </c>
      <c r="Q949" t="str">
        <v>LUIS FERNANDO QUIROGA SANCHEZ</v>
      </c>
      <c r="R949" t="e">
        <v>#N/A</v>
      </c>
      <c r="S949" t="str">
        <v>DIRECTO</v>
      </c>
      <c r="T949">
        <v>0.3958333333333333</v>
      </c>
      <c r="U949">
        <v>0.4375</v>
      </c>
      <c r="V949">
        <v>0.041666666666666664</v>
      </c>
      <c r="W949">
        <v>1</v>
      </c>
      <c r="X949">
        <f>NETWORKDAYS(K949,L948)</f>
        <v>1</v>
      </c>
      <c r="Y949" t="str">
        <f>IF(X949&lt;=2,"CUMPLE","NO CUMPLE")</f>
        <v>CUMPLE</v>
      </c>
    </row>
    <row r="950" xml:space="preserve">
      <c r="A950">
        <v>12422421</v>
      </c>
      <c r="B950" t="str">
        <v>REQUEST</v>
      </c>
      <c r="C950" t="str">
        <v>CERRADO</v>
      </c>
      <c r="D950" t="str">
        <v>TIENDA</v>
      </c>
      <c r="E950" t="str">
        <v>POS</v>
      </c>
      <c r="F950" t="str">
        <v>POS</v>
      </c>
      <c r="G950" t="str">
        <v>WINCOR</v>
      </c>
      <c r="H950"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el visor del cajero de la caja 11 esta partido y cuando se mueve o toca se deconecta la caja y no pueden seguir trabajando</v>
      </c>
      <c r="I950" t="str">
        <v>Favor nos ayudan con personal en sitio para el cambio del visor</v>
      </c>
      <c r="J950" t="str">
        <v>Usuario reporta fallas en visor de caja; se realizan validaciones en sitio y se encuentra daño del cableado de pines del visor de Customers (Tiene una cinta aislante para sujetarlo). Se remplaza el cable por uno de remplazo proporcionado por Jefa de Cajas; se realizan pruebas y muestra datos correctamente. Se remplaza visor ya que muestra ciertos puntos atenuados; se asegura correctamente la carcaza para evitar movimiento. Adicionalmente se validan conexiones VGA en la caja y se encuentra que la falla de punto de inoperable por el cajero es debido a que el puerto del teclado se encontraba desconectado (Haciendo imposible la entrada de datos); se realiza la conexión del cableado y funciona correctamente. Finalmente; se realizan pruebas con Jefa de Caja con diferentes procesos de validación y se cumplen con éxito.</v>
      </c>
      <c r="K950">
        <v>44693</v>
      </c>
      <c r="L950">
        <v>44694</v>
      </c>
      <c r="M950" t="str">
        <f>TEXT(L950,"DDDDDDD")</f>
        <v>viernes</v>
      </c>
      <c r="N950" t="str">
        <v>J045 JUMBO AV.DEL FERROCARRIL SANTA MARTA</v>
      </c>
      <c r="O950" t="str">
        <v>SANTA MARTA</v>
      </c>
      <c r="P950" t="str">
        <v>COSTA</v>
      </c>
      <c r="Q950" t="str">
        <v>ELLIOTT TORRES CRATZ</v>
      </c>
      <c r="R950" t="e">
        <v>#N/A</v>
      </c>
      <c r="S950" t="str">
        <v>DIRECTO</v>
      </c>
      <c r="T950">
        <v>0.3854166666666667</v>
      </c>
      <c r="U950">
        <v>0.4375</v>
      </c>
      <c r="V950">
        <v>0.052083333333333336</v>
      </c>
      <c r="W950">
        <v>1</v>
      </c>
      <c r="X950">
        <f>NETWORKDAYS(K950,L949)</f>
        <v>1</v>
      </c>
      <c r="Y950" t="str">
        <f>IF(X950&lt;=2,"CUMPLE","NO CUMPLE")</f>
        <v>CUMPLE</v>
      </c>
    </row>
    <row r="951" xml:space="preserve">
      <c r="A951">
        <v>12440339</v>
      </c>
      <c r="B951" t="str">
        <v>REQUEST</v>
      </c>
      <c r="C951" t="str">
        <v>CERRADO</v>
      </c>
      <c r="D951" t="str">
        <v>TIENDA</v>
      </c>
      <c r="E951" t="str">
        <v>POS</v>
      </c>
      <c r="F951" t="str">
        <v>POS</v>
      </c>
      <c r="G951" t="str">
        <v>WINCOR</v>
      </c>
      <c r="H951"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Para reporta el daño del visor de la pos # 19 ya q no esta funcionando._x000d_
</v>
      </c>
      <c r="I951" t="str" xml:space="preserve">
        <v xml:space="preserve">Se solicita revisión POS_x000d_
Área: Electro_x000d_
Datos del equipo_x000d_
Equipo: POS_x000d_
Marca: WINCOR_x000d_
Modelo: BEETLE-M_x000d_
Nº SERIE: 6498824324_x000d_
Inventario: DI-014382_x000d_
Actividad: Se solicita revisión; diagnostico y/o reparación si es el caso; para POS 19 presenta falla visor cliente; entregar operativa</v>
      </c>
      <c r="J951" t="str">
        <v>Se realiza la revisión del visor de la POS#19; donde se evidencia que el visor no da imagen. Se realizan pruebas de funcionamiento con otra POS de otra caja en operación y el visor muestra imagen tenue; no muy clara para el cliente; se nota claramente que tiene algunos leds quemados; se sugiere cambio de visor. Otra de las fallas encontrada en el diagnóstico; es que el cable de comunicación está en buen estado; luego de probar con otro cable e incluso en otra POS; pero se muestra que al parecer hay falla en el puerto de comunicación de la POS#19 (COM2; COM5) o este se encuentra desconfigurado. Se remite esta falla al soporte de Cenconsud Ever Becerra para revisión de la CPU.</v>
      </c>
      <c r="K951">
        <v>44693</v>
      </c>
      <c r="L951">
        <v>44694</v>
      </c>
      <c r="M951" t="str">
        <f>TEXT(L951,"DDDDDDD")</f>
        <v>viernes</v>
      </c>
      <c r="N951" t="str">
        <v>J126 JUMBO SAN SILVESTRE</v>
      </c>
      <c r="O951" t="str">
        <v>BARRANCABERMEJA</v>
      </c>
      <c r="P951" t="str">
        <v>ORIENTE</v>
      </c>
      <c r="Q951" t="str">
        <v>LUIS CARLOS ROJAS ACOSTA</v>
      </c>
      <c r="R951">
        <v>1096188137</v>
      </c>
      <c r="S951" t="str">
        <v>DIRECTO</v>
      </c>
      <c r="T951">
        <v>0.3680555555555556</v>
      </c>
      <c r="U951">
        <v>0.4305555555555556</v>
      </c>
      <c r="V951">
        <v>0.0625</v>
      </c>
      <c r="W951">
        <v>1</v>
      </c>
      <c r="X951">
        <f>NETWORKDAYS(K951,L950)</f>
        <v>2</v>
      </c>
      <c r="Y951" t="str">
        <f>IF(X951&lt;=2,"CUMPLE","NO CUMPLE")</f>
        <v>CUMPLE</v>
      </c>
    </row>
    <row r="952" xml:space="preserve">
      <c r="A952">
        <v>12440511</v>
      </c>
      <c r="B952" t="str">
        <v>REQUEST</v>
      </c>
      <c r="C952" t="str">
        <v>CERRADO</v>
      </c>
      <c r="D952" t="str">
        <v>TIENDA</v>
      </c>
      <c r="E952" t="str">
        <v>PDT</v>
      </c>
      <c r="F952" t="str">
        <v>PDT</v>
      </c>
      <c r="G952" t="str">
        <v>DATALOGIC</v>
      </c>
      <c r="H952" t="str" xml:space="preserve">
        <v xml:space="preserve">Datos usuario_x000d_
Nombre: Jesus David Cadenas Sarmiento_x000d_
Correo: jesusdavid.cadenas@cencosud.com.co_x000d_
Usuario AD: JesCadeS_x000d_
Pais: Colombia_x000d_
Ubicacion: J126 JUMBO SAN SILVESTRE_x000d_
Zona: Colombia Oriente_x000d_
Unidad de Negocio: Supermercados_x000d_
Servicio: Tiendas &amp; Centros de Distribucion_x000d_
Telefono: 3006428063_x000d_
Anexo: 3167476016_x000d_
Descripcion: Solicitud cambio PDT datalogic skorpio numero de activo 015450 por una que tenga compatibilidad con el aplicativo control salida ecommerce control perdias en local san silvestre_x000d_
</v>
      </c>
      <c r="I952" t="str" xml:space="preserve">
        <v xml:space="preserve">Se transfiere solicitud para configuración PDT_x000d_
Tienda: Jumbo San Silvestre._x000d_
Equipo: PDT/PDA|ESTANDAR_x000d_
Marca: DATALOGIC_x000d_
Modelo: SKORPIO X3_x000d_
Serial: G17F62279_x000d_
Inventario: DI-029515_x000d_
NOTA: se solicita configuración Para escaneo E-commerce y entrega de PDA operativa a usuaria</v>
      </c>
      <c r="J952" t="str" xml:space="preserve">
        <v xml:space="preserve">Se realiza revision del caso por PDT con error de compatibilidad. Recibo por parte del jefe de seguridad la PDT; se evidencia que tiene desgaste por uso; sin cargador y se solicitó un cargador para hacer pruebas; indicando que no se tenía; se recibió una bateria la cual notificaron se encontraba cargada. Se hacen las pruebas de funcionamiento pero la PDT no enciende; se verifica la conexión de la batería incluso con el personal de seguridad pero sigue sin encender; sumado a esto se encuentra que en los pines de carga de la batería hace falta uno; posiblemente una mala conexión de la batería generó que se reventara. Otro dato a tener en cuenta es que la PDT se encontraba guardada en un cajon hace tiempo; del área informan que la última vez que fue revisada por garantia regresó y no funcionaba._x000d_
Se transfiere caso para solicitar el cambio de la parte que presenta el daño. Se envía evidencia fotográfica a Ever Becerra; soporte Cencosud; del estado de los pines de carga.</v>
      </c>
      <c r="K952">
        <v>44693</v>
      </c>
      <c r="L952">
        <v>44694</v>
      </c>
      <c r="M952" t="str">
        <f>TEXT(L952,"DDDDDDD")</f>
        <v>viernes</v>
      </c>
      <c r="N952" t="str">
        <v>J126 JUMBO SAN SILVESTRE</v>
      </c>
      <c r="O952" t="str">
        <v>BARRANCABERMEJA</v>
      </c>
      <c r="P952" t="str">
        <v>ORIENTE</v>
      </c>
      <c r="Q952" t="str">
        <v>LUIS CARLOS ROJAS ACOSTA</v>
      </c>
      <c r="R952">
        <v>1096188137</v>
      </c>
      <c r="S952" t="str">
        <v>DIRECTO</v>
      </c>
      <c r="T952">
        <v>0.46875</v>
      </c>
      <c r="U952">
        <v>0.5277777777777778</v>
      </c>
      <c r="V952">
        <v>0.059027777777777776</v>
      </c>
      <c r="W952">
        <v>1</v>
      </c>
      <c r="X952">
        <f>NETWORKDAYS(K952,L951)</f>
        <v>2</v>
      </c>
      <c r="Y952" t="str">
        <f>IF(X952&lt;=2,"CUMPLE","NO CUMPLE")</f>
        <v>CUMPLE</v>
      </c>
    </row>
    <row r="953">
      <c r="A953" t="str">
        <v>ACOMPAÑAMIENTO</v>
      </c>
      <c r="B953" t="str">
        <v>ACOMPAÑAMIENTO</v>
      </c>
      <c r="C953" t="str">
        <v>CERRADO</v>
      </c>
      <c r="D953" t="str">
        <v>CRC</v>
      </c>
      <c r="E953" t="str">
        <v>ACOMPAÑAMIENTO</v>
      </c>
      <c r="F953" t="str">
        <v>ACOMPAÑAMIENTO</v>
      </c>
      <c r="G953" t="str">
        <v>ACOMPAÑAMIENTO</v>
      </c>
      <c r="H953" t="str">
        <v>Gestión de soporte técnico en el Centro de Reparación</v>
      </c>
      <c r="I953" t="str">
        <v>Gestión de soporte técnico en el Centro de Reparación</v>
      </c>
      <c r="J953" t="str">
        <v>Se realiza actividad de acompañamiento en CRC</v>
      </c>
      <c r="K953">
        <v>44694</v>
      </c>
      <c r="L953">
        <v>44694</v>
      </c>
      <c r="M953" t="str">
        <f>TEXT(L953,"DDDDDDD")</f>
        <v>viernes</v>
      </c>
      <c r="N953" t="str">
        <v>CENTRO DE REPARACIÓN</v>
      </c>
      <c r="O953" t="str">
        <v>BOGOTA</v>
      </c>
      <c r="P953" t="str">
        <v>BOGOTA</v>
      </c>
      <c r="Q953" t="str">
        <v>DIEGO ALBERTO TORRES CRUZ</v>
      </c>
      <c r="R953">
        <v>1000466791</v>
      </c>
      <c r="S953" t="str">
        <v>DIRECTO</v>
      </c>
      <c r="T953">
        <v>0.3333333333333333</v>
      </c>
      <c r="U953">
        <v>0.75</v>
      </c>
      <c r="V953">
        <v>0.4166666666666667</v>
      </c>
      <c r="W953" t="str">
        <v>2;5</v>
      </c>
      <c r="X953">
        <f>NETWORKDAYS(K953,L952)</f>
        <v>1</v>
      </c>
      <c r="Y953" t="str">
        <f>IF(X953&lt;=2,"CUMPLE","NO CUMPLE")</f>
        <v>CUMPLE</v>
      </c>
    </row>
    <row r="954" xml:space="preserve">
      <c r="A954">
        <v>12469248</v>
      </c>
      <c r="B954" t="str">
        <v>Incident</v>
      </c>
      <c r="C954" t="str">
        <v>CERRADO</v>
      </c>
      <c r="D954" t="str">
        <v>TIENDA</v>
      </c>
      <c r="E954" t="str">
        <v>VERIFICADOR</v>
      </c>
      <c r="F954" t="str">
        <v>VERIFICADOR</v>
      </c>
      <c r="G954" t="str">
        <v>NEWLAND</v>
      </c>
      <c r="H954" t="str" xml:space="preserve">
        <v xml:space="preserve">Datos usuario_x000d_
Nombre: Marisol Saenz Medina_x000d_
Correo: Marisol.SaenzMedina@cencosud.com.co_x000d_
Usuario AD: msaenzme_x000d_
Pais: Colombia_x000d_
Ubicacion: J027 JUMBO RIONEGRO_x000d_
Zona: Colombia Centro_x000d_
Unidad de Negocio: null_x000d_
Servicio: null_x000d_
Telefono: null_x000d_
Anexo: null_x000d_
Descripcion: Buenas tardes_x000d_
Me ayudan por favor revisando el verificador de precios ya que se quedan sin señal._x000d_
ubicacion: pasillo de cereales y leches_x000d_
_x000d_
Muchas gracias</v>
      </c>
      <c r="I954" t="str" xml:space="preserve">
        <v xml:space="preserve">Buenas tardes_x000d_
Me ayudan por favor revisando el verificador de precios ya que se quedan sin señal._x000d_
ubicacion: pasillo de cereales y leches</v>
      </c>
      <c r="J954" t="str">
        <v>Se reliza la revision del verificador se evidencia que estan conectados  ala red; pero aparece que tiene la red como bloqueado; puede ser que las AP se este bloquedo y por en de el verificador muestra conexiona la red pero no funciona. Se realiza un reincio se desactiva la red wifi y se vuelve a activar se deja funcioando todo correctaemente.</v>
      </c>
      <c r="K954">
        <v>44705</v>
      </c>
      <c r="L954">
        <v>44706</v>
      </c>
      <c r="M954" t="str">
        <f>TEXT(L954,"DDDDDDD")</f>
        <v>miércoles</v>
      </c>
      <c r="N954" t="str">
        <v>J027 JUMBO RIONEGRO</v>
      </c>
      <c r="O954" t="str">
        <v>RIONEGRO</v>
      </c>
      <c r="P954" t="str">
        <v>CENTRO</v>
      </c>
      <c r="Q954" t="str">
        <v>Yurimar Marquez Muñoz</v>
      </c>
      <c r="R954">
        <v>1045025746</v>
      </c>
      <c r="S954" t="str">
        <v>DIRECTO</v>
      </c>
      <c r="T954">
        <v>0.4027777777777778</v>
      </c>
      <c r="U954">
        <v>0.4027777777777778</v>
      </c>
      <c r="V954">
        <v>0.05555555555555555</v>
      </c>
      <c r="W954">
        <v>1</v>
      </c>
      <c r="X954">
        <f>NETWORKDAYS(K954,L953)</f>
        <v>-8</v>
      </c>
      <c r="Y954" t="str">
        <f>IF(X954&lt;=2,"CUMPLE","NO CUMPLE")</f>
        <v>CUMPLE</v>
      </c>
    </row>
    <row r="955">
      <c r="A955" t="str">
        <v>ACOMPAÑAMIENTO</v>
      </c>
      <c r="B955" t="str">
        <v>ACOMPAÑAMIENTO</v>
      </c>
      <c r="C955" t="str">
        <v>CERRADO</v>
      </c>
      <c r="D955" t="str">
        <v>CRC</v>
      </c>
      <c r="E955" t="str">
        <v>ACOMPAÑAMIENTO</v>
      </c>
      <c r="F955" t="str">
        <v>ACOMPAÑAMIENTO</v>
      </c>
      <c r="G955" t="str">
        <v>ACOMPAÑAMIENTO</v>
      </c>
      <c r="H955" t="str">
        <v>Gestión de soporte técnico en el Centro de Reparación</v>
      </c>
      <c r="I955" t="str">
        <v>Gestión de soporte técnico en el Centro de Reparación</v>
      </c>
      <c r="J955" t="str">
        <v>Se realiza actividad de acompañamiento en CRC</v>
      </c>
      <c r="K955">
        <v>44697</v>
      </c>
      <c r="L955">
        <v>44697</v>
      </c>
      <c r="M955" t="str">
        <f>TEXT(L955,"DDDDDDD")</f>
        <v>lunes</v>
      </c>
      <c r="N955" t="str">
        <v>CENTRO DE REPARACIÓN</v>
      </c>
      <c r="O955" t="str">
        <v>BOGOTA</v>
      </c>
      <c r="P955" t="str">
        <v>BOGOTA</v>
      </c>
      <c r="Q955" t="str">
        <v>DIEGO ALBERTO TORRES CRUZ</v>
      </c>
      <c r="R955">
        <v>1000466791</v>
      </c>
      <c r="S955" t="str">
        <v>DIRECTO</v>
      </c>
      <c r="T955">
        <v>0.3333333333333333</v>
      </c>
      <c r="U955">
        <v>0.75</v>
      </c>
      <c r="V955">
        <v>0.4166666666666667</v>
      </c>
      <c r="W955" t="str">
        <v>2;5</v>
      </c>
      <c r="X955">
        <f>NETWORKDAYS(K955,L954)</f>
        <v>8</v>
      </c>
      <c r="Y955" t="str">
        <f>IF(X955&lt;=2,"CUMPLE","NO CUMPLE")</f>
        <v>NO CUMPLE</v>
      </c>
    </row>
    <row r="956" xml:space="preserve">
      <c r="A956">
        <v>12446334</v>
      </c>
      <c r="B956" t="str">
        <v>INCIDENT</v>
      </c>
      <c r="C956" t="str">
        <v>CERRADO</v>
      </c>
      <c r="D956" t="str">
        <v>TIENDA</v>
      </c>
      <c r="E956" t="str">
        <v>IMPRESORA</v>
      </c>
      <c r="F956" t="str">
        <v>IMPRESORA</v>
      </c>
      <c r="G956" t="str">
        <v>ZEBRA</v>
      </c>
      <c r="H956"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impresora zebra de precios al momento de enviar los precios desde la pdt no salen en la impresora realiza el proceso de alineacion de papel pero se queda sacando el papel por largo tiempo luego se detiene y queda en pausa ip 10.132.92.17 en la tienda se cuenta con dos zebras portables tambien al encenderlas no toman señal y tampoco sacan precios ._x000d_
</v>
      </c>
      <c r="I956" t="str">
        <v>validacion de la impresora zebra de escritorio</v>
      </c>
      <c r="J956" t="str">
        <v xml:space="preserve">Se ingresa a sitio; se procede a revisar las zebras portatiles y la zebra de precios; se validan y se da informe que las zebras están sin red. La zebra de precios principal se determina que su dirección ip no es la correcta; se configura y se prueba exitosamente queda imprimiendo correctamente los precios. Las zebras portatiles se encuentran sin red se procede a configurarlas por medio de zebra utility; solo se pudo configurar la zebra ZQ520 ya que esa contaba con el medio de comunicación usb correcto; se dejo activa y probada para su funcionalidad. La zebra QLn420 no se pudo configurar ya que no se encuentra cable de conexión adecuado; se debe solicitar el cable o la búsqueda </v>
      </c>
      <c r="K956">
        <v>44697</v>
      </c>
      <c r="L956">
        <v>44697</v>
      </c>
      <c r="M956" t="str">
        <f>TEXT(L956,"DDDDDDD")</f>
        <v>lunes</v>
      </c>
      <c r="N956" t="str">
        <v>M195 METRO SANTA LUCIA</v>
      </c>
      <c r="O956" t="str">
        <v>NEIVA</v>
      </c>
      <c r="P956" t="str">
        <v>OCCIDENTE</v>
      </c>
      <c r="Q956" t="str">
        <v>JOHN ALEJANDRO LOZADA BABATIVA</v>
      </c>
      <c r="R956">
        <v>1075313382</v>
      </c>
      <c r="S956" t="str">
        <v>DIRECTO</v>
      </c>
      <c r="T956">
        <v>0.5625</v>
      </c>
      <c r="U956">
        <v>0.75</v>
      </c>
      <c r="V956">
        <v>0.1875</v>
      </c>
      <c r="W956">
        <v>3</v>
      </c>
      <c r="X956">
        <f>NETWORKDAYS(K956,L955)</f>
        <v>1</v>
      </c>
      <c r="Y956" t="str">
        <f>IF(X956&lt;=2,"CUMPLE","NO CUMPLE")</f>
        <v>CUMPLE</v>
      </c>
    </row>
    <row r="957" xml:space="preserve">
      <c r="A957">
        <v>12446395</v>
      </c>
      <c r="B957" t="str">
        <v>INCIDENT</v>
      </c>
      <c r="C957" t="str">
        <v>CERRADO</v>
      </c>
      <c r="D957" t="str">
        <v>TIENDA</v>
      </c>
      <c r="E957" t="str">
        <v>ACOMPAÑAMIENTO</v>
      </c>
      <c r="F957" t="str">
        <v>ACOMPAÑAMIENTO</v>
      </c>
      <c r="G957" t="str">
        <v>ACOMPAÑAMIENTO</v>
      </c>
      <c r="H957"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el mantenimiento preventivo para las 6 pos de la tienda; mantenimiento a los 4 gabinetes de sistemas; y a las 5 balanzas de mesa y colgantes de la tienda; actividad que se realizara en dos dias utilizando los 2.5 ticket por dia; por favor programar para los dias 16-17- de mayo. 2022._x000d_
_x000d_
Gracias._x000d_
Numero de caja: 1-2-3-4-5-11</v>
      </c>
      <c r="I957" t="str">
        <v>visita del tecnico de isit quien realizara el mantenimiento de los activos de la tienda</v>
      </c>
      <c r="J957" t="str">
        <v>Se realizan parámetros de bioseguridad. Se revisa ubicación de los equipos y disponibilidad de los mismos con los usuario. Se realiza mantenimiento de cada una de las pos (6) y se realiza el siguiente procedimiento con cada una de las mismas: Se realiza descableado eléctrico y de datos. Se procede a trasladar cpu pos y se procede con el sopleteo; se limpia memoria ram y board con limpia contactos electrónico; se procede a limpiar cooler y pastas en su parte interior con liquido desengrasante; se realiza ensamblado nuevamente de la pos y se traslada a su lugar de origen. Se realiza limpieza de cashdrawer; visores y escaner balanza junto con la impresora pos en sus partes exteriores. Se procede con las conexiones de cada uno de los periféricos y sus partes eléctricas. Se enciende la pos y sube a normalidad. Se le indica a coordinador de cajas realizar las respectivas pruebas de peso; escaneo; impresión y visores junto con la validación de los pinpad o datáfonos y con la validación del mantenimiento y la pos queda completamente operativa a conformidad del usuario. Se procede con el mantenimiento de las balanzas de mesa y colgantes (5) y se realiza el siguiente procedimiento con cada una de ellas: Se procede con la desconexión eléctrica y se retira rollo de impresión adhesivo. Se procede con la limpieza de cabezal con limpia contactos electrónico; se realiza limpieza de sensores; se realiza limpieza de viruta; se realiza limpieza en sus partes exteriores e interiores de sus respectivas carcasas; se limpia teclado; se realiza conexión eléctrica y se inserta rollo de impresión. El usuario relaliza pruebas totalmente a conformidad y la balanza queda completamente operativa. Se realiza el siguiente procedimiento con cada uno de los (4) gabinetes en tienda: Se procede con la solicitud de llaves y se limpia a brocha y trapo los equipos de comunicación y se realiza orden de cableado. Se asegura el gabinete y se entregan las llaves a persona encargada de seguridad.</v>
      </c>
      <c r="K957">
        <v>44697</v>
      </c>
      <c r="L957">
        <v>44698</v>
      </c>
      <c r="M957" t="str">
        <f>TEXT(L957,"DDDDDDD")</f>
        <v>martes</v>
      </c>
      <c r="N957" t="str">
        <v>M179 METRO PITALITO</v>
      </c>
      <c r="O957" t="str">
        <v>PITALITO</v>
      </c>
      <c r="P957" t="str">
        <v>OCCIDENTE</v>
      </c>
      <c r="Q957" t="str">
        <v>EMERSON PALACIOS MARTINEZ</v>
      </c>
      <c r="R957">
        <v>13723524</v>
      </c>
      <c r="S957" t="str">
        <v>ALIADO</v>
      </c>
      <c r="T957">
        <v>0.3333333333333333</v>
      </c>
      <c r="U957">
        <v>0.75</v>
      </c>
      <c r="V957">
        <v>0.4166666666666667</v>
      </c>
      <c r="W957">
        <v>5</v>
      </c>
      <c r="X957">
        <f>NETWORKDAYS(K957,L956)</f>
        <v>1</v>
      </c>
      <c r="Y957" t="str">
        <f>IF(X957&lt;=2,"CUMPLE","NO CUMPLE")</f>
        <v>CUMPLE</v>
      </c>
    </row>
    <row r="958" xml:space="preserve">
      <c r="A958">
        <v>12443126</v>
      </c>
      <c r="B958" t="str">
        <v>REQUEST</v>
      </c>
      <c r="C958" t="str">
        <v>CERRADO</v>
      </c>
      <c r="D958" t="str">
        <v>TIENDA</v>
      </c>
      <c r="E958" t="str">
        <v>CPU</v>
      </c>
      <c r="F958" t="str">
        <v>CPU</v>
      </c>
      <c r="G958" t="str">
        <v>LENOVO</v>
      </c>
      <c r="H958" t="str" xml:space="preserve">
        <v xml:space="preserve">Datos usuario_x000d_
Nombre: Milagro Del Carmen Suarez Torres_x000d_
Correo: MilagroDelCarmen.SuarezTorres@cencosud.com.co_x000d_
Usuario AD: MSuarezT_x000d_
Pais: Colombia_x000d_
Ubicacion: M040 METRO RIOHACHA_x000d_
Zona: Colombia Costa_x000d_
Unidad de Negocio: Supermercados_x000d_
Servicio: Tiendas &amp; Centros de Distribucion_x000d_
Telefono: 3117694879_x000d_
Anexo: 7289670_x000d_
Descripcion: Buenas tardes; no puedo colocar las CPU en sala de juntas para capacitaciones y proyectar ya que los puertos estan como bloqueados_x000d_
AREA EN DONDE SE UBICA EL EQUIPO : SALA DE JUNTAS</v>
      </c>
      <c r="I958" t="str">
        <v>Se Solicita al Técnico de Isit para realiza la validación e identificar el puerto de red en el SW para poder realizar la configuración correspondiente</v>
      </c>
      <c r="J958" t="str">
        <v xml:space="preserve">Se llega a sitio; se valida información del reporte; se valida estado de punto de red; tendido y conexión del cableado encontrado todo bien; se solicita revisión de configuración de seguridad del puerto de red encontrando que este no se encuentra abierto para permitir la conexión de cualquier equipo por tanto se validan los demás puntos de red en la sala identificando el que está sin restricción y al cual se deben conectar los usuarios. Se le informa al usuario en permanencia lo anterior. </v>
      </c>
      <c r="K958">
        <v>44697</v>
      </c>
      <c r="L958">
        <v>44698</v>
      </c>
      <c r="M958" t="str">
        <f>TEXT(L958,"DDDDDDD")</f>
        <v>martes</v>
      </c>
      <c r="N958" t="str">
        <v>M040 METRO RIOHACHA</v>
      </c>
      <c r="O958" t="str">
        <v>RIOHACHA</v>
      </c>
      <c r="P958" t="str">
        <v>COSTA</v>
      </c>
      <c r="Q958" t="str">
        <v>WILGER MELO PRADO</v>
      </c>
      <c r="R958">
        <v>1118852348</v>
      </c>
      <c r="S958" t="str">
        <v>DIRECTO</v>
      </c>
      <c r="T958">
        <v>0.6458333333333334</v>
      </c>
      <c r="U958">
        <v>0.7340277777777777</v>
      </c>
      <c r="V958">
        <v>0.08819444444444445</v>
      </c>
      <c r="W958">
        <v>2</v>
      </c>
      <c r="X958">
        <f>NETWORKDAYS(K958,L957)</f>
        <v>2</v>
      </c>
      <c r="Y958" t="str">
        <f>IF(X958&lt;=2,"CUMPLE","NO CUMPLE")</f>
        <v>CUMPLE</v>
      </c>
    </row>
    <row r="959" xml:space="preserve">
      <c r="A959">
        <v>12449234</v>
      </c>
      <c r="B959" t="str">
        <v>REQUEST</v>
      </c>
      <c r="C959" t="str">
        <v>CERRADO</v>
      </c>
      <c r="D959" t="str">
        <v>TIENDA</v>
      </c>
      <c r="E959" t="str">
        <v>BALANZA</v>
      </c>
      <c r="F959" t="str">
        <v>MESA</v>
      </c>
      <c r="G959" t="str">
        <v>METTLER</v>
      </c>
      <c r="H959" t="str" xml:space="preserve">
        <v xml:space="preserve">Datos usuario_x000d_
Nombre: Yolima Duran Ortiz_x000d_
Correo: Yolima.Duran@cencosud.com.co_x000d_
Usuario AD: YDuranO_x000d_
Pais: Colombia_x000d_
Ubicacion: J126 JUMBO SAN SILVESTRE_x000d_
Zona: Colombia Oriente_x000d_
Unidad de Negocio: Supermercados_x000d_
Servicio: Tiendas &amp; Centros de Distribucion_x000d_
Telefono: 3108010668_x000d_
Anexo: null_x000d_
Descripcion: solicito de su colaboracion con una validacion de la balanza #51 de la seccion de carnes la cual no tiene red por tal motivo los precios no estan actualizados . Agradezco su colaboracion_x000d_
Indica la ubicacion de tu balanza en la tienda: laboratorio de carnes_x000d_
</v>
      </c>
      <c r="I959" t="str" xml:space="preserve">
        <v xml:space="preserve">se solicita revisión balanza no toma red._x000d_
Tienda: Jumbo San Silvestre._x000d_
Equipo: BALANZA|MESA_x000d_
Marca: METTLER TOLEDO_x000d_
Modelo: BPLUS_x000d_
Serial: B924787158_x000d_
Inventario: DI-028550_x000d_
Se solicita ingresar equipo en red._x000d_
IP 10.131.68.51_x000d_
Area Laboratorio Carnes</v>
      </c>
      <c r="J959" t="str">
        <v>Se realizan pruebas de conexión del punto de red de área de carnes (cuarto frio) y no hay resultado. Se prueba con otros dispositivos y el resultado es el mismo; sin conexión. Se conecta la balanza a otro punto de red y se hace ping a la IP y muestra efectiva conexión. Se realiza el cambio de jack rj45 para probar punto de conexión; ya que el conector actual se encuentra en estado sufaltado y con residuos de agua debido a la zona donde se encuentra (cuarto frio); se genera demasiada humedad; pero el resultado es el mismo sin conexión con dispositivo. Se sugiere en concenso con área de sistemas de cencosud la revisión por parte de personal de redes; el certificar o cambiar el cableado físico del punto. Se realiza formato solicitud de movimientos instalaciones cableado lógico y se entrega a personal de sistemas cencosud (Ever Becerra)</v>
      </c>
      <c r="K959">
        <v>44697</v>
      </c>
      <c r="L959">
        <v>44698</v>
      </c>
      <c r="M959" t="str">
        <f>TEXT(L959,"DDDDDDD")</f>
        <v>martes</v>
      </c>
      <c r="N959" t="str">
        <v>J126 JUMBO SAN SILVESTRE</v>
      </c>
      <c r="O959" t="str">
        <v>BARRANCABERMEJA</v>
      </c>
      <c r="P959" t="str">
        <v>ORIENTE</v>
      </c>
      <c r="Q959" t="str">
        <v>LUIS CARLOS ROJAS ACOSTA</v>
      </c>
      <c r="R959">
        <v>1096188137</v>
      </c>
      <c r="S959" t="str">
        <v>DIRECTO</v>
      </c>
      <c r="T959">
        <v>0.3541666666666667</v>
      </c>
      <c r="U959">
        <v>0.5208333333333334</v>
      </c>
      <c r="V959">
        <v>0.125</v>
      </c>
      <c r="W959">
        <v>2</v>
      </c>
      <c r="X959">
        <f>NETWORKDAYS(K959,L958)</f>
        <v>2</v>
      </c>
      <c r="Y959" t="str">
        <f>IF(X959&lt;=2,"CUMPLE","NO CUMPLE")</f>
        <v>CUMPLE</v>
      </c>
    </row>
    <row r="960" xml:space="preserve">
      <c r="A960">
        <v>12449342</v>
      </c>
      <c r="B960" t="str">
        <v>INCIDENT</v>
      </c>
      <c r="C960" t="str">
        <v>CERRADO</v>
      </c>
      <c r="D960" t="str">
        <v>TIENDA</v>
      </c>
      <c r="E960" t="str">
        <v>CPU</v>
      </c>
      <c r="F960" t="str">
        <v>CPU</v>
      </c>
      <c r="G960" t="str">
        <v>LENOVO</v>
      </c>
      <c r="H960"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Supermercados_x000d_
Servicio: Sistemas_x000d_
Telefono: 3174355320_x000d_
Anexo: null_x000d_
Descripcion: buenas tardes._x000d_
_x000d_
por favor me colaboran con la autorizacion de la visita del tecnico de isit a la tienda para que realice la validacion de fusion inventory en el siguiente desktop M038900WS113._x000d_
_x000d_
Gracias._x000d_
Indicar ubicacion del Equipo en tienda o oficinas: kio</v>
      </c>
      <c r="I960" t="str">
        <v>validacion de fusion inventory en el siguiente desktop M038900WS113</v>
      </c>
      <c r="J960" t="str">
        <v>Se procede a validar el correo de ingreso y se localiza la sección del kio para proceder a validar si se encuentra instalado el aplicativo fusión inventory; el cual se verifica ingresando con administrador y no se encuentra instalado en el equipo. Se solicita que por favor compartan el aplicativo y no es posible obtener conexión con el equipo con hostname M038900WS113 Y con ip 10.132.22.13; se realizan pruebas y se encuentra conectado a internet y con el dominio cencosud.corp. se procede a pasar el aplicativo al equipo de sistema para luego sacarlo y pasarlo al equipo de kio. se valida si se encuentra el equipo en dominio y confirma que si. se verifica con el cencojoin para subirlo al dominio y no es posible porque ya se encuentra. se elimina del dominio y se sube nuevamente y la falla persiste. se espera que hagan las validaciones correspondiente para poder instalar el aplicativo fusión inventory. se confirma que el nombre actual que tiene no es el correspondiente lo cual indican que el hostname valido es M038900WS013; se elimina nuevamente del dominio y se cambia el hostname por el indicado. se sube nuevamente al dominio se instala la impresora con ip 10.132.22.39 lexmark mx610; y se procede a solicitar que lo muevan de contenedor correspondiente y validen las políticas. se instala el fusión inventory y se configura; se reinicia varias veces para que tome politicas y aparece correctamente con el nombre de kiosco_colombia. se valida que ingrese a la plataforma de consulta de los usuarios y se realizan pruebas y queda imprimiendo y generando los comprobantes de pago quedando a satisfacción de los usuarios.</v>
      </c>
      <c r="K960">
        <v>44697</v>
      </c>
      <c r="L960">
        <v>44698</v>
      </c>
      <c r="M960" t="str">
        <f>TEXT(L960,"DDDDDDD")</f>
        <v>martes</v>
      </c>
      <c r="N960" t="str">
        <v>M038 METRO NEIVA CENTRO DE CONVENCIONES</v>
      </c>
      <c r="O960" t="str">
        <v>NEIVA</v>
      </c>
      <c r="P960" t="str">
        <v>OCCIDENTE</v>
      </c>
      <c r="Q960" t="str">
        <v>JOHN ALEJANDRO LOZADA BABATIVA</v>
      </c>
      <c r="R960">
        <v>1075313382</v>
      </c>
      <c r="S960" t="str">
        <v>DIRECTO</v>
      </c>
      <c r="T960">
        <v>0.4791666666666667</v>
      </c>
      <c r="U960">
        <v>0.5833333333333334</v>
      </c>
      <c r="V960">
        <v>0.10416666666666667</v>
      </c>
      <c r="W960">
        <v>2</v>
      </c>
      <c r="X960">
        <f>NETWORKDAYS(K960,L959)</f>
        <v>2</v>
      </c>
      <c r="Y960" t="str">
        <f>IF(X960&lt;=2,"CUMPLE","NO CUMPLE")</f>
        <v>CUMPLE</v>
      </c>
    </row>
    <row r="961" xml:space="preserve">
      <c r="A961">
        <v>12425514</v>
      </c>
      <c r="B961" t="str">
        <v>REQUEST</v>
      </c>
      <c r="C961" t="str">
        <v>CERRADO</v>
      </c>
      <c r="D961" t="str">
        <v>TIENDA</v>
      </c>
      <c r="E961" t="str">
        <v>ROUTER</v>
      </c>
      <c r="F961" t="str">
        <v>ROUTER</v>
      </c>
      <c r="G961" t="str">
        <v>CISCO</v>
      </c>
      <c r="H961" t="str" xml:space="preserve">
        <v xml:space="preserve">Datos usuario_x000d_
Nombre: Diego Fernando Rey_x000d_
Correo: DiegoFernando.Rey@cencosud.com.co_x000d_
Usuario AD: DFRey_x000d_
Pais: Colombia_x000d_
Ubicacion: SEDE ADMINISTRATIVA BOGOTA_x000d_
Zona: Colombia Sede Admin_x000d_
Unidad de Negocio: Areas Corp. y De Apoyo_x000d_
Servicio: Sistemas_x000d_
Telefono: 3108018857_x000d_
Anexo: 62513_x000d_
Descripcion: Se solicita enviar el equipo ISR FLM250310DZ a la tienda Easy Mayales</v>
      </c>
      <c r="I961" t="str" xml:space="preserve">
        <v xml:space="preserve">Buen día; se solicita visita a la tienda Easy Mayales en Valledupar para la Instalación del Equipo Router Envíado por el area de redes_x000d_
Fecha: 17-05-2022_x000d_
Hora: 10:00 AM</v>
      </c>
      <c r="J961" t="str">
        <v>Se retira router Cisco 2911 dañado y se instala router nuevo marca Cisco 4331; se realizan conexiones y con el soporte Cencosud Rafael Acosta se hace comunicación con el área de Redes que confirma que ya tiene acceso al router para su configuración. Equipo queda operativo y el retirado se deja empacado para recogida</v>
      </c>
      <c r="K961">
        <v>44698</v>
      </c>
      <c r="L961">
        <v>44698</v>
      </c>
      <c r="M961" t="str">
        <f>TEXT(L961,"DDDDDDD")</f>
        <v>martes</v>
      </c>
      <c r="N961" t="str">
        <v>E809 MAYALES</v>
      </c>
      <c r="O961" t="str">
        <v>VALLEDUPAR</v>
      </c>
      <c r="P961" t="str">
        <v>COSTA</v>
      </c>
      <c r="Q961" t="str">
        <v>EDUAR ENRIQUE MARTELO SIERRA</v>
      </c>
      <c r="R961">
        <v>1065631435</v>
      </c>
      <c r="S961" t="str">
        <v>DIRECTO</v>
      </c>
      <c r="T961">
        <v>0.4166666666666667</v>
      </c>
      <c r="U961">
        <v>0.5</v>
      </c>
      <c r="V961">
        <v>0.08333333333333333</v>
      </c>
      <c r="W961">
        <v>2</v>
      </c>
      <c r="X961">
        <f>NETWORKDAYS(K961,L960)</f>
        <v>1</v>
      </c>
      <c r="Y961" t="str">
        <f>IF(X961&lt;=2,"CUMPLE","NO CUMPLE")</f>
        <v>CUMPLE</v>
      </c>
    </row>
    <row r="962" xml:space="preserve">
      <c r="A962">
        <v>12469235</v>
      </c>
      <c r="B962" t="str">
        <v>Incident</v>
      </c>
      <c r="C962" t="str">
        <v>CERRADO</v>
      </c>
      <c r="D962" t="str">
        <v>TIENDA</v>
      </c>
      <c r="E962" t="str">
        <v>VERIFICADOR</v>
      </c>
      <c r="F962" t="str">
        <v>VERIFICADOR</v>
      </c>
      <c r="G962" t="str">
        <v>NEWLAND</v>
      </c>
      <c r="H962" t="str" xml:space="preserve">
        <v xml:space="preserve">Datos usuario_x000d_
Nombre: Marisol Saenz Medina_x000d_
Correo: Marisol.SaenzMedina@cencosud.com.co_x000d_
Usuario AD: msaenzme_x000d_
Pais: Colombia_x000d_
Ubicacion: J027 JUMBO RIONEGRO_x000d_
Zona: Colombia Centro_x000d_
Unidad de Negocio: null_x000d_
Servicio: null_x000d_
Telefono: null_x000d_
Anexo: null_x000d_
Descripcion: Buenas tardes_x000d_
Me ayudan por favor revisando los verificadores de precios ya que se quedan sin señal._x000d_
Ubicacion inicio pasillo perfumeria_x000d_
_x000d_
Muchas gracias</v>
      </c>
      <c r="I962" t="str" xml:space="preserve">
        <v xml:space="preserve">Buenas tardes_x000d_
Me ayudan por favor revisando los verificadores de precios ya que se quedan sin señal._x000d_
Ubicacion inicio pasillo perfumeria</v>
      </c>
      <c r="J962" t="str">
        <v>Se reliza la revision del verificador se evidencia que estan conectados  ala red; pero aparece que tiene la red como bloqueado; puede ser que las AP se este bloquedo y por en de el verificador muestra conexiona la red pero no funciona. Se realiza un reincio se desactiva la red wifi y se vuelve a activar se deja funcioando todo correctaemente.</v>
      </c>
      <c r="K962">
        <v>44705</v>
      </c>
      <c r="L962">
        <v>44706</v>
      </c>
      <c r="M962" t="str">
        <f>TEXT(L962,"DDDDDDD")</f>
        <v>miércoles</v>
      </c>
      <c r="N962" t="str">
        <v>J027 JUMBO RIONEGRO</v>
      </c>
      <c r="O962" t="str">
        <v>RIONEGRO</v>
      </c>
      <c r="P962" t="str">
        <v>CENTRO</v>
      </c>
      <c r="Q962" t="str">
        <v>Yurimar Marquez Muñoz</v>
      </c>
      <c r="R962">
        <v>1045025746</v>
      </c>
      <c r="S962" t="str">
        <v>DIRECTO</v>
      </c>
      <c r="T962">
        <v>0.4027777777777778</v>
      </c>
      <c r="U962">
        <v>0.4444444444444444</v>
      </c>
      <c r="V962">
        <v>0.041666666666666664</v>
      </c>
      <c r="W962">
        <v>1</v>
      </c>
      <c r="X962">
        <f>NETWORKDAYS(K962,L961)</f>
        <v>-6</v>
      </c>
      <c r="Y962" t="str">
        <f>IF(X962&lt;=2,"CUMPLE","NO CUMPLE")</f>
        <v>CUMPLE</v>
      </c>
    </row>
    <row r="963" xml:space="preserve">
      <c r="A963">
        <v>12500052</v>
      </c>
      <c r="B963" t="str">
        <v>INCIDENT</v>
      </c>
      <c r="C963" t="str">
        <v>CERRADO</v>
      </c>
      <c r="D963" t="str">
        <v>PISO DE VENTA</v>
      </c>
      <c r="E963" t="str">
        <v>VERIFICADOR</v>
      </c>
      <c r="F963" t="str">
        <v>VERIFICADOR</v>
      </c>
      <c r="G963" t="str">
        <v>NEWLAND</v>
      </c>
      <c r="H963" t="str" xml:space="preserve">
        <v xml:space="preserve">Datos usuario_x000d_
Nombre: Marisol Saenz Medina_x000d_
Correo: Marisol.SaenzMedina@cencosud.com.co_x000d_
Usuario AD: msaenzme_x000d_
Pais: Colombia_x000d_
Ubicacion: J027 JUMBO RIONEGRO_x000d_
Zona: Colombia Centro_x000d_
Unidad de Negocio: null_x000d_
Servicio: null_x000d_
Telefono: null_x000d_
Anexo: null_x000d_
Descripcion: Buenas tardes_x000d_
Me ayudan por favor revisando los verificadores de precios ya que estan presentando novedad en la conexion</v>
      </c>
      <c r="I963" t="str">
        <v>Create a new request/incident/problem/change/issue</v>
      </c>
      <c r="J963" t="str">
        <v>Se realiza la revisión de los verificadores se evidencian las fallas de desconexión de la red; se comienza la configuración de la red en cada uno de los verificadores se dejan los verificadores conectados a dos redes por si una falla se pueda conectar automáticamente a la otra. se realizaron pruebas de reinicio en cada uno de los verificadores al subir inmediatamente carga la plataforma de kiosko y escane perfectamente; se dejan funcionando correctamente.</v>
      </c>
      <c r="K963">
        <v>44719</v>
      </c>
      <c r="L963">
        <v>44720</v>
      </c>
      <c r="M963" t="str">
        <f>TEXT(L963,"DDDDDDD")</f>
        <v>miércoles</v>
      </c>
      <c r="N963" t="str">
        <v>J027 JUMBO RIONEGRO</v>
      </c>
      <c r="O963" t="str">
        <v xml:space="preserve"> RIONEGRO</v>
      </c>
      <c r="P963" t="e">
        <v>#N/A</v>
      </c>
      <c r="Q963" t="str">
        <v>YURIMAR MARQUEZ MUÑOZ</v>
      </c>
      <c r="R963">
        <v>1045025746</v>
      </c>
      <c r="S963" t="str">
        <v>DIRECTO</v>
      </c>
      <c r="T963">
        <v>0.5694444444444444</v>
      </c>
      <c r="U963">
        <v>0.625</v>
      </c>
      <c r="V963">
        <v>0.05555555555555555</v>
      </c>
      <c r="W963">
        <v>1</v>
      </c>
      <c r="X963">
        <f>NETWORKDAYS(K963,L962)</f>
        <v>-10</v>
      </c>
      <c r="Y963" t="str">
        <f>IF(X963&lt;=2,"CUMPLE","NO CUMPLE")</f>
        <v>CUMPLE</v>
      </c>
    </row>
    <row r="964">
      <c r="A964" t="str">
        <v>ACOMPAÑAMIENTO</v>
      </c>
      <c r="B964" t="str">
        <v>ACOMPAÑAMIENTO</v>
      </c>
      <c r="C964" t="str">
        <v>CERRADO</v>
      </c>
      <c r="D964" t="str">
        <v>TIENDA</v>
      </c>
      <c r="E964" t="str">
        <v>ACOMPAÑAMIENTO</v>
      </c>
      <c r="F964" t="str">
        <v>ACOMPAÑAMIENTO</v>
      </c>
      <c r="G964" t="str">
        <v>ACOMPAÑAMIENTO</v>
      </c>
      <c r="H964" t="str">
        <v>Solicitud de técnico para apoyar atención de casos en tienda</v>
      </c>
      <c r="I964" t="str">
        <v>Acompañamiento</v>
      </c>
      <c r="J964" t="str">
        <v>Se realiza actividad de acompañamiento en tienda</v>
      </c>
      <c r="K964">
        <v>44698</v>
      </c>
      <c r="L964">
        <v>44698</v>
      </c>
      <c r="M964" t="str">
        <f>TEXT(L964,"DDDDDDD")</f>
        <v>martes</v>
      </c>
      <c r="N964" t="str">
        <v>M075 SIMON BOLIVAR</v>
      </c>
      <c r="O964" t="str">
        <v>CALI</v>
      </c>
      <c r="P964" t="str">
        <v>OCCIDENTE</v>
      </c>
      <c r="Q964" t="str">
        <v>LINA FERNANDA ARBOLEDA PRECIADO</v>
      </c>
      <c r="R964">
        <v>1143832224</v>
      </c>
      <c r="S964" t="str">
        <v>DIRECTO</v>
      </c>
      <c r="T964">
        <v>0.3333333333333333</v>
      </c>
      <c r="U964">
        <v>0.75</v>
      </c>
      <c r="V964">
        <v>0.4166666666666667</v>
      </c>
      <c r="W964" t="str">
        <v>2;5</v>
      </c>
      <c r="X964">
        <f>NETWORKDAYS(K964,L963)</f>
        <v>17</v>
      </c>
      <c r="Y964" t="str">
        <f>IF(X964&lt;=2,"CUMPLE","NO CUMPLE")</f>
        <v>NO CUMPLE</v>
      </c>
    </row>
    <row r="965" xml:space="preserve">
      <c r="A965">
        <v>12448628</v>
      </c>
      <c r="B965" t="str">
        <v>INCIDENT</v>
      </c>
      <c r="C965" t="str">
        <v>CERRADO</v>
      </c>
      <c r="D965" t="str">
        <v>TIENDA</v>
      </c>
      <c r="E965" t="str">
        <v>POS</v>
      </c>
      <c r="F965" t="str">
        <v>POS</v>
      </c>
      <c r="G965" t="str">
        <v>WINCOR</v>
      </c>
      <c r="H965" t="str" xml:space="preserve">
        <v xml:space="preserve">Datos usuario_x000d_
Nombre: Libia Milena Perez Cuervo_x000d_
Correo: Milena.Perez@cencosud.com.co_x000d_
Usuario AD: LMPerezC_x000d_
Pais: Colombia_x000d_
Ubicacion: J076 JUMBO UNICENTRO TUNJA_x000d_
Zona: Colombia Bogota_x000d_
Unidad de Negocio: Supermercados_x000d_
Servicio: Tiendas &amp; Centros de Distribucion_x000d_
Telefono: 3202328368_x000d_
Anexo: 7438200_x000d_
Descripcion: Por favor me pueden colaborar con la caja No 7 presenta falla la caja prende pero no sube y se apaga nuevamente._x000d_
Numero de caja: caja No 7</v>
      </c>
      <c r="I965" t="str" xml:space="preserve">
        <v xml:space="preserve">	_x000d_
Buenos dias._x000d_
El dia de ayer el personal de isit intervino el equipo dando a conocer las novedades presentadas._x000d_
Anexo documento de isit.</v>
      </c>
      <c r="J965" t="str">
        <v xml:space="preserve">Se llega a sitio donde se contacta a la Coordiandora De cajas Milena Perez quien comenta que la POS ENCIENDE pero sus visores no muestran nada; se procede a revisar realizando las siguientes pruebas:   1. Se ubica en lineal de cajas una pos del mismo modelo que este operativa; la cual se traslada al PP7. 2. se conecta dicha POS con todos los perifericos y cables de la POS reportada sin conectar el cable de red y esta sube de manera normal. 3. Se conecta Disco duro de POS reportada en POS buena y esta no sube. 4. Se conecta Disco duro de POS buena en POS reportada y no sube. 5. se intercambian Memoria ram y falla persiste; adicional se evidencia que los cables que van a los puertos de la pos estan bastante tensionados generando así un evidente desajuste en el puerto del teclado (Keyboard) Se concluye que la POS completa debe ser cambiada. POS USADA PARA PRUEBAS QUEDA EN SU SITIO EN OPERATIVIDAD NORMAL. </v>
      </c>
      <c r="K965">
        <v>44698</v>
      </c>
      <c r="L965">
        <v>44698</v>
      </c>
      <c r="M965" t="str">
        <f>TEXT(L965,"DDDDDDD")</f>
        <v>martes</v>
      </c>
      <c r="N965" t="str">
        <v>J076 JUMBO UNICENTRO TUNJA</v>
      </c>
      <c r="O965" t="str">
        <v>TUNJA</v>
      </c>
      <c r="P965" t="str">
        <v>ORIENTE</v>
      </c>
      <c r="Q965" t="str">
        <v>JHONATAN RICARDO VARGAS ZAMBRANO</v>
      </c>
      <c r="R965">
        <v>1057583301</v>
      </c>
      <c r="S965" t="str">
        <v>DIRECTO</v>
      </c>
      <c r="T965">
        <v>0.4375</v>
      </c>
      <c r="U965">
        <v>0.5208333333333334</v>
      </c>
      <c r="V965">
        <v>0.08333333333333333</v>
      </c>
      <c r="W965">
        <v>2</v>
      </c>
      <c r="X965">
        <f>NETWORKDAYS(K965,L964)</f>
        <v>1</v>
      </c>
      <c r="Y965" t="str">
        <f>IF(X965&lt;=2,"CUMPLE","NO CUMPLE")</f>
        <v>CUMPLE</v>
      </c>
    </row>
    <row r="966" xml:space="preserve">
      <c r="A966">
        <v>12439349</v>
      </c>
      <c r="B966" t="str">
        <v>INCIDENT</v>
      </c>
      <c r="C966" t="str">
        <v>CERRADO</v>
      </c>
      <c r="D966" t="str">
        <v>TIENDA</v>
      </c>
      <c r="E966" t="str">
        <v>MICROSENS</v>
      </c>
      <c r="F966" t="str">
        <v>MICROSENS</v>
      </c>
      <c r="G966" t="str">
        <v>MICROSENS</v>
      </c>
      <c r="H966" t="str" xml:space="preserve">
        <v xml:space="preserve">IP del Equipo:_x000d_
_x000d_
- SW: 10.131.50.66_x000d_
_x000d_
Favor de tu apoyo y validar status del equipo._x000d_
Gracias.</v>
      </c>
      <c r="I966" t="str">
        <v>Verificar el Microsens fisicamente y dado el caso realizar reinicio; este microsens corresponde segun la asignación a la POS de Electro</v>
      </c>
      <c r="J966" t="str">
        <v>Se suspende la revicion del dispositivio por soporte cencosud Rafael Acosta; debido a que se logrio identificar la falla.</v>
      </c>
      <c r="K966">
        <v>44699</v>
      </c>
      <c r="L966">
        <v>44699</v>
      </c>
      <c r="M966" t="str">
        <f>TEXT(L966,"DDDDDDD")</f>
        <v>miércoles</v>
      </c>
      <c r="N966" t="str">
        <v>J087 JUMBO GUATAPURI</v>
      </c>
      <c r="O966" t="str">
        <v>VALLEDUPAR</v>
      </c>
      <c r="P966" t="str">
        <v>COSTA</v>
      </c>
      <c r="Q966" t="str">
        <v>EDUAR ENRIQUE MARTELO SIERRA</v>
      </c>
      <c r="R966">
        <v>1065631435</v>
      </c>
      <c r="S966" t="str">
        <v>DIRECTO</v>
      </c>
      <c r="T966">
        <v>0.4583333333333333</v>
      </c>
      <c r="U966">
        <v>0.4791666666666667</v>
      </c>
      <c r="V966">
        <v>0.020833333333333332</v>
      </c>
      <c r="W966">
        <v>1</v>
      </c>
      <c r="X966">
        <f>NETWORKDAYS(K966,L965)</f>
        <v>-2</v>
      </c>
      <c r="Y966" t="str">
        <f>IF(X966&lt;=2,"CUMPLE","NO CUMPLE")</f>
        <v>CUMPLE</v>
      </c>
    </row>
    <row r="967" xml:space="preserve">
      <c r="A967">
        <v>12458282</v>
      </c>
      <c r="B967" t="str">
        <v>INCIDENT</v>
      </c>
      <c r="C967" t="str">
        <v>CERRADO</v>
      </c>
      <c r="D967" t="str">
        <v>TIENDA</v>
      </c>
      <c r="E967" t="str">
        <v>BALANZA</v>
      </c>
      <c r="F967" t="str">
        <v>MESA</v>
      </c>
      <c r="G967" t="str">
        <v>METTLER</v>
      </c>
      <c r="H967" t="str" xml:space="preserve">
        <v xml:space="preserve">Datos usuario_x000d_
Nombre: lbaronan_x000d_
Correo: LauraJudith.BaronAngarita@cencosud.com.co_x000d_
Usuario AD: lbaronan_x000d_
Pais: Colombia_x000d_
Ubicacion: J087 JUMBO GUATAPURI_x000d_
Zona: Colombia Centro_x000d_
Unidad de Negocio: Supermercados_x000d_
Servicio: Administracion Central_x000d_
Telefono: 3104195777_x000d_
Anexo: null_x000d_
Descripcion: La bascula arroja cuatro ticketes y el quinto lo arroja por la mitad; luego se paraliza_x000d_
Area donde su ubica la balanza: carnes</v>
      </c>
      <c r="I967" t="str" xml:space="preserve">
        <v xml:space="preserve">Transfer Assignee from '' to 'Espinosa Rodriguez; Jamir Leandro '_x000d_
Transfer Group from 'Soporte_Onsite_REG_Centro_SM Colombia' to 'Soporte_Onsite_REG_Remoto_SM Colombia'_x000d_
</v>
      </c>
      <c r="J967" t="str">
        <v>Se revisa balanza marca metter Toledo serial B320696623; se realiza mantenimiento preventivo; se realiza limpieza del cabezal de impresion; se limpian sensores; se realizan varias pruebas y la falla persiste; se valida con el señor Rafael acosta y nos informa que se van a enviar los repuestos para esta balanza; se dejabalanza en el area de carnes hasta que llegue repuesto.</v>
      </c>
      <c r="K967">
        <v>44699</v>
      </c>
      <c r="L967">
        <v>44699</v>
      </c>
      <c r="M967" t="str">
        <f>TEXT(L967,"DDDDDDD")</f>
        <v>miércoles</v>
      </c>
      <c r="N967" t="str">
        <v>J087 JUMBO GUATAPURI</v>
      </c>
      <c r="O967" t="str">
        <v>VALLEDUPAR</v>
      </c>
      <c r="P967" t="str">
        <v>COSTA</v>
      </c>
      <c r="Q967" t="str">
        <v>EDUAR ENRIQUE MARTELO SIERRA</v>
      </c>
      <c r="R967">
        <v>1065631435</v>
      </c>
      <c r="S967" t="str">
        <v>DIRECTO</v>
      </c>
      <c r="T967">
        <v>0.3541666666666667</v>
      </c>
      <c r="U967">
        <v>0.4583333333333333</v>
      </c>
      <c r="V967">
        <v>0.10416666666666667</v>
      </c>
      <c r="W967">
        <v>2</v>
      </c>
      <c r="X967">
        <f>NETWORKDAYS(K967,L966)</f>
        <v>1</v>
      </c>
      <c r="Y967" t="str">
        <f>IF(X967&lt;=2,"CUMPLE","NO CUMPLE")</f>
        <v>CUMPLE</v>
      </c>
    </row>
    <row r="968" xml:space="preserve">
      <c r="A968">
        <v>12440339</v>
      </c>
      <c r="B968" t="str">
        <v>REQUEST</v>
      </c>
      <c r="C968" t="str">
        <v>CERRADO</v>
      </c>
      <c r="D968" t="str">
        <v>TIENDA</v>
      </c>
      <c r="E968" t="str">
        <v>POS</v>
      </c>
      <c r="F968" t="str">
        <v>VISOR</v>
      </c>
      <c r="G968" t="str">
        <v>WINCOR</v>
      </c>
      <c r="H968"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Para reporta el daño del visor de la pos # 19 ya q no esta funcionando._x000d_
</v>
      </c>
      <c r="I968" t="str" xml:space="preserve">
        <v xml:space="preserve">Buen día._x000d_
Llega visor solicitado_x000d_
Área: Electro_x000d_
Datos del equipo_x000d_
Equipo: POS_x000d_
Marca: WINCOR_x000d_
Modelo: BEETLE-M_x000d_
Nº SERIE: 6498824324_x000d_
Inventario: DI-014382_x000d_
Actividad: Favor remplazar visor y entregar POS operativa._x000d_
Cordialmente;_x000d_
Ever Becerra</v>
      </c>
      <c r="J968" t="str">
        <v>Se instala el visor de reemplazo que fue enviado; al conectar no muestra ninguna imagen; se hace cambio de puerto; cambio de cable de comunicación Y se prueba con otro Pos; donde el visor y el cable están en perfecto funcionamiento. Se procede a conversar con el área de soporte de Cencosud para la revision del equipo; especificamente los puertos de comunicación (COM2; COM5); para reconfigurar los puertos. Se realiza la configuración y se deja operativo el visor; haciendo pruebas de apagado y encendido varias veces donde mostraba la información correspondiente; las pruebas realizadas se hicieron delante de la persona encargada de la caja y la supervisora de piso de ventas.</v>
      </c>
      <c r="K968">
        <v>44699</v>
      </c>
      <c r="L968">
        <v>44699</v>
      </c>
      <c r="M968" t="str">
        <f>TEXT(L968,"DDDDDDD")</f>
        <v>miércoles</v>
      </c>
      <c r="N968" t="str">
        <v>J126 JUMBO SAN SILVESTRE</v>
      </c>
      <c r="O968" t="str">
        <v>BARRANCABERMEJA</v>
      </c>
      <c r="P968" t="str">
        <v>ORIENTE</v>
      </c>
      <c r="Q968" t="str">
        <v>LUIS CARLOS ROJAS ACOSTA</v>
      </c>
      <c r="R968">
        <v>1096188137</v>
      </c>
      <c r="S968" t="str">
        <v>DIRECTO</v>
      </c>
      <c r="T968">
        <v>0.6770833333333334</v>
      </c>
      <c r="U968">
        <v>0.7625</v>
      </c>
      <c r="V968">
        <v>0.08541666666666667</v>
      </c>
      <c r="W968">
        <v>2</v>
      </c>
      <c r="X968">
        <f>NETWORKDAYS(K968,L967)</f>
        <v>1</v>
      </c>
      <c r="Y968" t="str">
        <f>IF(X968&lt;=2,"CUMPLE","NO CUMPLE")</f>
        <v>CUMPLE</v>
      </c>
    </row>
    <row r="969">
      <c r="A969" t="str">
        <v>ACOMPAÑAMIENTO</v>
      </c>
      <c r="B969" t="str">
        <v>ACOMPAÑAMIENTO</v>
      </c>
      <c r="C969" t="str">
        <v>CERRADO</v>
      </c>
      <c r="D969" t="str">
        <v>CRC</v>
      </c>
      <c r="E969" t="str">
        <v>ACOMPAÑAMIENTO</v>
      </c>
      <c r="F969" t="str">
        <v>ACOMPAÑAMIENTO</v>
      </c>
      <c r="G969" t="str">
        <v>ACOMPAÑAMIENTO</v>
      </c>
      <c r="H969" t="str">
        <v>Gestión de soporte técnico en el Centro de Reparación</v>
      </c>
      <c r="I969" t="str">
        <v>Gestión de soporte técnico en el Centro de Reparación</v>
      </c>
      <c r="J969" t="str">
        <v>Se realiza actividad de acompañamiento en CRC</v>
      </c>
      <c r="K969">
        <v>44699</v>
      </c>
      <c r="L969">
        <v>44699</v>
      </c>
      <c r="M969" t="str">
        <f>TEXT(L969,"DDDDDDD")</f>
        <v>miércoles</v>
      </c>
      <c r="N969" t="str">
        <v>CENTRO DE REPARACIÓN</v>
      </c>
      <c r="O969" t="str">
        <v>BOGOTA</v>
      </c>
      <c r="P969" t="str">
        <v>BOGOTA</v>
      </c>
      <c r="Q969" t="str">
        <v>DIEGO ALBERTO TORRES CRUZ</v>
      </c>
      <c r="R969">
        <v>1000466791</v>
      </c>
      <c r="S969" t="str">
        <v>DIRECTO</v>
      </c>
      <c r="T969">
        <v>0.3333333333333333</v>
      </c>
      <c r="U969">
        <v>0.75</v>
      </c>
      <c r="V969">
        <v>0.4166666666666667</v>
      </c>
      <c r="W969" t="str">
        <v>2;5</v>
      </c>
      <c r="X969">
        <f>NETWORKDAYS(K969,L968)</f>
        <v>1</v>
      </c>
      <c r="Y969" t="str">
        <f>IF(X969&lt;=2,"CUMPLE","NO CUMPLE")</f>
        <v>CUMPLE</v>
      </c>
    </row>
    <row r="970" xml:space="preserve">
      <c r="A970">
        <v>12500038</v>
      </c>
      <c r="B970" t="str">
        <v>INCIDENT</v>
      </c>
      <c r="C970" t="str">
        <v>CERRADO</v>
      </c>
      <c r="D970" t="str">
        <v>PISO DE VENTA</v>
      </c>
      <c r="E970" t="str">
        <v>VERIFICADOR</v>
      </c>
      <c r="F970" t="str">
        <v>VERIFICADOR</v>
      </c>
      <c r="G970" t="str">
        <v>NEWLAND</v>
      </c>
      <c r="H970" t="str" xml:space="preserve">
        <v xml:space="preserve">Datos usuario_x000d_
Nombre: Marisol Saenz Medina_x000d_
Correo: Marisol.SaenzMedina@cencosud.com.co_x000d_
Usuario AD: msaenzme_x000d_
Pais: Colombia_x000d_
Ubicacion: J027 JUMBO RIONEGRO_x000d_
Zona: Colombia Centro_x000d_
Unidad de Negocio: null_x000d_
Servicio: null_x000d_
Telefono: null_x000d_
Anexo: null_x000d_
Descripcion: Buenas tardes_x000d_
Me ayudan por favor revisando los verificadores de precios ya que estan presentando novedad con la conexion_x000d_
ubicacion: lineal cereales</v>
      </c>
      <c r="I970" t="str">
        <v>Create a new request/incident/problem/change/issue</v>
      </c>
      <c r="J970" t="str">
        <v xml:space="preserve">Se realiza la revisión del verificador del área de cereales; se evidencia que está funcionando correctamente de igual manera se le configura otra red por si presenta novedad se pueda conectar automáticamente a la otra red. Se deja funcionando el verificador sin problemas. la persona encargada del sistema de la tienda stanly está al tanto de la situación ya que la labor se realizó junto con él. </v>
      </c>
      <c r="K970">
        <v>44719</v>
      </c>
      <c r="L970">
        <v>44720</v>
      </c>
      <c r="M970" t="str">
        <f>TEXT(L970,"DDDDDDD")</f>
        <v>miércoles</v>
      </c>
      <c r="N970" t="str">
        <v>J027 JUMBO RIONEGRO</v>
      </c>
      <c r="O970" t="str">
        <v xml:space="preserve"> RIONEGRO</v>
      </c>
      <c r="P970" t="e">
        <v>#N/A</v>
      </c>
      <c r="Q970" t="str">
        <v>YURIMAR MARQUEZ MUÑOZ</v>
      </c>
      <c r="R970">
        <v>1045025746</v>
      </c>
      <c r="S970" t="str">
        <v>DIRECTO</v>
      </c>
      <c r="T970">
        <v>0.5763888888888888</v>
      </c>
      <c r="U970">
        <v>0.625</v>
      </c>
      <c r="V970">
        <v>0.04861111111111111</v>
      </c>
      <c r="W970">
        <v>1</v>
      </c>
      <c r="X970">
        <f>NETWORKDAYS(K970,L969)</f>
        <v>-15</v>
      </c>
      <c r="Y970" t="str">
        <f>IF(X970&lt;=2,"CUMPLE","NO CUMPLE")</f>
        <v>CUMPLE</v>
      </c>
    </row>
    <row r="971" xml:space="preserve">
      <c r="A971">
        <v>12456931</v>
      </c>
      <c r="B971" t="str">
        <v>INCIDENT</v>
      </c>
      <c r="C971" t="str">
        <v>CERRADO</v>
      </c>
      <c r="D971" t="str">
        <v>TIENDA</v>
      </c>
      <c r="E971" t="str">
        <v>POS</v>
      </c>
      <c r="F971" t="str">
        <v>POS</v>
      </c>
      <c r="G971" t="str">
        <v>WINCOR</v>
      </c>
      <c r="H971"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ayuda con los cables de conexion de la impresora a la cpu de la pos 19 de la tienda jumbo san silvestre; ya que no hacen contacto y la impresora se apaga constantemente.</v>
      </c>
      <c r="I971" t="str" xml:space="preserve">
        <v xml:space="preserve">Buen día._x000d_
Se solicita revisión POS_x000d_
Área: Electro_x000d_
Datos del equipo_x000d_
Equipo: POS_x000d_
Marca: WINCOR_x000d_
Modelo: BEETLE-M_x000d_
Nº SERIE: 6498824324_x000d_
Inventario: DI-014382_x000d_
Actividad: Se solicita revisión; diagnostico y/o reparación si es el caso; para Impresora y/o cable POS 19 presentan falla._x000d_
Cordialmente;_x000d_
Ever Becerra</v>
      </c>
      <c r="J971" t="str">
        <v>Se realiza revisión de la Pos#19 por problemas de conexión con el equipo; al momento de mover el cable la impresora se apaga y genera error. Despues de realizar las pruebas pertinentes se determina la falla en el cable de conexión de poder del pc a la impresora Epson; me dispongo a hacer el cambio de cable y  hacer pruebas de movilidad del cable y de la impresora; donde la conexión queda totalmente fiable y de resultado satisfactorio funcionamiento ok. Solicito al personal de sistemas de Cencosud el envío de un cable adicional; ya que no se cuenta con uno de stock o backup para en un futuro caso poder hacer el cambio respectivo.</v>
      </c>
      <c r="K971">
        <v>44699</v>
      </c>
      <c r="L971">
        <v>44701</v>
      </c>
      <c r="M971" t="str">
        <f>TEXT(L971,"DDDDDDD")</f>
        <v>viernes</v>
      </c>
      <c r="N971" t="str">
        <v>J126 JUMBO SAN SILVESTRE</v>
      </c>
      <c r="O971" t="str">
        <v>BARRANCABERMEJA</v>
      </c>
      <c r="P971" t="str">
        <v>ORIENTE</v>
      </c>
      <c r="Q971" t="str">
        <v>LUIS CARLOS ROJAS ACOSTA</v>
      </c>
      <c r="R971">
        <v>1096188137</v>
      </c>
      <c r="S971" t="str">
        <v>DIRECTO</v>
      </c>
      <c r="T971">
        <v>0.36527777777777776</v>
      </c>
      <c r="U971">
        <v>0.4263888888888889</v>
      </c>
      <c r="V971">
        <v>0.0625</v>
      </c>
      <c r="W971">
        <v>1</v>
      </c>
      <c r="X971">
        <f>NETWORKDAYS(K971,L970)</f>
        <v>16</v>
      </c>
      <c r="Y971" t="str">
        <f>IF(X971&lt;=2,"CUMPLE","NO CUMPLE")</f>
        <v>NO CUMPLE</v>
      </c>
    </row>
    <row r="972" xml:space="preserve">
      <c r="A972">
        <v>12500438</v>
      </c>
      <c r="B972" t="str">
        <v>REQUEST</v>
      </c>
      <c r="C972" t="str">
        <v>CERRADO</v>
      </c>
      <c r="D972" t="str">
        <v>ECOMMERCE</v>
      </c>
      <c r="E972" t="str">
        <v>PDA</v>
      </c>
      <c r="F972" t="str">
        <v>PDA</v>
      </c>
      <c r="G972" t="str">
        <v>HONEYWELL</v>
      </c>
      <c r="H972"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tardes para reportar PDA de ecommerce al ingresar con el usuario para el pickeo aparece QR invalido es como si la PDA estuviera desconfigurado o desactualizada gracias por su ayuda_x000d_
Seccion de la tienda en donde se ubica la PDT o usuario: Ecommerce</v>
      </c>
      <c r="I972" t="str">
        <v>Create a new request/incident/problem/change/issue</v>
      </c>
      <c r="J972" t="str">
        <v>Se realiza la revisión de las pda de comerse se evidencia la falla que es que el JANIS no esta actualizado se procede a actualizar y configurar el JANIS; se realizan pruebas y se deja funcionando correctamente.</v>
      </c>
      <c r="K972">
        <v>44721</v>
      </c>
      <c r="L972">
        <v>44721</v>
      </c>
      <c r="M972" t="str">
        <f>TEXT(L972,"DDDDDDD")</f>
        <v>jueves</v>
      </c>
      <c r="N972" t="str">
        <v>J027 JUMBO RIONEGRO</v>
      </c>
      <c r="O972" t="str">
        <v xml:space="preserve"> RIONEGRO</v>
      </c>
      <c r="P972" t="e">
        <v>#N/A</v>
      </c>
      <c r="Q972" t="str">
        <v>YURIMAR MARQUEZ MUÑOZ</v>
      </c>
      <c r="R972">
        <v>1045025746</v>
      </c>
      <c r="S972" t="str">
        <v>DIRECTO</v>
      </c>
      <c r="T972">
        <v>0.4791666666666667</v>
      </c>
      <c r="U972">
        <v>0.5416666666666666</v>
      </c>
      <c r="V972">
        <v>0.0625</v>
      </c>
      <c r="W972">
        <v>1</v>
      </c>
      <c r="X972">
        <f>NETWORKDAYS(K972,L971)</f>
        <v>-15</v>
      </c>
      <c r="Y972" t="str">
        <f>IF(X972&lt;=2,"CUMPLE","NO CUMPLE")</f>
        <v>CUMPLE</v>
      </c>
    </row>
    <row r="973" xml:space="preserve">
      <c r="A973">
        <v>12453288</v>
      </c>
      <c r="B973" t="str">
        <v>REQUEST</v>
      </c>
      <c r="C973" t="str">
        <v>CERRADO</v>
      </c>
      <c r="D973" t="str">
        <v>TIENDA</v>
      </c>
      <c r="E973" t="str">
        <v>POS</v>
      </c>
      <c r="F973" t="str">
        <v>POS</v>
      </c>
      <c r="G973" t="str">
        <v>WINCOR</v>
      </c>
      <c r="H973"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me podrian colaborar con la pos 11 ya que desde sistemas verificaron y me informan que la caja les aparece fuera de lineal y por tal motivo no nos pudieron ayudar espero nos colabore ya que es de suma importancia ya que solo contamos con 6 cajas en el lineal</v>
      </c>
      <c r="I973" t="str">
        <v xml:space="preserve">	Jefe su autorizacion para envio del tecnico remoto para revision de pos 11 que se encuentra en fuera de linea; mesa especializada no se ...</v>
      </c>
      <c r="J973" t="str">
        <v>Se procede a validar el correo de ingreso y se localiza la sección de lineas de caja para revisar la pos 11 identificada con número serial 6422492769 y con número de placa de inventario 005675; la cual indica que no sube al sistema. Para ello se procede a realizar las validaciones y se encuentra que no sube al sistemas; para ello se proceden a reiniciar 3 veces y se espera que intente subir; se valida que el visor de precios no esta funcional; se revisa el cable; se conecta y se desconecta y no da luz verde en el visor; se procede a ensayar el visor en otra caja y no funciona; se valida que con el visor de otra caja funciona correctamente el cual sube al sistema. se busca en sala de sistema repuesto del visor; se encuentra uno y esta dañado por lo cual se le informa a la cordinadora de caja que la maquina ya subio y que el visor se encuentra dañado. se le indica que haga pruebas correspondientes y funciona correctamente pero sin el visor; el cual se solicita para la caja pos 11. Nota: la usuaria indica que en la caja 3 tampoco sirve el visor el cual solicita los visores para estas dos pos 11 y 3.</v>
      </c>
      <c r="K973">
        <v>44700</v>
      </c>
      <c r="L973">
        <v>44700</v>
      </c>
      <c r="M973" t="str">
        <f>TEXT(L973,"DDDDDDD")</f>
        <v>jueves</v>
      </c>
      <c r="N973" t="str">
        <v>M195 METRO SANTA LUCIA</v>
      </c>
      <c r="O973" t="str">
        <v>NEIVA</v>
      </c>
      <c r="P973" t="str">
        <v>OCCIDENTE</v>
      </c>
      <c r="Q973" t="str">
        <v>LUIS QUIROGA</v>
      </c>
      <c r="R973" t="e">
        <v>#N/A</v>
      </c>
      <c r="S973" t="str">
        <v>DIRECTO</v>
      </c>
      <c r="T973">
        <v>0.4375</v>
      </c>
      <c r="U973">
        <v>0.4791666666666667</v>
      </c>
      <c r="V973">
        <v>0.041666666666666664</v>
      </c>
      <c r="W973">
        <v>1</v>
      </c>
      <c r="X973">
        <f>NETWORKDAYS(K973,L972)</f>
        <v>16</v>
      </c>
      <c r="Y973" t="str">
        <f>IF(X973&lt;=2,"CUMPLE","NO CUMPLE")</f>
        <v>NO CUMPLE</v>
      </c>
    </row>
    <row r="974" xml:space="preserve">
      <c r="A974">
        <v>12459268</v>
      </c>
      <c r="B974" t="str">
        <v>REQUEST</v>
      </c>
      <c r="C974" t="str">
        <v>CERRADO</v>
      </c>
      <c r="D974" t="str">
        <v>TIENDA</v>
      </c>
      <c r="E974" t="str">
        <v>PDA</v>
      </c>
      <c r="F974" t="str">
        <v>PDA</v>
      </c>
      <c r="G974" t="str">
        <v>HONEYWELL</v>
      </c>
      <c r="H974"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la visita del tecnico de isit a la tienda para que realice la actualizacion segun manual enviado por Oscar Garcia a las siguientes pdt._x000d_
_x000d_
SERIE CATEGORIA TIPO MARCA MODELO_x000d_
20073B0429 Dispositivos PDT/PDA ESTANDAR HONEYWELL EDA51_x000d_
21145B0480 Dispositivos PDT/PDA ESTANDAR HONEYWELL EDA51_x000d_
_x000d_
Gracias._x000d_
_x000d_
Seccion en la tienda o ubicacion del usuario: pitalito_x000d_
Jefe de area asignacion de la PDT: tienda_x000d_
</v>
      </c>
      <c r="I974" t="str" xml:space="preserve">
        <v xml:space="preserve">Buenas tardes._x000d_
Por favor me colaboran coa autorizacion para a visita do tecnico de aqui na tenda para que realice a actualizacion segundo o manual enviado por Oscar Garcia as seguintes pdt._x000d_
SERIE CATEGORIA TIPO MARCA MODELO_x000d_
20073B0429 Dispositivos PDT/PDA ESTANDAR HONEYWELL EDA51_x000d_
21145B0480 Dispositivos PDT/PDA ESTANDAR HONEYWELL EDA51_x000d_
Grazas.</v>
      </c>
      <c r="J974" t="str">
        <v>Sé realizan parámetros de bioseguridad. Se revisa ubicación de los equipos y disponibilidad de los mismos con los ususarios. Se procede a aplicar reset de fabrica; configuraciones y descargas según instructivo. Se procede con la actualización del firmware aplicando codigo QR pero la descarga; instalación y actualización  de este tarda alrededor de 3 horas y media. Se le da reporte de lo mismo y los tiempos a Soporte Remoto. Soporte Remoto facilita firmware y se procede a copiar el mismo a un pendriver tipo micro sd. Una vez listo el copiado del firmware se observa que las dos pdts hacen terminación del proceso quedando completamente actualizadas y se realiza configuración de mochasofts según manual al igual que kiosko y se realizan configuraciones de usuario aplicando el mismo instructivo. Se realizan validaciones con los usuarios y pruebas de rigor y el equipo queda completamente operativo. Al igual se hace la anotación que quedan dos pdts cumpliendo el ciclo de descarga e instalación de el firmware para proseguir con lospasos de configuración según manual. Se retomará actividad de las llamadas 12459263 y 12459261 el día 20 de mayo del año en curso. De no ser posile la actualización del firmware se procederá como contingencia a actualizarlo con el pendrive ya preparado. Se procede con el cierre del ticket.</v>
      </c>
      <c r="K974">
        <v>44700</v>
      </c>
      <c r="L974">
        <v>44700</v>
      </c>
      <c r="M974" t="str">
        <f>TEXT(L974,"DDDDDDD")</f>
        <v>jueves</v>
      </c>
      <c r="N974" t="str">
        <v>M179 METRO PITALITO</v>
      </c>
      <c r="O974" t="str">
        <v>PITALITO</v>
      </c>
      <c r="P974" t="str">
        <v>OCCIDENTE</v>
      </c>
      <c r="Q974" t="str">
        <v>EMERSON PALACIOS MARTINEZ</v>
      </c>
      <c r="R974">
        <v>13723524</v>
      </c>
      <c r="S974" t="str">
        <v>ALIADO</v>
      </c>
      <c r="T974">
        <v>0.6875</v>
      </c>
      <c r="U974">
        <v>0.8125</v>
      </c>
      <c r="V974">
        <v>0.125</v>
      </c>
      <c r="W974">
        <v>2</v>
      </c>
      <c r="X974">
        <f>NETWORKDAYS(K974,L973)</f>
        <v>1</v>
      </c>
      <c r="Y974" t="str">
        <f>IF(X974&lt;=2,"CUMPLE","NO CUMPLE")</f>
        <v>CUMPLE</v>
      </c>
    </row>
    <row r="975">
      <c r="A975" t="str">
        <v>ACOMPAÑAMIENTO</v>
      </c>
      <c r="B975" t="str">
        <v>ACOMPAÑAMIENTO</v>
      </c>
      <c r="C975" t="str">
        <v>CERRADO</v>
      </c>
      <c r="D975" t="str">
        <v>TIENDA</v>
      </c>
      <c r="E975" t="str">
        <v>ACOMPAÑAMIENTO</v>
      </c>
      <c r="F975" t="str">
        <v>ACOMPAÑAMIENTO</v>
      </c>
      <c r="G975" t="str">
        <v>ACOMPAÑAMIENTO</v>
      </c>
      <c r="H975" t="str">
        <v>Solicitud de técnico para apoyar atención de casos en tienda</v>
      </c>
      <c r="I975" t="str">
        <v>Acompañamiento</v>
      </c>
      <c r="J975" t="str">
        <v>Se realiza actividad de acompañamiento en tienda</v>
      </c>
      <c r="K975">
        <v>44740</v>
      </c>
      <c r="L975">
        <v>44740</v>
      </c>
      <c r="M975" t="str">
        <f>TEXT(L975,"DDDDDDD")</f>
        <v>martes</v>
      </c>
      <c r="N975" t="str">
        <v>J027 JUMBO RIONEGRO</v>
      </c>
      <c r="O975" t="str">
        <v>RIONEGRO</v>
      </c>
      <c r="P975" t="str">
        <v>CENTRO</v>
      </c>
      <c r="Q975" t="str">
        <v>YURIMAR MARQUEZ MUÑOZ</v>
      </c>
      <c r="R975">
        <v>1045025746</v>
      </c>
      <c r="S975" t="str">
        <v>DIRECTO</v>
      </c>
      <c r="T975">
        <v>0.3333333333333333</v>
      </c>
      <c r="U975">
        <v>0.75</v>
      </c>
      <c r="V975">
        <v>0.4166666666666667</v>
      </c>
      <c r="W975" t="str">
        <v>2;5</v>
      </c>
      <c r="X975">
        <f>NETWORKDAYS(K975,L974)</f>
        <v>-29</v>
      </c>
      <c r="Y975" t="str">
        <f>IF(X975&lt;=2,"CUMPLE","NO CUMPLE")</f>
        <v>CUMPLE</v>
      </c>
    </row>
    <row r="976">
      <c r="A976" t="str">
        <v>ACOMPAÑAMIENTO</v>
      </c>
      <c r="B976" t="str">
        <v>ACOMPAÑAMIENTO</v>
      </c>
      <c r="C976" t="str">
        <v>CERRADO</v>
      </c>
      <c r="D976" t="str">
        <v>TIENDA</v>
      </c>
      <c r="E976" t="str">
        <v>ACOMPAÑAMIENTO</v>
      </c>
      <c r="F976" t="str">
        <v>ACOMPAÑAMIENTO</v>
      </c>
      <c r="G976" t="str">
        <v>ACOMPAÑAMIENTO</v>
      </c>
      <c r="H976" t="str">
        <v>Solicitud de técnico para apoyar atención de casos en tienda</v>
      </c>
      <c r="I976" t="str">
        <v>Acompañamiento</v>
      </c>
      <c r="J976" t="str">
        <v>Se realiza actividad de acompañamiento en tienda</v>
      </c>
      <c r="K976">
        <v>44700</v>
      </c>
      <c r="L976">
        <v>44700</v>
      </c>
      <c r="M976" t="str">
        <f>TEXT(L976,"DDDDDDD")</f>
        <v>jueves</v>
      </c>
      <c r="N976" t="str">
        <v>M032 LA 70</v>
      </c>
      <c r="O976" t="str">
        <v>CALI</v>
      </c>
      <c r="P976" t="str">
        <v>OCCIDENTE</v>
      </c>
      <c r="Q976" t="str">
        <v>LINA FERNANDA ARBOLEDA PRECIADO</v>
      </c>
      <c r="R976">
        <v>1143832224</v>
      </c>
      <c r="S976" t="str">
        <v>DIRECTO</v>
      </c>
      <c r="T976">
        <v>0.3333333333333333</v>
      </c>
      <c r="U976">
        <v>0.75</v>
      </c>
      <c r="V976">
        <v>0.4166666666666667</v>
      </c>
      <c r="W976" t="str">
        <v>2;5</v>
      </c>
      <c r="X976">
        <f>NETWORKDAYS(K976,L975)</f>
        <v>29</v>
      </c>
      <c r="Y976" t="str">
        <f>IF(X976&lt;=2,"CUMPLE","NO CUMPLE")</f>
        <v>NO CUMPLE</v>
      </c>
    </row>
    <row r="977" xml:space="preserve">
      <c r="A977">
        <v>12437379</v>
      </c>
      <c r="B977" t="str">
        <v>REQUEST</v>
      </c>
      <c r="C977" t="str">
        <v>CERRADO</v>
      </c>
      <c r="D977" t="str">
        <v>TIENDA</v>
      </c>
      <c r="E977" t="str">
        <v>RED</v>
      </c>
      <c r="F977" t="str">
        <v>RED</v>
      </c>
      <c r="G977" t="str">
        <v>RED</v>
      </c>
      <c r="H977" t="str" xml:space="preserve">
        <v xml:space="preserve">Datos usuario_x000d_
Nombre: Mayurly Andrea Sanchez Valderrama_x000d_
Correo: mayurlyandrea.sanchez@cencosud.com.co_x000d_
Usuario AD: MASanchV_x000d_
Pais: Colombia_x000d_
Ubicacion: M038 METRO NEIVA CENTRO DE CONVENCIONES_x000d_
Zona: Colombia Occidente_x000d_
Unidad de Negocio: Supermercados_x000d_
Servicio: Tiendas &amp; Centros de Distribucion_x000d_
Telefono: 3222919008_x000d_
Anexo: 3222919008_x000d_
Descripcion: Buenas tardes solicito de su ayuda para verificacion del punto de red de la pos de platos preparados</v>
      </c>
      <c r="I977" t="str" xml:space="preserve">
        <v xml:space="preserve">Buen día_x000d_
por favor documentar la llamada con la gestión realizada en punto de red de platos preparados_x000d_
Mil gracias_x000d_
  _x000d_
</v>
      </c>
      <c r="J977" t="str" xml:space="preserve">
        <v xml:space="preserve">Se localiza la sección de platos preparados para validar la falla que reportan con el microsens identificado con número serial 00748576 y con ip10.132.23.9. la falla que reporta la usuaria es que no logran tener conectividad los datafonos de Credibanco y Redeban; para ello se procede a realizar pruebas mientras los de soporte de la entidad nombrada llegan la cual comentan que llegan a las 11:00 am. se localiza el encargado de red Herry Juez para realizar pruebas con el microsens; se le indica la ip e informa que esta activo y se encuentra en buen estado. Para validar los puntos se conecta portátil y cada uno de los puntos del Microsens linkea normalmente y se logra conectividad. Se valida las políticas de puntos y encuentra correcta. Se revisan los datafonos y se conectan al microsens y no linkean; se valida que los cables de_x000d_
red esten en buen estado con el dexter y se encuentra correctamente. a las 11:30 am llegan los encargados de soporte de credibanco y redeban; se proceden a realizar las pruebas igualmente con los de red para confirmar que el microsens esta en buen estado. Elos realizan sus validaciones y se apoya para validar cual es el error. Se cambian cables de red; cargadores de los datafonos y no linkean. se cambia el cable HMDI y se logra identificar que es el cable HMDI que está averiado; se cambian los cables y linkean normalmente. Se valida con redes que los detecta y los puntos se encuentran configurados correctamente. los de soporte de credibanco y redeban se encargan de cambiar los cables y de validar la funcionalidad de cada uno de los datafonos. Se confirma correcto funcionamiento de punto de red</v>
      </c>
      <c r="K977">
        <v>44700</v>
      </c>
      <c r="L977">
        <v>44700</v>
      </c>
      <c r="M977" t="str">
        <f>TEXT(L977,"DDDDDDD")</f>
        <v>jueves</v>
      </c>
      <c r="N977" t="str">
        <v>M038 METRO NEIVA CENTRO DE CONVENCIONES</v>
      </c>
      <c r="O977" t="str">
        <v>NEIVA</v>
      </c>
      <c r="P977" t="str">
        <v>OCCIDENTE</v>
      </c>
      <c r="Q977" t="str">
        <v>LUIS FERNANDO QUIROGA SANCHEZ</v>
      </c>
      <c r="R977" t="e">
        <v>#N/A</v>
      </c>
      <c r="S977" t="str">
        <v>DIRECTO</v>
      </c>
      <c r="T977">
        <v>0.4375</v>
      </c>
      <c r="U977">
        <v>0.5416666666666666</v>
      </c>
      <c r="V977">
        <v>0.10416666666666667</v>
      </c>
      <c r="W977">
        <v>2</v>
      </c>
      <c r="X977">
        <f>NETWORKDAYS(K977,L976)</f>
        <v>1</v>
      </c>
      <c r="Y977" t="str">
        <f>IF(X977&lt;=2,"CUMPLE","NO CUMPLE")</f>
        <v>CUMPLE</v>
      </c>
    </row>
    <row r="978">
      <c r="A978" t="str">
        <v>ACOMPAÑAMIENTO</v>
      </c>
      <c r="B978" t="str">
        <v>ACOMPAÑAMIENTO</v>
      </c>
      <c r="C978" t="str">
        <v>CERRADO</v>
      </c>
      <c r="D978" t="str">
        <v>TIENDA</v>
      </c>
      <c r="E978" t="str">
        <v>ACOMPAÑAMIENTO</v>
      </c>
      <c r="F978" t="str">
        <v>ACOMPAÑAMIENTO</v>
      </c>
      <c r="G978" t="str">
        <v>ACOMPAÑAMIENTO</v>
      </c>
      <c r="H978" t="str">
        <v>Solicitud de técnico para apoyar atención de casos en tienda</v>
      </c>
      <c r="I978" t="str">
        <v>Acompañamiento</v>
      </c>
      <c r="J978" t="str">
        <v>Se realiza actividad de acompañamiento en tienda</v>
      </c>
      <c r="K978">
        <v>44748</v>
      </c>
      <c r="L978">
        <v>44748</v>
      </c>
      <c r="M978" t="str">
        <f>TEXT(L978,"DDDDDDD")</f>
        <v>miércoles</v>
      </c>
      <c r="N978" t="str">
        <v>J027 JUMBO RIONEGRO</v>
      </c>
      <c r="O978" t="str">
        <v>RIONEGRO</v>
      </c>
      <c r="P978" t="str">
        <v>CENTRO</v>
      </c>
      <c r="Q978" t="str">
        <v>YURIMAR MARQUEZ MUÑOZ</v>
      </c>
      <c r="R978">
        <f>VLOOKUP(Q978,PERSONAL,2,FALSE)</f>
        <v>1045025746</v>
      </c>
      <c r="S978" t="str">
        <v>DIRECTO</v>
      </c>
      <c r="T978">
        <v>0.3333333333333333</v>
      </c>
      <c r="U978">
        <v>0.75</v>
      </c>
      <c r="V978">
        <v>0.4166666666666667</v>
      </c>
      <c r="W978" t="str">
        <v>2;5</v>
      </c>
      <c r="X978">
        <f>NETWORKDAYS(K978,L977)</f>
        <v>-35</v>
      </c>
      <c r="Y978" t="str">
        <f>IF(X978&lt;=2,"CUMPLE","NO CUMPLE")</f>
        <v>CUMPLE</v>
      </c>
    </row>
    <row r="979" xml:space="preserve">
      <c r="A979">
        <v>12459261</v>
      </c>
      <c r="B979" t="str">
        <v>REQUEST</v>
      </c>
      <c r="C979" t="str">
        <v>CERRADO</v>
      </c>
      <c r="D979" t="str">
        <v>TIENDA</v>
      </c>
      <c r="E979" t="str">
        <v>PDA</v>
      </c>
      <c r="F979" t="str">
        <v>PDA</v>
      </c>
      <c r="G979" t="str">
        <v>HONEYWELL</v>
      </c>
      <c r="H979"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la visita del tecnico de isit a la tienda para que realice la actualizacion segun manual enviado por Oscar Garcia a las siguientes pdt._x000d_
_x000d_
SERIE CATEGORIA TIPO MARCA MODELO_x000d_
20073B0718 Dispositivos PDT/PDA ESTANDAR HONEYWELL EDA51_x000d_
20073B0525 Dispositivos PDT/PDA ESTANDAR HONEYWELL EDA51_x000d_
_x000d_
Gracias._x000d_
Seccion en la tienda o ubicacion del usuario: pitalito_x000d_
Jefe de area asignacion de la PDT: tienda</v>
      </c>
      <c r="I979" t="str" xml:space="preserve">
        <v xml:space="preserve">Buenas tardes._x000d_
Por favor me colaboran coa autorizacion para a visita do tecnico de aqui na tenda para que realice a actualizacion segundo o manual enviado por Oscar Garcia as seguintes pdt._x000d_
SERIE CATEGORIA TIPO MARCA MODELO_x000d_
20073B0718 Dispositivos PDT/PDA ESTANDAR HONEYWELL EDA51_x000d_
20073B0525 Dispositivos PDT/PDA ESTANDAR HONEYWELL EDA51_x000d_
Grazas.</v>
      </c>
      <c r="J979" t="str">
        <v>Sé realizan parámetros de bioseguridad. Se revisa ubicación de los equipos y disponibilidad de los mismos con los ususarios. Se procede a aplicar reset de fabrica; configuraciones y descargas según instructivo. Se procede con la actualización del firmware aplicando codigo QR descarga; instalación y actualización  de este tarda alrededor de 3 horas y media la cual se deja desde el día anterior. Una vez listo el copiado del firmware se observa que las dos pdts hacen terminación del proceso quedando completamente actualizadas y se realiza configuración de mochasofts según manual al igual que kiosko y se realizan configuraciones de usuario aplicando el mismo instructivo. Se realizan validaciones con los usuarios y pruebas de rigor y el equipo queda completamente operativo.Se procede con el cierre del ticket.</v>
      </c>
      <c r="K979">
        <v>44700</v>
      </c>
      <c r="L979">
        <v>44701</v>
      </c>
      <c r="M979" t="str">
        <f>TEXT(L979,"DDDDDDD")</f>
        <v>viernes</v>
      </c>
      <c r="N979" t="str">
        <v>M179 METRO PITALITO</v>
      </c>
      <c r="O979" t="str">
        <v>PITALITO</v>
      </c>
      <c r="P979" t="str">
        <v>OCCIDENTE</v>
      </c>
      <c r="Q979" t="str">
        <v>EMERSON PALACIOS MARTINEZ</v>
      </c>
      <c r="R979">
        <v>13723524</v>
      </c>
      <c r="S979" t="str">
        <v>ALIADO</v>
      </c>
      <c r="T979">
        <v>0.2708333333333333</v>
      </c>
      <c r="U979">
        <v>0.3125</v>
      </c>
      <c r="V979">
        <v>0.0625</v>
      </c>
      <c r="W979">
        <v>1</v>
      </c>
      <c r="X979">
        <f>NETWORKDAYS(K979,L978)</f>
        <v>35</v>
      </c>
      <c r="Y979" t="str">
        <f>IF(X979&lt;=2,"CUMPLE","NO CUMPLE")</f>
        <v>NO CUMPLE</v>
      </c>
    </row>
    <row r="980" xml:space="preserve">
      <c r="A980">
        <v>12459263</v>
      </c>
      <c r="B980" t="str">
        <v>REQUEST</v>
      </c>
      <c r="C980" t="str">
        <v>CERRADO</v>
      </c>
      <c r="D980" t="str">
        <v>TIENDA</v>
      </c>
      <c r="E980" t="str">
        <v>PDA</v>
      </c>
      <c r="F980" t="str">
        <v>PDA</v>
      </c>
      <c r="G980" t="str">
        <v>HONEYWELL</v>
      </c>
      <c r="H980"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por favor me colaboran con la autorizacion para la visita del tecnico de isit a la tienda para que realice la actualizacion segun manual enviado por Oscar Garcia a las siguientes pdt._x000d_
_x000d_
SERIE CATEGORIA TIPO MARCA MODELO_x000d_
20073B073C Dispositivos PDT/PDA ESTANDAR HONEYWELL EDA51_x000d_
20073B06A9 Dispositivos PDT/PDA ESTANDAR HONEYWELL EDA51_x000d_
_x000d_
Gracias._x000d_
_x000d_
Seccion en la tienda o ubicacion del usuario: pitalito_x000d_
Jefe de area asignacion de la PDT: tienda</v>
      </c>
      <c r="I980" t="str" xml:space="preserve">
        <v xml:space="preserve">Buenas tardes._x000d_
Por favor me colaboran coa autorizacion para a visita do tecnico de aqui na tenda para que realice a actualizacion segundo o manual enviado por Oscar Garcia as seguintes pdt._x000d_
SERIE CATEGORIA TIPO MARCA MODELO_x000d_
20073B073C Dispositivos PDT/PDA ESTANDAR HONEYWELL EDA51_x000d_
20073B06A9 Dispositivos PDT/PDA ESTANDAR HONEYWELL EDA51_x000d_
Grazas.</v>
      </c>
      <c r="J980" t="str">
        <v>Sé realizan parámetros de bioseguridad. Se revisa ubicación de los equipos y disponibilidad de los mismos con los ususarios. Se procede a aplicar reset de fabrica; configuraciones y descargas según instructivo. Se procede con la actualización del firmware bajo herramienta y pendrive micero sd se realiza descarga; instalación y actualización. Una vez listo el copiado del firmware se observa que las dos pdts hacen terminación del proceso quedando completamente actualizadas y se realiza configuración de mochasofts según manual al igual que kiosko y se realizan configuraciones de usuario aplicando el mismo instructivo. Se realizan validaciones con los usuarios y pruebas de rigor y el equipo queda completamente operativo.Se procede con el cierre del ticket.</v>
      </c>
      <c r="K980">
        <v>44700</v>
      </c>
      <c r="L980">
        <v>44701</v>
      </c>
      <c r="M980" t="str">
        <f>TEXT(L980,"DDDDDDD")</f>
        <v>viernes</v>
      </c>
      <c r="N980" t="str">
        <v>M179 METRO PITALITO</v>
      </c>
      <c r="O980" t="str">
        <v>PITALITO</v>
      </c>
      <c r="P980" t="str">
        <v>OCCIDENTE</v>
      </c>
      <c r="Q980" t="str">
        <v>EMERSON PALACIOS MARTINEZ</v>
      </c>
      <c r="R980">
        <v>13723524</v>
      </c>
      <c r="S980" t="str">
        <v>ALIADO</v>
      </c>
      <c r="T980">
        <v>0.3125</v>
      </c>
      <c r="U980">
        <v>0.375</v>
      </c>
      <c r="V980">
        <v>0.0625</v>
      </c>
      <c r="W980">
        <v>1</v>
      </c>
      <c r="X980">
        <f>NETWORKDAYS(K980,L979)</f>
        <v>2</v>
      </c>
      <c r="Y980" t="str">
        <f>IF(X980&lt;=2,"CUMPLE","NO CUMPLE")</f>
        <v>CUMPLE</v>
      </c>
    </row>
    <row r="981" xml:space="preserve">
      <c r="A981">
        <v>12445665</v>
      </c>
      <c r="B981" t="str">
        <v>REQUEST</v>
      </c>
      <c r="C981" t="str">
        <v>CERRADO</v>
      </c>
      <c r="D981" t="str">
        <v>TIENDA</v>
      </c>
      <c r="E981" t="str">
        <v>VERIFICADOR</v>
      </c>
      <c r="F981" t="str">
        <v>VERIFICADOR</v>
      </c>
      <c r="G981" t="str">
        <v>NEWLAND</v>
      </c>
      <c r="H981"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su apoyo con la revision del verificador de precio de PGC; el cual no funciona. Marca ELO Serial: H193029646</v>
      </c>
      <c r="I981" t="str" xml:space="preserve">
        <v xml:space="preserve">Buen Dia_x000d_
generar Visita e instalar verificador nuevo_x000d_
Gracias</v>
      </c>
      <c r="J981" t="str">
        <v xml:space="preserve">Se procede a conectar el equipo  a la energía; se válida que pide la URL y agregarla la dirección IP se procede a  colocar la IP que informo el técnico Jonathan envío; al momento de escanear el código de barras de un producto el cual generaba error de comunicación con el servidor; se válida con el técnico; se procede agregar la red WiFi Cswlan12  con el usuario y contraseña entregadas por el técnico jhonatan; el equipo no se conecta a wifi; presenta falla de autenticación; se reconfigura la contraseña; después de media  hora el equipo conecta a la red WiFi; se procede a realizar prueba nuevamente; pero arroja un error de licencia; se válida con el técnico jhonatan el cual pasa la licencia; se deja el archivo de la licencia en la ruta correspondiente; pero la falla continua.  se por ese a realizar todo nuevamente según el vídeo que  fue suministrado por el técnico Jonathan pero al cargar el kiosko arroja nuevamente la falla de la licencia; se válida con jhonatan que se debe de realizar pero no se obtiene más respuesta por parte del soporte en sitio; se le informa que se proceda atender el otro caso. Las pruebas se realizaron desde las 10am hasta las 2pm </v>
      </c>
      <c r="K981">
        <v>44700</v>
      </c>
      <c r="L981">
        <v>44701</v>
      </c>
      <c r="M981" t="str">
        <f>TEXT(L981,"DDDDDDD")</f>
        <v>viernes</v>
      </c>
      <c r="N981" t="str">
        <v>M077 METRO ZIPAQUIRA</v>
      </c>
      <c r="O981" t="str">
        <v>ZIPAQUIRA</v>
      </c>
      <c r="P981" t="str">
        <v>BOGOTA</v>
      </c>
      <c r="Q981" t="str">
        <v>ESTEBAN BELTRAN</v>
      </c>
      <c r="R981" t="e">
        <v>#N/A</v>
      </c>
      <c r="S981" t="str">
        <v>DIRECTO</v>
      </c>
      <c r="T981">
        <v>0.4166666666666667</v>
      </c>
      <c r="U981">
        <v>0.5416666666666666</v>
      </c>
      <c r="V981">
        <v>0.125</v>
      </c>
      <c r="W981">
        <v>2</v>
      </c>
      <c r="X981">
        <f>NETWORKDAYS(K981,L980)</f>
        <v>2</v>
      </c>
      <c r="Y981" t="str">
        <f>IF(X981&lt;=2,"CUMPLE","NO CUMPLE")</f>
        <v>CUMPLE</v>
      </c>
    </row>
    <row r="982" xml:space="preserve">
      <c r="A982">
        <v>12448502</v>
      </c>
      <c r="B982" t="str">
        <v>REQUEST</v>
      </c>
      <c r="C982" t="str">
        <v>CERRADO</v>
      </c>
      <c r="D982" t="str">
        <v>TIENDA</v>
      </c>
      <c r="E982" t="str">
        <v>POS</v>
      </c>
      <c r="F982" t="str">
        <v>POS</v>
      </c>
      <c r="G982" t="str">
        <v>WINCOR</v>
      </c>
      <c r="H982"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apoyo de ISIT en Metro Zipaquira; labora a realizar:_x000d_
_x000d_
1. Empacar activos y perifericos POS los cuales estan guardados en sistemas sin uso o daño alguno._x000d_
2. Diligenciar el Excel con los datos de los activos de cada caja con medidas y peso de la misma._x000d_
3. Rotular cada caja con lo que contiene._x000d_
4. Correo con info y fotos: jonathansmiith.maldonadovargas cencosud.com.co_x000d_
Adjunte aqui formatos de traslados u otro documentos que considere necesario : Movimiento de Activos Zipaquira.xlsx_x000d_
</v>
      </c>
      <c r="I982" t="str" xml:space="preserve">
        <v xml:space="preserve">Buenos Dias_x000d_
Generar alistamiento de activos en la oficina de sistemas y devolucion al CRC</v>
      </c>
      <c r="J982" t="str">
        <v xml:space="preserve">Se procede a realizar la toma de inventario de los equipos a recoger; se procede a llenar el formato movimientos de activos dejando por escrito serial y en qué caja que encuentra cada equipo; se procede a dejar la caja respectivamente marcadas y con el papel de lo equipos que tiene dentro.  </v>
      </c>
      <c r="K982">
        <v>44700</v>
      </c>
      <c r="L982">
        <v>44701</v>
      </c>
      <c r="M982" t="str">
        <f>TEXT(L982,"DDDDDDD")</f>
        <v>viernes</v>
      </c>
      <c r="N982" t="str">
        <v>M077 METRO ZIPAQUIRA</v>
      </c>
      <c r="O982" t="str">
        <v>ZIPAQUIRA</v>
      </c>
      <c r="P982" t="str">
        <v>BOGOTA</v>
      </c>
      <c r="Q982" t="str">
        <v>ESTEBAN BELTRAN</v>
      </c>
      <c r="R982" t="e">
        <v>#N/A</v>
      </c>
      <c r="S982" t="str">
        <v>DIRECTO</v>
      </c>
      <c r="T982">
        <v>0.6041666666666666</v>
      </c>
      <c r="U982">
        <v>0.7083333333333334</v>
      </c>
      <c r="V982">
        <v>0.10416666666666667</v>
      </c>
      <c r="W982">
        <v>2</v>
      </c>
      <c r="X982">
        <f>NETWORKDAYS(K982,L981)</f>
        <v>2</v>
      </c>
      <c r="Y982" t="str">
        <f>IF(X982&lt;=2,"CUMPLE","NO CUMPLE")</f>
        <v>CUMPLE</v>
      </c>
    </row>
    <row r="983" xml:space="preserve">
      <c r="A983">
        <v>12460292</v>
      </c>
      <c r="B983" t="str">
        <v>REQUEST</v>
      </c>
      <c r="C983" t="str">
        <v>CERRADO</v>
      </c>
      <c r="D983" t="str">
        <v>TIENDA</v>
      </c>
      <c r="E983" t="str">
        <v>PDA</v>
      </c>
      <c r="F983" t="str">
        <v>PDA</v>
      </c>
      <c r="G983" t="str">
        <v>HONEYWELL</v>
      </c>
      <c r="H983"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la configuracion de las pdas eda51 se adjunta manual y se anexan seriales._x000d_
21178B05F9_x000d_
21178B0616_x000d_
21178B0505_x000d_
21178B061E_x000d_
21178B05F5_x000d_
21178B05F1_x000d_
21178B0591_x000d_
21178B059C_x000d_
21178B057B_x000d_
21178B05F3_x000d_
19086B70AA_x000d_
19086B5D96_x000d_
19086B7254_x000d_
21178B0611_x000d_
Gracias_x000d_
Seccion en la tienda o ubicacion del usuario: piso de venta_x000d_
Jefe de area asignacion de la PDT: direccion</v>
      </c>
      <c r="I983" t="str">
        <v>Attach Document : Provisioning Eda51 V1.5;3_12460292.docx</v>
      </c>
      <c r="J983" t="str">
        <v>llego a sitio el día 20-05-2022 a las 8 :20 y se termina labores a las 17:20 con la siguiente descripción de actividad : y se solicita  la información para realizar  el procedimiento SEGUN MANUAL para su reconfiguración de wifi  y parámetros se pasa por cada sección o área solicitando las pda desocupadas y  verificando los seriales asignados de cada pda según listado obteniendo el siguiente orden  de pda asignas por área  recibo  cuenta con las pda con seriales: 19086B7254; 21178b061E; 19086B70AA; 21718B0611; esta pda presenta una falla y se deja de ultima para un cambio de firware que me enviara el ingeniero Harold 19086B5D96  se continua con el área de no foot piso de venta rcm:21178B05F5; 21178B05F3se reconfiguran según manual  se continua con la área de psg  sala de venta: 21178B0591 continuo con la área de seguridad: 21178B05F1; se continua con la área de domicilios ecomerce 21178B0505; 21178B057B; 21178B59C; cada configuración  tomo un tiempo entre 25y 40 min  entre descarga y actualización de software y se termina la actividad dejando pendiente  2 pda de seriales 21178B0616; 21178B05F9 por que ya no se encontraba personal responsable y no se pudieron ubicar las pda  y la  de recibo por el nuevo firware. Se retoma actividad el dia de hoy se localizan las 2 pda pendientes se adelanta el proceso de reconfiguración de las pda  mientras se conecta la pda  por medio del cable usb  y se carga el archivo que envió el ing. Harold a la pda se ingresa al modo recovery por comando de teclas y se realiza el cargue del archivo mientras  se termina la configuración y se entregan a su respectiva áreas las pda configuradas se realizan pruebas con funcionarios y todo ok  se vuelve al área de sistemas y se realiza pruebas con la pda 19086B5D96 que ya termina proceso de cargue sin cambio en la falla se informa al ing Harold quien indica que va ver la disponibilidad de una pda nueva para la operación  informo y  me retiro del sitio.</v>
      </c>
      <c r="K983">
        <v>44701</v>
      </c>
      <c r="L983">
        <v>44701</v>
      </c>
      <c r="M983" t="str">
        <f>TEXT(L983,"DDDDDDD")</f>
        <v>viernes</v>
      </c>
      <c r="N983" t="str">
        <v>J036 JUMBO POPAYAN CAMPANARIO</v>
      </c>
      <c r="O983" t="str">
        <v>POPAYAN</v>
      </c>
      <c r="P983" t="str">
        <v>OCCIDENTE</v>
      </c>
      <c r="Q983" t="str">
        <v>Daniel Fernando paredes Arteaga</v>
      </c>
      <c r="R983">
        <v>10301691</v>
      </c>
      <c r="S983" t="str">
        <v>DIRECTO</v>
      </c>
      <c r="T983">
        <v>0.3333333333333333</v>
      </c>
      <c r="U983">
        <v>0.75</v>
      </c>
      <c r="V983">
        <v>0.375</v>
      </c>
      <c r="W983">
        <v>4</v>
      </c>
      <c r="X983">
        <f>NETWORKDAYS(K983,L982)</f>
        <v>1</v>
      </c>
      <c r="Y983" t="str">
        <f>IF(X983&lt;=2,"CUMPLE","NO CUMPLE")</f>
        <v>CUMPLE</v>
      </c>
    </row>
    <row r="984" xml:space="preserve">
      <c r="A984">
        <v>12459274</v>
      </c>
      <c r="B984" t="str">
        <v>REQUEST</v>
      </c>
      <c r="C984" t="str">
        <v>CERRADO</v>
      </c>
      <c r="D984" t="str">
        <v>TIENDA</v>
      </c>
      <c r="E984" t="str">
        <v>SCANNER</v>
      </c>
      <c r="F984" t="str">
        <v>BALANZA</v>
      </c>
      <c r="G984" t="str">
        <v>DATALOGIC</v>
      </c>
      <c r="H984"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Solicito su colaboracion con revision presencial del escaner de la pos 9; el cual se encuentra encendido pero no escanea. Ya se revisaron las conexiones y no se evidencio ninguna novedad_x000d_
</v>
      </c>
      <c r="I984" t="str" xml:space="preserve">
        <v xml:space="preserve">Buen día._x000d_
Se solicita revisión POS 9_x000d_
Área: linea de cajas_x000d_
Datos del equipo_x000d_
Equipo: SCANNER POS|BALANZA_x000d_
Marca: DATALOGIC_x000d_
Modelo: 9800_x000d_
Nº SERIE:_x000d_
Inventario: F16M0239_x000d_
Actividad: Se solicita revisión; diagnostico y/o reparación si es el caso; emite laser pero no funciona._x000d_
Cordialmente;_x000d_
Ever Becerra</v>
      </c>
      <c r="J984" t="str">
        <v>Se realiza la revisión del escaner datalogic 9800i; que no está leyendo ningún código de producto ni tampoco esta funcionando el pesaje. Se hace un checkeo en el cable de comunicación; se prueba con otro pero no se obtiene resultado alguno; luego se procede a hacer pruebas con otra pos compatible pero se sigue sin respuesta. Procedo a realizar un mantenimiento preventivo del escaner; ya que lo encuentro bastante sucio; donde se hace limpieza del cristal de la tapa superior; a nivel interior limpieza de sensores y tambien de cristal; ya que se evidenci clara presencia de alimentos; polvo y mugre que podria no facilitar su correcto funcionamiento. Concluido el matenimiento procedo a instalar el escaner; conectar y probarlo junto con la jefe de cajas Adriana (en turno); y las pruebas fueron exitosas Por temas de bloqueo del dispositivo; doy 30 minutos de espera para realizar una segunda prueba; pero incluyendo la bascula de pesaje; donde el resultado fue satisfactorio; se probaron codigos de productos diferentes; en X cantidad y con el pesaje de igual manera de forma correcta sin errores La balanza-escaner queda en perfecto funcionamiento; con el visto bueno de la jefe de cajas en turno.</v>
      </c>
      <c r="K984">
        <v>44701</v>
      </c>
      <c r="L984">
        <v>44701</v>
      </c>
      <c r="M984" t="str">
        <f>TEXT(L984,"DDDDDDD")</f>
        <v>viernes</v>
      </c>
      <c r="N984" t="str">
        <v>J126 JUMBO SAN SILVESTRE</v>
      </c>
      <c r="O984" t="str">
        <v>BARRANCABERMEJA</v>
      </c>
      <c r="P984" t="str">
        <v>ORIENTE</v>
      </c>
      <c r="Q984" t="str">
        <v>LUIS CARLOS ROJAS ACOSTA</v>
      </c>
      <c r="R984">
        <v>1096188137</v>
      </c>
      <c r="S984" t="str">
        <v>DIRECTO</v>
      </c>
      <c r="T984">
        <v>0.4444444444444444</v>
      </c>
      <c r="U984">
        <v>0.5694444444444444</v>
      </c>
      <c r="V984">
        <v>0.125</v>
      </c>
      <c r="W984">
        <v>2</v>
      </c>
      <c r="X984">
        <f>NETWORKDAYS(K984,L983)</f>
        <v>1</v>
      </c>
      <c r="Y984" t="str">
        <f>IF(X984&lt;=2,"CUMPLE","NO CUMPLE")</f>
        <v>CUMPLE</v>
      </c>
    </row>
    <row r="985">
      <c r="A985" t="str">
        <v>ACOMPAÑAMIENTO</v>
      </c>
      <c r="B985" t="str">
        <v>ACOMPAÑAMIENTO</v>
      </c>
      <c r="C985" t="str">
        <v>CERRADO</v>
      </c>
      <c r="D985" t="str">
        <v>CRC</v>
      </c>
      <c r="E985" t="str">
        <v>ACOMPAÑAMIENTO</v>
      </c>
      <c r="F985" t="str">
        <v>ACOMPAÑAMIENTO</v>
      </c>
      <c r="G985" t="str">
        <v>ACOMPAÑAMIENTO</v>
      </c>
      <c r="H985" t="str">
        <v>Gestión de soporte técnico en el Centro de Reparación</v>
      </c>
      <c r="I985" t="str">
        <v>Gestión de soporte técnico en el Centro de Reparación</v>
      </c>
      <c r="J985" t="str">
        <v>Se realiza actividad de acompañamiento en CRC</v>
      </c>
      <c r="K985">
        <v>44701</v>
      </c>
      <c r="L985">
        <v>44701</v>
      </c>
      <c r="M985" t="str">
        <f>TEXT(L985,"DDDDDDD")</f>
        <v>viernes</v>
      </c>
      <c r="N985" t="str">
        <v>CENTRO DE REPARACIÓN</v>
      </c>
      <c r="O985" t="str">
        <v>BOGOTA</v>
      </c>
      <c r="P985" t="str">
        <v>BOGOTA</v>
      </c>
      <c r="Q985" t="str">
        <v>DIEGO ALBERTO TORRES CRUZ</v>
      </c>
      <c r="R985">
        <v>1000466791</v>
      </c>
      <c r="S985" t="str">
        <v>DIRECTO</v>
      </c>
      <c r="T985">
        <v>0.3333333333333333</v>
      </c>
      <c r="U985">
        <v>0.75</v>
      </c>
      <c r="V985">
        <v>0.4166666666666667</v>
      </c>
      <c r="W985" t="str">
        <v>2;5</v>
      </c>
      <c r="X985">
        <f>NETWORKDAYS(K985,L984)</f>
        <v>1</v>
      </c>
      <c r="Y985" t="str">
        <f>IF(X985&lt;=2,"CUMPLE","NO CUMPLE")</f>
        <v>CUMPLE</v>
      </c>
    </row>
    <row r="986" xml:space="preserve">
      <c r="A986">
        <v>12460317</v>
      </c>
      <c r="B986" t="str">
        <v>REQUEST</v>
      </c>
      <c r="C986" t="str">
        <v>CERRADO</v>
      </c>
      <c r="D986" t="str">
        <v>TIENDA</v>
      </c>
      <c r="E986" t="str">
        <v>PDA</v>
      </c>
      <c r="F986" t="str">
        <v>PDA</v>
      </c>
      <c r="G986" t="str">
        <v>HONEYWELL</v>
      </c>
      <c r="H986" t="str" xml:space="preserve">
        <v xml:space="preserve">Datos usuario_x000d_
Nombre: Harold Gonzalez Holguin_x000d_
Correo: Harold.Gonzalez@cencosud.com.co_x000d_
Usuario AD: HGonzaH_x000d_
Pais: Colombia_x000d_
Ubicacion: M195 METRO SANTA LUCIA_x000d_
Zona: Colombia Bogota_x000d_
Unidad de Negocio: Supermercados_x000d_
Servicio: Tiendas &amp; Centros de Distribucion_x000d_
Telefono: 3046553535_x000d_
Anexo: 2885800_x000d_
Descripcion: Buen dia por favor su ayuda con la configuracion de las pdas eda51 se adjunta manual y se anexan seriales._x000d_
Seccion en la tienda o ubicacion del usuario: piso de venta_x000d_
Jefe de area asignacion de la PDT: Direccion</v>
      </c>
      <c r="I986" t="str" xml:space="preserve">
        <v xml:space="preserve">21177B7626_x000d_
21178B0041_x000d_
21178B0076_x000d_
21178B0081_x000d_
21178B006C_x000d_
21178B0B08_x000d_
21178B0A52_x000d_
21177B76C6_x000d_
21178B0126_x000d_
21178B013D  _x000d_
</v>
      </c>
      <c r="J986" t="str" xml:space="preserve">
        <v xml:space="preserve">Se procede a validar el correo de ingreso y se a informar a que el encargado de seguridad lo cual cuenta con el acceso a las PDA/PDT de la tienda y se les indica al jefe Faiver que se viene a realizar las actualizaciones de las pda en total 10 con los siguientes seriales 21177B7626 - 21178B0041 - 21178B0076 - 21178B0081 - 21178B006C - 21178B0B08 - 21178B0A52 - 21177B76C6 - 21178B0126 - 21178B013D. el cual indica que algunas están_x000d_
ocupadas y se inicia a con la de Ecommerce y dos de piso; se inicia actividad a las 8:00 am y se localiza a Harold Holguin indicado que se va iniciar actividad de la configuración de las pda; para ello se conecta al computador del cuarto de sistema para imprimir los códigos QR del Manual en alta calidad. se procede a configura las pda trabajando las 3 en simultáneamente. se lee el código qr de restablecimiento en cada una de ellas y se espera el inicio; se espera que inicie y se hace el borrado de la Cswlan12 con los códigos QR se reinicia y se espera que inicie la pda; se valida que la Cswlan12 esta borrada y se configura la red nuevamente con identidad pda_m195co y con la contraseña suministrada por el encargado Harold Holguin; se esperar que tome la red la cual se demora en reconocerla algunas dura un aproximado de 15 min o menos. se lee el código QR de actualización de firmware el cual dura en actualizar 20 minutos o más;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ecommerce y pisodeventaRsm; se procede a localizar al jefe Faiver para que realice pruebas con las pda; realiza las pruebas y queda a satisfacción del usuario. Para ello llegan las 12:00 pm configurando las 3 pda iniciando desde las 8:40; se procede a configurar las siguientes pda de la misma forma y se procede a entregar las pda que se actualizaron a seguridad; se le indica que se necesitan la otra pda para iniciar la misma configuración e informa que se encuentra ocupada; se espera mas de 15 minutos para poder localizar a los encargados y entrega 3 mas pda el cual se inicia a las 12:30; se deja restaurando las tres pda; y se toma el receso del almuerzo; se llega a las 1:30 pm para continuar con la actividad y en el proceso de descarga de firmware se demora más de una hora descargando el cual se le informa a soporte y se sigue esperando para la configuración; se terminan primero las otras dos para un total de 5 y se espera que siga descargando el firmware. Se le entrega las otra dos a las 4:10 pm y se le pregunta si tiene las otras pda pasa dos más y se valida que están descargadas y las de recibo a un la tienen ocupada; se ponen a cargar más de 15 minutos y se procede a configurar hasta las 6: 00; se realizan pruebas en cada una de ellas y quedan funcional; las otras dos pendientes para el total de 10 se configuran el día 23/05/2022; desde las 8:00 am hasta las 10:00 am; se les preguntan a los encargados de las pda que si tiene alguna novedad e informa que están funcionales y a satisfacción._x000d_
</v>
      </c>
      <c r="K986">
        <v>44701</v>
      </c>
      <c r="L986">
        <v>44704</v>
      </c>
      <c r="M986" t="str">
        <f>TEXT(L986,"DDDDDDD")</f>
        <v>lunes</v>
      </c>
      <c r="N986" t="str">
        <v>M195 METRO SANTA LUCIA</v>
      </c>
      <c r="O986" t="str">
        <v>NEIVA</v>
      </c>
      <c r="P986" t="str">
        <v>OCCIDENTE</v>
      </c>
      <c r="Q986" t="str" xml:space="preserve">
        <v xml:space="preserve">Luis Fernando Quiroga Sanchez  _x000d_
</v>
      </c>
      <c r="R986" t="e">
        <v>#N/A</v>
      </c>
      <c r="S986" t="str">
        <v>DIRECTO</v>
      </c>
      <c r="T986">
        <v>0.3333333333333333</v>
      </c>
      <c r="U986">
        <v>0.75</v>
      </c>
      <c r="V986">
        <v>0.375</v>
      </c>
      <c r="W986">
        <v>4</v>
      </c>
      <c r="X986">
        <f>NETWORKDAYS(K986,L985)</f>
        <v>1</v>
      </c>
      <c r="Y986" t="str">
        <f>IF(X986&lt;=2,"CUMPLE","NO CUMPLE")</f>
        <v>CUMPLE</v>
      </c>
    </row>
    <row r="987">
      <c r="A987" t="str">
        <v>ACOMPAÑAMIENTO</v>
      </c>
      <c r="B987" t="str">
        <v>ACOMPAÑAMIENTO</v>
      </c>
      <c r="C987" t="str">
        <v>CERRADO</v>
      </c>
      <c r="D987" t="str">
        <v>CRC</v>
      </c>
      <c r="E987" t="str">
        <v>ACOMPAÑAMIENTO</v>
      </c>
      <c r="F987" t="str">
        <v>ACOMPAÑAMIENTO</v>
      </c>
      <c r="G987" t="str">
        <v>ACOMPAÑAMIENTO</v>
      </c>
      <c r="H987" t="str">
        <v>Gestión de soporte técnico en el Centro de Reparación</v>
      </c>
      <c r="I987" t="str">
        <v>Gestión de soporte técnico en el Centro de Reparación</v>
      </c>
      <c r="J987" t="str">
        <v>Se realiza actividad de acompañamiento en CRC</v>
      </c>
      <c r="K987">
        <v>44704</v>
      </c>
      <c r="L987">
        <v>44704</v>
      </c>
      <c r="M987" t="str">
        <f>TEXT(L987,"DDDDDDD")</f>
        <v>lunes</v>
      </c>
      <c r="N987" t="str">
        <v>CENTRO DE REPARACIÓN</v>
      </c>
      <c r="O987" t="str">
        <v>BOGOTA</v>
      </c>
      <c r="P987" t="str">
        <v>BOGOTA</v>
      </c>
      <c r="Q987" t="str">
        <v>DIEGO ALBERTO TORRES CRUZ</v>
      </c>
      <c r="R987">
        <v>1000466791</v>
      </c>
      <c r="S987" t="str">
        <v>DIRECTO</v>
      </c>
      <c r="T987">
        <v>0.3333333333333333</v>
      </c>
      <c r="U987">
        <v>0.75</v>
      </c>
      <c r="V987">
        <v>0.4166666666666667</v>
      </c>
      <c r="W987" t="str">
        <v>2;5</v>
      </c>
      <c r="X987">
        <f>NETWORKDAYS(K987,L986)</f>
        <v>1</v>
      </c>
      <c r="Y987" t="str">
        <f>IF(X987&lt;=2,"CUMPLE","NO CUMPLE")</f>
        <v>CUMPLE</v>
      </c>
    </row>
    <row r="988" xml:space="preserve">
      <c r="A988">
        <v>12467154</v>
      </c>
      <c r="B988" t="str">
        <v>Request</v>
      </c>
      <c r="C988" t="str">
        <v>CERRADO</v>
      </c>
      <c r="D988" t="str">
        <v>TIENDA</v>
      </c>
      <c r="E988" t="str">
        <v>CPU</v>
      </c>
      <c r="F988" t="str">
        <v>CPU</v>
      </c>
      <c r="G988" t="str">
        <v>GENERICO</v>
      </c>
      <c r="H988"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buenas la caja 17 se recalienta la cpu se pone caliente y luego la caja se apaga y no podemos colocar cajero a trabajar en esta caja_x000d_
Numero de caja pos: 17</v>
      </c>
      <c r="I988" t="str">
        <v>Create a new request/incident/problem/change/issue</v>
      </c>
      <c r="J988" t="str">
        <v>Se recibe equipo con fallas de sobrecalentamiento; por lo tanto; se procede a realizar mantenimiento y limpieza de los componentes internos con el respectivo kit de limpieza. El equipo presentaba obstrucción por polvo y suciedad en los circuitos de la placa madre; conexiones; los dos ventiladores; fuente de poder y disco duro. Una vez finalizado el proceso de mantenimiento y retirar la suciedad se realiza verificación de fuente de poder y la misma responde correctamente. Se realizan pruebas con el jefe de Sección de Línea de Cajas; sin embargo; no es posible debido a que el cable de pines del teclado presentó fallas. Se informó al encargado de sistemas y se validó si el daño fue producto del mantenimiento utilizando otra caja ya que no había cables de pines para remplazar; pero el teclado seguía sin dar respuesta. La Caja únicamente queda a la espera de cable de remplazo para quedar operativo.</v>
      </c>
      <c r="K988">
        <v>44705</v>
      </c>
      <c r="L988">
        <v>44705</v>
      </c>
      <c r="M988" t="str">
        <f>TEXT(L988,"DDDDDDD")</f>
        <v>martes</v>
      </c>
      <c r="N988" t="str">
        <v>J045 JUMBO AV.DEL FERROCARRIL SANTA MARTA</v>
      </c>
      <c r="O988" t="str">
        <v>SANTA MARTA</v>
      </c>
      <c r="P988" t="str">
        <v>COSTA</v>
      </c>
      <c r="Q988" t="str">
        <v>Elliot Torre Cratz</v>
      </c>
      <c r="R988" t="e">
        <v>#N/A</v>
      </c>
      <c r="S988" t="str">
        <v>DIRECTO</v>
      </c>
      <c r="T988">
        <v>0.625</v>
      </c>
      <c r="U988">
        <v>0.6875</v>
      </c>
      <c r="V988">
        <v>0.041666666666666664</v>
      </c>
      <c r="W988">
        <v>1</v>
      </c>
      <c r="X988">
        <f>NETWORKDAYS(K988,L987)</f>
        <v>-2</v>
      </c>
      <c r="Y988" t="str">
        <f>IF(X988&lt;=2,"CUMPLE","NO CUMPLE")</f>
        <v>CUMPLE</v>
      </c>
    </row>
    <row r="989" xml:space="preserve">
      <c r="A989">
        <v>12466840</v>
      </c>
      <c r="B989" t="str">
        <v>Request</v>
      </c>
      <c r="C989" t="str">
        <v>CERRADO</v>
      </c>
      <c r="D989" t="str">
        <v>TIENDA</v>
      </c>
      <c r="E989" t="str">
        <v>VERIFICADOR</v>
      </c>
      <c r="F989" t="str">
        <v>VERIFICADOR</v>
      </c>
      <c r="G989" t="str">
        <v>NEWLAND</v>
      </c>
      <c r="H989"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S16282522502477 VERIFICADOR DE PRECIOS ZEBRA MK 3190_x000d_
S17051522502649 VERIFICADOR DE PRECIOS ZEBRA MK 3190_x000d_
NQ2CAA000768 VERIFICADOR DE PRECIOS NEWLAND NQ1000</v>
      </c>
      <c r="I989" t="str" xml:space="preserve">
        <v xml:space="preserve">Buenos Días_x000d_
Cordial Saludo_x000d_
Agradezco de tu aprobación para la migración del SSID para las PDA-PDT y Verificadores de las tiendas remotas :_x000d_
Actividades a realizar:_x000d_
1. Configuración PDA-PDT según manual adjunto en el correo_x000d_
2. Configurar las PDA con el usuario y contraseña enviado_x000d_
3. PDA que estén aun con SOTI migrar a la nueva versión (Manual Adjunto)_x000d_
4. Las PDA SKOPIO X3 van por la red CSWLAN 15 ; con la siguiente contraseña (PW:S3gur1d@d750)_x000d_
5. Diligenciar SharePoint con la actividad realizada</v>
      </c>
      <c r="J989" t="str">
        <v>Se realizo la configuracion de los equipos en la red según la información del manual:S16282522502477 - S17051522502649 - NQ2CAA000768</v>
      </c>
      <c r="K989">
        <v>44705</v>
      </c>
      <c r="L989">
        <v>44705</v>
      </c>
      <c r="M989" t="str">
        <f>TEXT(L989,"DDDDDDD")</f>
        <v>martes</v>
      </c>
      <c r="N989" t="str">
        <v>M073 METRO MOSQUERA</v>
      </c>
      <c r="O989" t="str">
        <v>MOSQUERA</v>
      </c>
      <c r="P989" t="str">
        <v>BOGOTA</v>
      </c>
      <c r="Q989" t="str">
        <v>ALEXANDER CASTILLO SOTELO</v>
      </c>
      <c r="R989" t="e">
        <v>#N/A</v>
      </c>
      <c r="S989" t="str">
        <v>ALIADO</v>
      </c>
      <c r="T989">
        <v>0.7916666666666666</v>
      </c>
      <c r="U989">
        <v>0.8333333333333334</v>
      </c>
      <c r="V989">
        <v>0.041666666666666664</v>
      </c>
      <c r="W989">
        <v>1</v>
      </c>
      <c r="X989">
        <f>NETWORKDAYS(K989,L988)</f>
        <v>1</v>
      </c>
      <c r="Y989" t="str">
        <f>IF(X989&lt;=2,"CUMPLE","NO CUMPLE")</f>
        <v>CUMPLE</v>
      </c>
    </row>
    <row r="990" xml:space="preserve">
      <c r="A990">
        <v>12466837</v>
      </c>
      <c r="B990" t="str">
        <v>Request</v>
      </c>
      <c r="C990" t="str">
        <v>CERRADO</v>
      </c>
      <c r="D990" t="str">
        <v>TIENDA</v>
      </c>
      <c r="E990" t="str">
        <v>PDA</v>
      </c>
      <c r="F990" t="str">
        <v>PDA</v>
      </c>
      <c r="G990" t="str">
        <v>HONEYWELL</v>
      </c>
      <c r="H990"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19086B7E4B PDT/PDA|ESTANDAR HONEYWELL EDA51_x000d_
20072B6983 PDT/PDA|ESTANDAR HONEYWELL EDA51_x000d_
19086B2016 PDT/PDA|ESTANDAR HONEYWELL EDA51_x000d_
21178B0361 PDT/PDA|ESTANDAR HONEYWELL EDA51_x000d_
21178B039D PDT/PDA|ESTANDAR HONEYWELL EDA51_x000d_
21178B0359 PDT/PDA|ESTANDAR HONEYWELL EDA51_x000d_
21178B0383 PDT/PDA|ESTANDAR HONEYWELL EDA51_x000d_
19086B1A09 PDT/PDA|ESTANDAR HONEYWELL EDA51_x000d_
19086B1E4E PDT/PDA|ESTANDAR HONEYWELL EDA51_x000d_
19086B1F52 PDT/PDA|ESTANDAR HONEYWELL EDA51_x000d_
21178B0396 PDT/PDA|ESTANDAR HONEYWELL EDA51_x000d_
G17F62286 PDT/PDA|ESTANDAR DATALOGIC SKORPIO X3_x000d_
G14F81741 PDT/PDA|ESTANDAR DATALOGIC SKORPIO X3</v>
      </c>
      <c r="I990" t="str">
        <v>AHD05439:Copied from Request 12466812</v>
      </c>
      <c r="J990" t="str">
        <v>Se realizo la configuracion de los equipos en la red según la información del manual; pero habian problemas de red y se tuvo que formatear varios equipos. Se dejaron todos operativos: 19086B7E4B - 20072B6983 - 19086B2016 - 21178B0361 - 21178B039D - 21178B0359 - 21178B0383 - 19086B1A09 - 19086B1E4E - 19086B1F52 - 21178B0396 - G17F62286 - G14F81741</v>
      </c>
      <c r="K990">
        <v>44705</v>
      </c>
      <c r="L990">
        <v>44705</v>
      </c>
      <c r="M990" t="str">
        <f>TEXT(L990,"DDDDDDD")</f>
        <v>martes</v>
      </c>
      <c r="N990" t="str">
        <v>M073 METRO MOSQUERA</v>
      </c>
      <c r="O990" t="str">
        <v>MOSQUERA</v>
      </c>
      <c r="P990" t="str">
        <v>BOGOTA</v>
      </c>
      <c r="Q990" t="str">
        <v>ALEXANDER CASTILLO SOTELO</v>
      </c>
      <c r="R990">
        <v>80216449</v>
      </c>
      <c r="S990" t="str">
        <v>ALIADO</v>
      </c>
      <c r="T990">
        <v>0.625</v>
      </c>
      <c r="U990">
        <v>0.7916666666666666</v>
      </c>
      <c r="V990">
        <v>0.16666666666666666</v>
      </c>
      <c r="W990">
        <v>4</v>
      </c>
      <c r="X990">
        <f>NETWORKDAYS(K990,L989)</f>
        <v>1</v>
      </c>
      <c r="Y990" t="str">
        <f>IF(X990&lt;=2,"CUMPLE","NO CUMPLE")</f>
        <v>CUMPLE</v>
      </c>
    </row>
    <row r="991" xml:space="preserve">
      <c r="A991">
        <v>12551042</v>
      </c>
      <c r="B991" t="str">
        <v>REQUEST</v>
      </c>
      <c r="C991" t="str">
        <v>CERRADO</v>
      </c>
      <c r="D991" t="str">
        <v>LINEAL DE CAJAS</v>
      </c>
      <c r="E991" t="str">
        <v>POS</v>
      </c>
      <c r="F991" t="str">
        <v>VISOR</v>
      </c>
      <c r="G991" t="str">
        <v>WINCOR</v>
      </c>
      <c r="H991" t="str" xml:space="preserve">
        <v xml:space="preserve">Datos usuario_x000d_
Nombre: Morelia Espinosa Cardenas_x000d_
Correo: Morelia.Espinosa@cencosud.com.co_x000d_
Usuario AD: moespino_x000d_
Pais: Colombia_x000d_
Ubicacion: J027 JUMBO RIONEGRO_x000d_
Zona: Colombia Centro_x000d_
Unidad de Negocio: Supermercados_x000d_
Servicio: Tiendas &amp; Centros de Distribucion_x000d_
Telefono: 3136021241_x000d_
Anexo: null_x000d_
Descripcion: Buenos dias; tan amables me pueden colaborar para revisar el visor de la pos numero 4 ya que no esta funcionando por favor y muchas gracias..</v>
      </c>
      <c r="I991" t="str" xml:space="preserve">
        <v xml:space="preserve">Se realiza envío de parte DISPLAY USUARIO bajo la guía No. 2071794046 el día 06/07/2022 - Se transfiere para su gestión. Confirmar si la parte ya fue entregada y proceder con la instalación; gestion del ticket y la parte en SGP._x000d_
se requiere instalacion del visor de cliente que fue enviado del centro de reparacion.</v>
      </c>
      <c r="J991" t="str">
        <v>Se revisa en la oficina el visor ya había llegado. En línea de cajas se realiza el cambio de visor cliente y cambio de cable del visor en la caja 4 se realizan pruebas y queda funcioando correctamente. Se prueba el visor que estaba con falla en otra caja y funciona bien. El visor anterior se guardó en el área de sistemas y el otro temporal se volvió a instalar en Ecommerce.</v>
      </c>
      <c r="K991">
        <v>44753</v>
      </c>
      <c r="L991">
        <v>44754</v>
      </c>
      <c r="M991" t="str">
        <f>TEXT(L991,"DDDDDDD")</f>
        <v>martes</v>
      </c>
      <c r="N991" t="str">
        <v>J027 JUMBO RIONEGRO</v>
      </c>
      <c r="O991" t="str">
        <v>RIONEGRO</v>
      </c>
      <c r="P991" t="str">
        <f>IF(ISBLANK(O991),"0",(VLOOKUP(O991,REGION,2,FALSE)))</f>
        <v>CENTRO</v>
      </c>
      <c r="Q991" t="str">
        <v>YURIMAR MARQUEZ MUÑOZ</v>
      </c>
      <c r="R991">
        <f>IF(ISBLANK(Q991),"0", VLOOKUP(Q991,PERSONAL,2,FALSE))</f>
        <v>1045025746</v>
      </c>
      <c r="S991" t="str">
        <v>DIRECTO</v>
      </c>
      <c r="T991">
        <v>0.3541666666666667</v>
      </c>
      <c r="U991">
        <v>0.4166666666666667</v>
      </c>
      <c r="V991">
        <v>0.0625</v>
      </c>
      <c r="W991">
        <v>1</v>
      </c>
      <c r="X991">
        <f>NETWORKDAYS(K991,L990)</f>
        <v>-35</v>
      </c>
      <c r="Y991" t="str">
        <f>IF(X991&lt;=2,"CUMPLE","NO CUMPLE")</f>
        <v>CUMPLE</v>
      </c>
    </row>
    <row r="992" xml:space="preserve">
      <c r="A992">
        <v>12574699</v>
      </c>
      <c r="B992" t="str">
        <v>REQUEST</v>
      </c>
      <c r="C992" t="str">
        <v>CERRADO</v>
      </c>
      <c r="D992" t="str">
        <v>ELECTRO</v>
      </c>
      <c r="E992" t="str">
        <v>CPU</v>
      </c>
      <c r="F992" t="str">
        <v>CPU</v>
      </c>
      <c r="G992" t="str">
        <v>LENOVO</v>
      </c>
      <c r="H992" t="str" xml:space="preserve">
        <v xml:space="preserve">Datos usuario_x000d_
Nombre: edsequer_x000d_
Correo: EdixonJose.SequeraMaldonado@cencosud.com.co_x000d_
Usuario AD: edsequer_x000d_
Pais: Colombia_x000d_
Ubicacion: J027 JUMBO RIONEGRO_x000d_
Zona: Colombia Centro_x000d_
Unidad de Negocio: Supermercados_x000d_
Servicio: Tiendas &amp; Centros de Distribucion_x000d_
Telefono: 3227256068_x000d_
Anexo: null_x000d_
Descripcion: hola; de su ayuda con el computador de electro que no permite descargar de genexis archivos._x000d_
_x000d_
quedo atento muchas gracias</v>
      </c>
      <c r="I992" t="str">
        <v>se escala para su gestion</v>
      </c>
      <c r="J992" t="str">
        <v>Se realiza la verificación se instala el programa en el usuario de edsequer. Se realizan pruebas y se deja funcionando correctamente.</v>
      </c>
      <c r="K992">
        <v>44754</v>
      </c>
      <c r="L992">
        <v>44754</v>
      </c>
      <c r="M992" t="str">
        <f>TEXT(L992,"DDDDDDD")</f>
        <v>martes</v>
      </c>
      <c r="N992" t="str">
        <v>J027 JUMBO RIONEGRO</v>
      </c>
      <c r="O992" t="str">
        <v>RIONEGRO</v>
      </c>
      <c r="P992" t="str">
        <f>IF(ISBLANK(O992),"0",(VLOOKUP(O992,REGION,2,FALSE)))</f>
        <v>CENTRO</v>
      </c>
      <c r="Q992" t="str">
        <v>YURIMAR MARQUEZ MUÑOZ</v>
      </c>
      <c r="R992">
        <f>IF(ISBLANK(Q992),"0", VLOOKUP(Q992,PERSONAL,2,FALSE))</f>
        <v>1045025746</v>
      </c>
      <c r="S992" t="str">
        <v>DIRECTO</v>
      </c>
      <c r="T992">
        <v>0.4375</v>
      </c>
      <c r="U992">
        <v>0.5</v>
      </c>
      <c r="V992">
        <v>0.0625</v>
      </c>
      <c r="W992">
        <v>1</v>
      </c>
      <c r="X992">
        <f>NETWORKDAYS(K992,L991)</f>
        <v>1</v>
      </c>
      <c r="Y992" t="str">
        <f>IF(X992&lt;=2,"CUMPLE","NO CUMPLE")</f>
        <v>CUMPLE</v>
      </c>
    </row>
    <row r="993" xml:space="preserve">
      <c r="A993">
        <v>12575140</v>
      </c>
      <c r="B993" t="str">
        <v>REQUEST</v>
      </c>
      <c r="C993" t="str">
        <v>CERRADO</v>
      </c>
      <c r="D993" t="str">
        <v>RECIBO</v>
      </c>
      <c r="E993" t="str">
        <v>CPU</v>
      </c>
      <c r="F993" t="str">
        <v>CPU</v>
      </c>
      <c r="G993" t="str">
        <v>LENOVO</v>
      </c>
      <c r="H993" t="str" xml:space="preserve">
        <v xml:space="preserve">Datos usuario_x000d_
Nombre: Darwin Yohany Cifuentes Atehortua_x000d_
Correo: Darwin.Cifuentes@cencosud.com.co_x000d_
Usuario AD: DYCAteho_x000d_
Pais: Colombia_x000d_
Ubicacion: J027 JUMBO RIONEGRO_x000d_
Zona: Colombia Centro_x000d_
Unidad de Negocio: JUMBO_x000d_
Servicio: null_x000d_
Telefono: 3024199299_x000d_
Anexo: 5352400_x000d_
Descripcion: por favor requiero la instalacion del programa de zabra estique en la oficina de recibo</v>
      </c>
      <c r="I993" t="str">
        <v>Transfer Group from 'Soporte_Onsite_REG_Centro_SM Colombia' to 'Soporte_Onsite_REG_Remoto_SM Colombia'</v>
      </c>
      <c r="J993" t="str">
        <v>Se realiza la revisión del equipo y se instala el programa Zebra Designer y se indica como imprimir. Se realizan pruebas y queda funcionando correctamente.</v>
      </c>
      <c r="K993">
        <v>44754</v>
      </c>
      <c r="L993">
        <v>44754</v>
      </c>
      <c r="M993" t="str">
        <f>TEXT(L993,"DDDDDDD")</f>
        <v>martes</v>
      </c>
      <c r="N993" t="str">
        <v>J027 JUMBO RIONEGRO</v>
      </c>
      <c r="O993" t="str">
        <v>RIONEGRO</v>
      </c>
      <c r="P993" t="str">
        <f>IF(ISBLANK(O993),"0",(VLOOKUP(O993,REGION,2,FALSE)))</f>
        <v>CENTRO</v>
      </c>
      <c r="Q993" t="str">
        <v>YURIMAR MARQUEZ MUÑOZ</v>
      </c>
      <c r="R993">
        <f>IF(ISBLANK(Q993),"0", VLOOKUP(Q993,PERSONAL,2,FALSE))</f>
        <v>1045025746</v>
      </c>
      <c r="S993" t="str">
        <v>DIRECTO</v>
      </c>
      <c r="T993">
        <v>0.5625</v>
      </c>
      <c r="U993">
        <v>0.5833333333333334</v>
      </c>
      <c r="V993">
        <v>0.020833333333333332</v>
      </c>
      <c r="W993">
        <v>1</v>
      </c>
      <c r="X993">
        <f>NETWORKDAYS(K993,L992)</f>
        <v>1</v>
      </c>
      <c r="Y993" t="str">
        <f>IF(X993&lt;=2,"CUMPLE","NO CUMPLE")</f>
        <v>CUMPLE</v>
      </c>
    </row>
    <row r="994" xml:space="preserve">
      <c r="A994">
        <v>12468793</v>
      </c>
      <c r="B994" t="str">
        <v>REQUEST</v>
      </c>
      <c r="C994" t="str">
        <v>CERRADO</v>
      </c>
      <c r="D994" t="str">
        <v>TIENDA</v>
      </c>
      <c r="E994" t="str">
        <v>PDA</v>
      </c>
      <c r="F994" t="str">
        <v>PDA</v>
      </c>
      <c r="G994" t="str">
        <v>HONEYWELL</v>
      </c>
      <c r="H994"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de estas PDA HONEYWELL EDA51 de la tienda; de acuerdo con el manual Version: 1.5.3;_x000d_
el manual se le envio por correo al coordinador Mauricio Chacon para que realicen la actividad_x000d_
Anexo seriales_x000d_
HONEYWELL EDA51 21178B02DD_x000d_
HONEYWELL EDA51 21178B02BA_x000d_
HONEYWELL EDA51 21178B02E6_x000d_
Mil gracias</v>
      </c>
      <c r="I994" t="str">
        <v>Create a new request/incident/problem/change/issue</v>
      </c>
      <c r="J994" t="str">
        <v>Se procede a validar el correo de ingreso y se a informar a que está encargado de seguridad lo cual cuenta con el acceso a las PDA/PDT de la tienda y se les indica al jefe Andres Lozano que se viene a realizar las actualizaciones de las pda con los siguientes seriales EDA51 21178B02DD - EDA51 21178B02BA - EDA51 21178B02E6. el cual indica que algunas están ocupadas que toca revisarlas que usuario y sección las tiene. se procede a identificar cada una de las pda con su serial; se inicia la actividad después de reunir las pda a las 14:30 y se le indica a Fabiola que se va iniciar la actividad de la configuración de las pda; para ello se conecta al computador del cuarto de sistema para imprimir los códigos QR del Manual en alta calidad. se procede a configura las pda trabajando las 3 en simultáneamente. se le el código qr de restablecimiento en cada una de ella y se espera que inicia; se configura el idioma y se lee el código para iniciar la pda; después de iniciar se leen los códigos pares 1 - 2 y los codigos que reinician la pda; se espera que inicie y se hace el borrado de la Cswlan12 con los códigos QR se reinicia y se espera que inicie la pda; se valida que la Cswlan12 esta borrada y se configura la red nuevamente con identidad pda_m038co y con la contraseña suministrada por la encargada Fabiola Muñoz; se esperar que tome la red la cual se demora en reconocerla algunas dura un aproximado de 15 min o menos. Se valida con la encargada Fabiola que las PDA ya se encuentran actualizado el Firmware y se continua con el siguiente código QR;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de seguridad se conecta a la wifi servicio_ecommerce;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ecommerce y pisodeventaRsm; se procede a localizar al jefe Andrés Lozano e inidca que realice pruebas con las pda con los usuarios de la tienda; las de piso de venta se realiza las pruebas y queda a satisfacción del usuario. La pda EDA51 21178B02E6 de seguridad se realiza pruebas y arroja error al leer los códigos de barras de las facturas "la transacción que consulta no pertenece a un cliente Ecommerce; para ello se le informa a la encarga de Fabiola e indica que va realizar la gestión. Se localiza e informa que consulte si la tienda tiene Ecommerce y se le pregunta a la de seguridad e informa que no es Ecommerce y se le consulta a la coordinadora de caja e informa lo mismo. Entonces confirma que no es Ecommerce se debe de conectar a la cswlan12; se validad las pruebas con las tres pda y quedan funcionales y a satisfacción de los usuarios.</v>
      </c>
      <c r="K994">
        <v>44705</v>
      </c>
      <c r="L994">
        <v>44706</v>
      </c>
      <c r="M994" t="str">
        <f>TEXT(L994,"DDDDDDD")</f>
        <v>miércoles</v>
      </c>
      <c r="N994" t="str">
        <v>M038 METRO NEIVA CENTRO DE CONVENCIONES</v>
      </c>
      <c r="O994" t="str">
        <v>NEIVA</v>
      </c>
      <c r="P994" t="str">
        <v>OCCIDENTE</v>
      </c>
      <c r="Q994" t="str">
        <v xml:space="preserve">Luis Fernando Quiroga Sanchez </v>
      </c>
      <c r="R994" t="e">
        <v>#N/A</v>
      </c>
      <c r="S994" t="str">
        <v>DIRECTO</v>
      </c>
      <c r="T994">
        <v>0.5833333333333334</v>
      </c>
      <c r="U994">
        <v>0.6666666666666666</v>
      </c>
      <c r="V994">
        <v>0.10416666666666667</v>
      </c>
      <c r="W994">
        <v>2</v>
      </c>
      <c r="X994">
        <f>NETWORKDAYS(K994,L993)</f>
        <v>36</v>
      </c>
      <c r="Y994" t="str">
        <f>IF(X994&lt;=2,"CUMPLE","NO CUMPLE")</f>
        <v>NO CUMPLE</v>
      </c>
    </row>
    <row r="995" xml:space="preserve">
      <c r="A995">
        <v>12468865</v>
      </c>
      <c r="B995" t="str">
        <v>REQUEST</v>
      </c>
      <c r="C995" t="str">
        <v>CERRADO</v>
      </c>
      <c r="D995" t="str">
        <v>TIENDA</v>
      </c>
      <c r="E995" t="str">
        <v>PDA</v>
      </c>
      <c r="F995" t="str">
        <v>PDA</v>
      </c>
      <c r="G995" t="str">
        <v>HONEYWELL</v>
      </c>
      <c r="H995"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de estas PDA HONEYWELL EDA51 de la tienda; de acuerdo con el manual Version: 1.5.3;_x000d_
el manual se le envio por correo al coordinador Mauricio Chacon para que realicen la actividad_x000d_
Anexo seriales_x000d_
HONEYWELL EDA51 21178B0A7E_x000d_
HONEYWELL EDA51 21178B00A3_x000d_
HONEYWELL EDA51 21178B00E6_x000d_
Mil gracias</v>
      </c>
      <c r="I995" t="str">
        <v>Buenas tardes: Me ayudas con esta solicitud</v>
      </c>
      <c r="J995" t="str">
        <v>Se procede a validar el correo de ingreso y se a informar a que este encargado de seguridad lo cual cuenta con el acceso a las PDA/PDT de la tienda y se les indica al jefe Andrés Lozano que se viene a realizar las actualizaciones de las pda con los siguientes seriales EDA51 21178B02C4 - EDA51 21178B02B1 - EDA51 21178B011A - EDA51 21178B02A6. Se continua con la actividad de la configuración de las pda y se procede a localizar las pda y se le indica a Fabiola que se va iniciar la actividad de la configuración de las pda; ya se tiene las impresiones de los QR y se procede a configura las pda trabajando las 3 en simultáneamente. se le el código qr de restablecimiento en cada una de ella y se espera que inicia; se configura el idioma y se lee el código para iniciar la pda; después de iniciar se leen los códigos pares 1 - 2 y los codigos que reinician la pda; se espera que inicie y se hace el borrador de la Cswlan12 con los códigos QR se reinicia y se espera que inicie la pda; se valida que la Cswlan12 esta borrada y se configura la red nuevamente con identidad pda_m038co y con la contraseña suministrada por la encargada Fabiola Muñoz; se esperar que tome la red la cual se demora en reconocerla algunas dura un aproximado de 15 min o menos. Se valida con la encargada Fabiola que las PDA ya se encuentran actualizado el Firmware y se continua con el siguiente código QR;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recibo y pisodeventaRsm; se procede a localizar al jefe Andrés Lozano e indica que realice pruebas con las pda con los usuarios de la tienda; se realiza las pruebas y queda a satisfacción del usuario. Nota: Se inicio con dos de venta el cual la de seguridad los localizo para que llevaran las pda a configurarlas; y se finaliza con una de recibo y de venta el cual el de recibo toco esperar que la desocupara para continuar con la actividad; se validad las pruebas con las cuatro pda y quedan funcionales y a satisfacción de los usuarios.</v>
      </c>
      <c r="K995">
        <v>44705</v>
      </c>
      <c r="L995">
        <v>44706</v>
      </c>
      <c r="M995" t="str">
        <f>TEXT(L995,"DDDDDDD")</f>
        <v>miércoles</v>
      </c>
      <c r="N995" t="str">
        <v>M038 METRO NEIVA CENTRO DE CONVENCIONES</v>
      </c>
      <c r="O995" t="str">
        <v>NEIVA</v>
      </c>
      <c r="P995" t="str">
        <v>OCCIDENTE</v>
      </c>
      <c r="Q995" t="str">
        <v xml:space="preserve">Luis Fernando Quiroga Sanchez </v>
      </c>
      <c r="R995" t="e">
        <v>#N/A</v>
      </c>
      <c r="S995" t="str">
        <v>DIRECTO</v>
      </c>
      <c r="T995">
        <v>0.6666666666666666</v>
      </c>
      <c r="U995">
        <v>0.7291666666666666</v>
      </c>
      <c r="V995">
        <v>0.0625</v>
      </c>
      <c r="W995">
        <v>1</v>
      </c>
      <c r="X995">
        <f>NETWORKDAYS(K995,L994)</f>
        <v>2</v>
      </c>
      <c r="Y995" t="str">
        <f>IF(X995&lt;=2,"CUMPLE","NO CUMPLE")</f>
        <v>CUMPLE</v>
      </c>
    </row>
    <row r="996" xml:space="preserve">
      <c r="A996">
        <v>12469425</v>
      </c>
      <c r="B996" t="str">
        <v>Request</v>
      </c>
      <c r="C996" t="str">
        <v>CERRADO</v>
      </c>
      <c r="D996" t="str">
        <v>TIENDA</v>
      </c>
      <c r="E996" t="str">
        <v>PDA</v>
      </c>
      <c r="F996" t="str">
        <v>PDA</v>
      </c>
      <c r="G996" t="str">
        <v>HONEYWELL</v>
      </c>
      <c r="H996" t="str" xml:space="preserve">
        <v xml:space="preserve">Buenas tarde_x000d_
cordial saludo_x000d_
se requiere cambio de usuario en la red de wifi se anexa equipo a impactar_x000d_
SERIE CATEGORIA TIPO MARCA MODELO_x000d_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v>
      </c>
      <c r="I996" t="str">
        <v>Se transfiere para su ejecución se anexa manual</v>
      </c>
      <c r="J996" t="str" xml:space="preserve">
        <v xml:space="preserve">se procede a realizar la configuración de la red wifi a las pdts se llega a sitio a las 8:00 am pero el ingreso se da 40 minutos después ya que no habia correo de ingreso. Luego se procede a realizar la migración de la wifi de los siguientes psts 19086B8331 Dispositivos PDT/PDA|ESTANDAR HONEYWELL EDA51_x000d_
21145B045D Dispositivos PDT/PDA|ESTANDAR HONEYWELL EDA 51-1_x000d_
19086B8304 Dispositivos PDT/PDA|ESTANDAR HONEYWELL EDA51_x000d_
21145B0567 Dispositivos PDT/PDA|ESTANDAR HONEYWELL EDA 51-1_x000d_
21145B0362 Dispositivos PDT/PDA|ESTANDAR HONEYWELL EDA 51-1_x000d_
21145B04CB Dispositivos PDT/PDA|ESTANDAR HONEYWELL EDA 51-1_x000d_
20073B2709 Dispositivos PDT/PDA|ESTANDAR HONEYWELL EDA51_x000d_
19086B8340 Dispositivos PDT/PDA|ESTANDAR HONEYWELL EDA51_x000d_
20073B287C Dispositivos PDT/PDA|ESTANDAR HONEYWELL EDA51_x000d_
20073B021E Dispositivos PDT/PDA|ESTANDAR HONEYWELL EDA51_x000d_
19086B8277 Dispositivos PDT/PDA|ESTANDAR HONEYWELL EDA51_x000d_
20073B25A2 Dispositivos PDT/PDA|ESTANDAR HONEYWELL EDA51                                                                                                                                                                       OBSERVACION: luego de las migración de la red wifi hay 2 pdts que se deben formatear ya que una tiene falla con el aplicativo de escaneo y la otra por temas de usuario administrador a continuación las relaciono 20073B287C Dispositivos PDT/PDA|ESTANDAR HONEYWELL EDA51 esta no dejaba escanear los códigos y 21145B0362 Dispositivos PDT/PDA|ESTANDAR HONEYWELL EDA 51-1esta no me ingresa con el usuario administrador cabe aclarar que se formatearon y quedaron migrada todas las pdts relacionadas.                                                                                                                                                                       se hace migración de wifi a el verificador marca NEWLAN con serial NQ2CAH000919 quedando operativo._x000d_
</v>
      </c>
      <c r="K996">
        <v>44705</v>
      </c>
      <c r="L996">
        <v>44706</v>
      </c>
      <c r="M996" t="str">
        <f>TEXT(L996,"DDDDDDD")</f>
        <v>miércoles</v>
      </c>
      <c r="N996" t="str">
        <v>M085 METRO MONTERIA</v>
      </c>
      <c r="O996" t="str">
        <v>MONTERIA</v>
      </c>
      <c r="P996" t="str">
        <v>COSTA</v>
      </c>
      <c r="Q996" t="str">
        <v>SHARON YANETH KERGUELEN WILCHES</v>
      </c>
      <c r="R996" t="e">
        <v>#N/A</v>
      </c>
      <c r="S996" t="str">
        <v>DIRECTO</v>
      </c>
      <c r="T996">
        <v>0.3333333333333333</v>
      </c>
      <c r="U996">
        <v>0.7291666666666666</v>
      </c>
      <c r="V996">
        <v>0.3125</v>
      </c>
      <c r="W996">
        <v>4</v>
      </c>
      <c r="X996">
        <f>NETWORKDAYS(K996,L995)</f>
        <v>2</v>
      </c>
      <c r="Y996" t="str">
        <f>IF(X996&lt;=2,"CUMPLE","NO CUMPLE")</f>
        <v>CUMPLE</v>
      </c>
    </row>
    <row r="997" xml:space="preserve">
      <c r="A997">
        <v>12468762</v>
      </c>
      <c r="B997" t="str">
        <v>Request</v>
      </c>
      <c r="C997" t="str">
        <v>CERRADO</v>
      </c>
      <c r="D997" t="str">
        <v>TIENDA</v>
      </c>
      <c r="E997" t="str">
        <v>PDA</v>
      </c>
      <c r="F997" t="str">
        <v>PDA</v>
      </c>
      <c r="G997" t="str">
        <v>HONEYWELL</v>
      </c>
      <c r="H997"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a todas las PDA HONEYWELL EDA51 de la tienda; de acuerdo con el manual Version: 1.5.3;_x000d_
el manual se le envio por correo al coordinador Mauricio Chacon para que realicen la actividad_x000d_
Anexo seriales_x000d_
HONEYWELL EDA51 20073B0141_x000d_
HONEYWELL EDA51 21178B0610_x000d_
HONEYWELL EDA51 21178B05F8</v>
      </c>
      <c r="I997" t="str">
        <v>Create a new request/incident/problem/change/issue</v>
      </c>
      <c r="J997" t="str">
        <v>Se procede a realizar configuración de PDA´S por enterprise provisioning pero se presentaron demoras en la atención del requerimiento debido a que el usuario pda_J047co presentaba bloqueos ya que no era reconocido por la controladora cuando se ingresaba la contraseña; se validó novedad con personal de NOC cencosud quienes realizaron verificación liberando el usuario se realizó upgrade de firmware a PDA con serial 21178B05F8 la cual se encontraba en la versión 25 se debido restablecer por root y pasar el firmware por microsd para dejarlo en version 31</v>
      </c>
      <c r="K997">
        <v>44705</v>
      </c>
      <c r="L997">
        <v>44706</v>
      </c>
      <c r="M997" t="str">
        <f>TEXT(L997,"DDDDDDD")</f>
        <v>miércoles</v>
      </c>
      <c r="N997" t="str">
        <v>J047 JUMBO GIRARDOT</v>
      </c>
      <c r="O997" t="str">
        <v>GIRARDOT</v>
      </c>
      <c r="P997" t="str">
        <v>OCCIDENTE</v>
      </c>
      <c r="Q997" t="str">
        <v>NELSON EDUARDO TORRES ROJAS</v>
      </c>
      <c r="R997" t="e">
        <v>#N/A</v>
      </c>
      <c r="S997" t="str">
        <v>DIRECTO</v>
      </c>
      <c r="T997">
        <v>0.5972222222222222</v>
      </c>
      <c r="U997">
        <v>0.7638888888888888</v>
      </c>
      <c r="V997">
        <v>0.16666666666666666</v>
      </c>
      <c r="W997">
        <v>3</v>
      </c>
      <c r="X997">
        <f>NETWORKDAYS(K997,L996)</f>
        <v>2</v>
      </c>
      <c r="Y997" t="str">
        <f>IF(X997&lt;=2,"CUMPLE","NO CUMPLE")</f>
        <v>CUMPLE</v>
      </c>
    </row>
    <row r="998" xml:space="preserve">
      <c r="A998">
        <v>12466560</v>
      </c>
      <c r="B998" t="str">
        <v>Request</v>
      </c>
      <c r="C998" t="str">
        <v>CERRADO</v>
      </c>
      <c r="D998" t="str">
        <v>TIENDA</v>
      </c>
      <c r="E998" t="str">
        <v>IMPRESORA</v>
      </c>
      <c r="F998" t="str">
        <v>IMPRESORA</v>
      </c>
      <c r="G998" t="str">
        <v>ZEBRA</v>
      </c>
      <c r="H998"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Buenos dias; por favor no colabora con la configuracion y parametros; ya que; no reconoce el papel. IP 10.131.10.51 Por favor solicito con urgencia Gracias</v>
      </c>
      <c r="I998" t="str" xml:space="preserve">
        <v xml:space="preserve">Buen dia_x000d_
Solicito de su ayuda con la validacion de la flejera stikers de escritorio con serial 52J192702877_x000d_
del area comercial; que esta presenta fallas al momento de imprimir; esta saliendo mas de un metro de papel y no esta calibrando correctamente y cuando calibra imprime 4 peroques y se alarma; y deja de funcionar</v>
      </c>
      <c r="J998" t="str">
        <v>Se procede a realizar revisión de impresora termica ZEBRA con direccion IP 10.131.100.51 la cual estaba presentando error en el sensor de la cinta ya que mostraba "Falta Cinta"; Se procede a realizar limpieza de los sensores y ajuste de los mismos continuando con la falla; por lo que se procede a realizar cambio de papel y de las cintas pero al momento de enviar impresiones desde el software zebra designer presenta nuevamente el mismo error. Se efectúa reinicio de la impresora a estado de fabrica configurando el direccionamiento IP y realizando nuevamente pruebas continuando con la misma novedad; se solicita soporte a sistemas cencosud Fabiola Diaz quien realiza revisión de los parámetros de la impresora y corrige parámetros de sensores desde software pero al momento de enviar impresiones presenta intermitencia en el error debiendo reiniciar el dispositivo constantemente; se observa que el sensor laser de papel se encuentra operativo por lo que se determina falla del mismo ya que no esta calibrando correctamente lo cual se informa a soporte sistemas cencosud Fabiola Diaz</v>
      </c>
      <c r="K998">
        <v>44705</v>
      </c>
      <c r="L998">
        <v>44706</v>
      </c>
      <c r="M998" t="str">
        <f>TEXT(L998,"DDDDDDD")</f>
        <v>miércoles</v>
      </c>
      <c r="N998" t="str">
        <v>J047 JUMBO GIRARDOT</v>
      </c>
      <c r="O998" t="str">
        <v>GIRARDOT</v>
      </c>
      <c r="P998" t="str">
        <v>OCCIDENTE</v>
      </c>
      <c r="Q998" t="str">
        <v>NELSON EDUARDO TORRES ROJAS</v>
      </c>
      <c r="R998" t="e">
        <v>#N/A</v>
      </c>
      <c r="S998" t="str">
        <v>DIRECTO</v>
      </c>
      <c r="T998">
        <v>0.6180555555555556</v>
      </c>
      <c r="U998">
        <v>0.6819444444444445</v>
      </c>
      <c r="V998">
        <v>0.0625</v>
      </c>
      <c r="W998">
        <v>1</v>
      </c>
      <c r="X998">
        <f>NETWORKDAYS(K998,L997)</f>
        <v>2</v>
      </c>
      <c r="Y998" t="str">
        <f>IF(X998&lt;=2,"CUMPLE","NO CUMPLE")</f>
        <v>CUMPLE</v>
      </c>
    </row>
    <row r="999" xml:space="preserve">
      <c r="A999">
        <v>12466780</v>
      </c>
      <c r="B999" t="str">
        <v>Request</v>
      </c>
      <c r="C999" t="str">
        <v>CERRADO</v>
      </c>
      <c r="D999" t="str">
        <v>TIENDA</v>
      </c>
      <c r="E999" t="str">
        <v>PDA</v>
      </c>
      <c r="F999" t="str">
        <v>PDA</v>
      </c>
      <c r="G999" t="str">
        <v>HONEYWELL</v>
      </c>
      <c r="H999"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PDA:EDA51-1-B623SOGA CON EL IMEI: 990011941289034 SE ESTA REINICIANDO Y SE APAGA CONSTANTEMENTE; SISTEMA LENTO._x000d_
Seccion de la tienda en donde se ubica la PDT o usuario: JUMBO GIRARDOT PFT</v>
      </c>
      <c r="I999" t="str" xml:space="preserve">
        <v xml:space="preserve">Buen dia_x000d_
Solicito de su ayuda para configurar y asignar la PDA con serial 21145B5135;que llego por continuidad operativa tener en cuenta que a esta PDA tambien hay que realizarle la configuracion con el usuario de la tienda tal como esta en el manual que se le envio a Isit_x000d_
Por favor dejar embalada y rotulada la PDA con serial 20072B69AC_x000d_
Mil gracias</v>
      </c>
      <c r="J999" t="str">
        <v>Se procede a realizar configuración de PDA´S por enterprise provisioning pero se presentaron demoras en la atención del requerimiento debido a que el usuario pda_J047co presentaba bloqueos ya que no era reconocido por la controladora cuando se ingresaba la contraseña; se validó novedad con personal de NOC cencosud quienes realizaron verificación liberando el usuario se realizó upgrade de firmware a PDA la cual se encontraba en la versión 25 se debió restablecer por root y pasar el firmware por microsd para dejarlo en versión 31 ya que se encontraba protegida; se realiza configuración con nuevo usuario pda_J047co realizando pruebas de operatividad sin novedad; se realiza empaque y rotulado de PDA defectuosa con serial 20072b69AC quedando en oficina de sistemas</v>
      </c>
      <c r="K999">
        <v>44705</v>
      </c>
      <c r="L999">
        <v>44706</v>
      </c>
      <c r="M999" t="str">
        <f>TEXT(L999,"DDDDDDD")</f>
        <v>miércoles</v>
      </c>
      <c r="N999" t="str">
        <v>J047 JUMBO GIRARDOT</v>
      </c>
      <c r="O999" t="str">
        <v>GIRARDOT</v>
      </c>
      <c r="P999" t="str">
        <v>OCCIDENTE</v>
      </c>
      <c r="Q999" t="str">
        <v>NELSON EDUARDO TORRES ROJAS</v>
      </c>
      <c r="R999" t="e">
        <v>#N/A</v>
      </c>
      <c r="S999" t="str">
        <v>DIRECTO</v>
      </c>
      <c r="T999">
        <v>0.6875</v>
      </c>
      <c r="U999">
        <v>0.75</v>
      </c>
      <c r="V999">
        <v>0.0625</v>
      </c>
      <c r="W999">
        <v>1</v>
      </c>
      <c r="X999">
        <f>NETWORKDAYS(K999,L998)</f>
        <v>2</v>
      </c>
      <c r="Y999" t="str">
        <f>IF(X999&lt;=2,"CUMPLE","NO CUMPLE")</f>
        <v>CUMPLE</v>
      </c>
    </row>
    <row r="1000" xml:space="preserve">
      <c r="A1000">
        <v>12468676</v>
      </c>
      <c r="B1000" t="str">
        <v>Request</v>
      </c>
      <c r="C1000" t="str">
        <v>CERRADO</v>
      </c>
      <c r="D1000" t="str">
        <v>TIENDA</v>
      </c>
      <c r="E1000" t="str">
        <v>PDA</v>
      </c>
      <c r="F1000" t="str">
        <v>PDA</v>
      </c>
      <c r="G1000" t="str">
        <v>HONEYWELL</v>
      </c>
      <c r="H1000"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a todas las PDA HONEYWELL EDA51 de la tienda J047; de acuerdo con el manual Version: 1.5.3;_x000d_
el manual se le envio por correo al coordinador Mauricio Chacon para que realicen la actividad_x000d_
Anexo seriales_x000d_
HONEYWELL EDA51 21175B72B6_x000d_
HONEYWELL EDA51 20072B69AC_x000d_
HONEYWELL EDA51 20073B055E</v>
      </c>
      <c r="I1000" t="str">
        <v>Create a new request/incident/problem/change/issue</v>
      </c>
      <c r="J1000" t="str">
        <v>Se presenta demoras en atención del servicio debido a que se debe esperar a que usuario desocupe el dispositivo para proceder a realizar configuración de PDA´S por enterprise provisioning se realizó upgrade de firmware a PDA´S las cuales se encontraban en la versión 25 se debió restablecer por root y pasar el firmware por microsd para dejarlo en versión 31; se agregan las URL para aplicativo de seguridad de las antenas debido a que también cumplen este servicio; dispositivos quedan en estado operativo; la PDA con serial 20072B69AC no se realiza proceso debido a que esta se encuentra en proceso de garantía</v>
      </c>
      <c r="K1000">
        <v>44705</v>
      </c>
      <c r="L1000">
        <v>44706</v>
      </c>
      <c r="M1000" t="str">
        <f>TEXT(L1000,"DDDDDDD")</f>
        <v>miércoles</v>
      </c>
      <c r="N1000" t="str">
        <v>J047 JUMBO GIRARDOT</v>
      </c>
      <c r="O1000" t="str">
        <v>GIRARDOT</v>
      </c>
      <c r="P1000" t="str">
        <v>OCCIDENTE</v>
      </c>
      <c r="Q1000" t="str">
        <v>NELSON EDUARDO TORRES ROJAS</v>
      </c>
      <c r="R1000" t="e">
        <v>#N/A</v>
      </c>
      <c r="S1000" t="str">
        <v>DIRECTO</v>
      </c>
      <c r="T1000">
        <v>0.3333333333333333</v>
      </c>
      <c r="U1000">
        <v>0.3958333333333333</v>
      </c>
      <c r="V1000">
        <v>0.0625</v>
      </c>
      <c r="W1000">
        <v>1</v>
      </c>
      <c r="X1000">
        <f>NETWORKDAYS(K1000,L999)</f>
        <v>2</v>
      </c>
      <c r="Y1000" t="str">
        <f>IF(X1000&lt;=2,"CUMPLE","NO CUMPLE")</f>
        <v>CUMPLE</v>
      </c>
    </row>
    <row r="1001" xml:space="preserve">
      <c r="A1001">
        <v>12468736</v>
      </c>
      <c r="B1001" t="str">
        <v>Request</v>
      </c>
      <c r="C1001" t="str">
        <v>CERRADO</v>
      </c>
      <c r="D1001" t="str">
        <v>TIENDA</v>
      </c>
      <c r="E1001" t="str">
        <v>PDA</v>
      </c>
      <c r="F1001" t="str">
        <v>PDA</v>
      </c>
      <c r="G1001" t="str">
        <v>HONEYWELL</v>
      </c>
      <c r="H1001"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a todas las PDA HONEYWELL EDA51 de la tienda; de acuerdo con el manual Version: 1.5.3;_x000d_
el manual se le envio por correo al coordinador Mauricio Chacon para que realicen la actividad_x000d_
Anexo seriales_x000d_
HONEYWELL EDA51 21178B079A_x000d_
HONEYWELL EDA51 21178B0566_x000d_
HONEYWELL EDA51 21178B056F</v>
      </c>
      <c r="I1001" t="str">
        <v>Create a new request/incident/problem/change/issue</v>
      </c>
      <c r="J1001" t="str">
        <v>Se presenta demoras en atención del servicio debido a que se debe esperar a que usuario desocupe el dispositivo para proceder a realizar configuración de PDA´S por enterprise provisioning se realizó upgrade de firmware a PDA´S las cuales se encontraban en la versión 25 se debió restablecer por root y pasar el firmware por microsd para dejarlo en version 31; se agregan las URL para aplicativo de seguridad de las antenas debido a que tambien cumplen este servicio; dispositivos quedan en estado operativo</v>
      </c>
      <c r="K1001">
        <v>44705</v>
      </c>
      <c r="L1001">
        <v>44706</v>
      </c>
      <c r="M1001" t="str">
        <f>TEXT(L1001,"DDDDDDD")</f>
        <v>miércoles</v>
      </c>
      <c r="N1001" t="str">
        <v>J047 JUMBO GIRARDOT</v>
      </c>
      <c r="O1001" t="str">
        <v>GIRARDOT</v>
      </c>
      <c r="P1001" t="str">
        <v>OCCIDENTE</v>
      </c>
      <c r="Q1001" t="str">
        <v>NELSON EDUARDO TORRES ROJAS</v>
      </c>
      <c r="R1001" t="e">
        <v>#N/A</v>
      </c>
      <c r="S1001" t="str">
        <v>DIRECTO</v>
      </c>
      <c r="T1001">
        <v>0.4583333333333333</v>
      </c>
      <c r="U1001">
        <v>0.5173611111111112</v>
      </c>
      <c r="V1001">
        <v>0.059027777777777776</v>
      </c>
      <c r="W1001">
        <v>1</v>
      </c>
      <c r="X1001">
        <f>NETWORKDAYS(K1001,L1000)</f>
        <v>2</v>
      </c>
      <c r="Y1001" t="str">
        <f>IF(X1001&lt;=2,"CUMPLE","NO CUMPLE")</f>
        <v>CUMPLE</v>
      </c>
    </row>
    <row r="1002" xml:space="preserve">
      <c r="A1002">
        <v>12466827</v>
      </c>
      <c r="B1002" t="str">
        <v>Request</v>
      </c>
      <c r="C1002" t="str">
        <v>CERRADO</v>
      </c>
      <c r="D1002" t="str">
        <v>TIENDA</v>
      </c>
      <c r="E1002" t="str">
        <v>VERIFICADOR</v>
      </c>
      <c r="F1002" t="str">
        <v>VERIFICADOR</v>
      </c>
      <c r="G1002" t="str">
        <v>NEWLAND</v>
      </c>
      <c r="H1002"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S16282522502616 VERIFICADOR DE PRECIOS ZEBRA MK 3190_x000d_
S16282522502450 VERIFICADOR DE PRECIOS ZEBRA MK 3190_x000d_
NQ2C8H000312 VERIFICADOR DE PRECIOS NEWLAND NQ1000_x000d_
_x000d_
Gracias</v>
      </c>
      <c r="I1002" t="str">
        <v>AHD05439:Copied from Request 12466820</v>
      </c>
      <c r="J1002" t="str">
        <v>Se realizo la configuracion en la red de cada uno de los equipos; No se encuentran 2 de los equipos que estan relacionados en el archivo. Se dejan operativos los equipos.</v>
      </c>
      <c r="K1002">
        <v>44705</v>
      </c>
      <c r="L1002">
        <v>44706</v>
      </c>
      <c r="M1002" t="str">
        <f>TEXT(L1002,"DDDDDDD")</f>
        <v>miércoles</v>
      </c>
      <c r="N1002" t="str">
        <v>M074 METRO FACATATIVA</v>
      </c>
      <c r="O1002" t="str">
        <v>FACATATIVA</v>
      </c>
      <c r="P1002" t="str">
        <v>BOGOTA</v>
      </c>
      <c r="Q1002" t="str">
        <v>ALEXANDER CASTILLO SOTELO</v>
      </c>
      <c r="R1002">
        <v>80216449</v>
      </c>
      <c r="S1002" t="str">
        <v>ALIADO</v>
      </c>
      <c r="T1002">
        <v>0.6458333333333334</v>
      </c>
      <c r="U1002">
        <v>0.6875</v>
      </c>
      <c r="V1002">
        <v>0.041666666666666664</v>
      </c>
      <c r="W1002">
        <v>1</v>
      </c>
      <c r="X1002">
        <f>NETWORKDAYS(K1002,L1001)</f>
        <v>2</v>
      </c>
      <c r="Y1002" t="str">
        <f>IF(X1002&lt;=2,"CUMPLE","NO CUMPLE")</f>
        <v>CUMPLE</v>
      </c>
    </row>
    <row r="1003" xml:space="preserve">
      <c r="A1003">
        <v>12466825</v>
      </c>
      <c r="B1003" t="str">
        <v>Request</v>
      </c>
      <c r="C1003" t="str">
        <v>CERRADO</v>
      </c>
      <c r="D1003" t="str">
        <v>TIENDA</v>
      </c>
      <c r="E1003" t="str">
        <v>PDA</v>
      </c>
      <c r="F1003" t="str">
        <v>PDA</v>
      </c>
      <c r="G1003" t="str">
        <v>HONEYWELL</v>
      </c>
      <c r="H1003"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19086B7B4A PDT/PDA|ESTANDAR HONEYWELL EDA51_x000d_
19086B8380 PDT/PDA|ESTANDAR HONEYWELL EDA51_x000d_
20073B0165 PDT/PDA|ESTANDAR HONEYWELL EDA51_x000d_
20073B006C PDT/PDA|ESTANDAR HONEYWELL EDA51_x000d_
20073B0490 PDT/PDA|ESTANDAR HONEYWELL EDA51_x000d_
21178B044F PDT/PDA|ESTANDAR HONEYWELL EDA51_x000d_
20073B0567 PDT/PDA|ESTANDAR HONEYWELL EDA51_x000d_
20078B822B PDT/PDA|ESTANDAR HONEYWELL EDA51_x000d_
21178B04E8 PDT/PDA|ESTANDAR HONEYWELL EDA51_x000d_
20073B0483 PDT/PDA|ESTANDAR HONEYWELL EDA51</v>
      </c>
      <c r="I1003" t="str">
        <v>AHD05439:Copied from Request 12466812</v>
      </c>
      <c r="J1003" t="str">
        <v>Se realizo la configuracion en la red de cada uno de los equipos; se formatearon 6 PDA porque estaban desactualizadas; tambien se les actualizo el Firmware. Se dejan todas operativas.</v>
      </c>
      <c r="K1003">
        <v>44705</v>
      </c>
      <c r="L1003">
        <v>44706</v>
      </c>
      <c r="M1003" t="str">
        <f>TEXT(L1003,"DDDDDDD")</f>
        <v>miércoles</v>
      </c>
      <c r="N1003" t="str">
        <v>M074 METRO FACATATIVA</v>
      </c>
      <c r="O1003" t="str">
        <v>FACATATIVA</v>
      </c>
      <c r="P1003" t="str">
        <v>BOGOTA</v>
      </c>
      <c r="Q1003" t="str">
        <v>ALEXANDER CASTILLO SOTELO</v>
      </c>
      <c r="R1003">
        <v>80216449</v>
      </c>
      <c r="S1003" t="str">
        <v>ALIADO</v>
      </c>
      <c r="T1003">
        <v>0.6875</v>
      </c>
      <c r="U1003">
        <v>0.8125</v>
      </c>
      <c r="V1003">
        <v>0.125</v>
      </c>
      <c r="W1003">
        <v>3</v>
      </c>
      <c r="X1003">
        <f>NETWORKDAYS(K1003,L1002)</f>
        <v>2</v>
      </c>
      <c r="Y1003" t="str">
        <f>IF(X1003&lt;=2,"CUMPLE","NO CUMPLE")</f>
        <v>CUMPLE</v>
      </c>
    </row>
    <row r="1004" xml:space="preserve">
      <c r="A1004">
        <v>12462623</v>
      </c>
      <c r="B1004" t="str">
        <v>Incident</v>
      </c>
      <c r="C1004" t="str">
        <v>CERRADO</v>
      </c>
      <c r="D1004" t="str">
        <v>TIENDA</v>
      </c>
      <c r="E1004" t="str">
        <v>POS</v>
      </c>
      <c r="F1004" t="str">
        <v>POS</v>
      </c>
      <c r="G1004" t="str">
        <v>POS</v>
      </c>
      <c r="H1004" t="str" xml:space="preserve">
        <v xml:space="preserve">Datos usuario_x000d_
Nombre: Cristian Camilo Caicedo Aguilera_x000d_
Correo: CristianCamilo.CaicedoAguilera@cencosud.com.co_x000d_
Usuario AD: CCCaiced_x000d_
Pais: Colombia_x000d_
Ubicacion: M074 METRO FACATATIVA_x000d_
Zona: Colombia Bogota_x000d_
Unidad de Negocio: METRO_x000d_
Servicio: null_x000d_
Telefono: 3208494696_x000d_
Anexo: null_x000d_
Descripcion: Buen dia; el visor de la caja #25 no funciona debido a que el cable que conecta con la caja esta desgastado.</v>
      </c>
      <c r="I1004" t="str">
        <v>Se realiza envio de 2 partes DISPLAY CLIENTE y CABLE BA63/BA66 6M LGY con Guía No. 2071793884 el 20/05/2022. Se transfiere para su gestión. Confirmar si las partes ya fueron entregadas y proceder con la instalación; gestion del ticket y las partes en SGP.</v>
      </c>
      <c r="J1004" t="str">
        <v>Se relizo el cambio del cable y el visor; pero el visor no funciono bien; asi que se instaló el visor anterior y se deja funcionando correctamente. Se deja operativa la caja.</v>
      </c>
      <c r="K1004">
        <v>44705</v>
      </c>
      <c r="L1004">
        <v>44706</v>
      </c>
      <c r="M1004" t="str">
        <f>TEXT(L1004,"DDDDDDD")</f>
        <v>miércoles</v>
      </c>
      <c r="N1004" t="str">
        <v>M074 METRO FACATATIVA</v>
      </c>
      <c r="O1004" t="str">
        <v>FACATATIVA</v>
      </c>
      <c r="P1004" t="str">
        <v>BOGOTA</v>
      </c>
      <c r="Q1004" t="str">
        <v>ALEXANDER CASTILLO SOTELO</v>
      </c>
      <c r="R1004">
        <v>80216449</v>
      </c>
      <c r="S1004" t="str">
        <v>ALIADO</v>
      </c>
      <c r="T1004">
        <v>0.8125</v>
      </c>
      <c r="U1004">
        <v>0.8333333333333334</v>
      </c>
      <c r="V1004">
        <v>0.020833333333333332</v>
      </c>
      <c r="W1004">
        <v>1</v>
      </c>
      <c r="X1004">
        <f>NETWORKDAYS(K1004,L1003)</f>
        <v>2</v>
      </c>
      <c r="Y1004" t="str">
        <f>IF(X1004&lt;=2,"CUMPLE","NO CUMPLE")</f>
        <v>CUMPLE</v>
      </c>
    </row>
    <row r="1005" xml:space="preserve">
      <c r="A1005">
        <v>12468830</v>
      </c>
      <c r="B1005" t="str">
        <v>REQUEST</v>
      </c>
      <c r="C1005" t="str">
        <v>CERRADO</v>
      </c>
      <c r="D1005" t="str">
        <v>TIENDA</v>
      </c>
      <c r="E1005" t="str">
        <v>PDA</v>
      </c>
      <c r="F1005" t="str">
        <v>PDA</v>
      </c>
      <c r="G1005" t="str">
        <v>HONEYWELL</v>
      </c>
      <c r="H1005"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Favor autorizar esta llamada para atencion del remoto_x000d_
Solicito de su ayuda para; realizar configuracion de estas PDA HONEYWELL EDA51 de la tienda; de acuerdo con el manual Version: 1.5.3;_x000d_
el manual se le envio por correo al coordinador Mauricio Chacon para que realicen la actividad_x000d_
HONEYWELL EDA51 21178B02A6_x000d_
HONEYWELL EDA51 21178B02C4_x000d_
HONEYWELL EDA51 21178B02B1_x000d_
HONEYWELL ED 21178B011A</v>
      </c>
      <c r="I1005" t="str">
        <v>Create a new request/incident/problem/change/issue</v>
      </c>
      <c r="J1005" t="str">
        <v>Se procede a validar el correo de ingreso y se a informar a que está encargado de seguridad lo cual cuenta con el acceso a las PDA/PDT de la tienda y se le indica al jefe Andrés Lozano que se viene a realizar las actualizaciones de las pda con los siguientes seriales EDA51 21178B0A7E - EDA51 21178B00A3 - EDA51 21178B00E6. Se continua con la actividad de la configuración de las pda y se procede a localizarlas; se le indica a Fabiola que se va iniciar la actividad de la configuración de las pda; ya se tiene las impresiones de los QR y se procede a configura las pda trabajando las 3 en simultáneamente. se le el código qr de restablecimiento en cada una de ella y se espera que inicia; se configura el idioma y se lee el código para iniciar la pda; después de iniciar se leen los códigos pares 1 - 2 y los códigos que reinician la pda; se espera que inicie y se hace el borrador de la Cswlan12 con los códigos QR se reinicia y se espera que inicie la pda; se valida que la Cswlan12 esta borrada y se configura la red nuevamente con identidad pda_m038co y con la contraseña suministrada por la encargada Fabiola Muñoz; se esperar que tome la red la cual se demora en reconocerla algunas dura un aproximado de 15 min o menos. Se valida con la encargada Fabiola que las PDA ya se encuentran actualizado el Firmware y se continua con el siguiente código QR; se lee el código que copia la configuración de mocha y url de seguridad. que son los siguientes archivos cencosud.jpg; para el fondo de la pda; configuracionmochaeasycencosud.pdf; Mocha_SM_Cencosud_DNS.pdf; para configurar el Mocha con el genesix.cencosud.corp; Url_eda51.txt; se valida que los archivos estén en descarga. Se le el código para la copia de los perfiles de Applock; se espera que se reinicie correctamente. Se procede a configura ip widget se siguen los pasos correspondientes y se valida que el widget quede en el escritorio. Se busca en descarga los archivos para configurar genesix Mocha_sm_dns.pdf; se le da clic en el link y se configura la aplicación; se valida que la configuración sea la correcta y se configura los siguientes comandos F1= \033OP – F2=\033OQ – F3=\033OR – F4=\033OS – DEL=\010. Se asigna contraseña suministrada por el encargado de soporte. Se configura Applock y se agrega usuario y contraseña suministra por soporte. Para las pda de seguridad se conecta a la wifi servicio_ecommerce; se agrega los links en Google los de seguridad antena y seguridad Ecommerce. Se valida que mocha se encuentre con la configuración de genesix.cencosud.corp. se procede a configurar la aplicación jannis y se lee el código qr; en la red de servicios_ecommerce carga correctamente la descarga para las aplicaciones pero la red de cswlan12 no descarga; se comunica con soporte y autoriza la conexión de red del celular personal para la descarga correctamente; se valida que las versiones de las aplicaciones sea las siguientes v5.23.5 – v5.23.10 – v2.1.10; se procede a configurar el perfil de cada pda recibo y pisodeventaRsm; se procede a localizar al jefe Andrés Lozano e indica que realice pruebas con las pda con los usuarios de la tienda; se realiza las pruebas y queda a satisfacción del usuario. Nota: La pda identificada con serial 21178B00A3 se demora en descargar las aplicaciones y no instala las aplicaciones indicadas en el manual el cual se restablece y a la tercera vez sube correctamente; se validad las pruebas con las tres pda y quedan funcionales y a satisfacción de los usuarios.</v>
      </c>
      <c r="K1005">
        <v>44706</v>
      </c>
      <c r="L1005">
        <v>44706</v>
      </c>
      <c r="M1005" t="str">
        <f>TEXT(L1005,"DDDDDDD")</f>
        <v>miércoles</v>
      </c>
      <c r="N1005" t="str">
        <v>M038 METRO NEIVA CENTRO DE CONVENCIONES</v>
      </c>
      <c r="O1005" t="str">
        <v>NEIVA</v>
      </c>
      <c r="P1005" t="str">
        <v>OCCIDENTE</v>
      </c>
      <c r="Q1005" t="str">
        <v xml:space="preserve">Luis Fernando Quiroga Sanchez </v>
      </c>
      <c r="R1005" t="e">
        <v>#N/A</v>
      </c>
      <c r="S1005" t="str">
        <v>DIRECTO</v>
      </c>
      <c r="T1005">
        <v>0.3333333333333333</v>
      </c>
      <c r="U1005">
        <v>0.4583333333333333</v>
      </c>
      <c r="V1005">
        <v>0.125</v>
      </c>
      <c r="W1005">
        <v>2</v>
      </c>
      <c r="X1005">
        <f>NETWORKDAYS(K1005,L1004)</f>
        <v>1</v>
      </c>
      <c r="Y1005" t="str">
        <f>IF(X1005&lt;=2,"CUMPLE","NO CUMPLE")</f>
        <v>CUMPLE</v>
      </c>
    </row>
    <row r="1006">
      <c r="A1006" t="str">
        <v>ACOMPAÑAMIENTO</v>
      </c>
      <c r="B1006" t="str">
        <v>ACOMPAÑAMIENTO</v>
      </c>
      <c r="C1006" t="str">
        <v>CERRADO</v>
      </c>
      <c r="D1006" t="str">
        <v>CRC</v>
      </c>
      <c r="E1006" t="str">
        <v>ACOMPAÑAMIENTO</v>
      </c>
      <c r="F1006" t="str">
        <v>ACOMPAÑAMIENTO</v>
      </c>
      <c r="G1006" t="str">
        <v>ACOMPAÑAMIENTO</v>
      </c>
      <c r="H1006" t="str">
        <v>Gestión de soporte técnico en el Centro de Reparación</v>
      </c>
      <c r="I1006" t="str">
        <v>Gestión de soporte técnico en el Centro de Reparación</v>
      </c>
      <c r="J1006" t="str">
        <v>Se realiza actividad de acompañamiento en CRC</v>
      </c>
      <c r="K1006">
        <v>44706</v>
      </c>
      <c r="L1006">
        <v>44706</v>
      </c>
      <c r="M1006" t="str">
        <f>TEXT(L1006,"DDDDDDD")</f>
        <v>miércoles</v>
      </c>
      <c r="N1006" t="str">
        <v>CENTRO DE REPARACIÓN</v>
      </c>
      <c r="O1006" t="str">
        <v>BOGOTA</v>
      </c>
      <c r="P1006" t="str">
        <v>BOGOTA</v>
      </c>
      <c r="Q1006" t="str">
        <v>DIEGO ALBERTO TORRES CRUZ</v>
      </c>
      <c r="R1006">
        <v>1000466791</v>
      </c>
      <c r="S1006" t="str">
        <v>DIRECTO</v>
      </c>
      <c r="T1006">
        <v>0.3333333333333333</v>
      </c>
      <c r="U1006">
        <v>0.75</v>
      </c>
      <c r="V1006">
        <v>0.4166666666666667</v>
      </c>
      <c r="W1006" t="str">
        <v>2;5</v>
      </c>
      <c r="X1006">
        <f>NETWORKDAYS(K1006,L1005)</f>
        <v>1</v>
      </c>
      <c r="Y1006" t="str">
        <f>IF(X1006&lt;=2,"CUMPLE","NO CUMPLE")</f>
        <v>CUMPLE</v>
      </c>
    </row>
    <row r="1007" xml:space="preserve">
      <c r="A1007">
        <v>12471405</v>
      </c>
      <c r="B1007" t="str">
        <v>Request</v>
      </c>
      <c r="C1007" t="str">
        <v>CERRADO</v>
      </c>
      <c r="D1007" t="str">
        <v>TIENDA</v>
      </c>
      <c r="E1007" t="str">
        <v>PDA</v>
      </c>
      <c r="F1007" t="str">
        <v>PDA</v>
      </c>
      <c r="G1007" t="str">
        <v>HONEYWELL</v>
      </c>
      <c r="H1007"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Jumbo Av del Ferrocarril._x000d_
Saludes_x000d_
Indicar la ubicacion del computador en la tienda o sede: Sistemas</v>
      </c>
      <c r="I1007" t="str">
        <v>AHD05439:Copied from Request 12469400</v>
      </c>
      <c r="J1007" t="str">
        <v>Se realiza actualización de PDT's de todo el almacén según solicitud de proyecto realizando validación con encargada de Sistemas. Se realiza búsqueda de todas las PDT's del almacén en diferentes áreas y se realiza procedimiento del Manual de "Solución de Contenidos: Configuración Eda 51 por medio de Enterprice Provising" proporcionado por gerencia de tecnología a cargo del Soporte Rafael Acosta; en cada una de estas se asigna el usuario correspondiente al área de servicio; se desvinculan de la red cswlan12 ; se anexan a SSID de "Servicios_Ecommerce" y finalmente se realizan pruebas con el responsable de funcionamiento. En una PDT de Cartera y en una de uso externo por parte del funcionario no fue posible realizar su actualización ya que los responsables no se encontraban en las instalaciones con el dispositivo y no entregaron las PDT's.</v>
      </c>
      <c r="K1007">
        <v>44706</v>
      </c>
      <c r="L1007">
        <v>44707</v>
      </c>
      <c r="M1007" t="str">
        <f>TEXT(L1007,"DDDDDDD")</f>
        <v>jueves</v>
      </c>
      <c r="N1007" t="str">
        <v>J045 JUMBO AV.DEL FERROCARRIL SANTA MARTA</v>
      </c>
      <c r="O1007" t="str">
        <v>SANTA MARTA</v>
      </c>
      <c r="P1007" t="str">
        <v>COSTA</v>
      </c>
      <c r="Q1007" t="str">
        <v>Elliot Torre Cratz</v>
      </c>
      <c r="R1007" t="e">
        <v>#N/A</v>
      </c>
      <c r="S1007" t="str">
        <v>DIRECTO</v>
      </c>
      <c r="T1007">
        <v>0.375</v>
      </c>
      <c r="U1007">
        <v>0.5416666666666666</v>
      </c>
      <c r="V1007">
        <v>0.16666666666666666</v>
      </c>
      <c r="W1007">
        <v>3</v>
      </c>
      <c r="X1007">
        <f>NETWORKDAYS(K1007,L1006)</f>
        <v>1</v>
      </c>
      <c r="Y1007" t="str">
        <f>IF(X1007&lt;=2,"CUMPLE","NO CUMPLE")</f>
        <v>CUMPLE</v>
      </c>
    </row>
    <row r="1008" xml:space="preserve">
      <c r="A1008">
        <v>12471458</v>
      </c>
      <c r="B1008" t="str">
        <v>Request</v>
      </c>
      <c r="C1008" t="str">
        <v>CERRADO</v>
      </c>
      <c r="D1008" t="str">
        <v>TIENDA</v>
      </c>
      <c r="E1008" t="str">
        <v>CPU</v>
      </c>
      <c r="F1008" t="str">
        <v>CPU</v>
      </c>
      <c r="G1008" t="str">
        <v>LENOVO</v>
      </c>
      <c r="H1008"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configuracion del computador de la practicante de RRHH;_x000d_
_x000d_
Gracias por la atencion prestada._x000d_
AREA EN DONDE SE UBICA EL EQUIPO : AUX RRHH</v>
      </c>
      <c r="I1008" t="str" xml:space="preserve">
        <v xml:space="preserve">Favor nos ayudan con configacion del pc de auxiliar rrhh._x000d_
gracias por la atencion prestada.</v>
      </c>
      <c r="J1008" t="str">
        <v>Se notifica por parte del usuario la instalación en sala de Recursos Humanos un equipo para practicantes. La misma hace entrega de un equipo y se valida el funcionamiento. Se encuentra que el equipo presenta un sistema operativo que no corresponde; se notifica a el Soporte de la zona Alveiro Hoyos y se envía datos del equipo entregado; este notifica que dicho equipo no es el correspondiente a la instalación; ya que debe ser un Mini PC Lenovo ThinkCentre. Se le notificó a la usuaria y se buscó el equipo en las instalaciones pero no se encontró por ende no fue posible hacer el reemplazo.</v>
      </c>
      <c r="K1008">
        <v>44706</v>
      </c>
      <c r="L1008">
        <v>44707</v>
      </c>
      <c r="M1008" t="str">
        <f>TEXT(L1008,"DDDDDDD")</f>
        <v>jueves</v>
      </c>
      <c r="N1008" t="str">
        <v>J045 JUMBO AV.DEL FERROCARRIL SANTA MARTA</v>
      </c>
      <c r="O1008" t="str">
        <v>SANTA MARTA</v>
      </c>
      <c r="P1008" t="str">
        <v>COSTA</v>
      </c>
      <c r="Q1008" t="str">
        <v>Elliot Torre Cratz</v>
      </c>
      <c r="R1008" t="e">
        <v>#N/A</v>
      </c>
      <c r="S1008" t="str">
        <v>DIRECTO</v>
      </c>
      <c r="T1008">
        <v>0.375</v>
      </c>
      <c r="U1008">
        <v>0.4166666666666667</v>
      </c>
      <c r="V1008">
        <v>0.041666666666666664</v>
      </c>
      <c r="W1008">
        <v>1</v>
      </c>
      <c r="X1008">
        <f>NETWORKDAYS(K1008,L1007)</f>
        <v>2</v>
      </c>
      <c r="Y1008" t="str">
        <f>IF(X1008&lt;=2,"CUMPLE","NO CUMPLE")</f>
        <v>CUMPLE</v>
      </c>
    </row>
    <row r="1009" xml:space="preserve">
      <c r="A1009">
        <v>12466820</v>
      </c>
      <c r="B1009" t="str">
        <v>Request</v>
      </c>
      <c r="C1009" t="str">
        <v>CERRADO</v>
      </c>
      <c r="D1009" t="str">
        <v>TIENDA</v>
      </c>
      <c r="E1009" t="str">
        <v>VERIFICADOR</v>
      </c>
      <c r="F1009" t="str">
        <v>VERIFICADOR</v>
      </c>
      <c r="G1009" t="str">
        <v>NEWLAND</v>
      </c>
      <c r="H1009"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H193026377 VERIFICADOR DE PRECIOS ELO ESY10I1B_x000d_
NQ2C8H000400 VERIFICADOR DE PRECIOS NEWLAND NQ1000_x000d_
NQ2CAH000815 VERIFICADOR DE PRECIOS NEWLAND NQ1000_x000d_
_x000d_
Gracias</v>
      </c>
      <c r="I1009" t="str">
        <v>AHD05439:Copied from Request 12461454</v>
      </c>
      <c r="J1009" t="str">
        <v>Se realizó la configuración en la red de cada uno de los equuipos; se dejan operativos</v>
      </c>
      <c r="K1009">
        <v>44706</v>
      </c>
      <c r="L1009">
        <v>44707</v>
      </c>
      <c r="M1009" t="str">
        <f>TEXT(L1009,"DDDDDDD")</f>
        <v>jueves</v>
      </c>
      <c r="N1009" t="str">
        <v>M077 METRO ZIPAQUIRA</v>
      </c>
      <c r="O1009" t="str">
        <v>ZIPAQUIRA</v>
      </c>
      <c r="P1009" t="str">
        <v>BOGOTA</v>
      </c>
      <c r="Q1009" t="str">
        <v>ALEXANDER CASTILLO SOTELO</v>
      </c>
      <c r="R1009">
        <v>80216449</v>
      </c>
      <c r="S1009" t="str">
        <v>ALIADO</v>
      </c>
      <c r="T1009">
        <v>0.5625</v>
      </c>
      <c r="U1009">
        <v>0.6041666666666666</v>
      </c>
      <c r="V1009">
        <v>0.041666666666666664</v>
      </c>
      <c r="W1009">
        <v>1</v>
      </c>
      <c r="X1009">
        <f>NETWORKDAYS(K1009,L1008)</f>
        <v>2</v>
      </c>
      <c r="Y1009" t="str">
        <f>IF(X1009&lt;=2,"CUMPLE","NO CUMPLE")</f>
        <v>CUMPLE</v>
      </c>
    </row>
    <row r="1010" xml:space="preserve">
      <c r="A1010">
        <v>12466812</v>
      </c>
      <c r="B1010" t="str">
        <v>Request</v>
      </c>
      <c r="C1010" t="str">
        <v>CERRADO</v>
      </c>
      <c r="D1010" t="str">
        <v>TIENDA</v>
      </c>
      <c r="E1010" t="str">
        <v>PDA</v>
      </c>
      <c r="F1010" t="str">
        <v>PDA</v>
      </c>
      <c r="G1010" t="str">
        <v>HONEYWELL</v>
      </c>
      <c r="H1010" t="str" xml:space="preserve">
        <v xml:space="preserve">Buenas Tardes_x000d_
_x000d_
Por favor realizar la configuración según el manual enviado y diligenciar el Sharepoint Compartido por correo para las siguientes PDA; Conectarlas a la red con el usuario y contraseña enviado_x000d_
_x000d_
19086B7D12 PDT/PDA|ESTANDAR HONEYWELL EDA51_x000d_
19086B811F PDT/PDA|ESTANDAR HONEYWELL EDA51_x000d_
19086B847C PDT/PDA|ESTANDAR HONEYWELL EDA51_x000d_
19087B0790 PDT/PDA|ESTANDAR HONEYWELL EDA51_x000d_
19086B8484 PDT/PDA|ESTANDAR HONEYWELL EDA51_x000d_
19087B0015 PDT/PDA|ESTANDAR HONEYWELL EDA51_x000d_
21178B0370 PDT/PDA|ESTANDAR HONEYWELL EDA51_x000d_
21178B0482 PDT/PDA|ESTANDAR HONEYWELL EDA51_x000d_
21178B04FB PDT/PDA|ESTANDAR HONEYWELL EDA51_x000d_
17283522509209 PDT/PDA|ESTANDAR ZEBRA TC56CJ_x000d_
G17F62288 PDT/PDA|ESTANDAR DATALOGIC SKORPIO X3_x000d_
G17L04260 PDT/PDA|ESTANDAR DATALOGIC SKORPIO X3_x000d_
H193026377 VERIFICADOR DE PRECIOS ELO ESY10I1B</v>
      </c>
      <c r="I1010" t="str">
        <v>AHD05439:Copied from Request 12461461</v>
      </c>
      <c r="J1010" t="str">
        <v>Se realizó la configuración en la red de cada uno de los equuipos; se dejan operativos</v>
      </c>
      <c r="K1010">
        <v>44706</v>
      </c>
      <c r="L1010">
        <v>44707</v>
      </c>
      <c r="M1010" t="str">
        <f>TEXT(L1010,"DDDDDDD")</f>
        <v>jueves</v>
      </c>
      <c r="N1010" t="str">
        <v>M077 METRO ZIPAQUIRA</v>
      </c>
      <c r="O1010" t="str">
        <v>ZIPAQUIRA</v>
      </c>
      <c r="P1010" t="str">
        <v>BOGOTA</v>
      </c>
      <c r="Q1010" t="str">
        <v>ALEXANDER CASTILLO SOTELO</v>
      </c>
      <c r="R1010">
        <v>80216449</v>
      </c>
      <c r="S1010" t="str">
        <v>ALIADO</v>
      </c>
      <c r="T1010">
        <v>0.625</v>
      </c>
      <c r="U1010">
        <v>0.75</v>
      </c>
      <c r="V1010">
        <v>0.125</v>
      </c>
      <c r="W1010">
        <v>3</v>
      </c>
      <c r="X1010">
        <f>NETWORKDAYS(K1010,L1009)</f>
        <v>2</v>
      </c>
      <c r="Y1010" t="str">
        <f>IF(X1010&lt;=2,"CUMPLE","NO CUMPLE")</f>
        <v>CUMPLE</v>
      </c>
    </row>
    <row r="1011" xml:space="preserve">
      <c r="A1011">
        <v>12445665</v>
      </c>
      <c r="B1011" t="str">
        <v>Request</v>
      </c>
      <c r="C1011" t="str">
        <v>CERRADO</v>
      </c>
      <c r="D1011" t="str">
        <v>TIENDA</v>
      </c>
      <c r="E1011" t="str">
        <v>VERIFICADOR</v>
      </c>
      <c r="F1011" t="str">
        <v>VERIFICADOR</v>
      </c>
      <c r="G1011" t="str">
        <v>NEWLAND</v>
      </c>
      <c r="H1011"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Supermercados_x000d_
Servicio: Sistemas_x000d_
Telefono: 3174347161_x000d_
Anexo: 7190405_x000d_
Descripcion: Buen dia; por favor su apoyo con la revision del verificador de precio de PGC; el cual no funciona. Marca ELO Serial: H193029646</v>
      </c>
      <c r="I1011" t="str">
        <v>AHD05439:Copied from Request 12461365</v>
      </c>
      <c r="J1011" t="str">
        <v>Se restablece el equipo a los parametros de fabrica y se le actualiza el Firmware; se hace la configuracion y se instalan los archivos en la memoria interna; tambien se instalan los APK. Sin embargo no inicia el equipo porque presenta falla con la licencia del aplicativo. Se realiza todo el proceso de configuración nuevamente pero la falla continia. A lo que se comprueba que la falla corresponde a que la licencia no funciona. Se deja pendiente que el proveedor suministre la licencia correspondiente. El equipo no queda operativo.</v>
      </c>
      <c r="K1011">
        <v>44706</v>
      </c>
      <c r="L1011">
        <v>44707</v>
      </c>
      <c r="M1011" t="str">
        <f>TEXT(L1011,"DDDDDDD")</f>
        <v>jueves</v>
      </c>
      <c r="N1011" t="str">
        <v>M077 METRO ZIPAQUIRA</v>
      </c>
      <c r="O1011" t="str">
        <v>ZIPAQUIRA</v>
      </c>
      <c r="P1011" t="str">
        <v>BOGOTA</v>
      </c>
      <c r="Q1011" t="str">
        <v>ALEXANDER CASTILLO SOTELO</v>
      </c>
      <c r="R1011">
        <v>80216449</v>
      </c>
      <c r="S1011" t="str">
        <v>ALIADO</v>
      </c>
      <c r="T1011">
        <v>0.75</v>
      </c>
      <c r="U1011">
        <v>0.8333333333333334</v>
      </c>
      <c r="V1011">
        <v>0.08333333333333333</v>
      </c>
      <c r="W1011">
        <v>2</v>
      </c>
      <c r="X1011">
        <f>NETWORKDAYS(K1011,L1010)</f>
        <v>2</v>
      </c>
      <c r="Y1011" t="str">
        <f>IF(X1011&lt;=2,"CUMPLE","NO CUMPLE")</f>
        <v>CUMPLE</v>
      </c>
    </row>
    <row r="1012" xml:space="preserve">
      <c r="A1012">
        <v>12469400</v>
      </c>
      <c r="B1012" t="str">
        <v>Request</v>
      </c>
      <c r="C1012" t="str">
        <v>CERRADO</v>
      </c>
      <c r="D1012" t="str">
        <v>TIENDA</v>
      </c>
      <c r="E1012" t="str">
        <v>PDA</v>
      </c>
      <c r="F1012" t="str">
        <v>PDA</v>
      </c>
      <c r="G1012" t="str">
        <v>HONEYWELL</v>
      </c>
      <c r="H1012"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realizar una actualizacion de todas las PDTs de la tienda Metro Riohacha._x000d_
Saludes_x000d_
Indicar la ubicacion del computador en la tienda o sede: Sistemas</v>
      </c>
      <c r="I1012" t="str">
        <v>Create a new request/incident/problem/change/issue</v>
      </c>
      <c r="J1012" t="str">
        <v xml:space="preserve">Se llega a sitio; se solicita la entrega de las PDT; luego que fueron entregadas se establece comunicación con soporte para validar proceso a realizar con supervisión de este dependiendo el área de ubicación; con las PDT de  Antena y Ecommerce el proceso fue más demorado por qué se debieron configurar 2 usuarios y se presentó un problema con la red lo cual demoro el proceso alrededor de 2 horas más mientras el personal de soporte solucionó el inconveniente; luego de terminar se procede a la entrega y explicación a jefes y usuarios. </v>
      </c>
      <c r="K1012">
        <v>44706</v>
      </c>
      <c r="L1012">
        <v>44707</v>
      </c>
      <c r="M1012" t="str">
        <f>TEXT(L1012,"DDDDDDD")</f>
        <v>jueves</v>
      </c>
      <c r="N1012" t="str">
        <v>M040 METRO RIOHACHA</v>
      </c>
      <c r="O1012" t="str">
        <v>RIOHACHA</v>
      </c>
      <c r="P1012" t="str">
        <v>COSTA</v>
      </c>
      <c r="Q1012" t="str">
        <v>Wilger Melo Prado</v>
      </c>
      <c r="R1012">
        <v>1118852348</v>
      </c>
      <c r="S1012" t="str">
        <v>DIRECTO</v>
      </c>
      <c r="T1012">
        <v>0.2916666666666667</v>
      </c>
      <c r="U1012">
        <v>0.6666666666666666</v>
      </c>
      <c r="V1012">
        <v>0.20833333333333334</v>
      </c>
      <c r="W1012">
        <v>4</v>
      </c>
      <c r="X1012">
        <f>NETWORKDAYS(K1012,L1011)</f>
        <v>2</v>
      </c>
      <c r="Y1012" t="str">
        <f>IF(X1012&lt;=2,"CUMPLE","NO CUMPLE")</f>
        <v>CUMPLE</v>
      </c>
    </row>
    <row r="1013">
      <c r="A1013" t="str">
        <v>ACOMPAÑAMIENTO</v>
      </c>
      <c r="B1013" t="str">
        <v>ACOMPAÑAMIENTO</v>
      </c>
      <c r="C1013" t="str">
        <v>CERRADO</v>
      </c>
      <c r="D1013" t="str">
        <v>TIENDA</v>
      </c>
      <c r="E1013" t="str">
        <v>ACOMPAÑAMIENTO</v>
      </c>
      <c r="F1013" t="str">
        <v>ACOMPAÑAMIENTO</v>
      </c>
      <c r="G1013" t="str">
        <v>ACOMPAÑAMIENTO</v>
      </c>
      <c r="H1013" t="str">
        <v>Gestión de acompañamiento en tioenda Cencosud</v>
      </c>
      <c r="I1013" t="str">
        <v>Gestión de acompañamiento en tioenda Cencosud</v>
      </c>
      <c r="J1013" t="str">
        <v>Se realiza desmonte de 8 cajas ; de las 8 cajas 2 son reubicadas en la línea de caja principal y una tercera en el área de pescadería; las restantes se embalaron y se ubicaron en la salade juntas; lugar asignado por el jefe de cajas para tal fin; de la mima manera se envío informe a Andrés Bornachera; con la información respectiva de el movimiento de cajas y los movimientos realizados. Las cajas quedaron rotuladas según instrucción de Andrés Bornachera.</v>
      </c>
      <c r="K1013">
        <v>44706</v>
      </c>
      <c r="L1013">
        <v>44707</v>
      </c>
      <c r="M1013" t="str">
        <f>TEXT(L1013,"DDDDDDD")</f>
        <v>jueves</v>
      </c>
      <c r="N1013" t="str">
        <v>J076 UNICENTRO TUNJA</v>
      </c>
      <c r="O1013" t="str">
        <v>TUNJA</v>
      </c>
      <c r="P1013" t="str">
        <v>ORIENTE</v>
      </c>
      <c r="Q1013" t="str">
        <v>Carlos Reinero Rojas Coy</v>
      </c>
      <c r="R1013">
        <v>7320304</v>
      </c>
      <c r="S1013" t="str">
        <v>DIRECTO</v>
      </c>
      <c r="T1013">
        <v>0.3333333333333333</v>
      </c>
      <c r="U1013">
        <v>0.75</v>
      </c>
      <c r="V1013">
        <v>0.4166666666666667</v>
      </c>
      <c r="W1013">
        <v>3</v>
      </c>
      <c r="X1013">
        <f>NETWORKDAYS(K1013,L1012)</f>
        <v>2</v>
      </c>
      <c r="Y1013" t="str">
        <f>IF(X1013&lt;=2,"CUMPLE","NO CUMPLE")</f>
        <v>CUMPLE</v>
      </c>
    </row>
    <row r="1014" xml:space="preserve">
      <c r="A1014">
        <v>12466614</v>
      </c>
      <c r="B1014" t="str">
        <v>Request</v>
      </c>
      <c r="C1014" t="str">
        <v>CERRADO</v>
      </c>
      <c r="D1014" t="str">
        <v>TIENDA</v>
      </c>
      <c r="E1014" t="str">
        <v>VERIFICADOR</v>
      </c>
      <c r="F1014" t="str">
        <v>VERIFICADOR</v>
      </c>
      <c r="G1014" t="str">
        <v>NEWLAND</v>
      </c>
      <c r="H1014"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Buenas tardes; porfavor me colaboran; el verificador de la seccion de PGC no funciona. Gracias.</v>
      </c>
      <c r="I1014" t="str">
        <v>AHD05439:Copied from Request 12455265</v>
      </c>
      <c r="J1014" t="str" xml:space="preserve">
        <v xml:space="preserve">Se realiza revisión del verificador mencionado y se encuentra problemas al momento de scanear ya que no toma el producto; se revisa su registro de IP del servidor; se configuran nuevamente los archivos de config y license y se conecta a la cswlan12; se pone a prueba y la falla continua; el verificador sube a la plataforma de Jumbo pero no scanea ningún código; se realiza la configuración paso a paso con el manual de servicio y comprando su configuración con un verificador operativo; pero la novedad persiste. Se comunica con Fabiola Díaz y se trata de solucionar el servicio con un código de diagnóstico sin resultado alguno._x000d_
Este verificado ya se había revisado con apoyo de Harold Gonzales en un servicio anterior con el CAU 12388493 y se dedujo que se requería Board o un verificador de reemplazo ya que el modulo laser si toma los códigos solamente en la opción de TEST; pero en la plataforma de Jumbo no scanea ningún producto; se descarta que sea modulo laser y se solicita Board o un equipo como tal; por favor devolver la llamada a Fabiola Diaz para solicitud de Board o equipo completo._x000d_
</v>
      </c>
      <c r="K1014">
        <v>44707</v>
      </c>
      <c r="L1014">
        <v>44708</v>
      </c>
      <c r="M1014" t="str">
        <f>TEXT(L1014,"DDDDDDD")</f>
        <v>viernes</v>
      </c>
      <c r="N1014" t="str">
        <v>J047 JUMBO GIRARDOT</v>
      </c>
      <c r="O1014" t="str">
        <v>GIRARDOT</v>
      </c>
      <c r="P1014" t="str">
        <v>OCCIDENTE</v>
      </c>
      <c r="Q1014" t="str">
        <v>RAFAEL ARDILA PUENTES</v>
      </c>
      <c r="R1014" t="e">
        <v>#N/A</v>
      </c>
      <c r="S1014" t="str">
        <v>ALIADO</v>
      </c>
      <c r="T1014">
        <v>0.375</v>
      </c>
      <c r="U1014">
        <v>0.5</v>
      </c>
      <c r="V1014">
        <v>0.125</v>
      </c>
      <c r="W1014">
        <v>2</v>
      </c>
      <c r="X1014">
        <f>NETWORKDAYS(K1014,L1013)</f>
        <v>1</v>
      </c>
      <c r="Y1014" t="str">
        <f>IF(X1014&lt;=2,"CUMPLE","NO CUMPLE")</f>
        <v>CUMPLE</v>
      </c>
    </row>
    <row r="1015" xml:space="preserve">
      <c r="A1015">
        <v>12466560</v>
      </c>
      <c r="B1015" t="str">
        <v>Request</v>
      </c>
      <c r="C1015" t="str">
        <v>CERRADO</v>
      </c>
      <c r="D1015" t="str">
        <v>TIENDA</v>
      </c>
      <c r="E1015" t="str">
        <v>IMPRESORA</v>
      </c>
      <c r="F1015" t="str">
        <v>IMPRESORA</v>
      </c>
      <c r="G1015" t="str">
        <v>ZEBRA</v>
      </c>
      <c r="H1015"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Buenos dias; por favor no colabora con la configuracion y parametros; ya que; no reconoce el papel. IP 10.131.10.51 Por favor solicito con urgencia Gracias</v>
      </c>
      <c r="I1015" t="str" xml:space="preserve">
        <v xml:space="preserve">Buen dia_x000d_
Solicito de su ayuda con la validacion de la flejera stikers de escritorio con serial 52J192702877_x000d_
del area comercial; que esta presenta fallas al momento de imprimir; esta saliendo mas de un metro de papel y no esta calibrando correctamente y cuando calibra imprime 4 peroques y se alarma; y deja de funcionar</v>
      </c>
      <c r="J1015" t="str">
        <v>Se realiza revisión de la impresora Zebra ya que no reconoce cinta ni papel y se encuentra con error de sensores; se prosigue a dar solución a la falla; ingresando a la opción de sensores de la impresora y realizando una calibración manual de los sensores ajustando primero el sticker; se espera aproximadamente 5minutos mientras la impresora realiza su reajuste y calibración; al terminar se evidencia que se da solución a la falla; se pone a prueba solicitándole a varios usuarios que realicen pruebas de impresión; se corrige la falla y queda sin novedad</v>
      </c>
      <c r="K1015">
        <v>44707</v>
      </c>
      <c r="L1015">
        <v>44708</v>
      </c>
      <c r="M1015" t="str">
        <f>TEXT(L1015,"DDDDDDD")</f>
        <v>viernes</v>
      </c>
      <c r="N1015" t="str">
        <v>J047 JUMBO GIRARDOT</v>
      </c>
      <c r="O1015" t="str">
        <v>GIRARDOT</v>
      </c>
      <c r="P1015" t="str">
        <v>OCCIDENTE</v>
      </c>
      <c r="Q1015" t="str">
        <v>RAFAEL ARDILA PUENTES</v>
      </c>
      <c r="R1015" t="e">
        <v>#N/A</v>
      </c>
      <c r="S1015" t="str">
        <v>ALIADO</v>
      </c>
      <c r="T1015">
        <v>0.5</v>
      </c>
      <c r="U1015">
        <v>0.5625</v>
      </c>
      <c r="V1015">
        <v>0.0625</v>
      </c>
      <c r="W1015">
        <v>1</v>
      </c>
      <c r="X1015">
        <f>NETWORKDAYS(K1015,L1014)</f>
        <v>2</v>
      </c>
      <c r="Y1015" t="str">
        <f>IF(X1015&lt;=2,"CUMPLE","NO CUMPLE")</f>
        <v>CUMPLE</v>
      </c>
    </row>
    <row r="1016" xml:space="preserve">
      <c r="A1016">
        <v>12461387</v>
      </c>
      <c r="B1016" t="str">
        <v>Request</v>
      </c>
      <c r="C1016" t="str">
        <v>CERRADO</v>
      </c>
      <c r="D1016" t="str">
        <v>TIENDA</v>
      </c>
      <c r="E1016" t="str">
        <v>PDA</v>
      </c>
      <c r="F1016" t="str">
        <v>PDA</v>
      </c>
      <c r="G1016" t="str">
        <v>HONEYWELL</v>
      </c>
      <c r="H1016" t="str" xml:space="preserve">
        <v xml:space="preserve">Buenas Tardes_x000d_
_x000d_
Por favor realizar la configuración según el manual enviado y diligenciar el Sharepoint Compartido por correo para las siguientes PDA; Conectarlas a la red con el usuario y contraseña enviado_x000d_
_x000d_
21175B720D PDT/PDA|ESTANDAR HONEYWELL EDA51_x000d_
21175B7951 PDT/PDA|ESTANDAR HONEYWELL EDA51_x000d_
21175B45F7 PDT/PDA|ESTANDAR HONEYWELL EDA51_x000d_
21175B7267 PDT/PDA|ESTANDAR HONEYWELL EDA51_x000d_
21175B7728 PDT/PDA|ESTANDAR HONEYWELL EDA51_x000d_
21175B7578 PDT/PDA|ESTANDAR HONEYWELL EDA51_x000d_
21175B64C7 PDT/PDA|ESTANDAR HONEYWELL EDA51_x000d_
21175B5BD8 PDT/PDA|ESTANDAR HONEYWELL EDA51_x000d_
21175B6FD9 PDT/PDA|ESTANDAR HONEYWELL EDA51_x000d_
19086B50AC PDT/PDA|ESTANDAR HONEYWELL EDA51_x000d_
20073B27D1 PDT/PDA|ESTANDAR HONEYWELL EDA51_x000d_
20073B28F2 PDT/PDA|ESTANDAR HONEYWELL EDA51_x000d_
20073B26EC PDT/PDA|ESTANDAR HONEYWELL EDA51_x000d_
Gracias_x000d_
</v>
      </c>
      <c r="I1016" t="str">
        <v>AHD05439:Copied from Request 12461365</v>
      </c>
      <c r="J1016" t="str">
        <v>Se realizó la configuración de red en cada uno de los equipos y se actualizo el Firmware de 3 PDA además de hacer la configuración completa de estas mismas. Se dejan operativos todos los equipos.</v>
      </c>
      <c r="K1016">
        <v>44707</v>
      </c>
      <c r="L1016">
        <v>44708</v>
      </c>
      <c r="M1016" t="str">
        <f>TEXT(L1016,"DDDDDDD")</f>
        <v>viernes</v>
      </c>
      <c r="N1016" t="str">
        <v>J044 JUMBO CHIA</v>
      </c>
      <c r="O1016" t="str">
        <v>CHIA</v>
      </c>
      <c r="P1016" t="str">
        <v>BOGOTA</v>
      </c>
      <c r="Q1016" t="str">
        <v>ALEXANDER CASTILLO SOTELO</v>
      </c>
      <c r="R1016">
        <v>80216449</v>
      </c>
      <c r="S1016" t="str">
        <v>ALIADO</v>
      </c>
      <c r="T1016">
        <v>0.5625</v>
      </c>
      <c r="U1016">
        <v>0.6666666666666666</v>
      </c>
      <c r="V1016">
        <v>0.10416666666666667</v>
      </c>
      <c r="W1016">
        <v>2</v>
      </c>
      <c r="X1016">
        <f>NETWORKDAYS(K1016,L1015)</f>
        <v>2</v>
      </c>
      <c r="Y1016" t="str">
        <f>IF(X1016&lt;=2,"CUMPLE","NO CUMPLE")</f>
        <v>CUMPLE</v>
      </c>
    </row>
    <row r="1017" xml:space="preserve">
      <c r="A1017">
        <v>12461388</v>
      </c>
      <c r="B1017" t="str">
        <v>Request</v>
      </c>
      <c r="C1017" t="str">
        <v>CERRADO</v>
      </c>
      <c r="D1017" t="str">
        <v>TIENDA</v>
      </c>
      <c r="E1017" t="str">
        <v>VERIFICADOR</v>
      </c>
      <c r="F1017" t="str">
        <v>VERIFICADOR</v>
      </c>
      <c r="G1017" t="str">
        <v>NEWLAND</v>
      </c>
      <c r="H1017"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NQ2C8H000162 VERIFICADOR DE PRECIOS NEWLAND NQ1000_x000d_
NQ2C8H000367 VERIFICADOR DE PRECIOS NEWLAND NQ1000_x000d_
S16130522501039 VERIFICADOR DE PRECIOS ZEBRA MK 3190_x000d_
S17102522504225 VERIFICADOR DE PRECIOS ZEBRA MK 3190_x000d_
S17102522504220 VERIFICADOR DE PRECIOS ZEBRA MK 3190_x000d_
</v>
      </c>
      <c r="I1017" t="str">
        <v>AHD05439:Copied from Request 12461366</v>
      </c>
      <c r="J1017" t="str">
        <v>Se realizó la configuración de red en cada uno de los equipos. Se dejan operativos todos los equipos.</v>
      </c>
      <c r="K1017">
        <v>44707</v>
      </c>
      <c r="L1017">
        <v>44708</v>
      </c>
      <c r="M1017" t="str">
        <f>TEXT(L1017,"DDDDDDD")</f>
        <v>viernes</v>
      </c>
      <c r="N1017" t="str">
        <v>J044 JUMBO CHIA</v>
      </c>
      <c r="O1017" t="str">
        <v>CHIA</v>
      </c>
      <c r="P1017" t="str">
        <v>BOGOTA</v>
      </c>
      <c r="Q1017" t="str">
        <v>ALEXANDER CASTILLO SOTELO</v>
      </c>
      <c r="R1017">
        <v>80216449</v>
      </c>
      <c r="S1017" t="str">
        <v>ALIADO</v>
      </c>
      <c r="T1017">
        <v>0.6666666666666666</v>
      </c>
      <c r="U1017">
        <v>0.71875</v>
      </c>
      <c r="V1017">
        <v>0.052083333333333336</v>
      </c>
      <c r="W1017">
        <v>1</v>
      </c>
      <c r="X1017">
        <f>NETWORKDAYS(K1017,L1016)</f>
        <v>2</v>
      </c>
      <c r="Y1017" t="str">
        <f>IF(X1017&lt;=2,"CUMPLE","NO CUMPLE")</f>
        <v>CUMPLE</v>
      </c>
    </row>
    <row r="1018" xml:space="preserve">
      <c r="A1018">
        <v>12473798</v>
      </c>
      <c r="B1018" t="str">
        <v>Incident</v>
      </c>
      <c r="C1018" t="str">
        <v>CERRADO</v>
      </c>
      <c r="D1018" t="str">
        <v>TIENDA</v>
      </c>
      <c r="E1018" t="str">
        <v>POS</v>
      </c>
      <c r="F1018" t="str">
        <v>POS</v>
      </c>
      <c r="G1018" t="str">
        <v>POS</v>
      </c>
      <c r="H1018" t="str" xml:space="preserve">
        <v xml:space="preserve">Datos usuario_x000d_
Nombre: Yudis Gallego Florez_x000d_
Correo: Yudis.Gallego@cencosud.com.co_x000d_
Usuario AD: YGallegF_x000d_
Pais: Colombia_x000d_
Ubicacion: M085 METRO MONTERIA_x000d_
Zona: Colombia Costa_x000d_
Unidad de Negocio: Supermercados_x000d_
Servicio: Tiendas &amp; Centros de Distribucion_x000d_
Telefono: 3105365977_x000d_
Anexo: 7830101_x000d_
Descripcion: Buenas tardes para que me hagan el favor de colaborarme con la pos 5 ya que no funciona gracias por la atencion prestada</v>
      </c>
      <c r="I1018" t="str">
        <v>Create a new request/incident/problem/change/issue</v>
      </c>
      <c r="J1018" t="str">
        <v xml:space="preserve">Usuario reporta falla en las pos N° 5 ya que esta estaba apagada y no funcionaba por lo que se procede a realizar mantenimiento preventivo a la pos quedando operativa y funcional.                                                                                                                                                                                                                           OBSERVACIONES: la pos queda operativa. </v>
      </c>
      <c r="K1018">
        <v>44707</v>
      </c>
      <c r="L1018">
        <v>44708</v>
      </c>
      <c r="M1018" t="str">
        <f>TEXT(L1018,"DDDDDDD")</f>
        <v>viernes</v>
      </c>
      <c r="N1018" t="str">
        <v>M085 METRO MONTERIA</v>
      </c>
      <c r="O1018" t="str">
        <v>MONTERIA</v>
      </c>
      <c r="P1018" t="str">
        <v>COSTA</v>
      </c>
      <c r="Q1018" t="str">
        <v>SHARON YANETH KERGUELEN WILCHES</v>
      </c>
      <c r="R1018" t="e">
        <v>#N/A</v>
      </c>
      <c r="S1018" t="str">
        <v>DIRECTO</v>
      </c>
      <c r="T1018">
        <v>0.3958333333333333</v>
      </c>
      <c r="U1018">
        <v>0.4375</v>
      </c>
      <c r="V1018">
        <v>0.041666666666666664</v>
      </c>
      <c r="W1018">
        <v>1</v>
      </c>
      <c r="X1018">
        <f>NETWORKDAYS(K1018,L1017)</f>
        <v>2</v>
      </c>
      <c r="Y1018" t="str">
        <f>IF(X1018&lt;=2,"CUMPLE","NO CUMPLE")</f>
        <v>CUMPLE</v>
      </c>
    </row>
    <row r="1019" xml:space="preserve">
      <c r="A1019">
        <v>12473796</v>
      </c>
      <c r="B1019" t="str">
        <v>Incident</v>
      </c>
      <c r="C1019" t="str">
        <v>CERRADO</v>
      </c>
      <c r="D1019" t="str">
        <v>TIENDA</v>
      </c>
      <c r="E1019" t="str">
        <v>POS</v>
      </c>
      <c r="F1019" t="str">
        <v>POS</v>
      </c>
      <c r="G1019" t="str">
        <v>POS</v>
      </c>
      <c r="H1019" t="str" xml:space="preserve">
        <v xml:space="preserve">Datos usuario_x000d_
Nombre: Yudis Gallego Florez_x000d_
Correo: Yudis.Gallego@cencosud.com.co_x000d_
Usuario AD: YGallegF_x000d_
Pais: Colombia_x000d_
Ubicacion: M085 METRO MONTERIA_x000d_
Zona: Colombia Costa_x000d_
Unidad de Negocio: Supermercados_x000d_
Servicio: Tiendas &amp; Centros de Distribucion_x000d_
Telefono: 3105365977_x000d_
Anexo: 7830101_x000d_
Descripcion: Buenas tardes para que me hagan el favor de colaborarme con la pos 11 ya que no funciona la impresora gracias por la atencion prestada</v>
      </c>
      <c r="I1019" t="str">
        <v>Create a new request/incident/problem/change/issue</v>
      </c>
      <c r="J1019" t="str">
        <v xml:space="preserve">Usuario informa falla en la pos 11 ya que no funciona la impresora se procede a realizar mantenimiento preventivo a la pos y se procede a realizar pruebas; pero esta sigue con el mismo problema lo que se evidencia que la impresora tiene el led del slip parpadeando por lo que genera un bloque al sistema operativo de la pos. Por lo que se procede a realizar mantenimiento y desarme de la impresora térmica esta se encontró con 'papel por lo que se retira luego de eso se realiza pruebas por lo que esta sigue con el problema por lo que informo a la persona remota de la tienda que el problema persiste en las pos N° 11; lo que el me indica que realice un cambio de la impresora para dejar operativa la caja.     ONSERVACIONES: por autorización de la persona remota encargada de la tienda se procede a realizar el cambio de la impresora que está en el puesto de DONA para dejar la pos 11 operativa ya que él va a requerir la impresora para que quede en la pos de dona. </v>
      </c>
      <c r="K1019">
        <v>44708</v>
      </c>
      <c r="L1019">
        <v>44708</v>
      </c>
      <c r="M1019" t="str">
        <f>TEXT(L1019,"DDDDDDD")</f>
        <v>viernes</v>
      </c>
      <c r="N1019" t="str">
        <v>M085 METRO MONTERIA</v>
      </c>
      <c r="O1019" t="str">
        <v>MONTERIA</v>
      </c>
      <c r="P1019" t="str">
        <v>COSTA</v>
      </c>
      <c r="Q1019" t="str">
        <v>SHARON YANETH KERGUELEN WILCHES</v>
      </c>
      <c r="R1019" t="e">
        <v>#N/A</v>
      </c>
      <c r="S1019" t="str">
        <v>DIRECTO</v>
      </c>
      <c r="T1019">
        <v>0.4375</v>
      </c>
      <c r="U1019">
        <v>0.5</v>
      </c>
      <c r="V1019">
        <v>0.0625</v>
      </c>
      <c r="W1019">
        <v>1</v>
      </c>
      <c r="X1019">
        <f>NETWORKDAYS(K1019,L1018)</f>
        <v>1</v>
      </c>
      <c r="Y1019" t="str">
        <f>IF(X1019&lt;=2,"CUMPLE","NO CUMPLE")</f>
        <v>CUMPLE</v>
      </c>
    </row>
    <row r="1020" xml:space="preserve">
      <c r="A1020">
        <v>12475797</v>
      </c>
      <c r="B1020" t="str">
        <v>Incident</v>
      </c>
      <c r="C1020" t="str">
        <v>CERRADO</v>
      </c>
      <c r="D1020" t="str">
        <v>TIENDA</v>
      </c>
      <c r="E1020" t="str">
        <v>POS</v>
      </c>
      <c r="F1020" t="str">
        <v>POS</v>
      </c>
      <c r="G1020" t="str">
        <v>POS</v>
      </c>
      <c r="H1020" t="str" xml:space="preserve">
        <v xml:space="preserve">Datos usuario_x000d_
Nombre: Luis Fernando Narvaez_x000d_
Correo: LuisFernando.Narvaez@cencosud.com.co_x000d_
Usuario AD: LuNarvae_x000d_
Pais: Colombia_x000d_
Ubicacion: M085 METRO MONTERIA_x000d_
Zona: Colombia Costa_x000d_
Unidad de Negocio: Supermercados_x000d_
Servicio: Tiendas &amp; Centros de Distribucion_x000d_
Telefono: 3133553785_x000d_
Anexo: 7830101_x000d_
Descripcion: buenas tardes me colaboran sacando el cajero que se encuentra ingresado en la pos numero 13 la caja se encuentra reiniciando</v>
      </c>
      <c r="I1020" t="str">
        <v>Create a new request/incident/problem/change/issue</v>
      </c>
      <c r="J1020" t="str">
        <v>Usuario reporta falla en las pos N° 13  la caja se encuentra reiniciando y no inicia el sistema operativo se realiza las siguientes pruebas realizando mantenimiento preventivo por lo que esta queda igual. Se procede a realizar a iniciar la pos con una memora RAM pero esta sigue igual; se procede realizar el cambio de board pero esta sigue igual por lo que se le informa a la persona encargada de la tienda que se debe cambiar la pos ya que esta no inicia.                                                                                                                                                                                                                                                                        OBSERCACIONES: la pos no queda operativa ya que se requiere cambio.</v>
      </c>
      <c r="K1020">
        <v>44708</v>
      </c>
      <c r="L1020">
        <v>44708</v>
      </c>
      <c r="M1020" t="str">
        <f>TEXT(L1020,"DDDDDDD")</f>
        <v>viernes</v>
      </c>
      <c r="N1020" t="str">
        <v>M085 METRO MONTERIA</v>
      </c>
      <c r="O1020" t="str">
        <v>MONTERIA</v>
      </c>
      <c r="P1020" t="str">
        <v>COSTA</v>
      </c>
      <c r="Q1020" t="str">
        <v>SHARON YANETH KERGUELEN WILCHES</v>
      </c>
      <c r="R1020" t="e">
        <v>#N/A</v>
      </c>
      <c r="S1020" t="str">
        <v>DIRECTO</v>
      </c>
      <c r="T1020">
        <v>0.3958333333333333</v>
      </c>
      <c r="U1020">
        <v>0.4375</v>
      </c>
      <c r="V1020">
        <v>0.041666666666666664</v>
      </c>
      <c r="W1020">
        <v>1</v>
      </c>
      <c r="X1020">
        <f>NETWORKDAYS(K1020,L1019)</f>
        <v>1</v>
      </c>
      <c r="Y1020" t="str">
        <f>IF(X1020&lt;=2,"CUMPLE","NO CUMPLE")</f>
        <v>CUMPLE</v>
      </c>
    </row>
    <row r="1021" xml:space="preserve">
      <c r="A1021">
        <v>12453288</v>
      </c>
      <c r="B1021" t="str">
        <v>Request</v>
      </c>
      <c r="C1021" t="str">
        <v>CERRADO</v>
      </c>
      <c r="D1021" t="str">
        <v>TIENDA</v>
      </c>
      <c r="E1021" t="str">
        <v>POS</v>
      </c>
      <c r="F1021" t="str">
        <v>POS</v>
      </c>
      <c r="G1021" t="str">
        <v>POS</v>
      </c>
      <c r="H1021"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me podrian colaborar con la pos 11 ya que desde sistemas verificaron y me informan que la caja les aparece fuera de lineal y por tal motivo no nos pudieron ayudar espero nos colabore ya que es de suma importancia ya que solo contamos con 6 cajas en el lineal</v>
      </c>
      <c r="I1021" t="str">
        <v>Se realiza envio de DISPLAY USUARIO con Guía No. 2071793894 el 25/05/2022. Se transfiere para su gestión.Confirmar si la parte ya fue entregada y proceder con la instalación; gestion del ticket y la parte en SGP.</v>
      </c>
      <c r="J1021" t="str">
        <v>Se procede a validar el correo de ingreso y se localiza la sección de líneas de caja para revisar la pos 11 identificada con número serial 6422492769 y con número de placa de inventario 005675; la cual indica que no sube al sistema. Teniendo en cuenta que no sube; se procede a validar que la pos aun continue en línea; para ello se enciende la pos y se espera que suba; se valida que el error es por el visor el cual se procede a confirma que halla llegado el repuesto; se dirige a seguridad y confirman que está en sala de sistema; se busca en sala de sistema y se procede a instalar en la pos 11; se instala y se apaga la caja y se espera que suba en línea. se confirma que la pos sube correctamente y se espera que la usuaria haga pruebas de ingreso de usuario y registro o cancelación de productos. se realizan las pruebas a satisfacción quedan funcional la pos.</v>
      </c>
      <c r="K1021">
        <v>44708</v>
      </c>
      <c r="L1021">
        <v>44708</v>
      </c>
      <c r="M1021" t="str">
        <f>TEXT(L1021,"DDDDDDD")</f>
        <v>viernes</v>
      </c>
      <c r="N1021" t="str">
        <v>M195 METRO SANTA LUCIA</v>
      </c>
      <c r="O1021" t="str">
        <v>SANTA LUCIA</v>
      </c>
      <c r="P1021" t="e">
        <v>#N/A</v>
      </c>
      <c r="Q1021" t="str">
        <v xml:space="preserve">Luis Fernando Quiroga Sanchez </v>
      </c>
      <c r="R1021" t="e">
        <v>#N/A</v>
      </c>
      <c r="S1021" t="str">
        <v>DIRECTO</v>
      </c>
      <c r="T1021">
        <v>0.5833333333333334</v>
      </c>
      <c r="U1021" t="str">
        <v>15:.00</v>
      </c>
      <c r="V1021">
        <v>0.041666666666666664</v>
      </c>
      <c r="W1021">
        <v>1</v>
      </c>
      <c r="X1021">
        <f>NETWORKDAYS(K1021,L1020)</f>
        <v>1</v>
      </c>
      <c r="Y1021" t="str">
        <f>IF(X1021&lt;=2,"CUMPLE","NO CUMPLE")</f>
        <v>CUMPLE</v>
      </c>
    </row>
    <row r="1022" xml:space="preserve">
      <c r="A1022">
        <v>12470459</v>
      </c>
      <c r="B1022" t="str">
        <v>Request</v>
      </c>
      <c r="C1022" t="str">
        <v>CERRADO</v>
      </c>
      <c r="D1022" t="str">
        <v>TIENDA</v>
      </c>
      <c r="E1022" t="str">
        <v>IMPRESORA</v>
      </c>
      <c r="F1022" t="str">
        <v>IMPRESORA</v>
      </c>
      <c r="G1022" t="str">
        <v>ZEBRA</v>
      </c>
      <c r="H1022"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solicito de su colaboracion configurando mi computador a la impresora de flejes que se encuentra funcionando mientras se tiene solucion a la que esta fuera de servicio ya que es de vital importancia para generar los PEPS del area de bodega la IP es 10.131.100.50 y el pc es 10.131.100.71</v>
      </c>
      <c r="I1022" t="str">
        <v>Create a new request/incident/problem/change/issue</v>
      </c>
      <c r="J1022" t="str">
        <v xml:space="preserve">Este servicio no tuvo novedad ya que se logró reparar la impresora que estaba averiada con IP 10.131.100.51; por lo que no hubo necesidad de configurar el PC a la otra impresora con IP 10.131.100.50; por tal motivo se deja el equipo tal como estaba y configurada a la misma impresora con IP 10.131.100.51; ya que se logró reparar su error de censores que en estado funcional  </v>
      </c>
      <c r="K1022">
        <v>44708</v>
      </c>
      <c r="L1022">
        <v>44708</v>
      </c>
      <c r="M1022" t="str">
        <f>TEXT(L1022,"DDDDDDD")</f>
        <v>viernes</v>
      </c>
      <c r="N1022" t="str">
        <v>J047 JUMBO GIRARDOT</v>
      </c>
      <c r="O1022" t="str">
        <v>GIRARDOT</v>
      </c>
      <c r="P1022" t="str">
        <v>OCCIDENTE</v>
      </c>
      <c r="Q1022" t="str">
        <v>RAFAEL ARDILA PUENTES</v>
      </c>
      <c r="R1022" t="e">
        <v>#N/A</v>
      </c>
      <c r="S1022" t="str">
        <v>ALIADO</v>
      </c>
      <c r="T1022">
        <v>0.5833333333333334</v>
      </c>
      <c r="U1022">
        <v>0.625</v>
      </c>
      <c r="V1022">
        <v>0.041666666666666664</v>
      </c>
      <c r="W1022">
        <v>1</v>
      </c>
      <c r="X1022">
        <f>NETWORKDAYS(K1022,L1021)</f>
        <v>1</v>
      </c>
      <c r="Y1022" t="str">
        <f>IF(X1022&lt;=2,"CUMPLE","NO CUMPLE")</f>
        <v>CUMPLE</v>
      </c>
    </row>
    <row r="1023">
      <c r="A1023" t="str">
        <v>ACOMPAÑAMIENTO</v>
      </c>
      <c r="B1023" t="str">
        <v>ACOMPAÑAMIENTO</v>
      </c>
      <c r="C1023" t="str">
        <v>CERRADO</v>
      </c>
      <c r="D1023" t="str">
        <v>CRC</v>
      </c>
      <c r="E1023" t="str">
        <v>ACOMPAÑAMIENTO</v>
      </c>
      <c r="F1023" t="str">
        <v>ACOMPAÑAMIENTO</v>
      </c>
      <c r="G1023" t="str">
        <v>ACOMPAÑAMIENTO</v>
      </c>
      <c r="H1023" t="str">
        <v>Gestión de soporte técnico en el Centro de Reparación</v>
      </c>
      <c r="I1023" t="str">
        <v>Gestión de soporte técnico en el Centro de Reparación</v>
      </c>
      <c r="J1023" t="str">
        <v>Se realiza actividad de acompañamiento en CRC</v>
      </c>
      <c r="K1023">
        <v>44708</v>
      </c>
      <c r="L1023">
        <v>44708</v>
      </c>
      <c r="M1023" t="str">
        <f>TEXT(L1023,"DDDDDDD")</f>
        <v>viernes</v>
      </c>
      <c r="N1023" t="str">
        <v>CENTRO DE REPARACIÓN</v>
      </c>
      <c r="O1023" t="str">
        <v>BOGOTA</v>
      </c>
      <c r="P1023" t="str">
        <v>BOGOTA</v>
      </c>
      <c r="Q1023" t="str">
        <v>DIEGO ALBERTO TORRES CRUZ</v>
      </c>
      <c r="R1023">
        <v>1000466791</v>
      </c>
      <c r="S1023" t="str">
        <v>DIRECTO</v>
      </c>
      <c r="T1023">
        <v>0.3333333333333333</v>
      </c>
      <c r="U1023">
        <v>0.75</v>
      </c>
      <c r="V1023">
        <v>0.4166666666666667</v>
      </c>
      <c r="W1023" t="str">
        <v>2;5</v>
      </c>
      <c r="X1023">
        <f>NETWORKDAYS(K1023,L1022)</f>
        <v>1</v>
      </c>
      <c r="Y1023" t="str">
        <f>IF(X1023&lt;=2,"CUMPLE","NO CUMPLE")</f>
        <v>CUMPLE</v>
      </c>
    </row>
    <row r="1024" xml:space="preserve">
      <c r="A1024">
        <v>12470663</v>
      </c>
      <c r="B1024" t="str">
        <v>Incident</v>
      </c>
      <c r="C1024" t="str">
        <v>CERRADO</v>
      </c>
      <c r="D1024" t="str">
        <v>TIENDA</v>
      </c>
      <c r="E1024" t="str">
        <v>PC</v>
      </c>
      <c r="F1024" t="str">
        <v>PC</v>
      </c>
      <c r="G1024" t="str">
        <v>LENOVO</v>
      </c>
      <c r="H1024"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SE SOLICITA REVISION DE LOS COMPUTADORES DEL E-LEARNIN Y COMPUTADOR DE USO DE RRHH; NO TIENEN SALIDA DE AUDIO; SE AGRADECE SOLUCION DEFINITIVA; DEBIDO A QUE DAN SOLUCION TEMPORAL A LA NOVEDAD Y A LOS DOS DIAS YA EL AUDIO NO FUNCIONA. SERIAL 1: MJ0FNN3L SERIAL 2:MJ0FNN6D SERIAL 3: MJ0FNPRQ_x000d_
Lugar en donde se encuentra el computador en la tienda: OFICINA DIRECCION_x000d_
</v>
      </c>
      <c r="I1024" t="str">
        <v>Create a new request/incident/problem/change/issue</v>
      </c>
      <c r="J1024" t="str">
        <v>Usuario reporta falla en las cpu de e-lernig y de recursos humanos con el tema del sonido pues este no se escucha al momento de conectarle los audífonos por lo que se evidencia que los equipos tiene cable VGA; se procede a cambiar el cable vga por el displey port por lo que se realiza pruebas conectado los audífonos en la salida del monitor quedando operativo y a satisfacción del cliente.                                                                                                                                                                                                                                                            OBSERCACIONES: la cpu quedan con sonido.</v>
      </c>
      <c r="K1024">
        <v>44708</v>
      </c>
      <c r="L1024">
        <v>44712</v>
      </c>
      <c r="M1024" t="str">
        <f>TEXT(L1024,"DDDDDDD")</f>
        <v>martes</v>
      </c>
      <c r="N1024" t="str">
        <v>M085 METRO MONTERIA</v>
      </c>
      <c r="O1024" t="str">
        <v>MONTERIA</v>
      </c>
      <c r="P1024" t="str">
        <v>COSTA</v>
      </c>
      <c r="Q1024" t="str">
        <v>SHARON YANETH KERGUELEN WILCHES</v>
      </c>
      <c r="R1024" t="e">
        <v>#N/A</v>
      </c>
      <c r="S1024" t="str">
        <v>DIRECTO</v>
      </c>
      <c r="T1024">
        <v>0.3506944444444444</v>
      </c>
      <c r="U1024">
        <v>0.40625</v>
      </c>
      <c r="V1024">
        <v>0.05555555555555555</v>
      </c>
      <c r="W1024">
        <v>1</v>
      </c>
      <c r="X1024">
        <f>NETWORKDAYS(K1024,L1023)</f>
        <v>1</v>
      </c>
      <c r="Y1024" t="str">
        <f>IF(X1024&lt;=2,"CUMPLE","NO CUMPLE")</f>
        <v>CUMPLE</v>
      </c>
    </row>
    <row r="1025" xml:space="preserve">
      <c r="A1025">
        <v>12470679</v>
      </c>
      <c r="B1025" t="str">
        <v>Request</v>
      </c>
      <c r="C1025" t="str">
        <v>CERRADO</v>
      </c>
      <c r="D1025" t="str">
        <v>TIENDA</v>
      </c>
      <c r="E1025" t="str">
        <v>PC</v>
      </c>
      <c r="F1025" t="str">
        <v>PC</v>
      </c>
      <c r="G1025" t="str">
        <v>LENOVO</v>
      </c>
      <c r="H1025"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Supermercados_x000d_
Servicio: Tiendas &amp; Centros de Distribucion_x000d_
Telefono: 3145413722_x000d_
Anexo: 7830101_x000d_
Descripcion: Buenos dias; solicito me colaboren con el arreglo del sonido de pc con el laboro; ya que recurrentemente queda sin sonido; en multiples ocasiones lo han arreglado; y vuelve a quedar al poco tiempo sin sonido; agradezco de ante mano su colaboracion._x000d_
Indicar la ubicacion del computador en la tienda o sede: TIENDA METRO MONTERIA-DIRECCION</v>
      </c>
      <c r="I1025" t="str">
        <v>Create a new request/incident/problem/change/issue</v>
      </c>
      <c r="J1025" t="str">
        <v>Usuario reporta falla en el equipo de computo con el sonido ya que no se escucha  por lo que se procede a realizar cambio del cable vga por el displey port por lo que se realiza pruebas conectando los audífonos en la salida del monitor quedando operativo y a satisfacción del cliente.                                                                                                                                                                                                                                                                     OBSERCACIONES: la cpu queda operativa con salida de sonido desde el monitor y queda operativo.</v>
      </c>
      <c r="K1025">
        <v>44708</v>
      </c>
      <c r="L1025">
        <v>44712</v>
      </c>
      <c r="M1025" t="str">
        <f>TEXT(L1025,"DDDDDDD")</f>
        <v>martes</v>
      </c>
      <c r="N1025" t="str">
        <v>M085 METRO MONTERIA</v>
      </c>
      <c r="O1025" t="str">
        <v>MONTERIA</v>
      </c>
      <c r="P1025" t="str">
        <v>COSTA</v>
      </c>
      <c r="Q1025" t="str">
        <v>SHARON YANETH KERGUELEN WILCHES</v>
      </c>
      <c r="R1025" t="e">
        <v>#N/A</v>
      </c>
      <c r="S1025" t="str">
        <v>DIRECTO</v>
      </c>
      <c r="T1025">
        <v>0.4166666666666667</v>
      </c>
      <c r="U1025">
        <v>0.4791666666666667</v>
      </c>
      <c r="V1025">
        <v>0.0625</v>
      </c>
      <c r="W1025">
        <v>1</v>
      </c>
      <c r="X1025">
        <f>NETWORKDAYS(K1025,L1024)</f>
        <v>3</v>
      </c>
      <c r="Y1025" t="str">
        <f>IF(X1025&lt;=2,"CUMPLE","NO CUMPLE")</f>
        <v>NO CUMPLE</v>
      </c>
    </row>
    <row r="1026" xml:space="preserve">
      <c r="A1026">
        <v>12473621</v>
      </c>
      <c r="B1026" t="str">
        <v>Request</v>
      </c>
      <c r="C1026" t="str">
        <v>CERRADO</v>
      </c>
      <c r="D1026" t="str">
        <v>TIENDA</v>
      </c>
      <c r="E1026" t="str">
        <v>PDA</v>
      </c>
      <c r="F1026" t="str">
        <v>PDA</v>
      </c>
      <c r="G1026" t="str">
        <v>HONEYWELL</v>
      </c>
      <c r="H1026" t="str" xml:space="preserve">
        <v xml:space="preserve">Buen dia._x000d_
Se solicita revisión; configuración y actualización Firmware y CSWLAN12 para las PDA HONEYWELL que se encuentran en tienda._x000d_
Gracias</v>
      </c>
      <c r="I1026" t="str">
        <v>Create a new request/incident/problem/change/issue</v>
      </c>
      <c r="J1026" t="str">
        <v>Se realiza revisión; restablecimiento; configuración; actualización de firmware y wlan de las PDA Honeywell EDA51 de los diferentes piso de ventas. Relaciono los seriales de las PDA revisadas y tiempos de configuración: 21178B0771; 21177B750F y 21177B74AB 9:50am a 12:15Pm Con pruebas de funcionamiento OK. La PDA de serial 21178B0771; no se pudo realizar el procedimiento ya que ésta fue reportada por daño en el lector de código; en anterior ocasión. 21178B0540; 21178B054E; 2117B060D; 2:00pm a 3:50pm. Con pruebas de funcionamiento OK. 21178B0543; 21175B7463 y 20051B41E5.  3:55pm a 4:30pm Con pruebas de funcionamiento OK. 19086B174F y 19086B2470 4:35pm a 6:00pm. Con pruebas de funcionamiento OK.</v>
      </c>
      <c r="K1026">
        <v>44712</v>
      </c>
      <c r="L1026">
        <v>44712</v>
      </c>
      <c r="M1026" t="str">
        <f>TEXT(L1026,"DDDDDDD")</f>
        <v>martes</v>
      </c>
      <c r="N1026" t="str">
        <v>J126 JUMBO SAN SILVESTRE</v>
      </c>
      <c r="O1026" t="str">
        <v>BARRANCABERMEJA</v>
      </c>
      <c r="P1026" t="str">
        <v>ORIENTE</v>
      </c>
      <c r="Q1026" t="str">
        <v>Luis Carlos Rojas Acosta</v>
      </c>
      <c r="R1026">
        <v>1096188137</v>
      </c>
      <c r="S1026" t="str">
        <v>DIRECTO</v>
      </c>
      <c r="T1026">
        <v>0.40625</v>
      </c>
      <c r="U1026">
        <v>0.75</v>
      </c>
      <c r="V1026">
        <v>0.2916666666666667</v>
      </c>
      <c r="W1026">
        <v>4</v>
      </c>
      <c r="X1026">
        <f>NETWORKDAYS(K1026,L1025)</f>
        <v>1</v>
      </c>
      <c r="Y1026" t="str">
        <f>IF(X1026&lt;=2,"CUMPLE","NO CUMPLE")</f>
        <v>CUMPLE</v>
      </c>
    </row>
    <row r="1027" xml:space="preserve">
      <c r="A1027">
        <v>12464737</v>
      </c>
      <c r="B1027" t="str">
        <v>Request</v>
      </c>
      <c r="C1027" t="str">
        <v>CERRADO</v>
      </c>
      <c r="D1027" t="str">
        <v>TIENDA</v>
      </c>
      <c r="E1027" t="str">
        <v>BALANZA</v>
      </c>
      <c r="F1027" t="str">
        <v>COLGANTE</v>
      </c>
      <c r="G1027" t="str">
        <v>METLER TOLEDO</v>
      </c>
      <c r="H1027"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balanza colgantes de carnes presenta la tecla 1 presionada no deja funcionar otras funciones_x000d_
Area en donde se encuentra la Balanza: carnes</v>
      </c>
      <c r="I1027" t="str">
        <v>Create a new request/incident/problem/change/issue</v>
      </c>
      <c r="J1027" t="str">
        <v>se procede a realizar instalación de balanza colgante en el área de carnes con apoyo del personal de mantenimiento; se valida configuración del equipo se toma evidencias le realizado y se le envía al señor Albeiro hoyos de sistemas de Cencosud. queda por cargar la parametrización y plus por parte del personal de sistemas de Cencosud donde informa el señor Albeiro hoyos que realizaran el proceso de forma remota. se deja equipo activo e instalado a satisfacción.</v>
      </c>
      <c r="K1027">
        <v>44712</v>
      </c>
      <c r="L1027">
        <v>44712</v>
      </c>
      <c r="M1027" t="str">
        <f>TEXT(L1027,"DDDDDDD")</f>
        <v>martes</v>
      </c>
      <c r="N1027" t="str">
        <v>J045 JUMBO AV.DEL FERROCARRIL SANTA MARTA</v>
      </c>
      <c r="O1027" t="str">
        <v>SANTA MARTA</v>
      </c>
      <c r="P1027" t="str">
        <v>COSTA</v>
      </c>
      <c r="Q1027" t="str">
        <v>Enrique Rafael Ponzon Ortega</v>
      </c>
      <c r="R1027">
        <v>1082888515</v>
      </c>
      <c r="S1027" t="str">
        <v>DIRECTO</v>
      </c>
      <c r="T1027">
        <v>0.3958333333333333</v>
      </c>
      <c r="U1027">
        <v>0.4583333333333333</v>
      </c>
      <c r="V1027">
        <v>0.0625</v>
      </c>
      <c r="W1027">
        <v>1</v>
      </c>
      <c r="X1027">
        <f>NETWORKDAYS(K1027,L1026)</f>
        <v>1</v>
      </c>
      <c r="Y1027" t="str">
        <f>IF(X1027&lt;=2,"CUMPLE","NO CUMPLE")</f>
        <v>CUMPLE</v>
      </c>
    </row>
    <row r="1028">
      <c r="A1028" t="str">
        <v>ACOMPAÑAMIENTO</v>
      </c>
      <c r="B1028" t="str">
        <v>ACOMPAÑAMIENTO</v>
      </c>
      <c r="C1028" t="str">
        <v>CERRADO</v>
      </c>
      <c r="D1028" t="str">
        <v>CRC</v>
      </c>
      <c r="E1028" t="str">
        <v>ACOMPAÑAMIENTO</v>
      </c>
      <c r="F1028" t="str">
        <v>ACOMPAÑAMIENTO</v>
      </c>
      <c r="G1028" t="str">
        <v>ACOMPAÑAMIENTO</v>
      </c>
      <c r="H1028" t="str">
        <v>Gestión de soporte técnico en el Centro de Reparación</v>
      </c>
      <c r="I1028" t="str">
        <v>Gestión de soporte técnico en el Centro de Reparación</v>
      </c>
      <c r="J1028" t="str">
        <v>Se realiza actividad de acompañamiento en CRC</v>
      </c>
      <c r="K1028">
        <v>44712</v>
      </c>
      <c r="L1028">
        <v>44712</v>
      </c>
      <c r="M1028" t="str">
        <f>TEXT(L1028,"DDDDDDD")</f>
        <v>martes</v>
      </c>
      <c r="N1028" t="str">
        <v>CENTRO DE REPARACIÓN</v>
      </c>
      <c r="O1028" t="str">
        <v>BOGOTA</v>
      </c>
      <c r="P1028" t="str">
        <v>BOGOTA</v>
      </c>
      <c r="Q1028" t="str">
        <v>DIEGO ALBERTO TORRES CRUZ</v>
      </c>
      <c r="R1028">
        <v>1000466791</v>
      </c>
      <c r="S1028" t="str">
        <v>DIRECTO</v>
      </c>
      <c r="T1028">
        <v>0.3333333333333333</v>
      </c>
      <c r="U1028">
        <v>0.75</v>
      </c>
      <c r="V1028">
        <v>0.4166666666666667</v>
      </c>
      <c r="W1028" t="str">
        <v>2;5</v>
      </c>
      <c r="X1028">
        <f>NETWORKDAYS(K1028,L1027)</f>
        <v>1</v>
      </c>
      <c r="Y1028" t="str">
        <f>IF(X1028&lt;=2,"CUMPLE","NO CUMPLE")</f>
        <v>CUMPLE</v>
      </c>
    </row>
    <row r="1029" xml:space="preserve">
      <c r="A1029">
        <v>12461366</v>
      </c>
      <c r="B1029" t="str">
        <v>REQUEST</v>
      </c>
      <c r="C1029" t="str">
        <v>CERRADO</v>
      </c>
      <c r="D1029" t="str">
        <v>TIENDA</v>
      </c>
      <c r="E1029" t="str">
        <v>VERIFICADOR</v>
      </c>
      <c r="F1029" t="str">
        <v>VERIFICADOR</v>
      </c>
      <c r="G1029" t="str">
        <v>NEWLAND</v>
      </c>
      <c r="H1029" t="str" xml:space="preserve">
        <v xml:space="preserve">Buenas Tardes_x000d_
_x000d_
Por favor realizar la configuración según el manual enviado y diligenciar el Sharepoint Compartido por correo para las siguientes Verificadores ; Conectarlas a la red con el usuario y contraseña enviado_x000d_
_x000d_
NQ2CAA000693 VERIFICADOR DE PRECIOS NEWLAND NQ1000_x000d_
NQ2CAA000733 VERIFICADOR DE PRECIOS NEWLAND NQ1000_x000d_
NQ2CAA000779 VERIFICADOR DE PRECIOS NEWLAND NQ1000_x000d_
NQ2CAA000710 VERIFICADOR DE PRECIOS NEWLAND NQ1000_x000d_
_x000d_
Gracias</v>
      </c>
      <c r="I1029" t="str">
        <v>AHD05439:Copied from Request 12461354</v>
      </c>
      <c r="J1029" t="str">
        <v>Se realizo la configuración de red en cada un de los verificadores; Se dejan operativos los equipos.</v>
      </c>
      <c r="K1029">
        <v>44712</v>
      </c>
      <c r="L1029">
        <v>44713</v>
      </c>
      <c r="M1029" t="str">
        <f>TEXT(L1029,"DDDDDDD")</f>
        <v>miércoles</v>
      </c>
      <c r="N1029" t="str">
        <v>J191 JUMBO CHIA BAZAR</v>
      </c>
      <c r="O1029" t="str">
        <v>CHIA</v>
      </c>
      <c r="P1029" t="str">
        <v>BOGOTA</v>
      </c>
      <c r="Q1029" t="str">
        <v>ALEXANDER CASTILLO SOTELO</v>
      </c>
      <c r="R1029">
        <v>80216449</v>
      </c>
      <c r="S1029" t="str">
        <v>ALIADO</v>
      </c>
      <c r="T1029">
        <v>0.5416666666666666</v>
      </c>
      <c r="U1029">
        <v>0.5833333333333334</v>
      </c>
      <c r="V1029">
        <v>0.041666666666666664</v>
      </c>
      <c r="W1029">
        <v>1</v>
      </c>
      <c r="X1029">
        <f>NETWORKDAYS(K1029,L1028)</f>
        <v>1</v>
      </c>
      <c r="Y1029" t="str">
        <f>IF(X1029&lt;=2,"CUMPLE","NO CUMPLE")</f>
        <v>CUMPLE</v>
      </c>
    </row>
    <row r="1030" xml:space="preserve">
      <c r="A1030">
        <v>12461365</v>
      </c>
      <c r="B1030" t="str">
        <v>REQUEST</v>
      </c>
      <c r="C1030" t="str">
        <v>CERRADO</v>
      </c>
      <c r="D1030" t="str">
        <v>TIENDA</v>
      </c>
      <c r="E1030" t="str">
        <v>PDA</v>
      </c>
      <c r="F1030" t="str">
        <v>PDA</v>
      </c>
      <c r="G1030" t="str">
        <v>HONEYWELL</v>
      </c>
      <c r="H1030" t="str" xml:space="preserve">
        <v xml:space="preserve">Buenas Tardes_x000d_
_x000d_
Por favor realizar la configuración según el manual enviado y diligenciar el Sharepoint Compartido por correo para las siguientes PDA; Conectarlas a la red con el usuario y contraseña enviado_x000d_
_x000d_
21177B75EE PDT/PDA|ESTANDAR HONEYWELL EDA51_x000d_
21175B49D9 PDT/PDA|ESTANDAR HONEYWELL EDA51_x000d_
21175B46B1 PDT/PDA|ESTANDAR HONEYWELL EDA51_x000d_
21175B46D4 PDT/PDA|ESTANDAR HONEYWELL EDA51_x000d_
21175B5387 PDT/PDA|ESTANDAR HONEYWELL EDA51_x000d_
21175B728F PDT/PDA|ESTANDAR HONEYWELL EDA51_x000d_
21175B71E4 PDT/PDA|ESTANDAR HONEYWELL EDA51_x000d_
21177B74C2 PDT/PDA|ESTANDAR HONEYWELL EDA51_x000d_
21175B46A1 PDT/PDA|ESTANDAR HONEYWELL EDA51_x000d_
_x000d_
Gracias</v>
      </c>
      <c r="I1030" t="str">
        <v>AHD05439:Copied from Request 12461352</v>
      </c>
      <c r="J1030" t="str">
        <v>Se realizo la configuración de red en cada una de las PDA; Se dejan operativos los equipos.</v>
      </c>
      <c r="K1030">
        <v>44712</v>
      </c>
      <c r="L1030">
        <v>44713</v>
      </c>
      <c r="M1030" t="str">
        <f>TEXT(L1030,"DDDDDDD")</f>
        <v>miércoles</v>
      </c>
      <c r="N1030" t="str">
        <v>J191 JUMBO CHIA BAZAR</v>
      </c>
      <c r="O1030" t="str">
        <v>CHIA</v>
      </c>
      <c r="P1030" t="str">
        <v>BOGOTA</v>
      </c>
      <c r="Q1030" t="str">
        <v>ALEXANDER CASTILLO SOTELO</v>
      </c>
      <c r="R1030">
        <v>80216449</v>
      </c>
      <c r="S1030" t="str">
        <v>ALIADO</v>
      </c>
      <c r="T1030">
        <v>0.4583333333333333</v>
      </c>
      <c r="U1030">
        <v>0.5208333333333334</v>
      </c>
      <c r="V1030">
        <v>0.0625</v>
      </c>
      <c r="W1030">
        <v>1</v>
      </c>
      <c r="X1030">
        <f>NETWORKDAYS(K1030,L1029)</f>
        <v>2</v>
      </c>
      <c r="Y1030" t="str">
        <f>IF(X1030&lt;=2,"CUMPLE","NO CUMPLE")</f>
        <v>CUMPLE</v>
      </c>
    </row>
    <row r="1031" xml:space="preserve">
      <c r="A1031">
        <v>12473659</v>
      </c>
      <c r="B1031" t="str">
        <v>REQUEST</v>
      </c>
      <c r="C1031" t="str">
        <v>CERRADO</v>
      </c>
      <c r="D1031" t="str">
        <v>TIENDA</v>
      </c>
      <c r="E1031" t="str">
        <v>PDA</v>
      </c>
      <c r="F1031" t="str">
        <v>PDA</v>
      </c>
      <c r="G1031" t="str">
        <v>HONEYWELL</v>
      </c>
      <c r="H1031" t="str" xml:space="preserve">
        <v xml:space="preserve">Buen dia._x000d_
Se solicita revisión; configuración y actualización Firmware y CSWLAN12 para las PDA HONEYWELL que se encuentran en tienda._x000d_
Gracias</v>
      </c>
      <c r="I1031" t="str">
        <v>Create a new request/incident/problem/change/issue</v>
      </c>
      <c r="J1031" t="str">
        <v xml:space="preserve"> Se llega a sitio donde se procede a realizar proceso de configuración EDA51 por medio de enterprise Provising; donde se formatean PDA a estado de Fabrica y mediante manual se realiza actualización de Firmware y reconfiguración de aplicativos; wifi; usuarios. se valida que todas hayan quedado actualizadas a la versión 31 en su Firmware; se entregan a las áreas correspondientes y se solicita validar su funcionamiento; PDA quedan operativas. A continuación; se relacionan seriales de equipos intervenidos: 1. 19086B28CE - 2. 19086B46FE - 3. 19086B3827 - 4. 19086B258E - 5. 21178B01E4 - 6. 19086B4695 - 7. 19086B2E08 - 8. 19086B2C43 - 9.19086B3F4E -10. 19086B3317. Se reporta a Ever Beccera que de las once PDA asignadas para la labor una no se encontró en la tienda la cual se relaciona con el SN. 21177B7637.  NOTA: para agilizar el proceso de actualización del firmware en las PDA este realiza manualmente mediante actualización APPLY UPDATE FROM IPSM; donde se conectaron las PDA al Pc y se copió el archivo de la actualización el cual pesaba 1.06 GB y que la conexión wifi presentaba lentitud.  </v>
      </c>
      <c r="K1031">
        <v>44712</v>
      </c>
      <c r="L1031">
        <v>44713</v>
      </c>
      <c r="M1031" t="str">
        <f>TEXT(L1031,"DDDDDDD")</f>
        <v>miércoles</v>
      </c>
      <c r="N1031" t="str">
        <v>M183 METRO SAN GIL</v>
      </c>
      <c r="O1031" t="str">
        <v>SAN GIL</v>
      </c>
      <c r="P1031" t="str">
        <v>ORIENTE</v>
      </c>
      <c r="Q1031" t="str">
        <v>JHONATAN RICARDO VARGAS ZAMBRANO</v>
      </c>
      <c r="R1031">
        <v>1057583301</v>
      </c>
      <c r="S1031" t="str">
        <v>DIRECTO</v>
      </c>
      <c r="T1031">
        <v>0.4166666666666667</v>
      </c>
      <c r="U1031">
        <v>0.8333333333333334</v>
      </c>
      <c r="V1031">
        <v>0.4166666666666667</v>
      </c>
      <c r="W1031">
        <v>4</v>
      </c>
      <c r="X1031">
        <f>NETWORKDAYS(K1031,L1030)</f>
        <v>2</v>
      </c>
      <c r="Y1031" t="str">
        <f>IF(X1031&lt;=2,"CUMPLE","NO CUMPLE")</f>
        <v>CUMPLE</v>
      </c>
    </row>
    <row r="1032" xml:space="preserve">
      <c r="A1032">
        <v>12483232</v>
      </c>
      <c r="B1032" t="str">
        <v>REQUEST</v>
      </c>
      <c r="C1032" t="str">
        <v>CERRADO</v>
      </c>
      <c r="D1032" t="str">
        <v>FRUVER</v>
      </c>
      <c r="E1032" t="str">
        <v>BALANZA</v>
      </c>
      <c r="F1032" t="str">
        <v>MESA</v>
      </c>
      <c r="G1032" t="str">
        <v>METTLER</v>
      </c>
      <c r="H1032" t="str" xml:space="preserve">
        <v xml:space="preserve">Buenos Dias_x000d_
_x000d_
Su ayuda con la instalación de la balanza de mesa nueva a la tienda Jumbo Chia Sabana_x000d_
_x000d_
Serial: c151225960_x000d_
Area: Fruver</v>
      </c>
      <c r="I1032" t="str">
        <v>Create a new request/incident/problem/change/issue</v>
      </c>
      <c r="J1032" t="str">
        <v>Se realizó el alistamiento de la balanza nueva; se configuro el puerto de red y se parametrizo la impresión de las etiquetas. El área de sistemas realizo el cargue de toda la información Se hicieron las respectivas prueba y se deja operativa. Se retiro la balanza con serial B519908637.</v>
      </c>
      <c r="K1032">
        <v>44712</v>
      </c>
      <c r="L1032">
        <v>44713</v>
      </c>
      <c r="M1032" t="str">
        <f>TEXT(L1032,"DDDDDDD")</f>
        <v>miércoles</v>
      </c>
      <c r="N1032" t="str">
        <v>J044 JUMBO CHIA</v>
      </c>
      <c r="O1032" t="str">
        <v>CHIA</v>
      </c>
      <c r="P1032" t="str">
        <v>BOGOTA</v>
      </c>
      <c r="Q1032" t="str">
        <v>ALEXANDER CASTILLO SOTELO</v>
      </c>
      <c r="R1032">
        <v>80216449</v>
      </c>
      <c r="S1032" t="str">
        <v>ALIADO</v>
      </c>
      <c r="T1032">
        <v>0.6875</v>
      </c>
      <c r="U1032">
        <v>0.7291666666666666</v>
      </c>
      <c r="V1032">
        <v>0.041666666666666664</v>
      </c>
      <c r="W1032">
        <v>1</v>
      </c>
      <c r="X1032">
        <f>NETWORKDAYS(K1032,L1031)</f>
        <v>2</v>
      </c>
      <c r="Y1032" t="str">
        <f>IF(X1032&lt;=2,"CUMPLE","NO CUMPLE")</f>
        <v>CUMPLE</v>
      </c>
    </row>
    <row r="1033" xml:space="preserve">
      <c r="A1033">
        <v>12483250</v>
      </c>
      <c r="B1033" t="str">
        <v>REQUEST</v>
      </c>
      <c r="C1033" t="str">
        <v>CERRADO</v>
      </c>
      <c r="D1033" t="str">
        <v>CARNES</v>
      </c>
      <c r="E1033" t="str">
        <v>BALANZA</v>
      </c>
      <c r="F1033" t="str">
        <v>MESA</v>
      </c>
      <c r="G1033" t="str">
        <v>METTLER</v>
      </c>
      <c r="H1033" t="str" xml:space="preserve">
        <v xml:space="preserve">Buenos Dias_x000d_
_x000d_
Su ayuda con la instalación de la balanza de mesa nueva a la tienda Jumbo Chia Sabana_x000d_
_x000d_
Serial: c151225962_x000d_
Area: Carnes</v>
      </c>
      <c r="I1033" t="str">
        <v>AHD05439:Copied from Request 12483232</v>
      </c>
      <c r="J1033" t="str">
        <v>Se realizó el alistamiento de la balanza nueva; se configuro el puerto de red y se parametrizo la impresión de las etiquetas. El área de sistemas realizo el cargue de toda la información Se hicieron las respectivas pruebas y se deja operativa. Se retiro la balanza con serial B507627791.</v>
      </c>
      <c r="K1033">
        <v>44712</v>
      </c>
      <c r="L1033">
        <v>44713</v>
      </c>
      <c r="M1033" t="str">
        <f>TEXT(L1033,"DDDDDDD")</f>
        <v>miércoles</v>
      </c>
      <c r="N1033" t="str">
        <v>J044 JUMBO CHIA</v>
      </c>
      <c r="O1033" t="str">
        <v>CHIA</v>
      </c>
      <c r="P1033" t="str">
        <v>BOGOTA</v>
      </c>
      <c r="Q1033" t="str">
        <v>ALEXANDER CASTILLO SOTELO</v>
      </c>
      <c r="R1033">
        <v>80216449</v>
      </c>
      <c r="S1033" t="str">
        <v>ALIADO</v>
      </c>
      <c r="T1033">
        <v>0.7291666666666666</v>
      </c>
      <c r="U1033">
        <v>0.7708333333333334</v>
      </c>
      <c r="V1033">
        <v>0.041666666666666664</v>
      </c>
      <c r="W1033">
        <v>1</v>
      </c>
      <c r="X1033">
        <f>NETWORKDAYS(K1033,L1032)</f>
        <v>2</v>
      </c>
      <c r="Y1033" t="str">
        <f>IF(X1033&lt;=2,"CUMPLE","NO CUMPLE")</f>
        <v>CUMPLE</v>
      </c>
    </row>
    <row r="1034" xml:space="preserve">
      <c r="A1034">
        <v>12483253</v>
      </c>
      <c r="B1034" t="str">
        <v>REQUEST</v>
      </c>
      <c r="C1034" t="str">
        <v>CERRADO</v>
      </c>
      <c r="D1034" t="str">
        <v>PANADERIA</v>
      </c>
      <c r="E1034" t="str">
        <v>BALANZA</v>
      </c>
      <c r="F1034" t="str">
        <v>MESA</v>
      </c>
      <c r="G1034" t="str">
        <v>METTLER</v>
      </c>
      <c r="H1034" t="str" xml:space="preserve">
        <v xml:space="preserve">Buenos Dias_x000d_
_x000d_
Su ayuda con la instalación de la balanza de mesa nueva a la tienda Jumbo Chia Sabana_x000d_
_x000d_
Serial: c128128094_x000d_
Area: Panaderia</v>
      </c>
      <c r="I1034" t="str">
        <v>AHD05439:Copied from Request 12483250</v>
      </c>
      <c r="J1034" t="str">
        <v>Se realizó el alistamiento de la balanza nueva; se configuro el puerto de red y se parametrizo la impresión de las etiquetas. El área de sistemas realizo el cargue de toda la información Se hicieron las respectivas prueba y se deja operativa. Se retiro la balanza con serial B644221302.</v>
      </c>
      <c r="K1034">
        <v>44712</v>
      </c>
      <c r="L1034">
        <v>44713</v>
      </c>
      <c r="M1034" t="str">
        <f>TEXT(L1034,"DDDDDDD")</f>
        <v>miércoles</v>
      </c>
      <c r="N1034" t="str">
        <v>J044 JUMBO CHIA</v>
      </c>
      <c r="O1034" t="str">
        <v>CHIA</v>
      </c>
      <c r="P1034" t="str">
        <v>BOGOTA</v>
      </c>
      <c r="Q1034" t="str">
        <v>ALEXANDER CASTILLO SOTELO</v>
      </c>
      <c r="R1034">
        <v>80216449</v>
      </c>
      <c r="S1034" t="str">
        <v>ALIADO</v>
      </c>
      <c r="T1034">
        <v>0.7708333333333334</v>
      </c>
      <c r="U1034">
        <v>0.8125</v>
      </c>
      <c r="V1034">
        <v>0.041666666666666664</v>
      </c>
      <c r="W1034">
        <v>1</v>
      </c>
      <c r="X1034">
        <f>NETWORKDAYS(K1034,L1033)</f>
        <v>2</v>
      </c>
      <c r="Y1034" t="str">
        <f>IF(X1034&lt;=2,"CUMPLE","NO CUMPLE")</f>
        <v>CUMPLE</v>
      </c>
    </row>
    <row r="1035" xml:space="preserve">
      <c r="A1035">
        <v>12483274</v>
      </c>
      <c r="B1035" t="str">
        <v>REQUEST</v>
      </c>
      <c r="C1035" t="str">
        <v>CERRADO</v>
      </c>
      <c r="D1035" t="str">
        <v>CHARCUTERIA</v>
      </c>
      <c r="E1035" t="str">
        <v>BALANZA</v>
      </c>
      <c r="F1035" t="str">
        <v>MESA</v>
      </c>
      <c r="G1035" t="str">
        <v>METTLER</v>
      </c>
      <c r="H1035" t="str" xml:space="preserve">
        <v xml:space="preserve">Buenos Dias_x000d_
_x000d_
Su ayuda con la instalación de la balanza de mesa nueva a la tienda Jumbo Chía Bazar_x000d_
_x000d_
Serial:C151225949_x000d_
Area: Charcutería</v>
      </c>
      <c r="I1035" t="str">
        <v>AHD05439:Copied from Request 12483253</v>
      </c>
      <c r="J1035" t="str">
        <v>Se realizó el alistamiento de la balanza nueva; se configuro el puerto de red y se parametrizo la impresión de las etiquetas. El área de sistemas realizo el cargue de toda la información Se hicieron las respectivas prueba y se deja operativa. Se retiro la balanza con serial B346977878.</v>
      </c>
      <c r="K1035">
        <v>44712</v>
      </c>
      <c r="L1035">
        <v>44713</v>
      </c>
      <c r="M1035" t="str">
        <f>TEXT(L1035,"DDDDDDD")</f>
        <v>miércoles</v>
      </c>
      <c r="N1035" t="str">
        <v>J191 JUMBO CHIA BAZAR</v>
      </c>
      <c r="O1035" t="str">
        <v>CHIA</v>
      </c>
      <c r="P1035" t="str">
        <v>BOGOTA</v>
      </c>
      <c r="Q1035" t="str">
        <v>ALEXANDER CASTILLO SOTELO</v>
      </c>
      <c r="R1035">
        <v>80216449</v>
      </c>
      <c r="S1035" t="str">
        <v>ALIADO</v>
      </c>
      <c r="T1035">
        <v>0.5833333333333334</v>
      </c>
      <c r="U1035">
        <v>0.625</v>
      </c>
      <c r="V1035">
        <v>0.041666666666666664</v>
      </c>
      <c r="W1035">
        <v>1</v>
      </c>
      <c r="X1035">
        <f>NETWORKDAYS(K1035,L1034)</f>
        <v>2</v>
      </c>
      <c r="Y1035" t="str">
        <f>IF(X1035&lt;=2,"CUMPLE","NO CUMPLE")</f>
        <v>CUMPLE</v>
      </c>
    </row>
    <row r="1036" xml:space="preserve">
      <c r="A1036">
        <v>12483294</v>
      </c>
      <c r="B1036" t="str">
        <v>REQUEST</v>
      </c>
      <c r="C1036" t="str">
        <v>CERRADO</v>
      </c>
      <c r="D1036" t="str">
        <v>PESCADERIA</v>
      </c>
      <c r="E1036" t="str">
        <v>BALANZA</v>
      </c>
      <c r="F1036" t="str">
        <v>MESA</v>
      </c>
      <c r="G1036" t="str">
        <v>METTLER</v>
      </c>
      <c r="H1036" t="str" xml:space="preserve">
        <v xml:space="preserve">Buenos Dias_x000d_
_x000d_
Su ayuda con la instalación de la balanza de mesa nueva a la tienda Jumbo Chía Bazar_x000d_
_x000d_
Serial:C201305206_x000d_
Area: Pescaderia</v>
      </c>
      <c r="I1036" t="str">
        <v>AHD05439:Copied from Request 12483274</v>
      </c>
      <c r="J1036" t="str">
        <v>Se realizó el alistamiento de la balanza nueva; se configuro el puerto de red y se parametrizo la impresión de las etiquetas. El área de sistemas realizo el cargue de toda la información Se hicieron las respectivas prueba y se deja operativa. Se retiro la balanza con serial B346977880.</v>
      </c>
      <c r="K1036">
        <v>44712</v>
      </c>
      <c r="L1036">
        <v>44713</v>
      </c>
      <c r="M1036" t="str">
        <f>TEXT(L1036,"DDDDDDD")</f>
        <v>miércoles</v>
      </c>
      <c r="N1036" t="str">
        <v>J191 JUMBO CHIA BAZAR</v>
      </c>
      <c r="O1036" t="str">
        <v>CHIA</v>
      </c>
      <c r="P1036" t="str">
        <v>BOGOTA</v>
      </c>
      <c r="Q1036" t="str">
        <v>ALEXANDER CASTILLO SOTELO</v>
      </c>
      <c r="R1036">
        <v>80216449</v>
      </c>
      <c r="S1036" t="str">
        <v>ALIADO</v>
      </c>
      <c r="T1036">
        <v>0.625</v>
      </c>
      <c r="U1036">
        <v>0.6666666666666666</v>
      </c>
      <c r="V1036">
        <v>0.041666666666666664</v>
      </c>
      <c r="W1036">
        <v>1</v>
      </c>
      <c r="X1036">
        <f>NETWORKDAYS(K1036,L1035)</f>
        <v>2</v>
      </c>
      <c r="Y1036" t="str">
        <f>IF(X1036&lt;=2,"CUMPLE","NO CUMPLE")</f>
        <v>CUMPLE</v>
      </c>
    </row>
    <row r="1037" xml:space="preserve">
      <c r="A1037">
        <v>12484183</v>
      </c>
      <c r="B1037" t="str">
        <v>REQUEST</v>
      </c>
      <c r="C1037" t="str">
        <v>CERRADO</v>
      </c>
      <c r="D1037" t="str">
        <v>CARNES</v>
      </c>
      <c r="E1037" t="str">
        <v>BALANZA</v>
      </c>
      <c r="F1037" t="str">
        <v>COLGANTE</v>
      </c>
      <c r="G1037" t="str">
        <v>METLER TOLEDO</v>
      </c>
      <c r="H1037"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instalacion de la balanza colgante en el area de carnes._x000d_
_x000d_
gracias por la atencion prestada._x000d_
Area donde su ubica la balanza: CARNES</v>
      </c>
      <c r="I1037" t="str">
        <v>Create a new request/incident/problem/change/issue</v>
      </c>
      <c r="J1037" t="str">
        <v>Se procede a realizar validación para instalación de balanza colgante en el área de carnes; por temas de promoción en el área de carnicería y cantidad de clientes; el jefe de sección y el director de la tienda indican que no es recomendable realizar el cambio de la balanza colgante en el área de carnes. se valida con el personal de sistemas de Cencosud sobre novedad; donde se autoriza realizar cambio de balanza de mesa en el área de panadería indicado por el señor Albeiro hoyos; el soporte de sistemas de Cencosud señor Albeiro hoyos informa que se valide el mismo número de cau para la instalación de la balanza de mesa en remplazo a la no instalación de la balanza colgante en el área de carnes. se procede a el armado e instalación de balanza de mesa; se traslada al área de panadería. se realiza configuración requerida en la maquina se deja con red y se valida con el soporte de sistemas de Cencosud para el cargue de plu; label y demás parametrización correspondiente. se realiza pruebas con el usuario a satisfacción se deja equipo operativo. (nota; cabe resaltar que se obtuvo algo de retraso por la autorización de la instalación de la balanza colgante en el área de carnes)</v>
      </c>
      <c r="K1037">
        <v>44713</v>
      </c>
      <c r="L1037">
        <v>44713</v>
      </c>
      <c r="M1037" t="str">
        <f>TEXT(L1037,"DDDDDDD")</f>
        <v>miércoles</v>
      </c>
      <c r="N1037" t="str">
        <v>J045 JUMBO AV.DEL FERROCARRIL SANTA MARTA</v>
      </c>
      <c r="O1037" t="str">
        <v>SANTA MARTA</v>
      </c>
      <c r="P1037" t="str">
        <v>COSTA</v>
      </c>
      <c r="Q1037" t="str">
        <v>ENRIQUE RAFAEL PONZON ORTEGA</v>
      </c>
      <c r="R1037">
        <v>1082888515</v>
      </c>
      <c r="S1037" t="str">
        <v>DIRECTO</v>
      </c>
      <c r="T1037">
        <v>0.4583333333333333</v>
      </c>
      <c r="U1037">
        <v>0.53125</v>
      </c>
      <c r="V1037">
        <v>0.07291666666666667</v>
      </c>
      <c r="W1037">
        <v>1</v>
      </c>
      <c r="X1037">
        <f>NETWORKDAYS(K1037,L1036)</f>
        <v>1</v>
      </c>
      <c r="Y1037" t="str">
        <f>IF(X1037&lt;=2,"CUMPLE","NO CUMPLE")</f>
        <v>CUMPLE</v>
      </c>
    </row>
    <row r="1038" xml:space="preserve">
      <c r="A1038">
        <v>12484153</v>
      </c>
      <c r="B1038" t="str">
        <v>INCIDENT</v>
      </c>
      <c r="C1038" t="str">
        <v>CERRADO</v>
      </c>
      <c r="D1038" t="str">
        <v>FRUVER</v>
      </c>
      <c r="E1038" t="str">
        <v>BALANZA</v>
      </c>
      <c r="F1038" t="str">
        <v>MESA</v>
      </c>
      <c r="G1038" t="str">
        <v>METTLER</v>
      </c>
      <c r="H1038" t="str" xml:space="preserve">
        <v xml:space="preserve">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 dia_x000d_
solicito de su colaboracion con la revision del balanza de mesa de fruver; debido a que presenta falla en el teclado._x000d_
Marca mettler toledo 8442_x000d_
serial b644221275_x000d_
agradezco su ayuda.</v>
      </c>
      <c r="I1038" t="str">
        <v>Create a new request/incident/problem/change/issue</v>
      </c>
      <c r="J1038" t="str">
        <v>Sé realizan parámetros de bioseguridad. Se revisa ubicación de la balanza y se valida con el usuario. Procedemos a trasladarla hasta el laboratorio de sistemas; la balanza enciende y sube normal; pero presenta el problema en el funcionamiento en su teclado presentando anomalías en las tecla #7; #3 y VI. Procedemos a desensamblarla; se realiza limpieza de humedad y se utiliza limpia contactos electrónicos para limpiar pines de slot y pines de conexión del bus de datos. Se realiza nuevamente el ensamble de la misma; se enciende y sigue presentando la misma novedad. Se requiere la siguiente parte para finiquitar el incidente: #:10 ; P/N: 147756 ; Descripción: Teclado y estructura de cubierta; 8442-sea ; Cantidad: 1. Según despiece del modelo de la balanza. Se procede con el traslado de la llamada al grupo correspondiente para estudio de la parte y envío de la solicitud.</v>
      </c>
      <c r="K1038">
        <v>44713</v>
      </c>
      <c r="L1038">
        <v>44713</v>
      </c>
      <c r="M1038" t="str">
        <f>TEXT(L1038,"DDDDDDD")</f>
        <v>miércoles</v>
      </c>
      <c r="N1038" t="str">
        <v>M179 METRO PITALITO</v>
      </c>
      <c r="O1038" t="str">
        <v>PITALITO</v>
      </c>
      <c r="P1038" t="str">
        <v>OCCIDENTE</v>
      </c>
      <c r="Q1038" t="str">
        <v>EMERSON PALACIOS MARTINEZ</v>
      </c>
      <c r="R1038">
        <v>13723524</v>
      </c>
      <c r="S1038" t="str">
        <v>ALIADO</v>
      </c>
      <c r="T1038">
        <v>0.625</v>
      </c>
      <c r="U1038">
        <v>0.6875</v>
      </c>
      <c r="V1038">
        <v>0.0625</v>
      </c>
      <c r="W1038">
        <v>1</v>
      </c>
      <c r="X1038">
        <f>NETWORKDAYS(K1038,L1037)</f>
        <v>1</v>
      </c>
      <c r="Y1038" t="str">
        <f>IF(X1038&lt;=2,"CUMPLE","NO CUMPLE")</f>
        <v>CUMPLE</v>
      </c>
    </row>
    <row r="1039" xml:space="preserve">
      <c r="A1039">
        <v>12477603</v>
      </c>
      <c r="B1039" t="str">
        <v>REQUEST</v>
      </c>
      <c r="C1039" t="str">
        <v>CERRADO</v>
      </c>
      <c r="D1039" t="str">
        <v>LINEAL DE CAJAS</v>
      </c>
      <c r="E1039" t="str">
        <v>POS</v>
      </c>
      <c r="F1039" t="str">
        <v>POS</v>
      </c>
      <c r="G1039" t="str">
        <v>WINCOR</v>
      </c>
      <c r="H1039" t="str" xml:space="preserve">
        <v xml:space="preserve">Datos usuario_x000d_
Nombre: Maricela Lopez Forero_x000d_
Correo: maricela.lopez@cencosud.com.co_x000d_
Usuario AD: MLForero_x000d_
Pais: Colombia_x000d_
Ubicacion: J044 JUMBO CHIA_x000d_
Zona: Colombia Bogota_x000d_
Unidad de Negocio: Supermercados_x000d_
Servicio: Tiendas &amp; Centros de Distribucion_x000d_
Telefono: 3108519891_x000d_
Anexo: 8611000_x000d_
Descripcion: Buenas Tardes:_x000d_
pido su colaboracion para revisar la pos 13 ya que no quiere funcionar y parece bloqueada_x000d_
</v>
      </c>
      <c r="I1039" t="str">
        <v>Create a new request/incident/problem/change/issue</v>
      </c>
      <c r="J1039" t="str">
        <v>Se realizo la verificación de la Caja; se ajustaron todas las conexiones de los perisfericos y se reinicio la POS. Inicia correctamente; se hacen diferentes prueba y queda funcionando correctamente. Se deja operativa la caja.</v>
      </c>
      <c r="K1039">
        <v>44713</v>
      </c>
      <c r="L1039">
        <v>44713</v>
      </c>
      <c r="M1039" t="str">
        <f>TEXT(L1039,"DDDDDDD")</f>
        <v>miércoles</v>
      </c>
      <c r="N1039" t="str">
        <v>J044 JUMBO CHIA</v>
      </c>
      <c r="O1039" t="str">
        <v>CHIA</v>
      </c>
      <c r="P1039" t="str">
        <v>BOGOTA</v>
      </c>
      <c r="Q1039" t="str">
        <v>ALEXANDER CASTILLO SOTELO</v>
      </c>
      <c r="R1039">
        <v>80216449</v>
      </c>
      <c r="S1039" t="str">
        <v>ALIADO</v>
      </c>
      <c r="T1039">
        <v>0.8125</v>
      </c>
      <c r="U1039">
        <v>0.8402777777777778</v>
      </c>
      <c r="V1039">
        <v>0.027777777777777776</v>
      </c>
      <c r="W1039">
        <v>1</v>
      </c>
      <c r="X1039">
        <f>NETWORKDAYS(K1039,L1038)</f>
        <v>1</v>
      </c>
      <c r="Y1039" t="str">
        <f>IF(X1039&lt;=2,"CUMPLE","NO CUMPLE")</f>
        <v>CUMPLE</v>
      </c>
    </row>
    <row r="1040" xml:space="preserve">
      <c r="A1040">
        <v>12472660</v>
      </c>
      <c r="B1040" t="str">
        <v>REQUEST</v>
      </c>
      <c r="C1040" t="str">
        <v>CERRADO</v>
      </c>
      <c r="D1040" t="str">
        <v>PGC</v>
      </c>
      <c r="E1040" t="str">
        <v>PDA</v>
      </c>
      <c r="F1040" t="str">
        <v>PDA</v>
      </c>
      <c r="G1040" t="str">
        <v>HONEYWELL</v>
      </c>
      <c r="H1040"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se presenta des configuracion en PDA 034380 asignada a la seccion de PGC no permite ingresar y realizar las tareas diarias ._x000d_
Seccion de la tienda en donde se ubica la PDT o usuario: PGC</v>
      </c>
      <c r="I1040" t="str">
        <v>Create a new request/incident/problem/change/issue</v>
      </c>
      <c r="J1040" t="str">
        <v>Se procede a validar el correo de ingreso y se localiza la sección de seguridad donde se encuentra las PDA; se le indica a la usuaria que se viene a validar el error de la PDA de PGC; obtenemos la PDA y nos dirigimos a la sala de sistema a verificar el error. el cual se encuentra que no tienen acceso a Genesix MochaSoft; para ello se verifica y se configura de nuevo la red de acceso de la cswlan12; se verifica la conexión exitosa; luego se reinicia y la falla persiste; se procede a configurar de nuevo el Genesix y con los comandos de las teclas F1=\033OP; F2=\033OQ; F3=\033OR; F4=\033OS; DEL=\010. Y se le asigna contraseña suministrada por administrador de sistemas. se valida el ingreso a Genesix y se localiza el jefe Faiver para que realice pruebas; el cual esta funcional y con el usuario asignado de tienda. el usuario queda a satisfacción con las validaciones que realizo.</v>
      </c>
      <c r="K1040">
        <v>44713</v>
      </c>
      <c r="L1040">
        <v>44713</v>
      </c>
      <c r="M1040" t="str">
        <f>TEXT(L1040,"DDDDDDD")</f>
        <v>miércoles</v>
      </c>
      <c r="N1040" t="str">
        <v>M195 METRO SANTA LUCIA</v>
      </c>
      <c r="O1040" t="str">
        <v>NEIVA</v>
      </c>
      <c r="P1040" t="str">
        <v>OCCIDENTE</v>
      </c>
      <c r="Q1040" t="str">
        <v>LUIS FERNANDO QUIROGA SANCHEZ</v>
      </c>
      <c r="R1040" t="e">
        <v>#N/A</v>
      </c>
      <c r="S1040" t="str">
        <v>DIRECTO</v>
      </c>
      <c r="T1040">
        <v>0.6666666666666666</v>
      </c>
      <c r="U1040">
        <v>0.7083333333333334</v>
      </c>
      <c r="V1040">
        <v>0.041666666666666664</v>
      </c>
      <c r="W1040">
        <v>1</v>
      </c>
      <c r="X1040">
        <f>NETWORKDAYS(K1040,L1039)</f>
        <v>1</v>
      </c>
      <c r="Y1040" t="str">
        <f>IF(X1040&lt;=2,"CUMPLE","NO CUMPLE")</f>
        <v>CUMPLE</v>
      </c>
    </row>
    <row r="1041" xml:space="preserve">
      <c r="A1041">
        <v>12430813</v>
      </c>
      <c r="B1041" t="str">
        <v>REQUEST</v>
      </c>
      <c r="C1041" t="str">
        <v>CERRADO</v>
      </c>
      <c r="D1041" t="str">
        <v>LINEAL DE CAJAS</v>
      </c>
      <c r="E1041" t="str">
        <v>POS</v>
      </c>
      <c r="F1041" t="str">
        <v>VISOR</v>
      </c>
      <c r="G1041" t="str">
        <v>WINCOR</v>
      </c>
      <c r="H1041" t="str" xml:space="preserve">
        <v xml:space="preserve">Datos usuario_x000d_
Nombre: Caterine Alexandra Parra Forero_x000d_
Correo: caterinealexandra.parraforero@cencosud.com.co_x000d_
Usuario AD: capforer_x000d_
Pais: Colombia_x000d_
Ubicacion: J044 JUMBO CHIA_x000d_
Zona: Colombia Bogota_x000d_
Unidad de Negocio: Supermercados_x000d_
Servicio: Tiendas &amp; Centros de Distribucion_x000d_
Telefono: 3223596314_x000d_
Anexo: 8611000_x000d_
Descripcion: Buenas tardes por favor solicito revision del visor de la caja numero 9; por motivo que la informacion se ve opaca_x000d_
</v>
      </c>
      <c r="I1041" t="str" xml:space="preserve">
        <v xml:space="preserve">	_x000d_
Se realiza envio de DISPLAY CLIENTE con Guía No. 2071793909 el 31/05/2022. Se transfiere para su gestión.Confirmar si la parte ya fue entregada y proceder con la instalación; gestion del ticket y la parte en SGP.</v>
      </c>
      <c r="J1041" t="str">
        <v>Se realizo el cambio del visor de cliente; se valida que quede funcionando correctamente. Se deja operativa la POS.</v>
      </c>
      <c r="K1041">
        <v>44713</v>
      </c>
      <c r="L1041">
        <v>44713</v>
      </c>
      <c r="M1041" t="str">
        <f>TEXT(L1041,"DDDDDDD")</f>
        <v>miércoles</v>
      </c>
      <c r="N1041" t="str">
        <v>J044 JUMBO CHIA</v>
      </c>
      <c r="O1041" t="str">
        <v>NEIVA</v>
      </c>
      <c r="P1041" t="str">
        <v>OCCIDENTE</v>
      </c>
      <c r="Q1041" t="str">
        <v>ALEXANDER CASTILLO SOTELO</v>
      </c>
      <c r="R1041">
        <v>80216449</v>
      </c>
      <c r="S1041" t="str">
        <v>ALIADO</v>
      </c>
      <c r="T1041">
        <v>0.8402777777777778</v>
      </c>
      <c r="U1041">
        <v>0.8541666666666666</v>
      </c>
      <c r="V1041">
        <v>0.013888888888888888</v>
      </c>
      <c r="W1041">
        <v>1</v>
      </c>
      <c r="X1041">
        <f>NETWORKDAYS(K1041,L1040)</f>
        <v>1</v>
      </c>
      <c r="Y1041" t="str">
        <f>IF(X1041&lt;=2,"CUMPLE","NO CUMPLE")</f>
        <v>CUMPLE</v>
      </c>
    </row>
    <row r="1042">
      <c r="A1042" t="str">
        <v>ACOMPAÑAMIENTO</v>
      </c>
      <c r="B1042" t="str">
        <v>ACOMPAÑAMIENTO</v>
      </c>
      <c r="C1042" t="str">
        <v>CERRADO</v>
      </c>
      <c r="D1042" t="str">
        <v>CRC</v>
      </c>
      <c r="E1042" t="str">
        <v>ACOMPAÑAMIENTO</v>
      </c>
      <c r="F1042" t="str">
        <v>ACOMPAÑAMIENTO</v>
      </c>
      <c r="G1042" t="str">
        <v>ACOMPAÑAMIENTO</v>
      </c>
      <c r="H1042" t="str">
        <v>Gestión de soporte técnico en el Centro de Reparación</v>
      </c>
      <c r="I1042" t="str">
        <v>Gestión de soporte técnico en el Centro de Reparación</v>
      </c>
      <c r="J1042" t="str">
        <v>Se realiza actividad de acompañamiento en CRC</v>
      </c>
      <c r="K1042">
        <v>44713</v>
      </c>
      <c r="L1042">
        <v>44713</v>
      </c>
      <c r="M1042" t="str">
        <f>TEXT(L1042,"DDDDDDD")</f>
        <v>miércoles</v>
      </c>
      <c r="N1042" t="str">
        <v>CENTRO DE REPARACIÓN</v>
      </c>
      <c r="O1042" t="str">
        <v>BOGOTA</v>
      </c>
      <c r="P1042" t="str">
        <v>BOGOTA</v>
      </c>
      <c r="Q1042" t="str">
        <v>DIEGO ALBERTO TORRES CRUZ</v>
      </c>
      <c r="R1042">
        <v>1000466791</v>
      </c>
      <c r="S1042" t="str">
        <v>DIRECTO</v>
      </c>
      <c r="T1042">
        <v>0.3333333333333333</v>
      </c>
      <c r="U1042">
        <v>0.75</v>
      </c>
      <c r="V1042">
        <v>0.4166666666666667</v>
      </c>
      <c r="W1042" t="str">
        <v>2;5</v>
      </c>
      <c r="X1042">
        <f>NETWORKDAYS(K1042,L1041)</f>
        <v>1</v>
      </c>
      <c r="Y1042" t="str">
        <f>IF(X1042&lt;=2,"CUMPLE","NO CUMPLE")</f>
        <v>CUMPLE</v>
      </c>
    </row>
    <row r="1043" xml:space="preserve">
      <c r="A1043">
        <v>12483068</v>
      </c>
      <c r="B1043" t="str">
        <v>SIMEL</v>
      </c>
      <c r="C1043" t="str">
        <v>CERRADO</v>
      </c>
      <c r="D1043" t="str">
        <v>CARNES</v>
      </c>
      <c r="E1043" t="str">
        <v>BALANZA</v>
      </c>
      <c r="F1043" t="str">
        <v>COLGANTE</v>
      </c>
      <c r="G1043" t="str">
        <v>METTLER</v>
      </c>
      <c r="H1043" t="str" xml:space="preserve">
        <v xml:space="preserve">Datos usuario_x000d_
Nombre: Lisseth Paola Batista Cerda_x000d_
Correo: LissethPaola.BatistaCerda@cencosud.com.co_x000d_
Usuario AD: Lpbcerda_x000d_
Pais: Colombia_x000d_
Ubicacion: J174 JUMBO EL CASTILLO_x000d_
Zona: Colombia Bogota_x000d_
Unidad de Negocio: Supermercados_x000d_
Servicio: Tiendas &amp; Centros de Distribucion_x000d_
Telefono: 3175760536_x000d_
Anexo: 6723440_x000d_
Descripcion: Balanza de carneceria ( pollos) se encuentra desconfigurada.._x000d_
Area donde su ubica la balanza: Carnes</v>
      </c>
      <c r="I1043" t="str" xml:space="preserve">
        <v xml:space="preserve">Se requiere precinto para recalibrar se balanza de mesa marca METTLER TOLEDO modelo BPLUS y serial B924806702; el cual presenta el numero de precinto 2950000107937_x000d_
Nota se requiere precinto de reparación</v>
      </c>
      <c r="J1043" t="str">
        <v>Se procede a validar balanza colgante se procede a realizar la calibración; se procede a realizar las pruebas con el kit de calibrar; se hacen pruebas con todos los pesos del kit; las pruebas salen positivas; se procede a colocar el precinto #7380000000311 se deja balanza operativa y funcional NII B123199</v>
      </c>
      <c r="K1043">
        <v>44713</v>
      </c>
      <c r="L1043">
        <v>44714</v>
      </c>
      <c r="M1043" t="str">
        <f>TEXT(L1043,"DDDDDDD")</f>
        <v>jueves</v>
      </c>
      <c r="N1043" t="str">
        <v>J174 EL CASTILLO</v>
      </c>
      <c r="O1043" t="str">
        <v>CARTAGENA</v>
      </c>
      <c r="P1043" t="str">
        <v>COSTA</v>
      </c>
      <c r="Q1043" t="str">
        <v>CESAR AGUSTO LASCARRO CABRERA</v>
      </c>
      <c r="R1043" t="e">
        <v>#N/A</v>
      </c>
      <c r="S1043" t="str">
        <v>DIRECTO</v>
      </c>
      <c r="T1043">
        <v>0.375</v>
      </c>
      <c r="U1043">
        <v>0.4166666666666667</v>
      </c>
      <c r="V1043">
        <v>0.041666666666666664</v>
      </c>
      <c r="W1043">
        <v>1</v>
      </c>
      <c r="X1043">
        <f>NETWORKDAYS(K1043,L1042)</f>
        <v>1</v>
      </c>
      <c r="Y1043" t="str">
        <f>IF(X1043&lt;=2,"CUMPLE","NO CUMPLE")</f>
        <v>CUMPLE</v>
      </c>
    </row>
    <row r="1044" xml:space="preserve">
      <c r="A1044">
        <v>12467138</v>
      </c>
      <c r="B1044" t="str">
        <v>REQUEST</v>
      </c>
      <c r="C1044" t="str">
        <v>CERRADO</v>
      </c>
      <c r="D1044" t="str">
        <v>ESTACIÓN DE SERVICIO</v>
      </c>
      <c r="E1044" t="str">
        <v>POS</v>
      </c>
      <c r="F1044" t="str">
        <v>POS</v>
      </c>
      <c r="G1044" t="str">
        <v>WINCOR</v>
      </c>
      <c r="H1044" t="str" xml:space="preserve">
        <v xml:space="preserve">Datos usuario_x000d_
Nombre: Jairzhino Zabala Aguja_x000d_
Correo: jairzhino.zabalaaguja@cencosud.com.co_x000d_
Usuario AD: JAZabalaA_x000d_
Pais: Colombia_x000d_
Ubicacion: J047 JUMBO GIRARDOT_x000d_
Zona: Colombia Occidente_x000d_
Unidad de Negocio: Supermercados_x000d_
Servicio: Tiendas &amp; Centros de Distribucion_x000d_
Telefono: 3156282645_x000d_
Anexo: 3156282645_x000d_
Descripcion: Buenos dias_x000d_
_x000d_
Necesito de su amable colaboracion para cambiar el teclado de la pos 32 de la Estacion de servicio Girardot ya que no funcionan varias teclas; por ende no se puede registrar las ventas._x000d_
_x000d_
Gracias._x000d_
_x000d_
quedo atento._x000d_
Indicar ubicacion del Equipo en tienda o oficinas: Estacion de servicio Girardot</v>
      </c>
      <c r="I1044" t="str" xml:space="preserve">
        <v xml:space="preserve">Se realiza envio de_x000d_
KEYBOARD TA85/SCR CPL. LGY_x000d_
DISPLAY USUARIO BA64-G_x000d_
BASE DISPLAY USUARIO BA64-G_x000d_
CABLE DISPLAY USUARIO BA64-G RS232 TO RJ45_x000d_
CABLE TECLADO MINI-DIN 3.0M 6POS. M/M_x000d_
con Guía No. 2071793893 el 25/05/2022. Se transfiere para su gestión.Confirmar si la parte ya fue entregada y proceder con la instalación; gestion del ticket y la parte en SGP.</v>
      </c>
      <c r="J1044" t="str">
        <v>Se presenta demora en la atención del servicio debido a que se debieron retirar los cables de teclado anterior cables de video y cables de teclado; se reinstala nuevamente cables nuevos RS232 TO RJ45 y cable MINI DIM 3.0 para teclado BA64G-G el cual se ensamblo; se realizan pruebas de operatividad con la pos pero no reconoce el teclado lo cual se le informa a soporte sistemas Fabiola Diaz quien se comunica con soporte a tiendas 7x24 quienes efectúan validación de la pos; se reinicia pero presenta nuevamente falla ya que en ningún puerto com el teclado es reconocido; soporte tiendas 7x24 realiza nuevamente revisión de la pos y después de varios reinicios el dispositivo queda en estado operativo</v>
      </c>
      <c r="K1044">
        <v>44714</v>
      </c>
      <c r="L1044">
        <v>44714</v>
      </c>
      <c r="M1044" t="str">
        <f>TEXT(L1044,"DDDDDDD")</f>
        <v>jueves</v>
      </c>
      <c r="N1044" t="str">
        <v>J047 JUMBO GIRARDOT</v>
      </c>
      <c r="O1044" t="str">
        <v>GIRARDOT</v>
      </c>
      <c r="P1044" t="str">
        <v>OCCIDENTE</v>
      </c>
      <c r="Q1044" t="str">
        <v>NELSON EDUARDO TORRES ROJAS</v>
      </c>
      <c r="R1044" t="e">
        <v>#N/A</v>
      </c>
      <c r="S1044" t="str">
        <v>DIRECTO</v>
      </c>
      <c r="T1044">
        <v>0.6388888888888888</v>
      </c>
      <c r="U1044">
        <v>0.6805555555555556</v>
      </c>
      <c r="V1044">
        <v>0.041666666666666664</v>
      </c>
      <c r="W1044">
        <v>1</v>
      </c>
      <c r="X1044">
        <f>NETWORKDAYS(K1044,L1043)</f>
        <v>1</v>
      </c>
      <c r="Y1044" t="str">
        <f>IF(X1044&lt;=2,"CUMPLE","NO CUMPLE")</f>
        <v>CUMPLE</v>
      </c>
    </row>
    <row r="1045" xml:space="preserve">
      <c r="A1045">
        <v>12486837</v>
      </c>
      <c r="B1045" t="str">
        <v>SIMEL</v>
      </c>
      <c r="C1045" t="str">
        <v>CERRADO</v>
      </c>
      <c r="D1045" t="str">
        <v>CARNES</v>
      </c>
      <c r="E1045" t="str">
        <v>BALANZA</v>
      </c>
      <c r="F1045" t="str">
        <v>COLGANTE</v>
      </c>
      <c r="G1045" t="str">
        <v>METTLER</v>
      </c>
      <c r="H1045" t="str" xml:space="preserve">
        <v xml:space="preserve">Datos usuario_x000d_
Nombre: Ever Polania Ruiz_x000d_
Correo: Ever.Polania@cencosud.com.co_x000d_
Usuario AD: EPolania_x000d_
Pais: Colombia_x000d_
Ubicacion: M078 METRO FONTIBON_x000d_
Zona: Colombia Bogota_x000d_
Unidad de Negocio: JUMBO_x000d_
Servicio: Sistemas_x000d_
Telefono: 3174373287_x000d_
Anexo: 3174373287_x000d_
Descripcion: Buenas Tardes_x000d_
_x000d_
Por favor su ayuda con la la revision de las balanzas de Carnes y Pescaderia las cuales quedaron no conformes por CVM por no tener el precinto_x000d_
Area donde su ubica la balanza: pescaderia-Carnes</v>
      </c>
      <c r="I1045" t="str" xml:space="preserve">
        <v xml:space="preserve">Agradezco de tu colaboración para la revisión de estas dos balanzas no conformes por parte de CVM y se necesita visita del reparador Local para su revisión._x000d_
Por favor traer KIT de pesas_x000d_
1. Tienda: Metro Mosquera_x000d_
Equipo: BALANZA|COLGANTE_x000d_
Marca: METTLER TOLEDO_x000d_
Modelo: 8442 PLUS_x000d_
Serial: B644218752_x000d_
NII: B100069_x000d_
Precinto: Sticker_x000d_
Ticket: 12486837_x000d_
2. Tienda: Metro Mosquera_x000d_
Equipo: BALANZA|COLGANTE_x000d_
Marca: METTLER TOLEDO_x000d_
Modelo: 8442 PLUS_x000d_
Serial: R1L07856-6BJ_x000d_
NII: B5592_x000d_
Precinto: Sticker_x000d_
Ticket: 12486851_x000d_
Gracias</v>
      </c>
      <c r="J1045" t="str">
        <v xml:space="preserve">Se realizó la verificación de la balanza y se hace la calibración. Se realizan las diferentes pruebas y salen correctas. Se instala el precinto número 7380000000117. Se deja operativa la balanza. NII: B100069	 </v>
      </c>
      <c r="K1045">
        <v>44714</v>
      </c>
      <c r="L1045">
        <v>44714</v>
      </c>
      <c r="M1045" t="str">
        <f>TEXT(L1045,"DDDDDDD")</f>
        <v>jueves</v>
      </c>
      <c r="N1045" t="str">
        <v>M078 FONTIBON</v>
      </c>
      <c r="O1045" t="str">
        <v>BOGOTA</v>
      </c>
      <c r="P1045" t="str">
        <v>BOGOTA</v>
      </c>
      <c r="Q1045" t="str">
        <v>ALEXANDER CASTILLO SOTELO</v>
      </c>
      <c r="R1045">
        <v>80216449</v>
      </c>
      <c r="S1045" t="str">
        <v>ALIADO</v>
      </c>
      <c r="T1045">
        <v>0.4166666666666667</v>
      </c>
      <c r="U1045">
        <v>0.4409722222222222</v>
      </c>
      <c r="V1045">
        <v>0.024305555555555556</v>
      </c>
      <c r="W1045">
        <v>1</v>
      </c>
      <c r="X1045">
        <f>NETWORKDAYS(K1045,L1044)</f>
        <v>1</v>
      </c>
      <c r="Y1045" t="str">
        <f>IF(X1045&lt;=2,"CUMPLE","NO CUMPLE")</f>
        <v>CUMPLE</v>
      </c>
    </row>
    <row r="1046" xml:space="preserve">
      <c r="A1046">
        <v>12486851</v>
      </c>
      <c r="B1046" t="str">
        <v>SIMEL</v>
      </c>
      <c r="C1046" t="str">
        <v>CERRADO</v>
      </c>
      <c r="D1046" t="str">
        <v>CARNES</v>
      </c>
      <c r="E1046" t="str">
        <v>BALANZA</v>
      </c>
      <c r="F1046" t="str">
        <v>COLGANTE</v>
      </c>
      <c r="G1046" t="str">
        <v>METTLER</v>
      </c>
      <c r="H1046" t="str" xml:space="preserve">
        <v xml:space="preserve">Datos usuario_x000d_
Nombre: Ever Polania Ruiz_x000d_
Correo: Ever.Polania@cencosud.com.co_x000d_
Usuario AD: EPolania_x000d_
Pais: Colombia_x000d_
Ubicacion: M078 METRO FONTIBON_x000d_
Zona: Colombia Bogota_x000d_
Unidad de Negocio: JUMBO_x000d_
Servicio: Sistemas_x000d_
Telefono: 3174373287_x000d_
Anexo: 3174373287_x000d_
Descripcion: Buenas Tardes_x000d_
_x000d_
Por favor su ayuda con la la revision de las balanzas de Carnes y Pescaderia las cuales quedaron no conformes por CVM por no tener el precinto_x000d_
Area donde su ubica la balanza: pescaderia-Carnes_x000d_
</v>
      </c>
      <c r="I1046" t="str" xml:space="preserve">
        <v xml:space="preserve">Agradezco de tu colaboración para la revisión de estas dos balanzas no conformes por parte de CVM y se necesita visita del reparador Local para su revisión._x000d_
Por favor traer KIT de pesas_x000d_
1. Tienda: Metro Mosquera_x000d_
Equipo: BALANZA|COLGANTE_x000d_
Marca: METTLER TOLEDO_x000d_
Modelo: 8442 PLUS_x000d_
Serial: B644218752_x000d_
NII: B100069_x000d_
Precinto: Sticker_x000d_
Ticket: 12486837_x000d_
2. Tienda: Metro Mosquera_x000d_
Equipo: BALANZA|COLGANTE_x000d_
Marca: METTLER TOLEDO_x000d_
Modelo: 8442 PLUS_x000d_
Serial: R1L07856-6BJ_x000d_
NII: B5592_x000d_
Precinto: Sticker_x000d_
Ticket: 12486851_x000d_
Gracias</v>
      </c>
      <c r="J1046" t="str">
        <v xml:space="preserve">Se realizó la verificación de la balanza y se hace la calibración. Se realizan las diferentes pruebas y salen correctas. Se instala el precinto número 7380000000051. Se deja operativa la balanza. NII: B5592      </v>
      </c>
      <c r="K1046">
        <v>44714</v>
      </c>
      <c r="L1046">
        <v>44714</v>
      </c>
      <c r="M1046" t="str">
        <f>TEXT(L1046,"DDDDDDD")</f>
        <v>jueves</v>
      </c>
      <c r="N1046" t="str">
        <v>M078 FONTIBON</v>
      </c>
      <c r="O1046" t="str">
        <v>BOGOTA</v>
      </c>
      <c r="P1046" t="str">
        <v>BOGOTA</v>
      </c>
      <c r="Q1046" t="str">
        <v>ALEXANDER CASTILLO SOTELO</v>
      </c>
      <c r="R1046">
        <v>80216449</v>
      </c>
      <c r="S1046" t="str">
        <v>ALIADO</v>
      </c>
      <c r="T1046">
        <v>0.4444444444444444</v>
      </c>
      <c r="U1046">
        <v>0.4722222222222222</v>
      </c>
      <c r="V1046">
        <v>0.027777777777777776</v>
      </c>
      <c r="W1046">
        <v>1</v>
      </c>
      <c r="X1046">
        <f>NETWORKDAYS(K1046,L1045)</f>
        <v>1</v>
      </c>
      <c r="Y1046" t="str">
        <f>IF(X1046&lt;=2,"CUMPLE","NO CUMPLE")</f>
        <v>CUMPLE</v>
      </c>
    </row>
    <row r="1047" xml:space="preserve">
      <c r="A1047">
        <v>12485405</v>
      </c>
      <c r="B1047" t="str">
        <v>REQUEST</v>
      </c>
      <c r="C1047" t="str">
        <v>CERRADO</v>
      </c>
      <c r="D1047" t="str">
        <v>PGC</v>
      </c>
      <c r="E1047" t="str">
        <v>PDA</v>
      </c>
      <c r="F1047" t="str">
        <v>PDA</v>
      </c>
      <c r="G1047" t="str">
        <v>HONEYWELL</v>
      </c>
      <c r="H1047" t="str" xml:space="preserve">
        <v xml:space="preserve">Datos usuario_x000d_
Nombre: Herney Romero Mur_x000d_
Correo: herney.romeromur@cencosud.com.co_x000d_
Usuario AD: HERomeroM_x000d_
Pais: Colombia_x000d_
Ubicacion: J047 JUMBO GIRARDOT_x000d_
Zona: Colombia Occidente_x000d_
Unidad de Negocio: Supermercados_x000d_
Servicio: Tiendas &amp; Centros de Distribucion_x000d_
Telefono: 3006689978_x000d_
Anexo: 8872700_x000d_
Descripcion: buenos dias; la PDA 20073b055e solicita usuario y password para poder acceder a las funciones._x000d_
Seccion en la tienda o ubicacion del usuario: PGC Y PLS_x000d_
Jefe de area asignacion de la PDT: HERNY HERNANDEZ</v>
      </c>
      <c r="I1047" t="str">
        <v>Create a new request/incident/problem/change/issue</v>
      </c>
      <c r="J1047" t="str">
        <v>Se efectúa revisión de PDA la cual se encontraba desbloqueada de la sesión del usuario PisodeventaRSM; por lo que se procede a revisión también de PDA con serial 21145B5135 la cual también presentaba la misma novedad; se revisan las configuraciones a la cswlan12 y se vuelve a loguear en la sesion PisodeventaRSM realizando pruebas de operatividad sin novedad</v>
      </c>
      <c r="K1047">
        <v>44715</v>
      </c>
      <c r="L1047">
        <v>44715</v>
      </c>
      <c r="M1047" t="str">
        <f>TEXT(L1047,"DDDDDDD")</f>
        <v>viernes</v>
      </c>
      <c r="N1047" t="str">
        <v>J047 JUMBO GIRARDOT</v>
      </c>
      <c r="O1047" t="str">
        <v>GIRARDOT</v>
      </c>
      <c r="P1047" t="str">
        <v>OCCIDENTE</v>
      </c>
      <c r="Q1047" t="str">
        <v>NELSON EDUARDO TORRES ROJAS</v>
      </c>
      <c r="R1047" t="e">
        <v>#N/A</v>
      </c>
      <c r="S1047" t="str">
        <v>DIRECTO</v>
      </c>
      <c r="T1047">
        <v>0.5</v>
      </c>
      <c r="U1047">
        <v>0.5375</v>
      </c>
      <c r="V1047">
        <v>0.0375</v>
      </c>
      <c r="W1047">
        <v>1</v>
      </c>
      <c r="X1047">
        <f>NETWORKDAYS(K1047,L1046)</f>
        <v>-2</v>
      </c>
      <c r="Y1047" t="str">
        <f>IF(X1047&lt;=2,"CUMPLE","NO CUMPLE")</f>
        <v>CUMPLE</v>
      </c>
    </row>
    <row r="1048" xml:space="preserve">
      <c r="A1048">
        <v>12490625</v>
      </c>
      <c r="B1048" t="str">
        <v>INCIDENT</v>
      </c>
      <c r="C1048" t="str">
        <v>CERRADO</v>
      </c>
      <c r="D1048" t="str">
        <v>LINEAL DE CAJAS</v>
      </c>
      <c r="E1048" t="str">
        <v>POS</v>
      </c>
      <c r="F1048" t="str">
        <v>POS</v>
      </c>
      <c r="G1048" t="str">
        <v>WINCOR</v>
      </c>
      <c r="H1048" t="str" xml:space="preserve">
        <v xml:space="preserve">Datos usuario_x000d_
Nombre: Leidy Patricia Arrieta Alarcon_x000d_
Correo: LeidyPatricia.ArrietaAlarcon@cencosud.com.co_x000d_
Usuario AD: LEArrieta_x000d_
Pais: Colombia_x000d_
Ubicacion: M085 METRO MONTERIA_x000d_
Zona: Colombia Costa_x000d_
Unidad de Negocio: Supermercados_x000d_
Servicio: Tiendas &amp; Centros de Distribucion_x000d_
Telefono: 3142845875_x000d_
Anexo: 7830101_x000d_
Descripcion: Buenas noches para que me haga el favor de colaborarme con la pos 10 ya que se apago y la cajera quedo ingresada gracias por su colaboracion</v>
      </c>
      <c r="I1048" t="str">
        <v>Create a new request/incident/problem/change/issue</v>
      </c>
      <c r="J1048" t="str">
        <v xml:space="preserve">Usuario reporta falla en las pos N° 10 ya que esta estaba apagada y no funcionaba por lo que se procede a realizar mantenimiento preventivo luego de eso se espera al que sistema operativo suba para poder visualizar el pedido de las llave para luego realizar pruebas en la pos quedando operativa y funcional.                                                                                                                                                                                                                                      OBSERVACIONES: la pos queda operativa. </v>
      </c>
      <c r="K1048">
        <v>44715</v>
      </c>
      <c r="L1048">
        <v>44715</v>
      </c>
      <c r="M1048" t="str">
        <f>TEXT(L1048,"DDDDDDD")</f>
        <v>viernes</v>
      </c>
      <c r="N1048" t="str">
        <v>M085 METRO MONTERIA</v>
      </c>
      <c r="O1048" t="str">
        <v>MONTERIA</v>
      </c>
      <c r="P1048" t="str">
        <v>COSTA</v>
      </c>
      <c r="Q1048" t="str">
        <v>SHARON YANETH KERGUELEN WILCHES</v>
      </c>
      <c r="R1048" t="e">
        <v>#N/A</v>
      </c>
      <c r="S1048" t="str">
        <v>DIRECTO</v>
      </c>
      <c r="T1048">
        <v>0.6145833333333334</v>
      </c>
      <c r="U1048">
        <v>0.6597222222222222</v>
      </c>
      <c r="V1048">
        <v>0.04513888888888889</v>
      </c>
      <c r="W1048">
        <v>1</v>
      </c>
      <c r="X1048">
        <f>NETWORKDAYS(K1048,L1047)</f>
        <v>1</v>
      </c>
      <c r="Y1048" t="str">
        <f>IF(X1048&lt;=2,"CUMPLE","NO CUMPLE")</f>
        <v>CUMPLE</v>
      </c>
    </row>
    <row r="1049" xml:space="preserve">
      <c r="A1049">
        <v>12490057</v>
      </c>
      <c r="B1049" t="str">
        <v>INCIDENT</v>
      </c>
      <c r="C1049" t="str">
        <v>CERRADO</v>
      </c>
      <c r="D1049" t="str">
        <v>LINEAL DE CAJAS</v>
      </c>
      <c r="E1049" t="str">
        <v>POS</v>
      </c>
      <c r="F1049" t="str">
        <v>POS</v>
      </c>
      <c r="G1049" t="str">
        <v>WINCOR</v>
      </c>
      <c r="H1049" t="str" xml:space="preserve">
        <v xml:space="preserve">Datos usuario_x000d_
Nombre: Yudis Gallego Florez_x000d_
Correo: Yudis.Gallego@cencosud.com.co_x000d_
Usuario AD: YGallegF_x000d_
Pais: Colombia_x000d_
Ubicacion: M085 METRO MONTERIA_x000d_
Zona: Colombia Costa_x000d_
Unidad de Negocio: Supermercados_x000d_
Servicio: Tiendas &amp; Centros de Distribucion_x000d_
Telefono: 3105365977_x000d_
Anexo: 7830101_x000d_
Descripcion: Buenas tardes. agradezco su colaboracion con la pos # 13; ya que esta apagada y no prende. esta caja es la utilizada en la tienda para ventas institucionales y se necesita realizar unas ventas._x000d_
_x000d_
agradezco si es posible realizar el cambio por otra._x000d_
_x000d_
gracias</v>
      </c>
      <c r="I1049" t="str">
        <v>Create a new request/incident/problem/change/issue</v>
      </c>
      <c r="J1049" t="str">
        <v xml:space="preserve">Usuario informa falla con la pos # 13; ya que esta apagada y no prende. esta caja es la utilizada en la tienda para ventas institucionales y se necesita realizar unas ventas. se procede a realizar un cambio de pos y este consiste en tomar la pos de donas que es la que poco usan y instalar la tarjeta de red y el disco duro; luego de realizar ese proceso se procede a en ceder la pos pero esta no da imagen por lo que se le informa a la persona remota que no da imagen tome un visor para validar si era el visor pero es el disco que no da imagen se procede a decirle a la persona encargada remota por lo que la solución es colocar la venta institucional en la POS # 12 hasta que llegue la pos que se requirió para este caso adjunto evidencia del cambio que se hicieron. La pos no queda operativa ya que se debe esperar a que le envié la otra. </v>
      </c>
      <c r="K1049">
        <v>44715</v>
      </c>
      <c r="L1049">
        <v>44715</v>
      </c>
      <c r="M1049" t="str">
        <f>TEXT(L1049,"DDDDDDD")</f>
        <v>viernes</v>
      </c>
      <c r="N1049" t="str">
        <v>M085 METRO MONTERIA</v>
      </c>
      <c r="O1049" t="str">
        <v>MONTERIA</v>
      </c>
      <c r="P1049" t="str">
        <v>COSTA</v>
      </c>
      <c r="Q1049" t="str">
        <v>SHARON YANETH KERGUELEN WILCHES</v>
      </c>
      <c r="R1049">
        <v>1067917448</v>
      </c>
      <c r="S1049" t="str">
        <v>DIRECTO</v>
      </c>
      <c r="T1049">
        <v>0.5493055555555556</v>
      </c>
      <c r="U1049">
        <v>0.6111111111111112</v>
      </c>
      <c r="V1049">
        <v>0.06180555555555556</v>
      </c>
      <c r="W1049">
        <v>1</v>
      </c>
      <c r="X1049">
        <f>NETWORKDAYS(K1049,L1048)</f>
        <v>1</v>
      </c>
      <c r="Y1049" t="str">
        <f>IF(X1049&lt;=2,"CUMPLE","NO CUMPLE")</f>
        <v>CUMPLE</v>
      </c>
    </row>
    <row r="1050" xml:space="preserve">
      <c r="A1050">
        <v>12489464</v>
      </c>
      <c r="B1050" t="str">
        <v>REQUEST</v>
      </c>
      <c r="C1050" t="str">
        <v>CERRADO</v>
      </c>
      <c r="D1050" t="str">
        <v>TIENDA</v>
      </c>
      <c r="E1050" t="str">
        <v>EQUIPAMIENTO</v>
      </c>
      <c r="F1050" t="str">
        <v>EQUIPAMIENTO</v>
      </c>
      <c r="G1050" t="str">
        <v>EQUIPAMIENTO</v>
      </c>
      <c r="H1050" t="str" xml:space="preserve">
        <v xml:space="preserve">Buen Dia_x000d_
El Ticket es para realizar la desctrucion de 2 Activos en la tienda Metro Riohacha._x000d_
Saludes</v>
      </c>
      <c r="I1050" t="str">
        <v>Create a new request/incident/problem/change/issue</v>
      </c>
      <c r="J1050" t="str">
        <v>Se llega a sitio; se buscan los activos indicados en el acta para la destrucción; una vez fueron localizados se solicita el permiso para ingresar al área de Recibo y el acompañamiento de personal de seguridad; una vez fueron aprobadas se realizó dicha destrucción y luego depositadas en la basura. Se le entrego el acta al área de seguridad.</v>
      </c>
      <c r="K1050">
        <v>44715</v>
      </c>
      <c r="L1050">
        <v>44715</v>
      </c>
      <c r="M1050" t="str">
        <f>TEXT(L1050,"DDDDDDD")</f>
        <v>viernes</v>
      </c>
      <c r="N1050" t="str">
        <v>M040 METRO RIOHACHA</v>
      </c>
      <c r="O1050" t="str">
        <v>RIOHACHA</v>
      </c>
      <c r="P1050" t="str">
        <v>COSTA</v>
      </c>
      <c r="Q1050" t="str">
        <v>WILGER MELO PRADO</v>
      </c>
      <c r="R1050">
        <v>1118852348</v>
      </c>
      <c r="S1050" t="str">
        <v>DIRECTO</v>
      </c>
      <c r="T1050">
        <v>0.5972222222222222</v>
      </c>
      <c r="U1050">
        <v>0.6527777777777778</v>
      </c>
      <c r="V1050">
        <v>0.05555555555555555</v>
      </c>
      <c r="W1050">
        <v>1</v>
      </c>
      <c r="X1050">
        <f>NETWORKDAYS(K1050,L1049)</f>
        <v>1</v>
      </c>
      <c r="Y1050" t="str">
        <f>IF(X1050&lt;=2,"CUMPLE","NO CUMPLE")</f>
        <v>CUMPLE</v>
      </c>
    </row>
    <row r="1051" xml:space="preserve">
      <c r="A1051">
        <v>12478902</v>
      </c>
      <c r="B1051" t="str">
        <v>INCIDENT</v>
      </c>
      <c r="C1051" t="str">
        <v>CERRADO</v>
      </c>
      <c r="D1051" t="str">
        <v>LINEAL DE CAJAS</v>
      </c>
      <c r="E1051" t="str">
        <v>POS</v>
      </c>
      <c r="F1051" t="str">
        <v>POS</v>
      </c>
      <c r="G1051" t="str">
        <v>WINCOR</v>
      </c>
      <c r="H1051"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buenas tardes para que por favor me colaboren revisando a ver que pasa con la pos 6 que esta demasiado lenta y enviar respuesta al correo electronico yeiris.atencia cencosud.com.co_x000d_
Numero de inventario si se tiene: no lo tengo_x000d_
Numero de caja: 6</v>
      </c>
      <c r="I1051"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buenas tardes para que por favor me colaboren revisando a ver que pasa con la pos 6 que esta demasiado lenta y enviar respuesta al correo electronico yeiris.atencia cencosud.com.co_x000d_
Numero de inventario si se tiene: no lo tengo_x000d_
Numero de caja: 6</v>
      </c>
      <c r="J1051" t="str" xml:space="preserve">
        <v xml:space="preserve">Se reporta lentitud en caja 6; se llega a sitio y se solicita la entrega del procesador que se envió para ser remplazado; se le solicita al usuario hacer pruebas antes de realizar la actividad para comprobar el funcionamiento de la caja; luego se procede a realizar el cambio del procesador; pero al destapar la CPU de evidencia que esta contiene demasiado sucio por lo cual primero se procede a realizar primero un mantenimiento preventivo profundo y luego la instalación del procesador._x000d_
Se solicita al usuario realizar pruebas indicando este que la caja se encuentra perfectamente. </v>
      </c>
      <c r="K1051">
        <v>44715</v>
      </c>
      <c r="L1051">
        <v>44715</v>
      </c>
      <c r="M1051" t="str">
        <f>TEXT(L1051,"DDDDDDD")</f>
        <v>viernes</v>
      </c>
      <c r="N1051" t="str">
        <v>M040 METRO RIOHACHA</v>
      </c>
      <c r="O1051" t="str">
        <v>RIOHACHA</v>
      </c>
      <c r="P1051" t="str">
        <v>COSTA</v>
      </c>
      <c r="Q1051" t="str">
        <v>WILGER MELO PRADO</v>
      </c>
      <c r="R1051">
        <v>1118852348</v>
      </c>
      <c r="S1051" t="str">
        <v>DIRECTO</v>
      </c>
      <c r="T1051">
        <v>0.6527777777777778</v>
      </c>
      <c r="U1051">
        <v>0.7222222222222222</v>
      </c>
      <c r="V1051">
        <v>0.06944444444444445</v>
      </c>
      <c r="W1051">
        <v>1</v>
      </c>
      <c r="X1051">
        <f>NETWORKDAYS(K1051,L1050)</f>
        <v>1</v>
      </c>
      <c r="Y1051" t="str">
        <f>IF(X1051&lt;=2,"CUMPLE","NO CUMPLE")</f>
        <v>CUMPLE</v>
      </c>
    </row>
    <row r="1052">
      <c r="A1052" t="str">
        <v>ACOMPAÑAMIENTO</v>
      </c>
      <c r="B1052" t="str">
        <v>ACOMPAÑAMIENTO</v>
      </c>
      <c r="C1052" t="str">
        <v>CERRADO</v>
      </c>
      <c r="D1052" t="str">
        <v>CRC</v>
      </c>
      <c r="E1052" t="str">
        <v>ACOMPAÑAMIENTO</v>
      </c>
      <c r="F1052" t="str">
        <v>ACOMPAÑAMIENTO</v>
      </c>
      <c r="G1052" t="str">
        <v>ACOMPAÑAMIENTO</v>
      </c>
      <c r="H1052" t="str">
        <v>Gestión de soporte técnico en el Centro de Reparación</v>
      </c>
      <c r="I1052" t="str">
        <v>Gestión de soporte técnico en el Centro de Reparación</v>
      </c>
      <c r="J1052" t="str">
        <v>Se realiza actividad de acompañamiento en CRC</v>
      </c>
      <c r="K1052">
        <v>44715</v>
      </c>
      <c r="L1052">
        <v>44715</v>
      </c>
      <c r="M1052" t="str">
        <f>TEXT(L1052,"DDDDDDD")</f>
        <v>viernes</v>
      </c>
      <c r="N1052" t="str">
        <v>CENTRO DE REPARACIÓN</v>
      </c>
      <c r="O1052" t="str">
        <v>BOGOTA</v>
      </c>
      <c r="P1052" t="str">
        <v>BOGOTA</v>
      </c>
      <c r="Q1052" t="str">
        <v>DIEGO ALBERTO TORRES CRUZ</v>
      </c>
      <c r="R1052">
        <v>1000466791</v>
      </c>
      <c r="S1052" t="str">
        <v>DIRECTO</v>
      </c>
      <c r="T1052">
        <v>0.3333333333333333</v>
      </c>
      <c r="U1052">
        <v>0.75</v>
      </c>
      <c r="V1052">
        <v>0.4166666666666667</v>
      </c>
      <c r="W1052" t="str">
        <v>2;5</v>
      </c>
      <c r="X1052">
        <f>NETWORKDAYS(K1052,L1051)</f>
        <v>1</v>
      </c>
      <c r="Y1052" t="str">
        <f>IF(X1052&lt;=2,"CUMPLE","NO CUMPLE")</f>
        <v>CUMPLE</v>
      </c>
    </row>
    <row r="1053" xml:space="preserve">
      <c r="A1053">
        <v>12492409</v>
      </c>
      <c r="B1053" t="str">
        <v>REQUEST</v>
      </c>
      <c r="C1053" t="str">
        <v>CERRADO</v>
      </c>
      <c r="D1053" t="str">
        <v>CARNES</v>
      </c>
      <c r="E1053" t="str">
        <v>BALANZA</v>
      </c>
      <c r="F1053" t="str">
        <v>COLGANTE</v>
      </c>
      <c r="G1053" t="str">
        <v>METTLER</v>
      </c>
      <c r="H1053"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instalacion de balanza nueva mesa._x000d_
_x000d_
gracias por la atencion prestada._x000d_
Area donde su ubica la balanza: SANTA MARTA</v>
      </c>
      <c r="I1053" t="str">
        <v>Create a new request/incident/problem/change/issue</v>
      </c>
      <c r="J1053" t="str">
        <v>Se procede a realizar  validación para instalación de balanza de mesa en el área de carnes; se realiza instalación y configuración de la balanza de mesa se solicita al soporte de sistemas de Cencosud cargar parametrización de plu y actualizaciones  para el funcionamiento correcto de la máquina; el soporte de sistemas de Cencosud queda atento para cargar el proceso de parametrización y actualizaciones requeridas en la máquina de forma remota señor Albeiro hoyos; se deja equipo con red y operativo en proceso de actualizaciones solicitadas; se entrega maquina operando.</v>
      </c>
      <c r="K1053">
        <v>44715</v>
      </c>
      <c r="L1053">
        <v>44718</v>
      </c>
      <c r="M1053" t="str">
        <f>TEXT(L1053,"DDDDDDD")</f>
        <v>lunes</v>
      </c>
      <c r="N1053" t="str">
        <v>J045 JUMBO AV.DEL FERROCARRIL SANTA MARTA</v>
      </c>
      <c r="O1053" t="str">
        <v>SANTA MARTA</v>
      </c>
      <c r="P1053" t="str">
        <v>COSTA</v>
      </c>
      <c r="Q1053" t="str">
        <v>ENRIQUE RAFAEL PONZON ORTEGA</v>
      </c>
      <c r="R1053">
        <v>1082888515</v>
      </c>
      <c r="S1053" t="str">
        <v>DIRECTO</v>
      </c>
      <c r="T1053">
        <v>0.4479166666666667</v>
      </c>
      <c r="U1053">
        <v>0.5729166666666666</v>
      </c>
      <c r="V1053">
        <v>0.125</v>
      </c>
      <c r="W1053">
        <v>2</v>
      </c>
      <c r="X1053">
        <f>NETWORKDAYS(K1053,L1052)</f>
        <v>1</v>
      </c>
      <c r="Y1053" t="str">
        <f>IF(X1053&lt;=2,"CUMPLE","NO CUMPLE")</f>
        <v>CUMPLE</v>
      </c>
    </row>
    <row r="1054" xml:space="preserve">
      <c r="A1054">
        <v>12492406</v>
      </c>
      <c r="B1054" t="str">
        <v>REQUEST</v>
      </c>
      <c r="C1054" t="str">
        <v>CERRADO</v>
      </c>
      <c r="D1054" t="str">
        <v>CARNES</v>
      </c>
      <c r="E1054" t="str">
        <v>BALANZA</v>
      </c>
      <c r="F1054" t="str">
        <v>COLGANTE</v>
      </c>
      <c r="G1054" t="str">
        <v>METTLER</v>
      </c>
      <c r="H1054"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la instalacion de nueva balanza colgante_x000d_
_x000d_
gracias por la atencion prestada._x000d_
Area donde su ubica la balanza: SANTA MARTA</v>
      </c>
      <c r="I1054" t="str">
        <v>Create a new request/incident/problem/change/issue</v>
      </c>
      <c r="J1054" t="str">
        <v xml:space="preserve">Se procede a realizar validación para instalación de balanza colgante en el área de carnes; se realiza instalación y configuración de la balanza colgante se solicita al soporte de sistemas de Cencosud cargar parametrización de plu y actualizaciones  para el funcionamiento correcto de la maquina se valida realizando pruebas en el equipo a satisfacción se deja equipo operativo. </v>
      </c>
      <c r="K1054">
        <v>44715</v>
      </c>
      <c r="L1054">
        <v>44718</v>
      </c>
      <c r="M1054" t="str">
        <f>TEXT(L1054,"DDDDDDD")</f>
        <v>lunes</v>
      </c>
      <c r="N1054" t="str">
        <v>J045 JUMBO AV.DEL FERROCARRIL SANTA MARTA</v>
      </c>
      <c r="O1054" t="str">
        <v>SANTA MARTA</v>
      </c>
      <c r="P1054" t="str">
        <v>COSTA</v>
      </c>
      <c r="Q1054" t="str">
        <v>ENRIQUE RAFAEL PONZON ORTEGA</v>
      </c>
      <c r="R1054">
        <v>1082888515</v>
      </c>
      <c r="S1054" t="str">
        <v>DIRECTO</v>
      </c>
      <c r="T1054">
        <v>0.3333333333333333</v>
      </c>
      <c r="U1054">
        <v>0.4479166666666667</v>
      </c>
      <c r="V1054">
        <v>0.1125</v>
      </c>
      <c r="W1054">
        <v>2</v>
      </c>
      <c r="X1054">
        <f>NETWORKDAYS(K1054,L1053)</f>
        <v>2</v>
      </c>
      <c r="Y1054" t="str">
        <f>IF(X1054&lt;=2,"CUMPLE","NO CUMPLE")</f>
        <v>CUMPLE</v>
      </c>
    </row>
    <row r="1055" xml:space="preserve">
      <c r="A1055">
        <v>12490032</v>
      </c>
      <c r="B1055" t="str">
        <v>REQUEST</v>
      </c>
      <c r="C1055" t="str">
        <v>CERRADO</v>
      </c>
      <c r="D1055" t="str">
        <v>PESCADERIA</v>
      </c>
      <c r="E1055" t="str">
        <v>BALANZA</v>
      </c>
      <c r="F1055" t="str">
        <v>MESA</v>
      </c>
      <c r="G1055" t="str">
        <v>METTLER</v>
      </c>
      <c r="H1055" t="str" xml:space="preserve">
        <v xml:space="preserve">Buen dia._x000d_
Se solicita reemplazo balanza colgante de Pescaderia y balanza mesa de Platos preparados._x000d_
Gracias.</v>
      </c>
      <c r="I1055" t="str" xml:space="preserve">
        <v xml:space="preserve">Buen día._x000d_
Se solicita reemplazo configuración y entrega de balanzas operativas de activos así:_x000d_
Balanza colgante para el área de pescadería_x000d_
Balanzas mesa para el área de Platos preparados_x000d_
Recordar realizar actas de asignación y retiro respectivamente._x000d_
Activos se encuentran en la oficina de sistemas._x000d_
Cordialmente;_x000d_
Ever Becerra</v>
      </c>
      <c r="J1055" t="str">
        <v xml:space="preserve">Se realiza cambio de Balanza colgante del área de carnes; armado; configuración y pruebas de funcionamiento con jefe de área. Funcionamiento OK. Serial balanza antigua B507623464 y Serial balanza nueva C151212236 También se hace cambio en horas de la tarde (2:30pm) por temas de horario de cafetería en atención a clientes; de balanza de mesa en platos preparados. Se cambia balanza de mesa de área platos preparados; armado; configuración y pruebas de funcionamiento con personal auxiliar y jefe de área. Serial balanza antigua B519914069 y Serial balanza nueva C151225930. Todas las pruebas fueron satisfactorias y se dejan totalmente operativas. Nota: Las balanzas antiguas fueron empacadas y guardadas en el cuarto de comunicaciones de la oficina de sistemas. </v>
      </c>
      <c r="K1055">
        <v>44715</v>
      </c>
      <c r="L1055">
        <v>44718</v>
      </c>
      <c r="M1055" t="str">
        <f>TEXT(L1055,"DDDDDDD")</f>
        <v>lunes</v>
      </c>
      <c r="N1055" t="str">
        <v>J126 JUMBO SAN SILVESTRE</v>
      </c>
      <c r="O1055" t="str">
        <v>BARRANCABERMEJA</v>
      </c>
      <c r="P1055" t="str">
        <v>ORIENTE</v>
      </c>
      <c r="Q1055" t="str">
        <v>LUIS CARLOS ROJAS ACOSTA</v>
      </c>
      <c r="R1055">
        <v>1096188137</v>
      </c>
      <c r="S1055" t="str">
        <v>DIRECTO</v>
      </c>
      <c r="T1055">
        <v>0.3645833333333333</v>
      </c>
      <c r="U1055">
        <v>0.6875</v>
      </c>
      <c r="V1055">
        <v>0.22916666666666666</v>
      </c>
      <c r="W1055">
        <v>2</v>
      </c>
      <c r="X1055">
        <f>NETWORKDAYS(K1055,L1054)</f>
        <v>2</v>
      </c>
      <c r="Y1055" t="str">
        <f>IF(X1055&lt;=2,"CUMPLE","NO CUMPLE")</f>
        <v>CUMPLE</v>
      </c>
    </row>
    <row r="1056">
      <c r="A1056" t="str">
        <v>ACOMPAÑAMIENTO</v>
      </c>
      <c r="B1056" t="str">
        <v>ACOMPAÑAMIENTO</v>
      </c>
      <c r="C1056" t="str">
        <v>CERRADO</v>
      </c>
      <c r="D1056" t="str">
        <v>CRC</v>
      </c>
      <c r="E1056" t="str">
        <v>ACOMPAÑAMIENTO</v>
      </c>
      <c r="F1056" t="str">
        <v>ACOMPAÑAMIENTO</v>
      </c>
      <c r="G1056" t="str">
        <v>ACOMPAÑAMIENTO</v>
      </c>
      <c r="H1056" t="str">
        <v>Gestión de soporte técnico en el Centro de Reparación</v>
      </c>
      <c r="I1056" t="str">
        <v>Gestión de soporte técnico en el Centro de Reparación</v>
      </c>
      <c r="J1056" t="str">
        <v>Se realiza actividad de acompañamiento en CRC</v>
      </c>
      <c r="K1056">
        <v>44718</v>
      </c>
      <c r="L1056">
        <v>44718</v>
      </c>
      <c r="M1056" t="str">
        <f>TEXT(L1056,"DDDDDDD")</f>
        <v>lunes</v>
      </c>
      <c r="N1056" t="str">
        <v>CENTRO DE REPARACIÓN</v>
      </c>
      <c r="O1056" t="str">
        <v>BOGOTA</v>
      </c>
      <c r="P1056" t="str">
        <v>BOGOTA</v>
      </c>
      <c r="Q1056" t="str">
        <v>DIEGO ALBERTO TORRES CRUZ</v>
      </c>
      <c r="R1056">
        <v>1000466791</v>
      </c>
      <c r="S1056" t="str">
        <v>DIRECTO</v>
      </c>
      <c r="T1056">
        <v>0.3333333333333333</v>
      </c>
      <c r="U1056">
        <v>0.75</v>
      </c>
      <c r="V1056">
        <v>0.4166666666666667</v>
      </c>
      <c r="W1056" t="str">
        <v>2;5</v>
      </c>
      <c r="X1056">
        <f>NETWORKDAYS(K1056,L1055)</f>
        <v>1</v>
      </c>
      <c r="Y1056" t="str">
        <f>IF(X1056&lt;=2,"CUMPLE","NO CUMPLE")</f>
        <v>CUMPLE</v>
      </c>
    </row>
    <row r="1057" xml:space="preserve">
      <c r="A1057">
        <v>12484778</v>
      </c>
      <c r="B1057" t="str">
        <v>REQUEST</v>
      </c>
      <c r="C1057" t="str">
        <v>CERRADO</v>
      </c>
      <c r="D1057" t="str">
        <v>PGC</v>
      </c>
      <c r="E1057" t="str">
        <v>PDA</v>
      </c>
      <c r="F1057" t="str">
        <v>PDA</v>
      </c>
      <c r="G1057" t="str">
        <v>HONEYWELL</v>
      </c>
      <c r="H1057"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pdt scorpio presenta falla para el ingreso al gapv no funciona al momento de ingresar indica que se debe actualizar al dar actualizar indica falla pdt g17f62339 / AD-135534_x000d_
Seccion de la tienda en donde se ubica la PDT o usuario: pgc para chequeo de precios y gapv</v>
      </c>
      <c r="I1057" t="str">
        <v>Create a new request/incident/problem/change/issue</v>
      </c>
      <c r="J1057" t="str">
        <v>se ingresa a sitio; se procede a realizar la revisión de la pdt la cual se llama al Usui encargado para que por favor la traiga para revisión; una vez traída se procede a realizar la inspección del error que les arroja el cual es que la pdt al generar el usuario y contraseña pide actualizar; se actualiza pero la actualización no es ejecutada por lo tanto no la toma el dispositivo; se procede a realizar las pruebas y configuración desde la parte interna donde instalo el gapvs para realizar la instalación directamente desde la carpeta original del gapvs; se hace prueba pero el error persiste; se cambia la red de conexión; por la cwlan12 se intenta de nuevo pero la pdt no hace efectiva la instalación; se habla con soporte para el paso de un archivo .cab de actualización; el cual no se puede efectuar ya que la unidad de sd del dispositivo esta averiado y el cable de datos no hay en la tienda. se toma la evidencia</v>
      </c>
      <c r="K1057">
        <v>44718</v>
      </c>
      <c r="L1057">
        <v>44719</v>
      </c>
      <c r="M1057" t="str">
        <f>TEXT(L1057,"DDDDDDD")</f>
        <v>martes</v>
      </c>
      <c r="N1057" t="str">
        <v>M195 METRO SANTA LUCIA</v>
      </c>
      <c r="O1057" t="str">
        <v>NEIVA</v>
      </c>
      <c r="P1057" t="str">
        <v>OCCIDENTE</v>
      </c>
      <c r="Q1057" t="str">
        <v>JOHN ALEJANDRO LOZADA BABATIVA</v>
      </c>
      <c r="R1057">
        <v>1075313382</v>
      </c>
      <c r="S1057" t="str">
        <v>DIRECTO</v>
      </c>
      <c r="T1057">
        <v>0.5833333333333334</v>
      </c>
      <c r="U1057">
        <v>0.7083333333333334</v>
      </c>
      <c r="V1057">
        <v>0.125</v>
      </c>
      <c r="W1057">
        <v>2</v>
      </c>
      <c r="X1057">
        <f>NETWORKDAYS(K1057,L1056)</f>
        <v>1</v>
      </c>
      <c r="Y1057" t="str">
        <f>IF(X1057&lt;=2,"CUMPLE","NO CUMPLE")</f>
        <v>CUMPLE</v>
      </c>
    </row>
    <row r="1058" xml:space="preserve">
      <c r="A1058">
        <v>12491723</v>
      </c>
      <c r="B1058" t="str">
        <v>REQUEST</v>
      </c>
      <c r="C1058" t="str">
        <v>CERRADO</v>
      </c>
      <c r="D1058" t="str">
        <v>RECURSO HUMANOS</v>
      </c>
      <c r="E1058" t="str">
        <v>CPU</v>
      </c>
      <c r="F1058" t="str">
        <v>CPU</v>
      </c>
      <c r="G1058" t="str">
        <v>LENOVO</v>
      </c>
      <c r="H1058" t="str" xml:space="preserve">
        <v xml:space="preserve">Datos usuario_x000d_
Nombre: adsilvam_x000d_
Correo: AdrianaMilena.SilvaMontes@cencosud.com.co_x000d_
Usuario AD: adsilvam_x000d_
Pais: Colombia_x000d_
Ubicacion: M038 METRO NEIVA CENTRO DE CONVENCIONES_x000d_
Zona: Colombia Occidente_x000d_
Unidad de Negocio: METRO_x000d_
Servicio: null_x000d_
Telefono: 3114635651_x000d_
Anexo: null_x000d_
Descripcion: Buenos dias la falla que esta presentando el portatil es que no prende. referencia AD044921_x000d_
Indicar ubicacion del Equipo en tienda o oficinas: Tienda metro neiva</v>
      </c>
      <c r="I1058" t="str">
        <v>Create a new request/incident/problem/change/issue</v>
      </c>
      <c r="J1058" t="str">
        <v>se procede a realizar la revisión del equipo de recursos humanos el cual se indica que no enciende; el equipo ya estaba en funcionamiento cuando se llegó; la usuaria reporta que el equipo se apagó se agotó su carga total y al colocarlo a cargar el equipo no encendía; logro encenderlo después de bastante tiempo; por medio de la opción que trae lenovo de recovery button el cual nos enciende y nos lleva directamente al menú de bios y boot menu; la posuble fala fue que al descargarse el equipo totalmente su batería entro en estado de bloqueo por lo que no encendía directamente desde el botón de encendido.</v>
      </c>
      <c r="K1058">
        <v>44719</v>
      </c>
      <c r="L1058">
        <v>44720</v>
      </c>
      <c r="M1058" t="str">
        <f>TEXT(L1058,"DDDDDDD")</f>
        <v>miércoles</v>
      </c>
      <c r="N1058" t="str">
        <v>M038 METRO NEIVA CENTRO DE CONVENCIONES</v>
      </c>
      <c r="O1058" t="str">
        <v>NEIVA</v>
      </c>
      <c r="P1058" t="str">
        <v>OCCIDENTE</v>
      </c>
      <c r="Q1058" t="str">
        <v>JOHN ALEJANDRO LOZADA BABATIVA</v>
      </c>
      <c r="R1058">
        <v>1075313382</v>
      </c>
      <c r="S1058" t="str">
        <v>DIRECTO</v>
      </c>
      <c r="T1058">
        <v>0.3888888888888889</v>
      </c>
      <c r="U1058">
        <v>0.4305555555555556</v>
      </c>
      <c r="V1058">
        <v>0.041666666666666664</v>
      </c>
      <c r="W1058">
        <v>1</v>
      </c>
      <c r="X1058">
        <f>NETWORKDAYS(K1058,L1057)</f>
        <v>1</v>
      </c>
      <c r="Y1058" t="str">
        <f>IF(X1058&lt;=2,"CUMPLE","NO CUMPLE")</f>
        <v>CUMPLE</v>
      </c>
    </row>
    <row r="1059" xml:space="preserve">
      <c r="A1059">
        <v>12574939</v>
      </c>
      <c r="B1059" t="str">
        <v>REQUEST</v>
      </c>
      <c r="C1059" t="str">
        <v>CERRADO</v>
      </c>
      <c r="D1059" t="str">
        <v>PANADERIA</v>
      </c>
      <c r="E1059" t="str">
        <v>BALANZA</v>
      </c>
      <c r="F1059" t="str">
        <v>MESA</v>
      </c>
      <c r="G1059" t="str">
        <v>METTLER</v>
      </c>
      <c r="H1059" t="str" xml:space="preserve">
        <v xml:space="preserve">Datos usuario_x000d_
Nombre: Luis Santiago Serrano Canas_x000d_
Correo: luissantiago.serranocanas@cencosud.com.co_x000d_
Usuario AD: LUSerrano_x000d_
Pais: Colombia_x000d_
Ubicacion: J027 JUMBO RIONEGRO_x000d_
Zona: Colombia Centro_x000d_
Unidad de Negocio: Supermercados_x000d_
Servicio: Tiendas &amp; Centros de Distribucion_x000d_
Telefono: 3136760105_x000d_
Anexo: null_x000d_
Descripcion: buen dia; por favor con su ayuda para la balanza de panaderia. muchas gracias_x000d_
Area en donde se encuentra la Balanza: panaderia</v>
      </c>
      <c r="I1059" t="str">
        <v xml:space="preserve">Create a new request/incident/problem/change/issue	 </v>
      </c>
      <c r="J1059" t="str">
        <v>Se realiza la revision de la balanza y se evidencia que las funcionarias no saben poner el papel en la balanza. Se les explica el proceso y como debe quedar. Se realizan pruebas y funciona correctamente</v>
      </c>
      <c r="K1059">
        <v>44754</v>
      </c>
      <c r="L1059">
        <v>44754</v>
      </c>
      <c r="M1059" t="str">
        <f>TEXT(L1059,"DDDDDDD")</f>
        <v>martes</v>
      </c>
      <c r="N1059" t="str">
        <v>J027 JUMBO RIONEGRO</v>
      </c>
      <c r="O1059" t="str">
        <v>RIONEGRO</v>
      </c>
      <c r="P1059" t="str">
        <f>IF(ISBLANK(O1059),"0",(VLOOKUP(O1059,REGION,2,FALSE)))</f>
        <v>CENTRO</v>
      </c>
      <c r="Q1059" t="str">
        <v>YURIMAR MARQUEZ MUÑOZ</v>
      </c>
      <c r="R1059">
        <f>IF(ISBLANK(Q1059),"0", VLOOKUP(Q1059,PERSONAL,2,FALSE))</f>
        <v>1045025746</v>
      </c>
      <c r="S1059" t="str">
        <v>DIRECTO</v>
      </c>
      <c r="T1059">
        <v>0.5972222222222222</v>
      </c>
      <c r="U1059">
        <v>0.6527777777777778</v>
      </c>
      <c r="V1059">
        <f>IF(ISBLANK(T1059 ),"0",U1059-T1059)</f>
        <v>0.05555555555555558</v>
      </c>
      <c r="W1059">
        <v>1</v>
      </c>
      <c r="X1059">
        <f>NETWORKDAYS(K1059,L1058)</f>
        <v>-25</v>
      </c>
      <c r="Y1059" t="str">
        <f>IF(X1059&lt;=2,"CUMPLE","NO CUMPLE")</f>
        <v>CUMPLE</v>
      </c>
    </row>
    <row r="1060">
      <c r="A1060" t="str">
        <v>ACOMPAÑAMIENTO</v>
      </c>
      <c r="B1060" t="str">
        <v>ACOMPAÑAMIENTO</v>
      </c>
      <c r="C1060" t="str">
        <v>CERRADO</v>
      </c>
      <c r="D1060" t="str">
        <v>TIENDA</v>
      </c>
      <c r="E1060" t="str">
        <v>ACOMPAÑAMIENTO</v>
      </c>
      <c r="F1060" t="str">
        <v>ACOMPAÑAMIENTO</v>
      </c>
      <c r="G1060" t="str">
        <v>ACOMPAÑAMIENTO</v>
      </c>
      <c r="H1060" t="str">
        <v>Solicitud de técnico para apoyar atención de casos en tienda</v>
      </c>
      <c r="I1060" t="str">
        <v>Acompañamiento</v>
      </c>
      <c r="J1060" t="str">
        <v>Se realiza actividad de acompañamiento en tienda</v>
      </c>
      <c r="K1060">
        <v>44764</v>
      </c>
      <c r="L1060">
        <v>44764</v>
      </c>
      <c r="M1060" t="str">
        <f>TEXT(L1060,"DDDDDDD")</f>
        <v>viernes</v>
      </c>
      <c r="N1060" t="str">
        <v>J027 JUMBO RIONEGRO</v>
      </c>
      <c r="O1060" t="str">
        <v>RIONEGRO</v>
      </c>
      <c r="P1060" t="str">
        <v>CENTRO</v>
      </c>
      <c r="Q1060" t="str">
        <v>YURIMAR MARQUEZ MUÑOZ</v>
      </c>
      <c r="R1060">
        <f>IF(ISBLANK(Q1060),"0", VLOOKUP(Q1060,PERSONAL,2,FALSE))</f>
        <v>1045025746</v>
      </c>
      <c r="S1060" t="str">
        <v>DIRECTO</v>
      </c>
      <c r="T1060">
        <v>0.3333333333333333</v>
      </c>
      <c r="U1060">
        <v>0.75</v>
      </c>
      <c r="V1060">
        <v>0.4166666666666667</v>
      </c>
      <c r="W1060" t="str">
        <v>2;5</v>
      </c>
      <c r="X1060">
        <f>NETWORKDAYS(K1060,L1059)</f>
        <v>-9</v>
      </c>
      <c r="Y1060" t="str">
        <f>IF(X1060&lt;=2,"CUMPLE","NO CUMPLE")</f>
        <v>CUMPLE</v>
      </c>
    </row>
    <row r="1061" xml:space="preserve">
      <c r="A1061">
        <v>12475797</v>
      </c>
      <c r="B1061" t="str">
        <v>INCIDENT</v>
      </c>
      <c r="C1061" t="str">
        <v>CERRADO</v>
      </c>
      <c r="D1061" t="str">
        <v>LINEAL DE CAJAS</v>
      </c>
      <c r="E1061" t="str">
        <v>POS</v>
      </c>
      <c r="F1061" t="str">
        <v>POS</v>
      </c>
      <c r="G1061" t="str">
        <v>WINCOR</v>
      </c>
      <c r="H1061" t="str" xml:space="preserve">
        <v xml:space="preserve">Datos usuario_x000d_
Nombre: Luis Fernando Narvaez_x000d_
Correo: LuisFernando.Narvaez@cencosud.com.co_x000d_
Usuario AD: LuNarvae_x000d_
Pais: Colombia_x000d_
Ubicacion: M085 METRO MONTERIA_x000d_
Zona: Colombia Costa_x000d_
Unidad de Negocio: Supermercados_x000d_
Servicio: Tiendas &amp; Centros de Distribucion_x000d_
Telefono: 3133553785_x000d_
Anexo: 7830101_x000d_
Descripcion: buenas tardes me colaboran sacando el cajero que se encuentra ingresado en la pos numero 13 la caja se encuentra reiniciando</v>
      </c>
      <c r="I1061" t="str">
        <v>Se realiza envio de POS WINCOR BEETLE-M serial 59CD001469 con Guía No. 2071793924 el 03/06/2022. Se transfiere para su gestión.Confirmar si el equipo ya fue entregado y proceder con la instalación; gestion del ticket y del equipo en ITAM.</v>
      </c>
      <c r="J1061" t="str">
        <v>Usuario informa falla con la pos # 13; ya el cajero que se encuentra ingresado la caja se encuentra reiniciando. se procede a realizar un cambio de pos y este consiste en tomar la tarjeta de red y cambiarla para que no haya bloqueos de punto así mismo se procede a colocar otra memoria ram porque la que llego; llego con una sola ram; luego de eso se procede a formarte la pos configurando ip. mascara; y puerta de enlace así mismo se continua con el proceso de formateo de la pos #13. luego de eso el encargado de sistema de la tienda manda un formato para correr la facturación de la pos ya que lo debe firmar la coordinadora de caja la pos queda instalada operativa; pero se debe utilizar el día de mañana ya que se le está corriendo la facturación por lo que no la puede usar.</v>
      </c>
      <c r="K1061">
        <v>44719</v>
      </c>
      <c r="L1061">
        <v>44720</v>
      </c>
      <c r="M1061" t="str">
        <f>TEXT(L1061,"DDDDDDD")</f>
        <v>miércoles</v>
      </c>
      <c r="N1061" t="str">
        <v>M085 METRO MONTERIA</v>
      </c>
      <c r="O1061" t="str">
        <v>MONTERIA</v>
      </c>
      <c r="P1061" t="str">
        <v>COSTA</v>
      </c>
      <c r="Q1061" t="str">
        <v>SHARON YANETH KERGUELEN WILCHES</v>
      </c>
      <c r="R1061">
        <v>1067917448</v>
      </c>
      <c r="S1061" t="str">
        <v>DIRECTO</v>
      </c>
      <c r="T1061">
        <v>0.4027777777777778</v>
      </c>
      <c r="U1061">
        <v>0.5277777777777778</v>
      </c>
      <c r="V1061">
        <v>0.125</v>
      </c>
      <c r="W1061">
        <v>1</v>
      </c>
      <c r="X1061">
        <f>NETWORKDAYS(K1061,L1060)</f>
        <v>34</v>
      </c>
      <c r="Y1061" t="str">
        <f>IF(X1061&lt;=2,"CUMPLE","NO CUMPLE")</f>
        <v>NO CUMPLE</v>
      </c>
    </row>
    <row r="1062">
      <c r="A1062" t="str">
        <v>ACOMPAÑAMIENTO</v>
      </c>
      <c r="B1062" t="str">
        <v>ACOMPAÑAMIENTO</v>
      </c>
      <c r="C1062" t="str">
        <v>CERRADO</v>
      </c>
      <c r="D1062" t="str">
        <v>CRC</v>
      </c>
      <c r="E1062" t="str">
        <v>ACOMPAÑAMIENTO</v>
      </c>
      <c r="F1062" t="str">
        <v>ACOMPAÑAMIENTO</v>
      </c>
      <c r="G1062" t="str">
        <v>ACOMPAÑAMIENTO</v>
      </c>
      <c r="H1062" t="str">
        <v>Gestión de soporte técnico en el Centro de Reparación</v>
      </c>
      <c r="I1062" t="str">
        <v>Gestión de soporte técnico en el Centro de Reparación</v>
      </c>
      <c r="J1062" t="str">
        <v>Se realiza actividad de acompañamiento en CRC</v>
      </c>
      <c r="K1062">
        <v>44720</v>
      </c>
      <c r="L1062">
        <v>44720</v>
      </c>
      <c r="M1062" t="str">
        <f>TEXT(L1062,"DDDDDDD")</f>
        <v>miércoles</v>
      </c>
      <c r="N1062" t="str">
        <v>CENTRO DE REPARACIÓN</v>
      </c>
      <c r="O1062" t="str">
        <v>BOGOTA</v>
      </c>
      <c r="P1062" t="str">
        <v>BOGOTA</v>
      </c>
      <c r="Q1062" t="str">
        <v>DIEGO ALBERTO TORRES CRUZ</v>
      </c>
      <c r="R1062">
        <v>1000466791</v>
      </c>
      <c r="S1062" t="str">
        <v>DIRECTO</v>
      </c>
      <c r="T1062">
        <v>0.3333333333333333</v>
      </c>
      <c r="U1062">
        <v>0.75</v>
      </c>
      <c r="V1062">
        <v>0.4166666666666667</v>
      </c>
      <c r="W1062" t="str">
        <v>2;5</v>
      </c>
      <c r="X1062">
        <f>NETWORKDAYS(K1062,L1061)</f>
        <v>1</v>
      </c>
      <c r="Y1062" t="str">
        <f>IF(X1062&lt;=2,"CUMPLE","NO CUMPLE")</f>
        <v>CUMPLE</v>
      </c>
    </row>
    <row r="1063" xml:space="preserve">
      <c r="A1063">
        <v>12612712</v>
      </c>
      <c r="B1063" t="str">
        <v>INCIDENT</v>
      </c>
      <c r="C1063" t="str">
        <v>CERRADO</v>
      </c>
      <c r="D1063" t="str">
        <v>LINEAL DE CAJAS</v>
      </c>
      <c r="E1063" t="str">
        <v>MICROSENS</v>
      </c>
      <c r="F1063" t="str">
        <v>MICROSENS</v>
      </c>
      <c r="G1063" t="str">
        <v>MICROSENS</v>
      </c>
      <c r="H1063" t="str">
        <v>*JU027 Rionegro* se informa la caida de 1 switch microsens asociado a equipo: 10.131.18.77; de ser falla reiterativa; favor revisar con el turno de n2 de redes</v>
      </c>
      <c r="I1063" t="str" xml:space="preserve">
        <v xml:space="preserve">se requiere validar el microsens con ip 10.131.18.77 ya que no responde ping; se debe validar si esta encendido y con el área de redes validar conectividad y operatividad.	  _x000d_
</v>
      </c>
      <c r="J1063" t="str">
        <v>Se realiza ping al microsens y no responde; se ubica y se realiza reinicio. Se realizaron pruebas de ping y responde correctamente; se informa al área de sistemas Cencosud quienes confirman que ya se tiene respuesta</v>
      </c>
      <c r="K1063">
        <v>44770</v>
      </c>
      <c r="L1063">
        <v>44770</v>
      </c>
      <c r="M1063" t="str">
        <f>TEXT(L1063,"DDDDDDD")</f>
        <v>jueves</v>
      </c>
      <c r="N1063" t="str">
        <v>J027 JUMBO RIONEGRO</v>
      </c>
      <c r="O1063" t="str">
        <v>RIONEGRO</v>
      </c>
      <c r="P1063" t="str">
        <f>IF(ISBLANK(O1063),"0",(VLOOKUP(O1063,REGION,2,FALSE)))</f>
        <v>CENTRO</v>
      </c>
      <c r="Q1063" t="str">
        <v>YURIMAR MARQUEZ MUÑOZ</v>
      </c>
      <c r="R1063">
        <f>IF(ISBLANK(Q1063),"0", VLOOKUP(Q1063,PERSONAL,2,FALSE))</f>
        <v>1045025746</v>
      </c>
      <c r="S1063" t="str">
        <v>DIRECTO</v>
      </c>
      <c r="T1063">
        <v>0.5833333333333334</v>
      </c>
      <c r="U1063">
        <v>0.6111111111111112</v>
      </c>
      <c r="V1063">
        <f>IF(ISBLANK(T1063 ),"0",U1063-T1063)</f>
        <v>0.02777777777777779</v>
      </c>
      <c r="W1063">
        <v>1</v>
      </c>
      <c r="X1063">
        <f>NETWORKDAYS(K1063,L1062)</f>
        <v>-37</v>
      </c>
      <c r="Y1063" t="str">
        <f>IF(X1063&lt;=2,"CUMPLE","NO CUMPLE")</f>
        <v>CUMPLE</v>
      </c>
    </row>
    <row r="1064">
      <c r="A1064" t="str">
        <v>ACOMPAÑAMIENTO</v>
      </c>
      <c r="B1064" t="str">
        <v>ACOMPAÑAMIENTO</v>
      </c>
      <c r="C1064" t="str">
        <v>CERRADO</v>
      </c>
      <c r="D1064" t="str">
        <v>CRC</v>
      </c>
      <c r="E1064" t="str">
        <v>ACOMPAÑAMIENTO</v>
      </c>
      <c r="F1064" t="str">
        <v>ACOMPAÑAMIENTO</v>
      </c>
      <c r="G1064" t="str">
        <v>ACOMPAÑAMIENTO</v>
      </c>
      <c r="H1064" t="str">
        <v>Gestión de soporte técnico en el Centro de Reparación</v>
      </c>
      <c r="I1064" t="str">
        <v>Gestión de soporte técnico en el Centro de Reparación</v>
      </c>
      <c r="J1064" t="str">
        <v>Se realiza actividad de acompañamiento en CRC</v>
      </c>
      <c r="K1064">
        <v>44722</v>
      </c>
      <c r="L1064">
        <v>44722</v>
      </c>
      <c r="M1064" t="str">
        <f>TEXT(L1064,"DDDDDDD")</f>
        <v>viernes</v>
      </c>
      <c r="N1064" t="str">
        <v>CENTRO DE REPARACIÓN</v>
      </c>
      <c r="O1064" t="str">
        <v>BOGOTA</v>
      </c>
      <c r="P1064" t="str">
        <v>BOGOTA</v>
      </c>
      <c r="Q1064" t="str">
        <v>DIEGO ALBERTO TORRES CRUZ</v>
      </c>
      <c r="R1064">
        <v>1000466791</v>
      </c>
      <c r="S1064" t="str">
        <v>DIRECTO</v>
      </c>
      <c r="T1064">
        <v>0.3333333333333333</v>
      </c>
      <c r="U1064">
        <v>0.75</v>
      </c>
      <c r="V1064">
        <v>0.4166666666666667</v>
      </c>
      <c r="W1064" t="str">
        <v>2;5</v>
      </c>
      <c r="X1064">
        <f>NETWORKDAYS(K1064,L1063)</f>
        <v>35</v>
      </c>
      <c r="Y1064" t="str">
        <f>IF(X1064&lt;=2,"CUMPLE","NO CUMPLE")</f>
        <v>NO CUMPLE</v>
      </c>
    </row>
    <row r="1065" xml:space="preserve">
      <c r="A1065">
        <v>12483822</v>
      </c>
      <c r="B1065" t="str">
        <v>REQUEST</v>
      </c>
      <c r="C1065" t="str">
        <v>CERRADO</v>
      </c>
      <c r="D1065" t="str">
        <v>LINEAL DE CAJAS</v>
      </c>
      <c r="E1065" t="str">
        <v>POS</v>
      </c>
      <c r="F1065" t="str">
        <v>TECLADO</v>
      </c>
      <c r="G1065" t="str">
        <v>WINCOR</v>
      </c>
      <c r="H1065"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Buenas noches; por favor me colaboran con la pos #6 de la tienda 38 ya que no esta funcionando las teclas con los numeros 5y 6; se requiere cambio de teclado o revision de la misma._x000d_
</v>
      </c>
      <c r="I1065" t="str" xml:space="preserve">
        <v xml:space="preserve">Solicito de su ayuda para instalacion de teclado con sus partes correspondientes en la tienda M038; anexo partes a instalar_x000d_
KEYBOARD TA85/SCR CPL. LGY_x000d_
DISPLAY USUARIO BA64-G_x000d_
BASE DISPLAY USUARIO BA64-G_x000d_
CABLE DISPLAY USUARIO BA64-G RS232 TO RJ45_x000d_
CABLE TECLADO MINI-DIN 3.0M 6POS. M/M_x000d_
Contacto en tienda Yina Paola Trujillo Cano 3175158862</v>
      </c>
      <c r="J1065" t="str">
        <v>Se ingresa a sitio y se procede a sección de cajas para instalación de teclado nuevo; Display; base Display y cable Display. Se procede a realizar el cambio de partes para el buen funcionamiento de la caja; queda totalmente funcional sin afectaciones. Se hicieron pruebas con la coordinadora de sección</v>
      </c>
      <c r="K1065">
        <v>44722</v>
      </c>
      <c r="L1065">
        <v>44725</v>
      </c>
      <c r="M1065" t="str">
        <f>TEXT(L1065,"DDDDDDD")</f>
        <v>lunes</v>
      </c>
      <c r="N1065" t="str">
        <v>M038 METRO NEIVA CENTRO DE CONVENCIONES</v>
      </c>
      <c r="O1065" t="str">
        <v>NEIVA</v>
      </c>
      <c r="P1065" t="str">
        <v>OCCIDENTE</v>
      </c>
      <c r="Q1065" t="str">
        <v>JOHN ALEJANDRO LOZADA BABATIVA</v>
      </c>
      <c r="R1065">
        <v>1075313382</v>
      </c>
      <c r="S1065" t="str">
        <v>DIRECTO</v>
      </c>
      <c r="T1065">
        <v>0.3958333333333333</v>
      </c>
      <c r="U1065">
        <v>0.4583333333333333</v>
      </c>
      <c r="V1065">
        <v>0.0625</v>
      </c>
      <c r="W1065">
        <v>1</v>
      </c>
      <c r="X1065">
        <f>NETWORKDAYS(K1065,L1064)</f>
        <v>1</v>
      </c>
      <c r="Y1065" t="str">
        <f>IF(X1065&lt;=2,"CUMPLE","NO CUMPLE")</f>
        <v>CUMPLE</v>
      </c>
    </row>
    <row r="1066" xml:space="preserve">
      <c r="A1066">
        <v>12484153</v>
      </c>
      <c r="B1066" t="str">
        <v>INCIDENT</v>
      </c>
      <c r="C1066" t="str">
        <v>CERRADO</v>
      </c>
      <c r="D1066" t="str">
        <v>FRUVER</v>
      </c>
      <c r="E1066" t="str">
        <v>BALANZA</v>
      </c>
      <c r="F1066" t="str">
        <v>MESA</v>
      </c>
      <c r="G1066" t="str">
        <v>METTLER</v>
      </c>
      <c r="H1066"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Tiendas &amp; Centros de Distribucion_x000d_
Telefono: 3114623938_x000d_
Anexo: 3114623938_x000d_
Descripcion: buen dia_x000d_
solicito de su colaboracion con la revision del balanza de mesa de fruver; debido a que presenta falla en el teclado._x000d_
Marca mettler toledo 8442_x000d_
serial b644221275_x000d_
agradezco su ayuda.</v>
      </c>
      <c r="I1066" t="str">
        <v>La parte ya se encuentra en sitio ; Jefe su autorizacion con el envio del tecnico</v>
      </c>
      <c r="J1066" t="str">
        <v>Se realizan parámetros de bioseguridad. Se revisa ubicación de la balanza y se valida con el usuario. Procedemos a trasladarla hasta el laboratorio de sistemas; se recibe parte en sitio. Procedemos a retirar teclado y colocamos el nuevo; limpiamos humedad y realizamos la conexión de los buses de datos. Se realizan pruebas a satisfacción del usuario quedando la balanza completamente operativa y funcional.</v>
      </c>
      <c r="K1066">
        <v>44722</v>
      </c>
      <c r="L1066">
        <v>44725</v>
      </c>
      <c r="M1066" t="str">
        <f>TEXT(L1066,"DDDDDDD")</f>
        <v>lunes</v>
      </c>
      <c r="N1066" t="str">
        <v>M179 METRO PITALITO</v>
      </c>
      <c r="O1066" t="str">
        <v>PITALITO</v>
      </c>
      <c r="P1066" t="str">
        <v>OCCIDENTE</v>
      </c>
      <c r="Q1066" t="str">
        <v>EMERSON PALACIOS MARTINEZ</v>
      </c>
      <c r="R1066">
        <v>13723524</v>
      </c>
      <c r="S1066" t="str">
        <v>ALIADO</v>
      </c>
      <c r="T1066">
        <v>0.5</v>
      </c>
      <c r="U1066">
        <v>0.5416666666666666</v>
      </c>
      <c r="V1066">
        <v>0.041666666666666664</v>
      </c>
      <c r="W1066">
        <v>1</v>
      </c>
      <c r="X1066">
        <f>NETWORKDAYS(K1066,L1065)</f>
        <v>2</v>
      </c>
      <c r="Y1066" t="str">
        <f>IF(X1066&lt;=2,"CUMPLE","NO CUMPLE")</f>
        <v>CUMPLE</v>
      </c>
    </row>
    <row r="1067" xml:space="preserve">
      <c r="A1067">
        <v>12498759</v>
      </c>
      <c r="B1067" t="str">
        <v>REQUEST</v>
      </c>
      <c r="C1067" t="str">
        <v>CERRADO</v>
      </c>
      <c r="D1067" t="str">
        <v>RECIBO</v>
      </c>
      <c r="E1067" t="str">
        <v>PDA</v>
      </c>
      <c r="F1067" t="str">
        <v>PDA</v>
      </c>
      <c r="G1067" t="str">
        <v>HONEYWELL</v>
      </c>
      <c r="H1067"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Descripcion: solicito colaboracion con la PDA SERIAL -2117880610 ya que se prende y se esta trabajando y se reinicia sola esto agradezco se lo mas pronto posible_x000d_
</v>
      </c>
      <c r="I1067" t="str" xml:space="preserve">
        <v xml:space="preserve">Solicito de su ayuda para revision de una pda del area de recibo que esta presentando fallas presenta reinicio constante validar y realizar configuracion de cero nuevamente para descartar una falla de software ._x000d_
Tienda: J047 Girardot_x000d_
Informacion del equipo:_x000d_
Tipo Equipo: PDA_x000d_
Modelo: EDA51_x000d_
Marca: HONEYWELL_x000d_
Serial: 21178B0610_x000d_
CONTACTO : Margoth Serrano Orjuela movil 3144091494</v>
      </c>
      <c r="J1067" t="str">
        <v>La falla que indica PDA se prende y cuando se está trabajando; se reinicia. Se procede a preguntar a usuario si la PDA se calienta; la falla es en algún momento especifico; tiempo de uso; indica que no; es imprevisto; lo único es que la PDA se les cayó hace unos días y desde ese momento empezó la falla. Al mirar la PDA; no muestra partes sueltas; daño en display; carcasa. Adicional se procede a formatear; y configurar con red de almacen predefinida; tambien se realiza la actualización del fimware.  Se hace entrega de PDA y personal de la tienda realiza prueba Esequiel Rodriguez y Lisbeth Valbuena; quedando operativa y sin presentar fallas.</v>
      </c>
      <c r="K1067">
        <v>44722</v>
      </c>
      <c r="L1067">
        <v>44725</v>
      </c>
      <c r="M1067" t="str">
        <f>TEXT(L1067,"DDDDDDD")</f>
        <v>lunes</v>
      </c>
      <c r="N1067" t="str">
        <v>J047 JUMBO GIRARDOT</v>
      </c>
      <c r="O1067" t="str">
        <v>GIRARDOT</v>
      </c>
      <c r="P1067" t="str">
        <v>OCCIDENTE</v>
      </c>
      <c r="Q1067" t="str">
        <v>SERGIO LEONARDO CLAVIJO CAMARGO</v>
      </c>
      <c r="R1067">
        <v>1110471353</v>
      </c>
      <c r="S1067" t="str">
        <v>DIRECTO</v>
      </c>
      <c r="T1067">
        <v>0.4791666666666667</v>
      </c>
      <c r="U1067">
        <v>0.5416666666666666</v>
      </c>
      <c r="V1067">
        <v>0.0625</v>
      </c>
      <c r="W1067">
        <v>1</v>
      </c>
      <c r="X1067">
        <f>NETWORKDAYS(K1067,L1066)</f>
        <v>2</v>
      </c>
      <c r="Y1067" t="str">
        <f>IF(X1067&lt;=2,"CUMPLE","NO CUMPLE")</f>
        <v>CUMPLE</v>
      </c>
    </row>
    <row r="1068" xml:space="preserve">
      <c r="A1068">
        <v>12507013</v>
      </c>
      <c r="B1068" t="str">
        <v>REQUEST</v>
      </c>
      <c r="C1068" t="str">
        <v>CERRADO</v>
      </c>
      <c r="D1068" t="str">
        <v>LINEAL DE CAJAS</v>
      </c>
      <c r="E1068" t="str">
        <v>POS</v>
      </c>
      <c r="F1068" t="str">
        <v>TECLADO</v>
      </c>
      <c r="G1068" t="str">
        <v>WINCOR</v>
      </c>
      <c r="H1068"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la pos 11 tiene el cable del teclado dañado que a cualquier movimiento se queda sin conexion la caja; atrasando el cobro y buen funcionamiento en la pos_x000d_
</v>
      </c>
      <c r="I1068" t="str">
        <v>Favor nos ayudan con personal en sitio para validar POS</v>
      </c>
      <c r="J1068" t="str">
        <v>Se procede a realizar validación de equipo pos en el área de cajas. Se reporta que el equipo presenta problemas para subir el sistema. Se realiza mantenimiento al equipo; se realiza pruebas con cambio de teclado y cable de teclado para descartar falla de periféricos y conexiones. Se valida con el soporte de sistemas de Cencosud el señor Alveiro Hoyos donde se revisa si existe bloqueo en la máquina. El soporte realiza validaciones en remoto luego de brindar la informacion sobre como ocurrió el bloqueo de la caja. Luego de las validaciones correspondientes el equipo vuelve a quedar operativo; se realiza pruebas con el usuario a satisfacción; se entrega equipo operativo.</v>
      </c>
      <c r="K1068">
        <v>44725</v>
      </c>
      <c r="L1068">
        <v>44725</v>
      </c>
      <c r="M1068" t="str">
        <f>TEXT(L1068,"DDDDDDD")</f>
        <v>lunes</v>
      </c>
      <c r="N1068" t="str">
        <v>J045 JUMBO AV.DEL FERROCARRIL SANTA MARTA</v>
      </c>
      <c r="O1068" t="str">
        <v>SANTA MARTA</v>
      </c>
      <c r="P1068" t="str">
        <v>COSTA</v>
      </c>
      <c r="Q1068" t="str">
        <v>ENRIQUE RAFAEL PONZON ORTEGA</v>
      </c>
      <c r="R1068">
        <v>1082888515</v>
      </c>
      <c r="S1068" t="str">
        <v>DIRECTO</v>
      </c>
      <c r="T1068">
        <v>0.4027777777777778</v>
      </c>
      <c r="U1068">
        <v>0.4861111111111111</v>
      </c>
      <c r="V1068">
        <v>0.08333333333333333</v>
      </c>
      <c r="W1068">
        <v>2</v>
      </c>
      <c r="X1068">
        <f>NETWORKDAYS(K1068,L1067)</f>
        <v>1</v>
      </c>
      <c r="Y1068" t="str">
        <f>IF(X1068&lt;=2,"CUMPLE","NO CUMPLE")</f>
        <v>CUMPLE</v>
      </c>
    </row>
    <row r="1069" xml:space="preserve">
      <c r="A1069">
        <v>12507020</v>
      </c>
      <c r="B1069" t="str">
        <v>REQUEST</v>
      </c>
      <c r="C1069" t="str">
        <v>CERRADO</v>
      </c>
      <c r="D1069" t="str">
        <v>LINEAL DE CAJAS</v>
      </c>
      <c r="E1069" t="str">
        <v>POS</v>
      </c>
      <c r="F1069" t="str">
        <v>POS</v>
      </c>
      <c r="G1069" t="str">
        <v>WINCOR</v>
      </c>
      <c r="H1069"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pos 17 se recalienta la cpu y no esta funcionando no enciede y desde finales de mayo cuando tiene energia se ingresan los auxiliares y los deja atrapado que hay que sacarlos por el PC de tplinux y no esta funcionando atrasando la operatividad de la tienda</v>
      </c>
      <c r="I1069" t="str">
        <v>Favor nos ayudan con personal en sitio para validar la falla presentada</v>
      </c>
      <c r="J1069" t="str">
        <v>Se procede a realizar validación de equipo pos en el área de cajas. Se realiza intervención por mantenimiento correctivo se realiza ajustes en conexión de periféricos y cableado. Se procede a realizar pruebas con el jefe de cajas donde el equipo se deja operativo.</v>
      </c>
      <c r="K1069">
        <v>44725</v>
      </c>
      <c r="L1069">
        <v>44725</v>
      </c>
      <c r="M1069" t="str">
        <f>TEXT(L1069,"DDDDDDD")</f>
        <v>lunes</v>
      </c>
      <c r="N1069" t="str">
        <v>J045 JUMBO AV.DEL FERROCARRIL SANTA MARTA</v>
      </c>
      <c r="O1069" t="str">
        <v>SANTA MARTA</v>
      </c>
      <c r="P1069" t="str">
        <v>COSTA</v>
      </c>
      <c r="Q1069" t="str">
        <v>ENRIQUE RAFAEL PONZON ORTEGA</v>
      </c>
      <c r="R1069">
        <v>1082888515</v>
      </c>
      <c r="S1069" t="str">
        <v>DIRECTO</v>
      </c>
      <c r="T1069">
        <v>0.4895833333333333</v>
      </c>
      <c r="U1069">
        <v>0.5208333333333334</v>
      </c>
      <c r="V1069">
        <v>0.03125</v>
      </c>
      <c r="W1069">
        <v>1</v>
      </c>
      <c r="X1069">
        <f>NETWORKDAYS(K1069,L1068)</f>
        <v>1</v>
      </c>
      <c r="Y1069" t="str">
        <f>IF(X1069&lt;=2,"CUMPLE","NO CUMPLE")</f>
        <v>CUMPLE</v>
      </c>
    </row>
    <row r="1070" xml:space="preserve">
      <c r="A1070">
        <v>12510180</v>
      </c>
      <c r="B1070" t="str">
        <v>REQUEST</v>
      </c>
      <c r="C1070" t="str">
        <v>CERRADO</v>
      </c>
      <c r="D1070" t="str">
        <v>CARNES</v>
      </c>
      <c r="E1070" t="str">
        <v>BALANZA</v>
      </c>
      <c r="F1070" t="str">
        <v>COLGANTE</v>
      </c>
      <c r="G1070" t="str">
        <v>METTLER</v>
      </c>
      <c r="H1070"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Se desprendio el flexi de balanza colgante_x000d_
Area en donde se encuentra la Balanza: carnes</v>
      </c>
      <c r="I1070" t="str">
        <v>Favor nos ayudan con personal en sitio para la revision.</v>
      </c>
      <c r="J1070" t="str">
        <v>Se procede a realizar validación de equipo balanza colgante. Se realiza desmonte del equipo para trasladar al área de sistemas y realizar su intervención; se procede a realizar ajuste de flex del cabezal en la balanza colgante. Se traslada equipo nuevamente al área de carnes donde se realiza la instalación de la máquina. Se valida realizando pruebas de impresión donde se le informa al soporte de sistemas de Cencosud que se debe cargar nuevamente los PLU y la parametrización correspondiente para dejar la maquina operativa totalmente. Se realiza pruebas con usuario a satisfacción</v>
      </c>
      <c r="K1070">
        <v>44725</v>
      </c>
      <c r="L1070">
        <v>44725</v>
      </c>
      <c r="M1070" t="str">
        <f>TEXT(L1070,"DDDDDDD")</f>
        <v>lunes</v>
      </c>
      <c r="N1070" t="str">
        <v>J045 JUMBO AV.DEL FERROCARRIL SANTA MARTA</v>
      </c>
      <c r="O1070" t="str">
        <v>SANTA MARTA</v>
      </c>
      <c r="P1070" t="str">
        <v>COSTA</v>
      </c>
      <c r="Q1070" t="str">
        <v>ENRIQUE RAFAEL PONZON ORTEGA</v>
      </c>
      <c r="R1070">
        <v>1082888515</v>
      </c>
      <c r="S1070" t="str">
        <v>DIRECTO</v>
      </c>
      <c r="T1070">
        <v>0.5625</v>
      </c>
      <c r="U1070">
        <v>0.625</v>
      </c>
      <c r="V1070">
        <v>0.0625</v>
      </c>
      <c r="W1070">
        <v>1</v>
      </c>
      <c r="X1070">
        <f>NETWORKDAYS(K1070,L1069)</f>
        <v>1</v>
      </c>
      <c r="Y1070" t="str">
        <f>IF(X1070&lt;=2,"CUMPLE","NO CUMPLE")</f>
        <v>CUMPLE</v>
      </c>
    </row>
    <row r="1071" xml:space="preserve">
      <c r="A1071">
        <v>12510625</v>
      </c>
      <c r="B1071" t="str">
        <v>REQUEST</v>
      </c>
      <c r="C1071" t="str">
        <v>CERRADO</v>
      </c>
      <c r="D1071" t="str">
        <v>TIENDA</v>
      </c>
      <c r="E1071" t="str">
        <v>PROACTIVA</v>
      </c>
      <c r="F1071" t="str">
        <v>PROACTIVA</v>
      </c>
      <c r="G1071" t="str">
        <v>PROACTIVA</v>
      </c>
      <c r="H1071" t="str" xml:space="preserve">
        <v xml:space="preserve">Cordial saludo_x000d_
Se requiere visita Proactiva en las tiendas metro Montería donde se Validara en General la tienda y en especial Lineal de cajas y electro</v>
      </c>
      <c r="I1071" t="str" xml:space="preserve">
        <v xml:space="preserve">Transfer Assignee from '' to 'Espinosa Rodriguez; Jamir Leandro '_x000d_
Transfer Group from 'Soporte_Onsite_REG_Costa_SM Colombia' to 'Soporte_Onsite_REG_Remoto_SM Colombia'  </v>
      </c>
      <c r="J1071" t="str">
        <v>Se realiza visita proactiva recorriendo las diferentes áreas de la tienda para identificar las novedades que se presentan en cuanto a configuración y funcionamiento de equipos como POS; balanzas y PDA. Se indica a los jefes de sección la creación de los CAU correspondientes según las novedades encontradas. Se coloca impresora de caja y se hace revisión del centro de computo</v>
      </c>
      <c r="K1071">
        <v>44725</v>
      </c>
      <c r="L1071">
        <v>44725</v>
      </c>
      <c r="M1071" t="str">
        <f>TEXT(L1071,"DDDDDDD")</f>
        <v>lunes</v>
      </c>
      <c r="N1071" t="str">
        <v>M085 METRO MONTERIA</v>
      </c>
      <c r="O1071" t="str">
        <v>MONTERIA</v>
      </c>
      <c r="P1071" t="str">
        <v>COSTA</v>
      </c>
      <c r="Q1071" t="str">
        <v>SHARON YANETH KERGUELEN WILCHES</v>
      </c>
      <c r="R1071">
        <v>1067917448</v>
      </c>
      <c r="S1071" t="str">
        <v>DIRECTO</v>
      </c>
      <c r="T1071">
        <v>0.5208333333333334</v>
      </c>
      <c r="U1071">
        <v>0.6458333333333334</v>
      </c>
      <c r="V1071">
        <v>0.125</v>
      </c>
      <c r="W1071">
        <v>2</v>
      </c>
      <c r="X1071">
        <f>NETWORKDAYS(K1071,L1070)</f>
        <v>1</v>
      </c>
      <c r="Y1071" t="str">
        <f>IF(X1071&lt;=2,"CUMPLE","NO CUMPLE")</f>
        <v>CUMPLE</v>
      </c>
    </row>
    <row r="1072" xml:space="preserve">
      <c r="A1072">
        <v>12506426</v>
      </c>
      <c r="B1072" t="str">
        <v>REQUEST</v>
      </c>
      <c r="C1072" t="str">
        <v>CERRADO</v>
      </c>
      <c r="D1072" t="str">
        <v>RECIBO</v>
      </c>
      <c r="E1072" t="str">
        <v>CPU</v>
      </c>
      <c r="F1072" t="str">
        <v>CPU</v>
      </c>
      <c r="G1072" t="str">
        <v>LENOVO</v>
      </c>
      <c r="H1072" t="str" xml:space="preserve">
        <v xml:space="preserve">Datos usuario_x000d_
Nombre: Yenis Escarli Beleno Amaya_x000d_
Correo: yenis.beleno@cencosud.com.co_x000d_
Usuario AD: Yebeleno_x000d_
Pais: Colombia_x000d_
Ubicacion: M040 METRO RIOHACHA_x000d_
Zona: Colombia Costa_x000d_
Unidad de Negocio: METRO_x000d_
Servicio: Tiendas &amp; Centros de Distribucion_x000d_
Telefono: 3135752436_x000d_
Anexo: 3135752436_x000d_
Descripcion: CAMBIO DE PUESTO PARA EQUIPO_x000d_
HACIA EL AREA DE RECIBO_x000d_
AREA EN DONDE SE UBICA EL EQUIPO : TRASTIRNDA</v>
      </c>
      <c r="I1072" t="str">
        <v>Favor nos ayudan con la visita del Tecnico de Isit para validar el sitio donde el usuario quiere trasladar el PC si tiene punto de red; de ser asi para que lo traslade y realice pruebas de conexion</v>
      </c>
      <c r="J1072" t="str">
        <v>Se solicita la reubicación de PC al área de recibo; se valida el puerto al cual está conectado; luego se traslada al área indicada por el usuario; se localiza puerto disponible para la conexión y se identifica en el rack para hacer la respectiva modificación y el PC queda conectado sin problema; usuario recibe a conformidad.</v>
      </c>
      <c r="K1072">
        <v>44725</v>
      </c>
      <c r="L1072">
        <v>44725</v>
      </c>
      <c r="M1072" t="str">
        <f>TEXT(L1072,"DDDDDDD")</f>
        <v>lunes</v>
      </c>
      <c r="N1072" t="str">
        <v>M040 METRO RIOHACHA</v>
      </c>
      <c r="O1072" t="str">
        <v>RIOHACHA</v>
      </c>
      <c r="P1072" t="str">
        <v>COSTA</v>
      </c>
      <c r="Q1072" t="str">
        <v>WILGER MELO PRADO</v>
      </c>
      <c r="R1072">
        <v>1118852348</v>
      </c>
      <c r="S1072" t="str">
        <v>DIRECTO</v>
      </c>
      <c r="T1072">
        <v>0.5416666666666666</v>
      </c>
      <c r="U1072">
        <v>0.6458333333333334</v>
      </c>
      <c r="V1072">
        <v>0.10416666666666667</v>
      </c>
      <c r="W1072">
        <v>2</v>
      </c>
      <c r="X1072">
        <f>NETWORKDAYS(K1072,L1071)</f>
        <v>1</v>
      </c>
      <c r="Y1072" t="str">
        <f>IF(X1072&lt;=2,"CUMPLE","NO CUMPLE")</f>
        <v>CUMPLE</v>
      </c>
    </row>
    <row r="1073" xml:space="preserve">
      <c r="A1073">
        <v>12506967</v>
      </c>
      <c r="B1073" t="str">
        <v>REQUEST</v>
      </c>
      <c r="C1073" t="str">
        <v>CERRADO</v>
      </c>
      <c r="D1073" t="str">
        <v>LINEAL DE CAJAS</v>
      </c>
      <c r="E1073" t="str">
        <v>POS</v>
      </c>
      <c r="F1073" t="str">
        <v>TECLADO</v>
      </c>
      <c r="G1073" t="str">
        <v>WINCOR</v>
      </c>
      <c r="H1073"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buenas tardes; Dios les bendiga. Espero que se encuentren muy bien._x000d_
Lo siguiente es para solicitarles de una manera muy especial una visita del tecnico para revisar urgente la pos # 1 ya que el teclado no funciona; le salen unas letras en el visor y ya hemos hecho lo humanamente posible sin obtener respuesta alguna. Le agradecemos de antemano toda la ayuda que nos puedan brindar .</v>
      </c>
      <c r="I1073" t="str">
        <v>Favor me ayudan con la Visita del Tecnico de Isit para realizar la validacion de La POS;</v>
      </c>
      <c r="J1073" t="str">
        <v xml:space="preserve">POS #1 reportada por códigos inusuales en el visor; se solicita al usuario realizar pruebas para ver funcionamiento continuando con el problema reportado; se realiza reinicio de la caja sin mejoría alguna; se intercambian visores con otra caja que funciona bien resolviendo el problema en el momento; se le solicita al jefe de área asignar a una persona para trabajar en dicha caja y así corroborar el funcionamiento pero pasados alrededor de 20 minutos reapareció nuevamente el error por lo cual se realizó mantenimiento preventivo completo a la CPU y limpieza a las memorias pero el problema no era resuelto; se realiza el cambio de memorias con unas encontradas en la oficina de sistemas pero el resultado seguía siendo el mismo; por lo que se busca un cable visor para remplazar el actual dando solución al problema y después de pruebas realizadas el error no se volvió a mostrar. Se solicita enviar cables a la tienda para tener como realizar pruebas ya que esta vez fue muy complicado encontrar dicho cable y quitar uno de las demás cajas para realizar pruebas es tedioso por su recorrido. </v>
      </c>
      <c r="K1073">
        <v>44725</v>
      </c>
      <c r="L1073">
        <v>44725</v>
      </c>
      <c r="M1073" t="str">
        <f>TEXT(L1073,"DDDDDDD")</f>
        <v>lunes</v>
      </c>
      <c r="N1073" t="str">
        <v>M040 METRO RIOHACHA</v>
      </c>
      <c r="O1073" t="str">
        <v>RIOHACHA</v>
      </c>
      <c r="P1073" t="str">
        <v>COSTA</v>
      </c>
      <c r="Q1073" t="str">
        <v>WILGER MELO PRADO</v>
      </c>
      <c r="R1073">
        <v>1118852348</v>
      </c>
      <c r="S1073" t="str">
        <v>DIRECTO</v>
      </c>
      <c r="T1073">
        <v>0.6458333333333334</v>
      </c>
      <c r="U1073">
        <v>0.7777777777777778</v>
      </c>
      <c r="V1073">
        <v>0.13194444444444445</v>
      </c>
      <c r="W1073">
        <v>2</v>
      </c>
      <c r="X1073">
        <f>NETWORKDAYS(K1073,L1072)</f>
        <v>1</v>
      </c>
      <c r="Y1073" t="str">
        <f>IF(X1073&lt;=2,"CUMPLE","NO CUMPLE")</f>
        <v>CUMPLE</v>
      </c>
    </row>
    <row r="1074">
      <c r="A1074" t="str">
        <v>ACOMPAÑAMIENTO</v>
      </c>
      <c r="B1074" t="str">
        <v>ACOMPAÑAMIENTO</v>
      </c>
      <c r="C1074" t="str">
        <v>CERRADO</v>
      </c>
      <c r="D1074" t="str">
        <v>CRC</v>
      </c>
      <c r="E1074" t="str">
        <v>ACOMPAÑAMIENTO</v>
      </c>
      <c r="F1074" t="str">
        <v>ACOMPAÑAMIENTO</v>
      </c>
      <c r="G1074" t="str">
        <v>ACOMPAÑAMIENTO</v>
      </c>
      <c r="H1074" t="str">
        <v>Gestión de soporte técnico en el Centro de Reparación</v>
      </c>
      <c r="I1074" t="str">
        <v>Gestión de soporte técnico en el Centro de Reparación</v>
      </c>
      <c r="J1074" t="str">
        <v>Se realiza actividad de acompañamiento en CRC</v>
      </c>
      <c r="K1074">
        <v>44725</v>
      </c>
      <c r="L1074">
        <v>44725</v>
      </c>
      <c r="M1074" t="str">
        <f>TEXT(L1074,"DDDDDDD")</f>
        <v>lunes</v>
      </c>
      <c r="N1074" t="str">
        <v>CENTRO DE REPARACIÓN</v>
      </c>
      <c r="O1074" t="str">
        <v>BOGOTA</v>
      </c>
      <c r="P1074" t="str">
        <v>BOGOTA</v>
      </c>
      <c r="Q1074" t="str">
        <v>DIEGO ALBERTO TORRES CRUZ</v>
      </c>
      <c r="R1074">
        <v>1000466791</v>
      </c>
      <c r="S1074" t="str">
        <v>DIRECTO</v>
      </c>
      <c r="T1074">
        <v>0.3333333333333333</v>
      </c>
      <c r="U1074">
        <v>0.75</v>
      </c>
      <c r="V1074">
        <v>0.4166666666666667</v>
      </c>
      <c r="W1074" t="str">
        <v>2;5</v>
      </c>
      <c r="X1074">
        <f>NETWORKDAYS(K1074,L1073)</f>
        <v>1</v>
      </c>
      <c r="Y1074" t="str">
        <f>IF(X1074&lt;=2,"CUMPLE","NO CUMPLE")</f>
        <v>CUMPLE</v>
      </c>
    </row>
    <row r="1075" xml:space="preserve">
      <c r="A1075">
        <v>12511131</v>
      </c>
      <c r="B1075" t="str">
        <v>INCIDENT</v>
      </c>
      <c r="C1075" t="str">
        <v>CERRADO</v>
      </c>
      <c r="D1075" t="str">
        <v>ANTENAS</v>
      </c>
      <c r="E1075" t="str">
        <v>PDA</v>
      </c>
      <c r="F1075" t="str">
        <v>PDA</v>
      </c>
      <c r="G1075" t="str">
        <v>HONEYWELL</v>
      </c>
      <c r="H1075" t="str" xml:space="preserve">
        <v xml:space="preserve">Datos usuario_x000d_
Nombre: Marelvis Patricia Rodriguez Guerra_x000d_
Correo: MarelvisPatricia.RodriguezGuerra@cencosud.com.co_x000d_
Usuario AD: MareRodG_x000d_
Pais: Colombia_x000d_
Ubicacion: M040 METRO RIOHACHA_x000d_
Zona: Colombia Costa_x000d_
Unidad de Negocio: METRO_x000d_
Servicio: null_x000d_
Telefono: 3116325419_x000d_
Anexo: 3168317564_x000d_
Descripcion: buenas tardes; las pdt del local metro Riohacha hasta el momento esta sin sistema_x000d_
Indicar ubicacion del Equipo en tienda o oficinas: antenas entrada y salida de clientes</v>
      </c>
      <c r="I1075" t="str">
        <v>Favor nos ayudan con el tecnico de Isit para que revise la PDT del usuario.</v>
      </c>
      <c r="J1075" t="str">
        <v xml:space="preserve">Se reporta problema en sistemas de PDA; se procede a validar y se encuentra que el inconveniente es por problemas en el navegador por lo cual se reinstala y se dejan los 2 enlaces usados por esta área anclados al navegador y agregados a los favoritos; expresan problemas con el WIFI; se realiza olvido de red y conexión a la misma; usuarios reciben a conformidad. </v>
      </c>
      <c r="K1075">
        <v>44725</v>
      </c>
      <c r="L1075">
        <v>44725</v>
      </c>
      <c r="M1075" t="str">
        <f>TEXT(L1075,"DDDDDDD")</f>
        <v>lunes</v>
      </c>
      <c r="N1075" t="str">
        <v>M040 METRO RIOHACHA</v>
      </c>
      <c r="O1075" t="str">
        <v>RIOHACHA</v>
      </c>
      <c r="P1075" t="str">
        <v>COSTA</v>
      </c>
      <c r="Q1075" t="str">
        <v>WILGER MELO PRADO</v>
      </c>
      <c r="R1075">
        <v>1118852348</v>
      </c>
      <c r="S1075" t="str">
        <v>DIRECTO</v>
      </c>
      <c r="T1075">
        <v>0.7777777777777778</v>
      </c>
      <c r="U1075">
        <v>0.8333333333333334</v>
      </c>
      <c r="V1075">
        <v>0.05555555555555555</v>
      </c>
      <c r="W1075">
        <v>1</v>
      </c>
      <c r="X1075">
        <f>NETWORKDAYS(K1075,L1074)</f>
        <v>1</v>
      </c>
      <c r="Y1075" t="str">
        <f>IF(X1075&lt;=2,"CUMPLE","NO CUMPLE")</f>
        <v>CUMPLE</v>
      </c>
    </row>
    <row r="1076" xml:space="preserve">
      <c r="A1076">
        <v>12511376</v>
      </c>
      <c r="B1076" t="str">
        <v>REQUEST</v>
      </c>
      <c r="C1076" t="str">
        <v>CERRADO</v>
      </c>
      <c r="D1076" t="str">
        <v>TIENDA</v>
      </c>
      <c r="E1076" t="str">
        <v>PROACTIVA</v>
      </c>
      <c r="F1076" t="str">
        <v>PROACTIVA</v>
      </c>
      <c r="G1076" t="str">
        <v>PROACTIVA</v>
      </c>
      <c r="H1076" t="str" xml:space="preserve">
        <v xml:space="preserve">Datos usuario_x000d_
Nombre: Alveiro Luis Hoyos Lozano_x000d_
Correo: Alveiro.Hoyos@cencosud.com.co_x000d_
Usuario AD: Alhlozan_x000d_
Pais: Colombia_x000d_
Ubicacion: J045 JUMBO AV.DEL FERROCARRIL SANTA MARTA_x000d_
Zona: Colombia Costa_x000d_
Unidad de Negocio: Supermercados_x000d_
Servicio: Sistemas_x000d_
Telefono: 3176386768_x000d_
Anexo: 7430404_x000d_
Descripcion: señores; Generemos un Ticket a ISIT para Visita Proactiva en las tiendas remotas Validemos en General las tiendas y en especial Lineal de cajas y electro_x000d_
AREA EN DONDE SE UBICA EL EQUIPO : SANTA M</v>
      </c>
      <c r="I1076" t="str" xml:space="preserve">
        <v xml:space="preserve">Transfer Assignee from '' to 'Espinosa Rodriguez; Jamir Leandro '_x000d_
Transfer Group from 'Soporte_Onsite_REG_Costa_SM Colombia' to 'Soporte_Onsite_REG_Remoto_SM Colombia'_x000d_
</v>
      </c>
      <c r="J1076" t="str">
        <v>Se procede a realizar recorrido en todas las áreas de la tienda; se valida las novedades encontradas y se les solicita a los usuarios que por favor soliciten los CAU si así los requieren. Observación; se detecta novedad en el área lineal de las cajas la 15 y 20 referente al daño de unas bandas y estéticamente no se ven bien para su funcionalidad. Se le informa de la novedad al soporte de sistemas señor Alveiro Hoyos donde ya tiene conocimiento de la novedad. Se realiza el reporte y se valida con el gerente de la tienda sobre las novedades encontradas y realizadas.</v>
      </c>
      <c r="K1076">
        <v>44725</v>
      </c>
      <c r="L1076">
        <v>44725</v>
      </c>
      <c r="M1076" t="str">
        <f>TEXT(L1076,"DDDDDDD")</f>
        <v>lunes</v>
      </c>
      <c r="N1076" t="str">
        <v>J045 JUMBO AV.DEL FERROCARRIL SANTA MARTA</v>
      </c>
      <c r="O1076" t="str">
        <v>SANTA MARTA</v>
      </c>
      <c r="P1076" t="str">
        <v>COSTA</v>
      </c>
      <c r="Q1076" t="str">
        <v>ENRIQUE RAFAEL PONZON ORTEGA</v>
      </c>
      <c r="R1076">
        <v>1082888515</v>
      </c>
      <c r="S1076" t="str">
        <v>DIRECTO</v>
      </c>
      <c r="T1076">
        <v>0.6388888888888888</v>
      </c>
      <c r="U1076">
        <v>0.7291666666666666</v>
      </c>
      <c r="V1076">
        <v>0.09027777777777778</v>
      </c>
      <c r="W1076">
        <v>2</v>
      </c>
      <c r="X1076">
        <f>NETWORKDAYS(K1076,L1075)</f>
        <v>1</v>
      </c>
      <c r="Y1076" t="str">
        <f>IF(X1076&lt;=2,"CUMPLE","NO CUMPLE")</f>
        <v>CUMPLE</v>
      </c>
    </row>
    <row r="1077">
      <c r="A1077" t="str">
        <v>ACOMPAÑAMIENTO</v>
      </c>
      <c r="B1077" t="str">
        <v>ACOMPAÑAMIENTO</v>
      </c>
      <c r="C1077" t="str">
        <v>CERRADO</v>
      </c>
      <c r="D1077" t="str">
        <v>TIENDA</v>
      </c>
      <c r="E1077" t="str">
        <v>ACOMPAÑAMIENTO</v>
      </c>
      <c r="F1077" t="str">
        <v>ACOMPAÑAMIENTO</v>
      </c>
      <c r="G1077" t="str">
        <v>ACOMPAÑAMIENTO</v>
      </c>
      <c r="H1077" t="str">
        <v>Solicitud de técnico para apoyar atención de casos en tienda</v>
      </c>
      <c r="I1077" t="str">
        <v>Acompañamiento</v>
      </c>
      <c r="J1077" t="str">
        <v>Se realiza actividad de acompañamiento en tienda</v>
      </c>
      <c r="K1077">
        <v>44725</v>
      </c>
      <c r="L1077">
        <v>44725</v>
      </c>
      <c r="M1077" t="str">
        <f>TEXT(L1077,"DDDDDDD")</f>
        <v>lunes</v>
      </c>
      <c r="N1077" t="str">
        <v>J031 CALI CHIPICHAPE</v>
      </c>
      <c r="O1077" t="str">
        <v>CALI</v>
      </c>
      <c r="P1077" t="str">
        <v>OCCIDENTE</v>
      </c>
      <c r="Q1077" t="str">
        <v>LINA FERNANDA ARBOLEDA PRECIADO</v>
      </c>
      <c r="R1077">
        <v>1143832224</v>
      </c>
      <c r="S1077" t="str">
        <v>DIRECTO</v>
      </c>
      <c r="T1077">
        <v>0.3333333333333333</v>
      </c>
      <c r="U1077">
        <v>0.75</v>
      </c>
      <c r="V1077">
        <v>0.4166666666666667</v>
      </c>
      <c r="W1077" t="str">
        <v>2;5</v>
      </c>
      <c r="X1077">
        <f>NETWORKDAYS(K1077,L1076)</f>
        <v>1</v>
      </c>
      <c r="Y1077" t="str">
        <f>IF(X1077&lt;=2,"CUMPLE","NO CUMPLE")</f>
        <v>CUMPLE</v>
      </c>
    </row>
    <row r="1078" xml:space="preserve">
      <c r="A1078">
        <v>12511110</v>
      </c>
      <c r="B1078" t="str">
        <v>REQUEST</v>
      </c>
      <c r="C1078" t="str">
        <v>CERRADO</v>
      </c>
      <c r="D1078" t="str">
        <v>CARNES</v>
      </c>
      <c r="E1078" t="str">
        <v>BALANZA</v>
      </c>
      <c r="F1078" t="str">
        <v>MESA</v>
      </c>
      <c r="G1078" t="str">
        <v>METTLER</v>
      </c>
      <c r="H1078"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Balanza nueva no tiene los cod cargados_x000d_
Area en donde se encuentra la Balanza: carnes_x000d_
</v>
      </c>
      <c r="I1078"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Balanza nueva no tiene los cod cargados_x000d_
Area en donde se encuentra la Balanza: carnes_x000d_
</v>
      </c>
      <c r="J1078" t="str">
        <v>Se procede a realizar validación de equipo balanza de mesa la cual se necesita realizar cambio de IP; indicado por el soporte de sistemas de Cencosud Alveiro Hoyos. Se modifica la IP y se envían los datos correspondientes para desbloqueo por MAC de la máquina. Se valida con el soporte de sistemas donde informa que la conectividad quedo satisfactoria se deja máquina operativa.</v>
      </c>
      <c r="K1078">
        <v>44725</v>
      </c>
      <c r="L1078">
        <v>44725</v>
      </c>
      <c r="M1078" t="str">
        <f>TEXT(L1078,"DDDDDDD")</f>
        <v>lunes</v>
      </c>
      <c r="N1078" t="str">
        <v>J045 JUMBO AV.DEL FERROCARRIL SANTA MARTA</v>
      </c>
      <c r="O1078" t="str">
        <v>SANTA MARTA</v>
      </c>
      <c r="P1078" t="str">
        <v>COSTA</v>
      </c>
      <c r="Q1078" t="str">
        <v>ENRIQUE RAFAEL PONZON ORTEGA</v>
      </c>
      <c r="R1078">
        <v>1082888515</v>
      </c>
      <c r="S1078" t="str">
        <v>DIRECTO</v>
      </c>
      <c r="T1078">
        <v>0.7291666666666666</v>
      </c>
      <c r="U1078">
        <v>0.7708333333333334</v>
      </c>
      <c r="V1078">
        <v>0.041666666666666664</v>
      </c>
      <c r="W1078">
        <v>1</v>
      </c>
      <c r="X1078">
        <f>NETWORKDAYS(K1078,L1077)</f>
        <v>1</v>
      </c>
      <c r="Y1078" t="str">
        <f>IF(X1078&lt;=2,"CUMPLE","NO CUMPLE")</f>
        <v>CUMPLE</v>
      </c>
    </row>
    <row r="1079" xml:space="preserve">
      <c r="A1079">
        <v>12489166</v>
      </c>
      <c r="B1079" t="str">
        <v>REQUEST</v>
      </c>
      <c r="C1079" t="str">
        <v>CERRADO</v>
      </c>
      <c r="D1079" t="str">
        <v>TIENDA</v>
      </c>
      <c r="E1079" t="str">
        <v>PDA</v>
      </c>
      <c r="F1079" t="str">
        <v>PDA</v>
      </c>
      <c r="G1079" t="str">
        <v>HONEYWELL</v>
      </c>
      <c r="H1079"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solicita apoyo para configuracion de las pdt de la tienda._x000d_
Seccion en la tienda o ubicacion del usuario: Tienda Metro Sogamoso_x000d_
Jefe de area asignacion de la PDT: Todas las PDT de la tienda</v>
      </c>
      <c r="I1079" t="str" xml:space="preserve">
        <v xml:space="preserve">Por favor nos colaboran con personal de apoyo en tienda Metro Sogamoso para configurar las PDT; Verificadores e impresoras portables que se conectan a la cswlan12._x000d_
Contacto: Giovanna López cel. 3174363709</v>
      </c>
      <c r="J1079" t="str">
        <v>Se llega a sitio donde se procede según instructivo a la configuracion de 12 PDT Honeywell las cuales se relacionan a continuación; 1. 21178B02FD 2. 19086B1F45 3. 21178B0A01 4. 21178B03EB 5. 21178B0178 6. 21178B03BB 7. 21178B01F8 8. 21178B024F 9. 21178B03A0 10. 19086B200E 11. 19086B1F4F 12. 21178B03D5; en las cuales se valida que cuenten con la versión actualizada del firmware  V31 y adicional se realiza configuración de red Cswlan12 segun nuevos parametros; 2 PDT una Zebra y una Skorpio no se intervienen; adicional se configura un verificador Newland de piso de ventas; dos verificadores Zebra modelo MK3190 de piso de ventas no es posible configurarlos debido a que se requiere tener instalado Windows Mobile pero en Windows 10 se logró instalar sin poder iniciar servicios necesarios para su uso; dichas novedades se reportan a Giovanna López encargada; por ultimo se configura Impresora portable Zebra QLN4200 la cual se conecto de manera correta pero presento luego intermitencia en su conexión; se envian evidencias a quien corresponde. La actividad se inició el 13/06/2022 de 9 a.m. a 6 p.m y finaliza el 14/06/2022 de 8 a.m. a 12 p.m.</v>
      </c>
      <c r="K1079">
        <v>44725</v>
      </c>
      <c r="L1079">
        <v>44726</v>
      </c>
      <c r="M1079" t="str">
        <f>TEXT(L1079,"DDDDDDD")</f>
        <v>martes</v>
      </c>
      <c r="N1079" t="str">
        <v>M097 METRO SOGAMOSO</v>
      </c>
      <c r="O1079" t="str">
        <v>SOGAMOSO</v>
      </c>
      <c r="P1079" t="str">
        <v>ORIENTE</v>
      </c>
      <c r="Q1079" t="str">
        <v>JHONATAN RICARDO VARGAS ZAMBRANO</v>
      </c>
      <c r="R1079">
        <v>1057583301</v>
      </c>
      <c r="S1079" t="str">
        <v>DIRECTO</v>
      </c>
      <c r="T1079">
        <v>0.375</v>
      </c>
      <c r="U1079">
        <v>0.75</v>
      </c>
      <c r="V1079">
        <v>0.375</v>
      </c>
      <c r="W1079">
        <v>5</v>
      </c>
      <c r="X1079">
        <f>NETWORKDAYS(K1079,L1078)</f>
        <v>1</v>
      </c>
      <c r="Y1079" t="str">
        <f>IF(X1079&lt;=2,"CUMPLE","NO CUMPLE")</f>
        <v>CUMPLE</v>
      </c>
    </row>
    <row r="1080" xml:space="preserve">
      <c r="A1080">
        <v>12510913</v>
      </c>
      <c r="B1080" t="str">
        <v>REQUEST</v>
      </c>
      <c r="C1080" t="str">
        <v>CERRADO</v>
      </c>
      <c r="D1080" t="str">
        <v>TIENDA</v>
      </c>
      <c r="E1080" t="str">
        <v>PROACTIVA</v>
      </c>
      <c r="F1080" t="str">
        <v>PROACTIVA</v>
      </c>
      <c r="G1080" t="str">
        <v>PROACTIVA</v>
      </c>
      <c r="H1080"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la Visita del Tecnico de Isit para realizar la validacion de los estados del los equipos de la tienda en general._x000d_
Saludes_x000d_
Lugar en donde se encuentra el computador en la tienda: Metro Riohacha_x000d_
</v>
      </c>
      <c r="I1080" t="str">
        <v>Favor nos ayudan con la visita de Isit a la tienda Metro riohacha para realizar lo solicitado</v>
      </c>
      <c r="J1080" t="str" xml:space="preserve">
        <v xml:space="preserve">Se realiza recorrido por toda la tienda y se valida con los jefes de cada área que anomalía estaban presentando y si habían sido reportadas o no; lo cual dejo como resultado lo siguiente:_x000d_
-En la oficina de sistemas 2 de los 3 aires acondicionados necesitan mantenimiento; se requiere actividad para el peinado y organización del gabinete; hay goteras dentro de la oficina la cual tiene el piso falso y cielo raso en muy mal estado y se corre el riesgo de que los equipos ubicados allí se puedan mojar y dañar._x000d_
- En lineal de cajas se encontraron las cajas 6; 19 y 20 fuera de servicio; pero estas ya fueron atendidas por soporte con ticket 12505147; 12505155; 12506930 respectivamente y se solicitaron las partes requeridas._x000d_
- Se encontrados los verificadores de precios con lentitud y el otro se bloquea después de escanear 4 artículos; estos fueron reportados con el ticket 12516023._x000d_
- Se identificó balanza de la sección de carnes con problemas de configuración y conexión a la red y fue reportado con el ticket 12515602._x000d_
La planilla diligenciada fue recibida y firmada por Carlos Medina Gerente de la tienda y firmada por los jefes de cada área donde correspondía. _x000d_
Al momento de ser entregado el reporte y cuando me disponía a retirar del lugar se encontró una novedad grave en lineal de cajas ya que se estaban presentando lluvias en la zona y algunas caja son tapadas para que no se mojen dado que sobre algunas caen goteras (esta información no fue expresada en la planilla porque ya se había dado cierre y entrega).</v>
      </c>
      <c r="K1080">
        <v>44725</v>
      </c>
      <c r="L1080">
        <v>44726</v>
      </c>
      <c r="M1080" t="str">
        <f>TEXT(L1080,"DDDDDDD")</f>
        <v>martes</v>
      </c>
      <c r="N1080" t="str">
        <v>M040 METRO RIOHACHA</v>
      </c>
      <c r="O1080" t="str">
        <v>RIOHACHA</v>
      </c>
      <c r="P1080" t="str">
        <v>COSTA</v>
      </c>
      <c r="Q1080" t="str">
        <v>WILGER MELO PRADO</v>
      </c>
      <c r="R1080">
        <v>1118852348</v>
      </c>
      <c r="S1080" t="str">
        <v>DIRECTO</v>
      </c>
      <c r="T1080">
        <v>0.40625</v>
      </c>
      <c r="U1080">
        <v>0.6805555555555556</v>
      </c>
      <c r="V1080">
        <v>0.2743055555555556</v>
      </c>
      <c r="W1080">
        <v>3</v>
      </c>
      <c r="X1080">
        <f>NETWORKDAYS(K1080,L1079)</f>
        <v>2</v>
      </c>
      <c r="Y1080" t="str">
        <f>IF(X1080&lt;=2,"CUMPLE","NO CUMPLE")</f>
        <v>CUMPLE</v>
      </c>
    </row>
    <row r="1081" xml:space="preserve">
      <c r="A1081">
        <v>12505211</v>
      </c>
      <c r="B1081" t="str">
        <v>REQUEST</v>
      </c>
      <c r="C1081" t="str">
        <v>CERRADO</v>
      </c>
      <c r="D1081" t="str">
        <v>NO ALIMENTAR</v>
      </c>
      <c r="E1081" t="str">
        <v>PDA</v>
      </c>
      <c r="F1081" t="str">
        <v>PDA</v>
      </c>
      <c r="G1081" t="str">
        <v>HONEYWELL</v>
      </c>
      <c r="H1081" t="str" xml:space="preserve">
        <v xml:space="preserve">Datos usuario_x000d_
Nombre: Guio Arleidy Cristancho_x000d_
Correo: GuioArleidy.Cristancho@cencosud.com.co_x000d_
Usuario AD: GACrista_x000d_
Pais: Colombia_x000d_
Ubicacion: M179 METRO PITALITO_x000d_
Zona: Colombia Occidente_x000d_
Unidad de Negocio: Supermercados_x000d_
Servicio: Tiendas &amp; Centros de Distribucion_x000d_
Telefono: 3133946031_x000d_
Anexo: null_x000d_
Descripcion: PDT asignada a No alimentar no tiene acceso a Genexis_x000d_
Seccion de la tienda en donde se ubica la PDT o usuario: No Alimentar Metro Pitalito_x000d_
</v>
      </c>
      <c r="I1081" t="str" xml:space="preserve">
        <v xml:space="preserve">Solicito de su ayuda para revision de la pda del area ce no alimentar no conecta a genesix; por favor validar la red de la pda_x000d_
se intenta hacer comunicacion con la usuaria Guio Arleidy Cristancho al celular 3133946031; pero no se logro Comunicacion.</v>
      </c>
      <c r="J1081" t="str">
        <v>Se realizan parámetros de bioseguridad. Se valida ubicación de la pda y solicitamos al usuario nos la facilite. Pda presenta problemas de ingreso a Genesix. Ingresamos con usuario a modo administrador y ejecutamos el link de mochasoft ubicado en archivo pdf en la carpeta descargas. Validamos configuración de parametrización para ingresar al servidor Genesix. Asignamos nuevamente el usuario correspondiente a piso de venta y revisamos parámetros de red. Aseguramos la pda y le solicitamos al usuario realizar pruebas de rigor incluyendo las teclas de función. Se reinicia la pda y conserva su configuración. El usuario indica completa satisfacción y procedemos con el cierre del ticket finalizando la actividad y quedando la pda completamente operativa entregando todos sus accesorios.</v>
      </c>
      <c r="K1081">
        <v>44725</v>
      </c>
      <c r="L1081">
        <v>44726</v>
      </c>
      <c r="M1081" t="str">
        <f>TEXT(L1081,"DDDDDDD")</f>
        <v>martes</v>
      </c>
      <c r="N1081" t="str">
        <v>M179 METRO PITALITO</v>
      </c>
      <c r="O1081" t="str">
        <v>PITALITO</v>
      </c>
      <c r="P1081" t="str">
        <v>OCCIDENTE</v>
      </c>
      <c r="Q1081" t="str">
        <v>EMERSON PALACIOS MARTINEZ</v>
      </c>
      <c r="R1081">
        <v>13723524</v>
      </c>
      <c r="S1081" t="str">
        <v>ALIADO</v>
      </c>
      <c r="T1081">
        <v>0.2916666666666667</v>
      </c>
      <c r="U1081">
        <v>0.3333333333333333</v>
      </c>
      <c r="V1081">
        <v>0.041666666666666664</v>
      </c>
      <c r="W1081">
        <v>1</v>
      </c>
      <c r="X1081">
        <f>NETWORKDAYS(K1081,L1080)</f>
        <v>2</v>
      </c>
      <c r="Y1081" t="str">
        <f>IF(X1081&lt;=2,"CUMPLE","NO CUMPLE")</f>
        <v>CUMPLE</v>
      </c>
    </row>
    <row r="1082" xml:space="preserve">
      <c r="A1082">
        <v>12508485</v>
      </c>
      <c r="B1082" t="str">
        <v>REQUEST</v>
      </c>
      <c r="C1082" t="str">
        <v>CERRADO</v>
      </c>
      <c r="D1082" t="str">
        <v>CHARCUTERIA</v>
      </c>
      <c r="E1082" t="str">
        <v>BALANZA</v>
      </c>
      <c r="F1082" t="str">
        <v>COLGANTE</v>
      </c>
      <c r="G1082" t="str">
        <v>METTLER</v>
      </c>
      <c r="H1082" t="str" xml:space="preserve">
        <v xml:space="preserve">Datos usuario_x000d_
Nombre: Fabiola Diaz Marin_x000d_
Correo: fabiola.diazmarin@cencosud.com.co_x000d_
Usuario AD: FDiazMar_x000d_
Pais: Colombia_x000d_
Ubicacion: J047 JUMBO GIRARDOT_x000d_
Zona: Colombia Occidente_x000d_
Unidad de Negocio: METRO_x000d_
Servicio: Sistemas_x000d_
Telefono: 3174312176_x000d_
Anexo: 7420417_x000d_
Descripcion: Buen dia_x000d_
_x000d_
Solicito de su ayuda para instalacion y configuracion de una balanza colgante que llego nueva a la tienda;_x000d_
Informacion del equipo: a instalar_x000d_
Tipo Equipo: BALANZA COLGANTE_x000d_
Modelo: BPLUS_x000d_
Marca: METTLER TOLEDO_x000d_
Serial: C128128096</v>
      </c>
      <c r="I1082" t="str" xml:space="preserve">
        <v xml:space="preserve">Nota hay que reemplazar un abalanza colgante vieja que esta ubicada en platos preparados_x000d_
Informacion del equipo: a retirar_x000d_
Tipo Equipo: BALANZA COLGANTE_x000d_
Modelo: 8442 PLUS_x000d_
Marca: METTLER TOLEDO_x000d_
Serial: B644218755</v>
      </c>
      <c r="J1082" t="str">
        <v>Se procede a realizar la impresión de configuración IP de balanza a retirar serial B644218755; posterior a ello se instala la balanza nueva; configurando direccionamiento IP; y con su respectiva calibración; según manual; adicional por la realización del cambio se tuvo que solicitar al área de telecomunicaciones el desbloqueo de la mac de la balanza instalada; una vez realizado se procede a solicitar el cargue con los precios de charcutería. Jefe de sección Jhon Jairo Sierra Guzmán realiza pruebas en bascula quedando esta operativa y en funcionamiento; y el jefe Luis Felipe Rojas se le hace entrega acta de retiro y entrega de bascula; estos documentos fueron remitidos a personal de soporte Cencosud Harold Gonzalez</v>
      </c>
      <c r="K1082">
        <v>44725</v>
      </c>
      <c r="L1082">
        <v>44726</v>
      </c>
      <c r="M1082" t="str">
        <f>TEXT(L1082,"DDDDDDD")</f>
        <v>martes</v>
      </c>
      <c r="N1082" t="str">
        <v>J047 JUMBO GIRARDOT</v>
      </c>
      <c r="O1082" t="str">
        <v>GIRARDOT</v>
      </c>
      <c r="P1082" t="str">
        <v>OCCIDENTE</v>
      </c>
      <c r="Q1082" t="str">
        <v>SERGIO LEONARDO CLAVIJO CAMARGO</v>
      </c>
      <c r="R1082">
        <v>1110471353</v>
      </c>
      <c r="S1082" t="str">
        <v>DIRECTO</v>
      </c>
      <c r="T1082">
        <v>0.3958333333333333</v>
      </c>
      <c r="U1082">
        <v>0.5833333333333334</v>
      </c>
      <c r="V1082">
        <v>0.1875</v>
      </c>
      <c r="W1082">
        <v>3</v>
      </c>
      <c r="X1082">
        <f>NETWORKDAYS(K1082,L1081)</f>
        <v>2</v>
      </c>
      <c r="Y1082" t="str">
        <f>IF(X1082&lt;=2,"CUMPLE","NO CUMPLE")</f>
        <v>CUMPLE</v>
      </c>
    </row>
    <row r="1083" xml:space="preserve">
      <c r="A1083">
        <v>12512618</v>
      </c>
      <c r="B1083" t="str">
        <v>INCIDENT</v>
      </c>
      <c r="C1083" t="str">
        <v>CERRADO</v>
      </c>
      <c r="D1083" t="str">
        <v>PGC</v>
      </c>
      <c r="E1083" t="str">
        <v>PDA</v>
      </c>
      <c r="F1083" t="str">
        <v>PDA</v>
      </c>
      <c r="G1083" t="str">
        <v>HONEYWELL</v>
      </c>
      <c r="H1083" t="str" xml:space="preserve">
        <v xml:space="preserve">Datos usuario_x000d_
Nombre: Farith Caviedes Vera_x000d_
Correo: Farith.Caviedes@cencosud.com.co_x000d_
Usuario AD: FCaviede_x000d_
Pais: Colombia_x000d_
Ubicacion: M179 METRO PITALITO_x000d_
Zona: Colombia Occidente_x000d_
Unidad de Negocio: Supermercados_x000d_
Servicio: Tiendas &amp; Centros de Distribucion_x000d_
Telefono: 3133946031_x000d_
Anexo: null_x000d_
Descripcion: Buen dia_x000d_
PDT de PGC no permite ingresar a Genexis_x000d_
_x000d_
Seccion de la tienda en donde se ubica la PDT o usuario: PGC</v>
      </c>
      <c r="I1083" t="str">
        <v xml:space="preserve">Se confirma que el técnico Emerson Palacios se encuentra en sitio solucionando la novedad de esta PDT; por lo que se solicita la autorización para tramitar la llamada al grupo de ISIT para solución de la novedad	</v>
      </c>
      <c r="J1083" t="str">
        <v>Se realizan parámetros de bioseguridad. Se valida ubicación de la pda y solicitamos al usuario nos la facilite. Pda presenta problemas de ingreso a Genesix. Ingresamos con usuario a modo administrador y ejecutamos el link de mochasoft ubicado en archivo pdf en la carpeta descargas. Validamos configuración de parametrización para ingresar al servidor génesix. Asignamos nuevamente el usuario correspondiente a piso de venta y revisamos parámetros de red. Aseguramos la pda y le solicitamos al usuario realizar pruebas de rigor incluyendo las teclas de función. Se reinicia la pda y conserva su configuración. El usuario indica completa satisfacción y procedemos con el cierre del ticket finalizando la actividad y quedando la pda completamente operativa entregando todos sus accesorios.</v>
      </c>
      <c r="K1083">
        <v>44726</v>
      </c>
      <c r="L1083">
        <v>44726</v>
      </c>
      <c r="M1083" t="str">
        <f>TEXT(L1083,"DDDDDDD")</f>
        <v>martes</v>
      </c>
      <c r="N1083" t="str">
        <v>M179 METRO PITALITO</v>
      </c>
      <c r="O1083" t="str">
        <v>PITALITO</v>
      </c>
      <c r="P1083" t="str">
        <v>OCCIDENTE</v>
      </c>
      <c r="Q1083" t="str">
        <v>EMERSON PALACIOS MARTINEZ</v>
      </c>
      <c r="R1083">
        <v>13723524</v>
      </c>
      <c r="S1083" t="str">
        <v>ALIADO</v>
      </c>
      <c r="T1083">
        <v>0.3333333333333333</v>
      </c>
      <c r="U1083">
        <v>0.375</v>
      </c>
      <c r="V1083">
        <v>0.041666666666666664</v>
      </c>
      <c r="W1083">
        <v>1</v>
      </c>
      <c r="X1083">
        <f>NETWORKDAYS(K1083,L1082)</f>
        <v>1</v>
      </c>
      <c r="Y1083" t="str">
        <f>IF(X1083&lt;=2,"CUMPLE","NO CUMPLE")</f>
        <v>CUMPLE</v>
      </c>
    </row>
    <row r="1084" xml:space="preserve">
      <c r="A1084">
        <v>12489559</v>
      </c>
      <c r="B1084" t="str">
        <v>INCIDENT</v>
      </c>
      <c r="C1084" t="str">
        <v>CERRADO</v>
      </c>
      <c r="D1084" t="str">
        <v>RECIBO</v>
      </c>
      <c r="E1084" t="str">
        <v>PDA</v>
      </c>
      <c r="F1084" t="str">
        <v>PDA</v>
      </c>
      <c r="G1084" t="str">
        <v>HONEYWELL</v>
      </c>
      <c r="H1084" t="str" xml:space="preserve">
        <v xml:space="preserve">Datos usuario_x000d_
Nombre: Nidia Constanza Contreras Palacios_x000d_
Correo: nidiaconstanza.contreras@cencosud.com.co_x000d_
Usuario AD: Nccontre_x000d_
Pais: Colombia_x000d_
Ubicacion: M077 METRO ZIPAQUIRA_x000d_
Zona: Colombia Bogota_x000d_
Unidad de Negocio: null_x000d_
Servicio: null_x000d_
Telefono: null_x000d_
Anexo: null_x000d_
Descripcion: funciona por ratos_x000d_
Seccion de la tienda en donde se ubica la PDT o usuario: recibo zipaquira_x000d_
</v>
      </c>
      <c r="I1084" t="str" xml:space="preserve">
        <v xml:space="preserve">Se valida con la usuaria la PDA quien informa que la misma no le funciona el touch correctamente; se evidencia en el video que tiene Android 10 y posiblemente activadas las ventanas flotantes; se requiere bajar el Android a 8 y dejarlo con la versión terminada en 31 según el manual. configurarla y verificar si con esto se soluciona; sino informar para dar inicio al tramite de garantía._x000d_
Se solicita visita a la tienda; Validar que tenga Android 8;1 y firmware 31 y volver a instalar la PDA según el Manual_x000d_
PDT/PDA|ESTANDAR HONEYWELL EDA51 | Nº SERIE: 21178B0370</v>
      </c>
      <c r="J1084" t="str">
        <v>Se realizó la verificación de la PDA y se observa que la versión del Firmware está desactualizada. Se instala la nueva versión de Firmware y se actualiza la versión de Android. Se hace la configuración de las aplicaciones y los perfiles de los usuarios. Se deja operativa la PDA.</v>
      </c>
      <c r="K1084">
        <v>44726</v>
      </c>
      <c r="L1084">
        <v>44727</v>
      </c>
      <c r="M1084" t="str">
        <f>TEXT(L1084,"DDDDDDD")</f>
        <v>miércoles</v>
      </c>
      <c r="N1084" t="str">
        <v>M077 METRO ZIPAQUIRA</v>
      </c>
      <c r="O1084" t="str">
        <v>ZIPAQUIRA</v>
      </c>
      <c r="P1084" t="str">
        <v>BOGOTA</v>
      </c>
      <c r="Q1084" t="str">
        <v>ALEXANDER CASTILLO SOTELO</v>
      </c>
      <c r="R1084">
        <v>80216449</v>
      </c>
      <c r="S1084" t="str">
        <v>ALIADO</v>
      </c>
      <c r="T1084">
        <v>0.5</v>
      </c>
      <c r="U1084">
        <v>0.5833333333333334</v>
      </c>
      <c r="V1084">
        <v>0.08333333333333333</v>
      </c>
      <c r="W1084">
        <v>2</v>
      </c>
      <c r="X1084">
        <f>NETWORKDAYS(K1084,L1083)</f>
        <v>1</v>
      </c>
      <c r="Y1084" t="str">
        <f>IF(X1084&lt;=2,"CUMPLE","NO CUMPLE")</f>
        <v>CUMPLE</v>
      </c>
    </row>
    <row r="1085" xml:space="preserve">
      <c r="A1085">
        <v>12506858</v>
      </c>
      <c r="B1085" t="str">
        <v>INCIDENT</v>
      </c>
      <c r="C1085" t="str">
        <v>CERRADO</v>
      </c>
      <c r="D1085" t="str">
        <v>LINEAL DE CAJAS</v>
      </c>
      <c r="E1085" t="str">
        <v>SCANNER</v>
      </c>
      <c r="F1085" t="str">
        <v>POS</v>
      </c>
      <c r="G1085" t="str">
        <v>DATALOGIC</v>
      </c>
      <c r="H1085"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me colaboran por favor con la revision de la bascula y conexion escaner de la pos 1 ya que no pesa y arroja informacion de error conexion escaner y sus conexiones se encuentran bien en lo que se ve el serial de dicha balanza es F16M03085 agradezco su ayuda gracias._x000d_
Indica la ubicacion de tu balanza en la tienda: Pos 1 linea cajas tienda 44</v>
      </c>
      <c r="I1085" t="str" xml:space="preserve">
        <v xml:space="preserve">Escáner Balanza no Prende; validar las conexiones o determinar si es falla del adaptador de corriente_x000d_
SCANNER POS|BALANZA DATALOGIC 9800 | Nº SERIE: F16M03085</v>
      </c>
      <c r="J1085" t="str">
        <v xml:space="preserve">Se realizó la verificación de la POS y se observa que tan solo tiene 1 memoria de 1 Giga.  Se solicita el envío de otra memoria RAM para mejorar el rendimiento. Pendiente el envío de la parte. </v>
      </c>
      <c r="K1085">
        <v>44726</v>
      </c>
      <c r="L1085">
        <v>44727</v>
      </c>
      <c r="M1085" t="str">
        <f>TEXT(L1085,"DDDDDDD")</f>
        <v>miércoles</v>
      </c>
      <c r="N1085" t="str">
        <v>J044 JUMBO CHIA</v>
      </c>
      <c r="O1085" t="str">
        <v>CHIA</v>
      </c>
      <c r="P1085" t="str">
        <v>BOGOTA</v>
      </c>
      <c r="Q1085" t="str">
        <v>ALEXANDER CASTILLO SOTELO</v>
      </c>
      <c r="R1085">
        <v>80216449</v>
      </c>
      <c r="S1085" t="str">
        <v>ALIADO</v>
      </c>
      <c r="T1085">
        <v>0.6666666666666666</v>
      </c>
      <c r="U1085">
        <v>0.6944444444444444</v>
      </c>
      <c r="V1085">
        <v>0.027777777777777776</v>
      </c>
      <c r="W1085">
        <v>1</v>
      </c>
      <c r="X1085">
        <f>NETWORKDAYS(K1085,L1084)</f>
        <v>2</v>
      </c>
      <c r="Y1085" t="str">
        <f>IF(X1085&lt;=2,"CUMPLE","NO CUMPLE")</f>
        <v>CUMPLE</v>
      </c>
    </row>
    <row r="1086" xml:space="preserve">
      <c r="A1086">
        <v>12404586</v>
      </c>
      <c r="B1086" t="str">
        <v>REQUEST</v>
      </c>
      <c r="C1086" t="str">
        <v>CERRADO</v>
      </c>
      <c r="D1086" t="str">
        <v>LINEAL DE CAJAS</v>
      </c>
      <c r="E1086" t="str">
        <v>POS</v>
      </c>
      <c r="F1086" t="str">
        <v>POS</v>
      </c>
      <c r="G1086" t="str">
        <v>WINCOR</v>
      </c>
      <c r="H1086" t="str" xml:space="preserve">
        <v xml:space="preserve">Datos usuario_x000d_
Nombre: Caterine Alexandra Parra Forero_x000d_
Correo: caterinealexandra.parraforero@cencosud.com.co_x000d_
Usuario AD: capforer_x000d_
Pais: Colombia_x000d_
Ubicacion: J044 JUMBO CHIA_x000d_
Zona: Colombia Bogota_x000d_
Unidad de Negocio: Supermercados_x000d_
Servicio: Tiendas &amp; Centros de Distribucion_x000d_
Telefono: 3223596314_x000d_
Anexo: 8611000_x000d_
Descripcion: Buenas tardes se solicita revision de la caja numero 16 por motivo que el proceso de registro es muy lento</v>
      </c>
      <c r="I1086" t="str">
        <v xml:space="preserve">Se trasfiere CAU para la instalación de la POS 16 que se envió a la tienda Jumbo Chia Sabana Con serial 6498719175	</v>
      </c>
      <c r="J1086" t="str">
        <v>Se realizó la verificación de la POS y se observa que el FAN frontal no está funcionando correctamente; se procede con el cambio de la POS por una que se encuentra en la oficina de sistemas; se cambia el disco duro y la tarjeta de red; pero la POS no da video; se verifican las conexiones pero la falla persiste. Así que se procede a instalar nuevamente la POS que estaba en el lineal inicialmente; pero se le coloca el FAN bueno y se cambian las memorias RAM. Se deja operativa la POS</v>
      </c>
      <c r="K1086">
        <v>44727</v>
      </c>
      <c r="L1086">
        <v>44727</v>
      </c>
      <c r="M1086" t="str">
        <f>TEXT(L1086,"DDDDDDD")</f>
        <v>miércoles</v>
      </c>
      <c r="N1086" t="str">
        <v>J044 JUMBO CHIA</v>
      </c>
      <c r="O1086" t="str">
        <v>CHIA</v>
      </c>
      <c r="P1086" t="str">
        <v>BOGOTA</v>
      </c>
      <c r="Q1086" t="str">
        <v>ALEXANDER CASTILLO SOTELO</v>
      </c>
      <c r="R1086">
        <v>80216449</v>
      </c>
      <c r="S1086" t="str">
        <v>ALIADO</v>
      </c>
      <c r="T1086">
        <v>0.7152777777777778</v>
      </c>
      <c r="U1086">
        <v>0.8125</v>
      </c>
      <c r="V1086">
        <v>0.09722222222222222</v>
      </c>
      <c r="W1086">
        <v>2</v>
      </c>
      <c r="X1086">
        <f>NETWORKDAYS(K1086,L1085)</f>
        <v>1</v>
      </c>
      <c r="Y1086" t="str">
        <f>IF(X1086&lt;=2,"CUMPLE","NO CUMPLE")</f>
        <v>CUMPLE</v>
      </c>
    </row>
    <row r="1087" xml:space="preserve">
      <c r="A1087">
        <v>12515595</v>
      </c>
      <c r="B1087" t="str">
        <v>INCIDENT</v>
      </c>
      <c r="C1087" t="str">
        <v>CERRADO</v>
      </c>
      <c r="D1087" t="str">
        <v>PLS</v>
      </c>
      <c r="E1087" t="str">
        <v>PDA</v>
      </c>
      <c r="F1087" t="str">
        <v>PDA</v>
      </c>
      <c r="G1087" t="str">
        <v>HONEYWELL</v>
      </c>
      <c r="H1087" t="str" xml:space="preserve">
        <v xml:space="preserve">Datos usuario_x000d_
Nombre: Dayan Paolin Quintero Ruiz_x000d_
Correo: dayanpaolin.quintero@cencosud.com.co_x000d_
Usuario AD: Dpquinte_x000d_
Pais: Colombia_x000d_
Ubicacion: J191 JUMBO CHIA BAZAR_x000d_
Zona: Colombia Bogota_x000d_
Unidad de Negocio: Supermercados_x000d_
Servicio: Tiendas &amp; Centros de Distribucion_x000d_
Telefono: 3057810121_x000d_
Anexo: 7191402_x000d_
Descripcion: PDT solicita contraseña al prender no deja realizar ninguna operacion_x000d_
serie inventario Cencosud AD-0387740_x000d_
Seccion de la tienda en donde se ubica la PDT o usuario: pls</v>
      </c>
      <c r="I1087" t="str">
        <v xml:space="preserve">Se solicita visita a la tienda; Validar que tenga Android 8;1 y firmware 31 y volver a instalar la PDA segun el Manual	 </v>
      </c>
      <c r="J1087" t="str">
        <v>Se realizo la verificación de la PDA y se observa que la versión del Firmware esta desactualizada. Se instala la nueva versión de Firmware y se actualiza la versión de Android. Se hace la configuración de las aplicaciones y los perfiles de los usuarios. Se deja operativa la PDA.</v>
      </c>
      <c r="K1087">
        <v>44727</v>
      </c>
      <c r="L1087">
        <v>44727</v>
      </c>
      <c r="M1087" t="str">
        <f>TEXT(L1087,"DDDDDDD")</f>
        <v>miércoles</v>
      </c>
      <c r="N1087" t="str">
        <v>J191 JUMBO CHIA BAZAR</v>
      </c>
      <c r="O1087" t="str">
        <v>CHIA</v>
      </c>
      <c r="P1087" t="str">
        <v>BOGOTA</v>
      </c>
      <c r="Q1087" t="str">
        <v>ALEXANDER CASTILLO SOTELO</v>
      </c>
      <c r="R1087">
        <v>80216449</v>
      </c>
      <c r="S1087" t="str">
        <v>ALIADO</v>
      </c>
      <c r="T1087">
        <v>0.6041666666666666</v>
      </c>
      <c r="U1087">
        <v>0.6458333333333334</v>
      </c>
      <c r="V1087">
        <v>0.041666666666666664</v>
      </c>
      <c r="W1087">
        <v>1</v>
      </c>
      <c r="X1087">
        <f>NETWORKDAYS(K1087,L1086)</f>
        <v>1</v>
      </c>
      <c r="Y1087" t="str">
        <f>IF(X1087&lt;=2,"CUMPLE","NO CUMPLE")</f>
        <v>CUMPLE</v>
      </c>
    </row>
    <row r="1088">
      <c r="A1088" t="str">
        <v>ACOMPAÑAMIENTO</v>
      </c>
      <c r="B1088" t="str">
        <v>ACOMPAÑAMIENTO</v>
      </c>
      <c r="C1088" t="str">
        <v>CERRADO</v>
      </c>
      <c r="D1088" t="str">
        <v>CRC</v>
      </c>
      <c r="E1088" t="str">
        <v>ACOMPAÑAMIENTO</v>
      </c>
      <c r="F1088" t="str">
        <v>ACOMPAÑAMIENTO</v>
      </c>
      <c r="G1088" t="str">
        <v>ACOMPAÑAMIENTO</v>
      </c>
      <c r="H1088" t="str">
        <v>Gestión de soporte técnico en el Centro de Reparación</v>
      </c>
      <c r="I1088" t="str">
        <v>Gestión de soporte técnico en el Centro de Reparación</v>
      </c>
      <c r="J1088" t="str">
        <v>Se realiza actividad de acompañamiento en CRC</v>
      </c>
      <c r="K1088">
        <v>44727</v>
      </c>
      <c r="L1088">
        <v>44727</v>
      </c>
      <c r="M1088" t="str">
        <f>TEXT(L1088,"DDDDDDD")</f>
        <v>miércoles</v>
      </c>
      <c r="N1088" t="str">
        <v>CENTRO DE REPARACIÓN</v>
      </c>
      <c r="O1088" t="str">
        <v>BOGOTA</v>
      </c>
      <c r="P1088" t="str">
        <v>BOGOTA</v>
      </c>
      <c r="Q1088" t="str">
        <v>DIEGO ALBERTO TORRES CRUZ</v>
      </c>
      <c r="R1088">
        <v>1000466791</v>
      </c>
      <c r="S1088" t="str">
        <v>DIRECTO</v>
      </c>
      <c r="T1088">
        <v>0.3333333333333333</v>
      </c>
      <c r="U1088">
        <v>0.75</v>
      </c>
      <c r="V1088">
        <v>0.4166666666666667</v>
      </c>
      <c r="W1088" t="str">
        <v>2;5</v>
      </c>
      <c r="X1088">
        <f>NETWORKDAYS(K1088,L1087)</f>
        <v>1</v>
      </c>
      <c r="Y1088" t="str">
        <f>IF(X1088&lt;=2,"CUMPLE","NO CUMPLE")</f>
        <v>CUMPLE</v>
      </c>
    </row>
    <row r="1089">
      <c r="A1089" t="str">
        <v>ACOMPAÑAMIENTO</v>
      </c>
      <c r="B1089" t="str">
        <v>ACOMPAÑAMIENTO</v>
      </c>
      <c r="C1089" t="str">
        <v>CERRADO</v>
      </c>
      <c r="D1089" t="str">
        <v>TIENDA</v>
      </c>
      <c r="E1089" t="str">
        <v>ACOMPAÑAMIENTO</v>
      </c>
      <c r="F1089" t="str">
        <v>ACOMPAÑAMIENTO</v>
      </c>
      <c r="G1089" t="str">
        <v>ACOMPAÑAMIENTO</v>
      </c>
      <c r="H1089" t="str">
        <v>Solicitud de técnico para apoyar atención de casos en tienda</v>
      </c>
      <c r="I1089" t="str">
        <v>Acompañamiento</v>
      </c>
      <c r="J1089" t="str">
        <v>Se realiza actividad de acompañamiento en tienda</v>
      </c>
      <c r="K1089">
        <v>44727</v>
      </c>
      <c r="L1089">
        <v>44727</v>
      </c>
      <c r="M1089" t="str">
        <f>TEXT(L1089,"DDDDDDD")</f>
        <v>miércoles</v>
      </c>
      <c r="N1089" t="str">
        <v>M032 LA 70</v>
      </c>
      <c r="O1089" t="str">
        <v>CALI</v>
      </c>
      <c r="P1089" t="str">
        <v>OCCIDENTE</v>
      </c>
      <c r="Q1089" t="str">
        <v>LINA FERNANDA ARBOLEDA PRECIADO</v>
      </c>
      <c r="R1089">
        <v>1143832224</v>
      </c>
      <c r="S1089" t="str">
        <v>DIRECTO</v>
      </c>
      <c r="T1089">
        <v>0.3333333333333333</v>
      </c>
      <c r="U1089">
        <v>0.75</v>
      </c>
      <c r="V1089">
        <v>0.4166666666666667</v>
      </c>
      <c r="W1089" t="str">
        <v>2;5</v>
      </c>
      <c r="X1089">
        <f>NETWORKDAYS(K1089,L1088)</f>
        <v>1</v>
      </c>
      <c r="Y1089" t="str">
        <f>IF(X1089&lt;=2,"CUMPLE","NO CUMPLE")</f>
        <v>CUMPLE</v>
      </c>
    </row>
    <row r="1090" xml:space="preserve">
      <c r="A1090">
        <v>12511417</v>
      </c>
      <c r="B1090" t="str">
        <v>SIMEL</v>
      </c>
      <c r="C1090" t="str">
        <v>CERRADO</v>
      </c>
      <c r="D1090" t="str">
        <v>LINEAL DE CAJAS</v>
      </c>
      <c r="E1090" t="str">
        <v>POS</v>
      </c>
      <c r="F1090" t="str">
        <v>SCANNER</v>
      </c>
      <c r="G1090" t="str">
        <v>DATALOGIC</v>
      </c>
      <c r="H1090" t="str" xml:space="preserve">
        <v xml:space="preserve">Datos usuario_x000d_
Nombre: Maricela Lopez Forero_x000d_
Correo: maricela.lopez@cencosud.com.co_x000d_
Usuario AD: MLForero_x000d_
Pais: Colombia_x000d_
Ubicacion: J044 JUMBO CHIA_x000d_
Zona: Colombia Bogota_x000d_
Unidad de Negocio: Supermercados_x000d_
Servicio: Tiendas &amp; Centros de Distribucion_x000d_
Telefono: 3108519891_x000d_
Anexo: 8611000_x000d_
Descripcion: Buenas tardes:_x000d_
pido su colaboracion para revisar la balanza de la pos 10 ya que presenta diferencia al pesar_x000d_
Gracias por Atencion_x000d_
Indica la ubicacion de tu balanza en la tienda: pos 10</v>
      </c>
      <c r="I1090" t="str" xml:space="preserve">
        <v xml:space="preserve">Se solicita calibración de la Balanza de la POS 10 de Jumbio Chia Sabana_x000d_
En la tienda tenemos KIT de pesas pero por favor llevar por si acaso_x000d_
Tienda: Jumbo Chía Sabana_x000d_
Equipo: SCANNER POS_x000d_
Marca: DATALOGIC_x000d_
Modelo: 9800_x000d_
Serial: F16M03089_x000d_
NII: B60705_x000d_
Precinto: Alambre</v>
      </c>
      <c r="J1090" t="str">
        <v>Se realizó la verificación de la balanza y se observa que no pesa correctamente; Se retira el precinto con numero 2950000182386 y se realiza la calibración. Se hacen nuevamente las pruebas y salen correctas. Se instala el precinto numero 7380000000296. Se deja operativa la POS. NII B60705</v>
      </c>
      <c r="K1090">
        <v>44727</v>
      </c>
      <c r="L1090">
        <v>44727</v>
      </c>
      <c r="M1090" t="str">
        <f>TEXT(L1090,"DDDDDDD")</f>
        <v>miércoles</v>
      </c>
      <c r="N1090" t="str">
        <v>J044 JUMBO CHIA</v>
      </c>
      <c r="O1090" t="str">
        <v>CHIA</v>
      </c>
      <c r="P1090" t="str">
        <v>BOGOTA</v>
      </c>
      <c r="Q1090" t="str">
        <v>ALEXANDER CASTILLO SOTELO</v>
      </c>
      <c r="R1090">
        <v>80216449</v>
      </c>
      <c r="S1090" t="str">
        <v>ALIADO</v>
      </c>
      <c r="T1090">
        <v>0.6944444444444444</v>
      </c>
      <c r="U1090">
        <v>0.7083333333333334</v>
      </c>
      <c r="V1090">
        <v>0.013888888888888888</v>
      </c>
      <c r="W1090">
        <v>1</v>
      </c>
      <c r="X1090">
        <f>NETWORKDAYS(K1090,L1089)</f>
        <v>1</v>
      </c>
      <c r="Y1090" t="str">
        <f>IF(X1090&lt;=2,"CUMPLE","NO CUMPLE")</f>
        <v>CUMPLE</v>
      </c>
    </row>
    <row r="1091" xml:space="preserve">
      <c r="A1091">
        <v>12489150</v>
      </c>
      <c r="B1091" t="str">
        <v>REQUEST</v>
      </c>
      <c r="C1091" t="str">
        <v>CERRADO</v>
      </c>
      <c r="D1091" t="str">
        <v>TIENDA</v>
      </c>
      <c r="E1091" t="str">
        <v>PDA</v>
      </c>
      <c r="F1091" t="str">
        <v>PDA</v>
      </c>
      <c r="G1091" t="str">
        <v>HONEYWELL</v>
      </c>
      <c r="H1091"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JUMBO_x000d_
Servicio: Sistemas_x000d_
Telefono: 3174363709_x000d_
Anexo: null_x000d_
Descripcion: Se solicita apoyo para configuracion de las pdt de la tienda._x000d_
Seccion en la tienda o ubicacion del usuario: Tienda Metro Duitama_x000d_
Jefe de area asignacion de la PDT: Todas las PDT de la tienda</v>
      </c>
      <c r="I1091" t="str">
        <v>Por favor nos colaboran con recurso para la configuración de las PDT en Metro Duitama</v>
      </c>
      <c r="J1091" t="str" xml:space="preserve">
        <v xml:space="preserve">Se llega a sitio donde según instructivo se realizan configuraciones a los siguientes dispositivos: _x000d_
PDA_x000d_
1. 21145B6028 2. 21144B85AA 3. 21144B84B0  4. 21144B84D5 5. 21145B604C 6. 21145B0006 7. 21145B0205 8. 21145B6073 9. 19086B8283 10. 19086B8365 11. 19086B82BC._x000d_
_x000d_
IMPRESORAS ZEBRA_x000d_
1. QLn420 SN. XXQVJ171500041_x000d_
2. ZQ520  SN. XXRBJ184204196 _x000d_
_x000d_
VERIFICADORES_x000d_
1. Zebra MK3190 SN. 17102522504192 (no se realiza por no tener instalado en PC Windows Mobile)_x000d_
2. Zebra MK3190 SN. 16282522502499 (no se realiza por no tener instalado en PC Windows Mobile) _x000d_
_x000d_
3. NEWLAND SN. NQ2C9L000988 OK; Donde todos los funcionarios realizan pruebas quedando asi todos los dispositivos operativos.</v>
      </c>
      <c r="K1091">
        <v>44727</v>
      </c>
      <c r="L1091">
        <v>44728</v>
      </c>
      <c r="M1091" t="str">
        <f>TEXT(L1091,"DDDDDDD")</f>
        <v>jueves</v>
      </c>
      <c r="N1091" t="str">
        <v>M028 METRO DUITAMA INNOVO</v>
      </c>
      <c r="O1091" t="str">
        <v>DUITAMA</v>
      </c>
      <c r="P1091" t="str">
        <v>ORIENTE</v>
      </c>
      <c r="Q1091" t="str">
        <v>JHONATAN RICARDO VARGAS ZAMBRANO</v>
      </c>
      <c r="R1091">
        <v>1057583301</v>
      </c>
      <c r="S1091" t="str">
        <v>DIRECTO</v>
      </c>
      <c r="T1091">
        <v>0.3333333333333333</v>
      </c>
      <c r="U1091">
        <v>0.6458333333333334</v>
      </c>
      <c r="V1091">
        <v>0.3125</v>
      </c>
      <c r="W1091">
        <v>4</v>
      </c>
      <c r="X1091">
        <f>NETWORKDAYS(K1091,L1090)</f>
        <v>1</v>
      </c>
      <c r="Y1091" t="str">
        <f>IF(X1091&lt;=2,"CUMPLE","NO CUMPLE")</f>
        <v>CUMPLE</v>
      </c>
    </row>
    <row r="1092" xml:space="preserve">
      <c r="A1092">
        <v>12484778</v>
      </c>
      <c r="B1092" t="str">
        <v>REQUEST</v>
      </c>
      <c r="C1092" t="str">
        <v>CERRADO</v>
      </c>
      <c r="D1092" t="str">
        <v>PGC</v>
      </c>
      <c r="E1092" t="str">
        <v>PDT</v>
      </c>
      <c r="F1092" t="str">
        <v>PDT</v>
      </c>
      <c r="G1092" t="str">
        <v>SKORPIO</v>
      </c>
      <c r="H1092"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pdt scorpio presenta falla para el ingreso al gapv no funciona al momento de ingresar indica que se debe actualizar al dar actualizar indica falla pdt g17f62339 / AD-135534_x000d_
Seccion de la tienda en donde se ubica la PDT o usuario: pgc para chequeo de precios y gapv</v>
      </c>
      <c r="I1092" t="str">
        <v xml:space="preserve">Buena tarde en la tienda se encuentran 10 pdts de la misma marca y modelo por favor validar cual tiene el puerto de microsd bueno; para realizar la instalacion del gapv-gracias        </v>
      </c>
      <c r="J1092" t="str">
        <v xml:space="preserve">Se llega a sitio y se procede a revisar las PDT que se encuentran en la tienda; en las cuales se evidencia que todas tienen el puerto micro SD con pines dañados; por lo que no es posible realizar la instalación de la aplicación gapv. Se envía evidencias fotográficas a soporte Cencosud Harold Gonzalez. </v>
      </c>
      <c r="K1092">
        <v>44727</v>
      </c>
      <c r="L1092">
        <v>44728</v>
      </c>
      <c r="M1092" t="str">
        <f>TEXT(L1092,"DDDDDDD")</f>
        <v>jueves</v>
      </c>
      <c r="N1092" t="str">
        <v>M195 METRO SANTA LUCIA</v>
      </c>
      <c r="O1092" t="str">
        <v>NEIVA</v>
      </c>
      <c r="P1092" t="str">
        <v>OCCIDENTE</v>
      </c>
      <c r="Q1092" t="str">
        <v>JOHN ALEJANDRO LOZADA BABATIVA</v>
      </c>
      <c r="R1092">
        <v>1075313382</v>
      </c>
      <c r="S1092" t="str">
        <v>DIRECTO</v>
      </c>
      <c r="T1092">
        <v>0.375</v>
      </c>
      <c r="U1092">
        <v>0.4166666666666667</v>
      </c>
      <c r="V1092">
        <v>0.041666666666666664</v>
      </c>
      <c r="W1092">
        <v>1</v>
      </c>
      <c r="X1092">
        <f>NETWORKDAYS(K1092,L1091)</f>
        <v>2</v>
      </c>
      <c r="Y1092" t="str">
        <f>IF(X1092&lt;=2,"CUMPLE","NO CUMPLE")</f>
        <v>CUMPLE</v>
      </c>
    </row>
    <row r="1093" xml:space="preserve">
      <c r="A1093">
        <v>12502850</v>
      </c>
      <c r="B1093" t="str">
        <v>SIMEL</v>
      </c>
      <c r="C1093" t="str">
        <v>CERRADO</v>
      </c>
      <c r="D1093" t="str">
        <v>LINEAL DE CAJAS</v>
      </c>
      <c r="E1093" t="str">
        <v>POS</v>
      </c>
      <c r="F1093" t="str">
        <v>SCANNER</v>
      </c>
      <c r="G1093" t="str">
        <v>DATALOGIC</v>
      </c>
      <c r="H1093" t="str" xml:space="preserve">
        <v xml:space="preserve">Datos usuario_x000d_
Nombre: Loly Luz Blanco Gutierrez_x000d_
Correo: lolyluz.blanco@cencosud.com.co_x000d_
Usuario AD: Llbgutie_x000d_
Pais: Colombia_x000d_
Ubicacion: J088 JUMBO BARRANQUILLA BUENAVISTA_x000d_
Zona: Colombia Costa_x000d_
Unidad de Negocio: Supermercados_x000d_
Servicio: Tiendas &amp; Centros de Distribucion_x000d_
Telefono: 3015807715_x000d_
Anexo: 7880405_x000d_
Descripcion: el scanner de la caja 4 no tienen sello de seguridad me colaboran por favor_x000d_
Area en donde se encuentra la Balanza: 88</v>
      </c>
      <c r="I1093" t="str" xml:space="preserve">
        <v xml:space="preserve">Favor nos ayudan con personal en sitio para calibración y colocación del presinto a balanza numero 4_x000d_
datos de la balanza:_x000d_
SCANNER POS_x000d_
BALANZA DATALOGIC 9800_x000d_
Nº SERIE: F16C12942</v>
      </c>
      <c r="J1093" t="str">
        <v xml:space="preserve">Se realizó validación de la calibración de la balanza y queda pesando correctamente. Se retira precinto 2950000097618 y se instala precinto 7380000000365	</v>
      </c>
      <c r="K1093">
        <v>44727</v>
      </c>
      <c r="L1093">
        <v>44728</v>
      </c>
      <c r="M1093" t="str">
        <f>TEXT(L1093,"DDDDDDD")</f>
        <v>jueves</v>
      </c>
      <c r="N1093" t="str">
        <v>J088 JUMBO BARRANQUILLA BUENAVISTA</v>
      </c>
      <c r="O1093" t="str">
        <v>BARRANQUILLA</v>
      </c>
      <c r="P1093" t="str">
        <v>COSTA</v>
      </c>
      <c r="Q1093" t="str">
        <v>DANIEL ARGENIS DIAZ SIERRA</v>
      </c>
      <c r="R1093">
        <v>1042468964</v>
      </c>
      <c r="S1093" t="str">
        <v>DIRECTO</v>
      </c>
      <c r="T1093">
        <v>0.3472222222222222</v>
      </c>
      <c r="U1093">
        <v>0.3958333333333333</v>
      </c>
      <c r="V1093">
        <v>0.04861111111111111</v>
      </c>
      <c r="W1093">
        <v>1</v>
      </c>
      <c r="X1093">
        <f>NETWORKDAYS(K1093,L1092)</f>
        <v>2</v>
      </c>
      <c r="Y1093" t="str">
        <f>IF(X1093&lt;=2,"CUMPLE","NO CUMPLE")</f>
        <v>CUMPLE</v>
      </c>
    </row>
    <row r="1094" xml:space="preserve">
      <c r="A1094">
        <v>12506901</v>
      </c>
      <c r="B1094" t="str">
        <v>REQUEST</v>
      </c>
      <c r="C1094" t="str">
        <v>CERRADO</v>
      </c>
      <c r="D1094" t="str">
        <v>TIENDA</v>
      </c>
      <c r="E1094" t="str">
        <v>PDA</v>
      </c>
      <c r="F1094" t="str">
        <v>PDA</v>
      </c>
      <c r="G1094" t="str">
        <v>HONEYWELL</v>
      </c>
      <c r="H1094"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Buenas tardes._x000d_
_x000d_
Se require configuracion de las PDT y equipos inalambricos de tienda jumbo yopal._x000d_
Seccion en la tienda o ubicacion del usuario: tienda_x000d_
Jefe de area asignacion de la PDT: tienda</v>
      </c>
      <c r="I1094" t="str">
        <v>Por favor nos colaboran con un recurso para la configuración de 8 PDT en Jumbo Yopal</v>
      </c>
      <c r="J1094" t="str" xml:space="preserve">
        <v xml:space="preserve">Se llega a sitio donde se procede a iniciar labores configurando PDA ajustando configuración de red y actualización de firmware; se relacionan dispositivos; PDA1. 21177B7537 2. 21177B75CD 3. 21175B4919 4. 21177B7574 5. 21177B737B 6. 21177B7529 7. 19086B46A8 8. 19086B3BF9_x000d_
_x000d_
VERIFICADORES en piso de venta se intervienen donde a uno de ellos es necesario reconfigurarlo completamente ya que no tomo el nuevo direccionamiento IP._x000d_
1. NQ2CAA000370_x000d_
2. NQ2CAA000642_x000d_
3. NQ2CAA000786_x000d_
4. NQ2CAA000762 _x000d_
_x000d_
Adicional a solicitud de Giovanna López se realiza traslado de equipo de computo a oficina administrativa donde se valida su correcto funcionamiento; con SN. MJ0FNQGN. Se realiza actividad los días 22-06 de 14 a 19 y 23-06 de 08 a 14</v>
      </c>
      <c r="K1094">
        <v>44727</v>
      </c>
      <c r="L1094">
        <v>44735</v>
      </c>
      <c r="M1094" t="str">
        <f>TEXT(L1094,"DDDDDDD")</f>
        <v>jueves</v>
      </c>
      <c r="N1094" t="str">
        <v>J185 JUMBO YOPAL</v>
      </c>
      <c r="O1094" t="str">
        <v>YOPAL</v>
      </c>
      <c r="P1094" t="str">
        <v>ORIENTE</v>
      </c>
      <c r="Q1094" t="str">
        <v>JHONATAN RICARDO VARGAS ZAMBRANO</v>
      </c>
      <c r="R1094">
        <v>1057583301</v>
      </c>
      <c r="S1094" t="str">
        <v>DIRECTO</v>
      </c>
      <c r="T1094">
        <v>0.5833333333333334</v>
      </c>
      <c r="U1094">
        <v>0.7916666666666666</v>
      </c>
      <c r="V1094">
        <v>0.375</v>
      </c>
      <c r="W1094">
        <v>4</v>
      </c>
      <c r="X1094">
        <f>NETWORKDAYS(K1094,L1093)</f>
        <v>2</v>
      </c>
      <c r="Y1094" t="str">
        <f>IF(X1094&lt;=2,"CUMPLE","NO CUMPLE")</f>
        <v>CUMPLE</v>
      </c>
    </row>
    <row r="1095" xml:space="preserve">
      <c r="A1095">
        <v>12505039</v>
      </c>
      <c r="B1095" t="str">
        <v>REQUEST</v>
      </c>
      <c r="C1095" t="str">
        <v>CERRADO</v>
      </c>
      <c r="D1095" t="str">
        <v>ELECTRO</v>
      </c>
      <c r="E1095" t="str">
        <v>CPU</v>
      </c>
      <c r="F1095" t="str">
        <v>CPU</v>
      </c>
      <c r="G1095" t="str">
        <v>LENOVO</v>
      </c>
      <c r="H1095"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con la validacion del punto de red de el equipo de electro ya que este no funciona correctamente; el cableado suelto_x000d_
Indicar la ubicacion del computador en la tienda o sede: electro</v>
      </c>
      <c r="I1095" t="str" xml:space="preserve">
        <v xml:space="preserve">Solicito de su ayuda para revision del punto red de equipo del area de electro; usuaria Angela Zabala indica que el punto no funciona correctamente; ya que este suelto y permite conexion a la red._x000d_
Por favor revisar y de ser necesario reprochar el Jack y adecuar el punto de red como corresponda</v>
      </c>
      <c r="J1095" t="str">
        <v>Se realiza revisión del PC y se encuentra fuera de red; se verifica su conexión al punto de red y se evidencia los cables trozados y sin conexión alguna. Se procede a verificar y revisar cual es el cable y el punto que tiene señal. Se identifica y se realiza conexión de pines 1 a 1 instalando correctamente como indica su configuración de 6 pines y asegurándolos. Se pone a pruebas y se evidencia que hay señal y el PC tiene red. Se recibe a satisfacción del usuario sin novedad alguna</v>
      </c>
      <c r="K1095">
        <v>44728</v>
      </c>
      <c r="L1095">
        <v>44728</v>
      </c>
      <c r="M1095" t="str">
        <f>TEXT(L1095,"DDDDDDD")</f>
        <v>jueves</v>
      </c>
      <c r="N1095" t="str">
        <v>J047 JUMBO GIRARDOT</v>
      </c>
      <c r="O1095" t="str">
        <v>GIRARDOT</v>
      </c>
      <c r="P1095" t="str">
        <v>OCCIDENTE</v>
      </c>
      <c r="Q1095" t="str">
        <v>RAFAEL ARDILA PUENTES</v>
      </c>
      <c r="R1095">
        <v>1018419858</v>
      </c>
      <c r="S1095" t="str">
        <v>ALIADO</v>
      </c>
      <c r="T1095">
        <v>0.5416666666666666</v>
      </c>
      <c r="U1095">
        <v>0.625</v>
      </c>
      <c r="V1095">
        <v>0.08333333333333333</v>
      </c>
      <c r="W1095">
        <v>2</v>
      </c>
      <c r="X1095">
        <f>NETWORKDAYS(K1095,L1094)</f>
        <v>6</v>
      </c>
      <c r="Y1095" t="str">
        <f>IF(X1095&lt;=2,"CUMPLE","NO CUMPLE")</f>
        <v>NO CUMPLE</v>
      </c>
    </row>
    <row r="1096" xml:space="preserve">
      <c r="A1096">
        <v>12504150</v>
      </c>
      <c r="B1096" t="str">
        <v>INCIDENT</v>
      </c>
      <c r="C1096" t="str">
        <v>CERRADO</v>
      </c>
      <c r="D1096" t="str">
        <v>LINEAL DE CAJAS</v>
      </c>
      <c r="E1096" t="str">
        <v>POS</v>
      </c>
      <c r="F1096" t="str">
        <v>POS</v>
      </c>
      <c r="G1096" t="str">
        <v>WINCOR</v>
      </c>
      <c r="H1096"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Buenos dias solicito de su colaboracion para la revision de la pos #08 ya que el visor no se encuentra funcionando._x000d_
_x000d_
muchas gracias; quedo atenta</v>
      </c>
      <c r="I1096" t="str">
        <v>Validacion del visor cliente de la POS 8 de la tienda Metro Mosquera no da VIDEO</v>
      </c>
      <c r="J1096" t="str">
        <v>Se realizó la verificación de la POS; pero no presenta ninguna falla; se realiza ajuste a todas las conexiones y se realizan las pruebas correspondientes. Se deja operativa la caja.</v>
      </c>
      <c r="K1096">
        <v>44728</v>
      </c>
      <c r="L1096">
        <v>44728</v>
      </c>
      <c r="M1096" t="str">
        <f>TEXT(L1096,"DDDDDDD")</f>
        <v>jueves</v>
      </c>
      <c r="N1096" t="str">
        <v>M073 METRO MOSQUERA</v>
      </c>
      <c r="O1096" t="str">
        <v>MOSQUERA</v>
      </c>
      <c r="P1096" t="str">
        <v>BOGOTA</v>
      </c>
      <c r="Q1096" t="str">
        <v>ALEXANDER CASTILLO SOTELO</v>
      </c>
      <c r="R1096">
        <v>80216449</v>
      </c>
      <c r="S1096" t="str">
        <v>ALIADO</v>
      </c>
      <c r="T1096">
        <v>0.4583333333333333</v>
      </c>
      <c r="U1096">
        <v>0.5</v>
      </c>
      <c r="V1096">
        <v>0.041666666666666664</v>
      </c>
      <c r="W1096">
        <v>1</v>
      </c>
      <c r="X1096">
        <f>NETWORKDAYS(K1096,L1095)</f>
        <v>1</v>
      </c>
      <c r="Y1096" t="str">
        <f>IF(X1096&lt;=2,"CUMPLE","NO CUMPLE")</f>
        <v>CUMPLE</v>
      </c>
    </row>
    <row r="1097" xml:space="preserve">
      <c r="A1097">
        <v>12516300</v>
      </c>
      <c r="B1097" t="str">
        <v>INCIDENT</v>
      </c>
      <c r="C1097" t="str">
        <v>CERRADO</v>
      </c>
      <c r="D1097" t="str">
        <v>LINEAL DE CAJAS</v>
      </c>
      <c r="E1097" t="str">
        <v>SCANNER</v>
      </c>
      <c r="F1097" t="str">
        <v>POS</v>
      </c>
      <c r="G1097" t="str">
        <v>DATALOGIC</v>
      </c>
      <c r="H1097"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Solicito de su colaboracion para la revision de la pos # 03 la cual el scanner no se encuentra en funcionamiento._x000d_
</v>
      </c>
      <c r="I1097" t="str">
        <v>Escaner Balanza no Prende; validar las conexiones o determinar si es falla del adaptador de corriente</v>
      </c>
      <c r="J1097" t="str">
        <v>Se realizó la revisión de la balanza y se verifica que está bloqueada; se reinicia y se actualiza el firmware; también se carga la configuración. Se hacen las pruebas y se deja operativa la caja.</v>
      </c>
      <c r="K1097">
        <v>44728</v>
      </c>
      <c r="L1097">
        <v>44728</v>
      </c>
      <c r="M1097" t="str">
        <f>TEXT(L1097,"DDDDDDD")</f>
        <v>jueves</v>
      </c>
      <c r="N1097" t="str">
        <v>M073 METRO MOSQUERA</v>
      </c>
      <c r="O1097" t="str">
        <v>MOSQUERA</v>
      </c>
      <c r="P1097" t="str">
        <v>BOGOTA</v>
      </c>
      <c r="Q1097" t="str">
        <v>ALEXANDER CASTILLO SOTELO</v>
      </c>
      <c r="R1097">
        <v>80216449</v>
      </c>
      <c r="S1097" t="str">
        <v>ALIADO</v>
      </c>
      <c r="T1097">
        <v>0.5</v>
      </c>
      <c r="U1097">
        <v>0.5416666666666666</v>
      </c>
      <c r="V1097">
        <v>0.041666666666666664</v>
      </c>
      <c r="W1097">
        <v>1</v>
      </c>
      <c r="X1097">
        <f>NETWORKDAYS(K1097,L1096)</f>
        <v>1</v>
      </c>
      <c r="Y1097" t="str">
        <f>IF(X1097&lt;=2,"CUMPLE","NO CUMPLE")</f>
        <v>CUMPLE</v>
      </c>
    </row>
    <row r="1098">
      <c r="A1098" t="str">
        <v>ACOMPAÑAMIENTO</v>
      </c>
      <c r="B1098" t="str">
        <v>ACOMPAÑAMIENTO</v>
      </c>
      <c r="C1098" t="str">
        <v>CERRADO</v>
      </c>
      <c r="D1098" t="str">
        <v>TIENDA</v>
      </c>
      <c r="E1098" t="str">
        <v>ACOMPAÑAMIENTO</v>
      </c>
      <c r="F1098" t="str">
        <v>ACOMPAÑAMIENTO</v>
      </c>
      <c r="G1098" t="str">
        <v>ACOMPAÑAMIENTO</v>
      </c>
      <c r="H1098" t="str">
        <v>Solicitud de técnico para apoyar atención de casos en tienda</v>
      </c>
      <c r="I1098" t="str">
        <v>Acompañamiento</v>
      </c>
      <c r="J1098" t="str">
        <v>Se realiza actividad de acompañamiento en tienda</v>
      </c>
      <c r="K1098">
        <v>44728</v>
      </c>
      <c r="L1098">
        <v>44728</v>
      </c>
      <c r="M1098" t="str">
        <f>TEXT(L1098,"DDDDDDD")</f>
        <v>jueves</v>
      </c>
      <c r="N1098" t="str">
        <v>M075 SIMON BOLIVAR</v>
      </c>
      <c r="O1098" t="str">
        <v>CALI</v>
      </c>
      <c r="P1098" t="str">
        <v>OCCIDENTE</v>
      </c>
      <c r="Q1098" t="str">
        <v>LINA FERNANDA ARBOLEDA PRECIADO</v>
      </c>
      <c r="R1098">
        <v>1143832224</v>
      </c>
      <c r="S1098" t="str">
        <v>DIRECTO</v>
      </c>
      <c r="T1098">
        <v>0.3333333333333333</v>
      </c>
      <c r="U1098">
        <v>0.75</v>
      </c>
      <c r="V1098">
        <v>0.4166666666666667</v>
      </c>
      <c r="W1098" t="str">
        <v>2;5</v>
      </c>
      <c r="X1098">
        <f>NETWORKDAYS(K1098,L1097)</f>
        <v>1</v>
      </c>
      <c r="Y1098" t="str">
        <f>IF(X1098&lt;=2,"CUMPLE","NO CUMPLE")</f>
        <v>CUMPLE</v>
      </c>
    </row>
    <row r="1099" xml:space="preserve">
      <c r="A1099">
        <v>12499353</v>
      </c>
      <c r="B1099" t="str">
        <v>REQUEST</v>
      </c>
      <c r="C1099" t="str">
        <v>CERRADO</v>
      </c>
      <c r="D1099" t="str">
        <v>LINEAL DE CAJAS</v>
      </c>
      <c r="E1099" t="str">
        <v>POS</v>
      </c>
      <c r="F1099" t="str">
        <v>POS</v>
      </c>
      <c r="G1099" t="str">
        <v>WINCOR</v>
      </c>
      <c r="H1099" t="str" xml:space="preserve">
        <v xml:space="preserve">Datos usuario_x000d_
Nombre: Liliana Margarita Rondon Banegas_x000d_
Correo: Liliana.Rondon@cencosud.com.co_x000d_
Usuario AD: LMRondon_x000d_
Pais: Colombia_x000d_
Ubicacion: M042 METRO IBAGUE_x000d_
Zona: Colombia Occidente_x000d_
Unidad de Negocio: Supermercados_x000d_
Servicio: Tiendas &amp; Centros de Distribucion_x000d_
Telefono: 2709300_x000d_
Anexo: 7420417_x000d_
Descripcion: Buen dia; porfavor me colabora para cambio del teclado de la POS #01 ya que el teclado no funciona correctamente; agradezco su colaboracion._x000d_
Numero de inventario si se tiene: 59CD001396_x000d_
Numero de caja: 01</v>
      </c>
      <c r="I1099" t="str" xml:space="preserve">
        <v xml:space="preserve">Se realiza envio de_x000d_
KEYBOARD TA85/SCR CPL. LGY_x000d_
DISPLAY USUARIO BA64-G_x000d_
BASE DISPLAY USUARIO BA64-G_x000d_
CABLE DISPLAY USUARIO BA64-G RS232 TO RJ45_x000d_
CABLE TECLADO MINI-DIN 3.0M 6POS. M/M</v>
      </c>
      <c r="J1099" t="str">
        <v>Se procede a realizar cambio de teclado en pos #01 con número  de inventario 1750057730 el cual presenta falla; se cambia en su totalidad cable display; cable teclado; base display y teclado con serial B4DK0000683; luego del cambio se procede a realizar pruebas con el teclado; quedando operativo; cada una de las teclas en funcionamiento. Aunque la pos presenta la novedad que luego de ingresar el usuario inicia a sacar comprobantes y no permite salir de la pos; se reinicia pos y se vuelve a verificar; tanto con las teclas no permite salir al usuario; usuario indican que la pos no se usa desde hace mucho y tiende a quedarse  realizando el mismo proceso; se le comenta a personal de Cencosud de soporte Harold Gonzalez; e indica que se debe llamar a soporte 7*24 para que briden una respuesta al caso. Cambio del teclado se realiza correctamente</v>
      </c>
      <c r="K1099">
        <v>44728</v>
      </c>
      <c r="L1099">
        <v>44729</v>
      </c>
      <c r="M1099" t="str">
        <f>TEXT(L1099,"DDDDDDD")</f>
        <v>viernes</v>
      </c>
      <c r="N1099" t="str">
        <v>M042 METRO IBAGUE</v>
      </c>
      <c r="O1099" t="str">
        <v>IBAGUE</v>
      </c>
      <c r="P1099" t="str">
        <v>OCCIDENTE</v>
      </c>
      <c r="Q1099" t="str">
        <v>SERGIO LEONARDO CLAVIJO CAMARGO</v>
      </c>
      <c r="R1099">
        <v>1110471353</v>
      </c>
      <c r="S1099" t="str">
        <v>DIRECTO</v>
      </c>
      <c r="T1099">
        <v>0.5</v>
      </c>
      <c r="U1099">
        <v>0.5833333333333334</v>
      </c>
      <c r="V1099">
        <v>0.08333333333333333</v>
      </c>
      <c r="W1099">
        <v>2</v>
      </c>
      <c r="X1099">
        <f>NETWORKDAYS(K1099,L1098)</f>
        <v>1</v>
      </c>
      <c r="Y1099" t="str">
        <f>IF(X1099&lt;=2,"CUMPLE","NO CUMPLE")</f>
        <v>CUMPLE</v>
      </c>
    </row>
    <row r="1100" xml:space="preserve">
      <c r="A1100">
        <v>12515911</v>
      </c>
      <c r="B1100" t="str">
        <v>REQUEST</v>
      </c>
      <c r="C1100" t="str">
        <v>CERRADO</v>
      </c>
      <c r="D1100" t="str">
        <v>TIENDA</v>
      </c>
      <c r="E1100" t="str">
        <v>ACOMPAÑAMIENTO</v>
      </c>
      <c r="F1100" t="str">
        <v>ACOMPAÑAMIENTO</v>
      </c>
      <c r="G1100" t="str">
        <v>ACOMPAÑAMIENTO</v>
      </c>
      <c r="H1100" t="str" xml:space="preserve">
        <v xml:space="preserve">Datos usuario_x000d_
Nombre: Allans Johns Caceres Moreno_x000d_
Correo: Allan.Caceres@cencosud.com.co_x000d_
Usuario AD: AJCMoren_x000d_
Pais: Colombia_x000d_
Ubicacion: M042 METRO IBAGUE_x000d_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dia.Gracias_x000d_
AREA EN DONDE SE UBICA EL EQUIPO : piso de venta</v>
      </c>
      <c r="I1100" t="str">
        <v>Me ayudas con esta solicitud</v>
      </c>
      <c r="J1100" t="str">
        <v>Se realiza acompañamiento en sitio durante el día sin IVA</v>
      </c>
      <c r="K1100">
        <v>44728</v>
      </c>
      <c r="L1100">
        <v>44729</v>
      </c>
      <c r="M1100" t="str">
        <f>TEXT(L1100,"DDDDDDD")</f>
        <v>viernes</v>
      </c>
      <c r="N1100" t="str">
        <v>M042 METRO IBAGUE</v>
      </c>
      <c r="O1100" t="str">
        <v>IBAGUE</v>
      </c>
      <c r="P1100" t="str">
        <v>OCCIDENTE</v>
      </c>
      <c r="Q1100" t="str">
        <v>SERGIO LEONARDO CLAVIJO CAMARGO</v>
      </c>
      <c r="R1100">
        <v>1110471353</v>
      </c>
      <c r="S1100" t="str">
        <v>DIRECTO</v>
      </c>
      <c r="T1100">
        <v>0.3333333333333333</v>
      </c>
      <c r="U1100">
        <v>0.75</v>
      </c>
      <c r="V1100">
        <v>0.4166666666666667</v>
      </c>
      <c r="W1100" t="str">
        <v>2;5</v>
      </c>
      <c r="X1100">
        <f>NETWORKDAYS(K1100,L1099)</f>
        <v>2</v>
      </c>
      <c r="Y1100" t="str">
        <f>IF(X1100&lt;=2,"CUMPLE","NO CUMPLE")</f>
        <v>CUMPLE</v>
      </c>
    </row>
    <row r="1101" xml:space="preserve">
      <c r="A1101">
        <v>12515921</v>
      </c>
      <c r="B1101" t="str">
        <v>REQUEST</v>
      </c>
      <c r="C1101" t="str">
        <v>CERRADO</v>
      </c>
      <c r="D1101" t="str">
        <v>TIENDA</v>
      </c>
      <c r="E1101" t="str">
        <v>ACOMPAÑAMIENTO</v>
      </c>
      <c r="F1101" t="str">
        <v>ACOMPAÑAMIENTO</v>
      </c>
      <c r="G1101" t="str">
        <v>ACOMPAÑAMIENTO</v>
      </c>
      <c r="H1101"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 Gracias_x000d_
AREA EN DONDE SE UBICA EL EQUIPO : piso de venta</v>
      </c>
      <c r="I1101" t="str">
        <v>Me ayudas con esta solicitud</v>
      </c>
      <c r="J1101" t="str">
        <v>Se realiza acompañamiento en sitio durante el día sin IVA</v>
      </c>
      <c r="K1101">
        <v>44728</v>
      </c>
      <c r="L1101">
        <v>44729</v>
      </c>
      <c r="M1101" t="str">
        <f>TEXT(L1101,"DDDDDDD")</f>
        <v>viernes</v>
      </c>
      <c r="N1101" t="str">
        <v>J036 JUMBO POPAYAN CAMPANARIO</v>
      </c>
      <c r="O1101" t="str">
        <v>POPAYAN</v>
      </c>
      <c r="P1101" t="str">
        <v>OCCIDENTE</v>
      </c>
      <c r="Q1101" t="str">
        <v>DANIEL FERNANDO PAREDES ARTEAGA</v>
      </c>
      <c r="R1101">
        <v>10301691</v>
      </c>
      <c r="S1101" t="str">
        <v>DIRECTO</v>
      </c>
      <c r="T1101">
        <v>0.3333333333333333</v>
      </c>
      <c r="U1101">
        <v>0.75</v>
      </c>
      <c r="V1101">
        <v>0.4166666666666667</v>
      </c>
      <c r="W1101" t="str">
        <v>2;5</v>
      </c>
      <c r="X1101">
        <f>NETWORKDAYS(K1101,L1100)</f>
        <v>2</v>
      </c>
      <c r="Y1101" t="str">
        <f>IF(X1101&lt;=2,"CUMPLE","NO CUMPLE")</f>
        <v>CUMPLE</v>
      </c>
    </row>
    <row r="1102" xml:space="preserve">
      <c r="A1102">
        <v>12515931</v>
      </c>
      <c r="B1102" t="str">
        <v>REQUEST</v>
      </c>
      <c r="C1102" t="str">
        <v>CERRADO</v>
      </c>
      <c r="D1102" t="str">
        <v>TIENDA</v>
      </c>
      <c r="E1102" t="str">
        <v>ACOMPAÑAMIENTO</v>
      </c>
      <c r="F1102" t="str">
        <v>ACOMPAÑAMIENTO</v>
      </c>
      <c r="G1102" t="str">
        <v>ACOMPAÑAMIENTO</v>
      </c>
      <c r="H1102" t="str" xml:space="preserve">
        <v xml:space="preserve">Datos usuario_x000d_
Nombre: Wilson Ferney Castiblanco Meneses_x000d_
Correo: Ferney.Castiblanco@cencosud.com.co_x000d_
Usuario AD: WFCastib_x000d_
Pais: Colombia_x000d_
Ubicacion: J047 JUMBO GIRARDOT_x000d_
Zona: Colombia Occidente_x000d_
Unidad de Negocio: Supermercados_x000d_
Servicio: Tiendas &amp; Centros de Distribucion_x000d_
Telefono: 3046553535_x000d_
Anexo: 2885800_x000d_
Descripcion: Buena tarde por favor su ayuda con el tecnico para realizar acompañamiento el dia 17 de junio; Actividad dia sin iva bajo modalidad de 2.5 por dia. Gracias_x000d_
Indicar la ubicacion del computador en la tienda o sede: piso de venta</v>
      </c>
      <c r="I1102" t="str">
        <v>Me ayudas con esta solicitud</v>
      </c>
      <c r="J1102" t="str">
        <v>Se realiza acompañamiento en sitio durante el día sin IVA</v>
      </c>
      <c r="K1102">
        <v>44728</v>
      </c>
      <c r="L1102">
        <v>44729</v>
      </c>
      <c r="M1102" t="str">
        <f>TEXT(L1102,"DDDDDDD")</f>
        <v>viernes</v>
      </c>
      <c r="N1102" t="str">
        <v>J047 JUMBO GIRARDOT</v>
      </c>
      <c r="O1102" t="str">
        <v>GIRARDOT</v>
      </c>
      <c r="P1102" t="str">
        <v>OCCIDENTE</v>
      </c>
      <c r="Q1102" t="str">
        <v>RAFAEL ARDILA PUENTES</v>
      </c>
      <c r="R1102">
        <v>1018419858</v>
      </c>
      <c r="S1102" t="str">
        <v>ALIADO</v>
      </c>
      <c r="T1102">
        <v>0.3333333333333333</v>
      </c>
      <c r="U1102">
        <v>0.75</v>
      </c>
      <c r="V1102">
        <v>0.4166666666666667</v>
      </c>
      <c r="W1102" t="str">
        <v>2;5</v>
      </c>
      <c r="X1102">
        <f>NETWORKDAYS(K1102,L1101)</f>
        <v>2</v>
      </c>
      <c r="Y1102" t="str">
        <f>IF(X1102&lt;=2,"CUMPLE","NO CUMPLE")</f>
        <v>CUMPLE</v>
      </c>
    </row>
    <row r="1103" xml:space="preserve">
      <c r="A1103">
        <v>12510777</v>
      </c>
      <c r="B1103" t="str">
        <v>REQUEST</v>
      </c>
      <c r="C1103" t="str">
        <v>CERRADO</v>
      </c>
      <c r="D1103" t="str">
        <v>ANTENAS</v>
      </c>
      <c r="E1103" t="str">
        <v>PDA</v>
      </c>
      <c r="F1103" t="str">
        <v>PDA</v>
      </c>
      <c r="G1103" t="str">
        <v>HONEYWELL</v>
      </c>
      <c r="H1103" t="str" xml:space="preserve">
        <v xml:space="preserve">Datos usuario_x000d_
Nombre: Luz Angela Romero Valencia_x000d_
Correo: Luz.Romero@cencosud.com.co_x000d_
Usuario AD: LARomerV_x000d_
Pais: Colombia_x000d_
Ubicacion: M179 METRO PITALITO_x000d_
Zona: Colombia Occidente_x000d_
Unidad de Negocio: Supermercados_x000d_
Servicio: Tiendas &amp; Centros de Distribucion_x000d_
Telefono: 3202587367_x000d_
Anexo: 8366005_x000d_
Descripcion: PDT HONEY asignada a antena control perdidas esta sin señal; no permite ingresar aplicacion centralizada</v>
      </c>
      <c r="I1103" t="str">
        <v>Jefe su autorizacion para envio del tecnico; revision de configuracion pdt de la antena que no tiene senal</v>
      </c>
      <c r="J1103" t="str">
        <v>Se realizan parámetros de bioseguridad. Se valida ubicación de la pdt y solicitamos al usuario nos la facilite. La pdt presenta inconvenientes de ingreso a página de centralización de control perdidas. Se valida con la usuaria la cual indica la pdt ha presentado problemas de ingreso a centralización. Ingresamos a modo administrador y procedemos a validar la url la cual se encuentra a normalidad. Validamos los parámetros de red y conexión a la wlan correspondiente con su password correspondiente. Procedemos con el reinicio de la misma. Retiramos batería de la pdt tambien en las pruebas correspondientes y la usuaria ingresa a satisfacción. Se da por finalizada la actividad y se procede con el cierre del ticket.</v>
      </c>
      <c r="K1103">
        <v>44728</v>
      </c>
      <c r="L1103">
        <v>44729</v>
      </c>
      <c r="M1103" t="str">
        <f>TEXT(L1103,"DDDDDDD")</f>
        <v>viernes</v>
      </c>
      <c r="N1103" t="str">
        <v>M179 METRO PITALITO</v>
      </c>
      <c r="O1103" t="str">
        <v>PITALITO</v>
      </c>
      <c r="P1103" t="str">
        <v>OCCIDENTE</v>
      </c>
      <c r="Q1103" t="str">
        <v>EMERSON PALACIOS MARTINEZ</v>
      </c>
      <c r="R1103">
        <v>13723524</v>
      </c>
      <c r="S1103" t="str">
        <v>ALIADO</v>
      </c>
      <c r="T1103">
        <v>0.5416666666666666</v>
      </c>
      <c r="U1103">
        <v>0.5763888888888888</v>
      </c>
      <c r="V1103">
        <v>0.034722222222222224</v>
      </c>
      <c r="W1103">
        <v>1</v>
      </c>
      <c r="X1103">
        <f>NETWORKDAYS(K1103,L1102)</f>
        <v>2</v>
      </c>
      <c r="Y1103" t="str">
        <f>IF(X1103&lt;=2,"CUMPLE","NO CUMPLE")</f>
        <v>CUMPLE</v>
      </c>
    </row>
    <row r="1104">
      <c r="A1104" t="str">
        <v>ACOMPAÑAMIENTO</v>
      </c>
      <c r="B1104" t="str">
        <v>ACOMPAÑAMIENTO</v>
      </c>
      <c r="C1104" t="str">
        <v>CERRADO</v>
      </c>
      <c r="D1104" t="str">
        <v>CRC</v>
      </c>
      <c r="E1104" t="str">
        <v>ACOMPAÑAMIENTO</v>
      </c>
      <c r="F1104" t="str">
        <v>ACOMPAÑAMIENTO</v>
      </c>
      <c r="G1104" t="str">
        <v>ACOMPAÑAMIENTO</v>
      </c>
      <c r="H1104" t="str">
        <v>Gestión de soporte técnico en el Centro de Reparación</v>
      </c>
      <c r="I1104" t="str">
        <v>Gestión de soporte técnico en el Centro de Reparación</v>
      </c>
      <c r="J1104" t="str">
        <v>Se realiza actividad de acompañamiento en CRC</v>
      </c>
      <c r="K1104">
        <v>44729</v>
      </c>
      <c r="L1104">
        <v>44729</v>
      </c>
      <c r="M1104" t="str">
        <f>TEXT(L1104,"DDDDDDD")</f>
        <v>viernes</v>
      </c>
      <c r="N1104" t="str">
        <v>CENTRO DE REPARACIÓN</v>
      </c>
      <c r="O1104" t="str">
        <v>BOGOTA</v>
      </c>
      <c r="P1104" t="str">
        <v>BOGOTA</v>
      </c>
      <c r="Q1104" t="str">
        <v>DIEGO ALBERTO TORRES CRUZ</v>
      </c>
      <c r="R1104">
        <v>1000466791</v>
      </c>
      <c r="S1104" t="str">
        <v>DIRECTO</v>
      </c>
      <c r="T1104">
        <v>0.3333333333333333</v>
      </c>
      <c r="U1104">
        <v>0.75</v>
      </c>
      <c r="V1104">
        <v>0.4166666666666667</v>
      </c>
      <c r="W1104" t="str">
        <v>2;5</v>
      </c>
      <c r="X1104">
        <f>NETWORKDAYS(K1104,L1103)</f>
        <v>1</v>
      </c>
      <c r="Y1104" t="str">
        <f>IF(X1104&lt;=2,"CUMPLE","NO CUMPLE")</f>
        <v>CUMPLE</v>
      </c>
    </row>
    <row r="1105" xml:space="preserve">
      <c r="A1105">
        <v>12507655</v>
      </c>
      <c r="B1105" t="str">
        <v>REQUEST</v>
      </c>
      <c r="C1105" t="str">
        <v>CERRADO</v>
      </c>
      <c r="D1105" t="str">
        <v>BAZAR</v>
      </c>
      <c r="E1105" t="str">
        <v>PDA</v>
      </c>
      <c r="F1105" t="str">
        <v>PDA</v>
      </c>
      <c r="G1105" t="str">
        <v>HONEYWELL</v>
      </c>
      <c r="H1105" t="str" xml:space="preserve">
        <v xml:space="preserve">Datos usuario_x000d_
Nombre: Ivan Herrera Mora_x000d_
Correo: Ivan.Herrera@cencosud.com.co_x000d_
Usuario AD: IHerrera_x000d_
Pais: Colombia_x000d_
Ubicacion: J126 JUMBO SAN SILVESTRE_x000d_
Zona: Colombia Oriente_x000d_
Unidad de Negocio: RETAIL FINANCIERO_x000d_
Servicio: Tiendas &amp; Centros de Distribucion_x000d_
Telefono: 3002536853_x000d_
Anexo: 7126411_x000d_
Descripcion: PRODUCTO EL CUAL SE ENCUENTRA DESCOFIGURADO Y TAMPOCO DA SEÑAL PARA TRABAJAR_x000d_
Seccion en la tienda o ubicacion del usuario: BAZAR_x000d_
Jefe de area asignacion de la PDT: IVAN HERRERA MORA</v>
      </c>
      <c r="I1105" t="str">
        <v>Me apoyan a configurar esta pdt ; me indica el usuario que esta ingresando con los usuario pero no le permite</v>
      </c>
      <c r="J1105" t="str">
        <v>Se revisa PDA con novedad que se encontraba bloqueada por contraseña de dispositivo y ningúno del personal de área recordaba. Se procede a resetear de fábrica la PDAy hacer todas las configuraciones como lo indica el manual de instalación. Se hacen pruebas de funcionamiento y red con usuario. Funcionamiento OK. La PDA fue entregada con el contralor.</v>
      </c>
      <c r="K1105">
        <v>44733</v>
      </c>
      <c r="L1105">
        <v>44733</v>
      </c>
      <c r="M1105" t="str">
        <f>TEXT(L1105,"DDDDDDD")</f>
        <v>martes</v>
      </c>
      <c r="N1105" t="str">
        <v>J126 JUMBO SAN SILVESTRE</v>
      </c>
      <c r="O1105" t="str">
        <v>BARRANCABERMEJA</v>
      </c>
      <c r="P1105" t="str">
        <v>ORIENTE</v>
      </c>
      <c r="Q1105" t="str">
        <v>LUIS CARLOS ROJAS ACOSTA</v>
      </c>
      <c r="R1105">
        <v>1096188137</v>
      </c>
      <c r="S1105" t="str">
        <v>DIRECTO</v>
      </c>
      <c r="T1105">
        <v>0.6666666666666666</v>
      </c>
      <c r="U1105">
        <v>0.7083333333333334</v>
      </c>
      <c r="V1105">
        <v>0.041666666666666664</v>
      </c>
      <c r="W1105">
        <v>1</v>
      </c>
      <c r="X1105">
        <f>NETWORKDAYS(K1105,L1104)</f>
        <v>-3</v>
      </c>
      <c r="Y1105" t="str">
        <f>IF(X1105&lt;=2,"CUMPLE","NO CUMPLE")</f>
        <v>CUMPLE</v>
      </c>
    </row>
    <row r="1106" xml:space="preserve">
      <c r="A1106">
        <v>12523721</v>
      </c>
      <c r="B1106" t="str">
        <v>INCIDENT</v>
      </c>
      <c r="C1106" t="str">
        <v>CERRADO</v>
      </c>
      <c r="D1106" t="str">
        <v>LINEAL DE CAJAS</v>
      </c>
      <c r="E1106" t="str">
        <v>POS</v>
      </c>
      <c r="F1106" t="str">
        <v>POS</v>
      </c>
      <c r="G1106" t="str">
        <v>WINCOR</v>
      </c>
      <c r="H1106"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Por favor su ayuda con la pos 10 de la tienda jumbo san silvestre; ya que no se mantiene encendida; desde el dia de ayer aproximadamente a las 19:30; se apago y al momento de encenderla; carga y al intentar ingresarse al sistema se apaga de repente.</v>
      </c>
      <c r="I1106" t="str" xml:space="preserve">
        <v xml:space="preserve">Me apoyan con la validacion de esta pos ; se esta apagando constantemente ; se realizo el cambio por otra pos de lineal para poder vender._x000d_
Pos 10 contactar a carlos bautista jefe de cajas.</v>
      </c>
      <c r="J1106" t="str">
        <v xml:space="preserve"> </v>
      </c>
      <c r="K1106">
        <v>44733</v>
      </c>
      <c r="L1106">
        <v>44733</v>
      </c>
      <c r="M1106" t="str">
        <f>TEXT(L1106,"DDDDDDD")</f>
        <v>martes</v>
      </c>
      <c r="N1106" t="str">
        <v>J126 JUMBO SAN SILVESTRE</v>
      </c>
      <c r="O1106" t="str">
        <v>BARRANCABERMEJA</v>
      </c>
      <c r="P1106" t="str">
        <v>ORIENTE</v>
      </c>
      <c r="Q1106" t="str">
        <v>LUIS CARLOS ROJAS ACOSTA</v>
      </c>
      <c r="R1106">
        <v>1096188137</v>
      </c>
      <c r="S1106" t="str">
        <v>DIRECTO</v>
      </c>
      <c r="T1106">
        <v>0.4583333333333333</v>
      </c>
      <c r="U1106">
        <v>0.5833333333333334</v>
      </c>
      <c r="V1106">
        <v>0.125</v>
      </c>
      <c r="W1106">
        <v>2</v>
      </c>
      <c r="X1106">
        <f>NETWORKDAYS(K1106,L1105)</f>
        <v>1</v>
      </c>
      <c r="Y1106" t="str">
        <f>IF(X1106&lt;=2,"CUMPLE","NO CUMPLE")</f>
        <v>CUMPLE</v>
      </c>
    </row>
    <row r="1107">
      <c r="A1107" t="str">
        <v>ACOMPAÑAMIENTO</v>
      </c>
      <c r="B1107" t="str">
        <v>ACOMPAÑAMIENTO</v>
      </c>
      <c r="C1107" t="str">
        <v>CERRADO</v>
      </c>
      <c r="D1107" t="str">
        <v>TIENDA</v>
      </c>
      <c r="E1107" t="str">
        <v>ACOMPAÑAMIENTO</v>
      </c>
      <c r="F1107" t="str">
        <v>ACOMPAÑAMIENTO</v>
      </c>
      <c r="G1107" t="str">
        <v>ACOMPAÑAMIENTO</v>
      </c>
      <c r="H1107" t="str">
        <v>Solicitud de técnico para apoyar atención de casos en tienda</v>
      </c>
      <c r="I1107" t="str">
        <v>Acompañamiento</v>
      </c>
      <c r="J1107" t="str">
        <v>Se realiza actividad de acompañamiento en tienda</v>
      </c>
      <c r="K1107">
        <v>44733</v>
      </c>
      <c r="L1107">
        <v>44733</v>
      </c>
      <c r="M1107" t="str">
        <f>TEXT(L1107,"DDDDDDD")</f>
        <v>martes</v>
      </c>
      <c r="N1107" t="str">
        <v>J031 CALI CHIPICHAPE</v>
      </c>
      <c r="O1107" t="str">
        <v>CALI</v>
      </c>
      <c r="P1107" t="str">
        <v>OCCIDENTE</v>
      </c>
      <c r="Q1107" t="str">
        <v>LINA FERNANDA ARBOLEDA PRECIADO</v>
      </c>
      <c r="R1107">
        <v>1143832224</v>
      </c>
      <c r="S1107" t="str">
        <v>DIRECTO</v>
      </c>
      <c r="T1107">
        <v>0.3333333333333333</v>
      </c>
      <c r="U1107">
        <v>0.75</v>
      </c>
      <c r="V1107">
        <v>0.4166666666666667</v>
      </c>
      <c r="W1107" t="str">
        <v>2;5</v>
      </c>
      <c r="X1107">
        <f>NETWORKDAYS(K1107,L1106)</f>
        <v>1</v>
      </c>
      <c r="Y1107" t="str">
        <f>IF(X1107&lt;=2,"CUMPLE","NO CUMPLE")</f>
        <v>CUMPLE</v>
      </c>
    </row>
    <row r="1108">
      <c r="A1108" t="str">
        <v>ACOMPAÑAMIENTO</v>
      </c>
      <c r="B1108" t="str">
        <v>ACOMPAÑAMIENTO</v>
      </c>
      <c r="C1108" t="str">
        <v>CERRADO</v>
      </c>
      <c r="D1108" t="str">
        <v>CRC</v>
      </c>
      <c r="E1108" t="str">
        <v>ACOMPAÑAMIENTO</v>
      </c>
      <c r="F1108" t="str">
        <v>ACOMPAÑAMIENTO</v>
      </c>
      <c r="G1108" t="str">
        <v>ACOMPAÑAMIENTO</v>
      </c>
      <c r="H1108" t="str">
        <v>Gestión de soporte técnico en el Centro de Reparación</v>
      </c>
      <c r="I1108" t="str">
        <v>Gestión de soporte técnico en el Centro de Reparación</v>
      </c>
      <c r="J1108" t="str">
        <v>Se realiza actividad de acompañamiento en CRC</v>
      </c>
      <c r="K1108">
        <v>44733</v>
      </c>
      <c r="L1108">
        <v>44733</v>
      </c>
      <c r="M1108" t="str">
        <f>TEXT(L1108,"DDDDDDD")</f>
        <v>martes</v>
      </c>
      <c r="N1108" t="str">
        <v>CENTRO DE REPARACIÓN</v>
      </c>
      <c r="O1108" t="str">
        <v>BOGOTA</v>
      </c>
      <c r="P1108" t="str">
        <v>BOGOTA</v>
      </c>
      <c r="Q1108" t="str">
        <v>DIEGO ALBERTO TORRES CRUZ</v>
      </c>
      <c r="R1108">
        <v>1000466791</v>
      </c>
      <c r="S1108" t="str">
        <v>DIRECTO</v>
      </c>
      <c r="T1108">
        <v>0.3333333333333333</v>
      </c>
      <c r="U1108">
        <v>0.75</v>
      </c>
      <c r="V1108">
        <v>0.4166666666666667</v>
      </c>
      <c r="W1108" t="str">
        <v>2;5</v>
      </c>
      <c r="X1108">
        <f>NETWORKDAYS(K1108,L1107)</f>
        <v>1</v>
      </c>
      <c r="Y1108" t="str">
        <f>IF(X1108&lt;=2,"CUMPLE","NO CUMPLE")</f>
        <v>CUMPLE</v>
      </c>
    </row>
    <row r="1109">
      <c r="A1109" t="str">
        <v>ACOMPAÑAMIENTO</v>
      </c>
      <c r="B1109" t="str">
        <v>ACOMPAÑAMIENTO</v>
      </c>
      <c r="C1109" t="str">
        <v>CERRADO</v>
      </c>
      <c r="D1109" t="str">
        <v>TIENDA</v>
      </c>
      <c r="E1109" t="str">
        <v>ACOMPAÑAMIENTO</v>
      </c>
      <c r="F1109" t="str">
        <v>ACOMPAÑAMIENTO</v>
      </c>
      <c r="G1109" t="str">
        <v>ACOMPAÑAMIENTO</v>
      </c>
      <c r="H1109" t="str">
        <v>Solicitud de técnico para apoyar atención de casos en tienda</v>
      </c>
      <c r="I1109" t="str">
        <v>Acompañamiento</v>
      </c>
      <c r="J1109" t="str">
        <v>Se realiza actividad de acompañamiento en tienda</v>
      </c>
      <c r="K1109">
        <v>44733</v>
      </c>
      <c r="L1109">
        <v>44733</v>
      </c>
      <c r="M1109" t="str">
        <f>TEXT(L1109,"DDDDDDD")</f>
        <v>martes</v>
      </c>
      <c r="N1109" t="str">
        <v>J022 LAS VEGAS</v>
      </c>
      <c r="O1109" t="str">
        <v>MEDELLIN</v>
      </c>
      <c r="P1109" t="str">
        <v>CENTRO</v>
      </c>
      <c r="Q1109" t="str">
        <v>YURIMAR MARQUEZ MUÑOZ</v>
      </c>
      <c r="R1109">
        <v>1045025746</v>
      </c>
      <c r="S1109" t="str">
        <v>DIRECTO</v>
      </c>
      <c r="T1109">
        <v>0.3333333333333333</v>
      </c>
      <c r="U1109">
        <v>0.75</v>
      </c>
      <c r="V1109">
        <v>0.4166666666666667</v>
      </c>
      <c r="W1109" t="str">
        <v>2;5</v>
      </c>
      <c r="X1109">
        <f>NETWORKDAYS(K1109,L1108)</f>
        <v>1</v>
      </c>
      <c r="Y1109" t="str">
        <f>IF(X1109&lt;=2,"CUMPLE","NO CUMPLE")</f>
        <v>CUMPLE</v>
      </c>
    </row>
    <row r="1110" xml:space="preserve">
      <c r="A1110">
        <v>12518457</v>
      </c>
      <c r="B1110" t="str">
        <v>INCIDENT</v>
      </c>
      <c r="C1110" t="str">
        <v>CERRADO</v>
      </c>
      <c r="D1110" t="str">
        <v>ATC</v>
      </c>
      <c r="E1110" t="str">
        <v>TELEFONO</v>
      </c>
      <c r="F1110" t="str">
        <v>TELEFONO</v>
      </c>
      <c r="G1110" t="str">
        <v>CISCO</v>
      </c>
      <c r="H1110"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buenas tardes. Espero que se encuentren muy bien de la mano de Dios. Lo siguiente es para manifestarles que estamos necesitando un telefono para el modulo de atencion al cliente; ya que el que tenemos esta presentando molestias a la hora de llamar ;tiene los numeros demasiado adheridos y se nos esta dificultando para realizar una llamada a otras dependencias. Le agradecemos de antemano._x000d_
Modelo de Telefono: El que puedan asignar; es el telefono para llamadas a Numeros fijo._x000d_
Numero de Extension: 409 Atencion al cliente.</v>
      </c>
      <c r="I1110" t="str">
        <v>Favor Solicitamos La visita del Tecnico de isit validar el telefono de ATC y de ser necesario realizarle mantenimiento</v>
      </c>
      <c r="J1110" t="str">
        <v xml:space="preserve">Se reporta mal estado de teléfono al momento de marcar; se realizan pruebas encontrando que las teclas no funcionan con normalidad y se le debe presionar con fuerza para que estas funcionen. Se realiza limpieza de este y al momento de realizar pruebas el problema persiste por lo que se procede a buscar un teléfono en la oficina de sistemas para realizar pruebas; una vez encontrado se hace cambio de las teclas dado que el encontrado estaba en mejor estado y se pasó un borrador por los contactos de la tarjeta y los contactos del teclado para eliminar cualquier aislamiento o residuos que permitan en buen funcionamiento. Al realizar pruebas nuevamente el teléfono funciona con normalidad; el usuario realiza pruebas y recibe a conformidad. </v>
      </c>
      <c r="K1110">
        <v>44733</v>
      </c>
      <c r="L1110">
        <v>44734</v>
      </c>
      <c r="M1110" t="str">
        <f>TEXT(L1110,"DDDDDDD")</f>
        <v>miércoles</v>
      </c>
      <c r="N1110" t="str">
        <v>M040 METRO RIOHACHA</v>
      </c>
      <c r="O1110" t="str">
        <v>RIOHACHA</v>
      </c>
      <c r="P1110" t="str">
        <v>COSTA</v>
      </c>
      <c r="Q1110" t="str">
        <v>WILGER MELO PRADO</v>
      </c>
      <c r="R1110">
        <v>1118852348</v>
      </c>
      <c r="S1110" t="str">
        <v>DIRECTO</v>
      </c>
      <c r="T1110">
        <v>0.3333333333333333</v>
      </c>
      <c r="U1110">
        <v>0.4166666666666667</v>
      </c>
      <c r="V1110">
        <v>0.08333333333333333</v>
      </c>
      <c r="W1110">
        <v>2</v>
      </c>
      <c r="X1110">
        <f>NETWORKDAYS(K1110,L1109)</f>
        <v>1</v>
      </c>
      <c r="Y1110" t="str">
        <f>IF(X1110&lt;=2,"CUMPLE","NO CUMPLE")</f>
        <v>CUMPLE</v>
      </c>
    </row>
    <row r="1111" xml:space="preserve">
      <c r="A1111">
        <v>12527676</v>
      </c>
      <c r="B1111" t="str">
        <v>SIMEL</v>
      </c>
      <c r="C1111" t="str">
        <v>CERRADO</v>
      </c>
      <c r="D1111" t="str">
        <v>PANADERIA</v>
      </c>
      <c r="E1111" t="str">
        <v>BALANZA</v>
      </c>
      <c r="F1111" t="str">
        <v>MESA</v>
      </c>
      <c r="G1111" t="str">
        <v>METTLER</v>
      </c>
      <c r="H1111" t="str" xml:space="preserve">
        <v xml:space="preserve">Datos usuario_x000d_
Nombre: Karen Liliana Avila Iriarte_x000d_
Correo: KarenLiliana.Avila@cencosud.com.co_x000d_
Usuario AD: KLAvilaI_x000d_
Pais: Colombia_x000d_
Ubicacion: Z073 EDS MOSQUERA_x000d_
Zona: Colombia Bogota_x000d_
Unidad de Negocio: Supermercados_x000d_
Servicio: Tiendas &amp; Centros de Distribucion_x000d_
Telefono: 3102190264_x000d_
Anexo: null_x000d_
Descripcion: Buenas tades :El dia de ayer se realiza prueba de basculas y balanzas y la bascula de la panaderia presenta novedad; se realiza las prubas con 12kg ; y esta nos arroja un peso de 10655kg_x000d_
Agradezco su colaboracion y una pronta solucion .</v>
      </c>
      <c r="I1111" t="str" xml:space="preserve">
        <v xml:space="preserve">buenas Tardes_x000d_
Su ayuda con la calibración de la Balanza de panadería_x000d_
Llevar por favor Kit de Pesas_x000d_
Tienda: Metro Mosquera_x000d_
Equipo: BALANZA|MESA_x000d_
Marca: METTLER TOLEDO_x000d_
Modelo: BPLUS_x000d_
Serial: B951787427</v>
      </c>
      <c r="J1111" t="str" xml:space="preserve">
        <v xml:space="preserve">Datos usuario_x000d_
Nombre: Karen Liliana Avila Iriarte_x000d_
Correo: KarenLiliana.Avila@cencosud.com.co_x000d_
Usuario AD: KLAvilaI_x000d_
Pais: Colombia_x000d_
Ubicacion: Z073 EDS MOSQUERA_x000d_
Zona: Colombia Bogota_x000d_
Unidad de Negocio: Supermercados_x000d_
Servicio: Tiendas &amp; Centros de Distribucion_x000d_
Telefono: 3102190264_x000d_
Anexo: null_x000d_
Descripcion: Buenas tades :El dia de ayer se realiza prueba de basculas y balanzas y la bascula de la panaderia presenta novedad; se realiza las prubas con 12kg ; y esta nos arroja un peso de 10655kg_x000d_
Agradezco su colaboracion y una pronta solucion .</v>
      </c>
      <c r="K1111">
        <v>44733</v>
      </c>
      <c r="L1111">
        <v>44734</v>
      </c>
      <c r="M1111" t="str">
        <f>TEXT(L1111,"DDDDDDD")</f>
        <v>miércoles</v>
      </c>
      <c r="N1111" t="str">
        <v>M073 METRO MOSQUERA</v>
      </c>
      <c r="O1111" t="str">
        <v>MOSQUERA</v>
      </c>
      <c r="P1111" t="str">
        <v>BOGOTA</v>
      </c>
      <c r="Q1111" t="str">
        <v>ALEXANDER CASTILLO SOTELO</v>
      </c>
      <c r="R1111">
        <v>80216449</v>
      </c>
      <c r="S1111" t="str">
        <v>ALIADO</v>
      </c>
      <c r="T1111">
        <v>0.5208333333333334</v>
      </c>
      <c r="U1111">
        <v>0.5555555555555556</v>
      </c>
      <c r="V1111">
        <v>0.034722222222222224</v>
      </c>
      <c r="W1111">
        <v>1</v>
      </c>
      <c r="X1111">
        <f>NETWORKDAYS(K1111,L1110)</f>
        <v>2</v>
      </c>
      <c r="Y1111" t="str">
        <f>IF(X1111&lt;=2,"CUMPLE","NO CUMPLE")</f>
        <v>CUMPLE</v>
      </c>
    </row>
    <row r="1112">
      <c r="A1112" t="str">
        <v>ACOMPAÑAMIENTO</v>
      </c>
      <c r="B1112" t="str">
        <v>ACOMPAÑAMIENTO</v>
      </c>
      <c r="C1112" t="str">
        <v>CERRADO</v>
      </c>
      <c r="D1112" t="str">
        <v>TIENDA</v>
      </c>
      <c r="E1112" t="str">
        <v>ACOMPAÑAMIENTO</v>
      </c>
      <c r="F1112" t="str">
        <v>ACOMPAÑAMIENTO</v>
      </c>
      <c r="G1112" t="str">
        <v>ACOMPAÑAMIENTO</v>
      </c>
      <c r="H1112" t="str">
        <v>Solicitud de técnico para apoyar atención de casos en tienda</v>
      </c>
      <c r="I1112" t="str">
        <v>Acompañamiento</v>
      </c>
      <c r="J1112" t="str">
        <v>Se realiza actividad de acompañamiento en tienda</v>
      </c>
      <c r="K1112">
        <v>44734</v>
      </c>
      <c r="L1112">
        <v>44734</v>
      </c>
      <c r="M1112" t="str">
        <f>TEXT(L1112,"DDDDDDD")</f>
        <v>miércoles</v>
      </c>
      <c r="N1112" t="str">
        <v>J024 PREMIUM PLAZA</v>
      </c>
      <c r="O1112" t="str">
        <v>MEDELLIN</v>
      </c>
      <c r="P1112" t="str">
        <v>CENTRO</v>
      </c>
      <c r="Q1112" t="str">
        <v>YURIMAR MARQUEZ MUÑOZ</v>
      </c>
      <c r="R1112">
        <v>1045025746</v>
      </c>
      <c r="S1112" t="str">
        <v>DIRECTO</v>
      </c>
      <c r="T1112">
        <v>0.3333333333333333</v>
      </c>
      <c r="U1112">
        <v>0.75</v>
      </c>
      <c r="V1112">
        <v>0.4166666666666667</v>
      </c>
      <c r="W1112" t="str">
        <v>2;5</v>
      </c>
      <c r="X1112">
        <f>NETWORKDAYS(K1112,L1111)</f>
        <v>1</v>
      </c>
      <c r="Y1112" t="str">
        <f>IF(X1112&lt;=2,"CUMPLE","NO CUMPLE")</f>
        <v>CUMPLE</v>
      </c>
    </row>
    <row r="1113">
      <c r="A1113" t="str">
        <v>ACOMPAÑAMIENTO</v>
      </c>
      <c r="B1113" t="str">
        <v>ACOMPAÑAMIENTO</v>
      </c>
      <c r="C1113" t="str">
        <v>CERRADO</v>
      </c>
      <c r="D1113" t="str">
        <v>CRC</v>
      </c>
      <c r="E1113" t="str">
        <v>ACOMPAÑAMIENTO</v>
      </c>
      <c r="F1113" t="str">
        <v>ACOMPAÑAMIENTO</v>
      </c>
      <c r="G1113" t="str">
        <v>ACOMPAÑAMIENTO</v>
      </c>
      <c r="H1113" t="str">
        <v>Gestión de soporte técnico en el Centro de Reparación</v>
      </c>
      <c r="I1113" t="str">
        <v>Gestión de soporte técnico en el Centro de Reparación</v>
      </c>
      <c r="J1113" t="str">
        <v>Se realiza actividad de acompañamiento en CRC</v>
      </c>
      <c r="K1113">
        <v>44734</v>
      </c>
      <c r="L1113">
        <v>44734</v>
      </c>
      <c r="M1113" t="str">
        <f>TEXT(L1113,"DDDDDDD")</f>
        <v>miércoles</v>
      </c>
      <c r="N1113" t="str">
        <v>CENTRO DE REPARACIÓN</v>
      </c>
      <c r="O1113" t="str">
        <v>BOGOTA</v>
      </c>
      <c r="P1113" t="str">
        <v>BOGOTA</v>
      </c>
      <c r="Q1113" t="str">
        <v>DIEGO ALBERTO TORRES CRUZ</v>
      </c>
      <c r="R1113">
        <v>1000466791</v>
      </c>
      <c r="S1113" t="str">
        <v>DIRECTO</v>
      </c>
      <c r="T1113">
        <v>0.3333333333333333</v>
      </c>
      <c r="U1113">
        <v>0.75</v>
      </c>
      <c r="V1113">
        <v>0.4166666666666667</v>
      </c>
      <c r="W1113" t="str">
        <v>2;5</v>
      </c>
      <c r="X1113">
        <f>NETWORKDAYS(K1113,L1112)</f>
        <v>1</v>
      </c>
      <c r="Y1113" t="str">
        <f>IF(X1113&lt;=2,"CUMPLE","NO CUMPLE")</f>
        <v>CUMPLE</v>
      </c>
    </row>
    <row r="1114" xml:space="preserve">
      <c r="A1114">
        <v>12529653</v>
      </c>
      <c r="B1114" t="str">
        <v>REQUEST</v>
      </c>
      <c r="C1114" t="str">
        <v>CERRADO</v>
      </c>
      <c r="D1114" t="str">
        <v>CARNES</v>
      </c>
      <c r="E1114" t="str">
        <v>BALANZA</v>
      </c>
      <c r="F1114" t="str">
        <v>MESA</v>
      </c>
      <c r="G1114" t="str">
        <v>METTLER</v>
      </c>
      <c r="H1114" t="str" xml:space="preserve">
        <v xml:space="preserve">Datos usuario_x000d_
Nombre: Dumas Rodrigo Lopez Paredes_x000d_
Correo: dumasrodrigo.lopez@cencosud.com.co_x000d_
Usuario AD: Drlopezp_x000d_
Pais: Colombia_x000d_
Ubicacion: M040 METRO RIOHACHA_x000d_
Zona: Colombia Costa_x000d_
Unidad de Negocio: Supermercados_x000d_
Servicio: Tiendas &amp; Centros de Distribucion_x000d_
Telefono: 3103027336_x000d_
Anexo: null_x000d_
Descripcion: Cordial saludo; se solicita revision de bascula para poner en funcionamiento en la seccion de carniceria.</v>
      </c>
      <c r="I1114" t="str">
        <v>Se escala Ticket para que el tecnico de Isit revise la Balanza de Carnes que esta ubicada en el Lab</v>
      </c>
      <c r="J1114" t="str">
        <v>Se reporta balanza en mal funcionamiento; se localiza el activo; se realizan múltiples pruebas para validar el problema reportado; se ubicó en el punto de red ubicado en carnes ya que en este es donde se configuró el punto para dicha balanza; se ajusta papel de impresión; con ayuda de Álvaro de soporte se realiza corrección de fecha y actualización de precios y productos; luego de dicha actualización se solicita al usuario realizar pruebas confirmando el buen funcionamiento de esta. El usuario sugiere que la balanza sea ubicada en la sección de pescadería lo cual no se realiza por que en dicha sección no hay puntos de red instalados; pero si se realizó validación y registros de fotografías de punto y gabinete más cercano para la gestión de un punto de red para esta sección; la información antes mencionada fue suministrada a Álvaro Martínez.</v>
      </c>
      <c r="K1114">
        <v>44734</v>
      </c>
      <c r="L1114">
        <v>44734</v>
      </c>
      <c r="M1114" t="str">
        <f>TEXT(L1114,"DDDDDDD")</f>
        <v>miércoles</v>
      </c>
      <c r="N1114" t="str">
        <v>M040 METRO RIOHACHA</v>
      </c>
      <c r="O1114" t="str">
        <v>RIOHACHA</v>
      </c>
      <c r="P1114" t="str">
        <v>COSTA</v>
      </c>
      <c r="Q1114" t="str">
        <v>WILGER MELO PRADO</v>
      </c>
      <c r="R1114">
        <v>1118852348</v>
      </c>
      <c r="S1114" t="str">
        <v>DIRECTO</v>
      </c>
      <c r="T1114">
        <v>0.4166666666666667</v>
      </c>
      <c r="U1114">
        <v>0.5</v>
      </c>
      <c r="V1114">
        <v>0.08333333333333333</v>
      </c>
      <c r="W1114">
        <v>2</v>
      </c>
      <c r="X1114">
        <f>NETWORKDAYS(K1114,L1113)</f>
        <v>1</v>
      </c>
      <c r="Y1114" t="str">
        <f>IF(X1114&lt;=2,"CUMPLE","NO CUMPLE")</f>
        <v>CUMPLE</v>
      </c>
    </row>
    <row r="1115" xml:space="preserve">
      <c r="A1115">
        <v>12529663</v>
      </c>
      <c r="B1115" t="str">
        <v>REQUEST</v>
      </c>
      <c r="C1115" t="str">
        <v>CERRADO</v>
      </c>
      <c r="D1115" t="str">
        <v>ELECTRO</v>
      </c>
      <c r="E1115" t="str">
        <v>TELEFONO</v>
      </c>
      <c r="F1115" t="str">
        <v>TELEFONO</v>
      </c>
      <c r="G1115" t="str">
        <v>CISCO</v>
      </c>
      <c r="H1115"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 Espero que se encuentren muy bien de la mano de Dios. Lo siguiente es para manifestarles que estamos necesitando un telefono o la reparacion de este para el sector de electro; ya que el que tenemos esta presentando molestias a la hora de llamar ;tiene los numeros demasiado adheridos y se nos esta dificultando para realizar una llamada a otras dependencias._x000d_
_x000d_
Modelo de Telefono: cisco AD-094772_x000d_
Numero de Extension: 410 ELECTRO</v>
      </c>
      <c r="I1115" t="str">
        <v>Favor nos ayudan con el tecnico de isit que esta en tienda para que revise el Telefono IP que esta ubicado en la seccion de electro la cual estan reportando</v>
      </c>
      <c r="J1115" t="str">
        <v xml:space="preserve">Se reporta mal funcionamiento de teléfono; se realizan pruebas encontrando que las teclas si funcionan con normalidad pero al realizar una llamada no se escucha por la bocina y se debe usar el alta voz; por lo cual se busca un teléfono en la oficina de sistemas y se le cambia la bocina y la que se encontró estaba en buen estado; dando solución a la falla; el usuario realiza múltiples pruebas corroborando que se encuentra funcionando bien. </v>
      </c>
      <c r="K1115">
        <v>44734</v>
      </c>
      <c r="L1115">
        <v>44734</v>
      </c>
      <c r="M1115" t="str">
        <f>TEXT(L1115,"DDDDDDD")</f>
        <v>miércoles</v>
      </c>
      <c r="N1115" t="str">
        <v>M040 METRO RIOHACHA</v>
      </c>
      <c r="O1115" t="str">
        <v>RIOHACHA</v>
      </c>
      <c r="P1115" t="str">
        <v>COSTA</v>
      </c>
      <c r="Q1115" t="str">
        <v>WILGER MELO PRADO</v>
      </c>
      <c r="R1115">
        <v>1118852348</v>
      </c>
      <c r="S1115" t="str">
        <v>DIRECTO</v>
      </c>
      <c r="T1115">
        <v>0.5</v>
      </c>
      <c r="U1115">
        <v>0.5534722222222223</v>
      </c>
      <c r="V1115">
        <v>0.05347222222222222</v>
      </c>
      <c r="W1115">
        <v>1</v>
      </c>
      <c r="X1115">
        <f>NETWORKDAYS(K1115,L1114)</f>
        <v>1</v>
      </c>
      <c r="Y1115" t="str">
        <f>IF(X1115&lt;=2,"CUMPLE","NO CUMPLE")</f>
        <v>CUMPLE</v>
      </c>
    </row>
    <row r="1116" xml:space="preserve">
      <c r="A1116">
        <v>12516267</v>
      </c>
      <c r="B1116" t="str">
        <v>INCIDENT</v>
      </c>
      <c r="C1116" t="str">
        <v>CERRADO</v>
      </c>
      <c r="D1116" t="str">
        <v>ANTENAS</v>
      </c>
      <c r="E1116" t="str">
        <v>PDA</v>
      </c>
      <c r="F1116" t="str">
        <v>PDA</v>
      </c>
      <c r="G1116" t="str">
        <v>HONEYWELL</v>
      </c>
      <c r="H1116" t="str" xml:space="preserve">
        <v xml:space="preserve">Datos usuario_x000d_
Nombre: Maria Isabel Quila Trujillo_x000d_
Correo: MariaIsabel.QuilaTrujillo@cencosud.com.co_x000d_
Usuario AD: MAQuilaTr_x000d_
Pais: Colombia_x000d_
Ubicacion: M195 METRO SANTA LUCIA_x000d_
Zona: Colombia Bogota_x000d_
Unidad de Negocio: METRO_x000d_
Servicio: null_x000d_
Telefono: 3102886449_x000d_
Anexo: null_x000d_
Descripcion: LA PDA ASIGNADA AL PUESTO DE ANTENA QUE SE ENCUENTRA UBICADA AL INGRESO DE LA TIENDA; PRESENTA CONTANTES FALLAS EN LA SEÑAL; ESTO IMPIDE QUE SE REALICE EL CORRECTO REGISTRO DE LOS TIQUETES; PONIENDO EN RIESGO FILTRACION DE MERCANCIA YA QUE SE DEJA DE TENER CONTROL SOBRE LAS FACTURAS DE COMPRAS._x000d_
_x000d_
_x000d_
Seccion de la tienda en donde se ubica la PDT o usuario: RELOJ CONTROL</v>
      </c>
      <c r="I1116" t="str" xml:space="preserve">
        <v xml:space="preserve">Con autorización del Coordinador Regional Miguel Caicedo solicitamos por favor nos colaboren con el envió de un Técnico a sitio; con el fin de validar el tema de la RED Wifi en la tienda en conjunto con le personal de REDES_x000d_
Muchas gracias_x000d_
Contacto Harold Gonzalez 3174343483</v>
      </c>
      <c r="J1116" t="str">
        <v>24-06 Se realiza visita a sitio; en la PDA se saca dirección MAC y evidencias de conexión de red; se ve que la PDA presenta intermitencia en la conexión a la red wifi con desconexiones continúas. No es posible hacer las validaciones con Redes debido a que se encontraban ocupados atendiendo incidencias. Se reprograma visita de acuerdo a conversación con Miguel Caicedo. 28-06. Se procede a revisar PDA la cual su problema es que no está tomando adecuadamente la señal de red en el sector de seguridad. Se procede a validar la zona si cuenta con cobertura adecuada ya que la señal llega muy débil; se procede a realizar el cambio de wifi con credenciales admin; se establece nuevamente la red pero con las credenciales de Ecommerce; se hacen pruebas en el lugar las cuales son buenas; por parte de redes se aumenta la intensidad de señal en el AP y le harán seguimiento a la PDA en caso de desconexión. Queda funcionando la PDA</v>
      </c>
      <c r="K1116">
        <v>44734</v>
      </c>
      <c r="L1116">
        <v>44740</v>
      </c>
      <c r="M1116" t="str">
        <f>TEXT(L1116,"DDDDDDD")</f>
        <v>martes</v>
      </c>
      <c r="N1116" t="str">
        <v>M195 METRO SANTA LUCIA</v>
      </c>
      <c r="O1116" t="str">
        <v>NEIVA</v>
      </c>
      <c r="P1116" t="str">
        <v>OCCIDENTE</v>
      </c>
      <c r="Q1116" t="str">
        <v>JOHN ALEJANDRO LOZADA BABATIVA</v>
      </c>
      <c r="R1116">
        <v>1075313382</v>
      </c>
      <c r="S1116" t="str">
        <v>DIRECTO</v>
      </c>
      <c r="T1116">
        <v>0.3333333333333333</v>
      </c>
      <c r="U1116">
        <v>0.5</v>
      </c>
      <c r="V1116">
        <v>0.16666666666666666</v>
      </c>
      <c r="W1116">
        <v>3</v>
      </c>
      <c r="X1116">
        <f>NETWORKDAYS(K1116,L1115)</f>
        <v>1</v>
      </c>
      <c r="Y1116" t="str">
        <f>IF(X1116&lt;=2,"CUMPLE","NO CUMPLE")</f>
        <v>CUMPLE</v>
      </c>
    </row>
    <row r="1117" xml:space="preserve">
      <c r="A1117">
        <v>12533016</v>
      </c>
      <c r="B1117" t="str">
        <v>REQUEST</v>
      </c>
      <c r="C1117" t="str">
        <v>CERRADO</v>
      </c>
      <c r="D1117" t="str">
        <v>TIENDA</v>
      </c>
      <c r="E1117" t="str">
        <v>BALANZA</v>
      </c>
      <c r="F1117" t="str">
        <v>MESA</v>
      </c>
      <c r="G1117" t="str">
        <v>METTLER</v>
      </c>
      <c r="H1117"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I1117" t="str">
        <v>Buenos días: Me ayudas con esta solicitud</v>
      </c>
      <c r="J1117"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K1117">
        <v>44735</v>
      </c>
      <c r="L1117">
        <v>44735</v>
      </c>
      <c r="M1117" t="str">
        <f>TEXT(L1117,"DDDDDDD")</f>
        <v>jueves</v>
      </c>
      <c r="N1117" t="str">
        <v>J036 JUMBO POPAYAN CAMPANARIO</v>
      </c>
      <c r="O1117" t="str">
        <v>POPAYAN</v>
      </c>
      <c r="P1117" t="str">
        <v>OCCIDENTE</v>
      </c>
      <c r="Q1117" t="str">
        <v>DANIEL FERNANDO PAREDES ARTEAGA</v>
      </c>
      <c r="R1117">
        <v>10301691</v>
      </c>
      <c r="S1117" t="str">
        <v>DIRECTO</v>
      </c>
      <c r="T1117">
        <v>0.5416666666666666</v>
      </c>
      <c r="U1117">
        <v>0.7083333333333334</v>
      </c>
      <c r="V1117">
        <v>0.16666666666666666</v>
      </c>
      <c r="W1117">
        <v>2</v>
      </c>
      <c r="X1117">
        <f>NETWORKDAYS(K1117,L1116)</f>
        <v>4</v>
      </c>
      <c r="Y1117" t="str">
        <f>IF(X1117&lt;=2,"CUMPLE","NO CUMPLE")</f>
        <v>NO CUMPLE</v>
      </c>
    </row>
    <row r="1118">
      <c r="A1118" t="str">
        <v>ACOMPAÑAMIENTO</v>
      </c>
      <c r="B1118" t="str">
        <v>ACOMPAÑAMIENTO</v>
      </c>
      <c r="C1118" t="str">
        <v>CERRADO</v>
      </c>
      <c r="D1118" t="str">
        <v>TIENDA</v>
      </c>
      <c r="E1118" t="str">
        <v>ACOMPAÑAMIENTO</v>
      </c>
      <c r="F1118" t="str">
        <v>ACOMPAÑAMIENTO</v>
      </c>
      <c r="G1118" t="str">
        <v>ACOMPAÑAMIENTO</v>
      </c>
      <c r="H1118" t="str">
        <v>Solicitud de técnico para apoyar atención de casos en tienda</v>
      </c>
      <c r="I1118" t="str">
        <v>Acompañamiento</v>
      </c>
      <c r="J1118" t="str">
        <v>Se realiza actividad de acompañamiento en tienda</v>
      </c>
      <c r="K1118">
        <v>44735</v>
      </c>
      <c r="L1118">
        <v>44735</v>
      </c>
      <c r="M1118" t="str">
        <f>TEXT(L1118,"DDDDDDD")</f>
        <v>jueves</v>
      </c>
      <c r="N1118" t="str">
        <v>M046 ITAGUI</v>
      </c>
      <c r="O1118" t="str">
        <v>ITAGUI</v>
      </c>
      <c r="P1118" t="str">
        <v>CENTRO</v>
      </c>
      <c r="Q1118" t="str">
        <v>YURIMAR MARQUEZ MUÑOZ</v>
      </c>
      <c r="R1118">
        <v>1045025746</v>
      </c>
      <c r="S1118" t="str">
        <v>DIRECTO</v>
      </c>
      <c r="T1118">
        <v>0.3333333333333333</v>
      </c>
      <c r="U1118">
        <v>0.75</v>
      </c>
      <c r="V1118">
        <v>0.4166666666666667</v>
      </c>
      <c r="W1118" t="str">
        <v>2;5</v>
      </c>
      <c r="X1118">
        <f>NETWORKDAYS(K1118,L1117)</f>
        <v>1</v>
      </c>
      <c r="Y1118" t="str">
        <f>IF(X1118&lt;=2,"CUMPLE","NO CUMPLE")</f>
        <v>CUMPLE</v>
      </c>
    </row>
    <row r="1119" xml:space="preserve">
      <c r="A1119">
        <v>12530213</v>
      </c>
      <c r="B1119" t="str">
        <v>INCIDENT</v>
      </c>
      <c r="C1119" t="str">
        <v>CERRADO</v>
      </c>
      <c r="D1119" t="str">
        <v>LINEAL DE CAJAS</v>
      </c>
      <c r="E1119" t="str">
        <v>MICROSENS</v>
      </c>
      <c r="F1119" t="str">
        <v>MICROSENS</v>
      </c>
      <c r="G1119" t="str">
        <v>MICROSENS</v>
      </c>
      <c r="H1119"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Por favor su ayuda con la validacion de cableado microsens en tienda San Silvestre Barrancabermeja_x000d_
Indicar ubicacion del Equipo en tienda o oficinas: Jumbo San silvestre</v>
      </c>
      <c r="I1119" t="str">
        <v>Su apoyo con la siguiente actividad</v>
      </c>
      <c r="J1119" t="str">
        <v>Se realiza revisión de dispositivo microsens por falta de conexión del puerto No.4; se evidencia que el cable se encontraba pisado en el gabinete; por ende presentaba intermitencia en conexión. Se hace ajuste y pruebas de conexión con personal de redes y queda en funcionamiento OK.</v>
      </c>
      <c r="K1119">
        <v>44735</v>
      </c>
      <c r="L1119">
        <v>44736</v>
      </c>
      <c r="M1119" t="str">
        <f>TEXT(L1119,"DDDDDDD")</f>
        <v>viernes</v>
      </c>
      <c r="N1119" t="str">
        <v>J126 JUMBO SAN SILVESTRE</v>
      </c>
      <c r="O1119" t="str">
        <v>BARRANCABERMEJA</v>
      </c>
      <c r="P1119" t="str">
        <v>ORIENTE</v>
      </c>
      <c r="Q1119" t="str">
        <v>LUIS CARLOS ROJAS ACOSTA</v>
      </c>
      <c r="R1119">
        <v>1096188137</v>
      </c>
      <c r="S1119" t="str">
        <v>DIRECTO</v>
      </c>
      <c r="T1119">
        <v>0.3402777777777778</v>
      </c>
      <c r="U1119">
        <v>0.375</v>
      </c>
      <c r="V1119">
        <v>0.034722222222222224</v>
      </c>
      <c r="W1119">
        <v>1</v>
      </c>
      <c r="X1119">
        <f>NETWORKDAYS(K1119,L1118)</f>
        <v>1</v>
      </c>
      <c r="Y1119" t="str">
        <f>IF(X1119&lt;=2,"CUMPLE","NO CUMPLE")</f>
        <v>CUMPLE</v>
      </c>
    </row>
    <row r="1120" xml:space="preserve">
      <c r="A1120">
        <v>12533282</v>
      </c>
      <c r="B1120" t="str">
        <v>INCIDENT</v>
      </c>
      <c r="C1120" t="str">
        <v>CERRADO</v>
      </c>
      <c r="D1120" t="str">
        <v>LINEAL DE CAJAS</v>
      </c>
      <c r="E1120" t="str">
        <v>POS</v>
      </c>
      <c r="F1120" t="str">
        <v>POS</v>
      </c>
      <c r="G1120" t="str">
        <v>WINCOR</v>
      </c>
      <c r="H1120" t="str" xml:space="preserve">
        <v xml:space="preserve">Datos usuario_x000d_
Nombre: Yelis Elena Salina Alvarez_x000d_
Correo: YelisElena.SalinaAlvarez@cencosud.com.co_x000d_
Usuario AD: YESalinA_x000d_
Pais: Colombia_x000d_
Ubicacion: M085 METRO MONTERIA_x000d_
Zona: Colombia Costa_x000d_
Unidad de Negocio: Supermercados_x000d_
Servicio: Tiendas &amp; Centros de Distribucion_x000d_
Telefono: 3122224509_x000d_
Anexo: 7830101_x000d_
Descripcion: Buenas tardes; solicito de su colaboracion revisando las pos # 10 la cual se registra un producto y se queda procesando (muy Lenta para Reaccionar); la pos # 11 se quedo en unas pruebas dice chequear impresora; (impresora que no muestra ningun error) y no deja anular la venta; no deja hacer nada; y la pos # 18 amanecio apagada; se intento prender pero no reacciono. agradezco mucho su colaboracion.</v>
      </c>
      <c r="I1120" t="str" xml:space="preserve">
        <v xml:space="preserve">Transfer Assignee from '' to 'Espinosa Rodriguez; Jamir Leandro '_x000d_
Transfer Group from 'Mesas Especializadas Colombia' to 'Soporte_Onsite_REG_Remoto_SM Colombia'</v>
      </c>
      <c r="J1120" t="str">
        <v>Se procede a a validar la pos 10 luego de pruebas no presenta lentitud y está funcional; así mismo se procede a validar la pos #11 por lo que la impresora está funcional y no muestra mensaje de chequeo pero esta tiene una novedad que es ajeno; esta pos es de Ecommerce por lo que es de domicilio; se procede a informar al Soporte Remoto pues un programa que usan los usuarios para el domicilio no termina el proceso; por lo que se procede a informar al usuario que debe enviar un correo al área encargada para validar el error; la pos #11 queda operativa; y la pos #18 se encuentra encendida; se valido que todo los cables estén bien; la pos queda operativo. A la pos #5 se le realiza cambio del cable del teclado quedando operativo; la pos # 20 se le cambia la gaveta de la moneda por lo que realizan pruebas quedando operativa</v>
      </c>
      <c r="K1120">
        <v>44735</v>
      </c>
      <c r="L1120">
        <v>44736</v>
      </c>
      <c r="M1120" t="str">
        <f>TEXT(L1120,"DDDDDDD")</f>
        <v>viernes</v>
      </c>
      <c r="N1120" t="str">
        <v>M085 METRO MONTERIA</v>
      </c>
      <c r="O1120" t="str">
        <v>MONTERIA</v>
      </c>
      <c r="P1120" t="str">
        <v>COSTA</v>
      </c>
      <c r="Q1120" t="str">
        <v>SHARON YANETH KERGUELEN WILCHES</v>
      </c>
      <c r="R1120">
        <v>1067917448</v>
      </c>
      <c r="S1120" t="str">
        <v>DIRECTO</v>
      </c>
      <c r="T1120">
        <v>0.3333333333333333</v>
      </c>
      <c r="U1120">
        <v>0.5</v>
      </c>
      <c r="V1120">
        <v>0.16666666666666666</v>
      </c>
      <c r="W1120">
        <v>3</v>
      </c>
      <c r="X1120">
        <f>NETWORKDAYS(K1120,L1119)</f>
        <v>2</v>
      </c>
      <c r="Y1120" t="str">
        <f>IF(X1120&lt;=2,"CUMPLE","NO CUMPLE")</f>
        <v>CUMPLE</v>
      </c>
    </row>
    <row r="1121" xml:space="preserve">
      <c r="A1121">
        <v>12533016</v>
      </c>
      <c r="B1121" t="str">
        <v>REQUEST</v>
      </c>
      <c r="C1121" t="str">
        <v>CERRADO</v>
      </c>
      <c r="D1121" t="str">
        <v>TIENDA</v>
      </c>
      <c r="E1121" t="str">
        <v>BALANZA</v>
      </c>
      <c r="F1121" t="str">
        <v>MESA</v>
      </c>
      <c r="G1121" t="str">
        <v>METTLER</v>
      </c>
      <c r="H1121"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I1121" t="str">
        <v>Buenos días: Me ayudas con esta solicitud</v>
      </c>
      <c r="J1121"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K1121">
        <v>44736</v>
      </c>
      <c r="L1121">
        <v>44736</v>
      </c>
      <c r="M1121" t="str">
        <f>TEXT(L1121,"DDDDDDD")</f>
        <v>viernes</v>
      </c>
      <c r="N1121" t="str">
        <v>J036 JUMBO POPAYAN CAMPANARIO</v>
      </c>
      <c r="O1121" t="str">
        <v>POPAYAN</v>
      </c>
      <c r="P1121" t="str">
        <v>OCCIDENTE</v>
      </c>
      <c r="Q1121" t="str">
        <v>DANIEL FERNANDO PAREDES ARTEAGA</v>
      </c>
      <c r="R1121">
        <v>10301691</v>
      </c>
      <c r="S1121" t="str">
        <v>DIRECTO</v>
      </c>
      <c r="T1121">
        <v>0.3333333333333333</v>
      </c>
      <c r="U1121">
        <v>0.75</v>
      </c>
      <c r="V1121">
        <v>0.4166666666666667</v>
      </c>
      <c r="W1121">
        <v>4</v>
      </c>
      <c r="X1121">
        <f>NETWORKDAYS(K1121,L1120)</f>
        <v>1</v>
      </c>
      <c r="Y1121" t="str">
        <f>IF(X1121&lt;=2,"CUMPLE","NO CUMPLE")</f>
        <v>CUMPLE</v>
      </c>
    </row>
    <row r="1122">
      <c r="A1122" t="str">
        <v>ACOMPAÑAMIENTO</v>
      </c>
      <c r="B1122" t="str">
        <v>ACOMPAÑAMIENTO</v>
      </c>
      <c r="C1122" t="str">
        <v>CERRADO</v>
      </c>
      <c r="D1122" t="str">
        <v>CRC</v>
      </c>
      <c r="E1122" t="str">
        <v>ACOMPAÑAMIENTO</v>
      </c>
      <c r="F1122" t="str">
        <v>ACOMPAÑAMIENTO</v>
      </c>
      <c r="G1122" t="str">
        <v>ACOMPAÑAMIENTO</v>
      </c>
      <c r="H1122" t="str">
        <v>Gestión de soporte técnico en el Centro de Reparación</v>
      </c>
      <c r="I1122" t="str">
        <v>Gestión de soporte técnico en el Centro de Reparación</v>
      </c>
      <c r="J1122" t="str">
        <v>Se realiza actividad de acompañamiento en CRC</v>
      </c>
      <c r="K1122">
        <v>44736</v>
      </c>
      <c r="L1122">
        <v>44736</v>
      </c>
      <c r="M1122" t="str">
        <f>TEXT(L1122,"DDDDDDD")</f>
        <v>viernes</v>
      </c>
      <c r="N1122" t="str">
        <v>CENTRO DE REPARACIÓN</v>
      </c>
      <c r="O1122" t="str">
        <v>BOGOTA</v>
      </c>
      <c r="P1122" t="str">
        <v>BOGOTA</v>
      </c>
      <c r="Q1122" t="str">
        <v>DIEGO ALBERTO TORRES CRUZ</v>
      </c>
      <c r="R1122">
        <v>1000466791</v>
      </c>
      <c r="S1122" t="str">
        <v>DIRECTO</v>
      </c>
      <c r="T1122">
        <v>0.3333333333333333</v>
      </c>
      <c r="U1122">
        <v>0.75</v>
      </c>
      <c r="V1122">
        <v>0.4166666666666667</v>
      </c>
      <c r="W1122" t="str">
        <v>2;5</v>
      </c>
      <c r="X1122">
        <f>NETWORKDAYS(K1122,L1121)</f>
        <v>1</v>
      </c>
      <c r="Y1122" t="str">
        <f>IF(X1122&lt;=2,"CUMPLE","NO CUMPLE")</f>
        <v>CUMPLE</v>
      </c>
    </row>
    <row r="1123" xml:space="preserve">
      <c r="A1123">
        <v>12535059</v>
      </c>
      <c r="B1123" t="str">
        <v>INCIDENT</v>
      </c>
      <c r="C1123" t="str">
        <v>CERRADO</v>
      </c>
      <c r="D1123" t="str">
        <v>RECIBO</v>
      </c>
      <c r="E1123" t="str">
        <v>PDA</v>
      </c>
      <c r="F1123" t="str">
        <v>PDA</v>
      </c>
      <c r="G1123" t="str">
        <v>HONEYWELL</v>
      </c>
      <c r="H1123"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PDT asignada al area de recibo no funciona; se queda en el encendido._x000d_
DI -034584 inventario sistemas S7N 21178B0543 P/N EDA51-1-B663SOGA IMEI990011943219666 MEID99001194321966; solicito de su colaboracion urgente ya que es la herramienta utilizada para el recibo de mercancia en el area._x000d_
Lugar en donde se encuentra el computador en la tienda: Recibo</v>
      </c>
      <c r="I1123" t="str">
        <v>Su apoyo con la siguiente novead</v>
      </c>
      <c r="J1123" t="str">
        <v>Se revisa PDA con novedad que se bloqueaba en la pantalla de inicio de Honeywell. Se realiza flasheo de PDA con archivo de instalación Android 8 y firmware .031; configuraciones y accesos. Se hacen pruebas de funcionamiento con el usuario satisfactorias y se deja operativa.</v>
      </c>
      <c r="K1123">
        <v>44736</v>
      </c>
      <c r="L1123">
        <v>44736</v>
      </c>
      <c r="M1123" t="str">
        <f>TEXT(L1123,"DDDDDDD")</f>
        <v>viernes</v>
      </c>
      <c r="N1123" t="str">
        <v>J126 JUMBO SAN SILVESTRE</v>
      </c>
      <c r="O1123" t="str">
        <v>BARRANCABERMEJA</v>
      </c>
      <c r="P1123" t="str">
        <v>ORIENTE</v>
      </c>
      <c r="Q1123" t="str">
        <v>LUIS CARLOS ROJAS ACOSTA</v>
      </c>
      <c r="R1123">
        <v>1096188137</v>
      </c>
      <c r="S1123" t="str">
        <v>DIRECTO</v>
      </c>
      <c r="T1123">
        <v>0.375</v>
      </c>
      <c r="U1123">
        <v>0.4166666666666667</v>
      </c>
      <c r="V1123">
        <v>0.041666666666666664</v>
      </c>
      <c r="W1123">
        <v>1</v>
      </c>
      <c r="X1123">
        <f>NETWORKDAYS(K1123,L1122)</f>
        <v>1</v>
      </c>
      <c r="Y1123" t="str">
        <f>IF(X1123&lt;=2,"CUMPLE","NO CUMPLE")</f>
        <v>CUMPLE</v>
      </c>
    </row>
    <row r="1124">
      <c r="A1124" t="str">
        <v>ACOMPAÑAMIENTO</v>
      </c>
      <c r="B1124" t="str">
        <v>ACOMPAÑAMIENTO</v>
      </c>
      <c r="C1124" t="str">
        <v>CERRADO</v>
      </c>
      <c r="D1124" t="str">
        <v>TIENDA</v>
      </c>
      <c r="E1124" t="str">
        <v>ACOMPAÑAMIENTO</v>
      </c>
      <c r="F1124" t="str">
        <v>ACOMPAÑAMIENTO</v>
      </c>
      <c r="G1124" t="str">
        <v>ACOMPAÑAMIENTO</v>
      </c>
      <c r="H1124" t="str">
        <v>Solicitud de técnico para apoyar atención de casos en tienda</v>
      </c>
      <c r="I1124" t="str">
        <v>Acompañamiento</v>
      </c>
      <c r="J1124" t="str">
        <v>Se realiza actividad de acompañamiento en tienda</v>
      </c>
      <c r="K1124">
        <v>44736</v>
      </c>
      <c r="L1124">
        <v>44736</v>
      </c>
      <c r="M1124" t="str">
        <f>TEXT(L1124,"DDDDDDD")</f>
        <v>viernes</v>
      </c>
      <c r="N1124" t="str">
        <v>M080 LOS LIBERTADORES</v>
      </c>
      <c r="O1124" t="str">
        <v>CUCUTA</v>
      </c>
      <c r="P1124" t="str">
        <v>ORIENTE</v>
      </c>
      <c r="Q1124" t="str">
        <v>MICHAEL ALBERTO CARRILLO RODRIGUEZ</v>
      </c>
      <c r="R1124">
        <v>1090475559</v>
      </c>
      <c r="S1124" t="str">
        <v>DIRECTO</v>
      </c>
      <c r="T1124">
        <v>0.3333333333333333</v>
      </c>
      <c r="U1124">
        <v>0.75</v>
      </c>
      <c r="V1124">
        <v>0.4166666666666667</v>
      </c>
      <c r="W1124" t="str">
        <v>2;5</v>
      </c>
      <c r="X1124">
        <f>NETWORKDAYS(K1124,L1123)</f>
        <v>1</v>
      </c>
      <c r="Y1124" t="str">
        <f>IF(X1124&lt;=2,"CUMPLE","NO CUMPLE")</f>
        <v>CUMPLE</v>
      </c>
    </row>
    <row r="1125" xml:space="preserve">
      <c r="A1125">
        <v>12532781</v>
      </c>
      <c r="B1125" t="str">
        <v>REQUEST</v>
      </c>
      <c r="C1125" t="str">
        <v>CERRADO</v>
      </c>
      <c r="D1125" t="str">
        <v>LINEAL DE CAJAS</v>
      </c>
      <c r="E1125" t="str">
        <v>POS</v>
      </c>
      <c r="F1125" t="str">
        <v>POS</v>
      </c>
      <c r="G1125" t="str">
        <v>WINCOR</v>
      </c>
      <c r="H1125"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_x000d_
Se solicita validar la POS No 4 la cual se encuentra apagada ya se reviso conexiones y al parecer no se encuentra ninguna novedad; se reinicia quedando encendido solo la impresora y el scanner pero ni el teclado ni los visores encienden_x000d_
_x000d_
Numero de caja: 4_x000d_
</v>
      </c>
      <c r="I1125" t="str">
        <v>Jefe Buena tarde su autorizacion para envio del tecnico para revision de la pos 4 que no esta dando imagen ; ya se hicieron las revisiones de 1 nivel</v>
      </c>
      <c r="J1125" t="str">
        <v xml:space="preserve">Se procede a realizar la revisión de la pos 4 la cual se encuentra encendida sin el visor de clientes funcionando; se procede a verificar el cableado del visor el cual se encuentra mal conectado; se conecta bien el cable del visor y queda funcionando; teclado funcionando en total normalidad se hacen pruebas exitosas. NOTA: la mayoria de veces se encuentra que las pos las manipulan por detrás donde están los cables ya sea por limpieza o por arreglarlas; por tal razón las fallas de los visores es frecuente ya que los visores están en buen estado. </v>
      </c>
      <c r="K1125">
        <v>44736</v>
      </c>
      <c r="L1125">
        <v>44740</v>
      </c>
      <c r="M1125" t="str">
        <f>TEXT(L1125,"DDDDDDD")</f>
        <v>martes</v>
      </c>
      <c r="N1125" t="str">
        <v>M195 METRO SANTA LUCIA</v>
      </c>
      <c r="O1125" t="str">
        <v>NEIVA</v>
      </c>
      <c r="P1125" t="str">
        <v>OCCIDENTE</v>
      </c>
      <c r="Q1125" t="str">
        <v>JOHN ALEJANDRO LOZADA BABATIVA</v>
      </c>
      <c r="R1125">
        <v>1075313382</v>
      </c>
      <c r="S1125" t="str">
        <v>DIRECTO</v>
      </c>
      <c r="T1125">
        <v>0.375</v>
      </c>
      <c r="U1125">
        <v>0.4305555555555556</v>
      </c>
      <c r="V1125">
        <v>0.05555555555555555</v>
      </c>
      <c r="W1125">
        <v>1</v>
      </c>
      <c r="X1125">
        <f>NETWORKDAYS(K1125,L1124)</f>
        <v>1</v>
      </c>
      <c r="Y1125" t="str">
        <f>IF(X1125&lt;=2,"CUMPLE","NO CUMPLE")</f>
        <v>CUMPLE</v>
      </c>
    </row>
    <row r="1126" xml:space="preserve">
      <c r="A1126">
        <v>12533719</v>
      </c>
      <c r="B1126" t="str">
        <v>REQUEST</v>
      </c>
      <c r="C1126" t="str">
        <v>CERRADO</v>
      </c>
      <c r="D1126" t="str">
        <v>TIENDA</v>
      </c>
      <c r="E1126" t="str">
        <v>PDA</v>
      </c>
      <c r="F1126" t="str">
        <v>PDA</v>
      </c>
      <c r="G1126" t="str">
        <v>HONEYWELL</v>
      </c>
      <c r="H1126"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falla en pdt con serial # 21145B3E31; no inicia el sistema operativo_x000d_
AREA EN DONDE SE UBICA EL EQUIPO : tienda</v>
      </c>
      <c r="I1126" t="str">
        <v>Favor nos ayudan con la visita del Tecnico de isit para la validacion de la PDT la cual presenta fallas.</v>
      </c>
      <c r="J1126" t="str">
        <v xml:space="preserve">Se reporta problema de inicio de sistema; se realiza formateo de esta y posteriormente se realiza proceso de configuración; actualización y descarga de app como lo indica el último manual suministrado; luego se presentó un problema de conexión en la app Mocha el cual fue resuelto reconfigurando algunos patrones con ayuda de soporte Cencosud. Usuario realiza pruebas indicando estar bien. </v>
      </c>
      <c r="K1126">
        <v>44736</v>
      </c>
      <c r="L1126">
        <v>44740</v>
      </c>
      <c r="M1126" t="str">
        <f>TEXT(L1126,"DDDDDDD")</f>
        <v>martes</v>
      </c>
      <c r="N1126" t="str">
        <v>M040 METRO RIOHACHA</v>
      </c>
      <c r="O1126" t="str">
        <v>RIOHACHA</v>
      </c>
      <c r="P1126" t="str">
        <v>COSTA</v>
      </c>
      <c r="Q1126" t="str">
        <v>WILGER MELO PRADO</v>
      </c>
      <c r="R1126">
        <v>1118852348</v>
      </c>
      <c r="S1126" t="str">
        <v>DIRECTO</v>
      </c>
      <c r="T1126">
        <v>0.3333333333333333</v>
      </c>
      <c r="U1126">
        <v>0.4340277777777778</v>
      </c>
      <c r="V1126">
        <v>0.10069444444444445</v>
      </c>
      <c r="W1126">
        <v>2</v>
      </c>
      <c r="X1126">
        <f>NETWORKDAYS(K1126,L1125)</f>
        <v>3</v>
      </c>
      <c r="Y1126" t="str">
        <f>IF(X1126&lt;=2,"CUMPLE","NO CUMPLE")</f>
        <v>NO CUMPLE</v>
      </c>
    </row>
    <row r="1127" xml:space="preserve">
      <c r="A1127">
        <v>12533016</v>
      </c>
      <c r="B1127" t="str">
        <v>REQUEST</v>
      </c>
      <c r="C1127" t="str">
        <v>CERRADO</v>
      </c>
      <c r="D1127" t="str">
        <v>TIENDA</v>
      </c>
      <c r="E1127" t="str">
        <v>BALANZA</v>
      </c>
      <c r="F1127" t="str">
        <v>MESA</v>
      </c>
      <c r="G1127" t="str">
        <v>METTLER</v>
      </c>
      <c r="H1127"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 dia por favor su ayuda con el despacho del tecnico para instalacion de 5 balanzas que llegaron a la tienda se relaciona seriales._x000d_
c201305215_x000d_
c201305205_x000d_
C201305221_x000d_
C128128091_x000d_
C151212239_x000d_
balanzas a retirar_x000d_
B811538200_x000d_
B644218763_x000d_
B519914076_x000d_
B644221265_x000d_
B644221286_x000d_
Gracias_x000d_
Area donde su ubica la balanza: piso de venta</v>
      </c>
      <c r="I1127" t="str">
        <v>Buenos días: Me ayudas con esta solicitud</v>
      </c>
      <c r="J1127" t="str">
        <v>23/06/2022 12:00 pm Se solicita la informacion para realizar el procedimiento; se ubica la balanza colgante de pescadería y se realiza el desmonte de la unidad a cambiar. Al iniciar el montaje de la unidad nueva se observa que los tornillos tienen una dimensión diferente y deben agrandarse los huecos para que pasen en la base de la balanza. Tocó esperar al personal de mantenimiento porque se encontraba en los techos para que prestara el taladro y poder realizar la acción. Terminada la actividad se monta la unidad y se procede a realizar el cambio; se solicita los códigos de administrador y se programa con la misma ip y se espera cargue de datos y se realizan pruebas con diferentes pesos y todo 24/06/2022 8:00 am se ingresa y se continua labor con la otra balanza de carnes que también es colgante; se saca la informacion de red y se desmonta unidad; se informa a telecomunicaciones quien indica que no tiene ping de la unidad. Mientras se realiza cambio de la unidad de balanza de mesa en charcutería y frutas y verduras; platos preparados ubicando las maquinas nuevas y desmontando. Al retornar de almuerzo informan que no hay comunicación por los puertos y se debe ubicar nuevamente las maquinas viejas para verificar los puertos. Se reubican las maquinas viejas y se espera en punto para confirmación y desmonte de las unidades viejas y montaje de las nuevas. Se repite proceso en cada una de las maquinas; se carga informacion en las unidades de balanza nueva y se procede a desmontar y guardar las unidades viejas; se realizan pruebas de peso y dan valores aproximados; se continua con el proceso de impresión y toma de firmas de actas de equipos retirados y nuevos se termina labor 06:00 pm. 28/06/22 llegada a sitio 8:30 am Se realiza cambio por la unidad nueva y calibración de tickets y se informa al ingeniero Harold para la modificación y cambio de datos; se espera en sitio mientras la persona responsable sale de una reunión de jefes. Se realizan pruebas con diferentes códigos y todo con normalidad. Retiro del sitio al medio día</v>
      </c>
      <c r="K1127">
        <v>44740</v>
      </c>
      <c r="L1127">
        <v>44740</v>
      </c>
      <c r="M1127" t="str">
        <f>TEXT(L1127,"DDDDDDD")</f>
        <v>martes</v>
      </c>
      <c r="N1127" t="str">
        <v>J036 JUMBO POPAYAN CAMPANARIO</v>
      </c>
      <c r="O1127" t="str">
        <v>POPAYAN</v>
      </c>
      <c r="P1127" t="str">
        <v>OCCIDENTE</v>
      </c>
      <c r="Q1127" t="str">
        <v>DANIEL FERNANDO PAREDES ARTEAGA</v>
      </c>
      <c r="R1127">
        <v>10301691</v>
      </c>
      <c r="S1127" t="str">
        <v>DIRECTO</v>
      </c>
      <c r="T1127">
        <v>0.3541666666666667</v>
      </c>
      <c r="U1127">
        <v>0.4791666666666667</v>
      </c>
      <c r="V1127">
        <v>0.125</v>
      </c>
      <c r="W1127">
        <v>2</v>
      </c>
      <c r="X1127">
        <f>NETWORKDAYS(K1127,L1126)</f>
        <v>1</v>
      </c>
      <c r="Y1127" t="str">
        <f>IF(X1127&lt;=2,"CUMPLE","NO CUMPLE")</f>
        <v>CUMPLE</v>
      </c>
    </row>
    <row r="1128">
      <c r="A1128" t="str">
        <v>ACOMPAÑAMIENTO</v>
      </c>
      <c r="B1128" t="str">
        <v>ACOMPAÑAMIENTO</v>
      </c>
      <c r="C1128" t="str">
        <v>CERRADO</v>
      </c>
      <c r="D1128" t="str">
        <v>CRC</v>
      </c>
      <c r="E1128" t="str">
        <v>ACOMPAÑAMIENTO</v>
      </c>
      <c r="F1128" t="str">
        <v>ACOMPAÑAMIENTO</v>
      </c>
      <c r="G1128" t="str">
        <v>ACOMPAÑAMIENTO</v>
      </c>
      <c r="H1128" t="str">
        <v>Gestión de soporte técnico en el Centro de Reparación</v>
      </c>
      <c r="I1128" t="str">
        <v>Gestión de soporte técnico en el Centro de Reparación</v>
      </c>
      <c r="J1128" t="str">
        <v>Se realiza actividad de acompañamiento en CRC</v>
      </c>
      <c r="K1128">
        <v>44740</v>
      </c>
      <c r="L1128">
        <v>44740</v>
      </c>
      <c r="M1128" t="str">
        <f>TEXT(L1128,"DDDDDDD")</f>
        <v>martes</v>
      </c>
      <c r="N1128" t="str">
        <v>CENTRO DE REPARACIÓN</v>
      </c>
      <c r="O1128" t="str">
        <v>BOGOTA</v>
      </c>
      <c r="P1128" t="str">
        <v>BOGOTA</v>
      </c>
      <c r="Q1128" t="str">
        <v>DIEGO ALBERTO TORRES CRUZ</v>
      </c>
      <c r="R1128">
        <v>1000466791</v>
      </c>
      <c r="S1128" t="str">
        <v>DIRECTO</v>
      </c>
      <c r="T1128">
        <v>0.3333333333333333</v>
      </c>
      <c r="U1128">
        <v>0.75</v>
      </c>
      <c r="V1128">
        <v>0.4166666666666667</v>
      </c>
      <c r="W1128" t="str">
        <v>2;5</v>
      </c>
      <c r="X1128">
        <f>NETWORKDAYS(K1128,L1127)</f>
        <v>1</v>
      </c>
      <c r="Y1128" t="str">
        <f>IF(X1128&lt;=2,"CUMPLE","NO CUMPLE")</f>
        <v>CUMPLE</v>
      </c>
    </row>
    <row r="1129" xml:space="preserve">
      <c r="A1129">
        <v>12616345</v>
      </c>
      <c r="B1129" t="str">
        <v>REQUEST</v>
      </c>
      <c r="C1129" t="str">
        <v>CERRADO</v>
      </c>
      <c r="D1129" t="str">
        <v>ELECTRO</v>
      </c>
      <c r="E1129" t="str">
        <v>CPU</v>
      </c>
      <c r="F1129" t="str">
        <v>CPU</v>
      </c>
      <c r="G1129" t="str">
        <v>LENOVO</v>
      </c>
      <c r="H1129" t="str" xml:space="preserve">
        <v xml:space="preserve">Datos usuario_x000d_
Nombre: Diego Alejandro Franco Quintero_x000d_
Correo: diegoalejandro.francoquintero@cencosud.com.co_x000d_
Usuario AD: DFrancoQ_x000d_
Pais: Colombia_x000d_
Ubicacion: J027 JUMBO RIONEGRO_x000d_
Zona: Colombia Centro_x000d_
Unidad de Negocio: RETAIL FINANCIERO_x000d_
Servicio: null_x000d_
Telefono: 1036963116_x000d_
Anexo: null_x000d_
Descripcion: Hola; por favor en el computador de electro no permite descargar genesis._x000d_
usuario dfrancoq_x000d_
quedo atento; muchas gracias.</v>
      </c>
      <c r="I1129" t="str">
        <v>se requiere apoyo de isit para validar la novedad reportada por el usuario.</v>
      </c>
      <c r="J1129" t="str">
        <v xml:space="preserve">Solicitan instalar archivos de Genesix; se instala el programa y se realizan pruebas. Se deja funcionado correctamente. </v>
      </c>
      <c r="K1129">
        <v>44770</v>
      </c>
      <c r="L1129">
        <v>44770</v>
      </c>
      <c r="M1129" t="str">
        <f>TEXT(L1129,"DDDDDDD")</f>
        <v>jueves</v>
      </c>
      <c r="N1129" t="str">
        <v>J027 JUMBO RIONEGRO</v>
      </c>
      <c r="O1129" t="str">
        <v>RIONEGRO</v>
      </c>
      <c r="P1129" t="str">
        <f>IF(ISBLANK(O1129),"0",(VLOOKUP(O1129,REGION,2,FALSE)))</f>
        <v>CENTRO</v>
      </c>
      <c r="Q1129" t="str">
        <v>YURIMAR MARQUEZ MUÑOZ</v>
      </c>
      <c r="R1129">
        <f>IF(ISBLANK(Q1129),"0", VLOOKUP(Q1129,PERSONAL,2,FALSE))</f>
        <v>1045025746</v>
      </c>
      <c r="S1129" t="str">
        <v>DIRECTO</v>
      </c>
      <c r="T1129">
        <v>0.6111111111111112</v>
      </c>
      <c r="U1129">
        <v>0.625</v>
      </c>
      <c r="V1129">
        <f>IF(ISBLANK(T1129 ),"0",U1129-T1129)</f>
        <v>0.01388888888888884</v>
      </c>
      <c r="W1129">
        <v>1</v>
      </c>
      <c r="X1129">
        <f>NETWORKDAYS(K1129,L1128)</f>
        <v>-23</v>
      </c>
      <c r="Y1129" t="str">
        <f>IF(X1129&lt;=2,"CUMPLE","NO CUMPLE")</f>
        <v>CUMPLE</v>
      </c>
    </row>
    <row r="1130">
      <c r="A1130" t="str">
        <v>ACOMPAÑAMIENTO</v>
      </c>
      <c r="B1130" t="str">
        <v>ACOMPAÑAMIENTO</v>
      </c>
      <c r="C1130" t="str">
        <v>CERRADO</v>
      </c>
      <c r="D1130" t="str">
        <v>TIENDA</v>
      </c>
      <c r="E1130" t="str">
        <v>ACOMPAÑAMIENTO</v>
      </c>
      <c r="F1130" t="str">
        <v>ACOMPAÑAMIENTO</v>
      </c>
      <c r="G1130" t="str">
        <v>ACOMPAÑAMIENTO</v>
      </c>
      <c r="H1130" t="str">
        <v>Solicitud de técnico para apoyar atención de casos en tienda</v>
      </c>
      <c r="I1130" t="str">
        <v>Acompañamiento</v>
      </c>
      <c r="J1130" t="str">
        <v>Se realiza actividad de acompañamiento en tienda</v>
      </c>
      <c r="K1130">
        <v>44740</v>
      </c>
      <c r="L1130">
        <v>44740</v>
      </c>
      <c r="M1130" t="str">
        <f>TEXT(L1130,"DDDDDDD")</f>
        <v>martes</v>
      </c>
      <c r="N1130" t="str">
        <v>M081 VENTURA PLAZA</v>
      </c>
      <c r="O1130" t="str">
        <v>CUCUTA</v>
      </c>
      <c r="P1130" t="str">
        <v>ORIENTE</v>
      </c>
      <c r="Q1130" t="str">
        <v>MICHAEL ALBERTO CARRILLO RODRIGUEZ</v>
      </c>
      <c r="R1130">
        <v>1090475559</v>
      </c>
      <c r="S1130" t="str">
        <v>DIRECTO</v>
      </c>
      <c r="T1130">
        <v>0.3333333333333333</v>
      </c>
      <c r="U1130">
        <v>0.75</v>
      </c>
      <c r="V1130">
        <v>0.4166666666666667</v>
      </c>
      <c r="W1130" t="str">
        <v>2;5</v>
      </c>
      <c r="X1130">
        <f>NETWORKDAYS(K1130,L1129)</f>
        <v>23</v>
      </c>
      <c r="Y1130" t="str">
        <f>IF(X1130&lt;=2,"CUMPLE","NO CUMPLE")</f>
        <v>NO CUMPLE</v>
      </c>
    </row>
    <row r="1131" xml:space="preserve">
      <c r="A1131">
        <v>12538430</v>
      </c>
      <c r="B1131" t="str">
        <v>INCIDENT</v>
      </c>
      <c r="C1131" t="str">
        <v>CERRADO</v>
      </c>
      <c r="D1131" t="str">
        <v>ANTENAS</v>
      </c>
      <c r="E1131" t="str">
        <v>PDA</v>
      </c>
      <c r="F1131" t="str">
        <v>PDA</v>
      </c>
      <c r="G1131" t="str">
        <v>HONEYWELL</v>
      </c>
      <c r="H1131" t="str" xml:space="preserve">
        <v xml:space="preserve">Datos usuario_x000d_
Nombre: Luz Mery Herrera Albarracin_x000d_
Correo: luzmery.herreraalbarracin@cencosud.com.co_x000d_
Usuario AD: LMHerreA_x000d_
Pais: Colombia_x000d_
Ubicacion: J045 JUMBO AV.DEL FERROCARRIL SANTA MARTA_x000d_
Zona: Colombia Costa_x000d_
Unidad de Negocio: JUMBO_x000d_
Servicio: null _x000d_
Telefono: 3164909501 _x000d_
Anexo: 4329000_x000d_
Descripcion: las pdt de antenas y ecommerce estan presentando fallas de señal de internet ;lo cual impide realizar el trabajo de escaneo de productos en las antenas y domicilios _x000d_
Seccion de la tienda en donde se ubica la PDT o usuario: jumbo santa marta _x000d_
</v>
      </c>
      <c r="I1131" t="str">
        <v>Favor nos ayudan con personal en sitio</v>
      </c>
      <c r="J1131" t="str">
        <v>Se procede a realizar validación de dispositivo PDA; los equipos presentan intermitencia en la conexión a internet. Se valida que los equipos tienen conexión; pero en ocasiones la red wifi es intermitente. Se valida con el personal de soporte de sistemas de Cencosud donde se establece comunicación con el personal de redes y telecomunicaciones y se realiza validación remota desde Bogotá. Se informa que se explique al usuario que las PDA están operativas; la falla es inherente a la red wifi de la entidad Jumbo Santa Marta. Cabe resaltar que la PDA del área PGC se le realizan validaciones adicionales debido a que no se pudo realizar la conexión manual. El soporte de sistemas Alvaro Martinez indica configuración de red manualmente y no se establece conexión por clave errónea otorgada; debido a eso se solicita restablecimiento de equipo de fábrica y al momento de realiza la configuración del equipo desde cero se genera un bloqueo del equipo por actualización e instalación del firmware requerido. Se procede a validar utilizando tarjeta micro sd para cargar el firmware al momento de realizar el proceso de instalación la PDA no logra leer la tarjeta sd; se escala la novedad con el soporte de sistemas de Cencosud luego de realizar múltiples pruebas y aun así no se logra desbloquear dispositivo. Se consigue una micro sd nueva; se le copia firmware y se coloca en la PDA reconociendo la tarjeta. Se procede a actualizar versión de firmware; pero al ingresar a la PDA queda solicitando cuenta de google para continuar; de la cual no se tiene información. Se siguen instrucciones de instalar firmware .23 y luego .31 pero el bloqueo continua; no deja avanzar en la configuración. Según indicación de Rafael Acosta solicitaran envió de PDA a Barranquilla para continuar con el proceso de revisión; PDA no queda operativa</v>
      </c>
      <c r="K1131">
        <v>44740</v>
      </c>
      <c r="L1131">
        <v>44742</v>
      </c>
      <c r="M1131" t="str">
        <f>TEXT(L1131,"DDDDDDD")</f>
        <v>jueves</v>
      </c>
      <c r="N1131" t="str">
        <v>J045 JUMBO AV.DEL FERROCARRIL SANTA MARTA</v>
      </c>
      <c r="O1131" t="str">
        <v>SANTA MARTA</v>
      </c>
      <c r="P1131" t="str">
        <v>COSTA</v>
      </c>
      <c r="Q1131" t="str">
        <v>ENRIQUE RAFAEL PONZON ORTEGA</v>
      </c>
      <c r="R1131">
        <v>1082888515</v>
      </c>
      <c r="S1131" t="str">
        <v>DIRECTO</v>
      </c>
      <c r="T1131">
        <v>0.4722222222222222</v>
      </c>
      <c r="U1131">
        <v>0.7013888888888888</v>
      </c>
      <c r="V1131">
        <v>0.22916666666666666</v>
      </c>
      <c r="W1131">
        <v>3</v>
      </c>
      <c r="X1131">
        <f>NETWORKDAYS(K1131,L1130)</f>
        <v>1</v>
      </c>
      <c r="Y1131" t="str">
        <f>IF(X1131&lt;=2,"CUMPLE","NO CUMPLE")</f>
        <v>CUMPLE</v>
      </c>
    </row>
    <row r="1132">
      <c r="A1132" t="str">
        <v>ACOMPAÑAMIENTO</v>
      </c>
      <c r="B1132" t="str">
        <v>ACOMPAÑAMIENTO</v>
      </c>
      <c r="C1132" t="str">
        <v>CERRADO</v>
      </c>
      <c r="D1132" t="str">
        <v>CRC</v>
      </c>
      <c r="E1132" t="str">
        <v>ACOMPAÑAMIENTO</v>
      </c>
      <c r="F1132" t="str">
        <v>ACOMPAÑAMIENTO</v>
      </c>
      <c r="G1132" t="str">
        <v>ACOMPAÑAMIENTO</v>
      </c>
      <c r="H1132" t="str">
        <v>Gestión de soporte técnico en el Centro de Reparación</v>
      </c>
      <c r="I1132" t="str">
        <v>Gestión de soporte técnico en el Centro de Reparación</v>
      </c>
      <c r="J1132" t="str">
        <v>Se realiza actividad de acompañamiento en CRC</v>
      </c>
      <c r="K1132">
        <v>44741</v>
      </c>
      <c r="L1132">
        <v>44741</v>
      </c>
      <c r="M1132" t="str">
        <f>TEXT(L1132,"DDDDDDD")</f>
        <v>miércoles</v>
      </c>
      <c r="N1132" t="str">
        <v>CENTRO DE REPARACIÓN</v>
      </c>
      <c r="O1132" t="str">
        <v>BOGOTA</v>
      </c>
      <c r="P1132" t="str">
        <v>BOGOTA</v>
      </c>
      <c r="Q1132" t="str">
        <v>DIEGO ALBERTO TORRES CRUZ</v>
      </c>
      <c r="R1132">
        <v>1000466791</v>
      </c>
      <c r="S1132" t="str">
        <v>DIRECTO</v>
      </c>
      <c r="T1132">
        <v>0.3333333333333333</v>
      </c>
      <c r="U1132">
        <v>0.75</v>
      </c>
      <c r="V1132">
        <v>0.4166666666666667</v>
      </c>
      <c r="W1132">
        <v>3</v>
      </c>
      <c r="X1132">
        <f>NETWORKDAYS(K1132,L1131)</f>
        <v>2</v>
      </c>
      <c r="Y1132" t="str">
        <f>IF(X1132&lt;=2,"CUMPLE","NO CUMPLE")</f>
        <v>CUMPLE</v>
      </c>
    </row>
    <row r="1133">
      <c r="A1133" t="str">
        <v>ACOMPAÑAMIENTO</v>
      </c>
      <c r="B1133" t="str">
        <v>ACOMPAÑAMIENTO</v>
      </c>
      <c r="C1133" t="str">
        <v>CERRADO</v>
      </c>
      <c r="D1133" t="str">
        <v>TIENDA</v>
      </c>
      <c r="E1133" t="str">
        <v>ACOMPAÑAMIENTO</v>
      </c>
      <c r="F1133" t="str">
        <v>ACOMPAÑAMIENTO</v>
      </c>
      <c r="G1133" t="str">
        <v>ACOMPAÑAMIENTO</v>
      </c>
      <c r="H1133" t="str">
        <v>Solicitud de técnico para apoyar atención de casos en tienda</v>
      </c>
      <c r="I1133" t="str">
        <v>Acompañamiento</v>
      </c>
      <c r="J1133" t="str">
        <v>Se realiza actividad de acompañamiento en tienda</v>
      </c>
      <c r="K1133">
        <v>44741</v>
      </c>
      <c r="L1133">
        <v>44741</v>
      </c>
      <c r="M1133" t="str">
        <f>TEXT(L1133,"DDDDDDD")</f>
        <v>miércoles</v>
      </c>
      <c r="N1133" t="str">
        <v>J023 DE LA 65</v>
      </c>
      <c r="O1133" t="str">
        <v>MEDELLIN</v>
      </c>
      <c r="P1133" t="str">
        <v>CENTRO</v>
      </c>
      <c r="Q1133" t="str">
        <v>YURIMAR MARQUEZ MUÑOZ</v>
      </c>
      <c r="R1133">
        <v>1045025746</v>
      </c>
      <c r="S1133" t="str">
        <v>DIRECTO</v>
      </c>
      <c r="T1133">
        <v>0.3333333333333333</v>
      </c>
      <c r="U1133">
        <v>0.75</v>
      </c>
      <c r="V1133">
        <v>0.4166666666666667</v>
      </c>
      <c r="W1133" t="str">
        <v>2;5</v>
      </c>
      <c r="X1133">
        <f>NETWORKDAYS(K1133,L1132)</f>
        <v>1</v>
      </c>
      <c r="Y1133" t="str">
        <f>IF(X1133&lt;=2,"CUMPLE","NO CUMPLE")</f>
        <v>CUMPLE</v>
      </c>
    </row>
    <row r="1134">
      <c r="A1134" t="str">
        <v>ACOMPAÑAMIENTO</v>
      </c>
      <c r="B1134" t="str">
        <v>ACOMPAÑAMIENTO</v>
      </c>
      <c r="C1134" t="str">
        <v>CERRADO</v>
      </c>
      <c r="D1134" t="str">
        <v>TIENDA</v>
      </c>
      <c r="E1134" t="str">
        <v>ACOMPAÑAMIENTO</v>
      </c>
      <c r="F1134" t="str">
        <v>ACOMPAÑAMIENTO</v>
      </c>
      <c r="G1134" t="str">
        <v>ACOMPAÑAMIENTO</v>
      </c>
      <c r="H1134" t="str">
        <v>Solicitud de técnico para apoyar atención de casos en tienda</v>
      </c>
      <c r="I1134" t="str">
        <v>Acompañamiento</v>
      </c>
      <c r="J1134" t="str">
        <v>Se realiza actividad de acompañamiento en tienda</v>
      </c>
      <c r="K1134">
        <v>44741</v>
      </c>
      <c r="L1134">
        <v>44741</v>
      </c>
      <c r="M1134" t="str">
        <f>TEXT(L1134,"DDDDDDD")</f>
        <v>miércoles</v>
      </c>
      <c r="N1134" t="str">
        <v>J031 CALI CHIPICHAPE</v>
      </c>
      <c r="O1134" t="str">
        <v>CALI</v>
      </c>
      <c r="P1134" t="str">
        <v>OCCIDENTE</v>
      </c>
      <c r="Q1134" t="str">
        <v>LINA FERNANDA ARBOLEDA PRECIADO</v>
      </c>
      <c r="R1134">
        <v>1143832224</v>
      </c>
      <c r="S1134" t="str">
        <v>DIRECTO</v>
      </c>
      <c r="T1134">
        <v>0.3333333333333333</v>
      </c>
      <c r="U1134">
        <v>0.75</v>
      </c>
      <c r="V1134">
        <v>0.4166666666666667</v>
      </c>
      <c r="W1134" t="str">
        <v>2;5</v>
      </c>
      <c r="X1134">
        <f>NETWORKDAYS(K1134,L1133)</f>
        <v>1</v>
      </c>
      <c r="Y1134" t="str">
        <f>IF(X1134&lt;=2,"CUMPLE","NO CUMPLE")</f>
        <v>CUMPLE</v>
      </c>
    </row>
    <row r="1135">
      <c r="A1135" t="str">
        <v>ACOMPAÑAMIENTO</v>
      </c>
      <c r="B1135" t="str">
        <v>ACOMPAÑAMIENTO</v>
      </c>
      <c r="C1135" t="str">
        <v>CERRADO</v>
      </c>
      <c r="D1135" t="str">
        <v>TIENDA</v>
      </c>
      <c r="E1135" t="str">
        <v>ACOMPAÑAMIENTO</v>
      </c>
      <c r="F1135" t="str">
        <v>ACOMPAÑAMIENTO</v>
      </c>
      <c r="G1135" t="str">
        <v>ACOMPAÑAMIENTO</v>
      </c>
      <c r="H1135" t="str">
        <v>Solicitud de técnico para apoyar atención de casos en tienda</v>
      </c>
      <c r="I1135" t="str">
        <v>Acompañamiento</v>
      </c>
      <c r="J1135" t="str">
        <v>Se realiza actividad de acompañamiento en tienda</v>
      </c>
      <c r="K1135">
        <v>44741</v>
      </c>
      <c r="L1135">
        <v>44741</v>
      </c>
      <c r="M1135" t="str">
        <f>TEXT(L1135,"DDDDDDD")</f>
        <v>miércoles</v>
      </c>
      <c r="N1135" t="str">
        <v>M082 ATALAYAS</v>
      </c>
      <c r="O1135" t="str">
        <v>CUCUTA</v>
      </c>
      <c r="P1135" t="str">
        <v>ORIENTE</v>
      </c>
      <c r="Q1135" t="str">
        <v>MICHAEL ALBERTO CARRILLO RODRIGUEZ</v>
      </c>
      <c r="R1135">
        <v>1090475559</v>
      </c>
      <c r="S1135" t="str">
        <v>DIRECTO</v>
      </c>
      <c r="T1135">
        <v>0.3333333333333333</v>
      </c>
      <c r="U1135">
        <v>0.75</v>
      </c>
      <c r="V1135">
        <v>0.4166666666666667</v>
      </c>
      <c r="W1135" t="str">
        <v>2;5</v>
      </c>
      <c r="X1135">
        <f>NETWORKDAYS(K1135,L1134)</f>
        <v>1</v>
      </c>
      <c r="Y1135" t="str">
        <f>IF(X1135&lt;=2,"CUMPLE","NO CUMPLE")</f>
        <v>CUMPLE</v>
      </c>
    </row>
    <row r="1136" xml:space="preserve">
      <c r="A1136">
        <v>12535351</v>
      </c>
      <c r="B1136" t="str">
        <v>REQUEST</v>
      </c>
      <c r="C1136" t="str">
        <v>CERRADO</v>
      </c>
      <c r="D1136" t="str">
        <v>PANADERIA</v>
      </c>
      <c r="E1136" t="str">
        <v>IMPRESORA</v>
      </c>
      <c r="F1136" t="str">
        <v>MANO</v>
      </c>
      <c r="G1136" t="str">
        <v>ZEBRA</v>
      </c>
      <c r="H1136"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 _x000d_
Telefono: 3014490399 _x000d_
Anexo: 7400414_x000d_
Descripcion: Novedad al momento de imprimir etiquetas complementarias de la seccion de panaderia. la impresora ZEBRA ZT410 no imprime las etiquetas completas._x000d_
</v>
      </c>
      <c r="I1136" t="str" xml:space="preserve">
        <v xml:space="preserve">Buen Dia_x000d_
Se transfiere Ticket de caso que atendio el Tecnico de Isit en sitio el dia de ayer 28 de junio</v>
      </c>
      <c r="J1136" t="str">
        <v>Se reporta problema de impresión en la ZEBRA; se realizan múltiples procesos y pruebas con personal de soporte siendo la mejoría de la impresión poca. Se realiza una limpieza profunda de cada parte y retiro de papeles incrustados; se reajustan papeles; se reinicia y se realizan pruebas nuevamente siendo exitosas y dando solución al problema.</v>
      </c>
      <c r="K1136">
        <v>44741</v>
      </c>
      <c r="L1136">
        <v>44741</v>
      </c>
      <c r="M1136" t="str">
        <f>TEXT(L1136,"DDDDDDD")</f>
        <v>miércoles</v>
      </c>
      <c r="N1136" t="str">
        <v>M040 METRO RIOHACHA</v>
      </c>
      <c r="O1136" t="str">
        <v>RIOHACHA</v>
      </c>
      <c r="P1136" t="str">
        <v>COSTA</v>
      </c>
      <c r="Q1136" t="str">
        <v>WILGER MELO PRADO</v>
      </c>
      <c r="R1136">
        <v>1118852348</v>
      </c>
      <c r="S1136" t="str">
        <v>DIRECTO</v>
      </c>
      <c r="T1136">
        <v>0.4340277777777778</v>
      </c>
      <c r="U1136">
        <v>0.5416666666666666</v>
      </c>
      <c r="V1136">
        <v>0.1076388888888889</v>
      </c>
      <c r="W1136">
        <v>2</v>
      </c>
      <c r="X1136">
        <f>NETWORKDAYS(K1136,L1135)</f>
        <v>1</v>
      </c>
      <c r="Y1136" t="str">
        <f>IF(X1136&lt;=2,"CUMPLE","NO CUMPLE")</f>
        <v>CUMPLE</v>
      </c>
    </row>
    <row r="1137" xml:space="preserve">
      <c r="A1137">
        <v>12535796</v>
      </c>
      <c r="B1137" t="str">
        <v>REQUEST</v>
      </c>
      <c r="C1137" t="str">
        <v>CERRADO</v>
      </c>
      <c r="D1137" t="str">
        <v>CONTRALOR</v>
      </c>
      <c r="E1137" t="str">
        <v>TELEFONO</v>
      </c>
      <c r="F1137" t="str">
        <v>TELEFONO</v>
      </c>
      <c r="G1137" t="str">
        <v>CISCO</v>
      </c>
      <c r="H1137" t="str" xml:space="preserve">
        <v xml:space="preserve">Datos usuario_x000d_
Nombre: Enzo Fabricio Benedetty Lambrano_x000d_
Correo: enzofabricio.benedetty@cencosud.com.co_x000d_
Usuario AD: Efbenede_x000d_
Pais: Colombia_x000d_
Ubicacion: J045 JUMBO AV.DEL FERROCARRIL SANTA MARTA_x000d_
Zona: Colombia Costa_x000d_
Unidad de Negocio: Supermercados_x000d_
Servicio: Tiendas &amp; Centros de Distribucion _x000d_
Telefono: 319 3461811 _x000d_
Anexo: 7450400_x000d_
Descripcion: no funciona el telefono solicitud de cambio de equipo _x000d_
AREA EN DONDE SE UBICA EL EQUIPO : contralor _x000d_
</v>
      </c>
      <c r="I1137" t="str">
        <v>Favor nos ayudan con personal en sitio para validacion del telefono</v>
      </c>
      <c r="J1137" t="str">
        <v>Se procede a realizar validación de teléfono en el área de contralor; equipo presenta falla en parlante de altavoz y bocina. Se procede a realizar cambio de parlante de altavoz; donde se valida que vuelva a funcionar de forma correcta. Pero se le informa al soporte de sistemas de Cencosud que hay daño en bocina. Se debe solicitar remplazo de bocina para que pueda operar el teléfono de forma correcta. (cabe resaltar que la bocina se escucha; pero presenta falla cuando se habla mediante ella)</v>
      </c>
      <c r="K1137">
        <v>44741</v>
      </c>
      <c r="L1137">
        <v>44742</v>
      </c>
      <c r="M1137" t="str">
        <f>TEXT(L1137,"DDDDDDD")</f>
        <v>jueves</v>
      </c>
      <c r="N1137" t="str">
        <v>J045 JUMBO AV.DEL FERROCARRIL SANTA MARTA</v>
      </c>
      <c r="O1137" t="str">
        <v>SANTA MARTA</v>
      </c>
      <c r="P1137" t="str">
        <v>COSTA</v>
      </c>
      <c r="Q1137" t="str">
        <v>ENRIQUE RAFAEL PONZON ORTEGA</v>
      </c>
      <c r="R1137">
        <v>1082888515</v>
      </c>
      <c r="S1137" t="str">
        <v>DIRECTO</v>
      </c>
      <c r="T1137">
        <v>0.4236111111111111</v>
      </c>
      <c r="U1137">
        <v>0.4583333333333333</v>
      </c>
      <c r="V1137">
        <v>0.034722222222222224</v>
      </c>
      <c r="W1137">
        <v>1</v>
      </c>
      <c r="X1137">
        <f>NETWORKDAYS(K1137,L1136)</f>
        <v>1</v>
      </c>
      <c r="Y1137" t="str">
        <f>IF(X1137&lt;=2,"CUMPLE","NO CUMPLE")</f>
        <v>CUMPLE</v>
      </c>
    </row>
    <row r="1138" xml:space="preserve">
      <c r="A1138">
        <v>12541088</v>
      </c>
      <c r="B1138" t="str">
        <v>REQUEST</v>
      </c>
      <c r="C1138" t="str">
        <v>CERRADO</v>
      </c>
      <c r="D1138" t="str">
        <v>CARNES</v>
      </c>
      <c r="E1138" t="str">
        <v>BALANZA</v>
      </c>
      <c r="F1138" t="str">
        <v>MESA</v>
      </c>
      <c r="G1138" t="str">
        <v>METTLER</v>
      </c>
      <c r="H1138"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 _x000d_
Telefono: 3113798599 _x000d_
Anexo: 4329000_x000d_
Descripcion: Balanza de mesa no registra peso en lector y tiquetes salen en blanco_x000d_
Area en donde se encuentra la Balanza: Carnes_x000d_
_x000d_
</v>
      </c>
      <c r="I1138" t="str">
        <v>Favor nos ayudan a revisar</v>
      </c>
      <c r="J1138" t="str">
        <v>Se procede a realizar validación de balanza colgante en el área de carnes; se realiza mantenimiento correctivo a equipo; calibración de sensores y pruebas de impresión. Se valida realizando pruebas con el usuario a satisfacción se entrega equipo operativo.</v>
      </c>
      <c r="K1138">
        <v>44741</v>
      </c>
      <c r="L1138">
        <v>44742</v>
      </c>
      <c r="M1138" t="str">
        <f>TEXT(L1138,"DDDDDDD")</f>
        <v>jueves</v>
      </c>
      <c r="N1138" t="str">
        <v>J045 JUMBO AV.DEL FERROCARRIL SANTA MARTA</v>
      </c>
      <c r="O1138" t="str">
        <v>SANTA MARTA</v>
      </c>
      <c r="P1138" t="str">
        <v>COSTA</v>
      </c>
      <c r="Q1138" t="str">
        <v>ENRIQUE RAFAEL PONZON ORTEGA</v>
      </c>
      <c r="R1138">
        <v>1082888515</v>
      </c>
      <c r="S1138" t="str">
        <v>DIRECTO</v>
      </c>
      <c r="T1138">
        <v>0.3541666666666667</v>
      </c>
      <c r="U1138">
        <v>0.4166666666666667</v>
      </c>
      <c r="V1138">
        <v>0.0625</v>
      </c>
      <c r="W1138">
        <v>1</v>
      </c>
      <c r="X1138">
        <f>NETWORKDAYS(K1138,L1137)</f>
        <v>2</v>
      </c>
      <c r="Y1138" t="str">
        <f>IF(X1138&lt;=2,"CUMPLE","NO CUMPLE")</f>
        <v>CUMPLE</v>
      </c>
    </row>
    <row r="1139" xml:space="preserve">
      <c r="A1139">
        <v>12543264</v>
      </c>
      <c r="B1139" t="str">
        <v>INCIDENT</v>
      </c>
      <c r="C1139" t="str">
        <v>CERRADO</v>
      </c>
      <c r="D1139" t="str">
        <v>LINEAL DE CAJAS</v>
      </c>
      <c r="E1139" t="str">
        <v>POS</v>
      </c>
      <c r="F1139" t="str">
        <v>POS</v>
      </c>
      <c r="G1139" t="str">
        <v>WINCOR</v>
      </c>
      <c r="H1139" t="str" xml:space="preserve">
        <v xml:space="preserve">Datos usuario_x000d_
Nombre: Karen Liliana Avila Iriarte_x000d_
Correo: KarenLiliana.Avila@cencosud.com.co_x000d_
Usuario AD: KLAvilaI_x000d_
Pais: Colombia_x000d_
Ubicacion: Z073 EDS MOSQUERA_x000d_
Zona: Colombia Bogota_x000d_
Unidad de Negocio: Supermercados_x000d_
Servicio: Tiendas &amp; Centros de Distribucion _x000d_
Telefono: 3102190264 _x000d_
Anexo: null_x000d_
Descripcion: Buenos dias :_x000d_
Me pueden colaborara con la POS 13 ; se encuentra fuera de linea desde el dia de ayer y no se ha podido restablecer agradezco de su colaboracion y pronta respuesta ya que debo realizar el dia de hoy el formato de basculas y balanzas._x000d_
</v>
      </c>
      <c r="I1139" t="str">
        <v>Formatear la POS 13 de la tienda Metro Mosquera; llevar la USB de POS y llamarme para darle los datos de la POS a formatear</v>
      </c>
      <c r="J1139" t="str">
        <v>Inicialmente se realiza la verificacion del patch cord que este en buen estado; luego se hace la revision física del punto de red; pero la falla persiste. Así que nos comunicamos con el área de redes para que valide el estado de los puertos. Se hacen pruebas de conexión con diferentes equipos pero no se encuentran en la red; así que se procede a verificar las conexiones en el SW del lineal de cajas y se encuentra que el patch cord de ese punto se encuentra averiado. Se reemplaza y se valida que suba nuevamente la POS. Se deja operativa la caja.</v>
      </c>
      <c r="K1139">
        <v>44741</v>
      </c>
      <c r="L1139">
        <v>44742</v>
      </c>
      <c r="M1139" t="str">
        <f>TEXT(L1139,"DDDDDDD")</f>
        <v>jueves</v>
      </c>
      <c r="N1139" t="str">
        <v>M073 METRO MOSQUERA</v>
      </c>
      <c r="O1139" t="str">
        <v>MOSQUERA</v>
      </c>
      <c r="P1139" t="str">
        <v>BOGOTA</v>
      </c>
      <c r="Q1139" t="str">
        <v>ALEXANDER CASTILLO SOTELO</v>
      </c>
      <c r="R1139">
        <v>80216449</v>
      </c>
      <c r="S1139" t="str">
        <v>ALIADO</v>
      </c>
      <c r="T1139">
        <v>0.5625</v>
      </c>
      <c r="U1139">
        <v>0.6388888888888888</v>
      </c>
      <c r="V1139">
        <v>0.0763888888888889</v>
      </c>
      <c r="W1139">
        <v>2</v>
      </c>
      <c r="X1139">
        <f>NETWORKDAYS(K1139,L1138)</f>
        <v>2</v>
      </c>
      <c r="Y1139" t="str">
        <f>IF(X1139&lt;=2,"CUMPLE","NO CUMPLE")</f>
        <v>CUMPLE</v>
      </c>
    </row>
    <row r="1140">
      <c r="A1140" t="str">
        <v>ACOMPAÑAMIENTO</v>
      </c>
      <c r="B1140" t="str">
        <v>ACOMPAÑAMIENTO</v>
      </c>
      <c r="C1140" t="str">
        <v>CERRADO</v>
      </c>
      <c r="D1140" t="str">
        <v>TIENDA</v>
      </c>
      <c r="E1140" t="str">
        <v>ACOMPAÑAMIENTO</v>
      </c>
      <c r="F1140" t="str">
        <v>ACOMPAÑAMIENTO</v>
      </c>
      <c r="G1140" t="str">
        <v>ACOMPAÑAMIENTO</v>
      </c>
      <c r="H1140" t="str">
        <v>Solicitud de técnico para apoyar atención de casos en tienda</v>
      </c>
      <c r="I1140" t="str">
        <v>Acompañamiento</v>
      </c>
      <c r="J1140" t="str">
        <v>Se realiza actividad de acompañamiento en tienda</v>
      </c>
      <c r="K1140">
        <v>44742</v>
      </c>
      <c r="L1140">
        <v>44742</v>
      </c>
      <c r="M1140" t="str">
        <f>TEXT(L1140,"DDDDDDD")</f>
        <v>jueves</v>
      </c>
      <c r="N1140" t="str">
        <v>M032 LA 70</v>
      </c>
      <c r="O1140" t="str">
        <v>CALI</v>
      </c>
      <c r="P1140" t="str">
        <v>OCCIDENTE</v>
      </c>
      <c r="Q1140" t="str">
        <v>LINA FERNANDA ARBOLEDA PRECIADO</v>
      </c>
      <c r="R1140">
        <v>1143832224</v>
      </c>
      <c r="S1140" t="str">
        <v>DIRECTO</v>
      </c>
      <c r="T1140">
        <v>0.3333333333333333</v>
      </c>
      <c r="U1140">
        <v>0.75</v>
      </c>
      <c r="V1140">
        <v>0.4166666666666667</v>
      </c>
      <c r="W1140" t="str">
        <v>2;5</v>
      </c>
      <c r="X1140">
        <f>NETWORKDAYS(K1140,L1139)</f>
        <v>1</v>
      </c>
      <c r="Y1140" t="str">
        <f>IF(X1140&lt;=2,"CUMPLE","NO CUMPLE")</f>
        <v>CUMPLE</v>
      </c>
    </row>
    <row r="1141">
      <c r="A1141" t="str">
        <v>ACOMPAÑAMIENTO</v>
      </c>
      <c r="B1141" t="str">
        <v>ACOMPAÑAMIENTO</v>
      </c>
      <c r="C1141" t="str">
        <v>CERRADO</v>
      </c>
      <c r="D1141" t="str">
        <v>TIENDA</v>
      </c>
      <c r="E1141" t="str">
        <v>ACOMPAÑAMIENTO</v>
      </c>
      <c r="F1141" t="str">
        <v>ACOMPAÑAMIENTO</v>
      </c>
      <c r="G1141" t="str">
        <v>ACOMPAÑAMIENTO</v>
      </c>
      <c r="H1141" t="str">
        <v>Solicitud de técnico para apoyar atención de casos en tienda</v>
      </c>
      <c r="I1141" t="str">
        <v>Acompañamiento</v>
      </c>
      <c r="J1141" t="str">
        <v>Se realiza actividad de acompañamiento en tienda</v>
      </c>
      <c r="K1141">
        <v>44742</v>
      </c>
      <c r="L1141">
        <v>44742</v>
      </c>
      <c r="M1141" t="str">
        <f>TEXT(L1141,"DDDDDDD")</f>
        <v>jueves</v>
      </c>
      <c r="N1141" t="str">
        <v>M080 LOS LIBERTADORES</v>
      </c>
      <c r="O1141" t="str">
        <v>CUCUTA</v>
      </c>
      <c r="P1141" t="str">
        <v>ORIENTE</v>
      </c>
      <c r="Q1141" t="str">
        <v>MICHAEL ALBERTO CARRILLO RODRIGUEZ</v>
      </c>
      <c r="R1141">
        <v>1090475559</v>
      </c>
      <c r="S1141" t="str">
        <v>DIRECTO</v>
      </c>
      <c r="T1141">
        <v>0.3333333333333333</v>
      </c>
      <c r="U1141">
        <v>0.75</v>
      </c>
      <c r="V1141">
        <v>0.4166666666666667</v>
      </c>
      <c r="W1141" t="str">
        <v>2;5</v>
      </c>
      <c r="X1141">
        <f>NETWORKDAYS(K1141,L1140)</f>
        <v>1</v>
      </c>
      <c r="Y1141" t="str">
        <f>IF(X1141&lt;=2,"CUMPLE","NO CUMPLE")</f>
        <v>CUMPLE</v>
      </c>
    </row>
    <row r="1142" xml:space="preserve">
      <c r="A1142">
        <v>12522217</v>
      </c>
      <c r="B1142" t="str">
        <v>REQUEST</v>
      </c>
      <c r="C1142" t="str">
        <v>CERRADO</v>
      </c>
      <c r="D1142" t="str">
        <v>LINEAL DE CAJAS</v>
      </c>
      <c r="E1142" t="str">
        <v>CASH DRAWER</v>
      </c>
      <c r="F1142" t="str">
        <v xml:space="preserve"> CASH DRAWER</v>
      </c>
      <c r="G1142" t="str">
        <v xml:space="preserve"> CASH DRAWER</v>
      </c>
      <c r="H1142" t="str" xml:space="preserve">
        <v xml:space="preserve">Datos usuario_x000d_
Nombre: Liliana Margarita Rondon Banegas_x000d_
Correo: Liliana.Rondon@cencosud.com.co_x000d_
Usuario AD: LMRondon_x000d_
Pais: Colombia_x000d_
Ubicacion: M042 METRO IBAGUE_x000d_
Zona: Colombia Occidente_x000d_
Unidad de Negocio: null_x000d_
Servicio: null_x000d_
Telefono: null_x000d_
Anexo: null_x000d_
Descripcion: Buenos Dias. por favor nos pueden colaborar con el cambio de la gaveta de la caja 07 ya que se encuentra muy deteriorada y no abre._x000d_
gracias._x000d_
Numero de caja: 07}</v>
      </c>
      <c r="I1142" t="str">
        <v>La parte ya se encuentra en sitio; Jefe su autorizacion con el despacho del tecnico para su instalacion. Gracias</v>
      </c>
      <c r="J1142" t="str">
        <v>Se procede a realizar cambio de gaveta en pos n8 debido a que según indica usuario presenta falla; los rieles se le caen y está partida en la parte de abajo; se cambia y queda operativa y en funcionamiento.</v>
      </c>
      <c r="K1142">
        <v>44742</v>
      </c>
      <c r="L1142">
        <v>44742</v>
      </c>
      <c r="M1142" t="str">
        <f>TEXT(L1142,"DDDDDDD")</f>
        <v>jueves</v>
      </c>
      <c r="N1142" t="str">
        <v>M042 METRO IBAGUE</v>
      </c>
      <c r="O1142" t="str">
        <v>IBAGUE</v>
      </c>
      <c r="P1142" t="str">
        <v>OCCIDENTE</v>
      </c>
      <c r="Q1142" t="str">
        <v>SERGIO LEONARDO CLAVIJO CAMARGO</v>
      </c>
      <c r="R1142">
        <v>1110471353</v>
      </c>
      <c r="S1142" t="str">
        <v>DIRECTO</v>
      </c>
      <c r="T1142">
        <v>0.6041666666666666</v>
      </c>
      <c r="U1142">
        <v>0.625</v>
      </c>
      <c r="V1142">
        <v>0.020833333333333332</v>
      </c>
      <c r="W1142">
        <v>1</v>
      </c>
      <c r="X1142">
        <f>NETWORKDAYS(K1142,L1141)</f>
        <v>1</v>
      </c>
      <c r="Y1142" t="str">
        <f>IF(X1142&lt;=2,"CUMPLE","NO CUMPLE")</f>
        <v>CUMPLE</v>
      </c>
    </row>
    <row r="1143" xml:space="preserve">
      <c r="A1143">
        <v>12535337</v>
      </c>
      <c r="B1143" t="str">
        <v>REQUEST</v>
      </c>
      <c r="C1143" t="str">
        <v>CERRADO</v>
      </c>
      <c r="D1143" t="str">
        <v>TIENDA</v>
      </c>
      <c r="E1143" t="str">
        <v>PDA</v>
      </c>
      <c r="F1143" t="str">
        <v>PDA</v>
      </c>
      <c r="G1143" t="str">
        <v>HONEYWELL</v>
      </c>
      <c r="H1143" t="str" xml:space="preserve">
        <v xml:space="preserve">Datos usuario_x000d_
Nombre: Angel Martinez Ramirez_x000d_
Correo: Angel.Martinez@cencosud.com.co_x000d_
Usuario AD: AMRamir_x000d_
Pais: Colombia_x000d_
Ubicacion: M042 METRO IBAGUE_x000d_
Zona: Colombia Occidente_x000d_
Unidad de Negocio: Mejoramiento del Hogar_x000d_
Servicio: Tiendas &amp; Centros de Distribucion_x000d_
Telefono: 1151401408_x000d_
Anexo: null_x000d_
Descripcion: Buen dia;_x000d_
_x000d_
Me colaboran con la revision de la siguiente PDT ; novedad no conecta se queda iniciando y no logra conctarse se require para inventarios_x000d_
_x000d_
s/n 21178B0487_x000d_
IMEI- 990011943219500_x000d_
IMEI-99001194321950_x000d_
HONEYWELL_x000d_
_x000d_
Gracias;_x000d_
_x000d_
Seccion de la tienda en donde se ubica la PDT o usuario: ofinas Metro Ibague_x000d_
</v>
      </c>
      <c r="I1143" t="str">
        <v xml:space="preserve">Jefe su autorizacion para revision de la pdt con serial 21178B0487 que no inicia el sistemas operatrivo.Gracias	</v>
      </c>
      <c r="J1143" t="str">
        <v>99001194321950 serial PDA; PDA no tiene configurado teclas F1;f2;f3;f4; se procede a configurar teclas en TELNET; posteriomente a realizar pruebas con el usuario; pda queda operativa y en funcionamiento.</v>
      </c>
      <c r="K1143">
        <v>44742</v>
      </c>
      <c r="L1143">
        <v>44742</v>
      </c>
      <c r="M1143" t="str">
        <f>TEXT(L1143,"DDDDDDD")</f>
        <v>jueves</v>
      </c>
      <c r="N1143" t="str">
        <v>M042 METRO IBAGUE</v>
      </c>
      <c r="O1143" t="str">
        <v>IBAGUE</v>
      </c>
      <c r="P1143" t="str">
        <v>OCCIDENTE</v>
      </c>
      <c r="Q1143" t="str">
        <v>SERGIO LEONARDO CLAVIJO CAMARGO</v>
      </c>
      <c r="R1143">
        <v>1110471353</v>
      </c>
      <c r="S1143" t="str">
        <v>DIRECTO</v>
      </c>
      <c r="T1143">
        <v>0.5833333333333334</v>
      </c>
      <c r="U1143">
        <v>0.6041666666666666</v>
      </c>
      <c r="V1143">
        <v>0.020833333333333332</v>
      </c>
      <c r="W1143">
        <v>1</v>
      </c>
      <c r="X1143">
        <f>NETWORKDAYS(K1143,L1142)</f>
        <v>1</v>
      </c>
      <c r="Y1143" t="str">
        <f>IF(X1143&lt;=2,"CUMPLE","NO CUMPLE")</f>
        <v>CUMPLE</v>
      </c>
    </row>
    <row r="1144" xml:space="preserve">
      <c r="A1144">
        <v>12542937</v>
      </c>
      <c r="B1144" t="str">
        <v>REQUEST</v>
      </c>
      <c r="C1144" t="str">
        <v>CERRADO</v>
      </c>
      <c r="D1144" t="str">
        <v>TIENDA</v>
      </c>
      <c r="E1144" t="str">
        <v>PDA</v>
      </c>
      <c r="F1144" t="str">
        <v>PDA</v>
      </c>
      <c r="G1144" t="str">
        <v>HONEYWELL</v>
      </c>
      <c r="H1144" t="str" xml:space="preserve">
        <v xml:space="preserve">Datos usuario_x000d_
Nombre: Angel Martinez Ramirez_x000d_
Correo: Angel.Martinez@cencosud.com.co_x000d_
Usuario AD: AMRamir_x000d_
Pais: Colombia_x000d_
Ubicacion: M042 METRO IBAGUE_x000d_
Zona: Colombia Occidente_x000d_
Unidad de Negocio: Mejoramiento del Hogar_x000d_
Servicio: Tiendas &amp; Centros de Distribucion_x000d_
Telefono: 1151401408_x000d_
Anexo: null_x000d_
Descripcion: Buen dia;_x000d_
_x000d_
por favor me colaboran con la configuracion de la siguiente pda ; tiene desconfigurado el panel de opciones como F3 para salta ala siguite pagina F10 pA Ejucutar; ETC agradesco de su ayuda lo mas pronto posible ya que son los escnaer de realizar inventario en tieneda; afectando al operacion_x000d_
_x000d_
S/N- 2117880472_x000d_
IMEI-990011943219492_x000d_
MEID-99001194321949_x000d_
Honeywell_x000d_
_x000d_
_x000d_
Gracias;_x000d_
Seccion de la tienda en donde se ubica la PDT o usuario: metro ibague</v>
      </c>
      <c r="I1144" t="str">
        <v>Jefe su autorizacion para envio del tecnico para confoguracion de telnet que se descofiguraron las teclas f pdt con serial 2117880472</v>
      </c>
      <c r="J1144" t="str">
        <v>PDA presenta falla que no inicia; se procede a realizar retiro de bateria y reiniciar por medio seguro y al iniciar la PDA esta misma solicita contraseña de acceso; se procede a formatear debido a que se no se conoce la contraseña; se configura pda según parametros de la compañia; se realizan pruebas quedando operativa y en funcionamiento.</v>
      </c>
      <c r="K1144">
        <v>44742</v>
      </c>
      <c r="L1144">
        <v>44742</v>
      </c>
      <c r="M1144" t="str">
        <f>TEXT(L1144,"DDDDDDD")</f>
        <v>jueves</v>
      </c>
      <c r="N1144" t="str">
        <v>M042 METRO IBAGUE</v>
      </c>
      <c r="O1144" t="str">
        <v>IBAGUE</v>
      </c>
      <c r="P1144" t="str">
        <v>OCCIDENTE</v>
      </c>
      <c r="Q1144" t="str">
        <v>SERGIO LEONARDO CLAVIJO CAMARGO</v>
      </c>
      <c r="R1144">
        <v>1110471353</v>
      </c>
      <c r="S1144" t="str">
        <v>DIRECTO</v>
      </c>
      <c r="T1144">
        <v>0.6319444444444444</v>
      </c>
      <c r="U1144">
        <v>0.7291666666666666</v>
      </c>
      <c r="V1144">
        <v>0.09722222222222222</v>
      </c>
      <c r="W1144">
        <v>2</v>
      </c>
      <c r="X1144">
        <f>NETWORKDAYS(K1144,L1143)</f>
        <v>1</v>
      </c>
      <c r="Y1144" t="str">
        <f>IF(X1144&lt;=2,"CUMPLE","NO CUMPLE")</f>
        <v>CUMPLE</v>
      </c>
    </row>
    <row r="1145" xml:space="preserve">
      <c r="A1145">
        <v>12549612</v>
      </c>
      <c r="B1145" t="str">
        <v>INCIDENT</v>
      </c>
      <c r="C1145" t="str">
        <v>CERRADO</v>
      </c>
      <c r="D1145" t="str">
        <v>PISO DE VENTA</v>
      </c>
      <c r="E1145" t="str">
        <v>PDA</v>
      </c>
      <c r="F1145" t="str">
        <v>PDA</v>
      </c>
      <c r="G1145" t="str">
        <v>HONEYWELL</v>
      </c>
      <c r="H1145" t="str" xml:space="preserve">
        <v xml:space="preserve">Datos usuario_x000d_
Nombre: Cristhian Gonzalez Avella_x000d_
Correo: cristhian.gonzalez@cencosud.com.co_x000d_
Usuario AD: Cgonzala_x000d_
Pais: Colombia_x000d_
Ubicacion: M073 METRO MOSQUERA_x000d_
Zona: Colombia Bogota_x000d_
Unidad de Negocio: Supermercados_x000d_
Servicio: Tiendas &amp; Centros de Distribucion_x000d_
Telefono: 3214497641_x000d_
Anexo: 8948800_x000d_
Descripcion: presenta problema en aplicaciones_x000d_
Seccion de la tienda en donde se ubica la PDT o usuario: pgc</v>
      </c>
      <c r="I1145" t="str" xml:space="preserve">
        <v xml:space="preserve">Buenas Tardes_x000d_
Actualizar el Firmware de la PDA con serial 19086b7e4b</v>
      </c>
      <c r="J1145" t="str">
        <v>Se realiza la configuración del archivo desde el usuario administrador que no permite que se conecte la aplicación Genexis. Se reinicia y se hacen las pruebas de conexión. Se deja operativo el equipo.</v>
      </c>
      <c r="K1145">
        <v>44742</v>
      </c>
      <c r="L1145">
        <v>44742</v>
      </c>
      <c r="M1145" t="str">
        <f>TEXT(L1145,"DDDDDDD")</f>
        <v>jueves</v>
      </c>
      <c r="N1145" t="str">
        <v>M073 METRO MOSQUERA</v>
      </c>
      <c r="O1145" t="str">
        <v>MOSQUERA</v>
      </c>
      <c r="P1145" t="str">
        <v>BOGOTA</v>
      </c>
      <c r="Q1145" t="str">
        <v>ALEXANDER CASTILLO SOTELO</v>
      </c>
      <c r="R1145">
        <v>80216449</v>
      </c>
      <c r="S1145" t="str">
        <v>ALIADO</v>
      </c>
      <c r="T1145">
        <v>0.6458333333333334</v>
      </c>
      <c r="U1145">
        <v>0.6875</v>
      </c>
      <c r="V1145">
        <v>0.041666666666666664</v>
      </c>
      <c r="W1145">
        <v>1</v>
      </c>
      <c r="X1145">
        <f>NETWORKDAYS(K1145,L1144)</f>
        <v>1</v>
      </c>
      <c r="Y1145" t="str">
        <f>IF(X1145&lt;=2,"CUMPLE","NO CUMPLE")</f>
        <v>CUMPLE</v>
      </c>
    </row>
    <row r="1146" xml:space="preserve">
      <c r="A1146">
        <v>12516178</v>
      </c>
      <c r="B1146" t="str">
        <v>REQUEST</v>
      </c>
      <c r="C1146" t="str">
        <v>CERRADO</v>
      </c>
      <c r="D1146" t="str">
        <v>LINEAL DE CAJAS</v>
      </c>
      <c r="E1146" t="str">
        <v>IMPRESORA</v>
      </c>
      <c r="F1146" t="str">
        <v>POS</v>
      </c>
      <c r="G1146" t="str">
        <v>EPSON</v>
      </c>
      <c r="H1146"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10 serial 8d210095803 tiene falla con la impresora uno de los puertos esta dañado (hundido).</v>
      </c>
      <c r="I1146" t="str">
        <v>Jefe su autorizacion para envio del tecnico para reparacion de impresora epson con serial P5TF146176 que se encuentra con el puerto de datos hundido; cambiar la board por una de las 5 impresoras que se encuentran en sistemas.</v>
      </c>
      <c r="J1146" t="str">
        <v xml:space="preserve">Se solicita la informacion para realizar el procedimiento e indican la impresora a revisar. Se traslada al área de sistemas donde se retiran los tornillos y se verifican las board que se pueden utilizar. Se realizan ajustes en los pines de conexion y se vuelven a conectar todos los cables y bus de datos de la board. Se lleva la impresora al sitio y  se realizan pruebas con persona de cajas Denis Muñoz; el cual queda conforme con las pruebas Se entrega impresora operativa </v>
      </c>
      <c r="K1146">
        <v>44742</v>
      </c>
      <c r="L1146">
        <v>44743</v>
      </c>
      <c r="M1146" t="str">
        <f>TEXT(L1146,"DDDDDDD")</f>
        <v>viernes</v>
      </c>
      <c r="N1146" t="str">
        <v>J036 JUMBO POPAYAN CAMPANARIO</v>
      </c>
      <c r="O1146" t="str">
        <v>POPAYAN</v>
      </c>
      <c r="P1146" t="str">
        <v>OCCIDENTE</v>
      </c>
      <c r="Q1146" t="str">
        <v>DANIEL FERNANDO PAREDES ARTEAGA</v>
      </c>
      <c r="R1146">
        <v>10301691</v>
      </c>
      <c r="S1146" t="str">
        <v>DIRECTO</v>
      </c>
      <c r="T1146">
        <v>0.3333333333333333</v>
      </c>
      <c r="U1146">
        <v>0.4166666666666667</v>
      </c>
      <c r="V1146">
        <v>0.08333333333333333</v>
      </c>
      <c r="W1146">
        <v>2</v>
      </c>
      <c r="X1146">
        <f>NETWORKDAYS(K1146,L1145)</f>
        <v>1</v>
      </c>
      <c r="Y1146" t="str">
        <f>IF(X1146&lt;=2,"CUMPLE","NO CUMPLE")</f>
        <v>CUMPLE</v>
      </c>
    </row>
    <row r="1147" xml:space="preserve">
      <c r="A1147">
        <v>12466614</v>
      </c>
      <c r="B1147" t="str">
        <v>REQUEST</v>
      </c>
      <c r="C1147" t="str">
        <v>CERRADO</v>
      </c>
      <c r="D1147" t="str">
        <v>PGC</v>
      </c>
      <c r="E1147" t="str">
        <v>VERIFICADOR</v>
      </c>
      <c r="F1147" t="str">
        <v>VERIFICADOR</v>
      </c>
      <c r="G1147" t="str">
        <v>NEWLAND</v>
      </c>
      <c r="H1147"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Buenas tardes; porfavor me colaboran; el verificador de la seccion de PGC no funciona. Gracias</v>
      </c>
      <c r="I1147" t="str">
        <v>Jefe su autorizacion para instalacion y configuracion de verificador de precios que ya se encuentra en sitio; por favor enviar a Rafael que ya sabe el proceso. Gracias</v>
      </c>
      <c r="J1147" t="str">
        <v>Se realiza configuración de verificador de precios marca Newland de acuerdo a manual; se realiza instalación en piso y se procede a realizar pruebas las cuales son todas satisfactorias. Verificador queda operativo</v>
      </c>
      <c r="K1147">
        <v>44742</v>
      </c>
      <c r="L1147">
        <v>44744</v>
      </c>
      <c r="M1147" t="str">
        <f>TEXT(L1147,"DDDDDDD")</f>
        <v>sábado</v>
      </c>
      <c r="N1147" t="str">
        <v>J047 JUMBO GIRARDOT</v>
      </c>
      <c r="O1147" t="str">
        <v>GIRARDOT</v>
      </c>
      <c r="P1147" t="str">
        <v>OCCIDENTE</v>
      </c>
      <c r="Q1147" t="str">
        <v>NELSON EDUARDO TORRES ROJAS</v>
      </c>
      <c r="R1147">
        <f>VLOOKUP(Q1147,PERSONAL,2,FALSE)</f>
        <v>5821451</v>
      </c>
      <c r="S1147" t="str">
        <v>DIRECTO</v>
      </c>
      <c r="T1147">
        <v>0.4166666666666667</v>
      </c>
      <c r="U1147">
        <v>0.5416666666666666</v>
      </c>
      <c r="V1147">
        <v>0.125</v>
      </c>
      <c r="W1147">
        <v>2</v>
      </c>
      <c r="X1147">
        <f>NETWORKDAYS(K1147,L1146)</f>
        <v>2</v>
      </c>
      <c r="Y1147" t="str">
        <f>IF(X1147&lt;=2,"CUMPLE","NO CUMPLE")</f>
        <v>CUMPLE</v>
      </c>
    </row>
    <row r="1148">
      <c r="A1148" t="str">
        <v>ACOMPAÑAMIENTO</v>
      </c>
      <c r="B1148" t="str">
        <v>ACOMPAÑAMIENTO</v>
      </c>
      <c r="C1148" t="str">
        <v>CERRADO</v>
      </c>
      <c r="D1148" t="str">
        <v>TIENDA</v>
      </c>
      <c r="E1148" t="str">
        <v>ACOMPAÑAMIENTO</v>
      </c>
      <c r="F1148" t="str">
        <v>ACOMPAÑAMIENTO</v>
      </c>
      <c r="G1148" t="str">
        <v>ACOMPAÑAMIENTO</v>
      </c>
      <c r="H1148" t="str">
        <v>Solicitud de técnico para apoyar atención de casos en tienda</v>
      </c>
      <c r="I1148" t="str">
        <v>Acompañamiento</v>
      </c>
      <c r="J1148" t="str">
        <v>Se realiza actividad de acompañamiento en tienda</v>
      </c>
      <c r="K1148">
        <v>44743</v>
      </c>
      <c r="L1148">
        <v>44743</v>
      </c>
      <c r="M1148" t="str">
        <f>TEXT(L1148,"DDDDDDD")</f>
        <v>viernes</v>
      </c>
      <c r="N1148" t="str">
        <v>J022 LAS VEGAS</v>
      </c>
      <c r="O1148" t="str">
        <v>MEDELLIN</v>
      </c>
      <c r="P1148" t="str">
        <v>CENTRO</v>
      </c>
      <c r="Q1148" t="str">
        <v>YURIMAR MARQUEZ MUÑOZ</v>
      </c>
      <c r="R1148">
        <f>VLOOKUP(Q1148,PERSONAL,2,FALSE)</f>
        <v>1045025746</v>
      </c>
      <c r="S1148" t="str">
        <v>DIRECTO</v>
      </c>
      <c r="T1148">
        <v>0.3333333333333333</v>
      </c>
      <c r="U1148">
        <v>0.75</v>
      </c>
      <c r="V1148">
        <v>0.4166666666666667</v>
      </c>
      <c r="W1148" t="str">
        <v>2;5</v>
      </c>
      <c r="X1148">
        <f>NETWORKDAYS(K1148,L1147)</f>
        <v>1</v>
      </c>
      <c r="Y1148" t="str">
        <f>IF(X1148&lt;=2,"CUMPLE","NO CUMPLE")</f>
        <v>CUMPLE</v>
      </c>
    </row>
    <row r="1149">
      <c r="A1149" t="str">
        <v>ACOMPAÑAMIENTO</v>
      </c>
      <c r="B1149" t="str">
        <v>ACOMPAÑAMIENTO</v>
      </c>
      <c r="C1149" t="str">
        <v>CERRADO</v>
      </c>
      <c r="D1149" t="str">
        <v>TIENDA</v>
      </c>
      <c r="E1149" t="str">
        <v>ACOMPAÑAMIENTO</v>
      </c>
      <c r="F1149" t="str">
        <v>ACOMPAÑAMIENTO</v>
      </c>
      <c r="G1149" t="str">
        <v>ACOMPAÑAMIENTO</v>
      </c>
      <c r="H1149" t="str">
        <v>Solicitud de técnico para apoyar atención de casos en tienda</v>
      </c>
      <c r="I1149" t="str">
        <v>Acompañamiento</v>
      </c>
      <c r="J1149" t="str">
        <v>Se realiza actividad de acompañamiento en tienda</v>
      </c>
      <c r="K1149">
        <v>44743</v>
      </c>
      <c r="L1149">
        <v>44743</v>
      </c>
      <c r="M1149" t="str">
        <f>TEXT(L1149,"DDDDDDD")</f>
        <v>viernes</v>
      </c>
      <c r="N1149" t="str">
        <v>M075 SIMON BOLIVAR</v>
      </c>
      <c r="O1149" t="str">
        <v>CALI</v>
      </c>
      <c r="P1149" t="str">
        <v>OCCIDENTE</v>
      </c>
      <c r="Q1149" t="str">
        <v>LINA FERNANDA ARBOLEDA PRECIADO</v>
      </c>
      <c r="R1149">
        <f>VLOOKUP(Q1149,PERSONAL,2,FALSE)</f>
        <v>1143832224</v>
      </c>
      <c r="S1149" t="str">
        <v>DIRECTO</v>
      </c>
      <c r="T1149">
        <v>0.3333333333333333</v>
      </c>
      <c r="U1149">
        <v>0.75</v>
      </c>
      <c r="V1149">
        <v>0.4166666666666667</v>
      </c>
      <c r="W1149" t="str">
        <v>2;5</v>
      </c>
      <c r="X1149">
        <f>NETWORKDAYS(K1149,L1148)</f>
        <v>1</v>
      </c>
      <c r="Y1149" t="str">
        <f>IF(X1149&lt;=2,"CUMPLE","NO CUMPLE")</f>
        <v>CUMPLE</v>
      </c>
    </row>
    <row r="1150">
      <c r="A1150" t="str">
        <v>ACOMPAÑAMIENTO</v>
      </c>
      <c r="B1150" t="str">
        <v>ACOMPAÑAMIENTO</v>
      </c>
      <c r="C1150" t="str">
        <v>CERRADO</v>
      </c>
      <c r="D1150" t="str">
        <v>TIENDA</v>
      </c>
      <c r="E1150" t="str">
        <v>ACOMPAÑAMIENTO</v>
      </c>
      <c r="F1150" t="str">
        <v>ACOMPAÑAMIENTO</v>
      </c>
      <c r="G1150" t="str">
        <v>ACOMPAÑAMIENTO</v>
      </c>
      <c r="H1150" t="str">
        <v>Solicitud de técnico para apoyar atención de casos en tienda</v>
      </c>
      <c r="I1150" t="str">
        <v>Acompañamiento</v>
      </c>
      <c r="J1150" t="str">
        <v>Se realiza actividad de acompañamiento en tienda</v>
      </c>
      <c r="K1150">
        <v>44743</v>
      </c>
      <c r="L1150">
        <v>44743</v>
      </c>
      <c r="M1150" t="str">
        <f>TEXT(L1150,"DDDDDDD")</f>
        <v>viernes</v>
      </c>
      <c r="N1150" t="str">
        <v>M081 VENTURA PLAZA</v>
      </c>
      <c r="O1150" t="str">
        <v>CUCUTA</v>
      </c>
      <c r="P1150" t="str">
        <v>ORIENTE</v>
      </c>
      <c r="Q1150" t="str">
        <v>MICHAEL ALBERTO CARRILLO RODRIGUEZ</v>
      </c>
      <c r="R1150">
        <f>VLOOKUP(Q1150,PERSONAL,2,FALSE)</f>
        <v>1090475559</v>
      </c>
      <c r="S1150" t="str">
        <v>DIRECTO</v>
      </c>
      <c r="T1150">
        <v>0.3333333333333333</v>
      </c>
      <c r="U1150">
        <v>0.75</v>
      </c>
      <c r="V1150">
        <v>0.4166666666666667</v>
      </c>
      <c r="W1150" t="str">
        <v>2;5</v>
      </c>
      <c r="X1150">
        <f>NETWORKDAYS(K1150,L1149)</f>
        <v>1</v>
      </c>
      <c r="Y1150" t="str">
        <f>IF(X1150&lt;=2,"CUMPLE","NO CUMPLE")</f>
        <v>CUMPLE</v>
      </c>
    </row>
    <row r="1151">
      <c r="A1151" t="str">
        <v>ACOMPAÑAMIENTO</v>
      </c>
      <c r="B1151" t="str">
        <v>ACOMPAÑAMIENTO</v>
      </c>
      <c r="C1151" t="str">
        <v>CERRADO</v>
      </c>
      <c r="D1151" t="str">
        <v>CRC</v>
      </c>
      <c r="E1151" t="str">
        <v>ACOMPAÑAMIENTO</v>
      </c>
      <c r="F1151" t="str">
        <v>ACOMPAÑAMIENTO</v>
      </c>
      <c r="G1151" t="str">
        <v>ACOMPAÑAMIENTO</v>
      </c>
      <c r="H1151" t="str">
        <v>Gestión de soporte técnico en el Centro de Reparación</v>
      </c>
      <c r="I1151" t="str">
        <v>Gestión de soporte técnico en el Centro de Reparación</v>
      </c>
      <c r="J1151" t="str">
        <v>Se realiza actividad de acompañamiento en CRC</v>
      </c>
      <c r="K1151">
        <v>44743</v>
      </c>
      <c r="L1151">
        <v>44743</v>
      </c>
      <c r="M1151" t="str">
        <f>TEXT(L1151,"DDDDDDD")</f>
        <v>viernes</v>
      </c>
      <c r="N1151" t="str">
        <v>CENTRO DE REPARACIÓN</v>
      </c>
      <c r="O1151" t="str">
        <v>BOGOTA</v>
      </c>
      <c r="P1151" t="str">
        <v>BOGOTA</v>
      </c>
      <c r="Q1151" t="str">
        <v>DIEGO ALBERTO TORRES CRUZ</v>
      </c>
      <c r="R1151">
        <f>VLOOKUP(Q1151,PERSONAL,2,FALSE)</f>
        <v>1000466791</v>
      </c>
      <c r="S1151" t="str">
        <v>DIRECTO</v>
      </c>
      <c r="T1151">
        <v>0.3333333333333333</v>
      </c>
      <c r="U1151">
        <v>0.75</v>
      </c>
      <c r="V1151">
        <v>0.4166666666666667</v>
      </c>
      <c r="W1151">
        <v>3</v>
      </c>
      <c r="X1151">
        <f>NETWORKDAYS(K1151,L1150)</f>
        <v>1</v>
      </c>
      <c r="Y1151" t="str">
        <f>IF(X1151&lt;=2,"CUMPLE","NO CUMPLE")</f>
        <v>CUMPLE</v>
      </c>
    </row>
    <row r="1152">
      <c r="A1152" t="str">
        <v>ACOMPAÑAMIENTO</v>
      </c>
      <c r="B1152" t="str">
        <v>ACOMPAÑAMIENTO</v>
      </c>
      <c r="C1152" t="str">
        <v>CERRADO</v>
      </c>
      <c r="D1152" t="str">
        <v>TIENDA</v>
      </c>
      <c r="E1152" t="str">
        <v>ACOMPAÑAMIENTO</v>
      </c>
      <c r="F1152" t="str">
        <v>ACOMPAÑAMIENTO</v>
      </c>
      <c r="G1152" t="str">
        <v>ACOMPAÑAMIENTO</v>
      </c>
      <c r="H1152" t="str">
        <v>Solicitud de técnico para apoyar atención de casos en tienda</v>
      </c>
      <c r="I1152" t="str">
        <v>Acompañamiento</v>
      </c>
      <c r="J1152" t="str">
        <v>Se realiza actividad de acompañamiento en tienda</v>
      </c>
      <c r="K1152">
        <v>44743</v>
      </c>
      <c r="L1152">
        <v>44743</v>
      </c>
      <c r="M1152" t="str">
        <f>TEXT(L1152,"DDDDDDD")</f>
        <v>viernes</v>
      </c>
      <c r="N1152" t="str">
        <v>EASY</v>
      </c>
      <c r="O1152" t="str">
        <v>BOGOTA</v>
      </c>
      <c r="P1152" t="str">
        <f>IF(ISBLANK(O1152),"0",(VLOOKUP(O1152,REGION,2,FALSE)))</f>
        <v>BOGOTA</v>
      </c>
      <c r="Q1152" t="str">
        <v>JUAN ALEJANDRO JIMENEZ RAMIREZ</v>
      </c>
      <c r="R1152">
        <f>IF(ISBLANK(Q1152),"0", VLOOKUP(Q1152,PERSONAL,2,FALSE))</f>
        <v>1000254206</v>
      </c>
      <c r="S1152" t="str">
        <v>DIRECTO</v>
      </c>
      <c r="T1152">
        <v>0.3333333333333333</v>
      </c>
      <c r="U1152">
        <v>0.75</v>
      </c>
      <c r="V1152">
        <v>0.4166666666666667</v>
      </c>
      <c r="W1152" t="str">
        <v>2;5</v>
      </c>
      <c r="X1152">
        <f>NETWORKDAYS(K1152,L1151)</f>
        <v>1</v>
      </c>
      <c r="Y1152" t="str">
        <f>IF(X1152&lt;=2,"CUMPLE","NO CUMPLE")</f>
        <v>CUMPLE</v>
      </c>
    </row>
    <row r="1153" xml:space="preserve">
      <c r="A1153">
        <v>12551131</v>
      </c>
      <c r="B1153" t="str">
        <v>INCIDENT</v>
      </c>
      <c r="C1153" t="str">
        <v>CERRADO</v>
      </c>
      <c r="D1153" t="str">
        <v>CONTRALOR</v>
      </c>
      <c r="E1153" t="str">
        <v>PDA</v>
      </c>
      <c r="F1153" t="str">
        <v>PDA</v>
      </c>
      <c r="G1153" t="str">
        <v>HONEYWELL</v>
      </c>
      <c r="H1153" t="str" xml:space="preserve">
        <v xml:space="preserve">Datos usuario_x000d_
Nombre: Johan Alberto Perdomo Rios_x000d_
Correo: johanalberto.perdomorios@cencosud.com.co_x000d_
Usuario AD: JPerdomR_x000d_
Pais: Colombia_x000d_
Ubicacion: M038 METRO NEIVA CENTRO DE CONVENCIONES_x000d_
Zona: Colombia Occidente_x000d_
Unidad de Negocio: Supermercados_x000d_
Servicio: Retail Financiero_x000d_
Telefono: 3219906590_x000d_
Anexo: 3219906590_x000d_
Descripcion: la pdt me solicita contraseña para iniciar y no tenemos el conocimiento de esta clave</v>
      </c>
      <c r="I1153" t="str" xml:space="preserve">
        <v xml:space="preserve">Se realiza verificación de la PDT Honeywell; y se confirma que al encender esta solicita contraseña para el sistema Android; por lo que se debe realizar una restauración de fabrica y configuración de la PDT desde Cero con la actualización del Firmware_x000d_
Se solicita autorización para programar visita técnica a sitio por parte de ISIT para que realicen la confirmación de la PDA_x000d_
Datos del Equipo_x000d_
Marca: Honeywell_x000d_
Modelo: Eda51_x000d_
Serial: 21178B00A3_x000d_
Área donde reposa el activo: Contralor_x000d_
Contacto para soporte_x000d_
Stiven Bedoya; Cel: 3174356868</v>
      </c>
      <c r="J1153" t="str">
        <v>Se procede a realizar revisión de pda la cual se encuentra con bloqueo; al encenderla solicita una contraseña la cual no se tiene por lo tanto se debe restaurar y reinstalar todo en la Pda. Se procede a hacer la configuración y restauración de la pda; se monta firmware; se instalan los codigos QR para la configuración de la pda y sus aplicativos. Se deja funcional; usuario hace pruebas exitosas</v>
      </c>
      <c r="K1153">
        <v>44743</v>
      </c>
      <c r="L1153">
        <v>44747</v>
      </c>
      <c r="M1153" t="str">
        <f>TEXT(L1153,"DDDDDDD")</f>
        <v>martes</v>
      </c>
      <c r="N1153" t="str">
        <v>M038 METRO NEIVA CENTRO DE CONVENCIONES</v>
      </c>
      <c r="O1153" t="str">
        <v>NEIVA</v>
      </c>
      <c r="P1153" t="str">
        <f>IF(ISBLANK(O1153),"0",(VLOOKUP(O1153,REGION,2,FALSE)))</f>
        <v>OCCIDENTE</v>
      </c>
      <c r="Q1153" t="str">
        <v>JOHN ALEJANDRO LOZADA BABATIVA</v>
      </c>
      <c r="R1153">
        <f>IF(ISBLANK(Q1153),"0", VLOOKUP(Q1153,PERSONAL,2,FALSE))</f>
        <v>1075313382</v>
      </c>
      <c r="S1153" t="str">
        <v>DIRECTO</v>
      </c>
      <c r="T1153">
        <v>0.375</v>
      </c>
      <c r="U1153">
        <v>0.4722222222222222</v>
      </c>
      <c r="V1153">
        <v>0.09722222222222222</v>
      </c>
      <c r="W1153">
        <v>2</v>
      </c>
      <c r="X1153">
        <f>NETWORKDAYS(K1153,L1152)</f>
        <v>1</v>
      </c>
      <c r="Y1153" t="str">
        <f>IF(X1153&lt;=2,"CUMPLE","NO CUMPLE")</f>
        <v>CUMPLE</v>
      </c>
    </row>
    <row r="1154">
      <c r="A1154" t="str">
        <v>ACOMPAÑAMIENTO</v>
      </c>
      <c r="B1154" t="str">
        <v>ACOMPAÑAMIENTO</v>
      </c>
      <c r="C1154" t="str">
        <v>CERRADO</v>
      </c>
      <c r="D1154" t="str">
        <v>TIENDA</v>
      </c>
      <c r="E1154" t="str">
        <v>ACOMPAÑAMIENTO</v>
      </c>
      <c r="F1154" t="str">
        <v>ACOMPAÑAMIENTO</v>
      </c>
      <c r="G1154" t="str">
        <v>ACOMPAÑAMIENTO</v>
      </c>
      <c r="H1154" t="str">
        <v>Solicitud de técnico para apoyar atención de casos en tienda</v>
      </c>
      <c r="I1154" t="str">
        <v>Acompañamiento</v>
      </c>
      <c r="J1154" t="str">
        <v>Se realiza actividad de acompañamiento en tienda</v>
      </c>
      <c r="K1154">
        <v>44747</v>
      </c>
      <c r="L1154">
        <v>44747</v>
      </c>
      <c r="M1154" t="str">
        <f>TEXT(L1154,"DDDDDDD")</f>
        <v>martes</v>
      </c>
      <c r="N1154" t="str">
        <v>M806 PRADO</v>
      </c>
      <c r="O1154" t="str">
        <v>MEDELLIN</v>
      </c>
      <c r="P1154" t="str">
        <v>CENTRO</v>
      </c>
      <c r="Q1154" t="str">
        <v>YURIMAR MARQUEZ MUÑOZ</v>
      </c>
      <c r="R1154">
        <f>VLOOKUP(Q1154,PERSONAL,2,FALSE)</f>
        <v>1045025746</v>
      </c>
      <c r="S1154" t="str">
        <v>DIRECTO</v>
      </c>
      <c r="T1154">
        <v>0.3333333333333333</v>
      </c>
      <c r="U1154">
        <v>0.75</v>
      </c>
      <c r="V1154">
        <v>0.4166666666666667</v>
      </c>
      <c r="W1154" t="str">
        <v>2;5</v>
      </c>
      <c r="X1154">
        <f>NETWORKDAYS(K1154,L1153)</f>
        <v>1</v>
      </c>
      <c r="Y1154" t="str">
        <f>IF(X1154&lt;=2,"CUMPLE","NO CUMPLE")</f>
        <v>CUMPLE</v>
      </c>
    </row>
    <row r="1155">
      <c r="A1155" t="str">
        <v>ACOMPAÑAMIENTO</v>
      </c>
      <c r="B1155" t="str">
        <v>ACOMPAÑAMIENTO</v>
      </c>
      <c r="C1155" t="str">
        <v>CERRADO</v>
      </c>
      <c r="D1155" t="str">
        <v>TIENDA</v>
      </c>
      <c r="E1155" t="str">
        <v>ACOMPAÑAMIENTO</v>
      </c>
      <c r="F1155" t="str">
        <v>ACOMPAÑAMIENTO</v>
      </c>
      <c r="G1155" t="str">
        <v>ACOMPAÑAMIENTO</v>
      </c>
      <c r="H1155" t="str">
        <v>Solicitud de técnico para apoyar atención de casos en tienda</v>
      </c>
      <c r="I1155" t="str">
        <v>Acompañamiento</v>
      </c>
      <c r="J1155" t="str">
        <v>Se realiza actividad de acompañamiento en tienda</v>
      </c>
      <c r="K1155">
        <v>44747</v>
      </c>
      <c r="L1155">
        <v>44747</v>
      </c>
      <c r="M1155" t="str">
        <f>TEXT(L1155,"DDDDDDD")</f>
        <v>martes</v>
      </c>
      <c r="N1155" t="str">
        <v>M081 VENTURA PLAZA</v>
      </c>
      <c r="O1155" t="str">
        <v>CUCUTA</v>
      </c>
      <c r="P1155" t="str">
        <v>ORIENTE</v>
      </c>
      <c r="Q1155" t="str">
        <v>MICHAEL ALBERTO CARRILLO RODRIGUEZ</v>
      </c>
      <c r="R1155">
        <v>1090475559</v>
      </c>
      <c r="S1155" t="str">
        <v>DIRECTO</v>
      </c>
      <c r="T1155">
        <v>0.3333333333333333</v>
      </c>
      <c r="U1155">
        <v>0.75</v>
      </c>
      <c r="V1155">
        <v>0.4166666666666667</v>
      </c>
      <c r="W1155" t="str">
        <v>2;5</v>
      </c>
      <c r="X1155">
        <f>NETWORKDAYS(K1155,L1154)</f>
        <v>1</v>
      </c>
      <c r="Y1155" t="str">
        <f>IF(X1155&lt;=2,"CUMPLE","NO CUMPLE")</f>
        <v>CUMPLE</v>
      </c>
    </row>
    <row r="1156">
      <c r="A1156" t="str">
        <v>ACOMPAÑAMIENTO</v>
      </c>
      <c r="B1156" t="str">
        <v>ACOMPAÑAMIENTO</v>
      </c>
      <c r="C1156" t="str">
        <v>CERRADO</v>
      </c>
      <c r="D1156" t="str">
        <v>CRC</v>
      </c>
      <c r="E1156" t="str">
        <v>ACOMPAÑAMIENTO</v>
      </c>
      <c r="F1156" t="str">
        <v>ACOMPAÑAMIENTO</v>
      </c>
      <c r="G1156" t="str">
        <v>ACOMPAÑAMIENTO</v>
      </c>
      <c r="H1156" t="str">
        <v>Gestión de soporte técnico en el Centro de Reparación</v>
      </c>
      <c r="I1156" t="str">
        <v>Gestión de soporte técnico en el Centro de Reparación</v>
      </c>
      <c r="J1156" t="str">
        <v>Se realiza actividad de acompañamiento en CRC</v>
      </c>
      <c r="K1156">
        <v>44747</v>
      </c>
      <c r="L1156">
        <v>44747</v>
      </c>
      <c r="M1156" t="str">
        <f>TEXT(L1156,"DDDDDDD")</f>
        <v>martes</v>
      </c>
      <c r="N1156" t="str">
        <v>CENTRO DE REPARACIÓN</v>
      </c>
      <c r="O1156" t="str">
        <v>BOGOTA</v>
      </c>
      <c r="P1156" t="str">
        <v>BOGOTA</v>
      </c>
      <c r="Q1156" t="str">
        <v>DIEGO ALBERTO TORRES CRUZ</v>
      </c>
      <c r="R1156">
        <f>VLOOKUP(Q1156,PERSONAL,2,FALSE)</f>
        <v>1000466791</v>
      </c>
      <c r="S1156" t="str">
        <v>DIRECTO</v>
      </c>
      <c r="T1156">
        <v>0.3333333333333333</v>
      </c>
      <c r="U1156">
        <v>0.75</v>
      </c>
      <c r="V1156">
        <v>0.4166666666666667</v>
      </c>
      <c r="W1156">
        <v>2</v>
      </c>
      <c r="X1156">
        <f>NETWORKDAYS(K1156,L1155)</f>
        <v>1</v>
      </c>
      <c r="Y1156" t="str">
        <f>IF(X1156&lt;=2,"CUMPLE","NO CUMPLE")</f>
        <v>CUMPLE</v>
      </c>
    </row>
    <row r="1157" xml:space="preserve">
      <c r="A1157">
        <v>12558837</v>
      </c>
      <c r="B1157" t="str">
        <v>INCIDENT</v>
      </c>
      <c r="C1157" t="str">
        <v>CERRADO</v>
      </c>
      <c r="D1157" t="str">
        <v>LINEAL DE CAJAS</v>
      </c>
      <c r="E1157" t="str">
        <v>MICROSENS</v>
      </c>
      <c r="F1157" t="str">
        <v>MICROSENS</v>
      </c>
      <c r="G1157" t="str">
        <v>MICROSENS</v>
      </c>
      <c r="H1157" t="str" xml:space="preserve">
        <v xml:space="preserve">Buenos días:_x000d_
_x000d_
Por favor su colaboración con la programación de personal en sitio para revisar las conexiones del microsens 10.132.23.51; ubicado en la caja 7; ya que es probable que alguien interno o externo las haya cambiado y vemos una anomalía. Cuando estén allí; por favor llamar a Alexander Munevar 3176369810. Gracias.</v>
      </c>
      <c r="I1157" t="str" xml:space="preserve">
        <v xml:space="preserve">Se solicita presencia de Técnico en Sitio para la validación del Microsens de la POS 07;_x000d_
Se solicita que cuando este en sitio contacta a Stiven Bedoya Cel: 3174356868 o al Sr Alexander Munevar Cel: 3176369810</v>
      </c>
      <c r="J1157" t="str">
        <v>Se procede a realizar el acompañamiento con redes se hace llamada con Alexander Munevar; se ubica la caja 7 en la cual se revisa el microsens para hacer pruebas. Se desconecta el cableado de la parte de atrás a la derecha el cable de red; pero falla persiste; no llega la señal; se hace prueba con la caja 6 para conectar un cable de prueba de la caja 6 a caja 7 de los microsens. Redes hace verificación y encuentran que la falla esta en el cableado trasero del microsens de la caja 7 por tanto debe ser reemplazado; se deja desconectado el cable en fallo</v>
      </c>
      <c r="K1157">
        <v>44747</v>
      </c>
      <c r="L1157">
        <v>44749</v>
      </c>
      <c r="M1157" t="str">
        <f>TEXT(L1157,"DDDDDDD")</f>
        <v>jueves</v>
      </c>
      <c r="N1157" t="str">
        <v>M038 METRO NEIVA CENTRO DE CONVENCIONES</v>
      </c>
      <c r="O1157" t="str">
        <v>NEIVA</v>
      </c>
      <c r="P1157" t="str">
        <f>IF(ISBLANK(O1157),"0",(VLOOKUP(O1157,REGION,2,FALSE)))</f>
        <v>OCCIDENTE</v>
      </c>
      <c r="Q1157" t="str">
        <v>JOHN ALEJANDRO LOZADA BABATIVA</v>
      </c>
      <c r="R1157">
        <f>IF(ISBLANK(Q1157),"0", VLOOKUP(Q1157,PERSONAL,2,FALSE))</f>
        <v>1075313382</v>
      </c>
      <c r="S1157" t="str">
        <v>DIRECTO</v>
      </c>
      <c r="T1157">
        <v>0.5833333333333334</v>
      </c>
      <c r="U1157">
        <v>0.6805555555555556</v>
      </c>
      <c r="V1157">
        <v>0.09722222222222222</v>
      </c>
      <c r="W1157">
        <v>2</v>
      </c>
      <c r="X1157">
        <f>NETWORKDAYS(K1157,L1156)</f>
        <v>1</v>
      </c>
      <c r="Y1157" t="str">
        <f>IF(X1157&lt;=2,"CUMPLE","NO CUMPLE")</f>
        <v>CUMPLE</v>
      </c>
    </row>
    <row r="1158" xml:space="preserve">
      <c r="A1158">
        <v>12523721</v>
      </c>
      <c r="B1158" t="str">
        <v>INCIDENT</v>
      </c>
      <c r="C1158" t="str">
        <v>CERRADO</v>
      </c>
      <c r="D1158" t="str">
        <v>LINEAL DE CAJAS</v>
      </c>
      <c r="E1158" t="str">
        <v>POS</v>
      </c>
      <c r="F1158" t="str">
        <v>POS</v>
      </c>
      <c r="G1158" t="str">
        <v>WINCOR</v>
      </c>
      <c r="H1158"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Por favor su ayuda con la pos 10 de la tienda jumbo san silvestre; ya que no se mantiene encendida; desde el dia de ayer aproximadamente a las 19:30; se apago y al momento de encenderla; carga y al intentar ingresarse al sistema se apaga de repente.</v>
      </c>
      <c r="I1158" t="str" xml:space="preserve">
        <v xml:space="preserve">LLega activo a Jumbo San Silvestre._x000d_
POS WINCOR BEETLE-M II | Nº SERIE: 5300730078_x000d_
Equipo a impactar:_x000d_
POS WINCOR BEETLE-M | Nº SERIE: 6498824240_x000d_
Se requiere instalación; reemplazo y configuración respectiva</v>
      </c>
      <c r="J1158" t="str" xml:space="preserve">
        <v xml:space="preserve">08/07 14:00 - 18:00 Se procede a desmontar de la pos 5 visores; impresora y perifericos para usarlos en configuracion de la pos en la oficina de sistemas y adelantar proceso de instalación del sistema. Se presenta novedad durante la instalación de imagen desde 0; se pide a Soporte POS borrado de temporales y en conjunto con soporte Cencosud Ever Becerra se descartan todas las posibles causas que ocasionan el fallo de instalación sin novedad; la falla persiste y se concluye que se usará nueva imagen para próxima visita._x000d_
11/07 08:00 - 17:30 Se revisa pos 10 para instalación en zona de platos preparados; se realiza configuración como indica el manual de procedimiento; pero se presentó un inconveniente con la descarga desde el servidor de los paquetes de instalación requeridos para el sistema. Departamento de Redes solucionó dicha falla y se procede con la configuración total del equipo; con pruebas de red y periféricos. Adicional también se hizo cambio de bateria de board; por desconfiguración de BIOS. Se deja pos conectada en el cuarto de sistemas ya que se requiere cargue de información y configuración por parte de Soporte POS_x000d_
13/07 14:00 - 18:00 Se traslada la pos a la zona de Platos Preparados; se realizan pruebas con usuaria de caja y supervisora; facturación; verificación de precios actualizados; lectura de códigos por la pistola e impresión de facturas; con resultados satisfactorios. La POS 10 queda totalmente operativa. Adicional se realiza cambio de POS 5 a su puesto en lineal de cajas; se realiza la conexión y las respectivas pruebas de funcionamiento con la supervisora. La POS 5 queda totalmente operativa. Se realizan actas de entrega y retiro de equipo instalado y retirado</v>
      </c>
      <c r="K1158">
        <v>44747</v>
      </c>
      <c r="L1158">
        <v>44750</v>
      </c>
      <c r="M1158" t="str">
        <f>TEXT(L1158,"DDDDDDD")</f>
        <v>viernes</v>
      </c>
      <c r="N1158" t="str">
        <v>J126 JUMBO SAN SILVESTRE</v>
      </c>
      <c r="O1158" t="str">
        <v>BARRANCABERMEJA</v>
      </c>
      <c r="P1158" t="str">
        <f>IF(ISBLANK(O1158),"0",(VLOOKUP(O1158,REGION,2,FALSE)))</f>
        <v>ORIENTE</v>
      </c>
      <c r="Q1158" t="str">
        <v>ERICK FRANCISCO RUEDA JIMENEZ</v>
      </c>
      <c r="R1158">
        <v>13568686</v>
      </c>
      <c r="S1158" t="str">
        <v>DIRECTO</v>
      </c>
      <c r="T1158">
        <v>0.5833333333333334</v>
      </c>
      <c r="U1158">
        <v>0.75</v>
      </c>
      <c r="V1158">
        <f>IF(ISBLANK(T1158 ),"0",U1158-T1158)</f>
        <v>0.16666666666666663</v>
      </c>
      <c r="W1158">
        <v>2</v>
      </c>
      <c r="X1158">
        <f>NETWORKDAYS(K1158,L1157)</f>
        <v>3</v>
      </c>
      <c r="Y1158" t="str">
        <f>IF(X1158&lt;=2,"CUMPLE","NO CUMPLE")</f>
        <v>NO CUMPLE</v>
      </c>
    </row>
    <row r="1159" xml:space="preserve">
      <c r="A1159">
        <v>12616349</v>
      </c>
      <c r="B1159" t="str">
        <v>REQUEST</v>
      </c>
      <c r="C1159" t="str">
        <v>CERRADO</v>
      </c>
      <c r="D1159" t="str">
        <v>ELECTRO</v>
      </c>
      <c r="E1159" t="str">
        <v>CPU</v>
      </c>
      <c r="F1159" t="str">
        <v>CPU</v>
      </c>
      <c r="G1159" t="str">
        <v>LENOVO</v>
      </c>
      <c r="H1159" t="str" xml:space="preserve">
        <v xml:space="preserve">Datos usuario_x000d_
Nombre: Diego Alejandro Franco Quintero_x000d_
Correo: diegoalejandro.francoquintero@cencosud.com.co_x000d_
Usuario AD: DFrancoQ_x000d_
Pais: Colombia_x000d_
Ubicacion: J027 JUMBO RIONEGRO_x000d_
Zona: Colombia Centro_x000d_
Unidad de Negocio: RETAIL FINANCIERO_x000d_
Servicio: null_x000d_
Telefono: 1036963116_x000d_
Anexo: null_x000d_
Descripcion: Hola; por favor en el computador de electro no permite descargar genesis._x000d_
usuario edsequer_x000d_
quedo atento; muchas gracias.</v>
      </c>
      <c r="I1159" t="str">
        <v>se requiere apoyo de isit para validar la novedad reportada por el usuario.</v>
      </c>
      <c r="J1159" t="str">
        <v>Solicitan instalar archivos de Genesix; se instala el programa y se realizan pruebas. Se deja funcionado correctamente. Se le explica a la usuaria Lina como funciona la aplicación.</v>
      </c>
      <c r="K1159">
        <v>44770</v>
      </c>
      <c r="L1159">
        <v>44770</v>
      </c>
      <c r="M1159" t="str">
        <f>TEXT(L1159,"DDDDDDD")</f>
        <v>jueves</v>
      </c>
      <c r="N1159" t="str">
        <v>J027 JUMBO RIONEGRO</v>
      </c>
      <c r="O1159" t="str">
        <v>RIONEGRO</v>
      </c>
      <c r="P1159" t="str">
        <f>IF(ISBLANK(O1159),"0",(VLOOKUP(O1159,REGION,2,FALSE)))</f>
        <v>CENTRO</v>
      </c>
      <c r="Q1159" t="str">
        <v>YURIMAR MARQUEZ MUÑOZ</v>
      </c>
      <c r="R1159">
        <f>IF(ISBLANK(Q1159),"0", VLOOKUP(Q1159,PERSONAL,2,FALSE))</f>
        <v>1045025746</v>
      </c>
      <c r="S1159" t="str">
        <v>DIRECTO</v>
      </c>
      <c r="T1159">
        <v>0.625</v>
      </c>
      <c r="U1159">
        <v>0.6388888888888888</v>
      </c>
      <c r="V1159">
        <f>IF(ISBLANK(T1159 ),"0",U1159-T1159)</f>
        <v>0.01388888888888884</v>
      </c>
      <c r="W1159">
        <v>1</v>
      </c>
      <c r="X1159">
        <f>NETWORKDAYS(K1159,L1158)</f>
        <v>-15</v>
      </c>
      <c r="Y1159" t="str">
        <f>IF(X1159&lt;=2,"CUMPLE","NO CUMPLE")</f>
        <v>CUMPLE</v>
      </c>
    </row>
    <row r="1160">
      <c r="A1160" t="str">
        <v>ACOMPAÑAMIENTO</v>
      </c>
      <c r="B1160" t="str">
        <v>ACOMPAÑAMIENTO</v>
      </c>
      <c r="C1160" t="str">
        <v>CERRADO</v>
      </c>
      <c r="D1160" t="str">
        <v>TIENDA</v>
      </c>
      <c r="E1160" t="str">
        <v>ACOMPAÑAMIENTO</v>
      </c>
      <c r="F1160" t="str">
        <v>ACOMPAÑAMIENTO</v>
      </c>
      <c r="G1160" t="str">
        <v>ACOMPAÑAMIENTO</v>
      </c>
      <c r="H1160" t="str">
        <v>Solicitud de técnico para apoyar atención de casos en tienda</v>
      </c>
      <c r="I1160" t="str">
        <v>Acompañamiento</v>
      </c>
      <c r="J1160" t="str">
        <v>Se realiza actividad de acompañamiento en tienda</v>
      </c>
      <c r="K1160">
        <v>44748</v>
      </c>
      <c r="L1160">
        <v>44748</v>
      </c>
      <c r="M1160" t="str">
        <f>TEXT(L1160,"DDDDDDD")</f>
        <v>miércoles</v>
      </c>
      <c r="N1160" t="str">
        <v>M082 ATALAYAS</v>
      </c>
      <c r="O1160" t="str">
        <v>CUCUTA</v>
      </c>
      <c r="P1160" t="str">
        <v>ORIENTE</v>
      </c>
      <c r="Q1160" t="str">
        <v>MICHAEL ALBERTO CARRILLO RODRIGUEZ</v>
      </c>
      <c r="R1160">
        <v>1090475559</v>
      </c>
      <c r="S1160" t="str">
        <v>DIRECTO</v>
      </c>
      <c r="T1160">
        <v>0.3333333333333333</v>
      </c>
      <c r="U1160">
        <v>0.75</v>
      </c>
      <c r="V1160">
        <v>0.4166666666666667</v>
      </c>
      <c r="W1160" t="str">
        <v>2;5</v>
      </c>
      <c r="X1160">
        <f>NETWORKDAYS(K1160,L1159)</f>
        <v>17</v>
      </c>
      <c r="Y1160" t="str">
        <f>IF(X1160&lt;=2,"CUMPLE","NO CUMPLE")</f>
        <v>NO CUMPLE</v>
      </c>
    </row>
    <row r="1161">
      <c r="A1161" t="str">
        <v>ACOMPAÑAMIENTO</v>
      </c>
      <c r="B1161" t="str">
        <v>ACOMPAÑAMIENTO</v>
      </c>
      <c r="C1161" t="str">
        <v>CERRADO</v>
      </c>
      <c r="D1161" t="str">
        <v>CRC</v>
      </c>
      <c r="E1161" t="str">
        <v>ACOMPAÑAMIENTO</v>
      </c>
      <c r="F1161" t="str">
        <v>ACOMPAÑAMIENTO</v>
      </c>
      <c r="G1161" t="str">
        <v>ACOMPAÑAMIENTO</v>
      </c>
      <c r="H1161" t="str">
        <v>Gestión de soporte técnico en el Centro de Reparación</v>
      </c>
      <c r="I1161" t="str">
        <v>Gestión de soporte técnico en el Centro de Reparación</v>
      </c>
      <c r="J1161" t="str">
        <v>Se realiza actividad de acompañamiento en CRC</v>
      </c>
      <c r="K1161">
        <v>44748</v>
      </c>
      <c r="L1161">
        <v>44748</v>
      </c>
      <c r="M1161" t="str">
        <f>TEXT(L1161,"DDDDDDD")</f>
        <v>miércoles</v>
      </c>
      <c r="N1161" t="str">
        <v>CENTRO DE REPARACIÓN</v>
      </c>
      <c r="O1161" t="str">
        <v>BOGOTA</v>
      </c>
      <c r="P1161" t="str">
        <v>BOGOTA</v>
      </c>
      <c r="Q1161" t="str">
        <v>DIEGO ALBERTO TORRES CRUZ</v>
      </c>
      <c r="R1161">
        <f>VLOOKUP(Q1161,PERSONAL,2,FALSE)</f>
        <v>1000466791</v>
      </c>
      <c r="S1161" t="str">
        <v>DIRECTO</v>
      </c>
      <c r="T1161">
        <v>0.3333333333333333</v>
      </c>
      <c r="U1161">
        <v>0.75</v>
      </c>
      <c r="V1161">
        <v>0.4166666666666667</v>
      </c>
      <c r="W1161" t="str">
        <v>2;5</v>
      </c>
      <c r="X1161">
        <f>NETWORKDAYS(K1161,L1160)</f>
        <v>1</v>
      </c>
      <c r="Y1161" t="str">
        <f>IF(X1161&lt;=2,"CUMPLE","NO CUMPLE")</f>
        <v>CUMPLE</v>
      </c>
    </row>
    <row r="1162" xml:space="preserve">
      <c r="A1162">
        <v>12558425</v>
      </c>
      <c r="B1162" t="str">
        <v>REQUEST</v>
      </c>
      <c r="C1162" t="str">
        <v>CERRADO</v>
      </c>
      <c r="D1162" t="str">
        <v>PLATOS</v>
      </c>
      <c r="E1162" t="str">
        <v>POS</v>
      </c>
      <c r="F1162" t="str">
        <v>POS</v>
      </c>
      <c r="G1162" t="str">
        <v>WINCOR</v>
      </c>
      <c r="H1162" t="str" xml:space="preserve">
        <v xml:space="preserve">Datos usuario_x000d_
Nombre: Luis Ernesto Rodriguez Manrique_x000d_
Correo: Ernesto.Rodriguez@cencosud.com.co_x000d_
Usuario AD: LERodriM_x000d_
Pais: Colombia_x000d_
Ubicacion: M010 METRO BOSA_x000d_
Zona: Colombia Bogota_x000d_
Unidad de Negocio: Supermercados_x000d_
Servicio: Sistemas_x000d_
Telefono: 3174347161_x000d_
Anexo: 7190405_x000d_
Descripcion: Buen dia; por favor nos ayudas instalando el Visor Cliente de la POS de Platos; Teclado POS y ayudando al Gerente con una duda de la App de Microsoft_x000d_
Numero de inventario si se tiene: No Aplica_x000d_
Numero de caja: 9</v>
      </c>
      <c r="I1162" t="str">
        <v>Se trasfiere la llamada para la instalacion de el Visor Cliente de la POS de Platos; Teclado POS y ayudando al Gerente con una duda de la App de Microsoft al Gerente de la Tienda</v>
      </c>
      <c r="J1162" t="str">
        <v>Inicialmene se retira el cable y visor averiado; luego se realiza la instalación del cable y el visor nuevo del cliente; se hacen las pruebas y funciona correctamente. Luego se procedió con el alistamiento del teclado y se entrega a la jefe de cajas operativo.</v>
      </c>
      <c r="K1162">
        <v>44748</v>
      </c>
      <c r="L1162">
        <v>44749</v>
      </c>
      <c r="M1162" t="str">
        <f>TEXT(L1162,"DDDDDDD")</f>
        <v>jueves</v>
      </c>
      <c r="N1162" t="str">
        <v>M077 METRO ZIPAQUIRA</v>
      </c>
      <c r="O1162" t="str">
        <v>ZIPAQUIRA</v>
      </c>
      <c r="P1162" t="str">
        <f>IF(ISBLANK(O1162),"0",(VLOOKUP(O1162,REGION,2,FALSE)))</f>
        <v>BOGOTA</v>
      </c>
      <c r="Q1162" t="str">
        <v>ALEXANDER CASTILLO SOTELO</v>
      </c>
      <c r="R1162">
        <f>IF(ISBLANK(Q1162),"0", VLOOKUP(Q1162,PERSONAL,2,FALSE))</f>
        <v>80216449</v>
      </c>
      <c r="S1162" t="str">
        <v>ALIADO</v>
      </c>
      <c r="T1162">
        <v>0.6666666666666666</v>
      </c>
      <c r="U1162">
        <v>0.75</v>
      </c>
      <c r="V1162">
        <v>0.08333333333333333</v>
      </c>
      <c r="W1162">
        <v>2</v>
      </c>
      <c r="X1162">
        <f>NETWORKDAYS(K1162,L1161)</f>
        <v>1</v>
      </c>
      <c r="Y1162" t="str">
        <f>IF(X1162&lt;=2,"CUMPLE","NO CUMPLE")</f>
        <v>CUMPLE</v>
      </c>
    </row>
    <row r="1163" xml:space="preserve">
      <c r="A1163">
        <v>12561281</v>
      </c>
      <c r="B1163" t="str">
        <v>REQUEST</v>
      </c>
      <c r="C1163" t="str">
        <v>CERRADO</v>
      </c>
      <c r="D1163" t="str">
        <v>TIENDA</v>
      </c>
      <c r="E1163" t="str">
        <v>SERVIDOR</v>
      </c>
      <c r="F1163" t="str">
        <v>SERVIDOR</v>
      </c>
      <c r="G1163" t="str">
        <v>LENOVO</v>
      </c>
      <c r="H1163" t="str" xml:space="preserve">
        <v xml:space="preserve">Datos usuario_x000d_
Nombre: Celso Jose Niebles Tache_x000d_
Correo: Celso.Niebles@cencosud.com.co_x000d_
Usuario AD: Cjntache_x000d_
Pais: Colombia_x000d_
Ubicacion: M040 METRO RIOHACHA_x000d_
Zona: Colombia Costa_x000d_
Unidad de Negocio: Supermercados_x000d_
Servicio: Sistemas_x000d_
Telefono: 3174359755_x000d_
Anexo: 7430404_x000d_
Descripcion: Se solicita Acompañamiento para configuracion del Servidor de TPLINUX; al cual se le debe realizar una actualizacion._x000d_
Fecha: 06-07-2022_x000d_
Hora:6:00AM_x000d_
Contactar a Farutt Reyes. Celular: 316 5277481_x000d_
</v>
      </c>
      <c r="I1163" t="str">
        <v xml:space="preserve">Se Solicita acompañamiento para esta actividad	 </v>
      </c>
      <c r="J1163" t="str">
        <v>Se solicita acompañamiento en sitio para configuración y soporte en el servidor; se conectan pantalla y teclado y se realizan todos los procesos e indicaciones dados por el personal de Mesas Especializadas que estaba realizando las configuraciones. Finalizada la actividad se deja el lugar como se encontró.</v>
      </c>
      <c r="K1163">
        <v>44748</v>
      </c>
      <c r="L1163">
        <v>44749</v>
      </c>
      <c r="M1163" t="str">
        <f>TEXT(L1163,"DDDDDDD")</f>
        <v>jueves</v>
      </c>
      <c r="N1163" t="str">
        <v>M040 METRO RIOHACHA</v>
      </c>
      <c r="O1163" t="str">
        <v>RIOHACHA</v>
      </c>
      <c r="P1163" t="str">
        <f>IF(ISBLANK(O1163),"0",(VLOOKUP(O1163,REGION,2,FALSE)))</f>
        <v>COSTA</v>
      </c>
      <c r="Q1163" t="str">
        <v>WILGER MELO PRADO</v>
      </c>
      <c r="R1163">
        <f>IF(ISBLANK(Q1163),"0", VLOOKUP(Q1163,PERSONAL,2,FALSE))</f>
        <v>1118852348</v>
      </c>
      <c r="S1163" t="str">
        <v>DIRECTO</v>
      </c>
      <c r="T1163">
        <v>0.25</v>
      </c>
      <c r="U1163">
        <v>0.4305555555555556</v>
      </c>
      <c r="V1163">
        <v>0.18055555555555555</v>
      </c>
      <c r="W1163">
        <v>3</v>
      </c>
      <c r="X1163">
        <f>NETWORKDAYS(K1163,L1162)</f>
        <v>2</v>
      </c>
      <c r="Y1163" t="str">
        <f>IF(X1163&lt;=2,"CUMPLE","NO CUMPLE")</f>
        <v>CUMPLE</v>
      </c>
    </row>
    <row r="1164">
      <c r="A1164" t="str">
        <v>ACOMPAÑAMIENTO</v>
      </c>
      <c r="B1164" t="str">
        <v>ACOMPAÑAMIENTO</v>
      </c>
      <c r="C1164" t="str">
        <v>CERRADO</v>
      </c>
      <c r="D1164" t="str">
        <v>TIENDA</v>
      </c>
      <c r="E1164" t="str">
        <v>ACOMPAÑAMIENTO</v>
      </c>
      <c r="F1164" t="str">
        <v>ACOMPAÑAMIENTO</v>
      </c>
      <c r="G1164" t="str">
        <v>ACOMPAÑAMIENTO</v>
      </c>
      <c r="H1164" t="str">
        <v>Solicitud de técnico para apoyar atención de casos en tienda</v>
      </c>
      <c r="I1164" t="str">
        <v>Acompañamiento</v>
      </c>
      <c r="J1164" t="str">
        <v>Se realiza actividad de acompañamiento en tienda</v>
      </c>
      <c r="K1164">
        <v>44749</v>
      </c>
      <c r="L1164">
        <v>44749</v>
      </c>
      <c r="M1164" t="str">
        <f>TEXT(L1164,"DDDDDDD")</f>
        <v>jueves</v>
      </c>
      <c r="N1164" t="str">
        <v>M080 LOS LIBERTADORES</v>
      </c>
      <c r="O1164" t="str">
        <v>CUCUTA</v>
      </c>
      <c r="P1164" t="str">
        <v>ORIENTE</v>
      </c>
      <c r="Q1164" t="str">
        <v>MICHAEL ALBERTO CARRILLO RODRIGUEZ</v>
      </c>
      <c r="R1164">
        <v>1090475559</v>
      </c>
      <c r="S1164" t="str">
        <v>DIRECTO</v>
      </c>
      <c r="T1164">
        <v>0.3333333333333333</v>
      </c>
      <c r="U1164">
        <v>0.75</v>
      </c>
      <c r="V1164">
        <v>0.4166666666666667</v>
      </c>
      <c r="W1164" t="str">
        <v>2;5</v>
      </c>
      <c r="X1164">
        <f>NETWORKDAYS(K1164,L1163)</f>
        <v>1</v>
      </c>
      <c r="Y1164" t="str">
        <f>IF(X1164&lt;=2,"CUMPLE","NO CUMPLE")</f>
        <v>CUMPLE</v>
      </c>
    </row>
    <row r="1165">
      <c r="A1165" t="str">
        <v>ACOMPAÑAMIENTO</v>
      </c>
      <c r="B1165" t="str">
        <v>ACOMPAÑAMIENTO</v>
      </c>
      <c r="C1165" t="str">
        <v>CERRADO</v>
      </c>
      <c r="D1165" t="str">
        <v>TIENDA</v>
      </c>
      <c r="E1165" t="str">
        <v>ACOMPAÑAMIENTO</v>
      </c>
      <c r="F1165" t="str">
        <v>ACOMPAÑAMIENTO</v>
      </c>
      <c r="G1165" t="str">
        <v>ACOMPAÑAMIENTO</v>
      </c>
      <c r="H1165" t="str">
        <v>Solicitud de técnico para apoyar atención de casos en tienda</v>
      </c>
      <c r="I1165" t="str">
        <v>Acompañamiento</v>
      </c>
      <c r="J1165" t="str">
        <v>Se realiza actividad de acompañamiento en tienda</v>
      </c>
      <c r="K1165">
        <v>44749</v>
      </c>
      <c r="L1165">
        <v>44749</v>
      </c>
      <c r="M1165" t="str">
        <f>TEXT(L1165,"DDDDDDD")</f>
        <v>jueves</v>
      </c>
      <c r="N1165" t="str">
        <v>M032 LA 70</v>
      </c>
      <c r="O1165" t="str">
        <v>CALI</v>
      </c>
      <c r="P1165" t="str">
        <v>OCCIDENTE</v>
      </c>
      <c r="Q1165" t="str">
        <v>LINA FERNANDA ARBOLEDA PRECIADO</v>
      </c>
      <c r="R1165">
        <v>1143832224</v>
      </c>
      <c r="S1165" t="str">
        <v>DIRECTO</v>
      </c>
      <c r="T1165">
        <v>0.3333333333333333</v>
      </c>
      <c r="U1165">
        <v>0.75</v>
      </c>
      <c r="V1165">
        <v>0.4166666666666667</v>
      </c>
      <c r="W1165" t="str">
        <v>2;5</v>
      </c>
      <c r="X1165">
        <f>NETWORKDAYS(K1165,L1164)</f>
        <v>1</v>
      </c>
      <c r="Y1165" t="str">
        <f>IF(X1165&lt;=2,"CUMPLE","NO CUMPLE")</f>
        <v>CUMPLE</v>
      </c>
    </row>
    <row r="1166" xml:space="preserve">
      <c r="A1166">
        <v>12563733</v>
      </c>
      <c r="B1166" t="str">
        <v>REQUEST</v>
      </c>
      <c r="C1166" t="str">
        <v>CERRADO</v>
      </c>
      <c r="D1166" t="str">
        <v>PANADERIA</v>
      </c>
      <c r="E1166" t="str">
        <v>BALANZA</v>
      </c>
      <c r="F1166" t="str">
        <v>MESA</v>
      </c>
      <c r="G1166" t="str">
        <v>METTLER</v>
      </c>
      <c r="H1166" t="str" xml:space="preserve">
        <v xml:space="preserve">Buenos días_x000d_
cordial saludo_x000d_
se requiere validación de la conexión de red de las balanza de mesa de la sección de panadería y platos preparados</v>
      </c>
      <c r="I1166" t="str" xml:space="preserve">
        <v xml:space="preserve">Transfer Assignee from '' to 'Espinosa Rodriguez; Jamir Leandro '_x000d_
Transfer Group from 'Soporte_Onsite_REG_Costa_SM Colombia' to 'Soporte_Onsite_REG_Remoto_SM Colombia'_x000d_
</v>
      </c>
      <c r="J1166" t="str">
        <v>Usuario informa falla con las balanza de panaderia y platos preparados. Con la balanza de panaderia se procede a realizar cambio de cable de red así mismo se le informa a Soporte Cencosud para realizar actualización de precios quedando operativa. La balanza de platos preparados se procede a validar el cable de red y este se envidencia que está desconectado por lo que se procede a conectar pero queda flojo en el conector del jack por lo que se realiza ponchado del cable utp para que tenga la conexion correcta; luego de eso se realiza pruebas quedando operativa. Se entregan las dos balanzas operativas y en red</v>
      </c>
      <c r="K1166">
        <v>44749</v>
      </c>
      <c r="L1166">
        <v>44749</v>
      </c>
      <c r="M1166" t="str">
        <f>TEXT(L1166,"DDDDDDD")</f>
        <v>jueves</v>
      </c>
      <c r="N1166" t="str">
        <v>M085 METRO MONTERIA</v>
      </c>
      <c r="O1166" t="str">
        <v>MONTERIA</v>
      </c>
      <c r="P1166" t="str">
        <f>IF(ISBLANK(O1166),"0",(VLOOKUP(O1166,REGION,2,FALSE)))</f>
        <v>COSTA</v>
      </c>
      <c r="Q1166" t="str">
        <v>SHARON YANETH KERGUELEN WILCHES</v>
      </c>
      <c r="R1166">
        <f>IF(ISBLANK(Q1166),"0", VLOOKUP(Q1166,PERSONAL,2,FALSE))</f>
        <v>1067917448</v>
      </c>
      <c r="S1166" t="str">
        <v>DIRECTO</v>
      </c>
      <c r="T1166">
        <v>0.4583333333333333</v>
      </c>
      <c r="U1166">
        <v>0.5694444444444444</v>
      </c>
      <c r="V1166">
        <v>0.1111111111111111</v>
      </c>
      <c r="W1166">
        <v>2</v>
      </c>
      <c r="X1166">
        <f>NETWORKDAYS(K1166,L1165)</f>
        <v>1</v>
      </c>
      <c r="Y1166" t="str">
        <f>IF(X1166&lt;=2,"CUMPLE","NO CUMPLE")</f>
        <v>CUMPLE</v>
      </c>
    </row>
    <row r="1167">
      <c r="A1167" t="str">
        <v>ACOMPAÑAMIENTO</v>
      </c>
      <c r="B1167" t="str">
        <v>ACOMPAÑAMIENTO</v>
      </c>
      <c r="C1167" t="str">
        <v>CERRADO</v>
      </c>
      <c r="D1167" t="str">
        <v>TIENDA</v>
      </c>
      <c r="E1167" t="str">
        <v>ACOMPAÑAMIENTO</v>
      </c>
      <c r="F1167" t="str">
        <v>ACOMPAÑAMIENTO</v>
      </c>
      <c r="G1167" t="str">
        <v>ACOMPAÑAMIENTO</v>
      </c>
      <c r="H1167" t="str">
        <v>Solicitud de técnico para apoyar atención de casos en tienda</v>
      </c>
      <c r="I1167" t="str">
        <v>Acompañamiento</v>
      </c>
      <c r="J1167" t="str">
        <v>Se realiza actividad de acompañamiento en tienda</v>
      </c>
      <c r="K1167">
        <v>44749</v>
      </c>
      <c r="L1167">
        <v>44749</v>
      </c>
      <c r="M1167" t="str">
        <f>TEXT(L1167,"DDDDDDD")</f>
        <v>jueves</v>
      </c>
      <c r="N1167" t="str">
        <v>EASY</v>
      </c>
      <c r="O1167" t="str">
        <v>BOGOTA</v>
      </c>
      <c r="P1167" t="str">
        <f>IF(ISBLANK(O1167),"0",(VLOOKUP(O1167,REGION,2,FALSE)))</f>
        <v>BOGOTA</v>
      </c>
      <c r="Q1167" t="str">
        <v>JUAN ALEJANDRO JIMENEZ RAMIREZ</v>
      </c>
      <c r="R1167">
        <f>IF(ISBLANK(Q1167),"0", VLOOKUP(Q1167,PERSONAL,2,FALSE))</f>
        <v>1000254206</v>
      </c>
      <c r="S1167" t="str">
        <v>DIRECTO</v>
      </c>
      <c r="T1167">
        <v>0.3333333333333333</v>
      </c>
      <c r="U1167">
        <v>0.75</v>
      </c>
      <c r="V1167">
        <v>0.4166666666666667</v>
      </c>
      <c r="W1167" t="str">
        <v>2;5</v>
      </c>
      <c r="X1167">
        <f>NETWORKDAYS(K1167,L1166)</f>
        <v>1</v>
      </c>
      <c r="Y1167" t="str">
        <f>IF(X1167&lt;=2,"CUMPLE","NO CUMPLE")</f>
        <v>CUMPLE</v>
      </c>
    </row>
    <row r="1168" xml:space="preserve">
      <c r="A1168">
        <v>12551943</v>
      </c>
      <c r="B1168" t="str">
        <v>REQUEST</v>
      </c>
      <c r="C1168" t="str">
        <v>CERRADO</v>
      </c>
      <c r="D1168" t="str">
        <v>LINEAL DE CAJAS</v>
      </c>
      <c r="E1168" t="str">
        <v>POS</v>
      </c>
      <c r="F1168" t="str">
        <v>POS</v>
      </c>
      <c r="G1168" t="str">
        <v>WINCOR</v>
      </c>
      <c r="H1168" t="str" xml:space="preserve">
        <v xml:space="preserve">Datos usuario_x000d_
Nombre: Leidy Patricia Arrieta Alarcon_x000d_
Correo: LeidyPatricia.ArrietaAlarcon@cencosud.com.co_x000d_
Usuario AD: LEArrieta_x000d_
Pais: Colombia_x000d_
Ubicacion: M085 METRO MONTERIA_x000d_
Zona: Colombia Costa_x000d_
Unidad de Negocio: Supermercados_x000d_
Servicio: Tiendas &amp; Centros de Distribucion_x000d_
Telefono: 3142845875_x000d_
Anexo: 7830101_x000d_
Descripcion: BUENAS TARDES PARA QUE ME HAGA EL FAVOR DE COLABORARME CON LA POS #18 YA QUE EN EL VISOR SALE FUERA DE LINEA GRACIAS_x000d_
Numero de caja: 18</v>
      </c>
      <c r="I1168" t="str" xml:space="preserve">
        <v xml:space="preserve">Transfer Assignee from 'Acosta Mercado; Rafaelde Jesus ' to 'Espinosa Rodriguez; Jamir Leandro '_x000d_
Transfer Group from 'Soporte_Onsite_REG_Costa_SM Colombia' to 'Soporte_Onsite_REG_Remoto_SM Colombia'</v>
      </c>
      <c r="J1168" t="str" xml:space="preserve">
        <v xml:space="preserve">Usuario informa falla  con la pos # 18 YA QUE EN EL VISOR SALE FUERA DE LINEA. Se procedce a cambiar el cable de red y reinicar la pos pero sale el mismo error de fuera de linea; se porcede a a validar los puntos que están en la pared y se envidencia que están bien. Se procede nuevamente a colocar otro cable de red y se reinica la pos y sigue el mismo problema; nuevamente se procede a validar nuevamente los puntos y validar que estén bien; luego de eso se procede a reinicar varias veces la pos hasta que inicia en linea. Se procece a realizar pruebas quedando pos operativa_x000d_
</v>
      </c>
      <c r="K1168">
        <v>44749</v>
      </c>
      <c r="L1168">
        <v>44749</v>
      </c>
      <c r="M1168" t="str">
        <f>TEXT(L1168,"DDDDDDD")</f>
        <v>jueves</v>
      </c>
      <c r="N1168" t="str">
        <v>M085 METRO MONTERIA</v>
      </c>
      <c r="O1168" t="str">
        <v>MONTERIA</v>
      </c>
      <c r="P1168" t="str">
        <f>IF(ISBLANK(O1168),"0",(VLOOKUP(O1168,REGION,2,FALSE)))</f>
        <v>COSTA</v>
      </c>
      <c r="Q1168" t="str">
        <v>SHARON YANETH KERGUELEN WILCHES</v>
      </c>
      <c r="R1168">
        <f>IF(ISBLANK(Q1168),"0", VLOOKUP(Q1168,PERSONAL,2,FALSE))</f>
        <v>1067917448</v>
      </c>
      <c r="S1168" t="str">
        <v>DIRECTO</v>
      </c>
      <c r="T1168">
        <v>0.625</v>
      </c>
      <c r="U1168">
        <v>0.75</v>
      </c>
      <c r="V1168">
        <v>0.125</v>
      </c>
      <c r="W1168">
        <v>2</v>
      </c>
      <c r="X1168">
        <f>NETWORKDAYS(K1168,L1167)</f>
        <v>1</v>
      </c>
      <c r="Y1168" t="str">
        <f>IF(X1168&lt;=2,"CUMPLE","NO CUMPLE")</f>
        <v>CUMPLE</v>
      </c>
    </row>
    <row r="1169" xml:space="preserve">
      <c r="A1169">
        <v>12553093</v>
      </c>
      <c r="B1169" t="str">
        <v>REQUEST</v>
      </c>
      <c r="C1169" t="str">
        <v>CERRADO</v>
      </c>
      <c r="D1169" t="str">
        <v>LINEAL DE CAJAS</v>
      </c>
      <c r="E1169" t="str">
        <v>POS</v>
      </c>
      <c r="F1169" t="str">
        <v>POS</v>
      </c>
      <c r="G1169" t="str">
        <v>WINCOR</v>
      </c>
      <c r="H1169"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13 con serial 6498720778 presenta fallas con la gaveta al momento de conectarla bloque a la caja y no abre gaveta; se le a cambiado gaveta y cable y sigue presentando el mismo problema._x000d_
</v>
      </c>
      <c r="I1169" t="str">
        <v>Buenas tardes: Me ayudas con el diagnistico de la novedad presentada con la POS</v>
      </c>
      <c r="J1169" t="str">
        <v xml:space="preserve">Se solicita  la informacion para realizar el procedimiento e indican la pos a intervenir. Se realiza el apagado y  desarme del cajon monedero sacando el mecanismo de pulso y verificando puntos de soldadura; se vuelve a armar el cajon monedero y se prende la  pos #13. Se realizan pruebas pero sigue presentando atasco en el cajon monedero. Se reciben indicaciones para verificar si el cajon monedero  está bien; se coloca en una de las pos que está operativa y el cajon monedero de esta se cambia a la pos #13 y se realizan pruebas sin cambios. Se realiza el cambio de cables entre pos y no hubo cambios sigue sin ejecutar apertura. Se indica conectar la  caja monedera al puerto de la impresora pero al hacerlo esta apaga la impresora y al desconcetar vuelve a prender la impresora. Stiven Bedoya soporte Cencosud indica que se va a solicitar una fuente nueva para realizar cambio en la pos #13 ya que con las pruebas se determino que la fuente no está dando el voltaje al pulsador del cajero y genera la falla. Se le indica al compañero  de cajas Denis que la pos #13 queda funcional con la llave y al jefe de cajas  se le informa del cambio de la fuente </v>
      </c>
      <c r="K1169">
        <v>44749</v>
      </c>
      <c r="L1169">
        <v>44750</v>
      </c>
      <c r="M1169" t="str">
        <f>TEXT(L1169,"DDDDDDD")</f>
        <v>viernes</v>
      </c>
      <c r="N1169" t="str">
        <v>J036 JUMBO POPAYAN CAMPANARIO</v>
      </c>
      <c r="O1169" t="str">
        <v>POPAYAN</v>
      </c>
      <c r="P1169" t="str">
        <f>IF(ISBLANK(O1169),"0",(VLOOKUP(O1169,REGION,2,FALSE)))</f>
        <v>OCCIDENTE</v>
      </c>
      <c r="Q1169" t="str">
        <v>DANIEL FERNANDO PAREDES ARTEAGA</v>
      </c>
      <c r="R1169">
        <f>IF(ISBLANK(Q1169),"0", VLOOKUP(Q1169,PERSONAL,2,FALSE))</f>
        <v>10301691</v>
      </c>
      <c r="S1169" t="str">
        <v>DIRECTO</v>
      </c>
      <c r="T1169">
        <v>0.3333333333333333</v>
      </c>
      <c r="U1169">
        <v>0.4583333333333333</v>
      </c>
      <c r="V1169">
        <v>0.125</v>
      </c>
      <c r="W1169">
        <v>2</v>
      </c>
      <c r="X1169">
        <f>NETWORKDAYS(K1169,L1168)</f>
        <v>1</v>
      </c>
      <c r="Y1169" t="str">
        <f>IF(X1169&lt;=2,"CUMPLE","NO CUMPLE")</f>
        <v>CUMPLE</v>
      </c>
    </row>
    <row r="1170">
      <c r="A1170" t="str">
        <v>ACOMPAÑAMIENTO</v>
      </c>
      <c r="B1170" t="str">
        <v>ACOMPAÑAMIENTO</v>
      </c>
      <c r="C1170" t="str">
        <v>CERRADO</v>
      </c>
      <c r="D1170" t="str">
        <v>TIENDA</v>
      </c>
      <c r="E1170" t="str">
        <v>ACOMPAÑAMIENTO</v>
      </c>
      <c r="F1170" t="str">
        <v>ACOMPAÑAMIENTO</v>
      </c>
      <c r="G1170" t="str">
        <v>ACOMPAÑAMIENTO</v>
      </c>
      <c r="H1170" t="str">
        <v>Solicitud de técnico para apoyar atención de casos en tienda</v>
      </c>
      <c r="I1170" t="str">
        <v>Acompañamiento</v>
      </c>
      <c r="J1170" t="str">
        <v>Se realiza actividad de acompañamiento en tienda</v>
      </c>
      <c r="K1170">
        <v>44750</v>
      </c>
      <c r="L1170">
        <v>44750</v>
      </c>
      <c r="M1170" t="str">
        <f>TEXT(L1170,"DDDDDDD")</f>
        <v>viernes</v>
      </c>
      <c r="N1170" t="str">
        <v>J022 LAS VEGAS</v>
      </c>
      <c r="O1170" t="str">
        <v>MEDELLIN</v>
      </c>
      <c r="P1170" t="str">
        <v>CENTRO</v>
      </c>
      <c r="Q1170" t="str">
        <v>YURIMAR MARQUEZ MUÑOZ</v>
      </c>
      <c r="R1170">
        <f>VLOOKUP(Q1170,PERSONAL,2,FALSE)</f>
        <v>1045025746</v>
      </c>
      <c r="S1170" t="str">
        <v>DIRECTO</v>
      </c>
      <c r="T1170">
        <v>0.3333333333333333</v>
      </c>
      <c r="U1170">
        <v>0.75</v>
      </c>
      <c r="V1170">
        <v>0.4166666666666667</v>
      </c>
      <c r="W1170" t="str">
        <v>2;5</v>
      </c>
      <c r="X1170">
        <f>NETWORKDAYS(K1170,L1169)</f>
        <v>1</v>
      </c>
      <c r="Y1170" t="str">
        <f>IF(X1170&lt;=2,"CUMPLE","NO CUMPLE")</f>
        <v>CUMPLE</v>
      </c>
    </row>
    <row r="1171">
      <c r="A1171" t="str">
        <v>ACOMPAÑAMIENTO</v>
      </c>
      <c r="B1171" t="str">
        <v>ACOMPAÑAMIENTO</v>
      </c>
      <c r="C1171" t="str">
        <v>CERRADO</v>
      </c>
      <c r="D1171" t="str">
        <v>TIENDA</v>
      </c>
      <c r="E1171" t="str">
        <v>ACOMPAÑAMIENTO</v>
      </c>
      <c r="F1171" t="str">
        <v>ACOMPAÑAMIENTO</v>
      </c>
      <c r="G1171" t="str">
        <v>ACOMPAÑAMIENTO</v>
      </c>
      <c r="H1171" t="str">
        <v>Solicitud de técnico para apoyar atención de casos en tienda</v>
      </c>
      <c r="I1171" t="str">
        <v>Acompañamiento</v>
      </c>
      <c r="J1171" t="str">
        <v>Se realiza actividad de acompañamiento en tienda</v>
      </c>
      <c r="K1171">
        <v>44750</v>
      </c>
      <c r="L1171">
        <v>44750</v>
      </c>
      <c r="M1171" t="str">
        <f>TEXT(L1171,"DDDDDDD")</f>
        <v>viernes</v>
      </c>
      <c r="N1171" t="str">
        <v>M081 VENTURA PLAZA</v>
      </c>
      <c r="O1171" t="str">
        <v>CUCUTA</v>
      </c>
      <c r="P1171" t="str">
        <v>ORIENTE</v>
      </c>
      <c r="Q1171" t="str">
        <v>MICHAEL ALBERTO CARRILLO RODRIGUEZ</v>
      </c>
      <c r="R1171">
        <v>1090475559</v>
      </c>
      <c r="S1171" t="str">
        <v>DIRECTO</v>
      </c>
      <c r="T1171">
        <v>0.3333333333333333</v>
      </c>
      <c r="U1171">
        <v>0.75</v>
      </c>
      <c r="V1171">
        <v>0.4166666666666667</v>
      </c>
      <c r="W1171" t="str">
        <v>2;5</v>
      </c>
      <c r="X1171">
        <f>NETWORKDAYS(K1171,L1170)</f>
        <v>1</v>
      </c>
      <c r="Y1171" t="str">
        <f>IF(X1171&lt;=2,"CUMPLE","NO CUMPLE")</f>
        <v>CUMPLE</v>
      </c>
    </row>
    <row r="1172">
      <c r="A1172" t="str">
        <v>ACOMPAÑAMIENTO</v>
      </c>
      <c r="B1172" t="str">
        <v>ACOMPAÑAMIENTO</v>
      </c>
      <c r="C1172" t="str">
        <v>CERRADO</v>
      </c>
      <c r="D1172" t="str">
        <v>CRC</v>
      </c>
      <c r="E1172" t="str">
        <v>ACOMPAÑAMIENTO</v>
      </c>
      <c r="F1172" t="str">
        <v>ACOMPAÑAMIENTO</v>
      </c>
      <c r="G1172" t="str">
        <v>ACOMPAÑAMIENTO</v>
      </c>
      <c r="H1172" t="str">
        <v>Gestión de soporte técnico en el Centro de Reparación</v>
      </c>
      <c r="I1172" t="str">
        <v>Gestión de soporte técnico en el Centro de Reparación</v>
      </c>
      <c r="J1172" t="str">
        <v>Se realiza actividad de acompañamiento en CRC</v>
      </c>
      <c r="K1172">
        <v>44750</v>
      </c>
      <c r="L1172">
        <v>44750</v>
      </c>
      <c r="M1172" t="str">
        <f>TEXT(L1172,"DDDDDDD")</f>
        <v>viernes</v>
      </c>
      <c r="N1172" t="str">
        <v>CENTRO DE REPARACIÓN</v>
      </c>
      <c r="O1172" t="str">
        <v>BOGOTA</v>
      </c>
      <c r="P1172" t="str">
        <v>BOGOTA</v>
      </c>
      <c r="Q1172" t="str">
        <v>DIEGO ALBERTO TORRES CRUZ</v>
      </c>
      <c r="R1172">
        <f>VLOOKUP(Q1172,PERSONAL,2,FALSE)</f>
        <v>1000466791</v>
      </c>
      <c r="S1172" t="str">
        <v>DIRECTO</v>
      </c>
      <c r="T1172">
        <v>0.3333333333333333</v>
      </c>
      <c r="U1172">
        <v>0.75</v>
      </c>
      <c r="V1172">
        <v>0.4166666666666667</v>
      </c>
      <c r="W1172" t="str">
        <v>2;5</v>
      </c>
      <c r="X1172">
        <f>NETWORKDAYS(K1172,L1171)</f>
        <v>1</v>
      </c>
      <c r="Y1172" t="str">
        <f>IF(X1172&lt;=2,"CUMPLE","NO CUMPLE")</f>
        <v>CUMPLE</v>
      </c>
    </row>
    <row r="1173">
      <c r="A1173" t="str">
        <v>ACOMPAÑAMIENTO</v>
      </c>
      <c r="B1173" t="str">
        <v>ACOMPAÑAMIENTO</v>
      </c>
      <c r="C1173" t="str">
        <v>CERRADO</v>
      </c>
      <c r="D1173" t="str">
        <v>TIENDA</v>
      </c>
      <c r="E1173" t="str">
        <v>ACOMPAÑAMIENTO</v>
      </c>
      <c r="F1173" t="str">
        <v>ACOMPAÑAMIENTO</v>
      </c>
      <c r="G1173" t="str">
        <v>ACOMPAÑAMIENTO</v>
      </c>
      <c r="H1173" t="str">
        <v>Solicitud de técnico para apoyar atención de casos en tienda</v>
      </c>
      <c r="I1173" t="str">
        <v>Acompañamiento</v>
      </c>
      <c r="J1173" t="str">
        <v>Se realiza actividad de acompañamiento en tienda</v>
      </c>
      <c r="K1173">
        <v>44750</v>
      </c>
      <c r="L1173">
        <v>44750</v>
      </c>
      <c r="M1173" t="str">
        <f>TEXT(L1173,"DDDDDDD")</f>
        <v>viernes</v>
      </c>
      <c r="N1173" t="str">
        <v>J030 EL LIMONAR</v>
      </c>
      <c r="O1173" t="str">
        <v>CALI</v>
      </c>
      <c r="P1173" t="str">
        <v>OCCIDENTE</v>
      </c>
      <c r="Q1173" t="str">
        <v>LINA FERNANDA ARBOLEDA PRECIADO</v>
      </c>
      <c r="R1173">
        <v>1143832224</v>
      </c>
      <c r="S1173" t="str">
        <v>DIRECTO</v>
      </c>
      <c r="T1173">
        <v>0.3333333333333333</v>
      </c>
      <c r="U1173">
        <v>0.75</v>
      </c>
      <c r="V1173">
        <v>0.4166666666666667</v>
      </c>
      <c r="W1173" t="str">
        <v>2;5</v>
      </c>
      <c r="X1173">
        <f>NETWORKDAYS(K1173,L1172)</f>
        <v>1</v>
      </c>
      <c r="Y1173" t="str">
        <f>IF(X1173&lt;=2,"CUMPLE","NO CUMPLE")</f>
        <v>CUMPLE</v>
      </c>
    </row>
    <row r="1174">
      <c r="A1174" t="str">
        <v>ACOMPAÑAMIENTO</v>
      </c>
      <c r="B1174" t="str">
        <v>ACOMPAÑAMIENTO</v>
      </c>
      <c r="C1174" t="str">
        <v>CERRADO</v>
      </c>
      <c r="D1174" t="str">
        <v>TIENDA</v>
      </c>
      <c r="E1174" t="str">
        <v>ACOMPAÑAMIENTO</v>
      </c>
      <c r="F1174" t="str">
        <v>ACOMPAÑAMIENTO</v>
      </c>
      <c r="G1174" t="str">
        <v>ACOMPAÑAMIENTO</v>
      </c>
      <c r="H1174" t="str">
        <v>Solicitud de técnico para apoyar atención de casos en tienda</v>
      </c>
      <c r="I1174" t="str">
        <v>Acompañamiento</v>
      </c>
      <c r="J1174" t="str">
        <v>Se realiza actividad de acompañamiento en tienda</v>
      </c>
      <c r="K1174">
        <v>44750</v>
      </c>
      <c r="L1174">
        <v>44750</v>
      </c>
      <c r="M1174" t="str">
        <f>TEXT(L1174,"DDDDDDD")</f>
        <v>viernes</v>
      </c>
      <c r="N1174" t="str">
        <v>EASY</v>
      </c>
      <c r="O1174" t="str">
        <v>BOGOTA</v>
      </c>
      <c r="P1174" t="str">
        <f>IF(ISBLANK(O1174),"0",(VLOOKUP(O1174,REGION,2,FALSE)))</f>
        <v>BOGOTA</v>
      </c>
      <c r="Q1174" t="str">
        <v>JUAN ALEJANDRO JIMENEZ RAMIREZ</v>
      </c>
      <c r="R1174">
        <f>IF(ISBLANK(Q1174),"0", VLOOKUP(Q1174,PERSONAL,2,FALSE))</f>
        <v>1000254206</v>
      </c>
      <c r="S1174" t="str">
        <v>DIRECTO</v>
      </c>
      <c r="T1174">
        <v>0.3333333333333333</v>
      </c>
      <c r="U1174">
        <v>0.75</v>
      </c>
      <c r="V1174">
        <v>0.4166666666666667</v>
      </c>
      <c r="W1174" t="str">
        <v>2;5</v>
      </c>
      <c r="X1174">
        <f>NETWORKDAYS(K1174,L1173)</f>
        <v>1</v>
      </c>
      <c r="Y1174" t="str">
        <f>IF(X1174&lt;=2,"CUMPLE","NO CUMPLE")</f>
        <v>CUMPLE</v>
      </c>
    </row>
    <row r="1175" xml:space="preserve">
      <c r="A1175">
        <v>12513813</v>
      </c>
      <c r="B1175" t="str">
        <v>REQUEST</v>
      </c>
      <c r="C1175" t="str">
        <v>CERRADO</v>
      </c>
      <c r="D1175" t="str">
        <v>LINEAL DE CAJAS</v>
      </c>
      <c r="E1175" t="str">
        <v>MICROSENS</v>
      </c>
      <c r="F1175" t="str">
        <v>MICROSENS</v>
      </c>
      <c r="G1175" t="str">
        <v>MICROSENS</v>
      </c>
      <c r="H1175" t="str" xml:space="preserve">
        <v xml:space="preserve">IP: 10.131.42.68_x000d_
_x000d_
Verificar el estado eléctrico de este equipo. Gracias</v>
      </c>
      <c r="I1175" t="str">
        <v>Se transfiere para su apoyo con la la instalación de la Fuente de Alimentación del Microsens</v>
      </c>
      <c r="J1175" t="str">
        <v>Se realiza visita en sitio a las 8:00 am y se procede a validar el equipo afectado; evidenciando que la caja 8 con ip 10.131.42.72 el cable de poder del microsens  se encuentra quemado; se procede a realizar el cambio y en compañía de Guillermo Gutierres de Redes y telecomunicaciones se realiza la configuración. Una vez culminada la configuración se realizan pruebas de funcionalidad en las cajas y estas quedan operando con normalidad;  labor se culmina con éxito.</v>
      </c>
      <c r="K1175">
        <v>44750</v>
      </c>
      <c r="L1175">
        <v>44750</v>
      </c>
      <c r="M1175" t="str">
        <f>TEXT(L1175,"DDDDDDD")</f>
        <v>viernes</v>
      </c>
      <c r="N1175" t="str">
        <v>J185 JUMBO YOPAL</v>
      </c>
      <c r="O1175" t="str">
        <v>YOPAL</v>
      </c>
      <c r="P1175" t="str">
        <f>IF(ISBLANK(O1175),"0",(VLOOKUP(O1175,REGION,2,FALSE)))</f>
        <v>ORIENTE</v>
      </c>
      <c r="Q1175" t="str">
        <v>PABLO ANDRES BALANTA GOMEZ</v>
      </c>
      <c r="R1175">
        <v>1111739227</v>
      </c>
      <c r="S1175" t="str">
        <v>DIRECTO</v>
      </c>
      <c r="T1175">
        <v>0.3333333333333333</v>
      </c>
      <c r="U1175">
        <v>0.4375</v>
      </c>
      <c r="V1175">
        <v>0.10416666666666667</v>
      </c>
      <c r="W1175">
        <v>2</v>
      </c>
      <c r="X1175">
        <f>NETWORKDAYS(K1175,L1174)</f>
        <v>1</v>
      </c>
      <c r="Y1175" t="str">
        <f>IF(X1175&lt;=2,"CUMPLE","NO CUMPLE")</f>
        <v>CUMPLE</v>
      </c>
    </row>
    <row r="1176" xml:space="preserve">
      <c r="A1176">
        <v>12558337</v>
      </c>
      <c r="B1176" t="str">
        <v>REQUEST</v>
      </c>
      <c r="C1176" t="str">
        <v>CERRADO</v>
      </c>
      <c r="D1176" t="str">
        <v>LINEAL DE CAJAS</v>
      </c>
      <c r="E1176" t="str">
        <v>MICROSENS</v>
      </c>
      <c r="F1176" t="str">
        <v>MICROSENS</v>
      </c>
      <c r="G1176" t="str">
        <v>MICROSENS</v>
      </c>
      <c r="H1176"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Por favor su ayuda para hacer revision de cableado microsens en el lineal de cajas tienda Duitama</v>
      </c>
      <c r="I1176" t="str">
        <v>Por favor nos colaboran con técnico en sitio para apoyo atención a esta solicitud</v>
      </c>
      <c r="J1176" t="str" xml:space="preserve">
        <v xml:space="preserve">Se lleva a cabo actividad solicitada la cual toma dos visitas a la tienda Metro Duitama las cuales se describen a continuación:_x000d_
_x000d_
Visita 1 : 08/07/2022 - Se visita tienda llegando a las 14:00 donde inicialmente se procede a identificar los microsens sobre los cuales se va a trabajar que son los de Caja 4 y 5; luego se dispone de un portátil que estaba en la oficina de sistemas con el cual mediante el software para configurar los microsens se formatea el primero y se evidencia que no se visualiza en la interface del programa; es necesario solicitar al área de Electro un portátil prestado que cuente con un SO mas actualizado pero este también falla al momento de dicha configuración; así termina la jornada a las 18:00 y se programa nueva  visita._x000d_
_x000d_
Visita 2 : 11/07/2022 - Se visita tienda donde en esta ocasión se lleva portátil sobre el cual si se evidencia el correcto formateo y posterior configuración de los Microsens los cuales se parametrizan y logran ser monitoreados por el personal de Redes. Se valida el correcto funcionamiento de los pinpad y datafonos de Redeban y Credibanco; se envía toda la evidencia al área de redes y se autoriza el retiro de sitio.</v>
      </c>
      <c r="K1176">
        <v>44750</v>
      </c>
      <c r="L1176">
        <v>44750</v>
      </c>
      <c r="M1176" t="str">
        <f>TEXT(L1176,"DDDDDDD")</f>
        <v>viernes</v>
      </c>
      <c r="N1176" t="str">
        <v>M028 METRO DUITAMA INNOVO</v>
      </c>
      <c r="O1176" t="str">
        <v>DUITAMA</v>
      </c>
      <c r="P1176" t="str">
        <f>IF(ISBLANK(O1176),"0",(VLOOKUP(O1176,REGION,2,FALSE)))</f>
        <v>ORIENTE</v>
      </c>
      <c r="Q1176" t="str">
        <v>JHONATAN RICARDO VARGAS ZAMBRANO</v>
      </c>
      <c r="R1176">
        <f>IF(ISBLANK(Q1176),"0", VLOOKUP(Q1176,PERSONAL,2,FALSE))</f>
        <v>1057583301</v>
      </c>
      <c r="S1176" t="str">
        <v>DIRECTO</v>
      </c>
      <c r="T1176">
        <v>0.5833333333333334</v>
      </c>
      <c r="U1176">
        <v>0.75</v>
      </c>
      <c r="V1176">
        <v>0.16666666666666666</v>
      </c>
      <c r="W1176">
        <v>2</v>
      </c>
      <c r="X1176">
        <f>NETWORKDAYS(K1176,L1175)</f>
        <v>1</v>
      </c>
      <c r="Y1176" t="str">
        <f>IF(X1176&lt;=2,"CUMPLE","NO CUMPLE")</f>
        <v>CUMPLE</v>
      </c>
    </row>
    <row r="1177" xml:space="preserve">
      <c r="A1177">
        <v>12484778</v>
      </c>
      <c r="B1177" t="str">
        <v>REQUEST</v>
      </c>
      <c r="C1177" t="str">
        <v>CERRADO</v>
      </c>
      <c r="D1177" t="str">
        <v>PGC</v>
      </c>
      <c r="E1177" t="str">
        <v>PDT</v>
      </c>
      <c r="F1177" t="str">
        <v>PDT</v>
      </c>
      <c r="G1177" t="str">
        <v>SKORPIO</v>
      </c>
      <c r="H1177"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pdt scorpio presenta falla para el ingreso al gapv no funciona al momento de ingresar indica que se debe actualizar al dar actualizar indica falla pdt g17f62339 / AD-135534_x000d_
Seccion de la tienda en donde se ubica la PDT o usuario: pgc para chequeo de precios y gapv</v>
      </c>
      <c r="I1177" t="str">
        <v>Se realiza envio de Symbol - USB charging cable con Guía No. 2071794032 La parte la debes solicitar a la asistente.</v>
      </c>
      <c r="J1177" t="str">
        <v>Se realiza visita para hacer instalación de GAPV pero el cable que fue enviado a la tienda no corresponde para la conexión por USB de la PDT. Se debe solicitar envio de la parte correcta para realizar el procedimiento</v>
      </c>
      <c r="K1177">
        <v>44750</v>
      </c>
      <c r="L1177">
        <v>44753</v>
      </c>
      <c r="M1177" t="str">
        <f>TEXT(L1177,"DDDDDDD")</f>
        <v>lunes</v>
      </c>
      <c r="N1177" t="str">
        <v>M195 METRO SANTA LUCIA</v>
      </c>
      <c r="O1177" t="str">
        <v>NEIVA</v>
      </c>
      <c r="P1177" t="str">
        <f>IF(ISBLANK(O1177),"0",(VLOOKUP(O1177,REGION,2,FALSE)))</f>
        <v>OCCIDENTE</v>
      </c>
      <c r="Q1177" t="str">
        <v>JOHN ALEJANDRO LOZADA BABATIVA</v>
      </c>
      <c r="R1177">
        <f>IF(ISBLANK(Q1177),"0", VLOOKUP(Q1177,PERSONAL,2,FALSE))</f>
        <v>1075313382</v>
      </c>
      <c r="S1177" t="str">
        <v>DIRECTO</v>
      </c>
      <c r="T1177">
        <v>0.375</v>
      </c>
      <c r="U1177">
        <v>0.4027777777777778</v>
      </c>
      <c r="V1177">
        <v>0.027777777777777776</v>
      </c>
      <c r="W1177">
        <v>1</v>
      </c>
      <c r="X1177">
        <f>NETWORKDAYS(K1177,L1176)</f>
        <v>1</v>
      </c>
      <c r="Y1177" t="str">
        <f>IF(X1177&lt;=2,"CUMPLE","NO CUMPLE")</f>
        <v>CUMPLE</v>
      </c>
    </row>
    <row r="1178" xml:space="preserve">
      <c r="A1178">
        <v>12523721</v>
      </c>
      <c r="B1178" t="str">
        <v>INCIDENT</v>
      </c>
      <c r="C1178" t="str">
        <v>CERRADO</v>
      </c>
      <c r="D1178" t="str">
        <v>LINEAL DE CAJAS</v>
      </c>
      <c r="E1178" t="str">
        <v>POS</v>
      </c>
      <c r="F1178" t="str">
        <v>POS</v>
      </c>
      <c r="G1178" t="str">
        <v>WINCOR</v>
      </c>
      <c r="H1178"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Por favor su ayuda con la pos 10 de la tienda jumbo san silvestre; ya que no se mantiene encendida; desde el dia de ayer aproximadamente a las 19:30; se apago y al momento de encenderla; carga y al intentar ingresarse al sistema se apaga de repente.</v>
      </c>
      <c r="I1178" t="str" xml:space="preserve">
        <v xml:space="preserve">LLega activo a Jumbo San Silvestre._x000d_
POS WINCOR BEETLE-M II | Nº SERIE: 5300730078_x000d_
Equipo a impactar:_x000d_
POS WINCOR BEETLE-M | Nº SERIE: 6498824240_x000d_
Se requiere instalación; reemplazo y configuración respectiva</v>
      </c>
      <c r="J1178" t="str" xml:space="preserve">
        <v xml:space="preserve">08/07 14:00 - 18:00 Se procede a desmontar de la pos 5 visores; impresora y perifericos para usarlos en configuracion de la pos en la oficina de sistemas y adelantar proceso de instalación del sistema. Se presenta novedad durante la instalación de imagen desde 0; se pide a Soporte POS borrado de temporales y en conjunto con soporte Cencosud Ever Becerra se descartan todas las posibles causas que ocasionan el fallo de instalación sin novedad; la falla persiste y se concluye que se usará nueva imagen para próxima visita._x000d_
11/07 08:00 - 17:30 Se revisa pos 10 para instalación en zona de platos preparados; se realiza configuración como indica el manual de procedimiento; pero se presentó un inconveniente con la descarga desde el servidor de los paquetes de instalación requeridos para el sistema. Departamento de Redes solucionó dicha falla y se procede con la configuración total del equipo; con pruebas de red y periféricos. Adicional también se hizo cambio de bateria de board; por desconfiguración de BIOS. Se deja pos conectada en el cuarto de sistemas ya que se requiere cargue de información y configuración por parte de Soporte POS_x000d_
13/07 14:00 - 18:00 Se traslada la pos a la zona de Platos Preparados; se realizan pruebas con usuaria de caja y supervisora; facturación; verificación de precios actualizados; lectura de códigos por la pistola e impresión de facturas; con resultados satisfactorios. La POS 10 queda totalmente operativa. Adicional se realiza cambio de POS 5 a su puesto en lineal de cajas; se realiza la conexión y las respectivas pruebas de funcionamiento con la supervisora. La POS 5 queda totalmente operativa. Se realizan actas de entrega y retiro de equipo instalado y retirado</v>
      </c>
      <c r="K1178">
        <v>44753</v>
      </c>
      <c r="L1178">
        <v>44753</v>
      </c>
      <c r="M1178" t="str">
        <f>TEXT(L1178,"DDDDDDD")</f>
        <v>lunes</v>
      </c>
      <c r="N1178" t="str">
        <v>J126 JUMBO SAN SILVESTRE</v>
      </c>
      <c r="O1178" t="str">
        <v>BARRANCABERMEJA</v>
      </c>
      <c r="P1178" t="str">
        <f>IF(ISBLANK(O1178),"0",(VLOOKUP(O1178,REGION,2,FALSE)))</f>
        <v>ORIENTE</v>
      </c>
      <c r="Q1178" t="str">
        <v>LUIS CARLOS ROJAS ACOSTA</v>
      </c>
      <c r="R1178">
        <f>IF(ISBLANK(Q1178),"0", VLOOKUP(Q1178,PERSONAL,2,FALSE))</f>
        <v>1096188137</v>
      </c>
      <c r="S1178" t="str">
        <v>DIRECTO</v>
      </c>
      <c r="T1178">
        <v>0.3333333333333333</v>
      </c>
      <c r="U1178">
        <v>0.7291666666666666</v>
      </c>
      <c r="V1178">
        <f>IF(ISBLANK(T1178 ),"0",U1178-T1178)</f>
        <v>0.3958333333333333</v>
      </c>
      <c r="W1178">
        <v>3</v>
      </c>
      <c r="X1178">
        <f>NETWORKDAYS(K1178,L1177)</f>
        <v>1</v>
      </c>
      <c r="Y1178" t="str">
        <f>IF(X1178&lt;=2,"CUMPLE","NO CUMPLE")</f>
        <v>CUMPLE</v>
      </c>
    </row>
    <row r="1179" xml:space="preserve">
      <c r="A1179">
        <v>12558337</v>
      </c>
      <c r="B1179" t="str">
        <v>REQUEST</v>
      </c>
      <c r="C1179" t="str">
        <v>CERRADO</v>
      </c>
      <c r="D1179" t="str">
        <v>LINEAL DE CAJAS</v>
      </c>
      <c r="E1179" t="str">
        <v>MICROSENS</v>
      </c>
      <c r="F1179" t="str">
        <v>MICROSENS</v>
      </c>
      <c r="G1179" t="str">
        <v>MICROSENS</v>
      </c>
      <c r="H1179"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Por favor su ayuda para hacer revision de cableado microsens en el lineal de cajas tienda Duitama</v>
      </c>
      <c r="I1179" t="str">
        <v>Por favor nos colaboran con técnico en sitio para apoyo atención a esta solicitud</v>
      </c>
      <c r="J1179" t="str" xml:space="preserve">
        <v xml:space="preserve">Se lleva a cabo actividad solicitada la cual toma dos visitas a la tienda Metro Duitama las cuales se describen a continuación:_x000d_
_x000d_
Visita 1 : 08/07/2022 - Se visita tienda llegando a las 14:00 donde inicialmente se procede a identificar los microsens sobre los cuales se va a trabajar que son los de Caja 4 y 5; luego se dispone de un portátil que estaba en la oficina de sistemas con el cual mediante el software para configurar los microsens se formatea el primero y se evidencia que no se visualiza en la interface del programa; es necesario solicitar al área de Electro un portátil prestado que cuente con un SO mas actualizado pero este también falla al momento de dicha configuración; así termina la jornada a las 18:00 y se programa nueva  visita._x000d_
_x000d_
Visita 2 : 11/07/2022 - Se visita tienda donde en esta ocasión se lleva portátil sobre el cual si se evidencia el correcto formateo y posterior configuración de los Microsens los cuales se parametrizan y logran ser monitoreados por el personal de Redes. Se valida el correcto funcionamiento de los pinpad y datafonos de Redeban y Credibanco; se envía toda la evidencia al área de redes y se autoriza el retiro de sitio.</v>
      </c>
      <c r="K1179">
        <v>44753</v>
      </c>
      <c r="L1179">
        <v>44753</v>
      </c>
      <c r="M1179" t="str">
        <f>TEXT(L1179,"DDDDDDD")</f>
        <v>lunes</v>
      </c>
      <c r="N1179" t="str">
        <v>M028 METRO DUITAMA INNOVO</v>
      </c>
      <c r="O1179" t="str">
        <v>DUITAMA</v>
      </c>
      <c r="P1179" t="str">
        <f>IF(ISBLANK(O1179),"0",(VLOOKUP(O1179,REGION,2,FALSE)))</f>
        <v>ORIENTE</v>
      </c>
      <c r="Q1179" t="str">
        <v>JHONATAN RICARDO VARGAS ZAMBRANO</v>
      </c>
      <c r="R1179">
        <f>IF(ISBLANK(Q1179),"0", VLOOKUP(Q1179,PERSONAL,2,FALSE))</f>
        <v>1057583301</v>
      </c>
      <c r="S1179" t="str">
        <v>DIRECTO</v>
      </c>
      <c r="T1179">
        <v>0.3333333333333333</v>
      </c>
      <c r="U1179">
        <v>0.5</v>
      </c>
      <c r="V1179">
        <v>0.16666666666666666</v>
      </c>
      <c r="W1179">
        <v>2</v>
      </c>
      <c r="X1179">
        <f>NETWORKDAYS(K1179,L1178)</f>
        <v>1</v>
      </c>
      <c r="Y1179" t="str">
        <f>IF(X1179&lt;=2,"CUMPLE","NO CUMPLE")</f>
        <v>CUMPLE</v>
      </c>
    </row>
    <row r="1180">
      <c r="A1180" t="str">
        <v>ACOMPAÑAMIENTO</v>
      </c>
      <c r="B1180" t="str">
        <v>ACOMPAÑAMIENTO</v>
      </c>
      <c r="C1180" t="str">
        <v>CERRADO</v>
      </c>
      <c r="D1180" t="str">
        <v>TIENDA</v>
      </c>
      <c r="E1180" t="str">
        <v>ACOMPAÑAMIENTO</v>
      </c>
      <c r="F1180" t="str">
        <v>ACOMPAÑAMIENTO</v>
      </c>
      <c r="G1180" t="str">
        <v>ACOMPAÑAMIENTO</v>
      </c>
      <c r="H1180" t="str">
        <v>Solicitud de técnico para apoyar atención de casos en tienda</v>
      </c>
      <c r="I1180" t="str">
        <v>Acompañamiento</v>
      </c>
      <c r="J1180" t="str">
        <v>Se realiza actividad de acompañamiento en tienda</v>
      </c>
      <c r="K1180">
        <v>44753</v>
      </c>
      <c r="L1180">
        <v>44753</v>
      </c>
      <c r="M1180" t="str">
        <f>TEXT(L1180,"DDDDDDD")</f>
        <v>lunes</v>
      </c>
      <c r="N1180" t="str">
        <v>EASY</v>
      </c>
      <c r="O1180" t="str">
        <v>BOGOTA</v>
      </c>
      <c r="P1180" t="str">
        <f>IF(ISBLANK(O1180),"0",(VLOOKUP(O1180,REGION,2,FALSE)))</f>
        <v>BOGOTA</v>
      </c>
      <c r="Q1180" t="str">
        <v>JUAN ALEJANDRO JIMENEZ RAMIREZ</v>
      </c>
      <c r="R1180">
        <f>IF(ISBLANK(Q1180),"0", VLOOKUP(Q1180,PERSONAL,2,FALSE))</f>
        <v>1000254206</v>
      </c>
      <c r="S1180" t="str">
        <v>DIRECTO</v>
      </c>
      <c r="T1180">
        <v>0.3333333333333333</v>
      </c>
      <c r="U1180">
        <v>0.75</v>
      </c>
      <c r="V1180">
        <v>0.4166666666666667</v>
      </c>
      <c r="W1180" t="str">
        <v>2;5</v>
      </c>
      <c r="X1180">
        <f>NETWORKDAYS(K1180,L1179)</f>
        <v>1</v>
      </c>
      <c r="Y1180" t="str">
        <f>IF(X1180&lt;=2,"CUMPLE","NO CUMPLE")</f>
        <v>CUMPLE</v>
      </c>
    </row>
    <row r="1181">
      <c r="A1181" t="str">
        <v>ACOMPAÑAMIENTO</v>
      </c>
      <c r="B1181" t="str">
        <v>ACOMPAÑAMIENTO</v>
      </c>
      <c r="C1181" t="str">
        <v>CERRADO</v>
      </c>
      <c r="D1181" t="str">
        <v>TIENDA</v>
      </c>
      <c r="E1181" t="str">
        <v>ACOMPAÑAMIENTO</v>
      </c>
      <c r="F1181" t="str">
        <v>ACOMPAÑAMIENTO</v>
      </c>
      <c r="G1181" t="str">
        <v>ACOMPAÑAMIENTO</v>
      </c>
      <c r="H1181" t="str">
        <v>Solicitud de técnico para apoyar atención de casos en tienda</v>
      </c>
      <c r="I1181" t="str">
        <v>Acompañamiento</v>
      </c>
      <c r="J1181" t="str">
        <v>Se realiza actividad de acompañamiento en tienda</v>
      </c>
      <c r="K1181">
        <v>44753</v>
      </c>
      <c r="L1181">
        <v>44753</v>
      </c>
      <c r="M1181" t="str">
        <f>TEXT(L1181,"DDDDDDD")</f>
        <v>lunes</v>
      </c>
      <c r="N1181" t="str">
        <v>M082 ATALAYAS</v>
      </c>
      <c r="O1181" t="str">
        <v>CUCUTA</v>
      </c>
      <c r="P1181" t="str">
        <v>ORIENTE</v>
      </c>
      <c r="Q1181" t="str">
        <v>MICHAEL ALBERTO CARRILLO RODRIGUEZ</v>
      </c>
      <c r="R1181">
        <v>1090475559</v>
      </c>
      <c r="S1181" t="str">
        <v>DIRECTO</v>
      </c>
      <c r="T1181">
        <v>0.3333333333333333</v>
      </c>
      <c r="U1181">
        <v>0.75</v>
      </c>
      <c r="V1181">
        <v>0.4166666666666667</v>
      </c>
      <c r="W1181" t="str">
        <v>2;5</v>
      </c>
      <c r="X1181">
        <f>NETWORKDAYS(K1181,L1180)</f>
        <v>1</v>
      </c>
      <c r="Y1181" t="str">
        <f>IF(X1181&lt;=2,"CUMPLE","NO CUMPLE")</f>
        <v>CUMPLE</v>
      </c>
    </row>
    <row r="1182">
      <c r="A1182" t="str">
        <v>ACOMPAÑAMIENTO</v>
      </c>
      <c r="B1182" t="str">
        <v>ACOMPAÑAMIENTO</v>
      </c>
      <c r="C1182" t="str">
        <v>CERRADO</v>
      </c>
      <c r="D1182" t="str">
        <v>TIENDA</v>
      </c>
      <c r="E1182" t="str">
        <v>ACOMPAÑAMIENTO</v>
      </c>
      <c r="F1182" t="str">
        <v>ACOMPAÑAMIENTO</v>
      </c>
      <c r="G1182" t="str">
        <v>ACOMPAÑAMIENTO</v>
      </c>
      <c r="H1182" t="str">
        <v>Solicitud de técnico para apoyar atención de casos en tienda</v>
      </c>
      <c r="I1182" t="str">
        <v>Acompañamiento</v>
      </c>
      <c r="J1182" t="str">
        <v>Se realiza actividad de acompañamiento en tienda</v>
      </c>
      <c r="K1182">
        <v>44753</v>
      </c>
      <c r="L1182">
        <v>44753</v>
      </c>
      <c r="M1182" t="str">
        <f>TEXT(L1182,"DDDDDDD")</f>
        <v>lunes</v>
      </c>
      <c r="N1182" t="str">
        <v>M046 ITAGUI</v>
      </c>
      <c r="O1182" t="str">
        <v>ITAGUI</v>
      </c>
      <c r="P1182" t="str">
        <v>CENTRO</v>
      </c>
      <c r="Q1182" t="str">
        <v>YURIMAR MARQUEZ MUÑOZ</v>
      </c>
      <c r="R1182">
        <f>VLOOKUP(Q1182,PERSONAL,2,FALSE)</f>
        <v>1045025746</v>
      </c>
      <c r="S1182" t="str">
        <v>DIRECTO</v>
      </c>
      <c r="T1182">
        <v>0.3333333333333333</v>
      </c>
      <c r="U1182">
        <v>0.75</v>
      </c>
      <c r="V1182">
        <v>0.4166666666666667</v>
      </c>
      <c r="W1182" t="str">
        <v>2;5</v>
      </c>
      <c r="X1182">
        <f>NETWORKDAYS(K1182,L1181)</f>
        <v>1</v>
      </c>
      <c r="Y1182" t="str">
        <f>IF(X1182&lt;=2,"CUMPLE","NO CUMPLE")</f>
        <v>CUMPLE</v>
      </c>
    </row>
    <row r="1183">
      <c r="A1183" t="str">
        <v>ACOMPAÑAMIENTO</v>
      </c>
      <c r="B1183" t="str">
        <v>ACOMPAÑAMIENTO</v>
      </c>
      <c r="C1183" t="str">
        <v>CERRADO</v>
      </c>
      <c r="D1183" t="str">
        <v>CRC</v>
      </c>
      <c r="E1183" t="str">
        <v>ACOMPAÑAMIENTO</v>
      </c>
      <c r="F1183" t="str">
        <v>ACOMPAÑAMIENTO</v>
      </c>
      <c r="G1183" t="str">
        <v>ACOMPAÑAMIENTO</v>
      </c>
      <c r="H1183" t="str">
        <v>Gestión de soporte técnico en el Centro de Reparación</v>
      </c>
      <c r="I1183" t="str">
        <v>Gestión de soporte técnico en el Centro de Reparación</v>
      </c>
      <c r="J1183" t="str">
        <v>Se realiza actividad de acompañamiento en CRC</v>
      </c>
      <c r="K1183">
        <v>44753</v>
      </c>
      <c r="L1183">
        <v>44753</v>
      </c>
      <c r="M1183" t="str">
        <f>TEXT(L1183,"DDDDDDD")</f>
        <v>lunes</v>
      </c>
      <c r="N1183" t="str">
        <v>CENTRO DE REPARACIÓN</v>
      </c>
      <c r="O1183" t="str">
        <v>BOGOTA</v>
      </c>
      <c r="P1183" t="str">
        <v>BOGOTA</v>
      </c>
      <c r="Q1183" t="str">
        <v>DIEGO ALBERTO TORRES CRUZ</v>
      </c>
      <c r="R1183">
        <f>VLOOKUP(Q1183,PERSONAL,2,FALSE)</f>
        <v>1000466791</v>
      </c>
      <c r="S1183" t="str">
        <v>DIRECTO</v>
      </c>
      <c r="T1183">
        <v>0.3333333333333333</v>
      </c>
      <c r="U1183">
        <v>0.75</v>
      </c>
      <c r="V1183">
        <v>0.4166666666666667</v>
      </c>
      <c r="W1183" t="str">
        <v>2;5</v>
      </c>
      <c r="X1183">
        <f>NETWORKDAYS(K1183,L1182)</f>
        <v>1</v>
      </c>
      <c r="Y1183" t="str">
        <f>IF(X1183&lt;=2,"CUMPLE","NO CUMPLE")</f>
        <v>CUMPLE</v>
      </c>
    </row>
    <row r="1184">
      <c r="A1184" t="str">
        <v>ACOMPAÑAMIENTO</v>
      </c>
      <c r="B1184" t="str">
        <v>ACOMPAÑAMIENTO</v>
      </c>
      <c r="C1184" t="str">
        <v>CERRADO</v>
      </c>
      <c r="D1184" t="str">
        <v>TIENDA</v>
      </c>
      <c r="E1184" t="str">
        <v>ACOMPAÑAMIENTO</v>
      </c>
      <c r="F1184" t="str">
        <v>ACOMPAÑAMIENTO</v>
      </c>
      <c r="G1184" t="str">
        <v>ACOMPAÑAMIENTO</v>
      </c>
      <c r="H1184" t="str">
        <v>Solicitud de técnico para apoyar atención de casos en tienda</v>
      </c>
      <c r="I1184" t="str">
        <v>Acompañamiento</v>
      </c>
      <c r="J1184" t="str">
        <v>Se realiza actividad de acompañamiento en tienda</v>
      </c>
      <c r="K1184">
        <v>44753</v>
      </c>
      <c r="L1184">
        <v>44753</v>
      </c>
      <c r="M1184" t="str">
        <f>TEXT(L1184,"DDDDDDD")</f>
        <v>lunes</v>
      </c>
      <c r="N1184" t="str">
        <v>J031 CALI CHIPICHAPE</v>
      </c>
      <c r="O1184" t="str">
        <v>CALI</v>
      </c>
      <c r="P1184" t="str">
        <v>OCCIDENTE</v>
      </c>
      <c r="Q1184" t="str">
        <v>LINA FERNANDA ARBOLEDA PRECIADO</v>
      </c>
      <c r="R1184">
        <v>1143832224</v>
      </c>
      <c r="S1184" t="str">
        <v>DIRECTO</v>
      </c>
      <c r="T1184">
        <v>0.3333333333333333</v>
      </c>
      <c r="U1184">
        <v>0.75</v>
      </c>
      <c r="V1184">
        <v>0.4166666666666667</v>
      </c>
      <c r="W1184" t="str">
        <v>2;5</v>
      </c>
      <c r="X1184">
        <f>NETWORKDAYS(K1184,L1183)</f>
        <v>1</v>
      </c>
      <c r="Y1184" t="str">
        <f>IF(X1184&lt;=2,"CUMPLE","NO CUMPLE")</f>
        <v>CUMPLE</v>
      </c>
    </row>
    <row r="1185" xml:space="preserve">
      <c r="A1185">
        <v>12616354</v>
      </c>
      <c r="B1185" t="str">
        <v>REQUEST</v>
      </c>
      <c r="C1185" t="str">
        <v>CERRADO</v>
      </c>
      <c r="D1185" t="str">
        <v>ELECTRO</v>
      </c>
      <c r="E1185" t="str">
        <v>CPU</v>
      </c>
      <c r="F1185" t="str">
        <v>CPU</v>
      </c>
      <c r="G1185" t="str">
        <v>LENOVO</v>
      </c>
      <c r="H1185" t="str" xml:space="preserve">
        <v xml:space="preserve">Datos usuario_x000d_
Nombre: Diego Alejandro Franco Quintero_x000d_
Correo: diegoalejandro.francoquintero@cencosud.com.co_x000d_
Usuario AD: DFrancoQ_x000d_
Pais: Colombia_x000d_
Ubicacion: J027 JUMBO RIONEGRO_x000d_
Zona: Colombia Centro_x000d_
Unidad de Negocio: RETAIL FINANCIERO_x000d_
Servicio: null_x000d_
Telefono: 1036963116_x000d_
Anexo: null_x000d_
Descripcion: Hola; por favor en el computador de electro no permite descargar genesis._x000d_
usuario windows jardilac_x000d_
quedo atento; muchas gracias.</v>
      </c>
      <c r="I1185" t="str">
        <v>se requiere apoyo de isit para validar la novedad reportada por el usuario.</v>
      </c>
      <c r="J1185" t="str">
        <v xml:space="preserve">Solicitan instalar archivos de Genesix; se instala el programa y se realizan pruebas. Se deja funcionado correctamente. </v>
      </c>
      <c r="K1185">
        <v>44770</v>
      </c>
      <c r="L1185">
        <v>44770</v>
      </c>
      <c r="M1185" t="str">
        <f>TEXT(L1185,"DDDDDDD")</f>
        <v>jueves</v>
      </c>
      <c r="N1185" t="str">
        <v>J027 JUMBO RIONEGRO</v>
      </c>
      <c r="O1185" t="str">
        <v>RIONEGRO</v>
      </c>
      <c r="P1185" t="str">
        <f>IF(ISBLANK(O1185),"0",(VLOOKUP(O1185,REGION,2,FALSE)))</f>
        <v>CENTRO</v>
      </c>
      <c r="Q1185" t="str">
        <v>YURIMAR MARQUEZ MUÑOZ</v>
      </c>
      <c r="R1185">
        <f>IF(ISBLANK(Q1185),"0", VLOOKUP(Q1185,PERSONAL,2,FALSE))</f>
        <v>1045025746</v>
      </c>
      <c r="S1185" t="str">
        <v>DIRECTO</v>
      </c>
      <c r="T1185">
        <v>0.6388888888888888</v>
      </c>
      <c r="U1185">
        <v>0.6527777777777778</v>
      </c>
      <c r="V1185">
        <f>IF(ISBLANK(T1185 ),"0",U1185-T1185)</f>
        <v>0.01388888888888895</v>
      </c>
      <c r="W1185">
        <v>1</v>
      </c>
      <c r="X1185">
        <f>NETWORKDAYS(K1185,L1184)</f>
        <v>-14</v>
      </c>
      <c r="Y1185" t="str">
        <f>IF(X1185&lt;=2,"CUMPLE","NO CUMPLE")</f>
        <v>CUMPLE</v>
      </c>
    </row>
    <row r="1186" xml:space="preserve">
      <c r="A1186">
        <v>12549703</v>
      </c>
      <c r="B1186" t="str">
        <v>INCIDENT</v>
      </c>
      <c r="C1186" t="str">
        <v>CERRADO</v>
      </c>
      <c r="D1186" t="str">
        <v>ELECTRO</v>
      </c>
      <c r="E1186" t="str">
        <v>TELEFONO</v>
      </c>
      <c r="F1186" t="str">
        <v>TELEFONO</v>
      </c>
      <c r="G1186" t="str">
        <v>CISCO</v>
      </c>
      <c r="H1186"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Solicito de su colaboracion para el cambio del telefono de la seccion de electro el cual no funciona._x000d_
Indicar ubicacion del Equipo en tienda o oficinas: electro</v>
      </c>
      <c r="I1186" t="str" xml:space="preserve">
        <v xml:space="preserve">Se solicita visita técnica para la instalación y configuración del teléfono Cisco de electro:_x000d_
TELEFONO|IP Serial: FCH1813869H</v>
      </c>
      <c r="J1186" t="str">
        <v>Se solicita al área de Redes que desbloquee el punto de red y que realice el cambio en la plataforma de la dirección MAC. Se retira el teléfono con serial FCH18158249 y se instala el teléfono nuevo. Se realizan las pruebas y son correctas. Se deja operativo el equipo.</v>
      </c>
      <c r="K1186">
        <v>44753</v>
      </c>
      <c r="L1186">
        <v>44754</v>
      </c>
      <c r="M1186" t="str">
        <f>TEXT(L1186,"DDDDDDD")</f>
        <v>martes</v>
      </c>
      <c r="N1186" t="str">
        <v>M073 METRO MOSQUERA</v>
      </c>
      <c r="O1186" t="str">
        <v>MOSQUERA</v>
      </c>
      <c r="P1186" t="str">
        <f>IF(ISBLANK(O1186),"0",(VLOOKUP(O1186,REGION,2,FALSE)))</f>
        <v>BOGOTA</v>
      </c>
      <c r="Q1186" t="str">
        <v>ALEXANDER CASTILLO SOTELO</v>
      </c>
      <c r="R1186">
        <f>IF(ISBLANK(Q1186),"0", VLOOKUP(Q1186,PERSONAL,2,FALSE))</f>
        <v>80216449</v>
      </c>
      <c r="S1186" t="str">
        <v>ALIADO</v>
      </c>
      <c r="T1186">
        <v>0.4583333333333333</v>
      </c>
      <c r="U1186">
        <v>0.5</v>
      </c>
      <c r="V1186">
        <f>IF(ISBLANK(T1186 ),"0",U1186-T1186)</f>
        <v>0.041666666666666685</v>
      </c>
      <c r="W1186">
        <v>1</v>
      </c>
      <c r="X1186">
        <f>NETWORKDAYS(K1186,L1185)</f>
        <v>14</v>
      </c>
      <c r="Y1186" t="str">
        <f>IF(X1186&lt;=2,"CUMPLE","NO CUMPLE")</f>
        <v>NO CUMPLE</v>
      </c>
    </row>
    <row r="1187" xml:space="preserve">
      <c r="A1187">
        <v>12572687</v>
      </c>
      <c r="B1187" t="str">
        <v>INCIDENT</v>
      </c>
      <c r="C1187" t="str">
        <v>CERRADO</v>
      </c>
      <c r="D1187" t="str">
        <v>LINEAL DE CAJAS</v>
      </c>
      <c r="E1187" t="str">
        <v>MICROSENS</v>
      </c>
      <c r="F1187" t="str">
        <v>MICROSENS</v>
      </c>
      <c r="G1187" t="str">
        <v>MICROSENS</v>
      </c>
      <c r="H1187" t="str" xml:space="preserve">
        <v xml:space="preserve">*MT040 Riohacha*_x000d_
Estimados; Se presenta caida de switch microsense IP 10.132.21.11_x000d_
Por favor su apoyo con validacion electrica.</v>
      </c>
      <c r="I1187" t="str">
        <v>Se Requiere la visita del Tecnico de Isit para la validacion del Microsens ya que se valido remotamente con las personas de cajas pero no fue posible darle solucion a la novedad.</v>
      </c>
      <c r="J1187" t="str">
        <v xml:space="preserve">Se llega a sitio; se solicita información de problema presentado; se realiza limpieza general de cables y conectores; se ajustan cables y se verifica su buen funcionamiento; se realiza un reinicio de los equipos y caja; luego de esto se le pide a soporte en sitio realizar pruebas de conexión (ping) siendo esta positiva; se le solicita a jefe de caja realizar pruebas confirmando el buen funcionamiento. </v>
      </c>
      <c r="K1187">
        <v>44753</v>
      </c>
      <c r="L1187">
        <v>44754</v>
      </c>
      <c r="M1187" t="str">
        <f>TEXT(L1187,"DDDDDDD")</f>
        <v>martes</v>
      </c>
      <c r="N1187" t="str">
        <v>M040 METRO RIOHACHA</v>
      </c>
      <c r="O1187" t="str">
        <v>RIOHACHA</v>
      </c>
      <c r="P1187" t="str">
        <f>IF(ISBLANK(O1187),"0",(VLOOKUP(O1187,REGION,2,FALSE)))</f>
        <v>COSTA</v>
      </c>
      <c r="Q1187" t="str">
        <v>WILGER MELO PRADO</v>
      </c>
      <c r="R1187">
        <f>IF(ISBLANK(Q1187),"0", VLOOKUP(Q1187,PERSONAL,2,FALSE))</f>
        <v>1118852348</v>
      </c>
      <c r="S1187" t="str">
        <v>DIRECTO</v>
      </c>
      <c r="T1187">
        <v>0.4583333333333333</v>
      </c>
      <c r="U1187">
        <v>0.5208333333333334</v>
      </c>
      <c r="V1187">
        <f>IF(ISBLANK(T1187 ),"0",U1187-T1187)</f>
        <v>0.06250000000000006</v>
      </c>
      <c r="W1187">
        <v>1</v>
      </c>
      <c r="X1187">
        <f>NETWORKDAYS(K1187,L1186)</f>
        <v>2</v>
      </c>
      <c r="Y1187" t="str">
        <f>IF(X1187&lt;=2,"CUMPLE","NO CUMPLE")</f>
        <v>CUMPLE</v>
      </c>
    </row>
    <row r="1188">
      <c r="A1188" t="str">
        <v>ACOMPAÑAMIENTO</v>
      </c>
      <c r="B1188" t="str">
        <v>ACOMPAÑAMIENTO</v>
      </c>
      <c r="C1188" t="str">
        <v>CERRADO</v>
      </c>
      <c r="D1188" t="str">
        <v>TIENDA</v>
      </c>
      <c r="E1188" t="str">
        <v>ACOMPAÑAMIENTO</v>
      </c>
      <c r="F1188" t="str">
        <v>ACOMPAÑAMIENTO</v>
      </c>
      <c r="G1188" t="str">
        <v>ACOMPAÑAMIENTO</v>
      </c>
      <c r="H1188" t="str">
        <v>Solicitud de técnico para apoyar atención de casos en tienda</v>
      </c>
      <c r="I1188" t="str">
        <v>Acompañamiento</v>
      </c>
      <c r="J1188" t="str">
        <v>Se realiza actividad de acompañamiento en tienda</v>
      </c>
      <c r="K1188">
        <v>44754</v>
      </c>
      <c r="L1188">
        <v>44754</v>
      </c>
      <c r="M1188" t="str">
        <f>TEXT(L1188,"DDDDDDD")</f>
        <v>martes</v>
      </c>
      <c r="N1188" t="str">
        <v>M080 LOS LIBERTADORES</v>
      </c>
      <c r="O1188" t="str">
        <v>CUCUTA</v>
      </c>
      <c r="P1188" t="str">
        <v>ORIENTE</v>
      </c>
      <c r="Q1188" t="str">
        <v>MICHAEL ALBERTO CARRILLO RODRIGUEZ</v>
      </c>
      <c r="R1188">
        <v>1090475559</v>
      </c>
      <c r="S1188" t="str">
        <v>DIRECTO</v>
      </c>
      <c r="T1188">
        <v>0.3333333333333333</v>
      </c>
      <c r="U1188">
        <v>0.75</v>
      </c>
      <c r="V1188">
        <v>0.4166666666666667</v>
      </c>
      <c r="W1188" t="str">
        <v>2;5</v>
      </c>
      <c r="X1188">
        <f>NETWORKDAYS(K1188,L1187)</f>
        <v>1</v>
      </c>
      <c r="Y1188" t="str">
        <f>IF(X1188&lt;=2,"CUMPLE","NO CUMPLE")</f>
        <v>CUMPLE</v>
      </c>
    </row>
    <row r="1189">
      <c r="A1189" t="str">
        <v>ACOMPAÑAMIENTO</v>
      </c>
      <c r="B1189" t="str">
        <v>ACOMPAÑAMIENTO</v>
      </c>
      <c r="C1189" t="str">
        <v>CERRADO</v>
      </c>
      <c r="D1189" t="str">
        <v>TIENDA</v>
      </c>
      <c r="E1189" t="str">
        <v>ACOMPAÑAMIENTO</v>
      </c>
      <c r="F1189" t="str">
        <v>ACOMPAÑAMIENTO</v>
      </c>
      <c r="G1189" t="str">
        <v>ACOMPAÑAMIENTO</v>
      </c>
      <c r="H1189" t="str">
        <v>Solicitud de técnico para apoyar atención de casos en tienda</v>
      </c>
      <c r="I1189" t="str">
        <v>Acompañamiento</v>
      </c>
      <c r="J1189" t="str">
        <v>Se realiza actividad de acompañamiento en tienda</v>
      </c>
      <c r="K1189">
        <v>44754</v>
      </c>
      <c r="L1189">
        <v>44754</v>
      </c>
      <c r="M1189" t="str">
        <f>TEXT(L1189,"DDDDDDD")</f>
        <v>martes</v>
      </c>
      <c r="N1189" t="str">
        <v>EASY</v>
      </c>
      <c r="O1189" t="str">
        <v>BOGOTA</v>
      </c>
      <c r="P1189" t="str">
        <f>IF(ISBLANK(O1189),"0",(VLOOKUP(O1189,REGION,2,FALSE)))</f>
        <v>BOGOTA</v>
      </c>
      <c r="Q1189" t="str">
        <v>JUAN ALEJANDRO JIMENEZ RAMIREZ</v>
      </c>
      <c r="R1189">
        <f>IF(ISBLANK(Q1189),"0", VLOOKUP(Q1189,PERSONAL,2,FALSE))</f>
        <v>1000254206</v>
      </c>
      <c r="S1189" t="str">
        <v>DIRECTO</v>
      </c>
      <c r="T1189">
        <v>0.3333333333333333</v>
      </c>
      <c r="U1189">
        <v>0.75</v>
      </c>
      <c r="V1189">
        <v>0.4166666666666667</v>
      </c>
      <c r="W1189" t="str">
        <v>2;5</v>
      </c>
      <c r="X1189">
        <f>NETWORKDAYS(K1189,L1188)</f>
        <v>1</v>
      </c>
      <c r="Y1189" t="str">
        <f>IF(X1189&lt;=2,"CUMPLE","NO CUMPLE")</f>
        <v>CUMPLE</v>
      </c>
    </row>
    <row r="1190" xml:space="preserve">
      <c r="A1190">
        <v>12616355</v>
      </c>
      <c r="B1190" t="str">
        <v>REQUEST</v>
      </c>
      <c r="C1190" t="str">
        <v>CERRADO</v>
      </c>
      <c r="D1190" t="str">
        <v>ELECTRO</v>
      </c>
      <c r="E1190" t="str">
        <v>CPU</v>
      </c>
      <c r="F1190" t="str">
        <v>CPU</v>
      </c>
      <c r="G1190" t="str">
        <v>LENOVO</v>
      </c>
      <c r="H1190" t="str" xml:space="preserve">
        <v xml:space="preserve">Datos usuario_x000d_
Nombre: Diego Alejandro Franco Quintero_x000d_
Correo: diegoalejandro.francoquintero@cencosud.com.co_x000d_
Usuario AD: DFrancoQ_x000d_
Pais: Colombia_x000d_
Ubicacion: J027 JUMBO RIONEGRO_x000d_
Zona: Colombia Centro_x000d_
Unidad de Negocio: RETAIL FINANCIERO_x000d_
Servicio: null_x000d_
Telefono: 1036963116_x000d_
Anexo: null_x000d_
Descripcion: Hola; por favor en el computador de electro no permite descargar genesis._x000d_
usuario linvalle_x000d_
quedo atento; muchas gracias.</v>
      </c>
      <c r="I1190" t="str">
        <v>se requiere apoyo de isit para validar la novedad reportada por el usuario.</v>
      </c>
      <c r="J1190" t="str">
        <v>Solicitan instalar archivos de Genesix; se instala el programa y se realizan pruebas. Se deja funcionado correctamente.</v>
      </c>
      <c r="K1190">
        <v>44770</v>
      </c>
      <c r="L1190">
        <v>44770</v>
      </c>
      <c r="M1190" t="str">
        <f>TEXT(L1190,"DDDDDDD")</f>
        <v>jueves</v>
      </c>
      <c r="N1190" t="str">
        <v>J027 JUMBO RIONEGRO</v>
      </c>
      <c r="O1190" t="str">
        <v>RIONEGRO</v>
      </c>
      <c r="P1190" t="str">
        <f>IF(ISBLANK(O1190),"0",(VLOOKUP(O1190,REGION,2,FALSE)))</f>
        <v>CENTRO</v>
      </c>
      <c r="Q1190" t="str">
        <v>YURIMAR MARQUEZ MUÑOZ</v>
      </c>
      <c r="R1190">
        <f>IF(ISBLANK(Q1190),"0", VLOOKUP(Q1190,PERSONAL,2,FALSE))</f>
        <v>1045025746</v>
      </c>
      <c r="S1190" t="str">
        <v>DIRECTO</v>
      </c>
      <c r="T1190">
        <v>0.6527777777777778</v>
      </c>
      <c r="U1190">
        <v>0.6666666666666666</v>
      </c>
      <c r="V1190">
        <f>IF(ISBLANK(T1190 ),"0",U1190-T1190)</f>
        <v>0.01388888888888884</v>
      </c>
      <c r="W1190">
        <v>1</v>
      </c>
      <c r="X1190">
        <f>NETWORKDAYS(K1190,L1189)</f>
        <v>-13</v>
      </c>
      <c r="Y1190" t="str">
        <f>IF(X1190&lt;=2,"CUMPLE","NO CUMPLE")</f>
        <v>CUMPLE</v>
      </c>
    </row>
    <row r="1191" xml:space="preserve">
      <c r="A1191">
        <v>12574873</v>
      </c>
      <c r="B1191" t="str">
        <v>REQUEST</v>
      </c>
      <c r="C1191" t="str">
        <v>CERRADO</v>
      </c>
      <c r="D1191" t="str">
        <v>LINEAL DE CAJAS</v>
      </c>
      <c r="E1191" t="str">
        <v>POS</v>
      </c>
      <c r="F1191" t="str">
        <v>POS</v>
      </c>
      <c r="G1191" t="str">
        <v>WINCOR</v>
      </c>
      <c r="H1191" t="str" xml:space="preserve">
        <v xml:space="preserve">Datos usuario_x000d_
Nombre: Laila Milena Lambrano Torres_x000d_
Correo: lailamilena.lambranotorres@cencosud.com.co_x000d_
Usuario AD: LALambran_x000d_
Pais: Colombia_x000d_
Ubicacion: M040 METRO RIOHACHA_x000d_
Zona: Colombia Costa_x000d_
Unidad de Negocio: Supermercados_x000d_
Servicio: Tiendas &amp; Centros de Distribucion_x000d_
Telefono: 3187728698_x000d_
Anexo: 7289670_x000d_
Descripcion: buenas tardes._x000d_
para que me ayuden con la pos numero 6; en la cpu tiene un ruido fuerte y no deja ingresar al cajero. la reiniciamos y movimos todos los cables pero no funciono._x000d_
agradezco de su colaboracion._x000d_
quedo atenta.</v>
      </c>
      <c r="I1191" t="str">
        <v xml:space="preserve">Se Escala Ticket para que el Tecnico de Isit realiza la validaicon de la POs #6 la cual presenta un ruido interno.	</v>
      </c>
      <c r="J1191" t="str">
        <v>Se encuentra CPU de las pos 6 con un sonido fuerte; al realizar la revisión de encuentra que se debe a un ventilador en mal estado en su eje por lo cual produce una vibración fuerte de desajuste al encender; lo cual produce el sonido. Se realiza limpieza de este pero no funcionó; por tal motivo se solicita el cambio de dicho ventilador con características 12V  DC 80mA 1W.</v>
      </c>
      <c r="K1191">
        <v>44754</v>
      </c>
      <c r="L1191">
        <v>44754</v>
      </c>
      <c r="M1191" t="str">
        <f>TEXT(L1191,"DDDDDDD")</f>
        <v>martes</v>
      </c>
      <c r="N1191" t="str">
        <v>M040 METRO RIOHACHA</v>
      </c>
      <c r="O1191" t="str">
        <v>RIOHACHA</v>
      </c>
      <c r="P1191" t="str">
        <f>IF(ISBLANK(O1191),"0",(VLOOKUP(O1191,REGION,2,FALSE)))</f>
        <v>COSTA</v>
      </c>
      <c r="Q1191" t="str">
        <v>WILGER MELO PRADO</v>
      </c>
      <c r="R1191">
        <f>IF(ISBLANK(Q1191),"0", VLOOKUP(Q1191,PERSONAL,2,FALSE))</f>
        <v>1118852348</v>
      </c>
      <c r="S1191" t="str">
        <v>DIRECTO</v>
      </c>
      <c r="T1191">
        <v>0.5625</v>
      </c>
      <c r="U1191">
        <v>0.6506944444444445</v>
      </c>
      <c r="V1191">
        <f>IF(ISBLANK(T1191 ),"0",U1191-T1191)</f>
        <v>0.08819444444444446</v>
      </c>
      <c r="W1191">
        <v>2</v>
      </c>
      <c r="X1191">
        <f>NETWORKDAYS(K1191,L1190)</f>
        <v>13</v>
      </c>
      <c r="Y1191" t="str">
        <f>IF(X1191&lt;=2,"CUMPLE","NO CUMPLE")</f>
        <v>NO CUMPLE</v>
      </c>
    </row>
    <row r="1192" xml:space="preserve">
      <c r="A1192">
        <v>12616360</v>
      </c>
      <c r="B1192" t="str">
        <v>REQUEST</v>
      </c>
      <c r="C1192" t="str">
        <v>CERRADO</v>
      </c>
      <c r="D1192" t="str">
        <v>ATC</v>
      </c>
      <c r="E1192" t="str">
        <v>CPU</v>
      </c>
      <c r="F1192" t="str">
        <v>CPU</v>
      </c>
      <c r="G1192" t="str">
        <v>LENOVO</v>
      </c>
      <c r="H1192" t="str" xml:space="preserve">
        <v xml:space="preserve">Datos usuario_x000d_
Nombre: Diego Alejandro Franco Quintero_x000d_
Correo: diegoalejandro.francoquintero@cencosud.com.co_x000d_
Usuario AD: DFrancoQ_x000d_
Pais: Colombia_x000d_
Ubicacion: J027 JUMBO RIONEGRO_x000d_
Zona: Colombia Centro_x000d_
Unidad de Negocio: RETAIL FINANCIERO_x000d_
Servicio: null_x000d_
Telefono: 1036963116_x000d_
Anexo: null_x000d_
Descripcion: Cordial saludo; en el usuario de Lina Vallejo (linvalle)_x000d_
no permite acceder a la carpeta compartida._x000d_
</v>
      </c>
      <c r="I1192" t="str">
        <v>se requiere apoyo de isit para validar la novedad reportada por el usuario.</v>
      </c>
      <c r="J1192" t="str">
        <v xml:space="preserve">Se revisa el usuario de linvalle y se evidencia que no tiene las compartidas; se procede a instalar pero al momento de entrar a ver la información no le permite ver; la usuaria no tiene permisos. Debe solicitar un AGP para que le den los permisos necesarios. La compartida quedo instalada solo es cuestión que le den los permisos. </v>
      </c>
      <c r="K1192">
        <v>44770</v>
      </c>
      <c r="L1192">
        <v>44770</v>
      </c>
      <c r="M1192" t="str">
        <f>TEXT(L1192,"DDDDDDD")</f>
        <v>jueves</v>
      </c>
      <c r="N1192" t="str">
        <v>J027 JUMBO RIONEGRO</v>
      </c>
      <c r="O1192" t="str">
        <v>RIONEGRO</v>
      </c>
      <c r="P1192" t="str">
        <f>IF(ISBLANK(O1192),"0",(VLOOKUP(O1192,REGION,2,FALSE)))</f>
        <v>CENTRO</v>
      </c>
      <c r="Q1192" t="str">
        <v>YURIMAR MARQUEZ MUÑOZ</v>
      </c>
      <c r="R1192">
        <f>IF(ISBLANK(Q1192),"0", VLOOKUP(Q1192,PERSONAL,2,FALSE))</f>
        <v>1045025746</v>
      </c>
      <c r="S1192" t="str">
        <v>DIRECTO</v>
      </c>
      <c r="T1192">
        <v>0.6666666666666666</v>
      </c>
      <c r="U1192">
        <v>0.6805555555555556</v>
      </c>
      <c r="V1192">
        <f>IF(ISBLANK(T1192 ),"0",U1192-T1192)</f>
        <v>0.01388888888888895</v>
      </c>
      <c r="W1192">
        <v>1</v>
      </c>
      <c r="X1192">
        <f>NETWORKDAYS(K1192,L1191)</f>
        <v>-13</v>
      </c>
      <c r="Y1192" t="str">
        <f>IF(X1192&lt;=2,"CUMPLE","NO CUMPLE")</f>
        <v>CUMPLE</v>
      </c>
    </row>
    <row r="1193" xml:space="preserve">
      <c r="A1193">
        <v>12599777</v>
      </c>
      <c r="B1193" t="str">
        <v>REQUEST</v>
      </c>
      <c r="C1193" t="str">
        <v>CERRADO</v>
      </c>
      <c r="D1193" t="str">
        <v>BAZAR</v>
      </c>
      <c r="E1193" t="str">
        <v>VERIFICADOR</v>
      </c>
      <c r="F1193" t="str">
        <v>VERIFICADOR</v>
      </c>
      <c r="G1193" t="str">
        <v>NEWLAND</v>
      </c>
      <c r="H1193" t="str" xml:space="preserve">
        <v xml:space="preserve">Datos usuario_x000d_
Nombre: sgomezal_x000d_
Correo: Sebastian.GomezAlzate@cencosud.com.co_x000d_
Usuario AD: sgomezal_x000d_
Pais: Colombia_x000d_
Ubicacion: J027 JUMBO RIONEGRO_x000d_
Zona: Colombia Centro_x000d_
Unidad de Negocio: JUMBO_x000d_
Servicio: null_x000d_
Telefono: 3207673441_x000d_
Anexo: 5352400_x000d_
Descripcion: Buenas tardes_x000d_
_x000d_
Por favor revisar los verificadores de la tienda los cuales generan falla._x000d_
_x000d_
El que esta ubicado en Bazar._x000d_
Gracias</v>
      </c>
      <c r="I1193" t="str" xml:space="preserve">
        <v xml:space="preserve">se requiere revision de verificador de precios que no esta prendiendo el modulo laser._x000d_
datos_x000d_
verificador modelo: nq1000_x000d_
ubicacion: electro_x000d_
tienda jumbo rionegro</v>
      </c>
      <c r="J1193" t="str">
        <v>Se realizá la revisión del verificador con serial VNQ2C9L000996 pero se evidencia que el laser no enciende. Se procedió a desmontarlo y resetear como indicó el proveedor; sin solución ya que sigue sin encender el laser. El proveedor indicó que se debe enviar el verificador a las instalaciones de ellos para hacer revisión fisica. Se le informó al área de sistemas de Cencosud; indicando que se empacara y se deje rotulado para enviar a el proveedor.</v>
      </c>
      <c r="K1193">
        <v>44770</v>
      </c>
      <c r="L1193">
        <v>44770</v>
      </c>
      <c r="M1193" t="str">
        <f>TEXT(L1193,"DDDDDDD")</f>
        <v>jueves</v>
      </c>
      <c r="N1193" t="str">
        <v>J027 JUMBO RIONEGRO</v>
      </c>
      <c r="O1193" t="str">
        <v>RIONEGRO</v>
      </c>
      <c r="P1193" t="str">
        <f>IF(ISBLANK(O1193),"0",(VLOOKUP(O1193,REGION,2,FALSE)))</f>
        <v>CENTRO</v>
      </c>
      <c r="Q1193" t="str">
        <v>YURIMAR MARQUEZ MUÑOZ</v>
      </c>
      <c r="R1193">
        <f>IF(ISBLANK(Q1193),"0", VLOOKUP(Q1193,PERSONAL,2,FALSE))</f>
        <v>1045025746</v>
      </c>
      <c r="S1193" t="str">
        <v>DIRECTO</v>
      </c>
      <c r="T1193">
        <v>0.46875</v>
      </c>
      <c r="U1193">
        <v>0.5625</v>
      </c>
      <c r="V1193">
        <f>IF(ISBLANK(T1193 ),"0",U1193-T1193)</f>
        <v>0.09375</v>
      </c>
      <c r="W1193">
        <v>2</v>
      </c>
      <c r="X1193">
        <f>NETWORKDAYS(K1193,L1192)</f>
        <v>1</v>
      </c>
      <c r="Y1193" t="str">
        <f>IF(X1193&lt;=2,"CUMPLE","NO CUMPLE")</f>
        <v>CUMPLE</v>
      </c>
    </row>
    <row r="1194" xml:space="preserve">
      <c r="A1194">
        <v>12572735</v>
      </c>
      <c r="B1194" t="str">
        <v>SIMEL</v>
      </c>
      <c r="C1194" t="str">
        <v>CERRADO</v>
      </c>
      <c r="D1194" t="str">
        <v>CHARCUTERIA</v>
      </c>
      <c r="E1194" t="str">
        <v>BALANZA</v>
      </c>
      <c r="F1194" t="str">
        <v>COLGANTE</v>
      </c>
      <c r="G1194" t="str">
        <v>METTLER</v>
      </c>
      <c r="H1194" t="str" xml:space="preserve">
        <v xml:space="preserve">Datos usuario_x000d_
Nombre: Waldyr Verano Chavarro_x000d_
Correo: Waldyr.Verano@cencosud.com.co_x000d_
Usuario AD: WVChavar_x000d_
Pais: Colombia_x000d_
Ubicacion: J015 JUMBO HAYUELOS_x000d_
Zona: Colombia Bogota_x000d_
Unidad de Negocio: JUMBO_x000d_
Servicio: null_x000d_
Telefono: 3004287917_x000d_
Anexo: null_x000d_
Descripcion: Buenos Dias_x000d_
_x000d_
Por favor su ayuda con el cambio del Sticker del Precinto; ya que las balanzas fueron reparadas:_x000d_
_x000d_
1. BALANZA|COLGANTE METTLER TOLEDO BPLUS | Nº SERIE: B933100676 (REPARADA)_x000d_
2. BALANZA|COLGANTE METTLER TOLEDO BPLUS | Nº SERIE: B933100677 ( REPARADA AJUSTE )_x000d_
_x000d_
_x000d_
Serial: B933100676_x000d_
Area donde su ubica la balanza: charcuteria</v>
      </c>
      <c r="I1194" t="str" xml:space="preserve">
        <v xml:space="preserve">Buenas Tardes Fernando_x000d_
Para tu aprobación_x000d_
Se realiza reparación de las balanza de charcutería; se solicita cambio del Sticker de CVM y actualización de datos en el SIMEL_x000d_
1.Tienda: Jumbo Hayuelos_x000d_
Equipo: BALANZA|COLGANTE_x000d_
Marca: METTLER TOLEDO_x000d_
Modelo: BPLUS_x000d_
Serial: B933100676_x000d_
NII: B121154_x000d_
Precinto: Sticker_x000d_
2.Tienda: Jumbo Hayuelos_x000d_
Equipo: BALANZA|COLGANTE_x000d_
Marca: METTLER TOLEDO_x000d_
Modelo: BPLUS_x000d_
Serial: B933100677_x000d_
NII: B121175_x000d_
Precinto: Sticker</v>
      </c>
      <c r="J1194" t="str">
        <v>Se realizó la verificación de la balanza serail B933100676 que esté pesando correctamente con diferentes pesos. Las pruebas salen correctas. Se deja operativa la balanza. Se instalael precinto numero 7380000000046.</v>
      </c>
      <c r="K1194">
        <v>44754</v>
      </c>
      <c r="L1194">
        <v>44755</v>
      </c>
      <c r="M1194" t="str">
        <f>TEXT(L1194,"DDDDDDD")</f>
        <v>miércoles</v>
      </c>
      <c r="N1194" t="str">
        <v>J015 JUMBO HAYUELOS</v>
      </c>
      <c r="O1194" t="str">
        <v>BOGOTA</v>
      </c>
      <c r="P1194" t="str">
        <f>IF(ISBLANK(O1194),"0",(VLOOKUP(O1194,REGION,2,FALSE)))</f>
        <v>BOGOTA</v>
      </c>
      <c r="Q1194" t="str">
        <v>ALEXANDER CASTILLO SOTELO</v>
      </c>
      <c r="R1194">
        <f>IF(ISBLANK(Q1194),"0", VLOOKUP(Q1194,PERSONAL,2,FALSE))</f>
        <v>80216449</v>
      </c>
      <c r="S1194" t="str">
        <v>ALIADO</v>
      </c>
      <c r="T1194">
        <v>0.4583333333333333</v>
      </c>
      <c r="U1194">
        <v>0.4861111111111111</v>
      </c>
      <c r="V1194">
        <f>IF(ISBLANK(T1194 ),"0",U1194-T1194)</f>
        <v>0.02777777777777779</v>
      </c>
      <c r="W1194">
        <v>1</v>
      </c>
      <c r="X1194">
        <f>NETWORKDAYS(K1194,L1193)</f>
        <v>13</v>
      </c>
      <c r="Y1194" t="str">
        <f>IF(X1194&lt;=2,"CUMPLE","NO CUMPLE")</f>
        <v>NO CUMPLE</v>
      </c>
    </row>
    <row r="1195" xml:space="preserve">
      <c r="A1195">
        <v>12572735</v>
      </c>
      <c r="B1195" t="str">
        <v>SIMEL</v>
      </c>
      <c r="C1195" t="str">
        <v>CERRADO</v>
      </c>
      <c r="D1195" t="str">
        <v>CHARCUTERIA</v>
      </c>
      <c r="E1195" t="str">
        <v>BALANZA</v>
      </c>
      <c r="F1195" t="str">
        <v>COLGANTE</v>
      </c>
      <c r="G1195" t="str">
        <v>METTLER</v>
      </c>
      <c r="H1195" t="str" xml:space="preserve">
        <v xml:space="preserve">Datos usuario_x000d_
Nombre: Waldyr Verano Chavarro_x000d_
Correo: Waldyr.Verano@cencosud.com.co_x000d_
Usuario AD: WVChavar_x000d_
Pais: Colombia_x000d_
Ubicacion: J015 JUMBO HAYUELOS_x000d_
Zona: Colombia Bogota_x000d_
Unidad de Negocio: JUMBO_x000d_
Servicio: null_x000d_
Telefono: 3004287917_x000d_
Anexo: null_x000d_
Descripcion: Buenos Dias_x000d_
_x000d_
Por favor su ayuda con el cambio del Sticker del Precinto; ya que las balanzas fueron reparadas:_x000d_
_x000d_
1. BALANZA|COLGANTE METTLER TOLEDO BPLUS | Nº SERIE: B933100676 (REPARADA)_x000d_
2. BALANZA|COLGANTE METTLER TOLEDO BPLUS | Nº SERIE: B933100677 ( REPARADA AJUSTE )_x000d_
_x000d_
_x000d_
Serial: B933100676_x000d_
Area donde su ubica la balanza: charcuteria</v>
      </c>
      <c r="I1195" t="str" xml:space="preserve">
        <v xml:space="preserve">Buenas Tardes Fernando_x000d_
Para tu aprobación_x000d_
Se realiza reparación de las balanza de charcutería; se solicita cambio del Sticker de CVM y actualización de datos en el SIMEL_x000d_
1.Tienda: Jumbo Hayuelos_x000d_
Equipo: BALANZA|COLGANTE_x000d_
Marca: METTLER TOLEDO_x000d_
Modelo: BPLUS_x000d_
Serial: B933100676_x000d_
NII: B121154_x000d_
Precinto: Sticker_x000d_
2.Tienda: Jumbo Hayuelos_x000d_
Equipo: BALANZA|COLGANTE_x000d_
Marca: METTLER TOLEDO_x000d_
Modelo: BPLUS_x000d_
Serial: B933100677_x000d_
NII: B121175_x000d_
Precinto: Sticker</v>
      </c>
      <c r="J1195" t="str">
        <v>Se realizó la verificación de la balanza serial B933100677 que esté pesando correctamente con diferentes pesos pero estas pruebas salen con error; es necesario realizar la calibración de la balanza. Las nuevas pruebas salen correctas. Se deja operativa la balanza. Se instala el precinto numero 7380000000047.</v>
      </c>
      <c r="K1195">
        <v>44754</v>
      </c>
      <c r="L1195">
        <v>44755</v>
      </c>
      <c r="M1195" t="str">
        <f>TEXT(L1195,"DDDDDDD")</f>
        <v>miércoles</v>
      </c>
      <c r="N1195" t="str">
        <v>J015 JUMBO HAYUELOS</v>
      </c>
      <c r="O1195" t="str">
        <v>BOGOTA</v>
      </c>
      <c r="P1195" t="str">
        <f>IF(ISBLANK(O1195),"0",(VLOOKUP(O1195,REGION,2,FALSE)))</f>
        <v>BOGOTA</v>
      </c>
      <c r="Q1195" t="str">
        <v>ALEXANDER CASTILLO SOTELO</v>
      </c>
      <c r="R1195">
        <f>IF(ISBLANK(Q1195),"0", VLOOKUP(Q1195,PERSONAL,2,FALSE))</f>
        <v>80216449</v>
      </c>
      <c r="S1195" t="str">
        <v>ALIADO</v>
      </c>
      <c r="T1195">
        <v>0.4861111111111111</v>
      </c>
      <c r="U1195">
        <v>0.5208333333333334</v>
      </c>
      <c r="V1195">
        <f>IF(ISBLANK(T1195 ),"0",U1195-T1195)</f>
        <v>0.034722222222222265</v>
      </c>
      <c r="W1195">
        <v>1</v>
      </c>
      <c r="X1195">
        <f>NETWORKDAYS(K1195,L1194)</f>
        <v>2</v>
      </c>
      <c r="Y1195" t="str">
        <f>IF(X1195&lt;=2,"CUMPLE","NO CUMPLE")</f>
        <v>CUMPLE</v>
      </c>
    </row>
    <row r="1196" xml:space="preserve">
      <c r="A1196">
        <v>12568976</v>
      </c>
      <c r="B1196" t="str">
        <v>REQUEST</v>
      </c>
      <c r="C1196" t="str">
        <v>CERRADO</v>
      </c>
      <c r="D1196" t="str">
        <v>TIENDA</v>
      </c>
      <c r="E1196" t="str">
        <v>PDA</v>
      </c>
      <c r="F1196" t="str">
        <v>PDA</v>
      </c>
      <c r="G1196" t="str">
        <v>HONEYWELL</v>
      </c>
      <c r="H1196"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se presenta problema con PDA con serial 21178b056f la cual esta desconfigurada o no me permite ingresar a Genexis solicito de su colaboracion para dar solucion a este tema ya que es de vital importancia este activo para la seccion_x000d_
</v>
      </c>
      <c r="I1196" t="str" xml:space="preserve">
        <v xml:space="preserve">Buen dia_x000d_
Solicito de su ayuda para revision de una pda del area de recibo que esta presentando fallas presenta reinicio constante validar y realizar configuracion de cero nuevamente para descartar una falla de software ._x000d_
Tienda: J047 Girardot_x000d_
Informacion del equipo:_x000d_
Tipo Equipo: PDA_x000d_
Modelo: EDA51_x000d_
Marca: HONEYWELL_x000d_
Serial: 21178b056f_x000d_
CONTACTO: Margoth Serrano Orjuela movil 3144091494</v>
      </c>
      <c r="J1196" t="str">
        <v xml:space="preserve">Se realiza revisión de la PDA mencionada y se encuentra con fallas de red y con perfil de user administrador. Se realiza proceso de conexión a red CSWLAN12 y se ingresa nuevamente con el perfil de PisodeVentaRSM dejando unicamente las aplicaciones que necesita el usuario. Se guarda configuración; se ingresa a Genesix y se pone a pruebas generales; las cuales son satisfactorias. </v>
      </c>
      <c r="K1196">
        <v>44754</v>
      </c>
      <c r="L1196">
        <v>44756</v>
      </c>
      <c r="M1196" t="str">
        <f>TEXT(L1196,"DDDDDDD")</f>
        <v>jueves</v>
      </c>
      <c r="N1196" t="str">
        <v>J047 JUMBO GIRARDOT</v>
      </c>
      <c r="O1196" t="str">
        <v>GIRARDOT</v>
      </c>
      <c r="P1196" t="str">
        <f>IF(ISBLANK(O1196),"0",(VLOOKUP(O1196,REGION,2,FALSE)))</f>
        <v>OCCIDENTE</v>
      </c>
      <c r="Q1196" t="str">
        <v>RAFAEL ARDILA PUENTES</v>
      </c>
      <c r="R1196">
        <f>IF(ISBLANK(Q1196),"0", VLOOKUP(Q1196,PERSONAL,2,FALSE))</f>
        <v>1018419858</v>
      </c>
      <c r="S1196" t="str">
        <v>ALIADO</v>
      </c>
      <c r="T1196">
        <v>0.375</v>
      </c>
      <c r="U1196">
        <v>0.4166666666666667</v>
      </c>
      <c r="V1196">
        <f>IF(ISBLANK(T1196 ),"0",U1196-T1196)</f>
        <v>0.041666666666666685</v>
      </c>
      <c r="W1196">
        <v>1</v>
      </c>
      <c r="X1196">
        <f>NETWORKDAYS(K1196,L1195)</f>
        <v>2</v>
      </c>
      <c r="Y1196" t="str">
        <f>IF(X1196&lt;=2,"CUMPLE","NO CUMPLE")</f>
        <v>CUMPLE</v>
      </c>
    </row>
    <row r="1197" xml:space="preserve">
      <c r="A1197">
        <v>12523721</v>
      </c>
      <c r="B1197" t="str">
        <v>INCIDENT</v>
      </c>
      <c r="C1197" t="str">
        <v>CERRADO</v>
      </c>
      <c r="D1197" t="str">
        <v>LINEAL DE CAJAS</v>
      </c>
      <c r="E1197" t="str">
        <v>POS</v>
      </c>
      <c r="F1197" t="str">
        <v>POS</v>
      </c>
      <c r="G1197" t="str">
        <v>WINCOR</v>
      </c>
      <c r="H1197" t="str" xml:space="preserve">
        <v xml:space="preserve">Datos usuario_x000d_
Nombre: Carlos Bautista Suarez Jaimes_x000d_
Correo: carlosbautista.suarez@cencosud.com.co_x000d_
Usuario AD: CBSuarez_x000d_
Pais: Colombia_x000d_
Ubicacion: J126 JUMBO SAN SILVESTRE_x000d_
Zona: Colombia Oriente_x000d_
Unidad de Negocio: Supermercados_x000d_
Servicio: Tiendas &amp; Centros de Distribucion_x000d_
Telefono: 3107645247_x000d_
Anexo: 62508_x000d_
Descripcion: Por favor su ayuda con la pos 10 de la tienda jumbo san silvestre; ya que no se mantiene encendida; desde el dia de ayer aproximadamente a las 19:30; se apago y al momento de encenderla; carga y al intentar ingresarse al sistema se apaga de repente.</v>
      </c>
      <c r="I1197" t="str" xml:space="preserve">
        <v xml:space="preserve">LLega activo a Jumbo San Silvestre._x000d_
POS WINCOR BEETLE-M II | Nº SERIE: 5300730078_x000d_
Equipo a impactar:_x000d_
POS WINCOR BEETLE-M | Nº SERIE: 6498824240_x000d_
Se requiere instalación; reemplazo y configuración respectiva</v>
      </c>
      <c r="J1197" t="str" xml:space="preserve">
        <v xml:space="preserve">08/07 14:00 - 18:00 Se procede a desmontar de la pos 5 visores; impresora y perifericos para usarlos en configuracion de la pos en la oficina de sistemas y adelantar proceso de instalación del sistema. Se presenta novedad durante la instalación de imagen desde 0; se pide a Soporte POS borrado de temporales y en conjunto con soporte Cencosud Ever Becerra se descartan todas las posibles causas que ocasionan el fallo de instalación sin novedad; la falla persiste y se concluye que se usará nueva imagen para próxima visita._x000d_
11/07 08:00 - 17:30 Se revisa pos 10 para instalación en zona de platos preparados; se realiza configuración como indica el manual de procedimiento; pero se presentó un inconveniente con la descarga desde el servidor de los paquetes de instalación requeridos para el sistema. Departamento de Redes solucionó dicha falla y se procede con la configuración total del equipo; con pruebas de red y periféricos. Adicional también se hizo cambio de bateria de board; por desconfiguración de BIOS. Se deja pos conectada en el cuarto de sistemas ya que se requiere cargue de información y configuración por parte de Soporte POS_x000d_
13/07 14:00 - 18:00 Se traslada la pos a la zona de Platos Preparados; se realizan pruebas con usuaria de caja y supervisora; facturación; verificación de precios actualizados; lectura de códigos por la pistola e impresión de facturas; con resultados satisfactorios. La POS 10 queda totalmente operativa. Adicional se realiza cambio de POS 5 a su puesto en lineal de cajas; se realiza la conexión y las respectivas pruebas de funcionamiento con la supervisora. La POS 5 queda totalmente operativa. Se realizan actas de entrega y retiro de equipo instalado y retirado</v>
      </c>
      <c r="K1197">
        <v>44755</v>
      </c>
      <c r="L1197">
        <v>44755</v>
      </c>
      <c r="M1197" t="str">
        <f>TEXT(L1197,"DDDDDDD")</f>
        <v>miércoles</v>
      </c>
      <c r="N1197" t="str">
        <v>J126 JUMBO SAN SILVESTRE</v>
      </c>
      <c r="O1197" t="str">
        <v>BARRANCABERMEJA</v>
      </c>
      <c r="P1197" t="str">
        <f>IF(ISBLANK(O1197),"0",(VLOOKUP(O1197,REGION,2,FALSE)))</f>
        <v>ORIENTE</v>
      </c>
      <c r="Q1197" t="str">
        <v>LUIS CARLOS ROJAS ACOSTA</v>
      </c>
      <c r="R1197">
        <f>IF(ISBLANK(Q1197),"0", VLOOKUP(Q1197,PERSONAL,2,FALSE))</f>
        <v>1096188137</v>
      </c>
      <c r="S1197" t="str">
        <v>DIRECTO</v>
      </c>
      <c r="T1197">
        <v>0.5833333333333334</v>
      </c>
      <c r="U1197">
        <v>0.75</v>
      </c>
      <c r="V1197">
        <f>IF(ISBLANK(T1197 ),"0",U1197-T1197)</f>
        <v>0.16666666666666663</v>
      </c>
      <c r="W1197">
        <v>2</v>
      </c>
      <c r="X1197">
        <f>NETWORKDAYS(K1197,L1196)</f>
        <v>2</v>
      </c>
      <c r="Y1197" t="str">
        <f>IF(X1197&lt;=2,"CUMPLE","NO CUMPLE")</f>
        <v>CUMPLE</v>
      </c>
    </row>
    <row r="1198">
      <c r="A1198" t="str">
        <v>ACOMPAÑAMIENTO</v>
      </c>
      <c r="B1198" t="str">
        <v>ACOMPAÑAMIENTO</v>
      </c>
      <c r="C1198" t="str">
        <v>CERRADO</v>
      </c>
      <c r="D1198" t="str">
        <v>TIENDA</v>
      </c>
      <c r="E1198" t="str">
        <v>ACOMPAÑAMIENTO</v>
      </c>
      <c r="F1198" t="str">
        <v>ACOMPAÑAMIENTO</v>
      </c>
      <c r="G1198" t="str">
        <v>ACOMPAÑAMIENTO</v>
      </c>
      <c r="H1198" t="str">
        <v>Solicitud de técnico para apoyar atención de casos en tienda</v>
      </c>
      <c r="I1198" t="str">
        <v>Acompañamiento</v>
      </c>
      <c r="J1198" t="str">
        <v>Se realiza actividad de acompañamiento en tienda</v>
      </c>
      <c r="K1198">
        <v>44755</v>
      </c>
      <c r="L1198">
        <v>44755</v>
      </c>
      <c r="M1198" t="str">
        <f>TEXT(L1198,"DDDDDDD")</f>
        <v>miércoles</v>
      </c>
      <c r="N1198" t="str">
        <v>M081 VENTURA PLAZA</v>
      </c>
      <c r="O1198" t="str">
        <v>CUCUTA</v>
      </c>
      <c r="P1198" t="str">
        <v>ORIENTE</v>
      </c>
      <c r="Q1198" t="str">
        <v>MICHAEL ALBERTO CARRILLO RODRIGUEZ</v>
      </c>
      <c r="R1198">
        <v>1090475559</v>
      </c>
      <c r="S1198" t="str">
        <v>DIRECTO</v>
      </c>
      <c r="T1198">
        <v>0.3333333333333333</v>
      </c>
      <c r="U1198">
        <v>0.75</v>
      </c>
      <c r="V1198">
        <v>0.4166666666666667</v>
      </c>
      <c r="W1198" t="str">
        <v>2;5</v>
      </c>
      <c r="X1198">
        <f>NETWORKDAYS(K1198,L1197)</f>
        <v>1</v>
      </c>
      <c r="Y1198" t="str">
        <f>IF(X1198&lt;=2,"CUMPLE","NO CUMPLE")</f>
        <v>CUMPLE</v>
      </c>
    </row>
    <row r="1199">
      <c r="A1199" t="str">
        <v>ACOMPAÑAMIENTO</v>
      </c>
      <c r="B1199" t="str">
        <v>ACOMPAÑAMIENTO</v>
      </c>
      <c r="C1199" t="str">
        <v>CERRADO</v>
      </c>
      <c r="D1199" t="str">
        <v>TIENDA</v>
      </c>
      <c r="E1199" t="str">
        <v>ACOMPAÑAMIENTO</v>
      </c>
      <c r="F1199" t="str">
        <v>ACOMPAÑAMIENTO</v>
      </c>
      <c r="G1199" t="str">
        <v>ACOMPAÑAMIENTO</v>
      </c>
      <c r="H1199" t="str">
        <v>Solicitud de técnico para apoyar atención de casos en tienda</v>
      </c>
      <c r="I1199" t="str">
        <v>Acompañamiento</v>
      </c>
      <c r="J1199" t="str">
        <v>Se realiza actividad de acompañamiento en tienda</v>
      </c>
      <c r="K1199">
        <v>44755</v>
      </c>
      <c r="L1199">
        <v>44755</v>
      </c>
      <c r="M1199" t="str">
        <f>TEXT(L1199,"DDDDDDD")</f>
        <v>miércoles</v>
      </c>
      <c r="N1199" t="str">
        <v>EASY</v>
      </c>
      <c r="O1199" t="str">
        <v>BOGOTA</v>
      </c>
      <c r="P1199" t="str">
        <f>IF(ISBLANK(O1199),"0",(VLOOKUP(O1199,REGION,2,FALSE)))</f>
        <v>BOGOTA</v>
      </c>
      <c r="Q1199" t="str">
        <v>JUAN ALEJANDRO JIMENEZ RAMIREZ</v>
      </c>
      <c r="R1199">
        <f>IF(ISBLANK(Q1199),"0", VLOOKUP(Q1199,PERSONAL,2,FALSE))</f>
        <v>1000254206</v>
      </c>
      <c r="S1199" t="str">
        <v>DIRECTO</v>
      </c>
      <c r="T1199">
        <v>0.3333333333333333</v>
      </c>
      <c r="U1199">
        <v>0.75</v>
      </c>
      <c r="V1199">
        <v>0.4166666666666667</v>
      </c>
      <c r="W1199" t="str">
        <v>2;5</v>
      </c>
      <c r="X1199">
        <f>NETWORKDAYS(K1199,L1198)</f>
        <v>1</v>
      </c>
      <c r="Y1199" t="str">
        <f>IF(X1199&lt;=2,"CUMPLE","NO CUMPLE")</f>
        <v>CUMPLE</v>
      </c>
    </row>
    <row r="1200">
      <c r="A1200" t="str">
        <v>ACOMPAÑAMIENTO</v>
      </c>
      <c r="B1200" t="str">
        <v>ACOMPAÑAMIENTO</v>
      </c>
      <c r="C1200" t="str">
        <v>CERRADO</v>
      </c>
      <c r="D1200" t="str">
        <v>TIENDA</v>
      </c>
      <c r="E1200" t="str">
        <v>ACOMPAÑAMIENTO</v>
      </c>
      <c r="F1200" t="str">
        <v>ACOMPAÑAMIENTO</v>
      </c>
      <c r="G1200" t="str">
        <v>ACOMPAÑAMIENTO</v>
      </c>
      <c r="H1200" t="str">
        <v>Solicitud de técnico para apoyar atención de casos en tienda</v>
      </c>
      <c r="I1200" t="str">
        <v>Acompañamiento</v>
      </c>
      <c r="J1200" t="str">
        <v>Se realiza actividad de acompañamiento en tienda</v>
      </c>
      <c r="K1200">
        <v>44755</v>
      </c>
      <c r="L1200">
        <v>44755</v>
      </c>
      <c r="M1200" t="str">
        <f>TEXT(L1200,"DDDDDDD")</f>
        <v>miércoles</v>
      </c>
      <c r="N1200" t="str">
        <v>E814 4SUR</v>
      </c>
      <c r="O1200" t="str">
        <v>MEDELLIN</v>
      </c>
      <c r="P1200" t="str">
        <v>CENTRO</v>
      </c>
      <c r="Q1200" t="str">
        <v>YURIMAR MARQUEZ MUÑOZ</v>
      </c>
      <c r="R1200">
        <f>VLOOKUP(Q1200,PERSONAL,2,FALSE)</f>
        <v>1045025746</v>
      </c>
      <c r="S1200" t="str">
        <v>DIRECTO</v>
      </c>
      <c r="T1200">
        <v>0.3333333333333333</v>
      </c>
      <c r="U1200">
        <v>0.75</v>
      </c>
      <c r="V1200">
        <v>0.4166666666666667</v>
      </c>
      <c r="W1200" t="str">
        <v>2;5</v>
      </c>
      <c r="X1200">
        <f>NETWORKDAYS(K1200,L1199)</f>
        <v>1</v>
      </c>
      <c r="Y1200" t="str">
        <f>IF(X1200&lt;=2,"CUMPLE","NO CUMPLE")</f>
        <v>CUMPLE</v>
      </c>
    </row>
    <row r="1201">
      <c r="A1201" t="str">
        <v>ACOMPAÑAMIENTO</v>
      </c>
      <c r="B1201" t="str">
        <v>ACOMPAÑAMIENTO</v>
      </c>
      <c r="C1201" t="str">
        <v>CERRADO</v>
      </c>
      <c r="D1201" t="str">
        <v>CRC</v>
      </c>
      <c r="E1201" t="str">
        <v>ACOMPAÑAMIENTO</v>
      </c>
      <c r="F1201" t="str">
        <v>ACOMPAÑAMIENTO</v>
      </c>
      <c r="G1201" t="str">
        <v>ACOMPAÑAMIENTO</v>
      </c>
      <c r="H1201" t="str">
        <v>Gestión de soporte técnico en el Centro de Reparación</v>
      </c>
      <c r="I1201" t="str">
        <v>Gestión de soporte técnico en el Centro de Reparación</v>
      </c>
      <c r="J1201" t="str">
        <v>Se realiza actividad de acompañamiento en CRC</v>
      </c>
      <c r="K1201">
        <v>44755</v>
      </c>
      <c r="L1201">
        <v>44755</v>
      </c>
      <c r="M1201" t="str">
        <f>TEXT(L1201,"DDDDDDD")</f>
        <v>miércoles</v>
      </c>
      <c r="N1201" t="str">
        <v>CENTRO DE REPARACIÓN</v>
      </c>
      <c r="O1201" t="str">
        <v>BOGOTA</v>
      </c>
      <c r="P1201" t="str">
        <v>BOGOTA</v>
      </c>
      <c r="Q1201" t="str">
        <v>DIEGO ALBERTO TORRES CRUZ</v>
      </c>
      <c r="R1201">
        <f>VLOOKUP(Q1201,PERSONAL,2,FALSE)</f>
        <v>1000466791</v>
      </c>
      <c r="S1201" t="str">
        <v>DIRECTO</v>
      </c>
      <c r="T1201">
        <v>0.3333333333333333</v>
      </c>
      <c r="U1201">
        <v>0.75</v>
      </c>
      <c r="V1201">
        <v>0.4166666666666667</v>
      </c>
      <c r="W1201" t="str">
        <v>2;5</v>
      </c>
      <c r="X1201">
        <f>NETWORKDAYS(K1201,L1200)</f>
        <v>1</v>
      </c>
      <c r="Y1201" t="str">
        <f>IF(X1201&lt;=2,"CUMPLE","NO CUMPLE")</f>
        <v>CUMPLE</v>
      </c>
    </row>
    <row r="1202">
      <c r="A1202" t="str">
        <v>ACOMPAÑAMIENTO</v>
      </c>
      <c r="B1202" t="str">
        <v>ACOMPAÑAMIENTO</v>
      </c>
      <c r="C1202" t="str">
        <v>CERRADO</v>
      </c>
      <c r="D1202" t="str">
        <v>TIENDA</v>
      </c>
      <c r="E1202" t="str">
        <v>ACOMPAÑAMIENTO</v>
      </c>
      <c r="F1202" t="str">
        <v>ACOMPAÑAMIENTO</v>
      </c>
      <c r="G1202" t="str">
        <v>ACOMPAÑAMIENTO</v>
      </c>
      <c r="H1202" t="str">
        <v>Solicitud de técnico para apoyar atención de casos en tienda</v>
      </c>
      <c r="I1202" t="str">
        <v>Acompañamiento</v>
      </c>
      <c r="J1202" t="str">
        <v>Se realiza actividad de acompañamiento en tienda</v>
      </c>
      <c r="K1202">
        <v>44755</v>
      </c>
      <c r="L1202">
        <v>44755</v>
      </c>
      <c r="M1202" t="str">
        <f>TEXT(L1202,"DDDDDDD")</f>
        <v>miércoles</v>
      </c>
      <c r="N1202" t="str">
        <v>M032 LA 70</v>
      </c>
      <c r="O1202" t="str">
        <v>CALI</v>
      </c>
      <c r="P1202" t="str">
        <v>OCCIDENTE</v>
      </c>
      <c r="Q1202" t="str">
        <v>LINA FERNANDA ARBOLEDA PRECIADO</v>
      </c>
      <c r="R1202">
        <v>1143832224</v>
      </c>
      <c r="S1202" t="str">
        <v>DIRECTO</v>
      </c>
      <c r="T1202">
        <v>0.3333333333333333</v>
      </c>
      <c r="U1202">
        <v>0.75</v>
      </c>
      <c r="V1202">
        <v>0.4166666666666667</v>
      </c>
      <c r="W1202" t="str">
        <v>2;5</v>
      </c>
      <c r="X1202">
        <f>NETWORKDAYS(K1202,L1201)</f>
        <v>1</v>
      </c>
      <c r="Y1202" t="str">
        <f>IF(X1202&lt;=2,"CUMPLE","NO CUMPLE")</f>
        <v>CUMPLE</v>
      </c>
    </row>
    <row r="1203">
      <c r="A1203" t="str">
        <v>ACOMPAÑAMIENTO</v>
      </c>
      <c r="B1203" t="str">
        <v>ACOMPAÑAMIENTO</v>
      </c>
      <c r="C1203" t="str">
        <v>CERRADO</v>
      </c>
      <c r="D1203" t="str">
        <v>TIENDA</v>
      </c>
      <c r="E1203" t="str">
        <v>ACOMPAÑAMIENTO</v>
      </c>
      <c r="F1203" t="str">
        <v>ACOMPAÑAMIENTO</v>
      </c>
      <c r="G1203" t="str">
        <v>ACOMPAÑAMIENTO</v>
      </c>
      <c r="H1203" t="str">
        <v>Solicitud de técnico para apoyar atención de casos en tienda</v>
      </c>
      <c r="I1203" t="str">
        <v>Acompañamiento</v>
      </c>
      <c r="J1203" t="str">
        <v>Se realiza actividad de acompañamiento en tienda</v>
      </c>
      <c r="K1203">
        <v>44756</v>
      </c>
      <c r="L1203">
        <v>44756</v>
      </c>
      <c r="M1203" t="str">
        <f>TEXT(L1203,"DDDDDDD")</f>
        <v>jueves</v>
      </c>
      <c r="N1203" t="str">
        <v>M082 ATALAYAS</v>
      </c>
      <c r="O1203" t="str">
        <v>CUCUTA</v>
      </c>
      <c r="P1203" t="str">
        <v>ORIENTE</v>
      </c>
      <c r="Q1203" t="str">
        <v>MICHAEL ALBERTO CARRILLO RODRIGUEZ</v>
      </c>
      <c r="R1203">
        <v>1090475559</v>
      </c>
      <c r="S1203" t="str">
        <v>DIRECTO</v>
      </c>
      <c r="T1203">
        <v>0.3333333333333333</v>
      </c>
      <c r="U1203">
        <v>0.75</v>
      </c>
      <c r="V1203">
        <v>0.4166666666666667</v>
      </c>
      <c r="W1203" t="str">
        <v>2;5</v>
      </c>
      <c r="X1203">
        <f>NETWORKDAYS(K1203,L1202)</f>
        <v>-2</v>
      </c>
      <c r="Y1203" t="str">
        <f>IF(X1203&lt;=2,"CUMPLE","NO CUMPLE")</f>
        <v>CUMPLE</v>
      </c>
    </row>
    <row r="1204">
      <c r="A1204" t="str">
        <v>ACOMPAÑAMIENTO</v>
      </c>
      <c r="B1204" t="str">
        <v>ACOMPAÑAMIENTO</v>
      </c>
      <c r="C1204" t="str">
        <v>CERRADO</v>
      </c>
      <c r="D1204" t="str">
        <v>TIENDA</v>
      </c>
      <c r="E1204" t="str">
        <v>ACOMPAÑAMIENTO</v>
      </c>
      <c r="F1204" t="str">
        <v>ACOMPAÑAMIENTO</v>
      </c>
      <c r="G1204" t="str">
        <v>ACOMPAÑAMIENTO</v>
      </c>
      <c r="H1204" t="str">
        <v>Solicitud de técnico para apoyar atención de casos en tienda</v>
      </c>
      <c r="I1204" t="str">
        <v>Acompañamiento</v>
      </c>
      <c r="J1204" t="str">
        <v>Se realiza actividad de acompañamiento en tienda</v>
      </c>
      <c r="K1204">
        <v>44756</v>
      </c>
      <c r="L1204">
        <v>44756</v>
      </c>
      <c r="M1204" t="str">
        <f>TEXT(L1204,"DDDDDDD")</f>
        <v>jueves</v>
      </c>
      <c r="N1204" t="str">
        <v>EASY</v>
      </c>
      <c r="O1204" t="str">
        <v>BOGOTA</v>
      </c>
      <c r="P1204" t="str">
        <f>IF(ISBLANK(O1204),"0",(VLOOKUP(O1204,REGION,2,FALSE)))</f>
        <v>BOGOTA</v>
      </c>
      <c r="Q1204" t="str">
        <v>JUAN ALEJANDRO JIMENEZ RAMIREZ</v>
      </c>
      <c r="R1204">
        <f>IF(ISBLANK(Q1204),"0", VLOOKUP(Q1204,PERSONAL,2,FALSE))</f>
        <v>1000254206</v>
      </c>
      <c r="S1204" t="str">
        <v>DIRECTO</v>
      </c>
      <c r="T1204">
        <v>0.3333333333333333</v>
      </c>
      <c r="U1204">
        <v>0.75</v>
      </c>
      <c r="V1204">
        <v>0.4166666666666667</v>
      </c>
      <c r="W1204" t="str">
        <v>2;5</v>
      </c>
      <c r="X1204">
        <f>NETWORKDAYS(K1204,L1203)</f>
        <v>1</v>
      </c>
      <c r="Y1204" t="str">
        <f>IF(X1204&lt;=2,"CUMPLE","NO CUMPLE")</f>
        <v>CUMPLE</v>
      </c>
    </row>
    <row r="1205">
      <c r="A1205" t="str">
        <v>ACOMPAÑAMIENTO</v>
      </c>
      <c r="B1205" t="str">
        <v>ACOMPAÑAMIENTO</v>
      </c>
      <c r="C1205" t="str">
        <v>CERRADO</v>
      </c>
      <c r="D1205" t="str">
        <v>TIENDA</v>
      </c>
      <c r="E1205" t="str">
        <v>ACOMPAÑAMIENTO</v>
      </c>
      <c r="F1205" t="str">
        <v>ACOMPAÑAMIENTO</v>
      </c>
      <c r="G1205" t="str">
        <v>ACOMPAÑAMIENTO</v>
      </c>
      <c r="H1205" t="str">
        <v>Solicitud de técnico para apoyar atención de casos en tienda</v>
      </c>
      <c r="I1205" t="str">
        <v>Acompañamiento</v>
      </c>
      <c r="J1205" t="str">
        <v>Se realiza actividad de acompañamiento en tienda</v>
      </c>
      <c r="K1205">
        <v>44757</v>
      </c>
      <c r="L1205">
        <v>44757</v>
      </c>
      <c r="M1205" t="str">
        <f>TEXT(L1205,"DDDDDDD")</f>
        <v>viernes</v>
      </c>
      <c r="N1205" t="str">
        <v>M080 LOS LIBERTADORES</v>
      </c>
      <c r="O1205" t="str">
        <v>CUCUTA</v>
      </c>
      <c r="P1205" t="str">
        <f>IF(ISBLANK(O1205),"0",(VLOOKUP(O1205,REGION,2,FALSE)))</f>
        <v>ORIENTE</v>
      </c>
      <c r="Q1205" t="str">
        <v>MICHAEL ALBERTO CARRILLO RODRIGUEZ</v>
      </c>
      <c r="R1205">
        <f>IF(ISBLANK(Q1205),"0", VLOOKUP(Q1205,PERSONAL,2,FALSE))</f>
        <v>1090475559</v>
      </c>
      <c r="S1205" t="str">
        <v>DIRECTO</v>
      </c>
      <c r="T1205">
        <v>0.3333333333333333</v>
      </c>
      <c r="U1205">
        <v>0.75</v>
      </c>
      <c r="V1205">
        <v>0.4166666666666667</v>
      </c>
      <c r="W1205" t="str">
        <v>2;5</v>
      </c>
      <c r="X1205">
        <f>NETWORKDAYS(K1205,L1204)</f>
        <v>-2</v>
      </c>
      <c r="Y1205" t="str">
        <f>IF(X1205&lt;=2,"CUMPLE","NO CUMPLE")</f>
        <v>CUMPLE</v>
      </c>
    </row>
    <row r="1206">
      <c r="A1206" t="str">
        <v>ACOMPAÑAMIENTO</v>
      </c>
      <c r="B1206" t="str">
        <v>ACOMPAÑAMIENTO</v>
      </c>
      <c r="C1206" t="str">
        <v>CERRADO</v>
      </c>
      <c r="D1206" t="str">
        <v>TIENDA</v>
      </c>
      <c r="E1206" t="str">
        <v>ACOMPAÑAMIENTO</v>
      </c>
      <c r="F1206" t="str">
        <v>ACOMPAÑAMIENTO</v>
      </c>
      <c r="G1206" t="str">
        <v>ACOMPAÑAMIENTO</v>
      </c>
      <c r="H1206" t="str">
        <v>Solicitud de técnico para apoyar atención de casos en tienda</v>
      </c>
      <c r="I1206" t="str">
        <v>Acompañamiento</v>
      </c>
      <c r="J1206" t="str">
        <v>Se realiza actividad de acompañamiento en tienda</v>
      </c>
      <c r="K1206">
        <v>44757</v>
      </c>
      <c r="L1206">
        <v>44757</v>
      </c>
      <c r="M1206" t="str">
        <f>TEXT(L1206,"DDDDDDD")</f>
        <v>viernes</v>
      </c>
      <c r="N1206" t="str">
        <v>EASY</v>
      </c>
      <c r="O1206" t="str">
        <v>BOGOTA</v>
      </c>
      <c r="P1206" t="str">
        <f>IF(ISBLANK(O1206),"0",(VLOOKUP(O1206,REGION,2,FALSE)))</f>
        <v>BOGOTA</v>
      </c>
      <c r="Q1206" t="str">
        <v>JUAN ALEJANDRO JIMENEZ RAMIREZ</v>
      </c>
      <c r="R1206">
        <f>IF(ISBLANK(Q1206),"0", VLOOKUP(Q1206,PERSONAL,2,FALSE))</f>
        <v>1000254206</v>
      </c>
      <c r="S1206" t="str">
        <v>DIRECTO</v>
      </c>
      <c r="T1206">
        <v>0.3333333333333333</v>
      </c>
      <c r="U1206">
        <v>0.75</v>
      </c>
      <c r="V1206">
        <v>0.4166666666666667</v>
      </c>
      <c r="W1206" t="str">
        <v>2;5</v>
      </c>
      <c r="X1206">
        <f>NETWORKDAYS(K1206,L1205)</f>
        <v>1</v>
      </c>
      <c r="Y1206" t="str">
        <f>IF(X1206&lt;=2,"CUMPLE","NO CUMPLE")</f>
        <v>CUMPLE</v>
      </c>
    </row>
    <row r="1207">
      <c r="A1207" t="str">
        <v>ACOMPAÑAMIENTO</v>
      </c>
      <c r="B1207" t="str">
        <v>ACOMPAÑAMIENTO</v>
      </c>
      <c r="C1207" t="str">
        <v>CERRADO</v>
      </c>
      <c r="D1207" t="str">
        <v>TIENDA</v>
      </c>
      <c r="E1207" t="str">
        <v>ACOMPAÑAMIENTO</v>
      </c>
      <c r="F1207" t="str">
        <v>ACOMPAÑAMIENTO</v>
      </c>
      <c r="G1207" t="str">
        <v>ACOMPAÑAMIENTO</v>
      </c>
      <c r="H1207" t="str">
        <v>Solicitud de técnico para apoyar atención de casos en tienda</v>
      </c>
      <c r="I1207" t="str">
        <v>Acompañamiento</v>
      </c>
      <c r="J1207" t="str">
        <v>Se realiza actividad de acompañamiento en tienda</v>
      </c>
      <c r="K1207">
        <v>44757</v>
      </c>
      <c r="L1207">
        <v>44757</v>
      </c>
      <c r="M1207" t="str">
        <f>TEXT(L1207,"DDDDDDD")</f>
        <v>viernes</v>
      </c>
      <c r="N1207" t="str">
        <v>M046 ITAGUI</v>
      </c>
      <c r="O1207" t="str">
        <v>ITAGUI</v>
      </c>
      <c r="P1207" t="str">
        <v>CENTRO</v>
      </c>
      <c r="Q1207" t="str">
        <v>YURIMAR MARQUEZ MUÑOZ</v>
      </c>
      <c r="R1207">
        <f>VLOOKUP(Q1207,PERSONAL,2,FALSE)</f>
        <v>1045025746</v>
      </c>
      <c r="S1207" t="str">
        <v>DIRECTO</v>
      </c>
      <c r="T1207">
        <v>0.3333333333333333</v>
      </c>
      <c r="U1207">
        <v>0.75</v>
      </c>
      <c r="V1207">
        <v>0.4166666666666667</v>
      </c>
      <c r="W1207" t="str">
        <v>2;5</v>
      </c>
      <c r="X1207">
        <f>NETWORKDAYS(K1207,L1206)</f>
        <v>1</v>
      </c>
      <c r="Y1207" t="str">
        <f>IF(X1207&lt;=2,"CUMPLE","NO CUMPLE")</f>
        <v>CUMPLE</v>
      </c>
    </row>
    <row r="1208">
      <c r="A1208" t="str">
        <v>ACOMPAÑAMIENTO</v>
      </c>
      <c r="B1208" t="str">
        <v>ACOMPAÑAMIENTO</v>
      </c>
      <c r="C1208" t="str">
        <v>CERRADO</v>
      </c>
      <c r="D1208" t="str">
        <v>CRC</v>
      </c>
      <c r="E1208" t="str">
        <v>ACOMPAÑAMIENTO</v>
      </c>
      <c r="F1208" t="str">
        <v>ACOMPAÑAMIENTO</v>
      </c>
      <c r="G1208" t="str">
        <v>ACOMPAÑAMIENTO</v>
      </c>
      <c r="H1208" t="str">
        <v>Gestión de soporte técnico en el Centro de Reparación</v>
      </c>
      <c r="I1208" t="str">
        <v>Gestión de soporte técnico en el Centro de Reparación</v>
      </c>
      <c r="J1208" t="str">
        <v>Se realiza actividad de acompañamiento en CRC</v>
      </c>
      <c r="K1208">
        <v>44757</v>
      </c>
      <c r="L1208">
        <v>44757</v>
      </c>
      <c r="M1208" t="str">
        <f>TEXT(L1208,"DDDDDDD")</f>
        <v>viernes</v>
      </c>
      <c r="N1208" t="str">
        <v>CENTRO DE REPARACIÓN</v>
      </c>
      <c r="O1208" t="str">
        <v>BOGOTA</v>
      </c>
      <c r="P1208" t="str">
        <v>BOGOTA</v>
      </c>
      <c r="Q1208" t="str">
        <v>DIEGO ALBERTO TORRES CRUZ</v>
      </c>
      <c r="R1208">
        <f>VLOOKUP(Q1208,PERSONAL,2,FALSE)</f>
        <v>1000466791</v>
      </c>
      <c r="S1208" t="str">
        <v>DIRECTO</v>
      </c>
      <c r="T1208">
        <v>0.3333333333333333</v>
      </c>
      <c r="U1208">
        <v>0.75</v>
      </c>
      <c r="V1208">
        <v>0.4166666666666667</v>
      </c>
      <c r="W1208" t="str">
        <v>2;5</v>
      </c>
      <c r="X1208">
        <f>NETWORKDAYS(K1208,L1207)</f>
        <v>1</v>
      </c>
      <c r="Y1208" t="str">
        <f>IF(X1208&lt;=2,"CUMPLE","NO CUMPLE")</f>
        <v>CUMPLE</v>
      </c>
    </row>
    <row r="1209">
      <c r="A1209" t="str">
        <v>ACOMPAÑAMIENTO</v>
      </c>
      <c r="B1209" t="str">
        <v>ACOMPAÑAMIENTO</v>
      </c>
      <c r="C1209" t="str">
        <v>CERRADO</v>
      </c>
      <c r="D1209" t="str">
        <v>TIENDA</v>
      </c>
      <c r="E1209" t="str">
        <v>ACOMPAÑAMIENTO</v>
      </c>
      <c r="F1209" t="str">
        <v>ACOMPAÑAMIENTO</v>
      </c>
      <c r="G1209" t="str">
        <v>ACOMPAÑAMIENTO</v>
      </c>
      <c r="H1209" t="str">
        <v>Solicitud de técnico para apoyar atención de casos en tienda</v>
      </c>
      <c r="I1209" t="str">
        <v>Acompañamiento</v>
      </c>
      <c r="J1209" t="str">
        <v>Se realiza actividad de acompañamiento en tienda</v>
      </c>
      <c r="K1209">
        <v>44757</v>
      </c>
      <c r="L1209">
        <v>44757</v>
      </c>
      <c r="M1209" t="str">
        <f>TEXT(L1209,"DDDDDDD")</f>
        <v>viernes</v>
      </c>
      <c r="N1209" t="str">
        <v>J031 CALI CHIPICHAPE</v>
      </c>
      <c r="O1209" t="str">
        <v>CALI</v>
      </c>
      <c r="P1209" t="str">
        <v>OCCIDENTE</v>
      </c>
      <c r="Q1209" t="str">
        <v>LINA FERNANDA ARBOLEDA PRECIADO</v>
      </c>
      <c r="R1209">
        <v>1143832224</v>
      </c>
      <c r="S1209" t="str">
        <v>DIRECTO</v>
      </c>
      <c r="T1209">
        <v>0.3333333333333333</v>
      </c>
      <c r="U1209">
        <v>0.75</v>
      </c>
      <c r="V1209">
        <v>0.4166666666666667</v>
      </c>
      <c r="W1209" t="str">
        <v>2;5</v>
      </c>
      <c r="X1209">
        <f>NETWORKDAYS(K1209,L1208)</f>
        <v>1</v>
      </c>
      <c r="Y1209" t="str">
        <f>IF(X1209&lt;=2,"CUMPLE","NO CUMPLE")</f>
        <v>CUMPLE</v>
      </c>
    </row>
    <row r="1210">
      <c r="A1210" t="str">
        <v>ACOMPAÑAMIENTO</v>
      </c>
      <c r="B1210" t="str">
        <v>ACOMPAÑAMIENTO</v>
      </c>
      <c r="C1210" t="str">
        <v>CERRADO</v>
      </c>
      <c r="D1210" t="str">
        <v>TIENDA</v>
      </c>
      <c r="E1210" t="str">
        <v>ACOMPAÑAMIENTO</v>
      </c>
      <c r="F1210" t="str">
        <v>ACOMPAÑAMIENTO</v>
      </c>
      <c r="G1210" t="str">
        <v>ACOMPAÑAMIENTO</v>
      </c>
      <c r="H1210" t="str">
        <v>Solicitud de técnico para apoyar atención de casos en tienda</v>
      </c>
      <c r="I1210" t="str">
        <v>Acompañamiento</v>
      </c>
      <c r="J1210" t="str">
        <v>Se realiza actividad de acompañamiento en tienda</v>
      </c>
      <c r="K1210">
        <v>44760</v>
      </c>
      <c r="L1210">
        <v>44760</v>
      </c>
      <c r="M1210" t="str">
        <f>TEXT(L1210,"DDDDDDD")</f>
        <v>lunes</v>
      </c>
      <c r="N1210" t="str">
        <v>M081 VENTURA PLAZA</v>
      </c>
      <c r="O1210" t="str">
        <v>CUCUTA</v>
      </c>
      <c r="P1210" t="str">
        <v>ORIENTE</v>
      </c>
      <c r="Q1210" t="str">
        <v>MICHAEL ALBERTO CARRILLO RODRIGUEZ</v>
      </c>
      <c r="R1210">
        <v>1090475559</v>
      </c>
      <c r="S1210" t="str">
        <v>DIRECTO</v>
      </c>
      <c r="T1210">
        <v>0.3333333333333333</v>
      </c>
      <c r="U1210">
        <v>0.75</v>
      </c>
      <c r="V1210">
        <v>0.4166666666666667</v>
      </c>
      <c r="W1210" t="str">
        <v>2;5</v>
      </c>
      <c r="X1210">
        <f>NETWORKDAYS(K1210,L1209)</f>
        <v>-2</v>
      </c>
      <c r="Y1210" t="str">
        <f>IF(X1210&lt;=2,"CUMPLE","NO CUMPLE")</f>
        <v>CUMPLE</v>
      </c>
    </row>
    <row r="1211">
      <c r="A1211" t="str">
        <v>ACOMPAÑAMIENTO</v>
      </c>
      <c r="B1211" t="str">
        <v>ACOMPAÑAMIENTO</v>
      </c>
      <c r="C1211" t="str">
        <v>CERRADO</v>
      </c>
      <c r="D1211" t="str">
        <v>CRC</v>
      </c>
      <c r="E1211" t="str">
        <v>ACOMPAÑAMIENTO</v>
      </c>
      <c r="F1211" t="str">
        <v>ACOMPAÑAMIENTO</v>
      </c>
      <c r="G1211" t="str">
        <v>ACOMPAÑAMIENTO</v>
      </c>
      <c r="H1211" t="str">
        <v>Gestión de soporte técnico en el Centro de Reparación</v>
      </c>
      <c r="I1211" t="str">
        <v>Gestión de soporte técnico en el Centro de Reparación</v>
      </c>
      <c r="J1211" t="str">
        <v>Se realiza actividad de acompañamiento en CRC</v>
      </c>
      <c r="K1211">
        <v>44760</v>
      </c>
      <c r="L1211">
        <v>44760</v>
      </c>
      <c r="M1211" t="str">
        <f>TEXT(L1211,"DDDDDDD")</f>
        <v>lunes</v>
      </c>
      <c r="N1211" t="str">
        <v>CENTRO DE REPARACIÓN</v>
      </c>
      <c r="O1211" t="str">
        <v>BOGOTA</v>
      </c>
      <c r="P1211" t="str">
        <v>BOGOTA</v>
      </c>
      <c r="Q1211" t="str">
        <v>DIEGO ALBERTO TORRES CRUZ</v>
      </c>
      <c r="R1211">
        <f>VLOOKUP(Q1211,PERSONAL,2,FALSE)</f>
        <v>1000466791</v>
      </c>
      <c r="S1211" t="str">
        <v>DIRECTO</v>
      </c>
      <c r="T1211">
        <v>0.3333333333333333</v>
      </c>
      <c r="U1211">
        <v>0.75</v>
      </c>
      <c r="V1211">
        <v>0.4166666666666667</v>
      </c>
      <c r="W1211" t="str">
        <v>2;5</v>
      </c>
      <c r="X1211">
        <f>NETWORKDAYS(K1211,L1210)</f>
        <v>1</v>
      </c>
      <c r="Y1211" t="str">
        <f>IF(X1211&lt;=2,"CUMPLE","NO CUMPLE")</f>
        <v>CUMPLE</v>
      </c>
    </row>
    <row r="1212">
      <c r="A1212" t="str">
        <v>ACOMPAÑAMIENTO</v>
      </c>
      <c r="B1212" t="str">
        <v>ACOMPAÑAMIENTO</v>
      </c>
      <c r="C1212" t="str">
        <v>CERRADO</v>
      </c>
      <c r="D1212" t="str">
        <v>TIENDA</v>
      </c>
      <c r="E1212" t="str">
        <v>ACOMPAÑAMIENTO</v>
      </c>
      <c r="F1212" t="str">
        <v>ACOMPAÑAMIENTO</v>
      </c>
      <c r="G1212" t="str">
        <v>ACOMPAÑAMIENTO</v>
      </c>
      <c r="H1212" t="str">
        <v>Solicitud de técnico para apoyar atención de casos en tienda</v>
      </c>
      <c r="I1212" t="str">
        <v>Acompañamiento</v>
      </c>
      <c r="J1212" t="str">
        <v>Se realiza actividad de acompañamiento en tienda</v>
      </c>
      <c r="K1212">
        <v>44760</v>
      </c>
      <c r="L1212">
        <v>44760</v>
      </c>
      <c r="M1212" t="str">
        <f>TEXT(L1212,"DDDDDDD")</f>
        <v>lunes</v>
      </c>
      <c r="N1212" t="str">
        <v>J030 EL LIMONAR</v>
      </c>
      <c r="O1212" t="str">
        <v>CALI</v>
      </c>
      <c r="P1212" t="str">
        <v>OCCIDENTE</v>
      </c>
      <c r="Q1212" t="str">
        <v>LINA FERNANDA ARBOLEDA PRECIADO</v>
      </c>
      <c r="R1212">
        <v>1143832224</v>
      </c>
      <c r="S1212" t="str">
        <v>DIRECTO</v>
      </c>
      <c r="T1212">
        <v>0.3333333333333333</v>
      </c>
      <c r="U1212">
        <v>0.75</v>
      </c>
      <c r="V1212">
        <v>0.4166666666666667</v>
      </c>
      <c r="W1212" t="str">
        <v>2;5</v>
      </c>
      <c r="X1212">
        <f>NETWORKDAYS(K1212,L1211)</f>
        <v>1</v>
      </c>
      <c r="Y1212" t="str">
        <f>IF(X1212&lt;=2,"CUMPLE","NO CUMPLE")</f>
        <v>CUMPLE</v>
      </c>
    </row>
    <row r="1213">
      <c r="A1213" t="str">
        <v>ACOMPAÑAMIENTO</v>
      </c>
      <c r="B1213" t="str">
        <v>ACOMPAÑAMIENTO</v>
      </c>
      <c r="C1213" t="str">
        <v>CERRADO</v>
      </c>
      <c r="D1213" t="str">
        <v>TIENDA</v>
      </c>
      <c r="E1213" t="str">
        <v>ACOMPAÑAMIENTO</v>
      </c>
      <c r="F1213" t="str">
        <v>ACOMPAÑAMIENTO</v>
      </c>
      <c r="G1213" t="str">
        <v>ACOMPAÑAMIENTO</v>
      </c>
      <c r="H1213" t="str">
        <v>Solicitud de técnico para apoyar atención de casos en tienda</v>
      </c>
      <c r="I1213" t="str">
        <v>Acompañamiento</v>
      </c>
      <c r="J1213" t="str">
        <v>Se realiza actividad de acompañamiento en tienda</v>
      </c>
      <c r="K1213">
        <v>44760</v>
      </c>
      <c r="L1213">
        <v>44760</v>
      </c>
      <c r="M1213" t="str">
        <f>TEXT(L1213,"DDDDDDD")</f>
        <v>lunes</v>
      </c>
      <c r="N1213" t="str">
        <v>EASY</v>
      </c>
      <c r="O1213" t="str">
        <v>BOGOTA</v>
      </c>
      <c r="P1213" t="str">
        <f>IF(ISBLANK(O1213),"0",(VLOOKUP(O1213,REGION,2,FALSE)))</f>
        <v>BOGOTA</v>
      </c>
      <c r="Q1213" t="str">
        <v>JUAN ALEJANDRO JIMENEZ RAMIREZ</v>
      </c>
      <c r="R1213">
        <f>IF(ISBLANK(Q1213),"0", VLOOKUP(Q1213,PERSONAL,2,FALSE))</f>
        <v>1000254206</v>
      </c>
      <c r="S1213" t="str">
        <v>DIRECTO</v>
      </c>
      <c r="T1213">
        <v>0.3333333333333333</v>
      </c>
      <c r="U1213">
        <v>0.75</v>
      </c>
      <c r="V1213">
        <v>0.4166666666666667</v>
      </c>
      <c r="W1213" t="str">
        <v>2;5</v>
      </c>
      <c r="X1213">
        <f>NETWORKDAYS(K1213,L1212)</f>
        <v>1</v>
      </c>
      <c r="Y1213" t="str">
        <f>IF(X1213&lt;=2,"CUMPLE","NO CUMPLE")</f>
        <v>CUMPLE</v>
      </c>
    </row>
    <row r="1214" xml:space="preserve">
      <c r="A1214">
        <v>12586700</v>
      </c>
      <c r="B1214" t="str">
        <v>REQUEST</v>
      </c>
      <c r="C1214" t="str">
        <v>CERRADO</v>
      </c>
      <c r="D1214" t="str">
        <v>LINEAL DE CAJAS</v>
      </c>
      <c r="E1214" t="str">
        <v>POS</v>
      </c>
      <c r="F1214" t="str">
        <v>POS</v>
      </c>
      <c r="G1214" t="str">
        <v>WINCOR</v>
      </c>
      <c r="H1214"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Caja 11 con serial # 6498720770 solicitud ampliacion memoria ( se apaga cada rato)</v>
      </c>
      <c r="I1214" t="str">
        <v>La pos cuenta con tan solo 125000 mb de memoria</v>
      </c>
      <c r="J1214" t="str">
        <v>Se solicita la informacin para realizar el procedimiento. Indican la pos a intervenir es la #11 se realiza el apagado y desarme pos #11; se realiza la instalación de una memoria y se ve que la fuente tiene el ventilador atascado. Se desarma; limpia y lubrica el ventilador. Trminado el proceso se vuelve a colocar todo y ajustar tornillos. Se enciende la pos y se realizan pruebas con jefe de sección y todo ok; ubican un cajero en la pos y esta unidad no se apaga</v>
      </c>
      <c r="K1214">
        <v>44760</v>
      </c>
      <c r="L1214">
        <v>44761</v>
      </c>
      <c r="M1214" t="str">
        <f>TEXT(L1214,"DDDDDDD")</f>
        <v>martes</v>
      </c>
      <c r="N1214" t="str">
        <v>J036 JUMBO POPAYAN CAMPANARIO</v>
      </c>
      <c r="O1214" t="str">
        <v>POPAYAN</v>
      </c>
      <c r="P1214" t="str">
        <f>IF(ISBLANK(O1214),"0",(VLOOKUP(O1214,REGION,2,FALSE)))</f>
        <v>OCCIDENTE</v>
      </c>
      <c r="Q1214" t="str">
        <v>DANIEL FERNANDO PAREDES ARTEAGA</v>
      </c>
      <c r="R1214">
        <f>IF(ISBLANK(Q1214),"0", VLOOKUP(Q1214,PERSONAL,2,FALSE))</f>
        <v>10301691</v>
      </c>
      <c r="S1214" t="str">
        <v>DIRECTO</v>
      </c>
      <c r="T1214">
        <v>0.3333333333333333</v>
      </c>
      <c r="U1214">
        <v>0.4166666666666667</v>
      </c>
      <c r="V1214">
        <f>IF(ISBLANK(T1214 ),"0",U1214-T1214)</f>
        <v>0.08333333333333337</v>
      </c>
      <c r="W1214">
        <v>2</v>
      </c>
      <c r="X1214">
        <f>NETWORKDAYS(K1214,L1213)</f>
        <v>1</v>
      </c>
      <c r="Y1214" t="str">
        <f>IF(X1214&lt;=2,"CUMPLE","NO CUMPLE")</f>
        <v>CUMPLE</v>
      </c>
    </row>
    <row r="1215" xml:space="preserve">
      <c r="A1215">
        <v>12590601</v>
      </c>
      <c r="B1215" t="str">
        <v>PROACTIVA</v>
      </c>
      <c r="C1215" t="str">
        <v>CERRADO</v>
      </c>
      <c r="D1215" t="str">
        <v>TIENDA</v>
      </c>
      <c r="E1215" t="str">
        <v>PROACTIVA</v>
      </c>
      <c r="F1215" t="str">
        <v>PROACTIVA</v>
      </c>
      <c r="G1215" t="str">
        <v>PROACTIVA</v>
      </c>
      <c r="H1215" t="str" xml:space="preserve">
        <v xml:space="preserve">Buenas días_x000d_
Cordial saludo_x000d_
Se saludo se requiere realizar visita proactiva</v>
      </c>
      <c r="I1215" t="str" xml:space="preserve">
        <v xml:space="preserve">Transfer Assignee from '' to 'Espinosa Rodriguez; Jamir Leandro '_x000d_
Transfer Group from 'Soporte_Onsite_REG_Costa_SM Colombia' to 'Soporte_Onsite_REG_Remoto_SM Colombia'_x000d_
</v>
      </c>
      <c r="J1215" t="str">
        <v>Se llega a sitio para realizar visita proactiva. Se realiza recorrido por la tienda revisando en cada área las novedades que van reportando. Se diligencia formato de visita con firmas de los encargados. Se adjunta formato de visita</v>
      </c>
      <c r="K1215">
        <v>44760</v>
      </c>
      <c r="L1215">
        <v>44761</v>
      </c>
      <c r="M1215" t="str">
        <f>TEXT(L1215,"DDDDDDD")</f>
        <v>martes</v>
      </c>
      <c r="N1215" t="str">
        <v>M085 METRO MONTERIA</v>
      </c>
      <c r="O1215" t="str">
        <v>MONTERIA</v>
      </c>
      <c r="P1215" t="str">
        <f>IF(ISBLANK(O1215),"0",(VLOOKUP(O1215,REGION,2,FALSE)))</f>
        <v>COSTA</v>
      </c>
      <c r="Q1215" t="str">
        <v>SHARON YANETH KERGUELEN WILCHES</v>
      </c>
      <c r="R1215">
        <f>IF(ISBLANK(Q1215),"0", VLOOKUP(Q1215,PERSONAL,2,FALSE))</f>
        <v>1067917448</v>
      </c>
      <c r="S1215" t="str">
        <v>DIRECTO</v>
      </c>
      <c r="T1215">
        <v>0.3333333333333333</v>
      </c>
      <c r="U1215">
        <v>0.5833333333333334</v>
      </c>
      <c r="V1215">
        <f>IF(ISBLANK(T1215 ),"0",U1215-T1215)</f>
        <v>0.25000000000000006</v>
      </c>
      <c r="W1215">
        <v>3</v>
      </c>
      <c r="X1215">
        <f>NETWORKDAYS(K1215,L1214)</f>
        <v>2</v>
      </c>
      <c r="Y1215" t="str">
        <f>IF(X1215&lt;=2,"CUMPLE","NO CUMPLE")</f>
        <v>CUMPLE</v>
      </c>
    </row>
    <row r="1216">
      <c r="A1216" t="str">
        <v>ACOMPAÑAMIENTO</v>
      </c>
      <c r="B1216" t="str">
        <v>ACOMPAÑAMIENTO</v>
      </c>
      <c r="C1216" t="str">
        <v>CERRADO</v>
      </c>
      <c r="D1216" t="str">
        <v>TIENDA</v>
      </c>
      <c r="E1216" t="str">
        <v>ACOMPAÑAMIENTO</v>
      </c>
      <c r="F1216" t="str">
        <v>ACOMPAÑAMIENTO</v>
      </c>
      <c r="G1216" t="str">
        <v>ACOMPAÑAMIENTO</v>
      </c>
      <c r="H1216" t="str">
        <v>Solicitud de técnico para apoyar atención de casos en tienda</v>
      </c>
      <c r="I1216" t="str">
        <v>Acompañamiento</v>
      </c>
      <c r="J1216" t="str">
        <v>Se realiza actividad de acompañamiento en tienda</v>
      </c>
      <c r="K1216">
        <v>44761</v>
      </c>
      <c r="L1216">
        <v>44761</v>
      </c>
      <c r="M1216" t="str">
        <f>TEXT(L1216,"DDDDDDD")</f>
        <v>martes</v>
      </c>
      <c r="N1216" t="str">
        <v>EASY</v>
      </c>
      <c r="O1216" t="str">
        <v>BOGOTA</v>
      </c>
      <c r="P1216" t="str">
        <f>IF(ISBLANK(O1216),"0",(VLOOKUP(O1216,REGION,2,FALSE)))</f>
        <v>BOGOTA</v>
      </c>
      <c r="Q1216" t="str">
        <v>JUAN ALEJANDRO JIMENEZ RAMIREZ</v>
      </c>
      <c r="R1216">
        <f>IF(ISBLANK(Q1216),"0", VLOOKUP(Q1216,PERSONAL,2,FALSE))</f>
        <v>1000254206</v>
      </c>
      <c r="S1216" t="str">
        <v>DIRECTO</v>
      </c>
      <c r="T1216">
        <v>0.3333333333333333</v>
      </c>
      <c r="U1216">
        <v>0.75</v>
      </c>
      <c r="V1216">
        <v>0.4166666666666667</v>
      </c>
      <c r="W1216" t="str">
        <v>2;5</v>
      </c>
      <c r="X1216">
        <f>NETWORKDAYS(K1216,L1215)</f>
        <v>1</v>
      </c>
      <c r="Y1216" t="str">
        <f>IF(X1216&lt;=2,"CUMPLE","NO CUMPLE")</f>
        <v>CUMPLE</v>
      </c>
    </row>
    <row r="1217">
      <c r="A1217" t="str">
        <v>PROACTIVA</v>
      </c>
      <c r="B1217" t="str">
        <v>PROACTIVA</v>
      </c>
      <c r="C1217" t="str">
        <v>CERRADO</v>
      </c>
      <c r="D1217" t="str">
        <v>TIENDA</v>
      </c>
      <c r="E1217" t="str">
        <v>PROACTIVA</v>
      </c>
      <c r="F1217" t="str">
        <v>PROACTIVA</v>
      </c>
      <c r="G1217" t="str">
        <v>PROACTIVA</v>
      </c>
      <c r="H1217" t="str">
        <v>Realizar visita proactiva a tienda</v>
      </c>
      <c r="I1217" t="str">
        <v>Realizar visita proactiva a tienda</v>
      </c>
      <c r="J1217" t="str">
        <v xml:space="preserve">Se realiza visita proactiva recorriendo las diferentes áreas de la tienda para identificar las novedades que se presentan. Se encuentra novedad con aire acondicionado del centro de computo con fallas de dos de los tres instalados. En el área de cajas se atiende caso pendiente y se informa de dos casos pendientes por falta de partes. En una de las balanzas del área de carnes se encuentra novedad en el cargue ya que no actualiza; ya se está creado el cau. En relación a redes se informa de la necesidad de instalación de dos puntos de red; uno en la zona de Cajas y otro en la zona de Learning. </v>
      </c>
      <c r="K1217">
        <v>44761</v>
      </c>
      <c r="L1217">
        <v>44761</v>
      </c>
      <c r="M1217" t="str">
        <f>TEXT(L1217,"DDDDDDD")</f>
        <v>martes</v>
      </c>
      <c r="N1217" t="str">
        <v>J036 JUMBO POPAYAN CAMPANARIO</v>
      </c>
      <c r="O1217" t="str">
        <v>POPAYAN</v>
      </c>
      <c r="P1217" t="str">
        <v>OCCIDENTE</v>
      </c>
      <c r="Q1217" t="str">
        <v>DANIEL FERNANDO PAREDES ARTEAGA</v>
      </c>
      <c r="R1217">
        <f>IF(ISBLANK(Q1217),"0", VLOOKUP(Q1217,PERSONAL,2,FALSE))</f>
        <v>10301691</v>
      </c>
      <c r="S1217" t="str">
        <v>DIRECTO</v>
      </c>
      <c r="T1217">
        <v>0.4166666666666667</v>
      </c>
      <c r="U1217">
        <v>0.5833333333333334</v>
      </c>
      <c r="V1217">
        <f>IF(ISBLANK(T1217 ),"0",U1217-T1217)</f>
        <v>0.16666666666666669</v>
      </c>
      <c r="W1217">
        <v>2</v>
      </c>
      <c r="X1217">
        <f>NETWORKDAYS(K1217,L1216)</f>
        <v>1</v>
      </c>
      <c r="Y1217" t="str">
        <f>IF(X1217&lt;=2,"CUMPLE","NO CUMPLE")</f>
        <v>CUMPLE</v>
      </c>
    </row>
    <row r="1218">
      <c r="A1218" t="str">
        <v>PROACTIVA</v>
      </c>
      <c r="B1218" t="str">
        <v>PROACTIVA</v>
      </c>
      <c r="C1218" t="str">
        <v>CERRADO</v>
      </c>
      <c r="D1218" t="str">
        <v>TIENDA</v>
      </c>
      <c r="E1218" t="str">
        <v>PROACTIVA</v>
      </c>
      <c r="F1218" t="str">
        <v>PROACTIVA</v>
      </c>
      <c r="G1218" t="str">
        <v>PROACTIVA</v>
      </c>
      <c r="H1218" t="str">
        <v>Realizar visita proactiva a tienda</v>
      </c>
      <c r="I1218" t="str">
        <v>Realizar visita proactiva a tienda</v>
      </c>
      <c r="J1218" t="str">
        <v>Se realiza visita proactiva recorriendo las diferentes áreas de la tienda para identificar las novedades que se presentan. Se encuentra novedad con aire acondicionado del centro de computo donde sólo funciona bien uno de los dos. En el área de cajas la de platos se encuentra con el visor de cliente apagado; caja 3 solicitud de cambio de teclado; cajas 4 y 5 con lentitud en proceso de transacción con los datafonos escalado con el proveedor.  No se encuentra novedad respecto a balanzas; verificadores; zebras y temas de cableado. Se entrega reporte general al Gerente de la tienda</v>
      </c>
      <c r="K1218">
        <v>44761</v>
      </c>
      <c r="L1218">
        <v>44761</v>
      </c>
      <c r="M1218" t="str">
        <f>TEXT(L1218,"DDDDDDD")</f>
        <v>martes</v>
      </c>
      <c r="N1218" t="str">
        <v>M195 METRO SANTA LUCIA</v>
      </c>
      <c r="O1218" t="str">
        <v>NEIVA</v>
      </c>
      <c r="P1218" t="str">
        <f>IF(ISBLANK(O1218),"0",(VLOOKUP(O1218,REGION,2,FALSE)))</f>
        <v>OCCIDENTE</v>
      </c>
      <c r="Q1218" t="str">
        <v>JOHN ALEJANDRO LOZADA BABATIVA</v>
      </c>
      <c r="R1218">
        <f>IF(ISBLANK(Q1218),"0", VLOOKUP(Q1218,PERSONAL,2,FALSE))</f>
        <v>1075313382</v>
      </c>
      <c r="S1218" t="str">
        <v>DIRECTO</v>
      </c>
      <c r="T1218">
        <v>0.3333333333333333</v>
      </c>
      <c r="U1218">
        <v>0.5</v>
      </c>
      <c r="V1218">
        <f>IF(ISBLANK(T1218 ),"0",U1218-T1218)</f>
        <v>0.16666666666666669</v>
      </c>
      <c r="W1218">
        <v>2</v>
      </c>
      <c r="X1218">
        <f>NETWORKDAYS(K1218,L1217)</f>
        <v>1</v>
      </c>
      <c r="Y1218" t="str">
        <f>IF(X1218&lt;=2,"CUMPLE","NO CUMPLE")</f>
        <v>CUMPLE</v>
      </c>
    </row>
    <row r="1219" xml:space="preserve">
      <c r="A1219">
        <v>12581461</v>
      </c>
      <c r="B1219" t="str">
        <v>SIMEL</v>
      </c>
      <c r="C1219" t="str">
        <v>CERRADO</v>
      </c>
      <c r="D1219" t="str">
        <v>LINEAL DE CAJAS</v>
      </c>
      <c r="E1219" t="str">
        <v>BALANZA</v>
      </c>
      <c r="F1219" t="str">
        <v>SCANNER</v>
      </c>
      <c r="G1219" t="str">
        <v>DATALOGIC</v>
      </c>
      <c r="H1219"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Buenas tardes!_x000d_
Por favor me colabora con la revision de la pos #3 ya que esta desequilibrada; esta pesando 40g menos_x000d_
_x000d_
Indica la ubicacion de tu balanza en la tienda: Pos # 3 del lineal de cajas</v>
      </c>
      <c r="I1219" t="str" xml:space="preserve">
        <v xml:space="preserve">Solicito de su ayuda para verificación del scanner balanza de la pos 3 que usuario reporta novedad con el peso indica que esta pesando 40 gramos adicionales al peso que le colocan ; por favor borrar errores con la tecla 0(cero); y desconectar el equipo desde el adaptador de corriente sin peso en la bandeja y verificar nuevamente el peso si no se corrige la novedad por favor realizar calibración del equipo con las masas de calibración certificadas; dejando precintado nuevamente el scanner balanza y realizar la actualización correspondiente en el simel_x000d_
Datos del equipo_x000d_
Tienda: M038 Neiva_x000d_
Información del equipo: a retirar_x000d_
Tipo Equipo: scanner Balanza Pos_x000d_
Marca: DATALOGIC_x000d_
Modelo: 9800_x000d_
Serial: F19E00203_x000d_
DI-029135_x000d_
Contacto en tienda Yina Trujillo 317 5158862</v>
      </c>
      <c r="J1219" t="str">
        <v>Se revisa balanza; jefe de cajas indica que la balanza esta pesando de más. Se procede a realizar el reseteo del pesaje de la balanza y se solicitan las pesas para la configuración de la balanza. Se procede a quitar el precinto y a realizar los pasos para el pesaje adecuado con la balanza; la cual se calibra con las pesas de 10 kg. Se hacen pruebas con usuaria; la cual indica que quedo bien la distribución del peso. Se coloca precinto 7380000000272</v>
      </c>
      <c r="K1219">
        <v>44763</v>
      </c>
      <c r="L1219">
        <v>44763</v>
      </c>
      <c r="M1219" t="str">
        <f>TEXT(L1219,"DDDDDDD")</f>
        <v>jueves</v>
      </c>
      <c r="N1219" t="str">
        <v>M038 METRO NEIVA CENTRO DE CONVENCIONES</v>
      </c>
      <c r="O1219" t="str">
        <v>NEIVA</v>
      </c>
      <c r="P1219" t="str">
        <f>IF(ISBLANK(O1219),"0",(VLOOKUP(O1219,REGION,2,FALSE)))</f>
        <v>OCCIDENTE</v>
      </c>
      <c r="Q1219" t="str">
        <v>JOHN ALEJANDRO LOZADA BABATIVA</v>
      </c>
      <c r="R1219">
        <f>IF(ISBLANK(Q1219),"0", VLOOKUP(Q1219,PERSONAL,2,FALSE))</f>
        <v>1075313382</v>
      </c>
      <c r="S1219" t="str">
        <v>DIRECTO</v>
      </c>
      <c r="T1219">
        <v>0.4583333333333333</v>
      </c>
      <c r="U1219">
        <v>0.5</v>
      </c>
      <c r="V1219">
        <f>IF(ISBLANK(T1219 ),"0",U1219-T1219)</f>
        <v>0.041666666666666685</v>
      </c>
      <c r="W1219">
        <v>1</v>
      </c>
      <c r="X1219">
        <f>NETWORKDAYS(K1219,L1218)</f>
        <v>-3</v>
      </c>
      <c r="Y1219" t="str">
        <f>IF(X1219&lt;=2,"CUMPLE","NO CUMPLE")</f>
        <v>CUMPLE</v>
      </c>
    </row>
    <row r="1220">
      <c r="A1220" t="str">
        <v>PROACTIVA</v>
      </c>
      <c r="B1220" t="str">
        <v>PROACTIVA</v>
      </c>
      <c r="C1220" t="str">
        <v>CERRADO</v>
      </c>
      <c r="D1220" t="str">
        <v>TIENDA</v>
      </c>
      <c r="E1220" t="str">
        <v>PROACTIVA</v>
      </c>
      <c r="F1220" t="str">
        <v>PROACTIVA</v>
      </c>
      <c r="G1220" t="str">
        <v>PROACTIVA</v>
      </c>
      <c r="H1220" t="str">
        <v>Realizar visita proactiva a tienda</v>
      </c>
      <c r="I1220" t="str">
        <v>Realizar visita proactiva a tienda</v>
      </c>
      <c r="J1220" t="str">
        <v>Se realiza visita proactiva recorriendo las diferentes áreas de la tienda para identificar las novedades que se presentan. Se encuentra novedad con aire acondicionado del centro de computo donde donde no están generando aire frio; sólo al clima lo que hace que el cuarto permanezca caliente. En el área de cajas sólo se encuentra novedad en la parte de ATC donde se debe revisar unos cables que se encuentran ahí y ver si están cumpliendo alguna función. No se encuentra novedad respecto a balanzas; verificadores; zebras o PDA. Pendiente el cambio de una balanza que ya tiene CAU creado y está pendiente la adecuación por parte de Mantenimiento. Se entrega reporte general al Gerente de la tienda</v>
      </c>
      <c r="K1220">
        <v>44763</v>
      </c>
      <c r="L1220">
        <v>44763</v>
      </c>
      <c r="M1220" t="str">
        <f>TEXT(L1220,"DDDDDDD")</f>
        <v>jueves</v>
      </c>
      <c r="N1220" t="str">
        <v>M038 METRO NEIVA CENTRO DE CONVENCIONES</v>
      </c>
      <c r="O1220" t="str">
        <v>NEIVA</v>
      </c>
      <c r="P1220" t="str">
        <f>IF(ISBLANK(O1220),"0",(VLOOKUP(O1220,REGION,2,FALSE)))</f>
        <v>OCCIDENTE</v>
      </c>
      <c r="Q1220" t="str">
        <v>JOHN ALEJANDRO LOZADA BABATIVA</v>
      </c>
      <c r="R1220">
        <f>IF(ISBLANK(Q1220),"0", VLOOKUP(Q1220,PERSONAL,2,FALSE))</f>
        <v>1075313382</v>
      </c>
      <c r="S1220" t="str">
        <v>DIRECTO</v>
      </c>
      <c r="T1220">
        <v>0.5416666666666666</v>
      </c>
      <c r="U1220">
        <v>0.7083333333333334</v>
      </c>
      <c r="V1220">
        <f>IF(ISBLANK(T1220 ),"0",U1220-T1220)</f>
        <v>0.16666666666666674</v>
      </c>
      <c r="W1220">
        <v>2</v>
      </c>
      <c r="X1220">
        <f>NETWORKDAYS(K1220,L1219)</f>
        <v>1</v>
      </c>
      <c r="Y1220" t="str">
        <f>IF(X1220&lt;=2,"CUMPLE","NO CUMPLE")</f>
        <v>CUMPLE</v>
      </c>
    </row>
    <row r="1221">
      <c r="A1221" t="str">
        <v>ACOMPAÑAMIENTO</v>
      </c>
      <c r="B1221" t="str">
        <v>ACOMPAÑAMIENTO</v>
      </c>
      <c r="C1221" t="str">
        <v>CERRADO</v>
      </c>
      <c r="D1221" t="str">
        <v>CRC</v>
      </c>
      <c r="E1221" t="str">
        <v>ACOMPAÑAMIENTO</v>
      </c>
      <c r="F1221" t="str">
        <v>ACOMPAÑAMIENTO</v>
      </c>
      <c r="G1221" t="str">
        <v>ACOMPAÑAMIENTO</v>
      </c>
      <c r="H1221" t="str">
        <v>Gestión de soporte técnico en el Centro de Reparación</v>
      </c>
      <c r="I1221" t="str">
        <v>Gestión de soporte técnico en el Centro de Reparación</v>
      </c>
      <c r="J1221" t="str">
        <v>Se realiza actividad de acompañamiento en CRC</v>
      </c>
      <c r="K1221">
        <v>44763</v>
      </c>
      <c r="L1221">
        <v>44763</v>
      </c>
      <c r="M1221" t="str">
        <f>TEXT(L1221,"DDDDDDD")</f>
        <v>jueves</v>
      </c>
      <c r="N1221" t="str">
        <v>CENTRO DE REPARACIÓN</v>
      </c>
      <c r="O1221" t="str">
        <v>BOGOTA</v>
      </c>
      <c r="P1221" t="str">
        <v>BOGOTA</v>
      </c>
      <c r="Q1221" t="str">
        <v>DIEGO ALBERTO TORRES CRUZ</v>
      </c>
      <c r="R1221">
        <f>IF(ISBLANK(Q1221),"0", VLOOKUP(Q1221,PERSONAL,2,FALSE))</f>
        <v>1000466791</v>
      </c>
      <c r="S1221" t="str">
        <v>DIRECTO</v>
      </c>
      <c r="T1221">
        <v>0.3333333333333333</v>
      </c>
      <c r="U1221">
        <v>0.75</v>
      </c>
      <c r="V1221">
        <v>0.4166666666666667</v>
      </c>
      <c r="W1221" t="str">
        <v>2;5</v>
      </c>
      <c r="X1221">
        <f>NETWORKDAYS(K1221,L1220)</f>
        <v>1</v>
      </c>
      <c r="Y1221" t="str">
        <f>IF(X1221&lt;=2,"CUMPLE","NO CUMPLE")</f>
        <v>CUMPLE</v>
      </c>
    </row>
    <row r="1222" xml:space="preserve">
      <c r="A1222">
        <v>12597481</v>
      </c>
      <c r="B1222" t="str">
        <v>INCIDENT</v>
      </c>
      <c r="C1222" t="str">
        <v>CERRADO</v>
      </c>
      <c r="D1222" t="str">
        <v>RECIBO</v>
      </c>
      <c r="E1222" t="str">
        <v>PDA</v>
      </c>
      <c r="F1222" t="str">
        <v>PDA</v>
      </c>
      <c r="G1222" t="str">
        <v>HONEYWELL</v>
      </c>
      <c r="H1222" t="str" xml:space="preserve">
        <v xml:space="preserve">Datos usuario_x000d_
Nombre: Yenis Escarli Beleno Amaya_x000d_
Correo: yenis.beleno@cencosud.com.co_x000d_
Usuario AD: Yebeleno_x000d_
Pais: Colombia_x000d_
Ubicacion: M040 METRO RIOHACHA_x000d_
Zona: Colombia Costa_x000d_
Unidad de Negocio: Supermercados_x000d_
Servicio: Sistemas_x000d_
Telefono: 3176390738_x000d_
Anexo: 7870404_x000d_
Descripcion: Buen dia_x000d_
se solicita visita para personal de isit para validar el estado de la señal de conexion de la PDT de la tienda metro Riohacha_x000d_
Gracias</v>
      </c>
      <c r="I1222" t="str">
        <v>se solicita visita para personal de isit para validar el estado de la señal de conexion de la PDT de la tienda metro Riohacha</v>
      </c>
      <c r="J1222" t="str">
        <v xml:space="preserve">Se reporta falla en la conexión de red de las PDA; según indicaciones de soporte técnico se había realizado una configuración sobre el router de esa zona; se realizaron todas las pruebas pertinentes en las PDA y en diferentes lugares siendo estas exitosas. </v>
      </c>
      <c r="K1222">
        <v>44763</v>
      </c>
      <c r="L1222">
        <v>44764</v>
      </c>
      <c r="M1222" t="str">
        <f>TEXT(L1222,"DDDDDDD")</f>
        <v>viernes</v>
      </c>
      <c r="N1222" t="str">
        <v>M040 METRO RIOHACHA</v>
      </c>
      <c r="O1222" t="str">
        <v>RIOHACHA</v>
      </c>
      <c r="P1222" t="str">
        <f>IF(ISBLANK(O1222),"0",(VLOOKUP(O1222,REGION,2,FALSE)))</f>
        <v>COSTA</v>
      </c>
      <c r="Q1222" t="str">
        <v>WILGER MELO PRADO</v>
      </c>
      <c r="R1222">
        <f>IF(ISBLANK(Q1222),"0", VLOOKUP(Q1222,PERSONAL,2,FALSE))</f>
        <v>1118852348</v>
      </c>
      <c r="S1222" t="str">
        <v>DIRECTO</v>
      </c>
      <c r="T1222">
        <v>0.4166666666666667</v>
      </c>
      <c r="U1222">
        <v>0.4583333333333333</v>
      </c>
      <c r="V1222">
        <f>IF(ISBLANK(T1222 ),"0",U1222-T1222)</f>
        <v>0.04166666666666663</v>
      </c>
      <c r="W1222">
        <v>1</v>
      </c>
      <c r="X1222">
        <f>NETWORKDAYS(K1222,L1221)</f>
        <v>1</v>
      </c>
      <c r="Y1222" t="str">
        <f>IF(X1222&lt;=2,"CUMPLE","NO CUMPLE")</f>
        <v>CUMPLE</v>
      </c>
    </row>
    <row r="1223" xml:space="preserve">
      <c r="A1223">
        <v>12597573</v>
      </c>
      <c r="B1223" t="str">
        <v>REQUEST</v>
      </c>
      <c r="C1223" t="str">
        <v>CERRADO</v>
      </c>
      <c r="D1223" t="str">
        <v>TIENDA</v>
      </c>
      <c r="E1223" t="str">
        <v>PROACTIVA</v>
      </c>
      <c r="F1223" t="str">
        <v>PROACTIVA</v>
      </c>
      <c r="G1223" t="str">
        <v>PROACTIVA</v>
      </c>
      <c r="H1223" t="str" xml:space="preserve">
        <v xml:space="preserve">Datos usuario_x000d_
Nombre: Luis Alberto Perez_x000d_
Correo: Luis.Perez@cencosud.com.co_x000d_
Usuario AD: LAPerez_x000d_
Pais: Colombia_x000d_
Ubicacion: J045 JUMBO AV.DEL FERROCARRIL SANTA MARTA_x000d_
Zona: Colombia Costa_x000d_
Unidad de Negocio: Supermercados_x000d_
Servicio: Sistemas_x000d_
Telefono: 3176386768_x000d_
Anexo: 7430404_x000d_
Descripcion: Favor nos ayudan con la visita programada_x000d_
_x000d_
para la tienda J045_x000d_
_x000d_
Gracias por la atencion prestada_x000d_
AREA EN DONDE SE UBICA EL EQUIPO : j045 av del ferrocarril</v>
      </c>
      <c r="I1223" t="str">
        <v>Favor nos ayudan con esta solicitud para el dia viernes 22 de Julio.</v>
      </c>
      <c r="J1223" t="str">
        <v>Se llega a sitio para realizar visita proactiva. No se presenta novedad en aire acondicionado ni en la oficina de sistemas. Del área de cajas está pendiente la creación de cau para revisión de pos 2 y 9 por reinicios. No se encuentra novedad en equipos de computo; impresoras; verificadores o PDA. Durante la visita se encontró un daño sobre uno de los switch que generó en un IM mayor. Se realizó apoyo al área de Redes para hacer cambio de conexiones a switch operativo para dejar POS en línea. Se adjunta informe de la visita</v>
      </c>
      <c r="K1223">
        <v>44763</v>
      </c>
      <c r="L1223">
        <v>44764</v>
      </c>
      <c r="M1223" t="str">
        <f>TEXT(L1223,"DDDDDDD")</f>
        <v>viernes</v>
      </c>
      <c r="N1223" t="str">
        <v>J045 JUMBO AV.DEL FERROCARRIL SANTA MARTA</v>
      </c>
      <c r="O1223" t="str">
        <v>SANTA MARTA</v>
      </c>
      <c r="P1223" t="str">
        <f>IF(ISBLANK(O1223),"0",(VLOOKUP(O1223,REGION,2,FALSE)))</f>
        <v>COSTA</v>
      </c>
      <c r="Q1223" t="str">
        <v>ENRIQUE RAFAEL PONZON ORTEGA</v>
      </c>
      <c r="R1223">
        <f>IF(ISBLANK(Q1223),"0", VLOOKUP(Q1223,PERSONAL,2,FALSE))</f>
        <v>1082888515</v>
      </c>
      <c r="S1223" t="str">
        <v>DIRECTO</v>
      </c>
      <c r="T1223">
        <v>0.3333333333333333</v>
      </c>
      <c r="U1223">
        <v>0.4583333333333333</v>
      </c>
      <c r="V1223">
        <f>IF(ISBLANK(T1223 ),"0",U1223-T1223)</f>
        <v>0.125</v>
      </c>
      <c r="W1223">
        <v>2</v>
      </c>
      <c r="X1223">
        <f>NETWORKDAYS(K1223,L1222)</f>
        <v>2</v>
      </c>
      <c r="Y1223" t="str">
        <f>IF(X1223&lt;=2,"CUMPLE","NO CUMPLE")</f>
        <v>CUMPLE</v>
      </c>
    </row>
    <row r="1224">
      <c r="A1224" t="str">
        <v>ACOMPAÑAMIENTO</v>
      </c>
      <c r="B1224" t="str">
        <v>ACOMPAÑAMIENTO</v>
      </c>
      <c r="C1224" t="str">
        <v>CERRADO</v>
      </c>
      <c r="D1224" t="str">
        <v>TIENDA</v>
      </c>
      <c r="E1224" t="str">
        <v>ACOMPAÑAMIENTO</v>
      </c>
      <c r="F1224" t="str">
        <v>ACOMPAÑAMIENTO</v>
      </c>
      <c r="G1224" t="str">
        <v>ACOMPAÑAMIENTO</v>
      </c>
      <c r="H1224" t="str">
        <v>Solicitud de técnico para apoyar atención de casos en tienda</v>
      </c>
      <c r="I1224" t="str">
        <v>Acompañamiento</v>
      </c>
      <c r="J1224" t="str">
        <v>Se realiza actividad de acompañamiento en tienda</v>
      </c>
      <c r="K1224">
        <v>44764</v>
      </c>
      <c r="L1224">
        <v>44764</v>
      </c>
      <c r="M1224" t="str">
        <f>TEXT(L1224,"DDDDDDD")</f>
        <v>viernes</v>
      </c>
      <c r="N1224" t="str">
        <v>EASY</v>
      </c>
      <c r="O1224" t="str">
        <v>BOGOTA</v>
      </c>
      <c r="P1224" t="str">
        <f>IF(ISBLANK(O1224),"0",(VLOOKUP(O1224,REGION,2,FALSE)))</f>
        <v>BOGOTA</v>
      </c>
      <c r="Q1224" t="str">
        <v>JUAN ALEJANDRO JIMENEZ RAMIREZ</v>
      </c>
      <c r="R1224">
        <f>IF(ISBLANK(Q1224),"0", VLOOKUP(Q1224,PERSONAL,2,FALSE))</f>
        <v>1000254206</v>
      </c>
      <c r="S1224" t="str">
        <v>DIRECTO</v>
      </c>
      <c r="T1224">
        <v>0.3333333333333333</v>
      </c>
      <c r="U1224">
        <v>0.75</v>
      </c>
      <c r="V1224">
        <v>0.4166666666666667</v>
      </c>
      <c r="W1224" t="str">
        <v>2;5</v>
      </c>
      <c r="X1224">
        <f>NETWORKDAYS(K1224,L1223)</f>
        <v>1</v>
      </c>
      <c r="Y1224" t="str">
        <f>IF(X1224&lt;=2,"CUMPLE","NO CUMPLE")</f>
        <v>CUMPLE</v>
      </c>
    </row>
    <row r="1225">
      <c r="A1225" t="str">
        <v>ACOMPAÑAMIENTO</v>
      </c>
      <c r="B1225" t="str">
        <v>ACOMPAÑAMIENTO</v>
      </c>
      <c r="C1225" t="str">
        <v>CERRADO</v>
      </c>
      <c r="D1225" t="str">
        <v>CRC</v>
      </c>
      <c r="E1225" t="str">
        <v>ACOMPAÑAMIENTO</v>
      </c>
      <c r="F1225" t="str">
        <v>ACOMPAÑAMIENTO</v>
      </c>
      <c r="G1225" t="str">
        <v>ACOMPAÑAMIENTO</v>
      </c>
      <c r="H1225" t="str">
        <v>Gestión de soporte técnico en el Centro de Reparación</v>
      </c>
      <c r="I1225" t="str">
        <v>Gestión de soporte técnico en el Centro de Reparación</v>
      </c>
      <c r="J1225" t="str">
        <v>Se realiza actividad de acompañamiento en CRC</v>
      </c>
      <c r="K1225">
        <v>44764</v>
      </c>
      <c r="L1225">
        <v>44764</v>
      </c>
      <c r="M1225" t="str">
        <f>TEXT(L1225,"DDDDDDD")</f>
        <v>viernes</v>
      </c>
      <c r="N1225" t="str">
        <v>CENTRO DE REPARACIÓN</v>
      </c>
      <c r="O1225" t="str">
        <v>BOGOTA</v>
      </c>
      <c r="P1225" t="str">
        <v>BOGOTA</v>
      </c>
      <c r="Q1225" t="str">
        <v>DIEGO ALBERTO TORRES CRUZ</v>
      </c>
      <c r="R1225">
        <f>IF(ISBLANK(Q1225),"0", VLOOKUP(Q1225,PERSONAL,2,FALSE))</f>
        <v>1000466791</v>
      </c>
      <c r="S1225" t="str">
        <v>DIRECTO</v>
      </c>
      <c r="T1225">
        <v>0.3333333333333333</v>
      </c>
      <c r="U1225">
        <v>0.75</v>
      </c>
      <c r="V1225">
        <v>0.4166666666666667</v>
      </c>
      <c r="W1225" t="str">
        <v>2;5</v>
      </c>
      <c r="X1225">
        <f>NETWORKDAYS(K1225,L1224)</f>
        <v>1</v>
      </c>
      <c r="Y1225" t="str">
        <f>IF(X1225&lt;=2,"CUMPLE","NO CUMPLE")</f>
        <v>CUMPLE</v>
      </c>
    </row>
    <row r="1226">
      <c r="A1226" t="str">
        <v>ACOMPAÑAMIENTO</v>
      </c>
      <c r="B1226" t="str">
        <v>ACOMPAÑAMIENTO</v>
      </c>
      <c r="C1226" t="str">
        <v>CERRADO</v>
      </c>
      <c r="D1226" t="str">
        <v>TIENDA</v>
      </c>
      <c r="E1226" t="str">
        <v>ACOMPAÑAMIENTO</v>
      </c>
      <c r="F1226" t="str">
        <v>ACOMPAÑAMIENTO</v>
      </c>
      <c r="G1226" t="str">
        <v>ACOMPAÑAMIENTO</v>
      </c>
      <c r="H1226" t="str">
        <v>Solicitud de técnico para apoyar atención de casos en tienda</v>
      </c>
      <c r="I1226" t="str">
        <v>Acompañamiento</v>
      </c>
      <c r="J1226" t="str">
        <v>Se realiza actividad de acompañamiento en tienda</v>
      </c>
      <c r="K1226">
        <v>44764</v>
      </c>
      <c r="L1226">
        <v>44764</v>
      </c>
      <c r="M1226" t="str">
        <f>TEXT(L1226,"DDDDDDD")</f>
        <v>viernes</v>
      </c>
      <c r="N1226" t="str">
        <v>M032 LA 70</v>
      </c>
      <c r="O1226" t="str">
        <v>CALI</v>
      </c>
      <c r="P1226" t="str">
        <v>OCCIDENTE</v>
      </c>
      <c r="Q1226" t="str">
        <v>LINA FERNANDA ARBOLEDA PRECIADO</v>
      </c>
      <c r="R1226">
        <f>IF(ISBLANK(Q1226),"0", VLOOKUP(Q1226,PERSONAL,2,FALSE))</f>
        <v>1143832224</v>
      </c>
      <c r="S1226" t="str">
        <v>DIRECTO</v>
      </c>
      <c r="T1226">
        <v>0.3333333333333333</v>
      </c>
      <c r="U1226">
        <v>0.75</v>
      </c>
      <c r="V1226">
        <v>0.4166666666666667</v>
      </c>
      <c r="W1226" t="str">
        <v>2;5</v>
      </c>
      <c r="X1226">
        <f>NETWORKDAYS(K1226,L1225)</f>
        <v>1</v>
      </c>
      <c r="Y1226" t="str">
        <f>IF(X1226&lt;=2,"CUMPLE","NO CUMPLE")</f>
        <v>CUMPLE</v>
      </c>
    </row>
    <row r="1227">
      <c r="A1227">
        <v>12629598</v>
      </c>
      <c r="B1227" t="str">
        <v>INCIDENT</v>
      </c>
      <c r="C1227" t="str">
        <v>CERRADO</v>
      </c>
      <c r="D1227" t="str">
        <v>LINEAL DE CAJAS</v>
      </c>
      <c r="E1227" t="str">
        <v>MICROSENS</v>
      </c>
      <c r="F1227" t="str">
        <v>MICROSENS</v>
      </c>
      <c r="G1227" t="str">
        <v>MICROSENS</v>
      </c>
      <c r="H1227" t="str">
        <v>*JU027 Rionegro* se informa la caida de 1 switch microsens asociado a equipo: 10.131.18.77; de ser falla reiterativa; favor revisar con el turno de n2 de redes</v>
      </c>
      <c r="I1227" t="str">
        <v>AHD05439:Copied from Incident 12612712</v>
      </c>
      <c r="J1227" t="str">
        <v>Se realiza la revision del microsens en el área de platos preparados se reincia y luego se realiza ping y continua sin respoder; se habla con redes nivel 2 y se realiza desbloqueo del puerto que era lo que no permitía que subiera el microsens. No se tiene certeza que equipo pueda estar generando el bloqueo; ya que están atados una balanza y la POS. Microsens queda en línea y respondiendo ping</v>
      </c>
      <c r="K1227">
        <v>44781</v>
      </c>
      <c r="L1227">
        <v>44782</v>
      </c>
      <c r="M1227" t="str">
        <f>TEXT(L1227,"DDDDDDD")</f>
        <v>martes</v>
      </c>
      <c r="N1227" t="str">
        <v>J027 JUMBO RIONEGRO</v>
      </c>
      <c r="O1227" t="str">
        <v>RIONEGRO</v>
      </c>
      <c r="P1227" t="str">
        <f>IF(ISBLANK(O1227),"0",(VLOOKUP(O1227,REGION,2,FALSE)))</f>
        <v>CENTRO</v>
      </c>
      <c r="Q1227" t="str">
        <v>YURIMAR MARQUEZ MUÑOZ</v>
      </c>
      <c r="R1227">
        <f>IF(ISBLANK(Q1227),"0", VLOOKUP(Q1227,PERSONAL,2,FALSE))</f>
        <v>1045025746</v>
      </c>
      <c r="S1227" t="str">
        <v>DIRECTO</v>
      </c>
      <c r="T1227">
        <v>0.3541666666666667</v>
      </c>
      <c r="U1227">
        <v>0.4166666666666667</v>
      </c>
      <c r="V1227">
        <f>IF(ISBLANK(T1227 ),"0",U1227-T1227)</f>
        <v>0.0625</v>
      </c>
      <c r="W1227">
        <v>1</v>
      </c>
      <c r="X1227">
        <f>NETWORKDAYS(K1227,L1226)</f>
        <v>-12</v>
      </c>
      <c r="Y1227" t="str">
        <f>IF(X1227&lt;=2,"CUMPLE","NO CUMPLE")</f>
        <v>CUMPLE</v>
      </c>
    </row>
    <row r="1228" xml:space="preserve">
      <c r="A1228">
        <v>12559992</v>
      </c>
      <c r="B1228" t="str">
        <v>REQUEST</v>
      </c>
      <c r="C1228" t="str">
        <v>CERRADO</v>
      </c>
      <c r="D1228" t="str">
        <v>LINEAL DE CAJAS</v>
      </c>
      <c r="E1228" t="str">
        <v>IMPRESORA</v>
      </c>
      <c r="F1228" t="str">
        <v>POS</v>
      </c>
      <c r="G1228" t="str">
        <v>EPSON</v>
      </c>
      <c r="H1228" t="str" xml:space="preserve">
        <v xml:space="preserve">Datos usuario_x000d_
Nombre: Emir Jacob Jimenez Subiria_x000d_
Correo: EmirJacob.Jimenez@cencosud.com.co_x000d_
Usuario AD: EJJimene_x000d_
Pais: Colombia_x000d_
Ubicacion: M040 METRO RIOHACHA_x000d_
Zona: Colombia Costa_x000d_
Unidad de Negocio: Supermercados_x000d_
Servicio: Tiendas &amp; Centros de Distribucion_x000d_
Telefono: 3003587354_x000d_
Anexo: 3046383743_x000d_
Descripcion: Buenas noches; se presentan inconvenientes al momento de realizar la lectura de los tiquetes de la RG # 7 no permite leer inmediatamente se deben escanear hasta 10 veces para que pueda leerlo causando esto inconvenientes con los clientes._x000d_
Indicar ubicacion del Equipo en tienda o oficinas: antenas en piso de vent</v>
      </c>
      <c r="I1228" t="str">
        <v>Favor me ayudan con el tecnico de Isit para visitar la tienda Metro Riohacha; ya que se requere la validacion de la impresora de la POS 7; la cual esta presentando novedad</v>
      </c>
      <c r="J1228" t="str">
        <v>Se reporta inconvenientes al momento de realizar la lectura de los tiquetes de la pos # 7; no permite leer inmediatamente se deben escanear hasta 10 veces.  Se identifican líneas pequeña en la impresión por lo cual se procede a realizar una limpieza profunda de la impresora; luego de esto se realizaron impresiones y pruebas con la jefe de caja y se lee la factura en la PDA de la salida no presentando ningún problema.</v>
      </c>
      <c r="K1228">
        <v>44764</v>
      </c>
      <c r="L1228">
        <v>44764</v>
      </c>
      <c r="M1228" t="str">
        <f>TEXT(L1228,"DDDDDDD")</f>
        <v>viernes</v>
      </c>
      <c r="N1228" t="str">
        <v>M040 METRO RIOHACHA</v>
      </c>
      <c r="O1228" t="str">
        <v>RIOHACHA</v>
      </c>
      <c r="P1228" t="str">
        <f>IF(ISBLANK(O1228),"0",(VLOOKUP(O1228,REGION,2,FALSE)))</f>
        <v>COSTA</v>
      </c>
      <c r="Q1228" t="str">
        <v>WILGER MELO PRADO</v>
      </c>
      <c r="R1228">
        <f>IF(ISBLANK(Q1228),"0", VLOOKUP(Q1228,PERSONAL,2,FALSE))</f>
        <v>1118852348</v>
      </c>
      <c r="S1228" t="str">
        <v>DIRECTO</v>
      </c>
      <c r="T1228">
        <v>0.4583333333333333</v>
      </c>
      <c r="U1228">
        <v>0.5104166666666666</v>
      </c>
      <c r="V1228">
        <f>IF(ISBLANK(T1228 ),"0",U1228-T1228)</f>
        <v>0.052083333333333315</v>
      </c>
      <c r="W1228">
        <v>1</v>
      </c>
      <c r="X1228">
        <f>NETWORKDAYS(K1228,L1227)</f>
        <v>13</v>
      </c>
      <c r="Y1228" t="str">
        <f>IF(X1228&lt;=2,"CUMPLE","NO CUMPLE")</f>
        <v>NO CUMPLE</v>
      </c>
    </row>
    <row r="1229" xml:space="preserve">
      <c r="A1229">
        <v>12574873</v>
      </c>
      <c r="B1229" t="str">
        <v>REQUEST</v>
      </c>
      <c r="C1229" t="str">
        <v>CERRADO</v>
      </c>
      <c r="D1229" t="str">
        <v>LINEAL DE CAJAS</v>
      </c>
      <c r="E1229" t="str">
        <v>POS</v>
      </c>
      <c r="F1229" t="str">
        <v>POS</v>
      </c>
      <c r="G1229" t="str">
        <v>WINCOR</v>
      </c>
      <c r="H1229" t="str" xml:space="preserve">
        <v xml:space="preserve">Datos usuario_x000d_
Nombre: Laila Milena Lambrano Torres_x000d_
Correo: lailamilena.lambranotorres@cencosud.com.co_x000d_
Usuario AD: LALambran_x000d_
Pais: Colombia_x000d_
Ubicacion: M040 METRO RIOHACHA_x000d_
Zona: Colombia Costa_x000d_
Unidad de Negocio: Supermercados_x000d_
Servicio: Tiendas &amp; Centros de Distribucion_x000d_
Telefono: 3187728698_x000d_
Anexo: 7289670_x000d_
Descripcion: buenas tardes._x000d_
para que me ayuden con la pos numero 6; en la cpu tiene un ruido fuerte y no deja ingresar al cajero. la reiniciamos y movimos todos los cables pero no funciono._x000d_
agradezco de su colaboracion._x000d_
quedo atenta.</v>
      </c>
      <c r="I1229" t="str" xml:space="preserve">
        <v xml:space="preserve">Buen Dia_x000d_
nos confirman que la Parte ya se encuentra en Sitio para que porfavor nos nos envien el Tecnico de Isit para la instalacion de la parte enviada._x000d_
Saludes</v>
      </c>
      <c r="J1229" t="str">
        <v xml:space="preserve">Se realiza cambio de ventilador el cual se había reportado como dañado; dando solución a la falla reportada y quedando la caja operativa. </v>
      </c>
      <c r="K1229">
        <v>44764</v>
      </c>
      <c r="L1229">
        <v>44764</v>
      </c>
      <c r="M1229" t="str">
        <f>TEXT(L1229,"DDDDDDD")</f>
        <v>viernes</v>
      </c>
      <c r="N1229" t="str">
        <v>M040 METRO RIOHACHA</v>
      </c>
      <c r="O1229" t="str">
        <v>RIOHACHA</v>
      </c>
      <c r="P1229" t="str">
        <f>IF(ISBLANK(O1229),"0",(VLOOKUP(O1229,REGION,2,FALSE)))</f>
        <v>COSTA</v>
      </c>
      <c r="Q1229" t="str">
        <v>WILGER MELO PRADO</v>
      </c>
      <c r="R1229">
        <f>IF(ISBLANK(Q1229),"0", VLOOKUP(Q1229,PERSONAL,2,FALSE))</f>
        <v>1118852348</v>
      </c>
      <c r="S1229" t="str">
        <v>DIRECTO</v>
      </c>
      <c r="T1229">
        <v>0.5104166666666666</v>
      </c>
      <c r="U1229">
        <v>0.5673611111111111</v>
      </c>
      <c r="V1229">
        <f>IF(ISBLANK(T1229 ),"0",U1229-T1229)</f>
        <v>0.056944444444444464</v>
      </c>
      <c r="W1229">
        <v>1</v>
      </c>
      <c r="X1229">
        <f>NETWORKDAYS(K1229,L1228)</f>
        <v>1</v>
      </c>
      <c r="Y1229" t="str">
        <f>IF(X1229&lt;=2,"CUMPLE","NO CUMPLE")</f>
        <v>CUMPLE</v>
      </c>
    </row>
    <row r="1230" xml:space="preserve">
      <c r="A1230">
        <v>12598202</v>
      </c>
      <c r="B1230" t="str">
        <v>REQUEST</v>
      </c>
      <c r="C1230" t="str">
        <v>CERRADO</v>
      </c>
      <c r="D1230" t="str">
        <v>COMERCIAL</v>
      </c>
      <c r="E1230" t="str">
        <v>CPU</v>
      </c>
      <c r="F1230" t="str">
        <v>CPU</v>
      </c>
      <c r="G1230" t="str">
        <v>LENOVO</v>
      </c>
      <c r="H1230"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para validar el punto de red del pc comercial J047900WS102_x000d_
con ip 10.131.100.79; ya que el cable de red no funciona correctamente; y permanece intermitente_x000d_
_x000d_
Indicar ubicacion del Equipo en tienda o oficinas: comercial</v>
      </c>
      <c r="I1230" t="str" xml:space="preserve">
        <v xml:space="preserve">Buenas tardes:_x000d_
Me ayudas con esta solicitud</v>
      </c>
      <c r="J1230" t="str">
        <v>Se efectua revisión de punto de red de equipo de jefe de sección comercial el cual presenta desconexiones constantes por daño en el jack; se informa a asistente el material necesario para el trabajo donde se solicita patchcord y RJ45 a lo cual se debe esperar a que salgan de la tienda a comprarlo. Se organiza cableado por la canaleta dejando el punto del jack hasta el sitio del equipo ya que la canaleta no contaba con troquel para ubicar el jack; se realizan pruebas de operatividad donde el telefono IP queda en línea dando tono y efectuando llamadas a otras extensiones. Usuaria de equipo realiza pruebas de conexión a los diferentes aplicativos outlook; impresoras; genesix sin novedad; quedando el equipo en estado operativo</v>
      </c>
      <c r="K1230">
        <v>44764</v>
      </c>
      <c r="L1230">
        <v>44767</v>
      </c>
      <c r="M1230" t="str">
        <f>TEXT(L1230,"DDDDDDD")</f>
        <v>lunes</v>
      </c>
      <c r="N1230" t="str">
        <v>J047 JUMBO GIRARDOT</v>
      </c>
      <c r="O1230" t="str">
        <v>GIRARDOT</v>
      </c>
      <c r="P1230" t="str">
        <f>IF(ISBLANK(O1230),"0",(VLOOKUP(O1230,REGION,2,FALSE)))</f>
        <v>OCCIDENTE</v>
      </c>
      <c r="Q1230" t="str">
        <v>NELSON EDUARDO TORRES ROJAS</v>
      </c>
      <c r="R1230">
        <f>IF(ISBLANK(Q1230),"0", VLOOKUP(Q1230,PERSONAL,2,FALSE))</f>
        <v>5821451</v>
      </c>
      <c r="S1230" t="str">
        <v>DIRECTO</v>
      </c>
      <c r="T1230">
        <v>0.375</v>
      </c>
      <c r="U1230">
        <v>0.5</v>
      </c>
      <c r="V1230">
        <f>IF(ISBLANK(T1230 ),"0",U1230-T1230)</f>
        <v>0.125</v>
      </c>
      <c r="W1230">
        <v>2</v>
      </c>
      <c r="X1230">
        <f>NETWORKDAYS(K1230,L1229)</f>
        <v>1</v>
      </c>
      <c r="Y1230" t="str">
        <f>IF(X1230&lt;=2,"CUMPLE","NO CUMPLE")</f>
        <v>CUMPLE</v>
      </c>
    </row>
    <row r="1231" xml:space="preserve">
      <c r="A1231">
        <v>12600062</v>
      </c>
      <c r="B1231" t="str">
        <v>REQUEST</v>
      </c>
      <c r="C1231" t="str">
        <v>CERRADO</v>
      </c>
      <c r="D1231" t="str">
        <v>LINEAL DE CAJAS</v>
      </c>
      <c r="E1231" t="str">
        <v>POS</v>
      </c>
      <c r="F1231" t="str">
        <v>POS</v>
      </c>
      <c r="G1231" t="str">
        <v>WINCOR</v>
      </c>
      <c r="H1231"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8 con serial 64CD709465 tiene la fuente de la impresora desconfigurado ya que imprime los tiquetes demasiado grandes._x000d_
</v>
      </c>
      <c r="I1231" t="str">
        <v>jefe Miguel por favor me colabora con la autorizacion para que el tecnico de isit valide esta novedad reportada en sitio</v>
      </c>
      <c r="J1231" t="str">
        <v>Se solicita la información para realizar el procedimiento e indican la ubicación de la pos #8 Se realiza prueba en la pos #10 de la impresión de ticket para verificar el tamaño y se realiza la misma prueba en la pos a intervenir; se observa un tamaño diferente. Soporte Cencosud comparte manual con el paso a paso de configuración de la impresora. Terminada la configuración se realizan pruebas y se compara con la impresión normal y quedan del mismo tamaño.</v>
      </c>
      <c r="K1231">
        <v>44764</v>
      </c>
      <c r="L1231">
        <v>44767</v>
      </c>
      <c r="M1231" t="str">
        <f>TEXT(L1231,"DDDDDDD")</f>
        <v>lunes</v>
      </c>
      <c r="N1231" t="str">
        <v>J036 JUMBO POPAYAN CAMPANARIO</v>
      </c>
      <c r="O1231" t="str">
        <v>POPAYAN</v>
      </c>
      <c r="P1231" t="str">
        <f>IF(ISBLANK(O1231),"0",(VLOOKUP(O1231,REGION,2,FALSE)))</f>
        <v>OCCIDENTE</v>
      </c>
      <c r="Q1231" t="str">
        <v>DANIEL FERNANDO PAREDES ARTEAGA</v>
      </c>
      <c r="R1231">
        <f>IF(ISBLANK(Q1231),"0", VLOOKUP(Q1231,PERSONAL,2,FALSE))</f>
        <v>10301691</v>
      </c>
      <c r="S1231" t="str">
        <v>DIRECTO</v>
      </c>
      <c r="T1231">
        <v>0.3333333333333333</v>
      </c>
      <c r="U1231">
        <v>0.3958333333333333</v>
      </c>
      <c r="V1231">
        <f>IF(ISBLANK(T1231 ),"0",U1231-T1231)</f>
        <v>0.0625</v>
      </c>
      <c r="W1231">
        <v>1</v>
      </c>
      <c r="X1231">
        <f>NETWORKDAYS(K1231,L1230)</f>
        <v>2</v>
      </c>
      <c r="Y1231" t="str">
        <f>IF(X1231&lt;=2,"CUMPLE","NO CUMPLE")</f>
        <v>CUMPLE</v>
      </c>
    </row>
    <row r="1232" xml:space="preserve">
      <c r="A1232">
        <v>12600268</v>
      </c>
      <c r="B1232" t="str">
        <v>INCIDENT</v>
      </c>
      <c r="C1232" t="str">
        <v>CERRADO</v>
      </c>
      <c r="D1232" t="str">
        <v>PLS</v>
      </c>
      <c r="E1232" t="str">
        <v>PDA</v>
      </c>
      <c r="F1232" t="str">
        <v>PDA</v>
      </c>
      <c r="G1232" t="str">
        <v>HONEYWELL</v>
      </c>
      <c r="H1232" t="str" xml:space="preserve">
        <v xml:space="preserve">Datos usuario_x000d_
Nombre: Leidy Viviana Ortiz Rosada_x000d_
Correo: Leidy.Ortiz@cencosud.com.co_x000d_
Usuario AD: LVOrtizR_x000d_
Pais: Colombia_x000d_
Ubicacion: J036 JUMBO POPAYAN CAMPANARIO_x000d_
Zona: Colombia Occidente_x000d_
Unidad de Negocio: null_x000d_
Servicio: null_x000d_
Telefono: null_x000d_
Anexo: null_x000d_
Descripcion: La pda tiene el sistema operativo dañado y no permite el inicio de seccion._x000d_
Seccion de la tienda en donde se ubica la PDT o usuario: pls</v>
      </c>
      <c r="I1232" t="str">
        <v>jefe por favor me colabora con la autorizacion de esta llamada para que el tecnico valide la novedad en sitio.</v>
      </c>
      <c r="J1232" t="str">
        <v>Se solicita la información para realizar el procedimiento; indican la pda a revisar; se busca el firmware y se copia en la micro sd. Seingresa al modo Recovery y se busca el archivo zip copiado y se ejecuta. Se instala y se realiza la configuración de las app correspondientes de la zona. Se realizan pruebas las cuales son exitosas. Se entrega pda operativa</v>
      </c>
      <c r="K1232">
        <v>44764</v>
      </c>
      <c r="L1232">
        <v>44767</v>
      </c>
      <c r="M1232" t="str">
        <f>TEXT(L1232,"DDDDDDD")</f>
        <v>lunes</v>
      </c>
      <c r="N1232" t="str">
        <v>J036 JUMBO POPAYAN CAMPANARIO</v>
      </c>
      <c r="O1232" t="str">
        <v>POPAYAN</v>
      </c>
      <c r="P1232" t="str">
        <f>IF(ISBLANK(O1232),"0",(VLOOKUP(O1232,REGION,2,FALSE)))</f>
        <v>OCCIDENTE</v>
      </c>
      <c r="Q1232" t="str">
        <v>DANIEL FERNANDO PAREDES ARTEAGA</v>
      </c>
      <c r="R1232">
        <f>IF(ISBLANK(Q1232),"0", VLOOKUP(Q1232,PERSONAL,2,FALSE))</f>
        <v>10301691</v>
      </c>
      <c r="S1232" t="str">
        <v>DIRECTO</v>
      </c>
      <c r="T1232">
        <v>0.3958333333333333</v>
      </c>
      <c r="U1232">
        <v>0.4583333333333333</v>
      </c>
      <c r="V1232">
        <v>0.0625</v>
      </c>
      <c r="W1232">
        <v>1</v>
      </c>
      <c r="X1232">
        <f>NETWORKDAYS(K1232,L1231)</f>
        <v>2</v>
      </c>
      <c r="Y1232" t="str">
        <f>IF(X1232&lt;=2,"CUMPLE","NO CUMPLE")</f>
        <v>CUMPLE</v>
      </c>
    </row>
    <row r="1233" xml:space="preserve">
      <c r="A1233">
        <v>12606983</v>
      </c>
      <c r="B1233" t="str">
        <v>INCIDENT</v>
      </c>
      <c r="C1233" t="str">
        <v>CERRADO</v>
      </c>
      <c r="D1233" t="str">
        <v>LINEAL DE CAJAS</v>
      </c>
      <c r="E1233" t="str">
        <v>POS</v>
      </c>
      <c r="F1233" t="str">
        <v>TECLADO</v>
      </c>
      <c r="G1233" t="str">
        <v>WINCOR</v>
      </c>
      <c r="H1233"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buenos dias para que por favor me colaboren ya que la pos 7 no le esta funcionando el teclado_x000d_
Numero de inventario si se tiene: no lo tengo_x000d_
Numero de caja: 7</v>
      </c>
      <c r="I1233" t="str">
        <v>Favor Enviar al Tecnico de Isit para validacion de la POS #7 la cual presenta novedad con el Teclado.</v>
      </c>
      <c r="J1233" t="str">
        <v xml:space="preserve">Se encuentra la POS totalmente bloqueada y sin ninguna respuesta; se realiza limpieza de procesador y Ram; se verifica estado de todos los cables y ajuste de cada uno; se enciende; se le pide a usuario a realizar pruebas las cuales fueron positivas; se le solicita que realice el ingreso de otros usuarios y dejar uno trabajando allí; luego de un tiempo la POS no presento ningún problema. </v>
      </c>
      <c r="K1233">
        <v>44767</v>
      </c>
      <c r="L1233">
        <v>44767</v>
      </c>
      <c r="M1233" t="str">
        <f>TEXT(L1233,"DDDDDDD")</f>
        <v>lunes</v>
      </c>
      <c r="N1233" t="str">
        <v>M040 METRO RIOHACHA</v>
      </c>
      <c r="O1233" t="str">
        <v>RIOHACHA</v>
      </c>
      <c r="P1233" t="str">
        <f>IF(ISBLANK(O1233),"0",(VLOOKUP(O1233,REGION,2,FALSE)))</f>
        <v>COSTA</v>
      </c>
      <c r="Q1233" t="str">
        <v>WILGER MELO PRADO</v>
      </c>
      <c r="R1233">
        <f>IF(ISBLANK(Q1233),"0", VLOOKUP(Q1233,PERSONAL,2,FALSE))</f>
        <v>1118852348</v>
      </c>
      <c r="S1233" t="str">
        <v>DIRECTO</v>
      </c>
      <c r="T1233">
        <v>0.4722222222222222</v>
      </c>
      <c r="U1233">
        <v>0.5604166666666667</v>
      </c>
      <c r="V1233">
        <f>IF(ISBLANK(T1233 ),"0",U1233-T1233)</f>
        <v>0.08819444444444446</v>
      </c>
      <c r="W1233">
        <v>2</v>
      </c>
      <c r="X1233">
        <f>NETWORKDAYS(K1233,L1232)</f>
        <v>1</v>
      </c>
      <c r="Y1233" t="str">
        <f>IF(X1233&lt;=2,"CUMPLE","NO CUMPLE")</f>
        <v>CUMPLE</v>
      </c>
    </row>
    <row r="1234" xml:space="preserve">
      <c r="A1234">
        <v>12606999</v>
      </c>
      <c r="B1234" t="str">
        <v>PROACTIVA</v>
      </c>
      <c r="C1234" t="str">
        <v>CERRADO</v>
      </c>
      <c r="D1234" t="str">
        <v>TIENDA</v>
      </c>
      <c r="E1234" t="str">
        <v>PROACTIVA</v>
      </c>
      <c r="F1234" t="str">
        <v>PROACTIVA</v>
      </c>
      <c r="G1234" t="str">
        <v>PROACTIVA</v>
      </c>
      <c r="H1234"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Solicita Tecnico de Isit para realiza la Visita Proactiva en la Tienda Metro Riohacha.</v>
      </c>
      <c r="I1234" t="str">
        <v>Se Solicita Tecnico de Isit para realiza la Visita Proactiva en la Tienda Metro Riohacha</v>
      </c>
      <c r="J1234" t="str">
        <v xml:space="preserve">Se realiza visita proactiva en la tienda encontrando como novedades en el cuarto de sistemas 2 aires acondicionados que necesitan mantenimiento y el piso falso podrido a causa de la humedad que producen las goteras cuando llueve. En lineal de cajas la POS #7 presentando bloqueo y no dejando ingresar; fue generado el CAU 12606983. En piso de venta se identifica verificador de precio con error y mal funcionamiento y fue reportado con CAU 12607043. En recibo la impresora se encontraba con un error el cual no permitía realizar las impresiones con normalidad y fue reportado con el número de CAU 12596952. Las demás áreas no presentaron anomalías. </v>
      </c>
      <c r="K1234">
        <v>44767</v>
      </c>
      <c r="L1234">
        <v>44767</v>
      </c>
      <c r="M1234" t="str">
        <f>TEXT(L1234,"DDDDDDD")</f>
        <v>lunes</v>
      </c>
      <c r="N1234" t="str">
        <v>M040 METRO RIOHACHA</v>
      </c>
      <c r="O1234" t="str">
        <v>RIOHACHA</v>
      </c>
      <c r="P1234" t="str">
        <f>IF(ISBLANK(O1234),"0",(VLOOKUP(O1234,REGION,2,FALSE)))</f>
        <v>COSTA</v>
      </c>
      <c r="Q1234" t="str">
        <v>WILGER MELO PRADO</v>
      </c>
      <c r="R1234">
        <f>IF(ISBLANK(Q1234),"0", VLOOKUP(Q1234,PERSONAL,2,FALSE))</f>
        <v>1118852348</v>
      </c>
      <c r="S1234" t="str">
        <v>DIRECTO</v>
      </c>
      <c r="T1234">
        <v>0.3611111111111111</v>
      </c>
      <c r="U1234">
        <v>0.4722222222222222</v>
      </c>
      <c r="V1234">
        <f>IF(ISBLANK(T1234 ),"0",U1234-T1234)</f>
        <v>0.1111111111111111</v>
      </c>
      <c r="W1234">
        <v>2</v>
      </c>
      <c r="X1234">
        <f>NETWORKDAYS(K1234,L1233)</f>
        <v>1</v>
      </c>
      <c r="Y1234" t="str">
        <f>IF(X1234&lt;=2,"CUMPLE","NO CUMPLE")</f>
        <v>CUMPLE</v>
      </c>
    </row>
    <row r="1235">
      <c r="A1235" t="str">
        <v>ACOMPAÑAMIENTO</v>
      </c>
      <c r="B1235" t="str">
        <v>ACOMPAÑAMIENTO</v>
      </c>
      <c r="C1235" t="str">
        <v>CERRADO</v>
      </c>
      <c r="D1235" t="str">
        <v>TIENDA</v>
      </c>
      <c r="E1235" t="str">
        <v>ACOMPAÑAMIENTO</v>
      </c>
      <c r="F1235" t="str">
        <v>ACOMPAÑAMIENTO</v>
      </c>
      <c r="G1235" t="str">
        <v>ACOMPAÑAMIENTO</v>
      </c>
      <c r="H1235" t="str">
        <v>Solicitud de técnico para apoyar atención de casos en tienda</v>
      </c>
      <c r="I1235" t="str">
        <v>Acompañamiento</v>
      </c>
      <c r="J1235" t="str">
        <v>Se realiza actividad de acompañamiento en tienda</v>
      </c>
      <c r="K1235">
        <v>44767</v>
      </c>
      <c r="L1235">
        <v>44767</v>
      </c>
      <c r="M1235" t="str">
        <f>TEXT(L1235,"DDDDDDD")</f>
        <v>lunes</v>
      </c>
      <c r="N1235" t="str">
        <v>EASY</v>
      </c>
      <c r="O1235" t="str">
        <v>BOGOTA</v>
      </c>
      <c r="P1235" t="str">
        <f>IF(ISBLANK(O1235),"0",(VLOOKUP(O1235,REGION,2,FALSE)))</f>
        <v>BOGOTA</v>
      </c>
      <c r="Q1235" t="str">
        <v>JUAN ALEJANDRO JIMENEZ RAMIREZ</v>
      </c>
      <c r="R1235">
        <f>IF(ISBLANK(Q1235),"0", VLOOKUP(Q1235,PERSONAL,2,FALSE))</f>
        <v>1000254206</v>
      </c>
      <c r="S1235" t="str">
        <v>DIRECTO</v>
      </c>
      <c r="T1235">
        <v>0.3333333333333333</v>
      </c>
      <c r="U1235">
        <v>0.75</v>
      </c>
      <c r="V1235">
        <v>0.4166666666666667</v>
      </c>
      <c r="W1235" t="str">
        <v>2;5</v>
      </c>
      <c r="X1235">
        <f>NETWORKDAYS(K1235,L1234)</f>
        <v>1</v>
      </c>
      <c r="Y1235" t="str">
        <f>IF(X1235&lt;=2,"CUMPLE","NO CUMPLE")</f>
        <v>CUMPLE</v>
      </c>
    </row>
    <row r="1236">
      <c r="A1236" t="str">
        <v>ACOMPAÑAMIENTO</v>
      </c>
      <c r="B1236" t="str">
        <v>ACOMPAÑAMIENTO</v>
      </c>
      <c r="C1236" t="str">
        <v>CERRADO</v>
      </c>
      <c r="D1236" t="str">
        <v>CRC</v>
      </c>
      <c r="E1236" t="str">
        <v>ACOMPAÑAMIENTO</v>
      </c>
      <c r="F1236" t="str">
        <v>ACOMPAÑAMIENTO</v>
      </c>
      <c r="G1236" t="str">
        <v>ACOMPAÑAMIENTO</v>
      </c>
      <c r="H1236" t="str">
        <v>Gestión de soporte técnico en el Centro de Reparación</v>
      </c>
      <c r="I1236" t="str">
        <v>Gestión de soporte técnico en el Centro de Reparación</v>
      </c>
      <c r="J1236" t="str">
        <v>Se realiza actividad de acompañamiento en CRC</v>
      </c>
      <c r="K1236">
        <v>44767</v>
      </c>
      <c r="L1236">
        <v>44767</v>
      </c>
      <c r="M1236" t="str">
        <f>TEXT(L1236,"DDDDDDD")</f>
        <v>lunes</v>
      </c>
      <c r="N1236" t="str">
        <v>CENTRO DE REPARACIÓN</v>
      </c>
      <c r="O1236" t="str">
        <v>BOGOTA</v>
      </c>
      <c r="P1236" t="str">
        <v>BOGOTA</v>
      </c>
      <c r="Q1236" t="str">
        <v>DIEGO ALBERTO TORRES CRUZ</v>
      </c>
      <c r="R1236">
        <f>IF(ISBLANK(Q1236),"0", VLOOKUP(Q1236,PERSONAL,2,FALSE))</f>
        <v>1000466791</v>
      </c>
      <c r="S1236" t="str">
        <v>DIRECTO</v>
      </c>
      <c r="T1236">
        <v>0.3333333333333333</v>
      </c>
      <c r="U1236">
        <v>0.75</v>
      </c>
      <c r="V1236">
        <v>0.4166666666666667</v>
      </c>
      <c r="W1236" t="str">
        <v>2;5</v>
      </c>
      <c r="X1236">
        <f>NETWORKDAYS(K1236,L1235)</f>
        <v>1</v>
      </c>
      <c r="Y1236" t="str">
        <f>IF(X1236&lt;=2,"CUMPLE","NO CUMPLE")</f>
        <v>CUMPLE</v>
      </c>
    </row>
    <row r="1237">
      <c r="A1237" t="str">
        <v>ACOMPAÑAMIENTO</v>
      </c>
      <c r="B1237" t="str">
        <v>ACOMPAÑAMIENTO</v>
      </c>
      <c r="C1237" t="str">
        <v>CERRADO</v>
      </c>
      <c r="D1237" t="str">
        <v>TIENDA</v>
      </c>
      <c r="E1237" t="str">
        <v>ACOMPAÑAMIENTO</v>
      </c>
      <c r="F1237" t="str">
        <v>ACOMPAÑAMIENTO</v>
      </c>
      <c r="G1237" t="str">
        <v>ACOMPAÑAMIENTO</v>
      </c>
      <c r="H1237" t="str">
        <v>Solicitud de técnico para apoyar atención de casos en tienda</v>
      </c>
      <c r="I1237" t="str">
        <v>Acompañamiento</v>
      </c>
      <c r="J1237" t="str">
        <v>Se realiza actividad de acompañamiento en tienda</v>
      </c>
      <c r="K1237">
        <v>44767</v>
      </c>
      <c r="L1237">
        <v>44767</v>
      </c>
      <c r="M1237" t="str">
        <f>TEXT(L1237,"DDDDDDD")</f>
        <v>lunes</v>
      </c>
      <c r="N1237" t="str">
        <v>J031 CALI CHIPICHAPE</v>
      </c>
      <c r="O1237" t="str">
        <v>CALI</v>
      </c>
      <c r="P1237" t="str">
        <v>OCCIDENTE</v>
      </c>
      <c r="Q1237" t="str">
        <v>LINA FERNANDA ARBOLEDA PRECIADO</v>
      </c>
      <c r="R1237">
        <f>IF(ISBLANK(Q1237),"0", VLOOKUP(Q1237,PERSONAL,2,FALSE))</f>
        <v>1143832224</v>
      </c>
      <c r="S1237" t="str">
        <v>DIRECTO</v>
      </c>
      <c r="T1237">
        <v>0.3333333333333333</v>
      </c>
      <c r="U1237">
        <v>0.75</v>
      </c>
      <c r="V1237">
        <v>0.4166666666666667</v>
      </c>
      <c r="W1237" t="str">
        <v>2;5</v>
      </c>
      <c r="X1237">
        <f>NETWORKDAYS(K1237,L1236)</f>
        <v>1</v>
      </c>
      <c r="Y1237" t="str">
        <f>IF(X1237&lt;=2,"CUMPLE","NO CUMPLE")</f>
        <v>CUMPLE</v>
      </c>
    </row>
    <row r="1238" xml:space="preserve">
      <c r="A1238">
        <v>12596952</v>
      </c>
      <c r="B1238" t="str">
        <v>REQUEST</v>
      </c>
      <c r="C1238" t="str">
        <v>CERRADO</v>
      </c>
      <c r="D1238" t="str">
        <v>RECIBO</v>
      </c>
      <c r="E1238" t="str">
        <v>IMPRESORA</v>
      </c>
      <c r="F1238" t="str">
        <v>LASER</v>
      </c>
      <c r="G1238" t="str">
        <v>LEXMARK</v>
      </c>
      <c r="H1238" t="str" xml:space="preserve">
        <v xml:space="preserve">Datos usuario_x000d_
Nombre: Victor Mario Olarte Pinedo_x000d_
Correo: VictorMario.OlartePinedo@cencosud.com.co_x000d_
Usuario AD: VIOlarteP_x000d_
Pais: Colombia_x000d_
Ubicacion: M040 METRO RIOHACHA_x000d_
Zona: Colombia Costa_x000d_
Unidad de Negocio: METRO_x000d_
Servicio: null_x000d_
Telefono: 84094315_x000d_
Anexo: 3006174083_x000d_
Descripcion: configurar impresora laser en el equipo de recibo_x000d_
Direccion ip: metro riohacha_x000d_
Ubicacion fisica : recibo</v>
      </c>
      <c r="I1238" t="str" xml:space="preserve">
        <v xml:space="preserve">Buen dia; me comunique con el usuario me dice que ya lo esta atendiendo soporte de sistemas del sitio._x000d_
Documentado por Daysy Pineda</v>
      </c>
      <c r="J1238" t="str">
        <v xml:space="preserve">Se reporta problema con la impresora ya que al momento de enviar alguna impresión refleja un error en la impresora y en ocasiones tarda hasta 10 minutos en recibir la orden e imprimir; se le expresa esta situación al personal de soporte; los cuales suministran números de contacto de Lexmark los cuales son los encargados de brindar el soporte. Se establece comunicación con ellos y se les notifica el error; a lo que ellos realizan una corrección en la configuración y posteriormente el reinicio de esta. Se realizan pruebas con usuarios las cuales son exitosas. </v>
      </c>
      <c r="K1238">
        <v>44767</v>
      </c>
      <c r="L1238">
        <v>44767</v>
      </c>
      <c r="M1238" t="str">
        <f>TEXT(L1238,"DDDDDDD")</f>
        <v>lunes</v>
      </c>
      <c r="N1238" t="str">
        <v>M040 METRO RIOHACHA</v>
      </c>
      <c r="O1238" t="str">
        <v>RIOHACHA</v>
      </c>
      <c r="P1238" t="str">
        <f>IF(ISBLANK(O1238),"0",(VLOOKUP(O1238,REGION,2,FALSE)))</f>
        <v>COSTA</v>
      </c>
      <c r="Q1238" t="str">
        <v>WILGER MELO PRADO</v>
      </c>
      <c r="R1238">
        <f>IF(ISBLANK(Q1238),"0", VLOOKUP(Q1238,PERSONAL,2,FALSE))</f>
        <v>1118852348</v>
      </c>
      <c r="S1238" t="str">
        <v>DIRECTO</v>
      </c>
      <c r="T1238">
        <v>0.5611111111111111</v>
      </c>
      <c r="U1238">
        <v>0.625</v>
      </c>
      <c r="V1238">
        <f>IF(ISBLANK(T1238 ),"0",U1238-T1238)</f>
        <v>0.06388888888888888</v>
      </c>
      <c r="W1238">
        <v>1</v>
      </c>
      <c r="X1238">
        <f>NETWORKDAYS(K1238,L1237)</f>
        <v>1</v>
      </c>
      <c r="Y1238" t="str">
        <f>IF(X1238&lt;=2,"CUMPLE","NO CUMPLE")</f>
        <v>CUMPLE</v>
      </c>
    </row>
    <row r="1239" xml:space="preserve">
      <c r="A1239">
        <v>12606661</v>
      </c>
      <c r="B1239" t="str">
        <v>REQUEST</v>
      </c>
      <c r="C1239" t="str">
        <v>CERRADO</v>
      </c>
      <c r="D1239" t="str">
        <v>TIENDA</v>
      </c>
      <c r="E1239" t="str">
        <v>CPU</v>
      </c>
      <c r="F1239" t="str">
        <v>CPU</v>
      </c>
      <c r="G1239" t="str">
        <v>LENOVO</v>
      </c>
      <c r="H1239" t="str" xml:space="preserve">
        <v xml:space="preserve">Buen dia_x000d_
Se solicita entrega de 19 equipos al área de Recursos Humanos_x000d_
Gracias</v>
      </c>
      <c r="I1239" t="str" xml:space="preserve">
        <v xml:space="preserve">Buen dia._x000d_
Se solicita entrega de 19 equipos al área de Recursos Humanos._x000d_
Los cuales ya se encuentran embalados y rotulados por parte de ISIT._x000d_
NUMERO RIFA TIENDA DISPOSITIVOS SERIAL MODELO_x000d_
1 J126 SAN SILVESTRE MONITOR V900G3ZB E1922_x000d_
J126 SAN SILVESTRE DESKTOP MJ01MKVV M73_x000d_
2 J126 SAN SILVESTRE MONITOR V379096 LS1922_x000d_
J126 SAN SILVESTRE DESKTOP MJ01MKTX M73_x000d_
3 J126 SAN SILVESTRE MONITOR V900G3R1 E1922_x000d_
J126 SAN SILVESTRE DESKTOP MJ01MKZ7 M73_x000d_
4 J126 SAN SILVESTRE MONITOR V900G3R8 E1922_x000d_
J126 SAN SILVESTRE DESKTOP MJ01MKU6 M73_x000d_
5 J126 SAN SILVESTRE MONITOR V900G3YV E1922_x000d_
J126 SAN SILVESTRE DESKTOP MJ01MKU0 M73_x000d_
6 J126 SAN SILVESTRE MONITOR V900G3M0 E1922_x000d_
J126 SAN SILVESTRE DESKTOP MJ01MKV6 M73_x000d_
7 J126 SAN SILVESTRE MONITOR V900G3YP E1922_x000d_
J126 SAN SILVESTRE DESKTOP MJ01MKSN M73_x000d_
8 J126 SAN SILVESTRE MONITOR V900G3RB E1922_x000d_
J126 SAN SILVESTRE DESKTOP MJ01MKVL M73_x000d_
9 J126 SAN SILVESTRE MONITOR V900G3RC E1922_x000d_
J126 SAN SILVESTRE DESKTOP MJ01MKVC M73_x000d_
10 J126 SAN SILVESTRE MONITOR V378820 LS1922_x000d_
J126 SAN SILVESTRE DESKTOP MJ01MKUM M73_x000d_
11 J126 SAN SILVESTRE MONITOR VK347970 E2054_x000d_
J126 SAN SILVESTRE DESKTOP MJ01MKSZ M73_x000d_
12 J126 SAN SILVESTRE MONITOR V379105 LS1922_x000d_
J126 SAN SILVESTRE DESKTOP MJ01MKR1 M73_x000d_
13 J126 SAN SILVESTRE MONITOR V900G3Z5 E1922_x000d_
J126 SAN SILVESTRE DESKTOP MJ01MKU9 M73_x000d_
14 J126 SAN SILVESTRE MONITOR V900G3H6 E1922_x000d_
J126 SAN SILVESTRE DESKTOP MJ01MKVY M73_x000d_
15 J126 SAN SILVESTRE MONITOR V900G3ZA E1922_x000d_
J126 SAN SILVESTRE DESKTOP MJ01MKUQ M73_x000d_
16 J126 SAN SILVESTRE MONITOR V900G3R5 E1922_x000d_
J126 SAN SILVESTRE DESKTOP MJ01MKU3 M73_x000d_
17 J126 SAN SILVESTRE MONITOR V900G3PB E1922_x000d_
J126 SAN SILVESTRE DESKTOP MJ01MKRL M73_x000d_
18 J126 SAN SILVESTRE MONITOR V900G3YY E1922_x000d_
J126 SAN SILVESTRE DESKTOP MJ01MKZC M73_x000d_
19 J126 SAN SILVESTRE MONITOR V900G3Z6 E1922_x000d_
J126 SAN SILVESTRE DESKTOP MJ01MKVP M73_x000d_
Se realiza acta de entrega de equipos._x000d_
Debe estar presente el area de seguridad tienda.</v>
      </c>
      <c r="J1239" t="str">
        <v xml:space="preserve">Se hace la entrega de los 19 equipos para donación a la persona encargada de Recursos Humanos y el Jefe de Seguridad con verficación de seriales. Se firma acta de entrega de equipos por parte del personal a supervisar; los equipos quedan empacados e incluso debidamente marcados con el nombre de los empleados a quienes se les hará entrega. En el acta de entrega están referenciados los seriales y modelos de cada cpu y monitor entregados. </v>
      </c>
      <c r="K1239">
        <v>44767</v>
      </c>
      <c r="L1239">
        <v>44768</v>
      </c>
      <c r="M1239" t="str">
        <f>TEXT(L1239,"DDDDDDD")</f>
        <v>martes</v>
      </c>
      <c r="N1239" t="str">
        <v>J126 JUMBO SAN SILVESTRE</v>
      </c>
      <c r="O1239" t="str">
        <v>BARRANCABERMEJA</v>
      </c>
      <c r="P1239" t="str">
        <f>IF(ISBLANK(O1239),"0",(VLOOKUP(O1239,REGION,2,FALSE)))</f>
        <v>ORIENTE</v>
      </c>
      <c r="Q1239" t="str">
        <v>LUIS CARLOS ROJAS ACOSTA</v>
      </c>
      <c r="R1239">
        <f>IF(ISBLANK(Q1239),"0", VLOOKUP(Q1239,PERSONAL,2,FALSE))</f>
        <v>1096188137</v>
      </c>
      <c r="S1239" t="str">
        <v>DIRECTO</v>
      </c>
      <c r="T1239">
        <v>0.5416666666666666</v>
      </c>
      <c r="U1239">
        <v>0.6666666666666666</v>
      </c>
      <c r="V1239">
        <f>IF(ISBLANK(T1239 ),"0",U1239-T1239)</f>
        <v>0.125</v>
      </c>
      <c r="W1239">
        <v>2</v>
      </c>
      <c r="X1239">
        <f>NETWORKDAYS(K1239,L1238)</f>
        <v>1</v>
      </c>
      <c r="Y1239" t="str">
        <f>IF(X1239&lt;=2,"CUMPLE","NO CUMPLE")</f>
        <v>CUMPLE</v>
      </c>
    </row>
    <row r="1240" xml:space="preserve">
      <c r="A1240">
        <v>12440511</v>
      </c>
      <c r="B1240" t="str">
        <v>REQUEST</v>
      </c>
      <c r="C1240" t="str">
        <v>CERRADO</v>
      </c>
      <c r="D1240" t="str">
        <v>RECIBO</v>
      </c>
      <c r="E1240" t="str">
        <v>PDT</v>
      </c>
      <c r="F1240" t="str">
        <v>PDT</v>
      </c>
      <c r="G1240" t="str">
        <v>SKORPIO</v>
      </c>
      <c r="H1240" t="str" xml:space="preserve">
        <v xml:space="preserve">Datos usuario_x000d_
Nombre: Jesus David Cadenas Sarmiento_x000d_
Correo: jesusdavid.cadenas@cencosud.com.co_x000d_
Usuario AD: JesCadeS_x000d_
Pais: Colombia_x000d_
Ubicacion: J126 JUMBO SAN SILVESTRE_x000d_
Zona: Colombia Oriente_x000d_
Unidad de Negocio: Supermercados_x000d_
Servicio: Tiendas &amp; Centros de Distribucion_x000d_
Telefono: 3006428063_x000d_
Anexo: 3167476016_x000d_
Descripcion: Solicitud cambio PDT datalogic skorpio numero de activo 015450 por una que tenga compatibilidad con el aplicativo control salida ecommerce control perdias en local san silvestre_x000d_
</v>
      </c>
      <c r="I1240" t="str" xml:space="preserve">
        <v xml:space="preserve">Llega PDA solicitada; la recibe asistente de dirección y confirma entrega al personal de seguridad._x000d_
Favor recoger activo._x000d_
Realizar configuración; se debe realizar acta de entrega y retiro respectivamente._x000d_
Entregar PDA operativa y con pruebas a usuario.</v>
      </c>
      <c r="J1240" t="str">
        <v>Se realiza cambio de PDA Datalogic por Honeywell EDA51 para área de seguridad. Se realiza configuración desde cero de todos los parametros como lo indica el manual de instalación. Se hacen pruebas de funcionamiento y accesos a plataformas con el jefe de seguridad. Funcionamiento OK. La PDA queda operativa.</v>
      </c>
      <c r="K1240">
        <v>44767</v>
      </c>
      <c r="L1240">
        <v>44768</v>
      </c>
      <c r="M1240" t="str">
        <f>TEXT(L1240,"DDDDDDD")</f>
        <v>martes</v>
      </c>
      <c r="N1240" t="str">
        <v>J126 JUMBO SAN SILVESTRE</v>
      </c>
      <c r="O1240" t="str">
        <v>BARRANCABERMEJA</v>
      </c>
      <c r="P1240" t="str">
        <f>IF(ISBLANK(O1240),"0",(VLOOKUP(O1240,REGION,2,FALSE)))</f>
        <v>ORIENTE</v>
      </c>
      <c r="Q1240" t="str">
        <v>LUIS CARLOS ROJAS ACOSTA</v>
      </c>
      <c r="R1240">
        <f>IF(ISBLANK(Q1240),"0", VLOOKUP(Q1240,PERSONAL,2,FALSE))</f>
        <v>1096188137</v>
      </c>
      <c r="S1240" t="str">
        <v>DIRECTO</v>
      </c>
      <c r="T1240">
        <v>0.4791666666666667</v>
      </c>
      <c r="U1240">
        <v>0.5416666666666666</v>
      </c>
      <c r="V1240">
        <f>IF(ISBLANK(T1240 ),"0",U1240-T1240)</f>
        <v>0.062499999999999944</v>
      </c>
      <c r="W1240">
        <v>1</v>
      </c>
      <c r="X1240">
        <f>NETWORKDAYS(K1240,L1239)</f>
        <v>2</v>
      </c>
      <c r="Y1240" t="str">
        <f>IF(X1240&lt;=2,"CUMPLE","NO CUMPLE")</f>
        <v>CUMPLE</v>
      </c>
    </row>
    <row r="1241" xml:space="preserve">
      <c r="A1241">
        <v>12607043</v>
      </c>
      <c r="B1241" t="str">
        <v>INCIDENT</v>
      </c>
      <c r="C1241" t="str">
        <v>CERRADO</v>
      </c>
      <c r="D1241" t="str">
        <v>PISO DE VENTA</v>
      </c>
      <c r="E1241" t="str">
        <v>VERIFICADOR</v>
      </c>
      <c r="F1241" t="str">
        <v>VERIFICADOR</v>
      </c>
      <c r="G1241" t="str">
        <v>NEWLAND</v>
      </c>
      <c r="H1241"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buenos dias._x000d_
Se solicita configuracion de verificador de precios; y asistencia tecnica para verificacion de sensor de precios._x000d_
pRESENTA FALLAS AL LEER PRECIOS_x000d_
Indicar ubicacion del Equipo en tienda o oficinas: LOCAL METRO RIOHACHA</v>
      </c>
      <c r="I1241" t="str">
        <v>Favor enviar al tecnico de Isit para realizar la validacion de los verificadores de precios</v>
      </c>
      <c r="J1241" t="str">
        <v xml:space="preserve">Se programa visita para actualización y configuración de los verificadores de precio; entre ellos 1 fue reportado por mal funcionamiento en el sensor y este no respondía en ocasiones o el lector no reconocía los productos. Se realiza el paso a paso indicado por la persona encargada del soporte como fueron restablecimiento; actualización del firmware; restablecimiento nuevamente; configuración del scanner; instalación de las APP; activación de la licencia; configuración de la APP de reproducción de anuncios y conexión al wifi. El proceso anterior solo se pudo culminar con éxito en uno de los verificadores ya que en el otro se llegaba hasta la configuración de scanner dado que en ese proceso el verificador no respondió con éxito y no reconocía los productos como era debido; para lo cual se realizó el proceso nuevamente por dos (2) ocasiones mas pero esta no tuvo ningún resultado positivo; por lo contrario el sensor de bloqueo se desactivo en el primer proceso y en los 2 procesos siguientes no fue posible activarlo o desbloquearlo de ninguna manera; por lo que este se dejó empacado para ser enviado a la ciudad donde se encuentran el personal de soporte.  </v>
      </c>
      <c r="K1241">
        <v>44767</v>
      </c>
      <c r="L1241">
        <v>44768</v>
      </c>
      <c r="M1241" t="str">
        <f>TEXT(L1241,"DDDDDDD")</f>
        <v>martes</v>
      </c>
      <c r="N1241" t="str">
        <v>M040 METRO RIOHACHA</v>
      </c>
      <c r="O1241" t="str">
        <v>RIOHACHA</v>
      </c>
      <c r="P1241" t="str">
        <f>IF(ISBLANK(O1241),"0",(VLOOKUP(O1241,REGION,2,FALSE)))</f>
        <v>COSTA</v>
      </c>
      <c r="Q1241" t="str">
        <v>WILGER MELO PRADO</v>
      </c>
      <c r="R1241">
        <f>IF(ISBLANK(Q1241),"0", VLOOKUP(Q1241,PERSONAL,2,FALSE))</f>
        <v>1118852348</v>
      </c>
      <c r="S1241" t="str">
        <v>DIRECTO</v>
      </c>
      <c r="T1241">
        <v>0.2916666666666667</v>
      </c>
      <c r="U1241">
        <v>0.5833333333333334</v>
      </c>
      <c r="V1241">
        <f>IF(ISBLANK(T1241 ),"0",U1241-T1241)</f>
        <v>0.2916666666666667</v>
      </c>
      <c r="W1241">
        <v>3</v>
      </c>
      <c r="X1241">
        <f>NETWORKDAYS(K1241,L1240)</f>
        <v>2</v>
      </c>
      <c r="Y1241" t="str">
        <f>IF(X1241&lt;=2,"CUMPLE","NO CUMPLE")</f>
        <v>CUMPLE</v>
      </c>
    </row>
    <row r="1242">
      <c r="A1242" t="str">
        <v>ACOMPAÑAMIENTO</v>
      </c>
      <c r="B1242" t="str">
        <v>ACOMPAÑAMIENTO</v>
      </c>
      <c r="C1242" t="str">
        <v>CERRADO</v>
      </c>
      <c r="D1242" t="str">
        <v>TIENDA</v>
      </c>
      <c r="E1242" t="str">
        <v>ACOMPAÑAMIENTO</v>
      </c>
      <c r="F1242" t="str">
        <v>ACOMPAÑAMIENTO</v>
      </c>
      <c r="G1242" t="str">
        <v>ACOMPAÑAMIENTO</v>
      </c>
      <c r="H1242" t="str">
        <v>Solicitud de técnico para apoyar atención de casos en tienda</v>
      </c>
      <c r="I1242" t="str">
        <v>Acompañamiento</v>
      </c>
      <c r="J1242" t="str">
        <v>Se realiza actividad de acompañamiento en tienda</v>
      </c>
      <c r="K1242">
        <v>44768</v>
      </c>
      <c r="L1242">
        <v>44768</v>
      </c>
      <c r="M1242" t="str">
        <f>TEXT(L1242,"DDDDDDD")</f>
        <v>martes</v>
      </c>
      <c r="N1242" t="str">
        <v>EASY</v>
      </c>
      <c r="O1242" t="str">
        <v>BOGOTA</v>
      </c>
      <c r="P1242" t="str">
        <f>IF(ISBLANK(O1242),"0",(VLOOKUP(O1242,REGION,2,FALSE)))</f>
        <v>BOGOTA</v>
      </c>
      <c r="Q1242" t="str">
        <v>JUAN ALEJANDRO JIMENEZ RAMIREZ</v>
      </c>
      <c r="R1242">
        <f>IF(ISBLANK(Q1242),"0", VLOOKUP(Q1242,PERSONAL,2,FALSE))</f>
        <v>1000254206</v>
      </c>
      <c r="S1242" t="str">
        <v>DIRECTO</v>
      </c>
      <c r="T1242">
        <v>0.3333333333333333</v>
      </c>
      <c r="U1242">
        <v>0.75</v>
      </c>
      <c r="V1242">
        <v>0.4166666666666667</v>
      </c>
      <c r="W1242" t="str">
        <v>2;5</v>
      </c>
      <c r="X1242">
        <f>NETWORKDAYS(K1242,L1241)</f>
        <v>1</v>
      </c>
      <c r="Y1242" t="str">
        <f>IF(X1242&lt;=2,"CUMPLE","NO CUMPLE")</f>
        <v>CUMPLE</v>
      </c>
    </row>
    <row r="1243" xml:space="preserve">
      <c r="A1243">
        <v>12610511</v>
      </c>
      <c r="B1243" t="str">
        <v>REQUEST</v>
      </c>
      <c r="C1243" t="str">
        <v>CERRADO</v>
      </c>
      <c r="D1243" t="str">
        <v>ATC</v>
      </c>
      <c r="E1243" t="str">
        <v>CABLEADO</v>
      </c>
      <c r="F1243" t="str">
        <v>CABLEADO</v>
      </c>
      <c r="G1243" t="str">
        <v>CABLEADO</v>
      </c>
      <c r="H1243" t="str" xml:space="preserve">
        <v xml:space="preserve">Buena días_x000d_
cordial saludo_x000d_
se requiere levantar información del mueve de atención de cliente (punto eléctricos y de red )_x000d_
Contactar Rafael Acosta celular 317 4372365</v>
      </c>
      <c r="I1243" t="str" xml:space="preserve">
        <v xml:space="preserve">Transfer Assignee from '' to 'Espinosa Rodriguez; Jamir Leandro '_x000d_
Transfer Group from 'Soporte_Onsite_REG_Costa_SM Colombia' to 'Soporte_Onsite_REG_Remoto_SM Colombia'_x000d_
</v>
      </c>
      <c r="J1243" t="str">
        <v>Se realiza levantamiento de información en el área de Atención al Usuario; se solicita validar el número de puertos de red disponibles y ocupados; el número de toma corrientes regulados y no regulados; ocupados y libres y cantidad de equipos de computo. Luego de realizar la revisión se encuentran 12 tomas de las cuales 6 son reguladas y 6 no reguladas. Todas las tomas reguladas están ocupadas; las no reguladas están libres. Hay 7 puntos de red; 3 ocupados y 4 libres. Equipos de computo: 2 computadores; 1 impresora Lexmark; 1 impresora Epson térmica; 1 consola de sonido y un teléfono IP. Al final se hace una revisión por toda la tienda validando que todos los equipos estén bien</v>
      </c>
      <c r="K1243">
        <v>44768</v>
      </c>
      <c r="L1243">
        <v>44769</v>
      </c>
      <c r="M1243" t="str">
        <f>TEXT(L1243,"DDDDDDD")</f>
        <v>miércoles</v>
      </c>
      <c r="N1243" t="str">
        <v>J087 JUMBO GUATAPURI</v>
      </c>
      <c r="O1243" t="str">
        <v>VALLEDUPAR</v>
      </c>
      <c r="P1243" t="str">
        <f>IF(ISBLANK(O1243),"0",(VLOOKUP(O1243,REGION,2,FALSE)))</f>
        <v>COSTA</v>
      </c>
      <c r="Q1243" t="str">
        <v>EDUAR ENRIQUE MARTELO SIERRA</v>
      </c>
      <c r="R1243">
        <v>1065631435</v>
      </c>
      <c r="S1243" t="str">
        <v>DIRECTO</v>
      </c>
      <c r="T1243">
        <v>0.375</v>
      </c>
      <c r="U1243">
        <v>0.5</v>
      </c>
      <c r="V1243">
        <f>IF(ISBLANK(T1243 ),"0",U1243-T1243)</f>
        <v>0.125</v>
      </c>
      <c r="W1243">
        <v>2</v>
      </c>
      <c r="X1243">
        <f>NETWORKDAYS(K1243,L1242)</f>
        <v>1</v>
      </c>
      <c r="Y1243" t="str">
        <f>IF(X1243&lt;=2,"CUMPLE","NO CUMPLE")</f>
        <v>CUMPLE</v>
      </c>
    </row>
    <row r="1244" xml:space="preserve">
      <c r="A1244">
        <v>12610924</v>
      </c>
      <c r="B1244" t="str">
        <v>REQUEST</v>
      </c>
      <c r="C1244" t="str">
        <v>CERRADO</v>
      </c>
      <c r="D1244" t="str">
        <v>DECORACION</v>
      </c>
      <c r="E1244" t="str">
        <v>CPU</v>
      </c>
      <c r="F1244" t="str">
        <v>CPU</v>
      </c>
      <c r="G1244" t="str">
        <v>LENOVO</v>
      </c>
      <c r="H1244" t="str" xml:space="preserve">
        <v xml:space="preserve">Datos usuario_x000d_
Nombre: Jhonny Alejandro Quiroz Salazar_x000d_
Correo: Jhonny.Quiroz@cencosud.com.co_x000d_
Usuario AD: JAQuiroz_x000d_
Pais: Colombia_x000d_
Ubicacion: J036 JUMBO POPAYAN CAMPANARIO_x000d_
Zona: Colombia Occidente_x000d_
Unidad de Negocio: Supermercados_x000d_
Servicio: Tiendas &amp; Centros de Distribucion_x000d_
Telefono: 3162659373_x000d_
Anexo: 8308000_x000d_
Descripcion: Buenas Tardes_x000d_
_x000d_
solicito de colaboracion para la instalacion de software de impresion del Plotter de corte Graphtec CE5000-60 ._x000d_
</v>
      </c>
      <c r="I1244" t="str" xml:space="preserve">
        <v xml:space="preserve"> tecnico de isit visite la tienda y realice la instalacion del software del plotter de corte._x000d_
gracias</v>
      </c>
      <c r="J1244" t="str">
        <v>Se solicita la información para realizar el procedimiento e indican que son los equipos de decoración. Se descarga la carpeta zip compartida con los drivers se y solicitan las credenciales de administrador pero al ejecutar el programa este no realiza ninguna opción o proceso en el equipo. Se descargan desde la página del fabricante los drivers; se ejecutan y se instalan y el equipo empieza a reconocer el plotter. Se realizan pruebas de conexion y todo OK; el usuario queda satisfecho con el procedimiento</v>
      </c>
      <c r="K1244">
        <v>44768</v>
      </c>
      <c r="L1244">
        <v>44769</v>
      </c>
      <c r="M1244" t="str">
        <f>TEXT(L1244,"DDDDDDD")</f>
        <v>miércoles</v>
      </c>
      <c r="N1244" t="str">
        <v>J036 JUMBO POPAYAN CAMPANARIO</v>
      </c>
      <c r="O1244" t="str">
        <v>POPAYAN</v>
      </c>
      <c r="P1244" t="str">
        <f>IF(ISBLANK(O1244),"0",(VLOOKUP(O1244,REGION,2,FALSE)))</f>
        <v>OCCIDENTE</v>
      </c>
      <c r="Q1244" t="str">
        <v>DANIEL FERNANDO PAREDES ARTEAGA</v>
      </c>
      <c r="R1244">
        <f>IF(ISBLANK(Q1244),"0", VLOOKUP(Q1244,PERSONAL,2,FALSE))</f>
        <v>10301691</v>
      </c>
      <c r="S1244" t="str">
        <v>DIRECTO</v>
      </c>
      <c r="T1244">
        <v>0.3541666666666667</v>
      </c>
      <c r="U1244">
        <v>0.4166666666666667</v>
      </c>
      <c r="V1244">
        <f>IF(ISBLANK(T1244 ),"0",U1244-T1244)</f>
        <v>0.0625</v>
      </c>
      <c r="W1244">
        <v>1</v>
      </c>
      <c r="X1244">
        <f>NETWORKDAYS(K1244,L1243)</f>
        <v>2</v>
      </c>
      <c r="Y1244" t="str">
        <f>IF(X1244&lt;=2,"CUMPLE","NO CUMPLE")</f>
        <v>CUMPLE</v>
      </c>
    </row>
    <row r="1245">
      <c r="A1245" t="str">
        <v>ACOMPAÑAMIENTO</v>
      </c>
      <c r="B1245" t="str">
        <v>ACOMPAÑAMIENTO</v>
      </c>
      <c r="C1245" t="str">
        <v>CERRADO</v>
      </c>
      <c r="D1245" t="str">
        <v>TIENDA</v>
      </c>
      <c r="E1245" t="str">
        <v>ACOMPAÑAMIENTO</v>
      </c>
      <c r="F1245" t="str">
        <v>ACOMPAÑAMIENTO</v>
      </c>
      <c r="G1245" t="str">
        <v>ACOMPAÑAMIENTO</v>
      </c>
      <c r="H1245" t="str">
        <v>Solicitud de técnico para apoyar atención de casos en tienda</v>
      </c>
      <c r="I1245" t="str">
        <v>Acompañamiento</v>
      </c>
      <c r="J1245" t="str">
        <v>Se realiza actividad de acompañamiento en tienda</v>
      </c>
      <c r="K1245">
        <v>44769</v>
      </c>
      <c r="L1245">
        <v>44769</v>
      </c>
      <c r="M1245" t="str">
        <f>TEXT(L1245,"DDDDDDD")</f>
        <v>miércoles</v>
      </c>
      <c r="N1245" t="str">
        <v>EASY</v>
      </c>
      <c r="O1245" t="str">
        <v>BOGOTA</v>
      </c>
      <c r="P1245" t="str">
        <f>IF(ISBLANK(O1245),"0",(VLOOKUP(O1245,REGION,2,FALSE)))</f>
        <v>BOGOTA</v>
      </c>
      <c r="Q1245" t="str">
        <v>JUAN ALEJANDRO JIMENEZ RAMIREZ</v>
      </c>
      <c r="R1245">
        <f>IF(ISBLANK(Q1245),"0", VLOOKUP(Q1245,PERSONAL,2,FALSE))</f>
        <v>1000254206</v>
      </c>
      <c r="S1245" t="str">
        <v>DIRECTO</v>
      </c>
      <c r="T1245">
        <v>0.3333333333333333</v>
      </c>
      <c r="U1245">
        <v>0.75</v>
      </c>
      <c r="V1245">
        <v>0.4166666666666667</v>
      </c>
      <c r="W1245" t="str">
        <v>2;5</v>
      </c>
      <c r="X1245">
        <f>NETWORKDAYS(K1245,L1244)</f>
        <v>1</v>
      </c>
      <c r="Y1245" t="str">
        <f>IF(X1245&lt;=2,"CUMPLE","NO CUMPLE")</f>
        <v>CUMPLE</v>
      </c>
    </row>
    <row r="1246">
      <c r="A1246" t="str">
        <v>ACOMPAÑAMIENTO</v>
      </c>
      <c r="B1246" t="str">
        <v>ACOMPAÑAMIENTO</v>
      </c>
      <c r="C1246" t="str">
        <v>CERRADO</v>
      </c>
      <c r="D1246" t="str">
        <v>CRC</v>
      </c>
      <c r="E1246" t="str">
        <v>ACOMPAÑAMIENTO</v>
      </c>
      <c r="F1246" t="str">
        <v>ACOMPAÑAMIENTO</v>
      </c>
      <c r="G1246" t="str">
        <v>ACOMPAÑAMIENTO</v>
      </c>
      <c r="H1246" t="str">
        <v>Gestión de soporte técnico en el Centro de Reparación</v>
      </c>
      <c r="I1246" t="str">
        <v>Gestión de soporte técnico en el Centro de Reparación</v>
      </c>
      <c r="J1246" t="str">
        <v>Se realiza actividad de acompañamiento en CRC</v>
      </c>
      <c r="K1246">
        <v>44769</v>
      </c>
      <c r="L1246">
        <v>44769</v>
      </c>
      <c r="M1246" t="str">
        <f>TEXT(L1246,"DDDDDDD")</f>
        <v>miércoles</v>
      </c>
      <c r="N1246" t="str">
        <v>CENTRO DE REPARACIÓN</v>
      </c>
      <c r="O1246" t="str">
        <v>BOGOTA</v>
      </c>
      <c r="P1246" t="str">
        <v>BOGOTA</v>
      </c>
      <c r="Q1246" t="str">
        <v>DIEGO ALBERTO TORRES CRUZ</v>
      </c>
      <c r="R1246">
        <f>IF(ISBLANK(Q1246),"0", VLOOKUP(Q1246,PERSONAL,2,FALSE))</f>
        <v>1000466791</v>
      </c>
      <c r="S1246" t="str">
        <v>DIRECTO</v>
      </c>
      <c r="T1246">
        <v>0.3333333333333333</v>
      </c>
      <c r="U1246">
        <v>0.75</v>
      </c>
      <c r="V1246">
        <v>0.4166666666666667</v>
      </c>
      <c r="W1246" t="str">
        <v>2;5</v>
      </c>
      <c r="X1246">
        <f>NETWORKDAYS(K1246,L1245)</f>
        <v>1</v>
      </c>
      <c r="Y1246" t="str">
        <f>IF(X1246&lt;=2,"CUMPLE","NO CUMPLE")</f>
        <v>CUMPLE</v>
      </c>
    </row>
    <row r="1247">
      <c r="A1247" t="str">
        <v>ACOMPAÑAMIENTO</v>
      </c>
      <c r="B1247" t="str">
        <v>ACOMPAÑAMIENTO</v>
      </c>
      <c r="C1247" t="str">
        <v>CERRADO</v>
      </c>
      <c r="D1247" t="str">
        <v>TIENDA</v>
      </c>
      <c r="E1247" t="str">
        <v>ACOMPAÑAMIENTO</v>
      </c>
      <c r="F1247" t="str">
        <v>ACOMPAÑAMIENTO</v>
      </c>
      <c r="G1247" t="str">
        <v>ACOMPAÑAMIENTO</v>
      </c>
      <c r="H1247" t="str">
        <v>Solicitud de técnico para apoyar atención de casos en tienda</v>
      </c>
      <c r="I1247" t="str">
        <v>Acompañamiento</v>
      </c>
      <c r="J1247" t="str">
        <v>Se realiza actividad de acompañamiento en tienda</v>
      </c>
      <c r="K1247">
        <v>44769</v>
      </c>
      <c r="L1247">
        <v>44769</v>
      </c>
      <c r="M1247" t="str">
        <f>TEXT(L1247,"DDDDDDD")</f>
        <v>miércoles</v>
      </c>
      <c r="N1247" t="str">
        <v>J031 CALI CHIPICHAPE</v>
      </c>
      <c r="O1247" t="str">
        <v>CALI</v>
      </c>
      <c r="P1247" t="str">
        <v>OCCIDENTE</v>
      </c>
      <c r="Q1247" t="str">
        <v>LINA FERNANDA ARBOLEDA PRECIADO</v>
      </c>
      <c r="R1247">
        <f>IF(ISBLANK(Q1247),"0", VLOOKUP(Q1247,PERSONAL,2,FALSE))</f>
        <v>1143832224</v>
      </c>
      <c r="S1247" t="str">
        <v>DIRECTO</v>
      </c>
      <c r="T1247">
        <v>0.3333333333333333</v>
      </c>
      <c r="U1247">
        <v>0.75</v>
      </c>
      <c r="V1247">
        <v>0.4166666666666667</v>
      </c>
      <c r="W1247" t="str">
        <v>2;5</v>
      </c>
      <c r="X1247">
        <f>NETWORKDAYS(K1247,L1246)</f>
        <v>1</v>
      </c>
      <c r="Y1247" t="str">
        <f>IF(X1247&lt;=2,"CUMPLE","NO CUMPLE")</f>
        <v>CUMPLE</v>
      </c>
    </row>
    <row r="1248" xml:space="preserve">
      <c r="A1248">
        <v>12611255</v>
      </c>
      <c r="B1248" t="str">
        <v>EQUIPAMIENTO</v>
      </c>
      <c r="C1248" t="str">
        <v>CERRADO</v>
      </c>
      <c r="D1248" t="str">
        <v>TIENDA</v>
      </c>
      <c r="E1248" t="str">
        <v>EQUIPAMIENTO</v>
      </c>
      <c r="F1248" t="str">
        <v>PROACTIVA</v>
      </c>
      <c r="G1248" t="str">
        <v>EQUIPAMIENTO</v>
      </c>
      <c r="H1248" t="str" xml:space="preserve">
        <v xml:space="preserve">Buen dia._x000d_
Se solicita revisión gabinete y centro de computo tienda Metro San Gil._x000d_
Gracias.</v>
      </c>
      <c r="I1248" t="str" xml:space="preserve">
        <v xml:space="preserve">Buen dia._x000d_
Se solicita revisión del centro de computo; gabinete principal; cableado; si hay activos; realizar inventario si es el caso; aire acondicionado._x000d_
cualquier consulta con Ever Becerra_x000d_
Movil: 3176594831_x000d_
Cordialmente;_x000d_
Ever Becerra</v>
      </c>
      <c r="J1248" t="str">
        <v>Se realiza inventario; organización y empaque de los activos tecnológicos que están almacenados en el cuarto de Sistemas. Se dejan debidamente empacados en cajas y ordenados en la oficina. Se envían evidencias a soporte Cencosud Ever Becerra</v>
      </c>
      <c r="K1248">
        <v>44769</v>
      </c>
      <c r="L1248">
        <v>44770</v>
      </c>
      <c r="M1248" t="str">
        <f>TEXT(L1248,"DDDDDDD")</f>
        <v>jueves</v>
      </c>
      <c r="N1248" t="str">
        <v>M183 METRO SAN GIL</v>
      </c>
      <c r="O1248" t="str">
        <v>SAN GIL</v>
      </c>
      <c r="P1248" t="str">
        <f>IF(ISBLANK(O1248),"0",(VLOOKUP(O1248,REGION,2,FALSE)))</f>
        <v>ORIENTE</v>
      </c>
      <c r="Q1248" t="str">
        <v>MICHAEL ESNEIDER PINZON CASALLAS</v>
      </c>
      <c r="R1248">
        <v>1018438821</v>
      </c>
      <c r="S1248" t="str">
        <v>DIRECTO</v>
      </c>
      <c r="T1248">
        <v>0.3541666666666667</v>
      </c>
      <c r="U1248">
        <v>0.5416666666666666</v>
      </c>
      <c r="V1248">
        <f>IF(ISBLANK(T1248 ),"0",U1248-T1248)</f>
        <v>0.18749999999999994</v>
      </c>
      <c r="W1248">
        <v>3</v>
      </c>
      <c r="X1248">
        <f>NETWORKDAYS(K1248,L1247)</f>
        <v>1</v>
      </c>
      <c r="Y1248" t="str">
        <f>IF(X1248&lt;=2,"CUMPLE","NO CUMPLE")</f>
        <v>CUMPLE</v>
      </c>
    </row>
    <row r="1249" xml:space="preserve">
      <c r="A1249">
        <v>12611670</v>
      </c>
      <c r="B1249" t="str">
        <v>REQUEST</v>
      </c>
      <c r="C1249" t="str">
        <v>CERRADO</v>
      </c>
      <c r="D1249" t="str">
        <v>LINEAL DE CAJAS</v>
      </c>
      <c r="E1249" t="str">
        <v>POS</v>
      </c>
      <c r="F1249" t="str">
        <v>POS</v>
      </c>
      <c r="G1249" t="str">
        <v>WINCOR</v>
      </c>
      <c r="H1249" t="str" xml:space="preserve">
        <v xml:space="preserve">Datos usuario_x000d_
Nombre: Claudia Marcela Diaz Solano_x000d_
Correo: claudiamarcela.diaz@cencosud.com.co_x000d_
Usuario AD: Cmdiazso_x000d_
Pais: Colombia_x000d_
Ubicacion: M183 METRO SAN GIL_x000d_
Zona: Colombia Oriente_x000d_
Unidad de Negocio: Supermercados_x000d_
Servicio: Tiendas &amp; Centros de Distribucion_x000d_
Telefono: 3115169267_x000d_
Anexo: null_x000d_
Descripcion: Buena noche_x000d_
_x000d_
Se solicita si es posible el cambio de la unidad de la pos 7 ya que esta en malas condiciones._x000d_
_x000d_
Quedo atenta a sus comentarios</v>
      </c>
      <c r="I1249" t="str" xml:space="preserve">
        <v xml:space="preserve">Buen día._x000d_
Se solicita revisión POS_x000d_
Área: Linea de cajas_x000d_
Datos del equipo_x000d_
Equipo: POS_x000d_
Marca: WINCOR_x000d_
Modelo: BEETLE-M II_x000d_
Nº SERIE: 5300730214_x000d_
Inventario: DI-014160_x000d_
Actividad: Se solicita revisión; diagnostico y/o reparación si es el caso; para POS 7. la cual reporta el area de cajas presenta novedad en la CPU</v>
      </c>
      <c r="J1249" t="str">
        <v>Se evidencia que la pos no cuenta con su tapa frontal y el boton de encendido se suelta; se procede a ajustar el pin de seguridad del boton de encendido y se solicita la tapa frontal del equipo.</v>
      </c>
      <c r="K1249">
        <v>44769</v>
      </c>
      <c r="L1249">
        <v>44770</v>
      </c>
      <c r="M1249" t="str">
        <f>TEXT(L1249,"DDDDDDD")</f>
        <v>jueves</v>
      </c>
      <c r="N1249" t="str">
        <v>M183 METRO SAN GIL</v>
      </c>
      <c r="O1249" t="str">
        <v>SAN GIL</v>
      </c>
      <c r="P1249" t="str">
        <f>IF(ISBLANK(O1249),"0",(VLOOKUP(O1249,REGION,2,FALSE)))</f>
        <v>ORIENTE</v>
      </c>
      <c r="Q1249" t="str">
        <v>MICHAEL ESNEIDER PINZON CASALLAS</v>
      </c>
      <c r="R1249">
        <v>1018438821</v>
      </c>
      <c r="S1249" t="str">
        <v>DIRECTO</v>
      </c>
      <c r="T1249">
        <v>0.6041666666666666</v>
      </c>
      <c r="U1249">
        <v>0.6458333333333334</v>
      </c>
      <c r="V1249">
        <f>IF(ISBLANK(T1249 ),"0",U1249-T1249)</f>
        <v>0.04166666666666674</v>
      </c>
      <c r="W1249">
        <v>1</v>
      </c>
      <c r="X1249">
        <f>NETWORKDAYS(K1249,L1248)</f>
        <v>2</v>
      </c>
      <c r="Y1249" t="str">
        <f>IF(X1249&lt;=2,"CUMPLE","NO CUMPLE")</f>
        <v>CUMPLE</v>
      </c>
    </row>
    <row r="1250">
      <c r="A1250" t="str">
        <v>ACOMPAÑAMIENTO</v>
      </c>
      <c r="B1250" t="str">
        <v>ACOMPAÑAMIENTO</v>
      </c>
      <c r="C1250" t="str">
        <v>CERRADO</v>
      </c>
      <c r="D1250" t="str">
        <v>TIENDA</v>
      </c>
      <c r="E1250" t="str">
        <v>ACOMPAÑAMIENTO</v>
      </c>
      <c r="F1250" t="str">
        <v>ACOMPAÑAMIENTO</v>
      </c>
      <c r="G1250" t="str">
        <v>ACOMPAÑAMIENTO</v>
      </c>
      <c r="H1250" t="str">
        <v>Solicitud de técnico para apoyar atención de casos en tienda</v>
      </c>
      <c r="I1250" t="str">
        <v>Acompañamiento</v>
      </c>
      <c r="J1250" t="str">
        <v>Se realiza actividad de acompañamiento en tienda</v>
      </c>
      <c r="K1250">
        <v>44770</v>
      </c>
      <c r="L1250">
        <v>44770</v>
      </c>
      <c r="M1250" t="str">
        <f>TEXT(L1250,"DDDDDDD")</f>
        <v>jueves</v>
      </c>
      <c r="N1250" t="str">
        <v>EASY</v>
      </c>
      <c r="O1250" t="str">
        <v>BOGOTA</v>
      </c>
      <c r="P1250" t="str">
        <f>IF(ISBLANK(O1250),"0",(VLOOKUP(O1250,REGION,2,FALSE)))</f>
        <v>BOGOTA</v>
      </c>
      <c r="Q1250" t="str">
        <v>JUAN ALEJANDRO JIMENEZ RAMIREZ</v>
      </c>
      <c r="R1250">
        <f>IF(ISBLANK(Q1250),"0", VLOOKUP(Q1250,PERSONAL,2,FALSE))</f>
        <v>1000254206</v>
      </c>
      <c r="S1250" t="str">
        <v>DIRECTO</v>
      </c>
      <c r="T1250">
        <v>0.3333333333333333</v>
      </c>
      <c r="U1250">
        <v>0.75</v>
      </c>
      <c r="V1250">
        <v>0.4166666666666667</v>
      </c>
      <c r="W1250" t="str">
        <v>2;5</v>
      </c>
      <c r="X1250">
        <f>NETWORKDAYS(K1250,L1249)</f>
        <v>1</v>
      </c>
      <c r="Y1250" t="str">
        <f>IF(X1250&lt;=2,"CUMPLE","NO CUMPLE")</f>
        <v>CUMPLE</v>
      </c>
    </row>
    <row r="1251">
      <c r="A1251" t="str">
        <v>ACOMPAÑAMIENTO</v>
      </c>
      <c r="B1251" t="str">
        <v>ACOMPAÑAMIENTO</v>
      </c>
      <c r="C1251" t="str">
        <v>CERRADO</v>
      </c>
      <c r="D1251" t="str">
        <v>TIENDA</v>
      </c>
      <c r="E1251" t="str">
        <v>ACOMPAÑAMIENTO</v>
      </c>
      <c r="F1251" t="str">
        <v>ACOMPAÑAMIENTO</v>
      </c>
      <c r="G1251" t="str">
        <v>ACOMPAÑAMIENTO</v>
      </c>
      <c r="H1251" t="str">
        <v>Solicitud de técnico para apoyar atención de casos en tienda</v>
      </c>
      <c r="I1251" t="str">
        <v>Acompañamiento</v>
      </c>
      <c r="J1251" t="str">
        <v>Se realiza actividad de acompañamiento en tienda</v>
      </c>
      <c r="K1251">
        <v>44770</v>
      </c>
      <c r="L1251">
        <v>44770</v>
      </c>
      <c r="M1251" t="str">
        <f>TEXT(L1251,"DDDDDDD")</f>
        <v>jueves</v>
      </c>
      <c r="N1251" t="str">
        <v>J031 CALI CHIPICHAPE</v>
      </c>
      <c r="O1251" t="str">
        <v>CALI</v>
      </c>
      <c r="P1251" t="str">
        <v>OCCIDENTE</v>
      </c>
      <c r="Q1251" t="str">
        <v>LINA FERNANDA ARBOLEDA PRECIADO</v>
      </c>
      <c r="R1251">
        <f>IF(ISBLANK(Q1251),"0", VLOOKUP(Q1251,PERSONAL,2,FALSE))</f>
        <v>1143832224</v>
      </c>
      <c r="S1251" t="str">
        <v>DIRECTO</v>
      </c>
      <c r="T1251">
        <v>0.3333333333333333</v>
      </c>
      <c r="U1251">
        <v>0.75</v>
      </c>
      <c r="V1251">
        <v>0.4166666666666667</v>
      </c>
      <c r="W1251" t="str">
        <v>2;5</v>
      </c>
      <c r="X1251">
        <f>NETWORKDAYS(K1251,L1250)</f>
        <v>1</v>
      </c>
      <c r="Y1251" t="str">
        <f>IF(X1251&lt;=2,"CUMPLE","NO CUMPLE")</f>
        <v>CUMPLE</v>
      </c>
    </row>
    <row r="1252" xml:space="preserve">
      <c r="A1252">
        <v>12643494</v>
      </c>
      <c r="B1252" t="str">
        <v>REQUEST</v>
      </c>
      <c r="C1252" t="str">
        <v>CERRADO</v>
      </c>
      <c r="D1252" t="str">
        <v>PISO DE VENTA</v>
      </c>
      <c r="E1252" t="str">
        <v>VERIFICADOR</v>
      </c>
      <c r="F1252" t="str">
        <v>VERIFICADOR</v>
      </c>
      <c r="G1252" t="str">
        <v>NEWLAND</v>
      </c>
      <c r="H1252" t="str" xml:space="preserve">
        <v xml:space="preserve">Datos usuario_x000d_
Nombre: Yolanda Cardona Galvis_x000d_
Correo: yolanda.cardona@cencosud.com.co_x000d_
Usuario AD: YCardona_x000d_
Pais: Colombia_x000d_
Ubicacion: J027 JUMBO RIONEGRO_x000d_
Zona: Colombia Centro_x000d_
Unidad de Negocio: Supermercados_x000d_
Servicio: Tiendas &amp; Centros de Distribucion_x000d_
Telefono: 3103720178_x000d_
Anexo: 5352400_x000d_
Descripcion: Buenas tardes para reportar el vericador de precios el que esta ubicado por el lineal de perfumeria al consultar el codigo de barras no lo escanea_x000d_
</v>
      </c>
      <c r="I1252" t="str">
        <v>se requiere apoyo de isit para validar novedad presentada con el verificador de precios; ya que reporta que no toma el laser.</v>
      </c>
      <c r="J1252" t="str">
        <v>Se realiza la revisión del verificador y se evidencia que está desconfigurado en las opciones de la aplicación de kiosko. Se procede a configurar los settings del scanner. Se realizan pruebas y funciona correctamente.</v>
      </c>
      <c r="K1252">
        <v>44782</v>
      </c>
      <c r="L1252">
        <v>44782</v>
      </c>
      <c r="M1252" t="str">
        <f>TEXT(L1252,"DDDDDDD")</f>
        <v>martes</v>
      </c>
      <c r="N1252" t="str">
        <v>J027 JUMBO RIONEGRO</v>
      </c>
      <c r="O1252" t="str">
        <v>RIONEGRO</v>
      </c>
      <c r="P1252" t="str">
        <f>IF(ISBLANK(O1252),"0",(VLOOKUP(O1252,REGION,2,FALSE)))</f>
        <v>CENTRO</v>
      </c>
      <c r="Q1252" t="str">
        <v>YURIMAR MARQUEZ MUÑOZ</v>
      </c>
      <c r="R1252">
        <f>IF(ISBLANK(Q1252),"0", VLOOKUP(Q1252,PERSONAL,2,FALSE))</f>
        <v>1045025746</v>
      </c>
      <c r="S1252" t="str">
        <v>DIRECTO</v>
      </c>
      <c r="T1252">
        <v>0.4513888888888889</v>
      </c>
      <c r="U1252">
        <v>0.5</v>
      </c>
      <c r="V1252">
        <f>IF(ISBLANK(T1252 ),"0",U1252-T1252)</f>
        <v>0.048611111111111105</v>
      </c>
      <c r="W1252">
        <v>1</v>
      </c>
      <c r="X1252">
        <f>NETWORKDAYS(K1252,L1251)</f>
        <v>-9</v>
      </c>
      <c r="Y1252" t="str">
        <f>IF(X1252&lt;=2,"CUMPLE","NO CUMPLE")</f>
        <v>CUMPLE</v>
      </c>
    </row>
    <row r="1253" xml:space="preserve">
      <c r="A1253">
        <v>12723188</v>
      </c>
      <c r="B1253" t="str">
        <v>REQUEST</v>
      </c>
      <c r="C1253" t="str">
        <v>CERRADO</v>
      </c>
      <c r="D1253" t="str">
        <v>TIENDA</v>
      </c>
      <c r="E1253" t="str">
        <v>PDA</v>
      </c>
      <c r="F1253" t="str">
        <v>PDA</v>
      </c>
      <c r="G1253" t="str">
        <v>HONEYWELL</v>
      </c>
      <c r="H1253" t="str" xml:space="preserve">
        <v xml:space="preserve">Datos usuario_x000d_
Nombre: Araque Deyssy Aricapa_x000d_
Correo: Deyssy.Aricapa@cencosud.com.co_x000d_
Usuario AD: DAricapA_x000d_
Pais: Colombia_x000d_
Ubicacion: J027 JUMBO RIONEGRO_x000d_
Zona: Colombia Centro_x000d_
Unidad de Negocio: Mejoramiento del Hogar_x000d_
Servicio: Sistemas_x000d_
Telefono: 3176683697_x000d_
Anexo: 380_x000d_
Descripcion: Buenos dias_x000d_
_x000d_
Se requiere apoyo de isit para la confieguracion de la red inalambrica de las pda de la tienda._x000d_
_x000d_
Gracias_x000d_
Seccion en la tienda o ubicacion del usuario: J027 jumbo rionegro_x000d_
Jefe de area asignacion de la PDT: J027 jumbo rionegro_x000d_
</v>
      </c>
      <c r="I1253" t="str">
        <v>se requiere apoyo de isit para realizar el cambio de la configuración de la red inalámbrica de las pda de la tienda y dejarlas conectadas a la red wlan12 con el nuevo usuario; por favor comunicarse con soporte campo Cencosud para indicarle el usuario y la clave.</v>
      </c>
      <c r="J1253" t="str">
        <v>Indican que la labor a realizar es actualizar la red wifi en cada una de las pda de la tienda. Se realiza la actualización y se procede a realizar pruebas con cada uno de los usuarios; en total fueron 15  PDA que se atualizaron con el usuario nuevo.</v>
      </c>
      <c r="K1253">
        <v>44812</v>
      </c>
      <c r="L1253">
        <v>44816</v>
      </c>
      <c r="M1253" t="str">
        <f>TEXT(L1253,"DDDDDDD")</f>
        <v>lunes</v>
      </c>
      <c r="N1253" t="str">
        <v>J027 JUMBO RIONEGRO</v>
      </c>
      <c r="O1253" t="str">
        <v>RIONEGRO</v>
      </c>
      <c r="P1253" t="str">
        <f>IF(ISBLANK(O1253),"0",(VLOOKUP(O1253,REGION,2,FALSE)))</f>
        <v>CENTRO</v>
      </c>
      <c r="Q1253" t="str">
        <v>YURIMAR MARQUEZ MUÑOZ</v>
      </c>
      <c r="R1253">
        <f>IF(ISBLANK(Q1253),"0", VLOOKUP(Q1253,PERSONAL,2,FALSE))</f>
        <v>1045025746</v>
      </c>
      <c r="S1253" t="str">
        <v>DIRECTO</v>
      </c>
      <c r="T1253">
        <v>0.4513888888888889</v>
      </c>
      <c r="U1253">
        <v>0.6388888888888888</v>
      </c>
      <c r="V1253">
        <f>IF(ISBLANK(T1253 ),"0",U1253-T1253)</f>
        <v>0.18749999999999994</v>
      </c>
      <c r="W1253">
        <v>3</v>
      </c>
      <c r="X1253">
        <f>NETWORKDAYS(K1253,L1252)</f>
        <v>-23</v>
      </c>
      <c r="Y1253" t="str">
        <f>IF(X1253&lt;=2,"CUMPLE","NO CUMPLE")</f>
        <v>CUMPLE</v>
      </c>
    </row>
    <row r="1254" xml:space="preserve">
      <c r="A1254">
        <v>12732452</v>
      </c>
      <c r="B1254" t="str">
        <v>REQUEST</v>
      </c>
      <c r="C1254" t="str">
        <v>CERRADO</v>
      </c>
      <c r="D1254" t="str">
        <v>E-COMMERCE</v>
      </c>
      <c r="E1254" t="str">
        <v>PDA</v>
      </c>
      <c r="F1254" t="str">
        <v>PDA</v>
      </c>
      <c r="G1254" t="str">
        <v>HONEYWELL</v>
      </c>
      <c r="H1254" t="str" xml:space="preserve">
        <v xml:space="preserve">Datos usuario_x000d_
Nombre: Eduan Alberto Echeverri Yepes_x000d_
Correo: EduanAlberto.EcheverriYepes@cencosud.com.co_x000d_
Usuario AD: EAechevY_x000d_
Pais: Colombia_x000d_
Ubicacion: J027 JUMBO RIONEGRO_x000d_
Zona: Colombia Centro_x000d_
Unidad de Negocio: JUMBO_x000d_
Servicio: Tiendas &amp; Centros de Distribucion_x000d_
Telefono: 15387501_x000d_
Anexo: 5352400_x000d_
Descripcion: buen dia me ayudan tenemos una de las pdas de picking no tiene conexion a internet por tal motivo no deja ingresar usuario_x000d_
Seccion en la tienda o ubicacion del usuario: ecommerce</v>
      </c>
      <c r="I1254" t="str">
        <v xml:space="preserve">se requiere apoyo de isit para la validación de la configuración de las pda del área de e-commerce la cual presenta fallas de conexión a la red inalámbrica y en la actualización de la aplicación de janis	</v>
      </c>
      <c r="J1254" t="str">
        <v>Se realiza la revisión de la pda y se evidencia que la pda se quedó sin conexión hace días por ende el picking se desconfigura; se procede a conectar a la red la pda y actualizar el picking. Se realizan pruebas y se deja funcionando correctamente</v>
      </c>
      <c r="K1254">
        <v>44816</v>
      </c>
      <c r="L1254">
        <v>44816</v>
      </c>
      <c r="M1254" t="str">
        <f>TEXT(L1254,"DDDDDDD")</f>
        <v>lunes</v>
      </c>
      <c r="N1254" t="str">
        <v>J027 JUMBO RIONEGRO</v>
      </c>
      <c r="O1254" t="str">
        <v>RIONEGRO</v>
      </c>
      <c r="P1254" t="str">
        <f>IF(ISBLANK(O1254),"0",(VLOOKUP(O1254,REGION,2,FALSE)))</f>
        <v>CENTRO</v>
      </c>
      <c r="Q1254" t="str">
        <v>YURIMAR MARQUEZ MUÑOZ</v>
      </c>
      <c r="R1254">
        <f>IF(ISBLANK(Q1254),"0", VLOOKUP(Q1254,PERSONAL,2,FALSE))</f>
        <v>1045025746</v>
      </c>
      <c r="S1254" t="str">
        <v>DIRECTO</v>
      </c>
      <c r="T1254">
        <v>0.5416666666666666</v>
      </c>
      <c r="U1254">
        <v>0.5625</v>
      </c>
      <c r="V1254">
        <f>IF(ISBLANK(T1254 ),"0",U1254-T1254)</f>
        <v>0.02083333333333337</v>
      </c>
      <c r="W1254">
        <v>1</v>
      </c>
      <c r="X1254">
        <f>NETWORKDAYS(K1254,L1253)</f>
        <v>1</v>
      </c>
      <c r="Y1254" t="str">
        <f>IF(X1254&lt;=2,"CUMPLE","NO CUMPLE")</f>
        <v>CUMPLE</v>
      </c>
    </row>
    <row r="1255" xml:space="preserve">
      <c r="A1255">
        <v>12751201</v>
      </c>
      <c r="B1255" t="str">
        <v>REQUEST</v>
      </c>
      <c r="C1255" t="str">
        <v>CERRADO</v>
      </c>
      <c r="D1255" t="str">
        <v>CONTRALOR</v>
      </c>
      <c r="E1255" t="str">
        <v>RELOJ</v>
      </c>
      <c r="F1255" t="str">
        <v>BIOMETRICO</v>
      </c>
      <c r="G1255" t="str">
        <v>SUPREMA</v>
      </c>
      <c r="H1255"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instalar el nuevo reloj de marcaje que llego a tienda en contralor._x000d_
AREA EN DONDE SE UBICA EL EQUIPO : contralor</v>
      </c>
      <c r="I1255"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instalar el nuevo reloj de marcaje que llego a tienda en contralor._x000d_
AREA EN DONDE SE UBICA EL EQUIPO : contralor</v>
      </c>
      <c r="J1255" t="str">
        <v>Se realiza la configuración del biometrico nuevo del área de contralor; se instala; se realiza ping y funciona correctamente; se le explica a la persona de Recursos Humanos como realizar el registro de los colaboradores.</v>
      </c>
      <c r="K1255">
        <v>44824</v>
      </c>
      <c r="L1255">
        <v>44825</v>
      </c>
      <c r="M1255" t="str">
        <f>TEXT(L1255,"DDDDDDD")</f>
        <v>miércoles</v>
      </c>
      <c r="N1255" t="str">
        <v>J027 JUMBO RIONEGRO</v>
      </c>
      <c r="O1255" t="str">
        <v>RIONEGRO</v>
      </c>
      <c r="P1255" t="str">
        <f>IF(ISBLANK(O1255),"0",(VLOOKUP(O1255,REGION,2,FALSE)))</f>
        <v>CENTRO</v>
      </c>
      <c r="Q1255" t="str">
        <v>YURIMAR MARQUEZ MUÑOZ</v>
      </c>
      <c r="R1255">
        <f>IF(ISBLANK(Q1255),"0", VLOOKUP(Q1255,PERSONAL,2,FALSE))</f>
        <v>1045025746</v>
      </c>
      <c r="S1255" t="str">
        <v>DIRECTO</v>
      </c>
      <c r="T1255">
        <v>0.3541666666666667</v>
      </c>
      <c r="U1255">
        <v>0.4583333333333333</v>
      </c>
      <c r="V1255">
        <f>IF(ISBLANK(T1255 ),"0",U1255-T1255)</f>
        <v>0.10416666666666663</v>
      </c>
      <c r="W1255">
        <v>2</v>
      </c>
      <c r="X1255">
        <f>NETWORKDAYS(K1255,L1254)</f>
        <v>-7</v>
      </c>
      <c r="Y1255" t="str">
        <f>IF(X1255&lt;=2,"CUMPLE","NO CUMPLE")</f>
        <v>CUMPLE</v>
      </c>
    </row>
    <row r="1256" xml:space="preserve">
      <c r="A1256">
        <v>12751204</v>
      </c>
      <c r="B1256" t="str">
        <v>REQUEST</v>
      </c>
      <c r="C1256" t="str">
        <v>CERRADO</v>
      </c>
      <c r="D1256" t="str">
        <v>LINEAL DE CAJAS</v>
      </c>
      <c r="E1256" t="str">
        <v>RELOJ</v>
      </c>
      <c r="F1256" t="str">
        <v>BIOMETRICO</v>
      </c>
      <c r="G1256" t="str">
        <v>SUPREMA</v>
      </c>
      <c r="H1256"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instalar el nuevo reloj de marcaje que llego a tienda en cajas._x000d_
AREA EN DONDE SE UBICA EL EQUIPO : cajas</v>
      </c>
      <c r="I1256" t="str" xml:space="preserve">
        <v xml:space="preserve">Datos usuario_x000d_
Nombre: Stharlyn Zuleta Arboleda_x000d_
Correo: Stharlyn.Zuleta@cencosud.com.co_x000d_
Usuario AD: SZuletaA_x000d_
Pais: Colombia_x000d_
Ubicacion: J027 JUMBO RIONEGRO_x000d_
Zona: Colombia Centro_x000d_
Unidad de Negocio: JUMBO_x000d_
Servicio: Sistemas_x000d_
Telefono: 3176578750_x000d_
Anexo: null_x000d_
Descripcion: se necesita instalar el nuevo reloj de marcaje que llego a tienda en cajas._x000d_
AREA EN DONDE SE UBICA EL EQUIPO : cajas</v>
      </c>
      <c r="J1256" t="str">
        <v>Se realiza la configuración del biometrico nuevo del área de cajas; se instala; se realiza ping y funciona correctamente; se le explica a la persona de Recursos Humanos como realizar el registro de los colaboradores.</v>
      </c>
      <c r="K1256">
        <v>44824</v>
      </c>
      <c r="L1256">
        <v>44825</v>
      </c>
      <c r="M1256" t="str">
        <f>TEXT(L1256,"DDDDDDD")</f>
        <v>miércoles</v>
      </c>
      <c r="N1256" t="str">
        <v>J027 JUMBO RIONEGRO</v>
      </c>
      <c r="O1256" t="str">
        <v>RIONEGRO</v>
      </c>
      <c r="P1256" t="str">
        <f>IF(ISBLANK(O1256),"0",(VLOOKUP(O1256,REGION,2,FALSE)))</f>
        <v>CENTRO</v>
      </c>
      <c r="Q1256" t="str">
        <v>YURIMAR MARQUEZ MUÑOZ</v>
      </c>
      <c r="R1256">
        <f>IF(ISBLANK(Q1256),"0", VLOOKUP(Q1256,PERSONAL,2,FALSE))</f>
        <v>1045025746</v>
      </c>
      <c r="S1256" t="str">
        <v>DIRECTO</v>
      </c>
      <c r="T1256">
        <v>0.4583333333333333</v>
      </c>
      <c r="U1256">
        <v>0.5625</v>
      </c>
      <c r="V1256">
        <f>IF(ISBLANK(T1256 ),"0",U1256-T1256)</f>
        <v>0.10416666666666669</v>
      </c>
      <c r="W1256">
        <v>2</v>
      </c>
      <c r="X1256">
        <f>NETWORKDAYS(K1256,L1255)</f>
        <v>2</v>
      </c>
      <c r="Y1256" t="str">
        <f>IF(X1256&lt;=2,"CUMPLE","NO CUMPLE")</f>
        <v>CUMPLE</v>
      </c>
    </row>
    <row r="1257" xml:space="preserve">
      <c r="A1257">
        <v>13130879</v>
      </c>
      <c r="B1257" t="str">
        <v>REQUEST</v>
      </c>
      <c r="C1257" t="str">
        <v>CERRADO</v>
      </c>
      <c r="D1257" t="str">
        <v>TIENDA</v>
      </c>
      <c r="E1257" t="str">
        <v>EQUIPAMIENTO</v>
      </c>
      <c r="F1257" t="str">
        <v>EQUIPAMIENTO</v>
      </c>
      <c r="G1257" t="str">
        <v>EQUIPAMIENTO</v>
      </c>
      <c r="H1257" t="str" xml:space="preserve">
        <v xml:space="preserve">Datos usuario_x000d_
Nombre: David Higuita_x000d_
Correo: David.Higuita@cencosud.com.co_x000d_
Usuario AD: DHiguita_x000d_
Pais: Colombia_x000d_
Ubicacion: J027 JUMBO RIONEGRO_x000d_
Zona: Colombia Centro_x000d_
Unidad de Negocio: ADM CENTRAL_x000d_
Servicio: Sistemas_x000d_
Telefono: 3174298883_x000d_
Anexo: null_x000d_
Descripcion: Buenas tardes_x000d_
_x000d_
se solicita la siguiente informacion segun la imagen enviada_x000d_
_x000d_
Cuarto ELectrico_x000d_
Ubicacion de Gabinete_x000d_
Gabinete con Fibra o sin fibra_x000d_
distancia de linea de cajas hasta ATC_x000d_
</v>
      </c>
      <c r="I1257" t="str">
        <v>Transfer Group from 'Soporte_Onsite_REG_Centro_SM Colombia' to 'Soporte_Onsite_REG_Remoto_SM Colombia'</v>
      </c>
      <c r="J1257" t="str">
        <v>Se realiza levantamiento de información de acuerdo a solicitud realizada y se envían evidencias a Coordinador David Higuita</v>
      </c>
      <c r="K1257">
        <v>44991</v>
      </c>
      <c r="L1257">
        <v>44992</v>
      </c>
      <c r="M1257" t="str">
        <f>TEXT(L1257,"DDDDDDD")</f>
        <v>martes</v>
      </c>
      <c r="N1257" t="str">
        <v>J027 JUMBO RIONEGRO</v>
      </c>
      <c r="O1257" t="str">
        <v>RIONEGRO</v>
      </c>
      <c r="P1257" t="str">
        <f>IF(ISBLANK(O1257),"0",(VLOOKUP(O1257,REGION,2,FALSE)))</f>
        <v>CENTRO</v>
      </c>
      <c r="Q1257" t="str">
        <v>YURIMAR MARQUEZ MUÑOZ</v>
      </c>
      <c r="R1257">
        <f>IF(ISBLANK(Q1257),"0", VLOOKUP(Q1257,PERSONAL,2,FALSE))</f>
        <v>1045025746</v>
      </c>
      <c r="S1257" t="str">
        <v>DIRECTO</v>
      </c>
      <c r="T1257">
        <v>0.5</v>
      </c>
      <c r="U1257">
        <v>0.5416666666666666</v>
      </c>
      <c r="V1257">
        <f>IF(ISBLANK(T1257 ),"0",U1257-T1257)</f>
        <v>0.04166666666666663</v>
      </c>
      <c r="W1257">
        <v>1</v>
      </c>
      <c r="X1257">
        <f>NETWORKDAYS(K1257,L1256)</f>
        <v>-119</v>
      </c>
      <c r="Y1257" t="str">
        <f>IF(X1257&lt;=2,"CUMPLE","NO CUMPLE")</f>
        <v>CUMPLE</v>
      </c>
    </row>
    <row r="1258" xml:space="preserve">
      <c r="A1258">
        <v>12637549</v>
      </c>
      <c r="B1258" t="str">
        <v>REQUEST</v>
      </c>
      <c r="C1258" t="str">
        <v>CERRADO</v>
      </c>
      <c r="D1258" t="str">
        <v>FRUVER</v>
      </c>
      <c r="E1258" t="str">
        <v>PDA</v>
      </c>
      <c r="F1258" t="str">
        <v>PDA</v>
      </c>
      <c r="G1258" t="str">
        <v>HONEYWELL</v>
      </c>
      <c r="H1258" t="str" xml:space="preserve">
        <v xml:space="preserve">Datos usuario_x000d_
Nombre: Luis Santiago Serrano Canas_x000d_
Correo: luissantiago.serranocanas@cencosud.com.co_x000d_
Usuario AD: LUSerrano_x000d_
Pais: Colombia_x000d_
Ubicacion: J027 JUMBO RIONEGRO_x000d_
Zona: Colombia Centro_x000d_
Unidad de Negocio: Supermercados_x000d_
Servicio: Tiendas &amp; Centros de Distribucion_x000d_
Telefono: 3136760105_x000d_
Anexo: null_x000d_
Descripcion: buenas tardes por favor con su ayuda; se perdio el cargador de la pdt. muchas gracias_x000d_
Area en donde se encuentra la Balanza: fruver</v>
      </c>
      <c r="I1258" t="str">
        <v>Se realiza envio de "ADAPTADOR DE CORRIENTE "con Guía No. PQ033603159CO el 13/03/2023. Se transfiere para su gestión. Confirmar si la parte ya fue entregada y proceder con la instalación y gestion del ticket.</v>
      </c>
      <c r="J1258" t="str">
        <v>Llego el cargador solicitado y se le entregó al usuario; funcionando correctamente</v>
      </c>
      <c r="K1258">
        <v>44999</v>
      </c>
      <c r="L1258">
        <v>45000</v>
      </c>
      <c r="M1258" t="str">
        <f>TEXT(L1258,"DDDDDDD")</f>
        <v>miércoles</v>
      </c>
      <c r="N1258" t="str">
        <v>J027 JUMBO RIONEGRO</v>
      </c>
      <c r="O1258" t="str">
        <v>RIONEGRO</v>
      </c>
      <c r="P1258" t="str">
        <f>IF(ISBLANK(O1258),"0",(VLOOKUP(O1258,REGION,2,FALSE)))</f>
        <v>CENTRO</v>
      </c>
      <c r="Q1258" t="str">
        <v>YURIMAR MARQUEZ MUÑOZ</v>
      </c>
      <c r="R1258">
        <f>IF(ISBLANK(Q1258),"0", VLOOKUP(Q1258,PERSONAL,2,FALSE))</f>
        <v>1045025746</v>
      </c>
      <c r="S1258" t="str">
        <v>DIRECTO</v>
      </c>
      <c r="T1258">
        <v>0.3958333333333333</v>
      </c>
      <c r="U1258">
        <v>0.4166666666666667</v>
      </c>
      <c r="V1258">
        <f>IF(ISBLANK(T1258 ),"0",U1258-T1258)</f>
        <v>0.02083333333333337</v>
      </c>
      <c r="W1258">
        <v>0</v>
      </c>
      <c r="X1258">
        <f>NETWORKDAYS(K1258,L1257)</f>
        <v>-6</v>
      </c>
      <c r="Y1258" t="str">
        <f>IF(X1258&lt;=2,"CUMPLE","NO CUMPLE")</f>
        <v>CUMPLE</v>
      </c>
    </row>
    <row r="1259">
      <c r="A1259" t="str">
        <v>ACOMPAÑAMIENTO</v>
      </c>
      <c r="B1259" t="str">
        <v>ACOMPAÑAMIENTO</v>
      </c>
      <c r="C1259" t="str">
        <v>CERRADO</v>
      </c>
      <c r="D1259" t="str">
        <v>TIENDA</v>
      </c>
      <c r="E1259" t="str">
        <v>ACOMPAÑAMIENTO</v>
      </c>
      <c r="F1259" t="str">
        <v>ACOMPAÑAMIENTO</v>
      </c>
      <c r="G1259" t="str">
        <v>ACOMPAÑAMIENTO</v>
      </c>
      <c r="H1259" t="str">
        <v>Solicitud de técnico para apoyar atención de casos en tienda</v>
      </c>
      <c r="I1259" t="str">
        <v>Acompañamiento</v>
      </c>
      <c r="J1259" t="str">
        <v>Se realiza actividad de acompañamiento en tienda</v>
      </c>
      <c r="K1259">
        <v>44771</v>
      </c>
      <c r="L1259">
        <v>44771</v>
      </c>
      <c r="M1259" t="str">
        <f>TEXT(L1259,"DDDDDDD")</f>
        <v>viernes</v>
      </c>
      <c r="N1259" t="str">
        <v>EASY</v>
      </c>
      <c r="O1259" t="str">
        <v>BOGOTA</v>
      </c>
      <c r="P1259" t="str">
        <f>IF(ISBLANK(O1259),"0",(VLOOKUP(O1259,REGION,2,FALSE)))</f>
        <v>BOGOTA</v>
      </c>
      <c r="Q1259" t="str">
        <v>JUAN ALEJANDRO JIMENEZ RAMIREZ</v>
      </c>
      <c r="R1259">
        <f>IF(ISBLANK(Q1259),"0", VLOOKUP(Q1259,PERSONAL,2,FALSE))</f>
        <v>1000254206</v>
      </c>
      <c r="S1259" t="str">
        <v>DIRECTO</v>
      </c>
      <c r="T1259">
        <v>0.3333333333333333</v>
      </c>
      <c r="U1259">
        <v>0.75</v>
      </c>
      <c r="V1259">
        <v>0.4166666666666667</v>
      </c>
      <c r="W1259" t="str">
        <v>2;5</v>
      </c>
      <c r="X1259">
        <f>NETWORKDAYS(K1259,L1258)</f>
        <v>164</v>
      </c>
      <c r="Y1259" t="str">
        <f>IF(X1259&lt;=2,"CUMPLE","NO CUMPLE")</f>
        <v>NO CUMPLE</v>
      </c>
    </row>
    <row r="1260">
      <c r="A1260" t="str">
        <v>ACOMPAÑAMIENTO</v>
      </c>
      <c r="B1260" t="str">
        <v>ACOMPAÑAMIENTO</v>
      </c>
      <c r="C1260" t="str">
        <v>CERRADO</v>
      </c>
      <c r="D1260" t="str">
        <v>CRC</v>
      </c>
      <c r="E1260" t="str">
        <v>ACOMPAÑAMIENTO</v>
      </c>
      <c r="F1260" t="str">
        <v>ACOMPAÑAMIENTO</v>
      </c>
      <c r="G1260" t="str">
        <v>ACOMPAÑAMIENTO</v>
      </c>
      <c r="H1260" t="str">
        <v>Gestión de soporte técnico en el Centro de Reparación</v>
      </c>
      <c r="I1260" t="str">
        <v>Gestión de soporte técnico en el Centro de Reparación</v>
      </c>
      <c r="J1260" t="str">
        <v>Se realiza actividad de acompañamiento en CRC</v>
      </c>
      <c r="K1260">
        <v>44771</v>
      </c>
      <c r="L1260">
        <v>44771</v>
      </c>
      <c r="M1260" t="str">
        <f>TEXT(L1260,"DDDDDDD")</f>
        <v>viernes</v>
      </c>
      <c r="N1260" t="str">
        <v>CENTRO DE REPARACIÓN</v>
      </c>
      <c r="O1260" t="str">
        <v>BOGOTA</v>
      </c>
      <c r="P1260" t="str">
        <v>BOGOTA</v>
      </c>
      <c r="Q1260" t="str">
        <v>DIEGO ALBERTO TORRES CRUZ</v>
      </c>
      <c r="R1260">
        <f>IF(ISBLANK(Q1260),"0", VLOOKUP(Q1260,PERSONAL,2,FALSE))</f>
        <v>1000466791</v>
      </c>
      <c r="S1260" t="str">
        <v>DIRECTO</v>
      </c>
      <c r="T1260">
        <v>0.3333333333333333</v>
      </c>
      <c r="U1260">
        <v>0.75</v>
      </c>
      <c r="V1260">
        <v>0.4166666666666667</v>
      </c>
      <c r="W1260" t="str">
        <v>2;5</v>
      </c>
      <c r="X1260">
        <f>NETWORKDAYS(K1260,L1259)</f>
        <v>1</v>
      </c>
      <c r="Y1260" t="str">
        <f>IF(X1260&lt;=2,"CUMPLE","NO CUMPLE")</f>
        <v>CUMPLE</v>
      </c>
    </row>
    <row r="1261">
      <c r="A1261" t="str">
        <v>ACOMPAÑAMIENTO</v>
      </c>
      <c r="B1261" t="str">
        <v>ACOMPAÑAMIENTO</v>
      </c>
      <c r="C1261" t="str">
        <v>CERRADO</v>
      </c>
      <c r="D1261" t="str">
        <v>TIENDA</v>
      </c>
      <c r="E1261" t="str">
        <v>ACOMPAÑAMIENTO</v>
      </c>
      <c r="F1261" t="str">
        <v>ACOMPAÑAMIENTO</v>
      </c>
      <c r="G1261" t="str">
        <v>ACOMPAÑAMIENTO</v>
      </c>
      <c r="H1261" t="str">
        <v>Solicitud de técnico para apoyar atención de casos en tienda</v>
      </c>
      <c r="I1261" t="str">
        <v>Acompañamiento</v>
      </c>
      <c r="J1261" t="str">
        <v>Se realiza actividad de acompañamiento en tienda</v>
      </c>
      <c r="K1261">
        <v>44771</v>
      </c>
      <c r="L1261">
        <v>44771</v>
      </c>
      <c r="M1261" t="str">
        <f>TEXT(L1261,"DDDDDDD")</f>
        <v>viernes</v>
      </c>
      <c r="N1261" t="str">
        <v>M032 LA 70</v>
      </c>
      <c r="O1261" t="str">
        <v>CALI</v>
      </c>
      <c r="P1261" t="str">
        <v>OCCIDENTE</v>
      </c>
      <c r="Q1261" t="str">
        <v>LINA FERNANDA ARBOLEDA PRECIADO</v>
      </c>
      <c r="R1261">
        <f>IF(ISBLANK(Q1261),"0", VLOOKUP(Q1261,PERSONAL,2,FALSE))</f>
        <v>1143832224</v>
      </c>
      <c r="S1261" t="str">
        <v>DIRECTO</v>
      </c>
      <c r="T1261">
        <v>0.3333333333333333</v>
      </c>
      <c r="U1261">
        <v>0.75</v>
      </c>
      <c r="V1261">
        <v>0.4166666666666667</v>
      </c>
      <c r="W1261" t="str">
        <v>2;5</v>
      </c>
      <c r="X1261">
        <f>NETWORKDAYS(K1261,L1260)</f>
        <v>1</v>
      </c>
      <c r="Y1261" t="str">
        <f>IF(X1261&lt;=2,"CUMPLE","NO CUMPLE")</f>
        <v>CUMPLE</v>
      </c>
    </row>
    <row r="1262" xml:space="preserve">
      <c r="A1262">
        <v>12615717</v>
      </c>
      <c r="B1262" t="str">
        <v>REQUEST</v>
      </c>
      <c r="C1262" t="str">
        <v>CERRADO</v>
      </c>
      <c r="D1262" t="str">
        <v>PGC</v>
      </c>
      <c r="E1262" t="str">
        <v>IMPRESORA</v>
      </c>
      <c r="F1262" t="str">
        <v>MANO</v>
      </c>
      <c r="G1262" t="str">
        <v>ZEBRA</v>
      </c>
      <c r="H1262" t="str" xml:space="preserve">
        <v xml:space="preserve">Datos usuario_x000d_
Nombre: Johan Alberto Perdomo Rios_x000d_
Correo: johanalberto.perdomorios@cencosud.com.co_x000d_
Usuario AD: JPerdomR_x000d_
Pais: Colombia_x000d_
Ubicacion: M038 METRO NEIVA CENTRO DE CONVENCIONES_x000d_
Zona: Colombia Occidente_x000d_
Unidad de Negocio: Supermercados_x000d_
Servicio: Retail Financiero_x000d_
Telefono: 3219906590_x000d_
Anexo: 3219906590_x000d_
Descripcion: impresora portable zebra: reporta al momento de imprimir falta carga de papel; no realiza el trabajo y se encuentra con el rollo.</v>
      </c>
      <c r="I1262" t="str" xml:space="preserve">
        <v xml:space="preserve">Solicito de su ayuda para revisión de una zebra portable del área de pgc que está presentando novedad con el rollo de papel no lo está reconociendo genera mensaje (falta carga de papel)_x000d_
Por favor realizar verificación del activado para identificar la falla_x000d_
Tienda: M038 Neiva_x000d_
Información del equipo:_x000d_
Tipo Equipo: FLEJERA|PORTABLE_x000d_
Marca: ZEBRA_x000d_
Modelo: QLN420_x000d_
Serial: XXQVJ163500561_x000d_
CONTACTO: Johan Alberto Perdomo Rios 3219906590_x000d_
Área PGC</v>
      </c>
      <c r="J1262" t="str">
        <v>Se revisa impresora Zebra ya que no reconoce el papel. Se realiza limpieza y ajuste de sensores y se elimina error de carga de papel. Se revisa configuración de parámetros para ajustar tamaño de la impresión en la etiqueta. Se envia prueba de impresión la cual sale correctamente</v>
      </c>
      <c r="K1262">
        <v>44774</v>
      </c>
      <c r="L1262">
        <v>44774</v>
      </c>
      <c r="M1262" t="str">
        <f>TEXT(L1262,"DDDDDDD")</f>
        <v>lunes</v>
      </c>
      <c r="N1262" t="str">
        <v>M038 METRO NEIVA CENTRO DE CONVENCIONES</v>
      </c>
      <c r="O1262" t="str">
        <v>NEIVA</v>
      </c>
      <c r="P1262" t="str">
        <f>IF(ISBLANK(O1262),"0",(VLOOKUP(O1262,REGION,2,FALSE)))</f>
        <v>OCCIDENTE</v>
      </c>
      <c r="Q1262" t="str">
        <v>JOHN ALEJANDRO LOZADA BABATIVA</v>
      </c>
      <c r="R1262">
        <f>IF(ISBLANK(Q1262),"0", VLOOKUP(Q1262,PERSONAL,2,FALSE))</f>
        <v>1075313382</v>
      </c>
      <c r="S1262" t="str">
        <v>DIRECTO</v>
      </c>
      <c r="T1262">
        <v>0.5833333333333334</v>
      </c>
      <c r="U1262">
        <v>0.6458333333333334</v>
      </c>
      <c r="V1262">
        <f>IF(ISBLANK(T1262 ),"0",U1262-T1262)</f>
        <v>0.0625</v>
      </c>
      <c r="W1262">
        <v>1</v>
      </c>
      <c r="X1262">
        <f>NETWORKDAYS(K1262,L1261)</f>
        <v>-2</v>
      </c>
      <c r="Y1262" t="str">
        <f>IF(X1262&lt;=2,"CUMPLE","NO CUMPLE")</f>
        <v>CUMPLE</v>
      </c>
    </row>
    <row r="1263" xml:space="preserve">
      <c r="A1263">
        <v>12619510</v>
      </c>
      <c r="B1263" t="str">
        <v>REQUEST</v>
      </c>
      <c r="C1263" t="str">
        <v>CERRADO</v>
      </c>
      <c r="D1263" t="str">
        <v>CARNES</v>
      </c>
      <c r="E1263" t="str">
        <v>BALANZA</v>
      </c>
      <c r="F1263" t="str">
        <v>COLGANTE</v>
      </c>
      <c r="G1263" t="str">
        <v>METTLER</v>
      </c>
      <c r="H1263"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Supermercados_x000d_
Servicio: Sistemas_x000d_
Telefono: 3174355320_x000d_
Anexo: null_x000d_
_x000d_
buenas tardes._x000d_
_x000d_
jefe Miguel por favor me colabora con la autorizacion de esta llamada para que el tecnico de isit visite la tienda para la instalacion del teclado de la balanza colgante; la parte ya se encuentra en sitio._x000d_
</v>
      </c>
      <c r="I1263" t="str">
        <v xml:space="preserve">Por autorización del coordinador Regional miguel Caicedo; se solicita por favor atención al requerimiento para la instalación del teclado de la balanza	  </v>
      </c>
      <c r="J1263" t="str">
        <v>Se realizan parámetros de bioseguridad. Se validó ingreso a Tienda. Se realiza ubicación de la balanza y del usuario. Nos facilitan la parte y procedemos a trasladar la balanza hasta el laboratorio de sistemas. Realizamos el respectivo desensamble y retiramos el teclado el cual se encuentra en mal estado. Instalamos teclado (se realiza observación que el teclado no es nuevo) procedemos con las conexiones en los pines del bus de datos. Realizamos el respectivo pegado en la parte frontal de la balanza. Realizamos pruebas a satisfacción. Procedemos con el respectivo ensamble de la misma y procedemos a trasladar la balanza hasta la parte de carnes venta asistida. Subimos nuevamente la balanza y aseguramos. El usuario realiza pruebas a satisfaccióny se da por finalizada la actividad quedando la balanza completamente operativa y funcional.</v>
      </c>
      <c r="K1263">
        <v>44774</v>
      </c>
      <c r="L1263">
        <v>44774</v>
      </c>
      <c r="M1263" t="str">
        <f>TEXT(L1263,"DDDDDDD")</f>
        <v>lunes</v>
      </c>
      <c r="N1263" t="str">
        <v>M179 METRO PITALITO</v>
      </c>
      <c r="O1263" t="str">
        <v>PITALITO</v>
      </c>
      <c r="P1263" t="str">
        <f>IF(ISBLANK(O1263),"0",(VLOOKUP(O1263,REGION,2,FALSE)))</f>
        <v>OCCIDENTE</v>
      </c>
      <c r="Q1263" t="str">
        <v>EMERSON PALACIOS MARTINEZ</v>
      </c>
      <c r="R1263">
        <f>IF(ISBLANK(Q1263),"0", VLOOKUP(Q1263,PERSONAL,2,FALSE))</f>
        <v>13723524</v>
      </c>
      <c r="S1263" t="str">
        <v>ALIADO</v>
      </c>
      <c r="T1263">
        <v>0.625</v>
      </c>
      <c r="U1263">
        <v>0.6666666666666666</v>
      </c>
      <c r="V1263">
        <f>IF(ISBLANK(T1263 ),"0",U1263-T1263)</f>
        <v>0.04166666666666663</v>
      </c>
      <c r="W1263">
        <v>1</v>
      </c>
      <c r="X1263">
        <f>NETWORKDAYS(K1263,L1262)</f>
        <v>1</v>
      </c>
      <c r="Y1263" t="str">
        <f>IF(X1263&lt;=2,"CUMPLE","NO CUMPLE")</f>
        <v>CUMPLE</v>
      </c>
    </row>
    <row r="1264">
      <c r="A1264" t="str">
        <v>DEDICADO</v>
      </c>
      <c r="B1264" t="str">
        <v>DEDICADO</v>
      </c>
      <c r="C1264" t="str">
        <v>CERRADO</v>
      </c>
      <c r="D1264" t="str">
        <v>TIENDA</v>
      </c>
      <c r="E1264" t="str">
        <v>DEDICADO</v>
      </c>
      <c r="F1264" t="str">
        <v>DEDICADO</v>
      </c>
      <c r="G1264" t="str">
        <v>DEDICADO</v>
      </c>
      <c r="H1264" t="str">
        <v>Solicitud de técnico para apoyar atención de casos en tienda</v>
      </c>
      <c r="I1264" t="str">
        <v>Acompañamiento</v>
      </c>
      <c r="J1264" t="str">
        <v>Se realiza actividad de acompañamiento en tienda</v>
      </c>
      <c r="K1264">
        <v>44774</v>
      </c>
      <c r="L1264">
        <v>44774</v>
      </c>
      <c r="M1264" t="str">
        <f>TEXT(L1264,"DDDDDDD")</f>
        <v>lunes</v>
      </c>
      <c r="N1264" t="str">
        <v>EASY</v>
      </c>
      <c r="O1264" t="str">
        <v>BOGOTA</v>
      </c>
      <c r="P1264" t="str">
        <f>IF(ISBLANK(O1264),"0",(VLOOKUP(O1264,REGION,2,FALSE)))</f>
        <v>BOGOTA</v>
      </c>
      <c r="Q1264" t="str">
        <v>JUAN ALEJANDRO JIMENEZ RAMIREZ</v>
      </c>
      <c r="R1264">
        <f>IF(ISBLANK(Q1264),"0", VLOOKUP(Q1264,PERSONAL,2,FALSE))</f>
        <v>1000254206</v>
      </c>
      <c r="S1264" t="str">
        <v>DIRECTO</v>
      </c>
      <c r="T1264">
        <v>0.3333333333333333</v>
      </c>
      <c r="U1264">
        <v>0.75</v>
      </c>
      <c r="V1264">
        <v>0.4166666666666667</v>
      </c>
      <c r="W1264" t="str">
        <v>2;5</v>
      </c>
      <c r="X1264">
        <f>NETWORKDAYS(K1264,L1263)</f>
        <v>1</v>
      </c>
      <c r="Y1264" t="str">
        <f>IF(X1264&lt;=2,"CUMPLE","NO CUMPLE")</f>
        <v>CUMPLE</v>
      </c>
    </row>
    <row r="1265">
      <c r="A1265" t="str">
        <v>DEDICADO</v>
      </c>
      <c r="B1265" t="str">
        <v>DEDICADO</v>
      </c>
      <c r="C1265" t="str">
        <v>CERRADO</v>
      </c>
      <c r="D1265" t="str">
        <v>TIENDA</v>
      </c>
      <c r="E1265" t="str">
        <v>DEDICADO</v>
      </c>
      <c r="F1265" t="str">
        <v>DEDICADO</v>
      </c>
      <c r="G1265" t="str">
        <v>DEDICADO</v>
      </c>
      <c r="H1265" t="str">
        <v>Solicitud de técnico para apoyar atención de casos en tienda</v>
      </c>
      <c r="I1265" t="str">
        <v>Acompañamiento</v>
      </c>
      <c r="J1265" t="str">
        <v>Se realiza actividad de acompañamiento en tienda</v>
      </c>
      <c r="K1265">
        <v>44774</v>
      </c>
      <c r="L1265">
        <v>44774</v>
      </c>
      <c r="M1265" t="str">
        <f>TEXT(L1265,"DDDDDDD")</f>
        <v>lunes</v>
      </c>
      <c r="N1265" t="str">
        <v>SUPERMERCADOS BOGOTA</v>
      </c>
      <c r="O1265" t="str">
        <v>BOGOTA</v>
      </c>
      <c r="P1265" t="str">
        <f>IF(ISBLANK(O1265),"0",(VLOOKUP(O1265,REGION,2,FALSE)))</f>
        <v>BOGOTA</v>
      </c>
      <c r="Q1265" t="str">
        <v>JIMMY ALEXANDER TORRES FONSECA</v>
      </c>
      <c r="R1265">
        <f>IF(ISBLANK(Q1265),"0", VLOOKUP(Q1265,PERSONAL,2,FALSE))</f>
        <v>1193047966</v>
      </c>
      <c r="S1265" t="str">
        <v>DIRECTO</v>
      </c>
      <c r="T1265">
        <v>0.3333333333333333</v>
      </c>
      <c r="U1265">
        <v>0.75</v>
      </c>
      <c r="V1265">
        <v>0.4166666666666667</v>
      </c>
      <c r="W1265" t="str">
        <v>2;5</v>
      </c>
      <c r="X1265">
        <f>NETWORKDAYS(K1265,L1264)</f>
        <v>1</v>
      </c>
      <c r="Y1265" t="str">
        <f>IF(X1265&lt;=2,"CUMPLE","NO CUMPLE")</f>
        <v>CUMPLE</v>
      </c>
    </row>
    <row r="1266">
      <c r="A1266" t="str">
        <v>DEDICADO</v>
      </c>
      <c r="B1266" t="str">
        <v>DEDICADO</v>
      </c>
      <c r="C1266" t="str">
        <v>CERRADO</v>
      </c>
      <c r="D1266" t="str">
        <v>CRC</v>
      </c>
      <c r="E1266" t="str">
        <v>DEDICADO</v>
      </c>
      <c r="F1266" t="str">
        <v>DEDICADO</v>
      </c>
      <c r="G1266" t="str">
        <v>DEDICADO</v>
      </c>
      <c r="H1266" t="str">
        <v>Gestión de soporte técnico en el Centro de Reparación</v>
      </c>
      <c r="I1266" t="str">
        <v>Gestión de soporte técnico en el Centro de Reparación</v>
      </c>
      <c r="J1266" t="str">
        <v>Se realiza actividad de acompañamiento en CRC</v>
      </c>
      <c r="K1266">
        <v>44774</v>
      </c>
      <c r="L1266">
        <v>44774</v>
      </c>
      <c r="M1266" t="str">
        <f>TEXT(L1266,"DDDDDDD")</f>
        <v>lunes</v>
      </c>
      <c r="N1266" t="str">
        <v>CENTRO DE REPARACIÓN</v>
      </c>
      <c r="O1266" t="str">
        <v>BOGOTA</v>
      </c>
      <c r="P1266" t="str">
        <f>IF(ISBLANK(O1266),"0",(VLOOKUP(O1266,REGION,2,FALSE)))</f>
        <v>BOGOTA</v>
      </c>
      <c r="Q1266" t="str">
        <v>DIEGO ALBERTO TORRES CRUZ</v>
      </c>
      <c r="R1266">
        <f>IF(ISBLANK(Q1266),"0", VLOOKUP(Q1266,PERSONAL,2,FALSE))</f>
        <v>1000466791</v>
      </c>
      <c r="S1266" t="str">
        <v>DIRECTO</v>
      </c>
      <c r="T1266">
        <v>0.3333333333333333</v>
      </c>
      <c r="U1266">
        <v>0.75</v>
      </c>
      <c r="V1266">
        <v>0.4166666666666667</v>
      </c>
      <c r="W1266" t="str">
        <v>2;5</v>
      </c>
      <c r="X1266">
        <f>NETWORKDAYS(K1266,L1265)</f>
        <v>1</v>
      </c>
      <c r="Y1266" t="str">
        <f>IF(X1266&lt;=2,"CUMPLE","NO CUMPLE")</f>
        <v>CUMPLE</v>
      </c>
    </row>
    <row r="1267">
      <c r="A1267" t="str">
        <v>DEDICADO</v>
      </c>
      <c r="B1267" t="str">
        <v>DEDICADO</v>
      </c>
      <c r="C1267" t="str">
        <v>CERRADO</v>
      </c>
      <c r="D1267" t="str">
        <v>TIENDA</v>
      </c>
      <c r="E1267" t="str">
        <v>DEDICADO</v>
      </c>
      <c r="F1267" t="str">
        <v>DEDICADO</v>
      </c>
      <c r="G1267" t="str">
        <v>DEDICADO</v>
      </c>
      <c r="H1267" t="str">
        <v>Solicitud de técnico para apoyar atención de casos en tienda</v>
      </c>
      <c r="I1267" t="str">
        <v>Acompañamiento</v>
      </c>
      <c r="J1267" t="str">
        <v>Se realiza actividad de acompañamiento en tienda</v>
      </c>
      <c r="K1267">
        <v>44774</v>
      </c>
      <c r="L1267">
        <v>44774</v>
      </c>
      <c r="M1267" t="str">
        <f>TEXT(L1267,"DDDDDDD")</f>
        <v>lunes</v>
      </c>
      <c r="N1267" t="str">
        <v>J031 CALI CHIPICHAPE</v>
      </c>
      <c r="O1267" t="str">
        <v>CALI</v>
      </c>
      <c r="P1267" t="str">
        <v>OCCIDENTE</v>
      </c>
      <c r="Q1267" t="str">
        <v>LINA FERNANDA ARBOLEDA PRECIADO</v>
      </c>
      <c r="R1267">
        <f>IF(ISBLANK(Q1267),"0", VLOOKUP(Q1267,PERSONAL,2,FALSE))</f>
        <v>1143832224</v>
      </c>
      <c r="S1267" t="str">
        <v>DIRECTO</v>
      </c>
      <c r="T1267">
        <v>0.3333333333333333</v>
      </c>
      <c r="U1267">
        <v>0.75</v>
      </c>
      <c r="V1267">
        <v>0.4166666666666667</v>
      </c>
      <c r="W1267" t="str">
        <v>2;5</v>
      </c>
      <c r="X1267">
        <f>NETWORKDAYS(K1267,L1266)</f>
        <v>1</v>
      </c>
      <c r="Y1267" t="str">
        <f>IF(X1267&lt;=2,"CUMPLE","NO CUMPLE")</f>
        <v>CUMPLE</v>
      </c>
    </row>
    <row r="1268" xml:space="preserve">
      <c r="A1268">
        <v>12612427</v>
      </c>
      <c r="B1268" t="str">
        <v>REQUEST</v>
      </c>
      <c r="C1268" t="str">
        <v>CERRADO</v>
      </c>
      <c r="D1268" t="str">
        <v>PGC</v>
      </c>
      <c r="E1268" t="str">
        <v>PDA</v>
      </c>
      <c r="F1268" t="str">
        <v>PDA</v>
      </c>
      <c r="G1268" t="str">
        <v>HONEYWELL</v>
      </c>
      <c r="H1268"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 a validar la pda serial 20073B0141; ya que esta se queda bloqueada con el laser encendido y no permite ninguna funcion ; toca reiniciarla varias veces para que funcione; y esto retrasa la operacion_x000d_
Seccion de la tienda en donde se ubica la PDT o usuario: COMERCIAL</v>
      </c>
      <c r="I1268" t="str" xml:space="preserve">
        <v xml:space="preserve">Solicito de su ayuda para revisión de una pda del área de pgc que está presentando fallas presenta bloqueo con el láser y queda bloqueado y para poder continuar deben de reiniciarla pada pero cuando se prende nuevamente se presenta la falla; validar y realizar configuración de cero nuevamente para descartar una falla de software ._x000d_
Tienda: J047 Girardot_x000d_
Información del equipo:_x000d_
Tipo Equipo: PDA_x000d_
Modelo: EDA51_x000d_
Marca: HONEYWELL_x000d_
Serial: 20073B0141_x000d_
CONTACTO: Angela Zabala 3222169129</v>
      </c>
      <c r="J1268" t="str">
        <v>Se realiza revisión de la PDA mencionada y se encuentra en el perfil de administrador y sin conexión a la red. Se realiza configuración correspondiente dejandola configurada como PisodeVentaRSM y dandole acceso únicamente a las aplicaciones que necesita el usuario (Mocha y Telnet). Se conecta a red mediante código QR; se pone a pruebas con el usuario y la PDA funciona correctamente</v>
      </c>
      <c r="K1268">
        <v>44774</v>
      </c>
      <c r="L1268">
        <v>44775</v>
      </c>
      <c r="M1268" t="str">
        <f>TEXT(L1268,"DDDDDDD")</f>
        <v>martes</v>
      </c>
      <c r="N1268" t="str">
        <v>J047 JUMBO GIRARDOT</v>
      </c>
      <c r="O1268" t="str">
        <v>GIRARDOT</v>
      </c>
      <c r="P1268" t="str">
        <f>IF(ISBLANK(O1268),"0",(VLOOKUP(O1268,REGION,2,FALSE)))</f>
        <v>OCCIDENTE</v>
      </c>
      <c r="Q1268" t="str">
        <v>RAFAEL ARDILA PUENTES</v>
      </c>
      <c r="R1268">
        <f>IF(ISBLANK(Q1268),"0", VLOOKUP(Q1268,PERSONAL,2,FALSE))</f>
        <v>1018419858</v>
      </c>
      <c r="S1268" t="str">
        <v>ALIADO</v>
      </c>
      <c r="T1268">
        <v>0.5416666666666666</v>
      </c>
      <c r="U1268">
        <v>0.5833333333333334</v>
      </c>
      <c r="V1268">
        <f>IF(ISBLANK(T1268 ),"0",U1268-T1268)</f>
        <v>0.04166666666666674</v>
      </c>
      <c r="W1268">
        <v>1</v>
      </c>
      <c r="X1268">
        <f>NETWORKDAYS(K1268,L1267)</f>
        <v>1</v>
      </c>
      <c r="Y1268" t="str">
        <f>IF(X1268&lt;=2,"CUMPLE","NO CUMPLE")</f>
        <v>CUMPLE</v>
      </c>
    </row>
    <row r="1269" xml:space="preserve">
      <c r="A1269">
        <v>12625218</v>
      </c>
      <c r="B1269" t="str">
        <v>REQUEST</v>
      </c>
      <c r="C1269" t="str">
        <v>CERRADO</v>
      </c>
      <c r="D1269" t="str">
        <v>TIENDA</v>
      </c>
      <c r="E1269" t="str">
        <v>PDT</v>
      </c>
      <c r="F1269" t="str">
        <v>PDT</v>
      </c>
      <c r="G1269" t="str">
        <v>SKORPIO</v>
      </c>
      <c r="H1269"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Administracion Central_x000d_
Telefono: 3176406586_x000d_
Anexo: null_x000d_
Descripcion: Buenos dias: Me ayudas con la configuracion del nuevo acceso a Genesix (genesix.cencosud.corp) de los equipos :_x000d_
_x000d_
DATALOGIC SKORPIO X3 G17F62322 CONTRALOR_x000d_
DATALOGIC SKORPIO X3 G17C75944 CONTRALOR_x000d_
DATALOGIC SKORPIO X3 G17L04205 CONTRALOR_x000d_
DATALOGIC SKORPIO X3 G17L04245 CONTRALOR_x000d_
DATALOGIC SKORPIO X3 G17L04267 CONTRALOR_x000d_
_x000d_
Jefe de area asignacion de la PDT: CONTRALOR_x000d_
</v>
      </c>
      <c r="I1269" t="str">
        <v>tecnico de isit visita la tienda para que realice la actividad solicitada</v>
      </c>
      <c r="J1269" t="str">
        <v>Se realizan parámetros de bioseguridad. Se validó ingreso a Tienda. Se realiza ubicación de la pdt´s datalogic. Procedemos a ingresar a genesix encada uno de los pdt´s. Se realiza proceso de configuración del nuevo acceso a genesix. Se valida puerto. Se guarda configuración y se procede con dar reinicios a los mismos. Se realizan pruebas a satisfacción. Se les extrae la batería y vuelve y se conectan. Las pruebas salen a satisfacción de los usuarios. Se da por finalizada la actividad quedando las pdt´s completamente operativas.</v>
      </c>
      <c r="K1269">
        <v>44774</v>
      </c>
      <c r="L1269">
        <v>44775</v>
      </c>
      <c r="M1269" t="str">
        <f>TEXT(L1269,"DDDDDDD")</f>
        <v>martes</v>
      </c>
      <c r="N1269" t="str">
        <v>M179 METRO PITALITO</v>
      </c>
      <c r="O1269" t="str">
        <v>PITALITO</v>
      </c>
      <c r="P1269" t="str">
        <f>IF(ISBLANK(O1269),"0",(VLOOKUP(O1269,REGION,2,FALSE)))</f>
        <v>OCCIDENTE</v>
      </c>
      <c r="Q1269" t="str">
        <v>EMERSON PALACIOS MARTINEZ</v>
      </c>
      <c r="R1269">
        <f>IF(ISBLANK(Q1269),"0", VLOOKUP(Q1269,PERSONAL,2,FALSE))</f>
        <v>13723524</v>
      </c>
      <c r="S1269" t="str">
        <v>ALIADO</v>
      </c>
      <c r="T1269">
        <v>0.625</v>
      </c>
      <c r="U1269">
        <v>0.7291666666666666</v>
      </c>
      <c r="V1269">
        <f>IF(ISBLANK(T1269 ),"0",U1269-T1269)</f>
        <v>0.10416666666666663</v>
      </c>
      <c r="W1269">
        <v>2</v>
      </c>
      <c r="X1269">
        <f>NETWORKDAYS(K1269,L1268)</f>
        <v>2</v>
      </c>
      <c r="Y1269" t="str">
        <f>IF(X1269&lt;=2,"CUMPLE","NO CUMPLE")</f>
        <v>CUMPLE</v>
      </c>
    </row>
    <row r="1270" xml:space="preserve">
      <c r="A1270">
        <v>12626416</v>
      </c>
      <c r="B1270" t="str">
        <v>PROACTIVA</v>
      </c>
      <c r="C1270" t="str">
        <v>CERRADO</v>
      </c>
      <c r="D1270" t="str">
        <v>TIENDA</v>
      </c>
      <c r="E1270" t="str">
        <v>PROACTIVA</v>
      </c>
      <c r="F1270" t="str">
        <v>PROACTIVA</v>
      </c>
      <c r="G1270" t="str">
        <v>PROACTIVA</v>
      </c>
      <c r="H1270" t="str" xml:space="preserve">
        <v xml:space="preserve">Buenas Tardes_x000d_
_x000d_
Se solicita visita proactiva a la tienda Metro Mosquera donde debemos de validar lo siguiente:_x000d_
_x000d_
1. Lineal de Cajas_x000d_
2. Verificadores de precio_x000d_
3. PDA_x000d_
4. Desktop_x000d_
5. Balanzas Mesa o Colgante_x000d_
_x000d_
Si en la visita se encuentra que se necesita solicitar alguna parte; solicitar a la tienda un Ticket nuevo para realizar la solicitud de la parte y lo escalan con Diego Cortes</v>
      </c>
      <c r="I1270" t="str" xml:space="preserve">
        <v xml:space="preserve">Transfer Assignee from '' to 'Espinosa Rodriguez; Jamir Leandro '_x000d_
Transfer Group from 'Soporte_Onsite_BOGOTA' to 'Soporte_Onsite_REG_Remoto_SM Colombia'</v>
      </c>
      <c r="J1270" t="str">
        <v>Se realiza visita proactiva a tienda. Se realiza recorrido revisando estado y servicios pendientes en líneal de cajas; verificadores; PDA; PCs y Balanzas. Se adjunta formato de visita con novedades encontradas</v>
      </c>
      <c r="K1270">
        <v>44775</v>
      </c>
      <c r="L1270">
        <v>44775</v>
      </c>
      <c r="M1270" t="str">
        <f>TEXT(L1270,"DDDDDDD")</f>
        <v>martes</v>
      </c>
      <c r="N1270" t="str">
        <v>M073 METRO MOSQUERA</v>
      </c>
      <c r="O1270" t="str">
        <v>MOSQUERA</v>
      </c>
      <c r="P1270" t="str">
        <f>IF(ISBLANK(O1270),"0",(VLOOKUP(O1270,REGION,2,FALSE)))</f>
        <v>BOGOTA</v>
      </c>
      <c r="Q1270" t="str">
        <v>ALEXANDER CASTILLO SOTELO</v>
      </c>
      <c r="R1270">
        <f>IF(ISBLANK(Q1270),"0", VLOOKUP(Q1270,PERSONAL,2,FALSE))</f>
        <v>80216449</v>
      </c>
      <c r="S1270" t="str">
        <v>ALIADO</v>
      </c>
      <c r="T1270">
        <v>0.4166666666666667</v>
      </c>
      <c r="U1270">
        <v>0.5416666666666666</v>
      </c>
      <c r="V1270">
        <f>IF(ISBLANK(T1270 ),"0",U1270-T1270)</f>
        <v>0.12499999999999994</v>
      </c>
      <c r="W1270">
        <v>2</v>
      </c>
      <c r="X1270">
        <f>NETWORKDAYS(K1270,L1269)</f>
        <v>1</v>
      </c>
      <c r="Y1270" t="str">
        <f>IF(X1270&lt;=2,"CUMPLE","NO CUMPLE")</f>
        <v>CUMPLE</v>
      </c>
    </row>
    <row r="1271" xml:space="preserve">
      <c r="A1271">
        <v>12626429</v>
      </c>
      <c r="B1271" t="str">
        <v>PROACTIVA</v>
      </c>
      <c r="C1271" t="str">
        <v>CERRADO</v>
      </c>
      <c r="D1271" t="str">
        <v>TIENDA</v>
      </c>
      <c r="E1271" t="str">
        <v>PROACTIVA</v>
      </c>
      <c r="F1271" t="str">
        <v>PROACTIVA</v>
      </c>
      <c r="G1271" t="str">
        <v>PROACTIVA</v>
      </c>
      <c r="H1271" t="str" xml:space="preserve">
        <v xml:space="preserve">Buenas Tardes_x000d_
_x000d_
Se solicita visita proactiva a la tienda Metro Facatativa donde debemos de validar lo siguiente:_x000d_
_x000d_
1. Lineal de Cajas_x000d_
2. Verificadores de precio_x000d_
3. PDA_x000d_
4. Desktop_x000d_
5. Balanzas Mesa o Colgante_x000d_
_x000d_
Si en la visita se encuentra que se necesita solicitar alguna parte; solicitar a la tienda un Ticket nuevo para realizar la solicitud de la parte y lo escalan con Diego Cortes</v>
      </c>
      <c r="I1271" t="str" xml:space="preserve">
        <v xml:space="preserve">Transfer Assignee from '' to 'Espinosa Rodriguez; Jamir Leandro '_x000d_
Transfer Group from 'Soporte_Onsite_BOGOTA' to 'Soporte_Onsite_REG_Remoto_SM Colombia'</v>
      </c>
      <c r="J1271" t="str">
        <v>Se realiza visita proactiva a tienda. Se realiza recorrido revisando estado y servicios pendientes en líneal de cajas; verificadores; PDA; PCs y Balanzas. Se adjunta formato de visita con novedades encontradas</v>
      </c>
      <c r="K1271">
        <v>44775</v>
      </c>
      <c r="L1271">
        <v>44775</v>
      </c>
      <c r="M1271" t="str">
        <f>TEXT(L1271,"DDDDDDD")</f>
        <v>martes</v>
      </c>
      <c r="N1271" t="str">
        <v>M074 METRO FACATATIVA</v>
      </c>
      <c r="O1271" t="str">
        <v>FACATATIVA</v>
      </c>
      <c r="P1271" t="str">
        <f>IF(ISBLANK(O1271),"0",(VLOOKUP(O1271,REGION,2,FALSE)))</f>
        <v>BOGOTA</v>
      </c>
      <c r="Q1271" t="str">
        <v>ALEXANDER CASTILLO SOTELO</v>
      </c>
      <c r="R1271">
        <f>IF(ISBLANK(Q1271),"0", VLOOKUP(Q1271,PERSONAL,2,FALSE))</f>
        <v>80216449</v>
      </c>
      <c r="S1271" t="str">
        <v>ALIADO</v>
      </c>
      <c r="T1271">
        <v>0.5833333333333334</v>
      </c>
      <c r="U1271">
        <v>0.7083333333333334</v>
      </c>
      <c r="V1271">
        <f>IF(ISBLANK(T1271 ),"0",U1271-T1271)</f>
        <v>0.125</v>
      </c>
      <c r="W1271">
        <v>2</v>
      </c>
      <c r="X1271">
        <f>NETWORKDAYS(K1271,L1270)</f>
        <v>1</v>
      </c>
      <c r="Y1271" t="str">
        <f>IF(X1271&lt;=2,"CUMPLE","NO CUMPLE")</f>
        <v>CUMPLE</v>
      </c>
    </row>
    <row r="1272">
      <c r="A1272" t="str">
        <v>DEDICADO</v>
      </c>
      <c r="B1272" t="str">
        <v>DEDICADO</v>
      </c>
      <c r="C1272" t="str">
        <v>CERRADO</v>
      </c>
      <c r="D1272" t="str">
        <v>TIENDA</v>
      </c>
      <c r="E1272" t="str">
        <v>DEDICADO</v>
      </c>
      <c r="F1272" t="str">
        <v>DEDICADO</v>
      </c>
      <c r="G1272" t="str">
        <v>DEDICADO</v>
      </c>
      <c r="H1272" t="str">
        <v>Solicitud de técnico para apoyar atención de casos en tienda</v>
      </c>
      <c r="I1272" t="str">
        <v>Acompañamiento</v>
      </c>
      <c r="J1272" t="str">
        <v>Se realiza actividad de acompañamiento en tienda</v>
      </c>
      <c r="K1272">
        <v>44775</v>
      </c>
      <c r="L1272">
        <v>44775</v>
      </c>
      <c r="M1272" t="str">
        <f>TEXT(L1272,"DDDDDDD")</f>
        <v>martes</v>
      </c>
      <c r="N1272" t="str">
        <v>EASY</v>
      </c>
      <c r="O1272" t="str">
        <v>BOGOTA</v>
      </c>
      <c r="P1272" t="str">
        <f>IF(ISBLANK(O1272),"0",(VLOOKUP(O1272,REGION,2,FALSE)))</f>
        <v>BOGOTA</v>
      </c>
      <c r="Q1272" t="str">
        <v>JUAN ALEJANDRO JIMENEZ RAMIREZ</v>
      </c>
      <c r="R1272">
        <f>IF(ISBLANK(Q1272),"0", VLOOKUP(Q1272,PERSONAL,2,FALSE))</f>
        <v>1000254206</v>
      </c>
      <c r="S1272" t="str">
        <v>DIRECTO</v>
      </c>
      <c r="T1272">
        <v>0.3333333333333333</v>
      </c>
      <c r="U1272">
        <v>0.75</v>
      </c>
      <c r="V1272">
        <v>0.4166666666666667</v>
      </c>
      <c r="W1272" t="str">
        <v>2;5</v>
      </c>
      <c r="X1272">
        <f>NETWORKDAYS(K1272,L1271)</f>
        <v>1</v>
      </c>
      <c r="Y1272" t="str">
        <f>IF(X1272&lt;=2,"CUMPLE","NO CUMPLE")</f>
        <v>CUMPLE</v>
      </c>
    </row>
    <row r="1273">
      <c r="A1273" t="str">
        <v>DEDICADO</v>
      </c>
      <c r="B1273" t="str">
        <v>DEDICADO</v>
      </c>
      <c r="C1273" t="str">
        <v>CERRADO</v>
      </c>
      <c r="D1273" t="str">
        <v>TIENDA</v>
      </c>
      <c r="E1273" t="str">
        <v>DEDICADO</v>
      </c>
      <c r="F1273" t="str">
        <v>DEDICADO</v>
      </c>
      <c r="G1273" t="str">
        <v>DEDICADO</v>
      </c>
      <c r="H1273" t="str">
        <v>Solicitud de técnico para apoyar atención de casos en tienda</v>
      </c>
      <c r="I1273" t="str">
        <v>Acompañamiento</v>
      </c>
      <c r="J1273" t="str">
        <v>Se realiza actividad de acompañamiento en tienda</v>
      </c>
      <c r="K1273">
        <v>44775</v>
      </c>
      <c r="L1273">
        <v>44775</v>
      </c>
      <c r="M1273" t="str">
        <f>TEXT(L1273,"DDDDDDD")</f>
        <v>martes</v>
      </c>
      <c r="N1273" t="str">
        <v>SUPERMERCADOS BOGOTA</v>
      </c>
      <c r="O1273" t="str">
        <v>BOGOTA</v>
      </c>
      <c r="P1273" t="str">
        <f>IF(ISBLANK(O1273),"0",(VLOOKUP(O1273,REGION,2,FALSE)))</f>
        <v>BOGOTA</v>
      </c>
      <c r="Q1273" t="str">
        <v>JIMMY ALEXANDER TORRES FONSECA</v>
      </c>
      <c r="R1273">
        <f>IF(ISBLANK(Q1273),"0", VLOOKUP(Q1273,PERSONAL,2,FALSE))</f>
        <v>1193047966</v>
      </c>
      <c r="S1273" t="str">
        <v>DIRECTO</v>
      </c>
      <c r="T1273">
        <v>0.3333333333333333</v>
      </c>
      <c r="U1273">
        <v>0.75</v>
      </c>
      <c r="V1273">
        <v>0.4166666666666667</v>
      </c>
      <c r="W1273" t="str">
        <v>2;5</v>
      </c>
      <c r="X1273">
        <f>NETWORKDAYS(K1273,L1272)</f>
        <v>1</v>
      </c>
      <c r="Y1273" t="str">
        <f>IF(X1273&lt;=2,"CUMPLE","NO CUMPLE")</f>
        <v>CUMPLE</v>
      </c>
    </row>
    <row r="1274">
      <c r="A1274" t="str">
        <v>DEDICADO</v>
      </c>
      <c r="B1274" t="str">
        <v>DEDICADO</v>
      </c>
      <c r="C1274" t="str">
        <v>CERRADO</v>
      </c>
      <c r="D1274" t="str">
        <v>TIENDA</v>
      </c>
      <c r="E1274" t="str">
        <v>DEDICADO</v>
      </c>
      <c r="F1274" t="str">
        <v>DEDICADO</v>
      </c>
      <c r="G1274" t="str">
        <v>DEDICADO</v>
      </c>
      <c r="H1274" t="str">
        <v>Solicitud de técnico para apoyar atención de casos en tienda</v>
      </c>
      <c r="I1274" t="str">
        <v>Acompañamiento</v>
      </c>
      <c r="J1274" t="str">
        <v>Se realiza actividad de acompañamiento en tienda</v>
      </c>
      <c r="K1274">
        <v>44775</v>
      </c>
      <c r="L1274">
        <v>44775</v>
      </c>
      <c r="M1274" t="str">
        <f>TEXT(L1274,"DDDDDDD")</f>
        <v>martes</v>
      </c>
      <c r="N1274" t="str">
        <v>J009 UNICENTRO</v>
      </c>
      <c r="O1274" t="str">
        <v>PEREIRA</v>
      </c>
      <c r="P1274" t="str">
        <f>IF(ISBLANK(O1274),"0",(VLOOKUP(O1274,REGION,2,FALSE)))</f>
        <v>CENTRO</v>
      </c>
      <c r="Q1274" t="str">
        <v>JUAN GUILLERMO SALAZAR CONTRERAS</v>
      </c>
      <c r="R1274" t="e">
        <f>IF(ISBLANK(Q1274),"0", VLOOKUP(Q1274,PERSONAL,2,FALSE))</f>
        <v>#N/A</v>
      </c>
      <c r="S1274" t="str">
        <v>DIRECTO</v>
      </c>
      <c r="T1274">
        <v>0.3333333333333333</v>
      </c>
      <c r="U1274">
        <v>0.75</v>
      </c>
      <c r="V1274">
        <v>0.4166666666666667</v>
      </c>
      <c r="W1274" t="str">
        <v>2;5</v>
      </c>
      <c r="X1274">
        <f>NETWORKDAYS(K1274,L1273)</f>
        <v>1</v>
      </c>
      <c r="Y1274" t="str">
        <f>IF(X1274&lt;=2,"CUMPLE","NO CUMPLE")</f>
        <v>CUMPLE</v>
      </c>
    </row>
    <row r="1275">
      <c r="A1275" t="str">
        <v>DEDICADO</v>
      </c>
      <c r="B1275" t="str">
        <v>DEDICADO</v>
      </c>
      <c r="C1275" t="str">
        <v>CERRADO</v>
      </c>
      <c r="D1275" t="str">
        <v>TIENDA</v>
      </c>
      <c r="E1275" t="str">
        <v>DEDICADO</v>
      </c>
      <c r="F1275" t="str">
        <v>DEDICADO</v>
      </c>
      <c r="G1275" t="str">
        <v>DEDICADO</v>
      </c>
      <c r="H1275" t="str">
        <v>Solicitud de técnico para apoyar atención de casos en tienda</v>
      </c>
      <c r="I1275" t="str">
        <v>Acompañamiento</v>
      </c>
      <c r="J1275" t="str">
        <v>Se realiza actividad de acompañamiento en tienda</v>
      </c>
      <c r="K1275">
        <v>44775</v>
      </c>
      <c r="L1275">
        <v>44775</v>
      </c>
      <c r="M1275" t="str">
        <f>TEXT(L1275,"DDDDDDD")</f>
        <v>martes</v>
      </c>
      <c r="N1275" t="str">
        <v>J031 CALI CHIPICHAPE</v>
      </c>
      <c r="O1275" t="str">
        <v>CALI</v>
      </c>
      <c r="P1275" t="str">
        <v>OCCIDENTE</v>
      </c>
      <c r="Q1275" t="str">
        <v>LINA FERNANDA ARBOLEDA PRECIADO</v>
      </c>
      <c r="R1275">
        <f>IF(ISBLANK(Q1275),"0", VLOOKUP(Q1275,PERSONAL,2,FALSE))</f>
        <v>1143832224</v>
      </c>
      <c r="S1275" t="str">
        <v>DIRECTO</v>
      </c>
      <c r="T1275">
        <v>0.3333333333333333</v>
      </c>
      <c r="U1275">
        <v>0.75</v>
      </c>
      <c r="V1275">
        <v>0.4166666666666667</v>
      </c>
      <c r="W1275" t="str">
        <v>2;5</v>
      </c>
      <c r="X1275">
        <f>NETWORKDAYS(K1275,L1274)</f>
        <v>1</v>
      </c>
      <c r="Y1275" t="str">
        <f>IF(X1275&lt;=2,"CUMPLE","NO CUMPLE")</f>
        <v>CUMPLE</v>
      </c>
    </row>
    <row r="1276" xml:space="preserve">
      <c r="A1276">
        <v>12625006</v>
      </c>
      <c r="B1276" t="str">
        <v>REQUEST</v>
      </c>
      <c r="C1276" t="str">
        <v>CERRADO</v>
      </c>
      <c r="D1276" t="str">
        <v>PISO DE VENTA</v>
      </c>
      <c r="E1276" t="str">
        <v>IMPRESORA</v>
      </c>
      <c r="F1276" t="str">
        <v>PORTABLE</v>
      </c>
      <c r="G1276" t="str">
        <v>ZEBRA</v>
      </c>
      <c r="H1276" t="str" xml:space="preserve">
        <v xml:space="preserve">Datos usuario_x000d_
Nombre: Jesus Antonio Cordoba Silva_x000d_
Correo: JesusAntonio.CordobaSilva@cencosud.com.co_x000d_
Usuario AD: JACordob_x000d_
Pais: Colombia_x000d_
Ubicacion: J036 JUMBO POPAYAN CAMPANARIO_x000d_
Zona: Colombia Occidente_x000d_
Unidad de Negocio: JUMBO_x000d_
Servicio: null_x000d_
Telefono: 3137924693_x000d_
Anexo: null_x000d_
Descripcion: Cordial saludo._x000d_
tenemos falla en la aplicacion de genesix en la portable de peroques ya que parece que no esta conectada._x000d_
Nombre del programa en falla en el menu: genesix en portable_x000d_
</v>
      </c>
      <c r="I1276" t="str">
        <v>tecnico visite la tienda y valide la novedad reportada con la zebra portable</v>
      </c>
      <c r="J1276" t="str">
        <v>Se solicita la información para realizar el procedimiento; indican que la impresora no reconoce red wifi y está inactiva por dicha razón. Se verifica el programa de configuración y se procede a conectar la impresora por medio del cable usb y acceder a la información de la impresora. Se solicita la clave de usuario y clave de wifi para su conexión; envían la información de IP de la impresora y se continua con la configuración. Terminada la configuración del dispòsitivo de impresión; se reinicia y al prender carga la red con la ip corregida e inicia la impresión de varios tickets represados en la cola de impresión. Se realiza otra prueba confirmando que ya queda configurada y funcionando correctamente</v>
      </c>
      <c r="K1276">
        <v>44775</v>
      </c>
      <c r="L1276">
        <v>44775</v>
      </c>
      <c r="M1276" t="str">
        <f>TEXT(L1276,"DDDDDDD")</f>
        <v>martes</v>
      </c>
      <c r="N1276" t="str">
        <v>J036 JUMBO POPAYAN CAMPANARIO</v>
      </c>
      <c r="O1276" t="str">
        <v>POPAYAN</v>
      </c>
      <c r="P1276" t="str">
        <f>IF(ISBLANK(O1276),"0",(VLOOKUP(O1276,REGION,2,FALSE)))</f>
        <v>OCCIDENTE</v>
      </c>
      <c r="Q1276" t="str">
        <v>DANIEL FERNANDO PAREDES ARTEAGA</v>
      </c>
      <c r="R1276">
        <f>IF(ISBLANK(Q1276),"0", VLOOKUP(Q1276,PERSONAL,2,FALSE))</f>
        <v>10301691</v>
      </c>
      <c r="S1276" t="str">
        <v>DIRECTO</v>
      </c>
      <c r="T1276">
        <v>0.5868055555555556</v>
      </c>
      <c r="U1276">
        <v>0.6666666666666666</v>
      </c>
      <c r="V1276">
        <f>IF(ISBLANK(T1276 ),"0",U1276-T1276)</f>
        <v>0.07986111111111105</v>
      </c>
      <c r="W1276">
        <v>2</v>
      </c>
      <c r="X1276">
        <f>NETWORKDAYS(K1276,L1275)</f>
        <v>1</v>
      </c>
      <c r="Y1276" t="str">
        <f>IF(X1276&lt;=2,"CUMPLE","NO CUMPLE")</f>
        <v>CUMPLE</v>
      </c>
    </row>
    <row r="1277" xml:space="preserve">
      <c r="A1277">
        <v>12625140</v>
      </c>
      <c r="B1277" t="str">
        <v>REQUEST</v>
      </c>
      <c r="C1277" t="str">
        <v>CERRADO</v>
      </c>
      <c r="D1277" t="str">
        <v>TIENDA</v>
      </c>
      <c r="E1277" t="str">
        <v>PDT</v>
      </c>
      <c r="F1277" t="str">
        <v>PDT</v>
      </c>
      <c r="G1277" t="str">
        <v>SKORPIO</v>
      </c>
      <c r="H1277"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ADM. CENTRAL_x000d_
Servicio: Administracion Central_x000d_
Telefono: 3176406586_x000d_
Anexo: null_x000d_
Descripcion: Buenos dias: Me ayudas con la configuracion del nuevo acceso a Genesix (genesix.cencosud.corp) de los equipos :_x000d_
_x000d_
DATALOGIC SKORPIO X3 G17F62353 CAJAS_x000d_
DATALOGIC SKORPIO X3 G17F62340 CONTRALOR_x000d_
DATALOGIC SKORPIO X3 G17F62351 CONTRALOR_x000d_
DATALOGIC SKORPIO X3 G17F62356 CONTRALOR_x000d_
DATALOGIC SKORPIO X3 G17F62337 DIRECCION_x000d_
DATALOGIC SKORPIO X3 G17F62338 DIRECCION_x000d_
_x000d_
Jefe de area asignacion de la PDT: DIRECCION; CONTRALOR; CAJAS_x000d_
</v>
      </c>
      <c r="I1277" t="str">
        <v>tecnico de isit visite la tienda para llevar a cabo eta actividad</v>
      </c>
      <c r="J1277" t="str">
        <v>Se solicita la información para realizar el procedimiento. Indican que son 6 unidades pdt para reconfigurar con el acceso a genesix; envian la información correspondiente para la configuración. Se valida en Contralor en donde están 3 pdt con los siguientes seriales G17F62351; G17F62356; G17F62338 y entregan una bateria para prender los dispisitivos. Se prende cada pdt por separado; se realiza la nueva configuración y se solicita apoyo con unos de los usuarios. Se continua con la siguiente pdt del área de cajas  con serial  G17F622353 y se realizo la configuración. Se sigue con pdt del área de recibo  con el serial G17F62340; se realiza la configuración y se continua con la de video G17F622337 y se realiza la configuración correspondiente. Se hicieron pruebas con los usuarios y funcionamiento queda correcto</v>
      </c>
      <c r="K1277">
        <v>44775</v>
      </c>
      <c r="L1277">
        <v>44775</v>
      </c>
      <c r="M1277" t="str">
        <f>TEXT(L1277,"DDDDDDD")</f>
        <v>martes</v>
      </c>
      <c r="N1277" t="str">
        <v>J036 JUMBO POPAYAN CAMPANARIO</v>
      </c>
      <c r="O1277" t="str">
        <v>POPAYAN</v>
      </c>
      <c r="P1277" t="str">
        <f>IF(ISBLANK(O1277),"0",(VLOOKUP(O1277,REGION,2,FALSE)))</f>
        <v>OCCIDENTE</v>
      </c>
      <c r="Q1277" t="str">
        <v>DANIEL FERNANDO PAREDES ARTEAGA</v>
      </c>
      <c r="R1277">
        <f>IF(ISBLANK(Q1277),"0", VLOOKUP(Q1277,PERSONAL,2,FALSE))</f>
        <v>10301691</v>
      </c>
      <c r="S1277" t="str">
        <v>DIRECTO</v>
      </c>
      <c r="T1277">
        <v>0.40625</v>
      </c>
      <c r="U1277">
        <v>0.5208333333333334</v>
      </c>
      <c r="V1277">
        <f>IF(ISBLANK(T1277 ),"0",U1277-T1277)</f>
        <v>0.11458333333333337</v>
      </c>
      <c r="W1277">
        <v>2</v>
      </c>
      <c r="X1277">
        <f>NETWORKDAYS(K1277,L1276)</f>
        <v>1</v>
      </c>
      <c r="Y1277" t="str">
        <f>IF(X1277&lt;=2,"CUMPLE","NO CUMPLE")</f>
        <v>CUMPLE</v>
      </c>
    </row>
    <row r="1278" xml:space="preserve">
      <c r="A1278">
        <v>12625191</v>
      </c>
      <c r="B1278" t="str">
        <v>REQUEST</v>
      </c>
      <c r="C1278" t="str">
        <v>CERRADO</v>
      </c>
      <c r="D1278" t="str">
        <v>TIENDA</v>
      </c>
      <c r="E1278" t="str">
        <v>PDT</v>
      </c>
      <c r="F1278" t="str">
        <v>PDT</v>
      </c>
      <c r="G1278" t="str">
        <v>SKORPIO</v>
      </c>
      <c r="H1278"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ADM. CENTRAL_x000d_
Servicio: Administracion Central_x000d_
Telefono: 3176406586_x000d_
Anexo: null_x000d_
Descripcion: Buenos dias: Me ayudas con la configuracion del nuevo acceso a Genesix (genesix.cencosud.corp) de los equipos :_x000d_
_x000d_
DATALOGIC SKORPIO X3 G17C75952 CONTRALOR_x000d_
DATALOGIC SKORPIO X3 G17C75961 CONTRALOR_x000d_
DATALOGIC SKORPIO X3 G17F62281 CONTRALOR_x000d_
_x000d_
Jefe de area asignacion de la PDT: CONTRALOR_x000d_
</v>
      </c>
      <c r="I1278" t="str">
        <v xml:space="preserve">se trasfiere para su validacion	</v>
      </c>
      <c r="J1278" t="str">
        <v>se revisa pdt DATALOGIC SKORPIO X3 G17C75952; G17C75961; G17F62281 las cuales se debe actualizar el nuevo acceso a genesix; se configura y se parametriza el nuevo enlace de genesix. Se hacen pruebas de conexión exitosas</v>
      </c>
      <c r="K1278">
        <v>44775</v>
      </c>
      <c r="L1278">
        <v>44775</v>
      </c>
      <c r="M1278" t="str">
        <f>TEXT(L1278,"DDDDDDD")</f>
        <v>martes</v>
      </c>
      <c r="N1278" t="str">
        <v>M038 METRO NEIVA CENTRO DE CONVENCIONES</v>
      </c>
      <c r="O1278" t="str">
        <v>NEIVA</v>
      </c>
      <c r="P1278" t="str">
        <f>IF(ISBLANK(O1278),"0",(VLOOKUP(O1278,REGION,2,FALSE)))</f>
        <v>OCCIDENTE</v>
      </c>
      <c r="Q1278" t="str">
        <v>JOHN ALEJANDRO LOZADA BABATIVA</v>
      </c>
      <c r="R1278">
        <f>IF(ISBLANK(Q1278),"0", VLOOKUP(Q1278,PERSONAL,2,FALSE))</f>
        <v>1075313382</v>
      </c>
      <c r="S1278" t="str">
        <v>DIRECTO</v>
      </c>
      <c r="T1278">
        <v>0.375</v>
      </c>
      <c r="U1278">
        <v>0.5</v>
      </c>
      <c r="V1278">
        <f>IF(ISBLANK(T1278 ),"0",U1278-T1278)</f>
        <v>0.125</v>
      </c>
      <c r="W1278">
        <v>2</v>
      </c>
      <c r="X1278">
        <f>NETWORKDAYS(K1278,L1277)</f>
        <v>1</v>
      </c>
      <c r="Y1278" t="str">
        <f>IF(X1278&lt;=2,"CUMPLE","NO CUMPLE")</f>
        <v>CUMPLE</v>
      </c>
    </row>
    <row r="1279" xml:space="preserve">
      <c r="A1279">
        <v>12625221</v>
      </c>
      <c r="B1279" t="str">
        <v>REQUEST</v>
      </c>
      <c r="C1279" t="str">
        <v>CERRADO</v>
      </c>
      <c r="D1279" t="str">
        <v>TIENDA</v>
      </c>
      <c r="E1279" t="str">
        <v>PDT</v>
      </c>
      <c r="F1279" t="str">
        <v>PDT</v>
      </c>
      <c r="G1279" t="str">
        <v>SKORPIO</v>
      </c>
      <c r="H1279" t="str" xml:space="preserve">
        <v xml:space="preserve">Datos usuario_x000d_
Nombre: Fabiola Diaz Marin_x000d_
Correo: fabiola.diazmarin@cencosud.com.co_x000d_
Usuario AD: FDiazMar_x000d_
Pais: Colombia_x000d_
Ubicacion: M195 METRO SANTA LUCIA_x000d_
Zona: Colombia Bogota_x000d_
Unidad de Negocio: ADM. CENTRAL_x000d_
Servicio: Administracion Central_x000d_
Telefono: 3176406586_x000d_
Anexo: null_x000d_
Descripcion: Buenos dias: Me ayudas con la configuracion del nuevo acceso a Genesix (genesix.cencosud.corp) de los equipos :_x000d_
_x000d_
DATALOGIC SKORPIO X3 G17F62339 CONTRALOR_x000d_
_x000d_
Jefe de area asignacion de la PDT: CONTRALOR</v>
      </c>
      <c r="I1279" t="str">
        <v xml:space="preserve">se trasfiere para su validacion	</v>
      </c>
      <c r="J1279" t="str">
        <v>se revisa pdt  DATALOGIC SKORPIO X3 G17F62339 las cuales se debe actualizar el nuevo acceso a genesix; se configura y se parametriza el nuevo enlace para genesix se hacen pruebas exitosas</v>
      </c>
      <c r="K1279">
        <v>44775</v>
      </c>
      <c r="L1279">
        <v>44775</v>
      </c>
      <c r="M1279" t="str">
        <f>TEXT(L1279,"DDDDDDD")</f>
        <v>martes</v>
      </c>
      <c r="N1279" t="str">
        <v>M195 METRO SANTA LUCIA</v>
      </c>
      <c r="O1279" t="str">
        <v>NEIVA</v>
      </c>
      <c r="P1279" t="str">
        <f>IF(ISBLANK(O1279),"0",(VLOOKUP(O1279,REGION,2,FALSE)))</f>
        <v>OCCIDENTE</v>
      </c>
      <c r="Q1279" t="str">
        <v>JOHN ALEJANDRO LOZADA BABATIVA</v>
      </c>
      <c r="R1279">
        <f>IF(ISBLANK(Q1279),"0", VLOOKUP(Q1279,PERSONAL,2,FALSE))</f>
        <v>1075313382</v>
      </c>
      <c r="S1279" t="str">
        <v>DIRECTO</v>
      </c>
      <c r="T1279">
        <v>0.5833333333333334</v>
      </c>
      <c r="U1279">
        <v>0.625</v>
      </c>
      <c r="V1279">
        <f>IF(ISBLANK(T1279 ),"0",U1279-T1279)</f>
        <v>0.04166666666666663</v>
      </c>
      <c r="W1279">
        <v>1</v>
      </c>
      <c r="X1279">
        <f>NETWORKDAYS(K1279,L1278)</f>
        <v>1</v>
      </c>
      <c r="Y1279" t="str">
        <f>IF(X1279&lt;=2,"CUMPLE","NO CUMPLE")</f>
        <v>CUMPLE</v>
      </c>
    </row>
    <row r="1280" xml:space="preserve">
      <c r="A1280">
        <v>12507712</v>
      </c>
      <c r="B1280" t="str">
        <v>REQUEST</v>
      </c>
      <c r="C1280" t="str">
        <v>CERRADO</v>
      </c>
      <c r="D1280" t="str">
        <v>LINEAL DE CAJAS</v>
      </c>
      <c r="E1280" t="str">
        <v>POS</v>
      </c>
      <c r="F1280" t="str">
        <v>POS</v>
      </c>
      <c r="G1280" t="str">
        <v>WINCOR</v>
      </c>
      <c r="H1280" t="str" xml:space="preserve">
        <v xml:space="preserve">Datos usuario_x000d_
Nombre: Luz Helena Fernandez Herrera_x000d_
Correo: LuzHelena.FernandezHerrera@cencosud.com.co_x000d_
Usuario AD: LHFernan_x000d_
Pais: Colombia_x000d_
Ubicacion: M028 METRO DUITAMA INNOVO_x000d_
Zona: Colombia Bogota_x000d_
Unidad de Negocio: Supermercados_x000d_
Servicio: Tiendas &amp; Centros de Distribucion_x000d_
Telefono: 3134822932_x000d_
Anexo: 3134822932_x000d_
Descripcion: Buenos dias:_x000d_
Me colabora por favor revisando la POS # 5 ya que no funciona se estaban haciendo unas pruebas de unos descuentos en unos productos y quedo bloqueada y no funciona ni el teclado ni nada._x000d_
_x000d_
gracias_x000d_
Numero de inventario si se tiene: AD-030307_x000d_
Numero de caja: #5</v>
      </c>
      <c r="I1280" t="str" xml:space="preserve">
        <v xml:space="preserve">Por favor nos colaboran documentando la actividad realizada el día sábado 30 de julio._x000d_
Serial retirado; serial instalado; datos de la usuaria a quien se le entregó la POS instalada</v>
      </c>
      <c r="J1280" t="str">
        <v>Se llega a sitio donde se identifica pos en el PP 5 ; por solicitud de Giovanna López se procede a buscar en la ofiicna de sistemas Pos que llegó para reemplazar la del PP5; donde se le reemplaza Disco duro y tarjeta de red  de pos reportada con daño a pos nueva que llegó; la cual se ensambla y se conecta; luego de hacer pruebas con jefe de cajas Zulma Erreno; la Pos queda operativa. La Pos de Electro había sido trasladada al PP 5 para de manera provisional dejar el lineal de cajas operativo; dicha Pos se devuelve al Puesto de Electro pero no termina de cargar de forma correcta; se envía evidencia a encargado. Por último pos reemplazada del PP5 se deja en oficina de sistemas en caja. Se retiró Pos serial 6498824334 y se deja instalada Pos serial 59CD001297</v>
      </c>
      <c r="K1280">
        <v>44775</v>
      </c>
      <c r="L1280">
        <v>44775</v>
      </c>
      <c r="M1280" t="str">
        <f>TEXT(L1280,"DDDDDDD")</f>
        <v>martes</v>
      </c>
      <c r="N1280" t="str">
        <v>M028 METRO DUITAMA INNOVO</v>
      </c>
      <c r="O1280" t="str">
        <v>DUITAMA</v>
      </c>
      <c r="P1280" t="str">
        <f>IF(ISBLANK(O1280),"0",(VLOOKUP(O1280,REGION,2,FALSE)))</f>
        <v>ORIENTE</v>
      </c>
      <c r="Q1280" t="str">
        <v>JHONATAN RICARDO VARGAS ZAMBRANO</v>
      </c>
      <c r="R1280">
        <f>IF(ISBLANK(Q1280),"0", VLOOKUP(Q1280,PERSONAL,2,FALSE))</f>
        <v>1057583301</v>
      </c>
      <c r="S1280" t="str">
        <v>DIRECTO</v>
      </c>
      <c r="T1280">
        <v>0.5833333333333334</v>
      </c>
      <c r="U1280">
        <v>0.6875</v>
      </c>
      <c r="V1280">
        <f>IF(ISBLANK(T1280 ),"0",U1280-T1280)</f>
        <v>0.10416666666666663</v>
      </c>
      <c r="W1280">
        <v>2</v>
      </c>
      <c r="X1280">
        <f>NETWORKDAYS(K1280,L1279)</f>
        <v>1</v>
      </c>
      <c r="Y1280" t="str">
        <f>IF(X1280&lt;=2,"CUMPLE","NO CUMPLE")</f>
        <v>CUMPLE</v>
      </c>
    </row>
    <row r="1281" xml:space="preserve">
      <c r="A1281">
        <v>12629161</v>
      </c>
      <c r="B1281" t="str">
        <v>REQUEST</v>
      </c>
      <c r="C1281" t="str">
        <v>CERRADO</v>
      </c>
      <c r="D1281" t="str">
        <v>TIENDA</v>
      </c>
      <c r="E1281" t="str">
        <v>WIFI</v>
      </c>
      <c r="F1281" t="str">
        <v>WIFI</v>
      </c>
      <c r="G1281" t="str">
        <v>HUAWEI</v>
      </c>
      <c r="H1281" t="str" xml:space="preserve">
        <v xml:space="preserve">Buenas Tardes_x000d_
_x000d_
Validacion del cambio de la red WIFI en la tienda por equipos Huawei; validar el funcionamiento de los equipos que se conecten a la red WIFI:_x000d_
_x000d_
Fecha Visita: 03-08-2022 7am_x000d_
1. Verificadores de precio_x000d_
2. PDA_x000d_
3. Portatiles</v>
      </c>
      <c r="I1281" t="str">
        <v>AHD05439:Copied from Request 12629151</v>
      </c>
      <c r="J1281" t="str">
        <v>Se realizó la validación y verificación de cada uno de los equipos que se conectan por Wifi; para que funcionaran correctamente. Se hace la configuración completa de 2 verificadores de precios marca Zebra. Se dejan operativos.</v>
      </c>
      <c r="K1281">
        <v>44775</v>
      </c>
      <c r="L1281">
        <v>44776</v>
      </c>
      <c r="M1281" t="str">
        <f>TEXT(L1281,"DDDDDDD")</f>
        <v>miércoles</v>
      </c>
      <c r="N1281" t="str">
        <v>M073 METRO MOSQUERA</v>
      </c>
      <c r="O1281" t="str">
        <v>MOSQUERA</v>
      </c>
      <c r="P1281" t="str">
        <f>IF(ISBLANK(O1281),"0",(VLOOKUP(O1281,REGION,2,FALSE)))</f>
        <v>BOGOTA</v>
      </c>
      <c r="Q1281" t="str">
        <v>ALEXANDER CASTILLO SOTELO</v>
      </c>
      <c r="R1281">
        <f>IF(ISBLANK(Q1281),"0", VLOOKUP(Q1281,PERSONAL,2,FALSE))</f>
        <v>80216449</v>
      </c>
      <c r="S1281" t="str">
        <v>ALIADO</v>
      </c>
      <c r="T1281">
        <v>0.2916666666666667</v>
      </c>
      <c r="U1281">
        <v>0.375</v>
      </c>
      <c r="V1281">
        <f>IF(ISBLANK(T1281 ),"0",U1281-T1281)</f>
        <v>0.08333333333333331</v>
      </c>
      <c r="W1281">
        <v>2</v>
      </c>
      <c r="X1281">
        <f>NETWORKDAYS(K1281,L1280)</f>
        <v>1</v>
      </c>
      <c r="Y1281" t="str">
        <f>IF(X1281&lt;=2,"CUMPLE","NO CUMPLE")</f>
        <v>CUMPLE</v>
      </c>
    </row>
    <row r="1282">
      <c r="A1282" t="str">
        <v>DEDICADO</v>
      </c>
      <c r="B1282" t="str">
        <v>DEDICADO</v>
      </c>
      <c r="C1282" t="str">
        <v>CERRADO</v>
      </c>
      <c r="D1282" t="str">
        <v>TIENDA</v>
      </c>
      <c r="E1282" t="str">
        <v>DEDICADO</v>
      </c>
      <c r="F1282" t="str">
        <v>DEDICADO</v>
      </c>
      <c r="G1282" t="str">
        <v>DEDICADO</v>
      </c>
      <c r="H1282" t="str">
        <v>Solicitud de técnico para apoyar atención de casos en tienda</v>
      </c>
      <c r="I1282" t="str">
        <v>Acompañamiento</v>
      </c>
      <c r="J1282" t="str">
        <v>Se realiza actividad de acompañamiento en tienda</v>
      </c>
      <c r="K1282">
        <v>44776</v>
      </c>
      <c r="L1282">
        <v>44776</v>
      </c>
      <c r="M1282" t="str">
        <f>TEXT(L1282,"DDDDDDD")</f>
        <v>miércoles</v>
      </c>
      <c r="N1282" t="str">
        <v>EASY</v>
      </c>
      <c r="O1282" t="str">
        <v>BOGOTA</v>
      </c>
      <c r="P1282" t="str">
        <f>IF(ISBLANK(O1282),"0",(VLOOKUP(O1282,REGION,2,FALSE)))</f>
        <v>BOGOTA</v>
      </c>
      <c r="Q1282" t="str">
        <v>JUAN ALEJANDRO JIMENEZ RAMIREZ</v>
      </c>
      <c r="R1282">
        <f>IF(ISBLANK(Q1282),"0", VLOOKUP(Q1282,PERSONAL,2,FALSE))</f>
        <v>1000254206</v>
      </c>
      <c r="S1282" t="str">
        <v>DIRECTO</v>
      </c>
      <c r="T1282">
        <v>0.3333333333333333</v>
      </c>
      <c r="U1282">
        <v>0.75</v>
      </c>
      <c r="V1282">
        <v>0.4166666666666667</v>
      </c>
      <c r="W1282" t="str">
        <v>2;5</v>
      </c>
      <c r="X1282">
        <f>NETWORKDAYS(K1282,L1281)</f>
        <v>1</v>
      </c>
      <c r="Y1282" t="str">
        <f>IF(X1282&lt;=2,"CUMPLE","NO CUMPLE")</f>
        <v>CUMPLE</v>
      </c>
    </row>
    <row r="1283">
      <c r="A1283" t="str">
        <v>DEDICADO</v>
      </c>
      <c r="B1283" t="str">
        <v>DEDICADO</v>
      </c>
      <c r="C1283" t="str">
        <v>CERRADO</v>
      </c>
      <c r="D1283" t="str">
        <v>TIENDA</v>
      </c>
      <c r="E1283" t="str">
        <v>DEDICADO</v>
      </c>
      <c r="F1283" t="str">
        <v>DEDICADO</v>
      </c>
      <c r="G1283" t="str">
        <v>DEDICADO</v>
      </c>
      <c r="H1283" t="str">
        <v>Solicitud de técnico para apoyar atención de casos en tienda</v>
      </c>
      <c r="I1283" t="str">
        <v>Acompañamiento</v>
      </c>
      <c r="J1283" t="str">
        <v>Se realiza actividad de acompañamiento en tienda</v>
      </c>
      <c r="K1283">
        <v>44776</v>
      </c>
      <c r="L1283">
        <v>44776</v>
      </c>
      <c r="M1283" t="str">
        <f>TEXT(L1283,"DDDDDDD")</f>
        <v>miércoles</v>
      </c>
      <c r="N1283" t="str">
        <v>SUPERMERCADOS BOGOTA</v>
      </c>
      <c r="O1283" t="str">
        <v>BOGOTA</v>
      </c>
      <c r="P1283" t="str">
        <f>IF(ISBLANK(O1283),"0",(VLOOKUP(O1283,REGION,2,FALSE)))</f>
        <v>BOGOTA</v>
      </c>
      <c r="Q1283" t="str">
        <v>JIMMY ALEXANDER TORRES FONSECA</v>
      </c>
      <c r="R1283">
        <f>IF(ISBLANK(Q1283),"0", VLOOKUP(Q1283,PERSONAL,2,FALSE))</f>
        <v>1193047966</v>
      </c>
      <c r="S1283" t="str">
        <v>DIRECTO</v>
      </c>
      <c r="T1283">
        <v>0.3333333333333333</v>
      </c>
      <c r="U1283">
        <v>0.75</v>
      </c>
      <c r="V1283">
        <v>0.4166666666666667</v>
      </c>
      <c r="W1283" t="str">
        <v>2;5</v>
      </c>
      <c r="X1283">
        <f>NETWORKDAYS(K1283,L1282)</f>
        <v>1</v>
      </c>
      <c r="Y1283" t="str">
        <f>IF(X1283&lt;=2,"CUMPLE","NO CUMPLE")</f>
        <v>CUMPLE</v>
      </c>
    </row>
    <row r="1284">
      <c r="A1284" t="str">
        <v>DEDICADO</v>
      </c>
      <c r="B1284" t="str">
        <v>DEDICADO</v>
      </c>
      <c r="C1284" t="str">
        <v>CERRADO</v>
      </c>
      <c r="D1284" t="str">
        <v>CRC</v>
      </c>
      <c r="E1284" t="str">
        <v>DEDICADO</v>
      </c>
      <c r="F1284" t="str">
        <v>DEDICADO</v>
      </c>
      <c r="G1284" t="str">
        <v>DEDICADO</v>
      </c>
      <c r="H1284" t="str">
        <v>Gestión de soporte técnico en el Centro de Reparación</v>
      </c>
      <c r="I1284" t="str">
        <v>Gestión de soporte técnico en el Centro de Reparación</v>
      </c>
      <c r="J1284" t="str">
        <v>Se realiza actividad de acompañamiento en CRC</v>
      </c>
      <c r="K1284">
        <v>44776</v>
      </c>
      <c r="L1284">
        <v>44776</v>
      </c>
      <c r="M1284" t="str">
        <f>TEXT(L1284,"DDDDDDD")</f>
        <v>miércoles</v>
      </c>
      <c r="N1284" t="str">
        <v>CENTRO DE REPARACIÓN</v>
      </c>
      <c r="O1284" t="str">
        <v>BOGOTA</v>
      </c>
      <c r="P1284" t="str">
        <f>IF(ISBLANK(O1284),"0",(VLOOKUP(O1284,REGION,2,FALSE)))</f>
        <v>BOGOTA</v>
      </c>
      <c r="Q1284" t="str">
        <v>DIEGO ALBERTO TORRES CRUZ</v>
      </c>
      <c r="R1284">
        <f>IF(ISBLANK(Q1284),"0", VLOOKUP(Q1284,PERSONAL,2,FALSE))</f>
        <v>1000466791</v>
      </c>
      <c r="S1284" t="str">
        <v>DIRECTO</v>
      </c>
      <c r="T1284">
        <v>0.3333333333333333</v>
      </c>
      <c r="U1284">
        <v>0.75</v>
      </c>
      <c r="V1284">
        <v>0.4166666666666667</v>
      </c>
      <c r="W1284" t="str">
        <v>2;5</v>
      </c>
      <c r="X1284">
        <f>NETWORKDAYS(K1284,L1283)</f>
        <v>1</v>
      </c>
      <c r="Y1284" t="str">
        <f>IF(X1284&lt;=2,"CUMPLE","NO CUMPLE")</f>
        <v>CUMPLE</v>
      </c>
    </row>
    <row r="1285">
      <c r="A1285" t="str">
        <v>DEDICADO</v>
      </c>
      <c r="B1285" t="str">
        <v>DEDICADO</v>
      </c>
      <c r="C1285" t="str">
        <v>CERRADO</v>
      </c>
      <c r="D1285" t="str">
        <v>TIENDA</v>
      </c>
      <c r="E1285" t="str">
        <v>DEDICADO</v>
      </c>
      <c r="F1285" t="str">
        <v>DEDICADO</v>
      </c>
      <c r="G1285" t="str">
        <v>DEDICADO</v>
      </c>
      <c r="H1285" t="str">
        <v>Solicitud de técnico para apoyar atención de casos en tienda</v>
      </c>
      <c r="I1285" t="str">
        <v>Acompañamiento</v>
      </c>
      <c r="J1285" t="str">
        <v>Se realiza actividad de acompañamiento en tienda</v>
      </c>
      <c r="K1285">
        <v>44776</v>
      </c>
      <c r="L1285">
        <v>44776</v>
      </c>
      <c r="M1285" t="str">
        <f>TEXT(L1285,"DDDDDDD")</f>
        <v>miércoles</v>
      </c>
      <c r="N1285" t="str">
        <v>M033 CARTAGO</v>
      </c>
      <c r="O1285" t="str">
        <v>CARTAGO</v>
      </c>
      <c r="P1285" t="str">
        <f>IF(ISBLANK(O1285),"0",(VLOOKUP(O1285,REGION,2,FALSE)))</f>
        <v>CENTRO</v>
      </c>
      <c r="Q1285" t="str">
        <v>JUAN GUILLERMO SALAZAR CONTRERAS</v>
      </c>
      <c r="R1285" t="e">
        <f>IF(ISBLANK(Q1285),"0", VLOOKUP(Q1285,PERSONAL,2,FALSE))</f>
        <v>#N/A</v>
      </c>
      <c r="S1285" t="str">
        <v>DIRECTO</v>
      </c>
      <c r="T1285">
        <v>0.3333333333333333</v>
      </c>
      <c r="U1285">
        <v>0.75</v>
      </c>
      <c r="V1285">
        <v>0.4166666666666667</v>
      </c>
      <c r="W1285" t="str">
        <v>2;5</v>
      </c>
      <c r="X1285">
        <f>NETWORKDAYS(K1285,L1284)</f>
        <v>1</v>
      </c>
      <c r="Y1285" t="str">
        <f>IF(X1285&lt;=2,"CUMPLE","NO CUMPLE")</f>
        <v>CUMPLE</v>
      </c>
    </row>
    <row r="1286">
      <c r="A1286" t="str">
        <v>DEDICADO</v>
      </c>
      <c r="B1286" t="str">
        <v>DEDICADO</v>
      </c>
      <c r="C1286" t="str">
        <v>CERRADO</v>
      </c>
      <c r="D1286" t="str">
        <v>TIENDA</v>
      </c>
      <c r="E1286" t="str">
        <v>DEDICADO</v>
      </c>
      <c r="F1286" t="str">
        <v>DEDICADO</v>
      </c>
      <c r="G1286" t="str">
        <v>DEDICADO</v>
      </c>
      <c r="H1286" t="str">
        <v>Solicitud de técnico para apoyar atención de casos en tienda</v>
      </c>
      <c r="I1286" t="str">
        <v>Acompañamiento</v>
      </c>
      <c r="J1286" t="str">
        <v>Se realiza actividad de acompañamiento en tienda</v>
      </c>
      <c r="K1286">
        <v>44776</v>
      </c>
      <c r="L1286">
        <v>44776</v>
      </c>
      <c r="M1286" t="str">
        <f>TEXT(L1286,"DDDDDDD")</f>
        <v>miércoles</v>
      </c>
      <c r="N1286" t="str">
        <v>M075 SIMON BOLIVAR</v>
      </c>
      <c r="O1286" t="str">
        <v>CALI</v>
      </c>
      <c r="P1286" t="str">
        <v>OCCIDENTE</v>
      </c>
      <c r="Q1286" t="str">
        <v>LINA FERNANDA ARBOLEDA PRECIADO</v>
      </c>
      <c r="R1286">
        <f>IF(ISBLANK(Q1286),"0", VLOOKUP(Q1286,PERSONAL,2,FALSE))</f>
        <v>1143832224</v>
      </c>
      <c r="S1286" t="str">
        <v>DIRECTO</v>
      </c>
      <c r="T1286">
        <v>0.3333333333333333</v>
      </c>
      <c r="U1286">
        <v>0.75</v>
      </c>
      <c r="V1286">
        <v>0.4166666666666667</v>
      </c>
      <c r="W1286" t="str">
        <v>2;5</v>
      </c>
      <c r="X1286">
        <f>NETWORKDAYS(K1286,L1285)</f>
        <v>1</v>
      </c>
      <c r="Y1286" t="str">
        <f>IF(X1286&lt;=2,"CUMPLE","NO CUMPLE")</f>
        <v>CUMPLE</v>
      </c>
    </row>
    <row r="1287" xml:space="preserve">
      <c r="A1287">
        <v>12619426</v>
      </c>
      <c r="B1287" t="str">
        <v>REQUEST</v>
      </c>
      <c r="C1287" t="str">
        <v>CERRADO</v>
      </c>
      <c r="D1287" t="str">
        <v>TIENDA</v>
      </c>
      <c r="E1287" t="str">
        <v>PDA</v>
      </c>
      <c r="F1287" t="str">
        <v>PDA</v>
      </c>
      <c r="G1287" t="str">
        <v>HONEYWELL</v>
      </c>
      <c r="H1287"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Supermercados_x000d_
Servicio: Tiendas &amp; Centros de Distribucion_x000d_
Telefono: 3156382462_x000d_
Anexo: null_x000d_
Descripcion: PDA No AD-056182 no permite ingresar a Genesis._x000d_
_x000d_
Seccion de la tienda en donde se ubica la PDT o usuario: JUMBO POPAYAN</v>
      </c>
      <c r="I1287" t="str">
        <v>tecnico de isit valide esta pdt en sitio.</v>
      </c>
      <c r="J1287" t="str">
        <v>Se solicita la información para realizar el procedimiento; indican que es la pda de Recibo; el usuario facilita la pda para verificar que no tiene las coordenadas. Se cambia de perfil de pda al de administrador y se busca el archivo correspondiente para reconfigurar el aplicativo. Se verifica y se vuelve a bloquear la aplicación génesix y se reinicia el dispositivo. Se realizan pruebas con el usuario de acceso y funcionamiento OK</v>
      </c>
      <c r="K1287">
        <v>44776</v>
      </c>
      <c r="L1287">
        <v>44776</v>
      </c>
      <c r="M1287" t="str">
        <f>TEXT(L1287,"DDDDDDD")</f>
        <v>miércoles</v>
      </c>
      <c r="N1287" t="str">
        <v>J036 JUMBO POPAYAN CAMPANARIO</v>
      </c>
      <c r="O1287" t="str">
        <v>POPAYAN</v>
      </c>
      <c r="P1287" t="str">
        <f>IF(ISBLANK(O1287),"0",(VLOOKUP(O1287,REGION,2,FALSE)))</f>
        <v>OCCIDENTE</v>
      </c>
      <c r="Q1287" t="str">
        <v>DANIEL FERNANDO PAREDES ARTEAGA</v>
      </c>
      <c r="R1287">
        <f>IF(ISBLANK(Q1287),"0", VLOOKUP(Q1287,PERSONAL,2,FALSE))</f>
        <v>10301691</v>
      </c>
      <c r="S1287" t="str">
        <v>DIRECTO</v>
      </c>
      <c r="T1287">
        <v>0.40625</v>
      </c>
      <c r="U1287">
        <v>0.4375</v>
      </c>
      <c r="V1287">
        <f>IF(ISBLANK(T1287 ),"0",U1287-T1287)</f>
        <v>0.03125</v>
      </c>
      <c r="W1287">
        <v>1</v>
      </c>
      <c r="X1287">
        <f>NETWORKDAYS(K1287,L1286)</f>
        <v>1</v>
      </c>
      <c r="Y1287" t="str">
        <f>IF(X1287&lt;=2,"CUMPLE","NO CUMPLE")</f>
        <v>CUMPLE</v>
      </c>
    </row>
    <row r="1288" xml:space="preserve">
      <c r="A1288">
        <v>12629320</v>
      </c>
      <c r="B1288" t="str">
        <v>REQUEST</v>
      </c>
      <c r="C1288" t="str">
        <v>CERRADO</v>
      </c>
      <c r="D1288" t="str">
        <v>PISO DE VENTA</v>
      </c>
      <c r="E1288" t="str">
        <v>PDT</v>
      </c>
      <c r="F1288" t="str">
        <v>PDT</v>
      </c>
      <c r="G1288" t="str">
        <v>SKORPIO</v>
      </c>
      <c r="H1288" t="str" xml:space="preserve">
        <v xml:space="preserve">Datos usuario_x000d_
Nombre: Andres De Jesus Bornachera Avila_x000d_
Correo: andres.bornachera@cencosud.com.co_x000d_
Usuario AD: ADBornac_x000d_
Pais: Colombia_x000d_
Ubicacion: M097 METRO SOGAMOSO_x000d_
Zona: Colombia Bogota_x000d_
Unidad de Negocio: Supermercados_x000d_
Servicio: Sistemas_x000d_
Telefono: 3174370321_x000d_
Anexo: null_x000d_
Descripcion: Buenas tardes._x000d_
Solicito configuracion de las PDT para cambio de hostname en el aplicativo de genesix._x000d_
Seccion en la tienda o ubicacion del usuario: tienda_x000d_
Jefe de area asignacion de la PDT: piso de venta</v>
      </c>
      <c r="I1288" t="str">
        <v>Por favor nos colaboran con personal de apoyo en sitio para validar y configurar TODAS las PDT de la tienda y de Inventarios Boyacá con el direccionamiento genesix.cencosud.corp</v>
      </c>
      <c r="J1288" t="str" xml:space="preserve">
        <v xml:space="preserve">Se llega a tienda Metro Sogamoso donde se solicita a los diferentes coordinadores las PDT para posterior configuracion en Genesix donde se cambia hostname o dominio en aplicativo. Se solicita realizar pruebas de funcionamiento en cada dispositivo entregandolas operativas. Usuarios reciben a satisfacción; a continuación se relacionan equipos intervenidos _x000d_
PDA TIENDA: _x000d_
1. 21178B03BB 2. 21178B02FD 3. 21178B01F8 4. 21178B03EB 5. 21178B024F 6. 21178B0178 7. 21178B0A01 8. 19086B1F4F 9. 19086B200E 10. 19086B1F45 11. 21178B03A0 12. 21178B03D5_x000d_
_x000d_
PDA INVENTARIO:_x000d_
1. G18C53048 2. G18C53056 3. 19288523021639 4. 19288523021654 5. 19289523020009 6. 19288523021705 7. 19288523021655                             8.  S11244521120787 	_x000d_
</v>
      </c>
      <c r="K1288">
        <v>44776</v>
      </c>
      <c r="L1288">
        <v>44776</v>
      </c>
      <c r="M1288" t="str">
        <f>TEXT(L1288,"DDDDDDD")</f>
        <v>miércoles</v>
      </c>
      <c r="N1288" t="str">
        <v>M097 METRO SOGAMOSO</v>
      </c>
      <c r="O1288" t="str">
        <v>SOGAMOSO</v>
      </c>
      <c r="P1288" t="str">
        <f>IF(ISBLANK(O1288),"0",(VLOOKUP(O1288,REGION,2,FALSE)))</f>
        <v>ORIENTE</v>
      </c>
      <c r="Q1288" t="str">
        <v>JHONATAN RICARDO VARGAS ZAMBRANO</v>
      </c>
      <c r="R1288">
        <f>IF(ISBLANK(Q1288),"0", VLOOKUP(Q1288,PERSONAL,2,FALSE))</f>
        <v>1057583301</v>
      </c>
      <c r="S1288" t="str">
        <v>DIRECTO</v>
      </c>
      <c r="T1288">
        <v>0.4375</v>
      </c>
      <c r="U1288">
        <v>0.6875</v>
      </c>
      <c r="V1288">
        <f>IF(ISBLANK(T1288 ),"0",U1288-T1288)</f>
        <v>0.25</v>
      </c>
      <c r="W1288">
        <v>4</v>
      </c>
      <c r="X1288">
        <f>NETWORKDAYS(K1288,L1287)</f>
        <v>1</v>
      </c>
      <c r="Y1288" t="str">
        <f>IF(X1288&lt;=2,"CUMPLE","NO CUMPLE")</f>
        <v>CUMPLE</v>
      </c>
    </row>
    <row r="1289" xml:space="preserve">
      <c r="A1289">
        <v>12628411</v>
      </c>
      <c r="B1289" t="str">
        <v>REQUEST</v>
      </c>
      <c r="C1289" t="str">
        <v>CERRADO</v>
      </c>
      <c r="D1289" t="str">
        <v>LINEAL DE CAJAS</v>
      </c>
      <c r="E1289" t="str">
        <v>POS</v>
      </c>
      <c r="F1289" t="str">
        <v>POS</v>
      </c>
      <c r="G1289" t="str">
        <v>WINCOR</v>
      </c>
      <c r="H1289" t="str" xml:space="preserve">
        <v xml:space="preserve">Datos usuario_x000d_
Nombre: Mayra Alejandra Perez Moreno_x000d_
Correo: mayraalejandra.perezmoreno@cencosud.com.co_x000d_
Usuario AD: PeMayraA_x000d_
Pais: Colombia_x000d_
Ubicacion: J185 JUMBO YOPAL_x000d_
Zona: Colombia Oriente_x000d_
Unidad de Negocio: JUMBO_x000d_
Servicio: Tiendas &amp; Centros de Distribucion_x000d_
Telefono: 3182047132_x000d_
Anexo: 3102335320_x000d_
Descripcion: Buenos Dias; pido de su colaboracion para el translado de la pos periferica 17donde esta ahora la pos 7 al lineal de cajas y translado la pos 7 donde se encuentra ubicada la pos 18 de ecomerce para asi tener el lineal en pleno funcionamiento_x000d_
</v>
      </c>
      <c r="I1289" t="str" xml:space="preserve">
        <v xml:space="preserve">Se transfiere ticket para apoyo en tienda realizando el movimiento de la POS de electro hacia el puesto de pago 8._x000d_
Igualmente retirando la CPU de la POS que se encuentra en el puesto de pago 8._x000d_
Documentar seriales de cada uno de los equipos.</v>
      </c>
      <c r="J1289" t="str">
        <v>Se realiza visita en sitio para la ejecución de la labor. Se realiza la desinstalación de la pos ubicada en el mueble 8; el cual se encontraba en estado no funcional. Posteriormente se realiza la instación de la pos de electro en el puesto 8  quedando así el lineal del 1 al 8 totalmente operativo. Se realiza instalación del escaner de mano pese a que no se encontro el cable de poder del escaner balanza. Se da aviso a Giovanna López del correcto funcionamiento de la pos electro ubicada ahora en el puesto 8.  Se realizan pruebas de funcionalidad con la jefe de cajas y esta da su aprobación de la buena labor. Caja queda operativa y funcionando.</v>
      </c>
      <c r="K1289">
        <v>44776</v>
      </c>
      <c r="L1289">
        <v>44777</v>
      </c>
      <c r="M1289" t="str">
        <f>TEXT(L1289,"DDDDDDD")</f>
        <v>jueves</v>
      </c>
      <c r="N1289" t="str">
        <v>J185 JUMBO YOPAL</v>
      </c>
      <c r="O1289" t="str">
        <v>YOPAL</v>
      </c>
      <c r="P1289" t="str">
        <f>IF(ISBLANK(O1289),"0",(VLOOKUP(O1289,REGION,2,FALSE)))</f>
        <v>ORIENTE</v>
      </c>
      <c r="Q1289" t="str">
        <v>PABLO ANDRES BALANTA GOMEZ</v>
      </c>
      <c r="R1289">
        <f>IF(ISBLANK(Q1289),"0", VLOOKUP(Q1289,PERSONAL,2,FALSE))</f>
        <v>1111739227</v>
      </c>
      <c r="S1289" t="str">
        <v>DIRECTO</v>
      </c>
      <c r="T1289">
        <v>0.2916666666666667</v>
      </c>
      <c r="U1289">
        <v>0.5</v>
      </c>
      <c r="V1289">
        <f>IF(ISBLANK(T1289 ),"0",U1289-T1289)</f>
        <v>0.20833333333333331</v>
      </c>
      <c r="W1289">
        <v>3</v>
      </c>
      <c r="X1289">
        <f>NETWORKDAYS(K1289,L1288)</f>
        <v>1</v>
      </c>
      <c r="Y1289" t="str">
        <f>IF(X1289&lt;=2,"CUMPLE","NO CUMPLE")</f>
        <v>CUMPLE</v>
      </c>
    </row>
    <row r="1290" xml:space="preserve">
      <c r="A1290">
        <v>12629325</v>
      </c>
      <c r="B1290" t="str">
        <v>REQUEST</v>
      </c>
      <c r="C1290" t="str">
        <v>CERRADO</v>
      </c>
      <c r="D1290" t="str">
        <v>PISO DE VENTA</v>
      </c>
      <c r="E1290" t="str">
        <v>PDT</v>
      </c>
      <c r="F1290" t="str">
        <v>PDT</v>
      </c>
      <c r="G1290" t="str">
        <v>SKORPIO</v>
      </c>
      <c r="H1290"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Buenas tardes._x000d_
Solicito configuracion de las PDT para cambio de hostname en el aplicativo de genesix._x000d_
_x000d_
Seccion en la tienda o ubicacion del usuario: piso de venta_x000d_
Jefe de area asignacion de la PDT: todo personal que tenga pdt_x000d_
</v>
      </c>
      <c r="I1290" t="str">
        <v>Por favor nos colaboran con personal de apoyo en sitio para validar y configurar TODAS las PDT de la tienda con el direccionamiento genesix.cencosud.corp</v>
      </c>
      <c r="J1290" t="str">
        <v xml:space="preserve">Se realiza visita en sitio  y se pocede a realizar la configuración y cambio de hostname del aplicativo genesix a nueve equipos PDT ubicado cada uno en diferentes área de la tienda; una vez realizada la labor; cada usuario realiza pruebas de funcionalidad; quedando cada PDT operativo y funcional. </v>
      </c>
      <c r="K1290">
        <v>44776</v>
      </c>
      <c r="L1290">
        <v>44777</v>
      </c>
      <c r="M1290" t="str">
        <f>TEXT(L1290,"DDDDDDD")</f>
        <v>jueves</v>
      </c>
      <c r="N1290" t="str">
        <v>J185 JUMBO YOPAL</v>
      </c>
      <c r="O1290" t="str">
        <v>YOPAL</v>
      </c>
      <c r="P1290" t="str">
        <f>IF(ISBLANK(O1290),"0",(VLOOKUP(O1290,REGION,2,FALSE)))</f>
        <v>ORIENTE</v>
      </c>
      <c r="Q1290" t="str">
        <v>PABLO ANDRES BALANTA GOMEZ</v>
      </c>
      <c r="R1290">
        <f>IF(ISBLANK(Q1290),"0", VLOOKUP(Q1290,PERSONAL,2,FALSE))</f>
        <v>1111739227</v>
      </c>
      <c r="S1290" t="str">
        <v>DIRECTO</v>
      </c>
      <c r="T1290">
        <v>0.5833333333333334</v>
      </c>
      <c r="U1290">
        <v>0.7083333333333334</v>
      </c>
      <c r="V1290">
        <f>IF(ISBLANK(T1290 ),"0",U1290-T1290)</f>
        <v>0.125</v>
      </c>
      <c r="W1290">
        <v>2</v>
      </c>
      <c r="X1290">
        <f>NETWORKDAYS(K1290,L1289)</f>
        <v>2</v>
      </c>
      <c r="Y1290" t="str">
        <f>IF(X1290&lt;=2,"CUMPLE","NO CUMPLE")</f>
        <v>CUMPLE</v>
      </c>
    </row>
    <row r="1291" xml:space="preserve">
      <c r="A1291">
        <v>12381339</v>
      </c>
      <c r="B1291" t="str">
        <v>REQUEST</v>
      </c>
      <c r="C1291" t="str">
        <v>CERRADO</v>
      </c>
      <c r="D1291" t="str">
        <v>PANADERIA</v>
      </c>
      <c r="E1291" t="str">
        <v>BALANZA</v>
      </c>
      <c r="F1291" t="str">
        <v>MESA</v>
      </c>
      <c r="G1291" t="str">
        <v>METTLER</v>
      </c>
      <c r="H1291"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Problemas con el cabezal en la balanza de panaderia.</v>
      </c>
      <c r="I1291" t="str">
        <v>Se Solicita Técnico de Isit para la Tienda Metro Riohacha; ya que llego la parte que estábamos esperando para darle solución a la balanza de mesa</v>
      </c>
      <c r="J1291" t="str">
        <v>Se llega a sitio; se solicita el repuesto enviado y se procede a realizar el cambio; luego se prueba y se le solicita al usuario realizar pruebas las cuales fueron exitosas y sin presentar ningún problema.</v>
      </c>
      <c r="K1291">
        <v>44776</v>
      </c>
      <c r="L1291">
        <v>44777</v>
      </c>
      <c r="M1291" t="str">
        <f>TEXT(L1291,"DDDDDDD")</f>
        <v>jueves</v>
      </c>
      <c r="N1291" t="str">
        <v>M040 METRO RIOHACHA</v>
      </c>
      <c r="O1291" t="str">
        <v>RIOHACHA</v>
      </c>
      <c r="P1291" t="str">
        <f>IF(ISBLANK(O1291),"0",(VLOOKUP(O1291,REGION,2,FALSE)))</f>
        <v>COSTA</v>
      </c>
      <c r="Q1291" t="str">
        <v>WILGER MELO PRADO</v>
      </c>
      <c r="R1291">
        <f>IF(ISBLANK(Q1291),"0", VLOOKUP(Q1291,PERSONAL,2,FALSE))</f>
        <v>1118852348</v>
      </c>
      <c r="S1291" t="str">
        <v>DIRECTO</v>
      </c>
      <c r="T1291">
        <v>0.375</v>
      </c>
      <c r="U1291">
        <v>0.4652777777777778</v>
      </c>
      <c r="V1291">
        <f>IF(ISBLANK(T1291 ),"0",U1291-T1291)</f>
        <v>0.09027777777777779</v>
      </c>
      <c r="W1291">
        <v>2</v>
      </c>
      <c r="X1291">
        <f>NETWORKDAYS(K1291,L1290)</f>
        <v>2</v>
      </c>
      <c r="Y1291" t="str">
        <f>IF(X1291&lt;=2,"CUMPLE","NO CUMPLE")</f>
        <v>CUMPLE</v>
      </c>
    </row>
    <row r="1292" xml:space="preserve">
      <c r="A1292">
        <v>12622996</v>
      </c>
      <c r="B1292" t="str">
        <v>REQUEST</v>
      </c>
      <c r="C1292" t="str">
        <v>CERRADO</v>
      </c>
      <c r="D1292" t="str">
        <v>CAJA CENTRAL</v>
      </c>
      <c r="E1292" t="str">
        <v>CPU</v>
      </c>
      <c r="F1292" t="str">
        <v>CPU</v>
      </c>
      <c r="G1292" t="str">
        <v>LENOVO</v>
      </c>
      <c r="H1292"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Hola; muy buenos dias; era para informar que el computador de caja central esta fallando; no deja ingresar a ningun programa; dice falla de conexion en la red; es URGENTE una pronta respuesta ya que debemos sacar las cifras de venta..._x000d_
</v>
      </c>
      <c r="I1292" t="str" xml:space="preserve">
        <v xml:space="preserve">Buen día._x000d_
Se solicita revisión PC_x000d_
Área: Caja Central_x000d_
Datos del equipo_x000d_
Equipo: DESKTOP|PC_x000d_
Marca: LENOVO_x000d_
Modelo: M75Q_x000d_
Nº SERIE: MJ0FNPAD_x000d_
Inventario: DI-035502_x000d_
Actividad: Se solicita revisión; diagnostico y/o reparación si es el caso; para PC del area de caja central; segun imagen tiene toma de red partida.</v>
      </c>
      <c r="J1292" t="str">
        <v>Se revisa punto de red de equipo de caja central; se evidencia y por suceso anterior el jack cat6 se encontró partido; por un golpe generado por un tercero; se hace cambio de jack cat6; se realizan pruebas de funcionamiento con usuaria satisfactoria Ok. El equipo queda con conexión y operativo.</v>
      </c>
      <c r="K1292">
        <v>44776</v>
      </c>
      <c r="L1292">
        <v>44777</v>
      </c>
      <c r="M1292" t="str">
        <f>TEXT(L1292,"DDDDDDD")</f>
        <v>jueves</v>
      </c>
      <c r="N1292" t="str">
        <v>J126 JUMBO SAN SILVESTRE</v>
      </c>
      <c r="O1292" t="str">
        <v>BARRANCABERMEJA</v>
      </c>
      <c r="P1292" t="str">
        <f>IF(ISBLANK(O1292),"0",(VLOOKUP(O1292,REGION,2,FALSE)))</f>
        <v>ORIENTE</v>
      </c>
      <c r="Q1292" t="str">
        <v>LUIS CARLOS ROJAS ACOSTA</v>
      </c>
      <c r="R1292">
        <f>IF(ISBLANK(Q1292),"0", VLOOKUP(Q1292,PERSONAL,2,FALSE))</f>
        <v>1096188137</v>
      </c>
      <c r="S1292" t="str">
        <v>DIRECTO</v>
      </c>
      <c r="T1292">
        <v>0.34375</v>
      </c>
      <c r="U1292">
        <v>0.3819444444444444</v>
      </c>
      <c r="V1292">
        <f>IF(ISBLANK(T1292 ),"0",U1292-T1292)</f>
        <v>0.03819444444444442</v>
      </c>
      <c r="W1292">
        <v>1</v>
      </c>
      <c r="X1292">
        <f>NETWORKDAYS(K1292,L1291)</f>
        <v>2</v>
      </c>
      <c r="Y1292" t="str">
        <f>IF(X1292&lt;=2,"CUMPLE","NO CUMPLE")</f>
        <v>CUMPLE</v>
      </c>
    </row>
    <row r="1293" xml:space="preserve">
      <c r="A1293">
        <v>12630859</v>
      </c>
      <c r="B1293" t="str">
        <v>REQUEST</v>
      </c>
      <c r="C1293" t="str">
        <v>CERRADO</v>
      </c>
      <c r="D1293" t="str">
        <v>RRHH</v>
      </c>
      <c r="E1293" t="str">
        <v>CPU</v>
      </c>
      <c r="F1293" t="str">
        <v>CPU</v>
      </c>
      <c r="G1293" t="str">
        <v>LENOVO</v>
      </c>
      <c r="H1293" t="str" xml:space="preserve">
        <v xml:space="preserve">Datos usuario_x000d_
Nombre: Laidy Dayana Munoz Calderon_x000d_
Correo: LadiyDayana.MunozCalderon@cencosud.com.co_x000d_
Usuario AD: LDMunozC_x000d_
Pais: Colombia_x000d_
Ubicacion: J126 JUMBO SAN SILVESTRE_x000d_
Zona: Colombia Oriente_x000d_
Unidad de Negocio: JUMBO_x000d_
Servicio: null_x000d_
Telefono: 3202971874_x000d_
Anexo: null_x000d_
Descripcion: Equipo no tiene RED; presenta problemas para ingreso_x000d_
Indicar ubicacion del Equipo en tienda o oficinas: computador de E-learning</v>
      </c>
      <c r="I1293" t="str" xml:space="preserve">
        <v xml:space="preserve">Buen día._x000d_
Se solicita revisión POS_x000d_
Área: Linea de cajas_x000d_
Datos del equipo_x000d_
Equipo: FLEJERA|PORTABLE_x000d_
Marca: ZEBRA_x000d_
Modelo: ZQ520_x000d_
Nº SERIE: XXRBC195295115_x000d_
Inventario: DI-030806_x000d_
Actividad: Se solicita revisión; diagnostico y/o reparación si es el caso; para PC de Elearning; ubicado en recursos humanos. reportan que no permite ingresar a la red. entregar equipo operativo.</v>
      </c>
      <c r="J1293" t="str">
        <v>Equipo sin red y fuera de dominio; se conecta cable de red cat5 y se realiza configuración de ingreso del equipo a dominio a traves de cencojoin. Se realizan pruebas de funcionamiento con la jefe de RR.HH; acceso a e-learning; outlook y teams; con resultados satisfactorios. El equipo queda en conexión y operativo.</v>
      </c>
      <c r="K1293">
        <v>44776</v>
      </c>
      <c r="L1293">
        <v>44777</v>
      </c>
      <c r="M1293" t="str">
        <f>TEXT(L1293,"DDDDDDD")</f>
        <v>jueves</v>
      </c>
      <c r="N1293" t="str">
        <v>J126 JUMBO SAN SILVESTRE</v>
      </c>
      <c r="O1293" t="str">
        <v>BARRANCABERMEJA</v>
      </c>
      <c r="P1293" t="str">
        <f>IF(ISBLANK(O1293),"0",(VLOOKUP(O1293,REGION,2,FALSE)))</f>
        <v>ORIENTE</v>
      </c>
      <c r="Q1293" t="str">
        <v>LUIS CARLOS ROJAS ACOSTA</v>
      </c>
      <c r="R1293">
        <f>IF(ISBLANK(Q1293),"0", VLOOKUP(Q1293,PERSONAL,2,FALSE))</f>
        <v>1096188137</v>
      </c>
      <c r="S1293" t="str">
        <v>DIRECTO</v>
      </c>
      <c r="T1293">
        <v>0.3958333333333333</v>
      </c>
      <c r="U1293">
        <v>0.4583333333333333</v>
      </c>
      <c r="V1293">
        <f>IF(ISBLANK(T1293 ),"0",U1293-T1293)</f>
        <v>0.0625</v>
      </c>
      <c r="W1293">
        <v>1</v>
      </c>
      <c r="X1293">
        <f>NETWORKDAYS(K1293,L1292)</f>
        <v>2</v>
      </c>
      <c r="Y1293" t="str">
        <f>IF(X1293&lt;=2,"CUMPLE","NO CUMPLE")</f>
        <v>CUMPLE</v>
      </c>
    </row>
    <row r="1294" xml:space="preserve">
      <c r="A1294">
        <v>12631151</v>
      </c>
      <c r="B1294" t="str">
        <v>REQUEST</v>
      </c>
      <c r="C1294" t="str">
        <v>CERRADO</v>
      </c>
      <c r="D1294" t="str">
        <v>TIENDA</v>
      </c>
      <c r="E1294" t="str">
        <v>PDT</v>
      </c>
      <c r="F1294" t="str">
        <v>PDT</v>
      </c>
      <c r="G1294" t="str">
        <v>DATALOGIC</v>
      </c>
      <c r="H1294" t="str" xml:space="preserve">
        <v xml:space="preserve">buenas tarde_x000d_
se requiere cambio wlan de los siguientes equipos_x000d_
Tipo Ubicacion Fabricante Modelo Numero de serie_x000d_
VERIFICADOR DE PRECIOS M085 MONTERIA ZEBRA MK 3190 S16282522502522_x000d_
VERIFICADOR DE PRECIOS M085 MONTERIA ZEBRA MK 3190 S17051522502675_x000d_
PDT/PDA|ESTANDAR M085 MONTERIA DATALOGIC SKORPIO X3 G17F62307_x000d_
PDT/PDA|ESTANDAR M085 MONTERIA DATALOGIC SKORPIO X3 G17L04236_x000d_
PDT/PDA|ESTANDAR M085 MONTERIA DATALOGIC SKORPIO X3 G14F81945</v>
      </c>
      <c r="I1294" t="str" xml:space="preserve">
        <v xml:space="preserve">Transfer Assignee from '' to 'Espinosa Rodriguez; Jamir Leandro '_x000d_
Transfer Group from 'Soporte_Onsite_REG_Costa_SM Colombia' to 'Soporte_Onsite_REG_Remoto_SM Colombia'_x000d_
</v>
      </c>
      <c r="J1294" t="str" xml:space="preserve">
        <v xml:space="preserve">Se requiere cambio wlan de los siguientes equipos _x000d_
Tipo Ubicacion Fabricante Modelo Numero de serie; _x000d_
VERIFICADOR DE PRECIOS M085 MONTERIA ZEBRA MK 3190 S16282522502522; _x000d_
VERIFICADOR DE PRECIOS M085 MONTERIA ZEBRA MK 3190 S17051522502675; _x000d_
PDT/PDA|ESTANDAR M085 MONTERIA DATALOGIC SKORPIO X3 G17F62307;_x000d_
PDT/PDA|ESTANDAR M085 MONTERIA DATALOGIC SKORPIO X3 G17L04236; _x000d_
PDT/PDA|ESTANDAR M085 MONTERIA DATALOGIC SKORPIO X3 G14F81945. _x000d_
_x000d_
Se realiza migración de la red cswlan15 a la red cswlan12 en los dipositivos relacionados.</v>
      </c>
      <c r="K1294">
        <v>44776</v>
      </c>
      <c r="L1294">
        <v>44777</v>
      </c>
      <c r="M1294" t="str">
        <f>TEXT(L1294,"DDDDDDD")</f>
        <v>jueves</v>
      </c>
      <c r="N1294" t="str">
        <v>M085 METRO MONTERIA</v>
      </c>
      <c r="O1294" t="str">
        <v>MONTERIA</v>
      </c>
      <c r="P1294" t="str">
        <f>IF(ISBLANK(O1294),"0",(VLOOKUP(O1294,REGION,2,FALSE)))</f>
        <v>COSTA</v>
      </c>
      <c r="Q1294" t="str">
        <v>SHARON YANETH KERGUELEN WILCHES</v>
      </c>
      <c r="R1294">
        <f>IF(ISBLANK(Q1294),"0", VLOOKUP(Q1294,PERSONAL,2,FALSE))</f>
        <v>1067917448</v>
      </c>
      <c r="S1294" t="str">
        <v>DIRECTO</v>
      </c>
      <c r="T1294">
        <v>0.4791666666666667</v>
      </c>
      <c r="U1294">
        <v>0.625</v>
      </c>
      <c r="V1294">
        <f>IF(ISBLANK(T1294 ),"0",U1294-T1294)</f>
        <v>0.14583333333333331</v>
      </c>
      <c r="W1294">
        <v>2</v>
      </c>
      <c r="X1294">
        <f>NETWORKDAYS(K1294,L1293)</f>
        <v>2</v>
      </c>
      <c r="Y1294" t="str">
        <f>IF(X1294&lt;=2,"CUMPLE","NO CUMPLE")</f>
        <v>CUMPLE</v>
      </c>
    </row>
    <row r="1295" xml:space="preserve">
      <c r="A1295">
        <v>12631463</v>
      </c>
      <c r="B1295" t="str">
        <v>REQUEST</v>
      </c>
      <c r="C1295" t="str">
        <v>CERRADO</v>
      </c>
      <c r="D1295" t="str">
        <v>TIENDA</v>
      </c>
      <c r="E1295" t="str">
        <v>PDT</v>
      </c>
      <c r="F1295" t="str">
        <v>PDT</v>
      </c>
      <c r="G1295" t="str">
        <v>DATALOGIC</v>
      </c>
      <c r="H1295" t="str" xml:space="preserve">
        <v xml:space="preserve">buenas tarde_x000d_
se requiere cambio wlan de los siguientes equipos_x000d_
Tipo Ubicacion Fabricante Modelo Numero de serie_x000d_
PDT/PDA|ESTANDAR M040 RIOHACHA DATALOGIC SKORPIO X3 G17F62329</v>
      </c>
      <c r="I1295" t="str" xml:space="preserve">
        <v xml:space="preserve">Transfer Assignee from '' to 'Espinosa Rodriguez; Jamir Leandro '_x000d_
Transfer Group from 'Soporte_Onsite_REG_Costa_SM Colombia' to 'Soporte_Onsite_REG_Remoto_SM Colombia'_x000d_
</v>
      </c>
      <c r="J1295" t="str">
        <v xml:space="preserve">Se solicita configuración de red de PDT; se solicita el equipo y se realiza configuración según lo indicó la mesa de soporte Cencosud cambiando el equipo de red; usuario realiza pruebas indicando que la conexión es buena y estable. </v>
      </c>
      <c r="K1295">
        <v>44776</v>
      </c>
      <c r="L1295">
        <v>44777</v>
      </c>
      <c r="M1295" t="str">
        <f>TEXT(L1295,"DDDDDDD")</f>
        <v>jueves</v>
      </c>
      <c r="N1295" t="str">
        <v>M040 METRO RIOHACHA</v>
      </c>
      <c r="O1295" t="str">
        <v>RIOHACHA</v>
      </c>
      <c r="P1295" t="str">
        <f>IF(ISBLANK(O1295),"0",(VLOOKUP(O1295,REGION,2,FALSE)))</f>
        <v>COSTA</v>
      </c>
      <c r="Q1295" t="str">
        <v>WILGER MELO PRADO</v>
      </c>
      <c r="R1295">
        <f>IF(ISBLANK(Q1295),"0", VLOOKUP(Q1295,PERSONAL,2,FALSE))</f>
        <v>1118852348</v>
      </c>
      <c r="S1295" t="str">
        <v>DIRECTO</v>
      </c>
      <c r="T1295">
        <v>0.4652777777777778</v>
      </c>
      <c r="U1295">
        <v>0.5208333333333334</v>
      </c>
      <c r="V1295">
        <f>IF(ISBLANK(T1295 ),"0",U1295-T1295)</f>
        <v>0.05555555555555558</v>
      </c>
      <c r="W1295">
        <v>1</v>
      </c>
      <c r="X1295">
        <f>NETWORKDAYS(K1295,L1294)</f>
        <v>2</v>
      </c>
      <c r="Y1295" t="str">
        <f>IF(X1295&lt;=2,"CUMPLE","NO CUMPLE")</f>
        <v>CUMPLE</v>
      </c>
    </row>
    <row r="1296" xml:space="preserve">
      <c r="A1296">
        <v>12626425</v>
      </c>
      <c r="B1296" t="str">
        <v>PROACTIVA</v>
      </c>
      <c r="C1296" t="str">
        <v>CERRADO</v>
      </c>
      <c r="D1296" t="str">
        <v>TIENDA</v>
      </c>
      <c r="E1296" t="str">
        <v>PROACTIVA</v>
      </c>
      <c r="F1296" t="str">
        <v>PROACTIVA</v>
      </c>
      <c r="G1296" t="str">
        <v>PROACTIVA</v>
      </c>
      <c r="H1296" t="str" xml:space="preserve">
        <v xml:space="preserve">Buenas Tardes_x000d_
_x000d_
Se solicita visita proactiva a la tienda Metro Zipaquira el dia viernes 05-08-2022 donde debemos de validar lo siguiente:_x000d_
_x000d_
1. Lineal de Cajas_x000d_
2. Verificadores de precio_x000d_
3. PDA_x000d_
4. Desktop_x000d_
5. Balanzas Mesa o Colgante_x000d_
_x000d_
Si en la visita se encuentra que se necesita solicitar alguna parte; solicitar a la tienda un Ticket nuevo para realizar la solicitud de la parte y lo escalan con Diego Cortes</v>
      </c>
      <c r="I1296" t="str" xml:space="preserve">
        <v xml:space="preserve">Transfer Assignee from '' to 'Espinosa Rodriguez; Jamir Leandro '_x000d_
Transfer Group from 'Soporte_Onsite_BOGOTA' to 'Soporte_Onsite_REG_Remoto_SM Colombia'</v>
      </c>
      <c r="J1296" t="str">
        <v>Se realiza visita proactiva a tienda. Se realiza recorrido revisando estado y servicios pendientes en líneal de cajas; verificadores; PDA; PCs y Balanzas. Se adjunta formato de visita con novedades encontradas</v>
      </c>
      <c r="K1296">
        <v>44777</v>
      </c>
      <c r="L1296">
        <v>44777</v>
      </c>
      <c r="M1296" t="str">
        <f>TEXT(L1296,"DDDDDDD")</f>
        <v>jueves</v>
      </c>
      <c r="N1296" t="str">
        <v>M077 METRO ZIPAQUIRA</v>
      </c>
      <c r="O1296" t="str">
        <v>ZIPAQUIRA</v>
      </c>
      <c r="P1296" t="str">
        <f>IF(ISBLANK(O1296),"0",(VLOOKUP(O1296,REGION,2,FALSE)))</f>
        <v>BOGOTA</v>
      </c>
      <c r="Q1296" t="str">
        <v>ALEXANDER CASTILLO SOTELO</v>
      </c>
      <c r="R1296">
        <f>IF(ISBLANK(Q1296),"0", VLOOKUP(Q1296,PERSONAL,2,FALSE))</f>
        <v>80216449</v>
      </c>
      <c r="S1296" t="str">
        <v>ALIADO</v>
      </c>
      <c r="T1296">
        <v>0.6875</v>
      </c>
      <c r="U1296">
        <v>0.8125</v>
      </c>
      <c r="V1296">
        <f>IF(ISBLANK(T1296 ),"0",U1296-T1296)</f>
        <v>0.125</v>
      </c>
      <c r="W1296">
        <v>2</v>
      </c>
      <c r="X1296">
        <f>NETWORKDAYS(K1296,L1295)</f>
        <v>1</v>
      </c>
      <c r="Y1296" t="str">
        <f>IF(X1296&lt;=2,"CUMPLE","NO CUMPLE")</f>
        <v>CUMPLE</v>
      </c>
    </row>
    <row r="1297" xml:space="preserve">
      <c r="A1297">
        <v>12626433</v>
      </c>
      <c r="B1297" t="str">
        <v>PROACTIVA</v>
      </c>
      <c r="C1297" t="str">
        <v>CERRADO</v>
      </c>
      <c r="D1297" t="str">
        <v>TIENDA</v>
      </c>
      <c r="E1297" t="str">
        <v>PROACTIVA</v>
      </c>
      <c r="F1297" t="str">
        <v>PROACTIVA</v>
      </c>
      <c r="G1297" t="str">
        <v>PROACTIVA</v>
      </c>
      <c r="H1297" t="str" xml:space="preserve">
        <v xml:space="preserve">Buenas Tardes_x000d_
_x000d_
Se solicita visita proactiva a la tienda Jumbo Chia Sabana donde debemos de validar lo siguiente:_x000d_
_x000d_
1. Lineal de Cajas_x000d_
2. Verificadores de precio_x000d_
3. PDA_x000d_
4. Desktop_x000d_
5. Balanzas Mesa o Colgante_x000d_
_x000d_
Si en la visita se encuentra que se necesita solicitar alguna parte; solicitar a la tienda un Ticket nuevo para realizar la solicitud de la parte y lo escalan con Diego Cortes</v>
      </c>
      <c r="I1297" t="str" xml:space="preserve">
        <v xml:space="preserve">Transfer Assignee from '' to 'Espinosa Rodriguez; Jamir Leandro '_x000d_
Transfer Group from 'Soporte_Onsite_BOGOTA' to 'Soporte_Onsite_REG_Remoto_SM Colombia'</v>
      </c>
      <c r="J1297" t="str">
        <v>Se realiza visita proactiva a tienda. Se realiza recorrido revisando estado y servicios pendientes en líneal de cajas; verificadores; PDA; PCs y Balanzas. Se adjunta formato de visita con novedades encontradas</v>
      </c>
      <c r="K1297">
        <v>44777</v>
      </c>
      <c r="L1297">
        <v>44777</v>
      </c>
      <c r="M1297" t="str">
        <f>TEXT(L1297,"DDDDDDD")</f>
        <v>jueves</v>
      </c>
      <c r="N1297" t="str">
        <v>J044 JUMBO CHIA</v>
      </c>
      <c r="O1297" t="str">
        <v>CHIA</v>
      </c>
      <c r="P1297" t="str">
        <f>IF(ISBLANK(O1297),"0",(VLOOKUP(O1297,REGION,2,FALSE)))</f>
        <v>BOGOTA</v>
      </c>
      <c r="Q1297" t="str">
        <v>ALEXANDER CASTILLO SOTELO</v>
      </c>
      <c r="R1297">
        <f>IF(ISBLANK(Q1297),"0", VLOOKUP(Q1297,PERSONAL,2,FALSE))</f>
        <v>80216449</v>
      </c>
      <c r="S1297" t="str">
        <v>ALIADO</v>
      </c>
      <c r="T1297">
        <v>0.4166666666666667</v>
      </c>
      <c r="U1297">
        <v>0.5416666666666666</v>
      </c>
      <c r="V1297">
        <f>IF(ISBLANK(T1297 ),"0",U1297-T1297)</f>
        <v>0.12499999999999994</v>
      </c>
      <c r="W1297">
        <v>2</v>
      </c>
      <c r="X1297">
        <f>NETWORKDAYS(K1297,L1296)</f>
        <v>1</v>
      </c>
      <c r="Y1297" t="str">
        <f>IF(X1297&lt;=2,"CUMPLE","NO CUMPLE")</f>
        <v>CUMPLE</v>
      </c>
    </row>
    <row r="1298" xml:space="preserve">
      <c r="A1298">
        <v>12626437</v>
      </c>
      <c r="B1298" t="str">
        <v>PROACTIVA</v>
      </c>
      <c r="C1298" t="str">
        <v>CERRADO</v>
      </c>
      <c r="D1298" t="str">
        <v>TIENDA</v>
      </c>
      <c r="E1298" t="str">
        <v>PROACTIVA</v>
      </c>
      <c r="F1298" t="str">
        <v>PROACTIVA</v>
      </c>
      <c r="G1298" t="str">
        <v>PROACTIVA</v>
      </c>
      <c r="H1298" t="str" xml:space="preserve">
        <v xml:space="preserve">Buenas Tardes_x000d_
_x000d_
Se solicita visita proactiva a la tienda Jumbo Chia Bazar donde debemos de validar lo siguiente:_x000d_
_x000d_
1. Lineal de Cajas_x000d_
2. Verificadores de precio_x000d_
3. PDA_x000d_
4. Desktop_x000d_
5. Balanzas Mesa o Colgante_x000d_
_x000d_
Si en la visita se encuentra que se necesita solicitar alguna parte; solicitar a la tienda un Ticket nuevo para realizar la solicitud de la parte y lo escalan con Diego Cortes</v>
      </c>
      <c r="I1298" t="str" xml:space="preserve">
        <v xml:space="preserve">Transfer Assignee from '' to 'Espinosa Rodriguez; Jamir Leandro '_x000d_
Transfer Group from 'Soporte_Onsite_BOGOTA' to 'Soporte_Onsite_REG_Remoto_SM Colombia'</v>
      </c>
      <c r="J1298" t="str">
        <v>Se realiza visita proactiva a tienda. Se realiza recorrido revisando estado y servicios pendientes en líneal de cajas; verificadores; PDA; PCs y Balanzas. Se adjunta formato de visita con novedades encontradas</v>
      </c>
      <c r="K1298">
        <v>44777</v>
      </c>
      <c r="L1298">
        <v>44777</v>
      </c>
      <c r="M1298" t="str">
        <f>TEXT(L1298,"DDDDDDD")</f>
        <v>jueves</v>
      </c>
      <c r="N1298" t="str">
        <v>J191 JUMBO CHIA BAZAR</v>
      </c>
      <c r="O1298" t="str">
        <v>CHIA</v>
      </c>
      <c r="P1298" t="str">
        <f>IF(ISBLANK(O1298),"0",(VLOOKUP(O1298,REGION,2,FALSE)))</f>
        <v>BOGOTA</v>
      </c>
      <c r="Q1298" t="str">
        <v>ALEXANDER CASTILLO SOTELO</v>
      </c>
      <c r="R1298">
        <f>IF(ISBLANK(Q1298),"0", VLOOKUP(Q1298,PERSONAL,2,FALSE))</f>
        <v>80216449</v>
      </c>
      <c r="S1298" t="str">
        <v>ALIADO</v>
      </c>
      <c r="T1298">
        <v>0.5416666666666666</v>
      </c>
      <c r="U1298">
        <v>0.6666666666666666</v>
      </c>
      <c r="V1298">
        <f>IF(ISBLANK(T1298 ),"0",U1298-T1298)</f>
        <v>0.125</v>
      </c>
      <c r="W1298">
        <v>2</v>
      </c>
      <c r="X1298">
        <f>NETWORKDAYS(K1298,L1297)</f>
        <v>1</v>
      </c>
      <c r="Y1298" t="str">
        <f>IF(X1298&lt;=2,"CUMPLE","NO CUMPLE")</f>
        <v>CUMPLE</v>
      </c>
    </row>
    <row r="1299">
      <c r="A1299" t="str">
        <v>DEDICADO</v>
      </c>
      <c r="B1299" t="str">
        <v>DEDICADO</v>
      </c>
      <c r="C1299" t="str">
        <v>CERRADO</v>
      </c>
      <c r="D1299" t="str">
        <v>TIENDA</v>
      </c>
      <c r="E1299" t="str">
        <v>DEDICADO</v>
      </c>
      <c r="F1299" t="str">
        <v>DEDICADO</v>
      </c>
      <c r="G1299" t="str">
        <v>DEDICADO</v>
      </c>
      <c r="H1299" t="str">
        <v>Solicitud de técnico para apoyar atención de casos en tienda</v>
      </c>
      <c r="I1299" t="str">
        <v>Acompañamiento</v>
      </c>
      <c r="J1299" t="str">
        <v>Se realiza actividad de acompañamiento en tienda</v>
      </c>
      <c r="K1299">
        <v>44777</v>
      </c>
      <c r="L1299">
        <v>44777</v>
      </c>
      <c r="M1299" t="str">
        <f>TEXT(L1299,"DDDDDDD")</f>
        <v>jueves</v>
      </c>
      <c r="N1299" t="str">
        <v>EASY</v>
      </c>
      <c r="O1299" t="str">
        <v>BOGOTA</v>
      </c>
      <c r="P1299" t="str">
        <f>IF(ISBLANK(O1299),"0",(VLOOKUP(O1299,REGION,2,FALSE)))</f>
        <v>BOGOTA</v>
      </c>
      <c r="Q1299" t="str">
        <v>JUAN ALEJANDRO JIMENEZ RAMIREZ</v>
      </c>
      <c r="R1299">
        <f>IF(ISBLANK(Q1299),"0", VLOOKUP(Q1299,PERSONAL,2,FALSE))</f>
        <v>1000254206</v>
      </c>
      <c r="S1299" t="str">
        <v>DIRECTO</v>
      </c>
      <c r="T1299">
        <v>0.3333333333333333</v>
      </c>
      <c r="U1299">
        <v>0.75</v>
      </c>
      <c r="V1299">
        <v>0.4166666666666667</v>
      </c>
      <c r="W1299" t="str">
        <v>2;5</v>
      </c>
      <c r="X1299">
        <f>NETWORKDAYS(K1299,L1298)</f>
        <v>1</v>
      </c>
      <c r="Y1299" t="str">
        <f>IF(X1299&lt;=2,"CUMPLE","NO CUMPLE")</f>
        <v>CUMPLE</v>
      </c>
    </row>
    <row r="1300">
      <c r="A1300" t="str">
        <v>DEDICADO</v>
      </c>
      <c r="B1300" t="str">
        <v>DEDICADO</v>
      </c>
      <c r="C1300" t="str">
        <v>CERRADO</v>
      </c>
      <c r="D1300" t="str">
        <v>TIENDA</v>
      </c>
      <c r="E1300" t="str">
        <v>DEDICADO</v>
      </c>
      <c r="F1300" t="str">
        <v>DEDICADO</v>
      </c>
      <c r="G1300" t="str">
        <v>DEDICADO</v>
      </c>
      <c r="H1300" t="str">
        <v>Solicitud de técnico para apoyar atención de casos en tienda</v>
      </c>
      <c r="I1300" t="str">
        <v>Acompañamiento</v>
      </c>
      <c r="J1300" t="str">
        <v>Se realiza actividad de acompañamiento en tienda</v>
      </c>
      <c r="K1300">
        <v>44777</v>
      </c>
      <c r="L1300">
        <v>44777</v>
      </c>
      <c r="M1300" t="str">
        <f>TEXT(L1300,"DDDDDDD")</f>
        <v>jueves</v>
      </c>
      <c r="N1300" t="str">
        <v>SUPERMERCADOS BOGOTA</v>
      </c>
      <c r="O1300" t="str">
        <v>BOGOTA</v>
      </c>
      <c r="P1300" t="str">
        <f>IF(ISBLANK(O1300),"0",(VLOOKUP(O1300,REGION,2,FALSE)))</f>
        <v>BOGOTA</v>
      </c>
      <c r="Q1300" t="str">
        <v>JIMMY ALEXANDER TORRES FONSECA</v>
      </c>
      <c r="R1300">
        <f>IF(ISBLANK(Q1300),"0", VLOOKUP(Q1300,PERSONAL,2,FALSE))</f>
        <v>1193047966</v>
      </c>
      <c r="S1300" t="str">
        <v>DIRECTO</v>
      </c>
      <c r="T1300">
        <v>0.3333333333333333</v>
      </c>
      <c r="U1300">
        <v>0.75</v>
      </c>
      <c r="V1300">
        <v>0.4166666666666667</v>
      </c>
      <c r="W1300" t="str">
        <v>2;5</v>
      </c>
      <c r="X1300">
        <f>NETWORKDAYS(K1300,L1299)</f>
        <v>1</v>
      </c>
      <c r="Y1300" t="str">
        <f>IF(X1300&lt;=2,"CUMPLE","NO CUMPLE")</f>
        <v>CUMPLE</v>
      </c>
    </row>
    <row r="1301">
      <c r="A1301" t="str">
        <v>DEDICADO</v>
      </c>
      <c r="B1301" t="str">
        <v>DEDICADO</v>
      </c>
      <c r="C1301" t="str">
        <v>CERRADO</v>
      </c>
      <c r="D1301" t="str">
        <v>TIENDA</v>
      </c>
      <c r="E1301" t="str">
        <v>DEDICADO</v>
      </c>
      <c r="F1301" t="str">
        <v>DEDICADO</v>
      </c>
      <c r="G1301" t="str">
        <v>DEDICADO</v>
      </c>
      <c r="H1301" t="str">
        <v>Solicitud de técnico para apoyar atención de casos en tienda</v>
      </c>
      <c r="I1301" t="str">
        <v>Acompañamiento</v>
      </c>
      <c r="J1301" t="str">
        <v>Se realiza actividad de acompañamiento en tienda</v>
      </c>
      <c r="K1301">
        <v>44777</v>
      </c>
      <c r="L1301">
        <v>44777</v>
      </c>
      <c r="M1301" t="str">
        <f>TEXT(L1301,"DDDDDDD")</f>
        <v>jueves</v>
      </c>
      <c r="N1301" t="str">
        <v>M166 DOSQUEBRADAS</v>
      </c>
      <c r="O1301" t="str">
        <v>DOSQUEBRADAS</v>
      </c>
      <c r="P1301" t="str">
        <f>IF(ISBLANK(O1301),"0",(VLOOKUP(O1301,REGION,2,FALSE)))</f>
        <v>CENTRO</v>
      </c>
      <c r="Q1301" t="str">
        <v>JUAN GUILLERMO SALAZAR CONTRERAS</v>
      </c>
      <c r="R1301" t="e">
        <f>IF(ISBLANK(Q1301),"0", VLOOKUP(Q1301,PERSONAL,2,FALSE))</f>
        <v>#N/A</v>
      </c>
      <c r="S1301" t="str">
        <v>DIRECTO</v>
      </c>
      <c r="T1301">
        <v>0.3333333333333333</v>
      </c>
      <c r="U1301">
        <v>0.75</v>
      </c>
      <c r="V1301">
        <v>0.4166666666666667</v>
      </c>
      <c r="W1301" t="str">
        <v>2;5</v>
      </c>
      <c r="X1301">
        <f>NETWORKDAYS(K1301,L1300)</f>
        <v>1</v>
      </c>
      <c r="Y1301" t="str">
        <f>IF(X1301&lt;=2,"CUMPLE","NO CUMPLE")</f>
        <v>CUMPLE</v>
      </c>
    </row>
    <row r="1302">
      <c r="A1302" t="str">
        <v>DEDICADO</v>
      </c>
      <c r="B1302" t="str">
        <v>DEDICADO</v>
      </c>
      <c r="C1302" t="str">
        <v>CERRADO</v>
      </c>
      <c r="D1302" t="str">
        <v>TIENDA</v>
      </c>
      <c r="E1302" t="str">
        <v>DEDICADO</v>
      </c>
      <c r="F1302" t="str">
        <v>DEDICADO</v>
      </c>
      <c r="G1302" t="str">
        <v>DEDICADO</v>
      </c>
      <c r="H1302" t="str">
        <v>Solicitud de técnico para apoyar atención de casos en tienda</v>
      </c>
      <c r="I1302" t="str">
        <v>Acompañamiento</v>
      </c>
      <c r="J1302" t="str">
        <v>Se realiza actividad de acompañamiento en tienda</v>
      </c>
      <c r="K1302">
        <v>44777</v>
      </c>
      <c r="L1302">
        <v>44777</v>
      </c>
      <c r="M1302" t="str">
        <f>TEXT(L1302,"DDDDDDD")</f>
        <v>jueves</v>
      </c>
      <c r="N1302" t="str">
        <v>J031 CALI CHIPICHAPE</v>
      </c>
      <c r="O1302" t="str">
        <v>CALI</v>
      </c>
      <c r="P1302" t="str">
        <v>OCCIDENTE</v>
      </c>
      <c r="Q1302" t="str">
        <v>LINA FERNANDA ARBOLEDA PRECIADO</v>
      </c>
      <c r="R1302">
        <f>IF(ISBLANK(Q1302),"0", VLOOKUP(Q1302,PERSONAL,2,FALSE))</f>
        <v>1143832224</v>
      </c>
      <c r="S1302" t="str">
        <v>DIRECTO</v>
      </c>
      <c r="T1302">
        <v>0.3333333333333333</v>
      </c>
      <c r="U1302">
        <v>0.75</v>
      </c>
      <c r="V1302">
        <v>0.4166666666666667</v>
      </c>
      <c r="W1302" t="str">
        <v>2;5</v>
      </c>
      <c r="X1302">
        <f>NETWORKDAYS(K1302,L1301)</f>
        <v>1</v>
      </c>
      <c r="Y1302" t="str">
        <f>IF(X1302&lt;=2,"CUMPLE","NO CUMPLE")</f>
        <v>CUMPLE</v>
      </c>
    </row>
    <row r="1303" xml:space="preserve">
      <c r="A1303">
        <v>12629151</v>
      </c>
      <c r="B1303" t="str">
        <v>REQUEST</v>
      </c>
      <c r="C1303" t="str">
        <v>CERRADO</v>
      </c>
      <c r="D1303" t="str">
        <v>TIENDA</v>
      </c>
      <c r="E1303" t="str">
        <v>WIFI</v>
      </c>
      <c r="F1303" t="str">
        <v>WIFI</v>
      </c>
      <c r="G1303" t="str">
        <v>HUAWEI</v>
      </c>
      <c r="H1303" t="str" xml:space="preserve">
        <v xml:space="preserve">Buenas Tardes_x000d_
_x000d_
Validacion del cambio de la red WIFI en la tienda por equipos Huawei; validar el funcionamiento de los equipos que se conecten a la red WIFI:_x000d_
_x000d_
Fecha Visita: 04-08-2022 7am_x000d_
_x000d_
1. Verificadores de precio_x000d_
2. PDA_x000d_
3. Portatiles</v>
      </c>
      <c r="I1303" t="str" xml:space="preserve">
        <v xml:space="preserve">FIELD='Description' OLD='Buenas Tardes_x000d_
Validacion del cambio de la red WIFI en la tienda por equipos Huawei; validar el funcionamiento de los equipos que se conecten a la red WIFI:_x000d_
1. Verificadores de precio_x000d_
2. PDA_x000d_
3. Portatiles_x000d_
' NEW='Buenas Tardes_x000d_
Validacion del cambio de la red WIFI en la tienda por equipos Huawei; validar el funcionamiento de los equipos que se conecten a la red WIFI:_x000d_
Fecha Visita: 04-08-2022 7am_x000d_
1. Verificadores de precio_x000d_
2. PDA_x000d_
3. Portatiles_x000d_
'</v>
      </c>
      <c r="J1303" t="str">
        <v>Se realizó la respectiva configuración de los verificadores en la red Wifi. Se realizan las prueba y se dejan operativos los equipos.</v>
      </c>
      <c r="K1303">
        <v>44777</v>
      </c>
      <c r="L1303">
        <v>44777</v>
      </c>
      <c r="M1303" t="str">
        <f>TEXT(L1303,"DDDDDDD")</f>
        <v>jueves</v>
      </c>
      <c r="N1303" t="str">
        <v>J044 JUMBO CHIA</v>
      </c>
      <c r="O1303" t="str">
        <v>CHIA</v>
      </c>
      <c r="P1303" t="str">
        <f>IF(ISBLANK(O1303),"0",(VLOOKUP(O1303,REGION,2,FALSE)))</f>
        <v>BOGOTA</v>
      </c>
      <c r="Q1303" t="str">
        <v>ALEXANDER CASTILLO SOTELO</v>
      </c>
      <c r="R1303">
        <f>IF(ISBLANK(Q1303),"0", VLOOKUP(Q1303,PERSONAL,2,FALSE))</f>
        <v>80216449</v>
      </c>
      <c r="S1303" t="str">
        <v>ALIADO</v>
      </c>
      <c r="T1303">
        <v>0.2916666666666667</v>
      </c>
      <c r="U1303">
        <v>0.3333333333333333</v>
      </c>
      <c r="V1303">
        <f>IF(ISBLANK(T1303 ),"0",U1303-T1303)</f>
        <v>0.04166666666666663</v>
      </c>
      <c r="W1303">
        <v>1</v>
      </c>
      <c r="X1303">
        <f>NETWORKDAYS(K1303,L1302)</f>
        <v>1</v>
      </c>
      <c r="Y1303" t="str">
        <f>IF(X1303&lt;=2,"CUMPLE","NO CUMPLE")</f>
        <v>CUMPLE</v>
      </c>
    </row>
    <row r="1304" xml:space="preserve">
      <c r="A1304">
        <v>12619044</v>
      </c>
      <c r="B1304" t="str">
        <v>INCIDENT</v>
      </c>
      <c r="C1304" t="str">
        <v>CERRADO</v>
      </c>
      <c r="D1304" t="str">
        <v>LINEAL DE CAJAS</v>
      </c>
      <c r="E1304" t="str">
        <v>POS</v>
      </c>
      <c r="F1304" t="str">
        <v>POS</v>
      </c>
      <c r="G1304" t="str">
        <v>WINCOR</v>
      </c>
      <c r="H1304"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Buenas tardes por favor solicito la revision de la POS 4 por motivo que se apaga; agradezco su colaboracion por tema que la caja se necesita para el fin de semana;</v>
      </c>
      <c r="I1304" t="str" xml:space="preserve">
        <v xml:space="preserve">Realizar cambio de los ventiladores de la POS; la parte esta en la oficina de sistemas	  _x000d_
</v>
      </c>
      <c r="J1304" t="str">
        <v>Se revisa la POS y se verifica que los 2 ventiladores de la fuente están averiados. Se procede a retirarlos y a buscar los repuestos en la oficina de sistemas; se retiran las partes y se instalan en la POS del lineal. Se inicia y se verifica que están funcionando bien. Se deja operativa la POS.</v>
      </c>
      <c r="K1304">
        <v>44777</v>
      </c>
      <c r="L1304">
        <v>44777</v>
      </c>
      <c r="M1304" t="str">
        <f>TEXT(L1304,"DDDDDDD")</f>
        <v>jueves</v>
      </c>
      <c r="N1304" t="str">
        <v>J044 JUMBO CHIA</v>
      </c>
      <c r="O1304" t="str">
        <v>CHIA</v>
      </c>
      <c r="P1304" t="str">
        <f>IF(ISBLANK(O1304),"0",(VLOOKUP(O1304,REGION,2,FALSE)))</f>
        <v>BOGOTA</v>
      </c>
      <c r="Q1304" t="str">
        <v>ALEXANDER CASTILLO SOTELO</v>
      </c>
      <c r="R1304">
        <f>IF(ISBLANK(Q1304),"0", VLOOKUP(Q1304,PERSONAL,2,FALSE))</f>
        <v>80216449</v>
      </c>
      <c r="S1304" t="str">
        <v>ALIADO</v>
      </c>
      <c r="T1304">
        <v>0.4166666666666667</v>
      </c>
      <c r="U1304">
        <v>0.4791666666666667</v>
      </c>
      <c r="V1304">
        <f>IF(ISBLANK(T1304 ),"0",U1304-T1304)</f>
        <v>0.0625</v>
      </c>
      <c r="W1304">
        <v>1</v>
      </c>
      <c r="X1304">
        <f>NETWORKDAYS(K1304,L1303)</f>
        <v>1</v>
      </c>
      <c r="Y1304" t="str">
        <f>IF(X1304&lt;=2,"CUMPLE","NO CUMPLE")</f>
        <v>CUMPLE</v>
      </c>
    </row>
    <row r="1305" xml:space="preserve">
      <c r="A1305">
        <v>12629323</v>
      </c>
      <c r="B1305" t="str">
        <v>REQUEST</v>
      </c>
      <c r="C1305" t="str">
        <v>CERRADO</v>
      </c>
      <c r="D1305" t="str">
        <v>TIENDA</v>
      </c>
      <c r="E1305" t="str">
        <v>WIFI</v>
      </c>
      <c r="F1305" t="str">
        <v>WIFI</v>
      </c>
      <c r="G1305" t="str">
        <v>WIFI</v>
      </c>
      <c r="H1305" t="str" xml:space="preserve">
        <v xml:space="preserve">Datos usuario_x000d_
Nombre: Andres De Jesus Bornachera Avila_x000d_
Correo: andres.bornachera@cencosud.com.co_x000d_
Usuario AD: ADBornac_x000d_
Pais: Colombia_x000d_
Ubicacion: M097 METRO SOGAMOSO_x000d_
Zona: Colombia Bogota_x000d_
Unidad de Negocio: Supermercados_x000d_
Servicio: Sistemas_x000d_
Telefono: 3174370321_x000d_
Anexo: null_x000d_
Descripcion: Buenas tardes._x000d_
Solicito Configuracion para homologacion con los AP huawei de la tienda._x000d_
_x000d_
Seccion en la tienda o ubicacion del usuario: tienda_x000d_
Jefe de area asignacion de la PDT: tienda</v>
      </c>
      <c r="I1305" t="str" xml:space="preserve">
        <v xml:space="preserve">Buena tarde;_x000d_
Por favor nos colaboran con la configuración de las PDT y Verificadores para que queden conectadas a la Cswlan12_x000d_
SSID: CSWLAN12_x000d_
ID Sogamoso: pda_m097co PW: gfagVm097 (todas las PDT y Verificadores de la tienda deben quedar con este usuario y Pass)_x000d_
ID Inventarios Boyacá: pda_InvOrico PW: 3vzgsy91 (para PDT de inventarios Boyacá)_x000d_
Para los modelos siguientes; configurar de esta manera con el mismo usuario ID de la tienda._x000d_
ENCRIPTION: WPA2-AES_x000d_
EAP TYPE: PEAP-MSCHAP_x000d_
M097 HOSPITAL SOGAMOSO DATALOGIC SKORPIO X3 G17F62308_x000d_
M097 HOSPITAL SOGAMOSO ZEBRA MK 3190 S17051522502673_x000d_
M097 HOSPITAL SOGAMOSO ZEBRA MK 3190 S17051522502672_x000d_
M097 HOSPITAL SOGAMOSO ZEBRA MK 3190 S17102522504217_x000d_
M097 HOSPITAL SOGAMOSO ZEBRA MK 3190 S16282522502420</v>
      </c>
      <c r="J1305" t="str" xml:space="preserve">
        <v xml:space="preserve">Se llega a la tienda Metro Sogamoso donde se solicitan PDA a coordinadores; PDA area de inventarios a las cuales se realiza modificacion de perfil ID para conexión a red WIFI CSWLAN12 según corresponde; asi mismo se intervienen verificadores de piso de ventas Zebra MK3190; todos los dispositivos se relacionan a continuacion _x000d_
_x000d_
PDA TIENDA: _x000d_
1. 21178B03BB 2. 21178B02FD 3. 21178B01F8 4. 21178B03EB 5. 21178B024F 6. 21178B0178   7. 21178B0A01 8. 19086B1F4F 9. 19086B200E 10. 19086B1F45 11. 21178B03A0 12. 21178B03D5 13. G14F81930 _x000d_
_x000d_
PDA INVENTARIO: _x000d_
1. G18C53048 2. G18C53056 3.19288523021639 4. 19288523021654 5. 19289523020009 6. 19288523021705 7. 19288523021655 8.  S11244521120787 _x000d_
_x000d_
VERIFICADORES: _x000d_
1. S17051522502673 2. S17051522502672 3. S17102522504217 4. S16282522502420 _x000d_
_x000d_
Personal de permanencia valida funcionamiento de verificadores en piso de ventas y asi mismo se valida funcionamiento de todas las PDA intervenidas._x000d_
</v>
      </c>
      <c r="K1305">
        <v>44777</v>
      </c>
      <c r="L1305">
        <v>44777</v>
      </c>
      <c r="M1305" t="str">
        <f>TEXT(L1305,"DDDDDDD")</f>
        <v>jueves</v>
      </c>
      <c r="N1305" t="str">
        <v>M097 METRO SOGAMOSO</v>
      </c>
      <c r="O1305" t="str">
        <v>SOGAMOSO</v>
      </c>
      <c r="P1305" t="str">
        <f>IF(ISBLANK(O1305),"0",(VLOOKUP(O1305,REGION,2,FALSE)))</f>
        <v>ORIENTE</v>
      </c>
      <c r="Q1305" t="str">
        <v>JHONATAN RICARDO VARGAS ZAMBRANO</v>
      </c>
      <c r="R1305">
        <f>IF(ISBLANK(Q1305),"0", VLOOKUP(Q1305,PERSONAL,2,FALSE))</f>
        <v>1057583301</v>
      </c>
      <c r="S1305" t="str">
        <v>DIRECTO</v>
      </c>
      <c r="T1305">
        <v>0.3333333333333333</v>
      </c>
      <c r="U1305">
        <v>0.5416666666666666</v>
      </c>
      <c r="V1305">
        <f>IF(ISBLANK(T1305 ),"0",U1305-T1305)</f>
        <v>0.20833333333333331</v>
      </c>
      <c r="W1305">
        <v>3</v>
      </c>
      <c r="X1305">
        <f>NETWORKDAYS(K1305,L1304)</f>
        <v>1</v>
      </c>
      <c r="Y1305" t="str">
        <f>IF(X1305&lt;=2,"CUMPLE","NO CUMPLE")</f>
        <v>CUMPLE</v>
      </c>
    </row>
    <row r="1306" xml:space="preserve">
      <c r="A1306">
        <v>12630606</v>
      </c>
      <c r="B1306" t="str">
        <v>REQUEST</v>
      </c>
      <c r="C1306" t="str">
        <v>CERRADO</v>
      </c>
      <c r="D1306" t="str">
        <v>TIENDA</v>
      </c>
      <c r="E1306" t="str">
        <v>PDT</v>
      </c>
      <c r="F1306" t="str">
        <v>PDT</v>
      </c>
      <c r="G1306" t="str">
        <v>SKORPIO</v>
      </c>
      <c r="H1306" t="str" xml:space="preserve">
        <v xml:space="preserve">Datos usuario_x000d_
Nombre: Andres De Jesus Bornachera Avila_x000d_
Correo: andres.bornachera@cencosud.com.co_x000d_
Usuario AD: ADBornac_x000d_
Pais: Colombia_x000d_
Ubicacion: M183 METRO SAN GIL_x000d_
Zona: Colombia Oriente_x000d_
Unidad de Negocio: Supermercados_x000d_
Servicio: Sistemas_x000d_
Telefono: 3174370321_x000d_
Anexo: null_x000d_
Descripcion: Buenas tardes._x000d_
Solicito configuracion de las PDT para cambio de hostname en el aplicativo de genesix._x000d_
_x000d_
Seccion en la tienda o ubicacion del usuario: tienda_x000d_
Jefe de area asignacion de la PDT: tienda_x000d_
</v>
      </c>
      <c r="I1306" t="str" xml:space="preserve">
        <v xml:space="preserve">Buen dia_x000d_
Se solicita cambiar de LEAP a PEAP MSCHAP para las • PDT/PDA|ESTANDAR Modelo DATALOGIC SKORPIO X3_x000d_
PDT/PDA|ESTANDAR M183 PREZUNIC SAN GIL DATALOGIC SKORPIO X3 G16FA9666_x000d_
Realizar actualización y entregar equipo operativo nuevamente._x000d_
Cordialmente;_x000d_
Ever Becerra</v>
      </c>
      <c r="J1306" t="str">
        <v>Se realiza la configuracion de red y del app Genesix;  se realiza la validacion de todas las PDT con el enlace genesix.corp</v>
      </c>
      <c r="K1306">
        <v>44777</v>
      </c>
      <c r="L1306">
        <v>44777</v>
      </c>
      <c r="M1306" t="str">
        <f>TEXT(L1306,"DDDDDDD")</f>
        <v>jueves</v>
      </c>
      <c r="N1306" t="str">
        <v>M183 METRO SAN GIL</v>
      </c>
      <c r="O1306" t="str">
        <v>SAN GIL</v>
      </c>
      <c r="P1306" t="str">
        <f>IF(ISBLANK(O1306),"0",(VLOOKUP(O1306,REGION,2,FALSE)))</f>
        <v>ORIENTE</v>
      </c>
      <c r="Q1306" t="str">
        <v>MICHAEL ESNEIDER PINZON CASALLAS</v>
      </c>
      <c r="R1306">
        <f>IF(ISBLANK(Q1306),"0", VLOOKUP(Q1306,PERSONAL,2,FALSE))</f>
        <v>1018438821</v>
      </c>
      <c r="S1306" t="str">
        <v>DIRECTO</v>
      </c>
      <c r="T1306">
        <v>0.6875</v>
      </c>
      <c r="U1306">
        <v>0.8125</v>
      </c>
      <c r="V1306">
        <f>IF(ISBLANK(T1306 ),"0",U1306-T1306)</f>
        <v>0.125</v>
      </c>
      <c r="W1306">
        <v>2</v>
      </c>
      <c r="X1306">
        <f>NETWORKDAYS(K1306,L1305)</f>
        <v>1</v>
      </c>
      <c r="Y1306" t="str">
        <f>IF(X1306&lt;=2,"CUMPLE","NO CUMPLE")</f>
        <v>CUMPLE</v>
      </c>
    </row>
    <row r="1307" xml:space="preserve">
      <c r="A1307">
        <v>12630962</v>
      </c>
      <c r="B1307" t="str">
        <v>REQUEST</v>
      </c>
      <c r="C1307" t="str">
        <v>CERRADO</v>
      </c>
      <c r="D1307" t="str">
        <v>TIENDA</v>
      </c>
      <c r="E1307" t="str">
        <v>WIFI</v>
      </c>
      <c r="F1307" t="str">
        <v>WIFI</v>
      </c>
      <c r="G1307" t="str">
        <v>WIFI</v>
      </c>
      <c r="H1307" t="str" xml:space="preserve">
        <v xml:space="preserve">Datos usuario_x000d_
Nombre: Edwin Bayardo Bolanos Cucuname_x000d_
Correo: Edwin.Bolanos@cencosud.com.co_x000d_
Usuario AD: EBBolano_x000d_
Pais: Colombia_x000d_
Ubicacion: J036 JUMBO POPAYAN CAMPANARIO_x000d_
Zona: Colombia Occidente_x000d_
Unidad de Negocio: ADM. CENTRAL_x000d_
Servicio: Administracion Central_x000d_
Telefono: 3176406586_x000d_
Anexo: null_x000d_
Descripcion: Solicito de su colaboracion para realizar el cambio de parametros de los equipos WiFI que estan en las tiendas._x000d_
_x000d_
Adjunto Excel con detalle de equipos por tineda y PPT con las imagenes de los parametros a modificar.</v>
      </c>
      <c r="I1307" t="str">
        <v>por favor me colabora con la autorizacion de esta llamada para el tecnico de isit realice la actividad soilicitada.</v>
      </c>
      <c r="J1307" t="str" xml:space="preserve">
        <v xml:space="preserve">Se solicita la información para realizar el procedimiento e indican que son todas las pdt que se encuentran con la red wifi cswlan12 bajo el perfil pre_inalam y cambiarle al perfil de la tienda. Se Inicia el procedimiento con las pdt encontradas en contralor realizando el cambio de red y perfil; se continua con la del área de cajas y recibo y se termina con las que tenía video. Se revisa en las demas áreas nadie más reporta  otras pdt. Se realizan pruebas de conexión en cada una de las áreas las cuales son exitosas_x000d_
</v>
      </c>
      <c r="K1307">
        <v>44777</v>
      </c>
      <c r="L1307">
        <v>44777</v>
      </c>
      <c r="M1307" t="str">
        <f>TEXT(L1307,"DDDDDDD")</f>
        <v>jueves</v>
      </c>
      <c r="N1307" t="str">
        <v>J036 JUMBO POPAYAN CAMPANARIO</v>
      </c>
      <c r="O1307" t="str">
        <v>POPAYAN</v>
      </c>
      <c r="P1307" t="str">
        <f>IF(ISBLANK(O1307),"0",(VLOOKUP(O1307,REGION,2,FALSE)))</f>
        <v>OCCIDENTE</v>
      </c>
      <c r="Q1307" t="str">
        <v>DANIEL FERNANDO PAREDES ARTEAGA</v>
      </c>
      <c r="R1307">
        <f>IF(ISBLANK(Q1307),"0", VLOOKUP(Q1307,PERSONAL,2,FALSE))</f>
        <v>10301691</v>
      </c>
      <c r="S1307" t="str">
        <v>DIRECTO</v>
      </c>
      <c r="T1307">
        <v>0.4375</v>
      </c>
      <c r="U1307">
        <v>0.5347222222222222</v>
      </c>
      <c r="V1307">
        <f>IF(ISBLANK(T1307 ),"0",U1307-T1307)</f>
        <v>0.09722222222222221</v>
      </c>
      <c r="W1307">
        <v>2</v>
      </c>
      <c r="X1307">
        <f>NETWORKDAYS(K1307,L1306)</f>
        <v>1</v>
      </c>
      <c r="Y1307" t="str">
        <f>IF(X1307&lt;=2,"CUMPLE","NO CUMPLE")</f>
        <v>CUMPLE</v>
      </c>
    </row>
    <row r="1308" xml:space="preserve">
      <c r="A1308">
        <v>12631435</v>
      </c>
      <c r="B1308" t="str">
        <v>REQUEST</v>
      </c>
      <c r="C1308" t="str">
        <v>CERRADO</v>
      </c>
      <c r="D1308" t="str">
        <v>PGC</v>
      </c>
      <c r="E1308" t="str">
        <v>PDA</v>
      </c>
      <c r="F1308" t="str">
        <v>PDA</v>
      </c>
      <c r="G1308" t="str">
        <v>HONEYWELL</v>
      </c>
      <c r="H1308" t="str" xml:space="preserve">
        <v xml:space="preserve">Datos usuario_x000d_
Nombre: Jesus Antonio Cordoba Silva_x000d_
Correo: JesusAntonio.CordobaSilva@cencosud.com.co_x000d_
Usuario AD: JACordob_x000d_
Pais: Colombia_x000d_
Ubicacion: J036 JUMBO POPAYAN CAMPANARIO_x000d_
Zona: Colombia Occidente_x000d_
Unidad de Negocio: JUMBO_x000d_
Servicio: null_x000d_
Telefono: 3137924693_x000d_
Anexo: null_x000d_
Descripcion: desconfiguracion de genesix en pda seccion pgc</v>
      </c>
      <c r="I1308" t="str">
        <v>por favor me colaboran con la autorizacion de esta llamada para que el tecnico visite la tienda y realice la validacion de esta novedad.</v>
      </c>
      <c r="J1308" t="str">
        <v>Se solicita la información para realizar el procedimiento e indican que la pda a intervenir es la de pgc; facilitan el dispositivo; se cambia al perfil de administrador con las credenciales correspondientes y se realiza la modificación de los parámetros de acceso al genesix y se bloquea nuevamente el aplicativo para que no se modifique. Se reinicia la pda y se realizan pruebas con el usuario y son correctas. Se entrega pda operativa</v>
      </c>
      <c r="K1308">
        <v>44777</v>
      </c>
      <c r="L1308">
        <v>44777</v>
      </c>
      <c r="M1308" t="str">
        <f>TEXT(L1308,"DDDDDDD")</f>
        <v>jueves</v>
      </c>
      <c r="N1308" t="str">
        <v>J036 JUMBO POPAYAN CAMPANARIO</v>
      </c>
      <c r="O1308" t="str">
        <v>POPAYAN</v>
      </c>
      <c r="P1308" t="str">
        <f>IF(ISBLANK(O1308),"0",(VLOOKUP(O1308,REGION,2,FALSE)))</f>
        <v>OCCIDENTE</v>
      </c>
      <c r="Q1308" t="str">
        <v>DANIEL FERNANDO PAREDES ARTEAGA</v>
      </c>
      <c r="R1308">
        <f>IF(ISBLANK(Q1308),"0", VLOOKUP(Q1308,PERSONAL,2,FALSE))</f>
        <v>10301691</v>
      </c>
      <c r="S1308" t="str">
        <v>DIRECTO</v>
      </c>
      <c r="T1308">
        <v>0.4131944444444444</v>
      </c>
      <c r="U1308">
        <v>0.4375</v>
      </c>
      <c r="V1308">
        <f>IF(ISBLANK(T1308 ),"0",U1308-T1308)</f>
        <v>0.02430555555555558</v>
      </c>
      <c r="W1308">
        <v>1</v>
      </c>
      <c r="X1308">
        <f>NETWORKDAYS(K1308,L1307)</f>
        <v>1</v>
      </c>
      <c r="Y1308" t="str">
        <f>IF(X1308&lt;=2,"CUMPLE","NO CUMPLE")</f>
        <v>CUMPLE</v>
      </c>
    </row>
    <row r="1309" xml:space="preserve">
      <c r="A1309">
        <v>12631668</v>
      </c>
      <c r="B1309" t="str">
        <v>REQUEST</v>
      </c>
      <c r="C1309" t="str">
        <v>CERRADO</v>
      </c>
      <c r="D1309" t="str">
        <v>TIENDA</v>
      </c>
      <c r="E1309" t="str">
        <v>BALANZA</v>
      </c>
      <c r="F1309" t="str">
        <v>MESA</v>
      </c>
      <c r="G1309" t="str">
        <v>METTLER</v>
      </c>
      <c r="H1309" t="str" xml:space="preserve">
        <v xml:space="preserve">Datos usuario_x000d_
Nombre: Ciro Alfonso Arciniegas Galvis_x000d_
Correo: CiroAlfonso.ArciniegasGalvis@cencosud.com.co_x000d_
Usuario AD: caarcing_x000d_
Pais: Colombia_x000d_
Ubicacion: M183 METRO SAN GIL_x000d_
Zona: Colombia Oriente_x000d_
Unidad de Negocio: Supermercados_x000d_
Servicio: Tiendas &amp; Centros de Distribucion_x000d_
Telefono: 3108907804_x000d_
Anexo: 7183402_x000d_
Descripcion: Solicito la revision de los puntos de red de las balanzas de mesa del Local San Gil-183; ya que no estan actualizando los cambios de precios; sistemas informa que las balanzas no le estan apareciendo en linea; motivo por el cual no se puede hacer actualizacion_x000d_
Area donde su ubica la balanza: carnes;panaderia;platos preparados</v>
      </c>
      <c r="I1309" t="str" xml:space="preserve">
        <v xml:space="preserve">Se solicita revisión de balanzas y/o puntos de red para el area de carnes; panaderia; platos preparados._x000d_
no se encuentran en red._x000d_
Entregar balanzas en linea.</v>
      </c>
      <c r="J1309" t="str">
        <v>Se evidencia problemas con los conectores rj45 de las basculas de panaderia y carnes frias; la bascula de platos preparados se encontaba desconectada por daño en el cable de red. Se realiza el cambio de cables de red y se valida su buen funcionamiento y respuesta de ping a las balanzas.</v>
      </c>
      <c r="K1309">
        <v>44777</v>
      </c>
      <c r="L1309">
        <v>44777</v>
      </c>
      <c r="M1309" t="str">
        <f>TEXT(L1309,"DDDDDDD")</f>
        <v>jueves</v>
      </c>
      <c r="N1309" t="str">
        <v>M183 METRO SAN GIL</v>
      </c>
      <c r="O1309" t="str">
        <v>SAN GIL</v>
      </c>
      <c r="P1309" t="str">
        <f>IF(ISBLANK(O1309),"0",(VLOOKUP(O1309,REGION,2,FALSE)))</f>
        <v>ORIENTE</v>
      </c>
      <c r="Q1309" t="str">
        <v>MICHAEL ESNEIDER PINZON CASALLAS</v>
      </c>
      <c r="R1309">
        <f>IF(ISBLANK(Q1309),"0", VLOOKUP(Q1309,PERSONAL,2,FALSE))</f>
        <v>1018438821</v>
      </c>
      <c r="S1309" t="str">
        <v>DIRECTO</v>
      </c>
      <c r="T1309">
        <v>0.5833333333333334</v>
      </c>
      <c r="U1309">
        <v>0.6875</v>
      </c>
      <c r="V1309">
        <f>IF(ISBLANK(T1309 ),"0",U1309-T1309)</f>
        <v>0.10416666666666663</v>
      </c>
      <c r="W1309">
        <v>2</v>
      </c>
      <c r="X1309">
        <f>NETWORKDAYS(K1309,L1308)</f>
        <v>1</v>
      </c>
      <c r="Y1309" t="str">
        <f>IF(X1309&lt;=2,"CUMPLE","NO CUMPLE")</f>
        <v>CUMPLE</v>
      </c>
    </row>
    <row r="1310" xml:space="preserve">
      <c r="A1310">
        <v>12633239</v>
      </c>
      <c r="B1310" t="str">
        <v>REQUEST</v>
      </c>
      <c r="C1310" t="str">
        <v>CERRADO</v>
      </c>
      <c r="D1310" t="str">
        <v>RECIBO</v>
      </c>
      <c r="E1310" t="str">
        <v>PDA</v>
      </c>
      <c r="F1310" t="str">
        <v>PDA</v>
      </c>
      <c r="G1310" t="str">
        <v>HONEYWELL</v>
      </c>
      <c r="H1310" t="str" xml:space="preserve">
        <v xml:space="preserve">Datos usuario_x000d_
Nombre: Yenifer Posada Viloria_x000d_
Correo: yenifer.posadaviloria@cencosud.com.co_x000d_
Usuario AD: YEPosadaV_x000d_
Pais: Colombia_x000d_
Ubicacion: M085 METRO MONTERIA_x000d_
Zona: Colombia Costa_x000d_
Unidad de Negocio: Supermercados_x000d_
Servicio: Tiendas &amp; Centros de Distribucion_x000d_
Telefono: 3017176241_x000d_
Anexo: null_x000d_
Descripcion: por favor solicito configuracion de PDA #21145B045D_x000d_
Seccion de la tienda en donde se ubica la PDT o usuario: Seguridad</v>
      </c>
      <c r="I1310" t="str" xml:space="preserve">
        <v xml:space="preserve">Transfer Assignee from 'Acosta Mercado; Rafaelde Jesus ' to 'Espinosa Rodriguez; Jamir Leandro '_x000d_
Transfer Group from 'Soporte_Onsite_REG_Costa_SM Colombia' to 'Soporte_Onsite_REG_Remoto_SM Colombia'</v>
      </c>
      <c r="J1310" t="str">
        <v>Usuario reporta falla con la pdt ya que esta no la deja ingresar al aplicativo genesix por lo que se envidencia que se debe configurar el link del aplicativo. Luego de realizar la validación del link del aplicativo. Usuario realiza pruebas quedando operativo y a satisfacción del cliente</v>
      </c>
      <c r="K1310">
        <v>44777</v>
      </c>
      <c r="L1310">
        <v>44777</v>
      </c>
      <c r="M1310" t="str">
        <f>TEXT(L1310,"DDDDDDD")</f>
        <v>jueves</v>
      </c>
      <c r="N1310" t="str">
        <v>M085 METRO MONTERIA</v>
      </c>
      <c r="O1310" t="str">
        <v>MONTERIA</v>
      </c>
      <c r="P1310" t="str">
        <f>IF(ISBLANK(O1310),"0",(VLOOKUP(O1310,REGION,2,FALSE)))</f>
        <v>COSTA</v>
      </c>
      <c r="Q1310" t="str">
        <v>SHARON YANETH KERGUELEN WILCHES</v>
      </c>
      <c r="R1310">
        <f>IF(ISBLANK(Q1310),"0", VLOOKUP(Q1310,PERSONAL,2,FALSE))</f>
        <v>1067917448</v>
      </c>
      <c r="S1310" t="str">
        <v>DIRECTO</v>
      </c>
      <c r="T1310">
        <v>0.4166666666666667</v>
      </c>
      <c r="U1310">
        <v>0.4444444444444444</v>
      </c>
      <c r="V1310">
        <f>IF(ISBLANK(T1310 ),"0",U1310-T1310)</f>
        <v>0.027777777777777735</v>
      </c>
      <c r="W1310">
        <v>1</v>
      </c>
      <c r="X1310">
        <f>NETWORKDAYS(K1310,L1309)</f>
        <v>1</v>
      </c>
      <c r="Y1310" t="str">
        <f>IF(X1310&lt;=2,"CUMPLE","NO CUMPLE")</f>
        <v>CUMPLE</v>
      </c>
    </row>
    <row r="1311" xml:space="preserve">
      <c r="A1311">
        <v>12633249</v>
      </c>
      <c r="B1311" t="str">
        <v>REQUEST</v>
      </c>
      <c r="C1311" t="str">
        <v>CERRADO</v>
      </c>
      <c r="D1311" t="str">
        <v>RECIBO</v>
      </c>
      <c r="E1311" t="str">
        <v>PDA</v>
      </c>
      <c r="F1311" t="str">
        <v>PDA</v>
      </c>
      <c r="G1311" t="str">
        <v>HONEYWELL</v>
      </c>
      <c r="H1311" t="str" xml:space="preserve">
        <v xml:space="preserve">Datos usuario_x000d_
Nombre: Yenifer Posada Viloria_x000d_
Correo: yenifer.posadaviloria@cencosud.com.co_x000d_
Usuario AD: YEPosadaV_x000d_
Pais: Colombia_x000d_
Ubicacion: M085 METRO MONTERIA_x000d_
Zona: Colombia Costa_x000d_
Unidad de Negocio: Supermercados_x000d_
Servicio: Tiendas &amp; Centros de Distribucion_x000d_
Telefono: 3017176241_x000d_
Anexo: null_x000d_
Descripcion: solicito me ayudes con configuracion de PDA # 21145B04CB</v>
      </c>
      <c r="I1311" t="str" xml:space="preserve">
        <v xml:space="preserve">Transfer Assignee from 'Acosta Mercado; Rafaelde Jesus ' to 'Espinosa Rodriguez; Jamir Leandro '_x000d_
Transfer Group from 'Soporte_Onsite_REG_Costa_SM Colombia' to 'Soporte_Onsite_REG_Remoto_SM Colombia'</v>
      </c>
      <c r="J1311" t="str">
        <v>Usuario reporta falla con la pdt ya que esta no la deja ingresar al aplicativo genesix por lo que se envidencia que se debe configurar el link del aplicativo. Luego de realizar la validación del link del aplicativo usuario realiza pruebas quedando operativo y a satisfacción del cliente</v>
      </c>
      <c r="K1311">
        <v>44777</v>
      </c>
      <c r="L1311">
        <v>44777</v>
      </c>
      <c r="M1311" t="str">
        <f>TEXT(L1311,"DDDDDDD")</f>
        <v>jueves</v>
      </c>
      <c r="N1311" t="str">
        <v>M085 METRO MONTERIA</v>
      </c>
      <c r="O1311" t="str">
        <v>MONTERIA</v>
      </c>
      <c r="P1311" t="str">
        <f>IF(ISBLANK(O1311),"0",(VLOOKUP(O1311,REGION,2,FALSE)))</f>
        <v>COSTA</v>
      </c>
      <c r="Q1311" t="str">
        <v>SHARON YANETH KERGUELEN WILCHES</v>
      </c>
      <c r="R1311">
        <f>IF(ISBLANK(Q1311),"0", VLOOKUP(Q1311,PERSONAL,2,FALSE))</f>
        <v>1067917448</v>
      </c>
      <c r="S1311" t="str">
        <v>DIRECTO</v>
      </c>
      <c r="T1311">
        <v>0.4444444444444444</v>
      </c>
      <c r="U1311">
        <v>0.4722222222222222</v>
      </c>
      <c r="V1311">
        <f>IF(ISBLANK(T1311 ),"0",U1311-T1311)</f>
        <v>0.02777777777777779</v>
      </c>
      <c r="W1311">
        <v>1</v>
      </c>
      <c r="X1311">
        <f>NETWORKDAYS(K1311,L1310)</f>
        <v>1</v>
      </c>
      <c r="Y1311" t="str">
        <f>IF(X1311&lt;=2,"CUMPLE","NO CUMPLE")</f>
        <v>CUMPLE</v>
      </c>
    </row>
    <row r="1312" xml:space="preserve">
      <c r="A1312">
        <v>12633416</v>
      </c>
      <c r="B1312" t="str">
        <v>REQUEST</v>
      </c>
      <c r="C1312" t="str">
        <v>CERRADO</v>
      </c>
      <c r="D1312" t="str">
        <v>LINEAL DE CAJAS</v>
      </c>
      <c r="E1312" t="str">
        <v>PDA</v>
      </c>
      <c r="F1312" t="str">
        <v>PDA</v>
      </c>
      <c r="G1312" t="str">
        <v>HONEYWELL</v>
      </c>
      <c r="H1312"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Por favor verificar pda asignada para el chequeo de precios._x000d_
No permite el ingreso._x000d_
Seccion de la tienda en donde se ubica la PDT o usuario: cajas</v>
      </c>
      <c r="I1312" t="str">
        <v>Por favor realizar formateo de la PDA segun manual enviado y configurarla a la cswlan12</v>
      </c>
      <c r="J1312" t="str">
        <v>Se realizó el reseteo de fabrica de la PDA; se configuraron todas las aplicaciones y parametros. Se realizaron las pruebas de funcionamiento. Se deja operativa la PDA.</v>
      </c>
      <c r="K1312">
        <v>44777</v>
      </c>
      <c r="L1312">
        <v>44777</v>
      </c>
      <c r="M1312" t="str">
        <f>TEXT(L1312,"DDDDDDD")</f>
        <v>jueves</v>
      </c>
      <c r="N1312" t="str">
        <v>J044 JUMBO CHIA</v>
      </c>
      <c r="O1312" t="str">
        <v>CHIA</v>
      </c>
      <c r="P1312" t="str">
        <f>IF(ISBLANK(O1312),"0",(VLOOKUP(O1312,REGION,2,FALSE)))</f>
        <v>BOGOTA</v>
      </c>
      <c r="Q1312" t="str">
        <v>ALEXANDER CASTILLO SOTELO</v>
      </c>
      <c r="R1312">
        <f>IF(ISBLANK(Q1312),"0", VLOOKUP(Q1312,PERSONAL,2,FALSE))</f>
        <v>80216449</v>
      </c>
      <c r="S1312" t="str">
        <v>ALIADO</v>
      </c>
      <c r="T1312">
        <v>0.3333333333333333</v>
      </c>
      <c r="U1312">
        <v>0.4166666666666667</v>
      </c>
      <c r="V1312">
        <f>IF(ISBLANK(T1312 ),"0",U1312-T1312)</f>
        <v>0.08333333333333337</v>
      </c>
      <c r="W1312">
        <v>2</v>
      </c>
      <c r="X1312">
        <f>NETWORKDAYS(K1312,L1311)</f>
        <v>1</v>
      </c>
      <c r="Y1312" t="str">
        <f>IF(X1312&lt;=2,"CUMPLE","NO CUMPLE")</f>
        <v>CUMPLE</v>
      </c>
    </row>
    <row r="1313" xml:space="preserve">
      <c r="A1313">
        <v>12629308</v>
      </c>
      <c r="B1313" t="str">
        <v>REQUEST</v>
      </c>
      <c r="C1313" t="str">
        <v>CERRADO</v>
      </c>
      <c r="D1313" t="str">
        <v>PISO DE VENTA</v>
      </c>
      <c r="E1313" t="str">
        <v>PDT</v>
      </c>
      <c r="F1313" t="str">
        <v>PDT</v>
      </c>
      <c r="G1313" t="str">
        <v>SKORPIO</v>
      </c>
      <c r="H1313" t="str" xml:space="preserve">
        <v xml:space="preserve">Datos usuario_x000d_
Nombre: Andres De Jesus Bornachera Avila_x000d_
Correo: andres.bornachera@cencosud.com.co_x000d_
Usuario AD: ADBornac_x000d_
Pais: Colombia_x000d_
Ubicacion: M028 METRO DUITAMA INNOVO_x000d_
Zona: Colombia Bogota_x000d_
Unidad de Negocio: Supermercados_x000d_
Servicio: Sistemas_x000d_
Telefono: 3174370321_x000d_
Anexo: null_x000d_
Descripcion: Buenas tardes._x000d_
Solicito configuracion de las PDT para cambio de hostname en el aplicativo de genesix._x000d_
Seccion en la tienda o ubicacion del usuario: Toda la tienda_x000d_
Jefe de area asignacion de la PDT: todo personal que tenga PDT</v>
      </c>
      <c r="I1313" t="str">
        <v>Por favor nos colaboran con personal de apoyo en sitio para validar y configurar TODAS las PDT de la tienda con el direccionamiento genesix.cencosud.corp</v>
      </c>
      <c r="J1313" t="str" xml:space="preserve">
        <v xml:space="preserve">Se llega a tienda Metro Duitama donde se procede a intervenir PDA de las diferentes áreas para modificar hostname o dominio para aplicativo Genesix; se relacionan seriales intervenidos PDA: _x000d_
1. 21145B6028 _x000d_
2. 21144B85AA _x000d_
3. 21144B84B0 _x000d_
4. 19086B8283 _x000d_
5. 19086B82BC _x000d_
6. 19086B8365                          _x000d_
7. 21145B0205 _x000d_
8. 21145B604C _x000d_
9. 21145B6073 _x000d_
10. 21144B84D5  _x000d_
11. 21145B0006 _x000d_
12. Skorpio G17F62289_x000d_
Se valida con los diferentes usuarios el correcto funcionamiento de las PDA quedando operativas.                                                                                                                                                                             </v>
      </c>
      <c r="K1313">
        <v>44777</v>
      </c>
      <c r="L1313">
        <v>44778</v>
      </c>
      <c r="M1313" t="str">
        <f>TEXT(L1313,"DDDDDDD")</f>
        <v>viernes</v>
      </c>
      <c r="N1313" t="str">
        <v>M028 METRO DUITAMA INNOVO</v>
      </c>
      <c r="O1313" t="str">
        <v>DUITAMA</v>
      </c>
      <c r="P1313" t="str">
        <f>IF(ISBLANK(O1313),"0",(VLOOKUP(O1313,REGION,2,FALSE)))</f>
        <v>ORIENTE</v>
      </c>
      <c r="Q1313" t="str">
        <v>JHONATAN RICARDO VARGAS ZAMBRANO</v>
      </c>
      <c r="R1313">
        <f>IF(ISBLANK(Q1313),"0", VLOOKUP(Q1313,PERSONAL,2,FALSE))</f>
        <v>1057583301</v>
      </c>
      <c r="S1313" t="str">
        <v>DIRECTO</v>
      </c>
      <c r="T1313">
        <v>0.3333333333333333</v>
      </c>
      <c r="U1313">
        <v>0.4583333333333333</v>
      </c>
      <c r="V1313">
        <f>IF(ISBLANK(T1313 ),"0",U1313-T1313)</f>
        <v>0.125</v>
      </c>
      <c r="W1313">
        <v>2</v>
      </c>
      <c r="X1313">
        <f>NETWORKDAYS(K1313,L1312)</f>
        <v>1</v>
      </c>
      <c r="Y1313" t="str">
        <f>IF(X1313&lt;=2,"CUMPLE","NO CUMPLE")</f>
        <v>CUMPLE</v>
      </c>
    </row>
    <row r="1314" xml:space="preserve">
      <c r="A1314">
        <v>12631286</v>
      </c>
      <c r="B1314" t="str">
        <v>REQUEST</v>
      </c>
      <c r="C1314" t="str">
        <v>CERRADO</v>
      </c>
      <c r="D1314" t="str">
        <v>PISO DE VENTA</v>
      </c>
      <c r="E1314" t="str">
        <v>IMPRESORA</v>
      </c>
      <c r="F1314" t="str">
        <v>PORTABLE</v>
      </c>
      <c r="G1314" t="str">
        <v>ZEBRA</v>
      </c>
      <c r="H1314" t="str" xml:space="preserve">
        <v xml:space="preserve">Datos usuario_x000d_
Nombre: Jenny Marcela Ayala Mogollon_x000d_
Correo: Jenny.Ayala@cencosud.com.co_x000d_
Usuario AD: JMAyalaM_x000d_
Pais: Colombia_x000d_
Ubicacion: J126 JUMBO SAN SILVESTRE_x000d_
Zona: Colombia Oriente_x000d_
Unidad de Negocio: Supermercados_x000d_
Servicio: Tiendas &amp; Centros de Distribucion_x000d_
Telefono: 3138410857_x000d_
Anexo: 057_x000d_
Descripcion: IMPRESORA PORTABLE: No imprime; bota el papel; pero; sale en blanco._x000d_
</v>
      </c>
      <c r="I1314" t="str" xml:space="preserve">
        <v xml:space="preserve">Buen día._x000d_
Se solicita revisión POS_x000d_
Área: Linea de cajas_x000d_
Datos del equipo_x000d_
Equipo: FLEJERA|PORTABLE_x000d_
Marca: ZEBRA_x000d_
Modelo: ZQ520_x000d_
Nº SERIE: XXRBC195295115_x000d_
Inventario: DI-030806_x000d_
Actividad: Se solicita revisión; diagnostico y/o reparación si es el caso; para ZEBRA PORTABLE. la cual reporta la gerente Jenny; presenta novedad no imprime._x000d_
Cordialmente;_x000d_
Ever Becerra	</v>
      </c>
      <c r="J1314" t="str">
        <v>Se realiza revisión de impresora portable; el usuaria afirma que no estaba imprimiendo correctamente y luego de un tiempo se quedó sin conexión. Se configura la impresora de fábrica; con nueva IP; se hacen pruebas de conexión con diferentes colaboradores en los pisos de ventas; funciona Ok. Se registra una novedad referente al papel de impresión y es que tenia puesto uno de hace más de 6 meses; tiempo del cúal tambien fue la inactividad de la impresora; se informa al personal que debe solicitar cambio de papel para la impresora; ya que no está imprimiendo correctamente sino que lo hace de manera intermitente; debido por la antigüedad y segundo ese tipo de papel ya no es el utilizado para esa impresora; porque el sensor de marca negra no lo reconoce bien.  La impresora queda funcional y probada correctamente a la espera del cambio de papel.</v>
      </c>
      <c r="K1314">
        <v>44777</v>
      </c>
      <c r="L1314">
        <v>44778</v>
      </c>
      <c r="M1314" t="str">
        <f>TEXT(L1314,"DDDDDDD")</f>
        <v>viernes</v>
      </c>
      <c r="N1314" t="str">
        <v>J126 JUMBO SAN SILVESTRE</v>
      </c>
      <c r="O1314" t="str">
        <v>BARRANCABERMEJA</v>
      </c>
      <c r="P1314" t="str">
        <f>IF(ISBLANK(O1314),"0",(VLOOKUP(O1314,REGION,2,FALSE)))</f>
        <v>ORIENTE</v>
      </c>
      <c r="Q1314" t="str">
        <v>LUIS CARLOS ROJAS ACOSTA</v>
      </c>
      <c r="R1314">
        <f>IF(ISBLANK(Q1314),"0", VLOOKUP(Q1314,PERSONAL,2,FALSE))</f>
        <v>1096188137</v>
      </c>
      <c r="S1314" t="str">
        <v>DIRECTO</v>
      </c>
      <c r="T1314">
        <v>0.5833333333333334</v>
      </c>
      <c r="U1314">
        <v>0.7083333333333334</v>
      </c>
      <c r="V1314">
        <f>IF(ISBLANK(T1314 ),"0",U1314-T1314)</f>
        <v>0.125</v>
      </c>
      <c r="W1314">
        <v>2</v>
      </c>
      <c r="X1314">
        <f>NETWORKDAYS(K1314,L1313)</f>
        <v>2</v>
      </c>
      <c r="Y1314" t="str">
        <f>IF(X1314&lt;=2,"CUMPLE","NO CUMPLE")</f>
        <v>CUMPLE</v>
      </c>
    </row>
    <row r="1315" xml:space="preserve">
      <c r="A1315">
        <v>12629327</v>
      </c>
      <c r="B1315" t="str">
        <v>REQUEST</v>
      </c>
      <c r="C1315" t="str">
        <v>CERRADO</v>
      </c>
      <c r="D1315" t="str">
        <v>TIENDA</v>
      </c>
      <c r="E1315" t="str">
        <v>WIFI</v>
      </c>
      <c r="F1315" t="str">
        <v>WIFI</v>
      </c>
      <c r="G1315" t="str">
        <v>WIFI</v>
      </c>
      <c r="H1315" t="str" xml:space="preserve">
        <v xml:space="preserve">Datos usuario_x000d_
Nombre: Andres De Jesus Bornachera Avila_x000d_
Correo: andres.bornachera@cencosud.com.co_x000d_
Usuario AD: ADBornac_x000d_
Pais: Colombia_x000d_
Ubicacion: J185 JUMBO YOPAL_x000d_
Zona: Colombia Oriente_x000d_
Unidad de Negocio: Supermercados_x000d_
Servicio: Sistemas_x000d_
Telefono: 3174370321_x000d_
Anexo: null_x000d_
Descripcion: Buenas tardes._x000d_
Solicito Configuracion para homologacion con los AP huawei de la tienda._x000d_
_x000d_
Seccion en la tienda o ubicacion del usuario: piso de venta_x000d_
Jefe de area asignacion de la PDT: tienda_x000d_
</v>
      </c>
      <c r="I1315" t="str" xml:space="preserve">
        <v xml:space="preserve">Buena tarde;_x000d_
Por favor nos colaboran con la configuración de las PDT y Verificadores para que queden conectadas a la Cswlan12_x000d_
SSID: CSWLAN12_x000d_
ID Sogamoso: pda_j185co PW: gfagVj185 (todas las PDT y Verificadores de la tienda deben quedar con este usuario y Pass)_x000d_
Para los modelos siguientes; configurar de esta manera con el mismo usuario ID de la tienda._x000d_
ENCRIPTION: WPA2-AES_x000d_
EAP TYPE: PEAP-MSCHAP_x000d_
J185 YOPAL DATALOGIC SKORPIO X3 G17C75937</v>
      </c>
      <c r="J1315" t="str">
        <v>Se realiza visita en sitio y se procede a realizar el cambio de red al PDT marca Datalogic y posterior cambio de hostname del mismo; usuario realiza pruebas de funcionalidad y el pdt queda operativo y funcional</v>
      </c>
      <c r="K1315">
        <v>44777</v>
      </c>
      <c r="L1315">
        <v>44778</v>
      </c>
      <c r="M1315" t="str">
        <f>TEXT(L1315,"DDDDDDD")</f>
        <v>viernes</v>
      </c>
      <c r="N1315" t="str">
        <v>J185 JUMBO YOPAL</v>
      </c>
      <c r="O1315" t="str">
        <v>YOPAL</v>
      </c>
      <c r="P1315" t="str">
        <f>IF(ISBLANK(O1315),"0",(VLOOKUP(O1315,REGION,2,FALSE)))</f>
        <v>ORIENTE</v>
      </c>
      <c r="Q1315" t="str">
        <v>PABLO ANDRES BALANTA GOMEZ</v>
      </c>
      <c r="R1315">
        <f>IF(ISBLANK(Q1315),"0", VLOOKUP(Q1315,PERSONAL,2,FALSE))</f>
        <v>1111739227</v>
      </c>
      <c r="S1315" t="str">
        <v>DIRECTO</v>
      </c>
      <c r="T1315">
        <v>0.5833333333333334</v>
      </c>
      <c r="U1315">
        <v>0.625</v>
      </c>
      <c r="V1315">
        <f>IF(ISBLANK(T1315 ),"0",U1315-T1315)</f>
        <v>0.04166666666666663</v>
      </c>
      <c r="W1315">
        <v>1</v>
      </c>
      <c r="X1315">
        <f>NETWORKDAYS(K1315,L1314)</f>
        <v>2</v>
      </c>
      <c r="Y1315" t="str">
        <f>IF(X1315&lt;=2,"CUMPLE","NO CUMPLE")</f>
        <v>CUMPLE</v>
      </c>
    </row>
    <row r="1316" xml:space="preserve">
      <c r="A1316">
        <v>12630525</v>
      </c>
      <c r="B1316" t="str">
        <v>SIMEL</v>
      </c>
      <c r="C1316" t="str">
        <v>CERRADO</v>
      </c>
      <c r="D1316" t="str">
        <v>LINEAL DE CAJAS</v>
      </c>
      <c r="E1316" t="str">
        <v>BALANZA</v>
      </c>
      <c r="F1316" t="str">
        <v>SCANNER</v>
      </c>
      <c r="G1316" t="str">
        <v>DATALOGIC</v>
      </c>
      <c r="H1316" t="str" xml:space="preserve">
        <v xml:space="preserve">Datos usuario_x000d_
Nombre: Patino Benitez Ana Luz_x000d_
Correo: analuz.patinobenitez@cencosud.com.co_x000d_
Usuario AD: APatinoB_x000d_
Pais: Colombia_x000d_
Ubicacion: M078 METRO FONTIBON_x000d_
Zona: Colombia Bogota_x000d_
Unidad de Negocio: Supermercados_x000d_
Servicio: Retail Financiero_x000d_
Telefono: 3115029044_x000d_
Anexo: 3183839462_x000d_
Descripcion: Buen dia por favor me colaboran con la balanza de la pos 7 ya que no esta pesando bien tiene diferencia de 10 y -10_x000d_
quedo atenta a su pronta respuesta._x000d_
Numero de inventario: 004234</v>
      </c>
      <c r="I1316" t="str" xml:space="preserve">
        <v xml:space="preserve">Buenas Tardes_x000d_
Se solicita calibración de la balanza de la POS 7; Traer Kit de pesa_x000d_
Tienda: Metro Fontibon_x000d_
Equipo: SCANNER POS_x000d_
Marca: DATALOGIC_x000d_
Modelo: 9800_x000d_
Serial: F16M03044_x000d_
NII: b5590_x000d_
Precinto: Alambre</v>
      </c>
      <c r="J1316" t="str">
        <v>Se realizó la verificación de la balanza y se comprueba que pesa menos de lo correspondiente. Se retira el precinto numero 2950000013721 y se procede con la calibración. Se realizan nuevamente las pruebas y salen correctas. Se instala el precinto numero 7380000000242 y se deja operativa la caja. NII B5590</v>
      </c>
      <c r="K1316">
        <v>44777</v>
      </c>
      <c r="L1316">
        <v>44778</v>
      </c>
      <c r="M1316" t="str">
        <f>TEXT(L1316,"DDDDDDD")</f>
        <v>viernes</v>
      </c>
      <c r="N1316" t="str">
        <v>M078 METRO FONTIBON</v>
      </c>
      <c r="O1316" t="str">
        <v>BOGOTA</v>
      </c>
      <c r="P1316" t="str">
        <f>IF(ISBLANK(O1316),"0",(VLOOKUP(O1316,REGION,2,FALSE)))</f>
        <v>BOGOTA</v>
      </c>
      <c r="Q1316" t="str">
        <v>ALEXANDER CASTILLO SOTELO</v>
      </c>
      <c r="R1316">
        <f>IF(ISBLANK(Q1316),"0", VLOOKUP(Q1316,PERSONAL,2,FALSE))</f>
        <v>80216449</v>
      </c>
      <c r="S1316" t="str">
        <v>ALIADO</v>
      </c>
      <c r="T1316">
        <v>0.4583333333333333</v>
      </c>
      <c r="U1316">
        <v>0.5</v>
      </c>
      <c r="V1316">
        <f>IF(ISBLANK(T1316 ),"0",U1316-T1316)</f>
        <v>0.041666666666666685</v>
      </c>
      <c r="W1316">
        <v>1</v>
      </c>
      <c r="X1316">
        <f>NETWORKDAYS(K1316,L1315)</f>
        <v>2</v>
      </c>
      <c r="Y1316" t="str">
        <f>IF(X1316&lt;=2,"CUMPLE","NO CUMPLE")</f>
        <v>CUMPLE</v>
      </c>
    </row>
    <row r="1317" xml:space="preserve">
      <c r="A1317">
        <v>12630619</v>
      </c>
      <c r="B1317" t="str">
        <v>REQUEST</v>
      </c>
      <c r="C1317" t="str">
        <v>CERRADO</v>
      </c>
      <c r="D1317" t="str">
        <v>TIENDA</v>
      </c>
      <c r="E1317" t="str">
        <v>PDT</v>
      </c>
      <c r="F1317" t="str">
        <v>PDT</v>
      </c>
      <c r="G1317" t="str">
        <v>SKORPIO</v>
      </c>
      <c r="H1317" t="str" xml:space="preserve">
        <v xml:space="preserve">Datos usuario_x000d_
Nombre: Andres De Jesus Bornachera Avila_x000d_
Correo: andres.bornachera@cencosud.com.co_x000d_
Usuario AD: ADBornac_x000d_
Pais: Colombia_x000d_
Ubicacion: J126 JUMBO SAN SILVESTRE_x000d_
Zona: Colombia Oriente_x000d_
Unidad de Negocio: Supermercados_x000d_
Servicio: Sistemas_x000d_
Telefono: 3174370321_x000d_
Anexo: null_x000d_
Descripcion: Buenas tardes._x000d_
Solicito configuracion de las PDT para cambio de hostname en el aplicativo de genesix._x000d_
_x000d_
Seccion en la tienda o ubicacion del usuario: tienda_x000d_
Jefe de area asignacion de la PDT: tienda_x000d_
</v>
      </c>
      <c r="I1317" t="str" xml:space="preserve">
        <v xml:space="preserve">Buen dia_x000d_
Se solicita cambiar de LEAP a PEAP MSCHAP para las • PDT/PDA|ESTANDAR Modelo DATALOGIC SKORPIO X3_x000d_
PDT/PDA|ESTANDAR J126 SAN SILVESTRE DATALOGIC SKORPIO X3 G17F62275_x000d_
PDT/PDA|ESTANDAR J126 SAN SILVESTRE DATALOGIC SKORPIO X3 G17F62273_x000d_
PDT/PDA|ESTANDAR J126 SAN SILVESTRE DATALOGIC SKORPIO X3 G17F62282_x000d_
Realizar actualización y entregar equipo operativo nuevamente._x000d_
Cordialmente;_x000d_
Ever Becerra</v>
      </c>
      <c r="J1317" t="str">
        <v>Se hace cambio en configuracion de wlan en las (3) pdt skorpio; de cswlan15 a cswlan12. Se realizan pruebas de funcionamiento con las plataformas (GAPV; Antenas) con los colaboradores; con resultados satisfactorios. Las PDT quedan operativas.</v>
      </c>
      <c r="K1317">
        <v>44777</v>
      </c>
      <c r="L1317">
        <v>44778</v>
      </c>
      <c r="M1317" t="str">
        <f>TEXT(L1317,"DDDDDDD")</f>
        <v>viernes</v>
      </c>
      <c r="N1317" t="str">
        <v>J126 JUMBO SAN SILVESTRE</v>
      </c>
      <c r="O1317" t="str">
        <v>BARRANCABERMEJA</v>
      </c>
      <c r="P1317" t="str">
        <f>IF(ISBLANK(O1317),"0",(VLOOKUP(O1317,REGION,2,FALSE)))</f>
        <v>ORIENTE</v>
      </c>
      <c r="Q1317" t="str">
        <v>LUIS CARLOS ROJAS ACOSTA</v>
      </c>
      <c r="R1317">
        <f>IF(ISBLANK(Q1317),"0", VLOOKUP(Q1317,PERSONAL,2,FALSE))</f>
        <v>1096188137</v>
      </c>
      <c r="S1317" t="str">
        <v>DIRECTO</v>
      </c>
      <c r="T1317">
        <v>0.3541666666666667</v>
      </c>
      <c r="U1317">
        <v>0.4375</v>
      </c>
      <c r="V1317">
        <f>IF(ISBLANK(T1317 ),"0",U1317-T1317)</f>
        <v>0.08333333333333331</v>
      </c>
      <c r="W1317">
        <v>2</v>
      </c>
      <c r="X1317">
        <f>NETWORKDAYS(K1317,L1316)</f>
        <v>2</v>
      </c>
      <c r="Y1317" t="str">
        <f>IF(X1317&lt;=2,"CUMPLE","NO CUMPLE")</f>
        <v>CUMPLE</v>
      </c>
    </row>
    <row r="1318" xml:space="preserve">
      <c r="A1318">
        <v>12630623</v>
      </c>
      <c r="B1318" t="str">
        <v>REQUEST</v>
      </c>
      <c r="C1318" t="str">
        <v>CERRADO</v>
      </c>
      <c r="D1318" t="str">
        <v>TIENDA</v>
      </c>
      <c r="E1318" t="str">
        <v>VERIFICADOR</v>
      </c>
      <c r="F1318" t="str">
        <v>VERIFICADOR</v>
      </c>
      <c r="G1318" t="str">
        <v>ZEBRA</v>
      </c>
      <c r="H1318" t="str" xml:space="preserve">
        <v xml:space="preserve">Datos usuario_x000d_
Nombre: Andres De Jesus Bornachera Avila_x000d_
Correo: andres.bornachera@cencosud.com.co_x000d_
Usuario AD: ADBornac_x000d_
Pais: Colombia_x000d_
Ubicacion: J126 JUMBO SAN SILVESTRE_x000d_
Zona: Colombia Oriente_x000d_
Unidad de Negocio: Supermercados_x000d_
Servicio: Sistemas_x000d_
Telefono: 3174370321_x000d_
Anexo: null_x000d_
Descripcion: Buenas tardes._x000d_
Solicito Configuracion para homologacion con los AP huawei de la tienda._x000d_
_x000d_
Seccion en la tienda o ubicacion del usuario: tienda_x000d_
Jefe de area asignacion de la PDT: tienda_x000d_
</v>
      </c>
      <c r="I1318" t="str" xml:space="preserve">
        <v xml:space="preserve">Buen dia_x000d_
Se solicita cambiar de LEAP a PEAP MSCHAP para el verificador zebra MK3190_x000d_
VERIFICADOR DE PRECIOS ZEBRA MK 3190 | Nº SERIE: S17051522502651_x000d_
Ubicado en piso de venta._x000d_
Realizar actualización y entregar equipo operativo nuevamente._x000d_
Cordialmente;_x000d_
Ever Becerra</v>
      </c>
      <c r="J1318" t="str" xml:space="preserve">
        <v xml:space="preserve">Se revisa verificador de precios para hacer el cambio en configuración de LEAP a PEAP y pasar de cswlan15 a cswlan12; con la novedad de que se probaron varios cables tipo v3 usb para realiza la conexión con el equipo; pero este no lo reconoció el dispositivo. Igual se alcanza a visualizar un poco; el hundimiento del conector v3 en el verificador; quiza algun pin de carga de datos no hace buen contacto por ende no toma la conexión.  El verificador vuelve a su sitio original y se deja operativo; pero sin los cambios a realizar.//_x000d_
_x000d_
Se realiza visita de garantia según solicitud._x000d_
_x000d_
Se consiguió otro cable para realizar la conexión por USB al equipo de Sistemas ya que en la tienda no hay cable. Se revisa verificador de precios para hacer el cambio en configuración de LEAP a PEAP y pasar de cswlan15 a cswlan12. Se realiza la configuración con borrado de archivos para acceder a configuración de wlan; se hace el respectivo cambio y con pruebas satisfactorias OK El verificador queda operativo e instalado en sitio.</v>
      </c>
      <c r="K1318">
        <v>44777</v>
      </c>
      <c r="L1318">
        <v>44778</v>
      </c>
      <c r="M1318" t="str">
        <f>TEXT(L1318,"DDDDDDD")</f>
        <v>viernes</v>
      </c>
      <c r="N1318" t="str">
        <v>J126 JUMBO SAN SILVESTRE</v>
      </c>
      <c r="O1318" t="str">
        <v>BARRANCABERMEJA</v>
      </c>
      <c r="P1318" t="str">
        <f>IF(ISBLANK(O1318),"0",(VLOOKUP(O1318,REGION,2,FALSE)))</f>
        <v>ORIENTE</v>
      </c>
      <c r="Q1318" t="str">
        <v>LUIS CARLOS ROJAS ACOSTA</v>
      </c>
      <c r="R1318">
        <f>IF(ISBLANK(Q1318),"0", VLOOKUP(Q1318,PERSONAL,2,FALSE))</f>
        <v>1096188137</v>
      </c>
      <c r="S1318" t="str">
        <v>DIRECTO</v>
      </c>
      <c r="T1318">
        <v>0.7083333333333334</v>
      </c>
      <c r="U1318">
        <v>0.7708333333333334</v>
      </c>
      <c r="V1318">
        <f>IF(ISBLANK(T1318 ),"0",U1318-T1318)</f>
        <v>0.0625</v>
      </c>
      <c r="W1318">
        <v>1</v>
      </c>
      <c r="X1318">
        <f>NETWORKDAYS(K1318,L1317)</f>
        <v>2</v>
      </c>
      <c r="Y1318" t="str">
        <f>IF(X1318&lt;=2,"CUMPLE","NO CUMPLE")</f>
        <v>CUMPLE</v>
      </c>
    </row>
    <row r="1319" xml:space="preserve">
      <c r="A1319">
        <v>12631008</v>
      </c>
      <c r="B1319" t="str">
        <v>REQUEST</v>
      </c>
      <c r="C1319" t="str">
        <v>CERRADO</v>
      </c>
      <c r="D1319" t="str">
        <v>TIENDA</v>
      </c>
      <c r="E1319" t="str">
        <v>WIFI</v>
      </c>
      <c r="F1319" t="str">
        <v>WIFI</v>
      </c>
      <c r="G1319" t="str">
        <v>WIFI</v>
      </c>
      <c r="H1319"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Administracion Central_x000d_
Telefono: 3176406586_x000d_
Anexo: null_x000d_
Descripcion: Solicito de su colaboracion para realizar el cambio de parametros de los equipos WiFI que estan en las tiendas._x000d_
_x000d_
Adjunto Excel con detalle de equipos por tineda y PPT con las imagenes de los parametros a modificar._x000d_
</v>
      </c>
      <c r="I1319" t="str">
        <v>por favor me colabora con la autorizacion de esta llamada para que el tecnico de isit realice esta actividad en sitio; anexo formato en Excel de los equipos que deben ser modificados</v>
      </c>
      <c r="J1319" t="str">
        <v>Se realizan parámetros de bioseguridad. Se validó ingreso a Tienda. Se realiza ubicación de las pda´s datalogic y verificadores zebra. Se procede a ingresar al sku de los datalogic y a los parámetros de red de los verificadores. Se ingresan a la wlan correspondiente con el usuario y pass de los mismos. Se realiza guardado de registro y de parámetros de red. Se procede con el reinicio de los mismos. Se realizan pruebas con los usuarios y se toman las respectivas evidencias. Se reinician dos veces y se les saca las baterías para asegurar parámetros y verificar su registro de entrada a la wlan12. La pruebas salen a satisfacción quedando las cuatro pda´s completamente funcionales y un verificador de precios al cual se le realizó la actividad. El otro verificador no se le pudo realizar la actividad ya que presenta daño en la pantalla o el táctil y no es posible asignarle los respectivos parámetros. Se le indica a Soporte Remoto y a Dirección Tienda quien indica dejar guardado el verificador en la oficina de sistemas y dejar el de bazar en la sección de pgc sustituyendo al otro y también indica generará la respectiva llamada para revisión. Verificador Zebra con serial: 16282522502520 queda fuera de operación.</v>
      </c>
      <c r="K1319">
        <v>44777</v>
      </c>
      <c r="L1319">
        <v>44778</v>
      </c>
      <c r="M1319" t="str">
        <f>TEXT(L1319,"DDDDDDD")</f>
        <v>viernes</v>
      </c>
      <c r="N1319" t="str">
        <v>M179 METRO PITALITO</v>
      </c>
      <c r="O1319" t="str">
        <v>PITALITO</v>
      </c>
      <c r="P1319" t="str">
        <f>IF(ISBLANK(O1319),"0",(VLOOKUP(O1319,REGION,2,FALSE)))</f>
        <v>OCCIDENTE</v>
      </c>
      <c r="Q1319" t="str">
        <v>ENRIQUE RAFAEL PONZON ORTEGA</v>
      </c>
      <c r="R1319">
        <f>IF(ISBLANK(Q1319),"0", VLOOKUP(Q1319,PERSONAL,2,FALSE))</f>
        <v>1082888515</v>
      </c>
      <c r="S1319" t="str">
        <v>DIRECTO</v>
      </c>
      <c r="T1319">
        <v>0.625</v>
      </c>
      <c r="U1319">
        <v>0.7291666666666666</v>
      </c>
      <c r="V1319">
        <f>IF(ISBLANK(T1319 ),"0",U1319-T1319)</f>
        <v>0.10416666666666663</v>
      </c>
      <c r="W1319">
        <v>2</v>
      </c>
      <c r="X1319">
        <f>NETWORKDAYS(K1319,L1318)</f>
        <v>2</v>
      </c>
      <c r="Y1319" t="str">
        <f>IF(X1319&lt;=2,"CUMPLE","NO CUMPLE")</f>
        <v>CUMPLE</v>
      </c>
    </row>
    <row r="1320" xml:space="preserve">
      <c r="A1320">
        <v>12631465</v>
      </c>
      <c r="B1320" t="str">
        <v>REQUEST</v>
      </c>
      <c r="C1320" t="str">
        <v>CERRADO</v>
      </c>
      <c r="D1320" t="str">
        <v>LINEAL DE CAJAS</v>
      </c>
      <c r="E1320" t="str">
        <v>POS</v>
      </c>
      <c r="F1320" t="str">
        <v>PO</v>
      </c>
      <c r="G1320" t="str">
        <v>WINCOR</v>
      </c>
      <c r="H1320"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buen dia_x000d_
ayuden revisando la post # 9 ya que cuando estan registrando se calienta la caja y se apaga y el teclado queda ahi atascado._x000d_
</v>
      </c>
      <c r="I1320" t="str" xml:space="preserve">
        <v xml:space="preserve">Buen dia._x000d_
Favor validar POS reportada con novedad._x000d_
POS ya reviso la parte logica y confirma sin novedad._x000d_
Personal de cajas confirma que la POS se recalienta y se apaga; algunas veces no ingresa cajero; es muy lenta._x000d_
verificar datos del POS usuaria no suministra; solo se tiene que es POS 9; contactar a Fanny coordinadora de cajas._x000d_
Cordialmente;</v>
      </c>
      <c r="J1320" t="str" xml:space="preserve">
        <v xml:space="preserve">Se realiza revisión de POS#9 por inconveniente que luego de cierto tiempo se bloquea y se apaga la cpu. Se realiza mantenimiento preventivo; cambio de memoria ram; fuente de poder y bateria; pero sin obtener resultado satisfactorio o alguna mejora. El problema sigue persistiendo. Se recomienda realizar cambio de cpu por posible falla de board_x000d_
Tipo POS_x000d_
Marca Wincor_x000d_
Modelo Betlee M_x000d_
Serial 6498824428</v>
      </c>
      <c r="K1320">
        <v>44777</v>
      </c>
      <c r="L1320">
        <v>44778</v>
      </c>
      <c r="M1320" t="str">
        <f>TEXT(L1320,"DDDDDDD")</f>
        <v>viernes</v>
      </c>
      <c r="N1320" t="str">
        <v>J126 JUMBO SAN SILVESTRE</v>
      </c>
      <c r="O1320" t="str">
        <v>BARRANCABERMEJA</v>
      </c>
      <c r="P1320" t="str">
        <f>IF(ISBLANK(O1320),"0",(VLOOKUP(O1320,REGION,2,FALSE)))</f>
        <v>ORIENTE</v>
      </c>
      <c r="Q1320" t="str">
        <v>LUIS CARLOS ROJAS ACOSTA</v>
      </c>
      <c r="R1320">
        <f>IF(ISBLANK(Q1320),"0", VLOOKUP(Q1320,PERSONAL,2,FALSE))</f>
        <v>1096188137</v>
      </c>
      <c r="S1320" t="str">
        <v>DIRECTO</v>
      </c>
      <c r="T1320">
        <v>0.4791666666666667</v>
      </c>
      <c r="U1320">
        <v>0.5833333333333334</v>
      </c>
      <c r="V1320">
        <f>IF(ISBLANK(T1320 ),"0",U1320-T1320)</f>
        <v>0.10416666666666669</v>
      </c>
      <c r="W1320">
        <v>2</v>
      </c>
      <c r="X1320">
        <f>NETWORKDAYS(K1320,L1319)</f>
        <v>2</v>
      </c>
      <c r="Y1320" t="str">
        <f>IF(X1320&lt;=2,"CUMPLE","NO CUMPLE")</f>
        <v>CUMPLE</v>
      </c>
    </row>
    <row r="1321" xml:space="preserve">
      <c r="A1321">
        <v>12629312</v>
      </c>
      <c r="B1321" t="str">
        <v>REQUEST</v>
      </c>
      <c r="C1321" t="str">
        <v>CERRADO</v>
      </c>
      <c r="D1321" t="str">
        <v>TIENDA</v>
      </c>
      <c r="E1321" t="str">
        <v>WIFI</v>
      </c>
      <c r="F1321" t="str">
        <v>WIFI</v>
      </c>
      <c r="G1321" t="str">
        <v>WIFI</v>
      </c>
      <c r="H1321" t="str" xml:space="preserve">
        <v xml:space="preserve">Datos usuario_x000d_
Nombre: Andres De Jesus Bornachera Avila_x000d_
Correo: andres.bornachera@cencosud.com.co_x000d_
Usuario AD: ADBornac_x000d_
Pais: Colombia_x000d_
Ubicacion: M028 METRO DUITAMA INNOVO_x000d_
Zona: Colombia Bogota_x000d_
Unidad de Negocio: Supermercados_x000d_
Servicio: Sistemas_x000d_
Telefono: 3174370321_x000d_
Anexo: null_x000d_
Descripcion: Buenas tardes._x000d_
Solicito Configuracion para homologacion con los AP huawei de la tienda._x000d_
Seccion en la tienda o ubicacion del usuario: piso de venta_x000d_
Jefe de area asignacion de la PDT: Toda personal que tenga PDT.</v>
      </c>
      <c r="I1321" t="str" xml:space="preserve">
        <v xml:space="preserve">Buena tarde;_x000d_
Por favor nos colaboran con la configuración de las PDT y Verificadores para que queden conectadas a la Cswlan12_x000d_
SSID: CSWLAN12_x000d_
ID Duitama: pda_m028co PW: gfagVm028 (todas las PDT y Verificadores de la tienda deben quedar con este usuario y Pass)_x000d_
Para los modelos siguientes; configurar de esta manera con el mismo usuario ID de la tienda._x000d_
ENCRIPTION: WPA2-AES_x000d_
EAP TYPE: PEAP-MSCHAP_x000d_
M028 DUITAMA INNOVO DATALOGIC SKORPIO X3 G17F62289_x000d_
M028 DUITAMA INNOVO ZEBRA MK 3190 S17102522504192_x000d_
M028 DUITAMA INNOVO ZEBRA MK 3190 S16282522502499</v>
      </c>
      <c r="J1321" t="str" xml:space="preserve">
        <v xml:space="preserve">Se llega a tienda Metro Duitama donde se procede a intervenir PDA de las diferentes áreas para modificar ID y contraseña de conexion a red WIFI CSWLAN 12 de la tienda; se relacionan seriales intervenidos _x000d_
_x000d_
PDA: _x000d_
1. 21145B6028 2. 21144B85AA 3. 21144B84B0 4. 19086B8283 5. 19086B82BC 6. 19086B8365 7. 21145B0205 8. 21145B604C 9. 21145B6073 10. 21144B84D5 11. 21145B0006 12. Skorpio G17F62289 _x000d_
_x000d_
Se valida con los diferentes usuarios el correcto funcionamiento de las PDA quedando operativas.  _x000d_
_x000d_
Adicional se relacionan verificadores intervenidos: 1. S17102522504192 2. S16282522502499 en los cuales se realizan pruebas de funcionamiento quedando operativos.</v>
      </c>
      <c r="K1321">
        <v>44777</v>
      </c>
      <c r="L1321">
        <v>44778</v>
      </c>
      <c r="M1321" t="str">
        <f>TEXT(L1321,"DDDDDDD")</f>
        <v>viernes</v>
      </c>
      <c r="N1321" t="str">
        <v>M028 METRO DUITAMA INNOVO</v>
      </c>
      <c r="O1321" t="str">
        <v>DUITAMA</v>
      </c>
      <c r="P1321" t="str">
        <f>IF(ISBLANK(O1321),"0",(VLOOKUP(O1321,REGION,2,FALSE)))</f>
        <v>ORIENTE</v>
      </c>
      <c r="Q1321" t="str">
        <v>JHONATAN RICARDO VARGAS ZAMBRANO</v>
      </c>
      <c r="R1321">
        <f>IF(ISBLANK(Q1321),"0", VLOOKUP(Q1321,PERSONAL,2,FALSE))</f>
        <v>1057583301</v>
      </c>
      <c r="S1321" t="str">
        <v>DIRECTO</v>
      </c>
      <c r="T1321">
        <v>0.4583333333333333</v>
      </c>
      <c r="U1321">
        <v>0.5625</v>
      </c>
      <c r="V1321">
        <f>IF(ISBLANK(T1321 ),"0",U1321-T1321)</f>
        <v>0.10416666666666669</v>
      </c>
      <c r="W1321">
        <v>2</v>
      </c>
      <c r="X1321">
        <f>NETWORKDAYS(K1321,L1320)</f>
        <v>2</v>
      </c>
      <c r="Y1321" t="str">
        <f>IF(X1321&lt;=2,"CUMPLE","NO CUMPLE")</f>
        <v>CUMPLE</v>
      </c>
    </row>
    <row r="1322" xml:space="preserve">
      <c r="A1322">
        <v>12630613</v>
      </c>
      <c r="B1322" t="str">
        <v>REQUEST</v>
      </c>
      <c r="C1322" t="str">
        <v>CERRADO</v>
      </c>
      <c r="D1322" t="str">
        <v>TIENDA</v>
      </c>
      <c r="E1322" t="str">
        <v>VERIFICADOR</v>
      </c>
      <c r="F1322" t="str">
        <v>VERIFICADOR</v>
      </c>
      <c r="G1322" t="str">
        <v>ZEBRA</v>
      </c>
      <c r="H1322" t="str" xml:space="preserve">
        <v xml:space="preserve">Datos usuario_x000d_
Nombre: Andres De Jesus Bornachera Avila_x000d_
Correo: andres.bornachera@cencosud.com.co_x000d_
Usuario AD: ADBornac_x000d_
Pais: Colombia_x000d_
Ubicacion: M183 METRO SAN GIL_x000d_
Zona: Colombia Oriente_x000d_
Unidad de Negocio: Supermercados_x000d_
Servicio: Sistemas_x000d_
Telefono: 3174370321_x000d_
Anexo: null_x000d_
Descripcion: Buenas tardes._x000d_
Solicito Configuracion para homologacion con los AP huawei de la tienda._x000d_
_x000d_
Seccion en la tienda o ubicacion del usuario: tienda_x000d_
Jefe de area asignacion de la PDT: tienda</v>
      </c>
      <c r="I1322" t="str" xml:space="preserve">
        <v xml:space="preserve">Buen dia_x000d_
Se solicita cambiar de LEAP a PEAP MSCHAP para el verificador zebra MK3190_x000d_
VERIFICADOR DE PRECIOS M183 PREZUNIC SAN GIL ZEBRA MK 3190 S17153522505817_x000d_
Ubicado en piso de venta._x000d_
Realizar actualización y entregar equipo operativo nuevamente._x000d_
Cordialmente;_x000d_
Ever Becerra</v>
      </c>
      <c r="J1322" t="str">
        <v xml:space="preserve">Se llega a sitio donde se identifica verificador a intervenir el cual se conecta a equipo mediante Windows Mobile y según instructivo se configura red WIFI CSWLAN 12 con credenciales de la tienda; se realizan pruebas de funcionamiento quedando operativo.  Se hace entrega a personal de permanencia en la tienda. </v>
      </c>
      <c r="K1322">
        <v>44777</v>
      </c>
      <c r="L1322">
        <v>44781</v>
      </c>
      <c r="M1322" t="str">
        <f>TEXT(L1322,"DDDDDDD")</f>
        <v>lunes</v>
      </c>
      <c r="N1322" t="str">
        <v>M183 METRO SAN GIL</v>
      </c>
      <c r="O1322" t="str">
        <v>SAN GIL</v>
      </c>
      <c r="P1322" t="str">
        <f>IF(ISBLANK(O1322),"0",(VLOOKUP(O1322,REGION,2,FALSE)))</f>
        <v>ORIENTE</v>
      </c>
      <c r="Q1322" t="str">
        <v>JHONATAN RICARDO VARGAS ZAMBRANO</v>
      </c>
      <c r="R1322">
        <f>IF(ISBLANK(Q1322),"0", VLOOKUP(Q1322,PERSONAL,2,FALSE))</f>
        <v>1057583301</v>
      </c>
      <c r="S1322" t="str">
        <v>DIRECTO</v>
      </c>
      <c r="T1322">
        <v>0.4166666666666667</v>
      </c>
      <c r="U1322">
        <v>0.5208333333333334</v>
      </c>
      <c r="V1322">
        <f>IF(ISBLANK(T1322 ),"0",U1322-T1322)</f>
        <v>0.10416666666666669</v>
      </c>
      <c r="W1322">
        <v>2</v>
      </c>
      <c r="X1322">
        <f>NETWORKDAYS(K1322,L1321)</f>
        <v>2</v>
      </c>
      <c r="Y1322" t="str">
        <f>IF(X1322&lt;=2,"CUMPLE","NO CUMPLE")</f>
        <v>CUMPLE</v>
      </c>
    </row>
    <row r="1323">
      <c r="A1323" t="str">
        <v>DEDICADO</v>
      </c>
      <c r="B1323" t="str">
        <v>DEDICADO</v>
      </c>
      <c r="C1323" t="str">
        <v>CERRADO</v>
      </c>
      <c r="D1323" t="str">
        <v>TIENDA</v>
      </c>
      <c r="E1323" t="str">
        <v>DEDICADO</v>
      </c>
      <c r="F1323" t="str">
        <v>DEDICADO</v>
      </c>
      <c r="G1323" t="str">
        <v>DEDICADO</v>
      </c>
      <c r="H1323" t="str">
        <v>Solicitud de técnico para apoyar atención de casos en tienda</v>
      </c>
      <c r="I1323" t="str">
        <v>Acompañamiento</v>
      </c>
      <c r="J1323" t="str">
        <v>Se realiza actividad de acompañamiento en tienda</v>
      </c>
      <c r="K1323">
        <v>44778</v>
      </c>
      <c r="L1323">
        <v>44778</v>
      </c>
      <c r="M1323" t="str">
        <f>TEXT(L1323,"DDDDDDD")</f>
        <v>viernes</v>
      </c>
      <c r="N1323" t="str">
        <v>EASY</v>
      </c>
      <c r="O1323" t="str">
        <v>BOGOTA</v>
      </c>
      <c r="P1323" t="str">
        <f>IF(ISBLANK(O1323),"0",(VLOOKUP(O1323,REGION,2,FALSE)))</f>
        <v>BOGOTA</v>
      </c>
      <c r="Q1323" t="str">
        <v>JUAN ALEJANDRO JIMENEZ RAMIREZ</v>
      </c>
      <c r="R1323">
        <f>IF(ISBLANK(Q1323),"0", VLOOKUP(Q1323,PERSONAL,2,FALSE))</f>
        <v>1000254206</v>
      </c>
      <c r="S1323" t="str">
        <v>DIRECTO</v>
      </c>
      <c r="T1323">
        <v>0.3333333333333333</v>
      </c>
      <c r="U1323">
        <v>0.75</v>
      </c>
      <c r="V1323">
        <v>0.4166666666666667</v>
      </c>
      <c r="W1323" t="str">
        <v>2;5</v>
      </c>
      <c r="X1323">
        <f>NETWORKDAYS(K1323,L1322)</f>
        <v>2</v>
      </c>
      <c r="Y1323" t="str">
        <f>IF(X1323&lt;=2,"CUMPLE","NO CUMPLE")</f>
        <v>CUMPLE</v>
      </c>
    </row>
    <row r="1324">
      <c r="A1324" t="str">
        <v>DEDICADO</v>
      </c>
      <c r="B1324" t="str">
        <v>DEDICADO</v>
      </c>
      <c r="C1324" t="str">
        <v>CERRADO</v>
      </c>
      <c r="D1324" t="str">
        <v>TIENDA</v>
      </c>
      <c r="E1324" t="str">
        <v>DEDICADO</v>
      </c>
      <c r="F1324" t="str">
        <v>DEDICADO</v>
      </c>
      <c r="G1324" t="str">
        <v>DEDICADO</v>
      </c>
      <c r="H1324" t="str">
        <v>Solicitud de técnico para apoyar atención de casos en tienda</v>
      </c>
      <c r="I1324" t="str">
        <v>Acompañamiento</v>
      </c>
      <c r="J1324" t="str">
        <v>Se realiza actividad de acompañamiento en tienda</v>
      </c>
      <c r="K1324">
        <v>44778</v>
      </c>
      <c r="L1324">
        <v>44778</v>
      </c>
      <c r="M1324" t="str">
        <f>TEXT(L1324,"DDDDDDD")</f>
        <v>viernes</v>
      </c>
      <c r="N1324" t="str">
        <v>SUPERMERCADOS BOGOTA</v>
      </c>
      <c r="O1324" t="str">
        <v>BOGOTA</v>
      </c>
      <c r="P1324" t="str">
        <f>IF(ISBLANK(O1324),"0",(VLOOKUP(O1324,REGION,2,FALSE)))</f>
        <v>BOGOTA</v>
      </c>
      <c r="Q1324" t="str">
        <v>JIMMY ALEXANDER TORRES FONSECA</v>
      </c>
      <c r="R1324">
        <f>IF(ISBLANK(Q1324),"0", VLOOKUP(Q1324,PERSONAL,2,FALSE))</f>
        <v>1193047966</v>
      </c>
      <c r="S1324" t="str">
        <v>DIRECTO</v>
      </c>
      <c r="T1324">
        <v>0.3333333333333333</v>
      </c>
      <c r="U1324">
        <v>0.75</v>
      </c>
      <c r="V1324">
        <v>0.4166666666666667</v>
      </c>
      <c r="W1324" t="str">
        <v>2;5</v>
      </c>
      <c r="X1324">
        <f>NETWORKDAYS(K1324,L1323)</f>
        <v>1</v>
      </c>
      <c r="Y1324" t="str">
        <f>IF(X1324&lt;=2,"CUMPLE","NO CUMPLE")</f>
        <v>CUMPLE</v>
      </c>
    </row>
    <row r="1325">
      <c r="A1325" t="str">
        <v>DEDICADO</v>
      </c>
      <c r="B1325" t="str">
        <v>DEDICADO</v>
      </c>
      <c r="C1325" t="str">
        <v>CERRADO</v>
      </c>
      <c r="D1325" t="str">
        <v>CRC</v>
      </c>
      <c r="E1325" t="str">
        <v>DEDICADO</v>
      </c>
      <c r="F1325" t="str">
        <v>DEDICADO</v>
      </c>
      <c r="G1325" t="str">
        <v>DEDICADO</v>
      </c>
      <c r="H1325" t="str">
        <v>Gestión de soporte técnico en el Centro de Reparación</v>
      </c>
      <c r="I1325" t="str">
        <v>Gestión de soporte técnico en el Centro de Reparación</v>
      </c>
      <c r="J1325" t="str">
        <v>Se realiza actividad de acompañamiento en CRC</v>
      </c>
      <c r="K1325">
        <v>44778</v>
      </c>
      <c r="L1325">
        <v>44778</v>
      </c>
      <c r="M1325" t="str">
        <f>TEXT(L1325,"DDDDDDD")</f>
        <v>viernes</v>
      </c>
      <c r="N1325" t="str">
        <v>CENTRO DE REPARACIÓN</v>
      </c>
      <c r="O1325" t="str">
        <v>BOGOTA</v>
      </c>
      <c r="P1325" t="str">
        <f>IF(ISBLANK(O1325),"0",(VLOOKUP(O1325,REGION,2,FALSE)))</f>
        <v>BOGOTA</v>
      </c>
      <c r="Q1325" t="str">
        <v>DIEGO ALBERTO TORRES CRUZ</v>
      </c>
      <c r="R1325">
        <f>IF(ISBLANK(Q1325),"0", VLOOKUP(Q1325,PERSONAL,2,FALSE))</f>
        <v>1000466791</v>
      </c>
      <c r="S1325" t="str">
        <v>DIRECTO</v>
      </c>
      <c r="T1325">
        <v>0.3333333333333333</v>
      </c>
      <c r="U1325">
        <v>0.75</v>
      </c>
      <c r="V1325">
        <v>0.4166666666666667</v>
      </c>
      <c r="W1325" t="str">
        <v>2;5</v>
      </c>
      <c r="X1325">
        <f>NETWORKDAYS(K1325,L1324)</f>
        <v>1</v>
      </c>
      <c r="Y1325" t="str">
        <f>IF(X1325&lt;=2,"CUMPLE","NO CUMPLE")</f>
        <v>CUMPLE</v>
      </c>
    </row>
    <row r="1326">
      <c r="A1326" t="str">
        <v>DEDICADO</v>
      </c>
      <c r="B1326" t="str">
        <v>DEDICADO</v>
      </c>
      <c r="C1326" t="str">
        <v>CERRADO</v>
      </c>
      <c r="D1326" t="str">
        <v>TIENDA</v>
      </c>
      <c r="E1326" t="str">
        <v>DEDICADO</v>
      </c>
      <c r="F1326" t="str">
        <v>DEDICADO</v>
      </c>
      <c r="G1326" t="str">
        <v>DEDICADO</v>
      </c>
      <c r="H1326" t="str">
        <v>Solicitud de técnico para apoyar atención de casos en tienda</v>
      </c>
      <c r="I1326" t="str">
        <v>Acompañamiento</v>
      </c>
      <c r="J1326" t="str">
        <v>Se realiza actividad de acompañamiento en tienda</v>
      </c>
      <c r="K1326">
        <v>44778</v>
      </c>
      <c r="L1326">
        <v>44778</v>
      </c>
      <c r="M1326" t="str">
        <f>TEXT(L1326,"DDDDDDD")</f>
        <v>viernes</v>
      </c>
      <c r="N1326" t="str">
        <v>M032 LA 70</v>
      </c>
      <c r="O1326" t="str">
        <v>CALI</v>
      </c>
      <c r="P1326" t="str">
        <v>OCCIDENTE</v>
      </c>
      <c r="Q1326" t="str">
        <v>LINA FERNANDA ARBOLEDA PRECIADO</v>
      </c>
      <c r="R1326">
        <f>IF(ISBLANK(Q1326),"0", VLOOKUP(Q1326,PERSONAL,2,FALSE))</f>
        <v>1143832224</v>
      </c>
      <c r="S1326" t="str">
        <v>DIRECTO</v>
      </c>
      <c r="T1326">
        <v>0.3333333333333333</v>
      </c>
      <c r="U1326">
        <v>0.75</v>
      </c>
      <c r="V1326">
        <v>0.4166666666666667</v>
      </c>
      <c r="W1326" t="str">
        <v>2;5</v>
      </c>
      <c r="X1326">
        <f>NETWORKDAYS(K1326,L1325)</f>
        <v>1</v>
      </c>
      <c r="Y1326" t="str">
        <f>IF(X1326&lt;=2,"CUMPLE","NO CUMPLE")</f>
        <v>CUMPLE</v>
      </c>
    </row>
    <row r="1327" xml:space="preserve">
      <c r="A1327">
        <v>12636366</v>
      </c>
      <c r="B1327" t="str">
        <v>REQUEST</v>
      </c>
      <c r="C1327" t="str">
        <v>CERRADO</v>
      </c>
      <c r="D1327" t="str">
        <v>PUBLICIDAD</v>
      </c>
      <c r="E1327" t="str">
        <v>CPU</v>
      </c>
      <c r="F1327" t="str">
        <v>CPU</v>
      </c>
      <c r="G1327" t="str">
        <v>LENOVO</v>
      </c>
      <c r="H1327" t="str" xml:space="preserve">
        <v xml:space="preserve">Datos usuario_x000d_
Nombre: Aceneth Patricia Lopez Giraldo_x000d_
Correo: Aceneth.Lopez@cencosud.com.co_x000d_
Usuario AD: APLopezG_x000d_
Pais: Colombia_x000d_
Ubicacion: J009 JUMBO UNICENTRO_x000d_
Zona: Colombia Centro_x000d_
Unidad de Negocio: JUMBO_x000d_
Servicio: null_x000d_
Telefono: 3125259452_x000d_
Anexo: 3112900_x000d_
Descripcion: Por favor me ayudan Urgente con la revision del computador del area de Publicidad al parecer no tiene internet y no deja entrar ni al correo ; ni a internet</v>
      </c>
      <c r="I1327" t="str">
        <v>se escala para su gestion y visita el dia 8 de agosto</v>
      </c>
      <c r="J1327" t="str">
        <v>visita 1 08 agosto de 2022 de 14:00 a 18:00 - visita 2 09 agosto 08:00 am a 12:00 pm - se procede a realizar validaciones en el equipo; se encuentra que no toma internet por bloqueo; se informa que se debe realizar formateo; se realiza copia de seguridad de todos los archivos necesarios del usuario; se procede a realizar formateo del equipo y se procede a realizar configuraciones; Se realiza acompañamiento al proveedor Ecoprints para la instalación y configuración de plotter. Se procede a realizar pruebas con el usuario de todos los aplicativos necesarios siendo satisfactorias</v>
      </c>
      <c r="K1327">
        <v>44778</v>
      </c>
      <c r="L1327">
        <v>44781</v>
      </c>
      <c r="M1327" t="str">
        <f>TEXT(L1327,"DDDDDDD")</f>
        <v>lunes</v>
      </c>
      <c r="N1327" t="str">
        <v>J009 UNICENTRO</v>
      </c>
      <c r="O1327" t="str">
        <v>PEREIRA</v>
      </c>
      <c r="P1327" t="str">
        <f>IF(ISBLANK(O1327),"0",(VLOOKUP(O1327,REGION,2,FALSE)))</f>
        <v>CENTRO</v>
      </c>
      <c r="Q1327" t="str">
        <v>JUAN GUILLERMO SALAZAR CONTRERAS</v>
      </c>
      <c r="R1327" t="e">
        <f>IF(ISBLANK(Q1327),"0", VLOOKUP(Q1327,PERSONAL,2,FALSE))</f>
        <v>#N/A</v>
      </c>
      <c r="S1327" t="str">
        <v>DIRECTO</v>
      </c>
      <c r="T1327">
        <v>0.5833333333333334</v>
      </c>
      <c r="U1327">
        <v>0.75</v>
      </c>
      <c r="V1327">
        <f>IF(ISBLANK(T1327 ),"0",U1327-T1327)</f>
        <v>0.16666666666666663</v>
      </c>
      <c r="W1327">
        <v>2</v>
      </c>
      <c r="X1327">
        <f>NETWORKDAYS(K1327,L1326)</f>
        <v>1</v>
      </c>
      <c r="Y1327" t="str">
        <f>IF(X1327&lt;=2,"CUMPLE","NO CUMPLE")</f>
        <v>CUMPLE</v>
      </c>
    </row>
    <row r="1328" xml:space="preserve">
      <c r="A1328">
        <v>12630964</v>
      </c>
      <c r="B1328" t="str">
        <v>REQUEST</v>
      </c>
      <c r="C1328" t="str">
        <v>CERRADO</v>
      </c>
      <c r="D1328" t="str">
        <v>TIENDA</v>
      </c>
      <c r="E1328" t="str">
        <v>WIFI</v>
      </c>
      <c r="F1328" t="str">
        <v>WIFI</v>
      </c>
      <c r="G1328" t="str">
        <v>WIFI</v>
      </c>
      <c r="H1328" t="str" xml:space="preserve">
        <v xml:space="preserve">Datos usuario_x000d_
Nombre: Fabiola Diaz Marin_x000d_
Correo: fabiola.diazmarin@cencosud.com.co_x000d_
Usuario AD: FDiazMar_x000d_
Pais: Colombia_x000d_
Ubicacion: J047 JUMBO GIRARDOT_x000d_
Zona: Colombia Occidente_x000d_
Unidad de Negocio: ADM. CENTRAL_x000d_
Servicio: Administracion Central_x000d_
Telefono: 3176406586_x000d_
Anexo: null_x000d_
Descripcion: Solicito de su colaboracion para realizar el cambio de parametros de los equipos WiFI que estan en las tiendas._x000d_
_x000d_
Adjunto Excel con detalle de equipos por tineda y PPT con las imagenes de los parametros a modificar._x000d_
</v>
      </c>
      <c r="I1328" t="str">
        <v>técnico remoto de Isit realice la actividad; se le enviara por correo Mauricio Chacon la ppt y el archivo con los equipos a migrar</v>
      </c>
      <c r="J1328" t="str">
        <v>Se realiza revisión de los equipos a configurar y realizar la migración del cambio de parametros de los equipos wifi de la tienda a la cswlan12. Se realiza labor en Verificador de precios e impresoras zebra portable. Se hace configuración de acuerdo a manual y parámetros indicados</v>
      </c>
      <c r="K1328">
        <v>44778</v>
      </c>
      <c r="L1328">
        <v>44783</v>
      </c>
      <c r="M1328" t="str">
        <f>TEXT(L1328,"DDDDDDD")</f>
        <v>miércoles</v>
      </c>
      <c r="N1328" t="str">
        <v>J047 JUMBO GIRARDOT</v>
      </c>
      <c r="O1328" t="str">
        <v>GIRARDOT</v>
      </c>
      <c r="P1328" t="str">
        <f>IF(ISBLANK(O1328),"0",(VLOOKUP(O1328,REGION,2,FALSE)))</f>
        <v>OCCIDENTE</v>
      </c>
      <c r="Q1328" t="str">
        <v>RAFAEL ARDILA PUENTES</v>
      </c>
      <c r="R1328">
        <f>IF(ISBLANK(Q1328),"0", VLOOKUP(Q1328,PERSONAL,2,FALSE))</f>
        <v>1018419858</v>
      </c>
      <c r="S1328" t="str">
        <v>ALIADO</v>
      </c>
      <c r="T1328">
        <v>0.5833333333333334</v>
      </c>
      <c r="U1328">
        <v>0.6666666666666666</v>
      </c>
      <c r="V1328">
        <f>IF(ISBLANK(T1328 ),"0",U1328-T1328)</f>
        <v>0.08333333333333326</v>
      </c>
      <c r="W1328">
        <v>2</v>
      </c>
      <c r="X1328">
        <f>NETWORKDAYS(K1328,L1327)</f>
        <v>2</v>
      </c>
      <c r="Y1328" t="str">
        <f>IF(X1328&lt;=2,"CUMPLE","NO CUMPLE")</f>
        <v>CUMPLE</v>
      </c>
    </row>
    <row r="1329">
      <c r="A1329" t="str">
        <v>DEDICADO</v>
      </c>
      <c r="B1329" t="str">
        <v>DEDICADO</v>
      </c>
      <c r="C1329" t="str">
        <v>CERRADO</v>
      </c>
      <c r="D1329" t="str">
        <v>TIENDA</v>
      </c>
      <c r="E1329" t="str">
        <v>DEDICADO</v>
      </c>
      <c r="F1329" t="str">
        <v>DEDICADO</v>
      </c>
      <c r="G1329" t="str">
        <v>DEDICADO</v>
      </c>
      <c r="H1329" t="str">
        <v>Solicitud de técnico para apoyar atención de casos en tienda</v>
      </c>
      <c r="I1329" t="str">
        <v>Acompañamiento</v>
      </c>
      <c r="J1329" t="str">
        <v>Se realiza actividad de acompañamiento en tienda</v>
      </c>
      <c r="K1329">
        <v>44781</v>
      </c>
      <c r="L1329">
        <v>44781</v>
      </c>
      <c r="M1329" t="str">
        <f>TEXT(L1329,"DDDDDDD")</f>
        <v>lunes</v>
      </c>
      <c r="N1329" t="str">
        <v>EASY</v>
      </c>
      <c r="O1329" t="str">
        <v>BOGOTA</v>
      </c>
      <c r="P1329" t="str">
        <f>IF(ISBLANK(O1329),"0",(VLOOKUP(O1329,REGION,2,FALSE)))</f>
        <v>BOGOTA</v>
      </c>
      <c r="Q1329" t="str">
        <v>JUAN ALEJANDRO JIMENEZ RAMIREZ</v>
      </c>
      <c r="R1329">
        <f>IF(ISBLANK(Q1329),"0", VLOOKUP(Q1329,PERSONAL,2,FALSE))</f>
        <v>1000254206</v>
      </c>
      <c r="S1329" t="str">
        <v>DIRECTO</v>
      </c>
      <c r="T1329">
        <v>0.3333333333333333</v>
      </c>
      <c r="U1329">
        <v>0.75</v>
      </c>
      <c r="V1329">
        <v>0.4166666666666667</v>
      </c>
      <c r="W1329" t="str">
        <v>2;5</v>
      </c>
      <c r="X1329">
        <f>NETWORKDAYS(K1329,L1328)</f>
        <v>3</v>
      </c>
      <c r="Y1329" t="str">
        <f>IF(X1329&lt;=2,"CUMPLE","NO CUMPLE")</f>
        <v>NO CUMPLE</v>
      </c>
    </row>
    <row r="1330">
      <c r="A1330" t="str">
        <v>DEDICADO</v>
      </c>
      <c r="B1330" t="str">
        <v>DEDICADO</v>
      </c>
      <c r="C1330" t="str">
        <v>CERRADO</v>
      </c>
      <c r="D1330" t="str">
        <v>TIENDA</v>
      </c>
      <c r="E1330" t="str">
        <v>DEDICADO</v>
      </c>
      <c r="F1330" t="str">
        <v>DEDICADO</v>
      </c>
      <c r="G1330" t="str">
        <v>DEDICADO</v>
      </c>
      <c r="H1330" t="str">
        <v>Solicitud de técnico para apoyar atención de casos en tienda</v>
      </c>
      <c r="I1330" t="str">
        <v>Acompañamiento</v>
      </c>
      <c r="J1330" t="str">
        <v>Se realiza actividad de acompañamiento en tienda</v>
      </c>
      <c r="K1330">
        <v>44781</v>
      </c>
      <c r="L1330">
        <v>44781</v>
      </c>
      <c r="M1330" t="str">
        <f>TEXT(L1330,"DDDDDDD")</f>
        <v>lunes</v>
      </c>
      <c r="N1330" t="str">
        <v>SUPERMERCADOS BOGOTA</v>
      </c>
      <c r="O1330" t="str">
        <v>BOGOTA</v>
      </c>
      <c r="P1330" t="str">
        <f>IF(ISBLANK(O1330),"0",(VLOOKUP(O1330,REGION,2,FALSE)))</f>
        <v>BOGOTA</v>
      </c>
      <c r="Q1330" t="str">
        <v>JIMMY ALEXANDER TORRES FONSECA</v>
      </c>
      <c r="R1330">
        <f>IF(ISBLANK(Q1330),"0", VLOOKUP(Q1330,PERSONAL,2,FALSE))</f>
        <v>1193047966</v>
      </c>
      <c r="S1330" t="str">
        <v>DIRECTO</v>
      </c>
      <c r="T1330">
        <v>0.3333333333333333</v>
      </c>
      <c r="U1330">
        <v>0.75</v>
      </c>
      <c r="V1330">
        <v>0.4166666666666667</v>
      </c>
      <c r="W1330" t="str">
        <v>2;5</v>
      </c>
      <c r="X1330">
        <f>NETWORKDAYS(K1330,L1329)</f>
        <v>1</v>
      </c>
      <c r="Y1330" t="str">
        <f>IF(X1330&lt;=2,"CUMPLE","NO CUMPLE")</f>
        <v>CUMPLE</v>
      </c>
    </row>
    <row r="1331">
      <c r="A1331" t="str">
        <v>DEDICADO</v>
      </c>
      <c r="B1331" t="str">
        <v>DEDICADO</v>
      </c>
      <c r="C1331" t="str">
        <v>CERRADO</v>
      </c>
      <c r="D1331" t="str">
        <v>CRC</v>
      </c>
      <c r="E1331" t="str">
        <v>DEDICADO</v>
      </c>
      <c r="F1331" t="str">
        <v>DEDICADO</v>
      </c>
      <c r="G1331" t="str">
        <v>DEDICADO</v>
      </c>
      <c r="H1331" t="str">
        <v>Gestión de soporte técnico en el Centro de Reparación</v>
      </c>
      <c r="I1331" t="str">
        <v>Gestión de soporte técnico en el Centro de Reparación</v>
      </c>
      <c r="J1331" t="str">
        <v>Se realiza actividad de acompañamiento en CRC</v>
      </c>
      <c r="K1331">
        <v>44781</v>
      </c>
      <c r="L1331">
        <v>44781</v>
      </c>
      <c r="M1331" t="str">
        <f>TEXT(L1331,"DDDDDDD")</f>
        <v>lunes</v>
      </c>
      <c r="N1331" t="str">
        <v>CENTRO DE REPARACIÓN</v>
      </c>
      <c r="O1331" t="str">
        <v>BOGOTA</v>
      </c>
      <c r="P1331" t="str">
        <f>IF(ISBLANK(O1331),"0",(VLOOKUP(O1331,REGION,2,FALSE)))</f>
        <v>BOGOTA</v>
      </c>
      <c r="Q1331" t="str">
        <v>DIEGO ALBERTO TORRES CRUZ</v>
      </c>
      <c r="R1331">
        <f>IF(ISBLANK(Q1331),"0", VLOOKUP(Q1331,PERSONAL,2,FALSE))</f>
        <v>1000466791</v>
      </c>
      <c r="S1331" t="str">
        <v>DIRECTO</v>
      </c>
      <c r="T1331">
        <v>0.3333333333333333</v>
      </c>
      <c r="U1331">
        <v>0.75</v>
      </c>
      <c r="V1331">
        <v>0.4166666666666667</v>
      </c>
      <c r="W1331" t="str">
        <v>2;5</v>
      </c>
      <c r="X1331">
        <f>NETWORKDAYS(K1331,L1330)</f>
        <v>1</v>
      </c>
      <c r="Y1331" t="str">
        <f>IF(X1331&lt;=2,"CUMPLE","NO CUMPLE")</f>
        <v>CUMPLE</v>
      </c>
    </row>
    <row r="1332">
      <c r="A1332" t="str">
        <v>DEDICADO</v>
      </c>
      <c r="B1332" t="str">
        <v>DEDICADO</v>
      </c>
      <c r="C1332" t="str">
        <v>CERRADO</v>
      </c>
      <c r="D1332" t="str">
        <v>TIENDA</v>
      </c>
      <c r="E1332" t="str">
        <v>DEDICADO</v>
      </c>
      <c r="F1332" t="str">
        <v>DEDICADO</v>
      </c>
      <c r="G1332" t="str">
        <v>DEDICADO</v>
      </c>
      <c r="H1332" t="str">
        <v>Solicitud de técnico para apoyar atención de casos en tienda</v>
      </c>
      <c r="I1332" t="str">
        <v>Acompañamiento</v>
      </c>
      <c r="J1332" t="str">
        <v>Se realiza actividad de acompañamiento en tienda</v>
      </c>
      <c r="K1332">
        <v>44781</v>
      </c>
      <c r="L1332">
        <v>44781</v>
      </c>
      <c r="M1332" t="str">
        <f>TEXT(L1332,"DDDDDDD")</f>
        <v>lunes</v>
      </c>
      <c r="N1332" t="str">
        <v>J031 CALI CHIPICHAPE</v>
      </c>
      <c r="O1332" t="str">
        <v>CALI</v>
      </c>
      <c r="P1332" t="str">
        <v>OCCIDENTE</v>
      </c>
      <c r="Q1332" t="str">
        <v>LINA FERNANDA ARBOLEDA PRECIADO</v>
      </c>
      <c r="R1332">
        <f>IF(ISBLANK(Q1332),"0", VLOOKUP(Q1332,PERSONAL,2,FALSE))</f>
        <v>1143832224</v>
      </c>
      <c r="S1332" t="str">
        <v>DIRECTO</v>
      </c>
      <c r="T1332">
        <v>0.3333333333333333</v>
      </c>
      <c r="U1332">
        <v>0.75</v>
      </c>
      <c r="V1332">
        <v>0.4166666666666667</v>
      </c>
      <c r="W1332" t="str">
        <v>2;5</v>
      </c>
      <c r="X1332">
        <f>NETWORKDAYS(K1332,L1331)</f>
        <v>1</v>
      </c>
      <c r="Y1332" t="str">
        <f>IF(X1332&lt;=2,"CUMPLE","NO CUMPLE")</f>
        <v>CUMPLE</v>
      </c>
    </row>
    <row r="1333" xml:space="preserve">
      <c r="A1333">
        <v>12625352</v>
      </c>
      <c r="B1333" t="str">
        <v>INCIDENT</v>
      </c>
      <c r="C1333" t="str">
        <v>CERRADO</v>
      </c>
      <c r="D1333" t="str">
        <v>LINEAL DE CAJAS</v>
      </c>
      <c r="E1333" t="str">
        <v>POS</v>
      </c>
      <c r="F1333" t="str">
        <v>POS</v>
      </c>
      <c r="G1333" t="str">
        <v>WINCOR</v>
      </c>
      <c r="H1333" t="str" xml:space="preserve">
        <v xml:space="preserve">Datos usuario_x000d_
Nombre: Berllineth Collo Vargas_x000d_
Correo: Berllineth.ColloVargas@cencosud.com.co_x000d_
Usuario AD: BCVargas_x000d_
Pais: Colombia_x000d_
Ubicacion: Generico COLOMBIA_x000d_
Zona: Colombia_x000d_
Unidad de Negocio: JUMBO_x000d_
Servicio: null_x000d_
Telefono: 3214262150_x000d_
Anexo: 3214262150_x000d_
Descripcion: buenos dias_x000d_
_x000d_
_x000d_
por favor me colaboran con el ventilador de la post numero 3 ya que se daño y esta sonando mucho</v>
      </c>
      <c r="I1333" t="str">
        <v>La POS 3 presenta ruidos en el ventilador; validar la falla</v>
      </c>
      <c r="J1333" t="str">
        <v>Se valida la POS y se obeserva que los ventiladores no giran correctamente por falta de mantenimiento; se retiran las motas y se lubrican los ventiladores. Se deja operativa la POS.</v>
      </c>
      <c r="K1333">
        <v>44781</v>
      </c>
      <c r="L1333">
        <v>44781</v>
      </c>
      <c r="M1333" t="str">
        <f>TEXT(L1333,"DDDDDDD")</f>
        <v>lunes</v>
      </c>
      <c r="N1333" t="str">
        <v>J191 JUMBO CHIA BAZAR</v>
      </c>
      <c r="O1333" t="str">
        <v>CHIA</v>
      </c>
      <c r="P1333" t="str">
        <f>IF(ISBLANK(O1333),"0",(VLOOKUP(O1333,REGION,2,FALSE)))</f>
        <v>BOGOTA</v>
      </c>
      <c r="Q1333" t="str">
        <v>ALEXANDER CASTILLO SOTELO</v>
      </c>
      <c r="R1333">
        <f>IF(ISBLANK(Q1333),"0", VLOOKUP(Q1333,PERSONAL,2,FALSE))</f>
        <v>80216449</v>
      </c>
      <c r="S1333" t="str">
        <v>ALIADO</v>
      </c>
      <c r="T1333">
        <v>0.6666666666666666</v>
      </c>
      <c r="U1333">
        <v>0.7083333333333334</v>
      </c>
      <c r="V1333">
        <f>IF(ISBLANK(T1333 ),"0",U1333-T1333)</f>
        <v>0.04166666666666674</v>
      </c>
      <c r="W1333">
        <v>1</v>
      </c>
      <c r="X1333">
        <f>NETWORKDAYS(K1333,L1332)</f>
        <v>1</v>
      </c>
      <c r="Y1333" t="str">
        <f>IF(X1333&lt;=2,"CUMPLE","NO CUMPLE")</f>
        <v>CUMPLE</v>
      </c>
    </row>
    <row r="1334">
      <c r="A1334" t="str">
        <v>PROACTIVA</v>
      </c>
      <c r="B1334" t="str">
        <v>PROACTIVA</v>
      </c>
      <c r="C1334" t="str">
        <v>CERRADO</v>
      </c>
      <c r="D1334" t="str">
        <v>TIENDA</v>
      </c>
      <c r="E1334" t="str">
        <v>PROACTIVA</v>
      </c>
      <c r="F1334" t="str">
        <v>PROACTIVA</v>
      </c>
      <c r="G1334" t="str">
        <v>PROACTIVA</v>
      </c>
      <c r="H1334" t="str">
        <v>Realizar visita proactiva a tienda</v>
      </c>
      <c r="I1334" t="str">
        <v>Realizar visita proactiva a tienda</v>
      </c>
      <c r="J1334" t="str">
        <v>Se realiza visita proactiva recorriendo las diferentes áreas de la tienda para identificar las novedades que se presentan. En el Centro de Computo se evidencia novedad con cableado de UPS y del equipo de publicidad que no están por la canaleta. En lineal de cajas reportan novedad con datafono en puestos 5 y 6; cau creado y escalado al área encargada. Se encuentra novedad en punto de red de balanza de carnes; se crea cau para revisión. Sin novedad en equipos de escritorio; impresoras; verificadores</v>
      </c>
      <c r="K1334">
        <v>44781</v>
      </c>
      <c r="L1334">
        <v>44781</v>
      </c>
      <c r="M1334" t="str">
        <f>TEXT(L1334,"DDDDDDD")</f>
        <v>lunes</v>
      </c>
      <c r="N1334" t="str">
        <v>M183 METRO SAN GIL</v>
      </c>
      <c r="O1334" t="str">
        <v>SAN GIL</v>
      </c>
      <c r="P1334" t="str">
        <f>IF(ISBLANK(O1334),"0",(VLOOKUP(O1334,REGION,2,FALSE)))</f>
        <v>ORIENTE</v>
      </c>
      <c r="Q1334" t="str">
        <v>JHONATAN RICARDO VARGAS ZAMBRANO</v>
      </c>
      <c r="R1334">
        <f>IF(ISBLANK(Q1334),"0", VLOOKUP(Q1334,PERSONAL,2,FALSE))</f>
        <v>1057583301</v>
      </c>
      <c r="S1334" t="str">
        <v>DIRECTO</v>
      </c>
      <c r="T1334">
        <v>0.5208333333333334</v>
      </c>
      <c r="U1334">
        <v>0.6041666666666666</v>
      </c>
      <c r="V1334">
        <f>IF(ISBLANK(T1334 ),"0",U1334-T1334)</f>
        <v>0.08333333333333326</v>
      </c>
      <c r="W1334">
        <v>1</v>
      </c>
      <c r="X1334">
        <f>NETWORKDAYS(K1334,L1333)</f>
        <v>1</v>
      </c>
      <c r="Y1334" t="str">
        <f>IF(X1334&lt;=2,"CUMPLE","NO CUMPLE")</f>
        <v>CUMPLE</v>
      </c>
    </row>
    <row r="1335" xml:space="preserve">
      <c r="A1335">
        <v>12643183</v>
      </c>
      <c r="B1335" t="str">
        <v>REQUEST</v>
      </c>
      <c r="C1335" t="str">
        <v>CERRADO</v>
      </c>
      <c r="D1335" t="str">
        <v>TIENDA</v>
      </c>
      <c r="E1335" t="str">
        <v>PDA</v>
      </c>
      <c r="F1335" t="str">
        <v>PDA</v>
      </c>
      <c r="G1335" t="str">
        <v>HONEYWELL</v>
      </c>
      <c r="H1335" t="str" xml:space="preserve">
        <v xml:space="preserve">Datos usuario_x000d_
Nombre: Ciro Alfonso Arciniegas Galvis_x000d_
Correo: CiroAlfonso.ArciniegasGalvis@cencosud.com.co_x000d_
Usuario AD: caarcing_x000d_
Pais: Colombia_x000d_
Ubicacion: M183 METRO SAN GIL_x000d_
Zona: Colombia Oriente_x000d_
Unidad de Negocio: Supermercados_x000d_
Servicio: Tiendas &amp; Centros de Distribucion_x000d_
Telefono: 3108907804_x000d_
Anexo: 7183402_x000d_
Descripcion: Al momento de escanear con la PDT; no me registra el ultimo digito del codigo de barras</v>
      </c>
      <c r="I1335" t="str" xml:space="preserve">
        <v xml:space="preserve">Se solicita revisión de PDA_x000d_
Esta solicitud fue atendida en visita programada.</v>
      </c>
      <c r="J1335" t="str">
        <v>Se llega a sitio donde se contacta al funcionario Ciro Arciniegas quien tiene la PDA reportada y la cual al leer un código de barras no genera el último digito; es necesario formatear y reconfigurar según instructivo validando que al hacer pruebas se corrige fallo; usuario recibe a satisfacción.</v>
      </c>
      <c r="K1335">
        <v>44781</v>
      </c>
      <c r="L1335">
        <v>44781</v>
      </c>
      <c r="M1335" t="str">
        <f>TEXT(L1335,"DDDDDDD")</f>
        <v>lunes</v>
      </c>
      <c r="N1335" t="str">
        <v>M183 METRO SAN GIL</v>
      </c>
      <c r="O1335" t="str">
        <v>SAN GIL</v>
      </c>
      <c r="P1335" t="str">
        <f>IF(ISBLANK(O1335),"0",(VLOOKUP(O1335,REGION,2,FALSE)))</f>
        <v>ORIENTE</v>
      </c>
      <c r="Q1335" t="str">
        <v>JHONATAN RICARDO VARGAS ZAMBRANO</v>
      </c>
      <c r="R1335">
        <f>IF(ISBLANK(Q1335),"0", VLOOKUP(Q1335,PERSONAL,2,FALSE))</f>
        <v>1057583301</v>
      </c>
      <c r="S1335" t="str">
        <v>DIRECTO</v>
      </c>
      <c r="T1335">
        <v>0.6319444444444444</v>
      </c>
      <c r="U1335">
        <v>0.6875</v>
      </c>
      <c r="V1335">
        <f>IF(ISBLANK(T1335 ),"0",U1335-T1335)</f>
        <v>0.05555555555555558</v>
      </c>
      <c r="W1335">
        <v>1</v>
      </c>
      <c r="X1335">
        <f>NETWORKDAYS(K1335,L1334)</f>
        <v>1</v>
      </c>
      <c r="Y1335" t="str">
        <f>IF(X1335&lt;=2,"CUMPLE","NO CUMPLE")</f>
        <v>CUMPLE</v>
      </c>
    </row>
    <row r="1336" xml:space="preserve">
      <c r="A1336">
        <v>12643294</v>
      </c>
      <c r="B1336" t="str">
        <v>REQUEST</v>
      </c>
      <c r="C1336" t="str">
        <v>CERRADO</v>
      </c>
      <c r="D1336" t="str">
        <v>CARNES</v>
      </c>
      <c r="E1336" t="str">
        <v>BALANZA</v>
      </c>
      <c r="F1336" t="str">
        <v>MESA</v>
      </c>
      <c r="G1336" t="str">
        <v>METTLER</v>
      </c>
      <c r="H1336" t="str" xml:space="preserve">
        <v xml:space="preserve">Datos usuario_x000d_
Nombre: Ciro Alfonso Arciniegas Galvis_x000d_
Correo: CiroAlfonso.ArciniegasGalvis@cencosud.com.co_x000d_
Usuario AD: caarcing_x000d_
Pais: Colombia_x000d_
Ubicacion: M183 METRO SAN GIL_x000d_
Zona: Colombia Oriente_x000d_
Unidad de Negocio: Supermercados_x000d_
Servicio: Tiendas &amp; Centros de Distribucion_x000d_
Telefono: 3108907804_x000d_
Anexo: 7183402_x000d_
Descripcion: Intermitencia en la conexion al punto de red de la balanza de mesa en la zona de carnes; punto de red ya revisado por area de sistemas; se requiere reemplazar el Jack y adicional tener una ponchadora de impacto._x000d_
Area donde su ubica la balanza: Carnes</v>
      </c>
      <c r="I1336" t="str" xml:space="preserve">
        <v xml:space="preserve">Se solicita revisión punto de red; balanza de carnes_x000d_
Esta solicitud fue atendida en visita programada</v>
      </c>
      <c r="J1336" t="str">
        <v>Se llega a sitio donde se procede a revisar balanza y punto de red de la misma encontrando en malas condiciones el JACK de conexión del punto de red de la balanza. Se trata de asegurar el ponchado al JACK pero falla persiste; se requiere reemplazar JACK y que haya en la tienda una ponchadora de impacto con el fin de ponchar correctamente el punto nuevamente; esto con el fin de también poder descartar algún fallo en el puerto de red en la balanza. Se entrega equipo operativo en área de carnes. Ciro Arciniegas recibe equipo.</v>
      </c>
      <c r="K1336">
        <v>44781</v>
      </c>
      <c r="L1336">
        <v>44781</v>
      </c>
      <c r="M1336" t="str">
        <f>TEXT(L1336,"DDDDDDD")</f>
        <v>lunes</v>
      </c>
      <c r="N1336" t="str">
        <v>M183 METRO SAN GIL</v>
      </c>
      <c r="O1336" t="str">
        <v>SAN GIL</v>
      </c>
      <c r="P1336" t="str">
        <f>IF(ISBLANK(O1336),"0",(VLOOKUP(O1336,REGION,2,FALSE)))</f>
        <v>ORIENTE</v>
      </c>
      <c r="Q1336" t="str">
        <v>JHONATAN RICARDO VARGAS ZAMBRANO</v>
      </c>
      <c r="R1336">
        <f>IF(ISBLANK(Q1336),"0", VLOOKUP(Q1336,PERSONAL,2,FALSE))</f>
        <v>1057583301</v>
      </c>
      <c r="S1336" t="str">
        <v>DIRECTO</v>
      </c>
      <c r="T1336">
        <v>0.6041666666666666</v>
      </c>
      <c r="U1336">
        <v>0.6319444444444444</v>
      </c>
      <c r="V1336">
        <f>IF(ISBLANK(T1336 ),"0",U1336-T1336)</f>
        <v>0.02777777777777779</v>
      </c>
      <c r="W1336">
        <v>1</v>
      </c>
      <c r="X1336">
        <f>NETWORKDAYS(K1336,L1335)</f>
        <v>1</v>
      </c>
      <c r="Y1336" t="str">
        <f>IF(X1336&lt;=2,"CUMPLE","NO CUMPLE")</f>
        <v>CUMPLE</v>
      </c>
    </row>
    <row r="1337" xml:space="preserve">
      <c r="A1337">
        <v>13139191</v>
      </c>
      <c r="B1337" t="str">
        <v>REQUEST</v>
      </c>
      <c r="C1337" t="str">
        <v>CERRADO</v>
      </c>
      <c r="D1337" t="str">
        <v>PLATOS PREPARADOS</v>
      </c>
      <c r="E1337" t="str">
        <v>BALANZA</v>
      </c>
      <c r="F1337" t="str">
        <v>MESA</v>
      </c>
      <c r="G1337" t="str">
        <v>METTLER</v>
      </c>
      <c r="H1337" t="str" xml:space="preserve">
        <v xml:space="preserve">Datos usuario_x000d_
Nombre: Francy Yulieht Giraldo Marin_x000d_
Correo: francy.Giraldo@cencosud.com.co_x000d_
Usuario AD: FYGiralM_x000d_
Pais: Colombia_x000d_
Ubicacion: J027 JUMBO RIONEGRO_x000d_
Zona: Colombia Centro_x000d_
Unidad de Negocio: JUMBO_x000d_
Servicio: null_x000d_
Telefono: 3012942651_x000d_
Anexo: 5352400_x000d_
Descripcion: Buenas tardes_x000d_
DE SU COLABORACION PARA LA REVISION DE LA BALANZA DE PLATOS; NO ESTA INICIANDO EL SISTEMA SE QUEDA REINICIANDO CONSTANTEMENTE._x000d_
Marca: METTLER TOLEDO_x000d_
Modelo: bplus_x000d_
Serial: C044382826_x000d_
No. Inventario: DI-033285_x000d_
_x000d_
GRACIAS_x000d_
Indica la ubicacion de tu balanza en la tienda: platos</v>
      </c>
      <c r="I1337" t="str">
        <v>Se realiza envio de BALANZA|COLGANTE METTLER TOLEDO BPLUS serial C210671905 con Guía No. PQ033603159CO el 13/03/2023</v>
      </c>
      <c r="J1337" t="str">
        <v>Se realizó cambio de balanza por la nueva que llegó ya que la que estaba se le daño el cabezal de impresión y la placa de los rodillos</v>
      </c>
      <c r="K1337">
        <v>44999</v>
      </c>
      <c r="L1337">
        <v>45000</v>
      </c>
      <c r="M1337" t="str">
        <f>TEXT(L1337,"DDDDDDD")</f>
        <v>miércoles</v>
      </c>
      <c r="N1337" t="str">
        <v>J027 JUMBO RIONEGRO</v>
      </c>
      <c r="O1337" t="str">
        <v>RIONEGRO</v>
      </c>
      <c r="P1337" t="str">
        <f>IF(ISBLANK(O1337),"0",(VLOOKUP(O1337,REGION,2,FALSE)))</f>
        <v>CENTRO</v>
      </c>
      <c r="Q1337" t="str">
        <v>YURIMAR MARQUEZ MUÑOZ</v>
      </c>
      <c r="R1337">
        <f>IF(ISBLANK(Q1337),"0", VLOOKUP(Q1337,PERSONAL,2,FALSE))</f>
        <v>1045025746</v>
      </c>
      <c r="S1337" t="str">
        <v>DIRECTO</v>
      </c>
      <c r="T1337">
        <v>0.4166666666666667</v>
      </c>
      <c r="U1337">
        <v>0.5</v>
      </c>
      <c r="V1337">
        <f>IF(ISBLANK(T1337 ),"0",U1337-T1337)</f>
        <v>0.08333333333333331</v>
      </c>
      <c r="W1337">
        <v>1</v>
      </c>
      <c r="X1337">
        <f>NETWORKDAYS(K1337,L1336)</f>
        <v>-157</v>
      </c>
      <c r="Y1337" t="str">
        <f>IF(X1337&lt;=2,"CUMPLE","NO CUMPLE")</f>
        <v>CUMPLE</v>
      </c>
    </row>
    <row r="1338" xml:space="preserve">
      <c r="A1338">
        <v>12613810</v>
      </c>
      <c r="B1338" t="str">
        <v>REQUEST</v>
      </c>
      <c r="C1338" t="str">
        <v>CERRADO</v>
      </c>
      <c r="D1338" t="str">
        <v>LINEAL DE CAJAS</v>
      </c>
      <c r="E1338" t="str">
        <v>POS</v>
      </c>
      <c r="F1338" t="str">
        <v>POS</v>
      </c>
      <c r="G1338" t="str">
        <v>WINCOR</v>
      </c>
      <c r="H1338"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Por favor me colaboran con una memoria adicional para la POS de Electro la cual es demasiado lenta. Gracias._x000d_
_x000d_
6498616526_x000d_
_x000d_
_x000d_
Numero de inventario si se tiene: 6498616526_x000d_
_x000d_
Numero de caja: 18</v>
      </c>
      <c r="I1338" t="str" xml:space="preserve">
        <v xml:space="preserve">Buenas Noches_x000d_
Su ayuda con Metro Zipaquira para la instalacion de partes para las POS_x000d_
Parte: MEMORIA RAM DIMM SDRAM 256 MB PC 133_x000d_
N° Parte: la 105604</v>
      </c>
      <c r="J1338" t="str">
        <v>Se realiza limpieza de cada uno de los slot con alcohol Isopropilico y se hizo la instalación de cada una de las memorias RAM en tres POS diferentes. se hacen las pruebas y funcionan correctamente. Se dejan operativas las cajas.                                                                                                                                                                                           - POS # 3 S/N: 6498616544                                                                                                                                                                                                                                                         - POS # 8 S/N: 64cd709454                                                                                                                                                                                                                                                  - POS # 18 S/N: 53R0041561</v>
      </c>
      <c r="K1338">
        <v>44781</v>
      </c>
      <c r="L1338">
        <v>44782</v>
      </c>
      <c r="M1338" t="str">
        <f>TEXT(L1338,"DDDDDDD")</f>
        <v>martes</v>
      </c>
      <c r="N1338" t="str">
        <v>M077 METRO ZIPAQUIRA</v>
      </c>
      <c r="O1338" t="str">
        <v>ZIPAQUIRA</v>
      </c>
      <c r="P1338" t="str">
        <f>IF(ISBLANK(O1338),"0",(VLOOKUP(O1338,REGION,2,FALSE)))</f>
        <v>BOGOTA</v>
      </c>
      <c r="Q1338" t="str">
        <v>ALEXANDER CASTILLO SOTELO</v>
      </c>
      <c r="R1338">
        <f>IF(ISBLANK(Q1338),"0", VLOOKUP(Q1338,PERSONAL,2,FALSE))</f>
        <v>80216449</v>
      </c>
      <c r="S1338" t="str">
        <v>ALIADO</v>
      </c>
      <c r="T1338">
        <v>0.625</v>
      </c>
      <c r="U1338">
        <v>0.75</v>
      </c>
      <c r="V1338">
        <f>IF(ISBLANK(T1338 ),"0",U1338-T1338)</f>
        <v>0.125</v>
      </c>
      <c r="W1338">
        <v>2</v>
      </c>
      <c r="X1338">
        <f>NETWORKDAYS(K1338,L1337)</f>
        <v>158</v>
      </c>
      <c r="Y1338" t="str">
        <f>IF(X1338&lt;=2,"CUMPLE","NO CUMPLE")</f>
        <v>NO CUMPLE</v>
      </c>
    </row>
    <row r="1339" xml:space="preserve">
      <c r="A1339">
        <v>12630991</v>
      </c>
      <c r="B1339" t="str">
        <v>REQUEST</v>
      </c>
      <c r="C1339" t="str">
        <v>CERRADO</v>
      </c>
      <c r="D1339" t="str">
        <v>TIENDA</v>
      </c>
      <c r="E1339" t="str">
        <v>WIFI</v>
      </c>
      <c r="F1339" t="str">
        <v>WIFI</v>
      </c>
      <c r="G1339" t="str">
        <v>WIFI</v>
      </c>
      <c r="H1339"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ADM. CENTRAL_x000d_
Servicio: Administracion Central_x000d_
Telefono: 3176406586_x000d_
Anexo: null_x000d_
Descripcion: Solicito de su colaboracion para realizar el cambio de parametros de los equipos WiFI que estan en las tiendas._x000d_
_x000d_
Adjunto Excel con detalle de equipos por tineda y PPT con las imagenes de los parametros a modificar.</v>
      </c>
      <c r="I1339" t="str">
        <v>técnico remoto de Isit realice la actividad; se le enviara por correo Mauricio Chacon la ppt y el archivo con los equipos a migrar</v>
      </c>
      <c r="J1339" t="str" xml:space="preserve">
        <v xml:space="preserve">Se realiza configuración de wifi para el nuevo perfil de las pdt disponibles en tienda creando la nueva conexión de red y con parámetros entregados; se realizan pruebas de conexión con usuario sin novedad. Se revisan verificadores de precios y según manual se realiza configuración de parametros del wifi. Se realizan pruebas de lectura de códigos de manera correcta_x000d_
_x000d_
PDT/PDA|ESTANDAR DATALOGIC SKORPIO X3 G17F62281_x000d_
PDT/PDA|ESTANDAR DATALOGIC SKORPIO X3 G17C75961_x000d_
PDT/PDA|ESTANDAR DATALOGIC SKORPIO X3 G17C75952_x000d_
VERIFICADOR DE PRECIOS ZEBRA MK 3190 S17102522504193_x000d_
VERIFICADOR DE PRECIOS ZEBRA MK 3190 S17051522502652</v>
      </c>
      <c r="K1339">
        <v>44781</v>
      </c>
      <c r="L1339">
        <v>44782</v>
      </c>
      <c r="M1339" t="str">
        <f>TEXT(L1339,"DDDDDDD")</f>
        <v>martes</v>
      </c>
      <c r="N1339" t="str">
        <v>M038 METRO NEIVA CENTRO DE CONVENCIONES</v>
      </c>
      <c r="O1339" t="str">
        <v>NEIVA</v>
      </c>
      <c r="P1339" t="str">
        <f>IF(ISBLANK(O1339),"0",(VLOOKUP(O1339,REGION,2,FALSE)))</f>
        <v>OCCIDENTE</v>
      </c>
      <c r="Q1339" t="str">
        <v>JONATHAN ALEXANDER VILLAMIL</v>
      </c>
      <c r="R1339">
        <f>IF(ISBLANK(Q1339),"0", VLOOKUP(Q1339,PERSONAL,2,FALSE))</f>
        <v>1015392100</v>
      </c>
      <c r="S1339" t="str">
        <v>DIRECTO</v>
      </c>
      <c r="T1339">
        <v>0.6666666666666666</v>
      </c>
      <c r="U1339">
        <v>0.7708333333333334</v>
      </c>
      <c r="V1339">
        <f>IF(ISBLANK(T1339 ),"0",U1339-T1339)</f>
        <v>0.10416666666666674</v>
      </c>
      <c r="W1339">
        <v>2</v>
      </c>
      <c r="X1339">
        <f>NETWORKDAYS(K1339,L1338)</f>
        <v>2</v>
      </c>
      <c r="Y1339" t="str">
        <f>IF(X1339&lt;=2,"CUMPLE","NO CUMPLE")</f>
        <v>CUMPLE</v>
      </c>
    </row>
    <row r="1340" xml:space="preserve">
      <c r="A1340">
        <v>12627885</v>
      </c>
      <c r="B1340" t="str">
        <v>REQUEST</v>
      </c>
      <c r="C1340" t="str">
        <v>CERRADO</v>
      </c>
      <c r="D1340" t="str">
        <v>LINEAL DE CAJAS</v>
      </c>
      <c r="E1340" t="str">
        <v>POS</v>
      </c>
      <c r="F1340" t="str">
        <v>POS</v>
      </c>
      <c r="G1340" t="str">
        <v>WINCOR</v>
      </c>
      <c r="H1340" t="str" xml:space="preserve">
        <v xml:space="preserve">Datos usuario_x000d_
Nombre: Mayurly Andrea Sanchez Valderrama_x000d_
Correo: mayurlyandrea.sanchez@cencosud.com.co_x000d_
Usuario AD: MASanchV_x000d_
Pais: Colombia_x000d_
Ubicacion: M038 METRO NEIVA CENTRO DE CONVENCIONES_x000d_
Zona: Colombia Occidente_x000d_
Unidad de Negocio: Supermercados_x000d_
Servicio: Tiendas &amp; Centros de Distribucion_x000d_
Telefono: 3222919008_x000d_
Anexo: 3222919008_x000d_
Descripcion: Buenos dias me colaboran para la reposicion de un teclado de la pos 8 debido a que accidentalmente se cayo y se partio totalmente_x000d_
</v>
      </c>
      <c r="I1340" t="str" xml:space="preserve">
        <v xml:space="preserve">Solicito de su Ayuda para instalacion de teclado y acessórios en lá pós 8 ya las partes se encuentran en tienda_x000d_
Partes: para instalar_x000d_
KEYBOARD TA85/SCR CPL. LGY_x000d_
DISPLAY USUARIO BA64-G_x000d_
BASE DISPLAY USUARIO BA64-G_x000d_
CABLE DISPLAY USUARIO BA64-G RS232 TO RJ45_x000d_
CABLE TECLADO MINI-DIN 3.0M 6POS. M/M_x000d_
Contacto en tienda Andrea Sanchez 322 2919008</v>
      </c>
      <c r="J1340" t="str">
        <v>Teclado ubicado en caja estaba partido debido a golpe; se realiza retiro de cableado antiguo ; se instala cableado nuevo se realiza conexión ; se instala display del teclado ; se instalan teclas según mostrario de prueba en otra caja; se realizan pruebas equipo operativo</v>
      </c>
      <c r="K1340">
        <v>44781</v>
      </c>
      <c r="L1340">
        <v>44782</v>
      </c>
      <c r="M1340" t="str">
        <f>TEXT(L1340,"DDDDDDD")</f>
        <v>martes</v>
      </c>
      <c r="N1340" t="str">
        <v>M038 METRO NEIVA CENTRO DE CONVENCIONES</v>
      </c>
      <c r="O1340" t="str">
        <v>NEIVA</v>
      </c>
      <c r="P1340" t="str">
        <f>IF(ISBLANK(O1340),"0",(VLOOKUP(O1340,REGION,2,FALSE)))</f>
        <v>OCCIDENTE</v>
      </c>
      <c r="Q1340" t="str">
        <v>JONATHAN ALEXANDER VILLAMIL</v>
      </c>
      <c r="R1340">
        <f>IF(ISBLANK(Q1340),"0", VLOOKUP(Q1340,PERSONAL,2,FALSE))</f>
        <v>1015392100</v>
      </c>
      <c r="S1340" t="str">
        <v>DIRECTO</v>
      </c>
      <c r="T1340">
        <v>0.5833333333333334</v>
      </c>
      <c r="U1340">
        <v>0.6458333333333334</v>
      </c>
      <c r="V1340">
        <f>IF(ISBLANK(T1340 ),"0",U1340-T1340)</f>
        <v>0.0625</v>
      </c>
      <c r="W1340">
        <v>1</v>
      </c>
      <c r="X1340">
        <f>NETWORKDAYS(K1340,L1339)</f>
        <v>2</v>
      </c>
      <c r="Y1340" t="str">
        <f>IF(X1340&lt;=2,"CUMPLE","NO CUMPLE")</f>
        <v>CUMPLE</v>
      </c>
    </row>
    <row r="1341" xml:space="preserve">
      <c r="A1341">
        <v>12642523</v>
      </c>
      <c r="B1341" t="str">
        <v>REQUEST</v>
      </c>
      <c r="C1341" t="str">
        <v>CERRADO</v>
      </c>
      <c r="D1341" t="str">
        <v>E-COMMERCE</v>
      </c>
      <c r="E1341" t="str">
        <v>PDA</v>
      </c>
      <c r="F1341" t="str">
        <v>PDA</v>
      </c>
      <c r="G1341" t="str">
        <v>HONEYWELL</v>
      </c>
      <c r="H1341"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Buen dia necesito de su colaboracion para que me ayuden con la configuracion PDA de la tienda 47 con serie #21178B05f8 ya q no me deja ingresar a Janis por q dice q los codigos QR no son validos.</v>
      </c>
      <c r="I1341" t="str" xml:space="preserve">
        <v xml:space="preserve">Solicito de su ayuda para revisión de una pda del área de e-comerse que está presentando fallas de conexión ya que no está permitiendo ingreso al aplicativo Janis y tampoco reconoce los códigos QR._x000d_
Favor validar en cuál wlan está conectada esta pda; debe de estar conectada a la wlan_x000d_
servicios e-comerse con el usuario y contraseña_x000d_
Usuario: pda_j047co_x000d_
Contraseña : gfagVj047_x000d_
Tienda: J047 Girardot_x000d_
Información del equipo:_x000d_
Tipo Equipo: PDA_x000d_
Modelo: EDA51_x000d_
Marca: HONEYWELL_x000d_
Serial: 21178b056f_x000d_
CONTACTO: Helena Rivera</v>
      </c>
      <c r="J1341" t="str">
        <v xml:space="preserve">Se realiza revisión de la PDA y se encuentra sin conexión a Janis y sin red. Se procede a conectar la PDA para el área de E-commerce con su usario de tienda y su clave y conecta correctamente. Luego se procede a configurar la PDA para la plataforma de E-commerce dejandola con la aplicación de Janis activa; ya que no escaneaba el código QR. Se soluciona la falla como muestran las imagenes y se entrega a usuario para realizar pruebas; las cuales son correctas </v>
      </c>
      <c r="K1341">
        <v>44781</v>
      </c>
      <c r="L1341">
        <v>44782</v>
      </c>
      <c r="M1341" t="str">
        <f>TEXT(L1341,"DDDDDDD")</f>
        <v>martes</v>
      </c>
      <c r="N1341" t="str">
        <v>J047 JUMBO GIRARDOT</v>
      </c>
      <c r="O1341" t="str">
        <v>GIRARDOT</v>
      </c>
      <c r="P1341" t="str">
        <f>IF(ISBLANK(O1341),"0",(VLOOKUP(O1341,REGION,2,FALSE)))</f>
        <v>OCCIDENTE</v>
      </c>
      <c r="Q1341" t="str">
        <v>RAFAEL ARDILA PUENTES</v>
      </c>
      <c r="R1341">
        <f>IF(ISBLANK(Q1341),"0", VLOOKUP(Q1341,PERSONAL,2,FALSE))</f>
        <v>1018419858</v>
      </c>
      <c r="S1341" t="str">
        <v>ALIADO</v>
      </c>
      <c r="T1341">
        <v>0.5833333333333334</v>
      </c>
      <c r="U1341">
        <v>0.6666666666666666</v>
      </c>
      <c r="V1341">
        <f>IF(ISBLANK(T1341 ),"0",U1341-T1341)</f>
        <v>0.08333333333333326</v>
      </c>
      <c r="W1341">
        <v>2</v>
      </c>
      <c r="X1341">
        <f>NETWORKDAYS(K1341,L1340)</f>
        <v>2</v>
      </c>
      <c r="Y1341" t="str">
        <f>IF(X1341&lt;=2,"CUMPLE","NO CUMPLE")</f>
        <v>CUMPLE</v>
      </c>
    </row>
    <row r="1342" xml:space="preserve">
      <c r="A1342">
        <v>12643001</v>
      </c>
      <c r="B1342" t="str">
        <v>REQUEST</v>
      </c>
      <c r="C1342" t="str">
        <v>CERRADO</v>
      </c>
      <c r="D1342" t="str">
        <v>LINEAL DE CAJAS</v>
      </c>
      <c r="E1342" t="str">
        <v>PDT</v>
      </c>
      <c r="F1342" t="str">
        <v>PDT</v>
      </c>
      <c r="G1342" t="str">
        <v>SKORPIO</v>
      </c>
      <c r="H1342" t="str" xml:space="preserve">
        <v xml:space="preserve">Datos usuario_x000d_
Nombre: Hernando Hernandez Ferreira_x000d_
Correo: Hernando.HernandezFerreira@cencosud.com.co_x000d_
Usuario AD: HEHernand_x000d_
Pais: Colombia_x000d_
Ubicacion: J126 JUMBO SAN SILVESTRE_x000d_
Zona: Colombia Oriente_x000d_
Unidad de Negocio: Supermercados_x000d_
Servicio: Tiendas &amp; Centros de Distribucion_x000d_
Telefono: 3143632108_x000d_
Anexo: 6032050_x000d_
Descripcion: PDT presenta falla de red para realizar auditoria de precios_x000d_
Seccion de la tienda en donde se ubica la PDT o usuario: cajas</v>
      </c>
      <c r="I1342" t="str" xml:space="preserve">
        <v xml:space="preserve">Se solicita revisión configuración PDT_x000d_
Marca: PDT/PDA|ESTANDAR DATALOGIC_x000d_
Modelo: SKORPIO X3_x000d_
Serial: G17F62273_x000d_
Inventario: DI-015461_x000d_
Se solicita revisión; diagnostico y/o reparación si es el caso.</v>
      </c>
      <c r="J1342" t="str">
        <v xml:space="preserve">Se revisa PDT por problema de reautenticación de credenciales de red al usar aplicación de GAPV; se borra el perfil y se reconfigura la cswlan15. Se realizan pruebas con el colaborador; en piso de ventas diferentes sesiones con resultados satisfactorios; ya no pide la reautenticación de credenciales. La PDT queda operativa. </v>
      </c>
      <c r="K1342">
        <v>44781</v>
      </c>
      <c r="L1342">
        <v>44782</v>
      </c>
      <c r="M1342" t="str">
        <f>TEXT(L1342,"DDDDDDD")</f>
        <v>martes</v>
      </c>
      <c r="N1342" t="str">
        <v>J126 JUMBO SAN SILVESTRE</v>
      </c>
      <c r="O1342" t="str">
        <v>BARRANCABERMEJA</v>
      </c>
      <c r="P1342" t="str">
        <f>IF(ISBLANK(O1342),"0",(VLOOKUP(O1342,REGION,2,FALSE)))</f>
        <v>ORIENTE</v>
      </c>
      <c r="Q1342" t="str">
        <v>LUIS CARLOS ROJAS ACOSTA</v>
      </c>
      <c r="R1342">
        <f>IF(ISBLANK(Q1342),"0", VLOOKUP(Q1342,PERSONAL,2,FALSE))</f>
        <v>1096188137</v>
      </c>
      <c r="S1342" t="str">
        <v>DIRECTO</v>
      </c>
      <c r="T1342">
        <v>0.375</v>
      </c>
      <c r="U1342">
        <v>0.4375</v>
      </c>
      <c r="V1342">
        <f>IF(ISBLANK(T1342 ),"0",U1342-T1342)</f>
        <v>0.0625</v>
      </c>
      <c r="W1342">
        <v>1</v>
      </c>
      <c r="X1342">
        <f>NETWORKDAYS(K1342,L1341)</f>
        <v>2</v>
      </c>
      <c r="Y1342" t="str">
        <f>IF(X1342&lt;=2,"CUMPLE","NO CUMPLE")</f>
        <v>CUMPLE</v>
      </c>
    </row>
    <row r="1343" xml:space="preserve">
      <c r="A1343">
        <v>12642343</v>
      </c>
      <c r="B1343" t="str">
        <v>INCIDENT</v>
      </c>
      <c r="C1343" t="str">
        <v>CERRADO</v>
      </c>
      <c r="D1343" t="str">
        <v>CCTV</v>
      </c>
      <c r="E1343" t="str">
        <v>CPU</v>
      </c>
      <c r="F1343" t="str">
        <v>CPU</v>
      </c>
      <c r="G1343" t="str">
        <v>LENOVO</v>
      </c>
      <c r="H1343" t="str" xml:space="preserve">
        <v xml:space="preserve">Datos usuario_x000d_
Nombre: rramosri_x000d_
Correo: RubenDario.RamosRivera@cencosud.com.co_x000d_
Usuario AD: rramosri_x000d_
Pais: Colombia_x000d_
Ubicacion: J036 JUMBO POPAYAN CAMPANARIO_x000d_
Zona: Colombia Occidente_x000d_
Unidad de Negocio: JUMBO_x000d_
Servicio: null_x000d_
Telefono: 3004294029_x000d_
Anexo: null_x000d_
Descripcion: computador de cctv no tiene red_x000d_
Indicar ubicacion del Equipo en tienda o oficinas: cctv tienda jumbo Popayan_x000d_
</v>
      </c>
      <c r="I1343" t="str">
        <v>tecnico de isit a la tienda para que valide la novedad reportada ya que se realizan pruebas de conexion y verificacion de conexiones de cable de red pero no encuentra la falla.</v>
      </c>
      <c r="J1343" t="str">
        <v>Se solicita la información para realizar el procedimiento y e indican que el usuario intenta ingresar a su perfil de usuario de red y este le indica que esta bloqueado y no puede utilizar el internet. Se realizan pruebas de ping y conexión con respuesta correcta; se solicita el desbloqueo del usuario. se realiza ingreso al perfil de manera correcta ; se hacen pruebas con el usuario de navegación las cuales son exitosas</v>
      </c>
      <c r="K1343">
        <v>44781</v>
      </c>
      <c r="L1343">
        <v>44783</v>
      </c>
      <c r="M1343" t="str">
        <f>TEXT(L1343,"DDDDDDD")</f>
        <v>miércoles</v>
      </c>
      <c r="N1343" t="str">
        <v>J036 JUMBO POPAYAN CAMPANARIO</v>
      </c>
      <c r="O1343" t="str">
        <v>POPAYAN</v>
      </c>
      <c r="P1343" t="str">
        <f>IF(ISBLANK(O1343),"0",(VLOOKUP(O1343,REGION,2,FALSE)))</f>
        <v>OCCIDENTE</v>
      </c>
      <c r="Q1343" t="str">
        <v>DANIEL FERNANDO PAREDES ARTEAGA</v>
      </c>
      <c r="R1343">
        <f>IF(ISBLANK(Q1343),"0", VLOOKUP(Q1343,PERSONAL,2,FALSE))</f>
        <v>10301691</v>
      </c>
      <c r="S1343" t="str">
        <v>DIRECTO</v>
      </c>
      <c r="T1343">
        <v>0.375</v>
      </c>
      <c r="U1343">
        <v>0.3958333333333333</v>
      </c>
      <c r="V1343">
        <f>IF(ISBLANK(T1343 ),"0",U1343-T1343)</f>
        <v>0.020833333333333315</v>
      </c>
      <c r="W1343">
        <v>1</v>
      </c>
      <c r="X1343">
        <f>NETWORKDAYS(K1343,L1342)</f>
        <v>2</v>
      </c>
      <c r="Y1343" t="str">
        <f>IF(X1343&lt;=2,"CUMPLE","NO CUMPLE")</f>
        <v>CUMPLE</v>
      </c>
    </row>
    <row r="1344" xml:space="preserve">
      <c r="A1344">
        <v>12597254</v>
      </c>
      <c r="B1344" t="str">
        <v>REQUEST</v>
      </c>
      <c r="C1344" t="str">
        <v>CERRADO</v>
      </c>
      <c r="D1344" t="str">
        <v>CHARCUTERIA</v>
      </c>
      <c r="E1344" t="str">
        <v>BALANZA</v>
      </c>
      <c r="F1344" t="str">
        <v>COLGANTE</v>
      </c>
      <c r="G1344" t="str">
        <v>METTLER</v>
      </c>
      <c r="H1344"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METRO_x000d_
Servicio: Sistemas_x000d_
Telefono: 3174312176_x000d_
Anexo: 7420417_x000d_
Descripcion: Buen dia_x000d_
_x000d_
Solicito de su ayuda para instalacion y configuracion de una balanza colgante Bplus en el area de charcuteria_x000d_
Informacion del equipo: a retirar_x000d_
Tienda: M038 Neiva_x000d_
Tipo Equipo: Balanza colgante_x000d_
Marca: METTLER TOLEDO_x000d_
Modelo: 8442 PLUS_x000d_
Serial: B644218766_x000d_
DI-025013_x000d_
Informacion del equipo: a Instalar_x000d_
Tipo Equipo: Balanza colgante_x000d_
Marca: METTLER TOLEDO_x000d_
Modelo: BPLUS_x000d_
Serial: C151226068</v>
      </c>
      <c r="I1344" t="str">
        <v>Buenos días: me ayudas con esta solicitud</v>
      </c>
      <c r="J1344" t="str">
        <v>Se realiza actividad en acompañamiento de la persona de mantenimiento; con la cual se retira la Balanza antigua y  se instala soporte para adaptar la balanza nueva.  Se realiza la configuracion inicial según manual y se solicta se realice el full cargue. Se realiza ajuste a la etiqueta ya que el código de barras no salía correctamente. Se entrega balanza completamente operativa.</v>
      </c>
      <c r="K1344">
        <v>44782</v>
      </c>
      <c r="L1344">
        <v>44782</v>
      </c>
      <c r="M1344" t="str">
        <f>TEXT(L1344,"DDDDDDD")</f>
        <v>martes</v>
      </c>
      <c r="N1344" t="str">
        <v>M038 METRO NEIVA CENTRO DE CONVENCIONES</v>
      </c>
      <c r="O1344" t="str">
        <v>NEIVA</v>
      </c>
      <c r="P1344" t="str">
        <f>IF(ISBLANK(O1344),"0",(VLOOKUP(O1344,REGION,2,FALSE)))</f>
        <v>OCCIDENTE</v>
      </c>
      <c r="Q1344" t="str">
        <v>JOHN ALEJANDRO LOZADA BABATIVA</v>
      </c>
      <c r="R1344">
        <f>IF(ISBLANK(Q1344),"0", VLOOKUP(Q1344,PERSONAL,2,FALSE))</f>
        <v>1075313382</v>
      </c>
      <c r="S1344" t="str">
        <v>DIRECTO</v>
      </c>
      <c r="T1344">
        <v>0.3333333333333333</v>
      </c>
      <c r="U1344">
        <v>0.5208333333333334</v>
      </c>
      <c r="V1344">
        <f>IF(ISBLANK(T1344 ),"0",U1344-T1344)</f>
        <v>0.18750000000000006</v>
      </c>
      <c r="W1344">
        <v>3</v>
      </c>
      <c r="X1344">
        <f>NETWORKDAYS(K1344,L1343)</f>
        <v>2</v>
      </c>
      <c r="Y1344" t="str">
        <f>IF(X1344&lt;=2,"CUMPLE","NO CUMPLE")</f>
        <v>CUMPLE</v>
      </c>
    </row>
    <row r="1345">
      <c r="A1345" t="str">
        <v>DEDICADO</v>
      </c>
      <c r="B1345" t="str">
        <v>DEDICADO</v>
      </c>
      <c r="C1345" t="str">
        <v>CERRADO</v>
      </c>
      <c r="D1345" t="str">
        <v>TIENDA</v>
      </c>
      <c r="E1345" t="str">
        <v>DEDICADO</v>
      </c>
      <c r="F1345" t="str">
        <v>DEDICADO</v>
      </c>
      <c r="G1345" t="str">
        <v>DEDICADO</v>
      </c>
      <c r="H1345" t="str">
        <v>Solicitud de técnico para apoyar atención de casos en tienda</v>
      </c>
      <c r="I1345" t="str">
        <v>Acompañamiento</v>
      </c>
      <c r="J1345" t="str">
        <v>Se realiza actividad de acompañamiento en tienda</v>
      </c>
      <c r="K1345">
        <v>44782</v>
      </c>
      <c r="L1345">
        <v>44782</v>
      </c>
      <c r="M1345" t="str">
        <f>TEXT(L1345,"DDDDDDD")</f>
        <v>martes</v>
      </c>
      <c r="N1345" t="str">
        <v>EASY</v>
      </c>
      <c r="O1345" t="str">
        <v>BOGOTA</v>
      </c>
      <c r="P1345" t="str">
        <f>IF(ISBLANK(O1345),"0",(VLOOKUP(O1345,REGION,2,FALSE)))</f>
        <v>BOGOTA</v>
      </c>
      <c r="Q1345" t="str">
        <v>JUAN ALEJANDRO JIMENEZ RAMIREZ</v>
      </c>
      <c r="R1345">
        <f>IF(ISBLANK(Q1345),"0", VLOOKUP(Q1345,PERSONAL,2,FALSE))</f>
        <v>1000254206</v>
      </c>
      <c r="S1345" t="str">
        <v>DIRECTO</v>
      </c>
      <c r="T1345">
        <v>0.3333333333333333</v>
      </c>
      <c r="U1345">
        <v>0.75</v>
      </c>
      <c r="V1345">
        <v>0.4166666666666667</v>
      </c>
      <c r="W1345" t="str">
        <v>2;5</v>
      </c>
      <c r="X1345">
        <f>NETWORKDAYS(K1345,L1344)</f>
        <v>1</v>
      </c>
      <c r="Y1345" t="str">
        <f>IF(X1345&lt;=2,"CUMPLE","NO CUMPLE")</f>
        <v>CUMPLE</v>
      </c>
    </row>
    <row r="1346">
      <c r="A1346" t="str">
        <v>DEDICADO</v>
      </c>
      <c r="B1346" t="str">
        <v>DEDICADO</v>
      </c>
      <c r="C1346" t="str">
        <v>CERRADO</v>
      </c>
      <c r="D1346" t="str">
        <v>TIENDA</v>
      </c>
      <c r="E1346" t="str">
        <v>DEDICADO</v>
      </c>
      <c r="F1346" t="str">
        <v>DEDICADO</v>
      </c>
      <c r="G1346" t="str">
        <v>DEDICADO</v>
      </c>
      <c r="H1346" t="str">
        <v>Solicitud de técnico para apoyar atención de casos en tienda</v>
      </c>
      <c r="I1346" t="str">
        <v>Acompañamiento</v>
      </c>
      <c r="J1346" t="str">
        <v>Se realiza actividad de acompañamiento en tienda</v>
      </c>
      <c r="K1346">
        <v>44782</v>
      </c>
      <c r="L1346">
        <v>44782</v>
      </c>
      <c r="M1346" t="str">
        <f>TEXT(L1346,"DDDDDDD")</f>
        <v>martes</v>
      </c>
      <c r="N1346" t="str">
        <v>SUPERMERCADOS BOGOTA</v>
      </c>
      <c r="O1346" t="str">
        <v>BOGOTA</v>
      </c>
      <c r="P1346" t="str">
        <f>IF(ISBLANK(O1346),"0",(VLOOKUP(O1346,REGION,2,FALSE)))</f>
        <v>BOGOTA</v>
      </c>
      <c r="Q1346" t="str">
        <v>JIMMY ALEXANDER TORRES FONSECA</v>
      </c>
      <c r="R1346">
        <f>IF(ISBLANK(Q1346),"0", VLOOKUP(Q1346,PERSONAL,2,FALSE))</f>
        <v>1193047966</v>
      </c>
      <c r="S1346" t="str">
        <v>DIRECTO</v>
      </c>
      <c r="T1346">
        <v>0.3333333333333333</v>
      </c>
      <c r="U1346">
        <v>0.75</v>
      </c>
      <c r="V1346">
        <v>0.4166666666666667</v>
      </c>
      <c r="W1346" t="str">
        <v>2;5</v>
      </c>
      <c r="X1346">
        <f>NETWORKDAYS(K1346,L1345)</f>
        <v>1</v>
      </c>
      <c r="Y1346" t="str">
        <f>IF(X1346&lt;=2,"CUMPLE","NO CUMPLE")</f>
        <v>CUMPLE</v>
      </c>
    </row>
    <row r="1347">
      <c r="A1347" t="str">
        <v>DEDICADO</v>
      </c>
      <c r="B1347" t="str">
        <v>DEDICADO</v>
      </c>
      <c r="C1347" t="str">
        <v>CERRADO</v>
      </c>
      <c r="D1347" t="str">
        <v>TIENDA</v>
      </c>
      <c r="E1347" t="str">
        <v>DEDICADO</v>
      </c>
      <c r="F1347" t="str">
        <v>DEDICADO</v>
      </c>
      <c r="G1347" t="str">
        <v>DEDICADO</v>
      </c>
      <c r="H1347" t="str">
        <v>Solicitud de técnico para apoyar atención de casos en tienda</v>
      </c>
      <c r="I1347" t="str">
        <v>Acompañamiento</v>
      </c>
      <c r="J1347" t="str">
        <v>Se realiza actividad de acompañamiento en tienda</v>
      </c>
      <c r="K1347">
        <v>44782</v>
      </c>
      <c r="L1347">
        <v>44782</v>
      </c>
      <c r="M1347" t="str">
        <f>TEXT(L1347,"DDDDDDD")</f>
        <v>martes</v>
      </c>
      <c r="N1347" t="str">
        <v>M032 LA 70</v>
      </c>
      <c r="O1347" t="str">
        <v>CALI</v>
      </c>
      <c r="P1347" t="str">
        <v>OCCIDENTE</v>
      </c>
      <c r="Q1347" t="str">
        <v>LINA FERNANDA ARBOLEDA PRECIADO</v>
      </c>
      <c r="R1347">
        <f>IF(ISBLANK(Q1347),"0", VLOOKUP(Q1347,PERSONAL,2,FALSE))</f>
        <v>1143832224</v>
      </c>
      <c r="S1347" t="str">
        <v>DIRECTO</v>
      </c>
      <c r="T1347">
        <v>0.3333333333333333</v>
      </c>
      <c r="U1347">
        <v>0.75</v>
      </c>
      <c r="V1347">
        <v>0.4166666666666667</v>
      </c>
      <c r="W1347" t="str">
        <v>2;5</v>
      </c>
      <c r="X1347">
        <f>NETWORKDAYS(K1347,L1346)</f>
        <v>1</v>
      </c>
      <c r="Y1347" t="str">
        <f>IF(X1347&lt;=2,"CUMPLE","NO CUMPLE")</f>
        <v>CUMPLE</v>
      </c>
    </row>
    <row r="1348" xml:space="preserve">
      <c r="A1348">
        <v>12636366</v>
      </c>
      <c r="B1348" t="str">
        <v>REQUEST</v>
      </c>
      <c r="C1348" t="str">
        <v>CERRADO</v>
      </c>
      <c r="D1348" t="str">
        <v>PUBLICIDAD</v>
      </c>
      <c r="E1348" t="str">
        <v>CPU</v>
      </c>
      <c r="F1348" t="str">
        <v>CPU</v>
      </c>
      <c r="G1348" t="str">
        <v>LENOVO</v>
      </c>
      <c r="H1348" t="str" xml:space="preserve">
        <v xml:space="preserve">Datos usuario_x000d_
Nombre: Aceneth Patricia Lopez Giraldo_x000d_
Correo: Aceneth.Lopez@cencosud.com.co_x000d_
Usuario AD: APLopezG_x000d_
Pais: Colombia_x000d_
Ubicacion: J009 JUMBO UNICENTRO_x000d_
Zona: Colombia Centro_x000d_
Unidad de Negocio: JUMBO_x000d_
Servicio: null_x000d_
Telefono: 3125259452_x000d_
Anexo: 3112900_x000d_
Descripcion: Por favor me ayudan Urgente con la revision del computador del area de Publicidad al parecer no tiene internet y no deja entrar ni al correo ; ni a internet</v>
      </c>
      <c r="I1348" t="str">
        <v>se escala para su gestion y visita el dia 8 de agosto</v>
      </c>
      <c r="J1348" t="str">
        <v>visita 1 08 agosto de 2022 de 14:00 a 18:00 - visita 2 09 agosto 08:00 am a 12:00 pm - se procede a realizar validaciones en el equipo; se encuentra que no toma internet por bloqueo; se informa que se debe realizar formateo; se realiza copia de seguridad de todos los archivos necesarios del usuario; se procede a realizar formateo del equipo y se procede a realizar configuraciones; Se realiza acompañamiento al proveedor Ecoprints para la instalación y configuración de plotter. Se procede a realizar pruebas con el usuario de todos los aplicativos necesarios siendo satisfactorias</v>
      </c>
      <c r="K1348">
        <v>44782</v>
      </c>
      <c r="L1348">
        <v>44782</v>
      </c>
      <c r="M1348" t="str">
        <f>TEXT(L1348,"DDDDDDD")</f>
        <v>martes</v>
      </c>
      <c r="N1348" t="str">
        <v>J009 UNICENTRO</v>
      </c>
      <c r="O1348" t="str">
        <v>PEREIRA</v>
      </c>
      <c r="P1348" t="str">
        <f>IF(ISBLANK(O1348),"0",(VLOOKUP(O1348,REGION,2,FALSE)))</f>
        <v>CENTRO</v>
      </c>
      <c r="Q1348" t="str">
        <v>JUAN GUILLERMO SALAZAR CONTRERAS</v>
      </c>
      <c r="R1348" t="e">
        <f>IF(ISBLANK(Q1348),"0", VLOOKUP(Q1348,PERSONAL,2,FALSE))</f>
        <v>#N/A</v>
      </c>
      <c r="S1348" t="str">
        <v>DIRECTO</v>
      </c>
      <c r="T1348">
        <v>0.3333333333333333</v>
      </c>
      <c r="U1348">
        <v>0.5</v>
      </c>
      <c r="V1348">
        <f>IF(ISBLANK(T1348 ),"0",U1348-T1348)</f>
        <v>0.16666666666666669</v>
      </c>
      <c r="W1348">
        <v>2</v>
      </c>
      <c r="X1348">
        <f>NETWORKDAYS(K1348,L1347)</f>
        <v>1</v>
      </c>
      <c r="Y1348" t="str">
        <f>IF(X1348&lt;=2,"CUMPLE","NO CUMPLE")</f>
        <v>CUMPLE</v>
      </c>
    </row>
    <row r="1349" xml:space="preserve">
      <c r="A1349">
        <v>13151280</v>
      </c>
      <c r="B1349" t="str">
        <v>REQUEST</v>
      </c>
      <c r="C1349" t="str">
        <v>CERRADO</v>
      </c>
      <c r="D1349" t="str">
        <v>CAJA CENTRAL</v>
      </c>
      <c r="E1349" t="str">
        <v>CPU</v>
      </c>
      <c r="F1349" t="str">
        <v>CPU</v>
      </c>
      <c r="G1349" t="str">
        <v>LENOVO</v>
      </c>
      <c r="H1349"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Buenos dias me ayudan por favor el pc computador de caja central esta demasiado lento se demora en todos los procesos y tiene interferencia con la impresora aparece sin conexion a la impresora_x000d_
Indicar la ubicacion del computador en la tienda o sede: Caja central</v>
      </c>
      <c r="I1349"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Buenos dias me ayudan por favor el pc computador de caja central esta demasiado lento se demora en todos los procesos y tiene interferencia con la impresora aparece sin conexion a la impresora_x000d_
Indicar la ubicacion del computador en la tienda o sede: Caja central</v>
      </c>
      <c r="J1349" t="str">
        <v>Se realizó mantenimiento lógico del equipo; se evidenció que el equipo no aplicaba políticas hacia más de 20 días y tenía más de 4 usuarios logueados en el mismo pc. Por ende se presentaba la intermitencia de la impresión; se le dejo indicaciones a la usuaria.</v>
      </c>
      <c r="K1349">
        <v>44999</v>
      </c>
      <c r="L1349">
        <v>45000</v>
      </c>
      <c r="M1349" t="str">
        <f>TEXT(L1349,"DDDDDDD")</f>
        <v>miércoles</v>
      </c>
      <c r="N1349" t="str">
        <v>J027 JUMBO RIONEGRO</v>
      </c>
      <c r="O1349" t="str">
        <v>RIONEGRO</v>
      </c>
      <c r="P1349" t="str">
        <f>IF(ISBLANK(O1349),"0",(VLOOKUP(O1349,REGION,2,FALSE)))</f>
        <v>CENTRO</v>
      </c>
      <c r="Q1349" t="str">
        <v>YURIMAR MARQUEZ MUÑOZ</v>
      </c>
      <c r="R1349">
        <f>IF(ISBLANK(Q1349),"0", VLOOKUP(Q1349,PERSONAL,2,FALSE))</f>
        <v>1045025746</v>
      </c>
      <c r="S1349" t="str">
        <v>DIRECTO</v>
      </c>
      <c r="T1349">
        <v>0.3333333333333333</v>
      </c>
      <c r="U1349">
        <v>0.3958333333333333</v>
      </c>
      <c r="V1349">
        <f>IF(ISBLANK(T1349 ),"0",U1349-T1349)</f>
        <v>0.0625</v>
      </c>
      <c r="W1349">
        <v>1</v>
      </c>
      <c r="X1349">
        <f>NETWORKDAYS(K1349,L1348)</f>
        <v>-156</v>
      </c>
      <c r="Y1349" t="str">
        <f>IF(X1349&lt;=2,"CUMPLE","NO CUMPLE")</f>
        <v>CUMPLE</v>
      </c>
    </row>
    <row r="1350" xml:space="preserve">
      <c r="A1350">
        <v>12613580</v>
      </c>
      <c r="B1350" t="str">
        <v>INCIDENT</v>
      </c>
      <c r="C1350" t="str">
        <v>CERRADO</v>
      </c>
      <c r="D1350" t="str">
        <v>LINEAL DE CAJAS</v>
      </c>
      <c r="E1350" t="str">
        <v>POS</v>
      </c>
      <c r="F1350" t="str">
        <v>VISOR</v>
      </c>
      <c r="G1350" t="str">
        <v>WINCOR</v>
      </c>
      <c r="H1350" t="str" xml:space="preserve">
        <v xml:space="preserve">Datos usuario_x000d_
Nombre: Nidia Carolina Rodriguez_x000d_
Correo: nidiacarolina.rodriguez@cencosud.com.co_x000d_
Usuario AD: Ncrodrig_x000d_
Pais: Colombia_x000d_
Ubicacion: M077 METRO ZIPAQUIRA_x000d_
Zona: Colombia Bogota_x000d_
Unidad de Negocio: Supermercados_x000d_
Servicio: Retail Financiero_x000d_
Telefono: 35424922_x000d_
Anexo: 5923800_x000d_
Descripcion: POS 1._x000d_
_x000d_
El visor Cajero se encuentra deteriorado y no se lee bien la informacion. 64CD702276_x000d_
_x000d_
_x000d_
Numero de inventario si se tiene: 64CD702276_x000d_
Numero de caja: 1</v>
      </c>
      <c r="I1350" t="str" xml:space="preserve">
        <v xml:space="preserve">Buen día. Por favor me colaboras para que ISIT instale 3 visores nuevos:_x000d_
POS 2 (dejando cableado organizado)_x000d_
POS de Platos_x000d_
POS 1</v>
      </c>
      <c r="J1350" t="str">
        <v>Inicialmene se retiran los cables y visores en cada una de las POS; luego se realiza la instalación del cable y el visor nuevo; se organizan los cables con la coraza plastica. se hacen las pruebas y funcionan correctamente. Se dejan operativas las cajas.                                                                                                                                                                                           - POS # 1 S/N: 64CD702276                                                                                                                                                                                                                                                         - POS # 2 S/N: 53R0126470                                                                                                                                                                                                                                                  - POS #9 S/N: 53R0041561</v>
      </c>
      <c r="K1350">
        <v>44782</v>
      </c>
      <c r="L1350">
        <v>44782</v>
      </c>
      <c r="M1350" t="str">
        <f>TEXT(L1350,"DDDDDDD")</f>
        <v>martes</v>
      </c>
      <c r="N1350" t="str">
        <v>M077 METRO ZIPAQUIRA</v>
      </c>
      <c r="O1350" t="str">
        <v>ZIPAQUIRA</v>
      </c>
      <c r="P1350" t="str">
        <f>IF(ISBLANK(O1350),"0",(VLOOKUP(O1350,REGION,2,FALSE)))</f>
        <v>BOGOTA</v>
      </c>
      <c r="Q1350" t="str">
        <v>ALEXANDER CASTILLO SOTELO</v>
      </c>
      <c r="R1350">
        <f>IF(ISBLANK(Q1350),"0", VLOOKUP(Q1350,PERSONAL,2,FALSE))</f>
        <v>80216449</v>
      </c>
      <c r="S1350" t="str">
        <v>ALIADO</v>
      </c>
      <c r="T1350">
        <v>0.5416666666666666</v>
      </c>
      <c r="U1350">
        <v>0.625</v>
      </c>
      <c r="V1350">
        <f>IF(ISBLANK(T1350 ),"0",U1350-T1350)</f>
        <v>0.08333333333333337</v>
      </c>
      <c r="W1350">
        <v>2</v>
      </c>
      <c r="X1350">
        <f>NETWORKDAYS(K1350,L1349)</f>
        <v>157</v>
      </c>
      <c r="Y1350" t="str">
        <f>IF(X1350&lt;=2,"CUMPLE","NO CUMPLE")</f>
        <v>NO CUMPLE</v>
      </c>
    </row>
    <row r="1351" xml:space="preserve">
      <c r="A1351">
        <v>12484778</v>
      </c>
      <c r="B1351" t="str">
        <v>REQUEST</v>
      </c>
      <c r="C1351" t="str">
        <v>CERRADO</v>
      </c>
      <c r="D1351" t="str">
        <v>PGC</v>
      </c>
      <c r="E1351" t="str">
        <v>PDT</v>
      </c>
      <c r="F1351" t="str">
        <v>PDT</v>
      </c>
      <c r="G1351" t="str">
        <v>SKORPIO</v>
      </c>
      <c r="H1351"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 pdt scorpio presenta falla para el ingreso al gapv no funciona al momento de ingresar indica que se debe actualizar al dar actualizar indica falla pdt g17f62339 / AD-135534_x000d_
Seccion de la tienda en donde se ubica la PDT o usuario: pgc para chequeo de precios y gapv</v>
      </c>
      <c r="I1351" t="str" xml:space="preserve">
        <v xml:space="preserve">Buen dia_x000d_
por favor su ayuda con esta solicitud el cable se envio nuevamente y ya se encuentra en sitio</v>
      </c>
      <c r="J1351" t="str">
        <v>Se realiza instalación de Windows Mobile en equipo de sistemas para que reconozca PDT. Se validan archivos de GAPV y se verifica su instalación. Se ejecuta aplicación de GAPV la cual ejecuta correctamente y queda en ventana de usuario y contraseña. No se puede realizar prueba de ingreso ya que usuario que realiza la solicitud está de vacaciones y no había otros usuario disponible para realizar las pruebas. Se envia evidencia fotográfica a Soporte Cencosud  de la aplicación en ejecución y en solicitud de usuario.</v>
      </c>
      <c r="K1351">
        <v>44782</v>
      </c>
      <c r="L1351">
        <v>44783</v>
      </c>
      <c r="M1351" t="str">
        <f>TEXT(L1351,"DDDDDDD")</f>
        <v>miércoles</v>
      </c>
      <c r="N1351" t="str">
        <v>M195 METRO SANTA LUCIA</v>
      </c>
      <c r="O1351" t="str">
        <v>NEIVA</v>
      </c>
      <c r="P1351" t="str">
        <f>IF(ISBLANK(O1351),"0",(VLOOKUP(O1351,REGION,2,FALSE)))</f>
        <v>OCCIDENTE</v>
      </c>
      <c r="Q1351" t="str">
        <v>JOHN ALEJANDRO LOZADA BABATIVA</v>
      </c>
      <c r="R1351">
        <v>1075313382</v>
      </c>
      <c r="S1351" t="str">
        <v>DIRECTO</v>
      </c>
      <c r="T1351">
        <v>0.5416666666666666</v>
      </c>
      <c r="U1351">
        <v>0.6041666666666666</v>
      </c>
      <c r="V1351">
        <f>IF(ISBLANK(T1351 ),"0",U1351-T1351)</f>
        <v>0.0625</v>
      </c>
      <c r="W1351">
        <v>1</v>
      </c>
      <c r="X1351">
        <f>NETWORKDAYS(K1351,L1350)</f>
        <v>1</v>
      </c>
      <c r="Y1351" t="str">
        <f>IF(X1351&lt;=2,"CUMPLE","NO CUMPLE")</f>
        <v>CUMPLE</v>
      </c>
    </row>
    <row r="1352" xml:space="preserve">
      <c r="A1352">
        <v>12628790</v>
      </c>
      <c r="B1352" t="str">
        <v>REQUEST</v>
      </c>
      <c r="C1352" t="str">
        <v>CERRADO</v>
      </c>
      <c r="D1352" t="str">
        <v>LINEAL DE CAJAS</v>
      </c>
      <c r="E1352" t="str">
        <v>MICROSENS</v>
      </c>
      <c r="F1352" t="str">
        <v>MICROSENS</v>
      </c>
      <c r="G1352" t="str">
        <v>MICROSENS</v>
      </c>
      <c r="H1352" t="str" xml:space="preserve">
        <v xml:space="preserve">JU009 Multicentro se informa la caida de 1 switch microsens asociado a equipo: 10.131.62.65; favor @David Higuita validar status del equipo._x000d_
</v>
      </c>
      <c r="I1352" t="str">
        <v>se escala ticket para su validacion y proxima visita el dia 8 de agosto</v>
      </c>
      <c r="J1352" t="str">
        <v>Se pocede a realizar validación del microsense informado con IP 10.131.62.65. Se procede a realizar el reinicio indicado y se realiza validación del cableado; se procede a realizar pruebas siendo satisfactorias.</v>
      </c>
      <c r="K1352">
        <v>44782</v>
      </c>
      <c r="L1352">
        <v>44783</v>
      </c>
      <c r="M1352" t="str">
        <f>TEXT(L1352,"DDDDDDD")</f>
        <v>miércoles</v>
      </c>
      <c r="N1352" t="str">
        <v>J009 UNICENTRO</v>
      </c>
      <c r="O1352" t="str">
        <v>PEREIRA</v>
      </c>
      <c r="P1352" t="str">
        <f>IF(ISBLANK(O1352),"0",(VLOOKUP(O1352,REGION,2,FALSE)))</f>
        <v>CENTRO</v>
      </c>
      <c r="Q1352" t="str">
        <v>JUAN GUILLERMO SALAZAR CONTRERAS</v>
      </c>
      <c r="R1352" t="e">
        <f>IF(ISBLANK(Q1352),"0", VLOOKUP(Q1352,PERSONAL,2,FALSE))</f>
        <v>#N/A</v>
      </c>
      <c r="S1352" t="str">
        <v>DIRECTO</v>
      </c>
      <c r="T1352">
        <v>0.3333333333333333</v>
      </c>
      <c r="U1352">
        <v>0.375</v>
      </c>
      <c r="V1352">
        <f>IF(ISBLANK(T1352 ),"0",U1352-T1352)</f>
        <v>0.041666666666666685</v>
      </c>
      <c r="W1352">
        <v>1</v>
      </c>
      <c r="X1352">
        <f>NETWORKDAYS(K1352,L1351)</f>
        <v>2</v>
      </c>
      <c r="Y1352" t="str">
        <f>IF(X1352&lt;=2,"CUMPLE","NO CUMPLE")</f>
        <v>CUMPLE</v>
      </c>
    </row>
    <row r="1353" xml:space="preserve">
      <c r="A1353">
        <v>12631013</v>
      </c>
      <c r="B1353" t="str">
        <v>REQUEST</v>
      </c>
      <c r="C1353" t="str">
        <v>CERRADO</v>
      </c>
      <c r="D1353" t="str">
        <v>TIENDA</v>
      </c>
      <c r="E1353" t="str">
        <v>WIFI</v>
      </c>
      <c r="F1353" t="str">
        <v>WIFI</v>
      </c>
      <c r="G1353" t="str">
        <v>WIFI</v>
      </c>
      <c r="H1353" t="str" xml:space="preserve">
        <v xml:space="preserve">Datos usuario_x000d_
Nombre: Fabiola Diaz Marin_x000d_
Correo: fabiola.diazmarin@cencosud.com.co_x000d_
Usuario AD: FDiazMar_x000d_
Pais: Colombia_x000d_
Ubicacion: M195 METRO SANTA LUCIA_x000d_
Zona: Colombia Bogota_x000d_
Unidad de Negocio: ADM. CENTRAL_x000d_
Servicio: Administracion Central_x000d_
Telefono: 3176406586_x000d_
Anexo: null_x000d_
Descripcion: Solicito de su colaboracion para realizar el cambio de parametros de los equipos WiFI que estan en las tiendas._x000d_
_x000d_
Adjunto Excel con detalle de equipos por tineda y PPT con las imagenes de los parametros a modificar.</v>
      </c>
      <c r="I1353" t="str">
        <v>técnico remoto de Isit realice la actividad; se le enviara por correo Mauricio Chacon la ppt y el archivo con los equipos a migrar</v>
      </c>
      <c r="J1353" t="str" xml:space="preserve">
        <v xml:space="preserve">Se realiza configuración de wifi para el nuevo perfil de las pdt disponibles en tienda creando la nueva conexión de red y con parámetros entregados; se realizan pruebas de conexión con usuario sin novedad. Se revisan verificadores de precios y según manual se realiza configuración de parametros del wifi. Se realizan pruebas de lectura de códigos de manera correcta_x000d_
_x000d_
FLEJERA|PORTABLE ZEBRA ZQ520 XXRBJ184204207_x000d_
PDT/PDA|ESTANDAR DATALOGIC SKORPIO X3 G17F62339_x000d_
VERIFICADOR DE PRECIOS ZEBRA MK 3190 S16125522506698_x000d_
VERIFICADOR DE PRECIOS ZEBRA MK 3190 S16125522506681_x000d_
VERIFICADOR DE PRECIOS ZEBRA MK 3190 S16125522506587_x000d_
VERIFICADOR DE PRECIOS ZEBRA MK 3190 S16125522506510</v>
      </c>
      <c r="K1353">
        <v>44782</v>
      </c>
      <c r="L1353">
        <v>44783</v>
      </c>
      <c r="M1353" t="str">
        <f>TEXT(L1353,"DDDDDDD")</f>
        <v>miércoles</v>
      </c>
      <c r="N1353" t="str">
        <v>M195 METRO SANTA LUCIA</v>
      </c>
      <c r="O1353" t="str">
        <v>NEIVA</v>
      </c>
      <c r="P1353" t="str">
        <f>IF(ISBLANK(O1353),"0",(VLOOKUP(O1353,REGION,2,FALSE)))</f>
        <v>OCCIDENTE</v>
      </c>
      <c r="Q1353" t="str">
        <v>JONATHAN ALEXANDER VILLAMIL</v>
      </c>
      <c r="R1353">
        <f>IF(ISBLANK(Q1353),"0", VLOOKUP(Q1353,PERSONAL,2,FALSE))</f>
        <v>1015392100</v>
      </c>
      <c r="S1353" t="str">
        <v>DIRECTO</v>
      </c>
      <c r="T1353">
        <v>0.4375</v>
      </c>
      <c r="U1353">
        <v>0.5416666666666666</v>
      </c>
      <c r="V1353">
        <f>IF(ISBLANK(T1353 ),"0",U1353-T1353)</f>
        <v>0.10416666666666663</v>
      </c>
      <c r="W1353">
        <v>2</v>
      </c>
      <c r="X1353">
        <f>NETWORKDAYS(K1353,L1352)</f>
        <v>2</v>
      </c>
      <c r="Y1353" t="str">
        <f>IF(X1353&lt;=2,"CUMPLE","NO CUMPLE")</f>
        <v>CUMPLE</v>
      </c>
    </row>
    <row r="1354" xml:space="preserve">
      <c r="A1354">
        <v>12640545</v>
      </c>
      <c r="B1354" t="str">
        <v>REQUEST</v>
      </c>
      <c r="C1354" t="str">
        <v>CERRADO</v>
      </c>
      <c r="D1354" t="str">
        <v>PISO DE VENTA</v>
      </c>
      <c r="E1354" t="str">
        <v>PDA</v>
      </c>
      <c r="F1354" t="str">
        <v>PDA</v>
      </c>
      <c r="G1354" t="str">
        <v>HONEYWELL</v>
      </c>
      <c r="H1354" t="str" xml:space="preserve">
        <v xml:space="preserve">Datos usuario_x000d_
Nombre: Jesus Antonio Cordoba Silva_x000d_
Correo: JesusAntonio.CordobaSilva@cencosud.com.co_x000d_
Usuario AD: JACordob_x000d_
Pais: Colombia_x000d_
Ubicacion: J036 JUMBO POPAYAN CAMPANARIO_x000d_
Zona: Colombia Occidente_x000d_
Unidad de Negocio: JUMBO_x000d_
Servicio: null_x000d_
Telefono: 3137924693_x000d_
Anexo: null_x000d_
Descripcion: Cordial saludo._x000d_
la pda se encuentra sin aplicacion de genesix ; pasa muy seguido; por favor encontrar la forma de que el programa quede mejor instalado ya que la falla se ha presentado 2 veces en la misma semana._x000d_
Indicar el mensaje de error: n/a</v>
      </c>
      <c r="I1354" t="str">
        <v>se anexa manual para la instalacion correcta</v>
      </c>
      <c r="J1354" t="str">
        <v>Se solicita  la información para realizar el procedimiento e indican que la pda a intervenir es la de pgc . Se cambia al perfil de administrador con las credenciales correspondientes y se realiza la reinstalación del aplicativo y de los parámetros de acceso al genesix. Se bloquea nuevamente el aplicativo para que no se modifique con clave de administrador. Se reinicia la pda y el usuario procedo a realizar pruebas las cuales son correctas</v>
      </c>
      <c r="K1354">
        <v>44782</v>
      </c>
      <c r="L1354">
        <v>44783</v>
      </c>
      <c r="M1354" t="str">
        <f>TEXT(L1354,"DDDDDDD")</f>
        <v>miércoles</v>
      </c>
      <c r="N1354" t="str">
        <v>J036 JUMBO POPAYAN CAMPANARIO</v>
      </c>
      <c r="O1354" t="str">
        <v>POPAYAN</v>
      </c>
      <c r="P1354" t="str">
        <f>IF(ISBLANK(O1354),"0",(VLOOKUP(O1354,REGION,2,FALSE)))</f>
        <v>OCCIDENTE</v>
      </c>
      <c r="Q1354" t="str">
        <v>DANIEL FERNANDO PAREDES ARTEAGA</v>
      </c>
      <c r="R1354">
        <f>IF(ISBLANK(Q1354),"0", VLOOKUP(Q1354,PERSONAL,2,FALSE))</f>
        <v>10301691</v>
      </c>
      <c r="S1354" t="str">
        <v>DIRECTO</v>
      </c>
      <c r="T1354">
        <v>0.4131944444444444</v>
      </c>
      <c r="U1354">
        <v>0.4375</v>
      </c>
      <c r="V1354">
        <f>IF(ISBLANK(T1354 ),"0",U1354-T1354)</f>
        <v>0.02430555555555558</v>
      </c>
      <c r="W1354">
        <v>1</v>
      </c>
      <c r="X1354">
        <f>NETWORKDAYS(K1354,L1353)</f>
        <v>2</v>
      </c>
      <c r="Y1354" t="str">
        <f>IF(X1354&lt;=2,"CUMPLE","NO CUMPLE")</f>
        <v>CUMPLE</v>
      </c>
    </row>
    <row r="1355">
      <c r="A1355" t="str">
        <v>DEDICADO</v>
      </c>
      <c r="B1355" t="str">
        <v>DEDICADO</v>
      </c>
      <c r="C1355" t="str">
        <v>CERRADO</v>
      </c>
      <c r="D1355" t="str">
        <v>TIENDA</v>
      </c>
      <c r="E1355" t="str">
        <v>DEDICADO</v>
      </c>
      <c r="F1355" t="str">
        <v>DEDICADO</v>
      </c>
      <c r="G1355" t="str">
        <v>DEDICADO</v>
      </c>
      <c r="H1355" t="str">
        <v>Solicitud de técnico para apoyar atención de casos en tienda</v>
      </c>
      <c r="I1355" t="str">
        <v>Acompañamiento</v>
      </c>
      <c r="J1355" t="str">
        <v>Se realiza actividad de acompañamiento en tienda</v>
      </c>
      <c r="K1355">
        <v>44783</v>
      </c>
      <c r="L1355">
        <v>44783</v>
      </c>
      <c r="M1355" t="str">
        <f>TEXT(L1355,"DDDDDDD")</f>
        <v>miércoles</v>
      </c>
      <c r="N1355" t="str">
        <v>EASY</v>
      </c>
      <c r="O1355" t="str">
        <v>BOGOTA</v>
      </c>
      <c r="P1355" t="str">
        <f>IF(ISBLANK(O1355),"0",(VLOOKUP(O1355,REGION,2,FALSE)))</f>
        <v>BOGOTA</v>
      </c>
      <c r="Q1355" t="str">
        <v>JUAN ALEJANDRO JIMENEZ RAMIREZ</v>
      </c>
      <c r="R1355">
        <f>IF(ISBLANK(Q1355),"0", VLOOKUP(Q1355,PERSONAL,2,FALSE))</f>
        <v>1000254206</v>
      </c>
      <c r="S1355" t="str">
        <v>DIRECTO</v>
      </c>
      <c r="T1355">
        <v>0.3333333333333333</v>
      </c>
      <c r="U1355">
        <v>0.75</v>
      </c>
      <c r="V1355">
        <v>0.4166666666666667</v>
      </c>
      <c r="W1355" t="str">
        <v>2;5</v>
      </c>
      <c r="X1355">
        <f>NETWORKDAYS(K1355,L1354)</f>
        <v>1</v>
      </c>
      <c r="Y1355" t="str">
        <f>IF(X1355&lt;=2,"CUMPLE","NO CUMPLE")</f>
        <v>CUMPLE</v>
      </c>
    </row>
    <row r="1356">
      <c r="A1356" t="str">
        <v>DEDICADO</v>
      </c>
      <c r="B1356" t="str">
        <v>DEDICADO</v>
      </c>
      <c r="C1356" t="str">
        <v>CERRADO</v>
      </c>
      <c r="D1356" t="str">
        <v>TIENDA</v>
      </c>
      <c r="E1356" t="str">
        <v>DEDICADO</v>
      </c>
      <c r="F1356" t="str">
        <v>DEDICADO</v>
      </c>
      <c r="G1356" t="str">
        <v>DEDICADO</v>
      </c>
      <c r="H1356" t="str">
        <v>Solicitud de técnico para apoyar atención de casos en tienda</v>
      </c>
      <c r="I1356" t="str">
        <v>Acompañamiento</v>
      </c>
      <c r="J1356" t="str">
        <v>Se realiza actividad de acompañamiento en tienda</v>
      </c>
      <c r="K1356">
        <v>44783</v>
      </c>
      <c r="L1356">
        <v>44783</v>
      </c>
      <c r="M1356" t="str">
        <f>TEXT(L1356,"DDDDDDD")</f>
        <v>miércoles</v>
      </c>
      <c r="N1356" t="str">
        <v>SUPERMERCADOS BOGOTA</v>
      </c>
      <c r="O1356" t="str">
        <v>BOGOTA</v>
      </c>
      <c r="P1356" t="str">
        <f>IF(ISBLANK(O1356),"0",(VLOOKUP(O1356,REGION,2,FALSE)))</f>
        <v>BOGOTA</v>
      </c>
      <c r="Q1356" t="str">
        <v>JIMMY ALEXANDER TORRES FONSECA</v>
      </c>
      <c r="R1356">
        <f>IF(ISBLANK(Q1356),"0", VLOOKUP(Q1356,PERSONAL,2,FALSE))</f>
        <v>1193047966</v>
      </c>
      <c r="S1356" t="str">
        <v>DIRECTO</v>
      </c>
      <c r="T1356">
        <v>0.3333333333333333</v>
      </c>
      <c r="U1356">
        <v>0.75</v>
      </c>
      <c r="V1356">
        <v>0.4166666666666667</v>
      </c>
      <c r="W1356" t="str">
        <v>2;5</v>
      </c>
      <c r="X1356">
        <f>NETWORKDAYS(K1356,L1355)</f>
        <v>1</v>
      </c>
      <c r="Y1356" t="str">
        <f>IF(X1356&lt;=2,"CUMPLE","NO CUMPLE")</f>
        <v>CUMPLE</v>
      </c>
    </row>
    <row r="1357">
      <c r="A1357" t="str">
        <v>DEDICADO</v>
      </c>
      <c r="B1357" t="str">
        <v>DEDICADO</v>
      </c>
      <c r="C1357" t="str">
        <v>CERRADO</v>
      </c>
      <c r="D1357" t="str">
        <v>CRC</v>
      </c>
      <c r="E1357" t="str">
        <v>DEDICADO</v>
      </c>
      <c r="F1357" t="str">
        <v>DEDICADO</v>
      </c>
      <c r="G1357" t="str">
        <v>DEDICADO</v>
      </c>
      <c r="H1357" t="str">
        <v>Gestión de soporte técnico en el Centro de Reparación</v>
      </c>
      <c r="I1357" t="str">
        <v>Gestión de soporte técnico en el Centro de Reparación</v>
      </c>
      <c r="J1357" t="str">
        <v>Se realiza actividad de acompañamiento en CRC</v>
      </c>
      <c r="K1357">
        <v>44783</v>
      </c>
      <c r="L1357">
        <v>44783</v>
      </c>
      <c r="M1357" t="str">
        <f>TEXT(L1357,"DDDDDDD")</f>
        <v>miércoles</v>
      </c>
      <c r="N1357" t="str">
        <v>CENTRO DE REPARACIÓN</v>
      </c>
      <c r="O1357" t="str">
        <v>BOGOTA</v>
      </c>
      <c r="P1357" t="str">
        <f>IF(ISBLANK(O1357),"0",(VLOOKUP(O1357,REGION,2,FALSE)))</f>
        <v>BOGOTA</v>
      </c>
      <c r="Q1357" t="str">
        <v>DIEGO ALBERTO TORRES CRUZ</v>
      </c>
      <c r="R1357">
        <f>IF(ISBLANK(Q1357),"0", VLOOKUP(Q1357,PERSONAL,2,FALSE))</f>
        <v>1000466791</v>
      </c>
      <c r="S1357" t="str">
        <v>DIRECTO</v>
      </c>
      <c r="T1357">
        <v>0.3333333333333333</v>
      </c>
      <c r="U1357">
        <v>0.75</v>
      </c>
      <c r="V1357">
        <v>0.4166666666666667</v>
      </c>
      <c r="W1357" t="str">
        <v>2;5</v>
      </c>
      <c r="X1357">
        <f>NETWORKDAYS(K1357,L1356)</f>
        <v>1</v>
      </c>
      <c r="Y1357" t="str">
        <f>IF(X1357&lt;=2,"CUMPLE","NO CUMPLE")</f>
        <v>CUMPLE</v>
      </c>
    </row>
    <row r="1358">
      <c r="A1358" t="str">
        <v>DEDICADO</v>
      </c>
      <c r="B1358" t="str">
        <v>DEDICADO</v>
      </c>
      <c r="C1358" t="str">
        <v>CERRADO</v>
      </c>
      <c r="D1358" t="str">
        <v>TIENDA</v>
      </c>
      <c r="E1358" t="str">
        <v>DEDICADO</v>
      </c>
      <c r="F1358" t="str">
        <v>DEDICADO</v>
      </c>
      <c r="G1358" t="str">
        <v>DEDICADO</v>
      </c>
      <c r="H1358" t="str">
        <v>Solicitud de técnico para apoyar atención de casos en tienda</v>
      </c>
      <c r="I1358" t="str">
        <v>Acompañamiento</v>
      </c>
      <c r="J1358" t="str">
        <v>Se realiza actividad de acompañamiento en tienda</v>
      </c>
      <c r="K1358">
        <v>44783</v>
      </c>
      <c r="L1358">
        <v>44783</v>
      </c>
      <c r="M1358" t="str">
        <f>TEXT(L1358,"DDDDDDD")</f>
        <v>miércoles</v>
      </c>
      <c r="N1358" t="str">
        <v>M075 SIMON BOLIVAR</v>
      </c>
      <c r="O1358" t="str">
        <v>CALI</v>
      </c>
      <c r="P1358" t="str">
        <v>OCCIDENTE</v>
      </c>
      <c r="Q1358" t="str">
        <v>LINA FERNANDA ARBOLEDA PRECIADO</v>
      </c>
      <c r="R1358">
        <f>IF(ISBLANK(Q1358),"0", VLOOKUP(Q1358,PERSONAL,2,FALSE))</f>
        <v>1143832224</v>
      </c>
      <c r="S1358" t="str">
        <v>DIRECTO</v>
      </c>
      <c r="T1358">
        <v>0.3333333333333333</v>
      </c>
      <c r="U1358">
        <v>0.75</v>
      </c>
      <c r="V1358">
        <v>0.4166666666666667</v>
      </c>
      <c r="W1358" t="str">
        <v>2;5</v>
      </c>
      <c r="X1358">
        <f>NETWORKDAYS(K1358,L1357)</f>
        <v>1</v>
      </c>
      <c r="Y1358" t="str">
        <f>IF(X1358&lt;=2,"CUMPLE","NO CUMPLE")</f>
        <v>CUMPLE</v>
      </c>
    </row>
    <row r="1359" xml:space="preserve">
      <c r="A1359">
        <v>12648245</v>
      </c>
      <c r="B1359" t="str">
        <v>INCIDENT</v>
      </c>
      <c r="C1359" t="str">
        <v>CERRADO</v>
      </c>
      <c r="D1359" t="str">
        <v>TIENDA</v>
      </c>
      <c r="E1359" t="str">
        <v>PDT</v>
      </c>
      <c r="F1359" t="str">
        <v>PDT</v>
      </c>
      <c r="G1359" t="str">
        <v>SKORPIO</v>
      </c>
      <c r="H1359" t="str" xml:space="preserve">
        <v xml:space="preserve">Datos usuario_x000d_
Nombre: Orfa Nory Montoya Gil_x000d_
Correo: orfanory.montoya@cencosud.com.co_x000d_
Usuario AD: Onmontoy_x000d_
Pais: Colombia_x000d_
Ubicacion: J009 JUMBO UNICENTRO_x000d_
Zona: Colombia Centro_x000d_
Unidad de Negocio: JUMBO_x000d_
Servicio: null_x000d_
Telefono: 0_x000d_
Anexo: 0_x000d_
Descripcion: buen dia_x000d_
_x000d_
me ayudas por favor con el desbloqueo de gav que se encuentra inhabilitado den la tienda a Unicentro Pereira usuario luzduq94</v>
      </c>
      <c r="I1359" t="str">
        <v>se escala para su gestion chico se encuentra en sitio</v>
      </c>
      <c r="J1359" t="str">
        <v>Se procede a revisar bloqueo que tiene el usuario para ingresar a gapv. Se evidencia bloqueo en la pdt por lo que procede a realizar reinicio del dispositivo. Una vez inicia se abre apliación gapv y se ingresa con el usuario y se realizan pruebas; siendo satisfactorias por parte de la usuaria</v>
      </c>
      <c r="K1359">
        <v>44783</v>
      </c>
      <c r="L1359">
        <v>44783</v>
      </c>
      <c r="M1359" t="str">
        <f>TEXT(L1359,"DDDDDDD")</f>
        <v>miércoles</v>
      </c>
      <c r="N1359" t="str">
        <v>J009 UNICENTRO</v>
      </c>
      <c r="O1359" t="str">
        <v>PEREIRA</v>
      </c>
      <c r="P1359" t="str">
        <f>IF(ISBLANK(O1359),"0",(VLOOKUP(O1359,REGION,2,FALSE)))</f>
        <v>CENTRO</v>
      </c>
      <c r="Q1359" t="str">
        <v>JUAN GUILLERMO SALAZAR CONTRERAS</v>
      </c>
      <c r="R1359" t="e">
        <f>IF(ISBLANK(Q1359),"0", VLOOKUP(Q1359,PERSONAL,2,FALSE))</f>
        <v>#N/A</v>
      </c>
      <c r="S1359" t="str">
        <v>DIRECTO</v>
      </c>
      <c r="T1359">
        <v>0.375</v>
      </c>
      <c r="U1359">
        <v>0.4166666666666667</v>
      </c>
      <c r="V1359">
        <f>IF(ISBLANK(T1359 ),"0",U1359-T1359)</f>
        <v>0.041666666666666685</v>
      </c>
      <c r="W1359">
        <v>1</v>
      </c>
      <c r="X1359">
        <f>NETWORKDAYS(K1359,L1358)</f>
        <v>1</v>
      </c>
      <c r="Y1359" t="str">
        <f>IF(X1359&lt;=2,"CUMPLE","NO CUMPLE")</f>
        <v>CUMPLE</v>
      </c>
    </row>
    <row r="1360">
      <c r="A1360" t="str">
        <v>DEDICADO</v>
      </c>
      <c r="B1360" t="str">
        <v>DEDICADO</v>
      </c>
      <c r="C1360" t="str">
        <v>CERRADO</v>
      </c>
      <c r="D1360" t="str">
        <v>TIENDA</v>
      </c>
      <c r="E1360" t="str">
        <v>DEDICADO</v>
      </c>
      <c r="F1360" t="str">
        <v>DEDICADO</v>
      </c>
      <c r="G1360" t="str">
        <v>DEDICADO</v>
      </c>
      <c r="H1360" t="str">
        <v>Solicitud de técnico para apoyar atención de casos en tienda</v>
      </c>
      <c r="I1360" t="str">
        <v>Acompañamiento</v>
      </c>
      <c r="J1360" t="str">
        <v>Se realiza actividad de acompañamiento en tienda</v>
      </c>
      <c r="K1360">
        <v>44784</v>
      </c>
      <c r="L1360">
        <v>44784</v>
      </c>
      <c r="M1360" t="str">
        <f>TEXT(L1360,"DDDDDDD")</f>
        <v>jueves</v>
      </c>
      <c r="N1360" t="str">
        <v>EASY</v>
      </c>
      <c r="O1360" t="str">
        <v>BOGOTA</v>
      </c>
      <c r="P1360" t="str">
        <f>IF(ISBLANK(O1360),"0",(VLOOKUP(O1360,REGION,2,FALSE)))</f>
        <v>BOGOTA</v>
      </c>
      <c r="Q1360" t="str">
        <v>JUAN ALEJANDRO JIMENEZ RAMIREZ</v>
      </c>
      <c r="R1360">
        <f>IF(ISBLANK(Q1360),"0", VLOOKUP(Q1360,PERSONAL,2,FALSE))</f>
        <v>1000254206</v>
      </c>
      <c r="S1360" t="str">
        <v>DIRECTO</v>
      </c>
      <c r="T1360">
        <v>0.3333333333333333</v>
      </c>
      <c r="U1360">
        <v>0.75</v>
      </c>
      <c r="V1360">
        <v>0.4166666666666667</v>
      </c>
      <c r="W1360" t="str">
        <v>2;5</v>
      </c>
      <c r="X1360">
        <f>NETWORKDAYS(K1360,L1359)</f>
        <v>-2</v>
      </c>
      <c r="Y1360" t="str">
        <f>IF(X1360&lt;=2,"CUMPLE","NO CUMPLE")</f>
        <v>CUMPLE</v>
      </c>
    </row>
    <row r="1361">
      <c r="A1361" t="str">
        <v>DEDICADO</v>
      </c>
      <c r="B1361" t="str">
        <v>DEDICADO</v>
      </c>
      <c r="C1361" t="str">
        <v>CERRADO</v>
      </c>
      <c r="D1361" t="str">
        <v>TIENDA</v>
      </c>
      <c r="E1361" t="str">
        <v>DEDICADO</v>
      </c>
      <c r="F1361" t="str">
        <v>DEDICADO</v>
      </c>
      <c r="G1361" t="str">
        <v>DEDICADO</v>
      </c>
      <c r="H1361" t="str">
        <v>Solicitud de técnico para apoyar atención de casos en tienda</v>
      </c>
      <c r="I1361" t="str">
        <v>Acompañamiento</v>
      </c>
      <c r="J1361" t="str">
        <v>Se realiza actividad de acompañamiento en tienda</v>
      </c>
      <c r="K1361">
        <v>44784</v>
      </c>
      <c r="L1361">
        <v>44784</v>
      </c>
      <c r="M1361" t="str">
        <f>TEXT(L1361,"DDDDDDD")</f>
        <v>jueves</v>
      </c>
      <c r="N1361" t="str">
        <v>SUPERMERCADOS BOGOTA</v>
      </c>
      <c r="O1361" t="str">
        <v>BOGOTA</v>
      </c>
      <c r="P1361" t="str">
        <f>IF(ISBLANK(O1361),"0",(VLOOKUP(O1361,REGION,2,FALSE)))</f>
        <v>BOGOTA</v>
      </c>
      <c r="Q1361" t="str">
        <v>JIMMY ALEXANDER TORRES FONSECA</v>
      </c>
      <c r="R1361">
        <f>IF(ISBLANK(Q1361),"0", VLOOKUP(Q1361,PERSONAL,2,FALSE))</f>
        <v>1193047966</v>
      </c>
      <c r="S1361" t="str">
        <v>DIRECTO</v>
      </c>
      <c r="T1361">
        <v>0.3333333333333333</v>
      </c>
      <c r="U1361">
        <v>0.75</v>
      </c>
      <c r="V1361">
        <v>0.4166666666666667</v>
      </c>
      <c r="W1361" t="str">
        <v>2;5</v>
      </c>
      <c r="X1361">
        <f>NETWORKDAYS(K1361,L1360)</f>
        <v>1</v>
      </c>
      <c r="Y1361" t="str">
        <f>IF(X1361&lt;=2,"CUMPLE","NO CUMPLE")</f>
        <v>CUMPLE</v>
      </c>
    </row>
    <row r="1362">
      <c r="A1362" t="str">
        <v>DEDICADO</v>
      </c>
      <c r="B1362" t="str">
        <v>DEDICADO</v>
      </c>
      <c r="C1362" t="str">
        <v>CERRADO</v>
      </c>
      <c r="D1362" t="str">
        <v>TIENDA</v>
      </c>
      <c r="E1362" t="str">
        <v>DEDICADO</v>
      </c>
      <c r="F1362" t="str">
        <v>DEDICADO</v>
      </c>
      <c r="G1362" t="str">
        <v>DEDICADO</v>
      </c>
      <c r="H1362" t="str">
        <v>Solicitud de técnico para apoyar atención de casos en tienda</v>
      </c>
      <c r="I1362" t="str">
        <v>Acompañamiento</v>
      </c>
      <c r="J1362" t="str">
        <v>Se realiza actividad de acompañamiento en tienda</v>
      </c>
      <c r="K1362">
        <v>44784</v>
      </c>
      <c r="L1362">
        <v>44784</v>
      </c>
      <c r="M1362" t="str">
        <f>TEXT(L1362,"DDDDDDD")</f>
        <v>jueves</v>
      </c>
      <c r="N1362" t="str">
        <v>J031 CALI CHIPICHAPE</v>
      </c>
      <c r="O1362" t="str">
        <v>CALI</v>
      </c>
      <c r="P1362" t="str">
        <v>OCCIDENTE</v>
      </c>
      <c r="Q1362" t="str">
        <v>LINA FERNANDA ARBOLEDA PRECIADO</v>
      </c>
      <c r="R1362">
        <f>IF(ISBLANK(Q1362),"0", VLOOKUP(Q1362,PERSONAL,2,FALSE))</f>
        <v>1143832224</v>
      </c>
      <c r="S1362" t="str">
        <v>DIRECTO</v>
      </c>
      <c r="T1362">
        <v>0.3333333333333333</v>
      </c>
      <c r="U1362">
        <v>0.75</v>
      </c>
      <c r="V1362">
        <v>0.4166666666666667</v>
      </c>
      <c r="W1362" t="str">
        <v>2;5</v>
      </c>
      <c r="X1362">
        <f>NETWORKDAYS(K1362,L1361)</f>
        <v>1</v>
      </c>
      <c r="Y1362" t="str">
        <f>IF(X1362&lt;=2,"CUMPLE","NO CUMPLE")</f>
        <v>CUMPLE</v>
      </c>
    </row>
    <row r="1363" xml:space="preserve">
      <c r="A1363">
        <v>12625502</v>
      </c>
      <c r="B1363" t="str">
        <v>REQUEST</v>
      </c>
      <c r="C1363" t="str">
        <v>CERRADO</v>
      </c>
      <c r="D1363" t="str">
        <v>LINEAL DE CAJAS</v>
      </c>
      <c r="E1363" t="str">
        <v>POS</v>
      </c>
      <c r="F1363" t="str">
        <v>TECLADO</v>
      </c>
      <c r="G1363" t="str">
        <v>WINCOR</v>
      </c>
      <c r="H1363"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La tecla enter de la pos numero 4 se encuentra hundida; por lo cual genera inconvenientes al registro porque se registra doble ; o cuando se le da cedula para puntos no se termina de poner el numero completo y se hunde la tecla; causando demoras e inconvenientes en la facturacion.</v>
      </c>
      <c r="I1363" t="str">
        <v>Llega teclado solicitado; favor realizar reemplazo y entregar POS operativa.</v>
      </c>
      <c r="J1363" t="str">
        <v>Se llega a sitio donde se solicita a la asistente de la tienda el teclado a instalar; el cual se alista y se atornila a su respectiva base; luego de realizar las conexiones se reinica pos y se valida con Coordinadora de cajas que teclado instalado queda operativo.</v>
      </c>
      <c r="K1363">
        <v>44784</v>
      </c>
      <c r="L1363">
        <v>44785</v>
      </c>
      <c r="M1363" t="str">
        <f>TEXT(L1363,"DDDDDDD")</f>
        <v>viernes</v>
      </c>
      <c r="N1363" t="str">
        <v>M183 METRO SAN GIL</v>
      </c>
      <c r="O1363" t="str">
        <v>SAN GIL</v>
      </c>
      <c r="P1363" t="str">
        <f>IF(ISBLANK(O1363),"0",(VLOOKUP(O1363,REGION,2,FALSE)))</f>
        <v>ORIENTE</v>
      </c>
      <c r="Q1363" t="str">
        <v>JHONATAN RICARDO VARGAS ZAMBRANO</v>
      </c>
      <c r="R1363">
        <f>IF(ISBLANK(Q1363),"0", VLOOKUP(Q1363,PERSONAL,2,FALSE))</f>
        <v>1057583301</v>
      </c>
      <c r="S1363" t="str">
        <v>DIRECTO</v>
      </c>
      <c r="T1363">
        <v>0.3333333333333333</v>
      </c>
      <c r="U1363">
        <v>0.3958333333333333</v>
      </c>
      <c r="V1363">
        <f>IF(ISBLANK(T1363 ),"0",U1363-T1363)</f>
        <v>0.0625</v>
      </c>
      <c r="W1363">
        <v>1</v>
      </c>
      <c r="X1363">
        <f>NETWORKDAYS(K1363,L1362)</f>
        <v>1</v>
      </c>
      <c r="Y1363" t="str">
        <f>IF(X1363&lt;=2,"CUMPLE","NO CUMPLE")</f>
        <v>CUMPLE</v>
      </c>
    </row>
    <row r="1364" xml:space="preserve">
      <c r="A1364">
        <v>12648154</v>
      </c>
      <c r="B1364" t="str">
        <v>REQUEST</v>
      </c>
      <c r="C1364" t="str">
        <v>CERRADO</v>
      </c>
      <c r="D1364" t="str">
        <v>TIENDA</v>
      </c>
      <c r="E1364" t="str">
        <v>IMPRESORA</v>
      </c>
      <c r="F1364" t="str">
        <v>MANO</v>
      </c>
      <c r="G1364" t="str">
        <v>ZEBRA</v>
      </c>
      <c r="H1364"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Dia:_x000d_
_x000d_
Se solicita la revision de la impresora Zebra; la cual presenta daño en rodillo; generando mala calidad de impresion de los peroques; estos salen borrosos._x000d_
Seccion de la tienda en donde se ubica la PDT o usuario: tienda</v>
      </c>
      <c r="I1364" t="str" xml:space="preserve">
        <v xml:space="preserve">Se solicita revisión impresora peroques._x000d_
Tienda : Metro San Gil_x000d_
Marca: FLEJERA|ESCRITORIO ZEBRA_x000d_
Modelo: ZT230_x000d_
Serial: 52J201901965_x000d_
Se solicita revisión; diagnostico y/o reparación si es el caso; entregar operativa a gerente tienda.</v>
      </c>
      <c r="J1364" t="str" xml:space="preserve">
        <v xml:space="preserve">Se llega a sitio donde se procede a revisar impresora Zebra en la cual los peroques salian con defecto al momento de la impresión; encontrando que el rodillo fue manipulado donde con bisturi le arrancaron un pedazo de goma ya que se le había pegado parte de la cinta de impresion; es necesario reemplazar dicho rodillo para solucionar la falla._x000d_
Marca Zebra_x000d_
Modelo ZT230_x000d_
Serial 52J201901965</v>
      </c>
      <c r="K1364">
        <v>44784</v>
      </c>
      <c r="L1364">
        <v>44785</v>
      </c>
      <c r="M1364" t="str">
        <f>TEXT(L1364,"DDDDDDD")</f>
        <v>viernes</v>
      </c>
      <c r="N1364" t="str">
        <v>M183 METRO SAN GIL</v>
      </c>
      <c r="O1364" t="str">
        <v>SAN GIL</v>
      </c>
      <c r="P1364" t="str">
        <f>IF(ISBLANK(O1364),"0",(VLOOKUP(O1364,REGION,2,FALSE)))</f>
        <v>ORIENTE</v>
      </c>
      <c r="Q1364" t="str">
        <v>JHONATAN RICARDO VARGAS ZAMBRANO</v>
      </c>
      <c r="R1364">
        <f>IF(ISBLANK(Q1364),"0", VLOOKUP(Q1364,PERSONAL,2,FALSE))</f>
        <v>1057583301</v>
      </c>
      <c r="S1364" t="str">
        <v>DIRECTO</v>
      </c>
      <c r="T1364">
        <v>0.3958333333333333</v>
      </c>
      <c r="U1364">
        <v>0.4583333333333333</v>
      </c>
      <c r="V1364">
        <f>IF(ISBLANK(T1364 ),"0",U1364-T1364)</f>
        <v>0.0625</v>
      </c>
      <c r="W1364">
        <v>1</v>
      </c>
      <c r="X1364">
        <f>NETWORKDAYS(K1364,L1363)</f>
        <v>2</v>
      </c>
      <c r="Y1364" t="str">
        <f>IF(X1364&lt;=2,"CUMPLE","NO CUMPLE")</f>
        <v>CUMPLE</v>
      </c>
    </row>
    <row r="1365">
      <c r="A1365" t="str">
        <v>DEDICADO</v>
      </c>
      <c r="B1365" t="str">
        <v>DEDICADO</v>
      </c>
      <c r="C1365" t="str">
        <v>CERRADO</v>
      </c>
      <c r="D1365" t="str">
        <v>TIENDA</v>
      </c>
      <c r="E1365" t="str">
        <v>DEDICADO</v>
      </c>
      <c r="F1365" t="str">
        <v>DEDICADO</v>
      </c>
      <c r="G1365" t="str">
        <v>DEDICADO</v>
      </c>
      <c r="H1365" t="str">
        <v>Solicitud de técnico para apoyar atención de casos en tienda</v>
      </c>
      <c r="I1365" t="str">
        <v>Acompañamiento</v>
      </c>
      <c r="J1365" t="str">
        <v>Se realiza actividad de acompañamiento en tienda</v>
      </c>
      <c r="K1365">
        <v>44785</v>
      </c>
      <c r="L1365">
        <v>44785</v>
      </c>
      <c r="M1365" t="str">
        <f>TEXT(L1365,"DDDDDDD")</f>
        <v>viernes</v>
      </c>
      <c r="N1365" t="str">
        <v>EASY</v>
      </c>
      <c r="O1365" t="str">
        <v>BOGOTA</v>
      </c>
      <c r="P1365" t="str">
        <f>IF(ISBLANK(O1365),"0",(VLOOKUP(O1365,REGION,2,FALSE)))</f>
        <v>BOGOTA</v>
      </c>
      <c r="Q1365" t="str">
        <v>JUAN ALEJANDRO JIMENEZ RAMIREZ</v>
      </c>
      <c r="R1365">
        <f>IF(ISBLANK(Q1365),"0", VLOOKUP(Q1365,PERSONAL,2,FALSE))</f>
        <v>1000254206</v>
      </c>
      <c r="S1365" t="str">
        <v>DIRECTO</v>
      </c>
      <c r="T1365">
        <v>0.3333333333333333</v>
      </c>
      <c r="U1365">
        <v>0.75</v>
      </c>
      <c r="V1365">
        <v>0.4166666666666667</v>
      </c>
      <c r="W1365" t="str">
        <v>2;5</v>
      </c>
      <c r="X1365">
        <f>NETWORKDAYS(K1365,L1364)</f>
        <v>1</v>
      </c>
      <c r="Y1365" t="str">
        <f>IF(X1365&lt;=2,"CUMPLE","NO CUMPLE")</f>
        <v>CUMPLE</v>
      </c>
    </row>
    <row r="1366">
      <c r="A1366" t="str">
        <v>DEDICADO</v>
      </c>
      <c r="B1366" t="str">
        <v>DEDICADO</v>
      </c>
      <c r="C1366" t="str">
        <v>CERRADO</v>
      </c>
      <c r="D1366" t="str">
        <v>TIENDA</v>
      </c>
      <c r="E1366" t="str">
        <v>DEDICADO</v>
      </c>
      <c r="F1366" t="str">
        <v>DEDICADO</v>
      </c>
      <c r="G1366" t="str">
        <v>DEDICADO</v>
      </c>
      <c r="H1366" t="str">
        <v>Solicitud de técnico para apoyar atención de casos en tienda</v>
      </c>
      <c r="I1366" t="str">
        <v>Acompañamiento</v>
      </c>
      <c r="J1366" t="str">
        <v>Se realiza actividad de acompañamiento en tienda</v>
      </c>
      <c r="K1366">
        <v>44785</v>
      </c>
      <c r="L1366">
        <v>44785</v>
      </c>
      <c r="M1366" t="str">
        <f>TEXT(L1366,"DDDDDDD")</f>
        <v>viernes</v>
      </c>
      <c r="N1366" t="str">
        <v>SUPERMERCADOS BOGOTA</v>
      </c>
      <c r="O1366" t="str">
        <v>BOGOTA</v>
      </c>
      <c r="P1366" t="str">
        <f>IF(ISBLANK(O1366),"0",(VLOOKUP(O1366,REGION,2,FALSE)))</f>
        <v>BOGOTA</v>
      </c>
      <c r="Q1366" t="str">
        <v>JIMMY ALEXANDER TORRES FONSECA</v>
      </c>
      <c r="R1366">
        <f>IF(ISBLANK(Q1366),"0", VLOOKUP(Q1366,PERSONAL,2,FALSE))</f>
        <v>1193047966</v>
      </c>
      <c r="S1366" t="str">
        <v>DIRECTO</v>
      </c>
      <c r="T1366">
        <v>0.3333333333333333</v>
      </c>
      <c r="U1366">
        <v>0.75</v>
      </c>
      <c r="V1366">
        <v>0.4166666666666667</v>
      </c>
      <c r="W1366" t="str">
        <v>2;5</v>
      </c>
      <c r="X1366">
        <f>NETWORKDAYS(K1366,L1365)</f>
        <v>1</v>
      </c>
      <c r="Y1366" t="str">
        <f>IF(X1366&lt;=2,"CUMPLE","NO CUMPLE")</f>
        <v>CUMPLE</v>
      </c>
    </row>
    <row r="1367">
      <c r="A1367" t="str">
        <v>DEDICADO</v>
      </c>
      <c r="B1367" t="str">
        <v>DEDICADO</v>
      </c>
      <c r="C1367" t="str">
        <v>CERRADO</v>
      </c>
      <c r="D1367" t="str">
        <v>CRC</v>
      </c>
      <c r="E1367" t="str">
        <v>DEDICADO</v>
      </c>
      <c r="F1367" t="str">
        <v>DEDICADO</v>
      </c>
      <c r="G1367" t="str">
        <v>DEDICADO</v>
      </c>
      <c r="H1367" t="str">
        <v>Gestión de soporte técnico en el Centro de Reparación</v>
      </c>
      <c r="I1367" t="str">
        <v>Gestión de soporte técnico en el Centro de Reparación</v>
      </c>
      <c r="J1367" t="str">
        <v>Se realiza actividad de acompañamiento en CRC</v>
      </c>
      <c r="K1367">
        <v>44785</v>
      </c>
      <c r="L1367">
        <v>44785</v>
      </c>
      <c r="M1367" t="str">
        <f>TEXT(L1367,"DDDDDDD")</f>
        <v>viernes</v>
      </c>
      <c r="N1367" t="str">
        <v>CENTRO DE REPARACIÓN</v>
      </c>
      <c r="O1367" t="str">
        <v>BOGOTA</v>
      </c>
      <c r="P1367" t="str">
        <f>IF(ISBLANK(O1367),"0",(VLOOKUP(O1367,REGION,2,FALSE)))</f>
        <v>BOGOTA</v>
      </c>
      <c r="Q1367" t="str">
        <v>DIEGO ALBERTO TORRES CRUZ</v>
      </c>
      <c r="R1367">
        <f>IF(ISBLANK(Q1367),"0", VLOOKUP(Q1367,PERSONAL,2,FALSE))</f>
        <v>1000466791</v>
      </c>
      <c r="S1367" t="str">
        <v>DIRECTO</v>
      </c>
      <c r="T1367">
        <v>0.3333333333333333</v>
      </c>
      <c r="U1367">
        <v>0.75</v>
      </c>
      <c r="V1367">
        <v>0.4166666666666667</v>
      </c>
      <c r="W1367" t="str">
        <v>2;5</v>
      </c>
      <c r="X1367">
        <f>NETWORKDAYS(K1367,L1366)</f>
        <v>1</v>
      </c>
      <c r="Y1367" t="str">
        <f>IF(X1367&lt;=2,"CUMPLE","NO CUMPLE")</f>
        <v>CUMPLE</v>
      </c>
    </row>
    <row r="1368">
      <c r="A1368" t="str">
        <v>DEDICADO</v>
      </c>
      <c r="B1368" t="str">
        <v>DEDICADO</v>
      </c>
      <c r="C1368" t="str">
        <v>CERRADO</v>
      </c>
      <c r="D1368" t="str">
        <v>TIENDA</v>
      </c>
      <c r="E1368" t="str">
        <v>DEDICADO</v>
      </c>
      <c r="F1368" t="str">
        <v>DEDICADO</v>
      </c>
      <c r="G1368" t="str">
        <v>DEDICADO</v>
      </c>
      <c r="H1368" t="str">
        <v>Solicitud de técnico para apoyar atención de casos en tienda</v>
      </c>
      <c r="I1368" t="str">
        <v>Acompañamiento</v>
      </c>
      <c r="J1368" t="str">
        <v>Se realiza actividad de acompañamiento en tienda</v>
      </c>
      <c r="K1368">
        <v>44785</v>
      </c>
      <c r="L1368">
        <v>44785</v>
      </c>
      <c r="M1368" t="str">
        <f>TEXT(L1368,"DDDDDDD")</f>
        <v>viernes</v>
      </c>
      <c r="N1368" t="str">
        <v>M032 LA 70</v>
      </c>
      <c r="O1368" t="str">
        <v>CALI</v>
      </c>
      <c r="P1368" t="str">
        <v>OCCIDENTE</v>
      </c>
      <c r="Q1368" t="str">
        <v>LINA FERNANDA ARBOLEDA PRECIADO</v>
      </c>
      <c r="R1368">
        <f>IF(ISBLANK(Q1368),"0", VLOOKUP(Q1368,PERSONAL,2,FALSE))</f>
        <v>1143832224</v>
      </c>
      <c r="S1368" t="str">
        <v>DIRECTO</v>
      </c>
      <c r="T1368">
        <v>0.3333333333333333</v>
      </c>
      <c r="U1368">
        <v>0.75</v>
      </c>
      <c r="V1368">
        <v>0.4166666666666667</v>
      </c>
      <c r="W1368" t="str">
        <v>2;5</v>
      </c>
      <c r="X1368">
        <f>NETWORKDAYS(K1368,L1367)</f>
        <v>1</v>
      </c>
      <c r="Y1368" t="str">
        <f>IF(X1368&lt;=2,"CUMPLE","NO CUMPLE")</f>
        <v>CUMPLE</v>
      </c>
    </row>
    <row r="1369" xml:space="preserve">
      <c r="A1369">
        <v>12655925</v>
      </c>
      <c r="B1369" t="str">
        <v>REQUEST</v>
      </c>
      <c r="C1369" t="str">
        <v>CERRADO</v>
      </c>
      <c r="D1369" t="str">
        <v>LINEAL DE CAJAS</v>
      </c>
      <c r="E1369" t="str">
        <v>POS</v>
      </c>
      <c r="F1369" t="str">
        <v>POS</v>
      </c>
      <c r="G1369" t="str">
        <v>WINCOR</v>
      </c>
      <c r="H1369" t="str" xml:space="preserve">
        <v xml:space="preserve">Datos usuario_x000d_
Nombre: Luz Helena Fernandez Herrera_x000d_
Correo: LuzHelena.FernandezHerrera@cencosud.com.co_x000d_
Usuario AD: LHFernan_x000d_
Pais: Colombia_x000d_
Ubicacion: M028 METRO DUITAMA INNOVO_x000d_
Zona: Colombia Bogota_x000d_
Unidad de Negocio: Supermercados_x000d_
Servicio: Tiendas &amp; Centros de Distribucion_x000d_
Telefono: 3134822932_x000d_
Anexo: 3134822932_x000d_
Descripcion: buenos dias:_x000d_
Me colabora por favor revisando la POS #7 ya que me ingrese para hacer pruebas y se quedo en cerrar gaveta y ahi quedo bloqueada y no respondio y los visores estan apagados._x000d_
_x000d_
gracias_x000d_
Numero de inventario si se tiene: 013008_x000d_
Numero de caja: 7</v>
      </c>
      <c r="I1369" t="str">
        <v>Transfer Group from 'Soporte_Onsite_BOGOTA' to 'Soporte_Onsite_REG_Oriente_SM Colombia'</v>
      </c>
      <c r="J1369" t="str">
        <v>Se llega a sitio para revisión de POS N° 7 la cual no abre gaveta; presenta un bloqueo con mensaje (PROCESANDO DATAFONOS) y generando la impresión de un ticket cada minuto aproximadamente. Inicialmente se instala memoria RAM la cual se toma de la pos de electro; también se prueba con otra gaveta; cable de gaveta y falla persiste. También se prueba con otra impresora sin resultado satisfactorio. Tras descartar cables y periféricos se recomienda solicitar cambio de POS</v>
      </c>
      <c r="K1369">
        <v>44786</v>
      </c>
      <c r="L1369">
        <v>44787</v>
      </c>
      <c r="M1369" t="str">
        <f>TEXT(L1369,"DDDDDDD")</f>
        <v>domingo</v>
      </c>
      <c r="N1369" t="str">
        <v>M028 METRO DUITAMA INNOVO</v>
      </c>
      <c r="O1369" t="str">
        <v>DUITAMA</v>
      </c>
      <c r="P1369" t="str">
        <f>IF(ISBLANK(O1369),"0",(VLOOKUP(O1369,REGION,2,FALSE)))</f>
        <v>ORIENTE</v>
      </c>
      <c r="Q1369" t="str">
        <v>JHONATAN RICARDO VARGAS ZAMBRANO</v>
      </c>
      <c r="R1369">
        <f>IF(ISBLANK(Q1369),"0", VLOOKUP(Q1369,PERSONAL,2,FALSE))</f>
        <v>1057583301</v>
      </c>
      <c r="S1369" t="str">
        <v>DIRECTO</v>
      </c>
      <c r="T1369">
        <v>0.3541666666666667</v>
      </c>
      <c r="U1369">
        <v>0.4375</v>
      </c>
      <c r="V1369">
        <f>IF(ISBLANK(T1369 ),"0",U1369-T1369)</f>
        <v>0.08333333333333331</v>
      </c>
      <c r="W1369">
        <v>2</v>
      </c>
      <c r="X1369">
        <f>NETWORKDAYS(K1369,L1368)</f>
        <v>-1</v>
      </c>
      <c r="Y1369" t="str">
        <f>IF(X1369&lt;=2,"CUMPLE","NO CUMPLE")</f>
        <v>CUMPLE</v>
      </c>
    </row>
    <row r="1370">
      <c r="A1370" t="str">
        <v>DEDICADO</v>
      </c>
      <c r="B1370" t="str">
        <v>DEDICADO</v>
      </c>
      <c r="C1370" t="str">
        <v>CERRADO</v>
      </c>
      <c r="D1370" t="str">
        <v>CRC</v>
      </c>
      <c r="E1370" t="str">
        <v>DEDICADO</v>
      </c>
      <c r="F1370" t="str">
        <v>DEDICADO</v>
      </c>
      <c r="G1370" t="str">
        <v>DEDICADO</v>
      </c>
      <c r="H1370" t="str">
        <v>Gestión de soporte técnico en el Centro de Reparación</v>
      </c>
      <c r="I1370" t="str">
        <v>Gestión de soporte técnico en el Centro de Reparación</v>
      </c>
      <c r="J1370" t="str">
        <v>Se realiza actividad de acompañamiento en CRC</v>
      </c>
      <c r="K1370">
        <v>44789</v>
      </c>
      <c r="L1370">
        <v>44789</v>
      </c>
      <c r="M1370" t="str">
        <f>TEXT(L1370,"DDDDDDD")</f>
        <v>martes</v>
      </c>
      <c r="N1370" t="str">
        <v>CENTRO DE REPARACIÓN</v>
      </c>
      <c r="O1370" t="str">
        <v>BOGOTA</v>
      </c>
      <c r="P1370" t="str">
        <f>IF(ISBLANK(O1370),"0",(VLOOKUP(O1370,REGION,2,FALSE)))</f>
        <v>BOGOTA</v>
      </c>
      <c r="Q1370" t="str">
        <v>DIEGO ALBERTO TORRES CRUZ</v>
      </c>
      <c r="R1370">
        <f>IF(ISBLANK(Q1370),"0", VLOOKUP(Q1370,PERSONAL,2,FALSE))</f>
        <v>1000466791</v>
      </c>
      <c r="S1370" t="str">
        <v>DIRECTO</v>
      </c>
      <c r="T1370">
        <v>0.3333333333333333</v>
      </c>
      <c r="U1370">
        <v>0.75</v>
      </c>
      <c r="V1370">
        <v>0.4166666666666667</v>
      </c>
      <c r="W1370" t="str">
        <v>2;5</v>
      </c>
      <c r="X1370">
        <f>NETWORKDAYS(K1370,L1369)</f>
        <v>-2</v>
      </c>
      <c r="Y1370" t="str">
        <f>IF(X1370&lt;=2,"CUMPLE","NO CUMPLE")</f>
        <v>CUMPLE</v>
      </c>
    </row>
    <row r="1371">
      <c r="A1371" t="str">
        <v>DEDICADO</v>
      </c>
      <c r="B1371" t="str">
        <v>DEDICADO</v>
      </c>
      <c r="C1371" t="str">
        <v>CERRADO</v>
      </c>
      <c r="D1371" t="str">
        <v>TIENDA</v>
      </c>
      <c r="E1371" t="str">
        <v>DEDICADO</v>
      </c>
      <c r="F1371" t="str">
        <v>DEDICADO</v>
      </c>
      <c r="G1371" t="str">
        <v>DEDICADO</v>
      </c>
      <c r="H1371" t="str">
        <v>Solicitud de técnico para apoyar atención de casos en tienda</v>
      </c>
      <c r="I1371" t="str">
        <v>Acompañamiento</v>
      </c>
      <c r="J1371" t="str">
        <v>Se realiza actividad de acompañamiento en tienda</v>
      </c>
      <c r="K1371">
        <v>44789</v>
      </c>
      <c r="L1371">
        <v>44789</v>
      </c>
      <c r="M1371" t="str">
        <f>TEXT(L1371,"DDDDDDD")</f>
        <v>martes</v>
      </c>
      <c r="N1371" t="str">
        <v>J031 CALI CHIPICHAPE</v>
      </c>
      <c r="O1371" t="str">
        <v>CALI</v>
      </c>
      <c r="P1371" t="str">
        <v>OCCIDENTE</v>
      </c>
      <c r="Q1371" t="str">
        <v>LINA FERNANDA ARBOLEDA PRECIADO</v>
      </c>
      <c r="R1371">
        <f>IF(ISBLANK(Q1371),"0", VLOOKUP(Q1371,PERSONAL,2,FALSE))</f>
        <v>1143832224</v>
      </c>
      <c r="S1371" t="str">
        <v>DIRECTO</v>
      </c>
      <c r="T1371">
        <v>0.3333333333333333</v>
      </c>
      <c r="U1371">
        <v>0.75</v>
      </c>
      <c r="V1371">
        <v>0.4166666666666667</v>
      </c>
      <c r="W1371" t="str">
        <v>2;5</v>
      </c>
      <c r="X1371">
        <f>NETWORKDAYS(K1371,L1370)</f>
        <v>1</v>
      </c>
      <c r="Y1371" t="str">
        <f>IF(X1371&lt;=2,"CUMPLE","NO CUMPLE")</f>
        <v>CUMPLE</v>
      </c>
    </row>
    <row r="1372">
      <c r="A1372" t="str">
        <v>DEDICADO</v>
      </c>
      <c r="B1372" t="str">
        <v>DEDICADO</v>
      </c>
      <c r="C1372" t="str">
        <v>CERRADO</v>
      </c>
      <c r="D1372" t="str">
        <v>TIENDA</v>
      </c>
      <c r="E1372" t="str">
        <v>DEDICADO</v>
      </c>
      <c r="F1372" t="str">
        <v>DEDICADO</v>
      </c>
      <c r="G1372" t="str">
        <v>DEDICADO</v>
      </c>
      <c r="H1372" t="str">
        <v>Solicitud de técnico para apoyar atención de casos en tienda</v>
      </c>
      <c r="I1372" t="str">
        <v>Acompañamiento</v>
      </c>
      <c r="J1372" t="str">
        <v>Se realiza actividad de acompañamiento en tienda</v>
      </c>
      <c r="K1372">
        <v>44789</v>
      </c>
      <c r="L1372">
        <v>44789</v>
      </c>
      <c r="M1372" t="str">
        <f>TEXT(L1372,"DDDDDDD")</f>
        <v>martes</v>
      </c>
      <c r="N1372" t="str">
        <v>EASY</v>
      </c>
      <c r="O1372" t="str">
        <v>BOGOTA</v>
      </c>
      <c r="P1372" t="str">
        <f>IF(ISBLANK(O1372),"0",(VLOOKUP(O1372,REGION,2,FALSE)))</f>
        <v>BOGOTA</v>
      </c>
      <c r="Q1372" t="str">
        <v>JUAN ALEJANDRO JIMENEZ RAMIREZ</v>
      </c>
      <c r="R1372">
        <f>IF(ISBLANK(Q1372),"0", VLOOKUP(Q1372,PERSONAL,2,FALSE))</f>
        <v>1000254206</v>
      </c>
      <c r="S1372" t="str">
        <v>DIRECTO</v>
      </c>
      <c r="T1372">
        <v>0.3333333333333333</v>
      </c>
      <c r="U1372">
        <v>0.75</v>
      </c>
      <c r="V1372">
        <v>0.4166666666666667</v>
      </c>
      <c r="W1372" t="str">
        <v>2;5</v>
      </c>
      <c r="X1372">
        <f>NETWORKDAYS(K1372,L1371)</f>
        <v>1</v>
      </c>
      <c r="Y1372" t="str">
        <f>IF(X1372&lt;=2,"CUMPLE","NO CUMPLE")</f>
        <v>CUMPLE</v>
      </c>
    </row>
    <row r="1373">
      <c r="A1373" t="str">
        <v>DEDICADO</v>
      </c>
      <c r="B1373" t="str">
        <v>DEDICADO</v>
      </c>
      <c r="C1373" t="str">
        <v>CERRADO</v>
      </c>
      <c r="D1373" t="str">
        <v>CRC</v>
      </c>
      <c r="E1373" t="str">
        <v>DEDICADO</v>
      </c>
      <c r="F1373" t="str">
        <v>DEDICADO</v>
      </c>
      <c r="G1373" t="str">
        <v>DEDICADO</v>
      </c>
      <c r="H1373" t="str">
        <v>Gestión de soporte técnico en el Centro de Reparación</v>
      </c>
      <c r="I1373" t="str">
        <v>Gestión de soporte técnico en el Centro de Reparación</v>
      </c>
      <c r="J1373" t="str">
        <v>Se realiza actividad de acompañamiento en CRC</v>
      </c>
      <c r="K1373">
        <v>44790</v>
      </c>
      <c r="L1373">
        <v>44790</v>
      </c>
      <c r="M1373" t="str">
        <f>TEXT(L1373,"DDDDDDD")</f>
        <v>miércoles</v>
      </c>
      <c r="N1373" t="str">
        <v>CENTRO DE REPARACIÓN</v>
      </c>
      <c r="O1373" t="str">
        <v>BOGOTA</v>
      </c>
      <c r="P1373" t="str">
        <f>IF(ISBLANK(O1373),"0",(VLOOKUP(O1373,REGION,2,FALSE)))</f>
        <v>BOGOTA</v>
      </c>
      <c r="Q1373" t="str">
        <v>DIEGO ALBERTO TORRES CRUZ</v>
      </c>
      <c r="R1373">
        <f>IF(ISBLANK(Q1373),"0", VLOOKUP(Q1373,PERSONAL,2,FALSE))</f>
        <v>1000466791</v>
      </c>
      <c r="S1373" t="str">
        <v>DIRECTO</v>
      </c>
      <c r="T1373">
        <v>0.3333333333333333</v>
      </c>
      <c r="U1373">
        <v>0.75</v>
      </c>
      <c r="V1373">
        <v>0.4166666666666667</v>
      </c>
      <c r="W1373" t="str">
        <v>2;5</v>
      </c>
      <c r="X1373">
        <f>NETWORKDAYS(K1373,L1372)</f>
        <v>-2</v>
      </c>
      <c r="Y1373" t="str">
        <f>IF(X1373&lt;=2,"CUMPLE","NO CUMPLE")</f>
        <v>CUMPLE</v>
      </c>
    </row>
    <row r="1374">
      <c r="A1374" t="str">
        <v>DEDICADO</v>
      </c>
      <c r="B1374" t="str">
        <v>DEDICADO</v>
      </c>
      <c r="C1374" t="str">
        <v>CERRADO</v>
      </c>
      <c r="D1374" t="str">
        <v>TIENDA</v>
      </c>
      <c r="E1374" t="str">
        <v>DEDICADO</v>
      </c>
      <c r="F1374" t="str">
        <v>DEDICADO</v>
      </c>
      <c r="G1374" t="str">
        <v>DEDICADO</v>
      </c>
      <c r="H1374" t="str">
        <v>Solicitud de técnico para apoyar atención de casos en tienda</v>
      </c>
      <c r="I1374" t="str">
        <v>Acompañamiento</v>
      </c>
      <c r="J1374" t="str">
        <v>Se realiza actividad de acompañamiento en tienda</v>
      </c>
      <c r="K1374">
        <v>44790</v>
      </c>
      <c r="L1374">
        <v>44790</v>
      </c>
      <c r="M1374" t="str">
        <f>TEXT(L1374,"DDDDDDD")</f>
        <v>miércoles</v>
      </c>
      <c r="N1374" t="str">
        <v>M032 LA 70</v>
      </c>
      <c r="O1374" t="str">
        <v>CALI</v>
      </c>
      <c r="P1374" t="str">
        <v>OCCIDENTE</v>
      </c>
      <c r="Q1374" t="str">
        <v>LINA FERNANDA ARBOLEDA PRECIADO</v>
      </c>
      <c r="R1374">
        <f>IF(ISBLANK(Q1374),"0", VLOOKUP(Q1374,PERSONAL,2,FALSE))</f>
        <v>1143832224</v>
      </c>
      <c r="S1374" t="str">
        <v>DIRECTO</v>
      </c>
      <c r="T1374">
        <v>0.3333333333333333</v>
      </c>
      <c r="U1374">
        <v>0.75</v>
      </c>
      <c r="V1374">
        <v>0.4166666666666667</v>
      </c>
      <c r="W1374" t="str">
        <v>2;5</v>
      </c>
      <c r="X1374">
        <f>NETWORKDAYS(K1374,L1373)</f>
        <v>1</v>
      </c>
      <c r="Y1374" t="str">
        <f>IF(X1374&lt;=2,"CUMPLE","NO CUMPLE")</f>
        <v>CUMPLE</v>
      </c>
    </row>
    <row r="1375">
      <c r="A1375" t="str">
        <v>DEDICADO</v>
      </c>
      <c r="B1375" t="str">
        <v>DEDICADO</v>
      </c>
      <c r="C1375" t="str">
        <v>CERRADO</v>
      </c>
      <c r="D1375" t="str">
        <v>TIENDA</v>
      </c>
      <c r="E1375" t="str">
        <v>DEDICADO</v>
      </c>
      <c r="F1375" t="str">
        <v>DEDICADO</v>
      </c>
      <c r="G1375" t="str">
        <v>DEDICADO</v>
      </c>
      <c r="H1375" t="str">
        <v>Solicitud de técnico para apoyar atención de casos en tienda</v>
      </c>
      <c r="I1375" t="str">
        <v>Acompañamiento</v>
      </c>
      <c r="J1375" t="str">
        <v>Se realiza actividad de acompañamiento en tienda</v>
      </c>
      <c r="K1375">
        <v>44790</v>
      </c>
      <c r="L1375">
        <v>44790</v>
      </c>
      <c r="M1375" t="str">
        <f>TEXT(L1375,"DDDDDDD")</f>
        <v>miércoles</v>
      </c>
      <c r="N1375" t="str">
        <v>EASY</v>
      </c>
      <c r="O1375" t="str">
        <v>BOGOTA</v>
      </c>
      <c r="P1375" t="str">
        <f>IF(ISBLANK(O1375),"0",(VLOOKUP(O1375,REGION,2,FALSE)))</f>
        <v>BOGOTA</v>
      </c>
      <c r="Q1375" t="str">
        <v>JUAN ALEJANDRO JIMENEZ RAMIREZ</v>
      </c>
      <c r="R1375">
        <f>IF(ISBLANK(Q1375),"0", VLOOKUP(Q1375,PERSONAL,2,FALSE))</f>
        <v>1000254206</v>
      </c>
      <c r="S1375" t="str">
        <v>DIRECTO</v>
      </c>
      <c r="T1375">
        <v>0.3333333333333333</v>
      </c>
      <c r="U1375">
        <v>0.75</v>
      </c>
      <c r="V1375">
        <v>0.4166666666666667</v>
      </c>
      <c r="W1375" t="str">
        <v>2;5</v>
      </c>
      <c r="X1375">
        <f>NETWORKDAYS(K1375,L1374)</f>
        <v>1</v>
      </c>
      <c r="Y1375" t="str">
        <f>IF(X1375&lt;=2,"CUMPLE","NO CUMPLE")</f>
        <v>CUMPLE</v>
      </c>
    </row>
    <row r="1376">
      <c r="A1376" t="str">
        <v>DEDICADO</v>
      </c>
      <c r="B1376" t="str">
        <v>DEDICADO</v>
      </c>
      <c r="C1376" t="str">
        <v>CERRADO</v>
      </c>
      <c r="D1376" t="str">
        <v>TIENDA</v>
      </c>
      <c r="E1376" t="str">
        <v>DEDICADO</v>
      </c>
      <c r="F1376" t="str">
        <v>DEDICADO</v>
      </c>
      <c r="G1376" t="str">
        <v>DEDICADO</v>
      </c>
      <c r="H1376" t="str">
        <v>Solicitud de técnico para apoyar atención de casos en tienda</v>
      </c>
      <c r="I1376" t="str">
        <v>Acompañamiento</v>
      </c>
      <c r="J1376" t="str">
        <v>Se realiza actividad de acompañamiento en tienda</v>
      </c>
      <c r="K1376">
        <v>44791</v>
      </c>
      <c r="L1376">
        <v>44791</v>
      </c>
      <c r="M1376" t="str">
        <f>TEXT(L1376,"DDDDDDD")</f>
        <v>jueves</v>
      </c>
      <c r="N1376" t="str">
        <v>M075 SIMON BOLIVAR</v>
      </c>
      <c r="O1376" t="str">
        <v>CALI</v>
      </c>
      <c r="P1376" t="str">
        <v>OCCIDENTE</v>
      </c>
      <c r="Q1376" t="str">
        <v>LINA FERNANDA ARBOLEDA PRECIADO</v>
      </c>
      <c r="R1376">
        <f>IF(ISBLANK(Q1376),"0", VLOOKUP(Q1376,PERSONAL,2,FALSE))</f>
        <v>1143832224</v>
      </c>
      <c r="S1376" t="str">
        <v>DIRECTO</v>
      </c>
      <c r="T1376">
        <v>0.3333333333333333</v>
      </c>
      <c r="U1376">
        <v>0.75</v>
      </c>
      <c r="V1376">
        <v>0.4166666666666667</v>
      </c>
      <c r="W1376" t="str">
        <v>2;5</v>
      </c>
      <c r="X1376">
        <f>NETWORKDAYS(K1376,L1375)</f>
        <v>-2</v>
      </c>
      <c r="Y1376" t="str">
        <f>IF(X1376&lt;=2,"CUMPLE","NO CUMPLE")</f>
        <v>CUMPLE</v>
      </c>
    </row>
    <row r="1377">
      <c r="A1377" t="str">
        <v>DEDICADO</v>
      </c>
      <c r="B1377" t="str">
        <v>DEDICADO</v>
      </c>
      <c r="C1377" t="str">
        <v>CERRADO</v>
      </c>
      <c r="D1377" t="str">
        <v>TIENDA</v>
      </c>
      <c r="E1377" t="str">
        <v>DEDICADO</v>
      </c>
      <c r="F1377" t="str">
        <v>DEDICADO</v>
      </c>
      <c r="G1377" t="str">
        <v>DEDICADO</v>
      </c>
      <c r="H1377" t="str">
        <v>Solicitud de técnico para apoyar atención de casos en tienda</v>
      </c>
      <c r="I1377" t="str">
        <v>Acompañamiento</v>
      </c>
      <c r="J1377" t="str">
        <v>Se realiza actividad de acompañamiento en tienda</v>
      </c>
      <c r="K1377">
        <v>44791</v>
      </c>
      <c r="L1377">
        <v>44791</v>
      </c>
      <c r="M1377" t="str">
        <f>TEXT(L1377,"DDDDDDD")</f>
        <v>jueves</v>
      </c>
      <c r="N1377" t="str">
        <v>EASY</v>
      </c>
      <c r="O1377" t="str">
        <v>BOGOTA</v>
      </c>
      <c r="P1377" t="str">
        <f>IF(ISBLANK(O1377),"0",(VLOOKUP(O1377,REGION,2,FALSE)))</f>
        <v>BOGOTA</v>
      </c>
      <c r="Q1377" t="str">
        <v>JUAN ALEJANDRO JIMENEZ RAMIREZ</v>
      </c>
      <c r="R1377">
        <f>IF(ISBLANK(Q1377),"0", VLOOKUP(Q1377,PERSONAL,2,FALSE))</f>
        <v>1000254206</v>
      </c>
      <c r="S1377" t="str">
        <v>DIRECTO</v>
      </c>
      <c r="T1377">
        <v>0.3333333333333333</v>
      </c>
      <c r="U1377">
        <v>0.75</v>
      </c>
      <c r="V1377">
        <v>0.4166666666666667</v>
      </c>
      <c r="W1377" t="str">
        <v>2;5</v>
      </c>
      <c r="X1377">
        <f>NETWORKDAYS(K1377,L1376)</f>
        <v>1</v>
      </c>
      <c r="Y1377" t="str">
        <f>IF(X1377&lt;=2,"CUMPLE","NO CUMPLE")</f>
        <v>CUMPLE</v>
      </c>
    </row>
    <row r="1378">
      <c r="A1378" t="str">
        <v>DEDICADO</v>
      </c>
      <c r="B1378" t="str">
        <v>DEDICADO</v>
      </c>
      <c r="C1378" t="str">
        <v>CERRADO</v>
      </c>
      <c r="D1378" t="str">
        <v>CRC</v>
      </c>
      <c r="E1378" t="str">
        <v>DEDICADO</v>
      </c>
      <c r="F1378" t="str">
        <v>DEDICADO</v>
      </c>
      <c r="G1378" t="str">
        <v>DEDICADO</v>
      </c>
      <c r="H1378" t="str">
        <v>Gestión de soporte técnico en el Centro de Reparación</v>
      </c>
      <c r="I1378" t="str">
        <v>Gestión de soporte técnico en el Centro de Reparación</v>
      </c>
      <c r="J1378" t="str">
        <v>Se realiza actividad de acompañamiento en CRC</v>
      </c>
      <c r="K1378">
        <v>44792</v>
      </c>
      <c r="L1378">
        <v>44792</v>
      </c>
      <c r="M1378" t="str">
        <f>TEXT(L1378,"DDDDDDD")</f>
        <v>viernes</v>
      </c>
      <c r="N1378" t="str">
        <v>CENTRO DE REPARACIÓN</v>
      </c>
      <c r="O1378" t="str">
        <v>BOGOTA</v>
      </c>
      <c r="P1378" t="str">
        <f>IF(ISBLANK(O1378),"0",(VLOOKUP(O1378,REGION,2,FALSE)))</f>
        <v>BOGOTA</v>
      </c>
      <c r="Q1378" t="str">
        <v>DIEGO ALBERTO TORRES CRUZ</v>
      </c>
      <c r="R1378">
        <f>IF(ISBLANK(Q1378),"0", VLOOKUP(Q1378,PERSONAL,2,FALSE))</f>
        <v>1000466791</v>
      </c>
      <c r="S1378" t="str">
        <v>DIRECTO</v>
      </c>
      <c r="T1378">
        <v>0.3333333333333333</v>
      </c>
      <c r="U1378">
        <v>0.75</v>
      </c>
      <c r="V1378">
        <v>0.4166666666666667</v>
      </c>
      <c r="W1378" t="str">
        <v>2;5</v>
      </c>
      <c r="X1378">
        <f>NETWORKDAYS(K1378,L1377)</f>
        <v>-2</v>
      </c>
      <c r="Y1378" t="str">
        <f>IF(X1378&lt;=2,"CUMPLE","NO CUMPLE")</f>
        <v>CUMPLE</v>
      </c>
    </row>
    <row r="1379">
      <c r="A1379" t="str">
        <v>DEDICADO</v>
      </c>
      <c r="B1379" t="str">
        <v>DEDICADO</v>
      </c>
      <c r="C1379" t="str">
        <v>CERRADO</v>
      </c>
      <c r="D1379" t="str">
        <v>TIENDA</v>
      </c>
      <c r="E1379" t="str">
        <v>DEDICADO</v>
      </c>
      <c r="F1379" t="str">
        <v>DEDICADO</v>
      </c>
      <c r="G1379" t="str">
        <v>DEDICADO</v>
      </c>
      <c r="H1379" t="str">
        <v>Solicitud de técnico para apoyar atención de casos en tienda</v>
      </c>
      <c r="I1379" t="str">
        <v>Acompañamiento</v>
      </c>
      <c r="J1379" t="str">
        <v>Se realiza actividad de acompañamiento en tienda</v>
      </c>
      <c r="K1379">
        <v>44792</v>
      </c>
      <c r="L1379">
        <v>44792</v>
      </c>
      <c r="M1379" t="str">
        <f>TEXT(L1379,"DDDDDDD")</f>
        <v>viernes</v>
      </c>
      <c r="N1379" t="str">
        <v>J031 CALI CHIPICHAPE</v>
      </c>
      <c r="O1379" t="str">
        <v>CALI</v>
      </c>
      <c r="P1379" t="str">
        <v>OCCIDENTE</v>
      </c>
      <c r="Q1379" t="str">
        <v>LINA FERNANDA ARBOLEDA PRECIADO</v>
      </c>
      <c r="R1379">
        <f>IF(ISBLANK(Q1379),"0", VLOOKUP(Q1379,PERSONAL,2,FALSE))</f>
        <v>1143832224</v>
      </c>
      <c r="S1379" t="str">
        <v>DIRECTO</v>
      </c>
      <c r="T1379">
        <v>0.3333333333333333</v>
      </c>
      <c r="U1379">
        <v>0.75</v>
      </c>
      <c r="V1379">
        <v>0.4166666666666667</v>
      </c>
      <c r="W1379" t="str">
        <v>2;5</v>
      </c>
      <c r="X1379">
        <f>NETWORKDAYS(K1379,L1378)</f>
        <v>1</v>
      </c>
      <c r="Y1379" t="str">
        <f>IF(X1379&lt;=2,"CUMPLE","NO CUMPLE")</f>
        <v>CUMPLE</v>
      </c>
    </row>
    <row r="1380">
      <c r="A1380" t="str">
        <v>DEDICADO</v>
      </c>
      <c r="B1380" t="str">
        <v>DEDICADO</v>
      </c>
      <c r="C1380" t="str">
        <v>CERRADO</v>
      </c>
      <c r="D1380" t="str">
        <v>TIENDA</v>
      </c>
      <c r="E1380" t="str">
        <v>DEDICADO</v>
      </c>
      <c r="F1380" t="str">
        <v>DEDICADO</v>
      </c>
      <c r="G1380" t="str">
        <v>DEDICADO</v>
      </c>
      <c r="H1380" t="str">
        <v>Solicitud de técnico para apoyar atención de casos en tienda</v>
      </c>
      <c r="I1380" t="str">
        <v>Acompañamiento</v>
      </c>
      <c r="J1380" t="str">
        <v>Se realiza actividad de acompañamiento en tienda</v>
      </c>
      <c r="K1380">
        <v>44792</v>
      </c>
      <c r="L1380">
        <v>44792</v>
      </c>
      <c r="M1380" t="str">
        <f>TEXT(L1380,"DDDDDDD")</f>
        <v>viernes</v>
      </c>
      <c r="N1380" t="str">
        <v>EASY</v>
      </c>
      <c r="O1380" t="str">
        <v>BOGOTA</v>
      </c>
      <c r="P1380" t="str">
        <f>IF(ISBLANK(O1380),"0",(VLOOKUP(O1380,REGION,2,FALSE)))</f>
        <v>BOGOTA</v>
      </c>
      <c r="Q1380" t="str">
        <v>JUAN ALEJANDRO JIMENEZ RAMIREZ</v>
      </c>
      <c r="R1380">
        <f>IF(ISBLANK(Q1380),"0", VLOOKUP(Q1380,PERSONAL,2,FALSE))</f>
        <v>1000254206</v>
      </c>
      <c r="S1380" t="str">
        <v>DIRECTO</v>
      </c>
      <c r="T1380">
        <v>0.3333333333333333</v>
      </c>
      <c r="U1380">
        <v>0.75</v>
      </c>
      <c r="V1380">
        <v>0.4166666666666667</v>
      </c>
      <c r="W1380" t="str">
        <v>2;5</v>
      </c>
      <c r="X1380">
        <f>NETWORKDAYS(K1380,L1379)</f>
        <v>1</v>
      </c>
      <c r="Y1380" t="str">
        <f>IF(X1380&lt;=2,"CUMPLE","NO CUMPLE")</f>
        <v>CUMPLE</v>
      </c>
    </row>
    <row r="1381">
      <c r="A1381" t="str">
        <v>DEDICADO</v>
      </c>
      <c r="B1381" t="str">
        <v>DEDICADO</v>
      </c>
      <c r="C1381" t="str">
        <v>CERRADO</v>
      </c>
      <c r="D1381" t="str">
        <v>CRC</v>
      </c>
      <c r="E1381" t="str">
        <v>DEDICADO</v>
      </c>
      <c r="F1381" t="str">
        <v>DEDICADO</v>
      </c>
      <c r="G1381" t="str">
        <v>DEDICADO</v>
      </c>
      <c r="H1381" t="str">
        <v>Gestión de soporte técnico en el Centro de Reparación</v>
      </c>
      <c r="I1381" t="str">
        <v>Gestión de soporte técnico en el Centro de Reparación</v>
      </c>
      <c r="J1381" t="str">
        <v>Se realiza actividad de acompañamiento en CRC</v>
      </c>
      <c r="K1381">
        <v>44795</v>
      </c>
      <c r="L1381">
        <v>44795</v>
      </c>
      <c r="M1381" t="str">
        <f>TEXT(L1381,"DDDDDDD")</f>
        <v>lunes</v>
      </c>
      <c r="N1381" t="str">
        <v>CENTRO DE REPARACIÓN</v>
      </c>
      <c r="O1381" t="str">
        <v>BOGOTA</v>
      </c>
      <c r="P1381" t="str">
        <f>IF(ISBLANK(O1381),"0",(VLOOKUP(O1381,REGION,2,FALSE)))</f>
        <v>BOGOTA</v>
      </c>
      <c r="Q1381" t="str">
        <v>DIEGO ALBERTO TORRES CRUZ</v>
      </c>
      <c r="R1381">
        <f>IF(ISBLANK(Q1381),"0", VLOOKUP(Q1381,PERSONAL,2,FALSE))</f>
        <v>1000466791</v>
      </c>
      <c r="S1381" t="str">
        <v>DIRECTO</v>
      </c>
      <c r="T1381">
        <v>0.3333333333333333</v>
      </c>
      <c r="U1381">
        <v>0.75</v>
      </c>
      <c r="V1381">
        <v>0.4166666666666667</v>
      </c>
      <c r="W1381" t="str">
        <v>2;5</v>
      </c>
      <c r="X1381">
        <f>NETWORKDAYS(K1381,L1380)</f>
        <v>-2</v>
      </c>
      <c r="Y1381" t="str">
        <f>IF(X1381&lt;=2,"CUMPLE","NO CUMPLE")</f>
        <v>CUMPLE</v>
      </c>
    </row>
    <row r="1382">
      <c r="A1382" t="str">
        <v>DEDICADO</v>
      </c>
      <c r="B1382" t="str">
        <v>DEDICADO</v>
      </c>
      <c r="C1382" t="str">
        <v>CERRADO</v>
      </c>
      <c r="D1382" t="str">
        <v>TIENDA</v>
      </c>
      <c r="E1382" t="str">
        <v>DEDICADO</v>
      </c>
      <c r="F1382" t="str">
        <v>DEDICADO</v>
      </c>
      <c r="G1382" t="str">
        <v>DEDICADO</v>
      </c>
      <c r="H1382" t="str">
        <v>Solicitud de técnico para apoyar atención de casos en tienda</v>
      </c>
      <c r="I1382" t="str">
        <v>Acompañamiento</v>
      </c>
      <c r="J1382" t="str">
        <v>Se realiza actividad de acompañamiento en tienda</v>
      </c>
      <c r="K1382">
        <v>44795</v>
      </c>
      <c r="L1382">
        <v>44795</v>
      </c>
      <c r="M1382" t="str">
        <f>TEXT(L1382,"DDDDDDD")</f>
        <v>lunes</v>
      </c>
      <c r="N1382" t="str">
        <v>J031 CALI CHIPICHAPE</v>
      </c>
      <c r="O1382" t="str">
        <v>CALI</v>
      </c>
      <c r="P1382" t="str">
        <v>OCCIDENTE</v>
      </c>
      <c r="Q1382" t="str">
        <v>LINA FERNANDA ARBOLEDA PRECIADO</v>
      </c>
      <c r="R1382">
        <f>IF(ISBLANK(Q1382),"0", VLOOKUP(Q1382,PERSONAL,2,FALSE))</f>
        <v>1143832224</v>
      </c>
      <c r="S1382" t="str">
        <v>DIRECTO</v>
      </c>
      <c r="T1382">
        <v>0.3333333333333333</v>
      </c>
      <c r="U1382">
        <v>0.75</v>
      </c>
      <c r="V1382">
        <v>0.4166666666666667</v>
      </c>
      <c r="W1382" t="str">
        <v>2;5</v>
      </c>
      <c r="X1382">
        <f>NETWORKDAYS(K1382,L1381)</f>
        <v>1</v>
      </c>
      <c r="Y1382" t="str">
        <f>IF(X1382&lt;=2,"CUMPLE","NO CUMPLE")</f>
        <v>CUMPLE</v>
      </c>
    </row>
    <row r="1383">
      <c r="A1383" t="str">
        <v>DEDICADO</v>
      </c>
      <c r="B1383" t="str">
        <v>DEDICADO</v>
      </c>
      <c r="C1383" t="str">
        <v>CERRADO</v>
      </c>
      <c r="D1383" t="str">
        <v>TIENDA</v>
      </c>
      <c r="E1383" t="str">
        <v>DEDICADO</v>
      </c>
      <c r="F1383" t="str">
        <v>DEDICADO</v>
      </c>
      <c r="G1383" t="str">
        <v>DEDICADO</v>
      </c>
      <c r="H1383" t="str">
        <v>Solicitud de técnico para apoyar atención de casos en tienda</v>
      </c>
      <c r="I1383" t="str">
        <v>Acompañamiento</v>
      </c>
      <c r="J1383" t="str">
        <v>Se realiza actividad de acompañamiento en tienda</v>
      </c>
      <c r="K1383">
        <v>44795</v>
      </c>
      <c r="L1383">
        <v>44795</v>
      </c>
      <c r="M1383" t="str">
        <f>TEXT(L1383,"DDDDDDD")</f>
        <v>lunes</v>
      </c>
      <c r="N1383" t="str">
        <v>EASY</v>
      </c>
      <c r="O1383" t="str">
        <v>BOGOTA</v>
      </c>
      <c r="P1383" t="str">
        <f>IF(ISBLANK(O1383),"0",(VLOOKUP(O1383,REGION,2,FALSE)))</f>
        <v>BOGOTA</v>
      </c>
      <c r="Q1383" t="str">
        <v>JUAN ALEJANDRO JIMENEZ RAMIREZ</v>
      </c>
      <c r="R1383">
        <f>IF(ISBLANK(Q1383),"0", VLOOKUP(Q1383,PERSONAL,2,FALSE))</f>
        <v>1000254206</v>
      </c>
      <c r="S1383" t="str">
        <v>DIRECTO</v>
      </c>
      <c r="T1383">
        <v>0.3333333333333333</v>
      </c>
      <c r="U1383">
        <v>0.75</v>
      </c>
      <c r="V1383">
        <v>0.4166666666666667</v>
      </c>
      <c r="W1383" t="str">
        <v>2;5</v>
      </c>
      <c r="X1383">
        <f>NETWORKDAYS(K1383,L1382)</f>
        <v>1</v>
      </c>
      <c r="Y1383" t="str">
        <f>IF(X1383&lt;=2,"CUMPLE","NO CUMPLE")</f>
        <v>CUMPLE</v>
      </c>
    </row>
    <row r="1384">
      <c r="A1384" t="str">
        <v>DEDICADO</v>
      </c>
      <c r="B1384" t="str">
        <v>DEDICADO</v>
      </c>
      <c r="C1384" t="str">
        <v>CERRADO</v>
      </c>
      <c r="D1384" t="str">
        <v>TIENDA</v>
      </c>
      <c r="E1384" t="str">
        <v>DEDICADO</v>
      </c>
      <c r="F1384" t="str">
        <v>DEDICADO</v>
      </c>
      <c r="G1384" t="str">
        <v>DEDICADO</v>
      </c>
      <c r="H1384" t="str">
        <v>Solicitud de técnico para apoyar atención de casos en tienda</v>
      </c>
      <c r="I1384" t="str">
        <v>Acompañamiento</v>
      </c>
      <c r="J1384" t="str">
        <v>Se realiza actividad de acompañamiento en tienda</v>
      </c>
      <c r="K1384">
        <v>44796</v>
      </c>
      <c r="L1384">
        <v>44796</v>
      </c>
      <c r="M1384" t="str">
        <f>TEXT(L1384,"DDDDDDD")</f>
        <v>martes</v>
      </c>
      <c r="N1384" t="str">
        <v>M032 LA 70</v>
      </c>
      <c r="O1384" t="str">
        <v>CALI</v>
      </c>
      <c r="P1384" t="str">
        <v>OCCIDENTE</v>
      </c>
      <c r="Q1384" t="str">
        <v>LINA FERNANDA ARBOLEDA PRECIADO</v>
      </c>
      <c r="R1384">
        <f>IF(ISBLANK(Q1384),"0", VLOOKUP(Q1384,PERSONAL,2,FALSE))</f>
        <v>1143832224</v>
      </c>
      <c r="S1384" t="str">
        <v>DIRECTO</v>
      </c>
      <c r="T1384">
        <v>0.3333333333333333</v>
      </c>
      <c r="U1384">
        <v>0.75</v>
      </c>
      <c r="V1384">
        <v>0.4166666666666667</v>
      </c>
      <c r="W1384" t="str">
        <v>2;5</v>
      </c>
      <c r="X1384">
        <f>NETWORKDAYS(K1384,L1383)</f>
        <v>-2</v>
      </c>
      <c r="Y1384" t="str">
        <f>IF(X1384&lt;=2,"CUMPLE","NO CUMPLE")</f>
        <v>CUMPLE</v>
      </c>
    </row>
    <row r="1385">
      <c r="A1385" t="str">
        <v>DEDICADO</v>
      </c>
      <c r="B1385" t="str">
        <v>DEDICADO</v>
      </c>
      <c r="C1385" t="str">
        <v>CERRADO</v>
      </c>
      <c r="D1385" t="str">
        <v>TIENDA</v>
      </c>
      <c r="E1385" t="str">
        <v>DEDICADO</v>
      </c>
      <c r="F1385" t="str">
        <v>DEDICADO</v>
      </c>
      <c r="G1385" t="str">
        <v>DEDICADO</v>
      </c>
      <c r="H1385" t="str">
        <v>Solicitud de técnico para apoyar atención de casos en tienda</v>
      </c>
      <c r="I1385" t="str">
        <v>Acompañamiento</v>
      </c>
      <c r="J1385" t="str">
        <v>Se realiza actividad de acompañamiento en tienda</v>
      </c>
      <c r="K1385">
        <v>44796</v>
      </c>
      <c r="L1385">
        <v>44796</v>
      </c>
      <c r="M1385" t="str">
        <f>TEXT(L1385,"DDDDDDD")</f>
        <v>martes</v>
      </c>
      <c r="N1385" t="str">
        <v>EASY</v>
      </c>
      <c r="O1385" t="str">
        <v>BOGOTA</v>
      </c>
      <c r="P1385" t="str">
        <f>IF(ISBLANK(O1385),"0",(VLOOKUP(O1385,REGION,2,FALSE)))</f>
        <v>BOGOTA</v>
      </c>
      <c r="Q1385" t="str">
        <v>JUAN ALEJANDRO JIMENEZ RAMIREZ</v>
      </c>
      <c r="R1385">
        <f>IF(ISBLANK(Q1385),"0", VLOOKUP(Q1385,PERSONAL,2,FALSE))</f>
        <v>1000254206</v>
      </c>
      <c r="S1385" t="str">
        <v>DIRECTO</v>
      </c>
      <c r="T1385">
        <v>0.3333333333333333</v>
      </c>
      <c r="U1385">
        <v>0.75</v>
      </c>
      <c r="V1385">
        <v>0.4166666666666667</v>
      </c>
      <c r="W1385" t="str">
        <v>2;5</v>
      </c>
      <c r="X1385">
        <f>NETWORKDAYS(K1385,L1384)</f>
        <v>1</v>
      </c>
      <c r="Y1385" t="str">
        <f>IF(X1385&lt;=2,"CUMPLE","NO CUMPLE")</f>
        <v>CUMPLE</v>
      </c>
    </row>
    <row r="1386">
      <c r="A1386" t="str">
        <v>DEDICADO</v>
      </c>
      <c r="B1386" t="str">
        <v>DEDICADO</v>
      </c>
      <c r="C1386" t="str">
        <v>CERRADO</v>
      </c>
      <c r="D1386" t="str">
        <v>CRC</v>
      </c>
      <c r="E1386" t="str">
        <v>DEDICADO</v>
      </c>
      <c r="F1386" t="str">
        <v>DEDICADO</v>
      </c>
      <c r="G1386" t="str">
        <v>DEDICADO</v>
      </c>
      <c r="H1386" t="str">
        <v>Gestión de soporte técnico en el Centro de Reparación</v>
      </c>
      <c r="I1386" t="str">
        <v>Gestión de soporte técnico en el Centro de Reparación</v>
      </c>
      <c r="J1386" t="str">
        <v>Se realiza actividad de acompañamiento en CRC</v>
      </c>
      <c r="K1386">
        <v>44797</v>
      </c>
      <c r="L1386">
        <v>44797</v>
      </c>
      <c r="M1386" t="str">
        <f>TEXT(L1386,"DDDDDDD")</f>
        <v>miércoles</v>
      </c>
      <c r="N1386" t="str">
        <v>CENTRO DE REPARACIÓN</v>
      </c>
      <c r="O1386" t="str">
        <v>BOGOTA</v>
      </c>
      <c r="P1386" t="str">
        <f>IF(ISBLANK(O1386),"0",(VLOOKUP(O1386,REGION,2,FALSE)))</f>
        <v>BOGOTA</v>
      </c>
      <c r="Q1386" t="str">
        <v>DIEGO ALBERTO TORRES CRUZ</v>
      </c>
      <c r="R1386">
        <f>IF(ISBLANK(Q1386),"0", VLOOKUP(Q1386,PERSONAL,2,FALSE))</f>
        <v>1000466791</v>
      </c>
      <c r="S1386" t="str">
        <v>DIRECTO</v>
      </c>
      <c r="T1386">
        <v>0.3333333333333333</v>
      </c>
      <c r="U1386">
        <v>0.75</v>
      </c>
      <c r="V1386">
        <v>0.4166666666666667</v>
      </c>
      <c r="W1386" t="str">
        <v>2;5</v>
      </c>
      <c r="X1386">
        <f>NETWORKDAYS(K1386,L1385)</f>
        <v>-2</v>
      </c>
      <c r="Y1386" t="str">
        <f>IF(X1386&lt;=2,"CUMPLE","NO CUMPLE")</f>
        <v>CUMPLE</v>
      </c>
    </row>
    <row r="1387">
      <c r="A1387" t="str">
        <v>DEDICADO</v>
      </c>
      <c r="B1387" t="str">
        <v>DEDICADO</v>
      </c>
      <c r="C1387" t="str">
        <v>CERRADO</v>
      </c>
      <c r="D1387" t="str">
        <v>TIENDA</v>
      </c>
      <c r="E1387" t="str">
        <v>DEDICADO</v>
      </c>
      <c r="F1387" t="str">
        <v>DEDICADO</v>
      </c>
      <c r="G1387" t="str">
        <v>DEDICADO</v>
      </c>
      <c r="H1387" t="str">
        <v>Solicitud de técnico para apoyar atención de casos en tienda</v>
      </c>
      <c r="I1387" t="str">
        <v>Acompañamiento</v>
      </c>
      <c r="J1387" t="str">
        <v>Se realiza actividad de acompañamiento en tienda</v>
      </c>
      <c r="K1387">
        <v>44797</v>
      </c>
      <c r="L1387">
        <v>44797</v>
      </c>
      <c r="M1387" t="str">
        <f>TEXT(L1387,"DDDDDDD")</f>
        <v>miércoles</v>
      </c>
      <c r="N1387" t="str">
        <v>M075 SIMON BOLIVAR</v>
      </c>
      <c r="O1387" t="str">
        <v>CALI</v>
      </c>
      <c r="P1387" t="str">
        <v>OCCIDENTE</v>
      </c>
      <c r="Q1387" t="str">
        <v>LINA FERNANDA ARBOLEDA PRECIADO</v>
      </c>
      <c r="R1387">
        <f>IF(ISBLANK(Q1387),"0", VLOOKUP(Q1387,PERSONAL,2,FALSE))</f>
        <v>1143832224</v>
      </c>
      <c r="S1387" t="str">
        <v>DIRECTO</v>
      </c>
      <c r="T1387">
        <v>0.3333333333333333</v>
      </c>
      <c r="U1387">
        <v>0.75</v>
      </c>
      <c r="V1387">
        <v>0.4166666666666667</v>
      </c>
      <c r="W1387" t="str">
        <v>2;5</v>
      </c>
      <c r="X1387">
        <f>NETWORKDAYS(K1387,L1386)</f>
        <v>1</v>
      </c>
      <c r="Y1387" t="str">
        <f>IF(X1387&lt;=2,"CUMPLE","NO CUMPLE")</f>
        <v>CUMPLE</v>
      </c>
    </row>
    <row r="1388">
      <c r="A1388" t="str">
        <v>DEDICADO</v>
      </c>
      <c r="B1388" t="str">
        <v>DEDICADO</v>
      </c>
      <c r="C1388" t="str">
        <v>CERRADO</v>
      </c>
      <c r="D1388" t="str">
        <v>TIENDA</v>
      </c>
      <c r="E1388" t="str">
        <v>DEDICADO</v>
      </c>
      <c r="F1388" t="str">
        <v>DEDICADO</v>
      </c>
      <c r="G1388" t="str">
        <v>DEDICADO</v>
      </c>
      <c r="H1388" t="str">
        <v>Solicitud de técnico para apoyar atención de casos en tienda</v>
      </c>
      <c r="I1388" t="str">
        <v>Acompañamiento</v>
      </c>
      <c r="J1388" t="str">
        <v>Se realiza actividad de acompañamiento en tienda</v>
      </c>
      <c r="K1388">
        <v>44797</v>
      </c>
      <c r="L1388">
        <v>44797</v>
      </c>
      <c r="M1388" t="str">
        <f>TEXT(L1388,"DDDDDDD")</f>
        <v>miércoles</v>
      </c>
      <c r="N1388" t="str">
        <v>EASY</v>
      </c>
      <c r="O1388" t="str">
        <v>BOGOTA</v>
      </c>
      <c r="P1388" t="str">
        <f>IF(ISBLANK(O1388),"0",(VLOOKUP(O1388,REGION,2,FALSE)))</f>
        <v>BOGOTA</v>
      </c>
      <c r="Q1388" t="str">
        <v>JUAN ALEJANDRO JIMENEZ RAMIREZ</v>
      </c>
      <c r="R1388">
        <f>IF(ISBLANK(Q1388),"0", VLOOKUP(Q1388,PERSONAL,2,FALSE))</f>
        <v>1000254206</v>
      </c>
      <c r="S1388" t="str">
        <v>DIRECTO</v>
      </c>
      <c r="T1388">
        <v>0.3333333333333333</v>
      </c>
      <c r="U1388">
        <v>0.75</v>
      </c>
      <c r="V1388">
        <v>0.4166666666666667</v>
      </c>
      <c r="W1388" t="str">
        <v>2;5</v>
      </c>
      <c r="X1388">
        <f>NETWORKDAYS(K1388,L1387)</f>
        <v>1</v>
      </c>
      <c r="Y1388" t="str">
        <f>IF(X1388&lt;=2,"CUMPLE","NO CUMPLE")</f>
        <v>CUMPLE</v>
      </c>
    </row>
    <row r="1389">
      <c r="A1389" t="str">
        <v>DEDICADO</v>
      </c>
      <c r="B1389" t="str">
        <v>DEDICADO</v>
      </c>
      <c r="C1389" t="str">
        <v>CERRADO</v>
      </c>
      <c r="D1389" t="str">
        <v>TIENDA</v>
      </c>
      <c r="E1389" t="str">
        <v>DEDICADO</v>
      </c>
      <c r="F1389" t="str">
        <v>DEDICADO</v>
      </c>
      <c r="G1389" t="str">
        <v>DEDICADO</v>
      </c>
      <c r="H1389" t="str">
        <v>Solicitud de técnico para apoyar atención de casos en tienda</v>
      </c>
      <c r="I1389" t="str">
        <v>Acompañamiento</v>
      </c>
      <c r="J1389" t="str">
        <v>Se realiza actividad de acompañamiento en tienda</v>
      </c>
      <c r="K1389">
        <v>44798</v>
      </c>
      <c r="L1389">
        <v>44798</v>
      </c>
      <c r="M1389" t="str">
        <f>TEXT(L1389,"DDDDDDD")</f>
        <v>jueves</v>
      </c>
      <c r="N1389" t="str">
        <v>J031 CALI CHIPICHAPE</v>
      </c>
      <c r="O1389" t="str">
        <v>CALI</v>
      </c>
      <c r="P1389" t="str">
        <v>OCCIDENTE</v>
      </c>
      <c r="Q1389" t="str">
        <v>LINA FERNANDA ARBOLEDA PRECIADO</v>
      </c>
      <c r="R1389">
        <f>IF(ISBLANK(Q1389),"0", VLOOKUP(Q1389,PERSONAL,2,FALSE))</f>
        <v>1143832224</v>
      </c>
      <c r="S1389" t="str">
        <v>DIRECTO</v>
      </c>
      <c r="T1389">
        <v>0.3333333333333333</v>
      </c>
      <c r="U1389">
        <v>0.75</v>
      </c>
      <c r="V1389">
        <v>0.4166666666666667</v>
      </c>
      <c r="W1389" t="str">
        <v>2;5</v>
      </c>
      <c r="X1389">
        <f>NETWORKDAYS(K1389,L1388)</f>
        <v>-2</v>
      </c>
      <c r="Y1389" t="str">
        <f>IF(X1389&lt;=2,"CUMPLE","NO CUMPLE")</f>
        <v>CUMPLE</v>
      </c>
    </row>
    <row r="1390">
      <c r="A1390" t="str">
        <v>DEDICADO</v>
      </c>
      <c r="B1390" t="str">
        <v>DEDICADO</v>
      </c>
      <c r="C1390" t="str">
        <v>CERRADO</v>
      </c>
      <c r="D1390" t="str">
        <v>TIENDA</v>
      </c>
      <c r="E1390" t="str">
        <v>DEDICADO</v>
      </c>
      <c r="F1390" t="str">
        <v>DEDICADO</v>
      </c>
      <c r="G1390" t="str">
        <v>DEDICADO</v>
      </c>
      <c r="H1390" t="str">
        <v>Solicitud de técnico para apoyar atención de casos en tienda</v>
      </c>
      <c r="I1390" t="str">
        <v>Acompañamiento</v>
      </c>
      <c r="J1390" t="str">
        <v>Se realiza actividad de acompañamiento en tienda</v>
      </c>
      <c r="K1390">
        <v>44798</v>
      </c>
      <c r="L1390">
        <v>44798</v>
      </c>
      <c r="M1390" t="str">
        <f>TEXT(L1390,"DDDDDDD")</f>
        <v>jueves</v>
      </c>
      <c r="N1390" t="str">
        <v>EASY</v>
      </c>
      <c r="O1390" t="str">
        <v>BOGOTA</v>
      </c>
      <c r="P1390" t="str">
        <f>IF(ISBLANK(O1390),"0",(VLOOKUP(O1390,REGION,2,FALSE)))</f>
        <v>BOGOTA</v>
      </c>
      <c r="Q1390" t="str">
        <v>JUAN ALEJANDRO JIMENEZ RAMIREZ</v>
      </c>
      <c r="R1390">
        <f>IF(ISBLANK(Q1390),"0", VLOOKUP(Q1390,PERSONAL,2,FALSE))</f>
        <v>1000254206</v>
      </c>
      <c r="S1390" t="str">
        <v>DIRECTO</v>
      </c>
      <c r="T1390">
        <v>0.3333333333333333</v>
      </c>
      <c r="U1390">
        <v>0.75</v>
      </c>
      <c r="V1390">
        <v>0.4166666666666667</v>
      </c>
      <c r="W1390" t="str">
        <v>2;5</v>
      </c>
      <c r="X1390">
        <f>NETWORKDAYS(K1390,L1389)</f>
        <v>1</v>
      </c>
      <c r="Y1390" t="str">
        <f>IF(X1390&lt;=2,"CUMPLE","NO CUMPLE")</f>
        <v>CUMPLE</v>
      </c>
    </row>
    <row r="1391">
      <c r="A1391" t="str">
        <v>DEDICADO</v>
      </c>
      <c r="B1391" t="str">
        <v>DEDICADO</v>
      </c>
      <c r="C1391" t="str">
        <v>CERRADO</v>
      </c>
      <c r="D1391" t="str">
        <v>CRC</v>
      </c>
      <c r="E1391" t="str">
        <v>DEDICADO</v>
      </c>
      <c r="F1391" t="str">
        <v>DEDICADO</v>
      </c>
      <c r="G1391" t="str">
        <v>DEDICADO</v>
      </c>
      <c r="H1391" t="str">
        <v>Gestión de soporte técnico en el Centro de Reparación</v>
      </c>
      <c r="I1391" t="str">
        <v>Gestión de soporte técnico en el Centro de Reparación</v>
      </c>
      <c r="J1391" t="str">
        <v>Se realiza actividad de acompañamiento en CRC</v>
      </c>
      <c r="K1391">
        <v>44799</v>
      </c>
      <c r="L1391">
        <v>44799</v>
      </c>
      <c r="M1391" t="str">
        <f>TEXT(L1391,"DDDDDDD")</f>
        <v>viernes</v>
      </c>
      <c r="N1391" t="str">
        <v>CENTRO DE REPARACIÓN</v>
      </c>
      <c r="O1391" t="str">
        <v>BOGOTA</v>
      </c>
      <c r="P1391" t="str">
        <f>IF(ISBLANK(O1391),"0",(VLOOKUP(O1391,REGION,2,FALSE)))</f>
        <v>BOGOTA</v>
      </c>
      <c r="Q1391" t="str">
        <v>DIEGO ALBERTO TORRES CRUZ</v>
      </c>
      <c r="R1391">
        <f>IF(ISBLANK(Q1391),"0", VLOOKUP(Q1391,PERSONAL,2,FALSE))</f>
        <v>1000466791</v>
      </c>
      <c r="S1391" t="str">
        <v>DIRECTO</v>
      </c>
      <c r="T1391">
        <v>0.3333333333333333</v>
      </c>
      <c r="U1391">
        <v>0.75</v>
      </c>
      <c r="V1391">
        <v>0.4166666666666667</v>
      </c>
      <c r="W1391" t="str">
        <v>2;5</v>
      </c>
      <c r="X1391">
        <f>NETWORKDAYS(K1391,L1390)</f>
        <v>-2</v>
      </c>
      <c r="Y1391" t="str">
        <f>IF(X1391&lt;=2,"CUMPLE","NO CUMPLE")</f>
        <v>CUMPLE</v>
      </c>
    </row>
    <row r="1392">
      <c r="A1392" t="str">
        <v>DEDICADO</v>
      </c>
      <c r="B1392" t="str">
        <v>DEDICADO</v>
      </c>
      <c r="C1392" t="str">
        <v>CERRADO</v>
      </c>
      <c r="D1392" t="str">
        <v>TIENDA</v>
      </c>
      <c r="E1392" t="str">
        <v>DEDICADO</v>
      </c>
      <c r="F1392" t="str">
        <v>DEDICADO</v>
      </c>
      <c r="G1392" t="str">
        <v>DEDICADO</v>
      </c>
      <c r="H1392" t="str">
        <v>Solicitud de técnico para apoyar atención de casos en tienda</v>
      </c>
      <c r="I1392" t="str">
        <v>Acompañamiento</v>
      </c>
      <c r="J1392" t="str">
        <v>Se realiza actividad de acompañamiento en tienda</v>
      </c>
      <c r="K1392">
        <v>44799</v>
      </c>
      <c r="L1392">
        <v>44799</v>
      </c>
      <c r="M1392" t="str">
        <f>TEXT(L1392,"DDDDDDD")</f>
        <v>viernes</v>
      </c>
      <c r="N1392" t="str">
        <v>M032 LA 70</v>
      </c>
      <c r="O1392" t="str">
        <v>CALI</v>
      </c>
      <c r="P1392" t="str">
        <v>OCCIDENTE</v>
      </c>
      <c r="Q1392" t="str">
        <v>LINA FERNANDA ARBOLEDA PRECIADO</v>
      </c>
      <c r="R1392">
        <f>IF(ISBLANK(Q1392),"0", VLOOKUP(Q1392,PERSONAL,2,FALSE))</f>
        <v>1143832224</v>
      </c>
      <c r="S1392" t="str">
        <v>DIRECTO</v>
      </c>
      <c r="T1392">
        <v>0.3333333333333333</v>
      </c>
      <c r="U1392">
        <v>0.75</v>
      </c>
      <c r="V1392">
        <v>0.4166666666666667</v>
      </c>
      <c r="W1392" t="str">
        <v>2;5</v>
      </c>
      <c r="X1392">
        <f>NETWORKDAYS(K1392,L1391)</f>
        <v>1</v>
      </c>
      <c r="Y1392" t="str">
        <f>IF(X1392&lt;=2,"CUMPLE","NO CUMPLE")</f>
        <v>CUMPLE</v>
      </c>
    </row>
    <row r="1393">
      <c r="A1393" t="str">
        <v>DEDICADO</v>
      </c>
      <c r="B1393" t="str">
        <v>DEDICADO</v>
      </c>
      <c r="C1393" t="str">
        <v>CERRADO</v>
      </c>
      <c r="D1393" t="str">
        <v>TIENDA</v>
      </c>
      <c r="E1393" t="str">
        <v>DEDICADO</v>
      </c>
      <c r="F1393" t="str">
        <v>DEDICADO</v>
      </c>
      <c r="G1393" t="str">
        <v>DEDICADO</v>
      </c>
      <c r="H1393" t="str">
        <v>Solicitud de técnico para apoyar atención de casos en tienda</v>
      </c>
      <c r="I1393" t="str">
        <v>Acompañamiento</v>
      </c>
      <c r="J1393" t="str">
        <v>Se realiza actividad de acompañamiento en tienda</v>
      </c>
      <c r="K1393">
        <v>44799</v>
      </c>
      <c r="L1393">
        <v>44799</v>
      </c>
      <c r="M1393" t="str">
        <f>TEXT(L1393,"DDDDDDD")</f>
        <v>viernes</v>
      </c>
      <c r="N1393" t="str">
        <v>EASY</v>
      </c>
      <c r="O1393" t="str">
        <v>BOGOTA</v>
      </c>
      <c r="P1393" t="str">
        <f>IF(ISBLANK(O1393),"0",(VLOOKUP(O1393,REGION,2,FALSE)))</f>
        <v>BOGOTA</v>
      </c>
      <c r="Q1393" t="str">
        <v>JUAN ALEJANDRO JIMENEZ RAMIREZ</v>
      </c>
      <c r="R1393">
        <f>IF(ISBLANK(Q1393),"0", VLOOKUP(Q1393,PERSONAL,2,FALSE))</f>
        <v>1000254206</v>
      </c>
      <c r="S1393" t="str">
        <v>DIRECTO</v>
      </c>
      <c r="T1393">
        <v>0.3333333333333333</v>
      </c>
      <c r="U1393">
        <v>0.75</v>
      </c>
      <c r="V1393">
        <v>0.4166666666666667</v>
      </c>
      <c r="W1393" t="str">
        <v>2;5</v>
      </c>
      <c r="X1393">
        <f>NETWORKDAYS(K1393,L1392)</f>
        <v>1</v>
      </c>
      <c r="Y1393" t="str">
        <f>IF(X1393&lt;=2,"CUMPLE","NO CUMPLE")</f>
        <v>CUMPLE</v>
      </c>
    </row>
    <row r="1394">
      <c r="A1394" t="str">
        <v>DEDICADO</v>
      </c>
      <c r="B1394" t="str">
        <v>DEDICADO</v>
      </c>
      <c r="C1394" t="str">
        <v>CERRADO</v>
      </c>
      <c r="D1394" t="str">
        <v>CRC</v>
      </c>
      <c r="E1394" t="str">
        <v>DEDICADO</v>
      </c>
      <c r="F1394" t="str">
        <v>DEDICADO</v>
      </c>
      <c r="G1394" t="str">
        <v>DEDICADO</v>
      </c>
      <c r="H1394" t="str">
        <v>Gestión de soporte técnico en el Centro de Reparación</v>
      </c>
      <c r="I1394" t="str">
        <v>Gestión de soporte técnico en el Centro de Reparación</v>
      </c>
      <c r="J1394" t="str">
        <v>Se realiza actividad de acompañamiento en CRC</v>
      </c>
      <c r="K1394">
        <v>44802</v>
      </c>
      <c r="L1394">
        <v>44802</v>
      </c>
      <c r="M1394" t="str">
        <f>TEXT(L1394,"DDDDDDD")</f>
        <v>lunes</v>
      </c>
      <c r="N1394" t="str">
        <v>CENTRO DE REPARACIÓN</v>
      </c>
      <c r="O1394" t="str">
        <v>BOGOTA</v>
      </c>
      <c r="P1394" t="str">
        <f>IF(ISBLANK(O1394),"0",(VLOOKUP(O1394,REGION,2,FALSE)))</f>
        <v>BOGOTA</v>
      </c>
      <c r="Q1394" t="str">
        <v>DIEGO ALBERTO TORRES CRUZ</v>
      </c>
      <c r="R1394">
        <f>IF(ISBLANK(Q1394),"0", VLOOKUP(Q1394,PERSONAL,2,FALSE))</f>
        <v>1000466791</v>
      </c>
      <c r="S1394" t="str">
        <v>DIRECTO</v>
      </c>
      <c r="T1394">
        <v>0.3333333333333333</v>
      </c>
      <c r="U1394">
        <v>0.75</v>
      </c>
      <c r="V1394">
        <v>0.4166666666666667</v>
      </c>
      <c r="W1394" t="str">
        <v>2;5</v>
      </c>
      <c r="X1394">
        <f>NETWORKDAYS(K1394,L1393)</f>
        <v>-2</v>
      </c>
      <c r="Y1394" t="str">
        <f>IF(X1394&lt;=2,"CUMPLE","NO CUMPLE")</f>
        <v>CUMPLE</v>
      </c>
    </row>
    <row r="1395">
      <c r="A1395" t="str">
        <v>DEDICADO</v>
      </c>
      <c r="B1395" t="str">
        <v>DEDICADO</v>
      </c>
      <c r="C1395" t="str">
        <v>CERRADO</v>
      </c>
      <c r="D1395" t="str">
        <v>TIENDA</v>
      </c>
      <c r="E1395" t="str">
        <v>DEDICADO</v>
      </c>
      <c r="F1395" t="str">
        <v>DEDICADO</v>
      </c>
      <c r="G1395" t="str">
        <v>DEDICADO</v>
      </c>
      <c r="H1395" t="str">
        <v>Solicitud de técnico para apoyar atención de casos en tienda</v>
      </c>
      <c r="I1395" t="str">
        <v>Acompañamiento</v>
      </c>
      <c r="J1395" t="str">
        <v>Se realiza actividad de acompañamiento en tienda</v>
      </c>
      <c r="K1395">
        <v>44802</v>
      </c>
      <c r="L1395">
        <v>44802</v>
      </c>
      <c r="M1395" t="str">
        <f>TEXT(L1395,"DDDDDDD")</f>
        <v>lunes</v>
      </c>
      <c r="N1395" t="str">
        <v>J031 CALI CHIPICHAPE</v>
      </c>
      <c r="O1395" t="str">
        <v>CALI</v>
      </c>
      <c r="P1395" t="str">
        <v>OCCIDENTE</v>
      </c>
      <c r="Q1395" t="str">
        <v>LINA FERNANDA ARBOLEDA PRECIADO</v>
      </c>
      <c r="R1395">
        <f>IF(ISBLANK(Q1395),"0", VLOOKUP(Q1395,PERSONAL,2,FALSE))</f>
        <v>1143832224</v>
      </c>
      <c r="S1395" t="str">
        <v>DIRECTO</v>
      </c>
      <c r="T1395">
        <v>0.3333333333333333</v>
      </c>
      <c r="U1395">
        <v>0.75</v>
      </c>
      <c r="V1395">
        <v>0.4166666666666667</v>
      </c>
      <c r="W1395" t="str">
        <v>2;5</v>
      </c>
      <c r="X1395">
        <f>NETWORKDAYS(K1395,L1394)</f>
        <v>1</v>
      </c>
      <c r="Y1395" t="str">
        <f>IF(X1395&lt;=2,"CUMPLE","NO CUMPLE")</f>
        <v>CUMPLE</v>
      </c>
    </row>
    <row r="1396">
      <c r="A1396" t="str">
        <v>DEDICADO</v>
      </c>
      <c r="B1396" t="str">
        <v>DEDICADO</v>
      </c>
      <c r="C1396" t="str">
        <v>CERRADO</v>
      </c>
      <c r="D1396" t="str">
        <v>TIENDA</v>
      </c>
      <c r="E1396" t="str">
        <v>DEDICADO</v>
      </c>
      <c r="F1396" t="str">
        <v>DEDICADO</v>
      </c>
      <c r="G1396" t="str">
        <v>DEDICADO</v>
      </c>
      <c r="H1396" t="str">
        <v>Solicitud de técnico para apoyar atención de casos en tienda</v>
      </c>
      <c r="I1396" t="str">
        <v>Acompañamiento</v>
      </c>
      <c r="J1396" t="str">
        <v>Se realiza actividad de acompañamiento en tienda</v>
      </c>
      <c r="K1396">
        <v>44802</v>
      </c>
      <c r="L1396">
        <v>44802</v>
      </c>
      <c r="M1396" t="str">
        <f>TEXT(L1396,"DDDDDDD")</f>
        <v>lunes</v>
      </c>
      <c r="N1396" t="str">
        <v>EASY</v>
      </c>
      <c r="O1396" t="str">
        <v>BOGOTA</v>
      </c>
      <c r="P1396" t="str">
        <f>IF(ISBLANK(O1396),"0",(VLOOKUP(O1396,REGION,2,FALSE)))</f>
        <v>BOGOTA</v>
      </c>
      <c r="Q1396" t="str">
        <v>JUAN ALEJANDRO JIMENEZ RAMIREZ</v>
      </c>
      <c r="R1396">
        <f>IF(ISBLANK(Q1396),"0", VLOOKUP(Q1396,PERSONAL,2,FALSE))</f>
        <v>1000254206</v>
      </c>
      <c r="S1396" t="str">
        <v>DIRECTO</v>
      </c>
      <c r="T1396">
        <v>0.3333333333333333</v>
      </c>
      <c r="U1396">
        <v>0.75</v>
      </c>
      <c r="V1396">
        <v>0.4166666666666667</v>
      </c>
      <c r="W1396" t="str">
        <v>2;5</v>
      </c>
      <c r="X1396">
        <f>NETWORKDAYS(K1396,L1395)</f>
        <v>1</v>
      </c>
      <c r="Y1396" t="str">
        <f>IF(X1396&lt;=2,"CUMPLE","NO CUMPLE")</f>
        <v>CUMPLE</v>
      </c>
    </row>
    <row r="1397">
      <c r="A1397" t="str">
        <v>DEDICADO</v>
      </c>
      <c r="B1397" t="str">
        <v>DEDICADO</v>
      </c>
      <c r="C1397" t="str">
        <v>CERRADO</v>
      </c>
      <c r="D1397" t="str">
        <v>TIENDA</v>
      </c>
      <c r="E1397" t="str">
        <v>DEDICADO</v>
      </c>
      <c r="F1397" t="str">
        <v>DEDICADO</v>
      </c>
      <c r="G1397" t="str">
        <v>DEDICADO</v>
      </c>
      <c r="H1397" t="str">
        <v>Solicitud de técnico para apoyar atención de casos en tienda</v>
      </c>
      <c r="I1397" t="str">
        <v>Acompañamiento</v>
      </c>
      <c r="J1397" t="str">
        <v>Se realiza actividad de acompañamiento en tienda</v>
      </c>
      <c r="K1397">
        <v>44803</v>
      </c>
      <c r="L1397">
        <v>44803</v>
      </c>
      <c r="M1397" t="str">
        <f>TEXT(L1397,"DDDDDDD")</f>
        <v>martes</v>
      </c>
      <c r="N1397" t="str">
        <v>M032 LA 70</v>
      </c>
      <c r="O1397" t="str">
        <v>CALI</v>
      </c>
      <c r="P1397" t="str">
        <v>OCCIDENTE</v>
      </c>
      <c r="Q1397" t="str">
        <v>LINA FERNANDA ARBOLEDA PRECIADO</v>
      </c>
      <c r="R1397">
        <f>IF(ISBLANK(Q1397),"0", VLOOKUP(Q1397,PERSONAL,2,FALSE))</f>
        <v>1143832224</v>
      </c>
      <c r="S1397" t="str">
        <v>DIRECTO</v>
      </c>
      <c r="T1397">
        <v>0.3333333333333333</v>
      </c>
      <c r="U1397">
        <v>0.75</v>
      </c>
      <c r="V1397">
        <v>0.4166666666666667</v>
      </c>
      <c r="W1397" t="str">
        <v>2;5</v>
      </c>
      <c r="X1397">
        <f>NETWORKDAYS(K1397,L1396)</f>
        <v>-2</v>
      </c>
      <c r="Y1397" t="str">
        <f>IF(X1397&lt;=2,"CUMPLE","NO CUMPLE")</f>
        <v>CUMPLE</v>
      </c>
    </row>
    <row r="1398">
      <c r="A1398" t="str">
        <v>DEDICADO</v>
      </c>
      <c r="B1398" t="str">
        <v>DEDICADO</v>
      </c>
      <c r="C1398" t="str">
        <v>CERRADO</v>
      </c>
      <c r="D1398" t="str">
        <v>TIENDA</v>
      </c>
      <c r="E1398" t="str">
        <v>DEDICADO</v>
      </c>
      <c r="F1398" t="str">
        <v>DEDICADO</v>
      </c>
      <c r="G1398" t="str">
        <v>DEDICADO</v>
      </c>
      <c r="H1398" t="str">
        <v>Solicitud de técnico para apoyar atención de casos en tienda</v>
      </c>
      <c r="I1398" t="str">
        <v>Acompañamiento</v>
      </c>
      <c r="J1398" t="str">
        <v>Se realiza actividad de acompañamiento en tienda</v>
      </c>
      <c r="K1398">
        <v>44803</v>
      </c>
      <c r="L1398">
        <v>44803</v>
      </c>
      <c r="M1398" t="str">
        <f>TEXT(L1398,"DDDDDDD")</f>
        <v>martes</v>
      </c>
      <c r="N1398" t="str">
        <v>EASY</v>
      </c>
      <c r="O1398" t="str">
        <v>BOGOTA</v>
      </c>
      <c r="P1398" t="str">
        <f>IF(ISBLANK(O1398),"0",(VLOOKUP(O1398,REGION,2,FALSE)))</f>
        <v>BOGOTA</v>
      </c>
      <c r="Q1398" t="str">
        <v>JUAN ALEJANDRO JIMENEZ RAMIREZ</v>
      </c>
      <c r="R1398">
        <f>IF(ISBLANK(Q1398),"0", VLOOKUP(Q1398,PERSONAL,2,FALSE))</f>
        <v>1000254206</v>
      </c>
      <c r="S1398" t="str">
        <v>DIRECTO</v>
      </c>
      <c r="T1398">
        <v>0.3333333333333333</v>
      </c>
      <c r="U1398">
        <v>0.75</v>
      </c>
      <c r="V1398">
        <v>0.4166666666666667</v>
      </c>
      <c r="W1398" t="str">
        <v>2;5</v>
      </c>
      <c r="X1398">
        <f>NETWORKDAYS(K1398,L1397)</f>
        <v>1</v>
      </c>
      <c r="Y1398" t="str">
        <f>IF(X1398&lt;=2,"CUMPLE","NO CUMPLE")</f>
        <v>CUMPLE</v>
      </c>
    </row>
    <row r="1399">
      <c r="A1399" t="str">
        <v>DEDICADO</v>
      </c>
      <c r="B1399" t="str">
        <v>DEDICADO</v>
      </c>
      <c r="C1399" t="str">
        <v>CERRADO</v>
      </c>
      <c r="D1399" t="str">
        <v>CRC</v>
      </c>
      <c r="E1399" t="str">
        <v>DEDICADO</v>
      </c>
      <c r="F1399" t="str">
        <v>DEDICADO</v>
      </c>
      <c r="G1399" t="str">
        <v>DEDICADO</v>
      </c>
      <c r="H1399" t="str">
        <v>Gestión de soporte técnico en el Centro de Reparación</v>
      </c>
      <c r="I1399" t="str">
        <v>Gestión de soporte técnico en el Centro de Reparación</v>
      </c>
      <c r="J1399" t="str">
        <v>Se realiza actividad de acompañamiento en CRC</v>
      </c>
      <c r="K1399">
        <v>44804</v>
      </c>
      <c r="L1399">
        <v>44804</v>
      </c>
      <c r="M1399" t="str">
        <f>TEXT(L1399,"DDDDDDD")</f>
        <v>miércoles</v>
      </c>
      <c r="N1399" t="str">
        <v>CENTRO DE REPARACIÓN</v>
      </c>
      <c r="O1399" t="str">
        <v>BOGOTA</v>
      </c>
      <c r="P1399" t="str">
        <f>IF(ISBLANK(O1399),"0",(VLOOKUP(O1399,REGION,2,FALSE)))</f>
        <v>BOGOTA</v>
      </c>
      <c r="Q1399" t="str">
        <v>DIEGO ALBERTO TORRES CRUZ</v>
      </c>
      <c r="R1399">
        <f>IF(ISBLANK(Q1399),"0", VLOOKUP(Q1399,PERSONAL,2,FALSE))</f>
        <v>1000466791</v>
      </c>
      <c r="S1399" t="str">
        <v>DIRECTO</v>
      </c>
      <c r="T1399">
        <v>0.3333333333333333</v>
      </c>
      <c r="U1399">
        <v>0.75</v>
      </c>
      <c r="V1399">
        <v>0.4166666666666667</v>
      </c>
      <c r="W1399" t="str">
        <v>2;5</v>
      </c>
      <c r="X1399">
        <f>NETWORKDAYS(K1399,L1398)</f>
        <v>-2</v>
      </c>
      <c r="Y1399" t="str">
        <f>IF(X1399&lt;=2,"CUMPLE","NO CUMPLE")</f>
        <v>CUMPLE</v>
      </c>
    </row>
    <row r="1400">
      <c r="A1400" t="str">
        <v>DEDICADO</v>
      </c>
      <c r="B1400" t="str">
        <v>DEDICADO</v>
      </c>
      <c r="C1400" t="str">
        <v>CERRADO</v>
      </c>
      <c r="D1400" t="str">
        <v>TIENDA</v>
      </c>
      <c r="E1400" t="str">
        <v>DEDICADO</v>
      </c>
      <c r="F1400" t="str">
        <v>DEDICADO</v>
      </c>
      <c r="G1400" t="str">
        <v>DEDICADO</v>
      </c>
      <c r="H1400" t="str">
        <v>Solicitud de técnico para apoyar atención de casos en tienda</v>
      </c>
      <c r="I1400" t="str">
        <v>Acompañamiento</v>
      </c>
      <c r="J1400" t="str">
        <v>Se realiza actividad de acompañamiento en tienda</v>
      </c>
      <c r="K1400">
        <v>44804</v>
      </c>
      <c r="L1400">
        <v>44804</v>
      </c>
      <c r="M1400" t="str">
        <f>TEXT(L1400,"DDDDDDD")</f>
        <v>miércoles</v>
      </c>
      <c r="N1400" t="str">
        <v>J031 CALI CHIPICHAPE</v>
      </c>
      <c r="O1400" t="str">
        <v>CALI</v>
      </c>
      <c r="P1400" t="str">
        <v>OCCIDENTE</v>
      </c>
      <c r="Q1400" t="str">
        <v>LINA FERNANDA ARBOLEDA PRECIADO</v>
      </c>
      <c r="R1400">
        <f>IF(ISBLANK(Q1400),"0", VLOOKUP(Q1400,PERSONAL,2,FALSE))</f>
        <v>1143832224</v>
      </c>
      <c r="S1400" t="str">
        <v>DIRECTO</v>
      </c>
      <c r="T1400">
        <v>0.3333333333333333</v>
      </c>
      <c r="U1400">
        <v>0.75</v>
      </c>
      <c r="V1400">
        <v>0.4166666666666667</v>
      </c>
      <c r="W1400" t="str">
        <v>2;5</v>
      </c>
      <c r="X1400">
        <f>NETWORKDAYS(K1400,L1399)</f>
        <v>1</v>
      </c>
      <c r="Y1400" t="str">
        <f>IF(X1400&lt;=2,"CUMPLE","NO CUMPLE")</f>
        <v>CUMPLE</v>
      </c>
    </row>
    <row r="1401">
      <c r="A1401" t="str">
        <v>DEDICADO</v>
      </c>
      <c r="B1401" t="str">
        <v>DEDICADO</v>
      </c>
      <c r="C1401" t="str">
        <v>CERRADO</v>
      </c>
      <c r="D1401" t="str">
        <v>TIENDA</v>
      </c>
      <c r="E1401" t="str">
        <v>DEDICADO</v>
      </c>
      <c r="F1401" t="str">
        <v>DEDICADO</v>
      </c>
      <c r="G1401" t="str">
        <v>DEDICADO</v>
      </c>
      <c r="H1401" t="str">
        <v>Solicitud de técnico para apoyar atención de casos en tienda</v>
      </c>
      <c r="I1401" t="str">
        <v>Acompañamiento</v>
      </c>
      <c r="J1401" t="str">
        <v>Se realiza actividad de acompañamiento en tienda</v>
      </c>
      <c r="K1401">
        <v>44804</v>
      </c>
      <c r="L1401">
        <v>44804</v>
      </c>
      <c r="M1401" t="str">
        <f>TEXT(L1401,"DDDDDDD")</f>
        <v>miércoles</v>
      </c>
      <c r="N1401" t="str">
        <v>EASY</v>
      </c>
      <c r="O1401" t="str">
        <v>BOGOTA</v>
      </c>
      <c r="P1401" t="str">
        <f>IF(ISBLANK(O1401),"0",(VLOOKUP(O1401,REGION,2,FALSE)))</f>
        <v>BOGOTA</v>
      </c>
      <c r="Q1401" t="str">
        <v>JUAN ALEJANDRO JIMENEZ RAMIREZ</v>
      </c>
      <c r="R1401">
        <f>IF(ISBLANK(Q1401),"0", VLOOKUP(Q1401,PERSONAL,2,FALSE))</f>
        <v>1000254206</v>
      </c>
      <c r="S1401" t="str">
        <v>DIRECTO</v>
      </c>
      <c r="T1401">
        <v>0.3333333333333333</v>
      </c>
      <c r="U1401">
        <v>0.75</v>
      </c>
      <c r="V1401">
        <v>0.4166666666666667</v>
      </c>
      <c r="W1401" t="str">
        <v>2;5</v>
      </c>
      <c r="X1401">
        <f>NETWORKDAYS(K1401,L1400)</f>
        <v>1</v>
      </c>
      <c r="Y1401" t="str">
        <f>IF(X1401&lt;=2,"CUMPLE","NO CUMPLE")</f>
        <v>CUMPLE</v>
      </c>
    </row>
    <row r="1402" xml:space="preserve">
      <c r="A1402">
        <v>12478948</v>
      </c>
      <c r="B1402" t="str">
        <v>REQUEST</v>
      </c>
      <c r="C1402" t="str">
        <v>CERRADO</v>
      </c>
      <c r="D1402" t="str">
        <v>LINEAL DE CAJAS</v>
      </c>
      <c r="E1402" t="str">
        <v>POS</v>
      </c>
      <c r="F1402" t="str">
        <v>POS</v>
      </c>
      <c r="G1402" t="str">
        <v>WINCOR</v>
      </c>
      <c r="H1402"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12 sistema lento</v>
      </c>
      <c r="I1402" t="str">
        <v>jefe por favor me colabora con la autorizacion de esta llamada para el tecnico de isit realice la instalacion de la parte solicitada para la pos</v>
      </c>
      <c r="J1402" t="str">
        <v>Se solicita la informacion para realizar el procedimiento de formateo y cambio de disk Se ingresa a la bios y se cambia el orden de inicio por la usb e inicia el procedimento de cambio de disk destapando la unidad y desconectando el disk que hay en su interior y cambiandolo por el nuevo disk. Se inició el cpu ya preprogramado para que inicie por la usb y se continua el paso a paso de instalación. Se realiza prueba local de ingreso y se le informa al jefe de sección que debe enviar un correo para el cargue de la facturación</v>
      </c>
      <c r="K1402">
        <v>44805</v>
      </c>
      <c r="L1402">
        <v>44805</v>
      </c>
      <c r="M1402" t="str">
        <f>TEXT(L1402,"DDDDDDD")</f>
        <v>jueves</v>
      </c>
      <c r="N1402" t="str">
        <v>J036 JUMBO POPAYAN CAMPANARIO</v>
      </c>
      <c r="O1402" t="str">
        <v>POPAYAN</v>
      </c>
      <c r="P1402" t="str">
        <f>IF(ISBLANK(O1402),"0",(VLOOKUP(O1402,REGION,2,FALSE)))</f>
        <v>OCCIDENTE</v>
      </c>
      <c r="Q1402" t="str">
        <v>DANIEL FERNANDO PAREDES ARTEAGA</v>
      </c>
      <c r="R1402">
        <f>IF(ISBLANK(Q1402),"0", VLOOKUP(Q1402,PERSONAL,2,FALSE))</f>
        <v>10301691</v>
      </c>
      <c r="S1402" t="str">
        <v>DIRECTO</v>
      </c>
      <c r="T1402">
        <v>0.3402777777777778</v>
      </c>
      <c r="U1402">
        <v>0.4236111111111111</v>
      </c>
      <c r="V1402">
        <f>IF(ISBLANK(T1402 ),"0",U1402-T1402)</f>
        <v>0.08333333333333331</v>
      </c>
      <c r="W1402">
        <v>2</v>
      </c>
      <c r="X1402">
        <f>NETWORKDAYS(K1402,L1401)</f>
        <v>-2</v>
      </c>
      <c r="Y1402" t="str">
        <f>IF(X1402&lt;=2,"CUMPLE","NO CUMPLE")</f>
        <v>CUMPLE</v>
      </c>
    </row>
    <row r="1403" xml:space="preserve">
      <c r="A1403">
        <v>12516137</v>
      </c>
      <c r="B1403" t="str">
        <v>REQUEST</v>
      </c>
      <c r="C1403" t="str">
        <v>CERRADO</v>
      </c>
      <c r="D1403" t="str">
        <v>LINEAL DE CAJAS</v>
      </c>
      <c r="E1403" t="str">
        <v>POS</v>
      </c>
      <c r="F1403" t="str">
        <v>POS</v>
      </c>
      <c r="G1403" t="str">
        <v>WINCOR</v>
      </c>
      <c r="H1403"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14 Sistema lento al momento de escanear los productos; serial 6498506442</v>
      </c>
      <c r="I1403" t="str">
        <v>jefe por favor me colabora con la autorizacion de esta llamada para el tecnico de isit realice la instalacion de la parte solicitada para la pos</v>
      </c>
      <c r="J1403" t="str">
        <v>Se solicita la informacion para realizar el procedimiento de formateo y cambio de disk Se ingresa a la bios y se cambia el orden de inicio por la usb e inicia el procedimento de cambio de disk destapando la unidad y desconectando el disk que hay en su interior y cambiandolo por el nuevo disk. Se inició el cpu ya preprogramado para que inicie por la usb y se continua el paso a paso de instalación. Se realiza prueba local de ingreso y se le informa al jefe de sección que debe enviar un correo para el cargue de la facturación</v>
      </c>
      <c r="K1403">
        <v>44805</v>
      </c>
      <c r="L1403">
        <v>44805</v>
      </c>
      <c r="M1403" t="str">
        <f>TEXT(L1403,"DDDDDDD")</f>
        <v>jueves</v>
      </c>
      <c r="N1403" t="str">
        <v>J036 JUMBO POPAYAN CAMPANARIO</v>
      </c>
      <c r="O1403" t="str">
        <v>POPAYAN</v>
      </c>
      <c r="P1403" t="str">
        <f>IF(ISBLANK(O1403),"0",(VLOOKUP(O1403,REGION,2,FALSE)))</f>
        <v>OCCIDENTE</v>
      </c>
      <c r="Q1403" t="str">
        <v>DANIEL FERNANDO PAREDES ARTEAGA</v>
      </c>
      <c r="R1403">
        <f>IF(ISBLANK(Q1403),"0", VLOOKUP(Q1403,PERSONAL,2,FALSE))</f>
        <v>10301691</v>
      </c>
      <c r="S1403" t="str">
        <v>DIRECTO</v>
      </c>
      <c r="T1403">
        <v>0.4236111111111111</v>
      </c>
      <c r="U1403">
        <v>0.5</v>
      </c>
      <c r="V1403">
        <f>IF(ISBLANK(T1403 ),"0",U1403-T1403)</f>
        <v>0.0763888888888889</v>
      </c>
      <c r="W1403">
        <v>2</v>
      </c>
      <c r="X1403">
        <f>NETWORKDAYS(K1403,L1402)</f>
        <v>1</v>
      </c>
      <c r="Y1403" t="str">
        <f>IF(X1403&lt;=2,"CUMPLE","NO CUMPLE")</f>
        <v>CUMPLE</v>
      </c>
    </row>
    <row r="1404" xml:space="preserve">
      <c r="A1404">
        <v>12667179</v>
      </c>
      <c r="B1404" t="str">
        <v>INCIDENT</v>
      </c>
      <c r="C1404" t="str">
        <v>CERRADO</v>
      </c>
      <c r="D1404" t="str">
        <v>BAZAR</v>
      </c>
      <c r="E1404" t="str">
        <v>VERIFICADOR</v>
      </c>
      <c r="F1404" t="str">
        <v>VERIFICADOR</v>
      </c>
      <c r="G1404" t="str">
        <v>NEWLAND</v>
      </c>
      <c r="H1404" t="str" xml:space="preserve">
        <v xml:space="preserve">Datos usuario_x000d_
Nombre: Geovanny Mauricio Romero Botina_x000d_
Correo: Geovanny.Romero@cencosud.com.co_x000d_
Usuario AD: GMRomero_x000d_
Pais: Colombia_x000d_
Ubicacion: M040 METRO RIOHACHA_x000d_
Zona: Colombia Costa_x000d_
Unidad de Negocio: Supermercados_x000d_
Servicio: Sistemas_x000d_
Telefono: 3176390738_x000d_
Anexo: 7870404_x000d_
Descripcion: Buen dia_x000d_
_x000d_
me ayudan con el verificador de precios del area de Bazar ya que no funciona_x000d_
</v>
      </c>
      <c r="I1404" t="str" xml:space="preserve">
        <v xml:space="preserve">Descripción:_x000d_
me ayudan con el verificador de precios del área de Bazar ya que no funciona_x000d_
Ubicacion: M040 METRO RIOHACHA_x000d_
Zona: Colombia Costa_x000d_
Unidad de Negocio: Supermercados_x000d_
Servicio: Sistemas_x000d_
Telefono: 3176390738</v>
      </c>
      <c r="J1404" t="str">
        <v>Se encuentra el verificador de precio bloqueado y al momento de leer algún código no muestra ningún resultado; se realiza reseteo; instalación de app y configuración para resolver el problema; luego de esto se realizan múltiples pruebas con resultados positivos. Se le hace entrega al jefe de sección.</v>
      </c>
      <c r="K1404">
        <v>44805</v>
      </c>
      <c r="L1404">
        <v>44805</v>
      </c>
      <c r="M1404" t="str">
        <f>TEXT(L1404,"DDDDDDD")</f>
        <v>jueves</v>
      </c>
      <c r="N1404" t="str">
        <v>M040 METRO RIOHACHA</v>
      </c>
      <c r="O1404" t="str">
        <v>RIOHACHA</v>
      </c>
      <c r="P1404" t="str">
        <f>IF(ISBLANK(O1404),"0",(VLOOKUP(O1404,REGION,2,FALSE)))</f>
        <v>COSTA</v>
      </c>
      <c r="Q1404" t="str">
        <v>WILGER MELO PRADO</v>
      </c>
      <c r="R1404">
        <f>IF(ISBLANK(Q1404),"0", VLOOKUP(Q1404,PERSONAL,2,FALSE))</f>
        <v>1118852348</v>
      </c>
      <c r="S1404" t="str">
        <v>DIRECTO</v>
      </c>
      <c r="T1404">
        <v>0.5763888888888888</v>
      </c>
      <c r="U1404">
        <v>0.6597222222222222</v>
      </c>
      <c r="V1404">
        <f>IF(ISBLANK(T1404 ),"0",U1404-T1404)</f>
        <v>0.08333333333333337</v>
      </c>
      <c r="W1404">
        <v>2</v>
      </c>
      <c r="X1404">
        <f>NETWORKDAYS(K1404,L1403)</f>
        <v>1</v>
      </c>
      <c r="Y1404" t="str">
        <f>IF(X1404&lt;=2,"CUMPLE","NO CUMPLE")</f>
        <v>CUMPLE</v>
      </c>
    </row>
    <row r="1405" xml:space="preserve">
      <c r="A1405">
        <v>12616688</v>
      </c>
      <c r="B1405" t="str">
        <v>REQUEST</v>
      </c>
      <c r="C1405" t="str">
        <v>CERRADO</v>
      </c>
      <c r="D1405" t="str">
        <v>PISO DE VENTA</v>
      </c>
      <c r="E1405" t="str">
        <v>VERIFICADOR</v>
      </c>
      <c r="F1405" t="str">
        <v>VERIFICADOR</v>
      </c>
      <c r="G1405" t="str">
        <v>NEWLAND</v>
      </c>
      <c r="H1405"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Crea Ticket para la gestion de garantia del Verificador de Precio Newland NQ1000; Serial: NQ2C8H000647 la cual se va a enviar al Proveedor American Scan con Ticket o Referencia: SD-2904._x000d_
Nota del Proveedor:_x000d_
Por favor enviar la unidad para revision y diagnostico a la direccion: Carrera 43A N.15 Sur-15 oficina 802. Edificio Xerox Medellin Colombia. American Scan; Tel 6044484623_x000d_
</v>
      </c>
      <c r="I1405" t="str">
        <v>Se Solicita la visita del Tecnico de de isit para la instalacion del Tecnico del verificador de precio que llego de garantia</v>
      </c>
      <c r="J1405" t="str">
        <v>Se solicita visita para instala verificador de precio. Se realiza la respectiva instalación y configuración pertinente para el buen funcionamiento de este; se realizan pruebas con productos y cedulas siendo todos exitosos; se le realiza entrega al jefe de sección.</v>
      </c>
      <c r="K1405">
        <v>44805</v>
      </c>
      <c r="L1405">
        <v>44805</v>
      </c>
      <c r="M1405" t="str">
        <f>TEXT(L1405,"DDDDDDD")</f>
        <v>jueves</v>
      </c>
      <c r="N1405" t="str">
        <v>M040 METRO RIOHACHA</v>
      </c>
      <c r="O1405" t="str">
        <v>RIOHACHA</v>
      </c>
      <c r="P1405" t="str">
        <f>IF(ISBLANK(O1405),"0",(VLOOKUP(O1405,REGION,2,FALSE)))</f>
        <v>COSTA</v>
      </c>
      <c r="Q1405" t="str">
        <v>WILGER MELO PRADO</v>
      </c>
      <c r="R1405">
        <f>IF(ISBLANK(Q1405),"0", VLOOKUP(Q1405,PERSONAL,2,FALSE))</f>
        <v>1118852348</v>
      </c>
      <c r="S1405" t="str">
        <v>DIRECTO</v>
      </c>
      <c r="T1405">
        <v>0.5138888888888888</v>
      </c>
      <c r="U1405">
        <v>0.5763888888888888</v>
      </c>
      <c r="V1405">
        <f>IF(ISBLANK(T1405 ),"0",U1405-T1405)</f>
        <v>0.0625</v>
      </c>
      <c r="W1405">
        <v>1</v>
      </c>
      <c r="X1405">
        <f>NETWORKDAYS(K1405,L1404)</f>
        <v>1</v>
      </c>
      <c r="Y1405" t="str">
        <f>IF(X1405&lt;=2,"CUMPLE","NO CUMPLE")</f>
        <v>CUMPLE</v>
      </c>
    </row>
    <row r="1406" xml:space="preserve">
      <c r="A1406">
        <v>12662734</v>
      </c>
      <c r="B1406" t="str">
        <v>REQUEST</v>
      </c>
      <c r="C1406" t="str">
        <v>CERRADO</v>
      </c>
      <c r="D1406" t="str">
        <v>TIENDA</v>
      </c>
      <c r="E1406" t="str">
        <v>PDA</v>
      </c>
      <c r="F1406" t="str">
        <v>PDA</v>
      </c>
      <c r="G1406" t="str">
        <v>HONEYWELL</v>
      </c>
      <c r="H1406" t="str" xml:space="preserve">
        <v xml:space="preserve">Datos usuario_x000d_
Nombre: Yeiris Esther Atencia Trespalacio_x000d_
Correo: Yeiris.Atencia@cencosud.com.co_x000d_
Usuario AD: Yeatresp_x000d_
Pais: Colombia_x000d_
Ubicacion: M040 METRO RIOHACHA_x000d_
Zona: Colombia Costa_x000d_
Unidad de Negocio: Supermercados_x000d_
Servicio: Sistemas_x000d_
Telefono: 3174359755_x000d_
Anexo: 7430404_x000d_
Descripcion: Buen dia_x000d_
Se solicita la renovacion de la siguiente PDT_x000d_
DATALOGIC SKORPIO X3 G17F62329_x000d_
Gracias_x000d_
Adjuntos: Nuevo documento de texto (4).txt</v>
      </c>
      <c r="I1406" t="str">
        <v>Se Solicita Tecnico de Isit para la configuracion y entrega de la nueva PDT que llego a la tienda</v>
      </c>
      <c r="J1406" t="str">
        <v>Se realiza actualización de firmware; la respectiva instalación de app y configuración pertinente para su buen funcionamiento; se valida ingreso a las apps; quedando operativa según paramentos para el usuario.</v>
      </c>
      <c r="K1406">
        <v>44805</v>
      </c>
      <c r="L1406">
        <v>44805</v>
      </c>
      <c r="M1406" t="str">
        <f>TEXT(L1406,"DDDDDDD")</f>
        <v>jueves</v>
      </c>
      <c r="N1406" t="str">
        <v>M040 METRO RIOHACHA</v>
      </c>
      <c r="O1406" t="str">
        <v>RIOHACHA</v>
      </c>
      <c r="P1406" t="str">
        <f>IF(ISBLANK(O1406),"0",(VLOOKUP(O1406,REGION,2,FALSE)))</f>
        <v>COSTA</v>
      </c>
      <c r="Q1406" t="str">
        <v>WILGER MELO PRADO</v>
      </c>
      <c r="R1406">
        <f>IF(ISBLANK(Q1406),"0", VLOOKUP(Q1406,PERSONAL,2,FALSE))</f>
        <v>1118852348</v>
      </c>
      <c r="S1406" t="str">
        <v>DIRECTO</v>
      </c>
      <c r="T1406">
        <v>0.6597222222222222</v>
      </c>
      <c r="U1406">
        <v>0.7222222222222222</v>
      </c>
      <c r="V1406">
        <f>IF(ISBLANK(T1406 ),"0",U1406-T1406)</f>
        <v>0.0625</v>
      </c>
      <c r="W1406">
        <v>1</v>
      </c>
      <c r="X1406">
        <f>NETWORKDAYS(K1406,L1405)</f>
        <v>1</v>
      </c>
      <c r="Y1406" t="str">
        <f>IF(X1406&lt;=2,"CUMPLE","NO CUMPLE")</f>
        <v>CUMPLE</v>
      </c>
    </row>
    <row r="1407" xml:space="preserve">
      <c r="A1407">
        <v>12677794</v>
      </c>
      <c r="B1407" t="str">
        <v>SIMEL</v>
      </c>
      <c r="C1407" t="str">
        <v>CERRADO</v>
      </c>
      <c r="D1407" t="str">
        <v>LINEAL DE CAJAS</v>
      </c>
      <c r="E1407" t="str">
        <v>BALANZA</v>
      </c>
      <c r="F1407" t="str">
        <v>SCANNER</v>
      </c>
      <c r="G1407" t="str">
        <v>DATALOGIC</v>
      </c>
      <c r="H1407" t="str" xml:space="preserve">
        <v xml:space="preserve">Datos usuario_x000d_
Nombre: Leidy Fabiola Cepeda Martinez_x000d_
Correo: LeidyFabiola.CepedaMartinez@cencosud.com.co_x000d_
Usuario AD: LFCMarti_x000d_
Pais: Colombia_x000d_
Ubicacion: J014 JUMBO CALLE 170_x000d_
Zona: Colombia Bogota_x000d_
Unidad de Negocio: Supermercados_x000d_
Servicio: Tiendas &amp; Centros de Distribucion_x000d_
Telefono: 3203584978_x000d_
Anexo: 3173202004_x000d_
Descripcion: Buenas tardes me ayudan por favor en la caja 12 por balanza</v>
      </c>
      <c r="I1407" t="str">
        <v xml:space="preserve">me ayudas a realizar esta validación y calibración de este equipo para cumplir con la regulación de CVM.	</v>
      </c>
      <c r="J1407" t="str">
        <v>Se realizó la validación de la balanza y se observa que está pesando mas de lo correspondiente; se procede a retirar el precinto numero 7380000000460 y se hace la calibración; nuevamente se hacen las pruebas y salen correctas. Se coloca el precinto número 7380000000259. Se deja operativa la POS. NII B5661.</v>
      </c>
      <c r="K1407">
        <v>44805</v>
      </c>
      <c r="L1407">
        <v>44805</v>
      </c>
      <c r="M1407" t="str">
        <f>TEXT(L1407,"DDDDDDD")</f>
        <v>jueves</v>
      </c>
      <c r="N1407" t="str">
        <v>J014 JUMBO CALLE 170</v>
      </c>
      <c r="O1407" t="str">
        <v>BOGOTA</v>
      </c>
      <c r="P1407" t="str">
        <f>IF(ISBLANK(O1407),"0",(VLOOKUP(O1407,REGION,2,FALSE)))</f>
        <v>BOGOTA</v>
      </c>
      <c r="Q1407" t="str">
        <v>ALEXANDER CASTILLO SOTELO</v>
      </c>
      <c r="R1407">
        <f>IF(ISBLANK(Q1407),"0", VLOOKUP(Q1407,PERSONAL,2,FALSE))</f>
        <v>80216449</v>
      </c>
      <c r="S1407" t="str">
        <v>ALIADO</v>
      </c>
      <c r="T1407">
        <v>0.5416666666666666</v>
      </c>
      <c r="U1407">
        <v>0.5694444444444444</v>
      </c>
      <c r="V1407">
        <f>IF(ISBLANK(T1407 ),"0",U1407-T1407)</f>
        <v>0.02777777777777779</v>
      </c>
      <c r="W1407">
        <v>1</v>
      </c>
      <c r="X1407">
        <f>NETWORKDAYS(K1407,L1406)</f>
        <v>1</v>
      </c>
      <c r="Y1407" t="str">
        <f>IF(X1407&lt;=2,"CUMPLE","NO CUMPLE")</f>
        <v>CUMPLE</v>
      </c>
    </row>
    <row r="1408" xml:space="preserve">
      <c r="A1408">
        <v>12677799</v>
      </c>
      <c r="B1408" t="str">
        <v>SIMEL</v>
      </c>
      <c r="C1408" t="str">
        <v>CERRADO</v>
      </c>
      <c r="D1408" t="str">
        <v>LINEAL DE CAJAS</v>
      </c>
      <c r="E1408" t="str">
        <v>BALANZA</v>
      </c>
      <c r="F1408" t="str">
        <v>SCANNER</v>
      </c>
      <c r="G1408" t="str">
        <v>DATALOGIC</v>
      </c>
      <c r="H1408" t="str" xml:space="preserve">
        <v xml:space="preserve">Datos usuario_x000d_
Nombre: Leidy Fabiola Cepeda Martinez_x000d_
Correo: LeidyFabiola.CepedaMartinez@cencosud.com.co_x000d_
Usuario AD: LFCMarti_x000d_
Pais: Colombia_x000d_
Ubicacion: J014 JUMBO CALLE 170_x000d_
Zona: Colombia Bogota_x000d_
Unidad de Negocio: Supermercados_x000d_
Servicio: Tiendas &amp; Centros de Distribucion_x000d_
Telefono: 3203584978_x000d_
Anexo: 3173202004_x000d_
Descripcion: Buenas tardes me ayudan por favor en la caja 19 por balanza._x000d_
Gracias</v>
      </c>
      <c r="I1408" t="str">
        <v>me ayudas a realizar esta validación y calibración de este equipo para cumplir con la regulación de CVM</v>
      </c>
      <c r="J1408" t="str">
        <v>Se realizá la validación de la balanza y se observa que está pesando mas de lo correspondiente; se procede a retirar el precinto número 2950000018502 y se hace la calibración; nuevamente se hacen las pruebas y salen correctas. Se coloca el precinto número 7380000000299. Se deja operativa la POS. NII B5647.</v>
      </c>
      <c r="K1408">
        <v>44805</v>
      </c>
      <c r="L1408">
        <v>44805</v>
      </c>
      <c r="M1408" t="str">
        <f>TEXT(L1408,"DDDDDDD")</f>
        <v>jueves</v>
      </c>
      <c r="N1408" t="str">
        <v>J014 JUMBO CALLE 170</v>
      </c>
      <c r="O1408" t="str">
        <v>BOGOTA</v>
      </c>
      <c r="P1408" t="str">
        <f>IF(ISBLANK(O1408),"0",(VLOOKUP(O1408,REGION,2,FALSE)))</f>
        <v>BOGOTA</v>
      </c>
      <c r="Q1408" t="str">
        <v>ALEXANDER CASTILLO SOTELO</v>
      </c>
      <c r="R1408">
        <f>IF(ISBLANK(Q1408),"0", VLOOKUP(Q1408,PERSONAL,2,FALSE))</f>
        <v>80216449</v>
      </c>
      <c r="S1408" t="str">
        <v>ALIADO</v>
      </c>
      <c r="T1408">
        <v>0.5694444444444444</v>
      </c>
      <c r="U1408">
        <v>0.59375</v>
      </c>
      <c r="V1408">
        <f>IF(ISBLANK(T1408 ),"0",U1408-T1408)</f>
        <v>0.02430555555555558</v>
      </c>
      <c r="W1408">
        <v>1</v>
      </c>
      <c r="X1408">
        <f>NETWORKDAYS(K1408,L1407)</f>
        <v>1</v>
      </c>
      <c r="Y1408" t="str">
        <f>IF(X1408&lt;=2,"CUMPLE","NO CUMPLE")</f>
        <v>CUMPLE</v>
      </c>
    </row>
    <row r="1409" xml:space="preserve">
      <c r="A1409">
        <v>12680261</v>
      </c>
      <c r="B1409" t="str">
        <v>REQUEST</v>
      </c>
      <c r="C1409" t="str">
        <v>CERRADO</v>
      </c>
      <c r="D1409" t="str">
        <v>LINEAL DE CAJAS</v>
      </c>
      <c r="E1409" t="str">
        <v>POS</v>
      </c>
      <c r="F1409" t="str">
        <v>TECLADO</v>
      </c>
      <c r="G1409" t="str">
        <v>WINCOR</v>
      </c>
      <c r="H1409"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buenos dias;Dios les bendiga. Espero que se encuentren muy bien de la mano de Dios. Lo siguiente es para informarle que estamos necesitando de manera especial un teclado para la pos #19 y #6 ya que por motivos de la naturaleza y daños en la infraestructura de la tienda ;al llover le cayo agua._x000d_
Le agradecemos de todo corazon nos puedan ayudar ;ya que es de vital importancia. Sin mas :Blanca._x000d_
</v>
      </c>
      <c r="I1409" t="str">
        <v>Se Solicita al tecnico de Isit para realizar la validacion de 2 Teclados de las POS #19 y # 6 la cual no estan funcioando; al parecer le cayo agua de lluevia.</v>
      </c>
      <c r="J1409" t="str">
        <v>Se reportan dos (2) teclados mojados por goteras en la tienda; se realiza secado de estos y se procede a realizar pruebas de funcionamiento; el teclado de la POS #6 respondió de manera correcta a las pruebas realizadas pero el de la POS #19 no funcionó y debe ser cambiado.</v>
      </c>
      <c r="K1409">
        <v>44805</v>
      </c>
      <c r="L1409">
        <v>44805</v>
      </c>
      <c r="M1409" t="str">
        <f>TEXT(L1409,"DDDDDDD")</f>
        <v>jueves</v>
      </c>
      <c r="N1409" t="str">
        <v>M040 METRO RIOHACHA</v>
      </c>
      <c r="O1409" t="str">
        <v>RIOHACHA</v>
      </c>
      <c r="P1409" t="str">
        <f>IF(ISBLANK(O1409),"0",(VLOOKUP(O1409,REGION,2,FALSE)))</f>
        <v>COSTA</v>
      </c>
      <c r="Q1409" t="str">
        <v>WILGER MELO PRADO</v>
      </c>
      <c r="R1409">
        <f>IF(ISBLANK(Q1409),"0", VLOOKUP(Q1409,PERSONAL,2,FALSE))</f>
        <v>1118852348</v>
      </c>
      <c r="S1409" t="str">
        <v>DIRECTO</v>
      </c>
      <c r="T1409">
        <v>0.2916666666666667</v>
      </c>
      <c r="U1409">
        <v>0.375</v>
      </c>
      <c r="V1409">
        <f>IF(ISBLANK(T1409 ),"0",U1409-T1409)</f>
        <v>0.08333333333333331</v>
      </c>
      <c r="W1409">
        <v>2</v>
      </c>
      <c r="X1409">
        <f>NETWORKDAYS(K1409,L1408)</f>
        <v>1</v>
      </c>
      <c r="Y1409" t="str">
        <f>IF(X1409&lt;=2,"CUMPLE","NO CUMPLE")</f>
        <v>CUMPLE</v>
      </c>
    </row>
    <row r="1410" xml:space="preserve">
      <c r="A1410">
        <v>12687251</v>
      </c>
      <c r="B1410" t="str">
        <v>REQUEST</v>
      </c>
      <c r="C1410" t="str">
        <v>CERRADO</v>
      </c>
      <c r="D1410" t="str">
        <v>ANTENAS</v>
      </c>
      <c r="E1410" t="str">
        <v>PDA</v>
      </c>
      <c r="F1410" t="str">
        <v>PDA</v>
      </c>
      <c r="G1410" t="str">
        <v>HONEYWELL</v>
      </c>
      <c r="H1410" t="str" xml:space="preserve">
        <v xml:space="preserve">Datos usuario_x000d_
Nombre: rramosri_x000d_
Correo: RubenDario.RamosRivera@cencosud.com.co_x000d_
Usuario AD: rramosri_x000d_
Pais: Colombia_x000d_
Ubicacion: J036 JUMBO POPAYAN CAMPANARIO_x000d_
Zona: Colombia Occidente_x000d_
Unidad de Negocio: JUMBO_x000d_
Servicio: null_x000d_
Telefono: 3004294029_x000d_
Anexo: null_x000d_
Descripcion: PDT antena desconfigurada_x000d_
Seccion de la tienda en donde se ubica la PDT o usuario: control perdidas popayan</v>
      </c>
      <c r="I1410" t="str">
        <v>envio del tecnico para revision pdt antena</v>
      </c>
      <c r="J1410" t="str">
        <v xml:space="preserve">Se solicita la información para realizar el procedimiento de reconfiguración de hora y fecha del dispositivo. Se ubica el dispositivo en la salida sur este del almacén y permiten el dispositivo PDA para su manipulación ; se cambia de perfil con la clave de administrador; se ingresa a propiedades generales de fecha y hora y se actualiza zona horaria a Colombia. Se modificá la fecha y hora; se sale del perfil administrador y se reinicia dispositivo para que active perfil de usuario. Se verifican fechas y pruebas todo ok </v>
      </c>
      <c r="K1410">
        <v>44805</v>
      </c>
      <c r="L1410">
        <v>44805</v>
      </c>
      <c r="M1410" t="str">
        <f>TEXT(L1410,"DDDDDDD")</f>
        <v>jueves</v>
      </c>
      <c r="N1410" t="str">
        <v>J036 JUMBO POPAYAN CAMPANARIO</v>
      </c>
      <c r="O1410" t="str">
        <v>POPAYAN</v>
      </c>
      <c r="P1410" t="str">
        <f>IF(ISBLANK(O1410),"0",(VLOOKUP(O1410,REGION,2,FALSE)))</f>
        <v>OCCIDENTE</v>
      </c>
      <c r="Q1410" t="str">
        <v>DANIEL FERNANDO PAREDES ARTEAGA</v>
      </c>
      <c r="R1410">
        <f>IF(ISBLANK(Q1410),"0", VLOOKUP(Q1410,PERSONAL,2,FALSE))</f>
        <v>10301691</v>
      </c>
      <c r="S1410" t="str">
        <v>DIRECTO</v>
      </c>
      <c r="T1410">
        <v>0.5</v>
      </c>
      <c r="U1410">
        <v>0.53125</v>
      </c>
      <c r="V1410">
        <f>IF(ISBLANK(T1410 ),"0",U1410-T1410)</f>
        <v>0.03125</v>
      </c>
      <c r="W1410">
        <v>1</v>
      </c>
      <c r="X1410">
        <f>NETWORKDAYS(K1410,L1409)</f>
        <v>1</v>
      </c>
      <c r="Y1410" t="str">
        <f>IF(X1410&lt;=2,"CUMPLE","NO CUMPLE")</f>
        <v>CUMPLE</v>
      </c>
    </row>
    <row r="1411" xml:space="preserve">
      <c r="A1411">
        <v>12687437</v>
      </c>
      <c r="B1411" t="str">
        <v>REQUEST</v>
      </c>
      <c r="C1411" t="str">
        <v>CERRADO</v>
      </c>
      <c r="D1411" t="str">
        <v>PLS</v>
      </c>
      <c r="E1411" t="str">
        <v>PDA</v>
      </c>
      <c r="F1411" t="str">
        <v>PDA</v>
      </c>
      <c r="G1411" t="str">
        <v>HONEYWELL</v>
      </c>
      <c r="H1411" t="str" xml:space="preserve">
        <v xml:space="preserve">Datos usuario_x000d_
Nombre: Leidy Viviana Ortiz Rosada_x000d_
Correo: Leidy.Ortiz@cencosud.com.co_x000d_
Usuario AD: LVOrtizR_x000d_
Pais: Colombia_x000d_
Ubicacion: J036 JUMBO POPAYAN CAMPANARIO_x000d_
Zona: Colombia Occidente_x000d_
Unidad de Negocio: null_x000d_
Servicio: null_x000d_
Telefono: null_x000d_
Anexo: null_x000d_
Descripcion: Buenas tardes; por favor me ayudan con el arreglo de la pda ya que la arreglan pero sigue fallando; esta es indispensable para nuestra labor._x000d_
Seccion de la tienda en donde se ubica la PDT o usuario: pls_x000d_
</v>
      </c>
      <c r="I1411" t="str">
        <v>envio del tecnico para revision de pdt jefe de pls</v>
      </c>
      <c r="J1411" t="str">
        <v xml:space="preserve">Se solicita la información para realizar el procedimiento de reconfiguración; se ingresa al perfil administrador y se realiza la activación y búsqueda de la red wifi. Se reconfiguró los parámetros de conexión; se reinicio dispositivo para que active perfil de usuario y se verifican pruebas de conexión e ingreso aplicativos todo ok </v>
      </c>
      <c r="K1411">
        <v>44805</v>
      </c>
      <c r="L1411">
        <v>44805</v>
      </c>
      <c r="M1411" t="str">
        <f>TEXT(L1411,"DDDDDDD")</f>
        <v>jueves</v>
      </c>
      <c r="N1411" t="str">
        <v>J036 JUMBO POPAYAN CAMPANARIO</v>
      </c>
      <c r="O1411" t="str">
        <v>POPAYAN</v>
      </c>
      <c r="P1411" t="str">
        <f>IF(ISBLANK(O1411),"0",(VLOOKUP(O1411,REGION,2,FALSE)))</f>
        <v>OCCIDENTE</v>
      </c>
      <c r="Q1411" t="str">
        <v>DANIEL FERNANDO PAREDES ARTEAGA</v>
      </c>
      <c r="R1411">
        <f>IF(ISBLANK(Q1411),"0", VLOOKUP(Q1411,PERSONAL,2,FALSE))</f>
        <v>10301691</v>
      </c>
      <c r="S1411" t="str">
        <v>DIRECTO</v>
      </c>
      <c r="T1411">
        <v>0.5833333333333334</v>
      </c>
      <c r="U1411">
        <v>0.6145833333333334</v>
      </c>
      <c r="V1411">
        <f>IF(ISBLANK(T1411 ),"0",U1411-T1411)</f>
        <v>0.03125</v>
      </c>
      <c r="W1411">
        <v>1</v>
      </c>
      <c r="X1411">
        <f>NETWORKDAYS(K1411,L1410)</f>
        <v>1</v>
      </c>
      <c r="Y1411" t="str">
        <f>IF(X1411&lt;=2,"CUMPLE","NO CUMPLE")</f>
        <v>CUMPLE</v>
      </c>
    </row>
    <row r="1412" xml:space="preserve">
      <c r="A1412">
        <v>12687783</v>
      </c>
      <c r="B1412" t="str">
        <v>REQUEST</v>
      </c>
      <c r="C1412" t="str">
        <v>CERRADO</v>
      </c>
      <c r="D1412" t="str">
        <v>LINEAL DE CAJAS</v>
      </c>
      <c r="E1412" t="str">
        <v>IMPRESORA</v>
      </c>
      <c r="F1412" t="str">
        <v>POS</v>
      </c>
      <c r="G1412" t="str">
        <v>EPSON</v>
      </c>
      <c r="H1412"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13 con serial 6498720778 presenta fallas con la impresora</v>
      </c>
      <c r="I1412" t="str">
        <v xml:space="preserve"> envio de tecnico para revision impresora pos 13</v>
      </c>
      <c r="J1412" t="str">
        <v>Se solicita la información para realizar el procedimiento e indican que la impresora de la POS #13 presenta la falla que al expulsar el cajón monedero y por los cables ajustados esta tiende a desconectarse y los cables están apretados para dar menos tensión. Se procede a verificar el estado del cable y aflojar y acomodar mejor sus cables. Se realizan pruebas de transacción con la auxiliar de zona y todo ok</v>
      </c>
      <c r="K1412">
        <v>44805</v>
      </c>
      <c r="L1412">
        <v>44805</v>
      </c>
      <c r="M1412" t="str">
        <f>TEXT(L1412,"DDDDDDD")</f>
        <v>jueves</v>
      </c>
      <c r="N1412" t="str">
        <v>J036 JUMBO POPAYAN CAMPANARIO</v>
      </c>
      <c r="O1412" t="str">
        <v>POPAYAN</v>
      </c>
      <c r="P1412" t="str">
        <f>IF(ISBLANK(O1412),"0",(VLOOKUP(O1412,REGION,2,FALSE)))</f>
        <v>OCCIDENTE</v>
      </c>
      <c r="Q1412" t="str">
        <v>DANIEL FERNANDO PAREDES ARTEAGA</v>
      </c>
      <c r="R1412">
        <f>IF(ISBLANK(Q1412),"0", VLOOKUP(Q1412,PERSONAL,2,FALSE))</f>
        <v>10301691</v>
      </c>
      <c r="S1412" t="str">
        <v>DIRECTO</v>
      </c>
      <c r="T1412">
        <v>0.6145833333333334</v>
      </c>
      <c r="U1412">
        <v>0.6458333333333334</v>
      </c>
      <c r="V1412">
        <f>IF(ISBLANK(T1412 ),"0",U1412-T1412)</f>
        <v>0.03125</v>
      </c>
      <c r="W1412">
        <v>1</v>
      </c>
      <c r="X1412">
        <f>NETWORKDAYS(K1412,L1411)</f>
        <v>1</v>
      </c>
      <c r="Y1412" t="str">
        <f>IF(X1412&lt;=2,"CUMPLE","NO CUMPLE")</f>
        <v>CUMPLE</v>
      </c>
    </row>
    <row r="1413" xml:space="preserve">
      <c r="A1413">
        <v>12687803</v>
      </c>
      <c r="B1413" t="str">
        <v>REQUEST</v>
      </c>
      <c r="C1413" t="str">
        <v>CERRADO</v>
      </c>
      <c r="D1413" t="str">
        <v>LINEAL DE CAJAS</v>
      </c>
      <c r="E1413" t="str">
        <v>IMPRESORA</v>
      </c>
      <c r="F1413" t="str">
        <v>POS</v>
      </c>
      <c r="G1413" t="str">
        <v>EPSON</v>
      </c>
      <c r="H1413"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6 con serial 59cd001217 la impresora presenta fallas_x000d_
</v>
      </c>
      <c r="I1413" t="str">
        <v>tecnico para revision de impresora pos 6</v>
      </c>
      <c r="J1413" t="str">
        <v>Se solicita la información para realizar el procedimiento e indican que la impresora de la POS #6 presenta la falla que al expulsar el cajón monedero y por los cables ajustados esta tiende a desconectarse y los cables están apretados para dar menos tensión. Se procede a verificar el estado del cable y aflojar y acomodar mejor sus cables. Se realizan pruebas de transacción con la auxiliar de zona y todo ok</v>
      </c>
      <c r="K1413">
        <v>44805</v>
      </c>
      <c r="L1413">
        <v>44805</v>
      </c>
      <c r="M1413" t="str">
        <f>TEXT(L1413,"DDDDDDD")</f>
        <v>jueves</v>
      </c>
      <c r="N1413" t="str">
        <v>J036 JUMBO POPAYAN CAMPANARIO</v>
      </c>
      <c r="O1413" t="str">
        <v>POPAYAN</v>
      </c>
      <c r="P1413" t="str">
        <f>IF(ISBLANK(O1413),"0",(VLOOKUP(O1413,REGION,2,FALSE)))</f>
        <v>OCCIDENTE</v>
      </c>
      <c r="Q1413" t="str">
        <v>DANIEL FERNANDO PAREDES ARTEAGA</v>
      </c>
      <c r="R1413">
        <f>IF(ISBLANK(Q1413),"0", VLOOKUP(Q1413,PERSONAL,2,FALSE))</f>
        <v>10301691</v>
      </c>
      <c r="S1413" t="str">
        <v>DIRECTO</v>
      </c>
      <c r="T1413">
        <v>0.6458333333333334</v>
      </c>
      <c r="U1413">
        <v>0.6770833333333334</v>
      </c>
      <c r="V1413">
        <f>IF(ISBLANK(T1413 ),"0",U1413-T1413)</f>
        <v>0.03125</v>
      </c>
      <c r="W1413">
        <v>1</v>
      </c>
      <c r="X1413">
        <f>NETWORKDAYS(K1413,L1412)</f>
        <v>1</v>
      </c>
      <c r="Y1413" t="str">
        <f>IF(X1413&lt;=2,"CUMPLE","NO CUMPLE")</f>
        <v>CUMPLE</v>
      </c>
    </row>
    <row r="1414" xml:space="preserve">
      <c r="A1414">
        <v>12696830</v>
      </c>
      <c r="B1414" t="str">
        <v>REQUEST</v>
      </c>
      <c r="C1414" t="str">
        <v>CERRADO</v>
      </c>
      <c r="D1414" t="str">
        <v>PISO DE VENTA</v>
      </c>
      <c r="E1414" t="str">
        <v>PDA</v>
      </c>
      <c r="F1414" t="str">
        <v>PDA</v>
      </c>
      <c r="G1414" t="str">
        <v>HONEYWELL</v>
      </c>
      <c r="H1414"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con la configuracion de la PDT/PDA ESTANDAR HONEYWELL EDA51_x000d_
serial 21178B05CA_x000d_
Y el retiro de la pdt SKORPIO X3 - G17F62353_x000d_
G17F62337_x000d_
G17F62338_x000d_
G17F62340_x000d_
G17F62351_x000d_
G17F62356_x000d_
Gracias_x000d_
Seccion en la tienda o ubicacion del usuario: piso de venta_x000d_
Jefe de area asignacion de la PDT: Direccion</v>
      </c>
      <c r="I1414" t="str">
        <v>Me puedes ayudar con esta solicitud.</v>
      </c>
      <c r="J1414" t="str">
        <v>Se solicita la información para realizar el procedimiento e indican que se debe configurar una PDA nueva y retirar las PDT SKORPIO X3 ya que se retiraran de servicios oficialmente y quedaran desactivadas y archivadas dichas PDT con los siguientes seriales G17F62338;G17F62351; G17F62356 se encontraban en contralor y las G17F62353; G17F2337;G17F62340 en la sala de ventas. Al terminar de recoger se retiran baterias y se dejan en la área de sistemas y se continúa con la configuración de la PDA EDA51 según manual paso paso puesto en conocimiento en procesos anteriores. Terminada la configuración se deja bajo el perfil de usuario piso de ventas y espera que jefes de zona salgan de reunión administrativa para la firma de las actas</v>
      </c>
      <c r="K1414">
        <v>44805</v>
      </c>
      <c r="L1414">
        <v>44805</v>
      </c>
      <c r="M1414" t="str">
        <f>TEXT(L1414,"DDDDDDD")</f>
        <v>jueves</v>
      </c>
      <c r="N1414" t="str">
        <v>J036 JUMBO POPAYAN CAMPANARIO</v>
      </c>
      <c r="O1414" t="str">
        <v>POPAYAN</v>
      </c>
      <c r="P1414" t="str">
        <f>IF(ISBLANK(O1414),"0",(VLOOKUP(O1414,REGION,2,FALSE)))</f>
        <v>OCCIDENTE</v>
      </c>
      <c r="Q1414" t="str">
        <v>DANIEL FERNANDO PAREDES ARTEAGA</v>
      </c>
      <c r="R1414">
        <f>IF(ISBLANK(Q1414),"0", VLOOKUP(Q1414,PERSONAL,2,FALSE))</f>
        <v>10301691</v>
      </c>
      <c r="S1414" t="str">
        <v>DIRECTO</v>
      </c>
      <c r="T1414">
        <v>0.6770833333333334</v>
      </c>
      <c r="U1414">
        <v>0.7256944444444444</v>
      </c>
      <c r="V1414">
        <f>IF(ISBLANK(T1414 ),"0",U1414-T1414)</f>
        <v>0.04861111111111105</v>
      </c>
      <c r="W1414">
        <v>1</v>
      </c>
      <c r="X1414">
        <f>NETWORKDAYS(K1414,L1413)</f>
        <v>1</v>
      </c>
      <c r="Y1414" t="str">
        <f>IF(X1414&lt;=2,"CUMPLE","NO CUMPLE")</f>
        <v>CUMPLE</v>
      </c>
    </row>
    <row r="1415" xml:space="preserve">
      <c r="A1415">
        <v>12697055</v>
      </c>
      <c r="B1415" t="str">
        <v>REQUEST</v>
      </c>
      <c r="C1415" t="str">
        <v>CERRADO</v>
      </c>
      <c r="D1415" t="str">
        <v>CHARCUTERIA</v>
      </c>
      <c r="E1415" t="str">
        <v>BALANZA</v>
      </c>
      <c r="F1415" t="str">
        <v>COLGANTE</v>
      </c>
      <c r="G1415" t="str">
        <v>METTLER</v>
      </c>
      <c r="H1415" t="str" xml:space="preserve">
        <v xml:space="preserve">Buenas_x000d_
cordial saludo_x000d_
se requiere configuracion de los siguientes equipos._x000d_
BALANZA|COLGANTE marca METTLER TOLEDO; serial c210658559 y c210664778_x000d_
ubicadas en el area de charcuteria y pescaderia</v>
      </c>
      <c r="I1415" t="str" xml:space="preserve">
        <v xml:space="preserve">Buenas tarde_x000d_
cordial saludo_x000d_
me colaboran</v>
      </c>
      <c r="J1415" t="str">
        <v>Se realiza configuración de las balanzas con serial c210658559 y c210664778; ubicadas en Charcuteria y Pescadería. Se realiza proceso de configuración quedando las balanzas operativas.</v>
      </c>
      <c r="K1415">
        <v>44805</v>
      </c>
      <c r="L1415">
        <v>44805</v>
      </c>
      <c r="M1415" t="str">
        <f>TEXT(L1415,"DDDDDDD")</f>
        <v>jueves</v>
      </c>
      <c r="N1415" t="str">
        <v>M085 METRO MONTERIA</v>
      </c>
      <c r="O1415" t="str">
        <v>MONTERIA</v>
      </c>
      <c r="P1415" t="str">
        <f>IF(ISBLANK(O1415),"0",(VLOOKUP(O1415,REGION,2,FALSE)))</f>
        <v>COSTA</v>
      </c>
      <c r="Q1415" t="str">
        <v>SHARON YANETH KERGUELEN WILCHES</v>
      </c>
      <c r="R1415">
        <f>IF(ISBLANK(Q1415),"0", VLOOKUP(Q1415,PERSONAL,2,FALSE))</f>
        <v>1067917448</v>
      </c>
      <c r="S1415" t="str">
        <v>DIRECTO</v>
      </c>
      <c r="T1415">
        <v>0.3611111111111111</v>
      </c>
      <c r="U1415">
        <v>0.5277777777777778</v>
      </c>
      <c r="V1415">
        <f>IF(ISBLANK(T1415 ),"0",U1415-T1415)</f>
        <v>0.16666666666666669</v>
      </c>
      <c r="W1415">
        <v>3</v>
      </c>
      <c r="X1415">
        <f>NETWORKDAYS(K1415,L1414)</f>
        <v>1</v>
      </c>
      <c r="Y1415" t="str">
        <f>IF(X1415&lt;=2,"CUMPLE","NO CUMPLE")</f>
        <v>CUMPLE</v>
      </c>
    </row>
    <row r="1416" xml:space="preserve">
      <c r="A1416">
        <v>12697123</v>
      </c>
      <c r="B1416" t="str">
        <v>REQUEST</v>
      </c>
      <c r="C1416" t="str">
        <v>CERRADO</v>
      </c>
      <c r="D1416" t="str">
        <v>LINEAL DE CAJAS</v>
      </c>
      <c r="E1416" t="str">
        <v>POS</v>
      </c>
      <c r="F1416" t="str">
        <v>POS</v>
      </c>
      <c r="G1416" t="str">
        <v>WINCOR</v>
      </c>
      <c r="H1416" t="str" xml:space="preserve">
        <v xml:space="preserve">Datos usuario_x000d_
Nombre: Blanca Patricia Sarmiento Cogollo_x000d_
Correo: Bpscogol@cencosud.corp_x000d_
Usuario AD: Bpscogol_x000d_
Pais: Colombia_x000d_
Ubicacion: M040 METRO RIOHACHA_x000d_
Zona: Colombia Costa_x000d_
Unidad de Negocio: Supermercados_x000d_
Servicio: Tiendas &amp; Centros de Distribucion_x000d_
Telefono: 3008106702_x000d_
Anexo: 7289670_x000d_
Descripcion: Hola muy buenas tardes. Dios les bendiga; espero que se encuentren muy bien._x000d_
Lo siguiente es para informarles que la pos #12 estaba trabajando y de repente se apago ;se hizo lo humanamente posible para restablecerla pero fue inutil. No tenemos respuesta alguna. Le agradecemos de antemano ayudarnos ya que es nuestra caja de pocos articulos. Sin mas : Blanca Sarmiento._x000d_
Numero de caja pos: pos # 12</v>
      </c>
      <c r="I1416" t="str">
        <v>Se requiere el Tecnico de Isit para realizar la validacion de la POS #12 la cual no esta funcionando</v>
      </c>
      <c r="J1416" t="str">
        <v>Se reporta que la POS #12 se apagó y no volvió a encender; se llega a sitio se validan las causas posibles de la falla; se verifica que no tenga humedad; se enciende; pero no responde; se realiza limpieza de las RAM; ajuste y alargue de cables ya que estos estaban muy cortos y tensionados; se realiza encendido con éxito. El jefe de sección realiza pruebas indicando estar todo bien.</v>
      </c>
      <c r="K1416">
        <v>44805</v>
      </c>
      <c r="L1416">
        <v>44805</v>
      </c>
      <c r="M1416" t="str">
        <f>TEXT(L1416,"DDDDDDD")</f>
        <v>jueves</v>
      </c>
      <c r="N1416" t="str">
        <v>M040 METRO RIOHACHA</v>
      </c>
      <c r="O1416" t="str">
        <v>RIOHACHA</v>
      </c>
      <c r="P1416" t="str">
        <f>IF(ISBLANK(O1416),"0",(VLOOKUP(O1416,REGION,2,FALSE)))</f>
        <v>COSTA</v>
      </c>
      <c r="Q1416" t="str">
        <v>WILGER MELO PRADO</v>
      </c>
      <c r="R1416">
        <f>IF(ISBLANK(Q1416),"0", VLOOKUP(Q1416,PERSONAL,2,FALSE))</f>
        <v>1118852348</v>
      </c>
      <c r="S1416" t="str">
        <v>DIRECTO</v>
      </c>
      <c r="T1416">
        <v>0.375</v>
      </c>
      <c r="U1416">
        <v>0.4479166666666667</v>
      </c>
      <c r="V1416">
        <f>IF(ISBLANK(T1416 ),"0",U1416-T1416)</f>
        <v>0.07291666666666669</v>
      </c>
      <c r="W1416">
        <v>2</v>
      </c>
      <c r="X1416">
        <f>NETWORKDAYS(K1416,L1415)</f>
        <v>1</v>
      </c>
      <c r="Y1416" t="str">
        <f>IF(X1416&lt;=2,"CUMPLE","NO CUMPLE")</f>
        <v>CUMPLE</v>
      </c>
    </row>
    <row r="1417" xml:space="preserve">
      <c r="A1417">
        <v>12706436</v>
      </c>
      <c r="B1417" t="str">
        <v>REQUEST</v>
      </c>
      <c r="C1417" t="str">
        <v>CERRADO</v>
      </c>
      <c r="D1417" t="str">
        <v>LINEAL DE CAJAS</v>
      </c>
      <c r="E1417" t="str">
        <v>POS</v>
      </c>
      <c r="F1417" t="str">
        <v>POS</v>
      </c>
      <c r="G1417" t="str">
        <v>WINCOR</v>
      </c>
      <c r="H1417"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Solicitamos la visita de un tecnico de Isit para la validar la POS de Donuts_x000d_
Indicar la ubicacion del computador en la tienda o sede: Piso de Venta</v>
      </c>
      <c r="I1417" t="str">
        <v xml:space="preserve">Create a new request/incident/problem/change/issue	  </v>
      </c>
      <c r="J1417" t="str">
        <v>Se reporta teclado mojado y POS con mal funcionamiento; se llega a sitio y se realiza secado del teclado; se detecta CPU con abundancia de polvo por lo cual antes de realizar cualquier prueba se realiza limpieza para un mejor funcionamiento; luego de esto se procede a prender el equipo; se realizan pruebas con resultados positivos. Equipo operativo.</v>
      </c>
      <c r="K1417">
        <v>44805</v>
      </c>
      <c r="L1417">
        <v>44805</v>
      </c>
      <c r="M1417" t="str">
        <f>TEXT(L1417,"DDDDDDD")</f>
        <v>jueves</v>
      </c>
      <c r="N1417" t="str">
        <v>M040 METRO RIOHACHA</v>
      </c>
      <c r="O1417" t="str">
        <v>RIOHACHA</v>
      </c>
      <c r="P1417" t="str">
        <f>IF(ISBLANK(O1417),"0",(VLOOKUP(O1417,REGION,2,FALSE)))</f>
        <v>COSTA</v>
      </c>
      <c r="Q1417" t="str">
        <v>WILGER MELO PRADO</v>
      </c>
      <c r="R1417">
        <f>IF(ISBLANK(Q1417),"0", VLOOKUP(Q1417,PERSONAL,2,FALSE))</f>
        <v>1118852348</v>
      </c>
      <c r="S1417" t="str">
        <v>DIRECTO</v>
      </c>
      <c r="T1417">
        <v>0.4479166666666667</v>
      </c>
      <c r="U1417">
        <v>0.5138888888888888</v>
      </c>
      <c r="V1417">
        <f>IF(ISBLANK(T1417 ),"0",U1417-T1417)</f>
        <v>0.06597222222222215</v>
      </c>
      <c r="W1417">
        <v>1</v>
      </c>
      <c r="X1417">
        <f>NETWORKDAYS(K1417,L1416)</f>
        <v>1</v>
      </c>
      <c r="Y1417" t="str">
        <f>IF(X1417&lt;=2,"CUMPLE","NO CUMPLE")</f>
        <v>CUMPLE</v>
      </c>
    </row>
    <row r="1418" xml:space="preserve">
      <c r="A1418">
        <v>12657523</v>
      </c>
      <c r="B1418" t="str">
        <v>REQUEST</v>
      </c>
      <c r="C1418" t="str">
        <v>CERRADO</v>
      </c>
      <c r="D1418" t="str">
        <v>LINEAL DE CAJAS</v>
      </c>
      <c r="E1418" t="str">
        <v>POS</v>
      </c>
      <c r="F1418" t="str">
        <v>TECLADO</v>
      </c>
      <c r="G1418" t="str">
        <v>WINCOR</v>
      </c>
      <c r="H1418"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_x000d_
Me colabora por favor se solicita el cambio del Teclado de la POS No 3 el cual se encuentra en mal estado; y adicional esta afectando ya que la tecla de credito especial no funciona_x000d_
_x000d_
Quedo atenta a sus comentarios_x000d_
_x000d_
Numero de caja: 3</v>
      </c>
      <c r="I1418" t="str" xml:space="preserve">
        <v xml:space="preserve">Solicito de su ayuda para instalación de teclado en la pos 3 ; tener en cuenta el cambio de cableado del teclado averiado ; dejar los cables bien organizados_x000d_
Tipo Equipo: POS_x000d_
Modelo: BEETLE-M_x000d_
Marca: WINCOR_x000d_
Serial: 6498720685_x000d_
Parte afectada: Teclado pos_x000d_
16599-KEYBOARD TA85/SCR CPL. LGY_x000d_
16600-DISPLAY USUARIO BA64-G_x000d_
16601-BASE DISPLAY USUARIO BA64-G_x000d_
16602-CABLE DISPLAY USUARIO BA64-G RS232 TO RJ45_x000d_
16603- CABLE TECLADO MINI-DIN 3.0M 6POS. M/M_x000d_
Contacto en tienda Jeniffer Luna 322 2919008</v>
      </c>
      <c r="J1418" t="str">
        <v>Se solicita servicio realizar cambio de teclado pos en caja # 3. Se procede a realizar el cambio del teclado dejando las teclas del antiguo al nuevo en el mismo orden; se cambia cableado viejo por el nuevo se instala el nuevo display y se realizan pruebas en compañia de la coordinadora de caja; satisfactoriamente.</v>
      </c>
      <c r="K1418">
        <v>44805</v>
      </c>
      <c r="L1418">
        <v>44805</v>
      </c>
      <c r="M1418" t="str">
        <f>TEXT(L1418,"DDDDDDD")</f>
        <v>jueves</v>
      </c>
      <c r="N1418" t="str">
        <v>M195 METRO SANTA LUCIA</v>
      </c>
      <c r="O1418" t="str">
        <v>NEIVA</v>
      </c>
      <c r="P1418" t="str">
        <f>IF(ISBLANK(O1418),"0",(VLOOKUP(O1418,REGION,2,FALSE)))</f>
        <v>OCCIDENTE</v>
      </c>
      <c r="Q1418" t="str">
        <v>RAFAEL EDUARDO MARTINEZ ROCHA</v>
      </c>
      <c r="R1418">
        <f>IF(ISBLANK(Q1418),"0", VLOOKUP(Q1418,PERSONAL,2,FALSE))</f>
        <v>1014237678</v>
      </c>
      <c r="S1418" t="str">
        <v>DIRECTO</v>
      </c>
      <c r="T1418">
        <v>0.375</v>
      </c>
      <c r="U1418">
        <v>0.4166666666666667</v>
      </c>
      <c r="V1418">
        <f>IF(ISBLANK(T1418 ),"0",U1418-T1418)</f>
        <v>0.041666666666666685</v>
      </c>
      <c r="W1418">
        <v>1</v>
      </c>
      <c r="X1418">
        <f>NETWORKDAYS(K1418,L1417)</f>
        <v>1</v>
      </c>
      <c r="Y1418" t="str">
        <f>IF(X1418&lt;=2,"CUMPLE","NO CUMPLE")</f>
        <v>CUMPLE</v>
      </c>
    </row>
    <row r="1419" xml:space="preserve">
      <c r="A1419">
        <v>12692009</v>
      </c>
      <c r="B1419" t="str">
        <v>REQUEST</v>
      </c>
      <c r="C1419" t="str">
        <v>CERRADO</v>
      </c>
      <c r="D1419" t="str">
        <v>LINEAL DE CAJAS</v>
      </c>
      <c r="E1419" t="str">
        <v>POS</v>
      </c>
      <c r="F1419" t="str">
        <v>POS</v>
      </c>
      <c r="G1419" t="str">
        <v>WINCOR</v>
      </c>
      <c r="H1419" t="str" xml:space="preserve">
        <v xml:space="preserve">Datos usuario_x000d_
Nombre: Jasmin Rogeiffer Cavadia Ramos_x000d_
Correo: jasminrogeiffer.cavadiaramos@cencosud.corp_x000d_
Usuario AD: JACavadia_x000d_
Pais: Colombia_x000d_
Ubicacion: M085 METRO MONTERIA_x000d_
Zona: Colombia Costa_x000d_
Unidad de Negocio: Supermercados_x000d_
Servicio: Tiendas &amp; Centros de Distribucion_x000d_
Telefono: 3013715291_x000d_
Anexo: 7830101_x000d_
Descripcion: Buenos dias para que me hagas el favor de colaborarme con la pos 5_x000d_
ya que presenta inconvenientes en la gaveta no abre gracias por la atencion prestada_x000d_
Numero de caja: pos 5</v>
      </c>
      <c r="I1419" t="str" xml:space="preserve">
        <v xml:space="preserve">Transfer Assignee from 'Acosta Mercado; Rafaelde Jesus ' to 'Espinosa Rodriguez; Jamir Leandro '_x000d_
Transfer Group from 'Soporte_Onsite_REG_Costa_SM Colombia' to 'Soporte_Onsite_REG_Remoto_SM Colombia'  _x000d_
</v>
      </c>
      <c r="J1419" t="str">
        <v>Usuario reporta falla en la gaveta de la pos; pero se evidencia que la gaveta está en total funcionamiento por lo que no se intervino la pos. Se esperó una hora mientras se atendía otro servicio; para validar si el error salía nuavemante pero la gaveta de la pos no presentó fallas.</v>
      </c>
      <c r="K1419">
        <v>44805</v>
      </c>
      <c r="L1419">
        <v>44805</v>
      </c>
      <c r="M1419" t="str">
        <f>TEXT(L1419,"DDDDDDD")</f>
        <v>jueves</v>
      </c>
      <c r="N1419" t="str">
        <v>M085 METRO MONTERIA</v>
      </c>
      <c r="O1419" t="str">
        <v>MONTERIA</v>
      </c>
      <c r="P1419" t="str">
        <f>IF(ISBLANK(O1419),"0",(VLOOKUP(O1419,REGION,2,FALSE)))</f>
        <v>COSTA</v>
      </c>
      <c r="Q1419" t="str">
        <v>SHARON YANETH KERGUELEN WILCHES</v>
      </c>
      <c r="R1419">
        <f>IF(ISBLANK(Q1419),"0", VLOOKUP(Q1419,PERSONAL,2,FALSE))</f>
        <v>1067917448</v>
      </c>
      <c r="S1419" t="str">
        <v>DIRECTO</v>
      </c>
      <c r="T1419">
        <v>0.5416666666666666</v>
      </c>
      <c r="U1419">
        <v>0.5416666666666666</v>
      </c>
      <c r="V1419">
        <v>0</v>
      </c>
      <c r="W1419">
        <v>0</v>
      </c>
      <c r="X1419">
        <f>NETWORKDAYS(K1419,L1418)</f>
        <v>1</v>
      </c>
      <c r="Y1419" t="str">
        <f>IF(X1419&lt;=2,"CUMPLE","NO CUMPLE")</f>
        <v>CUMPLE</v>
      </c>
    </row>
    <row r="1420" xml:space="preserve">
      <c r="A1420">
        <v>12702571</v>
      </c>
      <c r="B1420" t="str">
        <v>INCIDENT</v>
      </c>
      <c r="C1420" t="str">
        <v>CERRADO</v>
      </c>
      <c r="D1420" t="str">
        <v>SEGURIDAD</v>
      </c>
      <c r="E1420" t="str">
        <v>PDA</v>
      </c>
      <c r="F1420" t="str">
        <v>PDA</v>
      </c>
      <c r="G1420" t="str">
        <v>HONEYWELL</v>
      </c>
      <c r="H1420" t="str" xml:space="preserve">
        <v xml:space="preserve">Datos usuario_x000d_
Nombre: Yenifer Posada Viloria_x000d_
Correo: yenifer.posadaviloria@cencosud.com.co_x000d_
Usuario AD: YEPosadaV_x000d_
Pais: Colombia_x000d_
Ubicacion: M085 METRO MONTERIA_x000d_
Zona: Colombia Costa_x000d_
Unidad de Negocio: Supermercados_x000d_
Servicio: Tiendas &amp; Centros de Distribucion_x000d_
Telefono: 3017176241_x000d_
Anexo: null_x000d_
Descripcion: desconfiguracion PDA 21145B045D_x000d_
Seccion de la tienda en donde se ubica la PDT o usuario: Seguridad_x000d_
</v>
      </c>
      <c r="I1420" t="str" xml:space="preserve">
        <v xml:space="preserve">Buenas tarde_x000d_
por favor me colaboras</v>
      </c>
      <c r="J1420" t="str">
        <v>Usuario informa falla en la pda ya que no aparece genexis por lo que no puede usar dicho dispositivo. Se procede a realizar configuración del aplicativo así mismo se valida que el aplicativo funcionen por el usuario requerido quedando operativo y a satisfacción del cliente.</v>
      </c>
      <c r="K1420">
        <v>44805</v>
      </c>
      <c r="L1420">
        <v>44805</v>
      </c>
      <c r="M1420" t="str">
        <f>TEXT(L1420,"DDDDDDD")</f>
        <v>jueves</v>
      </c>
      <c r="N1420" t="str">
        <v>M085 METRO MONTERIA</v>
      </c>
      <c r="O1420" t="str">
        <v>MONTERIA</v>
      </c>
      <c r="P1420" t="str">
        <f>IF(ISBLANK(O1420),"0",(VLOOKUP(O1420,REGION,2,FALSE)))</f>
        <v>COSTA</v>
      </c>
      <c r="Q1420" t="str">
        <v>SHARON YANETH KERGUELEN WILCHES</v>
      </c>
      <c r="R1420">
        <f>IF(ISBLANK(Q1420),"0", VLOOKUP(Q1420,PERSONAL,2,FALSE))</f>
        <v>1067917448</v>
      </c>
      <c r="S1420" t="str">
        <v>DIRECTO</v>
      </c>
      <c r="T1420">
        <v>0.3333333333333333</v>
      </c>
      <c r="U1420">
        <v>0.3645833333333333</v>
      </c>
      <c r="V1420">
        <f>IF(ISBLANK(T1420 ),"0",U1420-T1420)</f>
        <v>0.03125</v>
      </c>
      <c r="W1420">
        <v>1</v>
      </c>
      <c r="X1420">
        <f>NETWORKDAYS(K1420,L1419)</f>
        <v>1</v>
      </c>
      <c r="Y1420" t="str">
        <f>IF(X1420&lt;=2,"CUMPLE","NO CUMPLE")</f>
        <v>CUMPLE</v>
      </c>
    </row>
    <row r="1421">
      <c r="A1421" t="str">
        <v>DEDICADO</v>
      </c>
      <c r="B1421" t="str">
        <v>DEDICADO</v>
      </c>
      <c r="C1421" t="str">
        <v>CERRADO</v>
      </c>
      <c r="D1421" t="str">
        <v>TIENDA</v>
      </c>
      <c r="E1421" t="str">
        <v>DEDICADO</v>
      </c>
      <c r="F1421" t="str">
        <v>DEDICADO</v>
      </c>
      <c r="G1421" t="str">
        <v>DEDICADO</v>
      </c>
      <c r="H1421" t="str">
        <v>Solicitud de técnico para apoyar atención de casos en tienda</v>
      </c>
      <c r="I1421" t="str">
        <v>Acompañamiento</v>
      </c>
      <c r="J1421" t="str">
        <v>Se realiza actividad de acompañamiento en tienda</v>
      </c>
      <c r="K1421">
        <v>44805</v>
      </c>
      <c r="L1421">
        <v>44805</v>
      </c>
      <c r="M1421" t="str">
        <f>TEXT(L1421,"DDDDDDD")</f>
        <v>jueves</v>
      </c>
      <c r="N1421" t="str">
        <v>EASY</v>
      </c>
      <c r="O1421" t="str">
        <v>BOGOTA</v>
      </c>
      <c r="P1421" t="str">
        <f>IF(ISBLANK(O1421),"0",(VLOOKUP(O1421,REGION,2,FALSE)))</f>
        <v>BOGOTA</v>
      </c>
      <c r="Q1421" t="str">
        <v>JUAN ALEJANDRO JIMENEZ RAMIREZ</v>
      </c>
      <c r="R1421">
        <f>IF(ISBLANK(Q1421),"0", VLOOKUP(Q1421,PERSONAL,2,FALSE))</f>
        <v>1000254206</v>
      </c>
      <c r="S1421" t="str">
        <v>DIRECTO</v>
      </c>
      <c r="T1421">
        <v>0.3333333333333333</v>
      </c>
      <c r="U1421">
        <v>0.75</v>
      </c>
      <c r="V1421">
        <v>0.4166666666666667</v>
      </c>
      <c r="W1421" t="str">
        <v>2;5</v>
      </c>
      <c r="X1421">
        <f>NETWORKDAYS(K1421,L1420)</f>
        <v>1</v>
      </c>
      <c r="Y1421" t="str">
        <f>IF(X1421&lt;=2,"CUMPLE","NO CUMPLE")</f>
        <v>CUMPLE</v>
      </c>
    </row>
    <row r="1422" xml:space="preserve">
      <c r="A1422">
        <v>12699035</v>
      </c>
      <c r="B1422" t="str">
        <v>INCIDENT</v>
      </c>
      <c r="C1422" t="str">
        <v>CERRADO</v>
      </c>
      <c r="D1422" t="str">
        <v>LINEAL DE CAJAS</v>
      </c>
      <c r="E1422" t="str">
        <v>POS</v>
      </c>
      <c r="F1422" t="str">
        <v>POS</v>
      </c>
      <c r="G1422" t="str">
        <v>WINCOR</v>
      </c>
      <c r="H1422" t="str" xml:space="preserve">
        <v xml:space="preserve">Datos usuario_x000d_
Nombre: Lolamaria Rhenals Galarcio_x000d_
Correo: Lolamaria.RhenalsGalarcio@cencosud.com.co_x000d_
Usuario AD: Lmrgalar_x000d_
Pais: Colombia_x000d_
Ubicacion: M085 METRO MONTERIA_x000d_
Zona: Colombia Costa_x000d_
Unidad de Negocio: null_x000d_
Servicio: null_x000d_
Telefono: null_x000d_
Anexo: null_x000d_
Descripcion: Buen Dia. por favor me colabora con la pos # 6 que no arranca solo queda con una N en la parte superior en el visor.</v>
      </c>
      <c r="I1422" t="str" xml:space="preserve">
        <v xml:space="preserve">Transfer Assignee from 'Acosta Mercado; Rafaelde Jesus ' to 'Espinosa Rodriguez; Jamir Leandro '_x000d_
Transfer Group from 'Soporte_Onsite_REG_Costa_SM Colombia' to 'Soporte_Onsite_REG_Remoto_SM Colombia'_x000d_
</v>
      </c>
      <c r="J1422" t="str">
        <v>Usuario informa falla con la pos las pos # 6; esta no muestra información en el visor de cliente. Se procede a realizar las siguientes pruebas validando que no sea la board; memoria o disco duro. Luego de realizar esas pruebas la pos no respondía a los llamados por lo que se procede a realizar validación con el monitor para validar el arranque; así mismo se realiza el formateo de la pos #6 y se deja por defecto el puerto del com 3 para el visor de cliente. Así mismo se inica con el formateo de la pos y configuración de esta quedando operativa y a satisfacción del cliente.</v>
      </c>
      <c r="K1422">
        <v>44805</v>
      </c>
      <c r="L1422">
        <v>44806</v>
      </c>
      <c r="M1422" t="str">
        <f>TEXT(L1422,"DDDDDDD")</f>
        <v>viernes</v>
      </c>
      <c r="N1422" t="str">
        <v>M085 METRO MONTERIA</v>
      </c>
      <c r="O1422" t="str">
        <v>MONTERIA</v>
      </c>
      <c r="P1422" t="str">
        <f>IF(ISBLANK(O1422),"0",(VLOOKUP(O1422,REGION,2,FALSE)))</f>
        <v>COSTA</v>
      </c>
      <c r="Q1422" t="str">
        <v>SHARON YANETH KERGUELEN WILCHES</v>
      </c>
      <c r="R1422">
        <f>IF(ISBLANK(Q1422),"0", VLOOKUP(Q1422,PERSONAL,2,FALSE))</f>
        <v>1067917448</v>
      </c>
      <c r="S1422" t="str">
        <v>DIRECTO</v>
      </c>
      <c r="T1422">
        <v>0.3333333333333333</v>
      </c>
      <c r="U1422">
        <v>0.5</v>
      </c>
      <c r="V1422">
        <f>IF(ISBLANK(T1422 ),"0",U1422-T1422)</f>
        <v>0.16666666666666669</v>
      </c>
      <c r="W1422">
        <v>3</v>
      </c>
      <c r="X1422">
        <f>NETWORKDAYS(K1422,L1421)</f>
        <v>1</v>
      </c>
      <c r="Y1422" t="str">
        <f>IF(X1422&lt;=2,"CUMPLE","NO CUMPLE")</f>
        <v>CUMPLE</v>
      </c>
    </row>
    <row r="1423" xml:space="preserve">
      <c r="A1423">
        <v>12671014</v>
      </c>
      <c r="B1423" t="str">
        <v>INCIDENT</v>
      </c>
      <c r="C1423" t="str">
        <v>CERRADO</v>
      </c>
      <c r="D1423" t="str">
        <v>LINEAL DE CAJAS</v>
      </c>
      <c r="E1423" t="str">
        <v>BALANZA</v>
      </c>
      <c r="F1423" t="str">
        <v>SCANNER</v>
      </c>
      <c r="G1423" t="str">
        <v>DATALOGIC</v>
      </c>
      <c r="H1423"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solicito mantenimiento o revision de escaner balanza de la pos 12._x000d_
ya que escanea articulos que ya han sido registrados. los cuales estan del otro lado del escaner. ocasionando doble registro de productos_x000d_
Numero de inventario: NO REGISTRA</v>
      </c>
      <c r="I1423" t="str" xml:space="preserve">
        <v xml:space="preserve">Favor nos ayudan con el personal en sitio_x000d_
para la validacion.</v>
      </c>
      <c r="J1423" t="str">
        <v>Se procede a realizar validación de equipo escaner balanza en el área lineal de caja. Se realiza la reconfiguración del equipo tipo escaner balanza en la caja n° 12; se valida realizando pruebas de pesaje y escaneo de productos con el supervisor de caja; donde se logra evidenciar que la maquina queda operando de forma correcta a satisfacción del usuario.</v>
      </c>
      <c r="K1423">
        <v>44805</v>
      </c>
      <c r="L1423">
        <v>44806</v>
      </c>
      <c r="M1423" t="str">
        <f>TEXT(L1423,"DDDDDDD")</f>
        <v>viernes</v>
      </c>
      <c r="N1423" t="str">
        <v>J045 JUMBO AV.DEL FERROCARRIL SANTA MARTA</v>
      </c>
      <c r="O1423" t="str">
        <v>SANTA MARTA</v>
      </c>
      <c r="P1423" t="str">
        <f>IF(ISBLANK(O1423),"0",(VLOOKUP(O1423,REGION,2,FALSE)))</f>
        <v>COSTA</v>
      </c>
      <c r="Q1423" t="str">
        <v>ENRIQUE RAFAEL PONZON ORTEGA</v>
      </c>
      <c r="R1423">
        <f>IF(ISBLANK(Q1423),"0", VLOOKUP(Q1423,PERSONAL,2,FALSE))</f>
        <v>1082888515</v>
      </c>
      <c r="S1423" t="str">
        <v>DIRECTO</v>
      </c>
      <c r="T1423">
        <v>0.3333333333333333</v>
      </c>
      <c r="U1423">
        <v>0.3680555555555556</v>
      </c>
      <c r="V1423">
        <f>IF(ISBLANK(T1423 ),"0",U1423-T1423)</f>
        <v>0.034722222222222265</v>
      </c>
      <c r="W1423">
        <v>1</v>
      </c>
      <c r="X1423">
        <f>NETWORKDAYS(K1423,L1422)</f>
        <v>2</v>
      </c>
      <c r="Y1423" t="str">
        <f>IF(X1423&lt;=2,"CUMPLE","NO CUMPLE")</f>
        <v>CUMPLE</v>
      </c>
    </row>
    <row r="1424" xml:space="preserve">
      <c r="A1424">
        <v>12634510</v>
      </c>
      <c r="B1424" t="str">
        <v>REQUEST</v>
      </c>
      <c r="C1424" t="str">
        <v>CERRADO</v>
      </c>
      <c r="D1424" t="str">
        <v>LINEAL DE CAJAS</v>
      </c>
      <c r="E1424" t="str">
        <v>BALANZA</v>
      </c>
      <c r="F1424" t="str">
        <v>SCANNER</v>
      </c>
      <c r="G1424" t="str">
        <v>DATALOGIC</v>
      </c>
      <c r="H1424" t="str" xml:space="preserve">
        <v xml:space="preserve">Datos usuario_x000d_
Nombre: Yina Paola Trujillo Cano_x000d_
Correo: yina.trujillo@cencosud.com.co_x000d_
Usuario AD: YPTrujil_x000d_
Pais: Colombia_x000d_
Ubicacion: M038 METRO NEIVA CENTRO DE CONVENCIONES_x000d_
Zona: Colombia Occidente_x000d_
Unidad de Negocio: Supermercados_x000d_
Servicio: Sistemas_x000d_
Telefono: 3175158862_x000d_
Anexo: 8749800_x000d_
Descripcion: Buenas tardes!_x000d_
Por favor me colaboran nuevamente con la revision de la balanza de la pos # 03 ya que no quedo bien equilibrada._x000d_
_x000d_
SERIAL #: F19E00203_x000d_
_x000d_
Area en donde se encuentra la Balanza: Pos # 3 del lineal de cajas</v>
      </c>
      <c r="I1424" t="str" xml:space="preserve">
        <v xml:space="preserve">Solicito de su ayuda con la instalación de scanner balanza en la pos 3; por favor verificar el peso que este correcto haciendo pruebas con las masas de calibración que están en la tienda M038; de ser necesario por favor calibrar estos equipos se calibran con 11 kilos._x000d_
Tienda: M038 Neiva_x000d_
Equipo para instalar_x000d_
Tipo Equipo: scanner Balanza Pos_x000d_
Marca: ZEBRA_x000d_
Modelo: 7001_x000d_
Serial: S22032010553047_x000d_
DI-037819_x000d_
Equipo para retirar de la línea de cajas . ._x000d_
Tienda: M038 Neiva_x000d_
Información del equipo: a Cambiar_x000d_
Tipo Equipo: scanner Balanza Pos_x000d_
Marca: DATALOGIC_x000d_
Modelo: 9800_x000d_
Serial: F19E00203_x000d_
DI-029135_x000d_
Contacto en tienda Yina Trujillo 317 5158862</v>
      </c>
      <c r="J1424" t="str">
        <v>Se solicita servicio para instalación y verificación de escaner balanza; se realiza el desmonte de la balanza vieja; la cual se deja en custodia en oficina de sistemas; se realiza montaje de la nueva balanza y se realizan pruebas de pesaje y lectura satisfactoriamente en compañia de la coordinadora de cajas.</v>
      </c>
      <c r="K1424">
        <v>44805</v>
      </c>
      <c r="L1424">
        <v>44809</v>
      </c>
      <c r="M1424" t="str">
        <f>TEXT(L1424,"DDDDDDD")</f>
        <v>lunes</v>
      </c>
      <c r="N1424" t="str">
        <v>M038 METRO NEIVA CENTRO DE CONVENCIONES</v>
      </c>
      <c r="O1424" t="str">
        <v>NEIVA</v>
      </c>
      <c r="P1424" t="str">
        <f>IF(ISBLANK(O1424),"0",(VLOOKUP(O1424,REGION,2,FALSE)))</f>
        <v>OCCIDENTE</v>
      </c>
      <c r="Q1424" t="str">
        <v>RAFAEL EDUARDO MARTINEZ ROCHA</v>
      </c>
      <c r="R1424">
        <f>IF(ISBLANK(Q1424),"0", VLOOKUP(Q1424,PERSONAL,2,FALSE))</f>
        <v>1014237678</v>
      </c>
      <c r="S1424" t="str">
        <v>DIRECTO</v>
      </c>
      <c r="T1424">
        <v>0.375</v>
      </c>
      <c r="U1424">
        <v>0.4166666666666667</v>
      </c>
      <c r="V1424">
        <f>IF(ISBLANK(T1424 ),"0",U1424-T1424)</f>
        <v>0.041666666666666685</v>
      </c>
      <c r="W1424">
        <v>1</v>
      </c>
      <c r="X1424">
        <f>NETWORKDAYS(K1424,L1423)</f>
        <v>2</v>
      </c>
      <c r="Y1424" t="str">
        <f>IF(X1424&lt;=2,"CUMPLE","NO CUMPLE")</f>
        <v>CUMPLE</v>
      </c>
    </row>
    <row r="1425" xml:space="preserve">
      <c r="A1425">
        <v>12651299</v>
      </c>
      <c r="B1425" t="str">
        <v>REQUEST</v>
      </c>
      <c r="C1425" t="str">
        <v>CERRADO</v>
      </c>
      <c r="D1425" t="str">
        <v>PGC</v>
      </c>
      <c r="E1425" t="str">
        <v>IMPRESORA</v>
      </c>
      <c r="F1425" t="str">
        <v>PORTABLE</v>
      </c>
      <c r="G1425" t="str">
        <v>ZEBRA</v>
      </c>
      <c r="H1425" t="str" xml:space="preserve">
        <v xml:space="preserve">Datos usuario_x000d_
Nombre: Cristian Danilo Avila Molina_x000d_
Correo: Cristian.Avila@cencosud.com.co_x000d_
Usuario AD: CDAvilaM_x000d_
Pais: Colombia_x000d_
Ubicacion: J185 JUMBO YOPAL_x000d_
Zona: Colombia Oriente_x000d_
Unidad de Negocio: Supermercados_x000d_
Servicio: Tiendas &amp; Centros de Distribucion_x000d_
Telefono: 3144925492_x000d_
Anexo: null_x000d_
Descripcion: Se presenta falla en la zebra portatil peroques de I.P 10.131.040.041; al instalar el papel peroque se reinicia la impresora._x000d_
Indicar ubicacion del Equipo en tienda o oficinas: Oficina PGC y PFT</v>
      </c>
      <c r="I1425" t="str" xml:space="preserve">
        <v xml:space="preserve">Por favor nos apoyan con la validación de la Flejera de escritorio IP: 10.131.040.041 de Jumbo Yopal._x000d_
Validar sensores; cabezal; algún pedazo de papel o etiqueta que pueda tener obstruyendo alguna parte en la máquina; validar cableado y conectar en otras tomas._x000d_
Gracias	</v>
      </c>
      <c r="J1425" t="str">
        <v>Se llega a sitio donde se procede a revisar impresora la cual reprotan con falla de apagados al poner el rollo de papel; Usario Cristian de PGC comenta que ya se habian realizado pruebas tales como poner otra impresora en el puesto de la que tiene falla; tambien Giovanna de sistemas realiza unas configiraicones las cuales solucinan la falla; se solicita a personal del almacen hacer pruebas evidenciando que impresora queda operativa; se hace entrega a Jefe de Fruver Pablo Roa.</v>
      </c>
      <c r="K1425">
        <v>44805</v>
      </c>
      <c r="L1425">
        <v>44809</v>
      </c>
      <c r="M1425" t="str">
        <f>TEXT(L1425,"DDDDDDD")</f>
        <v>lunes</v>
      </c>
      <c r="N1425" t="str">
        <v>J185 JUMBO YOPAL</v>
      </c>
      <c r="O1425" t="str">
        <v>YOPAL</v>
      </c>
      <c r="P1425" t="str">
        <f>IF(ISBLANK(O1425),"0",(VLOOKUP(O1425,REGION,2,FALSE)))</f>
        <v>ORIENTE</v>
      </c>
      <c r="Q1425" t="str">
        <v>JHONATAN RICARDO VARGAS ZAMBRANO</v>
      </c>
      <c r="R1425">
        <f>IF(ISBLANK(Q1425),"0", VLOOKUP(Q1425,PERSONAL,2,FALSE))</f>
        <v>1057583301</v>
      </c>
      <c r="S1425" t="str">
        <v>DIRECTO</v>
      </c>
      <c r="T1425">
        <v>0.4583333333333333</v>
      </c>
      <c r="U1425">
        <v>0.5208333333333334</v>
      </c>
      <c r="V1425">
        <f>IF(ISBLANK(T1425 ),"0",U1425-T1425)</f>
        <v>0.06250000000000006</v>
      </c>
      <c r="W1425">
        <v>1</v>
      </c>
      <c r="X1425">
        <f>NETWORKDAYS(K1425,L1424)</f>
        <v>3</v>
      </c>
      <c r="Y1425" t="str">
        <f>IF(X1425&lt;=2,"CUMPLE","NO CUMPLE")</f>
        <v>NO CUMPLE</v>
      </c>
    </row>
    <row r="1426" xml:space="preserve">
      <c r="A1426">
        <v>12661937</v>
      </c>
      <c r="B1426" t="str">
        <v>REQUEST</v>
      </c>
      <c r="C1426" t="str">
        <v>CERRADO</v>
      </c>
      <c r="D1426" t="str">
        <v>TIENDA</v>
      </c>
      <c r="E1426" t="str">
        <v>PDT</v>
      </c>
      <c r="F1426" t="str">
        <v>PDT</v>
      </c>
      <c r="G1426" t="str">
        <v>HONEYWELL</v>
      </c>
      <c r="H1426"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ADM. CENTRAL_x000d_
Servicio: Administracion Central_x000d_
Telefono: 3176406586_x000d_
Anexo: null_x000d_
Descripcion: Buenas tardes: solciito de su colaboracion realizando el despacho de 03 PDTs por renovacion tecnologia._x000d_
_x000d_
Los seriales a renovar son:_x000d_
_x000d_
Modelo Numero de serie_x000d_
SKORPIO X3 - G17C75952_x000d_
SKORPIO X3 - G17C75961_x000d_
SKORPIO X3 - G17F62281_x000d_
_x000d_
_x000d_
OC: 5900009914_x000d_
EPM : 5343_x000d_
BANDERA COMPRA: EASY_x000d_
Seccion en la tienda o ubicacion del usuario: direccion</v>
      </c>
      <c r="I1426" t="str" xml:space="preserve">
        <v xml:space="preserve">Buen día_x000d_
Solicito de su ayuda para configuración y asignación de 3 pda que llegaron a la tienda_x000d_
Tienda M038 Neiva_x000d_
Equipo: PDA_x000d_
Marca: HONEYWELL_x000d_
Modelo: EDA51_x000d_
Seriales: 21178B05E8-21178B05BD-21178B05C4_x000d_
Pdt a renovar –_x000d_
Modelo Número de serie_x000d_
SKORPIO X3 - G17C75952_x000d_
SKORPIO X3 - G17C75961_x000d_
SKORPIO X3 - G17F62281_x000d_
Nota asignar las pda nuevas y recoger la spdt viejas y dejaras en custodia de seguridad_x000d_
Mil gracias.</v>
      </c>
      <c r="J1426" t="str">
        <v>Se solicita servicio para instalación; configuración y y verificación con usuario final; de 3 PDA;s se procede con las respectivas configuraciones de parametros de red; aplicativos; etc y una vez finalizado se realizan pruebas en compañía de usuarios; siendo estas satisfactorias.</v>
      </c>
      <c r="K1426">
        <v>44805</v>
      </c>
      <c r="L1426">
        <v>44809</v>
      </c>
      <c r="M1426" t="str">
        <f>TEXT(L1426,"DDDDDDD")</f>
        <v>lunes</v>
      </c>
      <c r="N1426" t="str">
        <v>M038 METRO NEIVA CENTRO DE CONVENCIONES</v>
      </c>
      <c r="O1426" t="str">
        <v>NEIVA</v>
      </c>
      <c r="P1426" t="str">
        <f>IF(ISBLANK(O1426),"0",(VLOOKUP(O1426,REGION,2,FALSE)))</f>
        <v>OCCIDENTE</v>
      </c>
      <c r="Q1426" t="str">
        <v>RAFAEL EDUARDO MARTINEZ ROCHA</v>
      </c>
      <c r="R1426">
        <f>IF(ISBLANK(Q1426),"0", VLOOKUP(Q1426,PERSONAL,2,FALSE))</f>
        <v>1014237678</v>
      </c>
      <c r="S1426" t="str">
        <v>DIRECTO</v>
      </c>
      <c r="T1426">
        <v>0.4166666666666667</v>
      </c>
      <c r="U1426">
        <v>0.625</v>
      </c>
      <c r="V1426">
        <f>IF(ISBLANK(T1426 ),"0",U1426-T1426)</f>
        <v>0.20833333333333331</v>
      </c>
      <c r="W1426">
        <v>3</v>
      </c>
      <c r="X1426">
        <f>NETWORKDAYS(K1426,L1425)</f>
        <v>3</v>
      </c>
      <c r="Y1426" t="str">
        <f>IF(X1426&lt;=2,"CUMPLE","NO CUMPLE")</f>
        <v>NO CUMPLE</v>
      </c>
    </row>
    <row r="1427" xml:space="preserve">
      <c r="A1427">
        <v>12662973</v>
      </c>
      <c r="B1427" t="str">
        <v>REQUEST</v>
      </c>
      <c r="C1427" t="str">
        <v>CERRADO</v>
      </c>
      <c r="D1427" t="str">
        <v>TIENDA</v>
      </c>
      <c r="E1427" t="str">
        <v>PDT</v>
      </c>
      <c r="F1427" t="str">
        <v>PDT</v>
      </c>
      <c r="G1427" t="str">
        <v>HONEYWELL</v>
      </c>
      <c r="H1427" t="str" xml:space="preserve">
        <v xml:space="preserve">atos usuario_x000d_
Nombre: Rosa Giovanna Lopez Triana_x000d_
Correo: Giovanna.Lopez@cencosud.com.co_x000d_
Usuario AD: RGLopezT_x000d_
Pais: Colombia_x000d_
Ubicacion: J185 JUMBO YOPAL_x000d_
Zona: Colombia Oriente_x000d_
Unidad de Negocio: JUMBO_x000d_
Servicio: Sistemas_x000d_
Telefono: 3174363709_x000d_
Anexo: null_x000d_
Descripcion: Como parte de la renovacion de PDTs para el proyecto Genesix-Gapv; se solicita el envio de 1 equipo a la tienda Jumbo Yopal._x000d_
</v>
      </c>
      <c r="I1427" t="str" xml:space="preserve">
        <v xml:space="preserve">Buenas tardes;_x000d_
Por favor nos colaboran con la configuración correspondiente de la PDT EDA 51 por renovación._x000d_
PDT/PDA|ESTANDAR HONEYWELL EDA51 serial 21145B04F2_x000d_
**Debe quedar con S.O. Android 8.1 (si llegó con android 10; se debe bajar la versión)**_x000d_
La PDT a retirar en la renovación es:_x000d_
PDT/PDA|ESTANDAR DATALOGIC SKORPIO X3 | Nº SERIE: G17C75937_x000d_
Por favor retirarla; empacarla y dejarla marcada como "RENOVACIÓN PROYECTO GENESIX"_x000d_
**NOTA: En el momento de la asignación y retiro de los activos; suministrar a mi whatsapp el usuario de red de la persona de la tienda a quien se le está realizando la renovación para poder generar las actas y que estas queden gestionadas durante la visita.</v>
      </c>
      <c r="J1427" t="str">
        <v>Se llega a sitio donde se ubica PDT nueva a entregar la cual inicialmente se actualiza su firmware a version 31; luego se parametriza segun instructivo; instalando aplicativos con sus respectivas actualizaciones; se valida con Jefe de Fruver Pablo Roa; quien revisa integridad y funcionalidad de PDA ; se realizan pruebas y se entrega equipo operativo. se relacionan Serial de PDA que se retira G17C75937.</v>
      </c>
      <c r="K1427">
        <v>44805</v>
      </c>
      <c r="L1427">
        <v>44809</v>
      </c>
      <c r="M1427" t="str">
        <f>TEXT(L1427,"DDDDDDD")</f>
        <v>lunes</v>
      </c>
      <c r="N1427" t="str">
        <v>J185 JUMBO YOPAL</v>
      </c>
      <c r="O1427" t="str">
        <v>YOPAL</v>
      </c>
      <c r="P1427" t="str">
        <f>IF(ISBLANK(O1427),"0",(VLOOKUP(O1427,REGION,2,FALSE)))</f>
        <v>ORIENTE</v>
      </c>
      <c r="Q1427" t="str">
        <v>JHONATAN RICARDO VARGAS ZAMBRANO</v>
      </c>
      <c r="R1427">
        <f>IF(ISBLANK(Q1427),"0", VLOOKUP(Q1427,PERSONAL,2,FALSE))</f>
        <v>1057583301</v>
      </c>
      <c r="S1427" t="str">
        <v>DIRECTO</v>
      </c>
      <c r="T1427">
        <v>0.3333333333333333</v>
      </c>
      <c r="U1427">
        <v>0.4375</v>
      </c>
      <c r="V1427">
        <f>IF(ISBLANK(T1427 ),"0",U1427-T1427)</f>
        <v>0.10416666666666669</v>
      </c>
      <c r="W1427">
        <v>2</v>
      </c>
      <c r="X1427">
        <f>NETWORKDAYS(K1427,L1426)</f>
        <v>3</v>
      </c>
      <c r="Y1427" t="str">
        <f>IF(X1427&lt;=2,"CUMPLE","NO CUMPLE")</f>
        <v>NO CUMPLE</v>
      </c>
    </row>
    <row r="1428" xml:space="preserve">
      <c r="A1428">
        <v>12695535</v>
      </c>
      <c r="B1428" t="str">
        <v>SIMEL</v>
      </c>
      <c r="C1428" t="str">
        <v>CERRADO</v>
      </c>
      <c r="D1428" t="str">
        <v>LINEAL DE CAJAS</v>
      </c>
      <c r="E1428" t="str">
        <v>BALANZA</v>
      </c>
      <c r="F1428" t="str">
        <v>SCANNER</v>
      </c>
      <c r="G1428" t="str">
        <v>DATALOGIC</v>
      </c>
      <c r="H1428" t="str" xml:space="preserve">
        <v xml:space="preserve">Datos usuario_x000d_
Nombre: Leidy Botello Mendoza_x000d_
Correo: Leidy.BotelloMendoza@cencosud.com.co_x000d_
Usuario AD: LBotello_x000d_
Pais: Colombia_x000d_
Ubicacion: J022 JUMBO LAS VEGAS_x000d_
Zona: Colombia Centro_x000d_
Unidad de Negocio: Supermercados_x000d_
Servicio: Tiendas &amp; Centros de Distribucion_x000d_
Telefono: 3229438628_x000d_
Anexo: 3340000_x000d_
Descripcion: buenos dias_x000d_
por favor me colaboran con la pos # 3 tienda 22 ya que al realizar chequeo de balanzas no cumple_x000d_
gracias_x000d_
Indica la ubicacion de tu balanza en la tienda: tienda 22</v>
      </c>
      <c r="I1428" t="str">
        <v>se procede a validar se solicita calibrar escaner balanza de la pos 3 ya que se encuentra inestable de peso</v>
      </c>
      <c r="J1428" t="str">
        <v>Se realiza la calibración del scanner balanza serial F16C12941 pero al realizar pruebas se evidencia que la balanza se comporta inestable y toma diferentes pesos en cada lado de la balanza. Equipo no queda calibrado ni certificado</v>
      </c>
      <c r="K1428">
        <v>44805</v>
      </c>
      <c r="L1428">
        <v>44818</v>
      </c>
      <c r="M1428" t="str">
        <f>TEXT(L1428,"DDDDDDD")</f>
        <v>miércoles</v>
      </c>
      <c r="N1428" t="str">
        <v>J022 JUMBO LAS VEGAS</v>
      </c>
      <c r="O1428" t="str">
        <v>MEDELLIN</v>
      </c>
      <c r="P1428" t="str">
        <f>IF(ISBLANK(O1428),"0",(VLOOKUP(O1428,REGION,2,FALSE)))</f>
        <v>CENTRO</v>
      </c>
      <c r="Q1428" t="str">
        <v>YURIMAR MARQUEZ MUÑOZ</v>
      </c>
      <c r="R1428">
        <f>IF(ISBLANK(Q1428),"0", VLOOKUP(Q1428,PERSONAL,2,FALSE))</f>
        <v>1045025746</v>
      </c>
      <c r="S1428" t="str">
        <v>DIRECTO</v>
      </c>
      <c r="T1428">
        <v>0.6666666666666666</v>
      </c>
      <c r="U1428">
        <v>0.6875</v>
      </c>
      <c r="V1428">
        <f>IF(ISBLANK(T1428 ),"0",U1428-T1428)</f>
        <v>0.02083333333333337</v>
      </c>
      <c r="W1428">
        <v>1</v>
      </c>
      <c r="X1428">
        <f>NETWORKDAYS(K1428,L1427)</f>
        <v>3</v>
      </c>
      <c r="Y1428" t="str">
        <f>IF(X1428&lt;=2,"CUMPLE","NO CUMPLE")</f>
        <v>NO CUMPLE</v>
      </c>
    </row>
    <row r="1429" xml:space="preserve">
      <c r="A1429">
        <v>12695542</v>
      </c>
      <c r="B1429" t="str">
        <v>SIMEL</v>
      </c>
      <c r="C1429" t="str">
        <v>CERRADO</v>
      </c>
      <c r="D1429" t="str">
        <v>LINEAL DE CAJAS</v>
      </c>
      <c r="E1429" t="str">
        <v>BALANZA</v>
      </c>
      <c r="F1429" t="str">
        <v>SCANNER</v>
      </c>
      <c r="G1429" t="str">
        <v>DATALOGIC</v>
      </c>
      <c r="H1429" t="str" xml:space="preserve">
        <v xml:space="preserve">Datos usuario_x000d_
Nombre: Leidy Botello Mendoza_x000d_
Correo: Leidy.BotelloMendoza@cencosud.com.co_x000d_
Usuario AD: LBotello_x000d_
Pais: Colombia_x000d_
Ubicacion: J022 JUMBO LAS VEGAS_x000d_
Zona: Colombia Centro_x000d_
Unidad de Negocio: Supermercados_x000d_
Servicio: Tiendas &amp; Centros de Distribucion_x000d_
Telefono: 3229438628_x000d_
Anexo: 3340000_x000d_
Descripcion: buenos dias_x000d_
me colaboran por favor con la balanza de la caja # 8 ya que al realizar el chequeo de balanza no cumple_x000d_
muchasss gracias_x000d_
Indica la ubicacion de tu balanza en la tienda: tienda 22</v>
      </c>
      <c r="I1429" t="str" xml:space="preserve">
        <v xml:space="preserve">se procede a validar se solicita calibrar escaner balanza de la pos 8 ya que se encuentra inestable de peso_x000d_
se escala para su gestion	 </v>
      </c>
      <c r="J1429" t="str">
        <v>Se realiza la calibración del scanner balanza serial F16C12989; se realizan pruebas y funciona correctamente; el peso es igual en todos los lados de la balanza. Se instala el precinto 7380000000276 para certificar la calibración.</v>
      </c>
      <c r="K1429">
        <v>44805</v>
      </c>
      <c r="L1429">
        <v>44818</v>
      </c>
      <c r="M1429" t="str">
        <f>TEXT(L1429,"DDDDDDD")</f>
        <v>miércoles</v>
      </c>
      <c r="N1429" t="str">
        <v>J022 JUMBO LAS VEGAS</v>
      </c>
      <c r="O1429" t="str">
        <v>MEDELLIN</v>
      </c>
      <c r="P1429" t="str">
        <f>IF(ISBLANK(O1429),"0",(VLOOKUP(O1429,REGION,2,FALSE)))</f>
        <v>CENTRO</v>
      </c>
      <c r="Q1429" t="str">
        <v>YURIMAR MARQUEZ MUÑOZ</v>
      </c>
      <c r="R1429">
        <f>IF(ISBLANK(Q1429),"0", VLOOKUP(Q1429,PERSONAL,2,FALSE))</f>
        <v>1045025746</v>
      </c>
      <c r="S1429" t="str">
        <v>DIRECTO</v>
      </c>
      <c r="T1429">
        <v>0.6875</v>
      </c>
      <c r="U1429">
        <v>0.7291666666666666</v>
      </c>
      <c r="V1429">
        <f>IF(ISBLANK(T1429 ),"0",U1429-T1429)</f>
        <v>0.04166666666666663</v>
      </c>
      <c r="W1429">
        <v>1</v>
      </c>
      <c r="X1429">
        <f>NETWORKDAYS(K1429,L1428)</f>
        <v>10</v>
      </c>
      <c r="Y1429" t="str">
        <f>IF(X1429&lt;=2,"CUMPLE","NO CUMPLE")</f>
        <v>NO CUMPLE</v>
      </c>
    </row>
    <row r="1430" xml:space="preserve">
      <c r="A1430">
        <v>12708686</v>
      </c>
      <c r="B1430" t="str">
        <v>INCIDENT</v>
      </c>
      <c r="C1430" t="str">
        <v>CERRADO</v>
      </c>
      <c r="D1430" t="str">
        <v>PLATOS PREPARADOS</v>
      </c>
      <c r="E1430" t="str">
        <v>BALANZA</v>
      </c>
      <c r="F1430" t="str">
        <v>MESA</v>
      </c>
      <c r="G1430" t="str">
        <v>METTLER</v>
      </c>
      <c r="H1430"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Se crea Ticket para legalizar el soporte que el tecnico de isit le dio al caso de la Balanza de mesa de Platos preparados._x000d_
Indica la ubicacion de tu balanza en la tienda: Platos Preparados</v>
      </c>
      <c r="I1430" t="str" xml:space="preserve">
        <v xml:space="preserve">Transfer Assignee from '' to 'Espinosa Rodriguez; Jamir Leandro '_x000d_
Transfer Group from 'Soporte_Onsite_REG_Costa_SM Colombia' to 'Soporte_Onsite_REG_Remoto_SM Colombia'</v>
      </c>
      <c r="J1430" t="str">
        <v>Se reporta problemas de conexión en la red; se detecta que el cable está mal distribuido y en algunas zonas atravesado y uno de sus conectores en mal estado; se procede a realizar el correcto tendido del cable y ponchado dando solución a la falla.</v>
      </c>
      <c r="K1430">
        <v>44806</v>
      </c>
      <c r="L1430">
        <v>44806</v>
      </c>
      <c r="M1430" t="str">
        <f>TEXT(L1430,"DDDDDDD")</f>
        <v>viernes</v>
      </c>
      <c r="N1430" t="str">
        <v>M040 METRO RIOHACHA</v>
      </c>
      <c r="O1430" t="str">
        <v>RIOHACHA</v>
      </c>
      <c r="P1430" t="str">
        <f>IF(ISBLANK(O1430),"0",(VLOOKUP(O1430,REGION,2,FALSE)))</f>
        <v>COSTA</v>
      </c>
      <c r="Q1430" t="str">
        <v>WILGER MELO PRADO</v>
      </c>
      <c r="R1430">
        <f>IF(ISBLANK(Q1430),"0", VLOOKUP(Q1430,PERSONAL,2,FALSE))</f>
        <v>1118852348</v>
      </c>
      <c r="S1430" t="str">
        <v>DIRECTO</v>
      </c>
      <c r="T1430">
        <v>0.7222222222222222</v>
      </c>
      <c r="U1430">
        <v>0.7708333333333334</v>
      </c>
      <c r="V1430">
        <f>IF(ISBLANK(T1430 ),"0",U1430-T1430)</f>
        <v>0.04861111111111116</v>
      </c>
      <c r="W1430">
        <v>1</v>
      </c>
      <c r="X1430">
        <f>NETWORKDAYS(K1430,L1429)</f>
        <v>9</v>
      </c>
      <c r="Y1430" t="str">
        <f>IF(X1430&lt;=2,"CUMPLE","NO CUMPLE")</f>
        <v>NO CUMPLE</v>
      </c>
    </row>
    <row r="1431" xml:space="preserve">
      <c r="A1431">
        <v>12708239</v>
      </c>
      <c r="B1431" t="str">
        <v>REQUEST</v>
      </c>
      <c r="C1431" t="str">
        <v>CERRADO</v>
      </c>
      <c r="D1431" t="str">
        <v>RECURSOS HUMANOS</v>
      </c>
      <c r="E1431" t="str">
        <v>RELOJ</v>
      </c>
      <c r="F1431" t="str">
        <v>BIOMETRICO</v>
      </c>
      <c r="G1431" t="str">
        <v>SUPREMA</v>
      </c>
      <c r="H1431"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solicita configurar contraseña de administrador y de Gestion Humana (Numerales 3 y 4- manual sistema ) en los 2 relojes biometricos de tienda Metro Sogamoso; y entregar cada uno de los reloj con su contraseña correspondiente a Jefe de Gestion Humana para que ella inicie la grabacion de huellas._x000d_
_x000d_
En la oficina de sistemas se encuentra un punto de red habilitado para que se realice la actividad._x000d_
Adjunto Opcional: Paso a Paso Reloj Biometrico SUPREMA - Sistemas.pdf</v>
      </c>
      <c r="I1431" t="str" xml:space="preserve">
        <v xml:space="preserve">Transfer Assignee from '' to 'Espinosa Rodriguez; Jamir Leandro '_x000d_
Transfer Group from 'Mesas Especializadas Colombia' to 'Soporte_Onsite_REG_Remoto_SM Colombia'</v>
      </c>
      <c r="J1431" t="str">
        <v>Se llega a sitio donde se procede con la configuración de los dispositivos Reloj de Contralor con SN. 546854384 y Reloj de caja central con SN. 546854310; donde según instructivo se agrega usuario administrador dejando contraseña según corresponde; así mismo se configura usuario para Jefe de gestión humana; se realizan pruebas de funcionamiento de ambos usuarios y se hace entrega a jefe de Gestión humana.</v>
      </c>
      <c r="K1431">
        <v>44806</v>
      </c>
      <c r="L1431">
        <v>44806</v>
      </c>
      <c r="M1431" t="str">
        <f>TEXT(L1431,"DDDDDDD")</f>
        <v>viernes</v>
      </c>
      <c r="N1431" t="str">
        <v>M097 METRO SOGAMOSO</v>
      </c>
      <c r="O1431" t="str">
        <v>soGAMOSO</v>
      </c>
      <c r="P1431" t="str">
        <f>IF(ISBLANK(O1431),"0",(VLOOKUP(O1431,REGION,2,FALSE)))</f>
        <v>ORIENTE</v>
      </c>
      <c r="Q1431" t="str">
        <v>JHONATAN RICARDO VARGAS ZAMBRANO</v>
      </c>
      <c r="R1431">
        <f>IF(ISBLANK(Q1431),"0", VLOOKUP(Q1431,PERSONAL,2,FALSE))</f>
        <v>1057583301</v>
      </c>
      <c r="S1431" t="str">
        <v>DIRECTO</v>
      </c>
      <c r="T1431">
        <v>0.625</v>
      </c>
      <c r="U1431">
        <v>0.7291666666666666</v>
      </c>
      <c r="V1431">
        <f>IF(ISBLANK(T1431 ),"0",U1431-T1431)</f>
        <v>0.10416666666666663</v>
      </c>
      <c r="W1431">
        <v>2</v>
      </c>
      <c r="X1431">
        <f>NETWORKDAYS(K1431,L1430)</f>
        <v>1</v>
      </c>
      <c r="Y1431" t="str">
        <f>IF(X1431&lt;=2,"CUMPLE","NO CUMPLE")</f>
        <v>CUMPLE</v>
      </c>
    </row>
    <row r="1432">
      <c r="A1432" t="str">
        <v>DEDICADO</v>
      </c>
      <c r="B1432" t="str">
        <v>DEDICADO</v>
      </c>
      <c r="C1432" t="str">
        <v>CERRADO</v>
      </c>
      <c r="D1432" t="str">
        <v>CRC</v>
      </c>
      <c r="E1432" t="str">
        <v>DEDICADO</v>
      </c>
      <c r="F1432" t="str">
        <v>DEDICADO</v>
      </c>
      <c r="G1432" t="str">
        <v>DEDICADO</v>
      </c>
      <c r="H1432" t="str">
        <v>Gestión de soporte técnico en el Centro de Reparación</v>
      </c>
      <c r="I1432" t="str">
        <v>Gestión de soporte técnico en el Centro de Reparación</v>
      </c>
      <c r="J1432" t="str">
        <v>Se realiza actividad de acompañamiento en CRC</v>
      </c>
      <c r="K1432">
        <v>44806</v>
      </c>
      <c r="L1432">
        <v>44806</v>
      </c>
      <c r="M1432" t="str">
        <f>TEXT(L1432,"DDDDDDD")</f>
        <v>viernes</v>
      </c>
      <c r="N1432" t="str">
        <v>CENTRO DE REPARACIÓN</v>
      </c>
      <c r="O1432" t="str">
        <v>BOGOTA</v>
      </c>
      <c r="P1432" t="str">
        <f>IF(ISBLANK(O1432),"0",(VLOOKUP(O1432,REGION,2,FALSE)))</f>
        <v>BOGOTA</v>
      </c>
      <c r="Q1432" t="str">
        <v>DIEGO ALBERTO TORRES CRUZ</v>
      </c>
      <c r="R1432">
        <f>IF(ISBLANK(Q1432),"0", VLOOKUP(Q1432,PERSONAL,2,FALSE))</f>
        <v>1000466791</v>
      </c>
      <c r="S1432" t="str">
        <v>DIRECTO</v>
      </c>
      <c r="T1432">
        <v>0.3333333333333333</v>
      </c>
      <c r="U1432">
        <v>0.75</v>
      </c>
      <c r="V1432">
        <v>0.4166666666666667</v>
      </c>
      <c r="W1432" t="str">
        <v>2;5</v>
      </c>
      <c r="X1432">
        <f>NETWORKDAYS(K1432,L1431)</f>
        <v>1</v>
      </c>
      <c r="Y1432" t="str">
        <f>IF(X1432&lt;=2,"CUMPLE","NO CUMPLE")</f>
        <v>CUMPLE</v>
      </c>
    </row>
    <row r="1433" xml:space="preserve">
      <c r="A1433">
        <v>12680889</v>
      </c>
      <c r="B1433" t="str">
        <v>REQUEST</v>
      </c>
      <c r="C1433" t="str">
        <v>CERRADO</v>
      </c>
      <c r="D1433" t="str">
        <v>ANTENAS</v>
      </c>
      <c r="E1433" t="str">
        <v>PDT</v>
      </c>
      <c r="F1433" t="str">
        <v>PDT</v>
      </c>
      <c r="G1433" t="str">
        <v>SKORPIO</v>
      </c>
      <c r="H1433" t="str" xml:space="preserve">
        <v xml:space="preserve">Datos usuario_x000d_
Nombre: Jesus David Cadenas Sarmiento_x000d_
Correo: jesusdavid.cadenas@cencosud.com.co_x000d_
Usuario AD: JesCadeS_x000d_
Pais: Colombia_x000d_
Ubicacion: J126 JUMBO SAN SILVESTRE_x000d_
Zona: Colombia Oriente_x000d_
Unidad de Negocio: Supermercados_x000d_
Servicio: Tiendas &amp; Centros de Distribucion_x000d_
Telefono: 3006428063_x000d_
Anexo: 3167476016_x000d_
Descripcion: pdt marca scorpion con activo # 015562 presenta falla en conexion con el aplicativo de antenas_x000d_
Seccion de la tienda en donde se ubica la PDT o usuario: CONTROL PERDIDAS</v>
      </c>
      <c r="I1433" t="str" xml:space="preserve">
        <v xml:space="preserve">PDT presenta novedad en configuración._x000d_
Datos del equipo:_x000d_
PDT/PDA|ESTANDAR DATALOGIC SKORPIO X3 | Nº SERIE: G17F62275_x000d_
Nº inventario: DI-015462_x000d_
Se solicita realizar configuración de activos; entregar operativa a jefe de seguridad.	</v>
      </c>
      <c r="J1433" t="str">
        <v>Se revisa PDT por falla en la conexión con aplicativo de ANTENAS; se restablece la configuración de red (cswlan12); se establece conexión con el link de acceso a antenas. acceso a Antenas; donde se hacen pruebas con el colaborador y el jefe de área. Pruebas de funcionamiento y conexión de red; todo Ok. La PDT se deja operativa.</v>
      </c>
      <c r="K1433">
        <v>44806</v>
      </c>
      <c r="L1433">
        <v>44809</v>
      </c>
      <c r="M1433" t="str">
        <f>TEXT(L1433,"DDDDDDD")</f>
        <v>lunes</v>
      </c>
      <c r="N1433" t="str">
        <v>J126 JUMBO SAN SILVESTRE</v>
      </c>
      <c r="O1433" t="str">
        <v>BARRANCABERMEJA</v>
      </c>
      <c r="P1433" t="str">
        <f>IF(ISBLANK(O1433),"0",(VLOOKUP(O1433,REGION,2,FALSE)))</f>
        <v>ORIENTE</v>
      </c>
      <c r="Q1433" t="str">
        <v>LUIS CARLOS ROJAS ACOSTA</v>
      </c>
      <c r="R1433">
        <f>IF(ISBLANK(Q1433),"0", VLOOKUP(Q1433,PERSONAL,2,FALSE))</f>
        <v>1096188137</v>
      </c>
      <c r="S1433" t="str">
        <v>DIRECTO</v>
      </c>
      <c r="T1433">
        <v>0.5833333333333334</v>
      </c>
      <c r="U1433">
        <v>0.6458333333333334</v>
      </c>
      <c r="V1433">
        <f>IF(ISBLANK(T1433 ),"0",U1433-T1433)</f>
        <v>0.0625</v>
      </c>
      <c r="W1433">
        <v>1</v>
      </c>
      <c r="X1433">
        <f>NETWORKDAYS(K1433,L1432)</f>
        <v>1</v>
      </c>
      <c r="Y1433" t="str">
        <f>IF(X1433&lt;=2,"CUMPLE","NO CUMPLE")</f>
        <v>CUMPLE</v>
      </c>
    </row>
    <row r="1434" xml:space="preserve">
      <c r="A1434">
        <v>12706342</v>
      </c>
      <c r="B1434" t="str">
        <v>REQUEST</v>
      </c>
      <c r="C1434" t="str">
        <v>CERRADO</v>
      </c>
      <c r="D1434" t="str">
        <v>CARNES</v>
      </c>
      <c r="E1434" t="str">
        <v>BALANZA</v>
      </c>
      <c r="F1434" t="str">
        <v>COLGANTE</v>
      </c>
      <c r="G1434" t="str">
        <v>METTLER</v>
      </c>
      <c r="H1434" t="str" xml:space="preserve">
        <v xml:space="preserve">Datos usuario_x000d_
Nombre: Andres De Jesus Bornachera Avila_x000d_
Correo: andres.bornachera@cencosud.com.co_x000d_
Usuario AD: ADBornac_x000d_
Pais: Colombia_x000d_
Ubicacion: J126 JUMBO SAN SILVESTRE_x000d_
Zona: Colombia Oriente_x000d_
Unidad de Negocio: Supermercados_x000d_
Servicio: Sistemas_x000d_
Telefono: 3174370321_x000d_
Anexo: null_x000d_
Descripcion: Buenas tardes; se solicita instalacion y configuracion de 2 balanzas mettler toledo ; se envia correo sobre lo que hay que realziar._x000d_
_x000d_
Area donde su ubica la balanza: CARNES Y PESCADERIA</v>
      </c>
      <c r="I1434" t="str" xml:space="preserve">
        <v xml:space="preserve">Llegan balanzas solicitadas._x000d_
C210658454_x000d_
C210664951_x000d_
Se debe realizar reemplazo de balanzas colgantes del area de carnes y pescaderia._x000d_
Realizar configuración; actas de entrega y retiro._x000d_
Entregar operativas a jefes de sección.</v>
      </c>
      <c r="J1434" t="str">
        <v>Se realiza cambio de Balanza colgante mettler toledo de serial B616359652; ubicada en área de pescadería. Se realiza cambio de Balanza colgante mettler toledo de serial B507614353; ubicada en área de carnes. Configuración de parámetros de IP; cargue de información y registro de MAC de los dispositivos; se realizan pruebas de funcionamiento; peso balanza precios establecidos y correcta actualización; donde arrojó resultados satisfactorios; las pruebas fueron realizadas en compañía de la jefe de sección. Las balanzas que se cambiaron quedan empacadas y guardadas en el cuarto de comunicaciones.</v>
      </c>
      <c r="K1434">
        <v>44806</v>
      </c>
      <c r="L1434">
        <v>44809</v>
      </c>
      <c r="M1434" t="str">
        <f>TEXT(L1434,"DDDDDDD")</f>
        <v>lunes</v>
      </c>
      <c r="N1434" t="str">
        <v>J126 JUMBO SAN SILVESTRE</v>
      </c>
      <c r="O1434" t="str">
        <v>BARRANCABERMEJA</v>
      </c>
      <c r="P1434" t="str">
        <f>IF(ISBLANK(O1434),"0",(VLOOKUP(O1434,REGION,2,FALSE)))</f>
        <v>ORIENTE</v>
      </c>
      <c r="Q1434" t="str">
        <v>LUIS CARLOS ROJAS ACOSTA</v>
      </c>
      <c r="R1434">
        <f>IF(ISBLANK(Q1434),"0", VLOOKUP(Q1434,PERSONAL,2,FALSE))</f>
        <v>1096188137</v>
      </c>
      <c r="S1434" t="str">
        <v>DIRECTO</v>
      </c>
      <c r="T1434">
        <v>0.3333333333333333</v>
      </c>
      <c r="U1434">
        <v>0.5833333333333334</v>
      </c>
      <c r="V1434">
        <f>IF(ISBLANK(T1434 ),"0",U1434-T1434)</f>
        <v>0.25000000000000006</v>
      </c>
      <c r="W1434">
        <v>3</v>
      </c>
      <c r="X1434">
        <f>NETWORKDAYS(K1434,L1433)</f>
        <v>2</v>
      </c>
      <c r="Y1434" t="str">
        <f>IF(X1434&lt;=2,"CUMPLE","NO CUMPLE")</f>
        <v>CUMPLE</v>
      </c>
    </row>
    <row r="1435" xml:space="preserve">
      <c r="A1435">
        <v>12708253</v>
      </c>
      <c r="B1435" t="str">
        <v>REQUEST</v>
      </c>
      <c r="C1435" t="str">
        <v>CERRADO</v>
      </c>
      <c r="D1435" t="str">
        <v>RECURSOS HUMANOS</v>
      </c>
      <c r="E1435" t="str">
        <v>RELOJ</v>
      </c>
      <c r="F1435" t="str">
        <v>BIOMETRICO</v>
      </c>
      <c r="G1435" t="str">
        <v>SUPREMA</v>
      </c>
      <c r="H1435" t="str" xml:space="preserve">
        <v xml:space="preserve">Datos usuario_x000d_
Nombre: Rosa Giovanna Lopez Triana_x000d_
Correo: Giovanna.Lopez@cencosud.com.co_x000d_
Usuario AD: RGLopezT_x000d_
Pais: Colombia_x000d_
Ubicacion: J185 JUMBO YOPAL_x000d_
Zona: Colombia Oriente_x000d_
Unidad de Negocio: JUMBO_x000d_
Servicio: Sistemas_x000d_
Telefono: 3174363709_x000d_
Anexo: null_x000d_
Descripcion: Se solicita configurar contraseña de administrador y de Gestion Humana (Numerales 3 y 4- manual sistema ) en el NUEVO reloj biometrico de tienda Jumbo Yopal; y entregar el reloj con su contraseña correspondiente a Jefe de Gestion Humana para que ella inicie la grabacion de huellas._x000d_
_x000d_
Adjunto Opcional: Paso a Paso Reloj Biometrico SUPREMA - Sistemas.pdf_x000d_
</v>
      </c>
      <c r="I1435" t="str" xml:space="preserve">
        <v xml:space="preserve">Transfer Assignee from '' to 'Espinosa Rodriguez; Jamir Leandro '_x000d_
Transfer Group from 'Mesas Especializadas Colombia' to 'Soporte_Onsite_REG_Remoto_SM Colombia'</v>
      </c>
      <c r="J1435" t="str">
        <v>Se llega a sitio donde personal de Gestión humana hace entrega del dispositivo a configurar; donde según instructivo se agrega usuario Administrador para sistemas y también usuario administrador para Jefe de gestión Humana quien registra sus huellas sin problema alguno; se valida funcionamiento de los usuarios creados; se entrega a Jefe de Gestión Humana y sele indica en que puerto hacer la conexión para que se hagan los cambios solicitados.</v>
      </c>
      <c r="K1435">
        <v>44806</v>
      </c>
      <c r="L1435">
        <v>44809</v>
      </c>
      <c r="M1435" t="str">
        <f>TEXT(L1435,"DDDDDDD")</f>
        <v>lunes</v>
      </c>
      <c r="N1435" t="str">
        <v>J185 JUMBO YOPAL</v>
      </c>
      <c r="O1435" t="str">
        <v>YOPAL</v>
      </c>
      <c r="P1435" t="str">
        <f>IF(ISBLANK(O1435),"0",(VLOOKUP(O1435,REGION,2,FALSE)))</f>
        <v>ORIENTE</v>
      </c>
      <c r="Q1435" t="str">
        <v>JHONATAN RICARDO VARGAS ZAMBRANO</v>
      </c>
      <c r="R1435">
        <f>IF(ISBLANK(Q1435),"0", VLOOKUP(Q1435,PERSONAL,2,FALSE))</f>
        <v>1057583301</v>
      </c>
      <c r="S1435" t="str">
        <v>DIRECTO</v>
      </c>
      <c r="T1435">
        <v>0.5833333333333334</v>
      </c>
      <c r="U1435">
        <v>0.6458333333333334</v>
      </c>
      <c r="V1435">
        <f>IF(ISBLANK(T1435 ),"0",U1435-T1435)</f>
        <v>0.0625</v>
      </c>
      <c r="W1435">
        <v>1</v>
      </c>
      <c r="X1435">
        <f>NETWORKDAYS(K1435,L1434)</f>
        <v>2</v>
      </c>
      <c r="Y1435" t="str">
        <f>IF(X1435&lt;=2,"CUMPLE","NO CUMPLE")</f>
        <v>CUMPLE</v>
      </c>
    </row>
    <row r="1436" xml:space="preserve">
      <c r="A1436">
        <v>12708229</v>
      </c>
      <c r="B1436" t="str">
        <v>REQUEST</v>
      </c>
      <c r="C1436" t="str">
        <v>CERRADO</v>
      </c>
      <c r="D1436" t="str">
        <v>CARNES</v>
      </c>
      <c r="E1436" t="str">
        <v>BALANZA</v>
      </c>
      <c r="F1436" t="str">
        <v>MESA</v>
      </c>
      <c r="G1436" t="str">
        <v>METTLER</v>
      </c>
      <c r="H1436"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La balanza de Carnes; constantemente presenta fallas "no se actualizan los precios de manera automatica"; una vez queda actuializada posteriormente "mismo dia" vuelve y presenta diferencia de precio entre balanza y pos_x000d_
Area donde su ubica la balanza: Carnes</v>
      </c>
      <c r="I1436" t="str" xml:space="preserve">
        <v xml:space="preserve">Se solicita reemplazo toma de red; Jack para punto de red del área de carnes._x000d_
Los materiales ya se encuentran en tienda._x000d_
Se transfiere para atención en sitio; estos implementos los había solicitado ISIT en un ticket anterior para sum respectivo reemplazo._x000d_
Entregar punto de red operativo y balanza en Red a Gerente tienda.</v>
      </c>
      <c r="J1436" t="str">
        <v xml:space="preserve">La báscula presenta errores en la red; se evidencia que la conexión hembra del punto de red tiene fallos por lo que se procede a cambiar. Báscula queda en total operación	</v>
      </c>
      <c r="K1436">
        <v>44806</v>
      </c>
      <c r="L1436">
        <v>44813</v>
      </c>
      <c r="M1436" t="str">
        <f>TEXT(L1436,"DDDDDDD")</f>
        <v>viernes</v>
      </c>
      <c r="N1436" t="str">
        <v>M183 METRO SAN GIL</v>
      </c>
      <c r="O1436" t="str">
        <v>SAN GIL</v>
      </c>
      <c r="P1436" t="str">
        <f>IF(ISBLANK(O1436),"0",(VLOOKUP(O1436,REGION,2,FALSE)))</f>
        <v>ORIENTE</v>
      </c>
      <c r="Q1436" t="str">
        <v>MICHAEL ESNEIDER PINZON CASALLAS</v>
      </c>
      <c r="R1436">
        <f>IF(ISBLANK(Q1436),"0", VLOOKUP(Q1436,PERSONAL,2,FALSE))</f>
        <v>1018438821</v>
      </c>
      <c r="S1436" t="str">
        <v>DIRECTO</v>
      </c>
      <c r="T1436">
        <v>0.75</v>
      </c>
      <c r="U1436">
        <v>0.7916666666666666</v>
      </c>
      <c r="V1436">
        <f>IF(ISBLANK(T1436 ),"0",U1436-T1436)</f>
        <v>0.04166666666666663</v>
      </c>
      <c r="W1436">
        <v>1</v>
      </c>
      <c r="X1436">
        <f>NETWORKDAYS(K1436,L1435)</f>
        <v>2</v>
      </c>
      <c r="Y1436" t="str">
        <f>IF(X1436&lt;=2,"CUMPLE","NO CUMPLE")</f>
        <v>CUMPLE</v>
      </c>
    </row>
    <row r="1437" xml:space="preserve">
      <c r="A1437">
        <v>12662954</v>
      </c>
      <c r="B1437" t="str">
        <v>REQUEST</v>
      </c>
      <c r="C1437" t="str">
        <v>CERRADO</v>
      </c>
      <c r="D1437" t="str">
        <v>TIENDA</v>
      </c>
      <c r="E1437" t="str">
        <v>PDA</v>
      </c>
      <c r="F1437" t="str">
        <v>PDA</v>
      </c>
      <c r="G1437" t="str">
        <v>HONEYWELL</v>
      </c>
      <c r="H1437" t="str" xml:space="preserve">
        <v xml:space="preserve">Datos usuario_x000d_
Nombre: Andres De Jesus Bornachera Avila_x000d_
Correo: andres.bornachera@cencosud.com.co_x000d_
Usuario AD: ADBornac_x000d_
Pais: Colombia_x000d_
Ubicacion: J126 JUMBO SAN SILVESTRE_x000d_
Zona: Colombia Oriente_x000d_
Unidad de Negocio: Supermercados_x000d_
Servicio: Sistemas_x000d_
Telefono: 3174370321_x000d_
Anexo: null_x000d_
Descripcion: Como parte de la renovacion de PDTs para el proyecto Genesix-Gapv; se solicita el envio de 3 equipos a la tienda J126 San Silvestre._x000d_
Seccion en la tienda o ubicacion del usuario: tienda_x000d_
Jefe de area asignacion de la PDT: tienda_x000d_
</v>
      </c>
      <c r="I1437" t="str" xml:space="preserve">
        <v xml:space="preserve">Llegan activos solicitados._x000d_
PDA_x000d_
21178B05C0_x000d_
21178B05A4_x000d_
21178B05B3_x000d_
Realizar reemplazo de activos configuración y entrega operativa a usuarios._x000d_
NOTA: realizar actas de entrega y retiro respectivamente.</v>
      </c>
      <c r="J1437" t="str" xml:space="preserve">
        <v xml:space="preserve">Se realiza cambio de 3 pda skorpio por 3 honeywell para renovación de Genexis-GAPV.                                        _x000d_
Se hace las respectivas configuraciones de las pda (1 seguridad sm y 2 piso de ventasrsm; actualización de firmware .031; red cswlan12.                                        _x000d_
Los cambios fueron lo siguientes:                                        _x000d_
1. Skorpio 015452 se reemplaza por la Honeywell 034530                                        _x000d_
2. Skorpio 015462 se reemplaza por la Honeywell 034528                                        _x000d_
3. Skorpio 015457 se reemplaza por la Honeywell 034416                                        _x000d_
Las PDA quedan asignadas al personal a cargo; con pruebas de funcionamiento y con la firma de las actas de entrega y retiro.                                        </v>
      </c>
      <c r="K1437">
        <v>44806</v>
      </c>
      <c r="L1437">
        <v>44813</v>
      </c>
      <c r="M1437" t="str">
        <f>TEXT(L1437,"DDDDDDD")</f>
        <v>viernes</v>
      </c>
      <c r="N1437" t="str">
        <v>J126 JUMBO SAN SILVESTRE</v>
      </c>
      <c r="O1437" t="str">
        <v>BARRANCABERMEJA</v>
      </c>
      <c r="P1437" t="str">
        <f>IF(ISBLANK(O1437),"0",(VLOOKUP(O1437,REGION,2,FALSE)))</f>
        <v>ORIENTE</v>
      </c>
      <c r="Q1437" t="str">
        <v>LUIS CARLOS ROJAS ACOSTA</v>
      </c>
      <c r="R1437">
        <f>IF(ISBLANK(Q1437),"0", VLOOKUP(Q1437,PERSONAL,2,FALSE))</f>
        <v>1096188137</v>
      </c>
      <c r="S1437" t="str">
        <v>DIRECTO</v>
      </c>
      <c r="T1437">
        <v>0.375</v>
      </c>
      <c r="U1437">
        <v>0.5</v>
      </c>
      <c r="V1437">
        <f>IF(ISBLANK(T1437 ),"0",U1437-T1437)</f>
        <v>0.125</v>
      </c>
      <c r="W1437">
        <v>2</v>
      </c>
      <c r="X1437">
        <f>NETWORKDAYS(K1437,L1436)</f>
        <v>6</v>
      </c>
      <c r="Y1437" t="str">
        <f>IF(X1437&lt;=2,"CUMPLE","NO CUMPLE")</f>
        <v>NO CUMPLE</v>
      </c>
    </row>
    <row r="1438" xml:space="preserve">
      <c r="A1438">
        <v>12631465</v>
      </c>
      <c r="B1438" t="str">
        <v>REQUEST</v>
      </c>
      <c r="C1438" t="str">
        <v>CERRADO</v>
      </c>
      <c r="D1438" t="str">
        <v>LINEAL DE CAJAS</v>
      </c>
      <c r="E1438" t="str">
        <v>POS</v>
      </c>
      <c r="F1438" t="str">
        <v>POS</v>
      </c>
      <c r="G1438" t="str">
        <v>WINCOR</v>
      </c>
      <c r="H1438"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buen dia_x000d_
ayuden revisando la post # 9 ya que cuando estan registrando se calienta la caja y se apaga y el teclado queda ahi atascado._x000d_
</v>
      </c>
      <c r="I1438" t="str" xml:space="preserve">
        <v xml:space="preserve">Buen dia_x000d_
Llega activos solicitado._x000d_
POS WINCOR BEETLE-M | Nº SERIE: 59CD001165_x000d_
CENTRO DE REPARACION_x000d_
Equipo a impactar:_x000d_
POS WINCOR BEETLE-M | Nº SERIE: 6498824428_x000d_
J126 SAN SILVESTRE_x000d_
NOTA: realizar instalación reemplazod e POS; configuración y entregar operativa a jefe de cajas; realizar actas de entrega y retiro respectivamente._x000d_
</v>
      </c>
      <c r="J1438" t="str">
        <v>Se recibe CPU POS para realizar cambio de la POS#9; al iniciar el proceso de boteeo; genera un error en bios de puerto ps2 y adicional genera varios pitidos al arrancar el equipo. Se realiza cambio de board con los equipos que tenemos en stock en la oficina de sistemas; previos cambios que se habían hecho por problemas similares; se prueba con la 1 board; pero esta genera bloqueo a la hora de boteear con la memoria con el linux no ingresa datos por teclado ps2 y usb. Prueba con la 2 board no reconoce ningún disco duro; por ende no permitió realizar ninguna acción de instalación o prueba distinta. Adicional se envio evidencia por video a soporte Cencosud Ever Becerra; para constatar los errores descritos.</v>
      </c>
      <c r="K1438">
        <v>44806</v>
      </c>
      <c r="L1438">
        <v>44816</v>
      </c>
      <c r="M1438" t="str">
        <f>TEXT(L1438,"DDDDDDD")</f>
        <v>lunes</v>
      </c>
      <c r="N1438" t="str">
        <v>J126 JUMBO SAN SILVESTRE</v>
      </c>
      <c r="O1438" t="str">
        <v>BARRANCABERMEJA</v>
      </c>
      <c r="P1438" t="str">
        <f>IF(ISBLANK(O1438),"0",(VLOOKUP(O1438,REGION,2,FALSE)))</f>
        <v>ORIENTE</v>
      </c>
      <c r="Q1438" t="str">
        <v>LUIS CARLOS ROJAS ACOSTA</v>
      </c>
      <c r="R1438">
        <f>IF(ISBLANK(Q1438),"0", VLOOKUP(Q1438,PERSONAL,2,FALSE))</f>
        <v>1096188137</v>
      </c>
      <c r="S1438" t="str">
        <v>DIRECTO</v>
      </c>
      <c r="T1438">
        <v>0.5625</v>
      </c>
      <c r="U1438">
        <v>0.75</v>
      </c>
      <c r="V1438">
        <f>IF(ISBLANK(T1438 ),"0",U1438-T1438)</f>
        <v>0.1875</v>
      </c>
      <c r="W1438">
        <v>3</v>
      </c>
      <c r="X1438">
        <f>NETWORKDAYS(K1438,L1437)</f>
        <v>6</v>
      </c>
      <c r="Y1438" t="str">
        <f>IF(X1438&lt;=2,"CUMPLE","NO CUMPLE")</f>
        <v>NO CUMPLE</v>
      </c>
    </row>
    <row r="1439" xml:space="preserve">
      <c r="A1439">
        <v>12699049</v>
      </c>
      <c r="B1439" t="str">
        <v>REQUEST</v>
      </c>
      <c r="C1439" t="str">
        <v>CERRADO</v>
      </c>
      <c r="D1439" t="str">
        <v>TIENDA</v>
      </c>
      <c r="E1439" t="str">
        <v>PDT</v>
      </c>
      <c r="F1439" t="str">
        <v>PDT</v>
      </c>
      <c r="G1439" t="str">
        <v>HONEYWELL</v>
      </c>
      <c r="H1439"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buenos dias._x000d_
_x000d_
por favor me colaboran con la autorizacion para que el tecnico de isit visite la tienda y realice la configuracion de cuatro pdt honeywell._x000d_
_x000d_
gracias_x000d_
Seccion en la tienda o ubicacion del usuario: sistemas_x000d_
Jefe de area asignacion de la PDT: JAIME GALARZA</v>
      </c>
      <c r="I1439" t="str" xml:space="preserve">
        <v xml:space="preserve">anexo informacion de la pdt a configurar tambien se anexa manual._x000d_
SERIE CATEGORIA TIPO MARCA MODELO_x000d_
21175B72D1 Dispositivos PDT/PDA|ESTANDAR HONEYWELL EDA51_x000d_
21175B71FB Dispositivos PDT/PDA|ESTANDAR HONEYWELL EDA51_x000d_
21175B7690 Dispositivos PDT/PDA|ESTANDAR HONEYWELL EDA51_x000d_
21252B029A Dispositivos PDT/PDA|ESTANDAR HONEYWELL EDA 51_x000d_
</v>
      </c>
      <c r="J1439" t="str">
        <v>Se realiza ubicación de los cuatro pdt. Se procede a darles cargas. Se restauran de fábrica. Se realiza configuraciones de inicio. Se procede a instalar programas y firmware: tiempo de duración de descarga e instalación: 5 horas. Se procede a establecer parámetros de configuración de red y perfiles. Se procede a realizar configuración de parámetros de uso para el sistema comercial genesix. Se procede a asegurar la pdt. Se realiza entrega a los usuarios. Se realizan pruebas de rigor y los usuarios quedan a satisfacción. Se procede con la actualización: descarga y carga de gavp con tiempo de casi una hora en la descarga. Se realizan pruebas de rigor con los usuarios sobre el mismo quedando a satisfacción. Se da por finalizada la actividad. Y se procede con el respectivo cierre del caso.Se deja embalada pda que se encontraba con el pin de carga dañado.</v>
      </c>
      <c r="K1439">
        <v>44809</v>
      </c>
      <c r="L1439">
        <v>44809</v>
      </c>
      <c r="M1439" t="str">
        <f>TEXT(L1439,"DDDDDDD")</f>
        <v>lunes</v>
      </c>
      <c r="N1439" t="str">
        <v>M179 METRO PITALITO</v>
      </c>
      <c r="O1439" t="str">
        <v>PITALITO</v>
      </c>
      <c r="P1439" t="str">
        <f>IF(ISBLANK(O1439),"0",(VLOOKUP(O1439,REGION,2,FALSE)))</f>
        <v>OCCIDENTE</v>
      </c>
      <c r="Q1439" t="str">
        <v>EMERSON PALACIOS MARTINEZ</v>
      </c>
      <c r="R1439">
        <f>IF(ISBLANK(Q1439),"0", VLOOKUP(Q1439,PERSONAL,2,FALSE))</f>
        <v>13723524</v>
      </c>
      <c r="S1439" t="str">
        <v>ALIADO</v>
      </c>
      <c r="T1439">
        <v>0.2916666666666667</v>
      </c>
      <c r="U1439">
        <v>0.6041666666666666</v>
      </c>
      <c r="V1439">
        <f>IF(ISBLANK(T1439 ),"0",U1439-T1439)</f>
        <v>0.31249999999999994</v>
      </c>
      <c r="W1439">
        <v>4</v>
      </c>
      <c r="X1439">
        <f>NETWORKDAYS(K1439,L1438)</f>
        <v>6</v>
      </c>
      <c r="Y1439" t="str">
        <f>IF(X1439&lt;=2,"CUMPLE","NO CUMPLE")</f>
        <v>NO CUMPLE</v>
      </c>
    </row>
    <row r="1440" xml:space="preserve">
      <c r="A1440">
        <v>12647617</v>
      </c>
      <c r="B1440" t="str">
        <v>REQUEST</v>
      </c>
      <c r="C1440" t="str">
        <v>CERRADO</v>
      </c>
      <c r="D1440" t="str">
        <v>LINEAL DE CAJAS</v>
      </c>
      <c r="E1440" t="str">
        <v>MICROSENS</v>
      </c>
      <c r="F1440" t="str">
        <v>MICROSENS</v>
      </c>
      <c r="G1440" t="str">
        <v>MICROSENS</v>
      </c>
      <c r="H1440" t="str" xml:space="preserve">
        <v xml:space="preserve">Estimados; se presenta caida de los siguientes equipos._x000d_
IP de los Equipos:_x000d_
_x000d_
COYOPJU185MS065 10.131.42.65</v>
      </c>
      <c r="I1440" t="str" xml:space="preserve">
        <v xml:space="preserve">Por favor nos colaboran con el cambio del adaptador de corriente del Microsens de puesto de pago 1;_x000d_
Desconectar el de puesto de pago de la isla de electro y trasladarlo al puesto de pago 1</v>
      </c>
      <c r="J1440" t="str">
        <v>Según autorización del área de redes se procede a intercambiar adaptador de energía de Microsens de caja en el área de electro la cual no se usa con adaptador del Puesto de pago 1; se asegura su conexión y se enciende Microsens; se solicita a Coordinador de cajas Diana Campos realizar pruebas de funcionamiento en el Pinpad y Datafono en el PP1 donde dispositivo de Credibanco pasa la prueba con tarjeta de manera correcta; se evidencia que dispositivo de redeban presenta un bloqueo y no pide tarjeta; se le indica a coordinadora solicitar revisión por parte del proveedor de redeban.</v>
      </c>
      <c r="K1440">
        <v>44809</v>
      </c>
      <c r="L1440">
        <v>44809</v>
      </c>
      <c r="M1440" t="str">
        <f>TEXT(L1440,"DDDDDDD")</f>
        <v>lunes</v>
      </c>
      <c r="N1440" t="str">
        <v>J185 JUMBO YOPAL</v>
      </c>
      <c r="O1440" t="str">
        <v>YOPAL</v>
      </c>
      <c r="P1440" t="str">
        <f>IF(ISBLANK(O1440),"0",(VLOOKUP(O1440,REGION,2,FALSE)))</f>
        <v>ORIENTE</v>
      </c>
      <c r="Q1440" t="str">
        <v>JHONATAN RICARDO VARGAS ZAMBRANO</v>
      </c>
      <c r="R1440">
        <f>IF(ISBLANK(Q1440),"0", VLOOKUP(Q1440,PERSONAL,2,FALSE))</f>
        <v>1057583301</v>
      </c>
      <c r="S1440" t="str">
        <v>DIRECTO</v>
      </c>
      <c r="T1440">
        <v>0.6666666666666666</v>
      </c>
      <c r="U1440">
        <v>0.7083333333333334</v>
      </c>
      <c r="V1440">
        <f>IF(ISBLANK(T1440 ),"0",U1440-T1440)</f>
        <v>0.04166666666666674</v>
      </c>
      <c r="W1440">
        <v>1</v>
      </c>
      <c r="X1440">
        <f>NETWORKDAYS(K1440,L1439)</f>
        <v>1</v>
      </c>
      <c r="Y1440" t="str">
        <f>IF(X1440&lt;=2,"CUMPLE","NO CUMPLE")</f>
        <v>CUMPLE</v>
      </c>
    </row>
    <row r="1441" xml:space="preserve">
      <c r="A1441">
        <v>12703375</v>
      </c>
      <c r="B1441" t="str">
        <v>REQUEST</v>
      </c>
      <c r="C1441" t="str">
        <v>CERRADO</v>
      </c>
      <c r="D1441" t="str">
        <v>TIENDA</v>
      </c>
      <c r="E1441" t="str">
        <v>PDA</v>
      </c>
      <c r="F1441" t="str">
        <v>PDA</v>
      </c>
      <c r="G1441" t="str">
        <v>HONEYWELL</v>
      </c>
      <c r="H1441" t="str" xml:space="preserve">
        <v xml:space="preserve">Datos usuario_x000d_
Nombre: Johan Alberto Perdomo Rios_x000d_
Correo: johanalberto.perdomorios@cencosud.com.co_x000d_
Usuario AD: JPerdomR_x000d_
Pais: Colombia_x000d_
Ubicacion: M038 METRO NEIVA CENTRO DE CONVENCIONES_x000d_
Zona: Colombia Occidente_x000d_
Unidad de Negocio: Supermercados_x000d_
Servicio: Retail Financiero_x000d_
Telefono: 3219906590_x000d_
Anexo: 3219906590_x000d_
Descripcion: PDA DI-034377 solicita ip del servidor de genesix ; solicita configuracion.</v>
      </c>
      <c r="I1441" t="str" xml:space="preserve">
        <v xml:space="preserve">Solicitó de su ayuda para revisar y de ser necesario configurar la pda desde cero ya que no está guardando los cambio se le coloca la IP del servidor con el apoyo del usuario; pero no conecta_x000d_
Tienda: M038 Neiva_x000d_
Equipo: PDA_x000d_
Marca: HONEYWELL_x000d_
Modelo: EDA51_x000d_
Seriales: 21178B011A_x000d_
DI-034377</v>
      </c>
      <c r="J1441" t="str">
        <v>Se solicita servicio configurar parámetros a 3 PDA´s que perdieron conexión con el servidor; se procede a realizar el respectivo ajuste y a realizar pruebas con el usuario; siendo estas satisfactorias</v>
      </c>
      <c r="K1441">
        <v>44809</v>
      </c>
      <c r="L1441">
        <v>44809</v>
      </c>
      <c r="M1441" t="str">
        <f>TEXT(L1441,"DDDDDDD")</f>
        <v>lunes</v>
      </c>
      <c r="N1441" t="str">
        <v>M038 METRO NEIVA CENTRO DE CONVENCIONES</v>
      </c>
      <c r="O1441" t="str">
        <v>NEIVA</v>
      </c>
      <c r="P1441" t="str">
        <f>IF(ISBLANK(O1441),"0",(VLOOKUP(O1441,REGION,2,FALSE)))</f>
        <v>OCCIDENTE</v>
      </c>
      <c r="Q1441" t="str">
        <v>RAFAEL EDUARDO MARTINEZ ROCHA</v>
      </c>
      <c r="R1441">
        <f>IF(ISBLANK(Q1441),"0", VLOOKUP(Q1441,PERSONAL,2,FALSE))</f>
        <v>1014237678</v>
      </c>
      <c r="S1441" t="str">
        <v>DIRECTO</v>
      </c>
      <c r="T1441">
        <v>0.5416666666666666</v>
      </c>
      <c r="U1441">
        <v>0.6666666666666666</v>
      </c>
      <c r="V1441">
        <f>IF(ISBLANK(T1441 ),"0",U1441-T1441)</f>
        <v>0.125</v>
      </c>
      <c r="W1441">
        <v>2</v>
      </c>
      <c r="X1441">
        <f>NETWORKDAYS(K1441,L1440)</f>
        <v>1</v>
      </c>
      <c r="Y1441" t="str">
        <f>IF(X1441&lt;=2,"CUMPLE","NO CUMPLE")</f>
        <v>CUMPLE</v>
      </c>
    </row>
    <row r="1442" xml:space="preserve">
      <c r="A1442">
        <v>12712497</v>
      </c>
      <c r="B1442" t="str">
        <v>REQUEST</v>
      </c>
      <c r="C1442" t="str">
        <v>CERRADO</v>
      </c>
      <c r="D1442" t="str">
        <v>CONTRALOR</v>
      </c>
      <c r="E1442" t="str">
        <v>PDA</v>
      </c>
      <c r="F1442" t="str">
        <v>PDA</v>
      </c>
      <c r="G1442" t="str">
        <v>HONEYWELL</v>
      </c>
      <c r="H1442"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Es sistema de control de antenas y registro de salida de e-commerce; no funciona es como si la señal del internet o el aplicativo estuviera fallando._x000d_
Seccion de la tienda en donde se ubica la PDT o usuario: Tienda Jumbo Yopal; Control Perdidas Antena 1 y Antena 2_x000d_
</v>
      </c>
      <c r="I1442" t="str" xml:space="preserve">
        <v xml:space="preserve">Buen día;_x000d_
Por favor apoyar con la validación de este caso._x000d_
Verificar que la conexión de la PDT a la wifi si haya sido migrada al usuario de la tienda pda_J185co</v>
      </c>
      <c r="J1442" t="str">
        <v>Se valida PDT de antena la cual fue reportada con error al cargar paginas de control antenas y registro de salida e-comerce; la cual carga paginas de manera normal; se comenta a funcionario de seguridad que el fallo correspondía a una falla masiva de dichas páginas; se valida correcta configuración de red wifi CSWLAN12 y se hacen pruebas; PDT queda operativa.</v>
      </c>
      <c r="K1442">
        <v>44809</v>
      </c>
      <c r="L1442">
        <v>44809</v>
      </c>
      <c r="M1442" t="str">
        <f>TEXT(L1442,"DDDDDDD")</f>
        <v>lunes</v>
      </c>
      <c r="N1442" t="str">
        <v>J185 JUMBO YOPAL</v>
      </c>
      <c r="O1442" t="str">
        <v>YOPAL</v>
      </c>
      <c r="P1442" t="str">
        <f>IF(ISBLANK(O1442),"0",(VLOOKUP(O1442,REGION,2,FALSE)))</f>
        <v>ORIENTE</v>
      </c>
      <c r="Q1442" t="str">
        <v>JHONATAN RICARDO VARGAS ZAMBRANO</v>
      </c>
      <c r="R1442">
        <f>IF(ISBLANK(Q1442),"0", VLOOKUP(Q1442,PERSONAL,2,FALSE))</f>
        <v>1057583301</v>
      </c>
      <c r="S1442" t="str">
        <v>DIRECTO</v>
      </c>
      <c r="T1442">
        <v>0.6458333333333334</v>
      </c>
      <c r="U1442">
        <v>0.6666666666666666</v>
      </c>
      <c r="V1442">
        <f>IF(ISBLANK(T1442 ),"0",U1442-T1442)</f>
        <v>0.02083333333333326</v>
      </c>
      <c r="W1442">
        <v>1</v>
      </c>
      <c r="X1442">
        <f>NETWORKDAYS(K1442,L1441)</f>
        <v>1</v>
      </c>
      <c r="Y1442" t="str">
        <f>IF(X1442&lt;=2,"CUMPLE","NO CUMPLE")</f>
        <v>CUMPLE</v>
      </c>
    </row>
    <row r="1443">
      <c r="A1443" t="str">
        <v>DEDICADO</v>
      </c>
      <c r="B1443" t="str">
        <v>DEDICADO</v>
      </c>
      <c r="C1443" t="str">
        <v>CERRADO</v>
      </c>
      <c r="D1443" t="str">
        <v>CRC</v>
      </c>
      <c r="E1443" t="str">
        <v>DEDICADO</v>
      </c>
      <c r="F1443" t="str">
        <v>DEDICADO</v>
      </c>
      <c r="G1443" t="str">
        <v>DEDICADO</v>
      </c>
      <c r="H1443" t="str">
        <v>Gestión de soporte técnico en el Centro de Reparación</v>
      </c>
      <c r="I1443" t="str">
        <v>Gestión de soporte técnico en el Centro de Reparación</v>
      </c>
      <c r="J1443" t="str">
        <v>Se realiza actividad de acompañamiento en CRC</v>
      </c>
      <c r="K1443">
        <v>44809</v>
      </c>
      <c r="L1443">
        <v>44809</v>
      </c>
      <c r="M1443" t="str">
        <f>TEXT(L1443,"DDDDDDD")</f>
        <v>lunes</v>
      </c>
      <c r="N1443" t="str">
        <v>CENTRO DE REPARACIÓN</v>
      </c>
      <c r="O1443" t="str">
        <v>BOGOTA</v>
      </c>
      <c r="P1443" t="str">
        <f>IF(ISBLANK(O1443),"0",(VLOOKUP(O1443,REGION,2,FALSE)))</f>
        <v>BOGOTA</v>
      </c>
      <c r="Q1443" t="str">
        <v>DIEGO ALBERTO TORRES CRUZ</v>
      </c>
      <c r="R1443">
        <f>IF(ISBLANK(Q1443),"0", VLOOKUP(Q1443,PERSONAL,2,FALSE))</f>
        <v>1000466791</v>
      </c>
      <c r="S1443" t="str">
        <v>DIRECTO</v>
      </c>
      <c r="T1443">
        <v>0.3333333333333333</v>
      </c>
      <c r="U1443">
        <v>0.75</v>
      </c>
      <c r="V1443">
        <v>0.4166666666666667</v>
      </c>
      <c r="W1443" t="str">
        <v>2;5</v>
      </c>
      <c r="X1443">
        <f>NETWORKDAYS(K1443,L1442)</f>
        <v>1</v>
      </c>
      <c r="Y1443" t="str">
        <f>IF(X1443&lt;=2,"CUMPLE","NO CUMPLE")</f>
        <v>CUMPLE</v>
      </c>
    </row>
    <row r="1444" xml:space="preserve">
      <c r="A1444">
        <v>12704733</v>
      </c>
      <c r="B1444" t="str">
        <v>REQUEST</v>
      </c>
      <c r="C1444" t="str">
        <v>CERRADO</v>
      </c>
      <c r="D1444" t="str">
        <v>PISO DE VENTA</v>
      </c>
      <c r="E1444" t="str">
        <v>VERIFICADOR</v>
      </c>
      <c r="F1444" t="str">
        <v>VERIFICADOR</v>
      </c>
      <c r="G1444" t="str">
        <v>NEWLAND</v>
      </c>
      <c r="H1444"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buenos dias ._x000d_
_x000d_
jefe Miguel por favor me colabora con la autorizacion para que el tecnico de isit visite la tienda para la configuracion; instalacion del siguiente verificador de precios._x000d_
_x000d_
SERIE CATEGORIA TIPO MARCA MODELO_x000d_
NQ2CAH000903 Dispositivos VERIFICADOR DE PRECIOS NEWLAND NQ1000</v>
      </c>
      <c r="I1444" t="str">
        <v>Me ayudas con est solicitud</v>
      </c>
      <c r="J1444" t="str">
        <v>Se configura verificador según manual. Se realiza actualización de firmware. Se realizan configuraciones de kiosko; se realiza configuración de scanner. Se realizan pruebas del mismo según él instructivo. Se procede con la configuración de bloqueo; al realizar configuraciones de lan y no detecta ninguna; a veces es posible detectar pero pierde la conexión o la ubicación de las mismas. Se realiza Reset Factory bajo instrucción de Soporte American Scan. Se procede nuevamente con la configuración del verificador sin detectar redes. Bajo instrucción de Soporte Edwin Bolaños se finaliza la actividad con la observación de generación de otra llamada después de validar la misma con Soporte American Scan y Coordinador de Sistemas para validar el envió del mismo por garantía. Se cierra el ticket bajó las anteriores instrucciones. Tiempo destinado al mismo: 7 horas después de dos Reset de fabrica.</v>
      </c>
      <c r="K1444">
        <v>44809</v>
      </c>
      <c r="L1444">
        <v>44810</v>
      </c>
      <c r="M1444" t="str">
        <f>TEXT(L1444,"DDDDDDD")</f>
        <v>martes</v>
      </c>
      <c r="N1444" t="str">
        <v>M179 METRO PITALITO</v>
      </c>
      <c r="O1444" t="str">
        <v>PITALITO</v>
      </c>
      <c r="P1444" t="str">
        <f>IF(ISBLANK(O1444),"0",(VLOOKUP(O1444,REGION,2,FALSE)))</f>
        <v>OCCIDENTE</v>
      </c>
      <c r="Q1444" t="str">
        <v>EMERSON PALACIOS MARTINEZ</v>
      </c>
      <c r="R1444">
        <f>IF(ISBLANK(Q1444),"0", VLOOKUP(Q1444,PERSONAL,2,FALSE))</f>
        <v>13723524</v>
      </c>
      <c r="S1444" t="str">
        <v>ALIADO</v>
      </c>
      <c r="T1444">
        <v>0.2916666666666667</v>
      </c>
      <c r="U1444">
        <v>0.5833333333333334</v>
      </c>
      <c r="V1444">
        <f>IF(ISBLANK(T1444 ),"0",U1444-T1444)</f>
        <v>0.2916666666666667</v>
      </c>
      <c r="W1444">
        <v>4</v>
      </c>
      <c r="X1444">
        <f>NETWORKDAYS(K1444,L1443)</f>
        <v>1</v>
      </c>
      <c r="Y1444" t="str">
        <f>IF(X1444&lt;=2,"CUMPLE","NO CUMPLE")</f>
        <v>CUMPLE</v>
      </c>
    </row>
    <row r="1445" xml:space="preserve">
      <c r="A1445">
        <v>12714500</v>
      </c>
      <c r="B1445" t="str">
        <v>REQUEST</v>
      </c>
      <c r="C1445" t="str">
        <v>CERRADO</v>
      </c>
      <c r="D1445" t="str">
        <v>FRUVER</v>
      </c>
      <c r="E1445" t="str">
        <v>BALANZA</v>
      </c>
      <c r="F1445" t="str">
        <v>MESA</v>
      </c>
      <c r="G1445" t="str">
        <v>METTLER</v>
      </c>
      <c r="H1445"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Sistemas_x000d_
Telefono: 3174355320_x000d_
Anexo: null_x000d_
Descripcion: Buenos dias._x000d_
_x000d_
Jefe Miguel por favor me colabora con la autorizacion de esta llamada; para que le tecnico de isit realice la instalacion y configuracion de la siguiente balanza de mesa bplus._x000d_
_x000d_
SERIE CATEGORIA TIPO MARCA MODELO_x000d_
C209619371 Dispositivos BALANZA MESA METTLER TOLEDO BPLUS_x000d_
</v>
      </c>
      <c r="I1445" t="str" xml:space="preserve">
        <v xml:space="preserve">Jefe Miguel por favor me colabora coa autorizacion desta chamada; para que o tecnico de aqui realice a instalacion e a configuracion da seguinte balanza da mesa bplus._x000d_
SERIE CATEGORIA TIPO MARCA MODELO_x000d_
C209619371 Dispositivos BALANZA MESA METTLER TOLEDO BPLUS</v>
      </c>
      <c r="J1445" t="str">
        <v>Se realizan validaciones de ingreso y de bioseguridad. Se procede con la validación del equipo y se realiza desembalaje de la misma. Se realiza armado y configuración de la misma. Soporte Edwin Bolaños envía configuraciones a la misma y se pone en sitio realizando pruebas a satisfacción con los usuarios. Se empaca la balanza retirada y se da por finalizada la actividad con el cierre del ticket.</v>
      </c>
      <c r="K1445">
        <v>44809</v>
      </c>
      <c r="L1445">
        <v>44810</v>
      </c>
      <c r="M1445" t="str">
        <f>TEXT(L1445,"DDDDDDD")</f>
        <v>martes</v>
      </c>
      <c r="N1445" t="str">
        <v>M179 METRO PITALITO</v>
      </c>
      <c r="O1445" t="str">
        <v>PITALITO</v>
      </c>
      <c r="P1445" t="str">
        <f>IF(ISBLANK(O1445),"0",(VLOOKUP(O1445,REGION,2,FALSE)))</f>
        <v>OCCIDENTE</v>
      </c>
      <c r="Q1445" t="str">
        <v>EMERSON PALACIOS MARTINEZ</v>
      </c>
      <c r="R1445">
        <f>IF(ISBLANK(Q1445),"0", VLOOKUP(Q1445,PERSONAL,2,FALSE))</f>
        <v>13723524</v>
      </c>
      <c r="S1445" t="str">
        <v>ALIADO</v>
      </c>
      <c r="T1445">
        <v>0.5833333333333334</v>
      </c>
      <c r="U1445">
        <v>0.625</v>
      </c>
      <c r="V1445">
        <f>IF(ISBLANK(T1445 ),"0",U1445-T1445)</f>
        <v>0.04166666666666663</v>
      </c>
      <c r="W1445">
        <v>1</v>
      </c>
      <c r="X1445">
        <f>NETWORKDAYS(K1445,L1444)</f>
        <v>2</v>
      </c>
      <c r="Y1445" t="str">
        <f>IF(X1445&lt;=2,"CUMPLE","NO CUMPLE")</f>
        <v>CUMPLE</v>
      </c>
    </row>
    <row r="1446" xml:space="preserve">
      <c r="A1446">
        <v>12712517</v>
      </c>
      <c r="B1446" t="str">
        <v>REQUEST</v>
      </c>
      <c r="C1446" t="str">
        <v>CERRADO</v>
      </c>
      <c r="D1446" t="str">
        <v>LINEAL DE CAJAS</v>
      </c>
      <c r="E1446" t="str">
        <v>POS</v>
      </c>
      <c r="F1446" t="str">
        <v>POS</v>
      </c>
      <c r="G1446" t="str">
        <v>WINCOR</v>
      </c>
      <c r="H1446" t="str" xml:space="preserve">
        <v xml:space="preserve">Datos usuario_x000d_
Nombre: Sirle Cuisman Pantoja_x000d_
Correo: SCuisman@cencosud.com.co_x000d_
Usuario AD: SCuisman_x000d_
Pais: Colombia_x000d_
Ubicacion: M040 METRO RIOHACHA_x000d_
Zona: Colombia Costa_x000d_
Unidad de Negocio: Supermercados_x000d_
Servicio: Tiendas &amp; Centros de Distribucion_x000d_
Telefono: 3006147640_x000d_
Anexo: 7289670_x000d_
Descripcion: buenos dias solicito por favor me colaboren con la pos 6 ya que no deja ingresar a nadie. agradezco sea lo mas pronto posible por favor.</v>
      </c>
      <c r="I1446" t="str">
        <v>Se Solicita al Tecnico de isit para realizar la validacion de la POS #6 la cual ya habia sido reportada en la visita anterior y el tecnico ya reviso y en el momento quedo operativa pero al rato dejo de funcionar</v>
      </c>
      <c r="J1446" t="str">
        <v>Se encuentra la caja bloqueada; esto se produjo después de que esta haya presentado constante lentitud en los procesos según indica la jefe de lineal; se realiza limpieza de la memoria RAM y la tarjeta; se verifican los ventiladores y están en buen estado; se enciende y se realizan pruebas de ingresos siendo exitosos.</v>
      </c>
      <c r="K1446">
        <v>44809</v>
      </c>
      <c r="L1446">
        <v>44811</v>
      </c>
      <c r="M1446" t="str">
        <f>TEXT(L1446,"DDDDDDD")</f>
        <v>miércoles</v>
      </c>
      <c r="N1446" t="str">
        <v>M040 METRO RIOHACHA</v>
      </c>
      <c r="O1446" t="str">
        <v>RIOHACHA</v>
      </c>
      <c r="P1446" t="str">
        <f>IF(ISBLANK(O1446),"0",(VLOOKUP(O1446,REGION,2,FALSE)))</f>
        <v>COSTA</v>
      </c>
      <c r="Q1446" t="str">
        <v>WILGER MELO PRADO</v>
      </c>
      <c r="R1446">
        <f>IF(ISBLANK(Q1446),"0", VLOOKUP(Q1446,PERSONAL,2,FALSE))</f>
        <v>1118852348</v>
      </c>
      <c r="S1446" t="str">
        <v>DIRECTO</v>
      </c>
      <c r="T1446">
        <v>0.2916666666666667</v>
      </c>
      <c r="U1446">
        <v>0.375</v>
      </c>
      <c r="V1446">
        <f>IF(ISBLANK(T1446 ),"0",U1446-T1446)</f>
        <v>0.08333333333333331</v>
      </c>
      <c r="W1446">
        <v>2</v>
      </c>
      <c r="X1446">
        <f>NETWORKDAYS(K1446,L1445)</f>
        <v>2</v>
      </c>
      <c r="Y1446" t="str">
        <f>IF(X1446&lt;=2,"CUMPLE","NO CUMPLE")</f>
        <v>CUMPLE</v>
      </c>
    </row>
    <row r="1447" xml:space="preserve">
      <c r="A1447">
        <v>12714266</v>
      </c>
      <c r="B1447" t="str">
        <v>INCIDENT</v>
      </c>
      <c r="C1447" t="str">
        <v>CERRADO</v>
      </c>
      <c r="D1447" t="str">
        <v>TIENDA</v>
      </c>
      <c r="E1447" t="str">
        <v>PDA</v>
      </c>
      <c r="F1447" t="str">
        <v>PDA</v>
      </c>
      <c r="G1447" t="str">
        <v>HONEYWELL</v>
      </c>
      <c r="H1447" t="str" xml:space="preserve">
        <v xml:space="preserve">Datos usuario_x000d_
Nombre: caruizme_x000d_
Correo: CarlosAntonio.RuizMedina@cencosud.com.co_x000d_
Usuario AD: caruizme_x000d_
Pais: Colombia_x000d_
Ubicacion: M040 METRO RIOHACHA_x000d_
Zona: Colombia Costa_x000d_
Unidad de Negocio: METRO_x000d_
Servicio: null_x000d_
Telefono: 3507744997_x000d_
Anexo: null_x000d_
Descripcion: PDT Honeywell asignada para el GAVP no le funcionan las teclas F1; F3; F2. Cuando se trata de correr el siguiente menu para seleccionar impresora no deja._x000d_
Indicar ubicacion del Equipo en tienda o oficinas: METRO RIOHACHA_x000d_
</v>
      </c>
      <c r="I1447" t="str">
        <v>Favor se solicita tecnico de Isit para validar la PDT del usuario presenta fallas y requiere configuracion</v>
      </c>
      <c r="J1447" t="str">
        <v>Se reporta que la PDA no le funcionan las teclas F1; F2; F3. Se realiza configuración de estas teclas pero al realizar pruebas sigue el problema; se reinstala y configura la app pero aun así el problema persiste; por lo cual se realiza actualización de firmware; restablecimiento a valores de fabrica y la configuración pertinente.</v>
      </c>
      <c r="K1447">
        <v>44809</v>
      </c>
      <c r="L1447">
        <v>44811</v>
      </c>
      <c r="M1447" t="str">
        <f>TEXT(L1447,"DDDDDDD")</f>
        <v>miércoles</v>
      </c>
      <c r="N1447" t="str">
        <v>M040 METRO RIOHACHA</v>
      </c>
      <c r="O1447" t="str">
        <v>RIOHACHA</v>
      </c>
      <c r="P1447" t="str">
        <f>IF(ISBLANK(O1447),"0",(VLOOKUP(O1447,REGION,2,FALSE)))</f>
        <v>COSTA</v>
      </c>
      <c r="Q1447" t="str">
        <v>WILGER MELO PRADO</v>
      </c>
      <c r="R1447">
        <f>IF(ISBLANK(Q1447),"0", VLOOKUP(Q1447,PERSONAL,2,FALSE))</f>
        <v>1118852348</v>
      </c>
      <c r="S1447" t="str">
        <v>DIRECTO</v>
      </c>
      <c r="T1447">
        <v>0.375</v>
      </c>
      <c r="U1447">
        <v>0.4583333333333333</v>
      </c>
      <c r="V1447">
        <f>IF(ISBLANK(T1447 ),"0",U1447-T1447)</f>
        <v>0.08333333333333331</v>
      </c>
      <c r="W1447">
        <v>2</v>
      </c>
      <c r="X1447">
        <f>NETWORKDAYS(K1447,L1446)</f>
        <v>3</v>
      </c>
      <c r="Y1447" t="str">
        <f>IF(X1447&lt;=2,"CUMPLE","NO CUMPLE")</f>
        <v>NO CUMPLE</v>
      </c>
    </row>
    <row r="1448" xml:space="preserve">
      <c r="A1448">
        <v>12715154</v>
      </c>
      <c r="B1448" t="str">
        <v>REQUEST</v>
      </c>
      <c r="C1448" t="str">
        <v>CERRADO</v>
      </c>
      <c r="D1448" t="str">
        <v>TIENDA</v>
      </c>
      <c r="E1448" t="str">
        <v>EQUIPAMIENTO</v>
      </c>
      <c r="F1448" t="str">
        <v>EQUIPAMIENTO</v>
      </c>
      <c r="G1448" t="str">
        <v>EQUIPAMIENTO</v>
      </c>
      <c r="H1448"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en la Tienda Metro Riohacha para realizo la organizacion del Centro de Computo y Oficina de sistemas._x000d_
Saludes_x000d_
AREA EN DONDE SE UBICA EL EQUIPO : Oficina Sistemas</v>
      </c>
      <c r="I1448" t="str">
        <v>Se solicita tecnico de Isit en la Tienda Metro Riohacha para realizo la organizacion del Centro de Computo y Oficina de sistemas.</v>
      </c>
      <c r="J1448" t="str" xml:space="preserve">
        <v xml:space="preserve">Se programa organización del centro de cómputo. _x000d_
-Se saca todo lo que no pertenece al área y se le entrega a la persona que le corresponde _x000d_
-Se sacan las partes dañadas y cajas vacías y se depositan en la basura._x000d_
- Las partes e impresoras pendientes por reparación o revisión; se dejan empacados en la oficina para ser enviados. _x000d_
- Los cables se organizan en una gaveta. _x000d_
- Se solicitó realización de aseo. _x000d_
- Solo queda una balanza la cual se está a le espera de instalación del punto de red para su instalación.</v>
      </c>
      <c r="K1448">
        <v>44809</v>
      </c>
      <c r="L1448">
        <v>44811</v>
      </c>
      <c r="M1448" t="str">
        <f>TEXT(L1448,"DDDDDDD")</f>
        <v>miércoles</v>
      </c>
      <c r="N1448" t="str">
        <v>M040 METRO RIOHACHA</v>
      </c>
      <c r="O1448" t="str">
        <v>RIOHACHA</v>
      </c>
      <c r="P1448" t="str">
        <f>IF(ISBLANK(O1448),"0",(VLOOKUP(O1448,REGION,2,FALSE)))</f>
        <v>COSTA</v>
      </c>
      <c r="Q1448" t="str">
        <v>WILGER MELO PRADO</v>
      </c>
      <c r="R1448">
        <f>IF(ISBLANK(Q1448),"0", VLOOKUP(Q1448,PERSONAL,2,FALSE))</f>
        <v>1118852348</v>
      </c>
      <c r="S1448" t="str">
        <v>DIRECTO</v>
      </c>
      <c r="T1448">
        <v>0.4583333333333333</v>
      </c>
      <c r="U1448">
        <v>0.5833333333333334</v>
      </c>
      <c r="V1448">
        <f>IF(ISBLANK(T1448 ),"0",U1448-T1448)</f>
        <v>0.12500000000000006</v>
      </c>
      <c r="W1448">
        <v>2</v>
      </c>
      <c r="X1448">
        <f>NETWORKDAYS(K1448,L1447)</f>
        <v>3</v>
      </c>
      <c r="Y1448" t="str">
        <f>IF(X1448&lt;=2,"CUMPLE","NO CUMPLE")</f>
        <v>NO CUMPLE</v>
      </c>
    </row>
    <row r="1449" xml:space="preserve">
      <c r="A1449">
        <v>12715163</v>
      </c>
      <c r="B1449" t="str">
        <v>REQUEST</v>
      </c>
      <c r="C1449" t="str">
        <v>CERRADO</v>
      </c>
      <c r="D1449" t="str">
        <v>RECURSOS HUMANOS</v>
      </c>
      <c r="E1449" t="str">
        <v>RELOJ</v>
      </c>
      <c r="F1449" t="str">
        <v>BIOMETRICO</v>
      </c>
      <c r="G1449" t="str">
        <v>SUPREMA</v>
      </c>
      <c r="H1449"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en la Tienda Metro Riohacha para realizar la configuracion e instalacion del nuevo Reloj de marcaje que llego por renovacion tecnologica._x000d_
Saludes_x000d_
AREA EN DONDE SE UBICA EL EQUIPO : Oficina de Sistemas_x000d_
</v>
      </c>
      <c r="I1449" t="str" xml:space="preserve">
        <v xml:space="preserve">Se solicita tecnico de Isit en la Tienda Metro Riohacha para realizar la configuracion e instalacion del nuevo Reloj de marcaje que llego por renovacion tecnologica._x000d_
Saludes	</v>
      </c>
      <c r="J1449" t="str">
        <v>Se realiza instalación del reloj según indicaciones de soporte y conexión del puerto de red; luego se realiza la configuración indicada; pero se presentó un problema ya que la contraseña asignada no fue aceptada para ingresar; por este motivo según indicaciones de soporte se realizaron múltiples pruebas para solucionar el inconveniente; pero no fue posible por lo que indicaron dejar el reloj en el cuarto de sistemas conectado a la red</v>
      </c>
      <c r="K1449">
        <v>44809</v>
      </c>
      <c r="L1449">
        <v>44811</v>
      </c>
      <c r="M1449" t="str">
        <f>TEXT(L1449,"DDDDDDD")</f>
        <v>miércoles</v>
      </c>
      <c r="N1449" t="str">
        <v>M040 METRO RIOHACHA</v>
      </c>
      <c r="O1449" t="str">
        <v>RIOHACHA</v>
      </c>
      <c r="P1449" t="str">
        <f>IF(ISBLANK(O1449),"0",(VLOOKUP(O1449,REGION,2,FALSE)))</f>
        <v>COSTA</v>
      </c>
      <c r="Q1449" t="str">
        <v>WILGER MELO PRADO</v>
      </c>
      <c r="R1449">
        <f>IF(ISBLANK(Q1449),"0", VLOOKUP(Q1449,PERSONAL,2,FALSE))</f>
        <v>1118852348</v>
      </c>
      <c r="S1449" t="str">
        <v>DIRECTO</v>
      </c>
      <c r="T1449">
        <v>0.5833333333333334</v>
      </c>
      <c r="U1449">
        <v>0.7083333333333334</v>
      </c>
      <c r="V1449">
        <f>IF(ISBLANK(T1449 ),"0",U1449-T1449)</f>
        <v>0.125</v>
      </c>
      <c r="W1449">
        <v>2</v>
      </c>
      <c r="X1449">
        <f>NETWORKDAYS(K1449,L1448)</f>
        <v>3</v>
      </c>
      <c r="Y1449" t="str">
        <f>IF(X1449&lt;=2,"CUMPLE","NO CUMPLE")</f>
        <v>NO CUMPLE</v>
      </c>
    </row>
    <row r="1450" xml:space="preserve">
      <c r="A1450">
        <v>12715517</v>
      </c>
      <c r="B1450" t="str">
        <v>REQUEST</v>
      </c>
      <c r="C1450" t="str">
        <v>CERRADO</v>
      </c>
      <c r="D1450" t="str">
        <v>RECURSOS HUMANOS</v>
      </c>
      <c r="E1450" t="str">
        <v>RELOJ</v>
      </c>
      <c r="F1450" t="str">
        <v>BIOMETRICO</v>
      </c>
      <c r="G1450" t="str">
        <v>SUPREMA</v>
      </c>
      <c r="H1450" t="str" xml:space="preserve">
        <v xml:space="preserve">Datos usuario_x000d_
Nombre: Ennid Marcela Munoz Martinez_x000d_
Correo: ennidmarcela.munozmartinez@cencosud.com.co_x000d_
Usuario AD: ENMunozM_x000d_
Pais: Colombia_x000d_
Ubicacion: J036 JUMBO POPAYAN CAMPANARIO_x000d_
Zona: Colombia Occidente_x000d_
Unidad de Negocio: Supermercados_x000d_
Servicio: Tiendas &amp; Centros de Distribucion_x000d_
Telefono: 3046553535_x000d_
Anexo: 2885800_x000d_
Descripcion: Se solicita la configuracion de los 2 relojes de marcacion suprema biostation 2 que se encuentran en sistemas con seriales 546854010_x000d_
546854016; cuando este en sitio comunicarse con Harold Gonzalez</v>
      </c>
      <c r="I1450" t="str">
        <v>Jefe su autorizacion para envio del tecnico para configuracion de relojes</v>
      </c>
      <c r="J1450" t="str">
        <v xml:space="preserve">Se solicita la información para realizar el procedimiento; los dispositivos a configurar se encuentran en el área de sistemas; pero se deben verificar las ip de los relojes en operación. Indican los pines para poder entrar al modo administrador y sustraer la información de las ip y Mac de los dispositivos en operaciones; en el rack se identifica un puerto libre o funcional para conectar los relojes a programar con las ip que indica soporte Cencosud Harold Gonzalez. Se espera la confirmación del ping de los dispositivos y se ubica al personal de recursos humanos para asignar su huella dactilar y su perfil de administrador según manual. Todo queda ok </v>
      </c>
      <c r="K1450">
        <v>44810</v>
      </c>
      <c r="L1450">
        <v>44810</v>
      </c>
      <c r="M1450" t="str">
        <f>TEXT(L1450,"DDDDDDD")</f>
        <v>martes</v>
      </c>
      <c r="N1450" t="str">
        <v>J036 JUMBO POPAYAN CAMPANARIO</v>
      </c>
      <c r="O1450" t="str">
        <v>POPAYAN</v>
      </c>
      <c r="P1450" t="str">
        <f>IF(ISBLANK(O1450),"0",(VLOOKUP(O1450,REGION,2,FALSE)))</f>
        <v>OCCIDENTE</v>
      </c>
      <c r="Q1450" t="str">
        <v>DANIEL FERNANDO PAREDES ARTEAGA</v>
      </c>
      <c r="R1450">
        <f>IF(ISBLANK(Q1450),"0", VLOOKUP(Q1450,PERSONAL,2,FALSE))</f>
        <v>10301691</v>
      </c>
      <c r="S1450" t="str">
        <v>DIRECTO</v>
      </c>
      <c r="T1450">
        <v>0.6076388888888888</v>
      </c>
      <c r="U1450">
        <v>0.7361111111111112</v>
      </c>
      <c r="V1450">
        <f>IF(ISBLANK(T1450 ),"0",U1450-T1450)</f>
        <v>0.12847222222222232</v>
      </c>
      <c r="W1450">
        <v>2</v>
      </c>
      <c r="X1450">
        <f>NETWORKDAYS(K1450,L1449)</f>
        <v>2</v>
      </c>
      <c r="Y1450" t="str">
        <f>IF(X1450&lt;=2,"CUMPLE","NO CUMPLE")</f>
        <v>CUMPLE</v>
      </c>
    </row>
    <row r="1451" xml:space="preserve">
      <c r="A1451">
        <v>12715549</v>
      </c>
      <c r="B1451" t="str">
        <v>REQUEST</v>
      </c>
      <c r="C1451" t="str">
        <v>CERRADO</v>
      </c>
      <c r="D1451" t="str">
        <v>TIENDA</v>
      </c>
      <c r="E1451" t="str">
        <v>EQUIPAMIENTO</v>
      </c>
      <c r="F1451" t="str">
        <v>EQUIPAMIENTO</v>
      </c>
      <c r="G1451" t="str">
        <v>EQUIPAMIENTO</v>
      </c>
      <c r="H1451" t="str" xml:space="preserve">
        <v xml:space="preserve">Buena tarde Jefe su autorizacion para el despacho de los activos inactivos de la tienda total 8._x000d_
_x000d_
SERIE CATEGORIA TIPO MARCA MODELO ESTADO_x000d_
18J162101332 Impresoras FLEJERA|ESCRITORIO ZEBRA ZT410 En stock / Em Estoque_x000d_
X5G5012709 Impresoras IMPRESORA|POS EPSON TM-H6000IV En stock / Em Estoque_x000d_
P5TF145937 Impresoras IMPRESORA|POS EPSON TM-H6000IV En stock / Em Estoque_x000d_
P5TF146209 Impresoras IMPRESORA|POS EPSON TM-H6000IV En stock / Em Estoque_x000d_
P5TF145956 Impresoras IMPRESORA|POS EPSON TM-H6000IV En stock / Em Estoque_x000d_
X5G5012421 Impresoras IMPRESORA|POS EPSON TM-H6000IV En stock / Em Estoque_x000d_
FGT90D3Z16010770 Equipo de red FIREWALL FORTINET FG-90D En stock / Em Estoque_x000d_
P5TF145933 Impresoras IMPRESORA|POS EPSON TM-H6000IV En stock / Em Estoque</v>
      </c>
      <c r="I1451" t="str">
        <v>Jefe su autorizacion para envio del tecnico ; alistamiento activos inactivos para despacho</v>
      </c>
      <c r="J1451" t="str">
        <v>Se solicita la información para realizar el procedimiento y se deben ubicar los diferentes dispositivos que se encuentran en stock dentro del área de sistemas. Se verifican los respectivos seriales señalados a continuación: impresoras pos modelo h6000v X5G5012709; P5TF145937; P5TF146209; P5TF145956; X5G5012421; P5TF145933 FIREWARE FORTINET serial FG90D3Z16010770 Impresora fletera escritorio ZEBRA ZT410 serial 18J162101332. Se almacenan y organizan en 4 cajas con las respectivas medidas y se envía la información respectiva a Harold Gonzalez quien indica que enviara las guías para su recolección</v>
      </c>
      <c r="K1451">
        <v>44810</v>
      </c>
      <c r="L1451">
        <v>44810</v>
      </c>
      <c r="M1451" t="str">
        <f>TEXT(L1451,"DDDDDDD")</f>
        <v>martes</v>
      </c>
      <c r="N1451" t="str">
        <v>J036 JUMBO POPAYAN CAMPANARIO</v>
      </c>
      <c r="O1451" t="str">
        <v>POPAYAN</v>
      </c>
      <c r="P1451" t="str">
        <f>IF(ISBLANK(O1451),"0",(VLOOKUP(O1451,REGION,2,FALSE)))</f>
        <v>OCCIDENTE</v>
      </c>
      <c r="Q1451" t="str">
        <v>DANIEL FERNANDO PAREDES ARTEAGA</v>
      </c>
      <c r="R1451">
        <f>IF(ISBLANK(Q1451),"0", VLOOKUP(Q1451,PERSONAL,2,FALSE))</f>
        <v>10301691</v>
      </c>
      <c r="S1451" t="str">
        <v>DIRECTO</v>
      </c>
      <c r="T1451">
        <v>0.4513888888888889</v>
      </c>
      <c r="U1451">
        <v>0.5416666666666666</v>
      </c>
      <c r="V1451">
        <f>IF(ISBLANK(T1451 ),"0",U1451-T1451)</f>
        <v>0.09027777777777773</v>
      </c>
      <c r="W1451">
        <v>2</v>
      </c>
      <c r="X1451">
        <f>NETWORKDAYS(K1451,L1450)</f>
        <v>1</v>
      </c>
      <c r="Y1451" t="str">
        <f>IF(X1451&lt;=2,"CUMPLE","NO CUMPLE")</f>
        <v>CUMPLE</v>
      </c>
    </row>
    <row r="1452">
      <c r="A1452" t="str">
        <v>DEDICADO</v>
      </c>
      <c r="B1452" t="str">
        <v>DEDICADO</v>
      </c>
      <c r="C1452" t="str">
        <v>CERRADO</v>
      </c>
      <c r="D1452" t="str">
        <v>TIENDA</v>
      </c>
      <c r="E1452" t="str">
        <v>DEDICADO</v>
      </c>
      <c r="F1452" t="str">
        <v>DEDICADO</v>
      </c>
      <c r="G1452" t="str">
        <v>DEDICADO</v>
      </c>
      <c r="H1452" t="str">
        <v>Solicitud de técnico para apoyar atención de casos en tienda</v>
      </c>
      <c r="I1452" t="str">
        <v>Acompañamiento</v>
      </c>
      <c r="J1452" t="str">
        <v>Se realiza actividad de acompañamiento en tienda</v>
      </c>
      <c r="K1452">
        <v>44810</v>
      </c>
      <c r="L1452">
        <v>44810</v>
      </c>
      <c r="M1452" t="str">
        <f>TEXT(L1452,"DDDDDDD")</f>
        <v>martes</v>
      </c>
      <c r="N1452" t="str">
        <v>EASY</v>
      </c>
      <c r="O1452" t="str">
        <v>BOGOTA</v>
      </c>
      <c r="P1452" t="str">
        <f>IF(ISBLANK(O1452),"0",(VLOOKUP(O1452,REGION,2,FALSE)))</f>
        <v>BOGOTA</v>
      </c>
      <c r="Q1452" t="str">
        <v>JUAN ALEJANDRO JIMENEZ RAMIREZ</v>
      </c>
      <c r="R1452">
        <f>IF(ISBLANK(Q1452),"0", VLOOKUP(Q1452,PERSONAL,2,FALSE))</f>
        <v>1000254206</v>
      </c>
      <c r="S1452" t="str">
        <v>DIRECTO</v>
      </c>
      <c r="T1452">
        <v>0.3333333333333333</v>
      </c>
      <c r="U1452">
        <v>0.75</v>
      </c>
      <c r="V1452">
        <v>0.4166666666666667</v>
      </c>
      <c r="W1452" t="str">
        <v>2;5</v>
      </c>
      <c r="X1452">
        <f>NETWORKDAYS(K1452,L1451)</f>
        <v>1</v>
      </c>
      <c r="Y1452" t="str">
        <f>IF(X1452&lt;=2,"CUMPLE","NO CUMPLE")</f>
        <v>CUMPLE</v>
      </c>
    </row>
    <row r="1453" xml:space="preserve">
      <c r="A1453">
        <v>12720965</v>
      </c>
      <c r="B1453" t="str">
        <v>REQUEST</v>
      </c>
      <c r="C1453" t="str">
        <v>CERRADO</v>
      </c>
      <c r="D1453" t="str">
        <v>RECURSOS HUMANOS</v>
      </c>
      <c r="E1453" t="str">
        <v>RELOJ</v>
      </c>
      <c r="F1453" t="str">
        <v>BIOMETRICO</v>
      </c>
      <c r="G1453" t="str">
        <v>SUPREMA</v>
      </c>
      <c r="H1453" t="str" xml:space="preserve">
        <v xml:space="preserve">Buenas tarde_x000d_
cordial saludo_x000d_
se requiere configuración de los siguientes activos RELOJ CONTROL marca SUPREMA y seriales 546854318 y 546854312.</v>
      </c>
      <c r="I1453" t="str" xml:space="preserve">
        <v xml:space="preserve">Transfer Assignee from '' to 'Espinosa Rodriguez; Jamir Leandro '_x000d_
Transfer Group from 'Soporte_Onsite_REG_Costa_SM Colombia' to 'Soporte_Onsite_REG_Remoto_SM Colombia'_x000d_
  </v>
      </c>
      <c r="J1453" t="str">
        <v>se requiere configuración de los RELOJ CONTROL con serial 546854318 y 546854312 ese dispositivo se configura con los parámetros establecidos así mismo se procede capacitar a la usuaria de recursos humanos para que realice el registro de cada trabajador de la empresa.</v>
      </c>
      <c r="K1453">
        <v>44811</v>
      </c>
      <c r="L1453">
        <v>44811</v>
      </c>
      <c r="M1453" t="str">
        <f>TEXT(L1453,"DDDDDDD")</f>
        <v>miércoles</v>
      </c>
      <c r="N1453" t="str">
        <v>M085 METRO MONTERIA</v>
      </c>
      <c r="O1453" t="str">
        <v>MONTERIA</v>
      </c>
      <c r="P1453" t="str">
        <f>IF(ISBLANK(O1453),"0",(VLOOKUP(O1453,REGION,2,FALSE)))</f>
        <v>COSTA</v>
      </c>
      <c r="Q1453" t="str">
        <v>SHARON YANETH KERGUELEN WILCHES</v>
      </c>
      <c r="R1453">
        <f>IF(ISBLANK(Q1453),"0", VLOOKUP(Q1453,PERSONAL,2,FALSE))</f>
        <v>1067917448</v>
      </c>
      <c r="S1453" t="str">
        <v>DIRECTO</v>
      </c>
      <c r="T1453">
        <v>0.6666666666666666</v>
      </c>
      <c r="U1453">
        <v>0.75</v>
      </c>
      <c r="V1453">
        <f>IF(ISBLANK(T1453 ),"0",U1453-T1453)</f>
        <v>0.08333333333333337</v>
      </c>
      <c r="W1453">
        <v>2</v>
      </c>
      <c r="X1453">
        <f>NETWORKDAYS(K1453,L1452)</f>
        <v>-2</v>
      </c>
      <c r="Y1453" t="str">
        <f>IF(X1453&lt;=2,"CUMPLE","NO CUMPLE")</f>
        <v>CUMPLE</v>
      </c>
    </row>
    <row r="1454">
      <c r="A1454" t="str">
        <v>DEDICADO</v>
      </c>
      <c r="B1454" t="str">
        <v>DEDICADO</v>
      </c>
      <c r="C1454" t="str">
        <v>CERRADO</v>
      </c>
      <c r="D1454" t="str">
        <v>TIENDA</v>
      </c>
      <c r="E1454" t="str">
        <v>DEDICADO</v>
      </c>
      <c r="F1454" t="str">
        <v>DEDICADO</v>
      </c>
      <c r="G1454" t="str">
        <v>DEDICADO</v>
      </c>
      <c r="H1454" t="str">
        <v>Solicitud de técnico para apoyar atención de casos en tienda</v>
      </c>
      <c r="I1454" t="str">
        <v>Acompañamiento</v>
      </c>
      <c r="J1454" t="str">
        <v>Se realiza actividad de acompañamiento en tienda</v>
      </c>
      <c r="K1454">
        <v>44811</v>
      </c>
      <c r="L1454">
        <v>44811</v>
      </c>
      <c r="M1454" t="str">
        <f>TEXT(L1454,"DDDDDDD")</f>
        <v>miércoles</v>
      </c>
      <c r="N1454" t="str">
        <v>EASY</v>
      </c>
      <c r="O1454" t="str">
        <v>BOGOTA</v>
      </c>
      <c r="P1454" t="str">
        <f>IF(ISBLANK(O1454),"0",(VLOOKUP(O1454,REGION,2,FALSE)))</f>
        <v>BOGOTA</v>
      </c>
      <c r="Q1454" t="str">
        <v>JUAN ALEJANDRO JIMENEZ RAMIREZ</v>
      </c>
      <c r="R1454">
        <f>IF(ISBLANK(Q1454),"0", VLOOKUP(Q1454,PERSONAL,2,FALSE))</f>
        <v>1000254206</v>
      </c>
      <c r="S1454" t="str">
        <v>DIRECTO</v>
      </c>
      <c r="T1454">
        <v>0.3333333333333333</v>
      </c>
      <c r="U1454">
        <v>0.75</v>
      </c>
      <c r="V1454">
        <v>0.4166666666666667</v>
      </c>
      <c r="W1454" t="str">
        <v>2;5</v>
      </c>
      <c r="X1454">
        <f>NETWORKDAYS(K1454,L1453)</f>
        <v>1</v>
      </c>
      <c r="Y1454" t="str">
        <f>IF(X1454&lt;=2,"CUMPLE","NO CUMPLE")</f>
        <v>CUMPLE</v>
      </c>
    </row>
    <row r="1455">
      <c r="A1455" t="str">
        <v>DEDICADO</v>
      </c>
      <c r="B1455" t="str">
        <v>DEDICADO</v>
      </c>
      <c r="C1455" t="str">
        <v>CERRADO</v>
      </c>
      <c r="D1455" t="str">
        <v>CRC</v>
      </c>
      <c r="E1455" t="str">
        <v>DEDICADO</v>
      </c>
      <c r="F1455" t="str">
        <v>DEDICADO</v>
      </c>
      <c r="G1455" t="str">
        <v>DEDICADO</v>
      </c>
      <c r="H1455" t="str">
        <v>Gestión de soporte técnico en el Centro de Reparación</v>
      </c>
      <c r="I1455" t="str">
        <v>Gestión de soporte técnico en el Centro de Reparación</v>
      </c>
      <c r="J1455" t="str">
        <v>Se realiza actividad de acompañamiento en CRC</v>
      </c>
      <c r="K1455">
        <v>44811</v>
      </c>
      <c r="L1455">
        <v>44811</v>
      </c>
      <c r="M1455" t="str">
        <f>TEXT(L1455,"DDDDDDD")</f>
        <v>miércoles</v>
      </c>
      <c r="N1455" t="str">
        <v>CENTRO DE REPARACIÓN</v>
      </c>
      <c r="O1455" t="str">
        <v>BOGOTA</v>
      </c>
      <c r="P1455" t="str">
        <f>IF(ISBLANK(O1455),"0",(VLOOKUP(O1455,REGION,2,FALSE)))</f>
        <v>BOGOTA</v>
      </c>
      <c r="Q1455" t="str">
        <v>DIEGO ALBERTO TORRES CRUZ</v>
      </c>
      <c r="R1455">
        <f>IF(ISBLANK(Q1455),"0", VLOOKUP(Q1455,PERSONAL,2,FALSE))</f>
        <v>1000466791</v>
      </c>
      <c r="S1455" t="str">
        <v>DIRECTO</v>
      </c>
      <c r="T1455">
        <v>0.3333333333333333</v>
      </c>
      <c r="U1455">
        <v>0.75</v>
      </c>
      <c r="V1455">
        <v>0.4166666666666667</v>
      </c>
      <c r="W1455" t="str">
        <v>2;5</v>
      </c>
      <c r="X1455">
        <f>NETWORKDAYS(K1455,L1454)</f>
        <v>1</v>
      </c>
      <c r="Y1455" t="str">
        <f>IF(X1455&lt;=2,"CUMPLE","NO CUMPLE")</f>
        <v>CUMPLE</v>
      </c>
    </row>
    <row r="1456">
      <c r="A1456" t="str">
        <v>DEDICADO</v>
      </c>
      <c r="B1456" t="str">
        <v>DEDICADO</v>
      </c>
      <c r="C1456" t="str">
        <v>CERRADO</v>
      </c>
      <c r="D1456" t="str">
        <v>TIENDA</v>
      </c>
      <c r="E1456" t="str">
        <v>DEDICADO</v>
      </c>
      <c r="F1456" t="str">
        <v>DEDICADO</v>
      </c>
      <c r="G1456" t="str">
        <v>DEDICADO</v>
      </c>
      <c r="H1456" t="str">
        <v>Solicitud de técnico para apoyar atención de casos en tienda</v>
      </c>
      <c r="I1456" t="str">
        <v>Acompañamiento</v>
      </c>
      <c r="J1456" t="str">
        <v>Se realiza actividad de acompañamiento en tienda</v>
      </c>
      <c r="K1456">
        <v>44812</v>
      </c>
      <c r="L1456">
        <v>44812</v>
      </c>
      <c r="M1456" t="str">
        <f>TEXT(L1456,"DDDDDDD")</f>
        <v>jueves</v>
      </c>
      <c r="N1456" t="str">
        <v>EASY</v>
      </c>
      <c r="O1456" t="str">
        <v>BOGOTA</v>
      </c>
      <c r="P1456" t="str">
        <f>IF(ISBLANK(O1456),"0",(VLOOKUP(O1456,REGION,2,FALSE)))</f>
        <v>BOGOTA</v>
      </c>
      <c r="Q1456" t="str">
        <v>JUAN ALEJANDRO JIMENEZ RAMIREZ</v>
      </c>
      <c r="R1456">
        <f>IF(ISBLANK(Q1456),"0", VLOOKUP(Q1456,PERSONAL,2,FALSE))</f>
        <v>1000254206</v>
      </c>
      <c r="S1456" t="str">
        <v>DIRECTO</v>
      </c>
      <c r="T1456">
        <v>0.3333333333333333</v>
      </c>
      <c r="U1456">
        <v>0.75</v>
      </c>
      <c r="V1456">
        <v>0.4166666666666667</v>
      </c>
      <c r="W1456" t="str">
        <v>2;5</v>
      </c>
      <c r="X1456">
        <f>NETWORKDAYS(K1456,L1455)</f>
        <v>-2</v>
      </c>
      <c r="Y1456" t="str">
        <f>IF(X1456&lt;=2,"CUMPLE","NO CUMPLE")</f>
        <v>CUMPLE</v>
      </c>
    </row>
    <row r="1457" xml:space="preserve">
      <c r="A1457">
        <v>13152019</v>
      </c>
      <c r="B1457" t="str">
        <v>REQUEST</v>
      </c>
      <c r="C1457" t="str">
        <v>CERRADO</v>
      </c>
      <c r="D1457" t="str">
        <v>CARNES</v>
      </c>
      <c r="E1457" t="str">
        <v>BALANZA</v>
      </c>
      <c r="F1457" t="str">
        <v>COLGANTE</v>
      </c>
      <c r="G1457" t="str">
        <v>METTLER</v>
      </c>
      <c r="H1457"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Buena tarde de su ayuda para revisar la bascula de la seccion de carnes de res al imprimir la etiqueta sale recortado el ean incompleto y no escanea en linea de cajas_x000d_
Gracias_x000d_
Indica la ubicacion de tu balanza en la tienda: Perecederos carne de res_x000d_
</v>
      </c>
      <c r="I1457"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Buena tarde de su ayuda para revisar la bascula de la seccion de carnes de res al imprimir la etiqueta sale recortado el ean incompleto y no escanea en linea de cajas_x000d_
Gracias_x000d_
Indica la ubicacion de tu balanza en la tienda: Perecederos carne de res</v>
      </c>
      <c r="J1457" t="str">
        <v>Se revisa la balanza y se evidencia que el papel está mal colocado se les indica como se debe poner el papel para su correcta impresión de la información</v>
      </c>
      <c r="K1457">
        <v>44999</v>
      </c>
      <c r="L1457">
        <v>45000</v>
      </c>
      <c r="M1457" t="str">
        <f>TEXT(L1457,"DDDDDDD")</f>
        <v>miércoles</v>
      </c>
      <c r="N1457" t="str">
        <v>J027 JUMBO RIONEGRO</v>
      </c>
      <c r="O1457" t="str">
        <v>RIONEGRO</v>
      </c>
      <c r="P1457" t="str">
        <f>IF(ISBLANK(O1457),"0",(VLOOKUP(O1457,REGION,2,FALSE)))</f>
        <v>CENTRO</v>
      </c>
      <c r="Q1457" t="str">
        <v>YURIMAR MARQUEZ MUÑOZ</v>
      </c>
      <c r="R1457">
        <f>IF(ISBLANK(Q1457),"0", VLOOKUP(Q1457,PERSONAL,2,FALSE))</f>
        <v>1045025746</v>
      </c>
      <c r="S1457" t="str">
        <v>DIRECTO</v>
      </c>
      <c r="T1457">
        <v>0.5</v>
      </c>
      <c r="U1457">
        <v>0.5208333333333334</v>
      </c>
      <c r="V1457">
        <f>IF(ISBLANK(T1457 ),"0",U1457-T1457)</f>
        <v>0.02083333333333337</v>
      </c>
      <c r="W1457">
        <v>0</v>
      </c>
      <c r="X1457">
        <f>NETWORKDAYS(K1457,L1456)</f>
        <v>-134</v>
      </c>
      <c r="Y1457" t="str">
        <f>IF(X1457&lt;=2,"CUMPLE","NO CUMPLE")</f>
        <v>CUMPLE</v>
      </c>
    </row>
    <row r="1458" xml:space="preserve">
      <c r="A1458">
        <v>12714421</v>
      </c>
      <c r="B1458" t="str">
        <v>SIMEL</v>
      </c>
      <c r="C1458" t="str">
        <v>CERRADO</v>
      </c>
      <c r="D1458" t="str">
        <v>LINEAL DE CAJAS</v>
      </c>
      <c r="E1458" t="str">
        <v>BALANZA</v>
      </c>
      <c r="F1458" t="str">
        <v>SCANNER</v>
      </c>
      <c r="G1458" t="str">
        <v>DATALOGIC</v>
      </c>
      <c r="H1458" t="str" xml:space="preserve">
        <v xml:space="preserve">Datos usuario_x000d_
Nombre: Ledis Jimena Ospina Ortiz_x000d_
Correo: LedisJimena.OspinaOrtiz@cencosud.com.co_x000d_
Usuario AD: Leospina_x000d_
Pais: Colombia_x000d_
Ubicacion: J024 JUMBO PREMIUM PLAZA_x000d_
Zona: Colombia Centro_x000d_
Unidad de Negocio: JUMBO_x000d_
Servicio: Tiendas &amp; Centros de Distribucion_x000d_
Telefono: 3128309366_x000d_
Anexo: null_x000d_
Descripcion: Buenos dias me pueden colaborar por favor con la pos 4 que la balanza no pesa y aparentemente los cables estan conectados._x000d_
Gracias_x000d_
</v>
      </c>
      <c r="I1458" t="str" xml:space="preserve">
        <v xml:space="preserve">se procede a validar y se encuentra peso inestable se solicita calibracion de escaner balanza_x000d_
se envia informacion quedo atento pronta respuesta_x000d_
Ticket: 12714421_x000d_
Pos 4_x000d_
Marca datalogic_x000d_
Modelo 9800_x000d_
Serial: F17I11097_x000d_
Fecha de certificación 2021/04/13_x000d_
NII: B86759</v>
      </c>
      <c r="J1458" t="str">
        <v>Se realiza la calibración del scanner balanza serial F17I11097 pero a la hora de realizar las pruebas se evidencia que la balanza se comporta inestable en el peso en todos los lados de la balanza. Se realiza varias veces la calibración en compañía del área de Sistemas de Cencosud; donde se evidencia que la balanza no queda calibrada y el pesaje es inestable.</v>
      </c>
      <c r="K1458">
        <v>44812</v>
      </c>
      <c r="L1458">
        <v>44818</v>
      </c>
      <c r="M1458" t="str">
        <f>TEXT(L1458,"DDDDDDD")</f>
        <v>miércoles</v>
      </c>
      <c r="N1458" t="str">
        <v>J024 JUMBO PREMIUM PLAZA</v>
      </c>
      <c r="O1458" t="str">
        <v>MEDELLIN</v>
      </c>
      <c r="P1458" t="str">
        <f>IF(ISBLANK(O1458),"0",(VLOOKUP(O1458,REGION,2,FALSE)))</f>
        <v>CENTRO</v>
      </c>
      <c r="Q1458" t="str">
        <v>YURIMAR MARQUEZ MUÑOZ</v>
      </c>
      <c r="R1458">
        <f>IF(ISBLANK(Q1458),"0", VLOOKUP(Q1458,PERSONAL,2,FALSE))</f>
        <v>1045025746</v>
      </c>
      <c r="S1458" t="str">
        <v>DIRECTO</v>
      </c>
      <c r="T1458">
        <v>0.5833333333333334</v>
      </c>
      <c r="U1458">
        <v>0.6458333333333334</v>
      </c>
      <c r="V1458">
        <f>IF(ISBLANK(T1458 ),"0",U1458-T1458)</f>
        <v>0.0625</v>
      </c>
      <c r="W1458">
        <v>1</v>
      </c>
      <c r="X1458">
        <f>NETWORKDAYS(K1458,L1457)</f>
        <v>135</v>
      </c>
      <c r="Y1458" t="str">
        <f>IF(X1458&lt;=2,"CUMPLE","NO CUMPLE")</f>
        <v>NO CUMPLE</v>
      </c>
    </row>
    <row r="1459">
      <c r="A1459" t="str">
        <v>DEDICADO</v>
      </c>
      <c r="B1459" t="str">
        <v>DEDICADO</v>
      </c>
      <c r="C1459" t="str">
        <v>CERRADO</v>
      </c>
      <c r="D1459" t="str">
        <v>TIENDA</v>
      </c>
      <c r="E1459" t="str">
        <v>DEDICADO</v>
      </c>
      <c r="F1459" t="str">
        <v>DEDICADO</v>
      </c>
      <c r="G1459" t="str">
        <v>DEDICADO</v>
      </c>
      <c r="H1459" t="str">
        <v>Solicitud de técnico para apoyar atención de casos en tienda</v>
      </c>
      <c r="I1459" t="str">
        <v>Acompañamiento</v>
      </c>
      <c r="J1459" t="str">
        <v>Se realiza actividad de acompañamiento en tienda</v>
      </c>
      <c r="K1459">
        <v>44813</v>
      </c>
      <c r="L1459">
        <v>44813</v>
      </c>
      <c r="M1459" t="str">
        <f>TEXT(L1459,"DDDDDDD")</f>
        <v>viernes</v>
      </c>
      <c r="N1459" t="str">
        <v>EASY</v>
      </c>
      <c r="O1459" t="str">
        <v>BOGOTA</v>
      </c>
      <c r="P1459" t="str">
        <f>IF(ISBLANK(O1459),"0",(VLOOKUP(O1459,REGION,2,FALSE)))</f>
        <v>BOGOTA</v>
      </c>
      <c r="Q1459" t="str">
        <v>JUAN ALEJANDRO JIMENEZ RAMIREZ</v>
      </c>
      <c r="R1459">
        <f>IF(ISBLANK(Q1459),"0", VLOOKUP(Q1459,PERSONAL,2,FALSE))</f>
        <v>1000254206</v>
      </c>
      <c r="S1459" t="str">
        <v>DIRECTO</v>
      </c>
      <c r="T1459">
        <v>0.3333333333333333</v>
      </c>
      <c r="U1459">
        <v>0.75</v>
      </c>
      <c r="V1459">
        <v>0.4166666666666667</v>
      </c>
      <c r="W1459" t="str">
        <v>2;5</v>
      </c>
      <c r="X1459">
        <f>NETWORKDAYS(K1459,L1458)</f>
        <v>4</v>
      </c>
      <c r="Y1459" t="str">
        <f>IF(X1459&lt;=2,"CUMPLE","NO CUMPLE")</f>
        <v>NO CUMPLE</v>
      </c>
    </row>
    <row r="1460">
      <c r="A1460" t="str">
        <v>DEDICADO</v>
      </c>
      <c r="B1460" t="str">
        <v>DEDICADO</v>
      </c>
      <c r="C1460" t="str">
        <v>CERRADO</v>
      </c>
      <c r="D1460" t="str">
        <v>CRC</v>
      </c>
      <c r="E1460" t="str">
        <v>DEDICADO</v>
      </c>
      <c r="F1460" t="str">
        <v>DEDICADO</v>
      </c>
      <c r="G1460" t="str">
        <v>DEDICADO</v>
      </c>
      <c r="H1460" t="str">
        <v>Gestión de soporte técnico en el Centro de Reparación</v>
      </c>
      <c r="I1460" t="str">
        <v>Gestión de soporte técnico en el Centro de Reparación</v>
      </c>
      <c r="J1460" t="str">
        <v>Se realiza actividad de acompañamiento en CRC</v>
      </c>
      <c r="K1460">
        <v>44813</v>
      </c>
      <c r="L1460">
        <v>44813</v>
      </c>
      <c r="M1460" t="str">
        <f>TEXT(L1460,"DDDDDDD")</f>
        <v>viernes</v>
      </c>
      <c r="N1460" t="str">
        <v>CENTRO DE REPARACIÓN</v>
      </c>
      <c r="O1460" t="str">
        <v>BOGOTA</v>
      </c>
      <c r="P1460" t="str">
        <f>IF(ISBLANK(O1460),"0",(VLOOKUP(O1460,REGION,2,FALSE)))</f>
        <v>BOGOTA</v>
      </c>
      <c r="Q1460" t="str">
        <v>DIEGO ALBERTO TORRES CRUZ</v>
      </c>
      <c r="R1460">
        <f>IF(ISBLANK(Q1460),"0", VLOOKUP(Q1460,PERSONAL,2,FALSE))</f>
        <v>1000466791</v>
      </c>
      <c r="S1460" t="str">
        <v>DIRECTO</v>
      </c>
      <c r="T1460">
        <v>0.3333333333333333</v>
      </c>
      <c r="U1460">
        <v>0.75</v>
      </c>
      <c r="V1460">
        <v>0.4166666666666667</v>
      </c>
      <c r="W1460" t="str">
        <v>2;5</v>
      </c>
      <c r="X1460">
        <f>NETWORKDAYS(K1460,L1459)</f>
        <v>1</v>
      </c>
      <c r="Y1460" t="str">
        <f>IF(X1460&lt;=2,"CUMPLE","NO CUMPLE")</f>
        <v>CUMPLE</v>
      </c>
    </row>
    <row r="1461" xml:space="preserve">
      <c r="A1461">
        <v>13152810</v>
      </c>
      <c r="B1461" t="str">
        <v>REQUEST</v>
      </c>
      <c r="C1461" t="str">
        <v>CERRADO</v>
      </c>
      <c r="D1461" t="str">
        <v>ATENCION AL CLIENTE</v>
      </c>
      <c r="E1461" t="str">
        <v>CPU</v>
      </c>
      <c r="F1461" t="str">
        <v>CPU</v>
      </c>
      <c r="G1461" t="str">
        <v>LENOVO</v>
      </c>
      <c r="H1461"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Buena tarde de su ayuda el pc portatil que esta asignado al area de e-commerce no da acceso para ingresarnos con el usuario; aparece en pantalla bloqueado no tenemos permiso para el ingreso necesitamos para poderlo utilizarlo en el area de domicilios e-commerce_x000d_
Quedamos atentos_x000d_
Gracias_x000d_
Lugar en donde se encuentra el computador en la tienda: Atc ecommerce domicilios</v>
      </c>
      <c r="I1461"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Buena tarde de su ayuda el pc portatil que esta asignado al area de e-commerce no da acceso para ingresarnos con el usuario; aparece en pantalla bloqueado no tenemos permiso para el ingreso necesitamos para poderlo utilizarlo en el area de domicilios e-commerce_x000d_
Quedamos atentos_x000d_
Gracias_x000d_
Lugar en donde se encuentra el computador en la tienda: Atc ecommerce domicilios</v>
      </c>
      <c r="J1461" t="str">
        <v>Se realiza la configuración del pc portátil. Se ingreso al dominio ya que como no lo usaban esta por fuera; se le conecto la red wifi ya que en el área de ecommerce no hay punto de red y en la oficina de Atc el punto de red no funciona. Se le dejó indicaciones que todos los días debían guardar en custodia el pc ya que en esa área estaba muy expuesto</v>
      </c>
      <c r="K1461">
        <v>44999</v>
      </c>
      <c r="L1461">
        <v>45000</v>
      </c>
      <c r="M1461" t="str">
        <f>TEXT(L1461,"DDDDDDD")</f>
        <v>miércoles</v>
      </c>
      <c r="N1461" t="str">
        <v>J027 JUMBO RIONEGRO</v>
      </c>
      <c r="O1461" t="str">
        <v>RIONEGRO</v>
      </c>
      <c r="P1461" t="str">
        <f>IF(ISBLANK(O1461),"0",(VLOOKUP(O1461,REGION,2,FALSE)))</f>
        <v>CENTRO</v>
      </c>
      <c r="Q1461" t="str">
        <v>YURIMAR MARQUEZ MUÑOZ</v>
      </c>
      <c r="R1461">
        <f>IF(ISBLANK(Q1461),"0", VLOOKUP(Q1461,PERSONAL,2,FALSE))</f>
        <v>1045025746</v>
      </c>
      <c r="S1461" t="str">
        <v>DIRECTO</v>
      </c>
      <c r="T1461">
        <v>0.5208333333333334</v>
      </c>
      <c r="U1461">
        <v>0.5833333333333334</v>
      </c>
      <c r="V1461">
        <f>IF(ISBLANK(T1461 ),"0",U1461-T1461)</f>
        <v>0.0625</v>
      </c>
      <c r="W1461">
        <v>1</v>
      </c>
      <c r="X1461">
        <f>NETWORKDAYS(K1461,L1460)</f>
        <v>-133</v>
      </c>
      <c r="Y1461" t="str">
        <f>IF(X1461&lt;=2,"CUMPLE","NO CUMPLE")</f>
        <v>CUMPLE</v>
      </c>
    </row>
    <row r="1462" xml:space="preserve">
      <c r="A1462">
        <v>12732743</v>
      </c>
      <c r="B1462" t="str">
        <v>REQUEST</v>
      </c>
      <c r="C1462" t="str">
        <v>CERRADO</v>
      </c>
      <c r="D1462" t="str">
        <v>PANADERIA</v>
      </c>
      <c r="E1462" t="str">
        <v>BALANZA</v>
      </c>
      <c r="F1462" t="str">
        <v>MESA</v>
      </c>
      <c r="G1462" t="str">
        <v>METTLER</v>
      </c>
      <c r="H1462" t="str" xml:space="preserve">
        <v xml:space="preserve">Buenos dias_x000d_
cordial saludo_x000d_
se requiere instalacion de BALANZA|MESA METTLER TOLEDO BPLUS serial C209619346 y retiro de la balanza de mesa con serial B932069624; ubicadas en area de panaderia</v>
      </c>
      <c r="I1462" t="str" xml:space="preserve">
        <v xml:space="preserve">Transfer Assignee from '' to 'Espinosa Rodriguez; Jamir Leandro '_x000d_
Transfer Group from 'Soporte_Onsite_REG_Costa_SM Colombia' to 'Soporte_Onsite_REG_Remoto_SM Colombia'</v>
      </c>
      <c r="J1462" t="str">
        <v>Se hace la instalación de la balanza de mesa METTLER con serial C209619346. Se realiza configuración; así mismo se hacen pruebas quedando operativo y a satisfacción del cliente.</v>
      </c>
      <c r="K1462">
        <v>44816</v>
      </c>
      <c r="L1462">
        <v>44816</v>
      </c>
      <c r="M1462" t="str">
        <f>TEXT(L1462,"DDDDDDD")</f>
        <v>lunes</v>
      </c>
      <c r="N1462" t="str">
        <v>M085 METRO MONTERIA</v>
      </c>
      <c r="O1462" t="str">
        <v>MONTERIA</v>
      </c>
      <c r="P1462" t="str">
        <f>IF(ISBLANK(O1462),"0",(VLOOKUP(O1462,REGION,2,FALSE)))</f>
        <v>COSTA</v>
      </c>
      <c r="Q1462" t="str">
        <v>SHARON YANETH KERGUELEN WILCHES</v>
      </c>
      <c r="R1462">
        <f>IF(ISBLANK(Q1462),"0", VLOOKUP(Q1462,PERSONAL,2,FALSE))</f>
        <v>1067917448</v>
      </c>
      <c r="S1462" t="str">
        <v>DIRECTO</v>
      </c>
      <c r="T1462">
        <v>0.4583333333333333</v>
      </c>
      <c r="U1462">
        <v>0.5833333333333334</v>
      </c>
      <c r="V1462">
        <f>IF(ISBLANK(T1462 ),"0",U1462-T1462)</f>
        <v>0.12500000000000006</v>
      </c>
      <c r="W1462">
        <v>2</v>
      </c>
      <c r="X1462">
        <f>NETWORKDAYS(K1462,L1461)</f>
        <v>133</v>
      </c>
      <c r="Y1462" t="str">
        <f>IF(X1462&lt;=2,"CUMPLE","NO CUMPLE")</f>
        <v>NO CUMPLE</v>
      </c>
    </row>
    <row r="1463">
      <c r="A1463" t="str">
        <v>DEDICADO</v>
      </c>
      <c r="B1463" t="str">
        <v>DEDICADO</v>
      </c>
      <c r="C1463" t="str">
        <v>CERRADO</v>
      </c>
      <c r="D1463" t="str">
        <v>CRC</v>
      </c>
      <c r="E1463" t="str">
        <v>DEDICADO</v>
      </c>
      <c r="F1463" t="str">
        <v>DEDICADO</v>
      </c>
      <c r="G1463" t="str">
        <v>DEDICADO</v>
      </c>
      <c r="H1463" t="str">
        <v>Gestión de soporte técnico en el Centro de Reparación</v>
      </c>
      <c r="I1463" t="str">
        <v>Gestión de soporte técnico en el Centro de Reparación</v>
      </c>
      <c r="J1463" t="str">
        <v>Se realiza actividad de acompañamiento en CRC</v>
      </c>
      <c r="K1463">
        <v>44816</v>
      </c>
      <c r="L1463">
        <v>44816</v>
      </c>
      <c r="M1463" t="str">
        <f>TEXT(L1463,"DDDDDDD")</f>
        <v>lunes</v>
      </c>
      <c r="N1463" t="str">
        <v>CENTRO DE REPARACIÓN</v>
      </c>
      <c r="O1463" t="str">
        <v>BOGOTA</v>
      </c>
      <c r="P1463" t="str">
        <f>IF(ISBLANK(O1463),"0",(VLOOKUP(O1463,REGION,2,FALSE)))</f>
        <v>BOGOTA</v>
      </c>
      <c r="Q1463" t="str">
        <v>DIEGO ALBERTO TORRES CRUZ</v>
      </c>
      <c r="R1463">
        <f>IF(ISBLANK(Q1463),"0", VLOOKUP(Q1463,PERSONAL,2,FALSE))</f>
        <v>1000466791</v>
      </c>
      <c r="S1463" t="str">
        <v>DIRECTO</v>
      </c>
      <c r="T1463">
        <v>0.3333333333333333</v>
      </c>
      <c r="U1463">
        <v>0.75</v>
      </c>
      <c r="V1463">
        <v>0.4166666666666667</v>
      </c>
      <c r="W1463" t="str">
        <v>2;5</v>
      </c>
      <c r="X1463">
        <f>NETWORKDAYS(K1463,L1462)</f>
        <v>1</v>
      </c>
      <c r="Y1463" t="str">
        <f>IF(X1463&lt;=2,"CUMPLE","NO CUMPLE")</f>
        <v>CUMPLE</v>
      </c>
    </row>
    <row r="1464">
      <c r="A1464" t="str">
        <v>ACOMPAÑAMIENTO</v>
      </c>
      <c r="B1464" t="str">
        <v>ACOMPAÑAMIENTO</v>
      </c>
      <c r="C1464" t="str">
        <v>CERRADO</v>
      </c>
      <c r="D1464" t="str">
        <v>TIENDA</v>
      </c>
      <c r="E1464" t="str">
        <v>ACOMPAÑAMIENTO</v>
      </c>
      <c r="F1464" t="str">
        <v>ACOMPAÑAMIENTO</v>
      </c>
      <c r="G1464" t="str">
        <v>ACOMPAÑAMIENTO</v>
      </c>
      <c r="H1464" t="str">
        <v>Por favor programar un recurso para mañana a las 6 am para recorrido y revisión de servicios posterior a la actividad de cambio de TAP transformador de aislamiento</v>
      </c>
      <c r="I1464" t="str">
        <v>Por favor programar un recurso para mañana a las 6 am para recorrido y revisión de servicios posterior a la actividad de cambio de TAP transformador de aislamiento</v>
      </c>
      <c r="J1464" t="str">
        <v>Se realiza visita para revisar que la tienda se encuentre operando con normalidad luego de la actividad de mantenimiento realizada. Se hace recorrido por las diferentes área validando que todos los equipos se encuentren encendidos y operativos. Se presenta novedad con la POS de donas la cual se encuentra conectada a toma no regulada y la batería de la board se encuentra descargada; por lo que al iniciar no arranca. Se hace configuración de la bios; se enciende y se realizan pruebas y queda funcionando con normalidad. Se informa al Gerente de la tienda y a Soporte Cencosud; quienes dan visto bueno para retiro del sitio</v>
      </c>
      <c r="K1464">
        <v>44816</v>
      </c>
      <c r="L1464">
        <v>44817</v>
      </c>
      <c r="M1464" t="str">
        <f>TEXT(L1464,"DDDDDDD")</f>
        <v>martes</v>
      </c>
      <c r="N1464" t="str">
        <v>M183 METRO SAN GIL</v>
      </c>
      <c r="O1464" t="str">
        <v>SAN GIL</v>
      </c>
      <c r="P1464" t="str">
        <f>IF(ISBLANK(O1464),"0",(VLOOKUP(O1464,REGION,2,FALSE)))</f>
        <v>ORIENTE</v>
      </c>
      <c r="Q1464" t="str">
        <v>MICHAEL ESNEIDER PINZON CASALLAS</v>
      </c>
      <c r="R1464">
        <f>IF(ISBLANK(Q1464),"0", VLOOKUP(Q1464,PERSONAL,2,FALSE))</f>
        <v>1018438821</v>
      </c>
      <c r="S1464" t="str">
        <v>DIRECTO</v>
      </c>
      <c r="T1464">
        <v>0.25</v>
      </c>
      <c r="U1464">
        <v>0.375</v>
      </c>
      <c r="V1464">
        <f>IF(ISBLANK(T1464 ),"0",U1464-T1464)</f>
        <v>0.125</v>
      </c>
      <c r="W1464">
        <v>2</v>
      </c>
      <c r="X1464">
        <f>NETWORKDAYS(K1464,L1463)</f>
        <v>1</v>
      </c>
      <c r="Y1464" t="str">
        <f>IF(X1464&lt;=2,"CUMPLE","NO CUMPLE")</f>
        <v>CUMPLE</v>
      </c>
    </row>
    <row r="1465" xml:space="preserve">
      <c r="A1465">
        <v>12734058</v>
      </c>
      <c r="B1465" t="str">
        <v>REQUEST</v>
      </c>
      <c r="C1465" t="str">
        <v>CERRADO</v>
      </c>
      <c r="D1465" t="str">
        <v>RECURSOS HUMANOS</v>
      </c>
      <c r="E1465" t="str">
        <v>RELOJ</v>
      </c>
      <c r="F1465" t="str">
        <v>BIOMETRICO</v>
      </c>
      <c r="G1465" t="str">
        <v>SUPREMA</v>
      </c>
      <c r="H1465" t="str" xml:space="preserve">
        <v xml:space="preserve">Datos usuario_x000d_
Nombre: Rosa Giovanna Lopez Triana_x000d_
Correo: Giovanna.Lopez@cencosud.com.co_x000d_
Usuario AD: RGLopezT_x000d_
Pais: Colombia_x000d_
Ubicacion: J185 JUMBO YOPAL_x000d_
Zona: Colombia Oriente_x000d_
Unidad de Negocio: JUMBO_x000d_
Servicio: Sistemas_x000d_
Telefono: 3174363709_x000d_
Anexo: null_x000d_
Descripcion: Se solicita configurar contraseña de administrador y de Gestion Humana en el NUEVO reloj biometrico de tienda Jumbo Yopal. Entregar el reloj con su contraseña correspondiente a Jefe de Gestion Humana para que se inicie la grabacion de huellas._x000d_
_x000d_
Se solicita nuevamente este servicio; ya que la consultora de Gestion de la tienda no ha podido acceder al reloj. Garantizar el funcionamiento del reloj._x000d_
Adjunto Opcional: Paso a Paso Reloj Biometrico SUPREMA - Sistemas.pdf</v>
      </c>
      <c r="I1465" t="str" xml:space="preserve">
        <v xml:space="preserve">Por favor nos colaboran con esta solicitud._x000d_
Agradezco quede solucionado a más tardar para el miércoles 14 de septiembre</v>
      </c>
      <c r="J1465" t="str">
        <v>Se realiza visita en sitio y se evidencia que el reloj biometrico está configurado; pero la clave administradora está errada. Se realiza reasignación de clave administrador colocando los ultimos 5 digitos del serial pero al contrario seguido del numero de tienda (18577345); quedando asi la clave admin del reloj biometrico; se realizan pruebas de funcionalidad en compañia del usuario y este da su aprobación de satisfacción con la firma del acta. Reloj biometrico se deja operativo y funcional.</v>
      </c>
      <c r="K1465">
        <v>44816</v>
      </c>
      <c r="L1465">
        <v>44823</v>
      </c>
      <c r="M1465" t="str">
        <f>TEXT(L1465,"DDDDDDD")</f>
        <v>lunes</v>
      </c>
      <c r="N1465" t="str">
        <v>J185 JUMBO YOPAL</v>
      </c>
      <c r="O1465" t="str">
        <v>YOPAL</v>
      </c>
      <c r="P1465" t="str">
        <f>IF(ISBLANK(O1465),"0",(VLOOKUP(O1465,REGION,2,FALSE)))</f>
        <v>ORIENTE</v>
      </c>
      <c r="Q1465" t="str">
        <v>PABLO ANDRES BALANTA GOMEZ</v>
      </c>
      <c r="R1465">
        <f>IF(ISBLANK(Q1465),"0", VLOOKUP(Q1465,PERSONAL,2,FALSE))</f>
        <v>1111739227</v>
      </c>
      <c r="S1465" t="str">
        <v>DIRECTO</v>
      </c>
      <c r="T1465">
        <v>0.375</v>
      </c>
      <c r="U1465">
        <v>0.4166666666666667</v>
      </c>
      <c r="V1465">
        <f>IF(ISBLANK(T1465 ),"0",U1465-T1465)</f>
        <v>0.041666666666666685</v>
      </c>
      <c r="W1465">
        <v>1</v>
      </c>
      <c r="X1465">
        <f>NETWORKDAYS(K1465,L1464)</f>
        <v>2</v>
      </c>
      <c r="Y1465" t="str">
        <f>IF(X1465&lt;=2,"CUMPLE","NO CUMPLE")</f>
        <v>CUMPLE</v>
      </c>
    </row>
    <row r="1466">
      <c r="A1466" t="str">
        <v>DEDICADO</v>
      </c>
      <c r="B1466" t="str">
        <v>DEDICADO</v>
      </c>
      <c r="C1466" t="str">
        <v>CERRADO</v>
      </c>
      <c r="D1466" t="str">
        <v>SEDE ADMINISTRATIVA</v>
      </c>
      <c r="E1466" t="str">
        <v>DEDICADO</v>
      </c>
      <c r="F1466" t="str">
        <v>DEDICADO</v>
      </c>
      <c r="G1466" t="str">
        <v>DEDICADO</v>
      </c>
      <c r="H1466" t="str">
        <v>Solicitud de técnico para apoyo en Sede Administrativa</v>
      </c>
      <c r="I1466" t="str">
        <v>Solicitud de técnico para apoyo en Sede Administrativa</v>
      </c>
      <c r="J1466" t="str">
        <v>Se realiza actividad de acompañamiento en Sede Administrativa</v>
      </c>
      <c r="K1466">
        <v>44817</v>
      </c>
      <c r="L1466">
        <v>44817</v>
      </c>
      <c r="M1466" t="str">
        <f>TEXT(L1466,"DDDDDDD")</f>
        <v>martes</v>
      </c>
      <c r="N1466" t="str">
        <v>SEDE ADMINISTRATIVA</v>
      </c>
      <c r="O1466" t="str">
        <v>BOGOTA</v>
      </c>
      <c r="P1466" t="str">
        <f>IF(ISBLANK(O1466),"0",(VLOOKUP(O1466,REGION,2,FALSE)))</f>
        <v>BOGOTA</v>
      </c>
      <c r="Q1466" t="str">
        <v>JULIAN CAMILO  ANZOLA CHALA</v>
      </c>
      <c r="R1466">
        <f>IF(ISBLANK(Q1466),"0", VLOOKUP(Q1466,PERSONAL,2,FALSE))</f>
        <v>1014286521</v>
      </c>
      <c r="S1466" t="str">
        <v>DIRECTO</v>
      </c>
      <c r="T1466">
        <v>0.3333333333333333</v>
      </c>
      <c r="U1466">
        <v>0.75</v>
      </c>
      <c r="V1466">
        <v>0.4166666666666667</v>
      </c>
      <c r="W1466" t="str">
        <v>2;5</v>
      </c>
      <c r="X1466">
        <f>NETWORKDAYS(K1466,L1465)</f>
        <v>5</v>
      </c>
      <c r="Y1466" t="str">
        <f>IF(X1466&lt;=2,"CUMPLE","NO CUMPLE")</f>
        <v>NO CUMPLE</v>
      </c>
    </row>
    <row r="1467" xml:space="preserve">
      <c r="A1467">
        <v>12720963</v>
      </c>
      <c r="B1467" t="str">
        <v>REQUEST</v>
      </c>
      <c r="C1467" t="str">
        <v>CERRADO</v>
      </c>
      <c r="D1467" t="str">
        <v>PISO DE VENTA</v>
      </c>
      <c r="E1467" t="str">
        <v>VERIFICADOR</v>
      </c>
      <c r="F1467" t="str">
        <v>VERIFICADOR</v>
      </c>
      <c r="G1467" t="str">
        <v>NEWLAND</v>
      </c>
      <c r="H1467"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me ayudan a la validacion del verificador de precios del area de drogueria; ya que el laser ; esta no esta funcionando correctamente y se demora mucho en mostrar la informacion</v>
      </c>
      <c r="I1467" t="str" xml:space="preserve">
        <v xml:space="preserve">Buen día_x000d_
Solicito de su ayuda para validación de verificador de precios ubicado en el área de droguería_x000d_
Presenta novedad al consultar los precios y tiene lentitud y en ocasiones se queda bloqueado; revisar configuración y de ser necesario realizar configurar desde cero como lo indica el manual_x000d_
Tienda: J047 Girardot_x000d_
Equipo: Verificador de precios_x000d_
Marca: NEWLAND_x000d_
Modelo: NQ1000_x000d_
Serie: NQ2CAA000777_x000d_
Red: cswlan12_x000d_
Usuario: pda_j047co_x000d_
Contraseña: gfagVj047_x000d_
Contacto en tienda Angela Zabala 322 2169129</v>
      </c>
      <c r="J1467" t="str">
        <v>Se realiza revisión del verificador de precios con falla y se encuentra con lentitud al momento de escanear productos. Se realiza formateo y configuración siguiendo paso a paso del manual. Se configura y se pone a pruebas y conecta correctamente. Se corrige eroor de lentitud</v>
      </c>
      <c r="K1467">
        <v>44817</v>
      </c>
      <c r="L1467">
        <v>44818</v>
      </c>
      <c r="M1467" t="str">
        <f>TEXT(L1467,"DDDDDDD")</f>
        <v>miércoles</v>
      </c>
      <c r="N1467" t="str">
        <v>J047 JUMBO GIRARDOT</v>
      </c>
      <c r="O1467" t="str">
        <v>GIRARDOT</v>
      </c>
      <c r="P1467" t="str">
        <f>IF(ISBLANK(O1467),"0",(VLOOKUP(O1467,REGION,2,FALSE)))</f>
        <v>OCCIDENTE</v>
      </c>
      <c r="Q1467" t="str">
        <v>RAFAEL ARDILA PUENTES</v>
      </c>
      <c r="R1467">
        <f>IF(ISBLANK(Q1467),"0", VLOOKUP(Q1467,PERSONAL,2,FALSE))</f>
        <v>1018419858</v>
      </c>
      <c r="S1467" t="str">
        <v>ALIADO</v>
      </c>
      <c r="T1467">
        <v>0.375</v>
      </c>
      <c r="U1467">
        <v>0.4166666666666667</v>
      </c>
      <c r="V1467">
        <f>IF(ISBLANK(T1467 ),"0",U1467-T1467)</f>
        <v>0.041666666666666685</v>
      </c>
      <c r="W1467">
        <v>1</v>
      </c>
      <c r="X1467">
        <f>NETWORKDAYS(K1467,L1466)</f>
        <v>1</v>
      </c>
      <c r="Y1467" t="str">
        <f>IF(X1467&lt;=2,"CUMPLE","NO CUMPLE")</f>
        <v>CUMPLE</v>
      </c>
    </row>
    <row r="1468" xml:space="preserve">
      <c r="A1468">
        <v>12725794</v>
      </c>
      <c r="B1468" t="str">
        <v>REQUEST</v>
      </c>
      <c r="C1468" t="str">
        <v>CERRADO</v>
      </c>
      <c r="D1468" t="str">
        <v>TIENDA</v>
      </c>
      <c r="E1468" t="str">
        <v>PDA</v>
      </c>
      <c r="F1468" t="str">
        <v>PDA</v>
      </c>
      <c r="G1468" t="str">
        <v>HONEYWELL</v>
      </c>
      <c r="H1468" t="str" xml:space="preserve">
        <v xml:space="preserve">Datos usuario_x000d_
Nombre: Fabiola Diaz Marin_x000d_
Correo: fabiola.diazmarin@cencosud.com.co_x000d_
Usuario AD: FDiazMar_x000d_
Pais: Colombia_x000d_
Ubicacion: J047 JUMBO GIRARDOT_x000d_
Zona: Colombia Occidente_x000d_
Unidad de Negocio: ADM. CENTRAL_x000d_
Servicio: Administracion Central_x000d_
Telefono: 3176406586_x000d_
Anexo: null_x000d_
Descripcion: Favor realizar la reconfiguracion de los parametros de la Wlan12 con el usuarios que corresponde a cada tienda; ejemplo PDA_JXXXCO._x000d_
_x000d_
Para este proceso favor aplicar el manual en su hoja numero 8; la cula corresponde a la lectura de los Codigos QR y borrado de los parameros de WIFI._x000d_
_x000d_
Seccion en la tienda o ubicacion del usuario: Areas de tienda_x000d_
Jefe de area asignacion de la PDT: Soporte de Campo_x000d_
</v>
      </c>
      <c r="I1468" t="str" xml:space="preserve">
        <v xml:space="preserve">Buen día_x000d_
Solicito de su ayuda para configurar los equipos_x000d_
PDA -VERIFICADORES DE PRECIOS-ZEBRAS PORTABLES_x000d_
Anexo usuario y contraseña de la tienda donde deben ir conectados_x000d_
estos equipos_x000d_
Tienda J047_x000d_
Red: cswlan12_x000d_
Usuario: pda_j047co_x000d_
Contraseña: gfagVj047</v>
      </c>
      <c r="J1468" t="str">
        <v>Se realiza revisión de todos los dispositivos que se conectan a la red wifi cswlan12 para que queden con el usuario que corresponde a la tienda. Se realiza configuración de conexión en PDA; Verificadores de Precios e Impresoras Zebra; garantizando que el usuario de conexión corresponda al asignado a la tienda (pda_j047co). Equipos quedan conectados a red cswlan12 y operando correctamente</v>
      </c>
      <c r="K1468">
        <v>44817</v>
      </c>
      <c r="L1468">
        <v>44818</v>
      </c>
      <c r="M1468" t="str">
        <f>TEXT(L1468,"DDDDDDD")</f>
        <v>miércoles</v>
      </c>
      <c r="N1468" t="str">
        <v>J047 JUMBO GIRARDOT</v>
      </c>
      <c r="O1468" t="str">
        <v>GIRARDOT</v>
      </c>
      <c r="P1468" t="str">
        <f>IF(ISBLANK(O1468),"0",(VLOOKUP(O1468,REGION,2,FALSE)))</f>
        <v>OCCIDENTE</v>
      </c>
      <c r="Q1468" t="str">
        <v>RAFAEL ARDILA PUENTES</v>
      </c>
      <c r="R1468">
        <f>IF(ISBLANK(Q1468),"0", VLOOKUP(Q1468,PERSONAL,2,FALSE))</f>
        <v>1018419858</v>
      </c>
      <c r="S1468" t="str">
        <v>ALIADO</v>
      </c>
      <c r="T1468">
        <v>0.4166666666666667</v>
      </c>
      <c r="U1468">
        <v>0.5833333333333334</v>
      </c>
      <c r="V1468">
        <f>IF(ISBLANK(T1468 ),"0",U1468-T1468)</f>
        <v>0.16666666666666669</v>
      </c>
      <c r="W1468">
        <v>3</v>
      </c>
      <c r="X1468">
        <f>NETWORKDAYS(K1468,L1467)</f>
        <v>2</v>
      </c>
      <c r="Y1468" t="str">
        <f>IF(X1468&lt;=2,"CUMPLE","NO CUMPLE")</f>
        <v>CUMPLE</v>
      </c>
    </row>
    <row r="1469" xml:space="preserve">
      <c r="A1469">
        <v>12735602</v>
      </c>
      <c r="B1469" t="str">
        <v>REQUEST</v>
      </c>
      <c r="C1469" t="str">
        <v>CERRADO</v>
      </c>
      <c r="D1469" t="str">
        <v>TIENDA</v>
      </c>
      <c r="E1469" t="str">
        <v>PDA</v>
      </c>
      <c r="F1469" t="str">
        <v>PDA</v>
      </c>
      <c r="G1469" t="str">
        <v>HONEYWELL</v>
      </c>
      <c r="H1469" t="str" xml:space="preserve">
        <v xml:space="preserve">Buen dia_x000d_
Se solicita revisar que los verificadores de tienda no esten conectados a Wlan12 cpn usuario Pre_inalam_x000d_
Gracias.</v>
      </c>
      <c r="I1469" t="str" xml:space="preserve">
        <v xml:space="preserve">Buen dia._x000d_
Se solicita encontrar en que equipos WIFI Vlan12 de la tienda se encuentran las MAC del archivo adjunto._x000d_
Esos 3 equipos no deben conectarse con usuario pre_inalam; el usuario correcto es pda_j126co</v>
      </c>
      <c r="J1469" t="str" xml:space="preserve">
        <v xml:space="preserve">Se realiza las comprobaciones de los dispositivos con MAC registrada que se encontraban configurados con la red cswlan12 con usuario pre_inalm. Se hacen los respectivos cambios de la red y se registra el nuevo usuario de configuracion para esa red (pda_j126co). Se realizan pruebas de funcionamiento de red y comprobación de precios. Resultados satisfactorios. Todo OK_x000d_
</v>
      </c>
      <c r="K1469">
        <v>44817</v>
      </c>
      <c r="L1469">
        <v>44818</v>
      </c>
      <c r="M1469" t="str">
        <f>TEXT(L1469,"DDDDDDD")</f>
        <v>miércoles</v>
      </c>
      <c r="N1469" t="str">
        <v>J126 JUMBO SAN SILVESTRE</v>
      </c>
      <c r="O1469" t="str">
        <v>BARRANCABERMEJA</v>
      </c>
      <c r="P1469" t="str">
        <f>IF(ISBLANK(O1469),"0",(VLOOKUP(O1469,REGION,2,FALSE)))</f>
        <v>ORIENTE</v>
      </c>
      <c r="Q1469" t="str">
        <v>LUIS CARLOS ROJAS ACOSTA</v>
      </c>
      <c r="R1469">
        <f>IF(ISBLANK(Q1469),"0", VLOOKUP(Q1469,PERSONAL,2,FALSE))</f>
        <v>1096188137</v>
      </c>
      <c r="S1469" t="str">
        <v>DIRECTO</v>
      </c>
      <c r="T1469">
        <v>0.3819444444444444</v>
      </c>
      <c r="U1469">
        <v>0.4444444444444444</v>
      </c>
      <c r="V1469">
        <f>IF(ISBLANK(T1469 ),"0",U1469-T1469)</f>
        <v>0.0625</v>
      </c>
      <c r="W1469">
        <v>1</v>
      </c>
      <c r="X1469">
        <f>NETWORKDAYS(K1469,L1468)</f>
        <v>2</v>
      </c>
      <c r="Y1469" t="str">
        <f>IF(X1469&lt;=2,"CUMPLE","NO CUMPLE")</f>
        <v>CUMPLE</v>
      </c>
    </row>
    <row r="1470" xml:space="preserve">
      <c r="A1470">
        <v>12735875</v>
      </c>
      <c r="B1470" t="str">
        <v>REQUEST</v>
      </c>
      <c r="C1470" t="str">
        <v>CERRADO</v>
      </c>
      <c r="D1470" t="str">
        <v>PLATOS PREPARADOS</v>
      </c>
      <c r="E1470" t="str">
        <v>POS</v>
      </c>
      <c r="F1470" t="str">
        <v>VISOR</v>
      </c>
      <c r="G1470" t="str">
        <v>WINCOR</v>
      </c>
      <c r="H1470" t="str" xml:space="preserve">
        <v xml:space="preserve">Datos usuario_x000d_
Nombre: Eveth Mercedes Florez Rojas_x000d_
Correo: evethmercedes.florezrojas@cencosud.corp_x000d_
Usuario AD: EVFlorezR_x000d_
Pais: Colombia_x000d_
Ubicacion: J126 JUMBO SAN SILVESTRE_x000d_
Zona: Colombia Oriente_x000d_
Unidad de Negocio: JUMBO_x000d_
Servicio: Tiendas &amp; Centros de Distribucion_x000d_
Telefono: 3173818663_x000d_
Anexo: 7126410_x000d_
Descripcion: se informa de un visor que se encuentra en platos preparados pos 10 el cual presenta que esta partido y remendado; se solicita cambiarlo...muchas gracias por su colaboracion_x000d_
</v>
      </c>
      <c r="I1470" t="str" xml:space="preserve">
        <v xml:space="preserve">Se solicita revisión POS del area de platos_x000d_
Datos del equipo:_x000d_
POS WINCOR BEETLE-M | Nº SERIE: 6498824240_x000d_
Inventatio: DI-014375_x000d_
usuario reporta que visor se encuentra partido; favor diagnosticar y revisar si hay stock en tienda para realizar cambio</v>
      </c>
      <c r="J1470" t="str">
        <v>Se envidencia que la pasta delantera del visor se encuentra partida; se realiza cambio de dicha parte y se instala en el visor. Funcionamiento OK</v>
      </c>
      <c r="K1470">
        <v>44817</v>
      </c>
      <c r="L1470">
        <v>44818</v>
      </c>
      <c r="M1470" t="str">
        <f>TEXT(L1470,"DDDDDDD")</f>
        <v>miércoles</v>
      </c>
      <c r="N1470" t="str">
        <v>J126 JUMBO SAN SILVESTRE</v>
      </c>
      <c r="O1470" t="str">
        <v>BARRANCABERMEJA</v>
      </c>
      <c r="P1470" t="str">
        <f>IF(ISBLANK(O1470),"0",(VLOOKUP(O1470,REGION,2,FALSE)))</f>
        <v>ORIENTE</v>
      </c>
      <c r="Q1470" t="str">
        <v>LUIS CARLOS ROJAS ACOSTA</v>
      </c>
      <c r="R1470">
        <f>IF(ISBLANK(Q1470),"0", VLOOKUP(Q1470,PERSONAL,2,FALSE))</f>
        <v>1096188137</v>
      </c>
      <c r="S1470" t="str">
        <v>DIRECTO</v>
      </c>
      <c r="T1470">
        <v>0.3680555555555556</v>
      </c>
      <c r="U1470">
        <v>0.3819444444444444</v>
      </c>
      <c r="V1470">
        <f>IF(ISBLANK(T1470 ),"0",U1470-T1470)</f>
        <v>0.01388888888888884</v>
      </c>
      <c r="W1470">
        <v>1</v>
      </c>
      <c r="X1470">
        <f>NETWORKDAYS(K1470,L1469)</f>
        <v>2</v>
      </c>
      <c r="Y1470" t="str">
        <f>IF(X1470&lt;=2,"CUMPLE","NO CUMPLE")</f>
        <v>CUMPLE</v>
      </c>
    </row>
    <row r="1471" xml:space="preserve">
      <c r="A1471">
        <v>12725797</v>
      </c>
      <c r="B1471" t="str">
        <v>REQUEST</v>
      </c>
      <c r="C1471" t="str">
        <v>CERRADO</v>
      </c>
      <c r="D1471" t="str">
        <v>TIENDA</v>
      </c>
      <c r="E1471" t="str">
        <v>PDA</v>
      </c>
      <c r="F1471" t="str">
        <v>PDA</v>
      </c>
      <c r="G1471" t="str">
        <v>HONEYWELL</v>
      </c>
      <c r="H1471" t="str" xml:space="preserve">
        <v xml:space="preserve">Datos usuario_x000d_
Nombre: Fabiola Diaz Marin_x000d_
Correo: fabiola.diazmarin@cencosud.com.co_x000d_
Usuario AD: FDiazMar_x000d_
Pais: Colombia_x000d_
Ubicacion: M038 METRO NEIVA CENTRO DE CONVENCIONES_x000d_
Zona: Colombia Occidente_x000d_
Unidad de Negocio: ADM. CENTRAL_x000d_
Servicio: Administracion Central_x000d_
Telefono: 3176406586_x000d_
Anexo: null_x000d_
Descripcion: Favor realizar la reconfiguracion de los parametros de la Wlan12 con el usuarios que corresponde a cada tienda; ejemplo PDA_JXXXCO._x000d_
_x000d_
Para este proceso favor aplicar el manual en su hoja numero 8; la cula corresponde a la lectura de los Codigos QR y borrado de los parameros de WIFI._x000d_
_x000d_
Seccion en la tienda o ubicacion del usuario: Areas de tienda_x000d_
Jefe de area asignacion de la PDT: Soporte de Campo</v>
      </c>
      <c r="I1471" t="str" xml:space="preserve">
        <v xml:space="preserve">Solicito de su ayuda para configurar los equipos_x000d_
PDA -VERIFICADORES DE PRECIOS-ZEBRAS PORTABLES_x000d_
Anexo usuario y contraseña de la tienda donde deben ir conectados_x000d_
estos equipos_x000d_
Tienda M038_x000d_
Red: cswlan12_x000d_
Usuario: pda_m038co_x000d_
Contraseña: gfagVm038</v>
      </c>
      <c r="J1471" t="str">
        <v>Se realiza revisión de todos los dispositivos que se conectan a la red wifi cswlan12 para que queden con el usuario que corresponde a la tienda. Se realiza configuración de conexión en PDA; Verificadores de Precios e Impresoras Zebra; garantizando que el usuario de conexión corresponda al asignado a la tienda (pda_m038co). Equipos quedan conectados a red cswlan12 y operando correctamente. Se valida con Redes y no se evidencian conexiones con el usuario pre_inalam</v>
      </c>
      <c r="K1471">
        <v>44817</v>
      </c>
      <c r="L1471">
        <v>44819</v>
      </c>
      <c r="M1471" t="str">
        <f>TEXT(L1471,"DDDDDDD")</f>
        <v>jueves</v>
      </c>
      <c r="N1471" t="str">
        <v>M038 METRO NEIVA CENTRO DE CONVENCIONES</v>
      </c>
      <c r="O1471" t="str">
        <v>NEIVA</v>
      </c>
      <c r="P1471" t="str">
        <f>IF(ISBLANK(O1471),"0",(VLOOKUP(O1471,REGION,2,FALSE)))</f>
        <v>OCCIDENTE</v>
      </c>
      <c r="Q1471" t="str">
        <v>RAFAEL EDUARDO MARTINEZ ROCHA</v>
      </c>
      <c r="R1471">
        <f>IF(ISBLANK(Q1471),"0", VLOOKUP(Q1471,PERSONAL,2,FALSE))</f>
        <v>1014237678</v>
      </c>
      <c r="S1471" t="str">
        <v>DIRECTO</v>
      </c>
      <c r="T1471">
        <v>0.3333333333333333</v>
      </c>
      <c r="U1471">
        <v>0.4583333333333333</v>
      </c>
      <c r="V1471">
        <f>IF(ISBLANK(T1471 ),"0",U1471-T1471)</f>
        <v>0.125</v>
      </c>
      <c r="W1471">
        <v>2</v>
      </c>
      <c r="X1471">
        <f>NETWORKDAYS(K1471,L1470)</f>
        <v>2</v>
      </c>
      <c r="Y1471" t="str">
        <f>IF(X1471&lt;=2,"CUMPLE","NO CUMPLE")</f>
        <v>CUMPLE</v>
      </c>
    </row>
    <row r="1472" xml:space="preserve">
      <c r="A1472">
        <v>12725798</v>
      </c>
      <c r="B1472" t="str">
        <v>REQUEST</v>
      </c>
      <c r="C1472" t="str">
        <v>CERRADO</v>
      </c>
      <c r="D1472" t="str">
        <v>TIENDA</v>
      </c>
      <c r="E1472" t="str">
        <v>PDA</v>
      </c>
      <c r="F1472" t="str">
        <v>PDA</v>
      </c>
      <c r="G1472" t="str">
        <v>HONEYWELL</v>
      </c>
      <c r="H1472" t="str" xml:space="preserve">
        <v xml:space="preserve">Datos usuario_x000d_
Nombre: Fabiola Diaz Marin_x000d_
Correo: fabiola.diazmarin@cencosud.com.co_x000d_
Usuario AD: FDiazMar_x000d_
Pais: Colombia_x000d_
Ubicacion: M195 METRO SANTA LUCIA_x000d_
Zona: Colombia Bogota_x000d_
Unidad de Negocio: ADM. CENTRAL_x000d_
Servicio: Administracion Central_x000d_
Telefono: 3176406586_x000d_
Anexo: null_x000d_
Descripcion: Favor realizar la reconfiguracion de los parametros de la Wlan12 con el usuarios que corresponde a cada tienda; ejemplo PDA_JXXXCO._x000d_
_x000d_
Para este proceso favor aplicar el manual en su hoja numero 8; la cula corresponde a la lectura de los Codigos QR y borrado de los parameros de WIFI._x000d_
_x000d_
Seccion en la tienda o ubicacion del usuario: Areas de tienda_x000d_
Jefe de area asignacion de la PDT: Soporte de Campo</v>
      </c>
      <c r="I1472" t="str" xml:space="preserve">
        <v xml:space="preserve">Solicito de su ayuda para configurar los equipos_x000d_
PDA -VERIFICADORES DE PRECIOS-ZEBRAS PORTABLES_x000d_
Anexo usuario y contraseña de la tienda donde deben ir conectados_x000d_
estos equipos_x000d_
Tienda M195_x000d_
Red: cswlan12_x000d_
Usuario: pda_m195co_x000d_
Contraseña: gfagVm195</v>
      </c>
      <c r="J1472" t="str">
        <v>Se realiza revisión de todos los dispositivos que se conectan a la red wifi cswlan12 para que queden con el usuario que corresponde a la tienda. Se realiza configuración de conexión en PDA; Verificadores de Precios e Impresoras Zebra; garantizando que el usuario de conexión corresponda al asignado a la tienda (pda_m195co). Equipos quedan conectados a red cswlan12 y operando correctamente. Se valida con Redes y no se evidencian conexiones con el usuario pre_inalam</v>
      </c>
      <c r="K1472">
        <v>44817</v>
      </c>
      <c r="L1472">
        <v>44819</v>
      </c>
      <c r="M1472" t="str">
        <f>TEXT(L1472,"DDDDDDD")</f>
        <v>jueves</v>
      </c>
      <c r="N1472" t="str">
        <v>M195 METRO SANTA LUCIA</v>
      </c>
      <c r="O1472" t="str">
        <v>NEIVA</v>
      </c>
      <c r="P1472" t="str">
        <f>IF(ISBLANK(O1472),"0",(VLOOKUP(O1472,REGION,2,FALSE)))</f>
        <v>OCCIDENTE</v>
      </c>
      <c r="Q1472" t="str">
        <v>RAFAEL EDUARDO MARTINEZ ROCHA</v>
      </c>
      <c r="R1472">
        <f>IF(ISBLANK(Q1472),"0", VLOOKUP(Q1472,PERSONAL,2,FALSE))</f>
        <v>1014237678</v>
      </c>
      <c r="S1472" t="str">
        <v>DIRECTO</v>
      </c>
      <c r="T1472">
        <v>0.5</v>
      </c>
      <c r="U1472">
        <v>0.625</v>
      </c>
      <c r="V1472">
        <f>IF(ISBLANK(T1472 ),"0",U1472-T1472)</f>
        <v>0.125</v>
      </c>
      <c r="W1472">
        <v>2</v>
      </c>
      <c r="X1472">
        <f>NETWORKDAYS(K1472,L1471)</f>
        <v>3</v>
      </c>
      <c r="Y1472" t="str">
        <f>IF(X1472&lt;=2,"CUMPLE","NO CUMPLE")</f>
        <v>NO CUMPLE</v>
      </c>
    </row>
    <row r="1473" xml:space="preserve">
      <c r="A1473">
        <v>12736493</v>
      </c>
      <c r="B1473" t="str">
        <v>REQUEST</v>
      </c>
      <c r="C1473" t="str">
        <v>CERRADO</v>
      </c>
      <c r="D1473" t="str">
        <v>TIENDA</v>
      </c>
      <c r="E1473" t="str">
        <v>EQUIPAMIENTO</v>
      </c>
      <c r="F1473" t="str">
        <v>EQUIPAMIENTO</v>
      </c>
      <c r="G1473" t="str">
        <v>EQUIPAMIENTO</v>
      </c>
      <c r="H1473" t="str" xml:space="preserve">
        <v xml:space="preserve">Buen dia._x000d_
Se solicita destrucción en conjunto con seguridad de activos de sistemas los cuales se encuentran en Baja._x000d_
Gracias.</v>
      </c>
      <c r="I1473" t="str" xml:space="preserve">
        <v xml:space="preserve">Se solicita acompañamiento a seguridad para la destrucción de activos sistemas; se anexa formato baja de activos._x000d_
Diligenciar firmas y enviar de vuelta escaneado._x000d_
Registrar fotográficamente la destrucción y enviar pruebas</v>
      </c>
      <c r="J1473" t="str">
        <v>Se llega a sitio donde junto al área de seguridad se procede a validar según listado; los equipos a destruir; mediante serial se identifican componentes tales como; scanner Balanza; PDA; verificador; flejera; los cuales son destruidos por el área de seguridad y se adjunta evidencia. Se envia acta firmada a Ever Becerra. Se transfiere caso para continuar su gestión</v>
      </c>
      <c r="K1473">
        <v>44817</v>
      </c>
      <c r="L1473">
        <v>44825</v>
      </c>
      <c r="M1473" t="str">
        <f>TEXT(L1473,"DDDDDDD")</f>
        <v>miércoles</v>
      </c>
      <c r="N1473" t="str">
        <v>M183 METRO SAN GIL</v>
      </c>
      <c r="O1473" t="str">
        <v>SAN GIL</v>
      </c>
      <c r="P1473" t="str">
        <f>IF(ISBLANK(O1473),"0",(VLOOKUP(O1473,REGION,2,FALSE)))</f>
        <v>ORIENTE</v>
      </c>
      <c r="Q1473" t="str">
        <v>JHONATAN RICARDO VARGAS ZAMBRANO</v>
      </c>
      <c r="R1473">
        <f>IF(ISBLANK(Q1473),"0", VLOOKUP(Q1473,PERSONAL,2,FALSE))</f>
        <v>1057583301</v>
      </c>
      <c r="S1473" t="str">
        <v>DIRECTO</v>
      </c>
      <c r="T1473">
        <v>0.4166666666666667</v>
      </c>
      <c r="U1473">
        <v>0.5416666666666666</v>
      </c>
      <c r="V1473">
        <f>IF(ISBLANK(T1473 ),"0",U1473-T1473)</f>
        <v>0.12499999999999994</v>
      </c>
      <c r="W1473">
        <v>2</v>
      </c>
      <c r="X1473">
        <f>NETWORKDAYS(K1473,L1472)</f>
        <v>3</v>
      </c>
      <c r="Y1473" t="str">
        <f>IF(X1473&lt;=2,"CUMPLE","NO CUMPLE")</f>
        <v>NO CUMPLE</v>
      </c>
    </row>
    <row r="1474" xml:space="preserve">
      <c r="A1474">
        <v>12736526</v>
      </c>
      <c r="B1474" t="str">
        <v>REQUEST</v>
      </c>
      <c r="C1474" t="str">
        <v>CERRADO</v>
      </c>
      <c r="D1474" t="str">
        <v>RECURSOS HUMANOS</v>
      </c>
      <c r="E1474" t="str">
        <v>RELOJ</v>
      </c>
      <c r="F1474" t="str">
        <v>BIOMETRICO</v>
      </c>
      <c r="G1474" t="str">
        <v>SUPREMA</v>
      </c>
      <c r="H1474" t="str" xml:space="preserve">
        <v xml:space="preserve">Buen dia._x000d_
Se solicita configuración y entrega a Gestión Humana de los siguientes equipos:_x000d_
RELOJ CONTROL SUPREMA BIOSTATION 2 | Nº SERIE: 546854386</v>
      </c>
      <c r="I1474" t="str" xml:space="preserve">
        <v xml:space="preserve">Se solicita configuración reloj biométricos; se anexan manuales de configuración._x000d_
NOTA: entregar a Gestión Humana para que procedan con el almacenamiento de huellas de empleados; se deben coordinar dos puntos de red; para este proceso.</v>
      </c>
      <c r="J1474" t="str">
        <v xml:space="preserve">Se llega a sitio donde seguridad hace entrega del Reloj a configurar; al cual inicialmente se le configura usuario administrador para el área de Sistemas y para la Jefe de Gestion Humana; adicional se configura red y la hora. Luego de dichos procesos se reinicia reloj y se valida la funcionalidad del usuario para Gestión Humana. Se hace entrega de equipo configurado para que se realice proceso de registro de empleados. </v>
      </c>
      <c r="K1474">
        <v>44817</v>
      </c>
      <c r="L1474">
        <v>44825</v>
      </c>
      <c r="M1474" t="str">
        <f>TEXT(L1474,"DDDDDDD")</f>
        <v>miércoles</v>
      </c>
      <c r="N1474" t="str">
        <v>M183 METRO SAN GIL</v>
      </c>
      <c r="O1474" t="str">
        <v>SAN GIL</v>
      </c>
      <c r="P1474" t="str">
        <f>IF(ISBLANK(O1474),"0",(VLOOKUP(O1474,REGION,2,FALSE)))</f>
        <v>ORIENTE</v>
      </c>
      <c r="Q1474" t="str">
        <v>JHONATAN RICARDO VARGAS ZAMBRANO</v>
      </c>
      <c r="R1474">
        <f>IF(ISBLANK(Q1474),"0", VLOOKUP(Q1474,PERSONAL,2,FALSE))</f>
        <v>1057583301</v>
      </c>
      <c r="S1474" t="str">
        <v>DIRECTO</v>
      </c>
      <c r="T1474">
        <v>0.5416666666666666</v>
      </c>
      <c r="U1474">
        <v>0.6666666666666666</v>
      </c>
      <c r="V1474">
        <f>IF(ISBLANK(T1474 ),"0",U1474-T1474)</f>
        <v>0.125</v>
      </c>
      <c r="W1474">
        <v>2</v>
      </c>
      <c r="X1474">
        <f>NETWORKDAYS(K1474,L1473)</f>
        <v>7</v>
      </c>
      <c r="Y1474" t="str">
        <f>IF(X1474&lt;=2,"CUMPLE","NO CUMPLE")</f>
        <v>NO CUMPLE</v>
      </c>
    </row>
    <row r="1475">
      <c r="A1475" t="str">
        <v>DEDICADO</v>
      </c>
      <c r="B1475" t="str">
        <v>DEDICADO</v>
      </c>
      <c r="C1475" t="str">
        <v>CERRADO</v>
      </c>
      <c r="D1475" t="str">
        <v>CRC</v>
      </c>
      <c r="E1475" t="str">
        <v>DEDICADO</v>
      </c>
      <c r="F1475" t="str">
        <v>DEDICADO</v>
      </c>
      <c r="G1475" t="str">
        <v>DEDICADO</v>
      </c>
      <c r="H1475" t="str">
        <v>Gestión de soporte técnico en el Centro de Reparación</v>
      </c>
      <c r="I1475" t="str">
        <v>Gestión de soporte técnico en el Centro de Reparación</v>
      </c>
      <c r="J1475" t="str">
        <v>Se realiza actividad de acompañamiento en CRC</v>
      </c>
      <c r="K1475">
        <v>44818</v>
      </c>
      <c r="L1475">
        <v>44818</v>
      </c>
      <c r="M1475" t="str">
        <f>TEXT(L1475,"DDDDDDD")</f>
        <v>miércoles</v>
      </c>
      <c r="N1475" t="str">
        <v>CENTRO DE REPARACIÓN</v>
      </c>
      <c r="O1475" t="str">
        <v>BOGOTA</v>
      </c>
      <c r="P1475" t="str">
        <f>IF(ISBLANK(O1475),"0",(VLOOKUP(O1475,REGION,2,FALSE)))</f>
        <v>BOGOTA</v>
      </c>
      <c r="Q1475" t="str">
        <v>DIEGO ALBERTO TORRES CRUZ</v>
      </c>
      <c r="R1475">
        <f>IF(ISBLANK(Q1475),"0", VLOOKUP(Q1475,PERSONAL,2,FALSE))</f>
        <v>1000466791</v>
      </c>
      <c r="S1475" t="str">
        <v>DIRECTO</v>
      </c>
      <c r="T1475">
        <v>0.3333333333333333</v>
      </c>
      <c r="U1475">
        <v>0.75</v>
      </c>
      <c r="V1475">
        <v>0.4166666666666667</v>
      </c>
      <c r="W1475" t="str">
        <v>2;5</v>
      </c>
      <c r="X1475">
        <f>NETWORKDAYS(K1475,L1474)</f>
        <v>6</v>
      </c>
      <c r="Y1475" t="str">
        <f>IF(X1475&lt;=2,"CUMPLE","NO CUMPLE")</f>
        <v>NO CUMPLE</v>
      </c>
    </row>
    <row r="1476">
      <c r="A1476" t="str">
        <v>DEDICADO</v>
      </c>
      <c r="B1476" t="str">
        <v>DEDICADO</v>
      </c>
      <c r="C1476" t="str">
        <v>CERRADO</v>
      </c>
      <c r="D1476" t="str">
        <v>SEDE ADMINISTRATIVA</v>
      </c>
      <c r="E1476" t="str">
        <v>DEDICADO</v>
      </c>
      <c r="F1476" t="str">
        <v>DEDICADO</v>
      </c>
      <c r="G1476" t="str">
        <v>DEDICADO</v>
      </c>
      <c r="H1476" t="str">
        <v>Solicitud de técnico para apoyo en Sede Administrativa</v>
      </c>
      <c r="I1476" t="str">
        <v>Solicitud de técnico para apoyo en Sede Administrativa</v>
      </c>
      <c r="J1476" t="str">
        <v>Se realiza actividad de acompañamiento en Sede Administrativa</v>
      </c>
      <c r="K1476">
        <v>44818</v>
      </c>
      <c r="L1476">
        <v>44818</v>
      </c>
      <c r="M1476" t="str">
        <f>TEXT(L1476,"DDDDDDD")</f>
        <v>miércoles</v>
      </c>
      <c r="N1476" t="str">
        <v>SEDE ADMINISTRATIVA</v>
      </c>
      <c r="O1476" t="str">
        <v>BOGOTA</v>
      </c>
      <c r="P1476" t="str">
        <f>IF(ISBLANK(O1476),"0",(VLOOKUP(O1476,REGION,2,FALSE)))</f>
        <v>BOGOTA</v>
      </c>
      <c r="Q1476" t="str">
        <v>JULIAN CAMILO  ANZOLA CHALA</v>
      </c>
      <c r="R1476">
        <f>IF(ISBLANK(Q1476),"0", VLOOKUP(Q1476,PERSONAL,2,FALSE))</f>
        <v>1014286521</v>
      </c>
      <c r="S1476" t="str">
        <v>DIRECTO</v>
      </c>
      <c r="T1476">
        <v>0.3333333333333333</v>
      </c>
      <c r="U1476">
        <v>0.75</v>
      </c>
      <c r="V1476">
        <v>0.4166666666666667</v>
      </c>
      <c r="W1476" t="str">
        <v>2;5</v>
      </c>
      <c r="X1476">
        <f>NETWORKDAYS(K1476,L1475)</f>
        <v>1</v>
      </c>
      <c r="Y1476" t="str">
        <f>IF(X1476&lt;=2,"CUMPLE","NO CUMPLE")</f>
        <v>CUMPLE</v>
      </c>
    </row>
    <row r="1477" xml:space="preserve">
      <c r="A1477">
        <v>12725778</v>
      </c>
      <c r="B1477" t="str">
        <v>REQUEST</v>
      </c>
      <c r="C1477" t="str">
        <v>CERRADO</v>
      </c>
      <c r="D1477" t="str">
        <v>TIENDA</v>
      </c>
      <c r="E1477" t="str">
        <v>PDA</v>
      </c>
      <c r="F1477" t="str">
        <v>PDA</v>
      </c>
      <c r="G1477" t="str">
        <v>HONEYWELL</v>
      </c>
      <c r="H1477"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ADM. CENTRAL_x000d_
Servicio: Administracion Central_x000d_
Telefono: 3176406586_x000d_
Anexo: null_x000d_
Descripcion: Favor realizar la reconfiguracion de los parametros de la Wlan12 con el usuarios que corresponde a cada tienda; ejemplo PDA_JXXXCO._x000d_
_x000d_
Para este proceso favor aplicar el manual en su hoja numero 8; la cula corresponde a la lectura de los Codigos QR y borrado de los parameros de WIFI._x000d_
_x000d_
Seccion en la tienda o ubicacion del usuario: Areas de tienda_x000d_
Jefe de area asignacion de la PDT: Soporte de Campo</v>
      </c>
      <c r="I1477" t="str">
        <v>Jefe su autorizacion para envio de tecnico; configuracion activos inalambricos con usuario pda_j036co se anexa archivo con los activos a configurar.</v>
      </c>
      <c r="J1477" t="str">
        <v>Se realiza revisión de todos los dispositivos que se conectan a la red wifi cswlan12 para que queden con el usuario que corresponde a la tienda. Se realiza configuración de conexión en PDA; Verificadores de Precios e Impresoras Zebra; garantizando que el usuario de conexión corresponda al asignado a la tienda (pda_j036co). Equipos quedan conectados a red cswlan12 y operando correctamente. Se valida con Redes y no se evidencian conexiones con el usuario pre_inalam</v>
      </c>
      <c r="K1477">
        <v>44818</v>
      </c>
      <c r="L1477">
        <v>44818</v>
      </c>
      <c r="M1477" t="str">
        <f>TEXT(L1477,"DDDDDDD")</f>
        <v>miércoles</v>
      </c>
      <c r="N1477" t="str">
        <v>J036 JUMBO POPAYAN CAMPANARIO</v>
      </c>
      <c r="O1477" t="str">
        <v>POPAYAN</v>
      </c>
      <c r="P1477" t="str">
        <f>IF(ISBLANK(O1477),"0",(VLOOKUP(O1477,REGION,2,FALSE)))</f>
        <v>OCCIDENTE</v>
      </c>
      <c r="Q1477" t="str">
        <v>DANIEL FERNANDO PAREDES ARTEAGA</v>
      </c>
      <c r="R1477">
        <f>IF(ISBLANK(Q1477),"0", VLOOKUP(Q1477,PERSONAL,2,FALSE))</f>
        <v>10301691</v>
      </c>
      <c r="S1477" t="str">
        <v>DIRECTO</v>
      </c>
      <c r="T1477">
        <v>0.5833333333333334</v>
      </c>
      <c r="U1477">
        <v>0.7083333333333334</v>
      </c>
      <c r="V1477">
        <f>IF(ISBLANK(T1477 ),"0",U1477-T1477)</f>
        <v>0.125</v>
      </c>
      <c r="W1477">
        <v>2</v>
      </c>
      <c r="X1477">
        <f>NETWORKDAYS(K1477,L1476)</f>
        <v>1</v>
      </c>
      <c r="Y1477" t="str">
        <f>IF(X1477&lt;=2,"CUMPLE","NO CUMPLE")</f>
        <v>CUMPLE</v>
      </c>
    </row>
    <row r="1478" xml:space="preserve">
      <c r="A1478">
        <v>12738514</v>
      </c>
      <c r="B1478" t="str">
        <v>REQUEST</v>
      </c>
      <c r="C1478" t="str">
        <v>CERRADO</v>
      </c>
      <c r="D1478" t="str">
        <v>CARNES</v>
      </c>
      <c r="E1478" t="str">
        <v>BALANZA</v>
      </c>
      <c r="F1478" t="str">
        <v>COLGANTE</v>
      </c>
      <c r="G1478" t="str">
        <v>METTLER</v>
      </c>
      <c r="H1478"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bascula de carnes con serial: B924806704 esta presentando problemas de impresion de etiquetas afectando el servicio._x000d_
Area donde su ubica la balanza: JUMBO GIRARDOT PFT_x000d_
</v>
      </c>
      <c r="I1478" t="str" xml:space="preserve">
        <v xml:space="preserve">Solicito de su ayuda para revisión de la balanza colgante del área de carnes presenta fallas de impresión se validó con el usuario Luis Felipe Rojas y se realizó limpieza y cambio de rollo de etiquetas pero la novedad continua; por favor validar y solucionar_x000d_
Tienda J047 Girardot_x000d_
Equipo: BALANZA|COLGANTE_x000d_
Marca: METTLER TOLEDO_x000d_
Modelo: BPLUS_x000d_
Serie: B924806704_x000d_
DI-028533_x000d_
Contacto en tienda Luis Felipe Rojas 313 4048761</v>
      </c>
      <c r="J1478" t="str">
        <v>Se realiza revisión de la balanza colgante en la oficina de sistemas. Se revisan poleas y motores de arrastre y se encuentra motor de arrastre del papel completamente bloqueado. Se procede a hacer mantenimiento general y limpieza de los motores y poleas con aceite 3 en 1. Se lubrican y se ponen en funcionamiento y la balanza imprime correctamente. Se monta nuevamente en su sitio y se realiza un ajuste de sensores. Se pone a pruebas con el usuario y se entrega funcionando correctamente</v>
      </c>
      <c r="K1478">
        <v>44818</v>
      </c>
      <c r="L1478">
        <v>44819</v>
      </c>
      <c r="M1478" t="str">
        <f>TEXT(L1478,"DDDDDDD")</f>
        <v>jueves</v>
      </c>
      <c r="N1478" t="str">
        <v>J047 JUMBO GIRARDOT</v>
      </c>
      <c r="O1478" t="str">
        <v>GIRARDOT</v>
      </c>
      <c r="P1478" t="str">
        <f>IF(ISBLANK(O1478),"0",(VLOOKUP(O1478,REGION,2,FALSE)))</f>
        <v>OCCIDENTE</v>
      </c>
      <c r="Q1478" t="str">
        <v>RAFAEL ARDILA PUENTES</v>
      </c>
      <c r="R1478">
        <f>IF(ISBLANK(Q1478),"0", VLOOKUP(Q1478,PERSONAL,2,FALSE))</f>
        <v>1018419858</v>
      </c>
      <c r="S1478" t="str">
        <v>ALIADO</v>
      </c>
      <c r="T1478">
        <v>0.375</v>
      </c>
      <c r="U1478">
        <v>0.4583333333333333</v>
      </c>
      <c r="V1478">
        <f>IF(ISBLANK(T1478 ),"0",U1478-T1478)</f>
        <v>0.08333333333333331</v>
      </c>
      <c r="W1478">
        <v>2</v>
      </c>
      <c r="X1478">
        <f>NETWORKDAYS(K1478,L1477)</f>
        <v>1</v>
      </c>
      <c r="Y1478" t="str">
        <f>IF(X1478&lt;=2,"CUMPLE","NO CUMPLE")</f>
        <v>CUMPLE</v>
      </c>
    </row>
    <row r="1479">
      <c r="A1479" t="str">
        <v>DEDICADO</v>
      </c>
      <c r="B1479" t="str">
        <v>DEDICADO</v>
      </c>
      <c r="C1479" t="str">
        <v>CERRADO</v>
      </c>
      <c r="D1479" t="str">
        <v>SEDE ADMINISTRATIVA</v>
      </c>
      <c r="E1479" t="str">
        <v>DEDICADO</v>
      </c>
      <c r="F1479" t="str">
        <v>DEDICADO</v>
      </c>
      <c r="G1479" t="str">
        <v>DEDICADO</v>
      </c>
      <c r="H1479" t="str">
        <v>Solicitud de técnico para apoyo en Sede Administrativa</v>
      </c>
      <c r="I1479" t="str">
        <v>Solicitud de técnico para apoyo en Sede Administrativa</v>
      </c>
      <c r="J1479" t="str">
        <v>Se realiza actividad de acompañamiento en Sede Administrativa</v>
      </c>
      <c r="K1479">
        <v>44819</v>
      </c>
      <c r="L1479">
        <v>44819</v>
      </c>
      <c r="M1479" t="str">
        <f>TEXT(L1479,"DDDDDDD")</f>
        <v>jueves</v>
      </c>
      <c r="N1479" t="str">
        <v>SEDE ADMINISTRATIVA</v>
      </c>
      <c r="O1479" t="str">
        <v>BOGOTA</v>
      </c>
      <c r="P1479" t="str">
        <f>IF(ISBLANK(O1479),"0",(VLOOKUP(O1479,REGION,2,FALSE)))</f>
        <v>BOGOTA</v>
      </c>
      <c r="Q1479" t="str">
        <v>JULIAN CAMILO  ANZOLA CHALA</v>
      </c>
      <c r="R1479">
        <f>IF(ISBLANK(Q1479),"0", VLOOKUP(Q1479,PERSONAL,2,FALSE))</f>
        <v>1014286521</v>
      </c>
      <c r="S1479" t="str">
        <v>DIRECTO</v>
      </c>
      <c r="T1479">
        <v>0.3333333333333333</v>
      </c>
      <c r="U1479">
        <v>0.75</v>
      </c>
      <c r="V1479">
        <v>0.4166666666666667</v>
      </c>
      <c r="W1479" t="str">
        <v>2;5</v>
      </c>
      <c r="X1479">
        <f>NETWORKDAYS(K1479,L1478)</f>
        <v>1</v>
      </c>
      <c r="Y1479" t="str">
        <f>IF(X1479&lt;=2,"CUMPLE","NO CUMPLE")</f>
        <v>CUMPLE</v>
      </c>
    </row>
    <row r="1480" xml:space="preserve">
      <c r="A1480">
        <v>12733754</v>
      </c>
      <c r="B1480" t="str">
        <v>INCIDENT</v>
      </c>
      <c r="C1480" t="str">
        <v>CERRADO</v>
      </c>
      <c r="D1480" t="str">
        <v>LINEAL DE CAJAS</v>
      </c>
      <c r="E1480" t="str">
        <v>POS</v>
      </c>
      <c r="F1480" t="str">
        <v>POS</v>
      </c>
      <c r="G1480" t="str">
        <v>WINCOR</v>
      </c>
      <c r="H1480" t="str" xml:space="preserve">
        <v xml:space="preserve">Datos usuario_x000d_
Nombre: Beatriz Cardenas Castro_x000d_
Correo: beatriz.cardenascastro@cencosud.com.co_x000d_
Usuario AD: BECardec_x000d_
Pais: Colombia_x000d_
Ubicacion: M081 METRO VENTURA PLAZA_x000d_
Zona: Colombia Oriente_x000d_
Unidad de Negocio: Supermercados_x000d_
Servicio: Tiendas &amp; Centros de Distribucion_x000d_
Telefono: 3213748635_x000d_
Anexo: 5829210_x000d_
Descripcion: buen dia_x000d_
por favor nos colaboran con la pos 2 esta presentando falla ya se nos apagado 4 cuatro veces agradezco su atencion y compresion</v>
      </c>
      <c r="I1480" t="str">
        <v>Favor anexar el diagnostico tecnico segun la visita realizada.</v>
      </c>
      <c r="J1480" t="str" xml:space="preserve">
        <v xml:space="preserve">Se realiza el cambio de la fuEnte de poder de la pos por una fuente de poder que facilito el área de Sistemas de Cencosud. La pos queda en perfecto funcionamiento; se hace acompañamiento con la cajera y se observa correcto funcionamiento de la pos sin presentar más apagados inesperados_x000d_
</v>
      </c>
      <c r="K1480">
        <v>44819</v>
      </c>
      <c r="L1480">
        <v>44819</v>
      </c>
      <c r="M1480" t="str">
        <f>TEXT(L1480,"DDDDDDD")</f>
        <v>jueves</v>
      </c>
      <c r="N1480" t="str">
        <v>M081 METRO VENTURA PLAZA</v>
      </c>
      <c r="O1480" t="str">
        <v>CUCUTA</v>
      </c>
      <c r="P1480" t="str">
        <f>IF(ISBLANK(O1480),"0",(VLOOKUP(O1480,REGION,2,FALSE)))</f>
        <v>ORIENTE</v>
      </c>
      <c r="Q1480" t="str">
        <v>MICHAEL ALBERTO CARRILLO RODRIGUEZ</v>
      </c>
      <c r="R1480">
        <f>IF(ISBLANK(Q1480),"0", VLOOKUP(Q1480,PERSONAL,2,FALSE))</f>
        <v>1090475559</v>
      </c>
      <c r="S1480" t="str">
        <v>DIRECTO</v>
      </c>
      <c r="T1480">
        <v>0.5833333333333334</v>
      </c>
      <c r="U1480">
        <v>0.6666666666666666</v>
      </c>
      <c r="V1480">
        <f>IF(ISBLANK(T1480 ),"0",U1480-T1480)</f>
        <v>0.08333333333333326</v>
      </c>
      <c r="W1480">
        <v>2</v>
      </c>
      <c r="X1480">
        <f>NETWORKDAYS(K1480,L1479)</f>
        <v>1</v>
      </c>
      <c r="Y1480" t="str">
        <f>IF(X1480&lt;=2,"CUMPLE","NO CUMPLE")</f>
        <v>CUMPLE</v>
      </c>
    </row>
    <row r="1481" xml:space="preserve">
      <c r="A1481">
        <v>12742022</v>
      </c>
      <c r="B1481" t="str">
        <v>REQUEST</v>
      </c>
      <c r="C1481" t="str">
        <v>CERRADO</v>
      </c>
      <c r="D1481" t="str">
        <v>PANADERIA</v>
      </c>
      <c r="E1481" t="str">
        <v>BALANZA</v>
      </c>
      <c r="F1481" t="str">
        <v>MESA</v>
      </c>
      <c r="G1481" t="str">
        <v>METTLER</v>
      </c>
      <c r="H1481"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fallas en la impresion_x000d_
Area en donde se encuentra la Balanza: panaderia</v>
      </c>
      <c r="I1481" t="str" xml:space="preserve">
        <v xml:space="preserve">Se requiere revisión; diagnostico y/o reparación si es el caso; para balanza de panaderia; imprime media etiqueta_x000d_
BALANZA|MESA METTLER TOLEDO 8442 PLUS | Nº SERIE: B519914099_x000d_
Entregar operativa</v>
      </c>
      <c r="J1481" t="str">
        <v>Balanza presentaba intermitencia en la impresión de las etiquetas; se hace revision y se encuentra que uno de los resortes donde se encuentra el cabezal ya está deteriorado; se hace cambio de resorte y se proceden con pruebas de impresión. Con visto bueno de la jefe de sección donde se corrige el problema. La balanza queda en perfecto funcionamiento.</v>
      </c>
      <c r="K1481">
        <v>44819</v>
      </c>
      <c r="L1481">
        <v>44819</v>
      </c>
      <c r="M1481" t="str">
        <f>TEXT(L1481,"DDDDDDD")</f>
        <v>jueves</v>
      </c>
      <c r="N1481" t="str">
        <v>J126 JUMBO SAN SILVESTRE</v>
      </c>
      <c r="O1481" t="str">
        <v>BARRANCABERMEJA</v>
      </c>
      <c r="P1481" t="str">
        <f>IF(ISBLANK(O1481),"0",(VLOOKUP(O1481,REGION,2,FALSE)))</f>
        <v>ORIENTE</v>
      </c>
      <c r="Q1481" t="str">
        <v>LUIS CARLOS ROJAS ACOSTA</v>
      </c>
      <c r="R1481">
        <f>IF(ISBLANK(Q1481),"0", VLOOKUP(Q1481,PERSONAL,2,FALSE))</f>
        <v>1096188137</v>
      </c>
      <c r="S1481" t="str">
        <v>DIRECTO</v>
      </c>
      <c r="T1481">
        <v>0.3333333333333333</v>
      </c>
      <c r="U1481">
        <v>0.4166666666666667</v>
      </c>
      <c r="V1481">
        <f>IF(ISBLANK(T1481 ),"0",U1481-T1481)</f>
        <v>0.08333333333333337</v>
      </c>
      <c r="W1481">
        <v>2</v>
      </c>
      <c r="X1481">
        <f>NETWORKDAYS(K1481,L1480)</f>
        <v>1</v>
      </c>
      <c r="Y1481" t="str">
        <f>IF(X1481&lt;=2,"CUMPLE","NO CUMPLE")</f>
        <v>CUMPLE</v>
      </c>
    </row>
    <row r="1482" xml:space="preserve">
      <c r="A1482">
        <v>12723523</v>
      </c>
      <c r="B1482" t="str">
        <v>REQUEST</v>
      </c>
      <c r="C1482" t="str">
        <v>CERRADO</v>
      </c>
      <c r="D1482" t="str">
        <v>TIENDA</v>
      </c>
      <c r="E1482" t="str">
        <v>ACOMPAÑAMIENTO</v>
      </c>
      <c r="F1482" t="str">
        <v>ACOMPAÑAMIENTO</v>
      </c>
      <c r="G1482" t="str">
        <v>ACOMPAÑAMIENTO</v>
      </c>
      <c r="H1482" t="str">
        <v>Se solicita acompañamiento en tienda para revisión de equipos luego de cambio de equipos por parte de Redes</v>
      </c>
      <c r="I1482" t="str">
        <v>Se solicita acompañamiento en tienda para revisión de equipos luego de cambio de equipos por parte de Redes</v>
      </c>
      <c r="J1482" t="str" xml:space="preserve">
        <v xml:space="preserve">Se realizó a primera hora el acompañamiento y supervisión de trabajo hecho por el personal de redes externo; en la instalación de los A.P y Switches en tienda san silvestre; se hizo una verificación de la cobertura de la señal inalambrica (PDA; PDT); también los puntos de red fisicos en los computadores de oficina; sistemas; publicidad; contralor; recibo; atención al cliente y cajas. Las pruebas realizadas a la conexión fueron satisfactorias; se había generado solo un inconveniente con la impresora lexmark de recibo; pero se realizó un cambio de patchcord y se solucionó.El personal de redes también hizo la instalación del punto del laboratorio de carnes; tanto la caja con el jack y el patchcord certificado; con una novedad y es que el switch tenía todos (24) los puertos ocupados y se solicitó a Redes Cencosud; la instalación de un nuevo switch para cubrir ese punto faltante; la balanza continua sin tener conexion hasta que no se instale el nuevo switch.					_x000d_
</v>
      </c>
      <c r="K1482">
        <v>44819</v>
      </c>
      <c r="L1482">
        <v>44819</v>
      </c>
      <c r="M1482" t="str">
        <f>TEXT(L1482,"DDDDDDD")</f>
        <v>jueves</v>
      </c>
      <c r="N1482" t="str">
        <v>J126 JUMBO SAN SILVESTRE</v>
      </c>
      <c r="O1482" t="str">
        <v>BARRANCABERMEJA</v>
      </c>
      <c r="P1482" t="str">
        <f>IF(ISBLANK(O1482),"0",(VLOOKUP(O1482,REGION,2,FALSE)))</f>
        <v>ORIENTE</v>
      </c>
      <c r="Q1482" t="str">
        <v>LUIS CARLOS ROJAS ACOSTA</v>
      </c>
      <c r="R1482">
        <f>IF(ISBLANK(Q1482),"0", VLOOKUP(Q1482,PERSONAL,2,FALSE))</f>
        <v>1096188137</v>
      </c>
      <c r="S1482" t="str">
        <v>DIRECTO</v>
      </c>
      <c r="T1482">
        <v>0.25</v>
      </c>
      <c r="U1482">
        <v>0.3333333333333333</v>
      </c>
      <c r="V1482">
        <f>IF(ISBLANK(T1482 ),"0",U1482-T1482)</f>
        <v>0.08333333333333331</v>
      </c>
      <c r="W1482">
        <v>2</v>
      </c>
      <c r="X1482">
        <f>NETWORKDAYS(K1482,L1481)</f>
        <v>1</v>
      </c>
      <c r="Y1482" t="str">
        <f>IF(X1482&lt;=2,"CUMPLE","NO CUMPLE")</f>
        <v>CUMPLE</v>
      </c>
    </row>
    <row r="1483">
      <c r="A1483" t="str">
        <v>DEDICADO</v>
      </c>
      <c r="B1483" t="str">
        <v>DEDICADO</v>
      </c>
      <c r="C1483" t="str">
        <v>CERRADO</v>
      </c>
      <c r="D1483" t="str">
        <v>TIENDA</v>
      </c>
      <c r="E1483" t="str">
        <v>DEDICADO</v>
      </c>
      <c r="F1483" t="str">
        <v>DEDICADO</v>
      </c>
      <c r="G1483" t="str">
        <v>DEDICADO</v>
      </c>
      <c r="H1483" t="str">
        <v xml:space="preserve">Solicitud de técnico para apoyo en Zona Occidente </v>
      </c>
      <c r="I1483" t="str">
        <v xml:space="preserve">Solicitud de técnico para apoyo en Zona Occidente </v>
      </c>
      <c r="J1483" t="str">
        <v>Se realiza actividad de acompañamiento en Zona Occidente</v>
      </c>
      <c r="K1483">
        <v>44819</v>
      </c>
      <c r="L1483">
        <v>44819</v>
      </c>
      <c r="M1483" t="str">
        <f>TEXT(L1483,"DDDDDDD")</f>
        <v>jueves</v>
      </c>
      <c r="N1483" t="str">
        <v>ZONA OCCIDENTE</v>
      </c>
      <c r="O1483" t="str">
        <v>CALI</v>
      </c>
      <c r="P1483" t="str">
        <v>OCCIDENTE</v>
      </c>
      <c r="Q1483" t="str">
        <v>LINA FERNANDA ARBOLEDA PRECIADO</v>
      </c>
      <c r="R1483">
        <v>1143832224</v>
      </c>
      <c r="S1483" t="str">
        <v>DIRECTO</v>
      </c>
      <c r="T1483">
        <v>0.3333333333333333</v>
      </c>
      <c r="U1483">
        <v>0.75</v>
      </c>
      <c r="V1483">
        <v>0.4166666666666667</v>
      </c>
      <c r="W1483" t="str">
        <v>2;5</v>
      </c>
      <c r="X1483">
        <f>NETWORKDAYS(K1483,L1482)</f>
        <v>1</v>
      </c>
      <c r="Y1483" t="str">
        <f>IF(X1483&lt;=2,"CUMPLE","NO CUMPLE")</f>
        <v>CUMPLE</v>
      </c>
    </row>
    <row r="1484">
      <c r="A1484" t="str">
        <v>DEDICADO</v>
      </c>
      <c r="B1484" t="str">
        <v>DEDICADO</v>
      </c>
      <c r="C1484" t="str">
        <v>CERRADO</v>
      </c>
      <c r="D1484" t="str">
        <v>CRC</v>
      </c>
      <c r="E1484" t="str">
        <v>DEDICADO</v>
      </c>
      <c r="F1484" t="str">
        <v>DEDICADO</v>
      </c>
      <c r="G1484" t="str">
        <v>DEDICADO</v>
      </c>
      <c r="H1484" t="str">
        <v>Gestión de soporte técnico en el Centro de Reparación</v>
      </c>
      <c r="I1484" t="str">
        <v>Gestión de soporte técnico en el Centro de Reparación</v>
      </c>
      <c r="J1484" t="str">
        <v>Se realiza actividad de acompañamiento en CRC</v>
      </c>
      <c r="K1484">
        <v>44820</v>
      </c>
      <c r="L1484">
        <v>44820</v>
      </c>
      <c r="M1484" t="str">
        <f>TEXT(L1484,"DDDDDDD")</f>
        <v>viernes</v>
      </c>
      <c r="N1484" t="str">
        <v>CENTRO DE REPARACIÓN</v>
      </c>
      <c r="O1484" t="str">
        <v>BOGOTA</v>
      </c>
      <c r="P1484" t="str">
        <f>IF(ISBLANK(O1484),"0",(VLOOKUP(O1484,REGION,2,FALSE)))</f>
        <v>BOGOTA</v>
      </c>
      <c r="Q1484" t="str">
        <v>DIEGO ALBERTO TORRES CRUZ</v>
      </c>
      <c r="R1484">
        <f>IF(ISBLANK(Q1484),"0", VLOOKUP(Q1484,PERSONAL,2,FALSE))</f>
        <v>1000466791</v>
      </c>
      <c r="S1484" t="str">
        <v>DIRECTO</v>
      </c>
      <c r="T1484">
        <v>0.3333333333333333</v>
      </c>
      <c r="U1484">
        <v>0.75</v>
      </c>
      <c r="V1484">
        <v>0.4166666666666667</v>
      </c>
      <c r="W1484" t="str">
        <v>2;5</v>
      </c>
      <c r="X1484">
        <f>NETWORKDAYS(K1484,L1483)</f>
        <v>-2</v>
      </c>
      <c r="Y1484" t="str">
        <f>IF(X1484&lt;=2,"CUMPLE","NO CUMPLE")</f>
        <v>CUMPLE</v>
      </c>
    </row>
    <row r="1485">
      <c r="A1485" t="str">
        <v>DEDICADO</v>
      </c>
      <c r="B1485" t="str">
        <v>DEDICADO</v>
      </c>
      <c r="C1485" t="str">
        <v>CERRADO</v>
      </c>
      <c r="D1485" t="str">
        <v>SEDE ADMINISTRATIVA</v>
      </c>
      <c r="E1485" t="str">
        <v>DEDICADO</v>
      </c>
      <c r="F1485" t="str">
        <v>DEDICADO</v>
      </c>
      <c r="G1485" t="str">
        <v>DEDICADO</v>
      </c>
      <c r="H1485" t="str">
        <v>Solicitud de técnico para apoyo en Sede Administrativa</v>
      </c>
      <c r="I1485" t="str">
        <v>Solicitud de técnico para apoyo en Sede Administrativa</v>
      </c>
      <c r="J1485" t="str">
        <v>Se realiza actividad de acompañamiento en Sede Administrativa</v>
      </c>
      <c r="K1485">
        <v>44820</v>
      </c>
      <c r="L1485">
        <v>44820</v>
      </c>
      <c r="M1485" t="str">
        <f>TEXT(L1485,"DDDDDDD")</f>
        <v>viernes</v>
      </c>
      <c r="N1485" t="str">
        <v>SEDE ADMINISTRATIVA</v>
      </c>
      <c r="O1485" t="str">
        <v>BOGOTA</v>
      </c>
      <c r="P1485" t="str">
        <f>IF(ISBLANK(O1485),"0",(VLOOKUP(O1485,REGION,2,FALSE)))</f>
        <v>BOGOTA</v>
      </c>
      <c r="Q1485" t="str">
        <v>JULIAN CAMILO  ANZOLA CHALA</v>
      </c>
      <c r="R1485">
        <f>IF(ISBLANK(Q1485),"0", VLOOKUP(Q1485,PERSONAL,2,FALSE))</f>
        <v>1014286521</v>
      </c>
      <c r="S1485" t="str">
        <v>DIRECTO</v>
      </c>
      <c r="T1485">
        <v>0.3333333333333333</v>
      </c>
      <c r="U1485">
        <v>0.75</v>
      </c>
      <c r="V1485">
        <v>0.4166666666666667</v>
      </c>
      <c r="W1485" t="str">
        <v>2;5</v>
      </c>
      <c r="X1485">
        <f>NETWORKDAYS(K1485,L1484)</f>
        <v>1</v>
      </c>
      <c r="Y1485" t="str">
        <f>IF(X1485&lt;=2,"CUMPLE","NO CUMPLE")</f>
        <v>CUMPLE</v>
      </c>
    </row>
    <row r="1486" xml:space="preserve">
      <c r="A1486">
        <v>12742294</v>
      </c>
      <c r="B1486" t="str">
        <v>REQUEST</v>
      </c>
      <c r="C1486" t="str">
        <v>CERRADO</v>
      </c>
      <c r="D1486" t="str">
        <v>CARNES</v>
      </c>
      <c r="E1486" t="str">
        <v>BALANZA</v>
      </c>
      <c r="F1486" t="str">
        <v>COLGANTE</v>
      </c>
      <c r="G1486" t="str">
        <v>METTLER</v>
      </c>
      <c r="H1486" t="str" xml:space="preserve">
        <v xml:space="preserve">Datos usuario_x000d_
Nombre: Johan Alberto Perdomo Rios_x000d_
Correo: johanalberto.perdomorios@cencosud.com.co_x000d_
Usuario AD: JPerdomR_x000d_
Pais: Colombia_x000d_
Ubicacion: M038 METRO NEIVA CENTRO DE CONVENCIONES_x000d_
Zona: Colombia Occidente_x000d_
Unidad de Negocio: Supermercados_x000d_
Servicio: Retail Financiero_x000d_
Telefono: 3219906590_x000d_
Anexo: 3219906590_x000d_
Descripcion: balanza colgante en seccion de carnes mettler toledo S/N: B924806709; No imprime arrojas los tiquetes seguidos y en blanco.</v>
      </c>
      <c r="I1486" t="str">
        <v xml:space="preserve">se trasfiere para su validacion.	</v>
      </c>
      <c r="J1486" t="str" xml:space="preserve">
        <v xml:space="preserve">Se solicita realizar revisión y diagnostico a balanza colgante en sección carnes; marca Mettler Toledo serial:B924806709 Imprime tiquetes en blanco_x000d_
Se procede a realizar revisión de la balanza; se realizan pruebas de impresión con diferentes códigos; se trata de hacer ajustes al cabezal y alineacion sin obtener respuesta. Se procede a abrir la parte del cabezal de impresión para verificar físicamente las conexiones y se observa que el bus de datos se encuentra desconectado; por lo que se procede a desmontar la parte del cabezal para poder conectar este bus y se evidencia que uno de sus pines está partido; se trata de ajustar dicho pin y se procede a conectar correctamente el bus de datos en el cabezal; luego se ensambla nuevamente y se realizan pruebas de impresión sin respuesta alguna; siguen saliendo en blanco los tiquetes por lo que se debe validar si toca cambiar el bus por completo ya que este pin dañado está ocasionando la falla.</v>
      </c>
      <c r="K1486">
        <v>44820</v>
      </c>
      <c r="L1486">
        <v>44820</v>
      </c>
      <c r="M1486" t="str">
        <f>TEXT(L1486,"DDDDDDD")</f>
        <v>viernes</v>
      </c>
      <c r="N1486" t="str">
        <v>M038 METRO NEIVA CENTRO DE CONVENCIONES</v>
      </c>
      <c r="O1486" t="str">
        <v>NEIVA</v>
      </c>
      <c r="P1486" t="str">
        <f>IF(ISBLANK(O1486),"0",(VLOOKUP(O1486,REGION,2,FALSE)))</f>
        <v>OCCIDENTE</v>
      </c>
      <c r="Q1486" t="str">
        <v>RAFAEL EDUARDO MARTINEZ ROCHA</v>
      </c>
      <c r="R1486">
        <f>IF(ISBLANK(Q1486),"0", VLOOKUP(Q1486,PERSONAL,2,FALSE))</f>
        <v>1014237678</v>
      </c>
      <c r="S1486" t="str">
        <v>DIRECTO</v>
      </c>
      <c r="T1486">
        <v>0.375</v>
      </c>
      <c r="U1486">
        <v>0.5</v>
      </c>
      <c r="V1486">
        <f>IF(ISBLANK(T1486 ),"0",U1486-T1486)</f>
        <v>0.125</v>
      </c>
      <c r="W1486">
        <v>2</v>
      </c>
      <c r="X1486">
        <f>NETWORKDAYS(K1486,L1485)</f>
        <v>1</v>
      </c>
      <c r="Y1486" t="str">
        <f>IF(X1486&lt;=2,"CUMPLE","NO CUMPLE")</f>
        <v>CUMPLE</v>
      </c>
    </row>
    <row r="1487" xml:space="preserve">
      <c r="A1487">
        <v>12736510</v>
      </c>
      <c r="B1487" t="str">
        <v>REQUEST</v>
      </c>
      <c r="C1487" t="str">
        <v>CERRADO</v>
      </c>
      <c r="D1487" t="str">
        <v>RECURSOS HUMANOS</v>
      </c>
      <c r="E1487" t="str">
        <v>RELOJ</v>
      </c>
      <c r="F1487" t="str">
        <v>BIOMETRICO</v>
      </c>
      <c r="G1487" t="str">
        <v>SUPREMA</v>
      </c>
      <c r="H1487" t="str" xml:space="preserve">
        <v xml:space="preserve">Buen dia._x000d_
Se solicita configuración y entreg a Gestion Humana de los siguientes equipos:_x000d_
RELOJ CONTROL SUPREMA BIOSTATION 2 | Nº SERIE: 546854256_x000d_
RELOJ CONTROL SUPREMA BIOSTATION 2 | Nº SERIE: 546854255_x000d_
gracias</v>
      </c>
      <c r="I1487" t="str" xml:space="preserve">
        <v xml:space="preserve">Se solicita configuación reloj biometricos; se anexan manuales de configuración._x000d_
NOTA: enretgar a Gestion Humana para que porcedan con el almacenamiento de huellas de empleados; se deb coordinar dos puntos de red; para este proceso</v>
      </c>
      <c r="J1487" t="str">
        <v>Se realiza la configuración de 2 biométricos Suprema; para el cambio que se realizará por migración de equipos. Configuración de usuario admin y usuario de RRHH OK. Se realizan pruebas de toma de huellas; editar; buscar y eliminar usuarios con la presencia de la jefe de RRHH; para iniciar el proceso de toma de huellas que se hará en la semana del 20 al 27 de septiembre; posterior a esa fecha se realizará el cambio de biométricos por los anteriores instalados. Adicional a la explicación verbal; se hace entrega digital en PDF del manual de configuración de huella de personal; que fue entregado a la jefe de Recursos Humanos con el procedimiento detallado. Los equipos quedan en la oficina principal; en sala de juntas donde se encuentran los equipos de E-learning.</v>
      </c>
      <c r="K1487">
        <v>44820</v>
      </c>
      <c r="L1487">
        <v>44823</v>
      </c>
      <c r="M1487" t="str">
        <f>TEXT(L1487,"DDDDDDD")</f>
        <v>lunes</v>
      </c>
      <c r="N1487" t="str">
        <v>J126 JUMBO SAN SILVESTRE</v>
      </c>
      <c r="O1487" t="str">
        <v>BARRANCABERMEJA</v>
      </c>
      <c r="P1487" t="str">
        <f>IF(ISBLANK(O1487),"0",(VLOOKUP(O1487,REGION,2,FALSE)))</f>
        <v>ORIENTE</v>
      </c>
      <c r="Q1487" t="str">
        <v>LUIS CARLOS ROJAS ACOSTA</v>
      </c>
      <c r="R1487">
        <f>IF(ISBLANK(Q1487),"0", VLOOKUP(Q1487,PERSONAL,2,FALSE))</f>
        <v>1096188137</v>
      </c>
      <c r="S1487" t="str">
        <v>DIRECTO</v>
      </c>
      <c r="T1487">
        <v>0.4166666666666667</v>
      </c>
      <c r="U1487">
        <v>0.5416666666666666</v>
      </c>
      <c r="V1487">
        <f>IF(ISBLANK(T1487 ),"0",U1487-T1487)</f>
        <v>0.12499999999999994</v>
      </c>
      <c r="W1487">
        <v>2</v>
      </c>
      <c r="X1487">
        <f>NETWORKDAYS(K1487,L1486)</f>
        <v>1</v>
      </c>
      <c r="Y1487" t="str">
        <f>IF(X1487&lt;=2,"CUMPLE","NO CUMPLE")</f>
        <v>CUMPLE</v>
      </c>
    </row>
    <row r="1488" xml:space="preserve">
      <c r="A1488">
        <v>12738644</v>
      </c>
      <c r="B1488" t="str">
        <v>REQUEST</v>
      </c>
      <c r="C1488" t="str">
        <v>CERRADO</v>
      </c>
      <c r="D1488" t="str">
        <v>RECIBO</v>
      </c>
      <c r="E1488" t="str">
        <v>CPU</v>
      </c>
      <c r="F1488" t="str">
        <v>CPU</v>
      </c>
      <c r="G1488" t="str">
        <v>LENOVO</v>
      </c>
      <c r="H1488"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Cambio de ubicacion de PC de Recibo y Panaderia_x000d_
Indicar la ubicacion del computador en la tienda o sede: Recibo</v>
      </c>
      <c r="I1488" t="str" xml:space="preserve">
        <v xml:space="preserve">Buen dia._x000d_
Equipos a intercambiar de la oficina de recibo._x000d_
DESKTOP|PC LENOVO M75Q | Nº SERIE: MJ0FNN3H_x000d_
DESKTOP|PC LENOVO M720Q | Nº SERIE: MJ0BRKJX_x000d_
NOTA: recordar que se debe solicitar con el personal de redes liberar seguridad de puertos._x000d_
Entregar a usuarios los equipos operativos.</v>
      </c>
      <c r="J1488" t="str">
        <v>Se hace el cambio de posición de 2 equipos en oficina de recibo. Se realiza el cambio total (mouse; cpu; teclado; monitor y gabinete); se realizan pruebas de funcionamiento y conexión con los usuarios. Funcionamiento OK. Usuario red OK. El cambio se hizo en presencia de la jefe de seccion Nayibe Salas.</v>
      </c>
      <c r="K1488">
        <v>44820</v>
      </c>
      <c r="L1488">
        <v>44823</v>
      </c>
      <c r="M1488" t="str">
        <f>TEXT(L1488,"DDDDDDD")</f>
        <v>lunes</v>
      </c>
      <c r="N1488" t="str">
        <v>J126 JUMBO SAN SILVESTRE</v>
      </c>
      <c r="O1488" t="str">
        <v>BARRANCABERMEJA</v>
      </c>
      <c r="P1488" t="str">
        <f>IF(ISBLANK(O1488),"0",(VLOOKUP(O1488,REGION,2,FALSE)))</f>
        <v>ORIENTE</v>
      </c>
      <c r="Q1488" t="str">
        <v>LUIS CARLOS ROJAS ACOSTA</v>
      </c>
      <c r="R1488">
        <f>IF(ISBLANK(Q1488),"0", VLOOKUP(Q1488,PERSONAL,2,FALSE))</f>
        <v>1096188137</v>
      </c>
      <c r="S1488" t="str">
        <v>DIRECTO</v>
      </c>
      <c r="T1488">
        <v>0.5833333333333334</v>
      </c>
      <c r="U1488">
        <v>0.6458333333333334</v>
      </c>
      <c r="V1488">
        <f>IF(ISBLANK(T1488 ),"0",U1488-T1488)</f>
        <v>0.0625</v>
      </c>
      <c r="W1488">
        <v>1</v>
      </c>
      <c r="X1488">
        <f>NETWORKDAYS(K1488,L1487)</f>
        <v>2</v>
      </c>
      <c r="Y1488" t="str">
        <f>IF(X1488&lt;=2,"CUMPLE","NO CUMPLE")</f>
        <v>CUMPLE</v>
      </c>
    </row>
    <row r="1489" xml:space="preserve">
      <c r="A1489">
        <v>12739695</v>
      </c>
      <c r="B1489" t="str">
        <v>REQUEST</v>
      </c>
      <c r="C1489" t="str">
        <v>CERRADO</v>
      </c>
      <c r="D1489" t="str">
        <v>PANADERIA</v>
      </c>
      <c r="E1489" t="str">
        <v>BALANZA</v>
      </c>
      <c r="F1489" t="str">
        <v>SCANNER</v>
      </c>
      <c r="G1489" t="str">
        <v>DATALOGIC</v>
      </c>
      <c r="H1489" t="str" xml:space="preserve">
        <v xml:space="preserve">Datos usuario_x000d_
Nombre: Aldaira Lizeth Valbuena Palma_x000d_
Correo: aldaria.valbuena@cencosud.com.co_x000d_
Usuario AD: Avalbuen_x000d_
Pais: Colombia_x000d_
Ubicacion: J047 JUMBO GIRARDOT_x000d_
Zona: Colombia Occidente_x000d_
Unidad de Negocio: JUMBO_x000d_
Servicio: null_x000d_
Telefono: 1070604058_x000d_
Anexo: 3102537713_x000d_
Descripcion: configuracion y mantenimiento de la bascula de panaderia presenta falla en la impresion_x000d_
Area en donde se encuentra la Balanza: panaderia</v>
      </c>
      <c r="I1489" t="str">
        <v xml:space="preserve">Nos pueden colaboran con la revisión física de la pos.	</v>
      </c>
      <c r="J1489" t="str">
        <v>Se realiza revisión de la balanza y se encuentran problemas de impresión; se evidencia al momento de imprimir que se corre la impresión en la etiqueta y a veces sale cortado el código de barras o el valor total. Se verifica el bloque de impresión y se encuentra el rodillo de arrastre con bloqueo por una etiqueta pegada que genera obstrucción al momento de imprimir. Se realiza mantenimiento general en el bloque de impresión; se corrige; se calibran sensores y se realizan pruebas de impresión. Se soluciona prblema de impresión; se entrega a satisfacción del usuario</v>
      </c>
      <c r="K1489">
        <v>44820</v>
      </c>
      <c r="L1489">
        <v>44823</v>
      </c>
      <c r="M1489" t="str">
        <f>TEXT(L1489,"DDDDDDD")</f>
        <v>lunes</v>
      </c>
      <c r="N1489" t="str">
        <v>J047 JUMBO GIRARDOT</v>
      </c>
      <c r="O1489" t="str">
        <v>GIRARDOT</v>
      </c>
      <c r="P1489" t="str">
        <f>IF(ISBLANK(O1489),"0",(VLOOKUP(O1489,REGION,2,FALSE)))</f>
        <v>OCCIDENTE</v>
      </c>
      <c r="Q1489" t="str">
        <v>RAFAEL ARDILA PUENTES</v>
      </c>
      <c r="R1489">
        <f>IF(ISBLANK(Q1489),"0", VLOOKUP(Q1489,PERSONAL,2,FALSE))</f>
        <v>1018419858</v>
      </c>
      <c r="S1489" t="str">
        <v>ALIADO</v>
      </c>
      <c r="T1489">
        <v>0.375</v>
      </c>
      <c r="U1489">
        <v>0.4166666666666667</v>
      </c>
      <c r="V1489">
        <f>IF(ISBLANK(T1489 ),"0",U1489-T1489)</f>
        <v>0.041666666666666685</v>
      </c>
      <c r="W1489">
        <v>1</v>
      </c>
      <c r="X1489">
        <f>NETWORKDAYS(K1489,L1488)</f>
        <v>2</v>
      </c>
      <c r="Y1489" t="str">
        <f>IF(X1489&lt;=2,"CUMPLE","NO CUMPLE")</f>
        <v>CUMPLE</v>
      </c>
    </row>
    <row r="1490" xml:space="preserve">
      <c r="A1490">
        <v>12740093</v>
      </c>
      <c r="B1490" t="str">
        <v>REQUEST</v>
      </c>
      <c r="C1490" t="str">
        <v>CERRADO</v>
      </c>
      <c r="D1490" t="str">
        <v>CHARCUTERIA</v>
      </c>
      <c r="E1490" t="str">
        <v>BALANZA</v>
      </c>
      <c r="F1490" t="str">
        <v>COLGANTE</v>
      </c>
      <c r="G1490" t="str">
        <v>METTLER</v>
      </c>
      <c r="H1490"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bascula de la seccion de charcuteria con serial C128128096 presenta problemas en la impresion de etiquetas; letras pequeña y borrosa._x000d_
Area donde su ubica la balanza: JUMBO GIRARDOT PFT</v>
      </c>
      <c r="I1490" t="str">
        <v xml:space="preserve">se trasfiere para su validacion	</v>
      </c>
      <c r="J1490" t="str">
        <v>Se realiza revisión de la balanza; se encuentra con suciedad al imprimir; se verifica cabezal de impresión y se realiza limpieza ya que se encuentra con suciedad. Se verifica impresión de productos PLU y se evidencia sin novedad. Se reajustan sensores y se pone a pruebas OK. (Los valores y el tamaño de la letra o los caracteres están imprimiendo normalmente) Se entrega balanza operativa</v>
      </c>
      <c r="K1490">
        <v>44820</v>
      </c>
      <c r="L1490">
        <v>44823</v>
      </c>
      <c r="M1490" t="str">
        <f>TEXT(L1490,"DDDDDDD")</f>
        <v>lunes</v>
      </c>
      <c r="N1490" t="str">
        <v>J047 JUMBO GIRARDOT</v>
      </c>
      <c r="O1490" t="str">
        <v>GIRARDOT</v>
      </c>
      <c r="P1490" t="str">
        <f>IF(ISBLANK(O1490),"0",(VLOOKUP(O1490,REGION,2,FALSE)))</f>
        <v>OCCIDENTE</v>
      </c>
      <c r="Q1490" t="str">
        <v>RAFAEL ARDILA PUENTES</v>
      </c>
      <c r="R1490">
        <f>IF(ISBLANK(Q1490),"0", VLOOKUP(Q1490,PERSONAL,2,FALSE))</f>
        <v>1018419858</v>
      </c>
      <c r="S1490" t="str">
        <v>ALIADO</v>
      </c>
      <c r="T1490">
        <v>0.4166666666666667</v>
      </c>
      <c r="U1490">
        <v>0.4583333333333333</v>
      </c>
      <c r="V1490">
        <f>IF(ISBLANK(T1490 ),"0",U1490-T1490)</f>
        <v>0.04166666666666663</v>
      </c>
      <c r="W1490">
        <v>1</v>
      </c>
      <c r="X1490">
        <f>NETWORKDAYS(K1490,L1489)</f>
        <v>2</v>
      </c>
      <c r="Y1490" t="str">
        <f>IF(X1490&lt;=2,"CUMPLE","NO CUMPLE")</f>
        <v>CUMPLE</v>
      </c>
    </row>
    <row r="1491" xml:space="preserve">
      <c r="A1491">
        <v>12744265</v>
      </c>
      <c r="B1491" t="str">
        <v>INCIDENT</v>
      </c>
      <c r="C1491" t="str">
        <v>CERRADO</v>
      </c>
      <c r="D1491" t="str">
        <v>TIENDA</v>
      </c>
      <c r="E1491" t="str">
        <v>PDA</v>
      </c>
      <c r="F1491" t="str">
        <v>PDA</v>
      </c>
      <c r="G1491" t="str">
        <v>HONEYWELL</v>
      </c>
      <c r="H1491" t="str" xml:space="preserve">
        <v xml:space="preserve">Datos usuario_x000d_
Nombre: John William Correal Cruz_x000d_
Correo: JohnWilliam.CorrealCruz@cencosud.com.co_x000d_
Usuario AD: JOCorreal_x000d_
Pais: Colombia_x000d_
Ubicacion: M179 METRO PITALITO_x000d_
Zona: Colombia Occidente_x000d_
Unidad de Negocio: METRO_x000d_
Servicio: null_x000d_
Telefono: 6805894_x000d_
Anexo: 3213905355_x000d_
Descripcion: buenos dias era para ver si me colaboraban con la PDT de serial 211757690 esta desconfigurada el genesix ya que el dia de ayer trabaje normal y hoy cuando la prendo aparase desconfigurada agradezco su colaboracion</v>
      </c>
      <c r="I1491" t="str">
        <v>tecnico de isit visite la tienda para la validacion de la pdt la cual no tiene la configuracion en genesix necesaria para ingresar a la aplicacion.</v>
      </c>
      <c r="J1491" t="str">
        <v>Se valida ubicación de la pdt. Se procede a pasar parámetros de restauración; se ingresan códigos QR correspondientes a descargas; instalaciones y configuraciones. Se le descarga firmware. Se procede a configurar la pdt en la wlan correspondiente. Se Instalan aplicaciones. Se procede a configurar el mochasoft para el aplicativo genesix al igual que sus teclas de función. Se procede a actualizar aplicativo gavp. Se procede con la configuración de los widget. Se procede con el aseguramiento de la pdt. Se relalizan pruebas con gavp y mochasoft. Las pruebas salen a satisfacción. Se entrega pdt a Jefe de Sección correspondiente. Se da parte de la misma al señor Gerente en Tienda. Se da por finalizada la actividad quedando la pdt completamente operativa y funcional.</v>
      </c>
      <c r="K1491">
        <v>44820</v>
      </c>
      <c r="L1491">
        <v>44823</v>
      </c>
      <c r="M1491" t="str">
        <f>TEXT(L1491,"DDDDDDD")</f>
        <v>lunes</v>
      </c>
      <c r="N1491" t="str">
        <v>M179 METRO PITALITO</v>
      </c>
      <c r="O1491" t="str">
        <v>PITALITO</v>
      </c>
      <c r="P1491" t="str">
        <f>IF(ISBLANK(O1491),"0",(VLOOKUP(O1491,REGION,2,FALSE)))</f>
        <v>OCCIDENTE</v>
      </c>
      <c r="Q1491" t="str">
        <v>EMERSON PALACIOS MARTINEZ</v>
      </c>
      <c r="R1491">
        <f>IF(ISBLANK(Q1491),"0", VLOOKUP(Q1491,PERSONAL,2,FALSE))</f>
        <v>13723524</v>
      </c>
      <c r="S1491" t="str">
        <v>ALIADO</v>
      </c>
      <c r="T1491">
        <v>0.5833333333333334</v>
      </c>
      <c r="U1491">
        <v>0.6458333333333334</v>
      </c>
      <c r="V1491">
        <f>IF(ISBLANK(T1491 ),"0",U1491-T1491)</f>
        <v>0.0625</v>
      </c>
      <c r="W1491">
        <v>1</v>
      </c>
      <c r="X1491">
        <f>NETWORKDAYS(K1491,L1490)</f>
        <v>2</v>
      </c>
      <c r="Y1491" t="str">
        <f>IF(X1491&lt;=2,"CUMPLE","NO CUMPLE")</f>
        <v>CUMPLE</v>
      </c>
    </row>
    <row r="1492">
      <c r="A1492" t="str">
        <v>DEDICADO</v>
      </c>
      <c r="B1492" t="str">
        <v>DEDICADO</v>
      </c>
      <c r="C1492" t="str">
        <v>CERRADO</v>
      </c>
      <c r="D1492" t="str">
        <v>CRC</v>
      </c>
      <c r="E1492" t="str">
        <v>DEDICADO</v>
      </c>
      <c r="F1492" t="str">
        <v>DEDICADO</v>
      </c>
      <c r="G1492" t="str">
        <v>DEDICADO</v>
      </c>
      <c r="H1492" t="str">
        <v>Gestión de soporte técnico en el Centro de Reparación</v>
      </c>
      <c r="I1492" t="str">
        <v>Gestión de soporte técnico en el Centro de Reparación</v>
      </c>
      <c r="J1492" t="str">
        <v>Se realiza actividad de acompañamiento en CRC</v>
      </c>
      <c r="K1492">
        <v>44823</v>
      </c>
      <c r="L1492">
        <v>44823</v>
      </c>
      <c r="M1492" t="str">
        <f>TEXT(L1492,"DDDDDDD")</f>
        <v>lunes</v>
      </c>
      <c r="N1492" t="str">
        <v>CENTRO DE REPARACIÓN</v>
      </c>
      <c r="O1492" t="str">
        <v>BOGOTA</v>
      </c>
      <c r="P1492" t="str">
        <f>IF(ISBLANK(O1492),"0",(VLOOKUP(O1492,REGION,2,FALSE)))</f>
        <v>BOGOTA</v>
      </c>
      <c r="Q1492" t="str">
        <v>DIEGO ALBERTO TORRES CRUZ</v>
      </c>
      <c r="R1492">
        <f>IF(ISBLANK(Q1492),"0", VLOOKUP(Q1492,PERSONAL,2,FALSE))</f>
        <v>1000466791</v>
      </c>
      <c r="S1492" t="str">
        <v>DIRECTO</v>
      </c>
      <c r="T1492">
        <v>0.3333333333333333</v>
      </c>
      <c r="U1492">
        <v>0.75</v>
      </c>
      <c r="V1492">
        <v>0.4166666666666667</v>
      </c>
      <c r="W1492" t="str">
        <v>2;5</v>
      </c>
      <c r="X1492">
        <f>NETWORKDAYS(K1492,L1491)</f>
        <v>1</v>
      </c>
      <c r="Y1492" t="str">
        <f>IF(X1492&lt;=2,"CUMPLE","NO CUMPLE")</f>
        <v>CUMPLE</v>
      </c>
    </row>
    <row r="1493">
      <c r="A1493" t="str">
        <v>DEDICADO</v>
      </c>
      <c r="B1493" t="str">
        <v>DEDICADO</v>
      </c>
      <c r="C1493" t="str">
        <v>CERRADO</v>
      </c>
      <c r="D1493" t="str">
        <v>SEDE ADMINISTRATIVA</v>
      </c>
      <c r="E1493" t="str">
        <v>DEDICADO</v>
      </c>
      <c r="F1493" t="str">
        <v>DEDICADO</v>
      </c>
      <c r="G1493" t="str">
        <v>DEDICADO</v>
      </c>
      <c r="H1493" t="str">
        <v>Solicitud de técnico para apoyo en Sede Administrativa</v>
      </c>
      <c r="I1493" t="str">
        <v>Solicitud de técnico para apoyo en Sede Administrativa</v>
      </c>
      <c r="J1493" t="str">
        <v>Se realiza actividad de acompañamiento en Sede Administrativa</v>
      </c>
      <c r="K1493">
        <v>44823</v>
      </c>
      <c r="L1493">
        <v>44823</v>
      </c>
      <c r="M1493" t="str">
        <f>TEXT(L1493,"DDDDDDD")</f>
        <v>lunes</v>
      </c>
      <c r="N1493" t="str">
        <v>SEDE ADMINISTRATIVA</v>
      </c>
      <c r="O1493" t="str">
        <v>BOGOTA</v>
      </c>
      <c r="P1493" t="str">
        <f>IF(ISBLANK(O1493),"0",(VLOOKUP(O1493,REGION,2,FALSE)))</f>
        <v>BOGOTA</v>
      </c>
      <c r="Q1493" t="str">
        <v>JULIAN CAMILO  ANZOLA CHALA</v>
      </c>
      <c r="R1493">
        <f>IF(ISBLANK(Q1493),"0", VLOOKUP(Q1493,PERSONAL,2,FALSE))</f>
        <v>1014286521</v>
      </c>
      <c r="S1493" t="str">
        <v>DIRECTO</v>
      </c>
      <c r="T1493">
        <v>0.3333333333333333</v>
      </c>
      <c r="U1493">
        <v>0.75</v>
      </c>
      <c r="V1493">
        <v>0.4166666666666667</v>
      </c>
      <c r="W1493" t="str">
        <v>2;5</v>
      </c>
      <c r="X1493">
        <f>NETWORKDAYS(K1493,L1492)</f>
        <v>1</v>
      </c>
      <c r="Y1493" t="str">
        <f>IF(X1493&lt;=2,"CUMPLE","NO CUMPLE")</f>
        <v>CUMPLE</v>
      </c>
    </row>
    <row r="1494" xml:space="preserve">
      <c r="A1494">
        <v>12739961</v>
      </c>
      <c r="B1494" t="str">
        <v>REQUEST</v>
      </c>
      <c r="C1494" t="str">
        <v>CERRADO</v>
      </c>
      <c r="D1494" t="str">
        <v>RECURSOS HUMANOS</v>
      </c>
      <c r="E1494" t="str">
        <v>RELOJ</v>
      </c>
      <c r="F1494" t="str">
        <v>BIOMETRICO</v>
      </c>
      <c r="G1494" t="str">
        <v>SUPREMA</v>
      </c>
      <c r="H1494" t="str" xml:space="preserve">
        <v xml:space="preserve">Se solicita personal de apoyo para el día Lunes 19 de septiembre en Metro Sogamoso a las 5:30 am; para que se realice la instalación de los reloj de marcación de la tienda en las áreas de contralor y Caja central; esta instalación debe quedar antes de que el personal de la tienda ingrese a realizar su marcaje._x000d_
_x000d_
Se deben dejar con la misma configuración de red del reloj que se retira.</v>
      </c>
      <c r="I1494" t="str" xml:space="preserve">
        <v xml:space="preserve">Se solicita personal de apoyo para el día Lunes 19 de septiembre en Metro Sogamoso a las 5:30 am; para que se realice la instalación de los reloj de marcación de la tienda en las áreas de contralor y Caja central; esta instalación debe quedar antes de que el personal de la tienda ingrese a realizar su marcaje._x000d_
Se deben dejar con la misma configuración de red del reloj que se retira.</v>
      </c>
      <c r="J1494" t="str">
        <v xml:space="preserve">Se realiza instalacion y configuracion de reloj para Contralor con Sn. 546854384 y para caja central con Sn. 546854310 donde se configura usuairo administrador; usuario para Jefe de Gestión Humana; configuración de red y hora; luego de todas las pruebas se hace entrega estando operativos ambos dispositivos. </v>
      </c>
      <c r="K1494">
        <v>44823</v>
      </c>
      <c r="L1494">
        <v>44823</v>
      </c>
      <c r="M1494" t="str">
        <f>TEXT(L1494,"DDDDDDD")</f>
        <v>lunes</v>
      </c>
      <c r="N1494" t="str">
        <v>M097 METRO SOGAMOSO</v>
      </c>
      <c r="O1494" t="str">
        <v>SOGAMOSO</v>
      </c>
      <c r="P1494" t="str">
        <f>IF(ISBLANK(O1494),"0",(VLOOKUP(O1494,REGION,2,FALSE)))</f>
        <v>ORIENTE</v>
      </c>
      <c r="Q1494" t="str">
        <v>JHONATAN RICARDO VARGAS ZAMBRANO</v>
      </c>
      <c r="R1494">
        <f>IF(ISBLANK(Q1494),"0", VLOOKUP(Q1494,PERSONAL,2,FALSE))</f>
        <v>1057583301</v>
      </c>
      <c r="S1494" t="str">
        <v>DIRECTO</v>
      </c>
      <c r="T1494">
        <v>0.22916666666666666</v>
      </c>
      <c r="U1494">
        <v>0.4583333333333333</v>
      </c>
      <c r="V1494">
        <f>IF(ISBLANK(T1494 ),"0",U1494-T1494)</f>
        <v>0.22916666666666666</v>
      </c>
      <c r="W1494">
        <v>3</v>
      </c>
      <c r="X1494">
        <f>NETWORKDAYS(K1494,L1493)</f>
        <v>1</v>
      </c>
      <c r="Y1494" t="str">
        <f>IF(X1494&lt;=2,"CUMPLE","NO CUMPLE")</f>
        <v>CUMPLE</v>
      </c>
    </row>
    <row r="1495" xml:space="preserve">
      <c r="A1495">
        <v>12731442</v>
      </c>
      <c r="B1495" t="str">
        <v>REQUEST</v>
      </c>
      <c r="C1495" t="str">
        <v>CERRADO</v>
      </c>
      <c r="D1495" t="str">
        <v>E-COMMERCE</v>
      </c>
      <c r="E1495" t="str">
        <v>PDA</v>
      </c>
      <c r="F1495" t="str">
        <v>PDA</v>
      </c>
      <c r="G1495" t="str">
        <v>HONEYWELL</v>
      </c>
      <c r="H1495" t="str" xml:space="preserve">
        <v xml:space="preserve">Datos usuario_x000d_
Nombre: Bryan Alexander Ayala Caro_x000d_
Correo: bryanalexander.ayalacaro@cencosud.com.co_x000d_
Usuario AD: BRAyalaCa_x000d_
Pais: Colombia_x000d_
Ubicacion: J185 JUMBO YOPAL_x000d_
Zona: Colombia Oriente_x000d_
Unidad de Negocio: JUMBO_x000d_
Servicio: null_x000d_
Telefono: 3103178247_x000d_
Anexo: null_x000d_
Descripcion: Solicita la revision de las PDA utilizadas para el control de antenas y registro de e-commerce ya que estan presentado fallas tanto de señal como del aplicativo " el de ecommerce duplica productos y no deja guardar la informacion y el de control de antenas no permite registrar la informacion por momentos._x000d_
Seccion de la tienda en donde se ubica la PDT o usuario: jumbo Yopal</v>
      </c>
      <c r="I1495" t="str" xml:space="preserve">
        <v xml:space="preserve">Por favor nos apoyan con revisión detallada de las 2 PDT asignadas a seguridad (Antenas) ya que reportan constantemente fallas con las mismas._x000d_
Validar si es necesario restaurar a fabrica y realizar la instalación de ceros.</v>
      </c>
      <c r="J1495" t="str">
        <v>Se realiza visita en sitio  y se pocede a realizar la configuracion de los dos PDT del área de seguridad ubicados en las antenas. Se realiza formateo y reestablecimiento de la nueva actualización. Se realizan pruebas de funcionalidad en compañía del usuario a cargo y este da su aprobación de funcionamiento. Los dos PDT quedan operativos y funcionales.</v>
      </c>
      <c r="K1495">
        <v>44823</v>
      </c>
      <c r="L1495">
        <v>44823</v>
      </c>
      <c r="M1495" t="str">
        <f>TEXT(L1495,"DDDDDDD")</f>
        <v>lunes</v>
      </c>
      <c r="N1495" t="str">
        <v>J185 JUMBO YOPAL</v>
      </c>
      <c r="O1495" t="str">
        <v>YOPAL</v>
      </c>
      <c r="P1495" t="str">
        <f>IF(ISBLANK(O1495),"0",(VLOOKUP(O1495,REGION,2,FALSE)))</f>
        <v>ORIENTE</v>
      </c>
      <c r="Q1495" t="str">
        <v>PABLO ANDRES BALANTA GOMEZ</v>
      </c>
      <c r="R1495">
        <f>IF(ISBLANK(Q1495),"0", VLOOKUP(Q1495,PERSONAL,2,FALSE))</f>
        <v>1111739227</v>
      </c>
      <c r="S1495" t="str">
        <v>DIRECTO</v>
      </c>
      <c r="T1495">
        <v>0.4166666666666667</v>
      </c>
      <c r="U1495">
        <v>0.5208333333333334</v>
      </c>
      <c r="V1495">
        <f>IF(ISBLANK(T1495 ),"0",U1495-T1495)</f>
        <v>0.10416666666666669</v>
      </c>
      <c r="W1495">
        <v>2</v>
      </c>
      <c r="X1495">
        <f>NETWORKDAYS(K1495,L1494)</f>
        <v>1</v>
      </c>
      <c r="Y1495" t="str">
        <f>IF(X1495&lt;=2,"CUMPLE","NO CUMPLE")</f>
        <v>CUMPLE</v>
      </c>
    </row>
    <row r="1496" xml:space="preserve">
      <c r="A1496">
        <v>12706523</v>
      </c>
      <c r="B1496" t="str">
        <v>REQUEST</v>
      </c>
      <c r="C1496" t="str">
        <v>CERRADO</v>
      </c>
      <c r="D1496" t="str">
        <v>PESCADERIA</v>
      </c>
      <c r="E1496" t="str">
        <v>BALANZA</v>
      </c>
      <c r="F1496" t="str">
        <v>COLGANTE</v>
      </c>
      <c r="G1496" t="str">
        <v>METTLER</v>
      </c>
      <c r="H1496" t="str" xml:space="preserve">
        <v xml:space="preserve">Buen día_x000d_
_x000d_
Solicito de su ayuda para instalación y configuración de una balanza colgante Bplus en el área de pescadería_x000d_
Información del equipo: a retirar_x000d_
Tienda: M195 Neiva_x000d_
Tipo Equipo: Balanza colgante_x000d_
Marca: METTLER TOLEDO_x000d_
Modelo: 8442 PLUS_x000d_
Serial: B630790000_x000d_
DI-025148_x000d_
Información del equipo: a Instalar_x000d_
Tipo Equipo: Balanza colgante_x000d_
Marca: METTLER TOLEDO_x000d_
Modelo: BPLUS_x000d_
Serial: C210658456_x000d_
Contacto en tienda Javier Ipus 312 3967493</v>
      </c>
      <c r="I1496" t="str" xml:space="preserve">
        <v xml:space="preserve">Solicito de su ayuda para instalación y configuración de una balanza colgante Bplus en el área de pescadería_x000d_
Información del equipo: a retirar_x000d_
Tienda: M038 Neiva_x000d_
Tipo Equipo: Balanza colgante_x000d_
Marca: METTLER TOLEDO_x000d_
Modelo: 8442 PLUS_x000d_
Serial: B630790000_x000d_
DI-025148_x000d_
Información del equipo: a Instalar_x000d_
Tipo Equipo: Balanza colgante_x000d_
Marca: METTLER TOLEDO_x000d_
Modelo: BPLUS_x000d_
Serial: C210658456_x000d_
Contacto en tienda Javier Ipus 312 3967493_x000d_
Mil gracias_x000d_
' NEW='Buen día_x000d_
Solicito de su ayuda para instalación y configuración de una balanza colgante Bplus en el área de pescadería_x000d_
Información del equipo: a retirar_x000d_
Tienda: M195 Neiva_x000d_
Tipo Equipo: Balanza colgante_x000d_
Marca: METTLER TOLEDO_x000d_
Modelo: 8442 PLUS_x000d_
Serial: B630790000_x000d_
DI-025148_x000d_
Información del equipo: a Instalar_x000d_
Tipo Equipo: Balanza colgante_x000d_
Marca: METTLER TOLEDO_x000d_
Modelo: BPLUS_x000d_
Serial: C210658456_x000d_
Contacto en tienda Javier Ipus 312 3967493</v>
      </c>
      <c r="J1496" t="str">
        <v xml:space="preserve">Se solicita servicio para realizar cambio de balanza colgante en la sección de pescaderia; se procede a realizar el cambio de esta en colaboración con el personal de mantenimiento de la tienda; se ajusta y adecua el soporte donde se fija la balanza; una vez realizado el montaje se procede a configurar la misma en red y a realizar pruebas de peso; acto seguido se espera y cuando confirman el cargue de los plu se procede a realizar pruebas de manera satisfactoria. La balanza retirada queda en la sección de sistemas. Se hace firmar las actas tanto de entrega como de retiro por parte del usuario y por parte del gerente. </v>
      </c>
      <c r="K1496">
        <v>44823</v>
      </c>
      <c r="L1496">
        <v>44824</v>
      </c>
      <c r="M1496" t="str">
        <f>TEXT(L1496,"DDDDDDD")</f>
        <v>martes</v>
      </c>
      <c r="N1496" t="str">
        <v>M195 METRO SANTA LUCIA</v>
      </c>
      <c r="O1496" t="str">
        <v>NEIVA</v>
      </c>
      <c r="P1496" t="str">
        <f>IF(ISBLANK(O1496),"0",(VLOOKUP(O1496,REGION,2,FALSE)))</f>
        <v>OCCIDENTE</v>
      </c>
      <c r="Q1496" t="str">
        <v>RAFAEL EDUARDO MARTINEZ ROCHA</v>
      </c>
      <c r="R1496">
        <f>IF(ISBLANK(Q1496),"0", VLOOKUP(Q1496,PERSONAL,2,FALSE))</f>
        <v>1014237678</v>
      </c>
      <c r="S1496" t="str">
        <v>DIRECTO</v>
      </c>
      <c r="T1496">
        <v>0.375</v>
      </c>
      <c r="U1496">
        <v>0.5</v>
      </c>
      <c r="V1496">
        <f>IF(ISBLANK(T1496 ),"0",U1496-T1496)</f>
        <v>0.125</v>
      </c>
      <c r="W1496">
        <v>2</v>
      </c>
      <c r="X1496">
        <f>NETWORKDAYS(K1496,L1495)</f>
        <v>1</v>
      </c>
      <c r="Y1496" t="str">
        <f>IF(X1496&lt;=2,"CUMPLE","NO CUMPLE")</f>
        <v>CUMPLE</v>
      </c>
    </row>
    <row r="1497" xml:space="preserve">
      <c r="A1497">
        <v>12725788</v>
      </c>
      <c r="B1497" t="str">
        <v>REQUEST</v>
      </c>
      <c r="C1497" t="str">
        <v>CERRADO</v>
      </c>
      <c r="D1497" t="str">
        <v>TIENDA</v>
      </c>
      <c r="E1497" t="str">
        <v>PDA</v>
      </c>
      <c r="F1497" t="str">
        <v>PDA</v>
      </c>
      <c r="G1497" t="str">
        <v>HONEYWELL</v>
      </c>
      <c r="H1497"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Administracion Central_x000d_
Telefono: 3176406586_x000d_
Anexo: null_x000d_
Descripcion: Favor realizar la reconfiguracion de los parametros de la Wlan12 con el usuarios que corresponde a cada tienda; ejemplo PDA_JXXXCO._x000d_
_x000d_
Para este proceso favor aplicar el manual en su hoja numero 8; la cula corresponde a la lectura de los Codigos QR y borrado de los parameros de WIFI._x000d_
_x000d_
Seccion en la tienda o ubicacion del usuario: Areas de tienda_x000d_
Jefe de area asignacion de la PDT: Soporte de Campo</v>
      </c>
      <c r="I1497" t="str">
        <v>jefe por favor me colabora con la autorizacion para que le tecnico de isit visite la tienda para llevar a cabo la actividad en las pdt de la tienda; anexo informacion de la pdt.</v>
      </c>
      <c r="J1497" t="str">
        <v>19/09/22 Se estuvo esperando durante 3 horas con validaciones de usuario ya que no dejaba ingresar usuario de la tienda. Se hicieron respectivas validaciones con Redes; se formateo una pdt completa para validaciones tres veces. Se hicieron pruebas con usuario preinalam; Se hicieron pruebas de conexión desde otras dos tiendas. Se esperó validación de usuario. 20/09/22 Se realiza el siguiente procedimiento para cada equipo. Se realiza ubicación del usuario y del equipo; Se procede a eliminar cswlan12 y se reinicia el equipo. Se le da olvidar a la wlan12 y se reinicia el equipo. Se realiza conexión a la wlan12 con el usuario de tienda y se reinicia el equipo. Se realizan validaciones de conexión. Desinsatalación e instalación de mochasoft a todas las pdts por desconfiguración con cargue de instalación de aplicativos; configuración de los mismos e instalación de perfiles. Configuración de teclas de función y se realizó instalación desde cero a tres pda incluyendo descarga e instalación de firmware. Se realizó pruebas con cada uno de los usuarios a satisfacción. El procedimiendto despues del desbloqueo del usuario de tienda tardo mas de 6 horas. Se da por finalizada la actividad quedando los equipos completamente operativos y sin ninguna novedad.</v>
      </c>
      <c r="K1497">
        <v>44823</v>
      </c>
      <c r="L1497">
        <v>44824</v>
      </c>
      <c r="M1497" t="str">
        <f>TEXT(L1497,"DDDDDDD")</f>
        <v>martes</v>
      </c>
      <c r="N1497" t="str">
        <v>M179 METRO PITALITO</v>
      </c>
      <c r="O1497" t="str">
        <v>PITALITO</v>
      </c>
      <c r="P1497" t="str">
        <f>IF(ISBLANK(O1497),"0",(VLOOKUP(O1497,REGION,2,FALSE)))</f>
        <v>OCCIDENTE</v>
      </c>
      <c r="Q1497" t="str">
        <v>EMERSON PALACIOS MARTINEZ</v>
      </c>
      <c r="R1497">
        <f>IF(ISBLANK(Q1497),"0", VLOOKUP(Q1497,PERSONAL,2,FALSE))</f>
        <v>13723524</v>
      </c>
      <c r="S1497" t="str">
        <v>ALIADO</v>
      </c>
      <c r="T1497">
        <v>0.3333333333333333</v>
      </c>
      <c r="U1497">
        <v>0.75</v>
      </c>
      <c r="V1497">
        <f>IF(ISBLANK(T1497 ),"0",U1497-T1497)</f>
        <v>0.4166666666666667</v>
      </c>
      <c r="W1497">
        <v>4</v>
      </c>
      <c r="X1497">
        <f>NETWORKDAYS(K1497,L1496)</f>
        <v>2</v>
      </c>
      <c r="Y1497" t="str">
        <f>IF(X1497&lt;=2,"CUMPLE","NO CUMPLE")</f>
        <v>CUMPLE</v>
      </c>
    </row>
    <row r="1498" xml:space="preserve">
      <c r="A1498">
        <v>12700458</v>
      </c>
      <c r="B1498" t="str">
        <v>REQUEST</v>
      </c>
      <c r="C1498" t="str">
        <v>CERRADO</v>
      </c>
      <c r="D1498" t="str">
        <v>TIENDA</v>
      </c>
      <c r="E1498" t="str">
        <v>BALANZA</v>
      </c>
      <c r="F1498" t="str">
        <v>MESA</v>
      </c>
      <c r="G1498" t="str">
        <v>METTLER</v>
      </c>
      <c r="H1498"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ADM. CENTRAL_x000d_
Servicio: Administracion Central_x000d_
Telefono: 3176406586_x000d_
Anexo: null_x000d_
Descripcion: Debido al proyecto de sellos nutricionales es necesario realizar la renovacion de las balanazas de Panaderia; Platos y carnes; ya que no cumplen con el proyecto_x000d_
_x000d_
Estos son los equipos a renovar:_x000d_
_x000d_
8442 PLUS - B631841457_x000d_
8442 PLUS - B631841461_x000d_
8442 PLUS - B631841468_x000d_
8442 PLUS - B631841463_x000d_
8442 PLUS - B631841469_x000d_
8442 PLUS - B644221294_x000d_
Area donde su ubica la balanza: CARNICERIA; PANADERIA; PLATOS PREPARADOS; FRUVER</v>
      </c>
      <c r="I1498" t="str" xml:space="preserve">
        <v xml:space="preserve">Solicito de su ayuda con la instalación y configuración de estas 3 balanzas de mesa que llegaron a la tienda; por favor antes de quitar las balanzas para cambiarlas deben de sacarles la información de configuración; ya que las balanzas nuevas se les coloca la misma configuración;_x000d_
Las masas de calibración ya se encuentran en la tienda en custodia de seguridad_x000d_
Tienda M195 Neiva_x000d_
Equipo: BALANZA|MESA_x000d_
Marca: METTLER TOLEDO_x000d_
Modelo: BPLUS_x000d_
Seriales:C209619366 -C209619358 -C209619352_x000d_
Contacto en tienda Javier Ipuz 312 3967493</v>
      </c>
      <c r="J1498" t="str">
        <v xml:space="preserve">Se solicita servicio para realizar cambio de balanzas de mesa secciones PANADERIA CARNES Y PLATOS PREPARADOS; se procede a realizar el cambio de estas; una vez realizado el montaje se procede a configurar las mismas en red y a realizar pruebas de peso; acto seguido se espera y cuando confirman el cargue de los plu se procede a realizar pruebas de manera satisfactoria. Las balanzas retiradas quedan en la sección de sistemas. Se hace firmar las actas tanto de entrega como de retiro por parte del usuario y por parte del gerente. </v>
      </c>
      <c r="K1498">
        <v>44823</v>
      </c>
      <c r="L1498">
        <v>44824</v>
      </c>
      <c r="M1498" t="str">
        <f>TEXT(L1498,"DDDDDDD")</f>
        <v>martes</v>
      </c>
      <c r="N1498" t="str">
        <v>M195 METRO SANTA LUCIA</v>
      </c>
      <c r="O1498" t="str">
        <v>NEIVA</v>
      </c>
      <c r="P1498" t="str">
        <f>IF(ISBLANK(O1498),"0",(VLOOKUP(O1498,REGION,2,FALSE)))</f>
        <v>OCCIDENTE</v>
      </c>
      <c r="Q1498" t="str">
        <v>RAFAEL EDUARDO MARTINEZ ROCHA</v>
      </c>
      <c r="R1498">
        <f>IF(ISBLANK(Q1498),"0", VLOOKUP(Q1498,PERSONAL,2,FALSE))</f>
        <v>1014237678</v>
      </c>
      <c r="S1498" t="str">
        <v>DIRECTO</v>
      </c>
      <c r="T1498">
        <v>0.5833333333333334</v>
      </c>
      <c r="U1498">
        <v>0.7916666666666666</v>
      </c>
      <c r="V1498">
        <f>IF(ISBLANK(T1498 ),"0",U1498-T1498)</f>
        <v>0.20833333333333326</v>
      </c>
      <c r="W1498">
        <v>3</v>
      </c>
      <c r="X1498">
        <f>NETWORKDAYS(K1498,L1497)</f>
        <v>2</v>
      </c>
      <c r="Y1498" t="str">
        <f>IF(X1498&lt;=2,"CUMPLE","NO CUMPLE")</f>
        <v>CUMPLE</v>
      </c>
    </row>
    <row r="1499" xml:space="preserve">
      <c r="A1499">
        <v>12747658</v>
      </c>
      <c r="B1499" t="str">
        <v>REQUEST</v>
      </c>
      <c r="C1499" t="str">
        <v>CERRADO</v>
      </c>
      <c r="D1499" t="str">
        <v>E-COMMERCE</v>
      </c>
      <c r="E1499" t="str">
        <v>PDA</v>
      </c>
      <c r="F1499" t="str">
        <v>PDA</v>
      </c>
      <c r="G1499" t="str">
        <v>HONEYWELL</v>
      </c>
      <c r="H1499" t="str" xml:space="preserve">
        <v xml:space="preserve">Datos usuario_x000d_
Nombre: Paola Andrea Jimenez Anacona_x000d_
Correo: PaolaAndrea.JimenezAnacona@cencosud.com.co_x000d_
Usuario AD: pajimene_x000d_
Pais: Colombia_x000d_
Ubicacion: J036 JUMBO POPAYAN CAMPANARIO_x000d_
Zona: Colombia Occidente_x000d_
Unidad de Negocio: JUMBO_x000d_
Servicio: null_x000d_
Telefono: 3218022990_x000d_
Anexo: null_x000d_
Descripcion: Nos asignaron una PDA N/S 21178B05CA para el registro de los e-commers; pero no tenemos instalada la aplicacion que se requiere para realizar la actividad._x000d_
Seccion en la tienda o ubicacion del usuario: Control perdidas- E-commers_x000d_
Jefe de area asignacion de la PDT: Ruben Dario Ramos Rivera</v>
      </c>
      <c r="I1499" t="str">
        <v>envio del tecnico para cambio de perfil de la pdt y configuracion del Janis para operacion de ecommerce</v>
      </c>
      <c r="J1499" t="str">
        <v xml:space="preserve">Se solicita la información para realizar el procedimiento; toca esperar un poco porque se encontraban en reunión. Al salir permiten el acceso a la pda en la cual indican que se debe configurar Janis. Se configura aplicativo según manual de configuración. Se presenta un error de usuario e indican que deben validar el usuario de ingreso; por lo que piden esperar mientras se valida. Luego de un tiempo se reintenta con el usuario y se logra ingresar sin problemas al aplicativo de la PDA; todo funciona perfectamente. Se realizan pruebas ok </v>
      </c>
      <c r="K1499">
        <v>44823</v>
      </c>
      <c r="L1499">
        <v>44824</v>
      </c>
      <c r="M1499" t="str">
        <f>TEXT(L1499,"DDDDDDD")</f>
        <v>martes</v>
      </c>
      <c r="N1499" t="str">
        <v>J036 JUMBO POPAYAN CAMPANARIO</v>
      </c>
      <c r="O1499" t="str">
        <v>POPAYAN</v>
      </c>
      <c r="P1499" t="str">
        <f>IF(ISBLANK(O1499),"0",(VLOOKUP(O1499,REGION,2,FALSE)))</f>
        <v>OCCIDENTE</v>
      </c>
      <c r="Q1499" t="str">
        <v>DANIEL FERNANDO PAREDES ARTEAGA</v>
      </c>
      <c r="R1499">
        <f>IF(ISBLANK(Q1499),"0", VLOOKUP(Q1499,PERSONAL,2,FALSE))</f>
        <v>10301691</v>
      </c>
      <c r="S1499" t="str">
        <v>DIRECTO</v>
      </c>
      <c r="T1499">
        <v>0.5902777777777778</v>
      </c>
      <c r="U1499">
        <v>0.6770833333333334</v>
      </c>
      <c r="V1499">
        <f>IF(ISBLANK(T1499 ),"0",U1499-T1499)</f>
        <v>0.08680555555555558</v>
      </c>
      <c r="W1499">
        <v>2</v>
      </c>
      <c r="X1499">
        <f>NETWORKDAYS(K1499,L1498)</f>
        <v>2</v>
      </c>
      <c r="Y1499" t="str">
        <f>IF(X1499&lt;=2,"CUMPLE","NO CUMPLE")</f>
        <v>CUMPLE</v>
      </c>
    </row>
    <row r="1500">
      <c r="A1500" t="str">
        <v>DEDICADO</v>
      </c>
      <c r="B1500" t="str">
        <v>DEDICADO</v>
      </c>
      <c r="C1500" t="str">
        <v>CERRADO</v>
      </c>
      <c r="D1500" t="str">
        <v>SEDE ADMINISTRATIVA</v>
      </c>
      <c r="E1500" t="str">
        <v>DEDICADO</v>
      </c>
      <c r="F1500" t="str">
        <v>DEDICADO</v>
      </c>
      <c r="G1500" t="str">
        <v>DEDICADO</v>
      </c>
      <c r="H1500" t="str">
        <v>Solicitud de técnico para apoyo en Sede Administrativa</v>
      </c>
      <c r="I1500" t="str">
        <v>Solicitud de técnico para apoyo en Sede Administrativa</v>
      </c>
      <c r="J1500" t="str">
        <v>Se realiza actividad de acompañamiento en Sede Administrativa</v>
      </c>
      <c r="K1500">
        <v>44824</v>
      </c>
      <c r="L1500">
        <v>44824</v>
      </c>
      <c r="M1500" t="str">
        <f>TEXT(L1500,"DDDDDDD")</f>
        <v>martes</v>
      </c>
      <c r="N1500" t="str">
        <v>SEDE ADMINISTRATIVA</v>
      </c>
      <c r="O1500" t="str">
        <v>BOGOTA</v>
      </c>
      <c r="P1500" t="str">
        <f>IF(ISBLANK(O1500),"0",(VLOOKUP(O1500,REGION,2,FALSE)))</f>
        <v>BOGOTA</v>
      </c>
      <c r="Q1500" t="str">
        <v>JULIAN CAMILO  ANZOLA CHALA</v>
      </c>
      <c r="R1500">
        <f>IF(ISBLANK(Q1500),"0", VLOOKUP(Q1500,PERSONAL,2,FALSE))</f>
        <v>1014286521</v>
      </c>
      <c r="S1500" t="str">
        <v>DIRECTO</v>
      </c>
      <c r="T1500">
        <v>0.3333333333333333</v>
      </c>
      <c r="U1500">
        <v>0.75</v>
      </c>
      <c r="V1500">
        <v>0.4166666666666667</v>
      </c>
      <c r="W1500" t="str">
        <v>2;5</v>
      </c>
      <c r="X1500">
        <f>NETWORKDAYS(K1500,L1499)</f>
        <v>1</v>
      </c>
      <c r="Y1500" t="str">
        <f>IF(X1500&lt;=2,"CUMPLE","NO CUMPLE")</f>
        <v>CUMPLE</v>
      </c>
    </row>
    <row r="1501" xml:space="preserve">
      <c r="A1501">
        <v>12740002</v>
      </c>
      <c r="B1501" t="str">
        <v>REQUEST</v>
      </c>
      <c r="C1501" t="str">
        <v>CERRADO</v>
      </c>
      <c r="D1501" t="str">
        <v>RECURSOS HUMANOS</v>
      </c>
      <c r="E1501" t="str">
        <v>RELOJ</v>
      </c>
      <c r="F1501" t="str">
        <v>BIOMETRICO</v>
      </c>
      <c r="G1501" t="str">
        <v>SUPREMA</v>
      </c>
      <c r="H1501" t="str" xml:space="preserve">
        <v xml:space="preserve">Se solicita personal de apoyo para el día martes 20 de septiembre en Metro Duitama a las 5:30 am; para que se realice la instalación de los reloj de marcación de la tienda en las áreas de contralor y Caja central; esta instalación debe quedar antes de que el personal de la tienda ingrese a realizar su marcaje._x000d_
_x000d_
Se deben dejar con la misma configuración de red del reloj que se retira.</v>
      </c>
      <c r="I1501" t="str" xml:space="preserve">
        <v xml:space="preserve">Se solicita personal de apoyo para el día martes 20 de septiembre en Metro Duitama a las 5:30 am; para que se realice la instalación de los reloj de marcación de la tienda en las áreas de contralor y Caja central; esta instalación debe quedar antes de que el personal de la tienda ingrese a realizar su marcaje._x000d_
Se deben dejar con la misma configuración de red del reloj que se retira.</v>
      </c>
      <c r="J1501" t="str">
        <v>Se llega a sitio a las 5:30 am donde según solicitud se procede con la instalación y configuración de relojes con los seriales: Reloj nuevo contralor Sn. 546854508 y Reloj nuevo caja central Sn. 546854506; a los cuales se les asigna usuario administrador para Sistemas y Gestión Humana. Se configura hora de manera correcta y configuracion IP. Se hace entrega a Jefe de Gestion Humana quien firma las actas a satisfacción.</v>
      </c>
      <c r="K1501">
        <v>44824</v>
      </c>
      <c r="L1501">
        <v>44824</v>
      </c>
      <c r="M1501" t="str">
        <f>TEXT(L1501,"DDDDDDD")</f>
        <v>martes</v>
      </c>
      <c r="N1501" t="str">
        <v>M028 METRO DUITAMA INNOVO</v>
      </c>
      <c r="O1501" t="str">
        <v>DUITAMA</v>
      </c>
      <c r="P1501" t="str">
        <f>IF(ISBLANK(O1501),"0",(VLOOKUP(O1501,REGION,2,FALSE)))</f>
        <v>ORIENTE</v>
      </c>
      <c r="Q1501" t="str">
        <v>JHONATAN RICARDO VARGAS ZAMBRANO</v>
      </c>
      <c r="R1501">
        <f>IF(ISBLANK(Q1501),"0", VLOOKUP(Q1501,PERSONAL,2,FALSE))</f>
        <v>1057583301</v>
      </c>
      <c r="S1501" t="str">
        <v>DIRECTO</v>
      </c>
      <c r="T1501">
        <v>0.22916666666666666</v>
      </c>
      <c r="U1501">
        <v>0.4166666666666667</v>
      </c>
      <c r="V1501">
        <f>IF(ISBLANK(T1501 ),"0",U1501-T1501)</f>
        <v>0.18750000000000003</v>
      </c>
      <c r="W1501">
        <v>3</v>
      </c>
      <c r="X1501">
        <f>NETWORKDAYS(K1501,L1500)</f>
        <v>1</v>
      </c>
      <c r="Y1501" t="str">
        <f>IF(X1501&lt;=2,"CUMPLE","NO CUMPLE")</f>
        <v>CUMPLE</v>
      </c>
    </row>
    <row r="1502" xml:space="preserve">
      <c r="A1502">
        <v>12713168</v>
      </c>
      <c r="B1502" t="str">
        <v>INCIDENT</v>
      </c>
      <c r="C1502" t="str">
        <v>CERRADO</v>
      </c>
      <c r="D1502" t="str">
        <v>LINEAL DE CAJAS</v>
      </c>
      <c r="E1502" t="str">
        <v>SCANNER</v>
      </c>
      <c r="F1502" t="str">
        <v>MANO</v>
      </c>
      <c r="G1502" t="str">
        <v>ZEBRA</v>
      </c>
      <c r="H1502"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solicito revision de scaner de mano de la pos 29 caja de electro la cual no registra articulos_x000d_
Numero de inventario: no tiene</v>
      </c>
      <c r="I1502" t="str">
        <v>Favor nos ayudan con la revision de la caja 29</v>
      </c>
      <c r="J1502" t="str">
        <v>Se procede a realizar validación de dispositivo tipo escaner de mano en el área de electro; se realiza cambio e instalacion de nuevo escaner de mano; se realiza configuración de tags y se valida realizando pruebas en el equipo con el supervisor de cajas y el usuario a satisfacción. Se deja equipo operativo y en funcionamiento.</v>
      </c>
      <c r="K1502">
        <v>44824</v>
      </c>
      <c r="L1502">
        <v>44824</v>
      </c>
      <c r="M1502" t="str">
        <f>TEXT(L1502,"DDDDDDD")</f>
        <v>martes</v>
      </c>
      <c r="N1502" t="str">
        <v>J045 JUMBO AV.DEL FERROCARRIL SANTA MARTA</v>
      </c>
      <c r="O1502" t="str">
        <v>SANTA MARTA</v>
      </c>
      <c r="P1502" t="str">
        <f>IF(ISBLANK(O1502),"0",(VLOOKUP(O1502,REGION,2,FALSE)))</f>
        <v>COSTA</v>
      </c>
      <c r="Q1502" t="str">
        <v>ENRIQUE RAFAEL PONZON ORTEGA</v>
      </c>
      <c r="R1502">
        <f>IF(ISBLANK(Q1502),"0", VLOOKUP(Q1502,PERSONAL,2,FALSE))</f>
        <v>1082888515</v>
      </c>
      <c r="S1502" t="str">
        <v>DIRECTO</v>
      </c>
      <c r="T1502">
        <v>0.4930555555555556</v>
      </c>
      <c r="U1502">
        <v>0.5256944444444445</v>
      </c>
      <c r="V1502">
        <f>IF(ISBLANK(T1502 ),"0",U1502-T1502)</f>
        <v>0.032638888888888884</v>
      </c>
      <c r="W1502">
        <v>1</v>
      </c>
      <c r="X1502">
        <f>NETWORKDAYS(K1502,L1501)</f>
        <v>1</v>
      </c>
      <c r="Y1502" t="str">
        <f>IF(X1502&lt;=2,"CUMPLE","NO CUMPLE")</f>
        <v>CUMPLE</v>
      </c>
    </row>
    <row r="1503" xml:space="preserve">
      <c r="A1503">
        <v>12747521</v>
      </c>
      <c r="B1503" t="str">
        <v>REQUEST</v>
      </c>
      <c r="C1503" t="str">
        <v>CERRADO</v>
      </c>
      <c r="D1503" t="str">
        <v>LINEAL DE CAJAS</v>
      </c>
      <c r="E1503" t="str">
        <v>POS</v>
      </c>
      <c r="F1503" t="str">
        <v>POS</v>
      </c>
      <c r="G1503" t="str">
        <v>WINCOR</v>
      </c>
      <c r="H1503"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Buena tarde:_x000d_
_x000d_
solicito de su ayuda para revision de la pos 2 esta apagada y no funciona._x000d_
Tienda J047_x000d_
Equipo pos_x000d_
Marca WINCOR_x000d_
Modelo: BEETLE -M_x000d_
INVENTARIO 014953</v>
      </c>
      <c r="I1503" t="str" xml:space="preserve">
        <v xml:space="preserve">Buenos días_x000d_
Solicito de su ayuda para revisión de la pos 2 ; está presentando fallas esta pagada y no prende; por favor hacer un diagnostico completo y solicitar las partes que sean necesarias_x000d_
Tienda J047 Girardot_x000d_
Equipo: pos_x000d_
Marca: WINCOR_x000d_
Modelo: BEETLE-M_x000d_
Serial: 6498503999_x000d_
Ubicación: línea de cajas_x000d_
Contacto en tienda Elena Rivera 301 6000752</v>
      </c>
      <c r="J1503" t="str" xml:space="preserve">
        <v xml:space="preserve">Se realiza revisión de la CPU POS y esta se encuentra sin fuente de poder; board en mal estado físico y electrónico; sin gaveta ; CPU POS en total despiece. Se debe solicitar POS completa para realizar el cambio total y también se solicita gaveta (cash drawer) para ejecutar proceso de ensamble; instalación y configuración y dejar el punto de la pos 2 operativo._x000d_
Marca Wincor_x000d_
Modelo Bettle-M_x000d_
Serial 6498503999</v>
      </c>
      <c r="K1503">
        <v>44824</v>
      </c>
      <c r="L1503">
        <v>44824</v>
      </c>
      <c r="M1503" t="str">
        <f>TEXT(L1503,"DDDDDDD")</f>
        <v>martes</v>
      </c>
      <c r="N1503" t="str">
        <v>J047 JUMBO GIRARDOT</v>
      </c>
      <c r="O1503" t="str">
        <v>GIRARDOT</v>
      </c>
      <c r="P1503" t="str">
        <f>IF(ISBLANK(O1503),"0",(VLOOKUP(O1503,REGION,2,FALSE)))</f>
        <v>OCCIDENTE</v>
      </c>
      <c r="Q1503" t="str">
        <v>RAFAEL ARDILA PUENTES</v>
      </c>
      <c r="R1503">
        <f>IF(ISBLANK(Q1503),"0", VLOOKUP(Q1503,PERSONAL,2,FALSE))</f>
        <v>1018419858</v>
      </c>
      <c r="S1503" t="str">
        <v>ALIADO</v>
      </c>
      <c r="T1503">
        <v>0.4583333333333333</v>
      </c>
      <c r="U1503">
        <v>0.5</v>
      </c>
      <c r="V1503">
        <f>IF(ISBLANK(T1503 ),"0",U1503-T1503)</f>
        <v>0.041666666666666685</v>
      </c>
      <c r="W1503">
        <v>1</v>
      </c>
      <c r="X1503">
        <f>NETWORKDAYS(K1503,L1502)</f>
        <v>1</v>
      </c>
      <c r="Y1503" t="str">
        <f>IF(X1503&lt;=2,"CUMPLE","NO CUMPLE")</f>
        <v>CUMPLE</v>
      </c>
    </row>
    <row r="1504" xml:space="preserve">
      <c r="A1504">
        <v>12744916</v>
      </c>
      <c r="B1504" t="str">
        <v>REQUEST</v>
      </c>
      <c r="C1504" t="str">
        <v>CERRADO</v>
      </c>
      <c r="D1504" t="str">
        <v>CARNES</v>
      </c>
      <c r="E1504" t="str">
        <v>BALANZA</v>
      </c>
      <c r="F1504" t="str">
        <v>COLGANTE</v>
      </c>
      <c r="G1504" t="str">
        <v>METTLER</v>
      </c>
      <c r="H1504" t="str" xml:space="preserve">
        <v xml:space="preserve">Datos usuario_x000d_
Nombre: Wilson Samuel Duarte Quevedo_x000d_
Correo: Wilson.Duarte@cencosud.com.co_x000d_
Usuario AD: Wsduarte_x000d_
Pais: Colombia_x000d_
Ubicacion: J044 JUMBO CHIA_x000d_
Zona: Colombia Bogota_x000d_
Unidad de Negocio: Supermercados_x000d_
Servicio: Tiendas &amp; Centros de Distribucion_x000d_
Telefono: 3106184927_x000d_
Anexo: null_x000d_
Descripcion: por favor de su ayuda balanza colgante de carne presenta impresion de etiqueta borrosa y la informacion no es legible y otra balanza la informacion no sale completa._x000d_
Area en donde se encuentra la Balanza: carnes</v>
      </c>
      <c r="I1504" t="str" xml:space="preserve">
        <v xml:space="preserve">Transfer Assignee from '' to 'Espinosa Rodriguez; Jamir Leandro '_x000d_
Transfer Group from 'Mesas Especializadas Colombia' to 'Soporte_Onsite_REG_Remoto_SM Colombia'</v>
      </c>
      <c r="J1504" t="str">
        <v>Se realizó la revisión de la balanza; se hizo limpieza del cabezal de impresión y el rodillo de avance; pero la falla persiste. El cabezal presenta varias rayas por lo que la impresión en las etiquetas no es legible. Se debe reemplazar el cabezal de impresión. Serial balanza C011150956</v>
      </c>
      <c r="K1504">
        <v>44824</v>
      </c>
      <c r="L1504">
        <v>44824</v>
      </c>
      <c r="M1504" t="str">
        <f>TEXT(L1504,"DDDDDDD")</f>
        <v>martes</v>
      </c>
      <c r="N1504" t="str">
        <v>J044 JUMBO CHIA</v>
      </c>
      <c r="O1504" t="str">
        <v>CHIA</v>
      </c>
      <c r="P1504" t="str">
        <f>IF(ISBLANK(O1504),"0",(VLOOKUP(O1504,REGION,2,FALSE)))</f>
        <v>BOGOTA</v>
      </c>
      <c r="Q1504" t="str">
        <v>ALEXANDER CASTILLO SOTELO</v>
      </c>
      <c r="R1504">
        <f>IF(ISBLANK(Q1504),"0", VLOOKUP(Q1504,PERSONAL,2,FALSE))</f>
        <v>80216449</v>
      </c>
      <c r="S1504" t="str">
        <v>ALIADO</v>
      </c>
      <c r="T1504">
        <v>0.5416666666666666</v>
      </c>
      <c r="U1504">
        <v>0.5833333333333334</v>
      </c>
      <c r="V1504">
        <f>IF(ISBLANK(T1504 ),"0",U1504-T1504)</f>
        <v>0.04166666666666674</v>
      </c>
      <c r="W1504">
        <v>1</v>
      </c>
      <c r="X1504">
        <f>NETWORKDAYS(K1504,L1503)</f>
        <v>1</v>
      </c>
      <c r="Y1504" t="str">
        <f>IF(X1504&lt;=2,"CUMPLE","NO CUMPLE")</f>
        <v>CUMPLE</v>
      </c>
    </row>
    <row r="1505" xml:space="preserve">
      <c r="A1505">
        <v>12751262</v>
      </c>
      <c r="B1505" t="str">
        <v>REQUEST</v>
      </c>
      <c r="C1505" t="str">
        <v>CERRADO</v>
      </c>
      <c r="D1505" t="str">
        <v>CARNES</v>
      </c>
      <c r="E1505" t="str">
        <v>BALANZA</v>
      </c>
      <c r="F1505" t="str">
        <v>COLGANTE</v>
      </c>
      <c r="G1505" t="str">
        <v>METTLER</v>
      </c>
      <c r="H1505" t="str" xml:space="preserve">
        <v xml:space="preserve">Datos usuario_x000d_
Nombre: Wilson Samuel Duarte Quevedo_x000d_
Correo: Wilson.Duarte@cencosud.com.co_x000d_
Usuario AD: Wsduarte_x000d_
Pais: Colombia_x000d_
Ubicacion: J044 JUMBO CHIA_x000d_
Zona: Colombia Bogota_x000d_
Unidad de Negocio: Supermercados_x000d_
Servicio: Tiendas &amp; Centros de Distribucion_x000d_
Telefono: 3106184927_x000d_
Anexo: null_x000d_
Descripcion: revision balanza colgante sale fecha beneficio sobre codigo de barras_x000d_
Area en donde se encuentra la Balanza: carnes</v>
      </c>
      <c r="I1505" t="str" xml:space="preserve">
        <v xml:space="preserve">Transfer Assignee from '' to 'Espinosa Rodriguez; Jamir Leandro '_x000d_
Transfer Group from 'Mesas Especializadas Colombia' to 'Soporte_Onsite_REG_Remoto_SM Colombia</v>
      </c>
      <c r="J1505" t="str">
        <v>Se realizaron diferentes configuraciones en la balanza para que los textos en la etiqueta no queden montados; se restablecieron todos los parámetros de fabrica y se hizo toda la configuración pero la falla persiste. Se hizo actualización del Firmware y se hacen diferentes configuraciones. Sin embargo la falla continua. En comunicación con el proveedor informa que los motores de avance son los que están averiados por lo que se debe realizar cambio. Serial balanza C107172048</v>
      </c>
      <c r="K1505">
        <v>44824</v>
      </c>
      <c r="L1505">
        <v>44824</v>
      </c>
      <c r="M1505" t="str">
        <f>TEXT(L1505,"DDDDDDD")</f>
        <v>martes</v>
      </c>
      <c r="N1505" t="str">
        <v>J044 JUMBO CHIA</v>
      </c>
      <c r="O1505" t="str">
        <v>CHIA</v>
      </c>
      <c r="P1505" t="str">
        <f>IF(ISBLANK(O1505),"0",(VLOOKUP(O1505,REGION,2,FALSE)))</f>
        <v>BOGOTA</v>
      </c>
      <c r="Q1505" t="str">
        <v>ALEXANDER CASTILLO SOTELO</v>
      </c>
      <c r="R1505">
        <f>IF(ISBLANK(Q1505),"0", VLOOKUP(Q1505,PERSONAL,2,FALSE))</f>
        <v>80216449</v>
      </c>
      <c r="S1505" t="str">
        <v>ALIADO</v>
      </c>
      <c r="T1505">
        <v>0.5833333333333334</v>
      </c>
      <c r="U1505">
        <v>0.6666666666666666</v>
      </c>
      <c r="V1505">
        <f>IF(ISBLANK(T1505 ),"0",U1505-T1505)</f>
        <v>0.08333333333333326</v>
      </c>
      <c r="W1505">
        <v>2</v>
      </c>
      <c r="X1505">
        <f>NETWORKDAYS(K1505,L1504)</f>
        <v>1</v>
      </c>
      <c r="Y1505" t="str">
        <f>IF(X1505&lt;=2,"CUMPLE","NO CUMPLE")</f>
        <v>CUMPLE</v>
      </c>
    </row>
    <row r="1506">
      <c r="A1506" t="str">
        <v>DEDICADO</v>
      </c>
      <c r="B1506" t="str">
        <v>DEDICADO</v>
      </c>
      <c r="C1506" t="str">
        <v>CERRADO</v>
      </c>
      <c r="D1506" t="str">
        <v>TIENDA</v>
      </c>
      <c r="E1506" t="str">
        <v>DEDICADO</v>
      </c>
      <c r="F1506" t="str">
        <v>DEDICADO</v>
      </c>
      <c r="G1506" t="str">
        <v>DEDICADO</v>
      </c>
      <c r="H1506" t="str">
        <v xml:space="preserve">Solicitud de técnico para apoyo en Zona Occidente </v>
      </c>
      <c r="I1506" t="str">
        <v xml:space="preserve">Solicitud de técnico para apoyo en Zona Occidente </v>
      </c>
      <c r="J1506" t="str">
        <v>Se realiza actividad de acompañamiento en Zona Occidente</v>
      </c>
      <c r="K1506">
        <v>44824</v>
      </c>
      <c r="L1506">
        <v>44824</v>
      </c>
      <c r="M1506" t="str">
        <f>TEXT(L1506,"DDDDDDD")</f>
        <v>martes</v>
      </c>
      <c r="N1506" t="str">
        <v>ZONA OCCIDENTE</v>
      </c>
      <c r="O1506" t="str">
        <v>CALI</v>
      </c>
      <c r="P1506" t="str">
        <v>OCCIDENTE</v>
      </c>
      <c r="Q1506" t="str">
        <v>LINA FERNANDA ARBOLEDA PRECIADO</v>
      </c>
      <c r="R1506">
        <v>1143832224</v>
      </c>
      <c r="S1506" t="str">
        <v>DIRECTO</v>
      </c>
      <c r="T1506">
        <v>0.3333333333333333</v>
      </c>
      <c r="U1506">
        <v>0.75</v>
      </c>
      <c r="V1506">
        <v>0.4166666666666667</v>
      </c>
      <c r="W1506" t="str">
        <v>2;5</v>
      </c>
      <c r="X1506">
        <f>NETWORKDAYS(K1506,L1505)</f>
        <v>1</v>
      </c>
      <c r="Y1506" t="str">
        <f>IF(X1506&lt;=2,"CUMPLE","NO CUMPLE")</f>
        <v>CUMPLE</v>
      </c>
    </row>
    <row r="1507" xml:space="preserve">
      <c r="A1507">
        <v>12750234</v>
      </c>
      <c r="B1507" t="str">
        <v>INCIDENT</v>
      </c>
      <c r="C1507" t="str">
        <v>CERRADO</v>
      </c>
      <c r="D1507" t="str">
        <v>PGC</v>
      </c>
      <c r="E1507" t="str">
        <v>VERIFICADOR</v>
      </c>
      <c r="F1507" t="str">
        <v>VERIFICADOR</v>
      </c>
      <c r="G1507" t="str">
        <v>ZEBRA</v>
      </c>
      <c r="H1507"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Supermercados_x000d_
Servicio: Tiendas &amp; Centros de Distribucion_x000d_
Telefono: 3204881397_x000d_
Anexo: 3167577737_x000d_
Descripcion: Verificador de precios de rancho no carga para lectura de precios. AD-039907_x000d_
Indicar ubicacion del Equipo en tienda o oficinas: Tienda; sector PGC</v>
      </c>
      <c r="I1507" t="str">
        <v>tecnico de isit realice la validacion de la novedad reportada en tienda</v>
      </c>
      <c r="J1507" t="str">
        <v>Se realiza ubicación del equipo y del usuario. MK3190: Se procede con el desmonte del activo y se lleva a oficina de sistemas para la respectiva conexión al pc. Se procede con el reset del mismo y configuración. Se procede con la descarga del firmware y se lleva a una micro sd; se ejecuta desde la misma. Se pasan archivos del sistema correspondientes al verificador y a la tienda; se configuran parámetros de red se configura wlan correspondiente. Se pasan videos e imagenes del mismo. Se procede a realizar pruebas de un reinicio. Se realizan pruebas de video; logos y se ejecuta escaneo de diferentes productos a satisfacción del usuario. Se realiza tracer al mismo a satisfacción. Newland: Se realiza ubicación de cada uno de los verificadores en cada una de las secciones de las tiendas. Se realiza el siguiente procedimiento para cada equipo: Se procede a ingresar con codigo qr y de barras a cada verificador lo cual solo lo permite en los newland. Se elimina y se olvida la wlan12 pero al reiniciar el equipo sigue ingresando con el usuario preinalam y la wlan correspondiente. Es necesario desmontar los verificadores newland; llevarlo al laboratorio de sistemas y realizar la restauración de valores de los mismos. Se realiza configuración del equipo y aplicativos desde cero. Se configura wlan12 con el usuario correspondiente a tienda. Se llevan los newland a sitio y se montan nuevamente. Zebra Portable: Se conecta al equipo; Se configura parametros de red de la impresora. Se pasa archivo de configuración para impresión de los mismos y correcto funcionamiento. Todos los equipos quedan completamente operativos y funcionales en la wlan correspondiente con el usuario correspondiente.</v>
      </c>
      <c r="K1507">
        <v>44824</v>
      </c>
      <c r="L1507">
        <v>44825</v>
      </c>
      <c r="M1507" t="str">
        <f>TEXT(L1507,"DDDDDDD")</f>
        <v>miércoles</v>
      </c>
      <c r="N1507" t="str">
        <v>M179 METRO PITALITO</v>
      </c>
      <c r="O1507" t="str">
        <v>PITALITO</v>
      </c>
      <c r="P1507" t="str">
        <f>IF(ISBLANK(O1507),"0",(VLOOKUP(O1507,REGION,2,FALSE)))</f>
        <v>OCCIDENTE</v>
      </c>
      <c r="Q1507" t="str">
        <v>EMERSON PALACIOS MARTINEZ</v>
      </c>
      <c r="R1507">
        <f>IF(ISBLANK(Q1507),"0", VLOOKUP(Q1507,PERSONAL,2,FALSE))</f>
        <v>13723524</v>
      </c>
      <c r="S1507" t="str">
        <v>ALIADO</v>
      </c>
      <c r="T1507">
        <v>0.25</v>
      </c>
      <c r="U1507">
        <v>0.5208333333333334</v>
      </c>
      <c r="V1507">
        <f>IF(ISBLANK(T1507 ),"0",U1507-T1507)</f>
        <v>0.27083333333333337</v>
      </c>
      <c r="W1507">
        <v>3</v>
      </c>
      <c r="X1507">
        <f>NETWORKDAYS(K1507,L1506)</f>
        <v>1</v>
      </c>
      <c r="Y1507" t="str">
        <f>IF(X1507&lt;=2,"CUMPLE","NO CUMPLE")</f>
        <v>CUMPLE</v>
      </c>
    </row>
    <row r="1508" xml:space="preserve">
      <c r="A1508">
        <v>13156441</v>
      </c>
      <c r="B1508" t="str">
        <v>REQUEST</v>
      </c>
      <c r="C1508" t="str">
        <v>CERRADO</v>
      </c>
      <c r="D1508" t="str">
        <v>TIENDA</v>
      </c>
      <c r="E1508" t="str">
        <v>MICROSENS</v>
      </c>
      <c r="F1508" t="str">
        <v>MICROSENS</v>
      </c>
      <c r="G1508" t="str">
        <v>MICROSENS</v>
      </c>
      <c r="H1508" t="str" xml:space="preserve">
        <v xml:space="preserve">Datos usuario_x000d_
Nombre: lma00024_x000d_
Correo: Deyssy.AricapaAraque@externos-co.cencosud.com_x000d_
Usuario AD: lma00024_x000d_
Pais: Colombia_x000d_
Ubicacion: J027 JUMBO RIONEGRO_x000d_
Zona: Colombia Centro_x000d_
Unidad de Negocio: ADM CENTRAL_x000d_
Servicio: null_x000d_
Telefono: 3176685924_x000d_
Anexo: null_x000d_
Descripcion: buen dia_x000d_
_x000d_
se requiere apoyo de soporte campo para la migracion de microsens y upgrade del fortinet_x000d_
_x000d_
gracias_x000d_
Area Afectada: microsens y fortinet_x000d_
Dispositivo Afectado: microsens y fortinet</v>
      </c>
      <c r="I1508" t="str">
        <v>Transfer Group from 'Soporte_Onsite_REG_Centro_SM Colombia' to 'Soporte_Onsite_REG_Remoto_SM Colombia'</v>
      </c>
      <c r="J1508" t="str" xml:space="preserve">
        <v xml:space="preserve">Servicio atendido el 15/03/2023_x000d_
Se realizó el acompañamiento all área de redes donde se verifico los microsens de la línea de cajas y se realizó actualización en el fortinet</v>
      </c>
      <c r="K1508">
        <v>45002</v>
      </c>
      <c r="L1508">
        <v>45002</v>
      </c>
      <c r="M1508" t="str">
        <f>TEXT(L1508,"DDDDDDD")</f>
        <v>viernes</v>
      </c>
      <c r="N1508" t="str">
        <v>J027 JUMBO RIONEGRO</v>
      </c>
      <c r="O1508" t="str">
        <v>RIONEGRO</v>
      </c>
      <c r="P1508" t="str">
        <f>IF(ISBLANK(O1508),"0",(VLOOKUP(O1508,REGION,2,FALSE)))</f>
        <v>CENTRO</v>
      </c>
      <c r="Q1508" t="str">
        <v>YURIMAR MARQUEZ MUÑOZ</v>
      </c>
      <c r="R1508">
        <f>IF(ISBLANK(Q1508),"0", VLOOKUP(Q1508,PERSONAL,2,FALSE))</f>
        <v>1045025746</v>
      </c>
      <c r="S1508" t="str">
        <v>DIRECTO</v>
      </c>
      <c r="T1508">
        <v>0.5833333333333334</v>
      </c>
      <c r="U1508">
        <v>0.6666666666666666</v>
      </c>
      <c r="V1508">
        <f>IF(ISBLANK(T1508 ),"0",U1508-T1508)</f>
        <v>0.08333333333333326</v>
      </c>
      <c r="W1508">
        <v>1</v>
      </c>
      <c r="X1508">
        <f>NETWORKDAYS(K1508,L1507)</f>
        <v>-128</v>
      </c>
      <c r="Y1508" t="str">
        <f>IF(X1508&lt;=2,"CUMPLE","NO CUMPLE")</f>
        <v>CUMPLE</v>
      </c>
    </row>
    <row r="1509" xml:space="preserve">
      <c r="A1509">
        <v>13180683</v>
      </c>
      <c r="B1509" t="str">
        <v>REQUEST</v>
      </c>
      <c r="C1509" t="str">
        <v>CERRADO</v>
      </c>
      <c r="D1509" t="str">
        <v>LINEAL DE CAJAS</v>
      </c>
      <c r="E1509" t="str">
        <v>POS</v>
      </c>
      <c r="F1509" t="str">
        <v>POS</v>
      </c>
      <c r="G1509" t="str">
        <v>WINCOR</v>
      </c>
      <c r="H1509" t="str" xml:space="preserve">
        <v xml:space="preserve">Datos usuario_x000d_
Nombre: jslopezm_x000d_
Correo: JohanStiven.LopezMunoz@cencosud.com.co_x000d_
Usuario AD: jslopezm_x000d_
Pais: Colombia_x000d_
Ubicacion: J027 JUMBO RIONEGRO_x000d_
Zona: Colombia Centro_x000d_
Unidad de Negocio: JUMBO_x000d_
Servicio: null_x000d_
Telefono: 3215016884_x000d_
Anexo: null_x000d_
Descripcion: BUENOS DIAS ME PUEDEN POR FAVIR COLABORAR DE NUEVO CON LA CAJA 7 AUN PRESENTA FALLAS CON EL TECLADO Y SOPORTE INDICA QUE ES FALLA DE CABLE Y EL TECLADO SIGUE PEGADO_x000d_
MUCHAS GRACIAS</v>
      </c>
      <c r="I1509" t="str" xml:space="preserve">
        <v xml:space="preserve">Datos usuario_x000d_
Nombre: jslopezm_x000d_
Correo: JohanStiven.LopezMunoz@cencosud.com.co_x000d_
Usuario AD: jslopezm_x000d_
Pais: Colombia_x000d_
Ubicacion: J027 JUMBO RIONEGRO_x000d_
Zona: Colombia Centro_x000d_
Unidad de Negocio: JUMBO_x000d_
Servicio: null_x000d_
Telefono: 3215016884_x000d_
Anexo: null_x000d_
Descripcion: BUENOS DIAS ME PUEDEN POR FAVIR COLABORAR DE NUEVO CON LA CAJA 7 AUN PRESENTA FALLAS CON EL TECLADO Y SOPORTE INDICA QUE ES FALLA DE CABLE Y EL TECLADO SIGUE PEGADO_x000d_
MUCHAS GRACIAS</v>
      </c>
      <c r="J1509" t="str">
        <v>Se realizó pruebas y en el momento no presentaba fallas de teclado sin embargo se hizo intercambio de teclado con la caja 10 que casi no está en uso; para que el usuario viera que no hay falla con teclado ni con el cable. Pos queda operativa</v>
      </c>
      <c r="K1509">
        <v>45012</v>
      </c>
      <c r="L1509">
        <v>45013</v>
      </c>
      <c r="M1509" t="str">
        <f>TEXT(L1509,"DDDDDDD")</f>
        <v>martes</v>
      </c>
      <c r="N1509" t="str">
        <v>J027 JUMBO RIONEGRO</v>
      </c>
      <c r="O1509" t="str">
        <v>RIONEGRO</v>
      </c>
      <c r="P1509" t="str">
        <f>IF(ISBLANK(O1509),"0",(VLOOKUP(O1509,REGION,2,FALSE)))</f>
        <v>CENTRO</v>
      </c>
      <c r="Q1509" t="str">
        <v>YURIMAR MARQUEZ MUÑOZ</v>
      </c>
      <c r="R1509">
        <f>IF(ISBLANK(Q1509),"0", VLOOKUP(Q1509,PERSONAL,2,FALSE))</f>
        <v>1045025746</v>
      </c>
      <c r="S1509" t="str">
        <v>DIRECTO</v>
      </c>
      <c r="T1509">
        <v>0.3333333333333333</v>
      </c>
      <c r="U1509">
        <v>0.375</v>
      </c>
      <c r="V1509">
        <f>IF(ISBLANK(T1509 ),"0",U1509-T1509)</f>
        <v>0.041666666666666685</v>
      </c>
      <c r="W1509">
        <v>1</v>
      </c>
      <c r="X1509">
        <f>NETWORKDAYS(K1509,L1508)</f>
        <v>-7</v>
      </c>
      <c r="Y1509" t="str">
        <f>IF(X1509&lt;=2,"CUMPLE","NO CUMPLE")</f>
        <v>CUMPLE</v>
      </c>
    </row>
    <row r="1510">
      <c r="A1510" t="str">
        <v>DEDICADO</v>
      </c>
      <c r="B1510" t="str">
        <v>DEDICADO</v>
      </c>
      <c r="C1510" t="str">
        <v>CERRADO</v>
      </c>
      <c r="D1510" t="str">
        <v>CRC</v>
      </c>
      <c r="E1510" t="str">
        <v>DEDICADO</v>
      </c>
      <c r="F1510" t="str">
        <v>DEDICADO</v>
      </c>
      <c r="G1510" t="str">
        <v>DEDICADO</v>
      </c>
      <c r="H1510" t="str">
        <v>Gestión de soporte técnico en el Centro de Reparación</v>
      </c>
      <c r="I1510" t="str">
        <v>Gestión de soporte técnico en el Centro de Reparación</v>
      </c>
      <c r="J1510" t="str">
        <v>Se realiza actividad de acompañamiento en CRC</v>
      </c>
      <c r="K1510">
        <v>44825</v>
      </c>
      <c r="L1510">
        <v>44825</v>
      </c>
      <c r="M1510" t="str">
        <f>TEXT(L1510,"DDDDDDD")</f>
        <v>miércoles</v>
      </c>
      <c r="N1510" t="str">
        <v>CENTRO DE REPARACIÓN</v>
      </c>
      <c r="O1510" t="str">
        <v>BOGOTA</v>
      </c>
      <c r="P1510" t="str">
        <f>IF(ISBLANK(O1510),"0",(VLOOKUP(O1510,REGION,2,FALSE)))</f>
        <v>BOGOTA</v>
      </c>
      <c r="Q1510" t="str">
        <v>DIEGO ALBERTO TORRES CRUZ</v>
      </c>
      <c r="R1510">
        <f>IF(ISBLANK(Q1510),"0", VLOOKUP(Q1510,PERSONAL,2,FALSE))</f>
        <v>1000466791</v>
      </c>
      <c r="S1510" t="str">
        <v>DIRECTO</v>
      </c>
      <c r="T1510">
        <v>0.3333333333333333</v>
      </c>
      <c r="U1510">
        <v>0.75</v>
      </c>
      <c r="V1510">
        <v>0.4166666666666667</v>
      </c>
      <c r="W1510" t="str">
        <v>2;5</v>
      </c>
      <c r="X1510">
        <f>NETWORKDAYS(K1510,L1509)</f>
        <v>135</v>
      </c>
      <c r="Y1510" t="str">
        <f>IF(X1510&lt;=2,"CUMPLE","NO CUMPLE")</f>
        <v>NO CUMPLE</v>
      </c>
    </row>
    <row r="1511">
      <c r="A1511" t="str">
        <v>DEDICADO</v>
      </c>
      <c r="B1511" t="str">
        <v>DEDICADO</v>
      </c>
      <c r="C1511" t="str">
        <v>CERRADO</v>
      </c>
      <c r="D1511" t="str">
        <v>SEDE ADMINISTRATIVA</v>
      </c>
      <c r="E1511" t="str">
        <v>DEDICADO</v>
      </c>
      <c r="F1511" t="str">
        <v>DEDICADO</v>
      </c>
      <c r="G1511" t="str">
        <v>DEDICADO</v>
      </c>
      <c r="H1511" t="str">
        <v>Solicitud de técnico para apoyo en Sede Administrativa</v>
      </c>
      <c r="I1511" t="str">
        <v>Solicitud de técnico para apoyo en Sede Administrativa</v>
      </c>
      <c r="J1511" t="str">
        <v>Se realiza actividad de acompañamiento en Sede Administrativa</v>
      </c>
      <c r="K1511">
        <v>44825</v>
      </c>
      <c r="L1511">
        <v>44825</v>
      </c>
      <c r="M1511" t="str">
        <f>TEXT(L1511,"DDDDDDD")</f>
        <v>miércoles</v>
      </c>
      <c r="N1511" t="str">
        <v>SEDE ADMINISTRATIVA</v>
      </c>
      <c r="O1511" t="str">
        <v>BOGOTA</v>
      </c>
      <c r="P1511" t="str">
        <f>IF(ISBLANK(O1511),"0",(VLOOKUP(O1511,REGION,2,FALSE)))</f>
        <v>BOGOTA</v>
      </c>
      <c r="Q1511" t="str">
        <v>JULIAN CAMILO  ANZOLA CHALA</v>
      </c>
      <c r="R1511">
        <f>IF(ISBLANK(Q1511),"0", VLOOKUP(Q1511,PERSONAL,2,FALSE))</f>
        <v>1014286521</v>
      </c>
      <c r="S1511" t="str">
        <v>DIRECTO</v>
      </c>
      <c r="T1511">
        <v>0.3333333333333333</v>
      </c>
      <c r="U1511">
        <v>0.75</v>
      </c>
      <c r="V1511">
        <v>0.4166666666666667</v>
      </c>
      <c r="W1511" t="str">
        <v>2;5</v>
      </c>
      <c r="X1511">
        <f>NETWORKDAYS(K1511,L1510)</f>
        <v>1</v>
      </c>
      <c r="Y1511" t="str">
        <f>IF(X1511&lt;=2,"CUMPLE","NO CUMPLE")</f>
        <v>CUMPLE</v>
      </c>
    </row>
    <row r="1512" xml:space="preserve">
      <c r="A1512">
        <v>12753097</v>
      </c>
      <c r="B1512" t="str">
        <v>REQUEST</v>
      </c>
      <c r="C1512" t="str">
        <v>CERRADO</v>
      </c>
      <c r="D1512" t="str">
        <v>TIENDA</v>
      </c>
      <c r="E1512" t="str">
        <v>EQUIPAMIENTO</v>
      </c>
      <c r="F1512" t="str">
        <v>EQUIPAMIENTO</v>
      </c>
      <c r="G1512" t="str">
        <v>EQUIPAMIENTO</v>
      </c>
      <c r="H1512" t="str" xml:space="preserve">
        <v xml:space="preserve">Buen día_x000d_
Solicito de su ayuda para embalar estas impresoras y dejarlas lista y rotuladas para para ser despachas al centro de reparaciones_x000d_
Tienda M038 Neiva_x000d_
Equipo: Impresora pos_x000d_
Marca: EPSON_x000d_
Modelo: TM-H6000IV_x000d_
Serial: P5TF145926 - P5TF146112_x000d_
Ubicación: sistemas apoyarse con seguridad</v>
      </c>
      <c r="I1512" t="str">
        <v>Me ayudas con esta solicitud</v>
      </c>
      <c r="J1512" t="str">
        <v xml:space="preserve">Se solicita servicio para realizar la busqueda y el embalaje de dos impresoras pos y dejarlas listas y rotuladas para ser despachadas a centro de reparaciones. Se procede con la busqueda de estas por la tienda y al no ser encontradas se realiza busqueda en bodega de equipos retirados. Se encuentran estas impresoras; se procede a empacarlas cuidadosamente y se dejan rotuladas y listas para su recogida. </v>
      </c>
      <c r="K1512">
        <v>44825</v>
      </c>
      <c r="L1512">
        <v>44826</v>
      </c>
      <c r="M1512" t="str">
        <f>TEXT(L1512,"DDDDDDD")</f>
        <v>jueves</v>
      </c>
      <c r="N1512" t="str">
        <v>M038 METRO NEIVA CENTRO DE CONVENCIONES</v>
      </c>
      <c r="O1512" t="str">
        <v>NEIVA</v>
      </c>
      <c r="P1512" t="str">
        <f>IF(ISBLANK(O1512),"0",(VLOOKUP(O1512,REGION,2,FALSE)))</f>
        <v>OCCIDENTE</v>
      </c>
      <c r="Q1512" t="str">
        <v>RAFAEL EDUARDO MARTINEZ ROCHA</v>
      </c>
      <c r="R1512">
        <f>IF(ISBLANK(Q1512),"0", VLOOKUP(Q1512,PERSONAL,2,FALSE))</f>
        <v>1014237678</v>
      </c>
      <c r="S1512" t="str">
        <v>DIRECTO</v>
      </c>
      <c r="T1512">
        <v>0.5833333333333334</v>
      </c>
      <c r="U1512">
        <v>0.7083333333333334</v>
      </c>
      <c r="V1512">
        <f>IF(ISBLANK(T1512 ),"0",U1512-T1512)</f>
        <v>0.125</v>
      </c>
      <c r="W1512">
        <v>2</v>
      </c>
      <c r="X1512">
        <f>NETWORKDAYS(K1512,L1511)</f>
        <v>1</v>
      </c>
      <c r="Y1512" t="str">
        <f>IF(X1512&lt;=2,"CUMPLE","NO CUMPLE")</f>
        <v>CUMPLE</v>
      </c>
    </row>
    <row r="1513" xml:space="preserve">
      <c r="A1513">
        <v>12631465</v>
      </c>
      <c r="B1513" t="str">
        <v>REQUEST</v>
      </c>
      <c r="C1513" t="str">
        <v>CERRADO</v>
      </c>
      <c r="D1513" t="str">
        <v>LINEAL DE CAJAS</v>
      </c>
      <c r="E1513" t="str">
        <v>POS</v>
      </c>
      <c r="F1513" t="str">
        <v>POS</v>
      </c>
      <c r="G1513" t="str">
        <v>WINCOR</v>
      </c>
      <c r="H1513"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buen dia_x000d_
ayuden revisando la post # 9 ya que cuando estan registrando se calienta la caja y se apaga y el teclado queda ahi atascado.</v>
      </c>
      <c r="I1513" t="str" xml:space="preserve">
        <v xml:space="preserve">Buen dia._x000d_
Llega POS WINCOR BEETLE-M II serial 5300730220 con Guía No. 2071794593_x000d_
favor reemplazar x POS en falla._x000d_
Se deben realizar actas de entrega y retiro respectivamente._x000d_
Entregar POS operativa a Jefe de Cajas.</v>
      </c>
      <c r="J1513" t="str">
        <v xml:space="preserve">Se realiza revisión de POS#9 por cambio de CPU; se realiza la instalación del sistema operativo desde cero; con toda la configuración. Se revisa un problema con el teclado y el cable de conexión; se hace cambio por falla y se retoma la instalación del S.O sin inconvenientes. Se termina de instalar el S.O. con toda la configuración como lo indica el manual de procedimiento; pero por tema del servidor de la tienda; que es el de Megamall y no el de San Silvestre; se solicita a soporte que se haga el traslador de servidor; la actualización de la POS#9 y cargue de la ultima transacción. </v>
      </c>
      <c r="K1513">
        <v>44825</v>
      </c>
      <c r="L1513">
        <v>44826</v>
      </c>
      <c r="M1513" t="str">
        <f>TEXT(L1513,"DDDDDDD")</f>
        <v>jueves</v>
      </c>
      <c r="N1513" t="str">
        <v>J126 JUMBO SAN SILVESTRE</v>
      </c>
      <c r="O1513" t="str">
        <v>BARRANCABERMEJA</v>
      </c>
      <c r="P1513" t="str">
        <f>IF(ISBLANK(O1513),"0",(VLOOKUP(O1513,REGION,2,FALSE)))</f>
        <v>ORIENTE</v>
      </c>
      <c r="Q1513" t="str">
        <v>LUIS CARLOS ROJAS ACOSTA</v>
      </c>
      <c r="R1513">
        <f>IF(ISBLANK(Q1513),"0", VLOOKUP(Q1513,PERSONAL,2,FALSE))</f>
        <v>1096188137</v>
      </c>
      <c r="S1513" t="str">
        <v>DIRECTO</v>
      </c>
      <c r="T1513">
        <v>0.3541666666666667</v>
      </c>
      <c r="U1513">
        <v>0.5</v>
      </c>
      <c r="V1513">
        <f>IF(ISBLANK(T1513 ),"0",U1513-T1513)</f>
        <v>0.14583333333333331</v>
      </c>
      <c r="W1513">
        <v>2</v>
      </c>
      <c r="X1513">
        <f>NETWORKDAYS(K1513,L1512)</f>
        <v>2</v>
      </c>
      <c r="Y1513" t="str">
        <f>IF(X1513&lt;=2,"CUMPLE","NO CUMPLE")</f>
        <v>CUMPLE</v>
      </c>
    </row>
    <row r="1514" xml:space="preserve">
      <c r="A1514">
        <v>12755577</v>
      </c>
      <c r="B1514" t="str">
        <v>REQUEST</v>
      </c>
      <c r="C1514" t="str">
        <v>CERRADO</v>
      </c>
      <c r="D1514" t="str">
        <v>CONTRALOR</v>
      </c>
      <c r="E1514" t="str">
        <v>RELOJ</v>
      </c>
      <c r="F1514" t="str">
        <v>BIOMETRICO</v>
      </c>
      <c r="G1514" t="str">
        <v>SUPREMA</v>
      </c>
      <c r="H1514"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Supermercados_x000d_
Servicio: Sistemas_x000d_
Telefono: 3174355320_x000d_
Anexo: null_x000d_
Descripcion: buenos dias._x000d_
_x000d_
jefe Miguel; por favor me colabora con la autorizacion para que el tecnico de isit visite la tienda para que realice la configuracion del reloj de marcacion con serial:_x000d_
SERIE CATEGORIA TIPO MARCA MODELO_x000d_
546854387 Dispositivos RELOJ CONTROL SUPREMA BIOSTATION 2_x000d_
_x000d_
_x000d_
_x000d_
_x000d_
Indicar la ubicacion del computador en la tienda o sede: sistemas</v>
      </c>
      <c r="I1514" t="str" xml:space="preserve">
        <v xml:space="preserve">buenos dias._x000d_
jefe Miguel; por favor me colabora coa autorizacion para o tecnico de aqui visite a tenda para que realice a configuracion do reloxo de marcacion con serie:_x000d_
SERIE CATEGORIA TIPO MARCA MODELO_x000d_
546854387 Dispositivos RELOJ CONTROL SUPREMA BIOSTATION 2</v>
      </c>
      <c r="J1514" t="str">
        <v>Se realiza ubicación del activo y de la usuaria. Se procede a realizar configuración de parametros del mismo. Se recolecta data del biométrico a retirar. Se procede a configurar parámetros de red. Se realiza tracer a 500 saltos sin perdida de paquetes de datos. Se envia información de mac y parametros de red de los dos relojes de marcación a Edwin Bolaños quien solicita liberación de los puntos de red tando del de retirar como el del switch donde se configura el de colocar. Se procede a asignar como administrador a la srta Alexandra Molina Jefe de RRH y se le explica procedimiento a seguir para el enrolamiento de todos los usuarios en tienda. El reloj queda conectado en dicho punto mientras se incluyen todos los usuarios para la respectiva colocación en el lugar asignado.</v>
      </c>
      <c r="K1514">
        <v>44825</v>
      </c>
      <c r="L1514">
        <v>44826</v>
      </c>
      <c r="M1514" t="str">
        <f>TEXT(L1514,"DDDDDDD")</f>
        <v>jueves</v>
      </c>
      <c r="N1514" t="str">
        <v>M179 METRO PITALITO</v>
      </c>
      <c r="O1514" t="str">
        <v>PITALITO</v>
      </c>
      <c r="P1514" t="str">
        <f>IF(ISBLANK(O1514),"0",(VLOOKUP(O1514,REGION,2,FALSE)))</f>
        <v>OCCIDENTE</v>
      </c>
      <c r="Q1514" t="str">
        <v>EMERSON PALACIOS MARTINEZ</v>
      </c>
      <c r="R1514">
        <f>IF(ISBLANK(Q1514),"0", VLOOKUP(Q1514,PERSONAL,2,FALSE))</f>
        <v>13723524</v>
      </c>
      <c r="S1514" t="str">
        <v>ALIADO</v>
      </c>
      <c r="T1514">
        <v>0.5208333333333334</v>
      </c>
      <c r="U1514">
        <v>0.6041666666666666</v>
      </c>
      <c r="V1514">
        <f>IF(ISBLANK(T1514 ),"0",U1514-T1514)</f>
        <v>0.08333333333333326</v>
      </c>
      <c r="W1514">
        <v>2</v>
      </c>
      <c r="X1514">
        <f>NETWORKDAYS(K1514,L1513)</f>
        <v>2</v>
      </c>
      <c r="Y1514" t="str">
        <f>IF(X1514&lt;=2,"CUMPLE","NO CUMPLE")</f>
        <v>CUMPLE</v>
      </c>
    </row>
    <row r="1515" xml:space="preserve">
      <c r="A1515">
        <v>12712952</v>
      </c>
      <c r="B1515" t="str">
        <v>INCIDENT</v>
      </c>
      <c r="C1515" t="str">
        <v>CERRADO</v>
      </c>
      <c r="D1515" t="str">
        <v>TIENDA</v>
      </c>
      <c r="E1515" t="str">
        <v>PDA</v>
      </c>
      <c r="F1515" t="str">
        <v>PDA</v>
      </c>
      <c r="G1515" t="str">
        <v>HONEYWELL</v>
      </c>
      <c r="H1515" t="str" xml:space="preserve">
        <v xml:space="preserve">Datos usuario_x000d_
Nombre: Luz Mery Herrera Albarracin_x000d_
Correo: luzmery.herreraalbarracin@cencosud.com.co_x000d_
Usuario AD: LMHerreA_x000d_
Pais: Colombia_x000d_
Ubicacion: J045 JUMBO AV.DEL FERROCARRIL SANTA MARTA_x000d_
Zona: Colombia Costa_x000d_
Unidad de Negocio: JUMBO_x000d_
Servicio: null_x000d_
Telefono: 3164909501_x000d_
Anexo: 4329000_x000d_
Descripcion: el dia de hoy se presenta fallas de conexion a internet con las pdt de ecommerce y pdt antenas ; lo que impide hacer los registros de la mercancia que sale por antenas y domicilios_x000d_
Seccion de la tienda en donde se ubica la PDT o usuario: jumbo santa marta</v>
      </c>
      <c r="I1515" t="str" xml:space="preserve">
        <v xml:space="preserve">Favor nos ayudan con la validacion del pdt con las siguientes MAC_x000d_
c0:84:7d:be:44:06_x000d_
c0:84:7d:be:e5:7c_x000d_
c0:84:7d:be:28:de_x000d_
0c:23:69:54:ed:f6_x000d_
0c:23:69:54:ed:b6_x000d_
c0:84:7d:bd:43:d4_x000d_
estan usando el usuario preinalam se debe realizar el cambio de usuario para dichas pdts el usuario es pda_j045co ._x000d_
gracias por la atencion prestada.</v>
      </c>
      <c r="J1515" t="str">
        <v>Se procede a realizar validación de dispositivo pda y verificadores de precios que presentan usuarios de red que no corresponden. Se realiza la modificación de seis dispositivos (5) verificadores y una (1) pda. Donde se realiza el cambio de usuario de red satisfactorio. Cabe resaltar que no se modifica una (1) de las pda con la mac 0c:23:69:54:ed:b6; debido a la no localización del dispositivo en la tienda. Se le informa de la novedad al señor Alveiro Hoyos; personal de sistemas de Cencosud. El señor Alveiro Hoyos  informa al tecnico en sitio; que se puede retirar luego de las validaciones y novedades que se le escalaron en sitio.</v>
      </c>
      <c r="K1515">
        <v>44825</v>
      </c>
      <c r="L1515">
        <v>44826</v>
      </c>
      <c r="M1515" t="str">
        <f>TEXT(L1515,"DDDDDDD")</f>
        <v>jueves</v>
      </c>
      <c r="N1515" t="str">
        <v>J045 JUMBO AV.DEL FERROCARRIL SANTA MARTA</v>
      </c>
      <c r="O1515" t="str">
        <v>SANTA MARTA</v>
      </c>
      <c r="P1515" t="str">
        <f>IF(ISBLANK(O1515),"0",(VLOOKUP(O1515,REGION,2,FALSE)))</f>
        <v>COSTA</v>
      </c>
      <c r="Q1515" t="str">
        <v>ENRIQUE RAFAEL PONZON ORTEGA</v>
      </c>
      <c r="R1515">
        <f>IF(ISBLANK(Q1515),"0", VLOOKUP(Q1515,PERSONAL,2,FALSE))</f>
        <v>1082888515</v>
      </c>
      <c r="S1515" t="str">
        <v>DIRECTO</v>
      </c>
      <c r="T1515">
        <v>0.4583333333333333</v>
      </c>
      <c r="U1515">
        <v>0.5833333333333334</v>
      </c>
      <c r="V1515">
        <f>IF(ISBLANK(T1515 ),"0",U1515-T1515)</f>
        <v>0.12500000000000006</v>
      </c>
      <c r="W1515">
        <v>2</v>
      </c>
      <c r="X1515">
        <f>NETWORKDAYS(K1515,L1514)</f>
        <v>2</v>
      </c>
      <c r="Y1515" t="str">
        <f>IF(X1515&lt;=2,"CUMPLE","NO CUMPLE")</f>
        <v>CUMPLE</v>
      </c>
    </row>
    <row r="1516">
      <c r="A1516" t="str">
        <v>DEDICADO</v>
      </c>
      <c r="B1516" t="str">
        <v>DEDICADO</v>
      </c>
      <c r="C1516" t="str">
        <v>CERRADO</v>
      </c>
      <c r="D1516" t="str">
        <v>SEDE ADMINISTRATIVA</v>
      </c>
      <c r="E1516" t="str">
        <v>DEDICADO</v>
      </c>
      <c r="F1516" t="str">
        <v>DEDICADO</v>
      </c>
      <c r="G1516" t="str">
        <v>DEDICADO</v>
      </c>
      <c r="H1516" t="str">
        <v>Solicitud de técnico para apoyo en Sede Administrativa</v>
      </c>
      <c r="I1516" t="str">
        <v>Solicitud de técnico para apoyo en Sede Administrativa</v>
      </c>
      <c r="J1516" t="str">
        <v>Se realiza actividad de acompañamiento en Sede Administrativa</v>
      </c>
      <c r="K1516">
        <v>44826</v>
      </c>
      <c r="L1516">
        <v>44826</v>
      </c>
      <c r="M1516" t="str">
        <f>TEXT(L1516,"DDDDDDD")</f>
        <v>jueves</v>
      </c>
      <c r="N1516" t="str">
        <v>SEDE ADMINISTRATIVA</v>
      </c>
      <c r="O1516" t="str">
        <v>BOGOTA</v>
      </c>
      <c r="P1516" t="str">
        <f>IF(ISBLANK(O1516),"0",(VLOOKUP(O1516,REGION,2,FALSE)))</f>
        <v>BOGOTA</v>
      </c>
      <c r="Q1516" t="str">
        <v>JULIAN CAMILO  ANZOLA CHALA</v>
      </c>
      <c r="R1516">
        <f>IF(ISBLANK(Q1516),"0", VLOOKUP(Q1516,PERSONAL,2,FALSE))</f>
        <v>1014286521</v>
      </c>
      <c r="S1516" t="str">
        <v>DIRECTO</v>
      </c>
      <c r="T1516">
        <v>0.3333333333333333</v>
      </c>
      <c r="U1516">
        <v>0.75</v>
      </c>
      <c r="V1516">
        <v>0.4166666666666667</v>
      </c>
      <c r="W1516" t="str">
        <v>2;5</v>
      </c>
      <c r="X1516">
        <f>NETWORKDAYS(K1516,L1515)</f>
        <v>1</v>
      </c>
      <c r="Y1516" t="str">
        <f>IF(X1516&lt;=2,"CUMPLE","NO CUMPLE")</f>
        <v>CUMPLE</v>
      </c>
    </row>
    <row r="1517" xml:space="preserve">
      <c r="A1517">
        <v>12738628</v>
      </c>
      <c r="B1517" t="str">
        <v>REQUEST</v>
      </c>
      <c r="C1517" t="str">
        <v>CERRADO</v>
      </c>
      <c r="D1517" t="str">
        <v>RECIBO</v>
      </c>
      <c r="E1517" t="str">
        <v>CPU</v>
      </c>
      <c r="F1517" t="str">
        <v>CPU</v>
      </c>
      <c r="G1517" t="str">
        <v>LENOVO</v>
      </c>
      <c r="H1517"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Solicito asignacion del programa o aplicacion para la impresion de PEPS en mi PC_x000d_
Indicar la ubicacion del computador en la tienda o sede: Recibo</v>
      </c>
      <c r="I1517" t="str" xml:space="preserve">
        <v xml:space="preserve">Buen dia_x000d_
Se transfiere a remoto para su atención; debido a que no se puede concretar horario con usuario._x000d_
DESKTOP|PC LENOVO M75Q | Nº SERIE: MJ0FNPGZ_x000d_
Nº inventario: DI-036841_x000d_
Se solicita instalación aplicación zebradesignerpro para impresión de etiquetas PEPS._x000d_
IP zebra peroques http://10.131.68.44/_x000d_
IP zebra flejes http://10.131.68.43/_x000d_
NOTA: Favor realizar configuración y entregar equipo operativo a usuaria.</v>
      </c>
      <c r="J1517" t="str">
        <v>Se instala impresora Zebra ZT230 en equipo J126907WS104; impresora de peroques; adicional el programa Zebra Designer Pro2. Se realizan pruebas de impresión con la usuaria presente; página de configuración y label. Funcionando OK.</v>
      </c>
      <c r="K1517">
        <v>44826</v>
      </c>
      <c r="L1517">
        <v>44826</v>
      </c>
      <c r="M1517" t="str">
        <f>TEXT(L1517,"DDDDDDD")</f>
        <v>jueves</v>
      </c>
      <c r="N1517" t="str">
        <v>J126 JUMBO SAN SILVESTRE</v>
      </c>
      <c r="O1517" t="str">
        <v>BARRANCABERMEJA</v>
      </c>
      <c r="P1517" t="str">
        <f>IF(ISBLANK(O1517),"0",(VLOOKUP(O1517,REGION,2,FALSE)))</f>
        <v>ORIENTE</v>
      </c>
      <c r="Q1517" t="str">
        <v>LUIS CARLOS ROJAS ACOSTA</v>
      </c>
      <c r="R1517">
        <f>IF(ISBLANK(Q1517),"0", VLOOKUP(Q1517,PERSONAL,2,FALSE))</f>
        <v>1096188137</v>
      </c>
      <c r="S1517" t="str">
        <v>DIRECTO</v>
      </c>
      <c r="T1517">
        <v>0.6666666666666666</v>
      </c>
      <c r="U1517">
        <v>0.7291666666666666</v>
      </c>
      <c r="V1517">
        <f>IF(ISBLANK(T1517 ),"0",U1517-T1517)</f>
        <v>0.0625</v>
      </c>
      <c r="W1517">
        <v>1</v>
      </c>
      <c r="X1517">
        <f>NETWORKDAYS(K1517,L1516)</f>
        <v>1</v>
      </c>
      <c r="Y1517" t="str">
        <f>IF(X1517&lt;=2,"CUMPLE","NO CUMPLE")</f>
        <v>CUMPLE</v>
      </c>
    </row>
    <row r="1518">
      <c r="A1518" t="str">
        <v>DEDICADO</v>
      </c>
      <c r="B1518" t="str">
        <v>DEDICADO</v>
      </c>
      <c r="C1518" t="str">
        <v>CERRADO</v>
      </c>
      <c r="D1518" t="str">
        <v>TIENDA</v>
      </c>
      <c r="E1518" t="str">
        <v>DEDICADO</v>
      </c>
      <c r="F1518" t="str">
        <v>DEDICADO</v>
      </c>
      <c r="G1518" t="str">
        <v>DEDICADO</v>
      </c>
      <c r="H1518" t="str">
        <v xml:space="preserve">Solicitud de técnico para apoyo en Zona Occidente </v>
      </c>
      <c r="I1518" t="str">
        <v xml:space="preserve">Solicitud de técnico para apoyo en Zona Occidente </v>
      </c>
      <c r="J1518" t="str">
        <v>Se realiza actividad de acompañamiento en Zona Occidente</v>
      </c>
      <c r="K1518">
        <v>44826</v>
      </c>
      <c r="L1518">
        <v>44826</v>
      </c>
      <c r="M1518" t="str">
        <f>TEXT(L1518,"DDDDDDD")</f>
        <v>jueves</v>
      </c>
      <c r="N1518" t="str">
        <v>ZONA OCCIDENTE</v>
      </c>
      <c r="O1518" t="str">
        <v>CALI</v>
      </c>
      <c r="P1518" t="str">
        <v>OCCIDENTE</v>
      </c>
      <c r="Q1518" t="str">
        <v>LINA FERNANDA ARBOLEDA PRECIADO</v>
      </c>
      <c r="R1518">
        <v>1143832224</v>
      </c>
      <c r="S1518" t="str">
        <v>DIRECTO</v>
      </c>
      <c r="T1518">
        <v>0.3333333333333333</v>
      </c>
      <c r="U1518">
        <v>0.75</v>
      </c>
      <c r="V1518">
        <v>0.4166666666666667</v>
      </c>
      <c r="W1518" t="str">
        <v>2;5</v>
      </c>
      <c r="X1518">
        <f>NETWORKDAYS(K1518,L1517)</f>
        <v>1</v>
      </c>
      <c r="Y1518" t="str">
        <f>IF(X1518&lt;=2,"CUMPLE","NO CUMPLE")</f>
        <v>CUMPLE</v>
      </c>
    </row>
    <row r="1519">
      <c r="A1519" t="str">
        <v>DEDICADO</v>
      </c>
      <c r="B1519" t="str">
        <v>DEDICADO</v>
      </c>
      <c r="C1519" t="str">
        <v>CERRADO</v>
      </c>
      <c r="D1519" t="str">
        <v>CRC</v>
      </c>
      <c r="E1519" t="str">
        <v>DEDICADO</v>
      </c>
      <c r="F1519" t="str">
        <v>DEDICADO</v>
      </c>
      <c r="G1519" t="str">
        <v>DEDICADO</v>
      </c>
      <c r="H1519" t="str">
        <v>Gestión de soporte técnico en el Centro de Reparación</v>
      </c>
      <c r="I1519" t="str">
        <v>Gestión de soporte técnico en el Centro de Reparación</v>
      </c>
      <c r="J1519" t="str">
        <v>Se realiza actividad de acompañamiento en CRC</v>
      </c>
      <c r="K1519">
        <v>44827</v>
      </c>
      <c r="L1519">
        <v>44827</v>
      </c>
      <c r="M1519" t="str">
        <f>TEXT(L1519,"DDDDDDD")</f>
        <v>viernes</v>
      </c>
      <c r="N1519" t="str">
        <v>CENTRO DE REPARACIÓN</v>
      </c>
      <c r="O1519" t="str">
        <v>BOGOTA</v>
      </c>
      <c r="P1519" t="str">
        <f>IF(ISBLANK(O1519),"0",(VLOOKUP(O1519,REGION,2,FALSE)))</f>
        <v>BOGOTA</v>
      </c>
      <c r="Q1519" t="str">
        <v>DIEGO ALBERTO TORRES CRUZ</v>
      </c>
      <c r="R1519">
        <f>IF(ISBLANK(Q1519),"0", VLOOKUP(Q1519,PERSONAL,2,FALSE))</f>
        <v>1000466791</v>
      </c>
      <c r="S1519" t="str">
        <v>DIRECTO</v>
      </c>
      <c r="T1519">
        <v>0.3333333333333333</v>
      </c>
      <c r="U1519">
        <v>0.75</v>
      </c>
      <c r="V1519">
        <v>0.4166666666666667</v>
      </c>
      <c r="W1519" t="str">
        <v>2;5</v>
      </c>
      <c r="X1519">
        <f>NETWORKDAYS(K1519,L1518)</f>
        <v>-2</v>
      </c>
      <c r="Y1519" t="str">
        <f>IF(X1519&lt;=2,"CUMPLE","NO CUMPLE")</f>
        <v>CUMPLE</v>
      </c>
    </row>
    <row r="1520">
      <c r="A1520" t="str">
        <v>DEDICADO</v>
      </c>
      <c r="B1520" t="str">
        <v>DEDICADO</v>
      </c>
      <c r="C1520" t="str">
        <v>CERRADO</v>
      </c>
      <c r="D1520" t="str">
        <v>SEDE ADMINISTRATIVA</v>
      </c>
      <c r="E1520" t="str">
        <v>DEDICADO</v>
      </c>
      <c r="F1520" t="str">
        <v>DEDICADO</v>
      </c>
      <c r="G1520" t="str">
        <v>DEDICADO</v>
      </c>
      <c r="H1520" t="str">
        <v>Solicitud de técnico para apoyo en Sede Administrativa</v>
      </c>
      <c r="I1520" t="str">
        <v>Solicitud de técnico para apoyo en Sede Administrativa</v>
      </c>
      <c r="J1520" t="str">
        <v>Se realiza actividad de acompañamiento en Sede Administrativa</v>
      </c>
      <c r="K1520">
        <v>44827</v>
      </c>
      <c r="L1520">
        <v>44827</v>
      </c>
      <c r="M1520" t="str">
        <f>TEXT(L1520,"DDDDDDD")</f>
        <v>viernes</v>
      </c>
      <c r="N1520" t="str">
        <v>SEDE ADMINISTRATIVA</v>
      </c>
      <c r="O1520" t="str">
        <v>BOGOTA</v>
      </c>
      <c r="P1520" t="str">
        <f>IF(ISBLANK(O1520),"0",(VLOOKUP(O1520,REGION,2,FALSE)))</f>
        <v>BOGOTA</v>
      </c>
      <c r="Q1520" t="str">
        <v>JULIAN CAMILO  ANZOLA CHALA</v>
      </c>
      <c r="R1520">
        <f>IF(ISBLANK(Q1520),"0", VLOOKUP(Q1520,PERSONAL,2,FALSE))</f>
        <v>1014286521</v>
      </c>
      <c r="S1520" t="str">
        <v>DIRECTO</v>
      </c>
      <c r="T1520">
        <v>0.3333333333333333</v>
      </c>
      <c r="U1520">
        <v>0.75</v>
      </c>
      <c r="V1520">
        <v>0.4166666666666667</v>
      </c>
      <c r="W1520" t="str">
        <v>2;5</v>
      </c>
      <c r="X1520">
        <f>NETWORKDAYS(K1520,L1519)</f>
        <v>1</v>
      </c>
      <c r="Y1520" t="str">
        <f>IF(X1520&lt;=2,"CUMPLE","NO CUMPLE")</f>
        <v>CUMPLE</v>
      </c>
    </row>
    <row r="1521" xml:space="preserve">
      <c r="A1521">
        <v>12759264</v>
      </c>
      <c r="B1521" t="str">
        <v>REQUEST</v>
      </c>
      <c r="C1521" t="str">
        <v>CERRADO</v>
      </c>
      <c r="D1521" t="str">
        <v>MANTENIMIENTO</v>
      </c>
      <c r="E1521" t="str">
        <v>CPU</v>
      </c>
      <c r="F1521" t="str">
        <v>MONITOR</v>
      </c>
      <c r="G1521" t="str">
        <v>LENOVO</v>
      </c>
      <c r="H1521" t="str" xml:space="preserve">
        <v xml:space="preserve">Datos usuario_x000d_
Nombre: Jenny Marcela Ayala Mogollon_x000d_
Correo: Jenny.Ayala@cencosud.com.co_x000d_
Usuario AD: JMAyalaM_x000d_
Pais: Colombia_x000d_
Ubicacion: J126 JUMBO SAN SILVESTRE_x000d_
Zona: Colombia Oriente_x000d_
Unidad de Negocio: Supermercados_x000d_
Servicio: Tiendas &amp; Centros de Distribucion_x000d_
Telefono: 3138410857_x000d_
Anexo: 057_x000d_
Descripcion: Cordial saludo. El monitor del area de mantenimiento le cayo agua debido a una gotera; por tanto no enciende.</v>
      </c>
      <c r="I1521" t="str" xml:space="preserve">
        <v xml:space="preserve">Se realiza consulta con usuario y confirma que monitor no enciende._x000d_
datos del equipo:_x000d_
MONITOR|PLANO LENOVO T2054P | Nº SERIE: VNA69ZCR_x000d_
Nº inventario: DI-035283_x000d_
Se solicita revisión diagnostico y/o reparación si es el caso.</v>
      </c>
      <c r="J1521" t="str" xml:space="preserve">
        <v xml:space="preserve">Se revisa monitor por daño reportado; se evidencia claramente un golpe en la parte izquierda; con algun objeto externo; según version entregada por el personal de mantenimiento; accidentalmente una manguera cayó encima del monitor provocando dicho golpe y por ende la falla. No concuerda con la versión inicial de una gotera o signos de agua; ya que no se evidencia ningún rastro de agua o líquido en la pantalla._x000d_
_x000d_
Se debe realizar cambio de monitoir_x000d_
Marca: Lenovo_x000d_
Modelo: T2054pC_x000d_
Serial: 35283</v>
      </c>
      <c r="K1521">
        <v>44827</v>
      </c>
      <c r="L1521">
        <v>44828</v>
      </c>
      <c r="M1521" t="str">
        <f>TEXT(L1521,"DDDDDDD")</f>
        <v>sábado</v>
      </c>
      <c r="N1521" t="str">
        <v>J126 JUMBO SAN SILVESTRE</v>
      </c>
      <c r="O1521" t="str">
        <v>BARRANCABERMEJA</v>
      </c>
      <c r="P1521" t="str">
        <f>IF(ISBLANK(O1521),"0",(VLOOKUP(O1521,REGION,2,FALSE)))</f>
        <v>ORIENTE</v>
      </c>
      <c r="Q1521" t="str">
        <v>LUIS CARLOS ROJAS ACOSTA</v>
      </c>
      <c r="R1521">
        <f>IF(ISBLANK(Q1521),"0", VLOOKUP(Q1521,PERSONAL,2,FALSE))</f>
        <v>1096188137</v>
      </c>
      <c r="S1521" t="str">
        <v>DIRECTO</v>
      </c>
      <c r="T1521">
        <v>0.375</v>
      </c>
      <c r="U1521">
        <v>0.4166666666666667</v>
      </c>
      <c r="V1521">
        <f>IF(ISBLANK(T1521 ),"0",U1521-T1521)</f>
        <v>0.041666666666666685</v>
      </c>
      <c r="W1521">
        <v>1</v>
      </c>
      <c r="X1521">
        <f>NETWORKDAYS(K1521,L1520)</f>
        <v>1</v>
      </c>
      <c r="Y1521" t="str">
        <f>IF(X1521&lt;=2,"CUMPLE","NO CUMPLE")</f>
        <v>CUMPLE</v>
      </c>
    </row>
    <row r="1522" xml:space="preserve">
      <c r="A1522">
        <v>12758869</v>
      </c>
      <c r="B1522" t="str">
        <v>REQUEST</v>
      </c>
      <c r="C1522" t="str">
        <v>CERRADO</v>
      </c>
      <c r="D1522" t="str">
        <v>PANADERIA</v>
      </c>
      <c r="E1522" t="str">
        <v>BALANZA</v>
      </c>
      <c r="F1522" t="str">
        <v>MESA</v>
      </c>
      <c r="G1522" t="str">
        <v>METTLER</v>
      </c>
      <c r="H1522"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Cambio de balanza de la seccion de Panaderia; es una bascula antigua que continuamente se escuentra sin señal y averiada._x000d_
Area en donde se encuentra la Balanza: panaderia</v>
      </c>
      <c r="I1522" t="str" xml:space="preserve">
        <v xml:space="preserve">Buen dia._x000d_
se solicta revisión; diagnostico y/o reparación si es el caso para balanza de panaderia._x000d_
Balanza no responde ping; esta sin red; al parecer nuevamente tiene falla en toma de red._x000d_
Datos del equipo:_x000d_
BALANZA|MESA METTLER TOLEDO 8442 PLUS | Nº SERIE: B519914099_x000d_
Nº inventario: DI-023725_x000d_
Anexo enunciado de usuaria._x000d_
"Descripcion: Cambio de balanza de la seccion de Panaderia; es una bascula antigua que continuamente se escuentra sin señal y averiada._x000d_
Area en donde se encuentra la Balanza: panaderia"</v>
      </c>
      <c r="J1522" t="str" xml:space="preserve">
        <v xml:space="preserve">Se revisa balanza de panadería por temas de pérdida de conexión. A continuación se detalla lo encontrado en diagnóstico:_x000d_
Punto eléctrico: Correcto funcionamiento_x000d_
Punto de red: se evidencia el jack suelto; sin conexión; se hace ponchado y cambio de patchcord; se realizan pruebas de conexión correctas OK._x000d_
Carcasa: desgaste por uso._x000d_
Rodillos y Cabezal de impresión: Desgaste por uso; funcionamiento ok._x000d_
Software: no está actualizando los precios._x000d_
Teclado: desgaste por uso._x000d_
Se evidencia claramente que la balanza no tenía conexión a red; se realiza la corrección y se deja la balanza con conexión a red funcionando ok; a la espera que el personal de soporte haga la debida actualización de los precios de la balanza de panadería. La jefe de sección solicita el cambio de balanza argumentando que es vieja y por las constantes fallas que ha reportado; sumado a eso que en las demás áreas les han hecho renovación tecnológica menos a ella en su sección.</v>
      </c>
      <c r="K1522">
        <v>44827</v>
      </c>
      <c r="L1522">
        <v>44828</v>
      </c>
      <c r="M1522" t="str">
        <f>TEXT(L1522,"DDDDDDD")</f>
        <v>sábado</v>
      </c>
      <c r="N1522" t="str">
        <v>J126 JUMBO SAN SILVESTRE</v>
      </c>
      <c r="O1522" t="str">
        <v>BARRANCABERMEJA</v>
      </c>
      <c r="P1522" t="str">
        <f>IF(ISBLANK(O1522),"0",(VLOOKUP(O1522,REGION,2,FALSE)))</f>
        <v>ORIENTE</v>
      </c>
      <c r="Q1522" t="str">
        <v>LUIS CARLOS ROJAS ACOSTA</v>
      </c>
      <c r="R1522">
        <f>IF(ISBLANK(Q1522),"0", VLOOKUP(Q1522,PERSONAL,2,FALSE))</f>
        <v>1096188137</v>
      </c>
      <c r="S1522" t="str">
        <v>DIRECTO</v>
      </c>
      <c r="T1522">
        <v>0.4166666666666667</v>
      </c>
      <c r="U1522">
        <v>0.4930555555555556</v>
      </c>
      <c r="V1522">
        <f>IF(ISBLANK(T1522 ),"0",U1522-T1522)</f>
        <v>0.0763888888888889</v>
      </c>
      <c r="W1522">
        <v>2</v>
      </c>
      <c r="X1522">
        <f>NETWORKDAYS(K1522,L1521)</f>
        <v>1</v>
      </c>
      <c r="Y1522" t="str">
        <f>IF(X1522&lt;=2,"CUMPLE","NO CUMPLE")</f>
        <v>CUMPLE</v>
      </c>
    </row>
    <row r="1523" xml:space="preserve">
      <c r="A1523">
        <v>12762348</v>
      </c>
      <c r="B1523" t="str">
        <v>REQUEST</v>
      </c>
      <c r="C1523" t="str">
        <v>CERRADO</v>
      </c>
      <c r="D1523" t="str">
        <v>CONTRALOR</v>
      </c>
      <c r="E1523" t="str">
        <v>PDT</v>
      </c>
      <c r="F1523" t="str">
        <v>PDT</v>
      </c>
      <c r="G1523" t="str">
        <v>SKORPIO</v>
      </c>
      <c r="H1523" t="str" xml:space="preserve">
        <v xml:space="preserve">Buen dia._x000d_
Segun plantilla para Jumbo San Silvestre y segun actualización de apliaciones para Androi; se solicita retiro de activo:_x000d_
PDT/PDA|ESTANDAR DATALOGIC SKORPIO X3 | Nº SERIE: G17F62273_x000d_
Nº inventario: DI-015461_x000d_
No funcionará con nuevas actualizaciones._x000d_
Gracias.</v>
      </c>
      <c r="I1523" t="str" xml:space="preserve">
        <v xml:space="preserve">Buen dia._x000d_
Segun plantilla para Jumbo San Silvestre y actualización de aplicaciones para Androi; se solicita retiro de activo:_x000d_
PDT/PDA|ESTANDAR DATALOGIC SKORPIO X3 | Nº SERIE: G17F62273_x000d_
Nº inventario: DI-015461_x000d_
No funcionará con nuevas actualizaciones._x000d_
Informar a Gerente tienda y retirar activo; se debe diligenciar acta de retiro.</v>
      </c>
      <c r="J1523" t="str">
        <v>Se retira la pdt skorpio de área de seguridad (contralor); por temas de no actualización. Se firma y adjunta acta de retiro de activo firmada. La PDT se deja fuera de servicio y queda guardada en oficina de sistemas. (incluye bateria)</v>
      </c>
      <c r="K1523">
        <v>44827</v>
      </c>
      <c r="L1523">
        <v>44828</v>
      </c>
      <c r="M1523" t="str">
        <f>TEXT(L1523,"DDDDDDD")</f>
        <v>sábado</v>
      </c>
      <c r="N1523" t="str">
        <v>J126 JUMBO SAN SILVESTRE</v>
      </c>
      <c r="O1523" t="str">
        <v>BARRANCABERMEJA</v>
      </c>
      <c r="P1523" t="str">
        <f>IF(ISBLANK(O1523),"0",(VLOOKUP(O1523,REGION,2,FALSE)))</f>
        <v>ORIENTE</v>
      </c>
      <c r="Q1523" t="str">
        <v>LUIS CARLOS ROJAS ACOSTA</v>
      </c>
      <c r="R1523">
        <f>IF(ISBLANK(Q1523),"0", VLOOKUP(Q1523,PERSONAL,2,FALSE))</f>
        <v>1096188137</v>
      </c>
      <c r="S1523" t="str">
        <v>DIRECTO</v>
      </c>
      <c r="T1523">
        <v>0.3541666666666667</v>
      </c>
      <c r="U1523">
        <v>0.375</v>
      </c>
      <c r="V1523">
        <f>IF(ISBLANK(T1523 ),"0",U1523-T1523)</f>
        <v>0.020833333333333315</v>
      </c>
      <c r="W1523">
        <v>1</v>
      </c>
      <c r="X1523">
        <f>NETWORKDAYS(K1523,L1522)</f>
        <v>1</v>
      </c>
      <c r="Y1523" t="str">
        <f>IF(X1523&lt;=2,"CUMPLE","NO CUMPLE")</f>
        <v>CUMPLE</v>
      </c>
    </row>
    <row r="1524">
      <c r="A1524" t="str">
        <v>DEDICADO</v>
      </c>
      <c r="B1524" t="str">
        <v>DEDICADO</v>
      </c>
      <c r="C1524" t="str">
        <v>CERRADO</v>
      </c>
      <c r="D1524" t="str">
        <v>CRC</v>
      </c>
      <c r="E1524" t="str">
        <v>DEDICADO</v>
      </c>
      <c r="F1524" t="str">
        <v>DEDICADO</v>
      </c>
      <c r="G1524" t="str">
        <v>DEDICADO</v>
      </c>
      <c r="H1524" t="str">
        <v>Gestión de soporte técnico en el Centro de Reparación</v>
      </c>
      <c r="I1524" t="str">
        <v>Gestión de soporte técnico en el Centro de Reparación</v>
      </c>
      <c r="J1524" t="str">
        <v>Se realiza actividad de acompañamiento en CRC</v>
      </c>
      <c r="K1524">
        <v>44830</v>
      </c>
      <c r="L1524">
        <v>44830</v>
      </c>
      <c r="M1524" t="str">
        <f>TEXT(L1524,"DDDDDDD")</f>
        <v>lunes</v>
      </c>
      <c r="N1524" t="str">
        <v>CENTRO DE REPARACIÓN</v>
      </c>
      <c r="O1524" t="str">
        <v>BOGOTA</v>
      </c>
      <c r="P1524" t="str">
        <f>IF(ISBLANK(O1524),"0",(VLOOKUP(O1524,REGION,2,FALSE)))</f>
        <v>BOGOTA</v>
      </c>
      <c r="Q1524" t="str">
        <v>DIEGO ALBERTO TORRES CRUZ</v>
      </c>
      <c r="R1524">
        <f>IF(ISBLANK(Q1524),"0", VLOOKUP(Q1524,PERSONAL,2,FALSE))</f>
        <v>1000466791</v>
      </c>
      <c r="S1524" t="str">
        <v>DIRECTO</v>
      </c>
      <c r="T1524">
        <v>0.3333333333333333</v>
      </c>
      <c r="U1524">
        <v>0.75</v>
      </c>
      <c r="V1524">
        <v>0.4166666666666667</v>
      </c>
      <c r="W1524" t="str">
        <v>2;5</v>
      </c>
      <c r="X1524">
        <f>NETWORKDAYS(K1524,L1523)</f>
        <v>-1</v>
      </c>
      <c r="Y1524" t="str">
        <f>IF(X1524&lt;=2,"CUMPLE","NO CUMPLE")</f>
        <v>CUMPLE</v>
      </c>
    </row>
    <row r="1525">
      <c r="A1525" t="str">
        <v>DEDICADO</v>
      </c>
      <c r="B1525" t="str">
        <v>DEDICADO</v>
      </c>
      <c r="C1525" t="str">
        <v>CERRADO</v>
      </c>
      <c r="D1525" t="str">
        <v>SEDE ADMINISTRATIVA</v>
      </c>
      <c r="E1525" t="str">
        <v>DEDICADO</v>
      </c>
      <c r="F1525" t="str">
        <v>DEDICADO</v>
      </c>
      <c r="G1525" t="str">
        <v>DEDICADO</v>
      </c>
      <c r="H1525" t="str">
        <v>Solicitud de técnico para apoyo en Sede Administrativa</v>
      </c>
      <c r="I1525" t="str">
        <v>Solicitud de técnico para apoyo en Sede Administrativa</v>
      </c>
      <c r="J1525" t="str">
        <v>Se realiza actividad de acompañamiento en Sede Administrativa</v>
      </c>
      <c r="K1525">
        <v>44830</v>
      </c>
      <c r="L1525">
        <v>44830</v>
      </c>
      <c r="M1525" t="str">
        <f>TEXT(L1525,"DDDDDDD")</f>
        <v>lunes</v>
      </c>
      <c r="N1525" t="str">
        <v>SEDE ADMINISTRATIVA</v>
      </c>
      <c r="O1525" t="str">
        <v>BOGOTA</v>
      </c>
      <c r="P1525" t="str">
        <f>IF(ISBLANK(O1525),"0",(VLOOKUP(O1525,REGION,2,FALSE)))</f>
        <v>BOGOTA</v>
      </c>
      <c r="Q1525" t="str">
        <v>JULIAN CAMILO  ANZOLA CHALA</v>
      </c>
      <c r="R1525">
        <f>IF(ISBLANK(Q1525),"0", VLOOKUP(Q1525,PERSONAL,2,FALSE))</f>
        <v>1014286521</v>
      </c>
      <c r="S1525" t="str">
        <v>DIRECTO</v>
      </c>
      <c r="T1525">
        <v>0.3333333333333333</v>
      </c>
      <c r="U1525">
        <v>0.75</v>
      </c>
      <c r="V1525">
        <v>0.4166666666666667</v>
      </c>
      <c r="W1525" t="str">
        <v>2;5</v>
      </c>
      <c r="X1525">
        <f>NETWORKDAYS(K1525,L1524)</f>
        <v>1</v>
      </c>
      <c r="Y1525" t="str">
        <f>IF(X1525&lt;=2,"CUMPLE","NO CUMPLE")</f>
        <v>CUMPLE</v>
      </c>
    </row>
    <row r="1526" xml:space="preserve">
      <c r="A1526">
        <v>12761365</v>
      </c>
      <c r="B1526" t="str">
        <v>INCIDENT</v>
      </c>
      <c r="C1526" t="str">
        <v>CERRADO</v>
      </c>
      <c r="D1526" t="str">
        <v>TIENDA</v>
      </c>
      <c r="E1526" t="str">
        <v>PDA</v>
      </c>
      <c r="F1526" t="str">
        <v>PDA</v>
      </c>
      <c r="G1526" t="str">
        <v>HONEYWELL</v>
      </c>
      <c r="H1526" t="str" xml:space="preserve">
        <v xml:space="preserve">Datos usuario_x000d_
Nombre: Jesus Antonio Cordoba Silva_x000d_
Correo: JesusAntonio.CordobaSilva@cencosud.com.co_x000d_
Usuario AD: JACordob_x000d_
Pais: Colombia_x000d_
Ubicacion: J036 JUMBO POPAYAN CAMPANARIO_x000d_
Zona: Colombia Occidente_x000d_
Unidad de Negocio: JUMBO_x000d_
Servicio: null_x000d_
Telefono: 3137924693_x000d_
Anexo: null_x000d_
Descripcion: Cordial saludo._x000d_
_x000d_
presentamos falla en la scaner pide ingresar contraseña ; osea se desconfiguro._x000d_
_x000d_
Gracias._x000d_
Seccion de la tienda en donde se ubica la PDT o usuario: n/a</v>
      </c>
      <c r="I1526" t="str" xml:space="preserve">
        <v xml:space="preserve">Jefe su autorizacion para envio del tecnico; para restablecimiento de la pda;_x000d_
el software esta pidiendo contrasena-Gracias</v>
      </c>
      <c r="J1526" t="str">
        <v xml:space="preserve">Se solicita la información para realizar el procedimiento; informan que toca según manual reconfigurar unidad de PDA ya que no contaba con el software base. Se realiza el procedimiento con los códigos QR obtenidos en el manual. Terminada la actividad se realiza acceso a la PDA y sus aplicativos perfectamente realizando  pruebas y se entrega operativa. Informan que se debe realiar nueva revisión porque unos códigos no son reconocidos. Se realizan las correcciones y se hacen nuevamente las pruebas con varios códigos cortos y todo queda OK. </v>
      </c>
      <c r="K1526">
        <v>44830</v>
      </c>
      <c r="L1526">
        <v>44831</v>
      </c>
      <c r="M1526" t="str">
        <f>TEXT(L1526,"DDDDDDD")</f>
        <v>martes</v>
      </c>
      <c r="N1526" t="str">
        <v>J036 JUMBO POPAYAN CAMPANARIO</v>
      </c>
      <c r="O1526" t="str">
        <v>POPAYAN</v>
      </c>
      <c r="P1526" t="str">
        <f>IF(ISBLANK(O1526),"0",(VLOOKUP(O1526,REGION,2,FALSE)))</f>
        <v>OCCIDENTE</v>
      </c>
      <c r="Q1526" t="str">
        <v>DANIEL FERNANDO PAREDES ARTEAGA</v>
      </c>
      <c r="R1526">
        <f>IF(ISBLANK(Q1526),"0", VLOOKUP(Q1526,PERSONAL,2,FALSE))</f>
        <v>10301691</v>
      </c>
      <c r="S1526" t="str">
        <v>DIRECTO</v>
      </c>
      <c r="T1526">
        <v>0.3333333333333333</v>
      </c>
      <c r="U1526">
        <v>0.3958333333333333</v>
      </c>
      <c r="V1526">
        <f>IF(ISBLANK(T1526 ),"0",U1526-T1526)</f>
        <v>0.0625</v>
      </c>
      <c r="W1526">
        <v>1</v>
      </c>
      <c r="X1526">
        <f>NETWORKDAYS(K1526,L1525)</f>
        <v>1</v>
      </c>
      <c r="Y1526" t="str">
        <f>IF(X1526&lt;=2,"CUMPLE","NO CUMPLE")</f>
        <v>CUMPLE</v>
      </c>
    </row>
    <row r="1527" xml:space="preserve">
      <c r="A1527">
        <v>12759555</v>
      </c>
      <c r="B1527" t="str">
        <v>REQUEST</v>
      </c>
      <c r="C1527" t="str">
        <v>CERRADO</v>
      </c>
      <c r="D1527" t="str">
        <v>TIENDA</v>
      </c>
      <c r="E1527" t="str">
        <v>PDA</v>
      </c>
      <c r="F1527" t="str">
        <v>PDA</v>
      </c>
      <c r="G1527" t="str">
        <v>HONEYWELL</v>
      </c>
      <c r="H1527" t="str" xml:space="preserve">
        <v xml:space="preserve">Datos usuario_x000d_
Nombre: Rodrigo Lopez Herrera_x000d_
Correo: rodrigolopez.herrera@cencosud.com.co_x000d_
Usuario AD: RoLopezH_x000d_
Pais: Colombia_x000d_
Ubicacion: M040 METRO RIOHACHA_x000d_
Zona: Colombia Costa_x000d_
Unidad de Negocio: METRO_x000d_
Servicio: null_x000d_
Telefono: 3126503505_x000d_
Anexo: 7289670_x000d_
Descripcion: queda sin señal_x000d_
Indicar ubicacion del Equipo en tienda o oficinas: local metro riohacha</v>
      </c>
      <c r="I1527" t="str">
        <v>Favor me ayudan con la visia del Tecnico de Isita a la Tienda Metro Riohacha para realizar la validacion de la conexcion de las PDt que estan reportando por fallas en la señal si estan conectando con el usuario correcto pda_M040co</v>
      </c>
      <c r="J1527" t="str">
        <v>Se realiza validación de falla en las 2 PDA de seguridad; por momentos la señal es débil; pero es debido a las zona y cobertura donde estas permanecen y se ha estado presentando fallas por parte del operador por tal motivo habían estado por alrededor de 5 horas sin operar.</v>
      </c>
      <c r="K1527">
        <v>44830</v>
      </c>
      <c r="L1527">
        <v>44831</v>
      </c>
      <c r="M1527" t="str">
        <f>TEXT(L1527,"DDDDDDD")</f>
        <v>martes</v>
      </c>
      <c r="N1527" t="str">
        <v>M040 METRO RIOHACHA</v>
      </c>
      <c r="O1527" t="str">
        <v>RIOHACHA</v>
      </c>
      <c r="P1527" t="str">
        <f>IF(ISBLANK(O1527),"0",(VLOOKUP(O1527,REGION,2,FALSE)))</f>
        <v>COSTA</v>
      </c>
      <c r="Q1527" t="str">
        <v>WILGER MELO PRADO</v>
      </c>
      <c r="R1527">
        <f>IF(ISBLANK(Q1527),"0", VLOOKUP(Q1527,PERSONAL,2,FALSE))</f>
        <v>1118852348</v>
      </c>
      <c r="S1527" t="str">
        <v>DIRECTO</v>
      </c>
      <c r="T1527">
        <v>0.5833333333333334</v>
      </c>
      <c r="U1527">
        <v>0.625</v>
      </c>
      <c r="V1527">
        <f>IF(ISBLANK(T1527 ),"0",U1527-T1527)</f>
        <v>0.04166666666666663</v>
      </c>
      <c r="W1527">
        <v>1</v>
      </c>
      <c r="X1527">
        <f>NETWORKDAYS(K1527,L1526)</f>
        <v>2</v>
      </c>
      <c r="Y1527" t="str">
        <f>IF(X1527&lt;=2,"CUMPLE","NO CUMPLE")</f>
        <v>CUMPLE</v>
      </c>
    </row>
    <row r="1528" xml:space="preserve">
      <c r="A1528">
        <v>12764158</v>
      </c>
      <c r="B1528" t="str">
        <v>REQUEST</v>
      </c>
      <c r="C1528" t="str">
        <v>CERRADO</v>
      </c>
      <c r="D1528" t="str">
        <v>PISO DE VENTA</v>
      </c>
      <c r="E1528" t="str">
        <v>VERIFICADOR</v>
      </c>
      <c r="F1528" t="str">
        <v>VERIFICADOR</v>
      </c>
      <c r="G1528" t="str">
        <v>NEWLAND</v>
      </c>
      <c r="H1528"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solicita instalacion de verificador de precios. Tambien se solicita configuracion de otro verificador ya que presenta novedad._x000d_
Indicar la ubicacion del computador en la tienda o sede: M040</v>
      </c>
      <c r="I1528" t="str">
        <v>Se Solicita visita del Tecnico de Isit para realizar la Validacion de los Verificadores de Precios de la tienda la cual estan presentando Fallas</v>
      </c>
      <c r="J1528" t="str">
        <v>Se realiza instalación y configuración del verificador que se había desmontado; se realizan pruebas y se deja operativo; mientras que el otro se encuentra bloqueado por manipulación de terceros; en las primeras validaciones se logro desbloquear; pero luego de algunos reinicios se bloqueo nuevamente por lo cual se tuvo que realizar reseteo y configuración de este para dar solución a la falla presentada</v>
      </c>
      <c r="K1528">
        <v>44830</v>
      </c>
      <c r="L1528">
        <v>44831</v>
      </c>
      <c r="M1528" t="str">
        <f>TEXT(L1528,"DDDDDDD")</f>
        <v>martes</v>
      </c>
      <c r="N1528" t="str">
        <v>M040 METRO RIOHACHA</v>
      </c>
      <c r="O1528" t="str">
        <v>RIOHACHA</v>
      </c>
      <c r="P1528" t="str">
        <f>IF(ISBLANK(O1528),"0",(VLOOKUP(O1528,REGION,2,FALSE)))</f>
        <v>COSTA</v>
      </c>
      <c r="Q1528" t="str">
        <v>WILGER MELO PRADO</v>
      </c>
      <c r="R1528">
        <f>IF(ISBLANK(Q1528),"0", VLOOKUP(Q1528,PERSONAL,2,FALSE))</f>
        <v>1118852348</v>
      </c>
      <c r="S1528" t="str">
        <v>DIRECTO</v>
      </c>
      <c r="T1528">
        <v>0.6875</v>
      </c>
      <c r="U1528">
        <v>0.78125</v>
      </c>
      <c r="V1528">
        <f>IF(ISBLANK(T1528 ),"0",U1528-T1528)</f>
        <v>0.09375</v>
      </c>
      <c r="W1528">
        <v>2</v>
      </c>
      <c r="X1528">
        <f>NETWORKDAYS(K1528,L1527)</f>
        <v>2</v>
      </c>
      <c r="Y1528" t="str">
        <f>IF(X1528&lt;=2,"CUMPLE","NO CUMPLE")</f>
        <v>CUMPLE</v>
      </c>
    </row>
    <row r="1529" xml:space="preserve">
      <c r="A1529">
        <v>12761147</v>
      </c>
      <c r="B1529" t="str">
        <v>REQUEST</v>
      </c>
      <c r="C1529" t="str">
        <v>CERRADO</v>
      </c>
      <c r="D1529" t="str">
        <v>CARNES</v>
      </c>
      <c r="E1529" t="str">
        <v>BALANZA</v>
      </c>
      <c r="F1529" t="str">
        <v>COLGANTE</v>
      </c>
      <c r="G1529" t="str">
        <v>METTLER</v>
      </c>
      <c r="H1529" t="str" xml:space="preserve">
        <v xml:space="preserve">Datos usuario_x000d_
Nombre: Jhon Jairo Sierra Guzman_x000d_
Correo: jhonjairo.sierra@cencosud.com.co_x000d_
Usuario AD: Jjsierra_x000d_
Pais: Colombia_x000d_
Ubicacion: J047 JUMBO GIRARDOT_x000d_
Zona: Colombia Occidente_x000d_
Unidad de Negocio: Supermercados_x000d_
Servicio: Tiendas &amp; Centros de Distribucion_x000d_
Telefono: 3046244847_x000d_
Anexo: 7470405_x000d_
Descripcion: Buenos dias; solicito de su colaboracion para la revision de la balanza colgante de pollos IP 010.131.100.059 de la seccion de carniceria lo cual le realizaron mantenimiento y despues de esa fecha no esta actualizando precios ( parece estar fuera de linea )_x000d_
Area donde su ubica la balanza: Piso de venta Carniceria</v>
      </c>
      <c r="I1529" t="str">
        <v>Solicito de su ayuda de carácter especial; para revisión de red de la balanza colgante del área de carnes con dirección IP 10.131.100.59 ya que no está respondiendo ping ; se validó con el jefe de la sección Jhon Sierra pero no se logro solucionar la falla continua</v>
      </c>
      <c r="J1529" t="str">
        <v>Se realiza revisión de la balanza colgante y se encuentra sin red. Se realiza ping a la IP 10.131.100.59 por CMD y no responde. Se procede a revisión del cableado de la balanza y se evidencia que el cable presenta problemas en la conexión a la balanza. Se realiza desmonte de la balanza colgante y se vuelve a realizar conexión adecuada al puerto de red. Se monta nuevamente la balanza; se pone a pruebas y la balanza ya responde ping mediante el CMD. Se entrega a satisfacción del usuario</v>
      </c>
      <c r="K1529">
        <v>44830</v>
      </c>
      <c r="L1529">
        <v>44831</v>
      </c>
      <c r="M1529" t="str">
        <f>TEXT(L1529,"DDDDDDD")</f>
        <v>martes</v>
      </c>
      <c r="N1529" t="str">
        <v>J047 JUMBO GIRARDOT</v>
      </c>
      <c r="O1529" t="str">
        <v>GIRARDOT</v>
      </c>
      <c r="P1529" t="str">
        <f>IF(ISBLANK(O1529),"0",(VLOOKUP(O1529,REGION,2,FALSE)))</f>
        <v>OCCIDENTE</v>
      </c>
      <c r="Q1529" t="str">
        <v>RAFAEL ARDILA PUENTES</v>
      </c>
      <c r="R1529">
        <f>IF(ISBLANK(Q1529),"0", VLOOKUP(Q1529,PERSONAL,2,FALSE))</f>
        <v>1018419858</v>
      </c>
      <c r="S1529" t="str">
        <v>ALIADO</v>
      </c>
      <c r="T1529">
        <v>0.375</v>
      </c>
      <c r="U1529">
        <v>0.4166666666666667</v>
      </c>
      <c r="V1529">
        <f>IF(ISBLANK(T1529 ),"0",U1529-T1529)</f>
        <v>0.041666666666666685</v>
      </c>
      <c r="W1529">
        <v>1</v>
      </c>
      <c r="X1529">
        <f>NETWORKDAYS(K1529,L1528)</f>
        <v>2</v>
      </c>
      <c r="Y1529" t="str">
        <f>IF(X1529&lt;=2,"CUMPLE","NO CUMPLE")</f>
        <v>CUMPLE</v>
      </c>
    </row>
    <row r="1530">
      <c r="A1530" t="str">
        <v>DEDICADO</v>
      </c>
      <c r="B1530" t="str">
        <v>DEDICADO</v>
      </c>
      <c r="C1530" t="str">
        <v>CERRADO</v>
      </c>
      <c r="D1530" t="str">
        <v>SEDE ADMINISTRATIVA</v>
      </c>
      <c r="E1530" t="str">
        <v>DEDICADO</v>
      </c>
      <c r="F1530" t="str">
        <v>DEDICADO</v>
      </c>
      <c r="G1530" t="str">
        <v>DEDICADO</v>
      </c>
      <c r="H1530" t="str">
        <v>Solicitud de técnico para apoyo en Sede Administrativa</v>
      </c>
      <c r="I1530" t="str">
        <v>Solicitud de técnico para apoyo en Sede Administrativa</v>
      </c>
      <c r="J1530" t="str">
        <v>Se realiza actividad de acompañamiento en Sede Administrativa</v>
      </c>
      <c r="K1530">
        <v>44831</v>
      </c>
      <c r="L1530">
        <v>44831</v>
      </c>
      <c r="M1530" t="str">
        <f>TEXT(L1530,"DDDDDDD")</f>
        <v>martes</v>
      </c>
      <c r="N1530" t="str">
        <v>SEDE ADMINISTRATIVA</v>
      </c>
      <c r="O1530" t="str">
        <v>BOGOTA</v>
      </c>
      <c r="P1530" t="str">
        <f>IF(ISBLANK(O1530),"0",(VLOOKUP(O1530,REGION,2,FALSE)))</f>
        <v>BOGOTA</v>
      </c>
      <c r="Q1530" t="str">
        <v>JULIAN CAMILO  ANZOLA CHALA</v>
      </c>
      <c r="R1530">
        <f>IF(ISBLANK(Q1530),"0", VLOOKUP(Q1530,PERSONAL,2,FALSE))</f>
        <v>1014286521</v>
      </c>
      <c r="S1530" t="str">
        <v>DIRECTO</v>
      </c>
      <c r="T1530">
        <v>0.3333333333333333</v>
      </c>
      <c r="U1530">
        <v>0.75</v>
      </c>
      <c r="V1530">
        <v>0.4166666666666667</v>
      </c>
      <c r="W1530" t="str">
        <v>2;5</v>
      </c>
      <c r="X1530">
        <f>NETWORKDAYS(K1530,L1529)</f>
        <v>1</v>
      </c>
      <c r="Y1530" t="str">
        <f>IF(X1530&lt;=2,"CUMPLE","NO CUMPLE")</f>
        <v>CUMPLE</v>
      </c>
    </row>
    <row r="1531">
      <c r="A1531" t="str">
        <v>DEDICADO</v>
      </c>
      <c r="B1531" t="str">
        <v>DEDICADO</v>
      </c>
      <c r="C1531" t="str">
        <v>CERRADO</v>
      </c>
      <c r="D1531" t="str">
        <v>TIENDA</v>
      </c>
      <c r="E1531" t="str">
        <v>DEDICADO</v>
      </c>
      <c r="F1531" t="str">
        <v>DEDICADO</v>
      </c>
      <c r="G1531" t="str">
        <v>DEDICADO</v>
      </c>
      <c r="H1531" t="str">
        <v xml:space="preserve">Solicitud de técnico para apoyo en Zona Occidente </v>
      </c>
      <c r="I1531" t="str">
        <v xml:space="preserve">Solicitud de técnico para apoyo en Zona Occidente </v>
      </c>
      <c r="J1531" t="str">
        <v>Se realiza actividad de acompañamiento en Zona Occidente</v>
      </c>
      <c r="K1531">
        <v>44831</v>
      </c>
      <c r="L1531">
        <v>44831</v>
      </c>
      <c r="M1531" t="str">
        <f>TEXT(L1531,"DDDDDDD")</f>
        <v>martes</v>
      </c>
      <c r="N1531" t="str">
        <v>ZONA OCCIDENTE</v>
      </c>
      <c r="O1531" t="str">
        <v>CALI</v>
      </c>
      <c r="P1531" t="str">
        <v>OCCIDENTE</v>
      </c>
      <c r="Q1531" t="str">
        <v>LINA FERNANDA ARBOLEDA PRECIADO</v>
      </c>
      <c r="R1531">
        <v>1143832224</v>
      </c>
      <c r="S1531" t="str">
        <v>DIRECTO</v>
      </c>
      <c r="T1531">
        <v>0.3333333333333333</v>
      </c>
      <c r="U1531">
        <v>0.75</v>
      </c>
      <c r="V1531">
        <v>0.4166666666666667</v>
      </c>
      <c r="W1531" t="str">
        <v>2;5</v>
      </c>
      <c r="X1531">
        <f>NETWORKDAYS(K1531,L1530)</f>
        <v>1</v>
      </c>
      <c r="Y1531" t="str">
        <f>IF(X1531&lt;=2,"CUMPLE","NO CUMPLE")</f>
        <v>CUMPLE</v>
      </c>
    </row>
    <row r="1532" xml:space="preserve">
      <c r="A1532">
        <v>12756243</v>
      </c>
      <c r="B1532" t="str">
        <v>REQUEST</v>
      </c>
      <c r="C1532" t="str">
        <v>CERRADO</v>
      </c>
      <c r="D1532" t="str">
        <v>CONTRALOR</v>
      </c>
      <c r="E1532" t="str">
        <v>RELOJ</v>
      </c>
      <c r="F1532" t="str">
        <v>BIOMETRICO</v>
      </c>
      <c r="G1532" t="str">
        <v>SUPREMA</v>
      </c>
      <c r="H1532" t="str" xml:space="preserve">
        <v xml:space="preserve">Nos colaboran con Técnico de soporte remoto en Jumbo Yopal para apoyar la instalación de reloj de marcaje._x000d_
Esta actividad se realizará a las 05:30 am con el fin de no afectar los marcajes de los colaboradores._x000d_
Se requiere retirar el reloj viejo y su soporte y dejar en la caja del que se va a instalar._x000d_
Se debe instalar el reloj nuevo en el sitio donde se dispuso por parte de GGHH (Entrada por Contralor)_x000d_
Verificar el manual de instalación y garantizar que el reloj queda en red; con la misma configuración de red e IP del retirado. Configurar la hora de acuerdo al manual y demás configuraciones que se requieran._x000d_
Suministrar datos de los dos reloj para gestión de actas y sean enviadas con las firmas correspondientes en el mismo momento.</v>
      </c>
      <c r="I1532" t="str" xml:space="preserve">
        <v xml:space="preserve">Nos colaboran con Técnico de soporte remoto en Jumbo Yopal el día Martes 27 de septiembre para apoyar la instalación de reloj de marcaje._x000d_
Esta actividad se realizará a las 05:30 am con el fin de no afectar los marcajes de los colaboradores._x000d_
Se requiere retirar el reloj viejo y su soporte y dejar en la caja del que se va a instalar._x000d_
Se debe instalar el reloj nuevo en el sitio donde se dispuso por parte de GGHH (Entrada por Contralor)_x000d_
Verificar el manual de instalación y garantizar que el reloj queda en red; con la misma configuración de red e IP del retirado. Configurar la hora de acuerdo al manual y demás configuraciones que se requieran._x000d_
Suministrar datos de los dos reloj para gestión de actas y sean enviadas con las firmas correspondientes en el mismo momento.</v>
      </c>
      <c r="J1532" t="str">
        <v>Se realiza instalación de reloj biométrico y configuración de hora; se realiza cambio de cable de red e identificación del puerto de red que llega en el switch. Se realizan pruebas de funcionalidad en compañía del usuario y este da su aprobación de la labor con la firma del acta de entrega y retiro. Reloj biométrico se deja instalado y operativo. Se realiza acompañamiento hasta que soporte Cencosud Giovanna López autoriza retiro de sitio indicando que todas las actividades se realizaron correctamente</v>
      </c>
      <c r="K1532">
        <v>44831</v>
      </c>
      <c r="L1532">
        <v>44831</v>
      </c>
      <c r="M1532" t="str">
        <f>TEXT(L1532,"DDDDDDD")</f>
        <v>martes</v>
      </c>
      <c r="N1532" t="str">
        <v>J185 JUMBO YOPAL</v>
      </c>
      <c r="O1532" t="str">
        <v>YOPAL</v>
      </c>
      <c r="P1532" t="str">
        <f>IF(ISBLANK(O1532),"0",(VLOOKUP(O1532,REGION,2,FALSE)))</f>
        <v>ORIENTE</v>
      </c>
      <c r="Q1532" t="str">
        <v>PABLO ANDRES BALANTA GOMEZ</v>
      </c>
      <c r="R1532">
        <f>IF(ISBLANK(Q1532),"0", VLOOKUP(Q1532,PERSONAL,2,FALSE))</f>
        <v>1111739227</v>
      </c>
      <c r="S1532" t="str">
        <v>DIRECTO</v>
      </c>
      <c r="T1532">
        <v>0.22916666666666666</v>
      </c>
      <c r="U1532">
        <v>0.5</v>
      </c>
      <c r="V1532">
        <f>IF(ISBLANK(T1532 ),"0",U1532-T1532)</f>
        <v>0.27083333333333337</v>
      </c>
      <c r="W1532">
        <v>3</v>
      </c>
      <c r="X1532">
        <f>NETWORKDAYS(K1532,L1531)</f>
        <v>1</v>
      </c>
      <c r="Y1532" t="str">
        <f>IF(X1532&lt;=2,"CUMPLE","NO CUMPLE")</f>
        <v>CUMPLE</v>
      </c>
    </row>
    <row r="1533" xml:space="preserve">
      <c r="A1533">
        <v>12771659</v>
      </c>
      <c r="B1533" t="str">
        <v>REQUEST</v>
      </c>
      <c r="C1533" t="str">
        <v>CERRADO</v>
      </c>
      <c r="D1533" t="str">
        <v>TIENDA</v>
      </c>
      <c r="E1533" t="str">
        <v>RELOJ</v>
      </c>
      <c r="F1533" t="str">
        <v>BIOMETRICO</v>
      </c>
      <c r="G1533" t="str">
        <v>SUPREMA</v>
      </c>
      <c r="H1533" t="str" xml:space="preserve">
        <v xml:space="preserve">se requiere instalar los siguientes activos_x000d_
_x000d_
serial 546854318 RELOJ CONTROL SUPREMA BIOSTATION 2_x000d_
serial 546854312 RELOJ CONTROL SUPREMA BIOSTATION 2</v>
      </c>
      <c r="I1533" t="str" xml:space="preserve">
        <v xml:space="preserve">Transfer Assignee from '' to 'Espinosa Rodriguez; Jamir Leandro '_x000d_
Transfer Group from 'Soporte_Onsite_REG_Costa_SM Colombia' to 'Soporte_Onsite_REG_Remoto_SM Colombia'</v>
      </c>
      <c r="J1533" t="str">
        <v xml:space="preserve">Se realiza configuración e instalación de los relojs biométricos de Contalor y Caja Central por lo que se realiza pruebas quedando operativo. Así mismo los relojs antiguos se dejan conectados para la realizar actividad de bajar el marcaje de la semana a los equipos. </v>
      </c>
      <c r="K1533">
        <v>44831</v>
      </c>
      <c r="L1533">
        <v>44831</v>
      </c>
      <c r="M1533" t="str">
        <f>TEXT(L1533,"DDDDDDD")</f>
        <v>martes</v>
      </c>
      <c r="N1533" t="str">
        <v>M085 METRO MONTERIA</v>
      </c>
      <c r="O1533" t="str">
        <v>MONTERIA</v>
      </c>
      <c r="P1533" t="str">
        <f>IF(ISBLANK(O1533),"0",(VLOOKUP(O1533,REGION,2,FALSE)))</f>
        <v>COSTA</v>
      </c>
      <c r="Q1533" t="str">
        <v>SHARON YANETH KERGUELEN WILCHES</v>
      </c>
      <c r="R1533">
        <f>IF(ISBLANK(Q1533),"0", VLOOKUP(Q1533,PERSONAL,2,FALSE))</f>
        <v>1067917448</v>
      </c>
      <c r="S1533" t="str">
        <v>DIRECTO</v>
      </c>
      <c r="T1533">
        <v>0.3333333333333333</v>
      </c>
      <c r="U1533">
        <v>0.5416666666666666</v>
      </c>
      <c r="V1533">
        <f>IF(ISBLANK(T1533 ),"0",U1533-T1533)</f>
        <v>0.20833333333333331</v>
      </c>
      <c r="W1533">
        <v>3</v>
      </c>
      <c r="X1533">
        <f>NETWORKDAYS(K1533,L1532)</f>
        <v>1</v>
      </c>
      <c r="Y1533" t="str">
        <f>IF(X1533&lt;=2,"CUMPLE","NO CUMPLE")</f>
        <v>CUMPLE</v>
      </c>
    </row>
    <row r="1534" xml:space="preserve">
      <c r="A1534">
        <v>12772985</v>
      </c>
      <c r="B1534" t="str">
        <v>INCIDENT</v>
      </c>
      <c r="C1534" t="str">
        <v>CERRADO</v>
      </c>
      <c r="D1534" t="str">
        <v>TIENDA</v>
      </c>
      <c r="E1534" t="str">
        <v>PDA</v>
      </c>
      <c r="F1534" t="str">
        <v>PDA</v>
      </c>
      <c r="G1534" t="str">
        <v>HONEYWELL</v>
      </c>
      <c r="H1534" t="str" xml:space="preserve">
        <v xml:space="preserve">Datos usuario_x000d_
Nombre: Jhoan Enrique Benjumea Bravo_x000d_
Correo: JhoanEnrique.BenjumeaBravo@cencosud.com.co_x000d_
Usuario AD: JHBenjume_x000d_
Pais: Colombia_x000d_
Ubicacion: M040 METRO RIOHACHA_x000d_
Zona: Colombia Costa_x000d_
Unidad de Negocio: METRO_x000d_
Servicio: null_x000d_
Telefono: 3004955357_x000d_
Anexo: null_x000d_
Descripcion: buenos dias solicito porfavor me colaboren con las PDA numeros_x000d_
3E31 Y LA PDA GAPV no tienen conexion a la red.</v>
      </c>
      <c r="I1534" t="str" xml:space="preserve">
        <v xml:space="preserve">Datos usuario_x000d_
Nombre: Jhoan Enrique Benjumea Bravo_x000d_
Correo: JhoanEnrique.BenjumeaBravo@cencosud.com.co_x000d_
Usuario AD: JHBenjume_x000d_
Pais: Colombia_x000d_
Ubicacion: M040 METRO RIOHACHA_x000d_
Zona: Colombia Costa_x000d_
Unidad de Negocio: METRO_x000d_
Servicio: null_x000d_
Telefono: 3004955357_x000d_
Anexo: null_x000d_
Descripcion: buenos dias solicito porfavor me colaboren con las PDA numeros_x000d_
3E31 Y LA PDA GAPV no tienen conexion a la red.</v>
      </c>
      <c r="J1534" t="str">
        <v>Se encuentra PDA con app mocha fuera de servicio; se valida configuración; pero el problema persiste; por lo cual se realizó desinstalación e instalación y configuración de esta para solucionar el problema.  La otra PDA se había configurado hace algunos días; pero se siguió presentando el error por lo que se realiza reconfiguración de esta encontrando el error y corrigiéndolo; dande solución a la falla reportada.</v>
      </c>
      <c r="K1534">
        <v>44831</v>
      </c>
      <c r="L1534">
        <v>44831</v>
      </c>
      <c r="M1534" t="str">
        <f>TEXT(L1534,"DDDDDDD")</f>
        <v>martes</v>
      </c>
      <c r="N1534" t="str">
        <v>M040 METRO RIOHACHA</v>
      </c>
      <c r="O1534" t="str">
        <v>RIOHACHA</v>
      </c>
      <c r="P1534" t="str">
        <f>IF(ISBLANK(O1534),"0",(VLOOKUP(O1534,REGION,2,FALSE)))</f>
        <v>COSTA</v>
      </c>
      <c r="Q1534" t="str">
        <v>WILGER MELO PRADO</v>
      </c>
      <c r="R1534">
        <f>IF(ISBLANK(Q1534),"0", VLOOKUP(Q1534,PERSONAL,2,FALSE))</f>
        <v>1118852348</v>
      </c>
      <c r="S1534" t="str">
        <v>DIRECTO</v>
      </c>
      <c r="T1534">
        <v>0.625</v>
      </c>
      <c r="U1534">
        <v>0.6875</v>
      </c>
      <c r="V1534">
        <f>IF(ISBLANK(T1534 ),"0",U1534-T1534)</f>
        <v>0.0625</v>
      </c>
      <c r="W1534">
        <v>1</v>
      </c>
      <c r="X1534">
        <f>NETWORKDAYS(K1534,L1533)</f>
        <v>1</v>
      </c>
      <c r="Y1534" t="str">
        <f>IF(X1534&lt;=2,"CUMPLE","NO CUMPLE")</f>
        <v>CUMPLE</v>
      </c>
    </row>
    <row r="1535" xml:space="preserve">
      <c r="A1535">
        <v>12631465</v>
      </c>
      <c r="B1535" t="str">
        <v>REQUEST</v>
      </c>
      <c r="C1535" t="str">
        <v>CERRADO</v>
      </c>
      <c r="D1535" t="str">
        <v>LINEAL DE CAJAS</v>
      </c>
      <c r="E1535" t="str">
        <v>POS</v>
      </c>
      <c r="F1535" t="str">
        <v>POS</v>
      </c>
      <c r="G1535" t="str">
        <v>WINCOR</v>
      </c>
      <c r="H1535"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buen dia_x000d_
ayuden revisando la post # 9 ya que cuando estan registrando se calienta la caja y se apaga y el teclado queda ahi atascado.</v>
      </c>
      <c r="I1535" t="str" xml:space="preserve">
        <v xml:space="preserve">Personal de soporte realiza trabajos en el POS durante 4 días no permite configuración; confirman._x000d_
Volver a formatear POS; se anexa imagen a ticket de solicitud realizada._x000d_
Se transfiere para su atención.</v>
      </c>
      <c r="J1535" t="str">
        <v>Se realiza revision de POS#9 por cambio de CPU; se realiza la instación del sistema operativo desde cero; con toda la configuración. Se realizan los pasos como indica el procedimiento nuevamente de formatear la pos e instalar el linux; con los datos de ip correspondientes al punto y el servidor de megamall; ya que con el de san silvestre se queda en cierto paso del proceso y genera un bug. El proceso se realizó unas 5 veces; ya que en 2 ocasiones el servidor no lo mapeaba; en las otras 2 generaba el bug que no pasaba de cierto proceso y por ultima opción si logró seguir; pero a la hora de que hacía la descarga de los paquetes de intalación generaba ciertos "warning and try". Termina el proceso y sigue generando el msj de "Check pos.log on svr" y se informa a soporte para la actualización y cargue de la POS. Se transfiere para continuar su gestión; ya se realizó el formateo solicitado por Soporte POS</v>
      </c>
      <c r="K1535">
        <v>44831</v>
      </c>
      <c r="L1535">
        <v>44832</v>
      </c>
      <c r="M1535" t="str">
        <f>TEXT(L1535,"DDDDDDD")</f>
        <v>miércoles</v>
      </c>
      <c r="N1535" t="str">
        <v>J126 JUMBO SAN SILVESTRE</v>
      </c>
      <c r="O1535" t="str">
        <v>BARRANCABERMEJA</v>
      </c>
      <c r="P1535" t="str">
        <f>IF(ISBLANK(O1535),"0",(VLOOKUP(O1535,REGION,2,FALSE)))</f>
        <v>ORIENTE</v>
      </c>
      <c r="Q1535" t="str">
        <v>LUIS CARLOS ROJAS ACOSTA</v>
      </c>
      <c r="R1535">
        <f>IF(ISBLANK(Q1535),"0", VLOOKUP(Q1535,PERSONAL,2,FALSE))</f>
        <v>1096188137</v>
      </c>
      <c r="S1535" t="str">
        <v>DIRECTO</v>
      </c>
      <c r="T1535">
        <v>0.4166666666666667</v>
      </c>
      <c r="U1535">
        <v>0.625</v>
      </c>
      <c r="V1535">
        <f>IF(ISBLANK(T1535 ),"0",U1535-T1535)</f>
        <v>0.20833333333333331</v>
      </c>
      <c r="W1535">
        <v>3</v>
      </c>
      <c r="X1535">
        <f>NETWORKDAYS(K1535,L1534)</f>
        <v>1</v>
      </c>
      <c r="Y1535" t="str">
        <f>IF(X1535&lt;=2,"CUMPLE","NO CUMPLE")</f>
        <v>CUMPLE</v>
      </c>
    </row>
    <row r="1536" xml:space="preserve">
      <c r="A1536">
        <v>12771590</v>
      </c>
      <c r="B1536" t="str">
        <v>REQUEST</v>
      </c>
      <c r="C1536" t="str">
        <v>CERRADO</v>
      </c>
      <c r="D1536" t="str">
        <v>TIENDA</v>
      </c>
      <c r="E1536" t="str">
        <v>EQUIPAMIENTO</v>
      </c>
      <c r="F1536" t="str">
        <v>EQUIPAMIENTO</v>
      </c>
      <c r="G1536" t="str">
        <v>EQUIPAMIENTO</v>
      </c>
      <c r="H1536" t="str" xml:space="preserve">
        <v xml:space="preserve">Buen día;_x000d_
_x000d_
Solicito de su ayuda para embalar estos activos y dejarlos listos en cajas selladas y rotuladas para que sean recogidos; por favor pedir apoyo de seguridad para la validación de los seriales; adjunto información del equipamiento_x000d_
Tienda: J047 Girardot_x000d_
SCANNER POS|BALANZA – DATALOGIC- 9800- F15C19457_x000d_
DESKTOP|PC – LENOVO- M58- MJ04ZJP0_x000d_
PDT/PDA|ESTANDAR- HONEYWELL- EDA51- 20072B69AC_x000d_
MONITOR|PLANO- LENOVO- E2054- VK586351_x000d_
SWITCH- MICROSENS- MS450186PM-48G6- M01046801_x000d_
TELEFONO|IP- CISCO- CP-3905- SFCH18148FXX-_x000d_
Tienda: EDS047 Girardot_x000d_
TELEFONO|IP- CISCO- CP-3905- FCH1815828R_x000d_
Mil gracias</v>
      </c>
      <c r="I1536" t="str">
        <v>Jefe por favor me autorizas este ticket; es para embalaje de los activos que están pendientes para despachar al CRC</v>
      </c>
      <c r="J1536" t="str" xml:space="preserve">
        <v xml:space="preserve">Se realiza inventario y embalaje de los siguiente equipos:_x000d_
SCANNER POS|BALANZA – DATALOGIC- 9800- F15C19457_x000d_
DESKTOP|PC – LENOVO- M58- MJ04ZJP0_x000d_
PDT/PDA|ESTANDAR- HONEYWELL- EDA51- 20072B69AC_x000d_
MONITOR|PLANO- LENOVO- E2054- VK586351_x000d_
TELEFONO|IP- CISCO- CP-3905- SFCH181387NP-_x000d_
TELEFONO|IP- CISCO- CP-3905- FCH1815828R_x000d_
Se avisa a seguridad para tomar datos de los equipos que se van a enviar a CRC con la documentación respectiva. El equipo Microsens con serial M01046801 fue recogido por Redes por Alexander Munevar y el telefono Cisco con serial SFCH18148FXX se encuentra en uso en la estación de servicio por lo tanto se envia uno que está en sistemas sin uso; serial SFCH181387NP.</v>
      </c>
      <c r="K1536">
        <v>44831</v>
      </c>
      <c r="L1536">
        <v>44832</v>
      </c>
      <c r="M1536" t="str">
        <f>TEXT(L1536,"DDDDDDD")</f>
        <v>miércoles</v>
      </c>
      <c r="N1536" t="str">
        <v>J047 JUMBO GIRARDOT</v>
      </c>
      <c r="O1536" t="str">
        <v>GIRARDOT</v>
      </c>
      <c r="P1536" t="str">
        <f>IF(ISBLANK(O1536),"0",(VLOOKUP(O1536,REGION,2,FALSE)))</f>
        <v>OCCIDENTE</v>
      </c>
      <c r="Q1536" t="str">
        <v>RAFAEL ARDILA PUENTES</v>
      </c>
      <c r="R1536">
        <f>IF(ISBLANK(Q1536),"0", VLOOKUP(Q1536,PERSONAL,2,FALSE))</f>
        <v>1018419858</v>
      </c>
      <c r="S1536" t="str">
        <v>ALIADO</v>
      </c>
      <c r="T1536">
        <v>0.375</v>
      </c>
      <c r="U1536">
        <v>0.5</v>
      </c>
      <c r="V1536">
        <f>IF(ISBLANK(T1536 ),"0",U1536-T1536)</f>
        <v>0.125</v>
      </c>
      <c r="W1536">
        <v>2</v>
      </c>
      <c r="X1536">
        <f>NETWORKDAYS(K1536,L1535)</f>
        <v>2</v>
      </c>
      <c r="Y1536" t="str">
        <f>IF(X1536&lt;=2,"CUMPLE","NO CUMPLE")</f>
        <v>CUMPLE</v>
      </c>
    </row>
    <row r="1537" xml:space="preserve">
      <c r="A1537">
        <v>12736510</v>
      </c>
      <c r="B1537" t="str">
        <v>REQUEST</v>
      </c>
      <c r="C1537" t="str">
        <v>CERRADO</v>
      </c>
      <c r="D1537" t="str">
        <v>TIENDA</v>
      </c>
      <c r="E1537" t="str">
        <v>RELOJ</v>
      </c>
      <c r="F1537" t="str">
        <v>BIOMETRICO</v>
      </c>
      <c r="G1537" t="str">
        <v>SUPREMA</v>
      </c>
      <c r="H1537" t="str" xml:space="preserve">
        <v xml:space="preserve">Buen dia._x000d_
Se solicita configuración y entreg a Gestion Humana de los siguientes equipos:_x000d_
RELOJ CONTROL SUPREMA BIOSTATION 2 | Nº SERIE: 546854256_x000d_
RELOJ CONTROL SUPREMA BIOSTATION 2 | Nº SERIE: 546854255_x000d_
gracias</v>
      </c>
      <c r="I1537" t="str" xml:space="preserve">
        <v xml:space="preserve">Buen dia._x000d_
Confirmo el cambio de los relojes de marcación para Jumbo San Silvestre; mañana 28 de septiembre 2022_x000d_
Luis Carlos confirmó que debe ingresar 5 a.m.</v>
      </c>
      <c r="J1537" t="str">
        <v>Se realiza cambio y configuración de red de 2 biométricos Suprema; por tema de renovación tecnológica. Se retiran los antiguos relojes biométricos y se instalan los nuevos; se configuran parámetros de ip; se realizan pruebas de conexión satisfactorias y de huellas del personal de la tienda. Inicia con el proceso de tomas de huellas por parte del personal de la tienda. Las ubicaciones son las mismas de los relojes anteriores (caja central y contralor). Los relojes biométricos quedan operativos y funcionando correctamente; con el visto bueno por parte de la jefe de RRHH. Se envian actas de entrega y retiro a Ever Becerra</v>
      </c>
      <c r="K1537">
        <v>44831</v>
      </c>
      <c r="L1537">
        <v>44832</v>
      </c>
      <c r="M1537" t="str">
        <f>TEXT(L1537,"DDDDDDD")</f>
        <v>miércoles</v>
      </c>
      <c r="N1537" t="str">
        <v>J126 JUMBO SAN SILVESTRE</v>
      </c>
      <c r="O1537" t="str">
        <v>BARRANCABERMEJA</v>
      </c>
      <c r="P1537" t="str">
        <f>IF(ISBLANK(O1537),"0",(VLOOKUP(O1537,REGION,2,FALSE)))</f>
        <v>ORIENTE</v>
      </c>
      <c r="Q1537" t="str">
        <v>LUIS CARLOS ROJAS ACOSTA</v>
      </c>
      <c r="R1537">
        <f>IF(ISBLANK(Q1537),"0", VLOOKUP(Q1537,PERSONAL,2,FALSE))</f>
        <v>1096188137</v>
      </c>
      <c r="S1537" t="str">
        <v>DIRECTO</v>
      </c>
      <c r="T1537">
        <v>0.20833333333333334</v>
      </c>
      <c r="U1537">
        <v>0.3333333333333333</v>
      </c>
      <c r="V1537">
        <f>IF(ISBLANK(T1537 ),"0",U1537-T1537)</f>
        <v>0.12499999999999997</v>
      </c>
      <c r="W1537">
        <v>2</v>
      </c>
      <c r="X1537">
        <f>NETWORKDAYS(K1537,L1536)</f>
        <v>2</v>
      </c>
      <c r="Y1537" t="str">
        <f>IF(X1537&lt;=2,"CUMPLE","NO CUMPLE")</f>
        <v>CUMPLE</v>
      </c>
    </row>
    <row r="1538">
      <c r="A1538" t="str">
        <v>DEDICADO</v>
      </c>
      <c r="B1538" t="str">
        <v>DEDICADO</v>
      </c>
      <c r="C1538" t="str">
        <v>CERRADO</v>
      </c>
      <c r="D1538" t="str">
        <v>CRC</v>
      </c>
      <c r="E1538" t="str">
        <v>DEDICADO</v>
      </c>
      <c r="F1538" t="str">
        <v>DEDICADO</v>
      </c>
      <c r="G1538" t="str">
        <v>DEDICADO</v>
      </c>
      <c r="H1538" t="str">
        <v>Gestión de soporte técnico en el Centro de Reparación</v>
      </c>
      <c r="I1538" t="str">
        <v>Gestión de soporte técnico en el Centro de Reparación</v>
      </c>
      <c r="J1538" t="str">
        <v>Se realiza actividad de acompañamiento en CRC</v>
      </c>
      <c r="K1538">
        <v>44832</v>
      </c>
      <c r="L1538">
        <v>44832</v>
      </c>
      <c r="M1538" t="str">
        <f>TEXT(L1538,"DDDDDDD")</f>
        <v>miércoles</v>
      </c>
      <c r="N1538" t="str">
        <v>CENTRO DE REPARACIÓN</v>
      </c>
      <c r="O1538" t="str">
        <v>BOGOTA</v>
      </c>
      <c r="P1538" t="str">
        <f>IF(ISBLANK(O1538),"0",(VLOOKUP(O1538,REGION,2,FALSE)))</f>
        <v>BOGOTA</v>
      </c>
      <c r="Q1538" t="str">
        <v>DIEGO ALBERTO TORRES CRUZ</v>
      </c>
      <c r="R1538">
        <f>IF(ISBLANK(Q1538),"0", VLOOKUP(Q1538,PERSONAL,2,FALSE))</f>
        <v>1000466791</v>
      </c>
      <c r="S1538" t="str">
        <v>DIRECTO</v>
      </c>
      <c r="T1538">
        <v>0.3333333333333333</v>
      </c>
      <c r="U1538">
        <v>0.75</v>
      </c>
      <c r="V1538">
        <v>0.4166666666666667</v>
      </c>
      <c r="W1538" t="str">
        <v>2;5</v>
      </c>
      <c r="X1538">
        <f>NETWORKDAYS(K1538,L1537)</f>
        <v>1</v>
      </c>
      <c r="Y1538" t="str">
        <f>IF(X1538&lt;=2,"CUMPLE","NO CUMPLE")</f>
        <v>CUMPLE</v>
      </c>
    </row>
    <row r="1539">
      <c r="A1539" t="str">
        <v>DEDICADO</v>
      </c>
      <c r="B1539" t="str">
        <v>DEDICADO</v>
      </c>
      <c r="C1539" t="str">
        <v>CERRADO</v>
      </c>
      <c r="D1539" t="str">
        <v>SEDE ADMINISTRATIVA</v>
      </c>
      <c r="E1539" t="str">
        <v>DEDICADO</v>
      </c>
      <c r="F1539" t="str">
        <v>DEDICADO</v>
      </c>
      <c r="G1539" t="str">
        <v>DEDICADO</v>
      </c>
      <c r="H1539" t="str">
        <v>Solicitud de técnico para apoyo en Sede Administrativa</v>
      </c>
      <c r="I1539" t="str">
        <v>Solicitud de técnico para apoyo en Sede Administrativa</v>
      </c>
      <c r="J1539" t="str">
        <v>Se realiza actividad de acompañamiento en Sede Administrativa</v>
      </c>
      <c r="K1539">
        <v>44832</v>
      </c>
      <c r="L1539">
        <v>44832</v>
      </c>
      <c r="M1539" t="str">
        <f>TEXT(L1539,"DDDDDDD")</f>
        <v>miércoles</v>
      </c>
      <c r="N1539" t="str">
        <v>SEDE ADMINISTRATIVA</v>
      </c>
      <c r="O1539" t="str">
        <v>BOGOTA</v>
      </c>
      <c r="P1539" t="str">
        <f>IF(ISBLANK(O1539),"0",(VLOOKUP(O1539,REGION,2,FALSE)))</f>
        <v>BOGOTA</v>
      </c>
      <c r="Q1539" t="str">
        <v>JULIAN CAMILO  ANZOLA CHALA</v>
      </c>
      <c r="R1539">
        <f>IF(ISBLANK(Q1539),"0", VLOOKUP(Q1539,PERSONAL,2,FALSE))</f>
        <v>1014286521</v>
      </c>
      <c r="S1539" t="str">
        <v>DIRECTO</v>
      </c>
      <c r="T1539">
        <v>0.3333333333333333</v>
      </c>
      <c r="U1539">
        <v>0.75</v>
      </c>
      <c r="V1539">
        <v>0.4166666666666667</v>
      </c>
      <c r="W1539" t="str">
        <v>2;5</v>
      </c>
      <c r="X1539">
        <f>NETWORKDAYS(K1539,L1538)</f>
        <v>1</v>
      </c>
      <c r="Y1539" t="str">
        <f>IF(X1539&lt;=2,"CUMPLE","NO CUMPLE")</f>
        <v>CUMPLE</v>
      </c>
    </row>
    <row r="1540">
      <c r="A1540" t="str">
        <v>DEDICADO</v>
      </c>
      <c r="B1540" t="str">
        <v>DEDICADO</v>
      </c>
      <c r="C1540" t="str">
        <v>CERRADO</v>
      </c>
      <c r="D1540" t="str">
        <v>TIENDA</v>
      </c>
      <c r="E1540" t="str">
        <v>DEDICADO</v>
      </c>
      <c r="F1540" t="str">
        <v>DEDICADO</v>
      </c>
      <c r="G1540" t="str">
        <v>DEDICADO</v>
      </c>
      <c r="H1540" t="str">
        <v>Solicitud de técnico para apoyo en Zona Centro</v>
      </c>
      <c r="I1540" t="str">
        <v>Solicitud de técnico para apoyo en Zona Centro</v>
      </c>
      <c r="J1540" t="str">
        <v>Se realiza actividad de acompañamiento en Zona Centro</v>
      </c>
      <c r="K1540">
        <v>44832</v>
      </c>
      <c r="L1540">
        <v>44832</v>
      </c>
      <c r="M1540" t="str">
        <f>TEXT(L1540,"DDDDDDD")</f>
        <v>miércoles</v>
      </c>
      <c r="N1540" t="str">
        <v>ZONA CENTRO</v>
      </c>
      <c r="O1540" t="str">
        <v>MEDELLIN</v>
      </c>
      <c r="P1540" t="str">
        <f>IF(ISBLANK(O1540),"0",(VLOOKUP(O1540,REGION,2,FALSE)))</f>
        <v>CENTRO</v>
      </c>
      <c r="Q1540" t="str">
        <v>YURIMAR MARQUEZ MUÑOZ</v>
      </c>
      <c r="R1540">
        <f>IF(ISBLANK(Q1540),"0", VLOOKUP(Q1540,PERSONAL,2,FALSE))</f>
        <v>1045025746</v>
      </c>
      <c r="S1540" t="str">
        <v>DIRECTO</v>
      </c>
      <c r="T1540">
        <v>0.3333333333333333</v>
      </c>
      <c r="U1540">
        <v>0.75</v>
      </c>
      <c r="V1540">
        <v>0.4166666666666667</v>
      </c>
      <c r="W1540" t="str">
        <v>2;5</v>
      </c>
      <c r="X1540">
        <f>NETWORKDAYS(K1540,L1539)</f>
        <v>1</v>
      </c>
      <c r="Y1540" t="str">
        <f>IF(X1540&lt;=2,"CUMPLE","NO CUMPLE")</f>
        <v>CUMPLE</v>
      </c>
    </row>
    <row r="1541" xml:space="preserve">
      <c r="A1541">
        <v>12774025</v>
      </c>
      <c r="B1541" t="str">
        <v>REQUEST</v>
      </c>
      <c r="C1541" t="str">
        <v>CERRADO</v>
      </c>
      <c r="D1541" t="str">
        <v>CAJA CENTRAL</v>
      </c>
      <c r="E1541" t="str">
        <v>IMPRESORA</v>
      </c>
      <c r="F1541" t="str">
        <v>IMPRESORA</v>
      </c>
      <c r="G1541" t="str">
        <v>LEXMARK</v>
      </c>
      <c r="H1541" t="str" xml:space="preserve">
        <v xml:space="preserve">Datos usuario_x000d_
Nombre: Erica Yulied Ojeda Campo_x000d_
Correo: EricaYulied.Ojeda@cencosud.com.co_x000d_
Usuario AD: EYOjedaC_x000d_
Pais: Colombia_x000d_
Ubicacion: J036 JUMBO POPAYAN CAMPANARIO_x000d_
Zona: Colombia Occidente_x000d_
Unidad de Negocio: Supermercados_x000d_
Servicio: Tiendas &amp; Centros de Distribucion_x000d_
Telefono: 3004089647_x000d_
Anexo: 8308000_x000d_
Descripcion: Buenas tardes_x000d_
Me pueden colaborar por favor con la revision del punto de red para la funcionalidad de la impresora Lex Mark ya que no es posible establecer conexion.</v>
      </c>
      <c r="I1541" t="str">
        <v xml:space="preserve">Jefe su autorizacion para envio del tecnico para revision del jack del punto de la impresora de caja central que no responde-Gracias	</v>
      </c>
      <c r="J1541" t="str">
        <v>Se solicita la información para realizar el procedimiento. Se debe esperar envio de correo interno para ingresar a caja general. Llegado el permiso se informa a seguridad que realice la apertura desde video y se ingresa a caja general. Se procede a verificar el cableado y la conexión si está linkeando y se imprime el estado de la red. Se solicita permiso al computador de caja general y se verifica IP configurada en el PC y la que tiene la impresora; se observa que son diferentes. Se ingresa a la configuración de la impresora por el navegador web y se realiza la modificación de IP. Se guardan cambios y se realizan pruebas de impresión desde los dos PC de caja general; todo ok. Impresora queda operativa</v>
      </c>
      <c r="K1541">
        <v>44832</v>
      </c>
      <c r="L1541">
        <v>44832</v>
      </c>
      <c r="M1541" t="str">
        <f>TEXT(L1541,"DDDDDDD")</f>
        <v>miércoles</v>
      </c>
      <c r="N1541" t="str">
        <v>J036 JUMBO POPAYAN CAMPANARIO</v>
      </c>
      <c r="O1541" t="str">
        <v>POPAYAN</v>
      </c>
      <c r="P1541" t="str">
        <f>IF(ISBLANK(O1541),"0",(VLOOKUP(O1541,REGION,2,FALSE)))</f>
        <v>OCCIDENTE</v>
      </c>
      <c r="Q1541" t="str">
        <v>DANIEL FERNANDO PAREDES ARTEAGA</v>
      </c>
      <c r="R1541">
        <f>IF(ISBLANK(Q1541),"0", VLOOKUP(Q1541,PERSONAL,2,FALSE))</f>
        <v>10301691</v>
      </c>
      <c r="S1541" t="str">
        <v>DIRECTO</v>
      </c>
      <c r="T1541">
        <v>0.3333333333333333</v>
      </c>
      <c r="U1541">
        <v>0.3958333333333333</v>
      </c>
      <c r="V1541">
        <f>IF(ISBLANK(T1541 ),"0",U1541-T1541)</f>
        <v>0.0625</v>
      </c>
      <c r="W1541">
        <v>1</v>
      </c>
      <c r="X1541">
        <f>NETWORKDAYS(K1541,L1540)</f>
        <v>1</v>
      </c>
      <c r="Y1541" t="str">
        <f>IF(X1541&lt;=2,"CUMPLE","NO CUMPLE")</f>
        <v>CUMPLE</v>
      </c>
    </row>
    <row r="1542" xml:space="preserve">
      <c r="A1542">
        <v>12774376</v>
      </c>
      <c r="B1542" t="str">
        <v>REQUEST</v>
      </c>
      <c r="C1542" t="str">
        <v>CERRADO</v>
      </c>
      <c r="D1542" t="str">
        <v>TIENDA</v>
      </c>
      <c r="E1542" t="str">
        <v>RELOJ</v>
      </c>
      <c r="F1542" t="str">
        <v>BIOMETRICO</v>
      </c>
      <c r="G1542" t="str">
        <v>SUPREMA</v>
      </c>
      <c r="H1542"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Supermercados_x000d_
Servicio: Sistemas_x000d_
Telefono: 3174355320_x000d_
Anexo: null_x000d_
Descripcion: Buenas tardes._x000d_
_x000d_
Jefe Miguel; por favor me colabora con la autorizacion para que el tecnico de isit visite la tienda para la instalacion del reloj de marcacion._x000d_
_x000d_
SERIE CATEGORIA TIPO MARCA MODELO_x000d_
546854387 Dispositivos RELOJ CONTROL SUPREMA BIOSTATION 2.</v>
      </c>
      <c r="I1542" t="str" xml:space="preserve">
        <v xml:space="preserve">Jefe Miguel; por favor me colabora con la autorizacion para que el tecnico de isit visite la tienda para la instalacion del reloj de marcacion._x000d_
SERIE CATEGORIA TIPO MARCA MODELO_x000d_
546854387 Dispositivos RELOJ CONTROL SUPREMA BIOSTATION 2.</v>
      </c>
      <c r="J1542" t="str">
        <v>Se revisa ubicación de los equipos y disponibilidad de los mismos. Se le solicita el favor a colaborador de mantenimiento adecuar la pared con los orificios de encaje de la base del nuevo reloj. Se baja el reloj antiguo y se inserta base reloj nuevo con su respectiva base; se realiza recogida de cableado y se procede con la conexion eléctrica y de datos del reloj antiguo y retirado. Se conecta reloj nuevo. Se procede a realizar ping sostenido a ambos relojes sin ninguna perdida de paquetes. Se envian evidencias a Edfwin Bolaños de los respectivos ping y adecuación de los relojes. Damos parte al señor Gerente en Tienda de la acividad realizada. El reloj queda completamente operativo y sin novedad. El anterior reloj queda conectado en la oficina de sistemas. Se da por finalizada la actividad quedando los dos relojes completeamente funcionales y operatuivos tal cual se solicito en el servicio. Se procede con el cierre del ticket.</v>
      </c>
      <c r="K1542">
        <v>44832</v>
      </c>
      <c r="L1542">
        <v>44832</v>
      </c>
      <c r="M1542" t="str">
        <f>TEXT(L1542,"DDDDDDD")</f>
        <v>miércoles</v>
      </c>
      <c r="N1542" t="str">
        <v>M179 METRO PITALITO</v>
      </c>
      <c r="O1542" t="str">
        <v>PITALITO</v>
      </c>
      <c r="P1542" t="str">
        <f>IF(ISBLANK(O1542),"0",(VLOOKUP(O1542,REGION,2,FALSE)))</f>
        <v>OCCIDENTE</v>
      </c>
      <c r="Q1542" t="str">
        <v>EMERSON PALACIOS MARTINEZ</v>
      </c>
      <c r="R1542">
        <f>IF(ISBLANK(Q1542),"0", VLOOKUP(Q1542,PERSONAL,2,FALSE))</f>
        <v>13723524</v>
      </c>
      <c r="S1542" t="str">
        <v>ALIADO</v>
      </c>
      <c r="T1542">
        <v>0.3333333333333333</v>
      </c>
      <c r="U1542">
        <v>0.375</v>
      </c>
      <c r="V1542">
        <f>IF(ISBLANK(T1542 ),"0",U1542-T1542)</f>
        <v>0.041666666666666685</v>
      </c>
      <c r="W1542">
        <v>1</v>
      </c>
      <c r="X1542">
        <f>NETWORKDAYS(K1542,L1541)</f>
        <v>1</v>
      </c>
      <c r="Y1542" t="str">
        <f>IF(X1542&lt;=2,"CUMPLE","NO CUMPLE")</f>
        <v>CUMPLE</v>
      </c>
    </row>
    <row r="1543" xml:space="preserve">
      <c r="A1543">
        <v>12774317</v>
      </c>
      <c r="B1543" t="str">
        <v>REQUEST</v>
      </c>
      <c r="C1543" t="str">
        <v>CERRADO</v>
      </c>
      <c r="D1543" t="str">
        <v>TIENDA</v>
      </c>
      <c r="E1543" t="str">
        <v>RELOJ</v>
      </c>
      <c r="F1543" t="str">
        <v>BIOMETRICO</v>
      </c>
      <c r="G1543" t="str">
        <v>SUPREMA</v>
      </c>
      <c r="H1543" t="str" xml:space="preserve">
        <v xml:space="preserve">Buen día_x000d_
_x000d_
Solicito de su ayuda para la configuración de un reloj de marcación que llego a la tienda M038 el cual está en custodia de seguridad;_x000d_
TIENDA: M038 Neiva_x000d_
Equipo: RELOJ CONTROL_x000d_
Marca: SUPREMA_x000d_
Modelo: BIOSTATION 2_x000d_
Serial: 546854507_x000d_
Información de red para el reloj; en el manual esta el paso a paso la configuración_x000d_
IP: 10.132.22.56_x000d_
MASCARA: 255.255.225.192_x000d_
GATEWAY: 10.132.22.62_x000d_
Ubicación: Conectarlo en un punto disponible en gestión humana / o directamente al SW de sistemas; indicarle a la jefe de RRHH que el equipo ya se encuentra listo para que graben las huellas de los colaboradores.</v>
      </c>
      <c r="I1543" t="str">
        <v>Jefe por favor autorizar este ticket es para configuracion de reloj control de la tienda M038</v>
      </c>
      <c r="J1543" t="str">
        <v xml:space="preserve">Se solicita servicio para realizar configuración de reloj biométrico que llegó a la tienda. Se procede a configurar el reloj según manual; se configuran parametros de red según indicaciones y se configuran usuarios administrador y de jefe de rrhh; una vez finalizada la configuración; se procede a enseñar a la jefe de RRHH a añadir y eliminar usuarios; para que se de a la tarea de enrolar a todos los usuarios de la tienda. La usuaria aprende de manera satisfactoria y se le realiza entrega del reloj junto a su base. </v>
      </c>
      <c r="K1543">
        <v>44832</v>
      </c>
      <c r="L1543">
        <v>44833</v>
      </c>
      <c r="M1543" t="str">
        <f>TEXT(L1543,"DDDDDDD")</f>
        <v>jueves</v>
      </c>
      <c r="N1543" t="str">
        <v>M038 METRO NEIVA CENTRO DE CONVENCIONES</v>
      </c>
      <c r="O1543" t="str">
        <v>NEIVA</v>
      </c>
      <c r="P1543" t="str">
        <f>IF(ISBLANK(O1543),"0",(VLOOKUP(O1543,REGION,2,FALSE)))</f>
        <v>OCCIDENTE</v>
      </c>
      <c r="Q1543" t="str">
        <v>RAFAEL EDUARDO MARTINEZ ROCHA</v>
      </c>
      <c r="R1543">
        <f>IF(ISBLANK(Q1543),"0", VLOOKUP(Q1543,PERSONAL,2,FALSE))</f>
        <v>1014237678</v>
      </c>
      <c r="S1543" t="str">
        <v>DIRECTO</v>
      </c>
      <c r="T1543">
        <v>0.375</v>
      </c>
      <c r="U1543">
        <v>0.5</v>
      </c>
      <c r="V1543">
        <f>IF(ISBLANK(T1543 ),"0",U1543-T1543)</f>
        <v>0.125</v>
      </c>
      <c r="W1543">
        <v>2</v>
      </c>
      <c r="X1543">
        <f>NETWORKDAYS(K1543,L1542)</f>
        <v>1</v>
      </c>
      <c r="Y1543" t="str">
        <f>IF(X1543&lt;=2,"CUMPLE","NO CUMPLE")</f>
        <v>CUMPLE</v>
      </c>
    </row>
    <row r="1544" xml:space="preserve">
      <c r="A1544">
        <v>12724250</v>
      </c>
      <c r="B1544" t="str">
        <v>REQUEST</v>
      </c>
      <c r="C1544" t="str">
        <v>CERRADO</v>
      </c>
      <c r="D1544" t="str">
        <v>LINEAL DE CAJAS</v>
      </c>
      <c r="E1544" t="str">
        <v>POS</v>
      </c>
      <c r="F1544" t="str">
        <v>VISOR</v>
      </c>
      <c r="G1544" t="str">
        <v>DIEBOLD</v>
      </c>
      <c r="H1544"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_x000d_
Solicito de su colaboracion para el cambio de los visores de las pos de la linea de cajas._x000d_
_x000d_
Muchas gracias; Quedo atenta_x000d_
Indicar ubicacion del Equipo en tienda o oficinas: tienda_x000d_
</v>
      </c>
      <c r="I1544" t="str">
        <v xml:space="preserve">Instalacion de 10 visores Cajero para el lineal de cajas de la tienda	</v>
      </c>
      <c r="J1544" t="str">
        <v xml:space="preserve">Se realizó el ensamble y alistamiento de 11 visores para cajero; se retiraron los visores viejos con sus respectivos cables y se instalaron los nuevos. Se dejan operativas todas las cajas. </v>
      </c>
      <c r="K1544">
        <v>44832</v>
      </c>
      <c r="L1544">
        <v>44833</v>
      </c>
      <c r="M1544" t="str">
        <f>TEXT(L1544,"DDDDDDD")</f>
        <v>jueves</v>
      </c>
      <c r="N1544" t="str">
        <v>M073 METRO MOSQUERA</v>
      </c>
      <c r="O1544" t="str">
        <v>MOSQUERA</v>
      </c>
      <c r="P1544" t="str">
        <f>IF(ISBLANK(O1544),"0",(VLOOKUP(O1544,REGION,2,FALSE)))</f>
        <v>BOGOTA</v>
      </c>
      <c r="Q1544" t="str">
        <v>ALEXANDER CASTILLO SOTELO</v>
      </c>
      <c r="R1544">
        <f>IF(ISBLANK(Q1544),"0", VLOOKUP(Q1544,PERSONAL,2,FALSE))</f>
        <v>80216449</v>
      </c>
      <c r="S1544" t="str">
        <v>ALIADO</v>
      </c>
      <c r="T1544">
        <v>0.4375</v>
      </c>
      <c r="U1544">
        <v>0.5625</v>
      </c>
      <c r="V1544">
        <f>IF(ISBLANK(T1544 ),"0",U1544-T1544)</f>
        <v>0.125</v>
      </c>
      <c r="W1544">
        <v>2</v>
      </c>
      <c r="X1544">
        <f>NETWORKDAYS(K1544,L1543)</f>
        <v>2</v>
      </c>
      <c r="Y1544" t="str">
        <f>IF(X1544&lt;=2,"CUMPLE","NO CUMPLE")</f>
        <v>CUMPLE</v>
      </c>
    </row>
    <row r="1545" xml:space="preserve">
      <c r="A1545">
        <v>12776982</v>
      </c>
      <c r="B1545" t="str">
        <v>PROACTIVA</v>
      </c>
      <c r="C1545" t="str">
        <v>CERRADO</v>
      </c>
      <c r="D1545" t="str">
        <v>TIENDA</v>
      </c>
      <c r="E1545" t="str">
        <v>PROACTIVA</v>
      </c>
      <c r="F1545" t="str">
        <v>PROACTIVA</v>
      </c>
      <c r="G1545" t="str">
        <v>PROACTIVA</v>
      </c>
      <c r="H1545" t="str" xml:space="preserve">
        <v xml:space="preserve">Datos usuario_x000d_
Nombre: Juan Fernando Castro Rodriguez_x000d_
Correo: fernando.castrorodriguez@cencosud.com.co_x000d_
Usuario AD: jfcrodri_x000d_
Pais: Colombia_x000d_
Ubicacion: M073 METRO MOSQUERA_x000d_
Zona: Colombia Bogota_x000d_
Unidad de Negocio: Mejoramiento del Hogar_x000d_
Servicio: Administracion Central_x000d_
Telefono: 3102091245_x000d_
Anexo: 3174373287_x000d_
Descripcion: Buenos Dias_x000d_
_x000d_
Se solicita visita Proactiva para la tienda Metro Mosquera_x000d_
_x000d_
1. Validacion lineal de Cajas_x000d_
2. Revision Balanzas_x000d_
3. Revision Verificadores_x000d_
4. Revision PDA_x000d_
_x000d_
_x000d_
Gracias_x000d_
_x000d_
Saludos_x000d_
Indicar la ubicacion del computador en la tienda o sede: Piso de Venta</v>
      </c>
      <c r="I1545" t="str" xml:space="preserve">
        <v xml:space="preserve">Buenos Dias_x000d_
Se solicita visita Proactiva para la tienda Metro Mosquera_x000d_
1. Validacion lineal de Cajas_x000d_
2. Revision Balanzas_x000d_
3. Revision Verificadores_x000d_
4. Revision PDA</v>
      </c>
      <c r="J1545" t="str">
        <v>Se realiza visita proactiva a tienda. Se hace recorrido por las diferentes área de la tienda para identificar novedades. Se revisa líneal de cajas; balanzas; verificadores de precios y PDA. No se encuentran novedades a excepción del aire acondicionado del cuarto de computo que se encuentra apagado</v>
      </c>
      <c r="K1545">
        <v>44832</v>
      </c>
      <c r="L1545">
        <v>44833</v>
      </c>
      <c r="M1545" t="str">
        <f>TEXT(L1545,"DDDDDDD")</f>
        <v>jueves</v>
      </c>
      <c r="N1545" t="str">
        <v>M073 METRO MOSQUERA</v>
      </c>
      <c r="O1545" t="str">
        <v>MOSQUERA</v>
      </c>
      <c r="P1545" t="str">
        <f>IF(ISBLANK(O1545),"0",(VLOOKUP(O1545,REGION,2,FALSE)))</f>
        <v>BOGOTA</v>
      </c>
      <c r="Q1545" t="str">
        <v>ALEXANDER CASTILLO SOTELO</v>
      </c>
      <c r="R1545">
        <f>IF(ISBLANK(Q1545),"0", VLOOKUP(Q1545,PERSONAL,2,FALSE))</f>
        <v>80216449</v>
      </c>
      <c r="S1545" t="str">
        <v>ALIADO</v>
      </c>
      <c r="T1545">
        <v>0.5625</v>
      </c>
      <c r="U1545">
        <v>0.625</v>
      </c>
      <c r="V1545">
        <f>IF(ISBLANK(T1545 ),"0",U1545-T1545)</f>
        <v>0.0625</v>
      </c>
      <c r="W1545">
        <v>1</v>
      </c>
      <c r="X1545">
        <f>NETWORKDAYS(K1545,L1544)</f>
        <v>2</v>
      </c>
      <c r="Y1545" t="str">
        <f>IF(X1545&lt;=2,"CUMPLE","NO CUMPLE")</f>
        <v>CUMPLE</v>
      </c>
    </row>
    <row r="1546" xml:space="preserve">
      <c r="A1546">
        <v>12777337</v>
      </c>
      <c r="B1546" t="str">
        <v>REQUEST</v>
      </c>
      <c r="C1546" t="str">
        <v>CERRADO</v>
      </c>
      <c r="D1546" t="str">
        <v>LINEAL DE CAJAS</v>
      </c>
      <c r="E1546" t="str">
        <v>ACOMPAÑAMIENTO</v>
      </c>
      <c r="F1546" t="str">
        <v>ACOMPAÑAMIENTO</v>
      </c>
      <c r="G1546" t="str">
        <v>ACOMPAÑAMIENTO</v>
      </c>
      <c r="H1546" t="str" xml:space="preserve">
        <v xml:space="preserve">Datos usuario_x000d_
Nombre: Zulma Orfit Erreno_x000d_
Correo: Zulma.Erreno@cencosud.com.co_x000d_
Usuario AD: ZOErreno_x000d_
Pais: Colombia_x000d_
Ubicacion: M028 METRO DUITAMA INNOVO_x000d_
Zona: Colombia Bogota_x000d_
Unidad de Negocio: JUMBO_x000d_
Servicio: Sistemas_x000d_
Telefono: 3174363709_x000d_
Anexo: null_x000d_
Descripcion: Buena tarde;_x000d_
_x000d_
Se requiere en Metro Duitama; apoyo de soporte remoto para acompañamiento a personal de Redes y Soporte POS durante validacion conjunta con Redeban y Credibanco en sitio; ya que personal de cajas manifiesta Dobles debitaciones de pagos realizados con tarjetas por parte de los clientes.</v>
      </c>
      <c r="I1546" t="str">
        <v>Por favor nos colaboran con un recurso para el día Jueves 29 de septiembre a las 09:00 am en tienda Metro Duitama; con el fin de apoyar validación que se realizará en conjunto por novedad presentada con pagos con tarjetas; (Microsens; Datáfonos).</v>
      </c>
      <c r="J1546" t="str" xml:space="preserve">
        <v xml:space="preserve">Se realiza acompañamiento a funcionarios de Redeban y Credibanco para validar funcionamiento de datafonos los cuales presentaban doble debito. Se realiza acompañamiento en cajas 1 - 4 - 5 - 15 - 17 con las siguientes novedades:_x000d_
_x000d_
Caja 5: Operativo datafono de Credibanco; datafono de Redeban da ping pero presenta falla de conexión a la POS_x000d_
Caja 17: Operativo datafono de Credibanco; datafono de Redeban según informa soporte de Redeban; no está activo. Se debe solicitar la activación por parte de la tienda_x000d_
Caja 15: Operativo datafono de Redeban. Datafono de Credibanco debe ser habilitado en la POS; ya que se asignó nueva dirección IP (172.28.62.104)</v>
      </c>
      <c r="K1546">
        <v>44832</v>
      </c>
      <c r="L1546">
        <v>44833</v>
      </c>
      <c r="M1546" t="str">
        <f>TEXT(L1546,"DDDDDDD")</f>
        <v>jueves</v>
      </c>
      <c r="N1546" t="str">
        <v>M028 METRO DUITAMA INNOVO</v>
      </c>
      <c r="O1546" t="str">
        <v>DUITAMA</v>
      </c>
      <c r="P1546" t="str">
        <f>IF(ISBLANK(O1546),"0",(VLOOKUP(O1546,REGION,2,FALSE)))</f>
        <v>ORIENTE</v>
      </c>
      <c r="Q1546" t="str">
        <v>CARLOS REINERO ROJAS COY</v>
      </c>
      <c r="R1546">
        <v>7320304</v>
      </c>
      <c r="S1546" t="str">
        <v>DIRECTO</v>
      </c>
      <c r="T1546">
        <v>0.375</v>
      </c>
      <c r="U1546">
        <v>0.5</v>
      </c>
      <c r="V1546">
        <f>IF(ISBLANK(T1546 ),"0",U1546-T1546)</f>
        <v>0.125</v>
      </c>
      <c r="W1546">
        <v>2</v>
      </c>
      <c r="X1546">
        <f>NETWORKDAYS(K1546,L1545)</f>
        <v>2</v>
      </c>
      <c r="Y1546" t="str">
        <f>IF(X1546&lt;=2,"CUMPLE","NO CUMPLE")</f>
        <v>CUMPLE</v>
      </c>
    </row>
    <row r="1547" xml:space="preserve">
      <c r="A1547">
        <v>12777480</v>
      </c>
      <c r="B1547" t="str">
        <v>REQUEST</v>
      </c>
      <c r="C1547" t="str">
        <v>CERRADO</v>
      </c>
      <c r="D1547" t="str">
        <v>TIENDA</v>
      </c>
      <c r="E1547" t="str">
        <v>WIFI</v>
      </c>
      <c r="F1547" t="str">
        <v>WIFI</v>
      </c>
      <c r="G1547" t="str">
        <v>WIFI</v>
      </c>
      <c r="H1547" t="str" xml:space="preserve">
        <v xml:space="preserve">Datos usuario_x000d_
Nombre: Cristiancamilo De La Ossa Hoyos_x000d_
Correo: Cristian.Delaossa@cencosud.com.co_x000d_
Usuario AD: Ccdhoyos_x000d_
Pais: Colombia_x000d_
Ubicacion: M085 METRO MONTERIA_x000d_
Zona: Colombia Costa_x000d_
Unidad de Negocio: Supermercados_x000d_
Servicio: Sistemas_x000d_
Telefono: 3176386768_x000d_
Anexo: 7430404_x000d_
Descripcion: Favor apoyo con la instalacion del usuario de red en los equipos conectados WIFI en tienda._x000d_
_x000d_
Tienda 2 Tienda 3 Tienda 4 MAC DISPOSITIVO_x000d_
M085 MONTERIA 802.11n Unknown 0c:23:69:54:ce:ce Unclassified_x000d_
M085 MONTERIA 802.11n Unknown 40:83:de:c9:0c:74 Zebra-Device_x000d_
_x000d_
_x000d_
Gracias por la atencion prestada._x000d_
Seccion en la tienda o ubicacion del usuario: Metro Monteria_x000d_
Jefe de area asignacion de la PDT: WIFI</v>
      </c>
      <c r="I1547" t="str" xml:space="preserve">
        <v xml:space="preserve">Transfer Assignee from '' to 'Espinosa Rodriguez; Jamir Leandro '_x000d_
Transfer Group from 'Soporte_Onsite_REG_Costa_SM Colombia' to 'Soporte_Onsite_REG_Remoto_SM Colombia'_x000d_
  </v>
      </c>
      <c r="J1547" t="str">
        <v xml:space="preserve">Favor apoyo con la instalación del usuario de red en los equipos conectados WIFI en tienda. Se hace la configuración de la red wifi cswlan12 a los equipos de zebra portable; así mismo a los verificadores de precios ya que estos no tenian los parámetros configurados correctamente. Se entregan equipos operativos y a satisfacción del cliente. </v>
      </c>
      <c r="K1547">
        <v>44832</v>
      </c>
      <c r="L1547">
        <v>44833</v>
      </c>
      <c r="M1547" t="str">
        <f>TEXT(L1547,"DDDDDDD")</f>
        <v>jueves</v>
      </c>
      <c r="N1547" t="str">
        <v>M085 METRO MONTERIA</v>
      </c>
      <c r="O1547" t="str">
        <v>MONTERIA</v>
      </c>
      <c r="P1547" t="str">
        <f>IF(ISBLANK(O1547),"0",(VLOOKUP(O1547,REGION,2,FALSE)))</f>
        <v>COSTA</v>
      </c>
      <c r="Q1547" t="str">
        <v>SHARON YANETH KERGUELEN WILCHES</v>
      </c>
      <c r="R1547">
        <f>IF(ISBLANK(Q1547),"0", VLOOKUP(Q1547,PERSONAL,2,FALSE))</f>
        <v>1067917448</v>
      </c>
      <c r="S1547" t="str">
        <v>DIRECTO</v>
      </c>
      <c r="T1547">
        <v>0.3333333333333333</v>
      </c>
      <c r="U1547">
        <v>0.4583333333333333</v>
      </c>
      <c r="V1547">
        <f>IF(ISBLANK(T1547 ),"0",U1547-T1547)</f>
        <v>0.125</v>
      </c>
      <c r="W1547">
        <v>2</v>
      </c>
      <c r="X1547">
        <f>NETWORKDAYS(K1547,L1546)</f>
        <v>2</v>
      </c>
      <c r="Y1547" t="str">
        <f>IF(X1547&lt;=2,"CUMPLE","NO CUMPLE")</f>
        <v>CUMPLE</v>
      </c>
    </row>
    <row r="1548">
      <c r="A1548" t="str">
        <v>DEDICADO</v>
      </c>
      <c r="B1548" t="str">
        <v>DEDICADO</v>
      </c>
      <c r="C1548" t="str">
        <v>CERRADO</v>
      </c>
      <c r="D1548" t="str">
        <v>SEDE ADMINISTRATIVA</v>
      </c>
      <c r="E1548" t="str">
        <v>DEDICADO</v>
      </c>
      <c r="F1548" t="str">
        <v>DEDICADO</v>
      </c>
      <c r="G1548" t="str">
        <v>DEDICADO</v>
      </c>
      <c r="H1548" t="str">
        <v>Solicitud de técnico para apoyo en Sede Administrativa</v>
      </c>
      <c r="I1548" t="str">
        <v>Solicitud de técnico para apoyo en Sede Administrativa</v>
      </c>
      <c r="J1548" t="str">
        <v>Se realiza actividad de acompañamiento en Sede Administrativa</v>
      </c>
      <c r="K1548">
        <v>44833</v>
      </c>
      <c r="L1548">
        <v>44833</v>
      </c>
      <c r="M1548" t="str">
        <f>TEXT(L1548,"DDDDDDD")</f>
        <v>jueves</v>
      </c>
      <c r="N1548" t="str">
        <v>SEDE ADMINISTRATIVA</v>
      </c>
      <c r="O1548" t="str">
        <v>BOGOTA</v>
      </c>
      <c r="P1548" t="str">
        <f>IF(ISBLANK(O1548),"0",(VLOOKUP(O1548,REGION,2,FALSE)))</f>
        <v>BOGOTA</v>
      </c>
      <c r="Q1548" t="str">
        <v>JULIAN CAMILO  ANZOLA CHALA</v>
      </c>
      <c r="R1548">
        <f>IF(ISBLANK(Q1548),"0", VLOOKUP(Q1548,PERSONAL,2,FALSE))</f>
        <v>1014286521</v>
      </c>
      <c r="S1548" t="str">
        <v>DIRECTO</v>
      </c>
      <c r="T1548">
        <v>0.3333333333333333</v>
      </c>
      <c r="U1548">
        <v>0.75</v>
      </c>
      <c r="V1548">
        <v>0.4166666666666667</v>
      </c>
      <c r="W1548" t="str">
        <v>2;5</v>
      </c>
      <c r="X1548">
        <f>NETWORKDAYS(K1548,L1547)</f>
        <v>1</v>
      </c>
      <c r="Y1548" t="str">
        <f>IF(X1548&lt;=2,"CUMPLE","NO CUMPLE")</f>
        <v>CUMPLE</v>
      </c>
    </row>
    <row r="1549">
      <c r="A1549" t="str">
        <v>DEDICADO</v>
      </c>
      <c r="B1549" t="str">
        <v>DEDICADO</v>
      </c>
      <c r="C1549" t="str">
        <v>CERRADO</v>
      </c>
      <c r="D1549" t="str">
        <v>TIENDA</v>
      </c>
      <c r="E1549" t="str">
        <v>DEDICADO</v>
      </c>
      <c r="F1549" t="str">
        <v>DEDICADO</v>
      </c>
      <c r="G1549" t="str">
        <v>DEDICADO</v>
      </c>
      <c r="H1549" t="str">
        <v>Solicitud de técnico para apoyo en Zona Centro</v>
      </c>
      <c r="I1549" t="str">
        <v>Solicitud de técnico para apoyo en Zona Centro</v>
      </c>
      <c r="J1549" t="str">
        <v>Se realiza actividad de acompañamiento en Zona Centro</v>
      </c>
      <c r="K1549">
        <v>44833</v>
      </c>
      <c r="L1549">
        <v>44833</v>
      </c>
      <c r="M1549" t="str">
        <f>TEXT(L1549,"DDDDDDD")</f>
        <v>jueves</v>
      </c>
      <c r="N1549" t="str">
        <v>ZONA CENTRO</v>
      </c>
      <c r="O1549" t="str">
        <v>MEDELLIN</v>
      </c>
      <c r="P1549" t="str">
        <f>IF(ISBLANK(O1549),"0",(VLOOKUP(O1549,REGION,2,FALSE)))</f>
        <v>CENTRO</v>
      </c>
      <c r="Q1549" t="str">
        <v>YURIMAR MARQUEZ MUÑOZ</v>
      </c>
      <c r="R1549">
        <f>IF(ISBLANK(Q1549),"0", VLOOKUP(Q1549,PERSONAL,2,FALSE))</f>
        <v>1045025746</v>
      </c>
      <c r="S1549" t="str">
        <v>DIRECTO</v>
      </c>
      <c r="T1549">
        <v>0.3333333333333333</v>
      </c>
      <c r="U1549">
        <v>0.75</v>
      </c>
      <c r="V1549">
        <v>0.4166666666666667</v>
      </c>
      <c r="W1549" t="str">
        <v>2;5</v>
      </c>
      <c r="X1549">
        <f>NETWORKDAYS(K1549,L1548)</f>
        <v>1</v>
      </c>
      <c r="Y1549" t="str">
        <f>IF(X1549&lt;=2,"CUMPLE","NO CUMPLE")</f>
        <v>CUMPLE</v>
      </c>
    </row>
    <row r="1550" xml:space="preserve">
      <c r="A1550">
        <v>12779034</v>
      </c>
      <c r="B1550" t="str">
        <v>REQUEST</v>
      </c>
      <c r="C1550" t="str">
        <v>CERRADO</v>
      </c>
      <c r="D1550" t="str">
        <v>LINEAL DE CAJAS</v>
      </c>
      <c r="E1550" t="str">
        <v>POS</v>
      </c>
      <c r="F1550" t="str">
        <v>VISOR</v>
      </c>
      <c r="G1550" t="str">
        <v>WINCOR</v>
      </c>
      <c r="H1550"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Supermercados_x000d_
Servicio: Tiendas &amp; Centros de Distribucion_x000d_
Telefono: 3145413722_x000d_
Anexo: 7830101_x000d_
Descripcion: Buenos dias; solicito me colaboren con la pos # 5; la cual no le funciona el visor del cliente_x000d_
</v>
      </c>
      <c r="I1550" t="str" xml:space="preserve">
        <v xml:space="preserve">Transfer Assignee from '' to 'Espinosa Rodriguez; Jamir Leandro '_x000d_
Transfer Group from 'Mesas Especializadas Colombia' to 'Soporte_Onsite_REG_Remoto_SM Colombia'_x000d_
</v>
      </c>
      <c r="J1550" t="str">
        <v>Usuario reporta falla con la pos # 5; la cual no le funciona el visor del cliente; por lo que se ralizan las siguientes pruebas: se procede a retirar un visor que está funcional en una de las cajas y se coloca el visor reportado pero este no enciende. Se procede a realizar el cambio del cable del visor y este muestra una señal. Se procede a informar a Soporte Cencosud las pruebas hechas; por lo que informa que el visor se debe cambiar. La pos no queda operativa.</v>
      </c>
      <c r="K1550">
        <v>44833</v>
      </c>
      <c r="L1550">
        <v>44833</v>
      </c>
      <c r="M1550" t="str">
        <f>TEXT(L1550,"DDDDDDD")</f>
        <v>jueves</v>
      </c>
      <c r="N1550" t="str">
        <v>M085 METRO MONTERIA</v>
      </c>
      <c r="O1550" t="str">
        <v>MONTERIA</v>
      </c>
      <c r="P1550" t="str">
        <f>IF(ISBLANK(O1550),"0",(VLOOKUP(O1550,REGION,2,FALSE)))</f>
        <v>COSTA</v>
      </c>
      <c r="Q1550" t="str">
        <v>SHARON YANETH KERGUELEN WILCHES</v>
      </c>
      <c r="R1550">
        <f>IF(ISBLANK(Q1550),"0", VLOOKUP(Q1550,PERSONAL,2,FALSE))</f>
        <v>1067917448</v>
      </c>
      <c r="S1550" t="str">
        <v>DIRECTO</v>
      </c>
      <c r="T1550">
        <v>0.5208333333333334</v>
      </c>
      <c r="U1550">
        <v>0.64375</v>
      </c>
      <c r="V1550">
        <f>IF(ISBLANK(T1550 ),"0",U1550-T1550)</f>
        <v>0.12291666666666667</v>
      </c>
      <c r="W1550">
        <v>2</v>
      </c>
      <c r="X1550">
        <f>NETWORKDAYS(K1550,L1549)</f>
        <v>1</v>
      </c>
      <c r="Y1550" t="str">
        <f>IF(X1550&lt;=2,"CUMPLE","NO CUMPLE")</f>
        <v>CUMPLE</v>
      </c>
    </row>
    <row r="1551" xml:space="preserve">
      <c r="A1551">
        <v>12783224</v>
      </c>
      <c r="B1551" t="str">
        <v>REQUEST</v>
      </c>
      <c r="C1551" t="str">
        <v>CERRADO</v>
      </c>
      <c r="D1551" t="str">
        <v>TIENDA</v>
      </c>
      <c r="E1551" t="str">
        <v>EQUIPAMIENTO</v>
      </c>
      <c r="F1551" t="str">
        <v>EQUIPAMIENTO</v>
      </c>
      <c r="G1551" t="str">
        <v>EQUIPAMIENTO</v>
      </c>
      <c r="H1551" t="str" xml:space="preserve">
        <v xml:space="preserve">Datos usuario_x000d_
Nombre: Diego Alejandro Cortes Rozo_x000d_
Correo: DiegoAlejandro.CortesRozo@cencosud.com.co_x000d_
Usuario AD: DAcorteR_x000d_
Pais: Colombia_x000d_
Ubicacion: M073 METRO MOSQUERA_x000d_
Zona: Colombia Bogota_x000d_
Unidad de Negocio: JUMBO_x000d_
Servicio: Sistemas_x000d_
Telefono: 3174373287_x000d_
Anexo: 3174373287_x000d_
Descripcion: Buenas Tardes_x000d_
_x000d_
Por favor de su colaboracion para la organizacion del cuarto de Sistemas para la BAJA de los activos_x000d_
Indicar la ubicacion del computador en la tienda o sede: Sistemas</v>
      </c>
      <c r="I1551" t="str">
        <v>Por favor de su colaboracion para la organizacion del cuarto de Sistemas para la BAJA de los activos</v>
      </c>
      <c r="J1551" t="str">
        <v>Se realizó la destrucción de los equipos que se encontraban en la oficina de sistemas para dar de baja. Se hizo la organización de la oficina.</v>
      </c>
      <c r="K1551">
        <v>44833</v>
      </c>
      <c r="L1551">
        <v>44833</v>
      </c>
      <c r="M1551" t="str">
        <f>TEXT(L1551,"DDDDDDD")</f>
        <v>jueves</v>
      </c>
      <c r="N1551" t="str">
        <v>M073 METRO MOSQUERA</v>
      </c>
      <c r="O1551" t="str">
        <v>MOSQUERA</v>
      </c>
      <c r="P1551" t="str">
        <f>IF(ISBLANK(O1551),"0",(VLOOKUP(O1551,REGION,2,FALSE)))</f>
        <v>BOGOTA</v>
      </c>
      <c r="Q1551" t="str">
        <v>ALEXANDER CASTILLO SOTELO</v>
      </c>
      <c r="R1551">
        <f>IF(ISBLANK(Q1551),"0", VLOOKUP(Q1551,PERSONAL,2,FALSE))</f>
        <v>80216449</v>
      </c>
      <c r="S1551" t="str">
        <v>ALIADO</v>
      </c>
      <c r="T1551">
        <v>0.625</v>
      </c>
      <c r="U1551">
        <v>0.7083333333333334</v>
      </c>
      <c r="V1551">
        <f>IF(ISBLANK(T1551 ),"0",U1551-T1551)</f>
        <v>0.08333333333333337</v>
      </c>
      <c r="W1551">
        <v>2</v>
      </c>
      <c r="X1551">
        <f>NETWORKDAYS(K1551,L1550)</f>
        <v>1</v>
      </c>
      <c r="Y1551" t="str">
        <f>IF(X1551&lt;=2,"CUMPLE","NO CUMPLE")</f>
        <v>CUMPLE</v>
      </c>
    </row>
    <row r="1552" xml:space="preserve">
      <c r="A1552">
        <v>12780242</v>
      </c>
      <c r="B1552" t="str">
        <v>SIMEL</v>
      </c>
      <c r="C1552" t="str">
        <v>CERRADO</v>
      </c>
      <c r="D1552" t="str">
        <v>TIENDA</v>
      </c>
      <c r="E1552" t="str">
        <v>BALANZA</v>
      </c>
      <c r="F1552" t="str">
        <v>MESA</v>
      </c>
      <c r="G1552" t="str">
        <v>METTLER</v>
      </c>
      <c r="H1552" t="str" xml:space="preserve">
        <v xml:space="preserve">Buenas tarde_x000d_
Cordial saludo_x000d_
Se requiere reparación de la balanza de mesa marca METTLER TOLEDO; MOEDLO 8442 PLUS Y SERIAL B644221293 numero de precinto CVM 2950000017093 .cambio de teclado</v>
      </c>
      <c r="I1552" t="str" xml:space="preserve">
        <v xml:space="preserve">Buenas tarde_x000d_
se requiere reparacion del equipo</v>
      </c>
      <c r="J1552" t="str">
        <v>Se valida calibración de balanza y se instala precinto ya que se realizó cambio de teclado y fue necesario quitar anterior. Se retira precinto 2950000017093 y se instala precinto 7380000000158. Balanza queda operativa</v>
      </c>
      <c r="K1552">
        <v>44833</v>
      </c>
      <c r="L1552">
        <v>44837</v>
      </c>
      <c r="M1552" t="str">
        <f>TEXT(L1552,"DDDDDDD")</f>
        <v>lunes</v>
      </c>
      <c r="N1552" t="str">
        <v>J083 JUMBO CARIBE PLAZA</v>
      </c>
      <c r="O1552" t="str">
        <v>CARTAGENA</v>
      </c>
      <c r="P1552" t="str">
        <f>IF(ISBLANK(O1552),"0",(VLOOKUP(O1552,REGION,2,FALSE)))</f>
        <v>COSTA</v>
      </c>
      <c r="Q1552" t="str">
        <v>JOSE LUIS GOMEZ MARQUEZ</v>
      </c>
      <c r="R1552">
        <f>IF(ISBLANK(Q1552),"0", VLOOKUP(Q1552,PERSONAL,2,FALSE))</f>
        <v>1143371482</v>
      </c>
      <c r="S1552" t="str">
        <v>DIRECTO</v>
      </c>
      <c r="T1552">
        <v>0.3333333333333333</v>
      </c>
      <c r="U1552">
        <v>0.3541666666666667</v>
      </c>
      <c r="V1552">
        <f>IF(ISBLANK(T1552 ),"0",U1552-T1552)</f>
        <v>0.02083333333333337</v>
      </c>
      <c r="W1552">
        <v>1</v>
      </c>
      <c r="X1552">
        <f>NETWORKDAYS(K1552,L1551)</f>
        <v>1</v>
      </c>
      <c r="Y1552" t="str">
        <f>IF(X1552&lt;=2,"CUMPLE","NO CUMPLE")</f>
        <v>CUMPLE</v>
      </c>
    </row>
    <row r="1553">
      <c r="A1553" t="str">
        <v>DEDICADO</v>
      </c>
      <c r="B1553" t="str">
        <v>DEDICADO</v>
      </c>
      <c r="C1553" t="str">
        <v>CERRADO</v>
      </c>
      <c r="D1553" t="str">
        <v>CRC</v>
      </c>
      <c r="E1553" t="str">
        <v>DEDICADO</v>
      </c>
      <c r="F1553" t="str">
        <v>DEDICADO</v>
      </c>
      <c r="G1553" t="str">
        <v>DEDICADO</v>
      </c>
      <c r="H1553" t="str">
        <v>Gestión de soporte técnico en el Centro de Reparación</v>
      </c>
      <c r="I1553" t="str">
        <v>Gestión de soporte técnico en el Centro de Reparación</v>
      </c>
      <c r="J1553" t="str">
        <v>Se realiza actividad de acompañamiento en CRC</v>
      </c>
      <c r="K1553">
        <v>44834</v>
      </c>
      <c r="L1553">
        <v>44834</v>
      </c>
      <c r="M1553" t="str">
        <f>TEXT(L1553,"DDDDDDD")</f>
        <v>viernes</v>
      </c>
      <c r="N1553" t="str">
        <v>CENTRO DE REPARACIÓN</v>
      </c>
      <c r="O1553" t="str">
        <v>BOGOTA</v>
      </c>
      <c r="P1553" t="str">
        <f>IF(ISBLANK(O1553),"0",(VLOOKUP(O1553,REGION,2,FALSE)))</f>
        <v>BOGOTA</v>
      </c>
      <c r="Q1553" t="str">
        <v>DIEGO ALBERTO TORRES CRUZ</v>
      </c>
      <c r="R1553">
        <f>IF(ISBLANK(Q1553),"0", VLOOKUP(Q1553,PERSONAL,2,FALSE))</f>
        <v>1000466791</v>
      </c>
      <c r="S1553" t="str">
        <v>DIRECTO</v>
      </c>
      <c r="T1553">
        <v>0.3333333333333333</v>
      </c>
      <c r="U1553">
        <v>0.75</v>
      </c>
      <c r="V1553">
        <v>0.4166666666666667</v>
      </c>
      <c r="W1553" t="str">
        <v>2;5</v>
      </c>
      <c r="X1553">
        <f>NETWORKDAYS(K1553,L1552)</f>
        <v>2</v>
      </c>
      <c r="Y1553" t="str">
        <f>IF(X1553&lt;=2,"CUMPLE","NO CUMPLE")</f>
        <v>CUMPLE</v>
      </c>
    </row>
    <row r="1554">
      <c r="A1554" t="str">
        <v>DEDICADO</v>
      </c>
      <c r="B1554" t="str">
        <v>DEDICADO</v>
      </c>
      <c r="C1554" t="str">
        <v>CERRADO</v>
      </c>
      <c r="D1554" t="str">
        <v>SEDE ADMINISTRATIVA</v>
      </c>
      <c r="E1554" t="str">
        <v>DEDICADO</v>
      </c>
      <c r="F1554" t="str">
        <v>DEDICADO</v>
      </c>
      <c r="G1554" t="str">
        <v>DEDICADO</v>
      </c>
      <c r="H1554" t="str">
        <v>Solicitud de técnico para apoyo en Sede Administrativa</v>
      </c>
      <c r="I1554" t="str">
        <v>Solicitud de técnico para apoyo en Sede Administrativa</v>
      </c>
      <c r="J1554" t="str">
        <v>Se realiza actividad de acompañamiento en Sede Administrativa</v>
      </c>
      <c r="K1554">
        <v>44834</v>
      </c>
      <c r="L1554">
        <v>44834</v>
      </c>
      <c r="M1554" t="str">
        <f>TEXT(L1554,"DDDDDDD")</f>
        <v>viernes</v>
      </c>
      <c r="N1554" t="str">
        <v>SEDE ADMINISTRATIVA</v>
      </c>
      <c r="O1554" t="str">
        <v>BOGOTA</v>
      </c>
      <c r="P1554" t="str">
        <f>IF(ISBLANK(O1554),"0",(VLOOKUP(O1554,REGION,2,FALSE)))</f>
        <v>BOGOTA</v>
      </c>
      <c r="Q1554" t="str">
        <v>JULIAN CAMILO  ANZOLA CHALA</v>
      </c>
      <c r="R1554">
        <f>IF(ISBLANK(Q1554),"0", VLOOKUP(Q1554,PERSONAL,2,FALSE))</f>
        <v>1014286521</v>
      </c>
      <c r="S1554" t="str">
        <v>DIRECTO</v>
      </c>
      <c r="T1554">
        <v>0.3333333333333333</v>
      </c>
      <c r="U1554">
        <v>0.75</v>
      </c>
      <c r="V1554">
        <v>0.4166666666666667</v>
      </c>
      <c r="W1554" t="str">
        <v>2;5</v>
      </c>
      <c r="X1554">
        <f>NETWORKDAYS(K1554,L1553)</f>
        <v>1</v>
      </c>
      <c r="Y1554" t="str">
        <f>IF(X1554&lt;=2,"CUMPLE","NO CUMPLE")</f>
        <v>CUMPLE</v>
      </c>
    </row>
    <row r="1555">
      <c r="A1555" t="str">
        <v>DEDICADO</v>
      </c>
      <c r="B1555" t="str">
        <v>DEDICADO</v>
      </c>
      <c r="C1555" t="str">
        <v>CERRADO</v>
      </c>
      <c r="D1555" t="str">
        <v>TIENDA</v>
      </c>
      <c r="E1555" t="str">
        <v>DEDICADO</v>
      </c>
      <c r="F1555" t="str">
        <v>DEDICADO</v>
      </c>
      <c r="G1555" t="str">
        <v>DEDICADO</v>
      </c>
      <c r="H1555" t="str">
        <v xml:space="preserve">Solicitud de técnico para apoyo en Zona Occidente </v>
      </c>
      <c r="I1555" t="str">
        <v xml:space="preserve">Solicitud de técnico para apoyo en Zona Occidente </v>
      </c>
      <c r="J1555" t="str">
        <v>Se realiza actividad de acompañamiento en Zona Occidente</v>
      </c>
      <c r="K1555">
        <v>44834</v>
      </c>
      <c r="L1555">
        <v>44834</v>
      </c>
      <c r="M1555" t="str">
        <f>TEXT(L1555,"DDDDDDD")</f>
        <v>viernes</v>
      </c>
      <c r="N1555" t="str">
        <v>ZONA OCCIDENTE</v>
      </c>
      <c r="O1555" t="str">
        <v>CALI</v>
      </c>
      <c r="P1555" t="str">
        <v>OCCIDENTE</v>
      </c>
      <c r="Q1555" t="str">
        <v>LINA FERNANDA ARBOLEDA PRECIADO</v>
      </c>
      <c r="R1555">
        <v>1143832224</v>
      </c>
      <c r="S1555" t="str">
        <v>DIRECTO</v>
      </c>
      <c r="T1555">
        <v>0.3333333333333333</v>
      </c>
      <c r="U1555">
        <v>0.75</v>
      </c>
      <c r="V1555">
        <v>0.4166666666666667</v>
      </c>
      <c r="W1555" t="str">
        <v>2;5</v>
      </c>
      <c r="X1555">
        <f>NETWORKDAYS(K1555,L1554)</f>
        <v>1</v>
      </c>
      <c r="Y1555" t="str">
        <f>IF(X1555&lt;=2,"CUMPLE","NO CUMPLE")</f>
        <v>CUMPLE</v>
      </c>
    </row>
    <row r="1556">
      <c r="A1556" t="str">
        <v>DEDICADO</v>
      </c>
      <c r="B1556" t="str">
        <v>DEDICADO</v>
      </c>
      <c r="C1556" t="str">
        <v>CERRADO</v>
      </c>
      <c r="D1556" t="str">
        <v>TIENDA</v>
      </c>
      <c r="E1556" t="str">
        <v>DEDICADO</v>
      </c>
      <c r="F1556" t="str">
        <v>DEDICADO</v>
      </c>
      <c r="G1556" t="str">
        <v>DEDICADO</v>
      </c>
      <c r="H1556" t="str">
        <v>Solicitud de técnico para apoyo en Zona Centro</v>
      </c>
      <c r="I1556" t="str">
        <v>Solicitud de técnico para apoyo en Zona Centro</v>
      </c>
      <c r="J1556" t="str">
        <v>Se realiza actividad de acompañamiento en Zona Centro</v>
      </c>
      <c r="K1556">
        <v>44834</v>
      </c>
      <c r="L1556">
        <v>44834</v>
      </c>
      <c r="M1556" t="str">
        <f>TEXT(L1556,"DDDDDDD")</f>
        <v>viernes</v>
      </c>
      <c r="N1556" t="str">
        <v>ZONA CENTRO</v>
      </c>
      <c r="O1556" t="str">
        <v>MEDELLIN</v>
      </c>
      <c r="P1556" t="str">
        <f>IF(ISBLANK(O1556),"0",(VLOOKUP(O1556,REGION,2,FALSE)))</f>
        <v>CENTRO</v>
      </c>
      <c r="Q1556" t="str">
        <v>YURIMAR MARQUEZ MUÑOZ</v>
      </c>
      <c r="R1556">
        <f>IF(ISBLANK(Q1556),"0", VLOOKUP(Q1556,PERSONAL,2,FALSE))</f>
        <v>1045025746</v>
      </c>
      <c r="S1556" t="str">
        <v>DIRECTO</v>
      </c>
      <c r="T1556">
        <v>0.3333333333333333</v>
      </c>
      <c r="U1556">
        <v>0.75</v>
      </c>
      <c r="V1556">
        <v>0.4166666666666667</v>
      </c>
      <c r="W1556" t="str">
        <v>2;5</v>
      </c>
      <c r="X1556">
        <f>NETWORKDAYS(K1556,L1555)</f>
        <v>1</v>
      </c>
      <c r="Y1556" t="str">
        <f>IF(X1556&lt;=2,"CUMPLE","NO CUMPLE")</f>
        <v>CUMPLE</v>
      </c>
    </row>
    <row r="1557" xml:space="preserve">
      <c r="A1557">
        <v>12764313</v>
      </c>
      <c r="B1557" t="str">
        <v>REQUEST</v>
      </c>
      <c r="C1557" t="str">
        <v>CERRADO</v>
      </c>
      <c r="D1557" t="str">
        <v>TIENDA</v>
      </c>
      <c r="E1557" t="str">
        <v>IMPRESORA</v>
      </c>
      <c r="F1557" t="str">
        <v>MANO</v>
      </c>
      <c r="G1557" t="str">
        <v>ZEBRA</v>
      </c>
      <c r="H1557" t="str" xml:space="preserve">
        <v xml:space="preserve">Datos usuario_x000d_
Nombre: Olga Yanethe Bonilla Benito_x000d_
Correo: Janeth.Bonilla@cencosud.com.co_x000d_
Usuario AD: OYBBenit_x000d_
Pais: Colombia_x000d_
Ubicacion: M077 METRO ZIPAQUIRA_x000d_
Zona: Colombia Bogota_x000d_
Unidad de Negocio: Supermercados_x000d_
Servicio: Tiendas &amp; Centros de Distribucion_x000d_
Telefono: 3123591952_x000d_
Anexo: null_x000d_
Descripcion: se solicita mantenimiento a las impresoras zebra de la tienda ya que presentan problemas de daño de cinta negra; la impresion sale borrosa y para la zebra de etiquetas esta imprimiendo solo en una parte. modelo ZT230 serial 52J192702884 - ZT230 52J201901959 ubicadas en la oficina de direccion._x000d_
Area en donde se encuentra la impresora: DIRECCION</v>
      </c>
      <c r="I1557" t="str" xml:space="preserve">
        <v xml:space="preserve">Se solicita Mto Preventivo a las dos impresoras Zebras de la tienda Metro Zipaquira_x000d_
modelo ZT230 serial 52J192702884 - ZT230 52J201901959</v>
      </c>
      <c r="J1557" t="str">
        <v>Se realizó limpieza general de la máquina; se limpio cabezal de impresión; sensores y partes mecánicas. Se deja operativa la impresora.</v>
      </c>
      <c r="K1557">
        <v>44834</v>
      </c>
      <c r="L1557">
        <v>44834</v>
      </c>
      <c r="M1557" t="str">
        <f>TEXT(L1557,"DDDDDDD")</f>
        <v>viernes</v>
      </c>
      <c r="N1557" t="str">
        <v>M077 METRO ZIPAQUIRA</v>
      </c>
      <c r="O1557" t="str">
        <v>ZIPAQUIRA</v>
      </c>
      <c r="P1557" t="str">
        <f>IF(ISBLANK(O1557),"0",(VLOOKUP(O1557,REGION,2,FALSE)))</f>
        <v>BOGOTA</v>
      </c>
      <c r="Q1557" t="str">
        <v>ALEXANDER CASTILLO SOTELO</v>
      </c>
      <c r="R1557">
        <f>IF(ISBLANK(Q1557),"0", VLOOKUP(Q1557,PERSONAL,2,FALSE))</f>
        <v>80216449</v>
      </c>
      <c r="S1557" t="str">
        <v>ALIADO</v>
      </c>
      <c r="T1557">
        <v>0.4583333333333333</v>
      </c>
      <c r="U1557">
        <v>0.5416666666666666</v>
      </c>
      <c r="V1557">
        <f>IF(ISBLANK(T1557 ),"0",U1557-T1557)</f>
        <v>0.08333333333333331</v>
      </c>
      <c r="W1557">
        <v>2</v>
      </c>
      <c r="X1557">
        <f>NETWORKDAYS(K1557,L1556)</f>
        <v>1</v>
      </c>
      <c r="Y1557" t="str">
        <f>IF(X1557&lt;=2,"CUMPLE","NO CUMPLE")</f>
        <v>CUMPLE</v>
      </c>
    </row>
    <row r="1558" xml:space="preserve">
      <c r="A1558">
        <v>12776979</v>
      </c>
      <c r="B1558" t="str">
        <v>PROACTIVA</v>
      </c>
      <c r="C1558" t="str">
        <v>CERRADO</v>
      </c>
      <c r="D1558" t="str">
        <v>TIENDA</v>
      </c>
      <c r="E1558" t="str">
        <v>PROACTIVA</v>
      </c>
      <c r="F1558" t="str">
        <v>PROACTIVA</v>
      </c>
      <c r="G1558" t="str">
        <v>PROACTIVA</v>
      </c>
      <c r="H1558" t="str" xml:space="preserve">
        <v xml:space="preserve">Datos usuario_x000d_
Nombre: Juan Fernando Castro Rodriguez_x000d_
Correo: fernando.castrorodriguez@cencosud.com.co_x000d_
Usuario AD: jfcrodri_x000d_
Pais: Colombia_x000d_
Ubicacion: M077 METRO ZIPAQUIRA_x000d_
Zona: Colombia Bogota_x000d_
Unidad de Negocio: Mejoramiento del Hogar_x000d_
Servicio: Administracion Central_x000d_
Telefono: 3102091245_x000d_
Anexo: 3174373287_x000d_
Descripcion: Buenos Dias_x000d_
_x000d_
Se solicita visita Proactiva para la tienda Metro Zipaquira_x000d_
_x000d_
1. Validacion lineal de Cajas_x000d_
2. Revision Balanzas_x000d_
3. Revision Verificadores_x000d_
4. Revision PDA_x000d_
_x000d_
_x000d_
Gracias_x000d_
_x000d_
Saludos_x000d_
Indicar la ubicacion del computador en la tienda o sede: Piso de Venta</v>
      </c>
      <c r="I1558" t="str" xml:space="preserve">
        <v xml:space="preserve">Buenas Tardes_x000d_
Se solicita visita Proactiva para la tienda Metro Zipaquira_x000d_
1. Validacion lineal de Cajas_x000d_
2. Revision Balanzas_x000d_
3. Revision Verificadores_x000d_
4. Revision PDA</v>
      </c>
      <c r="J1558" t="str">
        <v>Se realiza visita proactiva a tienda. Se hace recorrido por las diferentes área de la tienda para identificar novedades. Se revisa líneal de cajas; balanzas; verificadores de precios y PDA. Aire acondicionado del cuarto de computo que se encuentra apagado; se encuentra verificador de precios marca ELO con la pantalla rota y el punto de red de la balanza de panadería estaba dañado</v>
      </c>
      <c r="K1558">
        <v>44834</v>
      </c>
      <c r="L1558">
        <v>44834</v>
      </c>
      <c r="M1558" t="str">
        <f>TEXT(L1558,"DDDDDDD")</f>
        <v>viernes</v>
      </c>
      <c r="N1558" t="str">
        <v>M077 METRO ZIPAQUIRA</v>
      </c>
      <c r="O1558" t="str">
        <v>ZIPAQUIRA</v>
      </c>
      <c r="P1558" t="str">
        <f>IF(ISBLANK(O1558),"0",(VLOOKUP(O1558,REGION,2,FALSE)))</f>
        <v>BOGOTA</v>
      </c>
      <c r="Q1558" t="str">
        <v>ALEXANDER CASTILLO SOTELO</v>
      </c>
      <c r="R1558">
        <f>IF(ISBLANK(Q1558),"0", VLOOKUP(Q1558,PERSONAL,2,FALSE))</f>
        <v>80216449</v>
      </c>
      <c r="S1558" t="str">
        <v>ALIADO</v>
      </c>
      <c r="T1558">
        <v>0.5416666666666666</v>
      </c>
      <c r="U1558">
        <v>0.6041666666666666</v>
      </c>
      <c r="V1558">
        <f>IF(ISBLANK(T1558 ),"0",U1558-T1558)</f>
        <v>0.0625</v>
      </c>
      <c r="W1558">
        <v>1</v>
      </c>
      <c r="X1558">
        <f>NETWORKDAYS(K1558,L1557)</f>
        <v>1</v>
      </c>
      <c r="Y1558" t="str">
        <f>IF(X1558&lt;=2,"CUMPLE","NO CUMPLE")</f>
        <v>CUMPLE</v>
      </c>
    </row>
    <row r="1559" xml:space="preserve">
      <c r="A1559">
        <v>12783099</v>
      </c>
      <c r="B1559" t="str">
        <v>INCIDENT</v>
      </c>
      <c r="C1559" t="str">
        <v>CERRADO</v>
      </c>
      <c r="D1559" t="str">
        <v>LINEAL DE CAJAS</v>
      </c>
      <c r="E1559" t="str">
        <v>POS</v>
      </c>
      <c r="F1559" t="str">
        <v>POS</v>
      </c>
      <c r="G1559" t="str">
        <v>WINCOR</v>
      </c>
      <c r="H1559" t="str" xml:space="preserve">
        <v xml:space="preserve">Datos usuario_x000d_
Nombre: Liliana Patricia Cardozo Martinez_x000d_
Correo: lilianapatricia.cardozomartinez@cencosud.com.co_x000d_
Usuario AD: LICardozo_x000d_
Pais: Colombia_x000d_
Ubicacion: M040 METRO RIOHACHA_x000d_
Zona: Colombia Costa_x000d_
Unidad de Negocio: METRO_x000d_
Servicio: null_x000d_
Telefono: 3008409943_x000d_
Anexo: null_x000d_
Descripcion: buenas tardes solicito por favor me colaboren ya que la pos 2 corta las transacciones y no permite cobrar al momento de darle subtotal despues de facturar varios productos solo me aparece el ultimo y vuelve y lo corta. agradezco me colaboren lo mas pronto posible.</v>
      </c>
      <c r="I1559" t="str">
        <v>se transfiere ticket para su cierre</v>
      </c>
      <c r="J1559" t="str">
        <v>Se reporta POS con problemas al facturar por bloqueo; se realiza validación de los ventiladores y están en buen estado; pero al destapar la torre se evidencia que esta acumula una gran cantidad de polvo y mota; por lo que se realiza limpieza. Al encender no presenta ningún problema; y se le solicita al jefe de sección asignar a una persona a la POS para validar funcionamiento. Hasta la estadía en la tiendo no se presentó novedad.</v>
      </c>
      <c r="K1559">
        <v>44834</v>
      </c>
      <c r="L1559">
        <v>44834</v>
      </c>
      <c r="M1559" t="str">
        <f>TEXT(L1559,"DDDDDDD")</f>
        <v>viernes</v>
      </c>
      <c r="N1559" t="str">
        <v>M040 METRO RIOHACHA</v>
      </c>
      <c r="O1559" t="str">
        <v>RIOHACHA</v>
      </c>
      <c r="P1559" t="str">
        <f>IF(ISBLANK(O1559),"0",(VLOOKUP(O1559,REGION,2,FALSE)))</f>
        <v>COSTA</v>
      </c>
      <c r="Q1559" t="str">
        <v>WILGER MELO PRADO</v>
      </c>
      <c r="R1559">
        <f>IF(ISBLANK(Q1559),"0", VLOOKUP(Q1559,PERSONAL,2,FALSE))</f>
        <v>1118852348</v>
      </c>
      <c r="S1559" t="str">
        <v>DIRECTO</v>
      </c>
      <c r="T1559">
        <v>0.6527777777777778</v>
      </c>
      <c r="U1559">
        <v>0.7638888888888888</v>
      </c>
      <c r="V1559">
        <f>IF(ISBLANK(T1559 ),"0",U1559-T1559)</f>
        <v>0.11111111111111105</v>
      </c>
      <c r="W1559">
        <v>2</v>
      </c>
      <c r="X1559">
        <f>NETWORKDAYS(K1559,L1558)</f>
        <v>1</v>
      </c>
      <c r="Y1559" t="str">
        <f>IF(X1559&lt;=2,"CUMPLE","NO CUMPLE")</f>
        <v>CUMPLE</v>
      </c>
    </row>
    <row r="1560" xml:space="preserve">
      <c r="A1560">
        <v>12782898</v>
      </c>
      <c r="B1560" t="str">
        <v>INCIDENT</v>
      </c>
      <c r="C1560" t="str">
        <v>CERRADO</v>
      </c>
      <c r="D1560" t="str">
        <v>LINEAL DE CAJAS</v>
      </c>
      <c r="E1560" t="str">
        <v>POS</v>
      </c>
      <c r="F1560" t="str">
        <v>POS</v>
      </c>
      <c r="G1560" t="str">
        <v>WINCOR</v>
      </c>
      <c r="H1560" t="str" xml:space="preserve">
        <v xml:space="preserve">Datos usuario_x000d_
Nombre: Yelis Elena Salina Alvarez_x000d_
Correo: YelisElena.SalinaAlvarez@cencosud.com.co_x000d_
Usuario AD: YESalinA_x000d_
Pais: Colombia_x000d_
Ubicacion: M085 METRO MONTERIA_x000d_
Zona: Colombia Costa_x000d_
Unidad de Negocio: Supermercados_x000d_
Servicio: Tiendas &amp; Centros de Distribucion_x000d_
Telefono: 3122224509_x000d_
Anexo: 7830101_x000d_
Descripcion: Buenas tardes; por favor colaboreme revisando la pos #21 la cual esta bastante lenta ._x000d_
Numero de caja: 21</v>
      </c>
      <c r="I1560" t="str" xml:space="preserve">
        <v xml:space="preserve">Transfer Assignee from '' to 'Espinosa Rodriguez; Jamir Leandro '_x000d_
Transfer Group from 'Soporte_Onsite_REG_Costa_SM Colombia' to 'Soporte_Onsite_REG_Remoto_SM Colombia</v>
      </c>
      <c r="J1560" t="str">
        <v>Usuario reporta falla en la pos N° 21 ya que está muy lenta por lo que se procede a validar las conexiones y validar que esté en línea. Así mismo se evidencia que el punto de red de la pos esta partido por lo que se procede a informar a la asistente de la tienda para que compre el repuesto; cuando lo traen a la tienda se procede a realizar el ponchado quedando operativa la pos N° 21. Se solicita también realizar validación en el lineal de cajas ya que se encontraban varias cajas sin visor de cliente operativo. La pos N° 10 se encontraba sin visor cliente y sin visor de usuario por lo que se procede a realizar las validaciones. En la pos N° 6 y 5 por el mismo motivo sin visor; así mismo se evidencia que las pos estan perdiendo la configuración apenas se apagan ya que no estan reconociendo el COM 2. Se le informa al soporte de Cencosud por lo que el informa que se debe cambiar las baterías de la board para que esta guarde las confiuguraciones. Las pos del lineal de caja quedan operativas todas.</v>
      </c>
      <c r="K1560">
        <v>44834</v>
      </c>
      <c r="L1560">
        <v>44837</v>
      </c>
      <c r="M1560" t="str">
        <f>TEXT(L1560,"DDDDDDD")</f>
        <v>lunes</v>
      </c>
      <c r="N1560" t="str">
        <v>M085 METRO MONTERIA</v>
      </c>
      <c r="O1560" t="str">
        <v>MONTERIA</v>
      </c>
      <c r="P1560" t="str">
        <f>IF(ISBLANK(O1560),"0",(VLOOKUP(O1560,REGION,2,FALSE)))</f>
        <v>COSTA</v>
      </c>
      <c r="Q1560" t="str">
        <v>SHARON YANETH KERGUELEN WILCHES</v>
      </c>
      <c r="R1560">
        <f>IF(ISBLANK(Q1560),"0", VLOOKUP(Q1560,PERSONAL,2,FALSE))</f>
        <v>1067917448</v>
      </c>
      <c r="S1560" t="str">
        <v>DIRECTO</v>
      </c>
      <c r="T1560">
        <v>0.3333333333333333</v>
      </c>
      <c r="U1560">
        <v>0.5416666666666666</v>
      </c>
      <c r="V1560">
        <f>IF(ISBLANK(T1560 ),"0",U1560-T1560)</f>
        <v>0.20833333333333331</v>
      </c>
      <c r="W1560">
        <v>3</v>
      </c>
      <c r="X1560">
        <f>NETWORKDAYS(K1560,L1559)</f>
        <v>1</v>
      </c>
      <c r="Y1560" t="str">
        <f>IF(X1560&lt;=2,"CUMPLE","NO CUMPLE")</f>
        <v>CUMPLE</v>
      </c>
    </row>
    <row r="1561" xml:space="preserve">
      <c r="A1561">
        <v>12782960</v>
      </c>
      <c r="B1561" t="str">
        <v>REQUEST</v>
      </c>
      <c r="C1561" t="str">
        <v>CERRADO</v>
      </c>
      <c r="D1561" t="str">
        <v>TIENDA</v>
      </c>
      <c r="E1561" t="str">
        <v>RELOJ</v>
      </c>
      <c r="F1561" t="str">
        <v>BIOMETRICO</v>
      </c>
      <c r="G1561" t="str">
        <v>SUPREMA</v>
      </c>
      <c r="H1561" t="str" xml:space="preserve">
        <v xml:space="preserve">Buen día_x000d_
_x000d_
Solicito de su ayuda para la configuración de 2 reloj de marcación que llego a la tienda J047 los cuales está en custodia de seguridad;_x000d_
TIENDA: J047 Girardot_x000d_
Equipo: RELOJ CONTROL_x000d_
Marca: SUPREMA_x000d_
Modelo: BIOSTATION 2_x000d_
Serial: 546854430 - 546854436_x000d_
Información de red para los relojes; en el manual está el paso a paso la configuración_x000d_
IP: 10.131.100.27- 10.131.100.28_x000d_
MASCARA: 255.255.225.128_x000d_
GATEWAY: 10.131.100.126_x000d_
Ubicación: Conectarlo en un punto disponible en gestión humana / o directamente al SW de sistemas; indicarle al jefe de RRHH que el equipo ya se encuentra listo para que graben las huellas de los colaboradores.</v>
      </c>
      <c r="I1561" t="str">
        <v>Jefe por favor me autorizas este ticket; es para que Isit configure los reloj control nuevos</v>
      </c>
      <c r="J1561" t="str" xml:space="preserve">
        <v xml:space="preserve">Se realiza configuración de 2 relojes biométricos_x000d_
Reloj 1 IP: 10.131.100.27; clave administrador 047034458645; conectado a sw 2 pto 1. Reloj 2 IP: 10.131.100.28; clave administrador 047634458645; conectado a sw 2 pto 24._x000d_
En ambos se configura el usuario 1072190003 del jefe de RRHH Javier Piñeros Garzón. Se brinda información de como crear los usuarios e ingresar las huellas. Los dispositivos quedan pendientes a que se quite la seguridad de los puntos de red para que tomen red y poder iniciar el proceso de captura de huellas; solicitud que va a ser escalada por Fabiola Díaz soporte Cencosud. Los dispositivos quedan conectados directamente al switch 2 en el cuarto de sistemas.</v>
      </c>
      <c r="K1561">
        <v>44834</v>
      </c>
      <c r="L1561">
        <v>44837</v>
      </c>
      <c r="M1561" t="str">
        <f>TEXT(L1561,"DDDDDDD")</f>
        <v>lunes</v>
      </c>
      <c r="N1561" t="str">
        <v>J047 JUMBO GIRARDOT</v>
      </c>
      <c r="O1561" t="str">
        <v>GIRARDOT</v>
      </c>
      <c r="P1561" t="str">
        <f>IF(ISBLANK(O1561),"0",(VLOOKUP(O1561,REGION,2,FALSE)))</f>
        <v>OCCIDENTE</v>
      </c>
      <c r="Q1561" t="str">
        <v>WILLIAM FERNANDO ALDANA NIÑO</v>
      </c>
      <c r="R1561">
        <f>IF(ISBLANK(Q1561),"0", VLOOKUP(Q1561,PERSONAL,2,FALSE))</f>
        <v>80148398</v>
      </c>
      <c r="S1561" t="str">
        <v>DIRECTO</v>
      </c>
      <c r="T1561">
        <v>0.3333333333333333</v>
      </c>
      <c r="U1561">
        <v>0.4583333333333333</v>
      </c>
      <c r="V1561">
        <f>IF(ISBLANK(T1561 ),"0",U1561-T1561)</f>
        <v>0.125</v>
      </c>
      <c r="W1561">
        <v>2</v>
      </c>
      <c r="X1561">
        <f>NETWORKDAYS(K1561,L1560)</f>
        <v>2</v>
      </c>
      <c r="Y1561" t="str">
        <f>IF(X1561&lt;=2,"CUMPLE","NO CUMPLE")</f>
        <v>CUMPLE</v>
      </c>
    </row>
    <row r="1562">
      <c r="A1562" t="str">
        <v>DEDICADO</v>
      </c>
      <c r="B1562" t="str">
        <v>DEDICADO</v>
      </c>
      <c r="C1562" t="str">
        <v>CERRADO</v>
      </c>
      <c r="D1562" t="str">
        <v>ACOMPAÑAMIENTO</v>
      </c>
      <c r="E1562" t="str">
        <v>DEDICADO</v>
      </c>
      <c r="F1562" t="str">
        <v>DEDICADO</v>
      </c>
      <c r="G1562" t="str">
        <v>DEDICADO</v>
      </c>
      <c r="H1562" t="str">
        <v>Apoyar labor de soporte telefónico y chat aniversario Jumbo</v>
      </c>
      <c r="I1562" t="str">
        <v>Apoyar labor de soporte telefónico y chat aniversario Jumbo por solicitud de Oscar Ramírez</v>
      </c>
      <c r="J1562" t="str">
        <v>Se realiza actividad de apoyo de soporte télefonico y chat</v>
      </c>
      <c r="K1562">
        <v>44835</v>
      </c>
      <c r="L1562">
        <v>44835</v>
      </c>
      <c r="M1562" t="str">
        <f>TEXT(L1562,"DDDDDDD")</f>
        <v>sábado</v>
      </c>
      <c r="N1562" t="str">
        <v>MESAS ESPECIALIZADAS</v>
      </c>
      <c r="O1562" t="str">
        <v>BOGOTA</v>
      </c>
      <c r="P1562" t="str">
        <f>IF(ISBLANK(O1562),"0",(VLOOKUP(O1562,REGION,2,FALSE)))</f>
        <v>BOGOTA</v>
      </c>
      <c r="Q1562" t="str">
        <v>JHON CARLOS ARTEAGA QUINTERO</v>
      </c>
      <c r="R1562">
        <f>IF(ISBLANK(Q1562),"0", VLOOKUP(Q1562,PERSONAL,2,FALSE))</f>
        <v>1061753116</v>
      </c>
      <c r="S1562" t="str">
        <v>DIRECTO</v>
      </c>
      <c r="T1562">
        <v>0.4583333333333333</v>
      </c>
      <c r="U1562">
        <v>0.7916666666666666</v>
      </c>
      <c r="V1562">
        <f>IF(ISBLANK(T1562 ),"0",U1562-T1562)</f>
        <v>0.3333333333333333</v>
      </c>
      <c r="W1562" t="str">
        <v>2;5</v>
      </c>
      <c r="X1562">
        <f>NETWORKDAYS(K1562,L1561)</f>
        <v>1</v>
      </c>
      <c r="Y1562" t="str">
        <f>IF(X1562&lt;=2,"CUMPLE","NO CUMPLE")</f>
        <v>CUMPLE</v>
      </c>
    </row>
    <row r="1563">
      <c r="A1563" t="str">
        <v>DEDICADO</v>
      </c>
      <c r="B1563" t="str">
        <v>DEDICADO</v>
      </c>
      <c r="C1563" t="str">
        <v>CERRADO</v>
      </c>
      <c r="D1563" t="str">
        <v>ACOMPAÑAMIENTO</v>
      </c>
      <c r="E1563" t="str">
        <v>DEDICADO</v>
      </c>
      <c r="F1563" t="str">
        <v>DEDICADO</v>
      </c>
      <c r="G1563" t="str">
        <v>DEDICADO</v>
      </c>
      <c r="H1563" t="str">
        <v>Apoyar labor de soporte telefónico y chat aniversario Jumbo</v>
      </c>
      <c r="I1563" t="str">
        <v>Apoyar labor de soporte telefónico y chat aniversario Jumbo por solicitud de Oscar Ramírez</v>
      </c>
      <c r="J1563" t="str">
        <v>Se realiza actividad de apoyo de soporte télefonico y chat</v>
      </c>
      <c r="K1563">
        <v>44836</v>
      </c>
      <c r="L1563">
        <v>44836</v>
      </c>
      <c r="M1563" t="str">
        <f>TEXT(L1563,"DDDDDDD")</f>
        <v>domingo</v>
      </c>
      <c r="N1563" t="str">
        <v>MESAS ESPECIALIZADAS</v>
      </c>
      <c r="O1563" t="str">
        <v>BOGOTA</v>
      </c>
      <c r="P1563" t="str">
        <f>IF(ISBLANK(O1563),"0",(VLOOKUP(O1563,REGION,2,FALSE)))</f>
        <v>BOGOTA</v>
      </c>
      <c r="Q1563" t="str">
        <f>UPPER(Q1562)</f>
        <v>JHON CARLOS ARTEAGA QUINTERO</v>
      </c>
      <c r="R1563">
        <f>IF(ISBLANK(Q1563),"0", VLOOKUP(Q1563,PERSONAL,2,FALSE))</f>
        <v>1061753116</v>
      </c>
      <c r="S1563" t="str">
        <v>DIRECTO</v>
      </c>
      <c r="T1563">
        <v>0.4583333333333333</v>
      </c>
      <c r="U1563">
        <v>0.7916666666666666</v>
      </c>
      <c r="V1563">
        <f>IF(ISBLANK(T1563 ),"0",U1563-T1563)</f>
        <v>0.3333333333333333</v>
      </c>
      <c r="W1563" t="str">
        <v>2;5</v>
      </c>
      <c r="X1563">
        <f>NETWORKDAYS(K1563,L1562)</f>
        <v>0</v>
      </c>
      <c r="Y1563" t="str">
        <f>IF(X1563&lt;=2,"CUMPLE","NO CUMPLE")</f>
        <v>CUMPLE</v>
      </c>
    </row>
    <row r="1564" xml:space="preserve">
      <c r="A1564">
        <v>12770584</v>
      </c>
      <c r="B1564" t="str">
        <v>REQUEST</v>
      </c>
      <c r="C1564" t="str">
        <v>CERRADO</v>
      </c>
      <c r="D1564" t="str">
        <v>PISO DE VENTA</v>
      </c>
      <c r="E1564" t="str">
        <v>PDA</v>
      </c>
      <c r="F1564" t="str">
        <v>PDA</v>
      </c>
      <c r="G1564" t="str">
        <v>HONEYWELL</v>
      </c>
      <c r="H1564" t="str" xml:space="preserve">
        <v xml:space="preserve">Datos usuario_x000d_
Nombre: Deivi Willian Imbachi Urbano_x000d_
Correo: deiviwillian.imbachiurbano@cencosud.com.co_x000d_
Usuario AD: DEImbachi_x000d_
Pais: Colombia_x000d_
Ubicacion: J036 JUMBO POPAYAN CAMPANARIO_x000d_
Zona: Colombia Occidente_x000d_
Unidad de Negocio: Supermercados_x000d_
Servicio: Tiendas &amp; Centros de Distribucion_x000d_
Telefono: 3113219966_x000d_
Anexo: 3137924693_x000d_
Descripcion: El dia de hoy le realizaron a la PDA configuracion del sistema; pero este quedo con una falla ya que no escanea codigos cortos o importados a demas no pasa automatico hay que accionarla manual mente en algunos programas de GENEXIS_x000d_
Seccion de la tienda en donde se ubica la PDT o usuario: rancho</v>
      </c>
      <c r="I1564" t="str">
        <v>cambio de firmware por fallas en pdts ; bajas de la version 10 al 8 ; se pasa firmware a pc de sistemas.</v>
      </c>
      <c r="J1564" t="str">
        <v>Se informa que se debe cambiar la versión del firmware de la versión 10 a la versión 8  ya que la PDA presenta fallas con esta versión. Comparten la versión 8 en el equipo de sistemas para copiarla a una microSD  y poderla instalar en la PDA;  se realiza la copia  del archivo y se procede a realizar la configuración en la PDA; se reconfiguró conexión y parámetros de app y el perfil  de trabajo. Se realizan pruebas con funcionario y códigos de lectura ; las cuales son exitosas. PDA se entrega operativa</v>
      </c>
      <c r="K1564">
        <v>44837</v>
      </c>
      <c r="L1564">
        <v>44837</v>
      </c>
      <c r="M1564" t="str">
        <f>TEXT(L1564,"DDDDDDD")</f>
        <v>lunes</v>
      </c>
      <c r="N1564" t="str">
        <v>J036 JUMBO POPAYAN CAMPANARIO</v>
      </c>
      <c r="O1564" t="str">
        <v>POPAYAN</v>
      </c>
      <c r="P1564" t="str">
        <f>IF(ISBLANK(O1564),"0",(VLOOKUP(O1564,REGION,2,FALSE)))</f>
        <v>OCCIDENTE</v>
      </c>
      <c r="Q1564" t="str">
        <v>DANIEL FERNANDO PAREDES ARTEAGA</v>
      </c>
      <c r="R1564">
        <f>IF(ISBLANK(Q1564),"0", VLOOKUP(Q1564,PERSONAL,2,FALSE))</f>
        <v>10301691</v>
      </c>
      <c r="S1564" t="str">
        <v>DIRECTO</v>
      </c>
      <c r="T1564">
        <v>0.5902777777777778</v>
      </c>
      <c r="U1564">
        <v>0.6875</v>
      </c>
      <c r="V1564">
        <f>IF(ISBLANK(T1564 ),"0",U1564-T1564)</f>
        <v>0.09722222222222221</v>
      </c>
      <c r="W1564">
        <v>2</v>
      </c>
      <c r="X1564">
        <f>NETWORKDAYS(K1564,L1563)</f>
        <v>-1</v>
      </c>
      <c r="Y1564" t="str">
        <f>IF(X1564&lt;=2,"CUMPLE","NO CUMPLE")</f>
        <v>CUMPLE</v>
      </c>
    </row>
    <row r="1565" xml:space="preserve">
      <c r="A1565">
        <v>12783059</v>
      </c>
      <c r="B1565" t="str">
        <v>REQUEST</v>
      </c>
      <c r="C1565" t="str">
        <v>CERRADO</v>
      </c>
      <c r="D1565" t="str">
        <v>PANADERIA</v>
      </c>
      <c r="E1565" t="str">
        <v>BALANZA</v>
      </c>
      <c r="F1565" t="str">
        <v>MESA</v>
      </c>
      <c r="G1565" t="str">
        <v>METTLER</v>
      </c>
      <c r="H1565" t="str" xml:space="preserve">
        <v xml:space="preserve">Datos usuario_x000d_
Nombre: Sindy Paola Gonzalez Diaz_x000d_
Correo: Sindy.Gonzalez@cencosud.com.co_x000d_
Usuario AD: SGonzaD_x000d_
Pais: Colombia_x000d_
Ubicacion: M085 METRO MONTERIA_x000d_
Zona: Colombia Costa_x000d_
Unidad de Negocio: Supermercados_x000d_
Servicio: Tiendas &amp; Centros de Distribucion_x000d_
Telefono: 3003755764_x000d_
Anexo: 7850401_x000d_
Descripcion: se solicita revision ya que la balanza de mesa del area de panaderia a pesar de estar conectada a la red se encuentra fuera de linea y esta novedad es reiterativa. por favor validar SN/ C209619346_x000d_
Area donde su ubica la balanza: PANADERIA</v>
      </c>
      <c r="I1565" t="str" xml:space="preserve">
        <v xml:space="preserve">Transfer Assignee from '' to 'Espinosa Rodriguez; Jamir Leandro '_x000d_
Transfer Group from 'Soporte_Onsite_REG_Costa_SM Colombia' to 'Soporte_Onsite_REG_Remoto_SM Colombia'</v>
      </c>
      <c r="J1565" t="str">
        <v>Usuario reporta fallas con la balanza del área de panaderia ya que esta no tiene red por lo que aparece fuera de línea. Se procede a realizar las validaciones de conexión; validar el cable por lo que este no tiene una muesca que agarra el puerto por lo que al cualquier moviento se desconecta. Así mismo se le informa a los usuario que no deben mover la mesa o la balanza.  La tienda no cuenta con cable de red para reponer. La balanza queda operativa.</v>
      </c>
      <c r="K1565">
        <v>44837</v>
      </c>
      <c r="L1565">
        <v>44837</v>
      </c>
      <c r="M1565" t="str">
        <f>TEXT(L1565,"DDDDDDD")</f>
        <v>lunes</v>
      </c>
      <c r="N1565" t="str">
        <v>M085 METRO MONTERIA</v>
      </c>
      <c r="O1565" t="str">
        <v>MONTERIA</v>
      </c>
      <c r="P1565" t="str">
        <f>IF(ISBLANK(O1565),"0",(VLOOKUP(O1565,REGION,2,FALSE)))</f>
        <v>COSTA</v>
      </c>
      <c r="Q1565" t="str">
        <v>SHARON YANETH KERGUELEN WILCHES</v>
      </c>
      <c r="R1565">
        <f>IF(ISBLANK(Q1565),"0", VLOOKUP(Q1565,PERSONAL,2,FALSE))</f>
        <v>1067917448</v>
      </c>
      <c r="S1565" t="str">
        <v>DIRECTO</v>
      </c>
      <c r="T1565">
        <v>0.5416666666666666</v>
      </c>
      <c r="U1565">
        <v>0.5763888888888888</v>
      </c>
      <c r="V1565">
        <f>IF(ISBLANK(T1565 ),"0",U1565-T1565)</f>
        <v>0.03472222222222221</v>
      </c>
      <c r="W1565">
        <v>1</v>
      </c>
      <c r="X1565">
        <f>NETWORKDAYS(K1565,L1564)</f>
        <v>1</v>
      </c>
      <c r="Y1565" t="str">
        <f>IF(X1565&lt;=2,"CUMPLE","NO CUMPLE")</f>
        <v>CUMPLE</v>
      </c>
    </row>
    <row r="1566">
      <c r="A1566" t="str">
        <v>DEDICADO</v>
      </c>
      <c r="B1566" t="str">
        <v>DEDICADO</v>
      </c>
      <c r="C1566" t="str">
        <v>CERRADO</v>
      </c>
      <c r="D1566" t="str">
        <v>CRC</v>
      </c>
      <c r="E1566" t="str">
        <v>DEDICADO</v>
      </c>
      <c r="F1566" t="str">
        <v>DEDICADO</v>
      </c>
      <c r="G1566" t="str">
        <v>DEDICADO</v>
      </c>
      <c r="H1566" t="str">
        <v>Gestión de soporte técnico en el Centro de Reparación</v>
      </c>
      <c r="I1566" t="str">
        <v>Gestión de soporte técnico en el Centro de Reparación</v>
      </c>
      <c r="J1566" t="str">
        <v>Se realiza actividad de acompañamiento en CRC</v>
      </c>
      <c r="K1566">
        <v>44837</v>
      </c>
      <c r="L1566">
        <v>44837</v>
      </c>
      <c r="M1566" t="str">
        <f>TEXT(L1566,"DDDDDDD")</f>
        <v>lunes</v>
      </c>
      <c r="N1566" t="str">
        <v>CENTRO DE REPARACIÓN</v>
      </c>
      <c r="O1566" t="str">
        <v>BOGOTA</v>
      </c>
      <c r="P1566" t="str">
        <f>IF(ISBLANK(O1566),"0",(VLOOKUP(O1566,REGION,2,FALSE)))</f>
        <v>BOGOTA</v>
      </c>
      <c r="Q1566" t="str">
        <v>DIEGO ALBERTO TORRES CRUZ</v>
      </c>
      <c r="R1566">
        <f>IF(ISBLANK(Q1566),"0", VLOOKUP(Q1566,PERSONAL,2,FALSE))</f>
        <v>1000466791</v>
      </c>
      <c r="S1566" t="str">
        <v>DIRECTO</v>
      </c>
      <c r="T1566">
        <v>0.3333333333333333</v>
      </c>
      <c r="U1566">
        <v>0.75</v>
      </c>
      <c r="V1566">
        <v>0.4166666666666667</v>
      </c>
      <c r="W1566" t="str">
        <v>2;5</v>
      </c>
      <c r="X1566">
        <f>NETWORKDAYS(K1566,L1565)</f>
        <v>1</v>
      </c>
      <c r="Y1566" t="str">
        <f>IF(X1566&lt;=2,"CUMPLE","NO CUMPLE")</f>
        <v>CUMPLE</v>
      </c>
    </row>
    <row r="1567">
      <c r="A1567" t="str">
        <v>DEDICADO</v>
      </c>
      <c r="B1567" t="str">
        <v>DEDICADO</v>
      </c>
      <c r="C1567" t="str">
        <v>CERRADO</v>
      </c>
      <c r="D1567" t="str">
        <v>SEDE ADMINISTRATIVA</v>
      </c>
      <c r="E1567" t="str">
        <v>DEDICADO</v>
      </c>
      <c r="F1567" t="str">
        <v>DEDICADO</v>
      </c>
      <c r="G1567" t="str">
        <v>DEDICADO</v>
      </c>
      <c r="H1567" t="str">
        <v>Solicitud de técnico para apoyo en Sede Administrativa</v>
      </c>
      <c r="I1567" t="str">
        <v>Solicitud de técnico para apoyo en Sede Administrativa</v>
      </c>
      <c r="J1567" t="str">
        <v>Se realiza actividad de acompañamiento en Sede Administrativa</v>
      </c>
      <c r="K1567">
        <v>44837</v>
      </c>
      <c r="L1567">
        <v>44837</v>
      </c>
      <c r="M1567" t="str">
        <f>TEXT(L1567,"DDDDDDD")</f>
        <v>lunes</v>
      </c>
      <c r="N1567" t="str">
        <v>SEDE ADMINISTRATIVA</v>
      </c>
      <c r="O1567" t="str">
        <v>BOGOTA</v>
      </c>
      <c r="P1567" t="str">
        <f>IF(ISBLANK(O1567),"0",(VLOOKUP(O1567,REGION,2,FALSE)))</f>
        <v>BOGOTA</v>
      </c>
      <c r="Q1567" t="str">
        <v>JHON CARLOS LUGO BENITEZ</v>
      </c>
      <c r="R1567">
        <f>IF(ISBLANK(Q1567),"0", VLOOKUP(Q1567,PERSONAL,2,FALSE))</f>
        <v>79966397</v>
      </c>
      <c r="S1567" t="str">
        <v>DIRECTO</v>
      </c>
      <c r="T1567">
        <v>0.3333333333333333</v>
      </c>
      <c r="U1567">
        <v>0.75</v>
      </c>
      <c r="V1567">
        <v>0.4166666666666667</v>
      </c>
      <c r="W1567" t="str">
        <v>2;5</v>
      </c>
      <c r="X1567">
        <f>NETWORKDAYS(K1567,L1566)</f>
        <v>1</v>
      </c>
      <c r="Y1567" t="str">
        <f>IF(X1567&lt;=2,"CUMPLE","NO CUMPLE")</f>
        <v>CUMPLE</v>
      </c>
    </row>
    <row r="1568">
      <c r="A1568" t="str">
        <v>DEDICADO</v>
      </c>
      <c r="B1568" t="str">
        <v>DEDICADO</v>
      </c>
      <c r="C1568" t="str">
        <v>CERRADO</v>
      </c>
      <c r="D1568" t="str">
        <v>TIENDA</v>
      </c>
      <c r="E1568" t="str">
        <v>DEDICADO</v>
      </c>
      <c r="F1568" t="str">
        <v>DEDICADO</v>
      </c>
      <c r="G1568" t="str">
        <v>DEDICADO</v>
      </c>
      <c r="H1568" t="str">
        <v>Solicitud de técnico para apoyo en Zona Centro</v>
      </c>
      <c r="I1568" t="str">
        <v>Solicitud de técnico para apoyo en Zona Centro</v>
      </c>
      <c r="J1568" t="str">
        <v>Se realiza actividad de acompañamiento en Zona Centro</v>
      </c>
      <c r="K1568">
        <v>44837</v>
      </c>
      <c r="L1568">
        <v>44837</v>
      </c>
      <c r="M1568" t="str">
        <f>TEXT(L1568,"DDDDDDD")</f>
        <v>lunes</v>
      </c>
      <c r="N1568" t="str">
        <v>ZONA CENTRO</v>
      </c>
      <c r="O1568" t="str">
        <v>MEDELLIN</v>
      </c>
      <c r="P1568" t="str">
        <f>IF(ISBLANK(O1568),"0",(VLOOKUP(O1568,REGION,2,FALSE)))</f>
        <v>CENTRO</v>
      </c>
      <c r="Q1568" t="str">
        <v>YURIMAR MARQUEZ MUÑOZ</v>
      </c>
      <c r="R1568">
        <f>IF(ISBLANK(Q1568),"0", VLOOKUP(Q1568,PERSONAL,2,FALSE))</f>
        <v>1045025746</v>
      </c>
      <c r="S1568" t="str">
        <v>DIRECTO</v>
      </c>
      <c r="T1568">
        <v>0.3333333333333333</v>
      </c>
      <c r="U1568">
        <v>0.75</v>
      </c>
      <c r="V1568">
        <v>0.4166666666666667</v>
      </c>
      <c r="W1568" t="str">
        <v>2;5</v>
      </c>
      <c r="X1568">
        <f>NETWORKDAYS(K1568,L1567)</f>
        <v>1</v>
      </c>
      <c r="Y1568" t="str">
        <f>IF(X1568&lt;=2,"CUMPLE","NO CUMPLE")</f>
        <v>CUMPLE</v>
      </c>
    </row>
    <row r="1569" xml:space="preserve">
      <c r="A1569">
        <v>12736526</v>
      </c>
      <c r="B1569" t="str">
        <v>REQUEST</v>
      </c>
      <c r="C1569" t="str">
        <v>CERRADO</v>
      </c>
      <c r="D1569" t="str">
        <v>TIENDA</v>
      </c>
      <c r="E1569" t="str">
        <v>RELOJ</v>
      </c>
      <c r="F1569" t="str">
        <v>BIOMETRICO</v>
      </c>
      <c r="G1569" t="str">
        <v>SUPREMA</v>
      </c>
      <c r="H1569" t="str" xml:space="preserve">
        <v xml:space="preserve">Buen dia._x000d_
Se solicita configuración y entrega a Gestión Humana de los siguientes equipos:_x000d_
RELOJ CONTROL SUPREMA BIOSTATION 2 | Nº SERIE: 546854386</v>
      </c>
      <c r="I1569" t="str" xml:space="preserve">
        <v xml:space="preserve">Daniela de Gestión Humana confirma que el cambio del reloj de marcación se debe realizar el martes 4 de Octubre 2022; solicita ingreso del personal de ISIT 05:00 a.m._x000d_
Se transfiere para su atención.</v>
      </c>
      <c r="J1569" t="str" xml:space="preserve">
        <v xml:space="preserve">Se realiza cambio de reloj y se debe esperar a personal de Redes para que quite la seguridad del puerto de red. Una vez confirman el punto de red desbloqueado se configura red en el reloj nuevo y se deja instalado; se verifica conectividad y está correcta. Se procede a realizar la configuración de red del anterior reloj y a configurar los usuarios administradores. Se tienen múltiples problemas para que el reloj anterior lo reconociera la red pero al final queda configurado en otro punto de reden la oficina de Recursos Humanos hasta que la señora Paola Báez confirme que descargó los marcajes antiguos y se pueda retirar. Se realiza firma de actas de entrega y retiro de los relojes._x000d_
Se transfiere caso para continuar su gestión</v>
      </c>
      <c r="K1569">
        <v>44837</v>
      </c>
      <c r="L1569">
        <v>44838</v>
      </c>
      <c r="M1569" t="str">
        <f>TEXT(L1569,"DDDDDDD")</f>
        <v>martes</v>
      </c>
      <c r="N1569" t="str">
        <v>M183 METRO SAN GIL</v>
      </c>
      <c r="O1569" t="str">
        <v>SAN GIL</v>
      </c>
      <c r="P1569" t="str">
        <f>IF(ISBLANK(O1569),"0",(VLOOKUP(O1569,REGION,2,FALSE)))</f>
        <v>ORIENTE</v>
      </c>
      <c r="Q1569" t="str">
        <v>MICHAEL ESNEIDER PINZON CASALLAS</v>
      </c>
      <c r="R1569">
        <f>IF(ISBLANK(Q1569),"0", VLOOKUP(Q1569,PERSONAL,2,FALSE))</f>
        <v>1018438821</v>
      </c>
      <c r="S1569" t="str">
        <v>DIRECTO</v>
      </c>
      <c r="T1569">
        <v>0.20833333333333334</v>
      </c>
      <c r="U1569">
        <v>0.4583333333333333</v>
      </c>
      <c r="V1569">
        <f>IF(ISBLANK(T1569 ),"0",U1569-T1569)</f>
        <v>0.24999999999999997</v>
      </c>
      <c r="W1569">
        <v>3</v>
      </c>
      <c r="X1569">
        <f>NETWORKDAYS(K1569,L1568)</f>
        <v>1</v>
      </c>
      <c r="Y1569" t="str">
        <f>IF(X1569&lt;=2,"CUMPLE","NO CUMPLE")</f>
        <v>CUMPLE</v>
      </c>
    </row>
    <row r="1570" xml:space="preserve">
      <c r="A1570">
        <v>12780244</v>
      </c>
      <c r="B1570" t="str">
        <v>INCIDENT</v>
      </c>
      <c r="C1570" t="str">
        <v>CERRADO</v>
      </c>
      <c r="D1570" t="str">
        <v>LINEAL DE CAJAS</v>
      </c>
      <c r="E1570" t="str">
        <v>IMPRESORA</v>
      </c>
      <c r="F1570" t="str">
        <v>POS</v>
      </c>
      <c r="G1570" t="str">
        <v>EPSON</v>
      </c>
      <c r="H1570"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06 con serial 59CD001217 presenta fallas la impresora</v>
      </c>
      <c r="I1570" t="str">
        <v>revision y configuracion de impresora impresora pos 6</v>
      </c>
      <c r="J1570" t="str">
        <v>Se informa que la impresora de la pos 6 esta con encendido intermitente y que al mover o manipular el cable esta se apaga; se procede a desmontar la unidad y llevarla al área  de sistemas para su  desarme. Se observa que el pin de conexión está suelto. Se procede a retirar y reorganizar para su mejor conexión se ensambla todo  de nuevo y se realizan pruebas  de impresión todo ok</v>
      </c>
      <c r="K1570">
        <v>44837</v>
      </c>
      <c r="L1570">
        <v>44838</v>
      </c>
      <c r="M1570" t="str">
        <f>TEXT(L1570,"DDDDDDD")</f>
        <v>martes</v>
      </c>
      <c r="N1570" t="str">
        <v>J036 JUMBO POPAYAN CAMPANARIO</v>
      </c>
      <c r="O1570" t="str">
        <v>POPAYAN</v>
      </c>
      <c r="P1570" t="str">
        <f>IF(ISBLANK(O1570),"0",(VLOOKUP(O1570,REGION,2,FALSE)))</f>
        <v>OCCIDENTE</v>
      </c>
      <c r="Q1570" t="str">
        <v>DANIEL FERNANDO PAREDES ARTEAGA</v>
      </c>
      <c r="R1570">
        <f>IF(ISBLANK(Q1570),"0", VLOOKUP(Q1570,PERSONAL,2,FALSE))</f>
        <v>10301691</v>
      </c>
      <c r="S1570" t="str">
        <v>DIRECTO</v>
      </c>
      <c r="T1570">
        <v>0.3333333333333333</v>
      </c>
      <c r="U1570">
        <v>0.4583333333333333</v>
      </c>
      <c r="V1570">
        <f>IF(ISBLANK(T1570 ),"0",U1570-T1570)</f>
        <v>0.125</v>
      </c>
      <c r="W1570">
        <v>2</v>
      </c>
      <c r="X1570">
        <f>NETWORKDAYS(K1570,L1569)</f>
        <v>2</v>
      </c>
      <c r="Y1570" t="str">
        <f>IF(X1570&lt;=2,"CUMPLE","NO CUMPLE")</f>
        <v>CUMPLE</v>
      </c>
    </row>
    <row r="1571" xml:space="preserve">
      <c r="A1571">
        <v>12788364</v>
      </c>
      <c r="B1571" t="str">
        <v>INCIDENT</v>
      </c>
      <c r="C1571" t="str">
        <v>CERRADO</v>
      </c>
      <c r="D1571" t="str">
        <v>TIENDA</v>
      </c>
      <c r="E1571" t="str">
        <v>PDT</v>
      </c>
      <c r="F1571" t="str">
        <v>PDT</v>
      </c>
      <c r="G1571" t="str">
        <v>ZEBRA</v>
      </c>
      <c r="H1571" t="str" xml:space="preserve">
        <v xml:space="preserve">Datos usuario_x000d_
Nombre: Juan Carlos Acero Rincon_x000d_
Correo: Juan.Rincon@cencosud.com.co_x000d_
Usuario AD: Jcaceror_x000d_
Pais: Colombia_x000d_
Ubicacion: M028 METRO DUITAMA INNOVO_x000d_
Zona: Colombia Bogota_x000d_
Unidad de Negocio: Supermercados_x000d_
Servicio: Tiendas &amp; Centros de Distribucion_x000d_
Telefono: 3017582305_x000d_
Anexo: 3176426436_x000d_
Descripcion: Buen dia_x000d_
El dia de hoy en el punto 28 Metro duitama 3 pdts del equipo de inventarios centralizados NO se conectan a la red_x000d_
_x000d_
1.PDT Zebra: serial 19288523021655_x000d_
2.PDT Zebra: serial 21156523020028_x000d_
3. PDT Datalogic Falcon: serial G18C53048_x000d_
_x000d_
Dificultando la captura del inventario de hoy; generando retrasos ya que no contamos con mas equipos de captura._x000d_
_x000d_
Quedo Atento_x000d_
Seccion de la tienda en donde se ubica la PDT o usuario: Metro Duitama_x000d_
</v>
      </c>
      <c r="I1571" t="str">
        <v>Por favor nos apoyan con técnico en Metro Duitama para validar y corregir la novedad de conexión reportada con las PDT de Inventarios Boyacá</v>
      </c>
      <c r="J1571" t="str">
        <v>Se llega a sitio donde se procede a solicitar las PDT de inventario que presentaron inconveniente con la conexión a la red CSWLAN12; accediendo con usuario administador y reconfigurando los parametros con usuairo pda_invorico; luego de dichas configuraciones se solicita hacer pruebas quedando PDT operativas. se relacionan seriales de equipos intervenidos: PDT ZEBRA SN: 19288523021665  ;PDT ZEBRA SN: 21156523020028 ;PDT DATALOGIC SN: G18C53048.</v>
      </c>
      <c r="K1571">
        <v>44837</v>
      </c>
      <c r="L1571">
        <v>44838</v>
      </c>
      <c r="M1571" t="str">
        <f>TEXT(L1571,"DDDDDDD")</f>
        <v>martes</v>
      </c>
      <c r="N1571" t="str">
        <v>M028 METRO DUITAMA INNOVO</v>
      </c>
      <c r="O1571" t="str">
        <v>DUITAMA</v>
      </c>
      <c r="P1571" t="str">
        <f>IF(ISBLANK(O1571),"0",(VLOOKUP(O1571,REGION,2,FALSE)))</f>
        <v>ORIENTE</v>
      </c>
      <c r="Q1571" t="str">
        <v>JHONATAN RICARDO VARGAS ZAMBRANO</v>
      </c>
      <c r="R1571">
        <f>IF(ISBLANK(Q1571),"0", VLOOKUP(Q1571,PERSONAL,2,FALSE))</f>
        <v>1057583301</v>
      </c>
      <c r="S1571" t="str">
        <v>DIRECTO</v>
      </c>
      <c r="T1571">
        <v>0.3472222222222222</v>
      </c>
      <c r="U1571">
        <v>0.4791666666666667</v>
      </c>
      <c r="V1571">
        <f>IF(ISBLANK(T1571 ),"0",U1571-T1571)</f>
        <v>0.13194444444444448</v>
      </c>
      <c r="W1571">
        <v>2</v>
      </c>
      <c r="X1571">
        <f>NETWORKDAYS(K1571,L1570)</f>
        <v>2</v>
      </c>
      <c r="Y1571" t="str">
        <f>IF(X1571&lt;=2,"CUMPLE","NO CUMPLE")</f>
        <v>CUMPLE</v>
      </c>
    </row>
    <row r="1572" xml:space="preserve">
      <c r="A1572">
        <v>12776986</v>
      </c>
      <c r="B1572" t="str">
        <v>PROACTIVA</v>
      </c>
      <c r="C1572" t="str">
        <v>CERRADO</v>
      </c>
      <c r="D1572" t="str">
        <v>TIENDA</v>
      </c>
      <c r="E1572" t="str">
        <v>PROACTIVA</v>
      </c>
      <c r="F1572" t="str">
        <v>PROACTIVA</v>
      </c>
      <c r="G1572" t="str">
        <v>PROACTIVA</v>
      </c>
      <c r="H1572"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Mejoramiento del Hogar_x000d_
Servicio: Administracion Central_x000d_
Telefono: 3102091245_x000d_
Anexo: 3174373287_x000d_
Descripcion: Buenos Dias_x000d_
_x000d_
Se solicita visita Proactiva para la tienda Metro Facatativa_x000d_
_x000d_
1. Validacion lineal de Cajas_x000d_
2. Revision Balanzas_x000d_
3. Revision Verificadores_x000d_
4. Revision PDA_x000d_
_x000d_
_x000d_
Gracias_x000d_
_x000d_
Saludos_x000d_
Indicar la ubicacion del computador en la tienda o sede: Piso de Venta_x000d_
</v>
      </c>
      <c r="I1572" t="str" xml:space="preserve">
        <v xml:space="preserve">Buenos Dias_x000d_
Se solicita visita Proactiva para la tienda Metro Facatativa_x000d_
1. Validacion lineal de Cajas_x000d_
2. Revision Balanzas_x000d_
3. Revision Verificadores_x000d_
4. Revision PDA</v>
      </c>
      <c r="J1572" t="str">
        <v>Se realiza visita proactiva a la tienda para hacer una revisión general en las distintas áreas. En el Centro de Computo los aires acondicionado no están encendidos y se encuentran equipos que no corresponden a la oficina. Se encuentra que algunas cajas se están reiniciando o bloqueando. No se encuentran novedades relacionadas a PDA; balanzas o verificadores</v>
      </c>
      <c r="K1572">
        <v>44838</v>
      </c>
      <c r="L1572">
        <v>44838</v>
      </c>
      <c r="M1572" t="str">
        <f>TEXT(L1572,"DDDDDDD")</f>
        <v>martes</v>
      </c>
      <c r="N1572" t="str">
        <v>M074 METRO FACATATIVA</v>
      </c>
      <c r="O1572" t="str">
        <v>FACATATIVA</v>
      </c>
      <c r="P1572" t="str">
        <f>IF(ISBLANK(O1572),"0",(VLOOKUP(O1572,REGION,2,FALSE)))</f>
        <v>BOGOTA</v>
      </c>
      <c r="Q1572" t="str">
        <v>ALEXANDER CASTILLO SOTELO</v>
      </c>
      <c r="R1572">
        <f>IF(ISBLANK(Q1572),"0", VLOOKUP(Q1572,PERSONAL,2,FALSE))</f>
        <v>80216449</v>
      </c>
      <c r="S1572" t="str">
        <v>ALIADO</v>
      </c>
      <c r="T1572">
        <v>0.5833333333333334</v>
      </c>
      <c r="U1572">
        <v>0.6458333333333334</v>
      </c>
      <c r="V1572">
        <f>IF(ISBLANK(T1572 ),"0",U1572-T1572)</f>
        <v>0.0625</v>
      </c>
      <c r="W1572">
        <v>1</v>
      </c>
      <c r="X1572">
        <f>NETWORKDAYS(K1572,L1571)</f>
        <v>1</v>
      </c>
      <c r="Y1572" t="str">
        <f>IF(X1572&lt;=2,"CUMPLE","NO CUMPLE")</f>
        <v>CUMPLE</v>
      </c>
    </row>
    <row r="1573">
      <c r="A1573" t="str">
        <v>DEDICADO</v>
      </c>
      <c r="B1573" t="str">
        <v>DEDICADO</v>
      </c>
      <c r="C1573" t="str">
        <v>CERRADO</v>
      </c>
      <c r="D1573" t="str">
        <v>SEDE ADMINISTRATIVA</v>
      </c>
      <c r="E1573" t="str">
        <v>DEDICADO</v>
      </c>
      <c r="F1573" t="str">
        <v>DEDICADO</v>
      </c>
      <c r="G1573" t="str">
        <v>DEDICADO</v>
      </c>
      <c r="H1573" t="str">
        <v>Solicitud de técnico para apoyo en Sede Administrativa</v>
      </c>
      <c r="I1573" t="str">
        <v>Solicitud de técnico para apoyo en Sede Administrativa</v>
      </c>
      <c r="J1573" t="str">
        <v>Se realiza actividad de acompañamiento en Sede Administrativa</v>
      </c>
      <c r="K1573">
        <v>44838</v>
      </c>
      <c r="L1573">
        <v>44838</v>
      </c>
      <c r="M1573" t="str">
        <f>TEXT(L1573,"DDDDDDD")</f>
        <v>martes</v>
      </c>
      <c r="N1573" t="str">
        <v>SEDE ADMINISTRATIVA</v>
      </c>
      <c r="O1573" t="str">
        <v>BOGOTA</v>
      </c>
      <c r="P1573" t="str">
        <f>IF(ISBLANK(O1573),"0",(VLOOKUP(O1573,REGION,2,FALSE)))</f>
        <v>BOGOTA</v>
      </c>
      <c r="Q1573" t="str">
        <v>JHON CARLOS LUGO BENITEZ</v>
      </c>
      <c r="R1573">
        <f>IF(ISBLANK(Q1573),"0", VLOOKUP(Q1573,PERSONAL,2,FALSE))</f>
        <v>79966397</v>
      </c>
      <c r="S1573" t="str">
        <v>DIRECTO</v>
      </c>
      <c r="T1573">
        <v>0.3333333333333333</v>
      </c>
      <c r="U1573">
        <v>0.75</v>
      </c>
      <c r="V1573">
        <v>0.4166666666666667</v>
      </c>
      <c r="W1573" t="str">
        <v>2;5</v>
      </c>
      <c r="X1573">
        <f>NETWORKDAYS(K1573,L1572)</f>
        <v>1</v>
      </c>
      <c r="Y1573" t="str">
        <f>IF(X1573&lt;=2,"CUMPLE","NO CUMPLE")</f>
        <v>CUMPLE</v>
      </c>
    </row>
    <row r="1574">
      <c r="A1574" t="str">
        <v>DEDICADO</v>
      </c>
      <c r="B1574" t="str">
        <v>DEDICADO</v>
      </c>
      <c r="C1574" t="str">
        <v>CERRADO</v>
      </c>
      <c r="D1574" t="str">
        <v>TIENDA</v>
      </c>
      <c r="E1574" t="str">
        <v>DEDICADO</v>
      </c>
      <c r="F1574" t="str">
        <v>DEDICADO</v>
      </c>
      <c r="G1574" t="str">
        <v>DEDICADO</v>
      </c>
      <c r="H1574" t="str">
        <v>Solicitud de técnico para apoyo en Zona Centro</v>
      </c>
      <c r="I1574" t="str">
        <v>Solicitud de técnico para apoyo en Zona Centro</v>
      </c>
      <c r="J1574" t="str">
        <v>Se realiza actividad de acompañamiento en Zona Centro</v>
      </c>
      <c r="K1574">
        <v>44838</v>
      </c>
      <c r="L1574">
        <v>44838</v>
      </c>
      <c r="M1574" t="str">
        <f>TEXT(L1574,"DDDDDDD")</f>
        <v>martes</v>
      </c>
      <c r="N1574" t="str">
        <v>ZONA CENTRO</v>
      </c>
      <c r="O1574" t="str">
        <v>MEDELLIN</v>
      </c>
      <c r="P1574" t="str">
        <f>IF(ISBLANK(O1574),"0",(VLOOKUP(O1574,REGION,2,FALSE)))</f>
        <v>CENTRO</v>
      </c>
      <c r="Q1574" t="str">
        <v>YURIMAR MARQUEZ MUÑOZ</v>
      </c>
      <c r="R1574">
        <f>IF(ISBLANK(Q1574),"0", VLOOKUP(Q1574,PERSONAL,2,FALSE))</f>
        <v>1045025746</v>
      </c>
      <c r="S1574" t="str">
        <v>DIRECTO</v>
      </c>
      <c r="T1574">
        <v>0.3333333333333333</v>
      </c>
      <c r="U1574">
        <v>0.75</v>
      </c>
      <c r="V1574">
        <v>0.4166666666666667</v>
      </c>
      <c r="W1574" t="str">
        <v>2;5</v>
      </c>
      <c r="X1574">
        <f>NETWORKDAYS(K1574,L1573)</f>
        <v>1</v>
      </c>
      <c r="Y1574" t="str">
        <f>IF(X1574&lt;=2,"CUMPLE","NO CUMPLE")</f>
        <v>CUMPLE</v>
      </c>
    </row>
    <row r="1575">
      <c r="A1575" t="str">
        <v>DEDICADO</v>
      </c>
      <c r="B1575" t="str">
        <v>DEDICADO</v>
      </c>
      <c r="C1575" t="str">
        <v>CERRADO</v>
      </c>
      <c r="D1575" t="str">
        <v>TIENDA</v>
      </c>
      <c r="E1575" t="str">
        <v>DEDICADO</v>
      </c>
      <c r="F1575" t="str">
        <v>DEDICADO</v>
      </c>
      <c r="G1575" t="str">
        <v>DEDICADO</v>
      </c>
      <c r="H1575" t="str">
        <v>Solicitud de técnico para apoyo en Zona Bogotá</v>
      </c>
      <c r="I1575" t="str">
        <v>Solicitud de técnico para apoyo en Zona Bogotá</v>
      </c>
      <c r="J1575" t="str">
        <v>Se realiza actividad de acompañamiento en Zona Bogotá</v>
      </c>
      <c r="K1575">
        <v>44838</v>
      </c>
      <c r="L1575">
        <v>44838</v>
      </c>
      <c r="M1575" t="str">
        <f>TEXT(L1575,"DDDDDDD")</f>
        <v>martes</v>
      </c>
      <c r="N1575" t="str">
        <v>ZONA BOGOTA</v>
      </c>
      <c r="O1575" t="str">
        <v>BOGOTA</v>
      </c>
      <c r="P1575" t="str">
        <f>IF(ISBLANK(O1575),"0",(VLOOKUP(O1575,REGION,2,FALSE)))</f>
        <v>BOGOTA</v>
      </c>
      <c r="Q1575" t="str">
        <v>JOHAN SEBASTIAN CARDOZO SANCHEZ</v>
      </c>
      <c r="R1575">
        <f>IF(ISBLANK(Q1575),"0", VLOOKUP(Q1575,PERSONAL,2,FALSE))</f>
        <v>1023945681</v>
      </c>
      <c r="S1575" t="str">
        <v>DIRECTO</v>
      </c>
      <c r="T1575">
        <v>0.3333333333333333</v>
      </c>
      <c r="U1575">
        <v>0.75</v>
      </c>
      <c r="V1575">
        <v>0.4166666666666667</v>
      </c>
      <c r="W1575" t="str">
        <v>2;5</v>
      </c>
      <c r="X1575">
        <f>NETWORKDAYS(K1575,L1574)</f>
        <v>1</v>
      </c>
      <c r="Y1575" t="str">
        <f>IF(X1575&lt;=2,"CUMPLE","NO CUMPLE")</f>
        <v>CUMPLE</v>
      </c>
    </row>
    <row r="1576" xml:space="preserve">
      <c r="A1576">
        <v>12792075</v>
      </c>
      <c r="B1576" t="str">
        <v>REQUEST</v>
      </c>
      <c r="C1576" t="str">
        <v>CERRADO</v>
      </c>
      <c r="D1576" t="str">
        <v>RECURSOS HUMANOS</v>
      </c>
      <c r="E1576" t="str">
        <v>RELOJ</v>
      </c>
      <c r="F1576" t="str">
        <v>BIOMETRICO</v>
      </c>
      <c r="G1576" t="str">
        <v>SUPREMA</v>
      </c>
      <c r="H1576"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Mejoramiento del Hogar_x000d_
Servicio: Administracion Central_x000d_
Telefono: 3102091245_x000d_
Anexo: 3174373287_x000d_
Descripcion: Buenas Tardes_x000d_
_x000d_
Su ayuda con la configuracion del Reloj Biometrico de Metro Facatativa_x000d_
_x000d_
_x000d_
Indicar la ubicacion del computador en la tienda o sede: RRHH_x000d_
</v>
      </c>
      <c r="I1576" t="str">
        <v xml:space="preserve">Se solicita instalacion del reloj Biometrico de la tienda Metro Facatativa	</v>
      </c>
      <c r="J1576" t="str">
        <v>Se realizó la configuración inicial de los usuarios administradores; luego se hace la configuración del usuario con PIN. Como en la oficina de RRHH no habia un punto de RED POE disponible se debio hacer la busqueda en el Rack del punto para administrarlo a un SW POE. Se deja operativo el reloj.</v>
      </c>
      <c r="K1576">
        <v>44838</v>
      </c>
      <c r="L1576">
        <v>44838</v>
      </c>
      <c r="M1576" t="str">
        <f>TEXT(L1576,"DDDDDDD")</f>
        <v>martes</v>
      </c>
      <c r="N1576" t="str">
        <v>M074 METRO FACATATIVA</v>
      </c>
      <c r="O1576" t="str">
        <v>FACATATIVA</v>
      </c>
      <c r="P1576" t="str">
        <f>IF(ISBLANK(O1576),"0",(VLOOKUP(O1576,REGION,2,FALSE)))</f>
        <v>BOGOTA</v>
      </c>
      <c r="Q1576" t="str">
        <v>ALEXANDER CASTILLO SOTELO</v>
      </c>
      <c r="R1576">
        <f>IF(ISBLANK(Q1576),"0", VLOOKUP(Q1576,PERSONAL,2,FALSE))</f>
        <v>80216449</v>
      </c>
      <c r="S1576" t="str">
        <v>ALIADO</v>
      </c>
      <c r="T1576">
        <v>0.5416666666666666</v>
      </c>
      <c r="U1576">
        <v>0.5833333333333334</v>
      </c>
      <c r="V1576">
        <f>IF(ISBLANK(T1576 ),"0",U1576-T1576)</f>
        <v>0.04166666666666674</v>
      </c>
      <c r="W1576">
        <v>1</v>
      </c>
      <c r="X1576">
        <f>NETWORKDAYS(K1576,L1575)</f>
        <v>1</v>
      </c>
      <c r="Y1576" t="str">
        <f>IF(X1576&lt;=2,"CUMPLE","NO CUMPLE")</f>
        <v>CUMPLE</v>
      </c>
    </row>
    <row r="1577" xml:space="preserve">
      <c r="A1577">
        <v>12789398</v>
      </c>
      <c r="B1577" t="str">
        <v>REQUEST</v>
      </c>
      <c r="C1577" t="str">
        <v>CERRADO</v>
      </c>
      <c r="D1577" t="str">
        <v>TIENDA</v>
      </c>
      <c r="E1577" t="str">
        <v>RELOJ</v>
      </c>
      <c r="F1577" t="str">
        <v>BIOMETRICO</v>
      </c>
      <c r="G1577" t="str">
        <v>SUPREMA</v>
      </c>
      <c r="H1577"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Supermercados_x000d_
Servicio: Tiendas &amp; Centros de Distribucion_x000d_
Telefono: 3046553535_x000d_
Anexo: 2885800_x000d_
Descripcion: Buena tarde por favor su ayuda para la instalacion de los 2 relojes de marcacion que se encuentra en sistemas; realizar la instalacion el dia martes 4 de octubre en horas de la mañana que se encuentra el auxiliar de mantenimiento quien le va a realizar la instalacion de la base. Gracias</v>
      </c>
      <c r="I1577" t="str">
        <v>Jefe su autorizacion para envio del tecnico manana en la manana para instalacion de relojes</v>
      </c>
      <c r="J1577" t="str">
        <v>Se solicita la información para realizar el procedimiento y se informa que es la ubicación y adecuación de los relojes de marcación del área de administración y caja general. Se busca al personal de mantenimiento para realizar el proceso de perforación y adecuación de chazos en la pared para el soporte base del reloj en su respectiva ubicación sin desconectar ninguno de los relojes a ubicar. Realizado el proceso se ubica la placa base y se ajustan los relojes para que no se caigan y puedan operar  mientras comunicación autoriza su desmonte y ubicación final. Se espera confirmación; se informa la autorización e se inicia el proceso de apagadoo y desmonte del reloj a cambiar y ubicar el reloj nuevo; se conecta el cable de red con RG45 y se verifica que este encienda el reloj y reporte ping en el reloj de caja general encendió sin inconvenientes; en el de administración se cambió de puerto en el swich con indicaciones dada por el área de sistemas; se dejan ubicados e informan que hay un problema con la base de registros y se debe volver a colocar el reloj desmontado en la parte de administración y reubicar el nuevo en el área de sistemas. En medo de la actividad se solicita el apoyo con unas fallas de una  PDA de inventario y el seguimiento de conexión de otras que estaban intermitentes; se realiza apoyo y se termina actividad sin novedades. Soporte de Redes queda enterado del caso para su seguimiento</v>
      </c>
      <c r="K1577">
        <v>44838</v>
      </c>
      <c r="L1577">
        <v>44839</v>
      </c>
      <c r="M1577" t="str">
        <f>TEXT(L1577,"DDDDDDD")</f>
        <v>miércoles</v>
      </c>
      <c r="N1577" t="str">
        <v>J036 JUMBO POPAYAN CAMPANARIO</v>
      </c>
      <c r="O1577" t="str">
        <v>POPAYAN</v>
      </c>
      <c r="P1577" t="str">
        <f>IF(ISBLANK(O1577),"0",(VLOOKUP(O1577,REGION,2,FALSE)))</f>
        <v>OCCIDENTE</v>
      </c>
      <c r="Q1577" t="str">
        <v>DANIEL FERNANDO PAREDES ARTEAGA</v>
      </c>
      <c r="R1577">
        <f>IF(ISBLANK(Q1577),"0", VLOOKUP(Q1577,PERSONAL,2,FALSE))</f>
        <v>10301691</v>
      </c>
      <c r="S1577" t="str">
        <v>DIRECTO</v>
      </c>
      <c r="T1577">
        <v>0.3402777777777778</v>
      </c>
      <c r="U1577">
        <v>0.7291666666666666</v>
      </c>
      <c r="V1577">
        <f>IF(ISBLANK(T1577 ),"0",U1577-T1577)</f>
        <v>0.38888888888888884</v>
      </c>
      <c r="W1577">
        <v>4</v>
      </c>
      <c r="X1577">
        <f>NETWORKDAYS(K1577,L1576)</f>
        <v>1</v>
      </c>
      <c r="Y1577" t="str">
        <f>IF(X1577&lt;=2,"CUMPLE","NO CUMPLE")</f>
        <v>CUMPLE</v>
      </c>
    </row>
    <row r="1578">
      <c r="A1578" t="str">
        <v>DEDICADO</v>
      </c>
      <c r="B1578" t="str">
        <v>DEDICADO</v>
      </c>
      <c r="C1578" t="str">
        <v>CERRADO</v>
      </c>
      <c r="D1578" t="str">
        <v>CRC</v>
      </c>
      <c r="E1578" t="str">
        <v>DEDICADO</v>
      </c>
      <c r="F1578" t="str">
        <v>DEDICADO</v>
      </c>
      <c r="G1578" t="str">
        <v>DEDICADO</v>
      </c>
      <c r="H1578" t="str">
        <v>Gestión de soporte técnico en el Centro de Reparación</v>
      </c>
      <c r="I1578" t="str">
        <v>Gestión de soporte técnico en el Centro de Reparación</v>
      </c>
      <c r="J1578" t="str">
        <v>Se realiza actividad de acompañamiento en CRC</v>
      </c>
      <c r="K1578">
        <v>44839</v>
      </c>
      <c r="L1578">
        <v>44839</v>
      </c>
      <c r="M1578" t="str">
        <f>TEXT(L1578,"DDDDDDD")</f>
        <v>miércoles</v>
      </c>
      <c r="N1578" t="str">
        <v>CENTRO DE REPARACIÓN</v>
      </c>
      <c r="O1578" t="str">
        <v>BOGOTA</v>
      </c>
      <c r="P1578" t="str">
        <f>IF(ISBLANK(O1578),"0",(VLOOKUP(O1578,REGION,2,FALSE)))</f>
        <v>BOGOTA</v>
      </c>
      <c r="Q1578" t="str">
        <v>DIEGO ALBERTO TORRES CRUZ</v>
      </c>
      <c r="R1578">
        <f>IF(ISBLANK(Q1578),"0", VLOOKUP(Q1578,PERSONAL,2,FALSE))</f>
        <v>1000466791</v>
      </c>
      <c r="S1578" t="str">
        <v>DIRECTO</v>
      </c>
      <c r="T1578">
        <v>0.3333333333333333</v>
      </c>
      <c r="U1578">
        <v>0.75</v>
      </c>
      <c r="V1578">
        <v>0.4166666666666667</v>
      </c>
      <c r="W1578" t="str">
        <v>2;5</v>
      </c>
      <c r="X1578">
        <f>NETWORKDAYS(K1578,L1577)</f>
        <v>1</v>
      </c>
      <c r="Y1578" t="str">
        <f>IF(X1578&lt;=2,"CUMPLE","NO CUMPLE")</f>
        <v>CUMPLE</v>
      </c>
    </row>
    <row r="1579">
      <c r="A1579" t="str">
        <v>DEDICADO</v>
      </c>
      <c r="B1579" t="str">
        <v>DEDICADO</v>
      </c>
      <c r="C1579" t="str">
        <v>CERRADO</v>
      </c>
      <c r="D1579" t="str">
        <v>SEDE ADMINISTRATIVA</v>
      </c>
      <c r="E1579" t="str">
        <v>DEDICADO</v>
      </c>
      <c r="F1579" t="str">
        <v>DEDICADO</v>
      </c>
      <c r="G1579" t="str">
        <v>DEDICADO</v>
      </c>
      <c r="H1579" t="str">
        <v>Solicitud de técnico para apoyo en Sede Administrativa</v>
      </c>
      <c r="I1579" t="str">
        <v>Solicitud de técnico para apoyo en Sede Administrativa</v>
      </c>
      <c r="J1579" t="str">
        <v>Se realiza actividad de acompañamiento en Sede Administrativa</v>
      </c>
      <c r="K1579">
        <v>44839</v>
      </c>
      <c r="L1579">
        <v>44839</v>
      </c>
      <c r="M1579" t="str">
        <f>TEXT(L1579,"DDDDDDD")</f>
        <v>miércoles</v>
      </c>
      <c r="N1579" t="str">
        <v>SEDE ADMINISTRATIVA</v>
      </c>
      <c r="O1579" t="str">
        <v>BOGOTA</v>
      </c>
      <c r="P1579" t="str">
        <f>IF(ISBLANK(O1579),"0",(VLOOKUP(O1579,REGION,2,FALSE)))</f>
        <v>BOGOTA</v>
      </c>
      <c r="Q1579" t="str">
        <v>JHON CARLOS LUGO BENITEZ</v>
      </c>
      <c r="R1579">
        <f>IF(ISBLANK(Q1579),"0", VLOOKUP(Q1579,PERSONAL,2,FALSE))</f>
        <v>79966397</v>
      </c>
      <c r="S1579" t="str">
        <v>DIRECTO</v>
      </c>
      <c r="T1579">
        <v>0.3333333333333333</v>
      </c>
      <c r="U1579">
        <v>0.75</v>
      </c>
      <c r="V1579">
        <v>0.4166666666666667</v>
      </c>
      <c r="W1579" t="str">
        <v>2;5</v>
      </c>
      <c r="X1579">
        <f>NETWORKDAYS(K1579,L1578)</f>
        <v>1</v>
      </c>
      <c r="Y1579" t="str">
        <f>IF(X1579&lt;=2,"CUMPLE","NO CUMPLE")</f>
        <v>CUMPLE</v>
      </c>
    </row>
    <row r="1580">
      <c r="A1580" t="str">
        <v>DEDICADO</v>
      </c>
      <c r="B1580" t="str">
        <v>DEDICADO</v>
      </c>
      <c r="C1580" t="str">
        <v>CERRADO</v>
      </c>
      <c r="D1580" t="str">
        <v>TIENDA</v>
      </c>
      <c r="E1580" t="str">
        <v>DEDICADO</v>
      </c>
      <c r="F1580" t="str">
        <v>DEDICADO</v>
      </c>
      <c r="G1580" t="str">
        <v>DEDICADO</v>
      </c>
      <c r="H1580" t="str">
        <v>Solicitud de técnico para apoyo en Zona Centro</v>
      </c>
      <c r="I1580" t="str">
        <v>Solicitud de técnico para apoyo en Zona Centro</v>
      </c>
      <c r="J1580" t="str">
        <v>Se realiza actividad de acompañamiento en Zona Centro</v>
      </c>
      <c r="K1580">
        <v>44839</v>
      </c>
      <c r="L1580">
        <v>44839</v>
      </c>
      <c r="M1580" t="str">
        <f>TEXT(L1580,"DDDDDDD")</f>
        <v>miércoles</v>
      </c>
      <c r="N1580" t="str">
        <v>ZONA CENTRO</v>
      </c>
      <c r="O1580" t="str">
        <v>MEDELLIN</v>
      </c>
      <c r="P1580" t="str">
        <f>IF(ISBLANK(O1580),"0",(VLOOKUP(O1580,REGION,2,FALSE)))</f>
        <v>CENTRO</v>
      </c>
      <c r="Q1580" t="str">
        <v>YURIMAR MARQUEZ MUÑOZ</v>
      </c>
      <c r="R1580">
        <f>IF(ISBLANK(Q1580),"0", VLOOKUP(Q1580,PERSONAL,2,FALSE))</f>
        <v>1045025746</v>
      </c>
      <c r="S1580" t="str">
        <v>DIRECTO</v>
      </c>
      <c r="T1580">
        <v>0.3333333333333333</v>
      </c>
      <c r="U1580">
        <v>0.75</v>
      </c>
      <c r="V1580">
        <v>0.4166666666666667</v>
      </c>
      <c r="W1580" t="str">
        <v>2;5</v>
      </c>
      <c r="X1580">
        <f>NETWORKDAYS(K1580,L1579)</f>
        <v>1</v>
      </c>
      <c r="Y1580" t="str">
        <f>IF(X1580&lt;=2,"CUMPLE","NO CUMPLE")</f>
        <v>CUMPLE</v>
      </c>
    </row>
    <row r="1581">
      <c r="A1581" t="str">
        <v>DEDICADO</v>
      </c>
      <c r="B1581" t="str">
        <v>DEDICADO</v>
      </c>
      <c r="C1581" t="str">
        <v>CERRADO</v>
      </c>
      <c r="D1581" t="str">
        <v>TIENDA</v>
      </c>
      <c r="E1581" t="str">
        <v>DEDICADO</v>
      </c>
      <c r="F1581" t="str">
        <v>DEDICADO</v>
      </c>
      <c r="G1581" t="str">
        <v>DEDICADO</v>
      </c>
      <c r="H1581" t="str">
        <v>Solicitud de técnico para apoyo en Zona Bogotá</v>
      </c>
      <c r="I1581" t="str">
        <v>Solicitud de técnico para apoyo en Zona Bogotá</v>
      </c>
      <c r="J1581" t="str">
        <v>Se realiza actividad de acompañamiento en Zona Bogotá</v>
      </c>
      <c r="K1581">
        <v>44839</v>
      </c>
      <c r="L1581">
        <v>44839</v>
      </c>
      <c r="M1581" t="str">
        <f>TEXT(L1581,"DDDDDDD")</f>
        <v>miércoles</v>
      </c>
      <c r="N1581" t="str">
        <v>ZONA BOGOTA</v>
      </c>
      <c r="O1581" t="str">
        <v>BOGOTA</v>
      </c>
      <c r="P1581" t="str">
        <f>IF(ISBLANK(O1581),"0",(VLOOKUP(O1581,REGION,2,FALSE)))</f>
        <v>BOGOTA</v>
      </c>
      <c r="Q1581" t="str">
        <v>JOHAN SEBASTIAN CARDOZO SANCHEZ</v>
      </c>
      <c r="R1581">
        <f>IF(ISBLANK(Q1581),"0", VLOOKUP(Q1581,PERSONAL,2,FALSE))</f>
        <v>1023945681</v>
      </c>
      <c r="S1581" t="str">
        <v>DIRECTO</v>
      </c>
      <c r="T1581">
        <v>0.3333333333333333</v>
      </c>
      <c r="U1581">
        <v>0.75</v>
      </c>
      <c r="V1581">
        <v>0.4166666666666667</v>
      </c>
      <c r="W1581" t="str">
        <v>2;5</v>
      </c>
      <c r="X1581">
        <f>NETWORKDAYS(K1581,L1580)</f>
        <v>1</v>
      </c>
      <c r="Y1581" t="str">
        <f>IF(X1581&lt;=2,"CUMPLE","NO CUMPLE")</f>
        <v>CUMPLE</v>
      </c>
    </row>
    <row r="1582">
      <c r="A1582" t="str">
        <v>DEDICADO</v>
      </c>
      <c r="B1582" t="str">
        <v>DEDICADO</v>
      </c>
      <c r="C1582" t="str">
        <v>CERRADO</v>
      </c>
      <c r="D1582" t="str">
        <v>TIENDA</v>
      </c>
      <c r="E1582" t="str">
        <v>DEDICADO</v>
      </c>
      <c r="F1582" t="str">
        <v>DEDICADO</v>
      </c>
      <c r="G1582" t="str">
        <v>DEDICADO</v>
      </c>
      <c r="H1582" t="str">
        <v xml:space="preserve">Solicitud de técnico para apoyo en Zona Occidente </v>
      </c>
      <c r="I1582" t="str">
        <v xml:space="preserve">Solicitud de técnico para apoyo en Zona Occidente </v>
      </c>
      <c r="J1582" t="str">
        <v>Se realiza actividad de acompañamiento en Zona Occidente</v>
      </c>
      <c r="K1582">
        <v>44839</v>
      </c>
      <c r="L1582">
        <v>44839</v>
      </c>
      <c r="M1582" t="str">
        <f>TEXT(L1582,"DDDDDDD")</f>
        <v>miércoles</v>
      </c>
      <c r="N1582" t="str">
        <v>ZONA OCCIDENTE</v>
      </c>
      <c r="O1582" t="str">
        <v>CALI</v>
      </c>
      <c r="P1582" t="str">
        <v>OCCIDENTE</v>
      </c>
      <c r="Q1582" t="str">
        <v>LINA FERNANDA ARBOLEDA PRECIADO</v>
      </c>
      <c r="R1582">
        <v>1143832224</v>
      </c>
      <c r="S1582" t="str">
        <v>DIRECTO</v>
      </c>
      <c r="T1582">
        <v>0.3333333333333333</v>
      </c>
      <c r="U1582">
        <v>0.75</v>
      </c>
      <c r="V1582">
        <v>0.4166666666666667</v>
      </c>
      <c r="W1582" t="str">
        <v>2;5</v>
      </c>
      <c r="X1582">
        <f>NETWORKDAYS(K1582,L1581)</f>
        <v>1</v>
      </c>
      <c r="Y1582" t="str">
        <f>IF(X1582&lt;=2,"CUMPLE","NO CUMPLE")</f>
        <v>CUMPLE</v>
      </c>
    </row>
    <row r="1583" xml:space="preserve">
      <c r="A1583">
        <v>12791636</v>
      </c>
      <c r="B1583" t="str">
        <v>REQUEST</v>
      </c>
      <c r="C1583" t="str">
        <v>CERRADO</v>
      </c>
      <c r="D1583" t="str">
        <v>TIENDA</v>
      </c>
      <c r="E1583" t="str">
        <v>EQUIPAMIENTO</v>
      </c>
      <c r="F1583" t="str">
        <v>EQUIPAMIENTO</v>
      </c>
      <c r="G1583" t="str">
        <v>EQUIPAMIENTO</v>
      </c>
      <c r="H1583"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Buen dia;_x000d_
Se solicita mantenimiento preventivo a equipamiento de Puestos de pago de Metro Sogamoso durante los dias 05 y 06 de octubre de 2022 en horario de 06:00 am a 10:00 am asi:_x000d_
9 POS_x000d_
7 Scanner balanza_x000d_
2 Scanner de mano_x000d_
10 Impresora POS_x000d_
_x000d_
Diligenciar y documentar Actas con registro fotografico del antes y el despues._x000d_
_x000d_
Adjunto Opcional: Acta Mantenimiento [Tienda - Fecha].docx</v>
      </c>
      <c r="I1583" t="str" xml:space="preserve">
        <v xml:space="preserve">Transfer Assignee from '' to 'Espinosa Rodriguez; Jamir Leandro '_x000d_
Transfer Group from 'Mesas Especializadas Colombia' to 'Soporte_Onsite_REG_Remoto_SM Colombia'</v>
      </c>
      <c r="J1583" t="str">
        <v>Se realiza visita a tienda a tienda Metro Sogamoso los días 5 y 6 de octubre en horario de 6 a 10 a.m. para llevar a cabo mantenimiento a los siguientes equipos: 9 POS; 7 Scanner balanza; 2 Scanner de mano y 10 impresoras Pos; los cuales se soplan; se retira exceso de polvo en componentes internos y limpieza externa de tapas; se solicita a coordinador de Cajas hacer pruebas quedando todos los equipos operativos sin novedad alguna.</v>
      </c>
      <c r="K1583">
        <v>44839</v>
      </c>
      <c r="L1583">
        <v>44840</v>
      </c>
      <c r="M1583" t="str">
        <f>TEXT(L1583,"DDDDDDD")</f>
        <v>jueves</v>
      </c>
      <c r="N1583" t="str">
        <v>M097 METRO SOGAMOSO</v>
      </c>
      <c r="O1583" t="str">
        <v>SOGAMOSO</v>
      </c>
      <c r="P1583" t="str">
        <f>IF(ISBLANK(O1583),"0",(VLOOKUP(O1583,REGION,2,FALSE)))</f>
        <v>ORIENTE</v>
      </c>
      <c r="Q1583" t="str">
        <v>JHONATAN RICARDO VARGAS ZAMBRANO</v>
      </c>
      <c r="R1583">
        <f>IF(ISBLANK(Q1583),"0", VLOOKUP(Q1583,PERSONAL,2,FALSE))</f>
        <v>1057583301</v>
      </c>
      <c r="S1583" t="str">
        <v>DIRECTO</v>
      </c>
      <c r="T1583">
        <v>0.25</v>
      </c>
      <c r="U1583">
        <v>0.4166666666666667</v>
      </c>
      <c r="V1583">
        <f>IF(ISBLANK(T1583 ),"0",U1583-T1583)</f>
        <v>0.16666666666666669</v>
      </c>
      <c r="W1583">
        <v>4</v>
      </c>
      <c r="X1583">
        <f>NETWORKDAYS(K1583,L1582)</f>
        <v>1</v>
      </c>
      <c r="Y1583" t="str">
        <f>IF(X1583&lt;=2,"CUMPLE","NO CUMPLE")</f>
        <v>CUMPLE</v>
      </c>
    </row>
    <row r="1584" xml:space="preserve">
      <c r="A1584">
        <v>12782960</v>
      </c>
      <c r="B1584" t="str">
        <v>REQUEST</v>
      </c>
      <c r="C1584" t="str">
        <v>CERRADO</v>
      </c>
      <c r="D1584" t="str">
        <v>CONTRALOR</v>
      </c>
      <c r="E1584" t="str">
        <v>RELOJ</v>
      </c>
      <c r="F1584" t="str">
        <v>BIOMETRICO</v>
      </c>
      <c r="G1584" t="str">
        <v>SUPREMA</v>
      </c>
      <c r="H1584" t="str" xml:space="preserve">
        <v xml:space="preserve">Buen día_x000d_
_x000d_
Solicito de su ayuda para la configuración de 2 reloj de marcación que llego a la tienda J047 los cuales está en custodia de seguridad;_x000d_
TIENDA: J047 Girardot_x000d_
Equipo: RELOJ CONTROL_x000d_
Marca: SUPREMA_x000d_
Modelo: BIOSTATION 2_x000d_
Serial: 546854430 - 546854436_x000d_
Información de red para los relojes; en el manual está el paso a paso la configuración_x000d_
IP: 10.131.100.27- 10.131.100.28_x000d_
MASCARA: 255.255.225.128_x000d_
GATEWAY: 10.131.100.126_x000d_
Ubicación: Conectarlo en un punto disponible en gestión humana / o directamente al SW de sistemas; indicarle al jefe de RRHH que el equipo ya se encuentra listo para que graben las huellas de los colaboradores._x000d_
Mil gracias</v>
      </c>
      <c r="I1584" t="str">
        <v>solicito de su ayuda; para revisión del reloj control con IP 10.131.100.27 ya que redes indica que ya quedaron configurados los puertos 1 y 24 del SW 2 ; aun este IP no responde ping</v>
      </c>
      <c r="J1584" t="str">
        <v>Se realiza visita ya que uno de los relojes no está respondiendo a ping. El puerto del switch se evidencia que no está linkeando. Se revisa configuración de red de reloj la cual está correcta; se realiza cambio de patchcord; el reloj enciende y puerto en switch empieza a linkear. Se realiza ping a los dos relojes los cuales responden correctamente. Se realiza acompañamiento a Jefe de RRHH en la creación de usuarios; se realizan dos registros de manera exitosa. Se dejan instalados relojes en oficina de sistemas mientras se realiza el proceso de captura de huellas de todos los empleados</v>
      </c>
      <c r="K1584">
        <v>44839</v>
      </c>
      <c r="L1584">
        <v>44840</v>
      </c>
      <c r="M1584" t="str">
        <f>TEXT(L1584,"DDDDDDD")</f>
        <v>jueves</v>
      </c>
      <c r="N1584" t="str">
        <v>J047 JUMBO GIRARDOT</v>
      </c>
      <c r="O1584" t="str">
        <v>GIRARDOT</v>
      </c>
      <c r="P1584" t="str">
        <f>IF(ISBLANK(O1584),"0",(VLOOKUP(O1584,REGION,2,FALSE)))</f>
        <v>OCCIDENTE</v>
      </c>
      <c r="Q1584" t="str">
        <v>WILLIAM FERNANDO ALDANA NIÑO</v>
      </c>
      <c r="R1584">
        <f>IF(ISBLANK(Q1584),"0", VLOOKUP(Q1584,PERSONAL,2,FALSE))</f>
        <v>80148398</v>
      </c>
      <c r="S1584" t="str">
        <v>DIRECTO</v>
      </c>
      <c r="T1584">
        <v>0.3333333333333333</v>
      </c>
      <c r="U1584">
        <v>0.3958333333333333</v>
      </c>
      <c r="V1584">
        <f>IF(ISBLANK(T1584 ),"0",U1584-T1584)</f>
        <v>0.0625</v>
      </c>
      <c r="W1584">
        <v>1</v>
      </c>
      <c r="X1584">
        <f>NETWORKDAYS(K1584,L1583)</f>
        <v>2</v>
      </c>
      <c r="Y1584" t="str">
        <f>IF(X1584&lt;=2,"CUMPLE","NO CUMPLE")</f>
        <v>CUMPLE</v>
      </c>
    </row>
    <row r="1585" xml:space="preserve">
      <c r="A1585">
        <v>12791643</v>
      </c>
      <c r="B1585" t="str">
        <v>REQUEST</v>
      </c>
      <c r="C1585" t="str">
        <v>CERRADO</v>
      </c>
      <c r="D1585" t="str">
        <v>PANADERIA</v>
      </c>
      <c r="E1585" t="str">
        <v>BALANZA</v>
      </c>
      <c r="F1585" t="str">
        <v>MESA</v>
      </c>
      <c r="G1585" t="str">
        <v>METTLER</v>
      </c>
      <c r="H1585"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Balanza no toma cargues del sistema; es como si estuviera sin RED todo el tiempo._x000d_
Area en donde se encuentra la Balanza: panaderia</v>
      </c>
      <c r="I1585" t="str" xml:space="preserve">
        <v xml:space="preserve">Buen dia._x000d_
Se solicita revisión; diagnostico y/o reparación si es el caso para balanza de panaderia._x000d_
Balanza no responde ping; esta sin red._x000d_
Datos del equipo:_x000d_
BALANZA|MESA METTLER TOLEDO 8442 PLUS | Nº SERIE: B519914099_x000d_
Nº inventario: DI-023725_x000d_
Favor entregar a Lina la balanza en red y explicarle el motivo por el cual se presenta la novedad; para prevenir nuevamente fallas con dicho tema._x000d_
Cordialmente;</v>
      </c>
      <c r="J1585" t="str" xml:space="preserve">
        <v xml:space="preserve">Se revisa balanza de panaderia por temas de perdida de conexión. A continuación detalle lo encontrado en diagnóstico:_x000d_
Se realiza prueba de conexión de red de balanza; a primera hora no presenta ninguna interminentencia o pérdida de paquetes; pero al transcurrir de unas horas vuelve a generar la  intermitencia y en ocasión perdida de conexión. Se percata que el jack cat5 se encontraba sulfatado en los pines de conexión y levantados; por lo cual se procede a hacer el cambio y ponchado de jack nuevo; con una novedad también encontrada (posible causal de la intermitencia en la señal) que los colaboradores de los diferentes turnos; dejan muy pegada a la caja y toma corriente donde se conecta la balanza el carro de las bandejas de los panes; donde se evidenció que el patchcord se encontraba obstruido; esta novedad fue informada de manera presencial con la Jefe de sección Lina Paez; haciendo la respectiva sugerencia. Se realizan pruebas de red; donde se presenta una estabilidad en la conexión; inclusive se hizo el cargue de precios actualizados; prueba que tambien se realizó en presencia de la jefe de sección. Precios actualizados correctamente. La balanza queda totalmente operativa y en funcionamiento correcto; sin perdida de conexión de red.</v>
      </c>
      <c r="K1585">
        <v>44839</v>
      </c>
      <c r="L1585">
        <v>44840</v>
      </c>
      <c r="M1585" t="str">
        <f>TEXT(L1585,"DDDDDDD")</f>
        <v>jueves</v>
      </c>
      <c r="N1585" t="str">
        <v>J126 JUMBO SAN SILVESTRE</v>
      </c>
      <c r="O1585" t="str">
        <v>BARRANCABERMEJA</v>
      </c>
      <c r="P1585" t="str">
        <f>IF(ISBLANK(O1585),"0",(VLOOKUP(O1585,REGION,2,FALSE)))</f>
        <v>ORIENTE</v>
      </c>
      <c r="Q1585" t="str">
        <v>LUIS CARLOS ROJAS ACOSTA</v>
      </c>
      <c r="R1585">
        <f>IF(ISBLANK(Q1585),"0", VLOOKUP(Q1585,PERSONAL,2,FALSE))</f>
        <v>1096188137</v>
      </c>
      <c r="S1585" t="str">
        <v>DIRECTO</v>
      </c>
      <c r="T1585">
        <v>0.3541666666666667</v>
      </c>
      <c r="U1585">
        <v>0.4791666666666667</v>
      </c>
      <c r="V1585">
        <f>IF(ISBLANK(T1585 ),"0",U1585-T1585)</f>
        <v>0.125</v>
      </c>
      <c r="W1585">
        <v>2</v>
      </c>
      <c r="X1585">
        <f>NETWORKDAYS(K1585,L1584)</f>
        <v>2</v>
      </c>
      <c r="Y1585" t="str">
        <f>IF(X1585&lt;=2,"CUMPLE","NO CUMPLE")</f>
        <v>CUMPLE</v>
      </c>
    </row>
    <row r="1586">
      <c r="A1586" t="str">
        <v>DEDICADO</v>
      </c>
      <c r="B1586" t="str">
        <v>DEDICADO</v>
      </c>
      <c r="C1586" t="str">
        <v>CERRADO</v>
      </c>
      <c r="D1586" t="str">
        <v>SEDE ADMINISTRATIVA</v>
      </c>
      <c r="E1586" t="str">
        <v>DEDICADO</v>
      </c>
      <c r="F1586" t="str">
        <v>DEDICADO</v>
      </c>
      <c r="G1586" t="str">
        <v>DEDICADO</v>
      </c>
      <c r="H1586" t="str">
        <v>Solicitud de técnico para apoyo en Sede Administrativa</v>
      </c>
      <c r="I1586" t="str">
        <v>Solicitud de técnico para apoyo en Sede Administrativa</v>
      </c>
      <c r="J1586" t="str">
        <v>Se realiza actividad de acompañamiento en Sede Administrativa</v>
      </c>
      <c r="K1586">
        <v>44840</v>
      </c>
      <c r="L1586">
        <v>44840</v>
      </c>
      <c r="M1586" t="str">
        <f>TEXT(L1586,"DDDDDDD")</f>
        <v>jueves</v>
      </c>
      <c r="N1586" t="str">
        <v>SEDE ADMINISTRATIVA</v>
      </c>
      <c r="O1586" t="str">
        <v>BOGOTA</v>
      </c>
      <c r="P1586" t="str">
        <f>IF(ISBLANK(O1586),"0",(VLOOKUP(O1586,REGION,2,FALSE)))</f>
        <v>BOGOTA</v>
      </c>
      <c r="Q1586" t="str">
        <v>JHON CARLOS LUGO BENITEZ</v>
      </c>
      <c r="R1586">
        <f>IF(ISBLANK(Q1586),"0", VLOOKUP(Q1586,PERSONAL,2,FALSE))</f>
        <v>79966397</v>
      </c>
      <c r="S1586" t="str">
        <v>DIRECTO</v>
      </c>
      <c r="T1586">
        <v>0.3333333333333333</v>
      </c>
      <c r="U1586">
        <v>0.75</v>
      </c>
      <c r="V1586">
        <v>0.4166666666666667</v>
      </c>
      <c r="W1586" t="str">
        <v>2;5</v>
      </c>
      <c r="X1586">
        <f>NETWORKDAYS(K1586,L1585)</f>
        <v>1</v>
      </c>
      <c r="Y1586" t="str">
        <f>IF(X1586&lt;=2,"CUMPLE","NO CUMPLE")</f>
        <v>CUMPLE</v>
      </c>
    </row>
    <row r="1587">
      <c r="A1587" t="str">
        <v>DEDICADO</v>
      </c>
      <c r="B1587" t="str">
        <v>DEDICADO</v>
      </c>
      <c r="C1587" t="str">
        <v>CERRADO</v>
      </c>
      <c r="D1587" t="str">
        <v>TIENDA</v>
      </c>
      <c r="E1587" t="str">
        <v>DEDICADO</v>
      </c>
      <c r="F1587" t="str">
        <v>DEDICADO</v>
      </c>
      <c r="G1587" t="str">
        <v>DEDICADO</v>
      </c>
      <c r="H1587" t="str">
        <v>Solicitud de técnico para apoyo en Zona Centro</v>
      </c>
      <c r="I1587" t="str">
        <v>Solicitud de técnico para apoyo en Zona Centro</v>
      </c>
      <c r="J1587" t="str">
        <v>Se realiza actividad de acompañamiento en Zona Centro</v>
      </c>
      <c r="K1587">
        <v>44840</v>
      </c>
      <c r="L1587">
        <v>44840</v>
      </c>
      <c r="M1587" t="str">
        <f>TEXT(L1587,"DDDDDDD")</f>
        <v>jueves</v>
      </c>
      <c r="N1587" t="str">
        <v>ZONA CENTRO</v>
      </c>
      <c r="O1587" t="str">
        <v>MEDELLIN</v>
      </c>
      <c r="P1587" t="str">
        <f>IF(ISBLANK(O1587),"0",(VLOOKUP(O1587,REGION,2,FALSE)))</f>
        <v>CENTRO</v>
      </c>
      <c r="Q1587" t="str">
        <v>YURIMAR MARQUEZ MUÑOZ</v>
      </c>
      <c r="R1587">
        <f>IF(ISBLANK(Q1587),"0", VLOOKUP(Q1587,PERSONAL,2,FALSE))</f>
        <v>1045025746</v>
      </c>
      <c r="S1587" t="str">
        <v>DIRECTO</v>
      </c>
      <c r="T1587">
        <v>0.3333333333333333</v>
      </c>
      <c r="U1587">
        <v>0.75</v>
      </c>
      <c r="V1587">
        <v>0.4166666666666667</v>
      </c>
      <c r="W1587" t="str">
        <v>2;5</v>
      </c>
      <c r="X1587">
        <f>NETWORKDAYS(K1587,L1586)</f>
        <v>1</v>
      </c>
      <c r="Y1587" t="str">
        <f>IF(X1587&lt;=2,"CUMPLE","NO CUMPLE")</f>
        <v>CUMPLE</v>
      </c>
    </row>
    <row r="1588">
      <c r="A1588" t="str">
        <v>DEDICADO</v>
      </c>
      <c r="B1588" t="str">
        <v>DEDICADO</v>
      </c>
      <c r="C1588" t="str">
        <v>CERRADO</v>
      </c>
      <c r="D1588" t="str">
        <v>TIENDA</v>
      </c>
      <c r="E1588" t="str">
        <v>DEDICADO</v>
      </c>
      <c r="F1588" t="str">
        <v>DEDICADO</v>
      </c>
      <c r="G1588" t="str">
        <v>DEDICADO</v>
      </c>
      <c r="H1588" t="str">
        <v>Solicitud de técnico para apoyo en Zona Bogotá</v>
      </c>
      <c r="I1588" t="str">
        <v>Solicitud de técnico para apoyo en Zona Bogotá</v>
      </c>
      <c r="J1588" t="str">
        <v>Se realiza actividad de acompañamiento en Zona Bogotá</v>
      </c>
      <c r="K1588">
        <v>44840</v>
      </c>
      <c r="L1588">
        <v>44840</v>
      </c>
      <c r="M1588" t="str">
        <f>TEXT(L1588,"DDDDDDD")</f>
        <v>jueves</v>
      </c>
      <c r="N1588" t="str">
        <v>ZONA BOGOTA</v>
      </c>
      <c r="O1588" t="str">
        <v>BOGOTA</v>
      </c>
      <c r="P1588" t="str">
        <f>IF(ISBLANK(O1588),"0",(VLOOKUP(O1588,REGION,2,FALSE)))</f>
        <v>BOGOTA</v>
      </c>
      <c r="Q1588" t="str">
        <v>JOHAN SEBASTIAN CARDOZO SANCHEZ</v>
      </c>
      <c r="R1588">
        <f>IF(ISBLANK(Q1588),"0", VLOOKUP(Q1588,PERSONAL,2,FALSE))</f>
        <v>1023945681</v>
      </c>
      <c r="S1588" t="str">
        <v>DIRECTO</v>
      </c>
      <c r="T1588">
        <v>0.3333333333333333</v>
      </c>
      <c r="U1588">
        <v>0.75</v>
      </c>
      <c r="V1588">
        <v>0.4166666666666667</v>
      </c>
      <c r="W1588" t="str">
        <v>2;5</v>
      </c>
      <c r="X1588">
        <f>NETWORKDAYS(K1588,L1587)</f>
        <v>1</v>
      </c>
      <c r="Y1588" t="str">
        <f>IF(X1588&lt;=2,"CUMPLE","NO CUMPLE")</f>
        <v>CUMPLE</v>
      </c>
    </row>
    <row r="1589" xml:space="preserve">
      <c r="A1589">
        <v>12797348</v>
      </c>
      <c r="B1589" t="str">
        <v>REQUEST</v>
      </c>
      <c r="C1589" t="str">
        <v>CERRADO</v>
      </c>
      <c r="D1589" t="str">
        <v>LINEAL DE CAJAS</v>
      </c>
      <c r="E1589" t="str">
        <v>POS</v>
      </c>
      <c r="F1589" t="str">
        <v>POS</v>
      </c>
      <c r="G1589" t="str">
        <v>WINCOR</v>
      </c>
      <c r="H1589"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el escaneer balanza de la pos 9 no funciona_x000d_
Indica la ubicacion de tu balanza en la tienda: cajas numero 9</v>
      </c>
      <c r="I1589" t="str" xml:space="preserve">
        <v xml:space="preserve">Pos 9 line ade cajas presenta novedad en escaner balanza_x000d_
emite mensaje "error conex scanner"_x000d_
datos del equipo:_x000d_
SCANNER POS|BALANZA DATALOGIC 9800 | Nº SERIE: F16M02399_x000d_
Nº inventario: DI-013257_x000d_
ISIT se encuentra en tienda; se transfiere para diagnostico y revisión inmediata</v>
      </c>
      <c r="J1589" t="str" xml:space="preserve">
        <v xml:space="preserve">Se revisa escaner-balanza en POS #9 por no leer codigos ni pesar articulos; cableado correcto; conexión correcta. Sensores ok. Se cambia por un modelo igual de otra POS (magellan 9800i) y en la pos que funciona bien; la balanza toma peso y lee codigos correctamente; pero en la POS #9 la prueba con la otra balanza arroja el mismo error de conexión; no lee ni pesa. Solo arroja un pitido cuando lee el primer codigo y se bloquea. _x000d_
Se transfiere para continuar su gestión ya que se descarta daño en el scanner balanza</v>
      </c>
      <c r="K1589">
        <v>44840</v>
      </c>
      <c r="L1589">
        <v>44840</v>
      </c>
      <c r="M1589" t="str">
        <f>TEXT(L1589,"DDDDDDD")</f>
        <v>jueves</v>
      </c>
      <c r="N1589" t="str">
        <v>J126 JUMBO SAN SILVESTRE</v>
      </c>
      <c r="O1589" t="str">
        <v>BARRANCABERMEJA</v>
      </c>
      <c r="P1589" t="str">
        <f>IF(ISBLANK(O1589),"0",(VLOOKUP(O1589,REGION,2,FALSE)))</f>
        <v>ORIENTE</v>
      </c>
      <c r="Q1589" t="str">
        <v>LUIS CARLOS ROJAS ACOSTA</v>
      </c>
      <c r="R1589">
        <f>IF(ISBLANK(Q1589),"0", VLOOKUP(Q1589,PERSONAL,2,FALSE))</f>
        <v>1096188137</v>
      </c>
      <c r="S1589" t="str">
        <v>DIRECTO</v>
      </c>
      <c r="T1589">
        <v>0.6458333333333334</v>
      </c>
      <c r="U1589">
        <v>0.6875</v>
      </c>
      <c r="V1589">
        <f>IF(ISBLANK(T1589 ),"0",U1589-T1589)</f>
        <v>0.04166666666666663</v>
      </c>
      <c r="W1589">
        <v>1</v>
      </c>
      <c r="X1589">
        <f>NETWORKDAYS(K1589,L1588)</f>
        <v>1</v>
      </c>
      <c r="Y1589" t="str">
        <f>IF(X1589&lt;=2,"CUMPLE","NO CUMPLE")</f>
        <v>CUMPLE</v>
      </c>
    </row>
    <row r="1590" xml:space="preserve">
      <c r="A1590">
        <v>12789154</v>
      </c>
      <c r="B1590" t="str">
        <v>REQUEST</v>
      </c>
      <c r="C1590" t="str">
        <v>CERRADO</v>
      </c>
      <c r="D1590" t="str">
        <v>CONTRALOR</v>
      </c>
      <c r="E1590" t="str">
        <v>RELOJ</v>
      </c>
      <c r="F1590" t="str">
        <v>BIOMETRICO</v>
      </c>
      <c r="G1590" t="str">
        <v>SUPREMA</v>
      </c>
      <c r="H1590"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Se Solicita Tecnico de Isit para la configuracion e instalacion y retiro del Reloj de Marcacion_x000d_
Indicar la ubicacion del computador en la tienda o sede: Contralor</v>
      </c>
      <c r="I1590" t="str">
        <v>Se Solicita Tecnico de Isit para la configuracion e instalacion y retiro del Reloj de Marcacion</v>
      </c>
      <c r="J1590" t="str" xml:space="preserve">
        <v xml:space="preserve">Se ubica reloj biometrico antiguo; se toma datos de IP; mascara de red y puerta de enlace; datos de MAC; datos de ID; se envia información para desbloqueo del puerto; luego se retira reloj antiguo de la pared; se procede a instalar el nuevo reloj biométrico; se conecta a la red; se valida conexión; se agrega usuario administrador; se configura IP; mascara y puerta de enlace; se confiura hora; se realizan pruebas de funcionamiento e ingreso de la jefe de Recursos Humanos; pruebas exitosas; equipo operativo. _x000d_
Datos del Reloj Retirado Marca: suprema; Modelo: BST-0C V2; Serial: 102336863 _x000d_
Datos del reloj Instalado Marca Suprema BioStation 2; Modelo: BS2-OMPW; Serial: 546854191</v>
      </c>
      <c r="K1590">
        <v>44840</v>
      </c>
      <c r="L1590">
        <v>44841</v>
      </c>
      <c r="M1590" t="str">
        <f>TEXT(L1590,"DDDDDDD")</f>
        <v>viernes</v>
      </c>
      <c r="N1590" t="str">
        <v>M040 METRO RIOHACHA</v>
      </c>
      <c r="O1590" t="str">
        <v>RIOHACHA</v>
      </c>
      <c r="P1590" t="str">
        <f>IF(ISBLANK(O1590),"0",(VLOOKUP(O1590,REGION,2,FALSE)))</f>
        <v>COSTA</v>
      </c>
      <c r="Q1590" t="str">
        <v>EDUAR ENRIQUE MARTELO SIERRA</v>
      </c>
      <c r="R1590">
        <f>IF(ISBLANK(Q1590),"0", VLOOKUP(Q1590,PERSONAL,2,FALSE))</f>
        <v>1065631435</v>
      </c>
      <c r="S1590" t="str">
        <v>DIRECTO</v>
      </c>
      <c r="T1590">
        <v>0.375</v>
      </c>
      <c r="U1590">
        <v>0.5</v>
      </c>
      <c r="V1590">
        <f>IF(ISBLANK(T1590 ),"0",U1590-T1590)</f>
        <v>0.125</v>
      </c>
      <c r="W1590">
        <v>2</v>
      </c>
      <c r="X1590">
        <f>NETWORKDAYS(K1590,L1589)</f>
        <v>1</v>
      </c>
      <c r="Y1590" t="str">
        <f>IF(X1590&lt;=2,"CUMPLE","NO CUMPLE")</f>
        <v>CUMPLE</v>
      </c>
    </row>
    <row r="1591" xml:space="preserve">
      <c r="A1591">
        <v>12791388</v>
      </c>
      <c r="B1591" t="str">
        <v>REQUEST</v>
      </c>
      <c r="C1591" t="str">
        <v>CERRADO</v>
      </c>
      <c r="D1591" t="str">
        <v>INVENTARIOS</v>
      </c>
      <c r="E1591" t="str">
        <v>PDT</v>
      </c>
      <c r="F1591" t="str">
        <v>PDT</v>
      </c>
      <c r="G1591" t="str">
        <v>HONEYWELL</v>
      </c>
      <c r="H1591" t="str" xml:space="preserve">
        <v xml:space="preserve">Datos usuario_x000d_
Nombre: Camila Andrea Chavez Calderon_x000d_
Correo: camila.chavez@cencosud.com.co_x000d_
Usuario AD: CAChavez_x000d_
Pais: Colombia_x000d_
Ubicacion: M179 METRO PITALITO_x000d_
Zona: Colombia Occidente_x000d_
Unidad de Negocio: Supermercados_x000d_
Servicio: Tiendas &amp; Centros de Distribucion_x000d_
Telefono: 3188798392_x000d_
Anexo: 8366005_x000d_
Descripcion: Buen dia; me puede ayudar validando la configuracion para el conteo manual de inventarios; dado que se requiere de manera urgente para las funciones diarias del area; relaciono datos PDT inventarios_x000d_
_x000d_
Responsable: Camila Chavez_x000d_
Serial:21175B71FB_x000d_
_x000d_
Agradezco la colaboracion; espero pronta respuesta._x000d_
Seccion en la tienda o ubicacion del usuario: Pitalito_x000d_
Jefe de area asignacion de la PDT: Inventarios</v>
      </c>
      <c r="I1591" t="str">
        <v>tecnico de isit realice la validacion en sitio de la novedad reportada por el usuario</v>
      </c>
      <c r="J1591" t="str" xml:space="preserve">
        <v xml:space="preserve">Se revisa ubicación del equipo y disponibilidad del mismo. Se procede a intervenir el equipo realizando reset de fabrica por código qr (4 veces) pero la pda no realiza descargas de aplicaciones; ni connfiguración del mochasoft; ni descarga de perfiles. Se procede a realizar reset desde el sistema de la pda (4 veces) y sigue presentando el mismo inconveniente. Se realiza reset desde el recovery (4 veces) y la pda no realiza ningun tipo de descarga. Los reset se realizan con diferentes usuarios y se procedió a enlazar la pda con otra red inalámbrica particualar y_x000d_
sigue presentando la misma novedad aún dejandola con tiempos de espera de una hora. Se realiza descarga del firmware a uno anterior (1 hora de descarga) la pda no realiza ningún tipo de descarga. Se regresa el día lunes 6:00 am y se aplica nuevo instructivo y la pda realiza todo el procedimiento a normalidad. Se ejecutan pruebas de rigor con la usuaria la cual recibe a plena satisfacción. Se da por finalizada la actividad dejando la pda completamente operativa y funcional con el firmware completamente actualizado.</v>
      </c>
      <c r="K1591">
        <v>44840</v>
      </c>
      <c r="L1591">
        <v>44841</v>
      </c>
      <c r="M1591" t="str">
        <f>TEXT(L1591,"DDDDDDD")</f>
        <v>viernes</v>
      </c>
      <c r="N1591" t="str">
        <v>M179 METRO PITALITO</v>
      </c>
      <c r="O1591" t="str">
        <v>PITALITO</v>
      </c>
      <c r="P1591" t="str">
        <f>IF(ISBLANK(O1591),"0",(VLOOKUP(O1591,REGION,2,FALSE)))</f>
        <v>OCCIDENTE</v>
      </c>
      <c r="Q1591" t="str">
        <v>EMERSON PALACIOS MARTINEZ</v>
      </c>
      <c r="R1591">
        <f>IF(ISBLANK(Q1591),"0", VLOOKUP(Q1591,PERSONAL,2,FALSE))</f>
        <v>13723524</v>
      </c>
      <c r="S1591" t="str">
        <v>ALIADO</v>
      </c>
      <c r="T1591">
        <v>0.3333333333333333</v>
      </c>
      <c r="U1591">
        <v>0.5833333333333334</v>
      </c>
      <c r="V1591">
        <f>IF(ISBLANK(T1591 ),"0",U1591-T1591)</f>
        <v>0.25000000000000006</v>
      </c>
      <c r="W1591">
        <v>3</v>
      </c>
      <c r="X1591">
        <f>NETWORKDAYS(K1591,L1590)</f>
        <v>2</v>
      </c>
      <c r="Y1591" t="str">
        <f>IF(X1591&lt;=2,"CUMPLE","NO CUMPLE")</f>
        <v>CUMPLE</v>
      </c>
    </row>
    <row r="1592">
      <c r="A1592" t="str">
        <v>DEDICADO</v>
      </c>
      <c r="B1592" t="str">
        <v>DEDICADO</v>
      </c>
      <c r="C1592" t="str">
        <v>CERRADO</v>
      </c>
      <c r="D1592" t="str">
        <v>CRC</v>
      </c>
      <c r="E1592" t="str">
        <v>DEDICADO</v>
      </c>
      <c r="F1592" t="str">
        <v>DEDICADO</v>
      </c>
      <c r="G1592" t="str">
        <v>DEDICADO</v>
      </c>
      <c r="H1592" t="str">
        <v>Gestión de soporte técnico en el Centro de Reparación</v>
      </c>
      <c r="I1592" t="str">
        <v>Gestión de soporte técnico en el Centro de Reparación</v>
      </c>
      <c r="J1592" t="str">
        <v>Se realiza actividad de acompañamiento en CRC</v>
      </c>
      <c r="K1592">
        <v>44841</v>
      </c>
      <c r="L1592">
        <v>44841</v>
      </c>
      <c r="M1592" t="str">
        <f>TEXT(L1592,"DDDDDDD")</f>
        <v>viernes</v>
      </c>
      <c r="N1592" t="str">
        <v>CENTRO DE REPARACIÓN</v>
      </c>
      <c r="O1592" t="str">
        <v>BOGOTA</v>
      </c>
      <c r="P1592" t="str">
        <f>IF(ISBLANK(O1592),"0",(VLOOKUP(O1592,REGION,2,FALSE)))</f>
        <v>BOGOTA</v>
      </c>
      <c r="Q1592" t="str">
        <v>DIEGO ALBERTO TORRES CRUZ</v>
      </c>
      <c r="R1592">
        <f>IF(ISBLANK(Q1592),"0", VLOOKUP(Q1592,PERSONAL,2,FALSE))</f>
        <v>1000466791</v>
      </c>
      <c r="S1592" t="str">
        <v>DIRECTO</v>
      </c>
      <c r="T1592">
        <v>0.3333333333333333</v>
      </c>
      <c r="U1592">
        <v>0.75</v>
      </c>
      <c r="V1592">
        <v>0.4166666666666667</v>
      </c>
      <c r="W1592" t="str">
        <v>2;5</v>
      </c>
      <c r="X1592">
        <f>NETWORKDAYS(K1592,L1591)</f>
        <v>1</v>
      </c>
      <c r="Y1592" t="str">
        <f>IF(X1592&lt;=2,"CUMPLE","NO CUMPLE")</f>
        <v>CUMPLE</v>
      </c>
    </row>
    <row r="1593">
      <c r="A1593" t="str">
        <v>DEDICADO</v>
      </c>
      <c r="B1593" t="str">
        <v>DEDICADO</v>
      </c>
      <c r="C1593" t="str">
        <v>CERRADO</v>
      </c>
      <c r="D1593" t="str">
        <v>SEDE ADMINISTRATIVA</v>
      </c>
      <c r="E1593" t="str">
        <v>DEDICADO</v>
      </c>
      <c r="F1593" t="str">
        <v>DEDICADO</v>
      </c>
      <c r="G1593" t="str">
        <v>DEDICADO</v>
      </c>
      <c r="H1593" t="str">
        <v>Solicitud de técnico para apoyo en Sede Administrativa</v>
      </c>
      <c r="I1593" t="str">
        <v>Solicitud de técnico para apoyo en Sede Administrativa</v>
      </c>
      <c r="J1593" t="str">
        <v>Se realiza actividad de acompañamiento en Sede Administrativa</v>
      </c>
      <c r="K1593">
        <v>44841</v>
      </c>
      <c r="L1593">
        <v>44841</v>
      </c>
      <c r="M1593" t="str">
        <f>TEXT(L1593,"DDDDDDD")</f>
        <v>viernes</v>
      </c>
      <c r="N1593" t="str">
        <v>SEDE ADMINISTRATIVA</v>
      </c>
      <c r="O1593" t="str">
        <v>BOGOTA</v>
      </c>
      <c r="P1593" t="str">
        <f>IF(ISBLANK(O1593),"0",(VLOOKUP(O1593,REGION,2,FALSE)))</f>
        <v>BOGOTA</v>
      </c>
      <c r="Q1593" t="str">
        <v>JHON CARLOS LUGO BENITEZ</v>
      </c>
      <c r="R1593">
        <f>IF(ISBLANK(Q1593),"0", VLOOKUP(Q1593,PERSONAL,2,FALSE))</f>
        <v>79966397</v>
      </c>
      <c r="S1593" t="str">
        <v>DIRECTO</v>
      </c>
      <c r="T1593">
        <v>0.3333333333333333</v>
      </c>
      <c r="U1593">
        <v>0.75</v>
      </c>
      <c r="V1593">
        <v>0.4166666666666667</v>
      </c>
      <c r="W1593" t="str">
        <v>2;5</v>
      </c>
      <c r="X1593">
        <f>NETWORKDAYS(K1593,L1592)</f>
        <v>1</v>
      </c>
      <c r="Y1593" t="str">
        <f>IF(X1593&lt;=2,"CUMPLE","NO CUMPLE")</f>
        <v>CUMPLE</v>
      </c>
    </row>
    <row r="1594">
      <c r="A1594" t="str">
        <v>DEDICADO</v>
      </c>
      <c r="B1594" t="str">
        <v>DEDICADO</v>
      </c>
      <c r="C1594" t="str">
        <v>CERRADO</v>
      </c>
      <c r="D1594" t="str">
        <v>TIENDA</v>
      </c>
      <c r="E1594" t="str">
        <v>DEDICADO</v>
      </c>
      <c r="F1594" t="str">
        <v>DEDICADO</v>
      </c>
      <c r="G1594" t="str">
        <v>DEDICADO</v>
      </c>
      <c r="H1594" t="str">
        <v>Solicitud de técnico para apoyo en Zona Centro</v>
      </c>
      <c r="I1594" t="str">
        <v>Solicitud de técnico para apoyo en Zona Centro</v>
      </c>
      <c r="J1594" t="str">
        <v>Se realiza actividad de acompañamiento en Zona Centro</v>
      </c>
      <c r="K1594">
        <v>44841</v>
      </c>
      <c r="L1594">
        <v>44841</v>
      </c>
      <c r="M1594" t="str">
        <f>TEXT(L1594,"DDDDDDD")</f>
        <v>viernes</v>
      </c>
      <c r="N1594" t="str">
        <v>ZONA CENTRO</v>
      </c>
      <c r="O1594" t="str">
        <v>MEDELLIN</v>
      </c>
      <c r="P1594" t="str">
        <f>IF(ISBLANK(O1594),"0",(VLOOKUP(O1594,REGION,2,FALSE)))</f>
        <v>CENTRO</v>
      </c>
      <c r="Q1594" t="str">
        <v>YURIMAR MARQUEZ MUÑOZ</v>
      </c>
      <c r="R1594">
        <f>IF(ISBLANK(Q1594),"0", VLOOKUP(Q1594,PERSONAL,2,FALSE))</f>
        <v>1045025746</v>
      </c>
      <c r="S1594" t="str">
        <v>DIRECTO</v>
      </c>
      <c r="T1594">
        <v>0.3333333333333333</v>
      </c>
      <c r="U1594">
        <v>0.75</v>
      </c>
      <c r="V1594">
        <v>0.4166666666666667</v>
      </c>
      <c r="W1594" t="str">
        <v>2;5</v>
      </c>
      <c r="X1594">
        <f>NETWORKDAYS(K1594,L1593)</f>
        <v>1</v>
      </c>
      <c r="Y1594" t="str">
        <f>IF(X1594&lt;=2,"CUMPLE","NO CUMPLE")</f>
        <v>CUMPLE</v>
      </c>
    </row>
    <row r="1595">
      <c r="A1595" t="str">
        <v>DEDICADO</v>
      </c>
      <c r="B1595" t="str">
        <v>DEDICADO</v>
      </c>
      <c r="C1595" t="str">
        <v>CERRADO</v>
      </c>
      <c r="D1595" t="str">
        <v>TIENDA</v>
      </c>
      <c r="E1595" t="str">
        <v>DEDICADO</v>
      </c>
      <c r="F1595" t="str">
        <v>DEDICADO</v>
      </c>
      <c r="G1595" t="str">
        <v>DEDICADO</v>
      </c>
      <c r="H1595" t="str">
        <v>Solicitud de técnico para apoyo en Zona Bogotá</v>
      </c>
      <c r="I1595" t="str">
        <v>Solicitud de técnico para apoyo en Zona Bogotá</v>
      </c>
      <c r="J1595" t="str">
        <v>Se realiza actividad de acompañamiento en Zona Bogotá</v>
      </c>
      <c r="K1595">
        <v>44841</v>
      </c>
      <c r="L1595">
        <v>44841</v>
      </c>
      <c r="M1595" t="str">
        <f>TEXT(L1595,"DDDDDDD")</f>
        <v>viernes</v>
      </c>
      <c r="N1595" t="str">
        <v>ZONA BOGOTA</v>
      </c>
      <c r="O1595" t="str">
        <v>BOGOTA</v>
      </c>
      <c r="P1595" t="str">
        <f>IF(ISBLANK(O1595),"0",(VLOOKUP(O1595,REGION,2,FALSE)))</f>
        <v>BOGOTA</v>
      </c>
      <c r="Q1595" t="str">
        <v>JOHAN SEBASTIAN CARDOZO SANCHEZ</v>
      </c>
      <c r="R1595">
        <f>IF(ISBLANK(Q1595),"0", VLOOKUP(Q1595,PERSONAL,2,FALSE))</f>
        <v>1023945681</v>
      </c>
      <c r="S1595" t="str">
        <v>DIRECTO</v>
      </c>
      <c r="T1595">
        <v>0.3333333333333333</v>
      </c>
      <c r="U1595">
        <v>0.75</v>
      </c>
      <c r="V1595">
        <v>0.4166666666666667</v>
      </c>
      <c r="W1595" t="str">
        <v>2;5</v>
      </c>
      <c r="X1595">
        <f>NETWORKDAYS(K1595,L1594)</f>
        <v>1</v>
      </c>
      <c r="Y1595" t="str">
        <f>IF(X1595&lt;=2,"CUMPLE","NO CUMPLE")</f>
        <v>CUMPLE</v>
      </c>
    </row>
    <row r="1596">
      <c r="A1596" t="str">
        <v>DEDICADO</v>
      </c>
      <c r="B1596" t="str">
        <v>DEDICADO</v>
      </c>
      <c r="C1596" t="str">
        <v>CERRADO</v>
      </c>
      <c r="D1596" t="str">
        <v>TIENDA</v>
      </c>
      <c r="E1596" t="str">
        <v>DEDICADO</v>
      </c>
      <c r="F1596" t="str">
        <v>DEDICADO</v>
      </c>
      <c r="G1596" t="str">
        <v>DEDICADO</v>
      </c>
      <c r="H1596" t="str">
        <v xml:space="preserve">Solicitud de técnico para apoyo en Zona Occidente </v>
      </c>
      <c r="I1596" t="str">
        <v xml:space="preserve">Solicitud de técnico para apoyo en Zona Occidente </v>
      </c>
      <c r="J1596" t="str">
        <v>Se realiza actividad de acompañamiento en Zona Occidente</v>
      </c>
      <c r="K1596">
        <v>44841</v>
      </c>
      <c r="L1596">
        <v>44841</v>
      </c>
      <c r="M1596" t="str">
        <f>TEXT(L1596,"DDDDDDD")</f>
        <v>viernes</v>
      </c>
      <c r="N1596" t="str">
        <v>ZONA OCCIDENTE</v>
      </c>
      <c r="O1596" t="str">
        <v>CALI</v>
      </c>
      <c r="P1596" t="str">
        <v>OCCIDENTE</v>
      </c>
      <c r="Q1596" t="str">
        <v>LINA FERNANDA ARBOLEDA PRECIADO</v>
      </c>
      <c r="R1596">
        <v>1143832224</v>
      </c>
      <c r="S1596" t="str">
        <v>DIRECTO</v>
      </c>
      <c r="T1596">
        <v>0.3333333333333333</v>
      </c>
      <c r="U1596">
        <v>0.75</v>
      </c>
      <c r="V1596">
        <v>0.4166666666666667</v>
      </c>
      <c r="W1596" t="str">
        <v>2;5</v>
      </c>
      <c r="X1596">
        <f>NETWORKDAYS(K1596,L1595)</f>
        <v>1</v>
      </c>
      <c r="Y1596" t="str">
        <f>IF(X1596&lt;=2,"CUMPLE","NO CUMPLE")</f>
        <v>CUMPLE</v>
      </c>
    </row>
    <row r="1597" xml:space="preserve">
      <c r="A1597">
        <v>12798942</v>
      </c>
      <c r="B1597" t="str">
        <v>INCIDENT</v>
      </c>
      <c r="C1597" t="str">
        <v>CERRADO</v>
      </c>
      <c r="D1597" t="str">
        <v>LINEAL DE CAJAS</v>
      </c>
      <c r="E1597" t="str">
        <v>POS</v>
      </c>
      <c r="F1597" t="str">
        <v>POS</v>
      </c>
      <c r="G1597" t="str">
        <v>WINCOR</v>
      </c>
      <c r="H1597" t="str" xml:space="preserve">
        <v xml:space="preserve">Datos usuario_x000d_
Nombre: Diego Andres Villada Vargas_x000d_
Correo: diegoandres.villadavargas@cencosud.com.co_x000d_
Usuario AD: DIVillada_x000d_
Pais: Colombia_x000d_
Ubicacion: M179 METRO PITALITO_x000d_
Zona: Colombia Occidente_x000d_
Unidad de Negocio: Supermercados_x000d_
Servicio: Tiendas &amp; Centros de Distribucion_x000d_
Telefono: 3228598765_x000d_
Anexo: 3185573964_x000d_
Descripcion: buen dia_x000d_
_x000d_
tengo la pos numero 01 tienda 179 Metro Pitalito fuera de linea ._x000d_
gracias .</v>
      </c>
      <c r="I1597" t="str">
        <v>realice la validacion del cable de red; punto de red donde esta conecta la pos conecta la pos</v>
      </c>
      <c r="J1597" t="str" xml:space="preserve">
        <v xml:space="preserve">Se revisa ubicación del equipo y disponibilidad del mismo. La pos se encuentra fuera de línea; se realiza revisión de cableado el cual se encuentra quemado los pines del rj 45. Se procede a realizar ponchado del mismo pero la pos sigue fuera de línea. Se realiza cambio de patch cord y se procede con reinicio de la pos. La pos suble a plena normalidad y se realizan pruebas con el usuario quedando a satisfacción. Se da por finalizada la_x000d_
actividad quedando el puesto de pago completamente operativo con todos sus periféricos</v>
      </c>
      <c r="K1597">
        <v>44841</v>
      </c>
      <c r="L1597">
        <v>44841</v>
      </c>
      <c r="M1597" t="str">
        <f>TEXT(L1597,"DDDDDDD")</f>
        <v>viernes</v>
      </c>
      <c r="N1597" t="str">
        <v>M179 METRO PITALITO</v>
      </c>
      <c r="O1597" t="str">
        <v>PITALITO</v>
      </c>
      <c r="P1597" t="str">
        <f>IF(ISBLANK(O1597),"0",(VLOOKUP(O1597,REGION,2,FALSE)))</f>
        <v>OCCIDENTE</v>
      </c>
      <c r="Q1597" t="str">
        <v>EMERSON PALACIOS MARTINEZ</v>
      </c>
      <c r="R1597">
        <f>IF(ISBLANK(Q1597),"0", VLOOKUP(Q1597,PERSONAL,2,FALSE))</f>
        <v>13723524</v>
      </c>
      <c r="S1597" t="str">
        <v>ALIADO</v>
      </c>
      <c r="T1597">
        <v>0.6666666666666666</v>
      </c>
      <c r="U1597">
        <v>0.6979166666666666</v>
      </c>
      <c r="V1597">
        <f>IF(ISBLANK(T1597 ),"0",U1597-T1597)</f>
        <v>0.03125</v>
      </c>
      <c r="W1597">
        <v>1</v>
      </c>
      <c r="X1597">
        <f>NETWORKDAYS(K1597,L1596)</f>
        <v>1</v>
      </c>
      <c r="Y1597" t="str">
        <f>IF(X1597&lt;=2,"CUMPLE","NO CUMPLE")</f>
        <v>CUMPLE</v>
      </c>
    </row>
    <row r="1598" xml:space="preserve">
      <c r="A1598">
        <v>12798950</v>
      </c>
      <c r="B1598" t="str">
        <v>REQUEST</v>
      </c>
      <c r="C1598" t="str">
        <v>CERRADO</v>
      </c>
      <c r="D1598" t="str">
        <v>LINEAL DE CAJAS</v>
      </c>
      <c r="E1598" t="str">
        <v>POS</v>
      </c>
      <c r="F1598" t="str">
        <v>POS</v>
      </c>
      <c r="G1598" t="str">
        <v>WINCOR</v>
      </c>
      <c r="H1598" t="str" xml:space="preserve">
        <v xml:space="preserve">Datos usuario_x000d_
Nombre: Diego Andres Villada Vargas_x000d_
Correo: diegoandres.villadavargas@cencosud.com.co_x000d_
Usuario AD: DIVillada_x000d_
Pais: Colombia_x000d_
Ubicacion: M179 METRO PITALITO_x000d_
Zona: Colombia Occidente_x000d_
Unidad de Negocio: Supermercados_x000d_
Servicio: Tiendas &amp; Centros de Distribucion_x000d_
Telefono: 3228598765_x000d_
Anexo: 3185573964_x000d_
Descripcion: buen dia_x000d_
_x000d_
solicito si es posible cambiar la carcasa de la cpu en pos numero 5</v>
      </c>
      <c r="I1598" t="str">
        <v>autorizacion de esta llamada para el tecnico de isit visite la tienda y realice el cambio de esta carcaza disponible en tienda y remplace la carcaza de la pos 05</v>
      </c>
      <c r="J1598" t="str">
        <v>Se revisa ubicación del equipo y disponibilidad del mismo. La cpu pos presenta daño en su parte frontal y su parte trasera. Se buscan partes en bodega; se encuentran tres tapas trasera y una frontal. Se realiza el traslado de las misma al lineal de cajas y se procede con el cambio e instalación de sus partes externas. Se asegura el frontal con silicona y se procede a indicarle al usuario el cambio realizado. Se da por finalizada la actividad y quedando el puesto de pago con todos sus periféricos completamente operativos.</v>
      </c>
      <c r="K1598">
        <v>44841</v>
      </c>
      <c r="L1598">
        <v>44841</v>
      </c>
      <c r="M1598" t="str">
        <f>TEXT(L1598,"DDDDDDD")</f>
        <v>viernes</v>
      </c>
      <c r="N1598" t="str">
        <v>M179 METRO PITALITO</v>
      </c>
      <c r="O1598" t="str">
        <v>PITALITO</v>
      </c>
      <c r="P1598" t="str">
        <f>IF(ISBLANK(O1598),"0",(VLOOKUP(O1598,REGION,2,FALSE)))</f>
        <v>OCCIDENTE</v>
      </c>
      <c r="Q1598" t="str">
        <v>EMERSON PALACIOS MARTINEZ</v>
      </c>
      <c r="R1598">
        <f>IF(ISBLANK(Q1598),"0", VLOOKUP(Q1598,PERSONAL,2,FALSE))</f>
        <v>13723524</v>
      </c>
      <c r="S1598" t="str">
        <v>ALIADO</v>
      </c>
      <c r="T1598">
        <v>0.6354166666666666</v>
      </c>
      <c r="U1598">
        <v>0.6875</v>
      </c>
      <c r="V1598">
        <f>IF(ISBLANK(T1598 ),"0",U1598-T1598)</f>
        <v>0.05208333333333337</v>
      </c>
      <c r="W1598">
        <v>1</v>
      </c>
      <c r="X1598">
        <f>NETWORKDAYS(K1598,L1597)</f>
        <v>1</v>
      </c>
      <c r="Y1598" t="str">
        <f>IF(X1598&lt;=2,"CUMPLE","NO CUMPLE")</f>
        <v>CUMPLE</v>
      </c>
    </row>
    <row r="1599" xml:space="preserve">
      <c r="A1599">
        <v>12792078</v>
      </c>
      <c r="B1599" t="str">
        <v>REQUEST</v>
      </c>
      <c r="C1599" t="str">
        <v>CERRADO</v>
      </c>
      <c r="D1599" t="str">
        <v>RECURSOS HUMANOS</v>
      </c>
      <c r="E1599" t="str">
        <v>RELOJ</v>
      </c>
      <c r="F1599" t="str">
        <v>BIOMETRICO</v>
      </c>
      <c r="G1599" t="str">
        <v>SUPREMA</v>
      </c>
      <c r="H1599" t="str" xml:space="preserve">
        <v xml:space="preserve">Datos usuario_x000d_
Nombre: Juan Fernando Castro Rodriguez_x000d_
Correo: fernando.castrorodriguez@cencosud.com.co_x000d_
Usuario AD: jfcrodri_x000d_
Pais: Colombia_x000d_
Ubicacion: M077 METRO ZIPAQUIRA_x000d_
Zona: Colombia Bogota_x000d_
Unidad de Negocio: Mejoramiento del Hogar_x000d_
Servicio: Administracion Central_x000d_
Telefono: 3102091245_x000d_
Anexo: 3174373287_x000d_
Descripcion: Buenas Tardes_x000d_
_x000d_
Su ayuda con la configuracion del Reloj Biometrico de Metro Zipaquira_x000d_
Indicar la ubicacion del computador en la tienda o sede: RRHH</v>
      </c>
      <c r="I1599" t="str">
        <v>Se solicita instalacion del reloj Biometrico de la tienda Metro Zipaquira</v>
      </c>
      <c r="J1599" t="str">
        <v>Inicialmente se hace la búsqueda del equipo ya que no se ubicaba en la tienda; luego se procedió con la configuración inicial de los administradores y el PIN; se le hace la entrega del equipo a la persona de RRHH. Ella solicita que se le haga el acompañamiento para hacer el registro de varios usuarios para verificar que está funcionando correctamente. Se deja operativo el reloj.</v>
      </c>
      <c r="K1599">
        <v>44841</v>
      </c>
      <c r="L1599">
        <v>44844</v>
      </c>
      <c r="M1599" t="str">
        <f>TEXT(L1599,"DDDDDDD")</f>
        <v>lunes</v>
      </c>
      <c r="N1599" t="str">
        <v>M077 METRO ZIPAQUIRA</v>
      </c>
      <c r="O1599" t="str">
        <v>ZIPAQUIRA</v>
      </c>
      <c r="P1599" t="str">
        <f>IF(ISBLANK(O1599),"0",(VLOOKUP(O1599,REGION,2,FALSE)))</f>
        <v>BOGOTA</v>
      </c>
      <c r="Q1599" t="str">
        <v>ALEXANDER CASTILLO SOTELO</v>
      </c>
      <c r="R1599">
        <f>IF(ISBLANK(Q1599),"0", VLOOKUP(Q1599,PERSONAL,2,FALSE))</f>
        <v>80216449</v>
      </c>
      <c r="S1599" t="str">
        <v>ALIADO</v>
      </c>
      <c r="T1599">
        <v>0.4583333333333333</v>
      </c>
      <c r="U1599">
        <v>0.5416666666666666</v>
      </c>
      <c r="V1599">
        <f>IF(ISBLANK(T1599 ),"0",U1599-T1599)</f>
        <v>0.08333333333333331</v>
      </c>
      <c r="W1599">
        <v>2</v>
      </c>
      <c r="X1599">
        <f>NETWORKDAYS(K1599,L1598)</f>
        <v>1</v>
      </c>
      <c r="Y1599" t="str">
        <f>IF(X1599&lt;=2,"CUMPLE","NO CUMPLE")</f>
        <v>CUMPLE</v>
      </c>
    </row>
    <row r="1600" xml:space="preserve">
      <c r="A1600">
        <v>12792084</v>
      </c>
      <c r="B1600" t="str">
        <v>REQUEST</v>
      </c>
      <c r="C1600" t="str">
        <v>CERRADO</v>
      </c>
      <c r="D1600" t="str">
        <v>RECURSOS HUMANOS</v>
      </c>
      <c r="E1600" t="str">
        <v>RELOJ</v>
      </c>
      <c r="F1600" t="str">
        <v>BIOMETRICO</v>
      </c>
      <c r="G1600" t="str">
        <v>SUPREMA</v>
      </c>
      <c r="H1600" t="str" xml:space="preserve">
        <v xml:space="preserve">Datos usuario_x000d_
Nombre: Diego Alejandro Cortes Rozo_x000d_
Correo: DiegoAlejandro.CortesRozo@cencosud.com.co_x000d_
Usuario AD: DAcorteR_x000d_
Pais: Colombia_x000d_
Ubicacion: J044 JUMBO CHIA_x000d_
Zona: Colombia Bogota_x000d_
Unidad de Negocio: JUMBO_x000d_
Servicio: Sistemas_x000d_
Telefono: 3174373287_x000d_
Anexo: 3174373287_x000d_
Descripcion: Buenas Tardes_x000d_
_x000d_
Su ayuda con la configuracion del Reloj Biometrico de Jumbo Chia Sabana_x000d_
Indicar la ubicacion del computador en la tienda o sede: RRHH</v>
      </c>
      <c r="I1600" t="str">
        <v xml:space="preserve">Se solicita instalacion del reloj Biometrico de la tienda Jumbo Chia Sabana	</v>
      </c>
      <c r="J1600" t="str">
        <v>Se realizó el alistamiento del reloj; se configuraron los usuarios administradores y el usuario de RRHH. Se entrega el equipo para hacer el registro de las huellas. Se deja operativo.</v>
      </c>
      <c r="K1600">
        <v>44841</v>
      </c>
      <c r="L1600">
        <v>44844</v>
      </c>
      <c r="M1600" t="str">
        <f>TEXT(L1600,"DDDDDDD")</f>
        <v>lunes</v>
      </c>
      <c r="N1600" t="str">
        <v>J044 JUMBO CHIA</v>
      </c>
      <c r="O1600" t="str">
        <v>CHIA</v>
      </c>
      <c r="P1600" t="str">
        <f>IF(ISBLANK(O1600),"0",(VLOOKUP(O1600,REGION,2,FALSE)))</f>
        <v>BOGOTA</v>
      </c>
      <c r="Q1600" t="str">
        <v>ALEXANDER CASTILLO SOTELO</v>
      </c>
      <c r="R1600">
        <f>IF(ISBLANK(Q1600),"0", VLOOKUP(Q1600,PERSONAL,2,FALSE))</f>
        <v>80216449</v>
      </c>
      <c r="S1600" t="str">
        <v>ALIADO</v>
      </c>
      <c r="T1600">
        <v>0.6666666666666666</v>
      </c>
      <c r="U1600">
        <v>0.7083333333333334</v>
      </c>
      <c r="V1600">
        <f>IF(ISBLANK(T1600 ),"0",U1600-T1600)</f>
        <v>0.04166666666666674</v>
      </c>
      <c r="W1600">
        <v>1</v>
      </c>
      <c r="X1600">
        <f>NETWORKDAYS(K1600,L1599)</f>
        <v>2</v>
      </c>
      <c r="Y1600" t="str">
        <f>IF(X1600&lt;=2,"CUMPLE","NO CUMPLE")</f>
        <v>CUMPLE</v>
      </c>
    </row>
    <row r="1601" xml:space="preserve">
      <c r="A1601">
        <v>12674979</v>
      </c>
      <c r="B1601" t="str">
        <v>REQUEST</v>
      </c>
      <c r="C1601" t="str">
        <v>CERRADO</v>
      </c>
      <c r="D1601" t="str">
        <v>LINEAL DE CAJAS</v>
      </c>
      <c r="E1601" t="str">
        <v>POS</v>
      </c>
      <c r="F1601" t="str">
        <v>CASH DRAWER</v>
      </c>
      <c r="G1601" t="str">
        <v>WINCOR</v>
      </c>
      <c r="H1601" t="str" xml:space="preserve">
        <v xml:space="preserve">Datos usuario_x000d_
Nombre: Maricela Lopez Forero_x000d_
Correo: maricela.lopez@cencosud.com.co_x000d_
Usuario AD: MLForero_x000d_
Pais: Colombia_x000d_
Ubicacion: J044 JUMBO CHIA_x000d_
Zona: Colombia Bogota_x000d_
Unidad de Negocio: Supermercados_x000d_
Servicio: Tiendas &amp; Centros de Distribucion_x000d_
Telefono: 3108519891_x000d_
Anexo: 8611000_x000d_
Descripcion: buenas tardes:_x000d_
pido su colaboracion para el cambio o revision dela gaveta caja 12_x000d_
gracias por atencion</v>
      </c>
      <c r="I1601" t="str" xml:space="preserve">
        <v xml:space="preserve">Buenas Tardes_x000d_
Por favor realizar instalacion de la gaveta de la POS 12 del lineal de caja_x000d_
Equipo:* CPU POS_x000d_
*Marca:* WINCORD_x000d_
*Modelo:* BEETLE- M_x000d_
*Serial:* 6498506428_x000d_
*Activo:* DI-010392_x000d_
*SGP Parte:* (16652)_x000d_
*Parte:* CASH DRAWER_x000d_
*N° Parte:* la 103058</v>
      </c>
      <c r="J1601" t="str">
        <v>Se realizó la instalación de la gaveta y se retira la gaveta averiada. Se deja operativa la caja.</v>
      </c>
      <c r="K1601">
        <v>44841</v>
      </c>
      <c r="L1601">
        <v>44844</v>
      </c>
      <c r="M1601" t="str">
        <f>TEXT(L1601,"DDDDDDD")</f>
        <v>lunes</v>
      </c>
      <c r="N1601" t="str">
        <v>J044 JUMBO CHIA</v>
      </c>
      <c r="O1601" t="str">
        <v>CHIA</v>
      </c>
      <c r="P1601" t="str">
        <f>IF(ISBLANK(O1601),"0",(VLOOKUP(O1601,REGION,2,FALSE)))</f>
        <v>BOGOTA</v>
      </c>
      <c r="Q1601" t="str">
        <v>ALEXANDER CASTILLO SOTELO</v>
      </c>
      <c r="R1601">
        <f>IF(ISBLANK(Q1601),"0", VLOOKUP(Q1601,PERSONAL,2,FALSE))</f>
        <v>80216449</v>
      </c>
      <c r="S1601" t="str">
        <v>ALIADO</v>
      </c>
      <c r="T1601">
        <v>0.7083333333333334</v>
      </c>
      <c r="U1601">
        <v>0.7291666666666666</v>
      </c>
      <c r="V1601">
        <f>IF(ISBLANK(T1601 ),"0",U1601-T1601)</f>
        <v>0.02083333333333326</v>
      </c>
      <c r="W1601">
        <v>1</v>
      </c>
      <c r="X1601">
        <f>NETWORKDAYS(K1601,L1600)</f>
        <v>2</v>
      </c>
      <c r="Y1601" t="str">
        <f>IF(X1601&lt;=2,"CUMPLE","NO CUMPLE")</f>
        <v>CUMPLE</v>
      </c>
    </row>
    <row r="1602" xml:space="preserve">
      <c r="A1602">
        <v>12725871</v>
      </c>
      <c r="B1602" t="str">
        <v>REQUEST</v>
      </c>
      <c r="C1602" t="str">
        <v>CERRADO</v>
      </c>
      <c r="D1602" t="str">
        <v>LINEAL DE CAJAS</v>
      </c>
      <c r="E1602" t="str">
        <v>VISOR</v>
      </c>
      <c r="F1602" t="str">
        <v>POS</v>
      </c>
      <c r="G1602" t="str">
        <v>DIEBOLD</v>
      </c>
      <c r="H1602"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 dia; me colaboran revisando visores de las pos ya que su nitides es muy baja y poco visible para los cajeros si es posible su cambio gracias.</v>
      </c>
      <c r="I1602" t="str">
        <v>Realizar la instalacion de los 10 visores Cajeros en el lineal de Cajas de la tienda</v>
      </c>
      <c r="J1602" t="str">
        <v>Se realizó la instalación de 10 visores nuevos con cable en las POS; se retiraron los visores viejos con sus cables. Se dejan operativas todas las cajas.</v>
      </c>
      <c r="K1602">
        <v>44841</v>
      </c>
      <c r="L1602">
        <v>44844</v>
      </c>
      <c r="M1602" t="str">
        <f>TEXT(L1602,"DDDDDDD")</f>
        <v>lunes</v>
      </c>
      <c r="N1602" t="str">
        <v>J044 JUMBO CHIA</v>
      </c>
      <c r="O1602" t="str">
        <v>CHIA</v>
      </c>
      <c r="P1602" t="str">
        <f>IF(ISBLANK(O1602),"0",(VLOOKUP(O1602,REGION,2,FALSE)))</f>
        <v>BOGOTA</v>
      </c>
      <c r="Q1602" t="str">
        <v>ALEXANDER CASTILLO SOTELO</v>
      </c>
      <c r="R1602">
        <f>IF(ISBLANK(Q1602),"0", VLOOKUP(Q1602,PERSONAL,2,FALSE))</f>
        <v>80216449</v>
      </c>
      <c r="S1602" t="str">
        <v>ALIADO</v>
      </c>
      <c r="T1602">
        <v>0.5833333333333334</v>
      </c>
      <c r="U1602">
        <v>0.7083333333333334</v>
      </c>
      <c r="V1602">
        <f>IF(ISBLANK(T1602 ),"0",U1602-T1602)</f>
        <v>0.125</v>
      </c>
      <c r="W1602">
        <v>2</v>
      </c>
      <c r="X1602">
        <f>NETWORKDAYS(K1602,L1601)</f>
        <v>2</v>
      </c>
      <c r="Y1602" t="str">
        <f>IF(X1602&lt;=2,"CUMPLE","NO CUMPLE")</f>
        <v>CUMPLE</v>
      </c>
    </row>
    <row r="1603" xml:space="preserve">
      <c r="A1603">
        <v>12736901</v>
      </c>
      <c r="B1603" t="str">
        <v>REQUEST</v>
      </c>
      <c r="C1603" t="str">
        <v>CERRADO</v>
      </c>
      <c r="D1603" t="str">
        <v>LINEAL DE CAJAS</v>
      </c>
      <c r="E1603" t="str">
        <v>POS</v>
      </c>
      <c r="F1603" t="str">
        <v>TECLADO</v>
      </c>
      <c r="G1603" t="str">
        <v>WINCOR</v>
      </c>
      <c r="H1603" t="str" xml:space="preserve">
        <v xml:space="preserve">Datos usuario_x000d_
Nombre: Caterine Alexandra Parra Forero_x000d_
Correo: caterinealexandra.parraforero@cencosud.com.co_x000d_
Usuario AD: capforer_x000d_
Pais: Colombia_x000d_
Ubicacion: J044 JUMBO CHIA_x000d_
Zona: Colombia Bogota_x000d_
Unidad de Negocio: Supermercados_x000d_
Servicio: Tiendas &amp; Centros de Distribucion_x000d_
Telefono: 3223596314_x000d_
Anexo: 8611000_x000d_
Descripcion: buenas tardes por favor solicito el cambio del teclado de la caja numero 7; por motivo que cuando se ingresa llave queda en llave requerida; el tambor no deja girar llave</v>
      </c>
      <c r="I1603" t="str">
        <v>Por favor realizar a instalacion del teclado de la POS 7</v>
      </c>
      <c r="J1603" t="str">
        <v xml:space="preserve">Se hace la instalación del teclado pero no es posible dejarlo funcional ya que el cable que viene incorporado es muy corto y no alcanza a la CPU. Instalación fallida. Se deja el teclado anterior. </v>
      </c>
      <c r="K1603">
        <v>44841</v>
      </c>
      <c r="L1603">
        <v>44844</v>
      </c>
      <c r="M1603" t="str">
        <f>TEXT(L1603,"DDDDDDD")</f>
        <v>lunes</v>
      </c>
      <c r="N1603" t="str">
        <v>J044 JUMBO CHIA</v>
      </c>
      <c r="O1603" t="str">
        <v>CHIA</v>
      </c>
      <c r="P1603" t="str">
        <f>IF(ISBLANK(O1603),"0",(VLOOKUP(O1603,REGION,2,FALSE)))</f>
        <v>BOGOTA</v>
      </c>
      <c r="Q1603" t="str">
        <v>ALEXANDER CASTILLO SOTELO</v>
      </c>
      <c r="R1603">
        <f>IF(ISBLANK(Q1603),"0", VLOOKUP(Q1603,PERSONAL,2,FALSE))</f>
        <v>80216449</v>
      </c>
      <c r="S1603" t="str">
        <v>ALIADO</v>
      </c>
      <c r="T1603">
        <v>0.7708333333333334</v>
      </c>
      <c r="U1603">
        <v>0.7916666666666666</v>
      </c>
      <c r="V1603">
        <f>IF(ISBLANK(T1603 ),"0",U1603-T1603)</f>
        <v>0.02083333333333326</v>
      </c>
      <c r="W1603">
        <v>1</v>
      </c>
      <c r="X1603">
        <f>NETWORKDAYS(K1603,L1602)</f>
        <v>2</v>
      </c>
      <c r="Y1603" t="str">
        <f>IF(X1603&lt;=2,"CUMPLE","NO CUMPLE")</f>
        <v>CUMPLE</v>
      </c>
    </row>
    <row r="1604" xml:space="preserve">
      <c r="A1604">
        <v>12751262</v>
      </c>
      <c r="B1604" t="str">
        <v>REQUEST</v>
      </c>
      <c r="C1604" t="str">
        <v>CERRADO</v>
      </c>
      <c r="D1604" t="str">
        <v>CARNES</v>
      </c>
      <c r="E1604" t="str">
        <v>BALANZA</v>
      </c>
      <c r="F1604" t="str">
        <v>MESA</v>
      </c>
      <c r="G1604" t="str">
        <v>METTLER</v>
      </c>
      <c r="H1604" t="str" xml:space="preserve">
        <v xml:space="preserve">Datos usuario_x000d_
Nombre: Wilson Samuel Duarte Quevedo_x000d_
Correo: Wilson.Duarte@cencosud.com.co_x000d_
Usuario AD: Wsduarte_x000d_
Pais: Colombia_x000d_
Ubicacion: J044 JUMBO CHIA_x000d_
Zona: Colombia Bogota_x000d_
Unidad de Negocio: Supermercados_x000d_
Servicio: Tiendas &amp; Centros de Distribucion_x000d_
Telefono: 3106184927_x000d_
Anexo: null_x000d_
Descripcion: revision balanza colgante sale fecha beneficio sobre codigo de barras_x000d_
Area en donde se encuentra la Balanza: carnes</v>
      </c>
      <c r="I1604" t="str" xml:space="preserve">
        <v xml:space="preserve">Por favor retirar la Balanza de Carnes; dejarla con la asistente de la tienda sellada y correctamente embalada para enviar a reparación al proveedor:_x000d_
Serial balanza C107172048</v>
      </c>
      <c r="J1604" t="str">
        <v>Se realizó desmonte y  empaque de la balanza y se dejó en la oficina de sistemas marcada para que programen la recogida.</v>
      </c>
      <c r="K1604">
        <v>44841</v>
      </c>
      <c r="L1604">
        <v>44844</v>
      </c>
      <c r="M1604" t="str">
        <f>TEXT(L1604,"DDDDDDD")</f>
        <v>lunes</v>
      </c>
      <c r="N1604" t="str">
        <v>J044 JUMBO CHIA</v>
      </c>
      <c r="O1604" t="str">
        <v>CHIA</v>
      </c>
      <c r="P1604" t="str">
        <f>IF(ISBLANK(O1604),"0",(VLOOKUP(O1604,REGION,2,FALSE)))</f>
        <v>BOGOTA</v>
      </c>
      <c r="Q1604" t="str">
        <v>ALEXANDER CASTILLO SOTELO</v>
      </c>
      <c r="R1604">
        <f>IF(ISBLANK(Q1604),"0", VLOOKUP(Q1604,PERSONAL,2,FALSE))</f>
        <v>80216449</v>
      </c>
      <c r="S1604" t="str">
        <v>ALIADO</v>
      </c>
      <c r="T1604">
        <v>0.7916666666666666</v>
      </c>
      <c r="U1604">
        <v>0.8194444444444444</v>
      </c>
      <c r="V1604">
        <f>IF(ISBLANK(T1604 ),"0",U1604-T1604)</f>
        <v>0.02777777777777779</v>
      </c>
      <c r="W1604">
        <v>1</v>
      </c>
      <c r="X1604">
        <f>NETWORKDAYS(K1604,L1603)</f>
        <v>2</v>
      </c>
      <c r="Y1604" t="str">
        <f>IF(X1604&lt;=2,"CUMPLE","NO CUMPLE")</f>
        <v>CUMPLE</v>
      </c>
    </row>
    <row r="1605" xml:space="preserve">
      <c r="A1605">
        <v>12790843</v>
      </c>
      <c r="B1605" t="str">
        <v>REQUEST</v>
      </c>
      <c r="C1605" t="str">
        <v>CERRADO</v>
      </c>
      <c r="D1605" t="str">
        <v>PISO DE VENTA</v>
      </c>
      <c r="E1605" t="str">
        <v>IMPRESORA</v>
      </c>
      <c r="F1605" t="str">
        <v>MANO</v>
      </c>
      <c r="G1605" t="str">
        <v>ZEBRA</v>
      </c>
      <c r="H1605" t="str" xml:space="preserve">
        <v xml:space="preserve">Datos usuario_x000d_
Nombre: Edwin Ricardo Cetina Lizarazo_x000d_
Correo: edwinricardo.cetina@cencosud.com.co_x000d_
Usuario AD: Ercetina_x000d_
Pais: Colombia_x000d_
Ubicacion: M028 METRO DUITAMA INNOVO_x000d_
Zona: Colombia Bogota_x000d_
Unidad de Negocio: Supermercados_x000d_
Servicio: Sistemas_x000d_
Telefono: 74170549_x000d_
Anexo: 3123452410_x000d_
Descripcion: Se solicita el cambio de uno de los rodillos de la zebra ubicada en la oficina administrativa en metro Duitama</v>
      </c>
      <c r="I1605" t="str">
        <v>Por favor nos apoyan con personal en sitio para validación de la Flejera de escritoio Zebra reportada por el usuario</v>
      </c>
      <c r="J1605" t="str" xml:space="preserve">
        <v xml:space="preserve">Se llega a sitio donde se proecde a Revisar impresora Zebra ya que genera impresión de los precios con algunos defectos encontrando una mala manipulación en el rodillo anexo en las fotos; ya que tiene varios trozos del material del rodillo arrancados; es necesairo reemplazar dicha parte._x000d_
Tipo: Impresora_x000d_
Marca: Zebra_x000d_
Modelo: ZT230_x000d_
Serial: 52N210800160</v>
      </c>
      <c r="K1605">
        <v>44841</v>
      </c>
      <c r="L1605">
        <v>44844</v>
      </c>
      <c r="M1605" t="str">
        <f>TEXT(L1605,"DDDDDDD")</f>
        <v>lunes</v>
      </c>
      <c r="N1605" t="str">
        <v>M028 METRO DUITAMA INNOVO</v>
      </c>
      <c r="O1605" t="str">
        <v>DUITAMA</v>
      </c>
      <c r="P1605" t="str">
        <f>IF(ISBLANK(O1605),"0",(VLOOKUP(O1605,REGION,2,FALSE)))</f>
        <v>ORIENTE</v>
      </c>
      <c r="Q1605" t="str">
        <v>JHONATAN RICARDO VARGAS ZAMBRANO</v>
      </c>
      <c r="R1605">
        <f>IF(ISBLANK(Q1605),"0", VLOOKUP(Q1605,PERSONAL,2,FALSE))</f>
        <v>1057583301</v>
      </c>
      <c r="S1605" t="str">
        <v>DIRECTO</v>
      </c>
      <c r="T1605">
        <v>0.4166666666666667</v>
      </c>
      <c r="U1605">
        <v>0.4583333333333333</v>
      </c>
      <c r="V1605">
        <f>IF(ISBLANK(T1605 ),"0",U1605-T1605)</f>
        <v>0.04166666666666663</v>
      </c>
      <c r="W1605">
        <v>1</v>
      </c>
      <c r="X1605">
        <f>NETWORKDAYS(K1605,L1604)</f>
        <v>2</v>
      </c>
      <c r="Y1605" t="str">
        <f>IF(X1605&lt;=2,"CUMPLE","NO CUMPLE")</f>
        <v>CUMPLE</v>
      </c>
    </row>
    <row r="1606" xml:space="preserve">
      <c r="A1606">
        <v>12799147</v>
      </c>
      <c r="B1606" t="str">
        <v>REQUEST</v>
      </c>
      <c r="C1606" t="str">
        <v>CERRADO</v>
      </c>
      <c r="D1606" t="str">
        <v>TIENDA</v>
      </c>
      <c r="E1606" t="str">
        <v>PDT</v>
      </c>
      <c r="F1606" t="str">
        <v>PDT</v>
      </c>
      <c r="G1606" t="str">
        <v>ZEBRA</v>
      </c>
      <c r="H1606"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JUMBO_x000d_
Servicio: Sistemas_x000d_
Telefono: 3174363709_x000d_
Anexo: null_x000d_
Descripcion: Buen dia;_x000d_
_x000d_
Por favor nos colaboran con Tecnico en sitio para realizar el cambio de usuario para la conexion a la wifi en las PDT de INVENTARIOS BOYACA._x000d_
_x000d_
El usuario de conexion a la red cswlan12 que debe quedar en cada una de las PDT del grupo de inventarios es pda_invorico; pass: gfagVinvori_x000d_
_x000d_
Gracias_x000d_
SSID: cswlan12</v>
      </c>
      <c r="I1606" t="str" xml:space="preserve">
        <v xml:space="preserve">Por favor nos colaboran con Técnico en sitio para realizar el cambio de usuario para la conexión a la wifi en las PDT de INVENTARIOS BOYACA._x000d_
El usuario de conexión a la red cswlan12 que debe quedar en cada una de las PDT del grupo de inventarios es pda_invorico; pass: gfagVinvori_x000d_
Gracias_x000d_
SSID: cswlan12</v>
      </c>
      <c r="J1606" t="str">
        <v>Se llega a sitio donde por solicitud del area de sistemas de Cencosud se marquillan PDT de inventarios siendo 8 los dispositivos a los cuales se valido y configuró conexión a CSWLAN12 con usuario para inventario; se anexa evidencia con marcación; mac; ip y serial a Giovanna López; todos los dispositivos quedan operativos.</v>
      </c>
      <c r="K1606">
        <v>44841</v>
      </c>
      <c r="L1606">
        <v>44844</v>
      </c>
      <c r="M1606" t="str">
        <f>TEXT(L1606,"DDDDDDD")</f>
        <v>lunes</v>
      </c>
      <c r="N1606" t="str">
        <v>M028 METRO DUITAMA INNOVO</v>
      </c>
      <c r="O1606" t="str">
        <v>DUITAMA</v>
      </c>
      <c r="P1606" t="str">
        <f>IF(ISBLANK(O1606),"0",(VLOOKUP(O1606,REGION,2,FALSE)))</f>
        <v>ORIENTE</v>
      </c>
      <c r="Q1606" t="str">
        <v>JHONATAN RICARDO VARGAS ZAMBRANO</v>
      </c>
      <c r="R1606">
        <f>IF(ISBLANK(Q1606),"0", VLOOKUP(Q1606,PERSONAL,2,FALSE))</f>
        <v>1057583301</v>
      </c>
      <c r="S1606" t="str">
        <v>DIRECTO</v>
      </c>
      <c r="T1606">
        <v>0.4583333333333333</v>
      </c>
      <c r="U1606">
        <v>0.5</v>
      </c>
      <c r="V1606">
        <f>IF(ISBLANK(T1606 ),"0",U1606-T1606)</f>
        <v>0.041666666666666685</v>
      </c>
      <c r="W1606">
        <v>1</v>
      </c>
      <c r="X1606">
        <f>NETWORKDAYS(K1606,L1605)</f>
        <v>2</v>
      </c>
      <c r="Y1606" t="str">
        <f>IF(X1606&lt;=2,"CUMPLE","NO CUMPLE")</f>
        <v>CUMPLE</v>
      </c>
    </row>
    <row r="1607" xml:space="preserve">
      <c r="A1607">
        <v>12779573</v>
      </c>
      <c r="B1607" t="str">
        <v>REQUEST</v>
      </c>
      <c r="C1607" t="str">
        <v>CERRADO</v>
      </c>
      <c r="D1607" t="str">
        <v>PISO DE VENTA</v>
      </c>
      <c r="E1607" t="str">
        <v>VERIFICADOR</v>
      </c>
      <c r="F1607" t="str">
        <v>VERIFICADOR</v>
      </c>
      <c r="G1607" t="str">
        <v>NEWLAND</v>
      </c>
      <c r="H1607" t="str" xml:space="preserve">
        <v xml:space="preserve">Datos usuario_x000d_
Nombre: Yolman Leonardo Rivera Gonzalez_x000d_
Correo: Yolman.Rivera@cencosud.com.co_x000d_
Usuario AD: YLRivera_x000d_
Pais: Colombia_x000d_
Ubicacion: J185 JUMBO YOPAL_x000d_
Zona: Colombia Oriente_x000d_
Unidad de Negocio: Supermercados_x000d_
Servicio: Tiendas &amp; Centros de Distribucion_x000d_
Telefono: 3107655515_x000d_
Anexo: null_x000d_
Descripcion: EL VERIFICADOR DE PRECIOS QUE SE ENCUENTA EN EL AREA DE ALIMENTAR TIENDA JUMBO YOPAL; NO FUNCIONA CORRECTAMENTE; ADICIONAL AL PARECER ALGUIEN LO BLOQUEO MARCA NEWLAND</v>
      </c>
      <c r="I1607" t="str">
        <v>Nos apoyan por favor con la validación del verificador de precios reportado por el usuario</v>
      </c>
      <c r="J1607" t="str">
        <v>Se revisa verificador el cual presentaba error en la conexión a la red wifi cswlan12 donde se probaron varios usuarios de red para lograr la conexión y ninguno funcionaba; se contacta al área de Redes quienes luego de hacer unas validaciones se concluye que debido a un fallo masivo  en la red no se lograba establecer conexión a la red wifi. Tras haber revisado en conjuto con Redes se valida conexión a red wifi la cual se restablece y se hacen pruebas de funcionamiento de verificador; se entraga operativo.</v>
      </c>
      <c r="K1607">
        <v>44841</v>
      </c>
      <c r="L1607">
        <v>44852</v>
      </c>
      <c r="M1607" t="str">
        <f>TEXT(L1607,"DDDDDDD")</f>
        <v>martes</v>
      </c>
      <c r="N1607" t="str">
        <v>J185 JUMBO YOPAL</v>
      </c>
      <c r="O1607" t="str">
        <v>YOPAL</v>
      </c>
      <c r="P1607" t="str">
        <f>IF(ISBLANK(O1607),"0",(VLOOKUP(O1607,REGION,2,FALSE)))</f>
        <v>ORIENTE</v>
      </c>
      <c r="Q1607" t="str">
        <v>PABLO ANDRES BALANTA GOMEZ</v>
      </c>
      <c r="R1607">
        <f>IF(ISBLANK(Q1607),"0", VLOOKUP(Q1607,PERSONAL,2,FALSE))</f>
        <v>1111739227</v>
      </c>
      <c r="S1607" t="str">
        <v>DIRECTO</v>
      </c>
      <c r="T1607">
        <v>0.4583333333333333</v>
      </c>
      <c r="U1607">
        <v>0.5208333333333334</v>
      </c>
      <c r="V1607">
        <f>IF(ISBLANK(T1607 ),"0",U1607-T1607)</f>
        <v>0.06250000000000006</v>
      </c>
      <c r="W1607">
        <v>1</v>
      </c>
      <c r="X1607">
        <f>NETWORKDAYS(K1607,L1606)</f>
        <v>2</v>
      </c>
      <c r="Y1607" t="str">
        <f>IF(X1607&lt;=2,"CUMPLE","NO CUMPLE")</f>
        <v>CUMPLE</v>
      </c>
    </row>
    <row r="1608">
      <c r="A1608" t="str">
        <v>DEDICADO</v>
      </c>
      <c r="B1608" t="str">
        <v>DEDICADO</v>
      </c>
      <c r="C1608" t="str">
        <v>CERRADO</v>
      </c>
      <c r="D1608" t="str">
        <v>CRC</v>
      </c>
      <c r="E1608" t="str">
        <v>DEDICADO</v>
      </c>
      <c r="F1608" t="str">
        <v>DEDICADO</v>
      </c>
      <c r="G1608" t="str">
        <v>DEDICADO</v>
      </c>
      <c r="H1608" t="str">
        <v>Gestión de soporte técnico en el Centro de Reparación</v>
      </c>
      <c r="I1608" t="str">
        <v>Gestión de soporte técnico en el Centro de Reparación</v>
      </c>
      <c r="J1608" t="str">
        <v>Se realiza actividad de acompañamiento en CRC</v>
      </c>
      <c r="K1608">
        <v>44844</v>
      </c>
      <c r="L1608">
        <v>44844</v>
      </c>
      <c r="M1608" t="str">
        <f>TEXT(L1608,"DDDDDDD")</f>
        <v>lunes</v>
      </c>
      <c r="N1608" t="str">
        <v>CENTRO DE REPARACIÓN</v>
      </c>
      <c r="O1608" t="str">
        <v>BOGOTA</v>
      </c>
      <c r="P1608" t="str">
        <f>IF(ISBLANK(O1608),"0",(VLOOKUP(O1608,REGION,2,FALSE)))</f>
        <v>BOGOTA</v>
      </c>
      <c r="Q1608" t="str">
        <v>DIEGO ALBERTO TORRES CRUZ</v>
      </c>
      <c r="R1608">
        <f>IF(ISBLANK(Q1608),"0", VLOOKUP(Q1608,PERSONAL,2,FALSE))</f>
        <v>1000466791</v>
      </c>
      <c r="S1608" t="str">
        <v>DIRECTO</v>
      </c>
      <c r="T1608">
        <v>0.3333333333333333</v>
      </c>
      <c r="U1608">
        <v>0.75</v>
      </c>
      <c r="V1608">
        <v>0.4166666666666667</v>
      </c>
      <c r="W1608" t="str">
        <v>2;5</v>
      </c>
      <c r="X1608">
        <f>NETWORKDAYS(K1608,L1607)</f>
        <v>7</v>
      </c>
      <c r="Y1608" t="str">
        <f>IF(X1608&lt;=2,"CUMPLE","NO CUMPLE")</f>
        <v>NO CUMPLE</v>
      </c>
    </row>
    <row r="1609">
      <c r="A1609" t="str">
        <v>DEDICADO</v>
      </c>
      <c r="B1609" t="str">
        <v>DEDICADO</v>
      </c>
      <c r="C1609" t="str">
        <v>CERRADO</v>
      </c>
      <c r="D1609" t="str">
        <v>SEDE ADMINISTRATIVA</v>
      </c>
      <c r="E1609" t="str">
        <v>DEDICADO</v>
      </c>
      <c r="F1609" t="str">
        <v>DEDICADO</v>
      </c>
      <c r="G1609" t="str">
        <v>DEDICADO</v>
      </c>
      <c r="H1609" t="str">
        <v>Solicitud de técnico para apoyo en Sede Administrativa</v>
      </c>
      <c r="I1609" t="str">
        <v>Solicitud de técnico para apoyo en Sede Administrativa</v>
      </c>
      <c r="J1609" t="str">
        <v>Se realiza actividad de acompañamiento en Sede Administrativa</v>
      </c>
      <c r="K1609">
        <v>44844</v>
      </c>
      <c r="L1609">
        <v>44844</v>
      </c>
      <c r="M1609" t="str">
        <f>TEXT(L1609,"DDDDDDD")</f>
        <v>lunes</v>
      </c>
      <c r="N1609" t="str">
        <v>SEDE ADMINISTRATIVA</v>
      </c>
      <c r="O1609" t="str">
        <v>BOGOTA</v>
      </c>
      <c r="P1609" t="str">
        <f>IF(ISBLANK(O1609),"0",(VLOOKUP(O1609,REGION,2,FALSE)))</f>
        <v>BOGOTA</v>
      </c>
      <c r="Q1609" t="str">
        <v>JHON CARLOS LUGO BENITEZ</v>
      </c>
      <c r="R1609">
        <f>IF(ISBLANK(Q1609),"0", VLOOKUP(Q1609,PERSONAL,2,FALSE))</f>
        <v>79966397</v>
      </c>
      <c r="S1609" t="str">
        <v>DIRECTO</v>
      </c>
      <c r="T1609">
        <v>0.3333333333333333</v>
      </c>
      <c r="U1609">
        <v>0.75</v>
      </c>
      <c r="V1609">
        <v>0.4166666666666667</v>
      </c>
      <c r="W1609" t="str">
        <v>2;5</v>
      </c>
      <c r="X1609">
        <f>NETWORKDAYS(K1609,L1608)</f>
        <v>1</v>
      </c>
      <c r="Y1609" t="str">
        <f>IF(X1609&lt;=2,"CUMPLE","NO CUMPLE")</f>
        <v>CUMPLE</v>
      </c>
    </row>
    <row r="1610">
      <c r="A1610" t="str">
        <v>DEDICADO</v>
      </c>
      <c r="B1610" t="str">
        <v>DEDICADO</v>
      </c>
      <c r="C1610" t="str">
        <v>CERRADO</v>
      </c>
      <c r="D1610" t="str">
        <v>TIENDA</v>
      </c>
      <c r="E1610" t="str">
        <v>DEDICADO</v>
      </c>
      <c r="F1610" t="str">
        <v>DEDICADO</v>
      </c>
      <c r="G1610" t="str">
        <v>DEDICADO</v>
      </c>
      <c r="H1610" t="str">
        <v>Solicitud de técnico para apoyo en Zona Centro</v>
      </c>
      <c r="I1610" t="str">
        <v>Solicitud de técnico para apoyo en Zona Centro</v>
      </c>
      <c r="J1610" t="str">
        <v>Se realiza actividad de acompañamiento en Zona Centro</v>
      </c>
      <c r="K1610">
        <v>44844</v>
      </c>
      <c r="L1610">
        <v>44844</v>
      </c>
      <c r="M1610" t="str">
        <f>TEXT(L1610,"DDDDDDD")</f>
        <v>lunes</v>
      </c>
      <c r="N1610" t="str">
        <v>ZONA CENTRO</v>
      </c>
      <c r="O1610" t="str">
        <v>MEDELLIN</v>
      </c>
      <c r="P1610" t="str">
        <f>IF(ISBLANK(O1610),"0",(VLOOKUP(O1610,REGION,2,FALSE)))</f>
        <v>CENTRO</v>
      </c>
      <c r="Q1610" t="str">
        <v>YURIMAR MARQUEZ MUÑOZ</v>
      </c>
      <c r="R1610">
        <f>IF(ISBLANK(Q1610),"0", VLOOKUP(Q1610,PERSONAL,2,FALSE))</f>
        <v>1045025746</v>
      </c>
      <c r="S1610" t="str">
        <v>DIRECTO</v>
      </c>
      <c r="T1610">
        <v>0.3333333333333333</v>
      </c>
      <c r="U1610">
        <v>0.75</v>
      </c>
      <c r="V1610">
        <v>0.4166666666666667</v>
      </c>
      <c r="W1610" t="str">
        <v>2;5</v>
      </c>
      <c r="X1610">
        <f>NETWORKDAYS(K1610,L1609)</f>
        <v>1</v>
      </c>
      <c r="Y1610" t="str">
        <f>IF(X1610&lt;=2,"CUMPLE","NO CUMPLE")</f>
        <v>CUMPLE</v>
      </c>
    </row>
    <row r="1611">
      <c r="A1611" t="str">
        <v>DEDICADO</v>
      </c>
      <c r="B1611" t="str">
        <v>DEDICADO</v>
      </c>
      <c r="C1611" t="str">
        <v>CERRADO</v>
      </c>
      <c r="D1611" t="str">
        <v>TIENDA</v>
      </c>
      <c r="E1611" t="str">
        <v>DEDICADO</v>
      </c>
      <c r="F1611" t="str">
        <v>DEDICADO</v>
      </c>
      <c r="G1611" t="str">
        <v>DEDICADO</v>
      </c>
      <c r="H1611" t="str">
        <v xml:space="preserve">Solicitud de técnico para apoyo en Zona Occidente </v>
      </c>
      <c r="I1611" t="str">
        <v xml:space="preserve">Solicitud de técnico para apoyo en Zona Occidente </v>
      </c>
      <c r="J1611" t="str">
        <v>Se realiza actividad de acompañamiento en Zona Occidente</v>
      </c>
      <c r="K1611">
        <v>44844</v>
      </c>
      <c r="L1611">
        <v>44844</v>
      </c>
      <c r="M1611" t="str">
        <f>TEXT(L1611,"DDDDDDD")</f>
        <v>lunes</v>
      </c>
      <c r="N1611" t="str">
        <v>ZONA OCCIDENTE</v>
      </c>
      <c r="O1611" t="str">
        <v>CALI</v>
      </c>
      <c r="P1611" t="str">
        <v>OCCIDENTE</v>
      </c>
      <c r="Q1611" t="str">
        <v>LINA FERNANDA ARBOLEDA PRECIADO</v>
      </c>
      <c r="R1611">
        <v>1143832224</v>
      </c>
      <c r="S1611" t="str">
        <v>DIRECTO</v>
      </c>
      <c r="T1611">
        <v>0.3333333333333333</v>
      </c>
      <c r="U1611">
        <v>0.75</v>
      </c>
      <c r="V1611">
        <v>0.4166666666666667</v>
      </c>
      <c r="W1611" t="str">
        <v>2;5</v>
      </c>
      <c r="X1611">
        <f>NETWORKDAYS(K1611,L1610)</f>
        <v>1</v>
      </c>
      <c r="Y1611" t="str">
        <f>IF(X1611&lt;=2,"CUMPLE","NO CUMPLE")</f>
        <v>CUMPLE</v>
      </c>
    </row>
    <row r="1612" xml:space="preserve">
      <c r="A1612">
        <v>12802450</v>
      </c>
      <c r="B1612" t="str">
        <v>REQUEST</v>
      </c>
      <c r="C1612" t="str">
        <v>CERRADO</v>
      </c>
      <c r="D1612" t="str">
        <v>PISO DE VENTA</v>
      </c>
      <c r="E1612" t="str">
        <v>AP</v>
      </c>
      <c r="F1612" t="str">
        <v>AP</v>
      </c>
      <c r="G1612" t="str">
        <v>HUAWEI</v>
      </c>
      <c r="H1612" t="str">
        <v>Estimados favor atender caida de AP020 10.131.69.20 conectado a al parent 10.131.69.3</v>
      </c>
      <c r="I1612" t="str" xml:space="preserve">
        <v xml:space="preserve">Se habla con mantenimiento y se solicita reinicio de AP._x000d_
Juan de mantenimiento solicita acompañamiento para ubicar AP y dejar operativo el equipo._x000d_
Se informa a Coordinador de servicios y confirma autorización._x000d_
Se transfiere a sitio para su atención; revisar y diagnosticar novedad de AP; debido a que novedad se presenta hasta dos veces por semana; NOC reporta novedad constantemente._x000d_
Ubicar AP 20 y con ayuda de Juan de Mantenimiento realizar reinicio; revisar si cable de red y toma de red se encuentra en buen estado._x000d_
NOTA:_x000d_
Estimados favor atender caida de AP020 10.131.69.20 conectado a al parent 10.131.69.3</v>
      </c>
      <c r="J1612" t="str">
        <v>Se revisa A.P #20 ubicado en zona de rampa (bodega); por temas de intermitencia; se reinicia el equipo; pruebas de ping de conexión y no se obtiene respuesta. Luego al hacer cambio de patchcord; se percata que el jack esta sulfatado y partido; con pines levantados. Se transfiere para su gestión</v>
      </c>
      <c r="K1612">
        <v>44844</v>
      </c>
      <c r="L1612">
        <v>44844</v>
      </c>
      <c r="M1612" t="str">
        <f>TEXT(L1612,"DDDDDDD")</f>
        <v>lunes</v>
      </c>
      <c r="N1612" t="str">
        <v>J126 JUMBO SAN SILVESTRE</v>
      </c>
      <c r="O1612" t="str">
        <v>BARRANCABERMEJA</v>
      </c>
      <c r="P1612" t="str">
        <f>IF(ISBLANK(O1612),"0",(VLOOKUP(O1612,REGION,2,FALSE)))</f>
        <v>ORIENTE</v>
      </c>
      <c r="Q1612" t="str">
        <v>LUIS CARLOS ROJAS ACOSTA</v>
      </c>
      <c r="R1612">
        <f>IF(ISBLANK(Q1612),"0", VLOOKUP(Q1612,PERSONAL,2,FALSE))</f>
        <v>1096188137</v>
      </c>
      <c r="S1612" t="str">
        <v>DIRECTO</v>
      </c>
      <c r="T1612">
        <v>0.5</v>
      </c>
      <c r="U1612">
        <v>0.5625</v>
      </c>
      <c r="V1612">
        <f>IF(ISBLANK(T1612 ),"0",U1612-T1612)</f>
        <v>0.0625</v>
      </c>
      <c r="W1612">
        <v>1</v>
      </c>
      <c r="X1612">
        <f>NETWORKDAYS(K1612,L1611)</f>
        <v>1</v>
      </c>
      <c r="Y1612" t="str">
        <f>IF(X1612&lt;=2,"CUMPLE","NO CUMPLE")</f>
        <v>CUMPLE</v>
      </c>
    </row>
    <row r="1613" xml:space="preserve">
      <c r="A1613">
        <v>12802815</v>
      </c>
      <c r="B1613" t="str">
        <v>REQUEST</v>
      </c>
      <c r="C1613" t="str">
        <v>CERRADO</v>
      </c>
      <c r="D1613" t="str">
        <v>RECIBO</v>
      </c>
      <c r="E1613" t="str">
        <v>CPU</v>
      </c>
      <c r="F1613" t="str">
        <v>CPU</v>
      </c>
      <c r="G1613" t="str">
        <v>LENOVO</v>
      </c>
      <c r="H1613"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El computador no prende; salio un aviso que se encuentra dañado y no volvio a prender. la pantalla emite señal pero queda negra; el problema;_x000d_
Lugar en donde se encuentra el computador en la tienda: en recibo</v>
      </c>
      <c r="I1613" t="str" xml:space="preserve">
        <v xml:space="preserve">Buen dia._x000d_
Se solicita revisión de equipo:_x000d_
DESKTOP|PC LENOVO M720Q | Nº SERIE: MJ0BRKJX_x000d_
Area: Oficina recibo_x000d_
Se solicita revisión; diagnostico y/o reparación si es el caso._x000d_
Equipo no arranca; no recibe orden._x000d_
entregar equipo opérativo._x000d_
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v>
      </c>
      <c r="J1613" t="str" xml:space="preserve">
        <v xml:space="preserve">Se revisa CPU por daño del S.O. se percata que hace falta un archivo del windows; se procede a reparar el arranque de windows no fue posible; entonces se pasa a revisar el disco duro y se confirma el daño en la partición C. Se utilizan varios software de diagnóstico de disco (lenovo diagnostics y crystaldisk) donde arroja los resultados de errores en S.M.A.R.T. y errores de lectura sector de arranque._x000d_
Se solicita cambio de disco.</v>
      </c>
      <c r="K1613">
        <v>44844</v>
      </c>
      <c r="L1613">
        <v>44844</v>
      </c>
      <c r="M1613" t="str">
        <f>TEXT(L1613,"DDDDDDD")</f>
        <v>lunes</v>
      </c>
      <c r="N1613" t="str">
        <v>J126 JUMBO SAN SILVESTRE</v>
      </c>
      <c r="O1613" t="str">
        <v>BARRANCABERMEJA</v>
      </c>
      <c r="P1613" t="str">
        <f>IF(ISBLANK(O1613),"0",(VLOOKUP(O1613,REGION,2,FALSE)))</f>
        <v>ORIENTE</v>
      </c>
      <c r="Q1613" t="str">
        <v>LUIS CARLOS ROJAS ACOSTA</v>
      </c>
      <c r="R1613">
        <f>IF(ISBLANK(Q1613),"0", VLOOKUP(Q1613,PERSONAL,2,FALSE))</f>
        <v>1096188137</v>
      </c>
      <c r="S1613" t="str">
        <v>DIRECTO</v>
      </c>
      <c r="T1613">
        <v>0.4166666666666667</v>
      </c>
      <c r="U1613">
        <v>0.5416666666666666</v>
      </c>
      <c r="V1613">
        <f>IF(ISBLANK(T1613 ),"0",U1613-T1613)</f>
        <v>0.12499999999999994</v>
      </c>
      <c r="W1613">
        <v>2</v>
      </c>
      <c r="X1613">
        <f>NETWORKDAYS(K1613,L1612)</f>
        <v>1</v>
      </c>
      <c r="Y1613" t="str">
        <f>IF(X1613&lt;=2,"CUMPLE","NO CUMPLE")</f>
        <v>CUMPLE</v>
      </c>
    </row>
    <row r="1614" xml:space="preserve">
      <c r="A1614">
        <v>12655925</v>
      </c>
      <c r="B1614" t="str">
        <v>INCIDENT</v>
      </c>
      <c r="C1614" t="str">
        <v>CERRADO</v>
      </c>
      <c r="D1614" t="str">
        <v>LINEAL DE CAJAS</v>
      </c>
      <c r="E1614" t="str">
        <v>POS</v>
      </c>
      <c r="F1614" t="str">
        <v>POS</v>
      </c>
      <c r="G1614" t="str">
        <v>WINCOR</v>
      </c>
      <c r="H1614" t="str" xml:space="preserve">
        <v xml:space="preserve">Datos usuario_x000d_
Nombre: Luz Helena Fernandez Herrera_x000d_
Correo: LuzHelena.FernandezHerrera@cencosud.com.co_x000d_
Usuario AD: LHFernan_x000d_
Pais: Colombia_x000d_
Ubicacion: M028 METRO DUITAMA INNOVO_x000d_
Zona: Colombia Bogota_x000d_
Unidad de Negocio: Supermercados_x000d_
Servicio: Tiendas &amp; Centros de Distribucion_x000d_
Telefono: 3134822932_x000d_
Anexo: 3134822932_x000d_
Descripcion: buenos dias:_x000d_
Me colabora por favor revisando la POS #7 ya que me ingrese para hacer pruebas y se quedo en cerrar gaveta y ahi quedo bloqueada y no respondio y los visores estan apagados._x000d_
_x000d_
gracias_x000d_
Numero de inventario si se tiene: 013008_x000d_
Numero de caja: 7_x000d_
</v>
      </c>
      <c r="I1614" t="str" xml:space="preserve">
        <v xml:space="preserve">Buen día;_x000d_
Se requiere realizar el cambio y formateo de la POS de CPU completa recibida para POS 7 de Metro Duitama._x000d_
IP SERVER: 10.132.10.65_x000d_
IP POS 7: 10.132.10.79_x000d_
MASCARA: 255.255.255.192_x000d_
GATEWAY: 10.132.10.126_x000d_
Se requiere disponer de USB libre para crear el booteable del instalador.</v>
      </c>
      <c r="J1614" t="str">
        <v>Se llega a sitio donde se identifica POS N° 7 la cual se reemplaza; donde se realiza conexión de periféricos y mediante instructivo se parametriza y configura sistema operativo; el cual luego de un reinicio carga de manera normal; se solicita a Coordinadora en turno generar Ticket para que se cargue la ultima compra y así pueda quedar funcional el puesto de pago. POS queda operativa.</v>
      </c>
      <c r="K1614">
        <v>44844</v>
      </c>
      <c r="L1614">
        <v>44845</v>
      </c>
      <c r="M1614" t="str">
        <f>TEXT(L1614,"DDDDDDD")</f>
        <v>martes</v>
      </c>
      <c r="N1614" t="str">
        <v>M028 METRO DUITAMA INNOVO</v>
      </c>
      <c r="O1614" t="str">
        <v>DUITAMA</v>
      </c>
      <c r="P1614" t="str">
        <f>IF(ISBLANK(O1614),"0",(VLOOKUP(O1614,REGION,2,FALSE)))</f>
        <v>ORIENTE</v>
      </c>
      <c r="Q1614" t="str">
        <v>JHONATAN RICARDO VARGAS ZAMBRANO</v>
      </c>
      <c r="R1614">
        <f>IF(ISBLANK(Q1614),"0", VLOOKUP(Q1614,PERSONAL,2,FALSE))</f>
        <v>1057583301</v>
      </c>
      <c r="S1614" t="str">
        <v>DIRECTO</v>
      </c>
      <c r="T1614">
        <v>0.375</v>
      </c>
      <c r="U1614">
        <v>0.4166666666666667</v>
      </c>
      <c r="V1614">
        <f>IF(ISBLANK(T1614 ),"0",U1614-T1614)</f>
        <v>0.041666666666666685</v>
      </c>
      <c r="W1614">
        <v>1</v>
      </c>
      <c r="X1614">
        <f>NETWORKDAYS(K1614,L1613)</f>
        <v>1</v>
      </c>
      <c r="Y1614" t="str">
        <f>IF(X1614&lt;=2,"CUMPLE","NO CUMPLE")</f>
        <v>CUMPLE</v>
      </c>
    </row>
    <row r="1615" xml:space="preserve">
      <c r="A1615">
        <v>12805590</v>
      </c>
      <c r="B1615" t="str">
        <v>REQUEST</v>
      </c>
      <c r="C1615" t="str">
        <v>CERRADO</v>
      </c>
      <c r="D1615" t="str">
        <v>TIENDA</v>
      </c>
      <c r="E1615" t="str">
        <v>RELOJ</v>
      </c>
      <c r="F1615" t="str">
        <v>BIOMETRICO</v>
      </c>
      <c r="G1615" t="str">
        <v>SUPREMA</v>
      </c>
      <c r="H1615"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Agradezco validar los reloj de marcaje de la tienda los cuales no tienen comunicacion.</v>
      </c>
      <c r="I1615" t="str">
        <v>Su Apoyo con esta solicitud</v>
      </c>
      <c r="J1615" t="str">
        <v>Usuario reporta falla con el reloj de la tienda de marcaje que no tienen comunicación. Se procede a realizar las siguientes pruebas: se valida que las IP de los relojes respondan a ping; así mismo se procede a a colocar la IP por DHCP para validar que IP toma y luego se vuelve a colocar su IP actual. Con estas validaciones se evidencia que el reloj está correctamente configurado con la IP que corresponde y da respuesta de conexión en red</v>
      </c>
      <c r="K1615">
        <v>44844</v>
      </c>
      <c r="L1615">
        <v>44845</v>
      </c>
      <c r="M1615" t="str">
        <f>TEXT(L1615,"DDDDDDD")</f>
        <v>martes</v>
      </c>
      <c r="N1615" t="str">
        <v>M085 METRO MONTERIA</v>
      </c>
      <c r="O1615" t="str">
        <v>MONTERIA</v>
      </c>
      <c r="P1615" t="str">
        <f>IF(ISBLANK(O1615),"0",(VLOOKUP(O1615,REGION,2,FALSE)))</f>
        <v>COSTA</v>
      </c>
      <c r="Q1615" t="str">
        <v>SHARON YANETH KERGUELEN WILCHES</v>
      </c>
      <c r="R1615">
        <f>IF(ISBLANK(Q1615),"0", VLOOKUP(Q1615,PERSONAL,2,FALSE))</f>
        <v>1067917448</v>
      </c>
      <c r="S1615" t="str">
        <v>DIRECTO</v>
      </c>
      <c r="T1615">
        <v>0.5416666666666666</v>
      </c>
      <c r="U1615">
        <v>0.5763888888888888</v>
      </c>
      <c r="V1615">
        <f>IF(ISBLANK(T1615 ),"0",U1615-T1615)</f>
        <v>0.03472222222222221</v>
      </c>
      <c r="W1615">
        <v>1</v>
      </c>
      <c r="X1615">
        <f>NETWORKDAYS(K1615,L1614)</f>
        <v>2</v>
      </c>
      <c r="Y1615" t="str">
        <f>IF(X1615&lt;=2,"CUMPLE","NO CUMPLE")</f>
        <v>CUMPLE</v>
      </c>
    </row>
    <row r="1616" xml:space="preserve">
      <c r="A1616">
        <v>12797348</v>
      </c>
      <c r="B1616" t="str">
        <v>REQUEST</v>
      </c>
      <c r="C1616" t="str">
        <v>CERRADO</v>
      </c>
      <c r="D1616" t="str">
        <v>LINEAL DE CAJAS</v>
      </c>
      <c r="E1616" t="str">
        <v>POS</v>
      </c>
      <c r="F1616" t="str">
        <v>SCANNER</v>
      </c>
      <c r="G1616" t="str">
        <v>DATALOGIC</v>
      </c>
      <c r="H1616"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el escaneer balanza de la pos 9 no funciona_x000d_
Indica la ubicacion de tu balanza en la tienda: cajas numero 9</v>
      </c>
      <c r="I1616" t="str" xml:space="preserve">
        <v xml:space="preserve">Buen dia_x000d_
Solicitamos su revisión._x000d_
Mesas Especializadas confirmo:_x000d_
"Se realiza la revisión de changeconfig de la pos y esta muestra la conexión de scanner balanza en el com 1 y en la web también se ve configurada."_x000d_
se solicita nuevamente revisión y dejar POS operativo.</v>
      </c>
      <c r="J1616" t="str">
        <v>Se realiza revision de POS#9 por error de conexión de escáner-balanza. Se cambia del puerto COM1 a COM4 para la conexión de la balanza; se configura por Soporte POS y no arroja error de conexión el dispositivo. Se realizan las pruebas de pesaje y lectura de códigos de varios productos; donde muestra un resultado satisfactorio. Las pruebas se realizaron con la supervisora de cajas de turno. La POS#9 queda totalmente operativa y con funcionamiento correcto.</v>
      </c>
      <c r="K1616">
        <v>44844</v>
      </c>
      <c r="L1616">
        <v>44845</v>
      </c>
      <c r="M1616" t="str">
        <f>TEXT(L1616,"DDDDDDD")</f>
        <v>martes</v>
      </c>
      <c r="N1616" t="str">
        <v>J126 JUMBO SAN SILVESTRE</v>
      </c>
      <c r="O1616" t="str">
        <v>BARRANCABERMEJA</v>
      </c>
      <c r="P1616" t="str">
        <f>IF(ISBLANK(O1616),"0",(VLOOKUP(O1616,REGION,2,FALSE)))</f>
        <v>ORIENTE</v>
      </c>
      <c r="Q1616" t="str">
        <v>LUIS CARLOS ROJAS ACOSTA</v>
      </c>
      <c r="R1616">
        <f>IF(ISBLANK(Q1616),"0", VLOOKUP(Q1616,PERSONAL,2,FALSE))</f>
        <v>1096188137</v>
      </c>
      <c r="S1616" t="str">
        <v>DIRECTO</v>
      </c>
      <c r="T1616">
        <v>0.4027777777777778</v>
      </c>
      <c r="U1616">
        <v>0.4583333333333333</v>
      </c>
      <c r="V1616">
        <f>IF(ISBLANK(T1616 ),"0",U1616-T1616)</f>
        <v>0.055555555555555525</v>
      </c>
      <c r="W1616">
        <v>1</v>
      </c>
      <c r="X1616">
        <f>NETWORKDAYS(K1616,L1615)</f>
        <v>2</v>
      </c>
      <c r="Y1616" t="str">
        <f>IF(X1616&lt;=2,"CUMPLE","NO CUMPLE")</f>
        <v>CUMPLE</v>
      </c>
    </row>
    <row r="1617" xml:space="preserve">
      <c r="A1617">
        <v>12800020</v>
      </c>
      <c r="B1617" t="str">
        <v>SIMEL</v>
      </c>
      <c r="C1617" t="str">
        <v>CERRADO</v>
      </c>
      <c r="D1617" t="str">
        <v>TIENDA</v>
      </c>
      <c r="E1617" t="str">
        <v>BALANZA</v>
      </c>
      <c r="F1617" t="str">
        <v>MESA</v>
      </c>
      <c r="G1617" t="str">
        <v>METTLER</v>
      </c>
      <c r="H1617" t="str" xml:space="preserve">
        <v xml:space="preserve">Datos usuario_x000d_
Nombre: Celso Jose Niebles Tache_x000d_
Correo: Celso.Niebles@cencosud.com.co_x000d_
Usuario AD: Cjntache_x000d_
Pais: Colombia_x000d_
Ubicacion: J043 JUMBO ALTOS DEL PRADO_x000d_
Zona: Colombia Costa_x000d_
Unidad de Negocio: Supermercados_x000d_
Servicio: Sistemas_x000d_
Telefono: 3176386768_x000d_
Anexo: 7430404_x000d_
Descripcion: Favor nos ayudan con la reparacion de estas balanzas que no tienen precintos:_x000d_
JUMBO ALTOS DEL PRADO B122566 METTLER TOLEDO BPLUS- H2L - LDS B933093593 En servicio No tiene Precintos ni Etiquetas_x000d_
_x000d_
gracias por la atencion prestada._x000d_
_x000d_
Area donde su ubica la balanza: ALTOS DEL PRADO</v>
      </c>
      <c r="I1617" t="str" xml:space="preserve">
        <v xml:space="preserve">Favor nos ayuda con la siguiente solicitud._x000d_
Gracias por la atencion prestada.</v>
      </c>
      <c r="J1617" t="str">
        <v xml:space="preserve">Se realizó la verificación de la balanza; no tenía precinto; se procede a la calibración de la balanza; se realizan nuevamente las pruebas y quedó funcionando correctamente; se instala el precinto #7380000000127. Se debe solicitar certificación por parte de Simel ya que no tiene NII para actualizar 									</v>
      </c>
      <c r="K1617">
        <v>44844</v>
      </c>
      <c r="L1617">
        <v>44852</v>
      </c>
      <c r="M1617" t="str">
        <f>TEXT(L1617,"DDDDDDD")</f>
        <v>martes</v>
      </c>
      <c r="N1617" t="str">
        <v>J043 JUMBO ALTOS DEL PRADO</v>
      </c>
      <c r="O1617" t="str">
        <v>BARRANQUILLA</v>
      </c>
      <c r="P1617" t="str">
        <f>IF(ISBLANK(O1617),"0",(VLOOKUP(O1617,REGION,2,FALSE)))</f>
        <v>COSTA</v>
      </c>
      <c r="Q1617" t="str">
        <v>SEBASTIAN ANDRES LLANOS ROLON</v>
      </c>
      <c r="R1617">
        <f>IF(ISBLANK(Q1617),"0", VLOOKUP(Q1617,PERSONAL,2,FALSE))</f>
        <v>1001876411</v>
      </c>
      <c r="S1617" t="str">
        <v>DIRECTO</v>
      </c>
      <c r="T1617">
        <v>0.3645833333333333</v>
      </c>
      <c r="U1617">
        <v>0.40625</v>
      </c>
      <c r="V1617">
        <f>IF(ISBLANK(T1617 ),"0",U1617-T1617)</f>
        <v>0.041666666666666685</v>
      </c>
      <c r="W1617">
        <v>1</v>
      </c>
      <c r="X1617">
        <f>NETWORKDAYS(K1617,L1616)</f>
        <v>2</v>
      </c>
      <c r="Y1617" t="str">
        <f>IF(X1617&lt;=2,"CUMPLE","NO CUMPLE")</f>
        <v>CUMPLE</v>
      </c>
    </row>
    <row r="1618" xml:space="preserve">
      <c r="A1618">
        <v>12800031</v>
      </c>
      <c r="B1618" t="str">
        <v>SIMEL</v>
      </c>
      <c r="C1618" t="str">
        <v>CERRADO</v>
      </c>
      <c r="D1618" t="str">
        <v>TIENDA</v>
      </c>
      <c r="E1618" t="str">
        <v>BALANZA</v>
      </c>
      <c r="F1618" t="str">
        <v>MESA</v>
      </c>
      <c r="G1618" t="str">
        <v>METTLER</v>
      </c>
      <c r="H1618" t="str" xml:space="preserve">
        <v xml:space="preserve">Datos usuario_x000d_
Nombre: Celso Jose Niebles Tache_x000d_
Correo: Celso.Niebles@cencosud.com.co_x000d_
Usuario AD: Cjntache_x000d_
Pais: Colombia_x000d_
Ubicacion: J043 JUMBO ALTOS DEL PRADO_x000d_
Zona: Colombia Costa_x000d_
Unidad de Negocio: Supermercados_x000d_
Servicio: Sistemas_x000d_
Telefono: 3176386768_x000d_
Anexo: 7430404_x000d_
Descripcion: Buen dia._x000d_
_x000d_
Favor nos ayudan_x000d_
visita de ISIT para la reparacion de estas balanzas que no tienen precintos:_x000d_
_x000d_
METRO PARQUE INFANTIL B95767 METTLER TOLEDO 8442 - CAP 15000G - E 5G - D 5G -SM-R- B519914098 Inactivo_x000d_
Area donde su ubica la balanza: J043 ALTOS DEL PRADO</v>
      </c>
      <c r="I1618" t="str" xml:space="preserve">
        <v xml:space="preserve">Favor nos ayudan con esta solicitud._x000d_
Gracias por la atencion prestada.</v>
      </c>
      <c r="J1618" t="str">
        <v>Se realizó la verificación de la balanza; no tiene precinto; se procede a la calibración de la balanza; al momento de realizar las pruebas presenta fallas al momento de pesar; la medida varía según la parte donde se coloque el peso. Se hace la calibración varias veces pero la falla persiste. Se debe realizar reparación de la balanza.</v>
      </c>
      <c r="K1618">
        <v>44844</v>
      </c>
      <c r="L1618">
        <v>44852</v>
      </c>
      <c r="M1618" t="str">
        <f>TEXT(L1618,"DDDDDDD")</f>
        <v>martes</v>
      </c>
      <c r="N1618" t="str">
        <v>J043 JUMBO ALTOS DEL PRADO</v>
      </c>
      <c r="O1618" t="str">
        <v>BARRANQUILLA</v>
      </c>
      <c r="P1618" t="str">
        <f>IF(ISBLANK(O1618),"0",(VLOOKUP(O1618,REGION,2,FALSE)))</f>
        <v>COSTA</v>
      </c>
      <c r="Q1618" t="str">
        <v>SEBASTIAN ANDRES LLANOS ROLON</v>
      </c>
      <c r="R1618">
        <f>IF(ISBLANK(Q1618),"0", VLOOKUP(Q1618,PERSONAL,2,FALSE))</f>
        <v>1001876411</v>
      </c>
      <c r="S1618" t="str">
        <v>DIRECTO</v>
      </c>
      <c r="T1618">
        <v>0.40625</v>
      </c>
      <c r="U1618">
        <v>0.4583333333333333</v>
      </c>
      <c r="V1618">
        <f>IF(ISBLANK(T1618 ),"0",U1618-T1618)</f>
        <v>0.052083333333333315</v>
      </c>
      <c r="W1618">
        <v>1</v>
      </c>
      <c r="X1618">
        <f>NETWORKDAYS(K1618,L1617)</f>
        <v>7</v>
      </c>
      <c r="Y1618" t="str">
        <f>IF(X1618&lt;=2,"CUMPLE","NO CUMPLE")</f>
        <v>NO CUMPLE</v>
      </c>
    </row>
    <row r="1619">
      <c r="A1619" t="str">
        <v>DEDICADO</v>
      </c>
      <c r="B1619" t="str">
        <v>DEDICADO</v>
      </c>
      <c r="C1619" t="str">
        <v>CERRADO</v>
      </c>
      <c r="D1619" t="str">
        <v>SEDE ADMINISTRATIVA</v>
      </c>
      <c r="E1619" t="str">
        <v>DEDICADO</v>
      </c>
      <c r="F1619" t="str">
        <v>DEDICADO</v>
      </c>
      <c r="G1619" t="str">
        <v>DEDICADO</v>
      </c>
      <c r="H1619" t="str">
        <v>Solicitud de técnico para apoyo en Sede Administrativa</v>
      </c>
      <c r="I1619" t="str">
        <v>Solicitud de técnico para apoyo en Sede Administrativa</v>
      </c>
      <c r="J1619" t="str">
        <v>Se realiza actividad de acompañamiento en Sede Administrativa</v>
      </c>
      <c r="K1619">
        <v>44845</v>
      </c>
      <c r="L1619">
        <v>44845</v>
      </c>
      <c r="M1619" t="str">
        <f>TEXT(L1619,"DDDDDDD")</f>
        <v>martes</v>
      </c>
      <c r="N1619" t="str">
        <v>SEDE ADMINISTRATIVA</v>
      </c>
      <c r="O1619" t="str">
        <v>BOGOTA</v>
      </c>
      <c r="P1619" t="str">
        <f>IF(ISBLANK(O1619),"0",(VLOOKUP(O1619,REGION,2,FALSE)))</f>
        <v>BOGOTA</v>
      </c>
      <c r="Q1619" t="str">
        <v>JHON CARLOS LUGO BENITEZ</v>
      </c>
      <c r="R1619">
        <f>IF(ISBLANK(Q1619),"0", VLOOKUP(Q1619,PERSONAL,2,FALSE))</f>
        <v>79966397</v>
      </c>
      <c r="S1619" t="str">
        <v>DIRECTO</v>
      </c>
      <c r="T1619">
        <v>0.3333333333333333</v>
      </c>
      <c r="U1619">
        <v>0.75</v>
      </c>
      <c r="V1619">
        <v>0.4166666666666667</v>
      </c>
      <c r="W1619" t="str">
        <v>2;5</v>
      </c>
      <c r="X1619">
        <f>NETWORKDAYS(K1619,L1618)</f>
        <v>6</v>
      </c>
      <c r="Y1619" t="str">
        <f>IF(X1619&lt;=2,"CUMPLE","NO CUMPLE")</f>
        <v>NO CUMPLE</v>
      </c>
    </row>
    <row r="1620">
      <c r="A1620" t="str">
        <v>DEDICADO</v>
      </c>
      <c r="B1620" t="str">
        <v>DEDICADO</v>
      </c>
      <c r="C1620" t="str">
        <v>CERRADO</v>
      </c>
      <c r="D1620" t="str">
        <v>TIENDA</v>
      </c>
      <c r="E1620" t="str">
        <v>DEDICADO</v>
      </c>
      <c r="F1620" t="str">
        <v>DEDICADO</v>
      </c>
      <c r="G1620" t="str">
        <v>DEDICADO</v>
      </c>
      <c r="H1620" t="str">
        <v>Solicitud de técnico para apoyo en Zona Centro</v>
      </c>
      <c r="I1620" t="str">
        <v>Solicitud de técnico para apoyo en Zona Centro</v>
      </c>
      <c r="J1620" t="str">
        <v>Se realiza actividad de acompañamiento en Zona Centro</v>
      </c>
      <c r="K1620">
        <v>44845</v>
      </c>
      <c r="L1620">
        <v>44845</v>
      </c>
      <c r="M1620" t="str">
        <f>TEXT(L1620,"DDDDDDD")</f>
        <v>martes</v>
      </c>
      <c r="N1620" t="str">
        <v>ZONA CENTRO</v>
      </c>
      <c r="O1620" t="str">
        <v>MEDELLIN</v>
      </c>
      <c r="P1620" t="str">
        <f>IF(ISBLANK(O1620),"0",(VLOOKUP(O1620,REGION,2,FALSE)))</f>
        <v>CENTRO</v>
      </c>
      <c r="Q1620" t="str">
        <v>YURIMAR MARQUEZ MUÑOZ</v>
      </c>
      <c r="R1620">
        <f>IF(ISBLANK(Q1620),"0", VLOOKUP(Q1620,PERSONAL,2,FALSE))</f>
        <v>1045025746</v>
      </c>
      <c r="S1620" t="str">
        <v>DIRECTO</v>
      </c>
      <c r="T1620">
        <v>0.3333333333333333</v>
      </c>
      <c r="U1620">
        <v>0.75</v>
      </c>
      <c r="V1620">
        <v>0.4166666666666667</v>
      </c>
      <c r="W1620" t="str">
        <v>2;5</v>
      </c>
      <c r="X1620">
        <f>NETWORKDAYS(K1620,L1619)</f>
        <v>1</v>
      </c>
      <c r="Y1620" t="str">
        <f>IF(X1620&lt;=2,"CUMPLE","NO CUMPLE")</f>
        <v>CUMPLE</v>
      </c>
    </row>
    <row r="1621">
      <c r="A1621" t="str">
        <v>DEDICADO</v>
      </c>
      <c r="B1621" t="str">
        <v>DEDICADO</v>
      </c>
      <c r="C1621" t="str">
        <v>CERRADO</v>
      </c>
      <c r="D1621" t="str">
        <v>TIENDA</v>
      </c>
      <c r="E1621" t="str">
        <v>DEDICADO</v>
      </c>
      <c r="F1621" t="str">
        <v>DEDICADO</v>
      </c>
      <c r="G1621" t="str">
        <v>DEDICADO</v>
      </c>
      <c r="H1621" t="str">
        <v>Solicitud de técnico para apoyo en Zona Bogotá</v>
      </c>
      <c r="I1621" t="str">
        <v>Solicitud de técnico para apoyo en Zona Bogotá</v>
      </c>
      <c r="J1621" t="str">
        <v>Se realiza actividad de acompañamiento en Zona Bogotá</v>
      </c>
      <c r="K1621">
        <v>44845</v>
      </c>
      <c r="L1621">
        <v>44845</v>
      </c>
      <c r="M1621" t="str">
        <f>TEXT(L1621,"DDDDDDD")</f>
        <v>martes</v>
      </c>
      <c r="N1621" t="str">
        <v>ZONA BOGOTA</v>
      </c>
      <c r="O1621" t="str">
        <v>BOGOTA</v>
      </c>
      <c r="P1621" t="str">
        <f>IF(ISBLANK(O1621),"0",(VLOOKUP(O1621,REGION,2,FALSE)))</f>
        <v>BOGOTA</v>
      </c>
      <c r="Q1621" t="str">
        <v>JOHAN SEBASTIAN CARDOZO SANCHEZ</v>
      </c>
      <c r="R1621">
        <f>IF(ISBLANK(Q1621),"0", VLOOKUP(Q1621,PERSONAL,2,FALSE))</f>
        <v>1023945681</v>
      </c>
      <c r="S1621" t="str">
        <v>DIRECTO</v>
      </c>
      <c r="T1621">
        <v>0.3333333333333333</v>
      </c>
      <c r="U1621">
        <v>0.75</v>
      </c>
      <c r="V1621">
        <v>0.4166666666666667</v>
      </c>
      <c r="W1621" t="str">
        <v>2;5</v>
      </c>
      <c r="X1621">
        <f>NETWORKDAYS(K1621,L1620)</f>
        <v>1</v>
      </c>
      <c r="Y1621" t="str">
        <f>IF(X1621&lt;=2,"CUMPLE","NO CUMPLE")</f>
        <v>CUMPLE</v>
      </c>
    </row>
    <row r="1622">
      <c r="A1622" t="str">
        <v>DEDICADO</v>
      </c>
      <c r="B1622" t="str">
        <v>DEDICADO</v>
      </c>
      <c r="C1622" t="str">
        <v>CERRADO</v>
      </c>
      <c r="D1622" t="str">
        <v>TIENDA</v>
      </c>
      <c r="E1622" t="str">
        <v>DEDICADO</v>
      </c>
      <c r="F1622" t="str">
        <v>DEDICADO</v>
      </c>
      <c r="G1622" t="str">
        <v>DEDICADO</v>
      </c>
      <c r="H1622" t="str">
        <v xml:space="preserve">Solicitud de técnico para apoyo en Zona Occidente </v>
      </c>
      <c r="I1622" t="str">
        <v xml:space="preserve">Solicitud de técnico para apoyo en Zona Occidente </v>
      </c>
      <c r="J1622" t="str">
        <v>Se realiza actividad de acompañamiento en Zona Occidente</v>
      </c>
      <c r="K1622">
        <v>44845</v>
      </c>
      <c r="L1622">
        <v>44845</v>
      </c>
      <c r="M1622" t="str">
        <f>TEXT(L1622,"DDDDDDD")</f>
        <v>martes</v>
      </c>
      <c r="N1622" t="str">
        <v>ZONA OCCIDENTE</v>
      </c>
      <c r="O1622" t="str">
        <v>CALI</v>
      </c>
      <c r="P1622" t="str">
        <v>OCCIDENTE</v>
      </c>
      <c r="Q1622" t="str">
        <v>LINA FERNANDA ARBOLEDA PRECIADO</v>
      </c>
      <c r="R1622">
        <v>1143832224</v>
      </c>
      <c r="S1622" t="str">
        <v>DIRECTO</v>
      </c>
      <c r="T1622">
        <v>0.3333333333333333</v>
      </c>
      <c r="U1622">
        <v>0.75</v>
      </c>
      <c r="V1622">
        <v>0.4166666666666667</v>
      </c>
      <c r="W1622" t="str">
        <v>2;5</v>
      </c>
      <c r="X1622">
        <f>NETWORKDAYS(K1622,L1621)</f>
        <v>1</v>
      </c>
      <c r="Y1622" t="str">
        <f>IF(X1622&lt;=2,"CUMPLE","NO CUMPLE")</f>
        <v>CUMPLE</v>
      </c>
    </row>
    <row r="1623" xml:space="preserve">
      <c r="A1623">
        <v>12807555</v>
      </c>
      <c r="B1623" t="str">
        <v>REQUEST</v>
      </c>
      <c r="C1623" t="str">
        <v>CERRADO</v>
      </c>
      <c r="D1623" t="str">
        <v>TIENDA</v>
      </c>
      <c r="E1623" t="str">
        <v>EQUIPAMIENTO</v>
      </c>
      <c r="F1623" t="str">
        <v>EQUIPAMIENTO</v>
      </c>
      <c r="G1623" t="str">
        <v>EQUIPAMIENTO</v>
      </c>
      <c r="H1623"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JUMBO_x000d_
Servicio: Sistemas_x000d_
Telefono: 3174363709_x000d_
Anexo: null_x000d_
Descripcion: Buen dia;_x000d_
Se solicita mantenimiento preventivo a equipamiento de Puestos de pago de Metro Duitama durante los dias 05 y 06 de octubre de 2022 en horario de 06:00 am a 10:00 am asi:_x000d_
9 POS_x000d_
7 Scanner balanza_x000d_
2 Scanner de mano_x000d_
10 Impresora POS_x000d_
_x000d_
Diligenciar y documentar Actas con registro fotografico del antes y el despues.</v>
      </c>
      <c r="I1623" t="str" xml:space="preserve">
        <v xml:space="preserve">Transfer Assignee from '' to 'Espinosa Rodriguez; Jamir Leandro '_x000d_
Transfer Group from 'Mesas Especializadas Colombia' to 'Soporte_Onsite_REG_Remoto_SM Colombia'</v>
      </c>
      <c r="J1623" t="str">
        <v>Según programación se realiza mantenimiento a las pos del lineal de cajas las cuales se soplan internamemte de igual manera sus periféricos; scanner balanza /mano; impresora pos; teclado y visores. También se levanta inventario para posterior acta; coordinador de cajas valida correcto funcionamiento de todas las pos en los diferentes puestos de pago. Labor realizada el 10 y 11 de octubre de 6 a 10 am</v>
      </c>
      <c r="K1623">
        <v>44845</v>
      </c>
      <c r="L1623">
        <v>44845</v>
      </c>
      <c r="M1623" t="str">
        <f>TEXT(L1623,"DDDDDDD")</f>
        <v>martes</v>
      </c>
      <c r="N1623" t="str">
        <v>M028 METRO DUITAMA INNOVO</v>
      </c>
      <c r="O1623" t="str">
        <v>DUITAMA</v>
      </c>
      <c r="P1623" t="str">
        <f>IF(ISBLANK(O1623),"0",(VLOOKUP(O1623,REGION,2,FALSE)))</f>
        <v>ORIENTE</v>
      </c>
      <c r="Q1623" t="str">
        <v>JHONATAN RICARDO VARGAS ZAMBRANO</v>
      </c>
      <c r="R1623">
        <f>IF(ISBLANK(Q1623),"0", VLOOKUP(Q1623,PERSONAL,2,FALSE))</f>
        <v>1057583301</v>
      </c>
      <c r="S1623" t="str">
        <v>DIRECTO</v>
      </c>
      <c r="T1623">
        <v>0.25</v>
      </c>
      <c r="U1623">
        <v>0.4166666666666667</v>
      </c>
      <c r="V1623">
        <f>IF(ISBLANK(T1623 ),"0",U1623-T1623)</f>
        <v>0.16666666666666669</v>
      </c>
      <c r="W1623">
        <v>4</v>
      </c>
      <c r="X1623">
        <f>NETWORKDAYS(K1623,L1622)</f>
        <v>1</v>
      </c>
      <c r="Y1623" t="str">
        <f>IF(X1623&lt;=2,"CUMPLE","NO CUMPLE")</f>
        <v>CUMPLE</v>
      </c>
    </row>
    <row r="1624" xml:space="preserve">
      <c r="A1624">
        <v>12807032</v>
      </c>
      <c r="B1624" t="str">
        <v>INCIDENT</v>
      </c>
      <c r="C1624" t="str">
        <v>CERRADO</v>
      </c>
      <c r="D1624" t="str">
        <v>RECIBO</v>
      </c>
      <c r="E1624" t="str">
        <v>IMPRESORA</v>
      </c>
      <c r="F1624" t="str">
        <v>IMPRESORA</v>
      </c>
      <c r="G1624" t="str">
        <v>LEXMARK</v>
      </c>
      <c r="H1624" t="str" xml:space="preserve">
        <v xml:space="preserve">Datos usuario_x000d_
Nombre: Karem Stephany Bernal Perdomo_x000d_
Correo: KaremStephany.BernalPerdomo@cencosud.com.co_x000d_
Usuario AD: KABernalP_x000d_
Pais: Colombia_x000d_
Ubicacion: J047 JUMBO GIRARDOT_x000d_
Zona: Colombia Occidente_x000d_
Unidad de Negocio: Supermercados_x000d_
Servicio: Tiendas &amp; Centros de Distribucion_x000d_
Telefono: 3197790162_x000d_
Anexo: null_x000d_
Descripcion: FALLA EN PUNTO DE RED NO FUNCIONA IMPRESORA_x000d_
Direccion ip: 10.131.100.41_x000d_
Ubicacion fisica : MUELLE RECIBO</v>
      </c>
      <c r="I1624" t="str" xml:space="preserve">
        <v xml:space="preserve">solicito de su ayuda para atencion de este ticket; reportan falla de punto de red de la impresora de recibo_x000d_
Agradezco su ayuda	</v>
      </c>
      <c r="J1624" t="str">
        <v>Se realiza revisión del punto de red al cual está instalada la impresora del área de Recibo con IP 10.131.100.41. Se verifica y se encuentra con fallas de red; se verifica conexión y punto de red y cableado. Se encuentra cable de red en mal estado y con conexión intermitente. Se prosigue a realizar cambio de cable de red por uno en buen estado. Se verifica punto de red que va a la canaleta y los pines de conexión están adecuadamente ajustados. Se pone a pruebas durante 30 minutos y funciona correctamente</v>
      </c>
      <c r="K1624">
        <v>44845</v>
      </c>
      <c r="L1624">
        <v>44845</v>
      </c>
      <c r="M1624" t="str">
        <f>TEXT(L1624,"DDDDDDD")</f>
        <v>martes</v>
      </c>
      <c r="N1624" t="str">
        <v>J047 JUMBO GIRARDOT</v>
      </c>
      <c r="O1624" t="str">
        <v>GIRARDOT</v>
      </c>
      <c r="P1624" t="str">
        <f>IF(ISBLANK(O1624),"0",(VLOOKUP(O1624,REGION,2,FALSE)))</f>
        <v>OCCIDENTE</v>
      </c>
      <c r="Q1624" t="str">
        <v>RAFAEL ARDILA PUENTES</v>
      </c>
      <c r="R1624">
        <f>IF(ISBLANK(Q1624),"0", VLOOKUP(Q1624,PERSONAL,2,FALSE))</f>
        <v>1018419858</v>
      </c>
      <c r="S1624" t="str">
        <v>ALIADO</v>
      </c>
      <c r="T1624">
        <v>0.375</v>
      </c>
      <c r="U1624">
        <v>0.4166666666666667</v>
      </c>
      <c r="V1624">
        <f>IF(ISBLANK(T1624 ),"0",U1624-T1624)</f>
        <v>0.041666666666666685</v>
      </c>
      <c r="W1624">
        <v>1</v>
      </c>
      <c r="X1624">
        <f>NETWORKDAYS(K1624,L1623)</f>
        <v>1</v>
      </c>
      <c r="Y1624" t="str">
        <f>IF(X1624&lt;=2,"CUMPLE","NO CUMPLE")</f>
        <v>CUMPLE</v>
      </c>
    </row>
    <row r="1625" xml:space="preserve">
      <c r="A1625">
        <v>12808137</v>
      </c>
      <c r="B1625" t="str">
        <v>INCIDENT</v>
      </c>
      <c r="C1625" t="str">
        <v>CERRADO</v>
      </c>
      <c r="D1625" t="str">
        <v>LINEAL DE CAJAS</v>
      </c>
      <c r="E1625" t="str">
        <v>POS</v>
      </c>
      <c r="F1625" t="str">
        <v>POS</v>
      </c>
      <c r="G1625" t="str">
        <v>WINCOR</v>
      </c>
      <c r="H1625"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agradezco de su ayuda parala revision y el arreglo de la pos 003 de la tienda 047 Jbo Girardot ya que donde va conectado el cable de red RJ 45 al adaptador se encuentra dañado afectando las ventas en el cajero aparece descuadrado en el momento de su cierre._x000d_
atento a la prioridad que me puedan brindar._x000d_
</v>
      </c>
      <c r="I1625" t="str">
        <v>atencion de este ticket por parte del soporte remoto</v>
      </c>
      <c r="J1625" t="str">
        <v>Se realiza revisión de cpu pos 3 y se encuentra fuera de línea. Se prosigue a revisar punto de red y se encuentra totalmente averiado y en mal estado físico. Se revisa los pines que van ajustados al puerto y se encuentran sin conexión. Se verifica y se repara el punto de red ajustando nuevamente pin por pin en su debida configuración. Se ensambla y se ajusta nuevamente. La cpu responde y queda nuevamente en red; se pone a pruebas y funciona correctamente</v>
      </c>
      <c r="K1625">
        <v>44845</v>
      </c>
      <c r="L1625">
        <v>44845</v>
      </c>
      <c r="M1625" t="str">
        <f>TEXT(L1625,"DDDDDDD")</f>
        <v>martes</v>
      </c>
      <c r="N1625" t="str">
        <v>J047 JUMBO GIRARDOT</v>
      </c>
      <c r="O1625" t="str">
        <v>GIRARDOT</v>
      </c>
      <c r="P1625" t="str">
        <f>IF(ISBLANK(O1625),"0",(VLOOKUP(O1625,REGION,2,FALSE)))</f>
        <v>OCCIDENTE</v>
      </c>
      <c r="Q1625" t="str">
        <v>RAFAEL ARDILA PUENTES</v>
      </c>
      <c r="R1625">
        <f>IF(ISBLANK(Q1625),"0", VLOOKUP(Q1625,PERSONAL,2,FALSE))</f>
        <v>1018419858</v>
      </c>
      <c r="S1625" t="str">
        <v>ALIADO</v>
      </c>
      <c r="T1625">
        <v>0.7916666666666666</v>
      </c>
      <c r="U1625">
        <v>0.8541666666666666</v>
      </c>
      <c r="V1625">
        <f>IF(ISBLANK(T1625 ),"0",U1625-T1625)</f>
        <v>0.0625</v>
      </c>
      <c r="W1625">
        <v>1</v>
      </c>
      <c r="X1625">
        <f>NETWORKDAYS(K1625,L1624)</f>
        <v>1</v>
      </c>
      <c r="Y1625" t="str">
        <f>IF(X1625&lt;=2,"CUMPLE","NO CUMPLE")</f>
        <v>CUMPLE</v>
      </c>
    </row>
    <row r="1626" xml:space="preserve">
      <c r="A1626">
        <v>12724378</v>
      </c>
      <c r="B1626" t="str">
        <v>REQUEST</v>
      </c>
      <c r="C1626" t="str">
        <v>CERRADO</v>
      </c>
      <c r="D1626" t="str">
        <v>LINEAL DE CAJAS</v>
      </c>
      <c r="E1626" t="str">
        <v>VISOR</v>
      </c>
      <c r="F1626" t="str">
        <v>POS</v>
      </c>
      <c r="G1626" t="str">
        <v>DIEBOLD</v>
      </c>
      <c r="H1626" t="str" xml:space="preserve">
        <v xml:space="preserve">Datos usuario_x000d_
Nombre: Ruth Marcela Pineda Vargas_x000d_
Correo: Marcela.Pineda@cencosud.com.co_x000d_
Usuario AD: RMPVarga_x000d_
Pais: Colombia_x000d_
Ubicacion: M074 METRO FACATATIVA_x000d_
Zona: Colombia Bogota_x000d_
Unidad de Negocio: Supermercados_x000d_
Servicio: Tiendas &amp; Centros de Distribucion_x000d_
Telefono: 3104775486_x000d_
Anexo: 8423303_x000d_
Descripcion: buenas tardes me podria colaborar para el cambio de los visores cajero de las pos 6-9-10-11-12-13-14-23-25 ya que no se ven muy bien los precios gracias</v>
      </c>
      <c r="I1626" t="str">
        <v>Su ayuda con el cambio de 9 Visores Cajero de la tienda Metro Facatativa</v>
      </c>
      <c r="J1626" t="str">
        <v>Se realizó el ensamble y alistamiento de 7 visores para cajero; se retiraron los visores viejos con sus respectivos cables y se instalaron los nuevos. Se instalaron en la POS 6-9-11-13-14-23-25. Se dejan operativas todas las cajas.</v>
      </c>
      <c r="K1626">
        <v>44845</v>
      </c>
      <c r="L1626">
        <v>44846</v>
      </c>
      <c r="M1626" t="str">
        <f>TEXT(L1626,"DDDDDDD")</f>
        <v>miércoles</v>
      </c>
      <c r="N1626" t="str">
        <v>M074 METRO FACATATIVA</v>
      </c>
      <c r="O1626" t="str">
        <v>FACATATIVA</v>
      </c>
      <c r="P1626" t="str">
        <f>IF(ISBLANK(O1626),"0",(VLOOKUP(O1626,REGION,2,FALSE)))</f>
        <v>BOGOTA</v>
      </c>
      <c r="Q1626" t="str">
        <v>ALEXANDER CASTILLO SOTELO</v>
      </c>
      <c r="R1626">
        <f>IF(ISBLANK(Q1626),"0", VLOOKUP(Q1626,PERSONAL,2,FALSE))</f>
        <v>80216449</v>
      </c>
      <c r="S1626" t="str">
        <v>ALIADO</v>
      </c>
      <c r="T1626">
        <v>0.625</v>
      </c>
      <c r="U1626">
        <v>0.75</v>
      </c>
      <c r="V1626">
        <f>IF(ISBLANK(T1626 ),"0",U1626-T1626)</f>
        <v>0.125</v>
      </c>
      <c r="W1626">
        <v>2</v>
      </c>
      <c r="X1626">
        <f>NETWORKDAYS(K1626,L1625)</f>
        <v>1</v>
      </c>
      <c r="Y1626" t="str">
        <f>IF(X1626&lt;=2,"CUMPLE","NO CUMPLE")</f>
        <v>CUMPLE</v>
      </c>
    </row>
    <row r="1627" xml:space="preserve">
      <c r="A1627">
        <v>12787983</v>
      </c>
      <c r="B1627" t="str">
        <v>REQUEST</v>
      </c>
      <c r="C1627" t="str">
        <v>CERRADO</v>
      </c>
      <c r="D1627" t="str">
        <v>ESTACIÓN DE SERVICIO</v>
      </c>
      <c r="E1627" t="str">
        <v>VISOR</v>
      </c>
      <c r="F1627" t="str">
        <v>POS</v>
      </c>
      <c r="G1627" t="str">
        <v>DIEBOLD</v>
      </c>
      <c r="H1627" t="str" xml:space="preserve">
        <v xml:space="preserve">Datos usuario_x000d_
Nombre: Luis Eduardo Vargas Moreno_x000d_
Correo: Eduardo.Vargas@cencosud.com.co_x000d_
Usuario AD: LEVMOREN_x000d_
Pais: Colombia_x000d_
Ubicacion: Z073 EDS MOSQUERA_x000d_
Zona: Colombia Bogota_x000d_
Unidad de Negocio: Supermercados_x000d_
Servicio: Tiendas &amp; Centros de Distribucion_x000d_
Telefono: 3155630824_x000d_
Anexo: 3155630824_x000d_
Descripcion: Buen dia; solicito comedidamente me ayuden cambiando los "Visores" de las POS # 27 y # 28 de la EDS Mosquera. La razon es que estan bastantes deteriorados por estar a la intemperie y no se ven legibles (especialmente en el dia). Gracias</v>
      </c>
      <c r="I1627" t="str">
        <v>Su ayuda con el cambio de 2 Visores de la EDS Mosquera</v>
      </c>
      <c r="J1627" t="str">
        <v>Se realizó el ensamble y alistamiento de 3 visores para cajero; se retiraron los visores viejos con sus respectivos cables y se instalaron los nuevos. Se instalaron 2 en la estación de servicio y 1 en la POS de Ecomerce Se dejan operativas todas las cajas.</v>
      </c>
      <c r="K1627">
        <v>44845</v>
      </c>
      <c r="L1627">
        <v>44846</v>
      </c>
      <c r="M1627" t="str">
        <f>TEXT(L1627,"DDDDDDD")</f>
        <v>miércoles</v>
      </c>
      <c r="N1627" t="str">
        <v>Z073 EDS MOSQUERA</v>
      </c>
      <c r="O1627" t="str">
        <v>MOSQUERA</v>
      </c>
      <c r="P1627" t="str">
        <f>IF(ISBLANK(O1627),"0",(VLOOKUP(O1627,REGION,2,FALSE)))</f>
        <v>BOGOTA</v>
      </c>
      <c r="Q1627" t="str">
        <v>ALEXANDER CASTILLO SOTELO</v>
      </c>
      <c r="R1627">
        <f>IF(ISBLANK(Q1627),"0", VLOOKUP(Q1627,PERSONAL,2,FALSE))</f>
        <v>80216449</v>
      </c>
      <c r="S1627" t="str">
        <v>ALIADO</v>
      </c>
      <c r="T1627">
        <v>0.4583333333333333</v>
      </c>
      <c r="U1627">
        <v>0.5416666666666666</v>
      </c>
      <c r="V1627">
        <f>IF(ISBLANK(T1627 ),"0",U1627-T1627)</f>
        <v>0.08333333333333331</v>
      </c>
      <c r="W1627">
        <v>2</v>
      </c>
      <c r="X1627">
        <f>NETWORKDAYS(K1627,L1626)</f>
        <v>2</v>
      </c>
      <c r="Y1627" t="str">
        <f>IF(X1627&lt;=2,"CUMPLE","NO CUMPLE")</f>
        <v>CUMPLE</v>
      </c>
    </row>
    <row r="1628">
      <c r="A1628" t="str">
        <v>DEDICADO</v>
      </c>
      <c r="B1628" t="str">
        <v>DEDICADO</v>
      </c>
      <c r="C1628" t="str">
        <v>CERRADO</v>
      </c>
      <c r="D1628" t="str">
        <v>CRC</v>
      </c>
      <c r="E1628" t="str">
        <v>DEDICADO</v>
      </c>
      <c r="F1628" t="str">
        <v>DEDICADO</v>
      </c>
      <c r="G1628" t="str">
        <v>DEDICADO</v>
      </c>
      <c r="H1628" t="str">
        <v>Gestión de soporte técnico en el Centro de Reparación</v>
      </c>
      <c r="I1628" t="str">
        <v>Gestión de soporte técnico en el Centro de Reparación</v>
      </c>
      <c r="J1628" t="str">
        <v>Se realiza actividad de acompañamiento en CRC</v>
      </c>
      <c r="K1628">
        <v>44846</v>
      </c>
      <c r="L1628">
        <v>44846</v>
      </c>
      <c r="M1628" t="str">
        <f>TEXT(L1628,"DDDDDDD")</f>
        <v>miércoles</v>
      </c>
      <c r="N1628" t="str">
        <v>CENTRO DE REPARACIÓN</v>
      </c>
      <c r="O1628" t="str">
        <v>BOGOTA</v>
      </c>
      <c r="P1628" t="str">
        <f>IF(ISBLANK(O1628),"0",(VLOOKUP(O1628,REGION,2,FALSE)))</f>
        <v>BOGOTA</v>
      </c>
      <c r="Q1628" t="str">
        <v>DIEGO ALBERTO TORRES CRUZ</v>
      </c>
      <c r="R1628">
        <f>IF(ISBLANK(Q1628),"0", VLOOKUP(Q1628,PERSONAL,2,FALSE))</f>
        <v>1000466791</v>
      </c>
      <c r="S1628" t="str">
        <v>DIRECTO</v>
      </c>
      <c r="T1628">
        <v>0.3333333333333333</v>
      </c>
      <c r="U1628">
        <v>0.75</v>
      </c>
      <c r="V1628">
        <v>0.4166666666666667</v>
      </c>
      <c r="W1628" t="str">
        <v>2;5</v>
      </c>
      <c r="X1628">
        <f>NETWORKDAYS(K1628,L1627)</f>
        <v>1</v>
      </c>
      <c r="Y1628" t="str">
        <f>IF(X1628&lt;=2,"CUMPLE","NO CUMPLE")</f>
        <v>CUMPLE</v>
      </c>
    </row>
    <row r="1629">
      <c r="A1629" t="str">
        <v>DEDICADO</v>
      </c>
      <c r="B1629" t="str">
        <v>DEDICADO</v>
      </c>
      <c r="C1629" t="str">
        <v>CERRADO</v>
      </c>
      <c r="D1629" t="str">
        <v>SEDE ADMINISTRATIVA</v>
      </c>
      <c r="E1629" t="str">
        <v>DEDICADO</v>
      </c>
      <c r="F1629" t="str">
        <v>DEDICADO</v>
      </c>
      <c r="G1629" t="str">
        <v>DEDICADO</v>
      </c>
      <c r="H1629" t="str">
        <v>Solicitud de técnico para apoyo en Sede Administrativa</v>
      </c>
      <c r="I1629" t="str">
        <v>Solicitud de técnico para apoyo en Sede Administrativa</v>
      </c>
      <c r="J1629" t="str">
        <v>Se realiza actividad de acompañamiento en Sede Administrativa</v>
      </c>
      <c r="K1629">
        <v>44846</v>
      </c>
      <c r="L1629">
        <v>44846</v>
      </c>
      <c r="M1629" t="str">
        <f>TEXT(L1629,"DDDDDDD")</f>
        <v>miércoles</v>
      </c>
      <c r="N1629" t="str">
        <v>SEDE ADMINISTRATIVA</v>
      </c>
      <c r="O1629" t="str">
        <v>BOGOTA</v>
      </c>
      <c r="P1629" t="str">
        <f>IF(ISBLANK(O1629),"0",(VLOOKUP(O1629,REGION,2,FALSE)))</f>
        <v>BOGOTA</v>
      </c>
      <c r="Q1629" t="str">
        <v>JHON CARLOS LUGO BENITEZ</v>
      </c>
      <c r="R1629">
        <f>IF(ISBLANK(Q1629),"0", VLOOKUP(Q1629,PERSONAL,2,FALSE))</f>
        <v>79966397</v>
      </c>
      <c r="S1629" t="str">
        <v>DIRECTO</v>
      </c>
      <c r="T1629">
        <v>0.3333333333333333</v>
      </c>
      <c r="U1629">
        <v>0.75</v>
      </c>
      <c r="V1629">
        <v>0.4166666666666667</v>
      </c>
      <c r="W1629" t="str">
        <v>2;5</v>
      </c>
      <c r="X1629">
        <f>NETWORKDAYS(K1629,L1628)</f>
        <v>1</v>
      </c>
      <c r="Y1629" t="str">
        <f>IF(X1629&lt;=2,"CUMPLE","NO CUMPLE")</f>
        <v>CUMPLE</v>
      </c>
    </row>
    <row r="1630">
      <c r="A1630" t="str">
        <v>DEDICADO</v>
      </c>
      <c r="B1630" t="str">
        <v>DEDICADO</v>
      </c>
      <c r="C1630" t="str">
        <v>CERRADO</v>
      </c>
      <c r="D1630" t="str">
        <v>TIENDA</v>
      </c>
      <c r="E1630" t="str">
        <v>DEDICADO</v>
      </c>
      <c r="F1630" t="str">
        <v>DEDICADO</v>
      </c>
      <c r="G1630" t="str">
        <v>DEDICADO</v>
      </c>
      <c r="H1630" t="str">
        <v>Solicitud de técnico para apoyo en Zona Centro</v>
      </c>
      <c r="I1630" t="str">
        <v>Solicitud de técnico para apoyo en Zona Centro</v>
      </c>
      <c r="J1630" t="str">
        <v>Se realiza actividad de acompañamiento en Zona Centro</v>
      </c>
      <c r="K1630">
        <v>44846</v>
      </c>
      <c r="L1630">
        <v>44846</v>
      </c>
      <c r="M1630" t="str">
        <f>TEXT(L1630,"DDDDDDD")</f>
        <v>miércoles</v>
      </c>
      <c r="N1630" t="str">
        <v>ZONA CENTRO</v>
      </c>
      <c r="O1630" t="str">
        <v>MEDELLIN</v>
      </c>
      <c r="P1630" t="str">
        <f>IF(ISBLANK(O1630),"0",(VLOOKUP(O1630,REGION,2,FALSE)))</f>
        <v>CENTRO</v>
      </c>
      <c r="Q1630" t="str">
        <v>YURIMAR MARQUEZ MUÑOZ</v>
      </c>
      <c r="R1630">
        <f>IF(ISBLANK(Q1630),"0", VLOOKUP(Q1630,PERSONAL,2,FALSE))</f>
        <v>1045025746</v>
      </c>
      <c r="S1630" t="str">
        <v>DIRECTO</v>
      </c>
      <c r="T1630">
        <v>0.3333333333333333</v>
      </c>
      <c r="U1630">
        <v>0.75</v>
      </c>
      <c r="V1630">
        <v>0.4166666666666667</v>
      </c>
      <c r="W1630" t="str">
        <v>2;5</v>
      </c>
      <c r="X1630">
        <f>NETWORKDAYS(K1630,L1629)</f>
        <v>1</v>
      </c>
      <c r="Y1630" t="str">
        <f>IF(X1630&lt;=2,"CUMPLE","NO CUMPLE")</f>
        <v>CUMPLE</v>
      </c>
    </row>
    <row r="1631">
      <c r="A1631" t="str">
        <v>DEDICADO</v>
      </c>
      <c r="B1631" t="str">
        <v>DEDICADO</v>
      </c>
      <c r="C1631" t="str">
        <v>CERRADO</v>
      </c>
      <c r="D1631" t="str">
        <v>TIENDA</v>
      </c>
      <c r="E1631" t="str">
        <v>DEDICADO</v>
      </c>
      <c r="F1631" t="str">
        <v>DEDICADO</v>
      </c>
      <c r="G1631" t="str">
        <v>DEDICADO</v>
      </c>
      <c r="H1631" t="str">
        <v>Solicitud de técnico para apoyo en Zona Bogotá</v>
      </c>
      <c r="I1631" t="str">
        <v>Solicitud de técnico para apoyo en Zona Bogotá</v>
      </c>
      <c r="J1631" t="str">
        <v>Se realiza actividad de acompañamiento en Zona Bogotá</v>
      </c>
      <c r="K1631">
        <v>44846</v>
      </c>
      <c r="L1631">
        <v>44846</v>
      </c>
      <c r="M1631" t="str">
        <f>TEXT(L1631,"DDDDDDD")</f>
        <v>miércoles</v>
      </c>
      <c r="N1631" t="str">
        <v>ZONA BOGOTA</v>
      </c>
      <c r="O1631" t="str">
        <v>BOGOTA</v>
      </c>
      <c r="P1631" t="str">
        <f>IF(ISBLANK(O1631),"0",(VLOOKUP(O1631,REGION,2,FALSE)))</f>
        <v>BOGOTA</v>
      </c>
      <c r="Q1631" t="str">
        <v>JOHAN SEBASTIAN CARDOZO SANCHEZ</v>
      </c>
      <c r="R1631">
        <f>IF(ISBLANK(Q1631),"0", VLOOKUP(Q1631,PERSONAL,2,FALSE))</f>
        <v>1023945681</v>
      </c>
      <c r="S1631" t="str">
        <v>DIRECTO</v>
      </c>
      <c r="T1631">
        <v>0.3333333333333333</v>
      </c>
      <c r="U1631">
        <v>0.75</v>
      </c>
      <c r="V1631">
        <v>0.4166666666666667</v>
      </c>
      <c r="W1631" t="str">
        <v>2;5</v>
      </c>
      <c r="X1631">
        <f>NETWORKDAYS(K1631,L1630)</f>
        <v>1</v>
      </c>
      <c r="Y1631" t="str">
        <f>IF(X1631&lt;=2,"CUMPLE","NO CUMPLE")</f>
        <v>CUMPLE</v>
      </c>
    </row>
    <row r="1632">
      <c r="A1632" t="str">
        <v>DEDICADO</v>
      </c>
      <c r="B1632" t="str">
        <v>DEDICADO</v>
      </c>
      <c r="C1632" t="str">
        <v>CERRADO</v>
      </c>
      <c r="D1632" t="str">
        <v>TIENDA</v>
      </c>
      <c r="E1632" t="str">
        <v>DEDICADO</v>
      </c>
      <c r="F1632" t="str">
        <v>DEDICADO</v>
      </c>
      <c r="G1632" t="str">
        <v>DEDICADO</v>
      </c>
      <c r="H1632" t="str">
        <v xml:space="preserve">Solicitud de técnico para apoyo en Zona Occidente </v>
      </c>
      <c r="I1632" t="str">
        <v xml:space="preserve">Solicitud de técnico para apoyo en Zona Occidente </v>
      </c>
      <c r="J1632" t="str">
        <v>Se realiza actividad de acompañamiento en Zona Occidente</v>
      </c>
      <c r="K1632">
        <v>44846</v>
      </c>
      <c r="L1632">
        <v>44846</v>
      </c>
      <c r="M1632" t="str">
        <f>TEXT(L1632,"DDDDDDD")</f>
        <v>miércoles</v>
      </c>
      <c r="N1632" t="str">
        <v>ZONA OCCIDENTE</v>
      </c>
      <c r="O1632" t="str">
        <v>CALI</v>
      </c>
      <c r="P1632" t="str">
        <v>OCCIDENTE</v>
      </c>
      <c r="Q1632" t="str">
        <v>LINA FERNANDA ARBOLEDA PRECIADO</v>
      </c>
      <c r="R1632">
        <v>1143832224</v>
      </c>
      <c r="S1632" t="str">
        <v>DIRECTO</v>
      </c>
      <c r="T1632">
        <v>0.3333333333333333</v>
      </c>
      <c r="U1632">
        <v>0.75</v>
      </c>
      <c r="V1632">
        <v>0.4166666666666667</v>
      </c>
      <c r="W1632" t="str">
        <v>2;5</v>
      </c>
      <c r="X1632">
        <f>NETWORKDAYS(K1632,L1631)</f>
        <v>1</v>
      </c>
      <c r="Y1632" t="str">
        <f>IF(X1632&lt;=2,"CUMPLE","NO CUMPLE")</f>
        <v>CUMPLE</v>
      </c>
    </row>
    <row r="1633" xml:space="preserve">
      <c r="A1633">
        <v>12738180</v>
      </c>
      <c r="B1633" t="str">
        <v>INCIDENT</v>
      </c>
      <c r="C1633" t="str">
        <v>CERRADO</v>
      </c>
      <c r="D1633" t="str">
        <v>RECIBO</v>
      </c>
      <c r="E1633" t="str">
        <v>PDA</v>
      </c>
      <c r="F1633" t="str">
        <v>PDA</v>
      </c>
      <c r="G1633" t="str">
        <v>HONEYWELL</v>
      </c>
      <c r="H1633"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Supermercados_x000d_
Servicio: Tiendas &amp; Centros de Distribucion_x000d_
Telefono: 3046553535_x000d_
Anexo: 2885800_x000d_
Descripcion: Buen dia._x000d_
Pda eda 51 con serial 19086B5D96 se encuentra averiada con falla en el modulo laser; la parte no se encuentra disponible en SGP ni esta creada; su autorizacion para reposicion del activo ya que la tienda cuenta con pocas pdas-Gracias_x000d_
</v>
      </c>
      <c r="I1633" t="str">
        <v>Jefe su autorizacion para envio del tecnico; asignacion pda con serial 19086B7274 retiro y alistamiento para envio al crc pda con serial 19086B5D96 area de recibo</v>
      </c>
      <c r="J1633" t="str">
        <v>Se solicita la información para realizar el procedimiento; se debe recoger y empacar la PDA con daño en sensor de lectura y cambiarla por una unidad  que está libre. Se recoge la unidad dañada con el serial 19086B5D96 y se procede a reprogramar PDA serial 19086B7274 utilizando el manual  de  configuración de PDA. Terminada la configuración se informa a soporte Cencosud Harold Gonzalez para realizar las actas de retiro y entrega; se firman por el jefe de área Fredy y gerencia  para enviar en formato PDF. También se deja embalada la unidad a despachar  para su rotulado y posterior recogida</v>
      </c>
      <c r="K1633">
        <v>44846</v>
      </c>
      <c r="L1633">
        <v>44846</v>
      </c>
      <c r="M1633" t="str">
        <f>TEXT(L1633,"DDDDDDD")</f>
        <v>miércoles</v>
      </c>
      <c r="N1633" t="str">
        <v>J036 JUMBO POPAYAN CAMPANARIO</v>
      </c>
      <c r="O1633" t="str">
        <v>POPAYAN</v>
      </c>
      <c r="P1633" t="str">
        <f>IF(ISBLANK(O1633),"0",(VLOOKUP(O1633,REGION,2,FALSE)))</f>
        <v>OCCIDENTE</v>
      </c>
      <c r="Q1633" t="str">
        <v>DANIEL FERNANDO PAREDES ARTEAGA</v>
      </c>
      <c r="R1633">
        <f>IF(ISBLANK(Q1633),"0", VLOOKUP(Q1633,PERSONAL,2,FALSE))</f>
        <v>10301691</v>
      </c>
      <c r="S1633" t="str">
        <v>DIRECTO</v>
      </c>
      <c r="T1633">
        <v>0.625</v>
      </c>
      <c r="U1633">
        <v>0.75</v>
      </c>
      <c r="V1633">
        <f>IF(ISBLANK(T1633 ),"0",U1633-T1633)</f>
        <v>0.125</v>
      </c>
      <c r="W1633">
        <v>2</v>
      </c>
      <c r="X1633">
        <f>NETWORKDAYS(K1633,L1632)</f>
        <v>1</v>
      </c>
      <c r="Y1633" t="str">
        <f>IF(X1633&lt;=2,"CUMPLE","NO CUMPLE")</f>
        <v>CUMPLE</v>
      </c>
    </row>
    <row r="1634" xml:space="preserve">
      <c r="A1634">
        <v>12799204</v>
      </c>
      <c r="B1634" t="str">
        <v>INCIDENT</v>
      </c>
      <c r="C1634" t="str">
        <v>CERRADO</v>
      </c>
      <c r="D1634" t="str">
        <v>RANCHO</v>
      </c>
      <c r="E1634" t="str">
        <v>PDA</v>
      </c>
      <c r="F1634" t="str">
        <v>PDA</v>
      </c>
      <c r="G1634" t="str">
        <v>HONEYWELL</v>
      </c>
      <c r="H1634" t="str" xml:space="preserve">
        <v xml:space="preserve">Datos usuario_x000d_
Nombre: Deivi Willian Imbachi Urbano_x000d_
Correo: deiviwillian.imbachiurbano@cencosud.com.co_x000d_
Usuario AD: DEImbachi_x000d_
Pais: Colombia_x000d_
Ubicacion: J036 JUMBO POPAYAN CAMPANARIO_x000d_
Zona: Colombia Occidente_x000d_
Unidad de Negocio: Supermercados_x000d_
Servicio: Tiendas &amp; Centros de Distribucion_x000d_
Telefono: 3113219966_x000d_
Anexo: 3137924693_x000d_
Descripcion: la PDA a un continua con la falla; de que se esta trabajando y se minimiza sola y al volver a abrir la pantalla se cierra el programa y se pierde lo que se este haciendo (merma; precios; agotados; etc.) no conserva las actualizaciones que le hacen._x000d_
Seccion de la tienda en donde se ubica la PDT o usuario: rancho</v>
      </c>
      <c r="I1634" t="str">
        <v>tecnico de isit visite la tienda para la validar la novedad reportada con la pdt de rancho.</v>
      </c>
      <c r="J1634" t="str">
        <v>Se solicita la información para realizar el procedimiento e informan que es falla en una pda y se procede a realizar un test de pantalla y una reducción de sensibilidad en los tiempos de inactividad. Se deja el dispositivo en seguimiento para ver si presenta falla; no se presentan anomalías. Se realiza una prueba en campo y trabaja ben. Se entrega PDA operativa</v>
      </c>
      <c r="K1634">
        <v>44846</v>
      </c>
      <c r="L1634">
        <v>44846</v>
      </c>
      <c r="M1634" t="str">
        <f>TEXT(L1634,"DDDDDDD")</f>
        <v>miércoles</v>
      </c>
      <c r="N1634" t="str">
        <v>J036 JUMBO POPAYAN CAMPANARIO</v>
      </c>
      <c r="O1634" t="str">
        <v>POPAYAN</v>
      </c>
      <c r="P1634" t="str">
        <f>IF(ISBLANK(O1634),"0",(VLOOKUP(O1634,REGION,2,FALSE)))</f>
        <v>OCCIDENTE</v>
      </c>
      <c r="Q1634" t="str">
        <v>DANIEL FERNANDO PAREDES ARTEAGA</v>
      </c>
      <c r="R1634">
        <f>IF(ISBLANK(Q1634),"0", VLOOKUP(Q1634,PERSONAL,2,FALSE))</f>
        <v>10301691</v>
      </c>
      <c r="S1634" t="str">
        <v>DIRECTO</v>
      </c>
      <c r="T1634">
        <v>0.59375</v>
      </c>
      <c r="U1634">
        <v>0.625</v>
      </c>
      <c r="V1634">
        <f>IF(ISBLANK(T1634 ),"0",U1634-T1634)</f>
        <v>0.03125</v>
      </c>
      <c r="W1634">
        <v>1</v>
      </c>
      <c r="X1634">
        <f>NETWORKDAYS(K1634,L1633)</f>
        <v>1</v>
      </c>
      <c r="Y1634" t="str">
        <f>IF(X1634&lt;=2,"CUMPLE","NO CUMPLE")</f>
        <v>CUMPLE</v>
      </c>
    </row>
    <row r="1635" xml:space="preserve">
      <c r="A1635">
        <v>12805021</v>
      </c>
      <c r="B1635" t="str">
        <v>INCIDENT</v>
      </c>
      <c r="C1635" t="str">
        <v>CERRADO</v>
      </c>
      <c r="D1635" t="str">
        <v>PGC</v>
      </c>
      <c r="E1635" t="str">
        <v>PDA</v>
      </c>
      <c r="F1635" t="str">
        <v>PDA</v>
      </c>
      <c r="G1635" t="str">
        <v>HONEYWELL</v>
      </c>
      <c r="H1635" t="str" xml:space="preserve">
        <v xml:space="preserve">Datos usuario_x000d_
Nombre: Paula Liliana Cedeno Cabrera_x000d_
Correo: PaulaLiliana.CedenoCabrera@cencosud.com.co_x000d_
Usuario AD: PCedenoC_x000d_
Pais: Colombia_x000d_
Ubicacion: M179 METRO PITALITO_x000d_
Zona: Colombia Occidente_x000d_
Unidad de Negocio: METRO_x000d_
Servicio: null_x000d_
Telefono: 3118128060_x000d_
Anexo: null_x000d_
Descripcion: Buen dia_x000d_
me pueden ayudar validando que la toma de la cantidad de peroques no me deja ingresar; si no que se salta al siguiente_x000d_
_x000d_
relaciono serial 21175b72d1_x000d_
agradezco su colaboracion_x000d_
espero pronta respuesta_x000d_
_x000d_
Seccion de la tienda en donde se ubica la PDT o usuario: pgc_x000d_
</v>
      </c>
      <c r="I1635" t="str">
        <v>tecnico de isit visite la tienda para la validacion de la aplicacion genesix la cual presenta novedad en este momento e la pdt de pgc</v>
      </c>
      <c r="J1635" t="str">
        <v>Se solicita servicio ya  que la PDT al momento de validadar la cantidad de peroques no deja editar si no que se salta a la sigiente. Se procede a validar la configuración del aplicativo mocha; pero está correcta por lo que se sigue con la restauración a modo de fabrica de la PDT. Se realiza configuración desde cero y al momento de configurar la red se tienen unos inconvenientes porque el usuario se encontraba bloqueado pero después de algunos minutos se logra resolver. Se realiza instalación y configuración de aplicaciones. Se deja el aplicativo funcional y se realizan pruebas exitosas con el usuario.</v>
      </c>
      <c r="K1635">
        <v>44846</v>
      </c>
      <c r="L1635">
        <v>44847</v>
      </c>
      <c r="M1635" t="str">
        <f>TEXT(L1635,"DDDDDDD")</f>
        <v>jueves</v>
      </c>
      <c r="N1635" t="str">
        <v>M179 METRO PITALITO</v>
      </c>
      <c r="O1635" t="str">
        <v>PITALITO</v>
      </c>
      <c r="P1635" t="str">
        <f>IF(ISBLANK(O1635),"0",(VLOOKUP(O1635,REGION,2,FALSE)))</f>
        <v>OCCIDENTE</v>
      </c>
      <c r="Q1635" t="str">
        <v>RAFAEL EDUARDO MARTINEZ ROCHA</v>
      </c>
      <c r="R1635">
        <f>IF(ISBLANK(Q1635),"0", VLOOKUP(Q1635,PERSONAL,2,FALSE))</f>
        <v>1014237678</v>
      </c>
      <c r="S1635" t="str">
        <v>DIRECTO</v>
      </c>
      <c r="T1635">
        <v>0.4166666666666667</v>
      </c>
      <c r="U1635">
        <v>0.5625</v>
      </c>
      <c r="V1635">
        <f>IF(ISBLANK(T1635 ),"0",U1635-T1635)</f>
        <v>0.14583333333333331</v>
      </c>
      <c r="W1635">
        <v>2</v>
      </c>
      <c r="X1635">
        <f>NETWORKDAYS(K1635,L1634)</f>
        <v>1</v>
      </c>
      <c r="Y1635" t="str">
        <f>IF(X1635&lt;=2,"CUMPLE","NO CUMPLE")</f>
        <v>CUMPLE</v>
      </c>
    </row>
    <row r="1636" xml:space="preserve">
      <c r="A1636">
        <v>12808424</v>
      </c>
      <c r="B1636" t="str">
        <v>INCIDENT</v>
      </c>
      <c r="C1636" t="str">
        <v>CERRADO</v>
      </c>
      <c r="D1636" t="str">
        <v>TIENDA</v>
      </c>
      <c r="E1636" t="str">
        <v>PDT</v>
      </c>
      <c r="F1636" t="str">
        <v>PDT</v>
      </c>
      <c r="G1636" t="str">
        <v>ZEBRA</v>
      </c>
      <c r="H1636"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JUMBO_x000d_
Servicio: Sistemas_x000d_
Telefono: 3174363709_x000d_
Anexo: null_x000d_
Descripcion: Buenas tardes;_x000d_
_x000d_
Se solicita apoyo para el dia Miercoles 12 de octubre a las 07:00 am en Tienda Metro Duitama para validar las PDT del area de inventarios Boyaca y dejarlas conectadas a la wi-fi._x000d_
_x000d_
Gracias_x000d_
Seccion de la tienda en donde se ubica la PDT o usuario: cswlan12 Metro Duitama</v>
      </c>
      <c r="I1636" t="str" xml:space="preserve">
        <v xml:space="preserve">Transfer Assignee from '' to 'Espinosa Rodriguez; Jamir Leandro '_x000d_
Transfer Group from 'Soporte_Onsite_BOGOTA' to 'Soporte_Onsite_REG_Remoto_SM Colombia'</v>
      </c>
      <c r="J1636" t="str" xml:space="preserve">
        <v xml:space="preserve">VISITA 1. 12/10/ 2022 - Se llega a sitio a las 2:15 pm donde jefe del área de inventarios; reporta falla en 5 pdt con la conexion wifi a la red CSWLAN12; al revisar las pdt se evidencia que previamente ya habian sido manipuladas según indicaciones de la persona de sistemas de Cencosud Giovanna López donde ya se presentaban pdt con Hard Reset. A solicitud de Giovanna López se procede con la actualización del firmware el cual se realiza a 2 pdt de las 5 intervenidas; las cuales al realizarles la actualización con tarjeta micro SD se reinician y presentan mensaje de error para acceder al usuario administrador y las otras 3 pdt sin tener la actualización de firmware se hace el hard reset según manual pero presentan error en la lectura de los 4 primeros códigos y no pasan de allí. Se solicita por parte de Giovanna López detener la configuración ya que hay inconsistencias en los procesos._x000d_
_x000d_
VISITA 2. 13/10/2022 Se llega a sitio a las 7:00 am para proceder con la configuración de las 5 PDT donde según instructivo e indicaciones de Giovanna López se realiza actualización de firmware y reconfiguración de las PDT; instalando APK y configurando aplicativos necesarios para las labores del personal de inventarios. Se realiza conexión a red CSWLAN12 con usuario de la tienda de Duitama; se hace hace entrega de las PDT a Jefe de inventarios Juan Carlos quien valida que todas estén correctamente configuradas y operativas; adicional se envia evidencia fotográfica a Giovanna López donde queda registrado serial; mac; ip y conexión wifi de las 8 PDT del área de inventarios. Todos los equipos del área quedan operativos.</v>
      </c>
      <c r="K1636">
        <v>44846</v>
      </c>
      <c r="L1636">
        <v>44847</v>
      </c>
      <c r="M1636" t="str">
        <f>TEXT(L1636,"DDDDDDD")</f>
        <v>jueves</v>
      </c>
      <c r="N1636" t="str">
        <v>M028 METRO DUITAMA INNOVO</v>
      </c>
      <c r="O1636" t="str">
        <v>DUITAMA</v>
      </c>
      <c r="P1636" t="str">
        <f>IF(ISBLANK(O1636),"0",(VLOOKUP(O1636,REGION,2,FALSE)))</f>
        <v>ORIENTE</v>
      </c>
      <c r="Q1636" t="str">
        <v>JHONATAN RICARDO VARGAS ZAMBRANO</v>
      </c>
      <c r="R1636">
        <f>IF(ISBLANK(Q1636),"0", VLOOKUP(Q1636,PERSONAL,2,FALSE))</f>
        <v>1057583301</v>
      </c>
      <c r="S1636" t="str">
        <v>DIRECTO</v>
      </c>
      <c r="T1636">
        <v>0.2916666666666667</v>
      </c>
      <c r="U1636">
        <v>0.5833333333333334</v>
      </c>
      <c r="V1636">
        <f>IF(ISBLANK(T1636 ),"0",U1636-T1636)</f>
        <v>0.2916666666666667</v>
      </c>
      <c r="W1636">
        <v>4</v>
      </c>
      <c r="X1636">
        <f>NETWORKDAYS(K1636,L1635)</f>
        <v>2</v>
      </c>
      <c r="Y1636" t="str">
        <f>IF(X1636&lt;=2,"CUMPLE","NO CUMPLE")</f>
        <v>CUMPLE</v>
      </c>
    </row>
    <row r="1637">
      <c r="A1637" t="str">
        <v>DEDICADO</v>
      </c>
      <c r="B1637" t="str">
        <v>DEDICADO</v>
      </c>
      <c r="C1637" t="str">
        <v>CERRADO</v>
      </c>
      <c r="D1637" t="str">
        <v>SEDE ADMINISTRATIVA</v>
      </c>
      <c r="E1637" t="str">
        <v>DEDICADO</v>
      </c>
      <c r="F1637" t="str">
        <v>DEDICADO</v>
      </c>
      <c r="G1637" t="str">
        <v>DEDICADO</v>
      </c>
      <c r="H1637" t="str">
        <v>Solicitud de técnico para apoyo en Sede Administrativa</v>
      </c>
      <c r="I1637" t="str">
        <v>Solicitud de técnico para apoyo en Sede Administrativa</v>
      </c>
      <c r="J1637" t="str">
        <v>Se realiza actividad de acompañamiento en Sede Administrativa</v>
      </c>
      <c r="K1637">
        <v>44847</v>
      </c>
      <c r="L1637">
        <v>44847</v>
      </c>
      <c r="M1637" t="str">
        <f>TEXT(L1637,"DDDDDDD")</f>
        <v>jueves</v>
      </c>
      <c r="N1637" t="str">
        <v>SEDE ADMINISTRATIVA</v>
      </c>
      <c r="O1637" t="str">
        <v>BOGOTA</v>
      </c>
      <c r="P1637" t="str">
        <f>IF(ISBLANK(O1637),"0",(VLOOKUP(O1637,REGION,2,FALSE)))</f>
        <v>BOGOTA</v>
      </c>
      <c r="Q1637" t="str">
        <v>JHON CARLOS LUGO BENITEZ</v>
      </c>
      <c r="R1637">
        <f>IF(ISBLANK(Q1637),"0", VLOOKUP(Q1637,PERSONAL,2,FALSE))</f>
        <v>79966397</v>
      </c>
      <c r="S1637" t="str">
        <v>DIRECTO</v>
      </c>
      <c r="T1637">
        <v>0.3333333333333333</v>
      </c>
      <c r="U1637">
        <v>0.75</v>
      </c>
      <c r="V1637">
        <v>0.4166666666666667</v>
      </c>
      <c r="W1637" t="str">
        <v>2;5</v>
      </c>
      <c r="X1637">
        <f>NETWORKDAYS(K1637,L1636)</f>
        <v>1</v>
      </c>
      <c r="Y1637" t="str">
        <f>IF(X1637&lt;=2,"CUMPLE","NO CUMPLE")</f>
        <v>CUMPLE</v>
      </c>
    </row>
    <row r="1638">
      <c r="A1638" t="str">
        <v>DEDICADO</v>
      </c>
      <c r="B1638" t="str">
        <v>DEDICADO</v>
      </c>
      <c r="C1638" t="str">
        <v>CERRADO</v>
      </c>
      <c r="D1638" t="str">
        <v>TIENDA</v>
      </c>
      <c r="E1638" t="str">
        <v>DEDICADO</v>
      </c>
      <c r="F1638" t="str">
        <v>DEDICADO</v>
      </c>
      <c r="G1638" t="str">
        <v>DEDICADO</v>
      </c>
      <c r="H1638" t="str">
        <v>Solicitud de técnico para apoyo en Zona Centro</v>
      </c>
      <c r="I1638" t="str">
        <v>Solicitud de técnico para apoyo en Zona Centro</v>
      </c>
      <c r="J1638" t="str">
        <v>Se realiza actividad de acompañamiento en Zona Centro</v>
      </c>
      <c r="K1638">
        <v>44847</v>
      </c>
      <c r="L1638">
        <v>44847</v>
      </c>
      <c r="M1638" t="str">
        <f>TEXT(L1638,"DDDDDDD")</f>
        <v>jueves</v>
      </c>
      <c r="N1638" t="str">
        <v>ZONA CENTRO</v>
      </c>
      <c r="O1638" t="str">
        <v>MEDELLIN</v>
      </c>
      <c r="P1638" t="str">
        <f>IF(ISBLANK(O1638),"0",(VLOOKUP(O1638,REGION,2,FALSE)))</f>
        <v>CENTRO</v>
      </c>
      <c r="Q1638" t="str">
        <v>YURIMAR MARQUEZ MUÑOZ</v>
      </c>
      <c r="R1638">
        <f>IF(ISBLANK(Q1638),"0", VLOOKUP(Q1638,PERSONAL,2,FALSE))</f>
        <v>1045025746</v>
      </c>
      <c r="S1638" t="str">
        <v>DIRECTO</v>
      </c>
      <c r="T1638">
        <v>0.3333333333333333</v>
      </c>
      <c r="U1638">
        <v>0.75</v>
      </c>
      <c r="V1638">
        <v>0.4166666666666667</v>
      </c>
      <c r="W1638" t="str">
        <v>2;5</v>
      </c>
      <c r="X1638">
        <f>NETWORKDAYS(K1638,L1637)</f>
        <v>1</v>
      </c>
      <c r="Y1638" t="str">
        <f>IF(X1638&lt;=2,"CUMPLE","NO CUMPLE")</f>
        <v>CUMPLE</v>
      </c>
    </row>
    <row r="1639">
      <c r="A1639" t="str">
        <v>DEDICADO</v>
      </c>
      <c r="B1639" t="str">
        <v>DEDICADO</v>
      </c>
      <c r="C1639" t="str">
        <v>CERRADO</v>
      </c>
      <c r="D1639" t="str">
        <v>TIENDA</v>
      </c>
      <c r="E1639" t="str">
        <v>DEDICADO</v>
      </c>
      <c r="F1639" t="str">
        <v>DEDICADO</v>
      </c>
      <c r="G1639" t="str">
        <v>DEDICADO</v>
      </c>
      <c r="H1639" t="str">
        <v>Solicitud de técnico para apoyo en Zona Bogotá</v>
      </c>
      <c r="I1639" t="str">
        <v>Solicitud de técnico para apoyo en Zona Bogotá</v>
      </c>
      <c r="J1639" t="str">
        <v>Se realiza actividad de acompañamiento en Zona Bogotá</v>
      </c>
      <c r="K1639">
        <v>44847</v>
      </c>
      <c r="L1639">
        <v>44847</v>
      </c>
      <c r="M1639" t="str">
        <f>TEXT(L1639,"DDDDDDD")</f>
        <v>jueves</v>
      </c>
      <c r="N1639" t="str">
        <v>ZONA BOGOTA</v>
      </c>
      <c r="O1639" t="str">
        <v>BOGOTA</v>
      </c>
      <c r="P1639" t="str">
        <f>IF(ISBLANK(O1639),"0",(VLOOKUP(O1639,REGION,2,FALSE)))</f>
        <v>BOGOTA</v>
      </c>
      <c r="Q1639" t="str">
        <v>JOHAN SEBASTIAN CARDOZO SANCHEZ</v>
      </c>
      <c r="R1639">
        <f>IF(ISBLANK(Q1639),"0", VLOOKUP(Q1639,PERSONAL,2,FALSE))</f>
        <v>1023945681</v>
      </c>
      <c r="S1639" t="str">
        <v>DIRECTO</v>
      </c>
      <c r="T1639">
        <v>0.3333333333333333</v>
      </c>
      <c r="U1639">
        <v>0.75</v>
      </c>
      <c r="V1639">
        <v>0.4166666666666667</v>
      </c>
      <c r="W1639" t="str">
        <v>2;5</v>
      </c>
      <c r="X1639">
        <f>NETWORKDAYS(K1639,L1638)</f>
        <v>1</v>
      </c>
      <c r="Y1639" t="str">
        <f>IF(X1639&lt;=2,"CUMPLE","NO CUMPLE")</f>
        <v>CUMPLE</v>
      </c>
    </row>
    <row r="1640">
      <c r="A1640" t="str">
        <v>DEDICADO</v>
      </c>
      <c r="B1640" t="str">
        <v>DEDICADO</v>
      </c>
      <c r="C1640" t="str">
        <v>CERRADO</v>
      </c>
      <c r="D1640" t="str">
        <v>TIENDA</v>
      </c>
      <c r="E1640" t="str">
        <v>DEDICADO</v>
      </c>
      <c r="F1640" t="str">
        <v>DEDICADO</v>
      </c>
      <c r="G1640" t="str">
        <v>DEDICADO</v>
      </c>
      <c r="H1640" t="str">
        <v xml:space="preserve">Solicitud de técnico para apoyo en Zona Occidente </v>
      </c>
      <c r="I1640" t="str">
        <v xml:space="preserve">Solicitud de técnico para apoyo en Zona Occidente </v>
      </c>
      <c r="J1640" t="str">
        <v>Se realiza actividad de acompañamiento en Zona Occidente</v>
      </c>
      <c r="K1640">
        <v>44847</v>
      </c>
      <c r="L1640">
        <v>44847</v>
      </c>
      <c r="M1640" t="str">
        <f>TEXT(L1640,"DDDDDDD")</f>
        <v>jueves</v>
      </c>
      <c r="N1640" t="str">
        <v>ZONA OCCIDENTE</v>
      </c>
      <c r="O1640" t="str">
        <v>CALI</v>
      </c>
      <c r="P1640" t="str">
        <v>OCCIDENTE</v>
      </c>
      <c r="Q1640" t="str">
        <v>LINA FERNANDA ARBOLEDA PRECIADO</v>
      </c>
      <c r="R1640">
        <v>1143832224</v>
      </c>
      <c r="S1640" t="str">
        <v>DIRECTO</v>
      </c>
      <c r="T1640">
        <v>0.3333333333333333</v>
      </c>
      <c r="U1640">
        <v>0.75</v>
      </c>
      <c r="V1640">
        <v>0.4166666666666667</v>
      </c>
      <c r="W1640" t="str">
        <v>2;5</v>
      </c>
      <c r="X1640">
        <f>NETWORKDAYS(K1640,L1639)</f>
        <v>1</v>
      </c>
      <c r="Y1640" t="str">
        <f>IF(X1640&lt;=2,"CUMPLE","NO CUMPLE")</f>
        <v>CUMPLE</v>
      </c>
    </row>
    <row r="1641" xml:space="preserve">
      <c r="A1641">
        <v>12810772</v>
      </c>
      <c r="B1641" t="str">
        <v>REQUEST</v>
      </c>
      <c r="C1641" t="str">
        <v>CERRADO</v>
      </c>
      <c r="D1641" t="str">
        <v>TIENDA</v>
      </c>
      <c r="E1641" t="str">
        <v>RELOJ</v>
      </c>
      <c r="F1641" t="str">
        <v>BIOMETRICO</v>
      </c>
      <c r="G1641" t="str">
        <v>SUPREMA</v>
      </c>
      <c r="H1641" t="str" xml:space="preserve">
        <v xml:space="preserve">Datos usuario_x000d_
Nombre: Flor Carlina Carmona Martinez_x000d_
Correo: FlorCarlina.CarmonaMartinez@cencosud.com.co_x000d_
Usuario AD: fccarmon_x000d_
Pais: Colombia_x000d_
Ubicacion: M085 METRO MONTERIA_x000d_
Zona: Colombia Costa_x000d_
Unidad de Negocio: Supermercados_x000d_
Servicio: Tiendas &amp; Centros de Distribucion_x000d_
Telefono: 3042088955_x000d_
Anexo: 7850402_x000d_
Descripcion: Buenos dias;_x000d_
_x000d_
Favor nos ayudan con la validacion de los relojes de marcajes los cuales no estan conectando con NOMIPLUS;_x000d_
_x000d_
gracias por la atencion prestada._x000d_
AREA EN DONDE SE UBICA EL EQUIPO : PISO DE VENTA</v>
      </c>
      <c r="I1641" t="str">
        <v>FYI</v>
      </c>
      <c r="J1641" t="str">
        <v>Se realiza visita a tienda el 13/10 donde se valida la configuración de los relojes y se valida que la conexión de red esté funcionando bien. No es posible validar con analista de nómina la conexión de los relojes. Se realiza nueva visita el 14/10 donde se realiza cambio de ip de los relojes y se valida respuesta con Redes y con analista de nómina; donde se confirma que ya está respondiendo correctamente. Se deja reloj completamente operativo</v>
      </c>
      <c r="K1641">
        <v>44847</v>
      </c>
      <c r="L1641">
        <v>44848</v>
      </c>
      <c r="M1641" t="str">
        <f>TEXT(L1641,"DDDDDDD")</f>
        <v>viernes</v>
      </c>
      <c r="N1641" t="str">
        <v>M085 METRO MONTERIA</v>
      </c>
      <c r="O1641" t="str">
        <v>MONTERIA</v>
      </c>
      <c r="P1641" t="str">
        <f>IF(ISBLANK(O1641),"0",(VLOOKUP(O1641,REGION,2,FALSE)))</f>
        <v>COSTA</v>
      </c>
      <c r="Q1641" t="str">
        <v>SHARON YANETH KERGUELEN WILCHES</v>
      </c>
      <c r="R1641">
        <f>IF(ISBLANK(Q1641),"0", VLOOKUP(Q1641,PERSONAL,2,FALSE))</f>
        <v>1067917448</v>
      </c>
      <c r="S1641" t="str">
        <v>DIRECTO</v>
      </c>
      <c r="T1641">
        <v>0.3333333333333333</v>
      </c>
      <c r="U1641">
        <v>0.4583333333333333</v>
      </c>
      <c r="V1641">
        <f>IF(ISBLANK(T1641 ),"0",U1641-T1641)</f>
        <v>0.125</v>
      </c>
      <c r="W1641">
        <v>2</v>
      </c>
      <c r="X1641">
        <f>NETWORKDAYS(K1641,L1640)</f>
        <v>1</v>
      </c>
      <c r="Y1641" t="str">
        <f>IF(X1641&lt;=2,"CUMPLE","NO CUMPLE")</f>
        <v>CUMPLE</v>
      </c>
    </row>
    <row r="1642" xml:space="preserve">
      <c r="A1642">
        <v>12810743</v>
      </c>
      <c r="B1642" t="str">
        <v>REQUEST</v>
      </c>
      <c r="C1642" t="str">
        <v>CERRADO</v>
      </c>
      <c r="D1642" t="str">
        <v>TIENDA</v>
      </c>
      <c r="E1642" t="str">
        <v>IMPRESORA</v>
      </c>
      <c r="F1642" t="str">
        <v>MANO</v>
      </c>
      <c r="G1642" t="str">
        <v>ZEBRA</v>
      </c>
      <c r="H1642" t="str" xml:space="preserve">
        <v xml:space="preserve">Datos usuario_x000d_
Nombre: Rosa Angela Zabala Montiel_x000d_
Correo: Angela.Zabala@cencosud.com.co_x000d_
Usuario AD: RAZabala_x000d_
Pais: Colombia_x000d_
Ubicacion: J047 JUMBO GIRARDOT_x000d_
Zona: Colombia Occidente_x000d_
Unidad de Negocio: Supermercados_x000d_
Servicio: Tiendas &amp; Centros de Distribucion_x000d_
Telefono: 3222169129_x000d_
Anexo: 8872700_x000d_
Descripcion: Buen dia_x000d_
por favor me colabora con la novedad de la impresora de flejes; ip 10.131.100.51; ya que la impresion sale borrosa; esta se encuentra en el area comercial</v>
      </c>
      <c r="I1642" t="str" xml:space="preserve">
        <v xml:space="preserve">Solicito de su ayuda para la revisión de la impresora de escritorio ubicada en el área comercial ya que reportan impresiones borrosas validar cual es la causa de la falla y dar el diagnóstico y solución a la novedad_x000d_
Equipo:_x000d_
Maraca: ZEBRA_x000d_
Modelo: ZT230_x000d_
Serial: 52J192702871_x000d_
Ubicación Oficinas comerciales_x000d_
Contacto en tienda : Angela Zabala 3222169129</v>
      </c>
      <c r="J1642" t="str">
        <v>Se realiza revisión de la impresora Zebro modelo ZT230 y se evidencia problemas al momento de imprimir; se muestra borrosa la impresión. Se revisa presión del cabezal y sensores pero están funcionando correctamente. Se soluciona la falla ya que se evidencia en el rodillo demasiada suciedad y obstrucción con una etiqueta ya que al imprimir obstruye la presión de la cinta y la etiqueta; por esto sale borrosa. Se soluciona la falla limpiando correctamente el rodillo quitandole todo tipo de suciedad y obstrucción. Se pone a pruebas y funciona OK</v>
      </c>
      <c r="K1642">
        <v>44847</v>
      </c>
      <c r="L1642">
        <v>44848</v>
      </c>
      <c r="M1642" t="str">
        <f>TEXT(L1642,"DDDDDDD")</f>
        <v>viernes</v>
      </c>
      <c r="N1642" t="str">
        <v>J047 JUMBO GIRARDOT</v>
      </c>
      <c r="O1642" t="str">
        <v>GIRARDOT</v>
      </c>
      <c r="P1642" t="str">
        <f>IF(ISBLANK(O1642),"0",(VLOOKUP(O1642,REGION,2,FALSE)))</f>
        <v>OCCIDENTE</v>
      </c>
      <c r="Q1642" t="str">
        <v>RAFAEL ARDILA PUENTES</v>
      </c>
      <c r="R1642">
        <f>IF(ISBLANK(Q1642),"0", VLOOKUP(Q1642,PERSONAL,2,FALSE))</f>
        <v>1018419858</v>
      </c>
      <c r="S1642" t="str">
        <v>ALIADO</v>
      </c>
      <c r="T1642">
        <v>0.4583333333333333</v>
      </c>
      <c r="U1642">
        <v>0.5</v>
      </c>
      <c r="V1642">
        <f>IF(ISBLANK(T1642 ),"0",U1642-T1642)</f>
        <v>0.041666666666666685</v>
      </c>
      <c r="W1642">
        <v>1</v>
      </c>
      <c r="X1642">
        <f>NETWORKDAYS(K1642,L1641)</f>
        <v>2</v>
      </c>
      <c r="Y1642" t="str">
        <f>IF(X1642&lt;=2,"CUMPLE","NO CUMPLE")</f>
        <v>CUMPLE</v>
      </c>
    </row>
    <row r="1643" xml:space="preserve">
      <c r="A1643">
        <v>12812453</v>
      </c>
      <c r="B1643" t="str">
        <v>INCIDENT</v>
      </c>
      <c r="C1643" t="str">
        <v>CERRADO</v>
      </c>
      <c r="D1643" t="str">
        <v>TIENDA</v>
      </c>
      <c r="E1643" t="str">
        <v>IMPRESORA</v>
      </c>
      <c r="F1643" t="str">
        <v>MANO</v>
      </c>
      <c r="G1643" t="str">
        <v>ZEBRA</v>
      </c>
      <c r="H1643" t="str" xml:space="preserve">
        <v xml:space="preserve">Datos usuario_x000d_
Nombre: Neider Calderon Quimbaya_x000d_
Correo: Neider.CalderonQuimbaya@cencosud.com.co_x000d_
Usuario AD: NeCalder_x000d_
Pais: Colombia_x000d_
Ubicacion: M038 METRO NEIVA CENTRO DE CONVENCIONES_x000d_
Zona: Colombia Occidente_x000d_
Unidad de Negocio: METRO_x000d_
Servicio: null_x000d_
Telefono: 3223507034_x000d_
Anexo: null_x000d_
Descripcion: Buen dia; agradezco su ayuda con la zebra portable ya genera los peroques. S/N: XXQVJ63500561.</v>
      </c>
      <c r="I1643" t="str" xml:space="preserve">
        <v xml:space="preserve">Solicito de su ayuda para revisión de la impresora portable del área de bazar que no imprime; ya que al parecer perdió la configuración no responde ping a la dirección ip 10.132.22.251 se solicita configurar parámetros nuevamente y validar el usuario de la tienda pda_m038co para solucionar la novedad._x000d_
EQUIPO: Impresora Portable_x000d_
MARCA: ZEBRA_x000d_
SERAIL: XXQVJ163500561_x000d_
UBICACIÓN:_x000d_
CONTACTO EN TEINDA: Néider Calderón Quimbaya 3223507034</v>
      </c>
      <c r="J1643" t="str">
        <v>Se solicita servicio ya  que la zebra portable no genera los peroques. Se procede a revisar la impresora y se observa que no tiene conectividad a internet; por lo que se procede a realizar la configuración de red de esta; pero se tienen inconvenientes debido a que al hacer los cambios en el aplicativo  desde el pc de sistemas; la impresora no guardaba los cambios; después de revisar varias cosas y descartar; se identifica que el cable usb de conexion de la impresora al computador estaba dañado por lo que toca ir a comprar uno nuevo solucionando con esto el inconveniente. Una vez esto se configuran nuevamente los parametros de red solucionando el error. Se hacen pruebas de impresión correctas y se hace entrega a usuario jefe de tienda  Mauricio Santos</v>
      </c>
      <c r="K1643">
        <v>44847</v>
      </c>
      <c r="L1643">
        <v>44848</v>
      </c>
      <c r="M1643" t="str">
        <f>TEXT(L1643,"DDDDDDD")</f>
        <v>viernes</v>
      </c>
      <c r="N1643" t="str">
        <v>M038 METRO NEIVA CENTRO DE CONVENCIONES</v>
      </c>
      <c r="O1643" t="str">
        <v>NEIVA</v>
      </c>
      <c r="P1643" t="str">
        <f>IF(ISBLANK(O1643),"0",(VLOOKUP(O1643,REGION,2,FALSE)))</f>
        <v>OCCIDENTE</v>
      </c>
      <c r="Q1643" t="str">
        <v>RAFAEL EDUARDO MARTINEZ ROCHA</v>
      </c>
      <c r="R1643">
        <f>IF(ISBLANK(Q1643),"0", VLOOKUP(Q1643,PERSONAL,2,FALSE))</f>
        <v>1014237678</v>
      </c>
      <c r="S1643" t="str">
        <v>DIRECTO</v>
      </c>
      <c r="T1643">
        <v>0.375</v>
      </c>
      <c r="U1643">
        <v>0.5</v>
      </c>
      <c r="V1643">
        <f>IF(ISBLANK(T1643 ),"0",U1643-T1643)</f>
        <v>0.125</v>
      </c>
      <c r="W1643">
        <v>2</v>
      </c>
      <c r="X1643">
        <f>NETWORKDAYS(K1643,L1642)</f>
        <v>2</v>
      </c>
      <c r="Y1643" t="str">
        <f>IF(X1643&lt;=2,"CUMPLE","NO CUMPLE")</f>
        <v>CUMPLE</v>
      </c>
    </row>
    <row r="1644">
      <c r="A1644" t="str">
        <v>DEDICADO</v>
      </c>
      <c r="B1644" t="str">
        <v>DEDICADO</v>
      </c>
      <c r="C1644" t="str">
        <v>CERRADO</v>
      </c>
      <c r="D1644" t="str">
        <v>CRC</v>
      </c>
      <c r="E1644" t="str">
        <v>DEDICADO</v>
      </c>
      <c r="F1644" t="str">
        <v>DEDICADO</v>
      </c>
      <c r="G1644" t="str">
        <v>DEDICADO</v>
      </c>
      <c r="H1644" t="str">
        <v>Gestión de soporte técnico en el Centro de Reparación</v>
      </c>
      <c r="I1644" t="str">
        <v>Gestión de soporte técnico en el Centro de Reparación</v>
      </c>
      <c r="J1644" t="str">
        <v>Se realiza actividad de acompañamiento en CRC</v>
      </c>
      <c r="K1644">
        <v>44848</v>
      </c>
      <c r="L1644">
        <v>44848</v>
      </c>
      <c r="M1644" t="str">
        <f>TEXT(L1644,"DDDDDDD")</f>
        <v>viernes</v>
      </c>
      <c r="N1644" t="str">
        <v>CENTRO DE REPARACIÓN</v>
      </c>
      <c r="O1644" t="str">
        <v>BOGOTA</v>
      </c>
      <c r="P1644" t="str">
        <f>IF(ISBLANK(O1644),"0",(VLOOKUP(O1644,REGION,2,FALSE)))</f>
        <v>BOGOTA</v>
      </c>
      <c r="Q1644" t="str">
        <v>DIEGO ALBERTO TORRES CRUZ</v>
      </c>
      <c r="R1644">
        <f>IF(ISBLANK(Q1644),"0", VLOOKUP(Q1644,PERSONAL,2,FALSE))</f>
        <v>1000466791</v>
      </c>
      <c r="S1644" t="str">
        <v>DIRECTO</v>
      </c>
      <c r="T1644">
        <v>0.3333333333333333</v>
      </c>
      <c r="U1644">
        <v>0.75</v>
      </c>
      <c r="V1644">
        <v>0.4166666666666667</v>
      </c>
      <c r="W1644" t="str">
        <v>2;5</v>
      </c>
      <c r="X1644">
        <f>NETWORKDAYS(K1644,L1643)</f>
        <v>1</v>
      </c>
      <c r="Y1644" t="str">
        <f>IF(X1644&lt;=2,"CUMPLE","NO CUMPLE")</f>
        <v>CUMPLE</v>
      </c>
    </row>
    <row r="1645">
      <c r="A1645" t="str">
        <v>DEDICADO</v>
      </c>
      <c r="B1645" t="str">
        <v>DEDICADO</v>
      </c>
      <c r="C1645" t="str">
        <v>CERRADO</v>
      </c>
      <c r="D1645" t="str">
        <v>SEDE ADMINISTRATIVA</v>
      </c>
      <c r="E1645" t="str">
        <v>DEDICADO</v>
      </c>
      <c r="F1645" t="str">
        <v>DEDICADO</v>
      </c>
      <c r="G1645" t="str">
        <v>DEDICADO</v>
      </c>
      <c r="H1645" t="str">
        <v>Solicitud de técnico para apoyo en Sede Administrativa</v>
      </c>
      <c r="I1645" t="str">
        <v>Solicitud de técnico para apoyo en Sede Administrativa</v>
      </c>
      <c r="J1645" t="str">
        <v>Se realiza actividad de acompañamiento en Sede Administrativa</v>
      </c>
      <c r="K1645">
        <v>44848</v>
      </c>
      <c r="L1645">
        <v>44848</v>
      </c>
      <c r="M1645" t="str">
        <f>TEXT(L1645,"DDDDDDD")</f>
        <v>viernes</v>
      </c>
      <c r="N1645" t="str">
        <v>SEDE ADMINISTRATIVA</v>
      </c>
      <c r="O1645" t="str">
        <v>BOGOTA</v>
      </c>
      <c r="P1645" t="str">
        <f>IF(ISBLANK(O1645),"0",(VLOOKUP(O1645,REGION,2,FALSE)))</f>
        <v>BOGOTA</v>
      </c>
      <c r="Q1645" t="str">
        <v>JHON CARLOS LUGO BENITEZ</v>
      </c>
      <c r="R1645">
        <f>IF(ISBLANK(Q1645),"0", VLOOKUP(Q1645,PERSONAL,2,FALSE))</f>
        <v>79966397</v>
      </c>
      <c r="S1645" t="str">
        <v>DIRECTO</v>
      </c>
      <c r="T1645">
        <v>0.3333333333333333</v>
      </c>
      <c r="U1645">
        <v>0.75</v>
      </c>
      <c r="V1645">
        <v>0.4166666666666667</v>
      </c>
      <c r="W1645" t="str">
        <v>2;5</v>
      </c>
      <c r="X1645">
        <f>NETWORKDAYS(K1645,L1644)</f>
        <v>1</v>
      </c>
      <c r="Y1645" t="str">
        <f>IF(X1645&lt;=2,"CUMPLE","NO CUMPLE")</f>
        <v>CUMPLE</v>
      </c>
    </row>
    <row r="1646">
      <c r="A1646" t="str">
        <v>DEDICADO</v>
      </c>
      <c r="B1646" t="str">
        <v>DEDICADO</v>
      </c>
      <c r="C1646" t="str">
        <v>CERRADO</v>
      </c>
      <c r="D1646" t="str">
        <v>TIENDA</v>
      </c>
      <c r="E1646" t="str">
        <v>DEDICADO</v>
      </c>
      <c r="F1646" t="str">
        <v>DEDICADO</v>
      </c>
      <c r="G1646" t="str">
        <v>DEDICADO</v>
      </c>
      <c r="H1646" t="str">
        <v>Solicitud de técnico para apoyo en Zona Centro</v>
      </c>
      <c r="I1646" t="str">
        <v>Solicitud de técnico para apoyo en Zona Centro</v>
      </c>
      <c r="J1646" t="str">
        <v>Se realiza actividad de acompañamiento en Zona Centro</v>
      </c>
      <c r="K1646">
        <v>44848</v>
      </c>
      <c r="L1646">
        <v>44848</v>
      </c>
      <c r="M1646" t="str">
        <f>TEXT(L1646,"DDDDDDD")</f>
        <v>viernes</v>
      </c>
      <c r="N1646" t="str">
        <v>ZONA CENTRO</v>
      </c>
      <c r="O1646" t="str">
        <v>MEDELLIN</v>
      </c>
      <c r="P1646" t="str">
        <f>IF(ISBLANK(O1646),"0",(VLOOKUP(O1646,REGION,2,FALSE)))</f>
        <v>CENTRO</v>
      </c>
      <c r="Q1646" t="str">
        <v>YURIMAR MARQUEZ MUÑOZ</v>
      </c>
      <c r="R1646">
        <f>IF(ISBLANK(Q1646),"0", VLOOKUP(Q1646,PERSONAL,2,FALSE))</f>
        <v>1045025746</v>
      </c>
      <c r="S1646" t="str">
        <v>DIRECTO</v>
      </c>
      <c r="T1646">
        <v>0.3333333333333333</v>
      </c>
      <c r="U1646">
        <v>0.75</v>
      </c>
      <c r="V1646">
        <v>0.4166666666666667</v>
      </c>
      <c r="W1646" t="str">
        <v>2;5</v>
      </c>
      <c r="X1646">
        <f>NETWORKDAYS(K1646,L1645)</f>
        <v>1</v>
      </c>
      <c r="Y1646" t="str">
        <f>IF(X1646&lt;=2,"CUMPLE","NO CUMPLE")</f>
        <v>CUMPLE</v>
      </c>
    </row>
    <row r="1647">
      <c r="A1647" t="str">
        <v>DEDICADO</v>
      </c>
      <c r="B1647" t="str">
        <v>DEDICADO</v>
      </c>
      <c r="C1647" t="str">
        <v>CERRADO</v>
      </c>
      <c r="D1647" t="str">
        <v>TIENDA</v>
      </c>
      <c r="E1647" t="str">
        <v>DEDICADO</v>
      </c>
      <c r="F1647" t="str">
        <v>DEDICADO</v>
      </c>
      <c r="G1647" t="str">
        <v>DEDICADO</v>
      </c>
      <c r="H1647" t="str">
        <v>Solicitud de técnico para apoyo en Zona Bogotá</v>
      </c>
      <c r="I1647" t="str">
        <v>Solicitud de técnico para apoyo en Zona Bogotá</v>
      </c>
      <c r="J1647" t="str">
        <v>Se realiza actividad de acompañamiento en Zona Bogotá</v>
      </c>
      <c r="K1647">
        <v>44848</v>
      </c>
      <c r="L1647">
        <v>44848</v>
      </c>
      <c r="M1647" t="str">
        <f>TEXT(L1647,"DDDDDDD")</f>
        <v>viernes</v>
      </c>
      <c r="N1647" t="str">
        <v>ZONA BOGOTA</v>
      </c>
      <c r="O1647" t="str">
        <v>BOGOTA</v>
      </c>
      <c r="P1647" t="str">
        <f>IF(ISBLANK(O1647),"0",(VLOOKUP(O1647,REGION,2,FALSE)))</f>
        <v>BOGOTA</v>
      </c>
      <c r="Q1647" t="str">
        <v>JOHAN SEBASTIAN CARDOZO SANCHEZ</v>
      </c>
      <c r="R1647">
        <f>IF(ISBLANK(Q1647),"0", VLOOKUP(Q1647,PERSONAL,2,FALSE))</f>
        <v>1023945681</v>
      </c>
      <c r="S1647" t="str">
        <v>DIRECTO</v>
      </c>
      <c r="T1647">
        <v>0.3333333333333333</v>
      </c>
      <c r="U1647">
        <v>0.75</v>
      </c>
      <c r="V1647">
        <v>0.4166666666666667</v>
      </c>
      <c r="W1647" t="str">
        <v>2;5</v>
      </c>
      <c r="X1647">
        <f>NETWORKDAYS(K1647,L1646)</f>
        <v>1</v>
      </c>
      <c r="Y1647" t="str">
        <f>IF(X1647&lt;=2,"CUMPLE","NO CUMPLE")</f>
        <v>CUMPLE</v>
      </c>
    </row>
    <row r="1648">
      <c r="A1648" t="str">
        <v>DEDICADO</v>
      </c>
      <c r="B1648" t="str">
        <v>DEDICADO</v>
      </c>
      <c r="C1648" t="str">
        <v>CERRADO</v>
      </c>
      <c r="D1648" t="str">
        <v>TIENDA</v>
      </c>
      <c r="E1648" t="str">
        <v>DEDICADO</v>
      </c>
      <c r="F1648" t="str">
        <v>DEDICADO</v>
      </c>
      <c r="G1648" t="str">
        <v>DEDICADO</v>
      </c>
      <c r="H1648" t="str">
        <v xml:space="preserve">Solicitud de técnico para apoyo en Zona Occidente </v>
      </c>
      <c r="I1648" t="str">
        <v xml:space="preserve">Solicitud de técnico para apoyo en Zona Occidente </v>
      </c>
      <c r="J1648" t="str">
        <v>Se realiza actividad de acompañamiento en Zona Occidente</v>
      </c>
      <c r="K1648">
        <v>44848</v>
      </c>
      <c r="L1648">
        <v>44848</v>
      </c>
      <c r="M1648" t="str">
        <f>TEXT(L1648,"DDDDDDD")</f>
        <v>viernes</v>
      </c>
      <c r="N1648" t="str">
        <v>ZONA OCCIDENTE</v>
      </c>
      <c r="O1648" t="str">
        <v>CALI</v>
      </c>
      <c r="P1648" t="str">
        <v>OCCIDENTE</v>
      </c>
      <c r="Q1648" t="str">
        <v>LINA FERNANDA ARBOLEDA PRECIADO</v>
      </c>
      <c r="R1648">
        <v>1143832224</v>
      </c>
      <c r="S1648" t="str">
        <v>DIRECTO</v>
      </c>
      <c r="T1648">
        <v>0.3333333333333333</v>
      </c>
      <c r="U1648">
        <v>0.75</v>
      </c>
      <c r="V1648">
        <v>0.4166666666666667</v>
      </c>
      <c r="W1648" t="str">
        <v>2;5</v>
      </c>
      <c r="X1648">
        <f>NETWORKDAYS(K1648,L1647)</f>
        <v>1</v>
      </c>
      <c r="Y1648" t="str">
        <f>IF(X1648&lt;=2,"CUMPLE","NO CUMPLE")</f>
        <v>CUMPLE</v>
      </c>
    </row>
    <row r="1649">
      <c r="A1649" t="str">
        <v>DISPONIBILIDAD</v>
      </c>
      <c r="B1649" t="str">
        <v>DISPONIBILIDAD</v>
      </c>
      <c r="C1649" t="str">
        <v>CERRADO</v>
      </c>
      <c r="D1649" t="str">
        <v>TIENDA</v>
      </c>
      <c r="E1649" t="str">
        <v>DISPONIBILIDAD</v>
      </c>
      <c r="F1649" t="str">
        <v>DISPONIBILIDAD</v>
      </c>
      <c r="G1649" t="str">
        <v>DISPONIBILIDAD</v>
      </c>
      <c r="H1649" t="str">
        <v>Solicitud de disponibilidad de técnico para apoyo en Zona Occidente durante fin de semana</v>
      </c>
      <c r="I1649" t="str">
        <v>Solicitud de disponibilidad de técnico para apoyo en Zona Occidente durante fin de semana</v>
      </c>
      <c r="J1649" t="str">
        <v>Solicitud de disponibilidad de técnico para apoyo en Zona Occidente durante fin de semana</v>
      </c>
      <c r="K1649">
        <v>44849</v>
      </c>
      <c r="L1649">
        <v>44849</v>
      </c>
      <c r="M1649" t="str">
        <f>TEXT(L1649,"DDDDDDD")</f>
        <v>sábado</v>
      </c>
      <c r="N1649" t="str">
        <v>ZONA OCCIDENTE</v>
      </c>
      <c r="O1649" t="str">
        <v>CALI</v>
      </c>
      <c r="P1649" t="str">
        <v>OCCIDENTE</v>
      </c>
      <c r="Q1649" t="str">
        <v>LINA FERNANDA ARBOLEDA PRECIADO</v>
      </c>
      <c r="R1649">
        <v>1143832224</v>
      </c>
      <c r="S1649" t="str">
        <v>DIRECTO</v>
      </c>
      <c r="T1649">
        <v>0.3333333333333333</v>
      </c>
      <c r="U1649">
        <v>0.75</v>
      </c>
      <c r="V1649">
        <v>0.4166666666666667</v>
      </c>
      <c r="W1649">
        <v>1</v>
      </c>
      <c r="X1649">
        <f>NETWORKDAYS(K1649,L1648)</f>
        <v>-1</v>
      </c>
      <c r="Y1649" t="str">
        <f>IF(X1649&lt;=2,"CUMPLE","NO CUMPLE")</f>
        <v>CUMPLE</v>
      </c>
    </row>
    <row r="1650">
      <c r="A1650" t="str">
        <v>DISPONIBILIDAD</v>
      </c>
      <c r="B1650" t="str">
        <v>DISPONIBILIDAD</v>
      </c>
      <c r="C1650" t="str">
        <v>CERRADO</v>
      </c>
      <c r="D1650" t="str">
        <v>TIENDA</v>
      </c>
      <c r="E1650" t="str">
        <v>DISPONIBILIDAD</v>
      </c>
      <c r="F1650" t="str">
        <v>DISPONIBILIDAD</v>
      </c>
      <c r="G1650" t="str">
        <v>DISPONIBILIDAD</v>
      </c>
      <c r="H1650" t="str">
        <v>Solicitud de disponibilidad de técnico para apoyo en Zona Occidente durante fin de semana</v>
      </c>
      <c r="I1650" t="str">
        <v>Solicitud de disponibilidad de técnico para apoyo en Zona Occidente durante fin de semana</v>
      </c>
      <c r="J1650" t="str">
        <v>Solicitud de disponibilidad de técnico para apoyo en Zona Occidente durante fin de semana</v>
      </c>
      <c r="K1650">
        <v>44850</v>
      </c>
      <c r="L1650">
        <v>44850</v>
      </c>
      <c r="M1650" t="str">
        <f>TEXT(L1650,"DDDDDDD")</f>
        <v>domingo</v>
      </c>
      <c r="N1650" t="str">
        <v>ZONA OCCIDENTE</v>
      </c>
      <c r="O1650" t="str">
        <v>CALI</v>
      </c>
      <c r="P1650" t="str">
        <v>OCCIDENTE</v>
      </c>
      <c r="Q1650" t="str">
        <v>LINA FERNANDA ARBOLEDA PRECIADO</v>
      </c>
      <c r="R1650">
        <v>1143832224</v>
      </c>
      <c r="S1650" t="str">
        <v>DIRECTO</v>
      </c>
      <c r="T1650">
        <v>0.3333333333333333</v>
      </c>
      <c r="U1650">
        <v>0.75</v>
      </c>
      <c r="V1650">
        <v>0.4166666666666667</v>
      </c>
      <c r="W1650">
        <v>1</v>
      </c>
      <c r="X1650">
        <f>NETWORKDAYS(K1650,L1649)</f>
        <v>0</v>
      </c>
      <c r="Y1650" t="str">
        <f>IF(X1650&lt;=2,"CUMPLE","NO CUMPLE")</f>
        <v>CUMPLE</v>
      </c>
    </row>
    <row r="1651">
      <c r="A1651" t="str">
        <v>DISPONIBILIDAD</v>
      </c>
      <c r="B1651" t="str">
        <v>DISPONIBILIDAD</v>
      </c>
      <c r="C1651" t="str">
        <v>CERRADO</v>
      </c>
      <c r="D1651" t="str">
        <v>TIENDA</v>
      </c>
      <c r="E1651" t="str">
        <v>DISPONIBILIDAD</v>
      </c>
      <c r="F1651" t="str">
        <v>DISPONIBILIDAD</v>
      </c>
      <c r="G1651" t="str">
        <v>DISPONIBILIDAD</v>
      </c>
      <c r="H1651" t="str">
        <v>Solicitud de disponibilidad de técnico para apoyo en Zona Occidente durante fin de semana</v>
      </c>
      <c r="I1651" t="str">
        <v>Solicitud de disponibilidad de técnico para apoyo en Zona Occidente durante fin de semana</v>
      </c>
      <c r="J1651" t="str">
        <v>Solicitud de disponibilidad de técnico para apoyo en Zona Occidente durante fin de semana</v>
      </c>
      <c r="K1651">
        <v>44851</v>
      </c>
      <c r="L1651">
        <v>44851</v>
      </c>
      <c r="M1651" t="str">
        <f>TEXT(L1651,"DDDDDDD")</f>
        <v>lunes</v>
      </c>
      <c r="N1651" t="str">
        <v>ZONA OCCIDENTE</v>
      </c>
      <c r="O1651" t="str">
        <v>CALI</v>
      </c>
      <c r="P1651" t="str">
        <v>OCCIDENTE</v>
      </c>
      <c r="Q1651" t="str">
        <v>LINA FERNANDA ARBOLEDA PRECIADO</v>
      </c>
      <c r="R1651">
        <v>1143832224</v>
      </c>
      <c r="S1651" t="str">
        <v>DIRECTO</v>
      </c>
      <c r="T1651">
        <v>0.3333333333333333</v>
      </c>
      <c r="U1651">
        <v>0.75</v>
      </c>
      <c r="V1651">
        <v>0.4166666666666667</v>
      </c>
      <c r="W1651">
        <v>1</v>
      </c>
      <c r="X1651">
        <f>NETWORKDAYS(K1651,L1650)</f>
        <v>-1</v>
      </c>
      <c r="Y1651" t="str">
        <f>IF(X1651&lt;=2,"CUMPLE","NO CUMPLE")</f>
        <v>CUMPLE</v>
      </c>
    </row>
    <row r="1652">
      <c r="A1652" t="str">
        <v>DEDICADO</v>
      </c>
      <c r="B1652" t="str">
        <v>DEDICADO</v>
      </c>
      <c r="C1652" t="str">
        <v>CERRADO</v>
      </c>
      <c r="D1652" t="str">
        <v>CRC</v>
      </c>
      <c r="E1652" t="str">
        <v>DEDICADO</v>
      </c>
      <c r="F1652" t="str">
        <v>DEDICADO</v>
      </c>
      <c r="G1652" t="str">
        <v>DEDICADO</v>
      </c>
      <c r="H1652" t="str">
        <v>Gestión de soporte técnico en el Centro de Reparación</v>
      </c>
      <c r="I1652" t="str">
        <v>Gestión de soporte técnico en el Centro de Reparación</v>
      </c>
      <c r="J1652" t="str">
        <v>Se realiza actividad de acompañamiento en CRC</v>
      </c>
      <c r="K1652">
        <v>44852</v>
      </c>
      <c r="L1652">
        <v>44852</v>
      </c>
      <c r="M1652" t="str">
        <f>TEXT(L1652,"DDDDDDD")</f>
        <v>martes</v>
      </c>
      <c r="N1652" t="str">
        <v>CENTRO DE REPARACIÓN</v>
      </c>
      <c r="O1652" t="str">
        <v>BOGOTA</v>
      </c>
      <c r="P1652" t="str">
        <f>IF(ISBLANK(O1652),"0",(VLOOKUP(O1652,REGION,2,FALSE)))</f>
        <v>BOGOTA</v>
      </c>
      <c r="Q1652" t="str">
        <v>DIEGO ALBERTO TORRES CRUZ</v>
      </c>
      <c r="R1652">
        <f>IF(ISBLANK(Q1652),"0", VLOOKUP(Q1652,PERSONAL,2,FALSE))</f>
        <v>1000466791</v>
      </c>
      <c r="S1652" t="str">
        <v>DIRECTO</v>
      </c>
      <c r="T1652">
        <v>0.3333333333333333</v>
      </c>
      <c r="U1652">
        <v>0.75</v>
      </c>
      <c r="V1652">
        <v>0.4166666666666667</v>
      </c>
      <c r="W1652" t="str">
        <v>2;5</v>
      </c>
      <c r="X1652">
        <f>NETWORKDAYS(K1652,L1651)</f>
        <v>-2</v>
      </c>
      <c r="Y1652" t="str">
        <f>IF(X1652&lt;=2,"CUMPLE","NO CUMPLE")</f>
        <v>CUMPLE</v>
      </c>
    </row>
    <row r="1653">
      <c r="A1653" t="str">
        <v>DEDICADO</v>
      </c>
      <c r="B1653" t="str">
        <v>DEDICADO</v>
      </c>
      <c r="C1653" t="str">
        <v>CERRADO</v>
      </c>
      <c r="D1653" t="str">
        <v>SEDE ADMINISTRATIVA</v>
      </c>
      <c r="E1653" t="str">
        <v>DEDICADO</v>
      </c>
      <c r="F1653" t="str">
        <v>DEDICADO</v>
      </c>
      <c r="G1653" t="str">
        <v>DEDICADO</v>
      </c>
      <c r="H1653" t="str">
        <v>Solicitud de técnico para apoyo en Sede Administrativa</v>
      </c>
      <c r="I1653" t="str">
        <v>Solicitud de técnico para apoyo en Sede Administrativa</v>
      </c>
      <c r="J1653" t="str">
        <v>Se realiza actividad de acompañamiento en Sede Administrativa</v>
      </c>
      <c r="K1653">
        <v>44852</v>
      </c>
      <c r="L1653">
        <v>44852</v>
      </c>
      <c r="M1653" t="str">
        <f>TEXT(L1653,"DDDDDDD")</f>
        <v>martes</v>
      </c>
      <c r="N1653" t="str">
        <v>SEDE ADMINISTRATIVA</v>
      </c>
      <c r="O1653" t="str">
        <v>BOGOTA</v>
      </c>
      <c r="P1653" t="str">
        <f>IF(ISBLANK(O1653),"0",(VLOOKUP(O1653,REGION,2,FALSE)))</f>
        <v>BOGOTA</v>
      </c>
      <c r="Q1653" t="str">
        <v>JHON CARLOS LUGO BENITEZ</v>
      </c>
      <c r="R1653">
        <f>IF(ISBLANK(Q1653),"0", VLOOKUP(Q1653,PERSONAL,2,FALSE))</f>
        <v>79966397</v>
      </c>
      <c r="S1653" t="str">
        <v>DIRECTO</v>
      </c>
      <c r="T1653">
        <v>0.3333333333333333</v>
      </c>
      <c r="U1653">
        <v>0.75</v>
      </c>
      <c r="V1653">
        <v>0.4166666666666667</v>
      </c>
      <c r="W1653" t="str">
        <v>2;5</v>
      </c>
      <c r="X1653">
        <f>NETWORKDAYS(K1653,L1652)</f>
        <v>1</v>
      </c>
      <c r="Y1653" t="str">
        <f>IF(X1653&lt;=2,"CUMPLE","NO CUMPLE")</f>
        <v>CUMPLE</v>
      </c>
    </row>
    <row r="1654">
      <c r="A1654" t="str">
        <v>DEDICADO</v>
      </c>
      <c r="B1654" t="str">
        <v>DEDICADO</v>
      </c>
      <c r="C1654" t="str">
        <v>CERRADO</v>
      </c>
      <c r="D1654" t="str">
        <v>TIENDA</v>
      </c>
      <c r="E1654" t="str">
        <v>DEDICADO</v>
      </c>
      <c r="F1654" t="str">
        <v>DEDICADO</v>
      </c>
      <c r="G1654" t="str">
        <v>DEDICADO</v>
      </c>
      <c r="H1654" t="str">
        <v>Solicitud de técnico para apoyo en Zona Centro</v>
      </c>
      <c r="I1654" t="str">
        <v>Solicitud de técnico para apoyo en Zona Centro</v>
      </c>
      <c r="J1654" t="str">
        <v>Se realiza actividad de acompañamiento en Zona Centro</v>
      </c>
      <c r="K1654">
        <v>44852</v>
      </c>
      <c r="L1654">
        <v>44852</v>
      </c>
      <c r="M1654" t="str">
        <f>TEXT(L1654,"DDDDDDD")</f>
        <v>martes</v>
      </c>
      <c r="N1654" t="str">
        <v>ZONA CENTRO</v>
      </c>
      <c r="O1654" t="str">
        <v>MEDELLIN</v>
      </c>
      <c r="P1654" t="str">
        <f>IF(ISBLANK(O1654),"0",(VLOOKUP(O1654,REGION,2,FALSE)))</f>
        <v>CENTRO</v>
      </c>
      <c r="Q1654" t="str">
        <v>YURIMAR MARQUEZ MUÑOZ</v>
      </c>
      <c r="R1654">
        <f>IF(ISBLANK(Q1654),"0", VLOOKUP(Q1654,PERSONAL,2,FALSE))</f>
        <v>1045025746</v>
      </c>
      <c r="S1654" t="str">
        <v>DIRECTO</v>
      </c>
      <c r="T1654">
        <v>0.3333333333333333</v>
      </c>
      <c r="U1654">
        <v>0.75</v>
      </c>
      <c r="V1654">
        <v>0.4166666666666667</v>
      </c>
      <c r="W1654" t="str">
        <v>2;5</v>
      </c>
      <c r="X1654">
        <f>NETWORKDAYS(K1654,L1653)</f>
        <v>1</v>
      </c>
      <c r="Y1654" t="str">
        <f>IF(X1654&lt;=2,"CUMPLE","NO CUMPLE")</f>
        <v>CUMPLE</v>
      </c>
    </row>
    <row r="1655">
      <c r="A1655" t="str">
        <v>DEDICADO</v>
      </c>
      <c r="B1655" t="str">
        <v>DEDICADO</v>
      </c>
      <c r="C1655" t="str">
        <v>CERRADO</v>
      </c>
      <c r="D1655" t="str">
        <v>TIENDA</v>
      </c>
      <c r="E1655" t="str">
        <v>DEDICADO</v>
      </c>
      <c r="F1655" t="str">
        <v>DEDICADO</v>
      </c>
      <c r="G1655" t="str">
        <v>DEDICADO</v>
      </c>
      <c r="H1655" t="str">
        <v>Solicitud de técnico para apoyo en Zona Bogotá</v>
      </c>
      <c r="I1655" t="str">
        <v>Solicitud de técnico para apoyo en Zona Bogotá</v>
      </c>
      <c r="J1655" t="str">
        <v>Se realiza actividad de acompañamiento en Zona Bogotá</v>
      </c>
      <c r="K1655">
        <v>44852</v>
      </c>
      <c r="L1655">
        <v>44852</v>
      </c>
      <c r="M1655" t="str">
        <f>TEXT(L1655,"DDDDDDD")</f>
        <v>martes</v>
      </c>
      <c r="N1655" t="str">
        <v>ZONA BOGOTA</v>
      </c>
      <c r="O1655" t="str">
        <v>BOGOTA</v>
      </c>
      <c r="P1655" t="str">
        <f>IF(ISBLANK(O1655),"0",(VLOOKUP(O1655,REGION,2,FALSE)))</f>
        <v>BOGOTA</v>
      </c>
      <c r="Q1655" t="str">
        <v>JOHAN SEBASTIAN CARDOZO SANCHEZ</v>
      </c>
      <c r="R1655">
        <f>IF(ISBLANK(Q1655),"0", VLOOKUP(Q1655,PERSONAL,2,FALSE))</f>
        <v>1023945681</v>
      </c>
      <c r="S1655" t="str">
        <v>DIRECTO</v>
      </c>
      <c r="T1655">
        <v>0.3333333333333333</v>
      </c>
      <c r="U1655">
        <v>0.75</v>
      </c>
      <c r="V1655">
        <v>0.4166666666666667</v>
      </c>
      <c r="W1655" t="str">
        <v>2;5</v>
      </c>
      <c r="X1655">
        <f>NETWORKDAYS(K1655,L1654)</f>
        <v>1</v>
      </c>
      <c r="Y1655" t="str">
        <f>IF(X1655&lt;=2,"CUMPLE","NO CUMPLE")</f>
        <v>CUMPLE</v>
      </c>
    </row>
    <row r="1656" xml:space="preserve">
      <c r="A1656">
        <v>12724345</v>
      </c>
      <c r="B1656" t="str">
        <v>REQUEST</v>
      </c>
      <c r="C1656" t="str">
        <v>CERRADO</v>
      </c>
      <c r="D1656" t="str">
        <v>TIENDA</v>
      </c>
      <c r="E1656" t="str">
        <v>VISOR</v>
      </c>
      <c r="F1656" t="str">
        <v>POS</v>
      </c>
      <c r="G1656" t="str">
        <v>DIEBOLD</v>
      </c>
      <c r="H1656" t="str" xml:space="preserve">
        <v xml:space="preserve">Datos usuario_x000d_
Nombre: Nancy Faride Castellanos Sanchez_x000d_
Correo: NancyFaride.Castellanos@cencosud.com.co_x000d_
Usuario AD: NFCSanch_x000d_
Pais: Colombia_x000d_
Ubicacion: M077 METRO ZIPAQUIRA_x000d_
Zona: Colombia Bogota_x000d_
Unidad de Negocio: Supermercados_x000d_
Servicio: Tiendas &amp; Centros de Distribucion_x000d_
Telefono: 3103311195_x000d_
Anexo: 5923800_x000d_
Descripcion: Buenas tardes;_x000d_
Por favor me colaboran con el cambio de (6) visores de las cajas de tienda ya que la informacion se ve bastante borrosa y cuando hace sol no se ve facilmente. Gracias...</v>
      </c>
      <c r="I1656" t="str">
        <v xml:space="preserve">Por favor su ayuda con la instalacion de los visores de las cajas el martes 18 de octubre	</v>
      </c>
      <c r="J1656" t="str">
        <v>Se realizó el ensamble y alistamiento de 6 visores para cajero; se retiraron los visores viejos con sus respectivos cables y se instalaron los nuevos. Se dejan operativas todas las cajas.</v>
      </c>
      <c r="K1656">
        <v>44852</v>
      </c>
      <c r="L1656">
        <v>44852</v>
      </c>
      <c r="M1656" t="str">
        <f>TEXT(L1656,"DDDDDDD")</f>
        <v>martes</v>
      </c>
      <c r="N1656" t="str">
        <v>M077 METRO ZIPAQUIRA</v>
      </c>
      <c r="O1656" t="str">
        <v>ZIPAQUIRA</v>
      </c>
      <c r="P1656" t="str">
        <f>IF(ISBLANK(O1656),"0",(VLOOKUP(O1656,REGION,2,FALSE)))</f>
        <v>BOGOTA</v>
      </c>
      <c r="Q1656" t="str">
        <v>ALEXANDER CASTILLO SOTELO</v>
      </c>
      <c r="R1656">
        <f>IF(ISBLANK(Q1656),"0", VLOOKUP(Q1656,PERSONAL,2,FALSE))</f>
        <v>80216449</v>
      </c>
      <c r="S1656" t="str">
        <v>ALIADO</v>
      </c>
      <c r="T1656">
        <v>0.5416666666666666</v>
      </c>
      <c r="U1656">
        <v>0.625</v>
      </c>
      <c r="V1656">
        <f>IF(ISBLANK(T1656 ),"0",U1656-T1656)</f>
        <v>0.08333333333333337</v>
      </c>
      <c r="W1656">
        <v>2</v>
      </c>
      <c r="X1656">
        <f>NETWORKDAYS(K1656,L1655)</f>
        <v>1</v>
      </c>
      <c r="Y1656" t="str">
        <f>IF(X1656&lt;=2,"CUMPLE","NO CUMPLE")</f>
        <v>CUMPLE</v>
      </c>
    </row>
    <row r="1657" xml:space="preserve">
      <c r="A1657">
        <v>12805355</v>
      </c>
      <c r="B1657" t="str">
        <v>REQUEST</v>
      </c>
      <c r="C1657" t="str">
        <v>CERRADO</v>
      </c>
      <c r="D1657" t="str">
        <v>TIENDA</v>
      </c>
      <c r="E1657" t="str">
        <v>IMPRESORA</v>
      </c>
      <c r="F1657" t="str">
        <v>MANO</v>
      </c>
      <c r="G1657" t="str">
        <v>ZEBRA</v>
      </c>
      <c r="H1657" t="str" xml:space="preserve">
        <v xml:space="preserve">Datos usuario_x000d_
Nombre: Jofre Arnoldo Hernandez Alonso_x000d_
Correo: jofrearnoldo.hernandez@cencosud.com.co_x000d_
Usuario AD: JAHAlons_x000d_
Pais: Colombia_x000d_
Ubicacion: M077 METRO ZIPAQUIRA_x000d_
Zona: Colombia Bogota_x000d_
Unidad de Negocio: Supermercados_x000d_
Servicio: Tiendas &amp; Centros de Distribucion_x000d_
Telefono: 5923800_x000d_
Anexo: 402_x000d_
Descripcion: las impresoras portatiles no estan funcionando se envian los peroques y no los imprimen</v>
      </c>
      <c r="I1657" t="str">
        <v xml:space="preserve">Configuracion a la red WIFI de la Zebra Portable el Martes 18 de Octubre	</v>
      </c>
      <c r="J1657" t="str">
        <v>Inicialmente se verifica que la impresora no se encuentra conectada a la red inalámbrica de la tienda; así que se procede con la respectiva configuración. Se instala la herramienta para configurar la impresora desde el PC. Se cargan todos los datos de la red; pero la impresora no tiene conexión. Se hacen pruebas con diferentes configuraciones sin embargo no las toma. Finalmente se resetea la impresora a parámetros de fabrica y se configura nuevamente. Se conecta a la red inalámbrica correctamente. Se hacen las pruebas de impresión y salen correctas. Se deja operativa la impresora.</v>
      </c>
      <c r="K1657">
        <v>44852</v>
      </c>
      <c r="L1657">
        <v>44852</v>
      </c>
      <c r="M1657" t="str">
        <f>TEXT(L1657,"DDDDDDD")</f>
        <v>martes</v>
      </c>
      <c r="N1657" t="str">
        <v>M077 METRO ZIPAQUIRA</v>
      </c>
      <c r="O1657" t="str">
        <v>ZIPAQUIRA</v>
      </c>
      <c r="P1657" t="str">
        <f>IF(ISBLANK(O1657),"0",(VLOOKUP(O1657,REGION,2,FALSE)))</f>
        <v>BOGOTA</v>
      </c>
      <c r="Q1657" t="str">
        <v>ALEXANDER CASTILLO SOTELO</v>
      </c>
      <c r="R1657">
        <f>IF(ISBLANK(Q1657),"0", VLOOKUP(Q1657,PERSONAL,2,FALSE))</f>
        <v>80216449</v>
      </c>
      <c r="S1657" t="str">
        <v>ALIADO</v>
      </c>
      <c r="T1657">
        <v>0.6666666666666666</v>
      </c>
      <c r="U1657">
        <v>0.7916666666666666</v>
      </c>
      <c r="V1657">
        <f>IF(ISBLANK(T1657 ),"0",U1657-T1657)</f>
        <v>0.125</v>
      </c>
      <c r="W1657">
        <v>2</v>
      </c>
      <c r="X1657">
        <f>NETWORKDAYS(K1657,L1656)</f>
        <v>1</v>
      </c>
      <c r="Y1657" t="str">
        <f>IF(X1657&lt;=2,"CUMPLE","NO CUMPLE")</f>
        <v>CUMPLE</v>
      </c>
    </row>
    <row r="1658" xml:space="preserve">
      <c r="A1658">
        <v>12813126</v>
      </c>
      <c r="B1658" t="str">
        <v>REQUEST</v>
      </c>
      <c r="C1658" t="str">
        <v>CERRADO</v>
      </c>
      <c r="D1658" t="str">
        <v>PISO DE VENTA</v>
      </c>
      <c r="E1658" t="str">
        <v>VERIFICADOR</v>
      </c>
      <c r="F1658" t="str">
        <v>VERIFICADOR</v>
      </c>
      <c r="G1658" t="str">
        <v>NEWLAND</v>
      </c>
      <c r="H1658" t="str" xml:space="preserve">
        <v xml:space="preserve">Datos usuario_x000d_
Nombre: Yolman Leonardo Rivera Gonzalez_x000d_
Correo: Yolman.Rivera@cencosud.com.co_x000d_
Usuario AD: YLRivera_x000d_
Pais: Colombia_x000d_
Ubicacion: J185 JUMBO YOPAL_x000d_
Zona: Colombia Oriente_x000d_
Unidad de Negocio: Supermercados_x000d_
Servicio: Tiendas &amp; Centros de Distribucion_x000d_
Telefono: 3107655515_x000d_
Anexo: null_x000d_
Descripcion: El verificador de precios ubicado en el pasillo 11b; se encuentra bloqueado; alguien le coloco clave de patron</v>
      </c>
      <c r="I1658" t="str" xml:space="preserve">
        <v xml:space="preserve">En conversación con el usuario de tienda; manifiesta que este es un segundo verificador con la novedad. Aparece con patrón de bloqueo._x000d_
Por favor validar la novedad.</v>
      </c>
      <c r="J1658" t="str">
        <v xml:space="preserve">Se llega a sitio donde se revisa verificador el cual presenta patrón de desbloqueo; luego de reiniciarlo y desenergizarlo continuaba solicitando el patrón; se prueban varias opciones encontrando que la M funciono para desbloqueo; se procede a restablecer la configuración wifi a la red cswlan12 conectando con el usuario de la tienda pda_j185co; se realizan pruebas y se deja verificador con contraseña de administrador; se hacen pruebas con productos y verificador queda operativo. </v>
      </c>
      <c r="K1658">
        <v>44852</v>
      </c>
      <c r="L1658">
        <v>44852</v>
      </c>
      <c r="M1658" t="str">
        <f>TEXT(L1658,"DDDDDDD")</f>
        <v>martes</v>
      </c>
      <c r="N1658" t="str">
        <v>J185 JUMBO YOPAL</v>
      </c>
      <c r="O1658" t="str">
        <v>YOPAL</v>
      </c>
      <c r="P1658" t="str">
        <f>IF(ISBLANK(O1658),"0",(VLOOKUP(O1658,REGION,2,FALSE)))</f>
        <v>ORIENTE</v>
      </c>
      <c r="Q1658" t="str">
        <v>JHONATAN RICARDO VARGAS ZAMBRANO</v>
      </c>
      <c r="R1658">
        <f>IF(ISBLANK(Q1658),"0", VLOOKUP(Q1658,PERSONAL,2,FALSE))</f>
        <v>1057583301</v>
      </c>
      <c r="S1658" t="str">
        <v>DIRECTO</v>
      </c>
      <c r="T1658">
        <v>0.3958333333333333</v>
      </c>
      <c r="U1658">
        <v>0.4583333333333333</v>
      </c>
      <c r="V1658">
        <f>IF(ISBLANK(T1658 ),"0",U1658-T1658)</f>
        <v>0.0625</v>
      </c>
      <c r="W1658">
        <v>1</v>
      </c>
      <c r="X1658">
        <f>NETWORKDAYS(K1658,L1657)</f>
        <v>1</v>
      </c>
      <c r="Y1658" t="str">
        <f>IF(X1658&lt;=2,"CUMPLE","NO CUMPLE")</f>
        <v>CUMPLE</v>
      </c>
    </row>
    <row r="1659" xml:space="preserve">
      <c r="A1659">
        <v>12742294</v>
      </c>
      <c r="B1659" t="str">
        <v>REQUEST</v>
      </c>
      <c r="C1659" t="str">
        <v>CERRADO</v>
      </c>
      <c r="D1659" t="str">
        <v>CARNES</v>
      </c>
      <c r="E1659" t="str">
        <v>BALANZA</v>
      </c>
      <c r="F1659" t="str">
        <v>COLGANTE</v>
      </c>
      <c r="G1659" t="str">
        <v>METTLER</v>
      </c>
      <c r="H1659" t="str" xml:space="preserve">
        <v xml:space="preserve">Datos usuario_x000d_
Nombre: Johan Alberto Perdomo Rios_x000d_
Correo: johanalberto.perdomorios@cencosud.com.co_x000d_
Usuario AD: JPerdomR_x000d_
Pais: Colombia_x000d_
Ubicacion: M038 METRO NEIVA CENTRO DE CONVENCIONES_x000d_
Zona: Colombia Occidente_x000d_
Unidad de Negocio: Supermercados_x000d_
Servicio: Retail Financiero_x000d_
Telefono: 3219906590_x000d_
Anexo: 3219906590_x000d_
Descripcion: balanza colgante en seccion de carnes mettler toledo S/N: B924806709; No imprime arrojas los tiquetes seguidos y en blanco._x000d_
</v>
      </c>
      <c r="I1659" t="str">
        <v>Se realiza envio de "Harness Printhead FFC bPlus con Guía No. PQ031480063CO</v>
      </c>
      <c r="J1659" t="str" xml:space="preserve">
        <v xml:space="preserve">Se realiza visita para realizar el cambio de la parte que llegó. No es posible hacer el cambio ya que el bus de datos que llegó es muy corto y no alcanza para hacer la conexión entre el cabezal de impresión y la board. Se notifica novedad a Fabiola Díaz quien valida con el CRC para envio de parte adecuada; ya que el daño se presenta en el bus de datos que conecta cabezal de impresión con la board de la balanza._x000d_
Se transfiere para continuar con su gestión</v>
      </c>
      <c r="K1659">
        <v>44852</v>
      </c>
      <c r="L1659">
        <v>44852</v>
      </c>
      <c r="M1659" t="str">
        <f>TEXT(L1659,"DDDDDDD")</f>
        <v>martes</v>
      </c>
      <c r="N1659" t="str">
        <v>M038 METRO NEIVA CENTRO DE CONVENCIONES</v>
      </c>
      <c r="O1659" t="str">
        <v>NEIVA</v>
      </c>
      <c r="P1659" t="str">
        <f>IF(ISBLANK(O1659),"0",(VLOOKUP(O1659,REGION,2,FALSE)))</f>
        <v>OCCIDENTE</v>
      </c>
      <c r="Q1659" t="str">
        <v>RAFAEL EDUARDO MARTINEZ ROCHA</v>
      </c>
      <c r="R1659">
        <f>IF(ISBLANK(Q1659),"0", VLOOKUP(Q1659,PERSONAL,2,FALSE))</f>
        <v>1014237678</v>
      </c>
      <c r="S1659" t="str">
        <v>DIRECTO</v>
      </c>
      <c r="T1659">
        <v>0.375</v>
      </c>
      <c r="U1659">
        <v>0.4166666666666667</v>
      </c>
      <c r="V1659">
        <f>IF(ISBLANK(T1659 ),"0",U1659-T1659)</f>
        <v>0.041666666666666685</v>
      </c>
      <c r="W1659">
        <v>1</v>
      </c>
      <c r="X1659">
        <f>NETWORKDAYS(K1659,L1658)</f>
        <v>1</v>
      </c>
      <c r="Y1659" t="str">
        <f>IF(X1659&lt;=2,"CUMPLE","NO CUMPLE")</f>
        <v>CUMPLE</v>
      </c>
    </row>
    <row r="1660" xml:space="preserve">
      <c r="A1660">
        <v>12751708</v>
      </c>
      <c r="B1660" t="str">
        <v>REQUEST</v>
      </c>
      <c r="C1660" t="str">
        <v>CERRADO</v>
      </c>
      <c r="D1660" t="str">
        <v>LINEAL DE CAJAS</v>
      </c>
      <c r="E1660" t="str">
        <v>POS</v>
      </c>
      <c r="F1660" t="str">
        <v>POS</v>
      </c>
      <c r="G1660" t="str">
        <v>WINCOR</v>
      </c>
      <c r="H1660"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buenas noches me colaboran ya que las pos 1 de la tienda 195 modelo M253Bprinter; marca EPSON TM-H6000V; SERIAL X5G5011990 presenta falla con el teclado donde no sirve ninguna tecla y ya soporte verifico y dice que es por el teclado y pues el cable del teclado si esta averiado un poco_x000d_
la pos 3 modelo M253BPRINTER; MARCA EPSON TM-H6000V; SERIAL X5G5012428 TIENE EL VISOR DE CLIENTES DAÑADO</v>
      </c>
      <c r="I1660" t="str" xml:space="preserve">
        <v xml:space="preserve">Se realiza envio de_x000d_
"KEYBOARD TA85/SCR CPL. LGY "_x000d_
"CABLE TECLADO MINI-DIN 3.0M 6POS. M/M "</v>
      </c>
      <c r="J1660" t="str" xml:space="preserve">
        <v xml:space="preserve">Se solicita servicio ya  que teclado pos de la caja #1 se encuentra averiado no funciona ninguna tecla; por lo que se procede a realizar el cambio de teclado por uno que fue enviado para esta labor; se deja observacion de que el teclado que llegó para cambio es un teclado ya usado; NO ES NUEVO pero que aún así funciona correctamente. Se realiza también el cambio del cable del mismo ya que el existente presenta deterioro. Una vez finalizado el cambio se realizan pruebas satisfactorias con la coordinadora de cajas de turno; Paola Andrea Morales. _x000d_
NOTA: dentro de este caso existe también la solicitud para realizar un cambio al visor de clientes de la pos #3 ya que se encuentra dañado; pero en la tienda no ha llegado el visor nuevo para su respectivo cambio. Se evidencia que efectivamente el visor existente está dañado y se sugiere crear el caso aparte para el cambio de este.</v>
      </c>
      <c r="K1660">
        <v>44852</v>
      </c>
      <c r="L1660">
        <v>44852</v>
      </c>
      <c r="M1660" t="str">
        <f>TEXT(L1660,"DDDDDDD")</f>
        <v>martes</v>
      </c>
      <c r="N1660" t="str">
        <v>M195 METRO SANTA LUCIA</v>
      </c>
      <c r="O1660" t="str">
        <v>NEIVA</v>
      </c>
      <c r="P1660" t="str">
        <f>IF(ISBLANK(O1660),"0",(VLOOKUP(O1660,REGION,2,FALSE)))</f>
        <v>OCCIDENTE</v>
      </c>
      <c r="Q1660" t="str">
        <v>RAFAEL EDUARDO MARTINEZ ROCHA</v>
      </c>
      <c r="R1660">
        <f>IF(ISBLANK(Q1660),"0", VLOOKUP(Q1660,PERSONAL,2,FALSE))</f>
        <v>1014237678</v>
      </c>
      <c r="S1660" t="str">
        <v>DIRECTO</v>
      </c>
      <c r="T1660">
        <v>0.5833333333333334</v>
      </c>
      <c r="U1660">
        <v>0.625</v>
      </c>
      <c r="V1660">
        <f>IF(ISBLANK(T1660 ),"0",U1660-T1660)</f>
        <v>0.04166666666666663</v>
      </c>
      <c r="W1660">
        <v>1</v>
      </c>
      <c r="X1660">
        <f>NETWORKDAYS(K1660,L1659)</f>
        <v>1</v>
      </c>
      <c r="Y1660" t="str">
        <f>IF(X1660&lt;=2,"CUMPLE","NO CUMPLE")</f>
        <v>CUMPLE</v>
      </c>
    </row>
    <row r="1661" xml:space="preserve">
      <c r="A1661">
        <v>12823500</v>
      </c>
      <c r="B1661" t="str">
        <v>INCIDENT</v>
      </c>
      <c r="C1661" t="str">
        <v>CERRADO</v>
      </c>
      <c r="D1661" t="str">
        <v>TIENDA</v>
      </c>
      <c r="E1661" t="str">
        <v>CPU</v>
      </c>
      <c r="F1661" t="str">
        <v>CPU</v>
      </c>
      <c r="G1661" t="str">
        <v>LENOVO</v>
      </c>
      <c r="H1661" t="str" xml:space="preserve">
        <v xml:space="preserve">Datos usuario_x000d_
Nombre: Humberto Antonio Figueroa Orduz_x000d_
Correo: Humberto.Figueroa@cencosud.com.co_x000d_
Usuario AD: HAFiguer_x000d_
Pais: Colombia_x000d_
Ubicacion: J126 JUMBO SAN SILVESTRE_x000d_
Zona: Colombia Oriente_x000d_
Unidad de Negocio: Supermercados_x000d_
Servicio: Sistemas_x000d_
Telefono: 3174342810_x000d_
Anexo: 3168750197_x000d_
Descripcion: equipo fuera de dominio; se requiere visita tecnica_x000d_
Indicar ubicacion del Equipo en tienda o oficinas: oficinas</v>
      </c>
      <c r="I1661" t="str">
        <v>Transfer Group from 'Soporte_Onsite_REG_Oriente_SM Colombia' to 'Soporte_Onsite_REG_Remoto_SM Colombia</v>
      </c>
      <c r="J1661" t="str">
        <v>Se revisa equipo por inconveniente de dominio y error con archivos de excel. Se elimina y hace ingreso nuevamente del equipo en dominio Cencosud con CencoJoin; probado con usuarios de red; dominio correcto; sin errores. Se hace la activación de la licencia de office 365 de la usuaria Lina Paez (lipaezba); ya que no iniciaba sesión en ninguna aplicación. Los errores de los archivos de excel; son generados porque se descargan de un sharepoint y solamente era un archivo específico; se recomienda conversar con la persona encargada de subir ese documento para que revise el porque genera error a la hora de modificar/actualizar. El equipo queda operativo; en correcto funcionamiento.</v>
      </c>
      <c r="K1661">
        <v>44852</v>
      </c>
      <c r="L1661">
        <v>44852</v>
      </c>
      <c r="M1661" t="str">
        <f>TEXT(L1661,"DDDDDDD")</f>
        <v>martes</v>
      </c>
      <c r="N1661" t="str">
        <v>J126 JUMBO SAN SILVESTRE</v>
      </c>
      <c r="O1661" t="str">
        <v>BARRANCABERMEJA</v>
      </c>
      <c r="P1661" t="str">
        <f>IF(ISBLANK(O1661),"0",(VLOOKUP(O1661,REGION,2,FALSE)))</f>
        <v>ORIENTE</v>
      </c>
      <c r="Q1661" t="str">
        <v>LUIS CARLOS ROJAS ACOSTA</v>
      </c>
      <c r="R1661">
        <f>IF(ISBLANK(Q1661),"0", VLOOKUP(Q1661,PERSONAL,2,FALSE))</f>
        <v>1096188137</v>
      </c>
      <c r="S1661" t="str">
        <v>DIRECTO</v>
      </c>
      <c r="T1661">
        <v>0.5833333333333334</v>
      </c>
      <c r="U1661">
        <v>0.7083333333333334</v>
      </c>
      <c r="V1661">
        <f>IF(ISBLANK(T1661 ),"0",U1661-T1661)</f>
        <v>0.125</v>
      </c>
      <c r="W1661">
        <v>2</v>
      </c>
      <c r="X1661">
        <f>NETWORKDAYS(K1661,L1660)</f>
        <v>1</v>
      </c>
      <c r="Y1661" t="str">
        <f>IF(X1661&lt;=2,"CUMPLE","NO CUMPLE")</f>
        <v>CUMPLE</v>
      </c>
    </row>
    <row r="1662" xml:space="preserve">
      <c r="A1662">
        <v>12813008</v>
      </c>
      <c r="B1662" t="str">
        <v>REQUEST</v>
      </c>
      <c r="C1662" t="str">
        <v>CERRADO</v>
      </c>
      <c r="D1662" t="str">
        <v>TIENDA</v>
      </c>
      <c r="E1662" t="str">
        <v>EQUIPAMIENTO</v>
      </c>
      <c r="F1662" t="str">
        <v>EQUIPAMIENTO</v>
      </c>
      <c r="G1662" t="str">
        <v>EQUIPAMIENTO</v>
      </c>
      <c r="H1662" t="str" xml:space="preserve">
        <v xml:space="preserve">Datos usuario_x000d_
Nombre: Rosa Giovanna Lopez Triana_x000d_
Correo: Giovanna.Lopez@cencosud.com.co_x000d_
Usuario AD: RGLopezT_x000d_
Pais: Colombia_x000d_
Ubicacion: J185 JUMBO YOPAL_x000d_
Zona: Colombia Oriente_x000d_
Unidad de Negocio: JUMBO_x000d_
Servicio: Sistemas_x000d_
Telefono: 3174363709_x000d_
Anexo: null_x000d_
Descripcion: Buena tarde;_x000d_
Se solicita mantenimiento preventivo a equipamiento de Puestos de pago de Jumbo Yopal durante los dias 18 y 19 de octubre de 2022 en horario de 06:00 am a 10:00 am asi:_x000d_
_x000d_
POS 9_x000d_
Scanner balanza 7_x000d_
Scanner de mano 2_x000d_
Impresora POS 10</v>
      </c>
      <c r="I1662" t="str" xml:space="preserve">
        <v xml:space="preserve">Transfer Assignee from '' to 'Espinosa Rodriguez; Jamir Leandro '_x000d_
Transfer Group from 'Mesas Especializadas Colombia' to 'Soporte_Onsite_REG_Remoto_SM Colombia</v>
      </c>
      <c r="J1662" t="str">
        <v>Se realiza visita a tienda Jumbo Yopal donde según programación se hace mantenimiento preventivo (Limpieza interna con sopladora donde se retira exceso de polvo y suciedad; así mismo se limpian carcazas de pos; impresora; teclado; Scanner balanza) a las siguientes cajas:  VISITA 1: 18/10/2022 SERIALES  #1  6498824388 #2 59CD001173 #3 6498824515 #4 6498501856 #5 6498824351. VISITA 2: 19/10/2022 SERIALES #6 6498613585 #7 6498824337 #8 6498613479 #9 INV SISTEMAS 021074. En cada visita coordinador en turno realiza las pruebas de funcionamiento; se entregan Pos operativas.</v>
      </c>
      <c r="K1662">
        <v>44852</v>
      </c>
      <c r="L1662">
        <v>44853</v>
      </c>
      <c r="M1662" t="str">
        <f>TEXT(L1662,"DDDDDDD")</f>
        <v>miércoles</v>
      </c>
      <c r="N1662" t="str">
        <v>J185 JUMBO YOPAL</v>
      </c>
      <c r="O1662" t="str">
        <v>YOPAL</v>
      </c>
      <c r="P1662" t="str">
        <f>IF(ISBLANK(O1662),"0",(VLOOKUP(O1662,REGION,2,FALSE)))</f>
        <v>ORIENTE</v>
      </c>
      <c r="Q1662" t="str">
        <v>JHONATAN RICARDO VARGAS ZAMBRANO</v>
      </c>
      <c r="R1662">
        <f>IF(ISBLANK(Q1662),"0", VLOOKUP(Q1662,PERSONAL,2,FALSE))</f>
        <v>1057583301</v>
      </c>
      <c r="S1662" t="str">
        <v>DIRECTO</v>
      </c>
      <c r="T1662">
        <v>0.25</v>
      </c>
      <c r="U1662">
        <v>0.4166666666666667</v>
      </c>
      <c r="V1662">
        <f>IF(ISBLANK(T1662 ),"0",U1662-T1662)</f>
        <v>0.16666666666666669</v>
      </c>
      <c r="W1662">
        <v>4</v>
      </c>
      <c r="X1662">
        <f>NETWORKDAYS(K1662,L1661)</f>
        <v>1</v>
      </c>
      <c r="Y1662" t="str">
        <f>IF(X1662&lt;=2,"CUMPLE","NO CUMPLE")</f>
        <v>CUMPLE</v>
      </c>
    </row>
    <row r="1663" xml:space="preserve">
      <c r="A1663">
        <v>12747521</v>
      </c>
      <c r="B1663" t="str">
        <v>REQUEST</v>
      </c>
      <c r="C1663" t="str">
        <v>CERRADO</v>
      </c>
      <c r="D1663" t="str">
        <v>LINEAL DE CAJAS</v>
      </c>
      <c r="E1663" t="str">
        <v>POS</v>
      </c>
      <c r="F1663" t="str">
        <v>POS</v>
      </c>
      <c r="G1663" t="str">
        <v>WINCOR</v>
      </c>
      <c r="H1663"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Buena tarde:_x000d_
_x000d_
solicito de su ayuda para revision de la pos 2 esta apagada y no funciona._x000d_
Tienda J047_x000d_
Equipo pos_x000d_
Marca WINCOR_x000d_
Modelo: BEETLE -M_x000d_
INVENTARIO 014953</v>
      </c>
      <c r="I1663" t="str">
        <v>Se realiza envio de POS WINCOR BEETLE-M serial 59CD001363</v>
      </c>
      <c r="J1663" t="str">
        <v>Se configura cpu pos recibida enviada por el CRC con serial 59CD001363; se revisa y configura la bios y sus parámetros; se deja lista para instalarla en su punto en piso de venta. Se consiguen cables faltantes y visor de usuario; se repara teclado y se utiliza la nueva gaveta enviada del CRC SAT-119X. Se configura USB de booteo para la instalación; se realiza la instalación respectiva y la cpu se instala y responde correctamente. Se le informa a la jefe de cajas que solicite por cau el procedimiento de última facturación para que la cpu quede actualizada. Se deja cpu pos con todos sus perifericos y armada correctamente en su punto y esperando actualización</v>
      </c>
      <c r="K1663">
        <v>44852</v>
      </c>
      <c r="L1663">
        <v>44853</v>
      </c>
      <c r="M1663" t="str">
        <f>TEXT(L1663,"DDDDDDD")</f>
        <v>miércoles</v>
      </c>
      <c r="N1663" t="str">
        <v>J047 JUMBO GIRARDOT</v>
      </c>
      <c r="O1663" t="str">
        <v>GIRARDOT</v>
      </c>
      <c r="P1663" t="str">
        <f>IF(ISBLANK(O1663),"0",(VLOOKUP(O1663,REGION,2,FALSE)))</f>
        <v>OCCIDENTE</v>
      </c>
      <c r="Q1663" t="str">
        <v>RAFAEL ARDILA PUENTES</v>
      </c>
      <c r="R1663">
        <f>IF(ISBLANK(Q1663),"0", VLOOKUP(Q1663,PERSONAL,2,FALSE))</f>
        <v>1018419858</v>
      </c>
      <c r="S1663" t="str">
        <v>ALIADO</v>
      </c>
      <c r="T1663">
        <v>0.3333333333333333</v>
      </c>
      <c r="U1663">
        <v>0.5833333333333334</v>
      </c>
      <c r="V1663">
        <f>IF(ISBLANK(T1663 ),"0",U1663-T1663)</f>
        <v>0.25000000000000006</v>
      </c>
      <c r="W1663">
        <v>3</v>
      </c>
      <c r="X1663">
        <f>NETWORKDAYS(K1663,L1662)</f>
        <v>2</v>
      </c>
      <c r="Y1663" t="str">
        <f>IF(X1663&lt;=2,"CUMPLE","NO CUMPLE")</f>
        <v>CUMPLE</v>
      </c>
    </row>
    <row r="1664" xml:space="preserve">
      <c r="A1664">
        <v>12824004</v>
      </c>
      <c r="B1664" t="str">
        <v>REQUEST</v>
      </c>
      <c r="C1664" t="str">
        <v>CERRADO</v>
      </c>
      <c r="D1664" t="str">
        <v>TIENDA</v>
      </c>
      <c r="E1664" t="str">
        <v>PDA</v>
      </c>
      <c r="F1664" t="str">
        <v>PDA</v>
      </c>
      <c r="G1664" t="str">
        <v>HONEYWELL</v>
      </c>
      <c r="H1664" t="str" xml:space="preserve">
        <v xml:space="preserve">Datos usuario_x000d_
Nombre: Cristiancamilo De La Ossa Hoyos_x000d_
Correo: Cristian.Delaossa@cencosud.com.co_x000d_
Usuario AD: Ccdhoyos_x000d_
Pais: Colombia_x000d_
Ubicacion: M085 METRO MONTERIA_x000d_
Zona: Colombia Costa_x000d_
Unidad de Negocio: Supermercados_x000d_
Servicio: Sistemas_x000d_
Telefono: 3176386768_x000d_
Anexo: 7430404_x000d_
Descripcion: PDT bloqueada favor contactar a soporte de Campo._x000d_
_x000d_
Gracias por la atencion prestada._x000d_
Seccion en la tienda o ubicacion del usuario: SEGURIDAD &amp; ECOMMERCE_x000d_
Jefe de area asignacion de la PDT: PISO DE VENTA</v>
      </c>
      <c r="I1664" t="str" xml:space="preserve">
        <v xml:space="preserve">Favor nos ayudan con el formateo de 04 PDT's del area de ecommerce y seguridad la cual tienen el software desactualizado._x000d_
gracias por la atención prestada</v>
      </c>
      <c r="J1664" t="str">
        <v>Las pda tienen inconveniente por bloqueo del sistema por lo que se deben formatear las pda de seguridad; así mismo actualizar el firmware de las pda. Se formatean 4 pda; 2 de seguridad y 2 de recibo ya que tenían el mismo bloqueo. También se actualiza el firmware a las 3 restantes. Todas las pda quedaron operativas.</v>
      </c>
      <c r="K1664">
        <v>44852</v>
      </c>
      <c r="L1664">
        <v>44855</v>
      </c>
      <c r="M1664" t="str">
        <f>TEXT(L1664,"DDDDDDD")</f>
        <v>viernes</v>
      </c>
      <c r="N1664" t="str">
        <v>M085 METRO MONTERIA</v>
      </c>
      <c r="O1664" t="str">
        <v>MONTERIA</v>
      </c>
      <c r="P1664" t="str">
        <f>IF(ISBLANK(O1664),"0",(VLOOKUP(O1664,REGION,2,FALSE)))</f>
        <v>COSTA</v>
      </c>
      <c r="Q1664" t="str">
        <v>SHARON YANETH KERGUELEN WILCHES</v>
      </c>
      <c r="R1664">
        <f>IF(ISBLANK(Q1664),"0", VLOOKUP(Q1664,PERSONAL,2,FALSE))</f>
        <v>1067917448</v>
      </c>
      <c r="S1664" t="str">
        <v>DIRECTO</v>
      </c>
      <c r="T1664">
        <v>0.5625</v>
      </c>
      <c r="U1664">
        <v>0.7708333333333334</v>
      </c>
      <c r="V1664">
        <f>IF(ISBLANK(T1664 ),"0",U1664-T1664)</f>
        <v>0.20833333333333337</v>
      </c>
      <c r="W1664">
        <v>3</v>
      </c>
      <c r="X1664">
        <f>NETWORKDAYS(K1664,L1663)</f>
        <v>2</v>
      </c>
      <c r="Y1664" t="str">
        <f>IF(X1664&lt;=2,"CUMPLE","NO CUMPLE")</f>
        <v>CUMPLE</v>
      </c>
    </row>
    <row r="1665">
      <c r="A1665" t="str">
        <v>DEDICADO</v>
      </c>
      <c r="B1665" t="str">
        <v>DEDICADO</v>
      </c>
      <c r="C1665" t="str">
        <v>CERRADO</v>
      </c>
      <c r="D1665" t="str">
        <v>CRC</v>
      </c>
      <c r="E1665" t="str">
        <v>DEDICADO</v>
      </c>
      <c r="F1665" t="str">
        <v>DEDICADO</v>
      </c>
      <c r="G1665" t="str">
        <v>DEDICADO</v>
      </c>
      <c r="H1665" t="str">
        <v>Gestión de soporte técnico en el Centro de Reparación</v>
      </c>
      <c r="I1665" t="str">
        <v>Gestión de soporte técnico en el Centro de Reparación</v>
      </c>
      <c r="J1665" t="str">
        <v>Se realiza actividad de acompañamiento en CRC</v>
      </c>
      <c r="K1665">
        <v>44853</v>
      </c>
      <c r="L1665">
        <v>44853</v>
      </c>
      <c r="M1665" t="str">
        <f>TEXT(L1665,"DDDDDDD")</f>
        <v>miércoles</v>
      </c>
      <c r="N1665" t="str">
        <v>CENTRO DE REPARACIÓN</v>
      </c>
      <c r="O1665" t="str">
        <v>BOGOTA</v>
      </c>
      <c r="P1665" t="str">
        <f>IF(ISBLANK(O1665),"0",(VLOOKUP(O1665,REGION,2,FALSE)))</f>
        <v>BOGOTA</v>
      </c>
      <c r="Q1665" t="str">
        <v>DIEGO ALBERTO TORRES CRUZ</v>
      </c>
      <c r="R1665">
        <f>IF(ISBLANK(Q1665),"0", VLOOKUP(Q1665,PERSONAL,2,FALSE))</f>
        <v>1000466791</v>
      </c>
      <c r="S1665" t="str">
        <v>DIRECTO</v>
      </c>
      <c r="T1665">
        <v>0.3333333333333333</v>
      </c>
      <c r="U1665">
        <v>0.75</v>
      </c>
      <c r="V1665">
        <v>0.4166666666666667</v>
      </c>
      <c r="W1665" t="str">
        <v>2;5</v>
      </c>
      <c r="X1665">
        <f>NETWORKDAYS(K1665,L1664)</f>
        <v>3</v>
      </c>
      <c r="Y1665" t="str">
        <f>IF(X1665&lt;=2,"CUMPLE","NO CUMPLE")</f>
        <v>NO CUMPLE</v>
      </c>
    </row>
    <row r="1666">
      <c r="A1666" t="str">
        <v>DEDICADO</v>
      </c>
      <c r="B1666" t="str">
        <v>DEDICADO</v>
      </c>
      <c r="C1666" t="str">
        <v>CERRADO</v>
      </c>
      <c r="D1666" t="str">
        <v>SEDE ADMINISTRATIVA</v>
      </c>
      <c r="E1666" t="str">
        <v>DEDICADO</v>
      </c>
      <c r="F1666" t="str">
        <v>DEDICADO</v>
      </c>
      <c r="G1666" t="str">
        <v>DEDICADO</v>
      </c>
      <c r="H1666" t="str">
        <v>Solicitud de técnico para apoyo en Sede Administrativa</v>
      </c>
      <c r="I1666" t="str">
        <v>Solicitud de técnico para apoyo en Sede Administrativa</v>
      </c>
      <c r="J1666" t="str">
        <v>Se realiza actividad de acompañamiento en Sede Administrativa</v>
      </c>
      <c r="K1666">
        <v>44853</v>
      </c>
      <c r="L1666">
        <v>44853</v>
      </c>
      <c r="M1666" t="str">
        <f>TEXT(L1666,"DDDDDDD")</f>
        <v>miércoles</v>
      </c>
      <c r="N1666" t="str">
        <v>SEDE ADMINISTRATIVA</v>
      </c>
      <c r="O1666" t="str">
        <v>BOGOTA</v>
      </c>
      <c r="P1666" t="str">
        <f>IF(ISBLANK(O1666),"0",(VLOOKUP(O1666,REGION,2,FALSE)))</f>
        <v>BOGOTA</v>
      </c>
      <c r="Q1666" t="str">
        <v>JHON CARLOS LUGO BENITEZ</v>
      </c>
      <c r="R1666">
        <f>IF(ISBLANK(Q1666),"0", VLOOKUP(Q1666,PERSONAL,2,FALSE))</f>
        <v>79966397</v>
      </c>
      <c r="S1666" t="str">
        <v>DIRECTO</v>
      </c>
      <c r="T1666">
        <v>0.3333333333333333</v>
      </c>
      <c r="U1666">
        <v>0.75</v>
      </c>
      <c r="V1666">
        <v>0.4166666666666667</v>
      </c>
      <c r="W1666" t="str">
        <v>2;5</v>
      </c>
      <c r="X1666">
        <f>NETWORKDAYS(K1666,L1665)</f>
        <v>1</v>
      </c>
      <c r="Y1666" t="str">
        <f>IF(X1666&lt;=2,"CUMPLE","NO CUMPLE")</f>
        <v>CUMPLE</v>
      </c>
    </row>
    <row r="1667">
      <c r="A1667" t="str">
        <v>DEDICADO</v>
      </c>
      <c r="B1667" t="str">
        <v>DEDICADO</v>
      </c>
      <c r="C1667" t="str">
        <v>CERRADO</v>
      </c>
      <c r="D1667" t="str">
        <v>TIENDA</v>
      </c>
      <c r="E1667" t="str">
        <v>DEDICADO</v>
      </c>
      <c r="F1667" t="str">
        <v>DEDICADO</v>
      </c>
      <c r="G1667" t="str">
        <v>DEDICADO</v>
      </c>
      <c r="H1667" t="str">
        <v>Solicitud de técnico para apoyo en Zona Centro</v>
      </c>
      <c r="I1667" t="str">
        <v>Solicitud de técnico para apoyo en Zona Centro</v>
      </c>
      <c r="J1667" t="str">
        <v>Se realiza actividad de acompañamiento en Zona Centro</v>
      </c>
      <c r="K1667">
        <v>44853</v>
      </c>
      <c r="L1667">
        <v>44853</v>
      </c>
      <c r="M1667" t="str">
        <f>TEXT(L1667,"DDDDDDD")</f>
        <v>miércoles</v>
      </c>
      <c r="N1667" t="str">
        <v>ZONA CENTRO</v>
      </c>
      <c r="O1667" t="str">
        <v>MEDELLIN</v>
      </c>
      <c r="P1667" t="str">
        <f>IF(ISBLANK(O1667),"0",(VLOOKUP(O1667,REGION,2,FALSE)))</f>
        <v>CENTRO</v>
      </c>
      <c r="Q1667" t="str">
        <v>YURIMAR MARQUEZ MUÑOZ</v>
      </c>
      <c r="R1667">
        <f>IF(ISBLANK(Q1667),"0", VLOOKUP(Q1667,PERSONAL,2,FALSE))</f>
        <v>1045025746</v>
      </c>
      <c r="S1667" t="str">
        <v>DIRECTO</v>
      </c>
      <c r="T1667">
        <v>0.3333333333333333</v>
      </c>
      <c r="U1667">
        <v>0.75</v>
      </c>
      <c r="V1667">
        <v>0.4166666666666667</v>
      </c>
      <c r="W1667" t="str">
        <v>2;5</v>
      </c>
      <c r="X1667">
        <f>NETWORKDAYS(K1667,L1666)</f>
        <v>1</v>
      </c>
      <c r="Y1667" t="str">
        <f>IF(X1667&lt;=2,"CUMPLE","NO CUMPLE")</f>
        <v>CUMPLE</v>
      </c>
    </row>
    <row r="1668">
      <c r="A1668" t="str">
        <v>DEDICADO</v>
      </c>
      <c r="B1668" t="str">
        <v>DEDICADO</v>
      </c>
      <c r="C1668" t="str">
        <v>CERRADO</v>
      </c>
      <c r="D1668" t="str">
        <v>TIENDA</v>
      </c>
      <c r="E1668" t="str">
        <v>DEDICADO</v>
      </c>
      <c r="F1668" t="str">
        <v>DEDICADO</v>
      </c>
      <c r="G1668" t="str">
        <v>DEDICADO</v>
      </c>
      <c r="H1668" t="str">
        <v>Solicitud de técnico para apoyo en Zona Bogotá</v>
      </c>
      <c r="I1668" t="str">
        <v>Solicitud de técnico para apoyo en Zona Bogotá</v>
      </c>
      <c r="J1668" t="str">
        <v>Se realiza actividad de acompañamiento en Zona Bogotá</v>
      </c>
      <c r="K1668">
        <v>44853</v>
      </c>
      <c r="L1668">
        <v>44853</v>
      </c>
      <c r="M1668" t="str">
        <f>TEXT(L1668,"DDDDDDD")</f>
        <v>miércoles</v>
      </c>
      <c r="N1668" t="str">
        <v>ZONA BOGOTA</v>
      </c>
      <c r="O1668" t="str">
        <v>BOGOTA</v>
      </c>
      <c r="P1668" t="str">
        <f>IF(ISBLANK(O1668),"0",(VLOOKUP(O1668,REGION,2,FALSE)))</f>
        <v>BOGOTA</v>
      </c>
      <c r="Q1668" t="str">
        <v>JOHAN SEBASTIAN CARDOZO SANCHEZ</v>
      </c>
      <c r="R1668">
        <f>IF(ISBLANK(Q1668),"0", VLOOKUP(Q1668,PERSONAL,2,FALSE))</f>
        <v>1023945681</v>
      </c>
      <c r="S1668" t="str">
        <v>DIRECTO</v>
      </c>
      <c r="T1668">
        <v>0.3333333333333333</v>
      </c>
      <c r="U1668">
        <v>0.75</v>
      </c>
      <c r="V1668">
        <v>0.4166666666666667</v>
      </c>
      <c r="W1668" t="str">
        <v>2;5</v>
      </c>
      <c r="X1668">
        <f>NETWORKDAYS(K1668,L1667)</f>
        <v>1</v>
      </c>
      <c r="Y1668" t="str">
        <f>IF(X1668&lt;=2,"CUMPLE","NO CUMPLE")</f>
        <v>CUMPLE</v>
      </c>
    </row>
    <row r="1669">
      <c r="A1669" t="str">
        <v>DEDICADO</v>
      </c>
      <c r="B1669" t="str">
        <v>DEDICADO</v>
      </c>
      <c r="C1669" t="str">
        <v>CERRADO</v>
      </c>
      <c r="D1669" t="str">
        <v>TIENDA</v>
      </c>
      <c r="E1669" t="str">
        <v>DEDICADO</v>
      </c>
      <c r="F1669" t="str">
        <v>DEDICADO</v>
      </c>
      <c r="G1669" t="str">
        <v>DEDICADO</v>
      </c>
      <c r="H1669" t="str">
        <v xml:space="preserve">Solicitud de técnico para apoyo en Zona Occidente </v>
      </c>
      <c r="I1669" t="str">
        <v xml:space="preserve">Solicitud de técnico para apoyo en Zona Occidente </v>
      </c>
      <c r="J1669" t="str">
        <v>Se realiza actividad de acompañamiento en Zona Occidente</v>
      </c>
      <c r="K1669">
        <v>44853</v>
      </c>
      <c r="L1669">
        <v>44853</v>
      </c>
      <c r="M1669" t="str">
        <f>TEXT(L1669,"DDDDDDD")</f>
        <v>miércoles</v>
      </c>
      <c r="N1669" t="str">
        <v>ZONA OCCIDENTE</v>
      </c>
      <c r="O1669" t="str">
        <v>CALI</v>
      </c>
      <c r="P1669" t="str">
        <v>OCCIDENTE</v>
      </c>
      <c r="Q1669" t="str">
        <v>LINA FERNANDA ARBOLEDA PRECIADO</v>
      </c>
      <c r="R1669">
        <v>1143832224</v>
      </c>
      <c r="S1669" t="str">
        <v>DIRECTO</v>
      </c>
      <c r="T1669">
        <v>0.3333333333333333</v>
      </c>
      <c r="U1669">
        <v>0.75</v>
      </c>
      <c r="V1669">
        <v>0.4166666666666667</v>
      </c>
      <c r="W1669" t="str">
        <v>2;5</v>
      </c>
      <c r="X1669">
        <f>NETWORKDAYS(K1669,L1668)</f>
        <v>1</v>
      </c>
      <c r="Y1669" t="str">
        <f>IF(X1669&lt;=2,"CUMPLE","NO CUMPLE")</f>
        <v>CUMPLE</v>
      </c>
    </row>
    <row r="1670" xml:space="preserve">
      <c r="A1670">
        <v>12825937</v>
      </c>
      <c r="B1670" t="str">
        <v>REQUEST</v>
      </c>
      <c r="C1670" t="str">
        <v>CERRADO</v>
      </c>
      <c r="D1670" t="str">
        <v>RECURSOS HUMANOS</v>
      </c>
      <c r="E1670" t="str">
        <v>CPU</v>
      </c>
      <c r="F1670" t="str">
        <v>CPU</v>
      </c>
      <c r="G1670" t="str">
        <v>LENOVO</v>
      </c>
      <c r="H1670" t="str" xml:space="preserve">
        <v xml:space="preserve">Datos usuario_x000d_
Nombre: adsilvam_x000d_
Correo: AdrianaMilena.SilvaMontes@cencosud.com.co_x000d_
Usuario AD: adsilvam_x000d_
Pais: Colombia_x000d_
Ubicacion: M038 METRO NEIVA CENTRO DE CONVENCIONES_x000d_
Zona: Colombia Occidente_x000d_
Unidad de Negocio: METRO_x000d_
Servicio: Tiendas &amp; Centros de Distribucion_x000d_
Telefono: 3114635651_x000d_
Anexo: null_x000d_
Descripcion: Portatil fuera de dominio; no se conecta a las redes asignadas_x000d_
Indicar la ubicacion del computador en la tienda o sede: Oficinas administrativas</v>
      </c>
      <c r="I1670" t="str">
        <v>tecnico de isit visite la tienda y realice el trabajo de ingreso al dominio cencosud en el portatil de la jefe de recursos humanos de la tienda</v>
      </c>
      <c r="J1670" t="str">
        <v>Se realiza revisión de portátil; se valida y equipo se encuentra en dominio. Se revisa conexión a cswlan11 y equipo se conecta con credenciales con el usuario. Se reinicia varias veces el equipo y se conecta correctamente</v>
      </c>
      <c r="K1670">
        <v>44853</v>
      </c>
      <c r="L1670">
        <v>44853</v>
      </c>
      <c r="M1670" t="str">
        <f>TEXT(L1670,"DDDDDDD")</f>
        <v>miércoles</v>
      </c>
      <c r="N1670" t="str">
        <v>M038 METRO NEIVA CENTRO DE CONVENCIONES</v>
      </c>
      <c r="O1670" t="str">
        <v>NEIVA</v>
      </c>
      <c r="P1670" t="str">
        <f>IF(ISBLANK(O1670),"0",(VLOOKUP(O1670,REGION,2,FALSE)))</f>
        <v>OCCIDENTE</v>
      </c>
      <c r="Q1670" t="str">
        <v>RAFAEL EDUARDO MARTINEZ ROCHA</v>
      </c>
      <c r="R1670">
        <f>IF(ISBLANK(Q1670),"0", VLOOKUP(Q1670,PERSONAL,2,FALSE))</f>
        <v>1014237678</v>
      </c>
      <c r="S1670" t="str">
        <v>DIRECTO</v>
      </c>
      <c r="T1670">
        <v>0.4166666666666667</v>
      </c>
      <c r="U1670">
        <v>0.4583333333333333</v>
      </c>
      <c r="V1670">
        <f>IF(ISBLANK(T1670 ),"0",U1670-T1670)</f>
        <v>0.04166666666666663</v>
      </c>
      <c r="W1670">
        <v>1</v>
      </c>
      <c r="X1670">
        <f>NETWORKDAYS(K1670,L1669)</f>
        <v>1</v>
      </c>
      <c r="Y1670" t="str">
        <f>IF(X1670&lt;=2,"CUMPLE","NO CUMPLE")</f>
        <v>CUMPLE</v>
      </c>
    </row>
    <row r="1671">
      <c r="A1671" t="str">
        <v>DEDICADO</v>
      </c>
      <c r="B1671" t="str">
        <v>DEDICADO</v>
      </c>
      <c r="C1671" t="str">
        <v>CERRADO</v>
      </c>
      <c r="D1671" t="str">
        <v>SEDE ADMINISTRATIVA</v>
      </c>
      <c r="E1671" t="str">
        <v>DEDICADO</v>
      </c>
      <c r="F1671" t="str">
        <v>DEDICADO</v>
      </c>
      <c r="G1671" t="str">
        <v>DEDICADO</v>
      </c>
      <c r="H1671" t="str">
        <v>Solicitud de técnico para apoyo en Sede Administrativa</v>
      </c>
      <c r="I1671" t="str">
        <v>Solicitud de técnico para apoyo en Sede Administrativa</v>
      </c>
      <c r="J1671" t="str">
        <v>Se realiza actividad de acompañamiento en Sede Administrativa</v>
      </c>
      <c r="K1671">
        <v>44854</v>
      </c>
      <c r="L1671">
        <v>44854</v>
      </c>
      <c r="M1671" t="str">
        <f>TEXT(L1671,"DDDDDDD")</f>
        <v>jueves</v>
      </c>
      <c r="N1671" t="str">
        <v>SEDE ADMINISTRATIVA</v>
      </c>
      <c r="O1671" t="str">
        <v>BOGOTA</v>
      </c>
      <c r="P1671" t="str">
        <f>IF(ISBLANK(O1671),"0",(VLOOKUP(O1671,REGION,2,FALSE)))</f>
        <v>BOGOTA</v>
      </c>
      <c r="Q1671" t="str">
        <v>JHON CARLOS LUGO BENITEZ</v>
      </c>
      <c r="R1671">
        <f>IF(ISBLANK(Q1671),"0", VLOOKUP(Q1671,PERSONAL,2,FALSE))</f>
        <v>79966397</v>
      </c>
      <c r="S1671" t="str">
        <v>DIRECTO</v>
      </c>
      <c r="T1671">
        <v>0.3333333333333333</v>
      </c>
      <c r="U1671">
        <v>0.75</v>
      </c>
      <c r="V1671">
        <v>0.4166666666666667</v>
      </c>
      <c r="W1671" t="str">
        <v>2;5</v>
      </c>
      <c r="X1671">
        <f>NETWORKDAYS(K1671,L1670)</f>
        <v>-2</v>
      </c>
      <c r="Y1671" t="str">
        <f>IF(X1671&lt;=2,"CUMPLE","NO CUMPLE")</f>
        <v>CUMPLE</v>
      </c>
    </row>
    <row r="1672">
      <c r="A1672" t="str">
        <v>DEDICADO</v>
      </c>
      <c r="B1672" t="str">
        <v>DEDICADO</v>
      </c>
      <c r="C1672" t="str">
        <v>CERRADO</v>
      </c>
      <c r="D1672" t="str">
        <v>TIENDA</v>
      </c>
      <c r="E1672" t="str">
        <v>DEDICADO</v>
      </c>
      <c r="F1672" t="str">
        <v>DEDICADO</v>
      </c>
      <c r="G1672" t="str">
        <v>DEDICADO</v>
      </c>
      <c r="H1672" t="str">
        <v>Solicitud de técnico para apoyo en Zona Centro</v>
      </c>
      <c r="I1672" t="str">
        <v>Solicitud de técnico para apoyo en Zona Centro</v>
      </c>
      <c r="J1672" t="str">
        <v>Se realiza actividad de acompañamiento en Zona Centro</v>
      </c>
      <c r="K1672">
        <v>44854</v>
      </c>
      <c r="L1672">
        <v>44854</v>
      </c>
      <c r="M1672" t="str">
        <f>TEXT(L1672,"DDDDDDD")</f>
        <v>jueves</v>
      </c>
      <c r="N1672" t="str">
        <v>ZONA CENTRO</v>
      </c>
      <c r="O1672" t="str">
        <v>MEDELLIN</v>
      </c>
      <c r="P1672" t="str">
        <f>IF(ISBLANK(O1672),"0",(VLOOKUP(O1672,REGION,2,FALSE)))</f>
        <v>CENTRO</v>
      </c>
      <c r="Q1672" t="str">
        <v>YURIMAR MARQUEZ MUÑOZ</v>
      </c>
      <c r="R1672">
        <f>IF(ISBLANK(Q1672),"0", VLOOKUP(Q1672,PERSONAL,2,FALSE))</f>
        <v>1045025746</v>
      </c>
      <c r="S1672" t="str">
        <v>DIRECTO</v>
      </c>
      <c r="T1672">
        <v>0.3333333333333333</v>
      </c>
      <c r="U1672">
        <v>0.75</v>
      </c>
      <c r="V1672">
        <v>0.4166666666666667</v>
      </c>
      <c r="W1672" t="str">
        <v>2;5</v>
      </c>
      <c r="X1672">
        <f>NETWORKDAYS(K1672,L1671)</f>
        <v>1</v>
      </c>
      <c r="Y1672" t="str">
        <f>IF(X1672&lt;=2,"CUMPLE","NO CUMPLE")</f>
        <v>CUMPLE</v>
      </c>
    </row>
    <row r="1673">
      <c r="A1673" t="str">
        <v>DEDICADO</v>
      </c>
      <c r="B1673" t="str">
        <v>DEDICADO</v>
      </c>
      <c r="C1673" t="str">
        <v>CERRADO</v>
      </c>
      <c r="D1673" t="str">
        <v>TIENDA</v>
      </c>
      <c r="E1673" t="str">
        <v>DEDICADO</v>
      </c>
      <c r="F1673" t="str">
        <v>DEDICADO</v>
      </c>
      <c r="G1673" t="str">
        <v>DEDICADO</v>
      </c>
      <c r="H1673" t="str">
        <v>Solicitud de técnico para apoyo en Zona Bogotá</v>
      </c>
      <c r="I1673" t="str">
        <v>Solicitud de técnico para apoyo en Zona Bogotá</v>
      </c>
      <c r="J1673" t="str">
        <v>Se realiza actividad de acompañamiento en Zona Bogotá</v>
      </c>
      <c r="K1673">
        <v>44854</v>
      </c>
      <c r="L1673">
        <v>44854</v>
      </c>
      <c r="M1673" t="str">
        <f>TEXT(L1673,"DDDDDDD")</f>
        <v>jueves</v>
      </c>
      <c r="N1673" t="str">
        <v>ZONA BOGOTA</v>
      </c>
      <c r="O1673" t="str">
        <v>BOGOTA</v>
      </c>
      <c r="P1673" t="str">
        <f>IF(ISBLANK(O1673),"0",(VLOOKUP(O1673,REGION,2,FALSE)))</f>
        <v>BOGOTA</v>
      </c>
      <c r="Q1673" t="str">
        <v>JOHAN SEBASTIAN CARDOZO SANCHEZ</v>
      </c>
      <c r="R1673">
        <f>IF(ISBLANK(Q1673),"0", VLOOKUP(Q1673,PERSONAL,2,FALSE))</f>
        <v>1023945681</v>
      </c>
      <c r="S1673" t="str">
        <v>DIRECTO</v>
      </c>
      <c r="T1673">
        <v>0.3333333333333333</v>
      </c>
      <c r="U1673">
        <v>0.75</v>
      </c>
      <c r="V1673">
        <v>0.4166666666666667</v>
      </c>
      <c r="W1673" t="str">
        <v>2;5</v>
      </c>
      <c r="X1673">
        <f>NETWORKDAYS(K1673,L1672)</f>
        <v>1</v>
      </c>
      <c r="Y1673" t="str">
        <f>IF(X1673&lt;=2,"CUMPLE","NO CUMPLE")</f>
        <v>CUMPLE</v>
      </c>
    </row>
    <row r="1674" xml:space="preserve">
      <c r="A1674">
        <v>12828907</v>
      </c>
      <c r="B1674" t="str">
        <v>INCIDENT</v>
      </c>
      <c r="C1674" t="str">
        <v>CERRADO</v>
      </c>
      <c r="D1674" t="str">
        <v>RECIBO</v>
      </c>
      <c r="E1674" t="str">
        <v>CPU</v>
      </c>
      <c r="F1674" t="str">
        <v>CPU</v>
      </c>
      <c r="G1674" t="str">
        <v>LENOVO</v>
      </c>
      <c r="H1674"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FALLA EN RED EN COMPUTADOR DE RECIBO_x000d_
Indicar ubicacion del Equipo en tienda o oficinas: OFICINA DE RECIBO</v>
      </c>
      <c r="I1674" t="str">
        <v>Técnico de ISIT que esta en la tienda realice la verificación de esta novedad</v>
      </c>
      <c r="J1674" t="str">
        <v>Se realiza revisión del PC y se encuentra sin red. Se verifica punto de red y cableado y se evidencian problemas en el punto de red ya que se encuentra punto con pines sueltos y en mal estado. Se ajustan pines y se cambia el cableado y el PC vuelve a quedar con red. Se pone a pruebas y se entrega a usuario funcional</v>
      </c>
      <c r="K1674">
        <v>44854</v>
      </c>
      <c r="L1674">
        <v>44854</v>
      </c>
      <c r="M1674" t="str">
        <f>TEXT(L1674,"DDDDDDD")</f>
        <v>jueves</v>
      </c>
      <c r="N1674" t="str">
        <v>J047 JUMBO GIRARDOT</v>
      </c>
      <c r="O1674" t="str">
        <v>GIRARDOT</v>
      </c>
      <c r="P1674" t="str">
        <f>IF(ISBLANK(O1674),"0",(VLOOKUP(O1674,REGION,2,FALSE)))</f>
        <v>OCCIDENTE</v>
      </c>
      <c r="Q1674" t="str">
        <v>RAFAEL ARDILA PUENTES</v>
      </c>
      <c r="R1674">
        <f>IF(ISBLANK(Q1674),"0", VLOOKUP(Q1674,PERSONAL,2,FALSE))</f>
        <v>1018419858</v>
      </c>
      <c r="S1674" t="str">
        <v>ALIADO</v>
      </c>
      <c r="T1674">
        <v>0.5</v>
      </c>
      <c r="U1674">
        <v>0.5416666666666666</v>
      </c>
      <c r="V1674">
        <f>IF(ISBLANK(T1674 ),"0",U1674-T1674)</f>
        <v>0.04166666666666663</v>
      </c>
      <c r="W1674">
        <v>1</v>
      </c>
      <c r="X1674">
        <f>NETWORKDAYS(K1674,L1673)</f>
        <v>1</v>
      </c>
      <c r="Y1674" t="str">
        <f>IF(X1674&lt;=2,"CUMPLE","NO CUMPLE")</f>
        <v>CUMPLE</v>
      </c>
    </row>
    <row r="1675" xml:space="preserve">
      <c r="A1675">
        <v>12828757</v>
      </c>
      <c r="B1675" t="str">
        <v>INCIDENT</v>
      </c>
      <c r="C1675" t="str">
        <v>CERRADO</v>
      </c>
      <c r="D1675" t="str">
        <v>TIENDA</v>
      </c>
      <c r="E1675" t="str">
        <v>PDT</v>
      </c>
      <c r="F1675" t="str">
        <v>PDT</v>
      </c>
      <c r="G1675" t="str">
        <v>ZEBRA</v>
      </c>
      <c r="H1675" t="str" xml:space="preserve">
        <v xml:space="preserve">Datos usuario_x000d_
Nombre: Juan Carlos Acero Rincon_x000d_
Correo: Juan.Rincon@cencosud.com.co_x000d_
Usuario AD: Jcaceror_x000d_
Pais: Colombia_x000d_
Ubicacion: M097 METRO SOGAMOSO_x000d_
Zona: Colombia Bogota_x000d_
Unidad de Negocio: Supermercados_x000d_
Servicio: Tiendas &amp; Centros de Distribucion_x000d_
Telefono: 3017582305_x000d_
Anexo: 3176426436_x000d_
Descripcion: Buen dia_x000d_
La PDT Zebra serial 192885230211639 no se conecta desde el dia de ayer a genesis._x000d_
_x000d_
Gracias_x000d_
Juan_x000d_
Seccion de la tienda en donde se ubica la PDT o usuario: Sogamoso_x000d_
</v>
      </c>
      <c r="I1675" t="str" xml:space="preserve">
        <v xml:space="preserve">Nos colaboran con la validación de PDT asignada a Inventarios Boyacá; la cual no está conectando a la red wifi de la tienda._x000d_
La PDT se encuentra en Metro Sogamoso</v>
      </c>
      <c r="J1675" t="str">
        <v xml:space="preserve">Se llega a sitio donde jefe de inventarios facilita la Pdt para revisión; la cual no estaba conectada a red wifi CSWLAN12. Se accede con usuario administrador y se reparametriza conexión con usuario de la tienda pda_m097co y su respectiva contraseña; luego se reinicia equipo y se solicita hacer pruebas. Se corrige la falla y se entrega equipo operativo. </v>
      </c>
      <c r="K1675">
        <v>44854</v>
      </c>
      <c r="L1675">
        <v>44855</v>
      </c>
      <c r="M1675" t="str">
        <f>TEXT(L1675,"DDDDDDD")</f>
        <v>viernes</v>
      </c>
      <c r="N1675" t="str">
        <v>M097 METRO SOGAMOSO</v>
      </c>
      <c r="O1675" t="str">
        <v>SOGAMOSO</v>
      </c>
      <c r="P1675" t="str">
        <f>IF(ISBLANK(O1675),"0",(VLOOKUP(O1675,REGION,2,FALSE)))</f>
        <v>ORIENTE</v>
      </c>
      <c r="Q1675" t="str">
        <v>JHONATAN RICARDO VARGAS ZAMBRANO</v>
      </c>
      <c r="R1675">
        <f>IF(ISBLANK(Q1675),"0", VLOOKUP(Q1675,PERSONAL,2,FALSE))</f>
        <v>1057583301</v>
      </c>
      <c r="S1675" t="str">
        <v>DIRECTO</v>
      </c>
      <c r="T1675">
        <v>0.5833333333333334</v>
      </c>
      <c r="U1675">
        <v>0.6458333333333334</v>
      </c>
      <c r="V1675">
        <f>IF(ISBLANK(T1675 ),"0",U1675-T1675)</f>
        <v>0.0625</v>
      </c>
      <c r="W1675">
        <v>1</v>
      </c>
      <c r="X1675">
        <f>NETWORKDAYS(K1675,L1674)</f>
        <v>1</v>
      </c>
      <c r="Y1675" t="str">
        <f>IF(X1675&lt;=2,"CUMPLE","NO CUMPLE")</f>
        <v>CUMPLE</v>
      </c>
    </row>
    <row r="1676" xml:space="preserve">
      <c r="A1676">
        <v>12817315</v>
      </c>
      <c r="B1676" t="str">
        <v>REQUEST</v>
      </c>
      <c r="C1676" t="str">
        <v>CERRADO</v>
      </c>
      <c r="D1676" t="str">
        <v>LINEAL DE CAJAS</v>
      </c>
      <c r="E1676" t="str">
        <v>POS</v>
      </c>
      <c r="F1676" t="str">
        <v>POS</v>
      </c>
      <c r="G1676" t="str">
        <v>WINCOR</v>
      </c>
      <c r="H1676"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la pos numero 1 caja perisferica esta anclada a un telefono que le comparte red; cuando la pos se apaga no prende con facilidad hay que dejarla tres horas para que responda; y cuando carga sale con fecha de facturacion 31/12/1997 y al ingresar el cajero lo saca forzado del sistema y no le permite registrar; quisiera soporte de campo para formatear_x000d_
</v>
      </c>
      <c r="I1676" t="str" xml:space="preserve">
        <v xml:space="preserve">Buen dia._x000d_
Se solicita revisión._x000d_
POS 1_x000d_
POS WINCOR BEETLE-M | Nº SERIE: 59CD001314_x000d_
Nº inventario: DI-014141_x000d_
Pos presenta falla en sistema operativo; demasiada lentitud y se apaga; se solicita diagnostico en sitio._x000d_
Se anexa solicitud de usuaria:_x000d_
Descripcion: buenas tardes la pos numero 1 caja perisferica esta anclada a un telefono que le comparte red; cuando la pos se apaga no prende con facilidad hay que dejarla tres horas para que responda; y cuando carga sale con fecha de facturacion 31/12/1997 y al ingresar el cajero lo saca forzado del sistema y no le permite registrar; quisiera soporte de campo para formatear._x000d_
Se solicita revisión; diagnostico y/o reparación si es el caso._x000d_
Entregar POS operativa a usuaria.</v>
      </c>
      <c r="J1676" t="str">
        <v>Se llega a sitio donde se identifica POS con falla reportada; la cual presenta las siguientes incosistencias al momento de ser utilizada: la conexión eléctrica no está a un punto de toma regulada; la conexión de red se realiza con un cable de aproximadamente 13 mtrs; POS presenta calentamiento excesivo (con sopladora se realiza mantenimiento preventivo) pero calentamiento persiste y por eso los usuarios ponen un ventilador para ayudar con la refrigeración. POS luego de reinicio para su limpieza tarda mucho para subir; se evidencia que solo cuenta con 128 Mb de memoria RAM. Se evidencia que algunas partes de la board están sulfatadas y presentan deterioro por altas temperaturas. Se contacta a soporte de Cencosud Ever Becerra quien recibe toda la evidencia y se define que POS debe ser cambiada; se solicita a gerente de la tienda asignar personal para que ayude en la búsqueda de una pos la cual deberia estar almacenada en un área de la tienda que es de dificil acceso y que está llena de archivo del almacén; lo cual no fue posible inmediatamente. Luego de esperar que la POS subiera esta queda con esa novedad ya que lo reportado es que tarda aproximadamente 4 horas. Gerente; coordinadores y soporte sistemas Cencosud quedan al tanto de la situacion con la POS número 1</v>
      </c>
      <c r="K1676">
        <v>44854</v>
      </c>
      <c r="L1676">
        <v>44860</v>
      </c>
      <c r="M1676" t="str">
        <f>TEXT(L1676,"DDDDDDD")</f>
        <v>miércoles</v>
      </c>
      <c r="N1676" t="str">
        <v>M183 METRO SAN GIL</v>
      </c>
      <c r="O1676" t="str">
        <v>SAN GIL</v>
      </c>
      <c r="P1676" t="str">
        <f>IF(ISBLANK(O1676),"0",(VLOOKUP(O1676,REGION,2,FALSE)))</f>
        <v>ORIENTE</v>
      </c>
      <c r="Q1676" t="str">
        <v>MICHAEL ESNEIDER PINZON CASALLAS</v>
      </c>
      <c r="R1676">
        <f>IF(ISBLANK(Q1676),"0", VLOOKUP(Q1676,PERSONAL,2,FALSE))</f>
        <v>1018438821</v>
      </c>
      <c r="S1676" t="str">
        <v>DIRECTO</v>
      </c>
      <c r="T1676">
        <v>0.4583333333333333</v>
      </c>
      <c r="U1676">
        <v>0.6458333333333334</v>
      </c>
      <c r="V1676">
        <f>IF(ISBLANK(T1676 ),"0",U1676-T1676)</f>
        <v>0.18750000000000006</v>
      </c>
      <c r="W1676">
        <v>3</v>
      </c>
      <c r="X1676">
        <f>NETWORKDAYS(K1676,L1675)</f>
        <v>2</v>
      </c>
      <c r="Y1676" t="str">
        <f>IF(X1676&lt;=2,"CUMPLE","NO CUMPLE")</f>
        <v>CUMPLE</v>
      </c>
    </row>
    <row r="1677">
      <c r="A1677" t="str">
        <v>DEDICADO</v>
      </c>
      <c r="B1677" t="str">
        <v>DEDICADO</v>
      </c>
      <c r="C1677" t="str">
        <v>CERRADO</v>
      </c>
      <c r="D1677" t="str">
        <v>CRC</v>
      </c>
      <c r="E1677" t="str">
        <v>DEDICADO</v>
      </c>
      <c r="F1677" t="str">
        <v>DEDICADO</v>
      </c>
      <c r="G1677" t="str">
        <v>DEDICADO</v>
      </c>
      <c r="H1677" t="str">
        <v>Gestión de soporte técnico en el Centro de Reparación</v>
      </c>
      <c r="I1677" t="str">
        <v>Gestión de soporte técnico en el Centro de Reparación</v>
      </c>
      <c r="J1677" t="str">
        <v>Se realiza actividad de acompañamiento en CRC</v>
      </c>
      <c r="K1677">
        <v>44855</v>
      </c>
      <c r="L1677">
        <v>44855</v>
      </c>
      <c r="M1677" t="str">
        <f>TEXT(L1677,"DDDDDDD")</f>
        <v>viernes</v>
      </c>
      <c r="N1677" t="str">
        <v>CENTRO DE REPARACIÓN</v>
      </c>
      <c r="O1677" t="str">
        <v>BOGOTA</v>
      </c>
      <c r="P1677" t="str">
        <f>IF(ISBLANK(O1677),"0",(VLOOKUP(O1677,REGION,2,FALSE)))</f>
        <v>BOGOTA</v>
      </c>
      <c r="Q1677" t="str">
        <v>DIEGO ALBERTO TORRES CRUZ</v>
      </c>
      <c r="R1677">
        <f>IF(ISBLANK(Q1677),"0", VLOOKUP(Q1677,PERSONAL,2,FALSE))</f>
        <v>1000466791</v>
      </c>
      <c r="S1677" t="str">
        <v>DIRECTO</v>
      </c>
      <c r="T1677">
        <v>0.3333333333333333</v>
      </c>
      <c r="U1677">
        <v>0.75</v>
      </c>
      <c r="V1677">
        <v>0.4166666666666667</v>
      </c>
      <c r="W1677" t="str">
        <v>2;5</v>
      </c>
      <c r="X1677">
        <f>NETWORKDAYS(K1677,L1676)</f>
        <v>4</v>
      </c>
      <c r="Y1677" t="str">
        <f>IF(X1677&lt;=2,"CUMPLE","NO CUMPLE")</f>
        <v>NO CUMPLE</v>
      </c>
    </row>
    <row r="1678">
      <c r="A1678" t="str">
        <v>DEDICADO</v>
      </c>
      <c r="B1678" t="str">
        <v>DEDICADO</v>
      </c>
      <c r="C1678" t="str">
        <v>CERRADO</v>
      </c>
      <c r="D1678" t="str">
        <v>SEDE ADMINISTRATIVA</v>
      </c>
      <c r="E1678" t="str">
        <v>DEDICADO</v>
      </c>
      <c r="F1678" t="str">
        <v>DEDICADO</v>
      </c>
      <c r="G1678" t="str">
        <v>DEDICADO</v>
      </c>
      <c r="H1678" t="str">
        <v>Solicitud de técnico para apoyo en Sede Administrativa</v>
      </c>
      <c r="I1678" t="str">
        <v>Solicitud de técnico para apoyo en Sede Administrativa</v>
      </c>
      <c r="J1678" t="str">
        <v>Se realiza actividad de acompañamiento en Sede Administrativa</v>
      </c>
      <c r="K1678">
        <v>44855</v>
      </c>
      <c r="L1678">
        <v>44855</v>
      </c>
      <c r="M1678" t="str">
        <f>TEXT(L1678,"DDDDDDD")</f>
        <v>viernes</v>
      </c>
      <c r="N1678" t="str">
        <v>SEDE ADMINISTRATIVA</v>
      </c>
      <c r="O1678" t="str">
        <v>BOGOTA</v>
      </c>
      <c r="P1678" t="str">
        <f>IF(ISBLANK(O1678),"0",(VLOOKUP(O1678,REGION,2,FALSE)))</f>
        <v>BOGOTA</v>
      </c>
      <c r="Q1678" t="str">
        <v>JHON CARLOS LUGO BENITEZ</v>
      </c>
      <c r="R1678">
        <f>IF(ISBLANK(Q1678),"0", VLOOKUP(Q1678,PERSONAL,2,FALSE))</f>
        <v>79966397</v>
      </c>
      <c r="S1678" t="str">
        <v>DIRECTO</v>
      </c>
      <c r="T1678">
        <v>0.3333333333333333</v>
      </c>
      <c r="U1678">
        <v>0.75</v>
      </c>
      <c r="V1678">
        <v>0.4166666666666667</v>
      </c>
      <c r="W1678" t="str">
        <v>2;5</v>
      </c>
      <c r="X1678">
        <f>NETWORKDAYS(K1678,L1677)</f>
        <v>1</v>
      </c>
      <c r="Y1678" t="str">
        <f>IF(X1678&lt;=2,"CUMPLE","NO CUMPLE")</f>
        <v>CUMPLE</v>
      </c>
    </row>
    <row r="1679">
      <c r="A1679" t="str">
        <v>DEDICADO</v>
      </c>
      <c r="B1679" t="str">
        <v>DEDICADO</v>
      </c>
      <c r="C1679" t="str">
        <v>CERRADO</v>
      </c>
      <c r="D1679" t="str">
        <v>TIENDA</v>
      </c>
      <c r="E1679" t="str">
        <v>DEDICADO</v>
      </c>
      <c r="F1679" t="str">
        <v>DEDICADO</v>
      </c>
      <c r="G1679" t="str">
        <v>DEDICADO</v>
      </c>
      <c r="H1679" t="str">
        <v>Solicitud de técnico para apoyo en Zona Centro</v>
      </c>
      <c r="I1679" t="str">
        <v>Solicitud de técnico para apoyo en Zona Centro</v>
      </c>
      <c r="J1679" t="str">
        <v>Se realiza actividad de acompañamiento en Zona Centro</v>
      </c>
      <c r="K1679">
        <v>44855</v>
      </c>
      <c r="L1679">
        <v>44855</v>
      </c>
      <c r="M1679" t="str">
        <f>TEXT(L1679,"DDDDDDD")</f>
        <v>viernes</v>
      </c>
      <c r="N1679" t="str">
        <v>ZONA CENTRO</v>
      </c>
      <c r="O1679" t="str">
        <v>MEDELLIN</v>
      </c>
      <c r="P1679" t="str">
        <f>IF(ISBLANK(O1679),"0",(VLOOKUP(O1679,REGION,2,FALSE)))</f>
        <v>CENTRO</v>
      </c>
      <c r="Q1679" t="str">
        <v>YURIMAR MARQUEZ MUÑOZ</v>
      </c>
      <c r="R1679">
        <f>IF(ISBLANK(Q1679),"0", VLOOKUP(Q1679,PERSONAL,2,FALSE))</f>
        <v>1045025746</v>
      </c>
      <c r="S1679" t="str">
        <v>DIRECTO</v>
      </c>
      <c r="T1679">
        <v>0.3333333333333333</v>
      </c>
      <c r="U1679">
        <v>0.75</v>
      </c>
      <c r="V1679">
        <v>0.4166666666666667</v>
      </c>
      <c r="W1679" t="str">
        <v>2;5</v>
      </c>
      <c r="X1679">
        <f>NETWORKDAYS(K1679,L1678)</f>
        <v>1</v>
      </c>
      <c r="Y1679" t="str">
        <f>IF(X1679&lt;=2,"CUMPLE","NO CUMPLE")</f>
        <v>CUMPLE</v>
      </c>
    </row>
    <row r="1680">
      <c r="A1680" t="str">
        <v>DEDICADO</v>
      </c>
      <c r="B1680" t="str">
        <v>DEDICADO</v>
      </c>
      <c r="C1680" t="str">
        <v>CERRADO</v>
      </c>
      <c r="D1680" t="str">
        <v>TIENDA</v>
      </c>
      <c r="E1680" t="str">
        <v>DEDICADO</v>
      </c>
      <c r="F1680" t="str">
        <v>DEDICADO</v>
      </c>
      <c r="G1680" t="str">
        <v>DEDICADO</v>
      </c>
      <c r="H1680" t="str">
        <v>Solicitud de técnico para apoyo en Zona Bogotá</v>
      </c>
      <c r="I1680" t="str">
        <v>Solicitud de técnico para apoyo en Zona Bogotá</v>
      </c>
      <c r="J1680" t="str">
        <v>Se realiza actividad de acompañamiento en Zona Bogotá</v>
      </c>
      <c r="K1680">
        <v>44855</v>
      </c>
      <c r="L1680">
        <v>44855</v>
      </c>
      <c r="M1680" t="str">
        <f>TEXT(L1680,"DDDDDDD")</f>
        <v>viernes</v>
      </c>
      <c r="N1680" t="str">
        <v>ZONA BOGOTA</v>
      </c>
      <c r="O1680" t="str">
        <v>BOGOTA</v>
      </c>
      <c r="P1680" t="str">
        <f>IF(ISBLANK(O1680),"0",(VLOOKUP(O1680,REGION,2,FALSE)))</f>
        <v>BOGOTA</v>
      </c>
      <c r="Q1680" t="str">
        <v>JOHAN SEBASTIAN CARDOZO SANCHEZ</v>
      </c>
      <c r="R1680">
        <f>IF(ISBLANK(Q1680),"0", VLOOKUP(Q1680,PERSONAL,2,FALSE))</f>
        <v>1023945681</v>
      </c>
      <c r="S1680" t="str">
        <v>DIRECTO</v>
      </c>
      <c r="T1680">
        <v>0.3333333333333333</v>
      </c>
      <c r="U1680">
        <v>0.75</v>
      </c>
      <c r="V1680">
        <v>0.4166666666666667</v>
      </c>
      <c r="W1680" t="str">
        <v>2;5</v>
      </c>
      <c r="X1680">
        <f>NETWORKDAYS(K1680,L1679)</f>
        <v>1</v>
      </c>
      <c r="Y1680" t="str">
        <f>IF(X1680&lt;=2,"CUMPLE","NO CUMPLE")</f>
        <v>CUMPLE</v>
      </c>
    </row>
    <row r="1681">
      <c r="A1681" t="str">
        <v>DEDICADO</v>
      </c>
      <c r="B1681" t="str">
        <v>DEDICADO</v>
      </c>
      <c r="C1681" t="str">
        <v>CERRADO</v>
      </c>
      <c r="D1681" t="str">
        <v>TIENDA</v>
      </c>
      <c r="E1681" t="str">
        <v>DEDICADO</v>
      </c>
      <c r="F1681" t="str">
        <v>DEDICADO</v>
      </c>
      <c r="G1681" t="str">
        <v>DEDICADO</v>
      </c>
      <c r="H1681" t="str">
        <v xml:space="preserve">Solicitud de técnico para apoyo en Zona Occidente </v>
      </c>
      <c r="I1681" t="str">
        <v xml:space="preserve">Solicitud de técnico para apoyo en Zona Occidente </v>
      </c>
      <c r="J1681" t="str">
        <v>Se realiza actividad de acompañamiento en Zona Occidente</v>
      </c>
      <c r="K1681">
        <v>44855</v>
      </c>
      <c r="L1681">
        <v>44855</v>
      </c>
      <c r="M1681" t="str">
        <f>TEXT(L1681,"DDDDDDD")</f>
        <v>viernes</v>
      </c>
      <c r="N1681" t="str">
        <v>ZONA OCCIDENTE</v>
      </c>
      <c r="O1681" t="str">
        <v>CALI</v>
      </c>
      <c r="P1681" t="str">
        <v>OCCIDENTE</v>
      </c>
      <c r="Q1681" t="str">
        <v>LINA FERNANDA ARBOLEDA PRECIADO</v>
      </c>
      <c r="R1681">
        <v>1143832224</v>
      </c>
      <c r="S1681" t="str">
        <v>DIRECTO</v>
      </c>
      <c r="T1681">
        <v>0.3333333333333333</v>
      </c>
      <c r="U1681">
        <v>0.75</v>
      </c>
      <c r="V1681">
        <v>0.4166666666666667</v>
      </c>
      <c r="W1681" t="str">
        <v>2;5</v>
      </c>
      <c r="X1681">
        <f>NETWORKDAYS(K1681,L1680)</f>
        <v>1</v>
      </c>
      <c r="Y1681" t="str">
        <f>IF(X1681&lt;=2,"CUMPLE","NO CUMPLE")</f>
        <v>CUMPLE</v>
      </c>
    </row>
    <row r="1682" xml:space="preserve">
      <c r="A1682">
        <v>12825961</v>
      </c>
      <c r="B1682" t="str">
        <v>REQUEST</v>
      </c>
      <c r="C1682" t="str">
        <v>CERRADO</v>
      </c>
      <c r="D1682" t="str">
        <v>LINEAL DE CAJAS</v>
      </c>
      <c r="E1682" t="str">
        <v>EQUIPAMIENTO</v>
      </c>
      <c r="F1682" t="str">
        <v>EQUIPAMIENTO</v>
      </c>
      <c r="G1682" t="str">
        <v>EQUIPAMIENTO</v>
      </c>
      <c r="H1682" t="str" xml:space="preserve">
        <v xml:space="preserve">Datos usuario_x000d_
Nombre: Blanca Azucena Montero Bolanos_x000d_
Correo: Azucena.Montero@cencosud.com.co_x000d_
Usuario AD: BAMBolan_x000d_
Pais: Colombia_x000d_
Ubicacion: J044 JUMBO CHIA_x000d_
Zona: Colombia Bogota_x000d_
Unidad de Negocio: Supermercados_x000d_
Servicio: Tiendas &amp; Centros de Distribucion_x000d_
Telefono: 3142235296_x000d_
Anexo: null_x000d_
Descripcion: Por favor configurar o parametrizar cajas no. 3 y 4 para facturacion e-comerce; ya que las que hay en el momento van a ser retiradas del lineal._x000d_
</v>
      </c>
      <c r="I1682" t="str" xml:space="preserve">
        <v xml:space="preserve">Por favor realizar el retiro de las POS 1 y 2 de Jumbo Sabana; dejarlas en cajas listas para envio a a Jumbo Santa Ana_x000d_
Viernes 21-10-2022</v>
      </c>
      <c r="J1682" t="str">
        <v xml:space="preserve">Se trasladaron las POS 1 y 2 con sus respectivos datafonos e impresoras para la ubicación de las POS 3 y 4; teniendo que cambiar las tarjetas de RED y deshabilitando la seguridad de los puntos de RED. Luego se procedió a retirar todos los periféricos con sus respectivos cables y adaptadores de corriente; además de las balanza escáner. Se empacaron todos los elementos en caja y se dejó marcada en la oficina de sistemas para ser enviada a Bogotá. </v>
      </c>
      <c r="K1682">
        <v>44855</v>
      </c>
      <c r="L1682">
        <v>44855</v>
      </c>
      <c r="M1682" t="str">
        <f>TEXT(L1682,"DDDDDDD")</f>
        <v>viernes</v>
      </c>
      <c r="N1682" t="str">
        <v>J044 JUMBO CHIA</v>
      </c>
      <c r="O1682" t="str">
        <v>CHIA</v>
      </c>
      <c r="P1682" t="str">
        <f>IF(ISBLANK(O1682),"0",(VLOOKUP(O1682,REGION,2,FALSE)))</f>
        <v>BOGOTA</v>
      </c>
      <c r="Q1682" t="str">
        <v>ALEXANDER CASTILLO SOTELO</v>
      </c>
      <c r="R1682">
        <f>IF(ISBLANK(Q1682),"0", VLOOKUP(Q1682,PERSONAL,2,FALSE))</f>
        <v>80216449</v>
      </c>
      <c r="S1682" t="str">
        <v>ALIADO</v>
      </c>
      <c r="T1682">
        <v>0.2916666666666667</v>
      </c>
      <c r="U1682">
        <v>0.4166666666666667</v>
      </c>
      <c r="V1682">
        <f>IF(ISBLANK(T1682 ),"0",U1682-T1682)</f>
        <v>0.125</v>
      </c>
      <c r="W1682">
        <v>2</v>
      </c>
      <c r="X1682">
        <f>NETWORKDAYS(K1682,L1681)</f>
        <v>1</v>
      </c>
      <c r="Y1682" t="str">
        <f>IF(X1682&lt;=2,"CUMPLE","NO CUMPLE")</f>
        <v>CUMPLE</v>
      </c>
    </row>
    <row r="1683" xml:space="preserve">
      <c r="A1683">
        <v>12828960</v>
      </c>
      <c r="B1683" t="str">
        <v>REQUEST</v>
      </c>
      <c r="C1683" t="str">
        <v>CERRADO</v>
      </c>
      <c r="D1683" t="str">
        <v>RECURSOS HUMANOS</v>
      </c>
      <c r="E1683" t="str">
        <v>RELOJ</v>
      </c>
      <c r="F1683" t="str">
        <v>BIOMETRICO</v>
      </c>
      <c r="G1683" t="str">
        <v>SUPREMA</v>
      </c>
      <c r="H1683" t="str" xml:space="preserve">
        <v xml:space="preserve">Datos usuario_x000d_
Nombre: Diego Alejandro Cortes Rozo_x000d_
Correo: DiegoAlejandro.CortesRozo@cencosud.com.co_x000d_
Usuario AD: DAcorteR_x000d_
Pais: Colombia_x000d_
Ubicacion: M077 METRO ZIPAQUIRA_x000d_
Zona: Colombia Bogota_x000d_
Unidad de Negocio: JUMBO_x000d_
Servicio: Sistemas_x000d_
Telefono: 3174373287_x000d_
Anexo: 3174373287_x000d_
Descripcion: Buenos Dias_x000d_
_x000d_
_x000d_
Por favor realizar instalacion de reloj Biometrico nuevo y dejar el reloj biometrico antiguo en la oficina de sistemas conectado_x000d_
Indicar la ubicacion del computador en la tienda o sede: RRHH</v>
      </c>
      <c r="I1683" t="str" xml:space="preserve">
        <v xml:space="preserve">Se solicita instalación de Reloj Biometrico nuevo y el antiguo dejarlo en la oficina de sistemas conectado a la red:_x000d_
Fecha de instalación: 21-10-2022</v>
      </c>
      <c r="J1683" t="str">
        <v>Inicialmente se toman los datos de RED y MAC del equipo a remplazar para que el personal de redes retiren la seguridad del punto de red. Luego se configura la tarjeta de red del equipo nuevo. Se instala el equipo nuevo y el que se retira se deja instalado en la oficina de sistemas; para que termine de descargar las marcaciones. Se deja el equipo nuevo operativo.</v>
      </c>
      <c r="K1683">
        <v>44855</v>
      </c>
      <c r="L1683">
        <v>44855</v>
      </c>
      <c r="M1683" t="str">
        <f>TEXT(L1683,"DDDDDDD")</f>
        <v>viernes</v>
      </c>
      <c r="N1683" t="str">
        <v>M077 METRO ZIPAQUIRA</v>
      </c>
      <c r="O1683" t="str">
        <v>ZIPAQUIRA</v>
      </c>
      <c r="P1683" t="str">
        <f>IF(ISBLANK(O1683),"0",(VLOOKUP(O1683,REGION,2,FALSE)))</f>
        <v>BOGOTA</v>
      </c>
      <c r="Q1683" t="str">
        <v>ALEXANDER CASTILLO SOTELO</v>
      </c>
      <c r="R1683">
        <f>IF(ISBLANK(Q1683),"0", VLOOKUP(Q1683,PERSONAL,2,FALSE))</f>
        <v>80216449</v>
      </c>
      <c r="S1683" t="str">
        <v>ALIADO</v>
      </c>
      <c r="T1683">
        <v>0.5</v>
      </c>
      <c r="U1683">
        <v>0.5833333333333334</v>
      </c>
      <c r="V1683">
        <f>IF(ISBLANK(T1683 ),"0",U1683-T1683)</f>
        <v>0.08333333333333337</v>
      </c>
      <c r="W1683">
        <v>2</v>
      </c>
      <c r="X1683">
        <f>NETWORKDAYS(K1683,L1682)</f>
        <v>1</v>
      </c>
      <c r="Y1683" t="str">
        <f>IF(X1683&lt;=2,"CUMPLE","NO CUMPLE")</f>
        <v>CUMPLE</v>
      </c>
    </row>
    <row r="1684" xml:space="preserve">
      <c r="A1684">
        <v>12828968</v>
      </c>
      <c r="B1684" t="str">
        <v>REQUEST</v>
      </c>
      <c r="C1684" t="str">
        <v>CERRADO</v>
      </c>
      <c r="D1684" t="str">
        <v>RECURSOS HUMANOS</v>
      </c>
      <c r="E1684" t="str">
        <v>RELOJ</v>
      </c>
      <c r="F1684" t="str">
        <v>BIOMETRICO</v>
      </c>
      <c r="G1684" t="str">
        <v>SUPREMA</v>
      </c>
      <c r="H1684" t="str" xml:space="preserve">
        <v xml:space="preserve">Datos usuario_x000d_
Nombre: Diego Alejandro Cortes Rozo_x000d_
Correo: DiegoAlejandro.CortesRozo@cencosud.com.co_x000d_
Usuario AD: DAcorteR_x000d_
Pais: Colombia_x000d_
Ubicacion: J044 JUMBO CHIA_x000d_
Zona: Colombia Bogota_x000d_
Unidad de Negocio: JUMBO_x000d_
Servicio: Sistemas_x000d_
Telefono: 3174373287_x000d_
Anexo: 3174373287_x000d_
Descripcion: Buenos Dias_x000d_
_x000d_
_x000d_
Por favor realizar instalacion de reloj Biometrico nuevo y dejar el reloj biometrico antiguo en la oficina de sistemas conectado</v>
      </c>
      <c r="I1684" t="str" xml:space="preserve">
        <v xml:space="preserve">Se solicita instalación de Reloj Biometrico nuevo y el antiguo dejarlo en la oficina de sistemas conectado a la red:_x000d_
Fecha de instalación: 21-10-2022</v>
      </c>
      <c r="J1684" t="str">
        <v>No se puede realizar la actividad ya que la persona de RRHH responsable de grabar las huella de los usuarios no había realizado el trabajo. Se le da la inducción a la asistente de dirección para que grabe las huellas.</v>
      </c>
      <c r="K1684">
        <v>44855</v>
      </c>
      <c r="L1684">
        <v>44855</v>
      </c>
      <c r="M1684" t="str">
        <f>TEXT(L1684,"DDDDDDD")</f>
        <v>viernes</v>
      </c>
      <c r="N1684" t="str">
        <v>J044 JUMBO CHIA</v>
      </c>
      <c r="O1684" t="str">
        <v>CHIA</v>
      </c>
      <c r="P1684" t="str">
        <f>IF(ISBLANK(O1684),"0",(VLOOKUP(O1684,REGION,2,FALSE)))</f>
        <v>BOGOTA</v>
      </c>
      <c r="Q1684" t="str">
        <v>ALEXANDER CASTILLO SOTELO</v>
      </c>
      <c r="R1684">
        <f>IF(ISBLANK(Q1684),"0", VLOOKUP(Q1684,PERSONAL,2,FALSE))</f>
        <v>80216449</v>
      </c>
      <c r="S1684" t="str">
        <v>ALIADO</v>
      </c>
      <c r="T1684">
        <v>0</v>
      </c>
      <c r="U1684">
        <v>0</v>
      </c>
      <c r="V1684">
        <v>0</v>
      </c>
      <c r="W1684">
        <v>0</v>
      </c>
      <c r="X1684">
        <f>NETWORKDAYS(K1684,L1683)</f>
        <v>1</v>
      </c>
      <c r="Y1684" t="str">
        <f>IF(X1684&lt;=2,"CUMPLE","NO CUMPLE")</f>
        <v>CUMPLE</v>
      </c>
    </row>
    <row r="1685" xml:space="preserve">
      <c r="A1685">
        <v>12829772</v>
      </c>
      <c r="B1685" t="str">
        <v>REQUEST</v>
      </c>
      <c r="C1685" t="str">
        <v>CERRADO</v>
      </c>
      <c r="D1685" t="str">
        <v>DIRECCION</v>
      </c>
      <c r="E1685" t="str">
        <v>CPU</v>
      </c>
      <c r="F1685" t="str">
        <v>CPU</v>
      </c>
      <c r="G1685" t="str">
        <v>LENOVO</v>
      </c>
      <c r="H1685" t="str" xml:space="preserve">
        <v xml:space="preserve">Datos usuario_x000d_
Nombre: Jhon Fredy Triana Caro_x000d_
Correo: JhonFredy.Triana@cencosud.com.co_x000d_
Usuario AD: Jhftcaro_x000d_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el formateo del PC j045900ws120._x000d_
_x000d_
Equipo lento y no esta funcionando el office_x000d_
_x000d_
Gracias por la atencion prestada._x000d_
AREA EN DONDE SE UBICA EL EQUIPO : Oficinas administrativas</v>
      </c>
      <c r="I1685" t="str">
        <v>Favor nos ayudan con personal en sitio para el formateo del equipo</v>
      </c>
      <c r="J1685" t="str">
        <v>Se procede a realizar validación de equipo PC de escritorio se realiza backup de la información; se formatea equipo y se realiza configuración correspondiente de red y aplicativos con apoyo del soporte técnico de Cencosud. Se actualiza controladores y se procede con la configuración del perfil del usuario donde se deja al personal de sistemas de Cencosud validando y descongestionando el buzón del correo porque se encuentra saturado. Se deja equipo operativo y funcional al usuario.</v>
      </c>
      <c r="K1685">
        <v>44855</v>
      </c>
      <c r="L1685">
        <v>44858</v>
      </c>
      <c r="M1685" t="str">
        <f>TEXT(L1685,"DDDDDDD")</f>
        <v>lunes</v>
      </c>
      <c r="N1685" t="str">
        <v>J045 JUMBO AV.DEL FERROCARRIL SANTA MARTA</v>
      </c>
      <c r="O1685" t="str">
        <v>SANTA MARTA</v>
      </c>
      <c r="P1685" t="str">
        <f>IF(ISBLANK(O1685),"0",(VLOOKUP(O1685,REGION,2,FALSE)))</f>
        <v>COSTA</v>
      </c>
      <c r="Q1685" t="str">
        <v>ENRIQUE RAFAEL PONZON ORTEGA</v>
      </c>
      <c r="R1685">
        <f>IF(ISBLANK(Q1685),"0", VLOOKUP(Q1685,PERSONAL,2,FALSE))</f>
        <v>1082888515</v>
      </c>
      <c r="S1685" t="str">
        <v>DIRECTO</v>
      </c>
      <c r="T1685">
        <v>0.3541666666666667</v>
      </c>
      <c r="U1685">
        <v>0.5416666666666666</v>
      </c>
      <c r="V1685">
        <f>IF(ISBLANK(T1685 ),"0",U1685-T1685)</f>
        <v>0.18749999999999994</v>
      </c>
      <c r="W1685">
        <v>3</v>
      </c>
      <c r="X1685">
        <f>NETWORKDAYS(K1685,L1684)</f>
        <v>1</v>
      </c>
      <c r="Y1685" t="str">
        <f>IF(X1685&lt;=2,"CUMPLE","NO CUMPLE")</f>
        <v>CUMPLE</v>
      </c>
    </row>
    <row r="1686" xml:space="preserve">
      <c r="A1686">
        <v>12829775</v>
      </c>
      <c r="B1686" t="str">
        <v>REQUEST</v>
      </c>
      <c r="C1686" t="str">
        <v>CERRADO</v>
      </c>
      <c r="D1686" t="str">
        <v>TIENDA</v>
      </c>
      <c r="E1686" t="str">
        <v>PORTATIL</v>
      </c>
      <c r="F1686" t="str">
        <v>PORTATIL</v>
      </c>
      <c r="G1686" t="str">
        <v>LENOVO</v>
      </c>
      <c r="H1686" t="str" xml:space="preserve">
        <v xml:space="preserve">Datos usuario_x000d_
Nombre: Jhon Fredy Triana Caro_x000d_
Correo: JhonFredy.Triana@cencosud.com.co_x000d_
Usuario AD: Jhftcaro_x000d_
Pais: Colombia_x000d_
Ubicacion: J045 JUMBO AV.DEL FERROCARRIL SANTA MARTA_x000d_
Zona: Colombia Costa_x000d_
Unidad de Negocio: Supermercados_x000d_
Servicio: Sistemas_x000d_
Telefono: 3176386768_x000d_
Anexo: 7430404_x000d_
Descripcion: Buen dia;_x000d_
_x000d_
Favor nos ayudan con el portatil de tienda J045_x000d_
_x000d_
no se ha usado de momento._x000d_
_x000d_
gracias por la atencion prestada._x000d_
AREA EN DONDE SE UBICA EL EQUIPO : ADMINISTRACION</v>
      </c>
      <c r="I1686" t="str" xml:space="preserve">
        <v xml:space="preserve">Equipo con problema de antivirus; antiguo personal de ISIT trato de descarga un archivo torrent y se bloqueo el sistema operativo._x000d_
Se solicita formateo del equipo.</v>
      </c>
      <c r="J1686" t="str">
        <v>Se procede a realizar validacion de equipo pc portátil; se formatea equipo y se realiza configuración correspondiente de red y aplicativos con apoyo del soporte técnico de Cencosud. Se actualiza controladores y se procede con la configuración estandar del equipo. Se entrega equipo a custodia en el área de seguridad; se deja operativo y funcional.</v>
      </c>
      <c r="K1686">
        <v>44855</v>
      </c>
      <c r="L1686">
        <v>44858</v>
      </c>
      <c r="M1686" t="str">
        <f>TEXT(L1686,"DDDDDDD")</f>
        <v>lunes</v>
      </c>
      <c r="N1686" t="str">
        <v>J045 JUMBO AV.DEL FERROCARRIL SANTA MARTA</v>
      </c>
      <c r="O1686" t="str">
        <v>SANTA MARTA</v>
      </c>
      <c r="P1686" t="str">
        <f>IF(ISBLANK(O1686),"0",(VLOOKUP(O1686,REGION,2,FALSE)))</f>
        <v>COSTA</v>
      </c>
      <c r="Q1686" t="str">
        <v>ENRIQUE RAFAEL PONZON ORTEGA</v>
      </c>
      <c r="R1686">
        <f>IF(ISBLANK(Q1686),"0", VLOOKUP(Q1686,PERSONAL,2,FALSE))</f>
        <v>1082888515</v>
      </c>
      <c r="S1686" t="str">
        <v>DIRECTO</v>
      </c>
      <c r="T1686">
        <v>0.5902777777777778</v>
      </c>
      <c r="U1686">
        <v>0.7222222222222222</v>
      </c>
      <c r="V1686">
        <f>IF(ISBLANK(T1686 ),"0",U1686-T1686)</f>
        <v>0.13194444444444442</v>
      </c>
      <c r="W1686">
        <v>2</v>
      </c>
      <c r="X1686">
        <f>NETWORKDAYS(K1686,L1685)</f>
        <v>2</v>
      </c>
      <c r="Y1686" t="str">
        <f>IF(X1686&lt;=2,"CUMPLE","NO CUMPLE")</f>
        <v>CUMPLE</v>
      </c>
    </row>
    <row r="1687" xml:space="preserve">
      <c r="A1687">
        <v>12808404</v>
      </c>
      <c r="B1687" t="str">
        <v>REQUEST</v>
      </c>
      <c r="C1687" t="str">
        <v>CERRADO</v>
      </c>
      <c r="D1687" t="str">
        <v>LINEAL DE CAJAS</v>
      </c>
      <c r="E1687" t="str">
        <v>POS</v>
      </c>
      <c r="F1687" t="str">
        <v>POS</v>
      </c>
      <c r="G1687" t="str">
        <v>WINCOR</v>
      </c>
      <c r="H1687"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Buen dia:_x000d_
_x000d_
Por favor nos colabora para cambiar la cerradura de la gaveta de la pos 20_x000d_
ID-014969</v>
      </c>
      <c r="I1687" t="str">
        <v>visita del tecnico de isit para que realice la instalacion de nueva gaveta pos la cual ya se encuentra en sitio y realice el retiro de la gaveta con novedad y la ubique en la oficina de sistemas.</v>
      </c>
      <c r="J1687" t="str">
        <v>Se realiza visita para solicitud de cambio de gaveta. Al llegar a sitio indican que la gaveta fue cambiada el 21/10 por el Coordinador de Cajas. No se realiza ninguna intervención a la gaveta</v>
      </c>
      <c r="K1687">
        <v>44855</v>
      </c>
      <c r="L1687">
        <v>44858</v>
      </c>
      <c r="M1687" t="str">
        <f>TEXT(L1687,"DDDDDDD")</f>
        <v>lunes</v>
      </c>
      <c r="N1687" t="str">
        <v>J047 JUMBO GIRARDOT</v>
      </c>
      <c r="O1687" t="str">
        <v>GIRARDOT</v>
      </c>
      <c r="P1687" t="str">
        <f>IF(ISBLANK(O1687),"0",(VLOOKUP(O1687,REGION,2,FALSE)))</f>
        <v>OCCIDENTE</v>
      </c>
      <c r="Q1687" t="str">
        <v>WILLIAM FERNANDO ALDANA NIÑO</v>
      </c>
      <c r="R1687">
        <f>IF(ISBLANK(Q1687),"0", VLOOKUP(Q1687,PERSONAL,2,FALSE))</f>
        <v>80148398</v>
      </c>
      <c r="S1687" t="str">
        <v>DIRECTO</v>
      </c>
      <c r="T1687">
        <v>0.375</v>
      </c>
      <c r="U1687">
        <v>0.375</v>
      </c>
      <c r="V1687">
        <v>0</v>
      </c>
      <c r="W1687">
        <v>0</v>
      </c>
      <c r="X1687">
        <f>NETWORKDAYS(K1687,L1686)</f>
        <v>2</v>
      </c>
      <c r="Y1687" t="str">
        <f>IF(X1687&lt;=2,"CUMPLE","NO CUMPLE")</f>
        <v>CUMPLE</v>
      </c>
    </row>
    <row r="1688" xml:space="preserve">
      <c r="A1688">
        <v>12830027</v>
      </c>
      <c r="B1688" t="str">
        <v>REQUEST</v>
      </c>
      <c r="C1688" t="str">
        <v>CERRADO</v>
      </c>
      <c r="D1688" t="str">
        <v>ANTENAS</v>
      </c>
      <c r="E1688" t="str">
        <v>PDA</v>
      </c>
      <c r="F1688" t="str">
        <v>PDA</v>
      </c>
      <c r="G1688" t="str">
        <v>HONEYWELL</v>
      </c>
      <c r="H1688" t="str" xml:space="preserve">
        <v xml:space="preserve">Datos usuario_x000d_
Nombre: Paola Andrea Jimenez Anacona_x000d_
Correo: PaolaAndrea.JimenezAnacona@cencosud.com.co_x000d_
Usuario AD: pajimene_x000d_
Pais: Colombia_x000d_
Ubicacion: J036 JUMBO POPAYAN CAMPANARIO_x000d_
Zona: Colombia Occidente_x000d_
Unidad de Negocio: JUMBO_x000d_
Servicio: null_x000d_
Telefono: 3218022990_x000d_
Anexo: null_x000d_
Descripcion: La PDA asignada para los e-commerce; no tiene acceso a internet._x000d_
Seccion en la tienda o ubicacion del usuario: Control perdidas_x000d_
Jefe de area asignacion de la PDT: Coordinador Paola Andrea Jimenez</v>
      </c>
      <c r="I1688" t="str">
        <v>jefe por favor me colabora con la autorizacion de esta llamada para que el tecnico de isit visite la tienda y en conjunto se realice la validacion de la novedad con redes; ya que el usuario me informa que la señal en la parte de antena es mala y no permite la conexion de la pdt de e-commerce y de antena.</v>
      </c>
      <c r="J1688" t="str">
        <v>Se solicita la información para realizar el procedimiento. Informan que es la PDA de e-comerce seguridad; entregan dispositivo y se ingresa con credenciales de administrador y se procede a borrar el wifi cswlan12 y resetear dispositivo según procedimiento y al cargar dispositivo volver a vincular a la red wifi cswlan12; hace el proceso pero no da conexión.; Se solicita documentación paso a paso para ejecutar el borrado por código QR pero sin cambios en la  conexión; al ver este resultado se procede a reconfigurar de fabrica y volver a reinstalar dispositivo desde cero utilizando manual . Se realizó la configuración permitiendo la conexión del dispositivo a la red wifi CSWLAN12.  Se verifica apagando y prendiendo dispositivo para el cargue de perfil. Se le entregó el dispositivo al área de seguridad para el ingreso a las plataformas correspondientes y todo correcto</v>
      </c>
      <c r="K1688">
        <v>44855</v>
      </c>
      <c r="L1688">
        <v>44868</v>
      </c>
      <c r="M1688" t="str">
        <f>TEXT(L1688,"DDDDDDD")</f>
        <v>jueves</v>
      </c>
      <c r="N1688" t="str">
        <v>J036 JUMBO POPAYAN CAMPANARIO</v>
      </c>
      <c r="O1688" t="str">
        <v>POPAYAN</v>
      </c>
      <c r="P1688" t="str">
        <f>IF(ISBLANK(O1688),"0",(VLOOKUP(O1688,REGION,2,FALSE)))</f>
        <v>OCCIDENTE</v>
      </c>
      <c r="Q1688" t="str">
        <v>DANIEL FERNANDO PAREDES ARTEAGA</v>
      </c>
      <c r="R1688">
        <f>IF(ISBLANK(Q1688),"0", VLOOKUP(Q1688,PERSONAL,2,FALSE))</f>
        <v>10301691</v>
      </c>
      <c r="S1688" t="str">
        <v>DIRECTO</v>
      </c>
      <c r="T1688">
        <v>0.4340277777777778</v>
      </c>
      <c r="U1688">
        <v>0.5173611111111112</v>
      </c>
      <c r="V1688">
        <f>IF(ISBLANK(T1688 ),"0",U1688-T1688)</f>
        <v>0.08333333333333337</v>
      </c>
      <c r="W1688">
        <v>1</v>
      </c>
      <c r="X1688">
        <f>NETWORKDAYS(K1688,L1687)</f>
        <v>2</v>
      </c>
      <c r="Y1688" t="str">
        <f>IF(X1688&lt;=2,"CUMPLE","NO CUMPLE")</f>
        <v>CUMPLE</v>
      </c>
    </row>
    <row r="1689">
      <c r="A1689" t="str">
        <v>ACOMPAÑAMIENTO</v>
      </c>
      <c r="B1689" t="str">
        <v>ACOMPAÑAMIENTO</v>
      </c>
      <c r="C1689" t="str">
        <v>CERRADO</v>
      </c>
      <c r="D1689" t="str">
        <v>ACOMPAÑAMIENTO</v>
      </c>
      <c r="E1689" t="str">
        <v>ACOMPAÑAMIENTO</v>
      </c>
      <c r="F1689" t="str">
        <v>ACOMPAÑAMIENTO</v>
      </c>
      <c r="G1689" t="str">
        <v>ACOMPAÑAMIENTO</v>
      </c>
      <c r="H1689" t="str">
        <v>Se solicita acompañamiento para actividad de revisión de falla de datafonos en la tienda</v>
      </c>
      <c r="I1689" t="str">
        <v>Se solicita acompañamiento para actividad de revisión de falla de datafonos en la tienda</v>
      </c>
      <c r="J1689" t="str">
        <v>Se realiza acompañamiento en la tienda al personal de Redeban que se encontraba realizando soporte a los datafonos ya que están fuera de servicio y solo uno funcionaba. Se les ayudo con los accesos a las cajas; con la realización de pruebas y otros requerimientos que se necesitaba.</v>
      </c>
      <c r="K1689">
        <v>44856</v>
      </c>
      <c r="L1689">
        <v>44856</v>
      </c>
      <c r="M1689" t="str">
        <f>TEXT(L1689,"DDDDDDD")</f>
        <v>sábado</v>
      </c>
      <c r="N1689" t="str">
        <v>M040 METRO RIOHACHA</v>
      </c>
      <c r="O1689" t="str">
        <v>RIOHACHA</v>
      </c>
      <c r="P1689" t="str">
        <f>IF(ISBLANK(O1689),"0",(VLOOKUP(O1689,REGION,2,FALSE)))</f>
        <v>COSTA</v>
      </c>
      <c r="Q1689" t="str">
        <v>WILGER MELO PRADO</v>
      </c>
      <c r="R1689">
        <f>IF(ISBLANK(Q1689),"0", VLOOKUP(Q1689,PERSONAL,2,FALSE))</f>
        <v>1118852348</v>
      </c>
      <c r="S1689" t="str">
        <v>DIRECTO</v>
      </c>
      <c r="T1689">
        <v>0.4166666666666667</v>
      </c>
      <c r="U1689">
        <v>0.6458333333333334</v>
      </c>
      <c r="V1689">
        <f>IF(ISBLANK(T1689 ),"0",U1689-T1689)</f>
        <v>0.22916666666666669</v>
      </c>
      <c r="W1689">
        <v>3</v>
      </c>
      <c r="X1689">
        <f>NETWORKDAYS(K1689,L1688)</f>
        <v>9</v>
      </c>
      <c r="Y1689" t="str">
        <f>IF(X1689&lt;=2,"CUMPLE","NO CUMPLE")</f>
        <v>NO CUMPLE</v>
      </c>
    </row>
    <row r="1690">
      <c r="A1690" t="str">
        <v>DEDICADO</v>
      </c>
      <c r="B1690" t="str">
        <v>DEDICADO</v>
      </c>
      <c r="C1690" t="str">
        <v>CERRADO</v>
      </c>
      <c r="D1690" t="str">
        <v>SEDE ADMINISTRATIVA</v>
      </c>
      <c r="E1690" t="str">
        <v>DEDICADO</v>
      </c>
      <c r="F1690" t="str">
        <v>DEDICADO</v>
      </c>
      <c r="G1690" t="str">
        <v>DEDICADO</v>
      </c>
      <c r="H1690" t="str">
        <v>Solicitud de técnico para apoyo en Sede Administrativa</v>
      </c>
      <c r="I1690" t="str">
        <v>Solicitud de técnico para apoyo en Sede Administrativa</v>
      </c>
      <c r="J1690" t="str">
        <v>Se realiza actividad de acompañamiento en Sede Administrativa</v>
      </c>
      <c r="K1690">
        <v>44858</v>
      </c>
      <c r="L1690">
        <v>44858</v>
      </c>
      <c r="M1690" t="str">
        <f>TEXT(L1690,"DDDDDDD")</f>
        <v>lunes</v>
      </c>
      <c r="N1690" t="str">
        <v>SEDE ADMINISTRATIVA</v>
      </c>
      <c r="O1690" t="str">
        <v>BOGOTA</v>
      </c>
      <c r="P1690" t="str">
        <f>IF(ISBLANK(O1690),"0",(VLOOKUP(O1690,REGION,2,FALSE)))</f>
        <v>BOGOTA</v>
      </c>
      <c r="Q1690" t="str">
        <v>JHON CARLOS LUGO BENITEZ</v>
      </c>
      <c r="R1690">
        <f>IF(ISBLANK(Q1690),"0", VLOOKUP(Q1690,PERSONAL,2,FALSE))</f>
        <v>79966397</v>
      </c>
      <c r="S1690" t="str">
        <v>DIRECTO</v>
      </c>
      <c r="T1690">
        <v>0.3333333333333333</v>
      </c>
      <c r="U1690">
        <v>0.75</v>
      </c>
      <c r="V1690">
        <v>0.4166666666666667</v>
      </c>
      <c r="W1690" t="str">
        <v>2;5</v>
      </c>
      <c r="X1690">
        <f>NETWORKDAYS(K1690,L1689)</f>
        <v>-1</v>
      </c>
      <c r="Y1690" t="str">
        <f>IF(X1690&lt;=2,"CUMPLE","NO CUMPLE")</f>
        <v>CUMPLE</v>
      </c>
    </row>
    <row r="1691">
      <c r="A1691" t="str">
        <v>DEDICADO</v>
      </c>
      <c r="B1691" t="str">
        <v>DEDICADO</v>
      </c>
      <c r="C1691" t="str">
        <v>CERRADO</v>
      </c>
      <c r="D1691" t="str">
        <v>TIENDA</v>
      </c>
      <c r="E1691" t="str">
        <v>DEDICADO</v>
      </c>
      <c r="F1691" t="str">
        <v>DEDICADO</v>
      </c>
      <c r="G1691" t="str">
        <v>DEDICADO</v>
      </c>
      <c r="H1691" t="str">
        <v>Solicitud de técnico para apoyo en Zona Centro</v>
      </c>
      <c r="I1691" t="str">
        <v>Solicitud de técnico para apoyo en Zona Centro</v>
      </c>
      <c r="J1691" t="str">
        <v>Se realiza actividad de acompañamiento en Zona Centro</v>
      </c>
      <c r="K1691">
        <v>44858</v>
      </c>
      <c r="L1691">
        <v>44858</v>
      </c>
      <c r="M1691" t="str">
        <f>TEXT(L1691,"DDDDDDD")</f>
        <v>lunes</v>
      </c>
      <c r="N1691" t="str">
        <v>ZONA CENTRO</v>
      </c>
      <c r="O1691" t="str">
        <v>MEDELLIN</v>
      </c>
      <c r="P1691" t="str">
        <f>IF(ISBLANK(O1691),"0",(VLOOKUP(O1691,REGION,2,FALSE)))</f>
        <v>CENTRO</v>
      </c>
      <c r="Q1691" t="str">
        <v>YURIMAR MARQUEZ MUÑOZ</v>
      </c>
      <c r="R1691">
        <f>IF(ISBLANK(Q1691),"0", VLOOKUP(Q1691,PERSONAL,2,FALSE))</f>
        <v>1045025746</v>
      </c>
      <c r="S1691" t="str">
        <v>DIRECTO</v>
      </c>
      <c r="T1691">
        <v>0.3333333333333333</v>
      </c>
      <c r="U1691">
        <v>0.75</v>
      </c>
      <c r="V1691">
        <v>0.4166666666666667</v>
      </c>
      <c r="W1691" t="str">
        <v>2;5</v>
      </c>
      <c r="X1691">
        <f>NETWORKDAYS(K1691,L1690)</f>
        <v>1</v>
      </c>
      <c r="Y1691" t="str">
        <f>IF(X1691&lt;=2,"CUMPLE","NO CUMPLE")</f>
        <v>CUMPLE</v>
      </c>
    </row>
    <row r="1692">
      <c r="A1692" t="str">
        <v>DEDICADO</v>
      </c>
      <c r="B1692" t="str">
        <v>DEDICADO</v>
      </c>
      <c r="C1692" t="str">
        <v>CERRADO</v>
      </c>
      <c r="D1692" t="str">
        <v>TIENDA</v>
      </c>
      <c r="E1692" t="str">
        <v>DEDICADO</v>
      </c>
      <c r="F1692" t="str">
        <v>DEDICADO</v>
      </c>
      <c r="G1692" t="str">
        <v>DEDICADO</v>
      </c>
      <c r="H1692" t="str">
        <v xml:space="preserve">Solicitud de técnico para apoyo en Zona Occidente </v>
      </c>
      <c r="I1692" t="str">
        <v xml:space="preserve">Solicitud de técnico para apoyo en Zona Occidente </v>
      </c>
      <c r="J1692" t="str">
        <v>Se realiza actividad de acompañamiento en Zona Occidente</v>
      </c>
      <c r="K1692">
        <v>44858</v>
      </c>
      <c r="L1692">
        <v>44858</v>
      </c>
      <c r="M1692" t="str">
        <f>TEXT(L1692,"DDDDDDD")</f>
        <v>lunes</v>
      </c>
      <c r="N1692" t="str">
        <v>ZONA OCCIDENTE</v>
      </c>
      <c r="O1692" t="str">
        <v>CALI</v>
      </c>
      <c r="P1692" t="str">
        <v>OCCIDENTE</v>
      </c>
      <c r="Q1692" t="str">
        <v>LINA FERNANDA ARBOLEDA PRECIADO</v>
      </c>
      <c r="R1692">
        <v>1143832224</v>
      </c>
      <c r="S1692" t="str">
        <v>DIRECTO</v>
      </c>
      <c r="T1692">
        <v>0.3333333333333333</v>
      </c>
      <c r="U1692">
        <v>0.75</v>
      </c>
      <c r="V1692">
        <v>0.4166666666666667</v>
      </c>
      <c r="W1692" t="str">
        <v>2;5</v>
      </c>
      <c r="X1692">
        <f>NETWORKDAYS(K1692,L1691)</f>
        <v>1</v>
      </c>
      <c r="Y1692" t="str">
        <f>IF(X1692&lt;=2,"CUMPLE","NO CUMPLE")</f>
        <v>CUMPLE</v>
      </c>
    </row>
    <row r="1693" xml:space="preserve">
      <c r="A1693">
        <v>12826535</v>
      </c>
      <c r="B1693" t="str">
        <v>REQUEST</v>
      </c>
      <c r="C1693" t="str">
        <v>CERRADO</v>
      </c>
      <c r="D1693" t="str">
        <v>LINEAL DE CAJAS</v>
      </c>
      <c r="E1693" t="str">
        <v>POS</v>
      </c>
      <c r="F1693" t="str">
        <v>POS</v>
      </c>
      <c r="G1693" t="str">
        <v>WINCOR</v>
      </c>
      <c r="H1693" t="str" xml:space="preserve">
        <v xml:space="preserve">Datos usuario_x000d_
Nombre: Zulma Orfit Erreno_x000d_
Correo: Zulma.Erreno@cencosud.com.co_x000d_
Usuario AD: ZOErreno_x000d_
Pais: Colombia_x000d_
Ubicacion: M028 METRO DUITAMA INNOVO_x000d_
Zona: Colombia Bogota_x000d_
Unidad de Negocio: Supermercados_x000d_
Servicio: Tiendas &amp; Centros de Distribucion_x000d_
Telefono: 32243316_x000d_
Anexo: 7280408_x000d_
Descripcion: Buenas Tardes_x000d_
Por favor me colaboran revisando la caja 7 ya que la caja no tiene conexion con la gaveta y por tal motivo cuando se ingresa el medio de pago la caja se bloquea._x000d_
Gracias</v>
      </c>
      <c r="I1693" t="str">
        <v>Por favor nos apoyan con recurso en sitio para validar tema de lentitud en la POS 7</v>
      </c>
      <c r="J1693" t="str">
        <v>Se llega a sitio donde por solicitud del personal de soporte Cencosud Giovanna López se procede a cambiar cajón monedero y cable del mismo; donde se evidencia que fallo reportado por lentitud se corrige; el cable usado para pruebas se toma de la caja de electro; se requiere solicitar cambio de cable de cajon para PP7. Se entrega caja operativa con pruebas de funcionamiento donde se corrige problema de lentitud.</v>
      </c>
      <c r="K1693">
        <v>44858</v>
      </c>
      <c r="L1693">
        <v>44858</v>
      </c>
      <c r="M1693" t="str">
        <f>TEXT(L1693,"DDDDDDD")</f>
        <v>lunes</v>
      </c>
      <c r="N1693" t="str">
        <v>M028 METRO DUITAMA INNOVO</v>
      </c>
      <c r="O1693" t="str">
        <v>DUITAMA</v>
      </c>
      <c r="P1693" t="str">
        <f>IF(ISBLANK(O1693),"0",(VLOOKUP(O1693,REGION,2,FALSE)))</f>
        <v>ORIENTE</v>
      </c>
      <c r="Q1693" t="str">
        <v>JHONATAN RICARDO VARGAS ZAMBRANO</v>
      </c>
      <c r="R1693">
        <f>IF(ISBLANK(Q1693),"0", VLOOKUP(Q1693,PERSONAL,2,FALSE))</f>
        <v>1057583301</v>
      </c>
      <c r="S1693" t="str">
        <v>DIRECTO</v>
      </c>
      <c r="T1693">
        <v>0.5</v>
      </c>
      <c r="U1693">
        <v>0.5833333333333334</v>
      </c>
      <c r="V1693">
        <f>IF(ISBLANK(T1693 ),"0",U1693-T1693)</f>
        <v>0.08333333333333337</v>
      </c>
      <c r="W1693">
        <v>2</v>
      </c>
      <c r="X1693">
        <f>NETWORKDAYS(K1693,L1692)</f>
        <v>1</v>
      </c>
      <c r="Y1693" t="str">
        <f>IF(X1693&lt;=2,"CUMPLE","NO CUMPLE")</f>
        <v>CUMPLE</v>
      </c>
    </row>
    <row r="1694" xml:space="preserve">
      <c r="A1694">
        <v>12837373</v>
      </c>
      <c r="B1694" t="str">
        <v>REQUEST</v>
      </c>
      <c r="C1694" t="str">
        <v>CERRADO</v>
      </c>
      <c r="D1694" t="str">
        <v>LINEAL DE CAJAS</v>
      </c>
      <c r="E1694" t="str">
        <v>POS</v>
      </c>
      <c r="F1694" t="str">
        <v>TECLADO</v>
      </c>
      <c r="G1694" t="str">
        <v>WINCOR</v>
      </c>
      <c r="H1694" t="str" xml:space="preserve">
        <v xml:space="preserve">Datos usuario_x000d_
Nombre: Juan Fernando Castro Rodriguez_x000d_
Correo: fernando.castrorodriguez@cencosud.com.co_x000d_
Usuario AD: jfcrodri_x000d_
Pais: Colombia_x000d_
Ubicacion: J044 JUMBO CHIA_x000d_
Zona: Colombia Bogota_x000d_
Unidad de Negocio: Mejoramiento del Hogar_x000d_
Servicio: Administracion Central_x000d_
Telefono: 3102091245_x000d_
Anexo: 3174373287_x000d_
Descripcion: Buen Dia_x000d_
_x000d_
Por favor su ayuda con la instalacion de teclado y visor de la POS 12</v>
      </c>
      <c r="I1694" t="str" xml:space="preserve">
        <v xml:space="preserve">Buen Dia_x000d_
Se legaliza Ticket CAU por la instalación del teclado y visor de la POS 12_x000d_
Gracias</v>
      </c>
      <c r="J1694" t="str" xml:space="preserve">
        <v xml:space="preserve">Servicio atentido el 21-10_x000d_
Se retira el visor y el teclado viejos y se instalan los equipos nuevos; se hacen las respectivas pruebas y funciona correctamente. Se deja operativa la caja.</v>
      </c>
      <c r="K1694">
        <v>44858</v>
      </c>
      <c r="L1694">
        <v>44858</v>
      </c>
      <c r="M1694" t="str">
        <f>TEXT(L1694,"DDDDDDD")</f>
        <v>lunes</v>
      </c>
      <c r="N1694" t="str">
        <v>J044 JUMBO CHIA</v>
      </c>
      <c r="O1694" t="str">
        <v>CHIA</v>
      </c>
      <c r="P1694" t="str">
        <f>IF(ISBLANK(O1694),"0",(VLOOKUP(O1694,REGION,2,FALSE)))</f>
        <v>BOGOTA</v>
      </c>
      <c r="Q1694" t="str">
        <v>ALEXANDER CASTILLO SOTELO</v>
      </c>
      <c r="R1694">
        <f>IF(ISBLANK(Q1694),"0", VLOOKUP(Q1694,PERSONAL,2,FALSE))</f>
        <v>80216449</v>
      </c>
      <c r="S1694" t="str">
        <v>ALIADO</v>
      </c>
      <c r="T1694">
        <v>0.5</v>
      </c>
      <c r="U1694">
        <v>0.5416666666666666</v>
      </c>
      <c r="V1694">
        <f>IF(ISBLANK(T1694 ),"0",U1694-T1694)</f>
        <v>0.04166666666666663</v>
      </c>
      <c r="W1694">
        <v>1</v>
      </c>
      <c r="X1694">
        <f>NETWORKDAYS(K1694,L1693)</f>
        <v>1</v>
      </c>
      <c r="Y1694" t="str">
        <f>IF(X1694&lt;=2,"CUMPLE","NO CUMPLE")</f>
        <v>CUMPLE</v>
      </c>
    </row>
    <row r="1695" xml:space="preserve">
      <c r="A1695">
        <v>12783135</v>
      </c>
      <c r="B1695" t="str">
        <v>REQUEST</v>
      </c>
      <c r="C1695" t="str">
        <v>CERRADO</v>
      </c>
      <c r="D1695" t="str">
        <v>DONAS</v>
      </c>
      <c r="E1695" t="str">
        <v>POS</v>
      </c>
      <c r="F1695" t="str">
        <v>IMPRESORA</v>
      </c>
      <c r="G1695" t="str">
        <v>EPSON</v>
      </c>
      <c r="H1695" t="str" xml:space="preserve">
        <v xml:space="preserve">Datos usuario_x000d_
Nombre: Diana Paola Hernandez Espinosa_x000d_
Correo: DianaPaola.HernandezEspinosa@cencosud.com.co_x000d_
Usuario AD: DPHEspin_x000d_
Pais: Colombia_x000d_
Ubicacion: M073 METRO MOSQUERA_x000d_
Zona: Colombia Bogota_x000d_
Unidad de Negocio: Supermercados_x000d_
Servicio: Retail Financiero_x000d_
Telefono: 3223903205_x000d_
Anexo: 8948800_x000d_
Descripcion: Buenas Tardes_x000d_
Nos colabora para realizar el cambio de esta impresora Ref: 003061 por una impresora nueva</v>
      </c>
      <c r="I1695" t="str" xml:space="preserve">
        <v xml:space="preserve">Buen Dia_x000d_
Instalación impresora POS X6WY290460 en la POS de Donas        </v>
      </c>
      <c r="J1695" t="str">
        <v>Se retira la impresora vieja de la POS de Ecommerce y se hace la instalación de la impresora nueva; se solicita a la mesa de ayuda para que haga la respectiva configuración. Pero no es posible configurarla por que la impresora no esta actualizada con el firmware de Cencosud. Se revierte el cambio de la impresora y se deja pendiente la actualización.</v>
      </c>
      <c r="K1695">
        <v>44858</v>
      </c>
      <c r="L1695">
        <v>44859</v>
      </c>
      <c r="M1695" t="str">
        <f>TEXT(L1695,"DDDDDDD")</f>
        <v>martes</v>
      </c>
      <c r="N1695" t="str">
        <v>M073 METRO MOSQUERA</v>
      </c>
      <c r="O1695" t="str">
        <v>MOSQUERA</v>
      </c>
      <c r="P1695" t="str">
        <f>IF(ISBLANK(O1695),"0",(VLOOKUP(O1695,REGION,2,FALSE)))</f>
        <v>BOGOTA</v>
      </c>
      <c r="Q1695" t="str">
        <v>ALEXANDER CASTILLO SOTELO</v>
      </c>
      <c r="R1695">
        <f>IF(ISBLANK(Q1695),"0", VLOOKUP(Q1695,PERSONAL,2,FALSE))</f>
        <v>80216449</v>
      </c>
      <c r="S1695" t="str">
        <v>ALIADO</v>
      </c>
      <c r="T1695">
        <v>0.4791666666666667</v>
      </c>
      <c r="U1695">
        <v>0.5208333333333334</v>
      </c>
      <c r="V1695">
        <f>IF(ISBLANK(T1695 ),"0",U1695-T1695)</f>
        <v>0.041666666666666685</v>
      </c>
      <c r="W1695">
        <v>1</v>
      </c>
      <c r="X1695">
        <f>NETWORKDAYS(K1695,L1694)</f>
        <v>1</v>
      </c>
      <c r="Y1695" t="str">
        <f>IF(X1695&lt;=2,"CUMPLE","NO CUMPLE")</f>
        <v>CUMPLE</v>
      </c>
    </row>
    <row r="1696" xml:space="preserve">
      <c r="A1696">
        <v>12837274</v>
      </c>
      <c r="B1696" t="str">
        <v>REQUEST</v>
      </c>
      <c r="C1696" t="str">
        <v>CERRADO</v>
      </c>
      <c r="D1696" t="str">
        <v>DIRECCION</v>
      </c>
      <c r="E1696" t="str">
        <v>PORTATIL</v>
      </c>
      <c r="F1696" t="str">
        <v>PORTATIL</v>
      </c>
      <c r="G1696" t="str">
        <v>LENOVO</v>
      </c>
      <c r="H1696" t="str" xml:space="preserve">
        <v xml:space="preserve">Datos usuario_x000d_
Nombre: Karen Andrea Ortiz Gutierrez_x000d_
Correo: Karen.Ortiz@cencosud.com.co_x000d_
Usuario AD: KAOGutie_x000d_
Pais: Colombia_x000d_
Ubicacion: M074 METRO FACATATIVA_x000d_
Zona: Colombia Bogota_x000d_
Unidad de Negocio: JUMBO_x000d_
Servicio: Sistemas_x000d_
Telefono: 3174373287_x000d_
Anexo: 3174373287_x000d_
Descripcion: Buenos Dias_x000d_
_x000d_
Por favor formatear el portatil de la directora de la tienda Metro Facatativa_x000d_
Indicar la ubicacion del computador en la tienda o sede: Direccion</v>
      </c>
      <c r="I1696" t="str" xml:space="preserve">
        <v xml:space="preserve">Buenos Días_x000d_
Formatear portatil de direccion y subirlo al Dominio</v>
      </c>
      <c r="J1696" t="str">
        <v>Se realizó el formateo del equipo; se instalaron los drivers necesarios y se hacen las configuraciones del perfil del usuario. Se deja operativo el equipo.</v>
      </c>
      <c r="K1696">
        <v>44858</v>
      </c>
      <c r="L1696">
        <v>44859</v>
      </c>
      <c r="M1696" t="str">
        <f>TEXT(L1696,"DDDDDDD")</f>
        <v>martes</v>
      </c>
      <c r="N1696" t="str">
        <v>M074 METRO FACATATIVA</v>
      </c>
      <c r="O1696" t="str">
        <v>FACATATIVA</v>
      </c>
      <c r="P1696" t="str">
        <f>IF(ISBLANK(O1696),"0",(VLOOKUP(O1696,REGION,2,FALSE)))</f>
        <v>BOGOTA</v>
      </c>
      <c r="Q1696" t="str">
        <v>ALEXANDER CASTILLO SOTELO</v>
      </c>
      <c r="R1696">
        <f>IF(ISBLANK(Q1696),"0", VLOOKUP(Q1696,PERSONAL,2,FALSE))</f>
        <v>80216449</v>
      </c>
      <c r="S1696" t="str">
        <v>ALIADO</v>
      </c>
      <c r="T1696">
        <v>0.5833333333333334</v>
      </c>
      <c r="U1696">
        <v>0.6666666666666666</v>
      </c>
      <c r="V1696">
        <f>IF(ISBLANK(T1696 ),"0",U1696-T1696)</f>
        <v>0.08333333333333326</v>
      </c>
      <c r="W1696">
        <v>2</v>
      </c>
      <c r="X1696">
        <f>NETWORKDAYS(K1696,L1695)</f>
        <v>2</v>
      </c>
      <c r="Y1696" t="str">
        <f>IF(X1696&lt;=2,"CUMPLE","NO CUMPLE")</f>
        <v>CUMPLE</v>
      </c>
    </row>
    <row r="1697" xml:space="preserve">
      <c r="A1697">
        <v>12837902</v>
      </c>
      <c r="B1697" t="str">
        <v>REQUEST</v>
      </c>
      <c r="C1697" t="str">
        <v>CERRADO</v>
      </c>
      <c r="D1697" t="str">
        <v>TIENDA</v>
      </c>
      <c r="E1697" t="str">
        <v>PDT</v>
      </c>
      <c r="F1697" t="str">
        <v>PDT</v>
      </c>
      <c r="G1697" t="str">
        <v>ZEBRA</v>
      </c>
      <c r="H1697" t="str">
        <v>Visita de apoyo al equipo de inventarios. El apoyo correspondería a la verificación de la configuración de las pdt's si presentará alguna novedad.</v>
      </c>
      <c r="I1697" t="str" xml:space="preserve">
        <v xml:space="preserve">Se requiere presencia de Técnico en sitio el día 25 de Octubre del 2022 con el fin de dar apoyo al área de inventario centralizados; ya que vienen presentando constante novedades con las PDT y se necesita para realizar configuraciones necesarias o validaciones de primer nivel_x000d_
Muchas gracias</v>
      </c>
      <c r="J1697" t="str">
        <v>Llegada al almacén a las 06:30 am; pero el equipo de inventarios hizo presencia sobre las 10:30 am. Se realiza configuración de 16 pdt zebra y 12 pdt datalogic falcon. Al revisar los dispositivos; la red wifi presentaba intermitencia en la conexión con la identidad pda_invbogco; se cambió la identidad a pda_invorico la cual no presentaba fallas y trabajaron con esta identidad hasta las 15:00; luego se restaura la identidad a pda_invbogco; garantizando funcionamiento sin intermitencia. Un pdt datalogic con mac 00:17:23:2b:86:83; no permitió conexión a la red; el cual quedó en monitoreo por parte del área de redes. Se le entrega al lider Alexander Ramos. Se finaliza labores a las 17:30. En ningún momento se ingresa a la sala de sistemas.</v>
      </c>
      <c r="K1697">
        <v>44858</v>
      </c>
      <c r="L1697">
        <v>44859</v>
      </c>
      <c r="M1697" t="str">
        <f>TEXT(L1697,"DDDDDDD")</f>
        <v>martes</v>
      </c>
      <c r="N1697" t="str">
        <v>J047 JUMBO GIRARDOT</v>
      </c>
      <c r="O1697" t="str">
        <v>GIRARDOT</v>
      </c>
      <c r="P1697" t="str">
        <f>IF(ISBLANK(O1697),"0",(VLOOKUP(O1697,REGION,2,FALSE)))</f>
        <v>OCCIDENTE</v>
      </c>
      <c r="Q1697" t="str">
        <v>WILLIAM FERNANDO ALDANA NIÑO</v>
      </c>
      <c r="R1697">
        <f>IF(ISBLANK(Q1697),"0", VLOOKUP(Q1697,PERSONAL,2,FALSE))</f>
        <v>80148398</v>
      </c>
      <c r="S1697" t="str">
        <v>DIRECTO</v>
      </c>
      <c r="T1697">
        <v>0.2708333333333333</v>
      </c>
      <c r="U1697">
        <v>0.7291666666666666</v>
      </c>
      <c r="V1697">
        <f>IF(ISBLANK(T1697 ),"0",U1697-T1697)</f>
        <v>0.4583333333333333</v>
      </c>
      <c r="W1697">
        <v>4</v>
      </c>
      <c r="X1697">
        <f>NETWORKDAYS(K1697,L1696)</f>
        <v>2</v>
      </c>
      <c r="Y1697" t="str">
        <f>IF(X1697&lt;=2,"CUMPLE","NO CUMPLE")</f>
        <v>CUMPLE</v>
      </c>
    </row>
    <row r="1698">
      <c r="A1698" t="str">
        <v>DEDICADO</v>
      </c>
      <c r="B1698" t="str">
        <v>DEDICADO</v>
      </c>
      <c r="C1698" t="str">
        <v>CERRADO</v>
      </c>
      <c r="D1698" t="str">
        <v>SEDE ADMINISTRATIVA</v>
      </c>
      <c r="E1698" t="str">
        <v>DEDICADO</v>
      </c>
      <c r="F1698" t="str">
        <v>DEDICADO</v>
      </c>
      <c r="G1698" t="str">
        <v>DEDICADO</v>
      </c>
      <c r="H1698" t="str">
        <v>Solicitud de técnico para apoyo en Sede Administrativa</v>
      </c>
      <c r="I1698" t="str">
        <v>Solicitud de técnico para apoyo en Sede Administrativa</v>
      </c>
      <c r="J1698" t="str">
        <v>Se realiza actividad de acompañamiento en Sede Administrativa</v>
      </c>
      <c r="K1698">
        <v>44859</v>
      </c>
      <c r="L1698">
        <v>44859</v>
      </c>
      <c r="M1698" t="str">
        <f>TEXT(L1698,"DDDDDDD")</f>
        <v>martes</v>
      </c>
      <c r="N1698" t="str">
        <v>SEDE ADMINISTRATIVA</v>
      </c>
      <c r="O1698" t="str">
        <v>BOGOTA</v>
      </c>
      <c r="P1698" t="str">
        <f>IF(ISBLANK(O1698),"0",(VLOOKUP(O1698,REGION,2,FALSE)))</f>
        <v>BOGOTA</v>
      </c>
      <c r="Q1698" t="str">
        <v>JHON CARLOS LUGO BENITEZ</v>
      </c>
      <c r="R1698">
        <f>IF(ISBLANK(Q1698),"0", VLOOKUP(Q1698,PERSONAL,2,FALSE))</f>
        <v>79966397</v>
      </c>
      <c r="S1698" t="str">
        <v>DIRECTO</v>
      </c>
      <c r="T1698">
        <v>0.3333333333333333</v>
      </c>
      <c r="U1698">
        <v>0.75</v>
      </c>
      <c r="V1698">
        <v>0.4166666666666667</v>
      </c>
      <c r="W1698" t="str">
        <v>2;5</v>
      </c>
      <c r="X1698">
        <f>NETWORKDAYS(K1698,L1697)</f>
        <v>1</v>
      </c>
      <c r="Y1698" t="str">
        <f>IF(X1698&lt;=2,"CUMPLE","NO CUMPLE")</f>
        <v>CUMPLE</v>
      </c>
    </row>
    <row r="1699">
      <c r="A1699" t="str">
        <v>DEDICADO</v>
      </c>
      <c r="B1699" t="str">
        <v>DEDICADO</v>
      </c>
      <c r="C1699" t="str">
        <v>CERRADO</v>
      </c>
      <c r="D1699" t="str">
        <v>TIENDA</v>
      </c>
      <c r="E1699" t="str">
        <v>DEDICADO</v>
      </c>
      <c r="F1699" t="str">
        <v>DEDICADO</v>
      </c>
      <c r="G1699" t="str">
        <v>DEDICADO</v>
      </c>
      <c r="H1699" t="str">
        <v>Solicitud de técnico para apoyo en Zona Centro</v>
      </c>
      <c r="I1699" t="str">
        <v>Solicitud de técnico para apoyo en Zona Centro</v>
      </c>
      <c r="J1699" t="str">
        <v>Se realiza actividad de acompañamiento en Zona Centro</v>
      </c>
      <c r="K1699">
        <v>44859</v>
      </c>
      <c r="L1699">
        <v>44859</v>
      </c>
      <c r="M1699" t="str">
        <f>TEXT(L1699,"DDDDDDD")</f>
        <v>martes</v>
      </c>
      <c r="N1699" t="str">
        <v>ZONA CENTRO</v>
      </c>
      <c r="O1699" t="str">
        <v>MEDELLIN</v>
      </c>
      <c r="P1699" t="str">
        <f>IF(ISBLANK(O1699),"0",(VLOOKUP(O1699,REGION,2,FALSE)))</f>
        <v>CENTRO</v>
      </c>
      <c r="Q1699" t="str">
        <v>YURIMAR MARQUEZ MUÑOZ</v>
      </c>
      <c r="R1699">
        <f>IF(ISBLANK(Q1699),"0", VLOOKUP(Q1699,PERSONAL,2,FALSE))</f>
        <v>1045025746</v>
      </c>
      <c r="S1699" t="str">
        <v>DIRECTO</v>
      </c>
      <c r="T1699">
        <v>0.3333333333333333</v>
      </c>
      <c r="U1699">
        <v>0.75</v>
      </c>
      <c r="V1699">
        <v>0.4166666666666667</v>
      </c>
      <c r="W1699" t="str">
        <v>2;5</v>
      </c>
      <c r="X1699">
        <f>NETWORKDAYS(K1699,L1698)</f>
        <v>1</v>
      </c>
      <c r="Y1699" t="str">
        <f>IF(X1699&lt;=2,"CUMPLE","NO CUMPLE")</f>
        <v>CUMPLE</v>
      </c>
    </row>
    <row r="1700">
      <c r="A1700" t="str">
        <v>DEDICADO</v>
      </c>
      <c r="B1700" t="str">
        <v>DEDICADO</v>
      </c>
      <c r="C1700" t="str">
        <v>CERRADO</v>
      </c>
      <c r="D1700" t="str">
        <v>TIENDA</v>
      </c>
      <c r="E1700" t="str">
        <v>DEDICADO</v>
      </c>
      <c r="F1700" t="str">
        <v>DEDICADO</v>
      </c>
      <c r="G1700" t="str">
        <v>DEDICADO</v>
      </c>
      <c r="H1700" t="str">
        <v>Solicitud de técnico para apoyo en Zona Bogotá</v>
      </c>
      <c r="I1700" t="str">
        <v>Solicitud de técnico para apoyo en Zona Bogotá</v>
      </c>
      <c r="J1700" t="str">
        <v>Se realiza actividad de acompañamiento en Zona Bogotá</v>
      </c>
      <c r="K1700">
        <v>44859</v>
      </c>
      <c r="L1700">
        <v>44859</v>
      </c>
      <c r="M1700" t="str">
        <f>TEXT(L1700,"DDDDDDD")</f>
        <v>martes</v>
      </c>
      <c r="N1700" t="str">
        <v>ZONA BOGOTA</v>
      </c>
      <c r="O1700" t="str">
        <v>BOGOTA</v>
      </c>
      <c r="P1700" t="str">
        <f>IF(ISBLANK(O1700),"0",(VLOOKUP(O1700,REGION,2,FALSE)))</f>
        <v>BOGOTA</v>
      </c>
      <c r="Q1700" t="str">
        <v>JOHAN SEBASTIAN CARDOZO SANCHEZ</v>
      </c>
      <c r="R1700">
        <f>IF(ISBLANK(Q1700),"0", VLOOKUP(Q1700,PERSONAL,2,FALSE))</f>
        <v>1023945681</v>
      </c>
      <c r="S1700" t="str">
        <v>DIRECTO</v>
      </c>
      <c r="T1700">
        <v>0.3333333333333333</v>
      </c>
      <c r="U1700">
        <v>0.75</v>
      </c>
      <c r="V1700">
        <v>0.4166666666666667</v>
      </c>
      <c r="W1700" t="str">
        <v>2;5</v>
      </c>
      <c r="X1700">
        <f>NETWORKDAYS(K1700,L1699)</f>
        <v>1</v>
      </c>
      <c r="Y1700" t="str">
        <f>IF(X1700&lt;=2,"CUMPLE","NO CUMPLE")</f>
        <v>CUMPLE</v>
      </c>
    </row>
    <row r="1701" xml:space="preserve">
      <c r="A1701">
        <v>12783133</v>
      </c>
      <c r="B1701" t="str">
        <v>INCIDENT</v>
      </c>
      <c r="C1701" t="str">
        <v>CERRADO</v>
      </c>
      <c r="D1701" t="str">
        <v>E-COMMERCE</v>
      </c>
      <c r="E1701" t="str">
        <v>IMPRESORA</v>
      </c>
      <c r="F1701" t="str">
        <v>POS</v>
      </c>
      <c r="G1701" t="str">
        <v>EPSON</v>
      </c>
      <c r="H1701" t="str" xml:space="preserve">
        <v xml:space="preserve">Datos usuario_x000d_
Nombre: Diana Paola Hernandez Espinosa_x000d_
Correo: DianaPaola.HernandezEspinosa@cencosud.com.co_x000d_
Usuario AD: DPHEspin_x000d_
Pais: Colombia_x000d_
Ubicacion: M073 METRO MOSQUERA_x000d_
Zona: Colombia Bogota_x000d_
Unidad de Negocio: Supermercados_x000d_
Servicio: Retail Financiero_x000d_
Telefono: 3223903205_x000d_
Anexo: 8948800_x000d_
Descripcion: Buenas Tardes_x000d_
Nos colabora para realizar el cambio de esta impresora Ref: 010615 por una impresora nueva_x000d_
Numero de inventario: 73_x000d_
Numero de caja: 010615</v>
      </c>
      <c r="I1701" t="str" xml:space="preserve">
        <v xml:space="preserve">Realizar instalación de Impresora POS con serial X6WY290456; el la Caja de Ecommerce_x000d_
Fecha Instalación :25-10-2022</v>
      </c>
      <c r="J1701" t="str">
        <v>Se retira la impresora vieja de la POS de Ecommerce y se hace la instalación de la impresora nueva; se solicita a la mesa de ayuda para que haga la respectiva configuración. Pero no es posible configurarla por que la impresora no esta actualizada con el firmware de Cenco. se revierte el cambio de la impresora y se deja pendiente la actualización.</v>
      </c>
      <c r="K1701">
        <v>44859</v>
      </c>
      <c r="L1701">
        <v>44859</v>
      </c>
      <c r="M1701" t="str">
        <f>TEXT(L1701,"DDDDDDD")</f>
        <v>martes</v>
      </c>
      <c r="N1701" t="str">
        <v>M073 METRO MOSQUERA</v>
      </c>
      <c r="O1701" t="str">
        <v>MOSQUERA</v>
      </c>
      <c r="P1701" t="str">
        <f>IF(ISBLANK(O1701),"0",(VLOOKUP(O1701,REGION,2,FALSE)))</f>
        <v>BOGOTA</v>
      </c>
      <c r="Q1701" t="str">
        <v>ALEXANDER CASTILLO SOTELO</v>
      </c>
      <c r="R1701">
        <f>IF(ISBLANK(Q1701),"0", VLOOKUP(Q1701,PERSONAL,2,FALSE))</f>
        <v>80216449</v>
      </c>
      <c r="S1701" t="str">
        <v>ALIADO</v>
      </c>
      <c r="T1701">
        <v>0.4166666666666667</v>
      </c>
      <c r="U1701">
        <v>0.4791666666666667</v>
      </c>
      <c r="V1701">
        <f>IF(ISBLANK(T1701 ),"0",U1701-T1701)</f>
        <v>0.0625</v>
      </c>
      <c r="W1701">
        <v>1</v>
      </c>
      <c r="X1701">
        <f>NETWORKDAYS(K1701,L1700)</f>
        <v>1</v>
      </c>
      <c r="Y1701" t="str">
        <f>IF(X1701&lt;=2,"CUMPLE","NO CUMPLE")</f>
        <v>CUMPLE</v>
      </c>
    </row>
    <row r="1702" xml:space="preserve">
      <c r="A1702">
        <v>12828981</v>
      </c>
      <c r="B1702" t="str">
        <v>REQUEST</v>
      </c>
      <c r="C1702" t="str">
        <v>CERRADO</v>
      </c>
      <c r="D1702" t="str">
        <v>RECURSOS HUMANOS</v>
      </c>
      <c r="E1702" t="str">
        <v>RELOJ</v>
      </c>
      <c r="F1702" t="str">
        <v>BIOMETRICO</v>
      </c>
      <c r="G1702" t="str">
        <v>SUPREMA</v>
      </c>
      <c r="H1702"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JUMBO_x000d_
Servicio: Sistemas_x000d_
Telefono: 3174373287_x000d_
Anexo: 3174373287_x000d_
Descripcion: Buenos Dias_x000d_
_x000d_
_x000d_
Por favor realizar instalacion de reloj Biometrico nuevo y dejar el reloj biometrico antiguo en la oficina de sistemas conectado</v>
      </c>
      <c r="I1702" t="str" xml:space="preserve">
        <v xml:space="preserve">Se solicita instalación de Reloj Biometrico nuevo y el antiguo dejarlo en la oficina de sistemas conectado a la red:_x000d_
Fecha de instalación: 25-10-2022</v>
      </c>
      <c r="J1702" t="str">
        <v>Se pide que se libere el punto de red donde esta instalado el reloj viejo; se configura la tarjeta de red del reloj nuevo y se instala. Se hacen las pruebas y funciona correctamente. El reloj viejo se deja instalado en la oficina de sistemas.</v>
      </c>
      <c r="K1702">
        <v>44859</v>
      </c>
      <c r="L1702">
        <v>44859</v>
      </c>
      <c r="M1702" t="str">
        <f>TEXT(L1702,"DDDDDDD")</f>
        <v>martes</v>
      </c>
      <c r="N1702" t="str">
        <v>M074 METRO FACATATIVA</v>
      </c>
      <c r="O1702" t="str">
        <v>FACATATIVA</v>
      </c>
      <c r="P1702" t="str">
        <f>IF(ISBLANK(O1702),"0",(VLOOKUP(O1702,REGION,2,FALSE)))</f>
        <v>BOGOTA</v>
      </c>
      <c r="Q1702" t="str">
        <v>ALEXANDER CASTILLO SOTELO</v>
      </c>
      <c r="R1702">
        <f>IF(ISBLANK(Q1702),"0", VLOOKUP(Q1702,PERSONAL,2,FALSE))</f>
        <v>80216449</v>
      </c>
      <c r="S1702" t="str">
        <v>ALIADO</v>
      </c>
      <c r="T1702">
        <v>0.6666666666666666</v>
      </c>
      <c r="U1702">
        <v>0.7083333333333334</v>
      </c>
      <c r="V1702">
        <f>IF(ISBLANK(T1702 ),"0",U1702-T1702)</f>
        <v>0.04166666666666674</v>
      </c>
      <c r="W1702">
        <v>1</v>
      </c>
      <c r="X1702">
        <f>NETWORKDAYS(K1702,L1701)</f>
        <v>1</v>
      </c>
      <c r="Y1702" t="str">
        <f>IF(X1702&lt;=2,"CUMPLE","NO CUMPLE")</f>
        <v>CUMPLE</v>
      </c>
    </row>
    <row r="1703" xml:space="preserve">
      <c r="A1703">
        <v>12835893</v>
      </c>
      <c r="B1703" t="str">
        <v>REQUEST</v>
      </c>
      <c r="C1703" t="str">
        <v>CERRADO</v>
      </c>
      <c r="D1703" t="str">
        <v>PANADERIA</v>
      </c>
      <c r="E1703" t="str">
        <v>BALANZA</v>
      </c>
      <c r="F1703" t="str">
        <v>MESA</v>
      </c>
      <c r="G1703" t="str">
        <v>METTLER</v>
      </c>
      <c r="H1703"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La bascula de panaderia se parte las ruedas donde esta ubicada la mesa; y la bascula cae al suelo; ocasionando que se parta donde va el puerto._x000d_
Area en donde se encuentra la Balanza: panaderia_x000d_
</v>
      </c>
      <c r="I1703" t="str" xml:space="preserve">
        <v xml:space="preserve">Se solicita revisión; diagnostico y/o reparación si es el caso para balanza de panaderia._x000d_
usuaria confirma; por accidente la mesa donde estaba ubicada se le solto una llanta y la balanza cayo al piso._x000d_
Datos del equipo:_x000d_
BALANZA|MESA METTLER TOLEDO 8442 PLUS | Nº SERIE: B519914099_x000d_
Nº inventario: DI-023725</v>
      </c>
      <c r="J1703" t="str">
        <v>Se revisa balanza de mesa por inconveniente de caida. Se evidencia rotura del patchcord y tarjeta de red se encontraba con pines levantados; que generaba intermitencia en conexión; al igual que con el jack de la caja; debido al golpe recibido por parte de la balanza y el halar fuertemente el cable. Se hace reponchado de jack; cambio de patchcord y ajuste de tarjeta de red; se hacen pruebas de red a ip de conexión (sin pérdida); funcionando correctamente. La balanza queda totalmente operativa.</v>
      </c>
      <c r="K1703">
        <v>44859</v>
      </c>
      <c r="L1703">
        <v>44859</v>
      </c>
      <c r="M1703" t="str">
        <f>TEXT(L1703,"DDDDDDD")</f>
        <v>martes</v>
      </c>
      <c r="N1703" t="str">
        <v>J126 JUMBO SAN SILVESTRE</v>
      </c>
      <c r="O1703" t="str">
        <v>BARRANCABERMEJA</v>
      </c>
      <c r="P1703" t="str">
        <f>IF(ISBLANK(O1703),"0",(VLOOKUP(O1703,REGION,2,FALSE)))</f>
        <v>ORIENTE</v>
      </c>
      <c r="Q1703" t="str">
        <v>LUIS CARLOS ROJAS ACOSTA</v>
      </c>
      <c r="R1703">
        <f>IF(ISBLANK(Q1703),"0", VLOOKUP(Q1703,PERSONAL,2,FALSE))</f>
        <v>1096188137</v>
      </c>
      <c r="S1703" t="str">
        <v>DIRECTO</v>
      </c>
      <c r="T1703">
        <v>0.4166666666666667</v>
      </c>
      <c r="U1703">
        <v>0.5208333333333334</v>
      </c>
      <c r="V1703">
        <f>IF(ISBLANK(T1703 ),"0",U1703-T1703)</f>
        <v>0.10416666666666669</v>
      </c>
      <c r="W1703">
        <v>2</v>
      </c>
      <c r="X1703">
        <f>NETWORKDAYS(K1703,L1702)</f>
        <v>1</v>
      </c>
      <c r="Y1703" t="str">
        <f>IF(X1703&lt;=2,"CUMPLE","NO CUMPLE")</f>
        <v>CUMPLE</v>
      </c>
    </row>
    <row r="1704">
      <c r="A1704" t="str">
        <v>DEDICADO</v>
      </c>
      <c r="B1704" t="str">
        <v>DEDICADO</v>
      </c>
      <c r="C1704" t="str">
        <v>CERRADO</v>
      </c>
      <c r="D1704" t="str">
        <v>SEDE ADMINISTRATIVA</v>
      </c>
      <c r="E1704" t="str">
        <v>DEDICADO</v>
      </c>
      <c r="F1704" t="str">
        <v>DEDICADO</v>
      </c>
      <c r="G1704" t="str">
        <v>DEDICADO</v>
      </c>
      <c r="H1704" t="str">
        <v>Solicitud de técnico para apoyo en Sede Administrativa</v>
      </c>
      <c r="I1704" t="str">
        <v>Solicitud de técnico para apoyo en Sede Administrativa</v>
      </c>
      <c r="J1704" t="str">
        <v>Se realiza actividad de acompañamiento en Sede Administrativa</v>
      </c>
      <c r="K1704">
        <v>44860</v>
      </c>
      <c r="L1704">
        <v>44860</v>
      </c>
      <c r="M1704" t="str">
        <f>TEXT(L1704,"DDDDDDD")</f>
        <v>miércoles</v>
      </c>
      <c r="N1704" t="str">
        <v>SEDE ADMINISTRATIVA</v>
      </c>
      <c r="O1704" t="str">
        <v>BOGOTA</v>
      </c>
      <c r="P1704" t="str">
        <f>IF(ISBLANK(O1704),"0",(VLOOKUP(O1704,REGION,2,FALSE)))</f>
        <v>BOGOTA</v>
      </c>
      <c r="Q1704" t="str">
        <v>JHON CARLOS LUGO BENITEZ</v>
      </c>
      <c r="R1704">
        <f>IF(ISBLANK(Q1704),"0", VLOOKUP(Q1704,PERSONAL,2,FALSE))</f>
        <v>79966397</v>
      </c>
      <c r="S1704" t="str">
        <v>DIRECTO</v>
      </c>
      <c r="T1704">
        <v>0.3333333333333333</v>
      </c>
      <c r="U1704">
        <v>0.75</v>
      </c>
      <c r="V1704">
        <v>0.4166666666666667</v>
      </c>
      <c r="W1704" t="str">
        <v>2;5</v>
      </c>
      <c r="X1704">
        <f>NETWORKDAYS(K1704,L1703)</f>
        <v>-2</v>
      </c>
      <c r="Y1704" t="str">
        <f>IF(X1704&lt;=2,"CUMPLE","NO CUMPLE")</f>
        <v>CUMPLE</v>
      </c>
    </row>
    <row r="1705">
      <c r="A1705" t="str">
        <v>DEDICADO</v>
      </c>
      <c r="B1705" t="str">
        <v>DEDICADO</v>
      </c>
      <c r="C1705" t="str">
        <v>CERRADO</v>
      </c>
      <c r="D1705" t="str">
        <v>TIENDA</v>
      </c>
      <c r="E1705" t="str">
        <v>DEDICADO</v>
      </c>
      <c r="F1705" t="str">
        <v>DEDICADO</v>
      </c>
      <c r="G1705" t="str">
        <v>DEDICADO</v>
      </c>
      <c r="H1705" t="str">
        <v>Solicitud de técnico para apoyo en Zona Centro</v>
      </c>
      <c r="I1705" t="str">
        <v>Solicitud de técnico para apoyo en Zona Centro</v>
      </c>
      <c r="J1705" t="str">
        <v>Se realiza actividad de acompañamiento en Zona Centro</v>
      </c>
      <c r="K1705">
        <v>44860</v>
      </c>
      <c r="L1705">
        <v>44860</v>
      </c>
      <c r="M1705" t="str">
        <f>TEXT(L1705,"DDDDDDD")</f>
        <v>miércoles</v>
      </c>
      <c r="N1705" t="str">
        <v>ZONA CENTRO</v>
      </c>
      <c r="O1705" t="str">
        <v>MEDELLIN</v>
      </c>
      <c r="P1705" t="str">
        <f>IF(ISBLANK(O1705),"0",(VLOOKUP(O1705,REGION,2,FALSE)))</f>
        <v>CENTRO</v>
      </c>
      <c r="Q1705" t="str">
        <v>YURIMAR MARQUEZ MUÑOZ</v>
      </c>
      <c r="R1705">
        <v>1143832224</v>
      </c>
      <c r="S1705" t="str">
        <v>DIRECTO</v>
      </c>
      <c r="T1705">
        <v>0.3333333333333333</v>
      </c>
      <c r="U1705">
        <v>0.75</v>
      </c>
      <c r="V1705">
        <v>0.4166666666666667</v>
      </c>
      <c r="W1705" t="str">
        <v>2;5</v>
      </c>
      <c r="X1705">
        <f>NETWORKDAYS(K1705,L1704)</f>
        <v>1</v>
      </c>
      <c r="Y1705" t="str">
        <f>IF(X1705&lt;=2,"CUMPLE","NO CUMPLE")</f>
        <v>CUMPLE</v>
      </c>
    </row>
    <row r="1706">
      <c r="A1706" t="str">
        <v>DEDICADO</v>
      </c>
      <c r="B1706" t="str">
        <v>DEDICADO</v>
      </c>
      <c r="C1706" t="str">
        <v>CERRADO</v>
      </c>
      <c r="D1706" t="str">
        <v>TIENDA</v>
      </c>
      <c r="E1706" t="str">
        <v>DEDICADO</v>
      </c>
      <c r="F1706" t="str">
        <v>DEDICADO</v>
      </c>
      <c r="G1706" t="str">
        <v>DEDICADO</v>
      </c>
      <c r="H1706" t="str">
        <v>Solicitud de técnico para apoyo en Zona Bogotá</v>
      </c>
      <c r="I1706" t="str">
        <v>Solicitud de técnico para apoyo en Zona Bogotá</v>
      </c>
      <c r="J1706" t="str">
        <v>Se realiza actividad de acompañamiento en Zona Bogotá</v>
      </c>
      <c r="K1706">
        <v>44860</v>
      </c>
      <c r="L1706">
        <v>44860</v>
      </c>
      <c r="M1706" t="str">
        <f>TEXT(L1706,"DDDDDDD")</f>
        <v>miércoles</v>
      </c>
      <c r="N1706" t="str">
        <v>ZONA BOGOTA</v>
      </c>
      <c r="O1706" t="str">
        <v>BOGOTA</v>
      </c>
      <c r="P1706" t="str">
        <f>IF(ISBLANK(O1706),"0",(VLOOKUP(O1706,REGION,2,FALSE)))</f>
        <v>BOGOTA</v>
      </c>
      <c r="Q1706" t="str">
        <v>JOHAN SEBASTIAN CARDOZO SANCHEZ</v>
      </c>
      <c r="R1706">
        <f>IF(ISBLANK(Q1706),"0", VLOOKUP(Q1706,PERSONAL,2,FALSE))</f>
        <v>1023945681</v>
      </c>
      <c r="S1706" t="str">
        <v>DIRECTO</v>
      </c>
      <c r="T1706">
        <v>0.3333333333333333</v>
      </c>
      <c r="U1706">
        <v>0.75</v>
      </c>
      <c r="V1706">
        <v>0.4166666666666667</v>
      </c>
      <c r="W1706" t="str">
        <v>2;5</v>
      </c>
      <c r="X1706">
        <f>NETWORKDAYS(K1706,L1705)</f>
        <v>1</v>
      </c>
      <c r="Y1706" t="str">
        <f>IF(X1706&lt;=2,"CUMPLE","NO CUMPLE")</f>
        <v>CUMPLE</v>
      </c>
    </row>
    <row r="1707">
      <c r="A1707" t="str">
        <v>DEDICADO</v>
      </c>
      <c r="B1707" t="str">
        <v>DEDICADO</v>
      </c>
      <c r="C1707" t="str">
        <v>CERRADO</v>
      </c>
      <c r="D1707" t="str">
        <v>TIENDA</v>
      </c>
      <c r="E1707" t="str">
        <v>DEDICADO</v>
      </c>
      <c r="F1707" t="str">
        <v>DEDICADO</v>
      </c>
      <c r="G1707" t="str">
        <v>DEDICADO</v>
      </c>
      <c r="H1707" t="str">
        <v xml:space="preserve">Solicitud de técnico para apoyo en Zona Occidente </v>
      </c>
      <c r="I1707" t="str">
        <v xml:space="preserve">Solicitud de técnico para apoyo en Zona Occidente </v>
      </c>
      <c r="J1707" t="str">
        <v>Se realiza actividad de acompañamiento en Zona Occidente</v>
      </c>
      <c r="K1707">
        <v>44860</v>
      </c>
      <c r="L1707">
        <v>44860</v>
      </c>
      <c r="M1707" t="str">
        <f>TEXT(L1707,"DDDDDDD")</f>
        <v>miércoles</v>
      </c>
      <c r="N1707" t="str">
        <v>ZONA OCCIDENTE</v>
      </c>
      <c r="O1707" t="str">
        <v>CALI</v>
      </c>
      <c r="P1707" t="str">
        <v>OCCIDENTE</v>
      </c>
      <c r="Q1707" t="str">
        <v>LINA FERNANDA ARBOLEDA PRECIADO</v>
      </c>
      <c r="R1707">
        <v>1143832224</v>
      </c>
      <c r="S1707" t="str">
        <v>DIRECTO</v>
      </c>
      <c r="T1707">
        <v>0.3333333333333333</v>
      </c>
      <c r="U1707">
        <v>0.75</v>
      </c>
      <c r="V1707">
        <v>0.4166666666666667</v>
      </c>
      <c r="W1707" t="str">
        <v>2;5</v>
      </c>
      <c r="X1707">
        <f>NETWORKDAYS(K1707,L1706)</f>
        <v>1</v>
      </c>
      <c r="Y1707" t="str">
        <f>IF(X1707&lt;=2,"CUMPLE","NO CUMPLE")</f>
        <v>CUMPLE</v>
      </c>
    </row>
    <row r="1708" xml:space="preserve">
      <c r="A1708">
        <v>12839209</v>
      </c>
      <c r="B1708" t="str">
        <v>REQUEST</v>
      </c>
      <c r="C1708" t="str">
        <v>CERRADO</v>
      </c>
      <c r="D1708" t="str">
        <v>ANTENAS</v>
      </c>
      <c r="E1708" t="str">
        <v>PDA</v>
      </c>
      <c r="F1708" t="str">
        <v>PDA</v>
      </c>
      <c r="G1708" t="str">
        <v>HONEYWELL</v>
      </c>
      <c r="H1708" t="str" xml:space="preserve">
        <v xml:space="preserve">Datos usuario_x000d_
Nombre: Enzo Fabricio Benedetty Lambrano_x000d_
Correo: enzofabricio.benedetty@cencosud.com.co_x000d_
Usuario AD: Efbenede_x000d_
Pais: Colombia_x000d_
Ubicacion: J045 JUMBO AV.DEL FERROCARRIL SANTA MARTA_x000d_
Zona: Colombia Costa_x000d_
Unidad de Negocio: Supermercados_x000d_
Servicio: Tiendas &amp; Centros de Distribucion_x000d_
Telefono: 319 3461811_x000d_
Anexo: 7450400_x000d_
Descripcion: PDT DE SEGURIDAD SE ECUENTRA DESCONFIGURADA_x000d_
AREA EN DONDE SE UBICA EL EQUIPO : ANTENA</v>
      </c>
      <c r="I1708" t="str">
        <v>FYI</v>
      </c>
      <c r="J1708" t="str">
        <v>Se atiende bajo cau 12836862. PDA se deja operativa</v>
      </c>
      <c r="K1708">
        <v>44860</v>
      </c>
      <c r="L1708">
        <v>44860</v>
      </c>
      <c r="M1708" t="str">
        <f>TEXT(L1708,"DDDDDDD")</f>
        <v>miércoles</v>
      </c>
      <c r="N1708" t="str">
        <v>J045 JUMBO AV.DEL FERROCARRIL SANTA MARTA</v>
      </c>
      <c r="O1708" t="str">
        <v>SANTA MARTA</v>
      </c>
      <c r="P1708" t="str">
        <f>IF(ISBLANK(O1708),"0",(VLOOKUP(O1708,REGION,2,FALSE)))</f>
        <v>COSTA</v>
      </c>
      <c r="Q1708" t="str">
        <v>ENRIQUE RAFAEL PONZON ORTEGA</v>
      </c>
      <c r="R1708">
        <f>IF(ISBLANK(Q1708),"0", VLOOKUP(Q1708,PERSONAL,2,FALSE))</f>
        <v>1082888515</v>
      </c>
      <c r="S1708" t="str">
        <v>DIRECTO</v>
      </c>
      <c r="T1708">
        <v>0.4583333333333333</v>
      </c>
      <c r="U1708">
        <v>0.4583333333333333</v>
      </c>
      <c r="V1708">
        <v>0</v>
      </c>
      <c r="W1708">
        <v>0</v>
      </c>
      <c r="X1708">
        <f>NETWORKDAYS(K1708,L1707)</f>
        <v>1</v>
      </c>
      <c r="Y1708" t="str">
        <f>IF(X1708&lt;=2,"CUMPLE","NO CUMPLE")</f>
        <v>CUMPLE</v>
      </c>
    </row>
    <row r="1709" xml:space="preserve">
      <c r="A1709">
        <v>12840909</v>
      </c>
      <c r="B1709" t="str">
        <v>INCIDENT</v>
      </c>
      <c r="C1709" t="str">
        <v>CERRADO</v>
      </c>
      <c r="D1709" t="str">
        <v>PISO DE VENTA</v>
      </c>
      <c r="E1709" t="str">
        <v>PDA</v>
      </c>
      <c r="F1709" t="str">
        <v>PDA</v>
      </c>
      <c r="G1709" t="str">
        <v>HONEYWELL</v>
      </c>
      <c r="H1709" t="str" xml:space="preserve">
        <v xml:space="preserve">Datos usuario_x000d_
Nombre: Enzo Fabricio Benedetty Lambrano_x000d_
Correo: enzofabricio.benedetty@cencosud.com.co_x000d_
Usuario AD: Efbenede_x000d_
Pais: Colombia_x000d_
Ubicacion: J045 JUMBO AV.DEL FERROCARRIL SANTA MARTA_x000d_
Zona: Colombia Costa_x000d_
Unidad de Negocio: Supermercados_x000d_
Servicio: Tiendas &amp; Centros de Distribucion_x000d_
Telefono: 319 3461811_x000d_
Anexo: 7450400_x000d_
Descripcion: PDT DE TEXTIL SIN INTERNET_x000d_
Indicar ubicacion del Equipo en tienda o oficinas: PISO DE VENTA</v>
      </c>
      <c r="I1709" t="str">
        <v>FYI</v>
      </c>
      <c r="J1709" t="str">
        <v>Se procede a realizar validacion del dispositivo tipo pda; equipo se encuentra sin red e internet; se verifica que el equipo tiene usuario anterior; se realiza cambio de usuario y contraseña en la red. Dispositivo se deja con red y el usuario correcto. Se entrega equipo a al usuario dejandolo operativo.</v>
      </c>
      <c r="K1709">
        <v>44860</v>
      </c>
      <c r="L1709">
        <v>44860</v>
      </c>
      <c r="M1709" t="str">
        <f>TEXT(L1709,"DDDDDDD")</f>
        <v>miércoles</v>
      </c>
      <c r="N1709" t="str">
        <v>J045 JUMBO AV.DEL FERROCARRIL SANTA MARTA</v>
      </c>
      <c r="O1709" t="str">
        <v>SANTA MARTA</v>
      </c>
      <c r="P1709" t="str">
        <f>IF(ISBLANK(O1709),"0",(VLOOKUP(O1709,REGION,2,FALSE)))</f>
        <v>COSTA</v>
      </c>
      <c r="Q1709" t="str">
        <v>ENRIQUE RAFAEL PONZON ORTEGA</v>
      </c>
      <c r="R1709">
        <f>IF(ISBLANK(Q1709),"0", VLOOKUP(Q1709,PERSONAL,2,FALSE))</f>
        <v>1082888515</v>
      </c>
      <c r="S1709" t="str">
        <v>DIRECTO</v>
      </c>
      <c r="T1709">
        <v>0.3402777777777778</v>
      </c>
      <c r="U1709">
        <v>0.3888888888888889</v>
      </c>
      <c r="V1709">
        <f>IF(ISBLANK(T1709 ),"0",U1709-T1709)</f>
        <v>0.048611111111111105</v>
      </c>
      <c r="W1709">
        <v>1</v>
      </c>
      <c r="X1709">
        <f>NETWORKDAYS(K1709,L1708)</f>
        <v>1</v>
      </c>
      <c r="Y1709" t="str">
        <f>IF(X1709&lt;=2,"CUMPLE","NO CUMPLE")</f>
        <v>CUMPLE</v>
      </c>
    </row>
    <row r="1710" xml:space="preserve">
      <c r="A1710">
        <v>12836862</v>
      </c>
      <c r="B1710" t="str">
        <v>INCIDENT</v>
      </c>
      <c r="C1710" t="str">
        <v>CERRADO</v>
      </c>
      <c r="D1710" t="str">
        <v>TIENDA</v>
      </c>
      <c r="E1710" t="str">
        <v>PDA</v>
      </c>
      <c r="F1710" t="str">
        <v>PDA</v>
      </c>
      <c r="G1710" t="str">
        <v>HONEYWELL</v>
      </c>
      <c r="H1710" t="str" xml:space="preserve">
        <v xml:space="preserve">Datos usuario_x000d_
Nombre: Enzo Fabricio Benedetty Lambrano_x000d_
Correo: enzofabricio.benedetty@cencosud.com.co_x000d_
Usuario AD: Efbenede_x000d_
Pais: Colombia_x000d_
Ubicacion: J045 JUMBO AV.DEL FERROCARRIL SANTA MARTA_x000d_
Zona: Colombia Costa_x000d_
Unidad de Negocio: Supermercados_x000d_
Servicio: Tiendas &amp; Centros de Distribucion_x000d_
Telefono: 319 3461811_x000d_
Anexo: 7450400_x000d_
Descripcion: PDT DE CONTROL PERDIDAS DESCONFIGURADA PIDE RESTABLECER CONFIGURACION_x000d_
Indicar ubicacion del Equipo en tienda o oficinas: TIENDA</v>
      </c>
      <c r="I1710" t="str">
        <v>FYI</v>
      </c>
      <c r="J1710" t="str">
        <v>Se procede a realizar validación del dispositivo tipo pda; equipo se encuentra restablecido. Se procede a realizar configuración desde cero del dispositivo. Se valida configuración de aplicativos correspondientes y de la red. Se procede a realizar validaciones con el usuario; a satisfacción se le entrega equipo operativo y funcional</v>
      </c>
      <c r="K1710">
        <v>44860</v>
      </c>
      <c r="L1710">
        <v>44860</v>
      </c>
      <c r="M1710" t="str">
        <f>TEXT(L1710,"DDDDDDD")</f>
        <v>miércoles</v>
      </c>
      <c r="N1710" t="str">
        <v>J045 JUMBO AV.DEL FERROCARRIL SANTA MARTA</v>
      </c>
      <c r="O1710" t="str">
        <v>SANTA MARTA</v>
      </c>
      <c r="P1710" t="str">
        <f>IF(ISBLANK(O1710),"0",(VLOOKUP(O1710,REGION,2,FALSE)))</f>
        <v>COSTA</v>
      </c>
      <c r="Q1710" t="str">
        <v>ENRIQUE RAFAEL PONZON ORTEGA</v>
      </c>
      <c r="R1710">
        <f>IF(ISBLANK(Q1710),"0", VLOOKUP(Q1710,PERSONAL,2,FALSE))</f>
        <v>1082888515</v>
      </c>
      <c r="S1710" t="str">
        <v>DIRECTO</v>
      </c>
      <c r="T1710">
        <v>0.3958333333333333</v>
      </c>
      <c r="U1710">
        <v>0.4583333333333333</v>
      </c>
      <c r="V1710">
        <f>IF(ISBLANK(T1710 ),"0",U1710-T1710)</f>
        <v>0.0625</v>
      </c>
      <c r="W1710">
        <v>1</v>
      </c>
      <c r="X1710">
        <f>NETWORKDAYS(K1710,L1709)</f>
        <v>1</v>
      </c>
      <c r="Y1710" t="str">
        <f>IF(X1710&lt;=2,"CUMPLE","NO CUMPLE")</f>
        <v>CUMPLE</v>
      </c>
    </row>
    <row r="1711" xml:space="preserve">
      <c r="A1711">
        <v>12840914</v>
      </c>
      <c r="B1711" t="str">
        <v>REQUEST</v>
      </c>
      <c r="C1711" t="str">
        <v>CERRADO</v>
      </c>
      <c r="D1711" t="str">
        <v>CONTRALOR</v>
      </c>
      <c r="E1711" t="str">
        <v>TELEFONO</v>
      </c>
      <c r="F1711" t="str">
        <v>TELEFONO</v>
      </c>
      <c r="G1711" t="str">
        <v>CISCO</v>
      </c>
      <c r="H1711" t="str" xml:space="preserve">
        <v xml:space="preserve">Datos usuario_x000d_
Nombre: Enzo Fabricio Benedetty Lambrano_x000d_
Correo: enzofabricio.benedetty@cencosud.com.co_x000d_
Usuario AD: Efbenede_x000d_
Pais: Colombia_x000d_
Ubicacion: J045 JUMBO AV.DEL FERROCARRIL SANTA MARTA_x000d_
Zona: Colombia Costa_x000d_
Unidad de Negocio: Supermercados_x000d_
Servicio: Tiendas &amp; Centros de Distribucion_x000d_
Telefono: 319 3461811_x000d_
Anexo: 7450400_x000d_
Descripcion: TELEFONO DE CONTRALOR NO FUNCIONA_x000d_
AREA EN DONDE SE UBICA EL EQUIPO : CONTRALOR_x000d_
</v>
      </c>
      <c r="I1711" t="str">
        <v>Transfer Group from 'Soporte_Onsite_REG_Costa_SM Colombia' to 'Soporte_Onsite_REG_Remoto_SM Colombia'</v>
      </c>
      <c r="J1711" t="str">
        <v>Se procede a realizar validación del dispositivo tipo telefono cisco; equipo presenta la novedad de falla en la conectividad con las diversas extensiones pbx en las las difrentes áreas de la tienda; no  logran salir ni entrar las llamadas. Se verifica que el equipo cuenta con línea y red. El equipo funciona y tiene tono. Se escala con el personal de sistemas de Cencosud que la falla es por temas de comunicacion interna en la tienda ya que varios de los teléfonos presentan la misma novedad de conectividad. Se valida con el personal de comunicaciones donde se realiza ajustes y reinicio de los equipos con falla donde se logra restablecer la comunicación mediante las llamadas; realizando pruebas a satisfacción. Se dejan operativos los teléfonos.</v>
      </c>
      <c r="K1711">
        <v>44860</v>
      </c>
      <c r="L1711">
        <v>44860</v>
      </c>
      <c r="M1711" t="str">
        <f>TEXT(L1711,"DDDDDDD")</f>
        <v>miércoles</v>
      </c>
      <c r="N1711" t="str">
        <v>J045 JUMBO AV.DEL FERROCARRIL SANTA MARTA</v>
      </c>
      <c r="O1711" t="str">
        <v>SANTA MARTA</v>
      </c>
      <c r="P1711" t="str">
        <f>IF(ISBLANK(O1711),"0",(VLOOKUP(O1711,REGION,2,FALSE)))</f>
        <v>COSTA</v>
      </c>
      <c r="Q1711" t="str">
        <v>ENRIQUE RAFAEL PONZON ORTEGA</v>
      </c>
      <c r="R1711">
        <f>IF(ISBLANK(Q1711),"0", VLOOKUP(Q1711,PERSONAL,2,FALSE))</f>
        <v>1082888515</v>
      </c>
      <c r="S1711" t="str">
        <v>DIRECTO</v>
      </c>
      <c r="T1711">
        <v>0.4756944444444444</v>
      </c>
      <c r="U1711">
        <v>0.5833333333333334</v>
      </c>
      <c r="V1711">
        <f>IF(ISBLANK(T1711 ),"0",U1711-T1711)</f>
        <v>0.10763888888888895</v>
      </c>
      <c r="W1711">
        <v>2</v>
      </c>
      <c r="X1711">
        <f>NETWORKDAYS(K1711,L1710)</f>
        <v>1</v>
      </c>
      <c r="Y1711" t="str">
        <f>IF(X1711&lt;=2,"CUMPLE","NO CUMPLE")</f>
        <v>CUMPLE</v>
      </c>
    </row>
    <row r="1712" xml:space="preserve">
      <c r="A1712">
        <v>12843239</v>
      </c>
      <c r="B1712" t="str">
        <v>REQUEST</v>
      </c>
      <c r="C1712" t="str">
        <v>CERRADO</v>
      </c>
      <c r="D1712" t="str">
        <v>PISO DE VENTA</v>
      </c>
      <c r="E1712" t="str">
        <v>VERIFICADOR</v>
      </c>
      <c r="F1712" t="str">
        <v>VERIFICADOR</v>
      </c>
      <c r="G1712" t="str">
        <v>NEWLAND</v>
      </c>
      <c r="H1712" t="str" xml:space="preserve">
        <v xml:space="preserve">Datos usuario_x000d_
Nombre: Laura Isabel Baez Gomez_x000d_
Correo: LauraIsabel.BaezGomez@cencosud.com.co_x000d_
Usuario AD: LauBaezG_x000d_
Pais: Colombia_x000d_
Ubicacion: M183 METRO SAN GIL_x000d_
Zona: Colombia Oriente_x000d_
Unidad de Negocio: METRO_x000d_
Servicio: null_x000d_
Telefono: 3123315957_x000d_
Anexo: 3188097297_x000d_
Descripcion: buenas tardes_x000d_
_x000d_
se solicitan revision de cuatro verificadores piso de venta ya que no me funcionan; no leen el ean de los productos._x000d_
gracias por su pronta colaboracion.</v>
      </c>
      <c r="I1712" t="str" xml:space="preserve">
        <v xml:space="preserve">Se solicita revisión de verificadores tienda; usuaria confirma que ningun equipo consulta precios._x000d_
Favor entregar operativos.</v>
      </c>
      <c r="J1712" t="str">
        <v>Se revisan verificadores de piso de ventas donde se evidencia que 2 marca Newland estaba desconectados de la red cswlan12; se accede modo administrador y se reconfigura conexión con usuario de la tienda pda_m183co realizando las pruebas correspondientes de funcionamiento; adicional se hace prueba de funcionamiento a verificador zebra mc3300; se hace entrega de verificadores a coordinador de cajas en turno.</v>
      </c>
      <c r="K1712">
        <v>44860</v>
      </c>
      <c r="L1712">
        <v>44860</v>
      </c>
      <c r="M1712" t="str">
        <f>TEXT(L1712,"DDDDDDD")</f>
        <v>miércoles</v>
      </c>
      <c r="N1712" t="str">
        <v>M183 METRO SAN GIL</v>
      </c>
      <c r="O1712" t="str">
        <v>SAN GIL</v>
      </c>
      <c r="P1712" t="str">
        <f>IF(ISBLANK(O1712),"0",(VLOOKUP(O1712,REGION,2,FALSE)))</f>
        <v>ORIENTE</v>
      </c>
      <c r="Q1712" t="str">
        <v>JHONATAN RICARDO VARGAS ZAMBRANO</v>
      </c>
      <c r="R1712">
        <f>IF(ISBLANK(Q1712),"0", VLOOKUP(Q1712,PERSONAL,2,FALSE))</f>
        <v>1057583301</v>
      </c>
      <c r="S1712" t="str">
        <v>DIRECTO</v>
      </c>
      <c r="T1712">
        <v>0.5833333333333334</v>
      </c>
      <c r="U1712">
        <v>0.625</v>
      </c>
      <c r="V1712">
        <f>IF(ISBLANK(T1712 ),"0",U1712-T1712)</f>
        <v>0.04166666666666663</v>
      </c>
      <c r="W1712">
        <v>1</v>
      </c>
      <c r="X1712">
        <f>NETWORKDAYS(K1712,L1711)</f>
        <v>1</v>
      </c>
      <c r="Y1712" t="str">
        <f>IF(X1712&lt;=2,"CUMPLE","NO CUMPLE")</f>
        <v>CUMPLE</v>
      </c>
    </row>
    <row r="1713">
      <c r="A1713" t="str">
        <v>DEDICADO</v>
      </c>
      <c r="B1713" t="str">
        <v>DEDICADO</v>
      </c>
      <c r="C1713" t="str">
        <v>CERRADO</v>
      </c>
      <c r="D1713" t="str">
        <v>SEDE ADMINISTRATIVA</v>
      </c>
      <c r="E1713" t="str">
        <v>DEDICADO</v>
      </c>
      <c r="F1713" t="str">
        <v>DEDICADO</v>
      </c>
      <c r="G1713" t="str">
        <v>DEDICADO</v>
      </c>
      <c r="H1713" t="str">
        <v>Solicitud de técnico para apoyo en Sede Administrativa</v>
      </c>
      <c r="I1713" t="str">
        <v>Solicitud de técnico para apoyo en Sede Administrativa</v>
      </c>
      <c r="J1713" t="str">
        <v>Se realiza actividad de acompañamiento en Sede Administrativa</v>
      </c>
      <c r="K1713">
        <v>44861</v>
      </c>
      <c r="L1713">
        <v>44861</v>
      </c>
      <c r="M1713" t="str">
        <f>TEXT(L1713,"DDDDDDD")</f>
        <v>jueves</v>
      </c>
      <c r="N1713" t="str">
        <v>SEDE ADMINISTRATIVA</v>
      </c>
      <c r="O1713" t="str">
        <v>BOGOTA</v>
      </c>
      <c r="P1713" t="str">
        <f>IF(ISBLANK(O1713),"0",(VLOOKUP(O1713,REGION,2,FALSE)))</f>
        <v>BOGOTA</v>
      </c>
      <c r="Q1713" t="str">
        <v>JHON CARLOS LUGO BENITEZ</v>
      </c>
      <c r="R1713">
        <f>IF(ISBLANK(Q1713),"0", VLOOKUP(Q1713,PERSONAL,2,FALSE))</f>
        <v>79966397</v>
      </c>
      <c r="S1713" t="str">
        <v>DIRECTO</v>
      </c>
      <c r="T1713">
        <v>0.3333333333333333</v>
      </c>
      <c r="U1713">
        <v>0.75</v>
      </c>
      <c r="V1713">
        <v>0.4166666666666667</v>
      </c>
      <c r="W1713" t="str">
        <v>2;5</v>
      </c>
      <c r="X1713">
        <f>NETWORKDAYS(K1713,L1712)</f>
        <v>-2</v>
      </c>
      <c r="Y1713" t="str">
        <f>IF(X1713&lt;=2,"CUMPLE","NO CUMPLE")</f>
        <v>CUMPLE</v>
      </c>
    </row>
    <row r="1714">
      <c r="A1714" t="str">
        <v>DEDICADO</v>
      </c>
      <c r="B1714" t="str">
        <v>DEDICADO</v>
      </c>
      <c r="C1714" t="str">
        <v>CERRADO</v>
      </c>
      <c r="D1714" t="str">
        <v>TIENDA</v>
      </c>
      <c r="E1714" t="str">
        <v>DEDICADO</v>
      </c>
      <c r="F1714" t="str">
        <v>DEDICADO</v>
      </c>
      <c r="G1714" t="str">
        <v>DEDICADO</v>
      </c>
      <c r="H1714" t="str">
        <v>Solicitud de técnico para apoyo en Zona Centro</v>
      </c>
      <c r="I1714" t="str">
        <v>Solicitud de técnico para apoyo en Zona Centro</v>
      </c>
      <c r="J1714" t="str">
        <v>Se realiza actividad de acompañamiento en Zona Centro</v>
      </c>
      <c r="K1714">
        <v>44861</v>
      </c>
      <c r="L1714">
        <v>44861</v>
      </c>
      <c r="M1714" t="str">
        <f>TEXT(L1714,"DDDDDDD")</f>
        <v>jueves</v>
      </c>
      <c r="N1714" t="str">
        <v>ZONA CENTRO</v>
      </c>
      <c r="O1714" t="str">
        <v>MEDELLIN</v>
      </c>
      <c r="P1714" t="str">
        <f>IF(ISBLANK(O1714),"0",(VLOOKUP(O1714,REGION,2,FALSE)))</f>
        <v>CENTRO</v>
      </c>
      <c r="Q1714" t="str">
        <v>YURIMAR MARQUEZ MUÑOZ</v>
      </c>
      <c r="R1714">
        <f>IF(ISBLANK(Q1714),"0", VLOOKUP(Q1714,PERSONAL,2,FALSE))</f>
        <v>1045025746</v>
      </c>
      <c r="S1714" t="str">
        <v>DIRECTO</v>
      </c>
      <c r="T1714">
        <v>0.3333333333333333</v>
      </c>
      <c r="U1714">
        <v>0.75</v>
      </c>
      <c r="V1714">
        <v>0.4166666666666667</v>
      </c>
      <c r="W1714" t="str">
        <v>2;5</v>
      </c>
      <c r="X1714">
        <f>NETWORKDAYS(K1714,L1713)</f>
        <v>1</v>
      </c>
      <c r="Y1714" t="str">
        <f>IF(X1714&lt;=2,"CUMPLE","NO CUMPLE")</f>
        <v>CUMPLE</v>
      </c>
    </row>
    <row r="1715">
      <c r="A1715" t="str">
        <v>DEDICADO</v>
      </c>
      <c r="B1715" t="str">
        <v>DEDICADO</v>
      </c>
      <c r="C1715" t="str">
        <v>CERRADO</v>
      </c>
      <c r="D1715" t="str">
        <v>TIENDA</v>
      </c>
      <c r="E1715" t="str">
        <v>DEDICADO</v>
      </c>
      <c r="F1715" t="str">
        <v>DEDICADO</v>
      </c>
      <c r="G1715" t="str">
        <v>DEDICADO</v>
      </c>
      <c r="H1715" t="str">
        <v>Solicitud de técnico para apoyo en Zona Bogotá</v>
      </c>
      <c r="I1715" t="str">
        <v>Solicitud de técnico para apoyo en Zona Bogotá</v>
      </c>
      <c r="J1715" t="str">
        <v>Se realiza actividad de acompañamiento en Zona Bogotá</v>
      </c>
      <c r="K1715">
        <v>44861</v>
      </c>
      <c r="L1715">
        <v>44861</v>
      </c>
      <c r="M1715" t="str">
        <f>TEXT(L1715,"DDDDDDD")</f>
        <v>jueves</v>
      </c>
      <c r="N1715" t="str">
        <v>ZONA BOGOTA</v>
      </c>
      <c r="O1715" t="str">
        <v>BOGOTA</v>
      </c>
      <c r="P1715" t="str">
        <f>IF(ISBLANK(O1715),"0",(VLOOKUP(O1715,REGION,2,FALSE)))</f>
        <v>BOGOTA</v>
      </c>
      <c r="Q1715" t="str">
        <v>JOHAN SEBASTIAN CARDOZO SANCHEZ</v>
      </c>
      <c r="R1715">
        <f>IF(ISBLANK(Q1715),"0", VLOOKUP(Q1715,PERSONAL,2,FALSE))</f>
        <v>1023945681</v>
      </c>
      <c r="S1715" t="str">
        <v>DIRECTO</v>
      </c>
      <c r="T1715">
        <v>0.3333333333333333</v>
      </c>
      <c r="U1715">
        <v>0.75</v>
      </c>
      <c r="V1715">
        <v>0.4166666666666667</v>
      </c>
      <c r="W1715" t="str">
        <v>2;5</v>
      </c>
      <c r="X1715">
        <f>NETWORKDAYS(K1715,L1714)</f>
        <v>1</v>
      </c>
      <c r="Y1715" t="str">
        <f>IF(X1715&lt;=2,"CUMPLE","NO CUMPLE")</f>
        <v>CUMPLE</v>
      </c>
    </row>
    <row r="1716">
      <c r="A1716" t="str">
        <v>DEDICADO</v>
      </c>
      <c r="B1716" t="str">
        <v>DEDICADO</v>
      </c>
      <c r="C1716" t="str">
        <v>CERRADO</v>
      </c>
      <c r="D1716" t="str">
        <v>SEDE ADMINISTRATIVA</v>
      </c>
      <c r="E1716" t="str">
        <v>DEDICADO</v>
      </c>
      <c r="F1716" t="str">
        <v>DEDICADO</v>
      </c>
      <c r="G1716" t="str">
        <v>DEDICADO</v>
      </c>
      <c r="H1716" t="str">
        <v>Solicitud de técnico para apoyo en Sede Administrativa</v>
      </c>
      <c r="I1716" t="str">
        <v>Solicitud de técnico para apoyo en Sede Administrativa</v>
      </c>
      <c r="J1716" t="str">
        <v>Se realiza actividad de acompañamiento en Sede Administrativa</v>
      </c>
      <c r="K1716">
        <v>44862</v>
      </c>
      <c r="L1716">
        <v>44862</v>
      </c>
      <c r="M1716" t="str">
        <f>TEXT(L1716,"DDDDDDD")</f>
        <v>viernes</v>
      </c>
      <c r="N1716" t="str">
        <v>SEDE ADMINISTRATIVA</v>
      </c>
      <c r="O1716" t="str">
        <v>BOGOTA</v>
      </c>
      <c r="P1716" t="str">
        <f>IF(ISBLANK(O1716),"0",(VLOOKUP(O1716,REGION,2,FALSE)))</f>
        <v>BOGOTA</v>
      </c>
      <c r="Q1716" t="str">
        <v>JHON CARLOS LUGO BENITEZ</v>
      </c>
      <c r="R1716">
        <f>IF(ISBLANK(Q1716),"0", VLOOKUP(Q1716,PERSONAL,2,FALSE))</f>
        <v>79966397</v>
      </c>
      <c r="S1716" t="str">
        <v>DIRECTO</v>
      </c>
      <c r="T1716">
        <v>0.3333333333333333</v>
      </c>
      <c r="U1716">
        <v>0.75</v>
      </c>
      <c r="V1716">
        <v>0.4166666666666667</v>
      </c>
      <c r="W1716" t="str">
        <v>2;5</v>
      </c>
      <c r="X1716">
        <f>NETWORKDAYS(K1716,L1715)</f>
        <v>-2</v>
      </c>
      <c r="Y1716" t="str">
        <f>IF(X1716&lt;=2,"CUMPLE","NO CUMPLE")</f>
        <v>CUMPLE</v>
      </c>
    </row>
    <row r="1717">
      <c r="A1717" t="str">
        <v>DEDICADO</v>
      </c>
      <c r="B1717" t="str">
        <v>DEDICADO</v>
      </c>
      <c r="C1717" t="str">
        <v>CERRADO</v>
      </c>
      <c r="D1717" t="str">
        <v>TIENDA</v>
      </c>
      <c r="E1717" t="str">
        <v>DEDICADO</v>
      </c>
      <c r="F1717" t="str">
        <v>DEDICADO</v>
      </c>
      <c r="G1717" t="str">
        <v>DEDICADO</v>
      </c>
      <c r="H1717" t="str">
        <v>Solicitud de técnico para apoyo en Zona Centro</v>
      </c>
      <c r="I1717" t="str">
        <v>Solicitud de técnico para apoyo en Zona Centro</v>
      </c>
      <c r="J1717" t="str">
        <v>Se realiza actividad de acompañamiento en Zona Centro</v>
      </c>
      <c r="K1717">
        <v>44862</v>
      </c>
      <c r="L1717">
        <v>44862</v>
      </c>
      <c r="M1717" t="str">
        <f>TEXT(L1717,"DDDDDDD")</f>
        <v>viernes</v>
      </c>
      <c r="N1717" t="str">
        <v>ZONA CENTRO</v>
      </c>
      <c r="O1717" t="str">
        <v>MEDELLIN</v>
      </c>
      <c r="P1717" t="str">
        <f>IF(ISBLANK(O1717),"0",(VLOOKUP(O1717,REGION,2,FALSE)))</f>
        <v>CENTRO</v>
      </c>
      <c r="Q1717" t="str">
        <v>YURIMAR MARQUEZ MUÑOZ</v>
      </c>
      <c r="R1717">
        <f>IF(ISBLANK(Q1717),"0", VLOOKUP(Q1717,PERSONAL,2,FALSE))</f>
        <v>1045025746</v>
      </c>
      <c r="S1717" t="str">
        <v>DIRECTO</v>
      </c>
      <c r="T1717">
        <v>0.3333333333333333</v>
      </c>
      <c r="U1717">
        <v>0.75</v>
      </c>
      <c r="V1717">
        <v>0.4166666666666667</v>
      </c>
      <c r="W1717" t="str">
        <v>2;5</v>
      </c>
      <c r="X1717">
        <f>NETWORKDAYS(K1717,L1716)</f>
        <v>1</v>
      </c>
      <c r="Y1717" t="str">
        <f>IF(X1717&lt;=2,"CUMPLE","NO CUMPLE")</f>
        <v>CUMPLE</v>
      </c>
    </row>
    <row r="1718">
      <c r="A1718" t="str">
        <v>DEDICADO</v>
      </c>
      <c r="B1718" t="str">
        <v>DEDICADO</v>
      </c>
      <c r="C1718" t="str">
        <v>CERRADO</v>
      </c>
      <c r="D1718" t="str">
        <v>TIENDA</v>
      </c>
      <c r="E1718" t="str">
        <v>DEDICADO</v>
      </c>
      <c r="F1718" t="str">
        <v>DEDICADO</v>
      </c>
      <c r="G1718" t="str">
        <v>DEDICADO</v>
      </c>
      <c r="H1718" t="str">
        <v>Solicitud de técnico para apoyo en Zona Bogotá</v>
      </c>
      <c r="I1718" t="str">
        <v>Solicitud de técnico para apoyo en Zona Bogotá</v>
      </c>
      <c r="J1718" t="str">
        <v>Se realiza actividad de acompañamiento en Zona Bogotá</v>
      </c>
      <c r="K1718">
        <v>44862</v>
      </c>
      <c r="L1718">
        <v>44862</v>
      </c>
      <c r="M1718" t="str">
        <f>TEXT(L1718,"DDDDDDD")</f>
        <v>viernes</v>
      </c>
      <c r="N1718" t="str">
        <v>ZONA BOGOTA</v>
      </c>
      <c r="O1718" t="str">
        <v>BOGOTA</v>
      </c>
      <c r="P1718" t="str">
        <f>IF(ISBLANK(O1718),"0",(VLOOKUP(O1718,REGION,2,FALSE)))</f>
        <v>BOGOTA</v>
      </c>
      <c r="Q1718" t="str">
        <v>JOHAN SEBASTIAN CARDOZO SANCHEZ</v>
      </c>
      <c r="R1718">
        <f>IF(ISBLANK(Q1718),"0", VLOOKUP(Q1718,PERSONAL,2,FALSE))</f>
        <v>1023945681</v>
      </c>
      <c r="S1718" t="str">
        <v>DIRECTO</v>
      </c>
      <c r="T1718">
        <v>0.3333333333333333</v>
      </c>
      <c r="U1718">
        <v>0.75</v>
      </c>
      <c r="V1718">
        <v>0.4166666666666667</v>
      </c>
      <c r="W1718" t="str">
        <v>2;5</v>
      </c>
      <c r="X1718">
        <f>NETWORKDAYS(K1718,L1717)</f>
        <v>1</v>
      </c>
      <c r="Y1718" t="str">
        <f>IF(X1718&lt;=2,"CUMPLE","NO CUMPLE")</f>
        <v>CUMPLE</v>
      </c>
    </row>
    <row r="1719">
      <c r="A1719" t="str">
        <v>DEDICADO</v>
      </c>
      <c r="B1719" t="str">
        <v>DEDICADO</v>
      </c>
      <c r="C1719" t="str">
        <v>CERRADO</v>
      </c>
      <c r="D1719" t="str">
        <v>TIENDA</v>
      </c>
      <c r="E1719" t="str">
        <v>DEDICADO</v>
      </c>
      <c r="F1719" t="str">
        <v>DEDICADO</v>
      </c>
      <c r="G1719" t="str">
        <v>DEDICADO</v>
      </c>
      <c r="H1719" t="str">
        <v xml:space="preserve">Solicitud de técnico para apoyo en Zona Occidente </v>
      </c>
      <c r="I1719" t="str">
        <v xml:space="preserve">Solicitud de técnico para apoyo en Zona Occidente </v>
      </c>
      <c r="J1719" t="str">
        <v>Se realiza actividad de acompañamiento en Zona Occidente</v>
      </c>
      <c r="K1719">
        <v>44862</v>
      </c>
      <c r="L1719">
        <v>44862</v>
      </c>
      <c r="M1719" t="str">
        <f>TEXT(L1719,"DDDDDDD")</f>
        <v>viernes</v>
      </c>
      <c r="N1719" t="str">
        <v>ZONA OCCIDENTE</v>
      </c>
      <c r="O1719" t="str">
        <v>CALI</v>
      </c>
      <c r="P1719" t="str">
        <v>OCCIDENTE</v>
      </c>
      <c r="Q1719" t="str">
        <v>LINA FERNANDA ARBOLEDA PRECIADO</v>
      </c>
      <c r="R1719">
        <v>1143832224</v>
      </c>
      <c r="S1719" t="str">
        <v>DIRECTO</v>
      </c>
      <c r="T1719">
        <v>0.3333333333333333</v>
      </c>
      <c r="U1719">
        <v>0.75</v>
      </c>
      <c r="V1719">
        <v>0.4166666666666667</v>
      </c>
      <c r="W1719" t="str">
        <v>2;5</v>
      </c>
      <c r="X1719">
        <f>NETWORKDAYS(K1719,L1718)</f>
        <v>1</v>
      </c>
      <c r="Y1719" t="str">
        <f>IF(X1719&lt;=2,"CUMPLE","NO CUMPLE")</f>
        <v>CUMPLE</v>
      </c>
    </row>
    <row r="1720" xml:space="preserve">
      <c r="A1720">
        <v>12736901</v>
      </c>
      <c r="B1720" t="str">
        <v>REQUEST</v>
      </c>
      <c r="C1720" t="str">
        <v>CERRADO</v>
      </c>
      <c r="D1720" t="str">
        <v>LINEAL DE CAJAS</v>
      </c>
      <c r="E1720" t="str">
        <v>POS</v>
      </c>
      <c r="F1720" t="str">
        <v>TECLADO</v>
      </c>
      <c r="G1720" t="str">
        <v>WINCOR</v>
      </c>
      <c r="H1720" t="str" xml:space="preserve">
        <v xml:space="preserve">Datos usuario_x000d_
Nombre: Caterine Alexandra Parra Forero_x000d_
Correo: caterinealexandra.parraforero@cencosud.com.co_x000d_
Usuario AD: capforer_x000d_
Pais: Colombia_x000d_
Ubicacion: J044 JUMBO CHIA_x000d_
Zona: Colombia Bogota_x000d_
Unidad de Negocio: Supermercados_x000d_
Servicio: Tiendas &amp; Centros de Distribucion_x000d_
Telefono: 3223596314_x000d_
Anexo: 8611000_x000d_
Descripcion: buenas tardes por favor solicito el cambio del teclado de la caja numero 7; por motivo que cuando se ingresa llave queda en llave requerida; el tambor no deja girar llave_x000d_
</v>
      </c>
      <c r="I1720" t="str" xml:space="preserve">
        <v xml:space="preserve">Buenos Días_x000d_
Instalacion de Teclado POS para la caja 7_x000d_
Fecha Visita : 28-10-2022</v>
      </c>
      <c r="J1720" t="str">
        <v>Se retira el teclado viejo y se hace el reemplazo por el teclado nuevo; se hacen las pruebas y salen correctas. Se deja operativa la POS.</v>
      </c>
      <c r="K1720">
        <v>44862</v>
      </c>
      <c r="L1720">
        <v>44862</v>
      </c>
      <c r="M1720" t="str">
        <f>TEXT(L1720,"DDDDDDD")</f>
        <v>viernes</v>
      </c>
      <c r="N1720" t="str">
        <v>J044 JUMBO CHIA</v>
      </c>
      <c r="O1720" t="str">
        <v>CHIA</v>
      </c>
      <c r="P1720" t="str">
        <f>IF(ISBLANK(O1720),"0",(VLOOKUP(O1720,REGION,2,FALSE)))</f>
        <v>BOGOTA</v>
      </c>
      <c r="Q1720" t="str">
        <v>ALEXANDER CASTILLO SOTELO</v>
      </c>
      <c r="R1720">
        <f>IF(ISBLANK(Q1720),"0", VLOOKUP(Q1720,PERSONAL,2,FALSE))</f>
        <v>80216449</v>
      </c>
      <c r="S1720" t="str">
        <v>ALIADO</v>
      </c>
      <c r="T1720">
        <v>0.4583333333333333</v>
      </c>
      <c r="U1720">
        <v>0.5</v>
      </c>
      <c r="V1720">
        <f>IF(ISBLANK(T1720 ),"0",U1720-T1720)</f>
        <v>0.041666666666666685</v>
      </c>
      <c r="W1720">
        <v>1</v>
      </c>
      <c r="X1720">
        <f>NETWORKDAYS(K1720,L1719)</f>
        <v>1</v>
      </c>
      <c r="Y1720" t="str">
        <f>IF(X1720&lt;=2,"CUMPLE","NO CUMPLE")</f>
        <v>CUMPLE</v>
      </c>
    </row>
    <row r="1721">
      <c r="A1721" t="str">
        <v>DEDICADO</v>
      </c>
      <c r="B1721" t="str">
        <v>DEDICADO</v>
      </c>
      <c r="C1721" t="str">
        <v>CERRADO</v>
      </c>
      <c r="D1721" t="str">
        <v>CRC</v>
      </c>
      <c r="E1721" t="str">
        <v>DEDICADO</v>
      </c>
      <c r="F1721" t="str">
        <v>DEDICADO</v>
      </c>
      <c r="G1721" t="str">
        <v>DEDICADO</v>
      </c>
      <c r="H1721" t="str">
        <v>Gestión de soporte técnico en el Centro de Reparación</v>
      </c>
      <c r="I1721" t="str">
        <v>Gestión de soporte técnico en el Centro de Reparación</v>
      </c>
      <c r="J1721" t="str">
        <v>Se realiza actividad de acompañamiento en CRC</v>
      </c>
      <c r="K1721">
        <v>44865</v>
      </c>
      <c r="L1721">
        <v>44865</v>
      </c>
      <c r="M1721" t="str">
        <f>TEXT(L1721,"DDDDDDD")</f>
        <v>lunes</v>
      </c>
      <c r="N1721" t="str">
        <v>CENTRO DE REPARACIÓN</v>
      </c>
      <c r="O1721" t="str">
        <v>BOGOTA</v>
      </c>
      <c r="P1721" t="str">
        <f>IF(ISBLANK(O1721),"0",(VLOOKUP(O1721,REGION,2,FALSE)))</f>
        <v>BOGOTA</v>
      </c>
      <c r="Q1721" t="str">
        <v>DIEGO ALBERTO TORRES CRUZ</v>
      </c>
      <c r="R1721">
        <f>IF(ISBLANK(Q1721),"0", VLOOKUP(Q1721,PERSONAL,2,FALSE))</f>
        <v>1000466791</v>
      </c>
      <c r="S1721" t="str">
        <v>DIRECTO</v>
      </c>
      <c r="T1721">
        <v>0.3333333333333333</v>
      </c>
      <c r="U1721">
        <v>0.75</v>
      </c>
      <c r="V1721">
        <v>0.4166666666666667</v>
      </c>
      <c r="W1721" t="str">
        <v>2;5</v>
      </c>
      <c r="X1721">
        <f>NETWORKDAYS(K1721,L1720)</f>
        <v>-2</v>
      </c>
      <c r="Y1721" t="str">
        <f>IF(X1721&lt;=2,"CUMPLE","NO CUMPLE")</f>
        <v>CUMPLE</v>
      </c>
    </row>
    <row r="1722">
      <c r="A1722" t="str">
        <v>DEDICADO</v>
      </c>
      <c r="B1722" t="str">
        <v>DEDICADO</v>
      </c>
      <c r="C1722" t="str">
        <v>CERRADO</v>
      </c>
      <c r="D1722" t="str">
        <v>SEDE ADMINISTRATIVA</v>
      </c>
      <c r="E1722" t="str">
        <v>DEDICADO</v>
      </c>
      <c r="F1722" t="str">
        <v>DEDICADO</v>
      </c>
      <c r="G1722" t="str">
        <v>DEDICADO</v>
      </c>
      <c r="H1722" t="str">
        <v>Solicitud de técnico para apoyo en Sede Administrativa</v>
      </c>
      <c r="I1722" t="str">
        <v>Solicitud de técnico para apoyo en Sede Administrativa</v>
      </c>
      <c r="J1722" t="str">
        <v>Se realiza actividad de acompañamiento en Sede Administrativa</v>
      </c>
      <c r="K1722">
        <v>44865</v>
      </c>
      <c r="L1722">
        <v>44865</v>
      </c>
      <c r="M1722" t="str">
        <f>TEXT(L1722,"DDDDDDD")</f>
        <v>lunes</v>
      </c>
      <c r="N1722" t="str">
        <v>SEDE ADMINISTRATIVA</v>
      </c>
      <c r="O1722" t="str">
        <v>BOGOTA</v>
      </c>
      <c r="P1722" t="str">
        <f>IF(ISBLANK(O1722),"0",(VLOOKUP(O1722,REGION,2,FALSE)))</f>
        <v>BOGOTA</v>
      </c>
      <c r="Q1722" t="str">
        <v>JHON CARLOS LUGO BENITEZ</v>
      </c>
      <c r="R1722">
        <f>IF(ISBLANK(Q1722),"0", VLOOKUP(Q1722,PERSONAL,2,FALSE))</f>
        <v>79966397</v>
      </c>
      <c r="S1722" t="str">
        <v>DIRECTO</v>
      </c>
      <c r="T1722">
        <v>0.3333333333333333</v>
      </c>
      <c r="U1722">
        <v>0.75</v>
      </c>
      <c r="V1722">
        <v>0.4166666666666667</v>
      </c>
      <c r="W1722" t="str">
        <v>2;5</v>
      </c>
      <c r="X1722">
        <f>NETWORKDAYS(K1722,L1721)</f>
        <v>1</v>
      </c>
      <c r="Y1722" t="str">
        <f>IF(X1722&lt;=2,"CUMPLE","NO CUMPLE")</f>
        <v>CUMPLE</v>
      </c>
    </row>
    <row r="1723">
      <c r="A1723" t="str">
        <v>DEDICADO</v>
      </c>
      <c r="B1723" t="str">
        <v>DEDICADO</v>
      </c>
      <c r="C1723" t="str">
        <v>CERRADO</v>
      </c>
      <c r="D1723" t="str">
        <v>TIENDA</v>
      </c>
      <c r="E1723" t="str">
        <v>DEDICADO</v>
      </c>
      <c r="F1723" t="str">
        <v>DEDICADO</v>
      </c>
      <c r="G1723" t="str">
        <v>DEDICADO</v>
      </c>
      <c r="H1723" t="str">
        <v>Solicitud de técnico para apoyo en Zona Centro</v>
      </c>
      <c r="I1723" t="str">
        <v>Solicitud de técnico para apoyo en Zona Centro</v>
      </c>
      <c r="J1723" t="str">
        <v>Se realiza actividad de acompañamiento en Zona Centro</v>
      </c>
      <c r="K1723">
        <v>44865</v>
      </c>
      <c r="L1723">
        <v>44865</v>
      </c>
      <c r="M1723" t="str">
        <f>TEXT(L1723,"DDDDDDD")</f>
        <v>lunes</v>
      </c>
      <c r="N1723" t="str">
        <v>ZONA CENTRO</v>
      </c>
      <c r="O1723" t="str">
        <v>MEDELLIN</v>
      </c>
      <c r="P1723" t="str">
        <f>IF(ISBLANK(O1723),"0",(VLOOKUP(O1723,REGION,2,FALSE)))</f>
        <v>CENTRO</v>
      </c>
      <c r="Q1723" t="str">
        <v>YURIMAR MARQUEZ MUÑOZ</v>
      </c>
      <c r="R1723">
        <f>IF(ISBLANK(Q1723),"0", VLOOKUP(Q1723,PERSONAL,2,FALSE))</f>
        <v>1045025746</v>
      </c>
      <c r="S1723" t="str">
        <v>DIRECTO</v>
      </c>
      <c r="T1723">
        <v>0.3333333333333333</v>
      </c>
      <c r="U1723">
        <v>0.75</v>
      </c>
      <c r="V1723">
        <v>0.4166666666666667</v>
      </c>
      <c r="W1723" t="str">
        <v>2;5</v>
      </c>
      <c r="X1723">
        <f>NETWORKDAYS(K1723,L1722)</f>
        <v>1</v>
      </c>
      <c r="Y1723" t="str">
        <f>IF(X1723&lt;=2,"CUMPLE","NO CUMPLE")</f>
        <v>CUMPLE</v>
      </c>
    </row>
    <row r="1724">
      <c r="A1724" t="str">
        <v>DEDICADO</v>
      </c>
      <c r="B1724" t="str">
        <v>DEDICADO</v>
      </c>
      <c r="C1724" t="str">
        <v>CERRADO</v>
      </c>
      <c r="D1724" t="str">
        <v>TIENDA</v>
      </c>
      <c r="E1724" t="str">
        <v>DEDICADO</v>
      </c>
      <c r="F1724" t="str">
        <v>DEDICADO</v>
      </c>
      <c r="G1724" t="str">
        <v>DEDICADO</v>
      </c>
      <c r="H1724" t="str">
        <v>Solicitud de técnico para apoyo en Zona Bogotá</v>
      </c>
      <c r="I1724" t="str">
        <v>Solicitud de técnico para apoyo en Zona Bogotá</v>
      </c>
      <c r="J1724" t="str">
        <v>Se realiza actividad de acompañamiento en Zona Bogotá</v>
      </c>
      <c r="K1724">
        <v>44865</v>
      </c>
      <c r="L1724">
        <v>44865</v>
      </c>
      <c r="M1724" t="str">
        <f>TEXT(L1724,"DDDDDDD")</f>
        <v>lunes</v>
      </c>
      <c r="N1724" t="str">
        <v>ZONA BOGOTA</v>
      </c>
      <c r="O1724" t="str">
        <v>BOGOTA</v>
      </c>
      <c r="P1724" t="str">
        <f>IF(ISBLANK(O1724),"0",(VLOOKUP(O1724,REGION,2,FALSE)))</f>
        <v>BOGOTA</v>
      </c>
      <c r="Q1724" t="str">
        <v>JOHAN SEBASTIAN CARDOZO SANCHEZ</v>
      </c>
      <c r="R1724">
        <f>IF(ISBLANK(Q1724),"0", VLOOKUP(Q1724,PERSONAL,2,FALSE))</f>
        <v>1023945681</v>
      </c>
      <c r="S1724" t="str">
        <v>DIRECTO</v>
      </c>
      <c r="T1724">
        <v>0.3333333333333333</v>
      </c>
      <c r="U1724">
        <v>0.75</v>
      </c>
      <c r="V1724">
        <v>0.4166666666666667</v>
      </c>
      <c r="W1724" t="str">
        <v>2;5</v>
      </c>
      <c r="X1724">
        <f>NETWORKDAYS(K1724,L1723)</f>
        <v>1</v>
      </c>
      <c r="Y1724" t="str">
        <f>IF(X1724&lt;=2,"CUMPLE","NO CUMPLE")</f>
        <v>CUMPLE</v>
      </c>
    </row>
    <row r="1725">
      <c r="A1725" t="str">
        <v>DEDICADO</v>
      </c>
      <c r="B1725" t="str">
        <v>DEDICADO</v>
      </c>
      <c r="C1725" t="str">
        <v>CERRADO</v>
      </c>
      <c r="D1725" t="str">
        <v>TIENDA</v>
      </c>
      <c r="E1725" t="str">
        <v>DEDICADO</v>
      </c>
      <c r="F1725" t="str">
        <v>DEDICADO</v>
      </c>
      <c r="G1725" t="str">
        <v>DEDICADO</v>
      </c>
      <c r="H1725" t="str">
        <v xml:space="preserve">Solicitud de técnico para apoyo en Zona Occidente </v>
      </c>
      <c r="I1725" t="str">
        <v xml:space="preserve">Solicitud de técnico para apoyo en Zona Occidente </v>
      </c>
      <c r="J1725" t="str">
        <v>Se realiza actividad de acompañamiento en Zona Occidente</v>
      </c>
      <c r="K1725">
        <v>44865</v>
      </c>
      <c r="L1725">
        <v>44865</v>
      </c>
      <c r="M1725" t="str">
        <f>TEXT(L1725,"DDDDDDD")</f>
        <v>lunes</v>
      </c>
      <c r="N1725" t="str">
        <v>ZONA OCCIDENTE</v>
      </c>
      <c r="O1725" t="str">
        <v>CALI</v>
      </c>
      <c r="P1725" t="str">
        <v>OCCIDENTE</v>
      </c>
      <c r="Q1725" t="str">
        <v>LINA FERNANDA ARBOLEDA PRECIADO</v>
      </c>
      <c r="R1725">
        <v>1143832224</v>
      </c>
      <c r="S1725" t="str">
        <v>DIRECTO</v>
      </c>
      <c r="T1725">
        <v>0.3333333333333333</v>
      </c>
      <c r="U1725">
        <v>0.75</v>
      </c>
      <c r="V1725">
        <v>0.4166666666666667</v>
      </c>
      <c r="W1725" t="str">
        <v>2;5</v>
      </c>
      <c r="X1725">
        <f>NETWORKDAYS(K1725,L1724)</f>
        <v>1</v>
      </c>
      <c r="Y1725" t="str">
        <f>IF(X1725&lt;=2,"CUMPLE","NO CUMPLE")</f>
        <v>CUMPLE</v>
      </c>
    </row>
    <row r="1726">
      <c r="A1726" t="str">
        <v>DEDICADO</v>
      </c>
      <c r="B1726" t="str">
        <v>DEDICADO</v>
      </c>
      <c r="C1726" t="str">
        <v>CERRADO</v>
      </c>
      <c r="D1726" t="str">
        <v>CRC</v>
      </c>
      <c r="E1726" t="str">
        <v>DEDICADO</v>
      </c>
      <c r="F1726" t="str">
        <v>DEDICADO</v>
      </c>
      <c r="G1726" t="str">
        <v>DEDICADO</v>
      </c>
      <c r="H1726" t="str">
        <v>Gestión de soporte técnico en el Centro de Reparación</v>
      </c>
      <c r="I1726" t="str">
        <v>Gestión de soporte técnico en el Centro de Reparación</v>
      </c>
      <c r="J1726" t="str">
        <v>Asignación de técnico dedicado 3 días a la semana en el CRC</v>
      </c>
      <c r="K1726">
        <v>44866</v>
      </c>
      <c r="L1726">
        <v>44866</v>
      </c>
      <c r="M1726" t="str">
        <f>TEXT(L1726,"DDDDDDD")</f>
        <v>martes</v>
      </c>
      <c r="N1726" t="str">
        <v>CENTRO DE REPARACIÓN</v>
      </c>
      <c r="O1726" t="str">
        <v>BOGOTA</v>
      </c>
      <c r="P1726" t="str">
        <f>IF(ISBLANK(O1726),"0",(VLOOKUP(O1726,REGION,2,FALSE)))</f>
        <v>BOGOTA</v>
      </c>
      <c r="Q1726" t="str">
        <v>BRANDON CAMILO ESTUPIÑAN PUERTO</v>
      </c>
      <c r="R1726">
        <f>IF(ISBLANK(Q1726),"0", VLOOKUP(Q1726,PERSONAL,2,FALSE))</f>
        <v>1001328480</v>
      </c>
      <c r="S1726" t="str">
        <v>DIRECTO</v>
      </c>
      <c r="T1726">
        <v>0.3333333333333333</v>
      </c>
      <c r="U1726">
        <v>0.75</v>
      </c>
      <c r="V1726">
        <v>0.4166666666666667</v>
      </c>
      <c r="W1726" t="str">
        <v>37;5</v>
      </c>
      <c r="X1726">
        <f>NETWORKDAYS(K1726,L1725)</f>
        <v>-2</v>
      </c>
      <c r="Y1726" t="str">
        <f>IF(X1726&lt;=2,"CUMPLE","NO CUMPLE")</f>
        <v>CUMPLE</v>
      </c>
    </row>
    <row r="1727">
      <c r="A1727" t="str">
        <v>DEDICADO</v>
      </c>
      <c r="B1727" t="str">
        <v>DEDICADO</v>
      </c>
      <c r="C1727" t="str">
        <v>CERRADO</v>
      </c>
      <c r="D1727" t="str">
        <v>SEDE ADMINISTRATIVA</v>
      </c>
      <c r="E1727" t="str">
        <v>DEDICADO</v>
      </c>
      <c r="F1727" t="str">
        <v>DEDICADO</v>
      </c>
      <c r="G1727" t="str">
        <v>DEDICADO</v>
      </c>
      <c r="H1727" t="str">
        <v>Solicitud de técnico para apoyo en Sede Administrativa</v>
      </c>
      <c r="I1727" t="str">
        <v>Solicitud de técnico para apoyo en Sede Administrativa</v>
      </c>
      <c r="J1727" t="str">
        <v>Asignación de técnico dedicado de lunes a viernes en la Sede Administrativa</v>
      </c>
      <c r="K1727">
        <v>44866</v>
      </c>
      <c r="L1727">
        <v>44866</v>
      </c>
      <c r="M1727" t="str">
        <f>TEXT(L1727,"DDDDDDD")</f>
        <v>martes</v>
      </c>
      <c r="N1727" t="str">
        <v>SEDE ADMINISTRATIVA</v>
      </c>
      <c r="O1727" t="str">
        <v>BOGOTA</v>
      </c>
      <c r="P1727" t="str">
        <f>IF(ISBLANK(O1727),"0",(VLOOKUP(O1727,REGION,2,FALSE)))</f>
        <v>BOGOTA</v>
      </c>
      <c r="Q1727" t="str">
        <v>JHON CARLOS LUGO BENITEZ</v>
      </c>
      <c r="R1727">
        <f>IF(ISBLANK(Q1727),"0", VLOOKUP(Q1727,PERSONAL,2,FALSE))</f>
        <v>79966397</v>
      </c>
      <c r="S1727" t="str">
        <v>DIRECTO</v>
      </c>
      <c r="T1727">
        <v>0.3333333333333333</v>
      </c>
      <c r="U1727">
        <v>0.75</v>
      </c>
      <c r="V1727">
        <v>0.4166666666666667</v>
      </c>
      <c r="W1727">
        <v>44</v>
      </c>
      <c r="X1727">
        <f>NETWORKDAYS(K1727,L1726)</f>
        <v>1</v>
      </c>
      <c r="Y1727" t="str">
        <f>IF(X1727&lt;=2,"CUMPLE","NO CUMPLE")</f>
        <v>CUMPLE</v>
      </c>
    </row>
    <row r="1728">
      <c r="A1728" t="str">
        <v>DEDICADO</v>
      </c>
      <c r="B1728" t="str">
        <v>DEDICADO</v>
      </c>
      <c r="C1728" t="str">
        <v>CERRADO</v>
      </c>
      <c r="D1728" t="str">
        <v>TIENDA</v>
      </c>
      <c r="E1728" t="str">
        <v>DEDICADO</v>
      </c>
      <c r="F1728" t="str">
        <v>DEDICADO</v>
      </c>
      <c r="G1728" t="str">
        <v>DEDICADO</v>
      </c>
      <c r="H1728" t="str">
        <v>Solicitud de técnico para apoyo en Zona Bogotá</v>
      </c>
      <c r="I1728" t="str">
        <v>Solicitud de técnico para apoyo en Zona Bogotá</v>
      </c>
      <c r="J1728" t="str">
        <v>Asignación de técnico dedicado de lunes a viernes en Zona Bogotá</v>
      </c>
      <c r="K1728">
        <v>44866</v>
      </c>
      <c r="L1728">
        <v>44866</v>
      </c>
      <c r="M1728" t="str">
        <f>TEXT(L1728,"DDDDDDD")</f>
        <v>martes</v>
      </c>
      <c r="N1728" t="str">
        <v>ZONA BOGOTA</v>
      </c>
      <c r="O1728" t="str">
        <v>BOGOTA</v>
      </c>
      <c r="P1728" t="str">
        <f>IF(ISBLANK(O1728),"0",(VLOOKUP(O1728,REGION,2,FALSE)))</f>
        <v>BOGOTA</v>
      </c>
      <c r="Q1728" t="str">
        <v>JOHAN SEBASTIAN CARDOZO SANCHEZ</v>
      </c>
      <c r="R1728">
        <f>IF(ISBLANK(Q1728),"0", VLOOKUP(Q1728,PERSONAL,2,FALSE))</f>
        <v>1023945681</v>
      </c>
      <c r="S1728" t="str">
        <v>DIRECTO</v>
      </c>
      <c r="T1728">
        <v>0.3333333333333333</v>
      </c>
      <c r="U1728">
        <v>0.75</v>
      </c>
      <c r="V1728">
        <v>0.4166666666666667</v>
      </c>
      <c r="W1728">
        <v>44</v>
      </c>
      <c r="X1728">
        <f>NETWORKDAYS(K1728,L1727)</f>
        <v>1</v>
      </c>
      <c r="Y1728" t="str">
        <f>IF(X1728&lt;=2,"CUMPLE","NO CUMPLE")</f>
        <v>CUMPLE</v>
      </c>
    </row>
    <row r="1729">
      <c r="A1729" t="str">
        <v>DEDICADO</v>
      </c>
      <c r="B1729" t="str">
        <v>DEDICADO</v>
      </c>
      <c r="C1729" t="str">
        <v>CERRADO</v>
      </c>
      <c r="D1729" t="str">
        <v>TIENDA</v>
      </c>
      <c r="E1729" t="str">
        <v>DEDICADO</v>
      </c>
      <c r="F1729" t="str">
        <v>DEDICADO</v>
      </c>
      <c r="G1729" t="str">
        <v>DEDICADO</v>
      </c>
      <c r="H1729" t="str">
        <v>Solicitud de técnico para apoyo en Zona Centro</v>
      </c>
      <c r="I1729" t="str">
        <v>Solicitud de técnico para apoyo en Zona Centro</v>
      </c>
      <c r="J1729" t="str">
        <v>Asignación de técnico dedicado de lunes a viernes en Zona Centro</v>
      </c>
      <c r="K1729">
        <v>44866</v>
      </c>
      <c r="L1729">
        <v>44866</v>
      </c>
      <c r="M1729" t="str">
        <f>TEXT(L1729,"DDDDDDD")</f>
        <v>martes</v>
      </c>
      <c r="N1729" t="str">
        <v>ZONA CENTRO</v>
      </c>
      <c r="O1729" t="str">
        <v>MEDELLIN</v>
      </c>
      <c r="P1729" t="str">
        <f>IF(ISBLANK(O1729),"0",(VLOOKUP(O1729,REGION,2,FALSE)))</f>
        <v>CENTRO</v>
      </c>
      <c r="Q1729" t="str">
        <v>YURIMAR MARQUEZ MUÑOZ</v>
      </c>
      <c r="R1729">
        <f>IF(ISBLANK(Q1729),"0", VLOOKUP(Q1729,PERSONAL,2,FALSE))</f>
        <v>1045025746</v>
      </c>
      <c r="S1729" t="str">
        <v>DIRECTO</v>
      </c>
      <c r="T1729">
        <v>0.3333333333333333</v>
      </c>
      <c r="U1729">
        <v>0.75</v>
      </c>
      <c r="V1729">
        <v>0.4166666666666667</v>
      </c>
      <c r="W1729">
        <v>44</v>
      </c>
      <c r="X1729">
        <f>NETWORKDAYS(K1729,L1728)</f>
        <v>1</v>
      </c>
      <c r="Y1729" t="str">
        <f>IF(X1729&lt;=2,"CUMPLE","NO CUMPLE")</f>
        <v>CUMPLE</v>
      </c>
    </row>
    <row r="1730">
      <c r="A1730" t="str">
        <v>DEDICADO</v>
      </c>
      <c r="B1730" t="str">
        <v>DEDICADO</v>
      </c>
      <c r="C1730" t="str">
        <v>CERRADO</v>
      </c>
      <c r="D1730" t="str">
        <v>TIENDA</v>
      </c>
      <c r="E1730" t="str">
        <v>DEDICADO</v>
      </c>
      <c r="F1730" t="str">
        <v>DEDICADO</v>
      </c>
      <c r="G1730" t="str">
        <v>DEDICADO</v>
      </c>
      <c r="H1730" t="str">
        <v>Solicitud de técnico para apoyo en Zona Bogotá</v>
      </c>
      <c r="I1730" t="str">
        <v>Solicitud de técnico para apoyo en Zona Bogotá</v>
      </c>
      <c r="J1730" t="str">
        <v>Asignación de técnico dedicado de martes a viernes en Zona Bogotá</v>
      </c>
      <c r="K1730">
        <v>44866</v>
      </c>
      <c r="L1730">
        <v>44866</v>
      </c>
      <c r="M1730" t="str">
        <f>TEXT(L1730,"DDDDDDD")</f>
        <v>martes</v>
      </c>
      <c r="N1730" t="str">
        <v>ZONA BOGOTA</v>
      </c>
      <c r="O1730" t="str">
        <v>BOGOTA</v>
      </c>
      <c r="P1730" t="str">
        <f>IF(ISBLANK(O1730),"0",(VLOOKUP(O1730,REGION,2,FALSE)))</f>
        <v>BOGOTA</v>
      </c>
      <c r="Q1730" t="str">
        <v>DIEGO ALBERTO TORRES CRUZ</v>
      </c>
      <c r="R1730">
        <f>IF(ISBLANK(Q1730),"0", VLOOKUP(Q1730,PERSONAL,2,FALSE))</f>
        <v>1000466791</v>
      </c>
      <c r="S1730" t="str">
        <v>DIRECTO</v>
      </c>
      <c r="T1730">
        <v>0.3333333333333333</v>
      </c>
      <c r="U1730">
        <v>0.75</v>
      </c>
      <c r="V1730">
        <v>0.4166666666666667</v>
      </c>
      <c r="W1730">
        <v>45</v>
      </c>
      <c r="X1730">
        <f>NETWORKDAYS(K1730,L1729)</f>
        <v>1</v>
      </c>
      <c r="Y1730" t="str">
        <f>IF(X1730&lt;=2,"CUMPLE","NO CUMPLE")</f>
        <v>CUMPLE</v>
      </c>
    </row>
    <row r="1731">
      <c r="A1731" t="str">
        <v>DEDICADO</v>
      </c>
      <c r="B1731" t="str">
        <v>DEDICADO</v>
      </c>
      <c r="C1731" t="str">
        <v>CERRADO</v>
      </c>
      <c r="D1731" t="str">
        <v>TIENDA</v>
      </c>
      <c r="E1731" t="str">
        <v>DEDICADO</v>
      </c>
      <c r="F1731" t="str">
        <v>DEDICADO</v>
      </c>
      <c r="G1731" t="str">
        <v>DEDICADO</v>
      </c>
      <c r="H1731" t="str">
        <v>Solicitud de técnico para apoyo en Easy Bogotá</v>
      </c>
      <c r="I1731" t="str">
        <v>Solicitud de técnico para apoyo en Easy Bogotá</v>
      </c>
      <c r="J1731" t="str">
        <v>Asignación de técnico dedicado de lunes a viernes en Easy Bogotá</v>
      </c>
      <c r="K1731">
        <v>44866</v>
      </c>
      <c r="L1731">
        <v>44866</v>
      </c>
      <c r="M1731" t="str">
        <f>TEXT(L1731,"DDDDDDD")</f>
        <v>martes</v>
      </c>
      <c r="N1731" t="str">
        <v>EASY BOGOTA</v>
      </c>
      <c r="O1731" t="str">
        <v>BOGOTA</v>
      </c>
      <c r="P1731" t="str">
        <f>IF(ISBLANK(O1731),"0",(VLOOKUP(O1731,REGION,2,FALSE)))</f>
        <v>BOGOTA</v>
      </c>
      <c r="Q1731" t="str">
        <v>LUIS FERNANDO GOMEZ TOVAR</v>
      </c>
      <c r="R1731">
        <f>IF(ISBLANK(Q1731),"0", VLOOKUP(Q1731,PERSONAL,2,FALSE))</f>
        <v>1024486528</v>
      </c>
      <c r="S1731" t="str">
        <v>DIRECTO</v>
      </c>
      <c r="T1731">
        <v>0.3333333333333333</v>
      </c>
      <c r="U1731">
        <v>0.75</v>
      </c>
      <c r="V1731">
        <v>0.4166666666666667</v>
      </c>
      <c r="W1731">
        <v>44</v>
      </c>
      <c r="X1731">
        <f>NETWORKDAYS(K1731,L1730)</f>
        <v>1</v>
      </c>
      <c r="Y1731" t="str">
        <f>IF(X1731&lt;=2,"CUMPLE","NO CUMPLE")</f>
        <v>CUMPLE</v>
      </c>
    </row>
    <row r="1732">
      <c r="A1732" t="str">
        <v>DEDICADO</v>
      </c>
      <c r="B1732" t="str">
        <v>DEDICADO</v>
      </c>
      <c r="C1732" t="str">
        <v>CERRADO</v>
      </c>
      <c r="D1732" t="str">
        <v>TIENDA</v>
      </c>
      <c r="E1732" t="str">
        <v>DEDICADO</v>
      </c>
      <c r="F1732" t="str">
        <v>DEDICADO</v>
      </c>
      <c r="G1732" t="str">
        <v>DEDICADO</v>
      </c>
      <c r="H1732" t="str">
        <v xml:space="preserve">Solicitud de técnico para apoyo en Zona Occidente </v>
      </c>
      <c r="I1732" t="str">
        <v xml:space="preserve">Solicitud de técnico para apoyo en Zona Occidente </v>
      </c>
      <c r="J1732" t="str">
        <v>Asignación de técnico dedicado de miércoles y viernes las 3 primeras semanas de noviembre y luego de lunes a viernes en Zona Occidente</v>
      </c>
      <c r="K1732">
        <v>44866</v>
      </c>
      <c r="L1732">
        <v>44866</v>
      </c>
      <c r="M1732" t="str">
        <f>TEXT(L1732,"DDDDDDD")</f>
        <v>martes</v>
      </c>
      <c r="N1732" t="str">
        <v>ZONA OCCIDENTE</v>
      </c>
      <c r="O1732" t="str">
        <v>CALI</v>
      </c>
      <c r="P1732" t="str">
        <v>OCCIDENTE</v>
      </c>
      <c r="Q1732" t="str">
        <v>LINA FERNANDA ARBOLEDA PRECIADO</v>
      </c>
      <c r="R1732">
        <v>1143832224</v>
      </c>
      <c r="S1732" t="str">
        <v>DIRECTO</v>
      </c>
      <c r="T1732">
        <v>0.3333333333333333</v>
      </c>
      <c r="U1732">
        <v>0.75</v>
      </c>
      <c r="V1732">
        <v>0.4166666666666667</v>
      </c>
      <c r="W1732" t="str">
        <v>34;5</v>
      </c>
      <c r="X1732">
        <f>NETWORKDAYS(K1732,L1731)</f>
        <v>1</v>
      </c>
      <c r="Y1732" t="str">
        <f>IF(X1732&lt;=2,"CUMPLE","NO CUMPLE")</f>
        <v>CUMPLE</v>
      </c>
    </row>
    <row r="1733">
      <c r="A1733" t="str">
        <v>DEDICADO</v>
      </c>
      <c r="B1733" t="str">
        <v>DEDICADO</v>
      </c>
      <c r="C1733" t="str">
        <v>CERRADO</v>
      </c>
      <c r="D1733" t="str">
        <v>SEDE ADMINISTRATIVA</v>
      </c>
      <c r="E1733" t="str">
        <v>DEDICADO</v>
      </c>
      <c r="F1733" t="str">
        <v>DEDICADO</v>
      </c>
      <c r="G1733" t="str">
        <v>DEDICADO</v>
      </c>
      <c r="H1733" t="str">
        <v>Asignación de recurso a Sede Administrativo para apoyo</v>
      </c>
      <c r="I1733" t="str">
        <v>Asignación de recurso a Sede Administrativo para apoyo</v>
      </c>
      <c r="J1733" t="str">
        <v>Se realiza asignación de recurso equivalente a 57 CAU por el mes</v>
      </c>
      <c r="K1733">
        <v>44866</v>
      </c>
      <c r="L1733">
        <v>44866</v>
      </c>
      <c r="M1733" t="str">
        <f>TEXT(L1733,"DDDDDDD")</f>
        <v>martes</v>
      </c>
      <c r="N1733" t="str">
        <v>SEDE ADMINISTRATIVA</v>
      </c>
      <c r="O1733" t="str">
        <v>BOGOTA</v>
      </c>
      <c r="P1733" t="str">
        <f>IF(ISBLANK(O1733),"0",(VLOOKUP(O1733,REGION,2,FALSE)))</f>
        <v>BOGOTA</v>
      </c>
      <c r="Q1733" t="str">
        <v>TATIANA CAROLINA MUÑOZ BERMUDEZ</v>
      </c>
      <c r="R1733">
        <f>IF(ISBLANK(Q1733),"0", VLOOKUP(Q1733,PERSONAL,2,FALSE))</f>
        <v>1000694026</v>
      </c>
      <c r="S1733" t="str">
        <v>DIRECTO</v>
      </c>
      <c r="T1733">
        <v>0.3333333333333333</v>
      </c>
      <c r="U1733">
        <v>0.75</v>
      </c>
      <c r="V1733">
        <v>0.4166666666666667</v>
      </c>
      <c r="W1733">
        <v>57</v>
      </c>
      <c r="X1733">
        <f>NETWORKDAYS(K1733,L1732)</f>
        <v>1</v>
      </c>
      <c r="Y1733" t="str">
        <f>IF(X1733&lt;=2,"CUMPLE","NO CUMPLE")</f>
        <v>CUMPLE</v>
      </c>
    </row>
    <row r="1734" xml:space="preserve">
      <c r="A1734">
        <v>12856015</v>
      </c>
      <c r="B1734" t="str">
        <v>REQUEST</v>
      </c>
      <c r="C1734" t="str">
        <v>CERRADO</v>
      </c>
      <c r="D1734" t="str">
        <v>LINEAL DE CAJAS</v>
      </c>
      <c r="E1734" t="str">
        <v>POS</v>
      </c>
      <c r="F1734" t="str">
        <v>POS</v>
      </c>
      <c r="G1734" t="str">
        <v>WINCOR</v>
      </c>
      <c r="H1734" t="str" xml:space="preserve">
        <v xml:space="preserve">Datos usuario_x000d_
Nombre: Luz Adriana Acevedo Loaiza_x000d_
Correo: luzadriana.acevedoloaiza@cencosud.com.co_x000d_
Usuario AD: LAAceveL_x000d_
Pais: Colombia_x000d_
Ubicacion: J126 JUMBO SAN SILVESTRE_x000d_
Zona: Colombia Oriente_x000d_
Unidad de Negocio: Supermercados_x000d_
Servicio: Tiendas &amp; Centros de Distribucion_x000d_
Telefono: 3173723716_x000d_
Anexo: null_x000d_
Descripcion: buen dia_x000d_
me colaboran con la pos 15 se apaga dura varios dias asi se prende sola</v>
      </c>
      <c r="I1734" t="str" xml:space="preserve">
        <v xml:space="preserve">Buena tarde._x000d_
Segun Soporte "Nos ayudan a validar la novedad con la POS ya que se encuentra fuera de linea y no tenemos alcance a ella."_x000d_
Fanny confirma que POS no emite mensaje en los visores._x000d_
Se solicita revisión en sitio._x000d_
Datos del equipo:_x000d_
POS WINCOR BEETLE-M | Nº SERIE: 6498824560_x000d_
Nº inventario: DI-014411_x000d_
Se solicita diagnostico; revisión y/o reparación si es el caso._x000d_
Datos usuario_x000d_
Nombre: Luz Adriana Acevedo Loaiza_x000d_
Correo: luzadriana.acevedoloaiza@cencosud.com.co_x000d_
Usuario AD: LAAceveL_x000d_
Pais: Colombia_x000d_
Ubicacion: J126 JUMBO SAN SILVESTRE_x000d_
Zona: Colombia Oriente_x000d_
Unidad de Negocio: Supermercados_x000d_
Servicio: Tiendas &amp; Centros de Distribucion_x000d_
Telefono: 3173723716_x000d_
Anexo: null_x000d_
Descripcion: buen dia_x000d_
me colaboran con la pos 15 se apaga dura varios dias asi se prende sola_x000d_
Cordialmente;_x000d_
Ever Becerra</v>
      </c>
      <c r="J1734" t="str">
        <v>Se hace revisión de POS #15 por problemas de bloqueo; apagado y recalentamiento del equipo. Se realiza mantenimiento preventivo; limpieza interna evidenciando claramente grandes cantidades de mugre en las ventilaciones; memorias RAM. Los visores no daban imagen al momento de encender; por temas de configuración en BIOS que tenía deshabilitado el COM3. La pos queda en funcionamiento y operatividad con clientes. Pruebas realizadas con la supervisora de cajas en turno Adriana Acevedo.</v>
      </c>
      <c r="K1734">
        <v>44866</v>
      </c>
      <c r="L1734">
        <v>44867</v>
      </c>
      <c r="M1734" t="str">
        <f>TEXT(L1734,"DDDDDDD")</f>
        <v>miércoles</v>
      </c>
      <c r="N1734" t="str">
        <v>J126 JUMBO SAN SILVESTRE</v>
      </c>
      <c r="O1734" t="str">
        <v>BARRANCABERMEJA</v>
      </c>
      <c r="P1734" t="str">
        <f>IF(ISBLANK(O1734),"0",(VLOOKUP(O1734,REGION,2,FALSE)))</f>
        <v>ORIENTE</v>
      </c>
      <c r="Q1734" t="str">
        <v>LUIS CARLOS ROJAS ACOSTA</v>
      </c>
      <c r="R1734">
        <f>IF(ISBLANK(Q1734),"0", VLOOKUP(Q1734,PERSONAL,2,FALSE))</f>
        <v>1096188137</v>
      </c>
      <c r="S1734" t="str">
        <v>DIRECTO</v>
      </c>
      <c r="T1734">
        <v>0.3333333333333333</v>
      </c>
      <c r="U1734">
        <v>0.4375</v>
      </c>
      <c r="V1734">
        <f>IF(ISBLANK(T1734 ),"0",U1734-T1734)</f>
        <v>0.10416666666666669</v>
      </c>
      <c r="W1734">
        <v>2</v>
      </c>
      <c r="X1734">
        <f>NETWORKDAYS(K1734,L1733)</f>
        <v>1</v>
      </c>
      <c r="Y1734" t="str">
        <f>IF(X1734&lt;=2,"CUMPLE","NO CUMPLE")</f>
        <v>CUMPLE</v>
      </c>
    </row>
    <row r="1735" xml:space="preserve">
      <c r="A1735">
        <v>12856150</v>
      </c>
      <c r="B1735" t="str">
        <v>REQUEST</v>
      </c>
      <c r="C1735" t="str">
        <v>CERRADO</v>
      </c>
      <c r="D1735" t="str">
        <v>LINEAL DE CAJAS</v>
      </c>
      <c r="E1735" t="str">
        <v>POS</v>
      </c>
      <c r="F1735" t="str">
        <v>POS</v>
      </c>
      <c r="G1735" t="str">
        <v>WINCOR</v>
      </c>
      <c r="H1735"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Supermercados_x000d_
Servicio: Tiendas &amp; Centros de Distribucion_x000d_
Telefono: 3145413722_x000d_
Anexo: 7830101_x000d_
Descripcion: Solicito me colaboren con la pos #3; la cual presenta un error; no prenden los visores; ni del cliente ni el cajero; y no prende</v>
      </c>
      <c r="I1735" t="str" xml:space="preserve">
        <v xml:space="preserve">Transfer Assignee from '' to 'Espinosa Rodriguez; Jamir Leandro '_x000d_
Transfer Group from 'Mesas Especializadas Colombia' to 'Soporte_Onsite_REG_Remoto_SM Colombia'</v>
      </c>
      <c r="J1735" t="str">
        <v>Se realiza validacion de la pos 03 de SN:59CD900515 del lineal de caja;  se realiza una validación ya que la pos no enciende los visores;  se le realiza mantenimiento preventivo  a las memoria para solucionar el error; se realiza pruebas  de la pos con el usuario exitosamente.</v>
      </c>
      <c r="K1735">
        <v>44866</v>
      </c>
      <c r="L1735">
        <v>44867</v>
      </c>
      <c r="M1735" t="str">
        <f>TEXT(L1735,"DDDDDDD")</f>
        <v>miércoles</v>
      </c>
      <c r="N1735" t="str">
        <v>M085 METRO MONTERIA</v>
      </c>
      <c r="O1735" t="str">
        <v>MONTERIA</v>
      </c>
      <c r="P1735" t="str">
        <f>IF(ISBLANK(O1735),"0",(VLOOKUP(O1735,REGION,2,FALSE)))</f>
        <v>COSTA</v>
      </c>
      <c r="Q1735" t="str">
        <v>IVÁN DARÍO MAESTRE MORENO</v>
      </c>
      <c r="R1735">
        <f>IF(ISBLANK(Q1735),"0", VLOOKUP(Q1735,PERSONAL,2,FALSE))</f>
        <v>15647922</v>
      </c>
      <c r="S1735" t="str">
        <v>DIRECTO</v>
      </c>
      <c r="T1735">
        <v>0.3333333333333333</v>
      </c>
      <c r="U1735">
        <v>0.3958333333333333</v>
      </c>
      <c r="V1735">
        <f>IF(ISBLANK(T1735 ),"0",U1735-T1735)</f>
        <v>0.0625</v>
      </c>
      <c r="W1735">
        <v>1</v>
      </c>
      <c r="X1735">
        <f>NETWORKDAYS(K1735,L1734)</f>
        <v>2</v>
      </c>
      <c r="Y1735" t="str">
        <f>IF(X1735&lt;=2,"CUMPLE","NO CUMPLE")</f>
        <v>CUMPLE</v>
      </c>
    </row>
    <row r="1736">
      <c r="A1736" t="str">
        <v>ACOMPAÑAMIENTO</v>
      </c>
      <c r="B1736" t="str">
        <v>ACOMPAÑAMIENTO</v>
      </c>
      <c r="C1736" t="str">
        <v>CERRADO</v>
      </c>
      <c r="D1736" t="str">
        <v>TIENDA</v>
      </c>
      <c r="E1736" t="str">
        <v>ACOMPAÑAMIENTO</v>
      </c>
      <c r="F1736" t="str">
        <v>ACOMPAÑAMIENTO</v>
      </c>
      <c r="G1736" t="str">
        <v>ACOMPAÑAMIENTO</v>
      </c>
      <c r="H1736" t="str">
        <v>Actividad de acompañamiento para recibir del proveedor la migración a equipos Huawei</v>
      </c>
      <c r="I1736" t="str">
        <v>Actividad de acompañamiento para recibir del proveedor la migración a equipos Huawei</v>
      </c>
      <c r="J1736" t="str">
        <v>Se realiza acompañamiento para la migración de equipos Huawei con los técnicos de Datacom. Se realiza acompañamiento de 6 a 9 am para recibir el trabajo realizado por los técnicos; se revisa red en general del centro de computo; piso de venta; caja central. recibo; ATC; balanzas colgantes y de mesa de piso de venta y PDA. Se presenta problema con los datafonos de Credibanco y Redeban en el lineal de cajas ya que están en línea pero tienen error de comunicación. Se realiza revisión con apoyo de Deyssy Aricapa de 9 a 12 pm. Se verifican todos los microsens; conexiones en general; reseteo; test de comunicación pero la falla persiste. Se revisan conexiones de la fibra óptica en el rack de back up del centro de computo y se evidencia mala conexión de la fibra ya que debe ir conectada al rack principal. Se cambian conexiones de fibra óptica y se soluciona la falla con los datafonos; quedan todos operativos.</v>
      </c>
      <c r="K1736">
        <v>44867</v>
      </c>
      <c r="L1736">
        <v>44867</v>
      </c>
      <c r="M1736" t="str">
        <f>TEXT(L1736,"DDDDDDD")</f>
        <v>miércoles</v>
      </c>
      <c r="N1736" t="str">
        <v>J047 JUMBO GIRARDOT</v>
      </c>
      <c r="O1736" t="str">
        <v>GIRARDOT</v>
      </c>
      <c r="P1736" t="str">
        <f>IF(ISBLANK(O1736),"0",(VLOOKUP(O1736,REGION,2,FALSE)))</f>
        <v>OCCIDENTE</v>
      </c>
      <c r="Q1736" t="str">
        <v>RAFAEL ARDILA PUENTES</v>
      </c>
      <c r="R1736">
        <f>IF(ISBLANK(Q1736),"0", VLOOKUP(Q1736,PERSONAL,2,FALSE))</f>
        <v>1018419858</v>
      </c>
      <c r="S1736" t="str">
        <v>ALIADO</v>
      </c>
      <c r="T1736">
        <v>0.25</v>
      </c>
      <c r="U1736">
        <v>0.5</v>
      </c>
      <c r="V1736">
        <f>IF(ISBLANK(T1736 ),"0",U1736-T1736)</f>
        <v>0.25</v>
      </c>
      <c r="W1736">
        <v>3</v>
      </c>
      <c r="X1736">
        <f>NETWORKDAYS(K1736,L1735)</f>
        <v>1</v>
      </c>
      <c r="Y1736" t="str">
        <f>IF(X1736&lt;=2,"CUMPLE","NO CUMPLE")</f>
        <v>CUMPLE</v>
      </c>
    </row>
    <row r="1737" xml:space="preserve">
      <c r="A1737">
        <v>12851176</v>
      </c>
      <c r="B1737" t="str">
        <v>REQUEST</v>
      </c>
      <c r="C1737" t="str">
        <v>CERRADO</v>
      </c>
      <c r="D1737" t="str">
        <v>PLATOS PREPARADOS</v>
      </c>
      <c r="E1737" t="str">
        <v>BALANZA</v>
      </c>
      <c r="F1737" t="str">
        <v>MESA</v>
      </c>
      <c r="G1737" t="str">
        <v>METTLER</v>
      </c>
      <c r="H1737" t="str" xml:space="preserve">
        <v xml:space="preserve">Datos usuario_x000d_
Nombre: Juan David Romero Prieto_x000d_
Correo: JuanDavid.RomeroPrieto@cencosud.com.co_x000d_
Usuario AD: JURomeroP_x000d_
Pais: Colombia_x000d_
Ubicacion: J044 JUMBO CHIA_x000d_
Zona: Colombia Bogota_x000d_
Unidad de Negocio: Supermercados_x000d_
Servicio: Tiendas &amp; Centros de Distribucion_x000d_
Telefono: 3152902327_x000d_
Anexo: null_x000d_
Descripcion: Buen dia; la balanza de platos preparados no imprime con descripcion sale la etiqueta en blanco; adicional es muy lento su proceso de impresion_x000d_
Area donde su ubica la balanza: platos preparados</v>
      </c>
      <c r="I1737" t="str" xml:space="preserve">
        <v xml:space="preserve">Realizar revisión de la Balanza de Platos preparados; presenta mala calidad de impresión_x000d_
Fecha Visita: 03-11-2022_x000d_
</v>
      </c>
      <c r="J1737" t="str">
        <v>Se realizó limpieza del cabezal y se ajustó el modulo de impresión porque estaba generando error de papel. Se deja operativa la Balanza.</v>
      </c>
      <c r="K1737">
        <v>44867</v>
      </c>
      <c r="L1737">
        <v>44868</v>
      </c>
      <c r="M1737" t="str">
        <f>TEXT(L1737,"DDDDDDD")</f>
        <v>jueves</v>
      </c>
      <c r="N1737" t="str">
        <v>J044 JUMBO CHIA</v>
      </c>
      <c r="O1737" t="str">
        <v>CHIA</v>
      </c>
      <c r="P1737" t="str">
        <f>IF(ISBLANK(O1737),"0",(VLOOKUP(O1737,REGION,2,FALSE)))</f>
        <v>BOGOTA</v>
      </c>
      <c r="Q1737" t="str">
        <v>ALEXANDER CASTILLO SOTELO</v>
      </c>
      <c r="R1737">
        <f>IF(ISBLANK(Q1737),"0", VLOOKUP(Q1737,PERSONAL,2,FALSE))</f>
        <v>80216449</v>
      </c>
      <c r="S1737" t="str">
        <v>ALIADO</v>
      </c>
      <c r="T1737">
        <v>0.5833333333333334</v>
      </c>
      <c r="U1737">
        <v>0.625</v>
      </c>
      <c r="V1737">
        <f>IF(ISBLANK(T1737 ),"0",U1737-T1737)</f>
        <v>0.04166666666666663</v>
      </c>
      <c r="W1737">
        <v>1</v>
      </c>
      <c r="X1737">
        <f>NETWORKDAYS(K1737,L1736)</f>
        <v>1</v>
      </c>
      <c r="Y1737" t="str">
        <f>IF(X1737&lt;=2,"CUMPLE","NO CUMPLE")</f>
        <v>CUMPLE</v>
      </c>
    </row>
    <row r="1738" xml:space="preserve">
      <c r="A1738">
        <v>12822916</v>
      </c>
      <c r="B1738" t="str">
        <v>REQUEST</v>
      </c>
      <c r="C1738" t="str">
        <v>CERRADO</v>
      </c>
      <c r="D1738" t="str">
        <v>TIENDA</v>
      </c>
      <c r="E1738" t="str">
        <v>SERVIDOR</v>
      </c>
      <c r="F1738" t="str">
        <v>SERVIDOR</v>
      </c>
      <c r="G1738" t="str">
        <v>LENOVO</v>
      </c>
      <c r="H1738"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Supermercados_x000d_
Servicio: Sistemas_x000d_
Telefono: 3176592835_x000d_
Anexo: 7860403_x000d_
Descripcion: Buen Dia_x000d_
Solicitamos la Visita del Tecnico a la tienda Metro Riohacha a las 6:00 AM; para realizar la instalacion de un Disco Duro en el Servidor de TPLinux POS. Se debe programa para coordinar con Mesa Especializada la labor._x000d_
</v>
      </c>
      <c r="I1738" t="str" xml:space="preserve">
        <v xml:space="preserve">Solicitamos la Visita del Tecnico a la tienda Metro Riohacha a las 6:00 AM; para realizar la instalacion de un Disco Duro en el Servidor de TPLinux POS. Se debe programa para coordinar con Mesa Especializada la labor._x000d_
Saludes.	</v>
      </c>
      <c r="J1738" t="str">
        <v>Se llega a sitio; se comunica el ingeniero Farurt Reyes; dónde da las instrucciones de la labor; se proceder a instalar disco duro en caliente del servidor; se realizan pruebas de red; desconexión de cables de red del servidor; se realiza configuración para tomar remoto servidor; luego indica dejar que sincronicen los discos duros; en promedio demora de 2 a 3 horas; mientras se valida el estado de las pos; para realizar un reinicio; luego de que sincronizan los discos se retoma labor a las 12pm. El ingeniero indicó hacer diferentes pruebas en el servidor y en la conexión de red. Todas las pruebas fueron exitosas; equipo servidor quedó operativo; se valido estado de las pos operativas.</v>
      </c>
      <c r="K1738">
        <v>44868</v>
      </c>
      <c r="L1738">
        <v>44868</v>
      </c>
      <c r="M1738" t="str">
        <f>TEXT(L1738,"DDDDDDD")</f>
        <v>jueves</v>
      </c>
      <c r="N1738" t="str">
        <v>M040 METRO RIOHACHA</v>
      </c>
      <c r="O1738" t="str">
        <v>RIOHACHA</v>
      </c>
      <c r="P1738" t="str">
        <f>IF(ISBLANK(O1738),"0",(VLOOKUP(O1738,REGION,2,FALSE)))</f>
        <v>COSTA</v>
      </c>
      <c r="Q1738" t="str">
        <v>EDUAR ENRIQUE MARTELO SIERRA</v>
      </c>
      <c r="R1738">
        <f>IF(ISBLANK(Q1738),"0", VLOOKUP(Q1738,PERSONAL,2,FALSE))</f>
        <v>1065631435</v>
      </c>
      <c r="S1738" t="str">
        <v>DIRECTO</v>
      </c>
      <c r="T1738">
        <v>0.25</v>
      </c>
      <c r="U1738">
        <v>0.625</v>
      </c>
      <c r="V1738">
        <f>IF(ISBLANK(T1738 ),"0",U1738-T1738)</f>
        <v>0.375</v>
      </c>
      <c r="W1738">
        <v>4</v>
      </c>
      <c r="X1738">
        <f>NETWORKDAYS(K1738,L1737)</f>
        <v>1</v>
      </c>
      <c r="Y1738" t="str">
        <f>IF(X1738&lt;=2,"CUMPLE","NO CUMPLE")</f>
        <v>CUMPLE</v>
      </c>
    </row>
    <row r="1739" xml:space="preserve">
      <c r="A1739">
        <v>12844620</v>
      </c>
      <c r="B1739" t="str">
        <v>REQUEST</v>
      </c>
      <c r="C1739" t="str">
        <v>CERRADO</v>
      </c>
      <c r="D1739" t="str">
        <v>CONTRALOR</v>
      </c>
      <c r="E1739" t="str">
        <v>CPU</v>
      </c>
      <c r="F1739" t="str">
        <v>CPU</v>
      </c>
      <c r="G1739" t="str">
        <v>LENOVO</v>
      </c>
      <c r="H1739" t="str" xml:space="preserve">
        <v xml:space="preserve">Datos usuario_x000d_
Nombre: adsilvam_x000d_
Correo: AdrianaMilena.SilvaMontes@cencosud.com.co_x000d_
Usuario AD: adsilvam_x000d_
Pais: Colombia_x000d_
Ubicacion: M038 METRO NEIVA CENTRO DE CONVENCIONES_x000d_
Zona: Colombia Occidente_x000d_
Unidad de Negocio: METRO_x000d_
Servicio: null_x000d_
Telefono: 3114635651_x000d_
Anexo: null_x000d_
Descripcion: El kio de Metro Neiva no tiene internet razon por la cual los auxiliares no pueden acceder al portal._x000d_
Indicar ubicacion del Equipo en tienda o oficinas: Tienda Metro Neiva 038</v>
      </c>
      <c r="I1739" t="str" xml:space="preserve">
        <v xml:space="preserve">Solicito de su ayuda para revisar pc KIO ya que la jefe de RRHH indica que la maquina no tiene red se intenta conexión por remoto y no responde._x000d_
Tienda: M038 Neiva_x000d_
Equipo: PC_x000d_
Marca: LENOVO_x000d_
Modelo: M70Q_x000d_
Serial: MJ0EM5MD_x000d_
Contacto en tienda Adriana Silva 311 4635651_x000d_
Ubicación contralor</v>
      </c>
      <c r="J1739" t="str">
        <v>Se solicita servicio para revisión de kio en metro 038 ya que no tiene internet. Se procede a hacer la revisión y se observa que el punto de datos al que se conecta el equipo y el cual es el único punto que existe; está dañado. Para su arreglo se debe comprar un jack rj 45 para realizar la adecuación nuevamente de ese punto. Pero se solicita dinero a gerencia y dicen que toca para después porque en el momento no hay dinero en caja menor para comprar lo necesario. Informa el gerente de tienda que cuando haya el dinero programaran nuevamente la visita.</v>
      </c>
      <c r="K1739">
        <v>44868</v>
      </c>
      <c r="L1739">
        <v>44868</v>
      </c>
      <c r="M1739" t="str">
        <f>TEXT(L1739,"DDDDDDD")</f>
        <v>jueves</v>
      </c>
      <c r="N1739" t="str">
        <v>M038 METRO NEIVA CENTRO DE CONVENCIONES</v>
      </c>
      <c r="O1739" t="str">
        <v>NEIVA</v>
      </c>
      <c r="P1739" t="str">
        <f>IF(ISBLANK(O1739),"0",(VLOOKUP(O1739,REGION,2,FALSE)))</f>
        <v>OCCIDENTE</v>
      </c>
      <c r="Q1739" t="str">
        <v>RAFAEL EDUARDO MARTINEZ ROCHA</v>
      </c>
      <c r="R1739">
        <f>IF(ISBLANK(Q1739),"0", VLOOKUP(Q1739,PERSONAL,2,FALSE))</f>
        <v>1014237678</v>
      </c>
      <c r="S1739" t="str">
        <v>DIRECTO</v>
      </c>
      <c r="T1739">
        <v>0.3333333333333333</v>
      </c>
      <c r="U1739">
        <v>0.375</v>
      </c>
      <c r="V1739">
        <f>IF(ISBLANK(T1739 ),"0",U1739-T1739)</f>
        <v>0.041666666666666685</v>
      </c>
      <c r="W1739">
        <v>1</v>
      </c>
      <c r="X1739">
        <f>NETWORKDAYS(K1739,L1738)</f>
        <v>1</v>
      </c>
      <c r="Y1739" t="str">
        <f>IF(X1739&lt;=2,"CUMPLE","NO CUMPLE")</f>
        <v>CUMPLE</v>
      </c>
    </row>
    <row r="1740" xml:space="preserve">
      <c r="A1740">
        <v>12858066</v>
      </c>
      <c r="B1740" t="str">
        <v>REQUEST</v>
      </c>
      <c r="C1740" t="str">
        <v>CERRADO</v>
      </c>
      <c r="D1740" t="str">
        <v>ATC</v>
      </c>
      <c r="E1740" t="str">
        <v>PDA</v>
      </c>
      <c r="F1740" t="str">
        <v>PDA</v>
      </c>
      <c r="G1740" t="str">
        <v>HONEYWELL</v>
      </c>
      <c r="H1740" t="str" xml:space="preserve">
        <v xml:space="preserve">Datos usuario_x000d_
Nombre: Leydy Johana Guerrero Imbachi_x000d_
Correo: LeydyJohana.GuerreroImbachi@cencosud.com.co_x000d_
Usuario AD: Ljguerre_x000d_
Pais: Colombia_x000d_
Ubicacion: M077 METRO ZIPAQUIRA_x000d_
Zona: Colombia Bogota_x000d_
Unidad de Negocio: Supermercados_x000d_
Servicio: Tiendas &amp; Centros de Distribucion_x000d_
Telefono: 3223722292_x000d_
Anexo: 5923800_x000d_
Descripcion: Buenos dias me podrian colaborar para revisar la pda de domicilios ya que el dia de hoy presenta falla en el whatsapp solicita realizar una actualizacion pero como no tienen suficiente memoria no se a podido abrir esta aplicacion .s/n :19086B811f._x000d_
mil gracias quedo atenta .</v>
      </c>
      <c r="I1740" t="str">
        <v>ActualizarAPK de la PDA de Ecommerce para poder utilizar el Whatsapp</v>
      </c>
      <c r="J1740" t="str">
        <v xml:space="preserve">Se borraron los archivos fotograficos del equipo para liberar espacio de la memoria; luego se hizo la actualización del aplicativo WhatSApp. Se deja operativo el equipo. </v>
      </c>
      <c r="K1740">
        <v>44868</v>
      </c>
      <c r="L1740">
        <v>44868</v>
      </c>
      <c r="M1740" t="str">
        <f>TEXT(L1740,"DDDDDDD")</f>
        <v>jueves</v>
      </c>
      <c r="N1740" t="str">
        <v>M077 METRO ZIPAQUIRA</v>
      </c>
      <c r="O1740" t="str">
        <v>ZIPAQUIRA</v>
      </c>
      <c r="P1740" t="str">
        <f>IF(ISBLANK(O1740),"0",(VLOOKUP(O1740,REGION,2,FALSE)))</f>
        <v>BOGOTA</v>
      </c>
      <c r="Q1740" t="str">
        <v>ALEXANDER CASTILLO SOTELO</v>
      </c>
      <c r="R1740">
        <f>IF(ISBLANK(Q1740),"0", VLOOKUP(Q1740,PERSONAL,2,FALSE))</f>
        <v>80216449</v>
      </c>
      <c r="S1740" t="str">
        <v>ALIADO</v>
      </c>
      <c r="T1740">
        <v>0.5</v>
      </c>
      <c r="U1740">
        <v>0.5277777777777778</v>
      </c>
      <c r="V1740">
        <f>IF(ISBLANK(T1740 ),"0",U1740-T1740)</f>
        <v>0.02777777777777779</v>
      </c>
      <c r="W1740">
        <v>1</v>
      </c>
      <c r="X1740">
        <f>NETWORKDAYS(K1740,L1739)</f>
        <v>1</v>
      </c>
      <c r="Y1740" t="str">
        <f>IF(X1740&lt;=2,"CUMPLE","NO CUMPLE")</f>
        <v>CUMPLE</v>
      </c>
    </row>
    <row r="1741" xml:space="preserve">
      <c r="A1741">
        <v>12860677</v>
      </c>
      <c r="B1741" t="str">
        <v>INCIDENT</v>
      </c>
      <c r="C1741" t="str">
        <v>CERRADO</v>
      </c>
      <c r="D1741" t="str">
        <v>LINEAL DE CAJAS</v>
      </c>
      <c r="E1741" t="str">
        <v>POS</v>
      </c>
      <c r="F1741" t="str">
        <v>IMPRESORA</v>
      </c>
      <c r="G1741" t="str">
        <v>EPSON</v>
      </c>
      <c r="H1741" t="str" xml:space="preserve">
        <v xml:space="preserve">Datos usuario_x000d_
Nombre: Leydy Johana Guerrero Imbachi_x000d_
Correo: LeydyJohana.GuerreroImbachi@cencosud.com.co_x000d_
Usuario AD: Ljguerre_x000d_
Pais: Colombia_x000d_
Ubicacion: M077 METRO ZIPAQUIRA_x000d_
Zona: Colombia Bogota_x000d_
Unidad de Negocio: Supermercados_x000d_
Servicio: Tiendas &amp; Centros de Distribucion_x000d_
Telefono: 3223722292_x000d_
Anexo: 5923800_x000d_
Descripcion: Buenas tardes me podrian colaborar con la impresora de la caja 5 ya que esta presentando falla se le sale la cuchilla bloqueando la tapa de cambiar el rollo y bloqueando como tal el proceso de su funcion ._x000d_
mil gracias_x000d_
</v>
      </c>
      <c r="I1741" t="str" xml:space="preserve">
        <v xml:space="preserve">por favor validar la impresora Epson con el serial 5XG5013054; ya que no corta el papel_x000d_
Gracias	</v>
      </c>
      <c r="J1741" t="str">
        <v>Se realizó la revisión de la impresora porque la cuchilla se queda atascada; se ajusta y se limpia el módulo. Se deja funcionando. Se hace la observación por si vuelve a fallar para pedir la garantia. Se hace el cambio de la impresora a la pos de Electro.</v>
      </c>
      <c r="K1741">
        <v>44868</v>
      </c>
      <c r="L1741">
        <v>44868</v>
      </c>
      <c r="M1741" t="str">
        <f>TEXT(L1741,"DDDDDDD")</f>
        <v>jueves</v>
      </c>
      <c r="N1741" t="str">
        <v>M077 METRO ZIPAQUIRA</v>
      </c>
      <c r="O1741" t="str">
        <v>ZIPAQUIRA</v>
      </c>
      <c r="P1741" t="str">
        <f>IF(ISBLANK(O1741),"0",(VLOOKUP(O1741,REGION,2,FALSE)))</f>
        <v>BOGOTA</v>
      </c>
      <c r="Q1741" t="str">
        <v>ALEXANDER CASTILLO SOTELO</v>
      </c>
      <c r="R1741">
        <f>IF(ISBLANK(Q1741),"0", VLOOKUP(Q1741,PERSONAL,2,FALSE))</f>
        <v>80216449</v>
      </c>
      <c r="S1741" t="str">
        <v>ALIADO</v>
      </c>
      <c r="T1741">
        <v>0.5277777777777778</v>
      </c>
      <c r="U1741">
        <v>0.5625</v>
      </c>
      <c r="V1741">
        <f>IF(ISBLANK(T1741 ),"0",U1741-T1741)</f>
        <v>0.03472222222222221</v>
      </c>
      <c r="W1741">
        <v>0</v>
      </c>
      <c r="X1741">
        <f>NETWORKDAYS(K1741,L1740)</f>
        <v>1</v>
      </c>
      <c r="Y1741" t="str">
        <f>IF(X1741&lt;=2,"CUMPLE","NO CUMPLE")</f>
        <v>CUMPLE</v>
      </c>
    </row>
    <row r="1742">
      <c r="A1742" t="str">
        <v>DEDICADO</v>
      </c>
      <c r="B1742" t="str">
        <v>DEDICADO</v>
      </c>
      <c r="C1742" t="str">
        <v>CERRADO</v>
      </c>
      <c r="D1742" t="str">
        <v>TIENDA</v>
      </c>
      <c r="E1742" t="str">
        <v>DEDICADO</v>
      </c>
      <c r="F1742" t="str">
        <v>DEDICADO</v>
      </c>
      <c r="G1742" t="str">
        <v>DEDICADO</v>
      </c>
      <c r="H1742" t="str">
        <v>Solicitud de técnico para apoyo en Zona Oriente</v>
      </c>
      <c r="I1742" t="str">
        <v>Solicitud de técnico para apoyo en Zona Oriente</v>
      </c>
      <c r="J1742" t="str">
        <v>Se realiza actividad de acompañamiento en Zona Oriente</v>
      </c>
      <c r="K1742">
        <v>44868</v>
      </c>
      <c r="L1742">
        <v>44868</v>
      </c>
      <c r="M1742" t="str">
        <f>TEXT(L1742,"DDDDDDD")</f>
        <v>jueves</v>
      </c>
      <c r="N1742" t="str">
        <v>ZONA ORIENTE</v>
      </c>
      <c r="O1742" t="str">
        <v>CUCUTA</v>
      </c>
      <c r="P1742" t="str">
        <f>IF(ISBLANK(O1742),"0",(VLOOKUP(O1742,REGION,2,FALSE)))</f>
        <v>ORIENTE</v>
      </c>
      <c r="Q1742" t="str">
        <v>MICHAEL ALBERTO CARRILLO RODRIGUEZ</v>
      </c>
      <c r="R1742">
        <v>1143832224</v>
      </c>
      <c r="S1742" t="str">
        <v>DIRECTO</v>
      </c>
      <c r="T1742">
        <v>0.3333333333333333</v>
      </c>
      <c r="U1742">
        <v>0.75</v>
      </c>
      <c r="V1742">
        <v>0.4166666666666667</v>
      </c>
      <c r="W1742" t="str">
        <v>2;5</v>
      </c>
      <c r="X1742">
        <f>NETWORKDAYS(K1742,L1741)</f>
        <v>1</v>
      </c>
      <c r="Y1742" t="str">
        <f>IF(X1742&lt;=2,"CUMPLE","NO CUMPLE")</f>
        <v>CUMPLE</v>
      </c>
    </row>
    <row r="1743" xml:space="preserve">
      <c r="A1743">
        <v>12817315</v>
      </c>
      <c r="B1743" t="str">
        <v>REQUEST</v>
      </c>
      <c r="C1743" t="str">
        <v>CERRADO</v>
      </c>
      <c r="D1743" t="str">
        <v>LINEAL DE CAJAS</v>
      </c>
      <c r="E1743" t="str">
        <v>POS</v>
      </c>
      <c r="F1743" t="str">
        <v>POS</v>
      </c>
      <c r="G1743" t="str">
        <v>WINCOR</v>
      </c>
      <c r="H1743"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la pos numero 1 caja perisferica esta anclada a un telefono que le comparte red; cuando la pos se apaga no prende con facilidad hay que dejarla tres horas para que responda; y cuando carga sale con fecha de facturacion 31/12/1997 y al ingresar el cajero lo saca forzado del sistema y no le permite registrar; quisiera soporte de campo para formatear_x000d_
</v>
      </c>
      <c r="I1743" t="str" xml:space="preserve">
        <v xml:space="preserve">Equipo solicitado:_x000d_
POS WINCOR BEETLE-M II | Nº SERIE: 53R0041409_x000d_
Equipo a impactar:_x000d_
POS WINCOR BEETLE-M | Nº SERIE: 59CD001314_x000d_
Se solicita reemplazo configuración y entrega de POS a usuaria._x000d_
Se debe realizar acta de entrega y retiro respectivamente.</v>
      </c>
      <c r="J1743" t="str">
        <v>Se realiza cambio de pos SN 59CD001314 por pos SN 53R0041409. Se conectan periféricos y se solicita que desbloquen punto de red y se procede a formatear con imagén de pos; se configura IP de pos y se monta todo el sistema operativo. Finaliza la instalación de manera correcta y permite login de usuario. Se informa a Coordinador de Cajas para que creen cau solicitando el cargue de la pos. Se realiza firma de actas de entrega y retiro y se envían por correo a Ever Becerra soporte sistemas de Cencosud</v>
      </c>
      <c r="K1743">
        <v>44868</v>
      </c>
      <c r="L1743">
        <v>44869</v>
      </c>
      <c r="M1743" t="str">
        <f>TEXT(L1743,"DDDDDDD")</f>
        <v>viernes</v>
      </c>
      <c r="N1743" t="str">
        <v>M183 METRO SAN GIL</v>
      </c>
      <c r="O1743" t="str">
        <v>SAN GIL</v>
      </c>
      <c r="P1743" t="str">
        <f>IF(ISBLANK(O1743),"0",(VLOOKUP(O1743,REGION,2,FALSE)))</f>
        <v>ORIENTE</v>
      </c>
      <c r="Q1743" t="str">
        <v>GERMAN ARCINIEGAS CARREÑO</v>
      </c>
      <c r="R1743">
        <f>IF(ISBLANK(Q1743),"0", VLOOKUP(Q1743,PERSONAL,2,FALSE))</f>
        <v>1098743407</v>
      </c>
      <c r="S1743" t="str">
        <v>DIRECTO</v>
      </c>
      <c r="T1743">
        <v>0.3333333333333333</v>
      </c>
      <c r="U1743">
        <v>0.4583333333333333</v>
      </c>
      <c r="V1743">
        <f>IF(ISBLANK(T1743 ),"0",U1743-T1743)</f>
        <v>0.125</v>
      </c>
      <c r="W1743">
        <v>2</v>
      </c>
      <c r="X1743">
        <f>NETWORKDAYS(K1743,L1742)</f>
        <v>1</v>
      </c>
      <c r="Y1743" t="str">
        <f>IF(X1743&lt;=2,"CUMPLE","NO CUMPLE")</f>
        <v>CUMPLE</v>
      </c>
    </row>
    <row r="1744" xml:space="preserve">
      <c r="A1744">
        <v>12860428</v>
      </c>
      <c r="B1744" t="str">
        <v>REQUEST</v>
      </c>
      <c r="C1744" t="str">
        <v>CERRADO</v>
      </c>
      <c r="D1744" t="str">
        <v>TIENDA</v>
      </c>
      <c r="E1744" t="str">
        <v>PORTATIL</v>
      </c>
      <c r="F1744" t="str">
        <v>PORTATIL</v>
      </c>
      <c r="G1744" t="str">
        <v>LENOVO</v>
      </c>
      <c r="H1744" t="str" xml:space="preserve">
        <v xml:space="preserve">Buen día_x000d_
Solicito de su ayuda para realizar el cambio de hostname y desinstalar el office 2013 en el portátil del gerente de tienda_x000d_
Tienda: M195 Neiva_x000d_
Equipo: Portátil_x000d_
Marca: LENOVO_x000d_
Modelo: L440_x000d_
Serial: R900GE8N_x000d_
Hóstname nuevo: M15900NT001_x000d_
Contacto en tienda Gerente Andres Diaz 316 6924763_x000d_
Mil gracias</v>
      </c>
      <c r="I1744" t="str">
        <v>cambiar hostname y desinstalación de 2013 en el portátil del gerente de la tienda</v>
      </c>
      <c r="J1744" t="str">
        <v xml:space="preserve">Se solicita servicio para realizar cambio de hostname y upgrade de office al equipo portátil del gerente de la tienda ya que no está unido correctamente al dominio. Se procede a desinstalar el office version 2013 x32 bits y a instalar la versión 2016x64 bits según las instrucciones de la coordinadora Fabiola; luego se procede a realizar cambio del nombre de equipo para así mismo subirlo correctamente al dominio pero se presentan inconvenientes debido a problemas con la red de la organización; ya que no había punto de red en sitio y el equipo no se conectaba correctamente a la red inalambrica; por lo que se debio esperar varias horas a que el personal de redes habilitara un punto de datos con la mac del portátil para lograr realizar la labor. Una vez finalizado y el equipo correctamente en dominio seguía sin conectarse a la red cswlan11 por lo que se procede a desinstalar el controlador de red e instalarlo de nuevo corrigiendo así la falla; se entrega al gerente un equipo correctamente logeado en el dominio; con office 2016x64 bits y correctamente conectado y operativo en la red inalambrica cswlan11 </v>
      </c>
      <c r="K1744">
        <v>44868</v>
      </c>
      <c r="L1744">
        <v>44869</v>
      </c>
      <c r="M1744" t="str">
        <f>TEXT(L1744,"DDDDDDD")</f>
        <v>viernes</v>
      </c>
      <c r="N1744" t="str">
        <v>M195 METRO SANTA LUCIA</v>
      </c>
      <c r="O1744" t="str">
        <v>NEIVA</v>
      </c>
      <c r="P1744" t="str">
        <f>IF(ISBLANK(O1744),"0",(VLOOKUP(O1744,REGION,2,FALSE)))</f>
        <v>OCCIDENTE</v>
      </c>
      <c r="Q1744" t="str">
        <v>RAFAEL EDUARDO MARTINEZ ROCHA</v>
      </c>
      <c r="R1744">
        <f>IF(ISBLANK(Q1744),"0", VLOOKUP(Q1744,PERSONAL,2,FALSE))</f>
        <v>1014237678</v>
      </c>
      <c r="S1744" t="str">
        <v>DIRECTO</v>
      </c>
      <c r="T1744">
        <v>0.375</v>
      </c>
      <c r="U1744">
        <v>0.625</v>
      </c>
      <c r="V1744">
        <f>IF(ISBLANK(T1744 ),"0",U1744-T1744)</f>
        <v>0.25</v>
      </c>
      <c r="W1744">
        <v>3</v>
      </c>
      <c r="X1744">
        <f>NETWORKDAYS(K1744,L1743)</f>
        <v>2</v>
      </c>
      <c r="Y1744" t="str">
        <f>IF(X1744&lt;=2,"CUMPLE","NO CUMPLE")</f>
        <v>CUMPLE</v>
      </c>
    </row>
    <row r="1745">
      <c r="A1745" t="str">
        <v>DEDICADO</v>
      </c>
      <c r="B1745" t="str">
        <v>DEDICADO</v>
      </c>
      <c r="C1745" t="str">
        <v>CERRADO</v>
      </c>
      <c r="D1745" t="str">
        <v>TIENDA</v>
      </c>
      <c r="E1745" t="str">
        <v>DEDICADO</v>
      </c>
      <c r="F1745" t="str">
        <v>DEDICADO</v>
      </c>
      <c r="G1745" t="str">
        <v>DEDICADO</v>
      </c>
      <c r="H1745" t="str">
        <v>Solicitud de técnico para apoyo en Zona Oriente</v>
      </c>
      <c r="I1745" t="str">
        <v>Solicitud de técnico para apoyo en Zona Oriente</v>
      </c>
      <c r="J1745" t="str">
        <v>Se realiza actividad de acompañamiento en Zona Oriente</v>
      </c>
      <c r="K1745">
        <v>44869</v>
      </c>
      <c r="L1745">
        <v>44869</v>
      </c>
      <c r="M1745" t="str">
        <f>TEXT(L1745,"DDDDDDD")</f>
        <v>viernes</v>
      </c>
      <c r="N1745" t="str">
        <v>ZONA ORIENTE</v>
      </c>
      <c r="O1745" t="str">
        <v>CUCUTA</v>
      </c>
      <c r="P1745" t="str">
        <f>IF(ISBLANK(O1745),"0",(VLOOKUP(O1745,REGION,2,FALSE)))</f>
        <v>ORIENTE</v>
      </c>
      <c r="Q1745" t="str">
        <v>MICHAEL ALBERTO CARRILLO RODRIGUEZ</v>
      </c>
      <c r="R1745">
        <v>1143832224</v>
      </c>
      <c r="S1745" t="str">
        <v>DIRECTO</v>
      </c>
      <c r="T1745">
        <v>0.3333333333333333</v>
      </c>
      <c r="U1745">
        <v>0.75</v>
      </c>
      <c r="V1745">
        <v>0.4166666666666667</v>
      </c>
      <c r="W1745" t="str">
        <v>2;5</v>
      </c>
      <c r="X1745">
        <f>NETWORKDAYS(K1745,L1744)</f>
        <v>1</v>
      </c>
      <c r="Y1745" t="str">
        <f>IF(X1745&lt;=2,"CUMPLE","NO CUMPLE")</f>
        <v>CUMPLE</v>
      </c>
    </row>
    <row r="1746">
      <c r="A1746" t="str">
        <v>DEDICADO</v>
      </c>
      <c r="B1746" t="str">
        <v>DEDICADO</v>
      </c>
      <c r="C1746" t="str">
        <v>CERRADO</v>
      </c>
      <c r="D1746" t="str">
        <v>TIENDA</v>
      </c>
      <c r="E1746" t="str">
        <v>DEDICADO</v>
      </c>
      <c r="F1746" t="str">
        <v>DEDICADO</v>
      </c>
      <c r="G1746" t="str">
        <v>DEDICADO</v>
      </c>
      <c r="H1746" t="str">
        <v>Solicitud de técnico para apoyo en Zona Oriente</v>
      </c>
      <c r="I1746" t="str">
        <v>Solicitud de técnico para apoyo en Zona Oriente</v>
      </c>
      <c r="J1746" t="str">
        <v>Se realiza actividad de acompañamiento en Zona Oriente</v>
      </c>
      <c r="K1746">
        <v>44873</v>
      </c>
      <c r="L1746">
        <v>44873</v>
      </c>
      <c r="M1746" t="str">
        <f>TEXT(L1746,"DDDDDDD")</f>
        <v>martes</v>
      </c>
      <c r="N1746" t="str">
        <v>ZONA ORIENTE</v>
      </c>
      <c r="O1746" t="str">
        <v>CUCUTA</v>
      </c>
      <c r="P1746" t="str">
        <f>IF(ISBLANK(O1746),"0",(VLOOKUP(O1746,REGION,2,FALSE)))</f>
        <v>ORIENTE</v>
      </c>
      <c r="Q1746" t="str">
        <v>MICHAEL ALBERTO CARRILLO RODRIGUEZ</v>
      </c>
      <c r="R1746">
        <v>1143832224</v>
      </c>
      <c r="S1746" t="str">
        <v>DIRECTO</v>
      </c>
      <c r="T1746">
        <v>0.3333333333333333</v>
      </c>
      <c r="U1746">
        <v>0.75</v>
      </c>
      <c r="V1746">
        <v>0.4166666666666667</v>
      </c>
      <c r="W1746" t="str">
        <v>2;5</v>
      </c>
      <c r="X1746">
        <f>NETWORKDAYS(K1746,L1745)</f>
        <v>-3</v>
      </c>
      <c r="Y1746" t="str">
        <f>IF(X1746&lt;=2,"CUMPLE","NO CUMPLE")</f>
        <v>CUMPLE</v>
      </c>
    </row>
    <row r="1747" xml:space="preserve">
      <c r="A1747">
        <v>12871863</v>
      </c>
      <c r="B1747" t="str">
        <v>INCIDENT</v>
      </c>
      <c r="C1747" t="str">
        <v>CERRADO</v>
      </c>
      <c r="D1747" t="str">
        <v>LINEAL DE CAJAS</v>
      </c>
      <c r="E1747" t="str">
        <v>BALANZA</v>
      </c>
      <c r="F1747" t="str">
        <v>SCANNER</v>
      </c>
      <c r="G1747" t="str">
        <v>ZEBRA</v>
      </c>
      <c r="H1747"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Buena tarde_x000d_
_x000d_
por favor me colaboran para verificar balanza-scaner de la pos 13</v>
      </c>
      <c r="I1747" t="str">
        <v>Urgency is changed from '' to '1 Critica' by the System Impact is manually changed from '' to '4 Usuario'</v>
      </c>
      <c r="J1747" t="str">
        <v>Se realiza instalación del scanner balanza Zebra en el lineal de cajas ubicación 13 y se retira el scanner balanza datalogic 9800 con serial F15C19464. Se procede a realizar conexiones del scanner balanza zebra en su punto; se realizan pruebas de precio así como también pruebas de peso en todos sus puntos con la coordinadora de cajas. El scanner balanza responde correctamente; se deja en pruebas sin ninguna novedad. Se entrega a satisfacción del usuario.</v>
      </c>
      <c r="K1747">
        <v>44873</v>
      </c>
      <c r="L1747">
        <v>44873</v>
      </c>
      <c r="M1747" t="str">
        <f>TEXT(L1747,"DDDDDDD")</f>
        <v>martes</v>
      </c>
      <c r="N1747" t="str">
        <v>J047 JUMBO GIRARDOT</v>
      </c>
      <c r="O1747" t="str">
        <v>GIRARDOT</v>
      </c>
      <c r="P1747" t="str">
        <f>IF(ISBLANK(O1747),"0",(VLOOKUP(O1747,REGION,2,FALSE)))</f>
        <v>OCCIDENTE</v>
      </c>
      <c r="Q1747" t="str">
        <v>RAFAEL ARDILA PUENTES</v>
      </c>
      <c r="R1747">
        <f>IF(ISBLANK(Q1747),"0", VLOOKUP(Q1747,PERSONAL,2,FALSE))</f>
        <v>1018419858</v>
      </c>
      <c r="S1747" t="str">
        <v>ALIADO</v>
      </c>
      <c r="T1747">
        <v>0.8125</v>
      </c>
      <c r="U1747">
        <v>0.8541666666666666</v>
      </c>
      <c r="V1747">
        <f>IF(ISBLANK(T1747 ),"0",U1747-T1747)</f>
        <v>0.04166666666666663</v>
      </c>
      <c r="W1747">
        <v>1</v>
      </c>
      <c r="X1747">
        <f>NETWORKDAYS(K1747,L1746)</f>
        <v>1</v>
      </c>
      <c r="Y1747" t="str">
        <f>IF(X1747&lt;=2,"CUMPLE","NO CUMPLE")</f>
        <v>CUMPLE</v>
      </c>
    </row>
    <row r="1748" xml:space="preserve">
      <c r="A1748">
        <v>12870443</v>
      </c>
      <c r="B1748" t="str">
        <v>INCIDENT</v>
      </c>
      <c r="C1748" t="str">
        <v>CERRADO</v>
      </c>
      <c r="D1748" t="str">
        <v>LINEAL DE CAJAS</v>
      </c>
      <c r="E1748" t="str">
        <v>POS</v>
      </c>
      <c r="F1748" t="str">
        <v>POS</v>
      </c>
      <c r="G1748" t="str">
        <v>WINCOR</v>
      </c>
      <c r="H1748"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pos N12 se encuentra apagada por recalentamiento. la encendemos y nuevamente se apaga</v>
      </c>
      <c r="I1748" t="str">
        <v>Favor nos ayudan con el mantenimiento de la POS</v>
      </c>
      <c r="J1748" t="str">
        <v>Se procede a realizar validación del equipo tipo pos caja número 12; la pos presenta problemas de recalentamiento y reinicios. Se procede a verificar que el equipo no muestra video en los visores. Se realiza mantenimiento a componentes internos de la pos; se efectúan pruebas de funcionamiento donde se valida que la pos enciende; pero sigue sin generar video. Se realiza prueba de cambio de disco duro de una máquina que esté operativa; el disco funciona correctamente; se verifica realizando cambio de memoria RAM que estén operando en otra pos y la falla persiste; se realiza ajustes del cableado que componen el visor y persiste el problema de video.  Luego de las pruebas realizadas se le escala al personal de sistemas de Cencosud sobre las novedades y se determina que la board y los slot o ranuras donde se ubican las memorias RAM presentan fallas. El personal de sistemas de Cencosud indica sobre la solicitud de una nuevas pos.  Nota (cabe resaltar que estas fallas son originadas y según reporte del supervisor del área de cajas por problemas con bajones de luz en la tienda; debido a eso se presenta que la pos con n°12 con la afectación quedo así luego de esas alteraciones del fluido eléctrico)</v>
      </c>
      <c r="K1748">
        <v>44873</v>
      </c>
      <c r="L1748">
        <v>44874</v>
      </c>
      <c r="M1748" t="str">
        <f>TEXT(L1748,"DDDDDDD")</f>
        <v>miércoles</v>
      </c>
      <c r="N1748" t="str">
        <v>J045 JUMBO AV.DEL FERROCARRIL SANTA MARTA</v>
      </c>
      <c r="O1748" t="str">
        <v>SANTA MARTA</v>
      </c>
      <c r="P1748" t="str">
        <f>IF(ISBLANK(O1748),"0",(VLOOKUP(O1748,REGION,2,FALSE)))</f>
        <v>COSTA</v>
      </c>
      <c r="Q1748" t="str">
        <v>ENRIQUE RAFAEL PONZON ORTEGA</v>
      </c>
      <c r="R1748">
        <f>IF(ISBLANK(Q1748),"0", VLOOKUP(Q1748,PERSONAL,2,FALSE))</f>
        <v>1082888515</v>
      </c>
      <c r="S1748" t="str">
        <v>DIRECTO</v>
      </c>
      <c r="T1748">
        <v>0.3541666666666667</v>
      </c>
      <c r="U1748">
        <v>0.4791666666666667</v>
      </c>
      <c r="V1748">
        <f>IF(ISBLANK(T1748 ),"0",U1748-T1748)</f>
        <v>0.125</v>
      </c>
      <c r="W1748">
        <v>2</v>
      </c>
      <c r="X1748">
        <f>NETWORKDAYS(K1748,L1747)</f>
        <v>1</v>
      </c>
      <c r="Y1748" t="str">
        <f>IF(X1748&lt;=2,"CUMPLE","NO CUMPLE")</f>
        <v>CUMPLE</v>
      </c>
    </row>
    <row r="1749" xml:space="preserve">
      <c r="A1749">
        <v>12871161</v>
      </c>
      <c r="B1749" t="str">
        <v>REQUEST</v>
      </c>
      <c r="C1749" t="str">
        <v>CERRADO</v>
      </c>
      <c r="D1749" t="str">
        <v>TIENDA</v>
      </c>
      <c r="E1749" t="str">
        <v>BALANZA</v>
      </c>
      <c r="F1749" t="str">
        <v>MESA</v>
      </c>
      <c r="G1749" t="str">
        <v>METTLER</v>
      </c>
      <c r="H1749" t="str" xml:space="preserve">
        <v xml:space="preserve">Buenas tarde_x000d_
cordial saludo_x000d_
se requiere migrar las balanzas_x000d_
Para la nueva etiqueta de Sellos Nutricionales_x000d_
bPlus_T2 B932069624_x000d_
bPlus_T2 C209619346_x000d_
bPlus_H2 C210664778_x000d_
bPlus_H2 B932081982_x000d_
bPlus_H2 B933093595_x000d_
bPlus_H2 C210658559</v>
      </c>
      <c r="I1749" t="str" xml:space="preserve">
        <v xml:space="preserve">Transfer Assignee from '' to 'Espinosa Rodriguez; Jamir Leandro '_x000d_
Transfer Group from 'Soporte_Onsite_REG_Costa_SM Colombia' to 'Soporte_Onsite_REG_Remoto_SM Colombia'</v>
      </c>
      <c r="J1749" t="str">
        <v xml:space="preserve">Se realiza migración y configuracion de las balanzas colgantes y de mesa para las nuevas etiquetas de las secciones  de carniceria; pescadería; panaderia; charcutería y platos preparados de números de SN: B932069624; C209619346; C210664778; B932081982; B933093595 Y C210658559. Se realizan pruebas de las balanza exitosamente </v>
      </c>
      <c r="K1749">
        <v>44873</v>
      </c>
      <c r="L1749">
        <v>44874</v>
      </c>
      <c r="M1749" t="str">
        <f>TEXT(L1749,"DDDDDDD")</f>
        <v>miércoles</v>
      </c>
      <c r="N1749" t="str">
        <v>M085 METRO MONTERIA</v>
      </c>
      <c r="O1749" t="str">
        <v>MONTERIA</v>
      </c>
      <c r="P1749" t="str">
        <f>IF(ISBLANK(O1749),"0",(VLOOKUP(O1749,REGION,2,FALSE)))</f>
        <v>COSTA</v>
      </c>
      <c r="Q1749" t="str">
        <v>IVÁN DARÍO MAESTRE MORENO</v>
      </c>
      <c r="R1749">
        <f>IF(ISBLANK(Q1749),"0", VLOOKUP(Q1749,PERSONAL,2,FALSE))</f>
        <v>15647922</v>
      </c>
      <c r="S1749" t="str">
        <v>DIRECTO</v>
      </c>
      <c r="T1749">
        <v>0.3333333333333333</v>
      </c>
      <c r="U1749">
        <v>0.5208333333333334</v>
      </c>
      <c r="V1749">
        <f>IF(ISBLANK(T1749 ),"0",U1749-T1749)</f>
        <v>0.18750000000000006</v>
      </c>
      <c r="W1749">
        <v>3</v>
      </c>
      <c r="X1749">
        <f>NETWORKDAYS(K1749,L1748)</f>
        <v>2</v>
      </c>
      <c r="Y1749" t="str">
        <f>IF(X1749&lt;=2,"CUMPLE","NO CUMPLE")</f>
        <v>CUMPLE</v>
      </c>
    </row>
    <row r="1750" xml:space="preserve">
      <c r="A1750">
        <v>12860805</v>
      </c>
      <c r="B1750" t="str">
        <v>REQUEST</v>
      </c>
      <c r="C1750" t="str">
        <v>CERRADO</v>
      </c>
      <c r="D1750" t="str">
        <v>TIENDA</v>
      </c>
      <c r="E1750" t="str">
        <v>IMPRESORA</v>
      </c>
      <c r="F1750" t="str">
        <v>PORTATIL</v>
      </c>
      <c r="G1750" t="str">
        <v>ZEBRA</v>
      </c>
      <c r="H1750"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 tarde solicitamos configuracion de la impresora portatil de peroques las cuales no presenta red._x000d_
_x000d_
Gracias_x000d_
Indicar la ubicacion del computador en la tienda o sede: tienda_x000d_
</v>
      </c>
      <c r="I1750" t="str">
        <v>Configurar las dos impresoras portables a la CSWLAN12 con el usuario y contraseña de la tienda</v>
      </c>
      <c r="J1750" t="str">
        <v>Se realizó la configuración de 2 impresoras portables la ZQ521 S/N: XXRBJ211700305 y la QLn420 S/N: XXQVJ171500064; como en la tienda no habia cable USB para configurar la impresora se tuvo que salir a buscarlo para poder realizar la labor. Se  dejan operativas las impresoras.</v>
      </c>
      <c r="K1750">
        <v>44874</v>
      </c>
      <c r="L1750">
        <v>44874</v>
      </c>
      <c r="M1750" t="str">
        <f>TEXT(L1750,"DDDDDDD")</f>
        <v>miércoles</v>
      </c>
      <c r="N1750" t="str">
        <v>M073 METRO MOSQUERA</v>
      </c>
      <c r="O1750" t="str">
        <v>MOSQUERA</v>
      </c>
      <c r="P1750" t="str">
        <f>IF(ISBLANK(O1750),"0",(VLOOKUP(O1750,REGION,2,FALSE)))</f>
        <v>BOGOTA</v>
      </c>
      <c r="Q1750" t="str">
        <v>ALEXANDER CASTILLO SOTELO</v>
      </c>
      <c r="R1750">
        <f>IF(ISBLANK(Q1750),"0", VLOOKUP(Q1750,PERSONAL,2,FALSE))</f>
        <v>80216449</v>
      </c>
      <c r="S1750" t="str">
        <v>ALIADO</v>
      </c>
      <c r="T1750">
        <v>0.4166666666666667</v>
      </c>
      <c r="U1750">
        <v>0.5</v>
      </c>
      <c r="V1750">
        <f>IF(ISBLANK(T1750 ),"0",U1750-T1750)</f>
        <v>0.08333333333333331</v>
      </c>
      <c r="W1750">
        <v>1</v>
      </c>
      <c r="X1750">
        <f>NETWORKDAYS(K1750,L1749)</f>
        <v>1</v>
      </c>
      <c r="Y1750" t="str">
        <f>IF(X1750&lt;=2,"CUMPLE","NO CUMPLE")</f>
        <v>CUMPLE</v>
      </c>
    </row>
    <row r="1751">
      <c r="A1751" t="str">
        <v>DEDICADO</v>
      </c>
      <c r="B1751" t="str">
        <v>DEDICADO</v>
      </c>
      <c r="C1751" t="str">
        <v>CERRADO</v>
      </c>
      <c r="D1751" t="str">
        <v>TIENDA</v>
      </c>
      <c r="E1751" t="str">
        <v>DEDICADO</v>
      </c>
      <c r="F1751" t="str">
        <v>DEDICADO</v>
      </c>
      <c r="G1751" t="str">
        <v>DEDICADO</v>
      </c>
      <c r="H1751" t="str">
        <v>Solicitud de técnico para apoyo en Zona Oriente</v>
      </c>
      <c r="I1751" t="str">
        <v>Solicitud de técnico para apoyo en Zona Oriente</v>
      </c>
      <c r="J1751" t="str">
        <v>Se realiza actividad de acompañamiento en Zona Oriente</v>
      </c>
      <c r="K1751">
        <v>44874</v>
      </c>
      <c r="L1751">
        <v>44874</v>
      </c>
      <c r="M1751" t="str">
        <f>TEXT(L1751,"DDDDDDD")</f>
        <v>miércoles</v>
      </c>
      <c r="N1751" t="str">
        <v>ZONA ORIENTE</v>
      </c>
      <c r="O1751" t="str">
        <v>CUCUTA</v>
      </c>
      <c r="P1751" t="str">
        <f>IF(ISBLANK(O1751),"0",(VLOOKUP(O1751,REGION,2,FALSE)))</f>
        <v>ORIENTE</v>
      </c>
      <c r="Q1751" t="str">
        <v>MICHAEL ALBERTO CARRILLO RODRIGUEZ</v>
      </c>
      <c r="R1751">
        <v>1143832224</v>
      </c>
      <c r="S1751" t="str">
        <v>DIRECTO</v>
      </c>
      <c r="T1751">
        <v>0.3333333333333333</v>
      </c>
      <c r="U1751">
        <v>0.75</v>
      </c>
      <c r="V1751">
        <v>0.4166666666666667</v>
      </c>
      <c r="W1751" t="str">
        <v>2;5</v>
      </c>
      <c r="X1751">
        <f>NETWORKDAYS(K1751,L1750)</f>
        <v>1</v>
      </c>
      <c r="Y1751" t="str">
        <f>IF(X1751&lt;=2,"CUMPLE","NO CUMPLE")</f>
        <v>CUMPLE</v>
      </c>
    </row>
    <row r="1752" xml:space="preserve">
      <c r="A1752">
        <v>12872099</v>
      </c>
      <c r="B1752" t="str">
        <v>REQUEST</v>
      </c>
      <c r="C1752" t="str">
        <v>CERRADO</v>
      </c>
      <c r="D1752" t="str">
        <v>TIENDA</v>
      </c>
      <c r="E1752" t="str">
        <v>BALANZA</v>
      </c>
      <c r="F1752" t="str">
        <v>MESA</v>
      </c>
      <c r="G1752" t="str">
        <v>METTLER</v>
      </c>
      <c r="H1752" t="str" xml:space="preserve">
        <v xml:space="preserve">Datos usuario_x000d_
Nombre: Diego Alejandro Cortes Rozo_x000d_
Correo: DiegoAlejandro.CortesRozo@cencosud.com.co_x000d_
Usuario AD: DAcorteR_x000d_
Pais: Colombia_x000d_
Ubicacion: M073 METRO MOSQUERA_x000d_
Zona: Colombia Bogota_x000d_
Unidad de Negocio: ADM CENTRAL_x000d_
Servicio: Sistemas_x000d_
Telefono: 3174373287_x000d_
Anexo: 3174373287_x000d_
Descripcion: Buenas Noches_x000d_
_x000d_
Realizar la instalacion del nuevo papel a las Balanzas y configurar el papel segun manual adjunto al Ticket_x000d_
_x000d_
Fecha Visita: 09-11-2022_x000d_
Area donde su ubica la balanza: Tienda</v>
      </c>
      <c r="I1752" t="str" xml:space="preserve">
        <v xml:space="preserve">Transfer Assignee from '' to 'Espinosa Rodriguez; Jamir Leandro '_x000d_
Transfer Group from 'Soporte_Onsite_BOGOTA' to 'Soporte_Onsite_REG_Remoto_SM Colombia'</v>
      </c>
      <c r="J1752" t="str">
        <v>No se pudo realizar la labor por que no habian llegado las etiquetas a la tienda. Se debe programar nuevamente la visita</v>
      </c>
      <c r="K1752">
        <v>44874</v>
      </c>
      <c r="L1752">
        <v>44874</v>
      </c>
      <c r="M1752" t="str">
        <f>TEXT(L1752,"DDDDDDD")</f>
        <v>miércoles</v>
      </c>
      <c r="N1752" t="str">
        <v>M073 METRO MOSQUERA</v>
      </c>
      <c r="O1752" t="str">
        <v>MOSQUERA</v>
      </c>
      <c r="P1752" t="str">
        <f>IF(ISBLANK(O1752),"0",(VLOOKUP(O1752,REGION,2,FALSE)))</f>
        <v>BOGOTA</v>
      </c>
      <c r="Q1752" t="str">
        <v>ALEXANDER CASTILLO SOTELO</v>
      </c>
      <c r="R1752">
        <f>IF(ISBLANK(Q1752),"0", VLOOKUP(Q1752,PERSONAL,2,FALSE))</f>
        <v>80216449</v>
      </c>
      <c r="S1752" t="str">
        <v>ALIADO</v>
      </c>
      <c r="T1752">
        <v>0.5</v>
      </c>
      <c r="U1752">
        <v>0.5416666666666666</v>
      </c>
      <c r="V1752">
        <f>IF(ISBLANK(T1752 ),"0",U1752-T1752)</f>
        <v>0.04166666666666663</v>
      </c>
      <c r="W1752">
        <v>1</v>
      </c>
      <c r="X1752">
        <f>NETWORKDAYS(K1752,L1751)</f>
        <v>1</v>
      </c>
      <c r="Y1752" t="str">
        <f>IF(X1752&lt;=2,"CUMPLE","NO CUMPLE")</f>
        <v>CUMPLE</v>
      </c>
    </row>
    <row r="1753" xml:space="preserve">
      <c r="A1753">
        <v>12872086</v>
      </c>
      <c r="B1753" t="str">
        <v>REQUEST</v>
      </c>
      <c r="C1753" t="str">
        <v>CERRADO</v>
      </c>
      <c r="D1753" t="str">
        <v>TIENDA</v>
      </c>
      <c r="E1753" t="str">
        <v>WIFI</v>
      </c>
      <c r="F1753" t="str">
        <v>WIFI</v>
      </c>
      <c r="G1753" t="str">
        <v>WIFI</v>
      </c>
      <c r="H1753"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ADM CENTRAL_x000d_
Servicio: Sistemas_x000d_
Telefono: 3174373287_x000d_
Anexo: 3174373287_x000d_
Descripcion: Buenas Noches_x000d_
_x000d_
Realizar acompañamiento a la tienda Metro Facatativa; Sera migrada los equipos de comunicacion Huawei_x000d_
_x000d_
Fecha Visita: 10-11-2022_x000d_
_x000d_
Validar:_x000d_
_x000d_
PDA_x000d_
POS_x000d_
DESKTOP_x000d_
MICROSENS_x000d_
VERIFICADORES_x000d_
_x000d_
Gracias_x000d_
_x000d_
Saludos_x000d_
Indicar la ubicacion del computador en la tienda o sede: Tienda</v>
      </c>
      <c r="I1753" t="str" xml:space="preserve">
        <v xml:space="preserve">Transfer Assignee from '' to 'Espinosa Rodriguez; Jamir Leandro '_x000d_
Transfer Group from 'Soporte_Onsite_BOGOTA' to 'Soporte_Onsite_REG_Remoto_SM Colombia'</v>
      </c>
      <c r="J1753" t="str">
        <v>No se realizo la actividad ya que no se hizo el cambio de los equipos la noche anterior.</v>
      </c>
      <c r="K1753">
        <v>44875</v>
      </c>
      <c r="L1753">
        <v>44875</v>
      </c>
      <c r="M1753" t="str">
        <f>TEXT(L1753,"DDDDDDD")</f>
        <v>jueves</v>
      </c>
      <c r="N1753" t="str">
        <v>M074 METRO FACATATIVA</v>
      </c>
      <c r="O1753" t="str">
        <v>FACATATIVA</v>
      </c>
      <c r="P1753" t="str">
        <f>IF(ISBLANK(O1753),"0",(VLOOKUP(O1753,REGION,2,FALSE)))</f>
        <v>BOGOTA</v>
      </c>
      <c r="Q1753" t="str">
        <v>ALEXANDER CASTILLO SOTELO</v>
      </c>
      <c r="R1753">
        <f>IF(ISBLANK(Q1753),"0", VLOOKUP(Q1753,PERSONAL,2,FALSE))</f>
        <v>80216449</v>
      </c>
      <c r="S1753" t="str">
        <v>ALIADO</v>
      </c>
      <c r="T1753">
        <v>0.2916666666666667</v>
      </c>
      <c r="U1753">
        <v>0.3333333333333333</v>
      </c>
      <c r="V1753">
        <v>0.04166666666666663</v>
      </c>
      <c r="W1753">
        <v>1</v>
      </c>
      <c r="X1753">
        <f>NETWORKDAYS(K1753,L1752)</f>
        <v>-2</v>
      </c>
      <c r="Y1753" t="str">
        <f>IF(X1753&lt;=2,"CUMPLE","NO CUMPLE")</f>
        <v>CUMPLE</v>
      </c>
    </row>
    <row r="1754" xml:space="preserve">
      <c r="A1754">
        <v>12876321</v>
      </c>
      <c r="B1754" t="str">
        <v>INCIDENT</v>
      </c>
      <c r="C1754" t="str">
        <v>CERRADO</v>
      </c>
      <c r="D1754" t="str">
        <v>TIENDA</v>
      </c>
      <c r="E1754" t="str">
        <v>PDA</v>
      </c>
      <c r="F1754" t="str">
        <v>PDA</v>
      </c>
      <c r="G1754" t="str">
        <v>HONEYWELL</v>
      </c>
      <c r="H1754"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Se solicita realizar configuracion pda PFT ya que esta presentando fallas_x000d_
_x000d_
Muchas gracias</v>
      </c>
      <c r="I1754" t="str">
        <v xml:space="preserve">Formatear la PDA de PFT segun manual enviado	</v>
      </c>
      <c r="J1754" t="str">
        <v>Se realizó la configuración del archivo Mocha para que permita el ingreso a la aplicación de Genexis; se hacen las prueba y se deja operativa la PDA.</v>
      </c>
      <c r="K1754">
        <v>44875</v>
      </c>
      <c r="L1754">
        <v>44875</v>
      </c>
      <c r="M1754" t="str">
        <f>TEXT(L1754,"DDDDDDD")</f>
        <v>jueves</v>
      </c>
      <c r="N1754" t="str">
        <v>M074 METRO FACATATIVA</v>
      </c>
      <c r="O1754" t="str">
        <v>FACATATIVA</v>
      </c>
      <c r="P1754" t="str">
        <f>IF(ISBLANK(O1754),"0",(VLOOKUP(O1754,REGION,2,FALSE)))</f>
        <v>BOGOTA</v>
      </c>
      <c r="Q1754" t="str">
        <v>ALEXANDER CASTILLO SOTELO</v>
      </c>
      <c r="R1754">
        <f>IF(ISBLANK(Q1754),"0", VLOOKUP(Q1754,PERSONAL,2,FALSE))</f>
        <v>80216449</v>
      </c>
      <c r="S1754" t="str">
        <v>ALIADO</v>
      </c>
      <c r="T1754">
        <v>0.375</v>
      </c>
      <c r="U1754">
        <v>0.4166666666666667</v>
      </c>
      <c r="V1754">
        <v>0.041666666666666685</v>
      </c>
      <c r="W1754">
        <v>1</v>
      </c>
      <c r="X1754">
        <f>NETWORKDAYS(K1754,L1753)</f>
        <v>1</v>
      </c>
      <c r="Y1754" t="str">
        <f>IF(X1754&lt;=2,"CUMPLE","NO CUMPLE")</f>
        <v>CUMPLE</v>
      </c>
    </row>
    <row r="1755" xml:space="preserve">
      <c r="A1755">
        <v>12876341</v>
      </c>
      <c r="B1755" t="str">
        <v>INCIDENT</v>
      </c>
      <c r="C1755" t="str">
        <v>CERRADO</v>
      </c>
      <c r="D1755" t="str">
        <v>PLATOS PREPARADOS</v>
      </c>
      <c r="E1755" t="str">
        <v>POS</v>
      </c>
      <c r="F1755" t="str">
        <v>POS</v>
      </c>
      <c r="G1755" t="str">
        <v>WINCOR</v>
      </c>
      <c r="H1755"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Supermercados_x000d_
Servicio: Tiendas &amp; Centros de Distribucion_x000d_
Telefono: 3008173709_x000d_
Anexo: null_x000d_
Descripcion: Buenos dias_x000d_
_x000d_
Cordial saludo_x000d_
_x000d_
se solicita realizar revision de la caja # 25 ( area Platos Preparados ) la cual esta presentando fallas de calentamiento y se apaga_x000d_
_x000d_
Muchas Gracias</v>
      </c>
      <c r="I1755" t="str">
        <v xml:space="preserve">Validar la POS de Platos Preparados. la cual se esta apagando y presentando Sobrecalentamiento	</v>
      </c>
      <c r="J1755" t="str" xml:space="preserve">
        <v xml:space="preserve">Se realizó la revisión de la POS y se observa que los ventiladores no estaban funcionando y por esta razón se apaga la POS; se les hace limpieza y se dejan funcionando los 2 laterales; pero el FAN del frente (Pequeño) no funcionó mas. Se debe reemplazar. Se deja la POS funcionando pero pendiente del cambio de la parte._x000d_
_x000d_
Marca Wincor_x000d_
Modelo Beetle M_x000d_
Serial 6498506426</v>
      </c>
      <c r="K1755">
        <v>44875</v>
      </c>
      <c r="L1755">
        <v>44875</v>
      </c>
      <c r="M1755" t="str">
        <f>TEXT(L1755,"DDDDDDD")</f>
        <v>jueves</v>
      </c>
      <c r="N1755" t="str">
        <v>M074 METRO FACATATIVA</v>
      </c>
      <c r="O1755" t="str">
        <v>FACATATIVA</v>
      </c>
      <c r="P1755" t="str">
        <f>IF(ISBLANK(O1755),"0",(VLOOKUP(O1755,REGION,2,FALSE)))</f>
        <v>BOGOTA</v>
      </c>
      <c r="Q1755" t="str">
        <v>ALEXANDER CASTILLO SOTELO</v>
      </c>
      <c r="R1755">
        <f>IF(ISBLANK(Q1755),"0", VLOOKUP(Q1755,PERSONAL,2,FALSE))</f>
        <v>80216449</v>
      </c>
      <c r="S1755" t="str">
        <v>ALIADO</v>
      </c>
      <c r="T1755">
        <v>0.4166666666666667</v>
      </c>
      <c r="U1755">
        <v>0.4583333333333333</v>
      </c>
      <c r="V1755">
        <v>0.04166666666666663</v>
      </c>
      <c r="W1755">
        <v>0</v>
      </c>
      <c r="X1755">
        <f>NETWORKDAYS(K1755,L1754)</f>
        <v>1</v>
      </c>
      <c r="Y1755" t="str">
        <f>IF(X1755&lt;=2,"CUMPLE","NO CUMPLE")</f>
        <v>CUMPLE</v>
      </c>
    </row>
    <row r="1756" xml:space="preserve">
      <c r="A1756">
        <v>12876861</v>
      </c>
      <c r="B1756" t="str">
        <v>INCIDENT</v>
      </c>
      <c r="C1756" t="str">
        <v>CERRADO</v>
      </c>
      <c r="D1756" t="str">
        <v>TIENDA</v>
      </c>
      <c r="E1756" t="str">
        <v>IMPRESORA</v>
      </c>
      <c r="F1756" t="str">
        <v>PORTABLE</v>
      </c>
      <c r="G1756" t="str">
        <v>ZEBRA</v>
      </c>
      <c r="H1756"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Supermercados_x000d_
Servicio: Tiendas &amp; Centros de Distribucion_x000d_
Telefono: 3118214729_x000d_
Anexo: 3176435870_x000d_
Descripcion: Buen dia_x000d_
Solicito de su colaboracion con la configuracion de la impresora portatil zebra.</v>
      </c>
      <c r="I1756" t="str">
        <v xml:space="preserve">Realizar configuracion de la impresora Zebra Portable de la tienda Metro Facatativa	</v>
      </c>
      <c r="J1756" t="str">
        <v>Se realiza la coniguración de la impresora para conectarse a la RED; se hacen las pruebas y salen correctas. Se deja operativo el equipo.</v>
      </c>
      <c r="K1756">
        <v>44875</v>
      </c>
      <c r="L1756">
        <v>44875</v>
      </c>
      <c r="M1756" t="str">
        <f>TEXT(L1756,"DDDDDDD")</f>
        <v>jueves</v>
      </c>
      <c r="N1756" t="str">
        <v>M074 METRO FACATATIVA</v>
      </c>
      <c r="O1756" t="str">
        <v>FACATATIVA</v>
      </c>
      <c r="P1756" t="str">
        <f>IF(ISBLANK(O1756),"0",(VLOOKUP(O1756,REGION,2,FALSE)))</f>
        <v>BOGOTA</v>
      </c>
      <c r="Q1756" t="str">
        <v>ALEXANDER CASTILLO SOTELO</v>
      </c>
      <c r="R1756">
        <f>IF(ISBLANK(Q1756),"0", VLOOKUP(Q1756,PERSONAL,2,FALSE))</f>
        <v>80216449</v>
      </c>
      <c r="S1756" t="str">
        <v>ALIADO</v>
      </c>
      <c r="T1756">
        <v>0.3333333333333333</v>
      </c>
      <c r="U1756">
        <v>0.375</v>
      </c>
      <c r="V1756">
        <v>0.041666666666666685</v>
      </c>
      <c r="W1756">
        <v>0</v>
      </c>
      <c r="X1756">
        <f>NETWORKDAYS(K1756,L1755)</f>
        <v>1</v>
      </c>
      <c r="Y1756" t="str">
        <f>IF(X1756&lt;=2,"CUMPLE","NO CUMPLE")</f>
        <v>CUMPLE</v>
      </c>
    </row>
    <row r="1757" xml:space="preserve">
      <c r="A1757">
        <v>12877595</v>
      </c>
      <c r="B1757" t="str">
        <v>REQUEST</v>
      </c>
      <c r="C1757" t="str">
        <v>CERRADO</v>
      </c>
      <c r="D1757" t="str">
        <v>TIENDA</v>
      </c>
      <c r="E1757" t="str">
        <v>BALANZA</v>
      </c>
      <c r="F1757" t="str">
        <v>MESA</v>
      </c>
      <c r="G1757" t="str">
        <v>METTLER</v>
      </c>
      <c r="H1757" t="str" xml:space="preserve">
        <v xml:space="preserve">Datos usuario_x000d_
Nombre: Diego Alejandro Cortes Rozo_x000d_
Correo: DiegoAlejandro.CortesRozo@cencosud.com.co_x000d_
Usuario AD: DAcorteR_x000d_
Pais: Colombia_x000d_
Ubicacion: M073 METRO MOSQUERA_x000d_
Zona: Colombia Bogota_x000d_
Unidad de Negocio: ADM CENTRAL_x000d_
Servicio: Sistemas_x000d_
Telefono: 3174373287_x000d_
Anexo: 3174373287_x000d_
Descripcion: Buenas Noches_x000d_
_x000d_
Realizar la instalacion del nuevo papel a las Balanzas y configurar el papel segun manual adjunto al Ticket_x000d_
_x000d_
Fecha Visita: 10-11-2022_x000d_
Area donde su ubica la balanza: Tienda</v>
      </c>
      <c r="I1757" t="str">
        <v>AHD05439:Copied from Request 12872099</v>
      </c>
      <c r="J1757" t="str">
        <v>Se realizó el cambio del nuevo papel a las balanzas y se realizó la configuración en cada una (4); Se esperó para que hicieran la respectiva actualización del modelo nuevo; pero en las balanzas colgantes no imprimia completo; así que se probó con diferentes configuraciones para poder ajustar los textos en la etiqueta. Se dejaron operativas las balanzas.</v>
      </c>
      <c r="K1757">
        <v>44875</v>
      </c>
      <c r="L1757">
        <v>44875</v>
      </c>
      <c r="M1757" t="str">
        <f>TEXT(L1757,"DDDDDDD")</f>
        <v>jueves</v>
      </c>
      <c r="N1757" t="str">
        <v>M074 METRO FACATATIVA</v>
      </c>
      <c r="O1757" t="str">
        <v>FACATATIVA</v>
      </c>
      <c r="P1757" t="str">
        <f>IF(ISBLANK(O1757),"0",(VLOOKUP(O1757,REGION,2,FALSE)))</f>
        <v>BOGOTA</v>
      </c>
      <c r="Q1757" t="str">
        <v>ALEXANDER CASTILLO SOTELO</v>
      </c>
      <c r="R1757">
        <f>IF(ISBLANK(Q1757),"0", VLOOKUP(Q1757,PERSONAL,2,FALSE))</f>
        <v>80216449</v>
      </c>
      <c r="S1757" t="str">
        <v>ALIADO</v>
      </c>
      <c r="T1757">
        <v>0.4583333333333333</v>
      </c>
      <c r="U1757">
        <v>0.5416666666666666</v>
      </c>
      <c r="V1757">
        <v>0.08333333333333331</v>
      </c>
      <c r="W1757">
        <v>1</v>
      </c>
      <c r="X1757">
        <f>NETWORKDAYS(K1757,L1756)</f>
        <v>1</v>
      </c>
      <c r="Y1757" t="str">
        <f>IF(X1757&lt;=2,"CUMPLE","NO CUMPLE")</f>
        <v>CUMPLE</v>
      </c>
    </row>
    <row r="1758" xml:space="preserve">
      <c r="A1758">
        <v>12872091</v>
      </c>
      <c r="B1758" t="str">
        <v>REQUEST</v>
      </c>
      <c r="C1758" t="str">
        <v>CERRADO</v>
      </c>
      <c r="D1758" t="str">
        <v>TIENDA</v>
      </c>
      <c r="E1758" t="str">
        <v>WIFI</v>
      </c>
      <c r="F1758" t="str">
        <v>WIFI</v>
      </c>
      <c r="G1758" t="str">
        <v>WIFI</v>
      </c>
      <c r="H1758" t="str" xml:space="preserve">
        <v xml:space="preserve">Datos usuario_x000d_
Nombre: Diego Alejandro Cortes Rozo_x000d_
Correo: DiegoAlejandro.CortesRozo@cencosud.com.co_x000d_
Usuario AD: DAcorteR_x000d_
Pais: Colombia_x000d_
Ubicacion: J191 JUMBO CHIA BAZAR_x000d_
Zona: Colombia Bogota_x000d_
Unidad de Negocio: ADM CENTRAL_x000d_
Servicio: Sistemas_x000d_
Telefono: 3174373287_x000d_
Anexo: 3174373287_x000d_
Descripcion: Buenas Noches_x000d_
_x000d_
Realizar acompañamiento a la tienda Jumbo Bazar ; Sera migrada los equipos de comunicacion Huawei_x000d_
_x000d_
Fecha Visita: 11-11-2022_x000d_
_x000d_
Validar:_x000d_
_x000d_
PDA_x000d_
POS_x000d_
DESKTOP_x000d_
MICROSENS_x000d_
VERIFICADORES_x000d_
_x000d_
Gracias_x000d_
_x000d_
Saludos_x000d_
AREA EN DONDE SE UBICA EL EQUIPO : Tienda</v>
      </c>
      <c r="I1758" t="str" xml:space="preserve">
        <v xml:space="preserve">Transfer Assignee from '' to 'Espinosa Rodriguez; Jamir Leandro '_x000d_
Transfer Group from 'Soporte_Onsite_BOGOTA' to 'Soporte_Onsite_REG_Remoto_SM Colombia'</v>
      </c>
      <c r="J1758" t="str">
        <v>No se realizo la actividad porque no instalaron los equipos nuevos.</v>
      </c>
      <c r="K1758">
        <v>44875</v>
      </c>
      <c r="L1758">
        <v>44876</v>
      </c>
      <c r="M1758" t="str">
        <f>TEXT(L1758,"DDDDDDD")</f>
        <v>viernes</v>
      </c>
      <c r="N1758" t="str">
        <v>J191 JUMBO CHIA BAZAR</v>
      </c>
      <c r="O1758" t="str">
        <v>CHIA</v>
      </c>
      <c r="P1758" t="str">
        <f>IF(ISBLANK(O1758),"0",(VLOOKUP(O1758,REGION,2,FALSE)))</f>
        <v>BOGOTA</v>
      </c>
      <c r="Q1758" t="str">
        <v>ALEXANDER CASTILLO SOTELO</v>
      </c>
      <c r="R1758">
        <f>IF(ISBLANK(Q1758),"0", VLOOKUP(Q1758,PERSONAL,2,FALSE))</f>
        <v>80216449</v>
      </c>
      <c r="S1758" t="str">
        <v>ALIADO</v>
      </c>
      <c r="T1758">
        <v>0.2916666666666667</v>
      </c>
      <c r="U1758">
        <v>0.3333333333333333</v>
      </c>
      <c r="V1758">
        <f>IF(ISBLANK(T1758 ),"0",U1758-T1758)</f>
        <v>0.04166666666666663</v>
      </c>
      <c r="W1758">
        <v>1</v>
      </c>
      <c r="X1758">
        <f>NETWORKDAYS(K1758,L1757)</f>
        <v>1</v>
      </c>
      <c r="Y1758" t="str">
        <f>IF(X1758&lt;=2,"CUMPLE","NO CUMPLE")</f>
        <v>CUMPLE</v>
      </c>
    </row>
    <row r="1759" xml:space="preserve">
      <c r="A1759">
        <v>12872096</v>
      </c>
      <c r="B1759" t="str">
        <v>REQUEST</v>
      </c>
      <c r="C1759" t="str">
        <v>CERRADO</v>
      </c>
      <c r="D1759" t="str">
        <v>TIENDA</v>
      </c>
      <c r="E1759" t="str">
        <v>BALANZA</v>
      </c>
      <c r="F1759" t="str">
        <v>MESA</v>
      </c>
      <c r="G1759" t="str">
        <v>METTLER</v>
      </c>
      <c r="H1759" t="str" xml:space="preserve">
        <v xml:space="preserve">Datos usuario_x000d_
Nombre: Diego Alejandro Cortes Rozo_x000d_
Correo: DiegoAlejandro.CortesRozo@cencosud.com.co_x000d_
Usuario AD: DAcorteR_x000d_
Pais: Colombia_x000d_
Ubicacion: J191 JUMBO CHIA BAZAR_x000d_
Zona: Colombia Bogota_x000d_
Unidad de Negocio: ADM CENTRAL_x000d_
Servicio: Sistemas_x000d_
Telefono: 3174373287_x000d_
Anexo: 3174373287_x000d_
Descripcion: Buenas Noches_x000d_
_x000d_
Realizar la instalacion del nuevo papel a las Balanzas y configurar el papel segun manual adjunto al Ticket_x000d_
_x000d_
Fecha Visita: 11-11-2022_x000d_
Area donde su ubica la balanza: Tienda</v>
      </c>
      <c r="I1759" t="str" xml:space="preserve">
        <v xml:space="preserve">Transfer Assignee from '' to 'Espinosa Rodriguez; Jamir Leandro '_x000d_
Transfer Group from 'Soporte_Onsite_BOGOTA' to 'Soporte_Onsite_REG_Remoto_SM Colombia'</v>
      </c>
      <c r="J1759" t="str">
        <v>Se realizó el cambio de papel y la configuración en cada una de las balanzas de la tienda. Se hace el cargue de la información en todas las balanzas. Se dejan operativas todas las balanzas de la tienda.</v>
      </c>
      <c r="K1759">
        <v>44875</v>
      </c>
      <c r="L1759">
        <v>44876</v>
      </c>
      <c r="M1759" t="str">
        <f>TEXT(L1759,"DDDDDDD")</f>
        <v>viernes</v>
      </c>
      <c r="N1759" t="str">
        <v>J191 JUMBO CHIA BAZAR</v>
      </c>
      <c r="O1759" t="str">
        <v>CHIA</v>
      </c>
      <c r="P1759" t="str">
        <f>IF(ISBLANK(O1759),"0",(VLOOKUP(O1759,REGION,2,FALSE)))</f>
        <v>BOGOTA</v>
      </c>
      <c r="Q1759" t="str">
        <v>ALEXANDER CASTILLO SOTELO</v>
      </c>
      <c r="R1759">
        <f>IF(ISBLANK(Q1759),"0", VLOOKUP(Q1759,PERSONAL,2,FALSE))</f>
        <v>80216449</v>
      </c>
      <c r="S1759" t="str">
        <v>ALIADO</v>
      </c>
      <c r="T1759">
        <v>0.5416666666666666</v>
      </c>
      <c r="U1759">
        <v>0.625</v>
      </c>
      <c r="V1759">
        <f>IF(ISBLANK(T1759 ),"0",U1759-T1759)</f>
        <v>0.08333333333333337</v>
      </c>
      <c r="W1759">
        <v>1</v>
      </c>
      <c r="X1759">
        <f>NETWORKDAYS(K1759,L1758)</f>
        <v>2</v>
      </c>
      <c r="Y1759" t="str">
        <f>IF(X1759&lt;=2,"CUMPLE","NO CUMPLE")</f>
        <v>CUMPLE</v>
      </c>
    </row>
    <row r="1760" xml:space="preserve">
      <c r="A1760">
        <v>12872097</v>
      </c>
      <c r="B1760" t="str">
        <v>REQUEST</v>
      </c>
      <c r="C1760" t="str">
        <v>CERRADO</v>
      </c>
      <c r="D1760" t="str">
        <v>TIENDA</v>
      </c>
      <c r="E1760" t="str">
        <v>BALANZA</v>
      </c>
      <c r="F1760" t="str">
        <v>MESA</v>
      </c>
      <c r="G1760" t="str">
        <v>METTLER</v>
      </c>
      <c r="H1760" t="str" xml:space="preserve">
        <v xml:space="preserve">Datos usuario_x000d_
Nombre: Diego Alejandro Cortes Rozo_x000d_
Correo: DiegoAlejandro.CortesRozo@cencosud.com.co_x000d_
Usuario AD: DAcorteR_x000d_
Pais: Colombia_x000d_
Ubicacion: J044 JUMBO CHIA_x000d_
Zona: Colombia Bogota_x000d_
Unidad de Negocio: ADM CENTRAL_x000d_
Servicio: Sistemas_x000d_
Telefono: 3174373287_x000d_
Anexo: 3174373287_x000d_
Descripcion: Buenas Noches_x000d_
_x000d_
Realizar la instalacion del nuevo papel a las Balanzas y configurar el papel segun manual adjunto al Ticket_x000d_
_x000d_
Fecha Visita: 11-11-2022_x000d_
Area donde su ubica la balanza: Tienda</v>
      </c>
      <c r="I1760" t="str" xml:space="preserve">
        <v xml:space="preserve">Transfer Assignee from '' to 'Espinosa Rodriguez; Jamir Leandro '_x000d_
Transfer Group from 'Soporte_Onsite_BOGOTA' to 'Soporte_Onsite_REG_Remoto_SM Colombia'</v>
      </c>
      <c r="J1760" t="str">
        <v>Se realizó el cambio de papel y la configuración en cada una de las balanzas de la tienda. Se hace el cargue de la información en todas las balanzas. Se dejan operativas todas las balanzas de la tienda.</v>
      </c>
      <c r="K1760">
        <v>44875</v>
      </c>
      <c r="L1760">
        <v>44876</v>
      </c>
      <c r="M1760" t="str">
        <f>TEXT(L1760,"DDDDDDD")</f>
        <v>viernes</v>
      </c>
      <c r="N1760" t="str">
        <v>J044 JUMBO CHIA</v>
      </c>
      <c r="O1760" t="str">
        <v>CHIA</v>
      </c>
      <c r="P1760" t="str">
        <f>IF(ISBLANK(O1760),"0",(VLOOKUP(O1760,REGION,2,FALSE)))</f>
        <v>BOGOTA</v>
      </c>
      <c r="Q1760" t="str">
        <v>ALEXANDER CASTILLO SOTELO</v>
      </c>
      <c r="R1760">
        <f>IF(ISBLANK(Q1760),"0", VLOOKUP(Q1760,PERSONAL,2,FALSE))</f>
        <v>80216449</v>
      </c>
      <c r="S1760" t="str">
        <v>ALIADO</v>
      </c>
      <c r="T1760">
        <v>0.6458333333333334</v>
      </c>
      <c r="U1760">
        <v>0.7291666666666666</v>
      </c>
      <c r="V1760">
        <v>0.08333333333333326</v>
      </c>
      <c r="W1760">
        <v>1</v>
      </c>
      <c r="X1760">
        <f>NETWORKDAYS(K1760,L1759)</f>
        <v>2</v>
      </c>
      <c r="Y1760" t="str">
        <f>IF(X1760&lt;=2,"CUMPLE","NO CUMPLE")</f>
        <v>CUMPLE</v>
      </c>
    </row>
    <row r="1761" xml:space="preserve">
      <c r="A1761">
        <v>12872107</v>
      </c>
      <c r="B1761" t="str">
        <v>REQUEST</v>
      </c>
      <c r="C1761" t="str">
        <v>CERRADO</v>
      </c>
      <c r="D1761" t="str">
        <v>TIENDA</v>
      </c>
      <c r="E1761" t="str">
        <v>BALANZA</v>
      </c>
      <c r="F1761" t="str">
        <v>MESA</v>
      </c>
      <c r="G1761" t="str">
        <v>METTLER</v>
      </c>
      <c r="H1761" t="str" xml:space="preserve">
        <v xml:space="preserve">Datos usuario_x000d_
Nombre: Diego Alejandro Cortes Rozo_x000d_
Correo: DiegoAlejandro.CortesRozo@cencosud.com.co_x000d_
Usuario AD: DAcorteR_x000d_
Pais: Colombia_x000d_
Ubicacion: M077 METRO ZIPAQUIRA_x000d_
Zona: Colombia Bogota_x000d_
Unidad de Negocio: ADM CENTRAL_x000d_
Servicio: Sistemas_x000d_
Telefono: 3174373287_x000d_
Anexo: 3174373287_x000d_
Descripcion: Buenas Noches_x000d_
_x000d_
Realizar la instalacion del nuevo papel a las Balanzas y configurar el papel segun manual adjunto al Ticket_x000d_
_x000d_
Fecha Visita: 11-11-2022_x000d_
Area donde su ubica la balanza: Tienda</v>
      </c>
      <c r="I1761" t="str" xml:space="preserve">
        <v xml:space="preserve">Transfer Assignee from '' to 'Espinosa Rodriguez; Jamir Leandro '_x000d_
Transfer Group from 'Soporte_Onsite_BOGOTA' to 'Soporte_Onsite_REG_Remoto_SM Colombia'</v>
      </c>
      <c r="J1761" t="str">
        <v>Se realizó el cambio de papel y la configuración en cada una de las balanzas de la tienda. Como el punto de red de la balanza de panaderia está dañado; se tuvo que mover el equipo a la oficina de sistemas para que quedara actualizada; al igual que las demas balanzas. Se dejan operativas todas las balnzas de la tienda.</v>
      </c>
      <c r="K1761">
        <v>44875</v>
      </c>
      <c r="L1761">
        <v>44876</v>
      </c>
      <c r="M1761" t="str">
        <f>TEXT(L1761,"DDDDDDD")</f>
        <v>viernes</v>
      </c>
      <c r="N1761" t="str">
        <v>M077 METRO ZIPAQUIRA</v>
      </c>
      <c r="O1761" t="str">
        <v>ZIPAQUIRA</v>
      </c>
      <c r="P1761" t="str">
        <f>IF(ISBLANK(O1761),"0",(VLOOKUP(O1761,REGION,2,FALSE)))</f>
        <v>BOGOTA</v>
      </c>
      <c r="Q1761" t="str">
        <v>ALEXANDER CASTILLO SOTELO</v>
      </c>
      <c r="R1761">
        <f>IF(ISBLANK(Q1761),"0", VLOOKUP(Q1761,PERSONAL,2,FALSE))</f>
        <v>80216449</v>
      </c>
      <c r="S1761" t="str">
        <v>ALIADO</v>
      </c>
      <c r="T1761">
        <v>0.4166666666666667</v>
      </c>
      <c r="U1761">
        <v>0.5</v>
      </c>
      <c r="V1761">
        <f>IF(ISBLANK(T1761 ),"0",U1761-T1761)</f>
        <v>0.08333333333333331</v>
      </c>
      <c r="W1761">
        <v>1</v>
      </c>
      <c r="X1761">
        <f>NETWORKDAYS(K1761,L1760)</f>
        <v>2</v>
      </c>
      <c r="Y1761" t="str">
        <f>IF(X1761&lt;=2,"CUMPLE","NO CUMPLE")</f>
        <v>CUMPLE</v>
      </c>
    </row>
    <row r="1762" xml:space="preserve">
      <c r="A1762">
        <v>12828968</v>
      </c>
      <c r="B1762" t="str">
        <v>REQUEST</v>
      </c>
      <c r="C1762" t="str">
        <v>CERRADO</v>
      </c>
      <c r="D1762" t="str">
        <v>TIENDA</v>
      </c>
      <c r="E1762" t="str">
        <v>RELOJ</v>
      </c>
      <c r="F1762" t="str">
        <v>BIOMETRICO</v>
      </c>
      <c r="G1762" t="str">
        <v>SUPREMA</v>
      </c>
      <c r="H1762" t="str" xml:space="preserve">
        <v xml:space="preserve">Datos usuario_x000d_
Nombre: Diego Alejandro Cortes Rozo_x000d_
Correo: DiegoAlejandro.CortesRozo@cencosud.com.co_x000d_
Usuario AD: DAcorteR_x000d_
Pais: Colombia_x000d_
Ubicacion: J044 JUMBO CHIA_x000d_
Zona: Colombia Bogota_x000d_
Unidad de Negocio: JUMBO_x000d_
Servicio: Sistemas_x000d_
Telefono: 3174373287_x000d_
Anexo: 3174373287_x000d_
Descripcion: Buenos Dias_x000d_
_x000d_
_x000d_
Por favor realizar instalacion de reloj Biometrico nuevo y dejar el reloj biometrico antiguo en la oficina de sistemas conectado</v>
      </c>
      <c r="I1762" t="str">
        <v>Viernes 11 de Noviembre se confirma con la tienda la instalacion de los relojes Biometricos</v>
      </c>
      <c r="J1762" t="str">
        <v>Se recopila la información de los 2 reloj viejos para tomar la dirección IP y la MAC y poder desbloquear los puntos de RED. Se configura la tarjeta de RED de cada uno de los reloj nuevos. Luego se instalan y se hacen las pruebas de funcionamiento. Tambien se dejan conectados los reloj viejos en la oficina de sistemas para que terminin de descargar toda la información. Se dejan operativos los 2 reloj. S/N: 546854437 S/N: 546854431.</v>
      </c>
      <c r="K1762">
        <v>44875</v>
      </c>
      <c r="L1762">
        <v>44876</v>
      </c>
      <c r="M1762" t="str">
        <f>TEXT(L1762,"DDDDDDD")</f>
        <v>viernes</v>
      </c>
      <c r="N1762" t="str">
        <v>J044 JUMBO CHIA</v>
      </c>
      <c r="O1762" t="str">
        <v>CHIA</v>
      </c>
      <c r="P1762" t="str">
        <f>IF(ISBLANK(O1762),"0",(VLOOKUP(O1762,REGION,2,FALSE)))</f>
        <v>BOGOTA</v>
      </c>
      <c r="Q1762" t="str">
        <v>ALEXANDER CASTILLO SOTELO</v>
      </c>
      <c r="R1762">
        <f>IF(ISBLANK(Q1762),"0", VLOOKUP(Q1762,PERSONAL,2,FALSE))</f>
        <v>80216449</v>
      </c>
      <c r="S1762" t="str">
        <v>ALIADO</v>
      </c>
      <c r="T1762">
        <v>0.7291666666666666</v>
      </c>
      <c r="U1762">
        <v>0.8125</v>
      </c>
      <c r="V1762">
        <v>0.08333333333333337</v>
      </c>
      <c r="W1762">
        <v>1</v>
      </c>
      <c r="X1762">
        <f>NETWORKDAYS(K1762,L1761)</f>
        <v>2</v>
      </c>
      <c r="Y1762" t="str">
        <f>IF(X1762&lt;=2,"CUMPLE","NO CUMPLE")</f>
        <v>CUMPLE</v>
      </c>
    </row>
    <row r="1763" xml:space="preserve">
      <c r="A1763">
        <v>12870465</v>
      </c>
      <c r="B1763" t="str">
        <v>REQUEST</v>
      </c>
      <c r="C1763" t="str">
        <v>CERRADO</v>
      </c>
      <c r="D1763" t="str">
        <v>TIENDA</v>
      </c>
      <c r="E1763" t="str">
        <v>PDA</v>
      </c>
      <c r="F1763" t="str">
        <v>PDA</v>
      </c>
      <c r="G1763" t="str">
        <v>ZEBRA</v>
      </c>
      <c r="H1763" t="str" xml:space="preserve">
        <v xml:space="preserve">Datos usuario_x000d_
Nombre: Jonathan Salas Montenegro_x000d_
Correo: Jonathan.SalasMontenegro@cencosud.com.co_x000d_
Usuario AD: JSalasMo_x000d_
Pais: Colombia_x000d_
Ubicacion: J044 JUMBO CHIA_x000d_
Zona: Colombia Bogota_x000d_
Unidad de Negocio: JUMBO_x000d_
Servicio: null_x000d_
Telefono: 3208899356_x000d_
Anexo: null_x000d_
Descripcion: configuracion de la PDA; esta molestando el GPS de la zabra me ubica lejos de la zona donde me encuentro y no me deja entrar al competidor para realizar el chequeo._x000d_
Seccion en la tienda o ubicacion del usuario: J044 JUMBO CHIA_x000d_
Jefe de area asignacion de la PDT: JONATHAN SALAS</v>
      </c>
      <c r="I1763" t="str">
        <v xml:space="preserve">Validar la PDA de GAPV en que parte de la tienda se queda sin señal y validar con N2 de Redes	</v>
      </c>
      <c r="J1763" t="str">
        <v>Se realizó reinicio del equipo y calibración del sistema de GPS. Las pruebas salen correctas. Se deja operativo el equipo.</v>
      </c>
      <c r="K1763">
        <v>44875</v>
      </c>
      <c r="L1763">
        <v>44876</v>
      </c>
      <c r="M1763" t="str">
        <f>TEXT(L1763,"DDDDDDD")</f>
        <v>viernes</v>
      </c>
      <c r="N1763" t="str">
        <v>J044 JUMBO CHIA</v>
      </c>
      <c r="O1763" t="str">
        <v>CHIA</v>
      </c>
      <c r="P1763" t="str">
        <f>IF(ISBLANK(O1763),"0",(VLOOKUP(O1763,REGION,2,FALSE)))</f>
        <v>BOGOTA</v>
      </c>
      <c r="Q1763" t="str">
        <v>ALEXANDER CASTILLO SOTELO</v>
      </c>
      <c r="R1763">
        <f>IF(ISBLANK(Q1763),"0", VLOOKUP(Q1763,PERSONAL,2,FALSE))</f>
        <v>80216449</v>
      </c>
      <c r="S1763" t="str">
        <v>ALIADO</v>
      </c>
      <c r="T1763">
        <v>0.8125</v>
      </c>
      <c r="U1763">
        <v>0.8333333333333334</v>
      </c>
      <c r="V1763">
        <v>0.02083333333333337</v>
      </c>
      <c r="W1763">
        <v>1</v>
      </c>
      <c r="X1763">
        <f>NETWORKDAYS(K1763,L1762)</f>
        <v>2</v>
      </c>
      <c r="Y1763" t="str">
        <f>IF(X1763&lt;=2,"CUMPLE","NO CUMPLE")</f>
        <v>CUMPLE</v>
      </c>
    </row>
    <row r="1764" xml:space="preserve">
      <c r="A1764">
        <v>12874576</v>
      </c>
      <c r="B1764" t="str">
        <v>SIMEL</v>
      </c>
      <c r="C1764" t="str">
        <v>CERRADO</v>
      </c>
      <c r="D1764" t="str">
        <v>LINEAL DE CAJAS</v>
      </c>
      <c r="E1764" t="str">
        <v>SIMEL</v>
      </c>
      <c r="F1764" t="str">
        <v>SCANNER</v>
      </c>
      <c r="G1764" t="str">
        <v>DATALOGIC</v>
      </c>
      <c r="H1764"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por favor me colaboran para verificar la balanza-scanner de la pos 15; segun el CVM ; quedo en no conforme._x000d_
_x000d_
Agradezco su pronta gestion</v>
      </c>
      <c r="I1764" t="str" xml:space="preserve">
        <v xml:space="preserve">Se solicita reparación Simel; dentro de las 48 horas; según lo indicado para la siguiente balanza:_x000d_
1. Tienda: J047 Girardot_x000d_
2. Equipo: Scanner Balanza_x000d_
3. Marca: Datalogic_x000d_
4. Modelo: 9800_x000d_
5. Serial: F15C19465_x000d_
6. NII: B13277_x000d_
7. Cantidad de precintos: 1_x000d_
8. # de precinto( Si se tiene): No se tiene._x000d_
9. Tipo de precinto ( Sticker o alambre): Alambre_x000d_
10. Confirmación por parte del generador del ticket que el Kit de pesas se encuentra en tienda: No se cuenta con kit en tienda._x000d_
El reparador debe garantizar la disponibilidad del kit de pesas.</v>
      </c>
      <c r="J1764" t="str">
        <v>Se realiza revisión y calibración de scanner balanza ubicado en pos 15 ya que no quedó conforme por CVM. Se sigue paso a paso para realizar su calibración con las pesas patrón;  se calibra correctamente y se pone a pruebas con la coordinadora de cajas utilizando las pesas de 100 gramos hasta 15 kg realizando también pruebas de excentricidad. Se realizan pruebas generales y el scanner balanza responde correctamente. Se retira precinto 2950000037919 y se instala precinto 7380000000102</v>
      </c>
      <c r="K1764">
        <v>44875</v>
      </c>
      <c r="L1764">
        <v>44876</v>
      </c>
      <c r="M1764" t="str">
        <f>TEXT(L1764,"DDDDDDD")</f>
        <v>viernes</v>
      </c>
      <c r="N1764" t="str">
        <v>J047 JUMBO GIRARDOT</v>
      </c>
      <c r="O1764" t="str">
        <v>GIRARDOT</v>
      </c>
      <c r="P1764" t="str">
        <f>IF(ISBLANK(O1764),"0",(VLOOKUP(O1764,REGION,2,FALSE)))</f>
        <v>OCCIDENTE</v>
      </c>
      <c r="Q1764" t="str">
        <v>RAFAEL ARDILA PUENTES</v>
      </c>
      <c r="R1764">
        <f>IF(ISBLANK(Q1764),"0", VLOOKUP(Q1764,PERSONAL,2,FALSE))</f>
        <v>1018419858</v>
      </c>
      <c r="S1764" t="str">
        <v>ALIADO</v>
      </c>
      <c r="T1764">
        <v>0.4375</v>
      </c>
      <c r="U1764">
        <v>0.4791666666666667</v>
      </c>
      <c r="V1764">
        <v>0.041666666666666685</v>
      </c>
      <c r="W1764">
        <v>1</v>
      </c>
      <c r="X1764">
        <f>NETWORKDAYS(K1764,L1763)</f>
        <v>2</v>
      </c>
      <c r="Y1764" t="str">
        <f>IF(X1764&lt;=2,"CUMPLE","NO CUMPLE")</f>
        <v>CUMPLE</v>
      </c>
    </row>
    <row r="1765" xml:space="preserve">
      <c r="A1765">
        <v>12871878</v>
      </c>
      <c r="B1765" t="str">
        <v>REQUEST</v>
      </c>
      <c r="C1765" t="str">
        <v>CERRADO</v>
      </c>
      <c r="D1765" t="str">
        <v>LINEAL DE CAJAS</v>
      </c>
      <c r="E1765" t="str">
        <v>BALANZA</v>
      </c>
      <c r="F1765" t="str">
        <v>SCANNER</v>
      </c>
      <c r="G1765" t="str">
        <v>DATALOGIC</v>
      </c>
      <c r="H1765"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buena tarde:_x000d_
_x000d_
por favor nos colaboran para revisar balanzas-scaner de la spo 16 y 14 ya que duplican los productos</v>
      </c>
      <c r="I1765" t="str" xml:space="preserve">
        <v xml:space="preserve">Solicitó de su ayuda para revisión de los scanner balanzas zebra de las pos 14 y 16_x000d_
Elena Rivera jefe de cajas reporta que estos equipos están duplicando los registros que realizan los cajeros ; por favor pasar los barcode para solucionar novedad_x000d_
Tienda: Girardot J047_x000d_
Equipo: SCANNER BALANZA_x000d_
Marca: ZEBRA_x000d_
Modelo: 7001_x000d_
Seriales: S22032010550089 - S22032010553003_x000d_
Ubicaciones Línea de cajas_x000d_
Contacto en tienda Elena Rivera 301 6000752</v>
      </c>
      <c r="J1765" t="str">
        <v>Se realiza revisión de 2 scanner balanzas con seriales 22032010550089 y 22032010553003 ubicadas en las pos 14 y 16 ya que duplican el código al momento de pasar un producto. Se procede a realizar nuevamente su configuración pasandole los barcode 1 y 2 que se encuentran en el manual de servicio. Se realiza configuración; se reinician los scanner balanza para que tome y guarde configuración. Se pone a pruebas durante el día con las cajeras de turno y se soluciona la falla</v>
      </c>
      <c r="K1765">
        <v>44876</v>
      </c>
      <c r="L1765">
        <v>44876</v>
      </c>
      <c r="M1765" t="str">
        <f>TEXT(L1765,"DDDDDDD")</f>
        <v>viernes</v>
      </c>
      <c r="N1765" t="str">
        <v>J047 JUMBO GIRARDOT</v>
      </c>
      <c r="O1765" t="str">
        <v>GIRARDOT</v>
      </c>
      <c r="P1765" t="str">
        <f>IF(ISBLANK(O1765),"0",(VLOOKUP(O1765,REGION,2,FALSE)))</f>
        <v>OCCIDENTE</v>
      </c>
      <c r="Q1765" t="str">
        <v>RAFAEL ARDILA PUENTES</v>
      </c>
      <c r="R1765">
        <f>IF(ISBLANK(Q1765),"0", VLOOKUP(Q1765,PERSONAL,2,FALSE))</f>
        <v>1018419858</v>
      </c>
      <c r="S1765" t="str">
        <v>ALIADO</v>
      </c>
      <c r="T1765">
        <v>0.375</v>
      </c>
      <c r="U1765">
        <v>0.4375</v>
      </c>
      <c r="V1765">
        <v>0.0625</v>
      </c>
      <c r="W1765">
        <v>1</v>
      </c>
      <c r="X1765">
        <f>NETWORKDAYS(K1765,L1764)</f>
        <v>1</v>
      </c>
      <c r="Y1765" t="str">
        <f>IF(X1765&lt;=2,"CUMPLE","NO CUMPLE")</f>
        <v>CUMPLE</v>
      </c>
    </row>
    <row r="1766" xml:space="preserve">
      <c r="A1766">
        <v>12876471</v>
      </c>
      <c r="B1766" t="str">
        <v>REQUEST</v>
      </c>
      <c r="C1766" t="str">
        <v>CERRADO</v>
      </c>
      <c r="D1766" t="str">
        <v>TIENDA</v>
      </c>
      <c r="E1766" t="str">
        <v>RELOJ</v>
      </c>
      <c r="F1766" t="str">
        <v>BIOMETRICO</v>
      </c>
      <c r="G1766" t="str">
        <v>SUPREMA</v>
      </c>
      <c r="H1766" t="str" xml:space="preserve">
        <v xml:space="preserve">Datos usuario_x000d_
Nombre: Javier Pineros Garzon_x000d_
Correo: Javier.PinerosGarzon@cencosud.com.co_x000d_
Usuario AD: jpinerog_x000d_
Pais: Colombia_x000d_
Ubicacion: J047 JUMBO GIRARDOT_x000d_
Zona: Colombia Occidente_x000d_
Unidad de Negocio: JUMBO_x000d_
Servicio: null_x000d_
Telefono: 3044310069_x000d_
Anexo: 8872700_x000d_
Descripcion: no se reflejan marcajes de los colaboradores desde el 01 de noviembre a la fecha_x000d_
Numero de inventario: 014884 / 024422_x000d_
</v>
      </c>
      <c r="I1766" t="str" xml:space="preserve">
        <v xml:space="preserve">Solicitó de su ayuda para revisión de los relojes de contralor y caja central; presentan novedad con los marcajes validar conexión a la red y de ser necesario verificar configuración_x000d_
Tienda: Girardot J047_x000d_
Equipo: Reloj Marcación_x000d_
Marca: Suprema_x000d_
Modelo: BST-OC_x000d_
Seriales: 121752603 – 121752609_x000d_
Ubicaciones caja central y contralor_x000d_
Contacto en tienda Javier Piñeros jefe de gestión humana: 3044310069</v>
      </c>
      <c r="J1766" t="str">
        <v>Se realiza revisión de los relojes de marcaje instalados en Contralor y Caja Central; se verifica conexión a red y su direccionamiento IP y la MAC de cada reloj. Se evidencia problemas de red en el reloj de Caja Central; se prosigue a realizar revisión de cableado; reiniciar el reloj pero la falla persiste. Cómo última opción se verifica switch instalado en la migración por Datacom y se evidencia que el cable de red D14 está con mala conexión al switch y este corresponde a la conexión del reloj. Se conecta correctamente y el reloj queda totalmente funcional</v>
      </c>
      <c r="K1766">
        <v>44876</v>
      </c>
      <c r="L1766">
        <v>44876</v>
      </c>
      <c r="M1766" t="str">
        <f>TEXT(L1766,"DDDDDDD")</f>
        <v>viernes</v>
      </c>
      <c r="N1766" t="str">
        <v>J047 JUMBO GIRARDOT</v>
      </c>
      <c r="O1766" t="str">
        <v>GIRARDOT</v>
      </c>
      <c r="P1766" t="str">
        <f>IF(ISBLANK(O1766),"0",(VLOOKUP(O1766,REGION,2,FALSE)))</f>
        <v>OCCIDENTE</v>
      </c>
      <c r="Q1766" t="str">
        <v>RAFAEL ARDILA PUENTES</v>
      </c>
      <c r="R1766">
        <f>IF(ISBLANK(Q1766),"0", VLOOKUP(Q1766,PERSONAL,2,FALSE))</f>
        <v>1018419858</v>
      </c>
      <c r="S1766" t="str">
        <v>ALIADO</v>
      </c>
      <c r="T1766">
        <v>0.5833333333333334</v>
      </c>
      <c r="U1766">
        <v>0.6875</v>
      </c>
      <c r="V1766">
        <f>IF(ISBLANK(T1766 ),"0",U1766-T1766)</f>
        <v>0.10416666666666663</v>
      </c>
      <c r="W1766">
        <v>1</v>
      </c>
      <c r="X1766">
        <f>NETWORKDAYS(K1766,L1765)</f>
        <v>1</v>
      </c>
      <c r="Y1766" t="str">
        <f>IF(X1766&lt;=2,"CUMPLE","NO CUMPLE")</f>
        <v>CUMPLE</v>
      </c>
    </row>
    <row r="1767">
      <c r="A1767" t="str">
        <v>ACOMPAÑAMIENTO</v>
      </c>
      <c r="B1767" t="str">
        <v>ACOMPAÑAMIENTO</v>
      </c>
      <c r="C1767" t="str">
        <v>CERRADO</v>
      </c>
      <c r="D1767" t="str">
        <v>TIENDA</v>
      </c>
      <c r="E1767" t="str">
        <v>WIFI</v>
      </c>
      <c r="F1767" t="str">
        <v>WIFI</v>
      </c>
      <c r="G1767" t="str">
        <v>WIFI</v>
      </c>
      <c r="H1767" t="str">
        <v>Se solicita técnico para recibir activada de migración de equipos Huawei y revisar que todos los equipos de tienda se encuentren con conexión</v>
      </c>
      <c r="I1767" t="str">
        <v>Se solicita técnico para recibir activada de migración de equipos Huawei y revisar que todos los equipos de tienda se encuentren con conexión</v>
      </c>
      <c r="J1767" t="str">
        <v>Se realiza visita en sitio y se procede a realizar la actividad. Se valida con los ingenieros de telecomunicaciones y estos indican que instalaron tres switch; dos en el cuarto de sistemas y uno aereo. Se realiza recorrido por toda la tienda y se validad cada uno de los puntos de red; radiofrecuencia; datafonos y validadores de precio; los cuales se encuentran en  red y operando con normalidad. Se le da la informacion a Giovanna López; indicando la terminacion  de la actividad satisfactoriamente.</v>
      </c>
      <c r="K1767">
        <v>44876</v>
      </c>
      <c r="L1767">
        <v>44876</v>
      </c>
      <c r="M1767" t="str">
        <f>TEXT(L1767,"DDDDDDD")</f>
        <v>viernes</v>
      </c>
      <c r="N1767" t="str">
        <v>J185 JUMBO YOPAL</v>
      </c>
      <c r="O1767" t="str">
        <v>YOPAL</v>
      </c>
      <c r="P1767" t="str">
        <f>IF(ISBLANK(O1767),"0",(VLOOKUP(O1767,REGION,2,FALSE)))</f>
        <v>ORIENTE</v>
      </c>
      <c r="Q1767" t="str">
        <v>PABLO ANDRES BALANTA GOMEZ</v>
      </c>
      <c r="R1767">
        <f>IF(ISBLANK(Q1767),"0", VLOOKUP(Q1767,PERSONAL,2,FALSE))</f>
        <v>1111739227</v>
      </c>
      <c r="S1767" t="str">
        <v>DIRECTO</v>
      </c>
      <c r="T1767">
        <v>0.25</v>
      </c>
      <c r="U1767">
        <v>0.3333333333333333</v>
      </c>
      <c r="V1767">
        <f>IF(ISBLANK(T1767 ),"0",U1767-T1767)</f>
        <v>0.08333333333333331</v>
      </c>
      <c r="W1767">
        <v>1</v>
      </c>
      <c r="X1767">
        <f>NETWORKDAYS(K1767,L1766)</f>
        <v>1</v>
      </c>
      <c r="Y1767" t="str">
        <f>IF(X1767&lt;=2,"CUMPLE","NO CUMPLE")</f>
        <v>CUMPLE</v>
      </c>
    </row>
    <row r="1768" xml:space="preserve">
      <c r="A1768">
        <v>12877657</v>
      </c>
      <c r="B1768" t="str">
        <v>REQUEST</v>
      </c>
      <c r="C1768" t="str">
        <v>CERRADO</v>
      </c>
      <c r="D1768" t="str">
        <v>TIENDA</v>
      </c>
      <c r="E1768" t="str">
        <v>RELOJ</v>
      </c>
      <c r="F1768" t="str">
        <v>BIOMETRICO</v>
      </c>
      <c r="G1768" t="str">
        <v>SUPREMA</v>
      </c>
      <c r="H1768" t="str" xml:space="preserve">
        <v xml:space="preserve">Solicito de su ayuda para la configuración de un reloj de marcación que llego a la tienda M038 el cual está en custodia de seguridad;_x000d_
TIENDA: M038 Neiva_x000d_
Equipo: RELOJ CONTROL_x000d_
Marca: SUPREMA_x000d_
Modelo: BIOSTATION 2_x000d_
Serial: 546854507_x000d_
Información de red para el reloj; en el manual esta el paso a paso la configuración_x000d_
IP: 10.132.22.56_x000d_
MASCARA: 255.255.225.192_x000d_
GATEWAY: 10.132.22.62_x000d_
Ubicación: Conectarlo en un punto disponible en gestión humana / o directamente al SW de sistemas; indicarle a la jefe de RRHH que el equipo ya se encuentra listo para que graben las huellas de los colaboradores.</v>
      </c>
      <c r="I1768" t="str">
        <v>AHD05439:Copied from Request 12774317</v>
      </c>
      <c r="J1768" t="str">
        <v xml:space="preserve">Se solicita servicio para realizar configuración e instalación en pared de reloj biometrico que llego a la tienda semanas atrás; la configuración se realizó en su llegada y el día 15 de noviembre se procede con el anclaje en pared en la sección de contralor y su puesta en marcha; quedando el reloj en red y operativo; se procede a dejar el antiguo reloj en red en la oficina de sistemas según indicaciones de la coordinadora de sistemas Fabiola Díaz. </v>
      </c>
      <c r="K1768">
        <v>44876</v>
      </c>
      <c r="L1768">
        <v>44880</v>
      </c>
      <c r="M1768" t="str">
        <f>TEXT(L1768,"DDDDDDD")</f>
        <v>martes</v>
      </c>
      <c r="N1768" t="str">
        <v>M038 METRO NEIVA CENTRO DE CONVENCIONES</v>
      </c>
      <c r="O1768" t="str">
        <v>NEIVA</v>
      </c>
      <c r="P1768" t="str">
        <f>IF(ISBLANK(O1768),"0",(VLOOKUP(O1768,REGION,2,FALSE)))</f>
        <v>OCCIDENTE</v>
      </c>
      <c r="Q1768" t="str">
        <v>RAFAEL EDUARDO MARTINEZ ROCHA</v>
      </c>
      <c r="R1768">
        <f>IF(ISBLANK(Q1768),"0", VLOOKUP(Q1768,PERSONAL,2,FALSE))</f>
        <v>1014237678</v>
      </c>
      <c r="S1768" t="str">
        <v>DIRECTO</v>
      </c>
      <c r="T1768">
        <v>0.375</v>
      </c>
      <c r="U1768">
        <v>0.5</v>
      </c>
      <c r="V1768">
        <f>IF(ISBLANK(T1768 ),"0",U1768-T1768)</f>
        <v>0.125</v>
      </c>
      <c r="W1768">
        <v>2</v>
      </c>
      <c r="X1768">
        <f>NETWORKDAYS(K1768,L1767)</f>
        <v>1</v>
      </c>
      <c r="Y1768" t="str">
        <f>IF(X1768&lt;=2,"CUMPLE","NO CUMPLE")</f>
        <v>CUMPLE</v>
      </c>
    </row>
    <row r="1769" xml:space="preserve">
      <c r="A1769">
        <v>12872086</v>
      </c>
      <c r="B1769" t="str">
        <v>REQUEST</v>
      </c>
      <c r="C1769" t="str">
        <v>CERRADO</v>
      </c>
      <c r="D1769" t="str">
        <v>TIENDA</v>
      </c>
      <c r="E1769" t="str">
        <v>WIFI</v>
      </c>
      <c r="F1769" t="str">
        <v>WIFI</v>
      </c>
      <c r="G1769" t="str">
        <v>WIFI</v>
      </c>
      <c r="H1769"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ADM CENTRAL_x000d_
Servicio: Sistemas_x000d_
Telefono: 3174373287_x000d_
Anexo: 3174373287_x000d_
Descripcion: Buenas Noches_x000d_
_x000d_
Realizar acompañamiento a la tienda Metro Facatativa; Sera migrada los equipos de comunicacion Huawei_x000d_
_x000d_
Fecha Visita: 10-11-2022_x000d_
_x000d_
Validar:_x000d_
_x000d_
PDA_x000d_
POS_x000d_
DESKTOP_x000d_
MICROSENS_x000d_
VERIFICADORES_x000d_
_x000d_
Gracias_x000d_
_x000d_
Saludos_x000d_
Indicar la ubicacion del computador en la tienda o sede: Tienda</v>
      </c>
      <c r="I1769" t="str" xml:space="preserve">
        <v xml:space="preserve">Transfer Assignee from '' to 'Espinosa Rodriguez; Jamir Leandro '_x000d_
Transfer Group from 'Soporte_Onsite_BOGOTA' to 'Soporte_Onsite_REG_Remoto_SM Colombia'</v>
      </c>
      <c r="J1769" t="str">
        <v>Se realizó el recorrido por toda la tienda; verificando que todos los equipos estén conectados a la red y estén funcionando correctamente. Se verifican las PDA; las balanzas; los PCs; las cajas del lineal. Todos los equipos quedan operativos.</v>
      </c>
      <c r="K1769">
        <v>44876</v>
      </c>
      <c r="L1769">
        <v>44880</v>
      </c>
      <c r="M1769" t="str">
        <f>TEXT(L1769,"DDDDDDD")</f>
        <v>martes</v>
      </c>
      <c r="N1769" t="str">
        <v>M074 METRO FACATATIVA</v>
      </c>
      <c r="O1769" t="str">
        <v>FACATATIVA</v>
      </c>
      <c r="P1769" t="str">
        <f>IF(ISBLANK(O1769),"0",(VLOOKUP(O1769,REGION,2,FALSE)))</f>
        <v>BOGOTA</v>
      </c>
      <c r="Q1769" t="str">
        <v>ALEXANDER CASTILLO SOTELO</v>
      </c>
      <c r="R1769">
        <f>IF(ISBLANK(Q1769),"0", VLOOKUP(Q1769,PERSONAL,2,FALSE))</f>
        <v>80216449</v>
      </c>
      <c r="S1769" t="str">
        <v>ALIADO</v>
      </c>
      <c r="T1769">
        <v>0.2916666666666667</v>
      </c>
      <c r="U1769">
        <v>0.3541666666666667</v>
      </c>
      <c r="V1769">
        <f>IF(ISBLANK(T1769 ),"0",U1769-T1769)</f>
        <v>0.0625</v>
      </c>
      <c r="W1769">
        <v>1</v>
      </c>
      <c r="X1769">
        <f>NETWORKDAYS(K1769,L1768)</f>
        <v>3</v>
      </c>
      <c r="Y1769" t="str">
        <f>IF(X1769&lt;=2,"CUMPLE","NO CUMPLE")</f>
        <v>NO CUMPLE</v>
      </c>
    </row>
    <row r="1770" xml:space="preserve">
      <c r="A1770">
        <v>12871785</v>
      </c>
      <c r="B1770" t="str">
        <v>REQUEST</v>
      </c>
      <c r="C1770" t="str">
        <v>CERRADO</v>
      </c>
      <c r="D1770" t="str">
        <v>FRUVER</v>
      </c>
      <c r="E1770" t="str">
        <v>PDA</v>
      </c>
      <c r="F1770" t="str">
        <v>PDA</v>
      </c>
      <c r="G1770" t="str">
        <v>HONEYWELL</v>
      </c>
      <c r="H1770" t="str" xml:space="preserve">
        <v xml:space="preserve">Datos usuario_x000d_
Nombre: Yolanda Quiroga Rodriguez_x000d_
Correo: yolanda.quiroga@cencosud.com.co_x000d_
Usuario AD: YQuiroga_x000d_
Pais: Colombia_x000d_
Ubicacion: J126 JUMBO SAN SILVESTRE_x000d_
Zona: Colombia Oriente_x000d_
Unidad de Negocio: Supermercados_x000d_
Servicio: Tiendas &amp; Centros de Distribucion_x000d_
Telefono: 3186400853_x000d_
Anexo: 3186400853_x000d_
Descripcion: la PDT DE LA SECCION DE FRUVER PRESENTA DIFICULTA PARA SUS FUNCIONES_x000d_
Lugar en donde se encuentra el computador en la tienda: JUMBO SAN SILVESTRE</v>
      </c>
      <c r="I1770" t="str" xml:space="preserve">
        <v xml:space="preserve">Se solicita revisión; diagnostico y/o reparación de PDA si es el caso._x000d_
Usuaria no suministra datos del equipo</v>
      </c>
      <c r="J1770" t="str" xml:space="preserve">
        <v xml:space="preserve">Se revisa PDA por problemas de funcionalidad; al encender se queda pegada en el logo de Honeywell; se procede a formatear de fábrica e iniciar el procedimiento del manual de instalación; con la novedad de que el servidor donde se encuentran los aplicativos no conectó en todo el día. Se hizo pruebas con diferentes redes (cswlan 11; 12; 15 y red externa); pero no enganchó el servidor; se quedaba reintentando conexión. Se hace el procedimiento manual; instalando las apk (applock; janis; telnet; gavp; etc); en funcionamiento; pero al momento de vincular el archivo de configuración del Honeywell Applock; no fue posible porque no hay una manera de hacerlo; ya que éste procedimiento lo hace automáticamente con el lector QR._x000d_
_x000d_
El inconveniente se presenta ya que el manual de instalación y servidor donde se encuentran las apps de descarga había sido actualizado y por ende el servidor había cambiado. Se realizan pruebas de funcionamiento con la jefe de sección; con resultados satisfactorios; la PDA queda en correcto funcionamiento y operativa._x000d_
</v>
      </c>
      <c r="K1770">
        <v>44876</v>
      </c>
      <c r="L1770">
        <v>44880</v>
      </c>
      <c r="M1770" t="str">
        <f>TEXT(L1770,"DDDDDDD")</f>
        <v>martes</v>
      </c>
      <c r="N1770" t="str">
        <v>J126 JUMBO SAN SILVESTRE</v>
      </c>
      <c r="O1770" t="str">
        <v>BARRANCABERMEJA</v>
      </c>
      <c r="P1770" t="str">
        <f>IF(ISBLANK(O1770),"0",(VLOOKUP(O1770,REGION,2,FALSE)))</f>
        <v>ORIENTE</v>
      </c>
      <c r="Q1770" t="str">
        <v>LUIS CARLOS ROJAS ACOSTA</v>
      </c>
      <c r="R1770">
        <f>IF(ISBLANK(Q1770),"0", VLOOKUP(Q1770,PERSONAL,2,FALSE))</f>
        <v>1096188137</v>
      </c>
      <c r="S1770" t="str">
        <v>DIRECTO</v>
      </c>
      <c r="T1770">
        <v>0.4583333333333333</v>
      </c>
      <c r="U1770">
        <v>0.6666666666666666</v>
      </c>
      <c r="V1770">
        <v>0.20833333333333331</v>
      </c>
      <c r="W1770">
        <v>2</v>
      </c>
      <c r="X1770">
        <f>NETWORKDAYS(K1770,L1769)</f>
        <v>3</v>
      </c>
      <c r="Y1770" t="str">
        <f>IF(X1770&lt;=2,"CUMPLE","NO CUMPLE")</f>
        <v>NO CUMPLE</v>
      </c>
    </row>
    <row r="1771" xml:space="preserve">
      <c r="A1771">
        <v>12872301</v>
      </c>
      <c r="B1771" t="str">
        <v>REQUEST</v>
      </c>
      <c r="C1771" t="str">
        <v>CERRADO</v>
      </c>
      <c r="D1771" t="str">
        <v>LINEAL DE CAJAS</v>
      </c>
      <c r="E1771" t="str">
        <v>POS</v>
      </c>
      <c r="F1771" t="str">
        <v>POS</v>
      </c>
      <c r="G1771" t="str">
        <v>WINCOR</v>
      </c>
      <c r="H1771" t="str" xml:space="preserve">
        <v xml:space="preserve">Datos usuario_x000d_
Nombre: Mayerly Sierra Mantilla_x000d_
Correo: mayerly.sierra@cencosud.com.co_x000d_
Usuario AD: MSierraM_x000d_
Pais: Colombia_x000d_
Ubicacion: J126 JUMBO SAN SILVESTRE_x000d_
Zona: Colombia Oriente_x000d_
Unidad de Negocio: Supermercados_x000d_
Servicio: Tiendas &amp; Centros de Distribucion_x000d_
Telefono: 3115817998_x000d_
Anexo: 3115817998_x000d_
Descripcion: Buen Dia; solicito por favor me colabore con un visor cliente para la pos periferica #10 debido a que no funciona.</v>
      </c>
      <c r="I1771" t="str" xml:space="preserve">
        <v xml:space="preserve">Pos 10 presenta novedad en visor de cliente; no enciende; se solicita revisión; diagnostico y/o reparación si es el caso._x000d_
POS WINCOR BEETLE-M | Nº SERIE: 6498824240_x000d_
Nº inventario: DI-014375</v>
      </c>
      <c r="J1771" t="str">
        <v>Se hace cambio de visor cliente en POS#10 (platos preparados); ya que un cliente accidentalmente lo golpeo; cayó al suelo y partió la pantalla. Debido a que no tenemos en stock; se utiliza de manera temporal el visor de una pos de linea cajas del primer nivel. Se solicita el visor cliente; debido a que se viene la temporada navideña y la supervisora de cajas informa que la caja es indispensable.</v>
      </c>
      <c r="K1771">
        <v>44876</v>
      </c>
      <c r="L1771">
        <v>44880</v>
      </c>
      <c r="M1771" t="str">
        <f>TEXT(L1771,"DDDDDDD")</f>
        <v>martes</v>
      </c>
      <c r="N1771" t="str">
        <v>J126 JUMBO SAN SILVESTRE</v>
      </c>
      <c r="O1771" t="str">
        <v>BARRANCABERMEJA</v>
      </c>
      <c r="P1771" t="str">
        <f>IF(ISBLANK(O1771),"0",(VLOOKUP(O1771,REGION,2,FALSE)))</f>
        <v>ORIENTE</v>
      </c>
      <c r="Q1771" t="str">
        <v>LUIS CARLOS ROJAS ACOSTA</v>
      </c>
      <c r="R1771">
        <f>IF(ISBLANK(Q1771),"0", VLOOKUP(Q1771,PERSONAL,2,FALSE))</f>
        <v>1096188137</v>
      </c>
      <c r="S1771" t="str">
        <v>DIRECTO</v>
      </c>
      <c r="T1771">
        <v>0.3958333333333333</v>
      </c>
      <c r="U1771">
        <v>0.4375</v>
      </c>
      <c r="V1771">
        <v>0.04166666666666663</v>
      </c>
      <c r="W1771">
        <v>1</v>
      </c>
      <c r="X1771">
        <f>NETWORKDAYS(K1771,L1770)</f>
        <v>3</v>
      </c>
      <c r="Y1771" t="str">
        <f>IF(X1771&lt;=2,"CUMPLE","NO CUMPLE")</f>
        <v>NO CUMPLE</v>
      </c>
    </row>
    <row r="1772" xml:space="preserve">
      <c r="A1772">
        <v>12876007</v>
      </c>
      <c r="B1772" t="str">
        <v>REQUEST</v>
      </c>
      <c r="C1772" t="str">
        <v>CERRADO</v>
      </c>
      <c r="D1772" t="str">
        <v>PUBLICIDAD</v>
      </c>
      <c r="E1772" t="str">
        <v>CPU</v>
      </c>
      <c r="F1772" t="str">
        <v>CPU</v>
      </c>
      <c r="G1772" t="str">
        <v>LENOVO</v>
      </c>
      <c r="H1772" t="str" xml:space="preserve">
        <v xml:space="preserve">Datos usuario_x000d_
Nombre: Omar Andres Carvajal Leon_x000d_
Correo: omarandres.carvajalleon@cencosud.com.co_x000d_
Usuario AD: OCarvajL_x000d_
Pais: Colombia_x000d_
Ubicacion: M183 METRO SAN GIL_x000d_
Zona: Colombia Oriente_x000d_
Unidad de Negocio: METRO_x000d_
Servicio: Retail Financiero_x000d_
Telefono: 3016878926_x000d_
Anexo: null_x000d_
Descripcion: Cable de internet presenta fallas_x000d_
Indicar ubicacion del Equipo en tienda o oficinas: publicidad</v>
      </c>
      <c r="I1772" t="str">
        <v>Se solicita revisión; diagnostico y/o reparación si es el caso para el tema de novedad de red equipo de decoración</v>
      </c>
      <c r="J1772" t="str">
        <v>Se realiza revisión de falla reportada; equipo no está tomando red. Se realiza cambio de conector RJ45 pero falla persiste; se corta cable ya que está muy largo y se recibe indicación de dejarlo más corto; se vuelve a ponchar cable pero sigue sin tomar red. Se realiza validación con Alexander Munevar de Redes; se conecta un teléfono con el cual se identifica el punto en el switch pero se evidencia que el punto se encuentra con intermitencia ya que se debe mover el cable para que tome red; el cable baja desde el techo y llega al computador directo desde el switch. Por recomendación de Alexander se debe solicitar la instalación de un punto de red certificado para el equipo. Se diligencia formato para instalación de nuevo punto de red y se transfiere al grupo de Redes para continuar con la gestión</v>
      </c>
      <c r="K1772">
        <v>44876</v>
      </c>
      <c r="L1772">
        <v>44880</v>
      </c>
      <c r="M1772" t="str">
        <f>TEXT(L1772,"DDDDDDD")</f>
        <v>martes</v>
      </c>
      <c r="N1772" t="str">
        <v>M183 METRO SAN GIL</v>
      </c>
      <c r="O1772" t="str">
        <v>SAN GIL</v>
      </c>
      <c r="P1772" t="str">
        <f>IF(ISBLANK(O1772),"0",(VLOOKUP(O1772,REGION,2,FALSE)))</f>
        <v>ORIENTE</v>
      </c>
      <c r="Q1772" t="str">
        <v>GERMAN ARCINIEGAS CARREÑO</v>
      </c>
      <c r="R1772">
        <f>IF(ISBLANK(Q1772),"0", VLOOKUP(Q1772,PERSONAL,2,FALSE))</f>
        <v>1098743407</v>
      </c>
      <c r="S1772" t="str">
        <v>DIRECTO</v>
      </c>
      <c r="T1772">
        <v>0.3541666666666667</v>
      </c>
      <c r="U1772">
        <v>0.4791666666666667</v>
      </c>
      <c r="V1772">
        <v>0.125</v>
      </c>
      <c r="W1772">
        <v>2</v>
      </c>
      <c r="X1772">
        <f>NETWORKDAYS(K1772,L1771)</f>
        <v>3</v>
      </c>
      <c r="Y1772" t="str">
        <f>IF(X1772&lt;=2,"CUMPLE","NO CUMPLE")</f>
        <v>NO CUMPLE</v>
      </c>
    </row>
    <row r="1773" xml:space="preserve">
      <c r="A1773">
        <v>12876218</v>
      </c>
      <c r="B1773" t="str">
        <v>REQUEST</v>
      </c>
      <c r="C1773" t="str">
        <v>CERRADO</v>
      </c>
      <c r="D1773" t="str">
        <v>PISO DE VENTA</v>
      </c>
      <c r="E1773" t="str">
        <v>VERIFICADOR</v>
      </c>
      <c r="F1773" t="str">
        <v>VERIFICADOR</v>
      </c>
      <c r="G1773" t="str">
        <v>NEWLAND</v>
      </c>
      <c r="H1773"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 solicito formateo para verificador de precios; al cual; algun usuario desconocido le coloco clave dejandolo bloqueado y no permite que este equipo opere.</v>
      </c>
      <c r="I1773" t="str" xml:space="preserve">
        <v xml:space="preserve">Se contacta a usuario y confirma que verificador no realiza consulta y adicional tiene patron de bloqueo._x000d_
Se realizaron varias pruebas y siempre carga el patron de bloqueo_x000d_
Se solicita revisión en sitio.</v>
      </c>
      <c r="J1773" t="str">
        <v>Se evidencia verificador de precios; le colocaron patron de desbloqueo; por tal motivo solicitan reiniciar de fábrica; y configurar. Se ingresa a modo Recovery; se restablece de fábrica y se reinicia pero se queda cargando sistema con logo de Newland. Se deja por una hora esperando que corra pero no pasa de esa pantalla. Se valida con Oscar García y proveedor donde se dan instrucciones para instalar firmware actualizado por medio de tarjeta SD. Se reinicia dispositivo y carga el sistema. Se procede a realizar configuración del verificador desde cero según manual. Se presenta falla con la conexión a red por lo que se debe hacer el proceso de conexión a red varias veces hasta que se logra hacer conexión. Se realizan varias pruebas de funcionamiento y se entrega operativo a gerente de la tienda</v>
      </c>
      <c r="K1773">
        <v>44876</v>
      </c>
      <c r="L1773">
        <v>44880</v>
      </c>
      <c r="M1773" t="str">
        <f>TEXT(L1773,"DDDDDDD")</f>
        <v>martes</v>
      </c>
      <c r="N1773" t="str">
        <v>M183 METRO SAN GIL</v>
      </c>
      <c r="O1773" t="str">
        <v>SAN GIL</v>
      </c>
      <c r="P1773" t="str">
        <f>IF(ISBLANK(O1773),"0",(VLOOKUP(O1773,REGION,2,FALSE)))</f>
        <v>ORIENTE</v>
      </c>
      <c r="Q1773" t="str">
        <v>GERMAN ARCINIEGAS CARREÑO</v>
      </c>
      <c r="R1773">
        <f>IF(ISBLANK(Q1773),"0", VLOOKUP(Q1773,PERSONAL,2,FALSE))</f>
        <v>1098743407</v>
      </c>
      <c r="S1773" t="str">
        <v>DIRECTO</v>
      </c>
      <c r="T1773">
        <v>0.5416666666666666</v>
      </c>
      <c r="U1773">
        <v>0.75</v>
      </c>
      <c r="V1773">
        <v>0.20833333333333337</v>
      </c>
      <c r="W1773">
        <v>2</v>
      </c>
      <c r="X1773">
        <f>NETWORKDAYS(K1773,L1772)</f>
        <v>3</v>
      </c>
      <c r="Y1773" t="str">
        <f>IF(X1773&lt;=2,"CUMPLE","NO CUMPLE")</f>
        <v>NO CUMPLE</v>
      </c>
    </row>
    <row r="1774" xml:space="preserve">
      <c r="A1774">
        <v>12879160</v>
      </c>
      <c r="B1774" t="str">
        <v>REQUEST</v>
      </c>
      <c r="C1774" t="str">
        <v>CERRADO</v>
      </c>
      <c r="D1774" t="str">
        <v>TIENDA</v>
      </c>
      <c r="E1774" t="str">
        <v>BALANZA</v>
      </c>
      <c r="F1774" t="str">
        <v>MESA</v>
      </c>
      <c r="G1774" t="str">
        <v>METTLER</v>
      </c>
      <c r="H1774" t="str" xml:space="preserve">
        <v xml:space="preserve">Datos usuario_x000d_
Nombre: Wilson Jose Romero Tellez_x000d_
Correo: Wilson.Romero@cencosud.com.co_x000d_
Usuario AD: Wjrtelle_x000d_
Pais: Colombia_x000d_
Ubicacion: M040 METRO RIOHACHA_x000d_
Zona: Colombia Costa_x000d_
Unidad de Negocio: ADM CENTRAL_x000d_
Servicio: Sistemas_x000d_
Telefono: 3176390738_x000d_
Anexo: 7870404_x000d_
Descripcion: Buen dia_x000d_
_x000d_
se solicita personal de apoyo para configurar balanzas de la tienda metro Riohacha_x000d_
Configuracion de las etiquetes_x000d_
Ubicacion: Todas las secciones_x000d_
Area donde su ubica la balanza: Todas las ubicaciones de la tienda</v>
      </c>
      <c r="I1774" t="str" xml:space="preserve">
        <v xml:space="preserve">se solicita personal de apoyo para configurar balanzas de la tienda metro Riohacha_x000d_
Configuración de las etiquetes_x000d_
Ciudad: Riohacha_x000d_
Ubicación: Todas las secciones_x000d_
Área donde su ubica la balanza: Todas las ubicaciones de la tienda  </v>
      </c>
      <c r="J1774" t="str">
        <v>Se realiza configuración según manual de las nuevas etiquetas en todas las balanzas colgantes y balanzas de mesa de toda la tienda; luego se procede a revisar una balanza que no se encuentra red; se valida que cambiaron el puerto de red de ubicacion; se valida estado del puerto de red; y no se encuentra activo; se realiza una prueba con un telefono ip; se valida en el rack debido a que no esta marquillado no es posible validar su conexion en el sw. Las balanzas quedan con la configuración de etiquetas de manera correcta</v>
      </c>
      <c r="K1774">
        <v>44876</v>
      </c>
      <c r="L1774">
        <v>44880</v>
      </c>
      <c r="M1774" t="str">
        <f>TEXT(L1774,"DDDDDDD")</f>
        <v>martes</v>
      </c>
      <c r="N1774" t="str">
        <v>M040 METRO RIOHACHA</v>
      </c>
      <c r="O1774" t="str">
        <v>RIOHACHA</v>
      </c>
      <c r="P1774" t="str">
        <f>IF(ISBLANK(O1774),"0",(VLOOKUP(O1774,REGION,2,FALSE)))</f>
        <v>COSTA</v>
      </c>
      <c r="Q1774" t="str">
        <v>EDUAR ENRIQUE MARTELO SIERRA</v>
      </c>
      <c r="R1774">
        <f>IF(ISBLANK(Q1774),"0", VLOOKUP(Q1774,PERSONAL,2,FALSE))</f>
        <v>1065631435</v>
      </c>
      <c r="S1774" t="str">
        <v>DIRECTO</v>
      </c>
      <c r="T1774">
        <v>0.4583333333333333</v>
      </c>
      <c r="U1774">
        <v>0.625</v>
      </c>
      <c r="V1774">
        <v>0.16666666666666669</v>
      </c>
      <c r="W1774">
        <v>2</v>
      </c>
      <c r="X1774">
        <f>NETWORKDAYS(K1774,L1773)</f>
        <v>3</v>
      </c>
      <c r="Y1774" t="str">
        <f>IF(X1774&lt;=2,"CUMPLE","NO CUMPLE")</f>
        <v>NO CUMPLE</v>
      </c>
    </row>
    <row r="1775" xml:space="preserve">
      <c r="A1775">
        <v>12872099</v>
      </c>
      <c r="B1775" t="str">
        <v>REQUEST</v>
      </c>
      <c r="C1775" t="str">
        <v>CERRADO</v>
      </c>
      <c r="D1775" t="str">
        <v>TIENDA</v>
      </c>
      <c r="E1775" t="str">
        <v>BALANZA</v>
      </c>
      <c r="F1775" t="str">
        <v>MESA</v>
      </c>
      <c r="G1775" t="str">
        <v>METTLER</v>
      </c>
      <c r="H1775" t="str" xml:space="preserve">
        <v xml:space="preserve">Datos usuario_x000d_
Nombre: Diego Alejandro Cortes Rozo_x000d_
Correo: DiegoAlejandro.CortesRozo@cencosud.com.co_x000d_
Usuario AD: DAcorteR_x000d_
Pais: Colombia_x000d_
Ubicacion: M073 METRO MOSQUERA_x000d_
Zona: Colombia Bogota_x000d_
Unidad de Negocio: ADM CENTRAL_x000d_
Servicio: Sistemas_x000d_
Telefono: 3174373287_x000d_
Anexo: 3174373287_x000d_
Descripcion: Buenas Noches_x000d_
_x000d_
Realizar la instalacion del nuevo papel a las Balanzas y configurar el papel segun manual adjunto al Ticket_x000d_
_x000d_
Fecha Visita: 09-11-2022_x000d_
Area donde su ubica la balanza: Tienda</v>
      </c>
      <c r="I1775" t="str" xml:space="preserve">
        <v xml:space="preserve">Transfer Assignee from '' to 'Espinosa Rodriguez; Jamir Leandro '_x000d_
Transfer Group from 'Soporte_Onsite_BOGOTA' to 'Soporte_Onsite_REG_Remoto_SM Colombia'</v>
      </c>
      <c r="J1775" t="str">
        <v>No se pudo realizar la labor por que no habían llegado todos los rollos con las etiquetas a la tienda. Se debe programar nuevamente la visita</v>
      </c>
      <c r="K1775">
        <v>44880</v>
      </c>
      <c r="L1775">
        <v>44880</v>
      </c>
      <c r="M1775" t="str">
        <f>TEXT(L1775,"DDDDDDD")</f>
        <v>martes</v>
      </c>
      <c r="N1775" t="str">
        <v>M073 METRO MOSQUERA</v>
      </c>
      <c r="O1775" t="str">
        <v>MOSQUERA</v>
      </c>
      <c r="P1775" t="str">
        <f>IF(ISBLANK(O1775),"0",(VLOOKUP(O1775,REGION,2,FALSE)))</f>
        <v>BOGOTA</v>
      </c>
      <c r="Q1775" t="str">
        <v>ALEXANDER CASTILLO SOTELO</v>
      </c>
      <c r="R1775">
        <f>IF(ISBLANK(Q1775),"0", VLOOKUP(Q1775,PERSONAL,2,FALSE))</f>
        <v>80216449</v>
      </c>
      <c r="S1775" t="str">
        <v>ALIADO</v>
      </c>
      <c r="T1775">
        <v>0.4583333333333333</v>
      </c>
      <c r="U1775">
        <v>0.5</v>
      </c>
      <c r="V1775">
        <v>0.041666666666666685</v>
      </c>
      <c r="W1775">
        <v>1</v>
      </c>
      <c r="X1775">
        <f>NETWORKDAYS(K1775,L1774)</f>
        <v>1</v>
      </c>
      <c r="Y1775" t="str">
        <f>IF(X1775&lt;=2,"CUMPLE","NO CUMPLE")</f>
        <v>CUMPLE</v>
      </c>
    </row>
    <row r="1776" xml:space="preserve">
      <c r="A1776">
        <v>12868966</v>
      </c>
      <c r="B1776" t="str">
        <v>REQUEST</v>
      </c>
      <c r="C1776" t="str">
        <v>CERRADO</v>
      </c>
      <c r="D1776" t="str">
        <v>LINEAL DE CAJAS</v>
      </c>
      <c r="E1776" t="str">
        <v>POS</v>
      </c>
      <c r="F1776" t="str">
        <v>GAVETA</v>
      </c>
      <c r="G1776" t="str">
        <v>WINCOR</v>
      </c>
      <c r="H1776" t="str" xml:space="preserve">
        <v xml:space="preserve">Datos usuario_x000d_
Nombre: Diana Paola Hernandez Espinosa_x000d_
Correo: DianaPaola.HernandezEspinosa@cencosud.com.co_x000d_
Usuario AD: DPHEspin_x000d_
Pais: Colombia_x000d_
Ubicacion: M073 METRO MOSQUERA_x000d_
Zona: Colombia Bogota_x000d_
Unidad de Negocio: Supermercados_x000d_
Servicio: Retail Financiero_x000d_
Telefono: 3223903205_x000d_
Anexo: 8948800_x000d_
Descripcion: Buenas Tardes nos colabora para que la gaveta de Atencion al Cliente_x000d_
nuevamente no vuelva abrir nos toca con la llave para poder abrir.}_x000d_
Gracias_x000d_
Numero de inventario si se tiene: 73_x000d_
Numero de caja: 21</v>
      </c>
      <c r="I1776" t="str" xml:space="preserve">
        <v xml:space="preserve">Instalar Cable de Gaveta de la POS de ATC_x000d_
Fecha: 15-11-2022</v>
      </c>
      <c r="J1776" t="str">
        <v>Se realiza validación en tienda pero el cable de la gaveta no ha sido entregado. Se debe reprogramar visita</v>
      </c>
      <c r="K1776">
        <v>44880</v>
      </c>
      <c r="L1776">
        <v>44880</v>
      </c>
      <c r="M1776" t="str">
        <f>TEXT(L1776,"DDDDDDD")</f>
        <v>martes</v>
      </c>
      <c r="N1776" t="str">
        <v>M073 METRO MOSQUERA</v>
      </c>
      <c r="O1776" t="str">
        <v>MOSQUERA</v>
      </c>
      <c r="P1776" t="str">
        <f>IF(ISBLANK(O1776),"0",(VLOOKUP(O1776,REGION,2,FALSE)))</f>
        <v>BOGOTA</v>
      </c>
      <c r="Q1776" t="str">
        <v>ALEXANDER CASTILLO SOTELO</v>
      </c>
      <c r="R1776">
        <f>IF(ISBLANK(Q1776),"0", VLOOKUP(Q1776,PERSONAL,2,FALSE))</f>
        <v>80216449</v>
      </c>
      <c r="S1776" t="str">
        <v>ALIADO</v>
      </c>
      <c r="T1776">
        <v>0.5</v>
      </c>
      <c r="U1776">
        <v>0.5416666666666666</v>
      </c>
      <c r="V1776">
        <v>0.04166666666666663</v>
      </c>
      <c r="W1776">
        <v>0</v>
      </c>
      <c r="X1776">
        <f>NETWORKDAYS(K1776,L1775)</f>
        <v>1</v>
      </c>
      <c r="Y1776" t="str">
        <f>IF(X1776&lt;=2,"CUMPLE","NO CUMPLE")</f>
        <v>CUMPLE</v>
      </c>
    </row>
    <row r="1777" xml:space="preserve">
      <c r="A1777">
        <v>12856817</v>
      </c>
      <c r="B1777" t="str">
        <v>INCIDENT</v>
      </c>
      <c r="C1777" t="str">
        <v>CERRADO</v>
      </c>
      <c r="D1777" t="str">
        <v>ANTENAS</v>
      </c>
      <c r="E1777" t="str">
        <v>PDA</v>
      </c>
      <c r="F1777" t="str">
        <v>PDA</v>
      </c>
      <c r="G1777" t="str">
        <v>HONEYWELL</v>
      </c>
      <c r="H1777" t="str" xml:space="preserve">
        <v xml:space="preserve">Datos usuario_x000d_
Nombre: Rodrigo Lopez Herrera_x000d_
Correo: rodrigolopez.herrera@cencosud.com.co_x000d_
Usuario AD: RoLopezH_x000d_
Pais: Colombia_x000d_
Ubicacion: M040 METRO RIOHACHA_x000d_
Zona: Colombia Costa_x000d_
Unidad de Negocio: METRO_x000d_
Servicio: null_x000d_
Telefono: 3126503505_x000d_
Anexo: 7289670_x000d_
Descripcion: la pdt de antena 1 se queda sin internet; y cuando escanea se queda pegada_x000d_
Indicar ubicacion del Equipo en tienda o oficinas: local metro Riohacha</v>
      </c>
      <c r="I1777" t="str" xml:space="preserve">
        <v xml:space="preserve">Buen dia_x000d_
porfavor validar físicamente la PDT se la tienda_x000d_
Metro Riohacha_x000d_
Area: Seguridad_x000d_
Gracias</v>
      </c>
      <c r="J1777" t="str">
        <v>Se realiza la revisión de la PDTA de antena 1; se valida estado de red wifi; se realizan pruebas de conexión; la falla se presenta cuando se alejan mucho del punto de conexión wifi y se cae la conexión; el soporte de sistemas Cencosud indica que van hacer una migración de equipos de red en la tienda proximamente para resolver ese tema de la falla. PDA se encuentra operativa</v>
      </c>
      <c r="K1777">
        <v>44880</v>
      </c>
      <c r="L1777">
        <v>44880</v>
      </c>
      <c r="M1777" t="str">
        <f>TEXT(L1777,"DDDDDDD")</f>
        <v>martes</v>
      </c>
      <c r="N1777" t="str">
        <v>M040 METRO RIOHACHA</v>
      </c>
      <c r="O1777" t="str">
        <v>RIOHACHA</v>
      </c>
      <c r="P1777" t="str">
        <f>IF(ISBLANK(O1777),"0",(VLOOKUP(O1777,REGION,2,FALSE)))</f>
        <v>COSTA</v>
      </c>
      <c r="Q1777" t="str">
        <v>EDUAR ENRIQUE MARTELO SIERRA</v>
      </c>
      <c r="R1777">
        <f>IF(ISBLANK(Q1777),"0", VLOOKUP(Q1777,PERSONAL,2,FALSE))</f>
        <v>1065631435</v>
      </c>
      <c r="S1777" t="str">
        <v>DIRECTO</v>
      </c>
      <c r="T1777">
        <v>0.625</v>
      </c>
      <c r="U1777">
        <v>0.6666666666666666</v>
      </c>
      <c r="V1777">
        <v>0.04166666666666663</v>
      </c>
      <c r="W1777">
        <v>1</v>
      </c>
      <c r="X1777">
        <f>NETWORKDAYS(K1777,L1776)</f>
        <v>1</v>
      </c>
      <c r="Y1777" t="str">
        <f>IF(X1777&lt;=2,"CUMPLE","NO CUMPLE")</f>
        <v>CUMPLE</v>
      </c>
    </row>
    <row r="1778" xml:space="preserve">
      <c r="A1778">
        <v>12879523</v>
      </c>
      <c r="B1778" t="str">
        <v>INCIDENT</v>
      </c>
      <c r="C1778" t="str">
        <v>CERRADO</v>
      </c>
      <c r="D1778" t="str">
        <v>CONTRALOR</v>
      </c>
      <c r="E1778" t="str">
        <v>PDA</v>
      </c>
      <c r="F1778" t="str">
        <v>PDA</v>
      </c>
      <c r="G1778" t="str">
        <v>HONEYWELL</v>
      </c>
      <c r="H1778" t="str" xml:space="preserve">
        <v xml:space="preserve">Datos usuario_x000d_
Nombre: Ana Isabel Alfonso Barrera_x000d_
Correo: anaisabel.alfonsobarrera@cencosud.com.co_x000d_
Usuario AD: analfonb_x000d_
Pais: Colombia_x000d_
Ubicacion: M077 METRO ZIPAQUIRA_x000d_
Zona: Colombia Bogota_x000d_
Unidad de Negocio: Supermercados_x000d_
Servicio: Tiendas &amp; Centros de Distribucion_x000d_
Telefono: 3214354626_x000d_
Anexo: 3017920430_x000d_
Descripcion: pdas de antena y e-commerce no permite ingreso al sistema._x000d_
Seccion de la tienda en donde se ubica la PDT o usuario: metro zipaquira_x000d_
</v>
      </c>
      <c r="I1778" t="str">
        <v>Se validan las PDTs mencionadas por fotos con la usuaria y se evidencia que las mismas se quedaron pidiendo usuario y contraseña con pantalla negra; por lo cual se requiere el formateo y actualización de las mismas. Por favor nos colaboran con esta solicitud.</v>
      </c>
      <c r="J1778" t="str">
        <v>Se reinician las PDA a parámetros de fabrica; se actualiza la versión del firmware y se configuran todas las aplicaciones; también se configuran los parámetro de red. Se realizan las pruebas y se dejan operativos los equipos. S/N: 19087B0790 y S/N: 19086B847C.</v>
      </c>
      <c r="K1778">
        <v>44880</v>
      </c>
      <c r="L1778">
        <v>44881</v>
      </c>
      <c r="M1778" t="str">
        <f>TEXT(L1778,"DDDDDDD")</f>
        <v>miércoles</v>
      </c>
      <c r="N1778" t="str">
        <v>M077 METRO ZIPAQUIRA</v>
      </c>
      <c r="O1778" t="str">
        <v>ZIPAQUIRA</v>
      </c>
      <c r="P1778" t="str">
        <f>IF(ISBLANK(O1778),"0",(VLOOKUP(O1778,REGION,2,FALSE)))</f>
        <v>BOGOTA</v>
      </c>
      <c r="Q1778" t="str">
        <v>ALEXANDER CASTILLO SOTELO</v>
      </c>
      <c r="R1778">
        <f>IF(ISBLANK(Q1778),"0", VLOOKUP(Q1778,PERSONAL,2,FALSE))</f>
        <v>80216449</v>
      </c>
      <c r="S1778" t="str">
        <v>ALIADO</v>
      </c>
      <c r="T1778">
        <v>0.5</v>
      </c>
      <c r="U1778">
        <v>0.5833333333333334</v>
      </c>
      <c r="V1778">
        <f>IF(ISBLANK(T1778 ),"0",U1778-T1778)</f>
        <v>0.08333333333333337</v>
      </c>
      <c r="W1778">
        <v>1</v>
      </c>
      <c r="X1778">
        <f>NETWORKDAYS(K1778,L1777)</f>
        <v>1</v>
      </c>
      <c r="Y1778" t="str">
        <f>IF(X1778&lt;=2,"CUMPLE","NO CUMPLE")</f>
        <v>CUMPLE</v>
      </c>
    </row>
    <row r="1779" xml:space="preserve">
      <c r="A1779">
        <v>12751262</v>
      </c>
      <c r="B1779" t="str">
        <v>REQUEST</v>
      </c>
      <c r="C1779" t="str">
        <v>CERRADO</v>
      </c>
      <c r="D1779" t="str">
        <v>CARNES</v>
      </c>
      <c r="E1779" t="str">
        <v>BALANZA</v>
      </c>
      <c r="F1779" t="str">
        <v>COLGANTE</v>
      </c>
      <c r="G1779" t="str">
        <v>METTLER</v>
      </c>
      <c r="H1779" t="str" xml:space="preserve">
        <v xml:space="preserve">Datos usuario_x000d_
Nombre: Wilson Samuel Duarte Quevedo_x000d_
Correo: Wilson.Duarte@cencosud.com.co_x000d_
Usuario AD: Wsduarte_x000d_
Pais: Colombia_x000d_
Ubicacion: J044 JUMBO CHIA_x000d_
Zona: Colombia Bogota_x000d_
Unidad de Negocio: Supermercados_x000d_
Servicio: Tiendas &amp; Centros de Distribucion_x000d_
Telefono: 3106184927_x000d_
Anexo: null_x000d_
Descripcion: revision balanza colgante sale fecha beneficio sobre codigo de barras_x000d_
Area en donde se encuentra la Balanza: carnes</v>
      </c>
      <c r="I1779" t="str">
        <v>Buenos días se trasfiere ticket para solución de instalación de balanza</v>
      </c>
      <c r="J1779" t="str" xml:space="preserve">
        <v xml:space="preserve">Se realizó el desembalaje de la balanza y se instaló en su respectivo puesto; se configuró la tarjeta de red pero al intentar configurar la impresión de la etiqueta esta opción no estaba en el menú. Del área de sistemas de Cencosud intentaron actualizar el firmware pero no fue posible. _x000d_
Fernando Castro informa que realizaron revisión de la balanza y quedó operativa; se transfiere para su documentación y cierre</v>
      </c>
      <c r="K1779">
        <v>44881</v>
      </c>
      <c r="L1779">
        <v>44881</v>
      </c>
      <c r="M1779" t="str">
        <f>TEXT(L1779,"DDDDDDD")</f>
        <v>miércoles</v>
      </c>
      <c r="N1779" t="str">
        <v>J044 JUMBO CHIA</v>
      </c>
      <c r="O1779" t="str">
        <v>CHIA</v>
      </c>
      <c r="P1779" t="str">
        <f>IF(ISBLANK(O1779),"0",(VLOOKUP(O1779,REGION,2,FALSE)))</f>
        <v>BOGOTA</v>
      </c>
      <c r="Q1779" t="str">
        <v>ALEXANDER CASTILLO SOTELO</v>
      </c>
      <c r="R1779">
        <f>IF(ISBLANK(Q1779),"0", VLOOKUP(Q1779,PERSONAL,2,FALSE))</f>
        <v>80216449</v>
      </c>
      <c r="S1779" t="str">
        <v>ALIADO</v>
      </c>
      <c r="T1779">
        <v>0.625</v>
      </c>
      <c r="U1779">
        <v>0.6666666666666666</v>
      </c>
      <c r="V1779">
        <f>IF(ISBLANK(T1779 ),"0",U1779-T1779)</f>
        <v>0.04166666666666663</v>
      </c>
      <c r="W1779">
        <v>1</v>
      </c>
      <c r="X1779">
        <f>NETWORKDAYS(K1779,L1778)</f>
        <v>1</v>
      </c>
      <c r="Y1779" t="str">
        <f>IF(X1779&lt;=2,"CUMPLE","NO CUMPLE")</f>
        <v>CUMPLE</v>
      </c>
    </row>
    <row r="1780" xml:space="preserve">
      <c r="A1780">
        <v>12890238</v>
      </c>
      <c r="B1780" t="str">
        <v>REQUEST</v>
      </c>
      <c r="C1780" t="str">
        <v>CERRADO</v>
      </c>
      <c r="D1780" t="str">
        <v>CHARCUTERIA</v>
      </c>
      <c r="E1780" t="str">
        <v>PDA</v>
      </c>
      <c r="F1780" t="str">
        <v>PDA</v>
      </c>
      <c r="G1780" t="str">
        <v>HONEYWELL</v>
      </c>
      <c r="H1780" t="str" xml:space="preserve">
        <v xml:space="preserve">Datos usuario_x000d_
Nombre: Ronals Cley Martinez Lozano_x000d_
Correo: ronalscley.martinez@cencosud.com.co_x000d_
Usuario AD: Rcmartin_x000d_
Pais: Colombia_x000d_
Ubicacion: J044 JUMBO CHIA_x000d_
Zona: Colombia Bogota_x000d_
Unidad de Negocio: Supermercados_x000d_
Servicio: Tiendas &amp; Centros de Distribucion_x000d_
Telefono: 3102513132_x000d_
Anexo: null_x000d_
Descripcion: se solicita configurar pda ; seccion pft para gestion de mermas y precios_x000d_
_x000d_
Seccion en la tienda o ubicacion del usuario: pld-charcuteria_x000d_
Jefe de area asignacion de la PDT: ronals martinez</v>
      </c>
      <c r="I1780" t="str">
        <v>Create a new request/incident/problem/change/issue</v>
      </c>
      <c r="J1780" t="str">
        <v>Se realizó la configuración de los archivos de Genexis y se ingreso al perfil del usuario de la tienda. Las pruebas de funcionamiento salen correctas. Se deja oparativa la PDA.</v>
      </c>
      <c r="K1780">
        <v>44881</v>
      </c>
      <c r="L1780">
        <v>44881</v>
      </c>
      <c r="M1780" t="str">
        <f>TEXT(L1780,"DDDDDDD")</f>
        <v>miércoles</v>
      </c>
      <c r="N1780" t="str">
        <v>J044 JUMBO CHIA</v>
      </c>
      <c r="O1780" t="str">
        <v>CHIA</v>
      </c>
      <c r="P1780" t="str">
        <f>IF(ISBLANK(O1780),"0",(VLOOKUP(O1780,REGION,2,FALSE)))</f>
        <v>BOGOTA</v>
      </c>
      <c r="Q1780" t="str">
        <v>ALEXANDER CASTILLO SOTELO</v>
      </c>
      <c r="R1780">
        <f>IF(ISBLANK(Q1780),"0", VLOOKUP(Q1780,PERSONAL,2,FALSE))</f>
        <v>80216449</v>
      </c>
      <c r="S1780" t="str">
        <v>ALIADO</v>
      </c>
      <c r="T1780">
        <v>0.6666666666666666</v>
      </c>
      <c r="U1780">
        <v>0.7083333333333334</v>
      </c>
      <c r="V1780">
        <f>IF(ISBLANK(T1780 ),"0",U1780-T1780)</f>
        <v>0.04166666666666674</v>
      </c>
      <c r="W1780">
        <v>0</v>
      </c>
      <c r="X1780">
        <f>NETWORKDAYS(K1780,L1779)</f>
        <v>1</v>
      </c>
      <c r="Y1780" t="str">
        <f>IF(X1780&lt;=2,"CUMPLE","NO CUMPLE")</f>
        <v>CUMPLE</v>
      </c>
    </row>
    <row r="1781">
      <c r="A1781">
        <v>12888952</v>
      </c>
      <c r="B1781" t="str">
        <v>REQUEST</v>
      </c>
      <c r="C1781" t="str">
        <v>CERRADO</v>
      </c>
      <c r="D1781" t="str">
        <v>TIENDA</v>
      </c>
      <c r="E1781" t="str">
        <v>BALANZA</v>
      </c>
      <c r="F1781" t="str">
        <v>MESA</v>
      </c>
      <c r="G1781" t="str">
        <v>METTLER</v>
      </c>
      <c r="H1781" t="str">
        <v>Solicito actualización de balanzas sellos nutricionales tienda Metro san Gil</v>
      </c>
      <c r="I1781" t="str">
        <v>Se solicita atención en sitio para la actualización balanzas sellos nutricionales; gerente confirma que los rollos ya se encuentran en tienda.</v>
      </c>
      <c r="J1781" t="str">
        <v>Se realiza cambio de rollos en balanzas; para la actualización de información en etiquetas; adicional se realizan pruebas con el encargado de la tienda y se le indica como cambiar el papel. Todas las balanzas quedan operativas</v>
      </c>
      <c r="K1781">
        <v>44881</v>
      </c>
      <c r="L1781">
        <v>44882</v>
      </c>
      <c r="M1781" t="str">
        <f>TEXT(L1781,"DDDDDDD")</f>
        <v>jueves</v>
      </c>
      <c r="N1781" t="str">
        <v>M183 METRO SAN GIL</v>
      </c>
      <c r="O1781" t="str">
        <v>SAN GIL</v>
      </c>
      <c r="P1781" t="str">
        <f>IF(ISBLANK(O1781),"0",(VLOOKUP(O1781,REGION,2,FALSE)))</f>
        <v>ORIENTE</v>
      </c>
      <c r="Q1781" t="str">
        <v>GERMAN ARCINIEGAS CARREÑO</v>
      </c>
      <c r="R1781">
        <f>IF(ISBLANK(Q1781),"0", VLOOKUP(Q1781,PERSONAL,2,FALSE))</f>
        <v>1098743407</v>
      </c>
      <c r="S1781" t="str">
        <v>DIRECTO</v>
      </c>
      <c r="T1781">
        <v>0.5833333333333334</v>
      </c>
      <c r="U1781">
        <v>0.6666666666666666</v>
      </c>
      <c r="V1781">
        <f>IF(ISBLANK(T1781 ),"0",U1781-T1781)</f>
        <v>0.08333333333333326</v>
      </c>
      <c r="W1781">
        <v>1</v>
      </c>
      <c r="X1781">
        <f>NETWORKDAYS(K1781,L1780)</f>
        <v>1</v>
      </c>
      <c r="Y1781" t="str">
        <f>IF(X1781&lt;=2,"CUMPLE","NO CUMPLE")</f>
        <v>CUMPLE</v>
      </c>
    </row>
    <row r="1782" xml:space="preserve">
      <c r="A1782">
        <v>12879945</v>
      </c>
      <c r="B1782" t="str">
        <v>REQUEST</v>
      </c>
      <c r="C1782" t="str">
        <v>CERRADO</v>
      </c>
      <c r="D1782" t="str">
        <v>TIENDA</v>
      </c>
      <c r="E1782" t="str">
        <v>IMPRESORA</v>
      </c>
      <c r="F1782" t="str">
        <v>IMPRESORA</v>
      </c>
      <c r="G1782" t="str">
        <v>ZEBRA</v>
      </c>
      <c r="H1782" t="str" xml:space="preserve">
        <v xml:space="preserve">Buen día_x000d_
Solicitó de su ayuda para revisar impresoras zebras de escritorio ya que presentan novedad con las impresiones no le están llegando y generan error continuo de cabezal abierto y cinta instalada; se requiere dejar la impresoras de fábrica y configura desde cero importante antes de el reseteo hay que sacarles la configuración_x000d_
Direccion IP_x000d_
Macara_x000d_
Puerta de enlace_x000d_
Tienda: M038 Neiva_x000d_
Equipo: Impresoras Zebra de escritorio_x000d_
Marca: Zebra_x000d_
Modelo: ZT230_x000d_
Seriales: 52N210800185 - 52N210800168_x000d_
Ubicaciones oficinas administrativas_x000d_
Mil gracias</v>
      </c>
      <c r="I1782" t="str">
        <v>Mauricio te transfiero llamada esta fue la que nos ayudaste con la atención de urgencia en la tienda M038 ; por favor documentar el proceso realizado y cerrar</v>
      </c>
      <c r="J1782" t="str" xml:space="preserve">
        <v xml:space="preserve">Servicio atendido el 11-11-22_x000d_
Se solicita servicio para las impresoras zebras ubicadas en la oficina comercial debido a que una no imprime y la otra está imprimiendo mal; se procede a hacer un reseteo de fabrica a la tarjeta de red de estas maquinas; y a configurar desde cero los parametros de red de cada una de estas; se procede a hacer pruebas solucionando así las fallas; quedan imprimiendo correctamente ambas maquinas. </v>
      </c>
      <c r="K1782">
        <v>44881</v>
      </c>
      <c r="L1782">
        <v>44882</v>
      </c>
      <c r="M1782" t="str">
        <f>TEXT(L1782,"DDDDDDD")</f>
        <v>jueves</v>
      </c>
      <c r="N1782" t="str">
        <v>M038 METRO NEIVA CENTRO DE CONVENCIONES</v>
      </c>
      <c r="O1782" t="str">
        <v>NEIVA</v>
      </c>
      <c r="P1782" t="str">
        <f>IF(ISBLANK(O1782),"0",(VLOOKUP(O1782,REGION,2,FALSE)))</f>
        <v>OCCIDENTE</v>
      </c>
      <c r="Q1782" t="str">
        <v>RAFAEL EDUARDO MARTINEZ ROCHA</v>
      </c>
      <c r="R1782">
        <f>IF(ISBLANK(Q1782),"0", VLOOKUP(Q1782,PERSONAL,2,FALSE))</f>
        <v>1014237678</v>
      </c>
      <c r="S1782" t="str">
        <v>DIRECTO</v>
      </c>
      <c r="T1782">
        <v>0.6875</v>
      </c>
      <c r="U1782">
        <v>0.7708333333333334</v>
      </c>
      <c r="V1782">
        <f>IF(ISBLANK(T1782 ),"0",U1782-T1782)</f>
        <v>0.08333333333333337</v>
      </c>
      <c r="W1782">
        <v>1</v>
      </c>
      <c r="X1782">
        <f>NETWORKDAYS(K1782,L1781)</f>
        <v>2</v>
      </c>
      <c r="Y1782" t="str">
        <f>IF(X1782&lt;=2,"CUMPLE","NO CUMPLE")</f>
        <v>CUMPLE</v>
      </c>
    </row>
    <row r="1783" xml:space="preserve">
      <c r="A1783">
        <v>12844620</v>
      </c>
      <c r="B1783" t="str">
        <v>REQUEST</v>
      </c>
      <c r="C1783" t="str">
        <v>CERRADO</v>
      </c>
      <c r="D1783" t="str">
        <v>TIENDA</v>
      </c>
      <c r="E1783" t="str">
        <v>CPU</v>
      </c>
      <c r="F1783" t="str">
        <v>CPU</v>
      </c>
      <c r="G1783" t="str">
        <v>LENOVO</v>
      </c>
      <c r="H1783" t="str" xml:space="preserve">
        <v xml:space="preserve">Datos usuario_x000d_
Nombre: adsilvam_x000d_
Correo: AdrianaMilena.SilvaMontes@cencosud.com.co_x000d_
Usuario AD: adsilvam_x000d_
Pais: Colombia_x000d_
Ubicacion: M038 METRO NEIVA CENTRO DE CONVENCIONES_x000d_
Zona: Colombia Occidente_x000d_
Unidad de Negocio: METRO_x000d_
Servicio: null_x000d_
Telefono: 3114635651_x000d_
Anexo: null_x000d_
Descripcion: El kio de Metro Neiva no tiene internet razon por la cual los auxiliares no pueden acceder al portal._x000d_
Indicar ubicacion del Equipo en tienda o oficinas: Tienda Metro Neiva 038</v>
      </c>
      <c r="I1783" t="str">
        <v>Mauricio; transfiero llamada para que por favor nos apoye con el material que esta solicitando el técnico Rafel Martinez para la reparación del equipo Kio en la tienda M038 Neiva</v>
      </c>
      <c r="J1783" t="str">
        <v>Se realiza cambio de conector RJ45; el equipo ya empieza a linkear pero no toma red. Se valida con Redes para que habiliten el punto en el switch. Luego de revisión de redes equipo toma red. Se entrega operativo y funcional</v>
      </c>
      <c r="K1783">
        <v>44882</v>
      </c>
      <c r="L1783">
        <v>44882</v>
      </c>
      <c r="M1783" t="str">
        <f>TEXT(L1783,"DDDDDDD")</f>
        <v>jueves</v>
      </c>
      <c r="N1783" t="str">
        <v>M038 METRO NEIVA CENTRO DE CONVENCIONES</v>
      </c>
      <c r="O1783" t="str">
        <v>NEIVA</v>
      </c>
      <c r="P1783" t="str">
        <f>IF(ISBLANK(O1783),"0",(VLOOKUP(O1783,REGION,2,FALSE)))</f>
        <v>OCCIDENTE</v>
      </c>
      <c r="Q1783" t="str">
        <v>RAFAEL EDUARDO MARTINEZ ROCHA</v>
      </c>
      <c r="R1783">
        <f>IF(ISBLANK(Q1783),"0", VLOOKUP(Q1783,PERSONAL,2,FALSE))</f>
        <v>1014237678</v>
      </c>
      <c r="S1783" t="str">
        <v>DIRECTO</v>
      </c>
      <c r="T1783">
        <v>0.5833333333333334</v>
      </c>
      <c r="U1783">
        <v>0.6458333333333334</v>
      </c>
      <c r="V1783">
        <f>IF(ISBLANK(T1783 ),"0",U1783-T1783)</f>
        <v>0.0625</v>
      </c>
      <c r="W1783">
        <v>1</v>
      </c>
      <c r="X1783">
        <f>NETWORKDAYS(K1783,L1782)</f>
        <v>1</v>
      </c>
      <c r="Y1783" t="str">
        <f>IF(X1783&lt;=2,"CUMPLE","NO CUMPLE")</f>
        <v>CUMPLE</v>
      </c>
    </row>
    <row r="1784" xml:space="preserve">
      <c r="A1784">
        <v>12889875</v>
      </c>
      <c r="B1784" t="str">
        <v>REQUEST</v>
      </c>
      <c r="C1784" t="str">
        <v>CERRADO</v>
      </c>
      <c r="D1784" t="str">
        <v>TIENDA</v>
      </c>
      <c r="E1784" t="str">
        <v>BALANZA</v>
      </c>
      <c r="F1784" t="str">
        <v>MESA</v>
      </c>
      <c r="G1784" t="str">
        <v>METTLER</v>
      </c>
      <c r="H1784" t="str" xml:space="preserve">
        <v xml:space="preserve">Buen día_x000d_
_x000d_
Solicito de su ayuda para apoyar la actividad de la configuración de sellos nutricionales en las balanzas Bplus de la tienda; J047_x000d_
Actividad por parte del técnico remoto_x000d_
1 al llegar a a la tienda validar que todas las balanzas de perecederos tengan el rollo de etiqueta blanca la que es extralarga_x000d_
2 estar atento para realizar pruebas teniendo en cuenta que en la etiqueta salga la información de sellos nutricionales_x000d_
3 realizar configuración del manual enviado si es necesario</v>
      </c>
      <c r="I1784" t="str">
        <v>solicito de su ayuda para atencion de este Ticket</v>
      </c>
      <c r="J1784" t="str">
        <v>Se realiza verificación e instalación de etiquetas blancas extralargas de las balanzas de carnes; pollos; pescadería; panadería; charcuteria y platos preparados para que le realicen la actualizació n respectiva. Se carga actualización; se ponen a prueba y las balanzas de la tienda funcionan correctamente. La balanza colgante de charcuteria está sin red; se verifica conexión; cableado; direccionamiento ip pero sigue con la novedad. Se comunica que la posible falla es el cable de red con mala conexión en el switch pero no se puede resolver la novedad ya que el switch se encuentra ubicado en techo de la tienda</v>
      </c>
      <c r="K1784">
        <v>44882</v>
      </c>
      <c r="L1784">
        <v>44882</v>
      </c>
      <c r="M1784" t="str">
        <f>TEXT(L1784,"DDDDDDD")</f>
        <v>jueves</v>
      </c>
      <c r="N1784" t="str">
        <v>J047 JUMBO GIRARDOT</v>
      </c>
      <c r="O1784" t="str">
        <v>GIRARDOT</v>
      </c>
      <c r="P1784" t="str">
        <f>IF(ISBLANK(O1784),"0",(VLOOKUP(O1784,REGION,2,FALSE)))</f>
        <v>OCCIDENTE</v>
      </c>
      <c r="Q1784" t="str">
        <v>RAFAEL ARDILA PUENTES</v>
      </c>
      <c r="R1784">
        <f>IF(ISBLANK(Q1784),"0", VLOOKUP(Q1784,PERSONAL,2,FALSE))</f>
        <v>1018419858</v>
      </c>
      <c r="S1784" t="str">
        <v>ALIADO</v>
      </c>
      <c r="T1784">
        <v>0.6666666666666666</v>
      </c>
      <c r="U1784">
        <v>0.75</v>
      </c>
      <c r="V1784">
        <f>IF(ISBLANK(T1784 ),"0",U1784-T1784)</f>
        <v>0.08333333333333337</v>
      </c>
      <c r="W1784">
        <v>1</v>
      </c>
      <c r="X1784">
        <f>NETWORKDAYS(K1784,L1783)</f>
        <v>1</v>
      </c>
      <c r="Y1784" t="str">
        <f>IF(X1784&lt;=2,"CUMPLE","NO CUMPLE")</f>
        <v>CUMPLE</v>
      </c>
    </row>
    <row r="1785" xml:space="preserve">
      <c r="A1785">
        <v>12890326</v>
      </c>
      <c r="B1785" t="str">
        <v>REQUEST</v>
      </c>
      <c r="C1785" t="str">
        <v>CERRADO</v>
      </c>
      <c r="D1785" t="str">
        <v>LINEAL DE CAJAS</v>
      </c>
      <c r="E1785" t="str">
        <v>POS</v>
      </c>
      <c r="F1785" t="str">
        <v>POS</v>
      </c>
      <c r="G1785" t="str">
        <v>WINCOR</v>
      </c>
      <c r="H1785" t="str" xml:space="preserve">
        <v xml:space="preserve">Datos usuario_x000d_
Nombre: Doris Rocio Pinto Triana_x000d_
Correo: DorisRocio.Pinto@cencosud.com.co_x000d_
Usuario AD: DRPintoT_x000d_
Pais: Colombia_x000d_
Ubicacion: J047 JUMBO GIRARDOT_x000d_
Zona: Colombia Occidente_x000d_
Unidad de Negocio: Supermercados_x000d_
Servicio: Tiendas &amp; Centros de Distribucion_x000d_
Telefono: 8872700_x000d_
Anexo: 8872700_x000d_
Descripcion: Buen dia por favor me colaboran con la pos 22 de la tienda 47 Girardot ya que quedo bloqueada y no deja realizar ninguna funcion agradezco su colaboracion._x000d_
Indicar ubicacion del Equipo en tienda o oficinas: 47 Girardot</v>
      </c>
      <c r="I1785" t="str" xml:space="preserve">
        <v xml:space="preserve">Solicitó de su ayuda para revisión de la pos 22 de domicilios ya que está presentando novedad y no sube el Sistema Operativo mesa especializad no logra verla aparece fuera de línea por favor validar la falla y dar solución y diagnóstico._x000d_
Tienda: Girardot J047_x000d_
Equipo: POS_x000d_
Marca: WINCOR_x000d_
Modelo: BEETLE-M_x000d_
Seriales: 59CD001101_x000d_
Contacto en tienda Elena Rivera 301 6000752</v>
      </c>
      <c r="J1785" t="str">
        <v>Se realiza revisión de la pos 22 y se encuentra totalmente bloqueada; se revisa board; se revisan sus perifericos; cableado; se resetea la bios; se configura nuevamente sus parametros pero la falla persiste. Se procede a revisar disco duro y se encuentra disco con fallas al momento de booteo; por lo que se remplaza con disco de back up de sistemas. Se ensambla; se configura la bios; para realizar su formateo e inicio por usb. Se realiza instalación; se registran sus IP; mascara; gateway e IP server. Se instala correctamente y se reinicia; la pos sube correctamente. Se le indica a coordinador de cajas realizar cau de última facturación para actualización por parte de grupo de soporte pos</v>
      </c>
      <c r="K1785">
        <v>44882</v>
      </c>
      <c r="L1785">
        <v>44882</v>
      </c>
      <c r="M1785" t="str">
        <f>TEXT(L1785,"DDDDDDD")</f>
        <v>jueves</v>
      </c>
      <c r="N1785" t="str">
        <v>J047 JUMBO GIRARDOT</v>
      </c>
      <c r="O1785" t="str">
        <v>GIRARDOT</v>
      </c>
      <c r="P1785" t="str">
        <f>IF(ISBLANK(O1785),"0",(VLOOKUP(O1785,REGION,2,FALSE)))</f>
        <v>OCCIDENTE</v>
      </c>
      <c r="Q1785" t="str">
        <v>RAFAEL ARDILA PUENTES</v>
      </c>
      <c r="R1785">
        <f>IF(ISBLANK(Q1785),"0", VLOOKUP(Q1785,PERSONAL,2,FALSE))</f>
        <v>1018419858</v>
      </c>
      <c r="S1785" t="str">
        <v>ALIADO</v>
      </c>
      <c r="T1785">
        <v>0.3333333333333333</v>
      </c>
      <c r="U1785">
        <v>0.4583333333333333</v>
      </c>
      <c r="V1785">
        <f>IF(ISBLANK(T1785 ),"0",U1785-T1785)</f>
        <v>0.125</v>
      </c>
      <c r="W1785">
        <v>2</v>
      </c>
      <c r="X1785">
        <f>NETWORKDAYS(K1785,L1784)</f>
        <v>1</v>
      </c>
      <c r="Y1785" t="str">
        <f>IF(X1785&lt;=2,"CUMPLE","NO CUMPLE")</f>
        <v>CUMPLE</v>
      </c>
    </row>
    <row r="1786">
      <c r="A1786">
        <v>12891674</v>
      </c>
      <c r="B1786" t="str">
        <v>REQUEST</v>
      </c>
      <c r="C1786" t="str">
        <v>CERRADO</v>
      </c>
      <c r="D1786" t="str">
        <v>TIENDA</v>
      </c>
      <c r="E1786" t="str">
        <v>BALANZA</v>
      </c>
      <c r="F1786" t="str">
        <v>MESA</v>
      </c>
      <c r="G1786" t="str">
        <v>METTLER</v>
      </c>
      <c r="H1786" t="str">
        <v>Se solicita acompañamiento personal de ISIT en tienda Jumbo Yopal para actualización balanzas; sellos nutricionales.</v>
      </c>
      <c r="I1786" t="str">
        <v xml:space="preserve">Se solicita acompañamiento personal de ISIT en tienda Jumbo Yopal para actualización balanzas; sellos nutricionales.	</v>
      </c>
      <c r="J1786" t="str">
        <v>Se realiza visita en sitio y se procede a realizar la labor en compañía del soporte remoto Ever Becerra; donde se instala nuevos rollos a las balanzas de cada una de las secciones; en total fueron 6 balanzas que se calibraron y configuraron. Una vez terminada la labor se procede a realizar pruebas de funcionalidad en compañia del usuario y este da su aprobación de satisfacción de la buena labor.  Labor culmina con exito.                                                                                         .                                                                                                                                                                                                                                                                                                                                                                                                                                                                  OBSERVACION: Se evidencia que en el área de pasteleria la balanza se encuentra conectada a la red; pero no bota el ticket de precios; se evidencia que no hace ningun movimiento mecánico para sacar el ticket; se informa a Ever y al usuario para su escalamiento. Además se evidenció también; que en el área de charcutería se encuentra una segunda balanza que no esta conectada a la red; también se dio aviso para su atención.</v>
      </c>
      <c r="K1786">
        <v>44882</v>
      </c>
      <c r="L1786">
        <v>44882</v>
      </c>
      <c r="M1786" t="str">
        <f>TEXT(L1786,"DDDDDDD")</f>
        <v>jueves</v>
      </c>
      <c r="N1786" t="str">
        <v>J185 JUMBO YOPAL</v>
      </c>
      <c r="O1786" t="str">
        <v>YOPAL</v>
      </c>
      <c r="P1786" t="str">
        <f>IF(ISBLANK(O1786),"0",(VLOOKUP(O1786,REGION,2,FALSE)))</f>
        <v>ORIENTE</v>
      </c>
      <c r="Q1786" t="str">
        <v>PABLO ANDRES BALANTA GOMEZ</v>
      </c>
      <c r="R1786">
        <f>IF(ISBLANK(Q1786),"0", VLOOKUP(Q1786,PERSONAL,2,FALSE))</f>
        <v>1111739227</v>
      </c>
      <c r="S1786" t="str">
        <v>DIRECTO</v>
      </c>
      <c r="T1786">
        <v>0.5833333333333334</v>
      </c>
      <c r="U1786">
        <v>0.75</v>
      </c>
      <c r="V1786">
        <f>IF(ISBLANK(T1786 ),"0",U1786-T1786)</f>
        <v>0.16666666666666663</v>
      </c>
      <c r="W1786">
        <v>2</v>
      </c>
      <c r="X1786">
        <f>NETWORKDAYS(K1786,L1785)</f>
        <v>1</v>
      </c>
      <c r="Y1786" t="str">
        <f>IF(X1786&lt;=2,"CUMPLE","NO CUMPLE")</f>
        <v>CUMPLE</v>
      </c>
    </row>
    <row r="1787" xml:space="preserve">
      <c r="A1787">
        <v>12876758</v>
      </c>
      <c r="B1787" t="str">
        <v>INCIDENT</v>
      </c>
      <c r="C1787" t="str">
        <v>CERRADO</v>
      </c>
      <c r="D1787" t="str">
        <v>LINEAL DE CAJAS</v>
      </c>
      <c r="E1787" t="str">
        <v>MICROSENS</v>
      </c>
      <c r="F1787" t="str">
        <v>MICROSENS</v>
      </c>
      <c r="G1787" t="str">
        <v>MICROSENS</v>
      </c>
      <c r="H1787" t="str" xml:space="preserve">
        <v xml:space="preserve">IP:10.132.93.1 / 10.132.93.5 / 10.132.93.6_x000d_
_x000d_
su apoyo para verificar el estado eléctrico de los equipos switch microsense. Gracias</v>
      </c>
      <c r="I1787" t="str" xml:space="preserve">
        <v xml:space="preserve">Solicito de su ayuda para autorizar atención de este ticket se validó con la tienda; pero no fue posible dar solución; se requiere que el técnico remoto realice visita técnica y revise la conexión de red y verificar si los equipos tienen energía ya que no esta respondiendo ping_x000d_
Direcciones IP:10.132.93.1 / 10.132.93.5 / 10.132.93.6</v>
      </c>
      <c r="J1787" t="str">
        <v>Se solicita servicio para revisar equipos switch microsense de lineal de cajas ya que se encuentran por fuera de red. Se realiza la revision física de estos equipos tanto de red y energía; encontrando estas conexiones en perfectas condiciones; aún así los equipos siguen por fuera; por lo que se remite al área de redes; los cuales hacen la revisión pertinente y dan con la solución; se procede a realizar pruebas las cuales son esta vez exitosas. Datafonos quedan ok.</v>
      </c>
      <c r="K1787">
        <v>44882</v>
      </c>
      <c r="L1787">
        <v>44883</v>
      </c>
      <c r="M1787" t="str">
        <f>TEXT(L1787,"DDDDDDD")</f>
        <v>viernes</v>
      </c>
      <c r="N1787" t="str">
        <v>M195 METRO SANTA LUCIA</v>
      </c>
      <c r="O1787" t="str">
        <v>NEIVA</v>
      </c>
      <c r="P1787" t="str">
        <f>IF(ISBLANK(O1787),"0",(VLOOKUP(O1787,REGION,2,FALSE)))</f>
        <v>OCCIDENTE</v>
      </c>
      <c r="Q1787" t="str">
        <v>RAFAEL EDUARDO MARTINEZ ROCHA</v>
      </c>
      <c r="R1787">
        <f>IF(ISBLANK(Q1787),"0", VLOOKUP(Q1787,PERSONAL,2,FALSE))</f>
        <v>1014237678</v>
      </c>
      <c r="S1787" t="str">
        <v>DIRECTO</v>
      </c>
      <c r="T1787">
        <v>0.625</v>
      </c>
      <c r="U1787">
        <v>0.6875</v>
      </c>
      <c r="V1787">
        <f>IF(ISBLANK(T1787 ),"0",U1787-T1787)</f>
        <v>0.0625</v>
      </c>
      <c r="W1787">
        <v>1</v>
      </c>
      <c r="X1787">
        <f>NETWORKDAYS(K1787,L1786)</f>
        <v>1</v>
      </c>
      <c r="Y1787" t="str">
        <f>IF(X1787&lt;=2,"CUMPLE","NO CUMPLE")</f>
        <v>CUMPLE</v>
      </c>
    </row>
    <row r="1788" xml:space="preserve">
      <c r="A1788">
        <v>12882108</v>
      </c>
      <c r="B1788" t="str">
        <v>REQUEST</v>
      </c>
      <c r="C1788" t="str">
        <v>CERRADO</v>
      </c>
      <c r="D1788" t="str">
        <v>LINEAL DE CAJAS</v>
      </c>
      <c r="E1788" t="str">
        <v>POS</v>
      </c>
      <c r="F1788" t="str">
        <v>TECLADO</v>
      </c>
      <c r="G1788" t="str">
        <v>WINCOR</v>
      </c>
      <c r="H1788" t="str" xml:space="preserve">
        <v xml:space="preserve">Datos usuario_x000d_
Nombre: Alily Castilla Castaneda_x000d_
Correo: Alily.CastillaCastaneda@cencosud.com.co_x000d_
Usuario AD: AliCasti_x000d_
Pais: Colombia_x000d_
Ubicacion: M195 METRO SANTA LUCIA_x000d_
Zona: Colombia Bogota_x000d_
Unidad de Negocio: METRO_x000d_
Servicio: null_x000d_
Telefono: 3209753836_x000d_
Anexo: 3209753836_x000d_
Descripcion: Buenas noches:_x000d_
para solicitar nuevamente el teclado para la pos no.1 ya se coloco un cau con no. 12834777 al caul como respuesta nos llego un teclado usado como solucion a la falla; la persona de sistema lo instalo pero en definitiva no funciono; necesitamos que nos envien un teclado nuevo ya que llevamos mucho tiempo esperando la solucion al cau y estamos por empezar temporada de fin de año;</v>
      </c>
      <c r="I1788" t="str">
        <v>por favor su ayuda con la atencion de este Ticket</v>
      </c>
      <c r="J1788" t="str">
        <v>Se solicita servicio para revisar TECLADO DE CAJA POS # 1 EL CUAL HABIA SIDO CAMBIADO HACE UN MES. Se realiza revisión de teclado en otra pos y este tampoco funciona y también se prueba el teclado de otra pos en la pos 1 y funciona de manera normal.  Por lo que se prueba que el teclado que habia sido cambiado y el cual se dejo en observaciones era un teclado usado;  no está funcionando. Se transfiere caso para realizar la solicitud de teclado en buen estado</v>
      </c>
      <c r="K1788">
        <v>44882</v>
      </c>
      <c r="L1788">
        <v>44883</v>
      </c>
      <c r="M1788" t="str">
        <f>TEXT(L1788,"DDDDDDD")</f>
        <v>viernes</v>
      </c>
      <c r="N1788" t="str">
        <v>M195 METRO SANTA LUCIA</v>
      </c>
      <c r="O1788" t="str">
        <v>NEIVA</v>
      </c>
      <c r="P1788" t="str">
        <f>IF(ISBLANK(O1788),"0",(VLOOKUP(O1788,REGION,2,FALSE)))</f>
        <v>OCCIDENTE</v>
      </c>
      <c r="Q1788" t="str">
        <v>RAFAEL EDUARDO MARTINEZ ROCHA</v>
      </c>
      <c r="R1788">
        <f>IF(ISBLANK(Q1788),"0", VLOOKUP(Q1788,PERSONAL,2,FALSE))</f>
        <v>1014237678</v>
      </c>
      <c r="S1788" t="str">
        <v>DIRECTO</v>
      </c>
      <c r="T1788">
        <v>0.5833333333333334</v>
      </c>
      <c r="U1788">
        <v>0.625</v>
      </c>
      <c r="V1788">
        <f>IF(ISBLANK(T1788 ),"0",U1788-T1788)</f>
        <v>0.04166666666666663</v>
      </c>
      <c r="W1788">
        <v>1</v>
      </c>
      <c r="X1788">
        <f>NETWORKDAYS(K1788,L1787)</f>
        <v>2</v>
      </c>
      <c r="Y1788" t="str">
        <f>IF(X1788&lt;=2,"CUMPLE","NO CUMPLE")</f>
        <v>CUMPLE</v>
      </c>
    </row>
    <row r="1789" xml:space="preserve">
      <c r="A1789">
        <v>12892390</v>
      </c>
      <c r="B1789" t="str">
        <v>REQUEST</v>
      </c>
      <c r="C1789" t="str">
        <v>CERRADO</v>
      </c>
      <c r="D1789" t="str">
        <v>TIENDA</v>
      </c>
      <c r="E1789" t="str">
        <v>VERIFICADOR</v>
      </c>
      <c r="F1789" t="str">
        <v>VERIFICADOR</v>
      </c>
      <c r="G1789" t="str">
        <v>NEWLAND</v>
      </c>
      <c r="H1789"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 se presenta novedad con los (3) tres verificadores de precio: el del pasillo de papel higienico; carnes frias y licores. Los cuales no leen el codigo de barras de los productos._x000d_
</v>
      </c>
      <c r="I1789" t="str" xml:space="preserve">
        <v xml:space="preserve">Se solicita revisión verificadores piso de venta; presentan novedad al consultar precios._x000d_
realizar revisión; diagnostico y/o reparación si es el caso.</v>
      </c>
      <c r="J1789" t="str" xml:space="preserve">
        <v xml:space="preserve">Servicio atendido 17-11-22_x000d_
Se realiza revisión de 3 verificadores de precios; se deja 1 configurado y funcionando de manera correcta;  pero se evidencian 2 con daño fisico en el lector de códigos; se realiza llamada a proveedor con quien se realizan pruebas de actualización de scanner pero luego de las configuraciones sigue igual; por tal motivo indican que es necesario enviarlos a revisión técnica _x000d_
1- verificador zona licores placa AD-120297 SN NQ2C8H000124 falla en el scanner; se queda siempre encendido y no captura códigos; según proveedor puede tratarse de un sensor en daño._x000d_
2 - verificador zona carnes frias placa AD-120298 SN NQ2C8H000240 falla en scanner; totalmente apagado; no enciende. Se actualizó pero sigue el mismo fallo. _x000d_
3 - verificador pasillo papel higienico; queda operativo se realizo actualización de firmware y configuración de manera correcta._x000d_
_x000d_
Se transfiere caso para evaluar el envió de los verificadores con fallas a revisión técnica con el proveedor o solicitar renovación tecnológica de los mismos_x000d_
_x000d_
Se valida nuevamente escaner a solicitud de Coordinador de Sistemas; se realiza proceso de configuración de acuerdo a manual compartido y la falla reportada en los verificadores persiste; se envía evidencia a soporte Ever Becerra y se adjuntan videos al caso donde se evidencia la falla de los dos verificadores y el funcionamiento correcto de los otros dos verificadores de la tienda</v>
      </c>
      <c r="K1789">
        <v>44883</v>
      </c>
      <c r="L1789">
        <v>44883</v>
      </c>
      <c r="M1789" t="str">
        <f>TEXT(L1789,"DDDDDDD")</f>
        <v>viernes</v>
      </c>
      <c r="N1789" t="str">
        <v>M183 METRO SAN GIL</v>
      </c>
      <c r="O1789" t="str">
        <v>SAN GIL</v>
      </c>
      <c r="P1789" t="str">
        <f>IF(ISBLANK(O1789),"0",(VLOOKUP(O1789,REGION,2,FALSE)))</f>
        <v>ORIENTE</v>
      </c>
      <c r="Q1789" t="str">
        <v>GERMAN ARCINIEGAS CARREÑO</v>
      </c>
      <c r="R1789">
        <f>IF(ISBLANK(Q1789),"0", VLOOKUP(Q1789,PERSONAL,2,FALSE))</f>
        <v>1098743407</v>
      </c>
      <c r="S1789" t="str">
        <v>DIRECTO</v>
      </c>
      <c r="T1789">
        <v>0.375</v>
      </c>
      <c r="U1789">
        <v>0.5416666666666666</v>
      </c>
      <c r="V1789">
        <f>IF(ISBLANK(T1789 ),"0",U1789-T1789)</f>
        <v>0.16666666666666663</v>
      </c>
      <c r="W1789">
        <v>2</v>
      </c>
      <c r="X1789">
        <f>NETWORKDAYS(K1789,L1788)</f>
        <v>1</v>
      </c>
      <c r="Y1789" t="str">
        <f>IF(X1789&lt;=2,"CUMPLE","NO CUMPLE")</f>
        <v>CUMPLE</v>
      </c>
    </row>
    <row r="1790" xml:space="preserve">
      <c r="A1790">
        <v>12891645</v>
      </c>
      <c r="B1790" t="str">
        <v>REQUEST</v>
      </c>
      <c r="C1790" t="str">
        <v>CERRADO</v>
      </c>
      <c r="D1790" t="str">
        <v>TIENDA</v>
      </c>
      <c r="E1790" t="str">
        <v>BALANZA</v>
      </c>
      <c r="F1790" t="str">
        <v>SCANNER</v>
      </c>
      <c r="G1790" t="str">
        <v>DATALOGIC</v>
      </c>
      <c r="H1790" t="str" xml:space="preserve">
        <v xml:space="preserve">Buen dia_x000d_
Se solicita personal de ISIT para acompañamiento verificación metrológica Metro san gil_x000d_
Noviembre 21 de 2022; hora de ingreso 8 a.m. con disponibilidad de toda la jornada</v>
      </c>
      <c r="I1790" t="str" xml:space="preserve">
        <v xml:space="preserve">Se solicita personal de ISIT para acompañamiento verificación metrológica Metro san gil_x000d_
Noviembre 21 de 2022; hora de ingreso 8 a.m. disponibilidad de toda la jornada</v>
      </c>
      <c r="J1790" t="str">
        <v>Se llega sitio y se realiza acompañamiento a personal de ente certificador de balanzas. Novedad con balanza serial S20218010558095 la cual se revisa con el caso 12895208</v>
      </c>
      <c r="K1790">
        <v>44886</v>
      </c>
      <c r="L1790">
        <v>44886</v>
      </c>
      <c r="M1790" t="str">
        <f>TEXT(L1790,"DDDDDDD")</f>
        <v>lunes</v>
      </c>
      <c r="N1790" t="str">
        <v>M183 METRO SAN GIL</v>
      </c>
      <c r="O1790" t="str">
        <v>SAN GIL</v>
      </c>
      <c r="P1790" t="str">
        <f>IF(ISBLANK(O1790),"0",(VLOOKUP(O1790,REGION,2,FALSE)))</f>
        <v>ORIENTE</v>
      </c>
      <c r="Q1790" t="str">
        <v>GERMAN ARCINIEGAS CARREÑO</v>
      </c>
      <c r="R1790">
        <f>IF(ISBLANK(Q1790),"0", VLOOKUP(Q1790,PERSONAL,2,FALSE))</f>
        <v>1098743407</v>
      </c>
      <c r="S1790" t="str">
        <v>DIRECTO</v>
      </c>
      <c r="T1790">
        <v>0.3541666666666667</v>
      </c>
      <c r="U1790">
        <v>0.4166666666666667</v>
      </c>
      <c r="V1790">
        <f>IF(ISBLANK(T1790 ),"0",U1790-T1790)</f>
        <v>0.0625</v>
      </c>
      <c r="W1790">
        <v>1</v>
      </c>
      <c r="X1790">
        <f>NETWORKDAYS(K1790,L1789)</f>
        <v>-2</v>
      </c>
      <c r="Y1790" t="str">
        <f>IF(X1790&lt;=2,"CUMPLE","NO CUMPLE")</f>
        <v>CUMPLE</v>
      </c>
    </row>
    <row r="1791" xml:space="preserve">
      <c r="A1791">
        <v>12895208</v>
      </c>
      <c r="B1791" t="str">
        <v>REQUEST</v>
      </c>
      <c r="C1791" t="str">
        <v>CERRADO</v>
      </c>
      <c r="D1791" t="str">
        <v>LINEAL DE CAJAS</v>
      </c>
      <c r="E1791" t="str">
        <v>BALANZA</v>
      </c>
      <c r="F1791" t="str">
        <v>SCANNER</v>
      </c>
      <c r="G1791" t="str">
        <v>ZEBRA</v>
      </c>
      <c r="H1791" t="str" xml:space="preserve">
        <v xml:space="preserve">Buena tarde._x000d_
Se solicita reparación SIMEL para el activo:_x000d_
SCANNER POS|BALANZA ZEBRA 7001 | Nº SERIE: S20218010558095</v>
      </c>
      <c r="I1791" t="str" xml:space="preserve">
        <v xml:space="preserve">Se solicita reparación SIMEL para el activo:_x000d_
SCANNER POS|BALANZA ZEBRA 7001 | Nº SERIE: S20218010558095_x000d_
Linea de cajas_x000d_
piso de venta</v>
      </c>
      <c r="J1791" t="str">
        <v>Se realiza revisión de scanner balanza para calibración ya que hay diferencias al pesar. Se realiza calibración colocando a cero la balanza y siguiendo los pasos de manual con las pesas patron y finalizandon correctamente; pero al realizar pruebas se evidencia que la balanza sigue con falla ya que los pesos van variando cada vez que se realiza la medida con la misma pesa; por lo que la falla se puede estar presentando con la celda de la balanza; por tal motivo se reciben instrucciones de desmontar balanza y dejarla embalada para ser enviada a revisión por garantia con el proveedor. Se diligencia formato de traslado de activos y se adjunta al ticket. Se transfiere para continuar con su gestión</v>
      </c>
      <c r="K1791">
        <v>44886</v>
      </c>
      <c r="L1791">
        <v>44886</v>
      </c>
      <c r="M1791" t="str">
        <f>TEXT(L1791,"DDDDDDD")</f>
        <v>lunes</v>
      </c>
      <c r="N1791" t="str">
        <v>M183 METRO SAN GIL</v>
      </c>
      <c r="O1791" t="str">
        <v>SAN GIL</v>
      </c>
      <c r="P1791" t="str">
        <f>IF(ISBLANK(O1791),"0",(VLOOKUP(O1791,REGION,2,FALSE)))</f>
        <v>ORIENTE</v>
      </c>
      <c r="Q1791" t="str">
        <v>GERMAN ARCINIEGAS CARREÑO</v>
      </c>
      <c r="R1791">
        <f>IF(ISBLANK(Q1791),"0", VLOOKUP(Q1791,PERSONAL,2,FALSE))</f>
        <v>1098743407</v>
      </c>
      <c r="S1791" t="str">
        <v>DIRECTO</v>
      </c>
      <c r="T1791">
        <v>0.4166666666666667</v>
      </c>
      <c r="U1791">
        <v>0.5416666666666666</v>
      </c>
      <c r="V1791">
        <f>IF(ISBLANK(T1791 ),"0",U1791-T1791)</f>
        <v>0.12499999999999994</v>
      </c>
      <c r="W1791">
        <v>2</v>
      </c>
      <c r="X1791">
        <f>NETWORKDAYS(K1791,L1790)</f>
        <v>1</v>
      </c>
      <c r="Y1791" t="str">
        <f>IF(X1791&lt;=2,"CUMPLE","NO CUMPLE")</f>
        <v>CUMPLE</v>
      </c>
    </row>
    <row r="1792" xml:space="preserve">
      <c r="A1792">
        <v>12900285</v>
      </c>
      <c r="B1792" t="str">
        <v>REQUEST</v>
      </c>
      <c r="C1792" t="str">
        <v>CERRADO</v>
      </c>
      <c r="D1792" t="str">
        <v>CONTRALOR</v>
      </c>
      <c r="E1792" t="str">
        <v>RELOJ</v>
      </c>
      <c r="F1792" t="str">
        <v>BIOMETRICO</v>
      </c>
      <c r="G1792" t="str">
        <v>SUPREMA</v>
      </c>
      <c r="H1792" t="str" xml:space="preserve">
        <v xml:space="preserve">Solicito de su ayuda para la configuración de 2 reloj de marcación que llego a la tienda J047 los cuales está en custodia de seguridad;_x000d_
TIENDA: J047 Girardot_x000d_
Equipo: RELOJ CONTROL_x000d_
Marca: SUPREMA_x000d_
Modelo: BIOSTATION 2_x000d_
Serial: 546854430 - 546854436_x000d_
Información de red para los relojes; en el manual está el paso a paso la configuración_x000d_
IP: 10.131.100.27- 10.131.100.28_x000d_
MASCARA: 255.255.225.128_x000d_
GATEWAY: 10.131.100.126_x000d_
Ubicación: Conectarlo en un punto disponible en gestión humana / o directamente al SW de sistemas; indicarle al jefe de RRHH que el equipo ya se encuentra listo para que graben las huellas de los colaboradores.</v>
      </c>
      <c r="I1792" t="str">
        <v>AHD05439:Copied from Request 12782960</v>
      </c>
      <c r="J1792" t="str">
        <v>Se realiza revisión de los relojes de marcaje; se comunica a Redes para la configuración y quitarle la seguridad al punto del swtich donde van conextados los relojes; se estuvo esperando desde las 10 am hasta las 5 pm; hora en que se recibe apoyo de parte de Redes. Se realiza revisón de Redes para habilitar los puntos; uno en Contralor y otro en Caja Central. Se quita la seguridad de los puntos del switch; se retiran los relojes antiguos con inventario Cencosud 024422 y 014885. Se ensamblan los nuevos relojes en su punto respectivo y los antiguos se dejan en sistemas. Pruebas con el jefe de Recursos Humanos ok</v>
      </c>
      <c r="K1792">
        <v>44886</v>
      </c>
      <c r="L1792">
        <v>44886</v>
      </c>
      <c r="M1792" t="str">
        <f>TEXT(L1792,"DDDDDDD")</f>
        <v>lunes</v>
      </c>
      <c r="N1792" t="str">
        <v>J047 JUMBO GIRARDOT</v>
      </c>
      <c r="O1792" t="str">
        <v>GIRARDOT</v>
      </c>
      <c r="P1792" t="str">
        <f>IF(ISBLANK(O1792),"0",(VLOOKUP(O1792,REGION,2,FALSE)))</f>
        <v>OCCIDENTE</v>
      </c>
      <c r="Q1792" t="str">
        <v>RAFAEL ARDILA PUENTES</v>
      </c>
      <c r="R1792">
        <f>IF(ISBLANK(Q1792),"0", VLOOKUP(Q1792,PERSONAL,2,FALSE))</f>
        <v>1018419858</v>
      </c>
      <c r="S1792" t="str">
        <v>ALIADO</v>
      </c>
      <c r="T1792">
        <v>0.5</v>
      </c>
      <c r="U1792">
        <v>0.75</v>
      </c>
      <c r="V1792">
        <f>IF(ISBLANK(T1792 ),"0",U1792-T1792)</f>
        <v>0.25</v>
      </c>
      <c r="W1792">
        <v>3</v>
      </c>
      <c r="X1792">
        <f>NETWORKDAYS(K1792,L1791)</f>
        <v>1</v>
      </c>
      <c r="Y1792" t="str">
        <f>IF(X1792&lt;=2,"CUMPLE","NO CUMPLE")</f>
        <v>CUMPLE</v>
      </c>
    </row>
    <row r="1793" xml:space="preserve">
      <c r="A1793">
        <v>12897276</v>
      </c>
      <c r="B1793" t="str">
        <v>REQUEST</v>
      </c>
      <c r="C1793" t="str">
        <v>CERRADO</v>
      </c>
      <c r="D1793" t="str">
        <v>TIENDA</v>
      </c>
      <c r="E1793" t="str">
        <v>POS</v>
      </c>
      <c r="F1793" t="str">
        <v>POS</v>
      </c>
      <c r="G1793" t="str">
        <v>WINCOR</v>
      </c>
      <c r="H1793" t="str" xml:space="preserve">
        <v xml:space="preserve">Datos usuario_x000d_
Nombre: Mayerly Sierra Mantilla_x000d_
Correo: mayerly.sierra@cencosud.com.co_x000d_
Usuario AD: MSierraM_x000d_
Pais: Colombia_x000d_
Ubicacion: J126 JUMBO SAN SILVESTRE_x000d_
Zona: Colombia Oriente_x000d_
Unidad de Negocio: Supermercados_x000d_
Servicio: Tiendas &amp; Centros de Distribucion_x000d_
Telefono: 3115817998_x000d_
Anexo: 3115817998_x000d_
Descripcion: Solicito por favor revision de la pos periferica #19; ya que no enciende y desconocemos el motivo de la falla que esta presentando._x000d_
</v>
      </c>
      <c r="I1793" t="str" xml:space="preserve">
        <v xml:space="preserve">Solicitud pertenece a tienda remota; segun usuaria pos en falla no le carga sistema operativo;_x000d_
datos del equipo:_x000d_
POS WINCOR BEETLE-M | Nº SERIE: 6498824324_x000d_
Nº inventario: DI-014382_x000d_
Se solicita revisión; diagnostico y/o reparación si es el caso._x000d_
Nombre: Mayerly Sierra Mantilla_x000d_
Correo: mayerly.sierra@cencosud.com.co_x000d_
Usuario AD: MSierraM_x000d_
Pais: Colombia_x000d_
Ubicacion: J126 JUMBO SAN SILVESTRE_x000d_
Zona: Colombia Oriente_x000d_
Unidad de Negocio: Supermercados_x000d_
Servicio: Tiendas &amp; Centros de Distribucion_x000d_
Telefono: 3115817998</v>
      </c>
      <c r="J1793" t="str" xml:space="preserve">
        <v xml:space="preserve">Se revisa POS #19 ella enciende; carga el sistema y da video; pero se encuentra con las siguientes novedades:					_x000d_
El teclado y el cable de conexión se encuentran dañados; el visor de cliente de igual manera. Estos dispositivos fueron utilizados en otros equipos como parte de cambio de piezas; debido a que la POS se encuentra fuera de servicio desde hace 5 meses y al no tener ninguna de éstas en stock y con previo aviso al personal de soporte fueron utilizadas. Ésta informacion se le brindó a las supervisoras de caja en turno Mayerly Sierra y Fanny Guareno. Otra novedad encontrada es que el equipo no estaba en red; no se encontró ningún patchcord conectado y al hacer pruebas de conexión en el punto libre; no dio ningún tipo de conexión a la red; se consulta a redes para su respectiva revisión; pero no fue posible encontrar una solución; ya que argumentan no encontrar ningún dispositivo conectado al puerto. Meses atrás se realizó por parte de redes la instalación de los nuevos AP con una novedad de ese día y es que el personal reubicó y utilizó varios puertos en el SW que vieron inactivos para poder conectar los AP; debido a esa observación y que no es posible verificar la conexión ya que el gabinete #4 es aéreo; se debe revisar y garantizar que el punto se encuentre habilitado para realizar configuración de pos cuando lleguen las partes que hacen falta. _x000d_
					_x000d_
Debido a la no existencia de partes; se solicita lo siguiente:	_x000d_
1 TECLADO POS_x000d_
1 CABLE TECLADO_x000d_
1 VISOR CLIENTE_x000d_
2 PATCHCORD CERTIFICADO CAT 6 (DE 2-3 MT)</v>
      </c>
      <c r="K1793">
        <v>44887</v>
      </c>
      <c r="L1793">
        <v>44887</v>
      </c>
      <c r="M1793" t="str">
        <f>TEXT(L1793,"DDDDDDD")</f>
        <v>martes</v>
      </c>
      <c r="N1793" t="str">
        <v>J126 JUMBO SAN SILVESTRE</v>
      </c>
      <c r="O1793" t="str">
        <v>BARRANCABERMEJA</v>
      </c>
      <c r="P1793" t="str">
        <f>IF(ISBLANK(O1793),"0",(VLOOKUP(O1793,REGION,2,FALSE)))</f>
        <v>ORIENTE</v>
      </c>
      <c r="Q1793" t="str">
        <v>LUIS CARLOS ROJAS ACOSTA</v>
      </c>
      <c r="R1793">
        <f>IF(ISBLANK(Q1793),"0", VLOOKUP(Q1793,PERSONAL,2,FALSE))</f>
        <v>1096188137</v>
      </c>
      <c r="S1793" t="str">
        <v>DIRECTO</v>
      </c>
      <c r="T1793">
        <v>0.4375</v>
      </c>
      <c r="U1793">
        <v>0.5625</v>
      </c>
      <c r="V1793">
        <f>IF(ISBLANK(T1793 ),"0",U1793-T1793)</f>
        <v>0.125</v>
      </c>
      <c r="W1793">
        <v>2</v>
      </c>
      <c r="X1793">
        <f>NETWORKDAYS(K1793,L1792)</f>
        <v>-2</v>
      </c>
      <c r="Y1793" t="str">
        <f>IF(X1793&lt;=2,"CUMPLE","NO CUMPLE")</f>
        <v>CUMPLE</v>
      </c>
    </row>
    <row r="1794" xml:space="preserve">
      <c r="A1794">
        <v>12901309</v>
      </c>
      <c r="B1794" t="str">
        <v>REQUEST</v>
      </c>
      <c r="C1794" t="str">
        <v>CERRADO</v>
      </c>
      <c r="D1794" t="str">
        <v>LINEAL DE CAJAS</v>
      </c>
      <c r="E1794" t="str">
        <v>POS</v>
      </c>
      <c r="F1794" t="str">
        <v>POS</v>
      </c>
      <c r="G1794" t="str">
        <v>WINCOR</v>
      </c>
      <c r="H1794" t="str" xml:space="preserve">
        <v xml:space="preserve">Datos usuario_x000d_
Nombre: Jorge Ivan Berdugo Abuabara_x000d_
Correo: JorgeIvan.BerdugoAbuabara@cencosud.com.co_x000d_
Usuario AD: Jibabuab_x000d_
Pais: Colombia_x000d_
Ubicacion: J045 JUMBO AV.DEL FERROCARRIL SANTA MARTA_x000d_
Zona: Colombia Costa_x000d_
Unidad de Negocio: Supermercados_x000d_
Servicio: Tiendas &amp; Centros de Distribucion_x000d_
Telefono: 3017891404_x000d_
Anexo: null_x000d_
Descripcion: Buenas tardes;_x000d_
por favor; pueden ayudarnos con la pos 11; la cual se calienta y se apaga; despues que se enciende se ingresa un usuario para trabajar ; y al rato queda bloqueada la caja._x000d_
_x000d_
Agradeciendoles su valiosa ayuda._x000d_
_x000d_
Atentamente_x000d_
_x000d_
Jorge Berdugo_x000d_
Coordinador de cajas Jumbo Santa Marta</v>
      </c>
      <c r="I1794" t="str">
        <v>favor nos ayudan con la validacion de la caja</v>
      </c>
      <c r="J1794" t="str">
        <v>Se procede a realizar validación de equipo pos caja 11; usuario reporta falla en el equipo por recalentamiento y reinicios; se efectúa el mantenimiento requerido a la máquina; además se realiza cambio en la fuente de poder en el equipo. Se valida la instalación del equipo realizando pruebas con el usuario a satisfacción; se entrega equipo operativo.</v>
      </c>
      <c r="K1794">
        <v>44887</v>
      </c>
      <c r="L1794">
        <v>44889</v>
      </c>
      <c r="M1794" t="str">
        <f>TEXT(L1794,"DDDDDDD")</f>
        <v>jueves</v>
      </c>
      <c r="N1794" t="str">
        <v>J045 JUMBO AV.DEL FERROCARRIL SANTA MARTA</v>
      </c>
      <c r="O1794" t="str">
        <v>SANTA MARTA</v>
      </c>
      <c r="P1794" t="str">
        <f>IF(ISBLANK(O1794),"0",(VLOOKUP(O1794,REGION,2,FALSE)))</f>
        <v>COSTA</v>
      </c>
      <c r="Q1794" t="str">
        <v>ENRIQUE RAFAEL PONZON ORTEGA</v>
      </c>
      <c r="R1794">
        <f>IF(ISBLANK(Q1794),"0", VLOOKUP(Q1794,PERSONAL,2,FALSE))</f>
        <v>1082888515</v>
      </c>
      <c r="S1794" t="str">
        <v>DIRECTO</v>
      </c>
      <c r="T1794">
        <v>0.3402777777777778</v>
      </c>
      <c r="U1794">
        <v>0.4166666666666667</v>
      </c>
      <c r="V1794">
        <f>IF(ISBLANK(T1794 ),"0",U1794-T1794)</f>
        <v>0.0763888888888889</v>
      </c>
      <c r="W1794">
        <v>1</v>
      </c>
      <c r="X1794">
        <f>NETWORKDAYS(K1794,L1793)</f>
        <v>1</v>
      </c>
      <c r="Y1794" t="str">
        <f>IF(X1794&lt;=2,"CUMPLE","NO CUMPLE")</f>
        <v>CUMPLE</v>
      </c>
    </row>
    <row r="1795" xml:space="preserve">
      <c r="A1795">
        <v>12887133</v>
      </c>
      <c r="B1795" t="str">
        <v>SIMEL</v>
      </c>
      <c r="C1795" t="str">
        <v>CERRADO</v>
      </c>
      <c r="D1795" t="str">
        <v>CHARCUTERIA</v>
      </c>
      <c r="E1795" t="str">
        <v>BALANZA</v>
      </c>
      <c r="F1795" t="str">
        <v>COLGANTE</v>
      </c>
      <c r="G1795" t="str">
        <v>METTLER</v>
      </c>
      <c r="H1795" t="str" xml:space="preserve">
        <v xml:space="preserve">Datos usuario_x000d_
Nombre: Wilson Mesa Lozano_x000d_
Correo: Wilson.mesalozano@cencosud.com.co_x000d_
Usuario AD: WMLozano_x000d_
Pais: Colombia_x000d_
Ubicacion: J014 JUMBO CALLE 170_x000d_
Zona: Colombia Bogota_x000d_
Unidad de Negocio: Supermercados_x000d_
Servicio: Tiendas &amp; Centros de Distribucion_x000d_
Telefono: 3208393758_x000d_
Anexo: 3208393758_x000d_
Descripcion: Buen dia_x000d_
Solicito la verificacion del precinto de la balanza de charcuteria ; para cumplir con auditoria ._x000d_
Gracias ._x000d_
Area donde su ubica la balanza: charcuteria</v>
      </c>
      <c r="I1795" t="str" xml:space="preserve">
        <v xml:space="preserve">Buen Dia; anexo informacion solicitada para el arreglo del presinto._x000d_
Tienda: Jumbo Calle 170 - J014_x000d_
Ubicacion: Charcuteria_x000d_
Marca: Mettler Toledo_x000d_
Modelo: Bplus-H_x000d_
Serial: B952827504_x000d_
Numero NII: B127591_x000d_
Fecha Calibracion: 22/06/03_x000d_
Contacto Tienda: Wilson Mesa Subgerente - 3208393758</v>
      </c>
      <c r="J1795" t="str">
        <v>Se realizo validación de la balanza y se observa que pesa por debajo de lo correcto; se procede con la calibración. Nuevamente se hacen las pruebas y salen correctas. Se coloca el precinto número 7380000000048. Se deja operativa la balanza. NII B127591</v>
      </c>
      <c r="K1795">
        <v>44887</v>
      </c>
      <c r="L1795">
        <v>44890</v>
      </c>
      <c r="M1795" t="str">
        <f>TEXT(L1795,"DDDDDDD")</f>
        <v>viernes</v>
      </c>
      <c r="N1795" t="str">
        <v>J014 JUMBO CALLE 170</v>
      </c>
      <c r="O1795" t="str">
        <v>BOGOTA</v>
      </c>
      <c r="P1795" t="str">
        <f>IF(ISBLANK(O1795),"0",(VLOOKUP(O1795,REGION,2,FALSE)))</f>
        <v>BOGOTA</v>
      </c>
      <c r="Q1795" t="str">
        <v>ALEXANDER CASTILLO SOTELO</v>
      </c>
      <c r="R1795">
        <f>IF(ISBLANK(Q1795),"0", VLOOKUP(Q1795,PERSONAL,2,FALSE))</f>
        <v>80216449</v>
      </c>
      <c r="S1795" t="str">
        <v>ALIADO</v>
      </c>
      <c r="T1795">
        <v>0.5416666666666666</v>
      </c>
      <c r="U1795">
        <v>0.5833333333333334</v>
      </c>
      <c r="V1795">
        <f>IF(ISBLANK(T1795 ),"0",U1795-T1795)</f>
        <v>0.04166666666666674</v>
      </c>
      <c r="W1795">
        <v>1</v>
      </c>
      <c r="X1795">
        <f>NETWORKDAYS(K1795,L1794)</f>
        <v>3</v>
      </c>
      <c r="Y1795" t="str">
        <f>IF(X1795&lt;=2,"CUMPLE","NO CUMPLE")</f>
        <v>NO CUMPLE</v>
      </c>
    </row>
    <row r="1796" xml:space="preserve">
      <c r="A1796">
        <v>12904018</v>
      </c>
      <c r="B1796" t="str">
        <v>REQUEST</v>
      </c>
      <c r="C1796" t="str">
        <v>CERRADO</v>
      </c>
      <c r="D1796" t="str">
        <v>TIENDA</v>
      </c>
      <c r="E1796" t="str">
        <v>BALANZA</v>
      </c>
      <c r="F1796" t="str">
        <v>MESA</v>
      </c>
      <c r="G1796" t="str">
        <v>METTLER</v>
      </c>
      <c r="H1796" t="str">
        <v>Se solicita acompañamiento para actualización balanzas tienda jumbo san silvestre</v>
      </c>
      <c r="I1796" t="str" xml:space="preserve">
        <v xml:space="preserve">Se solicita acompañamiento para actualización de balanzas con sellos nutricionales; Yolanda Quiroga confirma que los rollos de las etiquetas se encuentran en tienda._x000d_
Favor agendar para el dia 23/11/2022 Hora: 2 p.m.</v>
      </c>
      <c r="J1796" t="str">
        <v>Se realizan cambios de rollos y actualizaciones de etiqueta y calibración de sensor en balanzas Mettler Toledo de toda la tienda; en las secciones de Platos preparados; Carnes; Pescadería; Charcutería y Panadería. Se realizaron las pruebas de impresión de cada balanza; informando a cada una de las jefes de sección para su respectiva verificación; con funcionamiento correcto y pruebas satisfactorias. En el área de panadería se solicita intercambiar la balanza con la que se encontraba en el laboratorio de carnes porque la instalada ahí no es compatible con las nuevas etiquetas. Se solicitó con Redes quitar la seguridad del punto de red; se realiza intercambio y se realiza configuración de IP para envió de la actualización. Se presentó novedad con la balanza que se cambia a panadería ya que luego de la actualización queda con un error de cabezal de impresión; dicho error fue informado al soporte Cencosud Ever Becerra y se envió video del error. Se crea caso 12909105 para revisión de la falla.</v>
      </c>
      <c r="K1796">
        <v>44888</v>
      </c>
      <c r="L1796">
        <v>44888</v>
      </c>
      <c r="M1796" t="str">
        <f>TEXT(L1796,"DDDDDDD")</f>
        <v>miércoles</v>
      </c>
      <c r="N1796" t="str">
        <v>J126 JUMBO SAN SILVESTRE</v>
      </c>
      <c r="O1796" t="str">
        <v>BARRANCABERMEJA</v>
      </c>
      <c r="P1796" t="str">
        <f>IF(ISBLANK(O1796),"0",(VLOOKUP(O1796,REGION,2,FALSE)))</f>
        <v>ORIENTE</v>
      </c>
      <c r="Q1796" t="str">
        <v>LUIS CARLOS ROJAS ACOSTA</v>
      </c>
      <c r="R1796">
        <f>IF(ISBLANK(Q1796),"0", VLOOKUP(Q1796,PERSONAL,2,FALSE))</f>
        <v>1096188137</v>
      </c>
      <c r="S1796" t="str">
        <v>DIRECTO</v>
      </c>
      <c r="T1796">
        <v>0.5833333333333334</v>
      </c>
      <c r="U1796">
        <v>0.7916666666666666</v>
      </c>
      <c r="V1796">
        <f>IF(ISBLANK(T1796 ),"0",U1796-T1796)</f>
        <v>0.20833333333333326</v>
      </c>
      <c r="W1796">
        <v>3</v>
      </c>
      <c r="X1796">
        <f>NETWORKDAYS(K1796,L1795)</f>
        <v>3</v>
      </c>
      <c r="Y1796" t="str">
        <f>IF(X1796&lt;=2,"CUMPLE","NO CUMPLE")</f>
        <v>NO CUMPLE</v>
      </c>
    </row>
    <row r="1797">
      <c r="A1797" t="str">
        <v>DEDICADO</v>
      </c>
      <c r="B1797" t="str">
        <v>DEDICADO</v>
      </c>
      <c r="C1797" t="str">
        <v>CERRADO</v>
      </c>
      <c r="D1797" t="str">
        <v>TIENDA</v>
      </c>
      <c r="E1797" t="str">
        <v>DEDICADO</v>
      </c>
      <c r="F1797" t="str">
        <v>DEDICADO</v>
      </c>
      <c r="G1797" t="str">
        <v>DEDICADO</v>
      </c>
      <c r="H1797" t="str">
        <v>Solicitud de técnico para apoyo en Zona Centro</v>
      </c>
      <c r="I1797" t="str">
        <v>Solicitud de técnico para apoyo en Zona Centro</v>
      </c>
      <c r="J1797" t="str">
        <v>Se realiza actividad de acompañamiento en Zona Centro</v>
      </c>
      <c r="K1797">
        <v>44888</v>
      </c>
      <c r="L1797">
        <v>44888</v>
      </c>
      <c r="M1797" t="str">
        <f>TEXT(L1797,"DDDDDDD")</f>
        <v>miércoles</v>
      </c>
      <c r="N1797" t="str">
        <v>ZONA CENTRO</v>
      </c>
      <c r="O1797" t="str">
        <v>PEREIRA</v>
      </c>
      <c r="P1797" t="str">
        <f>IF(ISBLANK(O1797),"0",(VLOOKUP(O1797,REGION,2,FALSE)))</f>
        <v>CENTRO</v>
      </c>
      <c r="Q1797" t="str">
        <v>JUAN GUILLERMO SALAZAR CONTRERAS</v>
      </c>
      <c r="R1797">
        <f>IF(ISBLANK(Q1797),"0", VLOOKUP(Q1797,PERSONAL,2,FALSE))</f>
        <v>9773238</v>
      </c>
      <c r="S1797" t="str">
        <v>DIRECTO</v>
      </c>
      <c r="T1797">
        <v>0.3333333333333333</v>
      </c>
      <c r="U1797">
        <v>0.75</v>
      </c>
      <c r="V1797">
        <v>0.4166666666666667</v>
      </c>
      <c r="W1797" t="str">
        <v>2;5</v>
      </c>
      <c r="X1797">
        <f>NETWORKDAYS(K1797,L1796)</f>
        <v>1</v>
      </c>
      <c r="Y1797" t="str">
        <f>IF(X1797&lt;=2,"CUMPLE","NO CUMPLE")</f>
        <v>CUMPLE</v>
      </c>
    </row>
    <row r="1798" xml:space="preserve">
      <c r="A1798">
        <v>12905305</v>
      </c>
      <c r="B1798" t="str">
        <v>REQUEST</v>
      </c>
      <c r="C1798" t="str">
        <v>CERRADO</v>
      </c>
      <c r="D1798" t="str">
        <v>PGC</v>
      </c>
      <c r="E1798" t="str">
        <v>PDA</v>
      </c>
      <c r="F1798" t="str">
        <v>PDA</v>
      </c>
      <c r="G1798" t="str">
        <v>HONEYWELL</v>
      </c>
      <c r="H1798"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la PDA CON SERIAL 20073B0141; PRESENTA NOVEDAD EN LA INSTALACION DE LA CONFIGURACION; POR FAVOR LA NECESITAMOS URGENTE._x000d_
Seccion en la tienda o ubicacion del usuario: PGC_x000d_
Jefe de area asignacion de la PDT: Margoth Orjuela</v>
      </c>
      <c r="I1798" t="str" xml:space="preserve">
        <v xml:space="preserve">Solicito de su ayuda para revisar peda del área de recibo ya que el usuario reporta que la pda no da la opción de ingreso y tiene reinicio permanente; se solicita actualización firmware validar que la pda esté conectada al usuario de la tienda pda_J047co clave gfagVj047; seguir manual enviado_x000d_
Tende: J047 Girardot_x000d_
Marca: HONEYWELL_x000d_
Modelo: AED 51_x000d_
Serial: 20073B0141_x000d_
Ubicación: Recibo de mercancías_x000d_
Contacto en tienda: Margoth Serrano 3144091494</v>
      </c>
      <c r="J1798" t="str">
        <v>Se realiza revisión de la pda reportada; se encuentra bloqueada y con problemas de conexión telnet y su red. Se verifica y se procede a configurarla pero sigue con la novedad. Se realiza instalación nuevamente de su firmware .32; se configuran aplicativos generales y configuración de red; dejando nuevamente la pda con parametros para el uso exclusivo del área donde se va a usar; se revisa configuración; se configuran parametros de mocha telnet; red cswlan12; key vlaues. Se pone a prueba con la usuaria. Se entrega a satisfacción y se deja con bloqueo unicamente para las app que manejan en Piso de Venta RSM</v>
      </c>
      <c r="K1798">
        <v>44888</v>
      </c>
      <c r="L1798">
        <v>44889</v>
      </c>
      <c r="M1798" t="str">
        <f>TEXT(L1798,"DDDDDDD")</f>
        <v>jueves</v>
      </c>
      <c r="N1798" t="str">
        <v>J047 JUMBO GIRARDOT</v>
      </c>
      <c r="O1798" t="str">
        <v>GIRARDOT</v>
      </c>
      <c r="P1798" t="str">
        <f>IF(ISBLANK(O1798),"0",(VLOOKUP(O1798,REGION,2,FALSE)))</f>
        <v>OCCIDENTE</v>
      </c>
      <c r="Q1798" t="str">
        <v>RAFAEL ARDILA PUENTES</v>
      </c>
      <c r="R1798">
        <f>IF(ISBLANK(Q1798),"0", VLOOKUP(Q1798,PERSONAL,2,FALSE))</f>
        <v>1018419858</v>
      </c>
      <c r="S1798" t="str">
        <v>ALIADO</v>
      </c>
      <c r="T1798">
        <v>0.4166666666666667</v>
      </c>
      <c r="U1798">
        <v>0.5</v>
      </c>
      <c r="V1798">
        <f>IF(ISBLANK(T1798 ),"0",U1798-T1798)</f>
        <v>0.08333333333333331</v>
      </c>
      <c r="W1798">
        <v>1</v>
      </c>
      <c r="X1798">
        <f>NETWORKDAYS(K1798,L1797)</f>
        <v>1</v>
      </c>
      <c r="Y1798" t="str">
        <f>IF(X1798&lt;=2,"CUMPLE","NO CUMPLE")</f>
        <v>CUMPLE</v>
      </c>
    </row>
    <row r="1799" xml:space="preserve">
      <c r="A1799">
        <v>12901119</v>
      </c>
      <c r="B1799" t="str">
        <v>REQUEST</v>
      </c>
      <c r="C1799" t="str">
        <v>CERRADO</v>
      </c>
      <c r="D1799" t="str">
        <v>RECIBO</v>
      </c>
      <c r="E1799" t="str">
        <v>PDA</v>
      </c>
      <c r="F1799" t="str">
        <v>PDA</v>
      </c>
      <c r="G1799" t="str">
        <v>HONEYWELL</v>
      </c>
      <c r="H1799"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Falla en PDT Serial # 21145B5135 se encuentra desconfigurada._x000d_
_x000d_
Seccion en la tienda o ubicacion del usuario: 21145B5135 PDA PLS_x000d_
Jefe de area asignacion de la PDT: Margoth Orjuela</v>
      </c>
      <c r="I1799" t="str" xml:space="preserve">
        <v xml:space="preserve">Solicito de su ayuda para revisar peda del área de recibo ya que el usuario reporta que la pda no da la opción de ingreso y tiene reinicio permanente; se solicita actualización firmware validar que la pda esté conectada al usuario de la tienda pda_J047co clave gfagVj047; seguir manual enviado_x000d_
Tende: J047 Girardot_x000d_
Marca: HONEYWELL_x000d_
Modelo: AED 51_x000d_
Serial: 21145B5135_x000d_
Ubicación: Recibo de mercancías_x000d_
Contacto en tienda: Margoth Serrano 3144091494</v>
      </c>
      <c r="J1799" t="str">
        <v>Se realiza revisión de la PDA reportada; se encuentra desconfigurada que muestra ingresada por administrador; se realiza configuración del área a la que pertenece; se configura para Piso de Venta RSM; se configura a la red cswlan12; se configura el mocha telnet; se guardan cambios y se reinicia pda; queda configurada y con bloqueo unicamente para las app que maneja el usuario. Estado OK</v>
      </c>
      <c r="K1799">
        <v>44889</v>
      </c>
      <c r="L1799">
        <v>44889</v>
      </c>
      <c r="M1799" t="str">
        <f>TEXT(L1799,"DDDDDDD")</f>
        <v>jueves</v>
      </c>
      <c r="N1799" t="str">
        <v>J047 JUMBO GIRARDOT</v>
      </c>
      <c r="O1799" t="str">
        <v>GIRARDOT</v>
      </c>
      <c r="P1799" t="str">
        <f>IF(ISBLANK(O1799),"0",(VLOOKUP(O1799,REGION,2,FALSE)))</f>
        <v>OCCIDENTE</v>
      </c>
      <c r="Q1799" t="str">
        <v>RAFAEL ARDILA PUENTES</v>
      </c>
      <c r="R1799">
        <f>IF(ISBLANK(Q1799),"0", VLOOKUP(Q1799,PERSONAL,2,FALSE))</f>
        <v>1018419858</v>
      </c>
      <c r="S1799" t="str">
        <v>ALIADO</v>
      </c>
      <c r="T1799">
        <v>0.5833333333333334</v>
      </c>
      <c r="U1799">
        <v>0.6458333333333334</v>
      </c>
      <c r="V1799">
        <f>IF(ISBLANK(T1799 ),"0",U1799-T1799)</f>
        <v>0.0625</v>
      </c>
      <c r="W1799">
        <v>1</v>
      </c>
      <c r="X1799">
        <f>NETWORKDAYS(K1799,L1798)</f>
        <v>1</v>
      </c>
      <c r="Y1799" t="str">
        <f>IF(X1799&lt;=2,"CUMPLE","NO CUMPLE")</f>
        <v>CUMPLE</v>
      </c>
    </row>
    <row r="1800" xml:space="preserve">
      <c r="A1800">
        <v>12901347</v>
      </c>
      <c r="B1800" t="str">
        <v>REQUEST</v>
      </c>
      <c r="C1800" t="str">
        <v>CERRADO</v>
      </c>
      <c r="D1800" t="str">
        <v>CHARCUTERIA</v>
      </c>
      <c r="E1800" t="str">
        <v>BALANZA</v>
      </c>
      <c r="F1800" t="str">
        <v>COLGANTE</v>
      </c>
      <c r="G1800" t="str">
        <v>METTLER</v>
      </c>
      <c r="H1800" t="str" xml:space="preserve">
        <v xml:space="preserve">Datos usuario_x000d_
Nombre: Jhon Jairo Sierra Guzman_x000d_
Correo: jhonjairo.sierra@cencosud.com.co_x000d_
Usuario AD: Jjsierra_x000d_
Pais: Colombia_x000d_
Ubicacion: J047 JUMBO GIRARDOT_x000d_
Zona: Colombia Occidente_x000d_
Unidad de Negocio: Supermercados_x000d_
Servicio: Tiendas &amp; Centros de Distribucion_x000d_
Telefono: 3046244847_x000d_
Anexo: 7470405_x000d_
Descripcion: Buenas tardes solicito de su colaboracion para la verificacion de la balanza colgante de charcuteria que se encuentra sin red. ip 010.131.100.056_x000d_
_x000d_
agradezco su colaboracion._x000d_
Area donde su ubica la balanza: piso de venta</v>
      </c>
      <c r="I1800" t="str" xml:space="preserve">
        <v xml:space="preserve">Solicito de su ayuda para revisar balanza colgante del área de charcutería presenta fallas de red; revisar el punto lógico y cable utp y RJ45 que si esta averiado por favor reponchar_x000d_
Tende: J047 Girardot_x000d_
Marca: METTLER TOLEDO_x000d_
Modelo: BPLUS_x000d_
Serial: C128128096_x000d_
Ubicación: CHARCUTERIA_x000d_
Contacto en tienda: Jhon Sierra 304 6244847</v>
      </c>
      <c r="J1800" t="str">
        <v>Se realiza revisión de la balanza de charcuteria con IP 10.131.100.56 y se encuentra sin red; no responde ping. Se revisa conexiones generales; se comunica con Redes para la solución y verificar el punto en el switch; se revisa punto bloqueado; se pasa mac de la balanza para su solución; configuran nuevamente el punto y queda totalmente funcional. Después se instala la etiqueta extralarga blanca para su actualización; imprime sin novedad</v>
      </c>
      <c r="K1800">
        <v>44889</v>
      </c>
      <c r="L1800">
        <v>44889</v>
      </c>
      <c r="M1800" t="str">
        <f>TEXT(L1800,"DDDDDDD")</f>
        <v>jueves</v>
      </c>
      <c r="N1800" t="str">
        <v>J047 JUMBO GIRARDOT</v>
      </c>
      <c r="O1800" t="str">
        <v>GIRARDOT</v>
      </c>
      <c r="P1800" t="str">
        <f>IF(ISBLANK(O1800),"0",(VLOOKUP(O1800,REGION,2,FALSE)))</f>
        <v>OCCIDENTE</v>
      </c>
      <c r="Q1800" t="str">
        <v>RAFAEL ARDILA PUENTES</v>
      </c>
      <c r="R1800">
        <f>IF(ISBLANK(Q1800),"0", VLOOKUP(Q1800,PERSONAL,2,FALSE))</f>
        <v>1018419858</v>
      </c>
      <c r="S1800" t="str">
        <v>ALIADO</v>
      </c>
      <c r="T1800">
        <v>0.375</v>
      </c>
      <c r="U1800">
        <v>0.4166666666666667</v>
      </c>
      <c r="V1800">
        <f>IF(ISBLANK(T1800 ),"0",U1800-T1800)</f>
        <v>0.041666666666666685</v>
      </c>
      <c r="W1800">
        <v>1</v>
      </c>
      <c r="X1800">
        <f>NETWORKDAYS(K1800,L1799)</f>
        <v>1</v>
      </c>
      <c r="Y1800" t="str">
        <f>IF(X1800&lt;=2,"CUMPLE","NO CUMPLE")</f>
        <v>CUMPLE</v>
      </c>
    </row>
    <row r="1801" xml:space="preserve">
      <c r="A1801">
        <v>12872301</v>
      </c>
      <c r="B1801" t="str">
        <v>REQUEST</v>
      </c>
      <c r="C1801" t="str">
        <v>CERRADO</v>
      </c>
      <c r="D1801" t="str">
        <v>LINEAL DE CAJAS</v>
      </c>
      <c r="E1801" t="str">
        <v>POS</v>
      </c>
      <c r="F1801" t="str">
        <v>POS</v>
      </c>
      <c r="G1801" t="str">
        <v>WINCOR</v>
      </c>
      <c r="H1801" t="str" xml:space="preserve">
        <v xml:space="preserve">Datos usuario_x000d_
Nombre: Mayerly Sierra Mantilla_x000d_
Correo: mayerly.sierra@cencosud.com.co_x000d_
Usuario AD: MSierraM_x000d_
Pais: Colombia_x000d_
Ubicacion: J126 JUMBO SAN SILVESTRE_x000d_
Zona: Colombia Oriente_x000d_
Unidad de Negocio: Supermercados_x000d_
Servicio: Tiendas &amp; Centros de Distribucion_x000d_
Telefono: 3115817998_x000d_
Anexo: 3115817998_x000d_
Descripcion: Buen Dia; solicito por favor me colabore con un visor cliente para la pos periferica #10 debido a que no funciona.</v>
      </c>
      <c r="I1801" t="str">
        <v>Se realiza envio de "DISPLAY CLIENTE con Guía No. PQ032185460CO el 18/11/2022</v>
      </c>
      <c r="J1801" t="str">
        <v>Se realiza el cambio de visor cliente de la POS #10 y se devuelve a su lugar original el visor que se utilizó de manera temporal de la POS 16. Se instala y se prueba; funcionamiento correcto y se informa a la supervisora en turno Adriana Acevedo.</v>
      </c>
      <c r="K1801">
        <v>44889</v>
      </c>
      <c r="L1801">
        <v>44889</v>
      </c>
      <c r="M1801" t="str">
        <f>TEXT(L1801,"DDDDDDD")</f>
        <v>jueves</v>
      </c>
      <c r="N1801" t="str">
        <v>J126 JUMBO SAN SILVESTRE</v>
      </c>
      <c r="O1801" t="str">
        <v>BARRANCABERMEJA</v>
      </c>
      <c r="P1801" t="str">
        <f>IF(ISBLANK(O1801),"0",(VLOOKUP(O1801,REGION,2,FALSE)))</f>
        <v>ORIENTE</v>
      </c>
      <c r="Q1801" t="str">
        <v>LUIS CARLOS ROJAS ACOSTA</v>
      </c>
      <c r="R1801">
        <f>IF(ISBLANK(Q1801),"0", VLOOKUP(Q1801,PERSONAL,2,FALSE))</f>
        <v>1096188137</v>
      </c>
      <c r="S1801" t="str">
        <v>DIRECTO</v>
      </c>
      <c r="T1801">
        <v>0.4166666666666667</v>
      </c>
      <c r="U1801">
        <v>0.4583333333333333</v>
      </c>
      <c r="V1801">
        <f>IF(ISBLANK(T1801 ),"0",U1801-T1801)</f>
        <v>0.04166666666666663</v>
      </c>
      <c r="W1801">
        <v>1</v>
      </c>
      <c r="X1801">
        <f>NETWORKDAYS(K1801,L1800)</f>
        <v>1</v>
      </c>
      <c r="Y1801" t="str">
        <f>IF(X1801&lt;=2,"CUMPLE","NO CUMPLE")</f>
        <v>CUMPLE</v>
      </c>
    </row>
    <row r="1802" xml:space="preserve">
      <c r="A1802">
        <v>12907662</v>
      </c>
      <c r="B1802" t="str">
        <v>REQUEST</v>
      </c>
      <c r="C1802" t="str">
        <v>CERRADO</v>
      </c>
      <c r="D1802" t="str">
        <v>TIENDA</v>
      </c>
      <c r="E1802" t="str">
        <v>PROACTIVA</v>
      </c>
      <c r="F1802" t="str">
        <v>PROACTIVA</v>
      </c>
      <c r="G1802" t="str">
        <v>PROACTIVA</v>
      </c>
      <c r="H1802"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ADM CENTRAL_x000d_
Servicio: Sistemas_x000d_
Telefono: 3176386768_x000d_
Anexo: 7430404_x000d_
Descripcion: Buenos dias;_x000d_
_x000d_
Favor nos ayudan con la visita proactiva de la tienda J045_x000d_
_x000d_
_x000d_
Gracias por la atencion prestada._x000d_
Indicar la ubicacion del computador en la tienda o sede: J045</v>
      </c>
      <c r="J1802" t="str">
        <v xml:space="preserve">Se procede a realizar visita proactiva en la tienda J045; se toma nota de las novedades encontradas en las diversas zonas de la tienda; entrevistando a los supervisores de cada área encargada y amablemente solicitando la apertura de los cau para su atención. Se valida con el subdirector a cargo donde se le coloca al tanto de todas las validaciones recopiladas por el técnico en soporte en campo.	</v>
      </c>
      <c r="K1802">
        <v>44889</v>
      </c>
      <c r="L1802">
        <v>44889</v>
      </c>
      <c r="M1802" t="str">
        <f>TEXT(L1802,"DDDDDDD")</f>
        <v>jueves</v>
      </c>
      <c r="N1802" t="str">
        <v>J045 JUMBO AV.DEL FERROCARRIL SANTA MARTA</v>
      </c>
      <c r="O1802" t="str">
        <v>SANTA MARTA</v>
      </c>
      <c r="P1802" t="str">
        <f>IF(ISBLANK(O1802),"0",(VLOOKUP(O1802,REGION,2,FALSE)))</f>
        <v>COSTA</v>
      </c>
      <c r="Q1802" t="str">
        <v>ENRIQUE RAFAEL PONZON ORTEGA</v>
      </c>
      <c r="R1802">
        <f>IF(ISBLANK(Q1802),"0", VLOOKUP(Q1802,PERSONAL,2,FALSE))</f>
        <v>1082888515</v>
      </c>
      <c r="S1802" t="str">
        <v>DIRECTO</v>
      </c>
      <c r="T1802">
        <v>0.4305555555555556</v>
      </c>
      <c r="U1802">
        <v>0.5</v>
      </c>
      <c r="V1802">
        <f>IF(ISBLANK(T1802 ),"0",U1802-T1802)</f>
        <v>0.06944444444444442</v>
      </c>
      <c r="W1802">
        <v>1</v>
      </c>
      <c r="X1802">
        <f>NETWORKDAYS(K1802,L1801)</f>
        <v>1</v>
      </c>
      <c r="Y1802" t="str">
        <f>IF(X1802&lt;=2,"CUMPLE","NO CUMPLE")</f>
        <v>CUMPLE</v>
      </c>
    </row>
    <row r="1803" xml:space="preserve">
      <c r="A1803">
        <v>12900206</v>
      </c>
      <c r="B1803" t="str">
        <v>REQUEST</v>
      </c>
      <c r="C1803" t="str">
        <v>CERRADO</v>
      </c>
      <c r="D1803" t="str">
        <v>RECIBO</v>
      </c>
      <c r="E1803" t="str">
        <v>PDA</v>
      </c>
      <c r="F1803" t="str">
        <v>PDA</v>
      </c>
      <c r="G1803" t="str">
        <v>HONEYWELL</v>
      </c>
      <c r="H1803" t="str" xml:space="preserve">
        <v xml:space="preserve">Datos usuario_x000d_
Nombre: Geiner Vargas Cardoso_x000d_
Correo: geiner.vargas@cencosud.com.co_x000d_
Usuario AD: Gevargas_x000d_
Pais: Colombia_x000d_
Ubicacion: M038 METRO NEIVA CENTRO DE CONVENCIONES_x000d_
Zona: Colombia Occidente_x000d_
Unidad de Negocio: Supermercados_x000d_
Servicio: Tiendas &amp; Centros de Distribucion_x000d_
Telefono: 3164678427_x000d_
Anexo: null_x000d_
Descripcion: las pda del area de recibo con seriales 034281- 034381 todo el tiempo nos saca del sistema; no funcionan._x000d_
Seccion de la tienda en donde se ubica la PDT o usuario: area de recibo_x000d_
</v>
      </c>
      <c r="I1803" t="str" xml:space="preserve">
        <v xml:space="preserve">Solicito de su ayuda para revisar 2 pda del área de recibo ya que el usuario reporta que la pda no da la opción de ingreso y tiene reinicio permanente; se solicita actualización firmware validar que la pda esté conectada al usuario de la tienda pda_m038co clave gfagm038; seguir manual enviado_x000d_
Tende: M038_x000d_
Marca: HONEYWELL_x000d_
Modelo: AED 51_x000d_
Serial: 21178B02B1- 21178B00E6_x000d_
Ubicación: Recibo de mercancías_x000d_
Contacto en tienda: Genner Cerrano 318 7881770</v>
      </c>
      <c r="J1803" t="str">
        <v>Se realiza configuración de 1 PDA la cual no permitía la conexión a la red wifi. El funcionario realiza la verificación confirmando correcto funcionamiento</v>
      </c>
      <c r="K1803">
        <v>44889</v>
      </c>
      <c r="L1803">
        <v>44890</v>
      </c>
      <c r="M1803" t="str">
        <f>TEXT(L1803,"DDDDDDD")</f>
        <v>viernes</v>
      </c>
      <c r="N1803" t="str">
        <v>M038 METRO NEIVA CENTRO DE CONVENCIONES</v>
      </c>
      <c r="O1803" t="str">
        <v>NEIVA</v>
      </c>
      <c r="P1803" t="str">
        <f>IF(ISBLANK(O1803),"0",(VLOOKUP(O1803,REGION,2,FALSE)))</f>
        <v>OCCIDENTE</v>
      </c>
      <c r="Q1803" t="str">
        <v>WILLIAM FERNANDO ALDANA NIÑO</v>
      </c>
      <c r="R1803">
        <f>IF(ISBLANK(Q1803),"0", VLOOKUP(Q1803,PERSONAL,2,FALSE))</f>
        <v>80148398</v>
      </c>
      <c r="S1803" t="str">
        <v>DIRECTO</v>
      </c>
      <c r="T1803">
        <v>0.3958333333333333</v>
      </c>
      <c r="U1803">
        <v>0.4375</v>
      </c>
      <c r="V1803">
        <f>IF(ISBLANK(T1803 ),"0",U1803-T1803)</f>
        <v>0.041666666666666685</v>
      </c>
      <c r="W1803">
        <v>1</v>
      </c>
      <c r="X1803">
        <f>NETWORKDAYS(K1803,L1802)</f>
        <v>1</v>
      </c>
      <c r="Y1803" t="str">
        <f>IF(X1803&lt;=2,"CUMPLE","NO CUMPLE")</f>
        <v>CUMPLE</v>
      </c>
    </row>
    <row r="1804" xml:space="preserve">
      <c r="A1804">
        <v>12908522</v>
      </c>
      <c r="B1804" t="str">
        <v>REQUEST</v>
      </c>
      <c r="C1804" t="str">
        <v>CERRADO</v>
      </c>
      <c r="D1804" t="str">
        <v>ELECTRO</v>
      </c>
      <c r="E1804" t="str">
        <v>CPU</v>
      </c>
      <c r="F1804" t="str">
        <v>CPU</v>
      </c>
      <c r="G1804" t="str">
        <v>LENOVO</v>
      </c>
      <c r="H1804"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3186400853_x000d_
Anexo: 3186400853_x000d_
Descripcion: COMPUTADOR SIN RED_x000d_
Lugar en donde se encuentra el computador en la tienda: PISO DE VENTA -ELECTRO</v>
      </c>
      <c r="I1804" t="str" xml:space="preserve">
        <v xml:space="preserve">Se solicita atención en sitio_x000d_
datos del equipo:_x000d_
DESKTOP|PC LENOVO M75Q | Nº SERIE: MJ0FNMMY_x000d_
Nº inventario: DI-035508_x000d_
Equipo presenta novedad en red; se encuentra sin red._x000d_
Area Electro_x000d_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3186400853_x000d_
Anexo: 3186400853</v>
      </c>
      <c r="J1804" t="str">
        <v>Se revisa CPU por falla de conexión a internet; el cual estaba desconectado del puerto 05 del gabinete 4(aéreo); el personal de mantenimiento el día de ayer hizo una revisión en ese gabinete por otro servicio; seguramente había desconectado el patchcord hacia el switch sin intención. Se realizan pruebas con la usuaria y el gerente de la tienda Carlos Pacheco; resultado satisfactorio; el equipo queda en conexión y funcionamiento ok.</v>
      </c>
      <c r="K1804">
        <v>44889</v>
      </c>
      <c r="L1804">
        <v>44890</v>
      </c>
      <c r="M1804" t="str">
        <f>TEXT(L1804,"DDDDDDD")</f>
        <v>viernes</v>
      </c>
      <c r="N1804" t="str">
        <v>J126 JUMBO SAN SILVESTRE</v>
      </c>
      <c r="O1804" t="str">
        <v>BARRANCABERMEJA</v>
      </c>
      <c r="P1804" t="str">
        <f>IF(ISBLANK(O1804),"0",(VLOOKUP(O1804,REGION,2,FALSE)))</f>
        <v>ORIENTE</v>
      </c>
      <c r="Q1804" t="str">
        <v>LUIS CARLOS ROJAS ACOSTA</v>
      </c>
      <c r="R1804">
        <f>IF(ISBLANK(Q1804),"0", VLOOKUP(Q1804,PERSONAL,2,FALSE))</f>
        <v>1096188137</v>
      </c>
      <c r="S1804" t="str">
        <v>DIRECTO</v>
      </c>
      <c r="T1804">
        <v>0.3333333333333333</v>
      </c>
      <c r="U1804">
        <v>0.375</v>
      </c>
      <c r="V1804">
        <f>IF(ISBLANK(T1804 ),"0",U1804-T1804)</f>
        <v>0.041666666666666685</v>
      </c>
      <c r="W1804">
        <v>1</v>
      </c>
      <c r="X1804">
        <f>NETWORKDAYS(K1804,L1803)</f>
        <v>2</v>
      </c>
      <c r="Y1804" t="str">
        <f>IF(X1804&lt;=2,"CUMPLE","NO CUMPLE")</f>
        <v>CUMPLE</v>
      </c>
    </row>
    <row r="1805" xml:space="preserve">
      <c r="A1805">
        <v>12909105</v>
      </c>
      <c r="B1805" t="str">
        <v>REQUEST</v>
      </c>
      <c r="C1805" t="str">
        <v>CERRADO</v>
      </c>
      <c r="D1805" t="str">
        <v>PANADERIA</v>
      </c>
      <c r="E1805" t="str">
        <v>BALANZA</v>
      </c>
      <c r="F1805" t="str">
        <v>MESA</v>
      </c>
      <c r="G1805" t="str">
        <v>METTLER</v>
      </c>
      <c r="H1805" t="str">
        <v>Se solicita revisión diagnostico y/o reparación si es el caso para balanza de panaderia</v>
      </c>
      <c r="I1805" t="str" xml:space="preserve">
        <v xml:space="preserve">Se solicita revisión en sitio balanza de panaderia_x000d_
con datos:_x000d_
BALANZA|MESA METTLER TOLEDO BPLUS | Nº SERIE: B924787158_x000d_
Area panaderia_x000d_
Se solicita diagnostico; revisión y/o reparación si es el caso; presenta falla en cabezal de impresión.</v>
      </c>
      <c r="J1805" t="str">
        <v>Se revisa balanza por error generado de "Cabezal de impresión es versión de copia"; por ende; se realiza procedimiento de mantenimiento de cabezal; sensores y reinicio de balanza; sin resultados satisfactorios. Se contacta a Cesar Bravo para una opinión al respecto del error y comenta que ese error lo tienen con otra balanza en laboratorio; pero que no se ha podido identificar la raíz del problema (posible causa; modelo del cabezal de impresión; sensor o el firmware de la board de ese modelo de balanza); ya que el proveedor está gestionando esa solución y apenas tenga un diagnóstico certero; informará sobre la solución y/o reemplazo de alguna parte o en su defecto cambio de dispositivo.</v>
      </c>
      <c r="K1805">
        <v>44890</v>
      </c>
      <c r="L1805">
        <v>44890</v>
      </c>
      <c r="M1805" t="str">
        <f>TEXT(L1805,"DDDDDDD")</f>
        <v>viernes</v>
      </c>
      <c r="N1805" t="str">
        <v>J126 JUMBO SAN SILVESTRE</v>
      </c>
      <c r="O1805" t="str">
        <v>BARRANCABERMEJA</v>
      </c>
      <c r="P1805" t="str">
        <f>IF(ISBLANK(O1805),"0",(VLOOKUP(O1805,REGION,2,FALSE)))</f>
        <v>ORIENTE</v>
      </c>
      <c r="Q1805" t="str">
        <v>LUIS CARLOS ROJAS ACOSTA</v>
      </c>
      <c r="R1805">
        <f>IF(ISBLANK(Q1805),"0", VLOOKUP(Q1805,PERSONAL,2,FALSE))</f>
        <v>1096188137</v>
      </c>
      <c r="S1805" t="str">
        <v>DIRECTO</v>
      </c>
      <c r="T1805">
        <v>0.375</v>
      </c>
      <c r="U1805">
        <v>0.5</v>
      </c>
      <c r="V1805">
        <f>IF(ISBLANK(T1805 ),"0",U1805-T1805)</f>
        <v>0.125</v>
      </c>
      <c r="W1805">
        <v>1</v>
      </c>
      <c r="X1805">
        <f>NETWORKDAYS(K1805,L1804)</f>
        <v>1</v>
      </c>
      <c r="Y1805" t="str">
        <f>IF(X1805&lt;=2,"CUMPLE","NO CUMPLE")</f>
        <v>CUMPLE</v>
      </c>
    </row>
    <row r="1806" xml:space="preserve">
      <c r="A1806">
        <v>12909163</v>
      </c>
      <c r="B1806" t="str">
        <v>REQUEST</v>
      </c>
      <c r="C1806" t="str">
        <v>CERRADO</v>
      </c>
      <c r="D1806" t="str">
        <v>TIENDA</v>
      </c>
      <c r="E1806" t="str">
        <v>WIFI</v>
      </c>
      <c r="F1806" t="str">
        <v>WIFI</v>
      </c>
      <c r="G1806" t="str">
        <v>WIFI</v>
      </c>
      <c r="H1806" t="str" xml:space="preserve">
        <v xml:space="preserve">Datos usuario_x000d_
Nombre: Diego Alejandro Cortes Rozo_x000d_
Correo: DiegoAlejandro.CortesRozo@cencosud.com.co_x000d_
Usuario AD: DAcorteR_x000d_
Pais: Colombia_x000d_
Ubicacion: M077 METRO ZIPAQUIRA_x000d_
Zona: Colombia Bogota_x000d_
Unidad de Negocio: ADM CENTRAL_x000d_
Servicio: Sistemas_x000d_
Telefono: 3174373287_x000d_
Anexo: 3174373287_x000d_
Descripcion: Buenas Tardes_x000d_
_x000d_
Validacion de las PDA de la tienda despues de la migracion a Huawei</v>
      </c>
      <c r="I1806" t="str">
        <v>Validacion de las PDA de la tienda despues de la migracion a Huawei</v>
      </c>
      <c r="J1806" t="str">
        <v>Se reinician las PDA a parámetros de fabrica y se configuran con el nuevo manual; se instalan todas las aplicaciones; también se configuran los parámetro de red. Se realizan las pruebas y se dejan operativos los equipos. S/N: 19087B0790 y S/N: 19086B847C. También se hizo un recorrido por toda la tienda para verificar que todos estén funcionando correctamente por el cambio de los equipos de red.</v>
      </c>
      <c r="K1806">
        <v>44890</v>
      </c>
      <c r="L1806">
        <v>44890</v>
      </c>
      <c r="M1806" t="str">
        <f>TEXT(L1806,"DDDDDDD")</f>
        <v>viernes</v>
      </c>
      <c r="N1806" t="str">
        <v>M077 METRO ZIPAQUIRA</v>
      </c>
      <c r="O1806" t="str">
        <v>ZIPAQUIRA</v>
      </c>
      <c r="P1806" t="str">
        <f>IF(ISBLANK(O1806),"0",(VLOOKUP(O1806,REGION,2,FALSE)))</f>
        <v>BOGOTA</v>
      </c>
      <c r="Q1806" t="str">
        <v>ALEXANDER CASTILLO SOTELO</v>
      </c>
      <c r="R1806">
        <f>IF(ISBLANK(Q1806),"0", VLOOKUP(Q1806,PERSONAL,2,FALSE))</f>
        <v>80216449</v>
      </c>
      <c r="S1806" t="str">
        <v>ALIADO</v>
      </c>
      <c r="T1806">
        <v>0.6041666666666666</v>
      </c>
      <c r="U1806">
        <v>0.7083333333333334</v>
      </c>
      <c r="V1806">
        <f>IF(ISBLANK(T1806 ),"0",U1806-T1806)</f>
        <v>0.10416666666666674</v>
      </c>
      <c r="W1806">
        <v>2</v>
      </c>
      <c r="X1806">
        <f>NETWORKDAYS(K1806,L1805)</f>
        <v>1</v>
      </c>
      <c r="Y1806" t="str">
        <f>IF(X1806&lt;=2,"CUMPLE","NO CUMPLE")</f>
        <v>CUMPLE</v>
      </c>
    </row>
    <row r="1807" xml:space="preserve">
      <c r="A1807">
        <v>12908714</v>
      </c>
      <c r="B1807" t="str">
        <v>REQUEST</v>
      </c>
      <c r="C1807" t="str">
        <v>CERRADO</v>
      </c>
      <c r="D1807" t="str">
        <v>CAJA CENTRAL</v>
      </c>
      <c r="E1807" t="str">
        <v>CPU</v>
      </c>
      <c r="F1807" t="str">
        <v>CPU</v>
      </c>
      <c r="G1807" t="str">
        <v>LENOVO</v>
      </c>
      <c r="H1807" t="str" xml:space="preserve">
        <v xml:space="preserve">Datos usuario_x000d_
Nombre: Laidy Dayana Munoz Calderon_x000d_
Correo: LadiyDayana.MunozCalderon@cencosud.com.co_x000d_
Usuario AD: LDMunozC_x000d_
Pais: Colombia_x000d_
Ubicacion: J126 JUMBO SAN SILVESTRE_x000d_
Zona: Colombia Oriente_x000d_
Unidad de Negocio: Supermercados_x000d_
Servicio: Tiendas &amp; Centros de Distribucion_x000d_
Telefono: 3143632108_x000d_
Anexo: 6032050_x000d_
Descripcion: Se solicita instalacion de la aplicacion SIPOST 4-72 para los pc de Gestion Humana y cajas; de la tienda. Gracias_x000d_
Indicar la ubicacion del computador en la tienda o sede: gestion humana y caja central</v>
      </c>
      <c r="I1807" t="str" xml:space="preserve">
        <v xml:space="preserve">Para realizar la instalación solicitada; se debe realizar por Administrador o con usuario con permisos de internet._x000d_
Actualizar las características de Windows; NET Framework 3.5 antes de iniciar instalación de ampliación._x000d_
Se anexa carpeta con manual y ejecutables necesarios para el proceso._x000d_
La instalación se debe realizar en PC de caja Central y PC de Gestión Humana._x000d_
Entregar equipo con aplicación operativa lista para ingreso.</v>
      </c>
      <c r="J1807" t="str">
        <v>Se instala el aplicativo SIPOS 4-72 en los equipos de RRHH y Caja central; funcionando correctamente y con prueba de usuario del programa.</v>
      </c>
      <c r="K1807">
        <v>44890</v>
      </c>
      <c r="L1807">
        <v>44890</v>
      </c>
      <c r="M1807" t="str">
        <f>TEXT(L1807,"DDDDDDD")</f>
        <v>viernes</v>
      </c>
      <c r="N1807" t="str">
        <v>J126 JUMBO SAN SILVESTRE</v>
      </c>
      <c r="O1807" t="str">
        <v>BARRANCABERMEJA</v>
      </c>
      <c r="P1807" t="str">
        <f>IF(ISBLANK(O1807),"0",(VLOOKUP(O1807,REGION,2,FALSE)))</f>
        <v>ORIENTE</v>
      </c>
      <c r="Q1807" t="str">
        <v>LUIS CARLOS ROJAS ACOSTA</v>
      </c>
      <c r="R1807">
        <f>IF(ISBLANK(Q1807),"0", VLOOKUP(Q1807,PERSONAL,2,FALSE))</f>
        <v>1096188137</v>
      </c>
      <c r="S1807" t="str">
        <v>DIRECTO</v>
      </c>
      <c r="T1807">
        <v>0.5</v>
      </c>
      <c r="U1807">
        <v>0.5833333333333334</v>
      </c>
      <c r="V1807">
        <f>IF(ISBLANK(T1807 ),"0",U1807-T1807)</f>
        <v>0.08333333333333337</v>
      </c>
      <c r="W1807">
        <v>1</v>
      </c>
      <c r="X1807">
        <f>NETWORKDAYS(K1807,L1806)</f>
        <v>1</v>
      </c>
      <c r="Y1807" t="str">
        <f>IF(X1807&lt;=2,"CUMPLE","NO CUMPLE")</f>
        <v>CUMPLE</v>
      </c>
    </row>
    <row r="1808">
      <c r="A1808" t="str">
        <v>PENDIENTE</v>
      </c>
      <c r="B1808" t="str">
        <v>REQUEST</v>
      </c>
      <c r="C1808" t="str">
        <v>CERRADO</v>
      </c>
      <c r="D1808" t="str">
        <v>TIENDA</v>
      </c>
      <c r="E1808" t="str">
        <v>EQUIPAMIENTO</v>
      </c>
      <c r="F1808" t="str">
        <v>EQUIPAMIENTO</v>
      </c>
      <c r="G1808" t="str">
        <v>EQUIPAMIENTO</v>
      </c>
      <c r="H1808" t="str">
        <v>Solicitud para levantar información de inventario en el líneal de cajas</v>
      </c>
      <c r="J1808" t="str">
        <v>Se realiza toma de evidencia fotográfica de las cajas de la tienda y se realiza croquis de su ubicación. Igualmente se toma listado de direccionamiento IP de los dispositivos microsens y se envía información a Fabiola Diaz</v>
      </c>
      <c r="K1808">
        <v>44890</v>
      </c>
      <c r="L1808">
        <v>44890</v>
      </c>
      <c r="M1808" t="str">
        <f>TEXT(L1808,"DDDDDDD")</f>
        <v>viernes</v>
      </c>
      <c r="N1808" t="str">
        <v>M038 METRO NEIVA CENTRO DE CONVENCIONES</v>
      </c>
      <c r="O1808" t="str">
        <v>NEIVA</v>
      </c>
      <c r="P1808" t="str">
        <f>IF(ISBLANK(O1808),"0",(VLOOKUP(O1808,REGION,2,FALSE)))</f>
        <v>OCCIDENTE</v>
      </c>
      <c r="Q1808" t="str">
        <v>WILLIAM FERNANDO ALDANA NIÑO</v>
      </c>
      <c r="R1808">
        <f>IF(ISBLANK(Q1808),"0", VLOOKUP(Q1808,PERSONAL,2,FALSE))</f>
        <v>80148398</v>
      </c>
      <c r="S1808" t="str">
        <v>DIRECTO</v>
      </c>
      <c r="T1808">
        <v>0.3541666666666667</v>
      </c>
      <c r="U1808">
        <v>0.3958333333333333</v>
      </c>
      <c r="V1808">
        <f>IF(ISBLANK(T1808 ),"0",U1808-T1808)</f>
        <v>0.04166666666666663</v>
      </c>
      <c r="W1808">
        <v>0</v>
      </c>
      <c r="X1808">
        <f>NETWORKDAYS(K1808,L1807)</f>
        <v>1</v>
      </c>
      <c r="Y1808" t="str">
        <f>IF(X1808&lt;=2,"CUMPLE","NO CUMPLE")</f>
        <v>CUMPLE</v>
      </c>
    </row>
    <row r="1809">
      <c r="A1809" t="str">
        <v>PENDIENTE</v>
      </c>
      <c r="B1809" t="str">
        <v>REQUEST</v>
      </c>
      <c r="C1809" t="str">
        <v>CERRADO</v>
      </c>
      <c r="D1809" t="str">
        <v>TIENDA</v>
      </c>
      <c r="E1809" t="str">
        <v>BALANZA</v>
      </c>
      <c r="F1809" t="str">
        <v>MESA</v>
      </c>
      <c r="G1809" t="str">
        <v>METTLER</v>
      </c>
      <c r="H1809" t="str">
        <v>Se solicita revisión de balanza que se encuentra sin conexión a red</v>
      </c>
      <c r="J1809" t="str">
        <v>Se configura bascula del área Platos Preparados; la cual no tiene conexión en red. Se ajusta cableado en el jack; se realizan pruebas de ping confirmando funcionamiento.</v>
      </c>
      <c r="K1809">
        <v>44890</v>
      </c>
      <c r="L1809">
        <v>44890</v>
      </c>
      <c r="M1809" t="str">
        <f>TEXT(L1809,"DDDDDDD")</f>
        <v>viernes</v>
      </c>
      <c r="N1809" t="str">
        <v>M038 METRO NEIVA CENTRO DE CONVENCIONES</v>
      </c>
      <c r="O1809" t="str">
        <v>NEIVA</v>
      </c>
      <c r="P1809" t="str">
        <f>IF(ISBLANK(O1809),"0",(VLOOKUP(O1809,REGION,2,FALSE)))</f>
        <v>OCCIDENTE</v>
      </c>
      <c r="Q1809" t="str">
        <v>WILLIAM FERNANDO ALDANA NIÑO</v>
      </c>
      <c r="R1809">
        <f>IF(ISBLANK(Q1809),"0", VLOOKUP(Q1809,PERSONAL,2,FALSE))</f>
        <v>80148398</v>
      </c>
      <c r="S1809" t="str">
        <v>DIRECTO</v>
      </c>
      <c r="T1809">
        <v>0.4375</v>
      </c>
      <c r="U1809">
        <v>0.5208333333333334</v>
      </c>
      <c r="V1809">
        <f>IF(ISBLANK(T1809 ),"0",U1809-T1809)</f>
        <v>0.08333333333333337</v>
      </c>
      <c r="W1809">
        <v>1</v>
      </c>
      <c r="X1809">
        <f>NETWORKDAYS(K1809,L1808)</f>
        <v>1</v>
      </c>
      <c r="Y1809" t="str">
        <f>IF(X1809&lt;=2,"CUMPLE","NO CUMPLE")</f>
        <v>CUMPLE</v>
      </c>
    </row>
    <row r="1810">
      <c r="A1810" t="str">
        <v>PENDIENTE</v>
      </c>
      <c r="B1810" t="str">
        <v>REQUEST</v>
      </c>
      <c r="C1810" t="str">
        <v>CERRADO</v>
      </c>
      <c r="D1810" t="str">
        <v>TIENDA</v>
      </c>
      <c r="E1810" t="str">
        <v>BALANZA</v>
      </c>
      <c r="F1810" t="str">
        <v>MESA</v>
      </c>
      <c r="G1810" t="str">
        <v>METTLER</v>
      </c>
      <c r="H1810" t="str">
        <v>Se solicita realizar el cambio de rollos en las balanzas de la tienda</v>
      </c>
      <c r="J1810" t="str">
        <v>Se realiza actividad de cambio de rollos de etiquetas en todas las balanzas de la tiendas para ser configuradas con los sellos nutricionales; se realiza configuración de parametros y pruebas en cada sección; entregando las balanzas operativas</v>
      </c>
      <c r="K1810">
        <v>44890</v>
      </c>
      <c r="L1810">
        <v>44890</v>
      </c>
      <c r="M1810" t="str">
        <f>TEXT(L1810,"DDDDDDD")</f>
        <v>viernes</v>
      </c>
      <c r="N1810" t="str">
        <v>M038 METRO NEIVA CENTRO DE CONVENCIONES</v>
      </c>
      <c r="O1810" t="str">
        <v>NEIVA</v>
      </c>
      <c r="P1810" t="str">
        <f>IF(ISBLANK(O1810),"0",(VLOOKUP(O1810,REGION,2,FALSE)))</f>
        <v>OCCIDENTE</v>
      </c>
      <c r="Q1810" t="str">
        <v>WILLIAM FERNANDO ALDANA NIÑO</v>
      </c>
      <c r="R1810">
        <f>IF(ISBLANK(Q1810),"0", VLOOKUP(Q1810,PERSONAL,2,FALSE))</f>
        <v>80148398</v>
      </c>
      <c r="S1810" t="str">
        <v>DIRECTO</v>
      </c>
      <c r="T1810">
        <v>0.5833333333333334</v>
      </c>
      <c r="U1810">
        <v>0.7083333333333334</v>
      </c>
      <c r="V1810">
        <f>IF(ISBLANK(T1810 ),"0",U1810-T1810)</f>
        <v>0.125</v>
      </c>
      <c r="W1810">
        <v>2</v>
      </c>
      <c r="X1810">
        <f>NETWORKDAYS(K1810,L1809)</f>
        <v>1</v>
      </c>
      <c r="Y1810" t="str">
        <f>IF(X1810&lt;=2,"CUMPLE","NO CUMPLE")</f>
        <v>CUMPLE</v>
      </c>
    </row>
    <row r="1811" xml:space="preserve">
      <c r="A1811">
        <v>12868966</v>
      </c>
      <c r="B1811" t="str">
        <v>REQUEST</v>
      </c>
      <c r="C1811" t="str">
        <v>CERRADO</v>
      </c>
      <c r="D1811" t="str">
        <v>LINEAL DE CAJAS</v>
      </c>
      <c r="E1811" t="str">
        <v>POS</v>
      </c>
      <c r="F1811" t="str">
        <v>GAVETA</v>
      </c>
      <c r="G1811" t="str">
        <v>WINCOR</v>
      </c>
      <c r="H1811" t="str" xml:space="preserve">
        <v xml:space="preserve">Datos usuario_x000d_
Nombre: Diana Paola Hernandez Espinosa_x000d_
Correo: DianaPaola.HernandezEspinosa@cencosud.com.co_x000d_
Usuario AD: DPHEspin_x000d_
Pais: Colombia_x000d_
Ubicacion: M073 METRO MOSQUERA_x000d_
Zona: Colombia Bogota_x000d_
Unidad de Negocio: Supermercados_x000d_
Servicio: Retail Financiero_x000d_
Telefono: 3223903205_x000d_
Anexo: 8948800_x000d_
Descripcion: Buenas Tardes nos colabora para que la gaveta de Atencion al Cliente_x000d_
nuevamente no vuelva abrir nos toca con la llave para poder abrir.}_x000d_
Gracias_x000d_
Numero de inventario si se tiene: 73_x000d_
Numero de caja: 21</v>
      </c>
      <c r="I1811" t="str" xml:space="preserve">
        <v xml:space="preserve">Instalar Cable de Gaveta de la POS de ATC_x000d_
Fecha: 15-11-2022</v>
      </c>
      <c r="J1811" t="str">
        <v>Se realizó el cambio del cable que comunica la gaveta; se hacen las pruebas de funcionamiento. Se deja operativo el equipo.</v>
      </c>
      <c r="K1811">
        <v>44890</v>
      </c>
      <c r="L1811">
        <v>44893</v>
      </c>
      <c r="M1811" t="str">
        <f>TEXT(L1811,"DDDDDDD")</f>
        <v>lunes</v>
      </c>
      <c r="N1811" t="str">
        <v>M073 METRO MOSQUERA</v>
      </c>
      <c r="O1811" t="str">
        <v>MOSQUERA</v>
      </c>
      <c r="P1811" t="str">
        <f>IF(ISBLANK(O1811),"0",(VLOOKUP(O1811,REGION,2,FALSE)))</f>
        <v>BOGOTA</v>
      </c>
      <c r="Q1811" t="str">
        <v>ALEXANDER CASTILLO SOTELO</v>
      </c>
      <c r="R1811">
        <f>IF(ISBLANK(Q1811),"0", VLOOKUP(Q1811,PERSONAL,2,FALSE))</f>
        <v>80216449</v>
      </c>
      <c r="S1811" t="str">
        <v>ALIADO</v>
      </c>
      <c r="T1811">
        <v>0.4583333333333333</v>
      </c>
      <c r="U1811">
        <v>0.4861111111111111</v>
      </c>
      <c r="V1811">
        <f>IF(ISBLANK(T1811 ),"0",U1811-T1811)</f>
        <v>0.02777777777777779</v>
      </c>
      <c r="W1811">
        <v>0</v>
      </c>
      <c r="X1811">
        <f>NETWORKDAYS(K1811,L1810)</f>
        <v>1</v>
      </c>
      <c r="Y1811" t="str">
        <f>IF(X1811&lt;=2,"CUMPLE","NO CUMPLE")</f>
        <v>CUMPLE</v>
      </c>
    </row>
    <row r="1812" xml:space="preserve">
      <c r="A1812">
        <v>12910409</v>
      </c>
      <c r="B1812" t="str">
        <v>REQUEST</v>
      </c>
      <c r="C1812" t="str">
        <v>CERRADO</v>
      </c>
      <c r="D1812" t="str">
        <v>PUBLICIDAD</v>
      </c>
      <c r="E1812" t="str">
        <v>CPU</v>
      </c>
      <c r="F1812" t="str">
        <v>CPU</v>
      </c>
      <c r="G1812" t="str">
        <v>LENOVO</v>
      </c>
      <c r="H1812" t="str">
        <v>Se solicita actualizar equipo de decoración al dominio Cencosud.</v>
      </c>
      <c r="I1812" t="str" xml:space="preserve">
        <v xml:space="preserve">Verificar que Windows tiene instalado; debe contar con Windows 10 Pro Versión 20H2; si es correcta;_x000d_
Se solicita ingreso equipo de Decoración a dominio Cencosud._x000d_
Se debe ingresar con Hostname M183900WS112_x000d_
Verificar aplicaciones necesarias por el usuario y plóter de impresión; pasar a usuario de Windows información de usuario._x000d_
Tomar información de equipo; marca; modelo; serial; asignatario del equipo._x000d_
Si tiene instalada una versión de Windows 10 diferente:_x000d_
Se debe instalar Windows 10 Pro Versión 20H2 con Hostname J126900WS114._x000d_
Instalar aplicaciones necesarias por el usuario y plóter de impresión; rescatar información de usuario._x000d_
Llegar a sitio con la imagen de Windows descargada para evitar saturación del enlace de tienda._x000d_
Tomar información de equipo; marca; modelo; serial; usuario._x000d_
Si se necesita apoyo del personal del proveedor Ecopring; contactarlos.</v>
      </c>
      <c r="J1812" t="str">
        <v>Se llega a sitio y se evidencia que el equipo no cuenta con algunas actualizaciones de Windows en la versión 20H2 para ser incluido en el dominio por lo que se procede a realizar dichas instalaciones; las cuales no fueron posibles por lo que se procede a formatear el equipo. Se realiza backup y se intala imagen de Windows 10 de Cencosud; finalizada la instalación del SO se inicia la configuración del equipo y de las distintas aplicaciones (Office 365; Corel Draw) y se solicita desde las 2:30 apoyo de parte de Ecoprints para realizar la instalación y configuración del plotter de impresión contando con algunos retrasos en la actividad por demora en respuesta del proveedor; se instalan todos los aplicativos para el correcto funcionamiento del equipo de Publicidad; se entrega equipo operativo</v>
      </c>
      <c r="K1812">
        <v>44890</v>
      </c>
      <c r="L1812">
        <v>44893</v>
      </c>
      <c r="M1812" t="str">
        <f>TEXT(L1812,"DDDDDDD")</f>
        <v>lunes</v>
      </c>
      <c r="N1812" t="str">
        <v>M183 METRO SAN GIL</v>
      </c>
      <c r="O1812" t="str">
        <v>SAN GIL</v>
      </c>
      <c r="P1812" t="str">
        <f>IF(ISBLANK(O1812),"0",(VLOOKUP(O1812,REGION,2,FALSE)))</f>
        <v>ORIENTE</v>
      </c>
      <c r="Q1812" t="str">
        <v>MICHAEL ESNEIDER PINZON CASALLAS</v>
      </c>
      <c r="R1812">
        <f>IF(ISBLANK(Q1812),"0", VLOOKUP(Q1812,PERSONAL,2,FALSE))</f>
        <v>1018438821</v>
      </c>
      <c r="S1812" t="str">
        <v>DIRECTO</v>
      </c>
      <c r="T1812">
        <v>0.3541666666666667</v>
      </c>
      <c r="U1812">
        <v>0.7916666666666666</v>
      </c>
      <c r="V1812">
        <f>IF(ISBLANK(T1812 ),"0",U1812-T1812)</f>
        <v>0.43749999999999994</v>
      </c>
      <c r="W1812">
        <v>4</v>
      </c>
      <c r="X1812">
        <f>NETWORKDAYS(K1812,L1811)</f>
        <v>2</v>
      </c>
      <c r="Y1812" t="str">
        <f>IF(X1812&lt;=2,"CUMPLE","NO CUMPLE")</f>
        <v>CUMPLE</v>
      </c>
    </row>
    <row r="1813" xml:space="preserve">
      <c r="A1813">
        <v>12905302</v>
      </c>
      <c r="B1813" t="str">
        <v>REQUEST</v>
      </c>
      <c r="C1813" t="str">
        <v>CERRADO</v>
      </c>
      <c r="D1813" t="str">
        <v>TIENDA</v>
      </c>
      <c r="E1813" t="str">
        <v>PROACTIVA</v>
      </c>
      <c r="F1813" t="str">
        <v>PROACTIVA</v>
      </c>
      <c r="G1813" t="str">
        <v>PROACTIVA</v>
      </c>
      <c r="H1813"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ADM CENTRAL_x000d_
Servicio: Sistemas_x000d_
Telefono: 3176592835_x000d_
Anexo: 7860403_x000d_
Descripcion: Buen Dia_x000d_
Se Solicita la Visita del Tecnico de Isit a la tienda Metro Riohacha para realizar la validacion de los activos en general y al final realizar el informe de visita proactiva._x000d_
Saludes_x000d_
Lugar en donde se encuentra el computador en la tienda: Tienda Metro Riohacha</v>
      </c>
      <c r="I1813" t="str">
        <v>Se Solicita la Visita del Tecnico de Isit a la tienda Metro Riohacha para realizar la validacion de los activos en general y al final realizar el informe de visita proactiva</v>
      </c>
      <c r="J1813" t="str">
        <v>Se llega a sitio y se realiza una inspección por cada área y nos entrevistamos con el jefe de cada área; en el área de carnes encontramos 2 novedades que las 2 balanzas colgantes estaban sacando la etiqueta cortada; se procedió a revisar configuración y cambiar algunos valores dados por el soporte de Cencosud; se realizó configuración en las 2 balanzas; se hicieron pruebas; se validó que las etiquetas salieran completas. En el área de cafetería se realizan los mismos ajustes en una balanza colgante; se hizo pruebas y quedo operativa; en el área de lineal de cajas todo estaba operativo; en el área de panadería la balanza de mesa luego de realizarle la configuración para las nuevas etiquetas quedó con un error de cabezal versión copia; se procedió a apagar y desconectar de red eléctrica y red de datos por 30minutos; proceso que se realizó 3 veces; luego se hicieron pruebas y no quedó operativa; esta novedad ya se presentó en otra tienda y se validó con Cesar Bravo quien indica que ya está escalado con el proveedor; se deja informado sobre la novedad; luego se realizó un recorrido por el resto de áreas donde todo estaba en buen funcionamiento. Se le informa lo anteriormente escrito al director de la tienda; haciendo énfasis en las novedades presentadas y se firma acta de visita proactiva. Se adjunta acta de visita firmada por encargados de cada área</v>
      </c>
      <c r="K1813">
        <v>44893</v>
      </c>
      <c r="L1813">
        <v>44893</v>
      </c>
      <c r="M1813" t="str">
        <f>TEXT(L1813,"DDDDDDD")</f>
        <v>lunes</v>
      </c>
      <c r="N1813" t="str">
        <v>M040 METRO RIOHACHA</v>
      </c>
      <c r="O1813" t="str">
        <v>RIOHACHA</v>
      </c>
      <c r="P1813" t="str">
        <f>IF(ISBLANK(O1813),"0",(VLOOKUP(O1813,REGION,2,FALSE)))</f>
        <v>COSTA</v>
      </c>
      <c r="Q1813" t="str">
        <v>EDUAR ENRIQUE MARTELO SIERRA</v>
      </c>
      <c r="R1813">
        <f>IF(ISBLANK(Q1813),"0", VLOOKUP(Q1813,PERSONAL,2,FALSE))</f>
        <v>1065631435</v>
      </c>
      <c r="S1813" t="str">
        <v>DIRECTO</v>
      </c>
      <c r="T1813">
        <v>0.375</v>
      </c>
      <c r="U1813">
        <v>0.5833333333333334</v>
      </c>
      <c r="V1813">
        <f>IF(ISBLANK(T1813 ),"0",U1813-T1813)</f>
        <v>0.20833333333333337</v>
      </c>
      <c r="W1813">
        <v>3</v>
      </c>
      <c r="X1813">
        <f>NETWORKDAYS(K1813,L1812)</f>
        <v>1</v>
      </c>
      <c r="Y1813" t="str">
        <f>IF(X1813&lt;=2,"CUMPLE","NO CUMPLE")</f>
        <v>CUMPLE</v>
      </c>
    </row>
    <row r="1814" xml:space="preserve">
      <c r="A1814">
        <v>12917595</v>
      </c>
      <c r="B1814" t="str">
        <v>REQUEST</v>
      </c>
      <c r="C1814" t="str">
        <v>CERRADO</v>
      </c>
      <c r="D1814" t="str">
        <v>TIENDA</v>
      </c>
      <c r="E1814" t="str">
        <v>BALANZA</v>
      </c>
      <c r="F1814" t="str">
        <v>MESA</v>
      </c>
      <c r="G1814" t="str">
        <v>METTLER</v>
      </c>
      <c r="H1814"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METRO_x000d_
Servicio: null_x000d_
Telefono: 3212687176_x000d_
Anexo: null_x000d_
Descripcion: Buenas tardes_x000d_
Solicito de su colaboracion para el cambio del cable del internet del telefono de servicio al cliente; el cual se encuentra dañado_x000d_
Lugar en donde se encuentra el computador en la tienda: TIENDA METRO MOSQUERA</v>
      </c>
      <c r="I1814" t="str" xml:space="preserve">
        <v xml:space="preserve">Realizar validacion del Telefono de ATC que se esta apagando_x000d_
</v>
      </c>
      <c r="J1814" t="str">
        <v>Se revisan las conexiones del telefono y se observa que el patch cord está dañado. Se retira el cable y se instala uno nuevo. Se deja operativo el telefono.</v>
      </c>
      <c r="K1814">
        <v>44893</v>
      </c>
      <c r="L1814">
        <v>44893</v>
      </c>
      <c r="M1814" t="str">
        <f>TEXT(L1814,"DDDDDDD")</f>
        <v>lunes</v>
      </c>
      <c r="N1814" t="str">
        <v>M073 METRO MOSQUERA</v>
      </c>
      <c r="O1814" t="str">
        <v>MOSQUERA</v>
      </c>
      <c r="P1814" t="str">
        <f>IF(ISBLANK(O1814),"0",(VLOOKUP(O1814,REGION,2,FALSE)))</f>
        <v>BOGOTA</v>
      </c>
      <c r="Q1814" t="str">
        <v>ALEXANDER CASTILLO SOTELO</v>
      </c>
      <c r="R1814">
        <f>IF(ISBLANK(Q1814),"0", VLOOKUP(Q1814,PERSONAL,2,FALSE))</f>
        <v>80216449</v>
      </c>
      <c r="S1814" t="str">
        <v>ALIADO</v>
      </c>
      <c r="T1814">
        <v>0.6666666666666666</v>
      </c>
      <c r="U1814">
        <v>0.7083333333333334</v>
      </c>
      <c r="V1814">
        <f>IF(ISBLANK(T1814 ),"0",U1814-T1814)</f>
        <v>0.04166666666666674</v>
      </c>
      <c r="W1814">
        <v>1</v>
      </c>
      <c r="X1814">
        <f>NETWORKDAYS(K1814,L1813)</f>
        <v>1</v>
      </c>
      <c r="Y1814" t="str">
        <f>IF(X1814&lt;=2,"CUMPLE","NO CUMPLE")</f>
        <v>CUMPLE</v>
      </c>
    </row>
    <row r="1815" xml:space="preserve">
      <c r="A1815">
        <v>12916961</v>
      </c>
      <c r="B1815" t="str">
        <v>REQUEST</v>
      </c>
      <c r="C1815" t="str">
        <v>CERRADO</v>
      </c>
      <c r="D1815" t="str">
        <v>E-COMMERCE</v>
      </c>
      <c r="E1815" t="str">
        <v>PDA</v>
      </c>
      <c r="F1815" t="str">
        <v>PDA</v>
      </c>
      <c r="G1815" t="str">
        <v>HONEYWELL</v>
      </c>
      <c r="H1815" t="str" xml:space="preserve">
        <v xml:space="preserve">Datos usuario_x000d_
Nombre: Anguie Ximena Saavedra Gutierrez_x000d_
Correo: anguieximena.saavedragutierrez@cencosud.com.co_x000d_
Usuario AD: ANSaavdra_x000d_
Pais: Colombia_x000d_
Ubicacion: M073 METRO MOSQUERA_x000d_
Zona: Colombia Bogota_x000d_
Unidad de Negocio: METRO_x000d_
Servicio: null_x000d_
Telefono: 3207690867_x000d_
Anexo: 3207690867_x000d_
Descripcion: PDA de E-commerce bloqueada; reinicio PDA</v>
      </c>
      <c r="I1815" t="str">
        <v>Revision de la PDA de Ecommerce ; no carga el S.O</v>
      </c>
      <c r="J1815" t="str">
        <v>La PDA se encuentra bloqueada porque está pidiendo código para iniciar Android. Se procede con el reinicio de la PDA; se hace la actualización del firmware; se hacen las instalaciones y configuraciones respectivas para dejar operativo el equipo. Todas las pruebas salen correctas.</v>
      </c>
      <c r="K1815">
        <v>44893</v>
      </c>
      <c r="L1815">
        <v>44893</v>
      </c>
      <c r="M1815" t="str">
        <f>TEXT(L1815,"DDDDDDD")</f>
        <v>lunes</v>
      </c>
      <c r="N1815" t="str">
        <v>M073 METRO MOSQUERA</v>
      </c>
      <c r="O1815" t="str">
        <v>MOSQUERA</v>
      </c>
      <c r="P1815" t="str">
        <f>IF(ISBLANK(O1815),"0",(VLOOKUP(O1815,REGION,2,FALSE)))</f>
        <v>BOGOTA</v>
      </c>
      <c r="Q1815" t="str">
        <v>ALEXANDER CASTILLO SOTELO</v>
      </c>
      <c r="R1815">
        <f>IF(ISBLANK(Q1815),"0", VLOOKUP(Q1815,PERSONAL,2,FALSE))</f>
        <v>80216449</v>
      </c>
      <c r="S1815" t="str">
        <v>ALIADO</v>
      </c>
      <c r="T1815">
        <v>0.5</v>
      </c>
      <c r="U1815">
        <v>0.5416666666666666</v>
      </c>
      <c r="V1815">
        <f>IF(ISBLANK(T1815 ),"0",U1815-T1815)</f>
        <v>0.04166666666666663</v>
      </c>
      <c r="W1815">
        <v>0</v>
      </c>
      <c r="X1815">
        <f>NETWORKDAYS(K1815,L1814)</f>
        <v>1</v>
      </c>
      <c r="Y1815" t="str">
        <f>IF(X1815&lt;=2,"CUMPLE","NO CUMPLE")</f>
        <v>CUMPLE</v>
      </c>
    </row>
    <row r="1816" xml:space="preserve">
      <c r="A1816">
        <v>12917041</v>
      </c>
      <c r="B1816" t="str">
        <v>REQUEST</v>
      </c>
      <c r="C1816" t="str">
        <v>CERRADO</v>
      </c>
      <c r="D1816" t="str">
        <v>TIENDA</v>
      </c>
      <c r="E1816" t="str">
        <v>PDA</v>
      </c>
      <c r="F1816" t="str">
        <v>PDA</v>
      </c>
      <c r="G1816" t="str">
        <v>HONEYWELL</v>
      </c>
      <c r="H1816"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 tarde solicito amablemente sean configuras las PDA Y PDT de la tienda las cuales no funciona el Genesix._x000d_
_x000d_
Gracias_x000d_
Indicar la ubicacion del computador en la tienda o sede: tienda</v>
      </c>
      <c r="I1816" t="str">
        <v xml:space="preserve">Revision de la PDA de Piso de venta; no carga el S.O	</v>
      </c>
      <c r="J1816" t="str">
        <v>Las 2 PDA tieneN problemas para ejecutar la aplicación Genesix. Desde el administrador se configura nuevamente el arranque de la aplicación. Se hacen las pruebas y se deja operativo el equipo.</v>
      </c>
      <c r="K1816">
        <v>44893</v>
      </c>
      <c r="L1816">
        <v>44893</v>
      </c>
      <c r="M1816" t="str">
        <f>TEXT(L1816,"DDDDDDD")</f>
        <v>lunes</v>
      </c>
      <c r="N1816" t="str">
        <v>M073 METRO MOSQUERA</v>
      </c>
      <c r="O1816" t="str">
        <v>MOSQUERA</v>
      </c>
      <c r="P1816" t="str">
        <f>IF(ISBLANK(O1816),"0",(VLOOKUP(O1816,REGION,2,FALSE)))</f>
        <v>BOGOTA</v>
      </c>
      <c r="Q1816" t="str">
        <v>ALEXANDER CASTILLO SOTELO</v>
      </c>
      <c r="R1816">
        <f>IF(ISBLANK(Q1816),"0", VLOOKUP(Q1816,PERSONAL,2,FALSE))</f>
        <v>80216449</v>
      </c>
      <c r="S1816" t="str">
        <v>ALIADO</v>
      </c>
      <c r="T1816">
        <v>0.5416666666666666</v>
      </c>
      <c r="U1816">
        <v>0.5833333333333334</v>
      </c>
      <c r="V1816">
        <f>IF(ISBLANK(T1816 ),"0",U1816-T1816)</f>
        <v>0.04166666666666674</v>
      </c>
      <c r="W1816">
        <v>1</v>
      </c>
      <c r="X1816">
        <f>NETWORKDAYS(K1816,L1815)</f>
        <v>1</v>
      </c>
      <c r="Y1816" t="str">
        <f>IF(X1816&lt;=2,"CUMPLE","NO CUMPLE")</f>
        <v>CUMPLE</v>
      </c>
    </row>
    <row r="1817" xml:space="preserve">
      <c r="A1817">
        <v>12917586</v>
      </c>
      <c r="B1817" t="str">
        <v>REQUEST</v>
      </c>
      <c r="C1817" t="str">
        <v>CERRADO</v>
      </c>
      <c r="D1817" t="str">
        <v>RECIBO</v>
      </c>
      <c r="E1817" t="str">
        <v>PDA</v>
      </c>
      <c r="F1817" t="str">
        <v>PDA</v>
      </c>
      <c r="G1817" t="str">
        <v>HONEYWELL</v>
      </c>
      <c r="H1817" t="str" xml:space="preserve">
        <v xml:space="preserve">Datos usuario_x000d_
Nombre: Ruby Yurany Ruiz Daza_x000d_
Correo: RubyYurany.RuizDaza@cencosud.com.co_x000d_
Usuario AD: RYRDaza_x000d_
Pais: Colombia_x000d_
Ubicacion: M073 METRO MOSQUERA_x000d_
Zona: Colombia Bogota_x000d_
Unidad de Negocio: Supermercados_x000d_
Servicio: Tiendas &amp; Centros de Distribucion_x000d_
Telefono: 3214272561_x000d_
Anexo: 7730402_x000d_
Descripcion: Buena tarde; por favor su ayuda con PDA la cual presenta fallas y requiere servicio tecnico._x000d_
_x000d_
Gracias_x000d_
Indicar la ubicacion del computador en la tienda o sede: tienda</v>
      </c>
      <c r="I1817" t="str">
        <v xml:space="preserve">Revision de la PDA de Piso de venta; no carga el S.O	</v>
      </c>
      <c r="J1817" t="str">
        <v>Inicialmente se destapa la PDA para realizar revisión y ajuste del bus de video que llega a la board. Se verifica que la pantalla genere video nuevamente. Luego se procede con la actualización del firmware; se hace instalación de todas las aplicaciones y configuración de parametros. Se deja operativa la PDA.</v>
      </c>
      <c r="K1817">
        <v>44893</v>
      </c>
      <c r="L1817">
        <v>44893</v>
      </c>
      <c r="M1817" t="str">
        <f>TEXT(L1817,"DDDDDDD")</f>
        <v>lunes</v>
      </c>
      <c r="N1817" t="str">
        <v>M073 METRO MOSQUERA</v>
      </c>
      <c r="O1817" t="str">
        <v>MOSQUERA</v>
      </c>
      <c r="P1817" t="str">
        <f>IF(ISBLANK(O1817),"0",(VLOOKUP(O1817,REGION,2,FALSE)))</f>
        <v>BOGOTA</v>
      </c>
      <c r="Q1817" t="str">
        <v>ALEXANDER CASTILLO SOTELO</v>
      </c>
      <c r="R1817">
        <f>IF(ISBLANK(Q1817),"0", VLOOKUP(Q1817,PERSONAL,2,FALSE))</f>
        <v>80216449</v>
      </c>
      <c r="S1817" t="str">
        <v>ALIADO</v>
      </c>
      <c r="T1817">
        <v>0.5833333333333334</v>
      </c>
      <c r="U1817">
        <v>0.6666666666666666</v>
      </c>
      <c r="V1817">
        <f>IF(ISBLANK(T1817 ),"0",U1817-T1817)</f>
        <v>0.08333333333333326</v>
      </c>
      <c r="W1817">
        <v>1</v>
      </c>
      <c r="X1817">
        <f>NETWORKDAYS(K1817,L1816)</f>
        <v>1</v>
      </c>
      <c r="Y1817" t="str">
        <f>IF(X1817&lt;=2,"CUMPLE","NO CUMPLE")</f>
        <v>CUMPLE</v>
      </c>
    </row>
    <row r="1818" xml:space="preserve">
      <c r="A1818">
        <v>12909025</v>
      </c>
      <c r="B1818" t="str">
        <v>INCIDENT</v>
      </c>
      <c r="C1818" t="str">
        <v>CERRADO</v>
      </c>
      <c r="D1818" t="str">
        <v>CONTRALOR</v>
      </c>
      <c r="E1818" t="str">
        <v>RELOJ</v>
      </c>
      <c r="F1818" t="str">
        <v>BIOMETRICO</v>
      </c>
      <c r="G1818" t="str">
        <v>SUPREMA</v>
      </c>
      <c r="H1818" t="str" xml:space="preserve">
        <v xml:space="preserve">Datos usuario_x000d_
Nombre: Martha Lucia Gomez Castaneda_x000d_
Correo: marthalucia.gomezcastaneda@cencosud.com.co_x000d_
Usuario AD: MLGomezC_x000d_
Pais: Colombia_x000d_
Ubicacion: M074 METRO FACATATIVA_x000d_
Zona: Colombia Bogota_x000d_
Unidad de Negocio: METRO_x000d_
Servicio: null_x000d_
Telefono: 3148655991_x000d_
Anexo: 3148655991_x000d_
Descripcion: Presenta falla en el biometrico del local_x000d_
Indicar ubicacion del Equipo en tienda o oficinas: metro facatativa</v>
      </c>
      <c r="I1818" t="str">
        <v>Realizar configuracion del reloj Biometrico; restaurar de fabrica y volver a configurarlo a la red</v>
      </c>
      <c r="J1818" t="str">
        <v>Inicialmente se toman los datos de RED y se restablece a parametros de fábrica del reloj. Se crean los usuarios de administrador y se configura la tarjeta de RED. Se deja operativo el equipo. Se graban las huellas de diferentes usuarios para verificar su funcionamiento.</v>
      </c>
      <c r="K1818">
        <v>44893</v>
      </c>
      <c r="L1818">
        <v>44894</v>
      </c>
      <c r="M1818" t="str">
        <f>TEXT(L1818,"DDDDDDD")</f>
        <v>martes</v>
      </c>
      <c r="N1818" t="str">
        <v>M074 METRO FACATATIVA</v>
      </c>
      <c r="O1818" t="str">
        <v>FACATATIVA</v>
      </c>
      <c r="P1818" t="str">
        <f>IF(ISBLANK(O1818),"0",(VLOOKUP(O1818,REGION,2,FALSE)))</f>
        <v>BOGOTA</v>
      </c>
      <c r="Q1818" t="str">
        <v>ALEXANDER CASTILLO SOTELO</v>
      </c>
      <c r="R1818">
        <f>IF(ISBLANK(Q1818),"0", VLOOKUP(Q1818,PERSONAL,2,FALSE))</f>
        <v>80216449</v>
      </c>
      <c r="S1818" t="str">
        <v>ALIADO</v>
      </c>
      <c r="T1818">
        <v>0.2916666666666667</v>
      </c>
      <c r="U1818">
        <v>0.375</v>
      </c>
      <c r="V1818">
        <f>IF(ISBLANK(T1818 ),"0",U1818-T1818)</f>
        <v>0.08333333333333331</v>
      </c>
      <c r="W1818">
        <v>1</v>
      </c>
      <c r="X1818">
        <f>NETWORKDAYS(K1818,L1817)</f>
        <v>1</v>
      </c>
      <c r="Y1818" t="str">
        <f>IF(X1818&lt;=2,"CUMPLE","NO CUMPLE")</f>
        <v>CUMPLE</v>
      </c>
    </row>
    <row r="1819" xml:space="preserve">
      <c r="A1819">
        <v>12870443</v>
      </c>
      <c r="B1819" t="str">
        <v>REQUEST</v>
      </c>
      <c r="C1819" t="str">
        <v>CERRADO</v>
      </c>
      <c r="D1819" t="str">
        <v>LINEAL DE CAJAS</v>
      </c>
      <c r="E1819" t="str">
        <v>POS</v>
      </c>
      <c r="F1819" t="str">
        <v>POS</v>
      </c>
      <c r="G1819" t="str">
        <v>WINCOR</v>
      </c>
      <c r="H1819"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Supermercados_x000d_
Servicio: Sistemas_x000d_
Telefono: 3004352050_x000d_
Anexo: null_x000d_
Descripcion: pos N12 se encuentra apagada por recalentamiento. la encendemos y nuevamente se apaga</v>
      </c>
      <c r="I1819" t="str" xml:space="preserve">
        <v xml:space="preserve">Favor su apoyo para instalacion de POS_x000d_
gracias por la atencion prestada.</v>
      </c>
      <c r="J1819" t="str">
        <v>Se procede a realizar validación del equipo tipo pos que llega para su instalación en la caja n°12. Se efectúa la implementación del equipo pos y se realiza cambio de disco duro (autoriza el personal de sistemas de Cencosud); se realiza pruebas con el supervisor del área de caja a satisfacción; equipo queda operativo.</v>
      </c>
      <c r="K1819">
        <v>44894</v>
      </c>
      <c r="L1819">
        <v>44895</v>
      </c>
      <c r="M1819" t="str">
        <f>TEXT(L1819,"DDDDDDD")</f>
        <v>miércoles</v>
      </c>
      <c r="N1819" t="str">
        <v>J045 JUMBO AV.DEL FERROCARRIL SANTA MARTA</v>
      </c>
      <c r="O1819" t="str">
        <v>SANTA MARTA</v>
      </c>
      <c r="P1819" t="str">
        <f>IF(ISBLANK(O1819),"0",(VLOOKUP(O1819,REGION,2,FALSE)))</f>
        <v>COSTA</v>
      </c>
      <c r="Q1819" t="str">
        <v>ENRIQUE RAFAEL PONZON ORTEGA</v>
      </c>
      <c r="R1819">
        <f>IF(ISBLANK(Q1819),"0", VLOOKUP(Q1819,PERSONAL,2,FALSE))</f>
        <v>1082888515</v>
      </c>
      <c r="S1819" t="str">
        <v>DIRECTO</v>
      </c>
      <c r="T1819">
        <v>0.3402777777777778</v>
      </c>
      <c r="U1819">
        <v>0.375</v>
      </c>
      <c r="V1819">
        <f>IF(ISBLANK(T1819 ),"0",U1819-T1819)</f>
        <v>0.03472222222222221</v>
      </c>
      <c r="W1819">
        <v>1</v>
      </c>
      <c r="X1819">
        <f>NETWORKDAYS(K1819,L1818)</f>
        <v>1</v>
      </c>
      <c r="Y1819" t="str">
        <f>IF(X1819&lt;=2,"CUMPLE","NO CUMPLE")</f>
        <v>CUMPLE</v>
      </c>
    </row>
    <row r="1820" xml:space="preserve">
      <c r="A1820">
        <v>12907613</v>
      </c>
      <c r="B1820" t="str">
        <v>REQUEST</v>
      </c>
      <c r="C1820" t="str">
        <v>CERRADO</v>
      </c>
      <c r="D1820" t="str">
        <v>TIENDA</v>
      </c>
      <c r="E1820" t="str">
        <v>BALANZA</v>
      </c>
      <c r="F1820" t="str">
        <v>MESA</v>
      </c>
      <c r="G1820" t="str">
        <v>METTLER</v>
      </c>
      <c r="H1820" t="str" xml:space="preserve">
        <v xml:space="preserve">Datos usuario_x000d_
Nombre: Jackson Alexander Vega Cruzado_x000d_
Correo: Jackson.Vega@cencosud.com.co_x000d_
Usuario AD: Javcruza_x000d_
Pais: Colombia_x000d_
Ubicacion: J045 JUMBO AV.DEL FERROCARRIL SANTA MARTA_x000d_
Zona: Colombia Costa_x000d_
Unidad de Negocio: JUMBO_x000d_
Servicio: null_x000d_
Telefono: 3113798599_x000d_
Anexo: 4329000_x000d_
Descripcion: Balanzas de carnes y pescaderia sale informacion incompleta e imprime informacion despues de generar dos etiquetas en blanco_x000d_
Favor nos ayudan con la configuracion de las 04 balanzas del area de perecederos._x000d_
</v>
      </c>
      <c r="I1820" t="str" xml:space="preserve">
        <v xml:space="preserve">Transfer Assignee from 'Hoyos Lozano; Alveiro Luis ' to 'Espinosa Rodriguez; Jamir Leandro '_x000d_
Transfer Group from 'Soporte_Onsite_REG_Costa_SM Colombia' to 'Soporte_Onsite_REG_Remoto_SM Colombia'_x000d_
</v>
      </c>
      <c r="J1820" t="str">
        <v>Se procede a realizar validación en los equipos tipo balanza colgantes; se efectúa ajustes y configuración para la impresión de los tickets. Se realiza pruebas con usuarios a satisfacción.</v>
      </c>
      <c r="K1820">
        <v>44895</v>
      </c>
      <c r="L1820">
        <v>44895</v>
      </c>
      <c r="M1820" t="str">
        <f>TEXT(L1820,"DDDDDDD")</f>
        <v>miércoles</v>
      </c>
      <c r="N1820" t="str">
        <v>J045 JUMBO AV.DEL FERROCARRIL SANTA MARTA</v>
      </c>
      <c r="O1820" t="str">
        <v>SANTA MARTA</v>
      </c>
      <c r="P1820" t="str">
        <f>IF(ISBLANK(O1820),"0",(VLOOKUP(O1820,REGION,2,FALSE)))</f>
        <v>COSTA</v>
      </c>
      <c r="Q1820" t="str">
        <v>ENRIQUE RAFAEL PONZON ORTEGA</v>
      </c>
      <c r="R1820">
        <f>IF(ISBLANK(Q1820),"0", VLOOKUP(Q1820,PERSONAL,2,FALSE))</f>
        <v>1082888515</v>
      </c>
      <c r="S1820" t="str">
        <v>DIRECTO</v>
      </c>
      <c r="T1820">
        <v>0.375</v>
      </c>
      <c r="U1820">
        <v>0.4166666666666667</v>
      </c>
      <c r="V1820">
        <f>IF(ISBLANK(T1820 ),"0",U1820-T1820)</f>
        <v>0.041666666666666685</v>
      </c>
      <c r="W1820">
        <v>0</v>
      </c>
      <c r="X1820">
        <f>NETWORKDAYS(K1820,L1819)</f>
        <v>1</v>
      </c>
      <c r="Y1820" t="str">
        <f>IF(X1820&lt;=2,"CUMPLE","NO CUMPLE")</f>
        <v>CUMPLE</v>
      </c>
    </row>
    <row r="1821" xml:space="preserve">
      <c r="A1821">
        <v>12919529</v>
      </c>
      <c r="B1821" t="str">
        <v>SIMEL</v>
      </c>
      <c r="C1821" t="str">
        <v>CERRADO</v>
      </c>
      <c r="D1821" t="str">
        <v>CARNES</v>
      </c>
      <c r="E1821" t="str">
        <v>BALANZA</v>
      </c>
      <c r="F1821" t="str">
        <v>MESA</v>
      </c>
      <c r="G1821" t="str">
        <v>METTLER</v>
      </c>
      <c r="H1821" t="str" xml:space="preserve">
        <v xml:space="preserve">Datos usuario_x000d_
Nombre: Neyda Judith Leon Merchan_x000d_
Correo: Neyda.Leon@cencosud.com.co_x000d_
Usuario AD: Njlmerch_x000d_
Pais: Colombia_x000d_
Ubicacion: J024 JUMBO PREMIUM PLAZA_x000d_
Zona: Colombia Centro_x000d_
Unidad de Negocio: Supermercados_x000d_
Servicio: Tiendas &amp; Centros de Distribucion_x000d_
Telefono: 3015266606_x000d_
Anexo: null_x000d_
Descripcion: buen dia_x000d_
_x000d_
se informa que la balanza de pollos se encuentra con el precinto de certificacion roto._x000d_
_x000d_
serial: B811554516_x000d_
_x000d_
gracias_x000d_
_x000d_
Area donde su ubica la balanza: carnes_x000d_
</v>
      </c>
      <c r="I1821" t="str" xml:space="preserve">
        <v xml:space="preserve">se escala para su gestion_x000d_
novedad balanza con precinto reventado_x000d_
tipo balanza de mesa_x000d_
marca mettler toledo_x000d_
modelo 8442_x000d_
serial b811554516_x000d_
nii b86795_x000d_
fecha certificacion 2021/04/13_x000d_
precinto viejo 2950000059082_x000d_
precinto nuevo7380000000268_x000d_
cambio de precinto se realizo proveedor isit por favor validar </v>
      </c>
      <c r="J1821" t="str">
        <v>Se realiza revisión de balanza ya que el precinto se encuentra roto. Se valida calibración de balanza la cual está pesando de manera correcta al realizar distintas pruebas. Se instala precinto 7380000000268. Servicio atendido por técnico dedicado</v>
      </c>
      <c r="K1821">
        <v>44895</v>
      </c>
      <c r="L1821">
        <v>44895</v>
      </c>
      <c r="M1821" t="str">
        <f>TEXT(L1821,"DDDDDDD")</f>
        <v>miércoles</v>
      </c>
      <c r="N1821" t="str">
        <v>J024 JUMBO PREMIUM PLAZA</v>
      </c>
      <c r="O1821" t="str">
        <v>MEDELLIN</v>
      </c>
      <c r="P1821" t="str">
        <f>IF(ISBLANK(O1821),"0",(VLOOKUP(O1821,REGION,2,FALSE)))</f>
        <v>CENTRO</v>
      </c>
      <c r="Q1821" t="str">
        <v>YURIMAR MARQUEZ MUÑOZ</v>
      </c>
      <c r="R1821">
        <f>IF(ISBLANK(Q1821),"0", VLOOKUP(Q1821,PERSONAL,2,FALSE))</f>
        <v>1045025746</v>
      </c>
      <c r="S1821" t="str">
        <v>DIRECTO</v>
      </c>
      <c r="T1821">
        <v>0.4166666666666667</v>
      </c>
      <c r="U1821">
        <v>0.4166666666666667</v>
      </c>
      <c r="V1821">
        <v>0</v>
      </c>
      <c r="W1821">
        <v>0</v>
      </c>
      <c r="X1821">
        <f>NETWORKDAYS(K1821,L1820)</f>
        <v>1</v>
      </c>
      <c r="Y1821" t="str">
        <f>IF(X1821&lt;=2,"CUMPLE","NO CUMPLE")</f>
        <v>CUMPLE</v>
      </c>
    </row>
    <row r="1822" xml:space="preserve">
      <c r="A1822">
        <v>12898300</v>
      </c>
      <c r="B1822" t="str">
        <v>REQUEST</v>
      </c>
      <c r="C1822" t="str">
        <v>CERRADO</v>
      </c>
      <c r="D1822" t="str">
        <v>TIENDA</v>
      </c>
      <c r="E1822" t="str">
        <v>IMPRESORA</v>
      </c>
      <c r="F1822" t="str">
        <v>PORTATIL</v>
      </c>
      <c r="G1822" t="str">
        <v>ZEBRA</v>
      </c>
      <c r="H1822"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las impresoras portables estan desconfiguradas al momento de enviar la impresion de peroques no se genera la impresion._x000d_
las portables v76.20.18z y v68.19.15Z sale la siguiente indicacion Country code not selected.</v>
      </c>
      <c r="I1822" t="str" xml:space="preserve">
        <v xml:space="preserve">Solicito de su ayuda para validacion de la impresora portable que presenta fallas al momento de enviar la impresiones y no responde ping a la dirección IP 10.132.92.251; realizar validacion de configuración ver que el usuario está correcto_x000d_
Tende: M195_x000d_
Marca: ZEBRA_x000d_
Modelo: ZQ520_x000d_
Serial: XXRBJ184204207_x000d_
Ubicación: Oficinas administrativas_x000d_
Contacto en tienda: Aris Fernandez 3213283118</v>
      </c>
      <c r="J1822" t="str" xml:space="preserve">
        <v xml:space="preserve">Servicio atendido el 28/11/22_x000d_
Se realiza revisión de dos impresoras portables Zebra que presentan novedad en la tienda; se verifica configuración realizando ajustes a los parametros de red teniendo inconvenientes ya que las zebras a pesar de estar bien configurada; una no detecta la red inálambrica y no conecta; la otra conecta pero no es posible enviar impresiones. Se continúa validando parametros en zebra con falla de conexión hasta que la impresora detecta la señal de la red cswlan12 y permite la conexión. Las dos impresoras quedan en red y respondiendo red. Luego de validaciones de direccionamiento es posible realizar el envio de impresiones desde Genesix. Se realizan varias pruebas de impresión de etiquetas en las dos impresoras siendo exitosas</v>
      </c>
      <c r="K1822">
        <v>44895</v>
      </c>
      <c r="L1822">
        <v>44895</v>
      </c>
      <c r="M1822" t="str">
        <f>TEXT(L1822,"DDDDDDD")</f>
        <v>miércoles</v>
      </c>
      <c r="N1822" t="str">
        <v>M195 METRO SANTA LUCIA</v>
      </c>
      <c r="O1822" t="str">
        <v>NEIVA</v>
      </c>
      <c r="P1822" t="str">
        <f>IF(ISBLANK(O1822),"0",(VLOOKUP(O1822,REGION,2,FALSE)))</f>
        <v>OCCIDENTE</v>
      </c>
      <c r="Q1822" t="str">
        <v>JONATHAN ALEXANDER VILLAMIL</v>
      </c>
      <c r="R1822">
        <f>IF(ISBLANK(Q1822),"0", VLOOKUP(Q1822,PERSONAL,2,FALSE))</f>
        <v>1015392100</v>
      </c>
      <c r="S1822" t="str">
        <v>DIRECTO</v>
      </c>
      <c r="T1822">
        <v>0.4166666666666667</v>
      </c>
      <c r="U1822">
        <v>0.75</v>
      </c>
      <c r="V1822">
        <f>IF(ISBLANK(T1822 ),"0",U1822-T1822)</f>
        <v>0.3333333333333333</v>
      </c>
      <c r="W1822">
        <v>4</v>
      </c>
      <c r="X1822">
        <f>NETWORKDAYS(K1822,L1821)</f>
        <v>1</v>
      </c>
      <c r="Y1822" t="str">
        <f>IF(X1822&lt;=2,"CUMPLE","NO CUMPLE")</f>
        <v>CUMPLE</v>
      </c>
    </row>
    <row r="1823" xml:space="preserve">
      <c r="A1823">
        <v>12919155</v>
      </c>
      <c r="B1823" t="str">
        <v>REQUEST</v>
      </c>
      <c r="C1823" t="str">
        <v>CERRADO</v>
      </c>
      <c r="D1823" t="str">
        <v>PANADERIA</v>
      </c>
      <c r="E1823" t="str">
        <v>BALANZA</v>
      </c>
      <c r="F1823" t="str">
        <v>MESA</v>
      </c>
      <c r="G1823" t="str">
        <v>METTLER</v>
      </c>
      <c r="H1823"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ADM CENTRAL_x000d_
Servicio: Sistemas_x000d_
Telefono: 3176592835_x000d_
Anexo: 7860403_x000d_
Descripcion: Buen Dia_x000d_
Solicitamos la visita del tecnico de Isit a la Tienda Metro Riohacha para la revision del caso de la Balanza de mesa del area de panaderia; la idea es cambiarla por la balanza que esta guardad en la oficina de sistemas._x000d_
Saludes_x000d_
Indica la ubicacion de tu balanza en la tienda: Panaderia</v>
      </c>
      <c r="I1823" t="str">
        <v>Solicitamos la visita del tecnico de Isit a la Tienda Metro Riohacha para la revision del caso de la Balanza de mesa del area de panaderia; la idea es cambiarla por la balanza que esta guardad en la oficina de sistemas</v>
      </c>
      <c r="J1823" t="str">
        <v>Se llega a sitio; se valida estado de la balanza de panadería; se informa al personal de Cencosud; donde indican realizar mantenimiento a la balanza; se procede a realizar mantenimiento preventivo y correctivo a balanza de panaderia; luego de terminar se realizar verificación de configuración y estado de red. Se instala tipo de papel nuevo formato; se realizan pruebas y son exitosas; se realizan pruebas con el personal de la tienda; también el jefe de área realiza sus pruebas donde se valida que balanza quedó operativa.</v>
      </c>
      <c r="K1823">
        <v>44895</v>
      </c>
      <c r="L1823">
        <v>44896</v>
      </c>
      <c r="M1823" t="str">
        <f>TEXT(L1823,"DDDDDDD")</f>
        <v>jueves</v>
      </c>
      <c r="N1823" t="str">
        <v>M040 METRO RIOHACHA</v>
      </c>
      <c r="O1823" t="str">
        <v>RIOHACHA</v>
      </c>
      <c r="P1823" t="str">
        <f>IF(ISBLANK(O1823),"0",(VLOOKUP(O1823,REGION,2,FALSE)))</f>
        <v>COSTA</v>
      </c>
      <c r="Q1823" t="str">
        <v>EDUAR ENRIQUE MARTELO SIERRA</v>
      </c>
      <c r="R1823">
        <f>IF(ISBLANK(Q1823),"0", VLOOKUP(Q1823,PERSONAL,2,FALSE))</f>
        <v>1065631435</v>
      </c>
      <c r="S1823" t="str">
        <v>DIRECTO</v>
      </c>
      <c r="T1823">
        <v>0.3611111111111111</v>
      </c>
      <c r="U1823">
        <v>0.4375</v>
      </c>
      <c r="V1823">
        <f>IF(ISBLANK(T1823 ),"0",U1823-T1823)</f>
        <v>0.0763888888888889</v>
      </c>
      <c r="W1823">
        <v>1</v>
      </c>
      <c r="X1823">
        <f>NETWORKDAYS(K1823,L1822)</f>
        <v>1</v>
      </c>
      <c r="Y1823" t="str">
        <f>IF(X1823&lt;=2,"CUMPLE","NO CUMPLE")</f>
        <v>CUMPLE</v>
      </c>
    </row>
    <row r="1824" xml:space="preserve">
      <c r="A1824">
        <v>12902912</v>
      </c>
      <c r="B1824" t="str">
        <v>REQUEST</v>
      </c>
      <c r="C1824" t="str">
        <v>CERRADO</v>
      </c>
      <c r="D1824" t="str">
        <v>LINEAL DE CAJAS</v>
      </c>
      <c r="E1824" t="str">
        <v>BALANZA</v>
      </c>
      <c r="F1824" t="str">
        <v>SCANNER</v>
      </c>
      <c r="G1824" t="str">
        <v>DATALOGIC</v>
      </c>
      <c r="H1824" t="str" xml:space="preserve">
        <v xml:space="preserve">Se crea solicitud como apoyo al ticket 12895208 por solicitud plan de contingencia mientras se revisa activo:_x000d_
SCANNER POS|BALANZA ZEBRA 7001 | Nº SERIE: S20218010558095</v>
      </c>
      <c r="I1824" t="str" xml:space="preserve">
        <v xml:space="preserve">Llega activo solicitado._x000d_
Se recibe en ITAM_x000d_
SCANNER POS|BALANZA ZEBRA 7001 | Nº SERIE: S22032010560699_x000d_
Se transfiere para su atención en sitio._x000d_
Activo a instalar: SCANNER POS|BALANZA con serial S22032010560699_x000d_
Activo a retirar: SCANNER POS|BALANZA ZEBRA 7001 | Nº SERIE: S20218010558095_x000d_
Se deben realizar actas de retiro y asignación respectivamente.</v>
      </c>
      <c r="J1824" t="str">
        <v xml:space="preserve">Se llega a sitio donde se solicita scanner a instalar el cual es suministrado por seguridad; se instala donde se aseguran conexiones a pos y energía; se solicita a jefe en Turno realizar pruebas de funcionamiento (escaneo de productos y peso de los mismos); pruebas pasan sin fallo alguno; se entrega equipo operativo. Se informa a Ever Becerra. </v>
      </c>
      <c r="K1824">
        <v>44895</v>
      </c>
      <c r="L1824">
        <v>44896</v>
      </c>
      <c r="M1824" t="str">
        <f>TEXT(L1824,"DDDDDDD")</f>
        <v>jueves</v>
      </c>
      <c r="N1824" t="str">
        <v>M183 METRO SAN GIL</v>
      </c>
      <c r="O1824" t="str">
        <v>SAN GIL</v>
      </c>
      <c r="P1824" t="str">
        <f>IF(ISBLANK(O1824),"0",(VLOOKUP(O1824,REGION,2,FALSE)))</f>
        <v>ORIENTE</v>
      </c>
      <c r="Q1824" t="str">
        <v>JHONATAN RICARDO VARGAS ZAMBRANO</v>
      </c>
      <c r="R1824">
        <f>IF(ISBLANK(Q1824),"0", VLOOKUP(Q1824,PERSONAL,2,FALSE))</f>
        <v>1057583301</v>
      </c>
      <c r="S1824" t="str">
        <v>DIRECTO</v>
      </c>
      <c r="T1824">
        <v>0.4583333333333333</v>
      </c>
      <c r="U1824">
        <v>0.5416666666666666</v>
      </c>
      <c r="V1824">
        <f>IF(ISBLANK(T1824 ),"0",U1824-T1824)</f>
        <v>0.08333333333333331</v>
      </c>
      <c r="W1824">
        <v>1</v>
      </c>
      <c r="X1824">
        <f>NETWORKDAYS(K1824,L1823)</f>
        <v>2</v>
      </c>
      <c r="Y1824" t="str">
        <f>IF(X1824&lt;=2,"CUMPLE","NO CUMPLE")</f>
        <v>CUMPLE</v>
      </c>
    </row>
    <row r="1825" xml:space="preserve">
      <c r="A1825">
        <v>12917287</v>
      </c>
      <c r="B1825" t="str">
        <v>REQUEST</v>
      </c>
      <c r="C1825" t="str">
        <v>CERRADO</v>
      </c>
      <c r="D1825" t="str">
        <v>CONTRALOR</v>
      </c>
      <c r="E1825" t="str">
        <v>RELOJ</v>
      </c>
      <c r="F1825" t="str">
        <v>BIOMETRICO</v>
      </c>
      <c r="G1825" t="str">
        <v>SUPREMA</v>
      </c>
      <c r="H1825" t="str" xml:space="preserve">
        <v xml:space="preserve">Datos usuario_x000d_
Nombre: Javier Pineros Garzon_x000d_
Correo: Javier.PinerosGarzon@cencosud.com.co_x000d_
Usuario AD: jpinerog_x000d_
Pais: Colombia_x000d_
Ubicacion: J047 JUMBO GIRARDOT_x000d_
Zona: Colombia Occidente_x000d_
Unidad de Negocio: JUMBO_x000d_
Servicio: null_x000d_
Telefono: 3044310069_x000d_
Anexo: 8872700_x000d_
Descripcion: Se presenta hora no real en reloj de control reloj; se refleja una hora adelantado a la hora real_x000d_
Numero de inventario: 014884 / 024422</v>
      </c>
      <c r="I1825" t="str" xml:space="preserve">
        <v xml:space="preserve">Solicitó de su ayuda para revisión del reloj de contralor; presentan novedad con la hora por favor revisar configuración y corregir la hora que corresponda; siguiendo los pasos del manual_x000d_
Tienda: Girardot J047_x000d_
Equipo: Reloj Marcación_x000d_
Marca: Suprema_x000d_
Modelo: BST-OC_x000d_
Seriales: 546854430_x000d_
Ubicaciones contralor_x000d_
Contacto en tienda Javier Piñeros jefe de gestión humana: 3044310069</v>
      </c>
      <c r="J1825" t="str">
        <v>Se realiza revisión del reloj de marcaje en el área de Contralor y se encuentra desconfigurado; 1 hora más a la hora real. Se realiza nuevamente toda su configuración mediante el manual de servicio; se configura nuevamente la hora real guardando correctamente sus cambios. Se deja en prueba durante el día y funciona correctamente</v>
      </c>
      <c r="K1825">
        <v>44895</v>
      </c>
      <c r="L1825">
        <v>44896</v>
      </c>
      <c r="M1825" t="str">
        <f>TEXT(L1825,"DDDDDDD")</f>
        <v>jueves</v>
      </c>
      <c r="N1825" t="str">
        <v>J047 JUMBO GIRARDOT</v>
      </c>
      <c r="O1825" t="str">
        <v>GIRARDOT</v>
      </c>
      <c r="P1825" t="str">
        <f>IF(ISBLANK(O1825),"0",(VLOOKUP(O1825,REGION,2,FALSE)))</f>
        <v>OCCIDENTE</v>
      </c>
      <c r="Q1825" t="str">
        <v>RAFAEL ARDILA PUENTES</v>
      </c>
      <c r="R1825">
        <f>IF(ISBLANK(Q1825),"0", VLOOKUP(Q1825,PERSONAL,2,FALSE))</f>
        <v>1018419858</v>
      </c>
      <c r="S1825" t="str">
        <v>ALIADO</v>
      </c>
      <c r="T1825">
        <v>0.375</v>
      </c>
      <c r="U1825">
        <v>0.4166666666666667</v>
      </c>
      <c r="V1825">
        <f>IF(ISBLANK(T1825 ),"0",U1825-T1825)</f>
        <v>0.041666666666666685</v>
      </c>
      <c r="W1825">
        <v>1</v>
      </c>
      <c r="X1825">
        <f>NETWORKDAYS(K1825,L1824)</f>
        <v>2</v>
      </c>
      <c r="Y1825" t="str">
        <f>IF(X1825&lt;=2,"CUMPLE","NO CUMPLE")</f>
        <v>CUMPLE</v>
      </c>
    </row>
    <row r="1826">
      <c r="A1826" t="str">
        <v>PROACTIVA</v>
      </c>
      <c r="B1826" t="str">
        <v>PROACTIVA</v>
      </c>
      <c r="C1826" t="str">
        <v>CERRADO</v>
      </c>
      <c r="D1826" t="str">
        <v>TIENDA</v>
      </c>
      <c r="E1826" t="str">
        <v>PROACTIVA</v>
      </c>
      <c r="F1826" t="str">
        <v>PROACTIVA</v>
      </c>
      <c r="G1826" t="str">
        <v>PROACTIVA</v>
      </c>
      <c r="H1826" t="str">
        <v>Realizar visita proactiva en la tienda para revisar novedades de la tienda</v>
      </c>
      <c r="I1826" t="str">
        <v>Realizar visita proactiva en la tienda para revisar novedades de la tienda</v>
      </c>
      <c r="J1826" t="str">
        <v>Se realiza visita proactiva en sitio haciendo recorrido por las diferentes áreas de la tienda. Sin novedad en cuarto de sistemas donde se encuentran 4 cajas en la oficina. Se presenta novedad en lineal de cajas y verificador de precios ya que se reportan sin conexión por falla reportada a nivel de red y la cual indican se supera luego de validación. Se validan balanzas; pda; impresoras zebra y equipos de computo sin novedad en operación</v>
      </c>
      <c r="K1826">
        <v>44896</v>
      </c>
      <c r="L1826">
        <v>44896</v>
      </c>
      <c r="M1826" t="str">
        <f>TEXT(L1826,"DDDDDDD")</f>
        <v>jueves</v>
      </c>
      <c r="N1826" t="str">
        <v>M183 METRO SAN GIL</v>
      </c>
      <c r="O1826" t="str">
        <v>SAN GIL</v>
      </c>
      <c r="P1826" t="str">
        <f>IF(ISBLANK(O1826),"0",(VLOOKUP(O1826,REGION,2,FALSE)))</f>
        <v>ORIENTE</v>
      </c>
      <c r="Q1826" t="str">
        <v>JHONATAN RICARDO VARGAS ZAMBRANO</v>
      </c>
      <c r="R1826">
        <f>IF(ISBLANK(Q1826),"0", VLOOKUP(Q1826,PERSONAL,2,FALSE))</f>
        <v>1057583301</v>
      </c>
      <c r="S1826" t="str">
        <v>DIRECTO</v>
      </c>
      <c r="T1826">
        <v>0.5416666666666666</v>
      </c>
      <c r="U1826">
        <v>0.625</v>
      </c>
      <c r="V1826">
        <f>IF(ISBLANK(T1826 ),"0",U1826-T1826)</f>
        <v>0.08333333333333337</v>
      </c>
      <c r="W1826">
        <v>1</v>
      </c>
      <c r="X1826">
        <f>NETWORKDAYS(K1826,L1825)</f>
        <v>1</v>
      </c>
      <c r="Y1826" t="str">
        <f>IF(X1826&lt;=2,"CUMPLE","NO CUMPLE")</f>
        <v>CUMPLE</v>
      </c>
    </row>
    <row r="1827">
      <c r="A1827" t="str">
        <v>DEDICADO</v>
      </c>
      <c r="B1827" t="str">
        <v>DEDICADO</v>
      </c>
      <c r="C1827" t="str">
        <v>CERRADO</v>
      </c>
      <c r="D1827" t="str">
        <v>CRC</v>
      </c>
      <c r="E1827" t="str">
        <v>DEDICADO</v>
      </c>
      <c r="F1827" t="str">
        <v>DEDICADO</v>
      </c>
      <c r="G1827" t="str">
        <v>DEDICADO</v>
      </c>
      <c r="H1827" t="str">
        <v>Gestión de soporte técnico en el Centro de Reparación</v>
      </c>
      <c r="I1827" t="str">
        <v>Gestión de soporte técnico en el Centro de Reparación</v>
      </c>
      <c r="J1827" t="str">
        <v>Asignación de técnico dedicado 3 días a la semana en el CRC</v>
      </c>
      <c r="K1827">
        <v>44896</v>
      </c>
      <c r="L1827">
        <v>44896</v>
      </c>
      <c r="M1827" t="str">
        <f>TEXT(L1827,"DDDDDDD")</f>
        <v>jueves</v>
      </c>
      <c r="N1827" t="str">
        <v>CENTRO DE REPARACIÓN</v>
      </c>
      <c r="O1827" t="str">
        <v>BOGOTA</v>
      </c>
      <c r="P1827" t="str">
        <f>IF(ISBLANK(O1827),"0",(VLOOKUP(O1827,REGION,2,FALSE)))</f>
        <v>BOGOTA</v>
      </c>
      <c r="Q1827" t="str">
        <v>BRANDON CAMILO ESTUPIÑAN PUERTO</v>
      </c>
      <c r="R1827">
        <f>IF(ISBLANK(Q1827),"0", VLOOKUP(Q1827,PERSONAL,2,FALSE))</f>
        <v>1001328480</v>
      </c>
      <c r="S1827" t="str">
        <v>DIRECTO</v>
      </c>
      <c r="T1827">
        <v>0.3333333333333333</v>
      </c>
      <c r="U1827">
        <v>0.75</v>
      </c>
      <c r="V1827">
        <v>0.4166666666666667</v>
      </c>
      <c r="W1827">
        <v>44</v>
      </c>
      <c r="X1827">
        <f>NETWORKDAYS(K1827,L1826)</f>
        <v>1</v>
      </c>
      <c r="Y1827" t="str">
        <f>IF(X1827&lt;=2,"CUMPLE","NO CUMPLE")</f>
        <v>CUMPLE</v>
      </c>
    </row>
    <row r="1828">
      <c r="A1828" t="str">
        <v>DEDICADO</v>
      </c>
      <c r="B1828" t="str">
        <v>DEDICADO</v>
      </c>
      <c r="C1828" t="str">
        <v>CERRADO</v>
      </c>
      <c r="D1828" t="str">
        <v>SEDE ADMINISTRATIVA</v>
      </c>
      <c r="E1828" t="str">
        <v>DEDICADO</v>
      </c>
      <c r="F1828" t="str">
        <v>DEDICADO</v>
      </c>
      <c r="G1828" t="str">
        <v>DEDICADO</v>
      </c>
      <c r="H1828" t="str">
        <v>Solicitud de técnico para apoyo en Sede Administrativa</v>
      </c>
      <c r="I1828" t="str">
        <v>Solicitud de técnico para apoyo en Sede Administrativa</v>
      </c>
      <c r="J1828" t="str">
        <v>Asignación de técnico dedicado de lunes a viernes en la Sede Administrativa</v>
      </c>
      <c r="K1828">
        <v>44896</v>
      </c>
      <c r="L1828">
        <v>44896</v>
      </c>
      <c r="M1828" t="str">
        <f>TEXT(L1828,"DDDDDDD")</f>
        <v>jueves</v>
      </c>
      <c r="N1828" t="str">
        <v>SEDE ADMINISTRATIVA</v>
      </c>
      <c r="O1828" t="str">
        <v>BOGOTA</v>
      </c>
      <c r="P1828" t="str">
        <f>IF(ISBLANK(O1828),"0",(VLOOKUP(O1828,REGION,2,FALSE)))</f>
        <v>BOGOTA</v>
      </c>
      <c r="Q1828" t="str">
        <v>JHON CARLOS LUGO BENITEZ</v>
      </c>
      <c r="R1828">
        <f>IF(ISBLANK(Q1828),"0", VLOOKUP(Q1828,PERSONAL,2,FALSE))</f>
        <v>79966397</v>
      </c>
      <c r="S1828" t="str">
        <v>DIRECTO</v>
      </c>
      <c r="T1828">
        <v>0.3333333333333333</v>
      </c>
      <c r="U1828">
        <v>0.75</v>
      </c>
      <c r="V1828">
        <v>0.4166666666666667</v>
      </c>
      <c r="W1828">
        <v>44</v>
      </c>
      <c r="X1828">
        <f>NETWORKDAYS(K1828,L1827)</f>
        <v>1</v>
      </c>
      <c r="Y1828" t="str">
        <f>IF(X1828&lt;=2,"CUMPLE","NO CUMPLE")</f>
        <v>CUMPLE</v>
      </c>
    </row>
    <row r="1829">
      <c r="A1829" t="str">
        <v>DEDICADO</v>
      </c>
      <c r="B1829" t="str">
        <v>DEDICADO</v>
      </c>
      <c r="C1829" t="str">
        <v>CERRADO</v>
      </c>
      <c r="D1829" t="str">
        <v>TIENDA</v>
      </c>
      <c r="E1829" t="str">
        <v>DEDICADO</v>
      </c>
      <c r="F1829" t="str">
        <v>DEDICADO</v>
      </c>
      <c r="G1829" t="str">
        <v>DEDICADO</v>
      </c>
      <c r="H1829" t="str">
        <v>Solicitud de técnico para apoyo en Zona Bogotá</v>
      </c>
      <c r="I1829" t="str">
        <v>Solicitud de técnico para apoyo en Zona Bogotá</v>
      </c>
      <c r="J1829" t="str">
        <v>Asignación de técnico dedicado de lunes a viernes en Zona Bogotá</v>
      </c>
      <c r="K1829">
        <v>44896</v>
      </c>
      <c r="L1829">
        <v>44896</v>
      </c>
      <c r="M1829" t="str">
        <f>TEXT(L1829,"DDDDDDD")</f>
        <v>jueves</v>
      </c>
      <c r="N1829" t="str">
        <v>ZONA BOGOTA</v>
      </c>
      <c r="O1829" t="str">
        <v>BOGOTA</v>
      </c>
      <c r="P1829" t="str">
        <f>IF(ISBLANK(O1829),"0",(VLOOKUP(O1829,REGION,2,FALSE)))</f>
        <v>BOGOTA</v>
      </c>
      <c r="Q1829" t="str">
        <v>JOHAN SEBASTIAN CARDOZO SANCHEZ</v>
      </c>
      <c r="R1829">
        <f>IF(ISBLANK(Q1829),"0", VLOOKUP(Q1829,PERSONAL,2,FALSE))</f>
        <v>1023945681</v>
      </c>
      <c r="S1829" t="str">
        <v>DIRECTO</v>
      </c>
      <c r="T1829">
        <v>0.3333333333333333</v>
      </c>
      <c r="U1829">
        <v>0.75</v>
      </c>
      <c r="V1829">
        <v>0.4166666666666667</v>
      </c>
      <c r="W1829">
        <v>39</v>
      </c>
      <c r="X1829">
        <f>NETWORKDAYS(K1829,L1828)</f>
        <v>1</v>
      </c>
      <c r="Y1829" t="str">
        <f>IF(X1829&lt;=2,"CUMPLE","NO CUMPLE")</f>
        <v>CUMPLE</v>
      </c>
    </row>
    <row r="1830">
      <c r="A1830" t="str">
        <v>DEDICADO</v>
      </c>
      <c r="B1830" t="str">
        <v>DEDICADO</v>
      </c>
      <c r="C1830" t="str">
        <v>CERRADO</v>
      </c>
      <c r="D1830" t="str">
        <v>TIENDA</v>
      </c>
      <c r="E1830" t="str">
        <v>DEDICADO</v>
      </c>
      <c r="F1830" t="str">
        <v>DEDICADO</v>
      </c>
      <c r="G1830" t="str">
        <v>DEDICADO</v>
      </c>
      <c r="H1830" t="str">
        <v>Solicitud de técnico para apoyo en Zona Centro</v>
      </c>
      <c r="I1830" t="str">
        <v>Solicitud de técnico para apoyo en Zona Centro</v>
      </c>
      <c r="J1830" t="str">
        <v>Asignación de técnico dedicado de lunes a viernes en Zona Centro</v>
      </c>
      <c r="K1830">
        <v>44896</v>
      </c>
      <c r="L1830">
        <v>44896</v>
      </c>
      <c r="M1830" t="str">
        <f>TEXT(L1830,"DDDDDDD")</f>
        <v>jueves</v>
      </c>
      <c r="N1830" t="str">
        <v>ZONA CENTRO</v>
      </c>
      <c r="O1830" t="str">
        <v>MEDELLIN</v>
      </c>
      <c r="P1830" t="str">
        <f>IF(ISBLANK(O1830),"0",(VLOOKUP(O1830,REGION,2,FALSE)))</f>
        <v>CENTRO</v>
      </c>
      <c r="Q1830" t="str">
        <v>YURIMAR MARQUEZ MUÑOZ</v>
      </c>
      <c r="R1830">
        <f>IF(ISBLANK(Q1830),"0", VLOOKUP(Q1830,PERSONAL,2,FALSE))</f>
        <v>1045025746</v>
      </c>
      <c r="S1830" t="str">
        <v>DIRECTO</v>
      </c>
      <c r="T1830">
        <v>0.3333333333333333</v>
      </c>
      <c r="U1830">
        <v>0.75</v>
      </c>
      <c r="V1830">
        <v>0.4166666666666667</v>
      </c>
      <c r="W1830">
        <v>44</v>
      </c>
      <c r="X1830">
        <f>NETWORKDAYS(K1830,L1829)</f>
        <v>1</v>
      </c>
      <c r="Y1830" t="str">
        <f>IF(X1830&lt;=2,"CUMPLE","NO CUMPLE")</f>
        <v>CUMPLE</v>
      </c>
    </row>
    <row r="1831">
      <c r="A1831" t="str">
        <v>DEDICADO</v>
      </c>
      <c r="B1831" t="str">
        <v>DEDICADO</v>
      </c>
      <c r="C1831" t="str">
        <v>CERRADO</v>
      </c>
      <c r="D1831" t="str">
        <v>TIENDA</v>
      </c>
      <c r="E1831" t="str">
        <v>DEDICADO</v>
      </c>
      <c r="F1831" t="str">
        <v>DEDICADO</v>
      </c>
      <c r="G1831" t="str">
        <v>DEDICADO</v>
      </c>
      <c r="H1831" t="str">
        <v>Solicitud de técnico para apoyo en Zona Bogotá</v>
      </c>
      <c r="I1831" t="str">
        <v>Solicitud de técnico para apoyo en Zona Bogotá</v>
      </c>
      <c r="J1831" t="str">
        <v>Asignación de técnico dedicado de lunes a viernes en Zona Bogotá</v>
      </c>
      <c r="K1831">
        <v>44896</v>
      </c>
      <c r="L1831">
        <v>44896</v>
      </c>
      <c r="M1831" t="str">
        <f>TEXT(L1831,"DDDDDDD")</f>
        <v>jueves</v>
      </c>
      <c r="N1831" t="str">
        <v>ZONA BOGOTA</v>
      </c>
      <c r="O1831" t="str">
        <v>BOGOTA</v>
      </c>
      <c r="P1831" t="str">
        <f>IF(ISBLANK(O1831),"0",(VLOOKUP(O1831,REGION,2,FALSE)))</f>
        <v>BOGOTA</v>
      </c>
      <c r="Q1831" t="str">
        <v>DIEGO ALBERTO TORRES CRUZ</v>
      </c>
      <c r="R1831">
        <f>IF(ISBLANK(Q1831),"0", VLOOKUP(Q1831,PERSONAL,2,FALSE))</f>
        <v>1000466791</v>
      </c>
      <c r="S1831" t="str">
        <v>DIRECTO</v>
      </c>
      <c r="T1831">
        <v>0.3333333333333333</v>
      </c>
      <c r="U1831">
        <v>0.75</v>
      </c>
      <c r="V1831">
        <v>0.4166666666666667</v>
      </c>
      <c r="W1831">
        <v>44</v>
      </c>
      <c r="X1831">
        <f>NETWORKDAYS(K1831,L1830)</f>
        <v>1</v>
      </c>
      <c r="Y1831" t="str">
        <f>IF(X1831&lt;=2,"CUMPLE","NO CUMPLE")</f>
        <v>CUMPLE</v>
      </c>
    </row>
    <row r="1832">
      <c r="A1832" t="str">
        <v>DEDICADO</v>
      </c>
      <c r="B1832" t="str">
        <v>DEDICADO</v>
      </c>
      <c r="C1832" t="str">
        <v>CERRADO</v>
      </c>
      <c r="D1832" t="str">
        <v>TIENDA</v>
      </c>
      <c r="E1832" t="str">
        <v>DEDICADO</v>
      </c>
      <c r="F1832" t="str">
        <v>DEDICADO</v>
      </c>
      <c r="G1832" t="str">
        <v>DEDICADO</v>
      </c>
      <c r="H1832" t="str">
        <v>Solicitud de técnico para apoyo en Easy Bogotá</v>
      </c>
      <c r="I1832" t="str">
        <v>Solicitud de técnico para apoyo en Easy Bogotá</v>
      </c>
      <c r="J1832" t="str">
        <v>Asignación de técnico dedicado de lunes a viernes en Easy Bogotá</v>
      </c>
      <c r="K1832">
        <v>44896</v>
      </c>
      <c r="L1832">
        <v>44896</v>
      </c>
      <c r="M1832" t="str">
        <f>TEXT(L1832,"DDDDDDD")</f>
        <v>jueves</v>
      </c>
      <c r="N1832" t="str">
        <v>EASY BOGOTA</v>
      </c>
      <c r="O1832" t="str">
        <v>BOGOTA</v>
      </c>
      <c r="P1832" t="str">
        <f>IF(ISBLANK(O1832),"0",(VLOOKUP(O1832,REGION,2,FALSE)))</f>
        <v>BOGOTA</v>
      </c>
      <c r="Q1832" t="str">
        <v>LUIS FERNANDO GOMEZ TOVAR</v>
      </c>
      <c r="R1832">
        <f>IF(ISBLANK(Q1832),"0", VLOOKUP(Q1832,PERSONAL,2,FALSE))</f>
        <v>1024486528</v>
      </c>
      <c r="S1832" t="str">
        <v>DIRECTO</v>
      </c>
      <c r="T1832">
        <v>0.3333333333333333</v>
      </c>
      <c r="U1832">
        <v>0.75</v>
      </c>
      <c r="V1832">
        <v>0.4166666666666667</v>
      </c>
      <c r="W1832">
        <v>44</v>
      </c>
      <c r="X1832">
        <f>NETWORKDAYS(K1832,L1831)</f>
        <v>1</v>
      </c>
      <c r="Y1832" t="str">
        <f>IF(X1832&lt;=2,"CUMPLE","NO CUMPLE")</f>
        <v>CUMPLE</v>
      </c>
    </row>
    <row r="1833">
      <c r="A1833" t="str">
        <v>DEDICADO</v>
      </c>
      <c r="B1833" t="str">
        <v>DEDICADO</v>
      </c>
      <c r="C1833" t="str">
        <v>CERRADO</v>
      </c>
      <c r="D1833" t="str">
        <v>TIENDA</v>
      </c>
      <c r="E1833" t="str">
        <v>DEDICADO</v>
      </c>
      <c r="F1833" t="str">
        <v>DEDICADO</v>
      </c>
      <c r="G1833" t="str">
        <v>DEDICADO</v>
      </c>
      <c r="H1833" t="str">
        <v xml:space="preserve">Solicitud de técnico para apoyo en Zona Occidente </v>
      </c>
      <c r="I1833" t="str">
        <v xml:space="preserve">Solicitud de técnico para apoyo en Zona Occidente </v>
      </c>
      <c r="J1833" t="str">
        <v>Asignación de técnico dedicado de lunes a viernes en Zona Occidente</v>
      </c>
      <c r="K1833">
        <v>44896</v>
      </c>
      <c r="L1833">
        <v>44896</v>
      </c>
      <c r="M1833" t="str">
        <f>TEXT(L1833,"DDDDDDD")</f>
        <v>jueves</v>
      </c>
      <c r="N1833" t="str">
        <v>ZONA OCCIDENTE</v>
      </c>
      <c r="O1833" t="str">
        <v>CALI</v>
      </c>
      <c r="P1833" t="str">
        <v>OCCIDENTE</v>
      </c>
      <c r="Q1833" t="str">
        <v>LINA FERNANDA ARBOLEDA PRECIADO</v>
      </c>
      <c r="R1833">
        <v>1143832224</v>
      </c>
      <c r="S1833" t="str">
        <v>DIRECTO</v>
      </c>
      <c r="T1833">
        <v>0.3333333333333333</v>
      </c>
      <c r="U1833">
        <v>0.75</v>
      </c>
      <c r="V1833">
        <v>0.4166666666666667</v>
      </c>
      <c r="W1833">
        <v>44</v>
      </c>
      <c r="X1833">
        <f>NETWORKDAYS(K1833,L1832)</f>
        <v>1</v>
      </c>
      <c r="Y1833" t="str">
        <f>IF(X1833&lt;=2,"CUMPLE","NO CUMPLE")</f>
        <v>CUMPLE</v>
      </c>
    </row>
    <row r="1834">
      <c r="A1834" t="str">
        <v>DEDICADO</v>
      </c>
      <c r="B1834" t="str">
        <v>DEDICADO</v>
      </c>
      <c r="C1834" t="str">
        <v>CERRADO</v>
      </c>
      <c r="D1834" t="str">
        <v>SEDE ADMINISTRATIVA</v>
      </c>
      <c r="E1834" t="str">
        <v>DEDICADO</v>
      </c>
      <c r="F1834" t="str">
        <v>DEDICADO</v>
      </c>
      <c r="G1834" t="str">
        <v>DEDICADO</v>
      </c>
      <c r="H1834" t="str">
        <v>Asignación de personal como Gestor Administrativa</v>
      </c>
      <c r="I1834" t="str">
        <v>Asignación de personal como Gestor Administrativa</v>
      </c>
      <c r="J1834" t="str">
        <v>Se realiza asignación de Gestor equivalente a 57 CAU por el mes</v>
      </c>
      <c r="K1834">
        <v>44896</v>
      </c>
      <c r="L1834">
        <v>44896</v>
      </c>
      <c r="M1834" t="str">
        <f>TEXT(L1834,"DDDDDDD")</f>
        <v>jueves</v>
      </c>
      <c r="N1834" t="str">
        <v>SEDE ADMINISTRATIVA</v>
      </c>
      <c r="O1834" t="str">
        <v>BOGOTA</v>
      </c>
      <c r="P1834" t="str">
        <f>IF(ISBLANK(O1834),"0",(VLOOKUP(O1834,REGION,2,FALSE)))</f>
        <v>BOGOTA</v>
      </c>
      <c r="Q1834" t="str">
        <v>TATIANA CAROLINA MUÑOZ BERMUDEZ</v>
      </c>
      <c r="R1834">
        <f>IF(ISBLANK(Q1834),"0", VLOOKUP(Q1834,PERSONAL,2,FALSE))</f>
        <v>1000694026</v>
      </c>
      <c r="S1834" t="str">
        <v>DIRECTO</v>
      </c>
      <c r="T1834">
        <v>0.3333333333333333</v>
      </c>
      <c r="U1834">
        <v>0.75</v>
      </c>
      <c r="V1834">
        <v>0.4166666666666667</v>
      </c>
      <c r="W1834">
        <v>57</v>
      </c>
      <c r="X1834">
        <f>NETWORKDAYS(K1834,L1833)</f>
        <v>1</v>
      </c>
      <c r="Y1834" t="str">
        <f>IF(X1834&lt;=2,"CUMPLE","NO CUMPLE")</f>
        <v>CUMPLE</v>
      </c>
    </row>
    <row r="1835" xml:space="preserve">
      <c r="A1835">
        <v>12894570</v>
      </c>
      <c r="B1835" t="str">
        <v>REQUEST</v>
      </c>
      <c r="C1835" t="str">
        <v>CERRADO</v>
      </c>
      <c r="D1835" t="str">
        <v>LINEAL DE CAJAS</v>
      </c>
      <c r="E1835" t="str">
        <v>POS</v>
      </c>
      <c r="F1835" t="str">
        <v>POS</v>
      </c>
      <c r="G1835" t="str">
        <v>WINCOR</v>
      </c>
      <c r="H1835" t="str" xml:space="preserve">
        <v xml:space="preserve">Datos usuario_x000d_
Nombre: corozcot_x000d_
Correo: CristianMauricio.OrozcoToledo@cencosud.com.co_x000d_
Usuario AD: corozcot_x000d_
Pais: Colombia_x000d_
Ubicacion: J036 JUMBO POPAYAN CAMPANARIO_x000d_
Zona: Colombia Occidente_x000d_
Unidad de Negocio: JUMBO_x000d_
Servicio: null_x000d_
Telefono: 3148686977_x000d_
Anexo: null_x000d_
Descripcion: cordial saludo._x000d_
_x000d_
Caja No. 11 de la tienda 36 Jumbo Popayan se reinicio. Requerimos solucion para el inconveniente presentado. Muchas gracias</v>
      </c>
      <c r="I1835" t="str">
        <v xml:space="preserve">Jefe su autorizacion para envio del tecnico remoto ; revision de pos 11-Gracias	  </v>
      </c>
      <c r="J1835" t="str">
        <v>Se realiza una inspección y se observa que el ventilador de la unidad de poder no gira y se siente un calor exagerado de la misma. Se inicia el apagado y  desarme de la pos #11; retiro de la impresora y la tapa superior; se desconecta el cable de poder y los demás cables que están conectados a la fuente. Retiro de la fuente y se inicia a retirar y desarmar el  ventilador. Se realiza limpieza y lubricación de rodillos y verificación de las demás turbinas y ventiladores. Se retiran pelusas y se vuelve a armar ventilador y conectar en la fuente; se reincorpora fuente en unidad y realizan conexiones pertinentes; ubica tapa y posesiona impresoras. Se verifican conexiones externas y prende la pos; se verifica en pantalla que esté lista y se realizan pruebas. Se realiza acompañamiento por 20 minutos sin apagado intermitente</v>
      </c>
      <c r="K1835">
        <v>44896</v>
      </c>
      <c r="L1835">
        <v>44897</v>
      </c>
      <c r="M1835" t="str">
        <f>TEXT(L1835,"DDDDDDD")</f>
        <v>viernes</v>
      </c>
      <c r="N1835" t="str">
        <v>J036 JUMBO POPAYAN CAMPANARIO</v>
      </c>
      <c r="O1835" t="str">
        <v>POPAYAN</v>
      </c>
      <c r="P1835" t="str">
        <f>IF(ISBLANK(O1835),"0",(VLOOKUP(O1835,REGION,2,FALSE)))</f>
        <v>OCCIDENTE</v>
      </c>
      <c r="Q1835" t="str">
        <v>DANIEL FERNANDO PAREDES ARTEAGA</v>
      </c>
      <c r="R1835">
        <f>IF(ISBLANK(Q1835),"0", VLOOKUP(Q1835,PERSONAL,2,FALSE))</f>
        <v>10301691</v>
      </c>
      <c r="S1835" t="str">
        <v>DIRECTO</v>
      </c>
      <c r="T1835">
        <v>0.3402777777777778</v>
      </c>
      <c r="U1835">
        <v>0.3958333333333333</v>
      </c>
      <c r="V1835">
        <f>IF(ISBLANK(T1835 ),"0",U1835-T1835)</f>
        <v>0.055555555555555525</v>
      </c>
      <c r="W1835">
        <v>1</v>
      </c>
      <c r="X1835">
        <f>NETWORKDAYS(K1835,L1834)</f>
        <v>1</v>
      </c>
      <c r="Y1835" t="str">
        <f>IF(X1835&lt;=2,"CUMPLE","NO CUMPLE")</f>
        <v>CUMPLE</v>
      </c>
    </row>
    <row r="1836" xml:space="preserve">
      <c r="A1836">
        <v>12919775</v>
      </c>
      <c r="B1836" t="str">
        <v>INCIDENT</v>
      </c>
      <c r="C1836" t="str">
        <v>CERRADO</v>
      </c>
      <c r="D1836" t="str">
        <v>PUBLICIDAD</v>
      </c>
      <c r="E1836" t="str">
        <v>CPU</v>
      </c>
      <c r="F1836" t="str">
        <v>CPU</v>
      </c>
      <c r="G1836" t="str">
        <v>LENOVO</v>
      </c>
      <c r="H1836" t="str" xml:space="preserve">
        <v xml:space="preserve">Datos usuario_x000d_
Nombre: Francisco Palma Hernandez_x000d_
Correo: francisco.palmahernandez@cencosud.com.co_x000d_
Usuario AD: FrPalmaH_x000d_
Pais: Colombia_x000d_
Ubicacion: J044 JUMBO CHIA_x000d_
Zona: Colombia Bogota_x000d_
Unidad de Negocio: JUMBO_x000d_
Servicio: null_x000d_
Telefono: 3124309627_x000d_
Anexo: 3124309627_x000d_
Descripcion: SOLICITO SU COLABORACION PARA REVISON DE COMPUTADOR EN EL AREA DE DECORACION YA QUE SE REINICIA SOLO; LOS ARCHIVOS DEMORAN EN CARGAR Y LOS PROGRAMAS SE CIERRAN REPENTINAMENTE ( COREL DRAW) . PIDO SU PRONTA RESPUESTA Y SOLUCION AL PROBLEMA ._x000d_
Indicar ubicacion del Equipo en tienda o oficinas: JUMBO CHIA SABANA / AREA DE PUBLICIDAD</v>
      </c>
      <c r="I1836" t="str">
        <v>Revision del PC de decoracion presenta lentitud y bloqueos</v>
      </c>
      <c r="J1836" t="str">
        <v>Se realiza mantenimiento lógico del equipo y se reinició el programa usado para diseño (Corel Draw); sin embargo la falla persiste. Así que se realiza la verificación del disco duro y se observa que se encuentra dañado. Se informa a Diego Cortés para que envíe el informe al proveedor del equipo.</v>
      </c>
      <c r="K1836">
        <v>44896</v>
      </c>
      <c r="L1836">
        <v>44897</v>
      </c>
      <c r="M1836" t="str">
        <f>TEXT(L1836,"DDDDDDD")</f>
        <v>viernes</v>
      </c>
      <c r="N1836" t="str">
        <v>J044 JUMBO CHIA</v>
      </c>
      <c r="O1836" t="str">
        <v>CHIA</v>
      </c>
      <c r="P1836" t="str">
        <f>IF(ISBLANK(O1836),"0",(VLOOKUP(O1836,REGION,2,FALSE)))</f>
        <v>BOGOTA</v>
      </c>
      <c r="Q1836" t="str">
        <v>ALEXANDER CASTILLO SOTELO</v>
      </c>
      <c r="R1836">
        <f>IF(ISBLANK(Q1836),"0", VLOOKUP(Q1836,PERSONAL,2,FALSE))</f>
        <v>80216449</v>
      </c>
      <c r="S1836" t="str">
        <v>ALIADO</v>
      </c>
      <c r="T1836">
        <v>0.5625</v>
      </c>
      <c r="U1836">
        <v>0.6041666666666666</v>
      </c>
      <c r="V1836">
        <f>IF(ISBLANK(T1836 ),"0",U1836-T1836)</f>
        <v>0.04166666666666663</v>
      </c>
      <c r="W1836">
        <v>1</v>
      </c>
      <c r="X1836">
        <f>NETWORKDAYS(K1836,L1835)</f>
        <v>2</v>
      </c>
      <c r="Y1836" t="str">
        <f>IF(X1836&lt;=2,"CUMPLE","NO CUMPLE")</f>
        <v>CUMPLE</v>
      </c>
    </row>
    <row r="1837" xml:space="preserve">
      <c r="A1837">
        <v>12927961</v>
      </c>
      <c r="B1837" t="str">
        <v>INCIDENT</v>
      </c>
      <c r="C1837" t="str">
        <v>CERRADO</v>
      </c>
      <c r="D1837" t="str">
        <v>LINEAL DE CAJAS</v>
      </c>
      <c r="E1837" t="str">
        <v>MICROSENS</v>
      </c>
      <c r="F1837" t="str">
        <v>MICROSENS</v>
      </c>
      <c r="G1837" t="str">
        <v>MICROSENS</v>
      </c>
      <c r="H1837"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Supermercados_x000d_
Servicio: Tiendas &amp; Centros de Distribucion_x000d_
Telefono: 3102352281_x000d_
Anexo: null_x000d_
Descripcion: buenas tardes; me ayudan con la pos 7 tienda 44 verificacion punto de red ya que no funciona la conexion de los pin pad y ya fueron revisados por redeban y credibanco y de ellos no surge el inconveniente quedo atenta gracias_x000d_
</v>
      </c>
      <c r="I1837" t="str">
        <v>por favor validar el Microsens de la POS 7 ya que los datafonos no estan funcionando</v>
      </c>
      <c r="J1837" t="str">
        <v>Se confirma que los datafonos no se encuentran en RED; se procede a revisar con las conexiones de corriente y los patch cord. También se reinició el equipo microsens. Se restableció la red y se dejan los equipos conectados. Las pruebas de conexión a los datafonos salieron correctas. Se deja operativa la caja.</v>
      </c>
      <c r="K1837">
        <v>44897</v>
      </c>
      <c r="L1837">
        <v>44897</v>
      </c>
      <c r="M1837" t="str">
        <f>TEXT(L1837,"DDDDDDD")</f>
        <v>viernes</v>
      </c>
      <c r="N1837" t="str">
        <v>J044 JUMBO CHIA</v>
      </c>
      <c r="O1837" t="str">
        <v>CHIA</v>
      </c>
      <c r="P1837" t="str">
        <f>IF(ISBLANK(O1837),"0",(VLOOKUP(O1837,REGION,2,FALSE)))</f>
        <v>BOGOTA</v>
      </c>
      <c r="Q1837" t="str">
        <v>ALEXANDER CASTILLO SOTELO</v>
      </c>
      <c r="R1837">
        <f>IF(ISBLANK(Q1837),"0", VLOOKUP(Q1837,PERSONAL,2,FALSE))</f>
        <v>80216449</v>
      </c>
      <c r="S1837" t="str">
        <v>ALIADO</v>
      </c>
      <c r="T1837">
        <v>0.6041666666666666</v>
      </c>
      <c r="U1837">
        <v>0.6354166666666666</v>
      </c>
      <c r="V1837">
        <f>IF(ISBLANK(T1837 ),"0",U1837-T1837)</f>
        <v>0.03125</v>
      </c>
      <c r="W1837">
        <v>0</v>
      </c>
      <c r="X1837">
        <f>NETWORKDAYS(K1837,L1836)</f>
        <v>1</v>
      </c>
      <c r="Y1837" t="str">
        <f>IF(X1837&lt;=2,"CUMPLE","NO CUMPLE")</f>
        <v>CUMPLE</v>
      </c>
    </row>
    <row r="1838" xml:space="preserve">
      <c r="A1838">
        <v>12908775</v>
      </c>
      <c r="B1838" t="str">
        <v>REQUEST</v>
      </c>
      <c r="C1838" t="str">
        <v>CERRADO</v>
      </c>
      <c r="D1838" t="str">
        <v>RECIBO</v>
      </c>
      <c r="E1838" t="str">
        <v>PDA</v>
      </c>
      <c r="F1838" t="str">
        <v>PDA</v>
      </c>
      <c r="G1838" t="str">
        <v>HONEYWELL</v>
      </c>
      <c r="H1838" t="str" xml:space="preserve">
        <v xml:space="preserve">Datos usuario_x000d_
Nombre: Cristian Danilo Avila Molina_x000d_
Correo: Cristian.Avila@cencosud.com.co_x000d_
Usuario AD: CDAvilaM_x000d_
Pais: Colombia_x000d_
Ubicacion: J185 JUMBO YOPAL_x000d_
Zona: Colombia Oriente_x000d_
Unidad de Negocio: Supermercados_x000d_
Servicio: Tiendas &amp; Centros de Distribucion_x000d_
Telefono: 3144925492_x000d_
Anexo: null_x000d_
Descripcion: Buena tarde_x000d_
Solicitamos de su colaboracion para solucionar falla de red que tienen las PDA de recibo; las cuales al ingresar usuario y al escanear se va la señal de misma y no responde._x000d_
Seccion de la tienda en donde se ubica la PDT o usuario: Recibo Jumbo Yopal 185_x000d_
</v>
      </c>
      <c r="I1838" t="str" xml:space="preserve">
        <v xml:space="preserve">Se solicita apoyo con soporte remoto para validar la novedad reportada por el usuario._x000d_
De ser necesario; restaurar a valores de fabrica la PDT reportada de acuerdo al manual que se envía por correo a coordinador de ISI; Mauricio Chacón.</v>
      </c>
      <c r="J1838" t="str">
        <v>Se realiza visita en sitio y se procede a realizar la actividad; se realiza revisión de los pdt del área de recibo y de antena y se evidencia que las configuraciones de wifi se encuentran correctas; además se evidencia que los equipos se encuentran actualizados a versión más reciente de firmware. Se valida la configuración de las aplicaciones según el manual y están correctas. Los pdts se encuentran operativos y funcional. El tema de la inconsistencia de la red se debe a la caída constante del internet; que a nivel general afecta a todos lo pdts en ocasiones; no dejándolos entran a las páginas o a los aplicativos. En muchas ocasiones este tipo de inconsistencia de red suele ser normal dependiendo del proveedor de internet; pero si sigue sucediendo este tipo de error por periodos largos se recomienda la revisión de los ap tp-tplink y el punto de conexión del servidor; para validar su velocidad y estabilidad. Se le da la informacion al usuario y este comprende. Labor culmina con exito.</v>
      </c>
      <c r="K1838">
        <v>44897</v>
      </c>
      <c r="L1838">
        <v>44900</v>
      </c>
      <c r="M1838" t="str">
        <f>TEXT(L1838,"DDDDDDD")</f>
        <v>lunes</v>
      </c>
      <c r="N1838" t="str">
        <v>J185 JUMBO YOPAL</v>
      </c>
      <c r="O1838" t="str">
        <v>YOPAL</v>
      </c>
      <c r="P1838" t="str">
        <f>IF(ISBLANK(O1838),"0",(VLOOKUP(O1838,REGION,2,FALSE)))</f>
        <v>ORIENTE</v>
      </c>
      <c r="Q1838" t="str">
        <v>PABLO ANDRES BALANTA GOMEZ</v>
      </c>
      <c r="R1838">
        <f>IF(ISBLANK(Q1838),"0", VLOOKUP(Q1838,PERSONAL,2,FALSE))</f>
        <v>1111739227</v>
      </c>
      <c r="S1838" t="str">
        <v>DIRECTO</v>
      </c>
      <c r="T1838">
        <v>0.3333333333333333</v>
      </c>
      <c r="U1838">
        <v>0.4166666666666667</v>
      </c>
      <c r="V1838">
        <f>IF(ISBLANK(T1838 ),"0",U1838-T1838)</f>
        <v>0.08333333333333337</v>
      </c>
      <c r="W1838">
        <v>1</v>
      </c>
      <c r="X1838">
        <f>NETWORKDAYS(K1838,L1837)</f>
        <v>1</v>
      </c>
      <c r="Y1838" t="str">
        <f>IF(X1838&lt;=2,"CUMPLE","NO CUMPLE")</f>
        <v>CUMPLE</v>
      </c>
    </row>
    <row r="1839" xml:space="preserve">
      <c r="A1839">
        <v>12919132</v>
      </c>
      <c r="B1839" t="str">
        <v>REQUEST</v>
      </c>
      <c r="C1839" t="str">
        <v>CERRADO</v>
      </c>
      <c r="D1839" t="str">
        <v>PGC</v>
      </c>
      <c r="E1839" t="str">
        <v>PDA</v>
      </c>
      <c r="F1839" t="str">
        <v>PDA</v>
      </c>
      <c r="G1839" t="str">
        <v>HONEYWELL</v>
      </c>
      <c r="H1839" t="str" xml:space="preserve">
        <v xml:space="preserve">Datos usuario_x000d_
Nombre: Aris Fernandez_x000d_
Correo: aris.fernandez@cencosud.com.co_x000d_
Usuario AD: ArFernan_x000d_
Pais: Colombia_x000d_
Ubicacion: M195 METRO SANTA LUCIA_x000d_
Zona: Colombia Bogota_x000d_
Unidad de Negocio: Supermercados_x000d_
Servicio: Administracion Central_x000d_
Telefono: 30537183856_x000d_
Anexo: 3053718356_x000d_
Descripcion: Se des configuro el programa_x000d_
Seccion en la tienda o ubicacion del usuario: PLS TIENDA 195-METRO SANTA LUCIA_x000d_
Jefe de area asignacion de la PDT: MARIA ALEJANDRA LARA CHAVARRO</v>
      </c>
      <c r="I1839" t="str">
        <v>por favor autorizar esta llamada para atención del soporte remoto pda pls esta presentando fallas</v>
      </c>
      <c r="J1839" t="str">
        <v>Se solicita servicio para revisar PDT de área pgc la cual no permite ingresar a genesix. Se revisa la pdt y se evidencia que está perdio la conexión con el servidor; por lo que se procede a configurar esta conexión; solucionando así la falla; se hacen pruebas exitosas y se entrega operativa a Jefe Fayver Vanegas</v>
      </c>
      <c r="K1839">
        <v>44897</v>
      </c>
      <c r="L1839">
        <v>44908</v>
      </c>
      <c r="M1839" t="str">
        <f>TEXT(L1839,"DDDDDDD")</f>
        <v>martes</v>
      </c>
      <c r="N1839" t="str">
        <v>M195 METRO SANTA LUCIA</v>
      </c>
      <c r="O1839" t="str">
        <v>NEIVA</v>
      </c>
      <c r="P1839" t="str">
        <f>IF(ISBLANK(O1839),"0",(VLOOKUP(O1839,REGION,2,FALSE)))</f>
        <v>OCCIDENTE</v>
      </c>
      <c r="Q1839" t="str">
        <v>RAFAEL EDUARDO MARTINEZ ROCHA</v>
      </c>
      <c r="R1839">
        <f>IF(ISBLANK(Q1839),"0", VLOOKUP(Q1839,PERSONAL,2,FALSE))</f>
        <v>1014237678</v>
      </c>
      <c r="S1839" t="str">
        <v>DIRECTO</v>
      </c>
      <c r="T1839">
        <v>0.6666666666666666</v>
      </c>
      <c r="U1839">
        <v>0.6979166666666666</v>
      </c>
      <c r="V1839">
        <f>IF(ISBLANK(T1839 ),"0",U1839-T1839)</f>
        <v>0.03125</v>
      </c>
      <c r="W1839">
        <v>1</v>
      </c>
      <c r="X1839">
        <f>NETWORKDAYS(K1839,L1838)</f>
        <v>2</v>
      </c>
      <c r="Y1839" t="str">
        <f>IF(X1839&lt;=2,"CUMPLE","NO CUMPLE")</f>
        <v>CUMPLE</v>
      </c>
    </row>
    <row r="1840" xml:space="preserve">
      <c r="A1840">
        <v>12910216</v>
      </c>
      <c r="B1840" t="str">
        <v>REQUEST</v>
      </c>
      <c r="C1840" t="str">
        <v>CERRADO</v>
      </c>
      <c r="D1840" t="str">
        <v>PUBLICIDAD</v>
      </c>
      <c r="E1840" t="str">
        <v>CPU</v>
      </c>
      <c r="F1840" t="str">
        <v>CPU</v>
      </c>
      <c r="G1840" t="str">
        <v>LENOVO</v>
      </c>
      <c r="H1840" t="str">
        <v>Se solicita actualizar equipo de decoración a Windows 10</v>
      </c>
      <c r="I1840" t="str" xml:space="preserve">
        <v xml:space="preserve">Se solicita formateo equipo de Decoración con Hostname J126900WS015 y Windows 7._x000d_
Se debe instalar Windows 10 Pro Versión 20H2 con Hostname J126900WS114._x000d_
Instalar aplicaciones necesarias por el usuario; plóter de impresión; rescatar información de usuario._x000d_
Llegar a sitio con la imagen de Windows descargada para evitar saturación del enlace de tienda._x000d_
Tomar información de equipo; marca; modelo; serial; usuario._x000d_
Si se necesita apoyo del personal del proveedor Ecopring; contactarlos.</v>
      </c>
      <c r="J1840" t="str">
        <v>Se realiza formateo de equipo de publicidad; se instala Windows 10 imagen Cencosud y queda con el hostname J126900WS114; se ingresa el equipo a dominio; con datos de ip; unidades de red; programas: acrobat; photoprint skycolor 11; CorelDraw 2017 y office 365; Chrome y antivirus trent microsecure. Se realizó backup de informacion de carpetas de usuario; la cual fue restablecida en su totalidad. Se realizó la instalación y configuración de plotter de impresión; junto con el software photoprint; funcionando correcta y totalmente operativo; pruebas confirmadas por el colaborador del área. Equipo se entrega funcionando totalmente y se deja en operatividad.  Se presenta una novedad con la licencia de office 365; ya que el usuario no posee. Se informa a soporte y colaborador para hacer la solicitud.</v>
      </c>
      <c r="K1840">
        <v>44900</v>
      </c>
      <c r="L1840">
        <v>44900</v>
      </c>
      <c r="M1840" t="str">
        <f>TEXT(L1840,"DDDDDDD")</f>
        <v>lunes</v>
      </c>
      <c r="N1840" t="str">
        <v>J126 JUMBO SAN SILVESTRE</v>
      </c>
      <c r="O1840" t="str">
        <v>BARRANCABERMEJA</v>
      </c>
      <c r="P1840" t="str">
        <f>IF(ISBLANK(O1840),"0",(VLOOKUP(O1840,REGION,2,FALSE)))</f>
        <v>ORIENTE</v>
      </c>
      <c r="Q1840" t="str">
        <v>LUIS CARLOS ROJAS ACOSTA</v>
      </c>
      <c r="R1840">
        <f>IF(ISBLANK(Q1840),"0", VLOOKUP(Q1840,PERSONAL,2,FALSE))</f>
        <v>1096188137</v>
      </c>
      <c r="S1840" t="str">
        <v>DIRECTO</v>
      </c>
      <c r="T1840">
        <v>0.3333333333333333</v>
      </c>
      <c r="U1840">
        <v>0.75</v>
      </c>
      <c r="V1840">
        <f>IF(ISBLANK(T1840 ),"0",U1840-T1840)</f>
        <v>0.4166666666666667</v>
      </c>
      <c r="W1840">
        <v>4</v>
      </c>
      <c r="X1840">
        <f>NETWORKDAYS(K1840,L1839)</f>
        <v>7</v>
      </c>
      <c r="Y1840" t="str">
        <f>IF(X1840&lt;=2,"CUMPLE","NO CUMPLE")</f>
        <v>NO CUMPLE</v>
      </c>
    </row>
    <row r="1841">
      <c r="A1841" t="str">
        <v>PROACTIVA</v>
      </c>
      <c r="B1841" t="str">
        <v>PROACTIVA</v>
      </c>
      <c r="C1841" t="str">
        <v>CERRADO</v>
      </c>
      <c r="D1841" t="str">
        <v>TIENDA</v>
      </c>
      <c r="E1841" t="str">
        <v>PROACTIVA</v>
      </c>
      <c r="F1841" t="str">
        <v>PROACTIVA</v>
      </c>
      <c r="G1841" t="str">
        <v>PROACTIVA</v>
      </c>
      <c r="H1841" t="str">
        <v>Realizar visita proactiva en la tienda para revisar novedades de la tienda</v>
      </c>
      <c r="I1841" t="str">
        <v>Realizar visita proactiva en la tienda para revisar novedades de la tienda</v>
      </c>
      <c r="J1841" t="str">
        <v>Se realiza visita proactiva en sitio haciendo recorrido por las diferentes áreas de la tienda. Sin novedad en cuarto de sistemas. En el área de cajas reportan lentitud en cajas en algunas ocasiones principalmente cuando se envían las dinámicas comerciales. En uno de los equipos de computo el enlace de Vesta no da acceso a ningún usuario; se indica que deben reportar a Mesas Especializadas para validar; demás equipos de computo e impresoras sin novedades. Las balanzas en buen estado y funcionales con novedad en las de Charcutería y Panadería que están fuera de red; se solicita la creación de los tikets para poder dar solución. Impresoras Zebra en buen estado y se resulve novedad con impresora que no detectaba papel. Se recomienda validación a nivel de AP ya que se reportan fallas de conectividad de PDT</v>
      </c>
      <c r="K1841">
        <v>44900</v>
      </c>
      <c r="L1841">
        <v>44900</v>
      </c>
      <c r="M1841" t="str">
        <f>TEXT(L1841,"DDDDDDD")</f>
        <v>lunes</v>
      </c>
      <c r="N1841" t="str">
        <v>J185 JUMBO YOPAL</v>
      </c>
      <c r="O1841" t="str">
        <v>YOPAL</v>
      </c>
      <c r="P1841" t="str">
        <f>IF(ISBLANK(O1841),"0",(VLOOKUP(O1841,REGION,2,FALSE)))</f>
        <v>ORIENTE</v>
      </c>
      <c r="Q1841" t="str">
        <v>PABLO ANDRES BALANTA GOMEZ</v>
      </c>
      <c r="R1841">
        <f>IF(ISBLANK(Q1841),"0", VLOOKUP(Q1841,PERSONAL,2,FALSE))</f>
        <v>1111739227</v>
      </c>
      <c r="S1841" t="str">
        <v>DIRECTO</v>
      </c>
      <c r="T1841">
        <v>0.4166666666666667</v>
      </c>
      <c r="U1841">
        <v>0.5</v>
      </c>
      <c r="V1841">
        <f>IF(ISBLANK(T1841 ),"0",U1841-T1841)</f>
        <v>0.08333333333333331</v>
      </c>
      <c r="W1841">
        <v>1</v>
      </c>
      <c r="X1841">
        <f>NETWORKDAYS(K1841,L1840)</f>
        <v>1</v>
      </c>
      <c r="Y1841" t="str">
        <f>IF(X1841&lt;=2,"CUMPLE","NO CUMPLE")</f>
        <v>CUMPLE</v>
      </c>
    </row>
    <row r="1842" xml:space="preserve">
      <c r="A1842">
        <v>12932839</v>
      </c>
      <c r="B1842" t="str">
        <v>REQUEST</v>
      </c>
      <c r="C1842" t="str">
        <v>CERRADO</v>
      </c>
      <c r="D1842" t="str">
        <v>PESCADERIA</v>
      </c>
      <c r="E1842" t="str">
        <v>BALANZA</v>
      </c>
      <c r="F1842" t="str">
        <v>COLGANTE</v>
      </c>
      <c r="G1842" t="str">
        <v>METTLER</v>
      </c>
      <c r="H1842" t="str" xml:space="preserve">
        <v xml:space="preserve">Datos usuario_x000d_
Nombre: Yolanda Quiroga Rodriguez_x000d_
Correo: yolanda.quiroga@cencosud.com.co_x000d_
Usuario AD: YQuiroga_x000d_
Pais: Colombia_x000d_
Ubicacion: J126 JUMBO SAN SILVESTRE_x000d_
Zona: Colombia Oriente_x000d_
Unidad de Negocio: Supermercados_x000d_
Servicio: Tiendas &amp; Centros de Distribucion_x000d_
Telefono: 3186400853_x000d_
Anexo: 3186400853_x000d_
Descripcion: solicitud de reparacion bascula de la seccion de pescaderia no imprime correctamente etiquetas._x000d_
Lugar en donde se encuentra el computador en la tienda: pescaderia</v>
      </c>
      <c r="I1842" t="str" xml:space="preserve">
        <v xml:space="preserve">Solicitud pertenece a tienda remota; usuaria solicita atención en sitio debido a que la balanza cuando se instalo quedo mas alta de lo normal y los auxiliares quedan colgados para utilizarla._x000d_
Solicita que sea bajada un poco para mejor manejo._x000d_
Yolanda Quiroga hablo con personal de mantenimiento para las labores respectivas; ya esta coordinado; solo falta la presencia de tecnico en sitio._x000d_
BALANZA|COLGANTE METTLER TOLEDO BPLUS | Nº SERIE: C210658454_x000d_
Area pescaderia.</v>
      </c>
      <c r="J1842" t="str">
        <v>Se realiza revisión de balanza colgante de pescadería; a petición de la jefe de sección se baja 3cm de la base; por motivos de facilidad de las colaboradoras para cargar los productos en el peso. Se realiza instalación; con visto bueno de la jefe de sección Yolanda Quiroga y la colaboradora en turno; balanza funcionando correctamente y operativa.</v>
      </c>
      <c r="K1842">
        <v>44900</v>
      </c>
      <c r="L1842">
        <v>44900</v>
      </c>
      <c r="M1842" t="str">
        <f>TEXT(L1842,"DDDDDDD")</f>
        <v>lunes</v>
      </c>
      <c r="N1842" t="str">
        <v>J126 JUMBO SAN SILVESTRE</v>
      </c>
      <c r="O1842" t="str">
        <v>BARRANCABERMEJA</v>
      </c>
      <c r="P1842" t="str">
        <f>IF(ISBLANK(O1842),"0",(VLOOKUP(O1842,REGION,2,FALSE)))</f>
        <v>ORIENTE</v>
      </c>
      <c r="Q1842" t="str">
        <v>LUIS CARLOS ROJAS ACOSTA</v>
      </c>
      <c r="R1842">
        <f>IF(ISBLANK(Q1842),"0", VLOOKUP(Q1842,PERSONAL,2,FALSE))</f>
        <v>1096188137</v>
      </c>
      <c r="S1842" t="str">
        <v>DIRECTO</v>
      </c>
      <c r="T1842">
        <v>0.4583333333333333</v>
      </c>
      <c r="U1842">
        <v>0.5</v>
      </c>
      <c r="V1842">
        <f>IF(ISBLANK(T1842 ),"0",U1842-T1842)</f>
        <v>0.041666666666666685</v>
      </c>
      <c r="W1842">
        <v>0</v>
      </c>
      <c r="X1842">
        <f>NETWORKDAYS(K1842,L1841)</f>
        <v>1</v>
      </c>
      <c r="Y1842" t="str">
        <f>IF(X1842&lt;=2,"CUMPLE","NO CUMPLE")</f>
        <v>CUMPLE</v>
      </c>
    </row>
    <row r="1843" xml:space="preserve">
      <c r="A1843">
        <v>12922904</v>
      </c>
      <c r="B1843" t="str">
        <v>REQUEST</v>
      </c>
      <c r="C1843" t="str">
        <v>CERRADO</v>
      </c>
      <c r="D1843" t="str">
        <v>TIENDA</v>
      </c>
      <c r="E1843" t="str">
        <v>ACOMPAÑAMIENTO</v>
      </c>
      <c r="F1843" t="str">
        <v>ACOMPAÑAMIENTO</v>
      </c>
      <c r="G1843" t="str">
        <v>ACOMPAÑAMIENTO</v>
      </c>
      <c r="H1843" t="str">
        <v>Se solicita verificación de operatividad de equipos tienda Metro san Gil</v>
      </c>
      <c r="I1843" t="str" xml:space="preserve">
        <v xml:space="preserve">Luego del mantenimiento de subestación eléctrica informado por Mantenimiento Nacional._x000d_
Se llevara a cabo:_x000d_
M183 San Gil: 5 de diciembre de 10 pm a 6 am._x000d_
Por este motivo se solicita presencia de tecnico en sitio:_x000d_
Diciembre 6 de 2022_x000d_
Hora: 6 a.m._x000d_
Realizar verificación de equipos de tienda y comprobar su operatividad.</v>
      </c>
      <c r="J1843" t="str">
        <v>Se realiza visita para validación en tienda de operatividad luego de mantenimiento en subestación eléctrica. Se hace recorrido por todo el lugar revisando que todo se encuentre bien; se valida lineal de cajas; balanzas; equipos de computo; impresoras y pda; sin encontrar novedad en funcionamiento. Se realiza apertura de tienda donde reportan correcta operación de todos los procesos. Se da por finalizada la actividad de con visto bueno de Ever Becerra</v>
      </c>
      <c r="K1843">
        <v>44901</v>
      </c>
      <c r="L1843">
        <v>44901</v>
      </c>
      <c r="M1843" t="str">
        <f>TEXT(L1843,"DDDDDDD")</f>
        <v>martes</v>
      </c>
      <c r="N1843" t="str">
        <v>M183 METRO SAN GIL</v>
      </c>
      <c r="O1843" t="str">
        <v>SAN GIL</v>
      </c>
      <c r="P1843" t="str">
        <f>IF(ISBLANK(O1843),"0",(VLOOKUP(O1843,REGION,2,FALSE)))</f>
        <v>ORIENTE</v>
      </c>
      <c r="Q1843" t="str">
        <v>JHONATAN RICARDO VARGAS ZAMBRANO</v>
      </c>
      <c r="R1843">
        <f>IF(ISBLANK(Q1843),"0", VLOOKUP(Q1843,PERSONAL,2,FALSE))</f>
        <v>1057583301</v>
      </c>
      <c r="S1843" t="str">
        <v>DIRECTO</v>
      </c>
      <c r="T1843">
        <v>0.2708333333333333</v>
      </c>
      <c r="U1843">
        <v>0.3541666666666667</v>
      </c>
      <c r="V1843">
        <f>IF(ISBLANK(T1843 ),"0",U1843-T1843)</f>
        <v>0.08333333333333337</v>
      </c>
      <c r="W1843">
        <v>1</v>
      </c>
      <c r="X1843">
        <f>NETWORKDAYS(K1843,L1842)</f>
        <v>-2</v>
      </c>
      <c r="Y1843" t="str">
        <f>IF(X1843&lt;=2,"CUMPLE","NO CUMPLE")</f>
        <v>CUMPLE</v>
      </c>
    </row>
    <row r="1844" xml:space="preserve">
      <c r="A1844">
        <v>12897276</v>
      </c>
      <c r="B1844" t="str">
        <v>REQUEST</v>
      </c>
      <c r="C1844" t="str">
        <v>CERRADO</v>
      </c>
      <c r="D1844" t="str">
        <v>ELECTRO</v>
      </c>
      <c r="E1844" t="str">
        <v>POS</v>
      </c>
      <c r="F1844" t="str">
        <v>TECLADO</v>
      </c>
      <c r="G1844" t="str">
        <v>WINCOR</v>
      </c>
      <c r="H1844" t="str" xml:space="preserve">
        <v xml:space="preserve">Datos usuario_x000d_
Nombre: Mayerly Sierra Mantilla_x000d_
Correo: mayerly.sierra@cencosud.com.co_x000d_
Usuario AD: MSierraM_x000d_
Pais: Colombia_x000d_
Ubicacion: J126 JUMBO SAN SILVESTRE_x000d_
Zona: Colombia Oriente_x000d_
Unidad de Negocio: Supermercados_x000d_
Servicio: Tiendas &amp; Centros de Distribucion_x000d_
Telefono: 3115817998_x000d_
Anexo: 3115817998_x000d_
Descripcion: Solicito por favor revision de la pos periferica #19; ya que no enciende y desconocemos el motivo de la falla que esta presentando.</v>
      </c>
      <c r="I1844" t="str" xml:space="preserve">
        <v xml:space="preserve">Se realiza envio de "KEYBOARD POS TAG61-2 WHITH MSR_x000d_
Llega parte solicitada; se transfiere para su instalación	</v>
      </c>
      <c r="J1844" t="str">
        <v>Se realiza cambio de teclado en POS #19 del área de electro; se hacen pruebas de funcionamiento con la usuaria Amparo López; teclado ok y operativo</v>
      </c>
      <c r="K1844">
        <v>44901</v>
      </c>
      <c r="L1844">
        <v>44901</v>
      </c>
      <c r="M1844" t="str">
        <f>TEXT(L1844,"DDDDDDD")</f>
        <v>martes</v>
      </c>
      <c r="N1844" t="str">
        <v>J126 JUMBO SAN SILVESTRE</v>
      </c>
      <c r="O1844" t="str">
        <v>BARRANCABERMEJA</v>
      </c>
      <c r="P1844" t="str">
        <f>IF(ISBLANK(O1844),"0",(VLOOKUP(O1844,REGION,2,FALSE)))</f>
        <v>ORIENTE</v>
      </c>
      <c r="Q1844" t="str">
        <v>LUIS CARLOS ROJAS ACOSTA</v>
      </c>
      <c r="R1844">
        <f>IF(ISBLANK(Q1844),"0", VLOOKUP(Q1844,PERSONAL,2,FALSE))</f>
        <v>1096188137</v>
      </c>
      <c r="S1844" t="str">
        <v>DIRECTO</v>
      </c>
      <c r="T1844">
        <v>0.375</v>
      </c>
      <c r="U1844">
        <v>0.4166666666666667</v>
      </c>
      <c r="V1844">
        <f>IF(ISBLANK(T1844 ),"0",U1844-T1844)</f>
        <v>0.041666666666666685</v>
      </c>
      <c r="W1844">
        <v>0</v>
      </c>
      <c r="X1844">
        <f>NETWORKDAYS(K1844,L1843)</f>
        <v>1</v>
      </c>
      <c r="Y1844" t="str">
        <f>IF(X1844&lt;=2,"CUMPLE","NO CUMPLE")</f>
        <v>CUMPLE</v>
      </c>
    </row>
    <row r="1845" xml:space="preserve">
      <c r="A1845">
        <v>12907778</v>
      </c>
      <c r="B1845" t="str">
        <v>REQUEST</v>
      </c>
      <c r="C1845" t="str">
        <v>CERRADO</v>
      </c>
      <c r="D1845" t="str">
        <v>ELECTRO</v>
      </c>
      <c r="E1845" t="str">
        <v>POS</v>
      </c>
      <c r="F1845" t="str">
        <v>VISOR</v>
      </c>
      <c r="G1845" t="str">
        <v>WINCOR</v>
      </c>
      <c r="H1845"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Supermercados_x000d_
Servicio: Tiendas &amp; Centros de Distribucion_x000d_
Telefono: 3207999572_x000d_
Anexo: 7126410_x000d_
Descripcion: Buen dia solicito un visor cliente con la base para pos #19 ya que se encuentra dañada_x000d_
Numero de caja pos: 19</v>
      </c>
      <c r="I1845" t="str" xml:space="preserve">
        <v xml:space="preserve">Se realiza envio de "DISPLAY CLIENTE_x000d_
Llega parte solicitada; se transfiere para su instalación</v>
      </c>
      <c r="J1845" t="str">
        <v>Se realiza cambio de visor cliente para la POS#19 del área de electro. Se instala y se realizan pruebas de funcionamiento con resultado satisfactorio. El visor funciona correcto y queda operativo.</v>
      </c>
      <c r="K1845">
        <v>44901</v>
      </c>
      <c r="L1845">
        <v>44901</v>
      </c>
      <c r="M1845" t="str">
        <f>TEXT(L1845,"DDDDDDD")</f>
        <v>martes</v>
      </c>
      <c r="N1845" t="str">
        <v>J126 JUMBO SAN SILVESTRE</v>
      </c>
      <c r="O1845" t="str">
        <v>BARRANCABERMEJA</v>
      </c>
      <c r="P1845" t="str">
        <f>IF(ISBLANK(O1845),"0",(VLOOKUP(O1845,REGION,2,FALSE)))</f>
        <v>ORIENTE</v>
      </c>
      <c r="Q1845" t="str">
        <v>LUIS CARLOS ROJAS ACOSTA</v>
      </c>
      <c r="R1845">
        <f>IF(ISBLANK(Q1845),"0", VLOOKUP(Q1845,PERSONAL,2,FALSE))</f>
        <v>1096188137</v>
      </c>
      <c r="S1845" t="str">
        <v>DIRECTO</v>
      </c>
      <c r="T1845">
        <v>0.3333333333333333</v>
      </c>
      <c r="U1845">
        <v>0.375</v>
      </c>
      <c r="V1845">
        <f>IF(ISBLANK(T1845 ),"0",U1845-T1845)</f>
        <v>0.041666666666666685</v>
      </c>
      <c r="W1845">
        <v>1</v>
      </c>
      <c r="X1845">
        <f>NETWORKDAYS(K1845,L1844)</f>
        <v>1</v>
      </c>
      <c r="Y1845" t="str">
        <f>IF(X1845&lt;=2,"CUMPLE","NO CUMPLE")</f>
        <v>CUMPLE</v>
      </c>
    </row>
    <row r="1846" xml:space="preserve">
      <c r="A1846">
        <v>12935555</v>
      </c>
      <c r="B1846" t="str">
        <v>REQUEST</v>
      </c>
      <c r="C1846" t="str">
        <v>CERRADO</v>
      </c>
      <c r="D1846" t="str">
        <v>BAZAR</v>
      </c>
      <c r="E1846" t="str">
        <v>PDA</v>
      </c>
      <c r="F1846" t="str">
        <v>PDA</v>
      </c>
      <c r="G1846" t="str">
        <v>HONEYWELL</v>
      </c>
      <c r="H1846" t="str" xml:space="preserve">
        <v xml:space="preserve">Datos usuario_x000d_
Nombre: Ivan Herrera Mora_x000d_
Correo: Ivan.Herrera@cencosud.com.co_x000d_
Usuario AD: IHerrera_x000d_
Pais: Colombia_x000d_
Ubicacion: J126 JUMBO SAN SILVESTRE_x000d_
Zona: Colombia Oriente_x000d_
Unidad de Negocio: JUMBO_x000d_
Servicio: Tiendas &amp; Centros de Distribucion_x000d_
Telefono: 3012561956_x000d_
Anexo: 7126411_x000d_
Descripcion: PDT al iniciar genera error y presenta una pantalla pidiendo clave de inicio._x000d_
No deja realizar nada._x000d_
Indicar ubicacion del Equipo en tienda o oficinas: Bazar</v>
      </c>
      <c r="I1846" t="str" xml:space="preserve">
        <v xml:space="preserve">Solicitud pertenece a tienda remota._x000d_
Se realizan pruebas via movil con usuario y PDA esta desconfigurada._x000d_
Se solicita atención en sitio._x000d_
PDT/PDA|ESTANDAR HONEYWELL EDA 51 | Nº SERIE: 21178B060D_x000d_
Nº inventario: DI-034503</v>
      </c>
      <c r="J1846" t="str">
        <v>Se revisa PDA de área de Bazar por problemas de arranque; tiene clave al encendido y no deja hacer nada. Se realiza procedimiento de formateo y configuración con manual de procedimiento; se deja en red cswlan 12; se instalan apps de config; telnet; gavp. Se realizan pruebas de conexión y funcionamiento de la PDA con el jefe de sección Ivan Herrera; pruebas satisfactorias; la PDA queda con funcionamiento correcto y operativa.</v>
      </c>
      <c r="K1846">
        <v>44901</v>
      </c>
      <c r="L1846">
        <v>44901</v>
      </c>
      <c r="M1846" t="str">
        <f>TEXT(L1846,"DDDDDDD")</f>
        <v>martes</v>
      </c>
      <c r="N1846" t="str">
        <v>J126 JUMBO SAN SILVESTRE</v>
      </c>
      <c r="O1846" t="str">
        <v>BARRANCABERMEJA</v>
      </c>
      <c r="P1846" t="str">
        <f>IF(ISBLANK(O1846),"0",(VLOOKUP(O1846,REGION,2,FALSE)))</f>
        <v>ORIENTE</v>
      </c>
      <c r="Q1846" t="str">
        <v>LUIS CARLOS ROJAS ACOSTA</v>
      </c>
      <c r="R1846">
        <f>IF(ISBLANK(Q1846),"0", VLOOKUP(Q1846,PERSONAL,2,FALSE))</f>
        <v>1096188137</v>
      </c>
      <c r="S1846" t="str">
        <v>DIRECTO</v>
      </c>
      <c r="T1846">
        <v>0.4166666666666667</v>
      </c>
      <c r="U1846">
        <v>0.4583333333333333</v>
      </c>
      <c r="V1846">
        <f>IF(ISBLANK(T1846 ),"0",U1846-T1846)</f>
        <v>0.04166666666666663</v>
      </c>
      <c r="W1846">
        <v>1</v>
      </c>
      <c r="X1846">
        <f>NETWORKDAYS(K1846,L1845)</f>
        <v>1</v>
      </c>
      <c r="Y1846" t="str">
        <f>IF(X1846&lt;=2,"CUMPLE","NO CUMPLE")</f>
        <v>CUMPLE</v>
      </c>
    </row>
    <row r="1847" xml:space="preserve">
      <c r="A1847">
        <v>12935822</v>
      </c>
      <c r="B1847" t="str">
        <v>REQUEST</v>
      </c>
      <c r="C1847" t="str">
        <v>CERRADO</v>
      </c>
      <c r="D1847" t="str">
        <v>ELECTRO</v>
      </c>
      <c r="E1847" t="str">
        <v>POS</v>
      </c>
      <c r="F1847" t="str">
        <v>POS</v>
      </c>
      <c r="G1847" t="str">
        <v>WINCOR</v>
      </c>
      <c r="H1847" t="str">
        <v>Se solicita revisión punto de red POS 19 de electro</v>
      </c>
      <c r="I1847" t="str" xml:space="preserve">
        <v xml:space="preserve">Se solicita revisión punto de red POS 19 de electro; POS se encuentra operativa pero fuera de linea._x000d_
Area: Electro piso de venta</v>
      </c>
      <c r="J1847" t="str">
        <v>Se revisa punto de red de cpu pos #19; debido que no tiene conexión a red; pos fuera de linea. Se realiza revisión con acompañamiento del personal de mantenimiento; ya que el gabinete se encuentra en ubicación aerea de una columna y el personal de redes; para la ubicación y posterior conexión del punto; conexión que no fue identificada ni ubicada; el punto de red sigue desconectado; el switch actual tiene todos los puertos ocupados. En conferencia entre Ever Becerra soporte Cencosud y Deyssy Aricapa de Redes se define que se va a solicitar visita de proveedor para identifcar que el cable de la pos de electro llegue al gabinete; revisar la instalación de un switch Cisco de los que se retiraron para dar solución y habilitar el punto de la pos y habilitar puntos para futuras ampliaciones. Se transfiere para su gestión</v>
      </c>
      <c r="K1847">
        <v>44901</v>
      </c>
      <c r="L1847">
        <v>44901</v>
      </c>
      <c r="M1847" t="str">
        <f>TEXT(L1847,"DDDDDDD")</f>
        <v>martes</v>
      </c>
      <c r="N1847" t="str">
        <v>J126 JUMBO SAN SILVESTRE</v>
      </c>
      <c r="O1847" t="str">
        <v>BARRANCABERMEJA</v>
      </c>
      <c r="P1847" t="str">
        <f>IF(ISBLANK(O1847),"0",(VLOOKUP(O1847,REGION,2,FALSE)))</f>
        <v>ORIENTE</v>
      </c>
      <c r="Q1847" t="str">
        <v>LUIS CARLOS ROJAS ACOSTA</v>
      </c>
      <c r="R1847">
        <f>IF(ISBLANK(Q1847),"0", VLOOKUP(Q1847,PERSONAL,2,FALSE))</f>
        <v>1096188137</v>
      </c>
      <c r="S1847" t="str">
        <v>DIRECTO</v>
      </c>
      <c r="T1847">
        <v>0.4583333333333333</v>
      </c>
      <c r="U1847">
        <v>0.5</v>
      </c>
      <c r="V1847">
        <f>IF(ISBLANK(T1847 ),"0",U1847-T1847)</f>
        <v>0.041666666666666685</v>
      </c>
      <c r="W1847">
        <v>0</v>
      </c>
      <c r="X1847">
        <f>NETWORKDAYS(K1847,L1846)</f>
        <v>1</v>
      </c>
      <c r="Y1847" t="str">
        <f>IF(X1847&lt;=2,"CUMPLE","NO CUMPLE")</f>
        <v>CUMPLE</v>
      </c>
    </row>
    <row r="1848" xml:space="preserve">
      <c r="A1848">
        <v>12936393</v>
      </c>
      <c r="B1848" t="str">
        <v>INCIDENT</v>
      </c>
      <c r="C1848" t="str">
        <v>CERRADO</v>
      </c>
      <c r="D1848" t="str">
        <v>LINEAL DE CAJAS</v>
      </c>
      <c r="E1848" t="str">
        <v>POS</v>
      </c>
      <c r="F1848" t="str">
        <v>POS</v>
      </c>
      <c r="G1848" t="str">
        <v>WINCOR</v>
      </c>
      <c r="H1848"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Supermercados_x000d_
Servicio: Tiendas &amp; Centros de Distribucion_x000d_
Telefono: 3013402237_x000d_
Anexo: 8872700_x000d_
Descripcion: buena tarde:_x000d_
por favor me colabora con la pos 19 de venta institucional de la tienda jumbo girardot 47 serial 6427724891 ya que el dio de hoy se encuentra apagada y no prende y se necesita realizar registro de venta institucional._x000d_
Numero de inventario si se tiene: 19_x000d_
Numero de caja: 19</v>
      </c>
      <c r="I1848" t="str" xml:space="preserve">
        <v xml:space="preserve">Buen día_x000d_
Solicito de su ayuda para verificación de la pos 19 es de ventas institucionales y esta apagada y no prende validar si le esta llegando energía; revisar estado de cable de poder si se logra prender también validar que quede en línea._x000d_
Equipo pos_x000d_
Marca: WINCOR_x000d_
Modelo: beetle-m_x000d_
Seriales: 6522263200_x000d_
Ubicación: Línea de cajas_x000d_
Contacto en linda : Xavier Camargo 3013402237</v>
      </c>
      <c r="J1848" t="str">
        <v>Se realiza revisión de la pos 19 y se encuentra apagada. Se procede a revisar su fuente de voltaje; conexiones; mantenimiento general y la pos enciende normalmente pero queda fuera de línea; sin red. Se le hace seguimiento al cableado que va al punto de red y se evidencia mal ajustados los pines del punto de red. Se ajustan los pines uno a uno; se pone a pruebas la pos y responde correctamente. Se entrega pos opetariva</v>
      </c>
      <c r="K1848">
        <v>44901</v>
      </c>
      <c r="L1848">
        <v>44901</v>
      </c>
      <c r="M1848" t="str">
        <f>TEXT(L1848,"DDDDDDD")</f>
        <v>martes</v>
      </c>
      <c r="N1848" t="str">
        <v>J047 JUMBO GIRARDOT</v>
      </c>
      <c r="O1848" t="str">
        <v>GIRARDOT</v>
      </c>
      <c r="P1848" t="str">
        <f>IF(ISBLANK(O1848),"0",(VLOOKUP(O1848,REGION,2,FALSE)))</f>
        <v>OCCIDENTE</v>
      </c>
      <c r="Q1848" t="str">
        <v>RAFAEL ARDILA PUENTES</v>
      </c>
      <c r="R1848">
        <f>IF(ISBLANK(Q1848),"0", VLOOKUP(Q1848,PERSONAL,2,FALSE))</f>
        <v>1018419858</v>
      </c>
      <c r="S1848" t="str">
        <v>ALIADO</v>
      </c>
      <c r="T1848">
        <v>0.625</v>
      </c>
      <c r="U1848">
        <v>0.7083333333333334</v>
      </c>
      <c r="V1848">
        <f>IF(ISBLANK(T1848 ),"0",U1848-T1848)</f>
        <v>0.08333333333333337</v>
      </c>
      <c r="W1848">
        <v>1</v>
      </c>
      <c r="X1848">
        <f>NETWORKDAYS(K1848,L1847)</f>
        <v>1</v>
      </c>
      <c r="Y1848" t="str">
        <f>IF(X1848&lt;=2,"CUMPLE","NO CUMPLE")</f>
        <v>CUMPLE</v>
      </c>
    </row>
    <row r="1849" xml:space="preserve">
      <c r="A1849">
        <v>12928267</v>
      </c>
      <c r="B1849" t="str">
        <v>INCIDENT</v>
      </c>
      <c r="C1849" t="str">
        <v>CERRADO</v>
      </c>
      <c r="D1849" t="str">
        <v>LINEAL DE CAJAS</v>
      </c>
      <c r="E1849" t="str">
        <v>POS</v>
      </c>
      <c r="F1849" t="str">
        <v>POS</v>
      </c>
      <c r="G1849" t="str">
        <v>WINCOR</v>
      </c>
      <c r="H1849"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18 con serial 6498501827 le falla teclado y gaveta.(para revision)_x000d_
</v>
      </c>
      <c r="I1849" t="str" xml:space="preserve">
        <v xml:space="preserve">	_x000d_
Nos ayudan con la validación física.</v>
      </c>
      <c r="J1849" t="str">
        <v>Se solicita  la información de la pos 18 y se realiza una inspección; observando que la pos en cuestión está sin operación. Al destapar se observa que no tiene disco y se informa al encargado Denis  quien indica que  la idea es ponerla a trabajar en el punto de cárnicos. Se informó a Harold Gonzalez quien indica que se realice un inventario de dispositivo pos para su evaluación y poner en funcionamiento. Se procede a realizar el inventario observando que la pos tiene los siguientes elementos (visor de usuario; cable de poder; cable impresora; cable de red corto) y carece de los siguientes elementos (visor de precios clientes; lector de barras; impresora; disco duro; teclado con su respectivo cable de conexión; cable de poder de impresora). Se le informa a funcionario Dennis; quien consulta con el gerente de la tienda; Bernardo; quien indica que se debe poner punto pos en los días de temporada de cárnicos ante del 15 diciembre. Se le informa a Harold quien indica que van a solicitar la pos en medio de la actividad. Se toma inventario de la pos 17 para solicitar y corroborar seriales asignados de pos. Indican que en una PDA que se desprogramó el aplicativo Genesix dándole solución.</v>
      </c>
      <c r="K1849">
        <v>44901</v>
      </c>
      <c r="L1849">
        <v>44902</v>
      </c>
      <c r="M1849" t="str">
        <f>TEXT(L1849,"DDDDDDD")</f>
        <v>miércoles</v>
      </c>
      <c r="N1849" t="str">
        <v>J036 JUMBO POPAYAN CAMPANARIO</v>
      </c>
      <c r="O1849" t="str">
        <v>POPAYAN</v>
      </c>
      <c r="P1849" t="str">
        <f>IF(ISBLANK(O1849),"0",(VLOOKUP(O1849,REGION,2,FALSE)))</f>
        <v>OCCIDENTE</v>
      </c>
      <c r="Q1849" t="str">
        <v>DANIEL FERNANDO PAREDES ARTEAGA</v>
      </c>
      <c r="R1849">
        <f>IF(ISBLANK(Q1849),"0", VLOOKUP(Q1849,PERSONAL,2,FALSE))</f>
        <v>10301691</v>
      </c>
      <c r="S1849" t="str">
        <v>DIRECTO</v>
      </c>
      <c r="T1849">
        <v>0.3402777777777778</v>
      </c>
      <c r="U1849">
        <v>0.4895833333333333</v>
      </c>
      <c r="V1849">
        <f>IF(ISBLANK(T1849 ),"0",U1849-T1849)</f>
        <v>0.14930555555555552</v>
      </c>
      <c r="W1849">
        <v>2</v>
      </c>
      <c r="X1849">
        <f>NETWORKDAYS(K1849,L1848)</f>
        <v>1</v>
      </c>
      <c r="Y1849" t="str">
        <f>IF(X1849&lt;=2,"CUMPLE","NO CUMPLE")</f>
        <v>CUMPLE</v>
      </c>
    </row>
    <row r="1850" xml:space="preserve">
      <c r="A1850">
        <v>12917287</v>
      </c>
      <c r="B1850" t="str">
        <v>REQUEST</v>
      </c>
      <c r="C1850" t="str">
        <v>CERRADO</v>
      </c>
      <c r="D1850" t="str">
        <v>CONTRALOR</v>
      </c>
      <c r="E1850" t="str">
        <v>RELOJ</v>
      </c>
      <c r="F1850" t="str">
        <v>BIOMETRICO</v>
      </c>
      <c r="G1850" t="str">
        <v>SUPREMA</v>
      </c>
      <c r="H1850" t="str" xml:space="preserve">
        <v xml:space="preserve">Datos usuario_x000d_
Nombre: Javier Pineros Garzon_x000d_
Correo: Javier.PinerosGarzon@cencosud.com.co_x000d_
Usuario AD: jpinerog_x000d_
Pais: Colombia_x000d_
Ubicacion: J047 JUMBO GIRARDOT_x000d_
Zona: Colombia Occidente_x000d_
Unidad de Negocio: JUMBO_x000d_
Servicio: null_x000d_
Telefono: 3044310069_x000d_
Anexo: 8872700_x000d_
Descripcion: Se presenta hora no real en reloj de control reloj; se refleja una hora adelantado a la hora real_x000d_
Numero de inventario: 014884 / 024422</v>
      </c>
      <c r="I1850" t="str">
        <v xml:space="preserve">continua presentando fallas en el reloj biométrico; se adelanta o se atrasa una hora en el reloj de control reloj	</v>
      </c>
      <c r="J1850" t="str">
        <v>Se realiza configuración de reloj de marcaje y se deja a prueba durante 3 días; desde el 6 hasta el 9 de diciembre y el reloj funciona correctamente; se realiza seguimiento durante esos días; sin novedad</v>
      </c>
      <c r="K1850">
        <v>44901</v>
      </c>
      <c r="L1850">
        <v>44902</v>
      </c>
      <c r="M1850" t="str">
        <f>TEXT(L1850,"DDDDDDD")</f>
        <v>miércoles</v>
      </c>
      <c r="N1850" t="str">
        <v>J047 JUMBO GIRARDOT</v>
      </c>
      <c r="O1850" t="str">
        <v>GIRARDOT</v>
      </c>
      <c r="P1850" t="str">
        <f>IF(ISBLANK(O1850),"0",(VLOOKUP(O1850,REGION,2,FALSE)))</f>
        <v>OCCIDENTE</v>
      </c>
      <c r="Q1850" t="str">
        <v>RAFAEL ARDILA PUENTES</v>
      </c>
      <c r="R1850">
        <f>IF(ISBLANK(Q1850),"0", VLOOKUP(Q1850,PERSONAL,2,FALSE))</f>
        <v>1018419858</v>
      </c>
      <c r="S1850" t="str">
        <v>ALIADO</v>
      </c>
      <c r="T1850">
        <v>0.375</v>
      </c>
      <c r="U1850">
        <v>0.4166666666666667</v>
      </c>
      <c r="V1850">
        <f>IF(ISBLANK(T1850 ),"0",U1850-T1850)</f>
        <v>0.041666666666666685</v>
      </c>
      <c r="W1850">
        <v>1</v>
      </c>
      <c r="X1850">
        <f>NETWORKDAYS(K1850,L1849)</f>
        <v>2</v>
      </c>
      <c r="Y1850" t="str">
        <f>IF(X1850&lt;=2,"CUMPLE","NO CUMPLE")</f>
        <v>CUMPLE</v>
      </c>
    </row>
    <row r="1851" xml:space="preserve">
      <c r="A1851">
        <v>12936106</v>
      </c>
      <c r="B1851" t="str">
        <v>REQUEST</v>
      </c>
      <c r="C1851" t="str">
        <v>CERRADO</v>
      </c>
      <c r="D1851" t="str">
        <v>DOMICILIOS</v>
      </c>
      <c r="E1851" t="str">
        <v>PDA</v>
      </c>
      <c r="F1851" t="str">
        <v>PDA</v>
      </c>
      <c r="G1851" t="str">
        <v>HONEYWELL</v>
      </c>
      <c r="H1851"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CONFIGURACION DE PDA CON SERIAL 21178B0578_x000d_
CON URGUENCIA_x000d_
Seccion de la tienda en donde se ubica la PDT o usuario: DOMICILIOS_x000d_
</v>
      </c>
      <c r="I1851" t="str" xml:space="preserve">
        <v xml:space="preserve">Solicitó de su ayuda para revisar pda de domicilios que no está funcionando ya que presenta reinicio contante por favor actualizarle el firmware siguiendo el paso a paso del manual enviado para solucionar la novedad_x000d_
Tienda: Girardot J047_x000d_
Equipo: PDA_x000d_
Marca: HONEYWELL_x000d_
Modelo: EDA51_x000d_
Serial: 21178B0578_x000d_
Ubicación Domicilios_x000d_
Contacto : Elena Rivera 313 3739016</v>
      </c>
      <c r="J1851" t="str">
        <v>Se realiza revisión y se encuentra la pda bloqueada en logo de Honeywell y no inicia correctamente. Se procede a realizar un reinicio forzado a la pda para corregirle el error. Luego del reinicio se corrige error y se configura nuevamente sus parámetros para E-commerce. Se guarda su configuración para que unicamente tengan acceso a las apps que los usuarios utilizan. Se pone a pruebas OK</v>
      </c>
      <c r="K1851">
        <v>44904</v>
      </c>
      <c r="L1851">
        <v>44904</v>
      </c>
      <c r="M1851" t="str">
        <f>TEXT(L1851,"DDDDDDD")</f>
        <v>viernes</v>
      </c>
      <c r="N1851" t="str">
        <v>J047 JUMBO GIRARDOT</v>
      </c>
      <c r="O1851" t="str">
        <v>GIRARDOT</v>
      </c>
      <c r="P1851" t="str">
        <f>IF(ISBLANK(O1851),"0",(VLOOKUP(O1851,REGION,2,FALSE)))</f>
        <v>OCCIDENTE</v>
      </c>
      <c r="Q1851" t="str">
        <v>RAFAEL ARDILA PUENTES</v>
      </c>
      <c r="R1851">
        <f>IF(ISBLANK(Q1851),"0", VLOOKUP(Q1851,PERSONAL,2,FALSE))</f>
        <v>1018419858</v>
      </c>
      <c r="S1851" t="str">
        <v>ALIADO</v>
      </c>
      <c r="T1851">
        <v>0.3854166666666667</v>
      </c>
      <c r="U1851">
        <v>0.4270833333333333</v>
      </c>
      <c r="V1851">
        <f>IF(ISBLANK(T1851 ),"0",U1851-T1851)</f>
        <v>0.04166666666666663</v>
      </c>
      <c r="W1851">
        <v>0</v>
      </c>
      <c r="X1851">
        <f>NETWORKDAYS(K1851,L1850)</f>
        <v>-3</v>
      </c>
      <c r="Y1851" t="str">
        <f>IF(X1851&lt;=2,"CUMPLE","NO CUMPLE")</f>
        <v>CUMPLE</v>
      </c>
    </row>
    <row r="1852" xml:space="preserve">
      <c r="A1852">
        <v>12938368</v>
      </c>
      <c r="B1852" t="str">
        <v>INCIDENT</v>
      </c>
      <c r="C1852" t="str">
        <v>CERRADO</v>
      </c>
      <c r="D1852" t="str">
        <v>TIENDA</v>
      </c>
      <c r="E1852" t="str">
        <v>PDA</v>
      </c>
      <c r="F1852" t="str">
        <v>PDA</v>
      </c>
      <c r="G1852" t="str">
        <v>HONEYWELL</v>
      </c>
      <c r="H1852" t="str" xml:space="preserve">
        <v xml:space="preserve">Datos usuario_x000d_
Nombre: John William Correal Cruz_x000d_
Correo: JohnWilliam.CorrealCruz@cencosud.com.co_x000d_
Usuario AD: JOCorreal_x000d_
Pais: Colombia_x000d_
Ubicacion: M179 METRO PITALITO_x000d_
Zona: Colombia Occidente_x000d_
Unidad de Negocio: METRO_x000d_
Servicio: null_x000d_
Telefono: 6805894_x000d_
Anexo: 3213905355_x000d_
Descripcion: buenos dias_x000d_
para solicitar de su colaboracion con la PDT S/N 21175B72D1 ya que cuando estoy trabajandola se queda pausada y no recibe las ordenes que se leda y se minimiza la pantalla frecuentemente este inconveniente ya antes lo habia reportado pero nada que me dan solucion._x000d_
agradezco de su colaboracion</v>
      </c>
      <c r="I1852" t="str">
        <v>autorizacion para que el tecnico de isit visite la tienda para la validacion de la pdt; es necesario instalar el firmware que se le instalo a la pdt de inventarios de la tienda</v>
      </c>
      <c r="J1852" t="str">
        <v>Se llega a sitio y se procede con validaciones de ingreso. Realizamos ubicación del usuario y del equipo. Procedemos con la intervención del mismo realizando copia de firmware actualizado a una tarjeta micro sd y la pasamos de esta forma a la pda en modo reset factory; realizamos el respectivo formateo y procedemos con la configuración según instructivo. Procedemos a configurar wlan12 según lo estipulado; realizamos instalación y configuración de software. Realizamos aseguramiento de la pda y procedemos a entregar el dispositivo; el forro; cargador y cable al usuario. Procedmos a realizar pruebas por cada sección de la tienda quedando el usuario a plena satisfacción con el dispositivo. Se procede con el cierre del ticket quedando el equipo completamente operativo y funcional.</v>
      </c>
      <c r="K1852">
        <v>44904</v>
      </c>
      <c r="L1852">
        <v>44905</v>
      </c>
      <c r="M1852" t="str">
        <f>TEXT(L1852,"DDDDDDD")</f>
        <v>sábado</v>
      </c>
      <c r="N1852" t="str">
        <v>M179 METRO PITALITO</v>
      </c>
      <c r="O1852" t="str">
        <v>PITALITO</v>
      </c>
      <c r="P1852" t="str">
        <f>IF(ISBLANK(O1852),"0",(VLOOKUP(O1852,REGION,2,FALSE)))</f>
        <v>OCCIDENTE</v>
      </c>
      <c r="Q1852" t="str">
        <v>EMERSON PALACIOS MARTINEZ</v>
      </c>
      <c r="R1852">
        <f>IF(ISBLANK(Q1852),"0", VLOOKUP(Q1852,PERSONAL,2,FALSE))</f>
        <v>13723524</v>
      </c>
      <c r="S1852" t="str">
        <v>ALIADO</v>
      </c>
      <c r="T1852">
        <v>0.25</v>
      </c>
      <c r="U1852">
        <v>0.3125</v>
      </c>
      <c r="V1852">
        <f>IF(ISBLANK(T1852 ),"0",U1852-T1852)</f>
        <v>0.0625</v>
      </c>
      <c r="W1852">
        <v>1</v>
      </c>
      <c r="X1852">
        <f>NETWORKDAYS(K1852,L1851)</f>
        <v>1</v>
      </c>
      <c r="Y1852" t="str">
        <f>IF(X1852&lt;=2,"CUMPLE","NO CUMPLE")</f>
        <v>CUMPLE</v>
      </c>
    </row>
    <row r="1853" xml:space="preserve">
      <c r="A1853">
        <v>12941566</v>
      </c>
      <c r="B1853" t="str">
        <v>REQUEST</v>
      </c>
      <c r="C1853" t="str">
        <v>CERRADO</v>
      </c>
      <c r="D1853" t="str">
        <v>TIENDA</v>
      </c>
      <c r="E1853" t="str">
        <v>PDA</v>
      </c>
      <c r="F1853" t="str">
        <v>PDA</v>
      </c>
      <c r="G1853" t="str">
        <v>HONEYWELL</v>
      </c>
      <c r="H1853" t="str" xml:space="preserve">
        <v xml:space="preserve">Datos usuario_x000d_
Nombre: John Edwin Gutierrez Gomez_x000d_
Correo: John.Gutierrez@cencosud.com.co_x000d_
Usuario AD: JEGGomez_x000d_
Pais: Colombia_x000d_
Ubicacion: J191 JUMBO CHIA BAZAR_x000d_
Zona: Colombia Bogota_x000d_
Unidad de Negocio: Supermercados_x000d_
Servicio: Tiendas &amp; Centros de Distribucion_x000d_
Telefono: 1232161_x000d_
Anexo: null_x000d_
Descripcion: zebra portable_x000d_
</v>
      </c>
      <c r="I1853" t="str">
        <v>Configuracion de la Zebra Portable a la red WIFI con el usuario de tienda</v>
      </c>
      <c r="J1853" t="str">
        <v>Se hace la configuración de la impresora pero no se engancha a la red. Se hace la prueba con otro dispositivo para conectarlo a la red y lo hace sin ningún problema. Se intenta conectar la impresora con el nombre con el que aparece en el Genesix pero tampoco se logra. Así que se restablecen todos los parámetros de fabrica y se hace toda la configuración; aquí ya se logra hacer la conexión. Se hacen las pruebas de impresión pero después de imprimir algunas etiquetas la impresora deja de recibir información y no responde PING. Se debe apagar y encender nuevamente la impresora para que vuelva a imprimir. Así que  en comunicación con el área de redes establecen que el servicio de claro estaba caído y que por esto la impresora estaba trabajando con intermitencia. Se deja operativo el equipo.</v>
      </c>
      <c r="K1853">
        <v>44904</v>
      </c>
      <c r="L1853">
        <v>44907</v>
      </c>
      <c r="M1853" t="str">
        <f>TEXT(L1853,"DDDDDDD")</f>
        <v>lunes</v>
      </c>
      <c r="N1853" t="str">
        <v>J191 JUMBO CHIA BAZAR</v>
      </c>
      <c r="O1853" t="str">
        <v>CHIA</v>
      </c>
      <c r="P1853" t="str">
        <f>IF(ISBLANK(O1853),"0",(VLOOKUP(O1853,REGION,2,FALSE)))</f>
        <v>BOGOTA</v>
      </c>
      <c r="Q1853" t="str">
        <v>ALEXANDER CASTILLO SOTELO</v>
      </c>
      <c r="R1853">
        <f>IF(ISBLANK(Q1853),"0", VLOOKUP(Q1853,PERSONAL,2,FALSE))</f>
        <v>80216449</v>
      </c>
      <c r="S1853" t="str">
        <v>ALIADO</v>
      </c>
      <c r="T1853">
        <v>0.4166666666666667</v>
      </c>
      <c r="U1853">
        <v>0.5208333333333334</v>
      </c>
      <c r="V1853">
        <f>IF(ISBLANK(T1853 ),"0",U1853-T1853)</f>
        <v>0.10416666666666669</v>
      </c>
      <c r="W1853">
        <v>1</v>
      </c>
      <c r="X1853">
        <f>NETWORKDAYS(K1853,L1852)</f>
        <v>1</v>
      </c>
      <c r="Y1853" t="str">
        <f>IF(X1853&lt;=2,"CUMPLE","NO CUMPLE")</f>
        <v>CUMPLE</v>
      </c>
    </row>
    <row r="1854" xml:space="preserve">
      <c r="A1854">
        <v>12936026</v>
      </c>
      <c r="B1854" t="str">
        <v>REQUEST</v>
      </c>
      <c r="C1854" t="str">
        <v>CERRADO</v>
      </c>
      <c r="D1854" t="str">
        <v>PISO DE VENTA</v>
      </c>
      <c r="E1854" t="str">
        <v>VERIFICADOR</v>
      </c>
      <c r="F1854" t="str">
        <v>VERIFICADOR</v>
      </c>
      <c r="G1854" t="str">
        <v>NEWLAND</v>
      </c>
      <c r="H1854" t="str" xml:space="preserve">
        <v xml:space="preserve">Datos usuario_x000d_
Nombre: David Felipe Naranjo Prieto_x000d_
Correo: davidfelipe.naranjoprieto@cencosud.com.co_x000d_
Usuario AD: DANaranjo_x000d_
Pais: Colombia_x000d_
Ubicacion: Z047 EDS GIRARDOT_x000d_
Zona: Colombia Occidente_x000d_
Unidad de Negocio: JUMBO_x000d_
Servicio: null_x000d_
Telefono: 3182496847_x000d_
Anexo: 7730111_x000d_
Descripcion: Buenas tardes!_x000d_
_x000d_
Solicito su ayuda para cambiar el verificador ubicado en la columna del lineal de licores._x000d_
_x000d_
agradezco su colaboracion.</v>
      </c>
      <c r="I1854" t="str" xml:space="preserve">
        <v xml:space="preserve">Solicito de su ayuda para revisar verificador de precios ubicado en el área de licores ya que presenta fallas para scanear los productos este prendido el láser pero al momento de pasar los productos no los lee; realizar configuración de desde cero para descartar archivos corruptos; si no se logra reparar el equipo por favor indicar el diagnóstico y posible solución_x000d_
Tienda: J047_x000d_
Equipo: VERIFICADOR DE PRECIOS_x000d_
Marca: Newland_x000d_
Modelo: NQ1000_x000d_
Serial: NQ2C8H000736_x000d_
DI-030750_x000d_
Contacto :David Naranjo 3182496847</v>
      </c>
      <c r="J1854" t="str" xml:space="preserve">
        <v xml:space="preserve">Servicio atendido el 09/12/22_x000d_
Se realiza revisión del verificador de precios; se realiza su configuración paso a paso con el manual de servicio. Se configura correctamente y se pone a pruebas escaneando productos y funciona correctamente. Se instala en punto original de licores; con novedad que se demora un poco al leer los códigos pero hace la consulta de manera correcta</v>
      </c>
      <c r="K1854">
        <v>44907</v>
      </c>
      <c r="L1854">
        <v>44907</v>
      </c>
      <c r="M1854" t="str">
        <f>TEXT(L1854,"DDDDDDD")</f>
        <v>lunes</v>
      </c>
      <c r="N1854" t="str">
        <v>J047 JUMBO GIRARDOT</v>
      </c>
      <c r="O1854" t="str">
        <v>GIRARDOT</v>
      </c>
      <c r="P1854" t="str">
        <f>IF(ISBLANK(O1854),"0",(VLOOKUP(O1854,REGION,2,FALSE)))</f>
        <v>OCCIDENTE</v>
      </c>
      <c r="Q1854" t="str">
        <v>RAFAEL ARDILA PUENTES</v>
      </c>
      <c r="R1854">
        <f>IF(ISBLANK(Q1854),"0", VLOOKUP(Q1854,PERSONAL,2,FALSE))</f>
        <v>1018419858</v>
      </c>
      <c r="S1854" t="str">
        <v>ALIADO</v>
      </c>
      <c r="T1854">
        <v>0.3333333333333333</v>
      </c>
      <c r="U1854">
        <v>0.3854166666666667</v>
      </c>
      <c r="V1854">
        <f>IF(ISBLANK(T1854 ),"0",U1854-T1854)</f>
        <v>0.05208333333333337</v>
      </c>
      <c r="W1854">
        <v>1</v>
      </c>
      <c r="X1854">
        <f>NETWORKDAYS(K1854,L1853)</f>
        <v>1</v>
      </c>
      <c r="Y1854" t="str">
        <f>IF(X1854&lt;=2,"CUMPLE","NO CUMPLE")</f>
        <v>CUMPLE</v>
      </c>
    </row>
    <row r="1855" xml:space="preserve">
      <c r="A1855">
        <v>12945540</v>
      </c>
      <c r="B1855" t="str">
        <v>INCIDENT</v>
      </c>
      <c r="C1855" t="str">
        <v>CERRADO</v>
      </c>
      <c r="D1855" t="str">
        <v>LINEAL DE CAJAS</v>
      </c>
      <c r="E1855" t="str">
        <v>POS</v>
      </c>
      <c r="F1855" t="str">
        <v>IMPRESORA</v>
      </c>
      <c r="G1855" t="str">
        <v>WINCOR</v>
      </c>
      <c r="H1855" t="str" xml:space="preserve">
        <v xml:space="preserve">Datos usuario_x000d_
Nombre: Leidy Karina Baez Gomez_x000d_
Correo: LeidyKarina.BaezGomez@cencosud.com.co_x000d_
Usuario AD: Lekbaezg_x000d_
Pais: Colombia_x000d_
Ubicacion: J191 JUMBO CHIA BAZAR_x000d_
Zona: Colombia Bogota_x000d_
Unidad de Negocio: Mejoramiento del Hogar_x000d_
Servicio: Tiendas &amp; Centros de Distribucion_x000d_
Telefono: 3102607143_x000d_
Anexo: null_x000d_
Descripcion: Buenos Dias_x000d_
Me colabora por favor con la caja 4 ya que esta bloqueada. cordial saludo_x000d_
Numero de caja: 4</v>
      </c>
      <c r="I1855" t="str">
        <v>Validar la POS 4 que se esta apagando la impresora</v>
      </c>
      <c r="J1855" t="str">
        <v>Se realiza la revisión de las conexiones de toda la POS. Se Observa que todos los cables estan muy tensionados y por esto la impresora se desconecta; así que se sueltan todos los cables y se acomodan mejor. Se hecen las pruebas y se deja operativa la caja.</v>
      </c>
      <c r="K1855">
        <v>44907</v>
      </c>
      <c r="L1855">
        <v>44907</v>
      </c>
      <c r="M1855" t="str">
        <f>TEXT(L1855,"DDDDDDD")</f>
        <v>lunes</v>
      </c>
      <c r="N1855" t="str">
        <v>J191 JUMBO CHIA BAZAR</v>
      </c>
      <c r="O1855" t="str">
        <v>CHIA</v>
      </c>
      <c r="P1855" t="str">
        <f>IF(ISBLANK(O1855),"0",(VLOOKUP(O1855,REGION,2,FALSE)))</f>
        <v>BOGOTA</v>
      </c>
      <c r="Q1855" t="str">
        <v>ALEXANDER CASTILLO SOTELO</v>
      </c>
      <c r="R1855">
        <f>IF(ISBLANK(Q1855),"0", VLOOKUP(Q1855,PERSONAL,2,FALSE))</f>
        <v>80216449</v>
      </c>
      <c r="S1855" t="str">
        <v>ALIADO</v>
      </c>
      <c r="T1855">
        <v>0.5208333333333334</v>
      </c>
      <c r="U1855">
        <v>0.5729166666666666</v>
      </c>
      <c r="V1855">
        <f>IF(ISBLANK(T1855 ),"0",U1855-T1855)</f>
        <v>0.05208333333333326</v>
      </c>
      <c r="W1855">
        <v>1</v>
      </c>
      <c r="X1855">
        <f>NETWORKDAYS(K1855,L1854)</f>
        <v>1</v>
      </c>
      <c r="Y1855" t="str">
        <f>IF(X1855&lt;=2,"CUMPLE","NO CUMPLE")</f>
        <v>CUMPLE</v>
      </c>
    </row>
    <row r="1856" xml:space="preserve">
      <c r="A1856">
        <v>12936745</v>
      </c>
      <c r="B1856" t="str">
        <v>REQUEST</v>
      </c>
      <c r="C1856" t="str">
        <v>CERRADO</v>
      </c>
      <c r="D1856" t="str">
        <v>OFICINA COMERCIAL</v>
      </c>
      <c r="E1856" t="str">
        <v>CPU</v>
      </c>
      <c r="F1856" t="str">
        <v>CPU</v>
      </c>
      <c r="G1856" t="str">
        <v>LENOVO</v>
      </c>
      <c r="H1856"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Buenas tardes;_x000d_
_x000d_
Solicito por favor su colaboracion para revisar el punto de red del computador AD -040350 inventario 023808 asignado al area de calidad</v>
      </c>
      <c r="I1856" t="str">
        <v>Jefe su autorizacion para envio del tecnico para revision de punto de red del area de calidad; Gracias</v>
      </c>
      <c r="J1856" t="str">
        <v>Indican que el equipo de calidad se encuentra sin conexión de red. Se procede a realizar pruebas al cableado y conexiones todo con normalidad; se identifica el punto de datos como D11 y tiene comunicación con el rack en el swich puerto 10. Se realiza comuniación con Redes para que colaboren con la configuración y desbloqueo del puerto. Redes solicitan un tiempo de espera porque se encuentra en reunión. Mientras tanto se ingresa con clave de administrador para sacar la MAC del equipo; que luego se envía a Redes; validan y queda activo y configurado el puerto pero al realizar la prueba con el usuario arroja un error de seguridad indicando que ha perdido el dominio. Se procede a eliminar y reconfigurar en el dominio el hostname del equipo; se confirma que quede en el grupo corporativo correcto; se realiza prueba con el usuario siendo exitosas. En medio de la actividad el soporte Harold Gonzalez solicita el apoyo con la ubicación y conexión remota de un usuario para activar políticas de grupo. Se confirma la correcta operación del equipo</v>
      </c>
      <c r="K1856">
        <v>44907</v>
      </c>
      <c r="L1856">
        <v>44908</v>
      </c>
      <c r="M1856" t="str">
        <f>TEXT(L1856,"DDDDDDD")</f>
        <v>martes</v>
      </c>
      <c r="N1856" t="str">
        <v>J036 JUMBO POPAYAN CAMPANARIO</v>
      </c>
      <c r="O1856" t="str">
        <v>POPAYAN</v>
      </c>
      <c r="P1856" t="str">
        <f>IF(ISBLANK(O1856),"0",(VLOOKUP(O1856,REGION,2,FALSE)))</f>
        <v>OCCIDENTE</v>
      </c>
      <c r="Q1856" t="str">
        <v>DANIEL FERNANDO PAREDES ARTEAGA</v>
      </c>
      <c r="R1856">
        <f>IF(ISBLANK(Q1856),"0", VLOOKUP(Q1856,PERSONAL,2,FALSE))</f>
        <v>10301691</v>
      </c>
      <c r="S1856" t="str">
        <v>DIRECTO</v>
      </c>
      <c r="T1856">
        <v>0.3402777777777778</v>
      </c>
      <c r="U1856">
        <v>0.4791666666666667</v>
      </c>
      <c r="V1856">
        <f>IF(ISBLANK(T1856 ),"0",U1856-T1856)</f>
        <v>0.1388888888888889</v>
      </c>
      <c r="W1856">
        <v>2</v>
      </c>
      <c r="X1856">
        <f>NETWORKDAYS(K1856,L1855)</f>
        <v>1</v>
      </c>
      <c r="Y1856" t="str">
        <f>IF(X1856&lt;=2,"CUMPLE","NO CUMPLE")</f>
        <v>CUMPLE</v>
      </c>
    </row>
    <row r="1857" xml:space="preserve">
      <c r="A1857">
        <v>12948949</v>
      </c>
      <c r="B1857" t="str">
        <v>INCIDENT</v>
      </c>
      <c r="C1857" t="str">
        <v>CERRADO</v>
      </c>
      <c r="D1857" t="str">
        <v>TIENDA</v>
      </c>
      <c r="E1857" t="str">
        <v>PDA</v>
      </c>
      <c r="F1857" t="str">
        <v>PDA</v>
      </c>
      <c r="G1857" t="str">
        <v>HONEYWELL</v>
      </c>
      <c r="H1857" t="str" xml:space="preserve">
        <v xml:space="preserve">Datos usuario_x000d_
Nombre: John William Correal Cruz_x000d_
Correo: JohnWilliam.CorrealCruz@cencosud.com.co_x000d_
Usuario AD: JOCorreal_x000d_
Pais: Colombia_x000d_
Ubicacion: M179 METRO PITALITO_x000d_
Zona: Colombia Occidente_x000d_
Unidad de Negocio: METRO_x000d_
Servicio: null_x000d_
Telefono: 6805894_x000d_
Anexo: 3213905355_x000d_
Descripcion: buenos dias para solicitar de colaboracion es que la PDT de SN 21175B7690 presenta la misma falla de que se minimiza y se queda pausada igual que la anterior que revisaron en estos dias y solicito de su colaboracion para el soporte tecnico_x000d_
agradezco de su colaboracion brindada</v>
      </c>
      <c r="I1857" t="str" xml:space="preserve">
        <v xml:space="preserve">jefe Miguel por favor me colabora con la autorizacion para que el tecnico de isit visite la tienda para la validacion de la pdt de piso de venta; es necesario instalar el firmware que se le instalo a la pdt de inventarios de la tienda._x000d_
gracias.</v>
      </c>
      <c r="J1857" t="str">
        <v>Se recibe PDA solicitando clave para ingresar al sistema. Procedemos con la intervención del mismo realizando copia de firmware actualizado a una tarjeta micro sd y la pasamos de esta forma a la pda. No se tiene opción de factory reset  por lo que se instala firmware versión 31 pero el error persiste. Se intenta el proceso pasando los firmware 30 y 32 a la pda pero aún continúa mostrando el error de contraseña y sin permitir hacer factori reset desde el modo recovery. Personal de soporte Cencosud comparte el firmware 23 el cual se instala y habilita la opción de factory reset. Una vez realizado se evidencia que la pda ya carga y no pide contraseña. Se realiza actualización de firmware y procedemos con la configuración según instructivo. Procedemos a configurar wlan12 según lo estipulado; realizamos instalación y configuración de software. Realizamos aseguramiento de la pda y procedemos a entregar el dispositivo; el forro; cargador y cable al usuario. Procedemos a realizar pruebas por cada sección de la tienda quedando el usuario a plena satisfacción con el dispositivo. Se procede con el cierre del ticket quedando el equipo completamente operativo y funcional.</v>
      </c>
      <c r="K1857">
        <v>44907</v>
      </c>
      <c r="L1857">
        <v>44910</v>
      </c>
      <c r="M1857" t="str">
        <f>TEXT(L1857,"DDDDDDD")</f>
        <v>jueves</v>
      </c>
      <c r="N1857" t="str">
        <v>M179 METRO PITALITO</v>
      </c>
      <c r="O1857" t="str">
        <v>PITALITO</v>
      </c>
      <c r="P1857" t="str">
        <f>IF(ISBLANK(O1857),"0",(VLOOKUP(O1857,REGION,2,FALSE)))</f>
        <v>OCCIDENTE</v>
      </c>
      <c r="Q1857" t="str">
        <v>EMERSON PALACIOS MARTINEZ</v>
      </c>
      <c r="R1857">
        <f>IF(ISBLANK(Q1857),"0", VLOOKUP(Q1857,PERSONAL,2,FALSE))</f>
        <v>13723524</v>
      </c>
      <c r="S1857" t="str">
        <v>ALIADO</v>
      </c>
      <c r="T1857">
        <v>0.5</v>
      </c>
      <c r="U1857">
        <v>0.625</v>
      </c>
      <c r="V1857">
        <f>IF(ISBLANK(T1857 ),"0",U1857-T1857)</f>
        <v>0.125</v>
      </c>
      <c r="W1857">
        <v>2</v>
      </c>
      <c r="X1857">
        <f>NETWORKDAYS(K1857,L1856)</f>
        <v>2</v>
      </c>
      <c r="Y1857" t="str">
        <f>IF(X1857&lt;=2,"CUMPLE","NO CUMPLE")</f>
        <v>CUMPLE</v>
      </c>
    </row>
    <row r="1858" xml:space="preserve">
      <c r="A1858">
        <v>12951958</v>
      </c>
      <c r="B1858" t="str">
        <v>REQUEST</v>
      </c>
      <c r="C1858" t="str">
        <v>CERRADO</v>
      </c>
      <c r="D1858" t="str">
        <v>LINEAL DE CAJAS</v>
      </c>
      <c r="E1858" t="str">
        <v>POS</v>
      </c>
      <c r="F1858" t="str">
        <v>POS</v>
      </c>
      <c r="G1858" t="str">
        <v>WINCOR</v>
      </c>
      <c r="H1858" t="str" xml:space="preserve">
        <v xml:space="preserve">Buen día_x000d_
Solicito de su ayuda para atención de la po 11 que presenta error con e sistema Operativo esta bateando por DHCP y debe botear por dl disco duro por favor configurar por la BIOS; para que el disco quede de primer orden_x000d_
Tienda: M195 Santa Lucia Neiva_x000d_
Equipo pos_x000d_
Marca: WINCOR_x000d_
Modelo: beetle-m_x000d_
Seriales: 64CD709496_x000d_
Ubicación línea de cajas: Alily Castilla Castaneda 3209753836_x000d_
Mil gracias</v>
      </c>
      <c r="I1858" t="str" xml:space="preserve">
        <v xml:space="preserve">Solicito de su ayuda para atención de la po 11 que presenta error con e sistema Operativo esta bateando por DHCP y debe botear por dl disco duro por favor configurar por la BIOS; para que el disco quede de primer orden_x000d_
Tienda: M195 Santa Lucia Neiva_x000d_
Equipo pos_x000d_
Marca: WINCOR_x000d_
Modelo: beetle-m_x000d_
Seriales: 64CD709496_x000d_
Ubicación línea de cajas: Alily Castilla Castaneda 3209753836</v>
      </c>
      <c r="J1858" t="str">
        <v>Se solicita servicio para revisar POS # 11 del lineal de cajas ya que presenta error: no encuentra el sistema operativo. Se procede a conectar monitor por vga e ingresar a la bios para revisar el orden de arranque de los dispositivos y si está detectando el disco duro; se evidencia que la pos no está detectando el disco duro; por lo que se procede a retirar carcasa y verificar las conexiones IDE y Power del disco; se procede a limpiar ya que tiene bastante polvo y se vuelve a conectar quedando así solucionado el problema. el disco no estaba siendo reconocido debido a problemas de conexión por el polvo que tenian los conectores. Se ensambla el equipo; se enciende nuevamente y se procede a hacer pruebas exitosas de venta y anulación con la coordinadora de cajas.</v>
      </c>
      <c r="K1858">
        <v>44908</v>
      </c>
      <c r="L1858">
        <v>44908</v>
      </c>
      <c r="M1858" t="str">
        <f>TEXT(L1858,"DDDDDDD")</f>
        <v>martes</v>
      </c>
      <c r="N1858" t="str">
        <v>M195 METRO SANTA LUCIA</v>
      </c>
      <c r="O1858" t="str">
        <v>NEIVA</v>
      </c>
      <c r="P1858" t="str">
        <f>IF(ISBLANK(O1858),"0",(VLOOKUP(O1858,REGION,2,FALSE)))</f>
        <v>OCCIDENTE</v>
      </c>
      <c r="Q1858" t="str">
        <v>RAFAEL EDUARDO MARTINEZ ROCHA</v>
      </c>
      <c r="R1858">
        <f>IF(ISBLANK(Q1858),"0", VLOOKUP(Q1858,PERSONAL,2,FALSE))</f>
        <v>1014237678</v>
      </c>
      <c r="S1858" t="str">
        <v>DIRECTO</v>
      </c>
      <c r="T1858">
        <v>0.5833333333333334</v>
      </c>
      <c r="U1858">
        <v>0.6666666666666666</v>
      </c>
      <c r="V1858">
        <f>IF(ISBLANK(T1858 ),"0",U1858-T1858)</f>
        <v>0.08333333333333326</v>
      </c>
      <c r="W1858">
        <v>1</v>
      </c>
      <c r="X1858">
        <f>NETWORKDAYS(K1858,L1857)</f>
        <v>3</v>
      </c>
      <c r="Y1858" t="str">
        <f>IF(X1858&lt;=2,"CUMPLE","NO CUMPLE")</f>
        <v>NO CUMPLE</v>
      </c>
    </row>
    <row r="1859" xml:space="preserve">
      <c r="A1859">
        <v>12952014</v>
      </c>
      <c r="B1859" t="str">
        <v>REQUEST</v>
      </c>
      <c r="C1859" t="str">
        <v>CERRADO</v>
      </c>
      <c r="D1859" t="str">
        <v>RECIBO</v>
      </c>
      <c r="E1859" t="str">
        <v>PDA</v>
      </c>
      <c r="F1859" t="str">
        <v>PDA</v>
      </c>
      <c r="G1859" t="str">
        <v>HONEYWELL</v>
      </c>
      <c r="H1859" t="str" xml:space="preserve">
        <v xml:space="preserve">Datos usuario_x000d_
Nombre: Fayver Vanegas Agudelo_x000d_
Correo: Faiver.Vanegas@cencosud.com.co_x000d_
Usuario AD: FVanegaA_x000d_
Pais: Colombia_x000d_
Ubicacion: M195 METRO SANTA LUCIA_x000d_
Zona: Colombia Bogota_x000d_
Unidad de Negocio: Supermercados_x000d_
Servicio: Tiendas &amp; Centros de Distribucion_x000d_
Telefono: 3183816943_x000d_
Anexo: null_x000d_
Descripcion: no permite el ingreso a connect (genesix) la PDT 01-034334 marca honeywell_x000d_
Seccion de la tienda en donde se ubica la PDT o usuario: pls para chequeo de precios y gapv</v>
      </c>
      <c r="I1859" t="str" xml:space="preserve">
        <v xml:space="preserve">Solicitó de su ayuda revisar pad gapv presenta desconfiguración y reinicio constante por favor actualizar firmware configurar siguiendo al paso a paso del manual enviado_x000d_
Tienda: Girardot JM195_x000d_
Equipo: PDA_x000d_
Marca: HONEYWELL_x000d_
Modelo: EDA51_x000d_
Seriales: 21177B7626_x000d_
DI-034368</v>
      </c>
      <c r="J1859" t="str">
        <v xml:space="preserve">Se solicita servicio para revisar PDT de area pgc la cual no permite ingreasr al aplicativo GAPV ya que se encuentra desactualizado; y además presenta constantes reinicios; por lo que se procede a restaurar pdt a fabrica y configurar desde cero todos los aplicativos. Al descargar las apps se presenta error ya que se queda ejecutando y no inicia la descarga. Se realiza prueba conectando a la red cswlan11 por indicación de Oscar Garcia pero novedad persiste. Finalmente se realiza lectura de nuevo código QR compartido y se empiezan a procesar las descargas de app. Se realiza la configuración de apps y usuario y la falla queda resuelta. Se entrega a usuaria la cual hace pruebas satisfactorias. </v>
      </c>
      <c r="K1859">
        <v>44908</v>
      </c>
      <c r="L1859">
        <v>44908</v>
      </c>
      <c r="M1859" t="str">
        <f>TEXT(L1859,"DDDDDDD")</f>
        <v>martes</v>
      </c>
      <c r="N1859" t="str">
        <v>M195 METRO SANTA LUCIA</v>
      </c>
      <c r="O1859" t="str">
        <v>NEIVA</v>
      </c>
      <c r="P1859" t="str">
        <f>IF(ISBLANK(O1859),"0",(VLOOKUP(O1859,REGION,2,FALSE)))</f>
        <v>OCCIDENTE</v>
      </c>
      <c r="Q1859" t="str">
        <v>RAFAEL EDUARDO MARTINEZ ROCHA</v>
      </c>
      <c r="R1859">
        <f>IF(ISBLANK(Q1859),"0", VLOOKUP(Q1859,PERSONAL,2,FALSE))</f>
        <v>1014237678</v>
      </c>
      <c r="S1859" t="str">
        <v>DIRECTO</v>
      </c>
      <c r="T1859">
        <v>0.6979166666666666</v>
      </c>
      <c r="U1859">
        <v>0.7638888888888888</v>
      </c>
      <c r="V1859">
        <f>IF(ISBLANK(T1859 ),"0",U1859-T1859)</f>
        <v>0.06597222222222221</v>
      </c>
      <c r="W1859">
        <v>1</v>
      </c>
      <c r="X1859">
        <f>NETWORKDAYS(K1859,L1858)</f>
        <v>1</v>
      </c>
      <c r="Y1859" t="str">
        <f>IF(X1859&lt;=2,"CUMPLE","NO CUMPLE")</f>
        <v>CUMPLE</v>
      </c>
    </row>
    <row r="1860" xml:space="preserve">
      <c r="A1860">
        <v>12944131</v>
      </c>
      <c r="B1860" t="str">
        <v>REQUEST</v>
      </c>
      <c r="C1860" t="str">
        <v>CERRADO</v>
      </c>
      <c r="D1860" t="str">
        <v>CARNES</v>
      </c>
      <c r="E1860" t="str">
        <v>BALANZA</v>
      </c>
      <c r="F1860" t="str">
        <v>MESA</v>
      </c>
      <c r="G1860" t="str">
        <v>METTLER</v>
      </c>
      <c r="H1860"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ADM CENTRAL_x000d_
Servicio: Sistemas_x000d_
Telefono: 3176592835_x000d_
Anexo: 7860403_x000d_
Descripcion: Buen_x000d_
Se solicita la visita del tecnico de Isit a la tienda Metro Riohacha para instalacion de la Balanza que esta ubicado en la oficina de Sistemas esta sea instalada en el Area de Carnes; se requiere configuracion y detectar el puerto para tranferir la nueva configuracion de las nuevas etiquetas._x000d_
Saludes._x000d_
Indicar la ubicacion del computador en la tienda o sede: Carnes_x000d_
</v>
      </c>
      <c r="I1860" t="str">
        <v>Se solicita la visita del tecnico de Isit a la tienda Metro Riohacha para instalacion de la Balanza que esta ubicado en la oficina de Sistemas esta sea instalada en el Area de Carnes; se requiere configuracion y detectar el puerto para tranferir la nueva configuracion de las nuevas etiquetas.</v>
      </c>
      <c r="J1860" t="str">
        <v>Se comunica Diego Rey de Redes para informar de la realización de unas pruebas debido que la balanza no tiene red; se prueba con un teléfono IP; en el punto de red nuevo en el área de carnes; igualmente se prueba con una balanza de mesa; y se valida que no tiene red; en el  cuarto de sistemas se ubica el punto D40 en el SW; que da en el puerto 5 de SW 1; se valida estado de conexión; se valida estado del cable; se prueba con un teléfono IP; directamente en el puerto del SW; dónde si da conexión. Luego de estás pruebas el sr Diego Rey determina que van a enviar un técnico para certificar punto de red y estado del cableado desde el patch panel hasta el punto D40 ubicado en el área de carnes. se le informa a Soporte Alvaro sobre las conclusiones de la visita; luego se realiza una inspección por toda la tienda para validar que todo esté operativo.</v>
      </c>
      <c r="K1860">
        <v>44908</v>
      </c>
      <c r="L1860">
        <v>44909</v>
      </c>
      <c r="M1860" t="str">
        <f>TEXT(L1860,"DDDDDDD")</f>
        <v>miércoles</v>
      </c>
      <c r="N1860" t="str">
        <v>M040 METRO RIOHACHA</v>
      </c>
      <c r="O1860" t="str">
        <v>RIOHACHA</v>
      </c>
      <c r="P1860" t="str">
        <f>IF(ISBLANK(O1860),"0",(VLOOKUP(O1860,REGION,2,FALSE)))</f>
        <v>COSTA</v>
      </c>
      <c r="Q1860" t="str">
        <v>EDUAR ENRIQUE MARTELO SIERRA</v>
      </c>
      <c r="R1860">
        <f>IF(ISBLANK(Q1860),"0", VLOOKUP(Q1860,PERSONAL,2,FALSE))</f>
        <v>1065631435</v>
      </c>
      <c r="S1860" t="str">
        <v>DIRECTO</v>
      </c>
      <c r="T1860">
        <v>0.375</v>
      </c>
      <c r="U1860">
        <v>0.5</v>
      </c>
      <c r="V1860">
        <f>IF(ISBLANK(T1860 ),"0",U1860-T1860)</f>
        <v>0.125</v>
      </c>
      <c r="W1860">
        <v>1</v>
      </c>
      <c r="X1860">
        <f>NETWORKDAYS(K1860,L1859)</f>
        <v>1</v>
      </c>
      <c r="Y1860" t="str">
        <f>IF(X1860&lt;=2,"CUMPLE","NO CUMPLE")</f>
        <v>CUMPLE</v>
      </c>
    </row>
    <row r="1861" xml:space="preserve">
      <c r="A1861">
        <v>12948927</v>
      </c>
      <c r="B1861" t="str">
        <v>REQUEST</v>
      </c>
      <c r="C1861" t="str">
        <v>CERRADO</v>
      </c>
      <c r="D1861" t="str">
        <v>ATC</v>
      </c>
      <c r="E1861" t="str">
        <v>IMPRESORA</v>
      </c>
      <c r="F1861" t="str">
        <v>IMPRESORA</v>
      </c>
      <c r="G1861" t="str">
        <v>LEXMARK</v>
      </c>
      <c r="H1861"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impresora lexmark de servicio al cliente tiene cable partido y no conecta para la red_x000d_
AREA EN DONDE SE UBICA EL EQUIPO : ocean mall jumbo santa marta_x000d_
</v>
      </c>
      <c r="I1861" t="str" xml:space="preserve">
        <v xml:space="preserve">Favor nos ayudan con visita ala tienda._x000d_
Gracias por la atencion prestada.</v>
      </c>
      <c r="J1861" t="str">
        <v>Se procede a realizar validación de equipo tipo impresora Lexmark en el área de electro; la maquina presenta falla en conexión de red. Se realiza validación del punto de conexión en el switch con un patch core en buen estado y se logra evidenciar que no linkea puerto del switch. Se realiza pruebas con equipo telefónico donde se constata que el punto esta activado; se le informa al personal de sistemas de Cencosud de la novedad y se realiza pruebas con las personas de comunicaciones y redes donde se ejecutan pruebas en diferentes puertos del switch y se valida que la falla es de la impresora Lexmark; de su puerto de red. Se le informa al usuario de las pruebas evidenciadas y se le explica que se comunique con el proveedor de la máquina para su revisión.</v>
      </c>
      <c r="K1861">
        <v>44908</v>
      </c>
      <c r="L1861">
        <v>44909</v>
      </c>
      <c r="M1861" t="str">
        <f>TEXT(L1861,"DDDDDDD")</f>
        <v>miércoles</v>
      </c>
      <c r="N1861" t="str">
        <v>J045 JUMBO AV.DEL FERROCARRIL SANTA MARTA</v>
      </c>
      <c r="O1861" t="str">
        <v>SANTA MARTA</v>
      </c>
      <c r="P1861" t="str">
        <f>IF(ISBLANK(O1861),"0",(VLOOKUP(O1861,REGION,2,FALSE)))</f>
        <v>COSTA</v>
      </c>
      <c r="Q1861" t="str">
        <v>ENRIQUE RAFAEL PONZON ORTEGA</v>
      </c>
      <c r="R1861">
        <f>IF(ISBLANK(Q1861),"0", VLOOKUP(Q1861,PERSONAL,2,FALSE))</f>
        <v>1082888515</v>
      </c>
      <c r="S1861" t="str">
        <v>DIRECTO</v>
      </c>
      <c r="T1861">
        <v>0.4027777777777778</v>
      </c>
      <c r="U1861">
        <v>0.4583333333333333</v>
      </c>
      <c r="V1861">
        <f>IF(ISBLANK(T1861 ),"0",U1861-T1861)</f>
        <v>0.055555555555555525</v>
      </c>
      <c r="W1861">
        <v>1</v>
      </c>
      <c r="X1861">
        <f>NETWORKDAYS(K1861,L1860)</f>
        <v>2</v>
      </c>
      <c r="Y1861" t="str">
        <f>IF(X1861&lt;=2,"CUMPLE","NO CUMPLE")</f>
        <v>CUMPLE</v>
      </c>
    </row>
    <row r="1862" xml:space="preserve">
      <c r="A1862">
        <v>12933334</v>
      </c>
      <c r="B1862" t="str">
        <v>REQUEST</v>
      </c>
      <c r="C1862" t="str">
        <v>CERRADO</v>
      </c>
      <c r="D1862" t="str">
        <v>LINEAL DE CAJAS</v>
      </c>
      <c r="E1862" t="str">
        <v>POS</v>
      </c>
      <c r="F1862" t="str">
        <v>IMPRESORA</v>
      </c>
      <c r="G1862" t="str">
        <v>WINCOR</v>
      </c>
      <c r="H1862"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Buenas tarde me podria colaborar con el visor de clientes de la caja 10 de la tienda 195; se encuentra dañado CPU 6498720685; ya que hemos tenido muchas quejas de los clientes porque no observan los valores de los productos gracias_x000d_
</v>
      </c>
      <c r="I1862" t="str" xml:space="preserve">
        <v xml:space="preserve">Se realiza envio de_x000d_
"DISPLAY CLIENTE "_x000d_
IMPRESORA|POS EPSON TM-T88VI_x000d_
con Guía No. PQ032526760CO el 07/12/2022. Se transfiere para su gestión. Confirmar si la parte ya fue entregada y proceder con la instalación y gestion del ticket.</v>
      </c>
      <c r="J1862" t="str">
        <v>Se realiza cambio de visor de cliente de la caja 10 que se encontraba con daño. Se realizan pruebas con jefe de cajas y todo operativo</v>
      </c>
      <c r="K1862">
        <v>44908</v>
      </c>
      <c r="L1862">
        <v>44911</v>
      </c>
      <c r="M1862" t="str">
        <f>TEXT(L1862,"DDDDDDD")</f>
        <v>viernes</v>
      </c>
      <c r="N1862" t="str">
        <v>M195 METRO SANTA LUCIA</v>
      </c>
      <c r="O1862" t="str">
        <v>NEIVA</v>
      </c>
      <c r="P1862" t="str">
        <f>IF(ISBLANK(O1862),"0",(VLOOKUP(O1862,REGION,2,FALSE)))</f>
        <v>OCCIDENTE</v>
      </c>
      <c r="Q1862" t="str">
        <v>RAFAEL EDUARDO MARTINEZ ROCHA</v>
      </c>
      <c r="R1862">
        <f>IF(ISBLANK(Q1862),"0", VLOOKUP(Q1862,PERSONAL,2,FALSE))</f>
        <v>1014237678</v>
      </c>
      <c r="S1862" t="str">
        <v>DIRECTO</v>
      </c>
      <c r="T1862">
        <v>0.375</v>
      </c>
      <c r="U1862">
        <v>0.4027777777777778</v>
      </c>
      <c r="V1862">
        <f>IF(ISBLANK(T1862 ),"0",U1862-T1862)</f>
        <v>0.02777777777777779</v>
      </c>
      <c r="W1862">
        <v>1</v>
      </c>
      <c r="X1862">
        <f>NETWORKDAYS(K1862,L1861)</f>
        <v>2</v>
      </c>
      <c r="Y1862" t="str">
        <f>IF(X1862&lt;=2,"CUMPLE","NO CUMPLE")</f>
        <v>CUMPLE</v>
      </c>
    </row>
    <row r="1863" xml:space="preserve">
      <c r="A1863">
        <v>12933340</v>
      </c>
      <c r="B1863" t="str">
        <v>REQUEST</v>
      </c>
      <c r="C1863" t="str">
        <v>CERRADO</v>
      </c>
      <c r="D1863" t="str">
        <v>LINEAL DE CAJAS</v>
      </c>
      <c r="E1863" t="str">
        <v>POS</v>
      </c>
      <c r="F1863" t="str">
        <v>VISOR</v>
      </c>
      <c r="G1863" t="str">
        <v>WINCOR</v>
      </c>
      <c r="H1863"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Buenas tarde me podria colaborar con el visor de clientes de la caja 10 de la tienda 195; se encuentra dañado CPU 64CD702234; ya que hemos tenido muchas quejas de los clientes porque no observan los valores de los productos gracias_x000d_
</v>
      </c>
      <c r="I1863" t="str" xml:space="preserve">
        <v xml:space="preserve">Se realiza envio de "_x000d_
CABLE BA63/BA66 6M LGY "_x000d_
"DISPLAY CLIENTE</v>
      </c>
      <c r="J1863" t="str">
        <v>Se realiza cambio de cable de visor de cliente de la caja 3. El visor se utiliza para cambiar el de la caja 2 que se encontraba con daño. Este cambio se realiza por solicitud de la jefe de Cajas</v>
      </c>
      <c r="K1863">
        <v>44908</v>
      </c>
      <c r="L1863">
        <v>44911</v>
      </c>
      <c r="M1863" t="str">
        <f>TEXT(L1863,"DDDDDDD")</f>
        <v>viernes</v>
      </c>
      <c r="N1863" t="str">
        <v>M195 METRO SANTA LUCIA</v>
      </c>
      <c r="O1863" t="str">
        <v>NEIVA</v>
      </c>
      <c r="P1863" t="str">
        <f>IF(ISBLANK(O1863),"0",(VLOOKUP(O1863,REGION,2,FALSE)))</f>
        <v>OCCIDENTE</v>
      </c>
      <c r="Q1863" t="str">
        <v>RAFAEL EDUARDO MARTINEZ ROCHA</v>
      </c>
      <c r="R1863">
        <f>IF(ISBLANK(Q1863),"0", VLOOKUP(Q1863,PERSONAL,2,FALSE))</f>
        <v>1014237678</v>
      </c>
      <c r="S1863" t="str">
        <v>DIRECTO</v>
      </c>
      <c r="T1863">
        <v>0.4027777777777778</v>
      </c>
      <c r="U1863">
        <v>0.4513888888888889</v>
      </c>
      <c r="V1863">
        <f>IF(ISBLANK(T1863 ),"0",U1863-T1863)</f>
        <v>0.048611111111111105</v>
      </c>
      <c r="W1863">
        <v>0</v>
      </c>
      <c r="X1863">
        <f>NETWORKDAYS(K1863,L1862)</f>
        <v>4</v>
      </c>
      <c r="Y1863" t="str">
        <f>IF(X1863&lt;=2,"CUMPLE","NO CUMPLE")</f>
        <v>NO CUMPLE</v>
      </c>
    </row>
    <row r="1864" xml:space="preserve">
      <c r="A1864">
        <v>12943305</v>
      </c>
      <c r="B1864" t="str">
        <v>REQUEST</v>
      </c>
      <c r="C1864" t="str">
        <v>CERRADO</v>
      </c>
      <c r="D1864" t="str">
        <v>LINEAL DE CAJAS</v>
      </c>
      <c r="E1864" t="str">
        <v>POS</v>
      </c>
      <c r="F1864" t="str">
        <v>TECLADO</v>
      </c>
      <c r="G1864" t="str">
        <v>WINCOR</v>
      </c>
      <c r="H1864"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Supermercados_x000d_
Servicio: Sistemas_x000d_
Telefono: 3188729956_x000d_
Anexo: 3188729956_x000d_
Descripcion: buenos dias me colaboran ya que las pos 1 de la tienda 195 serial 6498824307 ya que el teclado esta dañado y no esta funcionando y el cable del teclado esta averiado por lo tanto no se encuentra en servicio</v>
      </c>
      <c r="I1864" t="str" xml:space="preserve">
        <v xml:space="preserve">Se realiza envio de_x000d_
"KEYBOARD TA85/SCR CPL. LGY "_x000d_
"CABLE TECLADO MINI-DIN 3.0M 6POS. M/M "_x000d_
con Guía No. PQ032580417CO el 12/12/2022. Se transfiere para su gestión. Confirmar si la parte ya fue entregada y proceder con la instalación y gestion del ticket.</v>
      </c>
      <c r="J1864" t="str">
        <v>Se realiza cambio de teclado y cable. Se realizan pruebas de operación las cuales son exitosas. Se entrega caja completamente operativa</v>
      </c>
      <c r="K1864">
        <v>44908</v>
      </c>
      <c r="L1864">
        <v>44911</v>
      </c>
      <c r="M1864" t="str">
        <f>TEXT(L1864,"DDDDDDD")</f>
        <v>viernes</v>
      </c>
      <c r="N1864" t="str">
        <v>M195 METRO SANTA LUCIA</v>
      </c>
      <c r="O1864" t="str">
        <v>NEIVA</v>
      </c>
      <c r="P1864" t="str">
        <f>IF(ISBLANK(O1864),"0",(VLOOKUP(O1864,REGION,2,FALSE)))</f>
        <v>OCCIDENTE</v>
      </c>
      <c r="Q1864" t="str">
        <v>RAFAEL EDUARDO MARTINEZ ROCHA</v>
      </c>
      <c r="R1864">
        <f>IF(ISBLANK(Q1864),"0", VLOOKUP(Q1864,PERSONAL,2,FALSE))</f>
        <v>1014237678</v>
      </c>
      <c r="S1864" t="str">
        <v>DIRECTO</v>
      </c>
      <c r="T1864">
        <v>0.4513888888888889</v>
      </c>
      <c r="U1864">
        <v>0.4861111111111111</v>
      </c>
      <c r="V1864">
        <f>IF(ISBLANK(T1864 ),"0",U1864-T1864)</f>
        <v>0.03472222222222221</v>
      </c>
      <c r="W1864">
        <v>1</v>
      </c>
      <c r="X1864">
        <f>NETWORKDAYS(K1864,L1863)</f>
        <v>4</v>
      </c>
      <c r="Y1864" t="str">
        <f>IF(X1864&lt;=2,"CUMPLE","NO CUMPLE")</f>
        <v>NO CUMPLE</v>
      </c>
    </row>
    <row r="1865" xml:space="preserve">
      <c r="A1865">
        <v>12933909</v>
      </c>
      <c r="B1865" t="str">
        <v>REQUEST</v>
      </c>
      <c r="C1865" t="str">
        <v>CERRADO</v>
      </c>
      <c r="D1865" t="str">
        <v>PISO DE VENTA</v>
      </c>
      <c r="E1865" t="str">
        <v>IMPRESORA</v>
      </c>
      <c r="F1865" t="str">
        <v>PORTABLE</v>
      </c>
      <c r="G1865" t="str">
        <v>ZEBRA</v>
      </c>
      <c r="H1865"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Buenas tardes; por favor me colabora con la configuracion de impresora portable S/N:XXRBMJ184204304. Gracias</v>
      </c>
      <c r="I1865" t="str" xml:space="preserve">
        <v xml:space="preserve">solicito de su ayuda para verificación de Impresora flejera portable ya que no tiene conexión a la red; tener en cuenta revisar que tenga el usuario de la tienda y contraseña correspondiente; seguir el paso a paso del manual enviado_x000d_
Tienda. J047 Girardot_x000d_
Equipo: Flejera portable_x000d_
Marca: Zebra_x000d_
Modelo: ZQ520_x000d_
Serial: XXRBJ184204304_x000d_
Ubicación: oficinas_x000d_
Contacto en tienda Luisa Fernanda Ortiz 3118453732</v>
      </c>
      <c r="J1865" t="str">
        <v>Se realiza visitas durante los días 9; 12 a 15 en las cuales se intenta realizar la configuración de dos impresoras Zebras; durante estos días se encuentran inconvenientes para hacer la configuración ya que la IIP que está asignada para la impresora Zebra está en uso y se debe buscar el equipo que la tiene ocupada. Adicional solo se cuenta con una IP para este tipo de dispositivos por lo que es necesario solicitar la asignación de una nueva IP para esta impresora; ya que se deja configurada la otra que se atendió con el cau 12933925</v>
      </c>
      <c r="K1865">
        <v>44909</v>
      </c>
      <c r="L1865">
        <v>44909</v>
      </c>
      <c r="M1865" t="str">
        <f>TEXT(L1865,"DDDDDDD")</f>
        <v>miércoles</v>
      </c>
      <c r="N1865" t="str">
        <v>J047 JUMBO GIRARDOT</v>
      </c>
      <c r="O1865" t="str">
        <v>GIRARDOT</v>
      </c>
      <c r="P1865" t="str">
        <f>IF(ISBLANK(O1865),"0",(VLOOKUP(O1865,REGION,2,FALSE)))</f>
        <v>OCCIDENTE</v>
      </c>
      <c r="Q1865" t="str">
        <v>RAFAEL ARDILA PUENTES</v>
      </c>
      <c r="R1865">
        <f>IF(ISBLANK(Q1865),"0", VLOOKUP(Q1865,PERSONAL,2,FALSE))</f>
        <v>1018419858</v>
      </c>
      <c r="S1865" t="str">
        <v>ALIADO</v>
      </c>
      <c r="T1865">
        <v>0.375</v>
      </c>
      <c r="U1865">
        <v>0.625</v>
      </c>
      <c r="V1865">
        <f>IF(ISBLANK(T1865 ),"0",U1865-T1865)</f>
        <v>0.25</v>
      </c>
      <c r="W1865">
        <v>3</v>
      </c>
      <c r="X1865">
        <f>NETWORKDAYS(K1865,L1864)</f>
        <v>3</v>
      </c>
      <c r="Y1865" t="str">
        <f>IF(X1865&lt;=2,"CUMPLE","NO CUMPLE")</f>
        <v>NO CUMPLE</v>
      </c>
    </row>
    <row r="1866" xml:space="preserve">
      <c r="A1866">
        <v>12951806</v>
      </c>
      <c r="B1866" t="str">
        <v>INCIDENT</v>
      </c>
      <c r="C1866" t="str">
        <v>CERRADO</v>
      </c>
      <c r="D1866" t="str">
        <v>LINEAL DE CAJAS</v>
      </c>
      <c r="E1866" t="str">
        <v>MICROSENS</v>
      </c>
      <c r="F1866" t="str">
        <v>MICROSENS</v>
      </c>
      <c r="G1866" t="str">
        <v>MICROSENS</v>
      </c>
      <c r="H1866" t="str" xml:space="preserve">
        <v xml:space="preserve">Estimados;_x000d_
Se presenta caida de los siguientes switch; por favor su apoyo con validaciones_x000d_
_x000d_
IPs 10.131.42.65 -66-67-68-72-</v>
      </c>
      <c r="I1866" t="str">
        <v>Se solicita personal técnico en sitio para validar y brindar apoyo a personal de redes con la revisión de los microsens de tienda Jumbo Yopal</v>
      </c>
      <c r="J1866" t="str">
        <v>Se realiza visita en sitio y se procede a realizar la actividad. Se evidencias que en el área de cajas los datafonos de los microsens 65-66-67-68-72 no tienen acceso a internet.  Se procede a realizar la verificación de los microsens los cuales se encuentra titilando; se reinician los microsens y se procede a realizar pruebas de funcionalidad en compañía del usuario en cada una de las pos y esta informa ver operatividad y conectividad en cada uno de los datafonos de sus respectivas pos. Se realiza comunicación con Giovanna quien indica que las IP ya dan respuesta al ping. Terminando así la actividad.</v>
      </c>
      <c r="K1866">
        <v>44909</v>
      </c>
      <c r="L1866">
        <v>44909</v>
      </c>
      <c r="M1866" t="str">
        <f>TEXT(L1866,"DDDDDDD")</f>
        <v>miércoles</v>
      </c>
      <c r="N1866" t="str">
        <v>J185 JUMBO YOPAL</v>
      </c>
      <c r="O1866" t="str">
        <v>YOPAL</v>
      </c>
      <c r="P1866" t="str">
        <f>IF(ISBLANK(O1866),"0",(VLOOKUP(O1866,REGION,2,FALSE)))</f>
        <v>ORIENTE</v>
      </c>
      <c r="Q1866" t="str">
        <v>PABLO ANDRES BALANTA GOMEZ</v>
      </c>
      <c r="R1866">
        <f>IF(ISBLANK(Q1866),"0", VLOOKUP(Q1866,PERSONAL,2,FALSE))</f>
        <v>1111739227</v>
      </c>
      <c r="S1866" t="str">
        <v>DIRECTO</v>
      </c>
      <c r="T1866">
        <v>0.3333333333333333</v>
      </c>
      <c r="U1866">
        <v>0.4166666666666667</v>
      </c>
      <c r="V1866">
        <f>IF(ISBLANK(T1866 ),"0",U1866-T1866)</f>
        <v>0.08333333333333337</v>
      </c>
      <c r="W1866">
        <v>1</v>
      </c>
      <c r="X1866">
        <f>NETWORKDAYS(K1866,L1865)</f>
        <v>1</v>
      </c>
      <c r="Y1866" t="str">
        <f>IF(X1866&lt;=2,"CUMPLE","NO CUMPLE")</f>
        <v>CUMPLE</v>
      </c>
    </row>
    <row r="1867" xml:space="preserve">
      <c r="A1867">
        <v>12949922</v>
      </c>
      <c r="B1867" t="str">
        <v>REQUEST</v>
      </c>
      <c r="C1867" t="str">
        <v>CERRADO</v>
      </c>
      <c r="D1867" t="str">
        <v>PISO DE VENTA</v>
      </c>
      <c r="E1867" t="str">
        <v>PDA</v>
      </c>
      <c r="F1867" t="str">
        <v>PDA</v>
      </c>
      <c r="G1867" t="str">
        <v>HONEYWELL</v>
      </c>
      <c r="H1867" t="str" xml:space="preserve">
        <v xml:space="preserve">Datos usuario_x000d_
Nombre: Ronals Cley Martinez Lozano_x000d_
Correo: ronalscley.martinez@cencosud.com.co_x000d_
Usuario AD: Rcmartin_x000d_
Pais: Colombia_x000d_
Ubicacion: J044 JUMBO CHIA_x000d_
Zona: Colombia Bogota_x000d_
Unidad de Negocio: Supermercados_x000d_
Servicio: Tiendas &amp; Centros de Distribucion_x000d_
Telefono: 3102513132_x000d_
Anexo: null_x000d_
Descripcion: la terminal pdt no deja escoger la impresora de imprimir los precios_x000d_
Seccion en la tienda o ubicacion del usuario: jumbo chia sabana_x000d_
Jefe de area asignacion de la PDT: ronals martinez</v>
      </c>
      <c r="I1867" t="str">
        <v xml:space="preserve">Revision de la PDA de Piso de venta; no carga el S.O	</v>
      </c>
      <c r="J1867" t="str" xml:space="preserve">
        <v xml:space="preserve">Servicio atendido el 12/12/22_x000d_
Al revisar la PDA se observa que en la aplicación de Genesix se duplican las letras y algunas opciones del teclado no funcionan. Se ingresa al perfil del administrador y se configura el archivo de MOCHA pero la falla continua. Así que se elimina el archivo y se instala todo nuevamente para configurarlo desde cero. Las pruebas salen correctas. Se deja operativo el equipo.</v>
      </c>
      <c r="K1867">
        <v>44909</v>
      </c>
      <c r="L1867">
        <v>44909</v>
      </c>
      <c r="M1867" t="str">
        <f>TEXT(L1867,"DDDDDDD")</f>
        <v>miércoles</v>
      </c>
      <c r="N1867" t="str">
        <v>J044 JUMBO CHIA</v>
      </c>
      <c r="O1867" t="str">
        <v>CHIA</v>
      </c>
      <c r="P1867" t="str">
        <f>IF(ISBLANK(O1867),"0",(VLOOKUP(O1867,REGION,2,FALSE)))</f>
        <v>BOGOTA</v>
      </c>
      <c r="Q1867" t="str">
        <v>ALEXANDER CASTILLO SOTELO</v>
      </c>
      <c r="R1867">
        <f>IF(ISBLANK(Q1867),"0", VLOOKUP(Q1867,PERSONAL,2,FALSE))</f>
        <v>80216449</v>
      </c>
      <c r="S1867" t="str">
        <v>ALIADO</v>
      </c>
      <c r="T1867">
        <v>0.6666666666666666</v>
      </c>
      <c r="U1867">
        <v>0.7291666666666666</v>
      </c>
      <c r="V1867">
        <f>IF(ISBLANK(T1867 ),"0",U1867-T1867)</f>
        <v>0.0625</v>
      </c>
      <c r="W1867">
        <v>1</v>
      </c>
      <c r="X1867">
        <f>NETWORKDAYS(K1867,L1866)</f>
        <v>1</v>
      </c>
      <c r="Y1867" t="str">
        <f>IF(X1867&lt;=2,"CUMPLE","NO CUMPLE")</f>
        <v>CUMPLE</v>
      </c>
    </row>
    <row r="1868" xml:space="preserve">
      <c r="A1868">
        <v>12949956</v>
      </c>
      <c r="B1868" t="str">
        <v>INCIDENT</v>
      </c>
      <c r="C1868" t="str">
        <v>CERRADO</v>
      </c>
      <c r="D1868" t="str">
        <v>PGC</v>
      </c>
      <c r="E1868" t="str">
        <v>CPU</v>
      </c>
      <c r="F1868" t="str">
        <v>CPU</v>
      </c>
      <c r="G1868" t="str">
        <v>LENOVO</v>
      </c>
      <c r="H1868" t="str" xml:space="preserve">
        <v xml:space="preserve">Datos usuario_x000d_
Nombre: Yobany Morales Reyes_x000d_
Correo: Yobany.Morales@cencosud.com.co_x000d_
Usuario AD: YoMorale_x000d_
Pais: Colombia_x000d_
Ubicacion: J044 JUMBO CHIA_x000d_
Zona: Colombia Bogota_x000d_
Unidad de Negocio: null_x000d_
Servicio: null_x000d_
Telefono: null_x000d_
Anexo: null_x000d_
Descripcion: se quedo bloqueda sin ingreso_x000d_
Indicar ubicacion del Equipo en tienda o oficinas: pgc</v>
      </c>
      <c r="I1868" t="str">
        <v xml:space="preserve">Revision de la PDA de Piso de venta; no carga el S.O	</v>
      </c>
      <c r="J1868" t="str" xml:space="preserve">
        <v xml:space="preserve">Servicio atendido el 12/12/22_x000d_
La PDA se queda en la pantalla de inicio con el logo de la marca y no avanza. Así que se le instala nuevamente el firmware con la ultima versión y se hacen las configuraciones nuevamente. Se hacen las pruebas nuevamente y salen correctas. Se deja operativa la PDA.</v>
      </c>
      <c r="K1868">
        <v>44909</v>
      </c>
      <c r="L1868">
        <v>44909</v>
      </c>
      <c r="M1868" t="str">
        <f>TEXT(L1868,"DDDDDDD")</f>
        <v>miércoles</v>
      </c>
      <c r="N1868" t="str">
        <v>J044 JUMBO CHIA</v>
      </c>
      <c r="O1868" t="str">
        <v>CHIA</v>
      </c>
      <c r="P1868" t="str">
        <f>IF(ISBLANK(O1868),"0",(VLOOKUP(O1868,REGION,2,FALSE)))</f>
        <v>BOGOTA</v>
      </c>
      <c r="Q1868" t="str">
        <v>ALEXANDER CASTILLO SOTELO</v>
      </c>
      <c r="R1868">
        <f>IF(ISBLANK(Q1868),"0", VLOOKUP(Q1868,PERSONAL,2,FALSE))</f>
        <v>80216449</v>
      </c>
      <c r="S1868" t="str">
        <v>ALIADO</v>
      </c>
      <c r="T1868">
        <v>0.5833333333333334</v>
      </c>
      <c r="U1868">
        <v>0.6388888888888888</v>
      </c>
      <c r="V1868">
        <f>IF(ISBLANK(T1868 ),"0",U1868-T1868)</f>
        <v>0.05555555555555547</v>
      </c>
      <c r="W1868">
        <v>1</v>
      </c>
      <c r="X1868">
        <f>NETWORKDAYS(K1868,L1867)</f>
        <v>1</v>
      </c>
      <c r="Y1868" t="str">
        <f>IF(X1868&lt;=2,"CUMPLE","NO CUMPLE")</f>
        <v>CUMPLE</v>
      </c>
    </row>
    <row r="1869" xml:space="preserve">
      <c r="A1869">
        <v>12950006</v>
      </c>
      <c r="B1869" t="str">
        <v>INCIDENT</v>
      </c>
      <c r="C1869" t="str">
        <v>CERRADO</v>
      </c>
      <c r="D1869" t="str">
        <v>PISO DE VENTA</v>
      </c>
      <c r="E1869" t="str">
        <v>VERIFICADOR</v>
      </c>
      <c r="F1869" t="str">
        <v>VERIFICADOR</v>
      </c>
      <c r="G1869" t="str">
        <v>ZEBRA</v>
      </c>
      <c r="H1869" t="str" xml:space="preserve">
        <v xml:space="preserve">Datos usuario_x000d_
Nombre: Liliana Licet Silva Bolivar_x000d_
Correo: LilianaLicet.Silva@cencosud.com.co_x000d_
Usuario AD: LLSBoliv_x000d_
Pais: Colombia_x000d_
Ubicacion: J044 JUMBO CHIA_x000d_
Zona: Colombia Bogota_x000d_
Unidad de Negocio: null_x000d_
Servicio: null_x000d_
Telefono: null_x000d_
Anexo: null_x000d_
Descripcion: buen dia_x000d_
solicito de su amable colaboracion de realizar configuracion al verificador de precios zebra.</v>
      </c>
      <c r="I1869" t="str">
        <v xml:space="preserve">Formatear el verificador Zebra segun manual enviado	</v>
      </c>
      <c r="J1869" t="str" xml:space="preserve">
        <v xml:space="preserve">Servicio atendido el 12/12/22_x000d_
El verificador no inicia la aplicación para mostrar los precios; se desinstala para llevarlo a la oficina de sistemas y poder cargar los archivos nuevamente y hacer la configuración de los archivos. Se hacen las pruebas y funciona correctamente. Se instala nuevamente en su puesto y se deja operativo.</v>
      </c>
      <c r="K1869">
        <v>44909</v>
      </c>
      <c r="L1869">
        <v>44909</v>
      </c>
      <c r="M1869" t="str">
        <f>TEXT(L1869,"DDDDDDD")</f>
        <v>miércoles</v>
      </c>
      <c r="N1869" t="str">
        <v>J044 JUMBO CHIA</v>
      </c>
      <c r="O1869" t="str">
        <v>CHIA</v>
      </c>
      <c r="P1869" t="str">
        <f>IF(ISBLANK(O1869),"0",(VLOOKUP(O1869,REGION,2,FALSE)))</f>
        <v>BOGOTA</v>
      </c>
      <c r="Q1869" t="str">
        <v>ALEXANDER CASTILLO SOTELO</v>
      </c>
      <c r="R1869">
        <f>IF(ISBLANK(Q1869),"0", VLOOKUP(Q1869,PERSONAL,2,FALSE))</f>
        <v>80216449</v>
      </c>
      <c r="S1869" t="str">
        <v>ALIADO</v>
      </c>
      <c r="T1869">
        <v>0.7291666666666666</v>
      </c>
      <c r="U1869">
        <v>0.7708333333333334</v>
      </c>
      <c r="V1869">
        <f>IF(ISBLANK(T1869 ),"0",U1869-T1869)</f>
        <v>0.04166666666666674</v>
      </c>
      <c r="W1869">
        <v>0</v>
      </c>
      <c r="X1869">
        <f>NETWORKDAYS(K1869,L1868)</f>
        <v>1</v>
      </c>
      <c r="Y1869" t="str">
        <f>IF(X1869&lt;=2,"CUMPLE","NO CUMPLE")</f>
        <v>CUMPLE</v>
      </c>
    </row>
    <row r="1870" xml:space="preserve">
      <c r="A1870">
        <v>12954182</v>
      </c>
      <c r="B1870" t="str">
        <v>REQUEST</v>
      </c>
      <c r="C1870" t="str">
        <v>CERRADO</v>
      </c>
      <c r="D1870" t="str">
        <v>PISO DE VENTA</v>
      </c>
      <c r="E1870" t="str">
        <v>VERIFICADOR</v>
      </c>
      <c r="F1870" t="str">
        <v>VERIFICADOR</v>
      </c>
      <c r="G1870" t="str">
        <v>ZEBRA</v>
      </c>
      <c r="H1870" t="str" xml:space="preserve">
        <v xml:space="preserve">Datos usuario_x000d_
Nombre: Maria Alejandra Lasso Hernandez_x000d_
Correo: MariaAlejandra.LassoHernandez@cencosud.com.co_x000d_
Usuario AD: MALassoH_x000d_
Pais: Colombia_x000d_
Ubicacion: M040 METRO RIOHACHA_x000d_
Zona: Colombia Costa_x000d_
Unidad de Negocio: Supermercados_x000d_
Servicio: Tiendas &amp; Centros de Distribucion_x000d_
Telefono: 3103027336_x000d_
Anexo: null_x000d_
Descripcion: Cordial saludo; se solicita soporte tecnico y verificacion de los dos verificadores de precios de la tienda:_x000d_
1 no enciende_x000d_
el segundo esta desconfigurado</v>
      </c>
      <c r="I1870" t="str">
        <v>Se solicita atentecion para la validacion de los verificadores de precios de la tienda ya que me reportan que no estan funcionando</v>
      </c>
      <c r="J1870" t="str">
        <v>Se realiza revisión de dos verificadores que no están funcionando. Uno se encuentra con bloqueo por lo que se procede a realizar reinicio y validar configuración; hecho esto se procede a realizar pruebas y se tiene lectura correcta de códigos. El otro verificador no está encendido por lo que se procede a revisar conexión eléctrica; se enciende y se valida conexión a red y configuración. Se somete a pruebas siendo exitosas. Se entregan los dos verificadores operativos</v>
      </c>
      <c r="K1870">
        <v>44909</v>
      </c>
      <c r="L1870">
        <v>44909</v>
      </c>
      <c r="M1870" t="str">
        <f>TEXT(L1870,"DDDDDDD")</f>
        <v>miércoles</v>
      </c>
      <c r="N1870" t="str">
        <v>M040 METRO RIOHACHA</v>
      </c>
      <c r="O1870" t="str">
        <v>RIOHACHA</v>
      </c>
      <c r="P1870" t="str">
        <f>IF(ISBLANK(O1870),"0",(VLOOKUP(O1870,REGION,2,FALSE)))</f>
        <v>COSTA</v>
      </c>
      <c r="Q1870" t="str">
        <v>EDUAR ENRIQUE MARTELO SIERRA</v>
      </c>
      <c r="R1870">
        <f>IF(ISBLANK(Q1870),"0", VLOOKUP(Q1870,PERSONAL,2,FALSE))</f>
        <v>1065631435</v>
      </c>
      <c r="S1870" t="str">
        <v>DIRECTO</v>
      </c>
      <c r="T1870">
        <v>0.5</v>
      </c>
      <c r="U1870">
        <v>0.5416666666666666</v>
      </c>
      <c r="V1870">
        <f>IF(ISBLANK(T1870 ),"0",U1870-T1870)</f>
        <v>0.04166666666666663</v>
      </c>
      <c r="W1870">
        <v>1</v>
      </c>
      <c r="X1870">
        <f>NETWORKDAYS(K1870,L1869)</f>
        <v>1</v>
      </c>
      <c r="Y1870" t="str">
        <f>IF(X1870&lt;=2,"CUMPLE","NO CUMPLE")</f>
        <v>CUMPLE</v>
      </c>
    </row>
    <row r="1871" xml:space="preserve">
      <c r="A1871">
        <v>12942736</v>
      </c>
      <c r="B1871" t="str">
        <v>REQUEST</v>
      </c>
      <c r="C1871" t="str">
        <v>CERRADO</v>
      </c>
      <c r="D1871" t="str">
        <v>PISO DE VENTA</v>
      </c>
      <c r="E1871" t="str">
        <v>VERIFICADOR</v>
      </c>
      <c r="F1871" t="str">
        <v>VERIFICADOR</v>
      </c>
      <c r="G1871" t="str">
        <v>NEWLAND</v>
      </c>
      <c r="H1871"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Buenos dias._x000d_
_x000d_
Jefe Miguel; por favor me colabora con la autorizacion de esta llamada para que el tecnico de isit visite la tienda para la configuracion y la instalacion del verificador de precios con serial: NQ2CAH000903; el cual llego de garantia._x000d_
</v>
      </c>
      <c r="I1871" t="str">
        <v>Jefe Miguel; por favor me colabora con la autorizacion de esta llamada para que ele tecnico de isit visite la tienda para la configuracion y la instalacion del verificador de precios con serial: NQ2CAH000903; el cual llego de garantia</v>
      </c>
      <c r="J1871" t="str" xml:space="preserve">
        <v xml:space="preserve">10/12/22 8:00 - 10:00 Se realizan validaciones de ingreso y procedemos con la ubicación del activo; desembalamos el mismo y procedemos a encenderlo y a validar el firmware el cual esta actualizado. Procedemos con la respectiva configuración según instructivo y siguiendo el paso a paso. Configuramos la respectiva wlan; configuramos kiosko y multimedia. Realizamos aseguramiento del mismo y al momento de realizar pruebas no escanea al final de la configuración. Dejando anotación que en el momento del alistamiento en configuración del escaner  en output mode se realiza y se verifica el paso según instructivo escaneando cedula y ean 13. Se realiza el proceso desde formateo hasta aseguramiento tres veces siguiendo el paso a paso y no deja escanear despues del aseguramiento ni la cédula; ni los ean; ni el los qr para ingresar a modo administrador. Pendiente validar con soporte Cencosud que otras validaciones se pueden realizar_x000d_
15/12/22 8:00 - 12:00 Se procede a instalar y configurar archivo nuevo config-template.json; se realizan otros tres formateos de Recovery Factory Reset. Se logra subir el verificador y se realizan pruebas a normalidad. Se procede a desinstalar verificador que se encuentra en PGC para instalar el recién configurado. Se procede con la instalación del que estaba en PGC en el área de Bazar de la tienda. Se realizan pruebas con el usuario a conformidad del mismo. Se da por finalizado el ticket quedando el verificador completamente operativo y funcional.</v>
      </c>
      <c r="K1871">
        <v>44909</v>
      </c>
      <c r="L1871">
        <v>44910</v>
      </c>
      <c r="M1871" t="str">
        <f>TEXT(L1871,"DDDDDDD")</f>
        <v>jueves</v>
      </c>
      <c r="N1871" t="str">
        <v>M179 METRO PITALITO</v>
      </c>
      <c r="O1871" t="str">
        <v>PITALITO</v>
      </c>
      <c r="P1871" t="str">
        <f>IF(ISBLANK(O1871),"0",(VLOOKUP(O1871,REGION,2,FALSE)))</f>
        <v>OCCIDENTE</v>
      </c>
      <c r="Q1871" t="str">
        <v>EMERSON PALACIOS MARTINEZ</v>
      </c>
      <c r="R1871">
        <f>IF(ISBLANK(Q1871),"0", VLOOKUP(Q1871,PERSONAL,2,FALSE))</f>
        <v>13723524</v>
      </c>
      <c r="S1871" t="str">
        <v>ALIADO</v>
      </c>
      <c r="T1871">
        <v>0.3333333333333333</v>
      </c>
      <c r="U1871">
        <v>0.5</v>
      </c>
      <c r="V1871">
        <f>IF(ISBLANK(T1871 ),"0",U1871-T1871)</f>
        <v>0.16666666666666669</v>
      </c>
      <c r="W1871">
        <v>3</v>
      </c>
      <c r="X1871">
        <f>NETWORKDAYS(K1871,L1870)</f>
        <v>1</v>
      </c>
      <c r="Y1871" t="str">
        <f>IF(X1871&lt;=2,"CUMPLE","NO CUMPLE")</f>
        <v>CUMPLE</v>
      </c>
    </row>
    <row r="1872" xml:space="preserve">
      <c r="A1872">
        <v>12938298</v>
      </c>
      <c r="B1872" t="str">
        <v>REQUEST</v>
      </c>
      <c r="C1872" t="str">
        <v>CERRADO</v>
      </c>
      <c r="D1872" t="str">
        <v>RECIBO</v>
      </c>
      <c r="E1872" t="str">
        <v>PDA</v>
      </c>
      <c r="F1872" t="str">
        <v>PDA</v>
      </c>
      <c r="G1872" t="str">
        <v>HONEYWELL</v>
      </c>
      <c r="H1872" t="str" xml:space="preserve">
        <v xml:space="preserve">Datos usuario_x000d_
Nombre: Wbeimar Augusto Mendez Munoz_x000d_
Correo: Wbeimar.Mendez@cencosud.com.co_x000d_
Usuario AD: WAMendez_x000d_
Pais: Colombia_x000d_
Ubicacion: M183 METRO SAN GIL_x000d_
Zona: Colombia Oriente_x000d_
Unidad de Negocio: Supermercados_x000d_
Servicio: Tiendas &amp; Centros de Distribucion_x000d_
Telefono: 3004086228_x000d_
Anexo: null_x000d_
Descripcion: desde el dia viernes 02-12-22 las PDA Honeywell; en la parte del recibo; en el transcurso del dia cierran el programa Genesix y se quedan sin red wifi (offline) ocasionalmente de 2 a 3 veces; durando asi entre media hora y una hora. se reinician y siguen sin señal; se apagan y prenden y siguen sin señal; se revisa el router y esta en verde funcionando normal; los computadores funcionan normal._x000d_
Indicar ubicacion del Equipo en tienda o oficinas: RECIBO_x000d_
</v>
      </c>
      <c r="I1872" t="str" xml:space="preserve">
        <v xml:space="preserve">Se solicita revisión de PDT del area de recibo; presentan fallas temporales de conexión; se anexa formato para esta clase de PDT._x000d_
Entregar a usuario activos operativos._x000d_
Datos usuario_x000d_
Nombre: Wbeimar Augusto Mendez Munoz_x000d_
Correo: Wbeimar.Mendez@cencosud.com.co_x000d_
Usuario AD: WAMendez_x000d_
Pais: Colombia_x000d_
Ubicacion: M183 METRO SAN GIL_x000d_
ubicacion del Equipo en tienda o oficinas: RECIBO</v>
      </c>
      <c r="J1872" t="str">
        <v>Se realiza revisión de PDA de recibo ya que presenta fallas de conexión a la red. Se valida configuración de red. Se elimina red y se hace configuración de nuevo validando versión de firmware. Se pone a pruebas la pda reportando correcto funcionamiento. Se deja en operación y no reportan nuevas desconexiones. Se recibe otra PDA para revisión ya que no abre aplicativo Janis. Se revisa versión de firmware; se repasa toda la configuración desde cero; se realiza la configuración de acuerdo a manual y se entrega para pruebas las cuales son exitosas. Se entregan dos PDA operativas al señor Wbeimar Mendez</v>
      </c>
      <c r="K1872">
        <v>44909</v>
      </c>
      <c r="L1872">
        <v>44910</v>
      </c>
      <c r="M1872" t="str">
        <f>TEXT(L1872,"DDDDDDD")</f>
        <v>jueves</v>
      </c>
      <c r="N1872" t="str">
        <v>M183 METRO SAN GIL</v>
      </c>
      <c r="O1872" t="str">
        <v>SAN GIL</v>
      </c>
      <c r="P1872" t="str">
        <f>IF(ISBLANK(O1872),"0",(VLOOKUP(O1872,REGION,2,FALSE)))</f>
        <v>ORIENTE</v>
      </c>
      <c r="Q1872" t="str">
        <v>MICHAEL ESNEIDER PINZON CASALLAS</v>
      </c>
      <c r="R1872">
        <f>IF(ISBLANK(Q1872),"0", VLOOKUP(Q1872,PERSONAL,2,FALSE))</f>
        <v>1018438821</v>
      </c>
      <c r="S1872" t="str">
        <v>DIRECTO</v>
      </c>
      <c r="T1872">
        <v>0.3541666666666667</v>
      </c>
      <c r="U1872">
        <v>0.4791666666666667</v>
      </c>
      <c r="V1872">
        <f>IF(ISBLANK(T1872 ),"0",U1872-T1872)</f>
        <v>0.125</v>
      </c>
      <c r="W1872">
        <v>2</v>
      </c>
      <c r="X1872">
        <f>NETWORKDAYS(K1872,L1871)</f>
        <v>2</v>
      </c>
      <c r="Y1872" t="str">
        <f>IF(X1872&lt;=2,"CUMPLE","NO CUMPLE")</f>
        <v>CUMPLE</v>
      </c>
    </row>
    <row r="1873" xml:space="preserve">
      <c r="A1873">
        <v>12933925</v>
      </c>
      <c r="B1873" t="str">
        <v>REQUEST</v>
      </c>
      <c r="C1873" t="str">
        <v>CERRADO</v>
      </c>
      <c r="D1873" t="str">
        <v>PISO DE VENTA</v>
      </c>
      <c r="E1873" t="str">
        <v>IMPRESORA</v>
      </c>
      <c r="F1873" t="str">
        <v>PORTABLE</v>
      </c>
      <c r="G1873" t="str">
        <v>ZEBRA</v>
      </c>
      <c r="H1873"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Supermercados_x000d_
Servicio: Sistemas_x000d_
Telefono: 3118453732_x000d_
Anexo: null_x000d_
Descripcion: Buenas tardes; por favor me colabora con la configuracion de impresora portables S/N: XXQVJ174600384.Gracias</v>
      </c>
      <c r="I1873" t="str" xml:space="preserve">
        <v xml:space="preserve">Buen día_x000d_
solicito de su ayuda para verificación de Impresora flejera portable ya que no tiene conexión a la red; tener en cuenta revisar que tenga el usuario de la tienda y contraseña correspondiente; seguir el paso a paso del manual enviado_x000d_
Tienda. J047 Girardot_x000d_
Equipo: Flejera portable_x000d_
Marca: Zebra_x000d_
Modelo: QLN420_x000d_
Serial: XXQVJ174600384_x000d_
Ubicación: oficinas_x000d_
Contacto en tienda Luisa Fernanda Ortiz 3118453732</v>
      </c>
      <c r="J1873" t="str">
        <v>Para la configuración de esta Zebra Portable se procede a realizar un seguimiento ya que no deja  realizar su configuración con IP asignada para su funcionamiento. Se realiza esta labor entre 9 y 12 de diciembre sin resultado alguno. Se recibe apoyo de Harold Gonzalez y Fabiola Diaz; se verifica con Redes y Genesix y se deduce que la IP está siendo utilizada por algún equipo en la tienda que la tomó automáticamente por DHCP. Se realiza revisión de todos los equipos de la tienda tratando de encontrar que equipo está utilizando la IP que pertenece a la Zebra portable IP 10.131.102.1. Se realiza esta búsqueda desde el 13 al 15 de diciembre. El 15 al revisar la PDA de Antenas se encuentra que esta está tomando la IP que pertenece a la Zebra. Se desactiva la red de la PDA de Antenas y configurar la PDA con la IP; mascara y gateway que le corresponde. Al hacer esto la zebra portable toma correctamente la IP que le pertenece e imprime y funciona correctamente. Adicional se  configura nuevamente la pda a la red para que tome otra dirección IP</v>
      </c>
      <c r="K1873">
        <v>44910</v>
      </c>
      <c r="L1873">
        <v>44910</v>
      </c>
      <c r="M1873" t="str">
        <f>TEXT(L1873,"DDDDDDD")</f>
        <v>jueves</v>
      </c>
      <c r="N1873" t="str">
        <v>J047 JUMBO GIRARDOT</v>
      </c>
      <c r="O1873" t="str">
        <v>GIRARDOT</v>
      </c>
      <c r="P1873" t="str">
        <f>IF(ISBLANK(O1873),"0",(VLOOKUP(O1873,REGION,2,FALSE)))</f>
        <v>OCCIDENTE</v>
      </c>
      <c r="Q1873" t="str">
        <v>RAFAEL ARDILA PUENTES</v>
      </c>
      <c r="R1873">
        <f>IF(ISBLANK(Q1873),"0", VLOOKUP(Q1873,PERSONAL,2,FALSE))</f>
        <v>1018419858</v>
      </c>
      <c r="S1873" t="str">
        <v>ALIADO</v>
      </c>
      <c r="T1873">
        <v>0.375</v>
      </c>
      <c r="U1873">
        <v>0.625</v>
      </c>
      <c r="V1873">
        <f>IF(ISBLANK(T1873 ),"0",U1873-T1873)</f>
        <v>0.25</v>
      </c>
      <c r="W1873">
        <v>3</v>
      </c>
      <c r="X1873">
        <f>NETWORKDAYS(K1873,L1872)</f>
        <v>1</v>
      </c>
      <c r="Y1873" t="str">
        <f>IF(X1873&lt;=2,"CUMPLE","NO CUMPLE")</f>
        <v>CUMPLE</v>
      </c>
    </row>
    <row r="1874" xml:space="preserve">
      <c r="A1874">
        <v>12952815</v>
      </c>
      <c r="B1874" t="str">
        <v>REQUEST</v>
      </c>
      <c r="C1874" t="str">
        <v>CERRADO</v>
      </c>
      <c r="D1874" t="str">
        <v>LINEAL DE CAJAS</v>
      </c>
      <c r="E1874" t="str">
        <v>POS</v>
      </c>
      <c r="F1874" t="str">
        <v>IMPRESORA</v>
      </c>
      <c r="G1874" t="str">
        <v>WINCOR</v>
      </c>
      <c r="H1874"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pos de la caja 21 se traba el rollo y no permite abrir</v>
      </c>
      <c r="I1874" t="str">
        <v>Se requiere hace validación física</v>
      </c>
      <c r="J1874" t="str" xml:space="preserve">
        <v xml:space="preserve">Servicio atendido 14/12/22_x000d_
Se procede a realizar validación en los equipos tipo impresora Epson de pos y en la pos caja 21. La caja no se encuentra energizada en su totalidad por falla en tomas de corriente reguladas; se procede a realizar validación y conexión de multi tomas en tomacorriente regulado que se encuentra operacional; se valida la pos donde ya sube a servicio. Se realiza revisión y limpieza de impresora pos de la caja 21. Se realiza pruebas con el usuario a satisfacción se entrega equipo operativo luego de las pruebas efectuadas con el supervisor del área de cajas.                                                                                   Nota: impresora pos numero serial p5tf146194 se encuentra con problemas en el puerto donde va el cable de energía. El puerto se encuentra flojo y en ocasiones no permite la conexión y el encendido adecuado; debido a que se tiene que estar moviendo el cableado para ajustar y logre encender. Se le informa de la novedad al personal de Cencosud. La impresora actualmente se encuentra conectada y operando en la caja 20.</v>
      </c>
      <c r="K1874">
        <v>44910</v>
      </c>
      <c r="L1874">
        <v>44910</v>
      </c>
      <c r="M1874" t="str">
        <f>TEXT(L1874,"DDDDDDD")</f>
        <v>jueves</v>
      </c>
      <c r="N1874" t="str">
        <v>J045 JUMBO AV.DEL FERROCARRIL SANTA MARTA</v>
      </c>
      <c r="O1874" t="str">
        <v>SANTA MARTA</v>
      </c>
      <c r="P1874" t="str">
        <f>IF(ISBLANK(O1874),"0",(VLOOKUP(O1874,REGION,2,FALSE)))</f>
        <v>COSTA</v>
      </c>
      <c r="Q1874" t="str">
        <v>EDUAR ENRIQUE MARTELO SIERRA</v>
      </c>
      <c r="R1874">
        <f>IF(ISBLANK(Q1874),"0", VLOOKUP(Q1874,PERSONAL,2,FALSE))</f>
        <v>1065631435</v>
      </c>
      <c r="S1874" t="str">
        <v>DIRECTO</v>
      </c>
      <c r="T1874">
        <v>0.4652777777777778</v>
      </c>
      <c r="U1874">
        <v>0.5416666666666666</v>
      </c>
      <c r="V1874">
        <f>IF(ISBLANK(T1874 ),"0",U1874-T1874)</f>
        <v>0.07638888888888884</v>
      </c>
      <c r="W1874">
        <v>1</v>
      </c>
      <c r="X1874">
        <f>NETWORKDAYS(K1874,L1873)</f>
        <v>1</v>
      </c>
      <c r="Y1874" t="str">
        <f>IF(X1874&lt;=2,"CUMPLE","NO CUMPLE")</f>
        <v>CUMPLE</v>
      </c>
    </row>
    <row r="1875" xml:space="preserve">
      <c r="A1875">
        <v>12949809</v>
      </c>
      <c r="B1875" t="str">
        <v>SIMEL</v>
      </c>
      <c r="C1875" t="str">
        <v>CERRADO</v>
      </c>
      <c r="D1875" t="str">
        <v>LINEAL DE CAJAS</v>
      </c>
      <c r="E1875" t="str">
        <v>BALANZA</v>
      </c>
      <c r="F1875" t="str">
        <v>SCANNER</v>
      </c>
      <c r="G1875" t="str">
        <v>DATALOGIC</v>
      </c>
      <c r="H1875" t="str" xml:space="preserve">
        <v xml:space="preserve">Datos usuario_x000d_
Nombre: Diana Maritza Vasquez Trujillo_x000d_
Correo: DianaMaritza.Vasquez@cencosud.com.co_x000d_
Usuario AD: DMVTruji_x000d_
Pais: Colombia_x000d_
Ubicacion: J011 JUMBO CALLE 80_x000d_
Zona: Colombia Bogota_x000d_
Unidad de Negocio: JUMBO_x000d_
Servicio: null_x000d_
Telefono: 3123431936_x000d_
Anexo: null_x000d_
Descripcion: Buen Dia_x000d_
Por favor me colabora con la calibracion de la balanza de la pos 29_x000d_
NII:B 115590 SERIAL N0: F19A00823_x000d_
Indica la ubicacion de tu balanza en la tienda: 11</v>
      </c>
      <c r="I1875" t="str" xml:space="preserve">
        <v xml:space="preserve">Se solicita calibracion de la balanza de la POS 29_x000d_
llevar Kit de Pesas Por favor_x000d_
Tienda: Jumbo Calle 80_x000d_
Equipo: SCANNER POS_x000d_
Marca: DATALOGIC_x000d_
Modelo: 9800_x000d_
Serial: F19A00823_x000d_
NII: 115590_x000d_
Precinto: Alambre</v>
      </c>
      <c r="J1875" t="str">
        <v>Se realizó la calibración de la balanza. Precinto que se retiro: 2950000018488. Se coloca el precinto numero: 7380000000240. Se hacen las pruebas y se deja operativa la caja. NII 115590.</v>
      </c>
      <c r="K1875">
        <v>44910</v>
      </c>
      <c r="L1875">
        <v>44911</v>
      </c>
      <c r="M1875" t="str">
        <f>TEXT(L1875,"DDDDDDD")</f>
        <v>viernes</v>
      </c>
      <c r="N1875" t="str">
        <v>J011 JUMBO CALLE 80</v>
      </c>
      <c r="O1875" t="str">
        <v>BOGOTA</v>
      </c>
      <c r="P1875" t="str">
        <f>IF(ISBLANK(O1875),"0",(VLOOKUP(O1875,REGION,2,FALSE)))</f>
        <v>BOGOTA</v>
      </c>
      <c r="Q1875" t="str">
        <v>ALEXANDER CASTILLO SOTELO</v>
      </c>
      <c r="R1875">
        <f>IF(ISBLANK(Q1875),"0", VLOOKUP(Q1875,PERSONAL,2,FALSE))</f>
        <v>80216449</v>
      </c>
      <c r="S1875" t="str">
        <v>ALIADO</v>
      </c>
      <c r="T1875">
        <v>0.4895833333333333</v>
      </c>
      <c r="U1875">
        <v>0.5347222222222222</v>
      </c>
      <c r="V1875">
        <f>IF(ISBLANK(T1875 ),"0",U1875-T1875)</f>
        <v>0.045138888888888895</v>
      </c>
      <c r="W1875">
        <v>1</v>
      </c>
      <c r="X1875">
        <f>NETWORKDAYS(K1875,L1874)</f>
        <v>1</v>
      </c>
      <c r="Y1875" t="str">
        <f>IF(X1875&lt;=2,"CUMPLE","NO CUMPLE")</f>
        <v>CUMPLE</v>
      </c>
    </row>
    <row r="1876" xml:space="preserve">
      <c r="A1876">
        <v>12957258</v>
      </c>
      <c r="B1876" t="str">
        <v>REQUEST</v>
      </c>
      <c r="C1876" t="str">
        <v>CERRADO</v>
      </c>
      <c r="D1876" t="str">
        <v>LINEAL DE CAJAS</v>
      </c>
      <c r="E1876" t="str">
        <v>POS</v>
      </c>
      <c r="F1876" t="str">
        <v>POS</v>
      </c>
      <c r="G1876" t="str">
        <v>WINCOR</v>
      </c>
      <c r="H1876"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 me colaboran con el traslado de la pos #20 electro; para panaderia por la temporada navideña._x000d_
Gracias por su colaboracion;_x000d_
</v>
      </c>
      <c r="I1876" t="str">
        <v>Jefe su autorizacion para envio del tecnico para traslado de pos-Gracias</v>
      </c>
      <c r="J1876" t="str">
        <v>Indican que la pos #20 de electro reubicarla en panadería en la góndola móvil de donas que se encontraba en el área de archivo guardada. Se procede a ubicar y limpiar  la góndola para su manipulación; se deja ubicada en el punto de panadería y se ubica la pos No 20 para su desactivación y desmonte para organizar y clasificar su respectivo cableado y ubicar en la góndola designada. Se realizoa el desplazamiento de partes hasta la góndola para su instalación. Terminada la instalación se informa a Harold Gonzalez quien indica que se debe colar la tarjeta de red de donas para que de internet en el puerto pero no da resultado. Se solicita apoyo de Redes y el compañero Guillermo apoya en la configuración  del puerto; pero este aún colocando la configuración correcta no sube. Piden informar al gerente de tienda que se reiniciará el switch No 4 para que suba el puerto a lo cual acepta el procedimiento y se reinicia. Se vuelve a colocar la tarjeta de electro y se deja conectada en el puerto designado de panadería y esta sube sin problema dejando  la caja operativa. Se realiza una prueba de apertura y cierre con la Aux de caja y todo ok. Se deja caja completamente operativa</v>
      </c>
      <c r="K1876">
        <v>44910</v>
      </c>
      <c r="L1876">
        <v>44914</v>
      </c>
      <c r="M1876" t="str">
        <f>TEXT(L1876,"DDDDDDD")</f>
        <v>lunes</v>
      </c>
      <c r="N1876" t="str">
        <v>J036 JUMBO POPAYAN CAMPANARIO</v>
      </c>
      <c r="O1876" t="str">
        <v>POPAYAN</v>
      </c>
      <c r="P1876" t="str">
        <f>IF(ISBLANK(O1876),"0",(VLOOKUP(O1876,REGION,2,FALSE)))</f>
        <v>OCCIDENTE</v>
      </c>
      <c r="Q1876" t="str">
        <v>DANIEL FERNANDO PAREDES ARTEAGA</v>
      </c>
      <c r="R1876">
        <f>IF(ISBLANK(Q1876),"0", VLOOKUP(Q1876,PERSONAL,2,FALSE))</f>
        <v>10301691</v>
      </c>
      <c r="S1876" t="str">
        <v>DIRECTO</v>
      </c>
      <c r="T1876">
        <v>0.3333333333333333</v>
      </c>
      <c r="U1876">
        <v>0.5625</v>
      </c>
      <c r="V1876">
        <f>IF(ISBLANK(T1876 ),"0",U1876-T1876)</f>
        <v>0.22916666666666669</v>
      </c>
      <c r="W1876">
        <v>3</v>
      </c>
      <c r="X1876">
        <f>NETWORKDAYS(K1876,L1875)</f>
        <v>2</v>
      </c>
      <c r="Y1876" t="str">
        <f>IF(X1876&lt;=2,"CUMPLE","NO CUMPLE")</f>
        <v>CUMPLE</v>
      </c>
    </row>
    <row r="1877" xml:space="preserve">
      <c r="A1877">
        <v>12951616</v>
      </c>
      <c r="B1877" t="str">
        <v>REQUEST</v>
      </c>
      <c r="C1877" t="str">
        <v>CERRADO</v>
      </c>
      <c r="D1877" t="str">
        <v>E-COMMERCE</v>
      </c>
      <c r="E1877" t="str">
        <v>PDA</v>
      </c>
      <c r="F1877" t="str">
        <v>PDA</v>
      </c>
      <c r="G1877" t="str">
        <v>HONEYWELL</v>
      </c>
      <c r="H1877" t="str" xml:space="preserve">
        <v xml:space="preserve">Datos usuario_x000d_
Nombre: Oldin Gabriel Idrobo Majin_x000d_
Correo: Gabriel.Idrobo@cencosud.com.co_x000d_
Usuario AD: OGIdrobo_x000d_
Pais: Colombia_x000d_
Ubicacion: J036 JUMBO POPAYAN CAMPANARIO_x000d_
Zona: Colombia Occidente_x000d_
Unidad de Negocio: JUMBO_x000d_
Servicio: null_x000d_
Telefono: 3122021760_x000d_
Anexo: null_x000d_
Descripcion: PDA de los ecomers presenta falla de configuracion_x000d_
Seccion de la tienda en donde se ubica la PDT o usuario: revision de domicilios ecomers</v>
      </c>
      <c r="I1877" t="str">
        <v>jefe su autorizacion paar envio del tecnico remoto para instalacion d e firmware version 32 en pdt de ecommerce; que esta pidiendo clave el sistema operativo y no deja acceder</v>
      </c>
      <c r="J1877" t="str">
        <v>Indican que es La PDA de E-commerce que al prender solicita una clave de acceso. Se apaga y se coloca la microSD con el firmware 31 y se realiza el proceso de cargue. Esta incia el proceso de eliminación y formateo del dispositivo. Se usa manual de configuración 2.1 de las pda en para seguir el paso a paso; terminado el proceso se realiza una prueba con el personal de seguridad logística y pruebas ok</v>
      </c>
      <c r="K1877">
        <v>44910</v>
      </c>
      <c r="L1877">
        <v>44914</v>
      </c>
      <c r="M1877" t="str">
        <f>TEXT(L1877,"DDDDDDD")</f>
        <v>lunes</v>
      </c>
      <c r="N1877" t="str">
        <v>J036 JUMBO POPAYAN CAMPANARIO</v>
      </c>
      <c r="O1877" t="str">
        <v>POPAYAN</v>
      </c>
      <c r="P1877" t="str">
        <f>IF(ISBLANK(O1877),"0",(VLOOKUP(O1877,REGION,2,FALSE)))</f>
        <v>OCCIDENTE</v>
      </c>
      <c r="Q1877" t="str">
        <v>DANIEL FERNANDO PAREDES ARTEAGA</v>
      </c>
      <c r="R1877">
        <f>IF(ISBLANK(Q1877),"0", VLOOKUP(Q1877,PERSONAL,2,FALSE))</f>
        <v>10301691</v>
      </c>
      <c r="S1877" t="str">
        <v>DIRECTO</v>
      </c>
      <c r="T1877">
        <v>0.6041666666666666</v>
      </c>
      <c r="U1877">
        <v>0.6527777777777778</v>
      </c>
      <c r="V1877">
        <f>IF(ISBLANK(T1877 ),"0",U1877-T1877)</f>
        <v>0.04861111111111116</v>
      </c>
      <c r="W1877">
        <v>1</v>
      </c>
      <c r="X1877">
        <f>NETWORKDAYS(K1877,L1876)</f>
        <v>3</v>
      </c>
      <c r="Y1877" t="str">
        <f>IF(X1877&lt;=2,"CUMPLE","NO CUMPLE")</f>
        <v>NO CUMPLE</v>
      </c>
    </row>
    <row r="1878" xml:space="preserve">
      <c r="A1878">
        <v>12956775</v>
      </c>
      <c r="B1878" t="str">
        <v>REQUEST</v>
      </c>
      <c r="C1878" t="str">
        <v>CERRADO</v>
      </c>
      <c r="D1878" t="str">
        <v>TIENDA</v>
      </c>
      <c r="E1878" t="str">
        <v>EQUIPAMIENTO</v>
      </c>
      <c r="F1878" t="str">
        <v>EQUIPAMIENTO</v>
      </c>
      <c r="G1878" t="str">
        <v>EQUIPAMIENTO</v>
      </c>
      <c r="H1878"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ADM CENTRAL_x000d_
Servicio: Sistemas_x000d_
Telefono: 3174363709_x000d_
Anexo: null_x000d_
Descripcion: Buen dia;_x000d_
_x000d_
Se solicita el traslado desde tienda Metro Duitama hacia el CRC del siguiente equipo:_x000d_
_x000d_
NOTEBOOK STANDARD LENOVO L460 N SERIE: PF0KWNSH</v>
      </c>
      <c r="I1878" t="str">
        <v>Se requiere apoyo para gestionar envío de Portátil desde tienda Metro Duitama hacia el CRC</v>
      </c>
      <c r="J1878" t="str">
        <v>Se visita tienda donde se identifica portatil; se embala y rotula para posterior envio a taller; personal de seguridad valida contenido de la caja y recibe equipo para posterior envio.</v>
      </c>
      <c r="K1878">
        <v>44911</v>
      </c>
      <c r="L1878">
        <v>44911</v>
      </c>
      <c r="M1878" t="str">
        <f>TEXT(L1878,"DDDDDDD")</f>
        <v>viernes</v>
      </c>
      <c r="N1878" t="str">
        <v>M028 METRO DUITAMA INNOVO</v>
      </c>
      <c r="O1878" t="str">
        <v>DUITAMA</v>
      </c>
      <c r="P1878" t="str">
        <f>IF(ISBLANK(O1878),"0",(VLOOKUP(O1878,REGION,2,FALSE)))</f>
        <v>ORIENTE</v>
      </c>
      <c r="Q1878" t="str">
        <v>JHONATAN RICARDO VARGAS ZAMBRANO</v>
      </c>
      <c r="R1878">
        <f>IF(ISBLANK(Q1878),"0", VLOOKUP(Q1878,PERSONAL,2,FALSE))</f>
        <v>1057583301</v>
      </c>
      <c r="S1878" t="str">
        <v>DIRECTO</v>
      </c>
      <c r="T1878">
        <v>0.5833333333333334</v>
      </c>
      <c r="U1878">
        <v>0.625</v>
      </c>
      <c r="V1878">
        <f>IF(ISBLANK(T1878 ),"0",U1878-T1878)</f>
        <v>0.04166666666666663</v>
      </c>
      <c r="W1878">
        <v>1</v>
      </c>
      <c r="X1878">
        <f>NETWORKDAYS(K1878,L1877)</f>
        <v>2</v>
      </c>
      <c r="Y1878" t="str">
        <f>IF(X1878&lt;=2,"CUMPLE","NO CUMPLE")</f>
        <v>CUMPLE</v>
      </c>
    </row>
    <row r="1879">
      <c r="A1879">
        <v>12957499</v>
      </c>
      <c r="B1879" t="str">
        <v>REQUEST</v>
      </c>
      <c r="C1879" t="str">
        <v>CERRADO</v>
      </c>
      <c r="D1879" t="str">
        <v>TIENDA</v>
      </c>
      <c r="E1879" t="str">
        <v>EQUIPAMIENTO</v>
      </c>
      <c r="F1879" t="str">
        <v>EQUIPAMIENTO</v>
      </c>
      <c r="G1879" t="str">
        <v>EQUIPAMIENTO</v>
      </c>
      <c r="H1879" t="str">
        <v>Se solicita envio de AP para tienda Metro Floridablanca</v>
      </c>
      <c r="I1879" t="str">
        <v>Se requiere apoyo para gestionar envío de ACCESS POINT CISCO AIR-CAP1602E-A-K9 desde tienda Metro Duitama hacia Metro Floridablanca.</v>
      </c>
      <c r="J1879" t="str">
        <v xml:space="preserve">Se llega a sitio para realizar alistamiento de acces point el cual será enviado para Floridablanca; paquete es revisado y entregado al área de seguridad. </v>
      </c>
      <c r="K1879">
        <v>44911</v>
      </c>
      <c r="L1879">
        <v>44911</v>
      </c>
      <c r="M1879" t="str">
        <f>TEXT(L1879,"DDDDDDD")</f>
        <v>viernes</v>
      </c>
      <c r="N1879" t="str">
        <v>M028 METRO DUITAMA INNOVO</v>
      </c>
      <c r="O1879" t="str">
        <v>DUITAMA</v>
      </c>
      <c r="P1879" t="str">
        <f>IF(ISBLANK(O1879),"0",(VLOOKUP(O1879,REGION,2,FALSE)))</f>
        <v>ORIENTE</v>
      </c>
      <c r="Q1879" t="str">
        <v>JHONATAN RICARDO VARGAS ZAMBRANO</v>
      </c>
      <c r="R1879">
        <f>IF(ISBLANK(Q1879),"0", VLOOKUP(Q1879,PERSONAL,2,FALSE))</f>
        <v>1057583301</v>
      </c>
      <c r="S1879" t="str">
        <v>DIRECTO</v>
      </c>
      <c r="T1879">
        <v>0.5833333333333334</v>
      </c>
      <c r="U1879">
        <v>0.625</v>
      </c>
      <c r="V1879">
        <f>IF(ISBLANK(T1879 ),"0",U1879-T1879)</f>
        <v>0.04166666666666663</v>
      </c>
      <c r="W1879">
        <v>0</v>
      </c>
      <c r="X1879">
        <f>NETWORKDAYS(K1879,L1878)</f>
        <v>1</v>
      </c>
      <c r="Y1879" t="str">
        <f>IF(X1879&lt;=2,"CUMPLE","NO CUMPLE")</f>
        <v>CUMPLE</v>
      </c>
    </row>
    <row r="1880" xml:space="preserve">
      <c r="A1880">
        <v>12957759</v>
      </c>
      <c r="B1880" t="str">
        <v>REQUEST</v>
      </c>
      <c r="C1880" t="str">
        <v>CERRADO</v>
      </c>
      <c r="D1880" t="str">
        <v>CONTRALOR</v>
      </c>
      <c r="E1880" t="str">
        <v>PDT</v>
      </c>
      <c r="F1880" t="str">
        <v>PDT</v>
      </c>
      <c r="G1880" t="str">
        <v>ZEBRA</v>
      </c>
      <c r="H1880" t="str" xml:space="preserve">
        <v xml:space="preserve">Datos usuario_x000d_
Nombre: Rosa Giovanna Lopez Triana_x000d_
Correo: Giovanna.Lopez@cencosud.com.co_x000d_
Usuario AD: RGLopezT_x000d_
Pais: Colombia_x000d_
Ubicacion: M028 METRO DUITAMA INNOVO_x000d_
Zona: Colombia Bogota_x000d_
Unidad de Negocio: ADM CENTRAL_x000d_
Servicio: Sistemas_x000d_
Telefono: 3174363709_x000d_
Anexo: null_x000d_
Descripcion: Se solicita configuracion de las PDT de tienda Metro Duitama de acuerdo con el ultimo manual generado._x000d_
Seccion en la tienda o ubicacion del usuario: Tienda Metro Duitama_x000d_
Jefe de area asignacion de la PDT: Coordinador de Control Perdidas</v>
      </c>
      <c r="I1880" t="str">
        <v>Se requiere apoyo para verificación y/o configuración a PDT de tienda Metro Duitama de acuerdo a manuales adjuntos en este ticket</v>
      </c>
      <c r="J1880" t="str">
        <v xml:space="preserve">Según instructivo suministrado por el área de sistemas se realiza revision de PDTs de toda la tienda donde se valida canal; frecuencia  y demás configuraciones requeridas; enviando toda la evidencia a Giovanna López. PDTs de la tienda quedan operativas. </v>
      </c>
      <c r="K1880">
        <v>44911</v>
      </c>
      <c r="L1880">
        <v>44911</v>
      </c>
      <c r="M1880" t="str">
        <f>TEXT(L1880,"DDDDDDD")</f>
        <v>viernes</v>
      </c>
      <c r="N1880" t="str">
        <v>M028 METRO DUITAMA INNOVO</v>
      </c>
      <c r="O1880" t="str">
        <v>DUITAMA</v>
      </c>
      <c r="P1880" t="str">
        <f>IF(ISBLANK(O1880),"0",(VLOOKUP(O1880,REGION,2,FALSE)))</f>
        <v>ORIENTE</v>
      </c>
      <c r="Q1880" t="str">
        <v>JHONATAN RICARDO VARGAS ZAMBRANO</v>
      </c>
      <c r="R1880">
        <f>IF(ISBLANK(Q1880),"0", VLOOKUP(Q1880,PERSONAL,2,FALSE))</f>
        <v>1057583301</v>
      </c>
      <c r="S1880" t="str">
        <v>DIRECTO</v>
      </c>
      <c r="T1880">
        <v>0.625</v>
      </c>
      <c r="U1880">
        <v>0.6875</v>
      </c>
      <c r="V1880">
        <f>IF(ISBLANK(T1880 ),"0",U1880-T1880)</f>
        <v>0.0625</v>
      </c>
      <c r="W1880">
        <v>1</v>
      </c>
      <c r="X1880">
        <f>NETWORKDAYS(K1880,L1879)</f>
        <v>1</v>
      </c>
      <c r="Y1880" t="str">
        <f>IF(X1880&lt;=2,"CUMPLE","NO CUMPLE")</f>
        <v>CUMPLE</v>
      </c>
    </row>
    <row r="1881" xml:space="preserve">
      <c r="A1881">
        <v>12858534</v>
      </c>
      <c r="B1881" t="str">
        <v>REQUEST</v>
      </c>
      <c r="C1881" t="str">
        <v>CERRADO</v>
      </c>
      <c r="D1881" t="str">
        <v>LINEAL DE CAJAS</v>
      </c>
      <c r="E1881" t="str">
        <v>POS</v>
      </c>
      <c r="F1881" t="str">
        <v>TECLADO</v>
      </c>
      <c r="G1881" t="str">
        <v>WINCOR</v>
      </c>
      <c r="H188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Me colaboran con la pos #20 electro; falla teclado no sirve la tecla #6 y no deja dar llaves; solicito cambio de teclado y cable de teclado._x000d_
muchas gracias;_x000d_
Numero de inventario si se tiene: 64CD709474_x000d_
Numero de caja: 20</v>
      </c>
      <c r="I1881" t="str">
        <v>Se realiza envio de "KEYBOARD TA85/SCR CPL. LGY "con Guía No. PQ032526827CO el 07/12/2022. Se transfiere para su gestión</v>
      </c>
      <c r="J1881" t="str">
        <v>Indican que es el teclado de la pos de ventas institucionanes ubicado en electro y que se va a mover a panadería; se verifica cableado y se observo que el teclado se encuentra obstruido por unas motas y entorpece su funcionaliad. Se procedo a limpiar la parte que afecta su buena operatividad y se realizan pruebas con personal aux de cajas. Todo queda ok e informan que llegó un teclado nuevo pero sin cable  que no es conpatible con la caja 20 ya que este tiene el teclado con cable incorporado. Harold Gonzalez indica que ese teclado no está asigando para esa caja sino a la caja 6. Se realizan pruebas en la caja 6 y no era requerido el cambio. Harold indica que va a verificar su ubicación.</v>
      </c>
      <c r="K1881">
        <v>44911</v>
      </c>
      <c r="L1881">
        <v>44914</v>
      </c>
      <c r="M1881" t="str">
        <f>TEXT(L1881,"DDDDDDD")</f>
        <v>lunes</v>
      </c>
      <c r="N1881" t="str">
        <v>J036 JUMBO POPAYAN CAMPANARIO</v>
      </c>
      <c r="O1881" t="str">
        <v>POPAYAN</v>
      </c>
      <c r="P1881" t="str">
        <f>IF(ISBLANK(O1881),"0",(VLOOKUP(O1881,REGION,2,FALSE)))</f>
        <v>OCCIDENTE</v>
      </c>
      <c r="Q1881" t="str">
        <v>DANIEL FERNANDO PAREDES ARTEAGA</v>
      </c>
      <c r="R1881">
        <f>IF(ISBLANK(Q1881),"0", VLOOKUP(Q1881,PERSONAL,2,FALSE))</f>
        <v>10301691</v>
      </c>
      <c r="S1881" t="str">
        <v>DIRECTO</v>
      </c>
      <c r="T1881">
        <v>0.4722222222222222</v>
      </c>
      <c r="U1881">
        <v>0.5208333333333334</v>
      </c>
      <c r="V1881">
        <f>IF(ISBLANK(T1881 ),"0",U1881-T1881)</f>
        <v>0.04861111111111116</v>
      </c>
      <c r="W1881">
        <v>0</v>
      </c>
      <c r="X1881">
        <f>NETWORKDAYS(K1881,L1880)</f>
        <v>1</v>
      </c>
      <c r="Y1881" t="str">
        <f>IF(X1881&lt;=2,"CUMPLE","NO CUMPLE")</f>
        <v>CUMPLE</v>
      </c>
    </row>
    <row r="1882" xml:space="preserve">
      <c r="A1882">
        <v>12952284</v>
      </c>
      <c r="B1882" t="str">
        <v>REQUEST</v>
      </c>
      <c r="C1882" t="str">
        <v>CERRADO</v>
      </c>
      <c r="D1882" t="str">
        <v>PGC</v>
      </c>
      <c r="E1882" t="str">
        <v>PDA</v>
      </c>
      <c r="F1882" t="str">
        <v>PDA</v>
      </c>
      <c r="G1882" t="str">
        <v>HONEYWELL</v>
      </c>
      <c r="H1882" t="str" xml:space="preserve">
        <v xml:space="preserve">Datos usuario_x000d_
Nombre: Deivi Willian Imbachi Urbano_x000d_
Correo: deiviwillian.imbachiurbano@cencosud.com.co_x000d_
Usuario AD: DEImbachi_x000d_
Pais: Colombia_x000d_
Ubicacion: J036 JUMBO POPAYAN CAMPANARIO_x000d_
Zona: Colombia Occidente_x000d_
Unidad de Negocio: Supermercados_x000d_
Servicio: Tiendas &amp; Centros de Distribucion_x000d_
Telefono: 3113219966_x000d_
Anexo: 3137924693_x000d_
Descripcion: la PDA sigue con el mismo problema que se ha reportado antes; se minimiza cada vez que se escanea un producto; falla el tactil de pantalla; se le va mucho la señal; cuando se le da hacia atras se sale del programa ETC._x000d_
y esto viene desde la ultima actualizacion que le realizaron; ya han venido varias veces pero no nos han dado solucion y la PDA SIGUE CON LA FALA._x000d_
_x000d_
Seccion en la tienda o ubicacion del usuario: SECCION 14 PGC_x000d_
Jefe de area asignacion de la PDT: JESUS CORDOBA</v>
      </c>
      <c r="I1882" t="str">
        <v xml:space="preserve">Jefe su autorizacion para envio del tecnico para cambio de firmware en pdt que presentas fallas </v>
      </c>
      <c r="J1882" t="str">
        <v>Indican que la pda de rancho pierde la conectividad a Genesix limitando o entorpeciendo su uso.  Se cambia a perfil de administrador y se reconfigura la conexion de Genesix y se realizan pruebas con el usuario de conectividad y comportamiento de la PDA sin alteraciones. Mientras se realizaban las pruebas se observa que la pantalla de proteccion tactil tiene una fisura que podria ocasionar el salto por la pantalla pero no se evidencio mientras se realizaban pruebas. PDA se entrega operativa</v>
      </c>
      <c r="K1882">
        <v>44911</v>
      </c>
      <c r="L1882">
        <v>44914</v>
      </c>
      <c r="M1882" t="str">
        <f>TEXT(L1882,"DDDDDDD")</f>
        <v>lunes</v>
      </c>
      <c r="N1882" t="str">
        <v>J036 JUMBO POPAYAN CAMPANARIO</v>
      </c>
      <c r="O1882" t="str">
        <v>POPAYAN</v>
      </c>
      <c r="P1882" t="str">
        <f>IF(ISBLANK(O1882),"0",(VLOOKUP(O1882,REGION,2,FALSE)))</f>
        <v>OCCIDENTE</v>
      </c>
      <c r="Q1882" t="str">
        <v>DANIEL FERNANDO PAREDES ARTEAGA</v>
      </c>
      <c r="R1882">
        <f>IF(ISBLANK(Q1882),"0", VLOOKUP(Q1882,PERSONAL,2,FALSE))</f>
        <v>10301691</v>
      </c>
      <c r="S1882" t="str">
        <v>DIRECTO</v>
      </c>
      <c r="T1882">
        <v>0.625</v>
      </c>
      <c r="U1882">
        <v>0.6458333333333334</v>
      </c>
      <c r="V1882">
        <f>IF(ISBLANK(T1882 ),"0",U1882-T1882)</f>
        <v>0.02083333333333337</v>
      </c>
      <c r="W1882">
        <v>0</v>
      </c>
      <c r="X1882">
        <f>NETWORKDAYS(K1882,L1881)</f>
        <v>2</v>
      </c>
      <c r="Y1882" t="str">
        <f>IF(X1882&lt;=2,"CUMPLE","NO CUMPLE")</f>
        <v>CUMPLE</v>
      </c>
    </row>
    <row r="1883" xml:space="preserve">
      <c r="A1883">
        <v>12956413</v>
      </c>
      <c r="B1883" t="str">
        <v>REQUEST</v>
      </c>
      <c r="C1883" t="str">
        <v>CERRADO</v>
      </c>
      <c r="D1883" t="str">
        <v>ATC</v>
      </c>
      <c r="E1883" t="str">
        <v>PDA</v>
      </c>
      <c r="F1883" t="str">
        <v>PDA</v>
      </c>
      <c r="G1883" t="str">
        <v>HONEYWELL</v>
      </c>
      <c r="H1883" t="str" xml:space="preserve">
        <v xml:space="preserve">Datos usuario_x000d_
Nombre: Yuliana Andrea Zuniga Urbano_x000d_
Correo: YulianaAndrea.ZunigaUrbano@cencosud.com.co_x000d_
Usuario AD: YZunigaU_x000d_
Pais: Colombia_x000d_
Ubicacion: J036 JUMBO POPAYAN CAMPANARIO_x000d_
Zona: Colombia Occidente_x000d_
Unidad de Negocio: JUMBO_x000d_
Servicio: null_x000d_
Telefono: 3122056808_x000d_
Anexo: 8308000_x000d_
Descripcion: Muy buen dia; me pueden por favor colaborar con la revision de las PDA asignadas a Cajas para chequeo de precios y domicilios ya que no prenden. Mil gracias; quedo atenta._x000d_
_x000d_
Seccion de la tienda en donde se ubica la PDT o usuario: Atencion al cliente</v>
      </c>
      <c r="I1883" t="str">
        <v>Jefe su autorizacion para envio del tecnico para revision d epda que no prende; se realizaron pruebas con la usuaria quitando la bateria y no prendio</v>
      </c>
      <c r="J1883" t="str">
        <v>Indican que la pda no enciende. Se solicita una de las pda que tienen la pila funcional para  probar si es problema de unidad o bateria. Se retira la pila  de la pda que no enciende y se coloco en la pda que funciona con normalidad y se conecta a cargar en dicha unidad. Se coloca la pila de la unidad buena en la unidad apagada y se realiza una secuencia de recuperación o menu recovery desde el boton de inicio presionandolo repetitivamente  por unos minutos hasta que da imagen . Se retira la pila de la unidad que no funcionaba y se espera a que la pila de esta despeje el voltaje en la unidad que opera. Se observa que la unidad tiene una carga de 65%; se procede a retirar y colocar en la unidad y presionar el boton de encendido; dando inicio en la unidad y verificando su conectividad  a la red wifi; todo normal. La jefe de sección ingresa a los aplicativos correspondientes y realiza pruebas  todo ok. Solicita también que se le colabore con la conexion de la tablet Lenovo de atención al publico la cual se deja conectada a la red wlan12</v>
      </c>
      <c r="K1883">
        <v>44911</v>
      </c>
      <c r="L1883">
        <v>44914</v>
      </c>
      <c r="M1883" t="str">
        <f>TEXT(L1883,"DDDDDDD")</f>
        <v>lunes</v>
      </c>
      <c r="N1883" t="str">
        <v>J036 JUMBO POPAYAN CAMPANARIO</v>
      </c>
      <c r="O1883" t="str">
        <v>POPAYAN</v>
      </c>
      <c r="P1883" t="str">
        <f>IF(ISBLANK(O1883),"0",(VLOOKUP(O1883,REGION,2,FALSE)))</f>
        <v>OCCIDENTE</v>
      </c>
      <c r="Q1883" t="str">
        <v>DANIEL FERNANDO PAREDES ARTEAGA</v>
      </c>
      <c r="R1883">
        <f>IF(ISBLANK(Q1883),"0", VLOOKUP(Q1883,PERSONAL,2,FALSE))</f>
        <v>10301691</v>
      </c>
      <c r="S1883" t="str">
        <v>DIRECTO</v>
      </c>
      <c r="T1883">
        <v>0.6666666666666666</v>
      </c>
      <c r="U1883">
        <v>0.7430555555555556</v>
      </c>
      <c r="V1883">
        <f>IF(ISBLANK(T1883 ),"0",U1883-T1883)</f>
        <v>0.07638888888888895</v>
      </c>
      <c r="W1883">
        <v>1</v>
      </c>
      <c r="X1883">
        <f>NETWORKDAYS(K1883,L1882)</f>
        <v>2</v>
      </c>
      <c r="Y1883" t="str">
        <f>IF(X1883&lt;=2,"CUMPLE","NO CUMPLE")</f>
        <v>CUMPLE</v>
      </c>
    </row>
    <row r="1884" xml:space="preserve">
      <c r="A1884">
        <v>12957800</v>
      </c>
      <c r="B1884" t="str">
        <v>REQUEST</v>
      </c>
      <c r="C1884" t="str">
        <v>CERRADO</v>
      </c>
      <c r="D1884" t="str">
        <v>TIENDA</v>
      </c>
      <c r="E1884" t="str">
        <v>PDA</v>
      </c>
      <c r="F1884" t="str">
        <v>PDA</v>
      </c>
      <c r="G1884" t="str">
        <v>HONEYWELL</v>
      </c>
      <c r="H1884"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Distribucion_x000d_
Telefono: 3013305918_x000d_
Anexo: null_x000d_
Descripcion: Pdt no funciona; no permite ingresar usuarios.</v>
      </c>
      <c r="I1884" t="str" xml:space="preserve">
        <v xml:space="preserve">Se solicita configuración de PDT._x000d_
Se transfiere para atención en sitio._x000d_
Datos usuario_x000d_
Nombre: Jenny Milesa Rodriguez Davila_x000d_
Correo: jennymilesa.rodriguezdavila@cencosud.com.co_x000d_
Usuario AD: JMRodriD_x000d_
Pais: Colombia_x000d_
Ubicacion: J126 JUMBO SAN SILVESTRE_x000d_
Zona: Colombia Oriente_x000d_
Unidad de Negocio: Supermercados_x000d_
Servicio: Tiendas &amp; Centros de Distribucion</v>
      </c>
      <c r="J1884" t="str">
        <v>Se realiza formateo y configuración según manual de 2 PDA  las cuales presentan fallas con los aplicativos y en su Red wifi; se realizan varias pruebas con usuario las cuales son satisfactorias. Se entregan las dos pda operativas</v>
      </c>
      <c r="K1884">
        <v>44911</v>
      </c>
      <c r="L1884">
        <v>44914</v>
      </c>
      <c r="M1884" t="str">
        <f>TEXT(L1884,"DDDDDDD")</f>
        <v>lunes</v>
      </c>
      <c r="N1884" t="str">
        <v>J126 JUMBO SAN SILVESTRE</v>
      </c>
      <c r="O1884" t="str">
        <v>BARRANCABERMEJA</v>
      </c>
      <c r="P1884" t="str">
        <f>IF(ISBLANK(O1884),"0",(VLOOKUP(O1884,REGION,2,FALSE)))</f>
        <v>ORIENTE</v>
      </c>
      <c r="Q1884" t="str">
        <v>MICHAEL ESNEIDER PINZON CASALLAS</v>
      </c>
      <c r="R1884">
        <f>IF(ISBLANK(Q1884),"0", VLOOKUP(Q1884,PERSONAL,2,FALSE))</f>
        <v>1018438821</v>
      </c>
      <c r="S1884" t="str">
        <v>DIRECTO</v>
      </c>
      <c r="T1884">
        <v>0.3541666666666667</v>
      </c>
      <c r="U1884">
        <v>0.4375</v>
      </c>
      <c r="V1884">
        <f>IF(ISBLANK(T1884 ),"0",U1884-T1884)</f>
        <v>0.08333333333333331</v>
      </c>
      <c r="W1884">
        <v>1</v>
      </c>
      <c r="X1884">
        <f>NETWORKDAYS(K1884,L1883)</f>
        <v>2</v>
      </c>
      <c r="Y1884" t="str">
        <f>IF(X1884&lt;=2,"CUMPLE","NO CUMPLE")</f>
        <v>CUMPLE</v>
      </c>
    </row>
    <row r="1885" xml:space="preserve">
      <c r="A1885">
        <v>12952441</v>
      </c>
      <c r="B1885" t="str">
        <v>REQUEST</v>
      </c>
      <c r="C1885" t="str">
        <v>CERRADO</v>
      </c>
      <c r="D1885" t="str">
        <v>PLATOS PREPARADOS</v>
      </c>
      <c r="E1885" t="str">
        <v>BALANZA</v>
      </c>
      <c r="F1885" t="str">
        <v>MESA</v>
      </c>
      <c r="G1885" t="str">
        <v>METTLER</v>
      </c>
      <c r="H1885" t="str" xml:space="preserve">
        <v xml:space="preserve">Datos usuario_x000d_
Nombre: mariacro_x000d_
Correo: MariaCarolina.RodriguezTrivino@cencosud.com.co_x000d_
Usuario AD: mariacro_x000d_
Pais: Colombia_x000d_
Ubicacion: J044 JUMBO CHIA_x000d_
Zona: Colombia Bogota_x000d_
Unidad de Negocio: JUMBO_x000d_
Servicio: null_x000d_
Telefono: 3197553629_x000d_
Anexo: 3197553929_x000d_
Descripcion: buenas tardes._x000d_
_x000d_
solicito de su colaboracion para configurar mi usuario mariacro del genesis con la impresora ip 10.131.96.39._x000d_
_x000d_
adicional a esto por favor solicito un servicio tecnico de revision de la balanza liquidadora de la seccion de platos de nuestro supermercado jumbo chia._x000d_
AREA EN DONDE SE UBICA EL EQUIPO : platos preparados chia</v>
      </c>
      <c r="I1885" t="str">
        <v xml:space="preserve">Revision de la balanza de platos preparados de la tienda; presenta mala calida de impresion	</v>
      </c>
      <c r="J1885" t="str">
        <v>Se realiza la revisión de la balanza y se observa que no está calibrando el tamaño de la etiqueta y se bloquea la balanza. Se hace limpieza de los sensores y rodillo de avance; también se hace ajuste de los buses de datos de sensores y cabezal. Se realizan las pruebas y salen correctas. Se deja operativa la balanza.</v>
      </c>
      <c r="K1885">
        <v>44914</v>
      </c>
      <c r="L1885">
        <v>44914</v>
      </c>
      <c r="M1885" t="str">
        <f>TEXT(L1885,"DDDDDDD")</f>
        <v>lunes</v>
      </c>
      <c r="N1885" t="str">
        <v>J044 JUMBO CHIA</v>
      </c>
      <c r="O1885" t="str">
        <v>CHIA</v>
      </c>
      <c r="P1885" t="str">
        <f>IF(ISBLANK(O1885),"0",(VLOOKUP(O1885,REGION,2,FALSE)))</f>
        <v>BOGOTA</v>
      </c>
      <c r="Q1885" t="str">
        <v>ALEXANDER CASTILLO SOTELO</v>
      </c>
      <c r="R1885">
        <f>IF(ISBLANK(Q1885),"0", VLOOKUP(Q1885,PERSONAL,2,FALSE))</f>
        <v>80216449</v>
      </c>
      <c r="S1885" t="str">
        <v>ALIADO</v>
      </c>
      <c r="T1885">
        <v>0.4583333333333333</v>
      </c>
      <c r="U1885">
        <v>0.5</v>
      </c>
      <c r="V1885">
        <f>IF(ISBLANK(T1885 ),"0",U1885-T1885)</f>
        <v>0.041666666666666685</v>
      </c>
      <c r="W1885">
        <v>1</v>
      </c>
      <c r="X1885">
        <f>NETWORKDAYS(K1885,L1884)</f>
        <v>1</v>
      </c>
      <c r="Y1885" t="str">
        <f>IF(X1885&lt;=2,"CUMPLE","NO CUMPLE")</f>
        <v>CUMPLE</v>
      </c>
    </row>
    <row r="1886" xml:space="preserve">
      <c r="A1886">
        <v>12954693</v>
      </c>
      <c r="B1886" t="str">
        <v>REQUEST</v>
      </c>
      <c r="C1886" t="str">
        <v>CERRADO</v>
      </c>
      <c r="D1886" t="str">
        <v>LINEAL DE CAJAS</v>
      </c>
      <c r="E1886" t="str">
        <v>POS</v>
      </c>
      <c r="F1886" t="str">
        <v>POS</v>
      </c>
      <c r="G1886" t="str">
        <v>WINCOR</v>
      </c>
      <c r="H1886" t="str" xml:space="preserve">
        <v xml:space="preserve">Datos usuario_x000d_
Nombre: Yeny Andrea Sanchez Pantevis_x000d_
Correo: YenyAndrea.Sanchez@cencosud.com.co_x000d_
Usuario AD: YASanche_x000d_
Pais: Colombia_x000d_
Ubicacion: J047 JUMBO GIRARDOT_x000d_
Zona: Colombia Occidente_x000d_
Unidad de Negocio: Supermercados_x000d_
Servicio: Tiendas &amp; Centros de Distribucion_x000d_
Telefono: 8872700_x000d_
Anexo: 8872700_x000d_
Descripcion: Buen dia por favor me colaboran con la pos No 03 ya que el cajero al momento de ingresa al sistema no permite teclear; gracias por su pronta colaboracion</v>
      </c>
      <c r="I1886" t="str" xml:space="preserve">
        <v xml:space="preserve">Solicito de su ayuda para verificación de la pos 3 línea de cajas está presentando error con el teclado y no sube el SO; por favor revisar conectividad y Sistema Operativo de la pos; si la novedad continua hacer el diagnostico de esta pos_x000d_
Equipo pos_x000d_
Marca: WINCOR_x000d_
Modelo: beetle-m_x000d_
Seriales: 6522263200_x000d_
Ubicación: Línea de cajas_x000d_
Contacto en tienda : Xavier Camargo 3013402237</v>
      </c>
      <c r="J1886" t="str" xml:space="preserve">
        <v xml:space="preserve">Servicio atendido el 14/12/22_x000d_
Se realiza revisión de la POS 3 y se encuentra totalmente bloqueada; no deja hacer ninguna función. Se realiza verificación general de la pos y se encuentra que la extensión del cableado de teclado está colocando en corto la pos; se cambia cableado del teclado y se soluciona la fall. Se realizan pruebas generales reiniciando la pos y funciona correctamente. Se hacen pruebas con el usuario las cuales son correctas</v>
      </c>
      <c r="K1886">
        <v>44914</v>
      </c>
      <c r="L1886">
        <v>44914</v>
      </c>
      <c r="M1886" t="str">
        <f>TEXT(L1886,"DDDDDDD")</f>
        <v>lunes</v>
      </c>
      <c r="N1886" t="str">
        <v>J047 JUMBO GIRARDOT</v>
      </c>
      <c r="O1886" t="str">
        <v>GIRARDOT</v>
      </c>
      <c r="P1886" t="str">
        <f>IF(ISBLANK(O1886),"0",(VLOOKUP(O1886,REGION,2,FALSE)))</f>
        <v>OCCIDENTE</v>
      </c>
      <c r="Q1886" t="str">
        <v>RAFAEL ARDILA PUENTES</v>
      </c>
      <c r="R1886">
        <f>IF(ISBLANK(Q1886),"0", VLOOKUP(Q1886,PERSONAL,2,FALSE))</f>
        <v>1018419858</v>
      </c>
      <c r="S1886" t="str">
        <v>ALIADO</v>
      </c>
      <c r="T1886">
        <v>0.7083333333333334</v>
      </c>
      <c r="U1886">
        <v>0.75</v>
      </c>
      <c r="V1886">
        <f>IF(ISBLANK(T1886 ),"0",U1886-T1886)</f>
        <v>0.04166666666666663</v>
      </c>
      <c r="W1886">
        <v>1</v>
      </c>
      <c r="X1886">
        <f>NETWORKDAYS(K1886,L1885)</f>
        <v>1</v>
      </c>
      <c r="Y1886" t="str">
        <f>IF(X1886&lt;=2,"CUMPLE","NO CUMPLE")</f>
        <v>CUMPLE</v>
      </c>
    </row>
    <row r="1887" xml:space="preserve">
      <c r="A1887">
        <v>12919775</v>
      </c>
      <c r="B1887" t="str">
        <v>INCIDENT</v>
      </c>
      <c r="C1887" t="str">
        <v>CERRADO</v>
      </c>
      <c r="D1887" t="str">
        <v>PUBLICIDAD</v>
      </c>
      <c r="E1887" t="str">
        <v>CPU</v>
      </c>
      <c r="F1887" t="str">
        <v>CPU</v>
      </c>
      <c r="G1887" t="str">
        <v>LENOVO</v>
      </c>
      <c r="H1887" t="str" xml:space="preserve">
        <v xml:space="preserve">Datos usuario_x000d_
Nombre: Francisco Palma Hernandez_x000d_
Correo: francisco.palmahernandez@cencosud.com.co_x000d_
Usuario AD: FrPalmaH_x000d_
Pais: Colombia_x000d_
Ubicacion: J044 JUMBO CHIA_x000d_
Zona: Colombia Bogota_x000d_
Unidad de Negocio: JUMBO_x000d_
Servicio: null_x000d_
Telefono: 3124309627_x000d_
Anexo: 3124309627_x000d_
Descripcion: SOLICITO SU COLABORACION PARA REVISON DE COMPUTADOR EN EL AREA DE DECORACION YA QUE SE REINICIA SOLO; LOS ARCHIVOS DEMORAN EN CARGAR Y LOS PROGRAMAS SE CIERRAN REPENTINAMENTE ( COREL DRAW) . PIDO SU PRONTA RESPUESTA Y SOLUCION AL PROBLEMA ._x000d_
Indicar ubicacion del Equipo en tienda o oficinas: JUMBO CHIA SABANA / AREA DE PUBLICIDAD</v>
      </c>
      <c r="I1887" t="str">
        <v>Se envia Disco duro de estado solido; realizar la instalacion del disco e imagen</v>
      </c>
      <c r="J1887" t="str">
        <v>Inicialmente se realizó el cambio del Disco Duro y se procedió con la instalación del sistema operativo. Se hizo instalación de Corel Draw y del paquete de Office. Se pasa todo el backup de los usuarios. Se sube el equipo al dominio y se deja operativo. Con el apoyo del personal de Ecoprint se hace la instalación de los drives y programas nesesarios para el plotter. Sin embargo no es posible realizar la comunicación entre el equipo y el Plotter. Se configuraron diferentes controladores pero no fue posible terminar la configuración. Se instala el DD anterior para poder imprimir los archivos pendientes. Se programó al personal de Ecoprint para que vayan a la tienda a hacer la configuración.</v>
      </c>
      <c r="K1887">
        <v>44914</v>
      </c>
      <c r="L1887">
        <v>44914</v>
      </c>
      <c r="M1887" t="str">
        <f>TEXT(L1887,"DDDDDDD")</f>
        <v>lunes</v>
      </c>
      <c r="N1887" t="str">
        <v>J044 JUMBO CHIA</v>
      </c>
      <c r="O1887" t="str">
        <v>CHIA</v>
      </c>
      <c r="P1887" t="str">
        <f>IF(ISBLANK(O1887),"0",(VLOOKUP(O1887,REGION,2,FALSE)))</f>
        <v>BOGOTA</v>
      </c>
      <c r="Q1887" t="str">
        <v>ALEXANDER CASTILLO SOTELO</v>
      </c>
      <c r="R1887">
        <f>IF(ISBLANK(Q1887),"0", VLOOKUP(Q1887,PERSONAL,2,FALSE))</f>
        <v>80216449</v>
      </c>
      <c r="S1887" t="str">
        <v>ALIADO</v>
      </c>
      <c r="T1887">
        <v>0.5416666666666666</v>
      </c>
      <c r="U1887">
        <v>0.7291666666666666</v>
      </c>
      <c r="V1887">
        <f>IF(ISBLANK(T1887 ),"0",U1887-T1887)</f>
        <v>0.1875</v>
      </c>
      <c r="W1887">
        <v>2</v>
      </c>
      <c r="X1887">
        <f>NETWORKDAYS(K1887,L1886)</f>
        <v>1</v>
      </c>
      <c r="Y1887" t="str">
        <f>IF(X1887&lt;=2,"CUMPLE","NO CUMPLE")</f>
        <v>CUMPLE</v>
      </c>
    </row>
    <row r="1888" xml:space="preserve">
      <c r="A1888">
        <v>12961606</v>
      </c>
      <c r="B1888" t="str">
        <v>INCIDENT</v>
      </c>
      <c r="C1888" t="str">
        <v>CERRADO</v>
      </c>
      <c r="D1888" t="str">
        <v>LINEAL DE CAJAS</v>
      </c>
      <c r="E1888" t="str">
        <v>POS</v>
      </c>
      <c r="F1888" t="str">
        <v>IMPRESORA</v>
      </c>
      <c r="G1888" t="str">
        <v>WINCOR</v>
      </c>
      <c r="H1888" t="str" xml:space="preserve">
        <v xml:space="preserve">Datos usuario_x000d_
Nombre: Luz Helena Fernandez Herrera_x000d_
Correo: LuzHelena.FernandezHerrera@cencosud.com.co_x000d_
Usuario AD: LHFernan_x000d_
Pais: Colombia_x000d_
Ubicacion: M028 METRO DUITAMA INNOVO_x000d_
Zona: Colombia Bogota_x000d_
Unidad de Negocio: Supermercados_x000d_
Servicio: Tiendas &amp; Centros de Distribucion_x000d_
Telefono: 3134822932_x000d_
Anexo: 3134822932_x000d_
Descripcion: Buenas tardes:_x000d_
me colabora por favor revisando la pos #1 ya que sale chequear impresora pero se revisa y no funciona ._x000d_
_x000d_
gracias_x000d_
Numero de inventario si se tiene: AD-115596_x000d_
Numero de caja: #1</v>
      </c>
      <c r="I1888" t="str">
        <v>Por favor su apoyo con personal técnico en tienda para validar impresora POS reportada</v>
      </c>
      <c r="J1888" t="str" xml:space="preserve">
        <v xml:space="preserve">Se llega a sitio donde procede a revisar impresora alertada; donde se realiza mantenimiento preventivo  para descartar exceso de suciedad y residuos de papel; se traslada impresora a otro puesto de pago para descartar daño en algún cable; falla persiste. Es necesario utilizar impresora guardada en oficina de sistemas; Puesto de pago queda operativo; se solicita cambio de impresora._x000d_
Modelo TH320_x000d_
Serial K083701108_x000d_
Inventario 10-002675</v>
      </c>
      <c r="K1888">
        <v>44914</v>
      </c>
      <c r="L1888">
        <v>44914</v>
      </c>
      <c r="M1888" t="str">
        <f>TEXT(L1888,"DDDDDDD")</f>
        <v>lunes</v>
      </c>
      <c r="N1888" t="str">
        <v>M028 METRO DUITAMA INNOVO</v>
      </c>
      <c r="O1888" t="str">
        <v>DUITAMA</v>
      </c>
      <c r="P1888" t="str">
        <f>IF(ISBLANK(O1888),"0",(VLOOKUP(O1888,REGION,2,FALSE)))</f>
        <v>ORIENTE</v>
      </c>
      <c r="Q1888" t="str">
        <v>JHONATAN RICARDO VARGAS ZAMBRANO</v>
      </c>
      <c r="R1888">
        <f>IF(ISBLANK(Q1888),"0", VLOOKUP(Q1888,PERSONAL,2,FALSE))</f>
        <v>1057583301</v>
      </c>
      <c r="S1888" t="str">
        <v>DIRECTO</v>
      </c>
      <c r="T1888">
        <v>0.3333333333333333</v>
      </c>
      <c r="U1888">
        <v>0.4791666666666667</v>
      </c>
      <c r="V1888">
        <f>IF(ISBLANK(T1888 ),"0",U1888-T1888)</f>
        <v>0.14583333333333337</v>
      </c>
      <c r="W1888">
        <v>2</v>
      </c>
      <c r="X1888">
        <f>NETWORKDAYS(K1888,L1887)</f>
        <v>1</v>
      </c>
      <c r="Y1888" t="str">
        <f>IF(X1888&lt;=2,"CUMPLE","NO CUMPLE")</f>
        <v>CUMPLE</v>
      </c>
    </row>
    <row r="1889" xml:space="preserve">
      <c r="A1889">
        <v>12963554</v>
      </c>
      <c r="B1889" t="str">
        <v>INCIDENT</v>
      </c>
      <c r="C1889" t="str">
        <v>CERRADO</v>
      </c>
      <c r="D1889" t="str">
        <v>OFICINA COMERCIAL</v>
      </c>
      <c r="E1889" t="str">
        <v>CPU</v>
      </c>
      <c r="F1889" t="str">
        <v>CPU</v>
      </c>
      <c r="G1889" t="str">
        <v>LENOVO</v>
      </c>
      <c r="H1889" t="str" xml:space="preserve">
        <v xml:space="preserve">Datos usuario_x000d_
Nombre: Jorge Alejandro Moreno Rodriguez_x000d_
Correo: Alejandro.Moreno@cencosud.com.co_x000d_
Usuario AD: JAMRodri_x000d_
Pais: Colombia_x000d_
Ubicacion: J044 JUMBO CHIA_x000d_
Zona: Colombia Bogota_x000d_
Unidad de Negocio: JUMBO_x000d_
Servicio: null_x000d_
Telefono: 3017890588_x000d_
Anexo: null_x000d_
Descripcion: Buenas tardes_x000d_
_x000d_
mi correo se bloqueo porque quedo lleno el buzon y no me deja borrar los mensajes_x000d_
Indicar ubicacion del Equipo en tienda o oficinas: oficinas de Mandos tienda chia sabana</v>
      </c>
      <c r="I1889" t="str">
        <v>Validar el correo del usuario</v>
      </c>
      <c r="J1889" t="str">
        <v>Se revisó el correo y se observa que esta demasiado pesado y por este motivo no descarga los correos nuevos; se crea un nuevo PST de Backup y se comienzan a pasar los correos más antiguos. El proceso es demasiado lento y se deben pasar pocas cantidades de correos para que no se bloquee. Se alcanzan a pasar 30 Gb al Backup.</v>
      </c>
      <c r="K1889">
        <v>44914</v>
      </c>
      <c r="L1889">
        <v>44914</v>
      </c>
      <c r="M1889" t="str">
        <f>TEXT(L1889,"DDDDDDD")</f>
        <v>lunes</v>
      </c>
      <c r="N1889" t="str">
        <v>J044 JUMBO CHIA</v>
      </c>
      <c r="O1889" t="str">
        <v>CHIA</v>
      </c>
      <c r="P1889" t="str">
        <f>IF(ISBLANK(O1889),"0",(VLOOKUP(O1889,REGION,2,FALSE)))</f>
        <v>BOGOTA</v>
      </c>
      <c r="Q1889" t="str">
        <v>ALEXANDER CASTILLO SOTELO</v>
      </c>
      <c r="R1889">
        <f>IF(ISBLANK(Q1889),"0", VLOOKUP(Q1889,PERSONAL,2,FALSE))</f>
        <v>80216449</v>
      </c>
      <c r="S1889" t="str">
        <v>ALIADO</v>
      </c>
      <c r="T1889">
        <v>0.7291666666666666</v>
      </c>
      <c r="U1889">
        <v>0.8472222222222222</v>
      </c>
      <c r="V1889">
        <f>IF(ISBLANK(T1889 ),"0",U1889-T1889)</f>
        <v>0.11805555555555558</v>
      </c>
      <c r="W1889">
        <v>1</v>
      </c>
      <c r="X1889">
        <f>NETWORKDAYS(K1889,L1888)</f>
        <v>1</v>
      </c>
      <c r="Y1889" t="str">
        <f>IF(X1889&lt;=2,"CUMPLE","NO CUMPLE")</f>
        <v>CUMPLE</v>
      </c>
    </row>
    <row r="1890" xml:space="preserve">
      <c r="A1890">
        <v>12928026</v>
      </c>
      <c r="B1890" t="str">
        <v>REQUEST</v>
      </c>
      <c r="C1890" t="str">
        <v>CERRADO</v>
      </c>
      <c r="D1890" t="str">
        <v>PLATOS PREPARADOS</v>
      </c>
      <c r="E1890" t="str">
        <v>BALANZA</v>
      </c>
      <c r="F1890" t="str">
        <v>MESA</v>
      </c>
      <c r="G1890" t="str">
        <v>METTLER</v>
      </c>
      <c r="H1890"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8872700_x000d_
Descripcion: La bascula de mesa de la seccion de platos preparados con IP 10.131.100.57 le hace falta la base donde se coloca el rollo de etiquete esto esta afectando su funcionamiento._x000d_
Area donde su ubica la balanza: JUMBO GIRARDOT PFT_x000d_
</v>
      </c>
      <c r="I1890" t="str" xml:space="preserve">
        <v xml:space="preserve">solicito de su ayuda para instalación de la parte Brake Wheel FreshBase bPlusC2 U2 T2;) que se encuentra en sitio por favor realizar la instalación de la parte y realizar pruebas de operatividad_x000d_
Equipo: BALANZA|MESA_x000d_
Marca: METTLER TOLEDO_x000d_
Modelo: BPLUS_x000d_
Serial: B924787188_x000d_
DI-028540_x000d_
Parte solicitada: Brake Wheel FreshBase bPlusC2 U2 T2_x000d_
Numero de la parte: 30341065_x000d_
Ubicación: Platos preparados_x000d_
Contacto en tienda: Luis Felipe Rojas Lozano</v>
      </c>
      <c r="J1890" t="str">
        <v>Se realiza instalación del repuesto enviado Brake Wheel FreshBase a la balanza de mesa de Platos Preparados con IP 10.131.100.57. Se ensambla correctamente; se pone a pruebas de impresión de etiqueta y funciona correctamente. Se entrega trabajo al usuario correspondiente. Se modifica puerta de enlace ya que estaba mal configurada; se coloca la 10.131.100.126. Se entrega funcional</v>
      </c>
      <c r="K1890">
        <v>44914</v>
      </c>
      <c r="L1890">
        <v>44915</v>
      </c>
      <c r="M1890" t="str">
        <f>TEXT(L1890,"DDDDDDD")</f>
        <v>martes</v>
      </c>
      <c r="N1890" t="str">
        <v>J047 JUMBO GIRARDOT</v>
      </c>
      <c r="O1890" t="str">
        <v>GIRARDOT</v>
      </c>
      <c r="P1890" t="str">
        <f>IF(ISBLANK(O1890),"0",(VLOOKUP(O1890,REGION,2,FALSE)))</f>
        <v>OCCIDENTE</v>
      </c>
      <c r="Q1890" t="str">
        <v>RAFAEL ARDILA PUENTES</v>
      </c>
      <c r="R1890">
        <f>IF(ISBLANK(Q1890),"0", VLOOKUP(Q1890,PERSONAL,2,FALSE))</f>
        <v>1018419858</v>
      </c>
      <c r="S1890" t="str">
        <v>ALIADO</v>
      </c>
      <c r="T1890">
        <v>0.375</v>
      </c>
      <c r="U1890">
        <v>0.4166666666666667</v>
      </c>
      <c r="V1890">
        <f>IF(ISBLANK(T1890 ),"0",U1890-T1890)</f>
        <v>0.041666666666666685</v>
      </c>
      <c r="W1890">
        <v>1</v>
      </c>
      <c r="X1890">
        <f>NETWORKDAYS(K1890,L1889)</f>
        <v>1</v>
      </c>
      <c r="Y1890" t="str">
        <f>IF(X1890&lt;=2,"CUMPLE","NO CUMPLE")</f>
        <v>CUMPLE</v>
      </c>
    </row>
    <row r="1891" xml:space="preserve">
      <c r="A1891">
        <v>12964792</v>
      </c>
      <c r="B1891" t="str">
        <v>SIMEL</v>
      </c>
      <c r="C1891" t="str">
        <v>CERRADO</v>
      </c>
      <c r="D1891" t="str">
        <v>FRUVER</v>
      </c>
      <c r="E1891" t="str">
        <v>BALANZA</v>
      </c>
      <c r="F1891" t="str">
        <v>COLGANTE</v>
      </c>
      <c r="G1891" t="str">
        <v>METTLER</v>
      </c>
      <c r="H1891"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Buenos dias._x000d_
_x000d_
Jefe Miguel por favor me colabora con la autorizacion de esta llamada para que el tecnico de isit realice la calibracion de la balanza de fruver de la tienda con serial: C209619371._x000d_
_x000d_
Gracias._x000d_
Area donde su ubica la balanza: Fruver_x000d_
</v>
      </c>
      <c r="I1891" t="str">
        <v>Jefe Miguel por favor me colabora con la autorizacion de esta llamada para que el tecnico de isit realice la calibracion de la balanza de fruver de la tienda con serial: C209619371</v>
      </c>
      <c r="J1891" t="str">
        <v xml:space="preserve">Se llega a sitio y se procede con validaciones de ingreso. Se procede a ubicar al usuario y el equipo. Procedemos a desembalar el kit de pesas. Retiramos la tapa y procedemos a extraer tornillo tor para la calibración de la balanza. Procedemos a ejecutar el instructivo de la campaña y realizamos la calibración de esta a total satisfacción. Ejecutamos pruebas y la balanza hasta 5Kg se mueve de dos en dos; después de 5Kg empieza a moverse de cinco en cinco. Realizamos toma de evidencias. Se procede con el cierre del ticket quedando la balanza completamente operativa y funcional.	</v>
      </c>
      <c r="K1891">
        <v>44914</v>
      </c>
      <c r="L1891">
        <v>44917</v>
      </c>
      <c r="M1891" t="str">
        <f>TEXT(L1891,"DDDDDDD")</f>
        <v>jueves</v>
      </c>
      <c r="N1891" t="str">
        <v>M179 METRO PITALITO</v>
      </c>
      <c r="O1891" t="str">
        <v>PITALITO</v>
      </c>
      <c r="P1891" t="str">
        <f>IF(ISBLANK(O1891),"0",(VLOOKUP(O1891,REGION,2,FALSE)))</f>
        <v>OCCIDENTE</v>
      </c>
      <c r="Q1891" t="str">
        <v>EMERSON PALACIOS MARTINEZ</v>
      </c>
      <c r="R1891">
        <f>IF(ISBLANK(Q1891),"0", VLOOKUP(Q1891,PERSONAL,2,FALSE))</f>
        <v>13723524</v>
      </c>
      <c r="S1891" t="str">
        <v>ALIADO</v>
      </c>
      <c r="T1891">
        <v>0.625</v>
      </c>
      <c r="U1891">
        <v>0.6666666666666666</v>
      </c>
      <c r="V1891">
        <f>IF(ISBLANK(T1891 ),"0",U1891-T1891)</f>
        <v>0.04166666666666663</v>
      </c>
      <c r="W1891">
        <v>1</v>
      </c>
      <c r="X1891">
        <f>NETWORKDAYS(K1891,L1890)</f>
        <v>2</v>
      </c>
      <c r="Y1891" t="str">
        <f>IF(X1891&lt;=2,"CUMPLE","NO CUMPLE")</f>
        <v>CUMPLE</v>
      </c>
    </row>
    <row r="1892" xml:space="preserve">
      <c r="A1892">
        <v>12965878</v>
      </c>
      <c r="B1892" t="str">
        <v>INCIDENT</v>
      </c>
      <c r="C1892" t="str">
        <v>CERRADO</v>
      </c>
      <c r="D1892" t="str">
        <v>CARNES</v>
      </c>
      <c r="E1892" t="str">
        <v>PDA</v>
      </c>
      <c r="F1892" t="str">
        <v>PDA</v>
      </c>
      <c r="G1892" t="str">
        <v>HONEYWELL</v>
      </c>
      <c r="H1892"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Buenas tardes me pueden colaborar con la novedad que presenta la PDT asignada al area de perecederos s/n: 20073B0718 IMEI:990011941289943 numero de activo AD-135316 en este momento lo PDT en el panel de opciones KEYS solo aparecen las opciones de la funciones mas no aparecen las opciones de ESC y desplazamiento. Agradezco su colaboracion para revisar configuracion de la PDT_x000d_
Seccion de la tienda en donde se ubica la PDT o usuario: CARNES</v>
      </c>
      <c r="I1892" t="str">
        <v>Jefe Miguel; por favor em colabora con la autorizacion de esta llamada para que el tecnico de isit visite la tienda y realice la desistalacion y la instalacion de telnet; tambien debe ejecutar el archivo en pdt correspondiente a telnet dns y configurar la teclas funcion segun el manual.</v>
      </c>
      <c r="J1892" t="str">
        <v>Se ubica al usuario y el equipo. Se procede con la intervención del dispositivo. Se desinstala el aplicativo del Telnet y se procede con la descarga del mismo. Se Realiza configuración de teclas de función y se asegura la pda. Se realizan pruebas a satisfacción del usuario. Se procede con el cierre del ticket quedando el equipo completamente operativo y funcional.</v>
      </c>
      <c r="K1892">
        <v>44915</v>
      </c>
      <c r="L1892">
        <v>44915</v>
      </c>
      <c r="M1892" t="str">
        <f>TEXT(L1892,"DDDDDDD")</f>
        <v>martes</v>
      </c>
      <c r="N1892" t="str">
        <v>M179 METRO PITALITO</v>
      </c>
      <c r="O1892" t="str">
        <v>PITALITO</v>
      </c>
      <c r="P1892" t="str">
        <f>IF(ISBLANK(O1892),"0",(VLOOKUP(O1892,REGION,2,FALSE)))</f>
        <v>OCCIDENTE</v>
      </c>
      <c r="Q1892" t="str">
        <v>EMERSON PALACIOS MARTINEZ</v>
      </c>
      <c r="R1892">
        <f>IF(ISBLANK(Q1892),"0", VLOOKUP(Q1892,PERSONAL,2,FALSE))</f>
        <v>13723524</v>
      </c>
      <c r="S1892" t="str">
        <v>ALIADO</v>
      </c>
      <c r="T1892">
        <v>0.3333333333333333</v>
      </c>
      <c r="U1892">
        <v>0.3611111111111111</v>
      </c>
      <c r="V1892">
        <f>IF(ISBLANK(T1892 ),"0",U1892-T1892)</f>
        <v>0.02777777777777779</v>
      </c>
      <c r="W1892">
        <v>1</v>
      </c>
      <c r="X1892">
        <f>NETWORKDAYS(K1892,L1891)</f>
        <v>3</v>
      </c>
      <c r="Y1892" t="str">
        <f>IF(X1892&lt;=2,"CUMPLE","NO CUMPLE")</f>
        <v>NO CUMPLE</v>
      </c>
    </row>
    <row r="1893" xml:space="preserve">
      <c r="A1893">
        <v>12964926</v>
      </c>
      <c r="B1893" t="str">
        <v>REQUEST</v>
      </c>
      <c r="C1893" t="str">
        <v>CERRADO</v>
      </c>
      <c r="D1893" t="str">
        <v>LINEAL DE CAJAS</v>
      </c>
      <c r="E1893" t="str">
        <v>POS</v>
      </c>
      <c r="F1893" t="str">
        <v>POS</v>
      </c>
      <c r="G1893" t="str">
        <v>WINCOR</v>
      </c>
      <c r="H1893"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buenos dias:_x000d_
_x000d_
por favor me colaboran para verificar la CPU de la pos 12 donde se conecta el cable del teclado ya que se encuentra hundido y no le da la conexion al visor del cajero._x000d_
AD-119993_x000d_
_x000d_
_x000d_
_x000d_
_x000d_
Numero de caja pos: 12_x000d_
</v>
      </c>
      <c r="I1893" t="str" xml:space="preserve">
        <v xml:space="preserve">Solicito de su ayuda para verificación de la Pos 12 línea de cajas está presentando error con el COM del teclado y se apaga repentinamente; si la novedad continua hacer el diagnostico de esta Pos_x000d_
Tienda J047_x000d_
Equipo pos_x000d_
Marca: WINCOR_x000d_
Modelo: beetle-m_x000d_
Seriales: 6522263200_x000d_
Ubicación: Línea de cajas_x000d_
Contacto en tienda: Xavier Camargo 3013402237</v>
      </c>
      <c r="J1893" t="str">
        <v>Se realiza diagnostico de la POS 12 y se encuentra daño en el puerto KYBD que maneja el teclado; aparte se encuentra board en mal estado físico y electrónico; fuente de voltaje recalentada. Se solicita POS completa para realizar el procedimiento de instalación y dar solución al servicio</v>
      </c>
      <c r="K1893">
        <v>44915</v>
      </c>
      <c r="L1893">
        <v>44915</v>
      </c>
      <c r="M1893" t="str">
        <f>TEXT(L1893,"DDDDDDD")</f>
        <v>martes</v>
      </c>
      <c r="N1893" t="str">
        <v>J047 JUMBO GIRARDOT</v>
      </c>
      <c r="O1893" t="str">
        <v>GIRARDOT</v>
      </c>
      <c r="P1893" t="str">
        <f>IF(ISBLANK(O1893),"0",(VLOOKUP(O1893,REGION,2,FALSE)))</f>
        <v>OCCIDENTE</v>
      </c>
      <c r="Q1893" t="str">
        <v>RAFAEL ARDILA PUENTES</v>
      </c>
      <c r="R1893">
        <f>IF(ISBLANK(Q1893),"0", VLOOKUP(Q1893,PERSONAL,2,FALSE))</f>
        <v>1018419858</v>
      </c>
      <c r="S1893" t="str">
        <v>ALIADO</v>
      </c>
      <c r="T1893">
        <v>0.4166666666666667</v>
      </c>
      <c r="U1893">
        <v>0.4583333333333333</v>
      </c>
      <c r="V1893">
        <f>IF(ISBLANK(T1893 ),"0",U1893-T1893)</f>
        <v>0.04166666666666663</v>
      </c>
      <c r="W1893">
        <v>1</v>
      </c>
      <c r="X1893">
        <f>NETWORKDAYS(K1893,L1892)</f>
        <v>1</v>
      </c>
      <c r="Y1893" t="str">
        <f>IF(X1893&lt;=2,"CUMPLE","NO CUMPLE")</f>
        <v>CUMPLE</v>
      </c>
    </row>
    <row r="1894" xml:space="preserve">
      <c r="A1894">
        <v>12965705</v>
      </c>
      <c r="B1894" t="str">
        <v>REQUEST</v>
      </c>
      <c r="C1894" t="str">
        <v>CERRADO</v>
      </c>
      <c r="D1894" t="str">
        <v>PFT</v>
      </c>
      <c r="E1894" t="str">
        <v>PDA</v>
      </c>
      <c r="F1894" t="str">
        <v>PDA</v>
      </c>
      <c r="G1894" t="str">
        <v>HONEYWELL</v>
      </c>
      <c r="H1894" t="str" xml:space="preserve">
        <v xml:space="preserve">Datos usuario_x000d_
Nombre: Ronals Cley Martinez Lozano_x000d_
Correo: ronalscley.martinez@cencosud.com.co_x000d_
Usuario AD: Rcmartin_x000d_
Pais: Colombia_x000d_
Ubicacion: J044 JUMBO CHIA_x000d_
Zona: Colombia Bogota_x000d_
Unidad de Negocio: Supermercados_x000d_
Servicio: Tiendas &amp; Centros de Distribucion_x000d_
Telefono: 3102513132_x000d_
Anexo: null_x000d_
Descripcion: favor me ayudan a conctar pdt seccion pft_x000d_
Seccion en la tienda o ubicacion del usuario: jumbo chia sabana_x000d_
Jefe de area asignacion de la PDT: ronals martinez</v>
      </c>
      <c r="I1894" t="str">
        <v>Realizar revision de la PDA de PFT que no inicia el Sistema Operativo</v>
      </c>
      <c r="J1894" t="str" xml:space="preserve">
        <v xml:space="preserve">Servicio atendido el 19/12/22_x000d_
Se realizó la revisión de la PDA y se observa que no inicia con el perfil de los usuarios; se reinicia de fábrica y se configura nuevamente el equipo. Se deja operativa la PDA.</v>
      </c>
      <c r="K1894">
        <v>44915</v>
      </c>
      <c r="L1894">
        <v>44915</v>
      </c>
      <c r="M1894" t="str">
        <f>TEXT(L1894,"DDDDDDD")</f>
        <v>martes</v>
      </c>
      <c r="N1894" t="str">
        <v>J044 JUMBO CHIA</v>
      </c>
      <c r="O1894" t="str">
        <v>CHIA</v>
      </c>
      <c r="P1894" t="str">
        <f>IF(ISBLANK(O1894),"0",(VLOOKUP(O1894,REGION,2,FALSE)))</f>
        <v>BOGOTA</v>
      </c>
      <c r="Q1894" t="str">
        <v>ALEXANDER CASTILLO SOTELO</v>
      </c>
      <c r="R1894">
        <f>IF(ISBLANK(Q1894),"0", VLOOKUP(Q1894,PERSONAL,2,FALSE))</f>
        <v>80216449</v>
      </c>
      <c r="S1894" t="str">
        <v>ALIADO</v>
      </c>
      <c r="T1894">
        <v>0.8472222222222222</v>
      </c>
      <c r="U1894">
        <v>0.875</v>
      </c>
      <c r="V1894">
        <f>IF(ISBLANK(T1894 ),"0",U1894-T1894)</f>
        <v>0.02777777777777779</v>
      </c>
      <c r="W1894">
        <v>1</v>
      </c>
      <c r="X1894">
        <f>NETWORKDAYS(K1894,L1893)</f>
        <v>1</v>
      </c>
      <c r="Y1894" t="str">
        <f>IF(X1894&lt;=2,"CUMPLE","NO CUMPLE")</f>
        <v>CUMPLE</v>
      </c>
    </row>
    <row r="1895" xml:space="preserve">
      <c r="A1895">
        <v>12909105</v>
      </c>
      <c r="B1895" t="str">
        <v>INCIDENT</v>
      </c>
      <c r="C1895" t="str">
        <v>CERRADO</v>
      </c>
      <c r="D1895" t="str">
        <v>PANADERIA</v>
      </c>
      <c r="E1895" t="str">
        <v>BALANZA</v>
      </c>
      <c r="F1895" t="str">
        <v>MESA</v>
      </c>
      <c r="G1895" t="str">
        <v>METTLER</v>
      </c>
      <c r="H1895" t="str">
        <v>Se solicita revisión diagnostico y/o reparación si es el caso para balanza de panaderia.</v>
      </c>
      <c r="I1895" t="str" xml:space="preserve">
        <v xml:space="preserve">Llega activo solicitado._x000d_
Se solicita instalación y retiro de balanza anterior._x000d_
Se anexan actas de retiro e ingreso de activo._x000d_
Realizar entrega de balanza operativa; y enviar actas diligenciados</v>
      </c>
      <c r="J1895" t="str">
        <v>Se recibe balanza serial C209619350 para cambio de balanza de panadería. Se desembala y se realiza montaje; se hace configuración de IP; mascara y gateway. Se verifica y queda en red. Se solicita a soporte Cencosud Ever Becerra que realice el proceso de cargue y de configuración de sellos nutricionales. Se realizan pruebas de funcionamiento y todo queda OK. Balanza queda instalada en área de Panadería. Se firman actas de entrega y retiro y se adjuntan al ticket. Se transfiere para continuar su gestión</v>
      </c>
      <c r="K1895">
        <v>44915</v>
      </c>
      <c r="L1895">
        <v>44915</v>
      </c>
      <c r="M1895" t="str">
        <f>TEXT(L1895,"DDDDDDD")</f>
        <v>martes</v>
      </c>
      <c r="N1895" t="str">
        <v>J126 JUMBO SAN SILVESTRE</v>
      </c>
      <c r="O1895" t="str">
        <v>BARRANCABERMEJA</v>
      </c>
      <c r="P1895" t="str">
        <f>IF(ISBLANK(O1895),"0",(VLOOKUP(O1895,REGION,2,FALSE)))</f>
        <v>ORIENTE</v>
      </c>
      <c r="Q1895" t="str">
        <v>GERMAN ARCINIEGAS CARREÑO</v>
      </c>
      <c r="R1895">
        <f>IF(ISBLANK(Q1895),"0", VLOOKUP(Q1895,PERSONAL,2,FALSE))</f>
        <v>1098743407</v>
      </c>
      <c r="S1895" t="str">
        <v>DIRECTO</v>
      </c>
      <c r="T1895">
        <v>0.5833333333333334</v>
      </c>
      <c r="U1895">
        <v>0.6666666666666666</v>
      </c>
      <c r="V1895">
        <f>IF(ISBLANK(T1895 ),"0",U1895-T1895)</f>
        <v>0.08333333333333326</v>
      </c>
      <c r="W1895">
        <v>1</v>
      </c>
      <c r="X1895">
        <f>NETWORKDAYS(K1895,L1894)</f>
        <v>1</v>
      </c>
      <c r="Y1895" t="str">
        <f>IF(X1895&lt;=2,"CUMPLE","NO CUMPLE")</f>
        <v>CUMPLE</v>
      </c>
    </row>
    <row r="1896" xml:space="preserve">
      <c r="A1896">
        <v>12966148</v>
      </c>
      <c r="B1896" t="str">
        <v>REQUEST</v>
      </c>
      <c r="C1896" t="str">
        <v>CERRADO</v>
      </c>
      <c r="D1896" t="str">
        <v>LINEAL DE CAJAS</v>
      </c>
      <c r="E1896" t="str">
        <v>POS</v>
      </c>
      <c r="F1896" t="str">
        <v>IMPRESORA</v>
      </c>
      <c r="G1896" t="str">
        <v>WINCOR</v>
      </c>
      <c r="H1896" t="str" xml:space="preserve">
        <v xml:space="preserve">Datos usuario_x000d_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la pos # 7 presenta falla salia falla de potencia y se apago y no quiere prender me puede ayudar para revisarla._x000d_
</v>
      </c>
      <c r="I1896" t="str" xml:space="preserve">
        <v xml:space="preserve">Se solicita revisión impresora pos 7_x000d_
Datos POS 7_x000d_
POS WINCOR BEETLE-M | Nº SERIE: 6498824547_x000d_
Nº inventario: DI-014353_x000d_
Nombre: Mary Cruz Lopez Lievano_x000d_
Correo: Marycruz.lopez@cencosud.com.co_x000d_
Usuario AD: MCLopezL_x000d_
Pais: Colombia_x000d_
Ubicacion: J126 JUMBO SAN SILVESTRE_x000d_
Zona: Colombia Oriente_x000d_
Unidad de Negocio: Supermercados_x000d_
Servicio: Tiendas &amp; Centros de Distribucion_x000d_
Telefono: 3106389828_x000d_
Anexo: null_x000d_
Descripcion: la pos # 7 presenta falla salia falla de potencia y se apago y no quiere prender me puede ayudar para revisarla.	</v>
      </c>
      <c r="J1896" t="str">
        <v>Se revisa POS 7 y se valida conexiones de impresora y funcionamiento y se encuentra correcto. La POS presente mensaje de Tiquete Invalido al escanear productos. Se reporta con Soporte POS quienes validan configuración de POS para solucionar bloqueo por salto de facturación. Se realizan pruebas y pos queda operativa. Reportan que nuevamente se apagó la POS y al hacer revisión interna de la POS se encuentra que había caído una moneda dentro y esto estaba generando del error de falla de potencia y el apagado de la POS. Se retira moneda; y se valida que caja quede operativa</v>
      </c>
      <c r="K1896">
        <v>44915</v>
      </c>
      <c r="L1896">
        <v>44916</v>
      </c>
      <c r="M1896" t="str">
        <f>TEXT(L1896,"DDDDDDD")</f>
        <v>miércoles</v>
      </c>
      <c r="N1896" t="str">
        <v>J126 JUMBO SAN SILVESTRE</v>
      </c>
      <c r="O1896" t="str">
        <v>BARRANCABERMEJA</v>
      </c>
      <c r="P1896" t="str">
        <f>IF(ISBLANK(O1896),"0",(VLOOKUP(O1896,REGION,2,FALSE)))</f>
        <v>ORIENTE</v>
      </c>
      <c r="Q1896" t="str">
        <v>GERMAN ARCINIEGAS CARREÑO</v>
      </c>
      <c r="R1896">
        <f>IF(ISBLANK(Q1896),"0", VLOOKUP(Q1896,PERSONAL,2,FALSE))</f>
        <v>1098743407</v>
      </c>
      <c r="S1896" t="str">
        <v>DIRECTO</v>
      </c>
      <c r="T1896">
        <v>0.4166666666666667</v>
      </c>
      <c r="U1896">
        <v>0.4791666666666667</v>
      </c>
      <c r="V1896">
        <f>IF(ISBLANK(T1896 ),"0",U1896-T1896)</f>
        <v>0.0625</v>
      </c>
      <c r="W1896">
        <v>1</v>
      </c>
      <c r="X1896">
        <f>NETWORKDAYS(K1896,L1895)</f>
        <v>1</v>
      </c>
      <c r="Y1896" t="str">
        <f>IF(X1896&lt;=2,"CUMPLE","NO CUMPLE")</f>
        <v>CUMPLE</v>
      </c>
    </row>
    <row r="1897" xml:space="preserve">
      <c r="A1897">
        <v>12968704</v>
      </c>
      <c r="B1897" t="str">
        <v>REQUEST</v>
      </c>
      <c r="C1897" t="str">
        <v>CERRADO</v>
      </c>
      <c r="D1897" t="str">
        <v>LINEAL DE CAJAS</v>
      </c>
      <c r="E1897" t="str">
        <v>POS</v>
      </c>
      <c r="F1897" t="str">
        <v>POS</v>
      </c>
      <c r="G1897" t="str">
        <v>WINCOR</v>
      </c>
      <c r="H1897"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 dia agradezco su colaboracion para revisar la pos 09 ya que aparece chequear impresora</v>
      </c>
      <c r="I1897" t="str" xml:space="preserve">
        <v xml:space="preserve">Se contacta a coordinadora de cajas Fanny; se realizan algunas pruebas a impresora y persiste falla_x000d_
Se solicita atención en sitio_x000d_
POS WINCOR BEETLE-M | Nº SERIE: 6498824547_x000d_
Nº inventario: DI-014353_x000d_
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 dia agradezco su colaboracion para revisar la pos 09 ya que aparece chequear impresora	</v>
      </c>
      <c r="J1897" t="str">
        <v>Se revisa POS 9 donde reportan falla con la impresora; pero al validar en sitio se encuentra que la impresora ya se encuentra operando con normalidad; por lo que no se realiza ninguna intervención sobre el equipo</v>
      </c>
      <c r="K1897">
        <v>44915</v>
      </c>
      <c r="L1897">
        <v>44916</v>
      </c>
      <c r="M1897" t="str">
        <f>TEXT(L1897,"DDDDDDD")</f>
        <v>miércoles</v>
      </c>
      <c r="N1897" t="str">
        <v>J126 JUMBO SAN SILVESTRE</v>
      </c>
      <c r="O1897" t="str">
        <v>BARRANCABERMEJA</v>
      </c>
      <c r="P1897" t="str">
        <f>IF(ISBLANK(O1897),"0",(VLOOKUP(O1897,REGION,2,FALSE)))</f>
        <v>ORIENTE</v>
      </c>
      <c r="Q1897" t="str">
        <v>MICHAEL ESNEIDER PINZON CASALLAS</v>
      </c>
      <c r="R1897">
        <f>IF(ISBLANK(Q1897),"0", VLOOKUP(Q1897,PERSONAL,2,FALSE))</f>
        <v>1018438821</v>
      </c>
      <c r="S1897" t="str">
        <v>DIRECTO</v>
      </c>
      <c r="T1897">
        <v>0.4791666666666667</v>
      </c>
      <c r="U1897">
        <v>0.4895833333333333</v>
      </c>
      <c r="V1897">
        <f>IF(ISBLANK(T1897 ),"0",U1897-T1897)</f>
        <v>0.01041666666666663</v>
      </c>
      <c r="W1897">
        <v>0</v>
      </c>
      <c r="X1897">
        <f>NETWORKDAYS(K1897,L1896)</f>
        <v>2</v>
      </c>
      <c r="Y1897" t="str">
        <f>IF(X1897&lt;=2,"CUMPLE","NO CUMPLE")</f>
        <v>CUMPLE</v>
      </c>
    </row>
    <row r="1898" xml:space="preserve">
      <c r="A1898">
        <v>12969335</v>
      </c>
      <c r="B1898" t="str">
        <v>REQUEST</v>
      </c>
      <c r="C1898" t="str">
        <v>CERRADO</v>
      </c>
      <c r="D1898" t="str">
        <v>TIENDA</v>
      </c>
      <c r="E1898" t="str">
        <v>PDA</v>
      </c>
      <c r="F1898" t="str">
        <v>PDA</v>
      </c>
      <c r="G1898" t="str">
        <v>HONEYWELL</v>
      </c>
      <c r="H1898" t="str" xml:space="preserve">
        <v xml:space="preserve">Se solicita revisión de configuración de PDT EDA 51; que se encuentren configuradas correctamente segun manual_x000d_
Provisioning Eda51 V2.1</v>
      </c>
      <c r="I1898" t="str" xml:space="preserve">
        <v xml:space="preserve">Se solicita revisión de configuración de PDT EDA 51; que se encuentren configuradas correctamente segun anexo manual Provisioning Eda51 V2.1_x000d_
Para la tienda Jumbo san Silvestre son 15 PDA EDA 51_x000d_
Entregar configuradas y operativas; realizar pruebas.</v>
      </c>
      <c r="J1898" t="str">
        <v>Se realiza revisión de todas las PDA en la tienda; donde se valida que se encuentren actualizadas en versión de firmware; que se encuentren conectadas a la red cswlan12 en frecuencia de 2.4GHz y velocidad de 72Mbps. Configuración correcta de hora y fecha. Todas las pda se encuentran operando correctamente</v>
      </c>
      <c r="K1898">
        <v>44915</v>
      </c>
      <c r="L1898">
        <v>44916</v>
      </c>
      <c r="M1898" t="str">
        <f>TEXT(L1898,"DDDDDDD")</f>
        <v>miércoles</v>
      </c>
      <c r="N1898" t="str">
        <v>J126 JUMBO SAN SILVESTRE</v>
      </c>
      <c r="O1898" t="str">
        <v>BARRANCABERMEJA</v>
      </c>
      <c r="P1898" t="str">
        <f>IF(ISBLANK(O1898),"0",(VLOOKUP(O1898,REGION,2,FALSE)))</f>
        <v>ORIENTE</v>
      </c>
      <c r="Q1898" t="str">
        <v>MICHAEL ESNEIDER PINZON CASALLAS</v>
      </c>
      <c r="R1898">
        <f>IF(ISBLANK(Q1898),"0", VLOOKUP(Q1898,PERSONAL,2,FALSE))</f>
        <v>1018438821</v>
      </c>
      <c r="S1898" t="str">
        <v>DIRECTO</v>
      </c>
      <c r="T1898">
        <v>0.4895833333333333</v>
      </c>
      <c r="U1898">
        <v>0.5729166666666666</v>
      </c>
      <c r="V1898">
        <f>IF(ISBLANK(T1898 ),"0",U1898-T1898)</f>
        <v>0.08333333333333331</v>
      </c>
      <c r="W1898">
        <v>1</v>
      </c>
      <c r="X1898">
        <f>NETWORKDAYS(K1898,L1897)</f>
        <v>2</v>
      </c>
      <c r="Y1898" t="str">
        <f>IF(X1898&lt;=2,"CUMPLE","NO CUMPLE")</f>
        <v>CUMPLE</v>
      </c>
    </row>
    <row r="1899" xml:space="preserve">
      <c r="A1899">
        <v>12969604</v>
      </c>
      <c r="B1899" t="str">
        <v>REQUEST</v>
      </c>
      <c r="C1899" t="str">
        <v>CERRADO</v>
      </c>
      <c r="D1899" t="str">
        <v>TIENDA</v>
      </c>
      <c r="E1899" t="str">
        <v>PDA</v>
      </c>
      <c r="F1899" t="str">
        <v>PDA</v>
      </c>
      <c r="G1899" t="str">
        <v>HONEYWELL</v>
      </c>
      <c r="H1899" t="str" xml:space="preserve">
        <v xml:space="preserve">Datos usuario_x000d_
Nombre: Rosa Giovanna Lopez Triana_x000d_
Correo: Giovanna.Lopez@cencosud.com.co_x000d_
Usuario AD: RGLopezT_x000d_
Pais: Colombia_x000d_
Ubicacion: M097 METRO SOGAMOSO_x000d_
Zona: Colombia Bogota_x000d_
Unidad de Negocio: ADM CENTRAL_x000d_
Servicio: Sistemas_x000d_
Telefono: 3174363709_x000d_
Anexo: null_x000d_
Descripcion: Se solicita configuracion de las PDT de tienda Metro Sogamoso de acuerdo con el ultimo manual generado._x000d_
Seccion en la tienda o ubicacion del usuario: Comerciales / seguridad_x000d_
Jefe de area asignacion de la PDT: Jefes de Seccion y coordinador Seguridad</v>
      </c>
      <c r="I1899" t="str">
        <v>Se requiere apoyo para verificación y/o configuración a PDT de tienda Metro Sogamoso de acuerdo a manuales adjuntos en este ticket</v>
      </c>
      <c r="J1899" t="str">
        <v>Se visita tienda donde según instructivo; se realizan validaciones en todas las pdt de la tienda revisando: conexión correcta a red wifi cswlan12; configuración correcta de fecha y hora; accesos directos; canal y banda utilizados en la conexion wifi; se entregan todos los equipos operativos y parametrizados de manera correcta.</v>
      </c>
      <c r="K1899">
        <v>44915</v>
      </c>
      <c r="L1899">
        <v>44916</v>
      </c>
      <c r="M1899" t="str">
        <f>TEXT(L1899,"DDDDDDD")</f>
        <v>miércoles</v>
      </c>
      <c r="N1899" t="str">
        <v>M097 METRO SOGAMOSO</v>
      </c>
      <c r="O1899" t="str">
        <v>SOGAMOSO</v>
      </c>
      <c r="P1899" t="str">
        <f>IF(ISBLANK(O1899),"0",(VLOOKUP(O1899,REGION,2,FALSE)))</f>
        <v>ORIENTE</v>
      </c>
      <c r="Q1899" t="str">
        <v>JHONATAN RICARDO VARGAS ZAMBRANO</v>
      </c>
      <c r="R1899">
        <f>IF(ISBLANK(Q1899),"0", VLOOKUP(Q1899,PERSONAL,2,FALSE))</f>
        <v>1057583301</v>
      </c>
      <c r="S1899" t="str">
        <v>DIRECTO</v>
      </c>
      <c r="T1899">
        <v>0.3333333333333333</v>
      </c>
      <c r="U1899">
        <v>0.4791666666666667</v>
      </c>
      <c r="V1899">
        <f>IF(ISBLANK(T1899 ),"0",U1899-T1899)</f>
        <v>0.14583333333333337</v>
      </c>
      <c r="W1899">
        <v>2</v>
      </c>
      <c r="X1899">
        <f>NETWORKDAYS(K1899,L1898)</f>
        <v>2</v>
      </c>
      <c r="Y1899" t="str">
        <f>IF(X1899&lt;=2,"CUMPLE","NO CUMPLE")</f>
        <v>CUMPLE</v>
      </c>
    </row>
    <row r="1900" xml:space="preserve">
      <c r="A1900">
        <v>12969613</v>
      </c>
      <c r="B1900" t="str">
        <v>REQUEST</v>
      </c>
      <c r="C1900" t="str">
        <v>CERRADO</v>
      </c>
      <c r="D1900" t="str">
        <v>TIENDA</v>
      </c>
      <c r="E1900" t="str">
        <v>PDA</v>
      </c>
      <c r="F1900" t="str">
        <v>PDA</v>
      </c>
      <c r="G1900" t="str">
        <v>HONEYWELL</v>
      </c>
      <c r="H1900" t="str" xml:space="preserve">
        <v xml:space="preserve">Datos usuario_x000d_
Nombre: Rosa Giovanna Lopez Triana_x000d_
Correo: Giovanna.Lopez@cencosud.com.co_x000d_
Usuario AD: RGLopezT_x000d_
Pais: Colombia_x000d_
Ubicacion: J185 JUMBO YOPAL_x000d_
Zona: Colombia Oriente_x000d_
Unidad de Negocio: ADM CENTRAL_x000d_
Servicio: Sistemas_x000d_
Telefono: 3174363709_x000d_
Anexo: null_x000d_
Descripcion: Se solicita configuracion de las PDT de tienda Jumbo Yopal de acuerdo con el ultimo manual generado._x000d_
Seccion en la tienda o ubicacion del usuario: Comerciales / seguridad_x000d_
Jefe de area asignacion de la PDT: Jefes comerciales / Coordinador de seguridad</v>
      </c>
      <c r="I1900" t="str">
        <v>Se requiere apoyo para verificación y/o configuración a PDT de tienda Jumbo Yopal de acuerdo a manuales adjuntos en este ticket</v>
      </c>
      <c r="J1900" t="str">
        <v>Se realiza visita en sitio y se procede a realizar la actividad. Se valida la configuración de red a todas la PDT de la tienda; evidenciado la potencia de la señal en estado bueno y excelente; su frecuencia en 2;4 GHz y la velocidad se encuentra en 72mbps; los PDT navegan y operan satisfactoriamente al realizar pruebas de funcionalidad con cada uno de los usuarios a cargo; los PDT se encuentran a nivel de red y funcionalidad en estado óptimo. Todos los PDT de la tienda se encuentran actualizados y conectados a la red corporativa de la tienda.</v>
      </c>
      <c r="K1900">
        <v>44915</v>
      </c>
      <c r="L1900">
        <v>44916</v>
      </c>
      <c r="M1900" t="str">
        <f>TEXT(L1900,"DDDDDDD")</f>
        <v>miércoles</v>
      </c>
      <c r="N1900" t="str">
        <v>J185 JUMBO YOPAL</v>
      </c>
      <c r="O1900" t="str">
        <v>YOPAL</v>
      </c>
      <c r="P1900" t="str">
        <f>IF(ISBLANK(O1900),"0",(VLOOKUP(O1900,REGION,2,FALSE)))</f>
        <v>ORIENTE</v>
      </c>
      <c r="Q1900" t="str">
        <v>PABLO ANDRES BALANTA GOMEZ</v>
      </c>
      <c r="R1900">
        <f>IF(ISBLANK(Q1900),"0", VLOOKUP(Q1900,PERSONAL,2,FALSE))</f>
        <v>1111739227</v>
      </c>
      <c r="S1900" t="str">
        <v>DIRECTO</v>
      </c>
      <c r="T1900">
        <v>0.3333333333333333</v>
      </c>
      <c r="U1900">
        <v>0.4166666666666667</v>
      </c>
      <c r="V1900">
        <f>IF(ISBLANK(T1900 ),"0",U1900-T1900)</f>
        <v>0.08333333333333337</v>
      </c>
      <c r="W1900">
        <v>1</v>
      </c>
      <c r="X1900">
        <f>NETWORKDAYS(K1900,L1899)</f>
        <v>2</v>
      </c>
      <c r="Y1900" t="str">
        <f>IF(X1900&lt;=2,"CUMPLE","NO CUMPLE")</f>
        <v>CUMPLE</v>
      </c>
    </row>
    <row r="1901" xml:space="preserve">
      <c r="A1901">
        <v>12971072</v>
      </c>
      <c r="B1901" t="str">
        <v>INCIDENT</v>
      </c>
      <c r="C1901" t="str">
        <v>CERRADO</v>
      </c>
      <c r="D1901" t="str">
        <v>LINEAL DE CAJAS</v>
      </c>
      <c r="E1901" t="str">
        <v>POS</v>
      </c>
      <c r="F1901" t="str">
        <v>POS</v>
      </c>
      <c r="G1901" t="str">
        <v>WINCOR</v>
      </c>
      <c r="H1901"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Supermercados_x000d_
Servicio: Tiendas &amp; Centros de Distribucion_x000d_
Telefono: 3242857689_x000d_
Anexo: 4329000_x000d_
Descripcion: la caja 21 no esta funcionando se reinicia tienda 45</v>
      </c>
      <c r="I1901" t="str">
        <v xml:space="preserve">AHD05439:Copied from Incident 12968642	  </v>
      </c>
      <c r="J1901" t="str">
        <v xml:space="preserve">Se procede a realizar validación en el equipo pos de la caja 21; donde se evidencia que el equipo se encuentra encendido; pero no se encuentra en línea. Se establece que tiene problemas con el teclado; ya que se queda congelado y no termina de cargar totalmente el sistema. Se procede con el armado de un nuevo teclado pos; se realiza la personalización del teclado para su instalación. Se efectúa el montaje del nuevo teclado en el equipo de la caja n°21. Se valida realizando pruebas con el jefe de cajas. Las pruebas son satisfactorias; se entrega equipo operativo. observación: en la descripción del servicio se informa que la novedad es por reinicio de la pos. Realizando las validaciones en sitio se logra establecer tanto con el usuario y con el personal de sistemas de Cencosud que es por falla del teclado de la pos; la cual no genera que el sistema cargue de forma correcta.	</v>
      </c>
      <c r="K1901">
        <v>44916</v>
      </c>
      <c r="L1901">
        <v>44916</v>
      </c>
      <c r="M1901" t="str">
        <f>TEXT(L1901,"DDDDDDD")</f>
        <v>miércoles</v>
      </c>
      <c r="N1901" t="str">
        <v>J045 JUMBO AV.DEL FERROCARRIL SANTA MARTA</v>
      </c>
      <c r="O1901" t="str">
        <v>SANTA MARTA</v>
      </c>
      <c r="P1901" t="str">
        <f>IF(ISBLANK(O1901),"0",(VLOOKUP(O1901,REGION,2,FALSE)))</f>
        <v>COSTA</v>
      </c>
      <c r="Q1901" t="str">
        <v>ENRIQUE RAFAEL PONZON ORTEGA</v>
      </c>
      <c r="R1901">
        <f>IF(ISBLANK(Q1901),"0", VLOOKUP(Q1901,PERSONAL,2,FALSE))</f>
        <v>1082888515</v>
      </c>
      <c r="S1901" t="str">
        <v>DIRECTO</v>
      </c>
      <c r="T1901">
        <v>0.46875</v>
      </c>
      <c r="U1901">
        <v>0.5729166666666666</v>
      </c>
      <c r="V1901">
        <f>IF(ISBLANK(T1901 ),"0",U1901-T1901)</f>
        <v>0.10416666666666663</v>
      </c>
      <c r="W1901">
        <v>2</v>
      </c>
      <c r="X1901">
        <f>NETWORKDAYS(K1901,L1900)</f>
        <v>1</v>
      </c>
      <c r="Y1901" t="str">
        <f>IF(X1901&lt;=2,"CUMPLE","NO CUMPLE")</f>
        <v>CUMPLE</v>
      </c>
    </row>
    <row r="1902" xml:space="preserve">
      <c r="A1902">
        <v>12971434</v>
      </c>
      <c r="B1902" t="str">
        <v>REQUEST</v>
      </c>
      <c r="C1902" t="str">
        <v>CERRADO</v>
      </c>
      <c r="D1902" t="str">
        <v>PUBLICIDAD</v>
      </c>
      <c r="E1902" t="str">
        <v>CPU</v>
      </c>
      <c r="F1902" t="str">
        <v>CPU</v>
      </c>
      <c r="G1902" t="str">
        <v>LENOVO</v>
      </c>
      <c r="H1902" t="str" xml:space="preserve">
        <v xml:space="preserve">Datos usuario_x000d_
Nombre: Diego Alejandro Cortes Rozo_x000d_
Correo: DiegoAlejandro.CortesRozo@cencosud.com.co_x000d_
Usuario AD: DAcorteR_x000d_
Pais: Colombia_x000d_
Ubicacion: J044 JUMBO CHIA_x000d_
Zona: Colombia Bogota_x000d_
Unidad de Negocio: ADM CENTRAL_x000d_
Servicio: Sistemas_x000d_
Telefono: 3174373287_x000d_
Anexo: 3174373287_x000d_
Descripcion: Buenas Tardes_x000d_
_x000d_
Favor formatear de nuevo el PC J044900WS060_x000d_
Indicar la ubicacion del computador en la tienda o sede: Decoracion</v>
      </c>
      <c r="I1902" t="str">
        <v>Favor formatear de nuevo el PC J044900WS060</v>
      </c>
      <c r="J1902" t="str">
        <v>Se instaló nuevamente el sistema operativo; se instalo Corel Draw y el paquete de Office. Tambien se subio al dominio y se pasan los backup de los usuarios. Debemos esperar a que llegue el personal de Ecoprint para que haga la respectiva configuración del programa y Plotter. El técnico de Ecoprint llegó sobre las 10:30 am y terminó a las 12:00 pm. Se hacen las pruebas correspondientes y se deja operativo el equipo.</v>
      </c>
      <c r="K1902">
        <v>44916</v>
      </c>
      <c r="L1902">
        <v>44917</v>
      </c>
      <c r="M1902" t="str">
        <f>TEXT(L1902,"DDDDDDD")</f>
        <v>jueves</v>
      </c>
      <c r="N1902" t="str">
        <v>J044 JUMBO CHIA</v>
      </c>
      <c r="O1902" t="str">
        <v>CHIA</v>
      </c>
      <c r="P1902" t="str">
        <f>IF(ISBLANK(O1902),"0",(VLOOKUP(O1902,REGION,2,FALSE)))</f>
        <v>BOGOTA</v>
      </c>
      <c r="Q1902" t="str">
        <v>ALEXANDER CASTILLO SOTELO</v>
      </c>
      <c r="R1902">
        <f>IF(ISBLANK(Q1902),"0", VLOOKUP(Q1902,PERSONAL,2,FALSE))</f>
        <v>80216449</v>
      </c>
      <c r="S1902" t="str">
        <v>ALIADO</v>
      </c>
      <c r="T1902">
        <v>0.2916666666666667</v>
      </c>
      <c r="U1902">
        <v>0.5</v>
      </c>
      <c r="V1902">
        <f>IF(ISBLANK(T1902 ),"0",U1902-T1902)</f>
        <v>0.20833333333333331</v>
      </c>
      <c r="W1902">
        <v>3</v>
      </c>
      <c r="X1902">
        <f>NETWORKDAYS(K1902,L1901)</f>
        <v>1</v>
      </c>
      <c r="Y1902" t="str">
        <f>IF(X1902&lt;=2,"CUMPLE","NO CUMPLE")</f>
        <v>CUMPLE</v>
      </c>
    </row>
    <row r="1903" xml:space="preserve">
      <c r="A1903">
        <v>12959072</v>
      </c>
      <c r="B1903" t="str">
        <v>INCIDENT</v>
      </c>
      <c r="C1903" t="str">
        <v>CERRADO</v>
      </c>
      <c r="D1903" t="str">
        <v>CAJA CENTRAL</v>
      </c>
      <c r="E1903" t="str">
        <v>SCANNER</v>
      </c>
      <c r="F1903" t="str">
        <v>MANO</v>
      </c>
      <c r="G1903" t="str">
        <v>ZEBRA</v>
      </c>
      <c r="H1903" t="str" xml:space="preserve">
        <v xml:space="preserve">Datos usuario_x000d_
Nombre: Diego Andres Villada Vargas_x000d_
Correo: diegoandres.villadavargas@cencosud.com.co_x000d_
Usuario AD: DIVillada_x000d_
Pais: Colombia_x000d_
Ubicacion: M179 METRO PITALITO_x000d_
Zona: Colombia Occidente_x000d_
Unidad de Negocio: ADM CENTRAL_x000d_
Servicio: Sistemas_x000d_
Telefono: 3174355320_x000d_
Anexo: null_x000d_
Descripcion: buenos dias._x000d_
_x000d_
por favor me colaboran con la autorizacion para solicitar un Cable Serial (negro; gris; 2.1m USB EAS); para convertir un scanner de manos zebra pos; en un scanner USB desktop; el cual sera utilizado en caja central para la lectura de los bonos Sodexo y bigpass._x000d_
Numero de inventario: DI-029865</v>
      </c>
      <c r="I1903" t="str">
        <v>Por autorización del coordinador Regional Miguel Caicedo; se solicita programar técnico para que atienda nuevamente el requerimiento en la Tienda de Pitalito con el fin de cambiar de Cable para el Scanenr de Mano</v>
      </c>
      <c r="J1903" t="str">
        <v>Se llega a sitio y se procede con validaciones de ingreso. Se procede a ubicar al usuario y el equipo. Se solicita el favor de ejecutar acceso a Caja Central vía correo. Ingresamos a Caja Central y procedemos a extraer cable ethernet del escaner con conexión a PCI. Insertamos el cable que llega ethernet con conexión a usb. Conectamos el escaner al diferentes puertos usb de la cpu y pasamos configuraciones vía QR. Ejecutamos la aplicación de sodexo junto al usuario pero no lee los códigos de barras. Se realiza el procedimiento varias veces y no es posible lograr el objetivo de dejar el escaner de mano operando. Bajo instrucción de soporte procedemos a retirarnos indicando esperar las configuraciones vía remoto o en otra visita. Se da por finalizado el ticket quedando el pc operativo pero sin el escaner de mano funcional.</v>
      </c>
      <c r="K1903">
        <v>44916</v>
      </c>
      <c r="L1903">
        <v>44917</v>
      </c>
      <c r="M1903" t="str">
        <f>TEXT(L1903,"DDDDDDD")</f>
        <v>jueves</v>
      </c>
      <c r="N1903" t="str">
        <v>M179 METRO PITALITO</v>
      </c>
      <c r="O1903" t="str">
        <v>PITALITO</v>
      </c>
      <c r="P1903" t="str">
        <f>IF(ISBLANK(O1903),"0",(VLOOKUP(O1903,REGION,2,FALSE)))</f>
        <v>OCCIDENTE</v>
      </c>
      <c r="Q1903" t="str">
        <v>EMERSON PALACIOS MARTINEZ</v>
      </c>
      <c r="R1903">
        <f>IF(ISBLANK(Q1903),"0", VLOOKUP(Q1903,PERSONAL,2,FALSE))</f>
        <v>13723524</v>
      </c>
      <c r="S1903" t="str">
        <v>ALIADO</v>
      </c>
      <c r="T1903">
        <v>0.75</v>
      </c>
      <c r="U1903">
        <v>0.7916666666666666</v>
      </c>
      <c r="V1903">
        <f>IF(ISBLANK(T1903 ),"0",U1903-T1903)</f>
        <v>0.04166666666666663</v>
      </c>
      <c r="W1903">
        <v>1</v>
      </c>
      <c r="X1903">
        <f>NETWORKDAYS(K1903,L1902)</f>
        <v>2</v>
      </c>
      <c r="Y1903" t="str">
        <f>IF(X1903&lt;=2,"CUMPLE","NO CUMPLE")</f>
        <v>CUMPLE</v>
      </c>
    </row>
    <row r="1904" xml:space="preserve">
      <c r="A1904">
        <v>12973622</v>
      </c>
      <c r="B1904" t="str">
        <v>REQUEST</v>
      </c>
      <c r="C1904" t="str">
        <v>CERRADO</v>
      </c>
      <c r="D1904" t="str">
        <v>TIENDA</v>
      </c>
      <c r="E1904" t="str">
        <v>BALANZA</v>
      </c>
      <c r="F1904" t="str">
        <v>MESA</v>
      </c>
      <c r="G1904" t="str">
        <v>METTLER</v>
      </c>
      <c r="H1904"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Buenos dias._x000d_
_x000d_
Por favor me colaboran con la autorizacion de esta llamada para que el tecnico de isit visite la tienda y realice el cambio de papel y la calibracion del papel en la balanza para realizar la migracion de los sellos nutricionales en las tres balanzas de mesa bplus._x000d_
Seriales:_x000d_
C108180491._x000d_
C108180507._x000d_
C209619371._x000d_
_x000d_
Gracias._x000d_
_x000d_
Area donde su ubica la balanza: carnes - fruver - platos preparados.</v>
      </c>
      <c r="I1904" t="str">
        <v>Me ayudas con esta solicitud</v>
      </c>
      <c r="J1904" t="str">
        <v>Se llega a sitio y se procede con validaciones de ingreso. Se procede a ubicar al usuario y el equipo. Procedemos a configurar la balanza para el respectivo cambio de etiquetas según el instructivo. Seguimos el paso a paso y procedemos a realizar el reinicio de la misma. Solicitamos el favor al Señor Edwin Bolaños realizar la configuración vía remoto y a realizar el cargue full de la misma. Se realizan pruebas a satisfacción de los usuarios. Nota: Se realiza el procedimiento a las tres balanzas ubicadas en fruver; charcutería y laboratorio de carnes. Toda la actividad sale a plena satisfacción realizando la respectiva toma de evidencias y dando el parte al Señor Gerente en Tienda y al Soporte Remoto. Se da por finalizada la actividad quedando los tres equipos completamente operativos y funcionales.</v>
      </c>
      <c r="K1904">
        <v>44917</v>
      </c>
      <c r="L1904">
        <v>44917</v>
      </c>
      <c r="M1904" t="str">
        <f>TEXT(L1904,"DDDDDDD")</f>
        <v>jueves</v>
      </c>
      <c r="N1904" t="str">
        <v>M179 METRO PITALITO</v>
      </c>
      <c r="O1904" t="str">
        <v>PITALITO</v>
      </c>
      <c r="P1904" t="str">
        <f>IF(ISBLANK(O1904),"0",(VLOOKUP(O1904,REGION,2,FALSE)))</f>
        <v>OCCIDENTE</v>
      </c>
      <c r="Q1904" t="str">
        <v>EMERSON PALACIOS MARTINEZ</v>
      </c>
      <c r="R1904">
        <f>IF(ISBLANK(Q1904),"0", VLOOKUP(Q1904,PERSONAL,2,FALSE))</f>
        <v>13723524</v>
      </c>
      <c r="S1904" t="str">
        <v>ALIADO</v>
      </c>
      <c r="T1904">
        <v>0.6666666666666666</v>
      </c>
      <c r="U1904">
        <v>0.75</v>
      </c>
      <c r="V1904">
        <f>IF(ISBLANK(T1904 ),"0",U1904-T1904)</f>
        <v>0.08333333333333337</v>
      </c>
      <c r="W1904">
        <v>1</v>
      </c>
      <c r="X1904">
        <f>NETWORKDAYS(K1904,L1903)</f>
        <v>1</v>
      </c>
      <c r="Y1904" t="str">
        <f>IF(X1904&lt;=2,"CUMPLE","NO CUMPLE")</f>
        <v>CUMPLE</v>
      </c>
    </row>
    <row r="1905" xml:space="preserve">
      <c r="A1905">
        <v>12966244</v>
      </c>
      <c r="B1905" t="str">
        <v>REQUEST</v>
      </c>
      <c r="C1905" t="str">
        <v>CERRADO</v>
      </c>
      <c r="D1905" t="str">
        <v>PISO DE VENTA</v>
      </c>
      <c r="E1905" t="str">
        <v>PDA</v>
      </c>
      <c r="F1905" t="str">
        <v>PDA</v>
      </c>
      <c r="G1905" t="str">
        <v>HONEYWELL</v>
      </c>
      <c r="H1905" t="str" xml:space="preserve">
        <v xml:space="preserve">Datos usuario_x000d_
Nombre: Jhon Jairo Sierra Guzman_x000d_
Correo: jhonjairo.sierra@cencosud.com.co_x000d_
Usuario AD: Jjsierra_x000d_
Pais: Colombia_x000d_
Ubicacion: J047 JUMBO GIRARDOT_x000d_
Zona: Colombia Occidente_x000d_
Unidad de Negocio: Supermercados_x000d_
Servicio: Tiendas &amp; Centros de Distribucion_x000d_
Telefono: 3046244847_x000d_
Anexo: 7470405_x000d_
Descripcion: Buenas noches; solicito de su colaboracion para la configuracion de la PDA de PGC lo cual se encuentra sin direccion IP._x000d_
_x000d_
Serial : 20073B0141_x000d_
Seccion en la tienda o ubicacion del usuario: piso de venta_x000d_
Jefe de area asignacion de la PDT: David Felipe Naranjo Prieto</v>
      </c>
      <c r="I1905" t="str" xml:space="preserve">
        <v xml:space="preserve">Solicitó de su ayuda para revisar de pda del área de pgc presenta fallas con el sistema al momento de realizar scaneo pierde la conexión con la red ; con el usuario se le indico como realizar proceso para solucionar pero la novedad continua por favor realizar la validacion en el manual enviado es el paso a paso_x000d_
Tienda: Girardot J047_x000d_
Equipo: PDA_x000d_
Marca: HONEYWELL_x000d_
Modelo: EDA51_x000d_
Seriales: 20073B0141</v>
      </c>
      <c r="J1905" t="str" xml:space="preserve">
        <v xml:space="preserve">Servicio atendido el 20/12/22_x000d_
Se realiza revisipon de la PDA mencionada y se encuentra desconfigurada sin acceso a Mocha Telnet con error de configuración de IP. Se verifica y se encuentra problemas de autenticación y acceso denegado a la configuración del Telnet. Se prosige a configurarla nuevamente mediante el manual de servicio; configurando paso a paso su aplicación. Se configura el Telnet; Key Values. Se configura nuevamente la wlan12; se registra como Piso de Venta RSM dejando unicamente el acceso a las aplicaciones que el usuario maneja. Se pone a pruebas generales durante 1 hora. Se soluciona falla y funciona correctamente</v>
      </c>
      <c r="K1905">
        <v>44917</v>
      </c>
      <c r="L1905">
        <v>44917</v>
      </c>
      <c r="M1905" t="str">
        <f>TEXT(L1905,"DDDDDDD")</f>
        <v>jueves</v>
      </c>
      <c r="N1905" t="str">
        <v>J047 JUMBO GIRARDOT</v>
      </c>
      <c r="O1905" t="str">
        <v>GIRARDOT</v>
      </c>
      <c r="P1905" t="str">
        <f>IF(ISBLANK(O1905),"0",(VLOOKUP(O1905,REGION,2,FALSE)))</f>
        <v>OCCIDENTE</v>
      </c>
      <c r="Q1905" t="str">
        <v>RAFAEL ARDILA PUENTES</v>
      </c>
      <c r="R1905">
        <f>IF(ISBLANK(Q1905),"0", VLOOKUP(Q1905,PERSONAL,2,FALSE))</f>
        <v>1018419858</v>
      </c>
      <c r="S1905" t="str">
        <v>ALIADO</v>
      </c>
      <c r="T1905">
        <v>0.5833333333333334</v>
      </c>
      <c r="U1905">
        <v>0.6666666666666666</v>
      </c>
      <c r="V1905">
        <f>IF(ISBLANK(T1905 ),"0",U1905-T1905)</f>
        <v>0.08333333333333326</v>
      </c>
      <c r="W1905">
        <v>1</v>
      </c>
      <c r="X1905">
        <f>NETWORKDAYS(K1905,L1904)</f>
        <v>1</v>
      </c>
      <c r="Y1905" t="str">
        <f>IF(X1905&lt;=2,"CUMPLE","NO CUMPLE")</f>
        <v>CUMPLE</v>
      </c>
    </row>
    <row r="1906" xml:space="preserve">
      <c r="A1906">
        <v>12968821</v>
      </c>
      <c r="B1906" t="str">
        <v>REQUEST</v>
      </c>
      <c r="C1906" t="str">
        <v>CERRADO</v>
      </c>
      <c r="D1906" t="str">
        <v>DIRECCION</v>
      </c>
      <c r="E1906" t="str">
        <v>CPU</v>
      </c>
      <c r="F1906" t="str">
        <v>CPU</v>
      </c>
      <c r="G1906" t="str">
        <v>LENOVO</v>
      </c>
      <c r="H1906" t="str" xml:space="preserve">
        <v xml:space="preserve">Datos usuario_x000d_
Nombre: Jaime Andres Diaz Diaz_x000d_
Correo: JaimeAndres.Diaz@cencosud.com.co_x000d_
Usuario AD: JADiazD_x000d_
Pais: Colombia_x000d_
Ubicacion: M195 METRO SANTA LUCIA_x000d_
Zona: Colombia Bogota_x000d_
Unidad de Negocio: Supermercados_x000d_
Servicio: Tiendas &amp; Centros de Distribucion_x000d_
Telefono: 3213283118_x000d_
Anexo: null_x000d_
Descripcion: Equipo portatil fuera de dominio_x000d_
Indicar la ubicacion del computador en la tienda o sede: OFICINA DE GERENTE</v>
      </c>
      <c r="I1906" t="str" xml:space="preserve">
        <v xml:space="preserve">Solicito de su ayuda para revisar el portátil del gerente de la tienda M195 ya que presenta fallas no permite el ingreso al usuario emite aviso de relación de confianza en el dominio ; se debe de subir la maquina al dominio de la tienda con la herramienta cencojoin tener encuneta que primero se debe hacer un diagnostico con la misma herramienta para verificar que todos este en orden y luego si subirlo al dominio; al igual revisar el nombre del equipo que se corresponda M195900NT001; validar que le quede conexión al usuario del gerente a la wlan11 se adjunta el link para descargar la herramienta cencojoin https://gdi.cencosud.corp/soporte/cencojoin.php_x000d_
Tienda: M195 Santa Lucia Neiva_x000d_
Equipo Portátil_x000d_
Marca: Lenovo_x000d_
Modelo: L440_x000d_
Seriales: R900GE8N</v>
      </c>
      <c r="J1906" t="str" xml:space="preserve">
        <v xml:space="preserve">Servicio atendido el 21/12/22_x000d_
Se configura equipo portátil del gerente; el cual se encontraba fuera del dominio; usando la aplicación cencojoin. Se valida estado de agentes de seguridad y se reinstala office 365. Se entrega equipo a satisfacción. No se ingresa a sala de sistemas.</v>
      </c>
      <c r="K1906">
        <v>44917</v>
      </c>
      <c r="L1906">
        <v>44917</v>
      </c>
      <c r="M1906" t="str">
        <f>TEXT(L1906,"DDDDDDD")</f>
        <v>jueves</v>
      </c>
      <c r="N1906" t="str">
        <v>M195 METRO SANTA LUCIA</v>
      </c>
      <c r="O1906" t="str">
        <v>NEIVA</v>
      </c>
      <c r="P1906" t="str">
        <f>IF(ISBLANK(O1906),"0",(VLOOKUP(O1906,REGION,2,FALSE)))</f>
        <v>OCCIDENTE</v>
      </c>
      <c r="Q1906" t="str">
        <v>WILLIAM FERNANDO ALDANA NIÑO</v>
      </c>
      <c r="R1906">
        <f>IF(ISBLANK(Q1906),"0", VLOOKUP(Q1906,PERSONAL,2,FALSE))</f>
        <v>80148398</v>
      </c>
      <c r="S1906" t="str">
        <v>DIRECTO</v>
      </c>
      <c r="T1906">
        <v>0.3541666666666667</v>
      </c>
      <c r="U1906">
        <v>0.5833333333333334</v>
      </c>
      <c r="V1906">
        <f>IF(ISBLANK(T1906 ),"0",U1906-T1906)</f>
        <v>0.22916666666666669</v>
      </c>
      <c r="W1906">
        <v>3</v>
      </c>
      <c r="X1906">
        <f>NETWORKDAYS(K1906,L1905)</f>
        <v>1</v>
      </c>
      <c r="Y1906" t="str">
        <f>IF(X1906&lt;=2,"CUMPLE","NO CUMPLE")</f>
        <v>CUMPLE</v>
      </c>
    </row>
    <row r="1907" xml:space="preserve">
      <c r="A1907">
        <v>12969712</v>
      </c>
      <c r="B1907" t="str">
        <v>REQUEST</v>
      </c>
      <c r="C1907" t="str">
        <v>CERRADO</v>
      </c>
      <c r="D1907" t="str">
        <v>TIENDA</v>
      </c>
      <c r="E1907" t="str">
        <v>BALANZA</v>
      </c>
      <c r="F1907" t="str">
        <v>MESA</v>
      </c>
      <c r="G1907" t="str">
        <v>METTLER</v>
      </c>
      <c r="H1907" t="str" xml:space="preserve">
        <v xml:space="preserve">Buen día_x000d_
Solicito de su ayuda para apoyar la actividad de la configuración de sellos nutricionales en las balanzas Bplus de la tienda; M195; el jefe de perecederos confirma la llegad de las Etiquetas de 14 CC_x000d_
Actividad por parte del técnico remoto_x000d_
1 al llegar a a la tienda validar que todas las balanzas de perecederos tengan el rollo de etiqueta blanca la que es extralarga de 14 CC_x000d_
2 estar atento para realizar pruebas teniendo en cuenta que en la etiqueta salga la información de sellos nutricionales_x000d_
3 realizar configuración del manual enviado si es necesario_x000d_
Importante esta etiqueta solo se coloca en las balanzas Bplus de mesa y colgante_x000d_
Mil gracias</v>
      </c>
      <c r="I1907" t="str">
        <v>Por favor me autoriza sesta llamada es para actividad sellos nutricionales tienda M195 ya llegaron las etiquetas de 14 CC</v>
      </c>
      <c r="J1907" t="str" xml:space="preserve">
        <v xml:space="preserve">Servicio atendido el 21/12/22_x000d_
Se colocan rollos de papel en las basculas de la tienda; después de lanzar la actualización; se realizan pruebas de impresión para verificar que sale la información de valores nutricionales.</v>
      </c>
      <c r="K1907">
        <v>44917</v>
      </c>
      <c r="L1907">
        <v>44917</v>
      </c>
      <c r="M1907" t="str">
        <f>TEXT(L1907,"DDDDDDD")</f>
        <v>jueves</v>
      </c>
      <c r="N1907" t="str">
        <v>M195 METRO SANTA LUCIA</v>
      </c>
      <c r="O1907" t="str">
        <v>NEIVA</v>
      </c>
      <c r="P1907" t="str">
        <f>IF(ISBLANK(O1907),"0",(VLOOKUP(O1907,REGION,2,FALSE)))</f>
        <v>OCCIDENTE</v>
      </c>
      <c r="Q1907" t="str">
        <v>WILLIAM FERNANDO ALDANA NIÑO</v>
      </c>
      <c r="R1907">
        <f>IF(ISBLANK(Q1907),"0", VLOOKUP(Q1907,PERSONAL,2,FALSE))</f>
        <v>80148398</v>
      </c>
      <c r="S1907" t="str">
        <v>DIRECTO</v>
      </c>
      <c r="T1907">
        <v>0.5833333333333334</v>
      </c>
      <c r="U1907">
        <v>0.6666666666666666</v>
      </c>
      <c r="V1907">
        <f>IF(ISBLANK(T1907 ),"0",U1907-T1907)</f>
        <v>0.08333333333333326</v>
      </c>
      <c r="W1907">
        <v>1</v>
      </c>
      <c r="X1907">
        <f>NETWORKDAYS(K1907,L1906)</f>
        <v>1</v>
      </c>
      <c r="Y1907" t="str">
        <f>IF(X1907&lt;=2,"CUMPLE","NO CUMPLE")</f>
        <v>CUMPLE</v>
      </c>
    </row>
    <row r="1908" xml:space="preserve">
      <c r="A1908">
        <v>12973772</v>
      </c>
      <c r="B1908" t="str">
        <v>REQUEST</v>
      </c>
      <c r="C1908" t="str">
        <v>CERRADO</v>
      </c>
      <c r="D1908" t="str">
        <v>DECORACION</v>
      </c>
      <c r="E1908" t="str">
        <v>CPU</v>
      </c>
      <c r="F1908" t="str">
        <v>CPU</v>
      </c>
      <c r="G1908" t="str">
        <v>LENOVO</v>
      </c>
      <c r="H1908" t="str" xml:space="preserve">
        <v xml:space="preserve">Datos usuario_x000d_
Nombre: Juan Fernando Castro Rodriguez_x000d_
Correo: fernando.castrorodriguez@cencosud.com.co_x000d_
Usuario AD: jfcrodri_x000d_
Pais: Colombia_x000d_
Ubicacion: J044 JUMBO CHIA_x000d_
Zona: Colombia Bogota_x000d_
Unidad de Negocio: ADM CENTRAL_x000d_
Servicio: Administracion Central_x000d_
Telefono: 3102091245_x000d_
Anexo: null_x000d_
Descripcion: se solicita el formateo de equipos de decoracion por bloqueo virus;_x000d_
modelo: mq75_x000d_
AREA EN DONDE SE UBICA EL EQUIPO : decoracion</v>
      </c>
      <c r="I1908" t="str">
        <v xml:space="preserve">Formatear el PC con Hostname J04490ws126 y dejar el Hostname J044900ws114 ya que presenta virus y se aislo de la red de cencosud	</v>
      </c>
      <c r="J1908" t="str">
        <v>Se realizó el formateo del equipo pero no se hace Backup ya que el equipo fue aislado por virus. Se instalaron el programa corel Draw y el paquete de Office; tambien se sube el equipo al dominio. Se deja operativo el equipo.</v>
      </c>
      <c r="K1908">
        <v>44917</v>
      </c>
      <c r="L1908">
        <v>44917</v>
      </c>
      <c r="M1908" t="str">
        <f>TEXT(L1908,"DDDDDDD")</f>
        <v>jueves</v>
      </c>
      <c r="N1908" t="str">
        <v>J044 JUMBO CHIA</v>
      </c>
      <c r="O1908" t="str">
        <v>CHIA</v>
      </c>
      <c r="P1908" t="str">
        <f>IF(ISBLANK(O1908),"0",(VLOOKUP(O1908,REGION,2,FALSE)))</f>
        <v>BOGOTA</v>
      </c>
      <c r="Q1908" t="str">
        <v>ALEXANDER CASTILLO SOTELO</v>
      </c>
      <c r="R1908">
        <f>IF(ISBLANK(Q1908),"0", VLOOKUP(Q1908,PERSONAL,2,FALSE))</f>
        <v>80216449</v>
      </c>
      <c r="S1908" t="str">
        <v>ALIADO</v>
      </c>
      <c r="T1908">
        <v>0.5</v>
      </c>
      <c r="U1908">
        <v>0.5833333333333334</v>
      </c>
      <c r="V1908">
        <f>IF(ISBLANK(T1908 ),"0",U1908-T1908)</f>
        <v>0.08333333333333337</v>
      </c>
      <c r="W1908">
        <v>1</v>
      </c>
      <c r="X1908">
        <f>NETWORKDAYS(K1908,L1907)</f>
        <v>1</v>
      </c>
      <c r="Y1908" t="str">
        <f>IF(X1908&lt;=2,"CUMPLE","NO CUMPLE")</f>
        <v>CUMPLE</v>
      </c>
    </row>
    <row r="1909" xml:space="preserve">
      <c r="A1909">
        <v>12983667</v>
      </c>
      <c r="B1909" t="str">
        <v>REQUEST</v>
      </c>
      <c r="C1909" t="str">
        <v>CERRADO</v>
      </c>
      <c r="D1909" t="str">
        <v>LINEAL DE CAJAS</v>
      </c>
      <c r="E1909" t="str">
        <v>ACOMPAÑAMIENTO</v>
      </c>
      <c r="F1909" t="str">
        <v>ACOMPAÑAMIENTO</v>
      </c>
      <c r="G1909" t="str">
        <v>ACOMPAÑAMIENTO</v>
      </c>
      <c r="H1909" t="str">
        <v>se solicita acompañamiento y revisión datafonos tienda.</v>
      </c>
      <c r="I1909" t="str" xml:space="preserve">
        <v xml:space="preserve">se solicita acompañamiento y revisión datafonos tienda._x000d_
Datafonos emiten mensaje pos sin conexión._x000d_
se realizaran pruebas en conjunto con Personal POS y Redes.	</v>
      </c>
      <c r="J1909" t="str">
        <v>Se realiza revisión en sitio de los equipos microsens ya que se reporta falla de comunicación con la red y afectación de datafonos. En conjunto con el área de Redes se realiza validación de conexiones y estado de los equipos; los cuales se dejan todos en línea y respondiendo ping. Se realizan test de comunicación en datafonos los cuales son exitosos. Se realiza cambio de cable de poder de un equipo el cual se encuentra deteriorado. Novedad: Personal de Redeban continúa revisando error de conexión entre datafonos y POS</v>
      </c>
      <c r="K1909">
        <v>44917</v>
      </c>
      <c r="L1909">
        <v>44917</v>
      </c>
      <c r="M1909" t="str">
        <f>TEXT(L1909,"DDDDDDD")</f>
        <v>jueves</v>
      </c>
      <c r="N1909" t="str">
        <v>J126 JUMBO SAN SILVESTRE</v>
      </c>
      <c r="O1909" t="str">
        <v>BARRANCABERMEJA</v>
      </c>
      <c r="P1909" t="str">
        <f>IF(ISBLANK(O1909),"0",(VLOOKUP(O1909,REGION,2,FALSE)))</f>
        <v>ORIENTE</v>
      </c>
      <c r="Q1909" t="str">
        <v>JESUS ALBERTO ROJAS DAVILA</v>
      </c>
      <c r="R1909">
        <v>1104132167</v>
      </c>
      <c r="S1909" t="str">
        <v>DIRECTO</v>
      </c>
      <c r="T1909">
        <v>0.6041666666666666</v>
      </c>
      <c r="U1909">
        <v>0.7083333333333334</v>
      </c>
      <c r="V1909">
        <f>IF(ISBLANK(T1909 ),"0",U1909-T1909)</f>
        <v>0.10416666666666674</v>
      </c>
      <c r="W1909">
        <v>2</v>
      </c>
      <c r="X1909">
        <f>NETWORKDAYS(K1909,L1908)</f>
        <v>1</v>
      </c>
      <c r="Y1909" t="str">
        <f>IF(X1909&lt;=2,"CUMPLE","NO CUMPLE")</f>
        <v>CUMPLE</v>
      </c>
    </row>
    <row r="1910" xml:space="preserve">
      <c r="A1910">
        <v>12968215</v>
      </c>
      <c r="B1910" t="str">
        <v>INCIDENT</v>
      </c>
      <c r="C1910" t="str">
        <v>CERRADO</v>
      </c>
      <c r="D1910" t="str">
        <v>PANADERIA</v>
      </c>
      <c r="E1910" t="str">
        <v>BALANZA</v>
      </c>
      <c r="F1910" t="str">
        <v>MESA</v>
      </c>
      <c r="G1910" t="str">
        <v>METTLER</v>
      </c>
      <c r="H1910" t="str" xml:space="preserve">
        <v xml:space="preserve">Datos usuario_x000d_
Nombre: Leidy Viviana Ortiz Rosada_x000d_
Correo: Leidy.Ortiz@cencosud.com.co_x000d_
Usuario AD: LVOrtizR_x000d_
Pais: Colombia_x000d_
Ubicacion: J036 JUMBO POPAYAN CAMPANARIO_x000d_
Zona: Colombia Occidente_x000d_
Unidad de Negocio: null_x000d_
Servicio: null_x000d_
Telefono: null_x000d_
Anexo: null_x000d_
Descripcion: Buenos dias;_x000d_
por favor me ayudan con la revision de la balanza de panaderia que esta sacando doble etiqueta._x000d_
Numero de inventario: panaderia</v>
      </c>
      <c r="I1910" t="str">
        <v>Buena tarde jefe su autorizacion para envio del tecnico para calibracion de sensores de balanza</v>
      </c>
      <c r="J1910" t="str">
        <v>Indican que la balanza de panederia está imprimiendo dos tickets al momento de sacar el precio. Con el manual de configuracion y la clave de administrador se realiza el paso a paso de calibración del papel o ticket y se modifica el tamaño de longitud de impresión de 20 a 10  y se graba cambio. Se realiza prueba con funcionario indicando que queda sobre puesta la info y que los ticket usados no son los que panaderia usa para su normal impresión pero que se pueden usar como se dejan en el momento hasta que lleguen nuevos suministros.</v>
      </c>
      <c r="K1910">
        <v>44917</v>
      </c>
      <c r="L1910">
        <v>44918</v>
      </c>
      <c r="M1910" t="str">
        <f>TEXT(L1910,"DDDDDDD")</f>
        <v>viernes</v>
      </c>
      <c r="N1910" t="str">
        <v>J036 JUMBO POPAYAN CAMPANARIO</v>
      </c>
      <c r="O1910" t="str">
        <v>POPAYAN</v>
      </c>
      <c r="P1910" t="str">
        <f>IF(ISBLANK(O1910),"0",(VLOOKUP(O1910,REGION,2,FALSE)))</f>
        <v>OCCIDENTE</v>
      </c>
      <c r="Q1910" t="str">
        <v>DANIEL FERNANDO PAREDES ARTEAGA</v>
      </c>
      <c r="R1910">
        <f>IF(ISBLANK(Q1910),"0", VLOOKUP(Q1910,PERSONAL,2,FALSE))</f>
        <v>10301691</v>
      </c>
      <c r="S1910" t="str">
        <v>DIRECTO</v>
      </c>
      <c r="T1910">
        <v>0.4652777777777778</v>
      </c>
      <c r="U1910">
        <v>0.5104166666666666</v>
      </c>
      <c r="V1910">
        <f>IF(ISBLANK(T1910 ),"0",U1910-T1910)</f>
        <v>0.04513888888888884</v>
      </c>
      <c r="W1910">
        <v>1</v>
      </c>
      <c r="X1910">
        <f>NETWORKDAYS(K1910,L1909)</f>
        <v>1</v>
      </c>
      <c r="Y1910" t="str">
        <f>IF(X1910&lt;=2,"CUMPLE","NO CUMPLE")</f>
        <v>CUMPLE</v>
      </c>
    </row>
    <row r="1911" xml:space="preserve">
      <c r="A1911">
        <v>12971819</v>
      </c>
      <c r="B1911" t="str">
        <v>INCIDENT</v>
      </c>
      <c r="C1911" t="str">
        <v>CERRADO</v>
      </c>
      <c r="D1911" t="str">
        <v>LINEAL DE CAJAS</v>
      </c>
      <c r="E1911" t="str">
        <v>POS</v>
      </c>
      <c r="F1911" t="str">
        <v>POS</v>
      </c>
      <c r="G1911" t="str">
        <v>WINCOR</v>
      </c>
      <c r="H1911"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null_x000d_
Descripcion: Buenas tardes;_x000d_
Me colaboran con la pos #11; se apago y no prende la pos._x000d_
Numero de caja: 11</v>
      </c>
      <c r="I1911" t="str">
        <v>Jefe su autorizacion para envio del tecnico de isit para revison pos 11</v>
      </c>
      <c r="J1911" t="str">
        <v>Indican falla en la pos 11; se verifica cableado y refrigeración; funcionamiento de los ventiladoresy se observa que están funcionando con normalidad. Se desconecta cable de poder y se limpian memorias para descartar carga estática. Se procede a liberar bios manteniendo presionado el boton de encender por 5 segundos para liberar memoria. Se reconecta cable y se ubica impresora en su sitio y se presiona para encender pos; esta arranca con normalidad y no presenta apagados. Pos queda completamente operativa</v>
      </c>
      <c r="K1911">
        <v>44917</v>
      </c>
      <c r="L1911">
        <v>44918</v>
      </c>
      <c r="M1911" t="str">
        <f>TEXT(L1911,"DDDDDDD")</f>
        <v>viernes</v>
      </c>
      <c r="N1911" t="str">
        <v>J036 JUMBO POPAYAN CAMPANARIO</v>
      </c>
      <c r="O1911" t="str">
        <v>POPAYAN</v>
      </c>
      <c r="P1911" t="str">
        <f>IF(ISBLANK(O1911),"0",(VLOOKUP(O1911,REGION,2,FALSE)))</f>
        <v>OCCIDENTE</v>
      </c>
      <c r="Q1911" t="str">
        <v>DANIEL FERNANDO PAREDES ARTEAGA</v>
      </c>
      <c r="R1911">
        <f>IF(ISBLANK(Q1911),"0", VLOOKUP(Q1911,PERSONAL,2,FALSE))</f>
        <v>10301691</v>
      </c>
      <c r="S1911" t="str">
        <v>DIRECTO</v>
      </c>
      <c r="T1911">
        <v>0.3402777777777778</v>
      </c>
      <c r="U1911">
        <v>0.4166666666666667</v>
      </c>
      <c r="V1911">
        <f>IF(ISBLANK(T1911 ),"0",U1911-T1911)</f>
        <v>0.0763888888888889</v>
      </c>
      <c r="W1911">
        <v>1</v>
      </c>
      <c r="X1911">
        <f>NETWORKDAYS(K1911,L1910)</f>
        <v>2</v>
      </c>
      <c r="Y1911" t="str">
        <f>IF(X1911&lt;=2,"CUMPLE","NO CUMPLE")</f>
        <v>CUMPLE</v>
      </c>
    </row>
    <row r="1912" xml:space="preserve">
      <c r="A1912">
        <v>12973764</v>
      </c>
      <c r="B1912" t="str">
        <v>INCIDENT</v>
      </c>
      <c r="C1912" t="str">
        <v>CERRADO</v>
      </c>
      <c r="D1912" t="str">
        <v>PISO DE VENTA</v>
      </c>
      <c r="E1912" t="str">
        <v>VERIFICADOR</v>
      </c>
      <c r="F1912" t="str">
        <v>VERIFICADOR</v>
      </c>
      <c r="G1912" t="str">
        <v>ZEBRA</v>
      </c>
      <c r="H1912" t="str" xml:space="preserve">
        <v xml:space="preserve">Datos usuario_x000d_
Nombre: Sindy Paola Gonzalez Diaz_x000d_
Correo: Sindy.Gonzalez@cencosud.com.co_x000d_
Usuario AD: SGonzaD_x000d_
Pais: Colombia_x000d_
Ubicacion: M085 METRO MONTERIA_x000d_
Zona: Colombia Costa_x000d_
Unidad de Negocio: Supermercados_x000d_
Servicio: Tiendas &amp; Centros de Distribucion_x000d_
Telefono: 3003755764_x000d_
Anexo: 7850401_x000d_
Descripcion: Buenos dias; solicito por favor su colaboracion con la revision del verificador de serie: 16282522502522 ya que esta apagado y al verificar la conexion electrica; esta no tiene novedad._x000d_
</v>
      </c>
      <c r="I1912" t="str">
        <v>se requiere la vista de tecnico para su validacion</v>
      </c>
      <c r="J1912" t="str">
        <v>Usuario informa falla con el verificador ya que este se encuentra apagado e informa que el toma corriente se encuentra bien. Se procede a validar el verificador en otro punto para descartar que sea el verificador que este dañado; se procede a cambiar el cable de poder y realizar pruebas en otro punto y este enciende por lo que se procede a realizar el montaje en su puesto y cambiando el cable de poder; realizando pruebas quedando operativo y a satisfacción del cliente.</v>
      </c>
      <c r="K1912">
        <v>44917</v>
      </c>
      <c r="L1912">
        <v>44918</v>
      </c>
      <c r="M1912" t="str">
        <f>TEXT(L1912,"DDDDDDD")</f>
        <v>viernes</v>
      </c>
      <c r="N1912" t="str">
        <v>M085 METRO MONTERIA</v>
      </c>
      <c r="O1912" t="str">
        <v>MONTERIA</v>
      </c>
      <c r="P1912" t="str">
        <f>IF(ISBLANK(O1912),"0",(VLOOKUP(O1912,REGION,2,FALSE)))</f>
        <v>COSTA</v>
      </c>
      <c r="Q1912" t="str">
        <v>SHARON YANETH KERGUELEN WILCHES</v>
      </c>
      <c r="R1912">
        <f>IF(ISBLANK(Q1912),"0", VLOOKUP(Q1912,PERSONAL,2,FALSE))</f>
        <v>1067917448</v>
      </c>
      <c r="S1912" t="str">
        <v>DIRECTO</v>
      </c>
      <c r="T1912">
        <v>0.3333333333333333</v>
      </c>
      <c r="U1912">
        <v>0.4027777777777778</v>
      </c>
      <c r="V1912">
        <f>IF(ISBLANK(T1912 ),"0",U1912-T1912)</f>
        <v>0.06944444444444448</v>
      </c>
      <c r="W1912">
        <v>1</v>
      </c>
      <c r="X1912">
        <f>NETWORKDAYS(K1912,L1911)</f>
        <v>2</v>
      </c>
      <c r="Y1912" t="str">
        <f>IF(X1912&lt;=2,"CUMPLE","NO CUMPLE")</f>
        <v>CUMPLE</v>
      </c>
    </row>
    <row r="1913" xml:space="preserve">
      <c r="A1913">
        <v>12975875</v>
      </c>
      <c r="B1913" t="str">
        <v>INCIDENT</v>
      </c>
      <c r="C1913" t="str">
        <v>CERRADO</v>
      </c>
      <c r="D1913" t="str">
        <v>TIENDA</v>
      </c>
      <c r="E1913" t="str">
        <v>PDA</v>
      </c>
      <c r="F1913" t="str">
        <v>PDA</v>
      </c>
      <c r="G1913" t="str">
        <v>HONEYWELL</v>
      </c>
      <c r="H1913" t="str" xml:space="preserve">
        <v xml:space="preserve">Datos usuario_x000d_
Nombre: Evangelista Ramon Chica Medina_x000d_
Correo: evangelistaramon.chicamedina@cencosud.com.co_x000d_
Usuario AD: EVChicaMe_x000d_
Pais: Colombia_x000d_
Ubicacion: M085 METRO MONTERIA_x000d_
Zona: Colombia Costa_x000d_
Unidad de Negocio: Supermercados_x000d_
Servicio: Tiendas &amp; Centros de Distribucion_x000d_
Telefono: 10778055_x000d_
Anexo: null_x000d_
Descripcion: 03 pdt de la seccion de inventario no dejan ingresar_x000d_
1 # serial 2114580362_x000d_
2# 21145804gb_x000d_
3 # 211458045D_x000d_
</v>
      </c>
      <c r="I1913" t="str">
        <v>Create a new request/incident/problem/change/issue</v>
      </c>
      <c r="J1913" t="str">
        <v>Usuario informa falla  con las pdts las cuales no dejan ingresar al sistema de Genexis; se procede a iniciar con el usuario administrador para poder configurar el telnet para que inice el sistema; luego de eso se procede a reiniciar y a realizar pruebas quedando operativas las pdts.</v>
      </c>
      <c r="K1913">
        <v>44918</v>
      </c>
      <c r="L1913">
        <v>44918</v>
      </c>
      <c r="M1913" t="str">
        <f>TEXT(L1913,"DDDDDDD")</f>
        <v>viernes</v>
      </c>
      <c r="N1913" t="str">
        <v>M085 METRO MONTERIA</v>
      </c>
      <c r="O1913" t="str">
        <v>MONTERIA</v>
      </c>
      <c r="P1913" t="str">
        <f>IF(ISBLANK(O1913),"0",(VLOOKUP(O1913,REGION,2,FALSE)))</f>
        <v>COSTA</v>
      </c>
      <c r="Q1913" t="str">
        <v>SHARON YANETH KERGUELEN WILCHES</v>
      </c>
      <c r="R1913">
        <f>IF(ISBLANK(Q1913),"0", VLOOKUP(Q1913,PERSONAL,2,FALSE))</f>
        <v>1067917448</v>
      </c>
      <c r="S1913" t="str">
        <v>DIRECTO</v>
      </c>
      <c r="T1913">
        <v>0.4027777777777778</v>
      </c>
      <c r="U1913">
        <v>0.4375</v>
      </c>
      <c r="V1913">
        <f>IF(ISBLANK(T1913 ),"0",U1913-T1913)</f>
        <v>0.03472222222222221</v>
      </c>
      <c r="W1913">
        <v>0</v>
      </c>
      <c r="X1913">
        <f>NETWORKDAYS(K1913,L1912)</f>
        <v>1</v>
      </c>
      <c r="Y1913" t="str">
        <f>IF(X1913&lt;=2,"CUMPLE","NO CUMPLE")</f>
        <v>CUMPLE</v>
      </c>
    </row>
    <row r="1914">
      <c r="A1914" t="str">
        <v>PROACTIVA</v>
      </c>
      <c r="B1914" t="str">
        <v>PROACTIVA</v>
      </c>
      <c r="C1914" t="str">
        <v>CERRADO</v>
      </c>
      <c r="D1914" t="str">
        <v>TIENDA</v>
      </c>
      <c r="E1914" t="str">
        <v>PROACTIVA</v>
      </c>
      <c r="F1914" t="str">
        <v>PROACTIVA</v>
      </c>
      <c r="G1914" t="str">
        <v>PROACTIVA</v>
      </c>
      <c r="H1914" t="str">
        <v>Realizar visita proactiva en la tienda para revisar novedades de la tienda</v>
      </c>
      <c r="I1914" t="str">
        <v>Realizar visita proactiva en la tienda para revisar novedades de la tienda</v>
      </c>
      <c r="J1914" t="str">
        <v>Se realiza visita proactiva para identificar novedades. En el centro de computo se encuentra una caja pendiente por destrucción. Se reporta problema a nivel de red con la pos 18 ya que el punto pega con las piernas del usuario; demás cajas sin novedad. Verificadores de precios y PDA trabajando sin novedad. La balanza de pesacadería presenta novedad con el tiquete; ya que al imprimir no lo mantiene sino que lo deja caer. Demás elementos de la tienda operando correctamente</v>
      </c>
      <c r="K1914">
        <v>44918</v>
      </c>
      <c r="L1914">
        <v>44918</v>
      </c>
      <c r="M1914" t="str">
        <f>TEXT(L1914,"DDDDDDD")</f>
        <v>viernes</v>
      </c>
      <c r="N1914" t="str">
        <v>M085 METRO MONTERIA</v>
      </c>
      <c r="O1914" t="str">
        <v>MONTERIA</v>
      </c>
      <c r="P1914" t="str">
        <f>IF(ISBLANK(O1914),"0",(VLOOKUP(O1914,REGION,2,FALSE)))</f>
        <v>COSTA</v>
      </c>
      <c r="Q1914" t="str">
        <v>SHARON YANETH KERGUELEN WILCHES</v>
      </c>
      <c r="R1914">
        <f>IF(ISBLANK(Q1914),"0", VLOOKUP(Q1914,PERSONAL,2,FALSE))</f>
        <v>1067917448</v>
      </c>
      <c r="S1914" t="str">
        <v>DIRECTO</v>
      </c>
      <c r="T1914">
        <v>0.4375</v>
      </c>
      <c r="U1914">
        <v>0.5</v>
      </c>
      <c r="V1914">
        <f>IF(ISBLANK(T1914 ),"0",U1914-T1914)</f>
        <v>0.0625</v>
      </c>
      <c r="W1914">
        <v>1</v>
      </c>
      <c r="X1914">
        <f>NETWORKDAYS(K1914,L1913)</f>
        <v>1</v>
      </c>
      <c r="Y1914" t="str">
        <f>IF(X1914&lt;=2,"CUMPLE","NO CUMPLE")</f>
        <v>CUMPLE</v>
      </c>
    </row>
    <row r="1915" xml:space="preserve">
      <c r="A1915">
        <v>12961606</v>
      </c>
      <c r="B1915" t="str">
        <v>INCIDENT</v>
      </c>
      <c r="C1915" t="str">
        <v>CERRADO</v>
      </c>
      <c r="D1915" t="str">
        <v>LINEAL DE CAJAS</v>
      </c>
      <c r="E1915" t="str">
        <v>POS</v>
      </c>
      <c r="F1915" t="str">
        <v>IMPRESORA</v>
      </c>
      <c r="G1915" t="str">
        <v>WINCOR</v>
      </c>
      <c r="H1915" t="str" xml:space="preserve">
        <v xml:space="preserve">Datos usuario_x000d_
Nombre: Luz Helena Fernandez Herrera_x000d_
Correo: LuzHelena.FernandezHerrera@cencosud.com.co_x000d_
Usuario AD: LHFernan_x000d_
Pais: Colombia_x000d_
Ubicacion: M028 METRO DUITAMA INNOVO_x000d_
Zona: Colombia Bogota_x000d_
Unidad de Negocio: Supermercados_x000d_
Servicio: Tiendas &amp; Centros de Distribucion_x000d_
Telefono: 3134822932_x000d_
Anexo: 3134822932_x000d_
Descripcion: Buenas tardes:_x000d_
me colabora por favor revisando la pos #1 ya que sale chequear impresora pero se revisa y no funciona ._x000d_
_x000d_
gracias_x000d_
Numero de inventario si se tiene: AD-115596_x000d_
Numero de caja: #1</v>
      </c>
      <c r="I1915" t="str">
        <v>Por favor su apoyo con personal técnico en Metro Duitama para instalación de impresora POS con gestión de documentación correspondiente</v>
      </c>
      <c r="J1915" t="str" xml:space="preserve">
        <v xml:space="preserve">Servicio atendido durante acompañamiento del 24/12/22_x000d_
Se realiza cambio de impresora POS; se instala impresora marca EPSON modelo TM T88VI Serial X6WY254823 Inventario 037801 y se retira impresora Marca Wincor Modelo TH320 Serial K083701103 Inventario 10-002675 que se había instalado provisionalmente. Se realiza pruebas y queda funcionando correctamente</v>
      </c>
      <c r="K1915">
        <v>44918</v>
      </c>
      <c r="L1915">
        <v>44919</v>
      </c>
      <c r="M1915" t="str">
        <f>TEXT(L1915,"DDDDDDD")</f>
        <v>sábado</v>
      </c>
      <c r="N1915" t="str">
        <v>M028 METRO DUITAMA INNOVO</v>
      </c>
      <c r="O1915" t="str">
        <v>DUITAMA</v>
      </c>
      <c r="P1915" t="str">
        <f>IF(ISBLANK(O1915),"0",(VLOOKUP(O1915,REGION,2,FALSE)))</f>
        <v>ORIENTE</v>
      </c>
      <c r="Q1915" t="str">
        <v>JHONATAN RICARDO VARGAS ZAMBRANO</v>
      </c>
      <c r="R1915">
        <f>IF(ISBLANK(Q1915),"0", VLOOKUP(Q1915,PERSONAL,2,FALSE))</f>
        <v>1057583301</v>
      </c>
      <c r="S1915" t="str">
        <v>DIRECTO</v>
      </c>
      <c r="T1915">
        <v>0.2916666666666667</v>
      </c>
      <c r="U1915">
        <v>0.3333333333333333</v>
      </c>
      <c r="V1915">
        <f>IF(ISBLANK(T1915 ),"0",U1915-T1915)</f>
        <v>0.04166666666666663</v>
      </c>
      <c r="W1915">
        <v>0</v>
      </c>
      <c r="X1915">
        <f>NETWORKDAYS(K1915,L1914)</f>
        <v>1</v>
      </c>
      <c r="Y1915" t="str">
        <f>IF(X1915&lt;=2,"CUMPLE","NO CUMPLE")</f>
        <v>CUMPLE</v>
      </c>
    </row>
    <row r="1916" xml:space="preserve">
      <c r="A1916">
        <v>12976901</v>
      </c>
      <c r="B1916" t="str">
        <v>SIMEL</v>
      </c>
      <c r="C1916" t="str">
        <v>CERRADO</v>
      </c>
      <c r="D1916" t="str">
        <v>LINEAL DE CAJAS</v>
      </c>
      <c r="E1916" t="str">
        <v>BALANZA</v>
      </c>
      <c r="F1916" t="str">
        <v>SCANNER</v>
      </c>
      <c r="G1916" t="str">
        <v>DATALOGIC</v>
      </c>
      <c r="H1916" t="str" xml:space="preserve">
        <v xml:space="preserve">Datos usuario_x000d_
Nombre: Doris Gil Padilla Ospino_x000d_
Correo: DorisGil.Padilla@cencosud.com.co_x000d_
Usuario AD: Dgpospin_x000d_
Pais: Colombia_x000d_
Ubicacion: J088 JUMBO BARRANQUILLA BUENAVISTA_x000d_
Zona: Colombia Costa_x000d_
Unidad de Negocio: ADM CENTRAL_x000d_
Servicio: Sistemas_x000d_
Telefono: 3176386768_x000d_
Anexo: 7430404_x000d_
Descripcion: Escanner balanza 7 pesando con diferencia 40g despues de los 5kg_x000d_
Fabricante Modelo Numero de serie_x000d_
DATALOGIC 9800 F16C12951_x000d_
</v>
      </c>
      <c r="I1916" t="str">
        <v>Favor nos ayudan con personal en sitio</v>
      </c>
      <c r="J1916" t="str">
        <v>Se realizó la verificación del scanner; se procede a retirar precinto #2950000097616; se procede a la calibración del scanner; se realizan nuevamente las pruebas y quedó funcionando correctamente; se instala el precinto #7380000000042.</v>
      </c>
      <c r="K1916">
        <v>44918</v>
      </c>
      <c r="L1916">
        <v>44919</v>
      </c>
      <c r="M1916" t="str">
        <f>TEXT(L1916,"DDDDDDD")</f>
        <v>sábado</v>
      </c>
      <c r="N1916" t="str">
        <v>J088 JUMBO BARRANQUILLA BUENAVISTA</v>
      </c>
      <c r="O1916" t="str">
        <v>BARRANQUILLA</v>
      </c>
      <c r="P1916" t="str">
        <f>IF(ISBLANK(O1916),"0",(VLOOKUP(O1916,REGION,2,FALSE)))</f>
        <v>COSTA</v>
      </c>
      <c r="Q1916" t="str">
        <v>SEBASTIAN ANDRES LLANOS ROLON</v>
      </c>
      <c r="R1916">
        <f>IF(ISBLANK(Q1916),"0", VLOOKUP(Q1916,PERSONAL,2,FALSE))</f>
        <v>1001876411</v>
      </c>
      <c r="S1916" t="str">
        <v>DIRECTO</v>
      </c>
      <c r="T1916">
        <v>0.4513888888888889</v>
      </c>
      <c r="U1916">
        <v>0.4722222222222222</v>
      </c>
      <c r="V1916">
        <f>IF(ISBLANK(T1916 ),"0",U1916-T1916)</f>
        <v>0.020833333333333315</v>
      </c>
      <c r="W1916">
        <v>1</v>
      </c>
      <c r="X1916">
        <f>NETWORKDAYS(K1916,L1915)</f>
        <v>1</v>
      </c>
      <c r="Y1916" t="str">
        <f>IF(X1916&lt;=2,"CUMPLE","NO CUMPLE")</f>
        <v>CUMPLE</v>
      </c>
    </row>
    <row r="1917" xml:space="preserve">
      <c r="A1917">
        <v>12976912</v>
      </c>
      <c r="B1917" t="str">
        <v>SIMEL</v>
      </c>
      <c r="C1917" t="str">
        <v>CERRADO</v>
      </c>
      <c r="D1917" t="str">
        <v>LINEAL DE CAJAS</v>
      </c>
      <c r="E1917" t="str">
        <v>BALANZA</v>
      </c>
      <c r="F1917" t="str">
        <v>SCANNER</v>
      </c>
      <c r="G1917" t="str">
        <v>DATALOGIC</v>
      </c>
      <c r="H1917" t="str" xml:space="preserve">
        <v xml:space="preserve">Datos usuario_x000d_
Nombre: Doris Gil Padilla Ospino_x000d_
Correo: DorisGil.Padilla@cencosud.com.co_x000d_
Usuario AD: Dgpospin_x000d_
Pais: Colombia_x000d_
Ubicacion: J088 JUMBO BARRANQUILLA BUENAVISTA_x000d_
Zona: Colombia Costa_x000d_
Unidad de Negocio: ADM CENTRAL_x000d_
Servicio: Sistemas_x000d_
Telefono: 3176386768_x000d_
Anexo: 7430404_x000d_
Descripcion: Escanner balanza 17 pesando con diferencia 40g despues de los 5kg_x000d_
_x000d_
Fabricante Modelo Numero de serie_x000d_
DATALOGIC 9800 F16C12942_x000d_
_x000d_
</v>
      </c>
      <c r="I1917" t="str">
        <v>Favor nos ayudan con personal en sitio</v>
      </c>
      <c r="J1917" t="str">
        <v>Se realizó la verificación del scanner; se procede a retirar el precinto #7380000000365; se procede a la calibración del scanner; al momento de realizar las pruebas presenta fallas al momento de pesar. Se debe realizar reparación del scanner.</v>
      </c>
      <c r="K1917">
        <v>44918</v>
      </c>
      <c r="L1917">
        <v>44919</v>
      </c>
      <c r="M1917" t="str">
        <f>TEXT(L1917,"DDDDDDD")</f>
        <v>sábado</v>
      </c>
      <c r="N1917" t="str">
        <v>J088 JUMBO BARRANQUILLA BUENAVISTA</v>
      </c>
      <c r="O1917" t="str">
        <v>BARRANQUILLA</v>
      </c>
      <c r="P1917" t="str">
        <f>IF(ISBLANK(O1917),"0",(VLOOKUP(O1917,REGION,2,FALSE)))</f>
        <v>COSTA</v>
      </c>
      <c r="Q1917" t="str">
        <v>SEBASTIAN ANDRES LLANOS ROLON</v>
      </c>
      <c r="R1917">
        <f>IF(ISBLANK(Q1917),"0", VLOOKUP(Q1917,PERSONAL,2,FALSE))</f>
        <v>1001876411</v>
      </c>
      <c r="S1917" t="str">
        <v>DIRECTO</v>
      </c>
      <c r="T1917">
        <v>0.3923611111111111</v>
      </c>
      <c r="U1917">
        <v>0.4513888888888889</v>
      </c>
      <c r="V1917">
        <f>IF(ISBLANK(T1917 ),"0",U1917-T1917)</f>
        <v>0.05902777777777779</v>
      </c>
      <c r="W1917">
        <v>1</v>
      </c>
      <c r="X1917">
        <f>NETWORKDAYS(K1917,L1916)</f>
        <v>1</v>
      </c>
      <c r="Y1917" t="str">
        <f>IF(X1917&lt;=2,"CUMPLE","NO CUMPLE")</f>
        <v>CUMPLE</v>
      </c>
    </row>
    <row r="1918" xml:space="preserve">
      <c r="A1918">
        <v>12969356</v>
      </c>
      <c r="B1918" t="str">
        <v>REQUEST</v>
      </c>
      <c r="C1918" t="str">
        <v>CERRADO</v>
      </c>
      <c r="D1918" t="str">
        <v>TIENDA</v>
      </c>
      <c r="E1918" t="str">
        <v>PDA</v>
      </c>
      <c r="F1918" t="str">
        <v>PDA</v>
      </c>
      <c r="G1918" t="str">
        <v>HONEYWELL</v>
      </c>
      <c r="H1918" t="str" xml:space="preserve">
        <v xml:space="preserve">Se solicita revisión de configuración de PDT EDA 51; que se encuentren configuradas correctamente segun manual_x000d_
Provisioning Eda51 V2.1</v>
      </c>
      <c r="I1918" t="str" xml:space="preserve">
        <v xml:space="preserve">Se solicita revisión de configuración de PDT EDA 51; que se encuentren configuradas correctamente segun anexo manual Provisioning Eda51 V2.1_x000d_
Para la tienda Metro san Gil son 11 PDA EDA 51_x000d_
Entregar configuradas y operativas; realizar pruebas</v>
      </c>
      <c r="J1918" t="str">
        <v>Se realiza verificación de la configuración de cada una de las pdt/pda de la tienda metro San Gil de acuerdo al manual suministrado; se evidencia que todas están configuradas de manera correcta</v>
      </c>
      <c r="K1918">
        <v>44918</v>
      </c>
      <c r="L1918">
        <v>44921</v>
      </c>
      <c r="M1918" t="str">
        <f>TEXT(L1918,"DDDDDDD")</f>
        <v>lunes</v>
      </c>
      <c r="N1918" t="str">
        <v>M183 METRO SAN GIL</v>
      </c>
      <c r="O1918" t="str">
        <v>SAN GIL</v>
      </c>
      <c r="P1918" t="str">
        <f>IF(ISBLANK(O1918),"0",(VLOOKUP(O1918,REGION,2,FALSE)))</f>
        <v>ORIENTE</v>
      </c>
      <c r="Q1918" t="str">
        <v>GERMAN ARCINIEGAS CARREÑO</v>
      </c>
      <c r="R1918">
        <f>IF(ISBLANK(Q1918),"0", VLOOKUP(Q1918,PERSONAL,2,FALSE))</f>
        <v>1098743407</v>
      </c>
      <c r="S1918" t="str">
        <v>DIRECTO</v>
      </c>
      <c r="T1918">
        <v>0.5</v>
      </c>
      <c r="U1918">
        <v>0.5833333333333334</v>
      </c>
      <c r="V1918">
        <f>IF(ISBLANK(T1918 ),"0",U1918-T1918)</f>
        <v>0.08333333333333337</v>
      </c>
      <c r="W1918">
        <v>1</v>
      </c>
      <c r="X1918">
        <f>NETWORKDAYS(K1918,L1917)</f>
        <v>1</v>
      </c>
      <c r="Y1918" t="str">
        <f>IF(X1918&lt;=2,"CUMPLE","NO CUMPLE")</f>
        <v>CUMPLE</v>
      </c>
    </row>
    <row r="1919" xml:space="preserve">
      <c r="A1919">
        <v>12908903</v>
      </c>
      <c r="B1919" t="str">
        <v>REQUEST</v>
      </c>
      <c r="C1919" t="str">
        <v>CERRADO</v>
      </c>
      <c r="D1919" t="str">
        <v>TIENDA</v>
      </c>
      <c r="E1919" t="str">
        <v>IMPRESORA</v>
      </c>
      <c r="F1919" t="str">
        <v>ESCRITORIO</v>
      </c>
      <c r="G1919" t="str">
        <v>ZEBRA</v>
      </c>
      <c r="H1919"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Dia:_x000d_
_x000d_
Se solicita la revision de la impresora Zebra; la cual presenta daño en rodillo; generando mala calidad de impresion de los peroques; estos salen borrosos._x000d_
Seccion de la tienda en donde se ubica la PDT o usuario: tienda_x000d_
</v>
      </c>
      <c r="I1919" t="str" xml:space="preserve">
        <v xml:space="preserve">Llega activo solicitado._x000d_
Se solicita reemplazo de activo._x000d_
Realizar configuración y entregar operativa._x000d_
Activo a retirar:_x000d_
FLEJERA|ESCRITORIO ZEBRA ZT230 | Nº SERIE: 52J201901965_x000d_
Activo a instalar:_x000d_
FLEJERA|ESCRITORIO ZEBRA ZT230 serial 52J212000746</v>
      </c>
      <c r="J1919" t="str">
        <v xml:space="preserve">Se realiza cambio de impresora zebra; se retira zebra ZT230 con serial 52J201901965 y se instala zebra ZT230 serial 52J212000746; se deja impresora nueva configurada; y se realizan pruebas de impresión validadas por el gerente quien autoriza y confirma el correcto funcionamiento </v>
      </c>
      <c r="K1919">
        <v>44918</v>
      </c>
      <c r="L1919">
        <v>44921</v>
      </c>
      <c r="M1919" t="str">
        <f>TEXT(L1919,"DDDDDDD")</f>
        <v>lunes</v>
      </c>
      <c r="N1919" t="str">
        <v>M183 METRO SAN GIL</v>
      </c>
      <c r="O1919" t="str">
        <v>SAN GIL</v>
      </c>
      <c r="P1919" t="str">
        <f>IF(ISBLANK(O1919),"0",(VLOOKUP(O1919,REGION,2,FALSE)))</f>
        <v>ORIENTE</v>
      </c>
      <c r="Q1919" t="str">
        <v>GERMAN ARCINIEGAS CARREÑO</v>
      </c>
      <c r="R1919">
        <f>IF(ISBLANK(Q1919),"0", VLOOKUP(Q1919,PERSONAL,2,FALSE))</f>
        <v>1098743407</v>
      </c>
      <c r="S1919" t="str">
        <v>DIRECTO</v>
      </c>
      <c r="T1919">
        <v>0.4166666666666667</v>
      </c>
      <c r="U1919">
        <v>0.5</v>
      </c>
      <c r="V1919">
        <f>IF(ISBLANK(T1919 ),"0",U1919-T1919)</f>
        <v>0.08333333333333331</v>
      </c>
      <c r="W1919">
        <v>1</v>
      </c>
      <c r="X1919">
        <f>NETWORKDAYS(K1919,L1918)</f>
        <v>2</v>
      </c>
      <c r="Y1919" t="str">
        <f>IF(X1919&lt;=2,"CUMPLE","NO CUMPLE")</f>
        <v>CUMPLE</v>
      </c>
    </row>
    <row r="1920">
      <c r="A1920" t="str">
        <v>DEDICADO</v>
      </c>
      <c r="B1920" t="str">
        <v>DEDICADO</v>
      </c>
      <c r="C1920" t="str">
        <v>CERRADO</v>
      </c>
      <c r="D1920" t="str">
        <v>TIENDA</v>
      </c>
      <c r="E1920" t="str">
        <v>DEDICADO</v>
      </c>
      <c r="F1920" t="str">
        <v>DEDICADO</v>
      </c>
      <c r="G1920" t="str">
        <v>DEDICADO</v>
      </c>
      <c r="H1920" t="str">
        <v>Solicitud de técnico dedicado durante el 24 de diciembre para apoyo en tienda</v>
      </c>
      <c r="I1920" t="str">
        <v>Solicitud de técnico dedicado durante el 24 de diciembre para apoyo en tienda</v>
      </c>
      <c r="J1920" t="str">
        <v>Se realiza visita para apoyo en lineal de cajas y piso de ventas para novedades presentadas</v>
      </c>
      <c r="K1920">
        <v>44919</v>
      </c>
      <c r="L1920">
        <v>44919</v>
      </c>
      <c r="M1920" t="str">
        <f>TEXT(L1920,"DDDDDDD")</f>
        <v>sábado</v>
      </c>
      <c r="N1920" t="str">
        <v>ZONA OCCIDENTE</v>
      </c>
      <c r="O1920" t="str">
        <v>CALI</v>
      </c>
      <c r="P1920" t="str">
        <f>IF(ISBLANK(O1920),"0",(VLOOKUP(O1920,REGION,2,FALSE)))</f>
        <v>OCCIDENTE</v>
      </c>
      <c r="Q1920" t="str">
        <v>LINA FERNANDA ARBOLEDA PRECIADO</v>
      </c>
      <c r="R1920">
        <f>IF(ISBLANK(Q1920),"0", VLOOKUP(Q1920,PERSONAL,2,FALSE))</f>
        <v>1143832224</v>
      </c>
      <c r="S1920" t="str">
        <v>DIRECTO</v>
      </c>
      <c r="T1920">
        <v>0.25</v>
      </c>
      <c r="U1920">
        <v>0.625</v>
      </c>
      <c r="V1920">
        <f>IF(ISBLANK(T1920 ),"0",U1920-T1920)</f>
        <v>0.375</v>
      </c>
      <c r="W1920" t="str">
        <v>2;5</v>
      </c>
      <c r="X1920">
        <f>NETWORKDAYS(K1920,L1919)</f>
        <v>1</v>
      </c>
      <c r="Y1920" t="str">
        <f>IF(X1920&lt;=2,"CUMPLE","NO CUMPLE")</f>
        <v>CUMPLE</v>
      </c>
    </row>
    <row r="1921">
      <c r="A1921" t="str">
        <v>DEDICADO</v>
      </c>
      <c r="B1921" t="str">
        <v>DEDICADO</v>
      </c>
      <c r="C1921" t="str">
        <v>CERRADO</v>
      </c>
      <c r="D1921" t="str">
        <v>TIENDA</v>
      </c>
      <c r="E1921" t="str">
        <v>DEDICADO</v>
      </c>
      <c r="F1921" t="str">
        <v>DEDICADO</v>
      </c>
      <c r="G1921" t="str">
        <v>DEDICADO</v>
      </c>
      <c r="H1921" t="str">
        <v>Solicitud de técnico dedicado durante el 24 de diciembre para apoyo en tienda</v>
      </c>
      <c r="I1921" t="str">
        <v>Solicitud de técnico dedicado durante el 24 de diciembre para apoyo en tienda</v>
      </c>
      <c r="J1921" t="str">
        <v>Se realiza visita para apoyo en lineal de cajas y piso de ventas para novedades presentadas</v>
      </c>
      <c r="K1921">
        <v>44919</v>
      </c>
      <c r="L1921">
        <v>44919</v>
      </c>
      <c r="M1921" t="str">
        <f>TEXT(L1921,"DDDDDDD")</f>
        <v>sábado</v>
      </c>
      <c r="N1921" t="str">
        <v>ZONA CENTRO</v>
      </c>
      <c r="O1921" t="str">
        <v>MEDELLIN</v>
      </c>
      <c r="P1921" t="str">
        <f>IF(ISBLANK(O1921),"0",(VLOOKUP(O1921,REGION,2,FALSE)))</f>
        <v>CENTRO</v>
      </c>
      <c r="Q1921" t="str">
        <v>YURIMAR MARQUEZ MUÑOZ</v>
      </c>
      <c r="R1921">
        <f>IF(ISBLANK(Q1921),"0", VLOOKUP(Q1921,PERSONAL,2,FALSE))</f>
        <v>1045025746</v>
      </c>
      <c r="S1921" t="str">
        <v>DIRECTO</v>
      </c>
      <c r="T1921">
        <v>0.3333333333333333</v>
      </c>
      <c r="U1921">
        <v>0.7083333333333334</v>
      </c>
      <c r="V1921">
        <f>IF(ISBLANK(T1921 ),"0",U1921-T1921)</f>
        <v>0.37500000000000006</v>
      </c>
      <c r="W1921" t="str">
        <v>2;5</v>
      </c>
      <c r="X1921">
        <f>NETWORKDAYS(K1921,L1920)</f>
        <v>0</v>
      </c>
      <c r="Y1921" t="str">
        <f>IF(X1921&lt;=2,"CUMPLE","NO CUMPLE")</f>
        <v>CUMPLE</v>
      </c>
    </row>
    <row r="1922">
      <c r="A1922" t="str">
        <v>DEDICADO</v>
      </c>
      <c r="B1922" t="str">
        <v>DEDICADO</v>
      </c>
      <c r="C1922" t="str">
        <v>CERRADO</v>
      </c>
      <c r="D1922" t="str">
        <v>TIENDA</v>
      </c>
      <c r="E1922" t="str">
        <v>DEDICADO</v>
      </c>
      <c r="F1922" t="str">
        <v>DEDICADO</v>
      </c>
      <c r="G1922" t="str">
        <v>DEDICADO</v>
      </c>
      <c r="H1922" t="str">
        <v>Solicitud de técnico dedicado durante el 24 de diciembre para apoyo en tienda</v>
      </c>
      <c r="I1922" t="str">
        <v>Solicitud de técnico dedicado durante el 24 de diciembre para apoyo en tienda</v>
      </c>
      <c r="J1922" t="str">
        <v>Se realiza visita para apoyo en lineal de cajas y piso de ventas para novedades presentadas</v>
      </c>
      <c r="K1922">
        <v>44919</v>
      </c>
      <c r="L1922">
        <v>44919</v>
      </c>
      <c r="M1922" t="str">
        <f>TEXT(L1922,"DDDDDDD")</f>
        <v>sábado</v>
      </c>
      <c r="N1922" t="str">
        <v>ZONA ORIENTE</v>
      </c>
      <c r="O1922" t="str">
        <v>YOPAL</v>
      </c>
      <c r="P1922" t="str">
        <f>IF(ISBLANK(O1922),"0",(VLOOKUP(O1922,REGION,2,FALSE)))</f>
        <v>ORIENTE</v>
      </c>
      <c r="Q1922" t="str">
        <v>PABLO ANDRES BALANTA GOMEZ</v>
      </c>
      <c r="R1922">
        <f>IF(ISBLANK(Q1922),"0", VLOOKUP(Q1922,PERSONAL,2,FALSE))</f>
        <v>1111739227</v>
      </c>
      <c r="S1922" t="str">
        <v>DIRECTO</v>
      </c>
      <c r="T1922">
        <v>0.3333333333333333</v>
      </c>
      <c r="U1922">
        <v>0.7083333333333334</v>
      </c>
      <c r="V1922">
        <f>IF(ISBLANK(T1922 ),"0",U1922-T1922)</f>
        <v>0.37500000000000006</v>
      </c>
      <c r="W1922" t="str">
        <v>2;5</v>
      </c>
      <c r="X1922">
        <f>NETWORKDAYS(K1922,L1921)</f>
        <v>0</v>
      </c>
      <c r="Y1922" t="str">
        <f>IF(X1922&lt;=2,"CUMPLE","NO CUMPLE")</f>
        <v>CUMPLE</v>
      </c>
    </row>
    <row r="1923">
      <c r="A1923" t="str">
        <v>DEDICADO</v>
      </c>
      <c r="B1923" t="str">
        <v>DEDICADO</v>
      </c>
      <c r="C1923" t="str">
        <v>CERRADO</v>
      </c>
      <c r="D1923" t="str">
        <v>TIENDA</v>
      </c>
      <c r="E1923" t="str">
        <v>DEDICADO</v>
      </c>
      <c r="F1923" t="str">
        <v>DEDICADO</v>
      </c>
      <c r="G1923" t="str">
        <v>DEDICADO</v>
      </c>
      <c r="H1923" t="str">
        <v>Solicitud de técnico dedicado durante el 24 de diciembre para apoyo en tienda</v>
      </c>
      <c r="I1923" t="str">
        <v>Solicitud de técnico dedicado durante el 24 de diciembre para apoyo en tienda</v>
      </c>
      <c r="J1923" t="str">
        <v>Se realiza visita para apoyo en lineal de cajas y piso de ventas para novedades presentadas</v>
      </c>
      <c r="K1923">
        <v>44919</v>
      </c>
      <c r="L1923">
        <v>44919</v>
      </c>
      <c r="M1923" t="str">
        <f>TEXT(L1923,"DDDDDDD")</f>
        <v>sábado</v>
      </c>
      <c r="N1923" t="str">
        <v>ZONA ORIENTE</v>
      </c>
      <c r="O1923" t="str">
        <v>BARRANCABERMEJA</v>
      </c>
      <c r="P1923" t="str">
        <f>IF(ISBLANK(O1923),"0",(VLOOKUP(O1923,REGION,2,FALSE)))</f>
        <v>ORIENTE</v>
      </c>
      <c r="Q1923" t="str">
        <v>LUIS CARLOS ROJAS ACOSTA</v>
      </c>
      <c r="R1923">
        <f>IF(ISBLANK(Q1923),"0", VLOOKUP(Q1923,PERSONAL,2,FALSE))</f>
        <v>1096188137</v>
      </c>
      <c r="S1923" t="str">
        <v>DIRECTO</v>
      </c>
      <c r="T1923">
        <v>0.25</v>
      </c>
      <c r="U1923">
        <v>0.625</v>
      </c>
      <c r="V1923">
        <f>IF(ISBLANK(T1923 ),"0",U1923-T1923)</f>
        <v>0.375</v>
      </c>
      <c r="W1923" t="str">
        <v>2;5</v>
      </c>
      <c r="X1923">
        <f>NETWORKDAYS(K1923,L1922)</f>
        <v>0</v>
      </c>
      <c r="Y1923" t="str">
        <f>IF(X1923&lt;=2,"CUMPLE","NO CUMPLE")</f>
        <v>CUMPLE</v>
      </c>
    </row>
    <row r="1924">
      <c r="A1924" t="str">
        <v>DEDICADO</v>
      </c>
      <c r="B1924" t="str">
        <v>DEDICADO</v>
      </c>
      <c r="C1924" t="str">
        <v>CERRADO</v>
      </c>
      <c r="D1924" t="str">
        <v>TIENDA</v>
      </c>
      <c r="E1924" t="str">
        <v>DEDICADO</v>
      </c>
      <c r="F1924" t="str">
        <v>DEDICADO</v>
      </c>
      <c r="G1924" t="str">
        <v>DEDICADO</v>
      </c>
      <c r="H1924" t="str">
        <v>Solicitud de técnico dedicado durante el 24 de diciembre para apoyo en tienda</v>
      </c>
      <c r="I1924" t="str">
        <v>Solicitud de técnico dedicado durante el 24 de diciembre para apoyo en tienda</v>
      </c>
      <c r="J1924" t="str">
        <v>Se realiza visita para apoyo en lineal de cajas y piso de ventas para novedades presentadas</v>
      </c>
      <c r="K1924">
        <v>44919</v>
      </c>
      <c r="L1924">
        <v>44919</v>
      </c>
      <c r="M1924" t="str">
        <f>TEXT(L1924,"DDDDDDD")</f>
        <v>sábado</v>
      </c>
      <c r="N1924" t="str">
        <v>ZONA ORIENTE</v>
      </c>
      <c r="O1924" t="str">
        <v>SAN GIL</v>
      </c>
      <c r="P1924" t="str">
        <f>IF(ISBLANK(O1924),"0",(VLOOKUP(O1924,REGION,2,FALSE)))</f>
        <v>ORIENTE</v>
      </c>
      <c r="Q1924" t="str">
        <v>GERMAN ARCINIEGAS CARREÑO</v>
      </c>
      <c r="R1924">
        <f>IF(ISBLANK(Q1924),"0", VLOOKUP(Q1924,PERSONAL,2,FALSE))</f>
        <v>1098743407</v>
      </c>
      <c r="S1924" t="str">
        <v>DIRECTO</v>
      </c>
      <c r="T1924">
        <v>0.25</v>
      </c>
      <c r="U1924">
        <v>0.625</v>
      </c>
      <c r="V1924">
        <f>IF(ISBLANK(T1924 ),"0",U1924-T1924)</f>
        <v>0.375</v>
      </c>
      <c r="W1924" t="str">
        <v>2;5</v>
      </c>
      <c r="X1924">
        <f>NETWORKDAYS(K1924,L1923)</f>
        <v>0</v>
      </c>
      <c r="Y1924" t="str">
        <f>IF(X1924&lt;=2,"CUMPLE","NO CUMPLE")</f>
        <v>CUMPLE</v>
      </c>
    </row>
    <row r="1925">
      <c r="A1925" t="str">
        <v>DEDICADO</v>
      </c>
      <c r="B1925" t="str">
        <v>DEDICADO</v>
      </c>
      <c r="C1925" t="str">
        <v>CERRADO</v>
      </c>
      <c r="D1925" t="str">
        <v>TIENDA</v>
      </c>
      <c r="E1925" t="str">
        <v>DEDICADO</v>
      </c>
      <c r="F1925" t="str">
        <v>DEDICADO</v>
      </c>
      <c r="G1925" t="str">
        <v>DEDICADO</v>
      </c>
      <c r="H1925" t="str">
        <v>Solicitud de técnico dedicado durante el 24 de diciembre para apoyo en tienda</v>
      </c>
      <c r="I1925" t="str">
        <v>Solicitud de técnico dedicado durante el 24 de diciembre para apoyo en tienda</v>
      </c>
      <c r="J1925" t="str">
        <v>Se realiza visita para apoyo en lineal de cajas y piso de ventas para novedades presentadas</v>
      </c>
      <c r="K1925">
        <v>44919</v>
      </c>
      <c r="L1925">
        <v>44919</v>
      </c>
      <c r="M1925" t="str">
        <f>TEXT(L1925,"DDDDDDD")</f>
        <v>sábado</v>
      </c>
      <c r="N1925" t="str">
        <v>ZONA ORIENTE</v>
      </c>
      <c r="O1925" t="str">
        <v>CUCUTA</v>
      </c>
      <c r="P1925" t="str">
        <f>IF(ISBLANK(O1925),"0",(VLOOKUP(O1925,REGION,2,FALSE)))</f>
        <v>ORIENTE</v>
      </c>
      <c r="Q1925" t="str">
        <v>MICHAEL ALBERTO CARRILLO RODRIGUEZ</v>
      </c>
      <c r="R1925">
        <f>IF(ISBLANK(Q1925),"0", VLOOKUP(Q1925,PERSONAL,2,FALSE))</f>
        <v>1090475559</v>
      </c>
      <c r="S1925" t="str">
        <v>DIRECTO</v>
      </c>
      <c r="T1925">
        <v>0.3333333333333333</v>
      </c>
      <c r="U1925">
        <v>0.7083333333333334</v>
      </c>
      <c r="V1925">
        <f>IF(ISBLANK(T1925 ),"0",U1925-T1925)</f>
        <v>0.37500000000000006</v>
      </c>
      <c r="W1925" t="str">
        <v>2;5</v>
      </c>
      <c r="X1925">
        <f>NETWORKDAYS(K1925,L1924)</f>
        <v>0</v>
      </c>
      <c r="Y1925" t="str">
        <f>IF(X1925&lt;=2,"CUMPLE","NO CUMPLE")</f>
        <v>CUMPLE</v>
      </c>
    </row>
    <row r="1926">
      <c r="A1926" t="str">
        <v>DEDICADO</v>
      </c>
      <c r="B1926" t="str">
        <v>DEDICADO</v>
      </c>
      <c r="C1926" t="str">
        <v>CERRADO</v>
      </c>
      <c r="D1926" t="str">
        <v>TIENDA</v>
      </c>
      <c r="E1926" t="str">
        <v>DEDICADO</v>
      </c>
      <c r="F1926" t="str">
        <v>DEDICADO</v>
      </c>
      <c r="G1926" t="str">
        <v>DEDICADO</v>
      </c>
      <c r="H1926" t="str">
        <v>Solicitud de técnico dedicado durante el 24 de diciembre para apoyo en tienda</v>
      </c>
      <c r="I1926" t="str">
        <v>Solicitud de técnico dedicado durante el 24 de diciembre para apoyo en tienda</v>
      </c>
      <c r="J1926" t="str">
        <v>Se realiza visita para apoyo en lineal de cajas y piso de ventas para novedades presentadas</v>
      </c>
      <c r="K1926">
        <v>44919</v>
      </c>
      <c r="L1926">
        <v>44919</v>
      </c>
      <c r="M1926" t="str">
        <f>TEXT(L1926,"DDDDDDD")</f>
        <v>sábado</v>
      </c>
      <c r="N1926" t="str">
        <v>ZONA ORIENTE</v>
      </c>
      <c r="O1926" t="str">
        <v>GIRÓN</v>
      </c>
      <c r="P1926" t="str">
        <f>IF(ISBLANK(O1926),"0",(VLOOKUP(O1926,REGION,2,FALSE)))</f>
        <v>ORIENTE</v>
      </c>
      <c r="Q1926" t="str">
        <v>JULIAN MAURICIO DELGADO QUINTERO</v>
      </c>
      <c r="R1926">
        <f>IF(ISBLANK(Q1926),"0", VLOOKUP(Q1926,PERSONAL,2,FALSE))</f>
        <v>91515701</v>
      </c>
      <c r="S1926" t="str">
        <v>DIRECTO</v>
      </c>
      <c r="T1926">
        <v>0.25</v>
      </c>
      <c r="U1926">
        <v>0.625</v>
      </c>
      <c r="V1926">
        <f>IF(ISBLANK(T1926 ),"0",U1926-T1926)</f>
        <v>0.375</v>
      </c>
      <c r="W1926" t="str">
        <v>2;5</v>
      </c>
      <c r="X1926">
        <f>NETWORKDAYS(K1926,L1925)</f>
        <v>0</v>
      </c>
      <c r="Y1926" t="str">
        <f>IF(X1926&lt;=2,"CUMPLE","NO CUMPLE")</f>
        <v>CUMPLE</v>
      </c>
    </row>
    <row r="1927">
      <c r="A1927" t="str">
        <v>DEDICADO</v>
      </c>
      <c r="B1927" t="str">
        <v>DEDICADO</v>
      </c>
      <c r="C1927" t="str">
        <v>CERRADO</v>
      </c>
      <c r="D1927" t="str">
        <v>TIENDA</v>
      </c>
      <c r="E1927" t="str">
        <v>DEDICADO</v>
      </c>
      <c r="F1927" t="str">
        <v>DEDICADO</v>
      </c>
      <c r="G1927" t="str">
        <v>DEDICADO</v>
      </c>
      <c r="H1927" t="str">
        <v>Solicitud de técnico dedicado durante el 24 de diciembre para apoyo en tienda</v>
      </c>
      <c r="I1927" t="str">
        <v>Solicitud de técnico dedicado durante el 24 de diciembre para apoyo en tienda</v>
      </c>
      <c r="J1927" t="str">
        <v>Se realiza visita para apoyo en lineal de cajas y piso de ventas para novedades presentadas</v>
      </c>
      <c r="K1927">
        <v>44919</v>
      </c>
      <c r="L1927">
        <v>44919</v>
      </c>
      <c r="M1927" t="str">
        <f>TEXT(L1927,"DDDDDDD")</f>
        <v>sábado</v>
      </c>
      <c r="N1927" t="str">
        <v>ZONA ORIENTE</v>
      </c>
      <c r="O1927" t="str">
        <v>DUITAMA</v>
      </c>
      <c r="P1927" t="str">
        <f>IF(ISBLANK(O1927),"0",(VLOOKUP(O1927,REGION,2,FALSE)))</f>
        <v>ORIENTE</v>
      </c>
      <c r="Q1927" t="str">
        <v>JHONATAN RICARDO VARGAS ZAMBRANO</v>
      </c>
      <c r="R1927">
        <f>IF(ISBLANK(Q1927),"0", VLOOKUP(Q1927,PERSONAL,2,FALSE))</f>
        <v>1057583301</v>
      </c>
      <c r="S1927" t="str">
        <v>DIRECTO</v>
      </c>
      <c r="T1927">
        <v>0.25</v>
      </c>
      <c r="U1927">
        <v>0.625</v>
      </c>
      <c r="V1927">
        <f>IF(ISBLANK(T1927 ),"0",U1927-T1927)</f>
        <v>0.375</v>
      </c>
      <c r="W1927" t="str">
        <v>2;5</v>
      </c>
      <c r="X1927">
        <f>NETWORKDAYS(K1927,L1926)</f>
        <v>0</v>
      </c>
      <c r="Y1927" t="str">
        <f>IF(X1927&lt;=2,"CUMPLE","NO CUMPLE")</f>
        <v>CUMPLE</v>
      </c>
    </row>
    <row r="1928" xml:space="preserve">
      <c r="A1928">
        <v>12972188</v>
      </c>
      <c r="B1928" t="str">
        <v>REQUEST</v>
      </c>
      <c r="C1928" t="str">
        <v>CERRADO</v>
      </c>
      <c r="D1928" t="str">
        <v>RECIBO</v>
      </c>
      <c r="E1928" t="str">
        <v>CPU</v>
      </c>
      <c r="F1928" t="str">
        <v>CPU</v>
      </c>
      <c r="G1928" t="str">
        <v>LENOVO</v>
      </c>
      <c r="H1928" t="str" xml:space="preserve">
        <v xml:space="preserve">Datos usuario_x000d_
Nombre: Margoth Serrano Orjuela_x000d_
Correo: Margoth.Orjuela@cencosud.com.co_x000d_
Usuario AD: MSerraOr_x000d_
Pais: Colombia_x000d_
Ubicacion: J047 JUMBO GIRARDOT_x000d_
Zona: Colombia Occidente_x000d_
Unidad de Negocio: Supermercados_x000d_
Servicio: Tiendas &amp; Centros de Distribucion_x000d_
Telefono: 3144091494_x000d_
Anexo: 7470418_x000d_
Descripcion: computador del area de recibo no conecta a la red_x000d_
solicitud urgente_x000d_
Indicar ubicacion del Equipo en tienda o oficinas: recibo de mercancias</v>
      </c>
      <c r="I1928" t="str" xml:space="preserve">
        <v xml:space="preserve">Solicito de su ayuda para revisar punto de red del pc del área de recibo; y presenta fallas de conexión la red; por validar si es daño de Jack y RJ45 ; se realizar cambio y repuchado para solucionar la novedad_x000d_
Equipo: PC_x000d_
Marca: Lenovo_x000d_
Modelo: M73_x000d_
Serial: MJWAELK_x000d_
Contacto en tienda Margoth Serrano 3144091494</v>
      </c>
      <c r="J1928" t="str" xml:space="preserve">
        <v xml:space="preserve">Servicio atendido el 23/12/22_x000d_
Se verifica equipo reportado por fuera del dominio. Se detecta que el Jack se encuentra suelto del face plate; se ajusta; se realiza validación de conexión en red del equipo. Se recomienda a usuarios tener cuidado de no golpear con los pies el face plate. No se ingresa a sala de sistemas.</v>
      </c>
      <c r="K1928">
        <v>44919</v>
      </c>
      <c r="L1928">
        <v>44919</v>
      </c>
      <c r="M1928" t="str">
        <f>TEXT(L1928,"DDDDDDD")</f>
        <v>sábado</v>
      </c>
      <c r="N1928" t="str">
        <v>J047 JUMBO GIRARDOT</v>
      </c>
      <c r="O1928" t="str">
        <v>GIRARDOT</v>
      </c>
      <c r="P1928" t="str">
        <f>IF(ISBLANK(O1928),"0",(VLOOKUP(O1928,REGION,2,FALSE)))</f>
        <v>OCCIDENTE</v>
      </c>
      <c r="Q1928" t="str">
        <v>WILLIAM FERNANDO ALDANA NIÑO</v>
      </c>
      <c r="R1928">
        <f>IF(ISBLANK(Q1928),"0", VLOOKUP(Q1928,PERSONAL,2,FALSE))</f>
        <v>80148398</v>
      </c>
      <c r="S1928" t="str">
        <v>DIRECTO</v>
      </c>
      <c r="T1928">
        <v>0.3333333333333333</v>
      </c>
      <c r="U1928">
        <v>0.375</v>
      </c>
      <c r="V1928">
        <f>IF(ISBLANK(T1928 ),"0",U1928-T1928)</f>
        <v>0.041666666666666685</v>
      </c>
      <c r="W1928">
        <v>1</v>
      </c>
      <c r="X1928">
        <f>NETWORKDAYS(K1928,L1927)</f>
        <v>0</v>
      </c>
      <c r="Y1928" t="str">
        <f>IF(X1928&lt;=2,"CUMPLE","NO CUMPLE")</f>
        <v>CUMPLE</v>
      </c>
    </row>
    <row r="1929" xml:space="preserve">
      <c r="A1929">
        <v>12983667</v>
      </c>
      <c r="B1929" t="str">
        <v>REQUEST</v>
      </c>
      <c r="C1929" t="str">
        <v>CERRADO</v>
      </c>
      <c r="D1929" t="str">
        <v>LINEAL DE CAJAS</v>
      </c>
      <c r="E1929" t="str">
        <v>ACOMPAÑAMIENTO</v>
      </c>
      <c r="F1929" t="str">
        <v>ACOMPAÑAMIENTO</v>
      </c>
      <c r="G1929" t="str">
        <v>ACOMPAÑAMIENTO</v>
      </c>
      <c r="H1929" t="str">
        <v>se solicita acompañamiento y revisión datafonos tienda.</v>
      </c>
      <c r="I1929" t="str" xml:space="preserve">
        <v xml:space="preserve">se solicita acompañamiento y revisión datafonos tienda._x000d_
Datafonos emiten mensaje pos sin conexión._x000d_
se realizaran pruebas en conjunto con Personal POS y Redes.	</v>
      </c>
      <c r="J1929" t="str">
        <v>Se realiza acompañamiento; donde se hacen pruebas con los proveedores Redeban y Credibanco; test de comunicaciones y conexión con cajas; donde se presentaron intermitencias en el servicio; pero luego se restableció el servicio.</v>
      </c>
      <c r="K1929">
        <v>44921</v>
      </c>
      <c r="L1929">
        <v>44921</v>
      </c>
      <c r="M1929" t="str">
        <f>TEXT(L1929,"DDDDDDD")</f>
        <v>lunes</v>
      </c>
      <c r="N1929" t="str">
        <v>J126 JUMBO SAN SILVESTRE</v>
      </c>
      <c r="O1929" t="str">
        <v>BARRANCABERMEJA</v>
      </c>
      <c r="P1929" t="str">
        <f>IF(ISBLANK(O1929),"0",(VLOOKUP(O1929,REGION,2,FALSE)))</f>
        <v>ORIENTE</v>
      </c>
      <c r="Q1929" t="str">
        <v>LUIS CARLOS ROJAS ACOSTA</v>
      </c>
      <c r="R1929">
        <f>IF(ISBLANK(Q1929),"0", VLOOKUP(Q1929,PERSONAL,2,FALSE))</f>
        <v>1096188137</v>
      </c>
      <c r="S1929" t="str">
        <v>DIRECTO</v>
      </c>
      <c r="T1929">
        <v>0.3958333333333333</v>
      </c>
      <c r="U1929">
        <v>0.5625</v>
      </c>
      <c r="V1929">
        <f>IF(ISBLANK(T1929 ),"0",U1929-T1929)</f>
        <v>0.16666666666666669</v>
      </c>
      <c r="W1929">
        <v>2</v>
      </c>
      <c r="X1929">
        <f>NETWORKDAYS(K1929,L1928)</f>
        <v>-1</v>
      </c>
      <c r="Y1929" t="str">
        <f>IF(X1929&lt;=2,"CUMPLE","NO CUMPLE")</f>
        <v>CUMPLE</v>
      </c>
    </row>
    <row r="1930" xml:space="preserve">
      <c r="A1930">
        <v>12978658</v>
      </c>
      <c r="B1930" t="str">
        <v>REQUEST</v>
      </c>
      <c r="C1930" t="str">
        <v>CERRADO</v>
      </c>
      <c r="D1930" t="str">
        <v>DECORACION</v>
      </c>
      <c r="E1930" t="str">
        <v>CPU</v>
      </c>
      <c r="F1930" t="str">
        <v>CPU</v>
      </c>
      <c r="G1930" t="str">
        <v>LENOVO</v>
      </c>
      <c r="H1930" t="str" xml:space="preserve">
        <v xml:space="preserve">Datos usuario_x000d_
Nombre: Arnold Nayib Ensuncho Nino_x000d_
Correo: ArnoldNayib.EnsunchoNino@cencosud.com.co_x000d_
Usuario AD: AREnsunch_x000d_
Pais: Colombia_x000d_
Ubicacion: M183 METRO SAN GIL_x000d_
Zona: Colombia Oriente_x000d_
Unidad de Negocio: METRO_x000d_
Servicio: Tiendas &amp; Centros de Distribucion_x000d_
Telefono: 3138705459_x000d_
Anexo: 5110021_x000d_
Descripcion: Buen Dia:_x000d_
Se presenta novedad con el computador de decoracion el cual no esta dejando imprimir; el programa que se utiliza para imprimir no esta funcionando; el equipo estaba funcionando con total normalidad; se reinicio el computador y al intentar trabajar aparece mensaje de eror "No se puede ejecutar aplicacion en el equipo".</v>
      </c>
      <c r="I1930" t="str" xml:space="preserve">
        <v xml:space="preserve">Se realiza conexión remota y aplicación no permite ejecutarse; se realiza reestablecer aplicación y genera error; se solicita reestablecer en sitio._x000d_
Datos usuario_x000d_
Nombre: Arnold Nayib Ensuncho Nino_x000d_
Correo: ArnoldNayib.EnsunchoNino@cencosud.com.co_x000d_
Usuario AD: AREnsunch_x000d_
Pais: Colombia_x000d_
Ubicacion: M183 METRO SAN GIL_x000d_
Zona: Colombia Oriente_x000d_
Unidad de Negocio: METRO_x000d_
Servicio: Tiendas &amp; Centros de Distribucion_x000d_
Telefono: 3138705459</v>
      </c>
      <c r="J1930" t="str" xml:space="preserve">
        <v xml:space="preserve">Servicio atendido el 26/12/22_x000d_
Se evidencia falla en la aplicación que se utiliza para imprimir en el plotter; la aplicación no abre; se realiza reinstalación de aplicación; se configura aplicación; y se realizan pruebas de impresión quedando totalmente operativa</v>
      </c>
      <c r="K1930">
        <v>44922</v>
      </c>
      <c r="L1930">
        <v>44922</v>
      </c>
      <c r="M1930" t="str">
        <f>TEXT(L1930,"DDDDDDD")</f>
        <v>martes</v>
      </c>
      <c r="N1930" t="str">
        <v>M183 METRO SAN GIL</v>
      </c>
      <c r="O1930" t="str">
        <v>SAN GIL</v>
      </c>
      <c r="P1930" t="str">
        <f>IF(ISBLANK(O1930),"0",(VLOOKUP(O1930,REGION,2,FALSE)))</f>
        <v>ORIENTE</v>
      </c>
      <c r="Q1930" t="str">
        <v>GERMAN ARCINIEGAS CARREÑO</v>
      </c>
      <c r="R1930">
        <f>IF(ISBLANK(Q1930),"0", VLOOKUP(Q1930,PERSONAL,2,FALSE))</f>
        <v>1098743407</v>
      </c>
      <c r="S1930" t="str">
        <v>DIRECTO</v>
      </c>
      <c r="T1930">
        <v>0.3333333333333333</v>
      </c>
      <c r="U1930">
        <v>0.4166666666666667</v>
      </c>
      <c r="V1930">
        <f>IF(ISBLANK(T1930 ),"0",U1930-T1930)</f>
        <v>0.08333333333333337</v>
      </c>
      <c r="W1930">
        <v>1</v>
      </c>
      <c r="X1930">
        <f>NETWORKDAYS(K1930,L1929)</f>
        <v>-2</v>
      </c>
      <c r="Y1930" t="str">
        <f>IF(X1930&lt;=2,"CUMPLE","NO CUMPLE")</f>
        <v>CUMPLE</v>
      </c>
    </row>
    <row r="1931" xml:space="preserve">
      <c r="A1931">
        <v>12983863</v>
      </c>
      <c r="B1931" t="str">
        <v>REQUEST</v>
      </c>
      <c r="C1931" t="str">
        <v>CERRADO</v>
      </c>
      <c r="D1931" t="str">
        <v>TIENDA</v>
      </c>
      <c r="E1931" t="str">
        <v>BALANZA</v>
      </c>
      <c r="F1931" t="str">
        <v>SCANNER</v>
      </c>
      <c r="G1931" t="str">
        <v>DATALOGIC</v>
      </c>
      <c r="H1931"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ADM CENTRAL_x000d_
Servicio: Administracion Central_x000d_
Telefono: 3102091245_x000d_
Anexo: 3174373287_x000d_
Descripcion: Buenas Tardes_x000d_
_x000d_
Su ayuda con la calibracion de las Balanzas con seriales:_x000d_
_x000d_
F16I03887_x000d_
F16M03077_x000d_
_x000d_
_x000d_
Area donde su ubica la balanza: Cajas</v>
      </c>
      <c r="I1931" t="str">
        <v>Su ayuda con la calibracion de las balanzas F16I03887-F16M03077</v>
      </c>
      <c r="J1931" t="str" xml:space="preserve">
        <v xml:space="preserve">Balanza serial F16M03077: Se verificó inicialmente que estuviera pesando correctamente; pero pesa 5 Gr menos de lo normal. Se retira el precinto numero 2950000182725 y se realiza la calibración. Se hacen nuevamente las pruebas y salen correctas; se coloca el precinto numero: 7380000000292. Se deja operativa la caja. NII: B-91978_x000d_
_x000d_
Balanza serial F16I03887: Se verificó inicialmente que estuviera pesando correctamente; pero pesa 5 Gr menos de lo normal. Se retira el precinto numero 2950000018539 y se realiza la calibración. Se hacen nuevamente las pruebas y salen correctas; se coloca el precinto numero: 7380000000297. Se deja operativa la caja. NII: B92003</v>
      </c>
      <c r="K1931">
        <v>44922</v>
      </c>
      <c r="L1931">
        <v>44922</v>
      </c>
      <c r="M1931" t="str">
        <f>TEXT(L1931,"DDDDDDD")</f>
        <v>martes</v>
      </c>
      <c r="N1931" t="str">
        <v>M074 METRO FACATATIVA</v>
      </c>
      <c r="O1931" t="str">
        <v>FACATATIVA</v>
      </c>
      <c r="P1931" t="str">
        <f>IF(ISBLANK(O1931),"0",(VLOOKUP(O1931,REGION,2,FALSE)))</f>
        <v>BOGOTA</v>
      </c>
      <c r="Q1931" t="str">
        <v>ALEXANDER CASTILLO SOTELO</v>
      </c>
      <c r="R1931">
        <f>IF(ISBLANK(Q1931),"0", VLOOKUP(Q1931,PERSONAL,2,FALSE))</f>
        <v>80216449</v>
      </c>
      <c r="S1931" t="str">
        <v>ALIADO</v>
      </c>
      <c r="T1931">
        <v>0.3541666666666667</v>
      </c>
      <c r="U1931">
        <v>0.3958333333333333</v>
      </c>
      <c r="V1931">
        <f>IF(ISBLANK(T1931 ),"0",U1931-T1931)</f>
        <v>0.04166666666666663</v>
      </c>
      <c r="W1931">
        <v>1</v>
      </c>
      <c r="X1931">
        <f>NETWORKDAYS(K1931,L1930)</f>
        <v>1</v>
      </c>
      <c r="Y1931" t="str">
        <f>IF(X1931&lt;=2,"CUMPLE","NO CUMPLE")</f>
        <v>CUMPLE</v>
      </c>
    </row>
    <row r="1932" xml:space="preserve">
      <c r="A1932">
        <v>12983865</v>
      </c>
      <c r="B1932" t="str">
        <v>REQUEST</v>
      </c>
      <c r="C1932" t="str">
        <v>CERRADO</v>
      </c>
      <c r="D1932" t="str">
        <v>TIENDA</v>
      </c>
      <c r="E1932" t="str">
        <v>BALANZA</v>
      </c>
      <c r="F1932" t="str">
        <v>SCANNER</v>
      </c>
      <c r="G1932" t="str">
        <v>DATALOGIC</v>
      </c>
      <c r="H1932"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ADM CENTRAL_x000d_
Servicio: Administracion Central_x000d_
Telefono: 3102091245_x000d_
Anexo: 3174373287_x000d_
Descripcion: Buenas Tardes_x000d_
_x000d_
Su ayuda con la calibracion de las Balanzas con seriales:_x000d_
_x000d_
F16M03081_x000d_
F16M03061_x000d_
_x000d_
_x000d_
Area donde su ubica la balanza: Cajas</v>
      </c>
      <c r="I1932" t="str">
        <v>Su ayuda con la calibracion de las balanzas F16M03081-F16M03061</v>
      </c>
      <c r="J1932" t="str" xml:space="preserve">
        <v xml:space="preserve">Balanza serial F16M03061: Se verificó inicialmente que estuviera pesando correctamente; pero pesa 5 Gr menos de lo normal. Se retira el precinto numero 2950000018536 y se realiza la calibración pero no toma los pesos correctamente; se reinicia la balanza y se realiza nuevamente la calibración. Se hacen nuevamente las pruebas y salen correctas; se coloca el precinto numero: 7380000000295. Se deja operativa la caja. NII: B-91977_x000d_
_x000d_
Balanza serial F16M03081: Se verificó inicialmente que estuviera pesando correctamente; pero pesa 5 Gr menos de lo normal. Se retira el precinto numero 2950000018537 y se realiza la calibración pero no toma los pesos correctamente; se reinicia la balanza y se realiza nuevamente la calibración. Se hacen nuevamente las pruebas y salen correctas; se coloca el precinto numero: 7380000000094. Se deja operativa la caja. NII: B-91979</v>
      </c>
      <c r="K1932">
        <v>44922</v>
      </c>
      <c r="L1932">
        <v>44922</v>
      </c>
      <c r="M1932" t="str">
        <f>TEXT(L1932,"DDDDDDD")</f>
        <v>martes</v>
      </c>
      <c r="N1932" t="str">
        <v>M074 METRO FACATATIVA</v>
      </c>
      <c r="O1932" t="str">
        <v>FACATATIVA</v>
      </c>
      <c r="P1932" t="str">
        <f>IF(ISBLANK(O1932),"0",(VLOOKUP(O1932,REGION,2,FALSE)))</f>
        <v>BOGOTA</v>
      </c>
      <c r="Q1932" t="str">
        <v>ALEXANDER CASTILLO SOTELO</v>
      </c>
      <c r="R1932">
        <f>IF(ISBLANK(Q1932),"0", VLOOKUP(Q1932,PERSONAL,2,FALSE))</f>
        <v>80216449</v>
      </c>
      <c r="S1932" t="str">
        <v>ALIADO</v>
      </c>
      <c r="T1932">
        <v>0.3958333333333333</v>
      </c>
      <c r="U1932">
        <v>0.4583333333333333</v>
      </c>
      <c r="V1932">
        <f>IF(ISBLANK(T1932 ),"0",U1932-T1932)</f>
        <v>0.0625</v>
      </c>
      <c r="W1932">
        <v>1</v>
      </c>
      <c r="X1932">
        <f>NETWORKDAYS(K1932,L1931)</f>
        <v>1</v>
      </c>
      <c r="Y1932" t="str">
        <f>IF(X1932&lt;=2,"CUMPLE","NO CUMPLE")</f>
        <v>CUMPLE</v>
      </c>
    </row>
    <row r="1933" xml:space="preserve">
      <c r="A1933">
        <v>12974596</v>
      </c>
      <c r="B1933" t="str">
        <v>SIMEL</v>
      </c>
      <c r="C1933" t="str">
        <v>CERRADO</v>
      </c>
      <c r="D1933" t="str">
        <v>TIENDA</v>
      </c>
      <c r="E1933" t="str">
        <v>BALANZA</v>
      </c>
      <c r="F1933" t="str">
        <v>SCANNER</v>
      </c>
      <c r="G1933" t="str">
        <v>DATALOGIC</v>
      </c>
      <c r="H1933"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ADM CENTRAL_x000d_
Servicio: Sistemas_x000d_
Telefono: 3174373287_x000d_
Anexo: 3174373287_x000d_
Descripcion: Buenas Tardes_x000d_
_x000d_
Acompañamiento el 27 de diciembre a las 8am para la certificacion de balanzas de la tienda:_x000d_
F16I03887_x000d_
F16M03077_x000d_
F16M03081_x000d_
C014270163_x000d_
F16M03061</v>
      </c>
      <c r="I1933" t="str">
        <v>Acompañamiento 27 de diciembre para certificacion de CVM</v>
      </c>
      <c r="J1933" t="str">
        <v>Se realizó la revisión de cada una de las balanzas y la balanza de carnes se encuentra desconfigurada. Se retira el precinto numero XAA2950000468609 y se hace la configuración y calibración. Luego se hacen las respectivas pruebas y salen correctas; se coloca el precinto numero 7380000000049. Se deja la balanza operativa. NII: B132507</v>
      </c>
      <c r="K1933">
        <v>44922</v>
      </c>
      <c r="L1933">
        <v>44923</v>
      </c>
      <c r="M1933" t="str">
        <f>TEXT(L1933,"DDDDDDD")</f>
        <v>miércoles</v>
      </c>
      <c r="N1933" t="str">
        <v>M074 METRO FACATATIVA</v>
      </c>
      <c r="O1933" t="str">
        <v>FACATATIVA</v>
      </c>
      <c r="P1933" t="str">
        <f>IF(ISBLANK(O1933),"0",(VLOOKUP(O1933,REGION,2,FALSE)))</f>
        <v>BOGOTA</v>
      </c>
      <c r="Q1933" t="str">
        <v>ALEXANDER CASTILLO SOTELO</v>
      </c>
      <c r="R1933">
        <f>IF(ISBLANK(Q1933),"0", VLOOKUP(Q1933,PERSONAL,2,FALSE))</f>
        <v>80216449</v>
      </c>
      <c r="S1933" t="str">
        <v>ALIADO</v>
      </c>
      <c r="T1933">
        <v>0.375</v>
      </c>
      <c r="U1933">
        <v>0.4166666666666667</v>
      </c>
      <c r="V1933">
        <f>IF(ISBLANK(T1933 ),"0",U1933-T1933)</f>
        <v>0.041666666666666685</v>
      </c>
      <c r="W1933">
        <v>1</v>
      </c>
      <c r="X1933">
        <f>NETWORKDAYS(K1933,L1932)</f>
        <v>1</v>
      </c>
      <c r="Y1933" t="str">
        <f>IF(X1933&lt;=2,"CUMPLE","NO CUMPLE")</f>
        <v>CUMPLE</v>
      </c>
    </row>
    <row r="1934" xml:space="preserve">
      <c r="A1934">
        <v>12957505</v>
      </c>
      <c r="B1934" t="str">
        <v>SIMEL</v>
      </c>
      <c r="C1934" t="str">
        <v>CERRADO</v>
      </c>
      <c r="D1934" t="str">
        <v>LINEAL DE CAJAS</v>
      </c>
      <c r="E1934" t="str">
        <v>BALANZA</v>
      </c>
      <c r="F1934" t="str">
        <v>SCANNER</v>
      </c>
      <c r="G1934" t="str">
        <v>DATALOGIC</v>
      </c>
      <c r="H1934" t="str" xml:space="preserve">
        <v xml:space="preserve">Datos usuario_x000d_
Nombre: Adriana Maria Quito Cruz_x000d_
Correo: Adriana.Quito@cencosud.com.co_x000d_
Usuario AD: AMQuitoC_x000d_
Pais: Colombia_x000d_
Ubicacion: J070 JUMBO SUBA_x000d_
Zona: Colombia Bogota_x000d_
Unidad de Negocio: Supermercados_x000d_
Servicio: Tiendas &amp; Centros de Distribucion_x000d_
Telefono: 3012356595_x000d_
Anexo: 6672000_x000d_
Descripcion: buenas tardes_x000d_
_x000d_
me ayudas por favor con la balanza no tiene peso adecuado pos 39 serial F1GM02382 NIU B5515_x000d_
gracias</v>
      </c>
      <c r="I1934" t="str" xml:space="preserve">
        <v xml:space="preserve">Buenos Dias_x000d_
Realiza calibracion al escaner Balanza de la POS 39_x000d_
Llevar KIT de pesas_x000d_
Tienda: Jumbo Suba_x000d_
Equipo: SCANNER POS_x000d_
Marca: DATALOGIC_x000d_
Modelo: 9800_x000d_
Serial: F1GM02382_x000d_
NII: B5515_x000d_
Precinto: Alambre</v>
      </c>
      <c r="J1934" t="str">
        <v>Se retira el precinto numero 2950000179816 y se realiza la calibración. Se hacen las pruebas de peso y salen correctamente. Se coloca nuevamente el precinto numero 7380000000107. Se deja operativa la balanza. NII B5515</v>
      </c>
      <c r="K1934">
        <v>44922</v>
      </c>
      <c r="L1934">
        <v>44923</v>
      </c>
      <c r="M1934" t="str">
        <f>TEXT(L1934,"DDDDDDD")</f>
        <v>miércoles</v>
      </c>
      <c r="N1934" t="str">
        <v>J070 JUMBO SUBA</v>
      </c>
      <c r="O1934" t="str">
        <v>BOGOTA</v>
      </c>
      <c r="P1934" t="str">
        <f>IF(ISBLANK(O1934),"0",(VLOOKUP(O1934,REGION,2,FALSE)))</f>
        <v>BOGOTA</v>
      </c>
      <c r="Q1934" t="str">
        <v>ALEXANDER CASTILLO SOTELO</v>
      </c>
      <c r="R1934">
        <f>IF(ISBLANK(Q1934),"0", VLOOKUP(Q1934,PERSONAL,2,FALSE))</f>
        <v>80216449</v>
      </c>
      <c r="S1934" t="str">
        <v>ALIADO</v>
      </c>
      <c r="T1934">
        <v>0.7083333333333334</v>
      </c>
      <c r="U1934">
        <v>0.75</v>
      </c>
      <c r="V1934">
        <f>IF(ISBLANK(T1934 ),"0",U1934-T1934)</f>
        <v>0.04166666666666663</v>
      </c>
      <c r="W1934">
        <v>1</v>
      </c>
      <c r="X1934">
        <f>NETWORKDAYS(K1934,L1933)</f>
        <v>2</v>
      </c>
      <c r="Y1934" t="str">
        <f>IF(X1934&lt;=2,"CUMPLE","NO CUMPLE")</f>
        <v>CUMPLE</v>
      </c>
    </row>
    <row r="1935" xml:space="preserve">
      <c r="A1935">
        <v>12985740</v>
      </c>
      <c r="B1935" t="str">
        <v>REQUEST</v>
      </c>
      <c r="C1935" t="str">
        <v>CERRADO</v>
      </c>
      <c r="D1935" t="str">
        <v>CARNES</v>
      </c>
      <c r="E1935" t="str">
        <v>BALANZA</v>
      </c>
      <c r="F1935" t="str">
        <v>COLGANTE</v>
      </c>
      <c r="G1935" t="str">
        <v>METTLER</v>
      </c>
      <c r="H1935" t="str" xml:space="preserve">
        <v xml:space="preserve">Datos usuario_x000d_
Nombre: Diego Alejandro Cortes Rozo_x000d_
Correo: DiegoAlejandro.CortesRozo@cencosud.com.co_x000d_
Usuario AD: DAcorteR_x000d_
Pais: Colombia_x000d_
Ubicacion: M073 METRO MOSQUERA_x000d_
Zona: Colombia Bogota_x000d_
Unidad de Negocio: ADM CENTRAL_x000d_
Servicio: Sistemas_x000d_
Telefono: 3174373287_x000d_
Anexo: 3174373287_x000d_
Descripcion: Buenos Dias_x000d_
_x000d_
Validar que las balanzas queden configuradas en peso doble para certificacion de CVM_x000d_
_x000d_
B932081976_x000d_
B932081977_x000d_
B932081973_x000d_
B951787427</v>
      </c>
      <c r="I1935" t="str" xml:space="preserve">
        <v xml:space="preserve">Validar que las balanzas queden configuradas en peso doble para certificacion de CVM_x000d_
B932081976_x000d_
B932081977_x000d_
B932081973_x000d_
B951787427</v>
      </c>
      <c r="J1935" t="str" xml:space="preserve">
        <v xml:space="preserve">Se realizó la revisión de cada una de las balanzas y se verificó que estuvieran pesando correctamente. A las 4 balanzas se tuvo que hacer la calibración ya que estaban pesando menos de lo real. No se requiere colocar precinto. Se dejan operativas._x000d_
B932081976_x000d_
B932081977_x000d_
B932081973_x000d_
B951787427</v>
      </c>
      <c r="K1935">
        <v>44923</v>
      </c>
      <c r="L1935">
        <v>44923</v>
      </c>
      <c r="M1935" t="str">
        <f>TEXT(L1935,"DDDDDDD")</f>
        <v>miércoles</v>
      </c>
      <c r="N1935" t="str">
        <v>M073 METRO MOSQUERA</v>
      </c>
      <c r="O1935" t="str">
        <v>MOSQUERA</v>
      </c>
      <c r="P1935" t="str">
        <f>IF(ISBLANK(O1935),"0",(VLOOKUP(O1935,REGION,2,FALSE)))</f>
        <v>BOGOTA</v>
      </c>
      <c r="Q1935" t="str">
        <v>ALEXANDER CASTILLO SOTELO</v>
      </c>
      <c r="R1935">
        <f>IF(ISBLANK(Q1935),"0", VLOOKUP(Q1935,PERSONAL,2,FALSE))</f>
        <v>80216449</v>
      </c>
      <c r="S1935" t="str">
        <v>ALIADO</v>
      </c>
      <c r="T1935">
        <v>0.5833333333333334</v>
      </c>
      <c r="U1935">
        <v>0.6666666666666666</v>
      </c>
      <c r="V1935">
        <f>IF(ISBLANK(T1935 ),"0",U1935-T1935)</f>
        <v>0.08333333333333326</v>
      </c>
      <c r="W1935">
        <v>1</v>
      </c>
      <c r="X1935">
        <f>NETWORKDAYS(K1935,L1934)</f>
        <v>1</v>
      </c>
      <c r="Y1935" t="str">
        <f>IF(X1935&lt;=2,"CUMPLE","NO CUMPLE")</f>
        <v>CUMPLE</v>
      </c>
    </row>
    <row r="1936" xml:space="preserve">
      <c r="A1936">
        <v>12983667</v>
      </c>
      <c r="B1936" t="str">
        <v>REQUEST</v>
      </c>
      <c r="C1936" t="str">
        <v>CERRADO</v>
      </c>
      <c r="D1936" t="str">
        <v>LINEAL DE CAJAS</v>
      </c>
      <c r="E1936" t="str">
        <v>ACOMPAÑAMIENTO</v>
      </c>
      <c r="F1936" t="str">
        <v>ACOMPAÑAMIENTO</v>
      </c>
      <c r="G1936" t="str">
        <v>ACOMPAÑAMIENTO</v>
      </c>
      <c r="H1936" t="str">
        <v>se solicita acompañamiento y revisión datafonos tienda.</v>
      </c>
      <c r="I1936" t="str" xml:space="preserve">
        <v xml:space="preserve">se solicita acompañamiento y revisión datafonos tienda._x000d_
Datafonos emiten mensaje pos sin conexión._x000d_
se realizaran pruebas en conjunto con Personal POS y Redes.	</v>
      </c>
      <c r="J1936" t="str">
        <v>Se realiza acompañamiento y se procede a desconectar por autorización previa los datafonos de Credibanco; para así dejar solamente operativos los de Redeban; se informó a las supervisoras de caja sobre la novedad y que reportaran cualquier novedad de falla o intermitencia en el servicio</v>
      </c>
      <c r="K1936">
        <v>44923</v>
      </c>
      <c r="L1936">
        <v>44923</v>
      </c>
      <c r="M1936" t="str">
        <f>TEXT(L1936,"DDDDDDD")</f>
        <v>miércoles</v>
      </c>
      <c r="N1936" t="str">
        <v>J126 JUMBO SAN SILVESTRE</v>
      </c>
      <c r="O1936" t="str">
        <v>BARRANCABERMEJA</v>
      </c>
      <c r="P1936" t="str">
        <f>IF(ISBLANK(O1936),"0",(VLOOKUP(O1936,REGION,2,FALSE)))</f>
        <v>ORIENTE</v>
      </c>
      <c r="Q1936" t="str">
        <v>LUIS CARLOS ROJAS ACOSTA</v>
      </c>
      <c r="R1936">
        <f>IF(ISBLANK(Q1936),"0", VLOOKUP(Q1936,PERSONAL,2,FALSE))</f>
        <v>1096188137</v>
      </c>
      <c r="S1936" t="str">
        <v>DIRECTO</v>
      </c>
      <c r="T1936">
        <v>0.3333333333333333</v>
      </c>
      <c r="U1936">
        <v>0.5</v>
      </c>
      <c r="V1936">
        <f>IF(ISBLANK(T1936 ),"0",U1936-T1936)</f>
        <v>0.16666666666666669</v>
      </c>
      <c r="W1936">
        <v>2</v>
      </c>
      <c r="X1936">
        <f>NETWORKDAYS(K1936,L1935)</f>
        <v>1</v>
      </c>
      <c r="Y1936" t="str">
        <f>IF(X1936&lt;=2,"CUMPLE","NO CUMPLE")</f>
        <v>CUMPLE</v>
      </c>
    </row>
    <row r="1937" xml:space="preserve">
      <c r="A1937">
        <v>12974626</v>
      </c>
      <c r="B1937" t="str">
        <v>INCIDENT</v>
      </c>
      <c r="C1937" t="str">
        <v>CERRADO</v>
      </c>
      <c r="D1937" t="str">
        <v>TIENDA</v>
      </c>
      <c r="E1937" t="str">
        <v>BALANZA</v>
      </c>
      <c r="F1937" t="str">
        <v>MESA</v>
      </c>
      <c r="G1937" t="str">
        <v>METTLER</v>
      </c>
      <c r="H1937"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ADM CENTRAL_x000d_
Servicio: Sistemas_x000d_
Telefono: 3174373287_x000d_
Anexo: 3174373287_x000d_
Descripcion: Buenas Tardes_x000d_
_x000d_
Acompañamiento el 29 de diciembre a las 8am para la certificacion de balanzas de la tienda:_x000d_
_x000d_
20030010554865_x000d_
20030010554896_x000d_
C013228264_x000d_
C011150956</v>
      </c>
      <c r="I1937" t="str">
        <v>AHD05439:Copied from Incident 12974596</v>
      </c>
      <c r="J1937" t="str" xml:space="preserve">
        <v xml:space="preserve">Se realizó la verificación de cada una de las balanzas y fue necesario realizar la calibración. Se dejan operativas. No fue necesario colocar precinto._x000d_
20030010554865_x000d_
20030010554896_x000d_
C013228264_x000d_
C011150956_x000d_
</v>
      </c>
      <c r="K1937">
        <v>44924</v>
      </c>
      <c r="L1937">
        <v>44924</v>
      </c>
      <c r="M1937" t="str">
        <f>TEXT(L1937,"DDDDDDD")</f>
        <v>jueves</v>
      </c>
      <c r="N1937" t="str">
        <v>J044 JUMBO CHIA</v>
      </c>
      <c r="O1937" t="str">
        <v>CHIA</v>
      </c>
      <c r="P1937" t="str">
        <f>IF(ISBLANK(O1937),"0",(VLOOKUP(O1937,REGION,2,FALSE)))</f>
        <v>BOGOTA</v>
      </c>
      <c r="Q1937" t="str">
        <v>ALEXANDER CASTILLO SOTELO</v>
      </c>
      <c r="R1937">
        <f>IF(ISBLANK(Q1937),"0", VLOOKUP(Q1937,PERSONAL,2,FALSE))</f>
        <v>80216449</v>
      </c>
      <c r="S1937" t="str">
        <v>ALIADO</v>
      </c>
      <c r="T1937">
        <v>0.3333333333333333</v>
      </c>
      <c r="U1937">
        <v>0.4166666666666667</v>
      </c>
      <c r="V1937">
        <f>IF(ISBLANK(T1937 ),"0",U1937-T1937)</f>
        <v>0.08333333333333337</v>
      </c>
      <c r="W1937">
        <v>1</v>
      </c>
      <c r="X1937">
        <f>NETWORKDAYS(K1937,L1936)</f>
        <v>-2</v>
      </c>
      <c r="Y1937" t="str">
        <f>IF(X1937&lt;=2,"CUMPLE","NO CUMPLE")</f>
        <v>CUMPLE</v>
      </c>
    </row>
    <row r="1938" xml:space="preserve">
      <c r="A1938">
        <v>12989097</v>
      </c>
      <c r="B1938" t="str">
        <v>REQUEST</v>
      </c>
      <c r="C1938" t="str">
        <v>CERRADO</v>
      </c>
      <c r="D1938" t="str">
        <v>LINEAL DE CAJAS</v>
      </c>
      <c r="E1938" t="str">
        <v>POS</v>
      </c>
      <c r="F1938" t="str">
        <v>POS</v>
      </c>
      <c r="G1938" t="str">
        <v>WINCOR</v>
      </c>
      <c r="H1938" t="str">
        <v>Se solicita formateo POS 9</v>
      </c>
      <c r="I1938" t="str" xml:space="preserve">
        <v xml:space="preserve">Se solicita realizar formateo de POS 9_x000d_
POS WINCOR BEETLE-M II | Nº SERIE: 5300730220_x000d_
Nº inventario: DI-023232_x000d_
 </v>
      </c>
      <c r="J1938" t="str">
        <v>Se realiza actividad desde 6am; para formatear la pos#9 ya que informó soporte pos estaba generando una novedad de retraso a la hora de registrar las ventas; se realiza procedimiento de formateo con las respectivas configuraciones; proceso el cual se realizó correctamente; posteriormente se informa a soporte mesa; para solicitar la actualización de la pos y realizar las pruebas de funcionamiento y dejar la POS operativa.</v>
      </c>
      <c r="K1938">
        <v>44924</v>
      </c>
      <c r="L1938">
        <v>44924</v>
      </c>
      <c r="M1938" t="str">
        <f>TEXT(L1938,"DDDDDDD")</f>
        <v>jueves</v>
      </c>
      <c r="N1938" t="str">
        <v>J126 JUMBO SAN SILVESTRE</v>
      </c>
      <c r="O1938" t="str">
        <v>BARRANCABERMEJA</v>
      </c>
      <c r="P1938" t="str">
        <f>IF(ISBLANK(O1938),"0",(VLOOKUP(O1938,REGION,2,FALSE)))</f>
        <v>ORIENTE</v>
      </c>
      <c r="Q1938" t="str">
        <v>LUIS CARLOS ROJAS ACOSTA</v>
      </c>
      <c r="R1938">
        <f>IF(ISBLANK(Q1938),"0", VLOOKUP(Q1938,PERSONAL,2,FALSE))</f>
        <v>1096188137</v>
      </c>
      <c r="S1938" t="str">
        <v>DIRECTO</v>
      </c>
      <c r="T1938">
        <v>0.25</v>
      </c>
      <c r="U1938">
        <v>0.5</v>
      </c>
      <c r="V1938">
        <f>IF(ISBLANK(T1938 ),"0",U1938-T1938)</f>
        <v>0.25</v>
      </c>
      <c r="W1938">
        <v>3</v>
      </c>
      <c r="X1938">
        <f>NETWORKDAYS(K1938,L1937)</f>
        <v>1</v>
      </c>
      <c r="Y1938" t="str">
        <f>IF(X1938&lt;=2,"CUMPLE","NO CUMPLE")</f>
        <v>CUMPLE</v>
      </c>
    </row>
    <row r="1939" xml:space="preserve">
      <c r="A1939">
        <v>12987631</v>
      </c>
      <c r="B1939" t="str">
        <v>REQUEST</v>
      </c>
      <c r="C1939" t="str">
        <v>CERRADO</v>
      </c>
      <c r="D1939" t="str">
        <v>LINEAL DE CAJAS</v>
      </c>
      <c r="E1939" t="str">
        <v>POS</v>
      </c>
      <c r="F1939" t="str">
        <v>POS</v>
      </c>
      <c r="G1939" t="str">
        <v>WINCOR</v>
      </c>
      <c r="H1939" t="str" xml:space="preserve">
        <v xml:space="preserve">Datos usuario_x000d_
Nombre: Alily Castilla Castaneda_x000d_
Correo: Alily.CastillaCastaneda@cencosud.com.co_x000d_
Usuario AD: AliCasti_x000d_
Pais: Colombia_x000d_
Ubicacion: M195 METRO SANTA LUCIA_x000d_
Zona: Colombia Bogota_x000d_
Unidad de Negocio: METRO_x000d_
Servicio: null_x000d_
Telefono: 3209753836_x000d_
Anexo: 3209753836_x000d_
Descripcion: buenos dias:_x000d_
me colaboran con la pos NO.4 ayer en el transcurso de la tarde el cajero manifiesta que estaba realizando una venta y el cliente le fue a pagar con tarjeta regalo a lo cual la pos no reacciono y se apago hoy ingrese y la pos no reacciona._x000d_
gracias ._x000d_
quedo atenta.</v>
      </c>
      <c r="I1939" t="str" xml:space="preserve">
        <v xml:space="preserve">Solicito des u ayuda para validar la pos 4 de ventas institucionales esta presentando novedad la coordinadora de caja sindica que no da imagen se pagó y no arranca; por favor revisar la falla y ponerla en producción; ya que se necesita con urgencia es la pos de ventas institucionales_x000d_
Marca Wincor_x000d_
Modelo Beetle-M_x000d_
Serial 6498720685_x000d_
Contacto en tienda Alily Castilla 320 9753836</v>
      </c>
      <c r="J1939" t="str" xml:space="preserve">
        <v xml:space="preserve">Servicio atendido el 29/12/22_x000d_
Se realiza revisión de la pos 4 que no da imagen; se revisan conexiones; se hace cambio de cable de visor ya que se encontraba trozado. La pos enciende y se logran finalizar las ventas que se encontraban pendientes. Jefe de cajas Paola Morales realiza pruebas en caja las cuales son correctas</v>
      </c>
      <c r="K1939">
        <v>44924</v>
      </c>
      <c r="L1939">
        <v>44924</v>
      </c>
      <c r="M1939" t="str">
        <f>TEXT(L1939,"DDDDDDD")</f>
        <v>jueves</v>
      </c>
      <c r="N1939" t="str">
        <v>M195 METRO SANTA LUCIA</v>
      </c>
      <c r="O1939" t="str">
        <v>NEIVA</v>
      </c>
      <c r="P1939" t="str">
        <f>IF(ISBLANK(O1939),"0",(VLOOKUP(O1939,REGION,2,FALSE)))</f>
        <v>OCCIDENTE</v>
      </c>
      <c r="Q1939" t="str">
        <v>RAFAEL EDUARDO MARTINEZ ROCHA</v>
      </c>
      <c r="R1939">
        <f>IF(ISBLANK(Q1939),"0", VLOOKUP(Q1939,PERSONAL,2,FALSE))</f>
        <v>1014237678</v>
      </c>
      <c r="S1939" t="str">
        <v>DIRECTO</v>
      </c>
      <c r="T1939">
        <v>0.7708333333333334</v>
      </c>
      <c r="U1939">
        <v>0.8333333333333334</v>
      </c>
      <c r="V1939">
        <f>IF(ISBLANK(T1939 ),"0",U1939-T1939)</f>
        <v>0.0625</v>
      </c>
      <c r="W1939">
        <v>1</v>
      </c>
      <c r="X1939">
        <f>NETWORKDAYS(K1939,L1938)</f>
        <v>1</v>
      </c>
      <c r="Y1939" t="str">
        <f>IF(X1939&lt;=2,"CUMPLE","NO CUMPLE")</f>
        <v>CUMPLE</v>
      </c>
    </row>
    <row r="1940" xml:space="preserve">
      <c r="A1940">
        <v>12990371</v>
      </c>
      <c r="B1940" t="str">
        <v>REQUEST</v>
      </c>
      <c r="C1940" t="str">
        <v>CERRADO</v>
      </c>
      <c r="D1940" t="str">
        <v>PESCADERIA</v>
      </c>
      <c r="E1940" t="str">
        <v>BALANZA</v>
      </c>
      <c r="F1940" t="str">
        <v>COLGANTE</v>
      </c>
      <c r="G1940" t="str">
        <v>METTLER</v>
      </c>
      <c r="H1940" t="str" xml:space="preserve">
        <v xml:space="preserve">Datos usuario_x000d_
Nombre: Diego Alejandro Cortes Rozo_x000d_
Correo: DiegoAlejandro.CortesRozo@cencosud.com.co_x000d_
Usuario AD: DAcorteR_x000d_
Pais: Colombia_x000d_
Ubicacion: J044 JUMBO CHIA_x000d_
Zona: Colombia Bogota_x000d_
Unidad de Negocio: ADM CENTRAL_x000d_
Servicio: Sistemas_x000d_
Telefono: 3174373287_x000d_
Anexo: 3174373287_x000d_
Descripcion: Reparacion de la balanza Colgante de pescaderia que le cayo agua_x000d_
_x000d_
Serial: C013228264_x000d_
_x000d_
Area donde su ubica la balanza: Pescaderia</v>
      </c>
      <c r="I1940" t="str">
        <v xml:space="preserve">Reparacion de la balanza Colgante de pescaderia que le cayo agua Serial : C013228264	  </v>
      </c>
      <c r="J1940" t="str">
        <v>Debido a que un tubo se dañó; la balanza recibió agua y dejó de funcionar correctamente; no mostraba el peso. Se hicieron diferentes acciones como desconectarla por completo y reiniciarla; dejarla con los parámetros de fábrica; se hizo la calibración pero ninguna de las pruebas corrigió el error. Se desmonto la balanza y se llevo para la oficina de sistemas. se desarmó completamente la balanza; se seco y limpio cada uno de los componentes como las tarjetas electrónicas; sensores; buses de datos y conexiones. Se ensambla nuevamente y se enciende. La balanza funciona nuevamente correctamente. Se pide que se haga una full carga y se hacen las respectivas pruebas. Se deja operativa la balanza.</v>
      </c>
      <c r="K1940">
        <v>44925</v>
      </c>
      <c r="L1940">
        <v>44925</v>
      </c>
      <c r="M1940" t="str">
        <f>TEXT(L1940,"DDDDDDD")</f>
        <v>viernes</v>
      </c>
      <c r="N1940" t="str">
        <v>J044 JUMBO CHIA</v>
      </c>
      <c r="O1940" t="str">
        <v>CHIA</v>
      </c>
      <c r="P1940" t="str">
        <f>IF(ISBLANK(O1940),"0",(VLOOKUP(O1940,REGION,2,FALSE)))</f>
        <v>BOGOTA</v>
      </c>
      <c r="Q1940" t="str">
        <v>ALEXANDER CASTILLO SOTELO</v>
      </c>
      <c r="R1940">
        <f>IF(ISBLANK(Q1940),"0", VLOOKUP(Q1940,PERSONAL,2,FALSE))</f>
        <v>80216449</v>
      </c>
      <c r="S1940" t="str">
        <v>ALIADO</v>
      </c>
      <c r="T1940">
        <v>0.4166666666666667</v>
      </c>
      <c r="U1940">
        <v>0.625</v>
      </c>
      <c r="V1940">
        <f>IF(ISBLANK(T1940 ),"0",U1940-T1940)</f>
        <v>0.20833333333333331</v>
      </c>
      <c r="W1940">
        <v>3</v>
      </c>
      <c r="X1940">
        <f>NETWORKDAYS(K1940,L1939)</f>
        <v>-2</v>
      </c>
      <c r="Y1940" t="str">
        <f>IF(X1940&lt;=2,"CUMPLE","NO CUMPLE")</f>
        <v>CUMPLE</v>
      </c>
    </row>
    <row r="1941" xml:space="preserve">
      <c r="A1941">
        <v>12990367</v>
      </c>
      <c r="B1941" t="str">
        <v>REQUEST</v>
      </c>
      <c r="C1941" t="str">
        <v>CERRADO</v>
      </c>
      <c r="D1941" t="str">
        <v>PESCADERIA</v>
      </c>
      <c r="E1941" t="str">
        <v>BALANZA</v>
      </c>
      <c r="F1941" t="str">
        <v>COLGANTE</v>
      </c>
      <c r="G1941" t="str">
        <v>METTLER</v>
      </c>
      <c r="H1941" t="str" xml:space="preserve">
        <v xml:space="preserve">Datos usuario_x000d_
Nombre: Juan Fernando Castro Rodriguez_x000d_
Correo: fernando.castrorodriguez@cencosud.com.co_x000d_
Usuario AD: jfcrodri_x000d_
Pais: Colombia_x000d_
Ubicacion: J044 JUMBO CHIA_x000d_
Zona: Colombia Bogota_x000d_
Unidad de Negocio: ADM CENTRAL_x000d_
Servicio: Administracion Central_x000d_
Telefono: 3102091245_x000d_
Anexo: 3174373287_x000d_
Descripcion: Buenos Dias_x000d_
_x000d_
Su ayuda con la revision con la balanza Colgante de pescaderia que le cayo agua_x000d_
_x000d_
Serial: C013228264_x000d_
_x000d_
Area donde su ubica la balanza: Pescaderia</v>
      </c>
      <c r="I1941" t="str" xml:space="preserve">
        <v xml:space="preserve">Reparacion de la balanza Colgante de pescaderia que le cayo agua Serial : C013228264_x000d_
</v>
      </c>
      <c r="J1941" t="str">
        <v>Se continúa atención bajo caso 12990371</v>
      </c>
      <c r="K1941">
        <v>44925</v>
      </c>
      <c r="L1941">
        <v>44925</v>
      </c>
      <c r="M1941" t="str">
        <f>TEXT(L1941,"DDDDDDD")</f>
        <v>viernes</v>
      </c>
      <c r="N1941" t="str">
        <v>J044 JUMBO CHIA</v>
      </c>
      <c r="O1941" t="str">
        <v>CHIA</v>
      </c>
      <c r="P1941" t="str">
        <f>IF(ISBLANK(O1941),"0",(VLOOKUP(O1941,REGION,2,FALSE)))</f>
        <v>BOGOTA</v>
      </c>
      <c r="Q1941" t="str">
        <v>ALEXANDER CASTILLO SOTELO</v>
      </c>
      <c r="R1941">
        <f>IF(ISBLANK(Q1941),"0", VLOOKUP(Q1941,PERSONAL,2,FALSE))</f>
        <v>80216449</v>
      </c>
      <c r="S1941" t="str">
        <v>ALIADO</v>
      </c>
      <c r="T1941">
        <v>0.4583333333333333</v>
      </c>
      <c r="U1941">
        <v>0.4583333333333333</v>
      </c>
      <c r="V1941">
        <v>0</v>
      </c>
      <c r="W1941">
        <v>0</v>
      </c>
      <c r="X1941">
        <f>NETWORKDAYS(K1941,L1940)</f>
        <v>1</v>
      </c>
      <c r="Y1941" t="str">
        <f>IF(X1941&lt;=2,"CUMPLE","NO CUMPLE")</f>
        <v>CUMPLE</v>
      </c>
    </row>
    <row r="1942">
      <c r="A1942" t="str">
        <v>DEDICADO</v>
      </c>
      <c r="B1942" t="str">
        <v>DEDICADO</v>
      </c>
      <c r="C1942" t="str">
        <v>CERRADO</v>
      </c>
      <c r="D1942" t="str">
        <v>TIENDA</v>
      </c>
      <c r="E1942" t="str">
        <v>DEDICADO</v>
      </c>
      <c r="F1942" t="str">
        <v>DEDICADO</v>
      </c>
      <c r="G1942" t="str">
        <v>DEDICADO</v>
      </c>
      <c r="H1942" t="str">
        <v>Solicitud de técnico dedicado durante el 31 de diciembre para apoyo en tienda</v>
      </c>
      <c r="I1942" t="str">
        <v>Solicitud de técnico dedicado durante el 31 de diciembre para apoyo en tienda</v>
      </c>
      <c r="J1942" t="str">
        <v>Se realiza visita para apoyo en lineal de cajas y piso de ventas para novedades presentadas</v>
      </c>
      <c r="K1942">
        <v>44926</v>
      </c>
      <c r="L1942">
        <v>44926</v>
      </c>
      <c r="M1942" t="str">
        <f>TEXT(L1942,"DDDDDDD")</f>
        <v>sábado</v>
      </c>
      <c r="N1942" t="str">
        <v>ZONA OCCIDENTE</v>
      </c>
      <c r="O1942" t="str">
        <v>CALI</v>
      </c>
      <c r="P1942" t="str">
        <f>IF(ISBLANK(O1942),"0",(VLOOKUP(O1942,REGION,2,FALSE)))</f>
        <v>OCCIDENTE</v>
      </c>
      <c r="Q1942" t="str">
        <v>LINA FERNANDA ARBOLEDA PRECIADO</v>
      </c>
      <c r="R1942">
        <f>IF(ISBLANK(Q1942),"0", VLOOKUP(Q1942,PERSONAL,2,FALSE))</f>
        <v>1143832224</v>
      </c>
      <c r="S1942" t="str">
        <v>DIRECTO</v>
      </c>
      <c r="T1942">
        <v>0.25</v>
      </c>
      <c r="U1942">
        <v>0.625</v>
      </c>
      <c r="V1942">
        <f>IF(ISBLANK(T1942 ),"0",U1942-T1942)</f>
        <v>0.375</v>
      </c>
      <c r="W1942" t="str">
        <v>2;5</v>
      </c>
      <c r="X1942">
        <f>NETWORKDAYS(K1942,L1941)</f>
        <v>-1</v>
      </c>
      <c r="Y1942" t="str">
        <f>IF(X1942&lt;=2,"CUMPLE","NO CUMPLE")</f>
        <v>CUMPLE</v>
      </c>
    </row>
    <row r="1943">
      <c r="A1943" t="str">
        <v>DEDICADO</v>
      </c>
      <c r="B1943" t="str">
        <v>DEDICADO</v>
      </c>
      <c r="C1943" t="str">
        <v>CERRADO</v>
      </c>
      <c r="D1943" t="str">
        <v>TIENDA</v>
      </c>
      <c r="E1943" t="str">
        <v>DEDICADO</v>
      </c>
      <c r="F1943" t="str">
        <v>DEDICADO</v>
      </c>
      <c r="G1943" t="str">
        <v>DEDICADO</v>
      </c>
      <c r="H1943" t="str">
        <v>Solicitud de técnico dedicado durante el 31 de diciembre para apoyo en tienda</v>
      </c>
      <c r="I1943" t="str">
        <v>Solicitud de técnico dedicado durante el 31 de diciembre para apoyo en tienda</v>
      </c>
      <c r="J1943" t="str">
        <v>Se realiza visita para apoyo en lineal de cajas y piso de ventas para novedades presentadas</v>
      </c>
      <c r="K1943">
        <v>44926</v>
      </c>
      <c r="L1943">
        <v>44926</v>
      </c>
      <c r="M1943" t="str">
        <f>TEXT(L1943,"DDDDDDD")</f>
        <v>sábado</v>
      </c>
      <c r="N1943" t="str">
        <v>ZONA CENTRO</v>
      </c>
      <c r="O1943" t="str">
        <v>MEDELLIN</v>
      </c>
      <c r="P1943" t="str">
        <f>IF(ISBLANK(O1943),"0",(VLOOKUP(O1943,REGION,2,FALSE)))</f>
        <v>CENTRO</v>
      </c>
      <c r="Q1943" t="str">
        <v>YURIMAR MARQUEZ MUÑOZ</v>
      </c>
      <c r="R1943">
        <f>IF(ISBLANK(Q1943),"0", VLOOKUP(Q1943,PERSONAL,2,FALSE))</f>
        <v>1045025746</v>
      </c>
      <c r="S1943" t="str">
        <v>DIRECTO</v>
      </c>
      <c r="T1943">
        <v>0.2916666666666667</v>
      </c>
      <c r="U1943">
        <v>0.6666666666666666</v>
      </c>
      <c r="V1943">
        <f>IF(ISBLANK(T1943 ),"0",U1943-T1943)</f>
        <v>0.37499999999999994</v>
      </c>
      <c r="W1943" t="str">
        <v>2;5</v>
      </c>
      <c r="X1943">
        <f>NETWORKDAYS(K1943,L1942)</f>
        <v>0</v>
      </c>
      <c r="Y1943" t="str">
        <f>IF(X1943&lt;=2,"CUMPLE","NO CUMPLE")</f>
        <v>CUMPLE</v>
      </c>
    </row>
    <row r="1944">
      <c r="A1944" t="str">
        <v>DEDICADO</v>
      </c>
      <c r="B1944" t="str">
        <v>DEDICADO</v>
      </c>
      <c r="C1944" t="str">
        <v>CERRADO</v>
      </c>
      <c r="D1944" t="str">
        <v>TIENDA</v>
      </c>
      <c r="E1944" t="str">
        <v>DEDICADO</v>
      </c>
      <c r="F1944" t="str">
        <v>DEDICADO</v>
      </c>
      <c r="G1944" t="str">
        <v>DEDICADO</v>
      </c>
      <c r="H1944" t="str">
        <v>Solicitud de técnico dedicado durante el 31 de diciembre para apoyo en tienda</v>
      </c>
      <c r="I1944" t="str">
        <v>Solicitud de técnico dedicado durante el 31 de diciembre para apoyo en tienda</v>
      </c>
      <c r="J1944" t="str">
        <v>Se realiza visita para apoyo en lineal de cajas y piso de ventas para novedades presentadas</v>
      </c>
      <c r="K1944">
        <v>44926</v>
      </c>
      <c r="L1944">
        <v>44926</v>
      </c>
      <c r="M1944" t="str">
        <f>TEXT(L1944,"DDDDDDD")</f>
        <v>sábado</v>
      </c>
      <c r="N1944" t="str">
        <v>ZONA ORIENTE</v>
      </c>
      <c r="O1944" t="str">
        <v>YOPAL</v>
      </c>
      <c r="P1944" t="str">
        <f>IF(ISBLANK(O1944),"0",(VLOOKUP(O1944,REGION,2,FALSE)))</f>
        <v>ORIENTE</v>
      </c>
      <c r="Q1944" t="str">
        <v>PABLO ANDRES BALANTA GOMEZ</v>
      </c>
      <c r="R1944">
        <f>IF(ISBLANK(Q1944),"0", VLOOKUP(Q1944,PERSONAL,2,FALSE))</f>
        <v>1111739227</v>
      </c>
      <c r="S1944" t="str">
        <v>DIRECTO</v>
      </c>
      <c r="T1944">
        <v>0.25</v>
      </c>
      <c r="U1944">
        <v>0.625</v>
      </c>
      <c r="V1944">
        <f>IF(ISBLANK(T1944 ),"0",U1944-T1944)</f>
        <v>0.375</v>
      </c>
      <c r="W1944" t="str">
        <v>2;5</v>
      </c>
      <c r="X1944">
        <f>NETWORKDAYS(K1944,L1943)</f>
        <v>0</v>
      </c>
      <c r="Y1944" t="str">
        <f>IF(X1944&lt;=2,"CUMPLE","NO CUMPLE")</f>
        <v>CUMPLE</v>
      </c>
    </row>
    <row r="1945">
      <c r="A1945" t="str">
        <v>DEDICADO</v>
      </c>
      <c r="B1945" t="str">
        <v>DEDICADO</v>
      </c>
      <c r="C1945" t="str">
        <v>CERRADO</v>
      </c>
      <c r="D1945" t="str">
        <v>TIENDA</v>
      </c>
      <c r="E1945" t="str">
        <v>DEDICADO</v>
      </c>
      <c r="F1945" t="str">
        <v>DEDICADO</v>
      </c>
      <c r="G1945" t="str">
        <v>DEDICADO</v>
      </c>
      <c r="H1945" t="str">
        <v>Solicitud de técnico dedicado durante el 31 de diciembre para apoyo en tienda</v>
      </c>
      <c r="I1945" t="str">
        <v>Solicitud de técnico dedicado durante el 31 de diciembre para apoyo en tienda</v>
      </c>
      <c r="J1945" t="str">
        <v>Se realiza visita para apoyo en lineal de cajas y piso de ventas para novedades presentadas</v>
      </c>
      <c r="K1945">
        <v>44926</v>
      </c>
      <c r="L1945">
        <v>44926</v>
      </c>
      <c r="M1945" t="str">
        <f>TEXT(L1945,"DDDDDDD")</f>
        <v>sábado</v>
      </c>
      <c r="N1945" t="str">
        <v>ZONA ORIENTE</v>
      </c>
      <c r="O1945" t="str">
        <v>BARRANCABERMEJA</v>
      </c>
      <c r="P1945" t="str">
        <f>IF(ISBLANK(O1945),"0",(VLOOKUP(O1945,REGION,2,FALSE)))</f>
        <v>ORIENTE</v>
      </c>
      <c r="Q1945" t="str">
        <v>LUIS CARLOS ROJAS ACOSTA</v>
      </c>
      <c r="R1945">
        <f>IF(ISBLANK(Q1945),"0", VLOOKUP(Q1945,PERSONAL,2,FALSE))</f>
        <v>1096188137</v>
      </c>
      <c r="S1945" t="str">
        <v>DIRECTO</v>
      </c>
      <c r="T1945">
        <v>0.2916666666666667</v>
      </c>
      <c r="U1945">
        <v>0.6666666666666666</v>
      </c>
      <c r="V1945">
        <f>IF(ISBLANK(T1945 ),"0",U1945-T1945)</f>
        <v>0.37499999999999994</v>
      </c>
      <c r="W1945" t="str">
        <v>2;5</v>
      </c>
      <c r="X1945">
        <f>NETWORKDAYS(K1945,L1944)</f>
        <v>0</v>
      </c>
      <c r="Y1945" t="str">
        <f>IF(X1945&lt;=2,"CUMPLE","NO CUMPLE")</f>
        <v>CUMPLE</v>
      </c>
    </row>
    <row r="1946">
      <c r="A1946" t="str">
        <v>DEDICADO</v>
      </c>
      <c r="B1946" t="str">
        <v>DEDICADO</v>
      </c>
      <c r="C1946" t="str">
        <v>CERRADO</v>
      </c>
      <c r="D1946" t="str">
        <v>TIENDA</v>
      </c>
      <c r="E1946" t="str">
        <v>DEDICADO</v>
      </c>
      <c r="F1946" t="str">
        <v>DEDICADO</v>
      </c>
      <c r="G1946" t="str">
        <v>DEDICADO</v>
      </c>
      <c r="H1946" t="str">
        <v>Solicitud de técnico dedicado durante el 31 de diciembre para apoyo en tienda</v>
      </c>
      <c r="I1946" t="str">
        <v>Solicitud de técnico dedicado durante el 31 de diciembre para apoyo en tienda</v>
      </c>
      <c r="J1946" t="str">
        <v>Se realiza visita para apoyo en lineal de cajas y piso de ventas para novedades presentadas</v>
      </c>
      <c r="K1946">
        <v>44926</v>
      </c>
      <c r="L1946">
        <v>44926</v>
      </c>
      <c r="M1946" t="str">
        <f>TEXT(L1946,"DDDDDDD")</f>
        <v>sábado</v>
      </c>
      <c r="N1946" t="str">
        <v>ZONA ORIENTE</v>
      </c>
      <c r="O1946" t="str">
        <v>SAN GIL</v>
      </c>
      <c r="P1946" t="str">
        <f>IF(ISBLANK(O1946),"0",(VLOOKUP(O1946,REGION,2,FALSE)))</f>
        <v>ORIENTE</v>
      </c>
      <c r="Q1946" t="str">
        <v>GERMAN ARCINIEGAS CARREÑO</v>
      </c>
      <c r="R1946">
        <f>IF(ISBLANK(Q1946),"0", VLOOKUP(Q1946,PERSONAL,2,FALSE))</f>
        <v>1098743407</v>
      </c>
      <c r="S1946" t="str">
        <v>DIRECTO</v>
      </c>
      <c r="T1946">
        <v>0.25</v>
      </c>
      <c r="U1946">
        <v>0.625</v>
      </c>
      <c r="V1946">
        <f>IF(ISBLANK(T1946 ),"0",U1946-T1946)</f>
        <v>0.375</v>
      </c>
      <c r="W1946" t="str">
        <v>2;5</v>
      </c>
      <c r="X1946">
        <f>NETWORKDAYS(K1946,L1945)</f>
        <v>0</v>
      </c>
      <c r="Y1946" t="str">
        <f>IF(X1946&lt;=2,"CUMPLE","NO CUMPLE")</f>
        <v>CUMPLE</v>
      </c>
    </row>
    <row r="1947">
      <c r="A1947" t="str">
        <v>DEDICADO</v>
      </c>
      <c r="B1947" t="str">
        <v>DEDICADO</v>
      </c>
      <c r="C1947" t="str">
        <v>CERRADO</v>
      </c>
      <c r="D1947" t="str">
        <v>TIENDA</v>
      </c>
      <c r="E1947" t="str">
        <v>DEDICADO</v>
      </c>
      <c r="F1947" t="str">
        <v>DEDICADO</v>
      </c>
      <c r="G1947" t="str">
        <v>DEDICADO</v>
      </c>
      <c r="H1947" t="str">
        <v>Solicitud de técnico dedicado durante el 31 de diciembre para apoyo en tienda</v>
      </c>
      <c r="I1947" t="str">
        <v>Solicitud de técnico dedicado durante el 31 de diciembre para apoyo en tienda</v>
      </c>
      <c r="J1947" t="str">
        <v>Se realiza visita para apoyo en lineal de cajas y piso de ventas para novedades presentadas</v>
      </c>
      <c r="K1947">
        <v>44926</v>
      </c>
      <c r="L1947">
        <v>44926</v>
      </c>
      <c r="M1947" t="str">
        <f>TEXT(L1947,"DDDDDDD")</f>
        <v>sábado</v>
      </c>
      <c r="N1947" t="str">
        <v>ZONA ORIENTE</v>
      </c>
      <c r="O1947" t="str">
        <v>CUCUTA</v>
      </c>
      <c r="P1947" t="str">
        <f>IF(ISBLANK(O1947),"0",(VLOOKUP(O1947,REGION,2,FALSE)))</f>
        <v>ORIENTE</v>
      </c>
      <c r="Q1947" t="str">
        <v>MICHAEL ALBERTO CARRILLO RODRIGUEZ</v>
      </c>
      <c r="R1947">
        <f>IF(ISBLANK(Q1947),"0", VLOOKUP(Q1947,PERSONAL,2,FALSE))</f>
        <v>1090475559</v>
      </c>
      <c r="S1947" t="str">
        <v>DIRECTO</v>
      </c>
      <c r="T1947">
        <v>0.25</v>
      </c>
      <c r="U1947">
        <v>0.625</v>
      </c>
      <c r="V1947">
        <f>IF(ISBLANK(T1947 ),"0",U1947-T1947)</f>
        <v>0.375</v>
      </c>
      <c r="W1947" t="str">
        <v>2;5</v>
      </c>
      <c r="X1947">
        <f>NETWORKDAYS(K1947,L1946)</f>
        <v>0</v>
      </c>
      <c r="Y1947" t="str">
        <f>IF(X1947&lt;=2,"CUMPLE","NO CUMPLE")</f>
        <v>CUMPLE</v>
      </c>
    </row>
    <row r="1948">
      <c r="A1948" t="str">
        <v>DEDICADO</v>
      </c>
      <c r="B1948" t="str">
        <v>DEDICADO</v>
      </c>
      <c r="C1948" t="str">
        <v>CERRADO</v>
      </c>
      <c r="D1948" t="str">
        <v>TIENDA</v>
      </c>
      <c r="E1948" t="str">
        <v>DEDICADO</v>
      </c>
      <c r="F1948" t="str">
        <v>DEDICADO</v>
      </c>
      <c r="G1948" t="str">
        <v>DEDICADO</v>
      </c>
      <c r="H1948" t="str">
        <v>Solicitud de técnico dedicado durante el 31 de diciembre para apoyo en tienda</v>
      </c>
      <c r="I1948" t="str">
        <v>Solicitud de técnico dedicado durante el 31 de diciembre para apoyo en tienda</v>
      </c>
      <c r="J1948" t="str">
        <v>Se realiza visita para apoyo en lineal de cajas y piso de ventas para novedades presentadas</v>
      </c>
      <c r="K1948">
        <v>44926</v>
      </c>
      <c r="L1948">
        <v>44926</v>
      </c>
      <c r="M1948" t="str">
        <f>TEXT(L1948,"DDDDDDD")</f>
        <v>sábado</v>
      </c>
      <c r="N1948" t="str">
        <v>ZONA ORIENTE</v>
      </c>
      <c r="O1948" t="str">
        <v>DUITAMA</v>
      </c>
      <c r="P1948" t="str">
        <f>IF(ISBLANK(O1948),"0",(VLOOKUP(O1948,REGION,2,FALSE)))</f>
        <v>ORIENTE</v>
      </c>
      <c r="Q1948" t="str">
        <v>JHONATAN RICARDO VARGAS ZAMBRANO</v>
      </c>
      <c r="R1948">
        <f>IF(ISBLANK(Q1948),"0", VLOOKUP(Q1948,PERSONAL,2,FALSE))</f>
        <v>1057583301</v>
      </c>
      <c r="S1948" t="str">
        <v>DIRECTO</v>
      </c>
      <c r="T1948">
        <v>0.2916666666666667</v>
      </c>
      <c r="U1948">
        <v>0.6666666666666666</v>
      </c>
      <c r="V1948">
        <f>IF(ISBLANK(T1948 ),"0",U1948-T1948)</f>
        <v>0.37499999999999994</v>
      </c>
      <c r="W1948" t="str">
        <v>2;5</v>
      </c>
      <c r="X1948">
        <f>NETWORKDAYS(K1948,L1947)</f>
        <v>0</v>
      </c>
      <c r="Y1948" t="str">
        <f>IF(X1948&lt;=2,"CUMPLE","NO CUMPLE")</f>
        <v>CUMPLE</v>
      </c>
    </row>
    <row r="1949" xml:space="preserve">
      <c r="A1949">
        <v>12990284</v>
      </c>
      <c r="B1949" t="str">
        <v>INCIDENT</v>
      </c>
      <c r="C1949" t="str">
        <v>CERRADO</v>
      </c>
      <c r="D1949" t="str">
        <v>PISO DE VENTA</v>
      </c>
      <c r="E1949" t="str">
        <v>VERIFICADOR</v>
      </c>
      <c r="F1949" t="str">
        <v>VERIFICADOR</v>
      </c>
      <c r="G1949" t="str">
        <v>ZEBRA</v>
      </c>
      <c r="H1949" t="str" xml:space="preserve">
        <v xml:space="preserve">Datos usuario_x000d_
Nombre: Sindy Paola Gonzalez Diaz_x000d_
Correo: Sindy.Gonzalez@cencosud.com.co_x000d_
Usuario AD: SGonzaD_x000d_
Pais: Colombia_x000d_
Ubicacion: M085 METRO MONTERIA_x000d_
Zona: Colombia Costa_x000d_
Unidad de Negocio: Supermercados_x000d_
Servicio: Tiendas &amp; Centros de Distribucion_x000d_
Telefono: 3003755764_x000d_
Anexo: 7850401_x000d_
Descripcion: Buenos dias; solicito por favor su colaboracion con la revision del verificador de serie: 16282522502522 ya que presenta pantalla en blanco.</v>
      </c>
      <c r="I1949" t="str" xml:space="preserve">
        <v xml:space="preserve">Transfer Assignee from '' to 'Espinosa Rodriguez; Jamir Leandro '_x000d_
Transfer Group from 'Soporte_Onsite_REG_Costa_SM Colombia' to 'Soporte_Onsite_REG_Remoto_SM Colombia'</v>
      </c>
      <c r="J1949" t="str">
        <v>Usuario informa falla  con la revision del verificador ya que este se encuentra con una pantalla blanca la cual no realiza la verificación de precio. Se procede a realizar la validación de reinicar el dispositivo pero este no muestra la imagen corportativa por lo que se debe conectar a un equipo de computo y realizar la configuración de un archivo colocando la ip correspondiente; luego de eso se procede a reinicar el verificador pero este sale un error de conexión por lo que se debe realizar nuevamente la configuración de la red wifi para así poder realizar las pruebas. Luego de las configuraciones se procede a reinicar el verificador y el equipo queda operativo. Se realizan pruebas de operación correctas</v>
      </c>
      <c r="K1949">
        <v>44928</v>
      </c>
      <c r="L1949">
        <v>44928</v>
      </c>
      <c r="M1949" t="str">
        <f>TEXT(L1949,"DDDDDDD")</f>
        <v>lunes</v>
      </c>
      <c r="N1949" t="str">
        <v>M085 METRO MONTERIA</v>
      </c>
      <c r="O1949" t="str">
        <v>MONTERIA</v>
      </c>
      <c r="P1949" t="str">
        <f>IF(ISBLANK(O1949),"0",(VLOOKUP(O1949,REGION,2,FALSE)))</f>
        <v>COSTA</v>
      </c>
      <c r="Q1949" t="str">
        <v>SHARON YANETH KERGUELEN WILCHES</v>
      </c>
      <c r="R1949">
        <f>IF(ISBLANK(Q1949),"0", VLOOKUP(Q1949,PERSONAL,2,FALSE))</f>
        <v>1067917448</v>
      </c>
      <c r="S1949" t="str">
        <v>DIRECTO</v>
      </c>
      <c r="T1949">
        <v>0.375</v>
      </c>
      <c r="U1949">
        <v>0.5416666666666666</v>
      </c>
      <c r="V1949">
        <f>IF(ISBLANK(T1949 ),"0",U1949-T1949)</f>
        <v>0.16666666666666663</v>
      </c>
      <c r="W1949">
        <v>2</v>
      </c>
      <c r="X1949">
        <f>NETWORKDAYS(K1949,L1948)</f>
        <v>-1</v>
      </c>
      <c r="Y1949" t="str">
        <f>IF(X1949&lt;=2,"CUMPLE","NO CUMPLE")</f>
        <v>CUMPLE</v>
      </c>
    </row>
    <row r="1950">
      <c r="A1950" t="str">
        <v>DEDICADO</v>
      </c>
      <c r="B1950" t="str">
        <v>DEDICADO</v>
      </c>
      <c r="C1950" t="str">
        <v>CERRADO</v>
      </c>
      <c r="D1950" t="str">
        <v>CRC</v>
      </c>
      <c r="E1950" t="str">
        <v>DEDICADO</v>
      </c>
      <c r="F1950" t="str">
        <v>DEDICADO</v>
      </c>
      <c r="G1950" t="str">
        <v>DEDICADO</v>
      </c>
      <c r="H1950" t="str">
        <v>Gestión de soporte técnico en el Centro de Reparación</v>
      </c>
      <c r="I1950" t="str">
        <v>Gestión de soporte técnico en el Centro de Reparación</v>
      </c>
      <c r="J1950" t="str">
        <v>Asignación de técnico dedicado 3 días a la semana en el CRC</v>
      </c>
      <c r="K1950">
        <v>44928</v>
      </c>
      <c r="L1950">
        <v>44928</v>
      </c>
      <c r="M1950" t="str">
        <f>TEXT(L1950,"DDDDDDD")</f>
        <v>lunes</v>
      </c>
      <c r="N1950" t="str">
        <v>CENTRO DE REPARACIÓN</v>
      </c>
      <c r="O1950" t="str">
        <v>BOGOTA</v>
      </c>
      <c r="P1950" t="str">
        <f>IF(ISBLANK(O1950),"0",(VLOOKUP(O1950,REGION,2,FALSE)))</f>
        <v>BOGOTA</v>
      </c>
      <c r="Q1950" t="str">
        <v>BRANDON CAMILO ESTUPIÑAN PUERTO</v>
      </c>
      <c r="R1950">
        <f>IF(ISBLANK(Q1950),"0", VLOOKUP(Q1950,PERSONAL,2,FALSE))</f>
        <v>1001328480</v>
      </c>
      <c r="S1950" t="str">
        <v>DIRECTO</v>
      </c>
      <c r="T1950">
        <v>0.3333333333333333</v>
      </c>
      <c r="U1950">
        <v>0.75</v>
      </c>
      <c r="V1950">
        <v>0.4166666666666667</v>
      </c>
      <c r="W1950">
        <v>44</v>
      </c>
      <c r="X1950">
        <f>NETWORKDAYS(K1950,L1949)</f>
        <v>1</v>
      </c>
      <c r="Y1950" t="str">
        <f>IF(X1950&lt;=2,"CUMPLE","NO CUMPLE")</f>
        <v>CUMPLE</v>
      </c>
    </row>
    <row r="1951">
      <c r="A1951" t="str">
        <v>DEDICADO</v>
      </c>
      <c r="B1951" t="str">
        <v>DEDICADO</v>
      </c>
      <c r="C1951" t="str">
        <v>CERRADO</v>
      </c>
      <c r="D1951" t="str">
        <v>SEDE ADMINISTRATIVA</v>
      </c>
      <c r="E1951" t="str">
        <v>DEDICADO</v>
      </c>
      <c r="F1951" t="str">
        <v>DEDICADO</v>
      </c>
      <c r="G1951" t="str">
        <v>DEDICADO</v>
      </c>
      <c r="H1951" t="str">
        <v>Solicitud de técnico para apoyo en Sede Administrativa</v>
      </c>
      <c r="I1951" t="str">
        <v>Solicitud de técnico para apoyo en Sede Administrativa</v>
      </c>
      <c r="J1951" t="str">
        <v>Asignación de técnico dedicado de lunes a viernes en la Sede Administrativa</v>
      </c>
      <c r="K1951">
        <v>44928</v>
      </c>
      <c r="L1951">
        <v>44928</v>
      </c>
      <c r="M1951" t="str">
        <f>TEXT(L1951,"DDDDDDD")</f>
        <v>lunes</v>
      </c>
      <c r="N1951" t="str">
        <v>SEDE ADMINISTRATIVA</v>
      </c>
      <c r="O1951" t="str">
        <v>BOGOTA</v>
      </c>
      <c r="P1951" t="str">
        <f>IF(ISBLANK(O1951),"0",(VLOOKUP(O1951,REGION,2,FALSE)))</f>
        <v>BOGOTA</v>
      </c>
      <c r="Q1951" t="str">
        <v>JHON CARLOS LUGO BENITEZ</v>
      </c>
      <c r="R1951">
        <f>IF(ISBLANK(Q1951),"0", VLOOKUP(Q1951,PERSONAL,2,FALSE))</f>
        <v>79966397</v>
      </c>
      <c r="S1951" t="str">
        <v>DIRECTO</v>
      </c>
      <c r="T1951">
        <v>0.3333333333333333</v>
      </c>
      <c r="U1951">
        <v>0.75</v>
      </c>
      <c r="V1951">
        <v>0.4166666666666667</v>
      </c>
      <c r="W1951">
        <v>44</v>
      </c>
      <c r="X1951">
        <f>NETWORKDAYS(K1951,L1950)</f>
        <v>1</v>
      </c>
      <c r="Y1951" t="str">
        <f>IF(X1951&lt;=2,"CUMPLE","NO CUMPLE")</f>
        <v>CUMPLE</v>
      </c>
    </row>
    <row r="1952">
      <c r="A1952" t="str">
        <v>DEDICADO</v>
      </c>
      <c r="B1952" t="str">
        <v>DEDICADO</v>
      </c>
      <c r="C1952" t="str">
        <v>CERRADO</v>
      </c>
      <c r="D1952" t="str">
        <v>TIENDA</v>
      </c>
      <c r="E1952" t="str">
        <v>DEDICADO</v>
      </c>
      <c r="F1952" t="str">
        <v>DEDICADO</v>
      </c>
      <c r="G1952" t="str">
        <v>DEDICADO</v>
      </c>
      <c r="H1952" t="str">
        <v>Solicitud de técnico para apoyo en Zona Bogotá</v>
      </c>
      <c r="I1952" t="str">
        <v>Solicitud de técnico para apoyo en Zona Bogotá</v>
      </c>
      <c r="J1952" t="str">
        <v>Asignación de técnico dedicado de lunes a viernes en Zona Bogotá</v>
      </c>
      <c r="K1952">
        <v>44928</v>
      </c>
      <c r="L1952">
        <v>44928</v>
      </c>
      <c r="M1952" t="str">
        <f>TEXT(L1952,"DDDDDDD")</f>
        <v>lunes</v>
      </c>
      <c r="N1952" t="str">
        <v>ZONA BOGOTA</v>
      </c>
      <c r="O1952" t="str">
        <v>BOGOTA</v>
      </c>
      <c r="P1952" t="str">
        <f>IF(ISBLANK(O1952),"0",(VLOOKUP(O1952,REGION,2,FALSE)))</f>
        <v>BOGOTA</v>
      </c>
      <c r="Q1952" t="str">
        <v>JOHAN SEBASTIAN CARDOZO SANCHEZ</v>
      </c>
      <c r="R1952">
        <f>IF(ISBLANK(Q1952),"0", VLOOKUP(Q1952,PERSONAL,2,FALSE))</f>
        <v>1023945681</v>
      </c>
      <c r="S1952" t="str">
        <v>DIRECTO</v>
      </c>
      <c r="T1952">
        <v>0.3333333333333333</v>
      </c>
      <c r="U1952">
        <v>0.75</v>
      </c>
      <c r="V1952">
        <v>0.4166666666666667</v>
      </c>
      <c r="W1952">
        <v>44</v>
      </c>
      <c r="X1952">
        <f>NETWORKDAYS(K1952,L1951)</f>
        <v>1</v>
      </c>
      <c r="Y1952" t="str">
        <f>IF(X1952&lt;=2,"CUMPLE","NO CUMPLE")</f>
        <v>CUMPLE</v>
      </c>
    </row>
    <row r="1953">
      <c r="A1953" t="str">
        <v>DEDICADO</v>
      </c>
      <c r="B1953" t="str">
        <v>DEDICADO</v>
      </c>
      <c r="C1953" t="str">
        <v>CERRADO</v>
      </c>
      <c r="D1953" t="str">
        <v>TIENDA</v>
      </c>
      <c r="E1953" t="str">
        <v>DEDICADO</v>
      </c>
      <c r="F1953" t="str">
        <v>DEDICADO</v>
      </c>
      <c r="G1953" t="str">
        <v>DEDICADO</v>
      </c>
      <c r="H1953" t="str">
        <v>Solicitud de técnico para apoyo en Zona Centro</v>
      </c>
      <c r="I1953" t="str">
        <v>Solicitud de técnico para apoyo en Zona Centro</v>
      </c>
      <c r="J1953" t="str">
        <v>Asignación de técnico dedicado de lunes a viernes en Zona Centro</v>
      </c>
      <c r="K1953">
        <v>44928</v>
      </c>
      <c r="L1953">
        <v>44928</v>
      </c>
      <c r="M1953" t="str">
        <f>TEXT(L1953,"DDDDDDD")</f>
        <v>lunes</v>
      </c>
      <c r="N1953" t="str">
        <v>ZONA CENTRO</v>
      </c>
      <c r="O1953" t="str">
        <v>MEDELLIN</v>
      </c>
      <c r="P1953" t="str">
        <f>IF(ISBLANK(O1953),"0",(VLOOKUP(O1953,REGION,2,FALSE)))</f>
        <v>CENTRO</v>
      </c>
      <c r="Q1953" t="str">
        <v>YURIMAR MARQUEZ MUÑOZ</v>
      </c>
      <c r="R1953">
        <f>IF(ISBLANK(Q1953),"0", VLOOKUP(Q1953,PERSONAL,2,FALSE))</f>
        <v>1045025746</v>
      </c>
      <c r="S1953" t="str">
        <v>DIRECTO</v>
      </c>
      <c r="T1953">
        <v>0.3333333333333333</v>
      </c>
      <c r="U1953">
        <v>0.75</v>
      </c>
      <c r="V1953">
        <v>0.4166666666666667</v>
      </c>
      <c r="W1953">
        <v>44</v>
      </c>
      <c r="X1953">
        <f>NETWORKDAYS(K1953,L1952)</f>
        <v>1</v>
      </c>
      <c r="Y1953" t="str">
        <f>IF(X1953&lt;=2,"CUMPLE","NO CUMPLE")</f>
        <v>CUMPLE</v>
      </c>
    </row>
    <row r="1954">
      <c r="A1954" t="str">
        <v>DEDICADO</v>
      </c>
      <c r="B1954" t="str">
        <v>DEDICADO</v>
      </c>
      <c r="C1954" t="str">
        <v>CERRADO</v>
      </c>
      <c r="D1954" t="str">
        <v>TIENDA</v>
      </c>
      <c r="E1954" t="str">
        <v>DEDICADO</v>
      </c>
      <c r="F1954" t="str">
        <v>DEDICADO</v>
      </c>
      <c r="G1954" t="str">
        <v>DEDICADO</v>
      </c>
      <c r="H1954" t="str">
        <v>Solicitud de técnico para apoyo en Zona Bogotá</v>
      </c>
      <c r="I1954" t="str">
        <v>Solicitud de técnico para apoyo en Zona Bogotá</v>
      </c>
      <c r="J1954" t="str">
        <v>Asignación de técnico dedicado de lunes a viernes en Zona Bogotá</v>
      </c>
      <c r="K1954">
        <v>44928</v>
      </c>
      <c r="L1954">
        <v>44928</v>
      </c>
      <c r="M1954" t="str">
        <f>TEXT(L1954,"DDDDDDD")</f>
        <v>lunes</v>
      </c>
      <c r="N1954" t="str">
        <v>ZONA BOGOTA</v>
      </c>
      <c r="O1954" t="str">
        <v>BOGOTA</v>
      </c>
      <c r="P1954" t="str">
        <f>IF(ISBLANK(O1954),"0",(VLOOKUP(O1954,REGION,2,FALSE)))</f>
        <v>BOGOTA</v>
      </c>
      <c r="Q1954" t="str">
        <v>DIEGO ALBERTO TORRES CRUZ</v>
      </c>
      <c r="R1954">
        <f>IF(ISBLANK(Q1954),"0", VLOOKUP(Q1954,PERSONAL,2,FALSE))</f>
        <v>1000466791</v>
      </c>
      <c r="S1954" t="str">
        <v>DIRECTO</v>
      </c>
      <c r="T1954">
        <v>0.3333333333333333</v>
      </c>
      <c r="U1954">
        <v>0.75</v>
      </c>
      <c r="V1954">
        <v>0.4166666666666667</v>
      </c>
      <c r="W1954">
        <v>44</v>
      </c>
      <c r="X1954">
        <f>NETWORKDAYS(K1954,L1953)</f>
        <v>1</v>
      </c>
      <c r="Y1954" t="str">
        <f>IF(X1954&lt;=2,"CUMPLE","NO CUMPLE")</f>
        <v>CUMPLE</v>
      </c>
    </row>
    <row r="1955">
      <c r="A1955" t="str">
        <v>DEDICADO</v>
      </c>
      <c r="B1955" t="str">
        <v>DEDICADO</v>
      </c>
      <c r="C1955" t="str">
        <v>CERRADO</v>
      </c>
      <c r="D1955" t="str">
        <v>TIENDA</v>
      </c>
      <c r="E1955" t="str">
        <v>DEDICADO</v>
      </c>
      <c r="F1955" t="str">
        <v>DEDICADO</v>
      </c>
      <c r="G1955" t="str">
        <v>DEDICADO</v>
      </c>
      <c r="H1955" t="str">
        <v>Solicitud de técnico para apoyo en Easy Bogotá</v>
      </c>
      <c r="I1955" t="str">
        <v>Solicitud de técnico para apoyo en Easy Bogotá</v>
      </c>
      <c r="J1955" t="str">
        <v>Asignación de técnico dedicado de lunes a viernes en Easy Bogotá</v>
      </c>
      <c r="K1955">
        <v>44928</v>
      </c>
      <c r="L1955">
        <v>44928</v>
      </c>
      <c r="M1955" t="str">
        <f>TEXT(L1955,"DDDDDDD")</f>
        <v>lunes</v>
      </c>
      <c r="N1955" t="str">
        <v>EASY BOGOTA</v>
      </c>
      <c r="O1955" t="str">
        <v>BOGOTA</v>
      </c>
      <c r="P1955" t="str">
        <f>IF(ISBLANK(O1955),"0",(VLOOKUP(O1955,REGION,2,FALSE)))</f>
        <v>BOGOTA</v>
      </c>
      <c r="Q1955" t="str">
        <v>LUIS FERNANDO GOMEZ TOVAR</v>
      </c>
      <c r="R1955">
        <f>IF(ISBLANK(Q1955),"0", VLOOKUP(Q1955,PERSONAL,2,FALSE))</f>
        <v>1024486528</v>
      </c>
      <c r="S1955" t="str">
        <v>DIRECTO</v>
      </c>
      <c r="T1955">
        <v>0.3333333333333333</v>
      </c>
      <c r="U1955">
        <v>0.75</v>
      </c>
      <c r="V1955">
        <v>0.4166666666666667</v>
      </c>
      <c r="W1955">
        <v>44</v>
      </c>
      <c r="X1955">
        <f>NETWORKDAYS(K1955,L1954)</f>
        <v>1</v>
      </c>
      <c r="Y1955" t="str">
        <f>IF(X1955&lt;=2,"CUMPLE","NO CUMPLE")</f>
        <v>CUMPLE</v>
      </c>
    </row>
    <row r="1956">
      <c r="A1956" t="str">
        <v>DEDICADO</v>
      </c>
      <c r="B1956" t="str">
        <v>DEDICADO</v>
      </c>
      <c r="C1956" t="str">
        <v>CERRADO</v>
      </c>
      <c r="D1956" t="str">
        <v>TIENDA</v>
      </c>
      <c r="E1956" t="str">
        <v>DEDICADO</v>
      </c>
      <c r="F1956" t="str">
        <v>DEDICADO</v>
      </c>
      <c r="G1956" t="str">
        <v>DEDICADO</v>
      </c>
      <c r="H1956" t="str">
        <v xml:space="preserve">Solicitud de técnico para apoyo en Zona Occidente </v>
      </c>
      <c r="I1956" t="str">
        <v xml:space="preserve">Solicitud de técnico para apoyo en Zona Occidente </v>
      </c>
      <c r="J1956" t="str">
        <v>Asignación de técnico dedicado de lunes a viernes en Zona Occidente</v>
      </c>
      <c r="K1956">
        <v>44928</v>
      </c>
      <c r="L1956">
        <v>44928</v>
      </c>
      <c r="M1956" t="str">
        <f>TEXT(L1956,"DDDDDDD")</f>
        <v>lunes</v>
      </c>
      <c r="N1956" t="str">
        <v>ZONA OCCIDENTE</v>
      </c>
      <c r="O1956" t="str">
        <v>CALI</v>
      </c>
      <c r="P1956" t="str">
        <v>OCCIDENTE</v>
      </c>
      <c r="Q1956" t="str">
        <v>ANIBAL DAVID PANAMEÑO TORRES</v>
      </c>
      <c r="R1956">
        <v>1143832224</v>
      </c>
      <c r="S1956" t="str">
        <v>DIRECTO</v>
      </c>
      <c r="T1956">
        <v>0.3333333333333333</v>
      </c>
      <c r="U1956">
        <v>0.75</v>
      </c>
      <c r="V1956">
        <v>0.4166666666666667</v>
      </c>
      <c r="W1956">
        <v>44</v>
      </c>
      <c r="X1956">
        <f>NETWORKDAYS(K1956,L1955)</f>
        <v>1</v>
      </c>
      <c r="Y1956" t="str">
        <f>IF(X1956&lt;=2,"CUMPLE","NO CUMPLE")</f>
        <v>CUMPLE</v>
      </c>
    </row>
    <row r="1957">
      <c r="A1957" t="str">
        <v>DEDICADO</v>
      </c>
      <c r="B1957" t="str">
        <v>DEDICADO</v>
      </c>
      <c r="C1957" t="str">
        <v>CERRADO</v>
      </c>
      <c r="D1957" t="str">
        <v>SEDE ADMINISTRATIVA</v>
      </c>
      <c r="E1957" t="str">
        <v>DEDICADO</v>
      </c>
      <c r="F1957" t="str">
        <v>DEDICADO</v>
      </c>
      <c r="G1957" t="str">
        <v>DEDICADO</v>
      </c>
      <c r="H1957" t="str">
        <v>Asignación de personal como Gestor Administrativa</v>
      </c>
      <c r="I1957" t="str">
        <v>Asignación de personal como Gestor Administrativa</v>
      </c>
      <c r="J1957" t="str">
        <v>Se realiza asignación de Gestor equivalente a 57 CAU por el mes</v>
      </c>
      <c r="K1957">
        <v>44928</v>
      </c>
      <c r="L1957">
        <v>44928</v>
      </c>
      <c r="M1957" t="str">
        <f>TEXT(L1957,"DDDDDDD")</f>
        <v>lunes</v>
      </c>
      <c r="N1957" t="str">
        <v>SEDE ADMINISTRATIVA</v>
      </c>
      <c r="O1957" t="str">
        <v>BOGOTA</v>
      </c>
      <c r="P1957" t="str">
        <f>IF(ISBLANK(O1957),"0",(VLOOKUP(O1957,REGION,2,FALSE)))</f>
        <v>BOGOTA</v>
      </c>
      <c r="Q1957" t="str">
        <v>TATIANA CAROLINA MUÑOZ BERMUDEZ</v>
      </c>
      <c r="R1957">
        <f>IF(ISBLANK(Q1957),"0", VLOOKUP(Q1957,PERSONAL,2,FALSE))</f>
        <v>1000694026</v>
      </c>
      <c r="S1957" t="str">
        <v>DIRECTO</v>
      </c>
      <c r="T1957">
        <v>0.3333333333333333</v>
      </c>
      <c r="U1957">
        <v>0.75</v>
      </c>
      <c r="V1957">
        <v>0.4166666666666667</v>
      </c>
      <c r="W1957">
        <v>57</v>
      </c>
      <c r="X1957">
        <f>NETWORKDAYS(K1957,L1956)</f>
        <v>1</v>
      </c>
      <c r="Y1957" t="str">
        <f>IF(X1957&lt;=2,"CUMPLE","NO CUMPLE")</f>
        <v>CUMPLE</v>
      </c>
    </row>
    <row r="1958" xml:space="preserve">
      <c r="A1958">
        <v>12928267</v>
      </c>
      <c r="B1958" t="str">
        <v>INCIDENT</v>
      </c>
      <c r="C1958" t="str">
        <v>CERRADO</v>
      </c>
      <c r="D1958" t="str">
        <v>LINEAL DE CAJAS</v>
      </c>
      <c r="E1958" t="str">
        <v>POS</v>
      </c>
      <c r="F1958" t="str">
        <v>POS</v>
      </c>
      <c r="G1958" t="str">
        <v>WINCOR</v>
      </c>
      <c r="H1958" t="str" xml:space="preserve">
        <v xml:space="preserve">Datos usuario_x000d_
Nombre: Denis Munoz Meneses_x000d_
Correo: Denis.Munoz@cencosud.com.co_x000d_
Usuario AD: DMunozMe_x000d_
Pais: Colombia_x000d_
Ubicacion: J036 JUMBO POPAYAN CAMPANARIO_x000d_
Zona: Colombia Occidente_x000d_
Unidad de Negocio: Supermercados_x000d_
Servicio: Tiendas &amp; Centros de Distribucion_x000d_
Telefono: 3147577598_x000d_
Anexo: null_x000d_
Descripcion: Pos 18 con serial 6498501827 le falla teclado y gaveta.(para revision)_x000d_
</v>
      </c>
      <c r="I1958" t="str">
        <v>Se realiza envio de POS WINCOR BEETLE-M serial 6498506435</v>
      </c>
      <c r="J1958" t="str">
        <v>Indican que se debe reubicar la pos 20 de electro del punto de pasteleria a su punto anterior en electro. Se desconecta del punto de red y eléctrico y se desplaza con la gondola móvil del área de pasteleria hasta  electro para  sacar cableado y desconectar de la unidad para poner los dispositivos en su lugar y volver a conectar todo en la pos de electro y dejarla funcional. En la gondola informan que se va a dejar la pos 18 nueva; se procede a ubicar los elementos  y se reporta a soporte Cencosud Harold Gonzalez que no se encuentra la impresora. Envian un listado de las impresoras  para rastrear por serial la impresora faltante y se indica que no fue ubicada; por lo que quedaria pendiente la programación e instalación de las pos 18; se dejan todo los elementos ubicados en la gondola; envian las actas de entrega y retiro; se imprimen y se hacen firmar.</v>
      </c>
      <c r="K1958">
        <v>44929</v>
      </c>
      <c r="L1958">
        <v>44929</v>
      </c>
      <c r="M1958" t="str">
        <f>TEXT(L1958,"DDDDDDD")</f>
        <v>martes</v>
      </c>
      <c r="N1958" t="str">
        <v>J036 JUMBO POPAYAN CAMPANARIO</v>
      </c>
      <c r="O1958" t="str">
        <v>POPAYAN</v>
      </c>
      <c r="P1958" t="str">
        <f>IF(ISBLANK(O1958),"0",(VLOOKUP(O1958,REGION,2,FALSE)))</f>
        <v>OCCIDENTE</v>
      </c>
      <c r="Q1958" t="str">
        <v>DANIEL FERNANDO PAREDES ARTEAGA</v>
      </c>
      <c r="R1958">
        <f>IF(ISBLANK(Q1958),"0", VLOOKUP(Q1958,PERSONAL,2,FALSE))</f>
        <v>10301691</v>
      </c>
      <c r="S1958" t="str">
        <v>DIRECTO</v>
      </c>
      <c r="T1958">
        <v>0.3819444444444444</v>
      </c>
      <c r="U1958">
        <v>0.5625</v>
      </c>
      <c r="V1958">
        <f>IF(ISBLANK(T1958 ),"0",U1958-T1958)</f>
        <v>0.18055555555555558</v>
      </c>
      <c r="W1958">
        <v>1</v>
      </c>
      <c r="X1958">
        <f>NETWORKDAYS(K1958,L1957)</f>
        <v>-2</v>
      </c>
      <c r="Y1958" t="str">
        <f>IF(X1958&lt;=2,"CUMPLE","NO CUMPLE")</f>
        <v>CUMPLE</v>
      </c>
    </row>
    <row r="1959" xml:space="preserve">
      <c r="A1959">
        <v>12991010</v>
      </c>
      <c r="B1959" t="str">
        <v>INCIDENT</v>
      </c>
      <c r="C1959" t="str">
        <v>CERRADO</v>
      </c>
      <c r="D1959" t="str">
        <v>LINEAL DE CAJAS</v>
      </c>
      <c r="E1959" t="str">
        <v>POS</v>
      </c>
      <c r="F1959" t="str">
        <v>POS</v>
      </c>
      <c r="G1959" t="str">
        <v>WINCOR</v>
      </c>
      <c r="H1959" t="str" xml:space="preserve">
        <v xml:space="preserve">Datos usuario_x000d_
Nombre: adpalomi_x000d_
Correo: AdrianaMarcella.PalominoCuevas@cencosud.com.co_x000d_
Usuario AD: adpalomi_x000d_
Pais: Colombia_x000d_
Ubicacion: J036 JUMBO POPAYAN CAMPANARIO_x000d_
Zona: Colombia Occidente_x000d_
Unidad de Negocio: JUMBO_x000d_
Servicio: null_x000d_
Telefono: 3012092477_x000d_
Anexo: null_x000d_
Descripcion: Buena tarde_x000d_
_x000d_
La caja 11 se apago no quiere prender._x000d_
Numero de caja: 11_x000d_
</v>
      </c>
      <c r="I1959" t="str">
        <v xml:space="preserve">Jfee su autorizacion paar envio tecnico remoto para revision pos 11 gracias	 </v>
      </c>
      <c r="J1959" t="str">
        <v>Se ubica la pos 11 y se verifica cableado y refrigeración; funcionamiento de los ventiladores y se observa que están funcionando con normalidad excepto uno que ya tenia dañado el pin de sostenimiento y es remplazado dejando el ventilador funcionando nuevamente. Se desconecta cable de poder y se limpian memorias  para descartar carga estatica. Se procede a liberar bios  manteniendo presionado el boton de encender por 5 segundos para liberar memoria. Se reconecta cable y se ubica impresora en su sitio y se enciende pos; esta arranca con normalidad y no presenta apagados.</v>
      </c>
      <c r="K1959">
        <v>44929</v>
      </c>
      <c r="L1959">
        <v>44929</v>
      </c>
      <c r="M1959" t="str">
        <f>TEXT(L1959,"DDDDDDD")</f>
        <v>martes</v>
      </c>
      <c r="N1959" t="str">
        <v>J036 JUMBO POPAYAN CAMPANARIO</v>
      </c>
      <c r="O1959" t="str">
        <v>POPAYAN</v>
      </c>
      <c r="P1959" t="str">
        <f>IF(ISBLANK(O1959),"0",(VLOOKUP(O1959,REGION,2,FALSE)))</f>
        <v>OCCIDENTE</v>
      </c>
      <c r="Q1959" t="str">
        <v>DANIEL FERNANDO PAREDES ARTEAGA</v>
      </c>
      <c r="R1959">
        <f>IF(ISBLANK(Q1959),"0", VLOOKUP(Q1959,PERSONAL,2,FALSE))</f>
        <v>10301691</v>
      </c>
      <c r="S1959" t="str">
        <v>DIRECTO</v>
      </c>
      <c r="T1959">
        <v>0.5625</v>
      </c>
      <c r="U1959">
        <v>0.6006944444444444</v>
      </c>
      <c r="V1959">
        <f>IF(ISBLANK(T1959 ),"0",U1959-T1959)</f>
        <v>0.03819444444444442</v>
      </c>
      <c r="W1959">
        <v>2</v>
      </c>
      <c r="X1959">
        <f>NETWORKDAYS(K1959,L1958)</f>
        <v>1</v>
      </c>
      <c r="Y1959" t="str">
        <f>IF(X1959&lt;=2,"CUMPLE","NO CUMPLE")</f>
        <v>CUMPLE</v>
      </c>
    </row>
    <row r="1960" xml:space="preserve">
      <c r="A1960">
        <v>13000322</v>
      </c>
      <c r="B1960" t="str">
        <v>REQUEST</v>
      </c>
      <c r="C1960" t="str">
        <v>CERRADO</v>
      </c>
      <c r="D1960" t="str">
        <v>OFICINA COMERCIAL</v>
      </c>
      <c r="E1960" t="str">
        <v>CPU</v>
      </c>
      <c r="F1960" t="str">
        <v>CPU</v>
      </c>
      <c r="G1960" t="str">
        <v>LENOVO</v>
      </c>
      <c r="H1960" t="str" xml:space="preserve">
        <v xml:space="preserve">Datos usuario_x000d_
Nombre: Miguel Angel Caicedo Angulo_x000d_
Correo: Miguel.Caicedo@cencosud.com.co_x000d_
Usuario AD: mcaicedo_x000d_
Pais: Colombia_x000d_
Ubicacion: J036 JUMBO POPAYAN CAMPANARIO_x000d_
Zona: Colombia Occidente_x000d_
Unidad de Negocio: ADM CENTRAL_x000d_
Servicio: Sistemas_x000d_
Telefono: 3176406586_x000d_
Anexo: null_x000d_
Descripcion: Buenos dias._x000d_
_x000d_
Por favor me colaboran con la autorizacion para que el tecnico de isit visite la tienda para que realice la configuracion y la asignacion del portatil enviado para el gerente de la tienda._x000d_
Nota: por favor subir al dominio con el siguiente Hostname: J036900NT102_x000d_
_x000d_
SERIE CATEGORIA TIPO MARCA MODELO_x000d_
5CG24179ML Dispositivos NOTEBOOK STANDARD HEWLETT PACKARD HP 240 G8_x000d_
</v>
      </c>
      <c r="I1960" t="str">
        <v>AHD05439:Copied from Request 12999511</v>
      </c>
      <c r="J1960" t="str">
        <v>Se solicita migración del equipo de Gerencia. Permiten el acceso al equipo donde el usuario trabaja para sacar la información en una carpeta mientras traen el pc con el cual se va a remplazar. En medio de la actividad el usuario se retira de oficina a cumplir funciones  en el área comercial. Mientras se adelanta el proceso de backup se solicita la clave de administrador para el portátil; ya dentro del equipo se procede a conectar y verificar la programación de drivers; los programas que el pc tiene preinstalados según el perfil del usuario. Se realizó la descarga del aplicativo Cencojoin para subir a dominio y se myeve a su contenedor asignado. Se ingresa con perfil local para realizar la instalación de Office; terminada se procede a buscar al usuario dentro de la tienda para que ingrese a su perfil; se realiza la autenticación del programa Teams y el acceso al correo y se descarga la documentación del usuario y se le deja en el escritorio para su posterior utilización. Se ubica equipo en su lugar y se desmonta el equipo que usuario tenía y se deja guardado en una caja sin sellar y archivado en el área de Sistemas.  Ubicado el portátil en el sitio se realiza la conexión de wifi; se realizan pruebas con funcionario de acceso a páginas; documentación; correo y navegación. Se reciben actas de entrega y retiro para firmar documentos. Equipo se entrega totalmente operativo.</v>
      </c>
      <c r="K1960">
        <v>44930</v>
      </c>
      <c r="L1960">
        <v>44931</v>
      </c>
      <c r="M1960" t="str">
        <f>TEXT(L1960,"DDDDDDD")</f>
        <v>jueves</v>
      </c>
      <c r="N1960" t="str">
        <v>J036 JUMBO POPAYAN CAMPANARIO</v>
      </c>
      <c r="O1960" t="str">
        <v>POPAYAN</v>
      </c>
      <c r="P1960" t="str">
        <f>IF(ISBLANK(O1960),"0",(VLOOKUP(O1960,REGION,2,FALSE)))</f>
        <v>OCCIDENTE</v>
      </c>
      <c r="Q1960" t="str">
        <v>DANIEL FERNANDO PAREDES ARTEAGA</v>
      </c>
      <c r="R1960">
        <f>IF(ISBLANK(Q1960),"0", VLOOKUP(Q1960,PERSONAL,2,FALSE))</f>
        <v>10301691</v>
      </c>
      <c r="S1960" t="str">
        <v>DIRECTO</v>
      </c>
      <c r="T1960">
        <v>0.375</v>
      </c>
      <c r="U1960">
        <v>0.625</v>
      </c>
      <c r="V1960">
        <f>IF(ISBLANK(T1960 ),"0",U1960-T1960)</f>
        <v>0.25</v>
      </c>
      <c r="W1960">
        <v>3</v>
      </c>
      <c r="X1960">
        <f>NETWORKDAYS(K1960,L1959)</f>
        <v>-2</v>
      </c>
      <c r="Y1960" t="str">
        <f>IF(X1960&lt;=2,"CUMPLE","NO CUMPLE")</f>
        <v>CUMPLE</v>
      </c>
    </row>
    <row r="1961" xml:space="preserve">
      <c r="A1961">
        <v>12999739</v>
      </c>
      <c r="B1961" t="str">
        <v>REQUEST</v>
      </c>
      <c r="C1961" t="str">
        <v>CERRADO</v>
      </c>
      <c r="D1961" t="str">
        <v>OFICINA COMERCIAL</v>
      </c>
      <c r="E1961" t="str">
        <v>CPU</v>
      </c>
      <c r="F1961" t="str">
        <v>CPU</v>
      </c>
      <c r="G1961" t="str">
        <v>LENOVO</v>
      </c>
      <c r="H1961" t="str" xml:space="preserve">
        <v xml:space="preserve">Buen día_x000d_
Solicito de su ayuda para configuración de portátil que llego a la tienda se debe de subir al dominio y colocarle el nombre J047900NT102_x000d_
Anexo link para descarga de la herramienta cencojoin https://gdi.cencosud.corp/soporte/cencojoin.php_x000d_
Equipo: NOTEBOOK|STANDARD_x000d_
Marca: HEWLETT PACKARD_x000d_
Modelo: HP 240 G8_x000d_
Seriales: 5CG2417980_x000d_
CONTACTO EN TIENDA : WILSON CASTIBLANCO 316 4740333</v>
      </c>
      <c r="I1961" t="str">
        <v>Jefe por favor autorizas esta llamada para configuración portátil gerente J047</v>
      </c>
      <c r="J1961" t="str">
        <v>Se recibe portátil para conectar portátil nuevo. Se solicita quitar seguridad del puerto y se realiza proceso de subir al dominio mediante herramienta cencojoin; a continuación se realiza instalación de Office 365. Se hace backup de información del equipo de escritorio al equipo portátil. Se valida configuración de aplicaciones y se realizan pruebas con el usuario quien recibe a conformidad el equipo</v>
      </c>
      <c r="K1961">
        <v>44930</v>
      </c>
      <c r="L1961">
        <v>44931</v>
      </c>
      <c r="M1961" t="str">
        <f>TEXT(L1961,"DDDDDDD")</f>
        <v>jueves</v>
      </c>
      <c r="N1961" t="str">
        <v>J047 JUMBO GIRARDOT</v>
      </c>
      <c r="O1961" t="str">
        <v>GIRARDOT</v>
      </c>
      <c r="P1961" t="str">
        <f>IF(ISBLANK(O1961),"0",(VLOOKUP(O1961,REGION,2,FALSE)))</f>
        <v>OCCIDENTE</v>
      </c>
      <c r="Q1961" t="str">
        <v>WILLIAM FERNANDO ALDANA NIÑO</v>
      </c>
      <c r="R1961">
        <f>IF(ISBLANK(Q1961),"0", VLOOKUP(Q1961,PERSONAL,2,FALSE))</f>
        <v>80148398</v>
      </c>
      <c r="S1961" t="str">
        <v>DIRECTO</v>
      </c>
      <c r="T1961">
        <v>0.5833333333333334</v>
      </c>
      <c r="U1961">
        <v>0.75</v>
      </c>
      <c r="V1961">
        <f>IF(ISBLANK(T1961 ),"0",U1961-T1961)</f>
        <v>0.16666666666666663</v>
      </c>
      <c r="W1961">
        <v>2</v>
      </c>
      <c r="X1961">
        <f>NETWORKDAYS(K1961,L1960)</f>
        <v>2</v>
      </c>
      <c r="Y1961" t="str">
        <f>IF(X1961&lt;=2,"CUMPLE","NO CUMPLE")</f>
        <v>CUMPLE</v>
      </c>
    </row>
    <row r="1962" xml:space="preserve">
      <c r="A1962">
        <v>12998339</v>
      </c>
      <c r="B1962" t="str">
        <v>INCIDENT</v>
      </c>
      <c r="C1962" t="str">
        <v>CERRADO</v>
      </c>
      <c r="D1962" t="str">
        <v>PERECEDEROS</v>
      </c>
      <c r="E1962" t="str">
        <v>PDT</v>
      </c>
      <c r="F1962" t="str">
        <v>PDT</v>
      </c>
      <c r="G1962" t="str">
        <v>HONEYWELL</v>
      </c>
      <c r="H1962" t="str" xml:space="preserve">
        <v xml:space="preserve">Datos usuario_x000d_
Nombre: Maritza Tejada Motta_x000d_
Correo: maritza.tejada@cencosud.com.co_x000d_
Usuario AD: MTejadaM_x000d_
Pais: Colombia_x000d_
Ubicacion: M179 METRO PITALITO_x000d_
Zona: Colombia Occidente_x000d_
Unidad de Negocio: Supermercados_x000d_
Servicio: Tiendas &amp; Centros de Distribucion_x000d_
Telefono: 3118128060_x000d_
Anexo: null_x000d_
Descripcion: Buenas tardes me pueden colaborar con la configuracion de la pdt asignada a la seccion de perecederos serial:2007380718 imei: 990011941289943 en el momento no permite ingresar a genesix genera mensaje de error (new....) como si no tuviera direccion ip agradezco su colaboracion._x000d_
</v>
      </c>
      <c r="I1962" t="str">
        <v>tecnico de isit visite la tienda para que realice la configuracion de genesix y si es necesario desistalar y nuevamente instalar la aplicacion para dar solucion a la novedad reportada</v>
      </c>
      <c r="J1962" t="str">
        <v>Se ubica usuario y el equipo. Se procede con la intervención del dispositivo. Se desinstala el aplicativo de Telnet y se descarga nuevamente. Se realiza configuración de teclas de función y se asegura la pda. Se realizan pruebas a satisfacción del usuario. Se procede con el cierre del ticket quedando el equipo completamente operativo y funcional.</v>
      </c>
      <c r="K1962">
        <v>44930</v>
      </c>
      <c r="L1962">
        <v>44933</v>
      </c>
      <c r="M1962" t="str">
        <f>TEXT(L1962,"DDDDDDD")</f>
        <v>sábado</v>
      </c>
      <c r="N1962" t="str">
        <v>M179 METRO PITALITO</v>
      </c>
      <c r="O1962" t="str">
        <v>PITALITO</v>
      </c>
      <c r="P1962" t="str">
        <f>IF(ISBLANK(O1962),"0",(VLOOKUP(O1962,REGION,2,FALSE)))</f>
        <v>OCCIDENTE</v>
      </c>
      <c r="Q1962" t="str">
        <v>EMERSON PALACIOS MARTINEZ</v>
      </c>
      <c r="R1962">
        <f>IF(ISBLANK(Q1962),"0", VLOOKUP(Q1962,PERSONAL,2,FALSE))</f>
        <v>13723524</v>
      </c>
      <c r="S1962" t="str">
        <v>ALIADO</v>
      </c>
      <c r="T1962">
        <v>0.3333333333333333</v>
      </c>
      <c r="U1962">
        <v>0.3611111111111111</v>
      </c>
      <c r="V1962">
        <f>IF(ISBLANK(T1962 ),"0",U1962-T1962)</f>
        <v>0.02777777777777779</v>
      </c>
      <c r="W1962">
        <v>1</v>
      </c>
      <c r="X1962">
        <f>NETWORKDAYS(K1962,L1961)</f>
        <v>2</v>
      </c>
      <c r="Y1962" t="str">
        <f>IF(X1962&lt;=2,"CUMPLE","NO CUMPLE")</f>
        <v>CUMPLE</v>
      </c>
    </row>
    <row r="1963" xml:space="preserve">
      <c r="A1963">
        <v>12999511</v>
      </c>
      <c r="B1963" t="str">
        <v>REQUEST</v>
      </c>
      <c r="C1963" t="str">
        <v>CERRADO</v>
      </c>
      <c r="D1963" t="str">
        <v>OFICINA COMERCIAL</v>
      </c>
      <c r="E1963" t="str">
        <v>CPU</v>
      </c>
      <c r="F1963" t="str">
        <v>CPU</v>
      </c>
      <c r="G1963" t="str">
        <v>LENOVO</v>
      </c>
      <c r="H1963"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Buenos dias._x000d_
_x000d_
Por favor me colaboran con la autorizacion para que el tecnico de isit visite la tienda para que realice la configuracion y la asignacion del portatil enviado para el gerente de la tienda._x000d_
Nota: por favor subir al dominio con el siguiente Hostname: M179900NT101._x000d_
_x000d_
SERIE CATEGORIA TIPO MARCA MODELO_x000d_
5CG241797Z Dispositivos NOTEBOOK STANDARD HEWLETT PACKARD HP 240 G8_x000d_
_x000d_
_x000d_
Gracias._x000d_
AREA EN DONDE SE UBICA EL EQUIPO : Oficina Comercial</v>
      </c>
      <c r="I1963" t="str">
        <v>Buenos días: Me ayudas con esta solicitud</v>
      </c>
      <c r="J1963" t="str">
        <v>Se recibe portátil para cambio y se procede con la intervención del dispositivo. Se cambia el nombre del equipo y se reinicia. Se sube el equipo a la wlan11 con la respectiva validación del usuario con sus credenciales. De igual forma se procede a habilitar el punto de red donde se encontraba el desktop. Se procede con la instalación del office el cual viene con su respectiva licencia. Se realizan las demás configuraciones de perfilamiento del usuario. Se saca backup del equipo anterior y se pasa el backup al equipo laptop. El usuario realiza las respectivas pruebas a conformidad. Se desconecta el anterior equipo y se deja embalado. Se da por finalizada la actividad quedando completamente operativo el equipo.</v>
      </c>
      <c r="K1963">
        <v>44930</v>
      </c>
      <c r="L1963">
        <v>44933</v>
      </c>
      <c r="M1963" t="str">
        <f>TEXT(L1963,"DDDDDDD")</f>
        <v>sábado</v>
      </c>
      <c r="N1963" t="str">
        <v>M179 METRO PITALITO</v>
      </c>
      <c r="O1963" t="str">
        <v>PITALITO</v>
      </c>
      <c r="P1963" t="str">
        <f>IF(ISBLANK(O1963),"0",(VLOOKUP(O1963,REGION,2,FALSE)))</f>
        <v>OCCIDENTE</v>
      </c>
      <c r="Q1963" t="str">
        <v>EMERSON PALACIOS MARTINEZ</v>
      </c>
      <c r="R1963">
        <f>IF(ISBLANK(Q1963),"0", VLOOKUP(Q1963,PERSONAL,2,FALSE))</f>
        <v>13723524</v>
      </c>
      <c r="S1963" t="str">
        <v>ALIADO</v>
      </c>
      <c r="T1963">
        <v>0.3611111111111111</v>
      </c>
      <c r="U1963">
        <v>0.5277777777777778</v>
      </c>
      <c r="V1963">
        <f>IF(ISBLANK(T1963 ),"0",U1963-T1963)</f>
        <v>0.16666666666666669</v>
      </c>
      <c r="W1963">
        <v>2</v>
      </c>
      <c r="X1963">
        <f>NETWORKDAYS(K1963,L1962)</f>
        <v>3</v>
      </c>
      <c r="Y1963" t="str">
        <f>IF(X1963&lt;=2,"CUMPLE","NO CUMPLE")</f>
        <v>NO CUMPLE</v>
      </c>
    </row>
    <row r="1964">
      <c r="A1964" t="str">
        <v>ACOMPAÑAMIENTO</v>
      </c>
      <c r="B1964" t="str">
        <v>ACOMPAÑAMIENTO</v>
      </c>
      <c r="C1964" t="str">
        <v>CERRADO</v>
      </c>
      <c r="D1964" t="str">
        <v>LINEAL DE CAJAS</v>
      </c>
      <c r="E1964" t="str">
        <v>ACOMPAÑAMIENTO</v>
      </c>
      <c r="F1964" t="str">
        <v>ACOMPAÑAMIENTO</v>
      </c>
      <c r="G1964" t="str">
        <v>ACOMPAÑAMIENTO</v>
      </c>
      <c r="H1964" t="str">
        <v>Se solicita acompañamiento en tienda para apoyo en revisión de falla que se está presentando por intermitencia en los datafonos de Credibanco y Redeban</v>
      </c>
      <c r="I1964" t="str">
        <v>Se solicita acompañamiento en tienda para apoyo en revisión de falla que se está presentando por intermitencia en los datafonos de Credibanco y Redeban</v>
      </c>
      <c r="J1964" t="str">
        <v>Se realiza acompañamiento en sitio para realizar revisiones y pruebas</v>
      </c>
      <c r="K1964">
        <v>44931</v>
      </c>
      <c r="L1964">
        <v>44931</v>
      </c>
      <c r="M1964" t="str">
        <f>TEXT(L1964,"DDDDDDD")</f>
        <v>jueves</v>
      </c>
      <c r="N1964" t="str">
        <v>J126 JUMBO SAN SILVESTRE</v>
      </c>
      <c r="O1964" t="str">
        <v>BARRANCABERMEJA</v>
      </c>
      <c r="P1964" t="str">
        <f>IF(ISBLANK(O1964),"0",(VLOOKUP(O1964,REGION,2,FALSE)))</f>
        <v>ORIENTE</v>
      </c>
      <c r="Q1964" t="str">
        <v>LUIS CARLOS ROJAS ACOSTA</v>
      </c>
      <c r="R1964">
        <f>IF(ISBLANK(Q1964),"0", VLOOKUP(Q1964,PERSONAL,2,FALSE))</f>
        <v>1096188137</v>
      </c>
      <c r="S1964" t="str">
        <v>DIRECTO</v>
      </c>
      <c r="T1964">
        <v>0.2916666666666667</v>
      </c>
      <c r="U1964">
        <v>0.75</v>
      </c>
      <c r="V1964">
        <f>IF(ISBLANK(T1964 ),"0",U1964-T1964)</f>
        <v>0.4583333333333333</v>
      </c>
      <c r="W1964">
        <v>4</v>
      </c>
      <c r="X1964">
        <f>NETWORKDAYS(K1964,L1963)</f>
        <v>2</v>
      </c>
      <c r="Y1964" t="str">
        <f>IF(X1964&lt;=2,"CUMPLE","NO CUMPLE")</f>
        <v>CUMPLE</v>
      </c>
    </row>
    <row r="1965" xml:space="preserve">
      <c r="A1965">
        <v>12926978</v>
      </c>
      <c r="B1965" t="str">
        <v>REQUEST</v>
      </c>
      <c r="C1965" t="str">
        <v>CERRADO</v>
      </c>
      <c r="D1965" t="str">
        <v>PISO DE VENTA</v>
      </c>
      <c r="E1965" t="str">
        <v>VERIFICADOR</v>
      </c>
      <c r="F1965" t="str">
        <v>VERIFICADOR</v>
      </c>
      <c r="G1965" t="str">
        <v>NEWLAND</v>
      </c>
      <c r="H1965"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 se presenta novedad con los (3) tres verificadores de precio: el del pasillo de papel higienico; carnes frias y licores. Los cuales no leen el codigo de barras de los productos._x000d_
</v>
      </c>
      <c r="I1965" t="str" xml:space="preserve">
        <v xml:space="preserve">Llega activo solicitado._x000d_
VERIFICADOR DE PRECIOS NEWLAND NQ1000 | Nº SERIE: NQ2CAJ000076_x000d_
Equipo a impactar:_x000d_
VERIFICADOR DE PRECIOS NEWLAND NQ1000 | Nº SERIE: NQ2C8H000240_x000d_
Realizar configuración y entregar operativo.</v>
      </c>
      <c r="J1965" t="str">
        <v>Se realiza configuración e instalación de verificador de precios en zona de licores; se realiza la configuración y pruebas de correcto funcionamiento; entregando equipo funcional a personal encargado de la tienda. Serial instalado : NQ2CAH000938. Se firma acta de entrega</v>
      </c>
      <c r="K1965">
        <v>44931</v>
      </c>
      <c r="L1965">
        <v>44932</v>
      </c>
      <c r="M1965" t="str">
        <f>TEXT(L1965,"DDDDDDD")</f>
        <v>viernes</v>
      </c>
      <c r="N1965" t="str">
        <v>M183 METRO SAN GIL</v>
      </c>
      <c r="O1965" t="str">
        <v>SAN GIL</v>
      </c>
      <c r="P1965" t="str">
        <f>IF(ISBLANK(O1965),"0",(VLOOKUP(O1965,REGION,2,FALSE)))</f>
        <v>ORIENTE</v>
      </c>
      <c r="Q1965" t="str">
        <v>GERMAN ARCINIEGAS CARREÑO</v>
      </c>
      <c r="R1965">
        <f>IF(ISBLANK(Q1965),"0", VLOOKUP(Q1965,PERSONAL,2,FALSE))</f>
        <v>1098743407</v>
      </c>
      <c r="S1965" t="str">
        <v>DIRECTO</v>
      </c>
      <c r="T1965">
        <v>0.3333333333333333</v>
      </c>
      <c r="U1965">
        <v>0.4583333333333333</v>
      </c>
      <c r="V1965">
        <f>IF(ISBLANK(T1965 ),"0",U1965-T1965)</f>
        <v>0.125</v>
      </c>
      <c r="W1965">
        <v>2</v>
      </c>
      <c r="X1965">
        <f>NETWORKDAYS(K1965,L1964)</f>
        <v>1</v>
      </c>
      <c r="Y1965" t="str">
        <f>IF(X1965&lt;=2,"CUMPLE","NO CUMPLE")</f>
        <v>CUMPLE</v>
      </c>
    </row>
    <row r="1966">
      <c r="A1966" t="str">
        <v>ACOMPAÑAMIENTO</v>
      </c>
      <c r="B1966" t="str">
        <v>ACOMPAÑAMIENTO</v>
      </c>
      <c r="C1966" t="str">
        <v>CERRADO</v>
      </c>
      <c r="D1966" t="str">
        <v>LINEAL DE CAJAS</v>
      </c>
      <c r="E1966" t="str">
        <v>ACOMPAÑAMIENTO</v>
      </c>
      <c r="F1966" t="str">
        <v>ACOMPAÑAMIENTO</v>
      </c>
      <c r="G1966" t="str">
        <v>ACOMPAÑAMIENTO</v>
      </c>
      <c r="H1966" t="str">
        <v>Se solicita acompañamiento en tienda para apoyo en revisión de falla que se está presentando por intermitencia en los datafonos de Credibanco y Redeban</v>
      </c>
      <c r="I1966" t="str">
        <v>Se solicita acompañamiento en tienda para apoyo en revisión de falla que se está presentando por intermitencia en los datafonos de Credibanco y Redeban</v>
      </c>
      <c r="J1966" t="str">
        <v>Se realiza acompañamiento en sitio para realizar revisiones y pruebas</v>
      </c>
      <c r="K1966">
        <v>44932</v>
      </c>
      <c r="L1966">
        <v>44932</v>
      </c>
      <c r="M1966" t="str">
        <f>TEXT(L1966,"DDDDDDD")</f>
        <v>viernes</v>
      </c>
      <c r="N1966" t="str">
        <v>J126 JUMBO SAN SILVESTRE</v>
      </c>
      <c r="O1966" t="str">
        <v>BARRANCABERMEJA</v>
      </c>
      <c r="P1966" t="str">
        <f>IF(ISBLANK(O1966),"0",(VLOOKUP(O1966,REGION,2,FALSE)))</f>
        <v>ORIENTE</v>
      </c>
      <c r="Q1966" t="str">
        <v>LUIS CARLOS ROJAS ACOSTA</v>
      </c>
      <c r="R1966">
        <f>IF(ISBLANK(Q1966),"0", VLOOKUP(Q1966,PERSONAL,2,FALSE))</f>
        <v>1096188137</v>
      </c>
      <c r="S1966" t="str">
        <v>DIRECTO</v>
      </c>
      <c r="T1966">
        <v>0.2916666666666667</v>
      </c>
      <c r="U1966">
        <v>0.75</v>
      </c>
      <c r="V1966">
        <f>IF(ISBLANK(T1966 ),"0",U1966-T1966)</f>
        <v>0.4583333333333333</v>
      </c>
      <c r="W1966">
        <v>4</v>
      </c>
      <c r="X1966">
        <f>NETWORKDAYS(K1966,L1965)</f>
        <v>1</v>
      </c>
      <c r="Y1966" t="str">
        <f>IF(X1966&lt;=2,"CUMPLE","NO CUMPLE")</f>
        <v>CUMPLE</v>
      </c>
    </row>
    <row r="1967" xml:space="preserve">
      <c r="A1967">
        <v>12996056</v>
      </c>
      <c r="B1967" t="str">
        <v>REQUEST</v>
      </c>
      <c r="C1967" t="str">
        <v>CERRADO</v>
      </c>
      <c r="D1967" t="str">
        <v>LINEAL DE CAJAS</v>
      </c>
      <c r="E1967" t="str">
        <v>POS</v>
      </c>
      <c r="F1967" t="str">
        <v>POS</v>
      </c>
      <c r="G1967" t="str">
        <v>WINCOR</v>
      </c>
      <c r="H1967" t="str" xml:space="preserve">
        <v xml:space="preserve">Datos usuario_x000d_
Nombre: Alily Castilla Castaneda_x000d_
Correo: Alily.CastillaCastaneda@cencosud.com.co_x000d_
Usuario AD: AliCasti_x000d_
Pais: Colombia_x000d_
Ubicacion: M195 METRO SANTA LUCIA_x000d_
Zona: Colombia Bogota_x000d_
Unidad de Negocio: METRO_x000d_
Servicio: null_x000d_
Telefono: 3209753836_x000d_
Anexo: 3209753836_x000d_
Descripcion: buenas noches:_x000d_
me colaboran con la pos NO.11 se encuentra apagada y no reacciona.</v>
      </c>
      <c r="I1967" t="str" xml:space="preserve">
        <v xml:space="preserve">Solicito de su ayuda para revisar la pos 11 se encuentra apaga y no prende se revisó con la coordinadora Alily Castilla pero la novedad continua; por favor revisar fuente de poder cable de poder y verificar la board si tiene condensadores averiados si no se logra solucionar en sitio dar un diagnóstico._x000d_
Activo: POS_x000d_
Marca: WINCOR_x000d_
Modelo: BEETLE-M_x000d_
Serial: 6498720685_x000d_
Contacto en tienda Alily Castilla 320 9753836</v>
      </c>
      <c r="J1967" t="str">
        <v>Se realiza revisión de la POS; se encuentran cables desconectados por lo que se procede a realizar la conexión de los mismos en los puertos correspondientes. La pos genera unos pitidos al encender y sigue sin dar imagen por lo que se realiza una revisión interna revisando conexiones y haciendo limpieza de memorias y sockets. Se enciende pos y carga correctamente sistema. Se ingresa con usuario para realizar pruebas y funciona correctamente. Se entrega pos operativa</v>
      </c>
      <c r="K1967">
        <v>44932</v>
      </c>
      <c r="L1967">
        <v>44936</v>
      </c>
      <c r="M1967" t="str">
        <f>TEXT(L1967,"DDDDDDD")</f>
        <v>martes</v>
      </c>
      <c r="N1967" t="str">
        <v>M195 METRO SANTA LUCIA</v>
      </c>
      <c r="O1967" t="str">
        <v>NEIVA</v>
      </c>
      <c r="P1967" t="str">
        <f>IF(ISBLANK(O1967),"0",(VLOOKUP(O1967,REGION,2,FALSE)))</f>
        <v>OCCIDENTE</v>
      </c>
      <c r="Q1967" t="str">
        <v>WILLIAM FERNANDO ALDANA NIÑO</v>
      </c>
      <c r="R1967">
        <f>IF(ISBLANK(Q1967),"0", VLOOKUP(Q1967,PERSONAL,2,FALSE))</f>
        <v>80148398</v>
      </c>
      <c r="S1967" t="str">
        <v>DIRECTO</v>
      </c>
      <c r="T1967">
        <v>0.4583333333333333</v>
      </c>
      <c r="U1967">
        <v>0.5208333333333334</v>
      </c>
      <c r="V1967">
        <f>IF(ISBLANK(T1967 ),"0",U1967-T1967)</f>
        <v>0.06250000000000006</v>
      </c>
      <c r="W1967">
        <v>1</v>
      </c>
      <c r="X1967">
        <f>NETWORKDAYS(K1967,L1966)</f>
        <v>1</v>
      </c>
      <c r="Y1967" t="str">
        <f>IF(X1967&lt;=2,"CUMPLE","NO CUMPLE")</f>
        <v>CUMPLE</v>
      </c>
    </row>
    <row r="1968">
      <c r="A1968" t="str">
        <v>ACOMPAÑAMIENTO</v>
      </c>
      <c r="B1968" t="str">
        <v>ACOMPAÑAMIENTO</v>
      </c>
      <c r="C1968" t="str">
        <v>CERRADO</v>
      </c>
      <c r="D1968" t="str">
        <v>LINEAL DE CAJAS</v>
      </c>
      <c r="E1968" t="str">
        <v>ACOMPAÑAMIENTO</v>
      </c>
      <c r="F1968" t="str">
        <v>ACOMPAÑAMIENTO</v>
      </c>
      <c r="G1968" t="str">
        <v>ACOMPAÑAMIENTO</v>
      </c>
      <c r="H1968" t="str">
        <v>Se solicita acompañamiento en tienda para apoyo en revisión de falla que se está presentando por intermitencia en los datafonos de Credibanco y Redeban</v>
      </c>
      <c r="I1968" t="str">
        <v>Se solicita acompañamiento en tienda para apoyo en revisión de falla que se está presentando por intermitencia en los datafonos de Credibanco y Redeban</v>
      </c>
      <c r="J1968" t="str">
        <v>Se realiza acompañamiento en sitio para realizar revisiones y pruebas</v>
      </c>
      <c r="K1968">
        <v>44936</v>
      </c>
      <c r="L1968">
        <v>44936</v>
      </c>
      <c r="M1968" t="str">
        <f>TEXT(L1968,"DDDDDDD")</f>
        <v>martes</v>
      </c>
      <c r="N1968" t="str">
        <v>J126 JUMBO SAN SILVESTRE</v>
      </c>
      <c r="O1968" t="str">
        <v>BARRANCABERMEJA</v>
      </c>
      <c r="P1968" t="str">
        <f>IF(ISBLANK(O1968),"0",(VLOOKUP(O1968,REGION,2,FALSE)))</f>
        <v>ORIENTE</v>
      </c>
      <c r="Q1968" t="str">
        <v>LUIS CARLOS ROJAS ACOSTA</v>
      </c>
      <c r="R1968">
        <f>IF(ISBLANK(Q1968),"0", VLOOKUP(Q1968,PERSONAL,2,FALSE))</f>
        <v>1096188137</v>
      </c>
      <c r="S1968" t="str">
        <v>DIRECTO</v>
      </c>
      <c r="T1968">
        <v>0.5833333333333334</v>
      </c>
      <c r="U1968">
        <v>0.7916666666666666</v>
      </c>
      <c r="V1968">
        <f>IF(ISBLANK(T1968 ),"0",U1968-T1968)</f>
        <v>0.20833333333333326</v>
      </c>
      <c r="W1968">
        <v>3</v>
      </c>
      <c r="X1968">
        <f>NETWORKDAYS(K1968,L1967)</f>
        <v>1</v>
      </c>
      <c r="Y1968" t="str">
        <f>IF(X1968&lt;=2,"CUMPLE","NO CUMPLE")</f>
        <v>CUMPLE</v>
      </c>
    </row>
    <row r="1969" xml:space="preserve">
      <c r="A1969">
        <v>13011837</v>
      </c>
      <c r="B1969" t="str">
        <v>REQUEST</v>
      </c>
      <c r="C1969" t="str">
        <v>CERRADO</v>
      </c>
      <c r="D1969" t="str">
        <v>TIENDA</v>
      </c>
      <c r="E1969" t="str">
        <v>BALANZA</v>
      </c>
      <c r="F1969" t="str">
        <v>COLGANTE</v>
      </c>
      <c r="G1969" t="str">
        <v>METTLER</v>
      </c>
      <c r="H1969" t="str" xml:space="preserve">
        <v xml:space="preserve">Datos usuario_x000d_
Nombre: Juan Fernando Castro Rodriguez_x000d_
Correo: fernando.castrorodriguez@cencosud.com.co_x000d_
Usuario AD: jfcrodri_x000d_
Pais: Colombia_x000d_
Ubicacion: M077 METRO ZIPAQUIRA_x000d_
Zona: Colombia Bogota_x000d_
Unidad de Negocio: ADM CENTRAL_x000d_
Servicio: Administracion Central_x000d_
Telefono: 3176563553_x000d_
Anexo: null_x000d_
Descripcion: se solicita la reviscion de las siguientes balanzas que este con la configuracion adecuada para ser certificadas por la entidad CVM el dia 11 de enero en la tienda metro zipaquira._x000d_
_x000d_
Se solicita que la personal de ISIT este en la tienda 8 am._x000d_
_x000d_
equipos a revision_x000d_
serial_equipo_x000d_
F16M02378_x000d_
C011150965_x000d_
C014261908_x000d_
C011150966_x000d_
_x000d_
Area donde su ubica la balanza: perecederos y linea</v>
      </c>
      <c r="I1969" t="str" xml:space="preserve">
        <v xml:space="preserve">Transfer Assignee from '' to 'Espinosa Rodriguez; Jamir Leandro '_x000d_
Transfer Group from 'Soporte_Onsite_BOGOTA' to 'Soporte_Onsite_REG_Remoto_SM Colombia</v>
      </c>
      <c r="J1969" t="str">
        <v>Se realizo la revisión de cada una de las balanzas; las balanzas de carnes y pescado se encuentran descalibradas. Se realizo la calibración de cada una y se dejan operativas. Se espera que llegue el personal de CVM para realizar la respectica certificación. Una vez llegan relizan las respectivas verificaciones y certificaciones. Todas las balanzas quedan operativas.</v>
      </c>
      <c r="K1969">
        <v>44936</v>
      </c>
      <c r="L1969">
        <v>44937</v>
      </c>
      <c r="M1969" t="str">
        <f>TEXT(L1969,"DDDDDDD")</f>
        <v>miércoles</v>
      </c>
      <c r="N1969" t="str">
        <v>M077 METRO ZIPAQUIRA</v>
      </c>
      <c r="O1969" t="str">
        <v>ZIPAQUIRA</v>
      </c>
      <c r="P1969" t="str">
        <f>IF(ISBLANK(O1969),"0",(VLOOKUP(O1969,REGION,2,FALSE)))</f>
        <v>BOGOTA</v>
      </c>
      <c r="Q1969" t="str">
        <v>ALEXANDER CASTILLO SOTELO</v>
      </c>
      <c r="R1969">
        <f>IF(ISBLANK(Q1969),"0", VLOOKUP(Q1969,PERSONAL,2,FALSE))</f>
        <v>80216449</v>
      </c>
      <c r="S1969" t="str">
        <v>ALIADO</v>
      </c>
      <c r="T1969">
        <v>0.3125</v>
      </c>
      <c r="U1969">
        <v>0.4375</v>
      </c>
      <c r="V1969">
        <f>IF(ISBLANK(T1969 ),"0",U1969-T1969)</f>
        <v>0.125</v>
      </c>
      <c r="W1969">
        <v>2</v>
      </c>
      <c r="X1969">
        <f>NETWORKDAYS(K1969,L1968)</f>
        <v>1</v>
      </c>
      <c r="Y1969" t="str">
        <f>IF(X1969&lt;=2,"CUMPLE","NO CUMPLE")</f>
        <v>CUMPLE</v>
      </c>
    </row>
    <row r="1970">
      <c r="A1970" t="str">
        <v>ACOMPAÑAMIENTO</v>
      </c>
      <c r="B1970" t="str">
        <v>ACOMPAÑAMIENTO</v>
      </c>
      <c r="C1970" t="str">
        <v>CERRADO</v>
      </c>
      <c r="D1970" t="str">
        <v>LINEAL DE CAJAS</v>
      </c>
      <c r="E1970" t="str">
        <v>ACOMPAÑAMIENTO</v>
      </c>
      <c r="F1970" t="str">
        <v>ACOMPAÑAMIENTO</v>
      </c>
      <c r="G1970" t="str">
        <v>ACOMPAÑAMIENTO</v>
      </c>
      <c r="H1970" t="str">
        <v>Se solicita acompañamiento en tienda para apoyo en revisión de falla que se está presentando por intermitencia en los datafonos de Credibanco y Redeban</v>
      </c>
      <c r="I1970" t="str">
        <v>Se solicita acompañamiento en tienda para apoyo en revisión de falla que se está presentando por intermitencia en los datafonos de Credibanco y Redeban</v>
      </c>
      <c r="J1970" t="str">
        <v>Se realiza acompañamiento en sitio para realizar revisiones y pruebas</v>
      </c>
      <c r="K1970">
        <v>44937</v>
      </c>
      <c r="L1970">
        <v>44937</v>
      </c>
      <c r="M1970" t="str">
        <f>TEXT(L1970,"DDDDDDD")</f>
        <v>miércoles</v>
      </c>
      <c r="N1970" t="str">
        <v>J126 JUMBO SAN SILVESTRE</v>
      </c>
      <c r="O1970" t="str">
        <v>BARRANCABERMEJA</v>
      </c>
      <c r="P1970" t="str">
        <f>IF(ISBLANK(O1970),"0",(VLOOKUP(O1970,REGION,2,FALSE)))</f>
        <v>ORIENTE</v>
      </c>
      <c r="Q1970" t="str">
        <v>LUIS CARLOS ROJAS ACOSTA</v>
      </c>
      <c r="R1970">
        <f>IF(ISBLANK(Q1970),"0", VLOOKUP(Q1970,PERSONAL,2,FALSE))</f>
        <v>1096188137</v>
      </c>
      <c r="S1970" t="str">
        <v>DIRECTO</v>
      </c>
      <c r="T1970">
        <v>0.3333333333333333</v>
      </c>
      <c r="U1970">
        <v>0.5</v>
      </c>
      <c r="V1970">
        <f>IF(ISBLANK(T1970 ),"0",U1970-T1970)</f>
        <v>0.16666666666666669</v>
      </c>
      <c r="W1970">
        <v>2</v>
      </c>
      <c r="X1970">
        <f>NETWORKDAYS(K1970,L1969)</f>
        <v>1</v>
      </c>
      <c r="Y1970" t="str">
        <f>IF(X1970&lt;=2,"CUMPLE","NO CUMPLE")</f>
        <v>CUMPLE</v>
      </c>
    </row>
    <row r="1971" xml:space="preserve">
      <c r="A1971">
        <v>13015471</v>
      </c>
      <c r="B1971" t="str">
        <v>SIMEL</v>
      </c>
      <c r="C1971" t="str">
        <v>CERRADO</v>
      </c>
      <c r="D1971" t="str">
        <v>LINEAL DE CAJAS</v>
      </c>
      <c r="E1971" t="str">
        <v>BALANZA</v>
      </c>
      <c r="F1971" t="str">
        <v>MESA</v>
      </c>
      <c r="G1971" t="str">
        <v>METTLER</v>
      </c>
      <c r="H1971" t="str" xml:space="preserve">
        <v xml:space="preserve">Buenas tardes: La balanza con los siguientes datos en la certificación de la tienda ha quedado en NO CONFORME por que presenta una fractura en su precinto._x000d_
_x000d_
Marca mettler Toledo_x000d_
Modelo 8442_x000d_
Serial:B644221260_x000d_
NII:B83833_x000d_
FECHA 23/01/2019</v>
      </c>
      <c r="I1971" t="str" xml:space="preserve">
        <v xml:space="preserve">Buenas tardes: Me pueden ayudar con la reparación de una balanza de linea de cajas que quedo en NO CONFORME por fractuda del precinto._x000d_
Los datos del equipo son:_x000d_
Marca mettler Toledo_x000d_
Modelo 8442_x000d_
Serial:B644221260_x000d_
NII:B83833_x000d_
FECHA 23/01/2019_x000d_
Se solicita reparación con precinto tipo guaya._x000d_
quedo atento.</v>
      </c>
      <c r="J1971" t="str">
        <v>Se realiza revisión de balanza ya que el precinto que se encontraba instalado estaba roto y no pasó certificación de CVM. Se revisa calibración y se encuentra correcta; marcando pesos de acuerdo a masas de calibración. Se instala precinto 7380000000279</v>
      </c>
      <c r="K1971">
        <v>44937</v>
      </c>
      <c r="L1971">
        <v>44937</v>
      </c>
      <c r="M1971" t="str">
        <f>TEXT(L1971,"DDDDDDD")</f>
        <v>miércoles</v>
      </c>
      <c r="N1971" t="str">
        <v>J023 JUMBO DE LA 65</v>
      </c>
      <c r="O1971" t="str">
        <v>MEDELLIN</v>
      </c>
      <c r="P1971" t="str">
        <f>IF(ISBLANK(O1971),"0",(VLOOKUP(O1971,REGION,2,FALSE)))</f>
        <v>CENTRO</v>
      </c>
      <c r="Q1971" t="str">
        <v xml:space="preserve">LUIS FERNANDO PALACIOS CÓRDOBA   </v>
      </c>
      <c r="R1971">
        <f>IF(ISBLANK(Q1971),"0", VLOOKUP(Q1971,PERSONAL,2,FALSE))</f>
        <v>1028030888</v>
      </c>
      <c r="S1971" t="str">
        <v>DIRECTO</v>
      </c>
      <c r="T1971">
        <v>0</v>
      </c>
      <c r="U1971">
        <v>0</v>
      </c>
      <c r="V1971">
        <v>0</v>
      </c>
      <c r="W1971">
        <v>0</v>
      </c>
      <c r="X1971">
        <f>NETWORKDAYS(K1971,L1970)</f>
        <v>1</v>
      </c>
      <c r="Y1971" t="str">
        <f>IF(X1971&lt;=2,"CUMPLE","NO CUMPLE")</f>
        <v>CUMPLE</v>
      </c>
    </row>
    <row r="1972" xml:space="preserve">
      <c r="A1972">
        <v>13005147</v>
      </c>
      <c r="B1972" t="str">
        <v>INCIDENT</v>
      </c>
      <c r="C1972" t="str">
        <v>CERRADO</v>
      </c>
      <c r="D1972" t="str">
        <v>PGC</v>
      </c>
      <c r="E1972" t="str">
        <v>PDA</v>
      </c>
      <c r="F1972" t="str">
        <v>PDA</v>
      </c>
      <c r="G1972" t="str">
        <v>HONEYWELL</v>
      </c>
      <c r="H1972" t="str" xml:space="preserve">
        <v xml:space="preserve">Datos usuario_x000d_
Nombre: Rosa Angela Zabala Montiel_x000d_
Correo: Angela.Zabala@cencosud.com.co_x000d_
Usuario AD: RAZabala_x000d_
Pais: Colombia_x000d_
Ubicacion: J047 JUMBO GIRARDOT_x000d_
Zona: Colombia Occidente_x000d_
Unidad de Negocio: JUMBO_x000d_
Servicio: Tiendas &amp; Centros de Distribucion_x000d_
Telefono: 3222169129_x000d_
Anexo: 8872700_x000d_
Descripcion: Buen dia_x000d_
me ayudan para la verificacion del pda serial 20073B055E; ya que cuando se va a cargar no recibe carga hay que sostenerle el cable de carga para que cargue ; dañada el tren de carga_x000d_
Seccion de la tienda en donde se ubica la PDT o usuario: pgc</v>
      </c>
      <c r="I1972" t="str">
        <v>jefe por favor me colabora con la autorizacion de esta llamada para que el tecnico de isit visite la tienda para la validacion fisica de la pdt</v>
      </c>
      <c r="J1972" t="str">
        <v>Se realiza revisión del área de PGC que se encuentra con problemas de carga; se revisa puerto de carga y se evidencia suciedad; se realiza limpieza del puerto; se verifica con el cargador original de la pda y se pone a pruebas durante un tiempo y la pda recibe carga correctamente. Se entrega pda funcional</v>
      </c>
      <c r="K1972">
        <v>44937</v>
      </c>
      <c r="L1972">
        <v>44938</v>
      </c>
      <c r="M1972" t="str">
        <f>TEXT(L1972,"DDDDDDD")</f>
        <v>jueves</v>
      </c>
      <c r="N1972" t="str">
        <v>J047 JUMBO GIRARDOT</v>
      </c>
      <c r="O1972" t="str">
        <v>GIRARDOT</v>
      </c>
      <c r="P1972" t="str">
        <f>IF(ISBLANK(O1972),"0",(VLOOKUP(O1972,REGION,2,FALSE)))</f>
        <v>OCCIDENTE</v>
      </c>
      <c r="Q1972" t="str">
        <v>RAFAEL ARDILA PUENTES</v>
      </c>
      <c r="R1972">
        <f>IF(ISBLANK(Q1972),"0", VLOOKUP(Q1972,PERSONAL,2,FALSE))</f>
        <v>1018419858</v>
      </c>
      <c r="S1972" t="str">
        <v>ALIADO</v>
      </c>
      <c r="T1972">
        <v>0.5416666666666666</v>
      </c>
      <c r="U1972">
        <v>0.5833333333333334</v>
      </c>
      <c r="V1972">
        <f>IF(ISBLANK(T1972 ),"0",U1972-T1972)</f>
        <v>0.04166666666666674</v>
      </c>
      <c r="W1972">
        <v>1</v>
      </c>
      <c r="X1972">
        <f>NETWORKDAYS(K1972,L1971)</f>
        <v>1</v>
      </c>
      <c r="Y1972" t="str">
        <f>IF(X1972&lt;=2,"CUMPLE","NO CUMPLE")</f>
        <v>CUMPLE</v>
      </c>
    </row>
    <row r="1973" xml:space="preserve">
      <c r="A1973">
        <v>13005400</v>
      </c>
      <c r="B1973" t="str">
        <v>INCIDENT</v>
      </c>
      <c r="C1973" t="str">
        <v>CERRADO</v>
      </c>
      <c r="D1973" t="str">
        <v>LINEAL DE CAJAS</v>
      </c>
      <c r="E1973" t="str">
        <v>POS</v>
      </c>
      <c r="F1973" t="str">
        <v>POS</v>
      </c>
      <c r="G1973" t="str">
        <v>WINCOR</v>
      </c>
      <c r="H1973"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8872700_x000d_
Descripcion: POR FAVOR ME COLABORA PARA VALIDAR LA POS 11 DOMICILIOS DE LA TIENDA JUMGO GIRARDOT YA QUE EL AUXILIAR DE CAJA SE FUE INGRESAR Y QUEDO EN EL VISOR DEL CAJERO CERRAR GAVETA; SE VALIDA CONEXION DE CABLES DE LA POS PERO ESTA SIGUE IGUAL. QUEDO ATENTO A COMENTARIOS. LA POS EL DIA DE HOY REALIZA VENTA Y SE NECESITA ESTAR ARRIBA PARA EL CIERRE DE LA TIENDA._x000d_
Numero de inventario si se tiene: 011_x000d_
Numero de caja: 011</v>
      </c>
      <c r="I1973" t="str">
        <v>Jefe su autorizacion para envio del tecnico ya que la pos se encuentra en fuera de linea</v>
      </c>
      <c r="J1973" t="str">
        <v>Se realiza revisión de la pos 11 de domicilios y se evidencia que no da video. Se procede a realizar diagnostico y se encuentra la board en mal estado físico y electrónico; condensadores soplados y con oxido. Se pone a pruebas y al momento de hacer booteo la pos se reinicia. Para dar solución se debe realizar cambio por pos funcional; ya que la actual se encuentra en muy mal estado</v>
      </c>
      <c r="K1973">
        <v>44937</v>
      </c>
      <c r="L1973">
        <v>44938</v>
      </c>
      <c r="M1973" t="str">
        <f>TEXT(L1973,"DDDDDDD")</f>
        <v>jueves</v>
      </c>
      <c r="N1973" t="str">
        <v>J047 JUMBO GIRARDOT</v>
      </c>
      <c r="O1973" t="str">
        <v>GIRARDOT</v>
      </c>
      <c r="P1973" t="str">
        <f>IF(ISBLANK(O1973),"0",(VLOOKUP(O1973,REGION,2,FALSE)))</f>
        <v>OCCIDENTE</v>
      </c>
      <c r="Q1973" t="str">
        <v>RAFAEL ARDILA PUENTES</v>
      </c>
      <c r="R1973">
        <f>IF(ISBLANK(Q1973),"0", VLOOKUP(Q1973,PERSONAL,2,FALSE))</f>
        <v>1018419858</v>
      </c>
      <c r="S1973" t="str">
        <v>ALIADO</v>
      </c>
      <c r="T1973">
        <v>0.4166666666666667</v>
      </c>
      <c r="U1973">
        <v>0.5</v>
      </c>
      <c r="V1973">
        <f>IF(ISBLANK(T1973 ),"0",U1973-T1973)</f>
        <v>0.08333333333333331</v>
      </c>
      <c r="W1973">
        <v>1</v>
      </c>
      <c r="X1973">
        <f>NETWORKDAYS(K1973,L1972)</f>
        <v>2</v>
      </c>
      <c r="Y1973" t="str">
        <f>IF(X1973&lt;=2,"CUMPLE","NO CUMPLE")</f>
        <v>CUMPLE</v>
      </c>
    </row>
    <row r="1974" xml:space="preserve">
      <c r="A1974">
        <v>13015084</v>
      </c>
      <c r="B1974" t="str">
        <v>REQUEST</v>
      </c>
      <c r="C1974" t="str">
        <v>CERRADO</v>
      </c>
      <c r="D1974" t="str">
        <v>LINEAL DE CAJAS</v>
      </c>
      <c r="E1974" t="str">
        <v>POS</v>
      </c>
      <c r="F1974" t="str">
        <v>IMPRESORA</v>
      </c>
      <c r="G1974" t="str">
        <v>WINCOR</v>
      </c>
      <c r="H1974" t="str" xml:space="preserve">
        <v xml:space="preserve">Datos usuario_x000d_
Nombre: Denis Munoz Meneses_x000d_
Correo: Denis.Munoz@cencosud.com.co_x000d_
Usuario AD: DMunozMe_x000d_
Pais: Colombia_x000d_
Ubicacion: J036 JUMBO POPAYAN CAMPANARIO_x000d_
Zona: Colombia Occidente_x000d_
Unidad de Negocio: JUMBO_x000d_
Servicio: Tiendas &amp; Centros de Distribucion_x000d_
Telefono: 3147577598_x000d_
Anexo: 6028274121_x000d_
Descripcion: Pos 12 con serial 6498720779 no funciona impresora</v>
      </c>
      <c r="I1974" t="str">
        <v>Jefe su autorizacion para envio del tecnico para revision de impresora pos 12 con serial 6498720779 que no quiere imprimir</v>
      </c>
      <c r="J1974" t="str">
        <v>La impresora de las pos 12 presenta falla. Se desconecta cableado y se solda pin de voltaje; al encender se observa un error indicando que uno de los sensores de apertura está abierto. Se hace revision de sensores y se nota que uno de los sensores no realiza el cierre completo generando una falla y no permitiendo su buen funcionamiento. Se realiza un acople para realizar el cierre; se realizan pruebas de funcionamiento y todo ok</v>
      </c>
      <c r="K1974">
        <v>44937</v>
      </c>
      <c r="L1974">
        <v>44938</v>
      </c>
      <c r="M1974" t="str">
        <f>TEXT(L1974,"DDDDDDD")</f>
        <v>jueves</v>
      </c>
      <c r="N1974" t="str">
        <v>J036 JUMBO POPAYAN CAMPANARIO</v>
      </c>
      <c r="O1974" t="str">
        <v>POPAYAN</v>
      </c>
      <c r="P1974" t="str">
        <f>IF(ISBLANK(O1974),"0",(VLOOKUP(O1974,REGION,2,FALSE)))</f>
        <v>OCCIDENTE</v>
      </c>
      <c r="Q1974" t="str">
        <v>DANIEL FERNANDO PAREDES ARTEAGA</v>
      </c>
      <c r="R1974">
        <f>IF(ISBLANK(Q1974),"0", VLOOKUP(Q1974,PERSONAL,2,FALSE))</f>
        <v>10301691</v>
      </c>
      <c r="S1974" t="str">
        <v>DIRECTO</v>
      </c>
      <c r="T1974">
        <v>0.3402777777777778</v>
      </c>
      <c r="U1974">
        <v>0.4166666666666667</v>
      </c>
      <c r="V1974">
        <f>IF(ISBLANK(T1974 ),"0",U1974-T1974)</f>
        <v>0.0763888888888889</v>
      </c>
      <c r="W1974">
        <v>1</v>
      </c>
      <c r="X1974">
        <f>NETWORKDAYS(K1974,L1973)</f>
        <v>2</v>
      </c>
      <c r="Y1974" t="str">
        <f>IF(X1974&lt;=2,"CUMPLE","NO CUMPLE")</f>
        <v>CUMPLE</v>
      </c>
    </row>
    <row r="1975" xml:space="preserve">
      <c r="A1975">
        <v>12976356</v>
      </c>
      <c r="B1975" t="str">
        <v>REQUEST</v>
      </c>
      <c r="C1975" t="str">
        <v>CERRADO</v>
      </c>
      <c r="D1975" t="str">
        <v>LINEAL DE CAJAS</v>
      </c>
      <c r="E1975" t="str">
        <v>POS</v>
      </c>
      <c r="F1975" t="str">
        <v>POS</v>
      </c>
      <c r="G1975" t="str">
        <v>WINCOR</v>
      </c>
      <c r="H1975"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buenos dias:_x000d_
_x000d_
por favor me colaboran para verificar la CPU de la pos 12 donde se conecta el cable del teclado ya que se encuentra hundido y no le da la conexion al visor del cajero._x000d_
AD-119993_x000d_
_x000d_
_x000d_
_x000d_
_x000d_
Numero de caja pos: 12_x000d_
</v>
      </c>
      <c r="I1975" t="str">
        <v>Se realiza envio de POS WINCOR BEETLE-M serial 6422492845 con Guía No. PQ032880031CO</v>
      </c>
      <c r="J1975" t="str">
        <v>Se realiza instalación de la pos enviada desde el centro de reparación con serial 6422492845 y se retira pos con serial 6422263200. Se configura la bios correctamente; se instala tarjeta de red y disco duro y se pone a pruebas generales; la pos responde correctamente. Se entrega a satisfacción de la usuaria</v>
      </c>
      <c r="K1975">
        <v>44938</v>
      </c>
      <c r="L1975">
        <v>44938</v>
      </c>
      <c r="M1975" t="str">
        <f>TEXT(L1975,"DDDDDDD")</f>
        <v>jueves</v>
      </c>
      <c r="N1975" t="str">
        <v>J047 JUMBO GIRARDOT</v>
      </c>
      <c r="O1975" t="str">
        <v>GIRARDOT</v>
      </c>
      <c r="P1975" t="str">
        <f>IF(ISBLANK(O1975),"0",(VLOOKUP(O1975,REGION,2,FALSE)))</f>
        <v>OCCIDENTE</v>
      </c>
      <c r="Q1975" t="str">
        <v>RAFAEL ARDILA PUENTES</v>
      </c>
      <c r="R1975">
        <f>IF(ISBLANK(Q1975),"0", VLOOKUP(Q1975,PERSONAL,2,FALSE))</f>
        <v>1018419858</v>
      </c>
      <c r="S1975" t="str">
        <v>ALIADO</v>
      </c>
      <c r="T1975">
        <v>0.375</v>
      </c>
      <c r="U1975">
        <v>0.4166666666666667</v>
      </c>
      <c r="V1975">
        <f>IF(ISBLANK(T1975 ),"0",U1975-T1975)</f>
        <v>0.041666666666666685</v>
      </c>
      <c r="W1975">
        <v>1</v>
      </c>
      <c r="X1975">
        <f>NETWORKDAYS(K1975,L1974)</f>
        <v>1</v>
      </c>
      <c r="Y1975" t="str">
        <f>IF(X1975&lt;=2,"CUMPLE","NO CUMPLE")</f>
        <v>CUMPLE</v>
      </c>
    </row>
    <row r="1976" xml:space="preserve">
      <c r="A1976">
        <v>13010697</v>
      </c>
      <c r="B1976" t="str">
        <v>REQUEST</v>
      </c>
      <c r="C1976" t="str">
        <v>CERRADO</v>
      </c>
      <c r="D1976" t="str">
        <v>LINEAL DE CAJAS</v>
      </c>
      <c r="E1976" t="str">
        <v>POS</v>
      </c>
      <c r="F1976" t="str">
        <v>POS</v>
      </c>
      <c r="G1976" t="str">
        <v>WINCOR</v>
      </c>
      <c r="H1976"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Me ayudan con la pos 20 ya que al escanear los jugos hoy saca a los auxiliares del sistema_x000d_
Numero de caja pos: 20</v>
      </c>
      <c r="I1976" t="str">
        <v>por favor me colabora con la autorizacion para que el tecnico de isit visite la tienda y realice la validacion y la configuracion segun mesas especializadas del scanner de la pos 20</v>
      </c>
      <c r="J1976" t="str">
        <v>Se realiza revisión de pos 20; el cual fue reportado con reinicio de sistema. Al hacer la validación la jefe indica que sólo sucedió una vez y el equipo se encuentra funcionando con normalidad.</v>
      </c>
      <c r="K1976">
        <v>44938</v>
      </c>
      <c r="L1976">
        <v>44938</v>
      </c>
      <c r="M1976" t="str">
        <f>TEXT(L1976,"DDDDDDD")</f>
        <v>jueves</v>
      </c>
      <c r="N1976" t="str">
        <v>J047 JUMBO GIRARDOT</v>
      </c>
      <c r="O1976" t="str">
        <v>GIRARDOT</v>
      </c>
      <c r="P1976" t="str">
        <f>IF(ISBLANK(O1976),"0",(VLOOKUP(O1976,REGION,2,FALSE)))</f>
        <v>OCCIDENTE</v>
      </c>
      <c r="Q1976" t="str">
        <v>WILLIAM FERNANDO ALDANA NIÑO</v>
      </c>
      <c r="R1976">
        <f>IF(ISBLANK(Q1976),"0", VLOOKUP(Q1976,PERSONAL,2,FALSE))</f>
        <v>80148398</v>
      </c>
      <c r="S1976" t="str">
        <v>DIRECTO</v>
      </c>
      <c r="T1976">
        <v>0.4166666666666667</v>
      </c>
      <c r="U1976">
        <v>0.4166666666666667</v>
      </c>
      <c r="V1976">
        <v>0</v>
      </c>
      <c r="W1976">
        <v>0</v>
      </c>
      <c r="X1976">
        <f>NETWORKDAYS(K1976,L1975)</f>
        <v>1</v>
      </c>
      <c r="Y1976" t="str">
        <f>IF(X1976&lt;=2,"CUMPLE","NO CUMPLE")</f>
        <v>CUMPLE</v>
      </c>
    </row>
    <row r="1977" xml:space="preserve">
      <c r="A1977">
        <v>12986152</v>
      </c>
      <c r="B1977" t="str">
        <v>REQUEST</v>
      </c>
      <c r="C1977" t="str">
        <v>CERRADO</v>
      </c>
      <c r="D1977" t="str">
        <v>LINEAL DE CAJAS</v>
      </c>
      <c r="E1977" t="str">
        <v>POS</v>
      </c>
      <c r="F1977" t="str">
        <v>TECLADO</v>
      </c>
      <c r="G1977" t="str">
        <v>WINCOR</v>
      </c>
      <c r="H1977"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Supermercados_x000d_
Servicio: Tiendas &amp; Centros de Distribucion_x000d_
Telefono: 3016000752_x000d_
Anexo: 8872700_x000d_
Descripcion: Por favor me colaboran para verificar cable y teclado de la pos 16 ya que se desconecta continuamente generando que la pos quede bloqueada y se reinicie continuamente st47_x000d_
Numero de caja pos: Pos 16</v>
      </c>
      <c r="I1977" t="str">
        <v>Se realiza envio de "CABLE TECLADO MINI-DIN 3.0M 6POS. M/M " con Guía No. PQ032880031CO</v>
      </c>
      <c r="J1977" t="str">
        <v>Se realiza revisión de pos y se evidencia problema de cableado del teclado. Se realiza instalación de cableado nuevo enviado desde del centro de reparación. Se instala correctamente; se realizan pruebas y la pos responde correctamente; adicional se realiza mantenimiento general a la pos y adecuaciones físicas ya que se encontraba averiada físicamente. Se entrega a la jefe de cajas operativa</v>
      </c>
      <c r="K1977">
        <v>44938</v>
      </c>
      <c r="L1977">
        <v>44939</v>
      </c>
      <c r="M1977" t="str">
        <f>TEXT(L1977,"DDDDDDD")</f>
        <v>viernes</v>
      </c>
      <c r="N1977" t="str">
        <v>J047 JUMBO GIRARDOT</v>
      </c>
      <c r="O1977" t="str">
        <v>GIRARDOT</v>
      </c>
      <c r="P1977" t="str">
        <f>IF(ISBLANK(O1977),"0",(VLOOKUP(O1977,REGION,2,FALSE)))</f>
        <v>OCCIDENTE</v>
      </c>
      <c r="Q1977" t="str">
        <v>RAFAEL ARDILA PUENTES</v>
      </c>
      <c r="R1977">
        <f>IF(ISBLANK(Q1977),"0", VLOOKUP(Q1977,PERSONAL,2,FALSE))</f>
        <v>1018419858</v>
      </c>
      <c r="S1977" t="str">
        <v>ALIADO</v>
      </c>
      <c r="T1977">
        <v>0.5416666666666666</v>
      </c>
      <c r="U1977">
        <v>0.625</v>
      </c>
      <c r="V1977">
        <f>IF(ISBLANK(T1977 ),"0",U1977-T1977)</f>
        <v>0.08333333333333337</v>
      </c>
      <c r="W1977">
        <v>1</v>
      </c>
      <c r="X1977">
        <f>NETWORKDAYS(K1977,L1976)</f>
        <v>1</v>
      </c>
      <c r="Y1977" t="str">
        <f>IF(X1977&lt;=2,"CUMPLE","NO CUMPLE")</f>
        <v>CUMPLE</v>
      </c>
    </row>
    <row r="1978" xml:space="preserve">
      <c r="A1978">
        <v>13008424</v>
      </c>
      <c r="B1978" t="str">
        <v>REQUEST</v>
      </c>
      <c r="C1978" t="str">
        <v>CERRADO</v>
      </c>
      <c r="D1978" t="str">
        <v>LINEAL DE CAJAS</v>
      </c>
      <c r="E1978" t="str">
        <v>POS</v>
      </c>
      <c r="F1978" t="str">
        <v>POS</v>
      </c>
      <c r="G1978" t="str">
        <v>WINCOR</v>
      </c>
      <c r="H1978" t="str" xml:space="preserve">
        <v xml:space="preserve">Datos usuario_x000d_
Nombre: Yeny Andrea Sanchez Pantevis_x000d_
Correo: YenyAndrea.Sanchez@cencosud.com.co_x000d_
Usuario AD: YASanche_x000d_
Pais: Colombia_x000d_
Ubicacion: J047 JUMBO GIRARDOT_x000d_
Zona: Colombia Occidente_x000d_
Unidad de Negocio: Supermercados_x000d_
Servicio: Tiendas &amp; Centros de Distribucion_x000d_
Telefono: 8872700_x000d_
Anexo: 8872700_x000d_
Descripcion: Buen dia por favor me.colaboran con la pos 14 se encuentra el teclado bloqueado;(no deja ingresar el cajero ni deja dar ninguna opcion)gracias por su pronta colaboracion</v>
      </c>
      <c r="I1978" t="str">
        <v>Jefe su autorizacion con el tecnico para revision de pos 14 ya que no esta funcionando el teclado</v>
      </c>
      <c r="J1978" t="str">
        <v>Se realiza revisión de la pos ya que se encuentra bloqueada; se queda en clean up; se verifica cableado ya que cuando la pos no sube es debido a que no reconoce el teclado como periferico. Se remplaza la unión de cableado dejandola totalmente funcional. Se soluciona la falla; adicional se le realiza mantenimiento general. Se pone a pruebas y se entrega operativa a la jefe de cajas</v>
      </c>
      <c r="K1978">
        <v>44938</v>
      </c>
      <c r="L1978">
        <v>44939</v>
      </c>
      <c r="M1978" t="str">
        <f>TEXT(L1978,"DDDDDDD")</f>
        <v>viernes</v>
      </c>
      <c r="N1978" t="str">
        <v>J047 JUMBO GIRARDOT</v>
      </c>
      <c r="O1978" t="str">
        <v>GIRARDOT</v>
      </c>
      <c r="P1978" t="str">
        <f>IF(ISBLANK(O1978),"0",(VLOOKUP(O1978,REGION,2,FALSE)))</f>
        <v>OCCIDENTE</v>
      </c>
      <c r="Q1978" t="str">
        <v>RAFAEL ARDILA PUENTES</v>
      </c>
      <c r="R1978">
        <f>IF(ISBLANK(Q1978),"0", VLOOKUP(Q1978,PERSONAL,2,FALSE))</f>
        <v>1018419858</v>
      </c>
      <c r="S1978" t="str">
        <v>ALIADO</v>
      </c>
      <c r="T1978">
        <v>0.5</v>
      </c>
      <c r="U1978">
        <v>0.5416666666666666</v>
      </c>
      <c r="V1978">
        <f>IF(ISBLANK(T1978 ),"0",U1978-T1978)</f>
        <v>0.04166666666666663</v>
      </c>
      <c r="W1978">
        <v>1</v>
      </c>
      <c r="X1978">
        <f>NETWORKDAYS(K1978,L1977)</f>
        <v>2</v>
      </c>
      <c r="Y1978" t="str">
        <f>IF(X1978&lt;=2,"CUMPLE","NO CUMPLE")</f>
        <v>CUMPLE</v>
      </c>
    </row>
    <row r="1979" xml:space="preserve">
      <c r="A1979">
        <v>13015747</v>
      </c>
      <c r="B1979" t="str">
        <v>INCIDENT</v>
      </c>
      <c r="C1979" t="str">
        <v>CERRADO</v>
      </c>
      <c r="D1979" t="str">
        <v>PISO DE VENTA</v>
      </c>
      <c r="E1979" t="str">
        <v>VERIFICADOR</v>
      </c>
      <c r="F1979" t="str">
        <v>VERIFICADOR</v>
      </c>
      <c r="G1979" t="str">
        <v>NEWLAND</v>
      </c>
      <c r="H1979"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METRO_x000d_
Servicio: Tiendas &amp; Centros de Distribucion_x000d_
Telefono: 3204881397_x000d_
Anexo: 3167577737_x000d_
Descripcion: Verificador de precios mantiene prendido; pero al momento de consultar precio hace el sonido de captura de ean; pero no genera resultado al cliente._x000d_
Indicar ubicacion del Equipo en tienda o oficinas: Piso de venta; seccion de perfumeria.</v>
      </c>
      <c r="I1979" t="str">
        <v>jefe Miguel por favor me colabora con la autorizacion para que el tecnico de isit visite la tienda y valide la novedad reportada con el verificador de precios</v>
      </c>
      <c r="J1979" t="str">
        <v>Equipo al leer el código de barras emite sonido pero no muestra ningun precio; se realiza validación y el equipo se encuntra desactualizado; se realiza actualización; se realiza configuración de wifi según manual; sin embargo no se había informado que la contraseña de la tienda es diferente a la registrada en el manual y se bloquea el usuario. Se espera a que realicen el desbloqueo del usuario y luego de esto se procede a finalizar configuración de verificador. Se realizan pruebas y equipo queda operativo.</v>
      </c>
      <c r="K1979">
        <v>44938</v>
      </c>
      <c r="L1979">
        <v>44939</v>
      </c>
      <c r="M1979" t="str">
        <f>TEXT(L1979,"DDDDDDD")</f>
        <v>viernes</v>
      </c>
      <c r="N1979" t="str">
        <v>M179 METRO PITALITO</v>
      </c>
      <c r="O1979" t="str">
        <v>PITALITO</v>
      </c>
      <c r="P1979" t="str">
        <f>IF(ISBLANK(O1979),"0",(VLOOKUP(O1979,REGION,2,FALSE)))</f>
        <v>OCCIDENTE</v>
      </c>
      <c r="Q1979" t="str">
        <v>JONATHAN ALEXANDER VILLAMIL</v>
      </c>
      <c r="R1979">
        <f>IF(ISBLANK(Q1979),"0", VLOOKUP(Q1979,PERSONAL,2,FALSE))</f>
        <v>1015392100</v>
      </c>
      <c r="S1979" t="str">
        <v>DIRECTO</v>
      </c>
      <c r="T1979">
        <v>0.375</v>
      </c>
      <c r="U1979">
        <v>0.5416666666666666</v>
      </c>
      <c r="V1979">
        <f>IF(ISBLANK(T1979 ),"0",U1979-T1979)</f>
        <v>0.16666666666666663</v>
      </c>
      <c r="W1979">
        <v>2</v>
      </c>
      <c r="X1979">
        <f>NETWORKDAYS(K1979,L1978)</f>
        <v>2</v>
      </c>
      <c r="Y1979" t="str">
        <f>IF(X1979&lt;=2,"CUMPLE","NO CUMPLE")</f>
        <v>CUMPLE</v>
      </c>
    </row>
    <row r="1980" xml:space="preserve">
      <c r="A1980">
        <v>13018123</v>
      </c>
      <c r="B1980" t="str">
        <v>REQUEST</v>
      </c>
      <c r="C1980" t="str">
        <v>CERRADO</v>
      </c>
      <c r="D1980" t="str">
        <v>RECIBO</v>
      </c>
      <c r="E1980" t="str">
        <v>PDA</v>
      </c>
      <c r="F1980" t="str">
        <v>PDA</v>
      </c>
      <c r="G1980" t="str">
        <v>HONEYWELL</v>
      </c>
      <c r="H1980" t="str" xml:space="preserve">
        <v xml:space="preserve">Datos usuario_x000d_
Nombre: Cristian Danilo Avila Molina_x000d_
Correo: Cristian.Avila@cencosud.com.co_x000d_
Usuario AD: CDAvilaM_x000d_
Pais: Colombia_x000d_
Ubicacion: J185 JUMBO YOPAL_x000d_
Zona: Colombia Oriente_x000d_
Unidad de Negocio: JUMBO_x000d_
Servicio: Tiendas &amp; Centros de Distribucion_x000d_
Telefono: 3144925492_x000d_
Anexo: 7185407_x000d_
Descripcion: Buena tarde_x000d_
Se presenta falla en el tactil de la PDA de recibo serial # 21177B7574; el cual al momento de digitar usuario o registrar; el tactil salta las ordenes que se requieren y adicional bloquea al digitar._x000d_
Quedo atento a su respuesta y colaboracion_x000d_
Gracias_x000d_
Saludos_x000d_
Seccion de la tienda en donde se ubica la PDT o usuario: Recibo</v>
      </c>
      <c r="I1980" t="str" xml:space="preserve">
        <v xml:space="preserve">Por favor su apoyo con personal en sitio para validar lo reportado._x000d_
Verificar si el equipo presenta daño físico en el display o si lo reportado se puede solucionar con restaurando la pdt a valores de fábrica y configurando la PDT de ceros</v>
      </c>
      <c r="J1980" t="str">
        <v>Se realiza visita en sitio y se procede a realizar la labor; se evidencia que el dispositivo PDT está en buen estado; la pantalla y demas están perfectamente. Se nota que en la aplicación Telnet sufre constantes atascos al momento de realizar las operaciones del usuario. Por consiguiente se procede a realizar la restauración del PDT;  instalando y configurando cada uno de los aplicativos de sistemas. PDT queda operativa; se realizan pruebas de funcionalidad en compañia del usuario y este da su aprobación de satisfacción. Dispositivo PDT se deja operativo y funcional.</v>
      </c>
      <c r="K1980">
        <v>44938</v>
      </c>
      <c r="L1980">
        <v>44939</v>
      </c>
      <c r="M1980" t="str">
        <f>TEXT(L1980,"DDDDDDD")</f>
        <v>viernes</v>
      </c>
      <c r="N1980" t="str">
        <v>J185 JUMBO YOPAL</v>
      </c>
      <c r="O1980" t="str">
        <v>YOPAL</v>
      </c>
      <c r="P1980" t="str">
        <f>IF(ISBLANK(O1980),"0",(VLOOKUP(O1980,REGION,2,FALSE)))</f>
        <v>ORIENTE</v>
      </c>
      <c r="Q1980" t="str">
        <v>PABLO ANDRES BALANTA GOMEZ</v>
      </c>
      <c r="R1980">
        <f>IF(ISBLANK(Q1980),"0", VLOOKUP(Q1980,PERSONAL,2,FALSE))</f>
        <v>1111739227</v>
      </c>
      <c r="S1980" t="str">
        <v>DIRECTO</v>
      </c>
      <c r="T1980">
        <v>0.3333333333333333</v>
      </c>
      <c r="U1980">
        <v>0.4166666666666667</v>
      </c>
      <c r="V1980">
        <f>IF(ISBLANK(T1980 ),"0",U1980-T1980)</f>
        <v>0.08333333333333337</v>
      </c>
      <c r="W1980">
        <v>1</v>
      </c>
      <c r="X1980">
        <f>NETWORKDAYS(K1980,L1979)</f>
        <v>2</v>
      </c>
      <c r="Y1980" t="str">
        <f>IF(X1980&lt;=2,"CUMPLE","NO CUMPLE")</f>
        <v>CUMPLE</v>
      </c>
    </row>
    <row r="1981" xml:space="preserve">
      <c r="A1981">
        <v>13011855</v>
      </c>
      <c r="B1981" t="str">
        <v>INCIDENT</v>
      </c>
      <c r="C1981" t="str">
        <v>CERRADO</v>
      </c>
      <c r="D1981" t="str">
        <v>CONTRALOR</v>
      </c>
      <c r="E1981" t="str">
        <v>RELOJ</v>
      </c>
      <c r="F1981" t="str">
        <v>BIOMETRICO</v>
      </c>
      <c r="G1981" t="str">
        <v>SUPREMA</v>
      </c>
      <c r="H1981"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JUMBO_x000d_
Servicio: Sistemas_x000d_
Telefono: 3118453732_x000d_
Anexo: null_x000d_
Descripcion: Buenos dias; por favor me colabora el reloj biometrico sigue presentando novedades; esta adelantado la hora y esto hace que el personal genere horas extras no reales. Por favor su ayuda._x000d_
Numero de inventario: 546854430 IP 10.131.100.27</v>
      </c>
      <c r="I1981" t="str">
        <v>Jefe su autorizacion para envio del tecnico para revision de reloj de marcacion del area administrativa</v>
      </c>
      <c r="J1981" t="str">
        <v>Se verifica reloj reportado el cual al descargar reportes; arroja hora de ingreso distinta; se ajusta a zona horaria -05:00; pero al reiniciar; la hora se desajusta. Se reporta a Harold Gonzales; quien informa que escalará el caso para determinar que solución se dará</v>
      </c>
      <c r="K1981">
        <v>44939</v>
      </c>
      <c r="L1981">
        <v>44945</v>
      </c>
      <c r="M1981" t="str">
        <f>TEXT(L1981,"DDDDDDD")</f>
        <v>jueves</v>
      </c>
      <c r="N1981" t="str">
        <v>J047 JUMBO GIRARDOT</v>
      </c>
      <c r="O1981" t="str">
        <v>GIRARDOT</v>
      </c>
      <c r="P1981" t="str">
        <f>IF(ISBLANK(O1981),"0",(VLOOKUP(O1981,REGION,2,FALSE)))</f>
        <v>OCCIDENTE</v>
      </c>
      <c r="Q1981" t="str">
        <v>WILLIAM FERNANDO ALDANA NIÑO</v>
      </c>
      <c r="R1981">
        <f>IF(ISBLANK(Q1981),"0", VLOOKUP(Q1981,PERSONAL,2,FALSE))</f>
        <v>80148398</v>
      </c>
      <c r="S1981" t="str">
        <v>DIRECTO</v>
      </c>
      <c r="T1981">
        <v>0.375</v>
      </c>
      <c r="U1981">
        <v>0.4375</v>
      </c>
      <c r="V1981">
        <f>IF(ISBLANK(T1981 ),"0",U1981-T1981)</f>
        <v>0.0625</v>
      </c>
      <c r="W1981">
        <v>1</v>
      </c>
      <c r="X1981">
        <f>NETWORKDAYS(K1981,L1980)</f>
        <v>1</v>
      </c>
      <c r="Y1981" t="str">
        <f>IF(X1981&lt;=2,"CUMPLE","NO CUMPLE")</f>
        <v>CUMPLE</v>
      </c>
    </row>
    <row r="1982" xml:space="preserve">
      <c r="A1982">
        <v>13014515</v>
      </c>
      <c r="B1982" t="str">
        <v>REQUEST</v>
      </c>
      <c r="C1982" t="str">
        <v>CERRADO</v>
      </c>
      <c r="D1982" t="str">
        <v>PLATOS PREPARADOS</v>
      </c>
      <c r="E1982" t="str">
        <v>BALANZA</v>
      </c>
      <c r="F1982" t="str">
        <v>MESA</v>
      </c>
      <c r="G1982" t="str">
        <v>METTLER</v>
      </c>
      <c r="H1982" t="str" xml:space="preserve">
        <v xml:space="preserve">Datos usuario_x000d_
Nombre: Jhon Jairo Sierra Guzman_x000d_
Correo: jhonjairo.sierra@cencosud.com.co_x000d_
Usuario AD: Jjsierra_x000d_
Pais: Colombia_x000d_
Ubicacion: J047 JUMBO GIRARDOT_x000d_
Zona: Colombia Occidente_x000d_
Unidad de Negocio: JUMBO_x000d_
Servicio: Tiendas &amp; Centros de Distribucion_x000d_
Telefono: 3046244847_x000d_
Anexo: 7470410_x000d_
Descripcion: Buenos dias la balanza de platos preparados presenta falla y no responde quedo solo la pantalla prendida y no sale texto._x000d_
Area donde su ubica la balanza: platos preparados piso_x000d_
</v>
      </c>
      <c r="I1982" t="str">
        <v>Jfee su autorizacion para envio del tecnico para revision de balanza; fue revisada telefonicamente por stiven y se necesitan manos remotas</v>
      </c>
      <c r="J1982" t="str">
        <v>Se configura bascula del área platos preparados; la cual no muestra informacion en pantalla. Se realiza reinicio del equipo; se ajusta cableado en el jack; se realizan pruebas confirmando funcionamiento.</v>
      </c>
      <c r="K1982">
        <v>44939</v>
      </c>
      <c r="L1982">
        <v>44945</v>
      </c>
      <c r="M1982" t="str">
        <f>TEXT(L1982,"DDDDDDD")</f>
        <v>jueves</v>
      </c>
      <c r="N1982" t="str">
        <v>J047 JUMBO GIRARDOT</v>
      </c>
      <c r="O1982" t="str">
        <v>GIRARDOT</v>
      </c>
      <c r="P1982" t="str">
        <f>IF(ISBLANK(O1982),"0",(VLOOKUP(O1982,REGION,2,FALSE)))</f>
        <v>OCCIDENTE</v>
      </c>
      <c r="Q1982" t="str">
        <v>WILLIAM FERNANDO ALDANA NIÑO</v>
      </c>
      <c r="R1982">
        <f>IF(ISBLANK(Q1982),"0", VLOOKUP(Q1982,PERSONAL,2,FALSE))</f>
        <v>80148398</v>
      </c>
      <c r="S1982" t="str">
        <v>DIRECTO</v>
      </c>
      <c r="T1982">
        <v>0.3333333333333333</v>
      </c>
      <c r="U1982">
        <v>0.375</v>
      </c>
      <c r="V1982">
        <f>IF(ISBLANK(T1982 ),"0",U1982-T1982)</f>
        <v>0.041666666666666685</v>
      </c>
      <c r="W1982">
        <v>1</v>
      </c>
      <c r="X1982">
        <f>NETWORKDAYS(K1982,L1981)</f>
        <v>5</v>
      </c>
      <c r="Y1982" t="str">
        <f>IF(X1982&lt;=2,"CUMPLE","NO CUMPLE")</f>
        <v>NO CUMPLE</v>
      </c>
    </row>
    <row r="1983" xml:space="preserve">
      <c r="A1983" t="str">
        <v>ACOMPAÑAMIENTO</v>
      </c>
      <c r="B1983" t="str">
        <v>ACOMPAÑAMIENTO</v>
      </c>
      <c r="C1983" t="str">
        <v>CERRADO</v>
      </c>
      <c r="D1983" t="str">
        <v>LINEAL DE CAJAS</v>
      </c>
      <c r="E1983" t="str">
        <v>ACOMPAÑAMIENTO</v>
      </c>
      <c r="F1983" t="str">
        <v>ACOMPAÑAMIENTO</v>
      </c>
      <c r="G1983" t="str">
        <v>ACOMPAÑAMIENTO</v>
      </c>
      <c r="H1983" t="str" xml:space="preserve">
        <v xml:space="preserve">Se crea el spp 29566 con el fin de implementar en la configuración de los micosens de la tienda el protocolo de spanning-tree._x000d_
 _x000d_
Esta actividad se requiere apoyo de Luis técnico e isit y la idea es darle inicio a las 7:00 am</v>
      </c>
      <c r="I1983" t="str" xml:space="preserve">
        <v xml:space="preserve">Se crea el spp 29566 con el fin de implementar en la configuración de los micosens de la tienda el protocolo de spanning-tree._x000d_
 _x000d_
Esta actividad se requiere apoyo de Luis técnico e isit y la idea es darle inicio a las 7:00 am</v>
      </c>
      <c r="J1983" t="str">
        <v>Se realiza acompañamiento en sitio para realizar revisiones y pruebas</v>
      </c>
      <c r="K1983">
        <v>44942</v>
      </c>
      <c r="L1983">
        <v>44942</v>
      </c>
      <c r="M1983" t="str">
        <f>TEXT(L1983,"DDDDDDD")</f>
        <v>lunes</v>
      </c>
      <c r="N1983" t="str">
        <v>J126 JUMBO SAN SILVESTRE</v>
      </c>
      <c r="O1983" t="str">
        <v>BARRANCABERMEJA</v>
      </c>
      <c r="P1983" t="str">
        <f>IF(ISBLANK(O1983),"0",(VLOOKUP(O1983,REGION,2,FALSE)))</f>
        <v>ORIENTE</v>
      </c>
      <c r="Q1983" t="str">
        <v>GERMAN ARCINIEGAS CARREÑO</v>
      </c>
      <c r="R1983">
        <f>IF(ISBLANK(Q1983),"0", VLOOKUP(Q1983,PERSONAL,2,FALSE))</f>
        <v>1098743407</v>
      </c>
      <c r="S1983" t="str">
        <v>DIRECTO</v>
      </c>
      <c r="T1983">
        <v>0.5833333333333334</v>
      </c>
      <c r="U1983">
        <v>0.75</v>
      </c>
      <c r="V1983">
        <f>IF(ISBLANK(T1983 ),"0",U1983-T1983)</f>
        <v>0.16666666666666663</v>
      </c>
      <c r="W1983">
        <v>2</v>
      </c>
      <c r="X1983">
        <f>NETWORKDAYS(K1983,L1982)</f>
        <v>4</v>
      </c>
      <c r="Y1983" t="str">
        <f>IF(X1983&lt;=2,"CUMPLE","NO CUMPLE")</f>
        <v>NO CUMPLE</v>
      </c>
    </row>
    <row r="1984" xml:space="preserve">
      <c r="A1984">
        <v>13012682</v>
      </c>
      <c r="B1984" t="str">
        <v>REQUEST</v>
      </c>
      <c r="C1984" t="str">
        <v>CERRADO</v>
      </c>
      <c r="D1984" t="str">
        <v>RECIBO</v>
      </c>
      <c r="E1984" t="str">
        <v>PDA</v>
      </c>
      <c r="F1984" t="str">
        <v>PDA</v>
      </c>
      <c r="G1984" t="str">
        <v>HONEYWELL</v>
      </c>
      <c r="H1984" t="str" xml:space="preserve">
        <v xml:space="preserve">Datos usuario_x000d_
Nombre: Deiby Johan Ramirez Cardona_x000d_
Correo: deibyjohan.ramirezcardona@cencosud.com.co_x000d_
Usuario AD: DERamirez_x000d_
Pais: Colombia_x000d_
Ubicacion: M042 METRO IBAGUE_x000d_
Zona: Colombia Occidente_x000d_
Unidad de Negocio: METRO_x000d_
Servicio: null_x000d_
Telefono: 3204061137_x000d_
Anexo: null_x000d_
Descripcion: escaner de recibo fuera de servicio. pide configuracion y no deja entrar al sistema</v>
      </c>
      <c r="I1984" t="str">
        <v>su autorizacion para despacho de tecnico pra revision y configuracion de scanner d emano del area de recibo</v>
      </c>
      <c r="J1984" t="str">
        <v>Se realiza formateo y configuración de 1 PDA del área de Recibo el cual no permitía la conexión a Genesix. El funcionario realiza la verificación confirmando correcto funcionamiento.</v>
      </c>
      <c r="K1984">
        <v>44942</v>
      </c>
      <c r="L1984">
        <v>44943</v>
      </c>
      <c r="M1984" t="str">
        <f>TEXT(L1984,"DDDDDDD")</f>
        <v>martes</v>
      </c>
      <c r="N1984" t="str">
        <v>M042 METRO IBAGUE</v>
      </c>
      <c r="O1984" t="str">
        <v>IBAGUE</v>
      </c>
      <c r="P1984" t="str">
        <f>IF(ISBLANK(O1984),"0",(VLOOKUP(O1984,REGION,2,FALSE)))</f>
        <v>OCCIDENTE</v>
      </c>
      <c r="Q1984" t="str">
        <v>WILLIAM FERNANDO ALDANA NIÑO</v>
      </c>
      <c r="R1984">
        <f>IF(ISBLANK(Q1984),"0", VLOOKUP(Q1984,PERSONAL,2,FALSE))</f>
        <v>80148398</v>
      </c>
      <c r="S1984" t="str">
        <v>DIRECTO</v>
      </c>
      <c r="T1984">
        <v>0.3333333333333333</v>
      </c>
      <c r="U1984">
        <v>0.4166666666666667</v>
      </c>
      <c r="V1984">
        <f>IF(ISBLANK(T1984 ),"0",U1984-T1984)</f>
        <v>0.08333333333333337</v>
      </c>
      <c r="W1984">
        <v>1</v>
      </c>
      <c r="X1984">
        <f>NETWORKDAYS(K1984,L1983)</f>
        <v>1</v>
      </c>
      <c r="Y1984" t="str">
        <f>IF(X1984&lt;=2,"CUMPLE","NO CUMPLE")</f>
        <v>CUMPLE</v>
      </c>
    </row>
    <row r="1985" xml:space="preserve">
      <c r="A1985">
        <v>13021779</v>
      </c>
      <c r="B1985" t="str">
        <v>REQUEST</v>
      </c>
      <c r="C1985" t="str">
        <v>CERRADO</v>
      </c>
      <c r="D1985" t="str">
        <v>RECAUDOS</v>
      </c>
      <c r="E1985" t="str">
        <v>POS</v>
      </c>
      <c r="F1985" t="str">
        <v>POS</v>
      </c>
      <c r="G1985" t="str">
        <v>WINCOR</v>
      </c>
      <c r="H1985" t="str" xml:space="preserve">
        <v xml:space="preserve">Datos usuario_x000d_
Nombre: Blanca Azucena Montero Bolanos_x000d_
Correo: Azucena.Montero@cencosud.com.co_x000d_
Usuario AD: BAMBolan_x000d_
Pais: Colombia_x000d_
Ubicacion: J044 JUMBO CHIA_x000d_
Zona: Colombia Bogota_x000d_
Unidad de Negocio: JUMBO_x000d_
Servicio: Tiendas &amp; Centros de Distribucion_x000d_
Telefono: 3142235296_x000d_
Anexo: null_x000d_
Descripcion: Por favor parametrizar caja no. 26 para la recepcion de recaudos._x000d_
Indicar que medio de pago desea afectar a validar: recaudos</v>
      </c>
      <c r="I1985" t="str" xml:space="preserve">
        <v xml:space="preserve">Transfer Assignee from 'Herrera Murillo; Michael ' to 'Espinosa Rodriguez; Jamir Leandro '_x000d_
Transfer Group from 'Mesas Especializadas Colombia' to 'Soporte_Onsite_REG_Remoto_SM Colombia'</v>
      </c>
      <c r="J1985" t="str">
        <v>Se hace la verificación de la POS y se procede a con el formateo. Se ingresa a la BIOS para hacer la respectiva configuración para que habilite los visores y arranque desde la memoria USB. Se inicio la POS pero el visor no daba imagen; se reinicio varias veces y se configuraba la BIOS para verificar en donde estaba la falla. Se hizo el cambio del visor por uno de los que se usaban anteriormente y ahí si funciono correctamente. Se realizo el formateo con los datos de red y las configuraciones necesarias. Luego se informo a la mesa de ayuda para que configuraran el equipo; sin embargo ellos informaban que no la veían en RED. Se hicieron varias pruebas y se reinicio varias veces; al pedir el apoyo de otra persona de la mesa de ayuda si pudo verla y procedió con la configuración. Se dejo la POS lista para que realicen las respectivas actualizaciones.</v>
      </c>
      <c r="K1985">
        <v>44942</v>
      </c>
      <c r="L1985">
        <v>44943</v>
      </c>
      <c r="M1985" t="str">
        <f>TEXT(L1985,"DDDDDDD")</f>
        <v>martes</v>
      </c>
      <c r="N1985" t="str">
        <v>J044 JUMBO CHIA</v>
      </c>
      <c r="O1985" t="str">
        <v>CHIA</v>
      </c>
      <c r="P1985" t="str">
        <f>IF(ISBLANK(O1985),"0",(VLOOKUP(O1985,REGION,2,FALSE)))</f>
        <v>BOGOTA</v>
      </c>
      <c r="Q1985" t="str">
        <v>ALEXANDER CASTILLO SOTELO</v>
      </c>
      <c r="R1985">
        <f>IF(ISBLANK(Q1985),"0", VLOOKUP(Q1985,PERSONAL,2,FALSE))</f>
        <v>80216449</v>
      </c>
      <c r="S1985" t="str">
        <v>ALIADO</v>
      </c>
      <c r="T1985">
        <v>0.3125</v>
      </c>
      <c r="U1985">
        <v>0.4583333333333333</v>
      </c>
      <c r="V1985">
        <f>IF(ISBLANK(T1985 ),"0",U1985-T1985)</f>
        <v>0.14583333333333331</v>
      </c>
      <c r="W1985">
        <v>2</v>
      </c>
      <c r="X1985">
        <f>NETWORKDAYS(K1985,L1984)</f>
        <v>2</v>
      </c>
      <c r="Y1985" t="str">
        <f>IF(X1985&lt;=2,"CUMPLE","NO CUMPLE")</f>
        <v>CUMPLE</v>
      </c>
    </row>
    <row r="1986" xml:space="preserve">
      <c r="A1986">
        <v>13025539</v>
      </c>
      <c r="B1986" t="str">
        <v>REQUEST</v>
      </c>
      <c r="C1986" t="str">
        <v>CERRADO</v>
      </c>
      <c r="D1986" t="str">
        <v>LINEAL DE CAJAS</v>
      </c>
      <c r="E1986" t="str">
        <v>POS</v>
      </c>
      <c r="F1986" t="str">
        <v>POS</v>
      </c>
      <c r="G1986" t="str">
        <v>WINCOR</v>
      </c>
      <c r="H1986" t="str" xml:space="preserve">
        <v xml:space="preserve">Datos usuario_x000d_
Nombre: Caterine Alexandra Parra Forero_x000d_
Correo: caterinealexandra.parraforero@cencosud.com.co_x000d_
Usuario AD: capforer_x000d_
Pais: Colombia_x000d_
Ubicacion: J044 JUMBO CHIA_x000d_
Zona: Colombia Bogota_x000d_
Unidad de Negocio: JUMBO_x000d_
Servicio: Tiendas &amp; Centros de Distribucion_x000d_
Telefono: 3223596314_x000d_
Anexo: 8611000_x000d_
Descripcion: buen dia solicito de su colaboracion desbloqueando caja # 10 por monto de transaccion</v>
      </c>
      <c r="I1986" t="str">
        <v>me ayudan a realizar la validación de esta pos en sitio</v>
      </c>
      <c r="J1986" t="str">
        <v>Se hace la verificación de la POS y se procede con el formateo. Inicialmente se presento inconveniente porque la POS no daba video al monitor por conexión Dvi; se intento con un adaptador y con otro monitor pero no se podía hacer que funcionara; finalmente se consiguió el cable por fuera de la tienda. Se ingresa a la BIOS para hacer la respectiva configuración para que habilite los visores y arranque desde la memoria USB. Se inicio la POS con el visor por uno de los que se usaban anteriormente y ahí si funcionó correctamente. Se realizó el formateo con los datos de red y las configuraciones necesarias. Luego se informó a la mesa de ayuda para que configuraran el equipo; sin embargo ellos informaban que no la veían en RED. Se hicieron varias pruebas y se reinicio varias veces; al pedir el apoyo de otra persona de la mesa de ayuda si pudo verla y procedió con la configuración. Se dejo la POS lista para que realicen las respectivas actualizaciones.</v>
      </c>
      <c r="K1986">
        <v>44942</v>
      </c>
      <c r="L1986">
        <v>44943</v>
      </c>
      <c r="M1986" t="str">
        <f>TEXT(L1986,"DDDDDDD")</f>
        <v>martes</v>
      </c>
      <c r="N1986" t="str">
        <v>J044 JUMBO CHIA</v>
      </c>
      <c r="O1986" t="str">
        <v>CHIA</v>
      </c>
      <c r="P1986" t="str">
        <f>IF(ISBLANK(O1986),"0",(VLOOKUP(O1986,REGION,2,FALSE)))</f>
        <v>BOGOTA</v>
      </c>
      <c r="Q1986" t="str">
        <v>ALEXANDER CASTILLO SOTELO</v>
      </c>
      <c r="R1986">
        <f>IF(ISBLANK(Q1986),"0", VLOOKUP(Q1986,PERSONAL,2,FALSE))</f>
        <v>80216449</v>
      </c>
      <c r="S1986" t="str">
        <v>ALIADO</v>
      </c>
      <c r="T1986">
        <v>0.4583333333333333</v>
      </c>
      <c r="U1986">
        <v>0.6458333333333334</v>
      </c>
      <c r="V1986">
        <f>IF(ISBLANK(T1986 ),"0",U1986-T1986)</f>
        <v>0.18750000000000006</v>
      </c>
      <c r="W1986">
        <v>2</v>
      </c>
      <c r="X1986">
        <f>NETWORKDAYS(K1986,L1985)</f>
        <v>2</v>
      </c>
      <c r="Y1986" t="str">
        <f>IF(X1986&lt;=2,"CUMPLE","NO CUMPLE")</f>
        <v>CUMPLE</v>
      </c>
    </row>
    <row r="1987" xml:space="preserve">
      <c r="A1987">
        <v>13028644</v>
      </c>
      <c r="B1987" t="str">
        <v>REQUEST</v>
      </c>
      <c r="C1987" t="str">
        <v>CERRADO</v>
      </c>
      <c r="D1987" t="str">
        <v>LINEAL DE CAJAS</v>
      </c>
      <c r="E1987" t="str">
        <v>POS</v>
      </c>
      <c r="F1987" t="str">
        <v>IMPRESORA</v>
      </c>
      <c r="G1987" t="str">
        <v>WINCOR</v>
      </c>
      <c r="H1987"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JUMBO_x000d_
Servicio: Tiendas &amp; Centros de Distribucion_x000d_
Telefono: 3102352281_x000d_
Anexo: null_x000d_
Descripcion: Buenas tardes; solicito revision de impresora de la pos 9 no funciona gracias</v>
      </c>
      <c r="I1987" t="str">
        <v>Create a new request/incident/problem/change/issue</v>
      </c>
      <c r="J1987" t="str">
        <v>Se realizó la verificación de la POS y se observa que queda en error de impresora; se reinició la POS y se verifican las conexiones. Se identifica que el cable de datos USB se encuentra averiado. Se debe enviar un cable USB para la impresora ya que en la tienda no se encontró uno.</v>
      </c>
      <c r="K1987">
        <v>44943</v>
      </c>
      <c r="L1987">
        <v>44943</v>
      </c>
      <c r="M1987" t="str">
        <f>TEXT(L1987,"DDDDDDD")</f>
        <v>martes</v>
      </c>
      <c r="N1987" t="str">
        <v>J044 JUMBO CHIA</v>
      </c>
      <c r="O1987" t="str">
        <v>CHIA</v>
      </c>
      <c r="P1987" t="str">
        <f>IF(ISBLANK(O1987),"0",(VLOOKUP(O1987,REGION,2,FALSE)))</f>
        <v>BOGOTA</v>
      </c>
      <c r="Q1987" t="str">
        <v>ALEXANDER CASTILLO SOTELO</v>
      </c>
      <c r="R1987">
        <f>IF(ISBLANK(Q1987),"0", VLOOKUP(Q1987,PERSONAL,2,FALSE))</f>
        <v>80216449</v>
      </c>
      <c r="S1987" t="str">
        <v>ALIADO</v>
      </c>
      <c r="T1987">
        <v>0.6666666666666666</v>
      </c>
      <c r="U1987">
        <v>0.6944444444444444</v>
      </c>
      <c r="V1987">
        <f>IF(ISBLANK(T1987 ),"0",U1987-T1987)</f>
        <v>0.02777777777777779</v>
      </c>
      <c r="W1987">
        <v>1</v>
      </c>
      <c r="X1987">
        <f>NETWORKDAYS(K1987,L1986)</f>
        <v>1</v>
      </c>
      <c r="Y1987" t="str">
        <f>IF(X1987&lt;=2,"CUMPLE","NO CUMPLE")</f>
        <v>CUMPLE</v>
      </c>
    </row>
    <row r="1988" xml:space="preserve">
      <c r="A1988">
        <v>13027700</v>
      </c>
      <c r="B1988" t="str">
        <v>REQUEST</v>
      </c>
      <c r="C1988" t="str">
        <v>CERRADO</v>
      </c>
      <c r="D1988" t="str">
        <v>TIENDA</v>
      </c>
      <c r="E1988" t="str">
        <v>PDA</v>
      </c>
      <c r="F1988" t="str">
        <v>PDA</v>
      </c>
      <c r="G1988" t="str">
        <v>HONEYWELL</v>
      </c>
      <c r="H1988" t="str" xml:space="preserve">
        <v xml:space="preserve">Datos usuario_x000d_
Nombre: Deiby Johan Ramirez Cardona_x000d_
Correo: deibyjohan.ramirezcardona@cencosud.com.co_x000d_
Usuario AD: DERamirez_x000d_
Pais: Colombia_x000d_
Ubicacion: M042 METRO IBAGUE_x000d_
Zona: Colombia Occidente_x000d_
Unidad de Negocio: METRO_x000d_
Servicio: null_x000d_
Telefono: 3204061137_x000d_
Anexo: null_x000d_
Descripcion: no es posible ingresar al sistema genesix; en el escaner de boucle</v>
      </c>
      <c r="I1988" t="str">
        <v xml:space="preserve">Se solicita autorización para que se sea escalada este requerimiento al grupo de ISIT; ya que se confirma con el usuario que el día 17 de Enero del 2023 el Técnico Wuilliam Aldana atendió el requerimiento y dio solución a la novedad	 </v>
      </c>
      <c r="J1988" t="str">
        <v>Se realiza configuración de la conexión a wifi de 1 PDA el cual no permitía la conexión a Genesix. El funcionario realiza la verificación confirmando correcto funcionamiento.</v>
      </c>
      <c r="K1988">
        <v>44944</v>
      </c>
      <c r="L1988">
        <v>44944</v>
      </c>
      <c r="M1988" t="str">
        <f>TEXT(L1988,"DDDDDDD")</f>
        <v>miércoles</v>
      </c>
      <c r="N1988" t="str">
        <v>M042 METRO IBAGUE</v>
      </c>
      <c r="O1988" t="str">
        <v>IBAGUE</v>
      </c>
      <c r="P1988" t="str">
        <f>IF(ISBLANK(O1988),"0",(VLOOKUP(O1988,REGION,2,FALSE)))</f>
        <v>OCCIDENTE</v>
      </c>
      <c r="Q1988" t="str">
        <v>WILLIAM FERNANDO ALDANA NIÑO</v>
      </c>
      <c r="R1988">
        <f>IF(ISBLANK(Q1988),"0", VLOOKUP(Q1988,PERSONAL,2,FALSE))</f>
        <v>80148398</v>
      </c>
      <c r="S1988" t="str">
        <v>DIRECTO</v>
      </c>
      <c r="T1988">
        <v>0.4791666666666667</v>
      </c>
      <c r="U1988">
        <v>0.5</v>
      </c>
      <c r="V1988">
        <f>IF(ISBLANK(T1988 ),"0",U1988-T1988)</f>
        <v>0.020833333333333315</v>
      </c>
      <c r="W1988">
        <v>1</v>
      </c>
      <c r="X1988">
        <f>NETWORKDAYS(K1988,L1987)</f>
        <v>-2</v>
      </c>
      <c r="Y1988" t="str">
        <f>IF(X1988&lt;=2,"CUMPLE","NO CUMPLE")</f>
        <v>CUMPLE</v>
      </c>
    </row>
    <row r="1989" xml:space="preserve">
      <c r="A1989">
        <v>13027708</v>
      </c>
      <c r="B1989" t="str">
        <v>REQUEST</v>
      </c>
      <c r="C1989" t="str">
        <v>CERRADO</v>
      </c>
      <c r="D1989" t="str">
        <v>TIENDA</v>
      </c>
      <c r="E1989" t="str">
        <v>PDA</v>
      </c>
      <c r="F1989" t="str">
        <v>PDA</v>
      </c>
      <c r="G1989" t="str">
        <v>HONEYWELL</v>
      </c>
      <c r="H1989" t="str" xml:space="preserve">
        <v xml:space="preserve">Datos usuario_x000d_
Nombre: Deiby Johan Ramirez Cardona_x000d_
Correo: deibyjohan.ramirezcardona@cencosud.com.co_x000d_
Usuario AD: DERamirez_x000d_
Pais: Colombia_x000d_
Ubicacion: M042 METRO IBAGUE_x000d_
Zona: Colombia Occidente_x000d_
Unidad de Negocio: METRO_x000d_
Servicio: null_x000d_
Telefono: 3204061137_x000d_
Anexo: null_x000d_
Descripcion: no es posible ingresar al sistema genesix; en el escaner de PGC_x000d_
</v>
      </c>
      <c r="I1989" t="str">
        <v xml:space="preserve">Se solicita autorización para que se sea escalada este requerimiento al grupo de ISIT; ya que se confirma con el usuario que el día 17 de Enero del 2023 el Técnico Wuilliam Aldana atendió el requerimiento y dio solución a la novedad	 </v>
      </c>
      <c r="J1989" t="str">
        <v>Se realiza formateo y configuración de 1 PDA del área de PGC el cual no permitía la conexión a Genesix. El funcionario realiza la verificación confirmando correcto funcionamiento.</v>
      </c>
      <c r="K1989">
        <v>44944</v>
      </c>
      <c r="L1989">
        <v>44944</v>
      </c>
      <c r="M1989" t="str">
        <f>TEXT(L1989,"DDDDDDD")</f>
        <v>miércoles</v>
      </c>
      <c r="N1989" t="str">
        <v>M042 METRO IBAGUE</v>
      </c>
      <c r="O1989" t="str">
        <v>IBAGUE</v>
      </c>
      <c r="P1989" t="str">
        <f>IF(ISBLANK(O1989),"0",(VLOOKUP(O1989,REGION,2,FALSE)))</f>
        <v>OCCIDENTE</v>
      </c>
      <c r="Q1989" t="str">
        <v>WILLIAM FERNANDO ALDANA NIÑO</v>
      </c>
      <c r="R1989">
        <f>IF(ISBLANK(Q1989),"0", VLOOKUP(Q1989,PERSONAL,2,FALSE))</f>
        <v>80148398</v>
      </c>
      <c r="S1989" t="str">
        <v>DIRECTO</v>
      </c>
      <c r="T1989">
        <v>0.4166666666666667</v>
      </c>
      <c r="U1989">
        <v>0.4791666666666667</v>
      </c>
      <c r="V1989">
        <f>IF(ISBLANK(T1989 ),"0",U1989-T1989)</f>
        <v>0.0625</v>
      </c>
      <c r="W1989">
        <v>1</v>
      </c>
      <c r="X1989">
        <f>NETWORKDAYS(K1989,L1988)</f>
        <v>1</v>
      </c>
      <c r="Y1989" t="str">
        <f>IF(X1989&lt;=2,"CUMPLE","NO CUMPLE")</f>
        <v>CUMPLE</v>
      </c>
    </row>
    <row r="1990">
      <c r="A1990" t="str">
        <v>ACOMPAÑAMIENTO</v>
      </c>
      <c r="B1990" t="str">
        <v>ACOMPAÑAMIENTO</v>
      </c>
      <c r="C1990" t="str">
        <v>CERRADO</v>
      </c>
      <c r="D1990" t="str">
        <v>LINEAL DE CAJAS</v>
      </c>
      <c r="E1990" t="str">
        <v>ACOMPAÑAMIENTO</v>
      </c>
      <c r="F1990" t="str">
        <v>ACOMPAÑAMIENTO</v>
      </c>
      <c r="G1990" t="str">
        <v>ACOMPAÑAMIENTO</v>
      </c>
      <c r="H1990" t="str">
        <v>Se solicita acompañamiento pare revisión de microsens con falla que no sube sistema operativo y novedades reportadas nuevamente a nivel del pago con datafonos</v>
      </c>
      <c r="I1990" t="str">
        <v>Se solicita acompañamiento pare revisión de microsens con falla que no sube sistema operativo y novedades reportadas nuevamente a nivel del pago con datafonos</v>
      </c>
      <c r="J1990" t="str">
        <v>procedimiento y en espera para realizar pruebas.</v>
      </c>
      <c r="K1990">
        <v>44944</v>
      </c>
      <c r="L1990">
        <v>44944</v>
      </c>
      <c r="M1990" t="str">
        <f>TEXT(L1990,"DDDDDDD")</f>
        <v>miércoles</v>
      </c>
      <c r="N1990" t="str">
        <v>J126 JUMBO SAN SILVESTRE</v>
      </c>
      <c r="O1990" t="str">
        <v>BARRANCABERMEJA</v>
      </c>
      <c r="P1990" t="str">
        <f>IF(ISBLANK(O1990),"0",(VLOOKUP(O1990,REGION,2,FALSE)))</f>
        <v>ORIENTE</v>
      </c>
      <c r="Q1990" t="str">
        <v>GERMAN ARCINIEGAS CARREÑO</v>
      </c>
      <c r="R1990">
        <f>IF(ISBLANK(Q1990),"0", VLOOKUP(Q1990,PERSONAL,2,FALSE))</f>
        <v>1098743407</v>
      </c>
      <c r="S1990" t="str">
        <v>DIRECTO</v>
      </c>
      <c r="T1990">
        <v>0.3333333333333333</v>
      </c>
      <c r="U1990">
        <v>0.75</v>
      </c>
      <c r="V1990">
        <f>IF(ISBLANK(T1990 ),"0",U1990-T1990)</f>
        <v>0.4166666666666667</v>
      </c>
      <c r="W1990">
        <v>4</v>
      </c>
      <c r="X1990">
        <f>NETWORKDAYS(K1990,L1989)</f>
        <v>1</v>
      </c>
      <c r="Y1990" t="str">
        <f>IF(X1990&lt;=2,"CUMPLE","NO CUMPLE")</f>
        <v>CUMPLE</v>
      </c>
    </row>
    <row r="1991" xml:space="preserve">
      <c r="A1991">
        <v>13006226</v>
      </c>
      <c r="B1991" t="str">
        <v>REQUEST</v>
      </c>
      <c r="C1991" t="str">
        <v>CERRADO</v>
      </c>
      <c r="D1991" t="str">
        <v>PANADERIA</v>
      </c>
      <c r="E1991" t="str">
        <v>BALANZA</v>
      </c>
      <c r="F1991" t="str">
        <v>MESA</v>
      </c>
      <c r="G1991" t="str">
        <v>METTLER</v>
      </c>
      <c r="H1991" t="str" xml:space="preserve">
        <v xml:space="preserve">Datos usuario_x000d_
Nombre: Einer Jose Lugo Acosta_x000d_
Correo: Einer.Lugo@cencosud.com.co_x000d_
Usuario AD: Ejlacost_x000d_
Pais: Colombia_x000d_
Ubicacion: M040 METRO RIOHACHA_x000d_
Zona: Colombia Costa_x000d_
Unidad de Negocio: METRO_x000d_
Servicio: null_x000d_
Telefono: 3014490399_x000d_
Anexo: 7400414_x000d_
Descripcion: DESCONFIGURACION DE LA BASCULA DE PANADERIA._x000d_
LOS TIQUETES SALEN CORTOS</v>
      </c>
      <c r="I1991" t="str">
        <v>Se Solicita Tecnico de Isit para realizar la validacion de la Balanza del Area de Paraderia de la tienda Metro Riohacha</v>
      </c>
      <c r="J1991" t="str">
        <v>Se procede a realizar validación del equipo tipo balanza de mesa en el área de panadería; equipo presenta falla al momento de impresión de los tickets; salen entrecortados. Se realiza limpieza de los sensores del cabezal de impresión y se valida ajuste de calibración. Se realiza pruebas con el usuario a satisfacción. Observación; se evidencia que el equipo le hace falta el conducto donde va colocado el papel de los tickets; se le informa al usuario que debe solicitar un cau para la solicitud de la compra de la parte; el personal de sistemas de cencosud queda al tanto de la novedad reportada.</v>
      </c>
      <c r="K1991">
        <v>44944</v>
      </c>
      <c r="L1991">
        <v>44945</v>
      </c>
      <c r="M1991" t="str">
        <f>TEXT(L1991,"DDDDDDD")</f>
        <v>jueves</v>
      </c>
      <c r="N1991" t="str">
        <v>M040 METRO RIOHACHA</v>
      </c>
      <c r="O1991" t="str">
        <v>RIOHACHA</v>
      </c>
      <c r="P1991" t="str">
        <f>IF(ISBLANK(O1991),"0",(VLOOKUP(O1991,REGION,2,FALSE)))</f>
        <v>COSTA</v>
      </c>
      <c r="Q1991" t="str">
        <v>ENRIQUE RAFAEL PONZON ORTEGA</v>
      </c>
      <c r="R1991">
        <f>IF(ISBLANK(Q1991),"0", VLOOKUP(Q1991,PERSONAL,2,FALSE))</f>
        <v>1082888515</v>
      </c>
      <c r="S1991" t="str">
        <v>DIRECTO</v>
      </c>
      <c r="T1991">
        <v>0.40625</v>
      </c>
      <c r="U1991">
        <v>0.4548611111111111</v>
      </c>
      <c r="V1991">
        <f>IF(ISBLANK(T1991 ),"0",U1991-T1991)</f>
        <v>0.048611111111111105</v>
      </c>
      <c r="W1991">
        <v>1</v>
      </c>
      <c r="X1991">
        <f>NETWORKDAYS(K1991,L1990)</f>
        <v>1</v>
      </c>
      <c r="Y1991" t="str">
        <f>IF(X1991&lt;=2,"CUMPLE","NO CUMPLE")</f>
        <v>CUMPLE</v>
      </c>
    </row>
    <row r="1992" xml:space="preserve">
      <c r="A1992">
        <v>12994789</v>
      </c>
      <c r="B1992" t="str">
        <v>REQUEST</v>
      </c>
      <c r="C1992" t="str">
        <v>CERRADO</v>
      </c>
      <c r="D1992" t="str">
        <v>TIENDA</v>
      </c>
      <c r="E1992" t="str">
        <v>PDA</v>
      </c>
      <c r="F1992" t="str">
        <v>PDA</v>
      </c>
      <c r="G1992" t="str">
        <v>HONEYWELL</v>
      </c>
      <c r="H1992"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LA PDT ASIGNADA A LA SECCION DE PGC CON SERIAL # 211453BE31; PRESENTA FALLAS DE CONFIGURACION EN EL GENESIX_x000d_
Indicar la ubicacion del computador en la tienda o sede: TIENDA 40 RIOHACHA</v>
      </c>
      <c r="I1992" t="str">
        <v>se deriva caso</v>
      </c>
      <c r="J1992" t="str">
        <v>Se procede a realizar validación del equipo tipo PDA; dispositivo presenta falla en conexión al aplicativo Genexis. Se realiza validación de la red que se encuentre conectada de forma correcta; se realiza instalación de programa correspondiente para su conectividad. Se valida realizando pruebas de conexión con el usuario a satisfacción se entrega dispositivo operativo y funcional.</v>
      </c>
      <c r="K1992">
        <v>44945</v>
      </c>
      <c r="L1992">
        <v>44945</v>
      </c>
      <c r="M1992" t="str">
        <f>TEXT(L1992,"DDDDDDD")</f>
        <v>jueves</v>
      </c>
      <c r="N1992" t="str">
        <v>M040 METRO RIOHACHA</v>
      </c>
      <c r="O1992" t="str">
        <v>RIOHACHA</v>
      </c>
      <c r="P1992" t="str">
        <f>IF(ISBLANK(O1992),"0",(VLOOKUP(O1992,REGION,2,FALSE)))</f>
        <v>COSTA</v>
      </c>
      <c r="Q1992" t="str">
        <v>ENRIQUE RAFAEL PONZON ORTEGA</v>
      </c>
      <c r="R1992">
        <f>IF(ISBLANK(Q1992),"0", VLOOKUP(Q1992,PERSONAL,2,FALSE))</f>
        <v>1082888515</v>
      </c>
      <c r="S1992" t="str">
        <v>DIRECTO</v>
      </c>
      <c r="T1992">
        <v>0.4652777777777778</v>
      </c>
      <c r="U1992">
        <v>0.5</v>
      </c>
      <c r="V1992">
        <f>IF(ISBLANK(T1992 ),"0",U1992-T1992)</f>
        <v>0.03472222222222221</v>
      </c>
      <c r="W1992">
        <v>1</v>
      </c>
      <c r="X1992">
        <f>NETWORKDAYS(K1992,L1991)</f>
        <v>1</v>
      </c>
      <c r="Y1992" t="str">
        <f>IF(X1992&lt;=2,"CUMPLE","NO CUMPLE")</f>
        <v>CUMPLE</v>
      </c>
    </row>
    <row r="1993" xml:space="preserve">
      <c r="A1993">
        <v>12994781</v>
      </c>
      <c r="B1993" t="str">
        <v>REQUEST</v>
      </c>
      <c r="C1993" t="str">
        <v>CERRADO</v>
      </c>
      <c r="D1993" t="str">
        <v>TIENDA</v>
      </c>
      <c r="E1993" t="str">
        <v>PDA</v>
      </c>
      <c r="F1993" t="str">
        <v>PDA</v>
      </c>
      <c r="G1993" t="str">
        <v>HONEYWELL</v>
      </c>
      <c r="H1993" t="str" xml:space="preserve">
        <v xml:space="preserve">Datos usuario_x000d_
Nombre: Felipe Santiago Vangriecken Epiayu_x000d_
Correo: Felipe.Vangriecken@cencosud.com.co_x000d_
Usuario AD: Fsvepiay_x000d_
Pais: Colombia_x000d_
Ubicacion: M040 METRO RIOHACHA_x000d_
Zona: Colombia Costa_x000d_
Unidad de Negocio: Supermercados_x000d_
Servicio: Retail Financiero_x000d_
Telefono: 3045780135_x000d_
Anexo: 7289670_x000d_
Descripcion: LA PDT ASIGNADA A LA SECCION DE PGC CON SERIAL # 2114532DTE_x000d_
Indicar la ubicacion del computador en la tienda o sede: TIENDA 40 RIOHACHA</v>
      </c>
      <c r="J1993" t="str">
        <v>Se procede a realizar validación del equipo tipo PDA; dispositivo presenta falla en conexión al aplicativo Genexis. Se realiza validación de la red que se encuentre conectada de forma correcta; se realiza instalación de programa correspondiente para su conectividad. Se valida realizando pruebas de conexión con el usuario a satisfacción se entrega dispositivo operativo y funcional.</v>
      </c>
      <c r="K1993">
        <v>44945</v>
      </c>
      <c r="L1993">
        <v>44945</v>
      </c>
      <c r="M1993" t="str">
        <f>TEXT(L1993,"DDDDDDD")</f>
        <v>jueves</v>
      </c>
      <c r="N1993" t="str">
        <v>M040 METRO RIOHACHA</v>
      </c>
      <c r="O1993" t="str">
        <v>RIOHACHA</v>
      </c>
      <c r="P1993" t="str">
        <f>IF(ISBLANK(O1993),"0",(VLOOKUP(O1993,REGION,2,FALSE)))</f>
        <v>COSTA</v>
      </c>
      <c r="Q1993" t="str">
        <v>ENRIQUE RAFAEL PONZON ORTEGA</v>
      </c>
      <c r="R1993">
        <f>IF(ISBLANK(Q1993),"0", VLOOKUP(Q1993,PERSONAL,2,FALSE))</f>
        <v>1082888515</v>
      </c>
      <c r="S1993" t="str">
        <v>DIRECTO</v>
      </c>
      <c r="T1993">
        <v>0.5</v>
      </c>
      <c r="U1993">
        <v>0.5138888888888888</v>
      </c>
      <c r="V1993">
        <f>IF(ISBLANK(T1993 ),"0",U1993-T1993)</f>
        <v>0.01388888888888884</v>
      </c>
      <c r="W1993">
        <v>0</v>
      </c>
      <c r="X1993">
        <f>NETWORKDAYS(K1993,L1992)</f>
        <v>1</v>
      </c>
      <c r="Y1993" t="str">
        <f>IF(X1993&lt;=2,"CUMPLE","NO CUMPLE")</f>
        <v>CUMPLE</v>
      </c>
    </row>
    <row r="1994" xml:space="preserve">
      <c r="A1994">
        <v>13035603</v>
      </c>
      <c r="B1994" t="str">
        <v>REQUEST</v>
      </c>
      <c r="C1994" t="str">
        <v>CERRADO</v>
      </c>
      <c r="D1994" t="str">
        <v>LINEAL DE CAJAS</v>
      </c>
      <c r="E1994" t="str">
        <v>POS</v>
      </c>
      <c r="F1994" t="str">
        <v>POS</v>
      </c>
      <c r="G1994" t="str">
        <v>WINCOR</v>
      </c>
      <c r="H1994"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buen dia agradezco su colaboracion revisando el visor de la pos 9 se encuentra apagado</v>
      </c>
      <c r="I1994" t="str" xml:space="preserve">
        <v xml:space="preserve">Se transfiere para atención en sitio; no carga sistema operativo._x000d_
POS WINCOR BEETLE-M | Nº SERIE: 6498824226_x000d_
Nº inventario: DI-014352_x000d_
Verificar si datos de POS son correctos._x000d_
Realizar revisión; diagnostico y/o reparación si es el caso._x000d_
Entregar POS operativo.</v>
      </c>
      <c r="J1994" t="str">
        <v>Se realiza revisión de POS#9 por no cargar el sistema operativo; se realiza formateo de POS con servidor de cabecera; se termina el proceso y se informa a personal de pos Cencosud para el proceso de actualización y cargue de la pos; con numero de CAU 130366; de igual manera a la supervisora de cajas sobre el procedimiento y en espera para realizar pruebas.</v>
      </c>
      <c r="K1994">
        <v>44946</v>
      </c>
      <c r="L1994">
        <v>44946</v>
      </c>
      <c r="M1994" t="str">
        <f>TEXT(L1994,"DDDDDDD")</f>
        <v>viernes</v>
      </c>
      <c r="N1994" t="str">
        <v>J126 JUMBO SAN SILVESTRE</v>
      </c>
      <c r="O1994" t="str">
        <v>BARRANCABERMEJA</v>
      </c>
      <c r="P1994" t="str">
        <f>IF(ISBLANK(O1994),"0",(VLOOKUP(O1994,REGION,2,FALSE)))</f>
        <v>ORIENTE</v>
      </c>
      <c r="Q1994" t="str">
        <v>LUIS CARLOS ROJAS ACOSTA</v>
      </c>
      <c r="R1994">
        <f>IF(ISBLANK(Q1994),"0", VLOOKUP(Q1994,PERSONAL,2,FALSE))</f>
        <v>1096188137</v>
      </c>
      <c r="S1994" t="str">
        <v>DIRECTO</v>
      </c>
      <c r="T1994">
        <v>0.375</v>
      </c>
      <c r="U1994">
        <v>0.4166666666666667</v>
      </c>
      <c r="V1994">
        <f>IF(ISBLANK(T1994 ),"0",U1994-T1994)</f>
        <v>0.041666666666666685</v>
      </c>
      <c r="W1994">
        <v>1</v>
      </c>
      <c r="X1994">
        <f>NETWORKDAYS(K1994,L1993)</f>
        <v>-2</v>
      </c>
      <c r="Y1994" t="str">
        <f>IF(X1994&lt;=2,"CUMPLE","NO CUMPLE")</f>
        <v>CUMPLE</v>
      </c>
    </row>
    <row r="1995" xml:space="preserve">
      <c r="A1995">
        <v>13035607</v>
      </c>
      <c r="B1995" t="str">
        <v>REQUEST</v>
      </c>
      <c r="C1995" t="str">
        <v>CERRADO</v>
      </c>
      <c r="D1995" t="str">
        <v>LINEAL DE CAJAS</v>
      </c>
      <c r="E1995" t="str">
        <v>POS</v>
      </c>
      <c r="F1995" t="str">
        <v>VISOR</v>
      </c>
      <c r="G1995" t="str">
        <v>WINCOR</v>
      </c>
      <c r="H1995"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buen dia agradezco su colaboracion revisando la pos 15 no funciona el visor</v>
      </c>
      <c r="I1995" t="str" xml:space="preserve">
        <v xml:space="preserve">Se transfiere para atención en sitio; no carga sistema operativo._x000d_
POS WINCOR BEETLE-M | Nº SERIE: 6498824560_x000d_
Nº inventario: DI-014411_x000d_
Verificar si datos de POS son correctos._x000d_
Realizar revisión; diagnostico y/o reparación si es el caso._x000d_
Entregar POS operativo.</v>
      </c>
      <c r="J1995" t="str">
        <v>Se revisa POS#15 por no dar video en ningún visor; se configura BIOS y por el apagado forzado se deshabilitó el puerto COM3; se configura de nuevo y se habilita; se realizan pruebas con la supervisora de cajas en turno; las cuales fueron satisfactorias; la POS queda funcionando correctamente y totalmente operativa</v>
      </c>
      <c r="K1995">
        <v>44946</v>
      </c>
      <c r="L1995">
        <v>44946</v>
      </c>
      <c r="M1995" t="str">
        <f>TEXT(L1995,"DDDDDDD")</f>
        <v>viernes</v>
      </c>
      <c r="N1995" t="str">
        <v>J126 JUMBO SAN SILVESTRE</v>
      </c>
      <c r="O1995" t="str">
        <v>BARRANCABERMEJA</v>
      </c>
      <c r="P1995" t="str">
        <f>IF(ISBLANK(O1995),"0",(VLOOKUP(O1995,REGION,2,FALSE)))</f>
        <v>ORIENTE</v>
      </c>
      <c r="Q1995" t="str">
        <v>LUIS CARLOS ROJAS ACOSTA</v>
      </c>
      <c r="R1995">
        <f>IF(ISBLANK(Q1995),"0", VLOOKUP(Q1995,PERSONAL,2,FALSE))</f>
        <v>1096188137</v>
      </c>
      <c r="S1995" t="str">
        <v>DIRECTO</v>
      </c>
      <c r="T1995">
        <v>0.3333333333333333</v>
      </c>
      <c r="U1995">
        <v>0.375</v>
      </c>
      <c r="V1995">
        <f>IF(ISBLANK(T1995 ),"0",U1995-T1995)</f>
        <v>0.041666666666666685</v>
      </c>
      <c r="W1995">
        <v>1</v>
      </c>
      <c r="X1995">
        <f>NETWORKDAYS(K1995,L1994)</f>
        <v>1</v>
      </c>
      <c r="Y1995" t="str">
        <f>IF(X1995&lt;=2,"CUMPLE","NO CUMPLE")</f>
        <v>CUMPLE</v>
      </c>
    </row>
    <row r="1996" xml:space="preserve">
      <c r="A1996">
        <v>13033919</v>
      </c>
      <c r="B1996" t="str">
        <v>REQUEST</v>
      </c>
      <c r="C1996" t="str">
        <v>CERRADO</v>
      </c>
      <c r="D1996" t="str">
        <v>DIRECCION</v>
      </c>
      <c r="E1996" t="str">
        <v>CPU</v>
      </c>
      <c r="F1996" t="str">
        <v>CPU</v>
      </c>
      <c r="G1996" t="str">
        <v>LENOVO</v>
      </c>
      <c r="H1996" t="str" xml:space="preserve">
        <v xml:space="preserve">Datos usuario_x000d_
Nombre: Angelica Maria Lara Charry_x000d_
Correo: Angelica.Lara@cencosud.com.co_x000d_
Usuario AD: AMLaraC_x000d_
Pais: Colombia_x000d_
Ubicacion: M042 METRO IBAGUE_x000d_
Zona: Colombia Occidente_x000d_
Unidad de Negocio: METRO_x000d_
Servicio: Tiendas &amp; Centros de Distribucion_x000d_
Telefono: 3214494190_x000d_
Anexo: 7420404_x000d_
Descripcion: buen dia ; conecte una memoria y salio aviso de error; bloqueando el outlook; pqr todo el acceso a internet sap_x000d_
AREA EN DONDE SE UBICA EL EQUIPO : Direccion</v>
      </c>
      <c r="I1996" t="str">
        <v>Se solicita autorización para que el Técnico ISIT visite la tienda y realice el respaldo del Equipo Serial: MJ0ESCPD; de la asistente de Dirección; y realice el formato del Sistema operativo; realiza la reconfiguración de todos los aplicativos del usuario y deje nuevamente el equipo sin novedad; ya que confirmación por parte de seguridad de la información indica que el Equipo presenta un bloqueo por Virus y este debe ser Formateado desde cero</v>
      </c>
      <c r="J1996" t="str">
        <v>Se verifica equipo reportado el cual presenta bloqueo de acceso a paginas por amenaza de virus. se realiza copia de seguridad del perfil amlarac; el cual se encontraba en el escritorio y se procede a realizar formateo del equipo. se instala office; putty; impresora; sap. se ingresa a dominio con cencojoin dejando el hostname m042900ws117; se restaura la información del usuario; se configura correo y teams. funcionaria realiza revisión del equipo; confirma correcto funcionamiento de aplicaciones; verifica que la información esté completa. se finaliza caso sin novedad. no se ingresa a sala de sistemas.</v>
      </c>
      <c r="K1996">
        <v>44946</v>
      </c>
      <c r="L1996">
        <v>44949</v>
      </c>
      <c r="M1996" t="str">
        <f>TEXT(L1996,"DDDDDDD")</f>
        <v>lunes</v>
      </c>
      <c r="N1996" t="str">
        <v>M042 METRO IBAGUE</v>
      </c>
      <c r="O1996" t="str">
        <v>IBAGUE</v>
      </c>
      <c r="P1996" t="str">
        <f>IF(ISBLANK(O1996),"0",(VLOOKUP(O1996,REGION,2,FALSE)))</f>
        <v>OCCIDENTE</v>
      </c>
      <c r="Q1996" t="str">
        <v>WILLIAM FERNANDO ALDANA NIÑO</v>
      </c>
      <c r="R1996">
        <f>IF(ISBLANK(Q1996),"0", VLOOKUP(Q1996,PERSONAL,2,FALSE))</f>
        <v>80148398</v>
      </c>
      <c r="S1996" t="str">
        <v>DIRECTO</v>
      </c>
      <c r="T1996">
        <v>0.3333333333333333</v>
      </c>
      <c r="U1996">
        <v>0.6458333333333334</v>
      </c>
      <c r="V1996">
        <f>IF(ISBLANK(T1996 ),"0",U1996-T1996)</f>
        <v>0.31250000000000006</v>
      </c>
      <c r="W1996">
        <v>4</v>
      </c>
      <c r="X1996">
        <f>NETWORKDAYS(K1996,L1995)</f>
        <v>1</v>
      </c>
      <c r="Y1996" t="str">
        <f>IF(X1996&lt;=2,"CUMPLE","NO CUMPLE")</f>
        <v>CUMPLE</v>
      </c>
    </row>
    <row r="1997" xml:space="preserve">
      <c r="A1997">
        <v>13030556</v>
      </c>
      <c r="B1997" t="str">
        <v>INCIDENT</v>
      </c>
      <c r="C1997" t="str">
        <v>CERRADO</v>
      </c>
      <c r="D1997" t="str">
        <v>PGC</v>
      </c>
      <c r="E1997" t="str">
        <v>PDA</v>
      </c>
      <c r="F1997" t="str">
        <v>PDA</v>
      </c>
      <c r="G1997" t="str">
        <v>HONEYWELL</v>
      </c>
      <c r="H1997" t="str" xml:space="preserve">
        <v xml:space="preserve">Datos usuario_x000d_
Nombre: Fayver Vanegas Agudelo_x000d_
Correo: Faiver.Vanegas@cencosud.com.co_x000d_
Usuario AD: FVanegaA_x000d_
Pais: Colombia_x000d_
Ubicacion: M038 METRO NEIVA CENTRO DE CONVENCIONES_x000d_
Zona: Colombia Occidente_x000d_
Unidad de Negocio: Supermercados_x000d_
Servicio: Tiendas &amp; Centros de Distribucion_x000d_
Telefono: 3183816943_x000d_
Anexo: null_x000d_
Descripcion: telnet server has closed the connection al intentar ingresar en el usurio del colborador_x000d_
Seccion de la tienda en donde se ubica la PDT o usuario: 195</v>
      </c>
      <c r="I1997" t="str">
        <v>jefe pór favor me colabora con la autorizacion de esta llamada para que le tecnico de isit visite la tienda y realice la validacion de la novedad de la pdt de pgc</v>
      </c>
      <c r="J1997" t="str">
        <v>Se realiza validación PDT no conecta a telnet se valida y está desconfigurada una conexión se configura nuevamente la conexión a Génesis se realizan pruebas equipo operativo.</v>
      </c>
      <c r="K1997">
        <v>44946</v>
      </c>
      <c r="L1997">
        <v>44949</v>
      </c>
      <c r="M1997" t="str">
        <f>TEXT(L1997,"DDDDDDD")</f>
        <v>lunes</v>
      </c>
      <c r="N1997" t="str">
        <v>M038 METRO NEIVA CENTRO DE CONVENCIONES</v>
      </c>
      <c r="O1997" t="str">
        <v>NEIVA</v>
      </c>
      <c r="P1997" t="str">
        <f>IF(ISBLANK(O1997),"0",(VLOOKUP(O1997,REGION,2,FALSE)))</f>
        <v>OCCIDENTE</v>
      </c>
      <c r="Q1997" t="str">
        <v>JONATHAN ALEXANDER VILLAMIL</v>
      </c>
      <c r="R1997">
        <f>IF(ISBLANK(Q1997),"0", VLOOKUP(Q1997,PERSONAL,2,FALSE))</f>
        <v>1015392100</v>
      </c>
      <c r="S1997" t="str">
        <v>DIRECTO</v>
      </c>
      <c r="T1997">
        <v>0.5833333333333334</v>
      </c>
      <c r="U1997">
        <v>0.625</v>
      </c>
      <c r="V1997">
        <f>IF(ISBLANK(T1997 ),"0",U1997-T1997)</f>
        <v>0.04166666666666663</v>
      </c>
      <c r="W1997">
        <v>1</v>
      </c>
      <c r="X1997">
        <f>NETWORKDAYS(K1997,L1996)</f>
        <v>2</v>
      </c>
      <c r="Y1997" t="str">
        <f>IF(X1997&lt;=2,"CUMPLE","NO CUMPLE")</f>
        <v>CUMPLE</v>
      </c>
    </row>
    <row r="1998" xml:space="preserve">
      <c r="A1998">
        <v>13018854</v>
      </c>
      <c r="B1998" t="str">
        <v>INCIDENT</v>
      </c>
      <c r="C1998" t="str">
        <v>CERRADO</v>
      </c>
      <c r="D1998" t="str">
        <v>FRUVER</v>
      </c>
      <c r="E1998" t="str">
        <v>BALANZA</v>
      </c>
      <c r="F1998" t="str">
        <v>MESA</v>
      </c>
      <c r="G1998" t="str">
        <v>METTLER</v>
      </c>
      <c r="H1998" t="str" xml:space="preserve">
        <v xml:space="preserve">Datos usuario_x000d_
Nombre: Javier Ipuz Gonzalez_x000d_
Correo: Javier.Ipuz@cencosud.com.co_x000d_
Usuario AD: JIpuzG_x000d_
Pais: Colombia_x000d_
Ubicacion: M195 METRO SANTA LUCIA_x000d_
Zona: Colombia Bogota_x000d_
Unidad de Negocio: SHOPPING_x000d_
Servicio: Tiendas &amp; Centros de Distribucion_x000d_
Telefono: 3123967493_x000d_
Anexo: null_x000d_
Descripcion: buenas Noches_x000d_
me colaboran revisando la bascula de fruver la cual no deja imprimir las etiquetas porque al momento sale un mensaje indicando fuera de servicio anexo la ip: 10.132.092.048 quedo atento_x000d_
_x000d_
Gracias_x000d_
_x000d_
Indica la ubicacion de tu balanza en la tienda: fruver_x000d_
</v>
      </c>
      <c r="I1998" t="str">
        <v>revision de balanzas de fruver que no responde y se necesita cambiar el rollo amarillo a blanco ya que no tienen existencia y no llegan mas</v>
      </c>
      <c r="J1998" t="str">
        <v>Se realiza validación de báscula genera error al encender erro eeprom; se desconecta durante 10 minutos y persiste el error se realiza proceso de reconfigurar de fabrica; se configura nuevamente la ip ;mask y acceso; se parametrizan medidas y persiste el error. por solicitud de ingeniería solicita la revision con provedor ya que la falla detectada es directamente de la memoria en la Board</v>
      </c>
      <c r="K1998">
        <v>44946</v>
      </c>
      <c r="L1998">
        <v>44949</v>
      </c>
      <c r="M1998" t="str">
        <f>TEXT(L1998,"DDDDDDD")</f>
        <v>lunes</v>
      </c>
      <c r="N1998" t="str">
        <v>M195 METRO SANTA LUCIA</v>
      </c>
      <c r="O1998" t="str">
        <v>NEIVA</v>
      </c>
      <c r="P1998" t="str">
        <f>IF(ISBLANK(O1998),"0",(VLOOKUP(O1998,REGION,2,FALSE)))</f>
        <v>OCCIDENTE</v>
      </c>
      <c r="Q1998" t="str">
        <v>JONATHAN ALEXANDER VILLAMIL</v>
      </c>
      <c r="R1998">
        <f>IF(ISBLANK(Q1998),"0", VLOOKUP(Q1998,PERSONAL,2,FALSE))</f>
        <v>1015392100</v>
      </c>
      <c r="S1998" t="str">
        <v>DIRECTO</v>
      </c>
      <c r="T1998">
        <v>0.3333333333333333</v>
      </c>
      <c r="U1998">
        <v>0.5833333333333334</v>
      </c>
      <c r="V1998">
        <f>IF(ISBLANK(T1998 ),"0",U1998-T1998)</f>
        <v>0.25000000000000006</v>
      </c>
      <c r="W1998">
        <v>2</v>
      </c>
      <c r="X1998">
        <f>NETWORKDAYS(K1998,L1997)</f>
        <v>2</v>
      </c>
      <c r="Y1998" t="str">
        <f>IF(X1998&lt;=2,"CUMPLE","NO CUMPLE")</f>
        <v>CUMPLE</v>
      </c>
    </row>
    <row r="1999">
      <c r="A1999" t="str">
        <v>ACOMPAÑAMIENTO</v>
      </c>
      <c r="B1999" t="str">
        <v>ACOMPAÑAMIENTO</v>
      </c>
      <c r="C1999" t="str">
        <v>CERRADO</v>
      </c>
      <c r="D1999" t="str">
        <v>LINEAL DE CAJAS</v>
      </c>
      <c r="E1999" t="str">
        <v>ACOMPAÑAMIENTO</v>
      </c>
      <c r="F1999" t="str">
        <v>ACOMPAÑAMIENTO</v>
      </c>
      <c r="G1999" t="str">
        <v>ACOMPAÑAMIENTO</v>
      </c>
      <c r="H1999" t="str">
        <v>Se solicita acompañamiento para realizar modificaciones en la configuración realizada en los microsens</v>
      </c>
      <c r="I1999" t="str">
        <v>Se solicita acompañamiento para realizar modificaciones en la configuración realizada en los microsens</v>
      </c>
      <c r="J1999" t="str">
        <v>procedimiento y en espera para realizar pruebas.</v>
      </c>
      <c r="K1999">
        <v>44949</v>
      </c>
      <c r="L1999">
        <v>44949</v>
      </c>
      <c r="M1999" t="str">
        <f>TEXT(L1999,"DDDDDDD")</f>
        <v>lunes</v>
      </c>
      <c r="N1999" t="str">
        <v>J126 JUMBO SAN SILVESTRE</v>
      </c>
      <c r="O1999" t="str">
        <v>BARRANCABERMEJA</v>
      </c>
      <c r="P1999" t="str">
        <f>IF(ISBLANK(O1999),"0",(VLOOKUP(O1999,REGION,2,FALSE)))</f>
        <v>ORIENTE</v>
      </c>
      <c r="Q1999" t="str">
        <v>LUIS CARLOS ROJAS ACOSTA</v>
      </c>
      <c r="R1999">
        <f>IF(ISBLANK(Q1999),"0", VLOOKUP(Q1999,PERSONAL,2,FALSE))</f>
        <v>1096188137</v>
      </c>
      <c r="S1999" t="str">
        <v>DIRECTO</v>
      </c>
      <c r="T1999">
        <v>0.3333333333333333</v>
      </c>
      <c r="U1999">
        <v>0.5</v>
      </c>
      <c r="V1999">
        <f>IF(ISBLANK(T1999 ),"0",U1999-T1999)</f>
        <v>0.16666666666666669</v>
      </c>
      <c r="W1999">
        <v>2</v>
      </c>
      <c r="X1999">
        <f>NETWORKDAYS(K1999,L1998)</f>
        <v>1</v>
      </c>
      <c r="Y1999" t="str">
        <f>IF(X1999&lt;=2,"CUMPLE","NO CUMPLE")</f>
        <v>CUMPLE</v>
      </c>
    </row>
    <row r="2000" xml:space="preserve">
      <c r="A2000">
        <v>13036176</v>
      </c>
      <c r="B2000" t="str">
        <v>REQUEST</v>
      </c>
      <c r="C2000" t="str">
        <v>CERRADO</v>
      </c>
      <c r="D2000" t="str">
        <v>ATENCION AL CLIENTE</v>
      </c>
      <c r="E2000" t="str">
        <v>CPU</v>
      </c>
      <c r="F2000" t="str">
        <v>CPU</v>
      </c>
      <c r="G2000" t="str">
        <v>LENOVO</v>
      </c>
      <c r="H2000" t="str">
        <v>hola buenas tardes; para que por favor me colaboren con una revision del computador asignado para el programa de domicilio y ecomerce ya que presenta un ruido bastante molesto; con numero de inventario de sistemas 433245 y AD- 132867 agradezco una pronta respuesta</v>
      </c>
      <c r="I2000" t="str" xml:space="preserve">
        <v xml:space="preserve">hola buenas tardes; para que por favor me colaboren con una revision del computador asignado para el programa de domicilio y ecomerce ya que presenta un ruido bastante molesto; con numero de inventario de sistemas 433245 y AD- 132867 agradezco una pronta respuesta._x000d_
Lugar en donde se encuentra el computador en la tienda: en atencion al cliente_x000d_
</v>
      </c>
      <c r="J2000" t="str">
        <v xml:space="preserve">Se reporta PC con ruido; el equipo es destapado encontrando gran cantidad de sucio en su interior y el escape de aire tapado; por lo que se realiza limpieza general y profunda del equipo; en hace entrega al usuario completamente operativo.  </v>
      </c>
      <c r="K2000">
        <v>44950</v>
      </c>
      <c r="L2000">
        <v>44951</v>
      </c>
      <c r="M2000" t="str">
        <f>TEXT(L2000,"DDDDDDD")</f>
        <v>miércoles</v>
      </c>
      <c r="N2000" t="str">
        <v>M040 METRO RIOHACHA</v>
      </c>
      <c r="O2000" t="str">
        <v>RIOHACHA</v>
      </c>
      <c r="P2000" t="str">
        <f>IF(ISBLANK(O2000),"0",(VLOOKUP(O2000,REGION,2,FALSE)))</f>
        <v>COSTA</v>
      </c>
      <c r="Q2000" t="str">
        <v>WILGER MELO PRADO</v>
      </c>
      <c r="R2000">
        <f>IF(ISBLANK(Q2000),"0", VLOOKUP(Q2000,PERSONAL,2,FALSE))</f>
        <v>1118852348</v>
      </c>
      <c r="S2000" t="str">
        <v>DIRECTO</v>
      </c>
      <c r="T2000">
        <v>0.7083333333333334</v>
      </c>
      <c r="U2000">
        <v>0.75</v>
      </c>
      <c r="V2000">
        <f>IF(ISBLANK(T2000 ),"0",U2000-T2000)</f>
        <v>0.04166666666666663</v>
      </c>
      <c r="W2000">
        <v>1</v>
      </c>
      <c r="X2000">
        <f>NETWORKDAYS(K2000,L1999)</f>
        <v>-2</v>
      </c>
      <c r="Y2000" t="str">
        <f>IF(X2000&lt;=2,"CUMPLE","NO CUMPLE")</f>
        <v>CUMPLE</v>
      </c>
    </row>
    <row r="2001" xml:space="preserve">
      <c r="A2001">
        <v>13041725</v>
      </c>
      <c r="B2001" t="str">
        <v>REQUEST</v>
      </c>
      <c r="C2001" t="str">
        <v>CERRADO</v>
      </c>
      <c r="D2001" t="str">
        <v>FRUVER</v>
      </c>
      <c r="E2001" t="str">
        <v>BALANZA</v>
      </c>
      <c r="F2001" t="str">
        <v>MESA</v>
      </c>
      <c r="G2001" t="str">
        <v>METTLER</v>
      </c>
      <c r="H2001" t="str" xml:space="preserve">
        <v xml:space="preserve">Datos usuario_x000d_
Nombre: Maritza Tejada Motta_x000d_
Correo: maritza.tejada@cencosud.com.co_x000d_
Usuario AD: MTejadaM_x000d_
Pais: Colombia_x000d_
Ubicacion: M179 METRO PITALITO_x000d_
Zona: Colombia Occidente_x000d_
Unidad de Negocio: METRO_x000d_
Servicio: Tiendas &amp; Centros de Distribucion_x000d_
Telefono: 3118128060_x000d_
Anexo: null_x000d_
Descripcion: Buenas tardes; solicito de su colaboracion para revisar balanza de mesa de fruver direccion ip 10.132.24.46 la cual se encuentra sin red; se revisa cable de red en ambos extremos estan conectados se apaga balanza y se reinicia pero el error persiste; agradezco su colaboracion._x000d_
Area en donde se encuentra la Balanza: fruver</v>
      </c>
      <c r="I2001" t="str" xml:space="preserve">
        <v xml:space="preserve">Buenas tardes; solicito de su colaboracion para revisar balanza de mesa de fruver direccion ip 10.132.24.46 la cual se encuentra sin red; se revisa cable de red en ambos extremos estan conectados se apaga balanza y se reinicia pero el error persiste; agradezco su colaboracion._x000d_
Area en donde se encuentra la Balanza: fruver</v>
      </c>
      <c r="J2001" t="str">
        <v>Se llega a Tienda y se procede con validaciones de ingreso. Se realiza ubicación de la balanza con su punto de red. Se encuentra daño físico en el face plate del rj45 y en el mismo rj45 del patch cord. Se realiza ponchado del jack y se realiza cambio del cable path cord. Se acomoda de la forma posible y se le indica al usuario que ese face plate se debe cambiar. Se procede a realizar ping sostenido con más de 1800 saltos sin ninguna pérdida de paquete de datos. Se da por finalizada la actividad quedando la balanza completamente operativa; funcional y en red. Se envían las respectivas evidencias fotográficas a soporte remoto. Se procede con el cierre del ticket.</v>
      </c>
      <c r="K2001">
        <v>44950</v>
      </c>
      <c r="L2001">
        <v>44951</v>
      </c>
      <c r="M2001" t="str">
        <f>TEXT(L2001,"DDDDDDD")</f>
        <v>miércoles</v>
      </c>
      <c r="N2001" t="str">
        <v>M179 METRO PITALITO</v>
      </c>
      <c r="O2001" t="str">
        <v>PITALITO</v>
      </c>
      <c r="P2001" t="str">
        <f>IF(ISBLANK(O2001),"0",(VLOOKUP(O2001,REGION,2,FALSE)))</f>
        <v>OCCIDENTE</v>
      </c>
      <c r="Q2001" t="str">
        <v>EMERSON PALACIOS MARTINEZ</v>
      </c>
      <c r="R2001">
        <f>IF(ISBLANK(Q2001),"0", VLOOKUP(Q2001,PERSONAL,2,FALSE))</f>
        <v>13723524</v>
      </c>
      <c r="S2001" t="str">
        <v>ALIADO</v>
      </c>
      <c r="T2001">
        <v>0.6666666666666666</v>
      </c>
      <c r="U2001">
        <v>0.7083333333333334</v>
      </c>
      <c r="V2001">
        <f>IF(ISBLANK(T2001 ),"0",U2001-T2001)</f>
        <v>0.04166666666666674</v>
      </c>
      <c r="W2001">
        <v>1</v>
      </c>
      <c r="X2001">
        <f>NETWORKDAYS(K2001,L2000)</f>
        <v>2</v>
      </c>
      <c r="Y2001" t="str">
        <f>IF(X2001&lt;=2,"CUMPLE","NO CUMPLE")</f>
        <v>CUMPLE</v>
      </c>
    </row>
    <row r="2002" xml:space="preserve">
      <c r="A2002">
        <v>13035766</v>
      </c>
      <c r="B2002" t="str">
        <v>REQUEST</v>
      </c>
      <c r="C2002" t="str">
        <v>CERRADO</v>
      </c>
      <c r="D2002" t="str">
        <v>ESTACION DE SERVICIO</v>
      </c>
      <c r="E2002" t="str">
        <v>CPU</v>
      </c>
      <c r="F2002" t="str">
        <v>CPU</v>
      </c>
      <c r="G2002" t="str">
        <v>LENOVO</v>
      </c>
      <c r="H2002" t="str" xml:space="preserve">
        <v xml:space="preserve">Datos usuario_x000d_
Nombre: Marta Luz Feria Feria_x000d_
Correo: MartaLuz.FeriaFeria@cencosud.com.co_x000d_
Usuario AD: MAFeriaFe_x000d_
Pais: Colombia_x000d_
Ubicacion: Z047 EDS GIRARDOT_x000d_
Zona: Colombia Occidente_x000d_
Unidad de Negocio: JUMBO_x000d_
Servicio: Tiendas &amp; Centros de Distribucion_x000d_
Telefono: 3156282645_x000d_
Anexo: null_x000d_
Descripcion: Buen dia._x000d_
_x000d_
Solicito de su colaboracion con la revision del puerto de entrada de RED del pc; ya que presenta fallas. Se le ha realizado pruebas de conexion y demas pero la falla persiste._x000d_
_x000d_
_x000d_
Gracias_x000d_
Lugar en donde se encuentra el computador en la tienda: Eds Girardot</v>
      </c>
      <c r="I2002" t="str" xml:space="preserve">
        <v xml:space="preserve">Buen día;_x000d_
Solicito de su colaboración con la revisión del puerto de entrada de RED del pc; ya que presenta fallas. Se le ha realizado pruebas de conexión y demás pero la falla persiste._x000d_
Gracias_x000d_
Lugar en donde se encuentra el computador en la tienda: Eds Girardot_x000d_
</v>
      </c>
      <c r="J2002" t="str">
        <v>Se verifica equipo reportado el cual presenta desconexión de red. se revisa conexiones físicas; se prueba conectando equipo directo al punto de red y al SW; se corre comandos de reparación de conexión; el equipo restaura el direccionamiento DHCP; se ingresa equipo al dominio. usuaria realiza pruebas confirmando correcto funcionamiento. se finaliza caso sin novedad.</v>
      </c>
      <c r="K2002">
        <v>44950</v>
      </c>
      <c r="L2002">
        <v>44951</v>
      </c>
      <c r="M2002" t="str">
        <f>TEXT(L2002,"DDDDDDD")</f>
        <v>miércoles</v>
      </c>
      <c r="N2002" t="str">
        <v>Z047 EDS GIRARDOT</v>
      </c>
      <c r="O2002" t="str">
        <v>GIRARDOT</v>
      </c>
      <c r="P2002" t="str">
        <f>IF(ISBLANK(O2002),"0",(VLOOKUP(O2002,REGION,2,FALSE)))</f>
        <v>OCCIDENTE</v>
      </c>
      <c r="Q2002" t="str">
        <v>WILLIAM FERNANDO ALDANA NIÑO</v>
      </c>
      <c r="R2002">
        <f>IF(ISBLANK(Q2002),"0", VLOOKUP(Q2002,PERSONAL,2,FALSE))</f>
        <v>80148398</v>
      </c>
      <c r="S2002" t="str">
        <v>DIRECTO</v>
      </c>
      <c r="T2002">
        <v>0.5416666666666666</v>
      </c>
      <c r="U2002">
        <v>0.7291666666666666</v>
      </c>
      <c r="V2002">
        <f>IF(ISBLANK(T2002 ),"0",U2002-T2002)</f>
        <v>0.1875</v>
      </c>
      <c r="W2002">
        <v>2</v>
      </c>
      <c r="X2002">
        <f>NETWORKDAYS(K2002,L2001)</f>
        <v>2</v>
      </c>
      <c r="Y2002" t="str">
        <f>IF(X2002&lt;=2,"CUMPLE","NO CUMPLE")</f>
        <v>CUMPLE</v>
      </c>
    </row>
    <row r="2003" xml:space="preserve">
      <c r="A2003">
        <v>13005400</v>
      </c>
      <c r="B2003" t="str">
        <v>INCIDENT</v>
      </c>
      <c r="C2003" t="str">
        <v>CERRADO</v>
      </c>
      <c r="D2003" t="str">
        <v>LINEAL DE CAJAS</v>
      </c>
      <c r="E2003" t="str">
        <v>POS</v>
      </c>
      <c r="F2003" t="str">
        <v>POS</v>
      </c>
      <c r="G2003" t="str">
        <v>WINCOR</v>
      </c>
      <c r="H2003"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8872700_x000d_
Descripcion: POR FAVOR ME COLABORA PARA VALIDAR LA POS 11 DOMICILIOS DE LA TIENDA JUMGO GIRARDOT YA QUE EL AUXILIAR DE CAJA SE FUE INGRESAR Y QUEDO EN EL VISOR DEL CAJERO CERRAR GAVETA; SE VALIDA CONEXION DE CABLES DE LA POS PERO ESTA SIGUE IGUAL. QUEDO ATENTO A COMENTARIOS. LA POS EL DIA DE HOY REALIZA VENTA Y SE NECESITA ESTAR ARRIBA PARA EL CIERRE DE LA TIENDA._x000d_
Numero de inventario si se tiene: 011_x000d_
Numero de caja: 011</v>
      </c>
      <c r="I2003" t="str">
        <v xml:space="preserve">Buena atrde Jefe su autorizacion para el envio del tecnico para instalacion y configuracion pos 11 de domicilios que ya se encuentra en tienda.Gracias	</v>
      </c>
      <c r="J2003" t="str">
        <v>Se realiza instalación de la pos enviada desde el centro de reparación con serial 59CD001122. Se realiza instalación de disco duro y tarjeta de red correspondiente al punto de la pos; se realiza instalación; se configura la bios y se pone a pruebas generales y la pos responde correctamente. Se entrega a satisfacción de la usuaria</v>
      </c>
      <c r="K2003">
        <v>44950</v>
      </c>
      <c r="L2003">
        <v>44956</v>
      </c>
      <c r="M2003" t="str">
        <f>TEXT(L2003,"DDDDDDD")</f>
        <v>lunes</v>
      </c>
      <c r="N2003" t="str">
        <v>J047 JUMBO GIRARDOT</v>
      </c>
      <c r="O2003" t="str">
        <v>GIRARDOT</v>
      </c>
      <c r="P2003" t="str">
        <f>IF(ISBLANK(O2003),"0",(VLOOKUP(O2003,REGION,2,FALSE)))</f>
        <v>OCCIDENTE</v>
      </c>
      <c r="Q2003" t="str">
        <v>RAFAEL ARDILA PUENTES</v>
      </c>
      <c r="R2003">
        <f>IF(ISBLANK(Q2003),"0", VLOOKUP(Q2003,PERSONAL,2,FALSE))</f>
        <v>1018419858</v>
      </c>
      <c r="S2003" t="str">
        <v>ALIADO</v>
      </c>
      <c r="T2003">
        <v>0.4166666666666667</v>
      </c>
      <c r="U2003">
        <v>0.5</v>
      </c>
      <c r="V2003">
        <f>IF(ISBLANK(T2003 ),"0",U2003-T2003)</f>
        <v>0.08333333333333331</v>
      </c>
      <c r="W2003">
        <v>1</v>
      </c>
      <c r="X2003">
        <f>NETWORKDAYS(K2003,L2002)</f>
        <v>2</v>
      </c>
      <c r="Y2003" t="str">
        <f>IF(X2003&lt;=2,"CUMPLE","NO CUMPLE")</f>
        <v>CUMPLE</v>
      </c>
    </row>
    <row r="2004" xml:space="preserve">
      <c r="A2004">
        <v>13041914</v>
      </c>
      <c r="B2004" t="str">
        <v>REQUEST</v>
      </c>
      <c r="C2004" t="str">
        <v>CERRADO</v>
      </c>
      <c r="D2004" t="str">
        <v>RECURSOS HUMANOS</v>
      </c>
      <c r="E2004" t="str">
        <v>CPU</v>
      </c>
      <c r="F2004" t="str">
        <v>CPU</v>
      </c>
      <c r="G2004" t="str">
        <v>LENOVO</v>
      </c>
      <c r="H2004" t="str" xml:space="preserve">
        <v xml:space="preserve">Datos usuario_x000d_
Nombre: Milagro Del Carmen Suarez Torres_x000d_
Correo: MilagroDelCarmen.SuarezTorres@cencosud.com.co_x000d_
Usuario AD: MSuarezT_x000d_
Pais: Colombia_x000d_
Ubicacion: M040 METRO RIOHACHA_x000d_
Zona: Colombia Costa_x000d_
Unidad de Negocio: METRO_x000d_
Servicio: Tiendas &amp; Centros de Distribucion_x000d_
Telefono: 3117694879_x000d_
Anexo: 7279841_x000d_
Descripcion: Cuando utilizo excel me sale un mensaje de error que cada vez que paso de una celda a otra me toca cerrar para poder trabajar_x000d_
AREA EN DONDE SE UBICA EL EQUIPO : RECURSOS HUMANOS</v>
      </c>
      <c r="I2004" t="str" xml:space="preserve">
        <v xml:space="preserve">Cuando utilizo excel me sale un mensaje de error que cada vez que paso de una celda a otra me toca cerrar para poder trabajar_x000d_
AREA EN DONDE SE UBICA EL EQUIPO : RECURSOS HUMANOS</v>
      </c>
      <c r="J2004" t="str">
        <v xml:space="preserve">Se realizan revisiones y validaciones del problema presentado un office dado que cuando se ingresa un dato y se desplaza a otra celda envía un mensaje de que se ha quedado sin recursos por lo cual este problema se puede estar presentando porque la versión utilizada es la de 32bits y esta limita el uso de memoria y los archivos utilizados son muy pesados. Se recomienda cambiar a la versión de 64bits para corregir el problema. </v>
      </c>
      <c r="K2004">
        <v>44951</v>
      </c>
      <c r="L2004">
        <v>44951</v>
      </c>
      <c r="M2004" t="str">
        <f>TEXT(L2004,"DDDDDDD")</f>
        <v>miércoles</v>
      </c>
      <c r="N2004" t="str">
        <v>M040 METRO RIOHACHA</v>
      </c>
      <c r="O2004" t="str">
        <v>RIOHACHA</v>
      </c>
      <c r="P2004" t="str">
        <f>IF(ISBLANK(O2004),"0",(VLOOKUP(O2004,REGION,2,FALSE)))</f>
        <v>COSTA</v>
      </c>
      <c r="Q2004" t="str">
        <v>WILGER MELO PRADO</v>
      </c>
      <c r="R2004">
        <f>IF(ISBLANK(Q2004),"0", VLOOKUP(Q2004,PERSONAL,2,FALSE))</f>
        <v>1118852348</v>
      </c>
      <c r="S2004" t="str">
        <v>DIRECTO</v>
      </c>
      <c r="T2004">
        <v>0.6805555555555556</v>
      </c>
      <c r="U2004">
        <v>0.7083333333333334</v>
      </c>
      <c r="V2004">
        <f>IF(ISBLANK(T2004 ),"0",U2004-T2004)</f>
        <v>0.02777777777777779</v>
      </c>
      <c r="W2004">
        <v>1</v>
      </c>
      <c r="X2004">
        <f>NETWORKDAYS(K2004,L2003)</f>
        <v>4</v>
      </c>
      <c r="Y2004" t="str">
        <f>IF(X2004&lt;=2,"CUMPLE","NO CUMPLE")</f>
        <v>NO CUMPLE</v>
      </c>
    </row>
    <row r="2005" xml:space="preserve">
      <c r="A2005">
        <v>13045530</v>
      </c>
      <c r="B2005" t="str">
        <v>INCIDENT</v>
      </c>
      <c r="C2005" t="str">
        <v>CERRADO</v>
      </c>
      <c r="D2005" t="str">
        <v>CONTRALOR</v>
      </c>
      <c r="E2005" t="str">
        <v>IMPRESORA</v>
      </c>
      <c r="F2005" t="str">
        <v>TERMICA</v>
      </c>
      <c r="G2005" t="str">
        <v>ZEBRA</v>
      </c>
      <c r="H2005" t="str" xml:space="preserve">
        <v xml:space="preserve">Datos usuario_x000d_
Nombre: Guio Arleidy Cristancho_x000d_
Correo: GuioArleidy.Cristancho@cencosud.com.co_x000d_
Usuario AD: GACrista_x000d_
Pais: Colombia_x000d_
Ubicacion: M179 METRO PITALITO_x000d_
Zona: Colombia Occidente_x000d_
Unidad de Negocio: METRO_x000d_
Servicio: Tiendas &amp; Centros de Distribucion_x000d_
Telefono: 3133946031_x000d_
Anexo: null_x000d_
Descripcion: Buen dia_x000d_
Cuando se envia rompe trafico no sale impreso el codigo de barras (ean); solo sale el precio y la descripcion</v>
      </c>
      <c r="I2005" t="str" xml:space="preserve">
        <v xml:space="preserve">Buen dia_x000d_
Cuando se envia rompe trafico no sale impreso el codigo de barras (ean); solo sale el precio y la descripcion</v>
      </c>
      <c r="J2005" t="str">
        <v>Se llega a Tienda y se procede con validaciones de ingreso. Se realiza ubicación de la zebra y se procede a realizar limpieza del cabezal de la misma y ajuste del validador. Se realiza mantenimiento preventivo al resto del IT. Se realiza validación de sensores. Se coloca cinta y papel rompe tráfico para realizar pruebas. Las pruebas salen exitosas quedando la zebra completamente operativa y funcional. Se envían las respectivas evidencias fotográficas a soporte remoto. Se da por finalizado el ticket y se procede con el cierre del mismo.</v>
      </c>
      <c r="K2005">
        <v>44951</v>
      </c>
      <c r="L2005">
        <v>44951</v>
      </c>
      <c r="M2005" t="str">
        <f>TEXT(L2005,"DDDDDDD")</f>
        <v>miércoles</v>
      </c>
      <c r="N2005" t="str">
        <v>M179 METRO PITALITO</v>
      </c>
      <c r="O2005" t="str">
        <v>PITALITO</v>
      </c>
      <c r="P2005" t="str">
        <f>IF(ISBLANK(O2005),"0",(VLOOKUP(O2005,REGION,2,FALSE)))</f>
        <v>OCCIDENTE</v>
      </c>
      <c r="Q2005" t="str">
        <v>EMERSON PALACIOS MARTINEZ</v>
      </c>
      <c r="R2005">
        <f>IF(ISBLANK(Q2005),"0", VLOOKUP(Q2005,PERSONAL,2,FALSE))</f>
        <v>13723524</v>
      </c>
      <c r="S2005" t="str">
        <v>ALIADO</v>
      </c>
      <c r="T2005">
        <v>0.7083333333333334</v>
      </c>
      <c r="U2005">
        <v>0.75</v>
      </c>
      <c r="V2005">
        <f>IF(ISBLANK(T2005 ),"0",U2005-T2005)</f>
        <v>0.04166666666666663</v>
      </c>
      <c r="W2005">
        <v>1</v>
      </c>
      <c r="X2005">
        <f>NETWORKDAYS(K2005,L2004)</f>
        <v>1</v>
      </c>
      <c r="Y2005" t="str">
        <f>IF(X2005&lt;=2,"CUMPLE","NO CUMPLE")</f>
        <v>CUMPLE</v>
      </c>
    </row>
    <row r="2006" xml:space="preserve">
      <c r="A2006">
        <v>13047995</v>
      </c>
      <c r="B2006" t="str">
        <v>INCIDENT</v>
      </c>
      <c r="C2006" t="str">
        <v>CERRADO</v>
      </c>
      <c r="D2006" t="str">
        <v>LINEAL DE CAJAS</v>
      </c>
      <c r="E2006" t="str">
        <v>POS</v>
      </c>
      <c r="F2006" t="str">
        <v>POS</v>
      </c>
      <c r="G2006" t="str">
        <v>WINCOR</v>
      </c>
      <c r="H2006" t="str" xml:space="preserve">
        <v xml:space="preserve">Datos usuario_x000d_
Nombre: Blanca Patricia Sarmiento Cogollo_x000d_
Correo: Bpscogol@cencosud.corp_x000d_
Usuario AD: Bpscogol_x000d_
Pais: Colombia_x000d_
Ubicacion: M040 METRO RIOHACHA_x000d_
Zona: Colombia Costa_x000d_
Unidad de Negocio: METRO_x000d_
Servicio: Tiendas &amp; Centros de Distribucion_x000d_
Telefono: 3008106702_x000d_
Anexo: 7289670_x000d_
Descripcion: Hola muy buenas tardes; Dios les bendiga. Espero que se encuentren muy bien ._x000d_
Lo siguiente es para que tengan conocimiento que tenemos la pos #7 sin electricidad. Ya se hizo lo humanamente posible sin obtener respuesta positiva. Le agradecemos de antemano toda la ayuda que nos puedan brindar. Sin mas. Blanca Sarmiento._x000d_
Numero de inventario: pos#7</v>
      </c>
      <c r="I2006" t="str">
        <v>Hola muy buenas tardes; Dios les bendiga. Espero que se encuentren muy bien; Lo siguiente es para que tengan conocimiento que tenemos la pos #7 sin electricidad. Ya se hizo lo humanamente posible sin obtener respuesta positiva. Le agradecemos de antemano toda la ayuda que nos puedan brindar. Sin mas. Blanca Sarmiento.</v>
      </c>
      <c r="J2006" t="str">
        <v>Se reporta que la POS # 7 no enciende; se toma voltaje de corriente siendo estos positivos; se destapa la torre encontrando una gran cantidad se sucio en su interior; se realiza limpieza profunda de esta y luego de realizar pruebas continuas sin encender; encontrando que la fuente de poder está dañada y debe ser cambiada; esto se determinó con el cruce de otra fuente en buen estado y encendiendo con normalidad.</v>
      </c>
      <c r="K2006">
        <v>44952</v>
      </c>
      <c r="L2006">
        <v>44951</v>
      </c>
      <c r="M2006" t="str">
        <f>TEXT(L2006,"DDDDDDD")</f>
        <v>miércoles</v>
      </c>
      <c r="N2006" t="str">
        <v>M040 METRO RIOHACHA</v>
      </c>
      <c r="O2006" t="str">
        <v>RIOHACHA</v>
      </c>
      <c r="P2006" t="str">
        <f>IF(ISBLANK(O2006),"0",(VLOOKUP(O2006,REGION,2,FALSE)))</f>
        <v>COSTA</v>
      </c>
      <c r="Q2006" t="str">
        <v>WILGER MELO PRADO</v>
      </c>
      <c r="R2006">
        <f>IF(ISBLANK(Q2006),"0", VLOOKUP(Q2006,PERSONAL,2,FALSE))</f>
        <v>1118852348</v>
      </c>
      <c r="S2006" t="str">
        <v>DIRECTO</v>
      </c>
      <c r="T2006">
        <v>0.75</v>
      </c>
      <c r="U2006">
        <v>0.8055555555555556</v>
      </c>
      <c r="V2006">
        <f>IF(ISBLANK(T2006 ),"0",U2006-T2006)</f>
        <v>0.05555555555555558</v>
      </c>
      <c r="W2006">
        <v>1</v>
      </c>
      <c r="X2006">
        <f>NETWORKDAYS(K2006,L2005)</f>
        <v>-2</v>
      </c>
      <c r="Y2006" t="str">
        <f>IF(X2006&lt;=2,"CUMPLE","NO CUMPLE")</f>
        <v>CUMPLE</v>
      </c>
    </row>
    <row r="2007" xml:space="preserve">
      <c r="A2007">
        <v>13050093</v>
      </c>
      <c r="B2007" t="str">
        <v>INCIDENT</v>
      </c>
      <c r="C2007" t="str">
        <v>CERRADO</v>
      </c>
      <c r="D2007" t="str">
        <v>TIENDA</v>
      </c>
      <c r="E2007" t="str">
        <v>IMPRESORA</v>
      </c>
      <c r="F2007" t="str">
        <v>IMPRESORA</v>
      </c>
      <c r="G2007" t="str">
        <v>ZEBRA</v>
      </c>
      <c r="H2007" t="str" xml:space="preserve">
        <v xml:space="preserve">Datos usuario_x000d_
Nombre: Jhon Fredy Triana Caro_x000d_
Correo: JhonFredy.Triana@cencosud.com.co_x000d_
Usuario AD: Jhftcaro_x000d_
Pais: Colombia_x000d_
Ubicacion: J045 JUMBO AV.DEL FERROCARRIL SANTA MARTA_x000d_
Zona: Colombia Costa_x000d_
Unidad de Negocio: ADM CENTRAL_x000d_
Servicio: Sistemas_x000d_
Telefono: 3176386768_x000d_
Anexo: 7430404_x000d_
Descripcion: Buen dia;_x000d_
_x000d_
Favor nos ayudan con la impresora portable_x000d_
la cual no esta funcionando._x000d_
_x000d_
Gracias por la atencion prestada.</v>
      </c>
      <c r="I2007" t="str" xml:space="preserve">
        <v xml:space="preserve">Buen dia;_x000d_
_x000d_
Favor nos ayudan con la impresora portable_x000d_
la cual no esta funcionando._x000d_
_x000d_
Gracias por la atencion prestada.</v>
      </c>
      <c r="J2007" t="str">
        <v>Se procede a realizar validación del equipo tipo impresora térmica portátil. La impresora presenta falla en conectividad a la red. Equipo no cuenta con cable mini USB; se logra conseguir el cable tipo mini USB. Se efectúa la configuración del equipo pero este no toma los comandos y la parametrización realizada. Se valida con el personal de sistemas de Cencosud señor Alveiro Hoyos. Donde nos informa de que luego de hacer múltiples validaciones y pruebas no se logra que el equipo reciba la parametrización realizada; por ende parcialmente el servicio queda stand-by por temas de un nuevo cableado para realizar la parametrización correspondiente.</v>
      </c>
      <c r="K2007">
        <v>44952</v>
      </c>
      <c r="L2007">
        <v>44953</v>
      </c>
      <c r="M2007" t="str">
        <f>TEXT(L2007,"DDDDDDD")</f>
        <v>viernes</v>
      </c>
      <c r="N2007" t="str">
        <v>J045 JUMBO AV.DEL FERROCARRIL SANTA MARTA</v>
      </c>
      <c r="O2007" t="str">
        <v>SANTA MARTA</v>
      </c>
      <c r="P2007" t="str">
        <f>IF(ISBLANK(O2007),"0",(VLOOKUP(O2007,REGION,2,FALSE)))</f>
        <v>COSTA</v>
      </c>
      <c r="Q2007" t="str">
        <v>ENRIQUE RAFAEL PONZON ORTEGA</v>
      </c>
      <c r="R2007">
        <f>IF(ISBLANK(Q2007),"0", VLOOKUP(Q2007,PERSONAL,2,FALSE))</f>
        <v>1082888515</v>
      </c>
      <c r="S2007" t="str">
        <v>DIRECTO</v>
      </c>
      <c r="T2007">
        <v>0.3680555555555556</v>
      </c>
      <c r="U2007">
        <v>0.4583333333333333</v>
      </c>
      <c r="V2007">
        <f>IF(ISBLANK(T2007 ),"0",U2007-T2007)</f>
        <v>0.09027777777777773</v>
      </c>
      <c r="W2007">
        <v>1</v>
      </c>
      <c r="X2007">
        <f>NETWORKDAYS(K2007,L2006)</f>
        <v>-2</v>
      </c>
      <c r="Y2007" t="str">
        <f>IF(X2007&lt;=2,"CUMPLE","NO CUMPLE")</f>
        <v>CUMPLE</v>
      </c>
    </row>
    <row r="2008" xml:space="preserve">
      <c r="A2008">
        <v>13051598</v>
      </c>
      <c r="B2008" t="str">
        <v>REQUEST</v>
      </c>
      <c r="C2008" t="str">
        <v>CERRADO</v>
      </c>
      <c r="D2008" t="str">
        <v>TIENDA</v>
      </c>
      <c r="E2008" t="str">
        <v>PROACTIVA</v>
      </c>
      <c r="F2008" t="str">
        <v>PROACTIVA</v>
      </c>
      <c r="G2008" t="str">
        <v>PROACTIVA</v>
      </c>
      <c r="H2008" t="str" xml:space="preserve">
        <v xml:space="preserve">Datos usuario_x000d_
Nombre: Catalina Gonzalez Quintero_x000d_
Correo: Catalina.Gonzalez@cencosud.com.co_x000d_
Usuario AD: CGonzalQ_x000d_
Pais: Colombia_x000d_
Ubicacion: J045 JUMBO AV.DEL FERROCARRIL SANTA MARTA_x000d_
Zona: Colombia Costa_x000d_
Unidad de Negocio: ADM CENTRAL_x000d_
Servicio: Sistemas_x000d_
Telefono: 3176386768_x000d_
Anexo: 7430404_x000d_
Descripcion: VISITA PROACTIVA EN TIENDA J045_x000d_
AREA EN DONDE SE UBICA EL EQUIPO : J045 AV DEL FERROCARRIL</v>
      </c>
      <c r="I2008" t="str">
        <v>FYI</v>
      </c>
      <c r="J2008" t="str">
        <v>Se realiza proactividad en toda la tienda; se entrevista con los jefes de las respectivas áreas; se toma nota de las novedades y se les informa amablemente a los usuarios que por favor soliciten los cau requeridos para su debida atención</v>
      </c>
      <c r="K2008">
        <v>44953</v>
      </c>
      <c r="L2008">
        <v>44953</v>
      </c>
      <c r="M2008" t="str">
        <f>TEXT(L2008,"DDDDDDD")</f>
        <v>viernes</v>
      </c>
      <c r="N2008" t="str">
        <v>J045 JUMBO AV.DEL FERROCARRIL SANTA MARTA</v>
      </c>
      <c r="O2008" t="str">
        <v>SANTA MARTA</v>
      </c>
      <c r="P2008" t="str">
        <f>IF(ISBLANK(O2008),"0",(VLOOKUP(O2008,REGION,2,FALSE)))</f>
        <v>COSTA</v>
      </c>
      <c r="Q2008" t="str">
        <v>ENRIQUE RAFAEL PONZON ORTEGA</v>
      </c>
      <c r="R2008">
        <f>IF(ISBLANK(Q2008),"0", VLOOKUP(Q2008,PERSONAL,2,FALSE))</f>
        <v>1082888515</v>
      </c>
      <c r="S2008" t="str">
        <v>DIRECTO</v>
      </c>
      <c r="T2008">
        <v>0.4652777777777778</v>
      </c>
      <c r="U2008">
        <v>0.5416666666666666</v>
      </c>
      <c r="V2008">
        <f>IF(ISBLANK(T2008 ),"0",U2008-T2008)</f>
        <v>0.07638888888888884</v>
      </c>
      <c r="W2008">
        <v>1</v>
      </c>
      <c r="X2008">
        <f>NETWORKDAYS(K2008,L2007)</f>
        <v>1</v>
      </c>
      <c r="Y2008" t="str">
        <f>IF(X2008&lt;=2,"CUMPLE","NO CUMPLE")</f>
        <v>CUMPLE</v>
      </c>
    </row>
    <row r="2009" xml:space="preserve">
      <c r="A2009">
        <v>13049408</v>
      </c>
      <c r="B2009" t="str">
        <v>INCIDENT</v>
      </c>
      <c r="C2009" t="str">
        <v>CERRADO</v>
      </c>
      <c r="D2009" t="str">
        <v>PISO DE VENTA</v>
      </c>
      <c r="E2009" t="str">
        <v>VERIFICADOR</v>
      </c>
      <c r="F2009" t="str">
        <v>VERIFICADOR</v>
      </c>
      <c r="G2009" t="str">
        <v>ZEBRA</v>
      </c>
      <c r="H2009"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METRO_x000d_
Servicio: Tiendas &amp; Centros de Distribucion_x000d_
Telefono: 3145413722_x000d_
Anexo: 7830101_x000d_
Descripcion: Buenos dias; solicito me colaboren con el verificador de precio del area de no alimentar el cual presenta fallas reiterativas; el numero de serial es 16282522502522</v>
      </c>
      <c r="I2009" t="str" xml:space="preserve">
        <v xml:space="preserve">Transfer Assignee from 'Acosta Mercado; Rafaelde Jesus ' to 'Espinosa Rodriguez; Jamir Leandro '_x000d_
Transfer Group from 'Soporte_Onsite_REG_Costa_SM Colombia' to 'Soporte_Onsite_REG_Remoto_SM Colombia</v>
      </c>
      <c r="J2009" t="str">
        <v xml:space="preserve">Se realiza validación del verificador de precios que se encuentra operativo sin fallas; se realiza varias pruebas por más de una hora y no presenta fallos; se deja operativo sin novedades </v>
      </c>
      <c r="K2009">
        <v>44953</v>
      </c>
      <c r="L2009">
        <v>44956</v>
      </c>
      <c r="M2009" t="str">
        <f>TEXT(L2009,"DDDDDDD")</f>
        <v>lunes</v>
      </c>
      <c r="N2009" t="str">
        <v>M085 METRO MONTERIA</v>
      </c>
      <c r="O2009" t="str">
        <v>MONTERIA</v>
      </c>
      <c r="P2009" t="str">
        <f>IF(ISBLANK(O2009),"0",(VLOOKUP(O2009,REGION,2,FALSE)))</f>
        <v>COSTA</v>
      </c>
      <c r="Q2009" t="str">
        <v>IVÁN DARÍO MAESTRE MORENO</v>
      </c>
      <c r="R2009">
        <f>IF(ISBLANK(Q2009),"0", VLOOKUP(Q2009,PERSONAL,2,FALSE))</f>
        <v>15647922</v>
      </c>
      <c r="S2009" t="str">
        <v>DIRECTO</v>
      </c>
      <c r="T2009">
        <v>0.4097222222222222</v>
      </c>
      <c r="U2009">
        <v>0.4930555555555556</v>
      </c>
      <c r="V2009">
        <f>IF(ISBLANK(T2009 ),"0",U2009-T2009)</f>
        <v>0.08333333333333337</v>
      </c>
      <c r="W2009">
        <v>1</v>
      </c>
      <c r="X2009">
        <f>NETWORKDAYS(K2009,L2008)</f>
        <v>1</v>
      </c>
      <c r="Y2009" t="str">
        <f>IF(X2009&lt;=2,"CUMPLE","NO CUMPLE")</f>
        <v>CUMPLE</v>
      </c>
    </row>
    <row r="2010">
      <c r="A2010" t="str">
        <v>PROACTIVA</v>
      </c>
      <c r="B2010" t="str">
        <v>PROACTIVA</v>
      </c>
      <c r="C2010" t="str">
        <v>CERRADO</v>
      </c>
      <c r="D2010" t="str">
        <v>TIENDA</v>
      </c>
      <c r="E2010" t="str">
        <v>PROACTIVA</v>
      </c>
      <c r="F2010" t="str">
        <v>PROACTIVA</v>
      </c>
      <c r="G2010" t="str">
        <v>PROACTIVA</v>
      </c>
      <c r="H2010" t="str">
        <v>Realizar visita proactiva en la tienda para revisar novedades de la tienda</v>
      </c>
      <c r="I2010" t="str">
        <v>Realizar visita proactiva en la tienda para revisar novedades de la tienda</v>
      </c>
      <c r="J2010" t="str">
        <v>Se realiza visita proactiva; se revisan novedades y se diligencia formato con firmas de jefes de sección. Se envia formato a Coordinador de Sistemas con las novedades encontradas</v>
      </c>
      <c r="K2010">
        <v>44956</v>
      </c>
      <c r="L2010">
        <v>44956</v>
      </c>
      <c r="M2010" t="str">
        <f>TEXT(L2010,"DDDDDDD")</f>
        <v>lunes</v>
      </c>
      <c r="N2010" t="str">
        <v>M183 METRO SAN GIL</v>
      </c>
      <c r="O2010" t="str">
        <v>SAN GIL</v>
      </c>
      <c r="P2010" t="str">
        <f>IF(ISBLANK(O2010),"0",(VLOOKUP(O2010,REGION,2,FALSE)))</f>
        <v>ORIENTE</v>
      </c>
      <c r="Q2010" t="str">
        <v>GERMAN ARCINIEGAS CARREÑO</v>
      </c>
      <c r="R2010">
        <f>IF(ISBLANK(Q2010),"0", VLOOKUP(Q2010,PERSONAL,2,FALSE))</f>
        <v>1098743407</v>
      </c>
      <c r="S2010" t="str">
        <v>DIRECTO</v>
      </c>
      <c r="T2010">
        <v>0.3333333333333333</v>
      </c>
      <c r="U2010">
        <v>0.4166666666666667</v>
      </c>
      <c r="V2010">
        <f>IF(ISBLANK(T2010 ),"0",U2010-T2010)</f>
        <v>0.08333333333333337</v>
      </c>
      <c r="W2010">
        <v>1</v>
      </c>
      <c r="X2010">
        <f>NETWORKDAYS(K2010,L2009)</f>
        <v>1</v>
      </c>
      <c r="Y2010" t="str">
        <f>IF(X2010&lt;=2,"CUMPLE","NO CUMPLE")</f>
        <v>CUMPLE</v>
      </c>
    </row>
    <row r="2011">
      <c r="A2011" t="str">
        <v>PROACTIVA</v>
      </c>
      <c r="B2011" t="str">
        <v>PROACTIVA</v>
      </c>
      <c r="C2011" t="str">
        <v>CERRADO</v>
      </c>
      <c r="D2011" t="str">
        <v>TIENDA</v>
      </c>
      <c r="E2011" t="str">
        <v>PROACTIVA</v>
      </c>
      <c r="F2011" t="str">
        <v>PROACTIVA</v>
      </c>
      <c r="G2011" t="str">
        <v>PROACTIVA</v>
      </c>
      <c r="H2011" t="str">
        <v>Realizar visita proactiva en la tienda para revisar novedades de la tienda</v>
      </c>
      <c r="I2011" t="str">
        <v>Realizar visita proactiva en la tienda para revisar novedades de la tienda</v>
      </c>
      <c r="J2011" t="str">
        <v>Se realiza visita proactiva; se revisan novedades y se diligencia formato con firmas de jefes de sección. Se envia formato a Coordinador de Sistemas con las novedades encontradas</v>
      </c>
      <c r="K2011">
        <v>44956</v>
      </c>
      <c r="L2011">
        <v>44956</v>
      </c>
      <c r="M2011" t="str">
        <f>TEXT(L2011,"DDDDDDD")</f>
        <v>lunes</v>
      </c>
      <c r="N2011" t="str">
        <v>J185 JUMBO YOPAL</v>
      </c>
      <c r="O2011" t="str">
        <v>YOPAL</v>
      </c>
      <c r="P2011" t="str">
        <f>IF(ISBLANK(O2011),"0",(VLOOKUP(O2011,REGION,2,FALSE)))</f>
        <v>ORIENTE</v>
      </c>
      <c r="Q2011" t="str">
        <v>PABLO ANDRES BALANTA GOMEZ</v>
      </c>
      <c r="R2011">
        <f>IF(ISBLANK(Q2011),"0", VLOOKUP(Q2011,PERSONAL,2,FALSE))</f>
        <v>1111739227</v>
      </c>
      <c r="S2011" t="str">
        <v>DIRECTO</v>
      </c>
      <c r="T2011">
        <v>0.3333333333333333</v>
      </c>
      <c r="U2011">
        <v>0.4166666666666667</v>
      </c>
      <c r="V2011">
        <f>IF(ISBLANK(T2011 ),"0",U2011-T2011)</f>
        <v>0.08333333333333337</v>
      </c>
      <c r="W2011">
        <v>1</v>
      </c>
      <c r="X2011">
        <f>NETWORKDAYS(K2011,L2010)</f>
        <v>1</v>
      </c>
      <c r="Y2011" t="str">
        <f>IF(X2011&lt;=2,"CUMPLE","NO CUMPLE")</f>
        <v>CUMPLE</v>
      </c>
    </row>
    <row r="2012">
      <c r="A2012" t="str">
        <v>PROACTIVA</v>
      </c>
      <c r="B2012" t="str">
        <v>PROACTIVA</v>
      </c>
      <c r="C2012" t="str">
        <v>CERRADO</v>
      </c>
      <c r="D2012" t="str">
        <v>TIENDA</v>
      </c>
      <c r="E2012" t="str">
        <v>PROACTIVA</v>
      </c>
      <c r="F2012" t="str">
        <v>PROACTIVA</v>
      </c>
      <c r="G2012" t="str">
        <v>PROACTIVA</v>
      </c>
      <c r="H2012" t="str">
        <v>Realizar visita proactiva en la tienda para revisar novedades de la tienda</v>
      </c>
      <c r="I2012" t="str">
        <v>Realizar visita proactiva en la tienda para revisar novedades de la tienda</v>
      </c>
      <c r="J2012" t="str">
        <v>Se realiza visita proactiva; se revisan novedades y se diligencia formato con firmas de jefes de sección. Se envia formato a Coordinador de Sistemas con las novedades encontradas</v>
      </c>
      <c r="K2012">
        <v>44956</v>
      </c>
      <c r="L2012">
        <v>44956</v>
      </c>
      <c r="M2012" t="str">
        <f>TEXT(L2012,"DDDDDDD")</f>
        <v>lunes</v>
      </c>
      <c r="N2012" t="str">
        <v>J126 JUMBO SAN SILVESTRE</v>
      </c>
      <c r="O2012" t="str">
        <v>BARRANCABERMEJA</v>
      </c>
      <c r="P2012" t="str">
        <f>IF(ISBLANK(O2012),"0",(VLOOKUP(O2012,REGION,2,FALSE)))</f>
        <v>ORIENTE</v>
      </c>
      <c r="Q2012" t="str">
        <v>LUIS CARLOS ROJAS ACOSTA</v>
      </c>
      <c r="R2012">
        <f>IF(ISBLANK(Q2012),"0", VLOOKUP(Q2012,PERSONAL,2,FALSE))</f>
        <v>1096188137</v>
      </c>
      <c r="S2012" t="str">
        <v>DIRECTO</v>
      </c>
      <c r="T2012">
        <v>0.3333333333333333</v>
      </c>
      <c r="U2012">
        <v>0.4166666666666667</v>
      </c>
      <c r="V2012">
        <f>IF(ISBLANK(T2012 ),"0",U2012-T2012)</f>
        <v>0.08333333333333337</v>
      </c>
      <c r="W2012">
        <v>1</v>
      </c>
      <c r="X2012">
        <f>NETWORKDAYS(K2012,L2011)</f>
        <v>1</v>
      </c>
      <c r="Y2012" t="str">
        <f>IF(X2012&lt;=2,"CUMPLE","NO CUMPLE")</f>
        <v>CUMPLE</v>
      </c>
    </row>
    <row r="2013" xml:space="preserve">
      <c r="A2013">
        <v>13018854</v>
      </c>
      <c r="B2013" t="str">
        <v>SIMEL</v>
      </c>
      <c r="C2013" t="str">
        <v>CERRADO</v>
      </c>
      <c r="D2013" t="str">
        <v>FRUVER</v>
      </c>
      <c r="E2013" t="str">
        <v>BALANZA</v>
      </c>
      <c r="F2013" t="str">
        <v>MESA</v>
      </c>
      <c r="G2013" t="str">
        <v>METTLER</v>
      </c>
      <c r="H2013" t="str" xml:space="preserve">
        <v xml:space="preserve">Datos usuario_x000d_
Nombre: Javier Ipuz Gonzalez_x000d_
Correo: Javier.Ipuz@cencosud.com.co_x000d_
Usuario AD: JIpuzG_x000d_
Pais: Colombia_x000d_
Ubicacion: M195 METRO SANTA LUCIA_x000d_
Zona: Colombia Bogota_x000d_
Unidad de Negocio: SHOPPING_x000d_
Servicio: Tiendas &amp; Centros de Distribucion_x000d_
Telefono: 3123967493_x000d_
Anexo: null_x000d_
Descripcion: buenas Noches_x000d_
me colaboran revisando la bascula de fruver la cual no deja imprimir las etiquetas porque al momento sale un mensaje indicando fuera de servicio anexo la ip: 10.132.092.048 quedo atento_x000d_
_x000d_
Gracias_x000d_
_x000d_
Indica la ubicacion de tu balanza en la tienda: fruver_x000d_
</v>
      </c>
      <c r="I2013" t="str">
        <v>Buena tarde. a la balanza el tecnico le realizo borrado de memoria eprom y la balanza arranco y se encuentra en linea ; pero al realizar el borrado pide configuracion de calibracion de peso; segun el tecnico se habia pedido los precintos y las masas para terminar el trabajo</v>
      </c>
      <c r="J2013" t="str">
        <v>Se realiza de nuevo el proceso de borrado de memoria eprom y sale el mensaje pidiendo calibración; pero al momento de iniciar el proceso nuevamente aparece el mensaje de error eprom. Se intentó realizar varias veces sin resultado diferente. De acuerdo a documentación ese error se debe reportar con fabricante. Se transfiere para solictar revisión de proveedor o cambio de balanza. En la visita se contaba con kit de pesas y precintos en caso de haber sido posible la calibración. Se actualiza en plataforma Simel como balanza no reparada ya que se retiró precinto</v>
      </c>
      <c r="K2013">
        <v>44957</v>
      </c>
      <c r="L2013">
        <v>44958</v>
      </c>
      <c r="M2013" t="str">
        <f>TEXT(L2013,"DDDDDDD")</f>
        <v>miércoles</v>
      </c>
      <c r="N2013" t="str">
        <v>M195 METRO SANTA LUCIA</v>
      </c>
      <c r="O2013" t="str">
        <v>NEIVA</v>
      </c>
      <c r="P2013" t="str">
        <f>IF(ISBLANK(O2013),"0",(VLOOKUP(O2013,REGION,2,FALSE)))</f>
        <v>OCCIDENTE</v>
      </c>
      <c r="Q2013" t="str">
        <v>JONATHAN ALEXANDER VILLAMIL</v>
      </c>
      <c r="R2013">
        <f>IF(ISBLANK(Q2013),"0", VLOOKUP(Q2013,PERSONAL,2,FALSE))</f>
        <v>1015392100</v>
      </c>
      <c r="S2013" t="str">
        <v>DIRECTO</v>
      </c>
      <c r="T2013">
        <v>0.4166666666666667</v>
      </c>
      <c r="U2013">
        <v>0.4791666666666667</v>
      </c>
      <c r="V2013">
        <f>IF(ISBLANK(T2013 ),"0",U2013-T2013)</f>
        <v>0.0625</v>
      </c>
      <c r="W2013">
        <v>1</v>
      </c>
      <c r="X2013">
        <f>NETWORKDAYS(K2013,L2012)</f>
        <v>-2</v>
      </c>
      <c r="Y2013" t="str">
        <f>IF(X2013&lt;=2,"CUMPLE","NO CUMPLE")</f>
        <v>CUMPLE</v>
      </c>
    </row>
    <row r="2014" xml:space="preserve">
      <c r="A2014">
        <v>13041435</v>
      </c>
      <c r="B2014" t="str">
        <v>REQUEST</v>
      </c>
      <c r="C2014" t="str">
        <v>CERRADO</v>
      </c>
      <c r="D2014" t="str">
        <v>SISTEMAS</v>
      </c>
      <c r="E2014" t="str">
        <v>CPU</v>
      </c>
      <c r="F2014" t="str">
        <v>CPU</v>
      </c>
      <c r="G2014" t="str">
        <v>LENOVO</v>
      </c>
      <c r="H2014" t="str" xml:space="preserve">
        <v xml:space="preserve">Datos usuario_x000d_
Nombre: Juan Fernando Castro Rodriguez_x000d_
Correo: fernando.castrorodriguez@cencosud.com.co_x000d_
Usuario AD: jfcrodri_x000d_
Pais: Colombia_x000d_
Ubicacion: M077 METRO ZIPAQUIRA_x000d_
Zona: Colombia Bogota_x000d_
Unidad de Negocio: ADM CENTRAL_x000d_
Servicio: Administracion Central_x000d_
Telefono: 3176563553_x000d_
Anexo: null_x000d_
Descripcion: Buen dia._x000d_
_x000d_
Por favor su colaboracion con el retorno del PC de Sistemas de Metro Zipaquira._x000d_
_x000d_
_x000d_
DESKTOP PC LENOVO M75Q N SERIE: MJ0FNPCV_x000d_
MONITOR PLANO LENOVO T2054P N SERIE: VNA4RVTL</v>
      </c>
      <c r="I2014" t="str" xml:space="preserve">
        <v xml:space="preserve">Se realiza el proceso de las Actas. 1 Acta de Traslado y 2 Actas de Retiro FIRMADAS. Por favor empacar el PC de Sistemas; la pantalla debe quedar bien protegida para evitar que llegue dañada al CRC._x000d_
POR FAVOR FOTOS DE COMO QUEDA EMPACADO INTERNAMENTE Y COMO QUEDA SELLADA LA CAJA.</v>
      </c>
      <c r="J2014" t="str">
        <v>Se realizó el alistamiento y empaque de la pantalla y CPU; también se empacó el mouse y teclado. Al teclado le falta una tecla. Se envían los cables de video; poder y la fuente de la CPU. Se deja sellada y marcada la caja.</v>
      </c>
      <c r="K2014">
        <v>44957</v>
      </c>
      <c r="L2014">
        <v>44958</v>
      </c>
      <c r="M2014" t="str">
        <f>TEXT(L2014,"DDDDDDD")</f>
        <v>miércoles</v>
      </c>
      <c r="N2014" t="str">
        <v>M077 METRO ZIPAQUIRA</v>
      </c>
      <c r="O2014" t="str">
        <v>ZIPAQUIRA</v>
      </c>
      <c r="P2014" t="str">
        <f>IF(ISBLANK(O2014),"0",(VLOOKUP(O2014,REGION,2,FALSE)))</f>
        <v>BOGOTA</v>
      </c>
      <c r="Q2014" t="str">
        <v>ALEXANDER CASTILLO SOTELO</v>
      </c>
      <c r="R2014">
        <f>IF(ISBLANK(Q2014),"0", VLOOKUP(Q2014,PERSONAL,2,FALSE))</f>
        <v>80216449</v>
      </c>
      <c r="S2014" t="str">
        <v>ALIADO</v>
      </c>
      <c r="T2014">
        <v>0.5416666666666666</v>
      </c>
      <c r="U2014">
        <v>0.59375</v>
      </c>
      <c r="V2014">
        <f>IF(ISBLANK(T2014 ),"0",U2014-T2014)</f>
        <v>0.05208333333333337</v>
      </c>
      <c r="W2014">
        <v>1</v>
      </c>
      <c r="X2014">
        <f>NETWORKDAYS(K2014,L2013)</f>
        <v>2</v>
      </c>
      <c r="Y2014" t="str">
        <f>IF(X2014&lt;=2,"CUMPLE","NO CUMPLE")</f>
        <v>CUMPLE</v>
      </c>
    </row>
    <row r="2015" xml:space="preserve">
      <c r="A2015">
        <v>13043967</v>
      </c>
      <c r="B2015" t="str">
        <v>REQUEST</v>
      </c>
      <c r="C2015" t="str">
        <v>CERRADO</v>
      </c>
      <c r="D2015" t="str">
        <v>CARNES</v>
      </c>
      <c r="E2015" t="str">
        <v>BALANZA</v>
      </c>
      <c r="F2015" t="str">
        <v>COLGANTE</v>
      </c>
      <c r="G2015" t="str">
        <v>METTLER</v>
      </c>
      <c r="H2015" t="str" xml:space="preserve">
        <v xml:space="preserve">Datos usuario_x000d_
Nombre: Neider Calderon Quimbaya_x000d_
Correo: Neider.CalderonQuimbaya@cencosud.com.co_x000d_
Usuario AD: NeCalder_x000d_
Pais: Colombia_x000d_
Ubicacion: M038 METRO NEIVA CENTRO DE CONVENCIONES_x000d_
Zona: Colombia Occidente_x000d_
Unidad de Negocio: METRO_x000d_
Servicio: null_x000d_
Telefono: 3223507034_x000d_
Anexo: null_x000d_
Descripcion: Buen dia._x000d_
_x000d_
Solicito su ayuda con verificacion de balanza de carnes genera etiqueta sin informacion del producto. S/N: B924BD6709_x000d_
Area donde su ubica la balanza: CARNES</v>
      </c>
      <c r="I2015" t="str" xml:space="preserve">
        <v xml:space="preserve">buenos dias._x000d_
jefe Miguel por favor me colabora con la autorizacion de esta llamada para que el tecnico de isit visite la tienda y realice la validacion en sitio de la novedad reportada ya que se realiza full carga; carga de label pero la novedad continua por lo tanto es importante el diagnostico del tecnico de isit para reiniciar de fabrica la balanza o solicitar la parte afectada (cabezal).</v>
      </c>
      <c r="J2015" t="str">
        <v>Se revisa balanza por error de impresión pero se identifica que esta balanza ya había sido reportada con el CAU 12742294 donde se diagnosticó daño con el bus de datos que va al cabezal de impresión; se había enviado un nuevo cable pero este era muy corto y no alcanzaba para hacer la conexión. Se cerró el caso por Edwin Bolaños indicando que se generaría otra otra llamada solicitando la compra de la parte la cual no está disponible en el centro de reparación. Se transfiere para validar si ya se realizó la compra o para que se realice la solicitud nuevamente</v>
      </c>
      <c r="K2015">
        <v>44957</v>
      </c>
      <c r="L2015">
        <v>44958</v>
      </c>
      <c r="M2015" t="str">
        <f>TEXT(L2015,"DDDDDDD")</f>
        <v>miércoles</v>
      </c>
      <c r="N2015" t="str">
        <v>M038 METRO NEIVA CENTRO DE CONVENCIONES</v>
      </c>
      <c r="O2015" t="str">
        <v>NEIVA</v>
      </c>
      <c r="P2015" t="str">
        <f>IF(ISBLANK(O2015),"0",(VLOOKUP(O2015,REGION,2,FALSE)))</f>
        <v>OCCIDENTE</v>
      </c>
      <c r="Q2015" t="str">
        <v>JONATHAN ALEXANDER VILLAMIL</v>
      </c>
      <c r="R2015">
        <f>IF(ISBLANK(Q2015),"0", VLOOKUP(Q2015,PERSONAL,2,FALSE))</f>
        <v>1015392100</v>
      </c>
      <c r="S2015" t="str">
        <v>DIRECTO</v>
      </c>
      <c r="T2015">
        <v>0.5625</v>
      </c>
      <c r="U2015">
        <v>0.5972222222222222</v>
      </c>
      <c r="V2015">
        <f>IF(ISBLANK(T2015 ),"0",U2015-T2015)</f>
        <v>0.03472222222222221</v>
      </c>
      <c r="W2015">
        <v>1</v>
      </c>
      <c r="X2015">
        <f>NETWORKDAYS(K2015,L2014)</f>
        <v>2</v>
      </c>
      <c r="Y2015" t="str">
        <f>IF(X2015&lt;=2,"CUMPLE","NO CUMPLE")</f>
        <v>CUMPLE</v>
      </c>
    </row>
    <row r="2016" xml:space="preserve">
      <c r="A2016">
        <v>13048062</v>
      </c>
      <c r="B2016" t="str">
        <v>REQUEST</v>
      </c>
      <c r="C2016" t="str">
        <v>CERRADO</v>
      </c>
      <c r="D2016" t="str">
        <v>LINEAL DE CAJAS</v>
      </c>
      <c r="E2016" t="str">
        <v>POS</v>
      </c>
      <c r="F2016" t="str">
        <v>POS</v>
      </c>
      <c r="G2016" t="str">
        <v>WINCOR</v>
      </c>
      <c r="H2016" t="str" xml:space="preserve">
        <v xml:space="preserve">Datos usuario_x000d_
Nombre: Miguel Caicedo_x000d_
Correo: Miguel.Caicedo@cencosud.com.co_x000d_
Usuario AD: MCaicedo_x000d_
Pais: Colombia_x000d_
Ubicacion: M195 METRO SANTA LUCIA_x000d_
Zona: Colombia Bogota_x000d_
Unidad de Negocio: ADM CENTRAL_x000d_
Servicio: Administracion Central_x000d_
Telefono: 3176406586_x000d_
Anexo: null_x000d_
Descripcion: Buenas tardes Solicito de su colaboracion para gestionar la creacion del mapa pos de la tienda. Este debe incluir la cantidad de POS; cantidad de gabinetes de linea de cajas y la ubicacion. Contacto para cualquier inquietud; Stiven Bedoya</v>
      </c>
      <c r="I2016" t="str">
        <v>Attach Document : Planos Reducciones POS Tiendas_13048062.xlsx</v>
      </c>
      <c r="J2016" t="str">
        <v>Se realiza el plano del lineal del cajas; indicando el movimiento que se tiene proyectado realizar. Se elimina la pos 7 ya que desde hace tiempo se retiro y se muestra la dirección en que se piensan mover los muebles 1.5m Se adjunta archivo con la información solicitada</v>
      </c>
      <c r="K2016">
        <v>44957</v>
      </c>
      <c r="L2016">
        <v>44958</v>
      </c>
      <c r="M2016" t="str">
        <f>TEXT(L2016,"DDDDDDD")</f>
        <v>miércoles</v>
      </c>
      <c r="N2016" t="str">
        <v>M195 METRO SANTA LUCIA</v>
      </c>
      <c r="O2016" t="str">
        <v>NEIVA</v>
      </c>
      <c r="P2016" t="str">
        <f>IF(ISBLANK(O2016),"0",(VLOOKUP(O2016,REGION,2,FALSE)))</f>
        <v>OCCIDENTE</v>
      </c>
      <c r="Q2016" t="str">
        <v>JONATHAN ALEXANDER VILLAMIL</v>
      </c>
      <c r="R2016">
        <f>IF(ISBLANK(Q2016),"0", VLOOKUP(Q2016,PERSONAL,2,FALSE))</f>
        <v>1015392100</v>
      </c>
      <c r="S2016" t="str">
        <v>DIRECTO</v>
      </c>
      <c r="T2016">
        <v>0.375</v>
      </c>
      <c r="U2016">
        <v>0.4166666666666667</v>
      </c>
      <c r="V2016">
        <f>IF(ISBLANK(T2016 ),"0",U2016-T2016)</f>
        <v>0.041666666666666685</v>
      </c>
      <c r="W2016">
        <v>1</v>
      </c>
      <c r="X2016">
        <f>NETWORKDAYS(K2016,L2015)</f>
        <v>2</v>
      </c>
      <c r="Y2016" t="str">
        <f>IF(X2016&lt;=2,"CUMPLE","NO CUMPLE")</f>
        <v>CUMPLE</v>
      </c>
    </row>
    <row r="2017" xml:space="preserve">
      <c r="A2017">
        <v>12802815</v>
      </c>
      <c r="B2017" t="str">
        <v>REQUEST</v>
      </c>
      <c r="C2017" t="str">
        <v>CERRADO</v>
      </c>
      <c r="D2017" t="str">
        <v>RECIBO</v>
      </c>
      <c r="E2017" t="str">
        <v>CPU</v>
      </c>
      <c r="F2017" t="str">
        <v>CPU</v>
      </c>
      <c r="G2017" t="str">
        <v>LENOVO</v>
      </c>
      <c r="H201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Supermercados_x000d_
Servicio: Tiendas &amp; Centros de Distribucion_x000d_
Telefono: 3006671994_x000d_
Anexo: 6110520_x000d_
Descripcion: El computador no prende; salio un aviso que se encuentra dañado y no volvio a prender. la pantalla emite señal pero queda negra; el problema;_x000d_
Lugar en donde se encuentra el computador en la tienda: en recibo</v>
      </c>
      <c r="I2017" t="str" xml:space="preserve">
        <v xml:space="preserve">Llega disco solicitado._x000d_
Proceder con instalación y configuración de equipo._x000d_
Entregar activo operativo a usuaria.</v>
      </c>
      <c r="J2017" t="str">
        <v>Se realiza la instalación de disco duro de s/n: 12797223 en equipo de jefe de panadería; con formateo e instalación de sistema operativo Windows 10; con parámetros de red y dominio Cencosud. Se instala Office; accesos a unidades de red e impresora. El equipo queda funcionando correcta y totalmente operativo; con pruebas de funcionamiento con la usuaria Lina Páez. Incluso se generó AGP para solicitar la licencia del office 365 para poder activar en equipo.</v>
      </c>
      <c r="K2017">
        <v>44957</v>
      </c>
      <c r="L2017">
        <v>44958</v>
      </c>
      <c r="M2017" t="str">
        <f>TEXT(L2017,"DDDDDDD")</f>
        <v>miércoles</v>
      </c>
      <c r="N2017" t="str">
        <v>J126 JUMBO SAN SILVESTRE</v>
      </c>
      <c r="O2017" t="str">
        <v>BARRANCABERMEJA</v>
      </c>
      <c r="P2017" t="str">
        <f>IF(ISBLANK(O2017),"0",(VLOOKUP(O2017,REGION,2,FALSE)))</f>
        <v>ORIENTE</v>
      </c>
      <c r="Q2017" t="str">
        <v>LUIS CARLOS ROJAS ACOSTA</v>
      </c>
      <c r="R2017">
        <f>IF(ISBLANK(Q2017),"0", VLOOKUP(Q2017,PERSONAL,2,FALSE))</f>
        <v>1096188137</v>
      </c>
      <c r="S2017" t="str">
        <v>DIRECTO</v>
      </c>
      <c r="T2017">
        <v>0.3333333333333333</v>
      </c>
      <c r="U2017">
        <v>0.5</v>
      </c>
      <c r="V2017">
        <f>IF(ISBLANK(T2017 ),"0",U2017-T2017)</f>
        <v>0.16666666666666669</v>
      </c>
      <c r="W2017">
        <v>2</v>
      </c>
      <c r="X2017">
        <f>NETWORKDAYS(K2017,L2016)</f>
        <v>2</v>
      </c>
      <c r="Y2017" t="str">
        <f>IF(X2017&lt;=2,"CUMPLE","NO CUMPLE")</f>
        <v>CUMPLE</v>
      </c>
    </row>
    <row r="2018" xml:space="preserve">
      <c r="A2018">
        <v>13041944</v>
      </c>
      <c r="B2018" t="str">
        <v>REQUEST</v>
      </c>
      <c r="C2018" t="str">
        <v>CERRADO</v>
      </c>
      <c r="D2018" t="str">
        <v>LINEAL DE CAJAS</v>
      </c>
      <c r="E2018" t="str">
        <v>MICROSENS</v>
      </c>
      <c r="F2018" t="str">
        <v>MICROSENS</v>
      </c>
      <c r="G2018" t="str">
        <v>MICROSENS</v>
      </c>
      <c r="H2018" t="str" xml:space="preserve">
        <v xml:space="preserve">Datos usuario_x000d_
Nombre: lma00024_x000d_
Correo: Deyssy.AricapaAraque@externos-co.cencosud.com_x000d_
Usuario AD: lma00024_x000d_
Pais: Colombia_x000d_
Ubicacion: J126 JUMBO SAN SILVESTRE_x000d_
Zona: Colombia Oriente_x000d_
Unidad de Negocio: ADM CENTRAL_x000d_
Servicio: null_x000d_
Telefono: 3176685924_x000d_
Anexo: null_x000d_
Descripcion: buenas tardes se requiere el envio de un microsens con serial 01017833 para la tienda san silvestre para la pos de electro._x000d_
gracias</v>
      </c>
      <c r="I2018" t="str">
        <v>Llega Microsense solicitado; se transfiere para gestion en sitio</v>
      </c>
      <c r="J2018" t="str">
        <v>Se realiza instalación de microswitch microsens en área de electro; para la conexión de datafonos de esa zona; se realizan pruebas de mapeo y queda funcionando correcta y totalmente operativo. Adicional a esto se realizó acompañamiento al personal de redes externas para aclarar temas de solicitudes que estaban pendientes por realizar; se hizo retroalimentación de los casos a atender e indicaciones de las zonas y equipos afectados</v>
      </c>
      <c r="K2018">
        <v>44957</v>
      </c>
      <c r="L2018">
        <v>44958</v>
      </c>
      <c r="M2018" t="str">
        <f>TEXT(L2018,"DDDDDDD")</f>
        <v>miércoles</v>
      </c>
      <c r="N2018" t="str">
        <v>J126 JUMBO SAN SILVESTRE</v>
      </c>
      <c r="O2018" t="str">
        <v>BARRANCABERMEJA</v>
      </c>
      <c r="P2018" t="str">
        <f>IF(ISBLANK(O2018),"0",(VLOOKUP(O2018,REGION,2,FALSE)))</f>
        <v>ORIENTE</v>
      </c>
      <c r="Q2018" t="str">
        <v>LUIS CARLOS ROJAS ACOSTA</v>
      </c>
      <c r="R2018">
        <f>IF(ISBLANK(Q2018),"0", VLOOKUP(Q2018,PERSONAL,2,FALSE))</f>
        <v>1096188137</v>
      </c>
      <c r="S2018" t="str">
        <v>DIRECTO</v>
      </c>
      <c r="T2018">
        <v>0.5833333333333334</v>
      </c>
      <c r="U2018">
        <v>0.75</v>
      </c>
      <c r="V2018">
        <f>IF(ISBLANK(T2018 ),"0",U2018-T2018)</f>
        <v>0.16666666666666663</v>
      </c>
      <c r="W2018">
        <v>2</v>
      </c>
      <c r="X2018">
        <f>NETWORKDAYS(K2018,L2017)</f>
        <v>2</v>
      </c>
      <c r="Y2018" t="str">
        <f>IF(X2018&lt;=2,"CUMPLE","NO CUMPLE")</f>
        <v>CUMPLE</v>
      </c>
    </row>
    <row r="2019">
      <c r="A2019" t="str">
        <v>DEDICADO</v>
      </c>
      <c r="B2019" t="str">
        <v>DEDICADO</v>
      </c>
      <c r="C2019" t="str">
        <v>CERRADO</v>
      </c>
      <c r="D2019" t="str">
        <v>CRC</v>
      </c>
      <c r="E2019" t="str">
        <v>DEDICADO</v>
      </c>
      <c r="F2019" t="str">
        <v>DEDICADO</v>
      </c>
      <c r="G2019" t="str">
        <v>DEDICADO</v>
      </c>
      <c r="H2019" t="str">
        <v>Gestión de soporte técnico en el Centro de Reparación</v>
      </c>
      <c r="I2019" t="str">
        <v>Gestión de soporte técnico en el Centro de Reparación</v>
      </c>
      <c r="J2019" t="str">
        <v>Asignación de técnico dedicado de lunes a viernes en Centro de Reparación</v>
      </c>
      <c r="K2019">
        <v>44958</v>
      </c>
      <c r="L2019">
        <v>44958</v>
      </c>
      <c r="M2019" t="str">
        <f>TEXT(L2019,"DDDDDDD")</f>
        <v>miércoles</v>
      </c>
      <c r="N2019" t="str">
        <v>CENTRO DE REPARACIÓN</v>
      </c>
      <c r="O2019" t="str">
        <v>BOGOTA</v>
      </c>
      <c r="P2019" t="str">
        <f>IF(ISBLANK(O2019),"0",(VLOOKUP(O2019,REGION,2,FALSE)))</f>
        <v>BOGOTA</v>
      </c>
      <c r="Q2019" t="str">
        <v>BRANDON CAMILO ESTUPIÑAN PUERTO</v>
      </c>
      <c r="R2019">
        <f>IF(ISBLANK(Q2019),"0", VLOOKUP(Q2019,PERSONAL,2,FALSE))</f>
        <v>1001328480</v>
      </c>
      <c r="S2019" t="str">
        <v>DIRECTO</v>
      </c>
      <c r="T2019">
        <v>0.3333333333333333</v>
      </c>
      <c r="U2019">
        <v>0.75</v>
      </c>
      <c r="V2019">
        <v>0.4166666666666667</v>
      </c>
      <c r="W2019">
        <v>44</v>
      </c>
      <c r="X2019">
        <f>NETWORKDAYS(K2019,L2018)</f>
        <v>1</v>
      </c>
      <c r="Y2019" t="str">
        <f>IF(X2019&lt;=2,"CUMPLE","NO CUMPLE")</f>
        <v>CUMPLE</v>
      </c>
    </row>
    <row r="2020">
      <c r="A2020" t="str">
        <v>DEDICADO</v>
      </c>
      <c r="B2020" t="str">
        <v>DEDICADO</v>
      </c>
      <c r="C2020" t="str">
        <v>CERRADO</v>
      </c>
      <c r="D2020" t="str">
        <v>SEDE ADMINISTRATIVA</v>
      </c>
      <c r="E2020" t="str">
        <v>DEDICADO</v>
      </c>
      <c r="F2020" t="str">
        <v>DEDICADO</v>
      </c>
      <c r="G2020" t="str">
        <v>DEDICADO</v>
      </c>
      <c r="H2020" t="str">
        <v>Solicitud de técnico para apoyo en Sede Administrativa</v>
      </c>
      <c r="I2020" t="str">
        <v>Solicitud de técnico para apoyo en Sede Administrativa</v>
      </c>
      <c r="J2020" t="str">
        <v>Asignación de técnico dedicado de lunes a viernes en la Sede Administrativa</v>
      </c>
      <c r="K2020">
        <v>44958</v>
      </c>
      <c r="L2020">
        <v>44958</v>
      </c>
      <c r="M2020" t="str">
        <f>TEXT(L2020,"DDDDDDD")</f>
        <v>miércoles</v>
      </c>
      <c r="N2020" t="str">
        <v>SEDE ADMINISTRATIVA</v>
      </c>
      <c r="O2020" t="str">
        <v>BOGOTA</v>
      </c>
      <c r="P2020" t="str">
        <f>IF(ISBLANK(O2020),"0",(VLOOKUP(O2020,REGION,2,FALSE)))</f>
        <v>BOGOTA</v>
      </c>
      <c r="Q2020" t="str">
        <v>ADOLFO ORTIZ TORRES</v>
      </c>
      <c r="R2020">
        <f>IF(ISBLANK(Q2020),"0", VLOOKUP(Q2020,PERSONAL,2,FALSE))</f>
        <v>79769754</v>
      </c>
      <c r="S2020" t="str">
        <v>DIRECTO</v>
      </c>
      <c r="T2020">
        <v>0.3333333333333333</v>
      </c>
      <c r="U2020">
        <v>0.75</v>
      </c>
      <c r="V2020">
        <v>0.4166666666666667</v>
      </c>
      <c r="W2020">
        <v>44</v>
      </c>
      <c r="X2020">
        <f>NETWORKDAYS(K2020,L2019)</f>
        <v>1</v>
      </c>
      <c r="Y2020" t="str">
        <f>IF(X2020&lt;=2,"CUMPLE","NO CUMPLE")</f>
        <v>CUMPLE</v>
      </c>
    </row>
    <row r="2021">
      <c r="A2021" t="str">
        <v>DEDICADO</v>
      </c>
      <c r="B2021" t="str">
        <v>DEDICADO</v>
      </c>
      <c r="C2021" t="str">
        <v>CERRADO</v>
      </c>
      <c r="D2021" t="str">
        <v>TIENDA</v>
      </c>
      <c r="E2021" t="str">
        <v>DEDICADO</v>
      </c>
      <c r="F2021" t="str">
        <v>DEDICADO</v>
      </c>
      <c r="G2021" t="str">
        <v>DEDICADO</v>
      </c>
      <c r="H2021" t="str">
        <v>Solicitud de técnico para apoyo en Zona Bogotá</v>
      </c>
      <c r="I2021" t="str">
        <v>Solicitud de técnico para apoyo en Zona Bogotá</v>
      </c>
      <c r="J2021" t="str">
        <v>Asignación de técnico dedicado de lunes a viernes en Zona Bogotá</v>
      </c>
      <c r="K2021">
        <v>44958</v>
      </c>
      <c r="L2021">
        <v>44958</v>
      </c>
      <c r="M2021" t="str">
        <f>TEXT(L2021,"DDDDDDD")</f>
        <v>miércoles</v>
      </c>
      <c r="N2021" t="str">
        <v>ZONA BOGOTA</v>
      </c>
      <c r="O2021" t="str">
        <v>BOGOTA</v>
      </c>
      <c r="P2021" t="str">
        <f>IF(ISBLANK(O2021),"0",(VLOOKUP(O2021,REGION,2,FALSE)))</f>
        <v>BOGOTA</v>
      </c>
      <c r="Q2021" t="str">
        <v>JOHAN SEBASTIAN CARDOZO SANCHEZ</v>
      </c>
      <c r="R2021">
        <f>IF(ISBLANK(Q2021),"0", VLOOKUP(Q2021,PERSONAL,2,FALSE))</f>
        <v>1023945681</v>
      </c>
      <c r="S2021" t="str">
        <v>DIRECTO</v>
      </c>
      <c r="T2021">
        <v>0.3333333333333333</v>
      </c>
      <c r="U2021">
        <v>0.75</v>
      </c>
      <c r="V2021">
        <v>0.4166666666666667</v>
      </c>
      <c r="W2021">
        <v>44</v>
      </c>
      <c r="X2021">
        <f>NETWORKDAYS(K2021,L2020)</f>
        <v>1</v>
      </c>
      <c r="Y2021" t="str">
        <f>IF(X2021&lt;=2,"CUMPLE","NO CUMPLE")</f>
        <v>CUMPLE</v>
      </c>
    </row>
    <row r="2022">
      <c r="A2022" t="str">
        <v>DEDICADO</v>
      </c>
      <c r="B2022" t="str">
        <v>DEDICADO</v>
      </c>
      <c r="C2022" t="str">
        <v>CERRADO</v>
      </c>
      <c r="D2022" t="str">
        <v>TIENDA</v>
      </c>
      <c r="E2022" t="str">
        <v>DEDICADO</v>
      </c>
      <c r="F2022" t="str">
        <v>DEDICADO</v>
      </c>
      <c r="G2022" t="str">
        <v>DEDICADO</v>
      </c>
      <c r="H2022" t="str">
        <v>Solicitud de técnico para apoyo en Zona Centro</v>
      </c>
      <c r="I2022" t="str">
        <v>Solicitud de técnico para apoyo en Zona Centro</v>
      </c>
      <c r="J2022" t="str">
        <v>Asignación de técnico dedicado de lunes a viernes en Zona Centro</v>
      </c>
      <c r="K2022">
        <v>44958</v>
      </c>
      <c r="L2022">
        <v>44958</v>
      </c>
      <c r="M2022" t="str">
        <f>TEXT(L2022,"DDDDDDD")</f>
        <v>miércoles</v>
      </c>
      <c r="N2022" t="str">
        <v>ZONA CENTRO</v>
      </c>
      <c r="O2022" t="str">
        <v>MEDELLIN</v>
      </c>
      <c r="P2022" t="str">
        <f>IF(ISBLANK(O2022),"0",(VLOOKUP(O2022,REGION,2,FALSE)))</f>
        <v>CENTRO</v>
      </c>
      <c r="Q2022" t="str">
        <v>YURIMAR MARQUEZ MUÑOZ</v>
      </c>
      <c r="R2022">
        <f>IF(ISBLANK(Q2022),"0", VLOOKUP(Q2022,PERSONAL,2,FALSE))</f>
        <v>1045025746</v>
      </c>
      <c r="S2022" t="str">
        <v>DIRECTO</v>
      </c>
      <c r="T2022">
        <v>0.3333333333333333</v>
      </c>
      <c r="U2022">
        <v>0.75</v>
      </c>
      <c r="V2022">
        <v>0.4166666666666667</v>
      </c>
      <c r="W2022">
        <v>44</v>
      </c>
      <c r="X2022">
        <f>NETWORKDAYS(K2022,L2021)</f>
        <v>1</v>
      </c>
      <c r="Y2022" t="str">
        <f>IF(X2022&lt;=2,"CUMPLE","NO CUMPLE")</f>
        <v>CUMPLE</v>
      </c>
    </row>
    <row r="2023">
      <c r="A2023" t="str">
        <v>DEDICADO</v>
      </c>
      <c r="B2023" t="str">
        <v>DEDICADO</v>
      </c>
      <c r="C2023" t="str">
        <v>CERRADO</v>
      </c>
      <c r="D2023" t="str">
        <v>TIENDA</v>
      </c>
      <c r="E2023" t="str">
        <v>DEDICADO</v>
      </c>
      <c r="F2023" t="str">
        <v>DEDICADO</v>
      </c>
      <c r="G2023" t="str">
        <v>DEDICADO</v>
      </c>
      <c r="H2023" t="str">
        <v>Solicitud de técnico para apoyo en Zona Bogotá</v>
      </c>
      <c r="I2023" t="str">
        <v>Solicitud de técnico para apoyo en Zona Bogotá</v>
      </c>
      <c r="J2023" t="str">
        <v>Asignación de técnico dedicado de lunes a viernes en Zona Bogotá</v>
      </c>
      <c r="K2023">
        <v>44958</v>
      </c>
      <c r="L2023">
        <v>44958</v>
      </c>
      <c r="M2023" t="str">
        <f>TEXT(L2023,"DDDDDDD")</f>
        <v>miércoles</v>
      </c>
      <c r="N2023" t="str">
        <v>ZONA BOGOTA</v>
      </c>
      <c r="O2023" t="str">
        <v>BOGOTA</v>
      </c>
      <c r="P2023" t="str">
        <f>IF(ISBLANK(O2023),"0",(VLOOKUP(O2023,REGION,2,FALSE)))</f>
        <v>BOGOTA</v>
      </c>
      <c r="Q2023" t="str">
        <v>DIEGO ALBERTO TORRES CRUZ</v>
      </c>
      <c r="R2023">
        <f>IF(ISBLANK(Q2023),"0", VLOOKUP(Q2023,PERSONAL,2,FALSE))</f>
        <v>1000466791</v>
      </c>
      <c r="S2023" t="str">
        <v>DIRECTO</v>
      </c>
      <c r="T2023">
        <v>0.3333333333333333</v>
      </c>
      <c r="U2023">
        <v>0.75</v>
      </c>
      <c r="V2023">
        <v>0.4166666666666667</v>
      </c>
      <c r="W2023">
        <v>44</v>
      </c>
      <c r="X2023">
        <f>NETWORKDAYS(K2023,L2022)</f>
        <v>1</v>
      </c>
      <c r="Y2023" t="str">
        <f>IF(X2023&lt;=2,"CUMPLE","NO CUMPLE")</f>
        <v>CUMPLE</v>
      </c>
    </row>
    <row r="2024">
      <c r="A2024" t="str">
        <v>DEDICADO</v>
      </c>
      <c r="B2024" t="str">
        <v>DEDICADO</v>
      </c>
      <c r="C2024" t="str">
        <v>CERRADO</v>
      </c>
      <c r="D2024" t="str">
        <v>TIENDA</v>
      </c>
      <c r="E2024" t="str">
        <v>DEDICADO</v>
      </c>
      <c r="F2024" t="str">
        <v>DEDICADO</v>
      </c>
      <c r="G2024" t="str">
        <v>DEDICADO</v>
      </c>
      <c r="H2024" t="str">
        <v>Solicitud de técnico para apoyo en Easy Bogotá</v>
      </c>
      <c r="I2024" t="str">
        <v>Solicitud de técnico para apoyo en Easy Bogotá</v>
      </c>
      <c r="J2024" t="str">
        <v>Asignación de técnico dedicado de lunes a viernes en Easy Bogotá</v>
      </c>
      <c r="K2024">
        <v>44958</v>
      </c>
      <c r="L2024">
        <v>44958</v>
      </c>
      <c r="M2024" t="str">
        <f>TEXT(L2024,"DDDDDDD")</f>
        <v>miércoles</v>
      </c>
      <c r="N2024" t="str">
        <v>EASY BOGOTA</v>
      </c>
      <c r="O2024" t="str">
        <v>BOGOTA</v>
      </c>
      <c r="P2024" t="str">
        <f>IF(ISBLANK(O2024),"0",(VLOOKUP(O2024,REGION,2,FALSE)))</f>
        <v>BOGOTA</v>
      </c>
      <c r="Q2024" t="str">
        <v>LUIS FERNANDO GOMEZ TOVAR</v>
      </c>
      <c r="R2024">
        <f>IF(ISBLANK(Q2024),"0", VLOOKUP(Q2024,PERSONAL,2,FALSE))</f>
        <v>1024486528</v>
      </c>
      <c r="S2024" t="str">
        <v>DIRECTO</v>
      </c>
      <c r="T2024">
        <v>0.3333333333333333</v>
      </c>
      <c r="U2024">
        <v>0.75</v>
      </c>
      <c r="V2024">
        <v>0.4166666666666667</v>
      </c>
      <c r="W2024">
        <v>44</v>
      </c>
      <c r="X2024">
        <f>NETWORKDAYS(K2024,L2023)</f>
        <v>1</v>
      </c>
      <c r="Y2024" t="str">
        <f>IF(X2024&lt;=2,"CUMPLE","NO CUMPLE")</f>
        <v>CUMPLE</v>
      </c>
    </row>
    <row r="2025">
      <c r="A2025" t="str">
        <v>DEDICADO</v>
      </c>
      <c r="B2025" t="str">
        <v>DEDICADO</v>
      </c>
      <c r="C2025" t="str">
        <v>CERRADO</v>
      </c>
      <c r="D2025" t="str">
        <v>TIENDA</v>
      </c>
      <c r="E2025" t="str">
        <v>DEDICADO</v>
      </c>
      <c r="F2025" t="str">
        <v>DEDICADO</v>
      </c>
      <c r="G2025" t="str">
        <v>DEDICADO</v>
      </c>
      <c r="H2025" t="str">
        <v xml:space="preserve">Solicitud de técnico para apoyo en Zona Occidente </v>
      </c>
      <c r="I2025" t="str">
        <v xml:space="preserve">Solicitud de técnico para apoyo en Zona Occidente </v>
      </c>
      <c r="J2025" t="str">
        <v>Asignación de técnico dedicado de lunes a viernes en Zona Occidente</v>
      </c>
      <c r="K2025">
        <v>44958</v>
      </c>
      <c r="L2025">
        <v>44958</v>
      </c>
      <c r="M2025" t="str">
        <f>TEXT(L2025,"DDDDDDD")</f>
        <v>miércoles</v>
      </c>
      <c r="N2025" t="str">
        <v>ZONA OCCIDENTE</v>
      </c>
      <c r="O2025" t="str">
        <v>CALI</v>
      </c>
      <c r="P2025" t="str">
        <v>OCCIDENTE</v>
      </c>
      <c r="Q2025" t="str">
        <v>ANIBAL DAVID PANAMEÑO TORRES</v>
      </c>
      <c r="R2025">
        <v>1143832224</v>
      </c>
      <c r="S2025" t="str">
        <v>DIRECTO</v>
      </c>
      <c r="T2025">
        <v>0.3333333333333333</v>
      </c>
      <c r="U2025">
        <v>0.75</v>
      </c>
      <c r="V2025">
        <v>0.4166666666666667</v>
      </c>
      <c r="W2025">
        <v>44</v>
      </c>
      <c r="X2025">
        <f>NETWORKDAYS(K2025,L2024)</f>
        <v>1</v>
      </c>
      <c r="Y2025" t="str">
        <f>IF(X2025&lt;=2,"CUMPLE","NO CUMPLE")</f>
        <v>CUMPLE</v>
      </c>
    </row>
    <row r="2026">
      <c r="A2026" t="str">
        <v>DEDICADO</v>
      </c>
      <c r="B2026" t="str">
        <v>DEDICADO</v>
      </c>
      <c r="C2026" t="str">
        <v>CERRADO</v>
      </c>
      <c r="D2026" t="str">
        <v>SEDE ADMINISTRATIVA</v>
      </c>
      <c r="E2026" t="str">
        <v>DEDICADO</v>
      </c>
      <c r="F2026" t="str">
        <v>DEDICADO</v>
      </c>
      <c r="G2026" t="str">
        <v>DEDICADO</v>
      </c>
      <c r="H2026" t="str">
        <v>Asignación de personal como Gestor Administrativa</v>
      </c>
      <c r="I2026" t="str">
        <v>Asignación de personal como Gestor Administrativa</v>
      </c>
      <c r="J2026" t="str">
        <v>Se realiza asignación de Gestor equivalente a 57 CAU por el mes</v>
      </c>
      <c r="K2026">
        <v>44958</v>
      </c>
      <c r="L2026">
        <v>44958</v>
      </c>
      <c r="M2026" t="str">
        <f>TEXT(L2026,"DDDDDDD")</f>
        <v>miércoles</v>
      </c>
      <c r="N2026" t="str">
        <v>SEDE ADMINISTRATIVA</v>
      </c>
      <c r="O2026" t="str">
        <v>BOGOTA</v>
      </c>
      <c r="P2026" t="str">
        <f>IF(ISBLANK(O2026),"0",(VLOOKUP(O2026,REGION,2,FALSE)))</f>
        <v>BOGOTA</v>
      </c>
      <c r="Q2026" t="str">
        <v>TATIANA CAROLINA MUÑOZ BERMUDEZ</v>
      </c>
      <c r="R2026">
        <f>IF(ISBLANK(Q2026),"0", VLOOKUP(Q2026,PERSONAL,2,FALSE))</f>
        <v>1000694026</v>
      </c>
      <c r="S2026" t="str">
        <v>DIRECTO</v>
      </c>
      <c r="T2026">
        <v>0.3333333333333333</v>
      </c>
      <c r="U2026">
        <v>0.75</v>
      </c>
      <c r="V2026">
        <v>0.4166666666666667</v>
      </c>
      <c r="W2026">
        <v>57</v>
      </c>
      <c r="X2026">
        <f>NETWORKDAYS(K2026,L2025)</f>
        <v>1</v>
      </c>
      <c r="Y2026" t="str">
        <f>IF(X2026&lt;=2,"CUMPLE","NO CUMPLE")</f>
        <v>CUMPLE</v>
      </c>
    </row>
    <row r="2027" xml:space="preserve">
      <c r="A2027">
        <v>13060234</v>
      </c>
      <c r="B2027" t="str">
        <v>REQUEST</v>
      </c>
      <c r="C2027" t="str">
        <v>CERRADO</v>
      </c>
      <c r="D2027" t="str">
        <v>RECIBO</v>
      </c>
      <c r="E2027" t="str">
        <v>PDA</v>
      </c>
      <c r="F2027" t="str">
        <v>PDA</v>
      </c>
      <c r="G2027" t="str">
        <v>HONEYWELL</v>
      </c>
      <c r="H2027" t="str" xml:space="preserve">
        <v xml:space="preserve">Datos usuario_x000d_
Nombre: Karem Stephany Bernal Perdomo_x000d_
Correo: KaremStephany.BernalPerdomo@cencosud.com.co_x000d_
Usuario AD: KABernalP_x000d_
Pais: Colombia_x000d_
Ubicacion: J047 JUMBO GIRARDOT_x000d_
Zona: Colombia Occidente_x000d_
Unidad de Negocio: JUMBO_x000d_
Servicio: Tiendas &amp; Centros de Distribucion_x000d_
Telefono: 3197790162_x000d_
Anexo: null_x000d_
Descripcion: PDT presenta falla se apaga frecuentemente estando en uso; en un lapso de cada 10 minutos.agradezco su pronta colaboracion._x000d_
_x000d_
SERIAL:21168B0610_x000d_
Seccion de la tienda en donde se ubica la PDT o usuario: RECIBO</v>
      </c>
      <c r="I2027" t="str" xml:space="preserve">
        <v xml:space="preserve">buenos dias._x000d_
jefe Miguel por favor me colabora con la autorizacion de esta llamada para que el tecnico de isit visite la tienda y valide la novedad con la pdt de recibo._x000d_
gracias.</v>
      </c>
      <c r="J2027" t="str">
        <v>Se realiza revisión de la PDA reportada; se evidencia que se apaga cada 15 minutos; se debe a que la tapa no hace la suficiente presión con la bateria; para esto se adecua la batería dejandola con mayor presión al encajar con los pines de carga; se adecua para solucionar la falla. Se ensambla correctamente y se deja en pruebas y funciona correctamente durante 2 horas</v>
      </c>
      <c r="K2027">
        <v>44959</v>
      </c>
      <c r="L2027">
        <v>44959</v>
      </c>
      <c r="M2027" t="str">
        <f>TEXT(L2027,"DDDDDDD")</f>
        <v>jueves</v>
      </c>
      <c r="N2027" t="str">
        <v>J047 JUMBO GIRARDOT</v>
      </c>
      <c r="O2027" t="str">
        <v>GIRARDOT</v>
      </c>
      <c r="P2027" t="str">
        <f>IF(ISBLANK(O2027),"0",(VLOOKUP(O2027,REGION,2,FALSE)))</f>
        <v>OCCIDENTE</v>
      </c>
      <c r="Q2027" t="str">
        <v>RAFAEL ARDILA PUENTES</v>
      </c>
      <c r="R2027">
        <f>IF(ISBLANK(Q2027),"0", VLOOKUP(Q2027,PERSONAL,2,FALSE))</f>
        <v>1018419858</v>
      </c>
      <c r="S2027" t="str">
        <v>ALIADO</v>
      </c>
      <c r="T2027">
        <v>0.4166666666666667</v>
      </c>
      <c r="U2027">
        <v>0.4583333333333333</v>
      </c>
      <c r="V2027">
        <f>IF(ISBLANK(T2027 ),"0",U2027-T2027)</f>
        <v>0.04166666666666663</v>
      </c>
      <c r="W2027">
        <v>1</v>
      </c>
      <c r="X2027">
        <f>NETWORKDAYS(K2027,L2026)</f>
        <v>-2</v>
      </c>
      <c r="Y2027" t="str">
        <f>IF(X2027&lt;=2,"CUMPLE","NO CUMPLE")</f>
        <v>CUMPLE</v>
      </c>
    </row>
    <row r="2028" xml:space="preserve">
      <c r="A2028">
        <v>13062021</v>
      </c>
      <c r="B2028" t="str">
        <v>REQUEST</v>
      </c>
      <c r="C2028" t="str">
        <v>CERRADO</v>
      </c>
      <c r="D2028" t="str">
        <v>CHARCUTERIA</v>
      </c>
      <c r="E2028" t="str">
        <v>BALANZA</v>
      </c>
      <c r="F2028" t="str">
        <v>MESA</v>
      </c>
      <c r="G2028" t="str">
        <v>METTLER</v>
      </c>
      <c r="H2028"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30134048761_x000d_
Anexo: 6018393513_x000d_
Descripcion: La bascula con IP:1013110057 No enciende y se revisa por parte de mantenimiento la toma y si le esta llegando corriente._x000d_
Area donde su ubica la balanza: JUMBO GIRARDOT PFT BASCULA CHARCUTERIA</v>
      </c>
      <c r="I2028" t="str">
        <v>Jefe por favor me colabora con la autorizacion de esta llamada para que el tecnico de isit visite la tienda y valide la novedad reportada con la balanza de mesas</v>
      </c>
      <c r="J2028" t="str">
        <v>Se realiza revisión de la balanza de mesa y se evidencia que no prende. Se desconectan todos los cables de la balanza y se vuelven a conectar manteniendo oprimido el interruptor de encendido durante 10 segundos y la balanza enciende correctamente. No tiene configurado direccionamiento IP por lo que se configura con IP 10.131.100.57 mask y gateway. Se realiza ping desde el PC de Sistemas y responde correctamente. Se deja en pruebas y se le indica al jefe de sección que monte llamada para que le realicen full carga a la balanza</v>
      </c>
      <c r="K2028">
        <v>44959</v>
      </c>
      <c r="L2028">
        <v>44959</v>
      </c>
      <c r="M2028" t="str">
        <f>TEXT(L2028,"DDDDDDD")</f>
        <v>jueves</v>
      </c>
      <c r="N2028" t="str">
        <v>J047 JUMBO GIRARDOT</v>
      </c>
      <c r="O2028" t="str">
        <v>GIRARDOT</v>
      </c>
      <c r="P2028" t="str">
        <f>IF(ISBLANK(O2028),"0",(VLOOKUP(O2028,REGION,2,FALSE)))</f>
        <v>OCCIDENTE</v>
      </c>
      <c r="Q2028" t="str">
        <v>RAFAEL ARDILA PUENTES</v>
      </c>
      <c r="R2028">
        <f>IF(ISBLANK(Q2028),"0", VLOOKUP(Q2028,PERSONAL,2,FALSE))</f>
        <v>1018419858</v>
      </c>
      <c r="S2028" t="str">
        <v>ALIADO</v>
      </c>
      <c r="T2028">
        <v>0.5833333333333334</v>
      </c>
      <c r="U2028">
        <v>0.6666666666666666</v>
      </c>
      <c r="V2028">
        <f>IF(ISBLANK(T2028 ),"0",U2028-T2028)</f>
        <v>0.08333333333333326</v>
      </c>
      <c r="W2028">
        <v>1</v>
      </c>
      <c r="X2028">
        <f>NETWORKDAYS(K2028,L2027)</f>
        <v>1</v>
      </c>
      <c r="Y2028" t="str">
        <f>IF(X2028&lt;=2,"CUMPLE","NO CUMPLE")</f>
        <v>CUMPLE</v>
      </c>
    </row>
    <row r="2029" xml:space="preserve">
      <c r="A2029">
        <v>13062028</v>
      </c>
      <c r="B2029" t="str">
        <v>INCIDENT</v>
      </c>
      <c r="C2029" t="str">
        <v>CERRADO</v>
      </c>
      <c r="D2029" t="str">
        <v>DIRECCION</v>
      </c>
      <c r="E2029" t="str">
        <v>CPU</v>
      </c>
      <c r="F2029" t="str">
        <v>CPU</v>
      </c>
      <c r="G2029" t="str">
        <v>LENOVO</v>
      </c>
      <c r="H2029" t="str" xml:space="preserve">
        <v xml:space="preserve">Datos usuario_x000d_
Nombre: Luis Carlos Espitia Suarez_x000d_
Correo: LuisCarlos.Espitia@cencosud.com.co_x000d_
Usuario AD: LCEspiti_x000d_
Pais: Colombia_x000d_
Ubicacion: J047 JUMBO GIRARDOT_x000d_
Zona: Colombia Occidente_x000d_
Unidad de Negocio: JUMBO_x000d_
Servicio: Tiendas &amp; Centros de Distribucion_x000d_
Telefono: 8872700_x000d_
Anexo: 7470405_x000d_
Descripcion: Buen dia._x000d_
_x000d_
Solicito de su colaboracion con la revision del equipo; ya que presenta demasiada lentitud; se reinicia solo a veces; se bloquea; dice que no tiene memoria suficiente. ya le vacie la papelera le borre un poco de datos y aun asi a veces se queda pegado. si es posible habilitarle memoria virtual o mas nucleos del procesador o no se si es tema de mantenimiento de hardware. Gracias_x000d_
Indicar ubicacion del Equipo en tienda o oficinas: Oficinas administrativas_x000d_
</v>
      </c>
      <c r="I2029" t="str">
        <v>jefe por favor me colabora con la autorizacion de esta llamada para que el tecnico de isit visite la tienda y realice la validacion del computador del usuario el cual presenta lentitud</v>
      </c>
      <c r="J2029" t="str">
        <v>Se realiza revisión de CPU Desktop y se le realiza mantenimiento general; se realiza limpieza de disco duro; aumento de memoria virtual; uso de los cuatro nucleos del procesador y eliminación de usuarios registrados en el equipo; adecuando para un mejor rendimiento; se pone a pruebas y usuario queda satisfecho con la solución</v>
      </c>
      <c r="K2029">
        <v>44959</v>
      </c>
      <c r="L2029">
        <v>44959</v>
      </c>
      <c r="M2029" t="str">
        <f>TEXT(L2029,"DDDDDDD")</f>
        <v>jueves</v>
      </c>
      <c r="N2029" t="str">
        <v>J047 JUMBO GIRARDOT</v>
      </c>
      <c r="O2029" t="str">
        <v>GIRARDOT</v>
      </c>
      <c r="P2029" t="str">
        <f>IF(ISBLANK(O2029),"0",(VLOOKUP(O2029,REGION,2,FALSE)))</f>
        <v>OCCIDENTE</v>
      </c>
      <c r="Q2029" t="str">
        <v>RAFAEL ARDILA PUENTES</v>
      </c>
      <c r="R2029">
        <f>IF(ISBLANK(Q2029),"0", VLOOKUP(Q2029,PERSONAL,2,FALSE))</f>
        <v>1018419858</v>
      </c>
      <c r="S2029" t="str">
        <v>ALIADO</v>
      </c>
      <c r="T2029">
        <v>0.4583333333333333</v>
      </c>
      <c r="U2029">
        <v>0.5416666666666666</v>
      </c>
      <c r="V2029">
        <f>IF(ISBLANK(T2029 ),"0",U2029-T2029)</f>
        <v>0.08333333333333331</v>
      </c>
      <c r="W2029">
        <v>1</v>
      </c>
      <c r="X2029">
        <f>NETWORKDAYS(K2029,L2028)</f>
        <v>1</v>
      </c>
      <c r="Y2029" t="str">
        <f>IF(X2029&lt;=2,"CUMPLE","NO CUMPLE")</f>
        <v>CUMPLE</v>
      </c>
    </row>
    <row r="2030" xml:space="preserve">
      <c r="A2030">
        <v>13064367</v>
      </c>
      <c r="B2030" t="str">
        <v>INCIDENT</v>
      </c>
      <c r="C2030" t="str">
        <v>CERRADO</v>
      </c>
      <c r="D2030" t="str">
        <v>TIENDA</v>
      </c>
      <c r="E2030" t="str">
        <v>PDA</v>
      </c>
      <c r="F2030" t="str">
        <v>PDA</v>
      </c>
      <c r="G2030" t="str">
        <v>HONEYWELL</v>
      </c>
      <c r="H2030" t="str" xml:space="preserve">
        <v xml:space="preserve">Datos usuario_x000d_
Nombre: Margoth Serrano Orjuela_x000d_
Correo: Margoth.Orjuela@cencosud.com.co_x000d_
Usuario AD: MSerraOr_x000d_
Pais: Colombia_x000d_
Ubicacion: J047 JUMBO GIRARDOT_x000d_
Zona: Colombia Occidente_x000d_
Unidad de Negocio: JUMBO_x000d_
Servicio: Tiendas &amp; Centros de Distribucion_x000d_
Telefono: 3144091494_x000d_
Anexo: 7470418_x000d_
Descripcion: la PDA con serial No.21178B056F presenta desconfiguracion con el sistema y no permite el ingreso se solicita de su colaboracion urguente ya que son dos maquinas las que presentan novedad adicional uno de los cargadores se encuentra fuera de servicio_x000d_
Seccion de la tienda en donde se ubica la PDT o usuario: JUMBO GIRARDOT_x000d_
</v>
      </c>
      <c r="I2030" t="str" xml:space="preserve">
        <v xml:space="preserve">jefe Miguel; por favor me colabora con la autorizacion de esta llamada para que el tecnico de isit visite la tienda y valide la novedad con la pdt la cual no le permite ingresar al sistemas._x000d_
gracias.</v>
      </c>
      <c r="J2030" t="str">
        <v>Se realiza revisión de la PDA reportada y se evidencia que no ingresa al sistema; se queda en el logo de Honeywell. Se inicia la PDA con los botones de encendido y volumen + para ingresar al modo recovery y así hacer un reinicio forzado del dispositivo. Se enciende y la PDA ingresa normalmente y se soluciona la falla; se revisa sus aplicaciones y todas funcionan correctamente. Se pone a pruebas y la PDA responde correctamente</v>
      </c>
      <c r="K2030">
        <v>44959</v>
      </c>
      <c r="L2030">
        <v>44959</v>
      </c>
      <c r="M2030" t="str">
        <f>TEXT(L2030,"DDDDDDD")</f>
        <v>jueves</v>
      </c>
      <c r="N2030" t="str">
        <v>J047 JUMBO GIRARDOT</v>
      </c>
      <c r="O2030" t="str">
        <v>GIRARDOT</v>
      </c>
      <c r="P2030" t="str">
        <f>IF(ISBLANK(O2030),"0",(VLOOKUP(O2030,REGION,2,FALSE)))</f>
        <v>OCCIDENTE</v>
      </c>
      <c r="Q2030" t="str">
        <v>RAFAEL ARDILA PUENTES</v>
      </c>
      <c r="R2030">
        <f>IF(ISBLANK(Q2030),"0", VLOOKUP(Q2030,PERSONAL,2,FALSE))</f>
        <v>1018419858</v>
      </c>
      <c r="S2030" t="str">
        <v>ALIADO</v>
      </c>
      <c r="T2030">
        <v>0.375</v>
      </c>
      <c r="U2030">
        <v>0.4166666666666667</v>
      </c>
      <c r="V2030">
        <f>IF(ISBLANK(T2030 ),"0",U2030-T2030)</f>
        <v>0.041666666666666685</v>
      </c>
      <c r="W2030">
        <v>1</v>
      </c>
      <c r="X2030">
        <f>NETWORKDAYS(K2030,L2029)</f>
        <v>1</v>
      </c>
      <c r="Y2030" t="str">
        <f>IF(X2030&lt;=2,"CUMPLE","NO CUMPLE")</f>
        <v>CUMPLE</v>
      </c>
    </row>
    <row r="2031" xml:space="preserve">
      <c r="A2031">
        <v>13065044</v>
      </c>
      <c r="B2031" t="str">
        <v>SIMEL</v>
      </c>
      <c r="C2031" t="str">
        <v>CERRADO</v>
      </c>
      <c r="D2031" t="str">
        <v>LINEAL DE CAJAS</v>
      </c>
      <c r="E2031" t="str">
        <v>BALANZA</v>
      </c>
      <c r="F2031" t="str">
        <v>SCANNER</v>
      </c>
      <c r="G2031" t="str">
        <v>DATALOGIC</v>
      </c>
      <c r="H2031" t="str">
        <v>solicito de su ayuda para reparación de Scanner Balanza ubicado en línea de caja scon serial F16C10621; se debe de ajustar y precintar en la brevedad posible y actualizar en la pagina del simel</v>
      </c>
      <c r="I2031" t="str" xml:space="preserve">
        <v xml:space="preserve">Se solicita reparación Simel; dentro de las 48 horas; según lo indicado para la siguiente balanza:_x000d_
1. Tienda: M195 Santa Lucia Neiva_x000d_
2. Equipo: Scanner Balanza_x000d_
3. Marca: Datalogic_x000d_
4. Modelo: 9800_x000d_
5. Serial: F16C10621_x000d_
6. NII: B51258_x000d_
7. Cantidad de precintos: 1_x000d_
8. # de precinto( Si se tiene): No se tiene._x000d_
9. Tipo de precinto ( Sticker o alambre): Alambre</v>
      </c>
      <c r="J2031" t="str">
        <v>Se realizó la calibración de la balanza. Precinto que se retiró:2950000031610; se coloca el precinto: 7380000000275. se realiza las pruebas y se deja la caja operativa. NII B51258</v>
      </c>
      <c r="K2031">
        <v>44959</v>
      </c>
      <c r="L2031">
        <v>44959</v>
      </c>
      <c r="M2031" t="str">
        <f>TEXT(L2031,"DDDDDDD")</f>
        <v>jueves</v>
      </c>
      <c r="N2031" t="str">
        <v>M195 METRO SANTA LUCIA</v>
      </c>
      <c r="O2031" t="str">
        <v>NEIVA</v>
      </c>
      <c r="P2031" t="str">
        <f>IF(ISBLANK(O2031),"0",(VLOOKUP(O2031,REGION,2,FALSE)))</f>
        <v>OCCIDENTE</v>
      </c>
      <c r="Q2031" t="str">
        <v>BREINER MAURICIO CASTAÑEDA PUENTES</v>
      </c>
      <c r="R2031">
        <f>IF(ISBLANK(Q2031),"0", VLOOKUP(Q2031,PERSONAL,2,FALSE))</f>
        <v>83235763</v>
      </c>
      <c r="S2031" t="str">
        <v>DIRECTO</v>
      </c>
      <c r="T2031">
        <v>0.625</v>
      </c>
      <c r="U2031">
        <v>0.6666666666666666</v>
      </c>
      <c r="V2031">
        <f>IF(ISBLANK(T2031 ),"0",U2031-T2031)</f>
        <v>0.04166666666666663</v>
      </c>
      <c r="W2031">
        <v>1</v>
      </c>
      <c r="X2031">
        <f>NETWORKDAYS(K2031,L2030)</f>
        <v>1</v>
      </c>
      <c r="Y2031" t="str">
        <f>IF(X2031&lt;=2,"CUMPLE","NO CUMPLE")</f>
        <v>CUMPLE</v>
      </c>
    </row>
    <row r="2032" xml:space="preserve">
      <c r="A2032">
        <v>13065091</v>
      </c>
      <c r="B2032" t="str">
        <v>SIMEL</v>
      </c>
      <c r="C2032" t="str">
        <v>CERRADO</v>
      </c>
      <c r="D2032" t="str">
        <v>LINEAL DE CAJAS</v>
      </c>
      <c r="E2032" t="str">
        <v>BALANZA</v>
      </c>
      <c r="F2032" t="str">
        <v>SCANNER</v>
      </c>
      <c r="G2032" t="str">
        <v>DATALOGIC</v>
      </c>
      <c r="H2032" t="str" xml:space="preserve">
        <v xml:space="preserve">Buen dia_x000d_
solicito de su ayuda para reparación de Scanner Balanza ubicado en línea de caja scon serial F16C10611; se debe de ajustar y precintar en la brevedad posible y actualizar en la pagina del simel_x000d_
Se solicita reparación Simel; dentro de las 48 horas; según lo indicado para la siguiente balanza:_x000d_
_x000d_
1. Tienda: M195 Santa Lucia Neiva_x000d_
_x000d_
2. Equipo: Scanner Balanza_x000d_
_x000d_
3. Marca: Datalogic_x000d_
_x000d_
4. Modelo: 9800_x000d_
_x000d_
5. Serial: F16C10611_x000d_
_x000d_
6. NII: B51293_x000d_
_x000d_
7. Cantidad de precintos: 1_x000d_
_x000d_
8. # de precinto( Si se tiene): No se tiene._x000d_
_x000d_
9. Tipo de precinto ( Sticker o alambre): Alambre</v>
      </c>
      <c r="I2032" t="str">
        <v>Jefe por favor autorizas esta llamada reparación de scanner balanza santa lucia</v>
      </c>
      <c r="J2032" t="str">
        <v>Se realizó la calibración de la balanza. Precinto que se retiró:2950000031607; se coloca el precinto: 7380000000283. se realiza las pruebas y se deja la caja operativa. NII B51293</v>
      </c>
      <c r="K2032">
        <v>44959</v>
      </c>
      <c r="L2032">
        <v>44959</v>
      </c>
      <c r="M2032" t="str">
        <f>TEXT(L2032,"DDDDDDD")</f>
        <v>jueves</v>
      </c>
      <c r="N2032" t="str">
        <v>M195 METRO SANTA LUCIA</v>
      </c>
      <c r="O2032" t="str">
        <v>NEIVA</v>
      </c>
      <c r="P2032" t="str">
        <f>IF(ISBLANK(O2032),"0",(VLOOKUP(O2032,REGION,2,FALSE)))</f>
        <v>OCCIDENTE</v>
      </c>
      <c r="Q2032" t="str">
        <v>BREINER MAURICIO CASTAÑEDA PUENTES</v>
      </c>
      <c r="R2032">
        <f>IF(ISBLANK(Q2032),"0", VLOOKUP(Q2032,PERSONAL,2,FALSE))</f>
        <v>83235763</v>
      </c>
      <c r="S2032" t="str">
        <v>DIRECTO</v>
      </c>
      <c r="T2032">
        <v>0.5833333333333334</v>
      </c>
      <c r="U2032">
        <v>0.625</v>
      </c>
      <c r="V2032">
        <f>IF(ISBLANK(T2032 ),"0",U2032-T2032)</f>
        <v>0.04166666666666663</v>
      </c>
      <c r="W2032">
        <v>1</v>
      </c>
      <c r="X2032">
        <f>NETWORKDAYS(K2032,L2031)</f>
        <v>1</v>
      </c>
      <c r="Y2032" t="str">
        <f>IF(X2032&lt;=2,"CUMPLE","NO CUMPLE")</f>
        <v>CUMPLE</v>
      </c>
    </row>
    <row r="2033" xml:space="preserve">
      <c r="A2033">
        <v>13050435</v>
      </c>
      <c r="B2033" t="str">
        <v>INCIDENT</v>
      </c>
      <c r="C2033" t="str">
        <v>CERRADO</v>
      </c>
      <c r="D2033" t="str">
        <v>PISO DE VENTA</v>
      </c>
      <c r="E2033" t="str">
        <v>VERIFICADOR</v>
      </c>
      <c r="F2033" t="str">
        <v>VERIFICADOR</v>
      </c>
      <c r="G2033" t="str">
        <v>NEWLAND</v>
      </c>
      <c r="H2033" t="str" xml:space="preserve">
        <v xml:space="preserve">Datos usuario_x000d_
Nombre: Wilson German Rodriguez Velasquez_x000d_
Correo: German.Rodriguez@cencosud.com.co_x000d_
Usuario AD: WRodrigV_x000d_
Pais: Colombia_x000d_
Ubicacion: M038 METRO NEIVA CENTRO DE CONVENCIONES_x000d_
Zona: Colombia Occidente_x000d_
Unidad de Negocio: METRO_x000d_
Servicio: Tiendas &amp; Centros de Distribucion_x000d_
Telefono: 3213283118_x000d_
Anexo: 7380408_x000d_
Descripcion: Verificador sin internet; por lo tanto se encuentra fuera de servicio.</v>
      </c>
      <c r="I2033" t="str">
        <v>jefe Miguel por favor me colabora con la autorizacion para que el tecnico de isit visite la tienda y valide la novedad de wifi con el verificador de la tienda</v>
      </c>
      <c r="J2033" t="str">
        <v>Se realiza revision de verificador serie de inventario; AD-135413 el serial del equipo esta ilegible; el equipo no conecta a la red wifi. Se realizan varios procesos copiando archivos de configuración del verificador; modificando archivos de conexión; se realiza la configuración y al reiniciar el equipo elimina la configuración; por lo que el problema es de tarjeta wifi que no guarda la configuración y no toma la red; ya que el equipo se encuentra muy deteriorado se recomienda dar de baja.</v>
      </c>
      <c r="K2033">
        <v>44959</v>
      </c>
      <c r="L2033">
        <v>44960</v>
      </c>
      <c r="M2033" t="str">
        <f>TEXT(L2033,"DDDDDDD")</f>
        <v>viernes</v>
      </c>
      <c r="N2033" t="str">
        <v>M038 METRO NEIVA CENTRO DE CONVENCIONES</v>
      </c>
      <c r="O2033" t="str">
        <v>NEIVA</v>
      </c>
      <c r="P2033" t="str">
        <f>IF(ISBLANK(O2033),"0",(VLOOKUP(O2033,REGION,2,FALSE)))</f>
        <v>OCCIDENTE</v>
      </c>
      <c r="Q2033" t="str">
        <v>BREINER MAURICIO CASTAÑEDA PUENTES</v>
      </c>
      <c r="R2033">
        <f>IF(ISBLANK(Q2033),"0", VLOOKUP(Q2033,PERSONAL,2,FALSE))</f>
        <v>83235763</v>
      </c>
      <c r="S2033" t="str">
        <v>DIRECTO</v>
      </c>
      <c r="T2033">
        <v>0.3333333333333333</v>
      </c>
      <c r="U2033">
        <v>0.5</v>
      </c>
      <c r="V2033">
        <f>IF(ISBLANK(T2033 ),"0",U2033-T2033)</f>
        <v>0.16666666666666669</v>
      </c>
      <c r="W2033">
        <v>2</v>
      </c>
      <c r="X2033">
        <f>NETWORKDAYS(K2033,L2032)</f>
        <v>1</v>
      </c>
      <c r="Y2033" t="str">
        <f>IF(X2033&lt;=2,"CUMPLE","NO CUMPLE")</f>
        <v>CUMPLE</v>
      </c>
    </row>
    <row r="2034" xml:space="preserve">
      <c r="A2034">
        <v>13011855</v>
      </c>
      <c r="B2034" t="str">
        <v>REQUEST</v>
      </c>
      <c r="C2034" t="str">
        <v>CERRADO</v>
      </c>
      <c r="D2034" t="str">
        <v>CONTRALOR</v>
      </c>
      <c r="E2034" t="str">
        <v>RELOJ</v>
      </c>
      <c r="F2034" t="str">
        <v>BIOMETRICO</v>
      </c>
      <c r="G2034" t="str">
        <v>SUPREMA</v>
      </c>
      <c r="H2034"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JUMBO_x000d_
Servicio: Sistemas_x000d_
Telefono: 3118453732_x000d_
Anexo: null_x000d_
Descripcion: Buenos dias; por favor me colabora el reloj biometrico sigue presentando novedades; esta adelantado la hora y esto hace que el personal genere horas extras no reales. Por favor su ayuda._x000d_
Numero de inventario: 546854430 IP 10.131.100.27_x000d_
</v>
      </c>
      <c r="I2034" t="str" xml:space="preserve">
        <v xml:space="preserve">Solicito de su ayuda para; resetear el reloj del área de contralor y volver a configurarlo desde cero con el paso a paso del manual enviado tener en cuenta la configuración de red para dejarlo con la_x000d_
misma dirección IP_x000d_
El jefe de recursos humanos indica que ya grabo las huellas del personal pendiente en el reloj de caja central_x000d_
Equipo: RELOJ CONTROL_x000d_
Tende: J047 GIRRADOT_x000d_
Marca: SUPREMA_x000d_
Modelo: BIOSTATION 2_x000d_
Serial: 546854430_x000d_
Ubicación: Contralor</v>
      </c>
      <c r="J2034" t="str">
        <v>Se realiza formateo de reloj; se configuran nuevamente sus parametros de de IP; Mask; Gateway. Se verifica pero el reloj sigue mostrando el error. Se verifica la configuración más a fondo y se encuentra que tiene una configuración mal guardada de un DST1 como UTC:-6:: Hora Colombiana; lo que está errado porque el UTC correcto de Colombia es UTC:-5:00. Se procede al borrado completo del DST1 mal configurado de fábrica ya que esto estaba afectando el buen funcionamiento del reloj. Se realiza la configuración y se le indica al jefe de Recursos Humanos que registre 2 usuarios para realizar las pruebas. Se capturan huellas desde el 6 de febrero hasta el 19. El 22 de febrero el jefe de Recursos Humanos informa que los marcajes cayeron correctamente durante ese período de pruebas. Se entrega a satisfacción el reloj; operando correctamente</v>
      </c>
      <c r="K2034">
        <v>44959</v>
      </c>
      <c r="L2034">
        <v>44960</v>
      </c>
      <c r="M2034" t="str">
        <f>TEXT(L2034,"DDDDDDD")</f>
        <v>viernes</v>
      </c>
      <c r="N2034" t="str">
        <v>J047 JUMBO GIRARDOT</v>
      </c>
      <c r="O2034" t="str">
        <v>GIRARDOT</v>
      </c>
      <c r="P2034" t="str">
        <f>IF(ISBLANK(O2034),"0",(VLOOKUP(O2034,REGION,2,FALSE)))</f>
        <v>OCCIDENTE</v>
      </c>
      <c r="Q2034" t="str">
        <v>RAFAEL ARDILA PUENTES</v>
      </c>
      <c r="R2034">
        <f>IF(ISBLANK(Q2034),"0", VLOOKUP(Q2034,PERSONAL,2,FALSE))</f>
        <v>1018419858</v>
      </c>
      <c r="S2034" t="str">
        <v>ALIADO</v>
      </c>
      <c r="T2034">
        <v>0.4166666666666667</v>
      </c>
      <c r="U2034">
        <v>0.5208333333333334</v>
      </c>
      <c r="V2034">
        <f>IF(ISBLANK(T2034 ),"0",U2034-T2034)</f>
        <v>0.10416666666666669</v>
      </c>
      <c r="W2034">
        <v>2</v>
      </c>
      <c r="X2034">
        <f>NETWORKDAYS(K2034,L2033)</f>
        <v>2</v>
      </c>
      <c r="Y2034" t="str">
        <f>IF(X2034&lt;=2,"CUMPLE","NO CUMPLE")</f>
        <v>CUMPLE</v>
      </c>
    </row>
    <row r="2035" xml:space="preserve">
      <c r="A2035">
        <v>13064835</v>
      </c>
      <c r="B2035" t="str">
        <v>REQUEST</v>
      </c>
      <c r="C2035" t="str">
        <v>CERRADO</v>
      </c>
      <c r="D2035" t="str">
        <v>PANADERIA</v>
      </c>
      <c r="E2035" t="str">
        <v>BALANZA</v>
      </c>
      <c r="F2035" t="str">
        <v>MESA</v>
      </c>
      <c r="G2035" t="str">
        <v>METTLER</v>
      </c>
      <c r="H2035" t="str" xml:space="preserve">
        <v xml:space="preserve">Datos usuario_x000d_
Nombre: Aldaira Lizeth Valbuena Palma_x000d_
Correo: aldaria.valbuena@cencosud.com.co_x000d_
Usuario AD: Avalbuen_x000d_
Pais: Colombia_x000d_
Ubicacion: J047 JUMBO GIRARDOT_x000d_
Zona: Colombia Occidente_x000d_
Unidad de Negocio: JUMBO_x000d_
Servicio: null_x000d_
Telefono: 1070604058_x000d_
Anexo: 3102537713_x000d_
Descripcion: Buenos dias de su amable colaboracion para la balanza de panaderia despues de imprimir 10 etiquetas las siguientes la informacion sale incompleta y se genera desperdicio de papel; para solicitar un mantenimiento general y limpieza . Muchas gracias_x000d_
Area en donde se encuentra la Balanza: panaderia B 121700-R</v>
      </c>
      <c r="I2035" t="str">
        <v>jefe Miguel por favor me colabora con la autorizacion para que el tecnico de isit realice la validacion de la novedad reportada en la balanza de panaderia de la tienda</v>
      </c>
      <c r="J2035" t="str">
        <v>Se realiza revisión de la balanza de mesa y se evidencia problemas de impresión ya que sale cortada y se ve solo la mitad impresa; se verifica el cabezal pero se ve en buen estado; se mira la presión que ejerce el resorte sobre el cabezal de impresión; se ajusta la presión correctamente y se soluciona la falla. Se le hace seguimiento durante un tiempo y las impresiones salen correctamente. Se entrega al usuario funcionando correctamente</v>
      </c>
      <c r="K2035">
        <v>44959</v>
      </c>
      <c r="L2035">
        <v>44960</v>
      </c>
      <c r="M2035" t="str">
        <f>TEXT(L2035,"DDDDDDD")</f>
        <v>viernes</v>
      </c>
      <c r="N2035" t="str">
        <v>J047 JUMBO GIRARDOT</v>
      </c>
      <c r="O2035" t="str">
        <v>GIRARDOT</v>
      </c>
      <c r="P2035" t="str">
        <f>IF(ISBLANK(O2035),"0",(VLOOKUP(O2035,REGION,2,FALSE)))</f>
        <v>OCCIDENTE</v>
      </c>
      <c r="Q2035" t="str">
        <v>RAFAEL ARDILA PUENTES</v>
      </c>
      <c r="R2035">
        <f>IF(ISBLANK(Q2035),"0", VLOOKUP(Q2035,PERSONAL,2,FALSE))</f>
        <v>1018419858</v>
      </c>
      <c r="S2035" t="str">
        <v>ALIADO</v>
      </c>
      <c r="T2035">
        <v>0.375</v>
      </c>
      <c r="U2035">
        <v>0.4583333333333333</v>
      </c>
      <c r="V2035">
        <f>IF(ISBLANK(T2035 ),"0",U2035-T2035)</f>
        <v>0.08333333333333331</v>
      </c>
      <c r="W2035">
        <v>1</v>
      </c>
      <c r="X2035">
        <f>NETWORKDAYS(K2035,L2034)</f>
        <v>2</v>
      </c>
      <c r="Y2035" t="str">
        <f>IF(X2035&lt;=2,"CUMPLE","NO CUMPLE")</f>
        <v>CUMPLE</v>
      </c>
    </row>
    <row r="2036" xml:space="preserve">
      <c r="A2036">
        <v>13065848</v>
      </c>
      <c r="B2036" t="str">
        <v>INCIDENT</v>
      </c>
      <c r="C2036" t="str">
        <v>CERRADO</v>
      </c>
      <c r="D2036" t="str">
        <v>LINEAL DE CAJAS</v>
      </c>
      <c r="E2036" t="str">
        <v>POS</v>
      </c>
      <c r="F2036" t="str">
        <v>IMPRESORA</v>
      </c>
      <c r="G2036" t="str">
        <v>WINCOR</v>
      </c>
      <c r="H2036" t="str" xml:space="preserve">
        <v xml:space="preserve">Datos usuario_x000d_
Nombre: Nancy Faride Castellanos Sanchez_x000d_
Correo: NancyFaride.Castellanos@cencosud.com.co_x000d_
Usuario AD: NFCSanch_x000d_
Pais: Colombia_x000d_
Ubicacion: M077 METRO ZIPAQUIRA_x000d_
Zona: Colombia Bogota_x000d_
Unidad de Negocio: METRO_x000d_
Servicio: Tiendas &amp; Centros de Distribucion_x000d_
Telefono: 3103311195_x000d_
Anexo: 5923800_x000d_
Descripcion: Buenos dias; por favor me colaboran revisando la pos numero 5 ya que esta arrojando mensaje (waiting for slip to be removed) y no esta funcionando. gracias...</v>
      </c>
      <c r="I2036" t="str">
        <v>Su ayuda con la impresora de la POS 5 que esta generando error</v>
      </c>
      <c r="J2036" t="str" xml:space="preserve">
        <v xml:space="preserve">Servicio atendido el 01/02/23_x000d_
Se hace la revisión de la POS y se observa que genera error de impresora. Se verifica el cable de datos y poder; se reinicia la POS pero continua el error. Al revisar la impresora se observa que tiene un atasco del papel y obstuye un sensor. Se retira el papel y se corrige el atasco; también se limpia el sensor. Se deja operativa la POS.</v>
      </c>
      <c r="K2036">
        <v>44960</v>
      </c>
      <c r="L2036">
        <v>44960</v>
      </c>
      <c r="M2036" t="str">
        <f>TEXT(L2036,"DDDDDDD")</f>
        <v>viernes</v>
      </c>
      <c r="N2036" t="str">
        <v>M077 METRO ZIPAQUIRA</v>
      </c>
      <c r="O2036" t="str">
        <v>ZIPAQUIRA</v>
      </c>
      <c r="P2036" t="str">
        <f>IF(ISBLANK(O2036),"0",(VLOOKUP(O2036,REGION,2,FALSE)))</f>
        <v>BOGOTA</v>
      </c>
      <c r="Q2036" t="str">
        <v>ALEXANDER CASTILLO SOTELO</v>
      </c>
      <c r="R2036">
        <f>IF(ISBLANK(Q2036),"0", VLOOKUP(Q2036,PERSONAL,2,FALSE))</f>
        <v>80216449</v>
      </c>
      <c r="S2036" t="str">
        <v>ALIADO</v>
      </c>
      <c r="T2036">
        <v>0.59375</v>
      </c>
      <c r="U2036">
        <v>0.6458333333333334</v>
      </c>
      <c r="V2036">
        <f>IF(ISBLANK(T2036 ),"0",U2036-T2036)</f>
        <v>0.05208333333333337</v>
      </c>
      <c r="W2036">
        <v>1</v>
      </c>
      <c r="X2036">
        <f>NETWORKDAYS(K2036,L2035)</f>
        <v>1</v>
      </c>
      <c r="Y2036" t="str">
        <f>IF(X2036&lt;=2,"CUMPLE","NO CUMPLE")</f>
        <v>CUMPLE</v>
      </c>
    </row>
    <row r="2037">
      <c r="A2037" t="str">
        <v>ACOMPAÑAMIENTO</v>
      </c>
      <c r="B2037" t="str">
        <v>ACOMPAÑAMIENTO</v>
      </c>
      <c r="C2037" t="str">
        <v>CERRADO</v>
      </c>
      <c r="D2037" t="str">
        <v>ACOMPAÑAMIENTO</v>
      </c>
      <c r="E2037" t="str">
        <v>ACOMPAÑAMIENTO</v>
      </c>
      <c r="F2037" t="str">
        <v>ACOMPAÑAMIENTO</v>
      </c>
      <c r="G2037" t="str">
        <v>ACOMPAÑAMIENTO</v>
      </c>
      <c r="H2037" t="str">
        <v>Solicitamos por favor nos colabore con la programación del técnico de ISIT en la tienda Jumbo Popayan; con el fin de realizar una visita en compañía del técnico todo el día en la tienda</v>
      </c>
      <c r="I2037" t="str">
        <v>Solicitamos por favor nos colabore con la programación del técnico de ISIT en la tienda Jumbo Popayan; con el fin de realizar una visita en compañía del técnico todo el día en la tienda</v>
      </c>
      <c r="J2037" t="str">
        <v>Se realiza acompañamiento solicitado</v>
      </c>
      <c r="K2037">
        <v>44960</v>
      </c>
      <c r="L2037">
        <v>44960</v>
      </c>
      <c r="M2037" t="str">
        <f>TEXT(L2037,"DDDDDDD")</f>
        <v>viernes</v>
      </c>
      <c r="N2037" t="str">
        <v>J036 JUMBO POPAYAN CAMPANARIO</v>
      </c>
      <c r="O2037" t="str">
        <v>POPAYAN</v>
      </c>
      <c r="P2037" t="str">
        <f>IF(ISBLANK(O2037),"0",(VLOOKUP(O2037,REGION,2,FALSE)))</f>
        <v>OCCIDENTE</v>
      </c>
      <c r="Q2037" t="str">
        <v>DANIEL FERNANDO PAREDES ARTEAGA</v>
      </c>
      <c r="R2037">
        <f>IF(ISBLANK(Q2037),"0", VLOOKUP(Q2037,PERSONAL,2,FALSE))</f>
        <v>10301691</v>
      </c>
      <c r="S2037" t="str">
        <v>DIRECTO</v>
      </c>
      <c r="T2037">
        <v>0.3333333333333333</v>
      </c>
      <c r="U2037">
        <v>0.7708333333333334</v>
      </c>
      <c r="V2037">
        <f>IF(ISBLANK(T2037 ),"0",U2037-T2037)</f>
        <v>0.43750000000000006</v>
      </c>
      <c r="W2037" t="str">
        <v>2;5</v>
      </c>
      <c r="X2037">
        <f>NETWORKDAYS(K2037,L2036)</f>
        <v>1</v>
      </c>
      <c r="Y2037" t="str">
        <f>IF(X2037&lt;=2,"CUMPLE","NO CUMPLE")</f>
        <v>CUMPLE</v>
      </c>
    </row>
    <row r="2038" xml:space="preserve">
      <c r="A2038">
        <v>13064366</v>
      </c>
      <c r="B2038" t="str">
        <v>REQUEST</v>
      </c>
      <c r="C2038" t="str">
        <v>CERRADO</v>
      </c>
      <c r="D2038" t="str">
        <v>RECIBO</v>
      </c>
      <c r="E2038" t="str">
        <v>PDA</v>
      </c>
      <c r="F2038" t="str">
        <v>PDA</v>
      </c>
      <c r="G2038" t="str">
        <v>HONEYWELL</v>
      </c>
      <c r="H2038" t="str" xml:space="preserve">
        <v xml:space="preserve">Datos usuario_x000d_
Nombre: Wbeimar Augusto Mendez Munoz_x000d_
Correo: Wbeimar.Mendez@cencosud.com.co_x000d_
Usuario AD: WAMendez_x000d_
Pais: Colombia_x000d_
Ubicacion: M183 METRO SAN GIL_x000d_
Zona: Colombia Oriente_x000d_
Unidad de Negocio: RETAIL FINANCIERO_x000d_
Servicio: Tiendas &amp; Centros de Distribucion_x000d_
Telefono: 3004086228_x000d_
Anexo: null_x000d_
Descripcion: Buen dia_x000d_
solicito su amable colaboracion para configurar la PDA que manejamos en el recibo ya que esta nueva como de fabrica; no tiene ningun programa._x000d_
AREA EN DONDE SE UBICA EL EQUIPO : RECIBO</v>
      </c>
      <c r="I2038" t="str" xml:space="preserve">
        <v xml:space="preserve">Se solicita revisión y configuración de PDA._x000d_
Area: Recibo_x000d_
Equipo: PDT/PDA|ESTANDAR_x000d_
Marca: HONEYWELL_x000d_
Modelo: EDA 51_x000d_
Serie: 19086B3F4E_x000d_
Inventario: DI-028320_x000d_
Entregar equipo configurado; realizar pruebas de operatividad.</v>
      </c>
      <c r="J2038" t="str">
        <v xml:space="preserve">Se realiza configuracion de PDA que se encontraba restaurada de fabrica; según personal no iniciaba y solo salia en el modo recovery y por tal motivo le dieron restaurar de fabrica; se realizo configuracion inicial; se realizaron pruebas de funcionamiento; se entrego PDA funcional </v>
      </c>
      <c r="K2038">
        <v>44960</v>
      </c>
      <c r="L2038">
        <v>44963</v>
      </c>
      <c r="M2038" t="str">
        <f>TEXT(L2038,"DDDDDDD")</f>
        <v>lunes</v>
      </c>
      <c r="N2038" t="str">
        <v>M183 METRO SAN GIL</v>
      </c>
      <c r="O2038" t="str">
        <v>SAN GIL</v>
      </c>
      <c r="P2038" t="str">
        <f>IF(ISBLANK(O2038),"0",(VLOOKUP(O2038,REGION,2,FALSE)))</f>
        <v>ORIENTE</v>
      </c>
      <c r="Q2038" t="str">
        <v>GERMAN ARCINIEGAS CARREÑO</v>
      </c>
      <c r="R2038">
        <f>IF(ISBLANK(Q2038),"0", VLOOKUP(Q2038,PERSONAL,2,FALSE))</f>
        <v>1098743407</v>
      </c>
      <c r="S2038" t="str">
        <v>DIRECTO</v>
      </c>
      <c r="T2038">
        <v>0.3333333333333333</v>
      </c>
      <c r="U2038">
        <v>0.4166666666666667</v>
      </c>
      <c r="V2038">
        <f>IF(ISBLANK(T2038 ),"0",U2038-T2038)</f>
        <v>0.08333333333333337</v>
      </c>
      <c r="W2038">
        <v>1</v>
      </c>
      <c r="X2038">
        <f>NETWORKDAYS(K2038,L2037)</f>
        <v>1</v>
      </c>
      <c r="Y2038" t="str">
        <f>IF(X2038&lt;=2,"CUMPLE","NO CUMPLE")</f>
        <v>CUMPLE</v>
      </c>
    </row>
    <row r="2039" xml:space="preserve">
      <c r="A2039">
        <v>13070818</v>
      </c>
      <c r="B2039" t="str">
        <v>REQUEST</v>
      </c>
      <c r="C2039" t="str">
        <v>CERRADO</v>
      </c>
      <c r="D2039" t="str">
        <v>DIRECCION</v>
      </c>
      <c r="E2039" t="str">
        <v>CPU</v>
      </c>
      <c r="F2039" t="str">
        <v>CPU</v>
      </c>
      <c r="G2039" t="str">
        <v>LENOVO</v>
      </c>
      <c r="H2039"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dias;_x000d_
_x000d_
Solcito por favor enviar el tecnico para revisar el acceso al portatil del Gerente de la tienda; no tiene red_x000d_
</v>
      </c>
      <c r="I2039" t="str">
        <v>Jefe Buend ia por favor su ayuda autorizando el envio dle tecnico para ingreso al dominio de portatil del director gracias</v>
      </c>
      <c r="J2039" t="str">
        <v>Se realiza verificación de cable de conexión y se ve que el cable presenta una falla de presión generando la falla de conexion. Se realiza el cambio de cable y al realizar prueba de conexión inalámbrica este equipo sale de dominio y debe ser enrolado nuevamente; procedimiento que se realiza y se hacen pruebas de funcionamiento y todo ok</v>
      </c>
      <c r="K2039">
        <v>44963</v>
      </c>
      <c r="L2039">
        <v>44963</v>
      </c>
      <c r="M2039" t="str">
        <f>TEXT(L2039,"DDDDDDD")</f>
        <v>lunes</v>
      </c>
      <c r="N2039" t="str">
        <v>J036 JUMBO POPAYAN CAMPANARIO</v>
      </c>
      <c r="O2039" t="str">
        <v>POPAYAN</v>
      </c>
      <c r="P2039" t="str">
        <f>IF(ISBLANK(O2039),"0",(VLOOKUP(O2039,REGION,2,FALSE)))</f>
        <v>OCCIDENTE</v>
      </c>
      <c r="Q2039" t="str">
        <v>DANIEL FERNANDO PAREDES ARTEAGA</v>
      </c>
      <c r="R2039">
        <f>IF(ISBLANK(Q2039),"0", VLOOKUP(Q2039,PERSONAL,2,FALSE))</f>
        <v>10301691</v>
      </c>
      <c r="S2039" t="str">
        <v>DIRECTO</v>
      </c>
      <c r="T2039">
        <v>0.3402777777777778</v>
      </c>
      <c r="U2039">
        <v>0.375</v>
      </c>
      <c r="V2039">
        <f>IF(ISBLANK(T2039 ),"0",U2039-T2039)</f>
        <v>0.03472222222222221</v>
      </c>
      <c r="W2039">
        <v>1</v>
      </c>
      <c r="X2039">
        <f>NETWORKDAYS(K2039,L2038)</f>
        <v>1</v>
      </c>
      <c r="Y2039" t="str">
        <f>IF(X2039&lt;=2,"CUMPLE","NO CUMPLE")</f>
        <v>CUMPLE</v>
      </c>
    </row>
    <row r="2040" xml:space="preserve">
      <c r="A2040">
        <v>13027730</v>
      </c>
      <c r="B2040" t="str">
        <v>INCIDENT</v>
      </c>
      <c r="C2040" t="str">
        <v>CERRADO</v>
      </c>
      <c r="D2040" t="str">
        <v>PLATOS PREPARADOS</v>
      </c>
      <c r="E2040" t="str">
        <v>POS</v>
      </c>
      <c r="F2040" t="str">
        <v>POS</v>
      </c>
      <c r="G2040" t="str">
        <v>WINCOR</v>
      </c>
      <c r="H2040"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RETAIL FINANCIERO_x000d_
Servicio: Tiendas &amp; Centros de Distribucion_x000d_
Telefono: 3118214729_x000d_
Anexo: 3176435870_x000d_
Descripcion: Buen dia_x000d_
Solicito de su colaboracion con la revision de la Pos No. 25 ya que recalienta y se apaga._x000d_
</v>
      </c>
      <c r="I2040" t="str">
        <v>Se solicita visita para el cambio de la POS de Platos Preparados</v>
      </c>
      <c r="J2040" t="str">
        <v>Inicialmente se retira la POS que está fallando para quitarle el disco duro y la tarjeta de red; luego se instalan estas partes en la POS nueva. Se ubica el equipo en su puesto y se hacen todas las conexiones. Se hacen las pruebas y se deja operativa las caja.</v>
      </c>
      <c r="K2040">
        <v>44963</v>
      </c>
      <c r="L2040">
        <v>44964</v>
      </c>
      <c r="M2040" t="str">
        <f>TEXT(L2040,"DDDDDDD")</f>
        <v>martes</v>
      </c>
      <c r="N2040" t="str">
        <v>M074 METRO FACATATIVA</v>
      </c>
      <c r="O2040" t="str">
        <v>FACATATIVA</v>
      </c>
      <c r="P2040" t="str">
        <f>IF(ISBLANK(O2040),"0",(VLOOKUP(O2040,REGION,2,FALSE)))</f>
        <v>BOGOTA</v>
      </c>
      <c r="Q2040" t="str">
        <v>ALEXANDER CASTILLO SOTELO</v>
      </c>
      <c r="R2040">
        <f>IF(ISBLANK(Q2040),"0", VLOOKUP(Q2040,PERSONAL,2,FALSE))</f>
        <v>80216449</v>
      </c>
      <c r="S2040" t="str">
        <v>ALIADO</v>
      </c>
      <c r="T2040">
        <v>0.4166666666666667</v>
      </c>
      <c r="U2040">
        <v>0.4722222222222222</v>
      </c>
      <c r="V2040">
        <f>IF(ISBLANK(T2040 ),"0",U2040-T2040)</f>
        <v>0.055555555555555525</v>
      </c>
      <c r="W2040">
        <v>0</v>
      </c>
      <c r="X2040">
        <f>NETWORKDAYS(K2040,L2039)</f>
        <v>1</v>
      </c>
      <c r="Y2040" t="str">
        <f>IF(X2040&lt;=2,"CUMPLE","NO CUMPLE")</f>
        <v>CUMPLE</v>
      </c>
    </row>
    <row r="2041" xml:space="preserve">
      <c r="A2041">
        <v>13065720</v>
      </c>
      <c r="B2041" t="str">
        <v>REQUEST</v>
      </c>
      <c r="C2041" t="str">
        <v>CERRADO</v>
      </c>
      <c r="D2041" t="str">
        <v>DIRECCION</v>
      </c>
      <c r="E2041" t="str">
        <v>IMPRESORA</v>
      </c>
      <c r="F2041" t="str">
        <v>IMPRESORA</v>
      </c>
      <c r="G2041" t="str">
        <v>LEXMARK</v>
      </c>
      <c r="H2041"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Buenas tardes;_x000d_
Informo que las impresiones de la tienda siguen saliendo directas esto sucede con la mayoria de los usuarios el unico que empezo desde hoy a imprimir con pin es el Gerente del local</v>
      </c>
      <c r="I2041" t="str">
        <v>Jefe su autorizacion para configuracion de impresoras en usuarios d ela tienda ya que estan imprimiendo directamente y no por el directorio</v>
      </c>
      <c r="J2041" t="str">
        <v>Se debe revisar impresoras multifuncionales lexmark para implementar el nuevo protocolo de impresión por pin  el procedimiento a realizar es eliminar las impresoras locales y reinstalar en el administrador local e ingresar con cada perfil e instalar nuevamente la impresora y realizar pruebas de impresión con cada perfil de usuario. Se inicia el procedimiento con el área de electro eliminando y configurando la impresora en cada perfil de los usuarios y realizando pruebas ok. Terminada esa área se continua con Rincón Jumbo y Atención al Usuario y unos de los equipos de administracion libres y decoración y las pruebas ok. Algunos usuarios presentaron un error; se notificó a la usuaria para verficación con servidor</v>
      </c>
      <c r="K2041">
        <v>44964</v>
      </c>
      <c r="L2041">
        <v>44964</v>
      </c>
      <c r="M2041" t="str">
        <f>TEXT(L2041,"DDDDDDD")</f>
        <v>martes</v>
      </c>
      <c r="N2041" t="str">
        <v>J036 JUMBO POPAYAN CAMPANARIO</v>
      </c>
      <c r="O2041" t="str">
        <v>POPAYAN</v>
      </c>
      <c r="P2041" t="str">
        <f>IF(ISBLANK(O2041),"0",(VLOOKUP(O2041,REGION,2,FALSE)))</f>
        <v>OCCIDENTE</v>
      </c>
      <c r="Q2041" t="str">
        <v>DANIEL FERNANDO PAREDES ARTEAGA</v>
      </c>
      <c r="R2041">
        <f>IF(ISBLANK(Q2041),"0", VLOOKUP(Q2041,PERSONAL,2,FALSE))</f>
        <v>10301691</v>
      </c>
      <c r="S2041" t="str">
        <v>DIRECTO</v>
      </c>
      <c r="T2041">
        <v>0.3333333333333333</v>
      </c>
      <c r="U2041">
        <v>0.5</v>
      </c>
      <c r="V2041">
        <f>IF(ISBLANK(T2041 ),"0",U2041-T2041)</f>
        <v>0.16666666666666669</v>
      </c>
      <c r="W2041">
        <v>2</v>
      </c>
      <c r="X2041">
        <f>NETWORKDAYS(K2041,L2040)</f>
        <v>1</v>
      </c>
      <c r="Y2041" t="str">
        <f>IF(X2041&lt;=2,"CUMPLE","NO CUMPLE")</f>
        <v>CUMPLE</v>
      </c>
    </row>
    <row r="2042" xml:space="preserve">
      <c r="A2042">
        <v>13074679</v>
      </c>
      <c r="B2042" t="str">
        <v>INCIDENT</v>
      </c>
      <c r="C2042" t="str">
        <v>CERRADO</v>
      </c>
      <c r="D2042" t="str">
        <v>PISO DE VENTA</v>
      </c>
      <c r="E2042" t="str">
        <v>VERIFICADOR</v>
      </c>
      <c r="F2042" t="str">
        <v>VERIFICADOR</v>
      </c>
      <c r="G2042" t="str">
        <v>NEWLAND</v>
      </c>
      <c r="H2042"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METRO_x000d_
Servicio: Tiendas &amp; Centros de Distribucion_x000d_
Telefono: 3114623938_x000d_
Anexo: 3114623938_x000d_
Descripcion: buen dia_x000d_
solicito me colabore con el verificador de precios del seccion perfumeria; debido a que escanea pero no arroja los precios.</v>
      </c>
      <c r="I2042" t="str">
        <v>Jefe Miguel; por favor me colabora con la autorizacion de esta llamada para que el tecnico de isit visite la tienda y realice la validacion del verificador de precios el cual no registra los productos; se reinicia el verificador con el usuario pero sigue igual; tambien se solicita que le actualicen los videos correspondiente a las tiendas Metro</v>
      </c>
      <c r="J2042" t="str">
        <v>Se llega a Tienda y se procede con validaciones de ingreso. Se realiza ubicación del equipo y del usuario. Se valida inconsistencia del mismo y se procede a apagarlo y desmontarlo. Se lleva al laboratorio de sistemas y se conecta nuevamente y se ingresa a modo administrador. Se valida firmware obsoleto y se procede con la descarga correspondiente en la ruta asignada. Se deja anotación el verificador cuenta con la tecla de volumen menos averiada y no es posible realizar restauración de fábrica vía menú factory. Se verifica la descarga y se pasa al verificador. Se actualiza firmware pero el error persiste. Se procede a realizar descarga de los diferentes objetos para la configuración del mismo. Se procede a realizar reset desde el menú de tablet. Se procede cuidadosamente con las configuraciones de inicio y demás. Se pasan archivos descargados. Se procede a ejecutar y configurar las diferentes aplicaciones según instructivo. Se realiza enrolamiento a la wlan12 con las respectivas credenciales del user en tienda. Se procede con configuración del kiosko según parámetros de red de la tienda. Se procede con el aseguramiento del dispositivo. Se realizan pruebas de rigor. (El proceso mencionado del reset y configuración se ejecutó 8 veces con diferentes descargas de archivos). Se procede a llevarlo a su sitio de destino en tienda para su respectiva montura y recogida de cableado de corriente. Se realizan pruebas de rigor en compañía del Señor Gerente en Tienda. Las pruebas salen a total conformidad y se da por finalizada la actividad llevando a cabo el respectivo cierre del ticket quedando el dispositivo completamente operativo y funcional. Se envian evidencias de lo realizado durante todo el día a Soporte Remoto.</v>
      </c>
      <c r="K2042">
        <v>44964</v>
      </c>
      <c r="L2042">
        <v>44964</v>
      </c>
      <c r="M2042" t="str">
        <f>TEXT(L2042,"DDDDDDD")</f>
        <v>martes</v>
      </c>
      <c r="N2042" t="str">
        <v>M179 METRO PITALITO</v>
      </c>
      <c r="O2042" t="str">
        <v>PITALITO</v>
      </c>
      <c r="P2042" t="str">
        <f>IF(ISBLANK(O2042),"0",(VLOOKUP(O2042,REGION,2,FALSE)))</f>
        <v>OCCIDENTE</v>
      </c>
      <c r="Q2042" t="str">
        <v>EMERSON PALACIOS MARTINEZ</v>
      </c>
      <c r="R2042">
        <f>IF(ISBLANK(Q2042),"0", VLOOKUP(Q2042,PERSONAL,2,FALSE))</f>
        <v>13723524</v>
      </c>
      <c r="S2042" t="str">
        <v>ALIADO</v>
      </c>
      <c r="T2042">
        <v>0.3333333333333333</v>
      </c>
      <c r="U2042">
        <v>0.5833333333333334</v>
      </c>
      <c r="V2042">
        <f>IF(ISBLANK(T2042 ),"0",U2042-T2042)</f>
        <v>0.25000000000000006</v>
      </c>
      <c r="W2042">
        <v>3</v>
      </c>
      <c r="X2042">
        <f>NETWORKDAYS(K2042,L2041)</f>
        <v>1</v>
      </c>
      <c r="Y2042" t="str">
        <f>IF(X2042&lt;=2,"CUMPLE","NO CUMPLE")</f>
        <v>CUMPLE</v>
      </c>
    </row>
    <row r="2043" xml:space="preserve">
      <c r="A2043">
        <v>13069291</v>
      </c>
      <c r="B2043" t="str">
        <v>REQUEST</v>
      </c>
      <c r="C2043" t="str">
        <v>CERRADO</v>
      </c>
      <c r="D2043" t="str">
        <v>RECIBO</v>
      </c>
      <c r="E2043" t="str">
        <v>IMPRESORA</v>
      </c>
      <c r="F2043" t="str">
        <v>IMPRESORA</v>
      </c>
      <c r="G2043" t="str">
        <v>LEXMARK</v>
      </c>
      <c r="H2043" t="str" xml:space="preserve">
        <v xml:space="preserve">Datos usuario_x000d_
Nombre: Stiven Emilio Bedoya Triana_x000d_
Correo: Stiven.Bedoya@cencosud.com.co_x000d_
Usuario AD: SEBTrian_x000d_
Pais: Colombia_x000d_
Ubicacion: J036 JUMBO POPAYAN CAMPANARIO_x000d_
Zona: Colombia Occidente_x000d_
Unidad de Negocio: ADM CENTRAL_x000d_
Servicio: Tiendas &amp; Centros de Distribucion_x000d_
Telefono: 3174356868_x000d_
Anexo: 7130409_x000d_
Descripcion: Se crea requerimiento con el fin de realizar las instalaciones en los 3 equipos PC de escritorio del area de Recibo; actualmente no cuenta con las impresoras instaladas desde el Servidor; por lo que les causa novedades al momento de imprimir_x000d_
Indicar la ubicacion del computador en la tienda o sede: Ofician Recibo</v>
      </c>
      <c r="I2043" t="str" xml:space="preserve">
        <v xml:space="preserve">Jefe su autorizacion para envio del tecnico para instalacion de impresoras en los 3 desktop del area de recibo ya que estan por ip y no piden contrasena; se solcita instalar por directorio-Gracias	  _x000d_
</v>
      </c>
      <c r="J2043" t="str">
        <v xml:space="preserve">Revisar impresora multifuncional lexmark para configurar el nuevo protocolo de impresión por pin en los usuarios de Recibo; se elimina la impresora instalada local y se reinstala con el administrador local y se asigna con cada perfil nuevamente la impresora; se realizam pruebas de impresión con cada perfil de usuario las cuales salen ok  </v>
      </c>
      <c r="K2043">
        <v>44964</v>
      </c>
      <c r="L2043">
        <v>44964</v>
      </c>
      <c r="M2043" t="str">
        <f>TEXT(L2043,"DDDDDDD")</f>
        <v>martes</v>
      </c>
      <c r="N2043" t="str">
        <v>J036 JUMBO POPAYAN CAMPANARIO</v>
      </c>
      <c r="O2043" t="str">
        <v>POPAYAN</v>
      </c>
      <c r="P2043" t="str">
        <f>IF(ISBLANK(O2043),"0",(VLOOKUP(O2043,REGION,2,FALSE)))</f>
        <v>OCCIDENTE</v>
      </c>
      <c r="Q2043" t="str">
        <v>DANIEL FERNANDO PAREDES ARTEAGA</v>
      </c>
      <c r="R2043">
        <f>IF(ISBLANK(Q2043),"0", VLOOKUP(Q2043,PERSONAL,2,FALSE))</f>
        <v>10301691</v>
      </c>
      <c r="S2043" t="str">
        <v>DIRECTO</v>
      </c>
      <c r="T2043">
        <v>0.5833333333333334</v>
      </c>
      <c r="U2043">
        <v>0.6666666666666666</v>
      </c>
      <c r="V2043">
        <f>IF(ISBLANK(T2043 ),"0",U2043-T2043)</f>
        <v>0.08333333333333326</v>
      </c>
      <c r="W2043">
        <v>1</v>
      </c>
      <c r="X2043">
        <f>NETWORKDAYS(K2043,L2042)</f>
        <v>1</v>
      </c>
      <c r="Y2043" t="str">
        <f>IF(X2043&lt;=2,"CUMPLE","NO CUMPLE")</f>
        <v>CUMPLE</v>
      </c>
    </row>
    <row r="2044" xml:space="preserve">
      <c r="A2044">
        <v>13073745</v>
      </c>
      <c r="B2044" t="str">
        <v>REQUEST</v>
      </c>
      <c r="C2044" t="str">
        <v>CERRADO</v>
      </c>
      <c r="D2044" t="str">
        <v>PISO DE VENTA</v>
      </c>
      <c r="E2044" t="str">
        <v>VERIFICADOR</v>
      </c>
      <c r="F2044" t="str">
        <v>VERIFICADOR</v>
      </c>
      <c r="G2044" t="str">
        <v>NEWLAND</v>
      </c>
      <c r="H2044" t="str" xml:space="preserve">
        <v xml:space="preserve">Datos usuario_x000d_
Nombre: Stiven Emilio Bedoya Triana_x000d_
Correo: Stiven.Bedoya@cencosud.com.co_x000d_
Usuario AD: SEBTrian_x000d_
Pais: Colombia_x000d_
Ubicacion: J036 JUMBO POPAYAN CAMPANARIO_x000d_
Zona: Colombia Occidente_x000d_
Unidad de Negocio: ADM CENTRAL_x000d_
Servicio: Tiendas &amp; Centros de Distribucion_x000d_
Telefono: 3174356868_x000d_
Anexo: 7130409_x000d_
Descripcion: Se crea requerimiento con el finde realizar la configuracion del verificador Newland de la seccion de liquidos; el cual no esta operativo; no tiene el kiosco habilitado_x000d_
</v>
      </c>
      <c r="I2044" t="str">
        <v>Jefe su autorizacion para envio tecnico para reinstalacion del verificador de precios</v>
      </c>
      <c r="J2044" t="str" xml:space="preserve">
        <v xml:space="preserve">Revisión realizada el 06/02/23_x000d_
El verificador de precios del area de liquidos en la zona de ventas presenta manipulación de usuarios y no adeacuada para su funcionalidad. Se solicita el manual y con  la respectiva clave de acceso al ingresar. En el equipo de sistemas se prepararan los programas a requerir; según el manual se observa que el firmware se encuentra en una versión diferente a la requerida; por lo cual se sigue el paso a paso; se formatea y se actualiza firmware según indicaciones y se termina la configuración y se realizan pruebas de verificación de codigo de barras y cedulas. Se procede a apagar para retirar memoria con datos y al encender nuevamente la unidad esta presenta un error de pantalla azul y el sensor laser no enciende. Se repite procedimiento de formateo y configuración con apoyo del compañero Stiven Bedoya soporte Cencosud  sin cambios en la falla. Se deja dispositivo apagado y se transfiere para su validación</v>
      </c>
      <c r="K2044">
        <v>44964</v>
      </c>
      <c r="L2044">
        <v>44964</v>
      </c>
      <c r="M2044" t="str">
        <f>TEXT(L2044,"DDDDDDD")</f>
        <v>martes</v>
      </c>
      <c r="N2044" t="str">
        <v>J036 JUMBO POPAYAN CAMPANARIO</v>
      </c>
      <c r="O2044" t="str">
        <v>POPAYAN</v>
      </c>
      <c r="P2044" t="str">
        <f>IF(ISBLANK(O2044),"0",(VLOOKUP(O2044,REGION,2,FALSE)))</f>
        <v>OCCIDENTE</v>
      </c>
      <c r="Q2044" t="str">
        <v>DANIEL FERNANDO PAREDES ARTEAGA</v>
      </c>
      <c r="R2044">
        <f>IF(ISBLANK(Q2044),"0", VLOOKUP(Q2044,PERSONAL,2,FALSE))</f>
        <v>10301691</v>
      </c>
      <c r="S2044" t="str">
        <v>DIRECTO</v>
      </c>
      <c r="T2044">
        <v>0.3958333333333333</v>
      </c>
      <c r="U2044">
        <v>0.6458333333333334</v>
      </c>
      <c r="V2044">
        <f>IF(ISBLANK(T2044 ),"0",U2044-T2044)</f>
        <v>0.25000000000000006</v>
      </c>
      <c r="W2044">
        <v>3</v>
      </c>
      <c r="X2044">
        <f>NETWORKDAYS(K2044,L2043)</f>
        <v>1</v>
      </c>
      <c r="Y2044" t="str">
        <f>IF(X2044&lt;=2,"CUMPLE","NO CUMPLE")</f>
        <v>CUMPLE</v>
      </c>
    </row>
    <row r="2045" xml:space="preserve">
      <c r="A2045">
        <v>13076745</v>
      </c>
      <c r="B2045" t="str">
        <v>INCIDENT</v>
      </c>
      <c r="C2045" t="str">
        <v>CERRADO</v>
      </c>
      <c r="D2045" t="str">
        <v>PERECEDEROS</v>
      </c>
      <c r="E2045" t="str">
        <v>PDA</v>
      </c>
      <c r="F2045" t="str">
        <v>PDA</v>
      </c>
      <c r="G2045" t="str">
        <v>HONEYWELL</v>
      </c>
      <c r="H2045" t="str" xml:space="preserve">
        <v xml:space="preserve">Datos usuario_x000d_
Nombre: Leonardo Palencia Sanabria_x000d_
Correo: Leonardo.Palencia@cencosud.com.co_x000d_
Usuario AD: LPSanabr_x000d_
Pais: Colombia_x000d_
Ubicacion: M074 METRO FACATATIVA_x000d_
Zona: Colombia Bogota_x000d_
Unidad de Negocio: METRO_x000d_
Servicio: Tiendas &amp; Centros de Distribucion_x000d_
Telefono: 3008173709_x000d_
Anexo: null_x000d_
Descripcion: Presenta fallas de conexion ; ya que al momento de estar escaneando se reinicia y queda sin señal_x000d_
_x000d_
Pda: # 8228 Perecederos_x000d_
Seccion de la tienda en donde se ubica la PDT o usuario: Metro Facatativa_x000d_
</v>
      </c>
      <c r="I2045" t="str">
        <v xml:space="preserve">Formatear la PDA e instalar el Firmware 31 y configurarla según el manual enviado	 </v>
      </c>
      <c r="J2045" t="str">
        <v>Inicialmente se reinicia a parámetros de fabrica para quitar el bloqueo. Luego se realiza actualización del Firmware a la versión .31. Se inicia con toda la configuración de la PDA. Se configura la rede Wifi y las aplicaciones. Se deja operativa la PDA.</v>
      </c>
      <c r="K2045">
        <v>44964</v>
      </c>
      <c r="L2045">
        <v>44964</v>
      </c>
      <c r="M2045" t="str">
        <f>TEXT(L2045,"DDDDDDD")</f>
        <v>martes</v>
      </c>
      <c r="N2045" t="str">
        <v>M074 METRO FACATATIVA</v>
      </c>
      <c r="O2045" t="str">
        <v>FACATATIVA</v>
      </c>
      <c r="P2045" t="str">
        <f>IF(ISBLANK(O2045),"0",(VLOOKUP(O2045,REGION,2,FALSE)))</f>
        <v>BOGOTA</v>
      </c>
      <c r="Q2045" t="str">
        <v>ALEXANDER CASTILLO SOTELO</v>
      </c>
      <c r="R2045">
        <f>IF(ISBLANK(Q2045),"0", VLOOKUP(Q2045,PERSONAL,2,FALSE))</f>
        <v>80216449</v>
      </c>
      <c r="S2045" t="str">
        <v>ALIADO</v>
      </c>
      <c r="T2045">
        <v>0.4791666666666667</v>
      </c>
      <c r="U2045">
        <v>0.53125</v>
      </c>
      <c r="V2045">
        <f>IF(ISBLANK(T2045 ),"0",U2045-T2045)</f>
        <v>0.052083333333333315</v>
      </c>
      <c r="W2045">
        <v>1</v>
      </c>
      <c r="X2045">
        <f>NETWORKDAYS(K2045,L2044)</f>
        <v>1</v>
      </c>
      <c r="Y2045" t="str">
        <f>IF(X2045&lt;=2,"CUMPLE","NO CUMPLE")</f>
        <v>CUMPLE</v>
      </c>
    </row>
    <row r="2046" xml:space="preserve">
      <c r="A2046">
        <v>13077344</v>
      </c>
      <c r="B2046" t="str">
        <v>REQUEST</v>
      </c>
      <c r="C2046" t="str">
        <v>CERRADO</v>
      </c>
      <c r="D2046" t="str">
        <v>DIRECCION</v>
      </c>
      <c r="E2046" t="str">
        <v>CPU</v>
      </c>
      <c r="F2046" t="str">
        <v>CPU</v>
      </c>
      <c r="G2046" t="str">
        <v>LENOVO</v>
      </c>
      <c r="H2046" t="str" xml:space="preserve">
        <v xml:space="preserve">Datos usuario_x000d_
Nombre: Diego Alejandro Cortes Rozo_x000d_
Correo: DiegoAlejandro.CortesRozo@cencosud.com.co_x000d_
Usuario AD: DAcorteR_x000d_
Pais: Colombia_x000d_
Ubicacion: M074 METRO FACATATIVA_x000d_
Zona: Colombia Bogota_x000d_
Unidad de Negocio: ADM CENTRAL_x000d_
Servicio: Sistemas_x000d_
Telefono: 3174373287_x000d_
Anexo: 3174373287_x000d_
Descripcion: Buenas Tardes_x000d_
_x000d_
Por favor realizar movimiento de los dos Desktop de PGC y PLS a su nueva ubicacion_x000d_
_x000d_
Serial: MJ0FNPL6_x000d_
Serial: MJ0FNMNT_x000d_
Indicar la ubicacion del computador en la tienda o sede: Oficinas Administrativas_x000d_
</v>
      </c>
      <c r="I2046" t="str" xml:space="preserve">
        <v xml:space="preserve">Por favor realizar movimiento de los dos Desktop de PGC y PLS a su nueva ubicacion_x000d_
Serial: MJ0FNPL6_x000d_
Serial: MJ0FNMNT_x000d_
Indicar la ubicacion del computador en la tienda o sede: Oficinas Administrativas</v>
      </c>
      <c r="J2046" t="str">
        <v>Se realiza el movimiento de los equipos; uno que deja instalado en la oficina de sistemas y el otro queda instalado en la oficina de direción de la tienda. Se dejan operativos los equipos.</v>
      </c>
      <c r="K2046">
        <v>44964</v>
      </c>
      <c r="L2046">
        <v>44964</v>
      </c>
      <c r="M2046" t="str">
        <f>TEXT(L2046,"DDDDDDD")</f>
        <v>martes</v>
      </c>
      <c r="N2046" t="str">
        <v>M074 METRO FACATATIVA</v>
      </c>
      <c r="O2046" t="str">
        <v>FACATATIVA</v>
      </c>
      <c r="P2046" t="str">
        <f>IF(ISBLANK(O2046),"0",(VLOOKUP(O2046,REGION,2,FALSE)))</f>
        <v>BOGOTA</v>
      </c>
      <c r="Q2046" t="str">
        <v>ALEXANDER CASTILLO SOTELO</v>
      </c>
      <c r="R2046">
        <f>IF(ISBLANK(Q2046),"0", VLOOKUP(Q2046,PERSONAL,2,FALSE))</f>
        <v>80216449</v>
      </c>
      <c r="S2046" t="str">
        <v>ALIADO</v>
      </c>
      <c r="T2046">
        <v>0.5416666666666666</v>
      </c>
      <c r="U2046">
        <v>0.5833333333333334</v>
      </c>
      <c r="V2046">
        <f>IF(ISBLANK(T2046 ),"0",U2046-T2046)</f>
        <v>0.04166666666666674</v>
      </c>
      <c r="W2046">
        <v>1</v>
      </c>
      <c r="X2046">
        <f>NETWORKDAYS(K2046,L2045)</f>
        <v>1</v>
      </c>
      <c r="Y2046" t="str">
        <f>IF(X2046&lt;=2,"CUMPLE","NO CUMPLE")</f>
        <v>CUMPLE</v>
      </c>
    </row>
    <row r="2047">
      <c r="A2047" t="str">
        <v>PROACTIVA</v>
      </c>
      <c r="B2047" t="str">
        <v>PROACTIVA</v>
      </c>
      <c r="C2047" t="str">
        <v>CERRADO</v>
      </c>
      <c r="D2047" t="str">
        <v>TIENDA</v>
      </c>
      <c r="E2047" t="str">
        <v>PROACTIVA</v>
      </c>
      <c r="F2047" t="str">
        <v>PROACTIVA</v>
      </c>
      <c r="G2047" t="str">
        <v>PROACTIVA</v>
      </c>
      <c r="H2047" t="str">
        <v>Se solicita realizar visita proactiva</v>
      </c>
      <c r="I2047" t="str">
        <v>Se solicita realizar visita proactiva</v>
      </c>
      <c r="J2047" t="str">
        <v>Se realiza visita proactiva a tienda. Se hace recorrido por las diferentes áreas de la tienda para identificar novedades. Se revisa líneal de cajas; balanzas; verificadores de precios y PDA. La POS 26 se reparó y se realizó el formateo de una PDA. No se encuentran más novedades</v>
      </c>
      <c r="K2047">
        <v>44964</v>
      </c>
      <c r="L2047">
        <v>44964</v>
      </c>
      <c r="M2047" t="str">
        <f>TEXT(L2047,"DDDDDDD")</f>
        <v>martes</v>
      </c>
      <c r="N2047" t="str">
        <v>M074 METRO FACATATIVA</v>
      </c>
      <c r="O2047" t="str">
        <v>FACATATIVA</v>
      </c>
      <c r="P2047" t="str">
        <f>IF(ISBLANK(O2047),"0",(VLOOKUP(O2047,REGION,2,FALSE)))</f>
        <v>BOGOTA</v>
      </c>
      <c r="Q2047" t="str">
        <v>ALEXANDER CASTILLO SOTELO</v>
      </c>
      <c r="R2047">
        <f>IF(ISBLANK(Q2047),"0", VLOOKUP(Q2047,PERSONAL,2,FALSE))</f>
        <v>80216449</v>
      </c>
      <c r="S2047" t="str">
        <v>ALIADO</v>
      </c>
      <c r="T2047">
        <v>0.5833333333333334</v>
      </c>
      <c r="U2047">
        <v>0.6666666666666666</v>
      </c>
      <c r="V2047">
        <f>IF(ISBLANK(T2047 ),"0",U2047-T2047)</f>
        <v>0.08333333333333326</v>
      </c>
      <c r="W2047">
        <v>1</v>
      </c>
      <c r="X2047">
        <f>NETWORKDAYS(K2047,L2046)</f>
        <v>1</v>
      </c>
      <c r="Y2047" t="str">
        <f>IF(X2047&lt;=2,"CUMPLE","NO CUMPLE")</f>
        <v>CUMPLE</v>
      </c>
    </row>
    <row r="2048" xml:space="preserve">
      <c r="A2048">
        <v>13074050</v>
      </c>
      <c r="B2048" t="str">
        <v>INCIDENT</v>
      </c>
      <c r="C2048" t="str">
        <v>CERRADO</v>
      </c>
      <c r="D2048" t="str">
        <v>RECIBO</v>
      </c>
      <c r="E2048" t="str">
        <v>PDA</v>
      </c>
      <c r="F2048" t="str">
        <v>PDA</v>
      </c>
      <c r="G2048" t="str">
        <v>HONEYWELL</v>
      </c>
      <c r="H2048" t="str" xml:space="preserve">
        <v xml:space="preserve">Datos usuario_x000d_
Nombre: Angelica Sierra Casallas_x000d_
Correo: angelica.sierracasallas@cencosud.com.co_x000d_
Usuario AD: ASCasall_x000d_
Pais: Colombia_x000d_
Ubicacion: J191 JUMBO CHIA BAZAR_x000d_
Zona: Colombia Bogota_x000d_
Unidad de Negocio: JUMBO_x000d_
Servicio: Tiendas &amp; Centros de Distribucion_x000d_
Telefono: 3133742483_x000d_
Anexo: 7191406_x000d_
Descripcion: scanner area de recibo se encuentra desconfigurada_x000d_
Seccion de la tienda en donde se ubica la PDT o usuario: RECIBO MERCANCIA</v>
      </c>
      <c r="I2048" t="str">
        <v>Revision de la PDA de Recibo; no inicia S.O;formatear la PDA y colocar el Firmware 31</v>
      </c>
      <c r="J2048" t="str">
        <v>Se realizó formateo total de la PDA; se actualizó la versión de firmware y se hizo la instalación de cada una de las aplicaciones. Se configuraron los parametros de red y aplicaciones. Se deja operativa la PDA.</v>
      </c>
      <c r="K2048">
        <v>44964</v>
      </c>
      <c r="L2048">
        <v>44965</v>
      </c>
      <c r="M2048" t="str">
        <f>TEXT(L2048,"DDDDDDD")</f>
        <v>miércoles</v>
      </c>
      <c r="N2048" t="str">
        <v>J191 JUMBO CHIA BAZAR</v>
      </c>
      <c r="O2048" t="str">
        <v>CHIA</v>
      </c>
      <c r="P2048" t="str">
        <f>IF(ISBLANK(O2048),"0",(VLOOKUP(O2048,REGION,2,FALSE)))</f>
        <v>BOGOTA</v>
      </c>
      <c r="Q2048" t="str">
        <v>ALEXANDER CASTILLO SOTELO</v>
      </c>
      <c r="R2048">
        <f>IF(ISBLANK(Q2048),"0", VLOOKUP(Q2048,PERSONAL,2,FALSE))</f>
        <v>80216449</v>
      </c>
      <c r="S2048" t="str">
        <v>ALIADO</v>
      </c>
      <c r="T2048">
        <v>0.4583333333333333</v>
      </c>
      <c r="U2048">
        <v>0.5069444444444444</v>
      </c>
      <c r="V2048">
        <f>IF(ISBLANK(T2048 ),"0",U2048-T2048)</f>
        <v>0.048611111111111105</v>
      </c>
      <c r="W2048">
        <v>1</v>
      </c>
      <c r="X2048">
        <f>NETWORKDAYS(K2048,L2047)</f>
        <v>1</v>
      </c>
      <c r="Y2048" t="str">
        <f>IF(X2048&lt;=2,"CUMPLE","NO CUMPLE")</f>
        <v>CUMPLE</v>
      </c>
    </row>
    <row r="2049" xml:space="preserve">
      <c r="A2049">
        <v>13074766</v>
      </c>
      <c r="B2049" t="str">
        <v>REQUEST</v>
      </c>
      <c r="C2049" t="str">
        <v>CERRADO</v>
      </c>
      <c r="D2049" t="str">
        <v>PISO DE VENTA</v>
      </c>
      <c r="E2049" t="str">
        <v>VERIFICADOR</v>
      </c>
      <c r="F2049" t="str">
        <v>VERIFICADOR</v>
      </c>
      <c r="G2049" t="str">
        <v>NEWLAND</v>
      </c>
      <c r="H2049" t="str" xml:space="preserve">
        <v xml:space="preserve">Buen día_x000d_
Jefe solicito autorización para que el técnico de ISit realice configuración e instalación del verificador de precios que ya llego a la tienda Girardot por continuidad operativa_x000d_
Verificador que llego_x000d_
Tienda: J047_x000d_
Activo: VERIFICADOR DE PRECIOS_x000d_
Marca: Newland_x000d_
Modelo: NQ1000_x000d_
Serial: NQ2CAH000835_x000d_
Verificador que se va a cambiar_x000d_
Tienda: J047_x000d_
Activo: VERIFICADOR DE PRECIOS_x000d_
Marca: Newland_x000d_
Modelo: NQ1000_x000d_
Serial: NQ2CAA000771_x000d_
Contacto en tienda: Wilson Ferney Castiblanco 316 4740333</v>
      </c>
      <c r="I2049" t="str">
        <v>Jefe solicito autorización para que el técnico de ISit realice configuración e instalación del verificador de precios que llego a la tienda Girardot por continuidad operativa</v>
      </c>
      <c r="J2049" t="str">
        <v>Se realiza la revisión y configuración del verificador enviado a la tienda; se configura IP del servidor; se revisan archivos de la carpeta config y license (archivos .json). Se configura la red wifi; se conecta correctamente; se realizan pruebas de lectura de codigos de precio y el verificador funciona correctamente. Se realiza ensamble en la pared y al sitio donde queda el verificador en piso de venta</v>
      </c>
      <c r="K2049">
        <v>44964</v>
      </c>
      <c r="L2049">
        <v>44965</v>
      </c>
      <c r="M2049" t="str">
        <f>TEXT(L2049,"DDDDDDD")</f>
        <v>miércoles</v>
      </c>
      <c r="N2049" t="str">
        <v>J047 JUMBO GIRARDOT</v>
      </c>
      <c r="O2049" t="str">
        <v>GIRARDOT</v>
      </c>
      <c r="P2049" t="str">
        <f>IF(ISBLANK(O2049),"0",(VLOOKUP(O2049,REGION,2,FALSE)))</f>
        <v>OCCIDENTE</v>
      </c>
      <c r="Q2049" t="str">
        <v>RAFAEL ARDILA PUENTES</v>
      </c>
      <c r="R2049">
        <f>IF(ISBLANK(Q2049),"0", VLOOKUP(Q2049,PERSONAL,2,FALSE))</f>
        <v>1018419858</v>
      </c>
      <c r="S2049" t="str">
        <v>ALIADO</v>
      </c>
      <c r="T2049">
        <v>0.375</v>
      </c>
      <c r="U2049">
        <v>0.4583333333333333</v>
      </c>
      <c r="V2049">
        <f>IF(ISBLANK(T2049 ),"0",U2049-T2049)</f>
        <v>0.08333333333333331</v>
      </c>
      <c r="W2049">
        <v>1</v>
      </c>
      <c r="X2049">
        <f>NETWORKDAYS(K2049,L2048)</f>
        <v>2</v>
      </c>
      <c r="Y2049" t="str">
        <f>IF(X2049&lt;=2,"CUMPLE","NO CUMPLE")</f>
        <v>CUMPLE</v>
      </c>
    </row>
    <row r="2050" xml:space="preserve">
      <c r="A2050">
        <v>13074752</v>
      </c>
      <c r="B2050" t="str">
        <v>SIMEL</v>
      </c>
      <c r="C2050" t="str">
        <v>CERRADO</v>
      </c>
      <c r="D2050" t="str">
        <v>TIENDA</v>
      </c>
      <c r="E2050" t="str">
        <v>BALANZA</v>
      </c>
      <c r="F2050" t="str">
        <v>COLGANTE</v>
      </c>
      <c r="G2050" t="str">
        <v>METTLER</v>
      </c>
      <c r="H2050"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buenas tardes._x000d_
_x000d_
por favor me colaboran con la reparacion de dos balanzas colgantes la cuales fueron certificadas por cvm el dia de hoy quedaron conformes; pero presentan una diferencia a favor del cliente de 20 gr._x000d_
_x000d_
gracias_x000d_
Indica la ubicacion de tu balanza en la tienda: carnes piso de venta</v>
      </c>
      <c r="I2050" t="str" xml:space="preserve">
        <v xml:space="preserve">Por favor me colaboran con la autorización para que el técnico de isit visite la tienda y realice la reparación de estas dos balanzas las cuales quedaron conformes; pero presentan una diferencia de 20Gr a favor del cliente; una vez realizada la reparación por favor actualizar en símel._x000d_
1. Tienda: M171 Metro Pitalito._x000d_
2. Equipo: Balanza Colgante._x000d_
3. Marca: Mettler Toledo._x000d_
4. Modelo: 8442 Plus._x000d_
5. Seriales: B242434050 - B519908641._x000d_
6. NII: 49621- 860567._x000d_
7.Cantidad de precintos: dos precinto uno para cada balanza_x000d_
8. No de precinto (Si se tiene): 2950000167484 - 2950000031601_x000d_
9. Tipo de precinto (Sticker o alambre): Alambre.</v>
      </c>
      <c r="J2050" t="str" xml:space="preserve">
        <v xml:space="preserve">Balanza serial B242434050_x000d_
Se realiza ubicación de la balanza trasladamos las masas certificadas. Procedemos a intervenir la balanza empezando por quitar el precinto. Ingresamos al menú celdas; procedemos entrar a H; Realizamos el ajuste del máximo de kilos y el ajuste de la capacidad de la masa a colocar. Seguimos con el procedimiento y colocamos la masa. La balanza se reinicia y sube a conformidad. Procedemos a realizar validaciones con cada una de las pesas dando su peso de manera exacta. Se procede a colocar el precinto 7380000000271. Se realizan prueban a conformidad del jefe encargado. El procedimiento es necesario realizarlo 4 veces ya que la balanza no pesaba con exactitud._x000d_
Balanza serial B519908641_x000d_
Se realiza ubicación de la balanza trasladamos las masas certificadas. Procedemos a intervenir la balanza empezando por quitar el precinto. El procedimiento es necesario realizarlo 8 veces ya que la balanza no pesaba con exactitud y fue necesario realizar la siguiente intervención: Se baja la balanza y se traslada hasta el laboratorio de Sistemas. Se desensambla y se procede con la limpieza de la board conlimpia contactos electrónico y se realiza limpieza de celdas de peso y el posterior ajuste de las mismas. Se aprovechael desensamble de la misma y se limpia fisica e interiormente todo el cabezal con sus sensores. Se ensambla nuevamente procedemos a trasladarla hasta el Laboratorio de Carnes; ensamblamos la balanza y la encendemos y la balanza sube a normalidad. Ingresamos al menú celdas; procedemos entrar a H; Realizamos el ajuste del máximo de kilos y el ajuste de la capacidad de la masa a colocar. Seguimos con el procedimiento y colocamos la masa. La balanza se reinicia y sube a conformidad. Procedemos a realizar validaciones con cada una de las pesas dando su peso de manera exacta. Se procede a colocar el precinto 7380000000115</v>
      </c>
      <c r="K2050">
        <v>44964</v>
      </c>
      <c r="L2050">
        <v>44971</v>
      </c>
      <c r="M2050" t="str">
        <f>TEXT(L2050,"DDDDDDD")</f>
        <v>martes</v>
      </c>
      <c r="N2050" t="str">
        <v>M179 METRO PITALITO</v>
      </c>
      <c r="O2050" t="str">
        <v>PITALITO</v>
      </c>
      <c r="P2050" t="str">
        <f>IF(ISBLANK(O2050),"0",(VLOOKUP(O2050,REGION,2,FALSE)))</f>
        <v>OCCIDENTE</v>
      </c>
      <c r="Q2050" t="str">
        <v>EMERSON PALACIOS MARTINEZ</v>
      </c>
      <c r="R2050">
        <f>IF(ISBLANK(Q2050),"0", VLOOKUP(Q2050,PERSONAL,2,FALSE))</f>
        <v>13723524</v>
      </c>
      <c r="S2050" t="str">
        <v>ALIADO</v>
      </c>
      <c r="T2050">
        <v>0.3125</v>
      </c>
      <c r="U2050">
        <v>0.5625</v>
      </c>
      <c r="V2050">
        <f>IF(ISBLANK(T2050 ),"0",U2050-T2050)</f>
        <v>0.25</v>
      </c>
      <c r="W2050">
        <v>3</v>
      </c>
      <c r="X2050">
        <f>NETWORKDAYS(K2050,L2049)</f>
        <v>2</v>
      </c>
      <c r="Y2050" t="str">
        <f>IF(X2050&lt;=2,"CUMPLE","NO CUMPLE")</f>
        <v>CUMPLE</v>
      </c>
    </row>
    <row r="2051" xml:space="preserve">
      <c r="A2051">
        <v>13078794</v>
      </c>
      <c r="B2051" t="str">
        <v>INCIDENT</v>
      </c>
      <c r="C2051" t="str">
        <v>CERRADO</v>
      </c>
      <c r="D2051" t="str">
        <v>E-COMMERCE</v>
      </c>
      <c r="E2051" t="str">
        <v>PDA</v>
      </c>
      <c r="F2051" t="str">
        <v>PDA</v>
      </c>
      <c r="G2051" t="str">
        <v>HONEYWELL</v>
      </c>
      <c r="H2051" t="str" xml:space="preserve">
        <v xml:space="preserve">Datos usuario_x000d_
Nombre: Liliana Licet Silva Bolivar_x000d_
Correo: LilianaLicet.Silva@cencosud.com.co_x000d_
Usuario AD: LLSBoliv_x000d_
Pais: Colombia_x000d_
Ubicacion: J044 JUMBO CHIA_x000d_
Zona: Colombia Bogota_x000d_
Unidad de Negocio: JUMBO_x000d_
Servicio: null_x000d_
Telefono: 3005947623_x000d_
Anexo: null_x000d_
Descripcion: Buen dia_x000d_
solicito de su amable colaboracion de revisa pda de ecommerce ya que no funciona_x000d_
Seccion de la tienda en donde se ubica la PDT o usuario: JUMBO CHIA SABANA</v>
      </c>
      <c r="I2051" t="str">
        <v>Por favor revisar la PDA de Ecommerce que no inicia el Sistema Operativo</v>
      </c>
      <c r="J2051" t="str">
        <v>Se realizó formateo total de la PDA; se actualizó la versión de firmware y se hizo la instalación de cada una de las aplicaciones. Se configuraron los parametros de red y aplicaciones. Se deja operativa la PDA.</v>
      </c>
      <c r="K2051">
        <v>44965</v>
      </c>
      <c r="L2051">
        <v>44965</v>
      </c>
      <c r="M2051" t="str">
        <f>TEXT(L2051,"DDDDDDD")</f>
        <v>miércoles</v>
      </c>
      <c r="N2051" t="str">
        <v>J044 JUMBO CHIA</v>
      </c>
      <c r="O2051" t="str">
        <v>CHIA</v>
      </c>
      <c r="P2051" t="str">
        <f>IF(ISBLANK(O2051),"0",(VLOOKUP(O2051,REGION,2,FALSE)))</f>
        <v>BOGOTA</v>
      </c>
      <c r="Q2051" t="str">
        <v>ALEXANDER CASTILLO SOTELO</v>
      </c>
      <c r="R2051">
        <f>IF(ISBLANK(Q2051),"0", VLOOKUP(Q2051,PERSONAL,2,FALSE))</f>
        <v>80216449</v>
      </c>
      <c r="S2051" t="str">
        <v>ALIADO</v>
      </c>
      <c r="T2051">
        <v>0.625</v>
      </c>
      <c r="U2051">
        <v>0.6875</v>
      </c>
      <c r="V2051">
        <f>IF(ISBLANK(T2051 ),"0",U2051-T2051)</f>
        <v>0.0625</v>
      </c>
      <c r="W2051">
        <v>1</v>
      </c>
      <c r="X2051">
        <f>NETWORKDAYS(K2051,L2050)</f>
        <v>5</v>
      </c>
      <c r="Y2051" t="str">
        <f>IF(X2051&lt;=2,"CUMPLE","NO CUMPLE")</f>
        <v>NO CUMPLE</v>
      </c>
    </row>
    <row r="2052" xml:space="preserve">
      <c r="A2052">
        <v>13045057</v>
      </c>
      <c r="B2052" t="str">
        <v>REQUEST</v>
      </c>
      <c r="C2052" t="str">
        <v>CERRADO</v>
      </c>
      <c r="D2052" t="str">
        <v>DIRECCION</v>
      </c>
      <c r="E2052" t="str">
        <v>CPU</v>
      </c>
      <c r="F2052" t="str">
        <v>CPU</v>
      </c>
      <c r="G2052" t="str">
        <v>LENOVO</v>
      </c>
      <c r="H2052" t="str" xml:space="preserve">
        <v xml:space="preserve">Datos usuario_x000d_
Nombre: Enderson Culma_x000d_
Correo: Enderson.Culma@cencosud.com.co_x000d_
Usuario AD: ECulma_x000d_
Pais: Colombia_x000d_
Ubicacion: J191 JUMBO CHIA BAZAR_x000d_
Zona: Colombia Bogota_x000d_
Unidad de Negocio: ADM CENTRAL_x000d_
Servicio: Sistemas_x000d_
Telefono: 3174373287_x000d_
Anexo: 3174373287_x000d_
Descripcion: Buenas Tardes_x000d_
_x000d_
Agradezco de su colaboracion para la renovacion tecnologica para el director de la tienda Jumbo Bazar_x000d_
_x000d_
Serial:MJ0ERWDB_x000d_
Hostname: J191900WS105_x000d_
_x000d_
Indicar la ubicacion del computador en la tienda o sede: direccion</v>
      </c>
      <c r="I2052" t="str" xml:space="preserve">
        <v xml:space="preserve">Buenas Tardes_x000d_
Por favor configurar el portatil del director de Bazar_x000d_
Serial: 5CG24179LH</v>
      </c>
      <c r="J2052" t="str">
        <v>Se realizó el alistamiento y configuración del equipo; se realizo el backup de la informacion y PST del director y se pasaron al equipo nuevo. Se configuraron aplicaciones e impresoras. Se hacen las pruebas de funcionamiento y salen correctas. Se deja el equipo operativo; se entrega al director y se firma el acta de entrega.</v>
      </c>
      <c r="K2052">
        <v>44965</v>
      </c>
      <c r="L2052">
        <v>44965</v>
      </c>
      <c r="M2052" t="str">
        <f>TEXT(L2052,"DDDDDDD")</f>
        <v>miércoles</v>
      </c>
      <c r="N2052" t="str">
        <v>J191 JUMBO CHIA BAZAR</v>
      </c>
      <c r="O2052" t="str">
        <v>CHIA</v>
      </c>
      <c r="P2052" t="str">
        <f>IF(ISBLANK(O2052),"0",(VLOOKUP(O2052,REGION,2,FALSE)))</f>
        <v>BOGOTA</v>
      </c>
      <c r="Q2052" t="str">
        <v>ALEXANDER CASTILLO SOTELO</v>
      </c>
      <c r="R2052">
        <f>IF(ISBLANK(Q2052),"0", VLOOKUP(Q2052,PERSONAL,2,FALSE))</f>
        <v>80216449</v>
      </c>
      <c r="S2052" t="str">
        <v>ALIADO</v>
      </c>
      <c r="T2052">
        <v>0.5104166666666666</v>
      </c>
      <c r="U2052">
        <v>0.6041666666666666</v>
      </c>
      <c r="V2052">
        <f>IF(ISBLANK(T2052 ),"0",U2052-T2052)</f>
        <v>0.09375</v>
      </c>
      <c r="W2052">
        <v>1</v>
      </c>
      <c r="X2052">
        <f>NETWORKDAYS(K2052,L2051)</f>
        <v>1</v>
      </c>
      <c r="Y2052" t="str">
        <f>IF(X2052&lt;=2,"CUMPLE","NO CUMPLE")</f>
        <v>CUMPLE</v>
      </c>
    </row>
    <row r="2053" xml:space="preserve">
      <c r="A2053">
        <v>13069204</v>
      </c>
      <c r="B2053" t="str">
        <v>REQUEST</v>
      </c>
      <c r="C2053" t="str">
        <v>CERRADO</v>
      </c>
      <c r="D2053" t="str">
        <v>KIO</v>
      </c>
      <c r="E2053" t="str">
        <v>CPU</v>
      </c>
      <c r="F2053" t="str">
        <v>CPU</v>
      </c>
      <c r="G2053" t="str">
        <v>LENOVO</v>
      </c>
      <c r="H2053" t="str" xml:space="preserve">
        <v xml:space="preserve">Datos usuario_x000d_
Nombre: Stiven Emilio Bedoya Triana_x000d_
Correo: Stiven.Bedoya@cencosud.com.co_x000d_
Usuario AD: SEBTrian_x000d_
Pais: Colombia_x000d_
Ubicacion: J036 JUMBO POPAYAN CAMPANARIO_x000d_
Zona: Colombia Occidente_x000d_
Unidad de Negocio: ADM CENTRAL_x000d_
Servicio: Tiendas &amp; Centros de Distribucion_x000d_
Telefono: 3174356868_x000d_
Anexo: 7130409_x000d_
Descripcion: Se crea requerimiento con el fin de realizar el cambio de sistemas operativo del Equipo PC del Kio; ya que no cuenta con el sistema operativo W10 y cuenta con todas las aplicaciones libres para el usuario_x000d_
</v>
      </c>
      <c r="I2053" t="str">
        <v xml:space="preserve">Jefe su autorizacion para instalacion de windows 10 en desktop del kio ya que tiene windows 11- Gracias	</v>
      </c>
      <c r="J2053" t="str">
        <v>Se debe formatear el equipo de kiosco puesto que tiene un sistema operativo inadecuado. Se procede a sacar el hostname del equipo y  reiniciar para usar la opción de boot y cargar la usb con el sistema operativo adecuado. Se continua el procedimiento; se instalan aplicativos y se verifica programas. Se utiliza app de subir a dominio y se indica al soporte Stiven Bedoya para mover al contenedor adecuado. Comparten el link para dejar programado en chrome y se actualizan politica. Se reinicia programa para que cargue el perfil de kiosco y se deja listo para ocupar</v>
      </c>
      <c r="K2053">
        <v>44965</v>
      </c>
      <c r="L2053">
        <v>44966</v>
      </c>
      <c r="M2053" t="str">
        <f>TEXT(L2053,"DDDDDDD")</f>
        <v>jueves</v>
      </c>
      <c r="N2053" t="str">
        <v>J036 JUMBO POPAYAN CAMPANARIO</v>
      </c>
      <c r="O2053" t="str">
        <v>POPAYAN</v>
      </c>
      <c r="P2053" t="str">
        <f>IF(ISBLANK(O2053),"0",(VLOOKUP(O2053,REGION,2,FALSE)))</f>
        <v>OCCIDENTE</v>
      </c>
      <c r="Q2053" t="str">
        <v>DANIEL FERNANDO PAREDES ARTEAGA</v>
      </c>
      <c r="R2053">
        <f>IF(ISBLANK(Q2053),"0", VLOOKUP(Q2053,PERSONAL,2,FALSE))</f>
        <v>10301691</v>
      </c>
      <c r="S2053" t="str">
        <v>DIRECTO</v>
      </c>
      <c r="T2053">
        <v>0.3333333333333333</v>
      </c>
      <c r="U2053">
        <v>0.4166666666666667</v>
      </c>
      <c r="V2053">
        <f>IF(ISBLANK(T2053 ),"0",U2053-T2053)</f>
        <v>0.08333333333333337</v>
      </c>
      <c r="W2053">
        <v>1</v>
      </c>
      <c r="X2053">
        <f>NETWORKDAYS(K2053,L2052)</f>
        <v>1</v>
      </c>
      <c r="Y2053" t="str">
        <f>IF(X2053&lt;=2,"CUMPLE","NO CUMPLE")</f>
        <v>CUMPLE</v>
      </c>
    </row>
    <row r="2054" xml:space="preserve">
      <c r="A2054">
        <v>13057117</v>
      </c>
      <c r="B2054" t="str">
        <v>REQUEST</v>
      </c>
      <c r="C2054" t="str">
        <v>CERRADO</v>
      </c>
      <c r="D2054" t="str">
        <v>CARNES</v>
      </c>
      <c r="E2054" t="str">
        <v>BALANZA</v>
      </c>
      <c r="F2054" t="str">
        <v>MESA</v>
      </c>
      <c r="G2054" t="str">
        <v>METTLER</v>
      </c>
      <c r="H2054" t="str" xml:space="preserve">
        <v xml:space="preserve">Datos usuario_x000d_
Nombre: Yolanda Quiroga Rodriguez_x000d_
Correo: yolanda.quiroga@cencosud.com.co_x000d_
Usuario AD: YQuiroga_x000d_
Pais: Colombia_x000d_
Ubicacion: J126 JUMBO SAN SILVESTRE_x000d_
Zona: Colombia Oriente_x000d_
Unidad de Negocio: JUMBO_x000d_
Servicio: Tiendas &amp; Centros de Distribucion_x000d_
Telefono: 3173818663_x000d_
Anexo: 7126410_x000d_
Descripcion: BALANZA DE MESA AREA DE CARNES DE SERIAL B924787158 Y PLACA DE INVENTARIO 028550; AL DIGITAR CODIGO DE PRODUCTO GENERA ERROR "CABEZAL DE IMPRESORA ES VERSION DE COPIA" Y SE BLOQUEA._x000d_
Indica la ubicacion de tu balanza en la tienda: LABORATORIO DE CARNES_x000d_
</v>
      </c>
      <c r="I2054" t="str" xml:space="preserve">
        <v xml:space="preserve">Se solicita realizar mantenimiento a impresora de balanza._x000d_
BALANZA|MESA METTLER TOLEDO BPLUS | Nº SERIE: B924787158_x000d_
Nº inventario: DI-028550_x000d_
Area: Carnes_x000d_
Se debe utilizar herramienta de mano; destornilladores de torx._x000d_
Entregar equipo operativo y con pruebas de impresión.</v>
      </c>
      <c r="J2054" t="str">
        <v>Se hace revisión de balanza de laboratorio de carnes; se desarma y se revisa board y cabezal; realizando mantenimiento preventivo limpieza interna; y ajustes de bus de datos del conector board-cabezal de impresión; por indicaciones del proveedor; para la posible solución del error que genera la balanza "cabezal de impresora es versión de copia". El error continuo y no se pudo corregir y no fue posible enviarle datos de firmware al proveedor ya que el error generado bloquea cualquier intento de impresión. En conversación con el proveedor sugiere el envío de la balanza a centro de reparación; ya que el procedimiento realizado junto con el antecedente de la balanza; la cual ella tenía un correcto funcionamiento antes de aplicar la actualización les obliga a hacer una revisión más exhaustiva.</v>
      </c>
      <c r="K2054">
        <v>44965</v>
      </c>
      <c r="L2054">
        <v>44966</v>
      </c>
      <c r="M2054" t="str">
        <f>TEXT(L2054,"DDDDDDD")</f>
        <v>jueves</v>
      </c>
      <c r="N2054" t="str">
        <v>J126 JUMBO SAN SILVESTRE</v>
      </c>
      <c r="O2054" t="str">
        <v>BARRANCABERMEJA</v>
      </c>
      <c r="P2054" t="str">
        <f>IF(ISBLANK(O2054),"0",(VLOOKUP(O2054,REGION,2,FALSE)))</f>
        <v>ORIENTE</v>
      </c>
      <c r="Q2054" t="str">
        <v>LUIS CARLOS ROJAS ACOSTA</v>
      </c>
      <c r="R2054">
        <f>IF(ISBLANK(Q2054),"0", VLOOKUP(Q2054,PERSONAL,2,FALSE))</f>
        <v>1096188137</v>
      </c>
      <c r="S2054" t="str">
        <v>DIRECTO</v>
      </c>
      <c r="T2054">
        <v>0.3333333333333333</v>
      </c>
      <c r="U2054">
        <v>0.4166666666666667</v>
      </c>
      <c r="V2054">
        <f>IF(ISBLANK(T2054 ),"0",U2054-T2054)</f>
        <v>0.08333333333333337</v>
      </c>
      <c r="W2054">
        <v>1</v>
      </c>
      <c r="X2054">
        <f>NETWORKDAYS(K2054,L2053)</f>
        <v>2</v>
      </c>
      <c r="Y2054" t="str">
        <f>IF(X2054&lt;=2,"CUMPLE","NO CUMPLE")</f>
        <v>CUMPLE</v>
      </c>
    </row>
    <row r="2055" xml:space="preserve">
      <c r="A2055">
        <v>13044965</v>
      </c>
      <c r="B2055" t="str">
        <v>REQUEST</v>
      </c>
      <c r="C2055" t="str">
        <v>CERRADO</v>
      </c>
      <c r="D2055" t="str">
        <v>DIRECCION</v>
      </c>
      <c r="E2055" t="str">
        <v>CPU</v>
      </c>
      <c r="F2055" t="str">
        <v>CPU</v>
      </c>
      <c r="G2055" t="str">
        <v>LENOVO</v>
      </c>
      <c r="H2055" t="str" xml:space="preserve">
        <v xml:space="preserve">Datos usuario_x000d_
Nombre: Luis Ernesto Rodriguez Manrique_x000d_
Correo: Ernesto.Rodriguez@cencosud.com.co_x000d_
Usuario AD: LERodriM_x000d_
Pais: Colombia_x000d_
Ubicacion: M077 METRO ZIPAQUIRA_x000d_
Zona: Colombia Bogota_x000d_
Unidad de Negocio: METRO_x000d_
Servicio: Tiendas &amp; Centros de Distribucion_x000d_
Telefono: 956403332_x000d_
Anexo: 3123591952_x000d_
Descripcion: Buen dia; por favor nos ayudan con el cambio de equipo de mesa a portatil para el gerente._x000d_
Indicar la ubicacion del computador en la tienda o sede: METRO ZIPAQUIRA</v>
      </c>
      <c r="I2055" t="str">
        <v xml:space="preserve">Su ayuda con la configuracion e istalacion de portatil enviado al director de la tienda Metro Zipaquira	</v>
      </c>
      <c r="J2055" t="str">
        <v>Se realizó el alistamiento y configuración del equipo; se realizó el backup de la información y PST del director y se pasaron al equipo nuevo. Se configuraron aplicaciones e impresoras. Se hacen las pruebas de funcionamiento y salen correctas. Se deja el equipo operativo; se entrega al director y se firma el acta de entrega.</v>
      </c>
      <c r="K2055">
        <v>44966</v>
      </c>
      <c r="L2055">
        <v>44967</v>
      </c>
      <c r="M2055" t="str">
        <f>TEXT(L2055,"DDDDDDD")</f>
        <v>viernes</v>
      </c>
      <c r="N2055" t="str">
        <v>M077 METRO ZIPAQUIRA</v>
      </c>
      <c r="O2055" t="str">
        <v>ZIPAQUIRA</v>
      </c>
      <c r="P2055" t="str">
        <f>IF(ISBLANK(O2055),"0",(VLOOKUP(O2055,REGION,2,FALSE)))</f>
        <v>BOGOTA</v>
      </c>
      <c r="Q2055" t="str">
        <v>ALEXANDER CASTILLO SOTELO</v>
      </c>
      <c r="R2055">
        <f>IF(ISBLANK(Q2055),"0", VLOOKUP(Q2055,PERSONAL,2,FALSE))</f>
        <v>80216449</v>
      </c>
      <c r="S2055" t="str">
        <v>ALIADO</v>
      </c>
      <c r="T2055">
        <v>0.5833333333333334</v>
      </c>
      <c r="U2055">
        <v>0.6875</v>
      </c>
      <c r="V2055">
        <f>IF(ISBLANK(T2055 ),"0",U2055-T2055)</f>
        <v>0.10416666666666663</v>
      </c>
      <c r="W2055">
        <v>2</v>
      </c>
      <c r="X2055">
        <f>NETWORKDAYS(K2055,L2054)</f>
        <v>1</v>
      </c>
      <c r="Y2055" t="str">
        <f>IF(X2055&lt;=2,"CUMPLE","NO CUMPLE")</f>
        <v>CUMPLE</v>
      </c>
    </row>
    <row r="2056" xml:space="preserve">
      <c r="A2056">
        <v>13082282</v>
      </c>
      <c r="B2056" t="str">
        <v>SIMEL</v>
      </c>
      <c r="C2056" t="str">
        <v>CERRADO</v>
      </c>
      <c r="D2056" t="str">
        <v>LINEAL DE CAJAS</v>
      </c>
      <c r="E2056" t="str">
        <v>BALANZA</v>
      </c>
      <c r="F2056" t="str">
        <v>SCANNER</v>
      </c>
      <c r="G2056" t="str">
        <v>DATALOGIC</v>
      </c>
      <c r="H2056" t="str" xml:space="preserve">
        <v xml:space="preserve">Datos usuario_x000d_
Nombre: Wilson Jose Romero Tellez_x000d_
Correo: Wilson.Romero@cencosud.com.co_x000d_
Usuario AD: Wjrtelle_x000d_
Pais: Colombia_x000d_
Ubicacion: J087 JUMBO GUATAPURI_x000d_
Zona: Colombia Centro_x000d_
Unidad de Negocio: JUMBO_x000d_
Servicio: Sistemas_x000d_
Telefono: 3176390738_x000d_
Anexo: 7870404_x000d_
Descripcion: Buenas tardes_x000d_
_x000d_
me ayudan calibrando el scanner balanza de la pos 14_x000d_
Numero de inventario si se tiene: F16C12960_x000d_
Numero de caja: 14_x000d_
</v>
      </c>
      <c r="I2056" t="str" xml:space="preserve">
        <v xml:space="preserve">Buenas tardes_x000d_
me ayudan calibrando el scanner balanza de la pos 14_x000d_
Numero de inventario si se tiene: F16C12960_x000d_
Numero de caja: 14</v>
      </c>
      <c r="J2056" t="str">
        <v>Se llega a sitio; se inspecciona escaner marca MAGELLAN modelo 9806; Serial: F16C12960; NII:B12859. Se retira precinto numero 2950000126974; se realiza calibracion de escaner; se hacen pruebas con pesas de 2kg; 1k; y 10kg; luego de hacer varias pruebas se pudo evidenciar que las pesas de 2kg hasta 5 kg tomaba el peso correcto pero con las pesas de 10kg el valor de peso era menor por 135g; se hicieron varias pruebas; en diferentes partes del escaner; pero al final el resultado fue el mismo se le informa al encargado de sistema y nos indicó que va a solicitar un nevo escaner.</v>
      </c>
      <c r="K2056">
        <v>44967</v>
      </c>
      <c r="L2056">
        <v>44967</v>
      </c>
      <c r="M2056" t="str">
        <f>TEXT(L2056,"DDDDDDD")</f>
        <v>viernes</v>
      </c>
      <c r="N2056" t="str">
        <v>J087 JUMBO GUATAPURI</v>
      </c>
      <c r="O2056" t="str">
        <v>VALLEDUPAR</v>
      </c>
      <c r="P2056" t="str">
        <f>IF(ISBLANK(O2056),"0",(VLOOKUP(O2056,REGION,2,FALSE)))</f>
        <v>COSTA</v>
      </c>
      <c r="Q2056" t="str">
        <v>EDUAR ENRIQUE MARTELO SIERRA</v>
      </c>
      <c r="R2056">
        <f>IF(ISBLANK(Q2056),"0", VLOOKUP(Q2056,PERSONAL,2,FALSE))</f>
        <v>1065631435</v>
      </c>
      <c r="S2056" t="str">
        <v>DIRECTO</v>
      </c>
      <c r="T2056">
        <v>0.3541666666666667</v>
      </c>
      <c r="U2056">
        <v>0.4375</v>
      </c>
      <c r="V2056">
        <f>IF(ISBLANK(T2056 ),"0",U2056-T2056)</f>
        <v>0.08333333333333331</v>
      </c>
      <c r="W2056">
        <v>1</v>
      </c>
      <c r="X2056">
        <f>NETWORKDAYS(K2056,L2055)</f>
        <v>1</v>
      </c>
      <c r="Y2056" t="str">
        <f>IF(X2056&lt;=2,"CUMPLE","NO CUMPLE")</f>
        <v>CUMPLE</v>
      </c>
    </row>
    <row r="2057" xml:space="preserve">
      <c r="A2057">
        <v>12992377</v>
      </c>
      <c r="B2057" t="str">
        <v>INCIDENT</v>
      </c>
      <c r="C2057" t="str">
        <v>CERRADO</v>
      </c>
      <c r="D2057" t="str">
        <v>PANADERIA</v>
      </c>
      <c r="E2057" t="str">
        <v>BALANZA</v>
      </c>
      <c r="F2057" t="str">
        <v>COLGANTE</v>
      </c>
      <c r="G2057" t="str">
        <v>METTLER</v>
      </c>
      <c r="H2057" t="str" xml:space="preserve">
        <v xml:space="preserve">Datos usuario_x000d_
Nombre: Oscar Guillermo Patino Rachen_x000d_
Correo: oscarguillermo.patinorachen@cencosud.com.co_x000d_
Usuario AD: OSPatinoR_x000d_
Pais: Colombia_x000d_
Ubicacion: M097 METRO SOGAMOSO_x000d_
Zona: Colombia Bogota_x000d_
Unidad de Negocio: METRO_x000d_
Servicio: null_x000d_
Telefono: 3114951973_x000d_
Anexo: null_x000d_
Descripcion: balanza panaderia no funcionan botones numericos; por lo cual no genera etiqueta precios_x000d_
Area en donde se encuentra la Balanza: panaderia</v>
      </c>
      <c r="I2057" t="str" xml:space="preserve">
        <v xml:space="preserve">Por favor su apoyo con el cambio de balanza colgante de la sección de panadería de Metro Sogamoso._x000d_
Instalación y configuración de la balanza nueva con los parámetros de la existente.</v>
      </c>
      <c r="J2057" t="str">
        <v xml:space="preserve">Se llega a sitio donde se solicita ayuda a personal de mantenimeinto para inicialmente desmontar y así mismo montar la Bazcula colgante de panaderia; se ajustan conexiones (red y energia); se procede a configurar la red en el equipo; se calibra y mediante personal de Cencosud se realizan ajustes sobre los precios y demás configuración de las etiquetas; se realizan pruebas de impresión y equipo queda completamente operativo; jefe de la sección Oscar Patiño recibe a satisfacción; se generan actas y se hacen firmar. </v>
      </c>
      <c r="K2057">
        <v>44967</v>
      </c>
      <c r="L2057">
        <v>44967</v>
      </c>
      <c r="M2057" t="str">
        <f>TEXT(L2057,"DDDDDDD")</f>
        <v>viernes</v>
      </c>
      <c r="N2057" t="str">
        <v>M097 METRO SOGAMOSO</v>
      </c>
      <c r="O2057" t="str">
        <v>SOGAMOSO</v>
      </c>
      <c r="P2057" t="str">
        <f>IF(ISBLANK(O2057),"0",(VLOOKUP(O2057,REGION,2,FALSE)))</f>
        <v>ORIENTE</v>
      </c>
      <c r="Q2057" t="str">
        <v>JHONATAN RICARDO VARGAS ZAMBRANO</v>
      </c>
      <c r="R2057">
        <f>IF(ISBLANK(Q2057),"0", VLOOKUP(Q2057,PERSONAL,2,FALSE))</f>
        <v>1057583301</v>
      </c>
      <c r="S2057" t="str">
        <v>DIRECTO</v>
      </c>
      <c r="T2057">
        <v>0.4791666666666667</v>
      </c>
      <c r="U2057">
        <v>0.6458333333333334</v>
      </c>
      <c r="V2057">
        <f>IF(ISBLANK(T2057 ),"0",U2057-T2057)</f>
        <v>0.16666666666666669</v>
      </c>
      <c r="W2057">
        <v>2</v>
      </c>
      <c r="X2057">
        <f>NETWORKDAYS(K2057,L2056)</f>
        <v>1</v>
      </c>
      <c r="Y2057" t="str">
        <f>IF(X2057&lt;=2,"CUMPLE","NO CUMPLE")</f>
        <v>CUMPLE</v>
      </c>
    </row>
    <row r="2058" xml:space="preserve">
      <c r="A2058">
        <v>13085244</v>
      </c>
      <c r="B2058" t="str">
        <v>INCIDENT</v>
      </c>
      <c r="C2058" t="str">
        <v>CERRADO</v>
      </c>
      <c r="D2058" t="str">
        <v>ATC</v>
      </c>
      <c r="E2058" t="str">
        <v>CPU</v>
      </c>
      <c r="F2058" t="str">
        <v>CPU</v>
      </c>
      <c r="G2058" t="str">
        <v>LENOVO</v>
      </c>
      <c r="H2058"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noches la impresora que esta ubicada en servicio al cliente no me permite imprimir no conecta con el computador se realiza llamada al personal de sistemas para notificar la novedad agradezco de su colaboracion ya que el dia de hoy no se pudo realizar todas las devoluciones._x000d_
Numero de inventario: seria X5G5012640 AD -120321_x000d_
Numero de caja: 8</v>
      </c>
      <c r="I2058" t="str" xml:space="preserve">
        <v xml:space="preserve">Urgency is changed from '' to '2 Muy Importante' by the System Impact is manually changed from '' to '4 Usuario'	  _x000d_
</v>
      </c>
      <c r="J2058" t="str">
        <v>Se restaura equipo a punto anterior de actualización aplicada. Se reinstala impresora y se realizan pruebas; tiquetes se imprimen correctamente</v>
      </c>
      <c r="K2058">
        <v>44970</v>
      </c>
      <c r="L2058">
        <v>44970</v>
      </c>
      <c r="M2058" t="str">
        <f>TEXT(L2058,"DDDDDDD")</f>
        <v>lunes</v>
      </c>
      <c r="N2058" t="str">
        <v>M183 METRO SAN GIL</v>
      </c>
      <c r="O2058" t="str">
        <v>SAN GIL</v>
      </c>
      <c r="P2058" t="str">
        <f>IF(ISBLANK(O2058),"0",(VLOOKUP(O2058,REGION,2,FALSE)))</f>
        <v>ORIENTE</v>
      </c>
      <c r="Q2058" t="str">
        <v>GERMAN ARCINIEGAS CARREÑO</v>
      </c>
      <c r="R2058">
        <f>IF(ISBLANK(Q2058),"0", VLOOKUP(Q2058,PERSONAL,2,FALSE))</f>
        <v>1098743407</v>
      </c>
      <c r="S2058" t="str">
        <v>DIRECTO</v>
      </c>
      <c r="T2058">
        <v>0.3333333333333333</v>
      </c>
      <c r="U2058">
        <v>0.4097222222222222</v>
      </c>
      <c r="V2058">
        <f>IF(ISBLANK(T2058 ),"0",U2058-T2058)</f>
        <v>0.0763888888888889</v>
      </c>
      <c r="W2058">
        <v>1</v>
      </c>
      <c r="X2058">
        <f>NETWORKDAYS(K2058,L2057)</f>
        <v>-2</v>
      </c>
      <c r="Y2058" t="str">
        <f>IF(X2058&lt;=2,"CUMPLE","NO CUMPLE")</f>
        <v>CUMPLE</v>
      </c>
    </row>
    <row r="2059" xml:space="preserve">
      <c r="A2059">
        <v>13081281</v>
      </c>
      <c r="B2059" t="str">
        <v>INCIDENT</v>
      </c>
      <c r="C2059" t="str">
        <v>CERRADO</v>
      </c>
      <c r="D2059" t="str">
        <v>TEXTIL</v>
      </c>
      <c r="E2059" t="str">
        <v>PDA</v>
      </c>
      <c r="F2059" t="str">
        <v>PDA</v>
      </c>
      <c r="G2059" t="str">
        <v>HONEYWELL</v>
      </c>
      <c r="H2059" t="str" xml:space="preserve">
        <v xml:space="preserve">Datos usuario_x000d_
Nombre: Liliana Licet Silva Bolivar_x000d_
Correo: LilianaLicet.Silva@cencosud.com.co_x000d_
Usuario AD: LLSBoliv_x000d_
Pais: Colombia_x000d_
Ubicacion: J044 JUMBO CHIA_x000d_
Zona: Colombia Bogota_x000d_
Unidad de Negocio: JUMBO_x000d_
Servicio: null_x000d_
Telefono: 3005947623_x000d_
Anexo: null_x000d_
Descripcion: buen dia_x000d_
solicito de su amable colaboracion de revisar la pda de textil ya que no esta funcionando_x000d_
gracias._x000d_
quedo atenta_x000d_
Seccion de la tienda en donde se ubica la PDT o usuario: JUMBO CHIA SABANA</v>
      </c>
      <c r="I2059" t="str">
        <v xml:space="preserve">Revision de la PDA de Textil; no inicia S.O;formatear la PDA y colocar el Firmware 31	</v>
      </c>
      <c r="J2059" t="str">
        <v>Se realizó formateo total de la PDA; se actualizó la versión de firmware y se hizo la instalación de cada una de las aplicaciones. Se configuraron los parametros de red y aplicaciones. Se deja operativa la PDA.</v>
      </c>
      <c r="K2059">
        <v>44970</v>
      </c>
      <c r="L2059">
        <v>44970</v>
      </c>
      <c r="M2059" t="str">
        <f>TEXT(L2059,"DDDDDDD")</f>
        <v>lunes</v>
      </c>
      <c r="N2059" t="str">
        <v>J044 JUMBO CHIA</v>
      </c>
      <c r="O2059" t="str">
        <v>CHIA</v>
      </c>
      <c r="P2059" t="str">
        <f>IF(ISBLANK(O2059),"0",(VLOOKUP(O2059,REGION,2,FALSE)))</f>
        <v>BOGOTA</v>
      </c>
      <c r="Q2059" t="str">
        <v>ALEXANDER CASTILLO SOTELO</v>
      </c>
      <c r="R2059">
        <f>IF(ISBLANK(Q2059),"0", VLOOKUP(Q2059,PERSONAL,2,FALSE))</f>
        <v>80216449</v>
      </c>
      <c r="S2059" t="str">
        <v>ALIADO</v>
      </c>
      <c r="T2059">
        <v>0.6875</v>
      </c>
      <c r="U2059">
        <v>0.7395833333333334</v>
      </c>
      <c r="V2059">
        <f>IF(ISBLANK(T2059 ),"0",U2059-T2059)</f>
        <v>0.05208333333333337</v>
      </c>
      <c r="W2059">
        <v>1</v>
      </c>
      <c r="X2059">
        <f>NETWORKDAYS(K2059,L2058)</f>
        <v>1</v>
      </c>
      <c r="Y2059" t="str">
        <f>IF(X2059&lt;=2,"CUMPLE","NO CUMPLE")</f>
        <v>CUMPLE</v>
      </c>
    </row>
    <row r="2060" xml:space="preserve">
      <c r="A2060">
        <v>13084735</v>
      </c>
      <c r="B2060" t="str">
        <v>REQUEST</v>
      </c>
      <c r="C2060" t="str">
        <v>CERRADO</v>
      </c>
      <c r="D2060" t="str">
        <v>PANADERIA</v>
      </c>
      <c r="E2060" t="str">
        <v>BALANZA</v>
      </c>
      <c r="F2060" t="str">
        <v>MESA</v>
      </c>
      <c r="G2060" t="str">
        <v>METTLER</v>
      </c>
      <c r="H2060" t="str" xml:space="preserve">
        <v xml:space="preserve">Datos usuario_x000d_
Nombre: Marco Antonio Ramos Martinez_x000d_
Correo: Marco.Ramos@cencosud.com.co_x000d_
Usuario AD: Maramosm_x000d_
Pais: Colombia_x000d_
Ubicacion: M077 METRO ZIPAQUIRA_x000d_
Zona: Colombia Bogota_x000d_
Unidad de Negocio: METRO_x000d_
Servicio: Sistemas_x000d_
Telefono: 3142180170_x000d_
Anexo: 5923800_x000d_
Descripcion: Bascula de Panaderia arroja tres tiquetes seguidos y no esta actualizada_x000d_
Area en donde se encuentra la Balanza: Perecederos_x000d_
</v>
      </c>
      <c r="I2060" t="str">
        <v>Calibracion de los sensores de la Balanza de Panaderia</v>
      </c>
      <c r="J2060" t="str" xml:space="preserve">
        <v xml:space="preserve">Servicio atendido 10/02/23_x000d_
Se realizó limpieza y mantenimiento de los sensores de la balanza y rodillo de avance. Se hacen las pruebas de funcionamiento y salen correctas. Se deja operativa la balanza.</v>
      </c>
      <c r="K2060">
        <v>44970</v>
      </c>
      <c r="L2060">
        <v>44970</v>
      </c>
      <c r="M2060" t="str">
        <f>TEXT(L2060,"DDDDDDD")</f>
        <v>lunes</v>
      </c>
      <c r="N2060" t="str">
        <v>M077 METRO ZIPAQUIRA</v>
      </c>
      <c r="O2060" t="str">
        <v>ZIPAQUIRA</v>
      </c>
      <c r="P2060" t="str">
        <f>IF(ISBLANK(O2060),"0",(VLOOKUP(O2060,REGION,2,FALSE)))</f>
        <v>BOGOTA</v>
      </c>
      <c r="Q2060" t="str">
        <v>ALEXANDER CASTILLO SOTELO</v>
      </c>
      <c r="R2060">
        <f>IF(ISBLANK(Q2060),"0", VLOOKUP(Q2060,PERSONAL,2,FALSE))</f>
        <v>80216449</v>
      </c>
      <c r="S2060" t="str">
        <v>ALIADO</v>
      </c>
      <c r="T2060">
        <v>0.7916666666666666</v>
      </c>
      <c r="U2060">
        <v>0.84375</v>
      </c>
      <c r="V2060">
        <f>IF(ISBLANK(T2060 ),"0",U2060-T2060)</f>
        <v>0.05208333333333337</v>
      </c>
      <c r="W2060">
        <v>1</v>
      </c>
      <c r="X2060">
        <f>NETWORKDAYS(K2060,L2059)</f>
        <v>1</v>
      </c>
      <c r="Y2060" t="str">
        <f>IF(X2060&lt;=2,"CUMPLE","NO CUMPLE")</f>
        <v>CUMPLE</v>
      </c>
    </row>
    <row r="2061" xml:space="preserve">
      <c r="A2061">
        <v>13084740</v>
      </c>
      <c r="B2061" t="str">
        <v>REQUEST</v>
      </c>
      <c r="C2061" t="str">
        <v>CERRADO</v>
      </c>
      <c r="D2061" t="str">
        <v>CARNES</v>
      </c>
      <c r="E2061" t="str">
        <v>BALANZA</v>
      </c>
      <c r="F2061" t="str">
        <v>COLGANTE</v>
      </c>
      <c r="G2061" t="str">
        <v>METTLER</v>
      </c>
      <c r="H2061" t="str" xml:space="preserve">
        <v xml:space="preserve">Datos usuario_x000d_
Nombre: Marco Antonio Ramos Martinez_x000d_
Correo: Marco.Ramos@cencosud.com.co_x000d_
Usuario AD: Maramosm_x000d_
Pais: Colombia_x000d_
Ubicacion: M077 METRO ZIPAQUIRA_x000d_
Zona: Colombia Bogota_x000d_
Unidad de Negocio: METRO_x000d_
Servicio: Sistemas_x000d_
Telefono: 3142180170_x000d_
Anexo: 5923800_x000d_
Descripcion: bascula de carnes se ve muy pequeña la informacion complementaria_x000d_
Area en donde se encuentra la Balanza: perecederso</v>
      </c>
      <c r="I2061" t="str">
        <v>Calibracion de los sensores de la Balanza de Carnes</v>
      </c>
      <c r="J2061" t="str" xml:space="preserve">
        <v xml:space="preserve">Servicio atendido 10/02/23_x000d_
Se realizó la configuración de parametros del modulo de impresión; se hicieron las pruebas y salen correctas. Se deja operativa la balanza.</v>
      </c>
      <c r="K2061">
        <v>44970</v>
      </c>
      <c r="L2061">
        <v>44970</v>
      </c>
      <c r="M2061" t="str">
        <f>TEXT(L2061,"DDDDDDD")</f>
        <v>lunes</v>
      </c>
      <c r="N2061" t="str">
        <v>M077 METRO ZIPAQUIRA</v>
      </c>
      <c r="O2061" t="str">
        <v>ZIPAQUIRA</v>
      </c>
      <c r="P2061" t="str">
        <f>IF(ISBLANK(O2061),"0",(VLOOKUP(O2061,REGION,2,FALSE)))</f>
        <v>BOGOTA</v>
      </c>
      <c r="Q2061" t="str">
        <v>ALEXANDER CASTILLO SOTELO</v>
      </c>
      <c r="R2061">
        <f>IF(ISBLANK(Q2061),"0", VLOOKUP(Q2061,PERSONAL,2,FALSE))</f>
        <v>80216449</v>
      </c>
      <c r="S2061" t="str">
        <v>ALIADO</v>
      </c>
      <c r="T2061">
        <v>0.75</v>
      </c>
      <c r="U2061">
        <v>0.78125</v>
      </c>
      <c r="V2061">
        <f>IF(ISBLANK(T2061 ),"0",U2061-T2061)</f>
        <v>0.03125</v>
      </c>
      <c r="W2061">
        <v>0</v>
      </c>
      <c r="X2061">
        <f>NETWORKDAYS(K2061,L2060)</f>
        <v>1</v>
      </c>
      <c r="Y2061" t="str">
        <f>IF(X2061&lt;=2,"CUMPLE","NO CUMPLE")</f>
        <v>CUMPLE</v>
      </c>
    </row>
    <row r="2062" xml:space="preserve">
      <c r="A2062">
        <v>13084894</v>
      </c>
      <c r="B2062" t="str">
        <v>REQUEST</v>
      </c>
      <c r="C2062" t="str">
        <v>CERRADO</v>
      </c>
      <c r="D2062" t="str">
        <v>ELECTRO</v>
      </c>
      <c r="E2062" t="str">
        <v>IMPRESORA</v>
      </c>
      <c r="F2062" t="str">
        <v>IMPRESORA</v>
      </c>
      <c r="G2062" t="str">
        <v>EPSON</v>
      </c>
      <c r="H2062" t="str" xml:space="preserve">
        <v xml:space="preserve">Datos usuario_x000d_
Nombre: Jofre Arnoldo Hernandez Alonso_x000d_
Correo: jofrearnoldo.hernandez@cencosud.com.co_x000d_
Usuario AD: JAHAlons_x000d_
Pais: Colombia_x000d_
Ubicacion: M077 METRO ZIPAQUIRA_x000d_
Zona: Colombia Bogota_x000d_
Unidad de Negocio: METRO_x000d_
Servicio: Tiendas &amp; Centros de Distribucion_x000d_
Telefono: 3014217877_x000d_
Anexo: 406_x000d_
Descripcion: NECESITAMOS LA INSTALACION DE UNA IMPRESORA PARA ELECTRO_x000d_
Indicar la ubicacion del computador en la tienda o sede: ELECTRO</v>
      </c>
      <c r="I2062" t="str">
        <v>Realizar instalacion y configuracion de impresora Epson en el area de electro</v>
      </c>
      <c r="J2062" t="str" xml:space="preserve">
        <v xml:space="preserve">Servicio atendido 10/02/23_x000d_
Se realizó el alistamiento de la impresora; se colocaron las tintas; y se hizo la instalación de la impresora. Se hacen las pruebas y salen correctas. Se deja operativo el equipo.</v>
      </c>
      <c r="K2062">
        <v>44970</v>
      </c>
      <c r="L2062">
        <v>44970</v>
      </c>
      <c r="M2062" t="str">
        <f>TEXT(L2062,"DDDDDDD")</f>
        <v>lunes</v>
      </c>
      <c r="N2062" t="str">
        <v>M077 METRO ZIPAQUIRA</v>
      </c>
      <c r="O2062" t="str">
        <v>ZIPAQUIRA</v>
      </c>
      <c r="P2062" t="str">
        <f>IF(ISBLANK(O2062),"0",(VLOOKUP(O2062,REGION,2,FALSE)))</f>
        <v>BOGOTA</v>
      </c>
      <c r="Q2062" t="str">
        <v>ALEXANDER CASTILLO SOTELO</v>
      </c>
      <c r="R2062">
        <f>IF(ISBLANK(Q2062),"0", VLOOKUP(Q2062,PERSONAL,2,FALSE))</f>
        <v>80216449</v>
      </c>
      <c r="S2062" t="str">
        <v>ALIADO</v>
      </c>
      <c r="T2062">
        <v>0.6875</v>
      </c>
      <c r="U2062">
        <v>0.7395833333333334</v>
      </c>
      <c r="V2062">
        <f>IF(ISBLANK(T2062 ),"0",U2062-T2062)</f>
        <v>0.05208333333333337</v>
      </c>
      <c r="W2062">
        <v>1</v>
      </c>
      <c r="X2062">
        <f>NETWORKDAYS(K2062,L2061)</f>
        <v>1</v>
      </c>
      <c r="Y2062" t="str">
        <f>IF(X2062&lt;=2,"CUMPLE","NO CUMPLE")</f>
        <v>CUMPLE</v>
      </c>
    </row>
    <row r="2063" xml:space="preserve">
      <c r="A2063">
        <v>13084516</v>
      </c>
      <c r="B2063" t="str">
        <v>ACOMPAÑAMIENTO</v>
      </c>
      <c r="C2063" t="str">
        <v>CERRADO</v>
      </c>
      <c r="D2063" t="str">
        <v>SISTEMAS</v>
      </c>
      <c r="E2063" t="str">
        <v>ACOMPAÑAMIENTO</v>
      </c>
      <c r="F2063" t="str">
        <v>ACOMPAÑAMIENTO</v>
      </c>
      <c r="G2063" t="str">
        <v>ACOMPAÑAMIENTO</v>
      </c>
      <c r="H2063"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Contacto: 3174355320_x000d_
Descripcion: Buenas tardes._x000d_
_x000d_
Jefe Miguel su autorizacion de esta llamada para que el dia martes 14 de Febrero 2023 el tecnico de isit visite la tienda para que realice la limpieza y peinado si es necesario en los gabinetes de comunicacion de la tienda Metro Pitalito ;se anexa formato en excel para agregar la informacion de lo realizado en sitio.</v>
      </c>
      <c r="I2063" t="str">
        <v>Jefe Miguel su autorizacion de esta llamada para que el dia martes 14 de Febrero 2023 el tecnico de isit visite la tienda para que realice la limpieza y peinado si es necesario en los gabinetes de comunicacion de la tienda Metro Pitalito</v>
      </c>
      <c r="J2063" t="str">
        <v>Se realiza actividad de revisión de gabinetes; limpiando y organizando todos los cables; se toma información requerida y se diligencia formato adjunto</v>
      </c>
      <c r="K2063">
        <v>44970</v>
      </c>
      <c r="L2063">
        <v>44971</v>
      </c>
      <c r="M2063" t="str">
        <f>TEXT(L2063,"DDDDDDD")</f>
        <v>martes</v>
      </c>
      <c r="N2063" t="str">
        <v>M179 METRO PITALITO</v>
      </c>
      <c r="O2063" t="str">
        <v>PITALITO</v>
      </c>
      <c r="P2063" t="str">
        <f>IF(ISBLANK(O2063),"0",(VLOOKUP(O2063,REGION,2,FALSE)))</f>
        <v>OCCIDENTE</v>
      </c>
      <c r="Q2063" t="str">
        <v>JONATHAN ALEXANDER VILLAMIL</v>
      </c>
      <c r="R2063">
        <f>IF(ISBLANK(Q2063),"0", VLOOKUP(Q2063,PERSONAL,2,FALSE))</f>
        <v>1015392100</v>
      </c>
      <c r="S2063" t="str">
        <v>DIRECTO</v>
      </c>
      <c r="T2063">
        <v>0.3541666666666667</v>
      </c>
      <c r="U2063">
        <v>0.5208333333333334</v>
      </c>
      <c r="V2063">
        <f>IF(ISBLANK(T2063 ),"0",U2063-T2063)</f>
        <v>0.16666666666666669</v>
      </c>
      <c r="W2063">
        <v>2</v>
      </c>
      <c r="X2063">
        <f>NETWORKDAYS(K2063,L2062)</f>
        <v>1</v>
      </c>
      <c r="Y2063" t="str">
        <f>IF(X2063&lt;=2,"CUMPLE","NO CUMPLE")</f>
        <v>CUMPLE</v>
      </c>
    </row>
    <row r="2064" xml:space="preserve">
      <c r="A2064">
        <v>13089246</v>
      </c>
      <c r="B2064" t="str">
        <v>REQUEST</v>
      </c>
      <c r="C2064" t="str">
        <v>CERRADO</v>
      </c>
      <c r="D2064" t="str">
        <v>LINEAL DE CAJAS</v>
      </c>
      <c r="E2064" t="str">
        <v>POS</v>
      </c>
      <c r="F2064" t="str">
        <v>POS</v>
      </c>
      <c r="G2064" t="str">
        <v>WINCOR</v>
      </c>
      <c r="H2064" t="str" xml:space="preserve">
        <v xml:space="preserve">Datos usuario_x000d_
Nombre: Diana Marcela Campos Cruz_x000d_
Correo: DianaMarcela.CamposCruz@cencosud.com.co_x000d_
Usuario AD: dcamposc_x000d_
Pais: Colombia_x000d_
Ubicacion: J185 JUMBO YOPAL_x000d_
Zona: Colombia Oriente_x000d_
Unidad de Negocio: JUMBO_x000d_
Servicio: null_x000d_
Telefono: 3134701544_x000d_
Anexo: 3182047132_x000d_
Descripcion: Buenos dias por favor me colaboran con la POS 6 tienda 185 aparece fuera de linea; se ingresa usuario y al ingresar pin sale en el visor no autorizado; ya se reviso cableado para conexion y sigue igual._x000d_
</v>
      </c>
      <c r="I2064" t="str">
        <v>Se requiere apoyo en sitio para validar la novedad de red de POS 6 reportada por la usuaria.</v>
      </c>
      <c r="J2064" t="str">
        <v>Se realiza visita en sitio y se evidencia que la caja pos 6 arroja un mensaje de fuera de red; se valida los puertos y están en buen estado; se limpia los periféricos y se vuelven a conectar. Se hacen pruebas y la pos ya reporta que está en línea. Se hacen pruebas de funcionalidad en compañía del usuario y esta da su aprobación de satisfacción de la solución. Caja pos queda operativa y funcional</v>
      </c>
      <c r="K2064">
        <v>44970</v>
      </c>
      <c r="L2064">
        <v>44971</v>
      </c>
      <c r="M2064" t="str">
        <f>TEXT(L2064,"DDDDDDD")</f>
        <v>martes</v>
      </c>
      <c r="N2064" t="str">
        <v>J185 JUMBO YOPAL</v>
      </c>
      <c r="O2064" t="str">
        <v>YOPAL</v>
      </c>
      <c r="P2064" t="str">
        <f>IF(ISBLANK(O2064),"0",(VLOOKUP(O2064,REGION,2,FALSE)))</f>
        <v>ORIENTE</v>
      </c>
      <c r="Q2064" t="str">
        <v>PABLO ANDRES BALANTA GOMEZ</v>
      </c>
      <c r="R2064">
        <f>IF(ISBLANK(Q2064),"0", VLOOKUP(Q2064,PERSONAL,2,FALSE))</f>
        <v>1111739227</v>
      </c>
      <c r="S2064" t="str">
        <v>DIRECTO</v>
      </c>
      <c r="T2064">
        <v>0.3333333333333333</v>
      </c>
      <c r="U2064">
        <v>0.375</v>
      </c>
      <c r="V2064">
        <f>IF(ISBLANK(T2064 ),"0",U2064-T2064)</f>
        <v>0.041666666666666685</v>
      </c>
      <c r="W2064">
        <v>1</v>
      </c>
      <c r="X2064">
        <f>NETWORKDAYS(K2064,L2063)</f>
        <v>2</v>
      </c>
      <c r="Y2064" t="str">
        <f>IF(X2064&lt;=2,"CUMPLE","NO CUMPLE")</f>
        <v>CUMPLE</v>
      </c>
    </row>
    <row r="2065" xml:space="preserve">
      <c r="A2065">
        <v>13043967</v>
      </c>
      <c r="B2065" t="str">
        <v>REQUEST</v>
      </c>
      <c r="C2065" t="str">
        <v>CERRADO</v>
      </c>
      <c r="D2065" t="str">
        <v>CARNES</v>
      </c>
      <c r="E2065" t="str">
        <v>BALANZA</v>
      </c>
      <c r="F2065" t="str">
        <v>COLGANTE</v>
      </c>
      <c r="G2065" t="str">
        <v>METTLER</v>
      </c>
      <c r="H2065" t="str" xml:space="preserve">
        <v xml:space="preserve">Datos usuario_x000d_
Nombre: Neider Calderon Quimbaya_x000d_
Correo: Neider.CalderonQuimbaya@cencosud.com.co_x000d_
Usuario AD: NeCalder_x000d_
Pais: Colombia_x000d_
Ubicacion: M038 METRO NEIVA CENTRO DE CONVENCIONES_x000d_
Zona: Colombia Occidente_x000d_
Unidad de Negocio: METRO_x000d_
Servicio: null_x000d_
Telefono: 3223507034_x000d_
Anexo: null_x000d_
Descripcion: Buen dia._x000d_
_x000d_
Solicito su ayuda con verificacion de balanza de carnes genera etiqueta sin informacion del producto. S/N: B924806709_x000d_
Area donde su ubica la balanza: CARNES</v>
      </c>
      <c r="I2065" t="str">
        <v>jefe Miguel; por favor me colabora con la autorizacion de esta llamada para que el tecnico de isit visite la tienda y realice la instalacion de la parte en la balanza colgante de cranes la cual ya esta en sitio</v>
      </c>
      <c r="J2065" t="str" xml:space="preserve">
        <v xml:space="preserve">Se realiza instalación de flex enviado; pero la balanza continua sin imprimir; se realiza cambios de flex y cabezal de impresión y con ninguno la balanza imprime; sólo genera las etiquetas en blanco. Datos de la balanza: NII B118158. S/N B924806709; type bplus‐H2L‐EE15D‐0W0._x000d_
Se transfiere para su validación</v>
      </c>
      <c r="K2065">
        <v>44970</v>
      </c>
      <c r="L2065">
        <v>44971</v>
      </c>
      <c r="M2065" t="str">
        <f>TEXT(L2065,"DDDDDDD")</f>
        <v>martes</v>
      </c>
      <c r="N2065" t="str">
        <v>M038 METRO NEIVA CENTRO DE CONVENCIONES</v>
      </c>
      <c r="O2065" t="str">
        <v>NEIVA</v>
      </c>
      <c r="P2065" t="str">
        <f>IF(ISBLANK(O2065),"0",(VLOOKUP(O2065,REGION,2,FALSE)))</f>
        <v>OCCIDENTE</v>
      </c>
      <c r="Q2065" t="str">
        <v>BREINER MAURICIO CASTAÑEDA PUENTES</v>
      </c>
      <c r="R2065">
        <f>IF(ISBLANK(Q2065),"0", VLOOKUP(Q2065,PERSONAL,2,FALSE))</f>
        <v>83235763</v>
      </c>
      <c r="S2065" t="str">
        <v>DIRECTO</v>
      </c>
      <c r="T2065">
        <v>0.5416666666666666</v>
      </c>
      <c r="U2065">
        <v>0.7083333333333334</v>
      </c>
      <c r="V2065">
        <f>IF(ISBLANK(T2065 ),"0",U2065-T2065)</f>
        <v>0.16666666666666674</v>
      </c>
      <c r="W2065">
        <v>2</v>
      </c>
      <c r="X2065">
        <f>NETWORKDAYS(K2065,L2064)</f>
        <v>2</v>
      </c>
      <c r="Y2065" t="str">
        <f>IF(X2065&lt;=2,"CUMPLE","NO CUMPLE")</f>
        <v>CUMPLE</v>
      </c>
    </row>
    <row r="2066" xml:space="preserve">
      <c r="A2066">
        <v>13050435</v>
      </c>
      <c r="B2066" t="str">
        <v>REQUEST</v>
      </c>
      <c r="C2066" t="str">
        <v>CERRADO</v>
      </c>
      <c r="D2066" t="str">
        <v>PISO DE VENTA</v>
      </c>
      <c r="E2066" t="str">
        <v>VERIFICADOR</v>
      </c>
      <c r="F2066" t="str">
        <v>VERIFICADOR</v>
      </c>
      <c r="G2066" t="str">
        <v>NEWLAND</v>
      </c>
      <c r="H2066" t="str" xml:space="preserve">
        <v xml:space="preserve">Datos usuario_x000d_
Nombre: Wilson German Rodriguez Velasquez_x000d_
Correo: German.Rodriguez@cencosud.com.co_x000d_
Usuario AD: WRodrigV_x000d_
Pais: Colombia_x000d_
Ubicacion: M038 METRO NEIVA CENTRO DE CONVENCIONES_x000d_
Zona: Colombia Occidente_x000d_
Unidad de Negocio: METRO_x000d_
Servicio: Tiendas &amp; Centros de Distribucion_x000d_
Telefono: 3213283118_x000d_
Anexo: 7380408_x000d_
Descripcion: Verificador sin internet; por lo tanto se encuentra fuera de servicio.</v>
      </c>
      <c r="I2066" t="str" xml:space="preserve">
        <v xml:space="preserve">Buen día_x000d_
Solicito de su ayuda para configuración e instalación de verificador de precios que llego a la tienda_x000d_
Tienda: M038 Neiva_x000d_
Equipo para configurar e instalar que llego a la tienda_x000d_
Equipo: VERIFICADOR DE PRECIOS_x000d_
Marca: Newland_x000d_
Modelo: NQ1000_x000d_
Serial: NQ2CAJ000076_x000d_
Equipo averiado_x000d_
Equipo: VERIFICADOR DE PRECIOS_x000d_
Marca: Zebra_x000d_
Modelo: MK 3190_x000d_
Serial: S17051522502652_x000d_
Contacto en tienda: Yenny Pichina 321 3283118</v>
      </c>
      <c r="J2066" t="str">
        <v>Se realiza configuración de verificador Newland S/N NQ2CAJ000076; pero se evidencia que el equipo nuevo no figura en la licencia actual; se comunica con proveedor American Scan y solicita un tiempo para enviar la licencia actualizada; por lo que queda pendiente terminar la configuración del equipo.</v>
      </c>
      <c r="K2066">
        <v>44970</v>
      </c>
      <c r="L2066">
        <v>44971</v>
      </c>
      <c r="M2066" t="str">
        <f>TEXT(L2066,"DDDDDDD")</f>
        <v>martes</v>
      </c>
      <c r="N2066" t="str">
        <v>M038 METRO NEIVA CENTRO DE CONVENCIONES</v>
      </c>
      <c r="O2066" t="str">
        <v>NEIVA</v>
      </c>
      <c r="P2066" t="str">
        <f>IF(ISBLANK(O2066),"0",(VLOOKUP(O2066,REGION,2,FALSE)))</f>
        <v>OCCIDENTE</v>
      </c>
      <c r="Q2066" t="str">
        <v>BREINER MAURICIO CASTAÑEDA PUENTES</v>
      </c>
      <c r="R2066">
        <f>IF(ISBLANK(Q2066),"0", VLOOKUP(Q2066,PERSONAL,2,FALSE))</f>
        <v>83235763</v>
      </c>
      <c r="S2066" t="str">
        <v>DIRECTO</v>
      </c>
      <c r="T2066">
        <v>0.3333333333333333</v>
      </c>
      <c r="U2066">
        <v>0.5</v>
      </c>
      <c r="V2066">
        <f>IF(ISBLANK(T2066 ),"0",U2066-T2066)</f>
        <v>0.16666666666666669</v>
      </c>
      <c r="W2066">
        <v>2</v>
      </c>
      <c r="X2066">
        <f>NETWORKDAYS(K2066,L2065)</f>
        <v>2</v>
      </c>
      <c r="Y2066" t="str">
        <f>IF(X2066&lt;=2,"CUMPLE","NO CUMPLE")</f>
        <v>CUMPLE</v>
      </c>
    </row>
    <row r="2067" xml:space="preserve">
      <c r="A2067">
        <v>13069307</v>
      </c>
      <c r="B2067" t="str">
        <v>REQUEST</v>
      </c>
      <c r="C2067" t="str">
        <v>CERRADO</v>
      </c>
      <c r="D2067" t="str">
        <v>LINEAL DE CAJAS</v>
      </c>
      <c r="E2067" t="str">
        <v>POS</v>
      </c>
      <c r="F2067" t="str">
        <v>TECLADO</v>
      </c>
      <c r="G2067" t="str">
        <v>WINCOR</v>
      </c>
      <c r="H2067"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ADM CENTRAL_x000d_
Servicio: Tiendas &amp; Centros de Distribucion_x000d_
Telefono: 3174356868_x000d_
Anexo: 7130409_x000d_
Descripcion: Se solicita revision de la POS 06 de linea de Cajas; se bloquea constantemente; causando que no se pueda realizar registros; al validar la novedad se confirma fallas en el cable del Teclado de la POS_x000d_
Numero de caja pos: 06</v>
      </c>
      <c r="I2067" t="str">
        <v>Buena tarde Jefe su autorizacion para envio dle tecnico la parte ya se encuentra en tienda.</v>
      </c>
      <c r="J2067" t="str">
        <v>Se realiza cambio de teclado de la pos 6. Se realizan pruebas y funciona correctamente</v>
      </c>
      <c r="K2067">
        <v>44971</v>
      </c>
      <c r="L2067">
        <v>44971</v>
      </c>
      <c r="M2067" t="str">
        <f>TEXT(L2067,"DDDDDDD")</f>
        <v>martes</v>
      </c>
      <c r="N2067" t="str">
        <v>J036 JUMBO POPAYAN CAMPANARIO</v>
      </c>
      <c r="O2067" t="str">
        <v>POPAYAN</v>
      </c>
      <c r="P2067" t="str">
        <f>IF(ISBLANK(O2067),"0",(VLOOKUP(O2067,REGION,2,FALSE)))</f>
        <v>OCCIDENTE</v>
      </c>
      <c r="Q2067" t="str">
        <v>DANIEL FERNANDO PAREDES ARTEAGA</v>
      </c>
      <c r="R2067">
        <f>IF(ISBLANK(Q2067),"0", VLOOKUP(Q2067,PERSONAL,2,FALSE))</f>
        <v>10301691</v>
      </c>
      <c r="S2067" t="str">
        <v>DIRECTO</v>
      </c>
      <c r="T2067">
        <v>0.5902777777777778</v>
      </c>
      <c r="U2067">
        <v>0.625</v>
      </c>
      <c r="V2067">
        <f>IF(ISBLANK(T2067 ),"0",U2067-T2067)</f>
        <v>0.03472222222222221</v>
      </c>
      <c r="W2067">
        <v>1</v>
      </c>
      <c r="X2067">
        <f>NETWORKDAYS(K2067,L2066)</f>
        <v>1</v>
      </c>
      <c r="Y2067" t="str">
        <f>IF(X2067&lt;=2,"CUMPLE","NO CUMPLE")</f>
        <v>CUMPLE</v>
      </c>
    </row>
    <row r="2068">
      <c r="A2068" t="str">
        <v>PROACTIVA</v>
      </c>
      <c r="B2068" t="str">
        <v>PROACTIVA</v>
      </c>
      <c r="C2068" t="str">
        <v>CERRADO</v>
      </c>
      <c r="D2068" t="str">
        <v>TIENDA</v>
      </c>
      <c r="E2068" t="str">
        <v>PROACTIVA</v>
      </c>
      <c r="F2068" t="str">
        <v>PROACTIVA</v>
      </c>
      <c r="G2068" t="str">
        <v>PROACTIVA</v>
      </c>
      <c r="H2068" t="str">
        <v>Se solicita realizar visita proactiva</v>
      </c>
      <c r="I2068" t="str">
        <v>Se solicita realizar visita proactiva</v>
      </c>
      <c r="J2068" t="str">
        <v>Se realiza visita proactiva a tienda. Se hace recorrido por las diferentes áreas de la tienda para identificar novedades. Se revisa líneal de cajas; balanzas; verificadores de precios y PDA. Se soluciona problema de conexión de POS a red y se realiza instalación de aplicativo 4-72 en un equipo. No se encuentran más novedades</v>
      </c>
      <c r="K2068">
        <v>44971</v>
      </c>
      <c r="L2068">
        <v>44971</v>
      </c>
      <c r="M2068" t="str">
        <f>TEXT(L2068,"DDDDDDD")</f>
        <v>martes</v>
      </c>
      <c r="N2068" t="str">
        <v>J185 JUMBO YOPAL</v>
      </c>
      <c r="O2068" t="str">
        <v>YOPAL</v>
      </c>
      <c r="P2068" t="str">
        <f>IF(ISBLANK(O2068),"0",(VLOOKUP(O2068,REGION,2,FALSE)))</f>
        <v>ORIENTE</v>
      </c>
      <c r="Q2068" t="str">
        <v>PABLO ANDRES BALANTA GOMEZ</v>
      </c>
      <c r="R2068">
        <f>IF(ISBLANK(Q2068),"0", VLOOKUP(Q2068,PERSONAL,2,FALSE))</f>
        <v>1111739227</v>
      </c>
      <c r="S2068" t="str">
        <v>DIRECTO</v>
      </c>
      <c r="T2068">
        <v>0.375</v>
      </c>
      <c r="U2068">
        <v>0.4583333333333333</v>
      </c>
      <c r="V2068">
        <f>IF(ISBLANK(T2068 ),"0",U2068-T2068)</f>
        <v>0.08333333333333331</v>
      </c>
      <c r="W2068">
        <v>1</v>
      </c>
      <c r="X2068">
        <f>NETWORKDAYS(K2068,L2067)</f>
        <v>1</v>
      </c>
      <c r="Y2068" t="str">
        <f>IF(X2068&lt;=2,"CUMPLE","NO CUMPLE")</f>
        <v>CUMPLE</v>
      </c>
    </row>
    <row r="2069" xml:space="preserve">
      <c r="A2069">
        <v>13079633</v>
      </c>
      <c r="B2069" t="str">
        <v>INCIDENT</v>
      </c>
      <c r="C2069" t="str">
        <v>CERRADO</v>
      </c>
      <c r="D2069" t="str">
        <v>LINEAL DE CAJAS</v>
      </c>
      <c r="E2069" t="str">
        <v>POS</v>
      </c>
      <c r="F2069" t="str">
        <v>POS</v>
      </c>
      <c r="G2069" t="str">
        <v>WINCOR</v>
      </c>
      <c r="H2069" t="str" xml:space="preserve">
        <v xml:space="preserve">Datos usuario_x000d_
Nombre: Blanca Patricia Sarmiento Cogollo_x000d_
Correo: Bpscogol@cencosud.corp_x000d_
Usuario AD: Bpscogol_x000d_
Pais: Colombia_x000d_
Ubicacion: M040 METRO RIOHACHA_x000d_
Zona: Colombia Costa_x000d_
Unidad de Negocio: METRO_x000d_
Servicio: Tiendas &amp; Centros de Distribucion_x000d_
Telefono: 3008106702_x000d_
Anexo: 7289670_x000d_
Descripcion: Hola muy buenas tardes; Dios les bendiga. Espero que se encuentren muy bien._x000d_
Lo siguiente es para manifestarle que estamos presentando inconvenientes con la pos#9 esta teniendo una demora de aproximadamente 20 minutos cuando pasan el articulo. Le agradecemos de antemano. Sin mas. Blanca._x000d_
Numero de inventario si se tiene: No tengo._x000d_
Numero de caja: #9</v>
      </c>
      <c r="I2069" t="str">
        <v>Se Solicita Visita del Tecnico de Isit a la Tienda Metro Riohacha para validar fisicamente la POS ya que presenta mucha lentitud.</v>
      </c>
      <c r="J2069" t="str">
        <v>Se llega a sitio; se valida falla de POS #6 se encuentra lenta; se procede a realizar mantenimiento preventivo y correctivo; se realiza una limpieza exhaustiva; se validan conexiones fisicas; conexión de red; se realiza limpieza del escaner; y se valida funcionamiento del sistema operativo se realizan varias pruebas con la jefe de lineal de caja y se valida que todo quede operativo. POS#6 Operativa.</v>
      </c>
      <c r="K2069">
        <v>44971</v>
      </c>
      <c r="L2069">
        <v>44972</v>
      </c>
      <c r="M2069" t="str">
        <f>TEXT(L2069,"DDDDDDD")</f>
        <v>miércoles</v>
      </c>
      <c r="N2069" t="str">
        <v>M040 METRO RIOHACHA</v>
      </c>
      <c r="O2069" t="str">
        <v>RIOHACHA</v>
      </c>
      <c r="P2069" t="str">
        <f>IF(ISBLANK(O2069),"0",(VLOOKUP(O2069,REGION,2,FALSE)))</f>
        <v>COSTA</v>
      </c>
      <c r="Q2069" t="str">
        <v>EDUAR ENRIQUE MARTELO SIERRA</v>
      </c>
      <c r="R2069">
        <f>IF(ISBLANK(Q2069),"0", VLOOKUP(Q2069,PERSONAL,2,FALSE))</f>
        <v>1065631435</v>
      </c>
      <c r="S2069" t="str">
        <v>DIRECTO</v>
      </c>
      <c r="T2069">
        <v>0.4722222222222222</v>
      </c>
      <c r="U2069">
        <v>0.5416666666666666</v>
      </c>
      <c r="V2069">
        <f>IF(ISBLANK(T2069 ),"0",U2069-T2069)</f>
        <v>0.06944444444444442</v>
      </c>
      <c r="W2069">
        <v>1</v>
      </c>
      <c r="X2069">
        <f>NETWORKDAYS(K2069,L2068)</f>
        <v>1</v>
      </c>
      <c r="Y2069" t="str">
        <f>IF(X2069&lt;=2,"CUMPLE","NO CUMPLE")</f>
        <v>CUMPLE</v>
      </c>
    </row>
    <row r="2070" xml:space="preserve">
      <c r="A2070">
        <v>13079666</v>
      </c>
      <c r="B2070" t="str">
        <v>REQUEST</v>
      </c>
      <c r="C2070" t="str">
        <v>CERRADO</v>
      </c>
      <c r="D2070" t="str">
        <v>DIRECCION</v>
      </c>
      <c r="E2070" t="str">
        <v>CPU</v>
      </c>
      <c r="F2070" t="str">
        <v>CPU</v>
      </c>
      <c r="G2070" t="str">
        <v>LENOVO</v>
      </c>
      <c r="H2070"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JUMBO_x000d_
Servicio: Sistemas_x000d_
Telefono: 3176592835_x000d_
Anexo: 7860403_x000d_
Descripcion: Buen Dia_x000d_
Favor nos ayudan con la Visita del Tecnico de Isit para realizar el desmonte del Equipo de Sistemas y el de Direccion; Empacarlos y dejarlos Listo para enviar al CRC._x000d_
Saludes_x000d_
Indicar la ubicacion del computador en la tienda o sede: M040 Metro Riohacha_x000d_
</v>
      </c>
      <c r="I2070" t="str">
        <v>Favor nos ayudan con el Tecnico de isit a la tienda Metro Riohacha para realizar lo solicitado</v>
      </c>
      <c r="J2070" t="str">
        <v>Se llega a sitio; se valida con el señor Alvaro Martínez los equipos a retirar; informa retirar equipo de sistemas y el de dirección; se procede a desconectar y retirar equipos; se realiza empacado equipos y se dejan marcados para su traslado</v>
      </c>
      <c r="K2070">
        <v>44971</v>
      </c>
      <c r="L2070">
        <v>44972</v>
      </c>
      <c r="M2070" t="str">
        <f>TEXT(L2070,"DDDDDDD")</f>
        <v>miércoles</v>
      </c>
      <c r="N2070" t="str">
        <v>M040 METRO RIOHACHA</v>
      </c>
      <c r="O2070" t="str">
        <v>RIOHACHA</v>
      </c>
      <c r="P2070" t="str">
        <f>IF(ISBLANK(O2070),"0",(VLOOKUP(O2070,REGION,2,FALSE)))</f>
        <v>COSTA</v>
      </c>
      <c r="Q2070" t="str">
        <v>EDUAR ENRIQUE MARTELO SIERRA</v>
      </c>
      <c r="R2070">
        <f>IF(ISBLANK(Q2070),"0", VLOOKUP(Q2070,PERSONAL,2,FALSE))</f>
        <v>1065631435</v>
      </c>
      <c r="S2070" t="str">
        <v>DIRECTO</v>
      </c>
      <c r="T2070">
        <v>0.3541666666666667</v>
      </c>
      <c r="U2070">
        <v>0.3958333333333333</v>
      </c>
      <c r="V2070">
        <f>IF(ISBLANK(T2070 ),"0",U2070-T2070)</f>
        <v>0.04166666666666663</v>
      </c>
      <c r="W2070">
        <v>1</v>
      </c>
      <c r="X2070">
        <f>NETWORKDAYS(K2070,L2069)</f>
        <v>2</v>
      </c>
      <c r="Y2070" t="str">
        <f>IF(X2070&lt;=2,"CUMPLE","NO CUMPLE")</f>
        <v>CUMPLE</v>
      </c>
    </row>
    <row r="2071" xml:space="preserve">
      <c r="A2071">
        <v>13079740</v>
      </c>
      <c r="B2071" t="str">
        <v>REQUEST</v>
      </c>
      <c r="C2071" t="str">
        <v>CERRADO</v>
      </c>
      <c r="D2071" t="str">
        <v>LINEAL DE CAJAS</v>
      </c>
      <c r="E2071" t="str">
        <v>POS</v>
      </c>
      <c r="F2071" t="str">
        <v>POS</v>
      </c>
      <c r="G2071" t="str">
        <v>WINCOR</v>
      </c>
      <c r="H2071" t="str" xml:space="preserve">
        <v xml:space="preserve">Datos usuario_x000d_
Nombre: Blanca Patricia Sarmiento Cogollo_x000d_
Correo: Bpscogol@cencosud.corp_x000d_
Usuario AD: Bpscogol_x000d_
Pais: Colombia_x000d_
Ubicacion: M040 METRO RIOHACHA_x000d_
Zona: Colombia Costa_x000d_
Unidad de Negocio: METRO_x000d_
Servicio: Tiendas &amp; Centros de Distribucion_x000d_
Telefono: 3008106702_x000d_
Anexo: 7289670_x000d_
Descripcion: Hola muy buenas tardes. Dios les bendiga; espero que se encuentren muy bien. Lo siguiente es para que tengan conocimiento y nos brinden su ayuda ;ya que la pos#6 cada vez que pasan un articulo demora un lapso aproximado de 20 minutos en cada articulo que se escanea generando molestias en los clientes. Les agradecemos de todo corazon. Sin mas. Blanca Sarmiento._x000d_
Numero de inventario: Carecemos de esta informacion en este momento. Tienda Metro 40.</v>
      </c>
      <c r="I2071" t="str">
        <v>Se Solicita la Visita del tecnico de Isit a la Tienda Metro Riohacha para realizar la validacion de la POS #6 la cual presenta mucha lentitud</v>
      </c>
      <c r="J2071" t="str">
        <v>Se llega a sitio; se inspecciona pos #7 y se valida que no enciende; se realizan las respectivas mediciones; y se encuentra fuente dañada. Se procede a informar al señor Alvaro Martínez el cual indica tomar una fuente ubicada en el área de electro. Se retira fuente dañada y se instala fuente nueva; se incia equipo y se proceden con pruebas y se valida que todo quede operativo. POS operativa</v>
      </c>
      <c r="K2071">
        <v>44971</v>
      </c>
      <c r="L2071">
        <v>44972</v>
      </c>
      <c r="M2071" t="str">
        <f>TEXT(L2071,"DDDDDDD")</f>
        <v>miércoles</v>
      </c>
      <c r="N2071" t="str">
        <v>M040 METRO RIOHACHA</v>
      </c>
      <c r="O2071" t="str">
        <v>RIOHACHA</v>
      </c>
      <c r="P2071" t="str">
        <f>IF(ISBLANK(O2071),"0",(VLOOKUP(O2071,REGION,2,FALSE)))</f>
        <v>COSTA</v>
      </c>
      <c r="Q2071" t="str">
        <v>EDUAR ENRIQUE MARTELO SIERRA</v>
      </c>
      <c r="R2071">
        <f>IF(ISBLANK(Q2071),"0", VLOOKUP(Q2071,PERSONAL,2,FALSE))</f>
        <v>1065631435</v>
      </c>
      <c r="S2071" t="str">
        <v>DIRECTO</v>
      </c>
      <c r="T2071">
        <v>0.3958333333333333</v>
      </c>
      <c r="U2071">
        <v>0.4722222222222222</v>
      </c>
      <c r="V2071">
        <f>IF(ISBLANK(T2071 ),"0",U2071-T2071)</f>
        <v>0.0763888888888889</v>
      </c>
      <c r="W2071">
        <v>1</v>
      </c>
      <c r="X2071">
        <f>NETWORKDAYS(K2071,L2070)</f>
        <v>2</v>
      </c>
      <c r="Y2071" t="str">
        <f>IF(X2071&lt;=2,"CUMPLE","NO CUMPLE")</f>
        <v>CUMPLE</v>
      </c>
    </row>
    <row r="2072" xml:space="preserve">
      <c r="A2072">
        <v>13081445</v>
      </c>
      <c r="B2072" t="str">
        <v>REQUEST</v>
      </c>
      <c r="C2072" t="str">
        <v>CERRADO</v>
      </c>
      <c r="D2072" t="str">
        <v>DIRECCION</v>
      </c>
      <c r="E2072" t="str">
        <v>CPU</v>
      </c>
      <c r="F2072" t="str">
        <v>CPU</v>
      </c>
      <c r="G2072" t="str">
        <v>LENOVO</v>
      </c>
      <c r="H2072"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METRO_x000d_
Servicio: Tiendas &amp; Centros de Distribucion_x000d_
Telefono: 3145413722_x000d_
Anexo: 7830101_x000d_
Descripcion: Buenos dias; solicito me colaboren con el pc de E-learning que el dia de hoy presenta un mensaje de lenovo en la pantalla; y no permite hacer ningun tipo de trabajo en el. Serias MJOFNN3L_x000d_
Indicar la ubicacion del computador en la tienda o sede: Oficinas metro monteria</v>
      </c>
      <c r="I2072" t="str">
        <v>se trasfiere para su validacion</v>
      </c>
      <c r="J2072" t="str">
        <v>Se realiza realiza validacion del  PC que se encuentra operativo sin fallas;  se realiza varias pruebas exitosamente.</v>
      </c>
      <c r="K2072">
        <v>44971</v>
      </c>
      <c r="L2072">
        <v>44972</v>
      </c>
      <c r="M2072" t="str">
        <f>TEXT(L2072,"DDDDDDD")</f>
        <v>miércoles</v>
      </c>
      <c r="N2072" t="str">
        <v>M085 METRO MONTERIA</v>
      </c>
      <c r="O2072" t="str">
        <v>MONTERIA</v>
      </c>
      <c r="P2072" t="str">
        <f>IF(ISBLANK(O2072),"0",(VLOOKUP(O2072,REGION,2,FALSE)))</f>
        <v>COSTA</v>
      </c>
      <c r="Q2072" t="str">
        <v>IVÁN DARÍO MAESTRE MORENO</v>
      </c>
      <c r="R2072">
        <f>IF(ISBLANK(Q2072),"0", VLOOKUP(Q2072,PERSONAL,2,FALSE))</f>
        <v>15647922</v>
      </c>
      <c r="S2072" t="str">
        <v>DIRECTO</v>
      </c>
      <c r="T2072">
        <v>0.3333333333333333</v>
      </c>
      <c r="U2072">
        <v>0.3402777777777778</v>
      </c>
      <c r="V2072">
        <f>IF(ISBLANK(T2072 ),"0",U2072-T2072)</f>
        <v>0.006944444444444475</v>
      </c>
      <c r="W2072">
        <v>0</v>
      </c>
      <c r="X2072">
        <f>NETWORKDAYS(K2072,L2071)</f>
        <v>2</v>
      </c>
      <c r="Y2072" t="str">
        <f>IF(X2072&lt;=2,"CUMPLE","NO CUMPLE")</f>
        <v>CUMPLE</v>
      </c>
    </row>
    <row r="2073" xml:space="preserve">
      <c r="A2073">
        <v>13093314</v>
      </c>
      <c r="B2073" t="str">
        <v>REQUEST</v>
      </c>
      <c r="C2073" t="str">
        <v>CERRADO</v>
      </c>
      <c r="D2073" t="str">
        <v>CARNES</v>
      </c>
      <c r="E2073" t="str">
        <v>BALANZA</v>
      </c>
      <c r="F2073" t="str">
        <v>COLGANTE</v>
      </c>
      <c r="G2073" t="str">
        <v>METTLER</v>
      </c>
      <c r="H2073"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RETAIL FINANCIERO_x000d_
Servicio: Retail Financiero_x000d_
Telefono: 3135200127_x000d_
Anexo: 405_x000d_
Descripcion: bascula en area de carnes salen etiquetas continuas continuas favor se requiere intervencion._x000d_
_x000d_
gracias_x000d_
Area donde su ubica la balanza: carnes</v>
      </c>
      <c r="I2073" t="str">
        <v>Favor nos ayudan con personal en sitio para validacion de balanzas</v>
      </c>
      <c r="J2073" t="str">
        <v>Balanza de mesa presenta falla en la impresión de tickets; arroja más tickets de los solicitados. Se procede a realizar configuración y ajuste de sensores en balanza de mesa en el área de carnes; se realiza limpieza de sensor. Se valida realizando pruebas con el usuario a satisfacción. Se deja equipo tipo balanza operativo.</v>
      </c>
      <c r="K2073">
        <v>44971</v>
      </c>
      <c r="L2073">
        <v>44972</v>
      </c>
      <c r="M2073" t="str">
        <f>TEXT(L2073,"DDDDDDD")</f>
        <v>miércoles</v>
      </c>
      <c r="N2073" t="str">
        <v>J045 JUMBO AV.DEL FERROCARRIL SANTA MARTA</v>
      </c>
      <c r="O2073" t="str">
        <v>SANTA MARTA</v>
      </c>
      <c r="P2073" t="str">
        <f>IF(ISBLANK(O2073),"0",(VLOOKUP(O2073,REGION,2,FALSE)))</f>
        <v>COSTA</v>
      </c>
      <c r="Q2073" t="str">
        <v>ENRIQUE RAFAEL PONZON ORTEGA</v>
      </c>
      <c r="R2073">
        <f>IF(ISBLANK(Q2073),"0", VLOOKUP(Q2073,PERSONAL,2,FALSE))</f>
        <v>1082888515</v>
      </c>
      <c r="S2073" t="str">
        <v>DIRECTO</v>
      </c>
      <c r="T2073">
        <v>0.3402777777777778</v>
      </c>
      <c r="U2073">
        <v>0.3680555555555556</v>
      </c>
      <c r="V2073">
        <f>IF(ISBLANK(T2073 ),"0",U2073-T2073)</f>
        <v>0.02777777777777779</v>
      </c>
      <c r="W2073">
        <v>1</v>
      </c>
      <c r="X2073">
        <f>NETWORKDAYS(K2073,L2072)</f>
        <v>2</v>
      </c>
      <c r="Y2073" t="str">
        <f>IF(X2073&lt;=2,"CUMPLE","NO CUMPLE")</f>
        <v>CUMPLE</v>
      </c>
    </row>
    <row r="2074" xml:space="preserve">
      <c r="A2074">
        <v>13094887</v>
      </c>
      <c r="B2074" t="str">
        <v>INCIDENT</v>
      </c>
      <c r="C2074" t="str">
        <v>CERRADO</v>
      </c>
      <c r="D2074" t="str">
        <v>TIENDA</v>
      </c>
      <c r="E2074" t="str">
        <v>PDA</v>
      </c>
      <c r="F2074" t="str">
        <v>PDA</v>
      </c>
      <c r="G2074" t="str">
        <v>HONEYWELL</v>
      </c>
      <c r="H2074" t="str" xml:space="preserve">
        <v xml:space="preserve">Datos usuario_x000d_
Nombre: Yenifer Posada Viloria_x000d_
Correo: yenifer.posadaviloria@cencosud.com.co_x000d_
Usuario AD: YEPosadaV_x000d_
Pais: Colombia_x000d_
Ubicacion: M085 METRO MONTERIA_x000d_
Zona: Colombia Costa_x000d_
Unidad de Negocio: METRO_x000d_
Servicio: Tiendas &amp; Centros de Distribucion_x000d_
Telefono: 3017176241_x000d_
Anexo: null_x000d_
Descripcion: falla en PDA se desconfigurada. S/ 19086B8277_x000d_
Seccion de la tienda en donde se ubica la PDT o usuario: Seguridad_x000d_
</v>
      </c>
      <c r="I2074" t="str" xml:space="preserve">
        <v xml:space="preserve">Transfer Assignee from '' to 'Espinosa Rodriguez; Jamir Leandro '_x000d_
Transfer Group from 'Soporte_Onsite_REG_Costa_SM Colombia' to 'Soporte_Onsite_REG_Remoto_SM Colombia</v>
      </c>
      <c r="J2074" t="str">
        <v>Se realiza una validación del PDA que se encuentra descofigurada por tal motivo se procede a realizar la configuración de la pda para dejarla operativa sin novedades; se procede a realizar las pruebas con el usuario exitosamente.</v>
      </c>
      <c r="K2074">
        <v>44972</v>
      </c>
      <c r="L2074">
        <v>44972</v>
      </c>
      <c r="M2074" t="str">
        <f>TEXT(L2074,"DDDDDDD")</f>
        <v>miércoles</v>
      </c>
      <c r="N2074" t="str">
        <v>M085 METRO MONTERIA</v>
      </c>
      <c r="O2074" t="str">
        <v>MONTERIA</v>
      </c>
      <c r="P2074" t="str">
        <f>IF(ISBLANK(O2074),"0",(VLOOKUP(O2074,REGION,2,FALSE)))</f>
        <v>COSTA</v>
      </c>
      <c r="Q2074" t="str">
        <v>IVÁN DARÍO MAESTRE MORENO</v>
      </c>
      <c r="R2074">
        <f>IF(ISBLANK(Q2074),"0", VLOOKUP(Q2074,PERSONAL,2,FALSE))</f>
        <v>15647922</v>
      </c>
      <c r="S2074" t="str">
        <v>DIRECTO</v>
      </c>
      <c r="T2074">
        <v>0.375</v>
      </c>
      <c r="U2074">
        <v>0.4583333333333333</v>
      </c>
      <c r="V2074">
        <f>IF(ISBLANK(T2074 ),"0",U2074-T2074)</f>
        <v>0.08333333333333331</v>
      </c>
      <c r="W2074">
        <v>1</v>
      </c>
      <c r="X2074">
        <f>NETWORKDAYS(K2074,L2073)</f>
        <v>1</v>
      </c>
      <c r="Y2074" t="str">
        <f>IF(X2074&lt;=2,"CUMPLE","NO CUMPLE")</f>
        <v>CUMPLE</v>
      </c>
    </row>
    <row r="2075" xml:space="preserve">
      <c r="A2075">
        <v>13092453</v>
      </c>
      <c r="B2075" t="str">
        <v>INCIDENT</v>
      </c>
      <c r="C2075" t="str">
        <v>CERRADO</v>
      </c>
      <c r="D2075" t="str">
        <v>DECORACION</v>
      </c>
      <c r="E2075" t="str">
        <v>CPU</v>
      </c>
      <c r="F2075" t="str">
        <v>CPU</v>
      </c>
      <c r="G2075" t="str">
        <v>LENOVO</v>
      </c>
      <c r="H2075" t="str" xml:space="preserve">
        <v xml:space="preserve">Datos usuario_x000d_
Nombre: Jhonny Alejandro Quiroz Salazar_x000d_
Correo: Jhonny.Quiroz@cencosud.com.co_x000d_
Usuario AD: JAQuiroz_x000d_
Pais: Colombia_x000d_
Ubicacion: J036 JUMBO POPAYAN CAMPANARIO_x000d_
Zona: Colombia Occidente_x000d_
Unidad de Negocio: JUMBO_x000d_
Servicio: Tiendas &amp; Centros de Distribucion_x000d_
Telefono: 3162659373_x000d_
Anexo: 8308000_x000d_
Descripcion: Falla en ejecucion del programa Corel Draw no funciona sale un error y no de abrir ningun archivo_x000d_
Indicar ubicacion del Equipo en tienda o oficinas: Oficina comercial</v>
      </c>
      <c r="I2075" t="str">
        <v>Jefe Buen dia por favor su ayuda para envio del tecnico para revision del corel Gracias</v>
      </c>
      <c r="J2075" t="str">
        <v>El programa Corel de decoración no permite su operación con normalidad.  Se ingresa con el perfil administrador y se realiza la reparación del programa; se realizan pruebas en el perfil del usuario pero persiste la falla. Se procede a reperfilar el usuario; se salva la información necesaria; se ingresa de nuevo al perfil administrador y se elimina la configuración del usuario y su registro. Se reincia equipo y se ingresa nuevamente con el perfil del usuario y con el nuevo perfil carga el Corel y opera con normalidad. Se copia información y se deja aplicaciones configuradas de manera correcta</v>
      </c>
      <c r="K2075">
        <v>44972</v>
      </c>
      <c r="L2075">
        <v>44973</v>
      </c>
      <c r="M2075" t="str">
        <f>TEXT(L2075,"DDDDDDD")</f>
        <v>jueves</v>
      </c>
      <c r="N2075" t="str">
        <v>J036 JUMBO POPAYAN CAMPANARIO</v>
      </c>
      <c r="O2075" t="str">
        <v>POPAYAN</v>
      </c>
      <c r="P2075" t="str">
        <f>IF(ISBLANK(O2075),"0",(VLOOKUP(O2075,REGION,2,FALSE)))</f>
        <v>OCCIDENTE</v>
      </c>
      <c r="Q2075" t="str">
        <v>DANIEL FERNANDO PAREDES ARTEAGA</v>
      </c>
      <c r="R2075">
        <f>IF(ISBLANK(Q2075),"0", VLOOKUP(Q2075,PERSONAL,2,FALSE))</f>
        <v>10301691</v>
      </c>
      <c r="S2075" t="str">
        <v>DIRECTO</v>
      </c>
      <c r="T2075">
        <v>0.3402777777777778</v>
      </c>
      <c r="U2075">
        <v>0.4097222222222222</v>
      </c>
      <c r="V2075">
        <f>IF(ISBLANK(T2075 ),"0",U2075-T2075)</f>
        <v>0.06944444444444442</v>
      </c>
      <c r="W2075">
        <v>1</v>
      </c>
      <c r="X2075">
        <f>NETWORKDAYS(K2075,L2074)</f>
        <v>1</v>
      </c>
      <c r="Y2075" t="str">
        <f>IF(X2075&lt;=2,"CUMPLE","NO CUMPLE")</f>
        <v>CUMPLE</v>
      </c>
    </row>
    <row r="2076" xml:space="preserve">
      <c r="A2076">
        <v>13095063</v>
      </c>
      <c r="B2076" t="str">
        <v>REQUEST</v>
      </c>
      <c r="C2076" t="str">
        <v>CERRADO</v>
      </c>
      <c r="D2076" t="str">
        <v>TIENDA</v>
      </c>
      <c r="E2076" t="str">
        <v>RELOJ</v>
      </c>
      <c r="F2076" t="str">
        <v>BIOMETRICO</v>
      </c>
      <c r="G2076" t="str">
        <v>SUPREMA</v>
      </c>
      <c r="H2076"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ADM CENTRAL_x000d_
Servicio: Tiendas &amp; Centros de Distribucion_x000d_
Telefono: 3046553535_x000d_
Anexo: 2885800_x000d_
Descripcion: Se solicita la instalacion del reloj biostation 2 que se encuentra en sistemas en el area de administracion Gracias</v>
      </c>
      <c r="I2076" t="str">
        <v>Jefe su autorizacion para envio del tecnico para instalacion de reloj en el area de administracion-Gracias</v>
      </c>
      <c r="J2076" t="str">
        <v>Reubicar los relojes biometricos y cambiar por el modelo más reciente que se encontraba en el área de Sistemas. Se desensambla el viejo de la pared y se retira la base para colocar la base del nuevo y  reubicar el reloj biometrico. Se desconecta el reloj que se encuentra en Sistemas para ubicar en la pared y conectar el punto de red para probar y que realice ping. se espera información de comunicación y se reubica el viejo reloj en el área de Sistemas para que realice la descarga de datos y tiempos del mismo. Desde el área de comunicaciones se espera confirmación; se realiza cambio de perfil y asignación de pin al usuario de Recursos Humanos. Se realiza pruebas OK</v>
      </c>
      <c r="K2076">
        <v>44972</v>
      </c>
      <c r="L2076">
        <v>44973</v>
      </c>
      <c r="M2076" t="str">
        <f>TEXT(L2076,"DDDDDDD")</f>
        <v>jueves</v>
      </c>
      <c r="N2076" t="str">
        <v>J036 JUMBO POPAYAN CAMPANARIO</v>
      </c>
      <c r="O2076" t="str">
        <v>POPAYAN</v>
      </c>
      <c r="P2076" t="str">
        <f>IF(ISBLANK(O2076),"0",(VLOOKUP(O2076,REGION,2,FALSE)))</f>
        <v>OCCIDENTE</v>
      </c>
      <c r="Q2076" t="str">
        <v>DANIEL FERNANDO PAREDES ARTEAGA</v>
      </c>
      <c r="R2076">
        <f>IF(ISBLANK(Q2076),"0", VLOOKUP(Q2076,PERSONAL,2,FALSE))</f>
        <v>10301691</v>
      </c>
      <c r="S2076" t="str">
        <v>DIRECTO</v>
      </c>
      <c r="T2076">
        <v>0.4236111111111111</v>
      </c>
      <c r="U2076">
        <v>0.5416666666666666</v>
      </c>
      <c r="V2076">
        <f>IF(ISBLANK(T2076 ),"0",U2076-T2076)</f>
        <v>0.11805555555555552</v>
      </c>
      <c r="W2076">
        <v>1</v>
      </c>
      <c r="X2076">
        <f>NETWORKDAYS(K2076,L2075)</f>
        <v>2</v>
      </c>
      <c r="Y2076" t="str">
        <f>IF(X2076&lt;=2,"CUMPLE","NO CUMPLE")</f>
        <v>CUMPLE</v>
      </c>
    </row>
    <row r="2077" xml:space="preserve">
      <c r="A2077">
        <v>13095076</v>
      </c>
      <c r="B2077" t="str">
        <v>INCIDENT</v>
      </c>
      <c r="C2077" t="str">
        <v>CERRADO</v>
      </c>
      <c r="D2077" t="str">
        <v>TIENDA</v>
      </c>
      <c r="E2077" t="str">
        <v>EQUIPAMIENTO</v>
      </c>
      <c r="F2077" t="str">
        <v>EQUIPAMIENTO</v>
      </c>
      <c r="G2077" t="str">
        <v>EQUIPAMIENTO</v>
      </c>
      <c r="H2077"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ADM CENTRAL_x000d_
Servicio: Tiendas &amp; Centros de Distribucion_x000d_
Telefono: 3046553535_x000d_
Anexo: 2885800_x000d_
Descripcion: Buen dia se solicita mantenimiento de los gabinetes de la tienda comunicarsse con Harold Gonzalez Para instrucciones-gracias_x000d_
</v>
      </c>
      <c r="I2077" t="str">
        <v>Jefe su autorizacion para envio del tecnico para mantenimiento d egabinetes-gracias</v>
      </c>
      <c r="J2077" t="str">
        <v>Se apoya a Soporte Cencosud Harold Gonzalez en la labor de limpieza; organización y ubicación de los lugares en donde se encuentran los gabinetes de red en la tienda; se verifica su limpieza y seriales de los equipos. Se envia la información y fotografias de evidencia del estado en que estaban y se dejan los gabienetes</v>
      </c>
      <c r="K2077">
        <v>44972</v>
      </c>
      <c r="L2077">
        <v>44973</v>
      </c>
      <c r="M2077" t="str">
        <f>TEXT(L2077,"DDDDDDD")</f>
        <v>jueves</v>
      </c>
      <c r="N2077" t="str">
        <v>J036 JUMBO POPAYAN CAMPANARIO</v>
      </c>
      <c r="O2077" t="str">
        <v>POPAYAN</v>
      </c>
      <c r="P2077" t="str">
        <f>IF(ISBLANK(O2077),"0",(VLOOKUP(O2077,REGION,2,FALSE)))</f>
        <v>OCCIDENTE</v>
      </c>
      <c r="Q2077" t="str">
        <v>DANIEL FERNANDO PAREDES ARTEAGA</v>
      </c>
      <c r="R2077">
        <f>IF(ISBLANK(Q2077),"0", VLOOKUP(Q2077,PERSONAL,2,FALSE))</f>
        <v>10301691</v>
      </c>
      <c r="S2077" t="str">
        <v>DIRECTO</v>
      </c>
      <c r="T2077">
        <v>0.5902777777777778</v>
      </c>
      <c r="U2077">
        <v>0.7291666666666666</v>
      </c>
      <c r="V2077">
        <f>IF(ISBLANK(T2077 ),"0",U2077-T2077)</f>
        <v>0.13888888888888884</v>
      </c>
      <c r="W2077">
        <v>2</v>
      </c>
      <c r="X2077">
        <f>NETWORKDAYS(K2077,L2076)</f>
        <v>2</v>
      </c>
      <c r="Y2077" t="str">
        <f>IF(X2077&lt;=2,"CUMPLE","NO CUMPLE")</f>
        <v>CUMPLE</v>
      </c>
    </row>
    <row r="2078" xml:space="preserve">
      <c r="A2078">
        <v>13092800</v>
      </c>
      <c r="B2078" t="str">
        <v>REQUEST</v>
      </c>
      <c r="C2078" t="str">
        <v>CERRADO</v>
      </c>
      <c r="D2078" t="str">
        <v>FRUVER</v>
      </c>
      <c r="E2078" t="str">
        <v>BALANZA</v>
      </c>
      <c r="F2078" t="str">
        <v>MESA</v>
      </c>
      <c r="G2078" t="str">
        <v>METTLER</v>
      </c>
      <c r="H2078" t="str" xml:space="preserve">
        <v xml:space="preserve">Datos usuario_x000d_
Nombre: Javier Ipuz Gonzalez_x000d_
Correo: Javier.Ipuz@cencosud.com.co_x000d_
Usuario AD: JIpuzG_x000d_
Pais: Colombia_x000d_
Ubicacion: M195 METRO SANTA LUCIA_x000d_
Zona: Colombia Bogota_x000d_
Unidad de Negocio: SHOPPING_x000d_
Servicio: Tiendas &amp; Centros de Distribucion_x000d_
Telefono: 3123967493_x000d_
Anexo: null_x000d_
Descripcion: buenas Noches_x000d_
me colaboran revisando la bascula de fruver la cual no deja imprimir las etiquetas porque al momento sale un mensaje indicando fuera de servicio anexo la ip: 10.132.092.048 quedo atento_x000d_
_x000d_
Gracias_x000d_
_x000d_
Indica la ubicacion de tu balanza en la tienda: fruver_x000d_
</v>
      </c>
      <c r="I2078" t="str" xml:space="preserve">
        <v xml:space="preserve">Solicito de su ayuda para autorizar esta llamada configuración e instalación balanza de mesa que llego a la tienda por continuidad operativa; realizar la correcta configuración con el paso a paso del manual enviado y garantizar que la balanza quede calibrada con las masas de calibración certificadas_x000d_
Balanza para instalación_x000d_
Tienda: M195 METRO SANTA LUCIA_x000d_
Equipo: BALANZA|MESA_x000d_
Marca: METTLER TOLEDO_x000d_
Modelo: BPLUS_x000d_
Serial: C209619349_x000d_
Balanza averiada_x000d_
Equipo: BALANZA|MESA_x000d_
Marca: METTLER TOLEDO_x000d_
Modelo: BPLUS_x000d_
Serial: B644221294_x000d_
DI-004922_x000d_
Ubicación: Fruver_x000d_
Contacto en tienda: Javier Ipuz 312 3967493</v>
      </c>
      <c r="J2078" t="str">
        <v>Se valida en sitio pero no ha llegado ninguna balanza para cambio. Por favor validar la entrega y asignar cuando se confirme que el equipo está en la tienda</v>
      </c>
      <c r="K2078">
        <v>44972</v>
      </c>
      <c r="L2078">
        <v>44973</v>
      </c>
      <c r="M2078" t="str">
        <f>TEXT(L2078,"DDDDDDD")</f>
        <v>jueves</v>
      </c>
      <c r="N2078" t="str">
        <v>M195 METRO SANTA LUCIA</v>
      </c>
      <c r="O2078" t="str">
        <v>NEIVA</v>
      </c>
      <c r="P2078" t="str">
        <f>IF(ISBLANK(O2078),"0",(VLOOKUP(O2078,REGION,2,FALSE)))</f>
        <v>OCCIDENTE</v>
      </c>
      <c r="Q2078" t="str">
        <v>BREINER MAURICIO CASTAÑEDA PUENTES</v>
      </c>
      <c r="R2078">
        <f>IF(ISBLANK(Q2078),"0", VLOOKUP(Q2078,PERSONAL,2,FALSE))</f>
        <v>83235763</v>
      </c>
      <c r="S2078" t="str">
        <v>DIRECTO</v>
      </c>
      <c r="T2078">
        <v>0.625</v>
      </c>
      <c r="U2078">
        <v>0.625</v>
      </c>
      <c r="V2078">
        <v>0</v>
      </c>
      <c r="W2078">
        <v>0</v>
      </c>
      <c r="X2078">
        <f>NETWORKDAYS(K2078,L2077)</f>
        <v>2</v>
      </c>
      <c r="Y2078" t="str">
        <f>IF(X2078&lt;=2,"CUMPLE","NO CUMPLE")</f>
        <v>CUMPLE</v>
      </c>
    </row>
    <row r="2079" xml:space="preserve">
      <c r="A2079">
        <v>13094873</v>
      </c>
      <c r="B2079" t="str">
        <v>REQUEST</v>
      </c>
      <c r="C2079" t="str">
        <v>CERRADO</v>
      </c>
      <c r="D2079" t="str">
        <v>DIRECCION</v>
      </c>
      <c r="E2079" t="str">
        <v>CPU</v>
      </c>
      <c r="F2079" t="str">
        <v>CPU</v>
      </c>
      <c r="G2079" t="str">
        <v>LENOVO</v>
      </c>
      <c r="H2079" t="str" xml:space="preserve">
        <v xml:space="preserve">Datos usuario_x000d_
Nombre: Jaime Andres Diaz Diaz_x000d_
Correo: JaimeAndres.Diaz@cencosud.com.co_x000d_
Usuario AD: JADiazD_x000d_
Pais: Colombia_x000d_
Ubicacion: M195 METRO SANTA LUCIA_x000d_
Zona: Colombia Bogota_x000d_
Unidad de Negocio: ADM CENTRAL_x000d_
Servicio: Administracion Central_x000d_
Telefono: 3176406586_x000d_
Anexo: null_x000d_
Descripcion: Buenos dias: Solicito de su colaboracion de portatil para el gerente de la tienda por renovacion tecnologica_x000d_
AREA EN DONDE SE UBICA EL EQUIPO : Direccion</v>
      </c>
      <c r="I2079" t="str" xml:space="preserve">
        <v xml:space="preserve">Solicito de su ayuda para configuración y asignación de portátil nuevo para el gerente de la tienda; el activo esta en custodia de la asistente de dirección_x000d_
Tener en cuenta que el portátil ingreso por a la red por cable de red y wlan11 y dejar el mismo hos_x000d_
Tienda: M195 Santa Lucia Neiva_x000d_
Equipo: NOTEBOOK|STANDARD_x000d_
Marca: HEWLETT PACKARD_x000d_
Modelo: HP 240 G8_x000d_
Serial: 5CG241798B_x000d_
Contacto en tienda: Jaime Andres Diaz 316 6924763</v>
      </c>
      <c r="J2079" t="str">
        <v>Se realiza configuración y registro en dominio de cencosud computador portátil HP 240 G8 con S/N 5CG241798B para el gerente de la tienda; se deja el equipo con aplicaciones instaladas; con impresora en red y en dominio completamente operativo y se le hace entrega a gerente de la tienda con sus accesorios cargador y auriculares.</v>
      </c>
      <c r="K2079">
        <v>44972</v>
      </c>
      <c r="L2079">
        <v>44973</v>
      </c>
      <c r="M2079" t="str">
        <f>TEXT(L2079,"DDDDDDD")</f>
        <v>jueves</v>
      </c>
      <c r="N2079" t="str">
        <v>M195 METRO SANTA LUCIA</v>
      </c>
      <c r="O2079" t="str">
        <v>NEIVA</v>
      </c>
      <c r="P2079" t="str">
        <f>IF(ISBLANK(O2079),"0",(VLOOKUP(O2079,REGION,2,FALSE)))</f>
        <v>OCCIDENTE</v>
      </c>
      <c r="Q2079" t="str">
        <v>BREINER MAURICIO CASTAÑEDA PUENTES</v>
      </c>
      <c r="R2079">
        <f>IF(ISBLANK(Q2079),"0", VLOOKUP(Q2079,PERSONAL,2,FALSE))</f>
        <v>83235763</v>
      </c>
      <c r="S2079" t="str">
        <v>DIRECTO</v>
      </c>
      <c r="T2079">
        <v>0.375</v>
      </c>
      <c r="U2079">
        <v>0.625</v>
      </c>
      <c r="V2079">
        <f>IF(ISBLANK(T2079 ),"0",U2079-T2079)</f>
        <v>0.25</v>
      </c>
      <c r="W2079">
        <v>3</v>
      </c>
      <c r="X2079">
        <f>NETWORKDAYS(K2079,L2078)</f>
        <v>2</v>
      </c>
      <c r="Y2079" t="str">
        <f>IF(X2079&lt;=2,"CUMPLE","NO CUMPLE")</f>
        <v>CUMPLE</v>
      </c>
    </row>
    <row r="2080" xml:space="preserve">
      <c r="A2080">
        <v>13089276</v>
      </c>
      <c r="B2080" t="str">
        <v>SIMEL</v>
      </c>
      <c r="C2080" t="str">
        <v>CERRADO</v>
      </c>
      <c r="D2080" t="str">
        <v>LINEAL DE CAJAS</v>
      </c>
      <c r="E2080" t="str">
        <v>BALANZA</v>
      </c>
      <c r="F2080" t="str">
        <v>SCANNER</v>
      </c>
      <c r="G2080" t="str">
        <v>DATALOGIC</v>
      </c>
      <c r="H2080" t="str" xml:space="preserve">
        <v xml:space="preserve">Datos usuario_x000d_
Nombre: Monica Carolina Penagos Olaya_x000d_
Correo: monicacarolina.penagosolaya@cencosud.com.co_x000d_
Usuario AD: mopenagos_x000d_
Pais: Colombia_x000d_
Ubicacion: M042 METRO IBAGUE_x000d_
Zona: Colombia Occidente_x000d_
Unidad de Negocio: METRO_x000d_
Servicio: null_x000d_
Telefono: 3022787834_x000d_
Anexo: 3022787834_x000d_
Descripcion: Buenos Dias; por favor nos pueden ayudar con la caja 12; ya que se realizo la prueba de bascula y un producto de libra lo esta pesando como 0.130 Kg; es decir se encuentra descalibrada. muchas gracias</v>
      </c>
      <c r="I2080" t="str">
        <v>jefe por favor autoriza esta llamada scanner balanza tienda M042 presenta fallas de peso en contra del cliente</v>
      </c>
      <c r="J2080" t="str">
        <v>Se realiza calibración de balanza. Se retira precinto con número 2950000072267; luego de calibrar; se coloca precinto 7380000000282. Se realiza pruebas con distintas pesas confirmando correcto funcionamiento.</v>
      </c>
      <c r="K2080">
        <v>44972</v>
      </c>
      <c r="L2080">
        <v>44974</v>
      </c>
      <c r="M2080" t="str">
        <f>TEXT(L2080,"DDDDDDD")</f>
        <v>viernes</v>
      </c>
      <c r="N2080" t="str">
        <v>M042 METRO IBAGUE</v>
      </c>
      <c r="O2080" t="str">
        <v>IBAGUE</v>
      </c>
      <c r="P2080" t="str">
        <f>IF(ISBLANK(O2080),"0",(VLOOKUP(O2080,REGION,2,FALSE)))</f>
        <v>OCCIDENTE</v>
      </c>
      <c r="Q2080" t="str">
        <v>WILLIAM FERNANDO ALDANA NIÑO</v>
      </c>
      <c r="R2080">
        <f>IF(ISBLANK(Q2080),"0", VLOOKUP(Q2080,PERSONAL,2,FALSE))</f>
        <v>80148398</v>
      </c>
      <c r="S2080" t="str">
        <v>DIRECTO</v>
      </c>
      <c r="T2080">
        <v>0.375</v>
      </c>
      <c r="U2080">
        <v>0.4583333333333333</v>
      </c>
      <c r="V2080">
        <f>IF(ISBLANK(T2080 ),"0",U2080-T2080)</f>
        <v>0.08333333333333331</v>
      </c>
      <c r="W2080">
        <v>1</v>
      </c>
      <c r="X2080">
        <f>NETWORKDAYS(K2080,L2079)</f>
        <v>2</v>
      </c>
      <c r="Y2080" t="str">
        <f>IF(X2080&lt;=2,"CUMPLE","NO CUMPLE")</f>
        <v>CUMPLE</v>
      </c>
    </row>
    <row r="2081" xml:space="preserve">
      <c r="A2081">
        <v>13090317</v>
      </c>
      <c r="B2081" t="str">
        <v>REQUEST</v>
      </c>
      <c r="C2081" t="str">
        <v>CERRADO</v>
      </c>
      <c r="D2081" t="str">
        <v>OFICINA COMERCIAL</v>
      </c>
      <c r="E2081" t="str">
        <v>IMPRESORA</v>
      </c>
      <c r="F2081" t="str">
        <v>IMPRESORA</v>
      </c>
      <c r="G2081" t="str">
        <v>LEXMARK</v>
      </c>
      <c r="H2081" t="str" xml:space="preserve">
        <v xml:space="preserve">Datos usuario_x000d_
Nombre: Luisa Fernanda Ortiz Laguna_x000d_
Correo: luisafernanda.ortiz@cencosud.com.co_x000d_
Usuario AD: LFOrtizL_x000d_
Pais: Colombia_x000d_
Ubicacion: J047 JUMBO GIRARDOT_x000d_
Zona: Colombia Occidente_x000d_
Unidad de Negocio: JUMBO_x000d_
Servicio: Sistemas_x000d_
Telefono: 3118453732_x000d_
Anexo: null_x000d_
Descripcion: Buenas tardes_x000d_
Por favor me pueden ayudar; el punto de red de la impresora multifuncional se daño. Agradezco su colaboracion y gestion._x000d_
Area en donde se encuentra la impresora: OFICINAS</v>
      </c>
      <c r="I2081" t="str">
        <v>Solicito de su ayuda para reparar el punto de red de la impresora multifuncional del área de la oficinas usuario indica que esta averiado y no llegan impresiones a la impresora; revisar el cable de red que no este averiado hacer prueba scon un cable funcional si la novedad continua revisar el Jack reponchar correctamente y de ser necesario cambiar el Jack</v>
      </c>
      <c r="J2081" t="str">
        <v>Se realiza la revisión y se encuentran 2 puntos de red en mal estado; se procede a poncharlos para verificar su funcionamiento; se informa que una de las impresoras Zebra ZT230 también se encuentra afectada sin red. Se realiza el procedimiento de ponchar los cables en cada punto de red y verificar su funcionamiento. Se soluciona la falla y quedan con red los 3 puntos; 2 para las impresoras Zebras ZT230 y uno para el PC de Jefe de Calidad. En estos puntos de red no hay ubicación para la impresora multifuncional Lexmark 611DHE; pero utilizan el punto de red del PC de Jefe de Calidad provisional mientras habilitan el otro punto</v>
      </c>
      <c r="K2081">
        <v>44973</v>
      </c>
      <c r="L2081">
        <v>44973</v>
      </c>
      <c r="M2081" t="str">
        <f>TEXT(L2081,"DDDDDDD")</f>
        <v>jueves</v>
      </c>
      <c r="N2081" t="str">
        <v>J047 JUMBO GIRARDOT</v>
      </c>
      <c r="O2081" t="str">
        <v>GIRARDOT</v>
      </c>
      <c r="P2081" t="str">
        <f>IF(ISBLANK(O2081),"0",(VLOOKUP(O2081,REGION,2,FALSE)))</f>
        <v>OCCIDENTE</v>
      </c>
      <c r="Q2081" t="str">
        <v>RAFAEL ARDILA PUENTES</v>
      </c>
      <c r="R2081">
        <f>IF(ISBLANK(Q2081),"0", VLOOKUP(Q2081,PERSONAL,2,FALSE))</f>
        <v>1018419858</v>
      </c>
      <c r="S2081" t="str">
        <v>ALIADO</v>
      </c>
      <c r="T2081">
        <v>0.4166666666666667</v>
      </c>
      <c r="U2081">
        <v>0.5</v>
      </c>
      <c r="V2081">
        <f>IF(ISBLANK(T2081 ),"0",U2081-T2081)</f>
        <v>0.08333333333333331</v>
      </c>
      <c r="W2081">
        <v>1</v>
      </c>
      <c r="X2081">
        <f>NETWORKDAYS(K2081,L2080)</f>
        <v>2</v>
      </c>
      <c r="Y2081" t="str">
        <f>IF(X2081&lt;=2,"CUMPLE","NO CUMPLE")</f>
        <v>CUMPLE</v>
      </c>
    </row>
    <row r="2082" xml:space="preserve">
      <c r="A2082">
        <v>13062831</v>
      </c>
      <c r="B2082" t="str">
        <v>REQUEST</v>
      </c>
      <c r="C2082" t="str">
        <v>CERRADO</v>
      </c>
      <c r="D2082" t="str">
        <v>TIENDA</v>
      </c>
      <c r="E2082" t="str">
        <v>PDA</v>
      </c>
      <c r="F2082" t="str">
        <v>PDA</v>
      </c>
      <c r="G2082" t="str">
        <v>HONEYWELL</v>
      </c>
      <c r="H2082" t="str" xml:space="preserve">
        <v xml:space="preserve">Datos usuario_x000d_
Nombre: Fredy Antonio Romero Arias_x000d_
Correo: FredyAntonio.RomeroArias@cencosud.com.co_x000d_
Usuario AD: FRRomeroA_x000d_
Pais: Colombia_x000d_
Ubicacion: J036 JUMBO POPAYAN CAMPANARIO_x000d_
Zona: Colombia Occidente_x000d_
Unidad de Negocio: JUMBO_x000d_
Servicio: Tiendas &amp; Centros de Distribucion_x000d_
Telefono: 3156382462_x000d_
Anexo: 7360412_x000d_
Descripcion: La PDA No de inventario AD-127156 no enciende; la pantalla queda oscura_x000d_
Seccion en la tienda o ubicacion del usuario: J036 JUMBO POPAYAN CAMPANARIO_x000d_
Jefe de area asignacion de la PDT: Fredy Antonio Romero Arias</v>
      </c>
      <c r="I2082" t="str">
        <v>Se realiza envio de PDT/PDA|ESTANDAR HONEYWELL EDA 51-1 serial 22326B382A</v>
      </c>
      <c r="J2082" t="str">
        <v>Cambio de PDA con daño por unidad nueva para sustitución. Se desempaca unidad nueva y se inicia configuración de unidad con los parametros y manual; se verifica programación del mismo vinculo con la red wifi definida para el funcionamiento del dispositivo. Se realiza la configuración de aplicaciones y usuarios; se realizan pruebas y se entrega funcionando correctamente. Se firman actas de entrega y retiro y se envian a soporte Cencosud Harold Gonzalez</v>
      </c>
      <c r="K2082">
        <v>44974</v>
      </c>
      <c r="L2082">
        <v>44974</v>
      </c>
      <c r="M2082" t="str">
        <f>TEXT(L2082,"DDDDDDD")</f>
        <v>viernes</v>
      </c>
      <c r="N2082" t="str">
        <v>J036 JUMBO POPAYAN CAMPANARIO</v>
      </c>
      <c r="O2082" t="str">
        <v>POPAYAN</v>
      </c>
      <c r="P2082" t="str">
        <f>IF(ISBLANK(O2082),"0",(VLOOKUP(O2082,REGION,2,FALSE)))</f>
        <v>OCCIDENTE</v>
      </c>
      <c r="Q2082" t="str">
        <v>DANIEL FERNANDO PAREDES ARTEAGA</v>
      </c>
      <c r="R2082">
        <f>IF(ISBLANK(Q2082),"0", VLOOKUP(Q2082,PERSONAL,2,FALSE))</f>
        <v>10301691</v>
      </c>
      <c r="S2082" t="str">
        <v>DIRECTO</v>
      </c>
      <c r="T2082">
        <v>0.3402777777777778</v>
      </c>
      <c r="U2082">
        <v>0.4166666666666667</v>
      </c>
      <c r="V2082">
        <f>IF(ISBLANK(T2082 ),"0",U2082-T2082)</f>
        <v>0.0763888888888889</v>
      </c>
      <c r="W2082">
        <v>1</v>
      </c>
      <c r="X2082">
        <f>NETWORKDAYS(K2082,L2081)</f>
        <v>-2</v>
      </c>
      <c r="Y2082" t="str">
        <f>IF(X2082&lt;=2,"CUMPLE","NO CUMPLE")</f>
        <v>CUMPLE</v>
      </c>
    </row>
    <row r="2083" xml:space="preserve">
      <c r="A2083">
        <v>12988431</v>
      </c>
      <c r="B2083" t="str">
        <v>PROACTIVA</v>
      </c>
      <c r="C2083" t="str">
        <v>CERRADO</v>
      </c>
      <c r="D2083" t="str">
        <v>TIENDA</v>
      </c>
      <c r="E2083" t="str">
        <v>PROACTIVA</v>
      </c>
      <c r="F2083" t="str">
        <v>PROACTIVA</v>
      </c>
      <c r="G2083" t="str">
        <v>PROACTIVA</v>
      </c>
      <c r="H2083"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Supermercados_x000d_
Servicio: Sistemas_x000d_
Telefono: 3002699482_x000d_
Anexo: 411_x000d_
Descripcion: buen dia el escaner de caja central AD-065311 esta presentando falla no permite escanear los sodexos_x000d_
AREA EN DONDE SE UBICA EL EQUIPO : caja central</v>
      </c>
      <c r="I2083" t="str">
        <v>De acuerdo a conversación con Alveiro Hoyos; pide que esta llamada se gestione como visita proactiva que se realizó en sitio</v>
      </c>
      <c r="J2083" t="str">
        <v>Se realiza entrega de cable por ventanilla a usuario en Caja Central; ya que no había permiso de ingreso al área. Alveiro indica que se tome la llamada para realizar visita Proactiva; en la cual se realiza recorrido por la tienda validando las novedades presentadas. Se reportan fallas en pos 2 con cable de teclado y pos 8 por error de salto de factura. En las balanzas de platos preparados y panadería hay novedad en la impresión de etiquetas; algunas salen incompletas. Se les solicita generar los CAU correspondientes para revisión</v>
      </c>
      <c r="K2083">
        <v>44974</v>
      </c>
      <c r="L2083">
        <v>44974</v>
      </c>
      <c r="M2083" t="str">
        <f>TEXT(L2083,"DDDDDDD")</f>
        <v>viernes</v>
      </c>
      <c r="N2083" t="str">
        <v>J045 JUMBO AV.DEL FERROCARRIL SANTA MARTA</v>
      </c>
      <c r="O2083" t="str">
        <v>SANTA MARTA</v>
      </c>
      <c r="P2083" t="str">
        <f>IF(ISBLANK(O2083),"0",(VLOOKUP(O2083,REGION,2,FALSE)))</f>
        <v>COSTA</v>
      </c>
      <c r="Q2083" t="str">
        <v>ENRIQUE RAFAEL PONZON ORTEGA</v>
      </c>
      <c r="R2083">
        <f>IF(ISBLANK(Q2083),"0", VLOOKUP(Q2083,PERSONAL,2,FALSE))</f>
        <v>1082888515</v>
      </c>
      <c r="S2083" t="str">
        <v>DIRECTO</v>
      </c>
      <c r="T2083">
        <v>0.3506944444444444</v>
      </c>
      <c r="U2083">
        <v>0.4097222222222222</v>
      </c>
      <c r="V2083">
        <f>IF(ISBLANK(T2083 ),"0",U2083-T2083)</f>
        <v>0.05902777777777779</v>
      </c>
      <c r="W2083">
        <v>1</v>
      </c>
      <c r="X2083">
        <f>NETWORKDAYS(K2083,L2082)</f>
        <v>1</v>
      </c>
      <c r="Y2083" t="str">
        <f>IF(X2083&lt;=2,"CUMPLE","NO CUMPLE")</f>
        <v>CUMPLE</v>
      </c>
    </row>
    <row r="2084" xml:space="preserve">
      <c r="A2084">
        <v>13093323</v>
      </c>
      <c r="B2084" t="str">
        <v>REQUEST</v>
      </c>
      <c r="C2084" t="str">
        <v>CERRADO</v>
      </c>
      <c r="D2084" t="str">
        <v>PLATOS PREPARADOS</v>
      </c>
      <c r="E2084" t="str">
        <v>BALANZA</v>
      </c>
      <c r="F2084" t="str">
        <v>MESA</v>
      </c>
      <c r="G2084" t="str">
        <v>METTLER</v>
      </c>
      <c r="H2084"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RETAIL FINANCIERO_x000d_
Servicio: Retail Financiero_x000d_
Telefono: 3135200127_x000d_
Anexo: 405_x000d_
Descripcion: bascula de platos y panaderia salen las impresiones corridas favor revisar gracias._x000d_
Area donde su ubica la balanza: platos y panaderia</v>
      </c>
      <c r="I2084" t="str">
        <v>Transfer Assignee from '' to 'Hoyos Lozano; Alveiro Luis '</v>
      </c>
      <c r="J2084" t="str">
        <v>Balanza de mesa presenta falla en la impresión de tickets; arroja tickets con los caracteres cortos. Las balanzas de el área de panadería y platos preparados presentan falla en la impresión de tickets. Se realiza configuración y ajuste del mecanismo de soporte de impresión. Se valida con el usuario a satisfacción se dejan equipos operativos.</v>
      </c>
      <c r="K2084">
        <v>44974</v>
      </c>
      <c r="L2084">
        <v>44974</v>
      </c>
      <c r="M2084" t="str">
        <f>TEXT(L2084,"DDDDDDD")</f>
        <v>viernes</v>
      </c>
      <c r="N2084" t="str">
        <v>J045 JUMBO AV.DEL FERROCARRIL SANTA MARTA</v>
      </c>
      <c r="O2084" t="str">
        <v>SANTA MARTA</v>
      </c>
      <c r="P2084" t="str">
        <f>IF(ISBLANK(O2084),"0",(VLOOKUP(O2084,REGION,2,FALSE)))</f>
        <v>COSTA</v>
      </c>
      <c r="Q2084" t="str">
        <v>ENRIQUE RAFAEL PONZON ORTEGA</v>
      </c>
      <c r="R2084">
        <f>IF(ISBLANK(Q2084),"0", VLOOKUP(Q2084,PERSONAL,2,FALSE))</f>
        <v>1082888515</v>
      </c>
      <c r="S2084" t="str">
        <v>DIRECTO</v>
      </c>
      <c r="T2084">
        <v>0.4166666666666667</v>
      </c>
      <c r="U2084">
        <v>0.4583333333333333</v>
      </c>
      <c r="V2084">
        <f>IF(ISBLANK(T2084 ),"0",U2084-T2084)</f>
        <v>0.04166666666666663</v>
      </c>
      <c r="W2084">
        <v>1</v>
      </c>
      <c r="X2084">
        <f>NETWORKDAYS(K2084,L2083)</f>
        <v>1</v>
      </c>
      <c r="Y2084" t="str">
        <f>IF(X2084&lt;=2,"CUMPLE","NO CUMPLE")</f>
        <v>CUMPLE</v>
      </c>
    </row>
    <row r="2085" xml:space="preserve">
      <c r="A2085">
        <v>13098378</v>
      </c>
      <c r="B2085" t="str">
        <v>REQUEST</v>
      </c>
      <c r="C2085" t="str">
        <v>CERRADO</v>
      </c>
      <c r="D2085" t="str">
        <v>DIRECCION</v>
      </c>
      <c r="E2085" t="str">
        <v>CPU</v>
      </c>
      <c r="F2085" t="str">
        <v>CPU</v>
      </c>
      <c r="G2085" t="str">
        <v>LENOVO</v>
      </c>
      <c r="H2085" t="str" xml:space="preserve">
        <v xml:space="preserve">buen día_x000d_
_x000d_
solicito de su ayuda para hacer entrega a la jefe de Gestión Humana Adriana Silva de 2 portátiles que están ubicados en la oficina de sistemas o en su defecto en custodia de seguridad tienda anexo información de los equipos portátiles_x000d_
Tienda: M038 Metro Neiva_x000d_
Equipo: NOTEBOOK|STANDARD_x000d_
Marca: LENOVO_x000d_
Modelo: L440_x000d_
Seriales: R900GEMR - R900GEKL_x000d_
Contacto en tienda: área seguridad</v>
      </c>
      <c r="I2085" t="str">
        <v>jefe por favor autorizar esta llamada 13098378 es para entrega de portátiles de donación en la tienda M038</v>
      </c>
      <c r="J2085" t="str">
        <v>Se realiza la entrega de dos equipos portátiles para donación a la Jefe de Gestión Humana; se revisa que los equipos enciendan y tengan sistema operativo instalado. Se realiza firma de acta de entrega de los equipos</v>
      </c>
      <c r="K2085">
        <v>44974</v>
      </c>
      <c r="L2085">
        <v>44977</v>
      </c>
      <c r="M2085" t="str">
        <f>TEXT(L2085,"DDDDDDD")</f>
        <v>lunes</v>
      </c>
      <c r="N2085" t="str">
        <v>M038 METRO NEIVA CENTRO DE CONVENCIONES</v>
      </c>
      <c r="O2085" t="str">
        <v>NEIVA</v>
      </c>
      <c r="P2085" t="str">
        <f>IF(ISBLANK(O2085),"0",(VLOOKUP(O2085,REGION,2,FALSE)))</f>
        <v>OCCIDENTE</v>
      </c>
      <c r="Q2085" t="str">
        <v>BREINER MAURICIO CASTAÑEDA PUENTES</v>
      </c>
      <c r="R2085">
        <f>IF(ISBLANK(Q2085),"0", VLOOKUP(Q2085,PERSONAL,2,FALSE))</f>
        <v>83235763</v>
      </c>
      <c r="S2085" t="str">
        <v>DIRECTO</v>
      </c>
      <c r="T2085">
        <v>0.3541666666666667</v>
      </c>
      <c r="U2085">
        <v>0.4375</v>
      </c>
      <c r="V2085">
        <f>IF(ISBLANK(T2085 ),"0",U2085-T2085)</f>
        <v>0.08333333333333331</v>
      </c>
      <c r="W2085">
        <v>1</v>
      </c>
      <c r="X2085">
        <f>NETWORKDAYS(K2085,L2084)</f>
        <v>1</v>
      </c>
      <c r="Y2085" t="str">
        <f>IF(X2085&lt;=2,"CUMPLE","NO CUMPLE")</f>
        <v>CUMPLE</v>
      </c>
    </row>
    <row r="2086" xml:space="preserve">
      <c r="A2086">
        <v>13099960</v>
      </c>
      <c r="B2086" t="str">
        <v>REQUEST</v>
      </c>
      <c r="C2086" t="str">
        <v>CERRADO</v>
      </c>
      <c r="D2086" t="str">
        <v>TIENDA</v>
      </c>
      <c r="E2086" t="str">
        <v>MICROSENS</v>
      </c>
      <c r="F2086" t="str">
        <v>MICROSENS</v>
      </c>
      <c r="G2086" t="str">
        <v>MICROSENS</v>
      </c>
      <c r="H2086" t="str" xml:space="preserve">
        <v xml:space="preserve">Datos usuario_x000d_
Nombre: lma00024_x000d_
Correo: Deyssy.AricapaAraque@externos-co.cencosud.com_x000d_
Usuario AD: lma00024_x000d_
Pais: Colombia_x000d_
Ubicacion: M085 METRO MONTERIA_x000d_
Zona: Colombia Costa_x000d_
Unidad de Negocio: ADM CENTRAL_x000d_
Servicio: null_x000d_
Telefono: 3176685924_x000d_
Anexo: null_x000d_
Descripcion: buen dia_x000d_
_x000d_
se requiere apoyo de soporte isit para realizar la implementacion de spanning-tree_x000d_
AREA EN DONDE SE UBICA EL EQUIPO : microsens_x000d_
</v>
      </c>
      <c r="I2086" t="str" xml:space="preserve">
        <v xml:space="preserve">Buenas tarde_x000d_
se requiere de su apoyo para el dia 20-feb a las 8:00 am          </v>
      </c>
      <c r="J2086" t="str">
        <v>Se realiza acompañamiento a soporte de redes para realizar configuración de los microsens de lineal de  cajas; se realizan  pruebas exitosamente  en el lineal de cajas despues de la configuración de los microsens.</v>
      </c>
      <c r="K2086">
        <v>44974</v>
      </c>
      <c r="L2086">
        <v>44977</v>
      </c>
      <c r="M2086" t="str">
        <f>TEXT(L2086,"DDDDDDD")</f>
        <v>lunes</v>
      </c>
      <c r="N2086" t="str">
        <v>M085 METRO MONTERIA</v>
      </c>
      <c r="O2086" t="str">
        <v>MONTERIA</v>
      </c>
      <c r="P2086" t="str">
        <f>IF(ISBLANK(O2086),"0",(VLOOKUP(O2086,REGION,2,FALSE)))</f>
        <v>COSTA</v>
      </c>
      <c r="Q2086" t="str">
        <v>IVÁN DARÍO MAESTRE MORENO</v>
      </c>
      <c r="R2086">
        <f>IF(ISBLANK(Q2086),"0", VLOOKUP(Q2086,PERSONAL,2,FALSE))</f>
        <v>15647922</v>
      </c>
      <c r="S2086" t="str">
        <v>DIRECTO</v>
      </c>
      <c r="T2086">
        <v>0.3333333333333333</v>
      </c>
      <c r="U2086">
        <v>0.4166666666666667</v>
      </c>
      <c r="V2086">
        <f>IF(ISBLANK(T2086 ),"0",U2086-T2086)</f>
        <v>0.08333333333333337</v>
      </c>
      <c r="W2086">
        <v>1</v>
      </c>
      <c r="X2086">
        <f>NETWORKDAYS(K2086,L2085)</f>
        <v>2</v>
      </c>
      <c r="Y2086" t="str">
        <f>IF(X2086&lt;=2,"CUMPLE","NO CUMPLE")</f>
        <v>CUMPLE</v>
      </c>
    </row>
    <row r="2087" xml:space="preserve">
      <c r="A2087">
        <v>13092954</v>
      </c>
      <c r="B2087" t="str">
        <v>REQUEST</v>
      </c>
      <c r="C2087" t="str">
        <v>CERRADO</v>
      </c>
      <c r="D2087" t="str">
        <v>ATENCION AL CLIENTE</v>
      </c>
      <c r="E2087" t="str">
        <v>IMPRESORA</v>
      </c>
      <c r="F2087" t="str">
        <v>IMPRESORA</v>
      </c>
      <c r="G2087" t="str">
        <v>EPSON</v>
      </c>
      <c r="H2087"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 dia:_x000d_
_x000d_
por favor me colaboran para configurar la impresora la pos 26 de atc ya que al realizar las devoluciones no nos imprimen los vauchers._x000d_
_x000d_
Quedo atenta_x000d_
_x000d_
_x000d_
Numero de caja pos: 26</v>
      </c>
      <c r="I2087" t="str">
        <v>Mauricio te paso la llamada que ya fue atendida por parte del técnico; por favor hacer el informe y cerrar</v>
      </c>
      <c r="J2087" t="str" xml:space="preserve">
        <v xml:space="preserve">Servicio atendido 14/02/23_x000d_
Se realiza revisión del PC del área de ATC y se encuentra falla al imprimir en la impresora Epson con seria P5TF148530; se procede a desinstalar e instalar nuevamente por administrador mediante configuración generica Text/only configurando automáticamente su controlador y puerto USB002; se deja establecida como predeterminada; se realiza pruebas de impresión; se registran los usuarios y se les deja configurada a cada uno de ellos. Se entrega a satisfacción</v>
      </c>
      <c r="K2087">
        <v>44977</v>
      </c>
      <c r="L2087">
        <v>44977</v>
      </c>
      <c r="M2087" t="str">
        <f>TEXT(L2087,"DDDDDDD")</f>
        <v>lunes</v>
      </c>
      <c r="N2087" t="str">
        <v>J047 JUMBO GIRARDOT</v>
      </c>
      <c r="O2087" t="str">
        <v>GIRARDOT</v>
      </c>
      <c r="P2087" t="str">
        <f>IF(ISBLANK(O2087),"0",(VLOOKUP(O2087,REGION,2,FALSE)))</f>
        <v>OCCIDENTE</v>
      </c>
      <c r="Q2087" t="str">
        <v>RAFAEL ARDILA PUENTES</v>
      </c>
      <c r="R2087">
        <f>IF(ISBLANK(Q2087),"0", VLOOKUP(Q2087,PERSONAL,2,FALSE))</f>
        <v>1018419858</v>
      </c>
      <c r="S2087" t="str">
        <v>ALIADO</v>
      </c>
      <c r="T2087">
        <v>0.5</v>
      </c>
      <c r="U2087">
        <v>0.5833333333333334</v>
      </c>
      <c r="V2087">
        <f>IF(ISBLANK(T2087 ),"0",U2087-T2087)</f>
        <v>0.08333333333333337</v>
      </c>
      <c r="W2087">
        <v>1</v>
      </c>
      <c r="X2087">
        <f>NETWORKDAYS(K2087,L2086)</f>
        <v>1</v>
      </c>
      <c r="Y2087" t="str">
        <f>IF(X2087&lt;=2,"CUMPLE","NO CUMPLE")</f>
        <v>CUMPLE</v>
      </c>
    </row>
    <row r="2088" xml:space="preserve">
      <c r="A2088">
        <v>13092974</v>
      </c>
      <c r="B2088" t="str">
        <v>REQUEST</v>
      </c>
      <c r="C2088" t="str">
        <v>CERRADO</v>
      </c>
      <c r="D2088" t="str">
        <v>ATENCION AL CLIENTE</v>
      </c>
      <c r="E2088" t="str">
        <v>CPU</v>
      </c>
      <c r="F2088" t="str">
        <v>CPU</v>
      </c>
      <c r="G2088" t="str">
        <v>LENOVO</v>
      </c>
      <c r="H2088"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por favor me colaboran para verificar la pantalla del computador y el_x000d_
mouse de la pos 26 de atc tienda 47 ya que se inundaron._x000d_
Numero de caja pos: 26</v>
      </c>
      <c r="I2088" t="str">
        <v>Mauricio te transfiero llamada para la atención del incidente presentado en el área de atención al cliente ; por favor validar la afectación y pasar informe y diagnostico de los posibles daños ocasionados por el cagua que les cayo; hacer inventario de cuantos cativos fueron afectados</v>
      </c>
      <c r="J2088" t="str" xml:space="preserve">
        <v xml:space="preserve">Servicio atendido 14/02/23_x000d_
Se realiza revisión y se encuentra que este equipo resultó averiado por agua; CPU no enciende; monitor con mancha de agua; telefono se reinicia y mouse no funciona. Se recomienda enviar un equipo para cambio. CPU Lenovo; modelo M75G; Serial MJ0FNPPK</v>
      </c>
      <c r="K2088">
        <v>44977</v>
      </c>
      <c r="L2088">
        <v>44977</v>
      </c>
      <c r="M2088" t="str">
        <f>TEXT(L2088,"DDDDDDD")</f>
        <v>lunes</v>
      </c>
      <c r="N2088" t="str">
        <v>J047 JUMBO GIRARDOT</v>
      </c>
      <c r="O2088" t="str">
        <v>GIRARDOT</v>
      </c>
      <c r="P2088" t="str">
        <f>IF(ISBLANK(O2088),"0",(VLOOKUP(O2088,REGION,2,FALSE)))</f>
        <v>OCCIDENTE</v>
      </c>
      <c r="Q2088" t="str">
        <v>RAFAEL ARDILA PUENTES</v>
      </c>
      <c r="R2088">
        <f>IF(ISBLANK(Q2088),"0", VLOOKUP(Q2088,PERSONAL,2,FALSE))</f>
        <v>1018419858</v>
      </c>
      <c r="S2088" t="str">
        <v>ALIADO</v>
      </c>
      <c r="T2088">
        <v>0.5833333333333334</v>
      </c>
      <c r="U2088">
        <v>0.625</v>
      </c>
      <c r="V2088">
        <f>IF(ISBLANK(T2088 ),"0",U2088-T2088)</f>
        <v>0.04166666666666663</v>
      </c>
      <c r="W2088">
        <v>1</v>
      </c>
      <c r="X2088">
        <f>NETWORKDAYS(K2088,L2087)</f>
        <v>1</v>
      </c>
      <c r="Y2088" t="str">
        <f>IF(X2088&lt;=2,"CUMPLE","NO CUMPLE")</f>
        <v>CUMPLE</v>
      </c>
    </row>
    <row r="2089" xml:space="preserve">
      <c r="A2089">
        <v>13092404</v>
      </c>
      <c r="B2089" t="str">
        <v>REQUEST</v>
      </c>
      <c r="C2089" t="str">
        <v>CERRADO</v>
      </c>
      <c r="D2089" t="str">
        <v>OFICINA COMERCIAL</v>
      </c>
      <c r="E2089" t="str">
        <v>IMPRESORA</v>
      </c>
      <c r="F2089" t="str">
        <v>IMPRESORA</v>
      </c>
      <c r="G2089" t="str">
        <v>LEXMARK</v>
      </c>
      <c r="H2089" t="str" xml:space="preserve">
        <v xml:space="preserve">Datos usuario_x000d_
Nombre: Heidy Castillo Peralta_x000d_
Correo: heidy.castilloperalta@cencosud.com.co_x000d_
Usuario AD: HCastilP_x000d_
Pais: Colombia_x000d_
Ubicacion: J047 JUMBO GIRARDOT_x000d_
Zona: Colombia Occidente_x000d_
Unidad de Negocio: JUMBO_x000d_
Servicio: null_x000d_
Telefono: 3142709970_x000d_
Anexo: null_x000d_
Descripcion: Buen dia. Se presenta problemas en el punto de red en el cual se encuentra conectada la impresora multifuncional de direccion. Agradezco la reparacion o asignacion de un nuevo punto._x000d_
Area Afectada: ADMINISTRACION_x000d_
Dispositivo Afectado: IMPRESORA LASER</v>
      </c>
      <c r="I2089" t="str">
        <v>Se valida con el usuario la novedad; quien indica que en las oficinas comerciales hay fallas en los puntos de red de las zebras de escritorio por favor revisar y reparar los puntos y de ser necesario cambiar cable de red y los Jack y ponchar nuevamente</v>
      </c>
      <c r="J2089" t="str" xml:space="preserve">
        <v xml:space="preserve">Servicio atendido 17/02/23_x000d_
Se realiza proceso para anexar un nuevo punto de red físico ya que el asignado actualmente no recibe señal. Se revisa punto con Deyssy Aricapa de Redes y se indica problemas con el cableado interno. Se revisa otro punto de red libre y se encuentra; se procede a poncharlo y se indica a Redes para que realicen la configuración respectiva en el switch. Se configura correctamente el punto de red nuevo y se conecta la multifuncional Lexmark DHE611 y esta responde y queda funcionando correctamente</v>
      </c>
      <c r="K2089">
        <v>44977</v>
      </c>
      <c r="L2089">
        <v>44977</v>
      </c>
      <c r="M2089" t="str">
        <f>TEXT(L2089,"DDDDDDD")</f>
        <v>lunes</v>
      </c>
      <c r="N2089" t="str">
        <v>J047 JUMBO GIRARDOT</v>
      </c>
      <c r="O2089" t="str">
        <v>GIRARDOT</v>
      </c>
      <c r="P2089" t="str">
        <f>IF(ISBLANK(O2089),"0",(VLOOKUP(O2089,REGION,2,FALSE)))</f>
        <v>OCCIDENTE</v>
      </c>
      <c r="Q2089" t="str">
        <v>RAFAEL ARDILA PUENTES</v>
      </c>
      <c r="R2089">
        <f>IF(ISBLANK(Q2089),"0", VLOOKUP(Q2089,PERSONAL,2,FALSE))</f>
        <v>1018419858</v>
      </c>
      <c r="S2089" t="str">
        <v>ALIADO</v>
      </c>
      <c r="T2089">
        <v>0.4166666666666667</v>
      </c>
      <c r="U2089">
        <v>0.5</v>
      </c>
      <c r="V2089">
        <f>IF(ISBLANK(T2089 ),"0",U2089-T2089)</f>
        <v>0.08333333333333331</v>
      </c>
      <c r="W2089">
        <v>1</v>
      </c>
      <c r="X2089">
        <f>NETWORKDAYS(K2089,L2088)</f>
        <v>1</v>
      </c>
      <c r="Y2089" t="str">
        <f>IF(X2089&lt;=2,"CUMPLE","NO CUMPLE")</f>
        <v>CUMPLE</v>
      </c>
    </row>
    <row r="2090" xml:space="preserve">
      <c r="A2090">
        <v>13098419</v>
      </c>
      <c r="B2090" t="str">
        <v>REQUEST</v>
      </c>
      <c r="C2090" t="str">
        <v>CERRADO</v>
      </c>
      <c r="D2090" t="str">
        <v>DIRECCION</v>
      </c>
      <c r="E2090" t="str">
        <v>CPU</v>
      </c>
      <c r="F2090" t="str">
        <v>CPU</v>
      </c>
      <c r="G2090" t="str">
        <v>LENOVO</v>
      </c>
      <c r="H2090" t="str" xml:space="preserve">
        <v xml:space="preserve">buen día_x000d_
_x000d_
solicito de su ayuda para hacer entrega al jefe de Gestión Humana Javier Piñeros de 1 portátil que está ubicado en la oficina de sistemas o en su defecto en custodia de seguridad tienda anexo información del equipo portátil_x000d_
Tienda: J047 Jumbo Girardot_x000d_
Equipo: NOTEBOOK|STANDARD_x000d_
Marca: LENOVO_x000d_
Modelo: L460_x000d_
Serial: PF0G4JWY_x000d_
Contacto en tienda: área seguridad_x000d_
Mil gracias</v>
      </c>
      <c r="I2090" t="str">
        <v>Jefe por favor me autorizas esta llamada 13104776 es para entrega a gestión humana de portátil para donación</v>
      </c>
      <c r="J2090" t="str">
        <v>Se realiza la entrega de equipo portátil para donación a la Jefe de Gestión Humana; se revisa que equipo encienda y tenga sistema operativo instalado. Se realiza firma de acta de entrega del equipo</v>
      </c>
      <c r="K2090">
        <v>44977</v>
      </c>
      <c r="L2090">
        <v>44978</v>
      </c>
      <c r="M2090" t="str">
        <f>TEXT(L2090,"DDDDDDD")</f>
        <v>martes</v>
      </c>
      <c r="N2090" t="str">
        <v>J047 JUMBO GIRARDOT</v>
      </c>
      <c r="O2090" t="str">
        <v>GIRARDOT</v>
      </c>
      <c r="P2090" t="str">
        <f>IF(ISBLANK(O2090),"0",(VLOOKUP(O2090,REGION,2,FALSE)))</f>
        <v>OCCIDENTE</v>
      </c>
      <c r="Q2090" t="str">
        <v>WILLIAM FERNANDO ALDANA NIÑO</v>
      </c>
      <c r="R2090">
        <f>IF(ISBLANK(Q2090),"0", VLOOKUP(Q2090,PERSONAL,2,FALSE))</f>
        <v>80148398</v>
      </c>
      <c r="S2090" t="str">
        <v>DIRECTO</v>
      </c>
      <c r="T2090">
        <v>0.5833333333333334</v>
      </c>
      <c r="U2090">
        <v>0.625</v>
      </c>
      <c r="V2090">
        <f>IF(ISBLANK(T2090 ),"0",U2090-T2090)</f>
        <v>0.04166666666666663</v>
      </c>
      <c r="W2090">
        <v>1</v>
      </c>
      <c r="X2090">
        <f>NETWORKDAYS(K2090,L2089)</f>
        <v>1</v>
      </c>
      <c r="Y2090" t="str">
        <f>IF(X2090&lt;=2,"CUMPLE","NO CUMPLE")</f>
        <v>CUMPLE</v>
      </c>
    </row>
    <row r="2091" xml:space="preserve">
      <c r="A2091">
        <v>12759264</v>
      </c>
      <c r="B2091" t="str">
        <v>REQUEST</v>
      </c>
      <c r="C2091" t="str">
        <v>CERRADO</v>
      </c>
      <c r="D2091" t="str">
        <v>TIENDA</v>
      </c>
      <c r="E2091" t="str">
        <v>CPU</v>
      </c>
      <c r="F2091" t="str">
        <v>MONITOR</v>
      </c>
      <c r="G2091" t="str">
        <v>LENOVO</v>
      </c>
      <c r="H2091" t="str" xml:space="preserve">
        <v xml:space="preserve">Datos usuario_x000d_
Nombre: Jenny Marcela Ayala Mogollon_x000d_
Correo: Jenny.Ayala@cencosud.com.co_x000d_
Usuario AD: JMAyalaM_x000d_
Pais: Colombia_x000d_
Ubicacion: J126 JUMBO SAN SILVESTRE_x000d_
Zona: Colombia Oriente_x000d_
Unidad de Negocio: Supermercados_x000d_
Servicio: Tiendas &amp; Centros de Distribucion_x000d_
Telefono: 3138410857_x000d_
Anexo: 057_x000d_
Descripcion: Cordial saludo. El monitor del area de mantenimiento le cayo agua debido a una gotera; por tanto no enciende.</v>
      </c>
      <c r="I2091" t="str" xml:space="preserve">
        <v xml:space="preserve">Llega parte._x000d_
MONITOR|PLANO LENOVO T2054P serial VNA4W355_x000d_
Realizar reemplazo por averiado._x000d_
Diligenciar firmas y entregar operativo.</v>
      </c>
      <c r="J2091" t="str">
        <v>Se realiza cambio de monitor de área de mantenimiento; se conecta con pruebas de funcionamiento con el usuario; el monitor queda instalado y en operatividad.</v>
      </c>
      <c r="K2091">
        <v>44978</v>
      </c>
      <c r="L2091">
        <v>44978</v>
      </c>
      <c r="M2091" t="str">
        <f>TEXT(L2091,"DDDDDDD")</f>
        <v>martes</v>
      </c>
      <c r="N2091" t="str">
        <v>J126 JUMBO SAN SILVESTRE</v>
      </c>
      <c r="O2091" t="str">
        <v>BARRANCABERMEJA</v>
      </c>
      <c r="P2091" t="str">
        <f>IF(ISBLANK(O2091),"0",(VLOOKUP(O2091,REGION,2,FALSE)))</f>
        <v>ORIENTE</v>
      </c>
      <c r="Q2091" t="str">
        <v>LUIS CARLOS ROJAS ACOSTA</v>
      </c>
      <c r="R2091">
        <f>IF(ISBLANK(Q2091),"0", VLOOKUP(Q2091,PERSONAL,2,FALSE))</f>
        <v>1096188137</v>
      </c>
      <c r="S2091" t="str">
        <v>DIRECTO</v>
      </c>
      <c r="T2091">
        <v>0.5833333333333334</v>
      </c>
      <c r="U2091">
        <v>0.625</v>
      </c>
      <c r="V2091">
        <f>IF(ISBLANK(T2091 ),"0",U2091-T2091)</f>
        <v>0.04166666666666663</v>
      </c>
      <c r="W2091">
        <v>1</v>
      </c>
      <c r="X2091">
        <f>NETWORKDAYS(K2091,L2090)</f>
        <v>1</v>
      </c>
      <c r="Y2091" t="str">
        <f>IF(X2091&lt;=2,"CUMPLE","NO CUMPLE")</f>
        <v>CUMPLE</v>
      </c>
    </row>
    <row r="2092" xml:space="preserve">
      <c r="A2092">
        <v>13099858</v>
      </c>
      <c r="B2092" t="str">
        <v>REQUEST</v>
      </c>
      <c r="C2092" t="str">
        <v>CERRADO</v>
      </c>
      <c r="D2092" t="str">
        <v>RECIBO</v>
      </c>
      <c r="E2092" t="str">
        <v>PDA</v>
      </c>
      <c r="F2092" t="str">
        <v>PDA</v>
      </c>
      <c r="G2092" t="str">
        <v>HONEYWELL</v>
      </c>
      <c r="H2092"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3176358760_x000d_
Anexo: 6010150_x000d_
Descripcion: PDT cierra facturas sin que el colaborador presione alguna tecla.</v>
      </c>
      <c r="I2092" t="str" xml:space="preserve">
        <v xml:space="preserve">Se solicita revisión; diagnostico y/o reparación si es el caso para_x000d_
PDT/PDA|ESTANDAR HONEYWELL EDA 51 | Nº SERIE: 21178B054E_x000d_
usuaria confirma que PDT no volvio a encender; probaron con otra bateria y no enciende._x000d_
Entregar operativa y con pruebas.</v>
      </c>
      <c r="J2092" t="str">
        <v>Se revisa pdt de área de recibo por problemas de marcación automática con una función en Genesix; se realiza formateo y configuración de pdt; con apps. Se hacen pruebas de funcionamiento con el personal de recibo; la pdt queda en pruebas por si vuelve a generar el mismo problema con el táctil; de igual manera queda operativa y funcionando correctamente.</v>
      </c>
      <c r="K2092">
        <v>44978</v>
      </c>
      <c r="L2092">
        <v>44978</v>
      </c>
      <c r="M2092" t="str">
        <f>TEXT(L2092,"DDDDDDD")</f>
        <v>martes</v>
      </c>
      <c r="N2092" t="str">
        <v>J126 JUMBO SAN SILVESTRE</v>
      </c>
      <c r="O2092" t="str">
        <v>BARRANCABERMEJA</v>
      </c>
      <c r="P2092" t="str">
        <f>IF(ISBLANK(O2092),"0",(VLOOKUP(O2092,REGION,2,FALSE)))</f>
        <v>ORIENTE</v>
      </c>
      <c r="Q2092" t="str">
        <v>LUIS CARLOS ROJAS ACOSTA</v>
      </c>
      <c r="R2092">
        <f>IF(ISBLANK(Q2092),"0", VLOOKUP(Q2092,PERSONAL,2,FALSE))</f>
        <v>1096188137</v>
      </c>
      <c r="S2092" t="str">
        <v>DIRECTO</v>
      </c>
      <c r="T2092">
        <v>0.4583333333333333</v>
      </c>
      <c r="U2092">
        <v>0.5</v>
      </c>
      <c r="V2092">
        <f>IF(ISBLANK(T2092 ),"0",U2092-T2092)</f>
        <v>0.041666666666666685</v>
      </c>
      <c r="W2092">
        <v>1</v>
      </c>
      <c r="X2092">
        <f>NETWORKDAYS(K2092,L2091)</f>
        <v>1</v>
      </c>
      <c r="Y2092" t="str">
        <f>IF(X2092&lt;=2,"CUMPLE","NO CUMPLE")</f>
        <v>CUMPLE</v>
      </c>
    </row>
    <row r="2093" xml:space="preserve">
      <c r="A2093">
        <v>13102075</v>
      </c>
      <c r="B2093" t="str">
        <v>REQUEST</v>
      </c>
      <c r="C2093" t="str">
        <v>CERRADO</v>
      </c>
      <c r="D2093" t="str">
        <v>RECIBO</v>
      </c>
      <c r="E2093" t="str">
        <v>CPU</v>
      </c>
      <c r="F2093" t="str">
        <v>CPU</v>
      </c>
      <c r="G2093" t="str">
        <v>LENOVO</v>
      </c>
      <c r="H2093" t="str" xml:space="preserve">
        <v xml:space="preserve">Datos usuario_x000d_
Nombre: Nayibe Salas Castillo_x000d_
Correo: Nayibe.Salas@cencosud.com.co_x000d_
Usuario AD: NSalasC_x000d_
Pais: Colombia_x000d_
Ubicacion: J126 JUMBO SAN SILVESTRE_x000d_
Zona: Colombia Oriente_x000d_
Unidad de Negocio: Supermercados_x000d_
Servicio: Tiendas &amp; Centros de Distribucion_x000d_
Telefono: 3106155012_x000d_
Anexo: 6010150_x000d_
Descripcion: conexion de red se averio._x000d_
Lugar en donde se encuentra el computador en la tienda: Recibo</v>
      </c>
      <c r="I2093" t="str" xml:space="preserve">
        <v xml:space="preserve">Se solicita revisión; diagnostico y/o reparación para toma de red; area de recibo._x000d_
La cual esta averiada; PC no toma red._x000d_
DESKTOP|PC LENOVO M75Q | Nº SERIE: MJ0FNPGZ_x000d_
Entregar equipo operativo.</v>
      </c>
      <c r="J2093" t="str">
        <v>Se revisa punto de red de equipo en área de recibo; por problema con la red; se encontró que el patchcord había sido arrancado por una mala manipulación de los cables; se repara el patchcord y se vuelve a ponchar para dejar el equipo en red y en funcionamiento. Equipo queda operativo y en red; con pruebas con la usuaria.</v>
      </c>
      <c r="K2093">
        <v>44978</v>
      </c>
      <c r="L2093">
        <v>44978</v>
      </c>
      <c r="M2093" t="str">
        <f>TEXT(L2093,"DDDDDDD")</f>
        <v>martes</v>
      </c>
      <c r="N2093" t="str">
        <v>J126 JUMBO SAN SILVESTRE</v>
      </c>
      <c r="O2093" t="str">
        <v>BARRANCABERMEJA</v>
      </c>
      <c r="P2093" t="str">
        <f>IF(ISBLANK(O2093),"0",(VLOOKUP(O2093,REGION,2,FALSE)))</f>
        <v>ORIENTE</v>
      </c>
      <c r="Q2093" t="str">
        <v>LUIS CARLOS ROJAS ACOSTA</v>
      </c>
      <c r="R2093">
        <f>IF(ISBLANK(Q2093),"0", VLOOKUP(Q2093,PERSONAL,2,FALSE))</f>
        <v>1096188137</v>
      </c>
      <c r="S2093" t="str">
        <v>DIRECTO</v>
      </c>
      <c r="T2093">
        <v>0.4166666666666667</v>
      </c>
      <c r="U2093">
        <v>0.4583333333333333</v>
      </c>
      <c r="V2093">
        <f>IF(ISBLANK(T2093 ),"0",U2093-T2093)</f>
        <v>0.04166666666666663</v>
      </c>
      <c r="W2093">
        <v>0</v>
      </c>
      <c r="X2093">
        <f>NETWORKDAYS(K2093,L2092)</f>
        <v>1</v>
      </c>
      <c r="Y2093" t="str">
        <f>IF(X2093&lt;=2,"CUMPLE","NO CUMPLE")</f>
        <v>CUMPLE</v>
      </c>
    </row>
    <row r="2094" xml:space="preserve">
      <c r="A2094">
        <v>13106720</v>
      </c>
      <c r="B2094" t="str">
        <v>REQUEST</v>
      </c>
      <c r="C2094" t="str">
        <v>CERRADO</v>
      </c>
      <c r="D2094" t="str">
        <v>E-COMMERCE</v>
      </c>
      <c r="E2094" t="str">
        <v>POS</v>
      </c>
      <c r="F2094" t="str">
        <v>POS</v>
      </c>
      <c r="G2094" t="str">
        <v>WINCOR</v>
      </c>
      <c r="H2094"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 dia agradezco su colaboracion revisando y asignando otra pos para los E-commerce ya que la pos 03 se quemo._x000d_
</v>
      </c>
      <c r="I2094" t="str" xml:space="preserve">
        <v xml:space="preserve">Se solicita revisión; diagnostico y/o reparación si es el caso para_x000d_
POS WINCOR BEETLE-M | Nº SERIE: 6498824257_x000d_
coordinadora de cajas Marlyn confirma que CPU POS emite un olor a quemado; se encuentra apagada._x000d_
No tiene conocimiento si hubo corto eléctrico o algún otro inconveniente._x000d_
Se debe diagnosticar en sitio._x000d_
Entregar operativa.</v>
      </c>
      <c r="J2094" t="str">
        <v>Se revisa cpu pos#3 por generar olor a quemado; según diagnostico la fuente era la que generó la falla; se realiza cambio de la parte de serial r019094; de igual manera también se realizó limpieza interna de la cpu. Se ensambla y posterior realizar pruebas de funcionamiento; lectura y peso de artículos; sin ninguna novedad; la pos queda en funcionamiento y totalmente operativa.</v>
      </c>
      <c r="K2094">
        <v>44978</v>
      </c>
      <c r="L2094">
        <v>44978</v>
      </c>
      <c r="M2094" t="str">
        <f>TEXT(L2094,"DDDDDDD")</f>
        <v>martes</v>
      </c>
      <c r="N2094" t="str">
        <v>J126 JUMBO SAN SILVESTRE</v>
      </c>
      <c r="O2094" t="str">
        <v>BARRANCABERMEJA</v>
      </c>
      <c r="P2094" t="str">
        <f>IF(ISBLANK(O2094),"0",(VLOOKUP(O2094,REGION,2,FALSE)))</f>
        <v>ORIENTE</v>
      </c>
      <c r="Q2094" t="str">
        <v>LUIS CARLOS ROJAS ACOSTA</v>
      </c>
      <c r="R2094">
        <f>IF(ISBLANK(Q2094),"0", VLOOKUP(Q2094,PERSONAL,2,FALSE))</f>
        <v>1096188137</v>
      </c>
      <c r="S2094" t="str">
        <v>DIRECTO</v>
      </c>
      <c r="T2094">
        <v>0.625</v>
      </c>
      <c r="U2094">
        <v>0.6875</v>
      </c>
      <c r="V2094">
        <f>IF(ISBLANK(T2094 ),"0",U2094-T2094)</f>
        <v>0.0625</v>
      </c>
      <c r="W2094">
        <v>1</v>
      </c>
      <c r="X2094">
        <f>NETWORKDAYS(K2094,L2093)</f>
        <v>1</v>
      </c>
      <c r="Y2094" t="str">
        <f>IF(X2094&lt;=2,"CUMPLE","NO CUMPLE")</f>
        <v>CUMPLE</v>
      </c>
    </row>
    <row r="2095" xml:space="preserve">
      <c r="A2095">
        <v>13107854</v>
      </c>
      <c r="B2095" t="str">
        <v>INCIDENT</v>
      </c>
      <c r="C2095" t="str">
        <v>CERRADO</v>
      </c>
      <c r="D2095" t="str">
        <v>TIENDA</v>
      </c>
      <c r="E2095" t="str">
        <v>MICROSENS</v>
      </c>
      <c r="F2095" t="str">
        <v>MICROSENS</v>
      </c>
      <c r="G2095" t="str">
        <v>MICROSENS</v>
      </c>
      <c r="H2095"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Buenas Tardes; se solicita manos remotas para actividad de migracion microsens tienda Jumbo Santa Marta; para el 22 de Febrero._x000d_
</v>
      </c>
      <c r="I2095" t="str">
        <v>Por favor su ayuda con este requerimiento</v>
      </c>
      <c r="J2095" t="str">
        <v>Se procede a realizar acompañamiento en el proceso de migración microsens; se valida conexión y comunicación de forma exitosas.</v>
      </c>
      <c r="K2095">
        <v>44978</v>
      </c>
      <c r="L2095">
        <v>44979</v>
      </c>
      <c r="M2095" t="str">
        <f>TEXT(L2095,"DDDDDDD")</f>
        <v>miércoles</v>
      </c>
      <c r="N2095" t="str">
        <v>J045 JUMBO AV.DEL FERROCARRIL SANTA MARTA</v>
      </c>
      <c r="O2095" t="str">
        <v>SANTA MARTA</v>
      </c>
      <c r="P2095" t="str">
        <f>IF(ISBLANK(O2095),"0",(VLOOKUP(O2095,REGION,2,FALSE)))</f>
        <v>COSTA</v>
      </c>
      <c r="Q2095" t="str">
        <v>ENRIQUE RAFAEL PONZON ORTEGA</v>
      </c>
      <c r="R2095">
        <f>IF(ISBLANK(Q2095),"0", VLOOKUP(Q2095,PERSONAL,2,FALSE))</f>
        <v>1082888515</v>
      </c>
      <c r="S2095" t="str">
        <v>DIRECTO</v>
      </c>
      <c r="T2095">
        <v>0.34375</v>
      </c>
      <c r="U2095">
        <v>0.4166666666666667</v>
      </c>
      <c r="V2095">
        <f>IF(ISBLANK(T2095 ),"0",U2095-T2095)</f>
        <v>0.07291666666666669</v>
      </c>
      <c r="W2095">
        <v>1</v>
      </c>
      <c r="X2095">
        <f>NETWORKDAYS(K2095,L2094)</f>
        <v>1</v>
      </c>
      <c r="Y2095" t="str">
        <f>IF(X2095&lt;=2,"CUMPLE","NO CUMPLE")</f>
        <v>CUMPLE</v>
      </c>
    </row>
    <row r="2096" xml:space="preserve">
      <c r="A2096">
        <v>13105460</v>
      </c>
      <c r="B2096" t="str">
        <v>REQUEST</v>
      </c>
      <c r="C2096" t="str">
        <v>CERRADO</v>
      </c>
      <c r="D2096" t="str">
        <v>RECIBO</v>
      </c>
      <c r="E2096" t="str">
        <v>PDA</v>
      </c>
      <c r="F2096" t="str">
        <v>PDA</v>
      </c>
      <c r="G2096" t="str">
        <v>HONEYWELL</v>
      </c>
      <c r="H2096" t="str" xml:space="preserve">
        <v xml:space="preserve">Datos usuario_x000d_
Nombre: Margoth Serrano Orjuela_x000d_
Correo: Margoth.Orjuela@cencosud.com.co_x000d_
Usuario AD: MSerraOr_x000d_
Pais: Colombia_x000d_
Ubicacion: J047 JUMBO GIRARDOT_x000d_
Zona: Colombia Occidente_x000d_
Unidad de Negocio: JUMBO_x000d_
Servicio: Tiendas &amp; Centros de Distribucion_x000d_
Telefono: 3144091494_x000d_
Anexo: 7470418_x000d_
Descripcion: La PDA quedo desconfigurada sale un letrero iniciar el dispositivo Android; ingrese contraseña._x000d_
El serial es: 21175B72B6_x000d_
No se puede utilizar y es de urgencia el arreglo para el recibo de los proveedores._x000d_
Seccion en la tienda o ubicacion del usuario: SECCION RECIBO_x000d_
Jefe de area asignacion de la PDT: MARGOTH ORJUELA</v>
      </c>
      <c r="I2096" t="str">
        <v>Jefe Miguel por favor me colabora con la autorización de esta llamada para que el técnico de isit viste la tienda y realice la actualización de Firmware y configuración con el manual actual 2.2</v>
      </c>
      <c r="J2096" t="str">
        <v>Se revisa PDA y se encuentra bloqueada. Se procede a realizar formateo e instalación del nuevo firmware .32.Mediante los botones de apagado y volumen+ se realiza instalación en la IPSM Card de la PDA. Se realiza instalación del firmware y luego se configura PDA mediante el manual de servicios configurando los aplicativos mediante los codigos QR  respectivos. Se configura cswlan12; IPWidget; se configura telnet; applock; key values y se deja registrada al área que pertenece para su debido funcionamiento. Se pone a pruebas y funciona correctamente</v>
      </c>
      <c r="K2096">
        <v>44979</v>
      </c>
      <c r="L2096">
        <v>44979</v>
      </c>
      <c r="M2096" t="str">
        <f>TEXT(L2096,"DDDDDDD")</f>
        <v>miércoles</v>
      </c>
      <c r="N2096" t="str">
        <v>J047 JUMBO GIRARDOT</v>
      </c>
      <c r="O2096" t="str">
        <v>GIRARDOT</v>
      </c>
      <c r="P2096" t="str">
        <f>IF(ISBLANK(O2096),"0",(VLOOKUP(O2096,REGION,2,FALSE)))</f>
        <v>OCCIDENTE</v>
      </c>
      <c r="Q2096" t="str">
        <v>RAFAEL ARDILA PUENTES</v>
      </c>
      <c r="R2096">
        <f>IF(ISBLANK(Q2096),"0", VLOOKUP(Q2096,PERSONAL,2,FALSE))</f>
        <v>1018419858</v>
      </c>
      <c r="S2096" t="str">
        <v>ALIADO</v>
      </c>
      <c r="T2096">
        <v>0.7083333333333334</v>
      </c>
      <c r="U2096">
        <v>0.7708333333333334</v>
      </c>
      <c r="V2096">
        <f>IF(ISBLANK(T2096 ),"0",U2096-T2096)</f>
        <v>0.0625</v>
      </c>
      <c r="W2096">
        <v>1</v>
      </c>
      <c r="X2096">
        <f>NETWORKDAYS(K2096,L2095)</f>
        <v>1</v>
      </c>
      <c r="Y2096" t="str">
        <f>IF(X2096&lt;=2,"CUMPLE","NO CUMPLE")</f>
        <v>CUMPLE</v>
      </c>
    </row>
    <row r="2097" xml:space="preserve">
      <c r="A2097">
        <v>13109205</v>
      </c>
      <c r="B2097" t="str">
        <v>REQUEST</v>
      </c>
      <c r="C2097" t="str">
        <v>CERRADO</v>
      </c>
      <c r="D2097" t="str">
        <v>TIENDA</v>
      </c>
      <c r="E2097" t="str">
        <v>PDA</v>
      </c>
      <c r="F2097" t="str">
        <v>PDA</v>
      </c>
      <c r="G2097" t="str">
        <v>HONEYWELL</v>
      </c>
      <c r="H2097" t="str" xml:space="preserve">
        <v xml:space="preserve">Datos usuario_x000d_
Nombre: Wilson Dario Gutierrez Homez_x000d_
Correo: wilsondario.gutierrezhomez@cencosud.com.co_x000d_
Usuario AD: WIGutierr_x000d_
Pais: Colombia_x000d_
Ubicacion: J047 JUMBO GIRARDOT_x000d_
Zona: Colombia Occidente_x000d_
Unidad de Negocio: JUMBO_x000d_
Servicio: null_x000d_
Telefono: 3138705985_x000d_
Anexo: null_x000d_
Descripcion: Buenos dias reporto falla de la pda de escaneo de tiquetes de antena uno que nos esta pidiendo contraseña para abrir; serial de la pda es 21178B0566_x000d_
Seccion de la tienda en donde se ubica la PDT o usuario: Control perdidas</v>
      </c>
      <c r="I2097" t="str">
        <v>Jefe Miguel por favor me colabora con la autorización de esta llamada para que el técnico de isit viste la tienda y realice la actualización de Firmware y configuración con el manual actual 2.2.</v>
      </c>
      <c r="J2097" t="str">
        <v>Se revisa PDA y se encuentra bloqueada. Se procede a realizar formateo e instalación del nuevo firmware .32.Mediante los botones de apagado y volumen+ se realiza instalación en la IPSM Card de la PDA. Se realiza instalación del firmware y luego se configura PDA mediante el manual de servicios configurando los aplicativos mediante los codigos QR  respectivos. Se configura cswlan12; IPWidget; se configura telnet; applock; key values y se deja registrada al área que pertenece para su debido funcionamiento. Se pone a pruebas y funciona correctamente</v>
      </c>
      <c r="K2097">
        <v>44979</v>
      </c>
      <c r="L2097">
        <v>44979</v>
      </c>
      <c r="M2097" t="str">
        <f>TEXT(L2097,"DDDDDDD")</f>
        <v>miércoles</v>
      </c>
      <c r="N2097" t="str">
        <v>J047 JUMBO GIRARDOT</v>
      </c>
      <c r="O2097" t="str">
        <v>GIRARDOT</v>
      </c>
      <c r="P2097" t="str">
        <f>IF(ISBLANK(O2097),"0",(VLOOKUP(O2097,REGION,2,FALSE)))</f>
        <v>OCCIDENTE</v>
      </c>
      <c r="Q2097" t="str">
        <v>RAFAEL ARDILA PUENTES</v>
      </c>
      <c r="R2097">
        <f>IF(ISBLANK(Q2097),"0", VLOOKUP(Q2097,PERSONAL,2,FALSE))</f>
        <v>1018419858</v>
      </c>
      <c r="S2097" t="str">
        <v>ALIADO</v>
      </c>
      <c r="T2097">
        <v>0.7708333333333334</v>
      </c>
      <c r="U2097">
        <v>0.8333333333333334</v>
      </c>
      <c r="V2097">
        <f>IF(ISBLANK(T2097 ),"0",U2097-T2097)</f>
        <v>0.0625</v>
      </c>
      <c r="W2097">
        <v>1</v>
      </c>
      <c r="X2097">
        <f>NETWORKDAYS(K2097,L2096)</f>
        <v>1</v>
      </c>
      <c r="Y2097" t="str">
        <f>IF(X2097&lt;=2,"CUMPLE","NO CUMPLE")</f>
        <v>CUMPLE</v>
      </c>
    </row>
    <row r="2098" xml:space="preserve">
      <c r="A2098">
        <v>13089455</v>
      </c>
      <c r="B2098" t="str">
        <v>REQUEST</v>
      </c>
      <c r="C2098" t="str">
        <v>CERRADO</v>
      </c>
      <c r="D2098" t="str">
        <v>LINEAL DE CAJAS</v>
      </c>
      <c r="E2098" t="str">
        <v>POS</v>
      </c>
      <c r="F2098" t="str">
        <v>POS</v>
      </c>
      <c r="G2098" t="str">
        <v>WINCOR</v>
      </c>
      <c r="H2098"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Buenos dias:_x000d_
_x000d_
por favor me colaboran para verificar la pos 10 con # AD-020447_x000d_
ya que se reinicia automaticamente;_x000d_
Numero de caja pos: 10</v>
      </c>
      <c r="I2098" t="str" xml:space="preserve">
        <v xml:space="preserve">Solicito de su ayuda para revisar la pos-10; presenta fallas recorta el papel y se quedo pegado con la transacción; mesa especializada la reviso; pero la pos no tiene conexión por ende no se solucionó; por favor revisar los periféricos y idéntica la falla_x000d_
Equipo pos_x000d_
Marca: WINCOR_x000d_
Modelo: beetle-m_x000d_
Seriales: 59CD001101_x000d_
Ubicación: Línea de cajas_x000d_
Contacto en tienda: Elena rivera</v>
      </c>
      <c r="J2098" t="str">
        <v>Se inicia formateo de pos 10; pero cuando va a mitad de proceso; el equipo se reinicia y genera error de ingreso. Se realiza pruebas conectando el disco en otro equipo y genera el mismo error. Es necesario realizar el cambio de disco del pos para poder realizar la instalación correctamente.</v>
      </c>
      <c r="K2098">
        <v>44979</v>
      </c>
      <c r="L2098">
        <v>44980</v>
      </c>
      <c r="M2098" t="str">
        <f>TEXT(L2098,"DDDDDDD")</f>
        <v>jueves</v>
      </c>
      <c r="N2098" t="str">
        <v>J047 JUMBO GIRARDOT</v>
      </c>
      <c r="O2098" t="str">
        <v>GIRARDOT</v>
      </c>
      <c r="P2098" t="str">
        <f>IF(ISBLANK(O2098),"0",(VLOOKUP(O2098,REGION,2,FALSE)))</f>
        <v>OCCIDENTE</v>
      </c>
      <c r="Q2098" t="str">
        <v>WILLIAM FERNANDO ALDANA NIÑO</v>
      </c>
      <c r="R2098">
        <f>IF(ISBLANK(Q2098),"0", VLOOKUP(Q2098,PERSONAL,2,FALSE))</f>
        <v>80148398</v>
      </c>
      <c r="S2098" t="str">
        <v>DIRECTO</v>
      </c>
      <c r="T2098">
        <v>0.5625</v>
      </c>
      <c r="U2098">
        <v>0.6458333333333334</v>
      </c>
      <c r="V2098">
        <f>IF(ISBLANK(T2098 ),"0",U2098-T2098)</f>
        <v>0.08333333333333337</v>
      </c>
      <c r="W2098">
        <v>1</v>
      </c>
      <c r="X2098">
        <f>NETWORKDAYS(K2098,L2097)</f>
        <v>1</v>
      </c>
      <c r="Y2098" t="str">
        <f>IF(X2098&lt;=2,"CUMPLE","NO CUMPLE")</f>
        <v>CUMPLE</v>
      </c>
    </row>
    <row r="2099" xml:space="preserve">
      <c r="A2099">
        <v>13073745</v>
      </c>
      <c r="B2099" t="str">
        <v>REQUEST</v>
      </c>
      <c r="C2099" t="str">
        <v>CERRADO</v>
      </c>
      <c r="D2099" t="str">
        <v>PISO DE VENTA</v>
      </c>
      <c r="E2099" t="str">
        <v>VERIFICADOR</v>
      </c>
      <c r="F2099" t="str">
        <v>VERIFICADOR</v>
      </c>
      <c r="G2099" t="str">
        <v>NEWLAND</v>
      </c>
      <c r="H2099" t="str" xml:space="preserve">
        <v xml:space="preserve">Datos usuario_x000d_
Nombre: Stiven Emilio Bedoya Triana_x000d_
Correo: Stiven.Bedoya@cencosud.com.co_x000d_
Usuario AD: SEBTrian_x000d_
Pais: Colombia_x000d_
Ubicacion: J036 JUMBO POPAYAN CAMPANARIO_x000d_
Zona: Colombia Occidente_x000d_
Unidad de Negocio: ADM CENTRAL_x000d_
Servicio: Tiendas &amp; Centros de Distribucion_x000d_
Telefono: 3174356868_x000d_
Anexo: 7130409_x000d_
Descripcion: Se crea requerimiento con el finde realizar la configuracion del verificador Newland de la seccion de liquidos; el cual no esta operativo; no tiene el kiosco habilitado_x000d_
</v>
      </c>
      <c r="I2099" t="str">
        <v xml:space="preserve">Buena tarde. el caso con american scans quedo con numero SD-3385 se comunicara con daniel para darle asistencia en la instalacion del verificador-Gracias        </v>
      </c>
      <c r="J2099" t="str">
        <v>Se realiza comunicación con proveedor American Scan; se realizan unas pruebas de configuración y se les envia evidencia fotográfica de los resultados. Envian una configuración sin cambios al principio. Indican que se realizará el reset del modulo  serial; se presiona según indicaciones y se devuelve sensor a modo global. Se reconfigura según parametros del manual. Al terminar  las pruebas de verificación se envian  evidencias. Verificador queda operando correctamente</v>
      </c>
      <c r="K2099">
        <v>44979</v>
      </c>
      <c r="L2099">
        <v>44980</v>
      </c>
      <c r="M2099" t="str">
        <f>TEXT(L2099,"DDDDDDD")</f>
        <v>jueves</v>
      </c>
      <c r="N2099" t="str">
        <v>J036 JUMBO POPAYAN CAMPANARIO</v>
      </c>
      <c r="O2099" t="str">
        <v>POPAYAN</v>
      </c>
      <c r="P2099" t="str">
        <f>IF(ISBLANK(O2099),"0",(VLOOKUP(O2099,REGION,2,FALSE)))</f>
        <v>OCCIDENTE</v>
      </c>
      <c r="Q2099" t="str">
        <v>DANIEL FERNANDO PAREDES ARTEAGA</v>
      </c>
      <c r="R2099">
        <f>IF(ISBLANK(Q2099),"0", VLOOKUP(Q2099,PERSONAL,2,FALSE))</f>
        <v>10301691</v>
      </c>
      <c r="S2099" t="str">
        <v>DIRECTO</v>
      </c>
      <c r="T2099">
        <v>0.3645833333333333</v>
      </c>
      <c r="U2099">
        <v>0.4861111111111111</v>
      </c>
      <c r="V2099">
        <f>IF(ISBLANK(T2099 ),"0",U2099-T2099)</f>
        <v>0.12152777777777779</v>
      </c>
      <c r="W2099">
        <v>2</v>
      </c>
      <c r="X2099">
        <f>NETWORKDAYS(K2099,L2098)</f>
        <v>2</v>
      </c>
      <c r="Y2099" t="str">
        <f>IF(X2099&lt;=2,"CUMPLE","NO CUMPLE")</f>
        <v>CUMPLE</v>
      </c>
    </row>
    <row r="2100" xml:space="preserve">
      <c r="A2100">
        <v>13089555</v>
      </c>
      <c r="B2100" t="str">
        <v>REQUEST</v>
      </c>
      <c r="C2100" t="str">
        <v>CERRADO</v>
      </c>
      <c r="D2100" t="str">
        <v>LINEAL DE CAJAS</v>
      </c>
      <c r="E2100" t="str">
        <v>BALANZA</v>
      </c>
      <c r="F2100" t="str">
        <v>SCANNER</v>
      </c>
      <c r="G2100" t="str">
        <v>DATALOGIC</v>
      </c>
      <c r="H2100"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Buenos dias:_x000d_
_x000d_
Por favor me colabora para cambiar el cable del scanner-balanza con serial F15C19467 de la pos 3 ya que se partio y se desconecta con facilidad._x000d_
Area en donde se encuentra la Balanza: CAJAS POS 3</v>
      </c>
      <c r="I2100" t="str">
        <v>Jefe Miguel por favor me colabora con la autorización de esta llamada para que el técnico de isit viste la tienda y realice el cambio del cable del scanner balanza de la pos 3; la parte ya esta en sitio.</v>
      </c>
      <c r="J2100" t="str">
        <v>Se realiza cambio de cable en balanza caja 3; el cual presentaba intermitencia de comunicación. Funcionaria realiza pruebas confirmando correcto funcionamiento.</v>
      </c>
      <c r="K2100">
        <v>44979</v>
      </c>
      <c r="L2100">
        <v>44980</v>
      </c>
      <c r="M2100" t="str">
        <f>TEXT(L2100,"DDDDDDD")</f>
        <v>jueves</v>
      </c>
      <c r="N2100" t="str">
        <v>J047 JUMBO GIRARDOT</v>
      </c>
      <c r="O2100" t="str">
        <v>GIRARDOT</v>
      </c>
      <c r="P2100" t="str">
        <f>IF(ISBLANK(O2100),"0",(VLOOKUP(O2100,REGION,2,FALSE)))</f>
        <v>OCCIDENTE</v>
      </c>
      <c r="Q2100" t="str">
        <v>WILLIAM FERNANDO ALDANA NIÑO</v>
      </c>
      <c r="R2100">
        <f>IF(ISBLANK(Q2100),"0", VLOOKUP(Q2100,PERSONAL,2,FALSE))</f>
        <v>80148398</v>
      </c>
      <c r="S2100" t="str">
        <v>DIRECTO</v>
      </c>
      <c r="T2100">
        <v>0.4583333333333333</v>
      </c>
      <c r="U2100">
        <v>0.4791666666666667</v>
      </c>
      <c r="V2100">
        <f>IF(ISBLANK(T2100 ),"0",U2100-T2100)</f>
        <v>0.02083333333333337</v>
      </c>
      <c r="W2100">
        <v>0</v>
      </c>
      <c r="X2100">
        <f>NETWORKDAYS(K2100,L2099)</f>
        <v>2</v>
      </c>
      <c r="Y2100" t="str">
        <f>IF(X2100&lt;=2,"CUMPLE","NO CUMPLE")</f>
        <v>CUMPLE</v>
      </c>
    </row>
    <row r="2101" xml:space="preserve">
      <c r="A2101">
        <v>13104776</v>
      </c>
      <c r="B2101" t="str">
        <v>REQUEST</v>
      </c>
      <c r="C2101" t="str">
        <v>CERRADO</v>
      </c>
      <c r="D2101" t="str">
        <v>LINEAL DE CAJAS</v>
      </c>
      <c r="E2101" t="str">
        <v>EQUIPAMIENTO</v>
      </c>
      <c r="F2101" t="str">
        <v>EQUIPAMIENTO</v>
      </c>
      <c r="G2101" t="str">
        <v>EQUIPAMIENTO</v>
      </c>
      <c r="H2101"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POR FAVOR ME COLABORAN PARA LA ORGANIZACION DEL CABLEADO; DEL GABINETE DE LA POS 03 Y ADICIONAL EL SUITCHE CON SERIAL F0C1810V8LK ESTA INESTABLE Y CORRE RIESGO DE QUE OCURRA FALLA DE COMUNICACION EN LA LINEA DE CAJAS_x000d_
Numero de caja pos: 03_x000d_
</v>
      </c>
      <c r="I2101" t="str">
        <v>Jefe Miguel por favor me colabora con la autorización de esta llamada para que el técnico de isit viste la tienda y realice la limpieza y arreglo del cableado en el gabinete de linea de cajas</v>
      </c>
      <c r="J2101" t="str">
        <v>Se realiza organización de switch y cableado del pos3 el cual se encontraba suelto y en riesgo de caerse del gabinete.</v>
      </c>
      <c r="K2101">
        <v>44979</v>
      </c>
      <c r="L2101">
        <v>44980</v>
      </c>
      <c r="M2101" t="str">
        <f>TEXT(L2101,"DDDDDDD")</f>
        <v>jueves</v>
      </c>
      <c r="N2101" t="str">
        <v>J047 JUMBO GIRARDOT</v>
      </c>
      <c r="O2101" t="str">
        <v>GIRARDOT</v>
      </c>
      <c r="P2101" t="str">
        <f>IF(ISBLANK(O2101),"0",(VLOOKUP(O2101,REGION,2,FALSE)))</f>
        <v>OCCIDENTE</v>
      </c>
      <c r="Q2101" t="str">
        <v>WILLIAM FERNANDO ALDANA NIÑO</v>
      </c>
      <c r="R2101">
        <f>IF(ISBLANK(Q2101),"0", VLOOKUP(Q2101,PERSONAL,2,FALSE))</f>
        <v>80148398</v>
      </c>
      <c r="S2101" t="str">
        <v>DIRECTO</v>
      </c>
      <c r="T2101">
        <v>0.4791666666666667</v>
      </c>
      <c r="U2101">
        <v>0.5625</v>
      </c>
      <c r="V2101">
        <f>IF(ISBLANK(T2101 ),"0",U2101-T2101)</f>
        <v>0.08333333333333331</v>
      </c>
      <c r="W2101">
        <v>1</v>
      </c>
      <c r="X2101">
        <f>NETWORKDAYS(K2101,L2100)</f>
        <v>2</v>
      </c>
      <c r="Y2101" t="str">
        <f>IF(X2101&lt;=2,"CUMPLE","NO CUMPLE")</f>
        <v>CUMPLE</v>
      </c>
    </row>
    <row r="2102" xml:space="preserve">
      <c r="A2102">
        <v>13110070</v>
      </c>
      <c r="B2102" t="str">
        <v>REQUEST</v>
      </c>
      <c r="C2102" t="str">
        <v>CERRADO</v>
      </c>
      <c r="D2102" t="str">
        <v>TIENDA</v>
      </c>
      <c r="E2102" t="str">
        <v>MICROSENS</v>
      </c>
      <c r="F2102" t="str">
        <v>MICROSENS</v>
      </c>
      <c r="G2102" t="str">
        <v>MICROSENS</v>
      </c>
      <c r="H2102" t="str" xml:space="preserve">
        <v xml:space="preserve">Datos usuario_x000d_
Nombre: lma00024_x000d_
Correo: Deyssy.AricapaAraque@externos-co.cencosud.com_x000d_
Usuario AD: lma00024_x000d_
Pais: Colombia_x000d_
Ubicacion: J036 JUMBO POPAYAN CAMPANARIO_x000d_
Zona: Colombia Occidente_x000d_
Unidad de Negocio: ADM CENTRAL_x000d_
Servicio: null_x000d_
Telefono: 3176685924_x000d_
Anexo: null_x000d_
Descripcion: buen dia_x000d_
_x000d_
se requiere apoyo de soporte isit para realizar la migracion de los microsens de la linea de cajas._x000d_
_x000d_
gracias_x000d_
AREA EN DONDE SE UBICA EL EQUIPO : microsens</v>
      </c>
      <c r="I2102" t="str">
        <v xml:space="preserve">se trasfiere para su validacion.	</v>
      </c>
      <c r="J2102" t="str">
        <v>Se realiza acompañamiento para la configuración de los dispositivos microsens en la línea de cajas. Se confirma que todo quede en orden y datafonos funcionando.</v>
      </c>
      <c r="K2102">
        <v>44979</v>
      </c>
      <c r="L2102">
        <v>44980</v>
      </c>
      <c r="M2102" t="str">
        <f>TEXT(L2102,"DDDDDDD")</f>
        <v>jueves</v>
      </c>
      <c r="N2102" t="str">
        <v>J036 JUMBO POPAYAN CAMPANARIO</v>
      </c>
      <c r="O2102" t="str">
        <v>POPAYAN</v>
      </c>
      <c r="P2102" t="str">
        <f>IF(ISBLANK(O2102),"0",(VLOOKUP(O2102,REGION,2,FALSE)))</f>
        <v>OCCIDENTE</v>
      </c>
      <c r="Q2102" t="str">
        <v>DANIEL FERNANDO PAREDES ARTEAGA</v>
      </c>
      <c r="R2102">
        <f>IF(ISBLANK(Q2102),"0", VLOOKUP(Q2102,PERSONAL,2,FALSE))</f>
        <v>10301691</v>
      </c>
      <c r="S2102" t="str">
        <v>DIRECTO</v>
      </c>
      <c r="T2102">
        <v>0.2569444444444444</v>
      </c>
      <c r="U2102">
        <v>0.3402777777777778</v>
      </c>
      <c r="V2102">
        <f>IF(ISBLANK(T2102 ),"0",U2102-T2102)</f>
        <v>0.08333333333333337</v>
      </c>
      <c r="W2102">
        <v>1</v>
      </c>
      <c r="X2102">
        <f>NETWORKDAYS(K2102,L2101)</f>
        <v>2</v>
      </c>
      <c r="Y2102" t="str">
        <f>IF(X2102&lt;=2,"CUMPLE","NO CUMPLE")</f>
        <v>CUMPLE</v>
      </c>
    </row>
    <row r="2103" xml:space="preserve">
      <c r="A2103">
        <v>13110085</v>
      </c>
      <c r="B2103" t="str">
        <v>REQUEST</v>
      </c>
      <c r="C2103" t="str">
        <v>CERRADO</v>
      </c>
      <c r="D2103" t="str">
        <v>TIENDA</v>
      </c>
      <c r="E2103" t="str">
        <v>MICROSENS</v>
      </c>
      <c r="F2103" t="str">
        <v>MICROSENS</v>
      </c>
      <c r="G2103" t="str">
        <v>MICROSENS</v>
      </c>
      <c r="H2103" t="str" xml:space="preserve">
        <v xml:space="preserve">Datos usuario_x000d_
Nombre: lma00024_x000d_
Correo: Deyssy.AricapaAraque@externos-co.cencosud.com_x000d_
Usuario AD: lma00024_x000d_
Pais: Colombia_x000d_
Ubicacion: J047 JUMBO GIRARDOT_x000d_
Zona: Colombia Occidente_x000d_
Unidad de Negocio: ADM CENTRAL_x000d_
Servicio: null_x000d_
Telefono: 3176685924_x000d_
Anexo: null_x000d_
Descripcion: buen dia_x000d_
_x000d_
se requiere apoyo de soporte isit para realizar la migracion de los microsens y upgrade del fortinet_x000d_
AREA EN DONDE SE UBICA EL EQUIPO : microsens</v>
      </c>
      <c r="I2103" t="str">
        <v xml:space="preserve">se trasfiere para su validacion.	</v>
      </c>
      <c r="J2103" t="str">
        <v>Se realiza acompañamiento para la configuración de los dispositivos microsens en la línea de cajas. Se confirma que todo quede en orden y datafonos funcionando.</v>
      </c>
      <c r="K2103">
        <v>44979</v>
      </c>
      <c r="L2103">
        <v>44980</v>
      </c>
      <c r="M2103" t="str">
        <f>TEXT(L2103,"DDDDDDD")</f>
        <v>jueves</v>
      </c>
      <c r="N2103" t="str">
        <v>J047 JUMBO GIRARDOT</v>
      </c>
      <c r="O2103" t="str">
        <v>GIRARDOT</v>
      </c>
      <c r="P2103" t="str">
        <f>IF(ISBLANK(O2103),"0",(VLOOKUP(O2103,REGION,2,FALSE)))</f>
        <v>OCCIDENTE</v>
      </c>
      <c r="Q2103" t="str">
        <v>WILLIAM FERNANDO ALDANA NIÑO</v>
      </c>
      <c r="R2103">
        <f>IF(ISBLANK(Q2103),"0", VLOOKUP(Q2103,PERSONAL,2,FALSE))</f>
        <v>80148398</v>
      </c>
      <c r="S2103" t="str">
        <v>DIRECTO</v>
      </c>
      <c r="T2103">
        <v>0.375</v>
      </c>
      <c r="U2103">
        <v>0.4583333333333333</v>
      </c>
      <c r="V2103">
        <f>IF(ISBLANK(T2103 ),"0",U2103-T2103)</f>
        <v>0.08333333333333331</v>
      </c>
      <c r="W2103">
        <v>1</v>
      </c>
      <c r="X2103">
        <f>NETWORKDAYS(K2103,L2102)</f>
        <v>2</v>
      </c>
      <c r="Y2103" t="str">
        <f>IF(X2103&lt;=2,"CUMPLE","NO CUMPLE")</f>
        <v>CUMPLE</v>
      </c>
    </row>
    <row r="2104" xml:space="preserve">
      <c r="A2104">
        <v>13099763</v>
      </c>
      <c r="B2104" t="str">
        <v>REQUEST</v>
      </c>
      <c r="C2104" t="str">
        <v>CERRADO</v>
      </c>
      <c r="D2104" t="str">
        <v>LINEAL DE CAJAS</v>
      </c>
      <c r="E2104" t="str">
        <v>POS</v>
      </c>
      <c r="F2104" t="str">
        <v>POS</v>
      </c>
      <c r="G2104" t="str">
        <v>WINCOR</v>
      </c>
      <c r="H2104"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SHOPPING_x000d_
Servicio: Sistemas_x000d_
Telefono: 3004352050_x000d_
Anexo: null_x000d_
Descripcion: solicito revisar caja 18 ya que teclado no responde. se reviso la conexion y esta bien. y no permite ingresar al usuario</v>
      </c>
      <c r="I2104" t="str">
        <v>Nos ayudan por favor a validar la novedad con la POS por favor ya que aparece fuera de linea.</v>
      </c>
      <c r="J2104" t="str" xml:space="preserve">
        <v xml:space="preserve">Servicio atendido el 17/02/23_x000d_
Equipo pos del lineal de caja (caja 18); presenta bloqueo. Se procede a realizar mantenimiento correctivo a la pos; se instala nuevamente el equipo. Se realiza pruebas con el supervisor de cajas a satisfacción. El equipo sube sin problemas y queda listo para trabajar.</v>
      </c>
      <c r="K2104">
        <v>44980</v>
      </c>
      <c r="L2104">
        <v>44980</v>
      </c>
      <c r="M2104" t="str">
        <f>TEXT(L2104,"DDDDDDD")</f>
        <v>jueves</v>
      </c>
      <c r="N2104" t="str">
        <v>J045 JUMBO AV.DEL FERROCARRIL SANTA MARTA</v>
      </c>
      <c r="O2104" t="str">
        <v>SANTA MARTA</v>
      </c>
      <c r="P2104" t="str">
        <f>IF(ISBLANK(O2104),"0",(VLOOKUP(O2104,REGION,2,FALSE)))</f>
        <v>COSTA</v>
      </c>
      <c r="Q2104" t="str">
        <v>ENRIQUE RAFAEL PONZON ORTEGA</v>
      </c>
      <c r="R2104">
        <f>IF(ISBLANK(Q2104),"0", VLOOKUP(Q2104,PERSONAL,2,FALSE))</f>
        <v>1082888515</v>
      </c>
      <c r="S2104" t="str">
        <v>DIRECTO</v>
      </c>
      <c r="T2104">
        <v>0.4652777777777778</v>
      </c>
      <c r="U2104">
        <v>0.5</v>
      </c>
      <c r="V2104">
        <f>IF(ISBLANK(T2104 ),"0",U2104-T2104)</f>
        <v>0.03472222222222221</v>
      </c>
      <c r="W2104">
        <v>1</v>
      </c>
      <c r="X2104">
        <f>NETWORKDAYS(K2104,L2103)</f>
        <v>1</v>
      </c>
      <c r="Y2104" t="str">
        <f>IF(X2104&lt;=2,"CUMPLE","NO CUMPLE")</f>
        <v>CUMPLE</v>
      </c>
    </row>
    <row r="2105" xml:space="preserve">
      <c r="A2105">
        <v>13092681</v>
      </c>
      <c r="B2105" t="str">
        <v>REQUEST</v>
      </c>
      <c r="C2105" t="str">
        <v>CERRADO</v>
      </c>
      <c r="D2105" t="str">
        <v>OFICINA COMERCIAL</v>
      </c>
      <c r="E2105" t="str">
        <v>CPU</v>
      </c>
      <c r="F2105" t="str">
        <v>CPU</v>
      </c>
      <c r="G2105" t="str">
        <v>LENOVO</v>
      </c>
      <c r="H2105" t="str" xml:space="preserve">
        <v xml:space="preserve">Datos usuario_x000d_
Nombre: Diana Milena Bolanos Rengifo_x000d_
Correo: DianaMilena.BolanosRengifo@cencosud.com.co_x000d_
Usuario AD: DBolanoR_x000d_
Pais: Colombia_x000d_
Ubicacion: J036 JUMBO POPAYAN CAMPANARIO_x000d_
Zona: Colombia Occidente_x000d_
Unidad de Negocio: JUMBO_x000d_
Servicio: null_x000d_
Telefono: 3234000740_x000d_
Anexo: null_x000d_
Descripcion: buen dia por favor revisar el pc ya que no me deja abrir archivos bajados desde GENESIX y tampoco abre la carpeta compartida;_x000d_
_x000d_
Indicar la ubicacion del computador en la tienda o sede: oficina_x000d_
</v>
      </c>
      <c r="I2105" t="str">
        <v>Jefe su autorizacion para envio del tecnico para instalacion de archivos de descarga</v>
      </c>
      <c r="J2105" t="str">
        <v>Se realiza la descarga de los dos programas .exe a ejecutar para el proceso de descarga de los archivos y se procede a realizar pruebas con el archivo plano y se determina que la usuria no tiene permisos ya que encontraba desactivado el usuario y está en el proceso de activación. Una vez se confirme la activación del usuario deben validar que funcione la descarga; los programas para descarga quedan instalados</v>
      </c>
      <c r="K2105">
        <v>44980</v>
      </c>
      <c r="L2105">
        <v>44981</v>
      </c>
      <c r="M2105" t="str">
        <f>TEXT(L2105,"DDDDDDD")</f>
        <v>viernes</v>
      </c>
      <c r="N2105" t="str">
        <v>J036 JUMBO POPAYAN CAMPANARIO</v>
      </c>
      <c r="O2105" t="str">
        <v>POPAYAN</v>
      </c>
      <c r="P2105" t="str">
        <f>IF(ISBLANK(O2105),"0",(VLOOKUP(O2105,REGION,2,FALSE)))</f>
        <v>OCCIDENTE</v>
      </c>
      <c r="Q2105" t="str">
        <v>DANIEL FERNANDO PAREDES ARTEAGA</v>
      </c>
      <c r="R2105">
        <f>IF(ISBLANK(Q2105),"0", VLOOKUP(Q2105,PERSONAL,2,FALSE))</f>
        <v>10301691</v>
      </c>
      <c r="S2105" t="str">
        <v>DIRECTO</v>
      </c>
      <c r="T2105">
        <v>0.4166666666666667</v>
      </c>
      <c r="U2105">
        <v>0.4930555555555556</v>
      </c>
      <c r="V2105">
        <f>IF(ISBLANK(T2105 ),"0",U2105-T2105)</f>
        <v>0.0763888888888889</v>
      </c>
      <c r="W2105">
        <v>1</v>
      </c>
      <c r="X2105">
        <f>NETWORKDAYS(K2105,L2104)</f>
        <v>1</v>
      </c>
      <c r="Y2105" t="str">
        <f>IF(X2105&lt;=2,"CUMPLE","NO CUMPLE")</f>
        <v>CUMPLE</v>
      </c>
    </row>
    <row r="2106" xml:space="preserve">
      <c r="A2106">
        <v>13095775</v>
      </c>
      <c r="B2106" t="str">
        <v>REQUEST</v>
      </c>
      <c r="C2106" t="str">
        <v>CERRADO</v>
      </c>
      <c r="D2106" t="str">
        <v>OFICINA COMERCIAL</v>
      </c>
      <c r="E2106" t="str">
        <v>CPU</v>
      </c>
      <c r="F2106" t="str">
        <v>CPU</v>
      </c>
      <c r="G2106" t="str">
        <v>LENOVO</v>
      </c>
      <c r="H2106" t="str" xml:space="preserve">
        <v xml:space="preserve">Datos usuario_x000d_
Nombre: Juan David Alvarez Omen_x000d_
Correo: JuanDavid.AlvarezOmen@cencosud.com.co_x000d_
Usuario AD: JDAlvare_x000d_
Pais: Colombia_x000d_
Ubicacion: J036 JUMBO POPAYAN CAMPANARIO_x000d_
Zona: Colombia Occidente_x000d_
Unidad de Negocio: JUMBO_x000d_
Servicio: null_x000d_
Telefono: 3017768888_x000d_
Anexo: null_x000d_
Descripcion: mi correo no tiene buzon o licencia; no puedo abrir el microsoft outlook por favor de su colaboracion con este problema gracias_x000d_
Indicar la ubicacion del computador en la tienda o sede: oficina</v>
      </c>
      <c r="I2106" t="str">
        <v xml:space="preserve">Jefe su autorizacion para envio dle tecnico para instalacion de licencia de office-gracias	</v>
      </c>
      <c r="J2106" t="str">
        <v>Se realiza revisión a falla que presenta el usuario para iniciar sesión en el Outlook; el perfil no carga. Se intenta iniciar sesión en la versión web pero genera error que no hay usuario creado. Se consulta con la señora Ruby e indica que ya se creó AGP para asignar el buzón al usuario. Se debe esperar la atención del AGP para poder probrar nuevamente la configuración del correo.</v>
      </c>
      <c r="K2106">
        <v>44980</v>
      </c>
      <c r="L2106">
        <v>44981</v>
      </c>
      <c r="M2106" t="str">
        <f>TEXT(L2106,"DDDDDDD")</f>
        <v>viernes</v>
      </c>
      <c r="N2106" t="str">
        <v>J036 JUMBO POPAYAN CAMPANARIO</v>
      </c>
      <c r="O2106" t="str">
        <v>POPAYAN</v>
      </c>
      <c r="P2106" t="str">
        <f>IF(ISBLANK(O2106),"0",(VLOOKUP(O2106,REGION,2,FALSE)))</f>
        <v>OCCIDENTE</v>
      </c>
      <c r="Q2106" t="str">
        <v>DANIEL FERNANDO PAREDES ARTEAGA</v>
      </c>
      <c r="R2106">
        <f>IF(ISBLANK(Q2106),"0", VLOOKUP(Q2106,PERSONAL,2,FALSE))</f>
        <v>10301691</v>
      </c>
      <c r="S2106" t="str">
        <v>DIRECTO</v>
      </c>
      <c r="T2106">
        <v>0.3402777777777778</v>
      </c>
      <c r="U2106">
        <v>0.40625</v>
      </c>
      <c r="V2106">
        <f>IF(ISBLANK(T2106 ),"0",U2106-T2106)</f>
        <v>0.06597222222222221</v>
      </c>
      <c r="W2106">
        <v>1</v>
      </c>
      <c r="X2106">
        <f>NETWORKDAYS(K2106,L2105)</f>
        <v>2</v>
      </c>
      <c r="Y2106" t="str">
        <f>IF(X2106&lt;=2,"CUMPLE","NO CUMPLE")</f>
        <v>CUMPLE</v>
      </c>
    </row>
    <row r="2107" xml:space="preserve">
      <c r="A2107">
        <v>13106933</v>
      </c>
      <c r="B2107" t="str">
        <v>REQUEST</v>
      </c>
      <c r="C2107" t="str">
        <v>CERRADO</v>
      </c>
      <c r="D2107" t="str">
        <v>OFICINA COMERCIAL</v>
      </c>
      <c r="E2107" t="str">
        <v>CPU</v>
      </c>
      <c r="F2107" t="str">
        <v>CPU</v>
      </c>
      <c r="G2107" t="str">
        <v>LENOVO</v>
      </c>
      <c r="H2107" t="str" xml:space="preserve">
        <v xml:space="preserve">Datos usuario_x000d_
Nombre: Juan David Alvarez Omen_x000d_
Correo: JuanDavid.AlvarezOmen@cencosud.com.co_x000d_
Usuario AD: JDAlvare_x000d_
Pais: Colombia_x000d_
Ubicacion: J036 JUMBO POPAYAN CAMPANARIO_x000d_
Zona: Colombia Occidente_x000d_
Unidad de Negocio: JUMBO_x000d_
Servicio: null_x000d_
Telefono: 3017768888_x000d_
Anexo: null_x000d_
Descripcion: buenos dias. necesito que me ayuden para poder abrir el correo electronico lo que pasa es que no tengo la clave para poder acceder a el. mi correo es juandavid.alvarezomen cencosud.com.co_x000d_
Indicar la ubicacion del computador en la tienda o sede: tienda 36_x000d_
</v>
      </c>
      <c r="I2107" t="str">
        <v>Buena tarde jefe su autorizacion para envio del tecnico ; revision correo</v>
      </c>
      <c r="J2107" t="str">
        <v>Se cierra caso ya que se atiende bajo cau 13095775</v>
      </c>
      <c r="K2107">
        <v>44980</v>
      </c>
      <c r="L2107">
        <v>44981</v>
      </c>
      <c r="M2107" t="str">
        <f>TEXT(L2107,"DDDDDDD")</f>
        <v>viernes</v>
      </c>
      <c r="N2107" t="str">
        <v>J036 JUMBO POPAYAN CAMPANARIO</v>
      </c>
      <c r="O2107" t="str">
        <v>POPAYAN</v>
      </c>
      <c r="P2107" t="str">
        <f>IF(ISBLANK(O2107),"0",(VLOOKUP(O2107,REGION,2,FALSE)))</f>
        <v>OCCIDENTE</v>
      </c>
      <c r="Q2107" t="str">
        <v>DANIEL FERNANDO PAREDES ARTEAGA</v>
      </c>
      <c r="R2107">
        <f>IF(ISBLANK(Q2107),"0", VLOOKUP(Q2107,PERSONAL,2,FALSE))</f>
        <v>10301691</v>
      </c>
      <c r="S2107" t="str">
        <v>DIRECTO</v>
      </c>
      <c r="T2107">
        <v>0</v>
      </c>
      <c r="U2107">
        <v>0</v>
      </c>
      <c r="V2107">
        <v>0</v>
      </c>
      <c r="W2107">
        <v>0</v>
      </c>
      <c r="X2107">
        <f>NETWORKDAYS(K2107,L2106)</f>
        <v>2</v>
      </c>
      <c r="Y2107" t="str">
        <f>IF(X2107&lt;=2,"CUMPLE","NO CUMPLE")</f>
        <v>CUMPLE</v>
      </c>
    </row>
    <row r="2108" xml:space="preserve">
      <c r="A2108">
        <v>13074672</v>
      </c>
      <c r="B2108" t="str">
        <v>REQUEST</v>
      </c>
      <c r="C2108" t="str">
        <v>CERRADO</v>
      </c>
      <c r="D2108" t="str">
        <v>DIRECCION</v>
      </c>
      <c r="E2108" t="str">
        <v>CPU</v>
      </c>
      <c r="F2108" t="str">
        <v>CPU</v>
      </c>
      <c r="G2108" t="str">
        <v>LENOVO</v>
      </c>
      <c r="H2108" t="str" xml:space="preserve">
        <v xml:space="preserve">Datos usuario_x000d_
Nombre: Luis Alberto Perez_x000d_
Correo: Luis.Perez@cencosud.com.co_x000d_
Usuario AD: LAPerez_x000d_
Pais: Colombia_x000d_
Ubicacion: J045 JUMBO AV.DEL FERROCARRIL SANTA MARTA_x000d_
Zona: Colombia Costa_x000d_
Unidad de Negocio: JUMBO_x000d_
Servicio: Sistemas_x000d_
Telefono: 3174359755_x000d_
Anexo: 7430404_x000d_
Descripcion: De acuerdo a lo solicitado se crea ticket para el Envio de un Equipo Portatil para el Gerente de la tienda: J045 Jumbo Santa Marta_x000d_
_x000d_
Se Regresara el Equipo serial: MJ0FNN0L_x000d_
Adjunte aqui formatos de traslados u otro documentos que considere necesario : Equipos.txt</v>
      </c>
      <c r="I2108" t="str">
        <v>FYI</v>
      </c>
      <c r="J2108" t="str">
        <v>Se procede con la instalación y configuración de equipo portátil en el área de dirección. Se valida realizando backup de la informacion del usuario; se incluye equipo al dominio; configuración de aplicativos correspondientes y configuración de perfil. Se valida realizando pruebas con el usuario a satisfacción se entrega equipo operativo. Observación: se retira equipo de mesa y se deja en el área de sistemas actualmente por indicaciones del personal de sistemas de Cencosud.</v>
      </c>
      <c r="K2108">
        <v>44981</v>
      </c>
      <c r="L2108">
        <v>44981</v>
      </c>
      <c r="M2108" t="str">
        <f>TEXT(L2108,"DDDDDDD")</f>
        <v>viernes</v>
      </c>
      <c r="N2108" t="str">
        <v>J045 JUMBO AV.DEL FERROCARRIL SANTA MARTA</v>
      </c>
      <c r="O2108" t="str">
        <v>SANTA MARTA</v>
      </c>
      <c r="P2108" t="str">
        <f>IF(ISBLANK(O2108),"0",(VLOOKUP(O2108,REGION,2,FALSE)))</f>
        <v>COSTA</v>
      </c>
      <c r="Q2108" t="str">
        <v>ENRIQUE RAFAEL PONZON ORTEGA</v>
      </c>
      <c r="R2108">
        <f>IF(ISBLANK(Q2108),"0", VLOOKUP(Q2108,PERSONAL,2,FALSE))</f>
        <v>1082888515</v>
      </c>
      <c r="S2108" t="str">
        <v>DIRECTO</v>
      </c>
      <c r="T2108">
        <v>0.375</v>
      </c>
      <c r="U2108">
        <v>0.5416666666666666</v>
      </c>
      <c r="V2108">
        <f>IF(ISBLANK(T2108 ),"0",U2108-T2108)</f>
        <v>0.16666666666666663</v>
      </c>
      <c r="W2108">
        <v>2</v>
      </c>
      <c r="X2108">
        <f>NETWORKDAYS(K2108,L2107)</f>
        <v>1</v>
      </c>
      <c r="Y2108" t="str">
        <f>IF(X2108&lt;=2,"CUMPLE","NO CUMPLE")</f>
        <v>CUMPLE</v>
      </c>
    </row>
    <row r="2109" xml:space="preserve">
      <c r="A2109">
        <v>13074866</v>
      </c>
      <c r="B2109" t="str">
        <v>REQUEST</v>
      </c>
      <c r="C2109" t="str">
        <v>CERRADO</v>
      </c>
      <c r="D2109" t="str">
        <v>DIRECCION</v>
      </c>
      <c r="E2109" t="str">
        <v>CPU</v>
      </c>
      <c r="F2109" t="str">
        <v>CPU</v>
      </c>
      <c r="G2109" t="str">
        <v>LENOVO</v>
      </c>
      <c r="H2109" t="str">
        <v>Se solicita envio equipo portatil y se anexan datos equipo desktop para cambio...</v>
      </c>
      <c r="I2109" t="str" xml:space="preserve">
        <v xml:space="preserve">Llega Portatil para gerente tienda._x000d_
M183 METRO SAN GIL 5CG2417974_x000d_
Realizar configuración de equipo; salvar información del PC de usuario._x000d_
Diligenciar acta de entrega y retiro._x000d_
Equipo a retirar dejar sin información de usuarios; ya que se debe enviar a CRH._x000d_
Dejarlo embalado y listo para envio._x000d_
Diligenciar actas de traslado del activo._x000d_
Entregar activo operativo y con pruebas a gerente.</v>
      </c>
      <c r="J2109" t="str">
        <v>Se realiza backup de información; se sube equipo al dominio y se mueve al contenedor correspondiente. Se realiza configuración de aplicativos en el nuevo equipo; se instala Zebra Designer y se realizan pruebas de impresión. Se configura perfil de correo y se valida el acceso a los aplicativos. Se copian favoritos de Chorme y Edge. Se firman actas de entrega y retiro. Equipo que se retira se deja embalado para su transporte</v>
      </c>
      <c r="K2109">
        <v>44981</v>
      </c>
      <c r="L2109">
        <v>44984</v>
      </c>
      <c r="M2109" t="str">
        <f>TEXT(L2109,"DDDDDDD")</f>
        <v>lunes</v>
      </c>
      <c r="N2109" t="str">
        <v>M183 METRO SAN GIL</v>
      </c>
      <c r="O2109" t="str">
        <v>SAN GIL</v>
      </c>
      <c r="P2109" t="str">
        <f>IF(ISBLANK(O2109),"0",(VLOOKUP(O2109,REGION,2,FALSE)))</f>
        <v>ORIENTE</v>
      </c>
      <c r="Q2109" t="str">
        <v>GERMAN ARCINIEGAS CARREÑO</v>
      </c>
      <c r="R2109">
        <f>IF(ISBLANK(Q2109),"0", VLOOKUP(Q2109,PERSONAL,2,FALSE))</f>
        <v>1098743407</v>
      </c>
      <c r="S2109" t="str">
        <v>DIRECTO</v>
      </c>
      <c r="T2109">
        <v>0.3333333333333333</v>
      </c>
      <c r="U2109">
        <v>0.5</v>
      </c>
      <c r="V2109">
        <f>IF(ISBLANK(T2109 ),"0",U2109-T2109)</f>
        <v>0.16666666666666669</v>
      </c>
      <c r="W2109">
        <v>2</v>
      </c>
      <c r="X2109">
        <f>NETWORKDAYS(K2109,L2108)</f>
        <v>1</v>
      </c>
      <c r="Y2109" t="str">
        <f>IF(X2109&lt;=2,"CUMPLE","NO CUMPLE")</f>
        <v>CUMPLE</v>
      </c>
    </row>
    <row r="2110" xml:space="preserve">
      <c r="A2110">
        <v>13074925</v>
      </c>
      <c r="B2110" t="str">
        <v>REQUEST</v>
      </c>
      <c r="C2110" t="str">
        <v>CERRADO</v>
      </c>
      <c r="D2110" t="str">
        <v>DIRECCION</v>
      </c>
      <c r="E2110" t="str">
        <v>CPU</v>
      </c>
      <c r="F2110" t="str">
        <v>CPU</v>
      </c>
      <c r="G2110" t="str">
        <v>LENOVO</v>
      </c>
      <c r="H2110" t="str">
        <v>J126 JUMBO SAN SILVESTRE / Solicitud NOTEBOOK Gerente...</v>
      </c>
      <c r="I2110" t="str" xml:space="preserve">
        <v xml:space="preserve">Llega Portatil para gerente tienda._x000d_
J126 JUMBO SAN SILVESTRE 5CG241797L_x000d_
Realizar configuración de equipo; salvar información del PC de usuario._x000d_
Diligenciar acta de entrega y retiro._x000d_
Equipo a retirar dejar sin información de usuarios; ya que se debe enviar a CRH._x000d_
Dejarlo embalado y listo para envio._x000d_
Diligenciar actas de traslado del activo._x000d_
Entregar activo operativo y con pruebas a gerente</v>
      </c>
      <c r="J2110" t="str">
        <v>Se realiza backup de información; se sube equipo al dominio y se mueve al contenedor correspondiente. Se realiza configuración de aplicativos en el nuevo equipo; se instala Zebra Designer y se realizan pruebas de impresión. Se configura perfil de correo y se valida el acceso a los aplicativos. Se copian favoritos de Chorme y Edge. Se firman actas de entrega y retiro. Equipo retirado se deja en oficina de sistemas en espera de confirmación de asignación para otro usuario</v>
      </c>
      <c r="K2110">
        <v>44981</v>
      </c>
      <c r="L2110">
        <v>44984</v>
      </c>
      <c r="M2110" t="str">
        <f>TEXT(L2110,"DDDDDDD")</f>
        <v>lunes</v>
      </c>
      <c r="N2110" t="str">
        <v>J126 JUMBO SAN SILVESTRE</v>
      </c>
      <c r="O2110" t="str">
        <v>BARRANCABERMEJA</v>
      </c>
      <c r="P2110" t="str">
        <f>IF(ISBLANK(O2110),"0",(VLOOKUP(O2110,REGION,2,FALSE)))</f>
        <v>ORIENTE</v>
      </c>
      <c r="Q2110" t="str">
        <v>LUIS CARLOS ROJAS ACOSTA</v>
      </c>
      <c r="R2110">
        <f>IF(ISBLANK(Q2110),"0", VLOOKUP(Q2110,PERSONAL,2,FALSE))</f>
        <v>1096188137</v>
      </c>
      <c r="S2110" t="str">
        <v>DIRECTO</v>
      </c>
      <c r="T2110">
        <v>0.3333333333333333</v>
      </c>
      <c r="U2110">
        <v>0.5</v>
      </c>
      <c r="V2110">
        <f>IF(ISBLANK(T2110 ),"0",U2110-T2110)</f>
        <v>0.16666666666666669</v>
      </c>
      <c r="W2110">
        <v>2</v>
      </c>
      <c r="X2110">
        <f>NETWORKDAYS(K2110,L2109)</f>
        <v>2</v>
      </c>
      <c r="Y2110" t="str">
        <f>IF(X2110&lt;=2,"CUMPLE","NO CUMPLE")</f>
        <v>CUMPLE</v>
      </c>
    </row>
    <row r="2111" xml:space="preserve">
      <c r="A2111">
        <v>13115038</v>
      </c>
      <c r="B2111" t="str">
        <v>REQUEST</v>
      </c>
      <c r="C2111" t="str">
        <v>CERRADO</v>
      </c>
      <c r="D2111" t="str">
        <v>LINEAL DE CAJAS</v>
      </c>
      <c r="E2111" t="str">
        <v>MICROSENS</v>
      </c>
      <c r="F2111" t="str">
        <v>MICROSENS</v>
      </c>
      <c r="G2111" t="str">
        <v>MICROSENS</v>
      </c>
      <c r="H2111" t="str" xml:space="preserve">
        <v xml:space="preserve">Datos usuario_x000d_
Nombre: lma00024_x000d_
Correo: Deyssy.AricapaAraque@externos-co.cencosud.com_x000d_
Usuario AD: lma00024_x000d_
Pais: Colombia_x000d_
Ubicacion: M195 METRO SANTA LUCIA_x000d_
Zona: Colombia Bogota_x000d_
Unidad de Negocio: ADM CENTRAL_x000d_
Servicio: null_x000d_
Telefono: 3176685924_x000d_
Anexo: null_x000d_
Descripcion: buen dia; se requiere apoyo de soporte isit con el fin de realizar la migracion de los microsens de linea de cajas y el upgrade dl fortinet._x000d_
_x000d_
gracias_x000d_
Area Afectada: microsens y fortinet_x000d_
Dispositivo Afectado: microsens y fortinet</v>
      </c>
      <c r="I2111" t="str" xml:space="preserve">
        <v xml:space="preserve">Miguel/Mauricio por favor con su ayuda y gestión para el día lunes realizar la migración de los microsens y el upgrade de los fortines de las tiendas según el cronograma que se había realizado hace unas semanas._x000d_
Seria par el día lunes 27 de febrero; por favor cuando llegue el técnico a tienda se comunique conmigo_x000d_
MT195 Santa Lucia 27-feb Spp 31520 programada 8:00 AM</v>
      </c>
      <c r="J2111" t="str">
        <v>Se realiza acompañamiento y soporte remoto para actualización de microsens datafonos redeban lineas de caja en metro santa lucia; de igual manera se apoya para la actualización de fortinet en oficinas de sistemas.</v>
      </c>
      <c r="K2111">
        <v>44981</v>
      </c>
      <c r="L2111">
        <v>44984</v>
      </c>
      <c r="M2111" t="str">
        <f>TEXT(L2111,"DDDDDDD")</f>
        <v>lunes</v>
      </c>
      <c r="N2111" t="str">
        <v>M195 METRO SANTA LUCIA</v>
      </c>
      <c r="O2111" t="str">
        <v>NEIVA</v>
      </c>
      <c r="P2111" t="str">
        <f>IF(ISBLANK(O2111),"0",(VLOOKUP(O2111,REGION,2,FALSE)))</f>
        <v>OCCIDENTE</v>
      </c>
      <c r="Q2111" t="str">
        <v>BREINER MAURICIO CASTAÑEDA PUENTES</v>
      </c>
      <c r="R2111">
        <f>IF(ISBLANK(Q2111),"0", VLOOKUP(Q2111,PERSONAL,2,FALSE))</f>
        <v>83235763</v>
      </c>
      <c r="S2111" t="str">
        <v>DIRECTO</v>
      </c>
      <c r="T2111">
        <v>0.3333333333333333</v>
      </c>
      <c r="U2111">
        <v>0.4166666666666667</v>
      </c>
      <c r="V2111">
        <f>IF(ISBLANK(T2111 ),"0",U2111-T2111)</f>
        <v>0.08333333333333337</v>
      </c>
      <c r="W2111">
        <v>1</v>
      </c>
      <c r="X2111">
        <f>NETWORKDAYS(K2111,L2110)</f>
        <v>2</v>
      </c>
      <c r="Y2111" t="str">
        <f>IF(X2111&lt;=2,"CUMPLE","NO CUMPLE")</f>
        <v>CUMPLE</v>
      </c>
    </row>
    <row r="2112" xml:space="preserve">
      <c r="A2112">
        <v>13115051</v>
      </c>
      <c r="B2112" t="str">
        <v>REQUEST</v>
      </c>
      <c r="C2112" t="str">
        <v>CERRADO</v>
      </c>
      <c r="D2112" t="str">
        <v>LINEAL DE CAJAS</v>
      </c>
      <c r="E2112" t="str">
        <v>MICROSENS</v>
      </c>
      <c r="F2112" t="str">
        <v>MICROSENS</v>
      </c>
      <c r="G2112" t="str">
        <v>MICROSENS</v>
      </c>
      <c r="H2112" t="str" xml:space="preserve">
        <v xml:space="preserve">Datos usuario_x000d_
Nombre: lma00024_x000d_
Correo: Deyssy.AricapaAraque@externos-co.cencosud.com_x000d_
Usuario AD: lma00024_x000d_
Pais: Colombia_x000d_
Ubicacion: M179 METRO PITALITO_x000d_
Zona: Colombia Occidente_x000d_
Unidad de Negocio: ADM CENTRAL_x000d_
Servicio: null_x000d_
Telefono: 3176685924_x000d_
Anexo: null_x000d_
Descripcion: buen dia se requiere apoyo de soporte isit para realizar la migracion de microsens de la linea de cajas y el upgrade del fortinet._x000d_
gracias_x000d_
Area Afectada: microsens y fortinet_x000d_
Dispositivo Afectado: microsens y fortinet</v>
      </c>
      <c r="I2112" t="str" xml:space="preserve">
        <v xml:space="preserve">Miguel/Mauricio por favor con su ayuda y gestión para el día lunes realizar la migración de los microsens y el upgrade de los fortines de las tiendas según el cronograma que se había realizado hace unas semanas._x000d_
Seria par el día lunes 27 de febrero; por favor cuando llegue el técnico a tienda se comunique conmigo_x000d_
MT179 Pitalito 27-feb Spp 31522 programada 6:00 AM_x000d_
</v>
      </c>
      <c r="J2112" t="str">
        <v>Se realiza acompañamiento y soporte remoto para actualización de microsens datafonos redeban lineas de caja en Metro Pitalito; de igual manera se apoya para la actualización de fortinet en oficinas de sistemas.</v>
      </c>
      <c r="K2112">
        <v>44981</v>
      </c>
      <c r="L2112">
        <v>44984</v>
      </c>
      <c r="M2112" t="str">
        <f>TEXT(L2112,"DDDDDDD")</f>
        <v>lunes</v>
      </c>
      <c r="N2112" t="str">
        <v>M179 METRO PITALITO</v>
      </c>
      <c r="O2112" t="str">
        <v>PITALITO</v>
      </c>
      <c r="P2112" t="str">
        <f>IF(ISBLANK(O2112),"0",(VLOOKUP(O2112,REGION,2,FALSE)))</f>
        <v>OCCIDENTE</v>
      </c>
      <c r="Q2112" t="str">
        <v>EMERSON PALACIOS MARTINEZ</v>
      </c>
      <c r="R2112">
        <f>IF(ISBLANK(Q2112),"0", VLOOKUP(Q2112,PERSONAL,2,FALSE))</f>
        <v>13723524</v>
      </c>
      <c r="S2112" t="str">
        <v>ALIADO</v>
      </c>
      <c r="T2112">
        <v>0.25</v>
      </c>
      <c r="U2112">
        <v>0.3333333333333333</v>
      </c>
      <c r="V2112">
        <f>IF(ISBLANK(T2112 ),"0",U2112-T2112)</f>
        <v>0.08333333333333331</v>
      </c>
      <c r="W2112">
        <v>1</v>
      </c>
      <c r="X2112">
        <f>NETWORKDAYS(K2112,L2111)</f>
        <v>2</v>
      </c>
      <c r="Y2112" t="str">
        <f>IF(X2112&lt;=2,"CUMPLE","NO CUMPLE")</f>
        <v>CUMPLE</v>
      </c>
    </row>
    <row r="2113" xml:space="preserve">
      <c r="A2113">
        <v>13107858</v>
      </c>
      <c r="B2113" t="str">
        <v>INCIDENT</v>
      </c>
      <c r="C2113" t="str">
        <v>CERRADO</v>
      </c>
      <c r="D2113" t="str">
        <v>TIENDA</v>
      </c>
      <c r="E2113" t="str">
        <v>MICROSENS</v>
      </c>
      <c r="F2113" t="str">
        <v>MICROSENS</v>
      </c>
      <c r="G2113" t="str">
        <v>MICROSENS</v>
      </c>
      <c r="H2113" t="str" xml:space="preserve">
        <v xml:space="preserve">Datos usuario_x000d_
Nombre: Guillermo Alejandro Gutierrez Benavides_x000d_
Correo: Guillermo.Gutierrez@cencosud.com.co_x000d_
Usuario AD: GAGutier_x000d_
Pais: Colombia_x000d_
Ubicacion: SEDE ADMINISTRATIVA BOGOTA_x000d_
Zona: Colombia Sede Admin_x000d_
Unidad de Negocio: ADM CENTRAL_x000d_
Servicio: Sistemas_x000d_
Telefono: 3176361174_x000d_
Anexo: 62516_x000d_
Descripcion: Buenas Tardes; se solicita manos remotas para actividad de migracion microsens tienda Metro Riohacha; para el 22 de Febrero.</v>
      </c>
      <c r="I2113" t="str">
        <v>Por favor su ayuda con el siguiente requerimiento</v>
      </c>
      <c r="J2113" t="str">
        <v>Se realiza comunicación con Guillermo Gutierrez de Redes. Primero se realiza un proceso de migración en sw fortinet 90D; luego indica validar estado de este; pide reiniciar; se envían evidencias de que el equipo subió correctamente. Luego indica llegar al lineal de caja; debajo de algunas cajas no se puede realizar desconexión de algunos cables de red; de los equipos microsens; luego que se realiza la migración indica volver a conectar y validar que todo esté operativo. Indica dirigirse a la pos de platos y se realiza cambio de Pathcord Utp y se realiza test de validación sobre todos los datafonos y son exitoso a excepción del datafono de donas debido que van a escalar para validar estado del punto de red. Equipos pos y datafonos queda operativos; a excepción de donas</v>
      </c>
      <c r="K2113">
        <v>44984</v>
      </c>
      <c r="L2113">
        <v>44984</v>
      </c>
      <c r="M2113" t="str">
        <f>TEXT(L2113,"DDDDDDD")</f>
        <v>lunes</v>
      </c>
      <c r="N2113" t="str">
        <v>M040 METRO RIOHACHA</v>
      </c>
      <c r="O2113" t="str">
        <v>RIOHACHA</v>
      </c>
      <c r="P2113" t="str">
        <f>IF(ISBLANK(O2113),"0",(VLOOKUP(O2113,REGION,2,FALSE)))</f>
        <v>COSTA</v>
      </c>
      <c r="Q2113" t="str">
        <v>EDUAR ENRIQUE MARTELO SIERRA</v>
      </c>
      <c r="R2113">
        <f>IF(ISBLANK(Q2113),"0", VLOOKUP(Q2113,PERSONAL,2,FALSE))</f>
        <v>1065631435</v>
      </c>
      <c r="S2113" t="str">
        <v>DIRECTO</v>
      </c>
      <c r="T2113">
        <v>0.375</v>
      </c>
      <c r="U2113">
        <v>0.4583333333333333</v>
      </c>
      <c r="V2113">
        <f>IF(ISBLANK(T2113 ),"0",U2113-T2113)</f>
        <v>0.08333333333333331</v>
      </c>
      <c r="W2113">
        <v>1</v>
      </c>
      <c r="X2113">
        <f>NETWORKDAYS(K2113,L2112)</f>
        <v>1</v>
      </c>
      <c r="Y2113" t="str">
        <f>IF(X2113&lt;=2,"CUMPLE","NO CUMPLE")</f>
        <v>CUMPLE</v>
      </c>
    </row>
    <row r="2114" xml:space="preserve">
      <c r="A2114">
        <v>13050435</v>
      </c>
      <c r="B2114" t="str">
        <v>REQUEST</v>
      </c>
      <c r="C2114" t="str">
        <v>CERRADO</v>
      </c>
      <c r="D2114" t="str">
        <v>PISO DE VENTA</v>
      </c>
      <c r="E2114" t="str">
        <v>VERIFICADOR</v>
      </c>
      <c r="F2114" t="str">
        <v>VERIFICADOR</v>
      </c>
      <c r="G2114" t="str">
        <v>NEWLAND</v>
      </c>
      <c r="H2114" t="str" xml:space="preserve">
        <v xml:space="preserve">Datos usuario_x000d_
Nombre: Wilson German Rodriguez Velasquez_x000d_
Correo: German.Rodriguez@cencosud.com.co_x000d_
Usuario AD: WRodrigV_x000d_
Pais: Colombia_x000d_
Ubicacion: M038 METRO NEIVA CENTRO DE CONVENCIONES_x000d_
Zona: Colombia Occidente_x000d_
Unidad de Negocio: METRO_x000d_
Servicio: Tiendas &amp; Centros de Distribucion_x000d_
Telefono: 3213283118_x000d_
Anexo: 7380408_x000d_
Descripcion: Verificador sin internet; por lo tanto se encuentra fuera de servicio._x000d_
</v>
      </c>
      <c r="I2114" t="str">
        <v>Mauricio solicito de su ayuda para que el técnico nuevamente realice la configuración del verificador de precios; con el apoyo del técnico Daniel de Popayán ya que el proveedor le indico el proceso y se logró solucionar la novedad que estaba presentado;</v>
      </c>
      <c r="J2114" t="str">
        <v>Se realiza configuración e instalación en piso de venta de verificador de precios marca Newland con serial NQ2CAJ000076; reemplazando verificador zebra modelo MK3190 serial AD‐135413 que no funciona adecuadamente. El verificador Newland queda instalado y funcionando correctamente.</v>
      </c>
      <c r="K2114">
        <v>44984</v>
      </c>
      <c r="L2114">
        <v>44985</v>
      </c>
      <c r="M2114" t="str">
        <f>TEXT(L2114,"DDDDDDD")</f>
        <v>martes</v>
      </c>
      <c r="N2114" t="str">
        <v>M038 METRO NEIVA CENTRO DE CONVENCIONES</v>
      </c>
      <c r="O2114" t="str">
        <v>NEIVA</v>
      </c>
      <c r="P2114" t="str">
        <f>IF(ISBLANK(O2114),"0",(VLOOKUP(O2114,REGION,2,FALSE)))</f>
        <v>OCCIDENTE</v>
      </c>
      <c r="Q2114" t="str">
        <v>BREINER MAURICIO CASTAÑEDA PUENTES</v>
      </c>
      <c r="R2114">
        <f>IF(ISBLANK(Q2114),"0", VLOOKUP(Q2114,PERSONAL,2,FALSE))</f>
        <v>83235763</v>
      </c>
      <c r="S2114" t="str">
        <v>DIRECTO</v>
      </c>
      <c r="T2114">
        <v>0.4375</v>
      </c>
      <c r="U2114">
        <v>0.5208333333333334</v>
      </c>
      <c r="V2114">
        <f>IF(ISBLANK(T2114 ),"0",U2114-T2114)</f>
        <v>0.08333333333333337</v>
      </c>
      <c r="W2114">
        <v>1</v>
      </c>
      <c r="X2114">
        <f>NETWORKDAYS(K2114,L2113)</f>
        <v>1</v>
      </c>
      <c r="Y2114" t="str">
        <f>IF(X2114&lt;=2,"CUMPLE","NO CUMPLE")</f>
        <v>CUMPLE</v>
      </c>
    </row>
    <row r="2115" xml:space="preserve">
      <c r="A2115">
        <v>13119025</v>
      </c>
      <c r="B2115" t="str">
        <v>REQUEST</v>
      </c>
      <c r="C2115" t="str">
        <v>CERRADO</v>
      </c>
      <c r="D2115" t="str">
        <v>SEGURIDAD</v>
      </c>
      <c r="E2115" t="str">
        <v>PDA</v>
      </c>
      <c r="F2115" t="str">
        <v>PDA</v>
      </c>
      <c r="G2115" t="str">
        <v>HONEYWELL</v>
      </c>
      <c r="H2115" t="str" xml:space="preserve">
        <v xml:space="preserve">Datos usuario_x000d_
Nombre: Yenifer Posada Viloria_x000d_
Correo: yenifer.posadaviloria@cencosud.com.co_x000d_
Usuario AD: YEPosadaV_x000d_
Pais: Colombia_x000d_
Ubicacion: M085 METRO MONTERIA_x000d_
Zona: Colombia Costa_x000d_
Unidad de Negocio: METRO_x000d_
Servicio: Tiendas &amp; Centros de Distribucion_x000d_
Telefono: 3017176241_x000d_
Anexo: null_x000d_
Descripcion: bateria de PDA 19086B8331 se inflo; posible daño en pin de carga ya que se intento colocar otra bateria y no carga._x000d_
Seccion de la tienda en donde se ubica la PDT o usuario: Seguridad_x000d_
</v>
      </c>
      <c r="I2115" t="str">
        <v xml:space="preserve">se transfiere para su gestion	</v>
      </c>
      <c r="J2115" t="str">
        <v>Se realiza una validación de la PDA que se encuentra descargarda y con la pila inflada; se procede a realizar pruebas con otra bateria y enciende sin novedades pero cuando se conecta el cargador la pda no recibe carga ya que se encuentra con el pin de carga dañado. Se debe solicitar cambio de PDA</v>
      </c>
      <c r="K2115">
        <v>44984</v>
      </c>
      <c r="L2115">
        <v>44985</v>
      </c>
      <c r="M2115" t="str">
        <f>TEXT(L2115,"DDDDDDD")</f>
        <v>martes</v>
      </c>
      <c r="N2115" t="str">
        <v>M085 METRO MONTERIA</v>
      </c>
      <c r="O2115" t="str">
        <v>MONTERIA</v>
      </c>
      <c r="P2115" t="str">
        <f>IF(ISBLANK(O2115),"0",(VLOOKUP(O2115,REGION,2,FALSE)))</f>
        <v>COSTA</v>
      </c>
      <c r="Q2115" t="str">
        <v>IVÁN DARÍO MAESTRE MORENO</v>
      </c>
      <c r="R2115">
        <f>IF(ISBLANK(Q2115),"0", VLOOKUP(Q2115,PERSONAL,2,FALSE))</f>
        <v>15647922</v>
      </c>
      <c r="S2115" t="str">
        <v>DIRECTO</v>
      </c>
      <c r="T2115">
        <v>0.3541666666666667</v>
      </c>
      <c r="U2115">
        <v>0.4305555555555556</v>
      </c>
      <c r="V2115">
        <f>IF(ISBLANK(T2115 ),"0",U2115-T2115)</f>
        <v>0.0763888888888889</v>
      </c>
      <c r="W2115">
        <v>1</v>
      </c>
      <c r="X2115">
        <f>NETWORKDAYS(K2115,L2114)</f>
        <v>2</v>
      </c>
      <c r="Y2115" t="str">
        <f>IF(X2115&lt;=2,"CUMPLE","NO CUMPLE")</f>
        <v>CUMPLE</v>
      </c>
    </row>
    <row r="2116" xml:space="preserve">
      <c r="A2116">
        <v>13119028</v>
      </c>
      <c r="B2116" t="str">
        <v>REQUEST</v>
      </c>
      <c r="C2116" t="str">
        <v>CERRADO</v>
      </c>
      <c r="D2116" t="str">
        <v>SEGURIDAD</v>
      </c>
      <c r="E2116" t="str">
        <v>PDA</v>
      </c>
      <c r="F2116" t="str">
        <v>PDA</v>
      </c>
      <c r="G2116" t="str">
        <v>HONEYWELL</v>
      </c>
      <c r="H2116" t="str" xml:space="preserve">
        <v xml:space="preserve">Datos usuario_x000d_
Nombre: Yenifer Posada Viloria_x000d_
Correo: yenifer.posadaviloria@cencosud.com.co_x000d_
Usuario AD: YEPosadaV_x000d_
Pais: Colombia_x000d_
Ubicacion: M085 METRO MONTERIA_x000d_
Zona: Colombia Costa_x000d_
Unidad de Negocio: METRO_x000d_
Servicio: Tiendas &amp; Centros de Distribucion_x000d_
Telefono: 3017176241_x000d_
Anexo: null_x000d_
Descripcion: PDA 19086B8277 bateria se inflo y esta desconfigurada._x000d_
Seccion de la tienda en donde se ubica la PDT o usuario: Seguridad</v>
      </c>
      <c r="I2116" t="str">
        <v xml:space="preserve">se transfiere para su gestion	</v>
      </c>
      <c r="J2116" t="str">
        <v>Se realiza una validacion de la PDA que se encuentra que la bateria que se está comenzando a inflar; se realizan pruebas y la pda esta operativa  con la novedad que la bateria se está comenzando a inflar; se le realiza pruebas con el cargador y está cargando normalmente; se realizan pruebas con usuario sin problemas. Se debe solicitar cambio de batería</v>
      </c>
      <c r="K2116">
        <v>44984</v>
      </c>
      <c r="L2116">
        <v>44985</v>
      </c>
      <c r="M2116" t="str">
        <f>TEXT(L2116,"DDDDDDD")</f>
        <v>martes</v>
      </c>
      <c r="N2116" t="str">
        <v>M085 METRO MONTERIA</v>
      </c>
      <c r="O2116" t="str">
        <v>MONTERIA</v>
      </c>
      <c r="P2116" t="str">
        <f>IF(ISBLANK(O2116),"0",(VLOOKUP(O2116,REGION,2,FALSE)))</f>
        <v>COSTA</v>
      </c>
      <c r="Q2116" t="str">
        <v>IVÁN DARÍO MAESTRE MORENO</v>
      </c>
      <c r="R2116">
        <f>IF(ISBLANK(Q2116),"0", VLOOKUP(Q2116,PERSONAL,2,FALSE))</f>
        <v>15647922</v>
      </c>
      <c r="S2116" t="str">
        <v>DIRECTO</v>
      </c>
      <c r="T2116">
        <v>0.3541666666666667</v>
      </c>
      <c r="U2116">
        <v>0.4305555555555556</v>
      </c>
      <c r="V2116">
        <f>IF(ISBLANK(T2116 ),"0",U2116-T2116)</f>
        <v>0.0763888888888889</v>
      </c>
      <c r="W2116">
        <v>0</v>
      </c>
      <c r="X2116">
        <f>NETWORKDAYS(K2116,L2115)</f>
        <v>2</v>
      </c>
      <c r="Y2116" t="str">
        <f>IF(X2116&lt;=2,"CUMPLE","NO CUMPLE")</f>
        <v>CUMPLE</v>
      </c>
    </row>
    <row r="2117" xml:space="preserve">
      <c r="A2117">
        <v>13074988</v>
      </c>
      <c r="B2117" t="str">
        <v>REQUEST</v>
      </c>
      <c r="C2117" t="str">
        <v>CERRADO</v>
      </c>
      <c r="D2117" t="str">
        <v>DIRECCION</v>
      </c>
      <c r="E2117" t="str">
        <v>CPU</v>
      </c>
      <c r="F2117" t="str">
        <v>CPU</v>
      </c>
      <c r="G2117" t="str">
        <v>LENOVO</v>
      </c>
      <c r="H2117" t="str" xml:space="preserve">
        <v xml:space="preserve">De acuerdo a lo solicitado se crea ticket para el Envio de un Equipo Portatil para el Gerente de la tienda: J185 Jumbo Yopal_x000d_
_x000d_
Se Regresara el Equipo serial: ESCRITORIO|PC LENOVO M75Q | Nº SERIE: MJ0FNQHJ</v>
      </c>
      <c r="I2117" t="str" xml:space="preserve">
        <v xml:space="preserve">Asignación Portátil Director Tienda_x000d_
El PC de escritorio a retirar:_x000d_
1. Garantizar que la información del usuario de red del director de la tienda se respalde y se pase integra al portátil._x000d_
2. Respaldar los “Favoritos” de las páginas que visita el usuario._x000d_
3. Gestionar firmas necesarias de las “Acta de Retiro” y “Formato de Traslado”_x000d_
4. Formatear y/o garantizar que el PC de escritorio quede sin información ni configuración alguna._x000d_
5. Junto con el monitor; mouse; teclado y cables; embalar correctamente y dejar debidamente marcada y lista para que sea recogida por la transportadora._x000d_
Para el Portátil:_x000d_
1. Ingresar por usuario administrador._x000d_
2. Asignar hostname: J185900NT101_x000d_
3. Unir al Dominio con la herramienta “Cencojoin” y Mover al OU de la tienda con la herramienta “Cencojoin”_x000d_
4. Inicialmente; en el usuario “administrador”; instalar la impresora multifuncional de la oficina administrativa para que los controladores queden en el equipo._x000d_
5. Cambiar de usuario de red; e ingresar con el Director de la tienda._x000d_
6. Garantizar que la información del usuario de red del director de la tienda se respalde y se pase integra al portátil._x000d_
7. Instalar Mozilla Firefox 15.1 (dejar configurada la página de ingreso a TpLinux Web como página de inicio)_x000d_
8. En Google dejar configurados los favoritos de las páginas que el director tenía en el PC de escritorio. (Con la barra de favoritos siempre visible)_x000d_
9. Configurar Correo desde la herramienta Outlook; dejar abiertos en Outlook los archivos .pst de backup. Configurar Firma._x000d_
10. Configurar impresora multifuncional de la oficina administrativa._x000d_
11. Verificar que las carpetas compartidas tengan acceso; de lo contrario; ejecutar el .bat para mapearlas._x000d_
12. Solicitar a el Director de la tienda que realice pruebas de todo. (envío de impresiones; ingreso a las páginas que frecuenta; funcionamiento del paquete office; ingreso a correo desde la web… y demás que él considere)_x000d_
13. Gestionar firmas necesarias de las “Acta de Asignación”</v>
      </c>
      <c r="J2117" t="str">
        <v>Se realiza visita en sitio y se procede a realizar la actividad. Se realiza backup del equipo que se retira; se instala el nuevo portátil y se procede a subir el equipo a domino e instalar impresora y mozilla; se  vuelve a pasar la copia de la información del usuario al nuevo equipo y se procede a configurar el perfil del usuario pasando los favoritos de los navegadores y sincronizando teams microsoft; outlook; y demás aplicativos; dejando todo operativo y funcional. Se procede a realizar pruebas de funcionalidad en compañia del usuario y este da su aprobación de satisafcción con la firma del acta. Equipo que se entrega queda operativo y funcional.  Por ultimo se embala el equipo desktop que se retira y se deja lista para ser recogido.</v>
      </c>
      <c r="K2117">
        <v>44985</v>
      </c>
      <c r="L2117">
        <v>44985</v>
      </c>
      <c r="M2117" t="str">
        <f>TEXT(L2117,"DDDDDDD")</f>
        <v>martes</v>
      </c>
      <c r="N2117" t="str">
        <v>J185 JUMBO YOPAL</v>
      </c>
      <c r="O2117" t="str">
        <v>YOPAL</v>
      </c>
      <c r="P2117" t="str">
        <f>IF(ISBLANK(O2117),"0",(VLOOKUP(O2117,REGION,2,FALSE)))</f>
        <v>ORIENTE</v>
      </c>
      <c r="Q2117" t="str">
        <v>PABLO ANDRES BALANTA GOMEZ</v>
      </c>
      <c r="R2117">
        <f>IF(ISBLANK(Q2117),"0", VLOOKUP(Q2117,PERSONAL,2,FALSE))</f>
        <v>1111739227</v>
      </c>
      <c r="S2117" t="str">
        <v>DIRECTO</v>
      </c>
      <c r="T2117">
        <v>0.4166666666666667</v>
      </c>
      <c r="U2117">
        <v>0.5833333333333334</v>
      </c>
      <c r="V2117">
        <f>IF(ISBLANK(T2117 ),"0",U2117-T2117)</f>
        <v>0.16666666666666669</v>
      </c>
      <c r="W2117">
        <v>2</v>
      </c>
      <c r="X2117">
        <f>NETWORKDAYS(K2117,L2116)</f>
        <v>1</v>
      </c>
      <c r="Y2117" t="str">
        <f>IF(X2117&lt;=2,"CUMPLE","NO CUMPLE")</f>
        <v>CUMPLE</v>
      </c>
    </row>
    <row r="2118" xml:space="preserve">
      <c r="A2118">
        <v>13120737</v>
      </c>
      <c r="B2118" t="str">
        <v>REQUEST</v>
      </c>
      <c r="C2118" t="str">
        <v>CERRADO</v>
      </c>
      <c r="D2118" t="str">
        <v>LINEAL DE CAJAS</v>
      </c>
      <c r="E2118" t="str">
        <v>MICROSENS</v>
      </c>
      <c r="F2118" t="str">
        <v>MICROSENS</v>
      </c>
      <c r="G2118" t="str">
        <v>MICROSENS</v>
      </c>
      <c r="H2118" t="str" xml:space="preserve">
        <v xml:space="preserve">Datos usuario_x000d_
Nombre: lma00024_x000d_
Correo: Deyssy.AricapaAraque@externos-co.cencosud.com_x000d_
Usuario AD: lma00024_x000d_
Pais: Colombia_x000d_
Ubicacion: M038 METRO NEIVA CENTRO DE CONVENCIONES_x000d_
Zona: Colombia Occidente_x000d_
Unidad de Negocio: ADM CENTRAL_x000d_
Servicio: null_x000d_
Telefono: 3176685924_x000d_
Anexo: null_x000d_
Descripcion: buen dia_x000d_
_x000d_
se requiere apoyo de isit para la migracion de microsens y upgrade de fortinet tienda neiva; gracias_x000d_
Area Afectada: microsens y fortinet_x000d_
Dispositivo Afectado: microsens y fortinet_x000d_
</v>
      </c>
      <c r="I2118" t="str">
        <v>se requiere de su apoyo</v>
      </c>
      <c r="J2118" t="str">
        <v>Se realiza acompañamiento y soporte remoto para la migración de los equipos microsens de datafonos redeban en la linea de caja de almacen Metro 038 Centro de Convenciones y se apoya para la actualización de equipo fortinet en oficina de sistemas de la misma tienda.</v>
      </c>
      <c r="K2118">
        <v>44985</v>
      </c>
      <c r="L2118">
        <v>44985</v>
      </c>
      <c r="M2118" t="str">
        <f>TEXT(L2118,"DDDDDDD")</f>
        <v>martes</v>
      </c>
      <c r="N2118" t="str">
        <v>M038 METRO NEIVA CENTRO DE CONVENCIONES</v>
      </c>
      <c r="O2118" t="str">
        <v>NEIVA</v>
      </c>
      <c r="P2118" t="str">
        <f>IF(ISBLANK(O2118),"0",(VLOOKUP(O2118,REGION,2,FALSE)))</f>
        <v>OCCIDENTE</v>
      </c>
      <c r="Q2118" t="str">
        <v>BREINER MAURICIO CASTAÑEDA PUENTES</v>
      </c>
      <c r="R2118">
        <f>IF(ISBLANK(Q2118),"0", VLOOKUP(Q2118,PERSONAL,2,FALSE))</f>
        <v>83235763</v>
      </c>
      <c r="S2118" t="str">
        <v>DIRECTO</v>
      </c>
      <c r="T2118">
        <v>0.3333333333333333</v>
      </c>
      <c r="U2118">
        <v>0.4166666666666667</v>
      </c>
      <c r="V2118">
        <f>IF(ISBLANK(T2118 ),"0",U2118-T2118)</f>
        <v>0.08333333333333337</v>
      </c>
      <c r="W2118">
        <v>1</v>
      </c>
      <c r="X2118">
        <f>NETWORKDAYS(K2118,L2117)</f>
        <v>1</v>
      </c>
      <c r="Y2118" t="str">
        <f>IF(X2118&lt;=2,"CUMPLE","NO CUMPLE")</f>
        <v>CUMPLE</v>
      </c>
    </row>
    <row r="2119" xml:space="preserve">
      <c r="A2119">
        <v>13120749</v>
      </c>
      <c r="B2119" t="str">
        <v>REQUEST</v>
      </c>
      <c r="C2119" t="str">
        <v>CERRADO</v>
      </c>
      <c r="D2119" t="str">
        <v>LINEAL DE CAJAS</v>
      </c>
      <c r="E2119" t="str">
        <v>MICROSENS</v>
      </c>
      <c r="F2119" t="str">
        <v>MICROSENS</v>
      </c>
      <c r="G2119" t="str">
        <v>MICROSENS</v>
      </c>
      <c r="H2119" t="str" xml:space="preserve">
        <v xml:space="preserve">Datos usuario_x000d_
Nombre: lma00024_x000d_
Correo: Deyssy.AricapaAraque@externos-co.cencosud.com_x000d_
Usuario AD: lma00024_x000d_
Pais: Colombia_x000d_
Ubicacion: M073 METRO MOSQUERA_x000d_
Zona: Colombia Bogota_x000d_
Unidad de Negocio: ADM CENTRAL_x000d_
Servicio: null_x000d_
Telefono: 3176685924_x000d_
Anexo: null_x000d_
Descripcion: buen dia_x000d_
_x000d_
se requiere apoyo de isit para la migracion de microsens y upgrade de fortinet; gracias_x000d_
Area Afectada: microsens y fortinet_x000d_
Dispositivo Afectado: microsens y fortinet</v>
      </c>
      <c r="I2119" t="str">
        <v>se requiere de su apoyo</v>
      </c>
      <c r="J2119" t="str">
        <v>Se realizo el apoyo a la persona de redes; inicialmente se ubicaron los microsens de las cajas remotas y luego la persona de redes hizo la configuración de los equipos. Una vez terminó; se realizó prueba en todos los Pinpad verificando que todos estuvieran conectados correctamente. Luego se procedió con la actualización del Fortinet; en donde se tuvo que reiniciar variar veces el equipo y el servicio de claro ya que no permitía hacer la conexión. Final mente se realiza la actualización y se dejan operativos los equipos.</v>
      </c>
      <c r="K2119">
        <v>44985</v>
      </c>
      <c r="L2119">
        <v>44985</v>
      </c>
      <c r="M2119" t="str">
        <f>TEXT(L2119,"DDDDDDD")</f>
        <v>martes</v>
      </c>
      <c r="N2119" t="str">
        <v>M073 METRO MOSQUERA</v>
      </c>
      <c r="O2119" t="str">
        <v>MOSQUERA</v>
      </c>
      <c r="P2119" t="str">
        <f>IF(ISBLANK(O2119),"0",(VLOOKUP(O2119,REGION,2,FALSE)))</f>
        <v>BOGOTA</v>
      </c>
      <c r="Q2119" t="str">
        <v>ALEXANDER CASTILLO SOTELO</v>
      </c>
      <c r="R2119">
        <f>IF(ISBLANK(Q2119),"0", VLOOKUP(Q2119,PERSONAL,2,FALSE))</f>
        <v>80216449</v>
      </c>
      <c r="S2119" t="str">
        <v>ALIADO</v>
      </c>
      <c r="T2119">
        <v>0.25</v>
      </c>
      <c r="U2119">
        <v>0.3958333333333333</v>
      </c>
      <c r="V2119">
        <f>IF(ISBLANK(T2119 ),"0",U2119-T2119)</f>
        <v>0.14583333333333331</v>
      </c>
      <c r="W2119">
        <v>2</v>
      </c>
      <c r="X2119">
        <f>NETWORKDAYS(K2119,L2118)</f>
        <v>1</v>
      </c>
      <c r="Y2119" t="str">
        <f>IF(X2119&lt;=2,"CUMPLE","NO CUMPLE")</f>
        <v>CUMPLE</v>
      </c>
    </row>
    <row r="2120" xml:space="preserve">
      <c r="A2120">
        <v>13094164</v>
      </c>
      <c r="B2120" t="str">
        <v>REQUEST</v>
      </c>
      <c r="C2120" t="str">
        <v>CERRADO</v>
      </c>
      <c r="D2120" t="str">
        <v>LINEAL DE CAJAS</v>
      </c>
      <c r="E2120" t="str">
        <v>MICROSENS</v>
      </c>
      <c r="F2120" t="str">
        <v>MICROSENS</v>
      </c>
      <c r="G2120" t="str">
        <v>MICROSENS</v>
      </c>
      <c r="H2120"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JUMBO_x000d_
Servicio: Tiendas &amp; Centros de Distribucion_x000d_
Telefono: 3102352281_x000d_
Anexo: null_x000d_
Descripcion: Buen dia;me ayudan por favor con los parametros de la pos 9 ya que los pin pad no funcionan y tanto credibanco y redeban ya los revisaron y el inconveniente no surgue de ellos quedo atenta gracias_x000d_
</v>
      </c>
      <c r="I2120" t="str">
        <v>Se transfiere al grupo resolutor; para realizar la revisión directamente en la tienda en conjunton con el grupo de Soporte y Redes para saber que puede suceder con los datafonos de tienda.</v>
      </c>
      <c r="J2120" t="str">
        <v>Se realiza revisión en conjunto con Redes validando la configuración de equipos microsens y que los puertos estén configurados con las vlan de cada uno de los operadores</v>
      </c>
      <c r="K2120">
        <v>44985</v>
      </c>
      <c r="L2120">
        <v>44986</v>
      </c>
      <c r="M2120" t="str">
        <f>TEXT(L2120,"DDDDDDD")</f>
        <v>miércoles</v>
      </c>
      <c r="N2120" t="str">
        <v>J044 JUMBO CHIA</v>
      </c>
      <c r="O2120" t="str">
        <v>CHIA</v>
      </c>
      <c r="P2120" t="str">
        <f>IF(ISBLANK(O2120),"0",(VLOOKUP(O2120,REGION,2,FALSE)))</f>
        <v>BOGOTA</v>
      </c>
      <c r="Q2120" t="str">
        <v>ALEXANDER CASTILLO SOTELO</v>
      </c>
      <c r="R2120">
        <f>IF(ISBLANK(Q2120),"0", VLOOKUP(Q2120,PERSONAL,2,FALSE))</f>
        <v>80216449</v>
      </c>
      <c r="S2120" t="str">
        <v>ALIADO</v>
      </c>
      <c r="T2120">
        <v>0.4652777777777778</v>
      </c>
      <c r="U2120">
        <v>0.5069444444444444</v>
      </c>
      <c r="V2120">
        <f>IF(ISBLANK(T2120 ),"0",U2120-T2120)</f>
        <v>0.04166666666666663</v>
      </c>
      <c r="W2120">
        <v>1</v>
      </c>
      <c r="X2120">
        <f>NETWORKDAYS(K2120,L2119)</f>
        <v>1</v>
      </c>
      <c r="Y2120" t="str">
        <f>IF(X2120&lt;=2,"CUMPLE","NO CUMPLE")</f>
        <v>CUMPLE</v>
      </c>
    </row>
    <row r="2121" xml:space="preserve">
      <c r="A2121">
        <v>13109481</v>
      </c>
      <c r="B2121" t="str">
        <v>INCIDENT</v>
      </c>
      <c r="C2121" t="str">
        <v>CERRADO</v>
      </c>
      <c r="D2121" t="str">
        <v>TIENDA</v>
      </c>
      <c r="E2121" t="str">
        <v>VERIFICADOR</v>
      </c>
      <c r="F2121" t="str">
        <v>VERIFICADOR</v>
      </c>
      <c r="G2121" t="str">
        <v>NEWLAND</v>
      </c>
      <c r="H2121" t="str" xml:space="preserve">
        <v xml:space="preserve">Datos usuario_x000d_
Nombre: Liliana Licet Silva Bolivar_x000d_
Correo: LilianaLicet.Silva@cencosud.com.co_x000d_
Usuario AD: LLSBoliv_x000d_
Pais: Colombia_x000d_
Ubicacion: J044 JUMBO CHIA_x000d_
Zona: Colombia Bogota_x000d_
Unidad de Negocio: JUMBO_x000d_
Servicio: null_x000d_
Telefono: 3005947623_x000d_
Anexo: null_x000d_
Descripcion: Buen dia_x000d_
Solicito de su amable colaboracion de revisar los verificadores de precios ya que la falla es frecuente_x000d_
quedo atenta_x000d_
cordial saludo.</v>
      </c>
      <c r="I2121" t="str">
        <v>Formatear todos los verificadores de la tienda segun manual</v>
      </c>
      <c r="J2121" t="str">
        <v>Se actualizaron las  versiones del firmware de cada uno de los verificadores y se configuraron según los manuales; pero no se configuraban correctamente. Ya que por la version del firmware no habilitaba el escaner de los codigos de barras. Se instalaron diferentes versiones pero pasaba lo mismo;  así que se dejo la versión inicial. Se hacen las configuraciones y se realizan las pruebas correspondientes. Se dejan operativos los equipos en la tienda.</v>
      </c>
      <c r="K2121">
        <v>44985</v>
      </c>
      <c r="L2121">
        <v>44986</v>
      </c>
      <c r="M2121" t="str">
        <f>TEXT(L2121,"DDDDDDD")</f>
        <v>miércoles</v>
      </c>
      <c r="N2121" t="str">
        <v>J044 JUMBO CHIA</v>
      </c>
      <c r="O2121" t="str">
        <v>CHIA</v>
      </c>
      <c r="P2121" t="str">
        <f>IF(ISBLANK(O2121),"0",(VLOOKUP(O2121,REGION,2,FALSE)))</f>
        <v>BOGOTA</v>
      </c>
      <c r="Q2121" t="str">
        <v>ALEXANDER CASTILLO SOTELO</v>
      </c>
      <c r="R2121">
        <f>IF(ISBLANK(Q2121),"0", VLOOKUP(Q2121,PERSONAL,2,FALSE))</f>
        <v>80216449</v>
      </c>
      <c r="S2121" t="str">
        <v>ALIADO</v>
      </c>
      <c r="T2121">
        <v>0.5138888888888888</v>
      </c>
      <c r="U2121">
        <v>0.6666666666666666</v>
      </c>
      <c r="V2121">
        <f>IF(ISBLANK(T2121 ),"0",U2121-T2121)</f>
        <v>0.1527777777777778</v>
      </c>
      <c r="W2121">
        <v>2</v>
      </c>
      <c r="X2121">
        <f>NETWORKDAYS(K2121,L2120)</f>
        <v>2</v>
      </c>
      <c r="Y2121" t="str">
        <f>IF(X2121&lt;=2,"CUMPLE","NO CUMPLE")</f>
        <v>CUMPLE</v>
      </c>
    </row>
    <row r="2122" xml:space="preserve">
      <c r="A2122">
        <v>13111758</v>
      </c>
      <c r="B2122" t="str">
        <v>REQUEST</v>
      </c>
      <c r="C2122" t="str">
        <v>CERRADO</v>
      </c>
      <c r="D2122" t="str">
        <v>RECURSOS HUMANOS</v>
      </c>
      <c r="E2122" t="str">
        <v>CPU</v>
      </c>
      <c r="F2122" t="str">
        <v>CPU</v>
      </c>
      <c r="G2122" t="str">
        <v>LENOVO</v>
      </c>
      <c r="H2122" t="str" xml:space="preserve">
        <v xml:space="preserve">Datos usuario_x000d_
Nombre: Sandra Esperanza Galeano Castro_x000d_
Correo: SandraEsperanza.Galeano@cencosud.com.co_x000d_
Usuario AD: SEGalean_x000d_
Pais: Colombia_x000d_
Ubicacion: M077 METRO ZIPAQUIRA_x000d_
Zona: Colombia Bogota_x000d_
Unidad de Negocio: METRO_x000d_
Servicio: Tiendas &amp; Centros de Distribucion_x000d_
Telefono: 31121055000_x000d_
Anexo: 5923800_x000d_
Descripcion: LA OFICIANA DE GESTION HUMANA SE VA ATRASLADAR PARA LAS OFICINAS DE LA TIENDA; SE REQUIERE POR FAVOR CAMBIAR EL COMPUTADOR Y SI ES POSIBLE LA LINEA TELEFONICA_x000d_
AREA EN DONDE SE UBICA EL EQUIPO : RRHH</v>
      </c>
      <c r="I2122" t="str">
        <v>Realizar movimiento del PC de RRHH a la nueva Oficina</v>
      </c>
      <c r="J2122" t="str">
        <v>Se realizó el cambio del equipo completo a la oficina de dirección de la tienda; y se realizó el traslado del equipo de la jefe Herminda para el mismo sitio donde estaba ubicada Sandra Galeano. Todo validado por el director de la tienda. Los equipos se dejan operativos.</v>
      </c>
      <c r="K2122">
        <v>44985</v>
      </c>
      <c r="L2122">
        <v>44986</v>
      </c>
      <c r="M2122" t="str">
        <f>TEXT(L2122,"DDDDDDD")</f>
        <v>miércoles</v>
      </c>
      <c r="N2122" t="str">
        <v>M077 METRO ZIPAQUIRA</v>
      </c>
      <c r="O2122" t="str">
        <v>ZIPAQUIRA</v>
      </c>
      <c r="P2122" t="str">
        <f>IF(ISBLANK(O2122),"0",(VLOOKUP(O2122,REGION,2,FALSE)))</f>
        <v>BOGOTA</v>
      </c>
      <c r="Q2122" t="str">
        <v>ALEXANDER CASTILLO SOTELO</v>
      </c>
      <c r="R2122">
        <f>IF(ISBLANK(Q2122),"0", VLOOKUP(Q2122,PERSONAL,2,FALSE))</f>
        <v>80216449</v>
      </c>
      <c r="S2122" t="str">
        <v>ALIADO</v>
      </c>
      <c r="T2122">
        <v>0.3541666666666667</v>
      </c>
      <c r="U2122">
        <v>0.3958333333333333</v>
      </c>
      <c r="V2122">
        <f>IF(ISBLANK(T2122 ),"0",U2122-T2122)</f>
        <v>0.04166666666666663</v>
      </c>
      <c r="W2122">
        <v>1</v>
      </c>
      <c r="X2122">
        <f>NETWORKDAYS(K2122,L2121)</f>
        <v>2</v>
      </c>
      <c r="Y2122" t="str">
        <f>IF(X2122&lt;=2,"CUMPLE","NO CUMPLE")</f>
        <v>CUMPLE</v>
      </c>
    </row>
    <row r="2123" xml:space="preserve">
      <c r="A2123">
        <v>13122582</v>
      </c>
      <c r="B2123" t="str">
        <v>REQUEST</v>
      </c>
      <c r="C2123" t="str">
        <v>CERRADO</v>
      </c>
      <c r="D2123" t="str">
        <v>TIENDA</v>
      </c>
      <c r="E2123" t="str">
        <v>PDA</v>
      </c>
      <c r="F2123" t="str">
        <v>PDA</v>
      </c>
      <c r="G2123" t="str">
        <v>ZEBRA</v>
      </c>
      <c r="H2123" t="str" xml:space="preserve">
        <v xml:space="preserve">Datos usuario_x000d_
Nombre: Stiven Emilio Bedoya Triana_x000d_
Correo: Stiven.Bedoya@cencosud.com.co_x000d_
Usuario AD: SEBTrian_x000d_
Pais: Colombia_x000d_
Ubicacion: M195 METRO SANTA LUCIA_x000d_
Zona: Colombia Bogota_x000d_
Unidad de Negocio: ADM CENTRAL_x000d_
Servicio: Tiendas &amp; Centros de Distribucion_x000d_
Telefono: 3174356868_x000d_
Anexo: 7130409_x000d_
Descripcion: Se crea requerimiento con el fin de solicitar un Tecnico de Soporte ISIT el dia 01 de Marzo del 2023 en la Tienda Metro Santa Lucia; con el fin de validar la PDT que llegan de inventarios Centralizados Bogota y se requerire contar con el recurso para cualquier novedad que se presente en las conexiones de las PDT_x000d_
Seccion en la tienda o ubicacion del usuario: Piso de Venta_x000d_
Jefe de area asignacion de la PDT: Diego Marca_x000d_
</v>
      </c>
      <c r="I2123" t="str">
        <v>Con la autorización del Coordinador Regional Miguel Caicedo; Se solicita por favor contar con un Recurso el día 01 de Marzo del 2023 a las 3:00 PM en la tienda Santa Lucia; con el fin de que realice acompañamiento y verificación de las conexiones de las PDT del Área de Inventario centralizado que viene de Bogota</v>
      </c>
      <c r="J2123" t="str">
        <v>Se realiza acompañamiento a personal que realiza inventario y se le brinda soporte en conexión a red de la PDT; se dejan conectadas y operativas a red.</v>
      </c>
      <c r="K2123">
        <v>44985</v>
      </c>
      <c r="L2123">
        <v>44986</v>
      </c>
      <c r="M2123" t="str">
        <f>TEXT(L2123,"DDDDDDD")</f>
        <v>miércoles</v>
      </c>
      <c r="N2123" t="str">
        <v>M195 METRO SANTA LUCIA</v>
      </c>
      <c r="O2123" t="str">
        <v>NEIVA</v>
      </c>
      <c r="P2123" t="str">
        <f>IF(ISBLANK(O2123),"0",(VLOOKUP(O2123,REGION,2,FALSE)))</f>
        <v>OCCIDENTE</v>
      </c>
      <c r="Q2123" t="str">
        <v>BREINER MAURICIO CASTAÑEDA PUENTES</v>
      </c>
      <c r="R2123">
        <f>IF(ISBLANK(Q2123),"0", VLOOKUP(Q2123,PERSONAL,2,FALSE))</f>
        <v>83235763</v>
      </c>
      <c r="S2123" t="str">
        <v>DIRECTO</v>
      </c>
      <c r="T2123">
        <v>0.625</v>
      </c>
      <c r="U2123">
        <v>0.7083333333333334</v>
      </c>
      <c r="V2123">
        <f>IF(ISBLANK(T2123 ),"0",U2123-T2123)</f>
        <v>0.08333333333333337</v>
      </c>
      <c r="W2123">
        <v>1</v>
      </c>
      <c r="X2123">
        <f>NETWORKDAYS(K2123,L2122)</f>
        <v>2</v>
      </c>
      <c r="Y2123" t="str">
        <f>IF(X2123&lt;=2,"CUMPLE","NO CUMPLE")</f>
        <v>CUMPLE</v>
      </c>
    </row>
    <row r="2124" xml:space="preserve">
      <c r="A2124">
        <v>13121196</v>
      </c>
      <c r="B2124" t="str">
        <v>INCIDENT</v>
      </c>
      <c r="C2124" t="str">
        <v>CERRADO</v>
      </c>
      <c r="D2124" t="str">
        <v>CARNES</v>
      </c>
      <c r="E2124" t="str">
        <v>BALANZA</v>
      </c>
      <c r="F2124" t="str">
        <v>COLGANTE</v>
      </c>
      <c r="G2124" t="str">
        <v>METTLER</v>
      </c>
      <c r="H2124" t="str" xml:space="preserve">
        <v xml:space="preserve">Datos usuario_x000d_
Nombre: Wilson Samuel Duarte Quevedo_x000d_
Correo: Wilson.Duarte@cencosud.com.co_x000d_
Usuario AD: Wsduarte_x000d_
Pais: Colombia_x000d_
Ubicacion: J044 JUMBO CHIA_x000d_
Zona: Colombia Bogota_x000d_
Unidad de Negocio: JUMBO_x000d_
Servicio: Tiendas &amp; Centros de Distribucion_x000d_
Telefono: 3106184927_x000d_
Anexo: null_x000d_
Descripcion: al momento de impresion etiqueta no sale codigo de barras completo lo que se dificulta la lectura al momento de pasar por cajas_x000d_
Indica la ubicacion de tu balanza en la tienda: carnes</v>
      </c>
      <c r="I2124" t="str">
        <v xml:space="preserve">Realizar revision de las Balanza de la tienda; ya que reportan que la impresion sale cortada; realizar calibracion de sensores segun manual	</v>
      </c>
      <c r="J2124" t="str" xml:space="preserve">
        <v xml:space="preserve">Se realizo laverificación de las 3 balannzas de carnes; así:					_x000d_
S/N: C107172048; Se configuró la impresión de la etiqueta; ya que el codigo de barras no salia completo.					_x000d_
S/N: C011150956; Se subió la intensidad de impresión ya que salian muy claros los textos; a pesar que se mejora; se debe reemplazar el cabezal de impresión ya que esta rayado._x000d_
S/N: C151225962; La balanza no calibra el tamaño de la etiqueta; se realizó limpieza de los sensores y ajuste de las conexiones; pero la falla continúa;  se reporta a Diego Cortes para pedir garantia del equipo._x000d_
</v>
      </c>
      <c r="K2124">
        <v>44985</v>
      </c>
      <c r="L2124">
        <v>44986</v>
      </c>
      <c r="M2124" t="str">
        <f>TEXT(L2124,"DDDDDDD")</f>
        <v>miércoles</v>
      </c>
      <c r="N2124" t="str">
        <v>J044 JUMBO CHIA</v>
      </c>
      <c r="O2124" t="str">
        <v>CHIA</v>
      </c>
      <c r="P2124" t="str">
        <f>IF(ISBLANK(O2124),"0",(VLOOKUP(O2124,REGION,2,FALSE)))</f>
        <v>BOGOTA</v>
      </c>
      <c r="Q2124" t="str">
        <v>ALEXANDER CASTILLO SOTELO</v>
      </c>
      <c r="R2124">
        <f>IF(ISBLANK(Q2124),"0", VLOOKUP(Q2124,PERSONAL,2,FALSE))</f>
        <v>80216449</v>
      </c>
      <c r="S2124" t="str">
        <v>ALIADO</v>
      </c>
      <c r="T2124">
        <v>0.6666666666666666</v>
      </c>
      <c r="U2124">
        <v>0.75</v>
      </c>
      <c r="V2124">
        <f>IF(ISBLANK(T2124 ),"0",U2124-T2124)</f>
        <v>0.08333333333333337</v>
      </c>
      <c r="W2124">
        <v>1</v>
      </c>
      <c r="X2124">
        <f>NETWORKDAYS(K2124,L2123)</f>
        <v>2</v>
      </c>
      <c r="Y2124" t="str">
        <f>IF(X2124&lt;=2,"CUMPLE","NO CUMPLE")</f>
        <v>CUMPLE</v>
      </c>
    </row>
    <row r="2125" xml:space="preserve">
      <c r="A2125">
        <v>13122948</v>
      </c>
      <c r="B2125" t="str">
        <v>REQUEST</v>
      </c>
      <c r="C2125" t="str">
        <v>CERRADO</v>
      </c>
      <c r="D2125" t="str">
        <v>LINEAL DE CAJAS</v>
      </c>
      <c r="E2125" t="str">
        <v>MICROSENS</v>
      </c>
      <c r="F2125" t="str">
        <v>MICROSENS</v>
      </c>
      <c r="G2125" t="str">
        <v>MICROSENS</v>
      </c>
      <c r="H2125" t="str" xml:space="preserve">
        <v xml:space="preserve">Datos usuario_x000d_
Nombre: lma00024_x000d_
Correo: Deyssy.AricapaAraque@externos-co.cencosud.com_x000d_
Usuario AD: lma00024_x000d_
Pais: Colombia_x000d_
Ubicacion: J185 JUMBO YOPAL_x000d_
Zona: Colombia Oriente_x000d_
Unidad de Negocio: ADM CENTRAL_x000d_
Servicio: null_x000d_
Telefono: 3176685924_x000d_
Anexo: null_x000d_
Descripcion: buen dia_x000d_
_x000d_
se requiere apoyo de soporte isit para la actividad de los microsens y el upgrade de frotinet gracias_x000d_
Area Afectada: microsens y fortinet_x000d_
Dispositivo Afectado: microsens y fortinet</v>
      </c>
      <c r="I2125" t="str">
        <v>se requiere su gestion</v>
      </c>
      <c r="J2125" t="str">
        <v>Se realiza visita en sitio y se procede realizar el acompañamiento para la actividad de los microsens y el fortinet. Se llevo a cabo la actividad; donde la compañera remotamente realizó la actualización de los microsens y el fortinet. Se hacen las pruebas correspondientes; dejando todo operativo y funcional. Se evidenció en la caja 4 que el microsens tiene dañado el adaptador de energia; el cual se requiere el cambio; ya que en ocasiones se desconeta solo y debe moverse para nuevamente quedar en línea.</v>
      </c>
      <c r="K2125">
        <v>44985</v>
      </c>
      <c r="L2125">
        <v>44986</v>
      </c>
      <c r="M2125" t="str">
        <f>TEXT(L2125,"DDDDDDD")</f>
        <v>miércoles</v>
      </c>
      <c r="N2125" t="str">
        <v>J185 JUMBO YOPAL</v>
      </c>
      <c r="O2125" t="str">
        <v>YOPAL</v>
      </c>
      <c r="P2125" t="str">
        <f>IF(ISBLANK(O2125),"0",(VLOOKUP(O2125,REGION,2,FALSE)))</f>
        <v>ORIENTE</v>
      </c>
      <c r="Q2125" t="str">
        <v>PABLO ANDRES BALANTA GOMEZ</v>
      </c>
      <c r="R2125">
        <f>IF(ISBLANK(Q2125),"0", VLOOKUP(Q2125,PERSONAL,2,FALSE))</f>
        <v>1111739227</v>
      </c>
      <c r="S2125" t="str">
        <v>DIRECTO</v>
      </c>
      <c r="T2125">
        <v>0.3333333333333333</v>
      </c>
      <c r="U2125">
        <v>0.4166666666666667</v>
      </c>
      <c r="V2125">
        <f>IF(ISBLANK(T2125 ),"0",U2125-T2125)</f>
        <v>0.08333333333333337</v>
      </c>
      <c r="W2125">
        <v>1</v>
      </c>
      <c r="X2125">
        <f>NETWORKDAYS(K2125,L2124)</f>
        <v>2</v>
      </c>
      <c r="Y2125" t="str">
        <f>IF(X2125&lt;=2,"CUMPLE","NO CUMPLE")</f>
        <v>CUMPLE</v>
      </c>
    </row>
    <row r="2126" xml:space="preserve">
      <c r="A2126">
        <v>13122952</v>
      </c>
      <c r="B2126" t="str">
        <v>REQUEST</v>
      </c>
      <c r="C2126" t="str">
        <v>CERRADO</v>
      </c>
      <c r="D2126" t="str">
        <v>TIENDA</v>
      </c>
      <c r="E2126" t="str">
        <v>EQUIPAMIENTO</v>
      </c>
      <c r="F2126" t="str">
        <v>EQUIPAMIENTO</v>
      </c>
      <c r="G2126" t="str">
        <v>EQUIPAMIENTO</v>
      </c>
      <c r="H2126" t="str" xml:space="preserve">
        <v xml:space="preserve">Datos usuario_x000d_
Nombre: Celso Jose Niebles Tache_x000d_
Correo: Celso.Niebles@cencosud.com.co_x000d_
Usuario AD: Cjntache_x000d_
Pais: Colombia_x000d_
Ubicacion: J045 JUMBO AV.DEL FERROCARRIL SANTA MARTA_x000d_
Zona: Colombia Costa_x000d_
Unidad de Negocio: ADM CENTRAL_x000d_
Servicio: Sistemas_x000d_
Telefono: 3176386768_x000d_
Anexo: 7430404_x000d_
Descripcion: Buen dia;_x000d_
_x000d_
Favor nos ayudan con el traslado a CRH._x000d_
_x000d_
DESKTOP PC LENOVO M75Q N SERIE: MJ0FNPLC_x000d_
_x000d_
DESKTOP PC LENOVO M75Q N SERIE: MJ0FNN0L</v>
      </c>
      <c r="I2126" t="str">
        <v>FYI</v>
      </c>
      <c r="J2126" t="str">
        <v>Se realiza empacado de equipos del área de sistemas y de dirección de tienda para envío a CRH;  equipos quedan listos para ser recogidos. Nota: asistente de dirección toma periférico tipo mouse y queda con el equipo portátil del director de la tienda. Se le informa de la novedad al señor Alveiro Hoyos para manejo interno por parte  de los usuarios.</v>
      </c>
      <c r="K2126">
        <v>44985</v>
      </c>
      <c r="L2126">
        <v>44986</v>
      </c>
      <c r="M2126" t="str">
        <f>TEXT(L2126,"DDDDDDD")</f>
        <v>miércoles</v>
      </c>
      <c r="N2126" t="str">
        <v>J045 JUMBO AV.DEL FERROCARRIL SANTA MARTA</v>
      </c>
      <c r="O2126" t="str">
        <v>SANTA MARTA</v>
      </c>
      <c r="P2126" t="str">
        <f>IF(ISBLANK(O2126),"0",(VLOOKUP(O2126,REGION,2,FALSE)))</f>
        <v>COSTA</v>
      </c>
      <c r="Q2126" t="str">
        <v>ENRIQUE RAFAEL PONZON ORTEGA</v>
      </c>
      <c r="R2126">
        <f>IF(ISBLANK(Q2126),"0", VLOOKUP(Q2126,PERSONAL,2,FALSE))</f>
        <v>1082888515</v>
      </c>
      <c r="S2126" t="str">
        <v>DIRECTO</v>
      </c>
      <c r="T2126">
        <v>0.4166666666666667</v>
      </c>
      <c r="U2126">
        <v>0.4583333333333333</v>
      </c>
      <c r="V2126">
        <f>IF(ISBLANK(T2126 ),"0",U2126-T2126)</f>
        <v>0.04166666666666663</v>
      </c>
      <c r="W2126">
        <v>1</v>
      </c>
      <c r="X2126">
        <f>NETWORKDAYS(K2126,L2125)</f>
        <v>2</v>
      </c>
      <c r="Y2126" t="str">
        <f>IF(X2126&lt;=2,"CUMPLE","NO CUMPLE")</f>
        <v>CUMPLE</v>
      </c>
    </row>
    <row r="2127" xml:space="preserve">
      <c r="A2127">
        <v>13122966</v>
      </c>
      <c r="B2127" t="str">
        <v>REQUEST</v>
      </c>
      <c r="C2127" t="str">
        <v>CERRADO</v>
      </c>
      <c r="D2127" t="str">
        <v>LINEAL DE CAJAS</v>
      </c>
      <c r="E2127" t="str">
        <v>MICROSENS</v>
      </c>
      <c r="F2127" t="str">
        <v>MICROSENS</v>
      </c>
      <c r="G2127" t="str">
        <v>MICROSENS</v>
      </c>
      <c r="H2127" t="str" xml:space="preserve">
        <v xml:space="preserve">Datos usuario_x000d_
Nombre: lma00024_x000d_
Correo: Deyssy.AricapaAraque@externos-co.cencosud.com_x000d_
Usuario AD: lma00024_x000d_
Pais: Colombia_x000d_
Ubicacion: M077 METRO ZIPAQUIRA_x000d_
Zona: Colombia Bogota_x000d_
Unidad de Negocio: ADM CENTRAL_x000d_
Servicio: null_x000d_
Telefono: 3176685924_x000d_
Anexo: null_x000d_
Descripcion: buen dia_x000d_
_x000d_
se requiere apoyo de isit para realizar la actividad de migracion de microsens y upgrade del fortinet gracias_x000d_
Area Afectada: microsens y fortinet_x000d_
Dispositivo Afectado: microsens y fortinet</v>
      </c>
      <c r="I2127" t="str">
        <v>se requiere su apoyo</v>
      </c>
      <c r="J2127" t="str">
        <v>Se procedió con la actualización del Fortinet; el personal de Redes realizó la labor sin ninguna novedad. Se dejan operativos los equipos</v>
      </c>
      <c r="K2127">
        <v>44985</v>
      </c>
      <c r="L2127">
        <v>44986</v>
      </c>
      <c r="M2127" t="str">
        <f>TEXT(L2127,"DDDDDDD")</f>
        <v>miércoles</v>
      </c>
      <c r="N2127" t="str">
        <v>M077 METRO ZIPAQUIRA</v>
      </c>
      <c r="O2127" t="str">
        <v>ZIPAQUIRA</v>
      </c>
      <c r="P2127" t="str">
        <f>IF(ISBLANK(O2127),"0",(VLOOKUP(O2127,REGION,2,FALSE)))</f>
        <v>BOGOTA</v>
      </c>
      <c r="Q2127" t="str">
        <v>ALEXANDER CASTILLO SOTELO</v>
      </c>
      <c r="R2127">
        <f>IF(ISBLANK(Q2127),"0", VLOOKUP(Q2127,PERSONAL,2,FALSE))</f>
        <v>80216449</v>
      </c>
      <c r="S2127" t="str">
        <v>ALIADO</v>
      </c>
      <c r="T2127">
        <v>0.2916666666666667</v>
      </c>
      <c r="U2127">
        <v>0.3541666666666667</v>
      </c>
      <c r="V2127">
        <f>IF(ISBLANK(T2127 ),"0",U2127-T2127)</f>
        <v>0.0625</v>
      </c>
      <c r="W2127">
        <v>1</v>
      </c>
      <c r="X2127">
        <f>NETWORKDAYS(K2127,L2126)</f>
        <v>2</v>
      </c>
      <c r="Y2127" t="str">
        <f>IF(X2127&lt;=2,"CUMPLE","NO CUMPLE")</f>
        <v>CUMPLE</v>
      </c>
    </row>
    <row r="2128" xml:space="preserve">
      <c r="A2128">
        <v>13073892</v>
      </c>
      <c r="B2128" t="str">
        <v>REQUEST</v>
      </c>
      <c r="C2128" t="str">
        <v>CERRADO</v>
      </c>
      <c r="D2128" t="str">
        <v>LINEAL DE CAJAS</v>
      </c>
      <c r="E2128" t="str">
        <v>POS</v>
      </c>
      <c r="F2128" t="str">
        <v>POS</v>
      </c>
      <c r="G2128" t="str">
        <v>WINCOR</v>
      </c>
      <c r="H2128" t="str" xml:space="preserve">
        <v xml:space="preserve">Datos usuario_x000d_
Nombre: Stiven Emilio Bedoya Triana_x000d_
Correo: Stiven.Bedoya@cencosud.com.co_x000d_
Usuario AD: SEBTrian_x000d_
Pais: Colombia_x000d_
Ubicacion: J036 JUMBO POPAYAN CAMPANARIO_x000d_
Zona: Colombia Occidente_x000d_
Unidad de Negocio: ADM CENTRAL_x000d_
Servicio: Tiendas &amp; Centros de Distribucion_x000d_
Telefono: 3174356868_x000d_
Anexo: 7130409_x000d_
Descripcion: Se crea requerimiento para realizar la instalacion del sistema operativo de la POS 17 de linea de Cajas; la cual no permite configurar; se le realiza cambio de disco duro pero la novedad persiste_x000d_
</v>
      </c>
      <c r="I2128" t="str">
        <v xml:space="preserve">Buena tarde Jefe su autorizacion para el envio dle tecnico para formateo de pos 17 Gracias	</v>
      </c>
      <c r="J2128" t="str">
        <v>El equipo a intervenir es la pos # 17 para cambio de diskco que llega en la pos # 11 y poder hacer el montaje. Se realiza el formateo de la unidad pero esta presenta una falla y el proceso se queda pausado. Se realiza el formateo del disco en otra pos y se monta de nuevo en las pos#17 pero la caja no queda en línea. Se solicita apoyo de Redes para revisar el punto de red; se le quita seguridad al punto e indican que no se ve ningún equipo conectado. Se realiza el cambio de la tarjeta de red y con esto la pos toma conexión. Se realizan pruebas de acesso y queda pendinete el cargue de facturación. Queda se entrega operativa</v>
      </c>
      <c r="K2128">
        <v>44986</v>
      </c>
      <c r="L2128">
        <v>44986</v>
      </c>
      <c r="M2128" t="str">
        <f>TEXT(L2128,"DDDDDDD")</f>
        <v>miércoles</v>
      </c>
      <c r="N2128" t="str">
        <v>J036 JUMBO POPAYAN CAMPANARIO</v>
      </c>
      <c r="O2128" t="str">
        <v>POPAYAN</v>
      </c>
      <c r="P2128" t="str">
        <f>IF(ISBLANK(O2128),"0",(VLOOKUP(O2128,REGION,2,FALSE)))</f>
        <v>OCCIDENTE</v>
      </c>
      <c r="Q2128" t="str">
        <v>DANIEL FERNANDO PAREDES ARTEAGA</v>
      </c>
      <c r="R2128">
        <f>IF(ISBLANK(Q2128),"0", VLOOKUP(Q2128,PERSONAL,2,FALSE))</f>
        <v>10301691</v>
      </c>
      <c r="S2128" t="str">
        <v>DIRECTO</v>
      </c>
      <c r="T2128">
        <v>0.5208333333333334</v>
      </c>
      <c r="U2128">
        <v>0.6875</v>
      </c>
      <c r="V2128">
        <f>IF(ISBLANK(T2128 ),"0",U2128-T2128)</f>
        <v>0.16666666666666663</v>
      </c>
      <c r="W2128">
        <v>2</v>
      </c>
      <c r="X2128">
        <f>NETWORKDAYS(K2128,L2127)</f>
        <v>1</v>
      </c>
      <c r="Y2128" t="str">
        <f>IF(X2128&lt;=2,"CUMPLE","NO CUMPLE")</f>
        <v>CUMPLE</v>
      </c>
    </row>
    <row r="2129" xml:space="preserve">
      <c r="A2129">
        <v>13112362</v>
      </c>
      <c r="B2129" t="str">
        <v>REQUEST</v>
      </c>
      <c r="C2129" t="str">
        <v>CERRADO</v>
      </c>
      <c r="D2129" t="str">
        <v>TIENDA</v>
      </c>
      <c r="E2129" t="str">
        <v>AP</v>
      </c>
      <c r="F2129" t="str">
        <v>AP</v>
      </c>
      <c r="G2129" t="str">
        <v>AP</v>
      </c>
      <c r="H2129" t="str" xml:space="preserve">
        <v xml:space="preserve">Se solicita validar estado físico del dispositivo y sus conexiones_x000d_
_x000d_
COBBJJU126AP020 | IP 10.131.69.20</v>
      </c>
      <c r="I2129" t="str" xml:space="preserve">
        <v xml:space="preserve">Se solicita validar estado físico del dispositivo y sus conexiones_x000d_
COBBJJU126AP020 | IP 10.131.69.20_x000d_
Favor revisar operatividad AP20; para que tome red; si necesitas al grupo de redes para alguna revisión se deben contactar._x000d_
Realizar ping a IP para confirmar operatividad.</v>
      </c>
      <c r="J2129" t="str">
        <v>Este AP ya se encuentra reportada con falla de conexión con el CAU 12802450; se encuentra pendiente de aprobación para revisión por parte de proveedor de cableado. El caso se encuentra escalado al grupo de Gestion_Telecomunicaciones_SM Colombia</v>
      </c>
      <c r="K2129">
        <v>44986</v>
      </c>
      <c r="L2129">
        <v>44986</v>
      </c>
      <c r="M2129" t="str">
        <f>TEXT(L2129,"DDDDDDD")</f>
        <v>miércoles</v>
      </c>
      <c r="N2129" t="str">
        <v>J126 JUMBO SAN SILVESTRE</v>
      </c>
      <c r="O2129" t="str">
        <v>BARRANCABERMEJA</v>
      </c>
      <c r="P2129" t="str">
        <f>IF(ISBLANK(O2129),"0",(VLOOKUP(O2129,REGION,2,FALSE)))</f>
        <v>ORIENTE</v>
      </c>
      <c r="Q2129" t="str">
        <v>GERMAN ARCINIEGAS CARREÑO</v>
      </c>
      <c r="R2129">
        <f>IF(ISBLANK(Q2129),"0", VLOOKUP(Q2129,PERSONAL,2,FALSE))</f>
        <v>1098743407</v>
      </c>
      <c r="S2129" t="str">
        <v>DIRECTO</v>
      </c>
      <c r="T2129">
        <v>0.3333333333333333</v>
      </c>
      <c r="U2129">
        <v>0.3333333333333333</v>
      </c>
      <c r="V2129">
        <v>0</v>
      </c>
      <c r="W2129">
        <v>0</v>
      </c>
      <c r="X2129">
        <f>NETWORKDAYS(K2129,L2128)</f>
        <v>1</v>
      </c>
      <c r="Y2129" t="str">
        <f>IF(X2129&lt;=2,"CUMPLE","NO CUMPLE")</f>
        <v>CUMPLE</v>
      </c>
    </row>
    <row r="2130" xml:space="preserve">
      <c r="A2130">
        <v>13122653</v>
      </c>
      <c r="B2130" t="str">
        <v>SIMEL</v>
      </c>
      <c r="C2130" t="str">
        <v>CERRADO</v>
      </c>
      <c r="D2130" t="str">
        <v>PESCADERIA</v>
      </c>
      <c r="E2130" t="str">
        <v>BALANZA</v>
      </c>
      <c r="F2130" t="str">
        <v>COLGANTE</v>
      </c>
      <c r="G2130" t="str">
        <v>METTLER</v>
      </c>
      <c r="H2130" t="str" xml:space="preserve">
        <v xml:space="preserve">Datos usuario_x000d_
Nombre: Mabel Rocio Cruz Contreras_x000d_
Correo: Mabelrocio.cruz@cencosud.com.co_x000d_
Usuario AD: MRCContr_x000d_
Pais: Colombia_x000d_
Ubicacion: J167 JUMBO TITAN_x000d_
Zona: Colombia Bogota_x000d_
Unidad de Negocio: JUMBO_x000d_
Servicio: Tiendas &amp; Centros de Distribucion_x000d_
Telefono: 3017313724_x000d_
Anexo: null_x000d_
Descripcion: Buen dia agradezco su ayuda con la balanza del area de pescaderia ya que presenta error en el pesaje._x000d_
Indica la ubicacion de tu balanza en la tienda: Pescaderia</v>
      </c>
      <c r="I2130" t="str" xml:space="preserve">
        <v xml:space="preserve">se realiza validacion con pesa de pesas y la balanza esta fuera del estandar teniendo en cuenta que le falta 6gr de un peso de 1500gr; se solicita_x000d_
BALANZA_x000d_
serial: B933100679_x000d_
NII: B-122250_x000d_
Seccion: pescaderia</v>
      </c>
      <c r="J2130" t="str">
        <v>Funcionaria reporta balanza colgante con el peso descalibrado; se procede a realizar proceso de calibración con el kit de pesas; se realizan pruebas con 500 Gr; 10 Kg y 12 Kg; las pruebas son exitosas; se instala precinto con numero 7830000000371; balanza queda operativa</v>
      </c>
      <c r="K2130">
        <v>44986</v>
      </c>
      <c r="L2130">
        <v>44986</v>
      </c>
      <c r="M2130" t="str">
        <f>TEXT(L2130,"DDDDDDD")</f>
        <v>miércoles</v>
      </c>
      <c r="N2130" t="str">
        <v>J167 JUMBO TITAN</v>
      </c>
      <c r="O2130" t="str">
        <v>BOGOTA</v>
      </c>
      <c r="P2130" t="str">
        <f>IF(ISBLANK(O2130),"0",(VLOOKUP(O2130,REGION,2,FALSE)))</f>
        <v>BOGOTA</v>
      </c>
      <c r="Q2130" t="str">
        <v>DIEGO ALBERTO TORRES CRUZ</v>
      </c>
      <c r="R2130">
        <f>IF(ISBLANK(Q2130),"0", VLOOKUP(Q2130,PERSONAL,2,FALSE))</f>
        <v>1000466791</v>
      </c>
      <c r="S2130" t="str">
        <v>DIRECTO</v>
      </c>
      <c r="T2130">
        <v>0.5416666666666666</v>
      </c>
      <c r="U2130">
        <v>0.5833333333333334</v>
      </c>
      <c r="V2130">
        <f>IF(ISBLANK(T2130 ),"0",U2130-T2130)</f>
        <v>0.04166666666666674</v>
      </c>
      <c r="W2130">
        <v>1</v>
      </c>
      <c r="X2130">
        <f>NETWORKDAYS(K2130,L2129)</f>
        <v>1</v>
      </c>
      <c r="Y2130" t="str">
        <f>IF(X2130&lt;=2,"CUMPLE","NO CUMPLE")</f>
        <v>CUMPLE</v>
      </c>
    </row>
    <row r="2131" xml:space="preserve">
      <c r="A2131">
        <v>13125137</v>
      </c>
      <c r="B2131" t="str">
        <v>REQUEST</v>
      </c>
      <c r="C2131" t="str">
        <v>CERRADO</v>
      </c>
      <c r="D2131" t="str">
        <v>TIENDA</v>
      </c>
      <c r="E2131" t="str">
        <v>PROACTIVA</v>
      </c>
      <c r="F2131" t="str">
        <v>PROACTIVA</v>
      </c>
      <c r="G2131" t="str">
        <v>PROACTIVA</v>
      </c>
      <c r="H2131" t="str" xml:space="preserve">
        <v xml:space="preserve">Datos usuario_x000d_
Nombre: Luis Alberto Perez_x000d_
Correo: Luis.Perez@cencosud.com.co_x000d_
Usuario AD: LAPerez_x000d_
Pais: Colombia_x000d_
Ubicacion: J045 JUMBO AV.DEL FERROCARRIL SANTA MARTA_x000d_
Zona: Colombia Costa_x000d_
Unidad de Negocio: ADM CENTRAL_x000d_
Servicio: Sistemas_x000d_
Telefono: 3176386768_x000d_
Anexo: 7430404_x000d_
Descripcion: Visita proactiva</v>
      </c>
      <c r="I2131" t="str">
        <v>FYI</v>
      </c>
      <c r="J2131" t="str">
        <v>Se realiza visita proactiva en las diferentes áreas de la tienda j045 jumbo santa marta y se registra las novedades encontradas.</v>
      </c>
      <c r="K2131">
        <v>44986</v>
      </c>
      <c r="L2131">
        <v>44986</v>
      </c>
      <c r="M2131" t="str">
        <f>TEXT(L2131,"DDDDDDD")</f>
        <v>miércoles</v>
      </c>
      <c r="N2131" t="str">
        <v>J045 JUMBO AV.DEL FERROCARRIL SANTA MARTA</v>
      </c>
      <c r="O2131" t="str">
        <v>SANTA MARTA</v>
      </c>
      <c r="P2131" t="str">
        <f>IF(ISBLANK(O2131),"0",(VLOOKUP(O2131,REGION,2,FALSE)))</f>
        <v>COSTA</v>
      </c>
      <c r="Q2131" t="str">
        <v>ENRIQUE RAFAEL PONZON ORTEGA</v>
      </c>
      <c r="R2131">
        <f>IF(ISBLANK(Q2131),"0", VLOOKUP(Q2131,PERSONAL,2,FALSE))</f>
        <v>1082888515</v>
      </c>
      <c r="S2131" t="str">
        <v>DIRECTO</v>
      </c>
      <c r="T2131">
        <v>0.4583333333333333</v>
      </c>
      <c r="U2131">
        <v>0.5416666666666666</v>
      </c>
      <c r="V2131">
        <f>IF(ISBLANK(T2131 ),"0",U2131-T2131)</f>
        <v>0.08333333333333331</v>
      </c>
      <c r="W2131">
        <v>1</v>
      </c>
      <c r="X2131">
        <f>NETWORKDAYS(K2131,L2130)</f>
        <v>1</v>
      </c>
      <c r="Y2131" t="str">
        <f>IF(X2131&lt;=2,"CUMPLE","NO CUMPLE")</f>
        <v>CUMPLE</v>
      </c>
    </row>
    <row r="2132" xml:space="preserve">
      <c r="A2132">
        <v>13125142</v>
      </c>
      <c r="B2132" t="str">
        <v>REQUEST</v>
      </c>
      <c r="C2132" t="str">
        <v>CERRADO</v>
      </c>
      <c r="D2132" t="str">
        <v>LINEAL DE CAJAS</v>
      </c>
      <c r="E2132" t="str">
        <v>POS</v>
      </c>
      <c r="F2132" t="str">
        <v>POS</v>
      </c>
      <c r="G2132" t="str">
        <v>WINCOR</v>
      </c>
      <c r="H2132" t="str" xml:space="preserve">
        <v xml:space="preserve">Datos usuario_x000d_
Nombre: Luis Alberto Perez_x000d_
Correo: Luis.Perez@cencosud.com.co_x000d_
Usuario AD: LAPerez_x000d_
Pais: Colombia_x000d_
Ubicacion: J045 JUMBO AV.DEL FERROCARRIL SANTA MARTA_x000d_
Zona: Colombia Costa_x000d_
Unidad de Negocio: ADM CENTRAL_x000d_
Servicio: Sistemas_x000d_
Telefono: 3176386768_x000d_
Anexo: 7430404_x000d_
Descripcion: pos 17_x000d_
se apaga constantemente._x000d_
</v>
      </c>
      <c r="I2132" t="str">
        <v>Se requiere hacer validación de la cpu ya que puede ser problemas de la ventiladores o fuente de poder.</v>
      </c>
      <c r="J2132" t="str">
        <v>Se procede con la validación de pos de la caja número 17; equipo presenta falla donde se apaga ocasionalmente. Se procede a realizar mantenimiento y cambio de fuente. Se realiza pruebas de operatividad con el supervisor del lineal de cajas a satisfacción equipo queda operativo.</v>
      </c>
      <c r="K2132">
        <v>44986</v>
      </c>
      <c r="L2132">
        <v>44986</v>
      </c>
      <c r="M2132" t="str">
        <f>TEXT(L2132,"DDDDDDD")</f>
        <v>miércoles</v>
      </c>
      <c r="N2132" t="str">
        <v>J045 JUMBO AV.DEL FERROCARRIL SANTA MARTA</v>
      </c>
      <c r="O2132" t="str">
        <v>SANTA MARTA</v>
      </c>
      <c r="P2132" t="str">
        <f>IF(ISBLANK(O2132),"0",(VLOOKUP(O2132,REGION,2,FALSE)))</f>
        <v>COSTA</v>
      </c>
      <c r="Q2132" t="str">
        <v>ENRIQUE RAFAEL PONZON ORTEGA</v>
      </c>
      <c r="R2132">
        <f>IF(ISBLANK(Q2132),"0", VLOOKUP(Q2132,PERSONAL,2,FALSE))</f>
        <v>1082888515</v>
      </c>
      <c r="S2132" t="str">
        <v>DIRECTO</v>
      </c>
      <c r="T2132">
        <v>0.3541666666666667</v>
      </c>
      <c r="U2132">
        <v>0.4166666666666667</v>
      </c>
      <c r="V2132">
        <f>IF(ISBLANK(T2132 ),"0",U2132-T2132)</f>
        <v>0.0625</v>
      </c>
      <c r="W2132">
        <v>1</v>
      </c>
      <c r="X2132">
        <f>NETWORKDAYS(K2132,L2131)</f>
        <v>1</v>
      </c>
      <c r="Y2132" t="str">
        <f>IF(X2132&lt;=2,"CUMPLE","NO CUMPLE")</f>
        <v>CUMPLE</v>
      </c>
    </row>
    <row r="2133">
      <c r="A2133" t="str">
        <v>DEDICADO</v>
      </c>
      <c r="B2133" t="str">
        <v>DEDICADO</v>
      </c>
      <c r="C2133" t="str">
        <v>CERRADO</v>
      </c>
      <c r="D2133" t="str">
        <v>SEDE ADMINISTRATIVA</v>
      </c>
      <c r="E2133" t="str">
        <v>DEDICADO</v>
      </c>
      <c r="F2133" t="str">
        <v>DEDICADO</v>
      </c>
      <c r="G2133" t="str">
        <v>DEDICADO</v>
      </c>
      <c r="H2133" t="str">
        <v>Asignación de personal como Gestor Administrativa</v>
      </c>
      <c r="I2133" t="str">
        <v>Asignación de personal como Gestor Administrativa</v>
      </c>
      <c r="J2133" t="str">
        <v>Se realiza asignación de Gestor Administrativa equivalente a 57 CAU por el mes</v>
      </c>
      <c r="K2133">
        <v>44986</v>
      </c>
      <c r="L2133">
        <v>44986</v>
      </c>
      <c r="M2133" t="str">
        <f>TEXT(L2133,"DDDDDDD")</f>
        <v>miércoles</v>
      </c>
      <c r="N2133" t="str">
        <v>SEDE ADMINISTRATIVA</v>
      </c>
      <c r="O2133" t="str">
        <v>BOGOTA</v>
      </c>
      <c r="P2133" t="str">
        <v>SEDE ADMINISTRATIVA</v>
      </c>
      <c r="Q2133" t="str">
        <v>TATIANA CAROLINA MUÑOZ BERMUDEZ</v>
      </c>
      <c r="R2133">
        <f>IF(ISBLANK(Q2133),"0", VLOOKUP(Q2133,PERSONAL,2,FALSE))</f>
        <v>1000694026</v>
      </c>
      <c r="S2133" t="str">
        <v>DIRECTO</v>
      </c>
      <c r="T2133">
        <v>0.3333333333333333</v>
      </c>
      <c r="U2133">
        <v>0.75</v>
      </c>
      <c r="V2133">
        <v>0.4166666666666667</v>
      </c>
      <c r="W2133">
        <v>57</v>
      </c>
      <c r="X2133">
        <f>NETWORKDAYS(K2133,L2132)</f>
        <v>1</v>
      </c>
      <c r="Y2133" t="str">
        <f>IF(X2133&lt;=2,"CUMPLE","NO CUMPLE")</f>
        <v>CUMPLE</v>
      </c>
    </row>
    <row r="2134">
      <c r="A2134" t="str">
        <v>DEDICADO</v>
      </c>
      <c r="B2134" t="str">
        <v>DEDICADO</v>
      </c>
      <c r="C2134" t="str">
        <v>CERRADO</v>
      </c>
      <c r="D2134" t="str">
        <v>CRC</v>
      </c>
      <c r="E2134" t="str">
        <v>DEDICADO</v>
      </c>
      <c r="F2134" t="str">
        <v>DEDICADO</v>
      </c>
      <c r="G2134" t="str">
        <v>DEDICADO</v>
      </c>
      <c r="H2134" t="str">
        <v>Gestión de soporte técnico en el Centro de Reparación</v>
      </c>
      <c r="I2134" t="str">
        <v>Gestión de soporte técnico en el Centro de Reparación</v>
      </c>
      <c r="J2134" t="str">
        <v>Asignación de técnico dedicado de lunes a viernes en Centro de Reparación</v>
      </c>
      <c r="K2134">
        <v>44986</v>
      </c>
      <c r="L2134">
        <v>44986</v>
      </c>
      <c r="M2134" t="str">
        <f>TEXT(L2134,"DDDDDDD")</f>
        <v>miércoles</v>
      </c>
      <c r="N2134" t="str">
        <v>CENTRO DE REPARACIÓN</v>
      </c>
      <c r="O2134" t="str">
        <v>BOGOTA</v>
      </c>
      <c r="P2134" t="str">
        <v>CENTRO DE REPARACIÓN</v>
      </c>
      <c r="Q2134" t="str">
        <v>BRANDON CAMILO ESTUPIÑAN PUERTO</v>
      </c>
      <c r="R2134">
        <f>IF(ISBLANK(Q2134),"0", VLOOKUP(Q2134,PERSONAL,2,FALSE))</f>
        <v>1001328480</v>
      </c>
      <c r="S2134" t="str">
        <v>DIRECTO</v>
      </c>
      <c r="T2134">
        <v>0.3333333333333333</v>
      </c>
      <c r="U2134">
        <v>0.75</v>
      </c>
      <c r="V2134">
        <v>0.4166666666666667</v>
      </c>
      <c r="W2134">
        <v>44</v>
      </c>
      <c r="X2134">
        <f>NETWORKDAYS(K2134,L2133)</f>
        <v>1</v>
      </c>
      <c r="Y2134" t="str">
        <f>IF(X2134&lt;=2,"CUMPLE","NO CUMPLE")</f>
        <v>CUMPLE</v>
      </c>
    </row>
    <row r="2135">
      <c r="A2135" t="str">
        <v>DEDICADO</v>
      </c>
      <c r="B2135" t="str">
        <v>DEDICADO</v>
      </c>
      <c r="C2135" t="str">
        <v>CERRADO</v>
      </c>
      <c r="D2135" t="str">
        <v>SEDE ADMINISTRATIVA</v>
      </c>
      <c r="E2135" t="str">
        <v>DEDICADO</v>
      </c>
      <c r="F2135" t="str">
        <v>DEDICADO</v>
      </c>
      <c r="G2135" t="str">
        <v>DEDICADO</v>
      </c>
      <c r="H2135" t="str">
        <v>Solicitud de técnico para apoyo en Sede Administrativa</v>
      </c>
      <c r="I2135" t="str">
        <v>Solicitud de técnico para apoyo en Sede Administrativa</v>
      </c>
      <c r="J2135" t="str">
        <v>Asignación de técnico dedicado de lunes a viernes en la Sede Administrativa</v>
      </c>
      <c r="K2135">
        <v>44986</v>
      </c>
      <c r="L2135">
        <v>44986</v>
      </c>
      <c r="M2135" t="str">
        <f>TEXT(L2135,"DDDDDDD")</f>
        <v>miércoles</v>
      </c>
      <c r="N2135" t="str">
        <v>SEDE ADMINISTRATIVA</v>
      </c>
      <c r="O2135" t="str">
        <v>BOGOTA</v>
      </c>
      <c r="P2135" t="str">
        <v>SEDE ADMINISTRATIVA</v>
      </c>
      <c r="Q2135" t="str">
        <v>ADOLFO ORTIZ TORRES</v>
      </c>
      <c r="R2135">
        <f>IF(ISBLANK(Q2135),"0", VLOOKUP(Q2135,PERSONAL,2,FALSE))</f>
        <v>79769754</v>
      </c>
      <c r="S2135" t="str">
        <v>DIRECTO</v>
      </c>
      <c r="T2135">
        <v>0.3333333333333333</v>
      </c>
      <c r="U2135">
        <v>0.75</v>
      </c>
      <c r="V2135">
        <v>0.4166666666666667</v>
      </c>
      <c r="W2135">
        <v>44</v>
      </c>
      <c r="X2135">
        <f>NETWORKDAYS(K2135,L2134)</f>
        <v>1</v>
      </c>
      <c r="Y2135" t="str">
        <f>IF(X2135&lt;=2,"CUMPLE","NO CUMPLE")</f>
        <v>CUMPLE</v>
      </c>
    </row>
    <row r="2136" xml:space="preserve">
      <c r="A2136">
        <v>13107471</v>
      </c>
      <c r="B2136" t="str">
        <v>REQUEST</v>
      </c>
      <c r="C2136" t="str">
        <v>CERRADO</v>
      </c>
      <c r="D2136" t="str">
        <v>LINEAL DE CAJAS</v>
      </c>
      <c r="E2136" t="str">
        <v>BALANZA</v>
      </c>
      <c r="F2136" t="str">
        <v>SCANNER</v>
      </c>
      <c r="G2136" t="str">
        <v>DATALOGIC</v>
      </c>
      <c r="H2136"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RETAIL FINANCIERO_x000d_
Servicio: Tiendas &amp; Centros de Distribucion_x000d_
Telefono: 3118214729_x000d_
Anexo: 3176435870_x000d_
Descripcion: Buen dia_x000d_
Solicito de su colaboracion con la validacion de la pos No. 10 ya que la balanza no esta funcionando; escanea pero no pesa los productos._x000d_
Muchas gracias !!</v>
      </c>
      <c r="I2136" t="str">
        <v>Por favor actualizar el Firmware del Scaner Balaza Magella 9800 de la POS 10</v>
      </c>
      <c r="J2136" t="str" xml:space="preserve">
        <v xml:space="preserve">Se realizo la revisión de la balanza; se hizo la actualización del Firmware y se cargo la configuración de Cencosud. Se pasó la balanza a otra caja y se intercambiaron los cables y la bandeja; pero la falla continua. Se solicita cambio de la balanza. La caja no queda operativa._x000d_
Marca Datalogic_x000d_
Modelo 9800i_x000d_
Serial 98203040723</v>
      </c>
      <c r="K2136">
        <v>44986</v>
      </c>
      <c r="L2136">
        <v>44987</v>
      </c>
      <c r="M2136" t="str">
        <f>TEXT(L2136,"DDDDDDD")</f>
        <v>jueves</v>
      </c>
      <c r="N2136" t="str">
        <v>M074 METRO FACATATIVA</v>
      </c>
      <c r="O2136" t="str">
        <v>FACATATIVA</v>
      </c>
      <c r="P2136" t="str">
        <f>IF(ISBLANK(O2136),"0",(VLOOKUP(O2136,REGION,2,FALSE)))</f>
        <v>BOGOTA</v>
      </c>
      <c r="Q2136" t="str">
        <v>ALEXANDER CASTILLO SOTELO</v>
      </c>
      <c r="R2136">
        <f>IF(ISBLANK(Q2136),"0", VLOOKUP(Q2136,PERSONAL,2,FALSE))</f>
        <v>80216449</v>
      </c>
      <c r="S2136" t="str">
        <v>ALIADO</v>
      </c>
      <c r="T2136">
        <v>0.3402777777777778</v>
      </c>
      <c r="U2136">
        <v>0.3888888888888889</v>
      </c>
      <c r="V2136">
        <f>IF(ISBLANK(T2136 ),"0",U2136-T2136)</f>
        <v>0.048611111111111105</v>
      </c>
      <c r="W2136">
        <v>1</v>
      </c>
      <c r="X2136">
        <f>NETWORKDAYS(K2136,L2135)</f>
        <v>1</v>
      </c>
      <c r="Y2136" t="str">
        <f>IF(X2136&lt;=2,"CUMPLE","NO CUMPLE")</f>
        <v>CUMPLE</v>
      </c>
    </row>
    <row r="2137" xml:space="preserve">
      <c r="A2137">
        <v>13069301</v>
      </c>
      <c r="B2137" t="str">
        <v>REQUEST</v>
      </c>
      <c r="C2137" t="str">
        <v>CERRADO</v>
      </c>
      <c r="D2137" t="str">
        <v>LINEAL DE CAJAS</v>
      </c>
      <c r="E2137" t="str">
        <v>POS</v>
      </c>
      <c r="F2137" t="str">
        <v>POS</v>
      </c>
      <c r="G2137" t="str">
        <v>WINCOR</v>
      </c>
      <c r="H2137"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ADM CENTRAL_x000d_
Servicio: Tiendas &amp; Centros de Distribucion_x000d_
Telefono: 3174356868_x000d_
Anexo: 7130409_x000d_
Descripcion: Se crea solicitud ya que la POS 11 de linea de cajas; el ventilador de la fuente de poder esta dañado; lo que causa que la POS se recaliente y se apague_x000d_
Numero de caja pos: 11</v>
      </c>
      <c r="I2137" t="str">
        <v>Buena tarde por favor me ayudan con un tecnico para instalacion de la pos 11-gracias la pso ya se encuentra en sitio</v>
      </c>
      <c r="J2137" t="str">
        <v>01/03/23  El equipo a intervenir es la pos # 11 para cambio de unidades. Se lleva la unidad nueva al sitio y se retira de la unidad vieja el disco y la tarjeta de red; se desconectan los cables y se ubican las unidades en la pos 11 nueva y se conecta la pos nueva. Al encender genera un error de visor; recibiendo indicación que se debe formatear para solucionar. Se ubica el monitor y teclado  para la configuración de la BIOS e iniciar el proceso de formateo; al terminar el proceso se presentan aún el error del visor. Con apoyo de Soporte POS se revisa configuración y realizan la parametrización pero sin cambios. Se retoma actividad el 02/03/23 y se realiza pruebas con el visor cambiándolo de un sensor a otro; mientras se espera en sitio se realiza otra actividad de vinculación de dominio. Se informa  que no hay solución en el visor e indican que hay que cambiar la board. Se cambia board se realizan pruebas y sin resultados. En ultimas opción se cambia el cable completo del sensor probando y dando resultados positivos. Se realiza la fima de actas de entrega digitalmente</v>
      </c>
      <c r="K2137">
        <v>44986</v>
      </c>
      <c r="L2137">
        <v>44987</v>
      </c>
      <c r="M2137" t="str">
        <f>TEXT(L2137,"DDDDDDD")</f>
        <v>jueves</v>
      </c>
      <c r="N2137" t="str">
        <v>J036 JUMBO POPAYAN CAMPANARIO</v>
      </c>
      <c r="O2137" t="str">
        <v>POPAYAN</v>
      </c>
      <c r="P2137" t="str">
        <f>IF(ISBLANK(O2137),"0",(VLOOKUP(O2137,REGION,2,FALSE)))</f>
        <v>OCCIDENTE</v>
      </c>
      <c r="Q2137" t="str">
        <v>DANIEL FERNANDO PAREDES ARTEAGA</v>
      </c>
      <c r="R2137">
        <f>IF(ISBLANK(Q2137),"0", VLOOKUP(Q2137,PERSONAL,2,FALSE))</f>
        <v>10301691</v>
      </c>
      <c r="S2137" t="str">
        <v>DIRECTO</v>
      </c>
      <c r="T2137">
        <v>0.3402777777777778</v>
      </c>
      <c r="U2137">
        <v>0.5</v>
      </c>
      <c r="V2137">
        <f>IF(ISBLANK(T2137 ),"0",U2137-T2137)</f>
        <v>0.1597222222222222</v>
      </c>
      <c r="W2137">
        <v>2</v>
      </c>
      <c r="X2137">
        <f>NETWORKDAYS(K2137,L2136)</f>
        <v>2</v>
      </c>
      <c r="Y2137" t="str">
        <f>IF(X2137&lt;=2,"CUMPLE","NO CUMPLE")</f>
        <v>CUMPLE</v>
      </c>
    </row>
    <row r="2138" xml:space="preserve">
      <c r="A2138">
        <v>13121243</v>
      </c>
      <c r="B2138" t="str">
        <v>INCIDENT</v>
      </c>
      <c r="C2138" t="str">
        <v>CERRADO</v>
      </c>
      <c r="D2138" t="str">
        <v>PISO DE VENTA</v>
      </c>
      <c r="E2138" t="str">
        <v>VERIFICADOR</v>
      </c>
      <c r="F2138" t="str">
        <v>VERIFICADOR</v>
      </c>
      <c r="G2138" t="str">
        <v>NEWLAND</v>
      </c>
      <c r="H2138"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METRO_x000d_
Servicio: Tiendas &amp; Centros de Distribucion_x000d_
Telefono: 3204881397_x000d_
Anexo: 3167577737_x000d_
Descripcion: no le sirve el lector de codigos</v>
      </c>
      <c r="I2138" t="str">
        <v>Stiven por favor me colabora con la autorizacion de esta llamada para que el tecnico de isit visite la tienda y realice la validacion de la novedad reportada ya que se reinicio en varias oportunidades el verificador con el usuario pero la novedad contina</v>
      </c>
      <c r="J2138" t="str">
        <v>Se realiza validación de verificador de precios; no habilita el lector de barras. Se realiza formateo y se configura nuevamente el equipo. Queda operativo con pruebas realizadas.</v>
      </c>
      <c r="K2138">
        <v>44986</v>
      </c>
      <c r="L2138">
        <v>44987</v>
      </c>
      <c r="M2138" t="str">
        <f>TEXT(L2138,"DDDDDDD")</f>
        <v>jueves</v>
      </c>
      <c r="N2138" t="str">
        <v>M179 METRO PITALITO</v>
      </c>
      <c r="O2138" t="str">
        <v>PITALITO</v>
      </c>
      <c r="P2138" t="str">
        <f>IF(ISBLANK(O2138),"0",(VLOOKUP(O2138,REGION,2,FALSE)))</f>
        <v>OCCIDENTE</v>
      </c>
      <c r="Q2138" t="str">
        <v>JONATHAN ALEXANDER VILLAMIL</v>
      </c>
      <c r="R2138">
        <f>IF(ISBLANK(Q2138),"0", VLOOKUP(Q2138,PERSONAL,2,FALSE))</f>
        <v>1015392100</v>
      </c>
      <c r="S2138" t="str">
        <v>DIRECTO</v>
      </c>
      <c r="T2138">
        <v>0.4375</v>
      </c>
      <c r="U2138">
        <v>0.5208333333333334</v>
      </c>
      <c r="V2138">
        <f>IF(ISBLANK(T2138 ),"0",U2138-T2138)</f>
        <v>0.08333333333333337</v>
      </c>
      <c r="W2138">
        <v>1</v>
      </c>
      <c r="X2138">
        <f>NETWORKDAYS(K2138,L2137)</f>
        <v>2</v>
      </c>
      <c r="Y2138" t="str">
        <f>IF(X2138&lt;=2,"CUMPLE","NO CUMPLE")</f>
        <v>CUMPLE</v>
      </c>
    </row>
    <row r="2139" xml:space="preserve">
      <c r="A2139">
        <v>13121245</v>
      </c>
      <c r="B2139" t="str">
        <v>INCIDENT</v>
      </c>
      <c r="C2139" t="str">
        <v>CERRADO</v>
      </c>
      <c r="D2139" t="str">
        <v>PISO DE VENTA</v>
      </c>
      <c r="E2139" t="str">
        <v>VERIFICADOR</v>
      </c>
      <c r="F2139" t="str">
        <v>VERIFICADOR</v>
      </c>
      <c r="G2139" t="str">
        <v>NEWLAND</v>
      </c>
      <c r="H2139" t="str" xml:space="preserve">
        <v xml:space="preserve">Datos usuario_x000d_
Nombre: Jaime Alberto Galarza Rodriguez_x000d_
Correo: Jaime.Galarza@cencosud.com.co_x000d_
Usuario AD: JAGRODRI_x000d_
Pais: Colombia_x000d_
Ubicacion: M179 METRO PITALITO_x000d_
Zona: Colombia Occidente_x000d_
Unidad de Negocio: METRO_x000d_
Servicio: Tiendas &amp; Centros de Distribucion_x000d_
Telefono: 3204881397_x000d_
Anexo: 3167577737_x000d_
Descripcion: el lector de codigos prende; pero no lee el ean_x000d_
</v>
      </c>
      <c r="I2139" t="str">
        <v>Se solicita por favor coordinar un recurso de ISIT para atender este requerimiento en la tienda Pitalito</v>
      </c>
      <c r="J2139" t="str">
        <v>Se realiza validación de verificador de precios; no está leyendo los codigos genera un error. Se realiza formateo y se configura nuevamente. El equipo queda operativo con pruebas realizadas.</v>
      </c>
      <c r="K2139">
        <v>44986</v>
      </c>
      <c r="L2139">
        <v>44987</v>
      </c>
      <c r="M2139" t="str">
        <f>TEXT(L2139,"DDDDDDD")</f>
        <v>jueves</v>
      </c>
      <c r="N2139" t="str">
        <v>M179 METRO PITALITO</v>
      </c>
      <c r="O2139" t="str">
        <v>PITALITO</v>
      </c>
      <c r="P2139" t="str">
        <f>IF(ISBLANK(O2139),"0",(VLOOKUP(O2139,REGION,2,FALSE)))</f>
        <v>OCCIDENTE</v>
      </c>
      <c r="Q2139" t="str">
        <v>JONATHAN ALEXANDER VILLAMIL</v>
      </c>
      <c r="R2139">
        <f>IF(ISBLANK(Q2139),"0", VLOOKUP(Q2139,PERSONAL,2,FALSE))</f>
        <v>1015392100</v>
      </c>
      <c r="S2139" t="str">
        <v>DIRECTO</v>
      </c>
      <c r="T2139">
        <v>0.3541666666666667</v>
      </c>
      <c r="U2139">
        <v>0.4375</v>
      </c>
      <c r="V2139">
        <f>IF(ISBLANK(T2139 ),"0",U2139-T2139)</f>
        <v>0.08333333333333331</v>
      </c>
      <c r="W2139">
        <v>1</v>
      </c>
      <c r="X2139">
        <f>NETWORKDAYS(K2139,L2138)</f>
        <v>2</v>
      </c>
      <c r="Y2139" t="str">
        <f>IF(X2139&lt;=2,"CUMPLE","NO CUMPLE")</f>
        <v>CUMPLE</v>
      </c>
    </row>
    <row r="2140" xml:space="preserve">
      <c r="A2140">
        <v>13125169</v>
      </c>
      <c r="B2140" t="str">
        <v>REQUEST</v>
      </c>
      <c r="C2140" t="str">
        <v>CERRADO</v>
      </c>
      <c r="D2140" t="str">
        <v>TIENDA</v>
      </c>
      <c r="E2140" t="str">
        <v>FORTINET</v>
      </c>
      <c r="F2140" t="str">
        <v>FORTINET</v>
      </c>
      <c r="G2140" t="str">
        <v>FORTINET</v>
      </c>
      <c r="H2140" t="str" xml:space="preserve">
        <v xml:space="preserve">Datos usuario_x000d_
Nombre: lma00024_x000d_
Correo: Deyssy.AricapaAraque@externos-co.cencosud.com_x000d_
Usuario AD: lma00024_x000d_
Pais: Colombia_x000d_
Ubicacion: M183 METRO SAN GIL_x000d_
Zona: Colombia Oriente_x000d_
Unidad de Negocio: ADM CENTRAL_x000d_
Servicio: null_x000d_
Telefono: 3176685924_x000d_
Anexo: null_x000d_
Descripcion: buen dia_x000d_
_x000d_
se requiere el apoyo de soporte isit para el acompañamiento para la el upgrade del fortinet de la tienda._x000d_
gracias_x000d_
Area Afectada: fortinet_x000d_
Dispositivo Afectado: fortinet_x000d_
</v>
      </c>
      <c r="I2140" t="str">
        <v>se requiere su apoyo</v>
      </c>
      <c r="J2140" t="str">
        <v>Se realiza acompañamiento para apoyo al área de Redes para actualización de equipo fortinet de la tienda. Se realizan las actividades indicadas y se finaliza el proceso de manera correcta</v>
      </c>
      <c r="K2140">
        <v>44986</v>
      </c>
      <c r="L2140">
        <v>44987</v>
      </c>
      <c r="M2140" t="str">
        <f>TEXT(L2140,"DDDDDDD")</f>
        <v>jueves</v>
      </c>
      <c r="N2140" t="str">
        <v>M183 METRO SAN GIL</v>
      </c>
      <c r="O2140" t="str">
        <v>SAN GIL</v>
      </c>
      <c r="P2140" t="str">
        <f>IF(ISBLANK(O2140),"0",(VLOOKUP(O2140,REGION,2,FALSE)))</f>
        <v>ORIENTE</v>
      </c>
      <c r="Q2140" t="str">
        <v>GERMAN ARCINIEGAS CARREÑO</v>
      </c>
      <c r="R2140">
        <f>IF(ISBLANK(Q2140),"0", VLOOKUP(Q2140,PERSONAL,2,FALSE))</f>
        <v>1098743407</v>
      </c>
      <c r="S2140" t="str">
        <v>DIRECTO</v>
      </c>
      <c r="T2140">
        <v>0.3333333333333333</v>
      </c>
      <c r="U2140">
        <v>0.375</v>
      </c>
      <c r="V2140">
        <f>IF(ISBLANK(T2140 ),"0",U2140-T2140)</f>
        <v>0.041666666666666685</v>
      </c>
      <c r="W2140">
        <v>1</v>
      </c>
      <c r="X2140">
        <f>NETWORKDAYS(K2140,L2139)</f>
        <v>2</v>
      </c>
      <c r="Y2140" t="str">
        <f>IF(X2140&lt;=2,"CUMPLE","NO CUMPLE")</f>
        <v>CUMPLE</v>
      </c>
    </row>
    <row r="2141" xml:space="preserve">
      <c r="A2141">
        <v>13125191</v>
      </c>
      <c r="B2141" t="str">
        <v>REQUEST</v>
      </c>
      <c r="C2141" t="str">
        <v>CERRADO</v>
      </c>
      <c r="D2141" t="str">
        <v>LINEAL DE CAJAS</v>
      </c>
      <c r="E2141" t="str">
        <v>MICROSENS</v>
      </c>
      <c r="F2141" t="str">
        <v>MICROSENS</v>
      </c>
      <c r="G2141" t="str">
        <v>MICROSENS</v>
      </c>
      <c r="H2141" t="str" xml:space="preserve">
        <v xml:space="preserve">Datos usuario_x000d_
Nombre: lma00024_x000d_
Correo: Deyssy.AricapaAraque@externos-co.cencosud.com_x000d_
Usuario AD: lma00024_x000d_
Pais: Colombia_x000d_
Ubicacion: M074 METRO FACATATIVA_x000d_
Zona: Colombia Bogota_x000d_
Unidad de Negocio: ADM CENTRAL_x000d_
Servicio: null_x000d_
Telefono: 3176685924_x000d_
Anexo: null_x000d_
Descripcion: buen dia_x000d_
_x000d_
se requiere apoyo de soporte de isit para el acompañamiento para la actividad de migracion de microsens y fortinet de la tienda facatativa. gracias_x000d_
Area Afectada: microsens y fortinet_x000d_
Dispositivo Afectado: microsens y fortinet_x000d_
</v>
      </c>
      <c r="I2141" t="str">
        <v>se requiere su apoyo</v>
      </c>
      <c r="J2141" t="str">
        <v>Se realizo el apoyo a la persona de redes; inicialmente se ubicaron los microsens de las cajas remotas y luego la persona de redes hizo la configuración de los equipos. Una vez termino se realizo prueba en todos los Pinpad verificando que todos estuvieran conectados correctamente. Luego se procedió con la actualización del Fortinet; en donde se tuvo que reiniciar variar veces el equipo y el servicio de claro ya que no permitía hacer la conexión. Final mente se realiza la actualización y se dejan operativos los equipos.</v>
      </c>
      <c r="K2141">
        <v>44986</v>
      </c>
      <c r="L2141">
        <v>44987</v>
      </c>
      <c r="M2141" t="str">
        <f>TEXT(L2141,"DDDDDDD")</f>
        <v>jueves</v>
      </c>
      <c r="N2141" t="str">
        <v>M074 METRO FACATATIVA</v>
      </c>
      <c r="O2141" t="str">
        <v>FACATATIVA</v>
      </c>
      <c r="P2141" t="str">
        <f>IF(ISBLANK(O2141),"0",(VLOOKUP(O2141,REGION,2,FALSE)))</f>
        <v>BOGOTA</v>
      </c>
      <c r="Q2141" t="str">
        <v>ALEXANDER CASTILLO SOTELO</v>
      </c>
      <c r="R2141">
        <f>IF(ISBLANK(Q2141),"0", VLOOKUP(Q2141,PERSONAL,2,FALSE))</f>
        <v>80216449</v>
      </c>
      <c r="S2141" t="str">
        <v>ALIADO</v>
      </c>
      <c r="T2141">
        <v>0.25</v>
      </c>
      <c r="U2141">
        <v>0.3333333333333333</v>
      </c>
      <c r="V2141">
        <f>IF(ISBLANK(T2141 ),"0",U2141-T2141)</f>
        <v>0.08333333333333331</v>
      </c>
      <c r="W2141">
        <v>1</v>
      </c>
      <c r="X2141">
        <f>NETWORKDAYS(K2141,L2140)</f>
        <v>2</v>
      </c>
      <c r="Y2141" t="str">
        <f>IF(X2141&lt;=2,"CUMPLE","NO CUMPLE")</f>
        <v>CUMPLE</v>
      </c>
    </row>
    <row r="2142" xml:space="preserve">
      <c r="A2142">
        <v>13120216</v>
      </c>
      <c r="B2142" t="str">
        <v>REQUEST</v>
      </c>
      <c r="C2142" t="str">
        <v>CERRADO</v>
      </c>
      <c r="D2142" t="str">
        <v>DECORACION</v>
      </c>
      <c r="E2142" t="str">
        <v>CPU</v>
      </c>
      <c r="F2142" t="str">
        <v>CPU</v>
      </c>
      <c r="G2142" t="str">
        <v>LENOVO</v>
      </c>
      <c r="H2142" t="str" xml:space="preserve">
        <v xml:space="preserve">Datos usuario_x000d_
Nombre: Luz Nova_x000d_
Correo: Luz.Nova@cencosud.com.co_x000d_
Usuario AD: LNOVA_x000d_
Pais: Colombia_x000d_
Ubicacion: M183 METRO SAN GIL_x000d_
Zona: Colombia Oriente_x000d_
Unidad de Negocio: METRO_x000d_
Servicio: Tiendas &amp; Centros de Distribucion_x000d_
Telefono: 3222123328_x000d_
Anexo: 3222123328_x000d_
Descripcion: se desistalo la aplicacion del computador que conecta el plotter_x000d_
Indicar la ubicacion del computador en la tienda o sede: decoracion</v>
      </c>
      <c r="I2142" t="str">
        <v>Este requerimiento se atendio lunes 27 frebero</v>
      </c>
      <c r="J2142" t="str" xml:space="preserve">
        <v xml:space="preserve">Servicio atendido el 27/02/2023_x000d_
Se realiza instalación de aplicativo para conexión al plotter. Se realizan pruebas de impresión las cuales son correctas</v>
      </c>
      <c r="K2142">
        <v>44987</v>
      </c>
      <c r="L2142">
        <v>44987</v>
      </c>
      <c r="M2142" t="str">
        <f>TEXT(L2142,"DDDDDDD")</f>
        <v>jueves</v>
      </c>
      <c r="N2142" t="str">
        <v>M183 METRO SAN GIL</v>
      </c>
      <c r="O2142" t="str">
        <v>SAN GIL</v>
      </c>
      <c r="P2142" t="str">
        <f>IF(ISBLANK(O2142),"0",(VLOOKUP(O2142,REGION,2,FALSE)))</f>
        <v>ORIENTE</v>
      </c>
      <c r="Q2142" t="str">
        <v>GERMAN ARCINIEGAS CARREÑO</v>
      </c>
      <c r="R2142">
        <f>IF(ISBLANK(Q2142),"0", VLOOKUP(Q2142,PERSONAL,2,FALSE))</f>
        <v>1098743407</v>
      </c>
      <c r="S2142" t="str">
        <v>DIRECTO</v>
      </c>
      <c r="T2142">
        <v>0.375</v>
      </c>
      <c r="U2142">
        <v>0.4166666666666667</v>
      </c>
      <c r="V2142">
        <f>IF(ISBLANK(T2142 ),"0",U2142-T2142)</f>
        <v>0.041666666666666685</v>
      </c>
      <c r="W2142">
        <v>1</v>
      </c>
      <c r="X2142">
        <f>NETWORKDAYS(K2142,L2141)</f>
        <v>1</v>
      </c>
      <c r="Y2142" t="str">
        <f>IF(X2142&lt;=2,"CUMPLE","NO CUMPLE")</f>
        <v>CUMPLE</v>
      </c>
    </row>
    <row r="2143" xml:space="preserve">
      <c r="A2143">
        <v>13122742</v>
      </c>
      <c r="B2143" t="str">
        <v>REQUEST</v>
      </c>
      <c r="C2143" t="str">
        <v>CERRADO</v>
      </c>
      <c r="D2143" t="str">
        <v>PANADERIA</v>
      </c>
      <c r="E2143" t="str">
        <v>BALANZA</v>
      </c>
      <c r="F2143" t="str">
        <v>MESA</v>
      </c>
      <c r="G2143" t="str">
        <v>METTLER</v>
      </c>
      <c r="H2143"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balanza de mesa imprime las etiquetas a la mitad._x000d_
_x000d_
Serial: B924787169_x000d_
Inventario No.: 028548_x000d_
IP: 10.132.22.50_x000d_
Indica la ubicacion de tu balanza en la tienda: Panaderia</v>
      </c>
      <c r="I2143" t="str" xml:space="preserve">
        <v xml:space="preserve">Solicito de su ayuda para revisar balanza de mesa del área de panadería presenta fallas con las impresiones; por favor realizar mantenimiento general haciendo limpieza del cabezal y los led retirar partículas de etiquetas realizar pruebas si la novedad continua realizar diagnóstico y solución; en el manual enviado esta el paso a paso para realizar configuración si es necesario._x000d_
Marca. mettler toledo_x000d_
Modelo. bplus_x000d_
Serial. B924787169_x000d_
Inventario. DI-028548</v>
      </c>
      <c r="J2143" t="str" xml:space="preserve">
        <v xml:space="preserve">Se realiza revisión y configuración de balanza de panadería serial B924787169 la cual imprime pero los tiquets salen corridos; se prestó manos remotas para_x000d_
configuración de impresión pero el problema parece físico. En comunicación con soporte Fabiola Diáz indica que ella misma hará el reporte de que se va_x000d_
hacer con el caso.</v>
      </c>
      <c r="K2143">
        <v>44987</v>
      </c>
      <c r="L2143">
        <v>44987</v>
      </c>
      <c r="M2143" t="str">
        <f>TEXT(L2143,"DDDDDDD")</f>
        <v>jueves</v>
      </c>
      <c r="N2143" t="str">
        <v>M038 METRO NEIVA CENTRO DE CONVENCIONES</v>
      </c>
      <c r="O2143" t="str">
        <v>neIVA</v>
      </c>
      <c r="P2143" t="str">
        <f>IF(ISBLANK(O2143),"0",(VLOOKUP(O2143,REGION,2,FALSE)))</f>
        <v>OCCIDENTE</v>
      </c>
      <c r="Q2143" t="str">
        <v>BREINER MAURICIO CASTAÑEDA PUENTES</v>
      </c>
      <c r="R2143">
        <f>IF(ISBLANK(Q2143),"0", VLOOKUP(Q2143,PERSONAL,2,FALSE))</f>
        <v>83235763</v>
      </c>
      <c r="S2143" t="str">
        <v>DIRECTO</v>
      </c>
      <c r="T2143">
        <v>0.4583333333333333</v>
      </c>
      <c r="U2143">
        <v>0.5208333333333334</v>
      </c>
      <c r="V2143">
        <f>IF(ISBLANK(T2143 ),"0",U2143-T2143)</f>
        <v>0.06250000000000006</v>
      </c>
      <c r="W2143">
        <v>1</v>
      </c>
      <c r="X2143">
        <f>NETWORKDAYS(K2143,L2142)</f>
        <v>1</v>
      </c>
      <c r="Y2143" t="str">
        <f>IF(X2143&lt;=2,"CUMPLE","NO CUMPLE")</f>
        <v>CUMPLE</v>
      </c>
    </row>
    <row r="2144">
      <c r="A2144" t="str">
        <v>PROACTIVA</v>
      </c>
      <c r="B2144" t="str">
        <v>PROACTIVA</v>
      </c>
      <c r="C2144" t="str">
        <v>CERRADO</v>
      </c>
      <c r="D2144" t="str">
        <v>TIENDA</v>
      </c>
      <c r="E2144" t="str">
        <v>PROACTIVA</v>
      </c>
      <c r="F2144" t="str">
        <v>PROACTIVA</v>
      </c>
      <c r="G2144" t="str">
        <v>PROACTIVA</v>
      </c>
      <c r="H2144" t="str">
        <v>Realizar visita proactiva en la tienda para revisar novedades de la tienda</v>
      </c>
      <c r="I2144" t="str">
        <v>Realizar visita proactiva en la tienda para revisar novedades de la tienda</v>
      </c>
      <c r="J2144" t="str">
        <v>Se realiza visita proactiva en las diferentes áreas de la tienda M183 SAN GIL y se registra las novedades encontradas.</v>
      </c>
      <c r="K2144">
        <v>44987</v>
      </c>
      <c r="L2144">
        <v>44987</v>
      </c>
      <c r="M2144" t="str">
        <f>TEXT(L2144,"DDDDDDD")</f>
        <v>jueves</v>
      </c>
      <c r="N2144" t="str">
        <v>M183 METRO SAN GIL</v>
      </c>
      <c r="O2144" t="str">
        <v>SAN GIL</v>
      </c>
      <c r="P2144" t="str">
        <f>IF(ISBLANK(O2144),"0",(VLOOKUP(O2144,REGION,2,FALSE)))</f>
        <v>ORIENTE</v>
      </c>
      <c r="Q2144" t="str">
        <v>GERMAN ARCINIEGAS CARREÑO</v>
      </c>
      <c r="R2144">
        <f>IF(ISBLANK(Q2144),"0", VLOOKUP(Q2144,PERSONAL,2,FALSE))</f>
        <v>1098743407</v>
      </c>
      <c r="S2144" t="str">
        <v>DIRECTO</v>
      </c>
      <c r="T2144">
        <v>0.4166666666666667</v>
      </c>
      <c r="U2144">
        <v>0.5</v>
      </c>
      <c r="V2144">
        <f>IF(ISBLANK(T2144 ),"0",U2144-T2144)</f>
        <v>0.08333333333333331</v>
      </c>
      <c r="W2144">
        <v>1</v>
      </c>
      <c r="X2144">
        <f>NETWORKDAYS(K2144,L2143)</f>
        <v>1</v>
      </c>
      <c r="Y2144" t="str">
        <f>IF(X2144&lt;=2,"CUMPLE","NO CUMPLE")</f>
        <v>CUMPLE</v>
      </c>
    </row>
    <row r="2145" xml:space="preserve">
      <c r="A2145">
        <v>13122092</v>
      </c>
      <c r="B2145" t="str">
        <v>SIMEL</v>
      </c>
      <c r="C2145" t="str">
        <v>CERRADO</v>
      </c>
      <c r="D2145" t="str">
        <v>LINEAL DE CAJAS</v>
      </c>
      <c r="E2145" t="str">
        <v>BALANZA</v>
      </c>
      <c r="F2145" t="str">
        <v>SCANNER</v>
      </c>
      <c r="G2145" t="str">
        <v>DATALOGIC</v>
      </c>
      <c r="H2145" t="str" xml:space="preserve">
        <v xml:space="preserve">Datos usuario_x000d_
Nombre: Claudia Milena Vasquez Gongora_x000d_
Correo: Claudia.Vasquez@cencosud.com.co_x000d_
Usuario AD: Cmvgongo_x000d_
Pais: Colombia_x000d_
Ubicacion: J087 JUMBO GUATAPURI_x000d_
Zona: Colombia Centro_x000d_
Unidad de Negocio: JUMBO_x000d_
Servicio: Retail Financiero_x000d_
Telefono: 3012792372_x000d_
Anexo: 3173829543_x000d_
Descripcion: Buen dia_x000d_
_x000d_
me colaboran revisando el el peso de la balanza de la pos 2 ya que al realizar la verificacion del peso con una pesa de 2 Kilos me tomaba el peso de 1.680 kg_x000d_
_x000d_
Gracias_x000d_
Numero de caja en donde se encuentra el scaner balanza: 2</v>
      </c>
      <c r="I2145" t="str" xml:space="preserve">
        <v xml:space="preserve">se realiza pruebas de pesaje con los siguientes datos con las pesas:_x000d_
Se realiza validación nivelando la balanza pero la novedad persiste_x000d_
En la tienda se encuentra Kit de pesas y me encuentra el día de mañana 4 de Marzo en el cual se solicita de manera Urgente; para atender al proveedor para que realiza la calibración de la balanza y puesta de los precintos_x000d_
Numero de Precinto: 290000075364_x000d_
SCANNER POS|BALANZA DATALOGIC 9800 | Nº SERIE: F16M02236_x000d_
Ubicación POS 2_x000d_
Arrojando diferencia en gramos_x000d_
0;32 gramos con dos kilos_x000d_
320 gramos con 10 kilos_x000d_
325 Gramos con 12 kilo</v>
      </c>
      <c r="J2145" t="str">
        <v>Se llega a sitio; se inspecciona escaner marca MAGELLAN modelo 9806; Serial: F16M02236; NII:B5328. Se retira precinto número 2950000075364; se realiza calibración de escaner; se hacen pruebas con pesas de 2kg y 10kg; luego de hacer varias pruebas se evidenció que estaba tomando los pesos correctos; se procede a colocar precinto nuevo número 7380000000249. Balanza queda operativa.</v>
      </c>
      <c r="K2145">
        <v>44988</v>
      </c>
      <c r="L2145">
        <v>44989</v>
      </c>
      <c r="M2145" t="str">
        <f>TEXT(L2145,"DDDDDDD")</f>
        <v>sábado</v>
      </c>
      <c r="N2145" t="str">
        <v>J087 JUMBO GUATAPURI</v>
      </c>
      <c r="O2145" t="str">
        <v>VALLEDUPAR</v>
      </c>
      <c r="P2145" t="str">
        <f>IF(ISBLANK(O2145),"0",(VLOOKUP(O2145,REGION,2,FALSE)))</f>
        <v>COSTA</v>
      </c>
      <c r="Q2145" t="str">
        <v>EDUAR ENRIQUE MARTELO SIERRA</v>
      </c>
      <c r="R2145">
        <f>IF(ISBLANK(Q2145),"0", VLOOKUP(Q2145,PERSONAL,2,FALSE))</f>
        <v>1065631435</v>
      </c>
      <c r="S2145" t="str">
        <v>DIRECTO</v>
      </c>
      <c r="T2145">
        <v>0.3541666666666667</v>
      </c>
      <c r="U2145">
        <v>0.4166666666666667</v>
      </c>
      <c r="V2145">
        <f>IF(ISBLANK(T2145 ),"0",U2145-T2145)</f>
        <v>0.0625</v>
      </c>
      <c r="W2145">
        <v>1</v>
      </c>
      <c r="X2145">
        <f>NETWORKDAYS(K2145,L2144)</f>
        <v>-2</v>
      </c>
      <c r="Y2145" t="str">
        <f>IF(X2145&lt;=2,"CUMPLE","NO CUMPLE")</f>
        <v>CUMPLE</v>
      </c>
    </row>
    <row r="2146" xml:space="preserve">
      <c r="A2146">
        <v>13126092</v>
      </c>
      <c r="B2146" t="str">
        <v>REQUEST</v>
      </c>
      <c r="C2146" t="str">
        <v>CERRADO</v>
      </c>
      <c r="D2146" t="str">
        <v>TIENDA</v>
      </c>
      <c r="E2146" t="str">
        <v>EQUIPAMIENTO</v>
      </c>
      <c r="F2146" t="str">
        <v>EQUIPAMIENTO</v>
      </c>
      <c r="G2146" t="str">
        <v>EQUIPAMIENTO</v>
      </c>
      <c r="H2146" t="str" xml:space="preserve">
        <v xml:space="preserve">Buen día_x000d_
_x000d_
Solicito de su ayuda para hacer el mantenimiento general de los gabinetes de la tienda; se debe hacer limpieza organizar cableado; hacer registro fotográfico del antes y después; tomar sérieles de los SW con sus ubicaciones._x000d_
tener especial cuidado con la fibra para no tener traumatismos en la tienda_x000d_
Mil gracias</v>
      </c>
      <c r="I2146" t="str" xml:space="preserve">
        <v xml:space="preserve">Solicito de su ayuda para hacer el mantenimiento de los gabinetes de la tienda; se debe hacer limpieza organizar cableado; hacer registro fotográfico del antes y después; tomar sérieles de los SW con sus ubicaciones._x000d_
tener especial cuidado con la fibra para no tener traumatismos en la tienda</v>
      </c>
      <c r="J2146" t="str">
        <v xml:space="preserve">Se realiza actividad mantenimiento en los gabinetes de la tienda; se ordena cableado; se hace limpieza y se toman registros fotográficos del estado en que quedan y datos de los equipos </v>
      </c>
      <c r="K2146">
        <v>44988</v>
      </c>
      <c r="L2146">
        <v>44991</v>
      </c>
      <c r="M2146" t="str">
        <f>TEXT(L2146,"DDDDDDD")</f>
        <v>lunes</v>
      </c>
      <c r="N2146" t="str">
        <v>J047 JUMBO GIRARDOT</v>
      </c>
      <c r="O2146" t="str">
        <v>GIRARDOT</v>
      </c>
      <c r="P2146" t="str">
        <f>IF(ISBLANK(O2146),"0",(VLOOKUP(O2146,REGION,2,FALSE)))</f>
        <v>OCCIDENTE</v>
      </c>
      <c r="Q2146" t="str">
        <v>RAFAEL ARDILA PUENTES</v>
      </c>
      <c r="R2146">
        <f>IF(ISBLANK(Q2146),"0", VLOOKUP(Q2146,PERSONAL,2,FALSE))</f>
        <v>1018419858</v>
      </c>
      <c r="S2146" t="str">
        <v>ALIADO</v>
      </c>
      <c r="T2146">
        <v>0.3333333333333333</v>
      </c>
      <c r="U2146">
        <v>0.5833333333333334</v>
      </c>
      <c r="V2146">
        <f>IF(ISBLANK(T2146 ),"0",U2146-T2146)</f>
        <v>0.25000000000000006</v>
      </c>
      <c r="W2146">
        <v>3</v>
      </c>
      <c r="X2146">
        <f>NETWORKDAYS(K2146,L2145)</f>
        <v>1</v>
      </c>
      <c r="Y2146" t="str">
        <f>IF(X2146&lt;=2,"CUMPLE","NO CUMPLE")</f>
        <v>CUMPLE</v>
      </c>
    </row>
    <row r="2147" xml:space="preserve">
      <c r="A2147">
        <v>13126114</v>
      </c>
      <c r="B2147" t="str">
        <v>REQUEST</v>
      </c>
      <c r="C2147" t="str">
        <v>CERRADO</v>
      </c>
      <c r="D2147" t="str">
        <v>TIENDA</v>
      </c>
      <c r="E2147" t="str">
        <v>EQUIPAMIENTO</v>
      </c>
      <c r="F2147" t="str">
        <v>EQUIPAMIENTO</v>
      </c>
      <c r="G2147" t="str">
        <v>EQUIPAMIENTO</v>
      </c>
      <c r="H2147" t="str" xml:space="preserve">
        <v xml:space="preserve">Buen día_x000d_
_x000d_
Solicito de su ayuda para hacer el mantenimiento general de los gabinetes de la tienda; se debe hacer limpieza organizar cableado; hacer registro fotográfico del antes y después; tomar sérieles de los SW con sus ubicaciones._x000d_
tener especial cuidado con la fibra para no tener traumatismos en la tienda_x000d_
Mil gracias</v>
      </c>
      <c r="I2147" t="str" xml:space="preserve">
        <v xml:space="preserve">Solicito de su ayuda para hacer el mantenimiento de los gabinetes de la tienda; se debe hacer limpieza organizar cableado; hacer registro fotográfico del antes y después; tomar sérieles de los SW con sus ubicaciones._x000d_
tener especial cuidado con la fibra para no tener traumatismos en la tienda</v>
      </c>
      <c r="J2147" t="str">
        <v xml:space="preserve">Se realiza actividad mantenimiento en los gabinetes de la tienda; se ordena cableado; se hace limpieza y se toman registros fotográficos del estado en que quedan y datos de los equipos </v>
      </c>
      <c r="K2147">
        <v>44988</v>
      </c>
      <c r="L2147">
        <v>44991</v>
      </c>
      <c r="M2147" t="str">
        <f>TEXT(L2147,"DDDDDDD")</f>
        <v>lunes</v>
      </c>
      <c r="N2147" t="str">
        <v>M038 METRO NEIVA CENTRO DE CONVENCIONES</v>
      </c>
      <c r="O2147" t="str">
        <v>NEIVA</v>
      </c>
      <c r="P2147" t="str">
        <f>IF(ISBLANK(O2147),"0",(VLOOKUP(O2147,REGION,2,FALSE)))</f>
        <v>OCCIDENTE</v>
      </c>
      <c r="Q2147" t="str">
        <v>BREINER MAURICIO CASTAÑEDA PUENTES</v>
      </c>
      <c r="R2147">
        <f>IF(ISBLANK(Q2147),"0", VLOOKUP(Q2147,PERSONAL,2,FALSE))</f>
        <v>83235763</v>
      </c>
      <c r="S2147" t="str">
        <v>DIRECTO</v>
      </c>
      <c r="T2147">
        <v>0.3333333333333333</v>
      </c>
      <c r="U2147">
        <v>0.5</v>
      </c>
      <c r="V2147">
        <f>IF(ISBLANK(T2147 ),"0",U2147-T2147)</f>
        <v>0.16666666666666669</v>
      </c>
      <c r="W2147">
        <v>2</v>
      </c>
      <c r="X2147">
        <f>NETWORKDAYS(K2147,L2146)</f>
        <v>2</v>
      </c>
      <c r="Y2147" t="str">
        <f>IF(X2147&lt;=2,"CUMPLE","NO CUMPLE")</f>
        <v>CUMPLE</v>
      </c>
    </row>
    <row r="2148" xml:space="preserve">
      <c r="A2148">
        <v>13126121</v>
      </c>
      <c r="B2148" t="str">
        <v>REQUEST</v>
      </c>
      <c r="C2148" t="str">
        <v>CERRADO</v>
      </c>
      <c r="D2148" t="str">
        <v>TIENDA</v>
      </c>
      <c r="E2148" t="str">
        <v>EQUIPAMIENTO</v>
      </c>
      <c r="F2148" t="str">
        <v>EQUIPAMIENTO</v>
      </c>
      <c r="G2148" t="str">
        <v>EQUIPAMIENTO</v>
      </c>
      <c r="H2148" t="str" xml:space="preserve">
        <v xml:space="preserve">Buen día_x000d_
_x000d_
Solicito de su ayuda para hacer el mantenimiento general de los gabinetes de la tienda; se debe hacer limpieza organizar cableado; hacer registro fotográfico del antes y después; tomar sérieles de los SW con sus ubicaciones._x000d_
tener especial cuidado con la fibra para no tener traumatismos en la tienda_x000d_
Mil gracias</v>
      </c>
      <c r="I2148" t="str" xml:space="preserve">
        <v xml:space="preserve">Solicito de su ayuda para hacer el mantenimiento de los gabinetes de la tienda; se debe hacer limpieza organizar cableado; hacer registro fotográfico del antes y después; tomar sérieles de los SW con sus ubicaciones._x000d_
tener especial cuidado con la fibra para no tener traumatismos en la tienda</v>
      </c>
      <c r="J2148" t="str">
        <v xml:space="preserve">Se realiza actividad mantenimiento en los gabinetes de la tienda; se ordena cableado; se hace limpieza y se toman registros fotográficos del estado en que quedan y datos de los equipos </v>
      </c>
      <c r="K2148">
        <v>44988</v>
      </c>
      <c r="L2148">
        <v>44991</v>
      </c>
      <c r="M2148" t="str">
        <f>TEXT(L2148,"DDDDDDD")</f>
        <v>lunes</v>
      </c>
      <c r="N2148" t="str">
        <v>M195 METRO SANTA LUCIA</v>
      </c>
      <c r="O2148" t="str">
        <v>NEIVA</v>
      </c>
      <c r="P2148" t="str">
        <f>IF(ISBLANK(O2148),"0",(VLOOKUP(O2148,REGION,2,FALSE)))</f>
        <v>OCCIDENTE</v>
      </c>
      <c r="Q2148" t="str">
        <v>BREINER MAURICIO CASTAÑEDA PUENTES</v>
      </c>
      <c r="R2148">
        <f>IF(ISBLANK(Q2148),"0", VLOOKUP(Q2148,PERSONAL,2,FALSE))</f>
        <v>83235763</v>
      </c>
      <c r="S2148" t="str">
        <v>DIRECTO</v>
      </c>
      <c r="T2148">
        <v>0.5833333333333334</v>
      </c>
      <c r="U2148">
        <v>0.75</v>
      </c>
      <c r="V2148">
        <f>IF(ISBLANK(T2148 ),"0",U2148-T2148)</f>
        <v>0.16666666666666663</v>
      </c>
      <c r="W2148">
        <v>2</v>
      </c>
      <c r="X2148">
        <f>NETWORKDAYS(K2148,L2147)</f>
        <v>2</v>
      </c>
      <c r="Y2148" t="str">
        <f>IF(X2148&lt;=2,"CUMPLE","NO CUMPLE")</f>
        <v>CUMPLE</v>
      </c>
    </row>
    <row r="2149" xml:space="preserve">
      <c r="A2149">
        <v>13130505</v>
      </c>
      <c r="B2149" t="str">
        <v>REQUEST</v>
      </c>
      <c r="C2149" t="str">
        <v>CERRADO</v>
      </c>
      <c r="D2149" t="str">
        <v>TIENDA</v>
      </c>
      <c r="E2149" t="str">
        <v>FORTINET</v>
      </c>
      <c r="F2149" t="str">
        <v>FORTINET</v>
      </c>
      <c r="G2149" t="str">
        <v>FORTINET</v>
      </c>
      <c r="H2149" t="str" xml:space="preserve">
        <v xml:space="preserve">Datos usuario_x000d_
Nombre: lma00024_x000d_
Correo: Deyssy.AricapaAraque@externos-co.cencosud.com_x000d_
Usuario AD: lma00024_x000d_
Pais: Colombia_x000d_
Ubicacion: J126 JUMBO SAN SILVESTRE_x000d_
Zona: Colombia Oriente_x000d_
Unidad de Negocio: ADM CENTRAL_x000d_
Servicio: null_x000d_
Telefono: 3176685924_x000d_
Anexo: null_x000d_
Descripcion: buedn dia_x000d_
_x000d_
se requiere apoyo de soporte isit para la migracion de el upgrade del fortinet de la tienda san silvestre_x000d_
Area Afectada: fortinet_x000d_
Dispositivo Afectado: fortinet</v>
      </c>
      <c r="I2149" t="str" xml:space="preserve">
        <v xml:space="preserve">Transfer Assignee from '' to 'Espinosa Rodriguez; Jamir Leandro '_x000d_
Transfer Group from 'Operaciones - NOC Comunicaciones N2 - Regional' to 'Soporte_Onsite_REG_Remoto_SM Colombia'_x000d_
</v>
      </c>
      <c r="J2149" t="str">
        <v>Se realiza acompañamiento para apoyo al área de Redes para actualización de equipo fortinet de la tienda. Se realizan las actividades indicadas y se finaliza el proceso de manera correcta</v>
      </c>
      <c r="K2149">
        <v>44988</v>
      </c>
      <c r="L2149">
        <v>44991</v>
      </c>
      <c r="M2149" t="str">
        <f>TEXT(L2149,"DDDDDDD")</f>
        <v>lunes</v>
      </c>
      <c r="N2149" t="str">
        <v>J126 JUMBO SAN SILVESTRE</v>
      </c>
      <c r="O2149" t="str">
        <v>BARRANCABERMEJA</v>
      </c>
      <c r="P2149" t="str">
        <f>IF(ISBLANK(O2149),"0",(VLOOKUP(O2149,REGION,2,FALSE)))</f>
        <v>ORIENTE</v>
      </c>
      <c r="Q2149" t="str">
        <v>GERMAN ARCINIEGAS CARREÑO</v>
      </c>
      <c r="R2149">
        <f>IF(ISBLANK(Q2149),"0", VLOOKUP(Q2149,PERSONAL,2,FALSE))</f>
        <v>1098743407</v>
      </c>
      <c r="S2149" t="str">
        <v>DIRECTO</v>
      </c>
      <c r="T2149">
        <v>0.3333333333333333</v>
      </c>
      <c r="U2149">
        <v>0.375</v>
      </c>
      <c r="V2149">
        <f>IF(ISBLANK(T2149 ),"0",U2149-T2149)</f>
        <v>0.041666666666666685</v>
      </c>
      <c r="W2149">
        <v>1</v>
      </c>
      <c r="X2149">
        <f>NETWORKDAYS(K2149,L2148)</f>
        <v>2</v>
      </c>
      <c r="Y2149" t="str">
        <f>IF(X2149&lt;=2,"CUMPLE","NO CUMPLE")</f>
        <v>CUMPLE</v>
      </c>
    </row>
    <row r="2150" xml:space="preserve">
      <c r="A2150">
        <v>13130787</v>
      </c>
      <c r="B2150" t="str">
        <v>REQUEST</v>
      </c>
      <c r="C2150" t="str">
        <v>CERRADO</v>
      </c>
      <c r="D2150" t="str">
        <v>SISTEMAS</v>
      </c>
      <c r="E2150" t="str">
        <v>RELOJ</v>
      </c>
      <c r="F2150" t="str">
        <v>BIOMETRICO</v>
      </c>
      <c r="G2150" t="str">
        <v>SUPREMA</v>
      </c>
      <c r="H2150" t="str" xml:space="preserve">
        <v xml:space="preserve">Datos usuario_x000d_
Nombre: Yuliana Santacruz Mellizo_x000d_
Correo: yuliana.santacruzmellizo@cencosud.com.co_x000d_
Usuario AD: YSantacM_x000d_
Pais: Colombia_x000d_
Ubicacion: J036 JUMBO POPAYAN CAMPANARIO_x000d_
Zona: Colombia Occidente_x000d_
Unidad de Negocio: ADM CENTRAL_x000d_
Servicio: Tiendas &amp; Centros de Distribucion_x000d_
Telefono: 3046553535_x000d_
Anexo: 2885800_x000d_
Descripcion: reloj que esta conectado en sistemas no se conecta al programa de nomina ip 10.131.44.27.</v>
      </c>
      <c r="I2150" t="str">
        <v>Jefe su autorizacion para envio del tecnico para revision de reloj gracias</v>
      </c>
      <c r="J2150" t="str">
        <v>El reloj biometrico se encuentra en el área de sistemas. Se verifica cabledo y se observa que se encuentra instalado y reportando conexión de red. Se envía información fotográfica con IP y mac para que se verifique conexión. Indican que uno de los relojes biometricos ya no se requiere tener conectado; por lo que se desconecta y guarda y se espera en sitio confirmación de la configuración del reloj que queda activo. Se deja reloj conectado a red correctamente</v>
      </c>
      <c r="K2150">
        <v>44991</v>
      </c>
      <c r="L2150">
        <v>44991</v>
      </c>
      <c r="M2150" t="str">
        <f>TEXT(L2150,"DDDDDDD")</f>
        <v>lunes</v>
      </c>
      <c r="N2150" t="str">
        <v>J036 JUMBO POPAYAN CAMPANARIO</v>
      </c>
      <c r="O2150" t="str">
        <v>POPAYAN</v>
      </c>
      <c r="P2150" t="str">
        <f>IF(ISBLANK(O2150),"0",(VLOOKUP(O2150,REGION,2,FALSE)))</f>
        <v>OCCIDENTE</v>
      </c>
      <c r="Q2150" t="str">
        <v>DANIEL FERNANDO PAREDES ARTEAGA</v>
      </c>
      <c r="R2150">
        <f>IF(ISBLANK(Q2150),"0", VLOOKUP(Q2150,PERSONAL,2,FALSE))</f>
        <v>10301691</v>
      </c>
      <c r="S2150" t="str">
        <v>DIRECTO</v>
      </c>
      <c r="T2150">
        <v>0.5902777777777778</v>
      </c>
      <c r="U2150">
        <v>0.6666666666666666</v>
      </c>
      <c r="V2150">
        <f>IF(ISBLANK(T2150 ),"0",U2150-T2150)</f>
        <v>0.07638888888888884</v>
      </c>
      <c r="W2150">
        <v>1</v>
      </c>
      <c r="X2150">
        <f>NETWORKDAYS(K2150,L2149)</f>
        <v>1</v>
      </c>
      <c r="Y2150" t="str">
        <f>IF(X2150&lt;=2,"CUMPLE","NO CUMPLE")</f>
        <v>CUMPLE</v>
      </c>
    </row>
    <row r="2151" xml:space="preserve">
      <c r="A2151">
        <v>13135622</v>
      </c>
      <c r="B2151" t="str">
        <v>INCIDENT</v>
      </c>
      <c r="C2151" t="str">
        <v>CERRADO</v>
      </c>
      <c r="D2151" t="str">
        <v>INVENTARIOS</v>
      </c>
      <c r="E2151" t="str">
        <v>CPU</v>
      </c>
      <c r="F2151" t="str">
        <v>CPU</v>
      </c>
      <c r="G2151" t="str">
        <v>LENOVO</v>
      </c>
      <c r="H2151" t="str" xml:space="preserve">
        <v xml:space="preserve">Datos usuario_x000d_
Nombre: Luis Carlos Espitia Suarez_x000d_
Correo: LuisCarlos.Espitia@cencosud.com.co_x000d_
Usuario AD: LCEspiti_x000d_
Pais: Colombia_x000d_
Ubicacion: J047 JUMBO GIRARDOT_x000d_
Zona: Colombia Occidente_x000d_
Unidad de Negocio: JUMBO_x000d_
Servicio: Sistemas_x000d_
Telefono: 3118453732_x000d_
Anexo: null_x000d_
Descripcion: Buen dia._x000d_
_x000d_
Solicito de su colaboracion con la revision del punto de red con la mac del telefono 2834A2F761E0 ya que en estos momentos estoy sin red y es de urgencia su uso._x000d_
Punto Operacional Afectada: 47 Jumbo Girardot_x000d_
Area Afectada: Inventarios</v>
      </c>
      <c r="I2151" t="str">
        <v xml:space="preserve">se valida donde esta conectado la mac del telefono y se evidencia que presenta errores de cableado; se le indica a soporte isit para que realice el cambio del cable de red.	</v>
      </c>
      <c r="J2151" t="str">
        <v>El PC de Carlos Espitia se encuentra sin red. Se realiza revisión y se valida con Redes. Se indica la mac del teléfono para revisión del puerto del switch. Se espera durante una hora respuesta; donde indican que el punto está bien configurado y en la vlan que corresponde y se encuentra sin seguridad. SW1 Puerto 16; se procede a revisar el cableado y se realiza el cambio del cable de red y se ve que el equipo toma red. Se entrega a satisfacción del usuario</v>
      </c>
      <c r="K2151">
        <v>44991</v>
      </c>
      <c r="L2151">
        <v>44991</v>
      </c>
      <c r="M2151" t="str">
        <f>TEXT(L2151,"DDDDDDD")</f>
        <v>lunes</v>
      </c>
      <c r="N2151" t="str">
        <v>J047 JUMBO GIRARDOT</v>
      </c>
      <c r="O2151" t="str">
        <v>GIRARDOT</v>
      </c>
      <c r="P2151" t="str">
        <f>IF(ISBLANK(O2151),"0",(VLOOKUP(O2151,REGION,2,FALSE)))</f>
        <v>OCCIDENTE</v>
      </c>
      <c r="Q2151" t="str">
        <v>RAFAEL ARDILA PUENTES</v>
      </c>
      <c r="R2151">
        <f>IF(ISBLANK(Q2151),"0", VLOOKUP(Q2151,PERSONAL,2,FALSE))</f>
        <v>1018419858</v>
      </c>
      <c r="S2151" t="str">
        <v>ALIADO</v>
      </c>
      <c r="T2151">
        <v>0.4166666666666667</v>
      </c>
      <c r="U2151">
        <v>0.5</v>
      </c>
      <c r="V2151">
        <f>IF(ISBLANK(T2151 ),"0",U2151-T2151)</f>
        <v>0.08333333333333331</v>
      </c>
      <c r="W2151">
        <v>1</v>
      </c>
      <c r="X2151">
        <f>NETWORKDAYS(K2151,L2150)</f>
        <v>1</v>
      </c>
      <c r="Y2151" t="str">
        <f>IF(X2151&lt;=2,"CUMPLE","NO CUMPLE")</f>
        <v>CUMPLE</v>
      </c>
    </row>
    <row r="2152">
      <c r="A2152" t="str">
        <v>PROACTIVA</v>
      </c>
      <c r="B2152" t="str">
        <v>PROACTIVA</v>
      </c>
      <c r="C2152" t="str">
        <v>CERRADO</v>
      </c>
      <c r="D2152" t="str">
        <v>TIENDA</v>
      </c>
      <c r="E2152" t="str">
        <v>PROACTIVA</v>
      </c>
      <c r="F2152" t="str">
        <v>PROACTIVA</v>
      </c>
      <c r="G2152" t="str">
        <v>PROACTIVA</v>
      </c>
      <c r="H2152" t="str">
        <v>Realizar visita proactiva en la tienda para revisar novedades de la tienda</v>
      </c>
      <c r="I2152" t="str">
        <v>Realizar visita proactiva en la tienda para revisar novedades de la tienda</v>
      </c>
      <c r="J2152" t="str">
        <v>Se realiza visita proactiva en las diferentes áreas de la tienda J126 SAN SILVESTRE y se registra las novedades encontradas.</v>
      </c>
      <c r="K2152">
        <v>44991</v>
      </c>
      <c r="L2152">
        <v>44991</v>
      </c>
      <c r="M2152" t="str">
        <f>TEXT(L2152,"DDDDDDD")</f>
        <v>lunes</v>
      </c>
      <c r="N2152" t="str">
        <v>J126 JUMBO SAN SILVESTRE</v>
      </c>
      <c r="O2152" t="str">
        <v>BARRANCABERMEJA</v>
      </c>
      <c r="P2152" t="str">
        <f>IF(ISBLANK(O2152),"0",(VLOOKUP(O2152,REGION,2,FALSE)))</f>
        <v>ORIENTE</v>
      </c>
      <c r="Q2152" t="str">
        <v>GERMAN ARCINIEGAS CARREÑO</v>
      </c>
      <c r="R2152">
        <f>IF(ISBLANK(Q2152),"0", VLOOKUP(Q2152,PERSONAL,2,FALSE))</f>
        <v>1098743407</v>
      </c>
      <c r="S2152" t="str">
        <v>DIRECTO</v>
      </c>
      <c r="T2152">
        <v>0.375</v>
      </c>
      <c r="U2152">
        <v>0.4583333333333333</v>
      </c>
      <c r="V2152">
        <f>IF(ISBLANK(T2152 ),"0",U2152-T2152)</f>
        <v>0.08333333333333331</v>
      </c>
      <c r="W2152">
        <v>1</v>
      </c>
      <c r="X2152">
        <f>NETWORKDAYS(K2152,L2151)</f>
        <v>1</v>
      </c>
      <c r="Y2152" t="str">
        <f>IF(X2152&lt;=2,"CUMPLE","NO CUMPLE")</f>
        <v>CUMPLE</v>
      </c>
    </row>
    <row r="2153" xml:space="preserve">
      <c r="A2153">
        <v>13184160</v>
      </c>
      <c r="B2153" t="str">
        <v>REQUEST</v>
      </c>
      <c r="C2153" t="str">
        <v>CERRADO</v>
      </c>
      <c r="D2153" t="str">
        <v>LINEAL DE CAJAS</v>
      </c>
      <c r="E2153" t="str">
        <v>POS</v>
      </c>
      <c r="F2153" t="str">
        <v>POS</v>
      </c>
      <c r="G2153" t="str">
        <v>WINCOR</v>
      </c>
      <c r="H2153" t="str" xml:space="preserve">
        <v xml:space="preserve">Datos usuario_x000d_
Nombre: csernace_x000d_
Correo: Camilo.SernaCespedes@cencosud.com.co_x000d_
Usuario AD: csernace_x000d_
Pais: Colombia_x000d_
Ubicacion: J027 JUMBO RIONEGRO_x000d_
Zona: Colombia Centro_x000d_
Unidad de Negocio: JUMBO_x000d_
Servicio: null_x000d_
Telefono: 3108375983_x000d_
Anexo: null_x000d_
Descripcion: Buenos dias me pueden colaborar por favor con la pos numero 3 del lineal que no quiere dar imagen y algunas veces se apaga completamente._x000d_
muchas gracias.</v>
      </c>
      <c r="I2153" t="str" xml:space="preserve">
        <v xml:space="preserve">Datos usuario_x000d_
Nombre: csernace_x000d_
Correo: Camilo.SernaCespedes@cencosud.com.co_x000d_
Usuario AD: csernace_x000d_
Pais: Colombia_x000d_
Ubicacion: J027 JUMBO RIONEGRO_x000d_
Zona: Colombia Centro_x000d_
Unidad de Negocio: JUMBO_x000d_
Servicio: null_x000d_
Telefono: 3108375983_x000d_
Anexo: null_x000d_
Descripcion: Buenos dias me pueden colaborar por favor con la pos numero 3 del lineal que no quiere dar imagen y algunas veces se apaga completamente._x000d_
muchas gracias.</v>
      </c>
      <c r="J2153" t="str">
        <v>Se revisa en sitio; no se evidencia falla incluso hay una persona trabajando en la caja desde las 8 am y al momento de retiro de sitio se volvió a realizar valoración; la cual responde de manera exitosa sin novedad. Pos operativa</v>
      </c>
      <c r="K2153">
        <v>45012</v>
      </c>
      <c r="L2153">
        <v>45013</v>
      </c>
      <c r="M2153" t="str">
        <f>TEXT(L2153,"DDDDDDD")</f>
        <v>martes</v>
      </c>
      <c r="N2153" t="str">
        <v>J027 JUMBO RIONEGRO</v>
      </c>
      <c r="O2153" t="str">
        <v>RIONEGRO</v>
      </c>
      <c r="P2153" t="str">
        <f>IF(ISBLANK(O2153),"0",(VLOOKUP(O2153,REGION,2,FALSE)))</f>
        <v>CENTRO</v>
      </c>
      <c r="Q2153" t="str">
        <v>YURIMAR MARQUEZ MUÑOZ</v>
      </c>
      <c r="R2153">
        <f>IF(ISBLANK(Q2153),"0", VLOOKUP(Q2153,PERSONAL,2,FALSE))</f>
        <v>1045025746</v>
      </c>
      <c r="S2153" t="str">
        <v>DIRECTO</v>
      </c>
      <c r="T2153">
        <v>0.375</v>
      </c>
      <c r="U2153">
        <v>0.4166666666666667</v>
      </c>
      <c r="V2153">
        <f>IF(ISBLANK(T2153 ),"0",U2153-T2153)</f>
        <v>0.041666666666666685</v>
      </c>
      <c r="W2153">
        <v>0</v>
      </c>
      <c r="X2153">
        <f>NETWORKDAYS(K2153,L2152)</f>
        <v>-16</v>
      </c>
      <c r="Y2153" t="str">
        <f>IF(X2153&lt;=2,"CUMPLE","NO CUMPLE")</f>
        <v>CUMPLE</v>
      </c>
    </row>
    <row r="2154" xml:space="preserve">
      <c r="A2154">
        <v>13128076</v>
      </c>
      <c r="B2154" t="str">
        <v>REQUEST</v>
      </c>
      <c r="C2154" t="str">
        <v>CERRADO</v>
      </c>
      <c r="D2154" t="str">
        <v>ELECTRO</v>
      </c>
      <c r="E2154" t="str">
        <v>CPU</v>
      </c>
      <c r="F2154" t="str">
        <v>CPU</v>
      </c>
      <c r="G2154" t="str">
        <v>LENOVO</v>
      </c>
      <c r="H2154" t="str" xml:space="preserve">
        <v xml:space="preserve">Datos usuario_x000d_
Nombre: Leonida Isabel Mejia Toro_x000d_
Correo: Leonidas.Mejia@cencosud.com.co_x000d_
Usuario AD: Leimtoro_x000d_
Pais: Colombia_x000d_
Ubicacion: M040 METRO RIOHACHA_x000d_
Zona: Colombia Costa_x000d_
Unidad de Negocio: METRO_x000d_
Servicio: Tiendas &amp; Centros de Distribucion_x000d_
Telefono: 3103027336_x000d_
Anexo: null_x000d_
Descripcion: Cordial saludo; se solicita visita tecnica para verificacion del equipo de electro. Presenta ruido como de ventiladora._x000d_
AREA EN DONDE SE UBICA EL EQUIPO : ELECTRO_x000d_
</v>
      </c>
      <c r="I2154" t="str">
        <v>FAvor nos ayudan con la Visita del Tecnico de Isit para realizarle Mantenimiento al Equipo mendiconado.</v>
      </c>
      <c r="J2154" t="str">
        <v>Se realiza revisión de equipo de mesa por ruido cuando se enciende. Se valida mantenimiento correctivo en el equipo. Se realiza limpieza integral en el pc; se evidencia con el supervisor del área que el equipo ya no genera ruido a satisfacción. Se entrega equipo operativo.</v>
      </c>
      <c r="K2154">
        <v>44991</v>
      </c>
      <c r="L2154">
        <v>44994</v>
      </c>
      <c r="M2154" t="str">
        <f>TEXT(L2154,"DDDDDDD")</f>
        <v>jueves</v>
      </c>
      <c r="N2154" t="str">
        <v>M040 METRO RIOHACHA</v>
      </c>
      <c r="O2154" t="str">
        <v>RIOHACHA</v>
      </c>
      <c r="P2154" t="str">
        <f>IF(ISBLANK(O2154),"0",(VLOOKUP(O2154,REGION,2,FALSE)))</f>
        <v>COSTA</v>
      </c>
      <c r="Q2154" t="str">
        <v>ENRIQUE RAFAEL PONZON ORTEGA</v>
      </c>
      <c r="R2154">
        <f>IF(ISBLANK(Q2154),"0", VLOOKUP(Q2154,PERSONAL,2,FALSE))</f>
        <v>1082888515</v>
      </c>
      <c r="S2154" t="str">
        <v>DIRECTO</v>
      </c>
      <c r="T2154">
        <v>0.3854166666666667</v>
      </c>
      <c r="U2154">
        <v>0.4166666666666667</v>
      </c>
      <c r="V2154">
        <f>IF(ISBLANK(T2154 ),"0",U2154-T2154)</f>
        <v>0.03125</v>
      </c>
      <c r="W2154">
        <v>1</v>
      </c>
      <c r="X2154">
        <f>NETWORKDAYS(K2154,L2153)</f>
        <v>17</v>
      </c>
      <c r="Y2154" t="str">
        <f>IF(X2154&lt;=2,"CUMPLE","NO CUMPLE")</f>
        <v>NO CUMPLE</v>
      </c>
    </row>
    <row r="2155" xml:space="preserve">
      <c r="A2155">
        <v>13092974</v>
      </c>
      <c r="B2155" t="str">
        <v>REQUEST</v>
      </c>
      <c r="C2155" t="str">
        <v>CERRADO</v>
      </c>
      <c r="D2155" t="str">
        <v>ATENCION AL CLIENTE</v>
      </c>
      <c r="E2155" t="str">
        <v>CPU</v>
      </c>
      <c r="F2155" t="str">
        <v>CPU</v>
      </c>
      <c r="G2155" t="str">
        <v>LENOVO</v>
      </c>
      <c r="H2155"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por favor me colaboran para verificar la pantalla del computador y el_x000d_
mouse de la pos 26 de atc tienda 47 ya que se inundaron._x000d_
Numero de caja pos: 26</v>
      </c>
      <c r="I2155" t="str" xml:space="preserve">
        <v xml:space="preserve">Solicito de su ayuda para instalar este pc en el área de domicilios que llego por continuidad operativa validar que este con los aplicativos que corresponde para la operación_x000d_
Tienda: J047_x000d_
DESKTOP|PC LENOVO M70Q_x000d_
MONITOR|PLANO LENOVO E2054A_x000d_
serial: MJ0EM5MW_x000d_
VKCP2759</v>
      </c>
      <c r="J2155" t="str">
        <v xml:space="preserve">Se realiza verificación e instalación del PC Lenovo que llegó a sitio. Se realiza instalación de la imagen correspondiente; se instalan los aplicativos correspondientes y se sube al dominio cencosud.corp. Se pone a pruebas con la usuaria y la imagen queda instalada correctamente. Se retira el PC averiado con serial MJ0FNPPK. Se informa a Fabiola Díaz que el equipo queda configurado y se determina que el PC instalado y configurado no puede quedar en el mismo punto debido a un problema en el techo del área que genera goteras. Queda pendiente si se genera un ticket para revisión de otro punto de red para mover el equipo o se le da solución a la avería en el techo. El PC queda guardado y configurado correctamente a espera de una solución </v>
      </c>
      <c r="K2155">
        <v>44992</v>
      </c>
      <c r="L2155">
        <v>44993</v>
      </c>
      <c r="M2155" t="str">
        <f>TEXT(L2155,"DDDDDDD")</f>
        <v>miércoles</v>
      </c>
      <c r="N2155" t="str">
        <v>J047 JUMBO GIRARDOT</v>
      </c>
      <c r="O2155" t="str">
        <v>GIRARDOT</v>
      </c>
      <c r="P2155" t="str">
        <f>IF(ISBLANK(O2155),"0",(VLOOKUP(O2155,REGION,2,FALSE)))</f>
        <v>OCCIDENTE</v>
      </c>
      <c r="Q2155" t="str">
        <v>RAFAEL ARDILA PUENTES</v>
      </c>
      <c r="R2155">
        <f>IF(ISBLANK(Q2155),"0", VLOOKUP(Q2155,PERSONAL,2,FALSE))</f>
        <v>1018419858</v>
      </c>
      <c r="S2155" t="str">
        <v>ALIADO</v>
      </c>
      <c r="T2155">
        <v>0.375</v>
      </c>
      <c r="U2155">
        <v>0.5</v>
      </c>
      <c r="V2155">
        <f>IF(ISBLANK(T2155 ),"0",U2155-T2155)</f>
        <v>0.125</v>
      </c>
      <c r="W2155">
        <v>2</v>
      </c>
      <c r="X2155">
        <f>NETWORKDAYS(K2155,L2154)</f>
        <v>3</v>
      </c>
      <c r="Y2155" t="str">
        <f>IF(X2155&lt;=2,"CUMPLE","NO CUMPLE")</f>
        <v>NO CUMPLE</v>
      </c>
    </row>
    <row r="2156" xml:space="preserve">
      <c r="A2156">
        <v>13138452</v>
      </c>
      <c r="B2156" t="str">
        <v>REQUEST</v>
      </c>
      <c r="C2156" t="str">
        <v>CERRADO</v>
      </c>
      <c r="D2156" t="str">
        <v>LINEAL DE CAJAS</v>
      </c>
      <c r="E2156" t="str">
        <v>POS</v>
      </c>
      <c r="F2156" t="str">
        <v>VISOR</v>
      </c>
      <c r="G2156" t="str">
        <v>WINCOR</v>
      </c>
      <c r="H2156"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_x000d_
Me puede ayudar por favor validando la POS 4 la cual tiene tanto el visor de cajero y cliente apagado ; se revisa cableado y al parecer todo esta correcto_x000d_
Numero de inventario si se tiene: 025136 - 6498720731_x000d_
Numero de caja: 4</v>
      </c>
      <c r="I2156" t="str" xml:space="preserve">
        <v xml:space="preserve">Solicito de su ayuda para revisar la pos 4 se encuentra pagada y no arranca es la pos de ventas institucionales._x000d_
Tienda: M195 Neiva_x000d_
Tipo: pos_x000d_
marca: wincor beetle/m_x000d_
serial: 6498720731</v>
      </c>
      <c r="J2156" t="str">
        <v>Se realiza revisión de las pantallas de cajero y cliente las cuales no dan imagen; se configura parámetros en Bios de la Pos; dejando en correcto funcionamiento; se realizan el reinicio y correspondientes pruebas quedando el equipo correctamente.</v>
      </c>
      <c r="K2156">
        <v>44993</v>
      </c>
      <c r="L2156">
        <v>44993</v>
      </c>
      <c r="M2156" t="str">
        <f>TEXT(L2156,"DDDDDDD")</f>
        <v>miércoles</v>
      </c>
      <c r="N2156" t="str">
        <v>M195 METRO SANTA LUCIA</v>
      </c>
      <c r="O2156" t="str">
        <v>NEIVA</v>
      </c>
      <c r="P2156" t="str">
        <f>IF(ISBLANK(O2156),"0",(VLOOKUP(O2156,REGION,2,FALSE)))</f>
        <v>OCCIDENTE</v>
      </c>
      <c r="Q2156" t="str">
        <v>BREINER MAURICIO CASTAÑEDA PUENTES</v>
      </c>
      <c r="R2156">
        <f>IF(ISBLANK(Q2156),"0", VLOOKUP(Q2156,PERSONAL,2,FALSE))</f>
        <v>83235763</v>
      </c>
      <c r="S2156" t="str">
        <v>DIRECTO</v>
      </c>
      <c r="T2156">
        <v>0.6458333333333334</v>
      </c>
      <c r="U2156">
        <v>0.7083333333333334</v>
      </c>
      <c r="V2156">
        <f>IF(ISBLANK(T2156 ),"0",U2156-T2156)</f>
        <v>0.0625</v>
      </c>
      <c r="W2156">
        <v>1</v>
      </c>
      <c r="X2156">
        <f>NETWORKDAYS(K2156,L2155)</f>
        <v>1</v>
      </c>
      <c r="Y2156" t="str">
        <f>IF(X2156&lt;=2,"CUMPLE","NO CUMPLE")</f>
        <v>CUMPLE</v>
      </c>
    </row>
    <row r="2157" xml:space="preserve">
      <c r="A2157">
        <v>13138636</v>
      </c>
      <c r="B2157" t="str">
        <v>REQUEST</v>
      </c>
      <c r="C2157" t="str">
        <v>CERRADO</v>
      </c>
      <c r="D2157" t="str">
        <v>TIENDA</v>
      </c>
      <c r="E2157" t="str">
        <v>EQUIPAMIENTO</v>
      </c>
      <c r="F2157" t="str">
        <v>EQUIPAMIENTO</v>
      </c>
      <c r="G2157" t="str">
        <v>EQUIPAMIENTO</v>
      </c>
      <c r="H2157" t="str" xml:space="preserve">
        <v xml:space="preserve">Solicito de su ayuda para realizar mapa desde el gabinete más cercano hasta donde se ubican las pda de las antenas de la salida de la tienda por piso de venta este mapa de llevar especificado_x000d_
Distancia desde el gabinete hasta las pda de las antenas_x000d_
Techo anotar distancia desde el piso hasta el techo</v>
      </c>
      <c r="I2157" t="str" xml:space="preserve">
        <v xml:space="preserve">Solicito de su ayuda para realizar mapa desde el gabinete más cercano hasta donde se ubican las pda de las antenas de la salida de la tienda por piso de venta este mapa de llevar especificado_x000d_
Distancia desde el gabinete hasta las pda de las antenas_x000d_
Techo anotar distancia desde el piso hasta el techo_x000d_
Registro fotográfico</v>
      </c>
      <c r="J2157" t="str">
        <v>Se realiza mapa desde el gabinete más cercano hasta donde se ubican las pda de las antenas de la salida de la tienda por piso de venta; especificando distancia desde el gabinete hasta las pda de las antenas; distancia desde el piso hasta el techo y anexando registro fotográfico</v>
      </c>
      <c r="K2157">
        <v>44993</v>
      </c>
      <c r="L2157">
        <v>44993</v>
      </c>
      <c r="M2157" t="str">
        <f>TEXT(L2157,"DDDDDDD")</f>
        <v>miércoles</v>
      </c>
      <c r="N2157" t="str">
        <v>M195 METRO SANTA LUCIA</v>
      </c>
      <c r="O2157" t="str">
        <v>NEIVA</v>
      </c>
      <c r="P2157" t="str">
        <f>IF(ISBLANK(O2157),"0",(VLOOKUP(O2157,REGION,2,FALSE)))</f>
        <v>OCCIDENTE</v>
      </c>
      <c r="Q2157" t="str">
        <v>BREINER MAURICIO CASTAÑEDA PUENTES</v>
      </c>
      <c r="R2157">
        <f>IF(ISBLANK(Q2157),"0", VLOOKUP(Q2157,PERSONAL,2,FALSE))</f>
        <v>83235763</v>
      </c>
      <c r="S2157" t="str">
        <v>DIRECTO</v>
      </c>
      <c r="T2157">
        <v>0.5833333333333334</v>
      </c>
      <c r="U2157">
        <v>0.6458333333333334</v>
      </c>
      <c r="V2157">
        <f>IF(ISBLANK(T2157 ),"0",U2157-T2157)</f>
        <v>0.0625</v>
      </c>
      <c r="W2157">
        <v>1</v>
      </c>
      <c r="X2157">
        <f>NETWORKDAYS(K2157,L2156)</f>
        <v>1</v>
      </c>
      <c r="Y2157" t="str">
        <f>IF(X2157&lt;=2,"CUMPLE","NO CUMPLE")</f>
        <v>CUMPLE</v>
      </c>
    </row>
    <row r="2158" xml:space="preserve">
      <c r="A2158">
        <v>13140404</v>
      </c>
      <c r="B2158" t="str">
        <v>REQUEST</v>
      </c>
      <c r="C2158" t="str">
        <v>CERRADO</v>
      </c>
      <c r="D2158" t="str">
        <v>DIRECCION</v>
      </c>
      <c r="E2158" t="str">
        <v>CPU</v>
      </c>
      <c r="F2158" t="str">
        <v>CPU</v>
      </c>
      <c r="G2158" t="str">
        <v>LENOVO</v>
      </c>
      <c r="H2158"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 solicito por favor enviar al tecnico a revisar el portatil del Gerente ya que esta fuera del dominio_x000d_
Gracias</v>
      </c>
      <c r="I2158" t="str">
        <v>Jefe su autorizacion para enviar al tecnico para ingreso del portatil del director al dominio</v>
      </c>
      <c r="J2158" t="str">
        <v>Se realiza la verificación de claves de usuario administrador y se ingresa para retirar equipo de dominio. Se reincia portátil;   se ingresa nuevamente como adiministrador y se carga aplicativo de ingreso a dominio; se cargan credenciales y espera cargue y confirmación de ingreso a dominio. Se realiza reinicio y se informa al usuario que ingrese y se realiza de forma correcta. Pruebas con correo ok. Se indica al usuario salir e ingresar de nuevo para verificar conexión estable. Equipo se une a dominio correctamente</v>
      </c>
      <c r="K2158">
        <v>44993</v>
      </c>
      <c r="L2158">
        <v>44993</v>
      </c>
      <c r="M2158" t="str">
        <f>TEXT(L2158,"DDDDDDD")</f>
        <v>miércoles</v>
      </c>
      <c r="N2158" t="str">
        <v>J036 JUMBO POPAYAN CAMPANARIO</v>
      </c>
      <c r="O2158" t="str">
        <v>POPAYAN</v>
      </c>
      <c r="P2158" t="str">
        <f>IF(ISBLANK(O2158),"0",(VLOOKUP(O2158,REGION,2,FALSE)))</f>
        <v>OCCIDENTE</v>
      </c>
      <c r="Q2158" t="str">
        <v>DANIEL FERNANDO PAREDES ARTEAGA</v>
      </c>
      <c r="R2158">
        <f>IF(ISBLANK(Q2158),"0", VLOOKUP(Q2158,PERSONAL,2,FALSE))</f>
        <v>10301691</v>
      </c>
      <c r="S2158" t="str">
        <v>DIRECTO</v>
      </c>
      <c r="T2158">
        <v>0.40625</v>
      </c>
      <c r="U2158">
        <v>0.4444444444444444</v>
      </c>
      <c r="V2158">
        <f>IF(ISBLANK(T2158 ),"0",U2158-T2158)</f>
        <v>0.03819444444444442</v>
      </c>
      <c r="W2158">
        <v>1</v>
      </c>
      <c r="X2158">
        <f>NETWORKDAYS(K2158,L2157)</f>
        <v>1</v>
      </c>
      <c r="Y2158" t="str">
        <f>IF(X2158&lt;=2,"CUMPLE","NO CUMPLE")</f>
        <v>CUMPLE</v>
      </c>
    </row>
    <row r="2159" xml:space="preserve">
      <c r="A2159">
        <v>13136308</v>
      </c>
      <c r="B2159" t="str">
        <v>REQUEST</v>
      </c>
      <c r="C2159" t="str">
        <v>CERRADO</v>
      </c>
      <c r="D2159" t="str">
        <v>TIENDA</v>
      </c>
      <c r="E2159" t="str">
        <v>IMPRESORA</v>
      </c>
      <c r="F2159" t="str">
        <v>PORTABLE</v>
      </c>
      <c r="G2159" t="str">
        <v>ZEBRA</v>
      </c>
      <c r="H2159" t="str" xml:space="preserve">
        <v xml:space="preserve">Datos usuario_x000d_
Nombre: Diego Aparicio Gomez_x000d_
Correo: Diego.AparicioGomez@cencosud.com.co_x000d_
Usuario AD: DIAparici_x000d_
Pais: Colombia_x000d_
Ubicacion: M183 METRO SAN GIL_x000d_
Zona: Colombia Oriente_x000d_
Unidad de Negocio: METRO_x000d_
Servicio: null_x000d_
Telefono: 3108087218_x000d_
Anexo: null_x000d_
Descripcion: NO coje tiene señal la impresora zebra portatil Tienda Metro San Gil</v>
      </c>
      <c r="I2159" t="str" xml:space="preserve">
        <v xml:space="preserve">Se revisa remotamente zebra portable y no conecta a wifi; tiene IP 0.0.0.0_x000d_
Se solicita atención en sitio._x000d_
FLEJERA|PORTABLE ZEBRA ZQ520 | Nº SERIE: XXRBJ184204206_x000d_
Nº inventario: DI-028615_x000d_
realiza configuración de activo y entregar operativo._x000d_
Realizar pruebas de impresión.</v>
      </c>
      <c r="J2159" t="str">
        <v>Se realiza configuración de impresora Zebra zq520; se conecta a un pc y se realiza configuración; conexión a red wifi; y pruebas de funcionamiento de manera correcta. Equipo se entrega operativo</v>
      </c>
      <c r="K2159">
        <v>44993</v>
      </c>
      <c r="L2159">
        <v>44994</v>
      </c>
      <c r="M2159" t="str">
        <f>TEXT(L2159,"DDDDDDD")</f>
        <v>jueves</v>
      </c>
      <c r="N2159" t="str">
        <v>M183 METRO SAN GIL</v>
      </c>
      <c r="O2159" t="str">
        <v>SAN GIL</v>
      </c>
      <c r="P2159" t="str">
        <f>IF(ISBLANK(O2159),"0",(VLOOKUP(O2159,REGION,2,FALSE)))</f>
        <v>ORIENTE</v>
      </c>
      <c r="Q2159" t="str">
        <v>GERMAN ARCINIEGAS CARREÑO</v>
      </c>
      <c r="R2159">
        <f>IF(ISBLANK(Q2159),"0", VLOOKUP(Q2159,PERSONAL,2,FALSE))</f>
        <v>1098743407</v>
      </c>
      <c r="S2159" t="str">
        <v>DIRECTO</v>
      </c>
      <c r="T2159">
        <v>0.3333333333333333</v>
      </c>
      <c r="U2159">
        <v>0.4583333333333333</v>
      </c>
      <c r="V2159">
        <f>IF(ISBLANK(T2159 ),"0",U2159-T2159)</f>
        <v>0.125</v>
      </c>
      <c r="W2159">
        <v>1</v>
      </c>
      <c r="X2159">
        <f>NETWORKDAYS(K2159,L2158)</f>
        <v>1</v>
      </c>
      <c r="Y2159" t="str">
        <f>IF(X2159&lt;=2,"CUMPLE","NO CUMPLE")</f>
        <v>CUMPLE</v>
      </c>
    </row>
    <row r="2160" xml:space="preserve">
      <c r="A2160">
        <v>13089455</v>
      </c>
      <c r="B2160" t="str">
        <v>REQUEST</v>
      </c>
      <c r="C2160" t="str">
        <v>CERRADO</v>
      </c>
      <c r="D2160" t="str">
        <v>LINEAL DE CAJAS</v>
      </c>
      <c r="E2160" t="str">
        <v>POS</v>
      </c>
      <c r="F2160" t="str">
        <v>POS</v>
      </c>
      <c r="G2160" t="str">
        <v>WINCOR</v>
      </c>
      <c r="H2160"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Buenos dias:_x000d_
_x000d_
por favor me colaboran para verificar la pos 10 con # AD-020447_x000d_
ya que se reinicia automaticamente;_x000d_
Numero de caja pos: 10</v>
      </c>
      <c r="I2160" t="str" xml:space="preserve">
        <v xml:space="preserve">Solicito de su ayuda para formatear la pos-10; que el disco solicitado ya se encuentra en sitio; por favor realizar el proceso correspondiente; y confirmar al jefe de cajas para que solicite la facturación de las pos_x000d_
Equipo pos_x000d_
Marca: WINCOR_x000d_
Modelo: beetle-m_x000d_
Seriales: 59CD001101_x000d_
Ubicación: Línea de cajas_x000d_
Contacto en tienda: Elena rivera 301 6000752</v>
      </c>
      <c r="J2160" t="str">
        <v>Se realiza instalación de disco duro de estado solido enviado para reparación de la pos. Se realiza configuración de la bios para realizar la instalación con la usb do booteo; pero al momento de realizar la instalación la cpu no soporta el SO y se apaga y muestra error de booteo. Se revisa board y esta se encuentra en mal estado físico y electrónico. Se recomienda enviar una pos completa para dar solución</v>
      </c>
      <c r="K2160">
        <v>44993</v>
      </c>
      <c r="L2160">
        <v>44994</v>
      </c>
      <c r="M2160" t="str">
        <f>TEXT(L2160,"DDDDDDD")</f>
        <v>jueves</v>
      </c>
      <c r="N2160" t="str">
        <v>J047 JUMBO GIRARDOT</v>
      </c>
      <c r="O2160" t="str">
        <v>GIRARDOT</v>
      </c>
      <c r="P2160" t="str">
        <f>IF(ISBLANK(O2160),"0",(VLOOKUP(O2160,REGION,2,FALSE)))</f>
        <v>OCCIDENTE</v>
      </c>
      <c r="Q2160" t="str">
        <v>RAFAEL ARDILA PUENTES</v>
      </c>
      <c r="R2160">
        <f>IF(ISBLANK(Q2160),"0", VLOOKUP(Q2160,PERSONAL,2,FALSE))</f>
        <v>1018419858</v>
      </c>
      <c r="S2160" t="str">
        <v>ALIADO</v>
      </c>
      <c r="T2160">
        <v>0.5833333333333334</v>
      </c>
      <c r="U2160">
        <v>0.6666666666666666</v>
      </c>
      <c r="V2160">
        <f>IF(ISBLANK(T2160 ),"0",U2160-T2160)</f>
        <v>0.08333333333333326</v>
      </c>
      <c r="W2160">
        <v>1</v>
      </c>
      <c r="X2160">
        <f>NETWORKDAYS(K2160,L2159)</f>
        <v>2</v>
      </c>
      <c r="Y2160" t="str">
        <f>IF(X2160&lt;=2,"CUMPLE","NO CUMPLE")</f>
        <v>CUMPLE</v>
      </c>
    </row>
    <row r="2161" xml:space="preserve">
      <c r="A2161">
        <v>13143581</v>
      </c>
      <c r="B2161" t="str">
        <v>REQUEST</v>
      </c>
      <c r="C2161" t="str">
        <v>CERRADO</v>
      </c>
      <c r="D2161" t="str">
        <v>LINEAL DE CAJAS</v>
      </c>
      <c r="E2161" t="str">
        <v>POS</v>
      </c>
      <c r="F2161" t="str">
        <v>TECLADO</v>
      </c>
      <c r="G2161" t="str">
        <v>WINCOR</v>
      </c>
      <c r="H2161"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buenos dias solicito revisar el teclado de la pos numero 6 ya que la tecla de credito especial no funciona agradezco su pronta colaboracion_x000d_
Numero de inventario si se tiene: 014155_x000d_
Numero de caja: 6</v>
      </c>
      <c r="I2161" t="str" xml:space="preserve">
        <v xml:space="preserve">Se reviso remotamente; se cambio tecla y falla persiste._x000d_
Se intercambio con otro teclado y la configuración de la tecla es correcta._x000d_
Se transfiere para atención en sitio._x000d_
POS WINCOR BEETLE-M | Nº SERIE: 59CD001388_x000d_
Nº inventario: DI-014155_x000d_
POS 6</v>
      </c>
      <c r="J2161" t="str">
        <v>Se realiza verificación de teclado falla en 1 tecla; se realiza cambio de teclado en otra pos para verificar el teclado como tal; y se evidencia que el teclado físicamente no le sirve la tecla; se realiza limpieza y mantenimiento de la tecla en falla; pero la falla persiste. Se debe solicitar cambio de teclado.</v>
      </c>
      <c r="K2161">
        <v>44994</v>
      </c>
      <c r="L2161">
        <v>44994</v>
      </c>
      <c r="M2161" t="str">
        <f>TEXT(L2161,"DDDDDDD")</f>
        <v>jueves</v>
      </c>
      <c r="N2161" t="str">
        <v>M183 METRO SAN GIL</v>
      </c>
      <c r="O2161" t="str">
        <v>SAN GIL</v>
      </c>
      <c r="P2161" t="str">
        <f>IF(ISBLANK(O2161),"0",(VLOOKUP(O2161,REGION,2,FALSE)))</f>
        <v>ORIENTE</v>
      </c>
      <c r="Q2161" t="str">
        <v>GERMAN ARCINIEGAS CARREÑO</v>
      </c>
      <c r="R2161">
        <f>IF(ISBLANK(Q2161),"0", VLOOKUP(Q2161,PERSONAL,2,FALSE))</f>
        <v>1098743407</v>
      </c>
      <c r="S2161" t="str">
        <v>DIRECTO</v>
      </c>
      <c r="T2161">
        <v>0.4583333333333333</v>
      </c>
      <c r="U2161">
        <v>0.5</v>
      </c>
      <c r="V2161">
        <f>IF(ISBLANK(T2161 ),"0",U2161-T2161)</f>
        <v>0.041666666666666685</v>
      </c>
      <c r="W2161">
        <v>1</v>
      </c>
      <c r="X2161">
        <f>NETWORKDAYS(K2161,L2160)</f>
        <v>1</v>
      </c>
      <c r="Y2161" t="str">
        <f>IF(X2161&lt;=2,"CUMPLE","NO CUMPLE")</f>
        <v>CUMPLE</v>
      </c>
    </row>
    <row r="2162" xml:space="preserve">
      <c r="A2162">
        <v>13141920</v>
      </c>
      <c r="B2162" t="str">
        <v>REQUEST</v>
      </c>
      <c r="C2162" t="str">
        <v>CERRADO</v>
      </c>
      <c r="D2162" t="str">
        <v>LINEAL DE CAJAS</v>
      </c>
      <c r="E2162" t="str">
        <v>POS</v>
      </c>
      <c r="F2162" t="str">
        <v>IMPRESORA</v>
      </c>
      <c r="G2162" t="str">
        <v>EPSON</v>
      </c>
      <c r="H2162" t="str" xml:space="preserve">
        <v xml:space="preserve">Datos usuario_x000d_
Nombre: Blanca Patricia Sarmiento Cogollo_x000d_
Correo: Bpscogol@cencosud.corp_x000d_
Usuario AD: Bpscogol_x000d_
Pais: Colombia_x000d_
Ubicacion: M040 METRO RIOHACHA_x000d_
Zona: Colombia Costa_x000d_
Unidad de Negocio: METRO_x000d_
Servicio: Tiendas &amp; Centros de Distribucion_x000d_
Telefono: 3008106702_x000d_
Anexo: 7289670_x000d_
Descripcion: Buenas tardes; Dios les bendiga. Espero que se encuentren muy bien. Lo siguiente es para pedirles el favor de hacerle revision a la pos#1 ya que esta dejando atrapado en el sistema al cajero que ingresa. Le agradecemos de antemano la ayuda que nos puedan brindar. Sin mas. Blanca Sarmiento._x000d_
Numero de inventario si se tiene: No tengo._x000d_
Numero de caja: pos#1</v>
      </c>
      <c r="I2162" t="str">
        <v>Solicitamos apoyo de parte de Isit para la validacion de un inventario ya que necesitamos localizar 2 impresoras POS para saber el estado actual</v>
      </c>
      <c r="J2162" t="str">
        <v>Se realiza validación de equipos tipos impresoras; impresora con número de serie P5TF146177 presenta falla al momento de realizar pruebas de operatividad. Impresora con número de serie X5G5012193 trabaja de forma normal luego de pruebas iniciales; se le informa de lo validado al personal de sistemas de Cencosud Alvaro Martínez y se deja marcado el equipo que presenta fallas y el equipo que actualmente se encuentra en buen estado.</v>
      </c>
      <c r="K2162">
        <v>44994</v>
      </c>
      <c r="L2162">
        <v>44994</v>
      </c>
      <c r="M2162" t="str">
        <f>TEXT(L2162,"DDDDDDD")</f>
        <v>jueves</v>
      </c>
      <c r="N2162" t="str">
        <v>M040 METRO RIOHACHA</v>
      </c>
      <c r="O2162" t="str">
        <v>RIOHACHA</v>
      </c>
      <c r="P2162" t="str">
        <f>IF(ISBLANK(O2162),"0",(VLOOKUP(O2162,REGION,2,FALSE)))</f>
        <v>COSTA</v>
      </c>
      <c r="Q2162" t="str">
        <v>ENRIQUE RAFAEL PONZON ORTEGA</v>
      </c>
      <c r="R2162">
        <f>IF(ISBLANK(Q2162),"0", VLOOKUP(Q2162,PERSONAL,2,FALSE))</f>
        <v>1082888515</v>
      </c>
      <c r="S2162" t="str">
        <v>DIRECTO</v>
      </c>
      <c r="T2162">
        <v>0.4201388888888889</v>
      </c>
      <c r="U2162">
        <v>0.4583333333333333</v>
      </c>
      <c r="V2162">
        <f>IF(ISBLANK(T2162 ),"0",U2162-T2162)</f>
        <v>0.03819444444444442</v>
      </c>
      <c r="W2162">
        <v>1</v>
      </c>
      <c r="X2162">
        <f>NETWORKDAYS(K2162,L2161)</f>
        <v>1</v>
      </c>
      <c r="Y2162" t="str">
        <f>IF(X2162&lt;=2,"CUMPLE","NO CUMPLE")</f>
        <v>CUMPLE</v>
      </c>
    </row>
    <row r="2163" xml:space="preserve">
      <c r="A2163">
        <v>13143967</v>
      </c>
      <c r="B2163" t="str">
        <v>REQUEST</v>
      </c>
      <c r="C2163" t="str">
        <v>CERRADO</v>
      </c>
      <c r="D2163" t="str">
        <v>LINEAL DE CAJAS</v>
      </c>
      <c r="E2163" t="str">
        <v>POS</v>
      </c>
      <c r="F2163" t="str">
        <v>VISOR</v>
      </c>
      <c r="G2163" t="str">
        <v>WINCOR</v>
      </c>
      <c r="H2163" t="str" xml:space="preserve">
        <v xml:space="preserve">Datos usuario_x000d_
Nombre: Erica Patricia Martinez Gutierrez_x000d_
Correo: ericapatricia.martinezgutierrez@cencosud.corp_x000d_
Usuario AD: ERMartin_x000d_
Pais: Colombia_x000d_
Ubicacion: M040 METRO RIOHACHA_x000d_
Zona: Colombia Costa_x000d_
Unidad de Negocio: METRO_x000d_
Servicio: Tiendas &amp; Centros de Distribucion_x000d_
Telefono: 920008861_x000d_
Anexo: 229018344_x000d_
Descripcion: buenas tardes._x000d_
solicito de su ayuda en la pos 5 no teniamos visor cliente y el dia de hoy nos llego._x000d_
el auxiliar de isit nos informa que la imagen del visor cliente no da ya que es por tema de configuracion._x000d_
agradezco de su ayuda; para dar solucion._x000d_
quedo atenta.</v>
      </c>
      <c r="I2163" t="str">
        <v>Favor nos ayudan con el Tecnico de Isit para que valide esta novedad</v>
      </c>
      <c r="J2163" t="str">
        <v>Se realiza cambio de visor del cliente en el módulo pos 5; se realiza intercambio del cableado asociado a los puertos COM de los visores ya que se encontraban invertidos; se le informa a la supervisora de cajas que solicite al área encargada la configuración del puerto COM para que muestre la imagen de forma correcta. Se realiza la validación equipo queda operando con el nuevo visor.</v>
      </c>
      <c r="K2163">
        <v>44994</v>
      </c>
      <c r="L2163">
        <v>44994</v>
      </c>
      <c r="M2163" t="str">
        <f>TEXT(L2163,"DDDDDDD")</f>
        <v>jueves</v>
      </c>
      <c r="N2163" t="str">
        <v>M040 METRO RIOHACHA</v>
      </c>
      <c r="O2163" t="str">
        <v>RIOHACHA</v>
      </c>
      <c r="P2163" t="str">
        <f>IF(ISBLANK(O2163),"0",(VLOOKUP(O2163,REGION,2,FALSE)))</f>
        <v>COSTA</v>
      </c>
      <c r="Q2163" t="str">
        <v>ENRIQUE RAFAEL PONZON ORTEGA</v>
      </c>
      <c r="R2163">
        <f>IF(ISBLANK(Q2163),"0", VLOOKUP(Q2163,PERSONAL,2,FALSE))</f>
        <v>1082888515</v>
      </c>
      <c r="S2163" t="str">
        <v>DIRECTO</v>
      </c>
      <c r="T2163">
        <v>0.4618055555555556</v>
      </c>
      <c r="U2163">
        <v>0.4861111111111111</v>
      </c>
      <c r="V2163">
        <f>IF(ISBLANK(T2163 ),"0",U2163-T2163)</f>
        <v>0.024305555555555525</v>
      </c>
      <c r="W2163">
        <v>0</v>
      </c>
      <c r="X2163">
        <f>NETWORKDAYS(K2163,L2162)</f>
        <v>1</v>
      </c>
      <c r="Y2163" t="str">
        <f>IF(X2163&lt;=2,"CUMPLE","NO CUMPLE")</f>
        <v>CUMPLE</v>
      </c>
    </row>
    <row r="2164">
      <c r="A2164" t="str">
        <v>PROACTIVA</v>
      </c>
      <c r="B2164" t="str">
        <v>PROACTIVA</v>
      </c>
      <c r="C2164" t="str">
        <v>CERRADO</v>
      </c>
      <c r="D2164" t="str">
        <v>TIENDA</v>
      </c>
      <c r="E2164" t="str">
        <v>PROACTIVA</v>
      </c>
      <c r="F2164" t="str">
        <v>PROACTIVA</v>
      </c>
      <c r="G2164" t="str">
        <v>PROACTIVA</v>
      </c>
      <c r="H2164" t="str">
        <v>Realizar visita proactiva en la tienda para revisar novedades de la tienda</v>
      </c>
      <c r="I2164" t="str">
        <v>Realizar visita proactiva en la tienda para revisar novedades de la tienda</v>
      </c>
      <c r="J2164" t="str">
        <v>Se realiza visita proactiva en las diferentes áreas de la tienda m040 metro Riohacha y se registra las novedades encontradas.</v>
      </c>
      <c r="K2164">
        <v>44994</v>
      </c>
      <c r="L2164">
        <v>44994</v>
      </c>
      <c r="M2164" t="str">
        <f>TEXT(L2164,"DDDDDDD")</f>
        <v>jueves</v>
      </c>
      <c r="N2164" t="str">
        <v>M040 METRO RIOHACHA</v>
      </c>
      <c r="O2164" t="str">
        <v>RIOHACHA</v>
      </c>
      <c r="P2164" t="str">
        <f>IF(ISBLANK(O2164),"0",(VLOOKUP(O2164,REGION,2,FALSE)))</f>
        <v>COSTA</v>
      </c>
      <c r="Q2164" t="str">
        <v>ENRIQUE RAFAEL PONZON ORTEGA</v>
      </c>
      <c r="R2164">
        <f>IF(ISBLANK(Q2164),"0", VLOOKUP(Q2164,PERSONAL,2,FALSE))</f>
        <v>1082888515</v>
      </c>
      <c r="S2164" t="str">
        <v>DIRECTO</v>
      </c>
      <c r="T2164">
        <v>0.4930555555555556</v>
      </c>
      <c r="U2164">
        <v>0.5729166666666666</v>
      </c>
      <c r="V2164">
        <f>IF(ISBLANK(T2164 ),"0",U2164-T2164)</f>
        <v>0.07986111111111105</v>
      </c>
      <c r="W2164">
        <v>1</v>
      </c>
      <c r="X2164">
        <f>NETWORKDAYS(K2164,L2163)</f>
        <v>1</v>
      </c>
      <c r="Y2164" t="str">
        <f>IF(X2164&lt;=2,"CUMPLE","NO CUMPLE")</f>
        <v>CUMPLE</v>
      </c>
    </row>
    <row r="2165" xml:space="preserve">
      <c r="A2165">
        <v>13138324</v>
      </c>
      <c r="B2165" t="str">
        <v>INCIDENT</v>
      </c>
      <c r="C2165" t="str">
        <v>CERRADO</v>
      </c>
      <c r="D2165" t="str">
        <v>CAJA CENTRAL</v>
      </c>
      <c r="E2165" t="str">
        <v>RELOJ</v>
      </c>
      <c r="F2165" t="str">
        <v>BIOMETRICO</v>
      </c>
      <c r="G2165" t="str">
        <v>SUPREMA</v>
      </c>
      <c r="H2165" t="str" xml:space="preserve">
        <v xml:space="preserve">Datos usuario_x000d_
Nombre: adsilvam_x000d_
Correo: AdrianaMilena.SilvaMontes@cencosud.com.co_x000d_
Usuario AD: adsilvam_x000d_
Pais: Colombia_x000d_
Ubicacion: M195 METRO SANTA LUCIA_x000d_
Zona: Colombia Bogota_x000d_
Unidad de Negocio: METRO_x000d_
Servicio: null_x000d_
Telefono: 3223662740_x000d_
Anexo: null_x000d_
Descripcion: Solicito revision y validacion con las personas de sistemas la conexion del reloj; ya que no esta generando marcajes y esto hace que se presenten muchas novedades._x000d_
Numero de inventario: T195_x000d_
</v>
      </c>
      <c r="I2165" t="str" xml:space="preserve">
        <v xml:space="preserve">Buen día_x000d_
Solicito de su ayuda para revisar el reloj control usuario reporta fallas con los marcajes del mes de febrero; ingresar al sistema del reloj ver que tenga la dirección IP y parámetros configurados; en la opción TCP/IP y también la opción DEVICE INFO y tomar registro fotográfico._x000d_
Equipo: RELOJ CONTROL_x000d_
Marca: SUPREMA_x000d_
Modelo: BST-OC_x000d_
Serial: 121752606_x000d_
Inventario: DI-024942_x000d_
Contacto en tienda: Adriana Silva 322 3662740</v>
      </c>
      <c r="J2165" t="str" xml:space="preserve">
        <v xml:space="preserve">Servicio atendido el 09/03/2023_x000d_
Se realiza revisión a reloj control de caja central con serial 121752606 el cual se le realiza ping a los cuales el equipo responde correctamente; y se verifica configuración TCP/IP y verifica el DEVICE INFO y se evidencia correctamente; se realiza prueba de registro de usuario y reponde normalmente.</v>
      </c>
      <c r="K2165">
        <v>44995</v>
      </c>
      <c r="L2165">
        <v>44995</v>
      </c>
      <c r="M2165" t="str">
        <f>TEXT(L2165,"DDDDDDD")</f>
        <v>viernes</v>
      </c>
      <c r="N2165" t="str">
        <v>M195 METRO SANTA LUCIA</v>
      </c>
      <c r="O2165" t="str">
        <v>NEIVA</v>
      </c>
      <c r="P2165" t="str">
        <f>IF(ISBLANK(O2165),"0",(VLOOKUP(O2165,REGION,2,FALSE)))</f>
        <v>OCCIDENTE</v>
      </c>
      <c r="Q2165" t="str">
        <v>BREINER MAURICIO CASTAÑEDA PUENTES</v>
      </c>
      <c r="R2165">
        <f>IF(ISBLANK(Q2165),"0", VLOOKUP(Q2165,PERSONAL,2,FALSE))</f>
        <v>83235763</v>
      </c>
      <c r="S2165" t="str">
        <v>DIRECTO</v>
      </c>
      <c r="T2165">
        <v>0.3541666666666667</v>
      </c>
      <c r="U2165">
        <v>0.4375</v>
      </c>
      <c r="V2165">
        <f>IF(ISBLANK(T2165 ),"0",U2165-T2165)</f>
        <v>0.08333333333333331</v>
      </c>
      <c r="W2165">
        <v>1</v>
      </c>
      <c r="X2165">
        <f>NETWORKDAYS(K2165,L2164)</f>
        <v>-2</v>
      </c>
      <c r="Y2165" t="str">
        <f>IF(X2165&lt;=2,"CUMPLE","NO CUMPLE")</f>
        <v>CUMPLE</v>
      </c>
    </row>
    <row r="2166" xml:space="preserve">
      <c r="A2166">
        <v>13138317</v>
      </c>
      <c r="B2166" t="str">
        <v>REQUEST</v>
      </c>
      <c r="C2166" t="str">
        <v>CERRADO</v>
      </c>
      <c r="D2166" t="str">
        <v>CAJA CENTRAL</v>
      </c>
      <c r="E2166" t="str">
        <v>RELOJ</v>
      </c>
      <c r="F2166" t="str">
        <v>BIOMETRICO</v>
      </c>
      <c r="G2166" t="str">
        <v>SUPREMA</v>
      </c>
      <c r="H2166" t="str" xml:space="preserve">
        <v xml:space="preserve">Datos usuario_x000d_
Nombre: adsilvam_x000d_
Correo: AdrianaMilena.SilvaMontes@cencosud.com.co_x000d_
Usuario AD: adsilvam_x000d_
Pais: Colombia_x000d_
Ubicacion: M038 METRO NEIVA CENTRO DE CONVENCIONES_x000d_
Zona: Colombia Occidente_x000d_
Unidad de Negocio: METRO_x000d_
Servicio: null_x000d_
Telefono: 3223662740_x000d_
Anexo: null_x000d_
Descripcion: Solicito urgente por favor revision y validacion con las personas de sistemas la conexion del reloj; ya que este no esta presentando marcajes generando muchas novedades._x000d_
Numero de inventario: 038 Tienda Metro Neiva</v>
      </c>
      <c r="I2166" t="str" xml:space="preserve">
        <v xml:space="preserve">Solicito de su ayuda para revisar el reloj control usuario reporta fallas con los marcajes del mes de febrero; ingresar al sistema del reloj ver que tenga la dirección IP y parámetros configurados; en la opción TCP/IP y también la opción DEVICE INFO y tomar registro fotográfico._x000d_
Equipo: RELOJ CONTROL_x000d_
Marca: SUPREMA_x000d_
Modelo: BST-OC_x000d_
Serial: 540279189_x000d_
Inventario: DI-025094_x000d_
Contacto en tienda: Adriana Silva 322 3662740_x000d_
Visitar el día viernes 10/03/2023 que se encuentra la jefe de Recursos Humanos en sitio</v>
      </c>
      <c r="J2166" t="str">
        <v>Se realiza revisión a reloj control de caja central con serial 540279189 el cual se le realiza ping de los cuales el equipo responde correctamente; y se verifica configuración TCP/IP y verifica el DEVICE INFO y se evidencia correctamente; se realiza prueba de registro de usuario y reponde normalmente.</v>
      </c>
      <c r="K2166">
        <v>44995</v>
      </c>
      <c r="L2166">
        <v>44995</v>
      </c>
      <c r="M2166" t="str">
        <f>TEXT(L2166,"DDDDDDD")</f>
        <v>viernes</v>
      </c>
      <c r="N2166" t="str">
        <v>M195 METRO SANTA LUCIA</v>
      </c>
      <c r="O2166" t="str">
        <v>NEIVA</v>
      </c>
      <c r="P2166" t="str">
        <f>IF(ISBLANK(O2166),"0",(VLOOKUP(O2166,REGION,2,FALSE)))</f>
        <v>OCCIDENTE</v>
      </c>
      <c r="Q2166" t="str">
        <v>BREINER MAURICIO CASTAÑEDA PUENTES</v>
      </c>
      <c r="R2166">
        <f>IF(ISBLANK(Q2166),"0", VLOOKUP(Q2166,PERSONAL,2,FALSE))</f>
        <v>83235763</v>
      </c>
      <c r="S2166" t="str">
        <v>DIRECTO</v>
      </c>
      <c r="T2166">
        <v>0.3541666666666667</v>
      </c>
      <c r="U2166">
        <v>0.4375</v>
      </c>
      <c r="V2166">
        <f>IF(ISBLANK(T2166 ),"0",U2166-T2166)</f>
        <v>0.08333333333333331</v>
      </c>
      <c r="W2166">
        <v>1</v>
      </c>
      <c r="X2166">
        <f>NETWORKDAYS(K2166,L2165)</f>
        <v>1</v>
      </c>
      <c r="Y2166" t="str">
        <f>IF(X2166&lt;=2,"CUMPLE","NO CUMPLE")</f>
        <v>CUMPLE</v>
      </c>
    </row>
    <row r="2167" xml:space="preserve">
      <c r="A2167">
        <v>13143117</v>
      </c>
      <c r="B2167" t="str">
        <v>INCIDENT</v>
      </c>
      <c r="C2167" t="str">
        <v>CERRADO</v>
      </c>
      <c r="D2167" t="str">
        <v>PISO DE VENTA</v>
      </c>
      <c r="E2167" t="str">
        <v>VERIFICADOR</v>
      </c>
      <c r="F2167" t="str">
        <v>VERIFICADOR</v>
      </c>
      <c r="G2167" t="str">
        <v>NEWLAND</v>
      </c>
      <c r="H2167"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Buenos dias; solicito por favor revision del verificador con serial: NQ2CAH000919 ya que no lee ningun codigo de barras._x000d_
</v>
      </c>
      <c r="I2167" t="str" xml:space="preserve">
        <v xml:space="preserve">Transfer Assignee from '' to 'Espinosa Rodriguez; Jamir Leandro '_x000d_
Transfer Group from 'Soporte_Onsite_REG_Costa_SM Colombia' to 'Soporte_Onsite_REG_Remoto_SM Colombia</v>
      </c>
      <c r="J2167" t="str" xml:space="preserve">
        <v xml:space="preserve">Se realiza una validación del verificador de precio donde se puede notar que no deja realizar ninguna consulta o lectura de código de barra de los productos; se inicia con una actualización del verificador para tratar de corregir el error del lector del verificador pero la falla persiste; se realiza un formateo general del lector para instalar nuevamente los aplicativos del verificador de precio pero al momento de configurar el lector de código de barra no dejar realizar la configuración ya que no activa las opciones de configuración y no está leyendo los códigos de configuración; por tal motivo se solicita cambio de verificador de precio ya que la falla persiste._x000d_
Marca Newland_x000d_
Modelo NLS-NQUIRE1000_x000d_
Serial NQ2CAH000919</v>
      </c>
      <c r="K2167">
        <v>44995</v>
      </c>
      <c r="L2167">
        <v>44995</v>
      </c>
      <c r="M2167" t="str">
        <f>TEXT(L2167,"DDDDDDD")</f>
        <v>viernes</v>
      </c>
      <c r="N2167" t="str">
        <v>M085 METRO MONTERIA</v>
      </c>
      <c r="O2167" t="str">
        <v>MONTERIA</v>
      </c>
      <c r="P2167" t="str">
        <f>IF(ISBLANK(O2167),"0",(VLOOKUP(O2167,REGION,2,FALSE)))</f>
        <v>COSTA</v>
      </c>
      <c r="Q2167" t="str">
        <v>IVÁN DARÍO MAESTRE MORENO</v>
      </c>
      <c r="R2167">
        <f>IF(ISBLANK(Q2167),"0", VLOOKUP(Q2167,PERSONAL,2,FALSE))</f>
        <v>15647922</v>
      </c>
      <c r="S2167" t="str">
        <v>DIRECTO</v>
      </c>
      <c r="T2167">
        <v>0.4375</v>
      </c>
      <c r="U2167">
        <v>0.6875</v>
      </c>
      <c r="V2167">
        <f>IF(ISBLANK(T2167 ),"0",U2167-T2167)</f>
        <v>0.25</v>
      </c>
      <c r="W2167">
        <v>3</v>
      </c>
      <c r="X2167">
        <f>NETWORKDAYS(K2167,L2166)</f>
        <v>1</v>
      </c>
      <c r="Y2167" t="str">
        <f>IF(X2167&lt;=2,"CUMPLE","NO CUMPLE")</f>
        <v>CUMPLE</v>
      </c>
    </row>
    <row r="2168" xml:space="preserve">
      <c r="A2168">
        <v>13140404</v>
      </c>
      <c r="B2168" t="str">
        <v>REQUEST</v>
      </c>
      <c r="C2168" t="str">
        <v>CERRADO</v>
      </c>
      <c r="D2168" t="str">
        <v>DIRECCION</v>
      </c>
      <c r="E2168" t="str">
        <v>CPU</v>
      </c>
      <c r="F2168" t="str">
        <v>CPU</v>
      </c>
      <c r="G2168" t="str">
        <v>LENOVO</v>
      </c>
      <c r="H2168"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 solicito por favor enviar al tecnico a revisar el portatil del Gerente ya que esta fuera del dominio_x000d_
Gracias</v>
      </c>
      <c r="I2168" t="str">
        <v>El PC del Sr. Gerente vuelve a quedar fuera del dominio se solicita rel técnico urgente</v>
      </c>
      <c r="J2168" t="str">
        <v xml:space="preserve">El equipo a intervenir es el de gerencia; el usuario permite acceso al dispositivo. Se realiza la verificación de claves de usuario administrador y se realiza ingreso para retirar equipo de dominio. se reincia portátil  y se ingresa nuevamente como adiministrador y se carga aplicativo de ingreo a dominio. Se cargan credenciales y se espera confirmación de ingreso a dominio. Se realiza reinicio y se informa que el usuario ingresa a una reunion y se debe esperar  a que termine para realizar pruebas  y verficar conexión. Se determinan pruebas con soporte Cencosud Harold Gonzalez quien encuentra duplicado el hostname J036900NT102. Se cambia el nombre al equipo del gerente  por el hostname J036900NT104 y se vuelve a retirar de dominio y volverlo a cargar nuevamente con el nuevo hostname. Se realiza ingreso y pruebas y todo ok. Se entrega equipo en dominio y operativo </v>
      </c>
      <c r="K2168">
        <v>44998</v>
      </c>
      <c r="L2168">
        <v>44998</v>
      </c>
      <c r="M2168" t="str">
        <f>TEXT(L2168,"DDDDDDD")</f>
        <v>lunes</v>
      </c>
      <c r="N2168" t="str">
        <v>J036 JUMBO POPAYAN CAMPANARIO</v>
      </c>
      <c r="O2168" t="str">
        <v>POPAYAN</v>
      </c>
      <c r="P2168" t="str">
        <f>IF(ISBLANK(O2168),"0",(VLOOKUP(O2168,REGION,2,FALSE)))</f>
        <v>OCCIDENTE</v>
      </c>
      <c r="Q2168" t="str">
        <v>DANIEL FERNANDO PAREDES ARTEAGA</v>
      </c>
      <c r="R2168">
        <f>IF(ISBLANK(Q2168),"0", VLOOKUP(Q2168,PERSONAL,2,FALSE))</f>
        <v>10301691</v>
      </c>
      <c r="S2168" t="str">
        <v>DIRECTO</v>
      </c>
      <c r="T2168">
        <v>0.4166666666666667</v>
      </c>
      <c r="U2168">
        <v>0.5833333333333334</v>
      </c>
      <c r="V2168">
        <f>IF(ISBLANK(T2168 ),"0",U2168-T2168)</f>
        <v>0.16666666666666669</v>
      </c>
      <c r="W2168">
        <v>2</v>
      </c>
      <c r="X2168">
        <f>NETWORKDAYS(K2168,L2167)</f>
        <v>-2</v>
      </c>
      <c r="Y2168" t="str">
        <f>IF(X2168&lt;=2,"CUMPLE","NO CUMPLE")</f>
        <v>CUMPLE</v>
      </c>
    </row>
    <row r="2169" xml:space="preserve">
      <c r="A2169">
        <v>13110377</v>
      </c>
      <c r="B2169" t="str">
        <v>REQUEST</v>
      </c>
      <c r="C2169" t="str">
        <v>CERRADO</v>
      </c>
      <c r="D2169" t="str">
        <v>CARNES</v>
      </c>
      <c r="E2169" t="str">
        <v>BALANZA</v>
      </c>
      <c r="F2169" t="str">
        <v>COLGANTE</v>
      </c>
      <c r="G2169" t="str">
        <v>METTLER</v>
      </c>
      <c r="H2169" t="str" xml:space="preserve">
        <v xml:space="preserve">Datos usuario_x000d_
Nombre: Neider Calderon Quimbaya_x000d_
Correo: Neider.CalderonQuimbaya@cencosud.com.co_x000d_
Usuario AD: NeCalder_x000d_
Pais: Colombia_x000d_
Ubicacion: M038 METRO NEIVA CENTRO DE CONVENCIONES_x000d_
Zona: Colombia Occidente_x000d_
Unidad de Negocio: METRO_x000d_
Servicio: null_x000d_
Telefono: 3223507034_x000d_
Anexo: null_x000d_
Descripcion: Buen dia._x000d_
_x000d_
Solicito su ayuda con verificacion de balanza de carnes genera etiqueta sin informacion del producto. S/N: B924806709_x000d_
Area donde su ubica la balanza: CARNES</v>
      </c>
      <c r="I2169" t="str" xml:space="preserve">
        <v xml:space="preserve">Solicito de su ayuda para configuración e instalación de balanza colgante que llego a la tienda por continuidad operativa; seguir el paso a paso del manual enviado para esta actividad tener encuneta los pasos de como se debe calibrar; entregar funcionando correctamente al jefe del área_x000d_
Tienda M038 Neiva_x000d_
Equipo: BALANZA|COLGANTE_x000d_
Marca: METTLER TOLEDO_x000d_
Modelo: BPLUS_x000d_
Serial: C107164249_x000d_
Ubicación: Carnes_x000d_
Contacto en tienda: Neider Calderon Quimbaya 3223507034</v>
      </c>
      <c r="J2169" t="str">
        <v>Se realiza la instalación y configuración de balanza colgante Mettler Toledo de serial C107164249; la cual queda funcionando correctamente; se realizan la calibración de peso y se deja conforme a la norma; de igual manera se realiza pruebas con peso y productos; verificando que pesa correctamente e imprime tiquete con precio claramente. queda totalmente operativa y en red; se le hace entrega y pruebas a jefe de área. se recoje y se deja embalada balanza dañada por cabezal de impresión con serial B924806709 en la oficina de sistemas.</v>
      </c>
      <c r="K2169">
        <v>44998</v>
      </c>
      <c r="L2169">
        <v>44999</v>
      </c>
      <c r="M2169" t="str">
        <f>TEXT(L2169,"DDDDDDD")</f>
        <v>martes</v>
      </c>
      <c r="N2169" t="str">
        <v>M038 METRO NEIVA CENTRO DE CONVENCIONES</v>
      </c>
      <c r="O2169" t="str">
        <v>NEIVA</v>
      </c>
      <c r="P2169" t="str">
        <f>IF(ISBLANK(O2169),"0",(VLOOKUP(O2169,REGION,2,FALSE)))</f>
        <v>OCCIDENTE</v>
      </c>
      <c r="Q2169" t="str">
        <v>BREINER MAURICIO CASTAÑEDA PUENTES</v>
      </c>
      <c r="R2169">
        <f>IF(ISBLANK(Q2169),"0", VLOOKUP(Q2169,PERSONAL,2,FALSE))</f>
        <v>83235763</v>
      </c>
      <c r="S2169" t="str">
        <v>DIRECTO</v>
      </c>
      <c r="T2169">
        <v>0.3541666666666667</v>
      </c>
      <c r="U2169">
        <v>0.5208333333333334</v>
      </c>
      <c r="V2169">
        <f>IF(ISBLANK(T2169 ),"0",U2169-T2169)</f>
        <v>0.16666666666666669</v>
      </c>
      <c r="W2169">
        <v>2</v>
      </c>
      <c r="X2169">
        <f>NETWORKDAYS(K2169,L2168)</f>
        <v>1</v>
      </c>
      <c r="Y2169" t="str">
        <f>IF(X2169&lt;=2,"CUMPLE","NO CUMPLE")</f>
        <v>CUMPLE</v>
      </c>
    </row>
    <row r="2170" xml:space="preserve">
      <c r="A2170">
        <v>13145959</v>
      </c>
      <c r="B2170" t="str">
        <v>INCIDENT</v>
      </c>
      <c r="C2170" t="str">
        <v>CERRADO</v>
      </c>
      <c r="D2170" t="str">
        <v>LINEAL DE CAJAS</v>
      </c>
      <c r="E2170" t="str">
        <v>POS</v>
      </c>
      <c r="F2170" t="str">
        <v>VISOR</v>
      </c>
      <c r="G2170" t="str">
        <v>WINCOR</v>
      </c>
      <c r="H2170"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Buenas Tardes_x000d_
_x000d_
_x000d_
Me colabora por favor revisando la POS 4 la cual no da imagen el visor de clientes y de cajero_x000d_
Numero de inventario si se tiene: 025136-6498720731_x000d_
Numero de caja: 4</v>
      </c>
      <c r="I2170" t="str" xml:space="preserve">
        <v xml:space="preserve">Solicito de su ayuda con la pos 4 presenta error al subir el sistema operativo la cpu se evidencia prendida pero no da imagen en el visor; por favor validar si es perdida de sistema operativo; o falla de teclado; al igual validar la paila ubicada en la board; para identificar la novedad_x000d_
Tienda: M195 Santa Lucia Neiva_x000d_
Equipo pos_x000d_
Marca: WINCOR_x000d_
Modelo: beetle-m_x000d_
Seriales: 6498720731</v>
      </c>
      <c r="J2170" t="str" xml:space="preserve">
        <v xml:space="preserve">Servicio atendido el 10/03/2023_x000d_
Nuevamente se encuentran las pantallas de cajero sin imagen; se realiza revisión y se encuentra que el equipo no guarda la configuración; se realiza chequeo a pila de la Bios y esta se encuentra dañada; ya que desmontada no marca voltaje; se le realiza reemplazo con batería de segunda que brinda un voltaje de 2.84 V DC; suficiente para la bios mantenga la configuración. se reconfigura la Bios nuevamente y se deja operando con normalidad; verificación con jefe de cajas; POS 4 queda operativa</v>
      </c>
      <c r="K2170">
        <v>44999</v>
      </c>
      <c r="L2170">
        <v>44999</v>
      </c>
      <c r="M2170" t="str">
        <f>TEXT(L2170,"DDDDDDD")</f>
        <v>martes</v>
      </c>
      <c r="N2170" t="str">
        <v>M195 METRO SANTA LUCIA</v>
      </c>
      <c r="O2170" t="str">
        <v>NEIVA</v>
      </c>
      <c r="P2170" t="str">
        <f>IF(ISBLANK(O2170),"0",(VLOOKUP(O2170,REGION,2,FALSE)))</f>
        <v>OCCIDENTE</v>
      </c>
      <c r="Q2170" t="str">
        <v>BREINER MAURICIO CASTAÑEDA PUENTES</v>
      </c>
      <c r="R2170">
        <f>IF(ISBLANK(Q2170),"0", VLOOKUP(Q2170,PERSONAL,2,FALSE))</f>
        <v>83235763</v>
      </c>
      <c r="S2170" t="str">
        <v>DIRECTO</v>
      </c>
      <c r="T2170">
        <v>0.4791666666666667</v>
      </c>
      <c r="U2170">
        <v>0.5625</v>
      </c>
      <c r="V2170">
        <f>IF(ISBLANK(T2170 ),"0",U2170-T2170)</f>
        <v>0.08333333333333331</v>
      </c>
      <c r="W2170">
        <v>1</v>
      </c>
      <c r="X2170">
        <f>NETWORKDAYS(K2170,L2169)</f>
        <v>1</v>
      </c>
      <c r="Y2170" t="str">
        <f>IF(X2170&lt;=2,"CUMPLE","NO CUMPLE")</f>
        <v>CUMPLE</v>
      </c>
    </row>
    <row r="2171">
      <c r="A2171" t="str">
        <v>PROACTIVA</v>
      </c>
      <c r="B2171" t="str">
        <v>PROACTIVA</v>
      </c>
      <c r="C2171" t="str">
        <v>CERRADO</v>
      </c>
      <c r="D2171" t="str">
        <v>TIENDA</v>
      </c>
      <c r="E2171" t="str">
        <v>PROACTIVA</v>
      </c>
      <c r="F2171" t="str">
        <v>PROACTIVA</v>
      </c>
      <c r="G2171" t="str">
        <v>PROACTIVA</v>
      </c>
      <c r="H2171" t="str">
        <v>Realizar visita proactiva en la tienda para revisar novedades de la tienda</v>
      </c>
      <c r="I2171" t="str">
        <v>Realizar visita proactiva en la tienda para revisar novedades de la tienda</v>
      </c>
      <c r="J2171" t="str">
        <v>Se realiza visita proactiva en las diferentes áreas de la tienda J027 RIONEGRO y se registra las novedades encontradas.</v>
      </c>
      <c r="K2171">
        <v>45013</v>
      </c>
      <c r="L2171">
        <v>45013</v>
      </c>
      <c r="M2171" t="str">
        <f>TEXT(L2171,"DDDDDDD")</f>
        <v>martes</v>
      </c>
      <c r="N2171" t="str">
        <v>J027 JUMBO RIONEGRO</v>
      </c>
      <c r="O2171" t="str">
        <v>RIONEGRO</v>
      </c>
      <c r="P2171" t="str">
        <f>IF(ISBLANK(O2171),"0",(VLOOKUP(O2171,REGION,2,FALSE)))</f>
        <v>CENTRO</v>
      </c>
      <c r="Q2171" t="str">
        <v>YURIMAR MARQUEZ MUÑOZ</v>
      </c>
      <c r="R2171">
        <f>IF(ISBLANK(Q2171),"0", VLOOKUP(Q2171,PERSONAL,2,FALSE))</f>
        <v>1045025746</v>
      </c>
      <c r="S2171" t="str">
        <v>DIRECTO</v>
      </c>
      <c r="T2171">
        <v>0.4166666666666667</v>
      </c>
      <c r="U2171">
        <v>0.5</v>
      </c>
      <c r="V2171">
        <f>IF(ISBLANK(T2171 ),"0",U2171-T2171)</f>
        <v>0.08333333333333331</v>
      </c>
      <c r="W2171">
        <v>1</v>
      </c>
      <c r="X2171">
        <f>NETWORKDAYS(K2171,L2170)</f>
        <v>-11</v>
      </c>
      <c r="Y2171" t="str">
        <f>IF(X2171&lt;=2,"CUMPLE","NO CUMPLE")</f>
        <v>CUMPLE</v>
      </c>
    </row>
    <row r="2172" xml:space="preserve">
      <c r="A2172">
        <v>13223919</v>
      </c>
      <c r="B2172" t="str">
        <v>REQUEST</v>
      </c>
      <c r="C2172" t="str">
        <v>CERRADO</v>
      </c>
      <c r="D2172" t="str">
        <v>LINEAL DE CAJAS</v>
      </c>
      <c r="E2172" t="str">
        <v>MICROSENS</v>
      </c>
      <c r="F2172" t="str">
        <v>MICROSENS</v>
      </c>
      <c r="G2172" t="str">
        <v>MICROSENS</v>
      </c>
      <c r="H2172" t="str" xml:space="preserve">
        <v xml:space="preserve">CORNGJU027MS077 IP 10.131.18.77_x000d_
Estimados; por favor su apoyo con la revisión de este equipo. Favor asegurarse que mantenga operatividad por más de 24 horas; ya que durante el día este dispositivo presenta múltiples caídas.</v>
      </c>
      <c r="I2172" t="str">
        <v>Se escala para que programen personal a sitio y realizar validaciones físicas y lógicas en conjunto con la Guardia de Redes.</v>
      </c>
      <c r="J2172" t="str">
        <v>Se realiza revisión en sitio y se encuentra que el microsens se encuentra desconectado de energía; se valida con personal de tienda e indican que ellos han realizado manipulación del equipo de conexiones electricas y de red. Se da instrucciónde no manipular; se realizan conexiones y se valida con guardia de Redes quienes confirman equipo en línea. Se validan conexiones de datafonos los cuales se encuentran con conexión correcta</v>
      </c>
      <c r="K2172">
        <v>45037</v>
      </c>
      <c r="L2172">
        <v>45040</v>
      </c>
      <c r="M2172" t="str">
        <f>TEXT(L2172,"DDDDDDD")</f>
        <v>lunes</v>
      </c>
      <c r="N2172" t="str">
        <v>J027 JUMBO RIONEGRO</v>
      </c>
      <c r="O2172" t="str">
        <v>RIONEGRO</v>
      </c>
      <c r="P2172" t="str">
        <f>IF(ISBLANK(O2172),"0",(VLOOKUP(O2172,REGION,2,FALSE)))</f>
        <v>CENTRO</v>
      </c>
      <c r="Q2172" t="str">
        <v>JUAN DAVID BEDOYA MECIAS</v>
      </c>
      <c r="R2172">
        <f>IF(ISBLANK(Q2172),"0", VLOOKUP(Q2172,PERSONAL,2,FALSE))</f>
        <v>1001362500</v>
      </c>
      <c r="S2172" t="str">
        <v>DIRECTO</v>
      </c>
      <c r="T2172">
        <v>0.5416666666666666</v>
      </c>
      <c r="U2172">
        <v>0.6041666666666666</v>
      </c>
      <c r="V2172">
        <f>IF(ISBLANK(T2172 ),"0",U2172-T2172)</f>
        <v>0.0625</v>
      </c>
      <c r="W2172">
        <v>1</v>
      </c>
      <c r="X2172">
        <f>NETWORKDAYS(K2172,L2171)</f>
        <v>-19</v>
      </c>
      <c r="Y2172" t="str">
        <f>IF(X2172&lt;=2,"CUMPLE","NO CUMPLE")</f>
        <v>CUMPLE</v>
      </c>
    </row>
    <row r="2173" xml:space="preserve">
      <c r="A2173">
        <v>13243934</v>
      </c>
      <c r="B2173" t="str">
        <v>SIMEL</v>
      </c>
      <c r="C2173" t="str">
        <v>CERRADO</v>
      </c>
      <c r="D2173" t="str">
        <v>PERECEDEROS</v>
      </c>
      <c r="E2173" t="str">
        <v>BALANZA</v>
      </c>
      <c r="F2173" t="str">
        <v>COLGANTE</v>
      </c>
      <c r="G2173" t="str">
        <v>METTLER</v>
      </c>
      <c r="H2173" t="str" xml:space="preserve">
        <v xml:space="preserve">Datos usuario_x000d_
Nombre: Jhon Anderson Olaya Arboleda_x000d_
Correo: JohnAnderson.Olaya@cencosud.com.co_x000d_
Usuario AD: JAOlayaA_x000d_
Pais: Colombia_x000d_
Ubicacion: J027 JUMBO RIONEGRO_x000d_
Zona: Colombia Centro_x000d_
Unidad de Negocio: JUMBO_x000d_
Servicio: Sistemas_x000d_
Telefono: 990092718_x000d_
Anexo: 713522_x000d_
Descripcion: se solicita validacion; reparacion y calibracion de peso de la balanza con serial B933104436_x000d_
Indica la ubicacion de tu balanza en la tienda: perecederos_x000d_
</v>
      </c>
      <c r="I2173" t="str" xml:space="preserve">
        <v xml:space="preserve">Buenas tardes_x000d_
se requiere validacion de balanza con los siguinete datos_x000d_
Serial B933104436_x000d_
Marca:METTLER TOLEDO_x000d_
NII: B123933_x000d_
Modelo: BPLUS- H2L - LDS_x000d_
donde nos indica que no comforme por peso a favor del consumidor        </v>
      </c>
      <c r="J2173" t="str">
        <v>Se realiza la calibración de la balanza; realizando pruebas con distintos pesos los cuales son correctos. Se quita el número del precinto número XAA2950000470806 y se instala el precinto número 7380000000251</v>
      </c>
      <c r="K2173">
        <v>45037</v>
      </c>
      <c r="L2173">
        <v>45040</v>
      </c>
      <c r="M2173" t="str">
        <f>TEXT(L2173,"DDDDDDD")</f>
        <v>lunes</v>
      </c>
      <c r="N2173" t="str">
        <v>J027 JUMBO RIONEGRO</v>
      </c>
      <c r="O2173" t="str">
        <v>RIONEGRO</v>
      </c>
      <c r="P2173" t="str">
        <f>IF(ISBLANK(O2173),"0",(VLOOKUP(O2173,REGION,2,FALSE)))</f>
        <v>CENTRO</v>
      </c>
      <c r="Q2173" t="str">
        <v>JUAN DAVID BEDOYA MECIAS</v>
      </c>
      <c r="R2173">
        <f>IF(ISBLANK(Q2173),"0", VLOOKUP(Q2173,PERSONAL,2,FALSE))</f>
        <v>1001362500</v>
      </c>
      <c r="S2173" t="str">
        <v>DIRECTO</v>
      </c>
      <c r="T2173">
        <v>0.4652777777777778</v>
      </c>
      <c r="U2173">
        <v>0.5138888888888888</v>
      </c>
      <c r="V2173">
        <f>IF(ISBLANK(T2173 ),"0",U2173-T2173)</f>
        <v>0.04861111111111105</v>
      </c>
      <c r="W2173">
        <v>1</v>
      </c>
      <c r="X2173">
        <f>NETWORKDAYS(K2173,L2172)</f>
        <v>2</v>
      </c>
      <c r="Y2173" t="str">
        <f>IF(X2173&lt;=2,"CUMPLE","NO CUMPLE")</f>
        <v>CUMPLE</v>
      </c>
    </row>
    <row r="2174" xml:space="preserve">
      <c r="A2174">
        <v>13243935</v>
      </c>
      <c r="B2174" t="str">
        <v>SIMEL</v>
      </c>
      <c r="C2174" t="str">
        <v>CERRADO</v>
      </c>
      <c r="D2174" t="str">
        <v>PERECEDEROS</v>
      </c>
      <c r="E2174" t="str">
        <v>BALANZA</v>
      </c>
      <c r="F2174" t="str">
        <v>COLGANTE</v>
      </c>
      <c r="G2174" t="str">
        <v>METTLER</v>
      </c>
      <c r="H2174" t="str" xml:space="preserve">
        <v xml:space="preserve">Datos usuario_x000d_
Nombre: Jhon Anderson Olaya Arboleda_x000d_
Correo: JohnAnderson.Olaya@cencosud.com.co_x000d_
Usuario AD: JAOlayaA_x000d_
Pais: Colombia_x000d_
Ubicacion: J027 JUMBO RIONEGRO_x000d_
Zona: Colombia Centro_x000d_
Unidad de Negocio: JUMBO_x000d_
Servicio: Sistemas_x000d_
Telefono: 990092718_x000d_
Anexo: 713522_x000d_
Descripcion: se solicita validacion; reperacion y calibracion de balanza con serial B925830242_x000d_
Indica la ubicacion de tu balanza en la tienda: perecederos_x000d_
</v>
      </c>
      <c r="I2174" t="str" xml:space="preserve">
        <v xml:space="preserve">Buenas tardes_x000d_
se requiere validacion de balanza con los siguinete datos_x000d_
Serial: B925830242_x000d_
Marca: METTLER TOLEDO_x000d_
Modelo: BPLUS_x000d_
NII: B123934_x000d_
donde nos indica que no comforme por peso a favor del consumidor</v>
      </c>
      <c r="J2174" t="str">
        <v>Se realiza la calibración de la balanza; realizando pruebas con distintos pesos los cuales son correctos. Se quita el número del precinto número XAA2950000433386 y se instala el precinto número 7380000000291</v>
      </c>
      <c r="K2174">
        <v>45037</v>
      </c>
      <c r="L2174">
        <v>45040</v>
      </c>
      <c r="M2174" t="str">
        <f>TEXT(L2174,"DDDDDDD")</f>
        <v>lunes</v>
      </c>
      <c r="N2174" t="str">
        <v>J027 JUMBO RIONEGRO</v>
      </c>
      <c r="O2174" t="str">
        <v>RIONEGRO</v>
      </c>
      <c r="P2174" t="str">
        <f>IF(ISBLANK(O2174),"0",(VLOOKUP(O2174,REGION,2,FALSE)))</f>
        <v>CENTRO</v>
      </c>
      <c r="Q2174" t="str">
        <v>JUAN DAVID BEDOYA MECIAS</v>
      </c>
      <c r="R2174">
        <f>IF(ISBLANK(Q2174),"0", VLOOKUP(Q2174,PERSONAL,2,FALSE))</f>
        <v>1001362500</v>
      </c>
      <c r="S2174" t="str">
        <v>DIRECTO</v>
      </c>
      <c r="T2174">
        <v>0.3958333333333333</v>
      </c>
      <c r="U2174">
        <v>0.4583333333333333</v>
      </c>
      <c r="V2174">
        <f>IF(ISBLANK(T2174 ),"0",U2174-T2174)</f>
        <v>0.0625</v>
      </c>
      <c r="W2174">
        <v>1</v>
      </c>
      <c r="X2174">
        <f>NETWORKDAYS(K2174,L2173)</f>
        <v>2</v>
      </c>
      <c r="Y2174" t="str">
        <f>IF(X2174&lt;=2,"CUMPLE","NO CUMPLE")</f>
        <v>CUMPLE</v>
      </c>
    </row>
    <row r="2175" xml:space="preserve">
      <c r="A2175">
        <v>13263425</v>
      </c>
      <c r="B2175" t="str">
        <v>REQUEST</v>
      </c>
      <c r="C2175" t="str">
        <v>CERRADO</v>
      </c>
      <c r="D2175" t="str">
        <v>SEGURIDAD</v>
      </c>
      <c r="E2175" t="str">
        <v>CPU</v>
      </c>
      <c r="F2175" t="str">
        <v>CPU</v>
      </c>
      <c r="G2175" t="str">
        <v>LENOVO</v>
      </c>
      <c r="H2175" t="str" xml:space="preserve">
        <v xml:space="preserve">Datos usuario_x000d_
Nombre: Stharlyn Zuleta Arboleda_x000d_
Correo: Stharlyn.Zuleta@cencosud.com.co_x000d_
Usuario AD: SZuletaA_x000d_
Pais: Colombia_x000d_
Ubicacion: J027 JUMBO RIONEGRO_x000d_
Zona: Colombia Centro_x000d_
Unidad de Negocio: ADM CENTRAL_x000d_
Servicio: Sistemas_x000d_
Telefono: 3176578750_x000d_
Anexo: null_x000d_
Descripcion: buenas noches_x000d_
se requiere la instalacion del equipo de seguridad en cero cero._x000d_
gracias_x000d_
AREA EN DONDE SE UBICA EL EQUIPO : cero cero (seguridad)</v>
      </c>
      <c r="I2175" t="str" xml:space="preserve">
        <v xml:space="preserve">Datos usuario_x000d_
Nombre: Stharlyn Zuleta Arboleda_x000d_
Correo: Stharlyn.Zuleta@cencosud.com.co_x000d_
Usuario AD: SZuletaA_x000d_
Pais: Colombia_x000d_
Ubicacion: J027 JUMBO RIONEGRO_x000d_
Zona: Colombia Centro_x000d_
Unidad de Negocio: ADM CENTRAL_x000d_
Servicio: Sistemas_x000d_
Telefono: 3176578750_x000d_
Anexo: null_x000d_
Descripcion: buenas noches_x000d_
se requiere la instalacion del equipo de seguridad en cero cero._x000d_
gracias_x000d_
AREA EN DONDE SE UBICA EL EQUIPO : cero cero (seguridad)</v>
      </c>
      <c r="J2175" t="str">
        <v xml:space="preserve">Se realiza la revisión del punto de red donde irá instalado el equipo; se deja con el mismo UTP adicional se instala el equipo y se deja operativo.	 </v>
      </c>
      <c r="K2175">
        <v>45044</v>
      </c>
      <c r="L2175">
        <v>45049</v>
      </c>
      <c r="M2175" t="str">
        <f>TEXT(L2175,"DDDDDDD")</f>
        <v>miércoles</v>
      </c>
      <c r="N2175" t="str">
        <v>J027 JUMBO RIONEGRO</v>
      </c>
      <c r="O2175" t="str">
        <v>MEDELLIN</v>
      </c>
      <c r="P2175" t="str">
        <f>IF(ISBLANK(O2175),"0",(VLOOKUP(O2175,REGION,2,FALSE)))</f>
        <v>CENTRO</v>
      </c>
      <c r="Q2175" t="str">
        <v>JUAN DAVID BEDOYA MECIAS</v>
      </c>
      <c r="R2175">
        <f>IF(ISBLANK(Q2175),"0", VLOOKUP(Q2175,PERSONAL,2,FALSE))</f>
        <v>1001362500</v>
      </c>
      <c r="S2175" t="str">
        <v>DIRECTO</v>
      </c>
      <c r="T2175">
        <v>0.4930555555555556</v>
      </c>
      <c r="U2175">
        <v>0.6597222222222222</v>
      </c>
      <c r="V2175">
        <f>IF(ISBLANK(T2175 ),"0",U2175-T2175)</f>
        <v>0.16666666666666663</v>
      </c>
      <c r="W2175">
        <v>2</v>
      </c>
      <c r="X2175">
        <f>NETWORKDAYS(K2175,L2174)</f>
        <v>-5</v>
      </c>
      <c r="Y2175" t="str">
        <f>IF(X2175&lt;=2,"CUMPLE","NO CUMPLE")</f>
        <v>CUMPLE</v>
      </c>
    </row>
    <row r="2176" xml:space="preserve">
      <c r="A2176">
        <v>13156661</v>
      </c>
      <c r="B2176" t="str">
        <v>INCIDENT</v>
      </c>
      <c r="C2176" t="str">
        <v>CERRADO</v>
      </c>
      <c r="D2176" t="str">
        <v>LINEAL DE CAJAS</v>
      </c>
      <c r="E2176" t="str">
        <v>POS</v>
      </c>
      <c r="F2176" t="str">
        <v>POS</v>
      </c>
      <c r="G2176" t="str">
        <v>WINCOR</v>
      </c>
      <c r="H2176"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8872700_x000d_
Descripcion: Por favor me colabora para revisar la pos 14 de la tienda 47 jumbo Girardot ya que no permite ingresar al auxiliar para registrar la pos amanecio reiniciandose y no deja realizar ventas._x000d_
Numero de inventario si se tiene: 474747_x000d_
Numero de caja: 14</v>
      </c>
      <c r="I2176" t="str" xml:space="preserve">
        <v xml:space="preserve">Solicito de su ayuda revisar la pos 3 presenta fallas al subir el sistema operativo y no está funcionando; por favor validar los periféricos; cable de visor cajero y solucionar/ si la novedad continua por favor hacer el diagnostico._x000d_
uipo: pos_x000d_
Marca: WINCOR_x000d_
Modelo: beetle-m_x000d_
Seriales: 59CD001122_x000d_
Ubicación: Línea de cajas_x000d_
Contacto en tienda: Elena rivera 301 6000752</v>
      </c>
      <c r="J2176" t="str">
        <v>Se realiza verificación de la pos y se encuentra error en sistema operativo ya que al momento de hacer el booteo se reinicia. Se descarta fuente de voltaje y board; se resetea la bios y se configura nuevamente y se deja que la pos suba al sistema mediante un monitor. Así mismo para que corrija los errores en el disco se reinicia y se coloca en el punto original de la pos; el 14. Se deja completamente operativa</v>
      </c>
      <c r="K2176">
        <v>45000</v>
      </c>
      <c r="L2176">
        <v>45000</v>
      </c>
      <c r="M2176" t="str">
        <f>TEXT(L2176,"DDDDDDD")</f>
        <v>miércoles</v>
      </c>
      <c r="N2176" t="str">
        <v>J047 JUMBO GIRARDOT</v>
      </c>
      <c r="O2176" t="str">
        <v>GIRARDOT</v>
      </c>
      <c r="P2176" t="str">
        <f>IF(ISBLANK(O2176),"0",(VLOOKUP(O2176,REGION,2,FALSE)))</f>
        <v>OCCIDENTE</v>
      </c>
      <c r="Q2176" t="str">
        <v>RAFAEL ARDILA PUENTES</v>
      </c>
      <c r="R2176">
        <f>IF(ISBLANK(Q2176),"0", VLOOKUP(Q2176,PERSONAL,2,FALSE))</f>
        <v>1018419858</v>
      </c>
      <c r="S2176" t="str">
        <v>ALIADO</v>
      </c>
      <c r="T2176">
        <v>0.375</v>
      </c>
      <c r="U2176">
        <v>0.5</v>
      </c>
      <c r="V2176">
        <f>IF(ISBLANK(T2176 ),"0",U2176-T2176)</f>
        <v>0.125</v>
      </c>
      <c r="W2176">
        <v>2</v>
      </c>
      <c r="X2176">
        <f>NETWORKDAYS(K2176,L2175)</f>
        <v>36</v>
      </c>
      <c r="Y2176" t="str">
        <f>IF(X2176&lt;=2,"CUMPLE","NO CUMPLE")</f>
        <v>NO CUMPLE</v>
      </c>
    </row>
    <row r="2177" xml:space="preserve">
      <c r="A2177">
        <v>13153956</v>
      </c>
      <c r="B2177" t="str">
        <v>REQUEST</v>
      </c>
      <c r="C2177" t="str">
        <v>CERRADO</v>
      </c>
      <c r="D2177" t="str">
        <v>TIENDA</v>
      </c>
      <c r="E2177" t="str">
        <v>EQUIPAMIENTO</v>
      </c>
      <c r="F2177" t="str">
        <v>EQUIPAMIENTO</v>
      </c>
      <c r="G2177" t="str">
        <v>EQUIPAMIENTO</v>
      </c>
      <c r="H2177" t="str" xml:space="preserve">
        <v xml:space="preserve">Se solicita envio PC de gerente a CRH y adecuación de Oficina sistemas y centro de computo._x000d_
registro fotografico antes y despues.</v>
      </c>
      <c r="I2177" t="str" xml:space="preserve">
        <v xml:space="preserve">Se solicita envio PC de gerente a CRH._x000d_
Se generaran Actas para traslado; embalar y dejar listo para envio._x000d_
Se solicita adecuación de Oficina sistemas y centro de computo._x000d_
Enviar registro fotografico antes y despues._x000d_
Todo debidamente encajado y organizado.</v>
      </c>
      <c r="J2177" t="str">
        <v>Se realiza configuración de portátil del gerente; le faltaba el tplinux y el sap; se realizó configuración y verificación de aplicativos; pero el gerente no pudo realizar pruebas de funcionamiento debido a que tenia mucho trabajo; e indico el señor Carlos Pacheco; que no dejaba desinstalar y embalar el equipo antiguo hasta que realizara la verificación del portátil y que todo estuviera ok</v>
      </c>
      <c r="K2177">
        <v>45000</v>
      </c>
      <c r="L2177">
        <v>45001</v>
      </c>
      <c r="M2177" t="str">
        <f>TEXT(L2177,"DDDDDDD")</f>
        <v>jueves</v>
      </c>
      <c r="N2177" t="str">
        <v>J126 JUMBO SAN SILVESTRE</v>
      </c>
      <c r="O2177" t="str">
        <v>BARRANCABERMEJA</v>
      </c>
      <c r="P2177" t="str">
        <f>IF(ISBLANK(O2177),"0",(VLOOKUP(O2177,REGION,2,FALSE)))</f>
        <v>ORIENTE</v>
      </c>
      <c r="Q2177" t="str">
        <v>GERMAN ARCINIEGAS CARREÑO</v>
      </c>
      <c r="R2177">
        <f>IF(ISBLANK(Q2177),"0", VLOOKUP(Q2177,PERSONAL,2,FALSE))</f>
        <v>1098743407</v>
      </c>
      <c r="S2177" t="str">
        <v>DIRECTO</v>
      </c>
      <c r="T2177">
        <v>0.3333333333333333</v>
      </c>
      <c r="U2177">
        <v>0.3958333333333333</v>
      </c>
      <c r="V2177">
        <f>IF(ISBLANK(T2177 ),"0",U2177-T2177)</f>
        <v>0.0625</v>
      </c>
      <c r="W2177">
        <v>1</v>
      </c>
      <c r="X2177">
        <f>NETWORKDAYS(K2177,L2176)</f>
        <v>1</v>
      </c>
      <c r="Y2177" t="str">
        <f>IF(X2177&lt;=2,"CUMPLE","NO CUMPLE")</f>
        <v>CUMPLE</v>
      </c>
    </row>
    <row r="2178" xml:space="preserve">
      <c r="A2178">
        <v>13131960</v>
      </c>
      <c r="B2178" t="str">
        <v>REQUEST</v>
      </c>
      <c r="C2178" t="str">
        <v>CERRADO</v>
      </c>
      <c r="D2178" t="str">
        <v>RECIBO</v>
      </c>
      <c r="E2178" t="str">
        <v>PDA</v>
      </c>
      <c r="F2178" t="str">
        <v>PDA</v>
      </c>
      <c r="G2178" t="str">
        <v>HONEYWELL</v>
      </c>
      <c r="H2178" t="str" xml:space="preserve">
        <v xml:space="preserve">Datos usuario_x000d_
Nombre: Cristian Danilo Avila Molina_x000d_
Correo: Cristian.Avila@cencosud.com.co_x000d_
Usuario AD: CDAvilaM_x000d_
Pais: Colombia_x000d_
Ubicacion: J185 JUMBO YOPAL_x000d_
Zona: Colombia Oriente_x000d_
Unidad de Negocio: JUMBO_x000d_
Servicio: Tiendas &amp; Centros de Distribucion_x000d_
Telefono: 3144925492_x000d_
Anexo: 7185407_x000d_
Descripcion: Se presenta falla en el tactil de las PDA de recibo S/N: 21177b737b y S/N: 21177b7574; ejecuta funciones sola; lo cual nos generar errores de ingreso en la recepciones de pedidos._x000d_
De igual manera las fundas (su pegante esta desgastado se salen las pda. Por favor enviar estuches de goma; ya que se adaptan al trabajo de la seccion._x000d_
Seccion de la tienda en donde se ubica la PDT o usuario: Oficina Recibo_x000d_
</v>
      </c>
      <c r="I2178" t="str" xml:space="preserve">
        <v xml:space="preserve">Por favor su apoyo con validación de las PDT de Recibo Jumbo Yopal._x000d_
Verificar estado del touch.</v>
      </c>
      <c r="J2178" t="str">
        <v>Se realiza visita en sitio y se procede a intervenir la PDA; se hacen pruebas de funcionalidad en compañía del usuario y se evidenció en el lapso de prueba que la PDA ingresaba valores por si sola o se salía de la app sin que nadie la manejara. Denotando claramente que la PDA tiene falla en la pantalla. Se inspecciona el estado cosmético y se observa que en las partes inferiores y superiores de la PDA hay registros de golpe y peladura; además la pantalla tiene grietas mínimas en uno de sus lados. Dando como diagnostico que el fallo de la pantalla se debe a un problema de hardware; en este caso la pantalla. Ya que se evidencio un CID; un daño inducido por el usuario. Se realiza comunicación con Giovanna López e indica llenar un acta para la solicitud de la parte afectada. Se requiere cambio de pantalla táctil para su solución.</v>
      </c>
      <c r="K2178">
        <v>45000</v>
      </c>
      <c r="L2178">
        <v>45001</v>
      </c>
      <c r="M2178" t="str">
        <f>TEXT(L2178,"DDDDDDD")</f>
        <v>jueves</v>
      </c>
      <c r="N2178" t="str">
        <v>J185 JUMBO YOPAL</v>
      </c>
      <c r="O2178" t="str">
        <v>YOPAL</v>
      </c>
      <c r="P2178" t="str">
        <f>IF(ISBLANK(O2178),"0",(VLOOKUP(O2178,REGION,2,FALSE)))</f>
        <v>ORIENTE</v>
      </c>
      <c r="Q2178" t="str">
        <v>PABLO ANDRES BALANTA GOMEZ</v>
      </c>
      <c r="R2178">
        <f>IF(ISBLANK(Q2178),"0", VLOOKUP(Q2178,PERSONAL,2,FALSE))</f>
        <v>1111739227</v>
      </c>
      <c r="S2178" t="str">
        <v>DIRECTO</v>
      </c>
      <c r="T2178">
        <v>0.3333333333333333</v>
      </c>
      <c r="U2178">
        <v>0.4166666666666667</v>
      </c>
      <c r="V2178">
        <f>IF(ISBLANK(T2178 ),"0",U2178-T2178)</f>
        <v>0.08333333333333337</v>
      </c>
      <c r="W2178">
        <v>1</v>
      </c>
      <c r="X2178">
        <f>NETWORKDAYS(K2178,L2177)</f>
        <v>2</v>
      </c>
      <c r="Y2178" t="str">
        <f>IF(X2178&lt;=2,"CUMPLE","NO CUMPLE")</f>
        <v>CUMPLE</v>
      </c>
    </row>
    <row r="2179" xml:space="preserve">
      <c r="A2179">
        <v>13154714</v>
      </c>
      <c r="B2179" t="str">
        <v>REQUEST</v>
      </c>
      <c r="C2179" t="str">
        <v>CERRADO</v>
      </c>
      <c r="D2179" t="str">
        <v>PERECEDEROS</v>
      </c>
      <c r="E2179" t="str">
        <v>PDA</v>
      </c>
      <c r="F2179" t="str">
        <v>PDA</v>
      </c>
      <c r="G2179" t="str">
        <v>HONEYWELL</v>
      </c>
      <c r="H2179" t="str" xml:space="preserve">
        <v xml:space="preserve">Datos usuario_x000d_
Nombre: Freddy Alonso Ordonez Agudelo_x000d_
Correo: freddyalonso.ordonez@cencosud.com.co_x000d_
Usuario AD: FAOrdone_x000d_
Pais: Colombia_x000d_
Ubicacion: J036 JUMBO POPAYAN CAMPANARIO_x000d_
Zona: Colombia Occidente_x000d_
Unidad de Negocio: JUMBO_x000d_
Servicio: Tiendas &amp; Centros de Distribucion_x000d_
Telefono: 3043442933_x000d_
Anexo: null_x000d_
Descripcion: Buenas tardes_x000d_
La falla que presenta la PDA esta pidiendo un usuario para ingresar a las funciones_x000d_
Seccion de la tienda en donde se ubica la PDT o usuario: perecederos</v>
      </c>
      <c r="I2179" t="str">
        <v xml:space="preserve">Jefe su autorizacion para envio del tecnico para instalacion de firmware en pdt del area de perecederos por desconfiguracion. gracias.	</v>
      </c>
      <c r="J2179" t="str">
        <v>Se realiza la verificación de la falla. Se ingresa en la unidad con el perfil administrador y se coloca el perfil a cargar que corresponde a sala de ventas y  se reinicia el dispositivo. al encender ingresa con el usuario que corresponde; se realizan pruebas y funcionamiento ok</v>
      </c>
      <c r="K2179">
        <v>45000</v>
      </c>
      <c r="L2179">
        <v>45001</v>
      </c>
      <c r="M2179" t="str">
        <f>TEXT(L2179,"DDDDDDD")</f>
        <v>jueves</v>
      </c>
      <c r="N2179" t="str">
        <v>J036 JUMBO POPAYAN CAMPANARIO</v>
      </c>
      <c r="O2179" t="str">
        <v>POPAYAN</v>
      </c>
      <c r="P2179" t="str">
        <f>IF(ISBLANK(O2179),"0",(VLOOKUP(O2179,REGION,2,FALSE)))</f>
        <v>OCCIDENTE</v>
      </c>
      <c r="Q2179" t="str">
        <v>DANIEL FERNANDO PAREDES ARTEAGA</v>
      </c>
      <c r="R2179">
        <f>IF(ISBLANK(Q2179),"0", VLOOKUP(Q2179,PERSONAL,2,FALSE))</f>
        <v>10301691</v>
      </c>
      <c r="S2179" t="str">
        <v>DIRECTO</v>
      </c>
      <c r="T2179">
        <v>0.3333333333333333</v>
      </c>
      <c r="U2179">
        <v>0.3611111111111111</v>
      </c>
      <c r="V2179">
        <f>IF(ISBLANK(T2179 ),"0",U2179-T2179)</f>
        <v>0.02777777777777779</v>
      </c>
      <c r="W2179">
        <v>1</v>
      </c>
      <c r="X2179">
        <f>NETWORKDAYS(K2179,L2178)</f>
        <v>2</v>
      </c>
      <c r="Y2179" t="str">
        <f>IF(X2179&lt;=2,"CUMPLE","NO CUMPLE")</f>
        <v>CUMPLE</v>
      </c>
    </row>
    <row r="2180" xml:space="preserve">
      <c r="A2180">
        <v>13159846</v>
      </c>
      <c r="B2180" t="str">
        <v>REQUEST</v>
      </c>
      <c r="C2180" t="str">
        <v>CERRADO</v>
      </c>
      <c r="D2180" t="str">
        <v>TIENDA</v>
      </c>
      <c r="E2180" t="str">
        <v>EQUIPAMIENTO</v>
      </c>
      <c r="F2180" t="str">
        <v>EQUIPAMIENTO</v>
      </c>
      <c r="G2180" t="str">
        <v>EQUIPAMIENTO</v>
      </c>
      <c r="H2180" t="str" xml:space="preserve">
        <v xml:space="preserve">se solicita adecuación de Oficina sistemas y centro de computo._x000d_
registro fotografico antes y despues.</v>
      </c>
      <c r="I2180" t="str">
        <v>AHD05439:Copied from Request 13153956</v>
      </c>
      <c r="J2180" t="str">
        <v>Se realiza adecuación de oficina de sistemas; estaba un poco desordenado; con cajas obstaculizando el paso; se realizó orden de cajas y se acomodó de la mejor manera posible. Se envía registro fotográfico a Soporte Ever Becerra</v>
      </c>
      <c r="K2180">
        <v>45001</v>
      </c>
      <c r="L2180">
        <v>45001</v>
      </c>
      <c r="M2180" t="str">
        <f>TEXT(L2180,"DDDDDDD")</f>
        <v>jueves</v>
      </c>
      <c r="N2180" t="str">
        <v>J126 JUMBO SAN SILVESTRE</v>
      </c>
      <c r="O2180" t="str">
        <v>BARRANCABERMEJA</v>
      </c>
      <c r="P2180" t="str">
        <f>IF(ISBLANK(O2180),"0",(VLOOKUP(O2180,REGION,2,FALSE)))</f>
        <v>ORIENTE</v>
      </c>
      <c r="Q2180" t="str">
        <v>GERMAN ARCINIEGAS CARREÑO</v>
      </c>
      <c r="R2180">
        <f>IF(ISBLANK(Q2180),"0", VLOOKUP(Q2180,PERSONAL,2,FALSE))</f>
        <v>1098743407</v>
      </c>
      <c r="S2180" t="str">
        <v>DIRECTO</v>
      </c>
      <c r="T2180">
        <v>0.3958333333333333</v>
      </c>
      <c r="U2180">
        <v>0.4583333333333333</v>
      </c>
      <c r="V2180">
        <f>IF(ISBLANK(T2180 ),"0",U2180-T2180)</f>
        <v>0.0625</v>
      </c>
      <c r="W2180">
        <v>1</v>
      </c>
      <c r="X2180">
        <f>NETWORKDAYS(K2180,L2179)</f>
        <v>1</v>
      </c>
      <c r="Y2180" t="str">
        <f>IF(X2180&lt;=2,"CUMPLE","NO CUMPLE")</f>
        <v>CUMPLE</v>
      </c>
    </row>
    <row r="2181">
      <c r="A2181" t="str">
        <v>PROACTIVA</v>
      </c>
      <c r="B2181" t="str">
        <v>PROACTIVA</v>
      </c>
      <c r="C2181" t="str">
        <v>CERRADO</v>
      </c>
      <c r="D2181" t="str">
        <v>TIENDA</v>
      </c>
      <c r="E2181" t="str">
        <v>PROACTIVA</v>
      </c>
      <c r="F2181" t="str">
        <v>PROACTIVA</v>
      </c>
      <c r="G2181" t="str">
        <v>PROACTIVA</v>
      </c>
      <c r="H2181" t="str">
        <v>Realizar visita proactiva en la tienda para revisar novedades de la tienda</v>
      </c>
      <c r="I2181" t="str">
        <v>Realizar visita proactiva en la tienda para revisar novedades de la tienda</v>
      </c>
      <c r="J2181" t="str">
        <v>Se realiza visita proactiva en las diferentes áreas de la tienda J036 POPAYAN CAMPANARIO y se registra las novedades encontradas.</v>
      </c>
      <c r="K2181">
        <v>45001</v>
      </c>
      <c r="L2181">
        <v>45001</v>
      </c>
      <c r="M2181" t="str">
        <f>TEXT(L2181,"DDDDDDD")</f>
        <v>jueves</v>
      </c>
      <c r="N2181" t="str">
        <v>J036 JUMBO POPAYAN CAMPANARIO</v>
      </c>
      <c r="O2181" t="str">
        <v>POPAYAN</v>
      </c>
      <c r="P2181" t="str">
        <f>IF(ISBLANK(O2181),"0",(VLOOKUP(O2181,REGION,2,FALSE)))</f>
        <v>OCCIDENTE</v>
      </c>
      <c r="Q2181" t="str">
        <v>DANIEL FERNANDO PAREDES ARTEAGA</v>
      </c>
      <c r="R2181">
        <f>IF(ISBLANK(Q2181),"0", VLOOKUP(Q2181,PERSONAL,2,FALSE))</f>
        <v>10301691</v>
      </c>
      <c r="S2181" t="str">
        <v>DIRECTO</v>
      </c>
      <c r="T2181">
        <v>0.375</v>
      </c>
      <c r="U2181">
        <v>0.4583333333333333</v>
      </c>
      <c r="V2181">
        <f>IF(ISBLANK(T2181 ),"0",U2181-T2181)</f>
        <v>0.08333333333333331</v>
      </c>
      <c r="W2181">
        <v>1</v>
      </c>
      <c r="X2181">
        <f>NETWORKDAYS(K2181,L2180)</f>
        <v>1</v>
      </c>
      <c r="Y2181" t="str">
        <f>IF(X2181&lt;=2,"CUMPLE","NO CUMPLE")</f>
        <v>CUMPLE</v>
      </c>
    </row>
    <row r="2182" xml:space="preserve">
      <c r="A2182">
        <v>13261106</v>
      </c>
      <c r="B2182" t="str">
        <v>REQUEST</v>
      </c>
      <c r="C2182" t="str">
        <v>CERRADO</v>
      </c>
      <c r="D2182" t="str">
        <v>LINEA DE CAJAS</v>
      </c>
      <c r="E2182" t="str">
        <v>POS</v>
      </c>
      <c r="F2182" t="str">
        <v>POS</v>
      </c>
      <c r="G2182" t="str">
        <v>WINCOR</v>
      </c>
      <c r="H2182" t="str" xml:space="preserve">
        <v xml:space="preserve">Datos usuario_x000d_
Nombre: aossaalv_x000d_
Correo: undefined_x000d_
Usuario AD: aossaalv_x000d_
Pais: Colombia_x000d_
Ubicacion: J027 JUMBO RIONEGRO_x000d_
Zona: Colombia Centro_x000d_
Unidad de Negocio: JUMBO_x000d_
Servicio: null_x000d_
Telefono: 3146392158_x000d_
Anexo: null_x000d_
Descripcion: declinacion en datafonos constante en pos 5; 6; 3; generando demoras al bloquear la pos y dobles debitaciones en algunas tarjetas_x000d_
tambien la pos 7 tiene dañado el teclado; queda parpadeando.</v>
      </c>
      <c r="I2182" t="str">
        <v>Se realiza la revisión de las pos y desde estas nos responde ping los datafonos que tienen instalados sin novedad por favor hacer validaciones de red y programar visita para que vayan los proveedores y revisen sus equipos.</v>
      </c>
      <c r="J2182" t="str" xml:space="preserve">
        <v xml:space="preserve">	_x000d_
se realiza la revisión de los datafonos donde se evidencia que están las 3 cajas con conexión y se le indica al cliente que están operativas en caja 7 se cambia el teclado y cable para caja 6 en pro de validar si está fallando el teclado o directamente el POS; sin embargo se evidencia que no hay falla evidente; se le indica al cliente reportar novedad.</v>
      </c>
      <c r="K2182">
        <v>45044</v>
      </c>
      <c r="L2182">
        <v>45049</v>
      </c>
      <c r="M2182" t="str">
        <f>TEXT(L2182,"DDDDDDD")</f>
        <v>miércoles</v>
      </c>
      <c r="N2182" t="str">
        <v>J027 JUMBO RIONEGRO</v>
      </c>
      <c r="O2182" t="str">
        <v>MEDELLIN</v>
      </c>
      <c r="P2182" t="str">
        <f>IF(ISBLANK(O2182),"0",(VLOOKUP(O2182,REGION,2,FALSE)))</f>
        <v>CENTRO</v>
      </c>
      <c r="Q2182" t="str">
        <v>JUAN DAVID BEDOYA MECIAS</v>
      </c>
      <c r="R2182">
        <f>IF(ISBLANK(Q2182),"0", VLOOKUP(Q2182,PERSONAL,2,FALSE))</f>
        <v>1001362500</v>
      </c>
      <c r="S2182" t="str">
        <v>DIRECTO</v>
      </c>
      <c r="T2182">
        <v>0.4166666666666667</v>
      </c>
      <c r="U2182">
        <v>0.4583333333333333</v>
      </c>
      <c r="V2182">
        <f>IF(ISBLANK(T2182 ),"0",U2182-T2182)</f>
        <v>0.04166666666666663</v>
      </c>
      <c r="W2182">
        <v>1</v>
      </c>
      <c r="X2182">
        <f>NETWORKDAYS(K2182,L2181)</f>
        <v>-32</v>
      </c>
      <c r="Y2182" t="str">
        <f>IF(X2182&lt;=2,"CUMPLE","NO CUMPLE")</f>
        <v>CUMPLE</v>
      </c>
    </row>
    <row r="2183" xml:space="preserve">
      <c r="A2183">
        <v>13163082</v>
      </c>
      <c r="B2183" t="str">
        <v>REQUEST</v>
      </c>
      <c r="C2183" t="str">
        <v>CERRADO</v>
      </c>
      <c r="D2183" t="str">
        <v>PLATOS PREPARADOS</v>
      </c>
      <c r="E2183" t="str">
        <v>BALANZA</v>
      </c>
      <c r="F2183" t="str">
        <v>MESA</v>
      </c>
      <c r="G2183" t="str">
        <v>METTLER</v>
      </c>
      <c r="H2183"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Buenas tardes; balanza de mesa de la seccion platos preparados presenta novedad al momento de imprimir la etiqueta; ya que sale incompleta._x000d_
Area donde su ubica la balanza: platos preparados</v>
      </c>
      <c r="I2183" t="str" xml:space="preserve">
        <v xml:space="preserve">Transfer Assignee from 'Acosta Mercado; Rafaelde Jesus ' to 'Espinosa Rodriguez; Jamir Leandro '_x000d_
Transfer Group from 'Soporte_Onsite_REG_Costa_SM Colombia' to 'Soporte_Onsite_REG_Remoto_SM Colombia'_x000d_
</v>
      </c>
      <c r="J2183" t="str">
        <v xml:space="preserve">Se realiza limpieza y calibración de los sensores de la balanza ya que tiene problemas de impresión; se realiza pruebas con el personal que utiliza la balanza exitosamente; se deja operativa sin novedades </v>
      </c>
      <c r="K2183">
        <v>45002</v>
      </c>
      <c r="L2183">
        <v>45003</v>
      </c>
      <c r="M2183" t="str">
        <f>TEXT(L2183,"DDDDDDD")</f>
        <v>sábado</v>
      </c>
      <c r="N2183" t="str">
        <v>M085 METRO MONTERIA</v>
      </c>
      <c r="O2183" t="str">
        <v>MONTERIA</v>
      </c>
      <c r="P2183" t="str">
        <f>IF(ISBLANK(O2183),"0",(VLOOKUP(O2183,REGION,2,FALSE)))</f>
        <v>COSTA</v>
      </c>
      <c r="Q2183" t="str">
        <v>IVÁN DARÍO MAESTRE MORENO</v>
      </c>
      <c r="R2183">
        <f>IF(ISBLANK(Q2183),"0", VLOOKUP(Q2183,PERSONAL,2,FALSE))</f>
        <v>15647922</v>
      </c>
      <c r="S2183" t="str">
        <v>DIRECTO</v>
      </c>
      <c r="T2183">
        <v>0.4444444444444444</v>
      </c>
      <c r="U2183">
        <v>0.5</v>
      </c>
      <c r="V2183">
        <f>IF(ISBLANK(T2183 ),"0",U2183-T2183)</f>
        <v>0.05555555555555558</v>
      </c>
      <c r="W2183">
        <v>1</v>
      </c>
      <c r="X2183">
        <f>NETWORKDAYS(K2183,L2182)</f>
        <v>34</v>
      </c>
      <c r="Y2183" t="str">
        <f>IF(X2183&lt;=2,"CUMPLE","NO CUMPLE")</f>
        <v>NO CUMPLE</v>
      </c>
    </row>
    <row r="2184" xml:space="preserve">
      <c r="A2184">
        <v>13164907</v>
      </c>
      <c r="B2184" t="str">
        <v>REQUEST</v>
      </c>
      <c r="C2184" t="str">
        <v>CERRADO</v>
      </c>
      <c r="D2184" t="str">
        <v>CHARCUTERIA</v>
      </c>
      <c r="E2184" t="str">
        <v>BALANZA</v>
      </c>
      <c r="F2184" t="str">
        <v>COLGANTE</v>
      </c>
      <c r="G2184" t="str">
        <v>METTLER</v>
      </c>
      <c r="H2184"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Buenos dias; solicito por favor verificacion de balanza colgante con serial No: C210664778 ya que imprime la etiqueta en blanco._x000d_
Area donde su ubica la balanza: charcuteria_x000d_
</v>
      </c>
      <c r="I2184" t="str">
        <v>Create a new request/incident/problem/change/issue</v>
      </c>
      <c r="J2184" t="str" xml:space="preserve">
        <v xml:space="preserve">Servicio atendido el 18/03/2023_x000d_
Se realiza limpieza y calibración de los sensores de la balanza ya que tiene problemas de impresión; pero la falla persiste; se le realiza limpieza al cabezal para tratar de solucionar la falla pero la balanza sigue imprimiendo en blanco; se solicita revisión por garantía de la balanza ya que la falla persiste.</v>
      </c>
      <c r="K2184">
        <v>45003</v>
      </c>
      <c r="L2184">
        <v>45003</v>
      </c>
      <c r="M2184" t="str">
        <f>TEXT(L2184,"DDDDDDD")</f>
        <v>sábado</v>
      </c>
      <c r="N2184" t="str">
        <v>M085 METRO MONTERIA</v>
      </c>
      <c r="O2184" t="str">
        <v>MONTERIA</v>
      </c>
      <c r="P2184" t="str">
        <f>IF(ISBLANK(O2184),"0",(VLOOKUP(O2184,REGION,2,FALSE)))</f>
        <v>COSTA</v>
      </c>
      <c r="Q2184" t="str">
        <v>IVÁN DARÍO MAESTRE MORENO</v>
      </c>
      <c r="R2184">
        <f>IF(ISBLANK(Q2184),"0", VLOOKUP(Q2184,PERSONAL,2,FALSE))</f>
        <v>15647922</v>
      </c>
      <c r="S2184" t="str">
        <v>DIRECTO</v>
      </c>
      <c r="T2184">
        <v>0.5</v>
      </c>
      <c r="U2184">
        <v>0.5625</v>
      </c>
      <c r="V2184">
        <f>IF(ISBLANK(T2184 ),"0",U2184-T2184)</f>
        <v>0.0625</v>
      </c>
      <c r="W2184">
        <v>1</v>
      </c>
      <c r="X2184">
        <f>NETWORKDAYS(K2184,L2183)</f>
        <v>0</v>
      </c>
      <c r="Y2184" t="str">
        <f>IF(X2184&lt;=2,"CUMPLE","NO CUMPLE")</f>
        <v>CUMPLE</v>
      </c>
    </row>
    <row r="2185" xml:space="preserve">
      <c r="A2185">
        <v>13159734</v>
      </c>
      <c r="B2185" t="str">
        <v>REQUEST</v>
      </c>
      <c r="C2185" t="str">
        <v>CERRADO</v>
      </c>
      <c r="D2185" t="str">
        <v>CHARCUTERIA</v>
      </c>
      <c r="E2185" t="str">
        <v>BALANZA</v>
      </c>
      <c r="F2185" t="str">
        <v>COLGANTE</v>
      </c>
      <c r="G2185" t="str">
        <v>METTLER</v>
      </c>
      <c r="H2185" t="str" xml:space="preserve">
        <v xml:space="preserve">Datos usuario_x000d_
Nombre: Pablo Enrique Roa Granados_x000d_
Correo: pabloenrique.roa@cencosud.com.co_x000d_
Usuario AD: Pabroagr_x000d_
Pais: Colombia_x000d_
Ubicacion: J185 JUMBO YOPAL_x000d_
Zona: Colombia Oriente_x000d_
Unidad de Negocio: JUMBO_x000d_
Servicio: Tiendas &amp; Centros de Distribucion_x000d_
Telefono: 3132235964_x000d_
Anexo: 6086645930_x000d_
Descripcion: la balanza no enciende_x000d_
Area donde su ubica la balanza: charcuteria_x000d_
</v>
      </c>
      <c r="I2185" t="str">
        <v>Por favor su apoyo con la verificación de este caso</v>
      </c>
      <c r="J2185" t="str">
        <v>Se realiza visita en sitio y se procede a realizar la labor. Se evidencia que la balanza se encuentra conectada a la toma corriente; pero no está encendida. Se realiza pruebas de inicio/encendido y se denota que no prende y no emite imagen. Se procede a validar sus componentes internos y se procede a realizar toma de voltajes de corriente alterna e interna; evidenciando que la fuente de poder emite los voltajes correspondientes y al igual que la corriente que le llega desde el cable de poder alterno. Se descata la fuente y se procede a validar la board; para ello se tomo otra balanza y se hicieron pruebas cambiando el componente y al encender esta prendió y emitió imagen. Dando como diagnostico daño en main board. Se deja todo como estaba y se solicita para su solución el cambio de BOARD.</v>
      </c>
      <c r="K2185">
        <v>45006</v>
      </c>
      <c r="L2185">
        <v>45006</v>
      </c>
      <c r="M2185" t="str">
        <f>TEXT(L2185,"DDDDDDD")</f>
        <v>martes</v>
      </c>
      <c r="N2185" t="str">
        <v>J185 JUMBO YOPAL</v>
      </c>
      <c r="O2185" t="str">
        <v>YOPAL</v>
      </c>
      <c r="P2185" t="str">
        <f>IF(ISBLANK(O2185),"0",(VLOOKUP(O2185,REGION,2,FALSE)))</f>
        <v>ORIENTE</v>
      </c>
      <c r="Q2185" t="str">
        <v>PABLO ANDRES BALANTA GOMEZ</v>
      </c>
      <c r="R2185">
        <f>IF(ISBLANK(Q2185),"0", VLOOKUP(Q2185,PERSONAL,2,FALSE))</f>
        <v>1111739227</v>
      </c>
      <c r="S2185" t="str">
        <v>DIRECTO</v>
      </c>
      <c r="T2185">
        <v>0.5833333333333334</v>
      </c>
      <c r="U2185">
        <v>0.7291666666666666</v>
      </c>
      <c r="V2185">
        <f>IF(ISBLANK(T2185 ),"0",U2185-T2185)</f>
        <v>0.14583333333333326</v>
      </c>
      <c r="W2185">
        <v>2</v>
      </c>
      <c r="X2185">
        <f>NETWORKDAYS(K2185,L2184)</f>
        <v>-2</v>
      </c>
      <c r="Y2185" t="str">
        <f>IF(X2185&lt;=2,"CUMPLE","NO CUMPLE")</f>
        <v>CUMPLE</v>
      </c>
    </row>
    <row r="2186" xml:space="preserve">
      <c r="A2186">
        <v>13171159</v>
      </c>
      <c r="B2186" t="str">
        <v>DEDICADO</v>
      </c>
      <c r="C2186" t="str">
        <v>CERRADO</v>
      </c>
      <c r="D2186" t="str">
        <v>TIENDA</v>
      </c>
      <c r="E2186" t="str">
        <v>DEDICADO</v>
      </c>
      <c r="F2186" t="str">
        <v>EQUIPAMIENTO</v>
      </c>
      <c r="G2186" t="str">
        <v>EQUIPAMIENTO</v>
      </c>
      <c r="H2186"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buenos dias._x000d_
_x000d_
por favor me colaboran con la autorizacion 2.5 de esta llamada para que el tecnico de isit realice mantenimiento preventivo a las balanzas colgante y mesa de la tienda; tambien se solicita realizar el embalaje del desktop de sistemas de la tienda el cual sera enviado al centro de reparacion cencosud._x000d_
_x000d_
Gracias._x000d_
_x000d_
Area donde su ubica la balanza: piso de venta_x000d_
</v>
      </c>
      <c r="I2186" t="str" xml:space="preserve">
        <v xml:space="preserve">por favor me colaboran con la autorizacion 2.5 de esta llamada para que el tecnico de isit realice mantenimiento preventivo a las balanzas colgante y mesa de la tienda;_x000d_
se anexan formato de mantenimiento el cual debe ser diligenciado como corresponde.</v>
      </c>
      <c r="J2186" t="str">
        <v>Se realiza limplieza general de las balanzas de la tienda ; se realiza empaque de equipo de sistemas ; se envian medidas y peso para su recogida.  La balanza de mesa que se encuentra en carnes muestra deterioro en la pintura. Se adjuntan formatos de mantenimientos de equipos IT</v>
      </c>
      <c r="K2186">
        <v>45006</v>
      </c>
      <c r="L2186">
        <v>45007</v>
      </c>
      <c r="M2186" t="str">
        <f>TEXT(L2186,"DDDDDDD")</f>
        <v>miércoles</v>
      </c>
      <c r="N2186" t="str">
        <v>M179 METRO PITALITO</v>
      </c>
      <c r="O2186" t="str">
        <v>PITALITO</v>
      </c>
      <c r="P2186" t="str">
        <f>IF(ISBLANK(O2186),"0",(VLOOKUP(O2186,REGION,2,FALSE)))</f>
        <v>OCCIDENTE</v>
      </c>
      <c r="Q2186" t="str">
        <v>JONATHAN ALEXANDER VILLAMIL</v>
      </c>
      <c r="R2186">
        <f>IF(ISBLANK(Q2186),"0", VLOOKUP(Q2186,PERSONAL,2,FALSE))</f>
        <v>1015392100</v>
      </c>
      <c r="S2186" t="str">
        <v>DIRECTO</v>
      </c>
      <c r="T2186">
        <v>0.3541666666666667</v>
      </c>
      <c r="U2186">
        <v>0.6875</v>
      </c>
      <c r="V2186">
        <f>IF(ISBLANK(T2186 ),"0",U2186-T2186)</f>
        <v>0.3333333333333333</v>
      </c>
      <c r="W2186" t="str">
        <v>2;5</v>
      </c>
      <c r="X2186">
        <f>NETWORKDAYS(K2186,L2185)</f>
        <v>1</v>
      </c>
      <c r="Y2186" t="str">
        <f>IF(X2186&lt;=2,"CUMPLE","NO CUMPLE")</f>
        <v>CUMPLE</v>
      </c>
    </row>
    <row r="2187" xml:space="preserve">
      <c r="A2187">
        <v>13160785</v>
      </c>
      <c r="B2187" t="str">
        <v>REQUEST</v>
      </c>
      <c r="C2187" t="str">
        <v>CERRADO</v>
      </c>
      <c r="D2187" t="str">
        <v>OFICINA COMERCIAL</v>
      </c>
      <c r="E2187" t="str">
        <v>CPU</v>
      </c>
      <c r="F2187" t="str">
        <v>CPU</v>
      </c>
      <c r="G2187" t="str">
        <v>LENOVO</v>
      </c>
      <c r="H2187" t="str" xml:space="preserve">
        <v xml:space="preserve">Se solicita instalación; configuración y operatividad de PC_x000d_
MONITOR|PLANO LENOVO E2054A serial: VKCP2744_x000d_
DESKTOP|PC LENOVO M70Q serial: MJ0EM5M9_x000d_
el cual llego a tienda por crecimiento.</v>
      </c>
      <c r="I2187" t="str" xml:space="preserve">
        <v xml:space="preserve">Se solicita instalación; configuración y operatividad de PC_x000d_
MONITOR|PLANO LENOVO E2054A serial: VKCP2744_x000d_
DESKTOP|PC LENOVO M70Q serial: MJ0EM5M9_x000d_
el cual llego a tienda por crecimiento.</v>
      </c>
      <c r="J2187" t="str">
        <v>Se realiza instalación y configuración de equipo nuevo que llegó a la tienda; se realiza instalación de imagen; se sube equipo a dominio; se instala office; se instala genesix; se entrega equipo funcional a persona encargada; realizan pruebas de funcionamiento de manera correcta; adicional se realiza traslado del equipo de panaderia que estaba en  la zona de recibo; y se pasa a nueva oficina según como lo indica el señor Carlos Pacheco gerente de tienda</v>
      </c>
      <c r="K2187">
        <v>45007</v>
      </c>
      <c r="L2187">
        <v>45008</v>
      </c>
      <c r="M2187" t="str">
        <f>TEXT(L2187,"DDDDDDD")</f>
        <v>jueves</v>
      </c>
      <c r="N2187" t="str">
        <v>J126 JUMBO SAN SILVESTRE</v>
      </c>
      <c r="O2187" t="str">
        <v>BARRANCABERMEJA</v>
      </c>
      <c r="P2187" t="str">
        <f>IF(ISBLANK(O2187),"0",(VLOOKUP(O2187,REGION,2,FALSE)))</f>
        <v>ORIENTE</v>
      </c>
      <c r="Q2187" t="str">
        <v>GERMAN ARCINIEGAS CARREÑO</v>
      </c>
      <c r="R2187">
        <f>IF(ISBLANK(Q2187),"0", VLOOKUP(Q2187,PERSONAL,2,FALSE))</f>
        <v>1098743407</v>
      </c>
      <c r="S2187" t="str">
        <v>DIRECTO</v>
      </c>
      <c r="T2187">
        <v>0.3333333333333333</v>
      </c>
      <c r="U2187">
        <v>0.4583333333333333</v>
      </c>
      <c r="V2187">
        <f>IF(ISBLANK(T2187 ),"0",U2187-T2187)</f>
        <v>0.125</v>
      </c>
      <c r="W2187">
        <v>1</v>
      </c>
      <c r="X2187">
        <f>NETWORKDAYS(K2187,L2186)</f>
        <v>1</v>
      </c>
      <c r="Y2187" t="str">
        <f>IF(X2187&lt;=2,"CUMPLE","NO CUMPLE")</f>
        <v>CUMPLE</v>
      </c>
    </row>
    <row r="2188" xml:space="preserve">
      <c r="A2188">
        <v>13164818</v>
      </c>
      <c r="B2188" t="str">
        <v>REQUEST</v>
      </c>
      <c r="C2188" t="str">
        <v>CERRADO</v>
      </c>
      <c r="D2188" t="str">
        <v>OFICINA COMERCIAL</v>
      </c>
      <c r="E2188" t="str">
        <v>EQUIPAMIENTO</v>
      </c>
      <c r="F2188" t="str">
        <v>EQUIPAMIENTO</v>
      </c>
      <c r="G2188" t="str">
        <v>EQUIPAMIENTO</v>
      </c>
      <c r="H2188" t="str" xml:space="preserve">
        <v xml:space="preserve">Datos usuario_x000d_
Nombre: Omar Andres Carvajal Leon_x000d_
Correo: omarandres.carvajalleon@cencosud.com.co_x000d_
Usuario AD: OCarvajL_x000d_
Pais: Colombia_x000d_
Ubicacion: M183 METRO SAN GIL_x000d_
Zona: Colombia Oriente_x000d_
Unidad de Negocio: RETAIL FINANCIERO_x000d_
Servicio: Retail Financiero_x000d_
Telefono: 3016878926_x000d_
Anexo: null_x000d_
Descripcion: solicitud punto de red por traslado de oficina_x000d_
AREA EN DONDE SE UBICA EL EQUIPO : oficinas_x000d_
</v>
      </c>
      <c r="I2188" t="str" xml:space="preserve">
        <v xml:space="preserve">Usuario solicita instalación de nuevo punto de red en el área de oficinas; por solicitud de gerente debe trasladar su oficina del área de Publicidad al área de Oficinas en piso de venta._x000d_
Se debe generar formato de solicitud de punto lógico._x000d_
Devolver ticket para continuar proceso.</v>
      </c>
      <c r="J2188" t="str">
        <v xml:space="preserve">Se realiza levantamiento de informacion para la solicitud de nuevo punto de red en la zona de oficinas; por motivo de traslado de puesto de trabajo del señor Omar Andres Carvajal Leon; se realiza formato de solicitud de cableado logico </v>
      </c>
      <c r="K2188">
        <v>45007</v>
      </c>
      <c r="L2188">
        <v>45009</v>
      </c>
      <c r="M2188" t="str">
        <f>TEXT(L2188,"DDDDDDD")</f>
        <v>viernes</v>
      </c>
      <c r="N2188" t="str">
        <v>M183 METRO SAN GIL</v>
      </c>
      <c r="O2188" t="str">
        <v>SAN GIL</v>
      </c>
      <c r="P2188" t="str">
        <f>IF(ISBLANK(O2188),"0",(VLOOKUP(O2188,REGION,2,FALSE)))</f>
        <v>ORIENTE</v>
      </c>
      <c r="Q2188" t="str">
        <v>GERMAN ARCINIEGAS CARREÑO</v>
      </c>
      <c r="R2188">
        <f>IF(ISBLANK(Q2188),"0", VLOOKUP(Q2188,PERSONAL,2,FALSE))</f>
        <v>1098743407</v>
      </c>
      <c r="S2188" t="str">
        <v>DIRECTO</v>
      </c>
      <c r="T2188">
        <v>0.3333333333333333</v>
      </c>
      <c r="U2188">
        <v>0.375</v>
      </c>
      <c r="V2188">
        <f>IF(ISBLANK(T2188 ),"0",U2188-T2188)</f>
        <v>0.041666666666666685</v>
      </c>
      <c r="W2188">
        <v>1</v>
      </c>
      <c r="X2188">
        <f>NETWORKDAYS(K2188,L2187)</f>
        <v>2</v>
      </c>
      <c r="Y2188" t="str">
        <f>IF(X2188&lt;=2,"CUMPLE","NO CUMPLE")</f>
        <v>CUMPLE</v>
      </c>
    </row>
    <row r="2189" xml:space="preserve">
      <c r="A2189">
        <v>13153956</v>
      </c>
      <c r="B2189" t="str">
        <v>REQUEST</v>
      </c>
      <c r="C2189" t="str">
        <v>CERRADO</v>
      </c>
      <c r="D2189" t="str">
        <v>TIENDA</v>
      </c>
      <c r="E2189" t="str">
        <v>EQUIPAMIENTO</v>
      </c>
      <c r="F2189" t="str">
        <v>EQUIPAMIENTO</v>
      </c>
      <c r="G2189" t="str">
        <v>EQUIPAMIENTO</v>
      </c>
      <c r="H2189" t="str" xml:space="preserve">
        <v xml:space="preserve">Se solicita envio PC de gerente a CRH._x000d_
DESKTOP|PC LENOVO M75Q | Nº SERIE: MJ0FNPRC_x000d_
MONITOR|PLANO LENOVO T2054P | Nº SERIE: VNA6KH88</v>
      </c>
      <c r="I2189" t="str" xml:space="preserve">
        <v xml:space="preserve">Se solicita envio PC de gerente a CRH._x000d_
Se generaran Actas para traslado; embalar y dejar listo para envio._x000d_
Se solicita adecuación de Oficina sistemas y centro de computo._x000d_
Enviar registro fotografico antes y despues._x000d_
Todo debidamente encajado y organizado.</v>
      </c>
      <c r="J2189" t="str">
        <v xml:space="preserve">Se realiza desmonte de equipo del gerente; se borra información; se firman actas; se realiza embalaje del equipo y se deja en oficina de sistemas para que lo retiren; el gerente ya quedó usando el equipo portátil sin ninguna novedad; por tal motivo dio autorización de empacar y embalar el equipo que tenía de torre </v>
      </c>
      <c r="K2189">
        <v>45008</v>
      </c>
      <c r="L2189">
        <v>45008</v>
      </c>
      <c r="M2189" t="str">
        <f>TEXT(L2189,"DDDDDDD")</f>
        <v>jueves</v>
      </c>
      <c r="N2189" t="str">
        <v>J126 JUMBO SAN SILVESTRE</v>
      </c>
      <c r="O2189" t="str">
        <v>BARRANCABERMEJA</v>
      </c>
      <c r="P2189" t="str">
        <f>IF(ISBLANK(O2189),"0",(VLOOKUP(O2189,REGION,2,FALSE)))</f>
        <v>ORIENTE</v>
      </c>
      <c r="Q2189" t="str">
        <v>GERMAN ARCINIEGAS CARREÑO</v>
      </c>
      <c r="R2189">
        <f>IF(ISBLANK(Q2189),"0", VLOOKUP(Q2189,PERSONAL,2,FALSE))</f>
        <v>1098743407</v>
      </c>
      <c r="S2189" t="str">
        <v>DIRECTO</v>
      </c>
      <c r="T2189">
        <v>0.4583333333333333</v>
      </c>
      <c r="U2189">
        <v>0.5</v>
      </c>
      <c r="V2189">
        <f>IF(ISBLANK(T2189 ),"0",U2189-T2189)</f>
        <v>0.041666666666666685</v>
      </c>
      <c r="W2189">
        <v>1</v>
      </c>
      <c r="X2189">
        <f>NETWORKDAYS(K2189,L2188)</f>
        <v>2</v>
      </c>
      <c r="Y2189" t="str">
        <f>IF(X2189&lt;=2,"CUMPLE","NO CUMPLE")</f>
        <v>CUMPLE</v>
      </c>
    </row>
    <row r="2190" xml:space="preserve">
      <c r="A2190">
        <v>12892390</v>
      </c>
      <c r="B2190" t="str">
        <v>REQUEST</v>
      </c>
      <c r="C2190" t="str">
        <v>CERRADO</v>
      </c>
      <c r="D2190" t="str">
        <v>PISO DE VENTA</v>
      </c>
      <c r="E2190" t="str">
        <v>VERIFICADOR</v>
      </c>
      <c r="F2190" t="str">
        <v>VERIFICADOR</v>
      </c>
      <c r="G2190" t="str">
        <v>NEWLAND</v>
      </c>
      <c r="H2190"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 se presenta novedad con los (3) tres verificadores de precio: el del pasillo de papel higienico; carnes frias y licores. Los cuales no leen el codigo de barras de los productos.</v>
      </c>
      <c r="I2190" t="str" xml:space="preserve">
        <v xml:space="preserve">Se habla con Albert Rojas de American Scan y se expone caso de verificador._x000d_
Me informa que con nuevo manual de restauración y configuración de verificador es posible solucionar la novedad._x000d_
Se anexan archivos para su procedimiento._x000d_
Equipo a impactar:_x000d_
VERIFICADOR DE PRECIOS NEWLAND NQ1000 | Nº SERIE: NQ2C8H000124_x000d_
M183 PREZUNIC SAN GIL</v>
      </c>
      <c r="J2190" t="str">
        <v xml:space="preserve">Se realiza verificación y configuración de verificador; pero el verificador no le funciona el lector de codigo de barras; se queda siempre apagado; se realiza reset de fabrica y sigue igual; se realiza llamada al señor Albert Rojas de American Scan proveedor del dispositivo; con quien se realizan pruebas y configuraciones al equipo para intentar solventar el fallo; pero se determina junto con el que el fallo es físico; y por tal motivo se debe enviar a laboratorio para que lo revisen. Se realiza acta de traslado y embalaje del verificador; el cual queda en la oficina de Credibanco; listo para ser enviado </v>
      </c>
      <c r="K2190">
        <v>45008</v>
      </c>
      <c r="L2190">
        <v>45009</v>
      </c>
      <c r="M2190" t="str">
        <f>TEXT(L2190,"DDDDDDD")</f>
        <v>viernes</v>
      </c>
      <c r="N2190" t="str">
        <v>M183 METRO SAN GIL</v>
      </c>
      <c r="O2190" t="str">
        <v>SAN GIL</v>
      </c>
      <c r="P2190" t="str">
        <f>IF(ISBLANK(O2190),"0",(VLOOKUP(O2190,REGION,2,FALSE)))</f>
        <v>ORIENTE</v>
      </c>
      <c r="Q2190" t="str">
        <v>GERMAN ARCINIEGAS CARREÑO</v>
      </c>
      <c r="R2190">
        <f>IF(ISBLANK(Q2190),"0", VLOOKUP(Q2190,PERSONAL,2,FALSE))</f>
        <v>1098743407</v>
      </c>
      <c r="S2190" t="str">
        <v>DIRECTO</v>
      </c>
      <c r="T2190">
        <v>0.375</v>
      </c>
      <c r="U2190">
        <v>0.4583333333333333</v>
      </c>
      <c r="V2190">
        <f>IF(ISBLANK(T2190 ),"0",U2190-T2190)</f>
        <v>0.08333333333333331</v>
      </c>
      <c r="W2190">
        <v>1</v>
      </c>
      <c r="X2190">
        <f>NETWORKDAYS(K2190,L2189)</f>
        <v>1</v>
      </c>
      <c r="Y2190" t="str">
        <f>IF(X2190&lt;=2,"CUMPLE","NO CUMPLE")</f>
        <v>CUMPLE</v>
      </c>
    </row>
    <row r="2191" xml:space="preserve">
      <c r="A2191">
        <v>13171980</v>
      </c>
      <c r="B2191" t="str">
        <v>REQUEST</v>
      </c>
      <c r="C2191" t="str">
        <v>CERRADO</v>
      </c>
      <c r="D2191" t="str">
        <v>SISTEMAS</v>
      </c>
      <c r="E2191" t="str">
        <v>EQUIPAMIENTO</v>
      </c>
      <c r="F2191" t="str">
        <v>EQUIPAMIENTO</v>
      </c>
      <c r="G2191" t="str">
        <v>EQUIPAMIENTO</v>
      </c>
      <c r="H2191"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ADM CENTRAL_x000d_
Servicio: Tiendas &amp; Centros de Distribucion_x000d_
Telefono: 3046553535_x000d_
Anexo: 2885800_x000d_
Descripcion: Buena tarde se solicita el alistamiento para despacho al CRC del desktop con serial MJ0FNMY7 y el monitor con serial VNA69XY2 del area de sistemas_x000d_
Indicar la ubicacion del computador en la tienda o sede: sistemas</v>
      </c>
      <c r="I2191" t="str">
        <v>Jefe su autorizacion para alsitamiento d eequipo de sistemas pata envio al crc Gracias</v>
      </c>
      <c r="J2191" t="str">
        <v>La unidad a retirar es el equipo de sistemas. Se desmonta el equipo de sistemas y en bodega se busca una caja para colocar el equipo y dejarlo listo para su retiro del sitio. Mientras se espera la documentación asignada para recolectar firmas del director y seguridad; se realiza una configuracion de la impresora en el equipo local del  nuevo jefe de Recursos Humanos Cristian. Terminada la labor con firmas se envia el documento en pdf al correo de soporte Harold Gonzalez</v>
      </c>
      <c r="K2191">
        <v>45008</v>
      </c>
      <c r="L2191">
        <v>45009</v>
      </c>
      <c r="M2191" t="str">
        <f>TEXT(L2191,"DDDDDDD")</f>
        <v>viernes</v>
      </c>
      <c r="N2191" t="str">
        <v>J036 JUMBO POPAYAN CAMPANARIO</v>
      </c>
      <c r="O2191" t="str">
        <v>POPAYAN</v>
      </c>
      <c r="P2191" t="str">
        <f>IF(ISBLANK(O2191),"0",(VLOOKUP(O2191,REGION,2,FALSE)))</f>
        <v>OCCIDENTE</v>
      </c>
      <c r="Q2191" t="str">
        <v>DANIEL FERNANDO PAREDES ARTEAGA</v>
      </c>
      <c r="R2191">
        <f>IF(ISBLANK(Q2191),"0", VLOOKUP(Q2191,PERSONAL,2,FALSE))</f>
        <v>10301691</v>
      </c>
      <c r="S2191" t="str">
        <v>DIRECTO</v>
      </c>
      <c r="T2191">
        <v>0.3402777777777778</v>
      </c>
      <c r="U2191">
        <v>0.4166666666666667</v>
      </c>
      <c r="V2191">
        <f>IF(ISBLANK(T2191 ),"0",U2191-T2191)</f>
        <v>0.0763888888888889</v>
      </c>
      <c r="W2191">
        <v>1</v>
      </c>
      <c r="X2191">
        <f>NETWORKDAYS(K2191,L2190)</f>
        <v>2</v>
      </c>
      <c r="Y2191" t="str">
        <f>IF(X2191&lt;=2,"CUMPLE","NO CUMPLE")</f>
        <v>CUMPLE</v>
      </c>
    </row>
    <row r="2192" xml:space="preserve">
      <c r="A2192">
        <v>13175931</v>
      </c>
      <c r="B2192" t="str">
        <v>INCIDENT</v>
      </c>
      <c r="C2192" t="str">
        <v>CERRADO</v>
      </c>
      <c r="D2192" t="str">
        <v>ANTENAS</v>
      </c>
      <c r="E2192" t="str">
        <v>AP</v>
      </c>
      <c r="F2192" t="str">
        <v>AP</v>
      </c>
      <c r="G2192" t="str">
        <v>AP</v>
      </c>
      <c r="H2192" t="str" xml:space="preserve">
        <v xml:space="preserve">Esperando validar energía en local._x000d_
_x000d_
Equipos afectados:_x000d_
APs:_x000d_
COFACMT074AP147 10.132.70.147</v>
      </c>
      <c r="I2192" t="str">
        <v>Vaidacion de AP areo de antena 1; validar con Mantenimiento como bajar el equipo; llevarlo a la oficina de sistemas; llamar a N2 y pedir que lo vuelva a configurar</v>
      </c>
      <c r="J2192" t="str">
        <v>Se realiza validación del AP aereo de antena 1; se evidencia que el ap está alarmado alumbrando de manera intermitente en color rojo; se hace reinicio del AP para verificar si sube correctamente; se evidencia que la falla persiste por lo que se procede al bajar el ap con el personal de mantenimiento y es llevado a la oficina de sistemas. Nos comunicamos con el area de Redes N2 para configurar el ap nuevamente despues de varias pruebas redes no se puede conectar al ap para configurarlos por lo que se diagnostica que el ap esta dañado y se tiene que solicitar uno nuevo ademas se hace prueba del cable de consola conectandolo en otro switch al portatil y hace conexión exitosamente descartando que la falla sea por el cable de consola; también se hace formateo del AP manualmente y tratar de configurar pero resulta fallido ya que después de este proceso seguimos sin tener acceso al ap para poderlo configurar; se cambia el ap por uno que había en la oficina de sistemas y se deja instalado en el aereo de la antena 1 funcionando correctamente y el dañado se deja encima del rack de la oficina de sistemas. Serial FGL1815W9D7</v>
      </c>
      <c r="K2192">
        <v>45008</v>
      </c>
      <c r="L2192">
        <v>45009</v>
      </c>
      <c r="M2192" t="str">
        <f>TEXT(L2192,"DDDDDDD")</f>
        <v>viernes</v>
      </c>
      <c r="N2192" t="str">
        <v>M074 METRO FACATATIVA</v>
      </c>
      <c r="O2192" t="str">
        <v>FACATATIVA</v>
      </c>
      <c r="P2192" t="str">
        <f>IF(ISBLANK(O2192),"0",(VLOOKUP(O2192,REGION,2,FALSE)))</f>
        <v>BOGOTA</v>
      </c>
      <c r="Q2192" t="str">
        <v>JOHAN SEBASTIAN CARDOZO SANCHEZ</v>
      </c>
      <c r="R2192">
        <f>IF(ISBLANK(Q2192),"0", VLOOKUP(Q2192,PERSONAL,2,FALSE))</f>
        <v>1023945681</v>
      </c>
      <c r="S2192" t="str">
        <v>DIRECTO</v>
      </c>
      <c r="T2192">
        <v>0.3958333333333333</v>
      </c>
      <c r="U2192">
        <v>0.5416666666666666</v>
      </c>
      <c r="V2192">
        <f>IF(ISBLANK(T2192 ),"0",U2192-T2192)</f>
        <v>0.14583333333333331</v>
      </c>
      <c r="W2192">
        <v>2</v>
      </c>
      <c r="X2192">
        <f>NETWORKDAYS(K2192,L2191)</f>
        <v>2</v>
      </c>
      <c r="Y2192" t="str">
        <f>IF(X2192&lt;=2,"CUMPLE","NO CUMPLE")</f>
        <v>CUMPLE</v>
      </c>
    </row>
    <row r="2193" xml:space="preserve">
      <c r="A2193">
        <v>13170551</v>
      </c>
      <c r="B2193" t="str">
        <v>REQUEST</v>
      </c>
      <c r="C2193" t="str">
        <v>CERRADO</v>
      </c>
      <c r="D2193" t="str">
        <v>RECIBO</v>
      </c>
      <c r="E2193" t="str">
        <v>PDA</v>
      </c>
      <c r="F2193" t="str">
        <v>PDA</v>
      </c>
      <c r="G2193" t="str">
        <v>HONEYWELL</v>
      </c>
      <c r="H2193" t="str" xml:space="preserve">
        <v xml:space="preserve">Datos usuario_x000d_
Nombre: Karem Stephany Bernal Perdomo_x000d_
Correo: KaremStephany.BernalPerdomo@cencosud.com.co_x000d_
Usuario AD: KABernalP_x000d_
Pais: Colombia_x000d_
Ubicacion: J047 JUMBO GIRARDOT_x000d_
Zona: Colombia Occidente_x000d_
Unidad de Negocio: JUMBO_x000d_
Servicio: Tiendas &amp; Centros de Distribucion_x000d_
Telefono: 3197790162_x000d_
Anexo: null_x000d_
Descripcion: PDA PRESENTA FALLA A EL CARGAR PERMANECE EN 1% Y NO AVANZA._x000d_
Seccion de la tienda en donde se ubica la PDT o usuario: RECIBO_x000d_
</v>
      </c>
      <c r="I2193" t="str" xml:space="preserve">
        <v xml:space="preserve">Solicitó de su ayuda para revisar pda área recibo esta totalmente desconfigurada por favor configurar nuevamente y asegurar perfil con la normativa que corresponde en el manual esta el paso a paso_x000d_
Tienda: Girardot J047_x000d_
Equipo: PDA_x000d_
Marca: HONEYWELL_x000d_
Modelo: EDA51_x000d_
Seriales: 20073B055E-_x000d_
Contacto en tienda: Karem Stephany Bernal Perdomo 3197790162</v>
      </c>
      <c r="J2193" t="str">
        <v>Se realiza revisión de la PDA Honeywell y se verifica que no ingresa al sistema operativo se queda en el logo de inicio. Se prosigue a realizar formateo e instalación del firmware .32 configurando paso a paso sus aplicativos con los codigos QR del manual V2.0. Se configura la red wlan12 se pone a pruebas y se deja en pantalla de bloqueo unicamente para que usen los aplicativos necesarios del área. Se pone a pruebas generales y se entrega funcional</v>
      </c>
      <c r="K2193">
        <v>45009</v>
      </c>
      <c r="L2193">
        <v>45009</v>
      </c>
      <c r="M2193" t="str">
        <f>TEXT(L2193,"DDDDDDD")</f>
        <v>viernes</v>
      </c>
      <c r="N2193" t="str">
        <v>J047 JUMBO GIRARDOT</v>
      </c>
      <c r="O2193" t="str">
        <v>GIRARDOT</v>
      </c>
      <c r="P2193" t="str">
        <f>IF(ISBLANK(O2193),"0",(VLOOKUP(O2193,REGION,2,FALSE)))</f>
        <v>OCCIDENTE</v>
      </c>
      <c r="Q2193" t="str">
        <v>RAFAEL ARDILA PUENTES</v>
      </c>
      <c r="R2193">
        <f>IF(ISBLANK(Q2193),"0", VLOOKUP(Q2193,PERSONAL,2,FALSE))</f>
        <v>1018419858</v>
      </c>
      <c r="S2193" t="str">
        <v>ALIADO</v>
      </c>
      <c r="T2193">
        <v>0.5416666666666666</v>
      </c>
      <c r="U2193">
        <v>0.625</v>
      </c>
      <c r="V2193">
        <f>IF(ISBLANK(T2193 ),"0",U2193-T2193)</f>
        <v>0.08333333333333337</v>
      </c>
      <c r="W2193">
        <v>1</v>
      </c>
      <c r="X2193">
        <f>NETWORKDAYS(K2193,L2192)</f>
        <v>1</v>
      </c>
      <c r="Y2193" t="str">
        <f>IF(X2193&lt;=2,"CUMPLE","NO CUMPLE")</f>
        <v>CUMPLE</v>
      </c>
    </row>
    <row r="2194" xml:space="preserve">
      <c r="A2194">
        <v>13173453</v>
      </c>
      <c r="B2194" t="str">
        <v>REQUEST</v>
      </c>
      <c r="C2194" t="str">
        <v>CERRADO</v>
      </c>
      <c r="D2194" t="str">
        <v>ELECTRO</v>
      </c>
      <c r="E2194" t="str">
        <v>CPU</v>
      </c>
      <c r="F2194" t="str">
        <v>CPU</v>
      </c>
      <c r="G2194" t="str">
        <v>LENOVO</v>
      </c>
      <c r="H2194" t="str" xml:space="preserve">
        <v xml:space="preserve">Datos usuario_x000d_
Nombre: Diego Armando Trujillo Garzon_x000d_
Correo: diegoarmando.trujillogarzon@cencosud.com.co_x000d_
Usuario AD: DITrujill_x000d_
Pais: Colombia_x000d_
Ubicacion: J047 JUMBO GIRARDOT_x000d_
Zona: Colombia Occidente_x000d_
Unidad de Negocio: JUMBO_x000d_
Servicio: null_x000d_
Telefono: 3023089414_x000d_
Anexo: null_x000d_
Descripcion:_x000d_
Creacion de ticket rapido_x000d_
_x000d_
Marca: LENOVO_x000d_
_x000d_
Modelo: M75Q_x000d_
_x000d_
Serie: MJ0FNPQ6</v>
      </c>
      <c r="I2194" t="str" xml:space="preserve">
        <v xml:space="preserve">Solicito de su ayuda para revisar pc de electro está fuera de dominio no permite conexión por remoto y tampoco permite el ingreso de los usuarios ; por favor realizar auditoria con herramienta cencojoin ; y subir al dominio_x000d_
Mil gracias_x000d_
</v>
      </c>
      <c r="J2194" t="str">
        <v>Se realiza verificación del PC de Electro y se evidencia que tiene problemas con la imagen; se procede a revisar cableado HDMI y de poder y se soluciona la falla; se ingresa a la bios para revisión general de los parametros; se reinicia y se ingresa por administrador para verificar que el equipo esté en el dominio y sus aplicativos funcionando correctamente. Se entrega funcional</v>
      </c>
      <c r="K2194">
        <v>45009</v>
      </c>
      <c r="L2194">
        <v>45009</v>
      </c>
      <c r="M2194" t="str">
        <f>TEXT(L2194,"DDDDDDD")</f>
        <v>viernes</v>
      </c>
      <c r="N2194" t="str">
        <v>J047 JUMBO GIRARDOT</v>
      </c>
      <c r="O2194" t="str">
        <v>GIRARDOT</v>
      </c>
      <c r="P2194" t="str">
        <f>IF(ISBLANK(O2194),"0",(VLOOKUP(O2194,REGION,2,FALSE)))</f>
        <v>OCCIDENTE</v>
      </c>
      <c r="Q2194" t="str">
        <v>RAFAEL ARDILA PUENTES</v>
      </c>
      <c r="R2194">
        <f>IF(ISBLANK(Q2194),"0", VLOOKUP(Q2194,PERSONAL,2,FALSE))</f>
        <v>1018419858</v>
      </c>
      <c r="S2194" t="str">
        <v>ALIADO</v>
      </c>
      <c r="T2194">
        <v>0.4166666666666667</v>
      </c>
      <c r="U2194">
        <v>0.4583333333333333</v>
      </c>
      <c r="V2194">
        <f>IF(ISBLANK(T2194 ),"0",U2194-T2194)</f>
        <v>0.04166666666666663</v>
      </c>
      <c r="W2194">
        <v>1</v>
      </c>
      <c r="X2194">
        <f>NETWORKDAYS(K2194,L2193)</f>
        <v>1</v>
      </c>
      <c r="Y2194" t="str">
        <f>IF(X2194&lt;=2,"CUMPLE","NO CUMPLE")</f>
        <v>CUMPLE</v>
      </c>
    </row>
    <row r="2195" xml:space="preserve">
      <c r="A2195">
        <v>13176358</v>
      </c>
      <c r="B2195" t="str">
        <v>REQUEST</v>
      </c>
      <c r="C2195" t="str">
        <v>CERRADO</v>
      </c>
      <c r="D2195" t="str">
        <v>LINEAL DE CAJAS</v>
      </c>
      <c r="E2195" t="str">
        <v>POS</v>
      </c>
      <c r="F2195" t="str">
        <v>POS</v>
      </c>
      <c r="G2195" t="str">
        <v>WINCOR</v>
      </c>
      <c r="H2195"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 dia_x000d_
Por favor me colaboran para verificar pos 2 de la tienda 47 por que se esta reseteado automaticamente_x000d_
Numero de caja pos: 2</v>
      </c>
      <c r="I2195" t="str" xml:space="preserve">
        <v xml:space="preserve">Solicitó de su ayuda para revisar la pos 2 presenta reinicio frecuente y no es posible que el sistema operativo funcione; por favor validar la falla si es necesario formatear la pos si la novedad continua realizar diagnostico_x000d_
Tienda: Girardot J047_x000d_
Equipo: POS_x000d_
Marca: WINCOR_x000d_
Modelo: BETTLE M_x000d_
Seriales: confirmar en sitio_x000d_
Contacto en tienda: Elena Rivera 3016000752</v>
      </c>
      <c r="J2195" t="str">
        <v>Se realiza verificación de la cpu pos mencionada; se realiza configuración de bios e instalación mediante USB de booteo. La cpu pos responde correctamente pero después de cierto tiempo la pos se reinicia y muestra error de boot y queda fuera de línea. Se verifica su estado electrónico; se descarta fuente de voltaje y se descarta disco duro. Se evidencia que la board se encuentra en mal estado físico y electrónico. Se recomienda cambiar board o solicitar una pos completa para solucionar falla</v>
      </c>
      <c r="K2195">
        <v>45009</v>
      </c>
      <c r="L2195">
        <v>45009</v>
      </c>
      <c r="M2195" t="str">
        <f>TEXT(L2195,"DDDDDDD")</f>
        <v>viernes</v>
      </c>
      <c r="N2195" t="str">
        <v>J047 JUMBO GIRARDOT</v>
      </c>
      <c r="O2195" t="str">
        <v>GIRARDOT</v>
      </c>
      <c r="P2195" t="str">
        <f>IF(ISBLANK(O2195),"0",(VLOOKUP(O2195,REGION,2,FALSE)))</f>
        <v>OCCIDENTE</v>
      </c>
      <c r="Q2195" t="str">
        <v>RAFAEL ARDILA PUENTES</v>
      </c>
      <c r="R2195">
        <f>IF(ISBLANK(Q2195),"0", VLOOKUP(Q2195,PERSONAL,2,FALSE))</f>
        <v>1018419858</v>
      </c>
      <c r="S2195" t="str">
        <v>ALIADO</v>
      </c>
      <c r="T2195">
        <v>0.4583333333333333</v>
      </c>
      <c r="U2195">
        <v>0.5416666666666666</v>
      </c>
      <c r="V2195">
        <f>IF(ISBLANK(T2195 ),"0",U2195-T2195)</f>
        <v>0.08333333333333331</v>
      </c>
      <c r="W2195">
        <v>1</v>
      </c>
      <c r="X2195">
        <f>NETWORKDAYS(K2195,L2194)</f>
        <v>1</v>
      </c>
      <c r="Y2195" t="str">
        <f>IF(X2195&lt;=2,"CUMPLE","NO CUMPLE")</f>
        <v>CUMPLE</v>
      </c>
    </row>
    <row r="2196" xml:space="preserve">
      <c r="A2196">
        <v>13178535</v>
      </c>
      <c r="B2196" t="str">
        <v>REQUEST</v>
      </c>
      <c r="C2196" t="str">
        <v>CERRADO</v>
      </c>
      <c r="D2196" t="str">
        <v>ELECTRO</v>
      </c>
      <c r="E2196" t="str">
        <v>EQUIPAMIENTO</v>
      </c>
      <c r="F2196" t="str">
        <v>EQUIPAMIENTO</v>
      </c>
      <c r="G2196" t="str">
        <v>EQUIPAMIENTO</v>
      </c>
      <c r="H2196"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ADM CENTRAL_x000d_
Servicio: Administracion Central_x000d_
Telefono: 3176563553_x000d_
Anexo: 3174373287_x000d_
Descripcion: Buenos Dias_x000d_
_x000d_
Se crea Ticket para devolver la POS electro de la tienda Metro Facatativa al CRC por autorizacion de Eduardo Gomez_x000d_
Indicar la ubicacion del computador en la tienda o sede: Electro_x000d_
</v>
      </c>
      <c r="I2196" t="str">
        <v>Se crea ticket para devolver la POS de electro con todos sus perifericos; indicarme los seriales de los activos para generar el acta de traslado</v>
      </c>
      <c r="J2196" t="str">
        <v>Se procede a reaizar el retiro de la pos del área de electro con sus siguientes componentes: Pos; teclado Pos; visor cajero; visor cliente; cajon monedero; scanner de mano; cables. Se realiza correctamente el retiro de la pos y se lleva a la oficina de sistemas donde es debidamente empacada con todos sus componentes; se legaliza el retiro y el envío para el CRC con seguridad; el encargado de la tienda; y Diego Cortes de sistemas de Cencosud; la caja queda en la entrada de la oficina de sistemas</v>
      </c>
      <c r="K2196">
        <v>45009</v>
      </c>
      <c r="L2196">
        <v>45009</v>
      </c>
      <c r="M2196" t="str">
        <f>TEXT(L2196,"DDDDDDD")</f>
        <v>viernes</v>
      </c>
      <c r="N2196" t="str">
        <v>M074 METRO FACATATIVA</v>
      </c>
      <c r="O2196" t="str">
        <v>FACATATIVA</v>
      </c>
      <c r="P2196" t="str">
        <f>IF(ISBLANK(O2196),"0",(VLOOKUP(O2196,REGION,2,FALSE)))</f>
        <v>BOGOTA</v>
      </c>
      <c r="Q2196" t="str">
        <v>JOHAN SEBASTIAN CARDOZO SANCHEZ</v>
      </c>
      <c r="R2196">
        <f>IF(ISBLANK(Q2196),"0", VLOOKUP(Q2196,PERSONAL,2,FALSE))</f>
        <v>1023945681</v>
      </c>
      <c r="S2196" t="str">
        <v>DIRECTO</v>
      </c>
      <c r="T2196">
        <v>0.5833333333333334</v>
      </c>
      <c r="U2196">
        <v>0.6458333333333334</v>
      </c>
      <c r="V2196">
        <f>IF(ISBLANK(T2196 ),"0",U2196-T2196)</f>
        <v>0.0625</v>
      </c>
      <c r="W2196">
        <v>1</v>
      </c>
      <c r="X2196">
        <f>NETWORKDAYS(K2196,L2195)</f>
        <v>1</v>
      </c>
      <c r="Y2196" t="str">
        <f>IF(X2196&lt;=2,"CUMPLE","NO CUMPLE")</f>
        <v>CUMPLE</v>
      </c>
    </row>
    <row r="2197" xml:space="preserve">
      <c r="A2197">
        <v>13173399</v>
      </c>
      <c r="B2197" t="str">
        <v>REQUEST</v>
      </c>
      <c r="C2197" t="str">
        <v>CERRADO</v>
      </c>
      <c r="D2197" t="str">
        <v>CCTV</v>
      </c>
      <c r="E2197" t="str">
        <v>CPU</v>
      </c>
      <c r="F2197" t="str">
        <v>CPU</v>
      </c>
      <c r="G2197" t="str">
        <v>LENOVO</v>
      </c>
      <c r="H2197" t="str" xml:space="preserve">
        <v xml:space="preserve">Datos usuario_x000d_
Nombre: Armando Ceron Ospina_x000d_
Correo: Armando.Ceron@cencosud.com.co_x000d_
Usuario AD: ACeronO_x000d_
Pais: Colombia_x000d_
Ubicacion: J047 JUMBO GIRARDOT_x000d_
Zona: Colombia Occidente_x000d_
Unidad de Negocio: JUMBO_x000d_
Servicio: Tiendas &amp; Centros de Distribucion_x000d_
Telefono: 8872700_x000d_
Anexo: 7470405_x000d_
Descripcion: Buen dia._x000d_
_x000d_
solicito de su colaboracion ya que en mi usuario de Windows no me deja acceder a ninguna pagina de internet ni abrir aplicaciones como Outlook. al abrir un link dice que la navegacion fue bloqueada._x000d_
</v>
      </c>
      <c r="I2197" t="str" xml:space="preserve">
        <v xml:space="preserve">Solicito de su ayuda para formatear pc de control perdidas presenta alta actividad de riesgo; después del formateo configurar e instalar impresora en cada usuario y validar que todas las aplicaciones queden funcionando correctamente por favor asegurar la información de todos los usuarios y volver a realizar la copia_x000d_
Tienda: J047 GIRARDOT_x000d_
Equipo: DESKTOP|PC_x000d_
Marca: LENOVO_x000d_
Modelo: M75Q_x000d_
Serial: MJ0FNPBL_x000d_
Hostname: J047900WS103_x000d_
Contacto en tienda: Armando Ceron Ospina 311 878113</v>
      </c>
      <c r="J2197" t="str">
        <v>Se realiza revisión del área de Seguridad; se encuentra totalmente sin funcionamiento de sus aplicativos y navegadores; se prosigue a formatear e instalar su sistema operativo con todos sus aplicativos; se restaura nuevamente la información de cada usuario; se realizan configuraciones generales y se deja en pruebas con el coordinador de seguridad; se entrega a satisfacción del usuario</v>
      </c>
      <c r="K2197">
        <v>45009</v>
      </c>
      <c r="L2197">
        <v>45010</v>
      </c>
      <c r="M2197" t="str">
        <f>TEXT(L2197,"DDDDDDD")</f>
        <v>sábado</v>
      </c>
      <c r="N2197" t="str">
        <v>J047 JUMBO GIRARDOT</v>
      </c>
      <c r="O2197" t="str">
        <v>GIRARDOT</v>
      </c>
      <c r="P2197" t="str">
        <f>IF(ISBLANK(O2197),"0",(VLOOKUP(O2197,REGION,2,FALSE)))</f>
        <v>OCCIDENTE</v>
      </c>
      <c r="Q2197" t="str">
        <v>RAFAEL ARDILA PUENTES</v>
      </c>
      <c r="R2197">
        <f>IF(ISBLANK(Q2197),"0", VLOOKUP(Q2197,PERSONAL,2,FALSE))</f>
        <v>1018419858</v>
      </c>
      <c r="S2197" t="str">
        <v>ALIADO</v>
      </c>
      <c r="T2197">
        <v>0.4583333333333333</v>
      </c>
      <c r="U2197">
        <v>0.5833333333333334</v>
      </c>
      <c r="V2197">
        <f>IF(ISBLANK(T2197 ),"0",U2197-T2197)</f>
        <v>0.12500000000000006</v>
      </c>
      <c r="W2197">
        <v>2</v>
      </c>
      <c r="X2197">
        <f>NETWORKDAYS(K2197,L2196)</f>
        <v>1</v>
      </c>
      <c r="Y2197" t="str">
        <f>IF(X2197&lt;=2,"CUMPLE","NO CUMPLE")</f>
        <v>CUMPLE</v>
      </c>
    </row>
    <row r="2198" xml:space="preserve">
      <c r="A2198">
        <v>13179417</v>
      </c>
      <c r="B2198" t="str">
        <v>DEDICADO</v>
      </c>
      <c r="C2198" t="str">
        <v>CERRADO</v>
      </c>
      <c r="D2198" t="str">
        <v>TIENDA</v>
      </c>
      <c r="E2198" t="str">
        <v>DEDICADO</v>
      </c>
      <c r="F2198" t="str">
        <v>DEDICADO</v>
      </c>
      <c r="G2198" t="str">
        <v>DEDICADO</v>
      </c>
      <c r="H2198" t="str" xml:space="preserve">
        <v xml:space="preserve">Datos usuario_x000d_
Nombre: Juan Fernando Castro Rodriguez_x000d_
Correo: fernando.castrorodriguez@cencosud.com.co_x000d_
Usuario AD: jfcrodri_x000d_
Pais: Colombia_x000d_
Ubicacion: J017 JUMBO 20 DE JULIO_x000d_
Zona: Colombia Bogota_x000d_
Unidad de Negocio: ADM CENTRAL_x000d_
Servicio: Administracion Central_x000d_
Telefono: 3176563553_x000d_
Anexo: null_x000d_
Descripcion: Buenas Tardes;_x000d_
_x000d_
solico el servicio de Isit para cobrar a 2;5 tickets para atencion de casos de atencion en tienda 20 de julio el dia 27 de 2023 en el horario de 8 am a 6:30 pm;_x000d_
favor facilitar a recurso que lleve portatil para atencion_x000d_
AREA EN DONDE SE UBICA EL EQUIPO : tienda_x000d_
</v>
      </c>
      <c r="I2198" t="str" xml:space="preserve">
        <v xml:space="preserve">Transfer Assignee from '' to 'Espinosa Rodriguez; Jamir Leandro '_x000d_
Transfer Group from 'Soporte_Onsite_BOGOTA' to 'Soporte_Onsite_REG_Remoto_SM Colombia'</v>
      </c>
      <c r="J2198" t="str">
        <v>Se realiza visita a tienda con técnico como recurso dedicado. Se realizan actividades indicadas por Soporte Cencosud</v>
      </c>
      <c r="K2198">
        <v>45009</v>
      </c>
      <c r="L2198">
        <v>45012</v>
      </c>
      <c r="M2198" t="str">
        <f>TEXT(L2198,"DDDDDDD")</f>
        <v>lunes</v>
      </c>
      <c r="N2198" t="str">
        <v>J017 JUMBO 20 DE JULIO</v>
      </c>
      <c r="O2198" t="str">
        <v>BOGOTA</v>
      </c>
      <c r="P2198" t="str">
        <f>IF(ISBLANK(O2198),"0",(VLOOKUP(O2198,REGION,2,FALSE)))</f>
        <v>BOGOTA</v>
      </c>
      <c r="Q2198" t="str">
        <v>JOHAN SEBASTIAN CARDOZO SANCHEZ</v>
      </c>
      <c r="R2198">
        <f>IF(ISBLANK(Q2198),"0", VLOOKUP(Q2198,PERSONAL,2,FALSE))</f>
        <v>1023945681</v>
      </c>
      <c r="S2198" t="str">
        <v>DIRECTO</v>
      </c>
      <c r="T2198">
        <v>0.3333333333333333</v>
      </c>
      <c r="U2198">
        <v>0.75</v>
      </c>
      <c r="V2198">
        <f>IF(ISBLANK(T2198 ),"0",U2198-T2198)</f>
        <v>0.4166666666666667</v>
      </c>
      <c r="W2198" t="str">
        <v>2;5</v>
      </c>
      <c r="X2198">
        <f>NETWORKDAYS(K2198,L2197)</f>
        <v>1</v>
      </c>
      <c r="Y2198" t="str">
        <f>IF(X2198&lt;=2,"CUMPLE","NO CUMPLE")</f>
        <v>CUMPLE</v>
      </c>
    </row>
    <row r="2199" xml:space="preserve">
      <c r="A2199">
        <v>13178584</v>
      </c>
      <c r="B2199" t="str">
        <v>REQUEST</v>
      </c>
      <c r="C2199" t="str">
        <v>CERRADO</v>
      </c>
      <c r="D2199" t="str">
        <v>SISTEMAS</v>
      </c>
      <c r="E2199" t="str">
        <v>EQUIPAMIENTO</v>
      </c>
      <c r="F2199" t="str">
        <v>EQUIPAMIENTO</v>
      </c>
      <c r="G2199" t="str">
        <v>EQUIPAMIENTO</v>
      </c>
      <c r="H2199" t="str" xml:space="preserve">
        <v xml:space="preserve">Se solicita envio PC sistemas a CRH; ticket operativo._x000d_
DESKTOP|PC LENOVO M75Q | Nº SERIE: MJ0FNPM9_x000d_
MONITOR|PLANO LENOVO T2054P | Nº SERIE: VNA6KKKP</v>
      </c>
      <c r="I2199" t="str" xml:space="preserve">
        <v xml:space="preserve">Se solicita envio PC sistemas a CRH; ticket operativo._x000d_
DESKTOP|PC LENOVO M75Q | Nº SERIE: MJ0FNPM9_x000d_
MONITOR|PLANO LENOVO T2054P | Nº SERIE: VNA6KKKP_x000d_
Area sistemas</v>
      </c>
      <c r="J2199" t="str">
        <v>Se realiza desmonte de equipo de sistemas; se borra información; se firman actas; se realiza embalaje del equipo y se deja en oficina de sistemas para que lo retiren</v>
      </c>
      <c r="K2199">
        <v>45009</v>
      </c>
      <c r="L2199">
        <v>45013</v>
      </c>
      <c r="M2199" t="str">
        <f>TEXT(L2199,"DDDDDDD")</f>
        <v>martes</v>
      </c>
      <c r="N2199" t="str">
        <v>J126 JUMBO SAN SILVESTRE</v>
      </c>
      <c r="O2199" t="str">
        <v>BARRANCABERMEJA</v>
      </c>
      <c r="P2199" t="str">
        <f>IF(ISBLANK(O2199),"0",(VLOOKUP(O2199,REGION,2,FALSE)))</f>
        <v>ORIENTE</v>
      </c>
      <c r="Q2199" t="str">
        <v>GERMAN ARCINIEGAS CARREÑO</v>
      </c>
      <c r="R2199">
        <f>IF(ISBLANK(Q2199),"0", VLOOKUP(Q2199,PERSONAL,2,FALSE))</f>
        <v>1098743407</v>
      </c>
      <c r="S2199" t="str">
        <v>DIRECTO</v>
      </c>
      <c r="T2199">
        <v>0.3333333333333333</v>
      </c>
      <c r="U2199">
        <v>0.375</v>
      </c>
      <c r="V2199">
        <f>IF(ISBLANK(T2199 ),"0",U2199-T2199)</f>
        <v>0.041666666666666685</v>
      </c>
      <c r="W2199">
        <v>1</v>
      </c>
      <c r="X2199">
        <f>NETWORKDAYS(K2199,L2198)</f>
        <v>2</v>
      </c>
      <c r="Y2199" t="str">
        <f>IF(X2199&lt;=2,"CUMPLE","NO CUMPLE")</f>
        <v>CUMPLE</v>
      </c>
    </row>
    <row r="2200" xml:space="preserve">
      <c r="A2200">
        <v>13179221</v>
      </c>
      <c r="B2200" t="str">
        <v>REQUEST</v>
      </c>
      <c r="C2200" t="str">
        <v>CERRADO</v>
      </c>
      <c r="D2200" t="str">
        <v>CARNES</v>
      </c>
      <c r="E2200" t="str">
        <v>BALANZA</v>
      </c>
      <c r="F2200" t="str">
        <v>MESA</v>
      </c>
      <c r="G2200" t="str">
        <v>METTLER</v>
      </c>
      <c r="H2200" t="str" xml:space="preserve">
        <v xml:space="preserve">Se solicita reemplazo activo; ticket por operatividad._x000d_
Activo a impactar_x000d_
BALANZA|MESA METTLER TOLEDO BPLUS | Nº SERIE: B924787158_x000d_
Activo a instalar._x000d_
BALANZA|MESA METTLER TOLEDO BPLUS serial C209619370</v>
      </c>
      <c r="I2200" t="str" xml:space="preserve">
        <v xml:space="preserve">Se solicita reemplazo activo; ticket por operatividad._x000d_
Activo a impactar_x000d_
BALANZA|MESA METTLER TOLEDO BPLUS | Nº SERIE: B924787158_x000d_
Activo a instalar._x000d_
BALANZA|MESA METTLER TOLEDO BPLUS serial C209619370_x000d_
Area Laboratorio Carnes</v>
      </c>
      <c r="J2200" t="str" xml:space="preserve">
        <v xml:space="preserve">Se realiza instalación de balanza para el área de carnes; se realiza configuracion de ip; y pruebas de funcionalidad de equipo; se entrega equipo funcional con pruebas a la señora Lina Paez_x000d_
Activo a impactar_x000d_
BALANZA|MESA METTLER TOLEDO BPLUS | Nº SERIE: B924787158_x000d_
Activo a instalar_x000d_
BALANZA|MESA METTLER TOLEDO BPLUS serial C209619370_x000d_
Se realiza firma de actas de entrega y retiro</v>
      </c>
      <c r="K2200">
        <v>45009</v>
      </c>
      <c r="L2200">
        <v>45013</v>
      </c>
      <c r="M2200" t="str">
        <f>TEXT(L2200,"DDDDDDD")</f>
        <v>martes</v>
      </c>
      <c r="N2200" t="str">
        <v>J126 JUMBO SAN SILVESTRE</v>
      </c>
      <c r="O2200" t="str">
        <v>BARRANCABERMEJA</v>
      </c>
      <c r="P2200" t="str">
        <f>IF(ISBLANK(O2200),"0",(VLOOKUP(O2200,REGION,2,FALSE)))</f>
        <v>ORIENTE</v>
      </c>
      <c r="Q2200" t="str">
        <v>GERMAN ARCINIEGAS CARREÑO</v>
      </c>
      <c r="R2200">
        <f>IF(ISBLANK(Q2200),"0", VLOOKUP(Q2200,PERSONAL,2,FALSE))</f>
        <v>1098743407</v>
      </c>
      <c r="S2200" t="str">
        <v>DIRECTO</v>
      </c>
      <c r="T2200">
        <v>0.375</v>
      </c>
      <c r="U2200">
        <v>0.4791666666666667</v>
      </c>
      <c r="V2200">
        <f>IF(ISBLANK(T2200 ),"0",U2200-T2200)</f>
        <v>0.10416666666666669</v>
      </c>
      <c r="W2200">
        <v>1</v>
      </c>
      <c r="X2200">
        <f>NETWORKDAYS(K2200,L2199)</f>
        <v>3</v>
      </c>
      <c r="Y2200" t="str">
        <f>IF(X2200&lt;=2,"CUMPLE","NO CUMPLE")</f>
        <v>NO CUMPLE</v>
      </c>
    </row>
    <row r="2201" xml:space="preserve">
      <c r="A2201">
        <v>13178604</v>
      </c>
      <c r="B2201" t="str">
        <v>REQUEST</v>
      </c>
      <c r="C2201" t="str">
        <v>CERRADO</v>
      </c>
      <c r="D2201" t="str">
        <v>TIENDA</v>
      </c>
      <c r="E2201" t="str">
        <v>IMPRESORA</v>
      </c>
      <c r="F2201" t="str">
        <v>PORTABLE</v>
      </c>
      <c r="G2201" t="str">
        <v>ZEBRA</v>
      </c>
      <c r="H2201"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impresora Zebra portable no enciende._x000d_
_x000d_
Datos activo:_x000d_
_x000d_
modelo: Qln420_x000d_
Serial No.: XXQVJ163500561_x000d_
Inventario: AD-135450</v>
      </c>
      <c r="I2201" t="str" xml:space="preserve">
        <v xml:space="preserve">Solicito de su ayuda para revisar impresa flejera portátil; usuario indica que no prende por favor validar adaptador de corriente; batería hacer diagnóstico para identificar la falla_x000d_
TIENDA:M038 NEIVA_x000d_
Equipo: FLEJERA|PORTATIL_x000d_
Maraca: ZEBRA_x000d_
modelo: QLN420_x000d_
Serial No.: XXQVJ163500561_x000d_
Inventario: DI-004889_x000d_
Contacto en tienda: Diego hurtado Trujillo 3229141443</v>
      </c>
      <c r="J2201" t="str" xml:space="preserve">
        <v xml:space="preserve">Servicio atendido el 24/03/2023_x000d_
Se realiza revisión de impresora; batería y cargador de serial XXQVJ163500561; la cual no carga; la batería se encuentra descargada; se revisa cargador el cual funciona correctamente; al verificar el equipo se evidencia que en los pines de carga de la batería no llega el voltaje requerido para la carga; se determina daño en la tarjeta interna en la etapa de cargador. el equipo ya esta descontinuado se recomienda el cambio del equipo.</v>
      </c>
      <c r="K2201">
        <v>45012</v>
      </c>
      <c r="L2201">
        <v>45012</v>
      </c>
      <c r="M2201" t="str">
        <f>TEXT(L2201,"DDDDDDD")</f>
        <v>lunes</v>
      </c>
      <c r="N2201" t="str">
        <v>M038 METRO NEIVA CENTRO DE CONVENCIONES</v>
      </c>
      <c r="O2201" t="str">
        <v>NEIVA</v>
      </c>
      <c r="P2201" t="str">
        <f>IF(ISBLANK(O2201),"0",(VLOOKUP(O2201,REGION,2,FALSE)))</f>
        <v>OCCIDENTE</v>
      </c>
      <c r="Q2201" t="str">
        <v>BREINER MAURICIO CASTAÑEDA PUENTES</v>
      </c>
      <c r="R2201">
        <f>IF(ISBLANK(Q2201),"0", VLOOKUP(Q2201,PERSONAL,2,FALSE))</f>
        <v>83235763</v>
      </c>
      <c r="S2201" t="str">
        <v>DIRECTO</v>
      </c>
      <c r="T2201">
        <v>0.6944444444444444</v>
      </c>
      <c r="U2201">
        <v>0.7708333333333334</v>
      </c>
      <c r="V2201">
        <f>IF(ISBLANK(T2201 ),"0",U2201-T2201)</f>
        <v>0.07638888888888895</v>
      </c>
      <c r="W2201">
        <v>1</v>
      </c>
      <c r="X2201">
        <f>NETWORKDAYS(K2201,L2200)</f>
        <v>2</v>
      </c>
      <c r="Y2201" t="str">
        <f>IF(X2201&lt;=2,"CUMPLE","NO CUMPLE")</f>
        <v>CUMPLE</v>
      </c>
    </row>
    <row r="2202" xml:space="preserve">
      <c r="A2202">
        <v>13261106</v>
      </c>
      <c r="B2202" t="str">
        <v>REQUEST</v>
      </c>
      <c r="C2202" t="str">
        <v>CERRADO</v>
      </c>
      <c r="D2202" t="str">
        <v>LINEA DE CAJAS</v>
      </c>
      <c r="E2202" t="str">
        <v>POS</v>
      </c>
      <c r="F2202" t="str">
        <v>POS</v>
      </c>
      <c r="G2202" t="str">
        <v>WINCOR</v>
      </c>
      <c r="H2202" t="str" xml:space="preserve">
        <v xml:space="preserve">Datos usuario_x000d_
Nombre: aossaalv_x000d_
Correo: undefined_x000d_
Usuario AD: aossaalv_x000d_
Pais: Colombia_x000d_
Ubicacion: J027 JUMBO RIONEGRO_x000d_
Zona: Colombia Centro_x000d_
Unidad de Negocio: JUMBO_x000d_
Servicio: null_x000d_
Telefono: 3146392158_x000d_
Anexo: null_x000d_
Descripcion: declinacion en datafonos constante en pos 5; 6; 3; generando demoras al bloquear la pos y dobles debitaciones en algunas tarjetas_x000d_
tambien la pos 7 tiene dañado el teclado; queda parpadeando.</v>
      </c>
      <c r="I2202" t="str" xml:space="preserve">
        <v xml:space="preserve">_x000d_
Se realiza la revisión de las pos y desde estas nos responde ping los datafonos que tienen instalados sin novedad por favor hacer validaciones de red y programar visita para que vayan los proveedores y revisen sus equipos.</v>
      </c>
      <c r="J2202" t="str" xml:space="preserve">
        <v xml:space="preserve">_x000d_
se realiza la revisión de los datafonos donde se evidencia que están las 3 cajas con conexión y se le indica al cliente que están operativas en caja 7 se cambia el teclado y cable para caja 6 en pro de validar si está fallando el teclado o directamente el POS; sin embargo se evidencia que no hay falla evidente; se le indica al cliente reportar novedad.</v>
      </c>
      <c r="K2202">
        <v>45044</v>
      </c>
      <c r="L2202">
        <v>45049</v>
      </c>
      <c r="M2202" t="str">
        <f>TEXT(L2202,"DDDDDDD")</f>
        <v>miércoles</v>
      </c>
      <c r="N2202" t="str">
        <v>JO27 JUMBO RIONEGRO</v>
      </c>
      <c r="O2202" t="str">
        <v>RIONEGRO</v>
      </c>
      <c r="P2202" t="str">
        <f>IF(ISBLANK(O2202),"0",(VLOOKUP(O2202,REGION,2,FALSE)))</f>
        <v>CENTRO</v>
      </c>
      <c r="Q2202" t="str">
        <v>JUAN DAVID BEDOYA MECIAS</v>
      </c>
      <c r="R2202">
        <f>IF(ISBLANK(Q2202),"0", VLOOKUP(Q2202,PERSONAL,2,FALSE))</f>
        <v>1001362500</v>
      </c>
      <c r="S2202" t="str">
        <v>DIRECTO</v>
      </c>
      <c r="T2202">
        <v>0.4166666666666667</v>
      </c>
      <c r="U2202">
        <v>0.4583333333333333</v>
      </c>
      <c r="V2202">
        <f>IF(ISBLANK(T2202 ),"0",U2202-T2202)</f>
        <v>0.04166666666666663</v>
      </c>
      <c r="W2202">
        <v>1</v>
      </c>
      <c r="X2202">
        <f>NETWORKDAYS(K2202,L2201)</f>
        <v>-25</v>
      </c>
      <c r="Y2202" t="str">
        <f>IF(X2202&lt;=2,"CUMPLE","NO CUMPLE")</f>
        <v>CUMPLE</v>
      </c>
    </row>
    <row r="2203" xml:space="preserve">
      <c r="A2203">
        <v>13263425</v>
      </c>
      <c r="B2203" t="str">
        <v>REQUEST</v>
      </c>
      <c r="C2203" t="str">
        <v>CERRADO</v>
      </c>
      <c r="D2203" t="str">
        <v>CCTV</v>
      </c>
      <c r="E2203" t="str">
        <v>CPU</v>
      </c>
      <c r="F2203" t="str">
        <v>CPU</v>
      </c>
      <c r="G2203" t="str">
        <v>LENOVO</v>
      </c>
      <c r="H2203" t="str" xml:space="preserve">
        <v xml:space="preserve">Descripción   _x000d_
Datos usuario_x000d_
Nombre: Stharlyn Zuleta Arboleda_x000d_
Correo: Stharlyn.Zuleta@cencosud.com.co_x000d_
Usuario AD: SZuletaA_x000d_
Pais: Colombia_x000d_
Ubicacion: J027 JUMBO RIONEGRO_x000d_
Zona: Colombia Centro_x000d_
Unidad de Negocio: ADM CENTRAL_x000d_
Servicio: Sistemas_x000d_
Telefono: 3176578750_x000d_
Anexo: null_x000d_
Descripcion: buenas noches_x000d_
se requiere la instalacion del equipo de seguridad en cero cero._x000d_
gracias_x000d_
AREA EN DONDE SE UBICA EL EQUIPO : cero cero (seguridad)_x000d_
</v>
      </c>
      <c r="I2203" t="str" xml:space="preserve">
        <v xml:space="preserve">Descripción   _x000d_
Datos usuario_x000d_
Nombre: Stharlyn Zuleta Arboleda_x000d_
Correo: Stharlyn.Zuleta@cencosud.com.co_x000d_
Usuario AD: SZuletaA_x000d_
Pais: Colombia_x000d_
Ubicacion: J027 JUMBO RIONEGRO_x000d_
Zona: Colombia Centro_x000d_
Unidad de Negocio: ADM CENTRAL_x000d_
Servicio: Sistemas_x000d_
Telefono: 3176578750_x000d_
Anexo: null_x000d_
Descripcion: buenas noches_x000d_
se requiere la instalacion del equipo de seguridad en cero cero._x000d_
gracias_x000d_
AREA EN DONDE SE UBICA EL EQUIPO : cero cero (seguridad)_x000d_
</v>
      </c>
      <c r="J2203" t="str">
        <v>Se realiza la revisión del punto de red donde irá instalado el equipo; se deja con el mismo UTP adicional se instala el equipo y se deja operativo.</v>
      </c>
      <c r="K2203">
        <v>45049</v>
      </c>
      <c r="L2203">
        <v>45049</v>
      </c>
      <c r="M2203" t="str">
        <f>TEXT(L2203,"DDDDDDD")</f>
        <v>miércoles</v>
      </c>
      <c r="N2203" t="str">
        <v>JO27 JUMBO RIONEGRO</v>
      </c>
      <c r="O2203" t="str">
        <v>RIONEGRO</v>
      </c>
      <c r="P2203" t="str">
        <f>IF(ISBLANK(O2203),"0",(VLOOKUP(O2203,REGION,2,FALSE)))</f>
        <v>CENTRO</v>
      </c>
      <c r="Q2203" t="str">
        <v>JUAN DAVID BEDOYA MECIAS</v>
      </c>
      <c r="R2203">
        <f>IF(ISBLANK(Q2203),"0", VLOOKUP(Q2203,PERSONAL,2,FALSE))</f>
        <v>1001362500</v>
      </c>
      <c r="S2203" t="str">
        <v>DIRECTO</v>
      </c>
      <c r="T2203">
        <v>0.4930555555555556</v>
      </c>
      <c r="U2203">
        <v>0.6597222222222222</v>
      </c>
      <c r="V2203">
        <f>IF(ISBLANK(T2203 ),"0",U2203-T2203)</f>
        <v>0.16666666666666663</v>
      </c>
      <c r="W2203">
        <v>2</v>
      </c>
      <c r="X2203">
        <f>NETWORKDAYS(K2203,L2202)</f>
        <v>1</v>
      </c>
      <c r="Y2203" t="str">
        <f>IF(X2203&lt;=2,"CUMPLE","NO CUMPLE")</f>
        <v>CUMPLE</v>
      </c>
    </row>
    <row r="2204">
      <c r="A2204" t="str">
        <v>DEDICADO</v>
      </c>
      <c r="B2204" t="str">
        <v>DEDICADO</v>
      </c>
      <c r="C2204" t="str">
        <v>CERRADO</v>
      </c>
      <c r="D2204" t="str">
        <v>TIENDA</v>
      </c>
      <c r="E2204" t="str">
        <v>DEDICADO</v>
      </c>
      <c r="F2204" t="str">
        <v>DEDICADO</v>
      </c>
      <c r="G2204" t="str">
        <v>DEDICADO</v>
      </c>
      <c r="H2204" t="str">
        <v>Solicitud de técnico para apoyo en J016 CARRERA 30 y M026 BANDERAS</v>
      </c>
      <c r="I2204" t="str">
        <v>Solicitud de técnico para apoyo en J016 CARRERA 30 y M026 BANDERAS</v>
      </c>
      <c r="J2204" t="str">
        <v>Se realiza visita a tienda con técnico como recurso dedicado. Se realizan actividades indicadas por Soporte Cencosud</v>
      </c>
      <c r="K2204">
        <v>45012</v>
      </c>
      <c r="L2204">
        <v>45013</v>
      </c>
      <c r="M2204" t="str">
        <f>TEXT(L2204,"DDDDDDD")</f>
        <v>martes</v>
      </c>
      <c r="N2204" t="str">
        <v>J016 CARRERA 30</v>
      </c>
      <c r="O2204" t="str">
        <v>BOGOTA</v>
      </c>
      <c r="P2204" t="str">
        <f>IF(ISBLANK(O2204),"0",(VLOOKUP(O2204,REGION,2,FALSE)))</f>
        <v>BOGOTA</v>
      </c>
      <c r="Q2204" t="str">
        <v>JOHAN SEBASTIAN CARDOZO SANCHEZ</v>
      </c>
      <c r="R2204">
        <f>IF(ISBLANK(Q2204),"0", VLOOKUP(Q2204,PERSONAL,2,FALSE))</f>
        <v>1023945681</v>
      </c>
      <c r="S2204" t="str">
        <v>DIRECTO</v>
      </c>
      <c r="T2204">
        <v>0.3333333333333333</v>
      </c>
      <c r="U2204">
        <v>0.75</v>
      </c>
      <c r="V2204">
        <f>IF(ISBLANK(T2204 ),"0",U2204-T2204)</f>
        <v>0.4166666666666667</v>
      </c>
      <c r="W2204" t="str">
        <v>2;5</v>
      </c>
      <c r="X2204">
        <f>NETWORKDAYS(K2204,L2203)</f>
        <v>28</v>
      </c>
      <c r="Y2204" t="str">
        <f>IF(X2204&lt;=2,"CUMPLE","NO CUMPLE")</f>
        <v>NO CUMPLE</v>
      </c>
    </row>
    <row r="2205" xml:space="preserve">
      <c r="A2205">
        <v>13152740</v>
      </c>
      <c r="B2205" t="str">
        <v>REQUEST</v>
      </c>
      <c r="C2205" t="str">
        <v>CERRADO</v>
      </c>
      <c r="D2205" t="str">
        <v>LINEAL DE CAJAS</v>
      </c>
      <c r="E2205" t="str">
        <v>POS</v>
      </c>
      <c r="F2205" t="str">
        <v>POS</v>
      </c>
      <c r="G2205" t="str">
        <v>WINCOR</v>
      </c>
      <c r="H2205"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Buenos dias:_x000d_
_x000d_
por favor me colaboran para verificar la pos 10 con # AD-020447_x000d_
ya que se reinicia automaticamente;_x000d_
Numero de caja pos: 10</v>
      </c>
      <c r="I2205" t="str" xml:space="preserve">
        <v xml:space="preserve">Solicito de su ayuda para instalación y configuración POS que llego a la tienda por continuidad operativa;_x000d_
Pos para instalar y reemplazar la pos 10_x000d_
Tienda: J047 Girardot_x000d_
Equipo: Pos_x000d_
Marca: wincor_x000d_
Modelo: beetle/m_x000d_
serial: 6498719202_x000d_
Equipo: Pos_x000d_
Marca: wincor_x000d_
Modelo: beetle/m_x000d_
Mil gracias_x000d_
Pos para retirar de línea de cajas_x000d_
Equipo: Pos_x000d_
Marca: wincor_x000d_
Modelo: beetle/m_x000d_
serial: 6422382247_x000d_
Equipo: Pos_x000d_
Marca: wincor_x000d_
Modelo: beetle/m</v>
      </c>
      <c r="J2205" t="str">
        <v>Se recibe cpu pos enviada desde el centro de reparación con serial 6498719202 y se retira cpu pos serial 6498501920. se prosigue a realizar su configuración paso a paso; se configura la bios; se procede a realizar la instalación mediante usb de booteo registrando correctamente sus datos y parametros correspondientes a la pos 10. La cpu sube el sistema y queda instalada correctamente. Se solicita actualización de ultima facturación para dejar la pos totalmente funcional y la puedan trabajar</v>
      </c>
      <c r="K2205">
        <v>45013</v>
      </c>
      <c r="L2205">
        <v>45013</v>
      </c>
      <c r="M2205" t="str">
        <f>TEXT(L2205,"DDDDDDD")</f>
        <v>martes</v>
      </c>
      <c r="N2205" t="str">
        <v>J047 JUMBO GIRARDOT</v>
      </c>
      <c r="O2205" t="str">
        <v>GIRARDOT</v>
      </c>
      <c r="P2205" t="str">
        <f>IF(ISBLANK(O2205),"0",(VLOOKUP(O2205,REGION,2,FALSE)))</f>
        <v>OCCIDENTE</v>
      </c>
      <c r="Q2205" t="str">
        <v>RAFAEL ARDILA PUENTES</v>
      </c>
      <c r="R2205">
        <f>IF(ISBLANK(Q2205),"0", VLOOKUP(Q2205,PERSONAL,2,FALSE))</f>
        <v>1018419858</v>
      </c>
      <c r="S2205" t="str">
        <v>ALIADO</v>
      </c>
      <c r="T2205">
        <v>0.5</v>
      </c>
      <c r="U2205">
        <v>0.5833333333333334</v>
      </c>
      <c r="V2205">
        <f>IF(ISBLANK(T2205 ),"0",U2205-T2205)</f>
        <v>0.08333333333333337</v>
      </c>
      <c r="W2205">
        <v>1</v>
      </c>
      <c r="X2205">
        <f>NETWORKDAYS(K2205,L2204)</f>
        <v>1</v>
      </c>
      <c r="Y2205" t="str">
        <f>IF(X2205&lt;=2,"CUMPLE","NO CUMPLE")</f>
        <v>CUMPLE</v>
      </c>
    </row>
    <row r="2206" xml:space="preserve">
      <c r="A2206">
        <v>13187649</v>
      </c>
      <c r="B2206" t="str">
        <v>REQUEST</v>
      </c>
      <c r="C2206" t="str">
        <v>CERRADO</v>
      </c>
      <c r="D2206" t="str">
        <v>PANADERIA</v>
      </c>
      <c r="E2206" t="str">
        <v>BALANZA</v>
      </c>
      <c r="F2206" t="str">
        <v>MESA</v>
      </c>
      <c r="G2206" t="str">
        <v>METTLER</v>
      </c>
      <c r="H2206"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Falla en el punto de red que se encuentra en la pared; aparente desgaste (balanza habita desactualizada)_x000d_
Area en donde se encuentra la Balanza: PANADERIA</v>
      </c>
      <c r="I2206" t="str" xml:space="preserve">
        <v xml:space="preserve">Balanza no se encuentra en red._x000d_
al parecer hay novedad con punto de red._x000d_
Se solicita atención en sitio._x000d_
BALANZA|MESA METTLER TOLEDO BPLUS | Nº SERIE: C209619350_x000d_
Se solicita revisión; diagnostico y/o reparación de balanza o punto de red si es el caso._x000d_
Entregar balanza operativa a usuaria.</v>
      </c>
      <c r="J2206" t="str">
        <v xml:space="preserve">Se atiende caso Falla en el punto de red que se encuentra en la pared; aparente desgaste (balanza está desactualizada); se realiza revisión de punto de red; se ajusta punto de red y se deja equipo con red; y funcional; pero es necesario realizar certificación de punto ya que se nota con desgaste; lo cual puede generar que sea intermitente el servicio de internet para la balanza. Se verifica y la balanza se encuentra en buen estado y el tema es netamente del punto de red ubicado en la pared de la zona de panaderia </v>
      </c>
      <c r="K2206">
        <v>45013</v>
      </c>
      <c r="L2206">
        <v>45013</v>
      </c>
      <c r="M2206" t="str">
        <f>TEXT(L2206,"DDDDDDD")</f>
        <v>martes</v>
      </c>
      <c r="N2206" t="str">
        <v>J126 JUMBO SAN SILVESTRE</v>
      </c>
      <c r="O2206" t="str">
        <v>BARRANCABERMEJA</v>
      </c>
      <c r="P2206" t="str">
        <f>IF(ISBLANK(O2206),"0",(VLOOKUP(O2206,REGION,2,FALSE)))</f>
        <v>ORIENTE</v>
      </c>
      <c r="Q2206" t="str">
        <v>GERMAN ARCINIEGAS CARREÑO</v>
      </c>
      <c r="R2206">
        <f>IF(ISBLANK(Q2206),"0", VLOOKUP(Q2206,PERSONAL,2,FALSE))</f>
        <v>1098743407</v>
      </c>
      <c r="S2206" t="str">
        <v>DIRECTO</v>
      </c>
      <c r="T2206">
        <v>0.4791666666666667</v>
      </c>
      <c r="U2206">
        <v>0.5208333333333334</v>
      </c>
      <c r="V2206">
        <f>IF(ISBLANK(T2206 ),"0",U2206-T2206)</f>
        <v>0.041666666666666685</v>
      </c>
      <c r="W2206">
        <v>1</v>
      </c>
      <c r="X2206">
        <f>NETWORKDAYS(K2206,L2205)</f>
        <v>1</v>
      </c>
      <c r="Y2206" t="str">
        <f>IF(X2206&lt;=2,"CUMPLE","NO CUMPLE")</f>
        <v>CUMPLE</v>
      </c>
    </row>
    <row r="2207" xml:space="preserve">
      <c r="A2207">
        <v>13294725</v>
      </c>
      <c r="B2207" t="str">
        <v>REQUEST</v>
      </c>
      <c r="C2207" t="str">
        <v>CERRADO</v>
      </c>
      <c r="D2207" t="str">
        <v>PANADERIA</v>
      </c>
      <c r="E2207" t="str">
        <v>MICROSENSE</v>
      </c>
      <c r="F2207" t="str">
        <v>MICROSENSE</v>
      </c>
      <c r="G2207" t="str">
        <v>MICROSENSE</v>
      </c>
      <c r="H2207" t="str" xml:space="preserve">
        <v xml:space="preserve">CORNGJU027MS077 IP 10.131.18.77_x000d_
Estimados; por favor su apoyo con la revisión de este equipo. Favor asegurarse que mantenga operatividad por más de 24 horas; ya que durante el día este dispositivo presenta múltiples caídas.</v>
      </c>
      <c r="I2207" t="str" xml:space="preserve">
        <v xml:space="preserve">CORNGJU027MS077 IP 10.131.18.77_x000d_
Estimados; por favor su apoyo con la revisión de este equipo. Favor asegurarse que mantenga operatividad por más de 24 horas; ya que durante el día este dispositivo presenta múltiples caídas.</v>
      </c>
      <c r="J2207" t="str">
        <v>Se realiza revisión de la falla y se encuentra que la conexión de los equipos fue modificada; en la cual conectaron una nevera de coca-cola en el toma regulado de microsense la cual causaba sobrecarga y provocaba reinicio del equipo microsense; se cambian las conexiones dejando todo conectado en su lugar y quitando la nevera de coca-cola de los tomas regulados. Se realiza recomendación a los operarios de la zona de no realizar modificaciones en la conexiones ya que esta estan en una distribución idónea para el buen funcionamiento de los equipos.</v>
      </c>
      <c r="K2207">
        <v>45059</v>
      </c>
      <c r="L2207">
        <v>45062</v>
      </c>
      <c r="M2207" t="str">
        <f>TEXT(L2207,"DDDDDDD")</f>
        <v>martes</v>
      </c>
      <c r="N2207" t="str">
        <v>J027 JUMBO RIONEGRO</v>
      </c>
      <c r="O2207" t="str">
        <v>RIONEGRO</v>
      </c>
      <c r="P2207" t="str">
        <f>IF(ISBLANK(O2207),"0",(VLOOKUP(O2207,REGION,2,FALSE)))</f>
        <v>CENTRO</v>
      </c>
      <c r="Q2207" t="str">
        <v>HARRY CASQUETE ACHITO</v>
      </c>
      <c r="R2207">
        <f>IF(ISBLANK(Q2207),"0", VLOOKUP(Q2207,PERSONAL,2,FALSE))</f>
        <v>1111771837</v>
      </c>
      <c r="S2207" t="str">
        <v>DIRECTO</v>
      </c>
      <c r="T2207">
        <v>0.3958333333333333</v>
      </c>
      <c r="U2207">
        <v>0.5833333333333334</v>
      </c>
      <c r="V2207">
        <f>IF(ISBLANK(T2207 ),"0",U2207-T2207)</f>
        <v>0.18750000000000006</v>
      </c>
      <c r="W2207">
        <v>3</v>
      </c>
      <c r="X2207">
        <f>NETWORKDAYS(K2207,L2206)</f>
        <v>-34</v>
      </c>
      <c r="Y2207" t="str">
        <f>IF(X2207&lt;=2,"CUMPLE","NO CUMPLE")</f>
        <v>CUMPLE</v>
      </c>
    </row>
    <row r="2208" xml:space="preserve">
      <c r="A2208">
        <v>13033508</v>
      </c>
      <c r="B2208" t="str">
        <v>REQUEST</v>
      </c>
      <c r="C2208" t="str">
        <v>CERRADO</v>
      </c>
      <c r="D2208" t="str">
        <v>RECIBO</v>
      </c>
      <c r="E2208" t="str">
        <v>PDA</v>
      </c>
      <c r="F2208" t="str">
        <v>PDA</v>
      </c>
      <c r="G2208" t="str">
        <v>HONEYWELL</v>
      </c>
      <c r="H2208" t="str" xml:space="preserve">
        <v xml:space="preserve">Datos usuario_x000d_
Nombre: Jhon Alexander Gallo Rodriguez_x000d_
Correo: JhonAlexander.Gallo@cencosud.com.co_x000d_
Usuario AD: JAGalloR_x000d_
Pais: Colombia_x000d_
Ubicacion: M028 METRO DUITAMA INNOVO_x000d_
Zona: Colombia Bogota_x000d_
Unidad de Negocio: METRO_x000d_
Servicio: null_x000d_
Telefono: 3113885803_x000d_
Anexo: null_x000d_
Descripcion: PDT presenta falla al parecer se daña pantalla ._x000d_
Seccion de la tienda en donde se ubica la PDT o usuario: M028 metro Duitama innovo seccion recibo.</v>
      </c>
      <c r="I2208" t="str" xml:space="preserve">
        <v xml:space="preserve">Por favor su apoyo con la configuración de PDT EDA 51 Serial 22290B28A5. Actualización del firmware ala última "eda51-ota-212.01.00.0032" (Se requiere llevar Micro SD y Portátil para descargar el archivo)_x000d_
Apoyar con la asignación de la PDT a Coordinador de Recibo_x000d_
Apoyar con el retiro de la PDT afectada.</v>
      </c>
      <c r="J2208" t="str">
        <v xml:space="preserve">Se llega a sitio donde se procede a configurar la nueva PDT para recibo; incialmente se actuliza el Firmware a la version 32. luego se restablece de fabrica y según instructivo se parametrizan aplicativos; usuarios y demás aplicativos necesarios para el uso diario; se lleva al área de recibo y se entrega al Funcionairo John Gallo; quien hace pruebas y confirma que PDT queda trabajando correctamente. Se generan actas tanto de entrega como retiro de la PDT dañada. </v>
      </c>
      <c r="K2208">
        <v>45013</v>
      </c>
      <c r="L2208">
        <v>45014</v>
      </c>
      <c r="M2208" t="str">
        <f>TEXT(L2208,"DDDDDDD")</f>
        <v>miércoles</v>
      </c>
      <c r="N2208" t="str">
        <v>M028 METRO DUITAMA INNOVO</v>
      </c>
      <c r="O2208" t="str">
        <v>DUITAMA</v>
      </c>
      <c r="P2208" t="str">
        <f>IF(ISBLANK(O2208),"0",(VLOOKUP(O2208,REGION,2,FALSE)))</f>
        <v>ORIENTE</v>
      </c>
      <c r="Q2208" t="str">
        <v>JHONATAN RICARDO VARGAS ZAMBRANO</v>
      </c>
      <c r="R2208">
        <f>IF(ISBLANK(Q2208),"0", VLOOKUP(Q2208,PERSONAL,2,FALSE))</f>
        <v>1057583301</v>
      </c>
      <c r="S2208" t="str">
        <v>DIRECTO</v>
      </c>
      <c r="T2208">
        <v>0.4791666666666667</v>
      </c>
      <c r="U2208">
        <v>0.5625</v>
      </c>
      <c r="V2208">
        <f>IF(ISBLANK(T2208 ),"0",U2208-T2208)</f>
        <v>0.08333333333333331</v>
      </c>
      <c r="W2208">
        <v>1</v>
      </c>
      <c r="X2208">
        <f>NETWORKDAYS(K2208,L2207)</f>
        <v>36</v>
      </c>
      <c r="Y2208" t="str">
        <f>IF(X2208&lt;=2,"CUMPLE","NO CUMPLE")</f>
        <v>NO CUMPLE</v>
      </c>
    </row>
    <row r="2209" xml:space="preserve">
      <c r="A2209">
        <v>13187421</v>
      </c>
      <c r="B2209" t="str">
        <v>SIMEL</v>
      </c>
      <c r="C2209" t="str">
        <v>CERRADO</v>
      </c>
      <c r="D2209" t="str">
        <v>CARNES</v>
      </c>
      <c r="E2209" t="str">
        <v>BALANZA</v>
      </c>
      <c r="F2209" t="str">
        <v>COLGANTE</v>
      </c>
      <c r="G2209" t="str">
        <v>METTLER</v>
      </c>
      <c r="H2209" t="str" xml:space="preserve">
        <v xml:space="preserve">Datos usuario_x000d_
Nombre: Yeimi Lorena Suarez Coy_x000d_
Correo: YeimiLorena.SuarezCoy@cencosud.com.co_x000d_
Usuario AD: YLSuarez_x000d_
Pais: Colombia_x000d_
Ubicacion: M079 METRO SAN CAYETANO_x000d_
Zona: Colombia Bogota_x000d_
Unidad de Negocio: METRO_x000d_
Servicio: null_x000d_
Telefono: 3224509304_x000d_
Anexo: 7247000_x000d_
Descripcion: se solicita calibracion bascula de carnes y pescaderia las dos basculas tienen 5 gramos de desviacion_x000d_
Area donde su ubica la balanza: carnes y pescaderia_x000d_
</v>
      </c>
      <c r="I2209" t="str" xml:space="preserve">
        <v xml:space="preserve">Su ayuda con la calibración de las balanzas de Carnes y pescadería_x000d_
Tienda: Metro San Cayetano_x000d_
Equipo: Balanza Colgante_x000d_
Marca: Blpus_x000d_
Area: Carnes_x000d_
Modelo: METTLER TOLEDO_x000d_
Serial: C014261909_x000d_
NII: B127811_x000d_
Precinto: Sticker_x000d_
Tienda: Metro San Cayetano_x000d_
Equipo: Balanza Colgante_x000d_
Marca: Blpus_x000d_
Area: Pescaderia_x000d_
Modelo: METTLER TOLEDO_x000d_
Serial: C011150967_x000d_
NII: B127810_x000d_
Precinto: Sticker</v>
      </c>
      <c r="J2209" t="str" xml:space="preserve">
        <v xml:space="preserve">Se realizo la validación de las balanzas y se corrobora que no están pesando correctamente. Se procede con la calibración de cada una. Se retiran los precintos viejos y se instalan los nuevos. Se dejan operativas las balanzas._x000d_
_x000d_
S/N: C011150967_x000d_
NII: B127810_x000d_
Precinto Retirado: XAA2950000416776_x000d_
Precinto Nuevo: 7380000000565_x000d_
_x000d_
S/N: C014261909_x000d_
NII: B127811_x000d_
Precinto Retirado: XAA2950000416775_x000d_
Precinto Nuevo: 7380000000566</v>
      </c>
      <c r="K2209">
        <v>45014</v>
      </c>
      <c r="L2209">
        <v>45015</v>
      </c>
      <c r="M2209" t="str">
        <f>TEXT(L2209,"DDDDDDD")</f>
        <v>jueves</v>
      </c>
      <c r="N2209" t="str">
        <v>M079 METRO SAN CAYETANO</v>
      </c>
      <c r="O2209" t="str">
        <v>BOGOTA</v>
      </c>
      <c r="P2209" t="str">
        <f>IF(ISBLANK(O2209),"0",(VLOOKUP(O2209,REGION,2,FALSE)))</f>
        <v>BOGOTA</v>
      </c>
      <c r="Q2209" t="str">
        <v>ALEXANDER CASTILLO SOTELO</v>
      </c>
      <c r="R2209">
        <f>IF(ISBLANK(Q2209),"0", VLOOKUP(Q2209,PERSONAL,2,FALSE))</f>
        <v>80216449</v>
      </c>
      <c r="S2209" t="str">
        <v>ALIADO</v>
      </c>
      <c r="T2209">
        <v>0.4861111111111111</v>
      </c>
      <c r="U2209">
        <v>0.6041666666666666</v>
      </c>
      <c r="V2209">
        <f>IF(ISBLANK(T2209 ),"0",U2209-T2209)</f>
        <v>0.11805555555555552</v>
      </c>
      <c r="W2209">
        <v>2</v>
      </c>
      <c r="X2209">
        <f>NETWORKDAYS(K2209,L2208)</f>
        <v>1</v>
      </c>
      <c r="Y2209" t="str">
        <f>IF(X2209&lt;=2,"CUMPLE","NO CUMPLE")</f>
        <v>CUMPLE</v>
      </c>
    </row>
    <row r="2210" xml:space="preserve">
      <c r="A2210">
        <v>13168967</v>
      </c>
      <c r="B2210" t="str">
        <v>SIMEL</v>
      </c>
      <c r="C2210" t="str">
        <v>CERRADO</v>
      </c>
      <c r="D2210" t="str">
        <v>LINEAL DE CAJAS</v>
      </c>
      <c r="E2210" t="str">
        <v>BALANZA</v>
      </c>
      <c r="F2210" t="str">
        <v>SCANNER</v>
      </c>
      <c r="G2210" t="str">
        <v>DATALOGIC</v>
      </c>
      <c r="H2210" t="str" xml:space="preserve">
        <v xml:space="preserve">Datos usuario_x000d_
Nombre: Maria Rita Pedroza Tovar_x000d_
Correo: mariarita.pedroza@cencosud.com.co_x000d_
Usuario AD: MRPTovar_x000d_
Pais: Colombia_x000d_
Ubicacion: J019 JUMBO SANTA ANA_x000d_
Zona: Colombia Bogota_x000d_
Unidad de Negocio: JUMBO_x000d_
Servicio: Tiendas &amp; Centros de Distribucion_x000d_
Telefono: 3213685220_x000d_
Anexo: 6577000_x000d_
Descripcion: Buem dia_x000d_
_x000d_
Por favor me colabora con la bascula de la caja 17 esta descalibrada_x000d_
_x000d_
Gracias por su colaboracion_x000d_
_x000d_
Quedo atenta</v>
      </c>
      <c r="I2210" t="str" xml:space="preserve">
        <v xml:space="preserve">Buen dia inge trasfiero ticket para soporte de la balanza pos 17 ya que se intento colocar en una buena posicion; se reinicio; y oprimien boton arriba y boton abajo pero la falla persiste tiene mas de 15 gr de diferencia._x000d_
Tienda: J019 Santa Ana_x000d_
Equipo: SCANNER POS|BALANZA_x000d_
Modelo: 9800_x000d_
Serial: F16C13025_x000d_
NII: B5691</v>
      </c>
      <c r="J2210" t="str" xml:space="preserve">
        <v xml:space="preserve">Se realizó la validación de la balanza y se corrobora que no está pesando correctamente. Se procede con la calibración. Se retira el precinto y se instala el nuevo. Se deja operativa la balanza._x000d_
_x000d_
S/N: F16C13025_x000d_
NII: B5691_x000d_
Precinto Retirado: 2950000018467_x000d_
Precinto Nuevo: 7380000000269</v>
      </c>
      <c r="K2210">
        <v>45014</v>
      </c>
      <c r="L2210">
        <v>45015</v>
      </c>
      <c r="M2210" t="str">
        <f>TEXT(L2210,"DDDDDDD")</f>
        <v>jueves</v>
      </c>
      <c r="N2210" t="str">
        <v>J019 JUMBO SANTA ANA</v>
      </c>
      <c r="O2210" t="str">
        <v>BOGOTA</v>
      </c>
      <c r="P2210" t="str">
        <f>IF(ISBLANK(O2210),"0",(VLOOKUP(O2210,REGION,2,FALSE)))</f>
        <v>BOGOTA</v>
      </c>
      <c r="Q2210" t="str">
        <v>ALEXANDER CASTILLO SOTELO</v>
      </c>
      <c r="R2210">
        <f>IF(ISBLANK(Q2210),"0", VLOOKUP(Q2210,PERSONAL,2,FALSE))</f>
        <v>80216449</v>
      </c>
      <c r="S2210" t="str">
        <v>ALIADO</v>
      </c>
      <c r="T2210">
        <v>0.6458333333333334</v>
      </c>
      <c r="U2210">
        <v>0.6770833333333334</v>
      </c>
      <c r="V2210">
        <f>IF(ISBLANK(T2210 ),"0",U2210-T2210)</f>
        <v>0.03125</v>
      </c>
      <c r="W2210">
        <v>1</v>
      </c>
      <c r="X2210">
        <f>NETWORKDAYS(K2210,L2209)</f>
        <v>2</v>
      </c>
      <c r="Y2210" t="str">
        <f>IF(X2210&lt;=2,"CUMPLE","NO CUMPLE")</f>
        <v>CUMPLE</v>
      </c>
    </row>
    <row r="2211" xml:space="preserve">
      <c r="A2211">
        <v>13190109</v>
      </c>
      <c r="B2211" t="str">
        <v>REQUEST</v>
      </c>
      <c r="C2211" t="str">
        <v>CERRADO</v>
      </c>
      <c r="D2211" t="str">
        <v>SISTEMAS</v>
      </c>
      <c r="E2211" t="str">
        <v>EQUIPAMIENTO</v>
      </c>
      <c r="F2211" t="str">
        <v>EQUIPAMIENTO</v>
      </c>
      <c r="G2211" t="str">
        <v>EQUIPAMIENTO</v>
      </c>
      <c r="H2211" t="str" xml:space="preserve">
        <v xml:space="preserve">Buen día_x000d_
Solicito de su ayuda para desinstalar y embalar el pc del área de sistemas; y rotular con serial de monitor y torre; indicar al área de control perdidas para que tengan conocimiento de la actividad._x000d_
Tienda. M038 NEIVA_x000d_
Equipo: DESKTOP|PC_x000d_
Marca: LENOVO_x000d_
Modelo: M75Q_x000d_
Serial: MJ0ERWGL_x000d_
Equipo: MONITOR|PLANO_x000d_
Marca: LENOVO_x000d_
Modelo: T2054P_x000d_
Serial: VNA4X773_x000d_
Mil gracias</v>
      </c>
      <c r="I2211" t="str">
        <v>jefe me autorizas esta llamada por favor; Embalar pc y monitor de sistemas M038</v>
      </c>
      <c r="J2211" t="str">
        <v>Se realiza la desinstalación del equipo pc del área de sistemas con serial MJOERWGL; y se deja embalado con todos sus elementos; cableado; teclado; pantalla y mouse. Equipo operativo embalado y rotulado.</v>
      </c>
      <c r="K2211">
        <v>45015</v>
      </c>
      <c r="L2211">
        <v>45016</v>
      </c>
      <c r="M2211" t="str">
        <f>TEXT(L2211,"DDDDDDD")</f>
        <v>viernes</v>
      </c>
      <c r="N2211" t="str">
        <v>M038 METRO NEIVA CENTRO DE CONVENCIONES</v>
      </c>
      <c r="O2211" t="str">
        <v>NEIVA</v>
      </c>
      <c r="P2211" t="str">
        <f>IF(ISBLANK(O2211),"0",(VLOOKUP(O2211,REGION,2,FALSE)))</f>
        <v>OCCIDENTE</v>
      </c>
      <c r="Q2211" t="str">
        <v>BREINER MAURICIO CASTAÑEDA PUENTES</v>
      </c>
      <c r="R2211">
        <f>IF(ISBLANK(Q2211),"0", VLOOKUP(Q2211,PERSONAL,2,FALSE))</f>
        <v>83235763</v>
      </c>
      <c r="S2211" t="str">
        <v>DIRECTO</v>
      </c>
      <c r="T2211">
        <v>0.4375</v>
      </c>
      <c r="U2211">
        <v>0.5208333333333334</v>
      </c>
      <c r="V2211">
        <f>IF(ISBLANK(T2211 ),"0",U2211-T2211)</f>
        <v>0.08333333333333337</v>
      </c>
      <c r="W2211">
        <v>1</v>
      </c>
      <c r="X2211">
        <f>NETWORKDAYS(K2211,L2210)</f>
        <v>1</v>
      </c>
      <c r="Y2211" t="str">
        <f>IF(X2211&lt;=2,"CUMPLE","NO CUMPLE")</f>
        <v>CUMPLE</v>
      </c>
    </row>
    <row r="2212">
      <c r="A2212" t="str">
        <v>FORMATEO</v>
      </c>
      <c r="B2212" t="str">
        <v>FORMATEO</v>
      </c>
      <c r="C2212" t="str">
        <v>CERRADO</v>
      </c>
      <c r="D2212" t="str">
        <v>TIENDA</v>
      </c>
      <c r="E2212" t="str">
        <v>FORMATEO</v>
      </c>
      <c r="F2212" t="str">
        <v>FORMATEO</v>
      </c>
      <c r="G2212" t="str">
        <v>FORMATEO</v>
      </c>
      <c r="H2212" t="str">
        <v>Se solicita el formateo de 60 equipos para donación; instalar imagen de Linux y validar que se encuentre con perifericos. Se cobrará 1 CAU por cada dos equipos a formatear</v>
      </c>
      <c r="I2212" t="str">
        <v>Se solicita el formateo de 60 equipos para donación; instalar imagen de Linux y validar que se encuentre con perifericos. Se cobrará 1 CAU por cada dos equipos a formatear</v>
      </c>
      <c r="K2212">
        <v>45016</v>
      </c>
      <c r="L2212">
        <v>45016</v>
      </c>
      <c r="M2212" t="str">
        <f>TEXT(L2212,"DDDDDDD")</f>
        <v>viernes</v>
      </c>
      <c r="N2212" t="str">
        <v>SEDE ADMINISTRATIVA</v>
      </c>
      <c r="O2212" t="str">
        <v>BOGOTA</v>
      </c>
      <c r="P2212" t="str">
        <v>SEDE ADMINISTRATIVA</v>
      </c>
      <c r="Q2212" t="str">
        <v>SEDE ADMINISTRATIVA</v>
      </c>
      <c r="R2212" t="e">
        <f>IF(ISBLANK(Q2212),"0", VLOOKUP(Q2212,PERSONAL,2,FALSE))</f>
        <v>#N/A</v>
      </c>
      <c r="S2212" t="str">
        <v>DIRECTO</v>
      </c>
      <c r="V2212" t="str">
        <f>IF(ISBLANK(T2212 ),"0",U2212-T2212)</f>
        <v>0</v>
      </c>
      <c r="W2212">
        <v>30</v>
      </c>
      <c r="X2212">
        <f>NETWORKDAYS(K2212,L2211)</f>
        <v>1</v>
      </c>
      <c r="Y2212" t="str">
        <f>IF(X2212&lt;=2,"CUMPLE","NO CUMPLE")</f>
        <v>CUMPLE</v>
      </c>
    </row>
    <row r="2213">
      <c r="A2213" t="str">
        <v>DEDICADO</v>
      </c>
      <c r="B2213" t="str">
        <v>DEDICADO</v>
      </c>
      <c r="C2213" t="str">
        <v>CERRADO</v>
      </c>
      <c r="D2213" t="str">
        <v>SEDE ADMINISTRATIVA</v>
      </c>
      <c r="E2213" t="str">
        <v>DEDICADO</v>
      </c>
      <c r="F2213" t="str">
        <v>DEDICADO</v>
      </c>
      <c r="G2213" t="str">
        <v>DEDICADO</v>
      </c>
      <c r="H2213" t="str">
        <v>Asignación de personal como Gestor Administrativa</v>
      </c>
      <c r="I2213" t="str">
        <v>Asignación de personal como Gestor Administrativa</v>
      </c>
      <c r="J2213" t="str">
        <v>Se realiza asignación de Gestor Administrativa equivalente a 57 CAU por el mes</v>
      </c>
      <c r="K2213">
        <v>45017</v>
      </c>
      <c r="L2213">
        <v>45017</v>
      </c>
      <c r="M2213" t="str">
        <f>TEXT(L2213,"DDDDDDD")</f>
        <v>sábado</v>
      </c>
      <c r="N2213" t="str">
        <v>SEDE ADMINISTRATIVA</v>
      </c>
      <c r="O2213" t="str">
        <v>BOGOTA</v>
      </c>
      <c r="P2213" t="str">
        <v>SEDE ADMINISTRATIVA</v>
      </c>
      <c r="Q2213" t="str">
        <v>TATIANA CAROLINA MUÑOZ BERMUDEZ</v>
      </c>
      <c r="R2213">
        <f>IF(ISBLANK(Q2213),"0", VLOOKUP(Q2213,PERSONAL,2,FALSE))</f>
        <v>1000694026</v>
      </c>
      <c r="S2213" t="str">
        <v>DIRECTO</v>
      </c>
      <c r="T2213">
        <v>0.3333333333333333</v>
      </c>
      <c r="U2213">
        <v>0.75</v>
      </c>
      <c r="V2213">
        <v>0.4166666666666667</v>
      </c>
      <c r="W2213">
        <v>57</v>
      </c>
      <c r="X2213">
        <f>NETWORKDAYS(K2213,L2212)</f>
        <v>-1</v>
      </c>
      <c r="Y2213" t="str">
        <f>IF(X2213&lt;=2,"CUMPLE","NO CUMPLE")</f>
        <v>CUMPLE</v>
      </c>
    </row>
    <row r="2214">
      <c r="A2214" t="str">
        <v>DEDICADO</v>
      </c>
      <c r="B2214" t="str">
        <v>DEDICADO</v>
      </c>
      <c r="C2214" t="str">
        <v>CERRADO</v>
      </c>
      <c r="D2214" t="str">
        <v>CRC</v>
      </c>
      <c r="E2214" t="str">
        <v>DEDICADO</v>
      </c>
      <c r="F2214" t="str">
        <v>DEDICADO</v>
      </c>
      <c r="G2214" t="str">
        <v>DEDICADO</v>
      </c>
      <c r="H2214" t="str">
        <v>Gestión de soporte técnico en el Centro de Reparación</v>
      </c>
      <c r="I2214" t="str">
        <v>Gestión de soporte técnico en el Centro de Reparación</v>
      </c>
      <c r="J2214" t="str">
        <v>Asignación de técnico dedicado de lunes a viernes en Centro de Reparación</v>
      </c>
      <c r="K2214">
        <v>45017</v>
      </c>
      <c r="L2214">
        <v>45017</v>
      </c>
      <c r="M2214" t="str">
        <f>TEXT(L2214,"DDDDDDD")</f>
        <v>sábado</v>
      </c>
      <c r="N2214" t="str">
        <v>CENTRO DE REPARACIÓN</v>
      </c>
      <c r="O2214" t="str">
        <v>BOGOTA</v>
      </c>
      <c r="P2214" t="str">
        <v>CENTRO DE REPARACIÓN</v>
      </c>
      <c r="Q2214" t="str">
        <v>JORGE ANDRES REYES ROMERO</v>
      </c>
      <c r="R2214">
        <f>IF(ISBLANK(Q2214),"0", VLOOKUP(Q2214,PERSONAL,2,FALSE))</f>
        <v>1073244152</v>
      </c>
      <c r="S2214" t="str">
        <v>DIRECTO</v>
      </c>
      <c r="T2214">
        <v>0.3333333333333333</v>
      </c>
      <c r="U2214">
        <v>0.75</v>
      </c>
      <c r="V2214">
        <v>0.4166666666666667</v>
      </c>
      <c r="W2214">
        <v>44</v>
      </c>
      <c r="X2214">
        <f>NETWORKDAYS(K2214,L2213)</f>
        <v>0</v>
      </c>
      <c r="Y2214" t="str">
        <f>IF(X2214&lt;=2,"CUMPLE","NO CUMPLE")</f>
        <v>CUMPLE</v>
      </c>
    </row>
    <row r="2215">
      <c r="A2215" t="str">
        <v>DEDICADO</v>
      </c>
      <c r="B2215" t="str">
        <v>DEDICADO</v>
      </c>
      <c r="C2215" t="str">
        <v>CERRADO</v>
      </c>
      <c r="D2215" t="str">
        <v>SEDE ADMINISTRATIVA</v>
      </c>
      <c r="E2215" t="str">
        <v>DEDICADO</v>
      </c>
      <c r="F2215" t="str">
        <v>DEDICADO</v>
      </c>
      <c r="G2215" t="str">
        <v>DEDICADO</v>
      </c>
      <c r="H2215" t="str">
        <v>Solicitud de técnico para apoyo en Sede Administrativa</v>
      </c>
      <c r="I2215" t="str">
        <v>Solicitud de técnico para apoyo en Sede Administrativa</v>
      </c>
      <c r="J2215" t="str">
        <v>Asignación de técnico dedicado de lunes a viernes en la Sede Administrativa</v>
      </c>
      <c r="K2215">
        <v>45017</v>
      </c>
      <c r="L2215">
        <v>45017</v>
      </c>
      <c r="M2215" t="str">
        <f>TEXT(L2215,"DDDDDDD")</f>
        <v>sábado</v>
      </c>
      <c r="N2215" t="str">
        <v>SEDE ADMINISTRATIVA</v>
      </c>
      <c r="O2215" t="str">
        <v>BOGOTA</v>
      </c>
      <c r="P2215" t="str">
        <v>SEDE ADMINISTRATIVA</v>
      </c>
      <c r="Q2215" t="str">
        <v>ADOLFO ORTIZ TORRES</v>
      </c>
      <c r="R2215">
        <f>IF(ISBLANK(Q2215),"0", VLOOKUP(Q2215,PERSONAL,2,FALSE))</f>
        <v>79769754</v>
      </c>
      <c r="S2215" t="str">
        <v>DIRECTO</v>
      </c>
      <c r="T2215">
        <v>0.3333333333333333</v>
      </c>
      <c r="U2215">
        <v>0.75</v>
      </c>
      <c r="V2215">
        <v>0.4166666666666667</v>
      </c>
      <c r="W2215">
        <v>44</v>
      </c>
      <c r="X2215">
        <f>NETWORKDAYS(K2215,L2214)</f>
        <v>0</v>
      </c>
      <c r="Y2215" t="str">
        <f>IF(X2215&lt;=2,"CUMPLE","NO CUMPLE")</f>
        <v>CUMPLE</v>
      </c>
    </row>
    <row r="2216" xml:space="preserve">
      <c r="A2216">
        <v>13194133</v>
      </c>
      <c r="B2216" t="str">
        <v>REQUEST</v>
      </c>
      <c r="C2216" t="str">
        <v>CERRADO</v>
      </c>
      <c r="D2216" t="str">
        <v>PISO DE VENTA</v>
      </c>
      <c r="E2216" t="str">
        <v>PDA</v>
      </c>
      <c r="F2216" t="str">
        <v>PDA</v>
      </c>
      <c r="G2216" t="str">
        <v>HONEYWELL</v>
      </c>
      <c r="H2216" t="str" xml:space="preserve">
        <v xml:space="preserve">Datos usuario_x000d_
Nombre: Deivi Willian Imbachi Urbano_x000d_
Correo: deiviwillian.imbachiurbano@cencosud.com.co_x000d_
Usuario AD: DEImbachi_x000d_
Pais: Colombia_x000d_
Ubicacion: J036 JUMBO POPAYAN CAMPANARIO_x000d_
Zona: Colombia Occidente_x000d_
Unidad de Negocio: JUMBO_x000d_
Servicio: Tiendas &amp; Centros de Distribucion_x000d_
Telefono: 313219966_x000d_
Anexo: null_x000d_
Descripcion: La PDA al encenderla inicia en la pantalla Account login; y no deja ingresar a las otras funciones; no conserva el usuario por mucho tiempo hay que estar ingresando cada rato como si se le fuera La señal lo cual no pasa con la otra PDA que esta en nuestra area. Solicito de su amable colaboracion para su configuracion ya que se requiere para las diferentes funciones que se realizan gracias_x000d_
Seccion de la tienda en donde se ubica la PDT o usuario: oficina comercial</v>
      </c>
      <c r="I2216" t="str">
        <v xml:space="preserve">Jefe su autorizacion con el envio del tecnico para configuracion de pda gracias	</v>
      </c>
      <c r="J2216" t="str">
        <v>La unidad a revisar es la PDA de piso de venta. La pda a intervenir se encuentra descargada y se pone a cargar un poco. Al iniciar se observa que esta no tiene perfil definido; se carga el perfil de administrador y se ingresa a configuración. Se define el perfil a cargar y se reinicia la pda para que cargue el perfil correspondiente y realizar las pruebas. Al terminar se informa a soporte Cencosud Harold Gonzalez quien indica se le colabore con la configuración y adecuación de la impresora y el aplicativo de nomina del área de Recuersos Humanos. Se realiza la copia de los archivos necesarios y se realiza la configuración según se indica. Se realizan pruebas  pero sin resultados. Se informa a Harold quien indica nuevos pasos y se realiza una prueba de conexión remota por medio teams; permitiendo una copia de la carpeta; se eliminan unos dll y se reprograman nuevamente con la nueva copia. Se realizan pruebas todo ok</v>
      </c>
      <c r="K2216">
        <v>45019</v>
      </c>
      <c r="L2216">
        <v>45019</v>
      </c>
      <c r="M2216" t="str">
        <f>TEXT(L2216,"DDDDDDD")</f>
        <v>lunes</v>
      </c>
      <c r="N2216" t="str">
        <v>J036 JUMBO POPAYAN CAMPANARIO</v>
      </c>
      <c r="O2216" t="str">
        <v>POPAYAN</v>
      </c>
      <c r="P2216" t="str">
        <f>IF(ISBLANK(O2216),"0",(VLOOKUP(O2216,REGION,2,FALSE)))</f>
        <v>OCCIDENTE</v>
      </c>
      <c r="Q2216" t="str">
        <v>DANIEL FERNANDO PAREDES ARTEAGA</v>
      </c>
      <c r="R2216">
        <f>IF(ISBLANK(Q2216),"0", VLOOKUP(Q2216,PERSONAL,2,FALSE))</f>
        <v>10301691</v>
      </c>
      <c r="S2216" t="str">
        <v>DIRECTO</v>
      </c>
      <c r="T2216">
        <v>0.4166666666666667</v>
      </c>
      <c r="U2216">
        <v>0.5833333333333334</v>
      </c>
      <c r="V2216">
        <f>IF(ISBLANK(T2216 ),"0",U2216-T2216)</f>
        <v>0.16666666666666669</v>
      </c>
      <c r="W2216">
        <v>2</v>
      </c>
      <c r="X2216">
        <f>NETWORKDAYS(K2216,L2215)</f>
        <v>-1</v>
      </c>
      <c r="Y2216" t="str">
        <f>IF(X2216&lt;=2,"CUMPLE","NO CUMPLE")</f>
        <v>CUMPLE</v>
      </c>
    </row>
    <row r="2217" xml:space="preserve">
      <c r="A2217">
        <v>13164653</v>
      </c>
      <c r="B2217" t="str">
        <v>REQUEST</v>
      </c>
      <c r="C2217" t="str">
        <v>CERRADO</v>
      </c>
      <c r="D2217" t="str">
        <v>OFICINA COMERCIAL</v>
      </c>
      <c r="E2217" t="str">
        <v>CPU</v>
      </c>
      <c r="F2217" t="str">
        <v>TECLADO</v>
      </c>
      <c r="G2217" t="str">
        <v>LENOVO</v>
      </c>
      <c r="H2217" t="str" xml:space="preserve">
        <v xml:space="preserve">Datos usuario_x000d_
Nombre: santmart_x000d_
Correo: Santiago.MartinezEscobar@easy.com.co_x000d_
Usuario AD: santmart_x000d_
Pais: Colombia_x000d_
Ubicacion: E806 EASY EL PRADO_x000d_
Zona: Colombia Easy_x000d_
Unidad de Negocio: MDH_x000d_
Servicio: null_x000d_
Telefono: 1000884546_x000d_
Anexo: 3008244476_x000d_
Descripcion: cambio de teclado del computador de despachos</v>
      </c>
      <c r="I2217" t="str">
        <v xml:space="preserve">Se solicita visita en sitio el día martes 4 de Abril 2023	</v>
      </c>
      <c r="J2217" t="str">
        <v>Se revisa en sitio indica que ya le cambiaron el teclado días atrás</v>
      </c>
      <c r="K2217">
        <v>45019</v>
      </c>
      <c r="L2217">
        <v>45020</v>
      </c>
      <c r="M2217" t="str">
        <f>TEXT(L2217,"DDDDDDD")</f>
        <v>martes</v>
      </c>
      <c r="N2217" t="str">
        <v>E806 EASY EL PRADO</v>
      </c>
      <c r="O2217" t="str">
        <v>MEDELLIN</v>
      </c>
      <c r="P2217" t="str">
        <f>IF(ISBLANK(O2217),"0",(VLOOKUP(O2217,REGION,2,FALSE)))</f>
        <v>CENTRO</v>
      </c>
      <c r="Q2217" t="str">
        <v>YURIMAR MARQUEZ MUÑOZ</v>
      </c>
      <c r="R2217">
        <f>IF(ISBLANK(Q2217),"0", VLOOKUP(Q2217,PERSONAL,2,FALSE))</f>
        <v>1045025746</v>
      </c>
      <c r="S2217" t="str">
        <v>DIRECTO</v>
      </c>
      <c r="T2217">
        <v>0.3333333333333333</v>
      </c>
      <c r="U2217">
        <v>0.5416666666666666</v>
      </c>
      <c r="V2217">
        <f>IF(ISBLANK(T2217 ),"0",U2217-T2217)</f>
        <v>0.20833333333333331</v>
      </c>
      <c r="W2217">
        <v>0</v>
      </c>
      <c r="X2217">
        <f>NETWORKDAYS(K2217,L2216)</f>
        <v>1</v>
      </c>
      <c r="Y2217" t="str">
        <f>IF(X2217&lt;=2,"CUMPLE","NO CUMPLE")</f>
        <v>CUMPLE</v>
      </c>
    </row>
    <row r="2218" xml:space="preserve">
      <c r="A2218">
        <v>13190143</v>
      </c>
      <c r="B2218" t="str">
        <v>REQUEST</v>
      </c>
      <c r="C2218" t="str">
        <v>CERRADO</v>
      </c>
      <c r="D2218" t="str">
        <v>SISTEMAS</v>
      </c>
      <c r="E2218" t="str">
        <v>EQUIPAMIENTO</v>
      </c>
      <c r="F2218" t="str">
        <v>EQUIPAMIENTO</v>
      </c>
      <c r="G2218" t="str">
        <v>EQUIPAMIENTO</v>
      </c>
      <c r="H2218" t="str" xml:space="preserve">
        <v xml:space="preserve">Buen día_x000d_
Solicito de su ayuda para desinstalar y embalar el pc del área de sistemas; y rotular con serial de monitor y torre; indicar al área de control perdidas para que tengan conocimiento de la actividad._x000d_
Tienda. J047 Girardot_x000d_
Equipo: DESKTOP|PC_x000d_
Marca: LENOVO_x000d_
Modelo: M75Q_x000d_
Serial: MJ0FNPCZ_x000d_
Equipo: MONITOR|PLANO_x000d_
Marca: LENOVO_x000d_
Modelo: T2054P_x000d_
Serial: VNA6KKK7_x000d_
Mil gracias</v>
      </c>
      <c r="I2218" t="str">
        <v>jefe me autorizas esta llamada por favor; Embalar pc y monitor de sistemas J047</v>
      </c>
      <c r="J2218" t="str">
        <v>Se realiza desmonte de pc que se encuentra en sala de sistemas; se empaca todos los periféricos y cableado. Se deja en data center.</v>
      </c>
      <c r="K2218">
        <v>45019</v>
      </c>
      <c r="L2218">
        <v>45020</v>
      </c>
      <c r="M2218" t="str">
        <f>TEXT(L2218,"DDDDDDD")</f>
        <v>martes</v>
      </c>
      <c r="N2218" t="str">
        <v>J047 JUMBO GIRARDOT</v>
      </c>
      <c r="O2218" t="str">
        <v>GIRARDOT</v>
      </c>
      <c r="P2218" t="str">
        <f>IF(ISBLANK(O2218),"0",(VLOOKUP(O2218,REGION,2,FALSE)))</f>
        <v>OCCIDENTE</v>
      </c>
      <c r="Q2218" t="str">
        <v>WILLIAM FERNANDO ALDANA NIÑO</v>
      </c>
      <c r="R2218">
        <f>IF(ISBLANK(Q2218),"0", VLOOKUP(Q2218,PERSONAL,2,FALSE))</f>
        <v>80148398</v>
      </c>
      <c r="S2218" t="str">
        <v>DIRECTO</v>
      </c>
      <c r="T2218">
        <v>0.3333333333333333</v>
      </c>
      <c r="U2218">
        <v>0.375</v>
      </c>
      <c r="V2218">
        <f>IF(ISBLANK(T2218 ),"0",U2218-T2218)</f>
        <v>0.041666666666666685</v>
      </c>
      <c r="W2218">
        <v>1</v>
      </c>
      <c r="X2218">
        <f>NETWORKDAYS(K2218,L2217)</f>
        <v>2</v>
      </c>
      <c r="Y2218" t="str">
        <f>IF(X2218&lt;=2,"CUMPLE","NO CUMPLE")</f>
        <v>CUMPLE</v>
      </c>
    </row>
    <row r="2219" xml:space="preserve">
      <c r="A2219">
        <v>13190884</v>
      </c>
      <c r="B2219" t="str">
        <v>REQUEST</v>
      </c>
      <c r="C2219" t="str">
        <v>CERRADO</v>
      </c>
      <c r="D2219" t="str">
        <v>SISTEMAS</v>
      </c>
      <c r="E2219" t="str">
        <v>FORMATEO</v>
      </c>
      <c r="F2219" t="str">
        <v>FORMATEO</v>
      </c>
      <c r="G2219" t="str">
        <v>FORMATEO</v>
      </c>
      <c r="H2219" t="str" xml:space="preserve">
        <v xml:space="preserve">Buen día_x000d_
Solicito de su ayuda para formatear estos PC ubicados en la oficina de sistemas deben de quedar con SO Linux cada uno; validar que los equipos estén en perfecto estado y completos con (CPU-MONITOR-TECLADO-MOUSE -CABLE VGA -CABLE DE PODER PARA CPU Y MONITOR ) adjunto información de los equipos a formatear._x000d_
_x000d_
Dispositivos DESKTOP|PC LENOVO M58 MJ045NBS DI-024429_x000d_
Dispositivos DESKTOP|PC LENOVO M700 MJ045NB7 DI-024428_x000d_
Monitores MONITOR|PLANO LENOVO E2054 VK347973 DI-024427_x000d_
Monitores MONITOR|PLANO LENOVO E2054 VK347549 DI-024430</v>
      </c>
      <c r="I2219" t="str">
        <v>jefe me autorizas esta llamada por favor; solicitud formateo de los PC para donación</v>
      </c>
      <c r="J2219" t="str">
        <v>Se revisa que los equipos se encuentren completos con monitor; mouse; teclado y cables. Se realiza formateo de 2 equipos con sistema operativo Linux; se hace embalaje de equipos uno en cada caja y se dejan en la oficina de Sistemas</v>
      </c>
      <c r="K2219">
        <v>45019</v>
      </c>
      <c r="L2219">
        <v>45020</v>
      </c>
      <c r="M2219" t="str">
        <f>TEXT(L2219,"DDDDDDD")</f>
        <v>martes</v>
      </c>
      <c r="N2219" t="str">
        <v>J047 JUMBO GIRARDOT</v>
      </c>
      <c r="O2219" t="str">
        <v>GIRARDOT</v>
      </c>
      <c r="P2219" t="str">
        <f>IF(ISBLANK(O2219),"0",(VLOOKUP(O2219,REGION,2,FALSE)))</f>
        <v>OCCIDENTE</v>
      </c>
      <c r="Q2219" t="str">
        <v>WILLIAM FERNANDO ALDANA NIÑO</v>
      </c>
      <c r="R2219">
        <f>IF(ISBLANK(Q2219),"0", VLOOKUP(Q2219,PERSONAL,2,FALSE))</f>
        <v>80148398</v>
      </c>
      <c r="S2219" t="str">
        <v>DIRECTO</v>
      </c>
      <c r="T2219">
        <v>0</v>
      </c>
      <c r="U2219">
        <v>0</v>
      </c>
      <c r="V2219">
        <v>0</v>
      </c>
      <c r="W2219">
        <v>0</v>
      </c>
      <c r="X2219">
        <f>NETWORKDAYS(K2219,L2218)</f>
        <v>2</v>
      </c>
      <c r="Y2219" t="str">
        <f>IF(X2219&lt;=2,"CUMPLE","NO CUMPLE")</f>
        <v>CUMPLE</v>
      </c>
    </row>
    <row r="2220" xml:space="preserve">
      <c r="A2220">
        <v>13194613</v>
      </c>
      <c r="B2220" t="str">
        <v>REQUEST</v>
      </c>
      <c r="C2220" t="str">
        <v>CERRADO</v>
      </c>
      <c r="D2220" t="str">
        <v>DIRECCION</v>
      </c>
      <c r="E2220" t="str">
        <v>CPU</v>
      </c>
      <c r="F2220" t="str">
        <v>CPU</v>
      </c>
      <c r="G2220" t="str">
        <v>LENOVO</v>
      </c>
      <c r="H2220" t="str" xml:space="preserve">
        <v xml:space="preserve">Datos usuario_x000d_
Nombre: Luis Taborda Durango_x000d_
Correo: luis.taborda@easy.com.co_x000d_
Usuario AD: LTaborda_x000d_
Pais: Colombia_x000d_
Ubicacion: E806 EASY EL PRADO_x000d_
Zona: Colombia Easy_x000d_
Unidad de Negocio: MDH_x000d_
Servicio: null_x000d_
Telefono: 573137756459_x000d_
Anexo: 6015169237_x000d_
Descripcion: Configuracion nuevo usuario portatil de Gerencia G900603NT252</v>
      </c>
      <c r="I2220" t="str">
        <v xml:space="preserve">Se solicita visita en sitio el día martes 4 de Abril 2023	</v>
      </c>
      <c r="J2220" t="str">
        <v>Se realiza la revisión; se terminó de configurar el PC y se pasa backup indicado por el usuario; se realiza mantenimiento logico del equipo y se deja funcionando correctamente</v>
      </c>
      <c r="K2220">
        <v>45019</v>
      </c>
      <c r="L2220">
        <v>45020</v>
      </c>
      <c r="M2220" t="str">
        <f>TEXT(L2220,"DDDDDDD")</f>
        <v>martes</v>
      </c>
      <c r="N2220" t="str">
        <v>E806 EASY EL PRADO</v>
      </c>
      <c r="O2220" t="str">
        <v>MEDELLIN</v>
      </c>
      <c r="P2220" t="str">
        <f>IF(ISBLANK(O2220),"0",(VLOOKUP(O2220,REGION,2,FALSE)))</f>
        <v>CENTRO</v>
      </c>
      <c r="Q2220" t="str">
        <v>YURIMAR MARQUEZ MUÑOZ</v>
      </c>
      <c r="R2220">
        <f>IF(ISBLANK(Q2220),"0", VLOOKUP(Q2220,PERSONAL,2,FALSE))</f>
        <v>1045025746</v>
      </c>
      <c r="S2220" t="str">
        <v>DIRECTO</v>
      </c>
      <c r="T2220">
        <v>0.3333333333333333</v>
      </c>
      <c r="U2220">
        <v>0.5416666666666666</v>
      </c>
      <c r="V2220">
        <f>IF(ISBLANK(T2220 ),"0",U2220-T2220)</f>
        <v>0.20833333333333331</v>
      </c>
      <c r="W2220">
        <v>1</v>
      </c>
      <c r="X2220">
        <f>NETWORKDAYS(K2220,L2219)</f>
        <v>2</v>
      </c>
      <c r="Y2220" t="str">
        <f>IF(X2220&lt;=2,"CUMPLE","NO CUMPLE")</f>
        <v>CUMPLE</v>
      </c>
    </row>
    <row r="2221" xml:space="preserve">
      <c r="A2221">
        <v>13194844</v>
      </c>
      <c r="B2221" t="str">
        <v>REQUEST</v>
      </c>
      <c r="C2221" t="str">
        <v>CERRADO</v>
      </c>
      <c r="D2221" t="str">
        <v>PISO DE VENTA</v>
      </c>
      <c r="E2221" t="str">
        <v>CPU</v>
      </c>
      <c r="F2221" t="str">
        <v>CPU</v>
      </c>
      <c r="G2221" t="str">
        <v>LENOVO</v>
      </c>
      <c r="H2221" t="str" xml:space="preserve">
        <v xml:space="preserve">Datos usuario_x000d_
Nombre: Luis Taborda Durango_x000d_
Correo: luis.taborda@easy.com.co_x000d_
Usuario AD: LTaborda_x000d_
Pais: Colombia_x000d_
Ubicacion: E806 EASY EL PRADO_x000d_
Zona: Colombia Easy_x000d_
Unidad de Negocio: MDH_x000d_
Servicio: null_x000d_
Telefono: 573137756459_x000d_
Anexo: 6015169237_x000d_
Descripcion: Se solicita cambio de ubicacion al computador asignado actualmente al comprador de tienda para el sector de venta empresa</v>
      </c>
      <c r="I2221" t="str">
        <v xml:space="preserve">Se solicita visita en sitio el día martes 4 de Abril 2023	</v>
      </c>
      <c r="J2221" t="str">
        <v>Se realiza el movimiento se le indica a el usuario que realice pruebas se deja equipo funcionando correctamente</v>
      </c>
      <c r="K2221">
        <v>45019</v>
      </c>
      <c r="L2221">
        <v>45020</v>
      </c>
      <c r="M2221" t="str">
        <f>TEXT(L2221,"DDDDDDD")</f>
        <v>martes</v>
      </c>
      <c r="N2221" t="str">
        <v>E806 EASY EL PRADO</v>
      </c>
      <c r="O2221" t="str">
        <v>MEDELLIN</v>
      </c>
      <c r="P2221" t="str">
        <f>IF(ISBLANK(O2221),"0",(VLOOKUP(O2221,REGION,2,FALSE)))</f>
        <v>CENTRO</v>
      </c>
      <c r="Q2221" t="str">
        <v>YURIMAR MARQUEZ MUÑOZ</v>
      </c>
      <c r="R2221">
        <f>IF(ISBLANK(Q2221),"0", VLOOKUP(Q2221,PERSONAL,2,FALSE))</f>
        <v>1045025746</v>
      </c>
      <c r="S2221" t="str">
        <v>DIRECTO</v>
      </c>
      <c r="T2221">
        <v>0.3333333333333333</v>
      </c>
      <c r="U2221">
        <v>0.5416666666666666</v>
      </c>
      <c r="V2221">
        <f>IF(ISBLANK(T2221 ),"0",U2221-T2221)</f>
        <v>0.20833333333333331</v>
      </c>
      <c r="W2221">
        <v>0</v>
      </c>
      <c r="X2221">
        <f>NETWORKDAYS(K2221,L2220)</f>
        <v>2</v>
      </c>
      <c r="Y2221" t="str">
        <f>IF(X2221&lt;=2,"CUMPLE","NO CUMPLE")</f>
        <v>CUMPLE</v>
      </c>
    </row>
    <row r="2222" xml:space="preserve">
      <c r="A2222">
        <v>13194848</v>
      </c>
      <c r="B2222" t="str">
        <v>REQUEST</v>
      </c>
      <c r="C2222" t="str">
        <v>CERRADO</v>
      </c>
      <c r="D2222" t="str">
        <v>PISO DE VENTA</v>
      </c>
      <c r="E2222" t="str">
        <v>CPU</v>
      </c>
      <c r="F2222" t="str">
        <v>CPU</v>
      </c>
      <c r="G2222" t="str">
        <v>LENOVO</v>
      </c>
      <c r="H2222" t="str" xml:space="preserve">
        <v xml:space="preserve">Datos usuario_x000d_
Nombre: Luis Taborda Durango_x000d_
Correo: luis.taborda@easy.com.co_x000d_
Usuario AD: LTaborda_x000d_
Pais: Colombia_x000d_
Ubicacion: E806 EASY EL PRADO_x000d_
Zona: Colombia Easy_x000d_
Unidad de Negocio: MDH_x000d_
Servicio: null_x000d_
Telefono: 573137756459_x000d_
Anexo: 6015169237_x000d_
Descripcion: Se solicita cambio de ubicacion al computador asignado actualmente a la Jefe de inventarios para el area de venta empresa._x000d_
</v>
      </c>
      <c r="I2222" t="str">
        <v xml:space="preserve">Se solicita visita en sitio el día martes 4 de Abril 2023	</v>
      </c>
      <c r="J2222" t="str">
        <v>Se realiza el traslado del equipo para donde indican que debe ir instalada; la usuaria no estaba pero de igual manera indican que se realice el traslado del pc completo</v>
      </c>
      <c r="K2222">
        <v>45019</v>
      </c>
      <c r="L2222">
        <v>45020</v>
      </c>
      <c r="M2222" t="str">
        <f>TEXT(L2222,"DDDDDDD")</f>
        <v>martes</v>
      </c>
      <c r="N2222" t="str">
        <v>E806 EASY EL PRADO</v>
      </c>
      <c r="O2222" t="str">
        <v>MEDELLIN</v>
      </c>
      <c r="P2222" t="str">
        <f>IF(ISBLANK(O2222),"0",(VLOOKUP(O2222,REGION,2,FALSE)))</f>
        <v>CENTRO</v>
      </c>
      <c r="Q2222" t="str">
        <v>YURIMAR MARQUEZ MUÑOZ</v>
      </c>
      <c r="R2222">
        <f>IF(ISBLANK(Q2222),"0", VLOOKUP(Q2222,PERSONAL,2,FALSE))</f>
        <v>1045025746</v>
      </c>
      <c r="S2222" t="str">
        <v>DIRECTO</v>
      </c>
      <c r="T2222">
        <v>0.3333333333333333</v>
      </c>
      <c r="U2222">
        <v>0.5416666666666666</v>
      </c>
      <c r="V2222">
        <f>IF(ISBLANK(T2222 ),"0",U2222-T2222)</f>
        <v>0.20833333333333331</v>
      </c>
      <c r="W2222">
        <v>1</v>
      </c>
      <c r="X2222">
        <f>NETWORKDAYS(K2222,L2221)</f>
        <v>2</v>
      </c>
      <c r="Y2222" t="str">
        <f>IF(X2222&lt;=2,"CUMPLE","NO CUMPLE")</f>
        <v>CUMPLE</v>
      </c>
    </row>
    <row r="2223" xml:space="preserve">
      <c r="A2223">
        <v>13196920</v>
      </c>
      <c r="B2223" t="str">
        <v>INCIDENT</v>
      </c>
      <c r="C2223" t="str">
        <v>CERRADO</v>
      </c>
      <c r="D2223" t="str">
        <v>OFICINA COMERCIAL</v>
      </c>
      <c r="E2223" t="str">
        <v>CPU</v>
      </c>
      <c r="F2223" t="str">
        <v>CPU</v>
      </c>
      <c r="G2223" t="str">
        <v>LENOVO</v>
      </c>
      <c r="H2223" t="str" xml:space="preserve">
        <v xml:space="preserve">Datos usuario_x000d_
Nombre: Allan Jhostyn Castano Guzman_x000d_
Correo: Allan.Castano@cencosud.com.co_x000d_
Usuario AD: AJCastaG_x000d_
Pais: Colombia_x000d_
Ubicacion: M806 METRO PRADO_x000d_
Zona: Colombia Centro_x000d_
Unidad de Negocio: METRO_x000d_
Servicio: Tiendas &amp; Centros de Distribucion_x000d_
Telefono: 3234576687_x000d_
Anexo: 7806402_x000d_
Descripcion: No tengo acceso a internet y el correo no esta funcionando y aparece desconectado</v>
      </c>
      <c r="I2223" t="str">
        <v xml:space="preserve">Se solicita visita en sitio el día martes 4 de Abril 2023	</v>
      </c>
      <c r="J2223" t="str">
        <v>Se revisa y el usuario indica que la novedad se presentó el sábado 01/04 pero que ya no tiene problemas.</v>
      </c>
      <c r="K2223">
        <v>45019</v>
      </c>
      <c r="L2223">
        <v>45020</v>
      </c>
      <c r="M2223" t="str">
        <f>TEXT(L2223,"DDDDDDD")</f>
        <v>martes</v>
      </c>
      <c r="N2223" t="str">
        <v>M806 METRO PRADO</v>
      </c>
      <c r="O2223" t="str">
        <v>MEDELLIN</v>
      </c>
      <c r="P2223" t="str">
        <f>IF(ISBLANK(O2223),"0",(VLOOKUP(O2223,REGION,2,FALSE)))</f>
        <v>CENTRO</v>
      </c>
      <c r="Q2223" t="str">
        <v>YURIMAR MARQUEZ MUÑOZ</v>
      </c>
      <c r="R2223">
        <f>IF(ISBLANK(Q2223),"0", VLOOKUP(Q2223,PERSONAL,2,FALSE))</f>
        <v>1045025746</v>
      </c>
      <c r="S2223" t="str">
        <v>DIRECTO</v>
      </c>
      <c r="T2223">
        <v>0.3333333333333333</v>
      </c>
      <c r="U2223">
        <v>0.5416666666666666</v>
      </c>
      <c r="V2223">
        <f>IF(ISBLANK(T2223 ),"0",U2223-T2223)</f>
        <v>0.20833333333333331</v>
      </c>
      <c r="W2223">
        <v>0</v>
      </c>
      <c r="X2223">
        <f>NETWORKDAYS(K2223,L2222)</f>
        <v>2</v>
      </c>
      <c r="Y2223" t="str">
        <f>IF(X2223&lt;=2,"CUMPLE","NO CUMPLE")</f>
        <v>CUMPLE</v>
      </c>
    </row>
    <row r="2224" xml:space="preserve">
      <c r="A2224">
        <v>13200581</v>
      </c>
      <c r="B2224" t="str">
        <v>REQUEST</v>
      </c>
      <c r="C2224" t="str">
        <v>CERRADO</v>
      </c>
      <c r="D2224" t="str">
        <v>TIENDA</v>
      </c>
      <c r="E2224" t="str">
        <v>EQUIPAMIENTO</v>
      </c>
      <c r="F2224" t="str">
        <v>eqUIPAMIENTO</v>
      </c>
      <c r="G2224" t="str">
        <v>EQUIPAMIENTO</v>
      </c>
      <c r="H2224" t="str" xml:space="preserve">
        <v xml:space="preserve">Datos usuario_x000d_
Nombre: Stiven Emilio Bedoya Triana_x000d_
Correo: Stiven.Bedoya@cencosud.com.co_x000d_
Usuario AD: SEBTrian_x000d_
Pais: Colombia_x000d_
Ubicacion: J031 JUMBO CALI CHIPICHAPE_x000d_
Zona: Colombia Occidente_x000d_
Unidad de Negocio: ADM CENTRAL_x000d_
Servicio: Tiendas &amp; Centros de Distribucion_x000d_
Telefono: 3174356868_x000d_
Anexo: 7130409_x000d_
Descripcion: Se crea requerimiento para solicitar un recurso de ISIT con 2.5 tickets para el dia 4 de Abril del 2023 en al tienda Jumbo Chipichape; con el fin de realizar movimiento de los equipos de la oficina administrativa a piso de venta_x000d_
AREA EN DONDE SE UBICA EL EQUIPO : Administracion_x000d_
</v>
      </c>
      <c r="I2224" t="str">
        <v xml:space="preserve">Se solicita autorizacion para solicitar recurso de ISIT	</v>
      </c>
      <c r="J2224" t="str">
        <v>Se realiza el movimiento de 12 equipos del área administrativa a diversas áreas del centro comercial; a saber; 4 hacia atención al cliente; 2 al área de panadería; 1 al área de bodega y 1 al área de recibo. Todos los equipos quedan operativos.</v>
      </c>
      <c r="K2224">
        <v>45019</v>
      </c>
      <c r="L2224">
        <v>45020</v>
      </c>
      <c r="M2224" t="str">
        <f>TEXT(L2224,"DDDDDDD")</f>
        <v>martes</v>
      </c>
      <c r="N2224" t="str">
        <v>J031 JUMBO CALI CHIPICHAPE</v>
      </c>
      <c r="O2224" t="str">
        <v>CALI</v>
      </c>
      <c r="P2224" t="str">
        <f>IF(ISBLANK(O2224),"0",(VLOOKUP(O2224,REGION,2,FALSE)))</f>
        <v>OCCIDENTE</v>
      </c>
      <c r="Q2224" t="str">
        <v>ANIBAL DAVID PANAMEÑO TORRES</v>
      </c>
      <c r="R2224">
        <f>IF(ISBLANK(Q2224),"0", VLOOKUP(Q2224,PERSONAL,2,FALSE))</f>
        <v>1113657433</v>
      </c>
      <c r="S2224" t="str">
        <v>DIRECTO</v>
      </c>
      <c r="T2224">
        <v>0.3333333333333333</v>
      </c>
      <c r="U2224">
        <v>0.75</v>
      </c>
      <c r="V2224">
        <f>IF(ISBLANK(T2224 ),"0",U2224-T2224)</f>
        <v>0.4166666666666667</v>
      </c>
      <c r="W2224" t="str">
        <v>2;5</v>
      </c>
      <c r="X2224">
        <f>NETWORKDAYS(K2224,L2223)</f>
        <v>2</v>
      </c>
      <c r="Y2224" t="str">
        <f>IF(X2224&lt;=2,"CUMPLE","NO CUMPLE")</f>
        <v>CUMPLE</v>
      </c>
    </row>
    <row r="2225" xml:space="preserve">
      <c r="A2225">
        <v>13201248</v>
      </c>
      <c r="B2225" t="str">
        <v>REQUEST</v>
      </c>
      <c r="C2225" t="str">
        <v>CERRADO</v>
      </c>
      <c r="D2225" t="str">
        <v>SISTEMAS</v>
      </c>
      <c r="E2225" t="str">
        <v>FORMATEO</v>
      </c>
      <c r="F2225" t="str">
        <v>FORMATEO</v>
      </c>
      <c r="G2225" t="str">
        <v>FORMATEO</v>
      </c>
      <c r="H2225" t="str" xml:space="preserve">
        <v xml:space="preserve">Datos usuario_x000d_
Nombre: Edwin Bayardo Bolanos Cucuname_x000d_
Correo: Edwin.Bolanos@cencosud.com.co_x000d_
Usuario AD: EBBolano_x000d_
Pais: Colombia_x000d_
Ubicacion: M171 METRO PASTO UNICO_x000d_
Zona: Colombia Occidente_x000d_
Unidad de Negocio: ADM CENTRAL_x000d_
Servicio: Sistemas_x000d_
Telefono: 3174355320_x000d_
Anexo: null_x000d_
Descripcion: Buenas tardes._x000d_
_x000d_
Por favor me colaboran con la solicitud de formateo para los siguientes equipos de donacion:_x000d_
_x000d_
Serial:_x000d_
MJ05C7UA_x000d_
_x000d_
Gracias._x000d_
_x000d_
AREA EN DONDE SE UBICA EL EQUIPO : sistemas</v>
      </c>
      <c r="I2225" t="str">
        <v>Jefe por favor me colabora con la autorización de esta llamada; para que e técnico de isit visite la tienda y realice el formateo y la instalación del sistema operativo tp-linux.</v>
      </c>
      <c r="J2225" t="str">
        <v>Se revisa que equipo se encuentre completo con monitor; mouse; teclado y cables. Se realiza formateo de 1 equipo con sistema operativo Linux; se hace embalaje de equipo y se deja en la oficina de Sistemas</v>
      </c>
      <c r="K2225">
        <v>45019</v>
      </c>
      <c r="L2225">
        <v>45020</v>
      </c>
      <c r="M2225" t="str">
        <f>TEXT(L2225,"DDDDDDD")</f>
        <v>martes</v>
      </c>
      <c r="N2225" t="str">
        <v>M171 METRO PASTO UNICO</v>
      </c>
      <c r="O2225" t="str">
        <v>PASTO</v>
      </c>
      <c r="P2225" t="str">
        <f>IF(ISBLANK(O2225),"0",(VLOOKUP(O2225,REGION,2,FALSE)))</f>
        <v>OCCIDENTE</v>
      </c>
      <c r="Q2225" t="str">
        <v>DIANA ERIKA LEON HERNANDEZ</v>
      </c>
      <c r="R2225">
        <f>IF(ISBLANK(Q2225),"0", VLOOKUP(Q2225,PERSONAL,2,FALSE))</f>
        <v>1087411507</v>
      </c>
      <c r="S2225" t="str">
        <v>DIRECTO</v>
      </c>
      <c r="T2225">
        <v>0</v>
      </c>
      <c r="U2225">
        <v>0</v>
      </c>
      <c r="V2225">
        <v>0</v>
      </c>
      <c r="W2225">
        <v>0</v>
      </c>
      <c r="X2225">
        <f>NETWORKDAYS(K2225,L2224)</f>
        <v>2</v>
      </c>
      <c r="Y2225" t="str">
        <f>IF(X2225&lt;=2,"CUMPLE","NO CUMPLE")</f>
        <v>CUMPLE</v>
      </c>
    </row>
    <row r="2226" xml:space="preserve">
      <c r="A2226">
        <v>13201737</v>
      </c>
      <c r="B2226" t="str">
        <v>REQUEST</v>
      </c>
      <c r="C2226" t="str">
        <v>CERRADO</v>
      </c>
      <c r="D2226" t="str">
        <v>SISTEMAS</v>
      </c>
      <c r="E2226" t="str">
        <v>FORMATEO</v>
      </c>
      <c r="F2226" t="str">
        <v>FORMATEO</v>
      </c>
      <c r="G2226" t="str">
        <v>FORMATEO</v>
      </c>
      <c r="H2226" t="str" xml:space="preserve">
        <v xml:space="preserve">Datos usuario_x000d_
Nombre: Bernardo Agredo Carvajal_x000d_
Correo: Bernardo.Agredo@cencosud.com.co_x000d_
Usuario AD: BAgredoC_x000d_
Pais: Colombia_x000d_
Ubicacion: J036 JUMBO POPAYAN CAMPANARIO_x000d_
Zona: Colombia Occidente_x000d_
Unidad de Negocio: ADM CENTRAL_x000d_
Servicio: Tiendas &amp; Centros de Distribucion_x000d_
Telefono: 3046553535_x000d_
Anexo: 2885800_x000d_
Descripcion: Buena tarde se solicita el formateo e instalcion de linux en pcs con seriales._x000d_
LENOVO M58 MJ045MTY_x000d_
LENOVO M58 MJ046NPA_x000d_
LENOVO M700 MJ045MU3_x000d_
Gracias_x000d_
_x000d_
AREA EN DONDE SE UBICA EL EQUIPO : sistemas_x000d_
</v>
      </c>
      <c r="I2226" t="str">
        <v>Jefe su autorizacion para envio de personal de isit para formateo de equipos</v>
      </c>
      <c r="J2226" t="str">
        <v>Se revisa que los equipos se encuentren completos con monitor; mouse; teclado y cables. Se realiza formateo de 3 equipos con sistema operativo Linux; se hace embalaje de equipos uno en cada caja y se dejan en la oficina de Sistemas</v>
      </c>
      <c r="K2226">
        <v>45019</v>
      </c>
      <c r="L2226">
        <v>45020</v>
      </c>
      <c r="M2226" t="str">
        <f>TEXT(L2226,"DDDDDDD")</f>
        <v>martes</v>
      </c>
      <c r="N2226" t="str">
        <v>J036 JUMBO POPAYAN CAMPANARIO</v>
      </c>
      <c r="O2226" t="str">
        <v>POPAYAN</v>
      </c>
      <c r="P2226" t="str">
        <f>IF(ISBLANK(O2226),"0",(VLOOKUP(O2226,REGION,2,FALSE)))</f>
        <v>OCCIDENTE</v>
      </c>
      <c r="Q2226" t="str">
        <v>DANIEL FERNANDO PAREDES ARTEAGA</v>
      </c>
      <c r="R2226">
        <f>IF(ISBLANK(Q2226),"0", VLOOKUP(Q2226,PERSONAL,2,FALSE))</f>
        <v>10301691</v>
      </c>
      <c r="S2226" t="str">
        <v>DIRECTO</v>
      </c>
      <c r="T2226">
        <v>0</v>
      </c>
      <c r="U2226">
        <v>0</v>
      </c>
      <c r="V2226">
        <v>0</v>
      </c>
      <c r="W2226">
        <v>0</v>
      </c>
      <c r="X2226">
        <f>NETWORKDAYS(K2226,L2225)</f>
        <v>2</v>
      </c>
      <c r="Y2226" t="str">
        <f>IF(X2226&lt;=2,"CUMPLE","NO CUMPLE")</f>
        <v>CUMPLE</v>
      </c>
    </row>
    <row r="2227" xml:space="preserve">
      <c r="A2227">
        <v>13201220</v>
      </c>
      <c r="B2227" t="str">
        <v>REQUEST</v>
      </c>
      <c r="C2227" t="str">
        <v>CERRADO</v>
      </c>
      <c r="D2227" t="str">
        <v>LINEAL DE CAJAS</v>
      </c>
      <c r="E2227" t="str">
        <v>POS</v>
      </c>
      <c r="F2227" t="str">
        <v>POS</v>
      </c>
      <c r="G2227" t="str">
        <v>WINCOR</v>
      </c>
      <c r="H2227"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RETAIL FINANCIERO_x000d_
Servicio: Tiendas &amp; Centros de Distribucion_x000d_
Telefono: 3118214729_x000d_
Anexo: 3176435870_x000d_
Descripcion: Buen dia_x000d_
Solcito de su colaboracion con la pos #13 ya se apago; no reacciona no enciende; esta inactiva totalmente._x000d_
Quedo atenta_x000d_
Muchas gracias!!_x000d_
</v>
      </c>
      <c r="I2227" t="str">
        <v>POS 13 del lineal de cajas no prende; validar fisicamente la POS</v>
      </c>
      <c r="J2227" t="str">
        <v>Se diagnóstica y se evidencia que la falla es la fuente de poder que se dañó en su totalidad. Se realiza cambio de fuente de poder y mantenimiento y la pos queda operativa. Se validan pruebas funcionando con la jefe de cajas en el punto</v>
      </c>
      <c r="K2227">
        <v>45019</v>
      </c>
      <c r="L2227">
        <v>45021</v>
      </c>
      <c r="M2227" t="str">
        <f>TEXT(L2227,"DDDDDDD")</f>
        <v>miércoles</v>
      </c>
      <c r="N2227" t="str">
        <v>M074 METRO FACATATIVA</v>
      </c>
      <c r="O2227" t="str">
        <v>FACATATIVA</v>
      </c>
      <c r="P2227" t="str">
        <f>IF(ISBLANK(O2227),"0",(VLOOKUP(O2227,REGION,2,FALSE)))</f>
        <v>BOGOTA</v>
      </c>
      <c r="Q2227" t="str">
        <v>JOHAN SEBASTIAN CARDOZO SANCHEZ</v>
      </c>
      <c r="R2227">
        <f>IF(ISBLANK(Q2227),"0", VLOOKUP(Q2227,PERSONAL,2,FALSE))</f>
        <v>1023945681</v>
      </c>
      <c r="S2227" t="str">
        <v>DIRECTO</v>
      </c>
      <c r="T2227">
        <v>0.3958333333333333</v>
      </c>
      <c r="U2227">
        <v>0.4583333333333333</v>
      </c>
      <c r="V2227">
        <f>IF(ISBLANK(T2227 ),"0",U2227-T2227)</f>
        <v>0.0625</v>
      </c>
      <c r="W2227">
        <v>1</v>
      </c>
      <c r="X2227">
        <f>NETWORKDAYS(K2227,L2226)</f>
        <v>2</v>
      </c>
      <c r="Y2227" t="str">
        <f>IF(X2227&lt;=2,"CUMPLE","NO CUMPLE")</f>
        <v>CUMPLE</v>
      </c>
    </row>
    <row r="2228" xml:space="preserve">
      <c r="A2228">
        <v>13201238</v>
      </c>
      <c r="B2228" t="str">
        <v>REQUEST</v>
      </c>
      <c r="C2228" t="str">
        <v>CERRADO</v>
      </c>
      <c r="D2228" t="str">
        <v>SISTEMAS</v>
      </c>
      <c r="E2228" t="str">
        <v>FORMATEO</v>
      </c>
      <c r="F2228" t="str">
        <v>FORMATEO</v>
      </c>
      <c r="G2228" t="str">
        <v>FORMATEO</v>
      </c>
      <c r="H2228" t="str" xml:space="preserve">
        <v xml:space="preserve">Datos usuario_x000d_
Nombre: Edwin Bayardo Bolanos Cucuname_x000d_
Correo: Edwin.Bolanos@cencosud.com.co_x000d_
Usuario AD: EBBolano_x000d_
Pais: Colombia_x000d_
Ubicacion: J128 JUMBO UNICENTRO PASTO_x000d_
Zona: Colombia Occidente_x000d_
Unidad de Negocio: ADM CENTRAL_x000d_
Servicio: Sistemas_x000d_
Telefono: 3174355320_x000d_
Anexo: null_x000d_
Descripcion: buenas tardes._x000d_
_x000d_
por favor me colaboran con la solicitud de formateo para los siguientes equipos de donacion:_x000d_
_x000d_
Seriales:_x000d_
MJ045MU1_x000d_
MJ045MV6_x000d_
AREA EN DONDE SE UBICA EL EQUIPO : sistemas</v>
      </c>
      <c r="I2228" t="str">
        <v>Jefe por favor me colabora con la autorización de esta llamada; para que e técnico de isit visite la tienda y realice el formateo y la instalación del sistema operativo tp-linux</v>
      </c>
      <c r="J2228" t="str">
        <v>Se revisa que los equipos se encuentren completos con monitor; mouse; teclado y cables. Se realiza formateo de 2 equipos con sistema operativo Linux; se hace embalaje de equipos uno en cada caja y se dejan en la oficina de Sistemas</v>
      </c>
      <c r="K2228">
        <v>45020</v>
      </c>
      <c r="L2228">
        <v>45021</v>
      </c>
      <c r="M2228" t="str">
        <f>TEXT(L2228,"DDDDDDD")</f>
        <v>miércoles</v>
      </c>
      <c r="N2228" t="str">
        <v>J128 JUMBO UNICENTRO PASTO</v>
      </c>
      <c r="O2228" t="str">
        <v>PASTO</v>
      </c>
      <c r="P2228" t="str">
        <f>IF(ISBLANK(O2228),"0",(VLOOKUP(O2228,REGION,2,FALSE)))</f>
        <v>OCCIDENTE</v>
      </c>
      <c r="Q2228" t="str">
        <v>DIANA ERIKA LEON HERNANDEZ</v>
      </c>
      <c r="R2228">
        <f>IF(ISBLANK(Q2228),"0", VLOOKUP(Q2228,PERSONAL,2,FALSE))</f>
        <v>1087411507</v>
      </c>
      <c r="S2228" t="str">
        <v>DIRECTO</v>
      </c>
      <c r="T2228">
        <v>0</v>
      </c>
      <c r="U2228">
        <v>0</v>
      </c>
      <c r="V2228">
        <v>0</v>
      </c>
      <c r="W2228">
        <v>0</v>
      </c>
      <c r="X2228">
        <f>NETWORKDAYS(K2228,L2227)</f>
        <v>2</v>
      </c>
      <c r="Y2228" t="str">
        <f>IF(X2228&lt;=2,"CUMPLE","NO CUMPLE")</f>
        <v>CUMPLE</v>
      </c>
    </row>
    <row r="2229" xml:space="preserve">
      <c r="A2229">
        <v>13201750</v>
      </c>
      <c r="B2229" t="str">
        <v>REQUEST</v>
      </c>
      <c r="C2229" t="str">
        <v>CERRADO</v>
      </c>
      <c r="D2229" t="str">
        <v>SISTEMAS</v>
      </c>
      <c r="E2229" t="str">
        <v>FORMATEO</v>
      </c>
      <c r="F2229" t="str">
        <v>FORMATEO</v>
      </c>
      <c r="G2229" t="str">
        <v>FORMATEO</v>
      </c>
      <c r="H2229" t="str" xml:space="preserve">
        <v xml:space="preserve">Datos usuario_x000d_
Nombre: Jenny Marcela Ayala Mogollon_x000d_
Correo: Jenny.Ayala@cencosud.com.co_x000d_
Usuario AD: JMAyalaM_x000d_
Pais: Colombia_x000d_
Ubicacion: M006 METRO PALMIRA_x000d_
Zona: Colombia Occidente_x000d_
Unidad de Negocio: ADM CENTRAL_x000d_
Servicio: Tiendas &amp; Centros de Distribucion_x000d_
Telefono: 3046553535_x000d_
Anexo: 2885800_x000d_
Descripcion: Buena tarde por favor su ayuda para el formateo e instalacion d elinux en el equipo con serial._x000d_
LENOVO M58 MJ05C7UE_x000d_
_x000d_
AREA EN DONDE SE UBICA EL EQUIPO : sistemas</v>
      </c>
      <c r="I2229" t="str">
        <v>Jefe su autorizacion para envio de personal de isit para formateo de pc</v>
      </c>
      <c r="J2229" t="str">
        <v>Se revisa que equipo se encuentre completo con monitor; mouse; teclado y cables. Se realiza formateo de 1 equipo con sistema operativo Linux; se hace embalaje de equipo y se deja en la oficina de Sistemas</v>
      </c>
      <c r="K2229">
        <v>45020</v>
      </c>
      <c r="L2229">
        <v>45021</v>
      </c>
      <c r="M2229" t="str">
        <f>TEXT(L2229,"DDDDDDD")</f>
        <v>miércoles</v>
      </c>
      <c r="N2229" t="str">
        <v>M006 METRO PALMIRA</v>
      </c>
      <c r="O2229" t="str">
        <v>PALMIRA</v>
      </c>
      <c r="P2229" t="str">
        <f>IF(ISBLANK(O2229),"0",(VLOOKUP(O2229,REGION,2,FALSE)))</f>
        <v>OCCIDENTE</v>
      </c>
      <c r="Q2229" t="str">
        <v>ANIBAL DAVID PANAMEÑO TORRES</v>
      </c>
      <c r="R2229">
        <f>IF(ISBLANK(Q2229),"0", VLOOKUP(Q2229,PERSONAL,2,FALSE))</f>
        <v>1113657433</v>
      </c>
      <c r="S2229" t="str">
        <v>DIRECTO</v>
      </c>
      <c r="T2229">
        <v>0</v>
      </c>
      <c r="U2229">
        <v>0</v>
      </c>
      <c r="V2229">
        <v>0</v>
      </c>
      <c r="W2229">
        <v>0</v>
      </c>
      <c r="X2229">
        <f>NETWORKDAYS(K2229,L2228)</f>
        <v>2</v>
      </c>
      <c r="Y2229" t="str">
        <f>IF(X2229&lt;=2,"CUMPLE","NO CUMPLE")</f>
        <v>CUMPLE</v>
      </c>
    </row>
    <row r="2230" xml:space="preserve">
      <c r="A2230">
        <v>13202018</v>
      </c>
      <c r="B2230" t="str">
        <v>REQUEST</v>
      </c>
      <c r="C2230" t="str">
        <v>CERRADO</v>
      </c>
      <c r="D2230" t="str">
        <v>SISTEMAS</v>
      </c>
      <c r="E2230" t="str">
        <v>EQUIPAMIENTO</v>
      </c>
      <c r="F2230" t="str">
        <v>EQUIPAMIENTO</v>
      </c>
      <c r="G2230" t="str">
        <v>EQUIPAMIENTO</v>
      </c>
      <c r="H2230" t="str" xml:space="preserve">
        <v xml:space="preserve">Datos usuario_x000d_
Nombre: Harold Gonzalez Holguin_x000d_
Correo: Harold.Gonzalez@cencosud.com.co_x000d_
Usuario AD: HGonzaH_x000d_
Pais: Colombia_x000d_
Ubicacion: J036 JUMBO POPAYAN CAMPANARIO_x000d_
Zona: Colombia Occidente_x000d_
Unidad de Negocio: ADM CENTRAL_x000d_
Servicio: Tiendas &amp; Centros de Distribucion_x000d_
Telefono: 3046553535_x000d_
Anexo: 2885800_x000d_
Descripcion: Buena tarde por favor su ayuda para alistar los activos que se encuentran en baja y van hacer despachados; se anexa archivo gracias_x000d_
AREA EN DONDE SE UBICA EL EQUIPO : sistemas</v>
      </c>
      <c r="I2230" t="str">
        <v>Jefe su aprobacion para alistamiento de activos de baja</v>
      </c>
      <c r="J2230" t="str">
        <v>Actividad a realizar es la de inventariar y ubicar unos elementos activos. Se envia un listado el cual se procede a identificar en diferentes cajas y áreas  y conforme se va avanzando e identificando por un color en el documento  digital. Se inicia labor el 04/04 a las 11:00 am y se terminan a las 6:30 pm. Se retoma actividad el 05/04 a las 8:00 am y se continúa ubicando algunos elementos faltantes e informando a Soporte Harold para adicionar otros  que estaban por fuera del listado. Se informa  y se organiza todo intentando sacar el menor numero de cajas; dejando un total de 11 cajas selladas  y con sus respectivos seriales al exterior para su rápida identificación. Se informa y se envia evidencia de la labor en el documento digital a Harold. Se finaliza labor a las 12:00 pm</v>
      </c>
      <c r="K2230">
        <v>45020</v>
      </c>
      <c r="L2230">
        <v>45021</v>
      </c>
      <c r="M2230" t="str">
        <f>TEXT(L2230,"DDDDDDD")</f>
        <v>miércoles</v>
      </c>
      <c r="N2230" t="str">
        <v>J036 JUMBO POPAYAN CAMPANARIO</v>
      </c>
      <c r="O2230" t="str">
        <v>POPAYAN</v>
      </c>
      <c r="P2230" t="str">
        <f>IF(ISBLANK(O2230),"0",(VLOOKUP(O2230,REGION,2,FALSE)))</f>
        <v>OCCIDENTE</v>
      </c>
      <c r="Q2230" t="str">
        <v>DANIEL FERNANDO PAREDES ARTEAGA</v>
      </c>
      <c r="R2230">
        <f>IF(ISBLANK(Q2230),"0", VLOOKUP(Q2230,PERSONAL,2,FALSE))</f>
        <v>10301691</v>
      </c>
      <c r="S2230" t="str">
        <v>DIRECTO</v>
      </c>
      <c r="T2230">
        <v>0.3333333333333333</v>
      </c>
      <c r="U2230">
        <v>0.75</v>
      </c>
      <c r="V2230">
        <f>IF(ISBLANK(T2230 ),"0",U2230-T2230)</f>
        <v>0.4166666666666667</v>
      </c>
      <c r="W2230" t="str">
        <v>2;5</v>
      </c>
      <c r="X2230">
        <f>NETWORKDAYS(K2230,L2229)</f>
        <v>2</v>
      </c>
      <c r="Y2230" t="str">
        <f>IF(X2230&lt;=2,"CUMPLE","NO CUMPLE")</f>
        <v>CUMPLE</v>
      </c>
    </row>
    <row r="2231" xml:space="preserve">
      <c r="A2231">
        <v>13194867</v>
      </c>
      <c r="B2231" t="str">
        <v>REQUEST</v>
      </c>
      <c r="C2231" t="str">
        <v>CERRADO</v>
      </c>
      <c r="D2231" t="str">
        <v>TIENDA</v>
      </c>
      <c r="E2231" t="str">
        <v>AP</v>
      </c>
      <c r="F2231" t="str">
        <v>AP</v>
      </c>
      <c r="G2231" t="str">
        <v>AP</v>
      </c>
      <c r="H2231" t="str" xml:space="preserve">
        <v xml:space="preserve">Buenas Tardes;_x000d_
Por favor su ayuda con el envio del siguiente AP para la tienda de Metro Facatativa_x000d_
_x000d_
Metro Facatativa_x000d_
AIR-CAP1602E-A-K9_x000d_
Serial: FGL1815W7XB</v>
      </c>
      <c r="I2231" t="str">
        <v>Realizar instalacion del AP con serial FGL1815W7XB y retiro del AP con serial FGL1815W9D7 en la oficina de sistemas</v>
      </c>
      <c r="J2231" t="str">
        <v>Se recibe el AP que estaba con la asistente de dirección y el AP se ubica encima del gabinete de la oficina de sistemas; se comunica con redes para realizar la configuración y se hacen pruebas con pda de que queda funcionando; el AP dañado queda empacado en una caja y queda en el escritorio en la oficina de sistemas</v>
      </c>
      <c r="K2231">
        <v>45021</v>
      </c>
      <c r="L2231">
        <v>45021</v>
      </c>
      <c r="M2231" t="str">
        <f>TEXT(L2231,"DDDDDDD")</f>
        <v>miércoles</v>
      </c>
      <c r="N2231" t="str">
        <v>M074 METRO FACATATIVA</v>
      </c>
      <c r="O2231" t="str">
        <v>FACATATIVA</v>
      </c>
      <c r="P2231" t="str">
        <f>IF(ISBLANK(O2231),"0",(VLOOKUP(O2231,REGION,2,FALSE)))</f>
        <v>BOGOTA</v>
      </c>
      <c r="Q2231" t="str">
        <v>JOHAN SEBASTIAN CARDOZO SANCHEZ</v>
      </c>
      <c r="R2231">
        <f>IF(ISBLANK(Q2231),"0", VLOOKUP(Q2231,PERSONAL,2,FALSE))</f>
        <v>1023945681</v>
      </c>
      <c r="S2231" t="str">
        <v>DIRECTO</v>
      </c>
      <c r="T2231">
        <v>0.4583333333333333</v>
      </c>
      <c r="U2231">
        <v>0.5</v>
      </c>
      <c r="V2231">
        <f>IF(ISBLANK(T2231 ),"0",U2231-T2231)</f>
        <v>0.041666666666666685</v>
      </c>
      <c r="W2231">
        <v>1</v>
      </c>
      <c r="X2231">
        <f>NETWORKDAYS(K2231,L2230)</f>
        <v>1</v>
      </c>
      <c r="Y2231" t="str">
        <f>IF(X2231&lt;=2,"CUMPLE","NO CUMPLE")</f>
        <v>CUMPLE</v>
      </c>
    </row>
    <row r="2232" xml:space="preserve">
      <c r="A2232">
        <v>13193323</v>
      </c>
      <c r="B2232" t="str">
        <v>REQUEST</v>
      </c>
      <c r="C2232" t="str">
        <v>CERRADO</v>
      </c>
      <c r="D2232" t="str">
        <v>TIENDA</v>
      </c>
      <c r="E2232" t="str">
        <v>EQUIPAMIENTO</v>
      </c>
      <c r="F2232" t="str">
        <v>EQUIPAMIENTO</v>
      </c>
      <c r="G2232" t="str">
        <v>EQUIPAMIENTO</v>
      </c>
      <c r="H2232" t="str" xml:space="preserve">
        <v xml:space="preserve">Buen día;_x000d_
Solicito de su ayuda para buscar activos inactivos y alistarlos para que control perdidas los verifique y firme el formato PDF ; luego de las firmas de control perdidas y gerente tienda devolverlo a vuelta de correo a Fabiola.diazmarin@cencosud.com.co .Importante estos activos deben de quedar organizados en cajas selladas en completo orden rotular las cajas con sus respectivos seriales ; se enviaran 2 listados de activos un listado para que seguridad lo verifique y firme; y el segundo listado de activos ya fueron dados de baja; también hay que buscarlos organizarlos en cajas selladas en completo orden rotular las cajas con sus respectivos seriales._x000d_
Si en la búsqueda encuentran activos que no están relacionados en el formato por favor enviar registro fotográfico a Fabiola Diaz móvil 3174312176; para en conjunto ir verificando las novedades; los formatos PDF y Excel se enviaran por correo al coordinador de Isit Carlos Mauricio Chacon_x000d_
Mil gracias</v>
      </c>
      <c r="I2232" t="str">
        <v>jefe me autorizas esta llamada por favor; solicitud búsqueda de activos inactivos para baja M038 los formatos se le enviaron a Mauricio vía celular; ya se cuenta con el formato pdf de baja</v>
      </c>
      <c r="J2232" t="str">
        <v>El dia 31 de marzo de 13:00 a 18:00 se inicia la busqueda de los activos de acuerdo con los listados que envió soporte; se desocupa bodega y se revisa cada elemento y se constata que son los del listado; el dia lunes 3 de abril de 8:00 a 18:00 se embaló los elementos encontrados y se verificó con control perdidas que los elementos son los enlistados; el día martes 4 de abril de 14:00 a 18:00 se verificaron algunos elementos que se encontraron y que no estaban en el listado; algunos de propiedad de la tienda se hizo su respectiva devolución. el día 5 de abril de 8:00 a 18:00 se verifca nuevamente los elementos encontrados con seguridad y este firma el acta; queda pendiente la firma del director de la tienda.</v>
      </c>
      <c r="K2232">
        <v>45021</v>
      </c>
      <c r="L2232">
        <v>45021</v>
      </c>
      <c r="M2232" t="str">
        <f>TEXT(L2232,"DDDDDDD")</f>
        <v>miércoles</v>
      </c>
      <c r="N2232" t="str">
        <v>M038 METRO NEIVA CENTRO DE CONVENCIONES</v>
      </c>
      <c r="O2232" t="str">
        <v>NEIVA</v>
      </c>
      <c r="P2232" t="str">
        <f>IF(ISBLANK(O2232),"0",(VLOOKUP(O2232,REGION,2,FALSE)))</f>
        <v>OCCIDENTE</v>
      </c>
      <c r="Q2232" t="str">
        <v>BREINER MAURICIO CASTAÑEDA PUENTES</v>
      </c>
      <c r="R2232">
        <f>IF(ISBLANK(Q2232),"0", VLOOKUP(Q2232,PERSONAL,2,FALSE))</f>
        <v>83235763</v>
      </c>
      <c r="S2232" t="str">
        <v>DIRECTO</v>
      </c>
      <c r="T2232">
        <v>0.3333333333333333</v>
      </c>
      <c r="U2232">
        <v>0.75</v>
      </c>
      <c r="V2232">
        <f>IF(ISBLANK(T2232 ),"0",U2232-T2232)</f>
        <v>0.4166666666666667</v>
      </c>
      <c r="W2232" t="str">
        <v>7;5</v>
      </c>
      <c r="X2232">
        <f>NETWORKDAYS(K2232,L2231)</f>
        <v>1</v>
      </c>
      <c r="Y2232" t="str">
        <f>IF(X2232&lt;=2,"CUMPLE","NO CUMPLE")</f>
        <v>CUMPLE</v>
      </c>
    </row>
    <row r="2233" xml:space="preserve">
      <c r="A2233">
        <v>13201999</v>
      </c>
      <c r="B2233" t="str">
        <v>REQUEST</v>
      </c>
      <c r="C2233" t="str">
        <v>CERRADO</v>
      </c>
      <c r="D2233" t="str">
        <v>PLS</v>
      </c>
      <c r="E2233" t="str">
        <v>PDA</v>
      </c>
      <c r="F2233" t="str">
        <v>PDA</v>
      </c>
      <c r="G2233" t="str">
        <v>HONEYWELL</v>
      </c>
      <c r="H2233" t="str" xml:space="preserve">
        <v xml:space="preserve">Datos usuario_x000d_
Nombre: Gleimar Gamarra Murillo_x000d_
Correo: Gleimar.Gamarra@cencosud.com.co_x000d_
Usuario AD: GGamarrM_x000d_
Pais: Colombia_x000d_
Ubicacion: J126 JUMBO SAN SILVESTRE_x000d_
Zona: Colombia Oriente_x000d_
Unidad de Negocio: RETAIL FINANCIERO_x000d_
Servicio: Tiendas &amp; Centros de Distribucion_x000d_
Telefono: 3157150750_x000d_
Anexo: 7126413_x000d_
Descripcion: LA PDT presenta novedad en el software; INVENTARIO AD-124405 SERIAL 20051B41E5_x000d_
Seccion en la tienda o ubicacion del usuario: PLS_x000d_
Jefe de area asignacion de la PDT: Luis Gonzalez_x000d_
</v>
      </c>
      <c r="I2233" t="str" xml:space="preserve">
        <v xml:space="preserve">PDT presenta novedad en configuración._x000d_
Se solicita atención en sitio._x000d_
Datos:_x000d_
PDT/PDA|ESTANDAR HONEYWELL EDA 51 | Nº SERIE: 20051B41E5_x000d_
Nº inventario: DI-030805_x000d_
Seccion en la tienda o ubicacion del usuario: PLS_x000d_
Jefe de area asignacion de la PDT: Luis Gonzalez_x000d_
Realizar configuración y entregar activo operativo.</v>
      </c>
      <c r="J2233" t="str">
        <v>Se encuentra pdt con clave; la cual no le colocaron y no se deja usar; por tal motivo se realiza instalación de firmware; se reinicia de fabrica y se realiza configuración de pdt luego del formateo. Se realiza configuración de red wifi y demás aplicativos. Se entrega pdt y se realizan pruebas de funcionamiento a satisfacción del cliente Luis Gonzalez</v>
      </c>
      <c r="K2233">
        <v>45021</v>
      </c>
      <c r="L2233">
        <v>45026</v>
      </c>
      <c r="M2233" t="str">
        <f>TEXT(L2233,"DDDDDDD")</f>
        <v>lunes</v>
      </c>
      <c r="N2233" t="str">
        <v>J126 JUMBO SAN SILVESTRE</v>
      </c>
      <c r="O2233" t="str">
        <v>BARRANCABERMEJA</v>
      </c>
      <c r="P2233" t="str">
        <f>IF(ISBLANK(O2233),"0",(VLOOKUP(O2233,REGION,2,FALSE)))</f>
        <v>ORIENTE</v>
      </c>
      <c r="Q2233" t="str">
        <v>GERMAN ARCINIEGAS CARREÑO</v>
      </c>
      <c r="R2233">
        <f>IF(ISBLANK(Q2233),"0", VLOOKUP(Q2233,PERSONAL,2,FALSE))</f>
        <v>1098743407</v>
      </c>
      <c r="S2233" t="str">
        <v>DIRECTO</v>
      </c>
      <c r="T2233">
        <v>0.3333333333333333</v>
      </c>
      <c r="U2233">
        <v>0.4166666666666667</v>
      </c>
      <c r="V2233">
        <f>IF(ISBLANK(T2233 ),"0",U2233-T2233)</f>
        <v>0.08333333333333337</v>
      </c>
      <c r="W2233">
        <v>1</v>
      </c>
      <c r="X2233">
        <f>NETWORKDAYS(K2233,L2232)</f>
        <v>1</v>
      </c>
      <c r="Y2233" t="str">
        <f>IF(X2233&lt;=2,"CUMPLE","NO CUMPLE")</f>
        <v>CUMPLE</v>
      </c>
    </row>
    <row r="2234" xml:space="preserve">
      <c r="A2234">
        <v>13131960</v>
      </c>
      <c r="B2234" t="str">
        <v>REQUEST</v>
      </c>
      <c r="C2234" t="str">
        <v>CERRADO</v>
      </c>
      <c r="D2234" t="str">
        <v>RECIBO</v>
      </c>
      <c r="E2234" t="str">
        <v>PDA</v>
      </c>
      <c r="F2234" t="str">
        <v>PDA</v>
      </c>
      <c r="G2234" t="str">
        <v>HONEYWELL</v>
      </c>
      <c r="H2234" t="str" xml:space="preserve">
        <v xml:space="preserve">Datos usuario_x000d_
Nombre: Cristian Danilo Avila Molina_x000d_
Correo: Cristian.Avila@cencosud.com.co_x000d_
Usuario AD: CDAvilaM_x000d_
Pais: Colombia_x000d_
Ubicacion: J185 JUMBO YOPAL_x000d_
Zona: Colombia Oriente_x000d_
Unidad de Negocio: JUMBO_x000d_
Servicio: Tiendas &amp; Centros de Distribucion_x000d_
Telefono: 3144925492_x000d_
Anexo: 7185407_x000d_
Descripcion: Se presenta falla en el tactil de las PDA de recibo S/N: 21177b737b y S/N: 21177b7574; ejecuta funciones sola; lo cual nos generar errores de ingreso en la recepciones de pedidos._x000d_
De igual manera las fundas (su pegante esta desgastado se salen las pda. Por favor enviar estuches de goma; ya que se adaptan al trabajo de la seccion._x000d_
Seccion de la tienda en donde se ubica la PDT o usuario: Oficina Recibo_x000d_
</v>
      </c>
      <c r="I2234" t="str" xml:space="preserve">
        <v xml:space="preserve">Por favor su apoyo con la configuración de PDT/PDA|ESTANDAR HONEYWELL EDA 51 serial 21178B05FC. Actualización del firmware ala última "eda51-ota-212.01.00.0032" (Se requiere llevar Micro SD y Portátil para descargar el archivo) Es el mismo que ya les compartí en días anteriores._x000d_
Apoyar con la asignación de la PDT a Coordinador de Recibo_x000d_
Apoyar con el retiro de la PDT afectada.</v>
      </c>
      <c r="J2234" t="str">
        <v>Se realiza configuración de PDA que llegó a la tienda; una vez configurado y listo para su uso. Se hace el cambio por la PDA con serial 21177B737B; fue reportada anteriormente por falla en pantalla. Se hace la entrega y se embala la PDA que se recibe. Se hacen pruebas de funcionalidad en compañia del usaurio y este da su aprobación de satisfacción con la firma del acta. PDA se entrega operativa y funcional.</v>
      </c>
      <c r="K2234">
        <v>45021</v>
      </c>
      <c r="L2234">
        <v>45026</v>
      </c>
      <c r="M2234" t="str">
        <f>TEXT(L2234,"DDDDDDD")</f>
        <v>lunes</v>
      </c>
      <c r="N2234" t="str">
        <v>J185 JUMBO YOPAL</v>
      </c>
      <c r="O2234" t="str">
        <v>YOPAL</v>
      </c>
      <c r="P2234" t="str">
        <f>IF(ISBLANK(O2234),"0",(VLOOKUP(O2234,REGION,2,FALSE)))</f>
        <v>ORIENTE</v>
      </c>
      <c r="Q2234" t="str">
        <v>PABLO ANDRES BALANTA GOMEZ</v>
      </c>
      <c r="R2234">
        <f>IF(ISBLANK(Q2234),"0", VLOOKUP(Q2234,PERSONAL,2,FALSE))</f>
        <v>1111739227</v>
      </c>
      <c r="S2234" t="str">
        <v>DIRECTO</v>
      </c>
      <c r="T2234">
        <v>0.4166666666666667</v>
      </c>
      <c r="U2234">
        <v>0.5</v>
      </c>
      <c r="V2234">
        <f>IF(ISBLANK(T2234 ),"0",U2234-T2234)</f>
        <v>0.08333333333333331</v>
      </c>
      <c r="W2234">
        <v>1</v>
      </c>
      <c r="X2234">
        <f>NETWORKDAYS(K2234,L2233)</f>
        <v>4</v>
      </c>
      <c r="Y2234" t="str">
        <f>IF(X2234&lt;=2,"CUMPLE","NO CUMPLE")</f>
        <v>NO CUMPLE</v>
      </c>
    </row>
    <row r="2235" xml:space="preserve">
      <c r="A2235">
        <v>13206686</v>
      </c>
      <c r="B2235" t="str">
        <v>REQUEST</v>
      </c>
      <c r="C2235" t="str">
        <v>CERRADO</v>
      </c>
      <c r="D2235" t="str">
        <v>RECIBO</v>
      </c>
      <c r="E2235" t="str">
        <v>PDA</v>
      </c>
      <c r="F2235" t="str">
        <v>PDA</v>
      </c>
      <c r="G2235" t="str">
        <v>HONEYWELL</v>
      </c>
      <c r="H2235" t="str" xml:space="preserve">
        <v xml:space="preserve">Datos usuario_x000d_
Nombre: Margoth Serrano Orjuela_x000d_
Correo: Margoth.Orjuela@cencosud.com.co_x000d_
Usuario AD: MSerraOr_x000d_
Pais: Colombia_x000d_
Ubicacion: J047 JUMBO GIRARDOT_x000d_
Zona: Colombia Occidente_x000d_
Unidad de Negocio: JUMBO_x000d_
Servicio: Tiendas &amp; Centros de Distribucion_x000d_
Telefono: 3144091494_x000d_
Anexo: 7470418_x000d_
Descripcion: solicito su colaboracion ya que la PDA con serial No. SN2117SB72B6 la cual presenta intermitencia en Genesis aproximadamente cada 20 minutos nos saca del sistema_x000d_
_x000d_
Seccion de la tienda en donde se ubica la PDT o usuario: 47 Girardot</v>
      </c>
      <c r="I2235" t="str" xml:space="preserve">
        <v xml:space="preserve">Solicitó de su ayuda para la revisión de pda área de recibo presenta fallas se sale del sistema y no permite continuar por favor realizar reseteo y configurar desde cero ya que perdió el perfil validar que le quede el firmware del manual 2.2 que se les ha compartido_x000d_
Tienda: Girardot J047_x000d_
Equipo: PDA_x000d_
Marca: HONEYWELL_x000d_
Modelo: EDA51_x000d_
Seriales: 2117SB72B6_x000d_
Contacto en tienda: Margoth Orjuela 3144091494</v>
      </c>
      <c r="J2235" t="str">
        <v>Se revisa PDA e indican que tiene problema con Genesix; se verifica y se realiza restauración de la PDA instalando nuevamente y configurando todos sus parametros; se evidencia error en configuración de server ip address. Se soluciona y se configura red cswlan12. Se realiza configuración de key values; configuración de Genesix y se instalan todos sus aplicativos por medio de los codigos QR del manual versión 2.0. Se instalan y se deja unicamente configurado para que usen los aplicativos del área. Se pone a pruebas sin novedad</v>
      </c>
      <c r="K2235">
        <v>45021</v>
      </c>
      <c r="L2235">
        <v>45026</v>
      </c>
      <c r="M2235" t="str">
        <f>TEXT(L2235,"DDDDDDD")</f>
        <v>lunes</v>
      </c>
      <c r="N2235" t="str">
        <v>J047 JUMBO GIRARDOT</v>
      </c>
      <c r="O2235" t="str">
        <v>GIRARDOT</v>
      </c>
      <c r="P2235" t="str">
        <f>IF(ISBLANK(O2235),"0",(VLOOKUP(O2235,REGION,2,FALSE)))</f>
        <v>OCCIDENTE</v>
      </c>
      <c r="Q2235" t="str">
        <v>RAFAEL ARDILA PUENTES</v>
      </c>
      <c r="R2235">
        <f>IF(ISBLANK(Q2235),"0", VLOOKUP(Q2235,PERSONAL,2,FALSE))</f>
        <v>1018419858</v>
      </c>
      <c r="S2235" t="str">
        <v>ALIADO</v>
      </c>
      <c r="T2235">
        <v>0.625</v>
      </c>
      <c r="U2235">
        <v>0.6666666666666666</v>
      </c>
      <c r="V2235">
        <f>IF(ISBLANK(T2235 ),"0",U2235-T2235)</f>
        <v>0.04166666666666663</v>
      </c>
      <c r="W2235">
        <v>1</v>
      </c>
      <c r="X2235">
        <f>NETWORKDAYS(K2235,L2234)</f>
        <v>4</v>
      </c>
      <c r="Y2235" t="str">
        <f>IF(X2235&lt;=2,"CUMPLE","NO CUMPLE")</f>
        <v>NO CUMPLE</v>
      </c>
    </row>
    <row r="2236" xml:space="preserve">
      <c r="A2236">
        <v>13201417</v>
      </c>
      <c r="B2236" t="str">
        <v>REQUEST</v>
      </c>
      <c r="C2236" t="str">
        <v>CERRADO</v>
      </c>
      <c r="D2236" t="str">
        <v>SISTEMAS</v>
      </c>
      <c r="E2236" t="str">
        <v>FORMATEO</v>
      </c>
      <c r="F2236" t="str">
        <v>FORMATEO</v>
      </c>
      <c r="G2236" t="str">
        <v>FORMATEO</v>
      </c>
      <c r="H2236" t="str" xml:space="preserve">
        <v xml:space="preserve">Datos usuario_x000d_
Nombre: Stiven Emilio Bedoya Triana_x000d_
Correo: Stiven.Bedoya@cencosud.com.co_x000d_
Usuario AD: SEBTrian_x000d_
Pais: Colombia_x000d_
Ubicacion: J031 JUMBO CALI CHIPICHAPE_x000d_
Zona: Colombia Occidente_x000d_
Unidad de Negocio: ADM CENTRAL_x000d_
Servicio: Tiendas &amp; Centros de Distribucion_x000d_
Telefono: 3174356868_x000d_
Anexo: 7130409_x000d_
Descripcion: Se crea requerimiento para solicitar el formateo de los equipos pc LENOVO Seriales: MJ13556; MJLLV09; MJ046NP6; MJ04ADQ1; MJ045MTQ y MJ045NAZ; los cual esta en la oficina de sistemas; con el fin de que se les instale Linux al equipo; se revise que cuenta con los respectivos cables; monito; teclado y mouse._x000d_
Confirmar que quede operativo con cada uno de sus dispositivos para donacion_x000d_
_x000d_
AREA EN DONDE SE UBICA EL EQUIPO : SISTEMAS_x000d_
</v>
      </c>
      <c r="I2236" t="str" xml:space="preserve">
        <v xml:space="preserve">Se solicita por favor programar una visita de un recurso de ISIT con el fin de que realice la verificación del equipo Desktop Seriales: MJ13556; MJLLV09; MJ046NP6; MJ04ADQ1; MJ045MTQ y MJ045NAZ; que están en la oficina de sistemas; con el fin de validar su monitor; su teclado y mouse y que cuente con sus cables; adicional realizarle la instalación del sistema operativo Linux con el fin de darlos en donación_x000d_
Por favor programar la visita del técnico para el día Martes 11 de Abril del 2023</v>
      </c>
      <c r="J2236" t="str">
        <v>Se revisa que los equipos se encuentren completos con monitor; mouse; teclado y cables. Se realiza formateo de 6 equipos con sistema operativo Linux; se hace embalaje de equipos uno en cada caja y se dejan en la oficina de Sistemas. Se encuentran las siguientes novedades; MJ13556 no tiene teclado ni mouse; MJ045MTQ falta cable de energia para adaptador de voltaje; MJ046NP6 sin adaptador de voltaje</v>
      </c>
      <c r="K2236">
        <v>45026</v>
      </c>
      <c r="L2236">
        <v>45026</v>
      </c>
      <c r="M2236" t="str">
        <f>TEXT(L2236,"DDDDDDD")</f>
        <v>lunes</v>
      </c>
      <c r="N2236" t="str">
        <v>J031 JUMBO CALI CHIPICHAPE</v>
      </c>
      <c r="O2236" t="str">
        <v>CALI</v>
      </c>
      <c r="P2236" t="str">
        <f>IF(ISBLANK(O2236),"0",(VLOOKUP(O2236,REGION,2,FALSE)))</f>
        <v>OCCIDENTE</v>
      </c>
      <c r="Q2236" t="str">
        <v>ANIBAL DAVID PANAMEÑO TORRES</v>
      </c>
      <c r="R2236">
        <f>IF(ISBLANK(Q2236),"0", VLOOKUP(Q2236,PERSONAL,2,FALSE))</f>
        <v>1113657433</v>
      </c>
      <c r="S2236" t="str">
        <v>DIRECTO</v>
      </c>
      <c r="T2236">
        <v>0</v>
      </c>
      <c r="U2236">
        <v>0</v>
      </c>
      <c r="V2236">
        <v>0</v>
      </c>
      <c r="W2236">
        <v>0</v>
      </c>
      <c r="X2236">
        <f>NETWORKDAYS(K2236,L2235)</f>
        <v>1</v>
      </c>
      <c r="Y2236" t="str">
        <f>IF(X2236&lt;=2,"CUMPLE","NO CUMPLE")</f>
        <v>CUMPLE</v>
      </c>
    </row>
    <row r="2237" xml:space="preserve">
      <c r="A2237">
        <v>13207245</v>
      </c>
      <c r="B2237" t="str">
        <v>REQUEST</v>
      </c>
      <c r="C2237" t="str">
        <v>CERRADO</v>
      </c>
      <c r="D2237" t="str">
        <v>SISTEMAS</v>
      </c>
      <c r="E2237" t="str">
        <v>FORMATEO</v>
      </c>
      <c r="F2237" t="str">
        <v>FORMATEO</v>
      </c>
      <c r="G2237" t="str">
        <v>FORMATEO</v>
      </c>
      <c r="H2237" t="str" xml:space="preserve">
        <v xml:space="preserve">Datos usuario_x000d_
Nombre: Humberto Antonio Figueroa Orduz_x000d_
Correo: Humberto.Figueroa@cencosud.com.co_x000d_
Usuario AD: HAFiguer_x000d_
Pais: Colombia_x000d_
Ubicacion: J103 JUMBO CABECERA_x000d_
Zona: Colombia Oriente_x000d_
Unidad de Negocio: JUMBO_x000d_
Servicio: Sistemas_x000d_
Telefono: 950507005_x000d_
Anexo: null_x000d_
Descripcion: Buena tarde_x000d_
se requiere formatear los siguientes equipos a Linux._x000d_
Tienda Jumbo Cabecera_x000d_
MJ05DF1F_x000d_
MJ05C7TC_x000d_
MJ05C7UF_x000d_
MJ05C7U1_x000d_
Cordialmente;_x000d_
Humberto Figueroa_x000d_
Sistemas_x000d_
Indicar ubicacion del Equipo en tienda o oficinas: sistemas</v>
      </c>
      <c r="I2237" t="str" xml:space="preserve">
        <v xml:space="preserve">se requiere formatear los siguientes equipos a Linux._x000d_
Tienda Jumbo Cabecera_x000d_
MJ05DF1F_x000d_
MJ05C7TC_x000d_
MJ05C7UF_x000d_
MJ05C7U1</v>
      </c>
      <c r="J2237" t="str">
        <v>Se revisa que los equipos se encuentren completos con monitor; mouse; teclado y cables. Se realiza formateo de 4 equipos con sistema operativo Linux; se hace embalaje de equipos uno en cada caja y se dejan en la oficina de Sistemas. Uno de los equipos se encuentra sin monitor asignado ya que reportan que se usaba con video beam</v>
      </c>
      <c r="K2237">
        <v>45026</v>
      </c>
      <c r="L2237">
        <v>45026</v>
      </c>
      <c r="M2237" t="str">
        <f>TEXT(L2237,"DDDDDDD")</f>
        <v>lunes</v>
      </c>
      <c r="N2237" t="str">
        <v>J103 JUMBO CABECERA</v>
      </c>
      <c r="O2237" t="str">
        <v>BUCARAMANGA</v>
      </c>
      <c r="P2237" t="str">
        <f>IF(ISBLANK(O2237),"0",(VLOOKUP(O2237,REGION,2,FALSE)))</f>
        <v>ORIENTE</v>
      </c>
      <c r="Q2237" t="str">
        <v>JULIAN MAURICIO DELGADO QUINTERO</v>
      </c>
      <c r="R2237">
        <f>IF(ISBLANK(Q2237),"0", VLOOKUP(Q2237,PERSONAL,2,FALSE))</f>
        <v>91515701</v>
      </c>
      <c r="S2237" t="str">
        <v>DIRECTO</v>
      </c>
      <c r="T2237">
        <v>0</v>
      </c>
      <c r="U2237">
        <v>0</v>
      </c>
      <c r="V2237">
        <v>0</v>
      </c>
      <c r="W2237">
        <v>0</v>
      </c>
      <c r="X2237">
        <f>NETWORKDAYS(K2237,L2236)</f>
        <v>1</v>
      </c>
      <c r="Y2237" t="str">
        <f>IF(X2237&lt;=2,"CUMPLE","NO CUMPLE")</f>
        <v>CUMPLE</v>
      </c>
    </row>
    <row r="2238" xml:space="preserve">
      <c r="A2238">
        <v>13207757</v>
      </c>
      <c r="B2238" t="str">
        <v>REQUEST</v>
      </c>
      <c r="C2238" t="str">
        <v>CERRADO</v>
      </c>
      <c r="D2238" t="str">
        <v>SISTEMAS</v>
      </c>
      <c r="E2238" t="str">
        <v>FORMATEO</v>
      </c>
      <c r="F2238" t="str">
        <v>FORMATEO</v>
      </c>
      <c r="G2238" t="str">
        <v>FORMATEO</v>
      </c>
      <c r="H2238" t="str">
        <v>Se requiere formateo e instalación de Linux en DESKTOP|PC LENOVO M58 | Nº SERIE: MJ045MUL</v>
      </c>
      <c r="I2238" t="str" xml:space="preserve">
        <v xml:space="preserve">Transfer Assignee from '' to 'Espinosa Rodriguez; Jamir Leandro '_x000d_
Transfer Group from 'Soporte_Onsite_REG_Oriente_SM Colombia' to 'Soporte_Onsite_REG_Remoto_SM Colombia'_x000d_
</v>
      </c>
      <c r="J2238" t="str">
        <v>Se revisa que los equipos se encuentren completos con monitor; mouse; teclado y cables. Se realiza formateo de 1 equipo con sistema operativo Linux; se hace embalaje de equipo en caja y se deja en la oficina de Sistemas. El equipo no tiene teclado</v>
      </c>
      <c r="K2238">
        <v>45026</v>
      </c>
      <c r="L2238">
        <v>45026</v>
      </c>
      <c r="M2238" t="str">
        <f>TEXT(L2238,"DDDDDDD")</f>
        <v>lunes</v>
      </c>
      <c r="N2238" t="str">
        <v>J185 JUMBO YOPAL</v>
      </c>
      <c r="O2238" t="str">
        <v>YOPAL</v>
      </c>
      <c r="P2238" t="str">
        <f>IF(ISBLANK(O2238),"0",(VLOOKUP(O2238,REGION,2,FALSE)))</f>
        <v>ORIENTE</v>
      </c>
      <c r="Q2238" t="str">
        <v>PABLO ANDRES BALANTA GOMEZ</v>
      </c>
      <c r="R2238">
        <f>IF(ISBLANK(Q2238),"0", VLOOKUP(Q2238,PERSONAL,2,FALSE))</f>
        <v>1111739227</v>
      </c>
      <c r="S2238" t="str">
        <v>DIRECTO</v>
      </c>
      <c r="T2238">
        <v>0</v>
      </c>
      <c r="U2238">
        <v>0</v>
      </c>
      <c r="V2238">
        <v>0</v>
      </c>
      <c r="W2238">
        <v>0</v>
      </c>
      <c r="X2238">
        <f>NETWORKDAYS(K2238,L2237)</f>
        <v>1</v>
      </c>
      <c r="Y2238" t="str">
        <f>IF(X2238&lt;=2,"CUMPLE","NO CUMPLE")</f>
        <v>CUMPLE</v>
      </c>
    </row>
    <row r="2239" xml:space="preserve">
      <c r="A2239">
        <v>13207775</v>
      </c>
      <c r="B2239" t="str">
        <v>REQUEST</v>
      </c>
      <c r="C2239" t="str">
        <v>CERRADO</v>
      </c>
      <c r="D2239" t="str">
        <v>SISTEMAS</v>
      </c>
      <c r="E2239" t="str">
        <v>FORMATEO</v>
      </c>
      <c r="F2239" t="str">
        <v>FORMATEO</v>
      </c>
      <c r="G2239" t="str">
        <v>FORMATEO</v>
      </c>
      <c r="H2239" t="str">
        <v>Se requiere formateo e instalación de linux en DESKTOP|PC LENOVO M700 | Nº SERIE: MJ05C7U8</v>
      </c>
      <c r="I2239" t="str" xml:space="preserve">
        <v xml:space="preserve">Transfer Assignee from '' to 'Espinosa Rodriguez; Jamir Leandro '_x000d_
Transfer Group from 'Soporte_Onsite_REG_Oriente_SM Colombia' to 'Soporte_Onsite_REG_Remoto_SM Colombia'_x000d_
</v>
      </c>
      <c r="J2239" t="str">
        <v>Se revisa que los equipos se encuentren completos con monitor; mouse; teclado y cables. Se realiza formateo de 1 equipo con sistema operativo Linux; se hace embalaje de equipo en caja y se deja en la oficina de Sistemas.</v>
      </c>
      <c r="K2239">
        <v>45026</v>
      </c>
      <c r="L2239">
        <v>45026</v>
      </c>
      <c r="M2239" t="str">
        <f>TEXT(L2239,"DDDDDDD")</f>
        <v>lunes</v>
      </c>
      <c r="N2239" t="str">
        <v>M028 METRO DUITAMA INNOVO</v>
      </c>
      <c r="O2239" t="str">
        <v>DUITAMA</v>
      </c>
      <c r="P2239" t="str">
        <f>IF(ISBLANK(O2239),"0",(VLOOKUP(O2239,REGION,2,FALSE)))</f>
        <v>ORIENTE</v>
      </c>
      <c r="Q2239" t="str">
        <v>JHONATAN RICARDO VARGAS ZAMBRANO</v>
      </c>
      <c r="R2239">
        <f>IF(ISBLANK(Q2239),"0", VLOOKUP(Q2239,PERSONAL,2,FALSE))</f>
        <v>1057583301</v>
      </c>
      <c r="S2239" t="str">
        <v>DIRECTO</v>
      </c>
      <c r="T2239">
        <v>0</v>
      </c>
      <c r="U2239">
        <v>0</v>
      </c>
      <c r="V2239">
        <v>0</v>
      </c>
      <c r="W2239">
        <v>0</v>
      </c>
      <c r="X2239">
        <f>NETWORKDAYS(K2239,L2238)</f>
        <v>1</v>
      </c>
      <c r="Y2239" t="str">
        <f>IF(X2239&lt;=2,"CUMPLE","NO CUMPLE")</f>
        <v>CUMPLE</v>
      </c>
    </row>
    <row r="2240" xml:space="preserve">
      <c r="A2240">
        <v>13207791</v>
      </c>
      <c r="B2240" t="str">
        <v>REQUEST</v>
      </c>
      <c r="C2240" t="str">
        <v>CERRADO</v>
      </c>
      <c r="D2240" t="str">
        <v>SISTEMAS</v>
      </c>
      <c r="E2240" t="str">
        <v>FORMATEO</v>
      </c>
      <c r="F2240" t="str">
        <v>FORMATEO</v>
      </c>
      <c r="G2240" t="str">
        <v>FORMATEO</v>
      </c>
      <c r="H2240" t="str">
        <v>Se requiere formateo e instalación de linux en DESKTOP|PC LENOVO M700 | Nº SERIE: MJ045NB9</v>
      </c>
      <c r="I2240" t="str" xml:space="preserve">
        <v xml:space="preserve">Transfer Assignee from '' to 'Espinosa Rodriguez; Jamir Leandro '_x000d_
Transfer Group from 'Soporte_Onsite_REG_Oriente_SM Colombia' to 'Soporte_Onsite_REG_Remoto_SM Colombia'_x000d_
</v>
      </c>
      <c r="J2240" t="str">
        <v>Se revisa que equipo se encuentre completo con monitor; mouse; teclado y cables. Se realiza formateo de 1 equipo con sistema operativo Linux; se hace embalaje de equipo y se deja en la oficina de Sistemas</v>
      </c>
      <c r="K2240">
        <v>45026</v>
      </c>
      <c r="L2240">
        <v>45026</v>
      </c>
      <c r="M2240" t="str">
        <f>TEXT(L2240,"DDDDDDD")</f>
        <v>lunes</v>
      </c>
      <c r="N2240" t="str">
        <v>M097 METRO SOGAMOSO</v>
      </c>
      <c r="O2240" t="str">
        <v>SOGAMOSO</v>
      </c>
      <c r="P2240" t="str">
        <f>IF(ISBLANK(O2240),"0",(VLOOKUP(O2240,REGION,2,FALSE)))</f>
        <v>ORIENTE</v>
      </c>
      <c r="Q2240" t="str">
        <v>JHONATAN RICARDO VARGAS ZAMBRANO</v>
      </c>
      <c r="R2240">
        <f>IF(ISBLANK(Q2240),"0", VLOOKUP(Q2240,PERSONAL,2,FALSE))</f>
        <v>1057583301</v>
      </c>
      <c r="S2240" t="str">
        <v>DIRECTO</v>
      </c>
      <c r="T2240">
        <v>0</v>
      </c>
      <c r="U2240">
        <v>0</v>
      </c>
      <c r="V2240">
        <v>0</v>
      </c>
      <c r="W2240">
        <v>0</v>
      </c>
      <c r="X2240">
        <f>NETWORKDAYS(K2240,L2239)</f>
        <v>1</v>
      </c>
      <c r="Y2240" t="str">
        <f>IF(X2240&lt;=2,"CUMPLE","NO CUMPLE")</f>
        <v>CUMPLE</v>
      </c>
    </row>
    <row r="2241" xml:space="preserve">
      <c r="A2241">
        <v>13197523</v>
      </c>
      <c r="B2241" t="str">
        <v>REQUEST</v>
      </c>
      <c r="C2241" t="str">
        <v>CERRADO</v>
      </c>
      <c r="D2241" t="str">
        <v>LINEAL DE CAJAS</v>
      </c>
      <c r="E2241" t="str">
        <v>POS</v>
      </c>
      <c r="F2241" t="str">
        <v>POS</v>
      </c>
      <c r="G2241" t="str">
        <v>WINCOR</v>
      </c>
      <c r="H2241" t="str" xml:space="preserve">
        <v xml:space="preserve">Datos usuario_x000d_
Nombre: Luz Helena Fernandez Herrera_x000d_
Correo: LuzHelena.FernandezHerrera@cencosud.com.co_x000d_
Usuario AD: LHFernan_x000d_
Pais: Colombia_x000d_
Ubicacion: M028 METRO DUITAMA INNOVO_x000d_
Zona: Colombia Bogota_x000d_
Unidad de Negocio: METRO_x000d_
Servicio: Tiendas &amp; Centros de Distribucion_x000d_
Telefono: 3134822932_x000d_
Anexo: 3134822932_x000d_
Descripcion: Buenas tardes:_x000d_
me colabora por favor revisando la pos #3 ya que no conecta la pos con le datafono ._x000d_
gracias_x000d_
_x000d_
Numero de inventario si se tiene: 028_x000d_
Numero de caja: 03_x000d_
</v>
      </c>
      <c r="I2241" t="str">
        <v>Por favor nos apoyan con esta validación.</v>
      </c>
      <c r="J2241" t="str">
        <v xml:space="preserve">Se revisa Pos la cual no tenia comunicación entre pos - Pinpad y Datafono de redeban y credibanco respectivamente; se hacen test de comunicación saliendo fallida; se revisa Microsens encontrando que las conexiones de pinpad y Datafono estaban invertidas; se ajustan conexiones y se corrige falla; se solicita a Coordinador en turno poner un cajero para hacer pruebas las cuales se realizan de manera exitosa; se entrega pos operativa. </v>
      </c>
      <c r="K2241">
        <v>45026</v>
      </c>
      <c r="L2241">
        <v>45026</v>
      </c>
      <c r="M2241" t="str">
        <f>TEXT(L2241,"DDDDDDD")</f>
        <v>lunes</v>
      </c>
      <c r="N2241" t="str">
        <v>M028 METRO DUITAMA INNOVO</v>
      </c>
      <c r="O2241" t="str">
        <v>DUITAMA</v>
      </c>
      <c r="P2241" t="str">
        <f>IF(ISBLANK(O2241),"0",(VLOOKUP(O2241,REGION,2,FALSE)))</f>
        <v>ORIENTE</v>
      </c>
      <c r="Q2241" t="str">
        <v>JHONATAN RICARDO VARGAS ZAMBRANO</v>
      </c>
      <c r="R2241">
        <f>IF(ISBLANK(Q2241),"0", VLOOKUP(Q2241,PERSONAL,2,FALSE))</f>
        <v>1057583301</v>
      </c>
      <c r="S2241" t="str">
        <v>DIRECTO</v>
      </c>
      <c r="T2241">
        <v>0.4375</v>
      </c>
      <c r="U2241">
        <v>0.4791666666666667</v>
      </c>
      <c r="V2241">
        <f>IF(ISBLANK(T2241 ),"0",U2241-T2241)</f>
        <v>0.041666666666666685</v>
      </c>
      <c r="W2241">
        <v>0</v>
      </c>
      <c r="X2241">
        <f>NETWORKDAYS(K2241,L2240)</f>
        <v>1</v>
      </c>
      <c r="Y2241" t="str">
        <f>IF(X2241&lt;=2,"CUMPLE","NO CUMPLE")</f>
        <v>CUMPLE</v>
      </c>
    </row>
    <row r="2242" xml:space="preserve">
      <c r="A2242">
        <v>13200622</v>
      </c>
      <c r="B2242" t="str">
        <v>REQUEST</v>
      </c>
      <c r="C2242" t="str">
        <v>CERRADO</v>
      </c>
      <c r="D2242" t="str">
        <v>LINEAL DE CAJAS</v>
      </c>
      <c r="E2242" t="str">
        <v>POS</v>
      </c>
      <c r="F2242" t="str">
        <v>POS</v>
      </c>
      <c r="G2242" t="str">
        <v>WINCOR</v>
      </c>
      <c r="H2242" t="str" xml:space="preserve">
        <v xml:space="preserve">Datos usuario_x000d_
Nombre: Luz Helena Fernandez Herrera_x000d_
Correo: LuzHelena.FernandezHerrera@cencosud.com.co_x000d_
Usuario AD: LHFernan_x000d_
Pais: Colombia_x000d_
Ubicacion: M028 METRO DUITAMA INNOVO_x000d_
Zona: Colombia Bogota_x000d_
Unidad de Negocio: METRO_x000d_
Servicio: Tiendas &amp; Centros de Distribucion_x000d_
Telefono: 3134822932_x000d_
Anexo: 3134822932_x000d_
Descripcion: buenos dias:_x000d_
me colabora por favor revisando la pos #2 ya que el teclado se bloquea y la caja no responde._x000d_
_x000d_
gracias._x000d_
Numero de inventario si se tiene: 2_x000d_
Numero de caja: 028_x000d_
</v>
      </c>
      <c r="I2242" t="str">
        <v>Por favor nos apoyan con una nueva validación a puesto de pago 2</v>
      </c>
      <c r="J2242" t="str">
        <v xml:space="preserve">Se revisa pos reportada a la cual se le reemplaza el cable del teclado por el de la pos de electro para descartar posible fallo y causa de la lentitud y bloqueos de la pos; ya que se había formateado previamente y se le había ampliado la memoria RAM. Se solicita a coordinador en turno asignar un cajero en la pos evidenciando que falla no se vuelve a presentar. </v>
      </c>
      <c r="K2242">
        <v>45026</v>
      </c>
      <c r="L2242">
        <v>45026</v>
      </c>
      <c r="M2242" t="str">
        <f>TEXT(L2242,"DDDDDDD")</f>
        <v>lunes</v>
      </c>
      <c r="N2242" t="str">
        <v>M028 METRO DUITAMA INNOVO</v>
      </c>
      <c r="O2242" t="str">
        <v>DUITAMA</v>
      </c>
      <c r="P2242" t="str">
        <f>IF(ISBLANK(O2242),"0",(VLOOKUP(O2242,REGION,2,FALSE)))</f>
        <v>ORIENTE</v>
      </c>
      <c r="Q2242" t="str">
        <v>JHONATAN RICARDO VARGAS ZAMBRANO</v>
      </c>
      <c r="R2242">
        <f>IF(ISBLANK(Q2242),"0", VLOOKUP(Q2242,PERSONAL,2,FALSE))</f>
        <v>1057583301</v>
      </c>
      <c r="S2242" t="str">
        <v>DIRECTO</v>
      </c>
      <c r="T2242">
        <v>0.3958333333333333</v>
      </c>
      <c r="U2242">
        <v>0.4375</v>
      </c>
      <c r="V2242">
        <f>IF(ISBLANK(T2242 ),"0",U2242-T2242)</f>
        <v>0.041666666666666685</v>
      </c>
      <c r="W2242">
        <v>1</v>
      </c>
      <c r="X2242">
        <f>NETWORKDAYS(K2242,L2241)</f>
        <v>1</v>
      </c>
      <c r="Y2242" t="str">
        <f>IF(X2242&lt;=2,"CUMPLE","NO CUMPLE")</f>
        <v>CUMPLE</v>
      </c>
    </row>
    <row r="2243" xml:space="preserve">
      <c r="A2243">
        <v>13217219</v>
      </c>
      <c r="B2243" t="str">
        <v>REQUEST</v>
      </c>
      <c r="C2243" t="str">
        <v>CERRADO</v>
      </c>
      <c r="D2243" t="str">
        <v>SISTEMAS</v>
      </c>
      <c r="E2243" t="str">
        <v>FORMATEO</v>
      </c>
      <c r="F2243" t="str">
        <v>FORMATEO</v>
      </c>
      <c r="G2243" t="str">
        <v>FORMATEO</v>
      </c>
      <c r="H2243" t="str" xml:space="preserve">
        <v xml:space="preserve">Datos usuario_x000d_
Nombre: Andres De Jesus Bornachera Avila_x000d_
Correo: andres.bornachera@cencosud.com.co_x000d_
Usuario AD: ADBornac_x000d_
Pais: Colombia_x000d_
Ubicacion: J108 JUMBO CAÑAVERAL_x000d_
Zona: Colombia Oriente_x000d_
Unidad de Negocio: JUMBO_x000d_
Servicio: Sistemas_x000d_
Telefono: 3174370321_x000d_
Anexo: null_x000d_
Descripcion: Buenos dias._x000d_
_x000d_
se genera ticket para el formateo e instalacion de Linux de las siguientes maquinas retiradas durante el proyecto de win10._x000d_
_x000d_
MJ045SXX_x000d_
MJ05C7UZ_x000d_
MJ05C7UB_x000d_
_x000d_
Quedo atento._x000d_
Indicar la ubicacion del computador en la tienda o sede: Sistemas</v>
      </c>
      <c r="I2243" t="str">
        <v>Me ayudan con la siguiente solicitud</v>
      </c>
      <c r="J2243" t="str">
        <v>Se revisa que los equipos se encuentren completos con monitor; mouse; teclado y cables. Se realiza formateo de 3 equipos con sistema operativo Linux; se hace embalaje de equipos uno en cada caja y se dejan en la oficina de Sistemas</v>
      </c>
      <c r="K2243">
        <v>45026</v>
      </c>
      <c r="L2243">
        <v>45026</v>
      </c>
      <c r="M2243" t="str">
        <f>TEXT(L2243,"DDDDDDD")</f>
        <v>lunes</v>
      </c>
      <c r="N2243" t="str">
        <v>J108 JUMBO CAÑAVERAL</v>
      </c>
      <c r="O2243" t="str">
        <v>FLORIDABLANCA</v>
      </c>
      <c r="P2243" t="str">
        <f>IF(ISBLANK(O2243),"0",(VLOOKUP(O2243,REGION,2,FALSE)))</f>
        <v>ORIENTE</v>
      </c>
      <c r="Q2243" t="str">
        <v>GERMAN ARCINIEGAS CARREÑO</v>
      </c>
      <c r="R2243">
        <f>IF(ISBLANK(Q2243),"0", VLOOKUP(Q2243,PERSONAL,2,FALSE))</f>
        <v>1098743407</v>
      </c>
      <c r="S2243" t="str">
        <v>DIRECTO</v>
      </c>
      <c r="T2243">
        <v>0</v>
      </c>
      <c r="U2243">
        <v>0</v>
      </c>
      <c r="V2243">
        <v>0</v>
      </c>
      <c r="W2243">
        <v>0</v>
      </c>
      <c r="X2243">
        <f>NETWORKDAYS(K2243,L2242)</f>
        <v>1</v>
      </c>
      <c r="Y2243" t="str">
        <f>IF(X2243&lt;=2,"CUMPLE","NO CUMPLE")</f>
        <v>CUMPLE</v>
      </c>
    </row>
    <row r="2244" xml:space="preserve">
      <c r="A2244">
        <v>13190125</v>
      </c>
      <c r="B2244" t="str">
        <v>REQUEST</v>
      </c>
      <c r="C2244" t="str">
        <v>CERRADO</v>
      </c>
      <c r="D2244" t="str">
        <v>SISTEMAS</v>
      </c>
      <c r="E2244" t="str">
        <v>EQUIPAMIENTO</v>
      </c>
      <c r="F2244" t="str">
        <v>EQUIPAMIENTO</v>
      </c>
      <c r="G2244" t="str">
        <v>EQUIPAMIENTO</v>
      </c>
      <c r="H2244" t="str" xml:space="preserve">
        <v xml:space="preserve">Buen día_x000d_
Solicito de su ayuda para desinstalar y embalar el pc del área de sistemas; y rotular con serial de monitor y torre; indicar al área de control perdidas para que tengan conocimiento de la actividad._x000d_
Tienda. M195 NEIVA_x000d_
Equipo: DESKTOP|PC_x000d_
Marca: LENOVO_x000d_
Modelo: M75Q_x000d_
Serial: MJ0FNN29_x000d_
Equipo: MONITOR|PLANO_x000d_
Marca: LENOVO_x000d_
Modelo: T2054P_x000d_
Serial: VNA69Y1H_x000d_
Mil gracias</v>
      </c>
      <c r="I2244" t="str">
        <v>jefe me autorizas esta llamada por favor; Embalar pc y monitor de sistemas M195</v>
      </c>
      <c r="J2244" t="str" xml:space="preserve">
        <v xml:space="preserve">Se realiza la desinstalación de equipo PC lenovo del área de sistemas con serial MJOFNN29; se deja embalado y rotulado con sus respctivos seriales; se empaca_x000d_
equipo completo con su cableado y perifericos.</v>
      </c>
      <c r="K2244">
        <v>45026</v>
      </c>
      <c r="L2244">
        <v>45027</v>
      </c>
      <c r="M2244" t="str">
        <f>TEXT(L2244,"DDDDDDD")</f>
        <v>martes</v>
      </c>
      <c r="N2244" t="str">
        <v>M195 METRO SANTA LUCIA</v>
      </c>
      <c r="O2244" t="str">
        <v>NEIVA</v>
      </c>
      <c r="P2244" t="str">
        <f>IF(ISBLANK(O2244),"0",(VLOOKUP(O2244,REGION,2,FALSE)))</f>
        <v>OCCIDENTE</v>
      </c>
      <c r="Q2244" t="str">
        <v>BREINER MAURICIO CASTAÑEDA PUENTES</v>
      </c>
      <c r="R2244">
        <f>IF(ISBLANK(Q2244),"0", VLOOKUP(Q2244,PERSONAL,2,FALSE))</f>
        <v>83235763</v>
      </c>
      <c r="S2244" t="str">
        <v>DIRECTO</v>
      </c>
      <c r="T2244">
        <v>0.4583333333333333</v>
      </c>
      <c r="U2244">
        <v>0.5</v>
      </c>
      <c r="V2244">
        <f>IF(ISBLANK(T2244 ),"0",U2244-T2244)</f>
        <v>0.041666666666666685</v>
      </c>
      <c r="W2244">
        <v>1</v>
      </c>
      <c r="X2244">
        <f>NETWORKDAYS(K2244,L2243)</f>
        <v>1</v>
      </c>
      <c r="Y2244" t="str">
        <f>IF(X2244&lt;=2,"CUMPLE","NO CUMPLE")</f>
        <v>CUMPLE</v>
      </c>
    </row>
    <row r="2245" xml:space="preserve">
      <c r="A2245">
        <v>13190868</v>
      </c>
      <c r="B2245" t="str">
        <v>REQUEST</v>
      </c>
      <c r="C2245" t="str">
        <v>CERRADO</v>
      </c>
      <c r="D2245" t="str">
        <v>SISTEMAS</v>
      </c>
      <c r="E2245" t="str">
        <v>FORMATEO</v>
      </c>
      <c r="F2245" t="str">
        <v>FORMATEO</v>
      </c>
      <c r="G2245" t="str">
        <v>FORMATEO</v>
      </c>
      <c r="H2245" t="str" xml:space="preserve">
        <v xml:space="preserve">Buen día_x000d_
Solicito de su ayuda para formatear estos PC ubicados en la oficina de sistemas deben de quedar con SO Linux cada uno; validar que los equipos estén en perfecto estado y completos con (CPU-MONITOR-TECLADO-MOUSE -CABLE VGA -CABLE DE PODER PARA CPU Y MONITOR ) adjunto información de los equipos a formatear_x000d_
Dispositivos DESKTOP|PC LENOVO M58 MJ045NBM_x000d_
Dispositivos DESKTOP|PC LENOVO M700 MJ045NA4_x000d_
Dispositivos DESKTOP|PC LENOVO M58 MJ045NAA_x000d_
Dispositivos DESKTOP|PC LENOVO M700 MJ045NBX_x000d_
Dispositivos DESKTOP|PC LENOVO M58 MJ045NA3_x000d_
Dispositivos DESKTOP|PC LENOVO M58 MJ045NAX_x000d_
Dispositivos DESKTOP|PC LENOVO M700 MJ045NAB_x000d_
Dispositivos DESKTOP|PC LENOVO M73 MJ01MKRQ_x000d_
Dispositivos DESKTOP|PC LENOVO M58 MJ045NBA_x000d_
Dispositivos DESKTOP|PC LENOVO M700 MJ045NBT_x000d_
Dispositivos DESKTOP|PC LENOVO M58 MJ05C7TJ_x000d_
Dispositivos DESKTOP|PC LENOVO M700 MJ045NA9_x000d_
Monitores MONITOR|PLANO LENOVO E2054 VK347638_x000d_
Monitores MONITOR|PLANO LENOVO E2054 VK347630_x000d_
Monitores MONITOR|PLANO LENOVO E2054 VK331666_x000d_
Monitores MONITOR|PLANO LENOVO LT1712P VNAY9WX_x000d_
Monitores MONITOR|PLANO LENOVO E2054 VK331665_x000d_
Monitores MONITOR|PLANO LENOVO E2054 VK331667_x000d_
Monitores MONITOR|PLANO LENOVO E2054 VK347636_x000d_
Monitores MONITOR|PLANO LENOVO E1922 V900GX9L_x000d_
Monitores MONITOR|PLANO LENOVO E2054 VK347628_x000d_
Monitores MONITOR|PLANO LENOVO E2054 VK347701_x000d_
Monitores MONITOR|PLANO LENOVO E2054 VK332950_x000d_
Monitores MONITOR|PLANO LENOVO E2054 VK347693</v>
      </c>
      <c r="I2245" t="str">
        <v>jefe me autorizas esta llamada por favor; solicitud formateo de los PC para donación</v>
      </c>
      <c r="J2245" t="str" xml:space="preserve">
        <v xml:space="preserve">Se revisa que los equipos se encuentren completos con monitor; mouse; teclado y cables. Se realiza formateo de 11 equipos con sistema operativo Linux; se hace embalaje de equipos uno en cada caja y se dejan en la oficina de Sistemas. Equipo MJO45NBM CPU con disco duro dañado; cableado fuente de poder incompleto. No tiene teclado; no tiene cable de salida de pantalla._x000d_
_x000d_
_x000d_
_x000d_
</v>
      </c>
      <c r="K2245">
        <v>45026</v>
      </c>
      <c r="L2245">
        <v>45027</v>
      </c>
      <c r="M2245" t="str">
        <f>TEXT(L2245,"DDDDDDD")</f>
        <v>martes</v>
      </c>
      <c r="N2245" t="str">
        <v>M195 METRO SANTA LUCIA</v>
      </c>
      <c r="O2245" t="str">
        <v>NEIVA</v>
      </c>
      <c r="P2245" t="str">
        <f>IF(ISBLANK(O2245),"0",(VLOOKUP(O2245,REGION,2,FALSE)))</f>
        <v>OCCIDENTE</v>
      </c>
      <c r="Q2245" t="str">
        <v>BREINER MAURICIO CASTAÑEDA PUENTES</v>
      </c>
      <c r="R2245">
        <f>IF(ISBLANK(Q2245),"0", VLOOKUP(Q2245,PERSONAL,2,FALSE))</f>
        <v>83235763</v>
      </c>
      <c r="S2245" t="str">
        <v>DIRECTO</v>
      </c>
      <c r="T2245">
        <v>0</v>
      </c>
      <c r="U2245">
        <v>0</v>
      </c>
      <c r="V2245">
        <v>0</v>
      </c>
      <c r="W2245">
        <v>0</v>
      </c>
      <c r="X2245">
        <f>NETWORKDAYS(K2245,L2244)</f>
        <v>2</v>
      </c>
      <c r="Y2245" t="str">
        <f>IF(X2245&lt;=2,"CUMPLE","NO CUMPLE")</f>
        <v>CUMPLE</v>
      </c>
    </row>
    <row r="2246" xml:space="preserve">
      <c r="A2246">
        <v>13201268</v>
      </c>
      <c r="B2246" t="str">
        <v>REQUEST</v>
      </c>
      <c r="C2246" t="str">
        <v>CERRADO</v>
      </c>
      <c r="D2246" t="str">
        <v>SISTEMAS</v>
      </c>
      <c r="E2246" t="str">
        <v>FORMATEO</v>
      </c>
      <c r="F2246" t="str">
        <v>FORMATEO</v>
      </c>
      <c r="G2246" t="str">
        <v>FORMATEO</v>
      </c>
      <c r="H2246"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Buenas tardes._x000d_
_x000d_
Por favor me colaboran con la solicitud de formateo para los siguientes equipos de donacion:_x000d_
_x000d_
Serial:_x000d_
MJ06CYTM_x000d_
_x000d_
Gracias._x000d_
_x000d_
AREA EN DONDE SE UBICA EL EQUIPO : sistemas</v>
      </c>
      <c r="I2246" t="str">
        <v>Jefe por favor me colabora con la autorización de esta llamada; para que e técnico de isit visite la tienda y realice el formateo y la instalación del sistema operativo tp-linux.</v>
      </c>
      <c r="J2246" t="str">
        <v>Se revisa que equipo se encuentre completo con monitor; mouse; teclado y cables. Se realiza formateo de 1 equipo con sistema operativo Linux; se hace embalaje de equipo y se deja en la oficina de Sistemas</v>
      </c>
      <c r="K2246">
        <v>45026</v>
      </c>
      <c r="L2246">
        <v>45027</v>
      </c>
      <c r="M2246" t="str">
        <f>TEXT(L2246,"DDDDDDD")</f>
        <v>martes</v>
      </c>
      <c r="N2246" t="str">
        <v>M179 METRO PITALITO</v>
      </c>
      <c r="O2246" t="str">
        <v>PITALITO</v>
      </c>
      <c r="P2246" t="str">
        <f>IF(ISBLANK(O2246),"0",(VLOOKUP(O2246,REGION,2,FALSE)))</f>
        <v>OCCIDENTE</v>
      </c>
      <c r="Q2246" t="str">
        <v>JONATHAN ALEXANDER VILLAMIL</v>
      </c>
      <c r="R2246">
        <f>IF(ISBLANK(Q2246),"0", VLOOKUP(Q2246,PERSONAL,2,FALSE))</f>
        <v>1015392100</v>
      </c>
      <c r="S2246" t="str">
        <v>DIRECTO</v>
      </c>
      <c r="T2246">
        <v>0</v>
      </c>
      <c r="U2246">
        <v>0</v>
      </c>
      <c r="V2246">
        <v>0</v>
      </c>
      <c r="W2246">
        <v>0</v>
      </c>
      <c r="X2246">
        <f>NETWORKDAYS(K2246,L2245)</f>
        <v>2</v>
      </c>
      <c r="Y2246" t="str">
        <f>IF(X2246&lt;=2,"CUMPLE","NO CUMPLE")</f>
        <v>CUMPLE</v>
      </c>
    </row>
    <row r="2247" xml:space="preserve">
      <c r="A2247">
        <v>13201761</v>
      </c>
      <c r="B2247" t="str">
        <v>REQUEST</v>
      </c>
      <c r="C2247" t="str">
        <v>CERRADO</v>
      </c>
      <c r="D2247" t="str">
        <v>SISTEMAS</v>
      </c>
      <c r="E2247" t="str">
        <v>FORMATEO</v>
      </c>
      <c r="F2247" t="str">
        <v>FORMATEO</v>
      </c>
      <c r="G2247" t="str">
        <v>FORMATEO</v>
      </c>
      <c r="H2247" t="str" xml:space="preserve">
        <v xml:space="preserve">Datos usuario_x000d_
Nombre: Fabian Alberto Lopez Arcos_x000d_
Correo: fabianalberto.lopezarcos@cencosud.com.co_x000d_
Usuario AD: FALopezA_x000d_
Pais: Colombia_x000d_
Ubicacion: M035 METRO PLAZA BUGA_x000d_
Zona: Colombia Occidente_x000d_
Unidad de Negocio: ADM CENTRAL_x000d_
Servicio: Tiendas &amp; Centros de Distribucion_x000d_
Telefono: 3046553535_x000d_
Anexo: 2885800_x000d_
Descripcion: Buena tarde por favor su ayuda con personal de isit para formateo e instalacion de linux en pc con serial._x000d_
LENOVO M700 MJ045MTP_x000d_
Gracias_x000d_
_x000d_
_x000d_
Indicar la ubicacion del computador en la tienda o sede: sistemas</v>
      </c>
      <c r="I2247" t="str">
        <v>Jefe su autorizacion para envio del tecnico para formateo de equipo</v>
      </c>
      <c r="J2247" t="str">
        <v>Se revisa que equipo se encuentre completo con monitor; mouse; teclado y cables. Se realiza formateo de 1 equipo con sistema operativo Linux; se hace embalaje de equipo y se deja en la oficina de Sistemas</v>
      </c>
      <c r="K2247">
        <v>45026</v>
      </c>
      <c r="L2247">
        <v>45027</v>
      </c>
      <c r="M2247" t="str">
        <f>TEXT(L2247,"DDDDDDD")</f>
        <v>martes</v>
      </c>
      <c r="N2247" t="str">
        <v>M035 METRO PLAZA BUGA</v>
      </c>
      <c r="O2247" t="str">
        <v>BUGA</v>
      </c>
      <c r="P2247" t="str">
        <f>IF(ISBLANK(O2247),"0",(VLOOKUP(O2247,REGION,2,FALSE)))</f>
        <v>OCCIDENTE</v>
      </c>
      <c r="Q2247" t="str">
        <v>ANIBAL DAVID PANAMEÑO TORRES</v>
      </c>
      <c r="R2247">
        <f>IF(ISBLANK(Q2247),"0", VLOOKUP(Q2247,PERSONAL,2,FALSE))</f>
        <v>1113657433</v>
      </c>
      <c r="S2247" t="str">
        <v>DIRECTO</v>
      </c>
      <c r="T2247">
        <v>0</v>
      </c>
      <c r="U2247">
        <v>0</v>
      </c>
      <c r="V2247">
        <v>0</v>
      </c>
      <c r="W2247">
        <v>0</v>
      </c>
      <c r="X2247">
        <f>NETWORKDAYS(K2247,L2246)</f>
        <v>2</v>
      </c>
      <c r="Y2247" t="str">
        <f>IF(X2247&lt;=2,"CUMPLE","NO CUMPLE")</f>
        <v>CUMPLE</v>
      </c>
    </row>
    <row r="2248" xml:space="preserve">
      <c r="A2248">
        <v>13201422</v>
      </c>
      <c r="B2248" t="str">
        <v>REQUEST</v>
      </c>
      <c r="C2248" t="str">
        <v>CERRADO</v>
      </c>
      <c r="D2248" t="str">
        <v>SISTEMAS</v>
      </c>
      <c r="E2248" t="str">
        <v>FORMATEO</v>
      </c>
      <c r="F2248" t="str">
        <v>FORMATEO</v>
      </c>
      <c r="G2248" t="str">
        <v>FORMATEO</v>
      </c>
      <c r="H2248" t="str" xml:space="preserve">
        <v xml:space="preserve">Datos usuario_x000d_
Nombre: Stiven Emilio Bedoya Triana_x000d_
Correo: Stiven.Bedoya@cencosud.com.co_x000d_
Usuario AD: SEBTrian_x000d_
Pais: Colombia_x000d_
Ubicacion: M075 METRO SIMON BOLIVAR_x000d_
Zona: Colombia Occidente_x000d_
Unidad de Negocio: ADM CENTRAL_x000d_
Servicio: Tiendas &amp; Centros de Distribucion_x000d_
Telefono: 3174356868_x000d_
Anexo: 7130409_x000d_
Descripcion: Se crea requerimiento para solicitar el formateo del equipo pc LENOVO M700 Serial: MJ05C7V0; el cual esta en la oficina de sistemas; con el fin de que se instale Linux al equipo; se revise que cuenta con los respectivos cables; monito; teclado y mouse._x000d_
Confirmar que quede operativo con cada uno de sus dispositivos para donacion_x000d_
_x000d_
AREA EN DONDE SE UBICA EL EQUIPO : SISTEMAS</v>
      </c>
      <c r="I2248" t="str" xml:space="preserve">
        <v xml:space="preserve">Se solicita por favor programar una visita de un recurso de ISIT con el fin de que realice la verificación del equipo Desktop LENOVO M700 Serial: MJ05C7V0; que están en la oficina de sistemas; con el fin de validar su monitor; su teclado y mouse y que cuente con sus cables; adicional realizarle la instalación del sistema operativo Linux con el fin de darlos en donación_x000d_
Por favor programar la visita del técnico para el día Lunes 10 de Abril del 2023</v>
      </c>
      <c r="J2248" t="str">
        <v>Se revisa que equipo se encuentre completo con monitor; mouse; teclado y cables. Se realiza formateo de 1 equipo con sistema operativo Linux; se hace embalaje de equipo y se deja en la oficina de Sistemas</v>
      </c>
      <c r="K2248">
        <v>45026</v>
      </c>
      <c r="L2248">
        <v>45027</v>
      </c>
      <c r="M2248" t="str">
        <f>TEXT(L2248,"DDDDDDD")</f>
        <v>martes</v>
      </c>
      <c r="N2248" t="str">
        <v>M075 METRO SIMON BOLIVAR</v>
      </c>
      <c r="O2248" t="str">
        <v>CALI</v>
      </c>
      <c r="P2248" t="str">
        <f>IF(ISBLANK(O2248),"0",(VLOOKUP(O2248,REGION,2,FALSE)))</f>
        <v>OCCIDENTE</v>
      </c>
      <c r="Q2248" t="str">
        <v>ANIBAL DAVID PANAMEÑO TORRES</v>
      </c>
      <c r="R2248">
        <f>IF(ISBLANK(Q2248),"0", VLOOKUP(Q2248,PERSONAL,2,FALSE))</f>
        <v>1113657433</v>
      </c>
      <c r="S2248" t="str">
        <v>DIRECTO</v>
      </c>
      <c r="T2248">
        <v>0</v>
      </c>
      <c r="U2248">
        <v>0</v>
      </c>
      <c r="V2248">
        <v>0</v>
      </c>
      <c r="W2248">
        <v>0</v>
      </c>
      <c r="X2248">
        <f>NETWORKDAYS(K2248,L2247)</f>
        <v>2</v>
      </c>
      <c r="Y2248" t="str">
        <f>IF(X2248&lt;=2,"CUMPLE","NO CUMPLE")</f>
        <v>CUMPLE</v>
      </c>
    </row>
    <row r="2249" xml:space="preserve">
      <c r="A2249">
        <v>13217513</v>
      </c>
      <c r="B2249" t="str">
        <v>REQUEST</v>
      </c>
      <c r="C2249" t="str">
        <v>CERRADO</v>
      </c>
      <c r="D2249" t="str">
        <v>SISTEMAS</v>
      </c>
      <c r="E2249" t="str">
        <v>FORMATEO</v>
      </c>
      <c r="F2249" t="str">
        <v>FORMATEO</v>
      </c>
      <c r="G2249" t="str">
        <v>FORMATEO</v>
      </c>
      <c r="H2249" t="str" xml:space="preserve">
        <v xml:space="preserve">Se solicita formateo de PC._x000d_
DESKTOP|PC LENOVO M58 | Nº SERIE: MJ045MTR</v>
      </c>
      <c r="I2249" t="str" xml:space="preserve">
        <v xml:space="preserve">Se solicita formateo de PC._x000d_
DESKTOP|PC LENOVO M58 | Nº SERIE: MJ045MTR_x000d_
PC para donación; se debe instalar sistema operativo Linux_x000d_
Area sistemas</v>
      </c>
      <c r="J2249" t="str">
        <v>Se revisa que equipo se encuentre completo con monitor; mouse; teclado y cables. Se realiza formateo de 1 equipo con sistema operativo Linux; se hace embalaje de equipo y se deja en la oficina de Sistemas</v>
      </c>
      <c r="K2249">
        <v>45026</v>
      </c>
      <c r="L2249">
        <v>45027</v>
      </c>
      <c r="M2249" t="str">
        <f>TEXT(L2249,"DDDDDDD")</f>
        <v>martes</v>
      </c>
      <c r="N2249" t="str">
        <v>J126 JUMBO SAN SILVESTRE</v>
      </c>
      <c r="O2249" t="str">
        <v>BARRANCABERMEJA</v>
      </c>
      <c r="P2249" t="str">
        <f>IF(ISBLANK(O2249),"0",(VLOOKUP(O2249,REGION,2,FALSE)))</f>
        <v>ORIENTE</v>
      </c>
      <c r="Q2249" t="str">
        <v>MICHAEL ESNEIDER PINZON CASALLAS</v>
      </c>
      <c r="R2249">
        <f>IF(ISBLANK(Q2249),"0", VLOOKUP(Q2249,PERSONAL,2,FALSE))</f>
        <v>1018438821</v>
      </c>
      <c r="S2249" t="str">
        <v>DIRECTO</v>
      </c>
      <c r="T2249">
        <v>0</v>
      </c>
      <c r="U2249">
        <v>0</v>
      </c>
      <c r="V2249">
        <v>0</v>
      </c>
      <c r="W2249">
        <v>0</v>
      </c>
      <c r="X2249">
        <f>NETWORKDAYS(K2249,L2248)</f>
        <v>2</v>
      </c>
      <c r="Y2249" t="str">
        <f>IF(X2249&lt;=2,"CUMPLE","NO CUMPLE")</f>
        <v>CUMPLE</v>
      </c>
    </row>
    <row r="2250" xml:space="preserve">
      <c r="A2250">
        <v>13217572</v>
      </c>
      <c r="B2250" t="str">
        <v>REQUEST</v>
      </c>
      <c r="C2250" t="str">
        <v>CERRADO</v>
      </c>
      <c r="D2250" t="str">
        <v>LINEAL DE CAJAS</v>
      </c>
      <c r="E2250" t="str">
        <v>POS</v>
      </c>
      <c r="F2250" t="str">
        <v>POS</v>
      </c>
      <c r="G2250" t="str">
        <v>WINCOR</v>
      </c>
      <c r="H2250"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 dia; se reporta falla en la pos numero 9 del lineal de cajas; con el escaner balanza; lee codigo de precios; pero al momento de pesar genera un letrero de error escaner</v>
      </c>
      <c r="I2250" t="str" xml:space="preserve">
        <v xml:space="preserve">Datos del activo._x000d_
SCANNER POS|BALANZA DATALOGIC 9800 | Nº SERIE: F16M02399 (verificar serial)_x000d_
Se solicita revisión; diagnostico y/o reparación si es el caso de escaner balanza._x000d_
Realizar pruebas de peso y escaneo._x000d_
Si es necesario contactar a Mesas Especializadas para realizar pruebas en caliente. y/o por medio de Ever Becerra de sistemas.	</v>
      </c>
      <c r="J2250" t="str">
        <v>Se realizan diagnostico de la balanza y de los cables; realizando conexión de la balanza en otra pos donde se evidencia que funcionan correctamente. Se conecta otro scanner balanza a la pos y sigue generando el mensaje de error. Se realiza comunicación con Soporte POS para que revisen configuración; se apoya revisando conexiones a solicitud de soporte. Mediante una serie de configuraciones en los puertos COM de la pos; se soluciona error y scanner balanza queda sin mensaje de error. Se realizan pruebas de funcionamiento las cuales salen correctamente</v>
      </c>
      <c r="K2250">
        <v>45026</v>
      </c>
      <c r="L2250">
        <v>45027</v>
      </c>
      <c r="M2250" t="str">
        <f>TEXT(L2250,"DDDDDDD")</f>
        <v>martes</v>
      </c>
      <c r="N2250" t="str">
        <v>J126 JUMBO SAN SILVESTRE</v>
      </c>
      <c r="O2250" t="str">
        <v>BARRANCABERMEJA</v>
      </c>
      <c r="P2250" t="str">
        <f>IF(ISBLANK(O2250),"0",(VLOOKUP(O2250,REGION,2,FALSE)))</f>
        <v>ORIENTE</v>
      </c>
      <c r="Q2250" t="str">
        <v>MICHAEL ESNEIDER PINZON CASALLAS</v>
      </c>
      <c r="R2250">
        <f>IF(ISBLANK(Q2250),"0", VLOOKUP(Q2250,PERSONAL,2,FALSE))</f>
        <v>1018438821</v>
      </c>
      <c r="S2250" t="str">
        <v>DIRECTO</v>
      </c>
      <c r="T2250">
        <v>0.6666666666666666</v>
      </c>
      <c r="U2250">
        <v>0.8333333333333334</v>
      </c>
      <c r="V2250">
        <f>IF(ISBLANK(T2250 ),"0",U2250-T2250)</f>
        <v>0.16666666666666674</v>
      </c>
      <c r="W2250">
        <v>2</v>
      </c>
      <c r="X2250">
        <f>NETWORKDAYS(K2250,L2249)</f>
        <v>2</v>
      </c>
      <c r="Y2250" t="str">
        <f>IF(X2250&lt;=2,"CUMPLE","NO CUMPLE")</f>
        <v>CUMPLE</v>
      </c>
    </row>
    <row r="2251" xml:space="preserve">
      <c r="A2251">
        <v>13220324</v>
      </c>
      <c r="B2251" t="str">
        <v>INCIDENT</v>
      </c>
      <c r="C2251" t="str">
        <v>CERRADO</v>
      </c>
      <c r="D2251" t="str">
        <v>LINEAL DE CAJAS</v>
      </c>
      <c r="E2251" t="str">
        <v>POS</v>
      </c>
      <c r="F2251" t="str">
        <v>IMPRESORA</v>
      </c>
      <c r="G2251" t="str">
        <v>EPSON</v>
      </c>
      <c r="H2251" t="str" xml:space="preserve">
        <v xml:space="preserve">Datos usuario_x000d_
Nombre: Diego Andres Villada Vargas_x000d_
Correo: diegoandres.villadavargas@cencosud.com.co_x000d_
Usuario AD: DIVillada_x000d_
Pais: Colombia_x000d_
Ubicacion: M179 METRO PITALITO_x000d_
Zona: Colombia Occidente_x000d_
Unidad de Negocio: ADM CENTRAL_x000d_
Servicio: Sistemas_x000d_
Telefono: 3174355320_x000d_
Anexo: null_x000d_
Descripcion: buenas dias._x000d_
_x000d_
por favor me colaboran con la verificacion de las impresora de las pos uno y pos 3 las cuales al momento de imprimir salen la tirilla compra con un linea en el medio y las pdt de antena no permite realizar el registro de la venta._x000d_
_x000d_
gracias_x000d_
Numero de inventario: X6WY242699 - X6WY242745_x000d_
Numero de caja: pos 1 pos 3</v>
      </c>
      <c r="I2251" t="str">
        <v>Stiven por favor me colabora con la autorización de esta llamada para que el técnico de isit realice la validación de la novedad reportada y proceda con la limpieza de los cabezales de cada una de las impresoras en mencion</v>
      </c>
      <c r="J2251" t="str">
        <v>Impresoras de caja uno y tres generan error al imprimir en el centro les salen unas lineas. Se realiza limpieza del cabezal y general de las mismas. Se realizan pruebas y equipos quedan operativos</v>
      </c>
      <c r="K2251">
        <v>45027</v>
      </c>
      <c r="L2251">
        <v>45027</v>
      </c>
      <c r="M2251" t="str">
        <f>TEXT(L2251,"DDDDDDD")</f>
        <v>martes</v>
      </c>
      <c r="N2251" t="str">
        <v>M179 METRO PITALITO</v>
      </c>
      <c r="O2251" t="str">
        <v>PITALITO</v>
      </c>
      <c r="P2251" t="str">
        <f>IF(ISBLANK(O2251),"0",(VLOOKUP(O2251,REGION,2,FALSE)))</f>
        <v>OCCIDENTE</v>
      </c>
      <c r="Q2251" t="str">
        <v>JONATHAN ALEXANDER VILLAMIL</v>
      </c>
      <c r="R2251">
        <f>IF(ISBLANK(Q2251),"0", VLOOKUP(Q2251,PERSONAL,2,FALSE))</f>
        <v>1015392100</v>
      </c>
      <c r="S2251" t="str">
        <v>DIRECTO</v>
      </c>
      <c r="T2251">
        <v>0.4375</v>
      </c>
      <c r="U2251">
        <v>0.5208333333333334</v>
      </c>
      <c r="V2251">
        <f>IF(ISBLANK(T2251 ),"0",U2251-T2251)</f>
        <v>0.08333333333333337</v>
      </c>
      <c r="W2251">
        <v>1</v>
      </c>
      <c r="X2251">
        <f>NETWORKDAYS(K2251,L2250)</f>
        <v>1</v>
      </c>
      <c r="Y2251" t="str">
        <f>IF(X2251&lt;=2,"CUMPLE","NO CUMPLE")</f>
        <v>CUMPLE</v>
      </c>
    </row>
    <row r="2252">
      <c r="A2252" t="str">
        <v>PROACTIVA</v>
      </c>
      <c r="B2252" t="str">
        <v>PROACTIVA</v>
      </c>
      <c r="C2252" t="str">
        <v>CERRADO</v>
      </c>
      <c r="D2252" t="str">
        <v>TIENDA</v>
      </c>
      <c r="E2252" t="str">
        <v>PROACTIVA</v>
      </c>
      <c r="F2252" t="str">
        <v>PROACTIVA</v>
      </c>
      <c r="G2252" t="str">
        <v>PROACTIVA</v>
      </c>
      <c r="H2252" t="str">
        <v>Realizar visita proactiva en la tienda para revisar novedades de la tienda</v>
      </c>
      <c r="I2252" t="str">
        <v>Realizar visita proactiva en la tienda para revisar novedades de la tienda</v>
      </c>
      <c r="J2252" t="str">
        <v>Se realiza visita proactiva en las diferentes áreas de la tienda M179 PITALITO y se registra las novedades encontradas.</v>
      </c>
      <c r="K2252">
        <v>45027</v>
      </c>
      <c r="L2252">
        <v>45027</v>
      </c>
      <c r="M2252" t="str">
        <f>TEXT(L2252,"DDDDDDD")</f>
        <v>martes</v>
      </c>
      <c r="N2252" t="str">
        <v>M179 METRO PITALITO</v>
      </c>
      <c r="O2252" t="str">
        <v>PITALITO</v>
      </c>
      <c r="P2252" t="str">
        <f>IF(ISBLANK(O2252),"0",(VLOOKUP(O2252,REGION,2,FALSE)))</f>
        <v>OCCIDENTE</v>
      </c>
      <c r="Q2252" t="str">
        <v>JONATHAN ALEXANDER VILLAMIL</v>
      </c>
      <c r="R2252">
        <f>IF(ISBLANK(Q2252),"0", VLOOKUP(Q2252,PERSONAL,2,FALSE))</f>
        <v>1015392100</v>
      </c>
      <c r="S2252" t="str">
        <v>DIRECTO</v>
      </c>
      <c r="T2252">
        <v>0.375</v>
      </c>
      <c r="U2252">
        <v>0.4375</v>
      </c>
      <c r="V2252">
        <f>IF(ISBLANK(T2252 ),"0",U2252-T2252)</f>
        <v>0.0625</v>
      </c>
      <c r="W2252">
        <v>1</v>
      </c>
      <c r="X2252">
        <f>NETWORKDAYS(K2252,L2251)</f>
        <v>1</v>
      </c>
      <c r="Y2252" t="str">
        <f>IF(X2252&lt;=2,"CUMPLE","NO CUMPLE")</f>
        <v>CUMPLE</v>
      </c>
    </row>
    <row r="2253" xml:space="preserve">
      <c r="A2253">
        <v>13176358</v>
      </c>
      <c r="B2253" t="str">
        <v>REQUEST</v>
      </c>
      <c r="C2253" t="str">
        <v>CERRADO</v>
      </c>
      <c r="D2253" t="str">
        <v>LINEAL DE CAJAS</v>
      </c>
      <c r="E2253" t="str">
        <v>POS</v>
      </c>
      <c r="F2253" t="str">
        <v>POS</v>
      </c>
      <c r="G2253" t="str">
        <v>WINCOR</v>
      </c>
      <c r="H2253"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 dia_x000d_
Por favor me colaboran para verificar pos 2 de la tienda 47 por que se esta reseteado automaticamente_x000d_
Numero de caja pos: 2</v>
      </c>
      <c r="I2253" t="str" xml:space="preserve">
        <v xml:space="preserve">Solicitó de su ayuda para instalación y configuración de CPU Pos que llego por continuidad operativa se cambiara la Pos 2 ubicada línea de cajas presenta daño_x000d_
Tienda: Girardot J047_x000d_
Pos para instalar Equipo: POS_x000d_
Marca: WINCOR_x000d_
Modelo: BETTLE M_x000d_
Seriales: 59CD001237_x000d_
Pos averiada se debe de retirar de línea de cajas y dejar en la oficina de sistemas_x000d_
Tienda: Girardot J047_x000d_
Equipo: POS_x000d_
Marca: WINCOR_x000d_
Modelo: BETTLE M_x000d_
Serial: 6498503991</v>
      </c>
      <c r="J2253" t="str">
        <v>Se recibe cpu pos enviada desde el centro de reparación con serial 59CD001237 y se retira cpu pos con serial 6498503991. Se procede a realizar su configuración paso a paso; se configura la bios; se procede a realizar la instalación mediante la usb de booteo registrando correctamente sus datos y parametros correspondientes a la pos 2. La cpu sube el sistema operativo y queda instalada correctamente. Se solicita acutalización de ultima facturación para dejar la pos totalmente funcional</v>
      </c>
      <c r="K2253">
        <v>45027</v>
      </c>
      <c r="L2253">
        <v>45028</v>
      </c>
      <c r="M2253" t="str">
        <f>TEXT(L2253,"DDDDDDD")</f>
        <v>miércoles</v>
      </c>
      <c r="N2253" t="str">
        <v>J047 JUMBO GIRARDOT</v>
      </c>
      <c r="O2253" t="str">
        <v>GIRARDOT</v>
      </c>
      <c r="P2253" t="str">
        <f>IF(ISBLANK(O2253),"0",(VLOOKUP(O2253,REGION,2,FALSE)))</f>
        <v>OCCIDENTE</v>
      </c>
      <c r="Q2253" t="str">
        <v>RAFAEL ARDILA PUENTES</v>
      </c>
      <c r="R2253">
        <f>IF(ISBLANK(Q2253),"0", VLOOKUP(Q2253,PERSONAL,2,FALSE))</f>
        <v>1018419858</v>
      </c>
      <c r="S2253" t="str">
        <v>ALIADO</v>
      </c>
      <c r="T2253">
        <v>0.4583333333333333</v>
      </c>
      <c r="U2253">
        <v>0.5416666666666666</v>
      </c>
      <c r="V2253">
        <f>IF(ISBLANK(T2253 ),"0",U2253-T2253)</f>
        <v>0.08333333333333331</v>
      </c>
      <c r="W2253">
        <v>1</v>
      </c>
      <c r="X2253">
        <f>NETWORKDAYS(K2253,L2252)</f>
        <v>1</v>
      </c>
      <c r="Y2253" t="str">
        <f>IF(X2253&lt;=2,"CUMPLE","NO CUMPLE")</f>
        <v>CUMPLE</v>
      </c>
    </row>
    <row r="2254" xml:space="preserve">
      <c r="A2254">
        <v>13201407</v>
      </c>
      <c r="B2254" t="str">
        <v>REQUEST</v>
      </c>
      <c r="C2254" t="str">
        <v>CERRADO</v>
      </c>
      <c r="D2254" t="str">
        <v>SISTEMAS</v>
      </c>
      <c r="E2254" t="str">
        <v>FORMATEO</v>
      </c>
      <c r="F2254" t="str">
        <v>FORMATEO</v>
      </c>
      <c r="G2254" t="str">
        <v>FORMATEO</v>
      </c>
      <c r="H2254" t="str" xml:space="preserve">
        <v xml:space="preserve">Datos usuario_x000d_
Nombre: Stiven Emilio Bedoya Triana_x000d_
Correo: Stiven.Bedoya@cencosud.com.co_x000d_
Usuario AD: SEBTrian_x000d_
Pais: Colombia_x000d_
Ubicacion: J030 JUMBO EL LIMONAR_x000d_
Zona: Colombia Occidente_x000d_
Unidad de Negocio: ADM CENTRAL_x000d_
Servicio: Tiendas &amp; Centros de Distribucion_x000d_
Telefono: 3174356868_x000d_
Anexo: 7130409_x000d_
Descripcion: Se crea requerimiento para solicitar el formateo del equipo pc LENOVO M700 Serial: MJ05C7U0; el cual esta en la oficina de sistemas; con el fin de que se instale Linux al equipo; se revise que cuenta con los respectivos cables; monito; teclado y mouse._x000d_
Confirmar que quede operativo con cada uno de sus dispositivos para donacion_x000d_
AREA EN DONDE SE UBICA EL EQUIPO : SISTEMAS</v>
      </c>
      <c r="I2254" t="str" xml:space="preserve">
        <v xml:space="preserve">Se solicita por favor programar una visita de un recurso de ISIT con el fin de que realice la verificación del equipo Desktop LENOVO M700 Serial: MJ05C7U0; que están en la oficina de sistemas; con el fin de validar su monitor; su teclado y mouse y que cuente con sus cables; adicional realizarle la instalación del sistema operativo Linux con el fin de darlos en donación_x000d_
Por favor programar la visita del técnico para el día Miércoles 13 de Abril del 2023</v>
      </c>
      <c r="J2254" t="str">
        <v>Se revisa que equipo se encuentre completo con monitor; mouse; teclado y cables. Se realiza formateo de 1 equipo con sistema operativo Linux; se hace embalaje de equipo y se deja en la oficina de Sistemas</v>
      </c>
      <c r="K2254">
        <v>45028</v>
      </c>
      <c r="L2254">
        <v>45028</v>
      </c>
      <c r="M2254" t="str">
        <f>TEXT(L2254,"DDDDDDD")</f>
        <v>miércoles</v>
      </c>
      <c r="N2254" t="str">
        <v>J030 JUMBO EL LIMONAR</v>
      </c>
      <c r="O2254" t="str">
        <v>CALI</v>
      </c>
      <c r="P2254" t="str">
        <f>IF(ISBLANK(O2254),"0",(VLOOKUP(O2254,REGION,2,FALSE)))</f>
        <v>OCCIDENTE</v>
      </c>
      <c r="Q2254" t="str">
        <v>ANIBAL DAVID PANAMEÑO TORRES</v>
      </c>
      <c r="R2254">
        <f>IF(ISBLANK(Q2254),"0", VLOOKUP(Q2254,PERSONAL,2,FALSE))</f>
        <v>1113657433</v>
      </c>
      <c r="S2254" t="str">
        <v>DIRECTO</v>
      </c>
      <c r="T2254">
        <v>0</v>
      </c>
      <c r="U2254">
        <v>0</v>
      </c>
      <c r="V2254">
        <v>0</v>
      </c>
      <c r="W2254">
        <v>0</v>
      </c>
      <c r="X2254">
        <f>NETWORKDAYS(K2254,L2253)</f>
        <v>1</v>
      </c>
      <c r="Y2254" t="str">
        <f>IF(X2254&lt;=2,"CUMPLE","NO CUMPLE")</f>
        <v>CUMPLE</v>
      </c>
    </row>
    <row r="2255" xml:space="preserve">
      <c r="A2255">
        <v>13217498</v>
      </c>
      <c r="B2255" t="str">
        <v>REQUEST</v>
      </c>
      <c r="C2255" t="str">
        <v>CERRADO</v>
      </c>
      <c r="D2255" t="str">
        <v>SISTEMAS</v>
      </c>
      <c r="E2255" t="str">
        <v>FORMATEO</v>
      </c>
      <c r="F2255" t="str">
        <v>FORMATEO</v>
      </c>
      <c r="G2255" t="str">
        <v>FORMATEO</v>
      </c>
      <c r="H2255" t="str" xml:space="preserve">
        <v xml:space="preserve">Se solicita formateo de PC._x000d_
DESKTOP|PC LENOVO M700 | Nº SERIE: MJ05C7TR_x000d_
DESKTOP|PC LENOVO M700 | Nº SERIE: MJ04ADPU_x000d_
DESKTOP|PC LENOVO M58 | Nº SERIE: MJ046NPB_x000d_
</v>
      </c>
      <c r="I2255" t="str" xml:space="preserve">
        <v xml:space="preserve">Se solicita formateo de PC._x000d_
DESKTOP|PC LENOVO M700 | Nº SERIE: MJ05C7TR_x000d_
DESKTOP|PC LENOVO M700 | Nº SERIE: MJ04ADPU_x000d_
DESKTOP|PC LENOVO M58 | Nº SERIE: MJ046NPB_x000d_
PC para donación; se debe instalar sistema operativo Linux_x000d_
Area sistemas</v>
      </c>
      <c r="J2255" t="str">
        <v>Se revisa que los equipos se encuentren completos con monitor; mouse; teclado y cables. Se realiza formateo de 3 equipos con sistema operativo Linux; se hace embalaje de equipos uno en cada caja y se dejan en la oficina de Sistemas</v>
      </c>
      <c r="K2255">
        <v>45028</v>
      </c>
      <c r="L2255">
        <v>45029</v>
      </c>
      <c r="M2255" t="str">
        <f>TEXT(L2255,"DDDDDDD")</f>
        <v>jueves</v>
      </c>
      <c r="N2255" t="str">
        <v>M034 METRO FLORIDA</v>
      </c>
      <c r="O2255" t="str">
        <v>FLORIDABLANCA</v>
      </c>
      <c r="P2255" t="str">
        <f>IF(ISBLANK(O2255),"0",(VLOOKUP(O2255,REGION,2,FALSE)))</f>
        <v>ORIENTE</v>
      </c>
      <c r="Q2255" t="str">
        <v>MICHAEL ESNEIDER PINZON CASALLAS</v>
      </c>
      <c r="R2255">
        <f>IF(ISBLANK(Q2255),"0", VLOOKUP(Q2255,PERSONAL,2,FALSE))</f>
        <v>1018438821</v>
      </c>
      <c r="S2255" t="str">
        <v>DIRECTO</v>
      </c>
      <c r="T2255">
        <v>0</v>
      </c>
      <c r="U2255">
        <v>0</v>
      </c>
      <c r="V2255">
        <v>0</v>
      </c>
      <c r="W2255">
        <v>0</v>
      </c>
      <c r="X2255">
        <f>NETWORKDAYS(K2255,L2254)</f>
        <v>1</v>
      </c>
      <c r="Y2255" t="str">
        <f>IF(X2255&lt;=2,"CUMPLE","NO CUMPLE")</f>
        <v>CUMPLE</v>
      </c>
    </row>
    <row r="2256" xml:space="preserve">
      <c r="A2256">
        <v>13217556</v>
      </c>
      <c r="B2256" t="str">
        <v>REQUEST</v>
      </c>
      <c r="C2256" t="str">
        <v>CERRADO</v>
      </c>
      <c r="D2256" t="str">
        <v>SISTEMAS</v>
      </c>
      <c r="E2256" t="str">
        <v>FORMATEO</v>
      </c>
      <c r="F2256" t="str">
        <v>FORMATEO</v>
      </c>
      <c r="G2256" t="str">
        <v>FORMATEO</v>
      </c>
      <c r="H2256" t="str" xml:space="preserve">
        <v xml:space="preserve">Se solicita formateo de PC._x000d_
DESKTOP|PC LENOVO M58 | Nº SERIE: MJ05C7UM</v>
      </c>
      <c r="I2256" t="str" xml:space="preserve">
        <v xml:space="preserve">Se solicita formateo de PC._x000d_
DESKTOP|PC LENOVO M58 | Nº SERIE: MJ05C7UM_x000d_
PC para donación; se debe instalar sistema operativo Linux_x000d_
Area sistemas</v>
      </c>
      <c r="J2256" t="str">
        <v>Se revisa que equipo se encuentre completo con monitor; mouse; teclado y cables. Se realiza formateo de 1 equipo con sistema operativo Linux; se hace embalaje de equipo y se deja en la oficina de Sistemas</v>
      </c>
      <c r="K2256">
        <v>45028</v>
      </c>
      <c r="L2256">
        <v>45029</v>
      </c>
      <c r="M2256" t="str">
        <f>TEXT(L2256,"DDDDDDD")</f>
        <v>jueves</v>
      </c>
      <c r="N2256" t="str">
        <v>M183 METRO SAN GIL</v>
      </c>
      <c r="O2256" t="str">
        <v>SAN GIL</v>
      </c>
      <c r="P2256" t="str">
        <f>IF(ISBLANK(O2256),"0",(VLOOKUP(O2256,REGION,2,FALSE)))</f>
        <v>ORIENTE</v>
      </c>
      <c r="Q2256" t="str">
        <v>GERMAN ARCINIEGAS CARREÑO</v>
      </c>
      <c r="R2256">
        <f>IF(ISBLANK(Q2256),"0", VLOOKUP(Q2256,PERSONAL,2,FALSE))</f>
        <v>1098743407</v>
      </c>
      <c r="S2256" t="str">
        <v>DIRECTO</v>
      </c>
      <c r="T2256">
        <v>0</v>
      </c>
      <c r="U2256">
        <v>0</v>
      </c>
      <c r="V2256">
        <v>0</v>
      </c>
      <c r="W2256">
        <v>0</v>
      </c>
      <c r="X2256">
        <f>NETWORKDAYS(K2256,L2255)</f>
        <v>2</v>
      </c>
      <c r="Y2256" t="str">
        <f>IF(X2256&lt;=2,"CUMPLE","NO CUMPLE")</f>
        <v>CUMPLE</v>
      </c>
    </row>
    <row r="2257" xml:space="preserve">
      <c r="A2257">
        <v>13223749</v>
      </c>
      <c r="B2257" t="str">
        <v>REQUEST</v>
      </c>
      <c r="C2257" t="str">
        <v>CERRADO</v>
      </c>
      <c r="D2257" t="str">
        <v>PISO DE VENTA</v>
      </c>
      <c r="E2257" t="str">
        <v>VERIFICADOR</v>
      </c>
      <c r="F2257" t="str">
        <v>VERIFICADOR</v>
      </c>
      <c r="G2257" t="str">
        <v>ZEBRA</v>
      </c>
      <c r="H2257"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Buenas tardes; solicito por favor su colaboracion con el traslado de verificador de precios en piso de venta de la tienda Metro Monteria._x000d_
MAC ID: A4D578513549_x000d_
Gracias</v>
      </c>
      <c r="I2257" t="str" xml:space="preserve">
        <v xml:space="preserve">Transfer Assignee from '' to 'Espinosa Rodriguez; Jamir Leandro '_x000d_
Transfer Group from 'Soporte_Onsite_REG_Costa_SM Colombia' to 'Soporte_Onsite_REG_Remoto_SM Colombia'</v>
      </c>
      <c r="J2257" t="str" xml:space="preserve">
        <v xml:space="preserve">Usuario informa  que requiere colaboración con el traslado de verificador de precios en piso de venta de la tienda Metro Monteria._x000d_
MAC ID: A4D578513549.                                                                                                                                                                                                                                        Se realiza el traslado pero antes de eso se requiere el soporte del verificador que se coloque; por lo que se estuvo que esperar por parte de Mantenimineto. Así mismo se coloca el verificado y queda operativo y a satifacción del cliente.</v>
      </c>
      <c r="K2257">
        <v>45028</v>
      </c>
      <c r="L2257">
        <v>45030</v>
      </c>
      <c r="M2257" t="str">
        <f>TEXT(L2257,"DDDDDDD")</f>
        <v>viernes</v>
      </c>
      <c r="N2257" t="str">
        <v>M085 METRO MONTERIA</v>
      </c>
      <c r="O2257" t="str">
        <v>MONTERIA</v>
      </c>
      <c r="P2257" t="str">
        <f>IF(ISBLANK(O2257),"0",(VLOOKUP(O2257,REGION,2,FALSE)))</f>
        <v>COSTA</v>
      </c>
      <c r="Q2257" t="str">
        <v>SHARON YANETH KERGUELEN WILCHES</v>
      </c>
      <c r="R2257">
        <f>IF(ISBLANK(Q2257),"0", VLOOKUP(Q2257,PERSONAL,2,FALSE))</f>
        <v>1067917448</v>
      </c>
      <c r="S2257" t="str">
        <v>DIRECTO</v>
      </c>
      <c r="T2257">
        <v>0.3333333333333333</v>
      </c>
      <c r="U2257">
        <v>0.3958333333333333</v>
      </c>
      <c r="V2257">
        <f>IF(ISBLANK(T2257 ),"0",U2257-T2257)</f>
        <v>0.0625</v>
      </c>
      <c r="W2257">
        <v>1</v>
      </c>
      <c r="X2257">
        <f>NETWORKDAYS(K2257,L2256)</f>
        <v>2</v>
      </c>
      <c r="Y2257" t="str">
        <f>IF(X2257&lt;=2,"CUMPLE","NO CUMPLE")</f>
        <v>CUMPLE</v>
      </c>
    </row>
    <row r="2258">
      <c r="A2258" t="str">
        <v>PROACTIVA</v>
      </c>
      <c r="B2258" t="str">
        <v>PROACTIVA</v>
      </c>
      <c r="C2258" t="str">
        <v>CERRADO</v>
      </c>
      <c r="D2258" t="str">
        <v>TIENDA</v>
      </c>
      <c r="E2258" t="str">
        <v>PROACTIVA</v>
      </c>
      <c r="F2258" t="str">
        <v>PROACTIVA</v>
      </c>
      <c r="G2258" t="str">
        <v>PROACTIVA</v>
      </c>
      <c r="H2258" t="str">
        <v>Realizar visita proactiva en la tienda para revisar novedades de la tienda</v>
      </c>
      <c r="I2258" t="str">
        <v>Realizar visita proactiva en la tienda para revisar novedades de la tienda</v>
      </c>
      <c r="J2258" t="str">
        <v>Se realiza visita proactiva en las diferentes áreas de la tienda M183 SAN GIL y se registra las novedades encontradas.</v>
      </c>
      <c r="K2258">
        <v>45029</v>
      </c>
      <c r="L2258">
        <v>45029</v>
      </c>
      <c r="M2258" t="str">
        <f>TEXT(L2258,"DDDDDDD")</f>
        <v>jueves</v>
      </c>
      <c r="N2258" t="str">
        <v>M183 METRO SAN GIL</v>
      </c>
      <c r="O2258" t="str">
        <v>SAN GIL</v>
      </c>
      <c r="P2258" t="str">
        <f>IF(ISBLANK(O2258),"0",(VLOOKUP(O2258,REGION,2,FALSE)))</f>
        <v>ORIENTE</v>
      </c>
      <c r="Q2258" t="str">
        <v>GERMAN ARCINIEGAS CARREÑO</v>
      </c>
      <c r="R2258">
        <f>IF(ISBLANK(Q2258),"0", VLOOKUP(Q2258,PERSONAL,2,FALSE))</f>
        <v>1098743407</v>
      </c>
      <c r="S2258" t="str">
        <v>DIRECTO</v>
      </c>
      <c r="T2258">
        <v>0.375</v>
      </c>
      <c r="U2258">
        <v>0.4583333333333333</v>
      </c>
      <c r="V2258">
        <f>IF(ISBLANK(T2258 ),"0",U2258-T2258)</f>
        <v>0.08333333333333331</v>
      </c>
      <c r="W2258">
        <v>1</v>
      </c>
      <c r="X2258">
        <f>NETWORKDAYS(K2258,L2257)</f>
        <v>2</v>
      </c>
      <c r="Y2258" t="str">
        <f>IF(X2258&lt;=2,"CUMPLE","NO CUMPLE")</f>
        <v>CUMPLE</v>
      </c>
    </row>
    <row r="2259" xml:space="preserve">
      <c r="A2259">
        <v>13221610</v>
      </c>
      <c r="B2259" t="str">
        <v>REQUEST</v>
      </c>
      <c r="C2259" t="str">
        <v>CERRADO</v>
      </c>
      <c r="D2259" t="str">
        <v>LINEAL DE CAJAS</v>
      </c>
      <c r="E2259" t="str">
        <v>POS</v>
      </c>
      <c r="F2259" t="str">
        <v>POS</v>
      </c>
      <c r="G2259" t="str">
        <v>WINCOR</v>
      </c>
      <c r="H2259"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JUMBO_x000d_
Servicio: Tiendas &amp; Centros de Distribucion_x000d_
Telefono: 3207999572_x000d_
Anexo: 7126410_x000d_
Descripcion: buen dia me ayudan con la pos # 01 la cual se quedo parada y dice clear y no pasa de ahi_x000d_
Numero de caja pos: 01</v>
      </c>
      <c r="I2259" t="str" xml:space="preserve">
        <v xml:space="preserve">Se contacta a Adriana super de cajas; se realizan pruebas sobre la POS y no carga sistema operativo; se revisan perifericos con su ayuda y no carga la POS completamente; emite mensaje en visor; Cleanup y=any._x000d_
Se revisó con personal de soporte y confirman que no la logran ver; no esta en red._x000d_
Se solicita atención en sitio._x000d_
POS WINCOR BEETLE-M II | Nº SERIE: 5300730190_x000d_
POS 1 linea de cajas._x000d_
Se solicita revisión; diagnostico y/o reparación si es el caso._x000d_
Entregar POS operativa</v>
      </c>
      <c r="J2259" t="str">
        <v>Se realiza verificación de la pos que no arrancaba el sistema; se reinicia y se verifican conexiones; retoma señal y en soporte POS confirman que no detecta el teclado; se evidencia teclado conectado en el puerto incorrecto. Se conecta bien y se realizan pruebas de pos de manera correcta; se entrega equipo funcional a satisfacción del cliente</v>
      </c>
      <c r="K2259">
        <v>45029</v>
      </c>
      <c r="L2259">
        <v>45030</v>
      </c>
      <c r="M2259" t="str">
        <f>TEXT(L2259,"DDDDDDD")</f>
        <v>viernes</v>
      </c>
      <c r="N2259" t="str">
        <v>J126 JUMBO SAN SILVESTRE</v>
      </c>
      <c r="O2259" t="str">
        <v>BARRANCABERMEJA</v>
      </c>
      <c r="P2259" t="str">
        <f>IF(ISBLANK(O2259),"0",(VLOOKUP(O2259,REGION,2,FALSE)))</f>
        <v>ORIENTE</v>
      </c>
      <c r="Q2259" t="str">
        <v>GERMAN ARCINIEGAS CARREÑO</v>
      </c>
      <c r="R2259">
        <f>IF(ISBLANK(Q2259),"0", VLOOKUP(Q2259,PERSONAL,2,FALSE))</f>
        <v>1098743407</v>
      </c>
      <c r="S2259" t="str">
        <v>DIRECTO</v>
      </c>
      <c r="T2259">
        <v>0.3333333333333333</v>
      </c>
      <c r="U2259">
        <v>0.3958333333333333</v>
      </c>
      <c r="V2259">
        <f>IF(ISBLANK(T2259 ),"0",U2259-T2259)</f>
        <v>0.0625</v>
      </c>
      <c r="W2259">
        <v>1</v>
      </c>
      <c r="X2259">
        <f>NETWORKDAYS(K2259,L2258)</f>
        <v>1</v>
      </c>
      <c r="Y2259" t="str">
        <f>IF(X2259&lt;=2,"CUMPLE","NO CUMPLE")</f>
        <v>CUMPLE</v>
      </c>
    </row>
    <row r="2260" xml:space="preserve">
      <c r="A2260">
        <v>13226791</v>
      </c>
      <c r="B2260" t="str">
        <v>REQUEST</v>
      </c>
      <c r="C2260" t="str">
        <v>CERRADO</v>
      </c>
      <c r="D2260" t="str">
        <v>TIENDA</v>
      </c>
      <c r="E2260" t="str">
        <v>EQUIPAMIENTO</v>
      </c>
      <c r="F2260" t="str">
        <v>EQUIPAMIENTO</v>
      </c>
      <c r="G2260" t="str">
        <v>EQUIPAMIENTO</v>
      </c>
      <c r="H2260" t="str">
        <v>Se solicita mantenimiento preventivo a balanzas METTLER TOLEDO</v>
      </c>
      <c r="I2260" t="str" xml:space="preserve">
        <v xml:space="preserve">Se solicita mantenimiento preventivo a Balanzas._x000d_
SERIE CATEGORIA TIPO MARCA_x000d_
C209619350 Dispositivos BALANZA|MESA METTLER TOLEDO_x000d_
C210658454 Dispositivos BALANZA|COLGANTE METTLER TOLEDO_x000d_
C151225930 Dispositivos BALANZA|MESA METTLER TOLEDO_x000d_
C151212236 Dispositivos BALANZA|COLGANTE METTLER TOLEDO_x000d_
C052770945 Dispositivos BALANZA|COLGANTE METTLER TOLEDO_x000d_
B924787158 Dispositivos BALANZA|MESA METTLER TOLEDO_x000d_
C210664951 Dispositivos BALANZA|COLGANTE METTLER TOLEDO_x000d_
AREA/SECCION_x000d_
PANADERIA_x000d_
PESCADERIA_x000d_
PLATOS PREPARADOS_x000d_
CARNICERIA_x000d_
CHARCUTERIA_x000d_
CARNICERIA_x000d_
CARNICERIA</v>
      </c>
      <c r="J2260" t="str">
        <v>Se realiza mantenimiento y limpieza de residuos a las balanzas colgantes y de mesa de la tienda</v>
      </c>
      <c r="K2260">
        <v>45029</v>
      </c>
      <c r="L2260">
        <v>45030</v>
      </c>
      <c r="M2260" t="str">
        <f>TEXT(L2260,"DDDDDDD")</f>
        <v>viernes</v>
      </c>
      <c r="N2260" t="str">
        <v>J126 JUMBO SAN SILVESTRE</v>
      </c>
      <c r="O2260" t="str">
        <v>BARRANCABERMEJA</v>
      </c>
      <c r="P2260" t="str">
        <f>IF(ISBLANK(O2260),"0",(VLOOKUP(O2260,REGION,2,FALSE)))</f>
        <v>ORIENTE</v>
      </c>
      <c r="Q2260" t="str">
        <v>GERMAN ARCINIEGAS CARREÑO</v>
      </c>
      <c r="R2260">
        <f>IF(ISBLANK(Q2260),"0", VLOOKUP(Q2260,PERSONAL,2,FALSE))</f>
        <v>1098743407</v>
      </c>
      <c r="S2260" t="str">
        <v>DIRECTO</v>
      </c>
      <c r="T2260">
        <v>0.3958333333333333</v>
      </c>
      <c r="U2260">
        <v>0.5</v>
      </c>
      <c r="V2260">
        <f>IF(ISBLANK(T2260 ),"0",U2260-T2260)</f>
        <v>0.10416666666666669</v>
      </c>
      <c r="W2260">
        <v>1</v>
      </c>
      <c r="X2260">
        <f>NETWORKDAYS(K2260,L2259)</f>
        <v>2</v>
      </c>
      <c r="Y2260" t="str">
        <f>IF(X2260&lt;=2,"CUMPLE","NO CUMPLE")</f>
        <v>CUMPLE</v>
      </c>
    </row>
    <row r="2261" xml:space="preserve">
      <c r="A2261">
        <v>13225944</v>
      </c>
      <c r="B2261" t="str">
        <v>REQUEST</v>
      </c>
      <c r="C2261" t="str">
        <v>CERRADO</v>
      </c>
      <c r="D2261" t="str">
        <v>OFICINA COMERCIAL</v>
      </c>
      <c r="E2261" t="str">
        <v>CPU</v>
      </c>
      <c r="F2261" t="str">
        <v>CPU</v>
      </c>
      <c r="G2261" t="str">
        <v>LENOVO</v>
      </c>
      <c r="H2261"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solicita la configuracion de red de los (3) tres equipos que estan en la oficina principal de la tienda; ya que se encuentran desconfigurados dejando sin red unos equipos._x000d_
Area Afectada: Oficina de Direccion_x000d_
Dispositivo Afectado: equipo de PFT; Balanza Platos; Equipo de No Alimentar_x000d_
</v>
      </c>
      <c r="I2261" t="str">
        <v>Create a new request/incident/problem/change/issue</v>
      </c>
      <c r="J2261" t="str" xml:space="preserve">
        <v xml:space="preserve">Servicio atendido 13/04/23_x000d_
Se realiza conexión de los equipos al punto de red correspondiente; se llama a redes y se desbloquean puertos para que cada equipo tenga red sin novedad; se realiza prueba de conexión de los equipos sin novedad; adicional se hacen pruebas de telefono con el gerente Hector quien confirma funcionamiento del telefono; y los equipos con red </v>
      </c>
      <c r="K2261">
        <v>45030</v>
      </c>
      <c r="L2261">
        <v>45030</v>
      </c>
      <c r="M2261" t="str">
        <f>TEXT(L2261,"DDDDDDD")</f>
        <v>viernes</v>
      </c>
      <c r="N2261" t="str">
        <v>M183 METRO SAN GIL</v>
      </c>
      <c r="O2261" t="str">
        <v>SAN GIL</v>
      </c>
      <c r="P2261" t="str">
        <f>IF(ISBLANK(O2261),"0",(VLOOKUP(O2261,REGION,2,FALSE)))</f>
        <v>ORIENTE</v>
      </c>
      <c r="Q2261" t="str">
        <v>GERMAN ARCINIEGAS CARREÑO</v>
      </c>
      <c r="R2261">
        <f>IF(ISBLANK(Q2261),"0", VLOOKUP(Q2261,PERSONAL,2,FALSE))</f>
        <v>1098743407</v>
      </c>
      <c r="S2261" t="str">
        <v>DIRECTO</v>
      </c>
      <c r="T2261">
        <v>0.4583333333333333</v>
      </c>
      <c r="U2261">
        <v>0.5</v>
      </c>
      <c r="V2261">
        <f>IF(ISBLANK(T2261 ),"0",U2261-T2261)</f>
        <v>0.041666666666666685</v>
      </c>
      <c r="W2261">
        <v>1</v>
      </c>
      <c r="X2261">
        <f>NETWORKDAYS(K2261,L2260)</f>
        <v>1</v>
      </c>
      <c r="Y2261" t="str">
        <f>IF(X2261&lt;=2,"CUMPLE","NO CUMPLE")</f>
        <v>CUMPLE</v>
      </c>
    </row>
    <row r="2262" xml:space="preserve">
      <c r="A2262">
        <v>13228704</v>
      </c>
      <c r="B2262" t="str">
        <v>REQUEST</v>
      </c>
      <c r="C2262" t="str">
        <v>CERRADO</v>
      </c>
      <c r="D2262" t="str">
        <v>LINEAL DE CAJAS</v>
      </c>
      <c r="E2262" t="str">
        <v>POS</v>
      </c>
      <c r="F2262" t="str">
        <v>POS</v>
      </c>
      <c r="G2262" t="str">
        <v>WINCOR</v>
      </c>
      <c r="H2262" t="str" xml:space="preserve">
        <v xml:space="preserve">Datos usuario_x000d_
Nombre: Daisi Iluminada Avila Arrieta_x000d_
Correo: DaisiIluminada.AvilaArrieta@cencosud.com.co_x000d_
Usuario AD: Diaarrie_x000d_
Pais: Colombia_x000d_
Ubicacion: M085 METRO MONTERIA_x000d_
Zona: Colombia Costa_x000d_
Unidad de Negocio: METRO_x000d_
Servicio: Tiendas &amp; Centros de Distribucion_x000d_
Telefono: 3145413722_x000d_
Anexo: 7830101_x000d_
Descripcion: Solicito me colaboren con la pos 18 que se encuentra apagada</v>
      </c>
      <c r="I2262" t="str" xml:space="preserve">
        <v xml:space="preserve">Transfer Assignee from '' to 'Espinosa Rodriguez; Jamir Leandro '_x000d_
Transfer Group from 'Mesas Especializadas Colombia' to 'Soporte_Onsite_REG_Remoto_SM Colombia'</v>
      </c>
      <c r="J2262" t="str">
        <v>Usuario informa  que pos se encuentra apagada por lo que se procede a realizar la validación de la pos; en esta se encuentra que el cable está desconectado por lo que se procede a validar cambiar el cable de poder; quedando operativa y a satisfacción del cliente.</v>
      </c>
      <c r="K2262">
        <v>45030</v>
      </c>
      <c r="L2262">
        <v>45030</v>
      </c>
      <c r="M2262" t="str">
        <f>TEXT(L2262,"DDDDDDD")</f>
        <v>viernes</v>
      </c>
      <c r="N2262" t="str">
        <v>M085 METRO MONTERIA</v>
      </c>
      <c r="O2262" t="str">
        <v>MONTERIA</v>
      </c>
      <c r="P2262" t="str">
        <f>IF(ISBLANK(O2262),"0",(VLOOKUP(O2262,REGION,2,FALSE)))</f>
        <v>COSTA</v>
      </c>
      <c r="Q2262" t="str">
        <v>SHARON YANETH KERGUELEN WILCHES</v>
      </c>
      <c r="R2262">
        <f>IF(ISBLANK(Q2262),"0", VLOOKUP(Q2262,PERSONAL,2,FALSE))</f>
        <v>1067917448</v>
      </c>
      <c r="S2262" t="str">
        <v>DIRECTO</v>
      </c>
      <c r="T2262">
        <v>0.3958333333333333</v>
      </c>
      <c r="U2262">
        <v>0.4791666666666667</v>
      </c>
      <c r="V2262">
        <f>IF(ISBLANK(T2262 ),"0",U2262-T2262)</f>
        <v>0.08333333333333337</v>
      </c>
      <c r="W2262">
        <v>1</v>
      </c>
      <c r="X2262">
        <f>NETWORKDAYS(K2262,L2261)</f>
        <v>1</v>
      </c>
      <c r="Y2262" t="str">
        <f>IF(X2262&lt;=2,"CUMPLE","NO CUMPLE")</f>
        <v>CUMPLE</v>
      </c>
    </row>
    <row r="2263">
      <c r="A2263" t="str">
        <v>PROACTIVA</v>
      </c>
      <c r="B2263" t="str">
        <v>PROACTIVA</v>
      </c>
      <c r="C2263" t="str">
        <v>CERRADO</v>
      </c>
      <c r="D2263" t="str">
        <v>TIENDA</v>
      </c>
      <c r="E2263" t="str">
        <v>PROACTIVA</v>
      </c>
      <c r="F2263" t="str">
        <v>PROACTIVA</v>
      </c>
      <c r="G2263" t="str">
        <v>PROACTIVA</v>
      </c>
      <c r="H2263" t="str">
        <v>Realizar visita proactiva en la tienda para revisar novedades de la tienda</v>
      </c>
      <c r="I2263" t="str">
        <v>Realizar visita proactiva en la tienda para revisar novedades de la tienda</v>
      </c>
      <c r="J2263" t="str">
        <v>Se realiza visita proactiva en las diferentes áreas de la tienda M085 MONTERIA y se registra las novedades encontradas.</v>
      </c>
      <c r="K2263">
        <v>45030</v>
      </c>
      <c r="L2263">
        <v>45030</v>
      </c>
      <c r="M2263" t="str">
        <f>TEXT(L2263,"DDDDDDD")</f>
        <v>viernes</v>
      </c>
      <c r="N2263" t="str">
        <v>M085 METRO MONTERIA</v>
      </c>
      <c r="O2263" t="str">
        <v>MONTERIA</v>
      </c>
      <c r="P2263" t="str">
        <f>IF(ISBLANK(O2263),"0",(VLOOKUP(O2263,REGION,2,FALSE)))</f>
        <v>COSTA</v>
      </c>
      <c r="Q2263" t="str">
        <v>SHARON YANETH KERGUELEN WILCHES</v>
      </c>
      <c r="R2263">
        <f>IF(ISBLANK(Q2263),"0", VLOOKUP(Q2263,PERSONAL,2,FALSE))</f>
        <v>1067917448</v>
      </c>
      <c r="S2263" t="str">
        <v>DIRECTO</v>
      </c>
      <c r="T2263">
        <v>0.4791666666666667</v>
      </c>
      <c r="U2263">
        <v>0.5625</v>
      </c>
      <c r="V2263">
        <f>IF(ISBLANK(T2263 ),"0",U2263-T2263)</f>
        <v>0.08333333333333331</v>
      </c>
      <c r="W2263">
        <v>1</v>
      </c>
      <c r="X2263">
        <f>NETWORKDAYS(K2263,L2262)</f>
        <v>1</v>
      </c>
      <c r="Y2263" t="str">
        <f>IF(X2263&lt;=2,"CUMPLE","NO CUMPLE")</f>
        <v>CUMPLE</v>
      </c>
    </row>
    <row r="2264" xml:space="preserve">
      <c r="A2264">
        <v>13221296</v>
      </c>
      <c r="B2264" t="str">
        <v>REQUEST</v>
      </c>
      <c r="C2264" t="str">
        <v>CERRADO</v>
      </c>
      <c r="D2264" t="str">
        <v>CENTRO DE REPARACION</v>
      </c>
      <c r="E2264" t="str">
        <v>FORMATEO</v>
      </c>
      <c r="F2264" t="str">
        <v>FORMATEO</v>
      </c>
      <c r="G2264" t="str">
        <v>FORMATEO</v>
      </c>
      <c r="H2264" t="str" xml:space="preserve">
        <v xml:space="preserve">Datos usuario_x000d_
Nombre: omendezp_x000d_
Correo: Olivo.MendezPerilla@cencosud.com.co_x000d_
Usuario AD: omendezp_x000d_
Pais: Colombia_x000d_
Ubicacion: SEDE ADMINISTRATIVA BOGOTA_x000d_
Zona: Colombia Sede Admin_x000d_
Unidad de Negocio: ADM CENTRAL_x000d_
Servicio: Sistemas_x000d_
Telefono: 3176552322_x000d_
Anexo: 3176552322_x000d_
Descripcion: Se necesita realizar mantenimiento preventivo; pruebas funcionales y formateo a SO Linux en CRC para los siguientes equipos:_x000d_
_x000d_
DESKTOP MONITOR_x000d_
MJ062554 V900G3XA_x000d_
MJ06CYRZ V900G3GE_x000d_
AREA EN DONDE SE UBICA EL EQUIPO : CENTRO DE REPARACION</v>
      </c>
      <c r="I2264" t="str">
        <v>Se transfiere para gestión de la solicitud</v>
      </c>
      <c r="J2264" t="str">
        <v>Se revisa que los equipos se encuentren completos con monitor; mouse; teclado y cables. Se realiza formateo de 2 equipos MJ062554 - MJ06CYRZ con sistema operativo Linux; se hace embalaje de equipos uno en cada caja marcada y se deja en custodia en CRH. Equipo MJ062554 no tiene mouse y monitor V900G3XA sin base</v>
      </c>
      <c r="K2264">
        <v>45033</v>
      </c>
      <c r="L2264">
        <v>45033</v>
      </c>
      <c r="M2264" t="str">
        <f>TEXT(L2264,"DDDDDDD")</f>
        <v>lunes</v>
      </c>
      <c r="N2264" t="str">
        <v>SEDE ADMINISTRATIVA BOGOTA</v>
      </c>
      <c r="O2264" t="str">
        <v>BOGOTA</v>
      </c>
      <c r="P2264" t="str">
        <v>CENTRO DE REPARACIÓN</v>
      </c>
      <c r="Q2264" t="str">
        <v>JERSON SNEYDER ALVARADO CALVO</v>
      </c>
      <c r="R2264">
        <f>IF(ISBLANK(Q2264),"0", VLOOKUP(Q2264,PERSONAL,2,FALSE))</f>
        <v>1024556989</v>
      </c>
      <c r="S2264" t="str">
        <v>DIRECTO</v>
      </c>
      <c r="T2264">
        <v>0</v>
      </c>
      <c r="U2264">
        <v>0</v>
      </c>
      <c r="V2264">
        <v>0</v>
      </c>
      <c r="W2264">
        <v>0</v>
      </c>
      <c r="X2264">
        <f>NETWORKDAYS(K2264,L2263)</f>
        <v>-2</v>
      </c>
      <c r="Y2264" t="str">
        <f>IF(X2264&lt;=2,"CUMPLE","NO CUMPLE")</f>
        <v>CUMPLE</v>
      </c>
    </row>
    <row r="2265" xml:space="preserve">
      <c r="A2265">
        <v>13221320</v>
      </c>
      <c r="B2265" t="str">
        <v>REQUEST</v>
      </c>
      <c r="C2265" t="str">
        <v>CERRADO</v>
      </c>
      <c r="D2265" t="str">
        <v>CENTRO DE REPARACION</v>
      </c>
      <c r="E2265" t="str">
        <v>FORMATEO</v>
      </c>
      <c r="F2265" t="str">
        <v>FORMATEO</v>
      </c>
      <c r="G2265" t="str">
        <v>FORMATEO</v>
      </c>
      <c r="H2265" t="str" xml:space="preserve">
        <v xml:space="preserve">Datos usuario_x000d_
Nombre: omendezp_x000d_
Correo: Olivo.MendezPerilla@cencosud.com.co_x000d_
Usuario AD: omendezp_x000d_
Pais: Colombia_x000d_
Ubicacion: SEDE ADMINISTRATIVA BOGOTA_x000d_
Zona: Colombia Sede Admin_x000d_
Unidad de Negocio: ADM CENTRAL_x000d_
Servicio: Sistemas_x000d_
Telefono: 3176552322_x000d_
Anexo: 3176552322_x000d_
Descripcion: Se necesita realizar mantenimiento preventivo; pruebas funcionales y formateo a SO Linux en CRC para los siguientes equipos:_x000d_
_x000d_
DESKTOP MONITOR_x000d_
MJ06CYS9 VK347546_x000d_
MJ06CYSG VNA4W3A5_x000d_
_x000d_
AREA EN DONDE SE UBICA EL EQUIPO : CENTRO DE REPARACION</v>
      </c>
      <c r="I2265" t="str">
        <v>Se transfiere para gestión de la solicitud</v>
      </c>
      <c r="J2265" t="str">
        <v>Se revisa que los equipos se encuentren completos con monitor; mouse; teclado y cables. Se realiza formateo de 2 equipos MJ06CYS9 - MJ06CYSG con sistema operativo Linux; se hace embalaje de equipos uno en cada caja marcada y se deja en custodia en CRH. Monitor VK347546 con base incompleta</v>
      </c>
      <c r="K2265">
        <v>45033</v>
      </c>
      <c r="L2265">
        <v>45033</v>
      </c>
      <c r="M2265" t="str">
        <f>TEXT(L2265,"DDDDDDD")</f>
        <v>lunes</v>
      </c>
      <c r="N2265" t="str">
        <v>SEDE ADMINISTRATIVA BOGOTA</v>
      </c>
      <c r="O2265" t="str">
        <v>BOGOTA</v>
      </c>
      <c r="P2265" t="str">
        <v>CENTRO DE REPARACIÓN</v>
      </c>
      <c r="Q2265" t="str">
        <v>JERSON SNEYDER ALVARADO CALVO</v>
      </c>
      <c r="R2265">
        <f>IF(ISBLANK(Q2265),"0", VLOOKUP(Q2265,PERSONAL,2,FALSE))</f>
        <v>1024556989</v>
      </c>
      <c r="S2265" t="str">
        <v>DIRECTO</v>
      </c>
      <c r="T2265">
        <v>0</v>
      </c>
      <c r="U2265">
        <v>0</v>
      </c>
      <c r="V2265">
        <v>0</v>
      </c>
      <c r="W2265">
        <v>0</v>
      </c>
      <c r="X2265">
        <f>NETWORKDAYS(K2265,L2264)</f>
        <v>1</v>
      </c>
      <c r="Y2265" t="str">
        <f>IF(X2265&lt;=2,"CUMPLE","NO CUMPLE")</f>
        <v>CUMPLE</v>
      </c>
    </row>
    <row r="2266" xml:space="preserve">
      <c r="A2266">
        <v>13221337</v>
      </c>
      <c r="B2266" t="str">
        <v>REQUEST</v>
      </c>
      <c r="C2266" t="str">
        <v>CERRADO</v>
      </c>
      <c r="D2266" t="str">
        <v>CENTRO DE REPARACION</v>
      </c>
      <c r="E2266" t="str">
        <v>FORMATEO</v>
      </c>
      <c r="F2266" t="str">
        <v>FORMATEO</v>
      </c>
      <c r="G2266" t="str">
        <v>FORMATEO</v>
      </c>
      <c r="H2266" t="str" xml:space="preserve">
        <v xml:space="preserve">Datos usuario_x000d_
Nombre: omendezp_x000d_
Correo: Olivo.MendezPerilla@cencosud.com.co_x000d_
Usuario AD: omendezp_x000d_
Pais: Colombia_x000d_
Ubicacion: SEDE ADMINISTRATIVA BOGOTA_x000d_
Zona: Colombia Sede Admin_x000d_
Unidad de Negocio: ADM CENTRAL_x000d_
Servicio: Sistemas_x000d_
Telefono: 3176552322_x000d_
Anexo: 3176552322_x000d_
Descripcion: Se necesita realizar mantenimiento preventivo; pruebas funcionales y formateo a SO Linux en CRC para los siguientes equipos:_x000d_
_x000d_
DESKTOP MONITOR_x000d_
MJ05Z8YC VKB29387_x000d_
MJ06CYTK V900G2NW_x000d_
_x000d_
AREA EN DONDE SE UBICA EL EQUIPO : CENTRO DE REPARACION</v>
      </c>
      <c r="I2266" t="str">
        <v>Se transfiere para gestión de la solicitud</v>
      </c>
      <c r="J2266" t="str">
        <v>Se revisa que los equipos se encuentren completos con monitor; mouse; teclado y cables. Se realiza formateo de 2 equipos MJ05Z8YC - MJ06CYTK con sistema operativo Linux; se hace embalaje de equipos uno en cada caja marcada y se deja en custodia en CRH</v>
      </c>
      <c r="K2266">
        <v>45033</v>
      </c>
      <c r="L2266">
        <v>45033</v>
      </c>
      <c r="M2266" t="str">
        <f>TEXT(L2266,"DDDDDDD")</f>
        <v>lunes</v>
      </c>
      <c r="N2266" t="str">
        <v>SEDE ADMINISTRATIVA BOGOTA</v>
      </c>
      <c r="O2266" t="str">
        <v>BOGOTA</v>
      </c>
      <c r="P2266" t="str">
        <v>CENTRO DE REPARACIÓN</v>
      </c>
      <c r="Q2266" t="str">
        <v>JERSON SNEYDER ALVARADO CALVO</v>
      </c>
      <c r="R2266">
        <f>IF(ISBLANK(Q2266),"0", VLOOKUP(Q2266,PERSONAL,2,FALSE))</f>
        <v>1024556989</v>
      </c>
      <c r="S2266" t="str">
        <v>DIRECTO</v>
      </c>
      <c r="T2266">
        <v>0</v>
      </c>
      <c r="U2266">
        <v>0</v>
      </c>
      <c r="V2266">
        <v>0</v>
      </c>
      <c r="W2266">
        <v>0</v>
      </c>
      <c r="X2266">
        <f>NETWORKDAYS(K2266,L2265)</f>
        <v>1</v>
      </c>
      <c r="Y2266" t="str">
        <f>IF(X2266&lt;=2,"CUMPLE","NO CUMPLE")</f>
        <v>CUMPLE</v>
      </c>
    </row>
    <row r="2267" xml:space="preserve">
      <c r="A2267">
        <v>13221339</v>
      </c>
      <c r="B2267" t="str">
        <v>REQUEST</v>
      </c>
      <c r="C2267" t="str">
        <v>CERRADO</v>
      </c>
      <c r="D2267" t="str">
        <v>CENTRO DE REPARACION</v>
      </c>
      <c r="E2267" t="str">
        <v>FORMATEO</v>
      </c>
      <c r="F2267" t="str">
        <v>FORMATEO</v>
      </c>
      <c r="G2267" t="str">
        <v>FORMATEO</v>
      </c>
      <c r="H2267" t="str" xml:space="preserve">
        <v xml:space="preserve">Datos usuario_x000d_
Nombre: omendezp_x000d_
Correo: Olivo.MendezPerilla@cencosud.com.co_x000d_
Usuario AD: omendezp_x000d_
Pais: Colombia_x000d_
Ubicacion: SEDE ADMINISTRATIVA BOGOTA_x000d_
Zona: Colombia Sede Admin_x000d_
Unidad de Negocio: ADM CENTRAL_x000d_
Servicio: Sistemas_x000d_
Telefono: 3176552322_x000d_
Anexo: 3176552322_x000d_
Descripcion: Se necesita realizar mantenimiento preventivo; pruebas funcionales y formateo a SO Linux en CRC para los siguientes equipos:_x000d_
_x000d_
DESKTOP MONITOR_x000d_
MJ06CYT5 VKB29392_x000d_
MJ06CYSU VKW89935_x000d_
_x000d_
AREA EN DONDE SE UBICA EL EQUIPO : CENTRO DE REPARACION_x000d_
</v>
      </c>
      <c r="I2267" t="str">
        <v>Se transfiere para gestión de la solicitud</v>
      </c>
      <c r="J2267" t="str">
        <v>Se revisa que los equipos se encuentren completos con monitor; mouse; teclado y cables. Se realiza formateo de 2 equipos MJ06CYT5 - MJ06CYSU con sistema operativo Linux; se hace embalaje de equipos uno en cada caja marcada y se deja en custodia en CRH</v>
      </c>
      <c r="K2267">
        <v>45033</v>
      </c>
      <c r="L2267">
        <v>45033</v>
      </c>
      <c r="M2267" t="str">
        <f>TEXT(L2267,"DDDDDDD")</f>
        <v>lunes</v>
      </c>
      <c r="N2267" t="str">
        <v>SEDE ADMINISTRATIVA BOGOTA</v>
      </c>
      <c r="O2267" t="str">
        <v>BOGOTA</v>
      </c>
      <c r="P2267" t="str">
        <v>CENTRO DE REPARACIÓN</v>
      </c>
      <c r="Q2267" t="str">
        <v>JERSON SNEYDER ALVARADO CALVO</v>
      </c>
      <c r="R2267">
        <f>IF(ISBLANK(Q2267),"0", VLOOKUP(Q2267,PERSONAL,2,FALSE))</f>
        <v>1024556989</v>
      </c>
      <c r="S2267" t="str">
        <v>DIRECTO</v>
      </c>
      <c r="T2267">
        <v>0</v>
      </c>
      <c r="U2267">
        <v>0</v>
      </c>
      <c r="V2267">
        <v>0</v>
      </c>
      <c r="W2267">
        <v>0</v>
      </c>
      <c r="X2267">
        <f>NETWORKDAYS(K2267,L2266)</f>
        <v>1</v>
      </c>
      <c r="Y2267" t="str">
        <f>IF(X2267&lt;=2,"CUMPLE","NO CUMPLE")</f>
        <v>CUMPLE</v>
      </c>
    </row>
    <row r="2268" xml:space="preserve">
      <c r="A2268">
        <v>13221345</v>
      </c>
      <c r="B2268" t="str">
        <v>REQUEST</v>
      </c>
      <c r="C2268" t="str">
        <v>CERRADO</v>
      </c>
      <c r="D2268" t="str">
        <v>CENTRO DE REPARACION</v>
      </c>
      <c r="E2268" t="str">
        <v>FORMATEO</v>
      </c>
      <c r="F2268" t="str">
        <v>FORMATEO</v>
      </c>
      <c r="G2268" t="str">
        <v>FORMATEO</v>
      </c>
      <c r="H2268" t="str" xml:space="preserve">
        <v xml:space="preserve">Datos usuario_x000d_
Nombre: omendezp_x000d_
Correo: Olivo.MendezPerilla@cencosud.com.co_x000d_
Usuario AD: omendezp_x000d_
Pais: Colombia_x000d_
Ubicacion: SEDE ADMINISTRATIVA BOGOTA_x000d_
Zona: Colombia Sede Admin_x000d_
Unidad de Negocio: ADM CENTRAL_x000d_
Servicio: Sistemas_x000d_
Telefono: 3176552322_x000d_
Anexo: 3176552322_x000d_
Descripcion: Se necesita realizar mantenimiento preventivo; pruebas funcionales y formateo a SO Linux en CRC para los siguientes equipos:_x000d_
_x000d_
DESKTOP MONITOR_x000d_
MJ06254W V3WV428_x000d_
MJ06CYTE V900G2PM_x000d_
_x000d_
AREA EN DONDE SE UBICA EL EQUIPO : CENTRO DE REPARACION</v>
      </c>
      <c r="I2268" t="str">
        <v>Se transfiere para gestión de la solicitud</v>
      </c>
      <c r="J2268" t="str">
        <v>Se revisa que los equipos se encuentren completos con monitor; mouse; teclado y cables. Se realiza formateo de 2 equipos MJ06254W - MJ06CYTE con sistema operativo Linux; se hace embalaje de equipos uno en cada caja marcada y se deja en custodia en CRH</v>
      </c>
      <c r="K2268">
        <v>45033</v>
      </c>
      <c r="L2268">
        <v>45033</v>
      </c>
      <c r="M2268" t="str">
        <f>TEXT(L2268,"DDDDDDD")</f>
        <v>lunes</v>
      </c>
      <c r="N2268" t="str">
        <v>SEDE ADMINISTRATIVA BOGOTA</v>
      </c>
      <c r="O2268" t="str">
        <v>BOGOTA</v>
      </c>
      <c r="P2268" t="str">
        <v>CENTRO DE REPARACIÓN</v>
      </c>
      <c r="Q2268" t="str">
        <v>JERSON SNEYDER ALVARADO CALVO</v>
      </c>
      <c r="R2268">
        <f>IF(ISBLANK(Q2268),"0", VLOOKUP(Q2268,PERSONAL,2,FALSE))</f>
        <v>1024556989</v>
      </c>
      <c r="S2268" t="str">
        <v>DIRECTO</v>
      </c>
      <c r="T2268">
        <v>0</v>
      </c>
      <c r="U2268">
        <v>0</v>
      </c>
      <c r="V2268">
        <v>0</v>
      </c>
      <c r="W2268">
        <v>0</v>
      </c>
      <c r="X2268">
        <f>NETWORKDAYS(K2268,L2267)</f>
        <v>1</v>
      </c>
      <c r="Y2268" t="str">
        <f>IF(X2268&lt;=2,"CUMPLE","NO CUMPLE")</f>
        <v>CUMPLE</v>
      </c>
    </row>
    <row r="2269" xml:space="preserve">
      <c r="A2269">
        <v>13221346</v>
      </c>
      <c r="B2269" t="str">
        <v>REQUEST</v>
      </c>
      <c r="C2269" t="str">
        <v>CERRADO</v>
      </c>
      <c r="D2269" t="str">
        <v>CENTRO DE REPARACION</v>
      </c>
      <c r="E2269" t="str">
        <v>FORMATEO</v>
      </c>
      <c r="F2269" t="str">
        <v>FORMATEO</v>
      </c>
      <c r="G2269" t="str">
        <v>FORMATEO</v>
      </c>
      <c r="H2269" t="str" xml:space="preserve">
        <v xml:space="preserve">Datos usuario_x000d_
Nombre: omendezp_x000d_
Correo: Olivo.MendezPerilla@cencosud.com.co_x000d_
Usuario AD: omendezp_x000d_
Pais: Colombia_x000d_
Ubicacion: SEDE ADMINISTRATIVA BOGOTA_x000d_
Zona: Colombia Sede Admin_x000d_
Unidad de Negocio: ADM CENTRAL_x000d_
Servicio: Sistemas_x000d_
Telefono: 3176552322_x000d_
Anexo: 3176552322_x000d_
Descripcion: Se necesita realizar mantenimiento preventivo; pruebas funcionales y formateo a SO Linux en CRC para los siguientes equipos:_x000d_
_x000d_
DESKTOP MONITOR_x000d_
MJ05Z8YE V900G3FX_x000d_
MJ06254Y VKC52546_x000d_
_x000d_
AREA EN DONDE SE UBICA EL EQUIPO : CENTRO DE REPARACION</v>
      </c>
      <c r="I2269" t="str">
        <v>Se transfiere para gestión de la solicitud</v>
      </c>
      <c r="J2269" t="str">
        <v>Se revisa que los equipos se encuentren completos con monitor; mouse; teclado y cables. Se realiza formateo de 2 equipos MJ05Z8YE - MJ06254Y con sistema operativo Linux; se hace embalaje de equipos uno en cada caja marcada y se deja en custodia en CRH</v>
      </c>
      <c r="K2269">
        <v>45033</v>
      </c>
      <c r="L2269">
        <v>45033</v>
      </c>
      <c r="M2269" t="str">
        <f>TEXT(L2269,"DDDDDDD")</f>
        <v>lunes</v>
      </c>
      <c r="N2269" t="str">
        <v>SEDE ADMINISTRATIVA BOGOTA</v>
      </c>
      <c r="O2269" t="str">
        <v>BOGOTA</v>
      </c>
      <c r="P2269" t="str">
        <v>CENTRO DE REPARACIÓN</v>
      </c>
      <c r="Q2269" t="str">
        <v>JERSON SNEYDER ALVARADO CALVO</v>
      </c>
      <c r="R2269">
        <f>IF(ISBLANK(Q2269),"0", VLOOKUP(Q2269,PERSONAL,2,FALSE))</f>
        <v>1024556989</v>
      </c>
      <c r="S2269" t="str">
        <v>DIRECTO</v>
      </c>
      <c r="T2269">
        <v>0</v>
      </c>
      <c r="U2269">
        <v>0</v>
      </c>
      <c r="V2269">
        <v>0</v>
      </c>
      <c r="W2269">
        <v>0</v>
      </c>
      <c r="X2269">
        <f>NETWORKDAYS(K2269,L2268)</f>
        <v>1</v>
      </c>
      <c r="Y2269" t="str">
        <f>IF(X2269&lt;=2,"CUMPLE","NO CUMPLE")</f>
        <v>CUMPLE</v>
      </c>
    </row>
    <row r="2270" xml:space="preserve">
      <c r="A2270">
        <v>13226876</v>
      </c>
      <c r="B2270" t="str">
        <v>REQUEST</v>
      </c>
      <c r="C2270" t="str">
        <v>CERRADO</v>
      </c>
      <c r="D2270" t="str">
        <v>CENTRO DE REPARACION</v>
      </c>
      <c r="E2270" t="str">
        <v>FORMATEO</v>
      </c>
      <c r="F2270" t="str">
        <v>FORMATEO</v>
      </c>
      <c r="G2270" t="str">
        <v>FORMATEO</v>
      </c>
      <c r="H2270" t="str" xml:space="preserve">
        <v xml:space="preserve">Datos usuario_x000d_
Nombre: omendezp_x000d_
Correo: Olivo.MendezPerilla@cencosud.com.co_x000d_
Usuario AD: omendezp_x000d_
Pais: Colombia_x000d_
Ubicacion: SEDE ADMINISTRATIVA BOGOTA_x000d_
Zona: Colombia Sede Admin_x000d_
Unidad de Negocio: ADM CENTRAL_x000d_
Servicio: Sistemas_x000d_
Telefono: 3176552322_x000d_
Anexo: 3176552322_x000d_
Descripcion: Se necesita realizar mantenimiento preventivo; pruebas funcionales y formateo a SO Linux en CRC para los siguientes equipos:_x000d_
_x000d_
DESKTOP MONITOR_x000d_
MJ045MU7 V900G2M6_x000d_
AREA EN DONDE SE UBICA EL EQUIPO : CENTRO DE REPARACION</v>
      </c>
      <c r="I2270" t="str">
        <v>Se transfiere para gestión de la solicitud</v>
      </c>
      <c r="J2270" t="str">
        <v>Se revisa que equipo se encuentre completo con monitor; mouse; teclado y cables. Se realiza formateo de 1 equipo MJ045MU7  con sistema operativo Linux; se hace embalaje de equipo; caja marcada y se deja en custodia en CRH</v>
      </c>
      <c r="K2270">
        <v>45033</v>
      </c>
      <c r="L2270">
        <v>45033</v>
      </c>
      <c r="M2270" t="str">
        <f>TEXT(L2270,"DDDDDDD")</f>
        <v>lunes</v>
      </c>
      <c r="N2270" t="str">
        <v>SEDE ADMINISTRATIVA BOGOTA</v>
      </c>
      <c r="O2270" t="str">
        <v>BOGOTA</v>
      </c>
      <c r="P2270" t="str">
        <v>CENTRO DE REPARACIÓN</v>
      </c>
      <c r="Q2270" t="str">
        <v>JERSON SNEYDER ALVARADO CALVO</v>
      </c>
      <c r="R2270">
        <f>IF(ISBLANK(Q2270),"0", VLOOKUP(Q2270,PERSONAL,2,FALSE))</f>
        <v>1024556989</v>
      </c>
      <c r="S2270" t="str">
        <v>DIRECTO</v>
      </c>
      <c r="T2270">
        <v>0</v>
      </c>
      <c r="U2270">
        <v>0</v>
      </c>
      <c r="V2270">
        <v>0</v>
      </c>
      <c r="W2270">
        <v>0</v>
      </c>
      <c r="X2270">
        <f>NETWORKDAYS(K2270,L2269)</f>
        <v>1</v>
      </c>
      <c r="Y2270" t="str">
        <f>IF(X2270&lt;=2,"CUMPLE","NO CUMPLE")</f>
        <v>CUMPLE</v>
      </c>
    </row>
    <row r="2271" xml:space="preserve">
      <c r="A2271">
        <v>13233769</v>
      </c>
      <c r="B2271" t="str">
        <v>REQUEST</v>
      </c>
      <c r="C2271" t="str">
        <v>CERRADO</v>
      </c>
      <c r="D2271" t="str">
        <v>TIENDA</v>
      </c>
      <c r="E2271" t="str">
        <v>EQUIPAMIENTO</v>
      </c>
      <c r="F2271" t="str">
        <v>EQUIPAMIENTO</v>
      </c>
      <c r="G2271" t="str">
        <v>EQUIPAMIENTO</v>
      </c>
      <c r="H2271" t="str" xml:space="preserve">
        <v xml:space="preserve">Buen día._x000d_
_x000d_
Solicito de su ayuda para realizar recogida de activos inactivos; de la tienda tener en cuenta validar; todas las áreas donde están guardados los activos; recordar que seguridad debe verificar seriales/cantidades de los activos reportados en el formato Excel ;_x000d_
También colocar cantidad de cajas/ y medidas –Alta-Largo-Ancho-Peso; y luego sellar y almacenar para que sean recogidos estos activos._x000d_
Mil gracias.</v>
      </c>
      <c r="I2271" t="str" xml:space="preserve">
        <v xml:space="preserve">Stiven me autorizas esta llamad por favor ; es para que el técnico nos colabore con la búsqueda y embalaje de activos inactivos_x000d_
Mil gracias_x000d_
</v>
      </c>
      <c r="J2271" t="str" xml:space="preserve">
        <v xml:space="preserve">04/04/23 14:30 a 18 :30 Se realiza organización de cableado que se encontraba en el datacenter; se selecciona por tipo; se bota los cables en mal estado. Adicional se toma información de activos que se encuentran en el datacenter para retiro._x000d_
17/04/23 11:00 a 18:00 Se continua con actividad de levantamiento de activos para baja validando con la información compartida por Fabiola; revisando que todos los equipos de listado se encuentren; se realiza revisión por parte del área de seguridad cofirmando que los equipos que se van a empacar corresponden a los del listado. Se empacan en cajas y se dejan selladas para continuar con proceso de retiro</v>
      </c>
      <c r="K2271">
        <v>45033</v>
      </c>
      <c r="L2271">
        <v>45033</v>
      </c>
      <c r="M2271" t="str">
        <f>TEXT(L2271,"DDDDDDD")</f>
        <v>lunes</v>
      </c>
      <c r="N2271" t="str">
        <v>J047 JUMBO GIRARDOT</v>
      </c>
      <c r="O2271" t="str">
        <v>GIRARDOT</v>
      </c>
      <c r="P2271" t="str">
        <f>IF(ISBLANK(O2271),"0",(VLOOKUP(O2271,REGION,2,FALSE)))</f>
        <v>OCCIDENTE</v>
      </c>
      <c r="Q2271" t="str">
        <v>WILLIAM FERNANDO ALDANA NIÑO</v>
      </c>
      <c r="R2271">
        <f>IF(ISBLANK(Q2271),"0", VLOOKUP(Q2271,PERSONAL,2,FALSE))</f>
        <v>80148398</v>
      </c>
      <c r="S2271" t="str">
        <v>DIRECTO</v>
      </c>
      <c r="T2271">
        <v>0.3333333333333333</v>
      </c>
      <c r="U2271">
        <v>0.75</v>
      </c>
      <c r="V2271">
        <f>IF(ISBLANK(T2271 ),"0",U2271-T2271)</f>
        <v>0.4166666666666667</v>
      </c>
      <c r="W2271">
        <v>5</v>
      </c>
      <c r="X2271">
        <f>NETWORKDAYS(K2271,L2270)</f>
        <v>1</v>
      </c>
      <c r="Y2271" t="str">
        <f>IF(X2271&lt;=2,"CUMPLE","NO CUMPLE")</f>
        <v>CUMPLE</v>
      </c>
    </row>
    <row r="2272" xml:space="preserve">
      <c r="A2272">
        <v>13178604</v>
      </c>
      <c r="B2272" t="str">
        <v>REQUEST</v>
      </c>
      <c r="C2272" t="str">
        <v>CERRADO</v>
      </c>
      <c r="D2272" t="str">
        <v>TIENDA</v>
      </c>
      <c r="E2272" t="str">
        <v>IMPRESORA</v>
      </c>
      <c r="F2272" t="str">
        <v>PORTABLE</v>
      </c>
      <c r="G2272" t="str">
        <v>ZEBRA</v>
      </c>
      <c r="H2272"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impresora Zebra portable no enciende._x000d_
_x000d_
Datos activo:_x000d_
_x000d_
modelo: Qln420_x000d_
Serial No.: XXQVJ163500561_x000d_
Inventario: AD-135450</v>
      </c>
      <c r="I2272" t="str" xml:space="preserve">
        <v xml:space="preserve">Buen día_x000d_
Solicito de su ayuda para configuración y asignación de impresora portátil; que llego por continuidad operativa – el manual se le envió al técnico Isit_x000d_
TIENDA:M038 NEIVA_x000d_
Equipo: FLEJERA|PORTATIL_x000d_
Maraca: ZEBRA_x000d_
modelo: QLN420_x000d_
Serial No.: XXRBJ164501631_x000d_
Inventario: DI-021246_x000d_
Contacto en tienda: Diego hurtado Trujillo 3229141443</v>
      </c>
      <c r="J2272" t="str">
        <v>Se realiza configuración de la impresora nueva Zq520 con serial XXRBJ164501631; pero al realizar el procedimiento indicado en el manual el equipo no conecta a red; se contacta con apoyo tecnico de soporte remoto Stiven Bedoya y  Edwin Bolaños con los que se realiza nuevamente la configuración según manual y otras opciones pero el equipo no conecta ya que no muestra en pantalla que esté buscando redes inalámbricas. Por lo tanto no es posible la configuración y normal operación; se hace entrega el equipo al personal de seguridad del almacen. Se debe validar si la impresora Zebra presenta algún daño a nivel físico con la tarjeta de red inalámbrica pero no se cuenta con instructivo para realizar ese tipo de revisión</v>
      </c>
      <c r="K2272">
        <v>45033</v>
      </c>
      <c r="L2272">
        <v>45034</v>
      </c>
      <c r="M2272" t="str">
        <f>TEXT(L2272,"DDDDDDD")</f>
        <v>martes</v>
      </c>
      <c r="N2272" t="str">
        <v>M038 METRO NEIVA CENTRO DE CONVENCIONES</v>
      </c>
      <c r="O2272" t="str">
        <v>NEIVA</v>
      </c>
      <c r="P2272" t="str">
        <f>IF(ISBLANK(O2272),"0",(VLOOKUP(O2272,REGION,2,FALSE)))</f>
        <v>OCCIDENTE</v>
      </c>
      <c r="Q2272" t="str">
        <v>BREINER MAURICIO CASTAÑEDA PUENTES</v>
      </c>
      <c r="R2272">
        <f>IF(ISBLANK(Q2272),"0", VLOOKUP(Q2272,PERSONAL,2,FALSE))</f>
        <v>83235763</v>
      </c>
      <c r="S2272" t="str">
        <v>DIRECTO</v>
      </c>
      <c r="T2272">
        <v>0.3333333333333333</v>
      </c>
      <c r="U2272">
        <v>0.5833333333333334</v>
      </c>
      <c r="V2272">
        <f>IF(ISBLANK(T2272 ),"0",U2272-T2272)</f>
        <v>0.25000000000000006</v>
      </c>
      <c r="W2272">
        <v>3</v>
      </c>
      <c r="X2272">
        <f>NETWORKDAYS(K2272,L2271)</f>
        <v>1</v>
      </c>
      <c r="Y2272" t="str">
        <f>IF(X2272&lt;=2,"CUMPLE","NO CUMPLE")</f>
        <v>CUMPLE</v>
      </c>
    </row>
    <row r="2273" xml:space="preserve">
      <c r="A2273">
        <v>13233997</v>
      </c>
      <c r="B2273" t="str">
        <v>REQUEST</v>
      </c>
      <c r="C2273" t="str">
        <v>CERRADO</v>
      </c>
      <c r="D2273" t="str">
        <v>LINEAL DE CAJAS</v>
      </c>
      <c r="E2273" t="str">
        <v>POS</v>
      </c>
      <c r="F2273" t="str">
        <v>POS</v>
      </c>
      <c r="G2273" t="str">
        <v>WINCOR</v>
      </c>
      <c r="H2273"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ADM CENTRAL_x000d_
Servicio: Administracion Central_x000d_
Telefono: 3176563553_x000d_
Anexo: null_x000d_
Descripcion: por favor su ayuda con montar el disco duro en la pos 6 de ecommerce</v>
      </c>
      <c r="I2273" t="str">
        <v>Por favor cambiar el disco duro de la POS 6 y volver a instalar el S.O de la caja</v>
      </c>
      <c r="J2273" t="str">
        <v>Se instala el Disco en la POS  y se procede con el formateo; pero no inicia el Booteo con la memoria USB así que se debe instalar un monitor y un teclado para poder configurar el arranque desde la BIOS. Ahora se hace el formateo pero al reiniciar la POS no carga el video en los visores. Como prueba se instala el DD en otra POS pero tampoco inicia correctamente. Así que se formatea nuevamente. Pero la falla continua; entonces se desmonta el DD y se formatea como una unidad externa. Luego se instala nuevamente en la POS y se formatea con la USB. Ahora si inicia correctamente y se deja lista para que la mesa de ayuda haga la respectiva configuración.</v>
      </c>
      <c r="K2273">
        <v>45034</v>
      </c>
      <c r="L2273">
        <v>45035</v>
      </c>
      <c r="M2273" t="str">
        <f>TEXT(L2273,"DDDDDDD")</f>
        <v>miércoles</v>
      </c>
      <c r="N2273" t="str">
        <v>M074 METRO FACATATIVA</v>
      </c>
      <c r="O2273" t="str">
        <v>FACATATIVA</v>
      </c>
      <c r="P2273" t="str">
        <f>IF(ISBLANK(O2273),"0",(VLOOKUP(O2273,REGION,2,FALSE)))</f>
        <v>BOGOTA</v>
      </c>
      <c r="Q2273" t="str">
        <v>ALEXANDER CASTILLO SOTELO</v>
      </c>
      <c r="R2273">
        <f>IF(ISBLANK(Q2273),"0", VLOOKUP(Q2273,PERSONAL,2,FALSE))</f>
        <v>80216449</v>
      </c>
      <c r="S2273" t="str">
        <v>ALIADO</v>
      </c>
      <c r="T2273">
        <v>0.6041666666666666</v>
      </c>
      <c r="U2273">
        <v>0.75</v>
      </c>
      <c r="V2273">
        <f>IF(ISBLANK(T2273 ),"0",U2273-T2273)</f>
        <v>0.14583333333333337</v>
      </c>
      <c r="W2273">
        <v>2</v>
      </c>
      <c r="X2273">
        <f>NETWORKDAYS(K2273,L2272)</f>
        <v>1</v>
      </c>
      <c r="Y2273" t="str">
        <f>IF(X2273&lt;=2,"CUMPLE","NO CUMPLE")</f>
        <v>CUMPLE</v>
      </c>
    </row>
    <row r="2274" xml:space="preserve">
      <c r="A2274">
        <v>13238519</v>
      </c>
      <c r="B2274" t="str">
        <v>REQUEST</v>
      </c>
      <c r="C2274" t="str">
        <v>CERRADO</v>
      </c>
      <c r="D2274" t="str">
        <v>PLATOS PREPARADOS</v>
      </c>
      <c r="E2274" t="str">
        <v>POS</v>
      </c>
      <c r="F2274" t="str">
        <v>POS</v>
      </c>
      <c r="G2274" t="str">
        <v>WINCOR</v>
      </c>
      <c r="H2274" t="str" xml:space="preserve">
        <v xml:space="preserve">Datos usuario_x000d_
Nombre: Lizeth Viviana Rodriguez Fontecha_x000d_
Correo: LizethViviana.RodriguezFontecha@cencosud.com.co_x000d_
Usuario AD: Lvrodigu_x000d_
Pais: Colombia_x000d_
Ubicacion: M073 METRO MOSQUERA_x000d_
Zona: Colombia Bogota_x000d_
Unidad de Negocio: RETAIL FINANCIERO_x000d_
Servicio: null_x000d_
Telefono: 3212687176_x000d_
Anexo: 8948800_x000d_
Descripcion: Buenas tardes me pueden colaborar por favor con la pos #22 ya que; esta se encontraba en funcionamiento y de repente se apago la impresora y el teclado; quedando en funcionamiento solo el escaner agradezco de su total colaboracion y una pronta respuesta por que la caja quedo fuera de funcionamiento.</v>
      </c>
      <c r="I2274" t="str">
        <v xml:space="preserve">POS 22 de Platos preparados no prende; validar la fuente de poder	  </v>
      </c>
      <c r="J2274" t="str" xml:space="preserve">
        <v xml:space="preserve">Inicialmente se destapó la POS y se revisaron todas las conexiones de la fuente; Disco Duro y Memoria RAM. Se le hizo limpieza interna. Como sigue la falla se realizó el cambio de la fuente de poder con la de otra POS del lineal pero tampoco funcionó. Se determina que la falla corresponde a la Board de la POS. Para no dejar el área de Platos Preparados sin caja se instala otra POS del lineal y se cambia el DD. Se deja operativa la POS. Se solicita envío de una POS completa y un Teclado ya que el de platos preparados tambien esta dañado._x000d_
Marca: Wincor_x000d_
Modelo: Beetle /M II_x000d_
Serial: 53R0041408</v>
      </c>
      <c r="K2274">
        <v>45034</v>
      </c>
      <c r="L2274">
        <v>45035</v>
      </c>
      <c r="M2274" t="str">
        <f>TEXT(L2274,"DDDDDDD")</f>
        <v>miércoles</v>
      </c>
      <c r="N2274" t="str">
        <v>M073 METRO MOSQUERA</v>
      </c>
      <c r="O2274" t="str">
        <v>MOSQUERA</v>
      </c>
      <c r="P2274" t="str">
        <f>IF(ISBLANK(O2274),"0",(VLOOKUP(O2274,REGION,2,FALSE)))</f>
        <v>BOGOTA</v>
      </c>
      <c r="Q2274" t="str">
        <v>ALEXANDER CASTILLO SOTELO</v>
      </c>
      <c r="R2274">
        <f>IF(ISBLANK(Q2274),"0", VLOOKUP(Q2274,PERSONAL,2,FALSE))</f>
        <v>80216449</v>
      </c>
      <c r="S2274" t="str">
        <v>ALIADO</v>
      </c>
      <c r="T2274">
        <v>0.4166666666666667</v>
      </c>
      <c r="U2274">
        <v>0.5208333333333334</v>
      </c>
      <c r="V2274">
        <f>IF(ISBLANK(T2274 ),"0",U2274-T2274)</f>
        <v>0.10416666666666669</v>
      </c>
      <c r="W2274">
        <v>1</v>
      </c>
      <c r="X2274">
        <f>NETWORKDAYS(K2274,L2273)</f>
        <v>2</v>
      </c>
      <c r="Y2274" t="str">
        <f>IF(X2274&lt;=2,"CUMPLE","NO CUMPLE")</f>
        <v>CUMPLE</v>
      </c>
    </row>
    <row r="2275" xml:space="preserve">
      <c r="A2275">
        <v>13235388</v>
      </c>
      <c r="B2275" t="str">
        <v>REQUEST</v>
      </c>
      <c r="C2275" t="str">
        <v>CERRADO</v>
      </c>
      <c r="D2275" t="str">
        <v>RECIBO</v>
      </c>
      <c r="E2275" t="str">
        <v>CPU</v>
      </c>
      <c r="F2275" t="str">
        <v>CPU</v>
      </c>
      <c r="G2275" t="str">
        <v>LENOVO</v>
      </c>
      <c r="H2275" t="str" xml:space="preserve">
        <v xml:space="preserve">Datos usuario_x000d_
Nombre: Gleimar Gamarra Murillo_x000d_
Correo: Gleimar.Gamarra@cencosud.com.co_x000d_
Usuario AD: GGamarrM_x000d_
Pais: Colombia_x000d_
Ubicacion: J126 JUMBO SAN SILVESTRE_x000d_
Zona: Colombia Oriente_x000d_
Unidad de Negocio: RETAIL FINANCIERO_x000d_
Servicio: Tiendas &amp; Centros de Distribucion_x000d_
Telefono: 3157150750_x000d_
Anexo: 7126413_x000d_
Contacto: 3157150750_x000d_
Descripcion: Solicito transferencia de informacion de usuario del PC de PGC a PC seccion Recibo.</v>
      </c>
      <c r="I2275" t="str" xml:space="preserve">
        <v xml:space="preserve">Se trasfiere ticket para trasferir informacion de un equipo a otro._x000d_
LLevar disco duro ; usb o un medio para la trasferencia.</v>
      </c>
      <c r="J2275" t="str">
        <v>Se realiza backup de información; trasladando del equipo de PGC al equipo de Recibo. Se realiza validación con usuario quien confirma el traslado correcto de la información necesaria</v>
      </c>
      <c r="K2275">
        <v>45034</v>
      </c>
      <c r="L2275">
        <v>45036</v>
      </c>
      <c r="M2275" t="str">
        <f>TEXT(L2275,"DDDDDDD")</f>
        <v>jueves</v>
      </c>
      <c r="N2275" t="str">
        <v>J126 JUMBO SAN SILVESTRE</v>
      </c>
      <c r="O2275" t="str">
        <v>BARRANCABERMEJA</v>
      </c>
      <c r="P2275" t="str">
        <f>IF(ISBLANK(O2275),"0",(VLOOKUP(O2275,REGION,2,FALSE)))</f>
        <v>ORIENTE</v>
      </c>
      <c r="Q2275" t="str">
        <v>JESUS ALBERTO ROJAS DAVILA</v>
      </c>
      <c r="R2275">
        <f>IF(ISBLANK(Q2275),"0", VLOOKUP(Q2275,PERSONAL,2,FALSE))</f>
        <v>1104132167</v>
      </c>
      <c r="S2275" t="str">
        <v>DIRECTO</v>
      </c>
      <c r="T2275">
        <v>0.625</v>
      </c>
      <c r="U2275">
        <v>0.7083333333333334</v>
      </c>
      <c r="V2275">
        <f>IF(ISBLANK(T2275 ),"0",U2275-T2275)</f>
        <v>0.08333333333333337</v>
      </c>
      <c r="W2275">
        <v>1</v>
      </c>
      <c r="X2275">
        <f>NETWORKDAYS(K2275,L2274)</f>
        <v>2</v>
      </c>
      <c r="Y2275" t="str">
        <f>IF(X2275&lt;=2,"CUMPLE","NO CUMPLE")</f>
        <v>CUMPLE</v>
      </c>
    </row>
    <row r="2276" xml:space="preserve">
      <c r="A2276">
        <v>13237668</v>
      </c>
      <c r="B2276" t="str">
        <v>REQUEST</v>
      </c>
      <c r="C2276" t="str">
        <v>CERRADO</v>
      </c>
      <c r="D2276" t="str">
        <v>TIENDA</v>
      </c>
      <c r="E2276" t="str">
        <v>EQUIPAMIENTO</v>
      </c>
      <c r="F2276" t="str">
        <v>EQUIPAMIENTO</v>
      </c>
      <c r="G2276" t="str">
        <v>EQUIPAMIENTO</v>
      </c>
      <c r="H2276" t="str" xml:space="preserve">
        <v xml:space="preserve">Datos usuario_x000d_
Nombre: Freddy Alonso Ordonez Agudelo_x000d_
Correo: freddyalonso.ordonez@cencosud.com.co_x000d_
Usuario AD: FAOrdone_x000d_
Pais: Colombia_x000d_
Ubicacion: J036 JUMBO POPAYAN CAMPANARIO_x000d_
Zona: Colombia Occidente_x000d_
Unidad de Negocio: ADM CENTRAL_x000d_
Servicio: Tiendas &amp; Centros de Distribucion_x000d_
Telefono: 3046553535_x000d_
Anexo: 2885800_x000d_
Descripcion: Buen dia por favor su ayuda con el tecnico para mantenimientos de las balanzas de la ienda servico de modalidad 2.5 llamada._x000d_
METTLER TOLEDO BPLUS B932069630_x000d_
METTLER TOLEDO BPLUS C151212239_x000d_
METTLER TOLEDO BPLUS C128128091_x000d_
METTLER TOLEDO BPLUS c201305205_x000d_
METTLER TOLEDO BPLUS c201305215_x000d_
METTLER TOLEDO BPLUS C201305221_x000d_
METTLER TOLEDO BPLUS B933100665_x000d_
Se anexa formato para firma y evidencias ._x000d_
Area donde su ubica la balanza: piso de ventas_x000d_
</v>
      </c>
      <c r="I2276" t="str">
        <v>Buen dia por favor su ayuda con el tecnico gracias</v>
      </c>
      <c r="J2276" t="str">
        <v xml:space="preserve">Se realiza mantenimiento general a todas las balanzas de mesa y colgantes de la tienda </v>
      </c>
      <c r="K2276">
        <v>45034</v>
      </c>
      <c r="L2276">
        <v>45037</v>
      </c>
      <c r="M2276" t="str">
        <f>TEXT(L2276,"DDDDDDD")</f>
        <v>viernes</v>
      </c>
      <c r="N2276" t="str">
        <v>J036 JUMBO POPAYAN CAMPANARIO</v>
      </c>
      <c r="O2276" t="str">
        <v>POPAYAN</v>
      </c>
      <c r="P2276" t="str">
        <f>IF(ISBLANK(O2276),"0",(VLOOKUP(O2276,REGION,2,FALSE)))</f>
        <v>OCCIDENTE</v>
      </c>
      <c r="Q2276" t="str">
        <v>DANIEL FERNANDO PAREDES ARTEAGA</v>
      </c>
      <c r="R2276">
        <f>IF(ISBLANK(Q2276),"0", VLOOKUP(Q2276,PERSONAL,2,FALSE))</f>
        <v>10301691</v>
      </c>
      <c r="S2276" t="str">
        <v>DIRECTO</v>
      </c>
      <c r="T2276">
        <v>0.3333333333333333</v>
      </c>
      <c r="U2276">
        <v>0.6666666666666666</v>
      </c>
      <c r="V2276">
        <f>IF(ISBLANK(T2276 ),"0",U2276-T2276)</f>
        <v>0.3333333333333333</v>
      </c>
      <c r="W2276" t="str">
        <v>2;5</v>
      </c>
      <c r="X2276">
        <f>NETWORKDAYS(K2276,L2275)</f>
        <v>3</v>
      </c>
      <c r="Y2276" t="str">
        <f>IF(X2276&lt;=2,"CUMPLE","NO CUMPLE")</f>
        <v>NO CUMPLE</v>
      </c>
    </row>
    <row r="2277" xml:space="preserve">
      <c r="A2277">
        <v>13238188</v>
      </c>
      <c r="B2277" t="str">
        <v>REQUEST</v>
      </c>
      <c r="C2277" t="str">
        <v>CERRADO</v>
      </c>
      <c r="D2277" t="str">
        <v>LINEAL DE CAJAS</v>
      </c>
      <c r="E2277" t="str">
        <v>POS</v>
      </c>
      <c r="F2277" t="str">
        <v>POS</v>
      </c>
      <c r="G2277" t="str">
        <v>WINCOR</v>
      </c>
      <c r="H2277" t="str" xml:space="preserve">
        <v xml:space="preserve">Datos usuario_x000d_
Nombre: Anguie Ximena Saavedra Gutierrez_x000d_
Correo: anguieximena.saavedragutierrez@cencosud.com.co_x000d_
Usuario AD: ANSaavdra_x000d_
Pais: Colombia_x000d_
Ubicacion: Z073 EDS MOSQUERA_x000d_
Zona: Colombia Bogota_x000d_
Unidad de Negocio: METRO_x000d_
Servicio: null_x000d_
Telefono: 3207690867_x000d_
Anexo: 3207690867_x000d_
Descripcion: buenas tardes ! solicito de su colaboracion para el soporte tecnico de la pos # 07 no deja realizar ninguna funcion; se ha intentado reiniciarla y tampoco reacciona. quedo atenta.</v>
      </c>
      <c r="I2277" t="str">
        <v>Revision POS 7 que no prende</v>
      </c>
      <c r="J2277" t="str">
        <v>Se revisa la POS y se observa que esta muy caliente el procesador; así que se destapa y se le hace limpieza externa a los ventiladores y disipadores. Se enciende la POS nuevamente e inicia correctamente; se da un tiempo para observar si se vuelve a bloquear y se le hacen pruebas de funcionamiento. Se deja operativa la caja.</v>
      </c>
      <c r="K2277">
        <v>45035</v>
      </c>
      <c r="L2277">
        <v>45035</v>
      </c>
      <c r="M2277" t="str">
        <f>TEXT(L2277,"DDDDDDD")</f>
        <v>miércoles</v>
      </c>
      <c r="N2277" t="str">
        <v>M073 METRO MOSQUERA</v>
      </c>
      <c r="O2277" t="str">
        <v>MOSQUERA</v>
      </c>
      <c r="P2277" t="str">
        <f>IF(ISBLANK(O2277),"0",(VLOOKUP(O2277,REGION,2,FALSE)))</f>
        <v>BOGOTA</v>
      </c>
      <c r="Q2277" t="str">
        <v>ALEXANDER CASTILLO SOTELO</v>
      </c>
      <c r="R2277">
        <f>IF(ISBLANK(Q2277),"0", VLOOKUP(Q2277,PERSONAL,2,FALSE))</f>
        <v>80216449</v>
      </c>
      <c r="S2277" t="str">
        <v>ALIADO</v>
      </c>
      <c r="T2277">
        <v>0.5208333333333334</v>
      </c>
      <c r="U2277">
        <v>0.5833333333333334</v>
      </c>
      <c r="V2277">
        <f>IF(ISBLANK(T2277 ),"0",U2277-T2277)</f>
        <v>0.0625</v>
      </c>
      <c r="W2277">
        <v>1</v>
      </c>
      <c r="X2277">
        <f>NETWORKDAYS(K2277,L2276)</f>
        <v>3</v>
      </c>
      <c r="Y2277" t="str">
        <f>IF(X2277&lt;=2,"CUMPLE","NO CUMPLE")</f>
        <v>NO CUMPLE</v>
      </c>
    </row>
    <row r="2278" xml:space="preserve">
      <c r="A2278">
        <v>13238301</v>
      </c>
      <c r="B2278" t="str">
        <v>REQUEST</v>
      </c>
      <c r="C2278" t="str">
        <v>CERRADO</v>
      </c>
      <c r="D2278" t="str">
        <v>PLATOS PREPARADOS</v>
      </c>
      <c r="E2278" t="str">
        <v>BALANZA</v>
      </c>
      <c r="F2278" t="str">
        <v>MESA</v>
      </c>
      <c r="G2278" t="str">
        <v>METTLER</v>
      </c>
      <c r="H2278"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balanza de mesa de platos preparados sin precios actualizados; no conecta a la red._x000d_
_x000d_
Datos_x000d_
_x000d_
Mettler Toledo_x000d_
IP: 10.132.22.47_x000d_
S/N: B932069640_x000d_
Inventario Sistemas: 028686_x000d_
_x000d_
Area donde su ubica la balanza: Platos Preparados_x000d_
</v>
      </c>
      <c r="I2278" t="str">
        <v>Por favor me colaboran con un recurso de ISIT para que realiza la verificación de la balanza y del punto de RED para confirmar cual es la novedad por la cual la balanza no queda en linea</v>
      </c>
      <c r="J2278" t="str">
        <v>Se realiza la revisión de la balanza con serial B932069640 ubicada en platos preparados; la cual no conecta a red para actualizar precios; se realiza las validaciones de acuerdo a manual  y la balanza no responde; con apoyo de redes se identifica punto y se realiza ajuste pero la balanza sigue sin conectar a red; se le realiza reseteo de fabrica para reconfigurar pero este reseteo no funciona y no borra la informacion de IP; quedando sin conectar a red. Para comprobar punto de red se conecta telefono ip y con este si es posible la conexión a red desde ese punto. Como prueba adicional se conecta la balanza en el punto de red de la oficina de sistemas pero tampoco tiene conexión. Posible daño en tarjeta de red de la balanza</v>
      </c>
      <c r="K2278">
        <v>45035</v>
      </c>
      <c r="L2278">
        <v>45035</v>
      </c>
      <c r="M2278" t="str">
        <f>TEXT(L2278,"DDDDDDD")</f>
        <v>miércoles</v>
      </c>
      <c r="N2278" t="str">
        <v>M038 METRO NEIVA CENTRO DE CONVENCIONES</v>
      </c>
      <c r="O2278" t="str">
        <v>NEIVA</v>
      </c>
      <c r="P2278" t="str">
        <f>IF(ISBLANK(O2278),"0",(VLOOKUP(O2278,REGION,2,FALSE)))</f>
        <v>OCCIDENTE</v>
      </c>
      <c r="Q2278" t="str">
        <v>BREINER MAURICIO CASTAÑEDA PUENTES</v>
      </c>
      <c r="R2278">
        <f>IF(ISBLANK(Q2278),"0", VLOOKUP(Q2278,PERSONAL,2,FALSE))</f>
        <v>83235763</v>
      </c>
      <c r="S2278" t="str">
        <v>DIRECTO</v>
      </c>
      <c r="T2278">
        <v>0.5833333333333334</v>
      </c>
      <c r="U2278">
        <v>0.75</v>
      </c>
      <c r="V2278">
        <f>IF(ISBLANK(T2278 ),"0",U2278-T2278)</f>
        <v>0.16666666666666663</v>
      </c>
      <c r="W2278">
        <v>2</v>
      </c>
      <c r="X2278">
        <f>NETWORKDAYS(K2278,L2277)</f>
        <v>1</v>
      </c>
      <c r="Y2278" t="str">
        <f>IF(X2278&lt;=2,"CUMPLE","NO CUMPLE")</f>
        <v>CUMPLE</v>
      </c>
    </row>
    <row r="2279" xml:space="preserve">
      <c r="A2279">
        <v>13242477</v>
      </c>
      <c r="B2279" t="str">
        <v>INCIDENT</v>
      </c>
      <c r="C2279" t="str">
        <v>CERRADO</v>
      </c>
      <c r="D2279" t="str">
        <v>TIENDA</v>
      </c>
      <c r="E2279" t="str">
        <v>CPU</v>
      </c>
      <c r="F2279" t="str">
        <v>CPU</v>
      </c>
      <c r="G2279" t="str">
        <v>LENOVO</v>
      </c>
      <c r="H2279" t="str" xml:space="preserve">
        <v xml:space="preserve">Datos usuario_x000d_
Nombre: Carlos Ariel Pacheco Toro_x000d_
Correo: Carlos.Pacheco@cencosud.com.co_x000d_
Usuario AD: Capatoro_x000d_
Pais: Colombia_x000d_
Ubicacion: J126 JUMBO SAN SILVESTRE_x000d_
Zona: Colombia Oriente_x000d_
Unidad de Negocio: JUMBO_x000d_
Servicio: null_x000d_
Telefono: 3184561275_x000d_
Anexo: 410_x000d_
Descripcion: No me estan cargando los mensajes a la bandeja de entrada de Outlook adicional tratando de corregir el problema cancele la cuenta; necesito que me la instalen nuevamente</v>
      </c>
      <c r="I2279" t="str" xml:space="preserve">
        <v xml:space="preserve">Buenas tardes._x000d_
Se solicita revision._x000d_
Andres Bornachera.	  </v>
      </c>
      <c r="J2279" t="str">
        <v>Se realiza revisión de correo y se encuentra que la cuenta de correo no está cargada en el outlook. Se realiza nuevamente configuración de perfil de correo; se carga PST solicitado y se valida correcto funcionamiento. Correos están llegando de manera correcta</v>
      </c>
      <c r="K2279">
        <v>45036</v>
      </c>
      <c r="L2279">
        <v>45036</v>
      </c>
      <c r="M2279" t="str">
        <f>TEXT(L2279,"DDDDDDD")</f>
        <v>jueves</v>
      </c>
      <c r="N2279" t="str">
        <v>J126 JUMBO SAN SILVESTRE</v>
      </c>
      <c r="O2279" t="str">
        <v>BARRANCABERMEJA</v>
      </c>
      <c r="P2279" t="str">
        <f>IF(ISBLANK(O2279),"0",(VLOOKUP(O2279,REGION,2,FALSE)))</f>
        <v>ORIENTE</v>
      </c>
      <c r="Q2279" t="str">
        <v>JESUS ALBERTO ROJAS DAVILA</v>
      </c>
      <c r="R2279">
        <f>IF(ISBLANK(Q2279),"0", VLOOKUP(Q2279,PERSONAL,2,FALSE))</f>
        <v>1104132167</v>
      </c>
      <c r="S2279" t="str">
        <v>DIRECTO</v>
      </c>
      <c r="T2279">
        <v>0.5833333333333334</v>
      </c>
      <c r="U2279">
        <v>0.625</v>
      </c>
      <c r="V2279">
        <f>IF(ISBLANK(T2279 ),"0",U2279-T2279)</f>
        <v>0.04166666666666663</v>
      </c>
      <c r="W2279">
        <v>1</v>
      </c>
      <c r="X2279">
        <f>NETWORKDAYS(K2279,L2278)</f>
        <v>-2</v>
      </c>
      <c r="Y2279" t="str">
        <f>IF(X2279&lt;=2,"CUMPLE","NO CUMPLE")</f>
        <v>CUMPLE</v>
      </c>
    </row>
    <row r="2280" xml:space="preserve">
      <c r="A2280">
        <v>13237917</v>
      </c>
      <c r="B2280" t="str">
        <v>REQUEST</v>
      </c>
      <c r="C2280" t="str">
        <v>CERRADO</v>
      </c>
      <c r="D2280" t="str">
        <v>TIENDA</v>
      </c>
      <c r="E2280" t="str">
        <v>EQUIPAMIENTO</v>
      </c>
      <c r="F2280" t="str">
        <v>EQUIPAMIENTO</v>
      </c>
      <c r="G2280" t="str">
        <v>EQUIPAMIENTO</v>
      </c>
      <c r="H2280" t="str" xml:space="preserve">
        <v xml:space="preserve">Buen día_x000d_
Solicito su ayuda programando el técnico para realizar mantenimientos de las balanzas colgantes y de mesa de la tienda servicio de modalidad 2.5 llamada._x000d_
Se envía formato para firma y evidencias vía correo al coordinador Mauricio Chacon_x000d_
área donde su ubican las balanzas piso de ventas-perecederos indicar la sección de cada balanza y la información completa;_x000d_
anexo informacion de las balanzas_x000d_
BALANZA|MESA METTLER TOLEDO BPLUS B924787169_x000d_
BALANZA|COLGANTE METTLER TOLEDO BPLUS B924806706_x000d_
BALANZA|COLGANTE METTLER TOLEDO 8442 R1L11854-6DK_x000d_
BALANZA|COLGANTE METTLER TOLEDO BPLUS C151226068_x000d_
BALANZA|COLGANTE METTLER TOLEDO BPLUS C107164249_x000d_
BALANZA|MESA METTLER TOLEDO BPLUS B932069640_x000d_
</v>
      </c>
      <c r="I2280" t="str">
        <v>Stiven transfiero ticket para atención por parte del técnico remoto mantenimiento balanzas M038</v>
      </c>
      <c r="J2280" t="str" xml:space="preserve">
        <v xml:space="preserve">Servicio realizado el 19/04/23_x000d_
Se realiza el mantenimiento a las balanzas con seriales B924787169; B924806706; R1L11854‐6DK; C151226068; C107164249 y B932069640 que se encuentran ubicadas en el área de perecederos; tres en la sección carnes; dos en panaderia y una en platos preparados; a las cuales se le realizó limpieza interna y externa.</v>
      </c>
      <c r="K2280">
        <v>45036</v>
      </c>
      <c r="L2280">
        <v>45036</v>
      </c>
      <c r="M2280" t="str">
        <f>TEXT(L2280,"DDDDDDD")</f>
        <v>jueves</v>
      </c>
      <c r="N2280" t="str">
        <v>M038 METRO NEIVA CENTRO DE CONVENCIONES</v>
      </c>
      <c r="O2280" t="str">
        <v>NEIVA</v>
      </c>
      <c r="P2280" t="str">
        <f>IF(ISBLANK(O2280),"0",(VLOOKUP(O2280,REGION,2,FALSE)))</f>
        <v>OCCIDENTE</v>
      </c>
      <c r="Q2280" t="str">
        <v>BREINER MAURICIO CASTAÑEDA PUENTES</v>
      </c>
      <c r="R2280">
        <f>IF(ISBLANK(Q2280),"0", VLOOKUP(Q2280,PERSONAL,2,FALSE))</f>
        <v>83235763</v>
      </c>
      <c r="S2280" t="str">
        <v>DIRECTO</v>
      </c>
      <c r="T2280">
        <v>0.3333333333333333</v>
      </c>
      <c r="U2280">
        <v>0.5</v>
      </c>
      <c r="V2280">
        <f>IF(ISBLANK(T2280 ),"0",U2280-T2280)</f>
        <v>0.16666666666666669</v>
      </c>
      <c r="W2280">
        <v>2</v>
      </c>
      <c r="X2280">
        <f>NETWORKDAYS(K2280,L2279)</f>
        <v>1</v>
      </c>
      <c r="Y2280" t="str">
        <f>IF(X2280&lt;=2,"CUMPLE","NO CUMPLE")</f>
        <v>CUMPLE</v>
      </c>
    </row>
    <row r="2281">
      <c r="A2281" t="str">
        <v>ACOMPAÑAMIENTO</v>
      </c>
      <c r="B2281" t="str">
        <v>ACOMPAÑAMIENTO</v>
      </c>
      <c r="C2281" t="str">
        <v>CERRADO</v>
      </c>
      <c r="D2281" t="str">
        <v>ACOMPAÑAMIENTO</v>
      </c>
      <c r="E2281" t="str">
        <v>ACOMPAÑAMIENTO</v>
      </c>
      <c r="F2281" t="str">
        <v>ACOMPAÑAMIENTO</v>
      </c>
      <c r="G2281" t="str">
        <v>ACOMPAÑAMIENTO</v>
      </c>
      <c r="H2281" t="str">
        <v>Se solicita acompañamiento para revisión de tienda posterior a la instalación del DVG en la subestación eléctrica</v>
      </c>
      <c r="I2281" t="str">
        <v>Se solicita acompañamiento para revisión de tienda posterior a la instalación del DVG en la subestación eléctrica</v>
      </c>
      <c r="J2281" t="str">
        <v>Se realiza acompañamiento para revisión de tienda posterior a la instalación del DVG en la subestación eléctrica; se hace recorrido por toda la tienda validando correcta operación de todos los equipos</v>
      </c>
      <c r="K2281">
        <v>45036</v>
      </c>
      <c r="L2281">
        <v>45036</v>
      </c>
      <c r="M2281" t="str">
        <f>TEXT(L2281,"DDDDDDD")</f>
        <v>jueves</v>
      </c>
      <c r="N2281" t="str">
        <v>M097 METRO SOGAMOSO</v>
      </c>
      <c r="O2281" t="str">
        <v>SOGAMOSO</v>
      </c>
      <c r="P2281" t="str">
        <f>IF(ISBLANK(O2281),"0",(VLOOKUP(O2281,REGION,2,FALSE)))</f>
        <v>ORIENTE</v>
      </c>
      <c r="Q2281" t="str">
        <v>JHONATAN RICARDO VARGAS ZAMBRANO</v>
      </c>
      <c r="R2281">
        <f>IF(ISBLANK(Q2281),"0", VLOOKUP(Q2281,PERSONAL,2,FALSE))</f>
        <v>1057583301</v>
      </c>
      <c r="S2281" t="str">
        <v>DIRECTO</v>
      </c>
      <c r="T2281">
        <v>0.25</v>
      </c>
      <c r="U2281">
        <v>0.3333333333333333</v>
      </c>
      <c r="V2281">
        <f>IF(ISBLANK(T2281 ),"0",U2281-T2281)</f>
        <v>0.08333333333333331</v>
      </c>
      <c r="W2281">
        <v>1</v>
      </c>
      <c r="X2281">
        <f>NETWORKDAYS(K2281,L2280)</f>
        <v>1</v>
      </c>
      <c r="Y2281" t="str">
        <f>IF(X2281&lt;=2,"CUMPLE","NO CUMPLE")</f>
        <v>CUMPLE</v>
      </c>
    </row>
    <row r="2282" xml:space="preserve">
      <c r="A2282">
        <v>13244052</v>
      </c>
      <c r="B2282" t="str">
        <v>REQUEST</v>
      </c>
      <c r="C2282" t="str">
        <v>CERRADO</v>
      </c>
      <c r="D2282" t="str">
        <v>TIENDA</v>
      </c>
      <c r="E2282" t="str">
        <v>EQUIPAMIENTO</v>
      </c>
      <c r="F2282" t="str">
        <v>EQUIPAMIENTO</v>
      </c>
      <c r="G2282" t="str">
        <v>EQUIPAMIENTO</v>
      </c>
      <c r="H2282" t="str" xml:space="preserve">
        <v xml:space="preserve">Buen día_x000d_
Solicito su ayuda programando el técnico para realizar mantenimientos de las balanzas colgantes y de mesa de la tienda servicio de modalidad 2.5 llamada._x000d_
Se envía formato para firma y evidencias vía correo al coordinador Mauricio Chacon_x000d_
área donde su ubican las balanzas piso de ventas-perecederos indicar la sección de cada balanza y la información completa con registro fotográfico de antes y después de los seriales;_x000d_
BALANZA|MESA J047 GIRARDOT METTLER TOLEDO BPLUS B924787188_x000d_
BALANZA|COLGANTE J047 GIRARDOT METTLER TOLEDO BPLUS B924806704_x000d_
BALANZA|COLGANTE J047 GIRARDOT METTLER TOLEDO BPLUS B924806703_x000d_
BALANZA|COLGANTE J047 GIRARDOT METTLER TOLEDO BPLUS B925830246_x000d_
BALANZA|MESA J047 GIRARDOT METTLER TOLEDO BPLUS B924787167_x000d_
BALANZA|COLGANTE J047 GIRARDOT METTLER TOLEDO BPLUS C128128096</v>
      </c>
      <c r="I2282" t="str">
        <v>por favor su ayuda con este ticket</v>
      </c>
      <c r="J2282" t="str" xml:space="preserve">
        <v xml:space="preserve">Actividad realizar el 19/04/23_x000d_
Se realiza limpieza y mantenimiento de todas las balanzas de mesa y colgantes de la tienda. Se quitan residuos de papel y comida; se hace limpieza y se verifica su correcto funcionamiento</v>
      </c>
      <c r="K2282">
        <v>45036</v>
      </c>
      <c r="L2282">
        <v>45036</v>
      </c>
      <c r="M2282" t="str">
        <f>TEXT(L2282,"DDDDDDD")</f>
        <v>jueves</v>
      </c>
      <c r="N2282" t="str">
        <v>J047 JUMBO GIRARDOT</v>
      </c>
      <c r="O2282" t="str">
        <v>GIRARDOT</v>
      </c>
      <c r="P2282" t="str">
        <f>IF(ISBLANK(O2282),"0",(VLOOKUP(O2282,REGION,2,FALSE)))</f>
        <v>OCCIDENTE</v>
      </c>
      <c r="Q2282" t="str">
        <v>WILLIAM FERNANDO ALDANA NIÑO</v>
      </c>
      <c r="R2282">
        <f>IF(ISBLANK(Q2282),"0", VLOOKUP(Q2282,PERSONAL,2,FALSE))</f>
        <v>80148398</v>
      </c>
      <c r="S2282" t="str">
        <v>DIRECTO</v>
      </c>
      <c r="T2282">
        <v>0.375</v>
      </c>
      <c r="U2282">
        <v>0.5416666666666666</v>
      </c>
      <c r="V2282">
        <f>IF(ISBLANK(T2282 ),"0",U2282-T2282)</f>
        <v>0.16666666666666663</v>
      </c>
      <c r="W2282">
        <v>2</v>
      </c>
      <c r="X2282">
        <f>NETWORKDAYS(K2282,L2281)</f>
        <v>1</v>
      </c>
      <c r="Y2282" t="str">
        <f>IF(X2282&lt;=2,"CUMPLE","NO CUMPLE")</f>
        <v>CUMPLE</v>
      </c>
    </row>
    <row r="2283" xml:space="preserve">
      <c r="A2283">
        <v>13193351</v>
      </c>
      <c r="B2283" t="str">
        <v>REQUEST</v>
      </c>
      <c r="C2283" t="str">
        <v>CERRADO</v>
      </c>
      <c r="D2283" t="str">
        <v>TIENDA</v>
      </c>
      <c r="E2283" t="str">
        <v>EQUIPAMIENTO</v>
      </c>
      <c r="F2283" t="str">
        <v>EQUIPAMIENTO</v>
      </c>
      <c r="G2283" t="str">
        <v>EQUIPAMIENTO</v>
      </c>
      <c r="H2283" t="str" xml:space="preserve">
        <v xml:space="preserve">Buen día_x000d_
Solicito de su ayuda para buscar activos inactivos y alistarlos para que control perdidas los verifique y firme el formato PDF ; luego de las firmas de control perdidas y gerente tienda devolverlo a vuelta de correo a Fabiola.diazmarin@cencosud.com.co .Importante estos activos deben de quedar organizados en cajas selladas en completo orden rotular las cajas con sus respectivos seriales ; se enviaran 2 listados de activos un listado para que seguridad lo verifique y firme; y el segundo listado de activos ya fueron dados de baja; también hay que buscarlos organizarlos en cajas selladas en completo orden rotular las cajas con sus respectivos seriales._x000d_
Si en la búsqueda encuentran activos que no están relacionados en el formato por favor enviar registro fotográfico a Fabiola Diaz móvil 3174312176; para en conjunto ir verificando las novedades; los formatos PDF y Excel se enviaran por correo al coordinador de Isit Carlos Mauricio Chacon_x000d_
Mil gracias</v>
      </c>
      <c r="I2283" t="str">
        <v>jefe me autorizas esta llamada por favor; solicitud búsqueda de activos inactivos para baja M195 los formatos se le enviaron a Mauricio Chacon vía correo</v>
      </c>
      <c r="J2283" t="str">
        <v xml:space="preserve">Se realiza la busqueda y alistamiento de equipos dados de baja y para dar de baja ubicados en la tienda metro santa lucía M195; se deja los equipos en cajas y marcados según listado enviado por soporte remoto. Área de seguridad verifica y aprueba los elementos. </v>
      </c>
      <c r="K2283">
        <v>45036</v>
      </c>
      <c r="L2283">
        <v>45037</v>
      </c>
      <c r="M2283" t="str">
        <f>TEXT(L2283,"DDDDDDD")</f>
        <v>viernes</v>
      </c>
      <c r="N2283" t="str">
        <v>M195 METRO SANTA LUCIA</v>
      </c>
      <c r="O2283" t="str">
        <v>NEIVA</v>
      </c>
      <c r="P2283" t="str">
        <f>IF(ISBLANK(O2283),"0",(VLOOKUP(O2283,REGION,2,FALSE)))</f>
        <v>OCCIDENTE</v>
      </c>
      <c r="Q2283" t="str">
        <v>BREINER MAURICIO CASTAÑEDA PUENTES</v>
      </c>
      <c r="R2283">
        <f>IF(ISBLANK(Q2283),"0", VLOOKUP(Q2283,PERSONAL,2,FALSE))</f>
        <v>83235763</v>
      </c>
      <c r="S2283" t="str">
        <v>DIRECTO</v>
      </c>
      <c r="T2283">
        <v>0.4583333333333333</v>
      </c>
      <c r="U2283">
        <v>0.7083333333333334</v>
      </c>
      <c r="V2283">
        <f>IF(ISBLANK(T2283 ),"0",U2283-T2283)</f>
        <v>0.25000000000000006</v>
      </c>
      <c r="W2283">
        <v>3</v>
      </c>
      <c r="X2283">
        <f>NETWORKDAYS(K2283,L2282)</f>
        <v>1</v>
      </c>
      <c r="Y2283" t="str">
        <f>IF(X2283&lt;=2,"CUMPLE","NO CUMPLE")</f>
        <v>CUMPLE</v>
      </c>
    </row>
    <row r="2284" xml:space="preserve">
      <c r="A2284">
        <v>13106829</v>
      </c>
      <c r="B2284" t="str">
        <v>REQUEST</v>
      </c>
      <c r="C2284" t="str">
        <v>CERRADO</v>
      </c>
      <c r="D2284" t="str">
        <v>LINEAL DE CAJAS</v>
      </c>
      <c r="E2284" t="str">
        <v>POS</v>
      </c>
      <c r="F2284" t="str">
        <v>TECLADO</v>
      </c>
      <c r="G2284" t="str">
        <v>WINCOR</v>
      </c>
      <c r="H2284" t="str" xml:space="preserve">
        <v xml:space="preserve">Datos usuario_x000d_
Nombre: Jeniffer Luna Leon_x000d_
Correo: Jeniffer.Luna@cencosud.com.co_x000d_
Usuario AD: JLunaLL_x000d_
Pais: Colombia_x000d_
Ubicacion: M195 METRO SANTA LUCIA_x000d_
Zona: Colombia Bogota_x000d_
Unidad de Negocio: METRO_x000d_
Servicio: Tiendas &amp; Centros de Distribucion_x000d_
Telefono: 3152647851_x000d_
Anexo: null_x000d_
Descripcion: Buenos Dias_x000d_
_x000d_
Solicito de su colaboracion con la validacion del teclado de la POS 1 el cual tiene varias teclas que no le funcionan no dan la opcion; adicional la banda para pasar las tarjetas creito; debito y tarjeta regalo no funciona_x000d_
_x000d_
Quedo atenta a sus comentarios_x000d_
Numero de caja: 1</v>
      </c>
      <c r="I2284" t="str" xml:space="preserve">
        <v xml:space="preserve">Solicito de su ayuda para instalar teclado a la pos 1 ubicada en lineal de cajas_x000d_
marca: WINCOR_x000d_
modelo: BEETLE-M_x000d_
serial: 6498824307_x000d_
inventario: DI-025103_x000d_
parte: KEYBOARD TA85/SCR CPL. LGY(teclado pos )</v>
      </c>
      <c r="J2284" t="str">
        <v>Se realiza el cambio de teclado POS en linea de cajas en la POS 1; se verifica con jefe de cajas que el teclado instalado; lee corectamente las tarjetas regalos y queda funcional.</v>
      </c>
      <c r="K2284">
        <v>45036</v>
      </c>
      <c r="L2284">
        <v>45037</v>
      </c>
      <c r="M2284" t="str">
        <f>TEXT(L2284,"DDDDDDD")</f>
        <v>viernes</v>
      </c>
      <c r="N2284" t="str">
        <v>M195 METRO SANTA LUCIA</v>
      </c>
      <c r="O2284" t="str">
        <v>NEIVA</v>
      </c>
      <c r="P2284" t="str">
        <f>IF(ISBLANK(O2284),"0",(VLOOKUP(O2284,REGION,2,FALSE)))</f>
        <v>OCCIDENTE</v>
      </c>
      <c r="Q2284" t="str">
        <v>BREINER MAURICIO CASTAÑEDA PUENTES</v>
      </c>
      <c r="R2284">
        <f>IF(ISBLANK(Q2284),"0", VLOOKUP(Q2284,PERSONAL,2,FALSE))</f>
        <v>83235763</v>
      </c>
      <c r="S2284" t="str">
        <v>DIRECTO</v>
      </c>
      <c r="T2284">
        <v>0.3333333333333333</v>
      </c>
      <c r="U2284">
        <v>0.3541666666666667</v>
      </c>
      <c r="V2284">
        <f>IF(ISBLANK(T2284 ),"0",U2284-T2284)</f>
        <v>0.02083333333333337</v>
      </c>
      <c r="W2284">
        <v>0</v>
      </c>
      <c r="X2284">
        <f>NETWORKDAYS(K2284,L2283)</f>
        <v>2</v>
      </c>
      <c r="Y2284" t="str">
        <f>IF(X2284&lt;=2,"CUMPLE","NO CUMPLE")</f>
        <v>CUMPLE</v>
      </c>
    </row>
    <row r="2285" xml:space="preserve">
      <c r="A2285">
        <v>13212054</v>
      </c>
      <c r="B2285" t="str">
        <v>REQUEST</v>
      </c>
      <c r="C2285" t="str">
        <v>CERRADO</v>
      </c>
      <c r="D2285" t="str">
        <v>TIENDA</v>
      </c>
      <c r="E2285" t="str">
        <v>IMPRESORA</v>
      </c>
      <c r="F2285" t="str">
        <v>IMPRESORA</v>
      </c>
      <c r="G2285" t="str">
        <v>ZEBRA</v>
      </c>
      <c r="H2285" t="str" xml:space="preserve">
        <v xml:space="preserve">Datos usuario_x000d_
Nombre: Fayver Vanegas Agudelo_x000d_
Correo: Faiver.Vanegas@cencosud.com.co_x000d_
Usuario AD: FVanegaA_x000d_
Pais: Colombia_x000d_
Ubicacion: M195 METRO SANTA LUCIA_x000d_
Zona: Colombia Bogota_x000d_
Unidad de Negocio: METRO_x000d_
Servicio: Tiendas &amp; Centros de Distribucion_x000d_
Telefono: 3112055434_x000d_
Anexo: 7195406_x000d_
Descripcion: las impreciones de la zebra salen borrosas</v>
      </c>
      <c r="I2285" t="str">
        <v>Stiven; por favor me colabora con la autorizacion de esta llamada para que el tecnico de isit visite la tienda y realice limpieza en los cabezales de las dos impresoras zebras ya que se trata remotamente de mejorar la impresion pero la novedad continua</v>
      </c>
      <c r="J2285" t="str">
        <v>Se realiza mantenimiento preventivo a impresora zebra ZT410 con serial 18J162204415; el cual se encuentra funcionando de forma regular por lo que algunas etiquetas las imprime borrosas; también se encontró que palanca para liberar cabezal de impresión está partido; y en condición general rodillos e impresora estaban sucios; Con el mantenimiento se le realizo limpieza interna y externa; se limpio rodillo y cabezal; se ajusto tensor de cabezal; se corrigió la impresión borrosa y el equipo queda operando con normalidad.</v>
      </c>
      <c r="K2285">
        <v>45036</v>
      </c>
      <c r="L2285">
        <v>45037</v>
      </c>
      <c r="M2285" t="str">
        <f>TEXT(L2285,"DDDDDDD")</f>
        <v>viernes</v>
      </c>
      <c r="N2285" t="str">
        <v>M195 METRO SANTA LUCIA</v>
      </c>
      <c r="O2285" t="str">
        <v>NEIVA</v>
      </c>
      <c r="P2285" t="str">
        <f>IF(ISBLANK(O2285),"0",(VLOOKUP(O2285,REGION,2,FALSE)))</f>
        <v>OCCIDENTE</v>
      </c>
      <c r="Q2285" t="str">
        <v>BREINER MAURICIO CASTAÑEDA PUENTES</v>
      </c>
      <c r="R2285">
        <f>IF(ISBLANK(Q2285),"0", VLOOKUP(Q2285,PERSONAL,2,FALSE))</f>
        <v>83235763</v>
      </c>
      <c r="S2285" t="str">
        <v>DIRECTO</v>
      </c>
      <c r="T2285">
        <v>0.3541666666666667</v>
      </c>
      <c r="U2285">
        <v>0.4166666666666667</v>
      </c>
      <c r="V2285">
        <f>IF(ISBLANK(T2285 ),"0",U2285-T2285)</f>
        <v>0.0625</v>
      </c>
      <c r="W2285">
        <v>1</v>
      </c>
      <c r="X2285">
        <f>NETWORKDAYS(K2285,L2284)</f>
        <v>2</v>
      </c>
      <c r="Y2285" t="str">
        <f>IF(X2285&lt;=2,"CUMPLE","NO CUMPLE")</f>
        <v>CUMPLE</v>
      </c>
    </row>
    <row r="2286" xml:space="preserve">
      <c r="A2286">
        <v>13240610</v>
      </c>
      <c r="B2286" t="str">
        <v>REQUEST</v>
      </c>
      <c r="C2286" t="str">
        <v>CERRADO</v>
      </c>
      <c r="D2286" t="str">
        <v>ESTACION DE SERVICIO</v>
      </c>
      <c r="E2286" t="str">
        <v>AP</v>
      </c>
      <c r="F2286" t="str">
        <v>AP</v>
      </c>
      <c r="G2286" t="str">
        <v>AP</v>
      </c>
      <c r="H2286" t="str" xml:space="preserve">
        <v xml:space="preserve">Datos usuario_x000d_
Nombre: Jairzhino Zabala Aguja_x000d_
Correo: jairzhino.zabalaaguja@cencosud.com.co_x000d_
Usuario AD: JAZabalaA_x000d_
Pais: Colombia_x000d_
Ubicacion: Z047 EDS GIRARDOT_x000d_
Zona: Colombia Occidente_x000d_
Unidad de Negocio: JUMBO_x000d_
Servicio: Tiendas &amp; Centros de Distribucion_x000d_
Telefono: 3156282645_x000d_
Anexo: 3156282645_x000d_
Descripcion: buenas tardes_x000d_
_x000d_
necesito de su amable colaboracion para revisar la antena de red que comunica a la eds 047 ya que se apago y la eds quedo sin red para poder ingresar ventas en la pos. gracias; quedo atento._x000d_
SSID: 10.131.101.251</v>
      </c>
      <c r="I2286" t="str">
        <v>se revisó novedad presentada en la EDS Z047; Access Point quedo fuera de servicio y la eds sin comunicación con el apoyo del técnico remoto se llevo el AP y SW a la oficina de sistemas y con la s indicaciones de Deisy Aricapa se logra el técnico logro dar solución a la falla presentada; transfiero ticket para informe por parte de Isit y dar cierre ya que la EDS está en línea</v>
      </c>
      <c r="J2286" t="str" xml:space="preserve">
        <v xml:space="preserve">Servicio atendido el 19/4/23_x000d_
Se realiza acompañamiento a Redes para la configuración de switch y Access Point de estación de servicio. Para lo cual fue necesario desconectar y trasladar los elementos a la oficina de sistemas para su respectiva revisión. Se regresa los elementos a su lugar; se deja marcado el cableado y se realiza limpieza de switch.</v>
      </c>
      <c r="K2286">
        <v>45037</v>
      </c>
      <c r="L2286">
        <v>45037</v>
      </c>
      <c r="M2286" t="str">
        <f>TEXT(L2286,"DDDDDDD")</f>
        <v>viernes</v>
      </c>
      <c r="N2286" t="str">
        <v>J047 JUMBO GIRARDOT</v>
      </c>
      <c r="O2286" t="str">
        <v>GIRARDOT</v>
      </c>
      <c r="P2286" t="str">
        <f>IF(ISBLANK(O2286),"0",(VLOOKUP(O2286,REGION,2,FALSE)))</f>
        <v>OCCIDENTE</v>
      </c>
      <c r="Q2286" t="str">
        <v>WILLIAM FERNANDO ALDANA NIÑO</v>
      </c>
      <c r="R2286">
        <f>IF(ISBLANK(Q2286),"0", VLOOKUP(Q2286,PERSONAL,2,FALSE))</f>
        <v>80148398</v>
      </c>
      <c r="S2286" t="str">
        <v>DIRECTO</v>
      </c>
      <c r="T2286">
        <v>0.5833333333333334</v>
      </c>
      <c r="U2286">
        <v>0.7291666666666666</v>
      </c>
      <c r="V2286">
        <f>IF(ISBLANK(T2286 ),"0",U2286-T2286)</f>
        <v>0.14583333333333326</v>
      </c>
      <c r="W2286">
        <v>2</v>
      </c>
      <c r="X2286">
        <f>NETWORKDAYS(K2286,L2285)</f>
        <v>1</v>
      </c>
      <c r="Y2286" t="str">
        <f>IF(X2286&lt;=2,"CUMPLE","NO CUMPLE")</f>
        <v>CUMPLE</v>
      </c>
    </row>
    <row r="2287">
      <c r="A2287" t="str">
        <v>ACOMPAÑAMIENTO</v>
      </c>
      <c r="B2287" t="str">
        <v>ACOMPAÑAMIENTO</v>
      </c>
      <c r="C2287" t="str">
        <v>CERRADO</v>
      </c>
      <c r="D2287" t="str">
        <v>ACOMPAÑAMIENTO</v>
      </c>
      <c r="E2287" t="str">
        <v>ACOMPAÑAMIENTO</v>
      </c>
      <c r="F2287" t="str">
        <v>ACOMPAÑAMIENTO</v>
      </c>
      <c r="G2287" t="str">
        <v>ACOMPAÑAMIENTO</v>
      </c>
      <c r="H2287" t="str">
        <v>Se solicita acompañamiento para revisión de tienda posterior a la instalación del DVG en la subestación eléctrica</v>
      </c>
      <c r="I2287" t="str">
        <v>Se solicita acompañamiento para revisión de tienda posterior a la instalación del DVG en la subestación eléctrica</v>
      </c>
      <c r="J2287" t="str">
        <v>Se realiza acompañamiento para revisión de tienda posterior a la instalación del DVG en la subestación eléctrica; se hace recorrido por toda la tienda validando correcta operación de todos los equipos</v>
      </c>
      <c r="K2287">
        <v>45037</v>
      </c>
      <c r="L2287">
        <v>45037</v>
      </c>
      <c r="M2287" t="str">
        <f>TEXT(L2287,"DDDDDDD")</f>
        <v>viernes</v>
      </c>
      <c r="N2287" t="str">
        <v>M028 METRO DUITAMA INNOVO</v>
      </c>
      <c r="O2287" t="str">
        <v>DUITAMA</v>
      </c>
      <c r="P2287" t="str">
        <f>IF(ISBLANK(O2287),"0",(VLOOKUP(O2287,REGION,2,FALSE)))</f>
        <v>ORIENTE</v>
      </c>
      <c r="Q2287" t="str">
        <v>JHONATAN RICARDO VARGAS ZAMBRANO</v>
      </c>
      <c r="R2287">
        <f>IF(ISBLANK(Q2287),"0", VLOOKUP(Q2287,PERSONAL,2,FALSE))</f>
        <v>1057583301</v>
      </c>
      <c r="S2287" t="str">
        <v>DIRECTO</v>
      </c>
      <c r="T2287">
        <v>0.25</v>
      </c>
      <c r="U2287">
        <v>0.3333333333333333</v>
      </c>
      <c r="V2287">
        <f>IF(ISBLANK(T2287 ),"0",U2287-T2287)</f>
        <v>0.08333333333333331</v>
      </c>
      <c r="W2287">
        <v>1</v>
      </c>
      <c r="X2287">
        <f>NETWORKDAYS(K2287,L2286)</f>
        <v>1</v>
      </c>
      <c r="Y2287" t="str">
        <f>IF(X2287&lt;=2,"CUMPLE","NO CUMPLE")</f>
        <v>CUMPLE</v>
      </c>
    </row>
    <row r="2288" xml:space="preserve">
      <c r="A2288">
        <v>13245327</v>
      </c>
      <c r="B2288" t="str">
        <v>REQUEST</v>
      </c>
      <c r="C2288" t="str">
        <v>CERRADO</v>
      </c>
      <c r="D2288" t="str">
        <v>PLATOS PREPARADOS</v>
      </c>
      <c r="E2288" t="str">
        <v>POS</v>
      </c>
      <c r="F2288" t="str">
        <v>POS</v>
      </c>
      <c r="G2288" t="str">
        <v>WINCOR</v>
      </c>
      <c r="H2288" t="str" xml:space="preserve">
        <v xml:space="preserve">Datos usuario_x000d_
Nombre: Aura Del Carmen Ascuntar Lopez_x000d_
Correo: AuraDelcarmen.Ascuntar@cencosud.com.co_x000d_
Usuario AD: ADAscunt_x000d_
Pais: Colombia_x000d_
Ubicacion: M097 METRO SOGAMOSO_x000d_
Zona: Colombia Bogota_x000d_
Unidad de Negocio: METRO_x000d_
Servicio: Tiendas &amp; Centros de Distribucion_x000d_
Telefono: 46374035_x000d_
Anexo: 3212621599_x000d_
Descripcion: Buen dia; me colaboras con la POS # 18 ya q no prende desde la mañana; gracias_x000d_
</v>
      </c>
      <c r="I2288" t="str">
        <v>POS de Platos de Metro Sogamoso no responde; quedaron los visores apagados; en tienda ya se hicieron validaciones de cableado y conexiones pero no responde; Soporte 7x24 también revisó; pero la POS está en fuera de línea</v>
      </c>
      <c r="J2288" t="str" xml:space="preserve">
        <v xml:space="preserve">Se llega a sitio donde se encuentra Pos de Platos preparados con la siguiente falla; Enciende muestra mensaje de inicio en visor de cliente; luego sus visores se apagan y no queda en línea. Se procede a hacer las siguientes pruebas: se traslada pos de platos preparados a puesto donde esta la pos de electro y falla persiste; con el fin de descartar perifericos y cableado en Puesto de Platos se traslada pos de electro a platos y se evidencia que pos Carga sin estar comectada a la red pero con visor de teclado con imagen intermitente; se trae teclado y visor de cajero; se conectan y pos de electro sube. Se procede a llevar pos de platos a oficina de sistemas para hacerle limpieza donde se sopla y con brocha se retira polvo y exceso de suciedad; luego de inspeccionar pos visualmente se evidencia daño en board._x000d_
Se requiere cambio de pos de platos y cable de teclado ya que este presenta corto. Pos de electro tomada para pruebas se deja en su sitio y en linea. _x000d_
Marca: Wincor_x000d_
Modelo: Bettle-M_x000d_
Serial: 6422264762</v>
      </c>
      <c r="K2288">
        <v>45037</v>
      </c>
      <c r="L2288">
        <v>45037</v>
      </c>
      <c r="M2288" t="str">
        <f>TEXT(L2288,"DDDDDDD")</f>
        <v>viernes</v>
      </c>
      <c r="N2288" t="str">
        <v>M097 METRO SOGAMOSO</v>
      </c>
      <c r="O2288" t="str">
        <v>SOGAMOSO</v>
      </c>
      <c r="P2288" t="str">
        <f>IF(ISBLANK(O2288),"0",(VLOOKUP(O2288,REGION,2,FALSE)))</f>
        <v>ORIENTE</v>
      </c>
      <c r="Q2288" t="str">
        <v>JHONATAN RICARDO VARGAS ZAMBRANO</v>
      </c>
      <c r="R2288">
        <f>IF(ISBLANK(Q2288),"0", VLOOKUP(Q2288,PERSONAL,2,FALSE))</f>
        <v>1057583301</v>
      </c>
      <c r="S2288" t="str">
        <v>DIRECTO</v>
      </c>
      <c r="T2288">
        <v>0.625</v>
      </c>
      <c r="U2288">
        <v>0.75</v>
      </c>
      <c r="V2288">
        <f>IF(ISBLANK(T2288 ),"0",U2288-T2288)</f>
        <v>0.125</v>
      </c>
      <c r="W2288">
        <v>2</v>
      </c>
      <c r="X2288">
        <f>NETWORKDAYS(K2288,L2287)</f>
        <v>1</v>
      </c>
      <c r="Y2288" t="str">
        <f>IF(X2288&lt;=2,"CUMPLE","NO CUMPLE")</f>
        <v>CUMPLE</v>
      </c>
    </row>
    <row r="2289" xml:space="preserve">
      <c r="A2289">
        <v>13238819</v>
      </c>
      <c r="B2289" t="str">
        <v>REQUEST</v>
      </c>
      <c r="C2289" t="str">
        <v>CERRADO</v>
      </c>
      <c r="D2289" t="str">
        <v>TIENDA</v>
      </c>
      <c r="E2289" t="str">
        <v>EQUIPAMIENTO</v>
      </c>
      <c r="F2289" t="str">
        <v>EQUIPAMIENTO</v>
      </c>
      <c r="G2289" t="str">
        <v>EQUIPAMIENTO</v>
      </c>
      <c r="H2289" t="str" xml:space="preserve">
        <v xml:space="preserve">Buen día_x000d_
Solicito su ayuda programando el técnico para realizar mantenimientos de las balanzas colgantes y de mesa de la tienda servicio de modalidad 2.5 llamada._x000d_
Se envía formato para firma y evidencias vía correo al coordinador Mauricio Chacon_x000d_
área donde su ubican las balanzas piso de ventas-perecederos indicar la sección de cada balanza y la información completa;_x000d_
Anexo informacion de las balanzas_x000d_
BALANZA|MESA M195 SANTA LUCIA METTLER TOLEDO 8442 PLUS B644221294_x000d_
BALANZA|MESA M195 SANTA LUCIA METTLER TOLEDO 8442 PLUS B631841457_x000d_
BALANZA|MESA M195 SANTA LUCIA METTLER TOLEDO 8442 PLUS B631841461_x000d_
BALANZA|MESA M195 SANTA LUCIA METTLER TOLEDO BPLUS C209619366_x000d_
BALANZA|MESA M195 SANTA LUCIA METTLER TOLEDO BPLUS C209619358_x000d_
BALANZA|MESA M195 SANTA LUCIA METTLER TOLEDO BPLUS C209619352_x000d_
BALANZA|MESA M195 SANTA LUCIA METTLER TOLEDO BPLUS C209619349_x000d_
BALANZA|COLGANTE M195 SANTA LUCIA METTLER TOLEDO BPLUS C210658456</v>
      </c>
      <c r="I2289" t="str">
        <v>Stiven transfiero ticket para mantenimientos de balanzas M195</v>
      </c>
      <c r="J2289" t="str">
        <v>Se realiza mantenimiento preventivo; limpieza interna y externa a las balanzas de la tienda M195 santa lucía con seriales B644221294; B631841457; B631841461; C209619366; C209619358; C209619352; C209619349; C210658456.</v>
      </c>
      <c r="K2289">
        <v>45037</v>
      </c>
      <c r="L2289">
        <v>45038</v>
      </c>
      <c r="M2289" t="str">
        <f>TEXT(L2289,"DDDDDDD")</f>
        <v>sábado</v>
      </c>
      <c r="N2289" t="str">
        <v>M195 METRO SANTA LUCIA</v>
      </c>
      <c r="O2289" t="str">
        <v>NEIVA</v>
      </c>
      <c r="P2289" t="str">
        <f>IF(ISBLANK(O2289),"0",(VLOOKUP(O2289,REGION,2,FALSE)))</f>
        <v>OCCIDENTE</v>
      </c>
      <c r="Q2289" t="str">
        <v>BREINER MAURICIO CASTAÑEDA PUENTES</v>
      </c>
      <c r="R2289">
        <f>IF(ISBLANK(Q2289),"0", VLOOKUP(Q2289,PERSONAL,2,FALSE))</f>
        <v>83235763</v>
      </c>
      <c r="S2289" t="str">
        <v>DIRECTO</v>
      </c>
      <c r="T2289">
        <v>0.3541666666666667</v>
      </c>
      <c r="U2289">
        <v>0.5208333333333334</v>
      </c>
      <c r="V2289">
        <f>IF(ISBLANK(T2289 ),"0",U2289-T2289)</f>
        <v>0.16666666666666669</v>
      </c>
      <c r="W2289">
        <v>2</v>
      </c>
      <c r="X2289">
        <f>NETWORKDAYS(K2289,L2288)</f>
        <v>1</v>
      </c>
      <c r="Y2289" t="str">
        <f>IF(X2289&lt;=2,"CUMPLE","NO CUMPLE")</f>
        <v>CUMPLE</v>
      </c>
    </row>
    <row r="2290" xml:space="preserve">
      <c r="A2290">
        <v>13242946</v>
      </c>
      <c r="B2290" t="str">
        <v>SIMEL</v>
      </c>
      <c r="C2290" t="str">
        <v>CERRADO</v>
      </c>
      <c r="D2290" t="str">
        <v>PESCADERIA</v>
      </c>
      <c r="E2290" t="str">
        <v>BALANZA</v>
      </c>
      <c r="F2290" t="str">
        <v>COLGANTE</v>
      </c>
      <c r="G2290" t="str">
        <v>METTLER</v>
      </c>
      <c r="H2290" t="str" xml:space="preserve">
        <v xml:space="preserve">Datos usuario_x000d_
Nombre: Jenenfer Antonio Marriaga Bolano_x000d_
Correo: JenenferAntonio.MarriagaBolano@cencosud.com.co_x000d_
Usuario AD: JAMarria_x000d_
Pais: Colombia_x000d_
Ubicacion: J088 JUMBO BARRANQUILLA BUENAVISTA_x000d_
Zona: Colombia Costa_x000d_
Unidad de Negocio: JUMBO_x000d_
Servicio: Tiendas &amp; Centros de Distribucion_x000d_
Telefono: 3174864401_x000d_
Anexo: 3673500_x000d_
Descripcion: balanza de pescaderia descalibrada con un 0.6 gramos_x000d_
Indica la ubicacion de tu balanza en la tienda: seccion de pescaderia</v>
      </c>
      <c r="I2290" t="str" xml:space="preserve">
        <v xml:space="preserve">Buen Dia_x000d_
Favor nos ayudan con un Tecnico de Isit para Poner Sello a la BALANZA|COLGANTE METTLER TOLEDO BPLUS | Nº SERIE: B952836409 ubicada en el Area de Pescaderia de la Tienda Buenavista; ya esta se tuvo que Calibrar</v>
      </c>
      <c r="J2290" t="str" xml:space="preserve">
        <v xml:space="preserve">Se realizo la validación de la balanza y se corrobora que está pesando correctamente; dejando balanza calibrada y operativa; se le instala nuevo precinto. _x000d_
S/N: B952836409        _x000d_
NII: B933093593_x000d_
Precinto Retirado: 2950000107845_x000d_
Precinto Nuevo : 7380000000143</v>
      </c>
      <c r="K2290">
        <v>45037</v>
      </c>
      <c r="L2290">
        <v>45038</v>
      </c>
      <c r="M2290" t="str">
        <f>TEXT(L2290,"DDDDDDD")</f>
        <v>sábado</v>
      </c>
      <c r="N2290" t="str">
        <v>J088 JUMBO BARRANQUILLA BUENAVISTA</v>
      </c>
      <c r="O2290" t="str">
        <v>BARRANQUILLA</v>
      </c>
      <c r="P2290" t="str">
        <f>IF(ISBLANK(O2290),"0",(VLOOKUP(O2290,REGION,2,FALSE)))</f>
        <v>COSTA</v>
      </c>
      <c r="Q2290" t="str">
        <v>MARIO ANDRES DIAZ MOLINA</v>
      </c>
      <c r="R2290">
        <f>IF(ISBLANK(Q2290),"0", VLOOKUP(Q2290,PERSONAL,2,FALSE))</f>
        <v>1007277903</v>
      </c>
      <c r="S2290" t="str">
        <v>DIRECTO</v>
      </c>
      <c r="T2290">
        <v>0.4583333333333333</v>
      </c>
      <c r="U2290">
        <v>0.5</v>
      </c>
      <c r="V2290">
        <f>IF(ISBLANK(T2290 ),"0",U2290-T2290)</f>
        <v>0.041666666666666685</v>
      </c>
      <c r="W2290">
        <v>1</v>
      </c>
      <c r="X2290">
        <f>NETWORKDAYS(K2290,L2289)</f>
        <v>1</v>
      </c>
      <c r="Y2290" t="str">
        <f>IF(X2290&lt;=2,"CUMPLE","NO CUMPLE")</f>
        <v>CUMPLE</v>
      </c>
    </row>
    <row r="2291" xml:space="preserve">
      <c r="A2291">
        <v>13307327</v>
      </c>
      <c r="B2291" t="str">
        <v>REQUEST</v>
      </c>
      <c r="C2291" t="str">
        <v>CERRADO</v>
      </c>
      <c r="D2291" t="str">
        <v>PANADERIA</v>
      </c>
      <c r="E2291" t="str">
        <v>MICROSENSE</v>
      </c>
      <c r="F2291" t="str">
        <v>MICROSENSE</v>
      </c>
      <c r="G2291" t="str">
        <v>MICROSENSE</v>
      </c>
      <c r="H2291" t="str" xml:space="preserve">
        <v xml:space="preserve">CORNGJU027MS077 IP 10.131.18.77_x000d_
Estimados; por favor su apoyo con la revisión de este equipo.</v>
      </c>
      <c r="I2291" t="str" xml:space="preserve">
        <v xml:space="preserve">CORNGJU027MS077 IP 10.131.18.77_x000d_
Estimados; por favor su apoyo con la revisión de este equipo.</v>
      </c>
      <c r="J2291" t="str">
        <v>se realiza la revisión del microsence IP 10.131.18.77 donde se evidencia buen funcionamiento y se valida con el cliente; datáfono realiza pagos de manera exitosa; se indica al cliente no mover el cableado en conexión RJ45 y patch cord. Se realiza cambio en conexión de toma de energía y se indica el manejo de las conexiones al cliente para evitar desconexión.</v>
      </c>
      <c r="K2291">
        <v>45064</v>
      </c>
      <c r="L2291">
        <v>45069</v>
      </c>
      <c r="M2291" t="str">
        <f>TEXT(L2291,"DDDDDDD")</f>
        <v>martes</v>
      </c>
      <c r="N2291" t="str">
        <v>J027 JUMBO RIONEGRO</v>
      </c>
      <c r="O2291" t="str">
        <v>RIONEGRO</v>
      </c>
      <c r="P2291" t="str">
        <f>IF(ISBLANK(O2291),"0",(VLOOKUP(O2291,REGION,2,FALSE)))</f>
        <v>CENTRO</v>
      </c>
      <c r="Q2291" t="str">
        <v>JUAN DAVID BEDOYA MECIAS</v>
      </c>
      <c r="R2291">
        <f>IF(ISBLANK(Q2291),"0", VLOOKUP(Q2291,PERSONAL,2,FALSE))</f>
        <v>1001362500</v>
      </c>
      <c r="S2291" t="str">
        <v>DIRECTO</v>
      </c>
      <c r="T2291">
        <v>0.4513888888888889</v>
      </c>
      <c r="U2291">
        <v>0.4930555555555556</v>
      </c>
      <c r="V2291">
        <f>IF(ISBLANK(T2291 ),"0",U2291-T2291)</f>
        <v>0.041666666666666685</v>
      </c>
      <c r="W2291">
        <v>1</v>
      </c>
      <c r="X2291">
        <f>NETWORKDAYS(K2291,L2290)</f>
        <v>-19</v>
      </c>
      <c r="Y2291" t="str">
        <f>IF(X2291&lt;=2,"CUMPLE","NO CUMPLE")</f>
        <v>CUMPLE</v>
      </c>
    </row>
    <row r="2292" xml:space="preserve">
      <c r="A2292">
        <v>13324553</v>
      </c>
      <c r="B2292" t="str">
        <v>INCIDENT</v>
      </c>
      <c r="C2292" t="str">
        <v>CERRADO</v>
      </c>
      <c r="D2292" t="str">
        <v>E-COMMERCE</v>
      </c>
      <c r="E2292" t="str">
        <v>LAPTOP</v>
      </c>
      <c r="F2292" t="str">
        <v>LAPTOP</v>
      </c>
      <c r="G2292" t="str">
        <v>LENOVO</v>
      </c>
      <c r="H2292"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Buenos dias de su ayuda para revisar el portatil de la seccion de ecommerce domicilios al ingresarnos con cualquier usuario aparece no autorizado para registrarnos en el computador._x000d_
Quedo atento_x000d_
Gracias_x000d_
Indicar ubicacion del Equipo en tienda o oficinas: Ecommerce atc</v>
      </c>
      <c r="I2292"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Buenos dias de su ayuda para revisar el portatil de la seccion de ecommerce domicilios al ingresarnos con cualquier usuario aparece no autorizado para registrarnos en el computador._x000d_
Quedo atento_x000d_
Gracias_x000d_
Indicar ubicacion del Equipo en tienda o oficinas: Ecommerce atc</v>
      </c>
      <c r="J2292" t="str">
        <v>Se realiza la validación del equipo 29/05/2023 donde se evidencia que no se encuentra en dominio y al validar se llega a la conclusión de tener que formatear el equipo e instalar el Office; Se tiene novedad con la instalación de la suit de Office la cual al descargar de repositorio tomo aproximadamente 17 Horas. se regreso el día 30/05/2023 y el Office no se había descargado del repositorio; se intenta instalar el Office desde la cuenta del funcionario pero no permite la ejecución; de acuerdo al apoyo de Stharlyn Zuleta se ejecuta un scrip en remoto desde un equipo de otra tienda para realizar la instalación del Office pero en mitad del proceso se reinicio el PC y no permitió realizar la instalación; el día 31/05/2023 se realiza la desinstalación del Office; se ejecuta setup de instalación de Office 365; se logra instalación de la Suit de Office; se configura correo e impresora y se realizan pruebas con el servicio operativo.</v>
      </c>
      <c r="K2292">
        <v>45072</v>
      </c>
      <c r="L2292">
        <v>45072</v>
      </c>
      <c r="M2292" t="str">
        <f>TEXT(L2292,"DDDDDDD")</f>
        <v>viernes</v>
      </c>
      <c r="N2292" t="str">
        <v>J027 JUMBO RIONEGRO</v>
      </c>
      <c r="O2292" t="str">
        <v>RIONEGRO</v>
      </c>
      <c r="P2292" t="str">
        <f>IF(ISBLANK(O2292),"0",(VLOOKUP(O2292,REGION,2,FALSE)))</f>
        <v>CENTRO</v>
      </c>
      <c r="Q2292" t="str">
        <v>JUAN DAVID BEDOYA MECIAS</v>
      </c>
      <c r="R2292">
        <f>IF(ISBLANK(Q2292),"0", VLOOKUP(Q2292,PERSONAL,2,FALSE))</f>
        <v>1001362500</v>
      </c>
      <c r="S2292" t="str">
        <v>DIRECTO</v>
      </c>
      <c r="T2292">
        <v>0.5833333333333334</v>
      </c>
      <c r="U2292">
        <v>0.75</v>
      </c>
      <c r="V2292">
        <f>IF(ISBLANK(T2292 ),"0",U2292-T2292)</f>
        <v>0.16666666666666663</v>
      </c>
      <c r="W2292">
        <v>12</v>
      </c>
      <c r="X2292">
        <f>NETWORKDAYS(K2292,L2291)</f>
        <v>-4</v>
      </c>
      <c r="Y2292" t="str">
        <f>IF(X2292&lt;=2,"CUMPLE","NO CUMPLE")</f>
        <v>CUMPLE</v>
      </c>
    </row>
    <row r="2293" xml:space="preserve">
      <c r="A2293">
        <v>13325613</v>
      </c>
      <c r="B2293" t="str">
        <v>REQUEST</v>
      </c>
      <c r="C2293" t="str">
        <v>CERRADO</v>
      </c>
      <c r="D2293" t="str">
        <v>ATENCION CLIENTE</v>
      </c>
      <c r="E2293" t="str">
        <v>IMPRESORA</v>
      </c>
      <c r="F2293" t="str">
        <v>IMPRESORA</v>
      </c>
      <c r="G2293" t="str">
        <v>LEXMARK</v>
      </c>
      <c r="H2293" t="str" xml:space="preserve">
        <v xml:space="preserve">Datos usuario_x000d_
Nombre: aossaalv_x000d_
Correo: undefined_x000d_
Usuario AD: aossaalv_x000d_
Pais: Colombia_x000d_
Ubicacion: J027 JUMBO RIONEGRO_x000d_
Zona: Colombia Centro_x000d_
Unidad de Negocio: JUMBO_x000d_
Servicio: null_x000d_
Telefono: 3146392158_x000d_
Anexo: null_x000d_
Descripcion: buenas tardes; me podrian ayudar por favor para configurar la impresora Lexmar IP10.131.16.36 ya que no esta configurada con el pc de atencion al cliente; quedo atento mil gracias._x000d_
Area en donde se encuentra la impresora: atencion al cliente</v>
      </c>
      <c r="I2293" t="str" xml:space="preserve">
        <v xml:space="preserve">Datos usuario_x000d_
Nombre: aossaalv_x000d_
Correo: undefined_x000d_
Usuario AD: aossaalv_x000d_
Pais: Colombia_x000d_
Ubicacion: J027 JUMBO RIONEGRO_x000d_
Zona: Colombia Centro_x000d_
Unidad de Negocio: JUMBO_x000d_
Servicio: null_x000d_
Telefono: 3146392158_x000d_
Anexo: null_x000d_
Descripcion: buenas tardes; me podrian ayudar por favor para configurar la impresora Lexmar IP10.131.16.36 ya que no esta configurada con el pc de atencion al cliente; quedo atento mil gracias._x000d_
Area en donde se encuentra la impresora: atencion al cliente</v>
      </c>
      <c r="J2293" t="str">
        <v>se realiza la validación de impresora Lexmark donde se evidencia que tiene el cable ethernet desconectado por lo que al conectarlo en su puerto sube y se realizan pruebas con los computadores asociados.</v>
      </c>
      <c r="K2293">
        <v>45072</v>
      </c>
      <c r="L2293">
        <v>45075</v>
      </c>
      <c r="M2293" t="str">
        <f>TEXT(L2293,"DDDDDDD")</f>
        <v>lunes</v>
      </c>
      <c r="N2293" t="str">
        <v>J027 JUMBO RIONEGRO</v>
      </c>
      <c r="O2293" t="str">
        <v>RIONEGRO</v>
      </c>
      <c r="P2293" t="str">
        <f>IF(ISBLANK(O2293),"0",(VLOOKUP(O2293,REGION,2,FALSE)))</f>
        <v>CENTRO</v>
      </c>
      <c r="Q2293" t="str">
        <v>JUAN DAVID BEDOYA MECIAS</v>
      </c>
      <c r="R2293">
        <f>IF(ISBLANK(Q2293),"0", VLOOKUP(Q2293,PERSONAL,2,FALSE))</f>
        <v>1001362500</v>
      </c>
      <c r="S2293" t="str">
        <v>DIRECTO</v>
      </c>
      <c r="T2293">
        <v>0.3333333333333333</v>
      </c>
      <c r="U2293">
        <v>0.3958333333333333</v>
      </c>
      <c r="V2293">
        <f>IF(ISBLANK(T2293 ),"0",U2293-T2293)</f>
        <v>0.0625</v>
      </c>
      <c r="W2293">
        <v>1</v>
      </c>
      <c r="X2293">
        <f>NETWORKDAYS(K2293,L2292)</f>
        <v>1</v>
      </c>
      <c r="Y2293" t="str">
        <f>IF(X2293&lt;=2,"CUMPLE","NO CUMPLE")</f>
        <v>CUMPLE</v>
      </c>
    </row>
    <row r="2294">
      <c r="A2294" t="str">
        <v>ACOMPAÑAMIENTO</v>
      </c>
      <c r="B2294" t="str">
        <v>ACOMPAÑAMIENTO</v>
      </c>
      <c r="C2294" t="str">
        <v>CERRADO</v>
      </c>
      <c r="D2294" t="str">
        <v>ACOMPAÑAMIENTO</v>
      </c>
      <c r="E2294" t="str">
        <v>ACOMPAÑAMIENTO</v>
      </c>
      <c r="F2294" t="str">
        <v>ACOMPAÑAMIENTO</v>
      </c>
      <c r="G2294" t="str">
        <v>ACOMPAÑAMIENTO</v>
      </c>
      <c r="H2294" t="str">
        <v>Se solicita acompañamiento para revisión de tienda posterior a la instalación del DVG en la subestación eléctrica</v>
      </c>
      <c r="I2294" t="str">
        <v>Se solicita acompañamiento para revisión de tienda posterior a la instalación del DVG en la subestación eléctrica</v>
      </c>
      <c r="J2294" t="str">
        <v>Se realiza acompañamiento para revisión de tienda posterior a la instalación del DVG en la subestación eléctrica; se hace recorrido por toda la tienda validando correcta operación de todos los equipos</v>
      </c>
      <c r="K2294">
        <v>45038</v>
      </c>
      <c r="L2294">
        <v>45038</v>
      </c>
      <c r="M2294" t="str">
        <f>TEXT(L2294,"DDDDDDD")</f>
        <v>sábado</v>
      </c>
      <c r="N2294" t="str">
        <v>J185 JUMBO YOPAL</v>
      </c>
      <c r="O2294" t="str">
        <v>YOPAL</v>
      </c>
      <c r="P2294" t="str">
        <f>IF(ISBLANK(O2294),"0",(VLOOKUP(O2294,REGION,2,FALSE)))</f>
        <v>ORIENTE</v>
      </c>
      <c r="Q2294" t="str">
        <v>PABLO ANDRES BALANTA GOMEZ</v>
      </c>
      <c r="R2294">
        <f>IF(ISBLANK(Q2294),"0", VLOOKUP(Q2294,PERSONAL,2,FALSE))</f>
        <v>1111739227</v>
      </c>
      <c r="S2294" t="str">
        <v>DIRECTO</v>
      </c>
      <c r="T2294">
        <v>0.25</v>
      </c>
      <c r="U2294">
        <v>0.3333333333333333</v>
      </c>
      <c r="V2294">
        <f>IF(ISBLANK(T2294 ),"0",U2294-T2294)</f>
        <v>0.08333333333333331</v>
      </c>
      <c r="W2294">
        <v>1</v>
      </c>
      <c r="X2294">
        <f>NETWORKDAYS(K2294,L2293)</f>
        <v>26</v>
      </c>
      <c r="Y2294" t="str">
        <f>IF(X2294&lt;=2,"CUMPLE","NO CUMPLE")</f>
        <v>NO CUMPLE</v>
      </c>
    </row>
    <row r="2295" xml:space="preserve">
      <c r="A2295">
        <v>13249938</v>
      </c>
      <c r="B2295" t="str">
        <v>REQUEST</v>
      </c>
      <c r="C2295" t="str">
        <v>CERRADO</v>
      </c>
      <c r="D2295" t="str">
        <v>DIRECCION</v>
      </c>
      <c r="E2295" t="str">
        <v>CPU</v>
      </c>
      <c r="F2295" t="str">
        <v>CPU</v>
      </c>
      <c r="G2295" t="str">
        <v>LENOVO</v>
      </c>
      <c r="H2295"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7360401_x000d_
Descripcion: Buenos dias;_x000d_
Solicito revision del portatil del Gerente; esta fuera del dominio_x000d_
Gracias_x000d_
</v>
      </c>
      <c r="I2295" t="str">
        <v>Jefe su autorizacion para envio dle tecnico equipo del director fuera del dominio. Gracias</v>
      </c>
      <c r="J2295" t="str">
        <v xml:space="preserve">Se realiza la verificación de claves de usuario administrador y esta no deja acceder. Se informa a soporte Harold quien envia una foto que muestra que equipo no deja cambiar clave. Indica que utilice el aplicativo de resys pero sin cambio; informa que descargue hirens como aplicativo alternativo pero tampoco funciona. Se realiza desconexión de cable de red y se indica al usuario que ingrese. Carga el perfil hasta el escritorio;  se verifica correo y teams con verificación de codigo en el celular; dando permisos y utilidad de uso a los programas. </v>
      </c>
      <c r="K2295">
        <v>45040</v>
      </c>
      <c r="L2295">
        <v>45040</v>
      </c>
      <c r="M2295" t="str">
        <f>TEXT(L2295,"DDDDDDD")</f>
        <v>lunes</v>
      </c>
      <c r="N2295" t="str">
        <v>J036 JUMBO POPAYAN CAMPANARIO</v>
      </c>
      <c r="O2295" t="str">
        <v>POPAYAN</v>
      </c>
      <c r="P2295" t="str">
        <f>IF(ISBLANK(O2295),"0",(VLOOKUP(O2295,REGION,2,FALSE)))</f>
        <v>OCCIDENTE</v>
      </c>
      <c r="Q2295" t="str">
        <v>DANIEL FERNANDO PAREDES ARTEAGA</v>
      </c>
      <c r="R2295">
        <f>IF(ISBLANK(Q2295),"0", VLOOKUP(Q2295,PERSONAL,2,FALSE))</f>
        <v>10301691</v>
      </c>
      <c r="S2295" t="str">
        <v>DIRECTO</v>
      </c>
      <c r="T2295">
        <v>0.5208333333333334</v>
      </c>
      <c r="U2295">
        <v>0.6666666666666666</v>
      </c>
      <c r="V2295">
        <f>IF(ISBLANK(T2295 ),"0",U2295-T2295)</f>
        <v>0.14583333333333326</v>
      </c>
      <c r="W2295">
        <v>2</v>
      </c>
      <c r="X2295">
        <f>NETWORKDAYS(K2295,L2294)</f>
        <v>-1</v>
      </c>
      <c r="Y2295" t="str">
        <f>IF(X2295&lt;=2,"CUMPLE","NO CUMPLE")</f>
        <v>CUMPLE</v>
      </c>
    </row>
    <row r="2296" xml:space="preserve">
      <c r="A2296">
        <v>13242774</v>
      </c>
      <c r="B2296" t="str">
        <v>REQUEST</v>
      </c>
      <c r="C2296" t="str">
        <v>CERRADO</v>
      </c>
      <c r="D2296" t="str">
        <v>OFICINA COMERCIAL</v>
      </c>
      <c r="E2296" t="str">
        <v>CPU</v>
      </c>
      <c r="F2296" t="str">
        <v>CPU</v>
      </c>
      <c r="G2296" t="str">
        <v>LENOVO</v>
      </c>
      <c r="H2296"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computador asignado a pft no tiene conexion de red._x000d_
_x000d_
Datos:_x000d_
_x000d_
Nombre PC: M038900WS101_x000d_
Serial: MJOERL8P_x000d_
Inventario sistemas: 032755_x000d_
_x000d_
AREA EN DONDE SE UBICA EL EQUIPO : Oficina Comercial</v>
      </c>
      <c r="I2296" t="str" xml:space="preserve">
        <v xml:space="preserve">Solicito de su ayuda para revisión de punto de red del equipo de pgc área oficinas se valido con el usuario y el punto de red no responde revisar Jack y de ser necesario cambiarlo_x000d_
Tienda: M038_x000d_
Equipo: PC_x000d_
Marca: LENOVO_x000d_
Modelo: M75Q_x000d_
Seriales: MJ0ERL8P_x000d_
CONTACTO EN TEINDA DIEGO HURTADO 3229141443</v>
      </c>
      <c r="J2296" t="str">
        <v>Se ingresa a sitio; se procede a realizar revisión de falla de equipo fuera de red; se procede a revisar conexiones de punto y cableado el cual se encuentra en buen estado; se hace prueba directamente en el gabinete de conexión el cual se prueba el puerto y si sale red se descarta punto de red bloqueado. Se revisa el flace play y conector que recibe el cable de red y encontramos que se encuentra con una obstruccion de papel la cual no deja hacer bien la conexión del cable con el purto; se hace la limpieza y se procedio a colocar el cable de red el cual  linkea correctamente el equipo; se hacen pruebas con usuario correctamente.</v>
      </c>
      <c r="K2296">
        <v>45040</v>
      </c>
      <c r="L2296">
        <v>45041</v>
      </c>
      <c r="M2296" t="str">
        <f>TEXT(L2296,"DDDDDDD")</f>
        <v>martes</v>
      </c>
      <c r="N2296" t="str">
        <v>M195 METRO SANTA LUCIA</v>
      </c>
      <c r="O2296" t="str">
        <v>NEIVA</v>
      </c>
      <c r="P2296" t="str">
        <f>IF(ISBLANK(O2296),"0",(VLOOKUP(O2296,REGION,2,FALSE)))</f>
        <v>OCCIDENTE</v>
      </c>
      <c r="Q2296" t="str">
        <v>JOHN ALEJANDRO LOZADA BABATIVA</v>
      </c>
      <c r="R2296">
        <f>IF(ISBLANK(Q2296),"0", VLOOKUP(Q2296,PERSONAL,2,FALSE))</f>
        <v>1075313382</v>
      </c>
      <c r="S2296" t="str">
        <v>DIRECTO</v>
      </c>
      <c r="T2296">
        <v>0.5972222222222222</v>
      </c>
      <c r="U2296">
        <v>0.625</v>
      </c>
      <c r="V2296">
        <f>IF(ISBLANK(T2296 ),"0",U2296-T2296)</f>
        <v>0.02777777777777779</v>
      </c>
      <c r="W2296">
        <v>1</v>
      </c>
      <c r="X2296">
        <f>NETWORKDAYS(K2296,L2295)</f>
        <v>1</v>
      </c>
      <c r="Y2296" t="str">
        <f>IF(X2296&lt;=2,"CUMPLE","NO CUMPLE")</f>
        <v>CUMPLE</v>
      </c>
    </row>
    <row r="2297" xml:space="preserve">
      <c r="A2297">
        <v>13238301</v>
      </c>
      <c r="B2297" t="str">
        <v>REQUEST</v>
      </c>
      <c r="C2297" t="str">
        <v>CERRADO</v>
      </c>
      <c r="D2297" t="str">
        <v>PLATOS PREPARADOS</v>
      </c>
      <c r="E2297" t="str">
        <v>BALANZA</v>
      </c>
      <c r="F2297" t="str">
        <v>MESA</v>
      </c>
      <c r="G2297" t="str">
        <v>METTLER</v>
      </c>
      <c r="H2297"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balanza de mesa de platos preparados sin precios actualizados; no conecta a la red._x000d_
_x000d_
Datos_x000d_
_x000d_
Mettler Toledo_x000d_
IP: 10.132.22.47_x000d_
S/N: B932069640_x000d_
Inventario Sistemas: 028686_x000d_
_x000d_
Area donde su ubica la balanza: Platos Preparados_x000d_
</v>
      </c>
      <c r="I2297" t="str">
        <v>Solicito de su ayuda para que balanza sea formateada y configurada desde cero ya que es un activo de uso permanente y necesitamos darle una solución definitiva al usuario; seguir el paso a paso del manual enviado</v>
      </c>
      <c r="J2297" t="str">
        <v>25/04/23 15:00 a 17:00 Por solicitud de soporte Fabiola Díaz se vuelve a revisar configuración de red de la balanza; se cambia IP y se valida conexión pero la balanza sigue sin dar respuesta a ping. Se realiza prueba en punto de red de platos preparados y en el punto de red de la oficina de sistemas sin respuesta en ninguno. Pendiente confirmación de parte de Fabiola para realizar proceso de borrado de la balanza con instrucciones diferentes a manual utilizado</v>
      </c>
      <c r="K2297">
        <v>45041</v>
      </c>
      <c r="L2297">
        <v>45041</v>
      </c>
      <c r="M2297" t="str">
        <f>TEXT(L2297,"DDDDDDD")</f>
        <v>martes</v>
      </c>
      <c r="N2297" t="str">
        <v>M195 METRO SANTA LUCIA</v>
      </c>
      <c r="O2297" t="str">
        <v>NEIVA</v>
      </c>
      <c r="P2297" t="str">
        <f>IF(ISBLANK(O2297),"0",(VLOOKUP(O2297,REGION,2,FALSE)))</f>
        <v>OCCIDENTE</v>
      </c>
      <c r="Q2297" t="str">
        <v>JOHN ALEJANDRO LOZADA BABATIVA</v>
      </c>
      <c r="R2297">
        <f>IF(ISBLANK(Q2297),"0", VLOOKUP(Q2297,PERSONAL,2,FALSE))</f>
        <v>1075313382</v>
      </c>
      <c r="S2297" t="str">
        <v>DIRECTO</v>
      </c>
      <c r="T2297">
        <v>0.6458333333333334</v>
      </c>
      <c r="U2297">
        <v>0.75</v>
      </c>
      <c r="V2297">
        <f>IF(ISBLANK(T2297 ),"0",U2297-T2297)</f>
        <v>0.10416666666666663</v>
      </c>
      <c r="W2297">
        <v>2</v>
      </c>
      <c r="X2297">
        <f>NETWORKDAYS(K2297,L2296)</f>
        <v>1</v>
      </c>
      <c r="Y2297" t="str">
        <f>IF(X2297&lt;=2,"CUMPLE","NO CUMPLE")</f>
        <v>CUMPLE</v>
      </c>
    </row>
    <row r="2298" xml:space="preserve">
      <c r="A2298">
        <v>13247679</v>
      </c>
      <c r="B2298" t="str">
        <v>REQUEST</v>
      </c>
      <c r="C2298" t="str">
        <v>CERRADO</v>
      </c>
      <c r="D2298" t="str">
        <v>OFICINA COMERCIAL</v>
      </c>
      <c r="E2298" t="str">
        <v>CPU</v>
      </c>
      <c r="F2298" t="str">
        <v>CPU</v>
      </c>
      <c r="G2298" t="str">
        <v>LENOVO</v>
      </c>
      <c r="H2298" t="str" xml:space="preserve">
        <v xml:space="preserve">Datos usuario_x000d_
Nombre: Rosa Angela Zabala Montiel_x000d_
Correo: Angela.Zabala@cencosud.com.co_x000d_
Usuario AD: RAZabala_x000d_
Pais: Colombia_x000d_
Ubicacion: J047 JUMBO GIRARDOT_x000d_
Zona: Colombia Occidente_x000d_
Unidad de Negocio: JUMBO_x000d_
Servicio: Tiendas &amp; Centros de Distribucion_x000d_
Telefono: 3222169129_x000d_
Anexo: 8872700_x000d_
Descripcion: Buen dia_x000d_
me ayuda por favor para validar el pc J047900WS115; 10.131.100.96_x000d_
ya que no permite el ingreso de los usuarios._x000d_
Lugar en donde se encuentra el computador en la tienda: zona comercial</v>
      </c>
      <c r="I2298" t="str" xml:space="preserve">
        <v xml:space="preserve">Buen día_x000d_
Solicito de su ayuda para revisión de equipo pgc área oficinas se validó con el usuario y la maquina no permite ingreso validar si esta fuera de dominio h hacer auditoria con la herramienta cencojoin y subir nuevamente al dominio_x000d_
Equipo: PC_x000d_
Marca: LENOVO_x000d_
Modelo: M75Q_x000d_
Seriales: MJ0FNPC1_x000d_
CONTACTO EN TEINDA: Rosa Angela Zabala Montiel 3222169129</v>
      </c>
      <c r="J2298" t="str">
        <v>SE INGRESA EQUIPO A DOMINIO; EL CUAL FUE INSTALADO PERO NO SE CONFIGURÓ. SE INTALA Y CONFIGURA GENESIX; IMPRESORA Y ACCESO A CARPETA COMPARTIDA. SE REINSTALA OFFICE; EL CUAL DEBE ACTIVAR UNA NUEVA LICENCIA.</v>
      </c>
      <c r="K2298">
        <v>45041</v>
      </c>
      <c r="L2298">
        <v>45042</v>
      </c>
      <c r="M2298" t="str">
        <f>TEXT(L2298,"DDDDDDD")</f>
        <v>miércoles</v>
      </c>
      <c r="N2298" t="str">
        <v>J047 JUMBO GIRARDOT</v>
      </c>
      <c r="O2298" t="str">
        <v>GIRARDOT</v>
      </c>
      <c r="P2298" t="str">
        <f>IF(ISBLANK(O2298),"0",(VLOOKUP(O2298,REGION,2,FALSE)))</f>
        <v>OCCIDENTE</v>
      </c>
      <c r="Q2298" t="str">
        <v>WILLIAM FERNANDO ALDANA NIÑO</v>
      </c>
      <c r="R2298">
        <f>IF(ISBLANK(Q2298),"0", VLOOKUP(Q2298,PERSONAL,2,FALSE))</f>
        <v>80148398</v>
      </c>
      <c r="S2298" t="str">
        <v>DIRECTO</v>
      </c>
      <c r="T2298">
        <v>0.3333333333333333</v>
      </c>
      <c r="U2298">
        <v>0.6041666666666666</v>
      </c>
      <c r="V2298">
        <f>IF(ISBLANK(T2298 ),"0",U2298-T2298)</f>
        <v>0.2708333333333333</v>
      </c>
      <c r="W2298">
        <v>3</v>
      </c>
      <c r="X2298">
        <f>NETWORKDAYS(K2298,L2297)</f>
        <v>1</v>
      </c>
      <c r="Y2298" t="str">
        <f>IF(X2298&lt;=2,"CUMPLE","NO CUMPLE")</f>
        <v>CUMPLE</v>
      </c>
    </row>
    <row r="2299" xml:space="preserve">
      <c r="A2299">
        <v>13253342</v>
      </c>
      <c r="B2299" t="str">
        <v>REQUEST</v>
      </c>
      <c r="C2299" t="str">
        <v>CERRADO</v>
      </c>
      <c r="D2299" t="str">
        <v>TIENDA</v>
      </c>
      <c r="E2299" t="str">
        <v>EQUIPAMIENTO</v>
      </c>
      <c r="F2299" t="str">
        <v>EQUIPAMIENTO</v>
      </c>
      <c r="G2299" t="str">
        <v>EQUIPAMIENTO</v>
      </c>
      <c r="H2299" t="str" xml:space="preserve">
        <v xml:space="preserve">Datos usuario_x000d_
Nombre: Stiven Emilio Bedoya Triana_x000d_
Correo: Stiven.Bedoya@cencosud.com.co_x000d_
Usuario AD: SEBTrian_x000d_
Pais: Colombia_x000d_
Ubicacion: J031 JUMBO CALI CHIPICHAPE_x000d_
Zona: Colombia Occidente_x000d_
Unidad de Negocio: ADM CENTRAL_x000d_
Servicio: Tiendas &amp; Centros de Distribucion_x000d_
Telefono: 3174356868_x000d_
Anexo: 7130409_x000d_
Descripcion: Se crea requerimiento para utilizar 2.5 Ticket para recurso de ISIT; con el fin de realizarle mantenimiento preventivo a las Balanzas Colgantes y de Mesa de la tienda Chipichape_x000d_
Seriale: B951811227; C013217219; B932087312; B932069614; C151234001; C128143982; C108180536 y C052770947_x000d_
por favor programar recurso para el dia Miercoles 26 de Abril del 2023_x000d_
Area donde su ubica la balanza: Piso de Venta</v>
      </c>
      <c r="I2299" t="str">
        <v>Por favor me colabora con la autorizacion de este ticket</v>
      </c>
      <c r="J2299" t="str">
        <v>Se realiza actividad de mantenimiento de balanzas de mesa y colgantes. Se hace limpieza interna y externa de residuos de papel y comida. Se toman evidencias y se adjuntas formatos de mantenimiento. Equipos quedan en correcto funcionamiento</v>
      </c>
      <c r="K2299">
        <v>45041</v>
      </c>
      <c r="L2299">
        <v>45042</v>
      </c>
      <c r="M2299" t="str">
        <f>TEXT(L2299,"DDDDDDD")</f>
        <v>miércoles</v>
      </c>
      <c r="N2299" t="str">
        <v>J031 JUMBO CALI CHIPICHAPE</v>
      </c>
      <c r="O2299" t="str">
        <v>CALI</v>
      </c>
      <c r="P2299" t="str">
        <f>IF(ISBLANK(O2299),"0",(VLOOKUP(O2299,REGION,2,FALSE)))</f>
        <v>OCCIDENTE</v>
      </c>
      <c r="Q2299" t="str">
        <v>ANIBAL DAVID PANAMEÑO TORRES</v>
      </c>
      <c r="R2299">
        <f>IF(ISBLANK(Q2299),"0", VLOOKUP(Q2299,PERSONAL,2,FALSE))</f>
        <v>1113657433</v>
      </c>
      <c r="S2299" t="str">
        <v>DIRECTO</v>
      </c>
      <c r="T2299">
        <v>0.3333333333333333</v>
      </c>
      <c r="U2299">
        <v>0.6666666666666666</v>
      </c>
      <c r="V2299">
        <f>IF(ISBLANK(T2299 ),"0",U2299-T2299)</f>
        <v>0.3333333333333333</v>
      </c>
      <c r="W2299" t="str">
        <v>2;5</v>
      </c>
      <c r="X2299">
        <f>NETWORKDAYS(K2299,L2298)</f>
        <v>2</v>
      </c>
      <c r="Y2299" t="str">
        <f>IF(X2299&lt;=2,"CUMPLE","NO CUMPLE")</f>
        <v>CUMPLE</v>
      </c>
    </row>
    <row r="2300" xml:space="preserve">
      <c r="A2300">
        <v>13245133</v>
      </c>
      <c r="B2300" t="str">
        <v>REQUEST</v>
      </c>
      <c r="C2300" t="str">
        <v>CERRADO</v>
      </c>
      <c r="D2300" t="str">
        <v>OFICINA COMERCIAL</v>
      </c>
      <c r="E2300" t="str">
        <v>CPU</v>
      </c>
      <c r="F2300" t="str">
        <v>CPU</v>
      </c>
      <c r="G2300" t="str">
        <v>LENOVO</v>
      </c>
      <c r="H2300" t="str" xml:space="preserve">
        <v xml:space="preserve">Datos usuario_x000d_
Nombre: Mauricio Duque Joronda_x000d_
Correo: Mauricio.Duque@cencosud.com.co_x000d_
Usuario AD: MDJorond_x000d_
Pais: Colombia_x000d_
Ubicacion: J023 JUMBO DE LA 65_x000d_
Zona: Colombia Centro_x000d_
Unidad de Negocio: JUMBO_x000d_
Servicio: Tiendas &amp; Centros de Distribucion_x000d_
Telefono: 3045235182_x000d_
Anexo: 4300000_x000d_
Descripcion: buenos dias_x000d_
el equipo la pantalla se quedo en negro y cargando._x000d_
_x000d_
gracias_x000d_
Indicar la ubicacion del computador en la tienda o sede: oficina</v>
      </c>
      <c r="I2300" t="str">
        <v>Se realiza envio de WD SN530 512G PCle 2242 SSD</v>
      </c>
      <c r="J2300" t="str">
        <v>Se realiza cambio del disco duro en malo; se procede a formatear el equipo con la semilla enviada; se instala los programas requeridos e impresoras; se sube al dominio.   Se realizan pruebas y se deja funcional el equipo.</v>
      </c>
      <c r="K2300">
        <v>45041</v>
      </c>
      <c r="L2300">
        <v>45043</v>
      </c>
      <c r="M2300" t="str">
        <f>TEXT(L2300,"DDDDDDD")</f>
        <v>jueves</v>
      </c>
      <c r="N2300" t="str">
        <v>J023 JUMBO DE LA 65</v>
      </c>
      <c r="O2300" t="str">
        <v>MEDELLIN</v>
      </c>
      <c r="P2300" t="str">
        <f>IF(ISBLANK(O2300),"0",(VLOOKUP(O2300,REGION,2,FALSE)))</f>
        <v>CENTRO</v>
      </c>
      <c r="Q2300" t="str">
        <v>HARRY CASQUETE ACHITO</v>
      </c>
      <c r="R2300">
        <f>IF(ISBLANK(Q2300),"0", VLOOKUP(Q2300,PERSONAL,2,FALSE))</f>
        <v>1111771837</v>
      </c>
      <c r="S2300" t="str">
        <v>DIRECTO</v>
      </c>
      <c r="T2300">
        <v>0.3333333333333333</v>
      </c>
      <c r="U2300">
        <v>0.5208333333333334</v>
      </c>
      <c r="V2300">
        <f>IF(ISBLANK(T2300 ),"0",U2300-T2300)</f>
        <v>0.18750000000000006</v>
      </c>
      <c r="W2300">
        <v>3</v>
      </c>
      <c r="X2300">
        <f>NETWORKDAYS(K2300,L2299)</f>
        <v>2</v>
      </c>
      <c r="Y2300" t="str">
        <f>IF(X2300&lt;=2,"CUMPLE","NO CUMPLE")</f>
        <v>CUMPLE</v>
      </c>
    </row>
    <row r="2301" xml:space="preserve">
      <c r="A2301">
        <v>13245377</v>
      </c>
      <c r="B2301" t="str">
        <v>REQUEST</v>
      </c>
      <c r="C2301" t="str">
        <v>CERRADO</v>
      </c>
      <c r="D2301" t="str">
        <v>PANADERIA</v>
      </c>
      <c r="E2301" t="str">
        <v>CPU</v>
      </c>
      <c r="F2301" t="str">
        <v>CPU</v>
      </c>
      <c r="G2301" t="str">
        <v>LENOVO</v>
      </c>
      <c r="H2301" t="str" xml:space="preserve">
        <v xml:space="preserve">Datos usuario_x000d_
Nombre: Daniel Rincon Delgado_x000d_
Correo: Daniel.Rincon@cencosud.com.co_x000d_
Usuario AD: DRinconD_x000d_
Pais: Colombia_x000d_
Ubicacion: J023 JUMBO DE LA 65_x000d_
Zona: Colombia Centro_x000d_
Unidad de Negocio: JUMBO_x000d_
Servicio: Tiendas &amp; Centros de Distribucion_x000d_
Telefono: 3164910324_x000d_
Anexo: 7800405_x000d_
Descripcion: En el PC se bloquea las aplicaciones; y se tiene que reiniciar y se demora cargando la sesion_x000d_
_x000d_
_x000d_
Datos del equipo_x000d_
Serial MJBb24Y_x000d_
_x000d_
_x000d_
Lugar en donde se encuentra el computador en la tienda: Jumbo la 65 plataforma panaderia</v>
      </c>
      <c r="I2301" t="str" xml:space="preserve">
        <v xml:space="preserve">Se realiza envio de_x000d_
"WD SN530 512G PCle 2242 SSD "_x000d_
"DDR4 2400 SoDIMM 8GB "</v>
      </c>
      <c r="J2301" t="str">
        <v>Se realiza cambio del disco duro en malo e instalar memoria RAM enviada; se procede a formatear el equipo con la semilla enviada; se instala los programas requeridos e impresoras; se sube al dominio.   Se realizan pruebas y se deja funcional el equipo.</v>
      </c>
      <c r="K2301">
        <v>45041</v>
      </c>
      <c r="L2301">
        <v>45043</v>
      </c>
      <c r="M2301" t="str">
        <f>TEXT(L2301,"DDDDDDD")</f>
        <v>jueves</v>
      </c>
      <c r="N2301" t="str">
        <v>J023 JUMBO DE LA 65</v>
      </c>
      <c r="O2301" t="str">
        <v>MEDELLIN</v>
      </c>
      <c r="P2301" t="str">
        <f>IF(ISBLANK(O2301),"0",(VLOOKUP(O2301,REGION,2,FALSE)))</f>
        <v>CENTRO</v>
      </c>
      <c r="Q2301" t="str">
        <v>HARRY CASQUETE ACHITO</v>
      </c>
      <c r="R2301">
        <f>IF(ISBLANK(Q2301),"0", VLOOKUP(Q2301,PERSONAL,2,FALSE))</f>
        <v>1111771837</v>
      </c>
      <c r="S2301" t="str">
        <v>DIRECTO</v>
      </c>
      <c r="T2301">
        <v>0.375</v>
      </c>
      <c r="U2301">
        <v>0.6041666666666666</v>
      </c>
      <c r="V2301">
        <f>IF(ISBLANK(T2301 ),"0",U2301-T2301)</f>
        <v>0.22916666666666663</v>
      </c>
      <c r="W2301">
        <v>3</v>
      </c>
      <c r="X2301">
        <f>NETWORKDAYS(K2301,L2300)</f>
        <v>3</v>
      </c>
      <c r="Y2301" t="str">
        <f>IF(X2301&lt;=2,"CUMPLE","NO CUMPLE")</f>
        <v>NO CUMPLE</v>
      </c>
    </row>
    <row r="2302" xml:space="preserve">
      <c r="A2302">
        <v>13249958</v>
      </c>
      <c r="B2302" t="str">
        <v>REQUEST</v>
      </c>
      <c r="C2302" t="str">
        <v>CERRADO</v>
      </c>
      <c r="D2302" t="str">
        <v>PLATOS PREPARADOS</v>
      </c>
      <c r="E2302" t="str">
        <v>BALANZA</v>
      </c>
      <c r="F2302" t="str">
        <v>SCANNER</v>
      </c>
      <c r="G2302" t="str">
        <v>DATALOGIC</v>
      </c>
      <c r="H2302" t="str" xml:space="preserve">
        <v xml:space="preserve">Datos usuario_x000d_
Nombre: Karen Liliana Avila Iriarte_x000d_
Correo: KarenLiliana.Avila@cencosud.com.co_x000d_
Usuario AD: KLAvilaI_x000d_
Pais: Colombia_x000d_
Ubicacion: Z073 EDS MOSQUERA_x000d_
Zona: Colombia Bogota_x000d_
Unidad de Negocio: METRO_x000d_
Servicio: Tiendas &amp; Centros de Distribucion_x000d_
Telefono: 3102190264_x000d_
Anexo: null_x000d_
Descripcion: buenos dias; me pueden colabora con la pos 22 se realizo calibracion de balanzas y esta no dio el peso debido ; se reinicio pero el peso siempre sale con diferencia en todos sus puntos a calibrar;_x000d_
agradezco su colaboracion ya que esta es la caja de platos preparados y a la vez caja rapida ;quedo atenta en espera de un a respuesta positiva.</v>
      </c>
      <c r="I2302" t="str" xml:space="preserve">
        <v xml:space="preserve">Buenas Tardes_x000d_
Su ayuda con la calibración del escaner balanza de la POS 22; por favor llevar KIT de Pesas_x000d_
Tienda: Metro Mosquera_x000d_
Equipo: SCANNER POS_x000d_
Marca: DATALOGIC_x000d_
Modelo: 9800_x000d_
Serial: F16M03064_x000d_
NII: B54958_x000d_
Precinto: Alambre</v>
      </c>
      <c r="K2302">
        <v>45042</v>
      </c>
      <c r="L2302">
        <v>45043</v>
      </c>
      <c r="M2302" t="str">
        <f>TEXT(L2302,"DDDDDDD")</f>
        <v>jueves</v>
      </c>
      <c r="N2302" t="str">
        <v>M073 METRO MOSQUERA</v>
      </c>
      <c r="O2302" t="str">
        <v>MOSQUERA</v>
      </c>
      <c r="P2302" t="str">
        <f>IF(ISBLANK(O2302),"0",(VLOOKUP(O2302,REGION,2,FALSE)))</f>
        <v>BOGOTA</v>
      </c>
      <c r="Q2302" t="str">
        <v>ALEXANDER CASTILLO SOTELO</v>
      </c>
      <c r="R2302">
        <f>IF(ISBLANK(Q2302),"0", VLOOKUP(Q2302,PERSONAL,2,FALSE))</f>
        <v>80216449</v>
      </c>
      <c r="S2302" t="str">
        <v>ALIADO</v>
      </c>
      <c r="T2302">
        <v>0.4166666666666667</v>
      </c>
      <c r="U2302">
        <v>0.4583333333333333</v>
      </c>
      <c r="V2302">
        <f>IF(ISBLANK(T2302 ),"0",U2302-T2302)</f>
        <v>0.04166666666666663</v>
      </c>
      <c r="W2302">
        <v>1</v>
      </c>
      <c r="X2302">
        <f>NETWORKDAYS(K2302,L2301)</f>
        <v>2</v>
      </c>
      <c r="Y2302" t="str">
        <f>IF(X2302&lt;=2,"CUMPLE","NO CUMPLE")</f>
        <v>CUMPLE</v>
      </c>
    </row>
    <row r="2303" xml:space="preserve">
      <c r="A2303">
        <v>13257129</v>
      </c>
      <c r="B2303" t="str">
        <v>REQUEST</v>
      </c>
      <c r="C2303" t="str">
        <v>CERRADO</v>
      </c>
      <c r="D2303" t="str">
        <v>ESTACION DE SERVICIO</v>
      </c>
      <c r="E2303" t="str">
        <v>AP</v>
      </c>
      <c r="F2303" t="str">
        <v>AP</v>
      </c>
      <c r="G2303" t="str">
        <v>AP</v>
      </c>
      <c r="H2303" t="str" xml:space="preserve">
        <v xml:space="preserve">Datos usuario_x000d_
Nombre: lma00024_x000d_
Correo: Deyssy.AricapaAraque@externos-co.cencosud.com_x000d_
Usuario AD: lma00024_x000d_
Pais: Colombia_x000d_
Ubicacion: Z073 EDS MOSQUERA_x000d_
Zona: Colombia Bogota_x000d_
Unidad de Negocio: ADM CENTRAL_x000d_
Servicio: null_x000d_
Telefono: 3176685924_x000d_
Anexo: null_x000d_
Descripcion: buen dia_x000d_
_x000d_
se requiere envio de ap con serial FGL1815W9JJ para la eds mosquera_x000d_
ya se encuentra configurado.</v>
      </c>
      <c r="I2303" t="str">
        <v>Por favor realizar instalacion del AP con serial FGL1815W9JJ ;esta en la oficina de sistemas; validar con Redes la configuración antes de llevarlo a la EDS y cambiar el dañado</v>
      </c>
      <c r="K2303">
        <v>45042</v>
      </c>
      <c r="L2303">
        <v>45043</v>
      </c>
      <c r="M2303" t="str">
        <f>TEXT(L2303,"DDDDDDD")</f>
        <v>jueves</v>
      </c>
      <c r="N2303" t="str">
        <v>Z073 EDS MOSQUERA</v>
      </c>
      <c r="O2303" t="str">
        <v>MOSQUERA</v>
      </c>
      <c r="P2303" t="str">
        <f>IF(ISBLANK(O2303),"0",(VLOOKUP(O2303,REGION,2,FALSE)))</f>
        <v>BOGOTA</v>
      </c>
      <c r="Q2303" t="str">
        <v>ALEXANDER CASTILLO SOTELO</v>
      </c>
      <c r="R2303">
        <f>IF(ISBLANK(Q2303),"0", VLOOKUP(Q2303,PERSONAL,2,FALSE))</f>
        <v>80216449</v>
      </c>
      <c r="S2303" t="str">
        <v>ALIADO</v>
      </c>
      <c r="T2303">
        <v>0.4583333333333333</v>
      </c>
      <c r="U2303">
        <v>0.5104166666666666</v>
      </c>
      <c r="V2303">
        <f>IF(ISBLANK(T2303 ),"0",U2303-T2303)</f>
        <v>0.052083333333333315</v>
      </c>
      <c r="W2303">
        <v>1</v>
      </c>
      <c r="X2303">
        <f>NETWORKDAYS(K2303,L2302)</f>
        <v>2</v>
      </c>
      <c r="Y2303" t="str">
        <f>IF(X2303&lt;=2,"CUMPLE","NO CUMPLE")</f>
        <v>CUMPLE</v>
      </c>
    </row>
    <row r="2304" xml:space="preserve">
      <c r="A2304">
        <v>13253712</v>
      </c>
      <c r="B2304" t="str">
        <v>REQUEST</v>
      </c>
      <c r="C2304" t="str">
        <v>CERRADO</v>
      </c>
      <c r="D2304" t="str">
        <v>TIENDA</v>
      </c>
      <c r="E2304" t="str">
        <v>PDA</v>
      </c>
      <c r="F2304" t="str">
        <v>PDA</v>
      </c>
      <c r="G2304" t="str">
        <v>HONEYWELL</v>
      </c>
      <c r="H2304" t="str" xml:space="preserve">
        <v xml:space="preserve">Datos usuario_x000d_
Nombre: Luis Fernando Alzate Guzman_x000d_
Correo: LuisFernando.Alzate@cencosud.com.co_x000d_
Usuario AD: Lualzate_x000d_
Pais: Colombia_x000d_
Ubicacion: M025 METRO BELLO_x000d_
Zona: Colombia Centro_x000d_
Unidad de Negocio: Supermercados_x000d_
Servicio: Tiendas &amp; Centros de Distribucion_x000d_
Telefono: 3017189896_x000d_
Anexo: 3017189896_x000d_
Descripcion: la PDA tiene el internet muy lento y no deja trabajar en la plataforma ecommer y registro antena_x000d_
Seccion de la tienda en donde se ubica la PDT o usuario: metro bello</v>
      </c>
      <c r="I2304" t="str" xml:space="preserve">
        <v xml:space="preserve">Transfer Assignee from 'Olaya Arboleda; Jhon Anderson' to ''_x000d_
Transfer Group from 'Soporte_Onsite_REG_Centro_SM Colombia' to 'Soporte_Onsite_REG_Remoto_SM Colombia</v>
      </c>
      <c r="J2304" t="str">
        <v xml:space="preserve">Se realiza revision de la falla y por motivo que la falla es con tirillas de mas de 51 item; se solicita al coordinador que cuando surja la falla envie evidencia para solicitar visita especializada. </v>
      </c>
      <c r="K2304">
        <v>45043</v>
      </c>
      <c r="L2304">
        <v>45043</v>
      </c>
      <c r="M2304" t="str">
        <f>TEXT(L2304,"DDDDDDD")</f>
        <v>jueves</v>
      </c>
      <c r="N2304" t="str">
        <v>M025 METRO BELLO</v>
      </c>
      <c r="O2304" t="str">
        <v>MEDELLIN</v>
      </c>
      <c r="P2304" t="str">
        <f>IF(ISBLANK(O2304),"0",(VLOOKUP(O2304,REGION,2,FALSE)))</f>
        <v>CENTRO</v>
      </c>
      <c r="Q2304" t="str">
        <v>HARRY CASQUETE ACHITO</v>
      </c>
      <c r="R2304">
        <f>IF(ISBLANK(Q2304),"0", VLOOKUP(Q2304,PERSONAL,2,FALSE))</f>
        <v>1111771837</v>
      </c>
      <c r="S2304" t="str">
        <v>DIRECTO</v>
      </c>
      <c r="T2304">
        <v>0.6666666666666666</v>
      </c>
      <c r="U2304">
        <v>0.7291666666666666</v>
      </c>
      <c r="V2304">
        <f>IF(ISBLANK(T2304 ),"0",U2304-T2304)</f>
        <v>0.0625</v>
      </c>
      <c r="W2304">
        <v>1</v>
      </c>
      <c r="X2304">
        <f>NETWORKDAYS(K2304,L2303)</f>
        <v>1</v>
      </c>
      <c r="Y2304" t="str">
        <f>IF(X2304&lt;=2,"CUMPLE","NO CUMPLE")</f>
        <v>CUMPLE</v>
      </c>
    </row>
    <row r="2305" xml:space="preserve">
      <c r="A2305">
        <v>13257699</v>
      </c>
      <c r="B2305" t="str">
        <v>REQUEST</v>
      </c>
      <c r="C2305" t="str">
        <v>CERRADO</v>
      </c>
      <c r="D2305" t="str">
        <v>OFICINA COMERCIAL</v>
      </c>
      <c r="E2305" t="str">
        <v>LAPTOP</v>
      </c>
      <c r="F2305" t="str">
        <v>LAPTOP</v>
      </c>
      <c r="G2305" t="str">
        <v>HP</v>
      </c>
      <c r="H2305" t="str" xml:space="preserve">
        <v xml:space="preserve">Datos usuario_x000d_
Nombre: Carlos Ariel Pacheco Toro_x000d_
Correo: Carlos.Pacheco@cencosud.com.co_x000d_
Usuario AD: Capatoro_x000d_
Pais: Colombia_x000d_
Ubicacion: J126 JUMBO SAN SILVESTRE_x000d_
Zona: Colombia Oriente_x000d_
Unidad de Negocio: JUMBO_x000d_
Servicio: null_x000d_
Telefono: 3184561275_x000d_
Anexo: 410_x000d_
Descripcion: Carlos Pacheco_x000d_
Indicar la ubicacion del computador en la tienda o sede: Oficinas</v>
      </c>
      <c r="I2305" t="str" xml:space="preserve">
        <v xml:space="preserve">Buenos dias._x000d_
En esta caso ingresar la maquina al dominio y revisar si tiene licencia de office ; la solucion de estos casos confirmar al usuario responsable la solucion lina paez._x000d_
Gracias.</v>
      </c>
      <c r="J2305" t="str">
        <v>SE HACE REVISION DE PORTATIL DE GERENTE POR TEMA DE CUANDO SE CONECTA POR RED INALAMBRICA (CSWLAN11); LOS CORREOS DE LA BANDEJADE ENTRADA EN OUTLOOK NO LE LLEGAN; SE CONFIGURA CUENTA Y SE HABILITA DESCARGA DE CARPTEAS COMPARTIDAS Y LIBERACION DE CACHE. SE CORRIGE EL PROBLEMA; LOS CORREOS INGRESAN Y SE REALIZA PRUEBAS DE ENVIO Y RECEPCION DE EMAILS CON EL GERENTE. EL EQUIPO QUEDA FUNCIONANDO CORRECTAMENTE SIN NOVEDAD ALGUNA.</v>
      </c>
      <c r="K2305">
        <v>45043</v>
      </c>
      <c r="L2305">
        <v>45043</v>
      </c>
      <c r="M2305" t="str">
        <f>TEXT(L2305,"DDDDDDD")</f>
        <v>jueves</v>
      </c>
      <c r="N2305" t="str">
        <v>J126 JUMBO SAN SILVESTRE</v>
      </c>
      <c r="O2305" t="str">
        <v>BARRANCABERMEJA</v>
      </c>
      <c r="P2305" t="str">
        <f>IF(ISBLANK(O2305),"0",(VLOOKUP(O2305,REGION,2,FALSE)))</f>
        <v>ORIENTE</v>
      </c>
      <c r="Q2305" t="str">
        <v>LUIS CARLOS ROJAS ACOSTA</v>
      </c>
      <c r="R2305">
        <f>IF(ISBLANK(Q2305),"0", VLOOKUP(Q2305,PERSONAL,2,FALSE))</f>
        <v>1096188137</v>
      </c>
      <c r="S2305" t="str">
        <v>DIRECTO</v>
      </c>
      <c r="T2305">
        <v>0.65625</v>
      </c>
      <c r="U2305">
        <v>0.6666666666666666</v>
      </c>
      <c r="V2305">
        <f>IF(ISBLANK(T2305 ),"0",U2305-T2305)</f>
        <v>0.01041666666666663</v>
      </c>
      <c r="W2305">
        <v>1</v>
      </c>
      <c r="X2305">
        <f>NETWORKDAYS(K2305,L2304)</f>
        <v>1</v>
      </c>
      <c r="Y2305" t="str">
        <f>IF(X2305&lt;=2,"CUMPLE","NO CUMPLE")</f>
        <v>CUMPLE</v>
      </c>
    </row>
    <row r="2306" xml:space="preserve">
      <c r="A2306">
        <v>13250746</v>
      </c>
      <c r="B2306" t="str">
        <v>REQUEST</v>
      </c>
      <c r="C2306" t="str">
        <v>CERRADO</v>
      </c>
      <c r="D2306" t="str">
        <v>PLATOS PREPARADOS</v>
      </c>
      <c r="E2306" t="str">
        <v>SCANNER</v>
      </c>
      <c r="F2306" t="str">
        <v>SCANNER</v>
      </c>
      <c r="G2306" t="str">
        <v>ZEBRA</v>
      </c>
      <c r="H2306"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Buena tarde; agradezco su colaboracion con la solicitud de cambio de scanner de mano en platos preparados Tienda Jumbo San Silvestre El dia 21 de abril se hizo verificacion y el lector no genera la luz. La novedad persiste. Agradezco visita tecnica.</v>
      </c>
      <c r="I2306" t="str" xml:space="preserve">
        <v xml:space="preserve">Buenos dias._x000d_
Para este caso la pos se encuentra en platos preparados ; revisar el escanner de mano ; indica que no enciende . probar el equipo en otro toma de corriente ; revisar la conexion del cable que llega a la pistola ; revisar en la oficina de sistemas si tenemos un equipo parecido para instalar provisional.</v>
      </c>
      <c r="J2306" t="str">
        <v>SE REVISA PISTOLA DE ESCANNER DE POS DE PLATOS PREPARADOS; NO ENCIENDE; NO GENERA CARGA EL ADAPTADOR; SE REALIZA GESTION PARA ENVIARLO A GARANTIA CON EL PROVEEDOR; SE FIRMA ACTA DE TRASLADO DE EQUIPO Y SE DEJA EMPACADO EN UNA CAJA LA PISTOLA PARA EL ENVIO POSTERIOR.</v>
      </c>
      <c r="K2306">
        <v>45043</v>
      </c>
      <c r="L2306">
        <v>45043</v>
      </c>
      <c r="M2306" t="str">
        <f>TEXT(L2306,"DDDDDDD")</f>
        <v>jueves</v>
      </c>
      <c r="N2306" t="str">
        <v>J126 JUMBO SAN SILVESTRE</v>
      </c>
      <c r="O2306" t="str">
        <v>BARRANCABERMEJA</v>
      </c>
      <c r="P2306" t="str">
        <f>IF(ISBLANK(O2306),"0",(VLOOKUP(O2306,REGION,2,FALSE)))</f>
        <v>ORIENTE</v>
      </c>
      <c r="Q2306" t="str">
        <v>LUIS CARLOS ROJAS ACOSTA</v>
      </c>
      <c r="R2306">
        <f>IF(ISBLANK(Q2306),"0", VLOOKUP(Q2306,PERSONAL,2,FALSE))</f>
        <v>1096188137</v>
      </c>
      <c r="S2306" t="str">
        <v>DIRECTO</v>
      </c>
      <c r="T2306">
        <v>0.6458333333333334</v>
      </c>
      <c r="U2306">
        <v>0.7430555555555556</v>
      </c>
      <c r="V2306">
        <f>IF(ISBLANK(T2306 ),"0",U2306-T2306)</f>
        <v>0.09722222222222221</v>
      </c>
      <c r="W2306" t="str">
        <v>2;5</v>
      </c>
      <c r="X2306">
        <f>NETWORKDAYS(K2306,L2305)</f>
        <v>1</v>
      </c>
      <c r="Y2306" t="str">
        <f>IF(X2306&lt;=2,"CUMPLE","NO CUMPLE")</f>
        <v>CUMPLE</v>
      </c>
    </row>
    <row r="2307" xml:space="preserve">
      <c r="A2307">
        <v>13260069</v>
      </c>
      <c r="B2307" t="str">
        <v>REQUEST</v>
      </c>
      <c r="C2307" t="str">
        <v>CERRADO</v>
      </c>
      <c r="D2307" t="str">
        <v>CONTRALOR</v>
      </c>
      <c r="E2307" t="str">
        <v>PDA</v>
      </c>
      <c r="F2307" t="str">
        <v>PDA</v>
      </c>
      <c r="G2307" t="str">
        <v>HONEYWELL</v>
      </c>
      <c r="H2307" t="str" xml:space="preserve">
        <v xml:space="preserve">Datos usuario_x000d_
Nombre: Andrea Sanchez Fagua_x000d_
Correo: andreasanchez.fagua@cencosud.com.co_x000d_
Usuario AD: Asanchef_x000d_
Pais: Colombia_x000d_
Ubicacion: M073 METRO MOSQUERA_x000d_
Zona: Colombia Bogota_x000d_
Unidad de Negocio: METRO_x000d_
Servicio: Tiendas &amp; Centros de Distribucion_x000d_
Telefono: 3115867960_x000d_
Anexo: 7780410_x000d_
Descripcion: Fallas al ingresar al sistema en PDT asignada a escaneo de pedidos de e-commerce control perdidas; pide clave de ingreso_x000d_
Seccion de la tienda en donde se ubica la PDT o usuario: Metro Mosquera</v>
      </c>
      <c r="I2307" t="str" xml:space="preserve">
        <v xml:space="preserve">Actualizar el Firmware y volver a configurar la PDA de fabrica          _x000d_
</v>
      </c>
      <c r="J2307" t="str">
        <v>Como la PDA se encontraba bloqueada se reinicio a parametros de fabrica. Luego se hizo la actualización del firmware a la version .31. Se hacen las configuraciones de red; fecha y hora. Se instalas las aplicaciones y se configuran según el perfil del usuario. Se deja operativa la PDA.</v>
      </c>
      <c r="K2307">
        <v>45043</v>
      </c>
      <c r="L2307">
        <v>45043</v>
      </c>
      <c r="M2307" t="str">
        <f>TEXT(L2307,"DDDDDDD")</f>
        <v>jueves</v>
      </c>
      <c r="N2307" t="str">
        <v>M073 METRO MOSQUERA</v>
      </c>
      <c r="O2307" t="str">
        <v>MOSQUERA</v>
      </c>
      <c r="P2307" t="str">
        <f>IF(ISBLANK(O2307),"0",(VLOOKUP(O2307,REGION,2,FALSE)))</f>
        <v>BOGOTA</v>
      </c>
      <c r="Q2307" t="str">
        <v>ALEXANDER CASTILLO SOTELO</v>
      </c>
      <c r="R2307">
        <f>IF(ISBLANK(Q2307),"0", VLOOKUP(Q2307,PERSONAL,2,FALSE))</f>
        <v>80216449</v>
      </c>
      <c r="S2307" t="str">
        <v>ALIADO</v>
      </c>
      <c r="T2307">
        <v>0.5208333333333334</v>
      </c>
      <c r="U2307">
        <v>0.5833333333333334</v>
      </c>
      <c r="V2307">
        <f>IF(ISBLANK(T2307 ),"0",U2307-T2307)</f>
        <v>0.0625</v>
      </c>
      <c r="W2307">
        <v>1</v>
      </c>
      <c r="X2307">
        <f>NETWORKDAYS(K2307,L2306)</f>
        <v>1</v>
      </c>
      <c r="Y2307" t="str">
        <f>IF(X2307&lt;=2,"CUMPLE","NO CUMPLE")</f>
        <v>CUMPLE</v>
      </c>
    </row>
    <row r="2308" xml:space="preserve">
      <c r="A2308">
        <v>13244003</v>
      </c>
      <c r="B2308" t="str">
        <v>REQUEST</v>
      </c>
      <c r="C2308" t="str">
        <v>CERRADO</v>
      </c>
      <c r="D2308" t="str">
        <v>TIENDA</v>
      </c>
      <c r="E2308" t="str">
        <v>IMPRESORA</v>
      </c>
      <c r="F2308" t="str">
        <v>PORTABLE</v>
      </c>
      <c r="G2308" t="str">
        <v>ZEBRA</v>
      </c>
      <c r="H2308" t="str" xml:space="preserve">
        <v xml:space="preserve">Datos usuario_x000d_
Nombre: Ivan Dario Mesa Castrillon_x000d_
Correo: Ivan.Mesa@cencosud.com.co_x000d_
Usuario AD: IDMesaC_x000d_
Pais: Colombia_x000d_
Ubicacion: M025 METRO BELLO_x000d_
Zona: Colombia Centro_x000d_
Unidad de Negocio: METRO_x000d_
Servicio: Tiendas &amp; Centros de Distribucion_x000d_
Telefono: 3007528524_x000d_
Anexo: 5609760_x000d_
Descripcion: Problemas en la impresora portatil para imprimir la etiquetas_x000d_
Indicar la ubicacion del computador en la tienda o sede: metro bello</v>
      </c>
      <c r="I2308" t="str">
        <v>se requiere visita para validar en sitio</v>
      </c>
      <c r="J2308" t="str">
        <v>Se realiza validacion del equipo y por medio de la hoja de configuracion de la impresora se encuentra que la misma esta desconfigurada; se realiza comunicación con el señor Jhon Olaya quien de manera remota reconfigura la impresora tanto de nombre como de red IP.   Se realizan varias pruebas y verificaciones dejando todo funcional.</v>
      </c>
      <c r="K2308">
        <v>45043</v>
      </c>
      <c r="L2308">
        <v>45044</v>
      </c>
      <c r="M2308" t="str">
        <f>TEXT(L2308,"DDDDDDD")</f>
        <v>viernes</v>
      </c>
      <c r="N2308" t="str">
        <v>M025 METRO BELLO</v>
      </c>
      <c r="O2308" t="str">
        <v>BELLO</v>
      </c>
      <c r="P2308" t="str">
        <f>IF(ISBLANK(O2308),"0",(VLOOKUP(O2308,REGION,2,FALSE)))</f>
        <v>CENTRO</v>
      </c>
      <c r="Q2308" t="str">
        <v>HARRY CASQUETE ACHITO</v>
      </c>
      <c r="R2308">
        <f>IF(ISBLANK(Q2308),"0", VLOOKUP(Q2308,PERSONAL,2,FALSE))</f>
        <v>1111771837</v>
      </c>
      <c r="S2308" t="str">
        <v>DIRECTO</v>
      </c>
      <c r="T2308">
        <v>0.5833333333333334</v>
      </c>
      <c r="U2308">
        <v>0.6875</v>
      </c>
      <c r="V2308">
        <f>IF(ISBLANK(T2308 ),"0",U2308-T2308)</f>
        <v>0.10416666666666663</v>
      </c>
      <c r="W2308">
        <v>2</v>
      </c>
      <c r="X2308">
        <f>NETWORKDAYS(K2308,L2307)</f>
        <v>1</v>
      </c>
      <c r="Y2308" t="str">
        <f>IF(X2308&lt;=2,"CUMPLE","NO CUMPLE")</f>
        <v>CUMPLE</v>
      </c>
    </row>
    <row r="2309" xml:space="preserve">
      <c r="A2309">
        <v>13260392</v>
      </c>
      <c r="B2309" t="str">
        <v>REQUEST</v>
      </c>
      <c r="C2309" t="str">
        <v>CERRADO</v>
      </c>
      <c r="D2309" t="str">
        <v>PESCADERIA</v>
      </c>
      <c r="E2309" t="str">
        <v>BALANZA</v>
      </c>
      <c r="F2309" t="str">
        <v>COLGANTE</v>
      </c>
      <c r="G2309" t="str">
        <v>METTLER</v>
      </c>
      <c r="H2309" t="str" xml:space="preserve">
        <v xml:space="preserve">Datos usuario_x000d_
Nombre: Hector Favio Lerma Quinonez_x000d_
Correo: HectorFavio.LermaQuinonez@cencosud.com.co_x000d_
Usuario AD: helermaqu_x000d_
Pais: Colombia_x000d_
Ubicacion: J031 JUMBO CALI CHIPICHAPE_x000d_
Zona: Colombia Occidente_x000d_
Unidad de Negocio: JUMBO_x000d_
Servicio: Tiendas &amp; Centros de Distribucion_x000d_
Telefono: 3114275079_x000d_
Anexo: null_x000d_
Descripcion: balanza de pescaderia no imprime etiquetas_x000d_
Area en donde se encuentra la Balanza: pescaderia</v>
      </c>
      <c r="I2309" t="str" xml:space="preserve">
        <v xml:space="preserve">Se solicita por favor autorización para un recurso de ISIT con el fin de validar la balanza colgante de pescadería de la tienda Serial: C151234001; la cual genera msm de error impresora ocupada;_x000d_
Se solicita que se revise se baje el cabezal y se limpien los sensores</v>
      </c>
      <c r="J2309" t="str">
        <v>Se recibe la báscula con una falla de impresión; al intentar imprimir sale el mensaje de "Impresora ocupada". Se procede a realizar un mantenimiento correctivo. Se realiza una limpieza interna de sensores; reajuste de conectores y ajuste de papel. También se realiza calibración de los sensores de impresión.</v>
      </c>
      <c r="K2309">
        <v>45043</v>
      </c>
      <c r="L2309">
        <v>45044</v>
      </c>
      <c r="M2309" t="str">
        <f>TEXT(L2309,"DDDDDDD")</f>
        <v>viernes</v>
      </c>
      <c r="N2309" t="str">
        <v>J031 JUMBO CALI CHIPICHAPE</v>
      </c>
      <c r="O2309" t="str">
        <v>CALI</v>
      </c>
      <c r="P2309" t="str">
        <f>IF(ISBLANK(O2309),"0",(VLOOKUP(O2309,REGION,2,FALSE)))</f>
        <v>OCCIDENTE</v>
      </c>
      <c r="Q2309" t="str">
        <v>ANIBAL DAVID PANAMEÑO TORRES</v>
      </c>
      <c r="R2309">
        <f>IF(ISBLANK(Q2309),"0", VLOOKUP(Q2309,PERSONAL,2,FALSE))</f>
        <v>1113657433</v>
      </c>
      <c r="S2309" t="str">
        <v>DIRECTO</v>
      </c>
      <c r="T2309">
        <v>0.3333333333333333</v>
      </c>
      <c r="U2309">
        <v>0.4375</v>
      </c>
      <c r="V2309">
        <f>IF(ISBLANK(T2309 ),"0",U2309-T2309)</f>
        <v>0.10416666666666669</v>
      </c>
      <c r="W2309">
        <v>2</v>
      </c>
      <c r="X2309">
        <f>NETWORKDAYS(K2309,L2308)</f>
        <v>2</v>
      </c>
      <c r="Y2309" t="str">
        <f>IF(X2309&lt;=2,"CUMPLE","NO CUMPLE")</f>
        <v>CUMPLE</v>
      </c>
    </row>
    <row r="2310" xml:space="preserve">
      <c r="A2310" t="str">
        <v>ACOMPAÑAMIENTO</v>
      </c>
      <c r="B2310" t="str">
        <v>ACOMPAÑAMIENTO</v>
      </c>
      <c r="C2310" t="str">
        <v>CERRADO</v>
      </c>
      <c r="D2310" t="str">
        <v>TIENDA</v>
      </c>
      <c r="E2310" t="str">
        <v>ACOMPAÑAMIENTO</v>
      </c>
      <c r="F2310" t="str">
        <v>ACOMPAÑAMIENTO</v>
      </c>
      <c r="G2310" t="str">
        <v>ACOMPAÑAMIENTO</v>
      </c>
      <c r="H2310" t="str" xml:space="preserve">
        <v xml:space="preserve">Se realiza verificacion de activos para despachar segun inventario; se ambalan cajas con su debido rotulo y siguiendo las indicaciones de Jefe de_x000d_
sistemas (fabiola ramirez) se realiza entrega a personal de seguridad para custodia y envio.</v>
      </c>
      <c r="I2310" t="str" xml:space="preserve">
        <v xml:space="preserve">Se realiza verificacion de activos para despachar segun inventario; se ambalan cajas con su debido rotulo y siguiendo las indicaciones de Jefe de_x000d_
sistemas (fabiola ramirez) se realiza entrega a personal de seguridad para custodia y envio.</v>
      </c>
      <c r="J2310" t="str" xml:space="preserve">
        <v xml:space="preserve">Se realiza verificacion de activos para despachar segun inventario; se ambalan cajas con su debido rotulo y siguiendo las indicaciones de Jefe de_x000d_
sistemas (fabiola ramirez) se realiza entrega a personal de seguridad para custodia y envio.</v>
      </c>
      <c r="K2310">
        <v>45078</v>
      </c>
      <c r="L2310">
        <v>45078</v>
      </c>
      <c r="M2310" t="str">
        <f>TEXT(L2310,"DDDDDDD")</f>
        <v>jueves</v>
      </c>
      <c r="N2310" t="str">
        <v>M195 METRO SANTA LUCIA</v>
      </c>
      <c r="O2310" t="str">
        <v>NEIVA</v>
      </c>
      <c r="P2310" t="str">
        <f>IF(ISBLANK(O2310),"0",(VLOOKUP(O2310,REGION,2,FALSE)))</f>
        <v>OCCIDENTE</v>
      </c>
      <c r="Q2310" t="str">
        <v>CARLOS HERNAN BARRETO LOPEZ</v>
      </c>
      <c r="R2310">
        <f>IF(ISBLANK(Q2310),"0", VLOOKUP(Q2310,PERSONAL,2,FALSE))</f>
        <v>1010165612</v>
      </c>
      <c r="S2310" t="str">
        <v>DIRECTO</v>
      </c>
      <c r="T2310">
        <v>0.3541666666666667</v>
      </c>
      <c r="U2310">
        <v>0.4791666666666667</v>
      </c>
      <c r="V2310">
        <f>IF(ISBLANK(T2310 ),"0",U2310-T2310)</f>
        <v>0.125</v>
      </c>
      <c r="W2310">
        <v>2</v>
      </c>
      <c r="X2310">
        <f>NETWORKDAYS(K2310,L2309)</f>
        <v>-25</v>
      </c>
      <c r="Y2310" t="str">
        <f>IF(X2310&lt;=2,"CUMPLE","NO CUMPLE")</f>
        <v>CUMPLE</v>
      </c>
    </row>
    <row r="2311" xml:space="preserve">
      <c r="A2311">
        <v>13320554</v>
      </c>
      <c r="B2311" t="str">
        <v>REQUEST</v>
      </c>
      <c r="C2311" t="str">
        <v>CERRADO</v>
      </c>
      <c r="D2311" t="str">
        <v>CHARCUTERIA</v>
      </c>
      <c r="E2311" t="str">
        <v>BALANZA</v>
      </c>
      <c r="F2311" t="str">
        <v>MESA</v>
      </c>
      <c r="G2311" t="str">
        <v>METTLER</v>
      </c>
      <c r="H2311" t="str" xml:space="preserve">
        <v xml:space="preserve">Datos usuario_x000d_
Nombre: Ruben Dario Mojica Maldonado_x000d_
Correo: Ruben.Mojica@cencosud.com.co_x000d_
Usuario AD: RDMojica_x000d_
Pais: Colombia_x000d_
Ubicacion: J185 JUMBO YOPAL_x000d_
Zona: Colombia Oriente_x000d_
Unidad de Negocio: JUMBO_x000d_
Servicio: Sistemas_x000d_
Telefono: 3203063996_x000d_
Anexo: null_x000d_
Descripcion: Buena tarde_x000d_
_x000d_
realizar verificacion de balanza mesa ;la cual no esta pesando los productos de charcuteria ._x000d_
Indica la ubicacion de tu balanza en la tienda: charcuteria</v>
      </c>
      <c r="I2311" t="str" xml:space="preserve">
        <v xml:space="preserve">Por favor su apoyo con la calibración de la balanza de acuerdo con el mismo Manual de Configuración.          _x000d_
</v>
      </c>
      <c r="J2311" t="str">
        <v>Se realiza visita en sitio para dar solución a la balanza que no esta tomando el peso y con ayuda del manual y la soporte Giovanna se procede a realizar la calibración correspondiente según el manual suministrado realizando paso a paso cada uno de los puntos en el cual se da solución al incidente. Se por ultimo se reinicio la balanza y esta quedo operativa y funcional. En cual se realizaron pruebas de funcionalidad pesando productos y sacando ticket satisfactoriamente con el jede de sección Luis; el cual dio su aprobación de satisfacción de la labor. Balanza del área de charcutería se deja operativa y funcional.</v>
      </c>
      <c r="K2311">
        <v>45078</v>
      </c>
      <c r="L2311">
        <v>45079</v>
      </c>
      <c r="M2311" t="str">
        <f>TEXT(L2311,"DDDDDDD")</f>
        <v>viernes</v>
      </c>
      <c r="N2311" t="str">
        <v>J185 JUMBO YOPAL</v>
      </c>
      <c r="O2311" t="str">
        <v>YOPAL</v>
      </c>
      <c r="P2311" t="str">
        <f>IF(ISBLANK(O2311),"0",(VLOOKUP(O2311,REGION,2,FALSE)))</f>
        <v>ORIENTE</v>
      </c>
      <c r="Q2311" t="str">
        <v>PABLO ANDRES BALANTA GOMEZ</v>
      </c>
      <c r="R2311">
        <f>IF(ISBLANK(Q2311),"0", VLOOKUP(Q2311,PERSONAL,2,FALSE))</f>
        <v>1111739227</v>
      </c>
      <c r="S2311" t="str">
        <v>DIRECTO</v>
      </c>
      <c r="T2311">
        <v>0.3333333333333333</v>
      </c>
      <c r="U2311">
        <v>0.375</v>
      </c>
      <c r="V2311">
        <f>IF(ISBLANK(T2311 ),"0",U2311-T2311)</f>
        <v>0.041666666666666685</v>
      </c>
      <c r="W2311">
        <v>1</v>
      </c>
      <c r="X2311">
        <f>NETWORKDAYS(K2311,L2310)</f>
        <v>1</v>
      </c>
      <c r="Y2311" t="str">
        <f>IF(X2311&lt;=2,"CUMPLE","NO CUMPLE")</f>
        <v>CUMPLE</v>
      </c>
    </row>
    <row r="2312" xml:space="preserve">
      <c r="A2312">
        <v>13335961</v>
      </c>
      <c r="B2312" t="str">
        <v>REQUEST</v>
      </c>
      <c r="C2312" t="str">
        <v>CERRADO</v>
      </c>
      <c r="D2312" t="str">
        <v>TIENDA</v>
      </c>
      <c r="E2312" t="str">
        <v>VERIFICADOR</v>
      </c>
      <c r="F2312" t="str">
        <v>VERIFICADOR</v>
      </c>
      <c r="G2312" t="str">
        <v>NEWLAND</v>
      </c>
      <c r="H2312" t="str" xml:space="preserve">
        <v xml:space="preserve">Datos usuario_x000d_
Nombre: Ruben Dario Mojica Maldonado_x000d_
Correo: Ruben.Mojica@cencosud.com.co_x000d_
Usuario AD: RDMojica_x000d_
Pais: Colombia_x000d_
Ubicacion: J185 JUMBO YOPAL_x000d_
Zona: Colombia Oriente_x000d_
Unidad de Negocio: JUMBO_x000d_
Servicio: Tiendas &amp; Centros de Distribucion_x000d_
Telefono: 3132441788_x000d_
Anexo: 7185408_x000d_
Descripcion: verificador frente a cernes no funciona no pasa de pantalla e inicio_x000d_
AREA EN DONDE SE UBICA EL EQUIPO : entre pasillos 5 y 4</v>
      </c>
      <c r="I2312" t="str" xml:space="preserve">
        <v xml:space="preserve">Datos usuario_x000d_
Nombre: Ruben Dario Mojica Maldonado_x000d_
Correo: Ruben.Mojica@cencosud.com.co_x000d_
Usuario AD: RDMojica_x000d_
Pais: Colombia_x000d_
Ubicacion: J185 JUMBO YOPAL_x000d_
Zona: Colombia Oriente_x000d_
Unidad de Negocio: JUMBO_x000d_
Servicio: Tiendas &amp; Centros de Distribucion_x000d_
Telefono: 3132441788_x000d_
Anexo: 7185408_x000d_
Descripcion: verificador frente a cernes no funciona no pasa de pantalla e inicio_x000d_
AREA EN DONDE SE UBICA EL EQUIPO : entre pasillos 5 y 4</v>
      </c>
      <c r="J2312" t="str">
        <v>Se realiza visita en sitio y se procede a intervenir el verificador de codigo de barra reportado y se evidencia que el verificador se encuentra encendido y en modo error; ya que no pasa del logo; se procede a realizar un reincio del verificador y la falla sigue; se deconecta el cable de poder se drena la energia; se vuelve a poner el cable y se prende; pero la falla persiste. Por ende se procede a realizar un facatory reset desde el menu recovey y se deja que termine su proceso pero al cabo de 2 horas el verificador no pasa del logo. Se realiza comunicacion a la ingeniera Giovanna y me suministra unos aplicativos para su configuracion; evidenciando en el un .bin para recuperar el sistema; pero al momento de ejecutar la memeria  en el portal de recovery  esta no es dectada y me genera un error. por ende se da como diagnostico daño en Firmware. se escala el caso para su verificacion. adjuto registro fotografico del procedimeinto realizado.</v>
      </c>
      <c r="K2312">
        <v>45078</v>
      </c>
      <c r="L2312">
        <v>45079</v>
      </c>
      <c r="M2312" t="str">
        <f>TEXT(L2312,"DDDDDDD")</f>
        <v>viernes</v>
      </c>
      <c r="N2312" t="str">
        <v>J185 JUMBO YOPAL</v>
      </c>
      <c r="O2312" t="str">
        <v>YOPAL</v>
      </c>
      <c r="P2312" t="str">
        <f>IF(ISBLANK(O2312),"0",(VLOOKUP(O2312,REGION,2,FALSE)))</f>
        <v>ORIENTE</v>
      </c>
      <c r="Q2312" t="str">
        <v>PABLO ANDRES BALANTA GOMEZ</v>
      </c>
      <c r="R2312">
        <f>IF(ISBLANK(Q2312),"0", VLOOKUP(Q2312,PERSONAL,2,FALSE))</f>
        <v>1111739227</v>
      </c>
      <c r="S2312" t="str">
        <v>DIRECTO</v>
      </c>
      <c r="T2312">
        <v>0.375</v>
      </c>
      <c r="U2312">
        <v>0.7083333333333334</v>
      </c>
      <c r="V2312">
        <f>IF(ISBLANK(T2312 ),"0",U2312-T2312)</f>
        <v>0.33333333333333337</v>
      </c>
      <c r="W2312">
        <v>4</v>
      </c>
      <c r="X2312">
        <f>NETWORKDAYS(K2312,L2311)</f>
        <v>2</v>
      </c>
      <c r="Y2312" t="str">
        <f>IF(X2312&lt;=2,"CUMPLE","NO CUMPLE")</f>
        <v>CUMPLE</v>
      </c>
    </row>
    <row r="2313" xml:space="preserve">
      <c r="A2313">
        <v>13339624</v>
      </c>
      <c r="B2313" t="str">
        <v>REQUEST</v>
      </c>
      <c r="C2313" t="str">
        <v>CERRADO</v>
      </c>
      <c r="D2313" t="str">
        <v>PGC</v>
      </c>
      <c r="E2313" t="str">
        <v>PDA</v>
      </c>
      <c r="F2313" t="str">
        <v>PDA</v>
      </c>
      <c r="G2313" t="str">
        <v>HONEYWELL</v>
      </c>
      <c r="H2313" t="str" xml:space="preserve">
        <v xml:space="preserve">Datos usuario_x000d_
Nombre: Neider Calderon Quimbaya_x000d_
Correo: Neider.CalderonQuimbaya@cencosud.com.co_x000d_
Usuario AD: NeCalder_x000d_
Pais: Colombia_x000d_
Ubicacion: M195 METRO SANTA LUCIA_x000d_
Zona: Colombia Bogota_x000d_
Unidad de Negocio: METRO_x000d_
Servicio: null_x000d_
Telefono: 3223507034_x000d_
Anexo: null_x000d_
Descripcion: Agradezco su ayuda con configuracion de 02 PDT en el punto._x000d_
_x000d_
S/N: 21178B013D_x000d_
S/N: 21178B0076_x000d_
Seccion de la tienda en donde se ubica la PDT o usuario: PGC Y NO ALIMENTAR_x000d_
</v>
      </c>
      <c r="I2313" t="str" xml:space="preserve">
        <v xml:space="preserve">Buen día_x000d_
se solicita validacion de 2 pda que presentan falla con la red wifi; revisar configuración y ver que estén conectadas a la cwlan12 con el usuario de al tienda y contraseña seguir el paso a paso del manual_x000d_
Tienda. M195 Santa Lucia Neiva_x000d_
Equipo: PDT_x000d_
Marca: HONEYWELL_x000d_
Modelo: EDA 51-1_x000d_
Serial: 21178B013D- 21178B0076_x000d_
Mil gracias</v>
      </c>
      <c r="J2313" t="str">
        <v>Se configuran PDT según manual de servicio se realizan pruebas se verifica funcionamiento y se hace respectiva entrega a usuarios.</v>
      </c>
      <c r="K2313">
        <v>45082</v>
      </c>
      <c r="L2313">
        <v>45082</v>
      </c>
      <c r="M2313" t="str">
        <f>TEXT(L2313,"DDDDDDD")</f>
        <v>lunes</v>
      </c>
      <c r="N2313" t="str">
        <v xml:space="preserve">	M195 METRO SANTA LUCIA</v>
      </c>
      <c r="O2313" t="str">
        <v>NEIVA</v>
      </c>
      <c r="P2313" t="str">
        <f>IF(ISBLANK(O2313),"0",(VLOOKUP(O2313,REGION,2,FALSE)))</f>
        <v>OCCIDENTE</v>
      </c>
      <c r="Q2313" t="str">
        <v>CARLOS HERNAN BARRETO LOPEZ</v>
      </c>
      <c r="R2313">
        <f>IF(ISBLANK(Q2313),"0", VLOOKUP(Q2313,PERSONAL,2,FALSE))</f>
        <v>1010165612</v>
      </c>
      <c r="S2313" t="str">
        <v>DIRECTO</v>
      </c>
      <c r="T2313">
        <v>0.5833333333333334</v>
      </c>
      <c r="U2313">
        <v>0.7708333333333334</v>
      </c>
      <c r="V2313">
        <f>IF(ISBLANK(T2313 ),"0",U2313-T2313)</f>
        <v>0.1875</v>
      </c>
      <c r="W2313">
        <v>3</v>
      </c>
      <c r="X2313">
        <f>NETWORKDAYS(K2313,L2312)</f>
        <v>-2</v>
      </c>
      <c r="Y2313" t="str">
        <f>IF(X2313&lt;=2,"CUMPLE","NO CUMPLE")</f>
        <v>CUMPLE</v>
      </c>
    </row>
    <row r="2314" xml:space="preserve">
      <c r="A2314">
        <v>13310479</v>
      </c>
      <c r="B2314" t="str">
        <v>REQUEST</v>
      </c>
      <c r="C2314" t="str">
        <v>CERRADO</v>
      </c>
      <c r="D2314" t="str">
        <v>LINEAL DE CAJAS</v>
      </c>
      <c r="E2314" t="str">
        <v>POS</v>
      </c>
      <c r="F2314" t="str">
        <v>POS</v>
      </c>
      <c r="G2314" t="str">
        <v>WINCOR</v>
      </c>
      <c r="H2314"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METRO_x000d_
Servicio: Sistemas_x000d_
Telefono: 3188729956_x000d_
Anexo: 3188729956_x000d_
Descripcion: Buenos dias me podrian colaborar ya que la pos 6; se encuentra con el teclado dañado y no se esta utilizando; se necesita de caracter urgente ya que en la tienda solo se cuenta con 5 cajas en el lineal y hemos tenido inconvenientes con los clientes al no tener la caja disponible quedo atenta gracias</v>
      </c>
      <c r="I2314"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METRO_x000d_
Servicio: Sistemas_x000d_
Telefono: 3188729956_x000d_
Anexo: 3188729956_x000d_
Descripcion: Buenos dias me podrian colaborar ya que la pos 6; se encuentra con el teclado dañado y no se esta utilizando; se necesita de caracter urgente ya que en la tienda solo se cuenta con 5 cajas en el lineal y hemos tenido inconvenientes con los clientes al no tener la caja disponible quedo atenta gracias</v>
      </c>
      <c r="J2314" t="str">
        <v>Se realiza cambio de teclado POS se verifica funcionamiento y se realiza entrega a usuario</v>
      </c>
      <c r="K2314">
        <v>45082</v>
      </c>
      <c r="L2314">
        <v>45082</v>
      </c>
      <c r="M2314" t="str">
        <f>TEXT(L2314,"DDDDDDD")</f>
        <v>lunes</v>
      </c>
      <c r="N2314" t="str">
        <v>M195 METRO SANTA LUCIA</v>
      </c>
      <c r="O2314" t="str">
        <v>NEIVA</v>
      </c>
      <c r="P2314" t="str">
        <f>IF(ISBLANK(O2314),"0",(VLOOKUP(O2314,REGION,2,FALSE)))</f>
        <v>OCCIDENTE</v>
      </c>
      <c r="Q2314" t="str">
        <v>CARLOS HERNAN BARRETO LOPEZ</v>
      </c>
      <c r="R2314">
        <f>IF(ISBLANK(Q2314),"0", VLOOKUP(Q2314,PERSONAL,2,FALSE))</f>
        <v>1010165612</v>
      </c>
      <c r="S2314" t="str">
        <v>DIRECTO</v>
      </c>
      <c r="T2314">
        <v>0.4375</v>
      </c>
      <c r="U2314">
        <v>0.5</v>
      </c>
      <c r="V2314">
        <f>IF(ISBLANK(T2314 ),"0",U2314-T2314)</f>
        <v>0.0625</v>
      </c>
      <c r="W2314">
        <v>1</v>
      </c>
      <c r="X2314">
        <f>NETWORKDAYS(K2314,L2313)</f>
        <v>1</v>
      </c>
      <c r="Y2314" t="str">
        <f>IF(X2314&lt;=2,"CUMPLE","NO CUMPLE")</f>
        <v>CUMPLE</v>
      </c>
    </row>
    <row r="2315" xml:space="preserve">
      <c r="A2315">
        <v>13339617</v>
      </c>
      <c r="B2315" t="str">
        <v>REQUEST</v>
      </c>
      <c r="C2315" t="str">
        <v>CERRADO</v>
      </c>
      <c r="D2315" t="str">
        <v>PISO DE VENTA</v>
      </c>
      <c r="E2315" t="str">
        <v>IMPRESORA</v>
      </c>
      <c r="F2315" t="str">
        <v>IMPRESORA</v>
      </c>
      <c r="G2315" t="str">
        <v>ZEBRA</v>
      </c>
      <c r="H2315" t="str" xml:space="preserve">
        <v xml:space="preserve">Datos usuario_x000d_
Nombre: Neider Calderon Quimbaya_x000d_
Correo: Neider.CalderonQuimbaya@cencosud.com.co_x000d_
Usuario AD: NeCalder_x000d_
Pais: Colombia_x000d_
Ubicacion: M195 METRO SANTA LUCIA_x000d_
Zona: Colombia Bogota_x000d_
Unidad de Negocio: METRO_x000d_
Servicio: null_x000d_
Telefono: 3223507034_x000d_
Anexo: null_x000d_
Descripcion: Buen dia._x000d_
_x000d_
Agradezco su ayuda con la verificacion de la zebra portable del local no genera impresion._x000d_
_x000d_
S/N: XXRBJ184204207</v>
      </c>
      <c r="I2315" t="str" xml:space="preserve">
        <v xml:space="preserve">Buen día_x000d_
se solicita validacion de Impresora flejera portable usuario indica que presenta fallas de impresión por favor hacer limpieza de cabezales retirar partículas de papel validar que el rollo de etiquetas este bien puesto también validar la configuración de la red wifi_x000d_
Tienda. M195 Santa Lucia Neiva_x000d_
Equipo: Flejera portable_x000d_
Marca: Zebra_x000d_
Modelo: ZQ520_x000d_
Serial: XXRBJ184204207_x000d_
Mil gracias</v>
      </c>
      <c r="J2315" t="str">
        <v xml:space="preserve">Se realiza ajuste en batería de equipo Zebra; se valida funcionamiento y se realiza entrega a usuario.	</v>
      </c>
      <c r="K2315">
        <v>45082</v>
      </c>
      <c r="L2315">
        <v>45082</v>
      </c>
      <c r="M2315" t="str">
        <f>TEXT(L2315,"DDDDDDD")</f>
        <v>lunes</v>
      </c>
      <c r="N2315" t="str">
        <v>M195 METRO SANTA LUCIA</v>
      </c>
      <c r="O2315" t="str">
        <v>NEIVA</v>
      </c>
      <c r="P2315" t="str">
        <f>IF(ISBLANK(O2315),"0",(VLOOKUP(O2315,REGION,2,FALSE)))</f>
        <v>OCCIDENTE</v>
      </c>
      <c r="Q2315" t="str">
        <v>CARLOS HERNAN BARRETO LOPEZ</v>
      </c>
      <c r="R2315">
        <f>IF(ISBLANK(Q2315),"0", VLOOKUP(Q2315,PERSONAL,2,FALSE))</f>
        <v>1010165612</v>
      </c>
      <c r="S2315" t="str">
        <v>DIRECTO</v>
      </c>
      <c r="T2315">
        <v>0.5416666666666666</v>
      </c>
      <c r="U2315">
        <v>0.5833333333333334</v>
      </c>
      <c r="V2315">
        <f>IF(ISBLANK(T2315 ),"0",U2315-T2315)</f>
        <v>0.04166666666666674</v>
      </c>
      <c r="W2315">
        <v>1</v>
      </c>
      <c r="X2315">
        <f>NETWORKDAYS(K2315,L2314)</f>
        <v>1</v>
      </c>
      <c r="Y2315" t="str">
        <f>IF(X2315&lt;=2,"CUMPLE","NO CUMPLE")</f>
        <v>CUMPLE</v>
      </c>
    </row>
    <row r="2316" xml:space="preserve">
      <c r="A2316">
        <v>13345896</v>
      </c>
      <c r="B2316" t="str">
        <v>REQUEST</v>
      </c>
      <c r="C2316" t="str">
        <v>CERRADO</v>
      </c>
      <c r="D2316" t="str">
        <v>PLATOS PREPARADOS</v>
      </c>
      <c r="E2316" t="str">
        <v>POS</v>
      </c>
      <c r="F2316" t="str">
        <v>POS</v>
      </c>
      <c r="G2316" t="str">
        <v>UNISYS</v>
      </c>
      <c r="H2316" t="str" xml:space="preserve">
        <v xml:space="preserve">CORNGJU027MS077 IP 10.131.18.77_x000d_
_x000d_
Se observa desconexión fisica en el equipo switch donde se encuentra conectado:_x000d_
_x000d_
IP: 10.131.17.4_x000d_
GE0/0/21 down down MICROSENS PLATOS_x000d_
_x000d_
Estimados; por favor su apoyo con la revisión de este equipo.</v>
      </c>
      <c r="I2316" t="str" xml:space="preserve">
        <v xml:space="preserve">CORNGJU027MS077 IP 10.131.18.77_x000d_
_x000d_
Se observa desconexión fisica en el equipo switch donde se encuentra conectado:_x000d_
_x000d_
IP: 10.131.17.4_x000d_
GE0/0/21 down down MICROSENS PLATOS_x000d_
_x000d_
Estimados; por favor su apoyo con la revisión de este equipo.</v>
      </c>
      <c r="J2316" t="str">
        <v xml:space="preserve">Se realiza ajuste y se organiza Cableado de Red; se deja equipo Operativo.	</v>
      </c>
      <c r="K2316">
        <v>45082</v>
      </c>
      <c r="L2316">
        <v>45083</v>
      </c>
      <c r="M2316" t="str">
        <f>TEXT(L2316,"DDDDDDD")</f>
        <v>martes</v>
      </c>
      <c r="N2316" t="str">
        <v>J027 JUMBO RIONEGRO</v>
      </c>
      <c r="O2316" t="str">
        <v>RIONEGRO</v>
      </c>
      <c r="P2316" t="str">
        <f>IF(ISBLANK(O2316),"0",(VLOOKUP(O2316,REGION,2,FALSE)))</f>
        <v>CENTRO</v>
      </c>
      <c r="Q2316" t="str">
        <v>LUIS ALFONSO TRIANA PETIT</v>
      </c>
      <c r="R2316">
        <f>IF(ISBLANK(Q2316),"0", VLOOKUP(Q2316,PERSONAL,2,FALSE))</f>
        <v>77186503</v>
      </c>
      <c r="S2316" t="str">
        <v>DIRECTO</v>
      </c>
      <c r="T2316">
        <v>0.3333333333333333</v>
      </c>
      <c r="U2316">
        <v>0.3854166666666667</v>
      </c>
      <c r="V2316">
        <f>IF(ISBLANK(T2316 ),"0",U2316-T2316)</f>
        <v>0.05208333333333337</v>
      </c>
      <c r="W2316">
        <v>1</v>
      </c>
      <c r="X2316">
        <f>NETWORKDAYS(K2316,L2315)</f>
        <v>1</v>
      </c>
      <c r="Y2316" t="str">
        <f>IF(X2316&lt;=2,"CUMPLE","NO CUMPLE")</f>
        <v>CUMPLE</v>
      </c>
    </row>
    <row r="2317" xml:space="preserve">
      <c r="A2317">
        <v>13334126</v>
      </c>
      <c r="B2317" t="str">
        <v>REQUEST</v>
      </c>
      <c r="C2317" t="str">
        <v>CERRADO</v>
      </c>
      <c r="D2317" t="str">
        <v>ATENCION CLIENTE</v>
      </c>
      <c r="E2317" t="str">
        <v>BALANZA</v>
      </c>
      <c r="F2317" t="str">
        <v>MESA</v>
      </c>
      <c r="G2317" t="str">
        <v>DATALOGIC</v>
      </c>
      <c r="H2317" t="str" xml:space="preserve">
        <v xml:space="preserve">Datos usuario_x000d_
Nombre: Morleidys Yiset Mauri Ospino_x000d_
Correo: MorleidysYiset.Mauri@cencosud.com.co_x000d_
Usuario AD: MYMOspin_x000d_
Pais: Colombia_x000d_
Ubicacion: J015 JUMBO HAYUELOS_x000d_
Zona: Colombia Bogota_x000d_
Unidad de Negocio: JUMBO_x000d_
Servicio: Tiendas &amp; Centros de Distribucion_x000d_
Telefono: 3013160188_x000d_
Anexo: 4222200_x000d_
Descripcion: buen dia me ayudan con la calibracion de la balanza caja 11 ;ya que no esta pesando bien</v>
      </c>
      <c r="I2317" t="str" xml:space="preserve">
        <v xml:space="preserve">Buenos Dias_x000d_
Escaner Balanza presenta descalibraciÓn de 20 gr; se solicita calibraciÓn del escaner Balanza;_x000d_
por favor traer Kit de pesas_x000d_
Tienda: Jumbo Hayuelos_x000d_
Equipo: SCANNER POS_x000d_
Marca: DATALOGIC_x000d_
Modelo: 9800_x000d_
Serial: F17H07015_x000d_
NII: B86763_x000d_
Precinto: Alambre</v>
      </c>
      <c r="J2317" t="str" xml:space="preserve">
        <v xml:space="preserve">Se llega a la tienda para la validación del escáner balanza ya que no genera bien los pesos de los productos y refleja mucha diferencia en el pesaje de los_x000d_
mismos. Se procede a tomar evidencia fotográfica; se inician labores de mantenimiento y calibración de la balanza; se quita la tapa frontal y se hace el reinicio_x000d_
de la máquina; se espera a que termine el reinicio y suba la configuración por default. Al quedar ok se hacen las pruebas con una pesa de 10Kg en las partes_x000d_
cardinales de la balanza; pero éstas reflejan diferencias en todos los lados ya que no da el mismo valor de peso. Se procede a quitar la tapa y se quitan los_x000d_
tornillos de la parte de abajo para limpiar; se vuelve a colocar la tapa y se procede a limpiar las partes de la balanza donde se nota mugre o residuos de basura;_x000d_
para que quede totalmente alineado y no tenga desnivel en alguno de los lados. Se coloca nuevamente la balanza y se hacen pruebas de las cuales todos los_x000d_
valores quedan totalmente calibrados y con los mismos valores en las partes cardinales de la balanza; se procede a colocar el precinto. La usuaria hace pruebas_x000d_
en varios productos durante aproximadamente 20 minutos y queda funcionando correctamente de acuerdo a las necesidades</v>
      </c>
      <c r="K2317">
        <v>45082</v>
      </c>
      <c r="L2317">
        <v>45083</v>
      </c>
      <c r="M2317" t="str">
        <f>TEXT(L2317,"DDDDDDD")</f>
        <v>martes</v>
      </c>
      <c r="N2317" t="str">
        <v>J015 JUMBO HAYUELOS</v>
      </c>
      <c r="O2317" t="str">
        <v>BOGOTA</v>
      </c>
      <c r="P2317" t="str">
        <f>IF(ISBLANK(O2317),"0",(VLOOKUP(O2317,REGION,2,FALSE)))</f>
        <v>BOGOTA</v>
      </c>
      <c r="Q2317" t="str">
        <v>LUIS ALFREDO ALVIS</v>
      </c>
      <c r="R2317" t="e">
        <f>IF(ISBLANK(Q2317),"0", VLOOKUP(Q2317,PERSONAL,2,FALSE))</f>
        <v>#N/A</v>
      </c>
      <c r="S2317" t="str">
        <v>DIRECTO</v>
      </c>
      <c r="T2317">
        <v>0.4166666666666667</v>
      </c>
      <c r="U2317">
        <v>0.5416666666666666</v>
      </c>
      <c r="V2317">
        <f>IF(ISBLANK(T2317 ),"0",U2317-T2317)</f>
        <v>0.12499999999999994</v>
      </c>
      <c r="W2317">
        <v>2</v>
      </c>
      <c r="X2317">
        <f>NETWORKDAYS(K2317,L2316)</f>
        <v>2</v>
      </c>
      <c r="Y2317" t="str">
        <f>IF(X2317&lt;=2,"CUMPLE","NO CUMPLE")</f>
        <v>CUMPLE</v>
      </c>
    </row>
    <row r="2318" xml:space="preserve">
      <c r="A2318">
        <v>13334050</v>
      </c>
      <c r="B2318" t="str">
        <v>REQUEST</v>
      </c>
      <c r="C2318" t="str">
        <v>CERRADO</v>
      </c>
      <c r="D2318" t="str">
        <v>LINEAL DE CAJAS</v>
      </c>
      <c r="E2318" t="str">
        <v>POS</v>
      </c>
      <c r="F2318" t="str">
        <v>POS</v>
      </c>
      <c r="G2318" t="str">
        <v>WINCOR</v>
      </c>
      <c r="H2318" t="str" xml:space="preserve">
        <v xml:space="preserve">Datos usuario_x000d_
Nombre: Yudis Gallego Florez_x000d_
Correo: Yudis.Gallego@cencosud.com.co_x000d_
Usuario AD: YGallegF_x000d_
Pais: Colombia_x000d_
Ubicacion: M085 METRO MONTERIA_x000d_
Zona: Colombia Costa_x000d_
Unidad de Negocio: METRO_x000d_
Servicio: Tiendas &amp; Centros de Distribucion_x000d_
Telefono: 3105365977_x000d_
Anexo: 7830101_x000d_
Descripcion: Buenas tardes. agradezco su colaboracion con el retiro en la tienda monteria de la pos # 18. caja de electro ubicada en atencion al cliente. mil gracias por su ayuda</v>
      </c>
      <c r="I2318" t="str" xml:space="preserve">
        <v xml:space="preserve">Datos usuario_x000d_
Nombre: Yudis Gallego Florez_x000d_
Correo: Yudis.Gallego@cencosud.com.co_x000d_
Usuario AD: YGallegF_x000d_
Pais: Colombia_x000d_
Ubicacion: M085 METRO MONTERIA_x000d_
Zona: Colombia Costa_x000d_
Unidad de Negocio: METRO_x000d_
Servicio: Tiendas &amp; Centros de Distribucion_x000d_
Telefono: 3105365977_x000d_
Anexo: 7830101_x000d_
Descripcion: Buenas tardes. agradezco su colaboracion con el retiro en la tienda monteria de la pos # 18. caja de electro ubicada en atencion al cliente. mil gracias por su ayuda</v>
      </c>
      <c r="J2318" t="str">
        <v>Usuario reporta con el retiro en la tienda monteria de la pos # 18. caja de electro ubicada en atencion al cliente. se realiza desmontaje de la pos #18 rotulando periferifericos de cada uno de ellos se guardan en el cuarto de sistemas dejando empacada para envio.</v>
      </c>
      <c r="K2318">
        <v>45082</v>
      </c>
      <c r="L2318">
        <v>45083</v>
      </c>
      <c r="M2318" t="str">
        <f>TEXT(L2318,"DDDDDDD")</f>
        <v>martes</v>
      </c>
      <c r="N2318" t="str">
        <v>M085 METRO MONTERIA</v>
      </c>
      <c r="O2318" t="str">
        <v>MONTERIA</v>
      </c>
      <c r="P2318" t="str">
        <f>IF(ISBLANK(O2318),"0",(VLOOKUP(O2318,REGION,2,FALSE)))</f>
        <v>COSTA</v>
      </c>
      <c r="Q2318" t="str">
        <v>SHARON YANETH KERGUELEN WILCHES</v>
      </c>
      <c r="R2318">
        <f>IF(ISBLANK(Q2318),"0", VLOOKUP(Q2318,PERSONAL,2,FALSE))</f>
        <v>1067917448</v>
      </c>
      <c r="S2318" t="str">
        <v>DIRECTO</v>
      </c>
      <c r="T2318">
        <v>0.3333333333333333</v>
      </c>
      <c r="U2318">
        <v>0.5</v>
      </c>
      <c r="V2318">
        <f>IF(ISBLANK(T2318 ),"0",U2318-T2318)</f>
        <v>0.16666666666666669</v>
      </c>
      <c r="W2318">
        <v>2</v>
      </c>
      <c r="X2318">
        <f>NETWORKDAYS(K2318,L2317)</f>
        <v>2</v>
      </c>
      <c r="Y2318" t="str">
        <f>IF(X2318&lt;=2,"CUMPLE","NO CUMPLE")</f>
        <v>CUMPLE</v>
      </c>
    </row>
    <row r="2319" xml:space="preserve">
      <c r="A2319">
        <v>13334055</v>
      </c>
      <c r="B2319" t="str">
        <v>REQUEST</v>
      </c>
      <c r="C2319" t="str">
        <v>CERRADO</v>
      </c>
      <c r="D2319" t="str">
        <v>LINEAL DE CAJAS</v>
      </c>
      <c r="E2319" t="str">
        <v>POS</v>
      </c>
      <c r="F2319" t="str">
        <v>POS</v>
      </c>
      <c r="G2319" t="str">
        <v>WINCOR</v>
      </c>
      <c r="H2319" t="str" xml:space="preserve">
        <v xml:space="preserve">Datos usuario_x000d_
Nombre: Yudis Gallego Florez_x000d_
Correo: Yudis.Gallego@cencosud.com.co_x000d_
Usuario AD: YGallegF_x000d_
Pais: Colombia_x000d_
Ubicacion: M085 METRO MONTERIA_x000d_
Zona: Colombia Costa_x000d_
Unidad de Negocio: METRO_x000d_
Servicio: Tiendas &amp; Centros de Distribucion_x000d_
Telefono: 3105365977_x000d_
Anexo: 7830101_x000d_
Descripcion: Buenas tardes. agradezco su colaboracion con el retiro en la tienda monteria de la pos # 21. caja de electro ubicada en atencion al cliente. mil gracias por su ayuda</v>
      </c>
      <c r="I2319" t="str" xml:space="preserve">
        <v xml:space="preserve">Datos usuario_x000d_
Nombre: Yudis Gallego Florez_x000d_
Correo: Yudis.Gallego@cencosud.com.co_x000d_
Usuario AD: YGallegF_x000d_
Pais: Colombia_x000d_
Ubicacion: M085 METRO MONTERIA_x000d_
Zona: Colombia Costa_x000d_
Unidad de Negocio: METRO_x000d_
Servicio: Tiendas &amp; Centros de Distribucion_x000d_
Telefono: 3105365977_x000d_
Anexo: 7830101_x000d_
Descripcion: Buenas tardes. agradezco su colaboracion con el retiro en la tienda monteria de la pos # 21. caja de electro ubicada en atencion al cliente. mil gracias por su ayuda</v>
      </c>
      <c r="J2319" t="str">
        <v>se realiza desmontaje de la pos #21 rotulando los periferifericos de cada uno de ellos se guardan en el cuarto de sistemas y se empaca para envio de esta pos.</v>
      </c>
      <c r="K2319">
        <v>45082</v>
      </c>
      <c r="L2319">
        <v>45083</v>
      </c>
      <c r="M2319" t="str">
        <f>TEXT(L2319,"DDDDDDD")</f>
        <v>martes</v>
      </c>
      <c r="N2319" t="str">
        <v>M085 METRO MONTERIA</v>
      </c>
      <c r="O2319" t="str">
        <v>MONTERIA</v>
      </c>
      <c r="P2319" t="str">
        <f>IF(ISBLANK(O2319),"0",(VLOOKUP(O2319,REGION,2,FALSE)))</f>
        <v>COSTA</v>
      </c>
      <c r="Q2319" t="str">
        <v>SHARON YANETH KERGUELEN WILCHES</v>
      </c>
      <c r="R2319">
        <f>IF(ISBLANK(Q2319),"0", VLOOKUP(Q2319,PERSONAL,2,FALSE))</f>
        <v>1067917448</v>
      </c>
      <c r="S2319" t="str">
        <v>DIRECTO</v>
      </c>
      <c r="T2319">
        <v>0.5416666666666666</v>
      </c>
      <c r="U2319">
        <v>0.6458333333333334</v>
      </c>
      <c r="V2319">
        <f>IF(ISBLANK(T2319 ),"0",U2319-T2319)</f>
        <v>0.10416666666666674</v>
      </c>
      <c r="W2319">
        <v>3</v>
      </c>
      <c r="X2319">
        <f>NETWORKDAYS(K2319,L2318)</f>
        <v>2</v>
      </c>
      <c r="Y2319" t="str">
        <f>IF(X2319&lt;=2,"CUMPLE","NO CUMPLE")</f>
        <v>CUMPLE</v>
      </c>
    </row>
    <row r="2320" xml:space="preserve">
      <c r="A2320">
        <v>13345715</v>
      </c>
      <c r="B2320" t="str">
        <v>REQUEST</v>
      </c>
      <c r="C2320" t="str">
        <v>CERRADO</v>
      </c>
      <c r="D2320" t="str">
        <v>PANADERIA</v>
      </c>
      <c r="E2320" t="str">
        <v>BALANZA</v>
      </c>
      <c r="F2320" t="str">
        <v>MESA</v>
      </c>
      <c r="G2320" t="str">
        <v>METTLER</v>
      </c>
      <c r="H2320"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el cabezote de la bascula se encuentra dañado; no sale la etiqueta y tiene un ruido bastante alto; por el momento NO se utiliza._x000d_
Area en donde se encuentra la Balanza: panaderia</v>
      </c>
      <c r="I2320" t="str" xml:space="preserve">
        <v xml:space="preserve">Balanza no imprime etiquetas; adicional no enrolla papel residuo..._x000d_
Se solicita atención en sitio._x000d_
Datos del equipo:_x000d_
BALANZA|MESA METTLER TOLEDO BPLUS | Nº SERIE: C209619350_x000d_
Nº inventario: DI-039035_x000d_
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v>
      </c>
      <c r="J2320" t="str" xml:space="preserve">
        <v xml:space="preserve">Se revisa balanza de mesa de área de panadería; por tener falla en la impresión de las etiquetas; de las cuales se encuentran las siguientes novedades:_x000d_
1. se visualiza en el cabezal un pedazo de papel atascado; el cual fue retirado en su totalidad_x000d_
2. se encontró que el rollo que tenía la balanza no era de etiqueta larga sino corta; por tal razón la etiqueta salía con la mitad del código de barras impreso. se_x000d_
hizo reemplazo de rollo de etiqueta larga._x000d_
3. se realiza calibración de papel; pruebas de impresión con colaborador presente y las pruebas fueron satisfactorias; la balanza queda funcionando;_x000d_
imprimiendo correctamente y totalmente operativa.</v>
      </c>
      <c r="K2320">
        <v>45082</v>
      </c>
      <c r="L2320">
        <v>45083</v>
      </c>
      <c r="M2320" t="str">
        <f>TEXT(L2320,"DDDDDDD")</f>
        <v>martes</v>
      </c>
      <c r="N2320" t="str">
        <v>J126 JUMBO SAN SILVESTRE</v>
      </c>
      <c r="O2320" t="str">
        <v>BARRANCABERMEJA</v>
      </c>
      <c r="P2320" t="str">
        <f>IF(ISBLANK(O2320),"0",(VLOOKUP(O2320,REGION,2,FALSE)))</f>
        <v>ORIENTE</v>
      </c>
      <c r="Q2320" t="str">
        <v>LUIS CARLOS ROJAS ACOSTA</v>
      </c>
      <c r="R2320">
        <f>IF(ISBLANK(Q2320),"0", VLOOKUP(Q2320,PERSONAL,2,FALSE))</f>
        <v>1096188137</v>
      </c>
      <c r="S2320" t="str">
        <v>DIRECTO</v>
      </c>
      <c r="T2320">
        <v>0.3333333333333333</v>
      </c>
      <c r="U2320">
        <v>0.4166666666666667</v>
      </c>
      <c r="V2320">
        <f>IF(ISBLANK(T2320 ),"0",U2320-T2320)</f>
        <v>0.08333333333333337</v>
      </c>
      <c r="W2320">
        <v>1</v>
      </c>
      <c r="X2320">
        <f>NETWORKDAYS(K2320,L2319)</f>
        <v>2</v>
      </c>
      <c r="Y2320" t="str">
        <f>IF(X2320&lt;=2,"CUMPLE","NO CUMPLE")</f>
        <v>CUMPLE</v>
      </c>
    </row>
    <row r="2321" xml:space="preserve">
      <c r="A2321">
        <v>13350550</v>
      </c>
      <c r="B2321" t="str">
        <v>REQUEST</v>
      </c>
      <c r="C2321" t="str">
        <v>CERRADO</v>
      </c>
      <c r="D2321" t="str">
        <v>LINEAL DE CAJAS</v>
      </c>
      <c r="E2321" t="str">
        <v>POS</v>
      </c>
      <c r="F2321" t="str">
        <v>POS</v>
      </c>
      <c r="G2321" t="str">
        <v>WINCOR</v>
      </c>
      <c r="H2321" t="str" xml:space="preserve">
        <v xml:space="preserve">Datos usuario_x000d_
Nombre: Luz Adriana Acevedo Loaiza_x000d_
Correo: luzadriana.acevedoloaiza@cencosud.com.co_x000d_
Usuario AD: LAAceveL_x000d_
Pais: Colombia_x000d_
Ubicacion: J126 JUMBO SAN SILVESTRE_x000d_
Zona: Colombia Oriente_x000d_
Unidad de Negocio: JUMBO_x000d_
Servicio: Tiendas &amp; Centros de Distribucion_x000d_
Telefono: 3207999572_x000d_
Anexo: 2134349309_x000d_
Descripcion: REPORTO FALLA DE VISOR CLIENTE DE LA POS #5; NO DA VIDEO; YA SE PROBO CON OTRA POS CON EL PERSONAL TECNICO Y SE VERIFICA QUE NO ES EL CABLEADO; SE SOLICITA UN NUEVO VISOR PARA REEMPLAZAR</v>
      </c>
      <c r="I2321" t="str" xml:space="preserve">
        <v xml:space="preserve">Se solicitará atención en sitio._x000d_
Datos del equipo:_x000d_
POS WINCOR BEETLE-M | Nº SERIE: 6498824543_x000d_
Nº inventario: DI-014361_x000d_
Visor cliente presenta novedad; no enciende._x000d_
Nombre: Luz Adriana Acevedo Loaiza_x000d_
Correo: luzadriana.acevedoloaiza@cencosud.com.co_x000d_
Usuario AD: LAAceveL_x000d_
Pais: Colombia_x000d_
Ubicacion: J126 JUMBO SAN SILVESTRE_x000d_
Zona: Colombia Oriente_x000d_
Unidad de Negocio: JUMBO_x000d_
Servicio: Tiendas &amp; Centros de Distribucion_x000d_
Telefono: 3207999572</v>
      </c>
      <c r="J2321" t="str">
        <v>Se hace revisión de visor cliente en pos#5 de lineal de cajas; no enciende; se prueba en otra POS y tampoco enciende; se prueba con otro visor en la POS y funciona; por ende; se descarta que el problema sea el cableado; se solicita cambio de visor cliente por daño.Marca: BEETLES/N: 6498824543AD: 073897</v>
      </c>
      <c r="K2321">
        <v>45083</v>
      </c>
      <c r="L2321">
        <v>45083</v>
      </c>
      <c r="M2321" t="str">
        <f>TEXT(L2321,"DDDDDDD")</f>
        <v>martes</v>
      </c>
      <c r="N2321" t="str">
        <v>J126 JUMBO SAN SILVESTRE</v>
      </c>
      <c r="O2321" t="str">
        <v>BARRANCABERMEJA</v>
      </c>
      <c r="P2321" t="str">
        <f>IF(ISBLANK(O2321),"0",(VLOOKUP(O2321,REGION,2,FALSE)))</f>
        <v>ORIENTE</v>
      </c>
      <c r="Q2321" t="str">
        <v>LUIS CARLOS ROJAS ACOSTA</v>
      </c>
      <c r="R2321">
        <f>IF(ISBLANK(Q2321),"0", VLOOKUP(Q2321,PERSONAL,2,FALSE))</f>
        <v>1096188137</v>
      </c>
      <c r="S2321" t="str">
        <v>DIRECTO</v>
      </c>
      <c r="T2321">
        <v>0.4166666666666667</v>
      </c>
      <c r="U2321">
        <v>0.4583333333333333</v>
      </c>
      <c r="V2321">
        <f>IF(ISBLANK(T2321 ),"0",U2321-T2321)</f>
        <v>0.04166666666666663</v>
      </c>
      <c r="W2321">
        <v>1</v>
      </c>
      <c r="X2321">
        <f>NETWORKDAYS(K2321,L2320)</f>
        <v>1</v>
      </c>
      <c r="Y2321" t="str">
        <f>IF(X2321&lt;=2,"CUMPLE","NO CUMPLE")</f>
        <v>CUMPLE</v>
      </c>
    </row>
    <row r="2322" xml:space="preserve">
      <c r="A2322">
        <v>13122742</v>
      </c>
      <c r="B2322" t="str">
        <v>REQUEST</v>
      </c>
      <c r="C2322" t="str">
        <v>CERRADO</v>
      </c>
      <c r="D2322" t="str">
        <v>PANADERIA</v>
      </c>
      <c r="E2322" t="str">
        <v>BALANZA</v>
      </c>
      <c r="F2322" t="str">
        <v>MESA</v>
      </c>
      <c r="G2322" t="str">
        <v>METTLER</v>
      </c>
      <c r="H2322" t="str" xml:space="preserve">
        <v xml:space="preserve">Datos usuario_x000d_
Nombre: Diego Rossemberts Hurtado Trujillo_x000d_
Correo: Diego.Hurtado@cencosud.com.co_x000d_
Usuario AD: DRHurtad_x000d_
Pais: Colombia_x000d_
Ubicacion: M038 METRO NEIVA CENTRO DE CONVENCIONES_x000d_
Zona: Colombia Occidente_x000d_
Unidad de Negocio: METRO_x000d_
Servicio: Tiendas &amp; Centros de Distribucion_x000d_
Telefono: 3229141443_x000d_
Anexo: null_x000d_
Descripcion: balanza de mesa imprime las etiquetas a la mitad._x000d_
_x000d_
Serial: B924787169_x000d_
Inventario No.: 028548_x000d_
IP: 10.132.22.50_x000d_
Indica la ubicacion de tu balanza en la tienda: Panaderia</v>
      </c>
      <c r="I2322" t="str" xml:space="preserve">
        <v xml:space="preserve">	_x000d_
Buen día;_x000d_
Solicito de su ayuda para instalar la parte ( Brake Wheel FreshBase bPlusC2 U2 T2 ) para balanza de mesa bplus ; ubicada en panadería; instalar y realizar pruebas de funcionamiento_x000d_
Equipo: balanza mesa_x000d_
Marca: Mettler Toledo_x000d_
Serial: B924787169_x000d_
Inventario No.: 028548_x000d_
IP: 10.132.22.50_x000d_
Nombre parte: Brake Wheel FreshBase bPlusC2 U2 T2_x000d_
Numero Frut: 30341065_x000d_
SGP: 17518_x000d_
Ubicación :Panadería</v>
      </c>
      <c r="J2322" t="str">
        <v>IMPRESIÓN MAL CONFIGURADA SE REALIZA CAMBIO DE RODILLO DE CINTA DE ALIMENTACIÓN Y SE AJUSTA ; SE ENTREGA A PERSONAL FUNCIONAL</v>
      </c>
      <c r="K2322">
        <v>45083</v>
      </c>
      <c r="L2322">
        <v>45084</v>
      </c>
      <c r="M2322" t="str">
        <f>TEXT(L2322,"DDDDDDD")</f>
        <v>miércoles</v>
      </c>
      <c r="N2322" t="str">
        <v>M038 NEIVA CENTRO DE CONVENCIONES</v>
      </c>
      <c r="O2322" t="str">
        <v>NEIVA</v>
      </c>
      <c r="P2322" t="str">
        <f>IF(ISBLANK(O2322),"0",(VLOOKUP(O2322,REGION,2,FALSE)))</f>
        <v>OCCIDENTE</v>
      </c>
      <c r="Q2322" t="str">
        <v>CARLOS HERNAN BARRETO LOPEZ</v>
      </c>
      <c r="R2322">
        <f>IF(ISBLANK(Q2322),"0", VLOOKUP(Q2322,PERSONAL,2,FALSE))</f>
        <v>1010165612</v>
      </c>
      <c r="S2322" t="str">
        <v>DIRECTO</v>
      </c>
      <c r="T2322">
        <v>0.4166666666666667</v>
      </c>
      <c r="U2322">
        <v>0.5</v>
      </c>
      <c r="V2322">
        <f>IF(ISBLANK(T2322 ),"0",U2322-T2322)</f>
        <v>0.08333333333333331</v>
      </c>
      <c r="W2322">
        <v>1</v>
      </c>
      <c r="X2322">
        <f>NETWORKDAYS(K2322,L2321)</f>
        <v>1</v>
      </c>
      <c r="Y2322" t="str">
        <f>IF(X2322&lt;=2,"CUMPLE","NO CUMPLE")</f>
        <v>CUMPLE</v>
      </c>
    </row>
    <row r="2323" xml:space="preserve">
      <c r="A2323">
        <v>13250746</v>
      </c>
      <c r="B2323" t="str">
        <v>REQUEST</v>
      </c>
      <c r="C2323" t="str">
        <v>CERRADO</v>
      </c>
      <c r="D2323" t="str">
        <v>PLATOS PREPARADOS</v>
      </c>
      <c r="E2323" t="str">
        <v>SCANNER</v>
      </c>
      <c r="F2323" t="str">
        <v>SCANNER</v>
      </c>
      <c r="G2323" t="str">
        <v>ZEBRA</v>
      </c>
      <c r="H2323"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Buena tarde; agradezco su colaboracion con la solicitud de cambio de scanner de mano en platos preparados Tienda Jumbo San Silvestre El dia 21 de abril se hizo verificacion y el lector no genera la luz. La novedad persiste. Agradezco visita tecnica._x000d_
</v>
      </c>
      <c r="I2323"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Buena tarde; agradezco su colaboracion con la solicitud de cambio de scanner de mano en platos preparados Tienda Jumbo San Silvestre El dia 21 de abril se hizo verificacion y el lector no genera la luz. La novedad persiste. Agradezco visita tecnica._x000d_
</v>
      </c>
      <c r="J2323" t="str" xml:space="preserve">
        <v xml:space="preserve">SE RECIBE LECTOR DE CODIGOS ZEBRA QUE LLEGÓ DE GARANTIA Y AL MOMENTO DE PROCEDER A INSTALAR SE ENCUENTRA LA SIGUIENTE NOVEDAD:_x000d_
EL NUEVO LECTOR DE CODIGOS DE BARRA DE SERIAL: 19337010550491 QUE LLEGÓ NO TENIA ADAPTADOR DE CORRIENTE; SOLO VENIA EL CABLE DE DATOS; SE HIZO PRUEBA CON EL ADAPTADOR DEL LECTOR QUE ESTABA DAÑADO PERO NO ENCENDIÓ; NOVEDAD QUE YA HABIA REPORTADO ANTERIORMENTE QUE ESE ADAPTADOR ESTABA DAÑADO Y POR TAL MOTIVO SE SOLICITABA UNO._x000d_
EL LECTOR DE CODIGOS QUEDA GUARDADO EN OFICINA DE SISTEMAS; A ESPERA DEL ENVIO DEL ADAPTADOR DE CORRIENTE DE REEMPLAZO.</v>
      </c>
      <c r="K2323">
        <v>45084</v>
      </c>
      <c r="L2323">
        <v>45085</v>
      </c>
      <c r="M2323" t="str">
        <f>TEXT(L2323,"DDDDDDD")</f>
        <v>jueves</v>
      </c>
      <c r="N2323" t="str">
        <v xml:space="preserve">	J126 JUMBO SAN SILVESTRE</v>
      </c>
      <c r="O2323" t="str">
        <v>BARRANCABERMEJA</v>
      </c>
      <c r="P2323" t="str">
        <f>IF(ISBLANK(O2323),"0",(VLOOKUP(O2323,REGION,2,FALSE)))</f>
        <v>ORIENTE</v>
      </c>
      <c r="Q2323" t="str">
        <v>LUIS CARLOS ROJAS ACOSTA</v>
      </c>
      <c r="R2323">
        <f>IF(ISBLANK(Q2323),"0", VLOOKUP(Q2323,PERSONAL,2,FALSE))</f>
        <v>1096188137</v>
      </c>
      <c r="S2323" t="str">
        <v>DIRECTO</v>
      </c>
      <c r="T2323">
        <v>0.3333333333333333</v>
      </c>
      <c r="U2323">
        <v>0.3854166666666667</v>
      </c>
      <c r="V2323">
        <f>IF(ISBLANK(T2323 ),"0",U2323-T2323)</f>
        <v>0.05208333333333337</v>
      </c>
      <c r="W2323">
        <v>1</v>
      </c>
      <c r="X2323">
        <f>NETWORKDAYS(K2323,L2322)</f>
        <v>1</v>
      </c>
      <c r="Y2323" t="str">
        <f>IF(X2323&lt;=2,"CUMPLE","NO CUMPLE")</f>
        <v>CUMPLE</v>
      </c>
    </row>
    <row r="2324" xml:space="preserve">
      <c r="A2324">
        <v>13281803</v>
      </c>
      <c r="B2324" t="str">
        <v>REQUEST</v>
      </c>
      <c r="C2324" t="str">
        <v>CERRADO</v>
      </c>
      <c r="D2324" t="str">
        <v>CARNES</v>
      </c>
      <c r="E2324" t="str">
        <v>BALANZA</v>
      </c>
      <c r="F2324" t="str">
        <v>MESA</v>
      </c>
      <c r="G2324" t="str">
        <v>METTLER</v>
      </c>
      <c r="H2324" t="str" xml:space="preserve">
        <v xml:space="preserve">Datos usuario_x000d_
Nombre: Yolima Duran Ortiz_x000d_
Correo: Yolima.Duran@cencosud.com.co_x000d_
Usuario AD: YDuranO_x000d_
Pais: Colombia_x000d_
Ubicacion: J126 JUMBO SAN SILVESTRE_x000d_
Zona: Colombia Oriente_x000d_
Unidad de Negocio: JUMBO_x000d_
Servicio: Tiendas &amp; Centros de Distribucion_x000d_
Telefono: 3108010668_x000d_
Anexo: null_x000d_
Descripcion: solicito de su colaboracion realizando mantenimiento en balanzas colgantes de carnes ya que tenemos problemas con los codigos de barras del producto no salen completos y el papel no rueda con facilidad._x000d_
Indica la ubicacion de tu balanza en la tienda: carnes</v>
      </c>
      <c r="I2324" t="str" xml:space="preserve">
        <v xml:space="preserve">Segun diagnostico ISIT_x000d_
"la balanza tiene un daño en el cabezal y por ende está imprimiendo con una línea blanca en la mitad; se realizó mantenimiento preventivo (limpieza) y se nota en el esmalte como si le hubiesen pasado algún objeto punzante y por ende se ve rayado; se requiere cambio de cabezal."_x000d_
Tienda: Jumbo San Silvestre_x000d_
Area: Carnes_x000d_
Equipo: BALANZA|COLGANTE_x000d_
Marca: METTLER TOLEDO_x000d_
Modelo: BPLUS_x000d_
Serial: C151212236_x000d_
Inventario: Pendiente_x000d_
Parte: Printhead TH 2inch FreshBase bPlusH2 T2_x000d_
SGP: 17697</v>
      </c>
      <c r="J2324" t="str" xml:space="preserve">
        <v xml:space="preserve">	_x000d_
SE HACE REVISION DE BALANZA DE CARNES; SE HABIA SOLICITADO CAMBIO DE CABEZAL DE IMPRESIÓN; EL CUAL A LA HORA DE INSTALAR SE ENCUENTRA CON LAS SIGUIENTES NOVEDADES:_x000d_
1. EL DISEÑO Y COLOR DEL CABEZAL QUE LLEGÓ ES DIFERENTE AL ORIGINAL._x000d_
2. LA PLATINA DONDE SE ATORNILLA ES DE MAYOR TAMAÑO A LA ORIGINAL._x000d_
3. EL BUS DE DATOS NO INGRESA POR COMPLETO EN EL CONECTOR._x000d_
4. EL NUMERO DEL SERIAL /MODELO NO CORRESPONDE AL ORIGINAL._x000d_
EL CABEZAL ENVIADO ES DE IGUAL REFERENCIA QUE EL ANTERIOR Y DIFERENTE AL ORIGINAL; POR TAL MOTIVO NO HACE INSTALACION DEL MISMO._x000d_
EL CABEZAL QUEDA GUARDADO EN OFICINA DE SISTEMAS; EN ESPERA DEL ENVIO DEL CABEZAL QUE CORRESPONDA AL MODELO ORIGINAL.</v>
      </c>
      <c r="K2324">
        <v>45084</v>
      </c>
      <c r="L2324">
        <v>45085</v>
      </c>
      <c r="M2324" t="str">
        <f>TEXT(L2324,"DDDDDDD")</f>
        <v>jueves</v>
      </c>
      <c r="N2324" t="str">
        <v xml:space="preserve">	J126 JUMBO SAN SILVESTRE</v>
      </c>
      <c r="O2324" t="str">
        <v>BARRANCABERMEJA</v>
      </c>
      <c r="P2324" t="str">
        <f>IF(ISBLANK(O2324),"0",(VLOOKUP(O2324,REGION,2,FALSE)))</f>
        <v>ORIENTE</v>
      </c>
      <c r="Q2324" t="str">
        <v>LUIS CARLOS ROJAS ACOSTA</v>
      </c>
      <c r="R2324">
        <f>IF(ISBLANK(Q2324),"0", VLOOKUP(Q2324,PERSONAL,2,FALSE))</f>
        <v>1096188137</v>
      </c>
      <c r="S2324" t="str">
        <v>DIRECTO</v>
      </c>
      <c r="T2324">
        <v>0.3854166666666667</v>
      </c>
      <c r="U2324">
        <v>0.4791666666666667</v>
      </c>
      <c r="V2324">
        <f>IF(ISBLANK(T2324 ),"0",U2324-T2324)</f>
        <v>0.09375</v>
      </c>
      <c r="W2324">
        <v>2</v>
      </c>
      <c r="X2324">
        <f>NETWORKDAYS(K2324,L2323)</f>
        <v>2</v>
      </c>
      <c r="Y2324" t="str">
        <f>IF(X2324&lt;=2,"CUMPLE","NO CUMPLE")</f>
        <v>CUMPLE</v>
      </c>
    </row>
    <row r="2325" xml:space="preserve">
      <c r="A2325">
        <v>13353935</v>
      </c>
      <c r="B2325" t="str">
        <v>REQUEST</v>
      </c>
      <c r="C2325" t="str">
        <v>CERRADO</v>
      </c>
      <c r="D2325" t="str">
        <v>LINEAL DE CAJAS</v>
      </c>
      <c r="E2325" t="str">
        <v>POS</v>
      </c>
      <c r="F2325" t="str">
        <v>BALANZA</v>
      </c>
      <c r="G2325" t="str">
        <v>MAGELLAN</v>
      </c>
      <c r="H2325" t="str" xml:space="preserve">
        <v xml:space="preserve">Datos usuario_x000d_
Nombre: Yesica Liliana Tejada Garcia_x000d_
Correo: YesicaLiliana.TejadaGarcia@cencosud.com.co_x000d_
Usuario AD: YLTejada_x000d_
Pais: Colombia_x000d_
Ubicacion: J027 JUMBO RIONEGRO_x000d_
Zona: Colombia Centro_x000d_
Unidad de Negocio: JUMBO_x000d_
Servicio: null_x000d_
Telefono: 946490196_x000d_
Anexo: 3137387255_x000d_
Descripcion: buenas tardes para que porfavor nos colaboren con la pos #10 que no scanea los productos_x000d_
muchas gracias</v>
      </c>
      <c r="I2325" t="str" xml:space="preserve">
        <v xml:space="preserve">Datos usuario_x000d_
Nombre: Yesica Liliana Tejada Garcia_x000d_
Correo: YesicaLiliana.TejadaGarcia@cencosud.com.co_x000d_
Usuario AD: YLTejada_x000d_
Pais: Colombia_x000d_
Ubicacion: J027 JUMBO RIONEGRO_x000d_
Zona: Colombia Centro_x000d_
Unidad de Negocio: JUMBO_x000d_
Servicio: null_x000d_
Telefono: 946490196_x000d_
Anexo: 3137387255_x000d_
Descripcion: buenas tardes para que porfavor nos colaboren con la pos #10 que no scanea los productos_x000d_
muchas gracias</v>
      </c>
      <c r="J2325" t="str">
        <v>Se realiza Ajuste de cables de la balanza; se reinicia pos; se realizan pruebas. La balanza escanea pero tiene problemas físicos en los laser; no escanea productos con facilidad; muy lenta para leer los códigos de barra. Se le comenta a David Higuita; comenta que van a realizar cambio de la balanza. Serial AD-127346.</v>
      </c>
      <c r="K2325">
        <v>45084</v>
      </c>
      <c r="L2325">
        <v>45085</v>
      </c>
      <c r="M2325" t="str">
        <f>TEXT(L2325,"DDDDDDD")</f>
        <v>jueves</v>
      </c>
      <c r="N2325" t="str" xml:space="preserve">
        <v xml:space="preserve">J027 JUMBO RIONEGRO_x000d_
</v>
      </c>
      <c r="O2325" t="str">
        <v>RIONEGRO</v>
      </c>
      <c r="P2325" t="str">
        <f>IF(ISBLANK(O2325),"0",(VLOOKUP(O2325,REGION,2,FALSE)))</f>
        <v>CENTRO</v>
      </c>
      <c r="Q2325" t="str">
        <v>LUIS ALFONSO TRIANA PETIT</v>
      </c>
      <c r="R2325">
        <f>IF(ISBLANK(Q2325),"0", VLOOKUP(Q2325,PERSONAL,2,FALSE))</f>
        <v>77186503</v>
      </c>
      <c r="S2325" t="str">
        <v>DIRECTO</v>
      </c>
      <c r="T2325">
        <v>0.3333333333333333</v>
      </c>
      <c r="U2325">
        <v>0.3854166666666667</v>
      </c>
      <c r="V2325">
        <f>IF(ISBLANK(T2325 ),"0",U2325-T2325)</f>
        <v>0.05208333333333337</v>
      </c>
      <c r="W2325">
        <v>1</v>
      </c>
      <c r="X2325">
        <f>NETWORKDAYS(K2325,L2324)</f>
        <v>2</v>
      </c>
      <c r="Y2325" t="str">
        <f>IF(X2325&lt;=2,"CUMPLE","NO CUMPLE")</f>
        <v>CUMPLE</v>
      </c>
    </row>
    <row r="2326" xml:space="preserve">
      <c r="A2326">
        <v>13355789</v>
      </c>
      <c r="B2326" t="str">
        <v>REQUEST</v>
      </c>
      <c r="C2326" t="str">
        <v>CERRADO</v>
      </c>
      <c r="D2326" t="str">
        <v>CARNES</v>
      </c>
      <c r="E2326" t="str">
        <v>BALANZA</v>
      </c>
      <c r="F2326" t="str">
        <v>COLGANTE</v>
      </c>
      <c r="G2326" t="str">
        <v>METTLER</v>
      </c>
      <c r="H2326" t="str" xml:space="preserve">
        <v xml:space="preserve">Datos usuario_x000d_
Nombre: Diana Carolina Cardenas Rodriguez_x000d_
Correo: Diana.Cardenas@cencosud.com.co_x000d_
Usuario AD: DCCarden_x000d_
Pais: Colombia_x000d_
Ubicacion: M097 METRO SOGAMOSO_x000d_
Zona: Colombia Bogota_x000d_
Unidad de Negocio: METRO_x000d_
Servicio: Tiendas &amp; Centros de Distribucion_x000d_
Telefono: 3112762884_x000d_
Anexo: 7730111_x000d_
Descripcion: No toma la etiqueta bascula (carnes) bascula metler toledo S/NB932081981_x000d_
Area donde su ubica la balanza: SECCION CARNES</v>
      </c>
      <c r="I2326" t="str" xml:space="preserve">
        <v xml:space="preserve">Datos usuario_x000d_
Nombre: Diana Carolina Cardenas Rodriguez_x000d_
Correo: Diana.Cardenas@cencosud.com.co_x000d_
Usuario AD: DCCarden_x000d_
Pais: Colombia_x000d_
Ubicacion: M097 METRO SOGAMOSO_x000d_
Zona: Colombia Bogota_x000d_
Unidad de Negocio: METRO_x000d_
Servicio: Tiendas &amp; Centros de Distribucion_x000d_
Telefono: 3112762884_x000d_
Anexo: 7730111_x000d_
Descripcion: No toma la etiqueta bascula (carnes) bascula metler toledo S/NB932081981_x000d_
Area donde su ubica la balanza: SECCION CARNES</v>
      </c>
      <c r="J2326" t="str">
        <v xml:space="preserve">Se llega a tienda donde se procede a revisar Bascula sección de carnes encontrando que al digitar un PLU no genera impresión; se procede a validar de manera inicial la configuración o parametrización donde todo estaba según se requiere; es necesario por instrucción de encargada Jhoanna Lopez desmontar Bascula de su soporte colgante y destaparla para verificar conexión de bus y estado de cabezal; los cuales se limpian y ajustan; se vuelve a ensamblar equipo y se lleva a su sitio; al realizar pruebas la falla persiste; se requiere reemplazar bus de datos del cabezal de impresión. </v>
      </c>
      <c r="K2326">
        <v>45085</v>
      </c>
      <c r="L2326">
        <v>45085</v>
      </c>
      <c r="M2326" t="str">
        <f>TEXT(L2326,"DDDDDDD")</f>
        <v>jueves</v>
      </c>
      <c r="N2326" t="str">
        <v>M097 METRO SOGAMOSO</v>
      </c>
      <c r="O2326" t="str">
        <v>SOGAMOSO</v>
      </c>
      <c r="P2326" t="str">
        <f>IF(ISBLANK(O2326),"0",(VLOOKUP(O2326,REGION,2,FALSE)))</f>
        <v>ORIENTE</v>
      </c>
      <c r="Q2326" t="str">
        <v>JHONATAN RICARDO VARGAS ZAMBRANO</v>
      </c>
      <c r="R2326">
        <f>IF(ISBLANK(Q2326),"0", VLOOKUP(Q2326,PERSONAL,2,FALSE))</f>
        <v>1057583301</v>
      </c>
      <c r="S2326" t="str">
        <v>DIRECTO</v>
      </c>
      <c r="T2326">
        <v>0.6041666666666666</v>
      </c>
      <c r="U2326">
        <v>0.7291666666666666</v>
      </c>
      <c r="V2326">
        <f>IF(ISBLANK(T2326 ),"0",U2326-T2326)</f>
        <v>0.125</v>
      </c>
      <c r="W2326">
        <v>2</v>
      </c>
      <c r="X2326">
        <f>NETWORKDAYS(K2326,L2325)</f>
        <v>1</v>
      </c>
      <c r="Y2326" t="str">
        <f>IF(X2326&lt;=2,"CUMPLE","NO CUMPLE")</f>
        <v>CUMPLE</v>
      </c>
    </row>
    <row r="2327" xml:space="preserve">
      <c r="A2327">
        <v>13343340</v>
      </c>
      <c r="B2327" t="str">
        <v>REQUEST</v>
      </c>
      <c r="C2327" t="str">
        <v>CERRADO</v>
      </c>
      <c r="D2327" t="str">
        <v>PISO DE VENTA</v>
      </c>
      <c r="E2327" t="str">
        <v>PDA</v>
      </c>
      <c r="F2327" t="str">
        <v>PDA</v>
      </c>
      <c r="G2327" t="str">
        <v>HONEYWELL</v>
      </c>
      <c r="H2327" t="str" xml:space="preserve">
        <v xml:space="preserve">Datos usuario_x000d_
Nombre: Rosa Angela Zabala Montiel_x000d_
Correo: Angela.Zabala@cencosud.com.co_x000d_
Usuario AD: RAZabala_x000d_
Pais: Colombia_x000d_
Ubicacion: J047 JUMBO GIRARDOT_x000d_
Zona: Colombia Occidente_x000d_
Unidad de Negocio: JUMBO_x000d_
Servicio: Tiendas &amp; Centros de Distribucion_x000d_
Telefono: 3222169129_x000d_
Anexo: 8872700_x000d_
Descripcion: Buen dia_x000d_
de su ayuda con la novedad que se prersenta con la pDA asignada a comercial serial 20073B0141; ya que no funciona ; no prende; y se necesita de caracter urgente para la operacion_x000d_
Seccion de la tienda en donde se ubica la PDT o usuario: area comercial no alimentar_x000d_
</v>
      </c>
      <c r="I2327" t="str" xml:space="preserve">
        <v xml:space="preserve">Datos usuario_x000d_
Nombre: Rosa Angela Zabala Montiel_x000d_
Correo: Angela.Zabala@cencosud.com.co_x000d_
Usuario AD: RAZabala_x000d_
Pais: Colombia_x000d_
Ubicacion: J047 JUMBO GIRARDOT_x000d_
Zona: Colombia Occidente_x000d_
Unidad de Negocio: JUMBO_x000d_
Servicio: Tiendas &amp; Centros de Distribucion_x000d_
Telefono: 3222169129_x000d_
Anexo: 8872700_x000d_
Descripcion: Buen dia_x000d_
de su ayuda con la novedad que se prersenta con la pDA asignada a comercial serial 20073B0141; ya que no funciona ; no prende; y se necesita de caracter urgente para la operacion_x000d_
Seccion de la tienda en donde se ubica la PDT o usuario: area comercial no alimentar_x000d_
</v>
      </c>
      <c r="J2327" t="str">
        <v>SE REVISA PDA; LA CUAL NO CARGA EL SISTEMA OPERATIVO. SE  REALIZA RESTAURACIÓN DE SISTEMA; SE VALIDA CORRECTO INGRESO A APLICACIONES. SE ENTREGA A FUNCIONARIO SIN NOVEDAD.</v>
      </c>
      <c r="K2327">
        <v>45083</v>
      </c>
      <c r="L2327">
        <v>45085</v>
      </c>
      <c r="M2327" t="str">
        <f>TEXT(L2327,"DDDDDDD")</f>
        <v>jueves</v>
      </c>
      <c r="N2327" t="str">
        <v>J047 JUMBO GIRARDOT</v>
      </c>
      <c r="O2327" t="str">
        <v>GIRARDOT</v>
      </c>
      <c r="P2327" t="str">
        <f>IF(ISBLANK(O2327),"0",(VLOOKUP(O2327,REGION,2,FALSE)))</f>
        <v>OCCIDENTE</v>
      </c>
      <c r="Q2327" t="str">
        <v>WILLIAM FERNANDO ALDANA NIÑO</v>
      </c>
      <c r="R2327">
        <f>IF(ISBLANK(Q2327),"0", VLOOKUP(Q2327,PERSONAL,2,FALSE))</f>
        <v>80148398</v>
      </c>
      <c r="S2327" t="str">
        <v>DIRECTO</v>
      </c>
      <c r="T2327">
        <v>0.375</v>
      </c>
      <c r="U2327">
        <v>0.4375</v>
      </c>
      <c r="V2327">
        <f>IF(ISBLANK(T2327 ),"0",U2327-T2327)</f>
        <v>0.0625</v>
      </c>
      <c r="W2327">
        <v>1</v>
      </c>
      <c r="X2327">
        <f>NETWORKDAYS(K2327,L2326)</f>
        <v>3</v>
      </c>
      <c r="Y2327" t="str">
        <f>IF(X2327&lt;=2,"CUMPLE","NO CUMPLE")</f>
        <v>NO CUMPLE</v>
      </c>
    </row>
    <row r="2328" xml:space="preserve">
      <c r="A2328">
        <v>13347387</v>
      </c>
      <c r="B2328" t="str">
        <v>REQUEST</v>
      </c>
      <c r="C2328" t="str">
        <v>CERRADO</v>
      </c>
      <c r="D2328" t="str">
        <v>OFICINA COMERCIAL</v>
      </c>
      <c r="E2328" t="str">
        <v>CPU</v>
      </c>
      <c r="F2328" t="str">
        <v>DESKTOP</v>
      </c>
      <c r="G2328" t="str">
        <v>LENOVO</v>
      </c>
      <c r="H2328" t="str" xml:space="preserve">
        <v xml:space="preserve">Datos usuario_x000d_
Nombre: Sandra Liliana Rivera Henao_x000d_
Correo: sandraliliana.riverahenao@cencosud.com.co_x000d_
Usuario AD: SARiveraH_x000d_
Pais: Colombia_x000d_
Ubicacion: J047 JUMBO GIRARDOT_x000d_
Zona: Colombia Occidente_x000d_
Unidad de Negocio: JUMBO_x000d_
Servicio: Tiendas &amp; Centros de Distribucion_x000d_
Telefono: 3213228049_x000d_
Anexo: 7470406_x000d_
Descripcion: Buena dia_x000d_
_x000d_
por favor; necesito una ayuda el computador de la referencia 035801 S/N : mjofnpd2 no esta funcionando correctamente al ingresar al Windows se coloca super lento y luego comienza a parpadear; me saca de las otras app que estoy trabajando ; por ultimo queda la pantalla totalmente negra._x000d_
Indicar la ubicacion del computador en la tienda o sede: 047 jumbo Girardot</v>
      </c>
      <c r="I2328" t="str" xml:space="preserve">
        <v xml:space="preserve">Datos usuario_x000d_
Nombre: Sandra Liliana Rivera Henao_x000d_
Correo: sandraliliana.riverahenao@cencosud.com.co_x000d_
Usuario AD: SARiveraH_x000d_
Pais: Colombia_x000d_
Ubicacion: J047 JUMBO GIRARDOT_x000d_
Zona: Colombia Occidente_x000d_
Unidad de Negocio: JUMBO_x000d_
Servicio: Tiendas &amp; Centros de Distribucion_x000d_
Telefono: 3213228049_x000d_
Anexo: 7470406_x000d_
Descripcion: Buena dia_x000d_
_x000d_
por favor; necesito una ayuda el computador de la referencia 035801 S/N : mjofnpd2 no esta funcionando correctamente al ingresar al Windows se coloca super lento y luego comienza a parpadear; me saca de las otras app que estoy trabajando ; por ultimo queda la pantalla totalmente negra._x000d_
Indicar la ubicacion del computador en la tienda o sede: 047 jumbo Girardot</v>
      </c>
      <c r="J2328" t="str">
        <v>SE REVISA CPU; LA CUAL PRESENTA PROBLEMAS DE LENTITUD Y BLOQUEO DE PROGRAMAS. SE EVIDENCIA QUE EL ESPACIO LIBRE EN DISCO SE ESTÁ AGOTANDO. SE REALIZA ELIMINACIÓN DE PERFILES ANTIGUOS DE PERSONAL QUE YA NO LABORA EN LA TIENDA; SE REALIZA REPARACIÓN DE SISTEMA OPERATIVO. FUNCIONARIO VERIFICA EL EQUIPO CONFIRMANDO CORRECTO FUNCIONAMIENTO.</v>
      </c>
      <c r="K2328">
        <v>45083</v>
      </c>
      <c r="L2328">
        <v>45085</v>
      </c>
      <c r="M2328" t="str">
        <f>TEXT(L2328,"DDDDDDD")</f>
        <v>jueves</v>
      </c>
      <c r="N2328" t="str">
        <v>J047 JUMBO GIRARDOT</v>
      </c>
      <c r="O2328" t="str">
        <v>GIRARDOT</v>
      </c>
      <c r="P2328" t="str">
        <f>IF(ISBLANK(O2328),"0",(VLOOKUP(O2328,REGION,2,FALSE)))</f>
        <v>OCCIDENTE</v>
      </c>
      <c r="Q2328" t="str">
        <v>WILLIAM FERNANDO ALDANA NIÑO</v>
      </c>
      <c r="R2328">
        <f>IF(ISBLANK(Q2328),"0", VLOOKUP(Q2328,PERSONAL,2,FALSE))</f>
        <v>80148398</v>
      </c>
      <c r="S2328" t="str">
        <v>DIRECTO</v>
      </c>
      <c r="T2328">
        <v>0.4583333333333333</v>
      </c>
      <c r="U2328">
        <v>0.7083333333333334</v>
      </c>
      <c r="V2328">
        <f>IF(ISBLANK(T2328 ),"0",U2328-T2328)</f>
        <v>0.25000000000000006</v>
      </c>
      <c r="W2328">
        <v>3</v>
      </c>
      <c r="X2328">
        <f>NETWORKDAYS(K2328,L2327)</f>
        <v>3</v>
      </c>
      <c r="Y2328" t="str">
        <f>IF(X2328&lt;=2,"CUMPLE","NO CUMPLE")</f>
        <v>NO CUMPLE</v>
      </c>
    </row>
    <row r="2329" xml:space="preserve">
      <c r="A2329">
        <v>13352898</v>
      </c>
      <c r="B2329" t="str">
        <v>REQUEST</v>
      </c>
      <c r="C2329" t="str">
        <v>CERRADO</v>
      </c>
      <c r="D2329" t="str">
        <v>RECIBO</v>
      </c>
      <c r="E2329" t="str">
        <v>PDA</v>
      </c>
      <c r="F2329" t="str">
        <v>PDA</v>
      </c>
      <c r="G2329" t="str">
        <v>HONEYWELL</v>
      </c>
      <c r="H2329" t="str" xml:space="preserve">
        <v xml:space="preserve">Datos usuario_x000d_
Nombre: Maritza Tejada Motta_x000d_
Correo: maritza.tejada@cencosud.com.co_x000d_
Usuario AD: MTejadaM_x000d_
Pais: Colombia_x000d_
Ubicacion: M179 METRO PITALITO_x000d_
Zona: Colombia Occidente_x000d_
Unidad de Negocio: METRO_x000d_
Servicio: Tiendas &amp; Centros de Distribucion_x000d_
Telefono: 3118128060_x000d_
Anexo: null_x000d_
Descripcion: Buen dia_x000d_
_x000d_
Cordial saludo; solicito de su colaboracion para configuracion de PDT asignada al area de recibo serial :2117587690 imei: 990011943202327 numero de activo AD-038825 gracias_x000d_
Seccion de la tienda en donde se ubica la PDT o usuario: recibo</v>
      </c>
      <c r="I2329" t="str" xml:space="preserve">
        <v xml:space="preserve">Datos usuario_x000d_
Nombre: Maritza Tejada Motta_x000d_
Correo: maritza.tejada@cencosud.com.co_x000d_
Usuario AD: MTejadaM_x000d_
Pais: Colombia_x000d_
Ubicacion: M179 METRO PITALITO_x000d_
Zona: Colombia Occidente_x000d_
Unidad de Negocio: METRO_x000d_
Servicio: Tiendas &amp; Centros de Distribucion_x000d_
Telefono: 3118128060_x000d_
Anexo: null_x000d_
Descripcion: Buen dia_x000d_
_x000d_
Cordial saludo; solicito de su colaboracion para configuracion de PDT asignada al area de recibo serial :2117587690 imei: 990011943202327 numero de activo AD-038825 gracias_x000d_
Seccion de la tienda en donde se ubica la PDT o usuario: recibo</v>
      </c>
      <c r="J2329" t="str">
        <v>Se llega a sitio y se procede con validaciones de ingreso. Se establece contacto con la usuaria y el equipo. Se procede a restaurar valores de fábrica bajo instrucción de soporte remoto. Se realiza configuración de todos los parámetros del dispositivo según manual corporativo actualizado. Se enrola a la wlan correspondiente. Se configuran aplicaciones. Se procede a asegurar la PDA y permanencia tienda realiza las pruebas de rigor del mismo. La pruebas salen a satisfacción de la usuaria y se da por finalizada la actividad dando cierre al respectivo ticket. La PDA queda completamente operativa.</v>
      </c>
      <c r="K2329">
        <v>45085</v>
      </c>
      <c r="L2329">
        <v>45085</v>
      </c>
      <c r="M2329" t="str">
        <f>TEXT(L2329,"DDDDDDD")</f>
        <v>jueves</v>
      </c>
      <c r="N2329" t="str">
        <v xml:space="preserve">	M179 METRO PITALITO</v>
      </c>
      <c r="O2329" t="str">
        <v>PITALITO</v>
      </c>
      <c r="P2329" t="str">
        <f>IF(ISBLANK(O2329),"0",(VLOOKUP(O2329,REGION,2,FALSE)))</f>
        <v>OCCIDENTE</v>
      </c>
      <c r="Q2329" t="str">
        <v>EMERSON PALACIOS MARTINEZ</v>
      </c>
      <c r="R2329">
        <f>IF(ISBLANK(Q2329),"0", VLOOKUP(Q2329,PERSONAL,2,FALSE))</f>
        <v>13723524</v>
      </c>
      <c r="S2329" t="str">
        <v>ALIADO</v>
      </c>
      <c r="T2329">
        <v>0.625</v>
      </c>
      <c r="U2329">
        <v>0.6875</v>
      </c>
      <c r="V2329">
        <f>IF(ISBLANK(T2329 ),"0",U2329-T2329)</f>
        <v>0.0625</v>
      </c>
      <c r="W2329">
        <v>1</v>
      </c>
      <c r="X2329">
        <f>NETWORKDAYS(K2329,L2328)</f>
        <v>1</v>
      </c>
      <c r="Y2329" t="str">
        <f>IF(X2329&lt;=2,"CUMPLE","NO CUMPLE")</f>
        <v>CUMPLE</v>
      </c>
    </row>
    <row r="2330" xml:space="preserve">
      <c r="A2330">
        <v>13355498</v>
      </c>
      <c r="B2330" t="str">
        <v>REQUEST</v>
      </c>
      <c r="C2330" t="str">
        <v>CERRADO</v>
      </c>
      <c r="D2330" t="str">
        <v>TIENDA</v>
      </c>
      <c r="E2330" t="str">
        <v>PDA</v>
      </c>
      <c r="F2330" t="str">
        <v>PDA</v>
      </c>
      <c r="G2330" t="str">
        <v>HONEYWELL</v>
      </c>
      <c r="H2330" t="str" xml:space="preserve">
        <v xml:space="preserve">Datos usuario_x000d_
Nombre: Cristian Danilo Avila Molina_x000d_
Correo: Cristian.Avila@cencosud.com.co_x000d_
Usuario AD: CDAvilaM_x000d_
Pais: Colombia_x000d_
Ubicacion: J185 JUMBO YOPAL_x000d_
Zona: Colombia Oriente_x000d_
Unidad de Negocio: JUMBO_x000d_
Servicio: Tiendas &amp; Centros de Distribucion_x000d_
Telefono: 3144925492_x000d_
Anexo: 7185407_x000d_
Descripcion: PDA al iniciar pide contraseña y no permite el acceso a ninguna aplicacion._x000d_
Seccion de la tienda en donde se ubica la PDT o usuario: Jumbo Yopal</v>
      </c>
      <c r="I2330" t="str" xml:space="preserve">
        <v xml:space="preserve">Datos usuario_x000d_
Nombre: Cristian Danilo Avila Molina_x000d_
Correo: Cristian.Avila@cencosud.com.co_x000d_
Usuario AD: CDAvilaM_x000d_
Pais: Colombia_x000d_
Ubicacion: J185 JUMBO YOPAL_x000d_
Zona: Colombia Oriente_x000d_
Unidad de Negocio: JUMBO_x000d_
Servicio: Tiendas &amp; Centros de Distribucion_x000d_
Telefono: 3144925492_x000d_
Anexo: 7185407_x000d_
Descripcion: PDA al iniciar pide contraseña y no permite el acceso a ninguna aplicacion._x000d_
Seccion de la tienda en donde se ubica la PDT o usuario: Jumbo Yopal</v>
      </c>
      <c r="J2330" t="str">
        <v>Se realiza visita en sitio y se evidencia que a la PDT se encuentra en modo error; indicando que se debe digitar la clave para su reinicio; se reinicia y la falla persiste; por ende se procede a realizar un factory reset desde el modo recovery y una vez iniciada la pdt; se procede a realizar la configuracion con ayuda del manual de alistamiento de las pdt Eda51 V2.1. Se realiza el proceso satisfactoriamente y la PDT queda operativa. Se procede a realizar pruebas de funcionalidad en compañia del usuario y este da su aprobacion de satisfaccion con la firma del acta. PDT queda operativa y funcional.</v>
      </c>
      <c r="K2330">
        <v>45086</v>
      </c>
      <c r="L2330">
        <v>45086</v>
      </c>
      <c r="M2330" t="str">
        <f>TEXT(L2330,"DDDDDDD")</f>
        <v>viernes</v>
      </c>
      <c r="N2330" t="str">
        <v>J185 JUMBO YOPAL</v>
      </c>
      <c r="O2330" t="str">
        <v>YOPAL</v>
      </c>
      <c r="P2330" t="str">
        <f>IF(ISBLANK(O2330),"0",(VLOOKUP(O2330,REGION,2,FALSE)))</f>
        <v>ORIENTE</v>
      </c>
      <c r="Q2330" t="str">
        <v>PABLO ANDRES BALANTA GOMEZ</v>
      </c>
      <c r="R2330">
        <f>IF(ISBLANK(Q2330),"0", VLOOKUP(Q2330,PERSONAL,2,FALSE))</f>
        <v>1111739227</v>
      </c>
      <c r="S2330" t="str">
        <v>DIRECTO</v>
      </c>
      <c r="T2330">
        <v>0.4166666666666667</v>
      </c>
      <c r="U2330">
        <v>0.5</v>
      </c>
      <c r="V2330">
        <f>IF(ISBLANK(T2330 ),"0",U2330-T2330)</f>
        <v>0.08333333333333331</v>
      </c>
      <c r="W2330">
        <v>1</v>
      </c>
      <c r="X2330">
        <f>NETWORKDAYS(K2330,L2329)</f>
        <v>-2</v>
      </c>
      <c r="Y2330" t="str">
        <f>IF(X2330&lt;=2,"CUMPLE","NO CUMPLE")</f>
        <v>CUMPLE</v>
      </c>
    </row>
    <row r="2331" xml:space="preserve">
      <c r="A2331">
        <v>13356697</v>
      </c>
      <c r="B2331" t="str">
        <v>REQUEST</v>
      </c>
      <c r="C2331" t="str">
        <v>CERRADO</v>
      </c>
      <c r="D2331" t="str">
        <v>RECIBO</v>
      </c>
      <c r="E2331" t="str">
        <v>BALANZA</v>
      </c>
      <c r="F2331" t="str">
        <v>MESA</v>
      </c>
      <c r="G2331" t="str">
        <v>METTLER</v>
      </c>
      <c r="H2331"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Buenas tardes;_x000d_
_x000d_
Por favor solicitamos de su colaboracion con la balanza del laboratorio de Fruver (S/N: C209619371) ya que no tiene red; gracias._x000d_
Area donde su ubica la balanza: Laboratorio de Fruver</v>
      </c>
      <c r="I2331"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Buenas tardes;_x000d_
_x000d_
Por favor solicitamos de su colaboracion con la balanza del laboratorio de Fruver (S/N: C209619371) ya que no tiene red; gracias._x000d_
Area donde su ubica la balanza: Laboratorio de Fruver}</v>
      </c>
      <c r="J2331" t="str">
        <v>Se llega a sitio y se procede con validaciones de ingreso. Se establece contacto con el usuario y la balanza. Se procede a revisar parámetros de red los cuales se encuentran bien. Se revisa punto en estado de deterioro pero funcional. Se procede con la validación del puerto a normalidad. Se encuentra daño en el extremo del passcord que da a la balanza. Se procede con el reponchado del mismo colocándole un rj45 nuevo. Se procede a realizar pruebas con el usuario a satisfacción. Cabe aclarar que el daño en el punto pareciera que desconectaron la balanza y lo dejaron encima de la vinipeladora. Se da por finalizada la actividad quedando la balanza en cuestión completamente operativa y funcional. Se procede con el cierre del ticket.</v>
      </c>
      <c r="K2331">
        <v>45085</v>
      </c>
      <c r="L2331">
        <v>45085</v>
      </c>
      <c r="M2331" t="str">
        <f>TEXT(L2331,"DDDDDDD")</f>
        <v>jueves</v>
      </c>
      <c r="N2331" t="str">
        <v>M179 METRO PITALITO</v>
      </c>
      <c r="O2331" t="str">
        <v>PITALITO</v>
      </c>
      <c r="P2331" t="str">
        <f>IF(ISBLANK(O2331),"0",(VLOOKUP(O2331,REGION,2,FALSE)))</f>
        <v>OCCIDENTE</v>
      </c>
      <c r="Q2331" t="str">
        <v>EMERSON PALACIOS MARTINEZ</v>
      </c>
      <c r="R2331">
        <f>IF(ISBLANK(Q2331),"0", VLOOKUP(Q2331,PERSONAL,2,FALSE))</f>
        <v>13723524</v>
      </c>
      <c r="S2331" t="str">
        <v>ALIADO</v>
      </c>
      <c r="T2331">
        <v>0.6875</v>
      </c>
      <c r="U2331">
        <v>0.7291666666666666</v>
      </c>
      <c r="V2331">
        <f>IF(ISBLANK(T2331 ),"0",U2331-T2331)</f>
        <v>0.04166666666666663</v>
      </c>
      <c r="W2331">
        <v>1</v>
      </c>
      <c r="X2331">
        <f>NETWORKDAYS(K2331,L2330)</f>
        <v>2</v>
      </c>
      <c r="Y2331" t="str">
        <f>IF(X2331&lt;=2,"CUMPLE","NO CUMPLE")</f>
        <v>CUMPLE</v>
      </c>
    </row>
    <row r="2332" xml:space="preserve">
      <c r="A2332">
        <v>13356708</v>
      </c>
      <c r="B2332" t="str">
        <v>REQUEST</v>
      </c>
      <c r="C2332" t="str">
        <v>CERRADO</v>
      </c>
      <c r="D2332" t="str">
        <v>CHARCUTERIA</v>
      </c>
      <c r="E2332" t="str">
        <v>BALANZA</v>
      </c>
      <c r="F2332" t="str">
        <v>COLGANTE</v>
      </c>
      <c r="G2332" t="str">
        <v>METTLER</v>
      </c>
      <c r="H2332" t="str" xml:space="preserve">
        <v xml:space="preserve">Datos usuario_x000d_
Nombre: Monica Viviana Bejarano Cardenas_x000d_
Correo: MonicaViviana.BejaranoCardenas@cencosud.com.co_x000d_
Usuario AD: mvbejarc_x000d_
Pais: Colombia_x000d_
Ubicacion: M018 METRO AUTOPISTA SUR_x000d_
Zona: Colombia Bogota_x000d_
Unidad de Negocio: JUMBO_x000d_
Servicio: Tiendas &amp; Centros de Distribucion_x000d_
Telefono: 3133675765_x000d_
Anexo: null_x000d_
Descripcion: Buenas Tardes._x000d_
_x000d_
Por favor su ayuda solicitando la re certificacion de la balanza de charcuteria de la tienda_x000d_
_x000d_
Gracias_x000d_
Area donde su ubica la balanza: Charcuteria</v>
      </c>
      <c r="I2332" t="str" xml:space="preserve">
        <v xml:space="preserve">Datos usuario_x000d_
Nombre: Monica Viviana Bejarano Cardenas_x000d_
Correo: MonicaViviana.BejaranoCardenas@cencosud.com.co_x000d_
Usuario AD: mvbejarc_x000d_
Pais: Colombia_x000d_
Ubicacion: M018 METRO AUTOPISTA SUR_x000d_
Zona: Colombia Bogota_x000d_
Unidad de Negocio: JUMBO_x000d_
Servicio: Tiendas &amp; Centros de Distribucion_x000d_
Telefono: 3133675765_x000d_
Anexo: null_x000d_
Descripcion: Buenas Tardes._x000d_
_x000d_
Por favor su ayuda solicitando la re certificacion de la balanza de charcuteria de la tienda_x000d_
_x000d_
Gracias_x000d_
Area donde su ubica la balanza: Charcuteria</v>
      </c>
      <c r="J2332" t="str">
        <v>Se llega al sitio y se habla con el jefe que esta de turno para validar la balanza a calibrar y colocarle el precinto; se dirige hacia la maquina y se empieza a hacer la verificación de peso; con las pesas lo cual muestra los valores correctos; se llama al jefe para validar funcionamiento de la maquina el cual pasa distintos productos e indica que los pesos que muestra están de acuerdo con lo que se requiere y la maquina queda funcionando correctamente; se evidencia que el precinto anterior fue retirado; se pega nuevo precinto con ID: 7380000000140</v>
      </c>
      <c r="K2332">
        <v>45086</v>
      </c>
      <c r="L2332">
        <v>45086</v>
      </c>
      <c r="M2332" t="str">
        <f>TEXT(L2332,"DDDDDDD")</f>
        <v>viernes</v>
      </c>
      <c r="N2332" t="str">
        <v>M018 METRO AUTOPISTA SUR</v>
      </c>
      <c r="O2332" t="str">
        <v>BOGOTA</v>
      </c>
      <c r="P2332" t="str">
        <f>IF(ISBLANK(O2332),"0",(VLOOKUP(O2332,REGION,2,FALSE)))</f>
        <v>BOGOTA</v>
      </c>
      <c r="Q2332" t="str">
        <v>LUIS ALFREDO ALVIS RUIZ</v>
      </c>
      <c r="R2332">
        <f>IF(ISBLANK(Q2332),"0", VLOOKUP(Q2332,PERSONAL,2,FALSE))</f>
        <v>1013635819</v>
      </c>
      <c r="S2332" t="str">
        <v>DIRECTO</v>
      </c>
      <c r="T2332">
        <v>0.5416666666666666</v>
      </c>
      <c r="U2332">
        <v>0.625</v>
      </c>
      <c r="V2332">
        <f>IF(ISBLANK(T2332 ),"0",U2332-T2332)</f>
        <v>0.08333333333333337</v>
      </c>
      <c r="W2332">
        <v>1</v>
      </c>
      <c r="X2332">
        <f>NETWORKDAYS(K2332,L2331)</f>
        <v>-2</v>
      </c>
      <c r="Y2332" t="str">
        <f>IF(X2332&lt;=2,"CUMPLE","NO CUMPLE")</f>
        <v>CUMPLE</v>
      </c>
    </row>
    <row r="2333" xml:space="preserve">
      <c r="A2333">
        <v>13355701</v>
      </c>
      <c r="B2333" t="str">
        <v>REQUEST</v>
      </c>
      <c r="C2333" t="str">
        <v>CERRADO</v>
      </c>
      <c r="D2333" t="str">
        <v>PISO DE VENTA</v>
      </c>
      <c r="E2333" t="str">
        <v>BALANZA</v>
      </c>
      <c r="F2333" t="str">
        <v xml:space="preserve"> MESA</v>
      </c>
      <c r="G2333" t="str">
        <v>METTLER</v>
      </c>
      <c r="H2333" t="str" xml:space="preserve">
        <v xml:space="preserve">Datos usuario_x000d_
Nombre: Wilson Medina Perdomo_x000d_
Correo: Wilson.Medina@cencosud.com.co_x000d_
Usuario AD: WMedinaP_x000d_
Pais: Colombia_x000d_
Ubicacion: M006 METRO PALMIRA_x000d_
Zona: Colombia Occidente_x000d_
Unidad de Negocio: ADM CENTRAL_x000d_
Servicio: Tiendas &amp; Centros de Distribucion_x000d_
Telefono: 3174343483_x000d_
Anexo: 2885800_x000d_
Descripcion: Buen dia por favor su ayuda con el tecnico para realizar los mantenimientos de las balanzas de la tienda; modalidad 2.5 tikets_x000d_
se anexa listado a realizar._x000d_
METTLER TOLEDO 8442 R1L11861-6DK_x000d_
METTLER TOLEDO BPLUS B946603961_x000d_
METTLER TOLEDO 8442 PLUS B644221287_x000d_
METTLER TOLEDO BPLUS C151233996_x000d_
METTLER TOLEDO BPLUS C013217211_x000d_
METTLER TOLEDO BPLUS C128143986_x000d_
METTLER TOLEDO BPLUS C209619361_x000d_
Gracias_x000d_
Area donde su ubica la balanza: piso de venta</v>
      </c>
      <c r="I2333" t="str" xml:space="preserve">
        <v xml:space="preserve">Datos usuario_x000d_
Nombre: Wilson Medina Perdomo_x000d_
Correo: Wilson.Medina@cencosud.com.co_x000d_
Usuario AD: WMedinaP_x000d_
Pais: Colombia_x000d_
Ubicacion: M006 METRO PALMIRA_x000d_
Zona: Colombia Occidente_x000d_
Unidad de Negocio: ADM CENTRAL_x000d_
Servicio: Tiendas &amp; Centros de Distribucion_x000d_
Telefono: 3174343483_x000d_
Anexo: 2885800_x000d_
Descripcion: Buen dia por favor su ayuda con el tecnico para realizar los mantenimientos de las balanzas de la tienda; modalidad 2.5 tikets_x000d_
se anexa listado a realizar._x000d_
METTLER TOLEDO 8442 R1L11861-6DK_x000d_
METTLER TOLEDO BPLUS B946603961_x000d_
METTLER TOLEDO 8442 PLUS B644221287_x000d_
METTLER TOLEDO BPLUS C151233996_x000d_
METTLER TOLEDO BPLUS C013217211_x000d_
METTLER TOLEDO BPLUS C128143986_x000d_
METTLER TOLEDO BPLUS C209619361_x000d_
Gracias_x000d_
Area donde su ubica la balanza: piso de venta</v>
      </c>
      <c r="J2333" t="str" xml:space="preserve">
        <v xml:space="preserve">Se realizan mantenimiento preventivo a los siguientes equipos. METTLER TOLEDO 8442 R1L11861-6DK_x000d_
METTLER TOLEDO BPLUS B946603961_x000d_
METTLER TOLEDO 8442 PLUS B644221287_x000d_
METTLER TOLEDO BPLUS C151233996_x000d_
METTLER TOLEDO BPLUS C013217211_x000d_
METTLER TOLEDO BPLUS C128143986_x000d_
METTLER TOLEDO BPLUS C209619361</v>
      </c>
      <c r="K2333">
        <v>45086</v>
      </c>
      <c r="L2333">
        <v>45090</v>
      </c>
      <c r="M2333" t="str">
        <f>TEXT(L2333,"DDDDDDD")</f>
        <v>martes</v>
      </c>
      <c r="N2333" t="str">
        <v>M006 METRO PALMIRA</v>
      </c>
      <c r="O2333" t="str">
        <v>PALMIRA</v>
      </c>
      <c r="P2333" t="str">
        <f>IF(ISBLANK(O2333),"0",(VLOOKUP(O2333,REGION,2,FALSE)))</f>
        <v>OCCIDENTE</v>
      </c>
      <c r="Q2333" t="str">
        <v>JENDRY JOSE TORRES GARCIA</v>
      </c>
      <c r="R2333">
        <f>IF(ISBLANK(Q2333),"0", VLOOKUP(Q2333,PERSONAL,2,FALSE))</f>
        <v>1111782503</v>
      </c>
      <c r="S2333" t="str">
        <v>DIRECTO</v>
      </c>
      <c r="T2333">
        <v>0.3333333333333333</v>
      </c>
      <c r="U2333">
        <v>0.5138888888888888</v>
      </c>
      <c r="V2333">
        <f>IF(ISBLANK(T2333 ),"0",U2333-T2333)</f>
        <v>0.18055555555555552</v>
      </c>
      <c r="W2333" t="str">
        <v>2;5</v>
      </c>
      <c r="X2333">
        <f>NETWORKDAYS(K2333,L2332)</f>
        <v>1</v>
      </c>
      <c r="Y2333" t="str">
        <f>IF(X2333&lt;=2,"CUMPLE","NO CUMPLE")</f>
        <v>CUMPLE</v>
      </c>
    </row>
    <row r="2334" xml:space="preserve">
      <c r="A2334">
        <v>13351643</v>
      </c>
      <c r="B2334" t="str">
        <v>REQUEST</v>
      </c>
      <c r="C2334" t="str">
        <v>CERRADO</v>
      </c>
      <c r="D2334" t="str">
        <v>CARNES</v>
      </c>
      <c r="E2334" t="str">
        <v>BALANZA</v>
      </c>
      <c r="F2334" t="str">
        <v>MESA</v>
      </c>
      <c r="G2334" t="str">
        <v>METTLER</v>
      </c>
      <c r="H2334" t="str" xml:space="preserve">
        <v xml:space="preserve">Datos usuario_x000d_
Nombre: Javier Ipuz Gonzalez_x000d_
Correo: Javier.Ipuz@cencosud.com.co_x000d_
Usuario AD: JIpuzG_x000d_
Pais: Colombia_x000d_
Ubicacion: M195 METRO SANTA LUCIA_x000d_
Zona: Colombia Bogota_x000d_
Unidad de Negocio: METRO_x000d_
Servicio: Tiendas &amp; Centros de Distribucion_x000d_
Telefono: 3123967493_x000d_
Anexo: null_x000d_
Descripcion: buena Tarde_x000d_
la balanza de carne no esta funcionado ya que prende por momento lo que solicito una pronta revision. ip: 010.132.092.053_x000d_
quedo atento_x000d_
Indica la ubicacion de tu balanza en la tienda: carnes</v>
      </c>
      <c r="I2334" t="str" xml:space="preserve">
        <v xml:space="preserve">Buen día_x000d_
se solicita revisión de la balanza por parte del técnico remoto de Isit usuario indica que la balanza esta apagada y no prende por favor validar punto eléctrico para descartar falla de energía si la novedad persiste realizar diagnostico_x000d_
Equipo: balanza de mesa_x000d_
Marca: METTLER TOLEDO_x000d_
Modelo: 8442_x000d_
Serial: B631841461_x000d_
Contacto en tienda Javier Ipus 312 3967493_x000d_
Mil gracias</v>
      </c>
      <c r="J2334" t="str" xml:space="preserve">
        <v xml:space="preserve">Se realiza revisión de balanza; se recibe alimentación de energia en la toma eléctrica ; el display no muestra ninguna información y no_x000d_
se recibe tono que indique conexión a energia ; al realizar el desensamble se verifican tornillos sulfatados ; el cable bus se encuentra_x000d_
en mal estado por sulfatación de componentes y se observa toda la parte interna corroída por la humedad ; se intenta realizar_x000d_
limpieza con alcohol pero sin ningun resultado que indique funcionamiento ; se recomienda cambio de equipo por finalización de vida_x000d_
util. CAUSA HUMEDAD Y SULFATACIÓN ELECTRÓNICA EN EL EQUIPO._x000d_
</v>
      </c>
      <c r="K2334">
        <v>45086</v>
      </c>
      <c r="L2334">
        <v>45090</v>
      </c>
      <c r="M2334" t="str">
        <f>TEXT(L2334,"DDDDDDD")</f>
        <v>martes</v>
      </c>
      <c r="N2334" t="str">
        <v>M195 SANTA LUCIA</v>
      </c>
      <c r="O2334" t="str">
        <v>NEIVA</v>
      </c>
      <c r="P2334" t="str">
        <f>IF(ISBLANK(O2334),"0",(VLOOKUP(O2334,REGION,2,FALSE)))</f>
        <v>OCCIDENTE</v>
      </c>
      <c r="Q2334" t="str">
        <v>CARLOS HERNAN BARRETO LOPEZ</v>
      </c>
      <c r="R2334">
        <f>IF(ISBLANK(Q2334),"0", VLOOKUP(Q2334,PERSONAL,2,FALSE))</f>
        <v>1010165612</v>
      </c>
      <c r="S2334" t="str">
        <v>DIRECTO</v>
      </c>
      <c r="T2334">
        <v>0.3333333333333333</v>
      </c>
      <c r="U2334">
        <v>0.3958333333333333</v>
      </c>
      <c r="V2334">
        <f>IF(ISBLANK(T2334 ),"0",U2334-T2334)</f>
        <v>0.0625</v>
      </c>
      <c r="W2334">
        <v>1</v>
      </c>
      <c r="X2334">
        <f>NETWORKDAYS(K2334,L2333)</f>
        <v>3</v>
      </c>
      <c r="Y2334" t="str">
        <f>IF(X2334&lt;=2,"CUMPLE","NO CUMPLE")</f>
        <v>NO CUMPLE</v>
      </c>
    </row>
    <row r="2335" xml:space="preserve">
      <c r="A2335">
        <v>13353100</v>
      </c>
      <c r="B2335" t="str">
        <v>REQUEST</v>
      </c>
      <c r="C2335" t="str">
        <v>CERRADO</v>
      </c>
      <c r="D2335" t="str">
        <v>FRUVER</v>
      </c>
      <c r="E2335" t="str">
        <v>BALANZA</v>
      </c>
      <c r="F2335" t="str">
        <v>MESA</v>
      </c>
      <c r="G2335" t="str">
        <v>METTLER</v>
      </c>
      <c r="H2335"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METRO_x000d_
Servicio: Sistemas_x000d_
Telefono: 3188729956_x000d_
Anexo: 3188729956_x000d_
Descripcion: buenos dias_x000d_
balanza metter toledo_x000d_
modelo Bplus_x000d_
S/N C209619349_x000d_
IP 010.132.092.048_x000d_
esta desconfigurada no salen los precios_x000d_
Area en donde se encuentra la Balanza: Fruver</v>
      </c>
      <c r="I2335" t="str" xml:space="preserve">
        <v xml:space="preserve">Buen día_x000d_
Solicito de su ayuda para que el técnico remoto realice visita técnica y revise la configuración de la balanza de Fruver usuario indica que no sales los precios las etiquetas no tienen información; se realizó full carga apero no se corregido la novedad; hay que hacer configuración nuevamente siguiendo el paso a paso del manual_x000d_
balanza metter toledo_x000d_
modelo Bplus_x000d_
S/N C209619349_x000d_
IP 010.132.092.048_x000d_
Mil gracias</v>
      </c>
      <c r="J2335" t="str" xml:space="preserve">
        <v xml:space="preserve">Se realiza configuración balanza de mesa; conexiones electricas y a datos; se ingresan parametros de red (IP;Puerta de enlace_x000d_
;Mascara de red) se informa a fabiola Díaz; la balanza al ser nueva no requiere certificación de simel ni calibración</v>
      </c>
      <c r="K2335">
        <v>45086</v>
      </c>
      <c r="L2335">
        <v>45090</v>
      </c>
      <c r="M2335" t="str">
        <f>TEXT(L2335,"DDDDDDD")</f>
        <v>martes</v>
      </c>
      <c r="N2335" t="str">
        <v>M195 SANTA LUCIA</v>
      </c>
      <c r="O2335" t="str">
        <v>NEIVA</v>
      </c>
      <c r="P2335" t="str">
        <f>IF(ISBLANK(O2335),"0",(VLOOKUP(O2335,REGION,2,FALSE)))</f>
        <v>OCCIDENTE</v>
      </c>
      <c r="Q2335" t="str">
        <v>CARLOS HERNAN BARRETO LOPEZ</v>
      </c>
      <c r="R2335">
        <f>IF(ISBLANK(Q2335),"0", VLOOKUP(Q2335,PERSONAL,2,FALSE))</f>
        <v>1010165612</v>
      </c>
      <c r="S2335" t="str">
        <v>DIRECTO</v>
      </c>
      <c r="T2335">
        <v>0.3958333333333333</v>
      </c>
      <c r="U2335">
        <v>0.4583333333333333</v>
      </c>
      <c r="V2335">
        <f>IF(ISBLANK(T2335 ),"0",U2335-T2335)</f>
        <v>0.0625</v>
      </c>
      <c r="W2335">
        <v>1</v>
      </c>
      <c r="X2335">
        <f>NETWORKDAYS(K2335,L2334)</f>
        <v>3</v>
      </c>
      <c r="Y2335" t="str">
        <f>IF(X2335&lt;=2,"CUMPLE","NO CUMPLE")</f>
        <v>NO CUMPLE</v>
      </c>
    </row>
    <row r="2336" xml:space="preserve">
      <c r="A2336">
        <v>13353316</v>
      </c>
      <c r="B2336" t="str">
        <v>REQUEST</v>
      </c>
      <c r="C2336" t="str">
        <v>CERRADO</v>
      </c>
      <c r="D2336" t="str">
        <v>DECORACION</v>
      </c>
      <c r="E2336" t="str">
        <v>PC</v>
      </c>
      <c r="F2336" t="str">
        <v>DESKTOP</v>
      </c>
      <c r="G2336" t="str">
        <v>LENOVO</v>
      </c>
      <c r="H2336" t="str" xml:space="preserve">
        <v xml:space="preserve">Datos usuario_x000d_
Nombre: Jesus David Gutierrez Rocha_x000d_
Correo: JesusDavid.GutierrezRocha@cencosud.com.co_x000d_
Usuario AD: JeGutieR_x000d_
Pais: Colombia_x000d_
Ubicacion: M195 METRO SANTA LUCIA_x000d_
Zona: Colombia Bogota_x000d_
Unidad de Negocio: METRO_x000d_
Servicio: Tiendas &amp; Centros de Distribucion_x000d_
Telefono: 3213283118_x000d_
Anexo: 7380408_x000d_
Descripcion: Se requiere migracion de informacion; por cambio de personal._x000d_
Indicar la ubicacion del computador en la tienda o sede: Oficina Decoracion</v>
      </c>
      <c r="I2336" t="str" xml:space="preserve">
        <v xml:space="preserve">Datos usuario_x000d_
Nombre: Jesus David Gutierrez Rocha_x000d_
Correo: JesusDavid.GutierrezRocha@cencosud.com.co_x000d_
Usuario AD: JeGutieR_x000d_
Pais: Colombia_x000d_
Ubicacion: M195 METRO SANTA LUCIA_x000d_
Zona: Colombia Bogota_x000d_
Unidad de Negocio: METRO_x000d_
Servicio: Tiendas &amp; Centros de Distribucion_x000d_
Telefono: 3213283118_x000d_
Anexo: 7380408_x000d_
Descripcion: Se requiere migracion de informacion; por cambio de personal._x000d_
Indicar la ubicacion del computador en la tienda o sede: Oficina Decoracion</v>
      </c>
      <c r="J2336" t="str" xml:space="preserve">
        <v xml:space="preserve">Migración de información a nuevo usuario en area de decoración; se solicita cuenta de administrador de equipo para entrar a raiz de_x000d_
equipo y realizar las copias indicada a usuario indicado en tiquet</v>
      </c>
      <c r="K2336">
        <v>45086</v>
      </c>
      <c r="L2336">
        <v>45090</v>
      </c>
      <c r="M2336" t="str">
        <f>TEXT(L2336,"DDDDDDD")</f>
        <v>martes</v>
      </c>
      <c r="N2336" t="str">
        <v>M195 SANTA LUCIA</v>
      </c>
      <c r="O2336" t="str">
        <v>NEIVA</v>
      </c>
      <c r="P2336" t="str">
        <f>IF(ISBLANK(O2336),"0",(VLOOKUP(O2336,REGION,2,FALSE)))</f>
        <v>OCCIDENTE</v>
      </c>
      <c r="Q2336" t="str">
        <v>CARLOS HERNAN BARRETO LOPEZ</v>
      </c>
      <c r="R2336">
        <f>IF(ISBLANK(Q2336),"0", VLOOKUP(Q2336,PERSONAL,2,FALSE))</f>
        <v>1010165612</v>
      </c>
      <c r="S2336" t="str">
        <v>DIRECTO</v>
      </c>
      <c r="T2336">
        <v>0.4583333333333333</v>
      </c>
      <c r="U2336">
        <v>0.5208333333333334</v>
      </c>
      <c r="V2336">
        <f>IF(ISBLANK(T2336 ),"0",U2336-T2336)</f>
        <v>0.06250000000000006</v>
      </c>
      <c r="W2336">
        <v>1</v>
      </c>
      <c r="X2336">
        <f>NETWORKDAYS(K2336,L2335)</f>
        <v>3</v>
      </c>
      <c r="Y2336" t="str">
        <f>IF(X2336&lt;=2,"CUMPLE","NO CUMPLE")</f>
        <v>NO CUMPLE</v>
      </c>
    </row>
    <row r="2337" xml:space="preserve">
      <c r="A2337">
        <v>13281803</v>
      </c>
      <c r="B2337" t="str">
        <v>REQUEST</v>
      </c>
      <c r="C2337" t="str">
        <v>CERRADO</v>
      </c>
      <c r="D2337" t="str">
        <v>CARNES</v>
      </c>
      <c r="E2337" t="str">
        <v>BALANZA</v>
      </c>
      <c r="F2337" t="str">
        <v>MESA</v>
      </c>
      <c r="G2337" t="str">
        <v>METTLER</v>
      </c>
      <c r="H2337" t="str" xml:space="preserve">
        <v xml:space="preserve">Datos usuario_x000d_
Nombre: Yolima Duran Ortiz_x000d_
Correo: Yolima.Duran@cencosud.com.co_x000d_
Usuario AD: YDuranO_x000d_
Pais: Colombia_x000d_
Ubicacion: J126 JUMBO SAN SILVESTRE_x000d_
Zona: Colombia Oriente_x000d_
Unidad de Negocio: JUMBO_x000d_
Servicio: Tiendas &amp; Centros de Distribucion_x000d_
Telefono: 3108010668_x000d_
Anexo: null_x000d_
Descripcion: solicito de su colaboracion realizando mantenimiento en balanzas colgantes de carnes ya que tenemos problemas con los codigos de barras del producto no salen completos y el papel no rueda con facilidad._x000d_
Indica la ubicacion de tu balanza en la tienda: carnes</v>
      </c>
      <c r="I2337" t="str" xml:space="preserve">
        <v xml:space="preserve">Datos usuario_x000d_
Nombre: Yolima Duran Ortiz_x000d_
Correo: Yolima.Duran@cencosud.com.co_x000d_
Usuario AD: YDuranO_x000d_
Pais: Colombia_x000d_
Ubicacion: J126 JUMBO SAN SILVESTRE_x000d_
Zona: Colombia Oriente_x000d_
Unidad de Negocio: JUMBO_x000d_
Servicio: Tiendas &amp; Centros de Distribucion_x000d_
Telefono: 3108010668_x000d_
Anexo: null_x000d_
Descripcion: solicito de su colaboracion realizando mantenimiento en balanzas colgantes de carnes ya que tenemos problemas con los codigos de barras del producto no salen completos y el papel no rueda con facilidad._x000d_
Indica la ubicacion de tu balanza en la tienda: carnes</v>
      </c>
      <c r="J2337" t="str" xml:space="preserve">
        <v xml:space="preserve">	_x000d_
SE REALIZA LA INSTALACION DE LOS CABEZALES QUE FUERON ENVIADOS; LUEGO DE LAS PRUEBAS DE IMPRESIÓN SE ENCUENTRA QUE LA IMPRESIÓN DE LA ETIQUETA QUEDA A LA MITAD; PERO SI SE INSTALA EL CABEZAL ORIGINAL DE LA BALANZA DICHA IMPRESIÓN SALE CORRECTAMENTE SOBRE LOS MARGENES DE LA ETIQUETA._x000d_
POR TAL RAZON Y SIGUIENDO INSTRUCCIONES DEL PROVEEDOR SE REALIZA REVISION TANTO DEL RODILLO COMO DEL ROLLO DE PAPEL DE LAS ETIQUETAS; DONDE SE CONSTATA QUE NO HAY NINGUNA OBSTRUCCION Y MAL FUNCIONAMIENTO DEL MISMO._x000d_
SE INFORMA SOBRE DICHAS NOVEDADES; LA BALANZA QUEDA FUERA DE SERVICIO Y GUARDADA EN OFICINA DE SISTEMAS.</v>
      </c>
      <c r="K2337">
        <v>45090</v>
      </c>
      <c r="L2337">
        <v>45091</v>
      </c>
      <c r="M2337" t="str">
        <f>TEXT(L2337,"DDDDDDD")</f>
        <v>miércoles</v>
      </c>
      <c r="N2337" t="str">
        <v>J126 JUMBO SAN SILVESTRE</v>
      </c>
      <c r="O2337" t="str">
        <v>BARRANCABERMEJA</v>
      </c>
      <c r="P2337" t="str">
        <f>IF(ISBLANK(O2337),"0",(VLOOKUP(O2337,REGION,2,FALSE)))</f>
        <v>ORIENTE</v>
      </c>
      <c r="Q2337" t="str">
        <v>LUIS CARLOS ROJAS ACOSTA</v>
      </c>
      <c r="R2337">
        <f>IF(ISBLANK(Q2337),"0", VLOOKUP(Q2337,PERSONAL,2,FALSE))</f>
        <v>1096188137</v>
      </c>
      <c r="S2337" t="str">
        <v>DIRECTO</v>
      </c>
      <c r="T2337">
        <v>0.375</v>
      </c>
      <c r="U2337">
        <v>0.6875</v>
      </c>
      <c r="V2337">
        <f>IF(ISBLANK(T2337 ),"0",U2337-T2337)</f>
        <v>0.3125</v>
      </c>
      <c r="W2337">
        <v>4</v>
      </c>
      <c r="X2337">
        <f>NETWORKDAYS(K2337,L2336)</f>
        <v>1</v>
      </c>
      <c r="Y2337" t="str">
        <f>IF(X2337&lt;=2,"CUMPLE","NO CUMPLE")</f>
        <v>CUMPLE</v>
      </c>
    </row>
    <row r="2338" xml:space="preserve">
      <c r="A2338">
        <v>13358743</v>
      </c>
      <c r="B2338" t="str">
        <v>REQUEST</v>
      </c>
      <c r="C2338" t="str">
        <v>CERRADO</v>
      </c>
      <c r="D2338" t="str">
        <v>LINEAL DE CAJAS</v>
      </c>
      <c r="E2338" t="str">
        <v>SCANNER</v>
      </c>
      <c r="F2338" t="str">
        <v>BALANZA</v>
      </c>
      <c r="G2338" t="str">
        <v>DATALOGIC</v>
      </c>
      <c r="H2338" t="str" xml:space="preserve">
        <v xml:space="preserve">Datos usuario_x000d_
Nombre: Mary Cruz Lopez Lievano_x000d_
Correo: Marycruz.lopez@cencosud.com.co_x000d_
Usuario AD: MCLopezL_x000d_
Pais: Colombia_x000d_
Ubicacion: J126 JUMBO SAN SILVESTRE_x000d_
Zona: Colombia Oriente_x000d_
Unidad de Negocio: JUMBO_x000d_
Servicio: Tiendas &amp; Centros de Distribucion_x000d_
Telefono: 3106389828_x000d_
Anexo: null_x000d_
Descripcion: Buenas tardes me colaboran revisando la pos # 1 ya q la bascula no estaba pesando y hoy se apago ya se revisaron conexiones pero sigue igual para q envien quien la revise. Gracias</v>
      </c>
      <c r="I2338" t="str" xml:space="preserve">
        <v xml:space="preserve">Datos usuario_x000d_
Nombre: Mary Cruz Lopez Lievano_x000d_
Correo: Marycruz.lopez@cencosud.com.co_x000d_
Usuario AD: MCLopezL_x000d_
Pais: Colombia_x000d_
Ubicacion: J126 JUMBO SAN SILVESTRE_x000d_
Zona: Colombia Oriente_x000d_
Unidad de Negocio: JUMBO_x000d_
Servicio: Tiendas &amp; Centros de Distribucion_x000d_
Telefono: 3106389828_x000d_
Anexo: null_x000d_
Descripcion: Buenas tardes me colaboran revisando la pos # 1 ya q la bascula no estaba pesando y hoy se apago ya se revisaron conexiones pero sigue igual para q envien quien la revise. Gracias</v>
      </c>
      <c r="J2338" t="str" xml:space="preserve">
        <v xml:space="preserve">	_x000d_
SE REVISA ESCANER BALANZA DE POS1; EL CUAL GENERA ERROR A LA HORA DE TOMAR EL PESO DE PRODUCTOS; LA BALANZA LEE CODIGOS CORRECTO LUEGO DE LAS PRUEBAS REALIZADAS JUNTO A LA SUPERVISORA DE CAJA EN TURNO; SE EVIDENCIA QUE LA POS GENERA ERROR CON ESCANER._x000d_
SE CONECTA EN OTRA POS CON EL MISMO MODELO DE BALANZA PARA DESCARTAR DAÑO DE LA MISMA Y EL CABLEADO; DONDE FUNCIONA CORRECTAMENTE. LA BALANZA EN LA POS 1 ESTA CONFIGURADA EN EL COM1; POR TAL RAZON SE SOLICITA A PERSONAL DE POS QUE VUELVA A CONFIGURAR EL PUERTO_x000d_
PARA DICHA BALANZA</v>
      </c>
      <c r="K2338">
        <v>45091</v>
      </c>
      <c r="L2338">
        <v>45091</v>
      </c>
      <c r="M2338" t="str">
        <f>TEXT(L2338,"DDDDDDD")</f>
        <v>miércoles</v>
      </c>
      <c r="N2338" t="str">
        <v>J126 JUMBO SAN SILVESTRE</v>
      </c>
      <c r="O2338" t="str">
        <v>BARRANCABERMEJA</v>
      </c>
      <c r="P2338" t="str">
        <f>IF(ISBLANK(O2338),"0",(VLOOKUP(O2338,REGION,2,FALSE)))</f>
        <v>ORIENTE</v>
      </c>
      <c r="Q2338" t="str">
        <v>LUIS CARLOS ROJAS ACOSTA</v>
      </c>
      <c r="R2338">
        <f>IF(ISBLANK(Q2338),"0", VLOOKUP(Q2338,PERSONAL,2,FALSE))</f>
        <v>1096188137</v>
      </c>
      <c r="S2338" t="str">
        <v>DIRECTO</v>
      </c>
      <c r="T2338">
        <v>0.7291666666666666</v>
      </c>
      <c r="U2338">
        <v>0.7638888888888888</v>
      </c>
      <c r="V2338">
        <f>IF(ISBLANK(T2338 ),"0",U2338-T2338)</f>
        <v>0.03472222222222221</v>
      </c>
      <c r="W2338">
        <v>1</v>
      </c>
      <c r="X2338">
        <f>NETWORKDAYS(K2338,L2337)</f>
        <v>1</v>
      </c>
      <c r="Y2338" t="str">
        <f>IF(X2338&lt;=2,"CUMPLE","NO CUMPLE")</f>
        <v>CUMPLE</v>
      </c>
    </row>
    <row r="2339" xml:space="preserve">
      <c r="A2339">
        <v>13345715</v>
      </c>
      <c r="B2339" t="str">
        <v>REQUEST</v>
      </c>
      <c r="C2339" t="str">
        <v>CERRADO</v>
      </c>
      <c r="D2339" t="str">
        <v>PANADERIA</v>
      </c>
      <c r="E2339" t="str">
        <v>BALANZA</v>
      </c>
      <c r="F2339" t="str">
        <v>MESA</v>
      </c>
      <c r="G2339" t="str">
        <v>METTLER</v>
      </c>
      <c r="H2339"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el cabezote de la bascula se encuentra dañado; no sale la etiqueta y tiene un ruido bastante alto; por el momento NO se utiliza._x000d_
Area en donde se encuentra la Balanza: panaderia</v>
      </c>
      <c r="I2339"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el cabezote de la bascula se encuentra dañado; no sale la etiqueta y tiene un ruido bastante alto; por el momento NO se utiliza._x000d_
Area en donde se encuentra la Balanza: panaderia</v>
      </c>
      <c r="J2339" t="str" xml:space="preserve">
        <v xml:space="preserve">SE REVISA BALANZA DE MESA DE AREA DE PANADERIA; POR NO IMPRIMIR ETIQUETAS SE ENCUENTRA NOVEDAD EN EL ROLLO; EL CUAL SE CORRIGEPOR PAPEL ATASCADO EN MEDIO DEL CABEZAL.					_x000d_
SE REALIZAN PRUEBAS DE IMPRESIÓN; LAS CUALES FUERON SATISFACTORIAS; SE INFORMA AL COLABORADOR Y JEFE DE SECCION SOBRE LA SOLUCION.					_x000d_
LA BALANZA QUEDA FUNCIONANDO; IMPRIMIENDO CORRECTAMENTE Y TOTALMENTE OPERATIVA.					_x000d_
					_x000d_
</v>
      </c>
      <c r="K2339">
        <v>45091</v>
      </c>
      <c r="L2339">
        <v>45091</v>
      </c>
      <c r="M2339" t="str">
        <f>TEXT(L2339,"DDDDDDD")</f>
        <v>miércoles</v>
      </c>
      <c r="N2339" t="str">
        <v>J126 JUMBO SAN SILVESTRE</v>
      </c>
      <c r="O2339" t="str">
        <v>BARRANCABERMEJA</v>
      </c>
      <c r="P2339" t="str">
        <f>IF(ISBLANK(O2339),"0",(VLOOKUP(O2339,REGION,2,FALSE)))</f>
        <v>ORIENTE</v>
      </c>
      <c r="Q2339" t="str">
        <v>LUIS CARLOS ROJAS ACOSTA</v>
      </c>
      <c r="R2339">
        <f>IF(ISBLANK(Q2339),"0", VLOOKUP(Q2339,PERSONAL,2,FALSE))</f>
        <v>1096188137</v>
      </c>
      <c r="S2339" t="str">
        <v>DIRECTO</v>
      </c>
      <c r="T2339">
        <v>0.4583333333333333</v>
      </c>
      <c r="U2339">
        <v>0.5</v>
      </c>
      <c r="V2339">
        <f>IF(ISBLANK(T2339 ),"0",U2339-T2339)</f>
        <v>0.041666666666666685</v>
      </c>
      <c r="W2339">
        <v>1</v>
      </c>
      <c r="X2339">
        <f>NETWORKDAYS(K2339,L2338)</f>
        <v>1</v>
      </c>
      <c r="Y2339" t="str">
        <f>IF(X2339&lt;=2,"CUMPLE","NO CUMPLE")</f>
        <v>CUMPLE</v>
      </c>
    </row>
    <row r="2340" xml:space="preserve">
      <c r="A2340">
        <v>13362220</v>
      </c>
      <c r="B2340" t="str">
        <v>REQUEST</v>
      </c>
      <c r="C2340" t="str">
        <v>CERRADO</v>
      </c>
      <c r="D2340" t="str">
        <v>LINEAL DE CAJAS</v>
      </c>
      <c r="E2340" t="str">
        <v>POS</v>
      </c>
      <c r="F2340" t="str">
        <v>POS</v>
      </c>
      <c r="G2340" t="str">
        <v>WINCOR</v>
      </c>
      <c r="H2340"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noches_x000d_
la pos 3 en el momento del cierre del auxiliar de cajas se apago; se reinicia pero no carga totalmente y se apaga nuevamente; solicito de su pronta colaboracion ya que esta pos es fundamental y estamos en temporada de vacaciones estudiantiles._x000d_
quedo atenta_x000d_
_x000d_
</v>
      </c>
      <c r="I2340"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noches_x000d_
la pos 3 en el momento del cierre del auxiliar de cajas se apago; se reinicia pero no carga totalmente y se apaga nuevamente; solicito de su pronta colaboracion ya que esta pos es fundamental y estamos en temporada de vacaciones estudiantiles._x000d_
quedo atenta_x000d_
_x000d_
</v>
      </c>
      <c r="J2340" t="str" xml:space="preserve">
        <v xml:space="preserve">Según Indicaciones del Ticket-CAU  13362220 “el POS (3) en el momento del cierre del auxiliar de cajas se apagó; se reinicia; pero no carga totalmente y se apaga nuevamente; solicito de su pronta colaboración etc.” Estando en sitio Ubicamos la Jefe de cajas correspondiente en el momento; identificada como Claudia Marcela Díaz Solano CC 37.901.242 y siguiendo indicaciones nos dirigimos a la CAJA POS N°3 identificada con el S/N 5300730194 validando la descripción del CAU procedo ah realizar la revisión del POS (3):  Se verifica conexiones de energía en el POS _x000d_
Se verifica conexiones de periféricos y demás componentes  _x000d_
Se verifican tomas de energía_x000d_
Se enciende el POS y se valida la falla; evidentemente el POS se apaga pasado un 1m de encendida y arroja el siguiente error en monitor._x000d_
Procedo ah revisar el hardware del POS y sus componentes desarmo el POS y empiezo a verificar fallas; encuentro fallas en la fuente de poder para validar error con permiso del jefe de cajas encargado saco la parte que requiero de otra POS en tienda y realizo el cambio del componente para ver si el error no persiste; efectivamente se soluciona el error del POS (3) Y funciona correctamente._x000d_
Verificado la Fuente de Poder del POS (3)” Modelo BEETLE/M-II plus S/N 5300730194” presenta un error de recalentamiento y tiene componentes con fallas se requiere cambiar la Fuente de Poder._x000d_
_x000d_
Características Fuente de Poder DAÑADA/ Pedir una de las mismas características_x000d_
ACBel P08005 Fuente de alimentación PSU de 304 W para Wincor Nixdorf Beetle M-II Plus_x000d_
_x000d_
Siguiendo Indicaciones de la Jefe de Cajas; se debía dejar Funcional la caja POS N°3 y validando Indicaciones del Ing. Ever Becerra; se le realiza el cambio de la Fuente de POS N°3 S/N 5300730194 con la fuente de la caja de cafetería S/N 5300730214 que no es tan requerida realizando el cambio la fuente dañada queda Instalada en el POS cafetería con las siguientes indicaciones:_x000d_
Modelo BEETLE/M-II plus S/N 5300730214 Inv. 014160_x000d_
Se deja POS 3 funcional y trabajando correctamente</v>
      </c>
      <c r="K2340">
        <v>45091</v>
      </c>
      <c r="L2340">
        <v>45092</v>
      </c>
      <c r="M2340" t="str">
        <f>TEXT(L2340,"DDDDDDD")</f>
        <v>jueves</v>
      </c>
      <c r="N2340" t="str">
        <v>M183 METRO SAN GIL</v>
      </c>
      <c r="O2340" t="str">
        <v>SAN GIL</v>
      </c>
      <c r="P2340" t="str">
        <f>IF(ISBLANK(O2340),"0",(VLOOKUP(O2340,REGION,2,FALSE)))</f>
        <v>ORIENTE</v>
      </c>
      <c r="Q2340" t="str">
        <v>JHOAN SEBASTIAN RUEDA MONSALVE</v>
      </c>
      <c r="R2340">
        <v>1101698822</v>
      </c>
      <c r="S2340" t="str">
        <v>DIRECTO</v>
      </c>
      <c r="T2340">
        <v>0.59375</v>
      </c>
      <c r="U2340">
        <v>0.6875</v>
      </c>
      <c r="V2340">
        <f>IF(ISBLANK(T2340 ),"0",U2340-T2340)</f>
        <v>0.09375</v>
      </c>
      <c r="W2340">
        <v>2</v>
      </c>
      <c r="X2340">
        <f>NETWORKDAYS(K2340,L2339)</f>
        <v>1</v>
      </c>
      <c r="Y2340" t="str">
        <f>IF(X2340&lt;=2,"CUMPLE","NO CUMPLE")</f>
        <v>CUMPLE</v>
      </c>
    </row>
    <row r="2341" xml:space="preserve">
      <c r="A2341">
        <v>13368006</v>
      </c>
      <c r="B2341" t="str">
        <v>REQUEST</v>
      </c>
      <c r="C2341" t="str">
        <v>CERRADO</v>
      </c>
      <c r="D2341" t="str">
        <v>FRUVER</v>
      </c>
      <c r="E2341" t="str">
        <v>BALANZA</v>
      </c>
      <c r="F2341" t="str">
        <v>MESA</v>
      </c>
      <c r="G2341" t="str">
        <v>METTLER</v>
      </c>
      <c r="H2341"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Buenos dias;_x000d_
_x000d_
Por favor solicitamos de su colaboracion validando la balanza de laboratorio de Fruver ya que ultimamente viene presentado novedad y queda fuera de linea. Gracias._x000d_
Area donde su ubica la balanza: Laboratorio de Fruver_x000d_
</v>
      </c>
      <c r="I2341"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Buenos dias;_x000d_
_x000d_
Por favor solicitamos de su colaboracion validando la balanza de laboratorio de Fruver ya que ultimamente viene presentado novedad y queda fuera de linea. Gracias._x000d_
Area donde su ubica la balanza: Laboratorio de Fruver_x000d_
</v>
      </c>
      <c r="J2341" t="str" xml:space="preserve">
        <v xml:space="preserve">Se llega a sitio y se procede con validaciones de ingreso. Establecemos contacto con el usuario procedemos hasta la ubicación_x000d_
de la balanza. Procedemos a revisar parámetros de red a normalidad. Limpiamos tarjeta de red de la humedad y realizamos lo_x000d_
mismo con el punto de red. Los pines del passcord se encuentran sulfatados; procedemos a cambiar cable por uno nuevo y_x000d_
certificado. Se realizan pruebas de rigor de red de la misma saliendo a satisfacción. Se realiza tracer a 500 saltos a satisfacción_x000d_
y con tiempos óptimos de respuesta. Se finaliza la actividad y se procede con el cierre del ticket quedando la balanza_x000d_
completamente operativa y funcional. Se le indica a Gerente Tienda hablar con los colaboradfores para ser mas cautelosos a_x000d_
la hora de realizar limpieza de mesón y del plato de la balanza. Se realiza sugerencia de cambiar faceplate del punto de red ya_x000d_
que se encuentra bastante deteriorado._x000d_
</v>
      </c>
      <c r="K2341">
        <v>45091</v>
      </c>
      <c r="L2341">
        <v>45092</v>
      </c>
      <c r="M2341" t="str">
        <f>TEXT(L2341,"DDDDDDD")</f>
        <v>jueves</v>
      </c>
      <c r="N2341" t="str">
        <v>M179 METRO PITALITO</v>
      </c>
      <c r="O2341" t="str">
        <v>PITALITO</v>
      </c>
      <c r="P2341" t="str">
        <f>IF(ISBLANK(O2341),"0",(VLOOKUP(O2341,REGION,2,FALSE)))</f>
        <v>OCCIDENTE</v>
      </c>
      <c r="Q2341" t="str">
        <v>EMERSON PALACIOS MARTINEZ</v>
      </c>
      <c r="R2341">
        <f>IF(ISBLANK(Q2341),"0", VLOOKUP(Q2341,PERSONAL,2,FALSE))</f>
        <v>13723524</v>
      </c>
      <c r="S2341" t="str">
        <v>ALIADO</v>
      </c>
      <c r="T2341">
        <v>0.4375</v>
      </c>
      <c r="U2341">
        <v>0.4861111111111111</v>
      </c>
      <c r="V2341">
        <f>IF(ISBLANK(T2341 ),"0",U2341-T2341)</f>
        <v>0.048611111111111105</v>
      </c>
      <c r="W2341">
        <v>1</v>
      </c>
      <c r="X2341">
        <f>NETWORKDAYS(K2341,L2340)</f>
        <v>2</v>
      </c>
      <c r="Y2341" t="str">
        <f>IF(X2341&lt;=2,"CUMPLE","NO CUMPLE")</f>
        <v>CUMPLE</v>
      </c>
    </row>
    <row r="2342" xml:space="preserve">
      <c r="A2342">
        <v>13368600</v>
      </c>
      <c r="B2342" t="str">
        <v>REQUEST</v>
      </c>
      <c r="C2342" t="str">
        <v>CERRADO</v>
      </c>
      <c r="D2342" t="str">
        <v>TIENDA</v>
      </c>
      <c r="E2342" t="str">
        <v>PDA</v>
      </c>
      <c r="F2342" t="str">
        <v xml:space="preserve">PDA </v>
      </c>
      <c r="G2342" t="str">
        <v>HONEYWELL</v>
      </c>
      <c r="H2342"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Buenas tardes._x000d_
_x000d_
jefe por favor me colabora con una autorizacion para generar una llamada 2.5 para que el tecnico de isit visite la tienda y realice los mantenimientos solicitados para las pdts y los relojes de marcacion de la tienda; se anexan formatos en Excel con la informacion de los equipos y el formato de mantenimiento para el registro de lo realizado en sitio._x000d_
_x000d_
Gracias._x000d_
_x000d_
Seccion en la tienda o ubicacion del usuario: tienda_x000d_
Jefe de area asignacion de la PDT: tienda</v>
      </c>
      <c r="I2342" t="str" xml:space="preserve">
        <v xml:space="preserve">Datos usuario_x000d_
Nombre: Edwin Bayardo Bolanos Cucuname_x000d_
Correo: Edwin.Bolanos@cencosud.com.co_x000d_
Usuario AD: EBBolano_x000d_
Pais: Colombia_x000d_
Ubicacion: M179 METRO PITALITO_x000d_
Zona: Colombia Occidente_x000d_
Unidad de Negocio: ADM CENTRAL_x000d_
Servicio: Sistemas_x000d_
Telefono: 3174355320_x000d_
Anexo: null_x000d_
Descripcion: Buenas tardes._x000d_
_x000d_
jefe por favor me colabora con una autorizacion para generar una llamada 2.5 para que el tecnico de isit visite la tienda y realice los mantenimientos solicitados para las pdts y los relojes de marcacion de la tienda; se anexan formatos en Excel con la informacion de los equipos y el formato de mantenimiento para el registro de lo realizado en sitio._x000d_
_x000d_
Gracias._x000d_
_x000d_
Seccion en la tienda o ubicacion del usuario: tienda_x000d_
Jefe de area asignacion de la PDT: tienda</v>
      </c>
      <c r="J2342" t="str" xml:space="preserve">
        <v xml:space="preserve">Se llega a sitio y se procede con validaciones de ingreso. Establecemos contacto con cadea uno de los usuarios y los_x000d_
equipos. El mantenimiento se realiza de la siguiente forma para cada uno de los equipos: Procedemos a apagar el_x000d_
dispositivo. Limpiamos carcasa con limpia carcasa; limpiamos pantalla con limpia pantallas; rociamos limpia contactos_x000d_
eléctronico en los pines del dispositivo y de la bateria; limpiamos forros con limpia carcasas y cable de poder y cabeza de_x000d_
cargador. Procedemos a encenderlo y a realizar pruebas con cada usuario las cuales salen a satisfacción. Se reraliza_x000d_
mantenimiento a dos relojes de marcación; 1 pda de precing; 8 pda eda. Los equipos quedan completamente funcionales y_x000d_
operativos. Se buscan 2 pdt´s scorpio x3 las cuales no aparecen. Se le comunica a seguridad Tienda y al Señor Gerente al_x000d_
igual que a soporte especializado; por ende no aparecerán en el formato de mantenimiento de equipos. Se dá por_x000d_
finalizada la actiividad y se procede con el cierre del ticket.</v>
      </c>
      <c r="K2342">
        <v>45091</v>
      </c>
      <c r="L2342">
        <v>45092</v>
      </c>
      <c r="M2342" t="str">
        <f>TEXT(L2342,"DDDDDDD")</f>
        <v>jueves</v>
      </c>
      <c r="N2342" t="str">
        <v>M179 METRO PITALITO</v>
      </c>
      <c r="O2342" t="str">
        <v>PITALITO</v>
      </c>
      <c r="P2342" t="str">
        <f>IF(ISBLANK(O2342),"0",(VLOOKUP(O2342,REGION,2,FALSE)))</f>
        <v>OCCIDENTE</v>
      </c>
      <c r="Q2342" t="str">
        <v>EMERSON PALACIOS MARTINEZ</v>
      </c>
      <c r="R2342">
        <f>IF(ISBLANK(Q2342),"0", VLOOKUP(Q2342,PERSONAL,2,FALSE))</f>
        <v>13723524</v>
      </c>
      <c r="S2342" t="str">
        <v>ALIADO</v>
      </c>
      <c r="T2342">
        <v>0.4861111111111111</v>
      </c>
      <c r="U2342">
        <v>0.5833333333333334</v>
      </c>
      <c r="V2342">
        <f>IF(ISBLANK(T2342 ),"0",U2342-T2342)</f>
        <v>0.09722222222222227</v>
      </c>
      <c r="W2342" t="str">
        <v>2;5</v>
      </c>
      <c r="X2342">
        <f>NETWORKDAYS(K2342,L2341)</f>
        <v>2</v>
      </c>
      <c r="Y2342" t="str">
        <f>IF(X2342&lt;=2,"CUMPLE","NO CUMPLE")</f>
        <v>CUMPLE</v>
      </c>
    </row>
    <row r="2343" xml:space="preserve">
      <c r="A2343">
        <v>13368572</v>
      </c>
      <c r="B2343" t="str">
        <v>REQUEST</v>
      </c>
      <c r="C2343" t="str">
        <v>CERRADO</v>
      </c>
      <c r="D2343" t="str">
        <v>TIENDA</v>
      </c>
      <c r="E2343" t="str">
        <v>PDA</v>
      </c>
      <c r="F2343" t="str">
        <v>PDA</v>
      </c>
      <c r="G2343" t="str">
        <v>HONEYWELL</v>
      </c>
      <c r="H2343"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ADM CENTRAL_x000d_
Servicio: Sistemas_x000d_
Telefono: 3174355320_x000d_
Anexo: null_x000d_
Descripcion: Buenas tardes._x000d_
_x000d_
jefe por favor me colabora con una autorizacion para generar una llamada 2.5 para que el tecnico de isit visite la tienda y realice los mantenimientos solicitados para las pdts y los relojes de marcacion de la tienda; se anexan formatos en Excel con la informacion de los equipos y el formato de mantenimiento para el registro de lo realizado en sitio._x000d_
_x000d_
Gracias._x000d_
_x000d_
Seccion en la tienda o ubicacion del usuario: tienda_x000d_
Jefe de area asignacion de la PDT: tienda</v>
      </c>
      <c r="I2343"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ADM CENTRAL_x000d_
Servicio: Sistemas_x000d_
Telefono: 3174355320_x000d_
Anexo: null_x000d_
Descripcion: Buenas tardes._x000d_
_x000d_
jefe por favor me colabora con una autorizacion para generar una llamada 2.5 para que el tecnico de isit visite la tienda y realice los mantenimientos solicitados para las pdts y los relojes de marcacion de la tienda; se anexan formatos en Excel con la informacion de los equipos y el formato de mantenimiento para el registro de lo realizado en sitio._x000d_
_x000d_
Gracias._x000d_
_x000d_
Seccion en la tienda o ubicacion del usuario: tienda_x000d_
Jefe de area asignacion de la PDT: tienda</v>
      </c>
      <c r="J2343" t="str" xml:space="preserve">
        <v xml:space="preserve">Se realiza revision y mantenimiento de PDA y reloj control de ingreso se realiza mantenimiento y se entregan funcionales listado_x000d_
completo y sin novedad.</v>
      </c>
      <c r="K2343">
        <v>45091</v>
      </c>
      <c r="L2343">
        <v>45093</v>
      </c>
      <c r="M2343" t="str">
        <f>TEXT(L2343,"DDDDDDD")</f>
        <v>viernes</v>
      </c>
      <c r="N2343" t="str">
        <v>M195 SANTA LUCIA</v>
      </c>
      <c r="O2343" t="str">
        <v>NEIVA</v>
      </c>
      <c r="P2343" t="str">
        <f>IF(ISBLANK(O2343),"0",(VLOOKUP(O2343,REGION,2,FALSE)))</f>
        <v>OCCIDENTE</v>
      </c>
      <c r="Q2343" t="str">
        <v>CARLOS HERNAN BARRETO LOPEZ</v>
      </c>
      <c r="R2343">
        <f>IF(ISBLANK(Q2343),"0", VLOOKUP(Q2343,PERSONAL,2,FALSE))</f>
        <v>1010165612</v>
      </c>
      <c r="S2343" t="str">
        <v>DIRECTO</v>
      </c>
      <c r="T2343">
        <v>0.4375</v>
      </c>
      <c r="U2343">
        <v>0.5</v>
      </c>
      <c r="V2343">
        <f>IF(ISBLANK(T2343 ),"0",U2343-T2343)</f>
        <v>0.0625</v>
      </c>
      <c r="W2343" t="str">
        <v>2;5</v>
      </c>
      <c r="X2343">
        <f>NETWORKDAYS(K2343,L2342)</f>
        <v>2</v>
      </c>
      <c r="Y2343" t="str">
        <f>IF(X2343&lt;=2,"CUMPLE","NO CUMPLE")</f>
        <v>CUMPLE</v>
      </c>
    </row>
    <row r="2344" xml:space="preserve">
      <c r="A2344">
        <v>13353240</v>
      </c>
      <c r="B2344" t="str">
        <v>REQUEST</v>
      </c>
      <c r="C2344" t="str">
        <v>CERRADO</v>
      </c>
      <c r="D2344" t="str">
        <v>SISTEMAS</v>
      </c>
      <c r="E2344" t="str">
        <v>CPU</v>
      </c>
      <c r="F2344" t="str">
        <v>CPU</v>
      </c>
      <c r="G2344" t="str">
        <v>LENOVO</v>
      </c>
      <c r="H2344" t="str" xml:space="preserve">
        <v xml:space="preserve">Datos usuario_x000d_
Nombre: Nasly Andrea Ortiz Mayorga_x000d_
Correo: naslyandrea.ortiz@cencosud.com.co_x000d_
Usuario AD: Naortizm_x000d_
Pais: Colombia_x000d_
Ubicacion: M042 METRO IBAGUE_x000d_
Zona: Colombia Occidente_x000d_
Unidad de Negocio: METRO_x000d_
Servicio: null_x000d_
Telefono: 3163672687_x000d_
Anexo: null_x000d_
Descripcion: buenos dias_x000d_
necesito que por favor me revisen el portatil presenta fallas con el teclado no funcionan alguna teclas y cuando tecleo me sale otras letras tambien presenta fallas para conectarse a la red wifi</v>
      </c>
      <c r="I2344" t="str" xml:space="preserve">
        <v xml:space="preserve">Datos usuario_x000d_
Nombre: Nasly Andrea Ortiz Mayorga_x000d_
Correo: naslyandrea.ortiz@cencosud.com.co_x000d_
Usuario AD: Naortizm_x000d_
Pais: Colombia_x000d_
Ubicacion: M042 METRO IBAGUE_x000d_
Zona: Colombia Occidente_x000d_
Unidad de Negocio: METRO_x000d_
Servicio: null_x000d_
Telefono: 3163672687_x000d_
Anexo: null_x000d_
Descripcion: buenos dias_x000d_
necesito que por favor me revisen el portatil presenta fallas con el teclado no funcionan alguna teclas y cuando tecleo me sale otras letras tambien presenta fallas para conectarse a la red wifi</v>
      </c>
      <c r="J2344" t="str" xml:space="preserve">
        <v xml:space="preserve">Se revisa equipo portátil de la Jefe de Calidad Andrea Ortíz; el cual presenta fallas de teclado y no carga el sistema operativo._x000d_
Se realiza formateo de equipo; se instala office; se ingresa al dominio. Usuaria realiza la verificación conformando correcto_x000d_
funcionamiento. Funcionaria afirma que en el equipo no hay información para salvar; todo ya se había copiado en otro equipo.</v>
      </c>
      <c r="K2344">
        <v>45091</v>
      </c>
      <c r="L2344">
        <v>45092</v>
      </c>
      <c r="M2344" t="str">
        <f>TEXT(L2344,"DDDDDDD")</f>
        <v>jueves</v>
      </c>
      <c r="N2344" t="str">
        <v>M042 METRO IBAGUE</v>
      </c>
      <c r="O2344" t="str">
        <v>IBAGUE</v>
      </c>
      <c r="P2344" t="str">
        <f>IF(ISBLANK(O2344),"0",(VLOOKUP(O2344,REGION,2,FALSE)))</f>
        <v>OCCIDENTE</v>
      </c>
      <c r="Q2344" t="str">
        <v>WILLIAM FERNANDO ALDANA NIÑO</v>
      </c>
      <c r="R2344">
        <f>IF(ISBLANK(Q2344),"0", VLOOKUP(Q2344,PERSONAL,2,FALSE))</f>
        <v>80148398</v>
      </c>
      <c r="S2344" t="str">
        <v>DIRECTO</v>
      </c>
      <c r="T2344">
        <v>0.5034722222222222</v>
      </c>
      <c r="U2344">
        <v>0.7083333333333334</v>
      </c>
      <c r="V2344">
        <f>IF(ISBLANK(T2344 ),"0",U2344-T2344)</f>
        <v>0.20486111111111116</v>
      </c>
      <c r="W2344">
        <v>3</v>
      </c>
      <c r="X2344">
        <f>NETWORKDAYS(K2344,L2343)</f>
        <v>3</v>
      </c>
      <c r="Y2344" t="str">
        <f>IF(X2344&lt;=2,"CUMPLE","NO CUMPLE")</f>
        <v>NO CUMPLE</v>
      </c>
    </row>
    <row r="2345" xml:space="preserve">
      <c r="A2345">
        <v>13353100</v>
      </c>
      <c r="B2345" t="str">
        <v>REQUEST</v>
      </c>
      <c r="C2345" t="str">
        <v>CERRADO</v>
      </c>
      <c r="D2345" t="str">
        <v>FRUVER</v>
      </c>
      <c r="E2345" t="str">
        <v>BALANZA</v>
      </c>
      <c r="F2345" t="str">
        <v>BALANZA</v>
      </c>
      <c r="G2345" t="str">
        <v>METTER</v>
      </c>
      <c r="H2345"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METRO_x000d_
Servicio: Sistemas_x000d_
Telefono: 3188729956_x000d_
Anexo: 3188729956_x000d_
Descripcion: buenos dias_x000d_
balanza metter toledo_x000d_
modelo Bplus_x000d_
S/N C209619349_x000d_
IP 010.132.092.048_x000d_
esta desconfigurada no salen los precios_x000d_
Area en donde se encuentra la Balanza: Fruver_x000d_
</v>
      </c>
      <c r="I2345" t="str" xml:space="preserve">
        <v xml:space="preserve">Datos usuario_x000d_
Nombre: Tania Barreiro Montoya_x000d_
Correo: Tania.BarreiroMontoya@cencosud.com.co_x000d_
Usuario AD: Tbarreir_x000d_
Pais: Colombia_x000d_
Ubicacion: M195 METRO SANTA LUCIA_x000d_
Zona: Colombia Bogota_x000d_
Unidad de Negocio: METRO_x000d_
Servicio: Sistemas_x000d_
Telefono: 3188729956_x000d_
Anexo: 3188729956_x000d_
Descripcion: buenos dias_x000d_
balanza metter toledo_x000d_
modelo Bplus_x000d_
S/N C209619349_x000d_
IP 010.132.092.048_x000d_
esta desconfigurada no salen los precios_x000d_
Area en donde se encuentra la Balanza: Fruver_x000d_
</v>
      </c>
      <c r="J2345" t="str">
        <v>Se realiza configuracion de IP; calibranción y full carga de datos; se realizan prubas y se entrega funcional</v>
      </c>
      <c r="K2345">
        <v>45091</v>
      </c>
      <c r="L2345">
        <v>45093</v>
      </c>
      <c r="M2345" t="str">
        <f>TEXT(L2345,"DDDDDDD")</f>
        <v>viernes</v>
      </c>
      <c r="N2345" t="str">
        <v>M195 METRO SANTA LUCIA</v>
      </c>
      <c r="O2345" t="str">
        <v>NEIVA</v>
      </c>
      <c r="P2345" t="str">
        <f>IF(ISBLANK(O2345),"0",(VLOOKUP(O2345,REGION,2,FALSE)))</f>
        <v>OCCIDENTE</v>
      </c>
      <c r="Q2345" t="str">
        <v>CARLOS HERNAN BARRETO LOPEZ</v>
      </c>
      <c r="R2345">
        <f>IF(ISBLANK(Q2345),"0", VLOOKUP(Q2345,PERSONAL,2,FALSE))</f>
        <v>1010165612</v>
      </c>
      <c r="S2345" t="str">
        <v>DIRECTO</v>
      </c>
      <c r="T2345">
        <v>0.375</v>
      </c>
      <c r="U2345">
        <v>0.4375</v>
      </c>
      <c r="V2345">
        <f>IF(ISBLANK(T2345 ),"0",U2345-T2345)</f>
        <v>0.0625</v>
      </c>
      <c r="W2345">
        <v>1</v>
      </c>
      <c r="X2345">
        <f>NETWORKDAYS(K2345,L2344)</f>
        <v>2</v>
      </c>
      <c r="Y2345" t="str">
        <f>IF(X2345&lt;=2,"CUMPLE","NO CUMPLE")</f>
        <v>CUMPLE</v>
      </c>
    </row>
    <row r="2346" xml:space="preserve">
      <c r="A2346">
        <v>13368592</v>
      </c>
      <c r="B2346" t="str">
        <v>REQUEST</v>
      </c>
      <c r="C2346" t="str">
        <v>CERRADO</v>
      </c>
      <c r="D2346" t="str">
        <v>TODA LA TIENDA</v>
      </c>
      <c r="E2346" t="str">
        <v>ACOMPAÑAMIENTO</v>
      </c>
      <c r="F2346" t="str">
        <v>ACOMPAÑAMIENTO</v>
      </c>
      <c r="G2346" t="str">
        <v>ACOMPAÑAMIENTO</v>
      </c>
      <c r="H2346"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ADM CENTRAL_x000d_
Servicio: Sistemas_x000d_
Telefono: 3174355320_x000d_
Anexo: null_x000d_
Descripcion: Buenas tardes._x000d_
_x000d_
jefe por favor me colabora con una autorizacion para generar una llamada 2.5 para que el tecnico de isit visite la tienda y realice los mantenimientos solicitados para las pdts y los relojes de marcacion de la tienda; se anexan formatos en Excel con la informacion de los equipos y el formato de mantenimiento para el registro de lo realizado en sitio._x000d_
_x000d_
Gracias._x000d_
_x000d_
Seccion en la tienda o ubicacion del usuario: tienda_x000d_
Jefe de area asignacion de la PDT: tienda</v>
      </c>
      <c r="I2346" t="str" xml:space="preserve">
        <v xml:space="preserve">Datos usuario_x000d_
Nombre: Edwin Bayardo Bolanos Cucuname_x000d_
Correo: Edwin.Bolanos@cencosud.com.co_x000d_
Usuario AD: EBBolano_x000d_
Pais: Colombia_x000d_
Ubicacion: M038 METRO NEIVA CENTRO DE CONVENCIONES_x000d_
Zona: Colombia Occidente_x000d_
Unidad de Negocio: ADM CENTRAL_x000d_
Servicio: Sistemas_x000d_
Telefono: 3174355320_x000d_
Anexo: null_x000d_
Descripcion: Buenas tardes._x000d_
_x000d_
jefe por favor me colabora con una autorizacion para generar una llamada 2.5 para que el tecnico de isit visite la tienda y realice los mantenimientos solicitados para las pdts y los relojes de marcacion de la tienda; se anexan formatos en Excel con la informacion de los equipos y el formato de mantenimiento para el registro de lo realizado en sitio._x000d_
_x000d_
Gracias._x000d_
_x000d_
Seccion en la tienda o ubicacion del usuario: tienda_x000d_
Jefe de area asignacion de la PDT: tienda</v>
      </c>
      <c r="J2346" t="str" xml:space="preserve">
        <v xml:space="preserve">Se realiza revision y mantenimiento de PDA y reloj control de ingreso se realiza mantenimiento y se entregan funcionales listado_x000d_
completo y sin novedad.</v>
      </c>
      <c r="K2346">
        <v>45091</v>
      </c>
      <c r="L2346">
        <v>45097</v>
      </c>
      <c r="M2346" t="str">
        <f>TEXT(L2346,"DDDDDDD")</f>
        <v>martes</v>
      </c>
      <c r="N2346" t="str">
        <v>M038 METRO NEIVA CENTRO DE CONVENCIONES</v>
      </c>
      <c r="O2346" t="str">
        <v>NEIVA</v>
      </c>
      <c r="P2346" t="str">
        <f>IF(ISBLANK(O2346),"0",(VLOOKUP(O2346,REGION,2,FALSE)))</f>
        <v>OCCIDENTE</v>
      </c>
      <c r="Q2346" t="str">
        <v>CARLOS HERNAN BARRETO LOPEZ</v>
      </c>
      <c r="R2346">
        <f>IF(ISBLANK(Q2346),"0", VLOOKUP(Q2346,PERSONAL,2,FALSE))</f>
        <v>1010165612</v>
      </c>
      <c r="S2346" t="str">
        <v>DIRECTO</v>
      </c>
      <c r="T2346">
        <v>0.3333333333333333</v>
      </c>
      <c r="U2346">
        <v>0.5</v>
      </c>
      <c r="V2346">
        <f>IF(ISBLANK(T2346 ),"0",U2346-T2346)</f>
        <v>0.16666666666666669</v>
      </c>
      <c r="W2346" t="str">
        <v>2;5</v>
      </c>
      <c r="X2346">
        <f>NETWORKDAYS(K2346,L2345)</f>
        <v>3</v>
      </c>
      <c r="Y2346" t="str">
        <f>IF(X2346&lt;=2,"CUMPLE","NO CUMPLE")</f>
        <v>NO CUMPLE</v>
      </c>
    </row>
    <row r="2347" xml:space="preserve">
      <c r="A2347">
        <v>13350550</v>
      </c>
      <c r="B2347" t="str">
        <v>REQUEST</v>
      </c>
      <c r="C2347" t="str">
        <v>CERRADO</v>
      </c>
      <c r="D2347" t="str">
        <v>LINEAL DE CAJAS</v>
      </c>
      <c r="E2347" t="str">
        <v>POS</v>
      </c>
      <c r="F2347" t="str">
        <v>POS</v>
      </c>
      <c r="G2347" t="str">
        <v>WINCOR</v>
      </c>
      <c r="H2347" t="str" xml:space="preserve">
        <v xml:space="preserve">Datos usuario_x000d_
Nombre: Luz Adriana Acevedo Loaiza_x000d_
Correo: luzadriana.acevedoloaiza@cencosud.com.co_x000d_
Usuario AD: LAAceveL_x000d_
Pais: Colombia_x000d_
Ubicacion: J126 JUMBO SAN SILVESTRE_x000d_
Zona: Colombia Oriente_x000d_
Unidad de Negocio: JUMBO_x000d_
Servicio: Tiendas &amp; Centros de Distribucion_x000d_
Telefono: 3207999572_x000d_
Anexo: 2134349309_x000d_
Descripcion: REPORTO FALLA DE VISOR CLIENTE DE LA POS #5; NO DA VIDEO; YA SE PROBO CON OTRA POS CON EL PERSONAL TECNICO Y SE VERIFICA QUE NO ES EL CABLEADO; SE SOLICITA UN NUEVO VISOR PARA REEMPLAZAR_x000d_
</v>
      </c>
      <c r="I2347" t="str" xml:space="preserve">
        <v xml:space="preserve">Datos usuario_x000d_
Nombre: Luz Adriana Acevedo Loaiza_x000d_
Correo: luzadriana.acevedoloaiza@cencosud.com.co_x000d_
Usuario AD: LAAceveL_x000d_
Pais: Colombia_x000d_
Ubicacion: J126 JUMBO SAN SILVESTRE_x000d_
Zona: Colombia Oriente_x000d_
Unidad de Negocio: JUMBO_x000d_
Servicio: Tiendas &amp; Centros de Distribucion_x000d_
Telefono: 3207999572_x000d_
Anexo: 2134349309_x000d_
Descripcion: REPORTO FALLA DE VISOR CLIENTE DE LA POS #5; NO DA VIDEO; YA SE PROBO CON OTRA POS CON EL PERSONAL TECNICO Y SE VERIFICA QUE NO ES EL CABLEADO; SE SOLICITA UN NUEVO VISOR PARA REEMPLAZAR_x000d_
</v>
      </c>
      <c r="J2347" t="str">
        <v>SE RELIZA CAMBIO DE VISOR CLIENTE; PRUEBAS REALIZADAS CON EL SUPERVISOR EN TURNO JEFFERSON FUERON SATISFACTORIAS.EL VISOR QUEDA INSTALADO FUNCIONANDO CORRECTAMENTE Y TOTALMENTE OPERATIVO.</v>
      </c>
      <c r="K2347">
        <v>45093</v>
      </c>
      <c r="L2347">
        <v>45097</v>
      </c>
      <c r="M2347" t="str">
        <f>TEXT(L2347,"DDDDDDD")</f>
        <v>martes</v>
      </c>
      <c r="N2347" t="str">
        <v>J126 JUMBO SAN SILVESTRE</v>
      </c>
      <c r="O2347" t="str">
        <v>BARRANCABERMEJA</v>
      </c>
      <c r="P2347" t="str">
        <f>IF(ISBLANK(O2347),"0",(VLOOKUP(O2347,REGION,2,FALSE)))</f>
        <v>ORIENTE</v>
      </c>
      <c r="Q2347" t="str">
        <v>LUIS CARLOS ROJAS ACOSTA</v>
      </c>
      <c r="R2347">
        <f>IF(ISBLANK(Q2347),"0", VLOOKUP(Q2347,PERSONAL,2,FALSE))</f>
        <v>1096188137</v>
      </c>
      <c r="S2347" t="str">
        <v>DIRECTO</v>
      </c>
      <c r="T2347">
        <v>0.3333333333333333</v>
      </c>
      <c r="U2347">
        <v>0.375</v>
      </c>
      <c r="V2347">
        <f>IF(ISBLANK(T2347 ),"0",U2347-T2347)</f>
        <v>0.041666666666666685</v>
      </c>
      <c r="W2347">
        <v>1</v>
      </c>
      <c r="X2347">
        <f>NETWORKDAYS(K2347,L2346)</f>
        <v>3</v>
      </c>
      <c r="Y2347" t="str">
        <f>IF(X2347&lt;=2,"CUMPLE","NO CUMPLE")</f>
        <v>NO CUMPLE</v>
      </c>
    </row>
    <row r="2348" xml:space="preserve">
      <c r="A2348">
        <v>13370543</v>
      </c>
      <c r="B2348" t="str">
        <v>REQUEST</v>
      </c>
      <c r="C2348" t="str">
        <v>CERRADO</v>
      </c>
      <c r="D2348" t="str">
        <v>DECORACION</v>
      </c>
      <c r="E2348" t="str">
        <v>PDA</v>
      </c>
      <c r="F2348" t="str">
        <v>PDA</v>
      </c>
      <c r="G2348" t="str">
        <v>HONEYWELL</v>
      </c>
      <c r="H2348" t="str" xml:space="preserve">
        <v xml:space="preserve">Datos usuario_x000d_
Nombre: Ivan Herrera Mora_x000d_
Correo: Ivan.Herrera@cencosud.com.co_x000d_
Usuario AD: IHerrera_x000d_
Pais: Colombia_x000d_
Ubicacion: J126 JUMBO SAN SILVESTRE_x000d_
Zona: Colombia Oriente_x000d_
Unidad de Negocio: RETAIL FINANCIERO_x000d_
Servicio: Tiendas &amp; Centros de Distribucion_x000d_
Telefono: 3002536853_x000d_
Anexo: 7126411_x000d_
Descripcion: PDT DESCONFIGURADA_x000d_
Seccion en la tienda o ubicacion del usuario: OFICINA PUBLICIDAD_x000d_
Jefe de area asignacion de la PDT: IVAN HERRERA MORA_x000d_
</v>
      </c>
      <c r="I2348" t="str" xml:space="preserve">
        <v xml:space="preserve">Datos usuario_x000d_
Nombre: Ivan Herrera Mora_x000d_
Correo: Ivan.Herrera@cencosud.com.co_x000d_
Usuario AD: IHerrera_x000d_
Pais: Colombia_x000d_
Ubicacion: J126 JUMBO SAN SILVESTRE_x000d_
Zona: Colombia Oriente_x000d_
Unidad de Negocio: RETAIL FINANCIERO_x000d_
Servicio: Tiendas &amp; Centros de Distribucion_x000d_
Telefono: 3002536853_x000d_
Anexo: 7126411_x000d_
Descripcion: PDT DESCONFIGURADA_x000d_
Seccion en la tienda o ubicacion del usuario: OFICINA PUBLICIDAD_x000d_
Jefe de area asignacion de la PDT: IVAN HERRERA MORA_x000d_
</v>
      </c>
      <c r="J2348" t="str" xml:space="preserve">
        <v xml:space="preserve">SE REALIZA REVISION DE PDA #8 PERTENECIENTE A AREA DE BAZAR POR PROBLEMAS DE CONEXIÓN A WIFI DE LOS A.P DE LA TIENDA.                                        _x000d_
SE FORMATEA Y SE REALIZA LA CONFIGURACION GENERAL CON PRUEBAS REALIZADAS CON EL COLABORADOR EN TURNO; LAS CUALES FUERON SATISFACTORIAS; LA PDA QUEDA EN FUNCIONAMIENTO CORRECTO Y TOTALMENTE OPERATIVA; SE DEJA EN CONTRALOR.</v>
      </c>
      <c r="K2348">
        <v>45097</v>
      </c>
      <c r="L2348">
        <v>45097</v>
      </c>
      <c r="M2348" t="str">
        <f>TEXT(L2348,"DDDDDDD")</f>
        <v>martes</v>
      </c>
      <c r="N2348" t="str">
        <v>J126 JUMBO SAN SILVESTRE</v>
      </c>
      <c r="O2348" t="str">
        <v>BARRANCABERMEJA</v>
      </c>
      <c r="P2348" t="str">
        <f>IF(ISBLANK(O2348),"0",(VLOOKUP(O2348,REGION,2,FALSE)))</f>
        <v>ORIENTE</v>
      </c>
      <c r="Q2348" t="str">
        <v>LUIS CARLOS ROJAS ACOSTA</v>
      </c>
      <c r="R2348">
        <f>IF(ISBLANK(Q2348),"0", VLOOKUP(Q2348,PERSONAL,2,FALSE))</f>
        <v>1096188137</v>
      </c>
      <c r="S2348" t="str">
        <v>DIRECTO</v>
      </c>
      <c r="T2348">
        <v>0.375</v>
      </c>
      <c r="U2348">
        <v>0.4375</v>
      </c>
      <c r="V2348">
        <f>IF(ISBLANK(T2348 ),"0",U2348-T2348)</f>
        <v>0.0625</v>
      </c>
      <c r="W2348">
        <v>1</v>
      </c>
      <c r="X2348">
        <f>NETWORKDAYS(K2348,L2347)</f>
        <v>1</v>
      </c>
      <c r="Y2348" t="str">
        <f>IF(X2348&lt;=2,"CUMPLE","NO CUMPLE")</f>
        <v>CUMPLE</v>
      </c>
    </row>
    <row r="2349" xml:space="preserve">
      <c r="A2349">
        <v>13373263</v>
      </c>
      <c r="B2349" t="str">
        <v>REQUEST</v>
      </c>
      <c r="C2349" t="str">
        <v>CERRADO</v>
      </c>
      <c r="D2349" t="str">
        <v>LINEAL DE CAJAS</v>
      </c>
      <c r="E2349" t="str">
        <v>CPU</v>
      </c>
      <c r="F2349" t="str">
        <v>POS</v>
      </c>
      <c r="G2349" t="str">
        <v>WINCOR</v>
      </c>
      <c r="H2349"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6018393513_x000d_
Descripcion: por favor nos colabora para validar la pos 3 ya que el teclado no funciona no hace bien contacto el cable con el puerto; el puerto esta molestando._x000d_
Numero de inventario si se tiene: 03_x000d_
Numero de caja: 03</v>
      </c>
      <c r="I2349"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6018393513_x000d_
Descripcion: por favor nos colabora para validar la pos 3 ya que el teclado no funciona no hace bien contacto el cable con el puerto; el puerto esta molestando._x000d_
Numero de inventario si se tiene: 03_x000d_
Numero de caja: 03</v>
      </c>
      <c r="J2349" t="str">
        <v>SE REVISA POS 3; LA CUAL PRESENTA FALLA EN TECLADO. SE REVISA CONEXIONES; SE AJUSTA EL CABLEADO. QUEDA FUNCIONAL.</v>
      </c>
      <c r="K2349">
        <v>45097</v>
      </c>
      <c r="L2349">
        <v>45097</v>
      </c>
      <c r="M2349" t="str">
        <f>TEXT(L2349,"DDDDDDD")</f>
        <v>martes</v>
      </c>
      <c r="N2349" t="str">
        <v xml:space="preserve">	J047 JUMBO GIRARDOT</v>
      </c>
      <c r="O2349" t="str">
        <v>GIRARDOT</v>
      </c>
      <c r="P2349" t="str">
        <f>IF(ISBLANK(O2349),"0",(VLOOKUP(O2349,REGION,2,FALSE)))</f>
        <v>OCCIDENTE</v>
      </c>
      <c r="Q2349" t="str">
        <v>WILLIAM FERNANDO ALDANA NIÑO</v>
      </c>
      <c r="R2349">
        <f>IF(ISBLANK(Q2349),"0", VLOOKUP(Q2349,PERSONAL,2,FALSE))</f>
        <v>80148398</v>
      </c>
      <c r="S2349" t="str">
        <v>DIRECTO</v>
      </c>
      <c r="T2349">
        <v>0.6388888888888888</v>
      </c>
      <c r="U2349">
        <v>0.6666666666666666</v>
      </c>
      <c r="V2349">
        <f>IF(ISBLANK(T2349 ),"0",U2349-T2349)</f>
        <v>0.02777777777777779</v>
      </c>
      <c r="W2349">
        <v>1</v>
      </c>
      <c r="X2349">
        <f>NETWORKDAYS(K2349,L2348)</f>
        <v>1</v>
      </c>
      <c r="Y2349" t="str">
        <f>IF(X2349&lt;=2,"CUMPLE","NO CUMPLE")</f>
        <v>CUMPLE</v>
      </c>
    </row>
    <row r="2350" xml:space="preserve">
      <c r="A2350">
        <v>13373444</v>
      </c>
      <c r="B2350" t="str">
        <v>REQUEST</v>
      </c>
      <c r="C2350" t="str">
        <v>CERRADO</v>
      </c>
      <c r="D2350" t="str">
        <v>LINEAL DE CAJAS</v>
      </c>
      <c r="E2350" t="str">
        <v>POS</v>
      </c>
      <c r="F2350" t="str">
        <v>POS</v>
      </c>
      <c r="G2350" t="str">
        <v>WINCOR</v>
      </c>
      <c r="H2350" t="str" xml:space="preserve">
        <v xml:space="preserve">Datos usuario_x000d_
Nombre: Stiven Emilio Bedoya Triana_x000d_
Correo: Stiven.Bedoya@cencosud.com.co_x000d_
Usuario AD: SEBTrian_x000d_
Pais: Colombia_x000d_
Ubicacion: J047 JUMBO GIRARDOT_x000d_
Zona: Colombia Occidente_x000d_
Unidad de Negocio: ADM CENTRAL_x000d_
Servicio: Tiendas &amp; Centros de Distribucion_x000d_
Telefono: 3174356868_x000d_
Anexo: 7130409_x000d_
Descripcion: Se crea ticket para solicitar visita por parte del tecnico ISIT con 2.5 ticket para que realice el arreglo del cableado de las POS y acondicionamiento de los perifericos de las POS del lineal de Cajas_x000d_
Numero de caja pos: Linea de Cajas</v>
      </c>
      <c r="I2350" t="str" xml:space="preserve">
        <v xml:space="preserve">Datos usuario_x000d_
Nombre: Stiven Emilio Bedoya Triana_x000d_
Correo: Stiven.Bedoya@cencosud.com.co_x000d_
Usuario AD: SEBTrian_x000d_
Pais: Colombia_x000d_
Ubicacion: J047 JUMBO GIRARDOT_x000d_
Zona: Colombia Occidente_x000d_
Unidad de Negocio: ADM CENTRAL_x000d_
Servicio: Tiendas &amp; Centros de Distribucion_x000d_
Telefono: 3174356868_x000d_
Anexo: 7130409_x000d_
Descripcion: Se crea ticket para solicitar visita por parte del tecnico ISIT con 2.5 ticket para que realice el arreglo del cableado de las POS y acondicionamiento de los perifericos de las POS del lineal de Cajas_x000d_
Numero de caja pos: Linea de Cajas</v>
      </c>
      <c r="J2350" t="str" xml:space="preserve">
        <v xml:space="preserve">SE REALIZA ORGANIZACIÓN DE CABLEADO POS EN LINEAL DE CAJAS; EL CUAL SE ENCONTRABA POR FUERA DE LA CANALETA. SE RETIRA CABLES ANTIGUOS QUE NO ESTÁN EN USO; SE AJUSTA DENTRO LOS GABINETES. COMO OBSERVACIÓN; SE DEBE REPARAR LOS MUEBLES YA QUE HAY CANALETAS SUELTAS Y LOS GABINETES NO CIERRAN CORRECTAMENTE. SE CONFIRMA QUE LOS EQUIPOS FUNCIONEN DESPUÉS DE LA ORGANIZACIÓN.TODO QUEDA ORGANIZADO Y SIN NOVEDAD._x000d_
 _x000d_
 _x000d_
</v>
      </c>
      <c r="K2350">
        <v>45093</v>
      </c>
      <c r="L2350">
        <v>45097</v>
      </c>
      <c r="M2350" t="str">
        <f>TEXT(L2350,"DDDDDDD")</f>
        <v>martes</v>
      </c>
      <c r="N2350" t="str">
        <v>J047 JUMBO GIRARDOT</v>
      </c>
      <c r="O2350" t="str">
        <v>GIRARDOT</v>
      </c>
      <c r="P2350" t="str">
        <f>IF(ISBLANK(O2350),"0",(VLOOKUP(O2350,REGION,2,FALSE)))</f>
        <v>OCCIDENTE</v>
      </c>
      <c r="Q2350" t="str">
        <v>WILLIAM FERNANDO ALDANA NIÑO</v>
      </c>
      <c r="R2350">
        <f>IF(ISBLANK(Q2350),"0", VLOOKUP(Q2350,PERSONAL,2,FALSE))</f>
        <v>80148398</v>
      </c>
      <c r="S2350" t="str">
        <v>DIRECTO</v>
      </c>
      <c r="T2350">
        <v>0.3333333333333333</v>
      </c>
      <c r="U2350">
        <v>0.7083333333333334</v>
      </c>
      <c r="V2350">
        <f>IF(ISBLANK(T2350 ),"0",U2350-T2350)</f>
        <v>0.37500000000000006</v>
      </c>
      <c r="W2350" t="str">
        <v>2;5</v>
      </c>
      <c r="X2350">
        <f>NETWORKDAYS(K2350,L2349)</f>
        <v>3</v>
      </c>
      <c r="Y2350" t="str">
        <f>IF(X2350&lt;=2,"CUMPLE","NO CUMPLE")</f>
        <v>NO CUMPLE</v>
      </c>
    </row>
    <row r="2351" xml:space="preserve">
      <c r="A2351">
        <v>13373446</v>
      </c>
      <c r="B2351" t="str">
        <v>REQUEST</v>
      </c>
      <c r="C2351" t="str">
        <v>CERRADO</v>
      </c>
      <c r="D2351" t="str">
        <v>LINEAL DE CAJAS</v>
      </c>
      <c r="E2351" t="str">
        <v>POS</v>
      </c>
      <c r="F2351" t="str">
        <v>POS</v>
      </c>
      <c r="G2351" t="str">
        <v>WINCOR</v>
      </c>
      <c r="H2351" t="str" xml:space="preserve">
        <v xml:space="preserve">Datos usuario_x000d_
Nombre: Stiven Emilio Bedoya Triana_x000d_
Correo: Stiven.Bedoya@cencosud.com.co_x000d_
Usuario AD: SEBTrian_x000d_
Pais: Colombia_x000d_
Ubicacion: J047 JUMBO GIRARDOT_x000d_
Zona: Colombia Occidente_x000d_
Unidad de Negocio: ADM CENTRAL_x000d_
Servicio: Tiendas &amp; Centros de Distribucion_x000d_
Telefono: 3174356868_x000d_
Anexo: 7130409_x000d_
Descripcion: Se crea ticket para solicitar visita por parte del tecnico ISIT con 2.5 ticket para que realice el arreglo del cableado de las POS y acondicionamiento de los perifericos de las POS del lineal de Cajas_x000d_
Numero de caja pos: Linea de cajas</v>
      </c>
      <c r="I2351" t="str" xml:space="preserve">
        <v xml:space="preserve">Datos usuario_x000d_
Nombre: Stiven Emilio Bedoya Triana_x000d_
Correo: Stiven.Bedoya@cencosud.com.co_x000d_
Usuario AD: SEBTrian_x000d_
Pais: Colombia_x000d_
Ubicacion: J047 JUMBO GIRARDOT_x000d_
Zona: Colombia Occidente_x000d_
Unidad de Negocio: ADM CENTRAL_x000d_
Servicio: Tiendas &amp; Centros de Distribucion_x000d_
Telefono: 3174356868_x000d_
Anexo: 7130409_x000d_
Descripcion: Se crea ticket para solicitar visita por parte del tecnico ISIT con 2.5 ticket para que realice el arreglo del cableado de las POS y acondicionamiento de los perifericos de las POS del lineal de Cajas_x000d_
Numero de caja pos: Linea de cajas</v>
      </c>
      <c r="J2351" t="str" xml:space="preserve">
        <v xml:space="preserve">SE REALIZA ORGANIZACIÓN DE CABLEADO POS EN LINEAL DE CAJAS; EL CUAL SE ENCONTRABA POR FUERA DE LA CANALETA. SE RETIRA CABLES ANTIGUOS QUE NO ESTÁN EN USO; SE AJUSTA DENTRO LOS GABINETES. COMO OBSERVACIÓN; SE DEBE REPARAR LOS MUEBLES YA QUE HAY CANALETAS SUELTAS Y LOS GABINETES NO CIERRAN CORRECTAMENTE. SE CONFIRMA QUE LOS EQUIPOS FUNCIONEN DESPUÉS DE LA ORGANIZACIÓN.TODO QUEDA ORGANIZADO Y SIN NOVEDAD._x000d_
 _x000d_
 _x000d_
</v>
      </c>
      <c r="K2351">
        <v>45093</v>
      </c>
      <c r="L2351">
        <v>45097</v>
      </c>
      <c r="M2351" t="str">
        <f>TEXT(L2351,"DDDDDDD")</f>
        <v>martes</v>
      </c>
      <c r="N2351" t="str">
        <v>J047 JUMBO GIRARDOT</v>
      </c>
      <c r="O2351" t="str">
        <v>GIRARDOT</v>
      </c>
      <c r="P2351" t="str">
        <f>IF(ISBLANK(O2351),"0",(VLOOKUP(O2351,REGION,2,FALSE)))</f>
        <v>OCCIDENTE</v>
      </c>
      <c r="Q2351" t="str">
        <v>WILLIAM FERNANDO ALDANA NIÑO</v>
      </c>
      <c r="R2351">
        <f>IF(ISBLANK(Q2351),"0", VLOOKUP(Q2351,PERSONAL,2,FALSE))</f>
        <v>80148398</v>
      </c>
      <c r="S2351" t="str">
        <v>DIRECTO</v>
      </c>
      <c r="T2351">
        <v>0.3333333333333333</v>
      </c>
      <c r="U2351">
        <v>0.7083333333333334</v>
      </c>
      <c r="V2351">
        <f>IF(ISBLANK(T2351 ),"0",U2351-T2351)</f>
        <v>0.37500000000000006</v>
      </c>
      <c r="W2351" t="str">
        <v>2;5</v>
      </c>
      <c r="X2351">
        <f>NETWORKDAYS(K2351,L2350)</f>
        <v>3</v>
      </c>
      <c r="Y2351" t="str">
        <f>IF(X2351&lt;=2,"CUMPLE","NO CUMPLE")</f>
        <v>NO CUMPLE</v>
      </c>
    </row>
    <row r="2352" xml:space="preserve">
      <c r="A2352">
        <v>13373449</v>
      </c>
      <c r="B2352" t="str">
        <v>REQUEST</v>
      </c>
      <c r="C2352" t="str">
        <v>CERRADO</v>
      </c>
      <c r="D2352" t="str">
        <v>LINEAL DE CAJAS</v>
      </c>
      <c r="E2352" t="str">
        <v>SCANNER</v>
      </c>
      <c r="F2352" t="str">
        <v>POS</v>
      </c>
      <c r="G2352" t="str">
        <v>ZEBRA</v>
      </c>
      <c r="H2352" t="str" xml:space="preserve">
        <v xml:space="preserve">Datos usuario_x000d_
Nombre: Stiven Emilio Bedoya Triana_x000d_
Correo: Stiven.Bedoya@cencosud.com.co_x000d_
Usuario AD: SEBTrian_x000d_
Pais: Colombia_x000d_
Ubicacion: J047 JUMBO GIRARDOT_x000d_
Zona: Colombia Occidente_x000d_
Unidad de Negocio: ADM CENTRAL_x000d_
Servicio: Tiendas &amp; Centros de Distribucion_x000d_
Telefono: 3174356868_x000d_
Anexo: 7130409_x000d_
Descripcion: Se solicita por favor revision de los scanner balanza Zebra de las POS (14-13-16) los cuales reportan que estos generan doble registro de un producto_x000d_
Numero de inventario: 14-13-16</v>
      </c>
      <c r="I2352" t="str" xml:space="preserve">
        <v xml:space="preserve">Datos usuario_x000d_
Nombre: Stiven Emilio Bedoya Triana_x000d_
Correo: Stiven.Bedoya@cencosud.com.co_x000d_
Usuario AD: SEBTrian_x000d_
Pais: Colombia_x000d_
Ubicacion: J047 JUMBO GIRARDOT_x000d_
Zona: Colombia Occidente_x000d_
Unidad de Negocio: ADM CENTRAL_x000d_
Servicio: Tiendas &amp; Centros de Distribucion_x000d_
Telefono: 3174356868_x000d_
Anexo: 7130409_x000d_
Descripcion: Se solicita por favor revision de los scanner balanza Zebra de las POS (14-13-16) los cuales reportan que estos generan doble registro de un producto_x000d_
Numero de inventario: 14-13-16</v>
      </c>
      <c r="J2352" t="str" xml:space="preserve">
        <v xml:space="preserve">SE REVISA ESCANER ZEBRA DE LAS POS 13;14;16; LA CUAL REPORTA FALLA AL REGISTRAR PRODUCTOS. SE VALIDA CON CAJEROS QUIENES INDICAN QUE YA SE ENCUENTRAN FUNCIONANDO CON NORMALIDAD. SE VERIFICA ESTADO DE CONEXIONES; SE REALIZA SEGUIMIENTO DURANTE EL DIA SIN NOVEDAD ALGUNA._x000d_
</v>
      </c>
      <c r="K2352">
        <v>45093</v>
      </c>
      <c r="L2352">
        <v>45097</v>
      </c>
      <c r="M2352" t="str">
        <f>TEXT(L2352,"DDDDDDD")</f>
        <v>martes</v>
      </c>
      <c r="N2352" t="str">
        <v>J047 JUMBO GIRARDOT</v>
      </c>
      <c r="O2352" t="str">
        <v>GIRARDOT</v>
      </c>
      <c r="P2352" t="str">
        <f>IF(ISBLANK(O2352),"0",(VLOOKUP(O2352,REGION,2,FALSE)))</f>
        <v>OCCIDENTE</v>
      </c>
      <c r="Q2352" t="str">
        <v>WILLIAM FERNANDO ALDANA NIÑO</v>
      </c>
      <c r="R2352">
        <f>IF(ISBLANK(Q2352),"0", VLOOKUP(Q2352,PERSONAL,2,FALSE))</f>
        <v>80148398</v>
      </c>
      <c r="S2352" t="str">
        <v>DIRECTO</v>
      </c>
      <c r="T2352">
        <v>0.4861111111111111</v>
      </c>
      <c r="U2352">
        <v>0.7083333333333334</v>
      </c>
      <c r="V2352">
        <f>IF(ISBLANK(T2352 ),"0",U2352-T2352)</f>
        <v>0.22222222222222227</v>
      </c>
      <c r="W2352">
        <v>3</v>
      </c>
      <c r="X2352">
        <f>NETWORKDAYS(K2352,L2351)</f>
        <v>3</v>
      </c>
      <c r="Y2352" t="str">
        <f>IF(X2352&lt;=2,"CUMPLE","NO CUMPLE")</f>
        <v>NO CUMPLE</v>
      </c>
    </row>
    <row r="2353" xml:space="preserve">
      <c r="A2353">
        <v>13323129</v>
      </c>
      <c r="B2353" t="str">
        <v>REQUEST</v>
      </c>
      <c r="C2353" t="str">
        <v>CERRADO</v>
      </c>
      <c r="D2353" t="str">
        <v>CAJA CENTRAL</v>
      </c>
      <c r="E2353" t="str">
        <v>POS</v>
      </c>
      <c r="F2353" t="str">
        <v>IMPRESORA</v>
      </c>
      <c r="G2353" t="str">
        <v>EPSON</v>
      </c>
      <c r="H2353"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solicito de su colaboracion la impresora de la pos 6 me esta presentando fallas el cable genera intermitente y se apaga la impresora a cada momento. inventario de pos # 014155</v>
      </c>
      <c r="I2353"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 solicito de su colaboracion la impresora de la pos 6 me esta presentando fallas el cable genera intermitente y se apaga la impresora a cada momento. inventario de pos # 014155</v>
      </c>
      <c r="J2353" t="str" xml:space="preserve">
        <v xml:space="preserve">Según indicaciones de ticket-CAU13323129 “buenas tardes solicito de su colaboración la impresora del pos 6 me está presentando fallas el cable genera intermitente y se apaga la impresora a cada momento. inventario de pos # 014155_x000d_
Llega impresora solicitada; se recibe en ITAM; se transfiere para instalación y otros procesos_x000d_
Se valida impresora solicitada y se verifica su funcionamiento y estado de la misma. Sus características son EPSON TM-T88VI MODEL M338A con S/N X6WY219356 ; siguiendo el proceso me comunico con jefe de cajas en el momento la cual me asesora para la caja que requiere la impresora y se realiza el desmontaje de la impresora con fallas de referencias EPSON TM-H6000V S/N X5G5012606._x000d_
Se deja impresora EPSON TM-T88VI MODEL M338A con S/N X6WY219356 funcionando en sitio de trabajo especificado el cual sería caja N03 (Lo q paso fue; la impresora con fallas era de la POS3 pero se pasó a la POS6 para poder dejar caja de POS 3 habilitada) Luego de hacer los traslados correspondientes enciendo la impresora i me arroja un error en POS 03 de impresora con tapa abierta; me comunico con ingeniero de soporte y siguiendo sus indicaciones me comunico con soporte y el me atiende el caso realizándome el seguimiento respectivo; se realiza un nuevo CAU N° 13380389 esto se realizó para que soporte técnico nos validara la impresora y nos la configurar en sitio para dejarla funcionando correctamente siguiendo indicaciones de jefe de cajas y Ing Ever en el momento se realizaron los pasos antes mencionados para poder dejar impresora térmica EPSON funcionando en sitio de trabajo POS3._x000d_
Se realizan pruebas de funcionamiento en POS 03 con acompañamiento de jefe de cajas en el momento y se deja todo trabajando correctamente se realizan las pertinentes catas de entrega y retiro de los equipos y se procede a retirar la impresora EPSON TM-H6000V S/N X5G5012606 realizar su embalaje y proceso para enviar ah reparación</v>
      </c>
      <c r="K2353">
        <v>45093</v>
      </c>
      <c r="L2353">
        <v>45097</v>
      </c>
      <c r="M2353" t="str">
        <f>TEXT(L2353,"DDDDDDD")</f>
        <v>martes</v>
      </c>
      <c r="N2353" t="str">
        <v>M183 METRO SAN GIL</v>
      </c>
      <c r="O2353" t="str">
        <v>SAN GIL</v>
      </c>
      <c r="P2353" t="str">
        <f>IF(ISBLANK(O2353),"0",(VLOOKUP(O2353,REGION,2,FALSE)))</f>
        <v>ORIENTE</v>
      </c>
      <c r="Q2353" t="str">
        <v>JHOAN SEBASTIAN RUEDA MONSALVE</v>
      </c>
      <c r="R2353">
        <v>1101698822</v>
      </c>
      <c r="S2353" t="str">
        <v>DIRECTO</v>
      </c>
      <c r="T2353">
        <v>0.3333333333333333</v>
      </c>
      <c r="U2353">
        <v>0.5</v>
      </c>
      <c r="V2353">
        <f>IF(ISBLANK(T2353 ),"0",U2353-T2353)</f>
        <v>0.16666666666666669</v>
      </c>
      <c r="W2353">
        <v>2</v>
      </c>
      <c r="X2353">
        <f>NETWORKDAYS(K2353,L2352)</f>
        <v>3</v>
      </c>
      <c r="Y2353" t="str">
        <f>IF(X2353&lt;=2,"CUMPLE","NO CUMPLE")</f>
        <v>NO CUMPLE</v>
      </c>
    </row>
    <row r="2354" xml:space="preserve">
      <c r="A2354">
        <v>13307456</v>
      </c>
      <c r="B2354" t="str">
        <v>REQUEST</v>
      </c>
      <c r="C2354" t="str">
        <v>CERRADO</v>
      </c>
      <c r="D2354" t="str">
        <v>LINEAL DE CAJAS</v>
      </c>
      <c r="E2354" t="str">
        <v>POS</v>
      </c>
      <c r="F2354" t="str">
        <v xml:space="preserve">POS </v>
      </c>
      <c r="G2354" t="str">
        <v>WINCOR</v>
      </c>
      <c r="H235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6028274121_x000d_
Descripcion: Me colaboran con el cambio del teclado y cable de la pos #20; ya que no esta funcionando algunas teclas._x000d_
Numero de caja: 20</v>
      </c>
      <c r="I2354" t="str" xml:space="preserve">
        <v xml:space="preserve">Datos usuario_x000d_
Nombre: Joana Andrea Orozco Jaramillo_x000d_
Correo: JoanaAndrea.Orozco@cencosud.com.co_x000d_
Usuario AD: JAOrozco_x000d_
Pais: Colombia_x000d_
Ubicacion: J036 JUMBO POPAYAN CAMPANARIO_x000d_
Zona: Colombia Occidente_x000d_
Unidad de Negocio: JUMBO_x000d_
Servicio: Tiendas &amp; Centros de Distribucion_x000d_
Telefono: 3183462085_x000d_
Anexo: 6028274121_x000d_
Descripcion: Me colaboran con el cambio del teclado y cable de la pos #20; ya que no esta funcionando algunas teclas._x000d_
Numero de caja: 20</v>
      </c>
      <c r="J2354" t="str">
        <v xml:space="preserve">ME encuentro en sitio y se me indica que el equipo a intervenir es la POS # 20 resivo la caja con el teclado  que llego al local y el respectivo cable  verifico la conexión del cable y procedo a realizar las conexiones  respectivas organizo el teclado en la pantalla o visor usuario con sus respectivo tornillos y  conceto en la pos  realizo  pruebas de numeros y todo ok   informo a la jefe de seccion que el teclado viene sin marquillas y deben ser ubicadas segun lo quiera el usuario  realizdas las pruebas y todo ok me retiro del  sitio. </v>
      </c>
      <c r="K2354">
        <v>45098</v>
      </c>
      <c r="L2354">
        <v>45098</v>
      </c>
      <c r="M2354" t="str">
        <f>TEXT(L2354,"DDDDDDD")</f>
        <v>miércoles</v>
      </c>
      <c r="N2354" t="str">
        <v>J036 JUMBO POPAYAN CAMPANARIO</v>
      </c>
      <c r="O2354" t="str">
        <v>POPAYAN</v>
      </c>
      <c r="P2354" t="str">
        <f>IF(ISBLANK(O2354),"0",(VLOOKUP(O2354,REGION,2,FALSE)))</f>
        <v>OCCIDENTE</v>
      </c>
      <c r="Q2354" t="str">
        <v>DANIEL FERNANDO PAREDES ARTEAGA</v>
      </c>
      <c r="R2354">
        <f>IF(ISBLANK(Q2354),"0", VLOOKUP(Q2354,PERSONAL,2,FALSE))</f>
        <v>10301691</v>
      </c>
      <c r="S2354" t="str">
        <v>DIRECTO</v>
      </c>
      <c r="T2354">
        <v>0.4444444444444444</v>
      </c>
      <c r="U2354">
        <v>0.4930555555555556</v>
      </c>
      <c r="V2354">
        <f>IF(ISBLANK(T2354 ),"0",U2354-T2354)</f>
        <v>0.04861111111111116</v>
      </c>
      <c r="W2354">
        <v>1</v>
      </c>
      <c r="X2354">
        <f>NETWORKDAYS(K2354,L2353)</f>
        <v>-2</v>
      </c>
      <c r="Y2354" t="str">
        <f>IF(X2354&lt;=2,"CUMPLE","NO CUMPLE")</f>
        <v>CUMPLE</v>
      </c>
    </row>
    <row r="2355" xml:space="preserve">
      <c r="A2355">
        <v>13377713</v>
      </c>
      <c r="B2355" t="str">
        <v>REQUEST</v>
      </c>
      <c r="C2355" t="str">
        <v>CERRADO</v>
      </c>
      <c r="D2355" t="str">
        <v>OFICINA COMERCIAL</v>
      </c>
      <c r="E2355" t="str">
        <v>PDA</v>
      </c>
      <c r="F2355" t="str">
        <v>PDA</v>
      </c>
      <c r="G2355" t="str">
        <v>HONEYWELL</v>
      </c>
      <c r="H2355" t="str" xml:space="preserve">
        <v xml:space="preserve">Datos usuario_x000d_
Nombre: Juan David Alvarez Omen_x000d_
Correo: JuanDavid.AlvarezOmen@cencosud.com.co_x000d_
Usuario AD: JDAlvare_x000d_
Pais: Colombia_x000d_
Ubicacion: J036 JUMBO POPAYAN CAMPANARIO_x000d_
Zona: Colombia Occidente_x000d_
Unidad de Negocio: JUMBO_x000d_
Servicio: null_x000d_
Telefono: 3017768888_x000d_
Anexo: null_x000d_
Descripcion: configuracion del Genesis con el TELNECT._x000d_
Seccion en la tienda o ubicacion del usuario: pls tienda 36_x000d_
Jefe de area asignacion de la PDT: Leidy Ortiz</v>
      </c>
      <c r="I2355" t="str" xml:space="preserve">
        <v xml:space="preserve">Datos usuario_x000d_
Nombre: Juan David Alvarez Omen_x000d_
Correo: JuanDavid.AlvarezOmen@cencosud.com.co_x000d_
Usuario AD: JDAlvare_x000d_
Pais: Colombia_x000d_
Ubicacion: J036 JUMBO POPAYAN CAMPANARIO_x000d_
Zona: Colombia Occidente_x000d_
Unidad de Negocio: JUMBO_x000d_
Servicio: null_x000d_
Telefono: 3017768888_x000d_
Anexo: null_x000d_
Descripcion: configuracion del Genesis con el TELNECT._x000d_
Seccion en la tienda o ubicacion del usuario: pls tienda 36_x000d_
Jefe de area asignacion de la PDT: Leidy Ortiz</v>
      </c>
      <c r="J2355" t="str">
        <v>ME encuentro en sitio y se me indica que el equipo a intervenir es la PDA; espero a funcionario para que me indique la ubicación de la PDA. Se me informa que se encuentra en contralor; la solicito  y me dirijo al área de oficina  verifico la falla y salgo del perfil de e ingreso con las credenciales de administrador busco el archo que se encuentra en el los archivos de descarga y realizo el descargue y configuración realizo pruebas de acceso con el funcionario y todo ok; me retiro del  sitio.</v>
      </c>
      <c r="K2355">
        <v>45097</v>
      </c>
      <c r="L2355">
        <v>45097</v>
      </c>
      <c r="M2355" t="str">
        <f>TEXT(L2355,"DDDDDDD")</f>
        <v>martes</v>
      </c>
      <c r="N2355" t="str">
        <v>J036 JUMBO POPAYAN CAMPANARIO</v>
      </c>
      <c r="O2355" t="str">
        <v>POPAYAN</v>
      </c>
      <c r="P2355" t="str">
        <f>IF(ISBLANK(O2355),"0",(VLOOKUP(O2355,REGION,2,FALSE)))</f>
        <v>OCCIDENTE</v>
      </c>
      <c r="Q2355" t="str">
        <v>DANIEL FERNANDO PAREDES ARTEAGA</v>
      </c>
      <c r="R2355">
        <f>IF(ISBLANK(Q2355),"0", VLOOKUP(Q2355,PERSONAL,2,FALSE))</f>
        <v>10301691</v>
      </c>
      <c r="S2355" t="str">
        <v>DIRECTO</v>
      </c>
      <c r="T2355">
        <v>0.3819444444444444</v>
      </c>
      <c r="U2355">
        <v>0.4236111111111111</v>
      </c>
      <c r="V2355">
        <f>IF(ISBLANK(T2355 ),"0",U2355-T2355)</f>
        <v>0.041666666666666685</v>
      </c>
      <c r="W2355">
        <v>1</v>
      </c>
      <c r="X2355">
        <f>NETWORKDAYS(K2355,L2354)</f>
        <v>2</v>
      </c>
      <c r="Y2355" t="str">
        <f>IF(X2355&lt;=2,"CUMPLE","NO CUMPLE")</f>
        <v>CUMPLE</v>
      </c>
    </row>
    <row r="2356" xml:space="preserve">
      <c r="A2356">
        <v>13377722</v>
      </c>
      <c r="B2356" t="str">
        <v>REQUEST</v>
      </c>
      <c r="C2356" t="str">
        <v>CERRADO</v>
      </c>
      <c r="D2356" t="str">
        <v>OFICINA COMERCIAL</v>
      </c>
      <c r="E2356" t="str">
        <v>PC</v>
      </c>
      <c r="F2356" t="str">
        <v>PC</v>
      </c>
      <c r="G2356" t="str">
        <v>LENOVO</v>
      </c>
      <c r="H2356" t="str" xml:space="preserve">
        <v xml:space="preserve">Datos usuario_x000d_
Nombre: Juan David Alvarez Omen_x000d_
Correo: JuanDavid.AlvarezOmen@cencosud.com.co_x000d_
Usuario AD: JDAlvare_x000d_
Pais: Colombia_x000d_
Ubicacion: J036 JUMBO POPAYAN CAMPANARIO_x000d_
Zona: Colombia Occidente_x000d_
Unidad de Negocio: JUMBO_x000d_
Servicio: null_x000d_
Telefono: 3017768888_x000d_
Anexo: null_x000d_
Descripcion: revision de la impresora que no tiene conexion en mi computador._x000d_
Indicar la ubicacion del computador en la tienda o sede: oficina tienda 36</v>
      </c>
      <c r="I2356" t="str" xml:space="preserve">
        <v xml:space="preserve">Datos usuario_x000d_
Nombre: Juan David Alvarez Omen_x000d_
Correo: JuanDavid.AlvarezOmen@cencosud.com.co_x000d_
Usuario AD: JDAlvare_x000d_
Pais: Colombia_x000d_
Ubicacion: J036 JUMBO POPAYAN CAMPANARIO_x000d_
Zona: Colombia Occidente_x000d_
Unidad de Negocio: JUMBO_x000d_
Servicio: null_x000d_
Telefono: 3017768888_x000d_
Anexo: null_x000d_
Descripcion: revision de la impresora que no tiene conexion en mi computador._x000d_
Indicar la ubicacion del computador en la tienda o sede: oficina tienda 36</v>
      </c>
      <c r="J2356" t="str">
        <v>Me encuentro en sitio y se me indica que el equipo a intervenir es el del funcionario Juan David quien presenta falla de impresión; solicito al usuario ingresar con su perfil  y se evidencia que la impresora no está predeterminada en el sistema de forma correcta. Se procede a ingresar a la carpeta del servidor de impresoras y ubicar la impresora correcta; y su instalación. El usuario indica que aparte de su equipo ingresa en el que está al lado; se realiza la misma operación e instalando la impresora desde el perfil administrador razón por la cual solicité las claves del user de red. Se realizan pruebas con el funcionario presente e indicando el procedimiento en la impresora de 6 dígitos para poder imprimir; se me indica que hay  otro caso en sitio  y espero.</v>
      </c>
      <c r="K2356">
        <v>45097</v>
      </c>
      <c r="L2356">
        <v>45097</v>
      </c>
      <c r="M2356" t="str">
        <f>TEXT(L2356,"DDDDDDD")</f>
        <v>martes</v>
      </c>
      <c r="N2356" t="str">
        <v>J036 JUMBO POPAYAN CAMPANARIO</v>
      </c>
      <c r="O2356" t="str">
        <v>POPAYAN</v>
      </c>
      <c r="P2356" t="str">
        <f>IF(ISBLANK(O2356),"0",(VLOOKUP(O2356,REGION,2,FALSE)))</f>
        <v>OCCIDENTE</v>
      </c>
      <c r="Q2356" t="str">
        <v>DANIEL FERNANDO PAREDES ARTEAGA</v>
      </c>
      <c r="R2356">
        <f>IF(ISBLANK(Q2356),"0", VLOOKUP(Q2356,PERSONAL,2,FALSE))</f>
        <v>10301691</v>
      </c>
      <c r="S2356" t="str">
        <v>DIRECTO</v>
      </c>
      <c r="T2356">
        <v>0.3402777777777778</v>
      </c>
      <c r="U2356">
        <v>0.3784722222222222</v>
      </c>
      <c r="V2356">
        <f>IF(ISBLANK(T2356 ),"0",U2356-T2356)</f>
        <v>0.03819444444444442</v>
      </c>
      <c r="W2356">
        <v>1</v>
      </c>
      <c r="X2356">
        <f>NETWORKDAYS(K2356,L2355)</f>
        <v>1</v>
      </c>
      <c r="Y2356" t="str">
        <f>IF(X2356&lt;=2,"CUMPLE","NO CUMPLE")</f>
        <v>CUMPLE</v>
      </c>
    </row>
    <row r="2357" xml:space="preserve">
      <c r="A2357">
        <v>13368872</v>
      </c>
      <c r="B2357" t="str">
        <v>REQUEST</v>
      </c>
      <c r="C2357" t="str">
        <v>CERRADO</v>
      </c>
      <c r="D2357" t="str">
        <v>FUERA DE TIENDA</v>
      </c>
      <c r="E2357" t="str">
        <v>MICROSENS</v>
      </c>
      <c r="F2357" t="str">
        <v>MICROSENS</v>
      </c>
      <c r="G2357" t="str">
        <v>MICROSENS</v>
      </c>
      <c r="H2357" t="str" xml:space="preserve">
        <v xml:space="preserve">Buenas tardes:_x000d_
_x000d_
Por favor su colaboración con personal de Soporte en sitio para revisar el Microsens de la EDS. Se requiere que lleven portátil y un cable de red._x000d_
_x000d_
Al estar en tienda; llamar a Guillermo Gutiérrez al 3176361174._x000d_
_x000d_
Gracias.</v>
      </c>
      <c r="I2357" t="str" xml:space="preserve">
        <v xml:space="preserve">Buenas tardes:_x000d_
_x000d_
Por favor su colaboración con personal de Soporte en sitio para revisar el Microsens de la EDS. Se requiere que lleven portátil y un cable de red._x000d_
_x000d_
Al estar en tienda; llamar a Guillermo Gutiérrez al 3176361174._x000d_
_x000d_
Gracias.</v>
      </c>
      <c r="J2357" t="str" xml:space="preserve">
        <v xml:space="preserve">SE REALIZA ACOMPAÑAMIENTO PARA CONFIGURACIÓN DE DISPOSITIVO MICROSENS UBICADO EN LA ESTACIÓN DE SERVICIO. CON APOYO DEL  AREA DE REDES; SE CORRIGE DIRECCIONAMIENTO IP; SE REALIZA PRUEBAS EXITOSAS SOBRE LOS DATAFONOS. SE DEJA TODO ORGANIZADO Y SIN NOVEDAD._x000d_
 _x000d_
 _x000d_
</v>
      </c>
      <c r="K2357">
        <v>45093</v>
      </c>
      <c r="L2357">
        <v>45100</v>
      </c>
      <c r="M2357" t="str">
        <f>TEXT(L2357,"DDDDDDD")</f>
        <v>viernes</v>
      </c>
      <c r="N2357" t="str">
        <v xml:space="preserve">	J047 JUMBO GIRARDOT</v>
      </c>
      <c r="O2357" t="str">
        <v>GIRARDOT</v>
      </c>
      <c r="P2357" t="str">
        <f>IF(ISBLANK(O2357),"0",(VLOOKUP(O2357,REGION,2,FALSE)))</f>
        <v>OCCIDENTE</v>
      </c>
      <c r="Q2357" t="str">
        <v>WILLIAM FERNANDO ALDANA NIÑO</v>
      </c>
      <c r="R2357">
        <f>IF(ISBLANK(Q2357),"0", VLOOKUP(Q2357,PERSONAL,2,FALSE))</f>
        <v>80148398</v>
      </c>
      <c r="S2357" t="str">
        <v>DIRECTO</v>
      </c>
      <c r="T2357">
        <v>0.3333333333333333</v>
      </c>
      <c r="U2357">
        <v>0.5</v>
      </c>
      <c r="V2357">
        <f>IF(ISBLANK(T2357 ),"0",U2357-T2357)</f>
        <v>0.16666666666666669</v>
      </c>
      <c r="W2357">
        <v>2</v>
      </c>
      <c r="X2357">
        <f>NETWORKDAYS(K2357,L2356)</f>
        <v>3</v>
      </c>
      <c r="Y2357" t="str">
        <f>IF(X2357&lt;=2,"CUMPLE","NO CUMPLE")</f>
        <v>NO CUMPLE</v>
      </c>
    </row>
    <row r="2358" xml:space="preserve">
      <c r="A2358">
        <v>13373431</v>
      </c>
      <c r="B2358" t="str">
        <v>REQUEST</v>
      </c>
      <c r="C2358" t="str">
        <v>CERRADO</v>
      </c>
      <c r="D2358" t="str">
        <v>LINEAL DE CAJAS</v>
      </c>
      <c r="E2358" t="str">
        <v>POS</v>
      </c>
      <c r="F2358" t="str">
        <v>IMPRESORA</v>
      </c>
      <c r="G2358" t="str">
        <v>EPSON</v>
      </c>
      <c r="H2358"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Buenas tardes:_x000d_
_x000d_
por favor me colaboran con cambio de la impresora de la pos 11 con AD-024401; YA QUE ESTA FUERA DE USO._x000d_
Numero de caja pos: 11</v>
      </c>
      <c r="I2358"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Buenas tardes:_x000d_
_x000d_
por favor me colaboran con cambio de la impresora de la pos 11 con AD-024401; YA QUE ESTA FUERA DE USO._x000d_
Numero de caja pos: 11</v>
      </c>
      <c r="J2358" t="str" xml:space="preserve">
        <v xml:space="preserve">SE REVISA IMPRESORA POS 11; LA CUAL NO ENCIENDE. SE VALIDA CONEXIONES; CABLEADO;  AL CONECTAR EL CABLE DE CORRIENTE; GENERA CHISPAS. SE REQUIERE CAMBIO DE LA IMPRESORA. EN LA CAJA SE DEJA CONECTADA OTRA IMPRESORA PARA QUE PUEDA CONTINUAR ACTIVA._x000d_
</v>
      </c>
      <c r="K2358">
        <v>45097</v>
      </c>
      <c r="L2358">
        <v>45097</v>
      </c>
      <c r="M2358" t="str">
        <f>TEXT(L2358,"DDDDDDD")</f>
        <v>martes</v>
      </c>
      <c r="N2358" t="str">
        <v xml:space="preserve">	J047 JUMBO GIRARDOT</v>
      </c>
      <c r="O2358" t="str">
        <v>GIRARDOT</v>
      </c>
      <c r="P2358" t="str">
        <f>IF(ISBLANK(O2358),"0",(VLOOKUP(O2358,REGION,2,FALSE)))</f>
        <v>OCCIDENTE</v>
      </c>
      <c r="Q2358" t="str">
        <v>WILLIAM FERNANDO ALDANA NIÑO</v>
      </c>
      <c r="R2358">
        <f>IF(ISBLANK(Q2358),"0", VLOOKUP(Q2358,PERSONAL,2,FALSE))</f>
        <v>80148398</v>
      </c>
      <c r="S2358" t="str">
        <v>DIRECTO</v>
      </c>
      <c r="T2358">
        <v>0.4583333333333333</v>
      </c>
      <c r="U2358">
        <v>0.4861111111111111</v>
      </c>
      <c r="V2358">
        <f>IF(ISBLANK(T2358 ),"0",U2358-T2358)</f>
        <v>0.02777777777777779</v>
      </c>
      <c r="W2358">
        <v>1</v>
      </c>
      <c r="X2358">
        <f>NETWORKDAYS(K2358,L2357)</f>
        <v>4</v>
      </c>
      <c r="Y2358" t="str">
        <f>IF(X2358&lt;=2,"CUMPLE","NO CUMPLE")</f>
        <v>NO CUMPLE</v>
      </c>
    </row>
    <row r="2359" xml:space="preserve">
      <c r="A2359">
        <v>13378780</v>
      </c>
      <c r="B2359" t="str">
        <v>REQUEST</v>
      </c>
      <c r="C2359" t="str">
        <v>CERRADO</v>
      </c>
      <c r="D2359" t="str">
        <v>CAJA CENTRAL</v>
      </c>
      <c r="E2359" t="str">
        <v>IMPRESORA</v>
      </c>
      <c r="F2359" t="str">
        <v>IMPRESORA</v>
      </c>
      <c r="G2359" t="str">
        <v>LEXMARK</v>
      </c>
      <c r="H2359" t="str" xml:space="preserve">
        <v xml:space="preserve">Datos usuario_x000d_
Nombre: Johanna Mariel Rodriguez Martinez_x000d_
Correo: JohannaMariel.RodriguezMartinez@cencosud.com.co_x000d_
Usuario AD: JMRodrug_x000d_
Pais: Colombia_x000d_
Ubicacion: M042 METRO IBAGUE_x000d_
Zona: Colombia Occidente_x000d_
Unidad de Negocio: METRO_x000d_
Servicio: null_x000d_
Telefono: 2703900_x000d_
Anexo: 2703900_x000d_
Descripcion: Buenas Tardes; por favor nos pueden ayudar con el cambio del cable de red de la impresora LEXMARK M042905PR001 pslocalescos ubicada en caja central ya que se suelto y por lo tanto no salen las impresiones enviadas. muchas gracias_x000d_
Area en donde se encuentra la impresora: caja central</v>
      </c>
      <c r="I2359" t="str" xml:space="preserve">
        <v xml:space="preserve">Datos usuario_x000d_
Nombre: Johanna Mariel Rodriguez Martinez_x000d_
Correo: JohannaMariel.RodriguezMartinez@cencosud.com.co_x000d_
Usuario AD: JMRodrug_x000d_
Pais: Colombia_x000d_
Ubicacion: M042 METRO IBAGUE_x000d_
Zona: Colombia Occidente_x000d_
Unidad de Negocio: METRO_x000d_
Servicio: null_x000d_
Telefono: 2703900_x000d_
Anexo: 2703900_x000d_
Descripcion: Buenas Tardes; por favor nos pueden ayudar con el cambio del cable de red de la impresora LEXMARK M042905PR001 pslocalescos ubicada en caja central ya que se suelto y por lo tanto no salen las impresiones enviadas. muchas gracias_x000d_
Area en donde se encuentra la impresora: caja central</v>
      </c>
      <c r="J2359" t="str" xml:space="preserve">
        <v xml:space="preserve">SE REVISA IMPRESORA DE CAJA CENTRAL; EL CABLE DE RED TIENE ROTO LA PESTAÑA DE SEGURIDAD DEL JACK RJ45; EL CUAL SE DESCONECTA CONSTANTEMENTE. SE REALIZA CAMBIO DE CABLE; SE VALIDA QUE PERMITA IMPRIMIR SIN INCONVENIENTES. _x000d_
</v>
      </c>
      <c r="K2359">
        <v>45097</v>
      </c>
      <c r="L2359">
        <v>45098</v>
      </c>
      <c r="M2359" t="str">
        <f>TEXT(L2359,"DDDDDDD")</f>
        <v>miércoles</v>
      </c>
      <c r="N2359" t="str">
        <v>M042 METRO IBAGUE</v>
      </c>
      <c r="O2359" t="str">
        <v>IBAGUE</v>
      </c>
      <c r="P2359" t="str">
        <f>IF(ISBLANK(O2359),"0",(VLOOKUP(O2359,REGION,2,FALSE)))</f>
        <v>OCCIDENTE</v>
      </c>
      <c r="Q2359" t="str">
        <v>WILLIAM FERNANDO ALDANA NIÑO</v>
      </c>
      <c r="R2359">
        <f>IF(ISBLANK(Q2359),"0", VLOOKUP(Q2359,PERSONAL,2,FALSE))</f>
        <v>80148398</v>
      </c>
      <c r="S2359" t="str">
        <v>DIRECTO</v>
      </c>
      <c r="T2359">
        <v>0.3333333333333333</v>
      </c>
      <c r="U2359">
        <v>0.4444444444444444</v>
      </c>
      <c r="V2359">
        <f>IF(ISBLANK(T2359 ),"0",U2359-T2359)</f>
        <v>0.1111111111111111</v>
      </c>
      <c r="W2359">
        <v>2</v>
      </c>
      <c r="X2359">
        <f>NETWORKDAYS(K2359,L2358)</f>
        <v>1</v>
      </c>
      <c r="Y2359" t="str">
        <f>IF(X2359&lt;=2,"CUMPLE","NO CUMPLE")</f>
        <v>CUMPLE</v>
      </c>
    </row>
    <row r="2360" xml:space="preserve">
      <c r="A2360">
        <v>13358613</v>
      </c>
      <c r="B2360" t="str">
        <v>REQUEST</v>
      </c>
      <c r="C2360" t="str">
        <v>CERRADO</v>
      </c>
      <c r="D2360" t="str">
        <v>CAJA CENTRAL</v>
      </c>
      <c r="E2360" t="str">
        <v>POS</v>
      </c>
      <c r="F2360" t="str">
        <v>POS</v>
      </c>
      <c r="G2360" t="str">
        <v>UNISYS</v>
      </c>
      <c r="H2360" t="str" xml:space="preserve">
        <v xml:space="preserve">Datos usuario_x000d_
Nombre: Juan Carlos Giraldo Agudelo_x000d_
Correo: JuanCarlos.GiraldoAgudelo@cencosud.com.co_x000d_
Usuario AD: JCgiralA_x000d_
Pais: Colombia_x000d_
Ubicacion: M080 METRO LOS LIBERTADORES_x000d_
Zona: Colombia Oriente_x000d_
Unidad de Negocio: METRO_x000d_
Servicio: null_x000d_
Telefono: 3134954429_x000d_
Anexo: 3112559027_x000d_
Descripcion: Buen dia; por favor me colaboran con la balanza de la POS numero 12; ya que no pesa los productos.</v>
      </c>
      <c r="I2360" t="str" xml:space="preserve">
        <v xml:space="preserve">Datos usuario_x000d_
Nombre: Juan Carlos Giraldo Agudelo_x000d_
Correo: JuanCarlos.GiraldoAgudelo@cencosud.com.co_x000d_
Usuario AD: JCgiralA_x000d_
Pais: Colombia_x000d_
Ubicacion: M080 METRO LOS LIBERTADORES_x000d_
Zona: Colombia Oriente_x000d_
Unidad de Negocio: METRO_x000d_
Servicio: null_x000d_
Telefono: 3134954429_x000d_
Anexo: 3112559027_x000d_
Descripcion: Buen dia; por favor me colaboran con la balanza de la POS numero 12; ya que no pesa los productos.</v>
      </c>
      <c r="J2360" t="str">
        <v>Se realiza visita en tienda metro libertador por falla en cada 12 según reporte CAU13358613 la cual se observa que caja no enciende; se procede a realizar toma de voltajes con voltímetro en cargador de equipos y tomas dando tomas normales al igual se procede a realizar desmonte de equipo para su apertura y revisión interna se realiza limpieza en memoria y partes de equipo se ajusta memorias y fuete de poder el realiza montaje y se vuelve a conectar todo el equipo se prueba encender equipo enciende carga sistema  y se observa que no carga BIOS completa generando bloqueo del mismo se procede a realizar reinicio para verificar falla y persiste error ya que el equipo no carga configuración de ajustes de pantalla ni teclado se le informa a encargado de tienda y gerente de tienda que el problema de caja que el equipo esta presentando problemas de fuete de poder y no esta enviado el voltaje suficiente al equipo para su bien funcionamiento se indica que dicha fuente es necesario solicitar cambio debido a que esto puede provocar daños mas graves en mismo equipo.</v>
      </c>
      <c r="K2360">
        <v>45100</v>
      </c>
      <c r="L2360">
        <v>45101</v>
      </c>
      <c r="M2360" t="str">
        <f>TEXT(L2360,"DDDDDDD")</f>
        <v>sábado</v>
      </c>
      <c r="N2360" t="str">
        <v>M080 METRO LOS LIBERTADORES</v>
      </c>
      <c r="O2360" t="str">
        <v>CUCUTA</v>
      </c>
      <c r="P2360" t="str">
        <f>IF(ISBLANK(O2360),"0",(VLOOKUP(O2360,REGION,2,FALSE)))</f>
        <v>ORIENTE</v>
      </c>
      <c r="Q2360" t="str">
        <v>SAUL FRAGUA NOVA</v>
      </c>
      <c r="R2360">
        <v>1122121271</v>
      </c>
      <c r="S2360" t="str">
        <v>DIRECTO</v>
      </c>
      <c r="T2360">
        <v>0.4027777777777778</v>
      </c>
      <c r="U2360">
        <v>0.5277777777777778</v>
      </c>
      <c r="V2360">
        <f>IF(ISBLANK(T2360 ),"0",U2360-T2360)</f>
        <v>0.125</v>
      </c>
      <c r="W2360">
        <v>2</v>
      </c>
      <c r="X2360">
        <f>NETWORKDAYS(K2360,L2359)</f>
        <v>-3</v>
      </c>
      <c r="Y2360" t="str">
        <f>IF(X2360&lt;=2,"CUMPLE","NO CUMPLE")</f>
        <v>CUMPLE</v>
      </c>
    </row>
    <row r="2361" xml:space="preserve">
      <c r="A2361">
        <v>13389880</v>
      </c>
      <c r="B2361" t="str">
        <v>REQUEST</v>
      </c>
      <c r="C2361" t="str">
        <v>CERRADO</v>
      </c>
      <c r="D2361" t="str">
        <v>CARNES</v>
      </c>
      <c r="E2361" t="str">
        <v>BALANZA</v>
      </c>
      <c r="F2361" t="str">
        <v>BALANZA</v>
      </c>
      <c r="G2361" t="str">
        <v>METTLER</v>
      </c>
      <c r="H2361" t="str" xml:space="preserve">
        <v xml:space="preserve">Datos usuario_x000d_
Nombre: German Andres Sandoval Basto_x000d_
Correo: GermanAndres.Sandoval@cencosud.com.co_x000d_
Usuario AD: GSandova_x000d_
Pais: Colombia_x000d_
Ubicacion: M081 METRO VENTURA PLAZA_x000d_
Zona: Colombia Oriente_x000d_
Unidad de Negocio: METRO_x000d_
Servicio: Tiendas &amp; Centros de Distribucion_x000d_
Telefono: 3017552308_x000d_
Anexo: 3017552308_x000d_
Descripcion: Balanzas de la seccion de carnes no generan correctamente las etiquetas_x000d_
Area donde su ubica la balanza: seccion carnes</v>
      </c>
      <c r="I2361" t="str" xml:space="preserve">
        <v xml:space="preserve">Datos usuario_x000d_
Nombre: German Andres Sandoval Basto_x000d_
Correo: GermanAndres.Sandoval@cencosud.com.co_x000d_
Usuario AD: GSandova_x000d_
Pais: Colombia_x000d_
Ubicacion: M081 METRO VENTURA PLAZA_x000d_
Zona: Colombia Oriente_x000d_
Unidad de Negocio: METRO_x000d_
Servicio: Tiendas &amp; Centros de Distribucion_x000d_
Telefono: 3017552308_x000d_
Anexo: 3017552308_x000d_
Descripcion: Balanzas de la seccion de carnes no generan correctamente las etiquetas_x000d_
Area donde su ubica la balanza: seccion carnes</v>
      </c>
      <c r="J2361" t="str">
        <v>Se realiza visita a tienda Metro Ventura calibración de balanza colgante del área de carnes el cual esta presenta problemas al imprimir. Se realiza comando menú #246813 ok #94113 ok por tres ocasiones; se alinean cabezales; se realizan pruebas de impresión el cual balanza queda operativa y se corrige problema que presenta.</v>
      </c>
      <c r="K2361">
        <v>45103</v>
      </c>
      <c r="L2361">
        <v>45103</v>
      </c>
      <c r="M2361" t="str">
        <f>TEXT(L2361,"DDDDDDD")</f>
        <v>lunes</v>
      </c>
      <c r="N2361" t="str">
        <v>M081 METRO VENTURA PLAZA</v>
      </c>
      <c r="O2361" t="str">
        <v>CUCUTA</v>
      </c>
      <c r="P2361" t="str">
        <f>IF(ISBLANK(O2361),"0",(VLOOKUP(O2361,REGION,2,FALSE)))</f>
        <v>ORIENTE</v>
      </c>
      <c r="Q2361" t="str">
        <v>SAUL FRAGUA NOVA</v>
      </c>
      <c r="R2361">
        <v>1122121271</v>
      </c>
      <c r="S2361" t="str">
        <v>DIRECTO</v>
      </c>
      <c r="T2361">
        <v>0.5069444444444444</v>
      </c>
      <c r="U2361">
        <v>0.5208333333333334</v>
      </c>
      <c r="V2361">
        <f>IF(ISBLANK(T2361 ),"0",U2361-T2361)</f>
        <v>0.01388888888888895</v>
      </c>
      <c r="W2361">
        <v>1</v>
      </c>
      <c r="X2361">
        <f>NETWORKDAYS(K2361,L2360)</f>
        <v>-1</v>
      </c>
      <c r="Y2361" t="str">
        <f>IF(X2361&lt;=2,"CUMPLE","NO CUMPLE")</f>
        <v>CUMPLE</v>
      </c>
    </row>
    <row r="2362" xml:space="preserve">
      <c r="A2362">
        <v>13393831</v>
      </c>
      <c r="B2362" t="str">
        <v>REQUEST</v>
      </c>
      <c r="C2362" t="str">
        <v>CERRADO</v>
      </c>
      <c r="D2362" t="str">
        <v>PANADERIA</v>
      </c>
      <c r="E2362" t="str">
        <v>BALANZA</v>
      </c>
      <c r="F2362" t="str">
        <v>MESA</v>
      </c>
      <c r="G2362" t="str">
        <v>METTLER</v>
      </c>
      <c r="H2362" t="str" xml:space="preserve">
        <v xml:space="preserve">Datos usuario_x000d_
Nombre: Diego Armando Vargas Cote_x000d_
Correo: DiegoArmando.VargasCote@cencosud.com.co_x000d_
Usuario AD: vcdiegoa_x000d_
Pais: Colombia_x000d_
Ubicacion: M081 METRO VENTURA PLAZA_x000d_
Zona: Colombia Oriente_x000d_
Unidad de Negocio: METRO_x000d_
Servicio: null_x000d_
Telefono: 3102052787_x000d_
Anexo: null_x000d_
Descripcion: la etiqueta de la bascula de mesa de panaderia no sale completa_x000d_
Indica la ubicacion de tu balanza en la tienda: seccion panaderia</v>
      </c>
      <c r="I2362" t="str" xml:space="preserve">
        <v xml:space="preserve">Datos usuario_x000d_
Nombre: Diego Armando Vargas Cote_x000d_
Correo: DiegoArmando.VargasCote@cencosud.com.co_x000d_
Usuario AD: vcdiegoa_x000d_
Pais: Colombia_x000d_
Ubicacion: M081 METRO VENTURA PLAZA_x000d_
Zona: Colombia Oriente_x000d_
Unidad de Negocio: METRO_x000d_
Servicio: null_x000d_
Telefono: 3102052787_x000d_
Anexo: null_x000d_
Descripcion: la etiqueta de la bascula de mesa de panaderia no sale completa_x000d_
Indica la ubicacion de tu balanza en la tienda: seccion panaderia</v>
      </c>
      <c r="J2362" t="str">
        <v xml:space="preserve">Se realiza verificación de balanza área de panadería de tienda Metro Ventura el cual esta imprimiendo ticket cortados. Se realiza calibración de cabezal mediante comando menú #246813 ok #94113 ok por tres ocasiones; se alinean cabezales y cuando se realiza pruebas de impresión la primera etiqueta sale bien pero desde la segunda empieza a presentar que se corren las impresión. Se verifica papel de impresora y se observa que hace falta el retener que va entre el rollo de papel para alinear correctamente papel y así no descalibrar la impresión; se solicita retenedor de pieza del rollo de papel ya que no se cuenta con esta pieza en tienda equipo; sigue presentando falla al momento de imprimir hasta que no llegue repuesto para subsanar dicha problema. </v>
      </c>
      <c r="K2362">
        <v>45103</v>
      </c>
      <c r="L2362">
        <v>45103</v>
      </c>
      <c r="M2362" t="str">
        <f>TEXT(L2362,"DDDDDDD")</f>
        <v>lunes</v>
      </c>
      <c r="N2362" t="str">
        <v>M081 METRO VENTURA PLAZA</v>
      </c>
      <c r="O2362" t="str">
        <v>CUCUTA</v>
      </c>
      <c r="P2362" t="str">
        <f>IF(ISBLANK(O2362),"0",(VLOOKUP(O2362,REGION,2,FALSE)))</f>
        <v>ORIENTE</v>
      </c>
      <c r="Q2362" t="str">
        <v>SAUL FRAGUA NOVA</v>
      </c>
      <c r="R2362">
        <v>1122121271</v>
      </c>
      <c r="S2362" t="str">
        <v>DIRECTO</v>
      </c>
      <c r="T2362">
        <v>0.4791666666666667</v>
      </c>
      <c r="U2362">
        <v>0.5</v>
      </c>
      <c r="V2362">
        <f>IF(ISBLANK(T2362 ),"0",U2362-T2362)</f>
        <v>0.020833333333333315</v>
      </c>
      <c r="W2362">
        <v>1</v>
      </c>
      <c r="X2362">
        <f>NETWORKDAYS(K2362,L2361)</f>
        <v>1</v>
      </c>
      <c r="Y2362" t="str">
        <f>IF(X2362&lt;=2,"CUMPLE","NO CUMPLE")</f>
        <v>CUMPLE</v>
      </c>
    </row>
    <row r="2363" xml:space="preserve">
      <c r="A2363">
        <v>13384690</v>
      </c>
      <c r="B2363" t="str">
        <v>REQUEST</v>
      </c>
      <c r="C2363" t="str">
        <v>CERRADO</v>
      </c>
      <c r="D2363" t="str">
        <v>LINEAL DE CAJAS</v>
      </c>
      <c r="E2363" t="str">
        <v>POS</v>
      </c>
      <c r="F2363" t="str">
        <v>POS</v>
      </c>
      <c r="G2363" t="str">
        <v>UNISYS</v>
      </c>
      <c r="H2363" t="str" xml:space="preserve">
        <v xml:space="preserve">Datos usuario_x000d_
Nombre: Adriana Rincon Rodriguez_x000d_
Correo: Adriana.RinconRodriguez@cencosud.com.co_x000d_
Usuario AD: AnRincoR_x000d_
Pais: Colombia_x000d_
Ubicacion: M081 METRO VENTURA PLAZA_x000d_
Zona: Colombia Oriente_x000d_
Unidad de Negocio: METRO_x000d_
Servicio: null_x000d_
Telefono: 3125043731_x000d_
Anexo: null_x000d_
Descripcion: Buen dia!_x000d_
_x000d_
Por favor me colaboran con la POS N4 de la tienda M-081; se encuentra apagada y al parecer todo indica que la falla que esta presentando se encuentra en el cable de la CPU por causa de un corto. Agradecemos por favor realizar gestion con una persona experta en el tema ya que el NO funcionamiento de esta POS afecta la productividad de nuestra tienda._x000d_
_x000d_
_x000d_
Gracias; quedo atenta.</v>
      </c>
      <c r="I2363" t="str" xml:space="preserve">
        <v xml:space="preserve">Datos usuario_x000d_
Nombre: Adriana Rincon Rodriguez_x000d_
Correo: Adriana.RinconRodriguez@cencosud.com.co_x000d_
Usuario AD: AnRincoR_x000d_
Pais: Colombia_x000d_
Ubicacion: M081 METRO VENTURA PLAZA_x000d_
Zona: Colombia Oriente_x000d_
Unidad de Negocio: METRO_x000d_
Servicio: null_x000d_
Telefono: 3125043731_x000d_
Anexo: null_x000d_
Descripcion: Buen dia!_x000d_
_x000d_
Por favor me colaboran con la POS N4 de la tienda M-081; se encuentra apagada y al parecer todo indica que la falla que esta presentando se encuentra en el cable de la CPU por causa de un corto. Agradecemos por favor realizar gestion con una persona experta en el tema ya que el NO funcionamiento de esta POS afecta la productividad de nuestra tienda._x000d_
_x000d_
_x000d_
Gracias; quedo atenta.</v>
      </c>
      <c r="J2363" t="str">
        <v>Se realiza verificación de caja ya que no prende. Se realiza pruebas de corriente con voltímetro en tomacorriente al igual que en cargador y se observa que cargador está presentando falla de no enviar voltaje correcto al equipo. Se realizan prueba de caja con otro cargar del mismo amperaje y caja queda operativa. Es necesario envío de cargador para equipo ya que con el que  cuenta está presentando problemas en su funcionamiento.</v>
      </c>
      <c r="K2363">
        <v>45103</v>
      </c>
      <c r="L2363">
        <v>45103</v>
      </c>
      <c r="M2363" t="str">
        <f>TEXT(L2363,"DDDDDDD")</f>
        <v>lunes</v>
      </c>
      <c r="N2363" t="str">
        <v>M081 METRO VENTURA PLAZA</v>
      </c>
      <c r="O2363" t="str">
        <v>CUCUTA</v>
      </c>
      <c r="P2363" t="str">
        <f>IF(ISBLANK(O2363),"0",(VLOOKUP(O2363,REGION,2,FALSE)))</f>
        <v>ORIENTE</v>
      </c>
      <c r="Q2363" t="str">
        <v>SAUL FRAGUA NOVA</v>
      </c>
      <c r="R2363">
        <v>1122121271</v>
      </c>
      <c r="S2363" t="str">
        <v>DIRECTO</v>
      </c>
      <c r="T2363">
        <v>0.4340277777777778</v>
      </c>
      <c r="U2363">
        <v>0.4756944444444444</v>
      </c>
      <c r="V2363">
        <f>IF(ISBLANK(T2363 ),"0",U2363-T2363)</f>
        <v>0.04166666666666663</v>
      </c>
      <c r="W2363">
        <v>1</v>
      </c>
      <c r="X2363">
        <f>NETWORKDAYS(K2363,L2362)</f>
        <v>1</v>
      </c>
      <c r="Y2363" t="str">
        <f>IF(X2363&lt;=2,"CUMPLE","NO CUMPLE")</f>
        <v>CUMPLE</v>
      </c>
    </row>
    <row r="2364" xml:space="preserve">
      <c r="A2364">
        <v>13352901</v>
      </c>
      <c r="B2364" t="str">
        <v>REQUEST</v>
      </c>
      <c r="C2364" t="str">
        <v>CERRADO</v>
      </c>
      <c r="D2364" t="str">
        <v>LINEAL DE CAJAS</v>
      </c>
      <c r="E2364" t="str">
        <v>DESKTOP</v>
      </c>
      <c r="F2364" t="str">
        <v>DESKTOP</v>
      </c>
      <c r="G2364" t="str">
        <v>HP</v>
      </c>
      <c r="H2364" t="str" xml:space="preserve">
        <v xml:space="preserve">Datos usuario_x000d_
Nombre: Francelina Rios Martinez_x000d_
Correo: francelina.riosmartinez@cencosud.corp_x000d_
Usuario AD: FRRiosMar_x000d_
Pais: Colombia_x000d_
Ubicacion: M081 METRO VENTURA PLAZA_x000d_
Zona: Colombia Oriente_x000d_
Unidad de Negocio: METRO_x000d_
Servicio: null_x000d_
Telefono: 3114964135_x000d_
Anexo: 3114964135_x000d_
Descripcion: Buenos dias:_x000d_
para que me colaboren con el computador de servicio al cliente ;esta muy lento para las devoluciones y para abrir la aplicaciones ;le agradezco me colaboren</v>
      </c>
      <c r="I2364" t="str" xml:space="preserve">
        <v xml:space="preserve">Datos usuario_x000d_
Nombre: Francelina Rios Martinez_x000d_
Correo: francelina.riosmartinez@cencosud.corp_x000d_
Usuario AD: FRRiosMar_x000d_
Pais: Colombia_x000d_
Ubicacion: M081 METRO VENTURA PLAZA_x000d_
Zona: Colombia Oriente_x000d_
Unidad de Negocio: METRO_x000d_
Servicio: null_x000d_
Telefono: 3114964135_x000d_
Anexo: 3114964135_x000d_
Descripcion: Buenos dias:_x000d_
para que me colaboren con el computador de servicio al cliente ;esta muy lento para las devoluciones y para abrir la aplicaciones ;le agradezco me colaboren</v>
      </c>
      <c r="J2364" t="str">
        <v>Se realiza visita en tienda Metro Ventura para verificar equipos que está presentando problemas al momento de realizar devoluciones y abrir aplicaciones. Usuario manifiesta ya no tener problemas con equipo que ese día se había presentado dicha novedad por un problema a nivel nacional.</v>
      </c>
      <c r="K2364">
        <v>45100</v>
      </c>
      <c r="L2364">
        <v>45103</v>
      </c>
      <c r="M2364" t="str">
        <f>TEXT(L2364,"DDDDDDD")</f>
        <v>lunes</v>
      </c>
      <c r="N2364" t="str">
        <v>M081 METRO VENTURA PLAZA</v>
      </c>
      <c r="O2364" t="str">
        <v>CUCUTA</v>
      </c>
      <c r="P2364" t="str">
        <f>IF(ISBLANK(O2364),"0",(VLOOKUP(O2364,REGION,2,FALSE)))</f>
        <v>ORIENTE</v>
      </c>
      <c r="Q2364" t="str">
        <v>SAUL FRAGUA NOVA</v>
      </c>
      <c r="R2364">
        <v>1122121271</v>
      </c>
      <c r="S2364" t="str">
        <v>DIRECTO</v>
      </c>
      <c r="T2364">
        <v>0.4166666666666667</v>
      </c>
      <c r="U2364">
        <v>0.4305555555555556</v>
      </c>
      <c r="V2364">
        <f>IF(ISBLANK(T2364 ),"0",U2364-T2364)</f>
        <v>0.013888888888888895</v>
      </c>
      <c r="W2364">
        <v>1</v>
      </c>
      <c r="X2364">
        <f>NETWORKDAYS(K2364,L2363)</f>
        <v>2</v>
      </c>
      <c r="Y2364" t="str">
        <f>IF(X2364&lt;=2,"CUMPLE","NO CUMPLE")</f>
        <v>CUMPLE</v>
      </c>
    </row>
    <row r="2365" xml:space="preserve">
      <c r="A2365">
        <v>13387964</v>
      </c>
      <c r="B2365" t="str">
        <v>REQUEST</v>
      </c>
      <c r="C2365" t="str">
        <v>CERRADO</v>
      </c>
      <c r="D2365" t="str">
        <v>BODEGA</v>
      </c>
      <c r="E2365" t="str">
        <v>PDA</v>
      </c>
      <c r="F2365" t="str">
        <v>PDA</v>
      </c>
      <c r="G2365" t="str">
        <v>HONEYWELL</v>
      </c>
      <c r="H2365" t="str" xml:space="preserve">
        <v xml:space="preserve">Datos usuario_x000d_
Nombre: Christian Anibal Vernaza Lozada_x000d_
Correo: ChristianAnibal.VernazaLozada@cencosud.com.co_x000d_
Usuario AD: CAVernaL_x000d_
Pais: Colombia_x000d_
Ubicacion: M080 METRO LOS LIBERTADORES_x000d_
Zona: Colombia Oriente_x000d_
Unidad de Negocio: METRO_x000d_
Servicio: null_x000d_
Telefono: 3112228928_x000d_
Anexo: 65380_x000d_
Descripcion: La PDA no recibe carga._x000d_
Seccion de la tienda en donde se ubica la PDT o usuario: PGC</v>
      </c>
      <c r="I2365" t="str" xml:space="preserve">
        <v xml:space="preserve">Datos usuario_x000d_
Nombre: Christian Anibal Vernaza Lozada_x000d_
Correo: ChristianAnibal.VernazaLozada@cencosud.com.co_x000d_
Usuario AD: CAVernaL_x000d_
Pais: Colombia_x000d_
Ubicacion: M080 METRO LOS LIBERTADORES_x000d_
Zona: Colombia Oriente_x000d_
Unidad de Negocio: METRO_x000d_
Servicio: null_x000d_
Telefono: 3112228928_x000d_
Anexo: 65380_x000d_
Descripcion: La PDA no recibe carga._x000d_
Seccion de la tienda en donde se ubica la PDT o usuario: PGC</v>
      </c>
      <c r="J2365" t="str">
        <v>Se realiza verificación de PDA el cual fue reportado ya que no está recibiendo carga. Se verifica estado de batería; estado de cargador y puertos de cargas de mismo el cual no se encuentra ninguna novedad. Se realiza prueba de carga y equipo recibe cargar normalmente; equipo es devuelto al colaborador y se entrega con carga y operativo.</v>
      </c>
      <c r="K2365">
        <v>45100</v>
      </c>
      <c r="L2365">
        <v>45103</v>
      </c>
      <c r="M2365" t="str">
        <f>TEXT(L2365,"DDDDDDD")</f>
        <v>lunes</v>
      </c>
      <c r="N2365" t="str">
        <v>M080 METRO LOS LIBERTADORES</v>
      </c>
      <c r="O2365" t="str">
        <v>CUCUTA</v>
      </c>
      <c r="P2365" t="str">
        <f>IF(ISBLANK(O2365),"0",(VLOOKUP(O2365,REGION,2,FALSE)))</f>
        <v>ORIENTE</v>
      </c>
      <c r="Q2365" t="str">
        <v>SAUL FRAGUA NOVA</v>
      </c>
      <c r="R2365">
        <v>1122121271</v>
      </c>
      <c r="S2365" t="str">
        <v>DIRECTO</v>
      </c>
      <c r="T2365">
        <v>0.375</v>
      </c>
      <c r="U2365">
        <v>0.3958333333333333</v>
      </c>
      <c r="V2365">
        <f>IF(ISBLANK(T2365 ),"0",U2365-T2365)</f>
        <v>0.020833333333333315</v>
      </c>
      <c r="W2365">
        <v>1</v>
      </c>
      <c r="X2365">
        <f>NETWORKDAYS(K2365,L2364)</f>
        <v>2</v>
      </c>
      <c r="Y2365" t="str">
        <f>IF(X2365&lt;=2,"CUMPLE","NO CUMPLE")</f>
        <v>CUMPLE</v>
      </c>
    </row>
    <row r="2366" xml:space="preserve">
      <c r="A2366">
        <v>13355789</v>
      </c>
      <c r="B2366" t="str">
        <v>REQUEST</v>
      </c>
      <c r="C2366" t="str">
        <v>CERRADO</v>
      </c>
      <c r="D2366" t="str">
        <v>PISO DE VENTA</v>
      </c>
      <c r="E2366" t="str">
        <v>BALANZA</v>
      </c>
      <c r="F2366" t="str">
        <v>BALANZA</v>
      </c>
      <c r="G2366" t="str">
        <v>METTLER</v>
      </c>
      <c r="H2366" t="str" xml:space="preserve">
        <v xml:space="preserve">Datos usuario_x000d_
Nombre: Diana Carolina Cardenas Rodriguez_x000d_
Correo: Diana.Cardenas@cencosud.com.co_x000d_
Usuario AD: DCCarden_x000d_
Pais: Colombia_x000d_
Ubicacion: M097 METRO SOGAMOSO_x000d_
Zona: Colombia Bogota_x000d_
Unidad de Negocio: METRO_x000d_
Servicio: Tiendas &amp; Centros de Distribucion_x000d_
Telefono: 3112762884_x000d_
Anexo: 7730111_x000d_
Descripcion: No toma la etiqueta bascula (carnes) bascula metler toledo S/NB932081981_x000d_
Area donde su ubica la balanza: SECCION CARNES</v>
      </c>
      <c r="I2366" t="str" xml:space="preserve">
        <v xml:space="preserve">Datos usuario_x000d_
Nombre: Diana Carolina Cardenas Rodriguez_x000d_
Correo: Diana.Cardenas@cencosud.com.co_x000d_
Usuario AD: DCCarden_x000d_
Pais: Colombia_x000d_
Ubicacion: M097 METRO SOGAMOSO_x000d_
Zona: Colombia Bogota_x000d_
Unidad de Negocio: METRO_x000d_
Servicio: Tiendas &amp; Centros de Distribucion_x000d_
Telefono: 3112762884_x000d_
Anexo: 7730111_x000d_
Descripcion: No toma la etiqueta bascula (carnes) bascula metler toledo S/NB932081981_x000d_
Area donde su ubica la balanza: SECCION CARNES</v>
      </c>
      <c r="J2366" t="str">
        <v>Se llega a sitio donde se desmonta bascula colgante de la sección de carnes para posteriormente hacerle limpieza interna y cambio del bus para Cabezal de impresión el cual no pudo ser reemplazado ya que no correspondía al modelo solicitado (era más corto). Se procede a retirar cabezal y hacer limpieza profunda a contactos del bus en ambos extremos; se ajustan y validan todas las conexiones de la báscula; se ensambla equipo posicionando cabezal y realizando calibración de papel; al realizar pruebas falla se corrige; se cuelga Bascula y jefe de la sección Oscar Patiño recibe a satisfacción.</v>
      </c>
      <c r="K2366">
        <v>45100</v>
      </c>
      <c r="L2366">
        <v>45103</v>
      </c>
      <c r="M2366" t="str">
        <f>TEXT(L2366,"DDDDDDD")</f>
        <v>lunes</v>
      </c>
      <c r="N2366" t="str">
        <v>M097 METRO SOGAMOSO</v>
      </c>
      <c r="O2366" t="str">
        <v>SOGAMOSO</v>
      </c>
      <c r="P2366" t="str">
        <f>IF(ISBLANK(O2366),"0",(VLOOKUP(O2366,REGION,2,FALSE)))</f>
        <v>ORIENTE</v>
      </c>
      <c r="Q2366" t="str">
        <v>JHONATAN RICARDO VARGAS ZAMBRANO</v>
      </c>
      <c r="R2366">
        <f>IF(ISBLANK(Q2366),"0", VLOOKUP(Q2366,PERSONAL,2,FALSE))</f>
        <v>1057583301</v>
      </c>
      <c r="S2366" t="str">
        <v>DIRECTO</v>
      </c>
      <c r="T2366">
        <v>0.3333333333333333</v>
      </c>
      <c r="U2366">
        <v>0.4583333333333333</v>
      </c>
      <c r="V2366">
        <f>IF(ISBLANK(T2366 ),"0",U2366-T2366)</f>
        <v>0.125</v>
      </c>
      <c r="W2366">
        <v>2</v>
      </c>
      <c r="X2366">
        <f>NETWORKDAYS(K2366,L2365)</f>
        <v>2</v>
      </c>
      <c r="Y2366" t="str">
        <f>IF(X2366&lt;=2,"CUMPLE","NO CUMPLE")</f>
        <v>CUMPLE</v>
      </c>
    </row>
    <row r="2367" xml:space="preserve">
      <c r="A2367">
        <v>13323064</v>
      </c>
      <c r="B2367" t="str">
        <v>REQUEST</v>
      </c>
      <c r="C2367" t="str">
        <v>CERRADO</v>
      </c>
      <c r="D2367" t="str">
        <v>LINEAL DE CAJAS</v>
      </c>
      <c r="E2367" t="str">
        <v>POS</v>
      </c>
      <c r="F2367" t="str">
        <v>POS</v>
      </c>
      <c r="G2367" t="str">
        <v>WINCOR</v>
      </c>
      <c r="H2367" t="str" xml:space="preserve">
        <v xml:space="preserve">Datos usuario_x000d_
Nombre: Zulma Orfit Erreno_x000d_
Correo: Zulma.Erreno@cencosud.com.co_x000d_
Usuario AD: ZOErreno_x000d_
Pais: Colombia_x000d_
Ubicacion: M028 METRO DUITAMA INNOVO_x000d_
Zona: Colombia Bogota_x000d_
Unidad de Negocio: METRO_x000d_
Servicio: Tiendas &amp; Centros de Distribucion_x000d_
Telefono: 3224331672_x000d_
Anexo: 7280408_x000d_
Descripcion: Buenas Tardes_x000d_
Por favor me colaboran con un cable de del teclado para la pos 2 ya que se desconecta y se apaga._x000d_
</v>
      </c>
      <c r="I2367" t="str" xml:space="preserve">
        <v xml:space="preserve">Datos usuario_x000d_
Nombre: Zulma Orfit Erreno_x000d_
Correo: Zulma.Erreno@cencosud.com.co_x000d_
Usuario AD: ZOErreno_x000d_
Pais: Colombia_x000d_
Ubicacion: M028 METRO DUITAMA INNOVO_x000d_
Zona: Colombia Bogota_x000d_
Unidad de Negocio: METRO_x000d_
Servicio: Tiendas &amp; Centros de Distribucion_x000d_
Telefono: 3224331672_x000d_
Anexo: 7280408_x000d_
Descripcion: Buenas Tardes_x000d_
Por favor me colaboran con un cable de del teclado para la pos 2 ya que se desconecta y se apaga._x000d_
</v>
      </c>
      <c r="J2367" t="str">
        <v>Se llega a sitio donde por parte de seguridad se recibe el cable para teclado de la POS 2 el cual se reemplaza corrigiendo así los constates reinicios de la POS y bloqueos. Ximena Cequera coordinadora en turno realiza todas las pruebas validando que la POS queda operativa.</v>
      </c>
      <c r="K2367">
        <v>45099</v>
      </c>
      <c r="L2367">
        <v>45103</v>
      </c>
      <c r="M2367" t="str">
        <f>TEXT(L2367,"DDDDDDD")</f>
        <v>lunes</v>
      </c>
      <c r="N2367" t="str">
        <v>M028 METRO DUITAMA INNOVO</v>
      </c>
      <c r="O2367" t="str">
        <v>DUITAMA</v>
      </c>
      <c r="P2367" t="str">
        <f>IF(ISBLANK(O2367),"0",(VLOOKUP(O2367,REGION,2,FALSE)))</f>
        <v>ORIENTE</v>
      </c>
      <c r="Q2367" t="str">
        <v>JHONATAN RICARDO VARGAS ZAMBRANO</v>
      </c>
      <c r="R2367">
        <f>IF(ISBLANK(Q2367),"0", VLOOKUP(Q2367,PERSONAL,2,FALSE))</f>
        <v>1057583301</v>
      </c>
      <c r="S2367" t="str">
        <v>DIRECTO</v>
      </c>
      <c r="T2367">
        <v>0.6875</v>
      </c>
      <c r="U2367">
        <v>0.7291666666666666</v>
      </c>
      <c r="V2367">
        <f>IF(ISBLANK(T2367 ),"0",U2367-T2367)</f>
        <v>0.04166666666666663</v>
      </c>
      <c r="W2367">
        <v>1</v>
      </c>
      <c r="X2367">
        <f>NETWORKDAYS(K2367,L2366)</f>
        <v>3</v>
      </c>
      <c r="Y2367" t="str">
        <f>IF(X2367&lt;=2,"CUMPLE","NO CUMPLE")</f>
        <v>NO CUMPLE</v>
      </c>
    </row>
    <row r="2368" xml:space="preserve">
      <c r="A2368">
        <v>13343619</v>
      </c>
      <c r="B2368" t="str">
        <v>REQUEST</v>
      </c>
      <c r="C2368" t="str">
        <v>CERRADO</v>
      </c>
      <c r="D2368" t="str">
        <v>DIRECCION</v>
      </c>
      <c r="E2368" t="str">
        <v>PDT</v>
      </c>
      <c r="F2368" t="str">
        <v>PDT</v>
      </c>
      <c r="G2368" t="str">
        <v>HONEYWELL</v>
      </c>
      <c r="H2368" t="str" xml:space="preserve">
        <v xml:space="preserve">Datos usuario_x000d_
Nombre: Doris Judith Vega Comba_x000d_
Correo: Judith.Vega@cencosud.com.co_x000d_
Usuario AD: DJVegaC_x000d_
Pais: Colombia_x000d_
Ubicacion: M028 METRO DUITAMA INNOVO_x000d_
Zona: Colombia Bogota_x000d_
Unidad de Negocio: METRO_x000d_
Servicio: Tiendas &amp; Centros de Distribucion_x000d_
Telefono: 3224310686_x000d_
Anexo: 6015169239_x000d_
Descripcion: Se solicita inStalacion de la aplicacion para chequeo de precios en la PDT con S/N : 21145B6073_x000d_
Seccion en la tienda o ubicacion del usuario: DIRECCION_x000d_
Jefe de area asignacion de la PDT: JULIAN SOLORZANO LUNA</v>
      </c>
      <c r="I2368" t="str" xml:space="preserve">
        <v xml:space="preserve">Datos usuario_x000d_
Nombre: Doris Judith Vega Comba_x000d_
Correo: Judith.Vega@cencosud.com.co_x000d_
Usuario AD: DJVegaC_x000d_
Pais: Colombia_x000d_
Ubicacion: M028 METRO DUITAMA INNOVO_x000d_
Zona: Colombia Bogota_x000d_
Unidad de Negocio: METRO_x000d_
Servicio: Tiendas &amp; Centros de Distribucion_x000d_
Telefono: 3224310686_x000d_
Anexo: 6015169239_x000d_
Descripcion: Se solicita inStalacion de la aplicacion para chequeo de precios en la PDT con S/N : 21145B6073_x000d_
Seccion en la tienda o ubicacion del usuario: DIRECCION_x000d_
Jefe de area asignacion de la PDT: JULIAN SOLORZANO LUNA</v>
      </c>
      <c r="J2368" t="str">
        <v>Se llega a sitio donde se recibe PDT por parte de seguridad a la cual se le instala aplicativo para chequeo de precios la cual se trabajaba fuera de la tienda; se instala aplicativo mediante micro SD; se accede a usuario administrador y se configura kiosco para que icono quede en el perfil de piso de ventas; luego de dicha instalación se confirma por parte de personal de sistemas que debe ponerse una simcard en el equipo ya que la PDT será trabajada fuera de la tienda. PDT se entrega operativa.</v>
      </c>
      <c r="K2368">
        <v>45099</v>
      </c>
      <c r="L2368">
        <v>45103</v>
      </c>
      <c r="M2368" t="str">
        <f>TEXT(L2368,"DDDDDDD")</f>
        <v>lunes</v>
      </c>
      <c r="N2368" t="str">
        <v>M028 METRO DUITAMA INNOVO</v>
      </c>
      <c r="O2368" t="str">
        <v>DUITAMA</v>
      </c>
      <c r="P2368" t="str">
        <f>IF(ISBLANK(O2368),"0",(VLOOKUP(O2368,REGION,2,FALSE)))</f>
        <v>ORIENTE</v>
      </c>
      <c r="Q2368" t="str">
        <v>JHONATAN RICARDO VARGAS ZAMBRANO</v>
      </c>
      <c r="R2368">
        <f>IF(ISBLANK(Q2368),"0", VLOOKUP(Q2368,PERSONAL,2,FALSE))</f>
        <v>1057583301</v>
      </c>
      <c r="S2368" t="str">
        <v>DIRECTO</v>
      </c>
      <c r="T2368">
        <v>0.6041666666666666</v>
      </c>
      <c r="U2368">
        <v>0.6666666666666666</v>
      </c>
      <c r="V2368">
        <f>IF(ISBLANK(T2368 ),"0",U2368-T2368)</f>
        <v>0.0625</v>
      </c>
      <c r="W2368">
        <v>1</v>
      </c>
      <c r="X2368">
        <f>NETWORKDAYS(K2368,L2367)</f>
        <v>3</v>
      </c>
      <c r="Y2368" t="str">
        <f>IF(X2368&lt;=2,"CUMPLE","NO CUMPLE")</f>
        <v>NO CUMPLE</v>
      </c>
    </row>
    <row r="2369" xml:space="preserve">
      <c r="A2369">
        <v>13389000</v>
      </c>
      <c r="B2369" t="str">
        <v>REQUEST</v>
      </c>
      <c r="C2369" t="str">
        <v>CERRADO</v>
      </c>
      <c r="D2369" t="str">
        <v>CARNES</v>
      </c>
      <c r="E2369" t="str">
        <v>BALANZA</v>
      </c>
      <c r="F2369" t="str">
        <v>BALANZA</v>
      </c>
      <c r="G2369" t="str">
        <v>METTLER</v>
      </c>
      <c r="H2369" t="str" xml:space="preserve">
        <v xml:space="preserve">Datos usuario_x000d_
Nombre: Vivian Zuleima Morales Torres_x000d_
Correo: VivianZuleima.MoralesTorres@cencosud.com.co_x000d_
Usuario AD: vimorale_x000d_
Pais: Colombia_x000d_
Ubicacion: M028 METRO DUITAMA INNOVO_x000d_
Zona: Colombia Bogota_x000d_
Unidad de Negocio: METRO_x000d_
Servicio: null_x000d_
Telefono: 3124425178_x000d_
Anexo: null_x000d_
Descripcion: Solicito la revision de punto de red de la bascula de mesa de la seccion de carnes_x000d_
Area en donde se encuentra la Balanza: mesa de carnes</v>
      </c>
      <c r="I2369" t="str" xml:space="preserve">
        <v xml:space="preserve">Datos usuario_x000d_
Nombre: Vivian Zuleima Morales Torres_x000d_
Correo: VivianZuleima.MoralesTorres@cencosud.com.co_x000d_
Usuario AD: vimorale_x000d_
Pais: Colombia_x000d_
Ubicacion: M028 METRO DUITAMA INNOVO_x000d_
Zona: Colombia Bogota_x000d_
Unidad de Negocio: METRO_x000d_
Servicio: null_x000d_
Telefono: 3124425178_x000d_
Anexo: null_x000d_
Descripcion: Solicito la revision de punto de red de la bascula de mesa de la seccion de carnes_x000d_
Area en donde se encuentra la Balanza: mesa de carnes</v>
      </c>
      <c r="J2369" t="str">
        <v>Se visita área de carnes donde personal de mantenimiento cambia caja de punto de red ya que por humedad jack se había dañado; se poncha Jack según corresponde se pone tapa y se valida con área de sistemas que bascula aparezca en consola; daño se corrige y se entrega bascula operativa.</v>
      </c>
      <c r="K2369">
        <v>45103</v>
      </c>
      <c r="L2369">
        <v>45103</v>
      </c>
      <c r="M2369" t="str">
        <f>TEXT(L2369,"DDDDDDD")</f>
        <v>lunes</v>
      </c>
      <c r="N2369" t="str">
        <v xml:space="preserve">	M028 METRO DUITAMA INNOVO</v>
      </c>
      <c r="O2369" t="str">
        <v>DUITAMA</v>
      </c>
      <c r="P2369" t="str">
        <f>IF(ISBLANK(O2369),"0",(VLOOKUP(O2369,REGION,2,FALSE)))</f>
        <v>ORIENTE</v>
      </c>
      <c r="Q2369" t="str">
        <v>JHONATAN RICARDO VARGAS ZAMBRANO</v>
      </c>
      <c r="R2369">
        <f>IF(ISBLANK(Q2369),"0", VLOOKUP(Q2369,PERSONAL,2,FALSE))</f>
        <v>1057583301</v>
      </c>
      <c r="S2369" t="str">
        <v>DIRECTO</v>
      </c>
      <c r="T2369">
        <v>0.6666666666666666</v>
      </c>
      <c r="U2369">
        <v>0.7291666666666666</v>
      </c>
      <c r="V2369">
        <f>IF(ISBLANK(T2369 ),"0",U2369-T2369)</f>
        <v>0.0625</v>
      </c>
      <c r="W2369">
        <v>1</v>
      </c>
      <c r="X2369">
        <f>NETWORKDAYS(K2369,L2368)</f>
        <v>1</v>
      </c>
      <c r="Y2369" t="str">
        <f>IF(X2369&lt;=2,"CUMPLE","NO CUMPLE")</f>
        <v>CUMPLE</v>
      </c>
    </row>
    <row r="2370" xml:space="preserve">
      <c r="A2370">
        <v>13389422</v>
      </c>
      <c r="B2370" t="str">
        <v>REQUEST</v>
      </c>
      <c r="C2370" t="str">
        <v>CERRADO</v>
      </c>
      <c r="D2370" t="str">
        <v>TODA LA TIENDA</v>
      </c>
      <c r="E2370" t="str">
        <v>SWITCH</v>
      </c>
      <c r="F2370" t="str">
        <v>MICROSENS</v>
      </c>
      <c r="G2370" t="str">
        <v>MICROSENS</v>
      </c>
      <c r="H2370" t="str" xml:space="preserve">
        <v xml:space="preserve">Estimados;_x000d_
Se presenta caida del siguiente switch; por favor su apoyo con validaciones_x000d_
_x000d_
IPs 10.131.42.68_x000d_
_x000d_
Equipo miembro del anillo; pero no se aprecia nada conectado a los equipos adyacentes; favor su apoyo validando fisicamente equipo.</v>
      </c>
      <c r="I2370" t="str" xml:space="preserve">
        <v xml:space="preserve">Estimados;_x000d_
Se presenta caida del siguiente switch; por favor su apoyo con validaciones_x000d_
_x000d_
IPs 10.131.42.68_x000d_
_x000d_
Equipo miembro del anillo; pero no se aprecia nada conectado a los equipos adyacentes; favor su apoyo validando fisicamente equipo.</v>
      </c>
      <c r="J2370" t="str">
        <v>Se realiza visita en sitio y se procede a verificar el microsens ubicado en el mueble 4 del área de caja y se evidencia que se encuentra apagado; se mueve un poco el cable de poder y enciende enseguida; se vuelve a mover y se apaga al realizar un leve movimiento; evidenciado que los conectores están zafados y no están ajustados. Por ende; se procede a ajustar los conectores con ayuda de un destornillador y al volver hacer pruebas este queda fijo y no se vuelve a desconectar. Se hace validación con el área de telecomunicaciones y este da su aprobación de conectividad. Labor culmina con éxito.</v>
      </c>
      <c r="K2370">
        <v>45104</v>
      </c>
      <c r="L2370">
        <v>45104</v>
      </c>
      <c r="M2370" t="str">
        <f>TEXT(L2370,"DDDDDDD")</f>
        <v>martes</v>
      </c>
      <c r="N2370" t="str">
        <v xml:space="preserve">	J185 JUMBO YOPAL</v>
      </c>
      <c r="O2370" t="str">
        <v>YOPAL</v>
      </c>
      <c r="P2370" t="str">
        <f>IF(ISBLANK(O2370),"0",(VLOOKUP(O2370,REGION,2,FALSE)))</f>
        <v>ORIENTE</v>
      </c>
      <c r="Q2370" t="str">
        <v>PABLO ANDRES BALANTA GOMEZ</v>
      </c>
      <c r="R2370">
        <f>IF(ISBLANK(Q2370),"0", VLOOKUP(Q2370,PERSONAL,2,FALSE))</f>
        <v>1111739227</v>
      </c>
      <c r="S2370" t="str">
        <v>DIRECTO</v>
      </c>
      <c r="T2370">
        <v>0.5625</v>
      </c>
      <c r="U2370">
        <v>0.6041666666666666</v>
      </c>
      <c r="V2370">
        <f>IF(ISBLANK(T2370 ),"0",U2370-T2370)</f>
        <v>0.04166666666666663</v>
      </c>
      <c r="W2370">
        <v>1</v>
      </c>
      <c r="X2370">
        <f>NETWORKDAYS(K2370,L2369)</f>
        <v>-2</v>
      </c>
      <c r="Y2370" t="str">
        <f>IF(X2370&lt;=2,"CUMPLE","NO CUMPLE")</f>
        <v>CUMPLE</v>
      </c>
    </row>
    <row r="2371" xml:space="preserve">
      <c r="A2371">
        <v>13380292</v>
      </c>
      <c r="B2371" t="str">
        <v>REQUEST</v>
      </c>
      <c r="C2371" t="str">
        <v>CERRADO</v>
      </c>
      <c r="D2371" t="str">
        <v>TODA LA TIENDA</v>
      </c>
      <c r="E2371" t="str">
        <v>ACOMPAÑAMIENTO</v>
      </c>
      <c r="F2371" t="str">
        <v>ACOMPAÑAMIENTO</v>
      </c>
      <c r="G2371" t="str">
        <v>ACOMPAÑAMIENTO</v>
      </c>
      <c r="H2371" t="str" xml:space="preserve">
        <v xml:space="preserve">Datos usuario_x000d_
Nombre: Juan Fernando Castro Rodriguez_x000d_
Correo: fernando.castrorodriguez@cencosud.com.co_x000d_
Usuario AD: jfcrodri_x000d_
Pais: Colombia_x000d_
Ubicacion: J015 JUMBO HAYUELOS_x000d_
Zona: Colombia Bogota_x000d_
Unidad de Negocio: ADM CENTRAL_x000d_
Servicio: Administracion Central_x000d_
Telefono: 3176563553_x000d_
Anexo: null_x000d_
Descripcion: Me ayudas con la asignacion de un recurso para el dia 23 de junio de 2023 para realizar labores de sistemas en la tienda Hayuelos en horario de 8:00 am a 6:30 pm con 1 hora de almuerzo; esta personas debe contar con las siguientes competencias como minimo y debe resolver solo las actividades de que le asignen por parte de cencosud; este recurso de debe hacer un cobro de 2;5 ticker por todo el dia_x000d_
AREA EN DONDE SE UBICA EL EQUIPO : tiendas Hayuelos_x000d_
</v>
      </c>
      <c r="I2371" t="str" xml:space="preserve">
        <v xml:space="preserve">Datos usuario_x000d_
Nombre: Juan Fernando Castro Rodriguez_x000d_
Correo: fernando.castrorodriguez@cencosud.com.co_x000d_
Usuario AD: jfcrodri_x000d_
Pais: Colombia_x000d_
Ubicacion: J015 JUMBO HAYUELOS_x000d_
Zona: Colombia Bogota_x000d_
Unidad de Negocio: ADM CENTRAL_x000d_
Servicio: Administracion Central_x000d_
Telefono: 3176563553_x000d_
Anexo: null_x000d_
Descripcion: Me ayudas con la asignacion de un recurso para el dia 23 de junio de 2023 para realizar labores de sistemas en la tienda Hayuelos en horario de 8:00 am a 6:30 pm con 1 hora de almuerzo; esta personas debe contar con las siguientes competencias como minimo y debe resolver solo las actividades de que le asignen por parte de cencosud; este recurso de debe hacer un cobro de 2;5 ticker por todo el dia_x000d_
AREA EN DONDE SE UBICA EL EQUIPO : tiendas Hayuelos_x000d_
</v>
      </c>
      <c r="J2371" t="str" xml:space="preserve">
        <v xml:space="preserve">Se realizo el recorrido por las tiendas de Easy y Jumbo para inspeccionar si tienen novedades o incidentes para informar al área de sistemas. Se realizaron las siguientes labores:_x000d_
	_x000d_
CAU	EQUIPO	SERIAL	LABOR_x000d_
13388551	PDA EDA51 del área de PLS	21175B4517	Se realizo configuración de la aplicación Telnet._x000d_
13381247	Entrega Portatil Conf VPN clcvalen	8SSA10M42765D1SG16F050G	Se realizo configuración de la VPN; pero el usuario no tenía permisos para esta función; Se debe montar un AGP_x000d_
13381184	Configuración de Office 365	8SSA10M42765D1SG16F050G	Se configura el PC; queda pendiente la asignación de la licencia_x000d_
13376690	Configuración Telnet	Usuario: Elver Dario Aponte	Se configuración de la aplicación al usuario_x000d_
13146468	Balanza Colgante b-Plus	B933104433	Se realizo Cambio de la fuente de poder_x000d_
También se visitó la EDS (Se reinicio una de las impresoras de las POS)		 _x000d_
Se hizo firmar unas actas de entrega y retiro de la balanza de la POS 11		 _x000d_
Se reviso la balanza de carnes y se limpia el rodillo de avance.	</v>
      </c>
      <c r="K2371">
        <v>45097</v>
      </c>
      <c r="L2371">
        <v>45100</v>
      </c>
      <c r="M2371" t="str">
        <f>TEXT(L2371,"DDDDDDD")</f>
        <v>viernes</v>
      </c>
      <c r="N2371" t="str">
        <v>J015 JUMBO HAYUELOS</v>
      </c>
      <c r="O2371" t="str">
        <v>BOGOTA</v>
      </c>
      <c r="P2371" t="str">
        <f>IF(ISBLANK(O2371),"0",(VLOOKUP(O2371,REGION,2,FALSE)))</f>
        <v>BOGOTA</v>
      </c>
      <c r="Q2371" t="str">
        <v>ALEXANDER CASTILLO SOTELO</v>
      </c>
      <c r="R2371">
        <f>IF(ISBLANK(Q2371),"0", VLOOKUP(Q2371,PERSONAL,2,FALSE))</f>
        <v>80216449</v>
      </c>
      <c r="S2371" t="str">
        <v>ALIADO</v>
      </c>
      <c r="T2371">
        <v>0.3333333333333333</v>
      </c>
      <c r="U2371">
        <v>0.7916666666666666</v>
      </c>
      <c r="V2371">
        <f>IF(ISBLANK(T2371 ),"0",U2371-T2371)</f>
        <v>0.4583333333333333</v>
      </c>
      <c r="W2371" t="str">
        <v>2;5</v>
      </c>
      <c r="X2371">
        <f>NETWORKDAYS(K2371,L2370)</f>
        <v>6</v>
      </c>
      <c r="Y2371" t="str">
        <f>IF(X2371&lt;=2,"CUMPLE","NO CUMPLE")</f>
        <v>NO CUMPLE</v>
      </c>
    </row>
    <row r="2372" xml:space="preserve">
      <c r="A2372">
        <v>13394308</v>
      </c>
      <c r="B2372" t="str">
        <v>REQUEST</v>
      </c>
      <c r="C2372" t="str">
        <v>CERRADO</v>
      </c>
      <c r="D2372" t="str">
        <v>OFICINA COMERCIAL</v>
      </c>
      <c r="E2372" t="str">
        <v>PC</v>
      </c>
      <c r="F2372" t="str">
        <v>NP900</v>
      </c>
      <c r="G2372" t="str">
        <v>LENOVO</v>
      </c>
      <c r="H2372" t="str" xml:space="preserve">
        <v xml:space="preserve">Datos usuario_x000d_
Nombre: Loren Andrea Pino Figueroa_x000d_
Correo: lorenandrea.pinofigueroa@cencosud.com.co_x000d_
Usuario AD: LorPinoF_x000d_
Pais: Colombia_x000d_
Ubicacion: Proveedor COLOMBIA_x000d_
Zona: Colombia_x000d_
Unidad de Negocio: JUMBO_x000d_
Servicio: null_x000d_
Telefono: 3122906925_x000d_
Anexo: 3122906925_x000d_
Descripcion: Benos dias_x000d_
_x000d_
Para pedir el favor de configurar la impresora del computador de la seccion pls se envian los documentos y no imprime._x000d_
_x000d_
Gracias_x000d_
</v>
      </c>
      <c r="I2372" t="str" xml:space="preserve">
        <v xml:space="preserve">Datos usuario_x000d_
Nombre: Loren Andrea Pino Figueroa_x000d_
Correo: lorenandrea.pinofigueroa@cencosud.com.co_x000d_
Usuario AD: LorPinoF_x000d_
Pais: Colombia_x000d_
Ubicacion: Proveedor COLOMBIA_x000d_
Zona: Colombia_x000d_
Unidad de Negocio: JUMBO_x000d_
Servicio: null_x000d_
Telefono: 3122906925_x000d_
Anexo: 3122906925_x000d_
Descripcion: Benos dias_x000d_
_x000d_
Para pedir el favor de configurar la impresora del computador de la seccion pls se envian los documentos y no imprime._x000d_
_x000d_
Gracias_x000d_
</v>
      </c>
      <c r="J2372" t="str">
        <v xml:space="preserve">Me encuentro en sitio y se me indica que el equipo a intervenir es el de la funcionaria Loren Figueroa; quien presenta falla de impresión. Solicito al usuario ingresar con su perfil y se evidencia que la impresora no está predetermina en el sistema de forma correcta  se procede a ingresar a la carpeta del servidor de impresoras y ubicar la impresora correcta y realizar su instalación; se realizan pruebas con el funcionario presente; indicando  tener en cuenta el procedimiento de clave en la impresora de 6 dígitos para poder imprimir y me retiro de sitio. </v>
      </c>
      <c r="K2372">
        <v>45104</v>
      </c>
      <c r="L2372">
        <v>45104</v>
      </c>
      <c r="M2372" t="str">
        <f>TEXT(L2372,"DDDDDDD")</f>
        <v>martes</v>
      </c>
      <c r="N2372" t="str">
        <v>J036 JUMBO POPAYAN CAMPANARIO</v>
      </c>
      <c r="O2372" t="str">
        <v>POPAYAN</v>
      </c>
      <c r="P2372" t="str">
        <f>IF(ISBLANK(O2372),"0",(VLOOKUP(O2372,REGION,2,FALSE)))</f>
        <v>OCCIDENTE</v>
      </c>
      <c r="Q2372" t="str">
        <v>DANIEL FERNANDO PAREDES ARTEAGA</v>
      </c>
      <c r="R2372">
        <f>IF(ISBLANK(Q2372),"0", VLOOKUP(Q2372,PERSONAL,2,FALSE))</f>
        <v>10301691</v>
      </c>
      <c r="S2372" t="str">
        <v>DIRECTO</v>
      </c>
      <c r="T2372">
        <v>0.5868055555555556</v>
      </c>
      <c r="U2372">
        <v>0.6180555555555556</v>
      </c>
      <c r="V2372">
        <f>IF(ISBLANK(T2372 ),"0",U2372-T2372)</f>
        <v>0.03125</v>
      </c>
      <c r="W2372">
        <v>1</v>
      </c>
      <c r="X2372">
        <f>NETWORKDAYS(K2372,L2371)</f>
        <v>-3</v>
      </c>
      <c r="Y2372" t="str">
        <f>IF(X2372&lt;=2,"CUMPLE","NO CUMPLE")</f>
        <v>CUMPLE</v>
      </c>
    </row>
    <row r="2373" xml:space="preserve">
      <c r="A2373">
        <v>13386341</v>
      </c>
      <c r="B2373" t="str">
        <v>REQUEST</v>
      </c>
      <c r="C2373" t="str">
        <v>CERRADO</v>
      </c>
      <c r="D2373" t="str">
        <v>PLATOS PREPARADOS</v>
      </c>
      <c r="E2373" t="str">
        <v>MICROSENS</v>
      </c>
      <c r="F2373" t="str">
        <v>MICROSENS</v>
      </c>
      <c r="G2373" t="str">
        <v>UNISYS</v>
      </c>
      <c r="H2373" t="str" xml:space="preserve">
        <v xml:space="preserve">Datos usuario_x000d_
Nombre: lma00024_x000d_
Correo: Deyssy.AricapaAraque@externos-co.cencosud.com_x000d_
Usuario AD: lma00024_x000d_
Pais: Colombia_x000d_
Ubicacion: J027 JUMBO RIONEGRO_x000d_
Zona: Colombia Centro_x000d_
Unidad de Negocio: ADM CENTRAL_x000d_
Servicio: null_x000d_
Telefono: 3176685924_x000d_
Anexo: null_x000d_
Descripcion: buen dia_x000d_
_x000d_
se requiere apoyo de soporte campo para validar caida de equipo microsens CORNGJU027MS077 ip 10.131.18.77 area de platos preparados; descarta fallas electricas en el area o desconexion del equipo._x000d_
_x000d_
gracias_x000d_
Area Afectada: microsens_x000d_
Dispositivo Afectado: microsens</v>
      </c>
      <c r="I2373" t="str" xml:space="preserve">
        <v xml:space="preserve">Datos usuario_x000d_
Nombre: lma00024_x000d_
Correo: Deyssy.AricapaAraque@externos-co.cencosud.com_x000d_
Usuario AD: lma00024_x000d_
Pais: Colombia_x000d_
Ubicacion: J027 JUMBO RIONEGRO_x000d_
Zona: Colombia Centro_x000d_
Unidad de Negocio: ADM CENTRAL_x000d_
Servicio: null_x000d_
Telefono: 3176685924_x000d_
Anexo: null_x000d_
Descripcion: buen dia_x000d_
_x000d_
se requiere apoyo de soporte campo para validar caida de equipo microsens CORNGJU027MS077 ip 10.131.18.77 area de platos preparados; descarta fallas electricas en el area o desconexion del equipo._x000d_
_x000d_
gracias_x000d_
Area Afectada: microsens_x000d_
Dispositivo Afectado: microsens</v>
      </c>
      <c r="J2373" t="str">
        <v>Se cambia cable pathcord del Puesto de pago; por un pathord certificado; se realiza pruebas de conectividad; se conecta en otro toma eléctrico el Microsens.</v>
      </c>
      <c r="K2373">
        <v>45100</v>
      </c>
      <c r="L2373">
        <v>45103</v>
      </c>
      <c r="M2373" t="str">
        <f>TEXT(L2373,"DDDDDDD")</f>
        <v>lunes</v>
      </c>
      <c r="N2373" t="str">
        <v>J027 JUMBO RIONEGRO</v>
      </c>
      <c r="O2373" t="str">
        <v>RIONEGRO</v>
      </c>
      <c r="P2373" t="str">
        <f>IF(ISBLANK(O2373),"0",(VLOOKUP(O2373,REGION,2,FALSE)))</f>
        <v>CENTRO</v>
      </c>
      <c r="Q2373" t="str">
        <v>LUIS ALFONSO TRIANA PETIT</v>
      </c>
      <c r="R2373">
        <f>IF(ISBLANK(Q2373),"0", VLOOKUP(Q2373,PERSONAL,2,FALSE))</f>
        <v>77186503</v>
      </c>
      <c r="S2373" t="str">
        <v>DIRECTO</v>
      </c>
      <c r="T2373">
        <v>0.3541666666666667</v>
      </c>
      <c r="U2373">
        <v>0.3958333333333333</v>
      </c>
      <c r="V2373">
        <f>IF(ISBLANK(T2373 ),"0",U2373-T2373)</f>
        <v>0.04166666666666663</v>
      </c>
      <c r="W2373">
        <v>1</v>
      </c>
      <c r="X2373">
        <f>NETWORKDAYS(K2373,L2372)</f>
        <v>3</v>
      </c>
      <c r="Y2373" t="str">
        <f>IF(X2373&lt;=2,"CUMPLE","NO CUMPLE")</f>
        <v>NO CUMPLE</v>
      </c>
    </row>
    <row r="2374" xml:space="preserve">
      <c r="A2374">
        <v>13387883</v>
      </c>
      <c r="B2374" t="str">
        <v>INCIDENT</v>
      </c>
      <c r="C2374" t="str">
        <v>CERRADO</v>
      </c>
      <c r="D2374" t="str">
        <v>PLATOS PREPARADOS</v>
      </c>
      <c r="E2374" t="str">
        <v>MICROSENS</v>
      </c>
      <c r="F2374" t="str">
        <v>MICROSENS</v>
      </c>
      <c r="G2374" t="str">
        <v>UNISYS</v>
      </c>
      <c r="H2374" t="str" xml:space="preserve">
        <v xml:space="preserve">Estimados; por favor validar estado eléctrico del dispositivo como también el cable de red; ya que presenta caídas recurrentes; se revisa a nivel lógico y no se detecta falla; desde el switch se aprecia equipo no conectado en puerto 21; favor validar conexiones de equipo._x000d_
_x000d_
Host: CORNGJU027MS077 | IP: 10.131.18.77</v>
      </c>
      <c r="I2374" t="str" xml:space="preserve">
        <v xml:space="preserve">Estimados; por favor validar estado eléctrico del dispositivo como también el cable de red; ya que presenta caídas recurrentes; se revisa a nivel lógico y no se detecta falla; desde el switch se aprecia equipo no conectado en puerto 21; favor validar conexiones de equipo._x000d_
_x000d_
Host: CORNGJU027MS077 | IP: 10.131.18.77</v>
      </c>
      <c r="J2374" t="str">
        <v>Se cambia cable pathcord del Puesto de pago; por un pathord certificado; se realiza pruebas de conectividad; se conecta en otro toma eléctrico el Microsens.</v>
      </c>
      <c r="K2374">
        <v>45100</v>
      </c>
      <c r="L2374">
        <v>45103</v>
      </c>
      <c r="M2374" t="str">
        <f>TEXT(L2374,"DDDDDDD")</f>
        <v>lunes</v>
      </c>
      <c r="N2374" t="str">
        <v>J027 JUMBO RIONEGRO</v>
      </c>
      <c r="O2374" t="str">
        <v>RIONEGRO</v>
      </c>
      <c r="P2374" t="str">
        <f>IF(ISBLANK(O2374),"0",(VLOOKUP(O2374,REGION,2,FALSE)))</f>
        <v>CENTRO</v>
      </c>
      <c r="Q2374" t="str">
        <v>LUIS ALFONSO TRIANA PETIT</v>
      </c>
      <c r="R2374">
        <f>IF(ISBLANK(Q2374),"0", VLOOKUP(Q2374,PERSONAL,2,FALSE))</f>
        <v>77186503</v>
      </c>
      <c r="S2374" t="str">
        <v>DIRECTO</v>
      </c>
      <c r="T2374">
        <v>0.3958333333333333</v>
      </c>
      <c r="U2374">
        <v>0.4583333333333333</v>
      </c>
      <c r="V2374">
        <f>IF(ISBLANK(T2374 ),"0",U2374-T2374)</f>
        <v>0.0625</v>
      </c>
      <c r="W2374">
        <v>1</v>
      </c>
      <c r="X2374">
        <f>NETWORKDAYS(K2374,L2373)</f>
        <v>2</v>
      </c>
      <c r="Y2374" t="str">
        <f>IF(X2374&lt;=2,"CUMPLE","NO CUMPLE")</f>
        <v>CUMPLE</v>
      </c>
    </row>
    <row r="2375" xml:space="preserve">
      <c r="A2375">
        <v>13394082</v>
      </c>
      <c r="B2375" t="str">
        <v>REQUEST</v>
      </c>
      <c r="C2375" t="str">
        <v>CERRADO</v>
      </c>
      <c r="D2375" t="str">
        <v>CAJA CENTRAL</v>
      </c>
      <c r="E2375" t="str">
        <v>VERIFICADOR</v>
      </c>
      <c r="F2375" t="str">
        <v>VERIFICADOR</v>
      </c>
      <c r="G2375" t="str">
        <v>NEWLAND</v>
      </c>
      <c r="H2375"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solicita revision de los verificadores de precios ubicados en la seccion de liquidos y Bazar los cuales no funcionan._x000d_
</v>
      </c>
      <c r="I2375"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solicita revision de los verificadores de precios ubicados en la seccion de liquidos y Bazar los cuales no funcionan._x000d_
</v>
      </c>
      <c r="J2375" t="str" xml:space="preserve">
        <v xml:space="preserve">Se solicita revisión de los verificadores de precios ubicados en la sección de líquidos y Bazar los cuales no funcionan. (Llevar equipo portátil; posible conexión de verificadores para su configuración.)  _x000d_
Se validan los verificadores de precios Marca Newland NQuire 1000 Manta II se revisan sus conexiones de energía su estado físico; si el lector funciona correctamente oh tiene golpes o averías se procede a verificar el error:_x000d_
El equipo enciende_x000d_
El monitor da video _x000d_
El software funciona _x000d_
El lector enciende cuando el producto es acercado _x000d_
Presenta un mensaje de error con cualquier producto q se le pasa por el lector (Error en productos como si no encontrara el destino del producto)_x000d_
_x000d_
Según indicaciones me envían manuales de configuración y actualización del verificador de precios Marca Newland NQuire 1000 Manta II _x000d_
Siguiendo indicaciones del manual actualizo el verificador; ingresando a la página para descargar los archivos necesarios para su configuración se presentan algunas complicaciones con el manual y se da solución._x000d_
Luego de actualizar el verificador procedo ah configurarlo como dice en el manual y se detuvo el procedimiento un momento por q no se tenía el direccionamiento de la IP y la ubicación de tienda para poder determinar de configurar el verificador_x000d_
</v>
      </c>
      <c r="K2375">
        <v>45103</v>
      </c>
      <c r="L2375">
        <v>45104</v>
      </c>
      <c r="M2375" t="str">
        <f>TEXT(L2375,"DDDDDDD")</f>
        <v>martes</v>
      </c>
      <c r="N2375" t="str">
        <v>M183 METRO SAN GIL</v>
      </c>
      <c r="O2375" t="str">
        <v>SAN GIL</v>
      </c>
      <c r="P2375" t="str">
        <f>IF(ISBLANK(O2375),"0",(VLOOKUP(O2375,REGION,2,FALSE)))</f>
        <v>ORIENTE</v>
      </c>
      <c r="Q2375" t="str">
        <v>JOHAN SEBASTIAN RUEDA MONSALVE</v>
      </c>
      <c r="R2375">
        <v>1101698822</v>
      </c>
      <c r="S2375" t="str">
        <v>DIRECTO</v>
      </c>
      <c r="T2375">
        <v>0.3333333333333333</v>
      </c>
      <c r="U2375">
        <v>0.5</v>
      </c>
      <c r="V2375">
        <f>IF(ISBLANK(T2375 ),"0",U2375-T2375)</f>
        <v>0.16666666666666669</v>
      </c>
      <c r="W2375">
        <v>2</v>
      </c>
      <c r="X2375">
        <f>NETWORKDAYS(K2375,L2374)</f>
        <v>1</v>
      </c>
      <c r="Y2375" t="str">
        <f>IF(X2375&lt;=2,"CUMPLE","NO CUMPLE")</f>
        <v>CUMPLE</v>
      </c>
    </row>
    <row r="2376" xml:space="preserve">
      <c r="A2376">
        <v>13362220</v>
      </c>
      <c r="B2376" t="str">
        <v>REQUEST</v>
      </c>
      <c r="C2376" t="str">
        <v>CERRADO</v>
      </c>
      <c r="D2376" t="str">
        <v>CAJA CENTRAL</v>
      </c>
      <c r="E2376" t="str">
        <v>POS</v>
      </c>
      <c r="F2376" t="str">
        <v>POS</v>
      </c>
      <c r="G2376" t="str">
        <v>WINCOR</v>
      </c>
      <c r="H2376"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noches_x000d_
la pos 3 en el momento del cierre del auxiliar de cajas se apago; se reinicia pero no carga totalmente y se apaga nuevamente; solicito de su pronta colaboracion ya que esta pos es fundamental y estamos en temporada de vacaciones estudiantiles._x000d_
quedo atenta_x000d_
_x000d_
</v>
      </c>
      <c r="I2376"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noches_x000d_
la pos 3 en el momento del cierre del auxiliar de cajas se apago; se reinicia pero no carga totalmente y se apaga nuevamente; solicito de su pronta colaboracion ya que esta pos es fundamental y estamos en temporada de vacaciones estudiantiles._x000d_
quedo atenta_x000d_
_x000d_
</v>
      </c>
      <c r="J2376" t="str" xml:space="preserve">
        <v xml:space="preserve">El POS 3 en el momento del cierre del auxiliar de cajas se apagó; se reinicia pero no carga totalmente y se apaga nuevamente; solicito de su pronta colaboración ya que esta POS es fundamental y estamos en temporada de vacaciones estudiantiles._x000d_
Llega fuente de poder; se solicita instalación y operatividad de POS._x000d_
Se valida cual fue la POS que requiere el cambio de fuente. _x000d_
Según indicaciones y verificando se encuentra q la POS 6 es la q requiere el cambio de fuente así q procedemos a realizar el cambio y dejarla funcionando correctamente y se le pide al jefe de cajas del momento q realice las validaciones de funcionamiento y dejamos la fuente retirada embalada para retiro._x000d_
</v>
      </c>
      <c r="K2376">
        <v>45103</v>
      </c>
      <c r="L2376">
        <v>45104</v>
      </c>
      <c r="M2376" t="str">
        <f>TEXT(L2376,"DDDDDDD")</f>
        <v>martes</v>
      </c>
      <c r="N2376" t="str">
        <v>M183 METRO SAN GIL</v>
      </c>
      <c r="O2376" t="str">
        <v>SAN GIL</v>
      </c>
      <c r="P2376" t="str">
        <f>IF(ISBLANK(O2376),"0",(VLOOKUP(O2376,REGION,2,FALSE)))</f>
        <v>ORIENTE</v>
      </c>
      <c r="Q2376" t="str">
        <v>JOHAN SEBASTIAN RUEDA MONSALVE</v>
      </c>
      <c r="R2376">
        <v>1101698822</v>
      </c>
      <c r="S2376" t="str">
        <v>DIRECTO</v>
      </c>
      <c r="T2376">
        <v>0.5416666666666666</v>
      </c>
      <c r="U2376">
        <v>0.7361111111111112</v>
      </c>
      <c r="V2376">
        <f>IF(ISBLANK(T2376 ),"0",U2376-T2376)</f>
        <v>0.19444444444444453</v>
      </c>
      <c r="W2376">
        <v>3</v>
      </c>
      <c r="X2376">
        <f>NETWORKDAYS(K2376,L2375)</f>
        <v>2</v>
      </c>
      <c r="Y2376" t="str">
        <f>IF(X2376&lt;=2,"CUMPLE","NO CUMPLE")</f>
        <v>CUMPLE</v>
      </c>
    </row>
    <row r="2377" xml:space="preserve">
      <c r="A2377">
        <v>13397589</v>
      </c>
      <c r="B2377" t="str">
        <v>REQUEST</v>
      </c>
      <c r="C2377" t="str">
        <v>CERRADO</v>
      </c>
      <c r="D2377" t="str">
        <v>CARNES</v>
      </c>
      <c r="E2377" t="str">
        <v>BALANZA</v>
      </c>
      <c r="F2377" t="str">
        <v>MESA</v>
      </c>
      <c r="G2377" t="str">
        <v>METTLER</v>
      </c>
      <c r="H2377" t="str" xml:space="preserve">
        <v xml:space="preserve">Datos usuario_x000d_
Nombre: Javier Ipuz Gonzalez_x000d_
Correo: Javier.Ipuz@cencosud.com.co_x000d_
Usuario AD: JIpuzG_x000d_
Pais: Colombia_x000d_
Ubicacion: M195 METRO SANTA LUCIA_x000d_
Zona: Colombia Bogota_x000d_
Unidad de Negocio: ADM CENTRAL_x000d_
Servicio: Sistemas_x000d_
Telefono: 3174355320_x000d_
Anexo: null_x000d_
Descripcion: buenas tardes._x000d_
_x000d_
por favor me colabora con la calibracion y configuracion de la balanzas con serial: C209619355 la cual ya esta en sitio._x000d_
_x000d_
gracias._x000d_
Area donde su ubica la balanza: Carnes</v>
      </c>
      <c r="I2377" t="str" xml:space="preserve">
        <v xml:space="preserve">Datos usuario_x000d_
Nombre: Javier Ipuz Gonzalez_x000d_
Correo: Javier.Ipuz@cencosud.com.co_x000d_
Usuario AD: JIpuzG_x000d_
Pais: Colombia_x000d_
Ubicacion: M195 METRO SANTA LUCIA_x000d_
Zona: Colombia Bogota_x000d_
Unidad de Negocio: ADM CENTRAL_x000d_
Servicio: Sistemas_x000d_
Telefono: 3174355320_x000d_
Anexo: null_x000d_
Descripcion: buenas tardes._x000d_
_x000d_
por favor me colabora con la calibracion y configuracion de la balanzas con serial: C209619355 la cual ya esta en sitio._x000d_
_x000d_
gracias._x000d_
Area donde su ubica la balanza: Carnes</v>
      </c>
      <c r="J2377" t="str">
        <v>Se reliaza configuración y calibración de balanza de mesa ; se realiza full carga de datos; se entrega funcional a usuario</v>
      </c>
      <c r="K2377">
        <v>45104</v>
      </c>
      <c r="L2377">
        <v>45105</v>
      </c>
      <c r="M2377" t="str">
        <f>TEXT(L2377,"DDDDDDD")</f>
        <v>miércoles</v>
      </c>
      <c r="N2377" t="str">
        <v>M195 METRO SANTA LUCIA</v>
      </c>
      <c r="O2377" t="str">
        <v>NEIVA</v>
      </c>
      <c r="P2377" t="str">
        <f>IF(ISBLANK(O2377),"0",(VLOOKUP(O2377,REGION,2,FALSE)))</f>
        <v>OCCIDENTE</v>
      </c>
      <c r="Q2377" t="str">
        <v>CARLOS HERNAN BARRETO LOPEZ</v>
      </c>
      <c r="R2377">
        <f>IF(ISBLANK(Q2377),"0", VLOOKUP(Q2377,PERSONAL,2,FALSE))</f>
        <v>1010165612</v>
      </c>
      <c r="S2377" t="str">
        <v>DIRECTO</v>
      </c>
      <c r="T2377">
        <v>0.375</v>
      </c>
      <c r="U2377">
        <v>0.5</v>
      </c>
      <c r="V2377">
        <f>IF(ISBLANK(T2377 ),"0",U2377-T2377)</f>
        <v>0.125</v>
      </c>
      <c r="W2377">
        <v>2</v>
      </c>
      <c r="X2377">
        <f>NETWORKDAYS(K2377,L2376)</f>
        <v>1</v>
      </c>
      <c r="Y2377" t="str">
        <f>IF(X2377&lt;=2,"CUMPLE","NO CUMPLE")</f>
        <v>CUMPLE</v>
      </c>
    </row>
    <row r="2378" xml:space="preserve">
      <c r="A2378">
        <v>13393990</v>
      </c>
      <c r="B2378" t="str">
        <v>REQUEST</v>
      </c>
      <c r="C2378" t="str">
        <v>CERRADO</v>
      </c>
      <c r="D2378" t="str">
        <v>TODA LA TIENDA</v>
      </c>
      <c r="E2378" t="str">
        <v>PDA</v>
      </c>
      <c r="F2378" t="str">
        <v>PDA</v>
      </c>
      <c r="G2378" t="str">
        <v>HONEYWELL</v>
      </c>
      <c r="H2378"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3006689978_x000d_
Anexo: 7470406_x000d_
Descripcion: SIN DATOS DE RED_x000d_
Seccion en la tienda o ubicacion del usuario: JUMBO GIRARDOT_x000d_
Jefe de area asignacion de la PDT: ELENA RIVERA_x000d_
</v>
      </c>
      <c r="I2378"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3006689978_x000d_
Anexo: 7470406_x000d_
Descripcion: SIN DATOS DE RED_x000d_
Seccion en la tienda o ubicacion del usuario: JUMBO GIRARDOT_x000d_
Jefe de area asignacion de la PDT: ELENA RIVERA_x000d_
</v>
      </c>
      <c r="J2378" t="str" xml:space="preserve">
        <v xml:space="preserve">SE REVISA PDA; LA CUAL NO TIENE ACCESO A APLICACIÓN GENESIX. SE REALIZA CONFIGURACIÓN DE EQUIPO SE AJUSTA APLICACIÓN MOCHA Y USUARIOS DE ACCESO. SE CONFIRMA CORRECTO FUNCIONAMIENTO._x000d_
</v>
      </c>
      <c r="K2378">
        <v>45104</v>
      </c>
      <c r="L2378">
        <v>45105</v>
      </c>
      <c r="M2378" t="str">
        <f>TEXT(L2378,"DDDDDDD")</f>
        <v>miércoles</v>
      </c>
      <c r="N2378" t="str">
        <v>J047 JUMBO GIRARDOT</v>
      </c>
      <c r="O2378" t="str">
        <v>GIRARDOT</v>
      </c>
      <c r="P2378" t="str">
        <f>IF(ISBLANK(O2378),"0",(VLOOKUP(O2378,REGION,2,FALSE)))</f>
        <v>OCCIDENTE</v>
      </c>
      <c r="Q2378" t="str">
        <v>WILLIAM FERNANDO ALDANA NIÑO</v>
      </c>
      <c r="R2378">
        <f>IF(ISBLANK(Q2378),"0", VLOOKUP(Q2378,PERSONAL,2,FALSE))</f>
        <v>80148398</v>
      </c>
      <c r="S2378" t="str">
        <v>DIRECTO</v>
      </c>
      <c r="T2378">
        <v>0.3333333333333333</v>
      </c>
      <c r="U2378">
        <v>0.4166666666666667</v>
      </c>
      <c r="V2378">
        <f>IF(ISBLANK(T2378 ),"0",U2378-T2378)</f>
        <v>0.08333333333333337</v>
      </c>
      <c r="W2378">
        <v>1</v>
      </c>
      <c r="X2378">
        <f>NETWORKDAYS(K2378,L2377)</f>
        <v>2</v>
      </c>
      <c r="Y2378" t="str">
        <f>IF(X2378&lt;=2,"CUMPLE","NO CUMPLE")</f>
        <v>CUMPLE</v>
      </c>
    </row>
    <row r="2379" xml:space="preserve">
      <c r="A2379">
        <v>13393978</v>
      </c>
      <c r="B2379" t="str">
        <v>REQUEST</v>
      </c>
      <c r="C2379" t="str">
        <v>CERRADO</v>
      </c>
      <c r="D2379" t="str">
        <v>TODA LA TIENDA</v>
      </c>
      <c r="E2379" t="str">
        <v>PDA</v>
      </c>
      <c r="F2379" t="str">
        <v xml:space="preserve">PDA </v>
      </c>
      <c r="G2379" t="str">
        <v>HONEYWELL</v>
      </c>
      <c r="H2379" t="str" xml:space="preserve">
        <v xml:space="preserve">Datos usuario_x000d_
Nombre: Herney Romero Mur_x000d_
Correo: herney.romeromur@cencosud.com.co_x000d_
Usuario AD: HERomeroM_x000d_
Pais: Colombia_x000d_
Ubicacion: J047 JUMBO GIRARDOT_x000d_
Zona: Colombia Occidente_x000d_
Unidad de Negocio: JUMBO_x000d_
Servicio: Tiendas &amp; Centros de Distribucion_x000d_
Telefono: 3006689978_x000d_
Anexo: 7470406_x000d_
Descripcion: SIN USUARIO PARA INGRESAR PDA 20073B055E_x000d_
Seccion en la tienda o ubicacion del usuario: JUMBO GIRARDOT_x000d_
Jefe de area asignacion de la PDT: DAVID NARANJO PRIETO</v>
      </c>
      <c r="I2379" t="str" xml:space="preserve">
        <v xml:space="preserve">Datos usuario_x000d_
Nombre: Herney Romero Mur_x000d_
Correo: herney.romeromur@cencosud.com.co_x000d_
Usuario AD: HERomeroM_x000d_
Pais: Colombia_x000d_
Ubicacion: J047 JUMBO GIRARDOT_x000d_
Zona: Colombia Occidente_x000d_
Unidad de Negocio: JUMBO_x000d_
Servicio: Tiendas &amp; Centros de Distribucion_x000d_
Telefono: 3006689978_x000d_
Anexo: 7470406_x000d_
Descripcion: SIN USUARIO PARA INGRESAR PDA 20073B055E_x000d_
Seccion en la tienda o ubicacion del usuario: JUMBO GIRARDOT_x000d_
Jefe de area asignacion de la PDT: DAVID NARANJO PRIETO</v>
      </c>
      <c r="J2379" t="str" xml:space="preserve">
        <v xml:space="preserve">SE REVISA PDA; LA CUAL NO TIENE ACCESO A APLICACIÓN GENESIX. SE REALIZA CONFIGURACIÓN DE EQUIPO SE CORRIGE APLICACIÓN MOCHA Y USUARIOS DE ACCESO. SE CONFIRMA CORRECTO FUNCIONAMIENTO._x000d_
</v>
      </c>
      <c r="K2379">
        <v>45104</v>
      </c>
      <c r="L2379">
        <v>45105</v>
      </c>
      <c r="M2379" t="str">
        <f>TEXT(L2379,"DDDDDDD")</f>
        <v>miércoles</v>
      </c>
      <c r="N2379" t="str">
        <v>J047 JUMBO GIRARDOT</v>
      </c>
      <c r="O2379" t="str">
        <v>GIRARDOT</v>
      </c>
      <c r="P2379" t="str">
        <f>IF(ISBLANK(O2379),"0",(VLOOKUP(O2379,REGION,2,FALSE)))</f>
        <v>OCCIDENTE</v>
      </c>
      <c r="Q2379" t="str">
        <v>WILLIAM FERNANDO ALDANA NIÑO</v>
      </c>
      <c r="R2379">
        <f>IF(ISBLANK(Q2379),"0", VLOOKUP(Q2379,PERSONAL,2,FALSE))</f>
        <v>80148398</v>
      </c>
      <c r="S2379" t="str">
        <v>DIRECTO</v>
      </c>
      <c r="T2379">
        <v>0.4166666666666667</v>
      </c>
      <c r="U2379">
        <v>0.4583333333333333</v>
      </c>
      <c r="V2379">
        <f>IF(ISBLANK(T2379 ),"0",U2379-T2379)</f>
        <v>0.04166666666666663</v>
      </c>
      <c r="W2379">
        <v>1</v>
      </c>
      <c r="X2379">
        <f>NETWORKDAYS(K2379,L2378)</f>
        <v>2</v>
      </c>
      <c r="Y2379" t="str">
        <f>IF(X2379&lt;=2,"CUMPLE","NO CUMPLE")</f>
        <v>CUMPLE</v>
      </c>
    </row>
    <row r="2380" xml:space="preserve">
      <c r="A2380">
        <v>13250746</v>
      </c>
      <c r="B2380" t="str">
        <v>REQUEST</v>
      </c>
      <c r="C2380" t="str">
        <v>CERRADO</v>
      </c>
      <c r="D2380" t="str">
        <v>PLATOS PREPARADOS</v>
      </c>
      <c r="E2380" t="str">
        <v>SCANNER</v>
      </c>
      <c r="F2380" t="str">
        <v>MANO</v>
      </c>
      <c r="G2380" t="str">
        <v>ZEBRA</v>
      </c>
      <c r="H2380"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Buena tarde; agradezco su colaboracion con la solicitud de cambio de scanner de mano en platos preparados Tienda Jumbo San Silvestre El dia 21 de abril se hizo verificacion y el lector no genera la luz. La novedad persiste. Agradezco visita tecnica._x000d_
</v>
      </c>
      <c r="I2380" t="str" xml:space="preserve">
        <v xml:space="preserve">Datos usuario_x000d_
Nombre: Marlyn Patricia Bohorquez Guerra_x000d_
Correo: MarlynPatricia.BohorquezGuerra@cencosud.com.co_x000d_
Usuario AD: MPBohorG_x000d_
Pais: Colombia_x000d_
Ubicacion: J126 JUMBO SAN SILVESTRE_x000d_
Zona: Colombia Oriente_x000d_
Unidad de Negocio: JUMBO_x000d_
Servicio: Tiendas &amp; Centros de Distribucion_x000d_
Telefono: 3173818663_x000d_
Anexo: 7126410_x000d_
Descripcion: Buena tarde; agradezco su colaboracion con la solicitud de cambio de scanner de mano en platos preparados Tienda Jumbo San Silvestre El dia 21 de abril se hizo verificacion y el lector no genera la luz. La novedad persiste. Agradezco visita tecnica._x000d_
</v>
      </c>
      <c r="J2380" t="str" xml:space="preserve">
        <v xml:space="preserve">SE RECIBE ADAPTADOR DE CORRIENTE ZEBRA PARA INSTALACION DE LECTOR DE CODIGOS EN ZONA DE PLATOS PREPARADOS; SE INSTALA Y SE REALIZAN                                        _x000d_
PRUEBAS DE FUNCIONAMIENTO CON LA CAJERA EN TURNO; PRUEBAS QUE FUERON SATISFACTORIAS.                                        _x000d_
SE INDICA AL JEFE DE CAJAS Y GERENTE DE LA TIENDA DEL FUNCIONAMIENTO DE LA MISMA. LA OTRA PISTOLA QUEDA GUARDADA EN LA OFICINA DE SIST                                        _x000d_
EL LECTOR DE CODIGOS DE BARRAS QUEDA FUNCIONANDO CORRECTAMENTE Y TOTALMENTE OPERATIVO.                                        _x000d_
</v>
      </c>
      <c r="K2380">
        <v>45105</v>
      </c>
      <c r="L2380">
        <v>45105</v>
      </c>
      <c r="M2380" t="str">
        <f>TEXT(L2380,"DDDDDDD")</f>
        <v>miércoles</v>
      </c>
      <c r="N2380" t="str">
        <v>J126 JUMBO SAN SILVESTRE</v>
      </c>
      <c r="O2380" t="str">
        <v>BARRANCABERMEJA</v>
      </c>
      <c r="P2380" t="str">
        <f>IF(ISBLANK(O2380),"0",(VLOOKUP(O2380,REGION,2,FALSE)))</f>
        <v>ORIENTE</v>
      </c>
      <c r="Q2380" t="str">
        <v>LUIS CARLOS ROJAS ACOSTA</v>
      </c>
      <c r="R2380">
        <f>IF(ISBLANK(Q2380),"0", VLOOKUP(Q2380,PERSONAL,2,FALSE))</f>
        <v>1096188137</v>
      </c>
      <c r="S2380" t="str">
        <v>DIRECTO</v>
      </c>
      <c r="T2380">
        <v>0.4166666666666667</v>
      </c>
      <c r="U2380">
        <v>0.4583333333333333</v>
      </c>
      <c r="V2380">
        <f>IF(ISBLANK(T2380 ),"0",U2380-T2380)</f>
        <v>0.04166666666666663</v>
      </c>
      <c r="W2380">
        <v>1</v>
      </c>
      <c r="X2380">
        <f>NETWORKDAYS(K2380,L2379)</f>
        <v>1</v>
      </c>
      <c r="Y2380" t="str">
        <f>IF(X2380&lt;=2,"CUMPLE","NO CUMPLE")</f>
        <v>CUMPLE</v>
      </c>
    </row>
    <row r="2381" xml:space="preserve">
      <c r="A2381">
        <v>13388747</v>
      </c>
      <c r="B2381" t="str">
        <v>REQUEST</v>
      </c>
      <c r="C2381" t="str">
        <v>CERRADO</v>
      </c>
      <c r="D2381" t="str">
        <v>TODA LA TIENDA</v>
      </c>
      <c r="E2381" t="str">
        <v>UPS</v>
      </c>
      <c r="F2381" t="str">
        <v>UPS</v>
      </c>
      <c r="G2381" t="str">
        <v>UPS</v>
      </c>
      <c r="H2381"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ADM CENTRAL_x000d_
Servicio: Administracion Central_x000d_
Telefono: 3176563553_x000d_
Anexo: null_x000d_
Descripcion: Buen dia;_x000d_
_x000d_
se solicita asignar un recurso para acompañamiento de cambio de modulo logico de ups; las labores es estar pendiente durante este cambio y si se presenta alguna novedad realizar la correccion de inmediato._x000d_
hora de inicio de la actividad: 6 am en sitio_x000d_
_x000d_
saludos_x000d_
AREA EN DONDE SE UBICA EL EQUIPO : tienda.</v>
      </c>
      <c r="I2381" t="str" xml:space="preserve">
        <v xml:space="preserve">Datos usuario_x000d_
Nombre: Juan Fernando Castro Rodriguez_x000d_
Correo: fernando.castrorodriguez@cencosud.com.co_x000d_
Usuario AD: jfcrodri_x000d_
Pais: Colombia_x000d_
Ubicacion: M074 METRO FACATATIVA_x000d_
Zona: Colombia Bogota_x000d_
Unidad de Negocio: ADM CENTRAL_x000d_
Servicio: Administracion Central_x000d_
Telefono: 3176563553_x000d_
Anexo: null_x000d_
Descripcion: Buen dia;_x000d_
_x000d_
se solicita asignar un recurso para acompañamiento de cambio de modulo logico de ups; las labores es estar pendiente durante este cambio y si se presenta alguna novedad realizar la correccion de inmediato._x000d_
hora de inicio de la actividad: 6 am en sitio_x000d_
_x000d_
saludos_x000d_
AREA EN DONDE SE UBICA EL EQUIPO : tienda.</v>
      </c>
      <c r="J2381" t="str">
        <v>Se realizo el acompañamiento al personal técnico que iba a reemplazar la Unidad de la UPS; Sin embargo; no se puede realizar el cambio ya que la parte que llevaban no funcionó. Se tuvo que reversar el proceso; se verifica que todos los equipos funcionen correctamente</v>
      </c>
      <c r="K2381">
        <v>45100</v>
      </c>
      <c r="L2381">
        <v>45104</v>
      </c>
      <c r="M2381" t="str">
        <f>TEXT(L2381,"DDDDDDD")</f>
        <v>martes</v>
      </c>
      <c r="N2381" t="str">
        <v>M074 METRO FACATATIVA</v>
      </c>
      <c r="O2381" t="str">
        <v>FACATATIVA</v>
      </c>
      <c r="P2381" t="str">
        <f>IF(ISBLANK(O2381),"0",(VLOOKUP(O2381,REGION,2,FALSE)))</f>
        <v>BOGOTA</v>
      </c>
      <c r="Q2381" t="str">
        <v>ALEXANDER CASTILLO SOTELO</v>
      </c>
      <c r="R2381">
        <f>IF(ISBLANK(Q2381),"0", VLOOKUP(Q2381,PERSONAL,2,FALSE))</f>
        <v>80216449</v>
      </c>
      <c r="S2381" t="str">
        <v>ALIADO</v>
      </c>
      <c r="T2381">
        <v>0.25</v>
      </c>
      <c r="U2381">
        <v>0.3541666666666667</v>
      </c>
      <c r="V2381">
        <f>IF(ISBLANK(T2381 ),"0",U2381-T2381)</f>
        <v>0.10416666666666669</v>
      </c>
      <c r="W2381">
        <v>2</v>
      </c>
      <c r="X2381">
        <f>NETWORKDAYS(K2381,L2380)</f>
        <v>4</v>
      </c>
      <c r="Y2381" t="str">
        <f>IF(X2381&lt;=2,"CUMPLE","NO CUMPLE")</f>
        <v>NO CUMPLE</v>
      </c>
    </row>
    <row r="2382" xml:space="preserve">
      <c r="A2382">
        <v>13382900</v>
      </c>
      <c r="B2382" t="str">
        <v>REQUEST</v>
      </c>
      <c r="C2382" t="str">
        <v>CERRADO</v>
      </c>
      <c r="D2382" t="str">
        <v>TODA LA TIENDA</v>
      </c>
      <c r="E2382" t="str">
        <v>POS</v>
      </c>
      <c r="F2382" t="str">
        <v>POS</v>
      </c>
      <c r="G2382" t="str">
        <v>WINCOR</v>
      </c>
      <c r="H2382"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METRO_x000d_
Servicio: Tiendas &amp; Centros de Distribucion_x000d_
Telefono: 3118214729_x000d_
Anexo: 3176435870_x000d_
Descripcion: Buen dia_x000d_
Solicito de su colaboracion para el retiro provisional de la pos #25 ._x000d_
Muchas gracias!!</v>
      </c>
      <c r="I2382"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METRO_x000d_
Servicio: Tiendas &amp; Centros de Distribucion_x000d_
Telefono: 3118214729_x000d_
Anexo: 3176435870_x000d_
Descripcion: Buen dia_x000d_
Solicito de su colaboracion para el retiro provisional de la pos #25 ._x000d_
Muchas gracias!!</v>
      </c>
      <c r="J2382" t="str">
        <v>Se retiran todos los elementos de la POS (CPU; Teclado; Visores; Gaveta; Impresora; Balanza; Microsens; Datafonos; cables y adaptadores de corriente); Se procede a empacar en cajas y sellarlas. La CPU se reemplaza con la POS # 13 y se deja operativa.</v>
      </c>
      <c r="K2382">
        <v>45099</v>
      </c>
      <c r="L2382">
        <v>45104</v>
      </c>
      <c r="M2382" t="str">
        <f>TEXT(L2382,"DDDDDDD")</f>
        <v>martes</v>
      </c>
      <c r="N2382" t="str">
        <v>M074 METRO FACATATIVA</v>
      </c>
      <c r="O2382" t="str">
        <v>FACATATIVA</v>
      </c>
      <c r="P2382" t="str">
        <f>IF(ISBLANK(O2382),"0",(VLOOKUP(O2382,REGION,2,FALSE)))</f>
        <v>BOGOTA</v>
      </c>
      <c r="Q2382" t="str">
        <v>ALEXANDER CASTILLO SOTELO</v>
      </c>
      <c r="R2382">
        <f>IF(ISBLANK(Q2382),"0", VLOOKUP(Q2382,PERSONAL,2,FALSE))</f>
        <v>80216449</v>
      </c>
      <c r="S2382" t="str">
        <v>ALIADO</v>
      </c>
      <c r="T2382">
        <v>0.3541666666666667</v>
      </c>
      <c r="U2382">
        <v>0.3958333333333333</v>
      </c>
      <c r="V2382">
        <f>IF(ISBLANK(T2382 ),"0",U2382-T2382)</f>
        <v>0.04166666666666663</v>
      </c>
      <c r="W2382">
        <v>1</v>
      </c>
      <c r="X2382">
        <f>NETWORKDAYS(K2382,L2381)</f>
        <v>4</v>
      </c>
      <c r="Y2382" t="str">
        <f>IF(X2382&lt;=2,"CUMPLE","NO CUMPLE")</f>
        <v>NO CUMPLE</v>
      </c>
    </row>
    <row r="2383">
      <c r="A2383" t="str">
        <v>ACOMPAÑAMIENTO</v>
      </c>
      <c r="B2383" t="str">
        <v>REQUEST</v>
      </c>
      <c r="C2383" t="str">
        <v>CERRADO</v>
      </c>
      <c r="D2383" t="str">
        <v>TODA LA TIENDA</v>
      </c>
      <c r="E2383" t="str">
        <v xml:space="preserve">POS </v>
      </c>
      <c r="F2383" t="str">
        <v>POS</v>
      </c>
      <c r="G2383" t="str">
        <v>WINCOR</v>
      </c>
      <c r="H2383" t="str">
        <v>ACOMPAÑAMIENTO</v>
      </c>
      <c r="I2383" t="str">
        <v>ACOMPAÑAMIENTO</v>
      </c>
      <c r="J2383" t="str">
        <v>ACOMPAÑAMIENTO A LA TIENDA CON EL INGENIERO JONATHAN SMITH; LABORES DE ARCHIVO; REVISIONES</v>
      </c>
      <c r="K2383">
        <v>45104</v>
      </c>
      <c r="L2383">
        <v>45105</v>
      </c>
      <c r="M2383" t="str">
        <f>TEXT(L2383,"DDDDDDD")</f>
        <v>miércoles</v>
      </c>
      <c r="N2383" t="str">
        <v>E805 EASY CENTRO MAYOR</v>
      </c>
      <c r="O2383" t="str">
        <v>BOGOTA</v>
      </c>
      <c r="P2383" t="str">
        <f>IF(ISBLANK(O2383),"0",(VLOOKUP(O2383,REGION,2,FALSE)))</f>
        <v>BOGOTA</v>
      </c>
      <c r="Q2383" t="str">
        <v>SANTIAGO JULIAN CONTRERAS PALACIOS</v>
      </c>
      <c r="R2383">
        <v>1001061207</v>
      </c>
      <c r="S2383" t="str">
        <v>DIRECTO</v>
      </c>
      <c r="T2383">
        <v>0.3333333333333333</v>
      </c>
      <c r="U2383">
        <v>0.7708333333333334</v>
      </c>
      <c r="V2383">
        <f>IF(ISBLANK(T2383 ),"0",U2383-T2383)</f>
        <v>0.43750000000000006</v>
      </c>
      <c r="W2383" t="str">
        <v>2;5</v>
      </c>
      <c r="X2383">
        <f>NETWORKDAYS(K2383,L2382)</f>
        <v>1</v>
      </c>
      <c r="Y2383" t="str">
        <f>IF(X2383&lt;=2,"CUMPLE","NO CUMPLE")</f>
        <v>CUMPLE</v>
      </c>
    </row>
    <row r="2384">
      <c r="A2384" t="str">
        <v>ACOMPAÑAMIENTO</v>
      </c>
      <c r="B2384" t="str">
        <v>REQUEST</v>
      </c>
      <c r="C2384" t="str">
        <v>CERRADO</v>
      </c>
      <c r="D2384" t="str">
        <v>TODA LA TIENDA</v>
      </c>
      <c r="E2384" t="str">
        <v>POS</v>
      </c>
      <c r="F2384" t="str">
        <v>POS</v>
      </c>
      <c r="G2384" t="str">
        <v>WINCOR</v>
      </c>
      <c r="H2384" t="str">
        <v>ACOMPAÑAMIENTO</v>
      </c>
      <c r="I2384" t="str">
        <v>ACOMPAÑAMIENTO</v>
      </c>
      <c r="J2384" t="str">
        <v>ACOMPAÑAMIENTO A LA TIENDA CON EL INGENIERO DIEGO TORRES; LABORES DE INVENTARIO; MICROINFORMATICA.</v>
      </c>
      <c r="K2384">
        <v>45104</v>
      </c>
      <c r="L2384">
        <v>45106</v>
      </c>
      <c r="M2384" t="str">
        <f>TEXT(L2384,"DDDDDDD")</f>
        <v>jueves</v>
      </c>
      <c r="N2384" t="str">
        <v>J071 JUMBO SUBA</v>
      </c>
      <c r="O2384" t="str">
        <v>BOGOTA</v>
      </c>
      <c r="P2384" t="str">
        <f>IF(ISBLANK(O2384),"0",(VLOOKUP(O2384,REGION,2,FALSE)))</f>
        <v>BOGOTA</v>
      </c>
      <c r="Q2384" t="str">
        <v>SANTIAGO JULIAN CONTRERAS PALACIOS</v>
      </c>
      <c r="R2384">
        <v>1001061207</v>
      </c>
      <c r="S2384" t="str">
        <v>DIRECTO</v>
      </c>
      <c r="T2384">
        <v>0.3333333333333333</v>
      </c>
      <c r="U2384">
        <v>0.7708333333333334</v>
      </c>
      <c r="V2384">
        <f>IF(ISBLANK(T2384 ),"0",U2384-T2384)</f>
        <v>0.43750000000000006</v>
      </c>
      <c r="W2384" t="str">
        <v>2;5</v>
      </c>
      <c r="X2384">
        <f>NETWORKDAYS(K2384,L2383)</f>
        <v>2</v>
      </c>
      <c r="Y2384" t="str">
        <f>IF(X2384&lt;=2,"CUMPLE","NO CUMPLE")</f>
        <v>CUMPLE</v>
      </c>
    </row>
    <row r="2385">
      <c r="A2385" t="str">
        <v>ACOMPAÑAMIENTO</v>
      </c>
      <c r="B2385" t="str">
        <v>REQUEST</v>
      </c>
      <c r="C2385" t="str">
        <v>CERRADO</v>
      </c>
      <c r="D2385" t="str">
        <v>TODA LA TIENDA</v>
      </c>
      <c r="E2385" t="str">
        <v>POS</v>
      </c>
      <c r="F2385" t="str">
        <v>POS</v>
      </c>
      <c r="G2385" t="str">
        <v>WINCOR</v>
      </c>
      <c r="H2385" t="str">
        <v xml:space="preserve">ACOMPAÑAMIENTO </v>
      </c>
      <c r="I2385" t="str">
        <v>ACOMPAÑAMIENTO</v>
      </c>
      <c r="J2385" t="str">
        <v>ACOMPAÑAMIENTO A LA TIENDA CON EL INGENIERO JONATHAN SMITH; LABORES DE ARCHIVO; REVISIONES</v>
      </c>
      <c r="K2385">
        <v>45104</v>
      </c>
      <c r="L2385">
        <v>45107</v>
      </c>
      <c r="M2385" t="str">
        <f>TEXT(L2385,"DDDDDDD")</f>
        <v>viernes</v>
      </c>
      <c r="N2385" t="str">
        <v>M010 METRO BOSA</v>
      </c>
      <c r="O2385" t="str">
        <v>BOGOTA</v>
      </c>
      <c r="P2385" t="str">
        <f>IF(ISBLANK(O2385),"0",(VLOOKUP(O2385,REGION,2,FALSE)))</f>
        <v>BOGOTA</v>
      </c>
      <c r="Q2385" t="str">
        <v>SANTIAGO JULIAN CONTRERAS PALACIOS</v>
      </c>
      <c r="R2385">
        <v>1001061207</v>
      </c>
      <c r="S2385" t="str">
        <v>DIRECTO</v>
      </c>
      <c r="T2385">
        <v>0.3333333333333333</v>
      </c>
      <c r="U2385">
        <v>0.7708333333333334</v>
      </c>
      <c r="V2385">
        <f>IF(ISBLANK(T2385 ),"0",U2385-T2385)</f>
        <v>0.43750000000000006</v>
      </c>
      <c r="W2385" t="str">
        <v>2;5</v>
      </c>
      <c r="X2385">
        <f>NETWORKDAYS(K2385,L2384)</f>
        <v>3</v>
      </c>
      <c r="Y2385" t="str">
        <f>IF(X2385&lt;=2,"CUMPLE","NO CUMPLE")</f>
        <v>NO CUMPLE</v>
      </c>
    </row>
    <row r="2386" xml:space="preserve">
      <c r="A2386">
        <v>13350999</v>
      </c>
      <c r="B2386" t="str">
        <v>REQUEST</v>
      </c>
      <c r="C2386" t="str">
        <v>CERRADO</v>
      </c>
      <c r="D2386" t="str">
        <v>FUERA DE TIENDA</v>
      </c>
      <c r="E2386" t="str">
        <v>MICROSENS</v>
      </c>
      <c r="F2386" t="str">
        <v>MICROSENS</v>
      </c>
      <c r="G2386" t="str">
        <v>MICROSENS</v>
      </c>
      <c r="H2386" t="str" xml:space="preserve">
        <v xml:space="preserve">Estimados._x000d_
Se presenta caída de switches microsense IPs 10.132.75.16_x000d_
_x000d_
SW133 Fa0/17 MICROSENS EDS POS1_x000d_
_x000d_
COIBAMT042SW133#sh mac address-table inter fastEthernet 0/17_x000d_
Mac Address Table_x000d_
-------------------------------------------_x000d_
_x000d_
Vlan Mac Address Type Ports_x000d_
---- ----------- -------- -----</v>
      </c>
      <c r="I2386" t="str" xml:space="preserve">
        <v xml:space="preserve">Estimados._x000d_
Se presenta caída de switches microsense IPs 10.132.75.16_x000d_
_x000d_
SW133 Fa0/17 MICROSENS EDS POS1_x000d_
_x000d_
COIBAMT042SW133#sh mac address-table inter fastEthernet 0/17_x000d_
Mac Address Table_x000d_
-------------------------------------------_x000d_
_x000d_
Vlan Mac Address Type Ports_x000d_
---- ----------- -------- -----</v>
      </c>
      <c r="J2386" t="str" xml:space="preserve">
        <v xml:space="preserve">SE REALIZA ACOMPAÑAMIENTO PARA LA CONFIGURACIÓN DE MICROSENS; SE VALIDA CONECTIVIDAD DE DISPOSITIVO; SE TRASLADA A ZONA ELECTRO DONDE SE CONECTA PARA VALIDAR SI PRESENTA CAÍDAS; SE RETORNA A EDS DONDE PIERDE CONECTIVIDAD. EL AREA DE REDES SOLICITARÁ AL PROVEEDOR LA REVISIÓN DEL CABLEADO; YA QUE SE DESCARTÓ FALLA EN EQUIPO._x000d_
</v>
      </c>
      <c r="K2386">
        <v>45104</v>
      </c>
      <c r="L2386">
        <v>45105</v>
      </c>
      <c r="M2386" t="str">
        <f>TEXT(L2386,"DDDDDDD")</f>
        <v>miércoles</v>
      </c>
      <c r="N2386" t="str">
        <v>Z042 EDS IBAGUE</v>
      </c>
      <c r="O2386" t="str">
        <v>IBAGUE</v>
      </c>
      <c r="P2386" t="str">
        <f>IF(ISBLANK(O2386),"0",(VLOOKUP(O2386,REGION,2,FALSE)))</f>
        <v>OCCIDENTE</v>
      </c>
      <c r="Q2386" t="str">
        <v>WILLIAM FERNANDO ALDANA NIÑO</v>
      </c>
      <c r="R2386">
        <f>IF(ISBLANK(Q2386),"0", VLOOKUP(Q2386,PERSONAL,2,FALSE))</f>
        <v>80148398</v>
      </c>
      <c r="S2386" t="str">
        <v>DIRECTO</v>
      </c>
      <c r="T2386">
        <v>0.5833333333333334</v>
      </c>
      <c r="U2386">
        <v>0.6944444444444444</v>
      </c>
      <c r="V2386">
        <f>IF(ISBLANK(T2386 ),"0",U2386-T2386)</f>
        <v>0.11111111111111105</v>
      </c>
      <c r="W2386">
        <v>2</v>
      </c>
      <c r="X2386">
        <f>NETWORKDAYS(K2386,L2385)</f>
        <v>4</v>
      </c>
      <c r="Y2386" t="str">
        <f>IF(X2386&lt;=2,"CUMPLE","NO CUMPLE")</f>
        <v>NO CUMPLE</v>
      </c>
    </row>
    <row r="2387" xml:space="preserve">
      <c r="A2387">
        <v>13383432</v>
      </c>
      <c r="B2387" t="str">
        <v>REQUEST</v>
      </c>
      <c r="C2387" t="str">
        <v>CERRADO</v>
      </c>
      <c r="D2387" t="str">
        <v>PUBLICIDAD</v>
      </c>
      <c r="E2387" t="str">
        <v>CPU</v>
      </c>
      <c r="F2387" t="str">
        <v>CPU</v>
      </c>
      <c r="G2387" t="str">
        <v>CPU</v>
      </c>
      <c r="H2387"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requiere apoyo en Metro Sogamoso para realizar el cambio del PC del area de Publicidad._x000d_
Dejar PC operativo; unido al dominio._x000d_
Instalacion de Corel 2017 (Se envian instaladores por correo a Katerine Gomez)._x000d_
Instalacion de los programas del Ploter requeridos; para lo cual se debera contactar con Mauricio Garzon de Ecoprint al celular 320 2733706; quien da el soporte del ploter._x000d_
Demas requeridas._x000d_
AREA EN DONDE SE UBICA EL EQUIPO : Publicidad Metro Sogamoso.</v>
      </c>
      <c r="I2387"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requiere apoyo en Metro Sogamoso para realizar el cambio del PC del area de Publicidad._x000d_
Dejar PC operativo; unido al dominio._x000d_
Instalacion de Corel 2017 (Se envian instaladores por correo a Katerine Gomez)._x000d_
Instalacion de los programas del Ploter requeridos; para lo cual se debera contactar con Mauricio Garzon de Ecoprint al celular 320 2733706; quien da el soporte del ploter._x000d_
Demas requeridas._x000d_
AREA EN DONDE SE UBICA EL EQUIPO : Publicidad Metro Sogamoso.</v>
      </c>
      <c r="J2387" t="str">
        <v>Se realiza atención de servicio en las siguientes fechas: 28/06/2023 donde se llega a las 8 Am y se inician actividades extrayendo la imagen .iso dejada por área de sistemas de cenco en el pc de publicidad; ya que no fue posible su descarga durante varios días; dicha imagen se monta con Rufus lo cual toma aproximadamente 2 hrs; también se genera Backup (80GB) de 3 usuarios y archivos de Ecoprint los cuales fueron solicitados por ellos; lo cual tomo alrededor de 3 hrs; al momento de montar la imagen del SO en el nuevo Pc no permitía el Booteo por la usb tras varios procesos se encontró que se requería eliminar las particiones ya creadas con el SO con el que llegó la máquina. Así ya se logró montar la imagen; se procede a subir maquina al dominio lo cual también presento retrasos ya que la versión de Cencojoin suministrada no era la última y generaba error. Por la hora ya el personal de Ecoprint no estaba disponible para dar soporte; se continua labor el día 29/06/2023 Donde se llega a tienda a las 8 Am; se continua configuración instalando Corel con su licencia; Office y con ayuda del personal de Ecoprint se instala el Photoprint con el Plotter y la llave; adicional se retornan Backups de Usuarios y se solicita hacer pruebas; se entrega equipo a Gerente de la tienda y se finaliza labor dejando equipo operativo.</v>
      </c>
      <c r="K2387">
        <v>45098</v>
      </c>
      <c r="L2387">
        <v>45105</v>
      </c>
      <c r="M2387" t="str">
        <f>TEXT(L2387,"DDDDDDD")</f>
        <v>miércoles</v>
      </c>
      <c r="N2387" t="str">
        <v>M097 METRO SOGAMOSO</v>
      </c>
      <c r="O2387" t="str">
        <v>SOGAMOSO</v>
      </c>
      <c r="P2387" t="str">
        <f>IF(ISBLANK(O2387),"0",(VLOOKUP(O2387,REGION,2,FALSE)))</f>
        <v>ORIENTE</v>
      </c>
      <c r="Q2387" t="str">
        <v>JHONATAN RICARDO VARGAS ZAMBRANO</v>
      </c>
      <c r="R2387">
        <f>IF(ISBLANK(Q2387),"0", VLOOKUP(Q2387,PERSONAL,2,FALSE))</f>
        <v>1057583301</v>
      </c>
      <c r="S2387" t="str">
        <v>DIRECTO</v>
      </c>
      <c r="T2387">
        <v>0.3333333333333333</v>
      </c>
      <c r="U2387">
        <v>0.75</v>
      </c>
      <c r="V2387">
        <v>0.375</v>
      </c>
      <c r="W2387">
        <v>5</v>
      </c>
      <c r="X2387">
        <f>NETWORKDAYS(K2387,L2386)</f>
        <v>6</v>
      </c>
      <c r="Y2387" t="str">
        <f>IF(X2387&lt;=2,"CUMPLE","NO CUMPLE")</f>
        <v>NO CUMPLE</v>
      </c>
    </row>
    <row r="2388" xml:space="preserve">
      <c r="A2388">
        <v>13383432</v>
      </c>
      <c r="B2388" t="str">
        <v>REQUEST</v>
      </c>
      <c r="C2388" t="str">
        <v>CERRADO</v>
      </c>
      <c r="D2388" t="str">
        <v>PUBLICIDAD</v>
      </c>
      <c r="E2388" t="str">
        <v>CPU</v>
      </c>
      <c r="F2388" t="str">
        <v>CPU</v>
      </c>
      <c r="G2388" t="str">
        <v>CPU</v>
      </c>
      <c r="H2388"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requiere apoyo en Metro Sogamoso para realizar el cambio del PC del area de Publicidad._x000d_
Dejar PC operativo; unido al dominio._x000d_
Instalacion de Corel 2017 (Se envian instaladores por correo a Katerine Gomez)._x000d_
Instalacion de los programas del Ploter requeridos; para lo cual se debera contactar con Mauricio Garzon de Ecoprint al celular 320 2733706; quien da el soporte del ploter._x000d_
Demas requeridas._x000d_
AREA EN DONDE SE UBICA EL EQUIPO : Publicidad Metro Sogamoso.</v>
      </c>
      <c r="I2388" t="str" xml:space="preserve">
        <v xml:space="preserve">Datos usuario_x000d_
Nombre: Rosa Giovanna Lopez Triana_x000d_
Correo: Giovanna.Lopez@cencosud.com.co_x000d_
Usuario AD: RGLopezT_x000d_
Pais: Colombia_x000d_
Ubicacion: M097 METRO SOGAMOSO_x000d_
Zona: Colombia Bogota_x000d_
Unidad de Negocio: JUMBO_x000d_
Servicio: Sistemas_x000d_
Telefono: 3174363709_x000d_
Anexo: null_x000d_
Descripcion: Se requiere apoyo en Metro Sogamoso para realizar el cambio del PC del area de Publicidad._x000d_
Dejar PC operativo; unido al dominio._x000d_
Instalacion de Corel 2017 (Se envian instaladores por correo a Katerine Gomez)._x000d_
Instalacion de los programas del Ploter requeridos; para lo cual se debera contactar con Mauricio Garzon de Ecoprint al celular 320 2733706; quien da el soporte del ploter._x000d_
Demas requeridas._x000d_
AREA EN DONDE SE UBICA EL EQUIPO : Publicidad Metro Sogamoso.</v>
      </c>
      <c r="J2388" t="str">
        <v>Se realiza atención de servicio en las siguientes fechas: 28/06/2023 donde se llega a las 8 Am y se inician actividades extrayendo la imagen .iso dejada por área de sistemas de cenco en el pc de publicidad; ya que no fue posible su descarga durante varios días; dicha imagen se monta con Rufus lo cual toma aproximadamente 2 hrs; también se genera Backup (80GB) de 3 usuarios y archivos de Ecoprint los cuales fueron solicitados por ellos; lo cual tomo alrededor de 3 hrs; al momento de montar la imagen del SO en el nuevo Pc no permitía el Booteo por la usb tras varios procesos se encontró que se requería eliminar las particiones ya creadas con el SO con el que llegó la máquina. Así ya se logró montar la imagen; se procede a subir maquina al dominio lo cual también presento retrasos ya que la versión de Cencojoin suministrada no era la última y generaba error. Por la hora ya el personal de Ecoprint no estaba disponible para dar soporte; se continua labor el día 29/06/2023 Donde se llega a tienda a las 8 Am; se continua configuración instalando Corel con su licencia; Office y con ayuda del personal de Ecoprint se instala el Photoprint con el Plotter y la llave; adicional se retornan Backups de Usuarios y se solicita hacer pruebas; se entrega equipo a Gerente de la tienda y se finaliza labor dejando equipo operativo.</v>
      </c>
      <c r="K2388">
        <v>45098</v>
      </c>
      <c r="L2388">
        <v>45106</v>
      </c>
      <c r="M2388" t="str">
        <f>TEXT(L2388,"DDDDDDD")</f>
        <v>jueves</v>
      </c>
      <c r="N2388" t="str">
        <v>M097 METRO SOGAMOSO</v>
      </c>
      <c r="O2388" t="str">
        <v>SOGAMOSO</v>
      </c>
      <c r="P2388" t="str">
        <f>IF(ISBLANK(O2388),"0",(VLOOKUP(O2388,REGION,2,FALSE)))</f>
        <v>ORIENTE</v>
      </c>
      <c r="Q2388" t="str">
        <v>JHONATAN RICARDO VARGAS ZAMBRANO</v>
      </c>
      <c r="R2388">
        <f>IF(ISBLANK(Q2388),"0", VLOOKUP(Q2388,PERSONAL,2,FALSE))</f>
        <v>1057583301</v>
      </c>
      <c r="S2388" t="str">
        <v>DIRECTO</v>
      </c>
      <c r="T2388">
        <v>0.3333333333333333</v>
      </c>
      <c r="U2388">
        <v>0.7083333333333334</v>
      </c>
      <c r="V2388">
        <v>0.3333333333333333</v>
      </c>
      <c r="W2388">
        <v>4</v>
      </c>
      <c r="X2388">
        <f>NETWORKDAYS(K2388,L2387)</f>
        <v>6</v>
      </c>
      <c r="Y2388" t="str">
        <f>IF(X2388&lt;=2,"CUMPLE","NO CUMPLE")</f>
        <v>NO CUMPLE</v>
      </c>
    </row>
    <row r="2389" xml:space="preserve">
      <c r="A2389">
        <v>13406371</v>
      </c>
      <c r="B2389" t="str">
        <v>REQUEST</v>
      </c>
      <c r="C2389" t="str">
        <v>CERRADO</v>
      </c>
      <c r="D2389" t="str">
        <v>TODA LA TIENDA</v>
      </c>
      <c r="E2389" t="str">
        <v xml:space="preserve">POS </v>
      </c>
      <c r="F2389" t="str">
        <v>POS</v>
      </c>
      <c r="G2389" t="str">
        <v>POS</v>
      </c>
      <c r="H2389" t="str" xml:space="preserve">
        <v xml:space="preserve">Datos usuario_x000d_
Nombre: Diego Alejandro Cortes Rozo_x000d_
Correo: DiegoAlejandro.CortesRozo@cencosud.com.co_x000d_
Usuario AD: DAcorteR_x000d_
Pais: Colombia_x000d_
Ubicacion: M077 METRO ZIPAQUIRA_x000d_
Zona: Colombia Bogota_x000d_
Unidad de Negocio: ADM CENTRAL_x000d_
Servicio: Sistemas_x000d_
Telefono: 3174373287_x000d_
Anexo: 3174373287_x000d_
Descripcion: Buenos Dias_x000d_
_x000d_
Se solicita visita proactiva para la tienda M077_x000d_
Indicar la ubicacion del computador en la tienda o sede: Piso de venta_x000d_
</v>
      </c>
      <c r="I2389" t="str" xml:space="preserve">
        <v xml:space="preserve">Datos usuario_x000d_
Nombre: Diego Alejandro Cortes Rozo_x000d_
Correo: DiegoAlejandro.CortesRozo@cencosud.com.co_x000d_
Usuario AD: DAcorteR_x000d_
Pais: Colombia_x000d_
Ubicacion: M077 METRO ZIPAQUIRA_x000d_
Zona: Colombia Bogota_x000d_
Unidad de Negocio: ADM CENTRAL_x000d_
Servicio: Sistemas_x000d_
Telefono: 3174373287_x000d_
Anexo: 3174373287_x000d_
Descripcion: Buenos Dias_x000d_
_x000d_
Se solicita visita proactiva para la tienda M077_x000d_
Indicar la ubicacion del computador en la tienda o sede: Piso de venta_x000d_
</v>
      </c>
      <c r="J2389" t="str">
        <v>Se realizó el recorrido por toda la tienda verificando el estado de los equipos como PC; verificadores de precios; PDA; Lineal de Cajas; Oficina de Sistemas; Balanzas; etc. Se adjunta formato diligenciado y firmado.</v>
      </c>
      <c r="K2389">
        <v>45106</v>
      </c>
      <c r="L2389">
        <v>45107</v>
      </c>
      <c r="M2389" t="str">
        <f>TEXT(L2389,"DDDDDDD")</f>
        <v>viernes</v>
      </c>
      <c r="N2389" t="str">
        <v>M077 METRO ZIPAQUIRA</v>
      </c>
      <c r="O2389" t="str">
        <v>ZIPAQUIRA</v>
      </c>
      <c r="P2389" t="str">
        <f>IF(ISBLANK(O2389),"0",(VLOOKUP(O2389,REGION,2,FALSE)))</f>
        <v>BOGOTA</v>
      </c>
      <c r="Q2389" t="str">
        <v>ALEXANDER CASTILLO SOTELO</v>
      </c>
      <c r="R2389">
        <f>IF(ISBLANK(Q2389),"0", VLOOKUP(Q2389,PERSONAL,2,FALSE))</f>
        <v>80216449</v>
      </c>
      <c r="S2389" t="str">
        <v>ALIADO</v>
      </c>
      <c r="T2389">
        <v>0.3333333333333333</v>
      </c>
      <c r="U2389">
        <v>0.375</v>
      </c>
      <c r="V2389">
        <f>IF(ISBLANK(T2389 ),"0",U2389-T2389)</f>
        <v>0.041666666666666685</v>
      </c>
      <c r="W2389">
        <v>1</v>
      </c>
      <c r="X2389">
        <f>NETWORKDAYS(K2389,L2388)</f>
        <v>1</v>
      </c>
      <c r="Y2389" t="str">
        <f>IF(X2389&lt;=2,"CUMPLE","NO CUMPLE")</f>
        <v>CUMPLE</v>
      </c>
    </row>
    <row r="2390" xml:space="preserve">
      <c r="A2390">
        <v>13402053</v>
      </c>
      <c r="B2390" t="str">
        <v>REQUEST</v>
      </c>
      <c r="C2390" t="str">
        <v>ABIERTO</v>
      </c>
      <c r="D2390" t="str">
        <v>LINEAL DE CAJAS</v>
      </c>
      <c r="E2390" t="str">
        <v xml:space="preserve">POS </v>
      </c>
      <c r="F2390" t="str">
        <v xml:space="preserve">POS </v>
      </c>
      <c r="H2390" t="str" xml:space="preserve">
        <v xml:space="preserve">Datos usuario_x000d_
Nombre: Blanca Patricia Sarmiento Cogollo_x000d_
Correo: Bpscogol@cencosud.corp_x000d_
Usuario AD: Bpscogol_x000d_
Pais: Colombia_x000d_
Ubicacion: M040 METRO RIOHACHA_x000d_
Zona: Colombia Costa_x000d_
Unidad de Negocio: METRO_x000d_
Servicio: Tiendas &amp; Centros de Distribucion_x000d_
Telefono: 3008106702_x000d_
Anexo: 7289670_x000d_
Descripcion: Hola muy buenas tardes. Dios les bendiga. Espero que se encuentren muy bien. Para que tengan conocimiento necesitamos que nos ayuden enviando al compañero del campo para que nos haga el favor de instalarnos las partes que nos llegaron para arreglar las cajas. Llegaron las fuentes de poder;teclados;cables de gaveta etc. Les agradezco de antemano su entera colaboracion. Sin mas. Blanca Sarmiento.</v>
      </c>
      <c r="I2390" t="str" xml:space="preserve">
        <v xml:space="preserve">Datos usuario_x000d_
Nombre: Blanca Patricia Sarmiento Cogollo_x000d_
Correo: Bpscogol@cencosud.corp_x000d_
Usuario AD: Bpscogol_x000d_
Pais: Colombia_x000d_
Ubicacion: M040 METRO RIOHACHA_x000d_
Zona: Colombia Costa_x000d_
Unidad de Negocio: METRO_x000d_
Servicio: Tiendas &amp; Centros de Distribucion_x000d_
Telefono: 3008106702_x000d_
Anexo: 7289670_x000d_
Descripcion: Hola muy buenas tardes. Dios les bendiga. Espero que se encuentren muy bien. Para que tengan conocimiento necesitamos que nos ayuden enviando al compañero del campo para que nos haga el favor de instalarnos las partes que nos llegaron para arreglar las cajas. Llegaron las fuentes de poder;teclados;cables de gaveta etc. Les agradezco de antemano su entera colaboracion. Sin mas. Blanca Sarmiento.</v>
      </c>
      <c r="J2390" t="str" xml:space="preserve">
        <v xml:space="preserve">Se llega a sitio se valida falla; se realiza cambio de la fuente a la pos #9; se realizan pruebas pruebas éxitosas; pos operativa N_x000d_
La pos #6 presento falla en el sistema operativo; uego de hacer validaciones; se limpia memoria ram y disco duro; se hacen_x000d_
pruebas pero no fue posible habilitar la pos; se le informa al señor Álvaro sobre las validaciones y nos indica que van a realizar_x000d_
labores de formateo a esa pos</v>
      </c>
      <c r="K2390">
        <v>45106</v>
      </c>
      <c r="L2390">
        <v>45107</v>
      </c>
      <c r="M2390" t="str">
        <f>TEXT(L2390,"DDDDDDD")</f>
        <v>viernes</v>
      </c>
      <c r="N2390" t="str">
        <v>M040 METRO RIOHACHA</v>
      </c>
      <c r="O2390" t="str">
        <v>RIOHACHA</v>
      </c>
      <c r="P2390" t="str">
        <f>IF(ISBLANK(O2390),"0",(VLOOKUP(O2390,REGION,2,FALSE)))</f>
        <v>COSTA</v>
      </c>
      <c r="Q2390" t="str">
        <v>EDUAR ENRIQUE MARTELO SIERRA</v>
      </c>
      <c r="R2390">
        <f>IF(ISBLANK(Q2390),"0", VLOOKUP(Q2390,PERSONAL,2,FALSE))</f>
        <v>1065631435</v>
      </c>
      <c r="S2390" t="str">
        <v>DIRECTO</v>
      </c>
      <c r="T2390">
        <v>0.3333333333333333</v>
      </c>
      <c r="U2390">
        <v>0.4583333333333333</v>
      </c>
      <c r="V2390">
        <f>IF(ISBLANK(T2390 ),"0",U2390-T2390)</f>
        <v>0.125</v>
      </c>
      <c r="W2390">
        <v>2</v>
      </c>
      <c r="X2390">
        <f>NETWORKDAYS(K2390,L2389)</f>
        <v>2</v>
      </c>
      <c r="Y2390" t="str">
        <f>IF(X2390&lt;=2,"CUMPLE","NO CUMPLE")</f>
        <v>CUMPLE</v>
      </c>
    </row>
    <row r="2391" xml:space="preserve">
      <c r="A2391">
        <v>13401029</v>
      </c>
      <c r="B2391" t="str">
        <v>REQUEST</v>
      </c>
      <c r="C2391" t="str">
        <v>ABIERTO</v>
      </c>
      <c r="D2391" t="str">
        <v>LINEAL DE CAJAS</v>
      </c>
      <c r="E2391" t="str">
        <v xml:space="preserve">POS </v>
      </c>
      <c r="F2391" t="str">
        <v xml:space="preserve">POS </v>
      </c>
      <c r="G2391" t="str">
        <v>WINCOR</v>
      </c>
      <c r="H2391" t="str" xml:space="preserve">
        <v xml:space="preserve">Datos usuario_x000d_
Nombre: Liliana Patricia Cardozo Martinez_x000d_
Correo: lilianapatricia.cardozomartinez@cencosud.com.co_x000d_
Usuario AD: LICardozo_x000d_
Pais: Colombia_x000d_
Ubicacion: M040 METRO RIOHACHA_x000d_
Zona: Colombia Costa_x000d_
Unidad de Negocio: METRO_x000d_
Servicio: null_x000d_
Telefono: 3008409943_x000d_
Anexo: null_x000d_
Descripcion: pos apagada; sale mensaje de cleanup y=1/N=any: ; la hemos reiniado varias veces y revisado cableados ; funciona al momento y luego vuelve a aparecer el msj. pos 8</v>
      </c>
      <c r="I2391" t="str" xml:space="preserve">
        <v xml:space="preserve">Datos usuario_x000d_
Nombre: Liliana Patricia Cardozo Martinez_x000d_
Correo: lilianapatricia.cardozomartinez@cencosud.com.co_x000d_
Usuario AD: LICardozo_x000d_
Pais: Colombia_x000d_
Ubicacion: M040 METRO RIOHACHA_x000d_
Zona: Colombia Costa_x000d_
Unidad de Negocio: METRO_x000d_
Servicio: null_x000d_
Telefono: 3008409943_x000d_
Anexo: null_x000d_
Descripcion: pos apagada; sale mensaje de cleanup y=1/N=any: ; la hemos reiniado varias veces y revisado cableados ; funciona al momento y luego vuelve a aparecer el msj. pos 8</v>
      </c>
      <c r="J2391" t="str" xml:space="preserve">
        <v xml:space="preserve">Se llega a sitio se valida_x000d_
falla; se realiza reseteo_x000d_
de pos #8; se realiza_x000d_
mantenimiento_x000d_
preventivo; se realiza_x000d_
cambio de teclado por_x000d_
bloqueo; se realizan_x000d_
pruebas y fueron_x000d_
éxitosas; pos operativa._x000d_
</v>
      </c>
      <c r="K2391">
        <v>45106</v>
      </c>
      <c r="L2391">
        <v>45107</v>
      </c>
      <c r="M2391" t="str">
        <f>TEXT(L2391,"DDDDDDD")</f>
        <v>viernes</v>
      </c>
      <c r="N2391" t="str">
        <v>M040 METRO RIOHACHA</v>
      </c>
      <c r="O2391" t="str">
        <v>RIOHACHA</v>
      </c>
      <c r="P2391" t="str">
        <f>IF(ISBLANK(O2391),"0",(VLOOKUP(O2391,REGION,2,FALSE)))</f>
        <v>COSTA</v>
      </c>
      <c r="Q2391" t="str">
        <v>EDUAR ENRIQUE MARTELO SIERRA</v>
      </c>
      <c r="R2391">
        <f>IF(ISBLANK(Q2391),"0", VLOOKUP(Q2391,PERSONAL,2,FALSE))</f>
        <v>1065631435</v>
      </c>
      <c r="S2391" t="str">
        <v>DIRECTO</v>
      </c>
      <c r="T2391">
        <v>0.5</v>
      </c>
      <c r="U2391">
        <v>0.5833333333333334</v>
      </c>
      <c r="V2391">
        <f>IF(ISBLANK(T2391 ),"0",U2391-T2391)</f>
        <v>0.08333333333333337</v>
      </c>
      <c r="W2391">
        <v>1</v>
      </c>
      <c r="X2391">
        <f>NETWORKDAYS(K2391,L2390)</f>
        <v>2</v>
      </c>
      <c r="Y2391" t="str">
        <f>IF(X2391&lt;=2,"CUMPLE","NO CUMPLE")</f>
        <v>CUMPLE</v>
      </c>
    </row>
    <row r="2392" xml:space="preserve">
      <c r="A2392">
        <v>13389900</v>
      </c>
      <c r="B2392" t="str">
        <v>REQUEST</v>
      </c>
      <c r="C2392" t="str">
        <v>ABIERTO</v>
      </c>
      <c r="D2392" t="str">
        <v>LINEAL DE CAJAS</v>
      </c>
      <c r="E2392" t="str">
        <v xml:space="preserve"> </v>
      </c>
      <c r="F2392" t="str">
        <v>MICROSENSE</v>
      </c>
      <c r="G2392" t="str">
        <v>MICROSENSE</v>
      </c>
      <c r="H2392" t="str" xml:space="preserve">
        <v xml:space="preserve">IP 10.132.21.11 - MT040MS011_x000d_
Estimados; favor su apoyo en revision de SW Microsense equipo no se aprecia conectado; favor validar energía y conexiones de equipo</v>
      </c>
      <c r="I2392" t="str" xml:space="preserve">
        <v xml:space="preserve">IP 10.132.21.11 - MT040MS011_x000d_
Estimados; favor su apoyo en revision de SW Microsense equipo no se aprecia conectado; favor validar energía y conexiones de equipo</v>
      </c>
      <c r="J2392" t="str" xml:space="preserve">
        <v xml:space="preserve">Se valida falla del MICROSENSE; nos comunicamos con el especialista en redes; dónde nos da las indicaciones; luego de hacer_x000d_
las validaciones y encontramos la falla; se procede a realizar ajustes. el cable de red; se realizan pruebas y se le informa al_x000d_
especialista; pruebas exitosas equipo MICROSENSE operativo._x000d_
  _x000d_
</v>
      </c>
      <c r="K2392">
        <v>45106</v>
      </c>
      <c r="L2392">
        <v>45107</v>
      </c>
      <c r="M2392" t="str">
        <f>TEXT(L2392,"DDDDDDD")</f>
        <v>viernes</v>
      </c>
      <c r="N2392" t="str">
        <v>M040 METRO RIOHACHA</v>
      </c>
      <c r="O2392" t="str">
        <v>RIOHACHA</v>
      </c>
      <c r="P2392" t="str">
        <f>IF(ISBLANK(O2392),"0",(VLOOKUP(O2392,REGION,2,FALSE)))</f>
        <v>COSTA</v>
      </c>
      <c r="Q2392" t="str">
        <v>EDUAR ENRIQUE MARTELO SIERRA</v>
      </c>
      <c r="R2392">
        <f>IF(ISBLANK(Q2392),"0", VLOOKUP(Q2392,PERSONAL,2,FALSE))</f>
        <v>1065631435</v>
      </c>
      <c r="S2392" t="str">
        <v>DIRECTO</v>
      </c>
      <c r="T2392">
        <v>0.5833333333333334</v>
      </c>
      <c r="U2392">
        <v>0.6666666666666666</v>
      </c>
      <c r="V2392">
        <f>IF(ISBLANK(T2392 ),"0",U2392-T2392)</f>
        <v>0.08333333333333326</v>
      </c>
      <c r="W2392">
        <v>1</v>
      </c>
      <c r="X2392">
        <f>NETWORKDAYS(K2392,L2391)</f>
        <v>2</v>
      </c>
      <c r="Y2392" t="str">
        <f>IF(X2392&lt;=2,"CUMPLE","NO CUMPLE")</f>
        <v>CUMPLE</v>
      </c>
    </row>
    <row r="2393" xml:space="preserve">
      <c r="A2393">
        <v>13394082</v>
      </c>
      <c r="B2393" t="str">
        <v>REQUEST</v>
      </c>
      <c r="C2393" t="str">
        <v>CERRADO</v>
      </c>
      <c r="D2393" t="str">
        <v>TODA LA TIENDA</v>
      </c>
      <c r="E2393" t="str">
        <v>BALANZA</v>
      </c>
      <c r="F2393" t="str">
        <v>COLGANTE</v>
      </c>
      <c r="G2393" t="str">
        <v>METTLER</v>
      </c>
      <c r="H2393" t="str" xml:space="preserve">
        <v xml:space="preserve">Datos usuario_x000d_
Nombre: Jofre Arnoldo Hernandez Alonso_x000d_
Correo: jofrearnoldo.hernandez@cencosud.com.co_x000d_
Usuario AD: JAHAlons_x000d_
Pais: Colombia_x000d_
Ubicacion: M077 METRO ZIPAQUIRA_x000d_
Zona: Colombia Bogota_x000d_
Unidad de Negocio: METRO_x000d_
Servicio: Tiendas &amp; Centros de Distribucion_x000d_
Telefono: 3014217877_x000d_
Anexo: 406_x000d_
Descripcion: la bascula de pescaderia no imprime el ticket completo_x000d_
Area donde su ubica la balanza: pescaderia</v>
      </c>
      <c r="I2393" t="str" xml:space="preserve">
        <v xml:space="preserve">Datos usuario_x000d_
Nombre: Jofre Arnoldo Hernandez Alonso_x000d_
Correo: jofrearnoldo.hernandez@cencosud.com.co_x000d_
Usuario AD: JAHAlons_x000d_
Pais: Colombia_x000d_
Ubicacion: M077 METRO ZIPAQUIRA_x000d_
Zona: Colombia Bogota_x000d_
Unidad de Negocio: METRO_x000d_
Servicio: Tiendas &amp; Centros de Distribucion_x000d_
Telefono: 3014217877_x000d_
Anexo: 406_x000d_
Descripcion: la bascula de pescaderia no imprime el ticket completo_x000d_
Area donde su ubica la balanza: pescaderia</v>
      </c>
      <c r="J2393" t="str">
        <v>Se realizo Limpieza del cabezal; el rodillo y sensor. Se ajustan los parametros de configuración de la balanza. Se deja operativo el equipo.</v>
      </c>
      <c r="K2393">
        <v>45107</v>
      </c>
      <c r="L2393">
        <v>45107</v>
      </c>
      <c r="M2393" t="str">
        <f>TEXT(L2393,"DDDDDDD")</f>
        <v>viernes</v>
      </c>
      <c r="N2393" t="str">
        <v>M077 METRO ZIPAQUIRA</v>
      </c>
      <c r="O2393" t="str">
        <v>ZIPAQUIRA</v>
      </c>
      <c r="P2393" t="str">
        <f>IF(ISBLANK(O2393),"0",(VLOOKUP(O2393,REGION,2,FALSE)))</f>
        <v>BOGOTA</v>
      </c>
      <c r="Q2393" t="str">
        <v>ALEXANDER CASTILLO SOTELO</v>
      </c>
      <c r="R2393">
        <f>IF(ISBLANK(Q2393),"0", VLOOKUP(Q2393,PERSONAL,2,FALSE))</f>
        <v>80216449</v>
      </c>
      <c r="S2393" t="str">
        <v>ALIADO</v>
      </c>
      <c r="T2393">
        <v>0.40625</v>
      </c>
      <c r="U2393">
        <v>0.4583333333333333</v>
      </c>
      <c r="V2393">
        <f>IF(ISBLANK(T2393 ),"0",U2393-T2393)</f>
        <v>0.052083333333333315</v>
      </c>
      <c r="W2393">
        <v>1</v>
      </c>
      <c r="X2393">
        <f>NETWORKDAYS(K2393,L2392)</f>
        <v>1</v>
      </c>
      <c r="Y2393" t="str">
        <f>IF(X2393&lt;=2,"CUMPLE","NO CUMPLE")</f>
        <v>CUMPLE</v>
      </c>
    </row>
    <row r="2394" xml:space="preserve">
      <c r="A2394">
        <v>13409379</v>
      </c>
      <c r="B2394" t="str">
        <v>REQUEST</v>
      </c>
      <c r="C2394" t="str">
        <v>CERRADO</v>
      </c>
      <c r="D2394" t="str">
        <v>TODA LA TIENDA</v>
      </c>
      <c r="E2394" t="str">
        <v>BALANZA</v>
      </c>
      <c r="F2394" t="str">
        <v>COLGANTE</v>
      </c>
      <c r="G2394" t="str">
        <v xml:space="preserve">METTLER </v>
      </c>
      <c r="H2394" t="str" xml:space="preserve">
        <v xml:space="preserve">Datos usuario_x000d_
Nombre: Jofre Arnoldo Hernandez Alonso_x000d_
Correo: jofrearnoldo.hernandez@cencosud.com.co_x000d_
Usuario AD: JAHAlons_x000d_
Pais: Colombia_x000d_
Ubicacion: M077 METRO ZIPAQUIRA_x000d_
Zona: Colombia Bogota_x000d_
Unidad de Negocio: METRO_x000d_
Servicio: Tiendas &amp; Centros de Distribucion_x000d_
Telefono: 3014217877_x000d_
Anexo: 406_x000d_
Descripcion: la bascula de carnes imprime corrido el sticker_x000d_
Area donde su ubica la balanza: carnes_x000d_
</v>
      </c>
      <c r="I2394" t="str" xml:space="preserve">
        <v xml:space="preserve">Datos usuario_x000d_
Nombre: Jofre Arnoldo Hernandez Alonso_x000d_
Correo: jofrearnoldo.hernandez@cencosud.com.co_x000d_
Usuario AD: JAHAlons_x000d_
Pais: Colombia_x000d_
Ubicacion: M077 METRO ZIPAQUIRA_x000d_
Zona: Colombia Bogota_x000d_
Unidad de Negocio: METRO_x000d_
Servicio: Tiendas &amp; Centros de Distribucion_x000d_
Telefono: 3014217877_x000d_
Anexo: 406_x000d_
Descripcion: la bascula de carnes imprime corrido el sticker_x000d_
Area donde su ubica la balanza: carnes_x000d_
</v>
      </c>
      <c r="J2394" t="str">
        <v>Se realizo Limpieza del cabezal; el rodillo y sensor. Se ajustan los parametros de configuración de la balanza. Se deja operativo el equipo.</v>
      </c>
      <c r="K2394">
        <v>45107</v>
      </c>
      <c r="L2394">
        <v>45107</v>
      </c>
      <c r="M2394" t="str">
        <f>TEXT(L2394,"DDDDDDD")</f>
        <v>viernes</v>
      </c>
      <c r="N2394" t="str">
        <v>M077 METRO ZIPAQUIRA</v>
      </c>
      <c r="O2394" t="str">
        <v>ZIPAQUIRA</v>
      </c>
      <c r="P2394" t="str">
        <f>IF(ISBLANK(O2394),"0",(VLOOKUP(O2394,REGION,2,FALSE)))</f>
        <v>BOGOTA</v>
      </c>
      <c r="Q2394" t="str">
        <v>ALEXANDER CASTILLO SOTELO</v>
      </c>
      <c r="R2394">
        <f>IF(ISBLANK(Q2394),"0", VLOOKUP(Q2394,PERSONAL,2,FALSE))</f>
        <v>80216449</v>
      </c>
      <c r="S2394" t="str">
        <v>ALIADO</v>
      </c>
      <c r="T2394">
        <v>0.375</v>
      </c>
      <c r="U2394">
        <v>0.4027777777777778</v>
      </c>
      <c r="V2394">
        <f>IF(ISBLANK(T2394 ),"0",U2394-T2394)</f>
        <v>0.02777777777777779</v>
      </c>
      <c r="W2394">
        <v>1</v>
      </c>
      <c r="X2394">
        <f>NETWORKDAYS(K2394,L2393)</f>
        <v>1</v>
      </c>
      <c r="Y2394" t="str">
        <f>IF(X2394&lt;=2,"CUMPLE","NO CUMPLE")</f>
        <v>CUMPLE</v>
      </c>
    </row>
    <row r="2395">
      <c r="A2395" t="str">
        <v>ACOMPAÑAMIENTO</v>
      </c>
      <c r="B2395" t="str">
        <v>ACOMPAÑAMIENTO</v>
      </c>
      <c r="C2395" t="str">
        <v>CERRADO</v>
      </c>
      <c r="D2395" t="str">
        <v>TODA LA TIENDA</v>
      </c>
      <c r="E2395" t="str">
        <v>ACOMPAÑAMIENTO</v>
      </c>
      <c r="F2395" t="str">
        <v>ACOMPAÑAMIENTO</v>
      </c>
      <c r="G2395" t="str">
        <v>ACOMPAÑAMIENTO</v>
      </c>
      <c r="H2395" t="str">
        <v>Se solicita personal para acompañamiento en tienda por evento madrugón.</v>
      </c>
      <c r="I2395" t="str">
        <v>Se solicita personal para acompañamiento en tienda por evento madrugón.</v>
      </c>
      <c r="J2395" t="str">
        <v>Se realiza acompañamiento en toda la tienda; por evento madrugón.</v>
      </c>
      <c r="K2395">
        <v>45108</v>
      </c>
      <c r="L2395">
        <v>45108</v>
      </c>
      <c r="M2395" t="str">
        <f>TEXT(L2395,"DDDDDDD")</f>
        <v>sábado</v>
      </c>
      <c r="N2395" t="str">
        <v>J076 UNICENTRO TUNJA</v>
      </c>
      <c r="O2395" t="str">
        <v>TUNJA</v>
      </c>
      <c r="P2395" t="str">
        <f>IF(ISBLANK(O2395),"0",(VLOOKUP(O2395,REGION,2,FALSE)))</f>
        <v>ORIENTE</v>
      </c>
      <c r="Q2395" t="str">
        <v>JHONATAN RICARDO VARGAS ZAMBRANO</v>
      </c>
      <c r="R2395">
        <f>IF(ISBLANK(Q2395),"0", VLOOKUP(Q2395,PERSONAL,2,FALSE))</f>
        <v>1057583301</v>
      </c>
      <c r="S2395" t="str">
        <v>DIRECTO</v>
      </c>
      <c r="T2395">
        <v>0.3333333333333333</v>
      </c>
      <c r="U2395">
        <v>0.5833333333333334</v>
      </c>
      <c r="V2395">
        <f>IF(ISBLANK(T2395 ),"0",U2395-T2395)</f>
        <v>0.25000000000000006</v>
      </c>
      <c r="W2395" t="str">
        <v>2;5</v>
      </c>
      <c r="X2395">
        <f>NETWORKDAYS(K2395,L2394)</f>
        <v>-1</v>
      </c>
      <c r="Y2395" t="str">
        <f>IF(X2395&lt;=2,"CUMPLE","NO CUMPLE")</f>
        <v>CUMPLE</v>
      </c>
    </row>
    <row r="2396" xml:space="preserve">
      <c r="A2396">
        <v>13393825</v>
      </c>
      <c r="B2396" t="str">
        <v>REQUEST</v>
      </c>
      <c r="C2396" t="str">
        <v>CERRADO</v>
      </c>
      <c r="D2396" t="str">
        <v>CONTRALOR</v>
      </c>
      <c r="E2396" t="str">
        <v>PDA</v>
      </c>
      <c r="F2396" t="str">
        <v>PDA</v>
      </c>
      <c r="G2396" t="str">
        <v>HONEYWELL</v>
      </c>
      <c r="H2396" t="str" xml:space="preserve">
        <v xml:space="preserve">Datos usuario_x000d_
Nombre: mmueteac_x000d_
Correo: MiguelAngel.MueteAcosta@cencosud.com.co_x000d_
Usuario AD: mmueteac_x000d_
Pais: Colombia_x000d_
Ubicacion: M074 METRO FACATATIVA_x000d_
Zona: Colombia Bogota_x000d_
Unidad de Negocio: METRO_x000d_
Servicio: Tiendas &amp; Centros de Distribucion_x000d_
Telefono: 1077966885_x000d_
Anexo: 3507956064_x000d_
Descripcion: Buen dia_x000d_
_x000d_
Solicito de su amable colaboracion con la revision de las PDTS de antenas y de E-commerce; ya que desde el dia de ayer no estan conectando al internet._x000d_
Muchas gracias.</v>
      </c>
      <c r="I2396" t="str" xml:space="preserve">
        <v xml:space="preserve">Datos usuario_x000d_
Nombre: mmueteac_x000d_
Correo: MiguelAngel.MueteAcosta@cencosud.com.co_x000d_
Usuario AD: mmueteac_x000d_
Pais: Colombia_x000d_
Ubicacion: M074 METRO FACATATIVA_x000d_
Zona: Colombia Bogota_x000d_
Unidad de Negocio: METRO_x000d_
Servicio: Tiendas &amp; Centros de Distribucion_x000d_
Telefono: 1077966885_x000d_
Anexo: 3507956064_x000d_
Descripcion: Buen dia_x000d_
_x000d_
Solicito de su amable colaboracion con la revision de las PDTS de antenas y de E-commerce; ya que desde el dia de ayer no estan conectando al internet._x000d_
Muchas gracias.</v>
      </c>
      <c r="J2396" t="str">
        <v>Se realizó actualización del firmware a la version 32; Se restablecio y se configuraron los todos los parametros y archivos. Se deja operativa la PDA.</v>
      </c>
      <c r="K2396">
        <v>45104</v>
      </c>
      <c r="L2396">
        <v>45104</v>
      </c>
      <c r="M2396" t="str">
        <f>TEXT(L2396,"DDDDDDD")</f>
        <v>martes</v>
      </c>
      <c r="N2396" t="str">
        <v>M074 METRO FACATATIVA</v>
      </c>
      <c r="O2396" t="str">
        <v>FACATATIVA</v>
      </c>
      <c r="P2396" t="str">
        <f>IF(ISBLANK(O2396),"0",(VLOOKUP(O2396,REGION,2,FALSE)))</f>
        <v>BOGOTA</v>
      </c>
      <c r="Q2396" t="str">
        <v>ALEXANDER CASTILLO SOTELO</v>
      </c>
      <c r="R2396">
        <f>IF(ISBLANK(Q2396),"0", VLOOKUP(Q2396,PERSONAL,2,FALSE))</f>
        <v>80216449</v>
      </c>
      <c r="S2396" t="str">
        <v>ALIADO</v>
      </c>
      <c r="T2396">
        <v>0.3958333333333333</v>
      </c>
      <c r="U2396">
        <v>0.4375</v>
      </c>
      <c r="V2396">
        <f>IF(ISBLANK(T2396 ),"0",U2396-T2396)</f>
        <v>0.041666666666666685</v>
      </c>
      <c r="W2396">
        <v>1</v>
      </c>
      <c r="X2396">
        <f>NETWORKDAYS(K2396,L2395)</f>
        <v>4</v>
      </c>
      <c r="Y2396" t="str">
        <f>IF(X2396&lt;=2,"CUMPLE","NO CUMPLE")</f>
        <v>NO CUMPLE</v>
      </c>
    </row>
    <row r="2397" xml:space="preserve">
      <c r="A2397">
        <v>13396338</v>
      </c>
      <c r="B2397" t="str">
        <v>REQUEST</v>
      </c>
      <c r="C2397" t="str">
        <v>CERRADO</v>
      </c>
      <c r="D2397" t="str">
        <v>CONTRALOR</v>
      </c>
      <c r="E2397" t="str">
        <v>PDA</v>
      </c>
      <c r="F2397" t="str">
        <v>PDA</v>
      </c>
      <c r="G2397" t="str">
        <v>HONEYWELL</v>
      </c>
      <c r="H2397" t="str" xml:space="preserve">
        <v xml:space="preserve">Datos usuario_x000d_
Nombre: mmueteac_x000d_
Correo: MiguelAngel.MueteAcosta@cencosud.com.co_x000d_
Usuario AD: mmueteac_x000d_
Pais: Colombia_x000d_
Ubicacion: M074 METRO FACATATIVA_x000d_
Zona: Colombia Bogota_x000d_
Unidad de Negocio: METRO_x000d_
Servicio: Tiendas &amp; Centros de Distribucion_x000d_
Telefono: 1077966885_x000d_
Anexo: 3507956064_x000d_
Descripcion: Buenos dias solicito de su colaboracion con la revision de PDA de antena 2 y E- comers ya que tiene perdida de internet_x000d_
Indicar la ubicacion del computador en la tienda o sede: Control perdidas</v>
      </c>
      <c r="I2397" t="str" xml:space="preserve">
        <v xml:space="preserve">Datos usuario_x000d_
Nombre: mmueteac_x000d_
Correo: MiguelAngel.MueteAcosta@cencosud.com.co_x000d_
Usuario AD: mmueteac_x000d_
Pais: Colombia_x000d_
Ubicacion: M074 METRO FACATATIVA_x000d_
Zona: Colombia Bogota_x000d_
Unidad de Negocio: METRO_x000d_
Servicio: Tiendas &amp; Centros de Distribucion_x000d_
Telefono: 1077966885_x000d_
Anexo: 3507956064_x000d_
Descripcion: Buenos dias solicito de su colaboracion con la revision de PDA de antena 2 y E- comers ya que tiene perdida de internet_x000d_
Indicar la ubicacion del computador en la tienda o sede: Control perdidas</v>
      </c>
      <c r="J2397" t="str">
        <v>Se realizó actualización del firmware a la version 32; Se restablecio y se configuraron los todos los parametros y archivos. Se deja operativa la PDA.</v>
      </c>
      <c r="K2397">
        <v>45104</v>
      </c>
      <c r="L2397">
        <v>45104</v>
      </c>
      <c r="M2397" t="str">
        <f>TEXT(L2397,"DDDDDDD")</f>
        <v>martes</v>
      </c>
      <c r="N2397" t="str">
        <v>M074 METRO FACATATIVA</v>
      </c>
      <c r="O2397" t="str">
        <v>FACATATIVA</v>
      </c>
      <c r="P2397" t="str">
        <v>BOGOTA</v>
      </c>
      <c r="Q2397" t="str">
        <v>ALEXANDER CASTILLO SOTELO</v>
      </c>
      <c r="R2397">
        <f>IF(ISBLANK(Q2397),"0", VLOOKUP(Q2397,PERSONAL,2,FALSE))</f>
        <v>80216449</v>
      </c>
      <c r="S2397" t="str">
        <v>ALIADO</v>
      </c>
      <c r="T2397">
        <v>0.4375</v>
      </c>
      <c r="U2397">
        <v>0.5</v>
      </c>
      <c r="V2397">
        <f>IF(ISBLANK(T2397 ),"0",U2397-T2397)</f>
        <v>0.0625</v>
      </c>
      <c r="W2397">
        <v>1</v>
      </c>
      <c r="X2397">
        <f>NETWORKDAYS(K2397,L2396)</f>
        <v>1</v>
      </c>
      <c r="Y2397" t="str">
        <f>IF(X2397&lt;=2,"CUMPLE","NO CUMPLE")</f>
        <v>CUMPLE</v>
      </c>
    </row>
    <row r="2398">
      <c r="A2398" t="str">
        <v>ACOMPAÑAMIENTO</v>
      </c>
      <c r="B2398" t="str">
        <v>ACOMPAÑAMIENTO</v>
      </c>
      <c r="C2398" t="str">
        <v>CERRADO</v>
      </c>
      <c r="D2398" t="str">
        <v>TODA LA TIENDA</v>
      </c>
      <c r="E2398" t="str">
        <v>ACOMPAÑAMIENTO</v>
      </c>
      <c r="F2398" t="str">
        <v>ACOMPAÑAMIENTO</v>
      </c>
      <c r="G2398" t="str">
        <v>ACOMPAÑAMIENTO</v>
      </c>
      <c r="H2398" t="str">
        <v>Se solicita personal para acompañamiento en tienda por evento madrugón.</v>
      </c>
      <c r="I2398" t="str">
        <v>Se solicita personal para acompañamiento en tienda por evento madrugón.</v>
      </c>
      <c r="J2398" t="str">
        <v>Se realiza acompañamiento en toda la tienda; por evento madrugón.</v>
      </c>
      <c r="K2398">
        <v>45108</v>
      </c>
      <c r="L2398">
        <v>45108</v>
      </c>
      <c r="M2398" t="str">
        <f>TEXT(L2398,"DDDDDDD")</f>
        <v>sábado</v>
      </c>
      <c r="N2398" t="str">
        <v>J013 VALLE DE LILI</v>
      </c>
      <c r="O2398" t="str">
        <v>CALI</v>
      </c>
      <c r="P2398" t="str">
        <f>IF(ISBLANK(O2398),"0",(VLOOKUP(O2398,REGION,2,FALSE)))</f>
        <v>OCCIDENTE</v>
      </c>
      <c r="Q2398" t="str">
        <v>JENDRY JOSE TORRES GARCIA</v>
      </c>
      <c r="R2398">
        <f>IF(ISBLANK(Q2398),"0", VLOOKUP(Q2398,PERSONAL,2,FALSE))</f>
        <v>1111782503</v>
      </c>
      <c r="S2398" t="str">
        <v>DIRECTO</v>
      </c>
      <c r="T2398">
        <v>0.3125</v>
      </c>
      <c r="U2398">
        <v>0.4791666666666667</v>
      </c>
      <c r="V2398">
        <f>IF(ISBLANK(T2398 ),"0",U2398-T2398)</f>
        <v>0.16666666666666669</v>
      </c>
      <c r="W2398" t="str">
        <v>2;5</v>
      </c>
      <c r="X2398">
        <f>NETWORKDAYS(K2398,L2397)</f>
        <v>-4</v>
      </c>
      <c r="Y2398" t="str">
        <f>IF(X2398&lt;=2,"CUMPLE","NO CUMPLE")</f>
        <v>CUMPLE</v>
      </c>
    </row>
    <row r="2399" xml:space="preserve">
      <c r="A2399">
        <v>13373438</v>
      </c>
      <c r="B2399" t="str">
        <v>REQUEST</v>
      </c>
      <c r="C2399" t="str">
        <v>CERRADO</v>
      </c>
      <c r="D2399" t="str">
        <v>LINEAL DE CAJAS</v>
      </c>
      <c r="E2399" t="str">
        <v>POS</v>
      </c>
      <c r="F2399" t="str">
        <v>POS</v>
      </c>
      <c r="G2399" t="str">
        <v>WINCOR</v>
      </c>
      <c r="H2399"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BUENAS TARDES:_x000d_
_x000d_
POR FAVOR ME COLABORAN CON ASIGNACION DE NUMERO DE TIQUETE EN TIRRILLA EN LA POS 2 ; ST 47_x000d_
PARA IMPUESTOS = PDF CON RESOLUCIONES Y LISTADO EN EXCEL: Copia de FORMATOS_SEGUIMIENTOS_FALLAS_POS 14 (002).xlsx</v>
      </c>
      <c r="I2399"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BUENAS TARDES:_x000d_
_x000d_
POR FAVOR ME COLABORAN CON ASIGNACION DE NUMERO DE TIQUETE EN TIRRILLA EN LA POS 2 ; ST 47_x000d_
PARA IMPUESTOS = PDF CON RESOLUCIONES Y LISTADO EN EXCEL: Copia de FORMATOS_SEGUIMIENTOS_FALLAS_POS 14 (002).xlsx</v>
      </c>
      <c r="J2399" t="str" xml:space="preserve">
        <v xml:space="preserve">SE REALIZA REVISIÓN DE POS 2; EL CUAL GENERA ERROR FUERA DE LINEA. SE REVISA CONEXIONES; SE CAMBIA CABLE DE RED. EQUIPO TOMA CONEXIÓN. SE REALIZA ACOMPAÑAMIENTO HASTA QUE SE HABILITA FACTURACIÓN EN POS. SE CIERRA CASO SIN NOVEDAD. _x000d_
</v>
      </c>
      <c r="K2399">
        <v>45107</v>
      </c>
      <c r="L2399">
        <v>45111</v>
      </c>
      <c r="M2399" t="str">
        <f>TEXT(L2399,"DDDDDDD")</f>
        <v>martes</v>
      </c>
      <c r="N2399" t="str">
        <v>J047 JUMBO GIRARDOT</v>
      </c>
      <c r="O2399" t="str">
        <v>GIRARDOT</v>
      </c>
      <c r="P2399" t="str">
        <f>IF(ISBLANK(O2399),"0",(VLOOKUP(O2399,REGION,2,FALSE)))</f>
        <v>OCCIDENTE</v>
      </c>
      <c r="Q2399" t="str">
        <v>WILLIAM FERNANDO ALDANA NIÑO</v>
      </c>
      <c r="R2399">
        <f>IF(ISBLANK(Q2399),"0", VLOOKUP(Q2399,PERSONAL,2,FALSE))</f>
        <v>80148398</v>
      </c>
      <c r="S2399" t="str">
        <v>DIRECTO</v>
      </c>
      <c r="T2399">
        <v>0.3333333333333333</v>
      </c>
      <c r="U2399">
        <v>0.5208333333333334</v>
      </c>
      <c r="V2399">
        <f>IF(ISBLANK(T2399 ),"0",U2399-T2399)</f>
        <v>0.18750000000000006</v>
      </c>
      <c r="W2399">
        <v>3</v>
      </c>
      <c r="X2399">
        <f>NETWORKDAYS(K2399,L2398)</f>
        <v>1</v>
      </c>
      <c r="Y2399" t="str">
        <f>IF(X2399&lt;=2,"CUMPLE","NO CUMPLE")</f>
        <v>CUMPLE</v>
      </c>
    </row>
    <row r="2400" xml:space="preserve">
      <c r="A2400">
        <v>13409573</v>
      </c>
      <c r="B2400" t="str">
        <v>REQUEST</v>
      </c>
      <c r="C2400" t="str">
        <v>CERRADO</v>
      </c>
      <c r="D2400" t="str">
        <v>DIRECCION</v>
      </c>
      <c r="E2400" t="str">
        <v>VERIFICADOR</v>
      </c>
      <c r="F2400" t="str">
        <v>VERIFICADOR</v>
      </c>
      <c r="G2400" t="str">
        <v>NEWLAND</v>
      </c>
      <c r="H2400"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Verificador de precios de la seccion de liquidos vuelve a fallar; pasadas 15 horas despues de haber entregado el trabajo el tecnico; cabe resaltar que en el momento de la entrega no quedo bien configurado; ya que no muestra la publicidad de Metro como lo hacen los demas verificadores._x000d_
Seccion de la tienda en donde se ubica la PDT o usuario: Liquidos_x000d_
</v>
      </c>
      <c r="I2400"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Verificador de precios de la seccion de liquidos vuelve a fallar; pasadas 15 horas despues de haber entregado el trabajo el tecnico; cabe resaltar que en el momento de la entrega no quedo bien configurado; ya que no muestra la publicidad de Metro como lo hacen los demas verificadores._x000d_
Seccion de la tienda en donde se ubica la PDT o usuario: Liquidos_x000d_
</v>
      </c>
      <c r="J2400" t="str">
        <v>Se valida el verificador y está funcionando en sitio sin publicidad y se realiza respectiva configuración de publicidad y se deja funcionando correctamente</v>
      </c>
      <c r="K2400">
        <v>45111</v>
      </c>
      <c r="L2400">
        <v>45111</v>
      </c>
      <c r="M2400" t="str">
        <f>TEXT(L2400,"DDDDDDD")</f>
        <v>martes</v>
      </c>
      <c r="N2400" t="str">
        <v>M183 METRO SAN GIL</v>
      </c>
      <c r="O2400" t="str">
        <v>SAN GIL</v>
      </c>
      <c r="P2400" t="str">
        <f>IF(ISBLANK(O2400),"0",(VLOOKUP(O2400,REGION,2,FALSE)))</f>
        <v>ORIENTE</v>
      </c>
      <c r="Q2400" t="str">
        <v>JHOAN SEBASTIAN RUEDA MONSALVE</v>
      </c>
      <c r="R2400">
        <v>1101698822</v>
      </c>
      <c r="S2400" t="str">
        <v>DIRECTO</v>
      </c>
      <c r="T2400">
        <v>0.5833333333333334</v>
      </c>
      <c r="U2400">
        <v>0.625</v>
      </c>
      <c r="V2400">
        <f>IF(ISBLANK(T2400 ),"0",U2400-T2400)</f>
        <v>0.04166666666666663</v>
      </c>
      <c r="W2400">
        <v>1</v>
      </c>
      <c r="X2400">
        <f>NETWORKDAYS(K2400,L2399)</f>
        <v>1</v>
      </c>
      <c r="Y2400" t="str">
        <f>IF(X2400&lt;=2,"CUMPLE","NO CUMPLE")</f>
        <v>CUMPLE</v>
      </c>
    </row>
    <row r="2401" xml:space="preserve">
      <c r="A2401">
        <v>13394082</v>
      </c>
      <c r="B2401" t="str">
        <v>REQUEST</v>
      </c>
      <c r="C2401" t="str">
        <v>CERRADO</v>
      </c>
      <c r="D2401" t="str">
        <v>DIRECCION</v>
      </c>
      <c r="E2401" t="str">
        <v>VERIFICADOR</v>
      </c>
      <c r="F2401" t="str">
        <v>VERIFICADOR</v>
      </c>
      <c r="G2401" t="str">
        <v>NEWLAND</v>
      </c>
      <c r="H2401"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solicita revision de los verificadores de precios ubicados en la seccion de liquidos y Bazar los cuales no funcionan._x000d_
</v>
      </c>
      <c r="I2401"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solicita revision de los verificadores de precios ubicados en la seccion de liquidos y Bazar los cuales no funcionan._x000d_
</v>
      </c>
      <c r="J2401" t="str">
        <v>Se valida el verificador y está funcionando en sitio sin publicidad y se realiza respectiva configuración de publicidad y se deja funcionando correctamente</v>
      </c>
      <c r="K2401">
        <v>45107</v>
      </c>
      <c r="L2401">
        <v>45111</v>
      </c>
      <c r="M2401" t="str">
        <f>TEXT(L2401,"DDDDDDD")</f>
        <v>martes</v>
      </c>
      <c r="N2401" t="str">
        <v>M183 METRO SAN GIL</v>
      </c>
      <c r="O2401" t="str">
        <v>SAN GIL</v>
      </c>
      <c r="P2401" t="str">
        <f>IF(ISBLANK(O2401),"0",(VLOOKUP(O2401,REGION,2,FALSE)))</f>
        <v>ORIENTE</v>
      </c>
      <c r="Q2401" t="str">
        <v>JHOAN SEBASTIAN RUEDA MONSALVE</v>
      </c>
      <c r="R2401">
        <v>1101698822</v>
      </c>
      <c r="S2401" t="str">
        <v>DIRECTO</v>
      </c>
      <c r="T2401">
        <v>0.625</v>
      </c>
      <c r="U2401">
        <v>0.7361111111111112</v>
      </c>
      <c r="V2401">
        <f>IF(ISBLANK(T2401 ),"0",U2401-T2401)</f>
        <v>0.11111111111111116</v>
      </c>
      <c r="W2401">
        <v>2</v>
      </c>
      <c r="X2401">
        <f>NETWORKDAYS(K2401,L2400)</f>
        <v>3</v>
      </c>
      <c r="Y2401" t="str">
        <f>IF(X2401&lt;=2,"CUMPLE","NO CUMPLE")</f>
        <v>NO CUMPLE</v>
      </c>
    </row>
    <row r="2402" xml:space="preserve">
      <c r="A2402">
        <v>13425116</v>
      </c>
      <c r="B2402" t="str">
        <v>REQUEST</v>
      </c>
      <c r="C2402" t="str">
        <v>CERRADO</v>
      </c>
      <c r="D2402" t="str">
        <v>LINEAL DE CAJAS</v>
      </c>
      <c r="E2402" t="str">
        <v xml:space="preserve">POS </v>
      </c>
      <c r="F2402" t="str">
        <v>POS</v>
      </c>
      <c r="G2402" t="str">
        <v>WINCOR</v>
      </c>
      <c r="H2402"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ADM CENTRAL_x000d_
Servicio: Sistemas_x000d_
Telefono: 3174355320_x000d_
Anexo: null_x000d_
Descripcion: Buenas tardes._x000d_
_x000d_
se genera ticket; solicitando que el tecnico de isit realice la verificacion del inventario de la impresoras y cpu pos de la tienda;_x000d_
se anexa formato en Excel con la informacion actual; por favor validar cual esta en la ubicacion correcta._x000d_
_x000d_
gracias_x000d_
Adjuntos: INVENTARIO CPU POS; IMPRESORAS POS SANTA LUCIA.xls</v>
      </c>
      <c r="I2402" t="str" xml:space="preserve">
        <v xml:space="preserve">Datos usuario_x000d_
Nombre: Edwin Bayardo Bolanos Cucuname_x000d_
Correo: Edwin.Bolanos@cencosud.com.co_x000d_
Usuario AD: EBBolano_x000d_
Pais: Colombia_x000d_
Ubicacion: M195 METRO SANTA LUCIA_x000d_
Zona: Colombia Bogota_x000d_
Unidad de Negocio: ADM CENTRAL_x000d_
Servicio: Sistemas_x000d_
Telefono: 3174355320_x000d_
Anexo: null_x000d_
Descripcion: Buenas tardes._x000d_
_x000d_
se genera ticket; solicitando que el tecnico de isit realice la verificacion del inventario de la impresoras y cpu pos de la tienda;_x000d_
se anexa formato en Excel con la informacion actual; por favor validar cual esta en la ubicacion correcta._x000d_
_x000d_
gracias_x000d_
Adjuntos: INVENTARIO CPU POS; IMPRESORAS POS SANTA LUCIA.xls</v>
      </c>
      <c r="J2402" t="str">
        <v>"Se realiza revisión de equipos POS e impresoras-POS en línea de cajas verificando ubicación según listado de seriales; se relaciona en archivo y se envía a Fabiola Díaz quien autoriza retiro por terminación de actividad."</v>
      </c>
      <c r="K2402">
        <v>45111</v>
      </c>
      <c r="L2402">
        <v>45112</v>
      </c>
      <c r="M2402" t="str">
        <f>TEXT(L2402,"DDDDDDD")</f>
        <v>miércoles</v>
      </c>
      <c r="N2402" t="str">
        <v>M195 METRO SANTA LUCIA</v>
      </c>
      <c r="O2402" t="str">
        <v>NEIVA</v>
      </c>
      <c r="P2402" t="str">
        <f>IF(ISBLANK(O2402),"0",(VLOOKUP(O2402,REGION,2,FALSE)))</f>
        <v>OCCIDENTE</v>
      </c>
      <c r="Q2402" t="str">
        <v>CARLOS HERNAN BARRETO LOPEZ</v>
      </c>
      <c r="R2402">
        <f>IF(ISBLANK(Q2402),"0", VLOOKUP(Q2402,PERSONAL,2,FALSE))</f>
        <v>1010165612</v>
      </c>
      <c r="S2402" t="str">
        <v>DIRECTO</v>
      </c>
      <c r="T2402">
        <v>0.3333333333333333</v>
      </c>
      <c r="U2402">
        <v>0.4583333333333333</v>
      </c>
      <c r="V2402">
        <f>IF(ISBLANK(T2402 ),"0",U2402-T2402)</f>
        <v>0.125</v>
      </c>
      <c r="W2402">
        <v>2</v>
      </c>
      <c r="X2402">
        <f>NETWORKDAYS(K2402,L2401)</f>
        <v>1</v>
      </c>
      <c r="Y2402" t="str">
        <f>IF(X2402&lt;=2,"CUMPLE","NO CUMPLE")</f>
        <v>CUMPLE</v>
      </c>
    </row>
    <row r="2403" xml:space="preserve">
      <c r="A2403">
        <v>13405426</v>
      </c>
      <c r="B2403" t="str">
        <v>REQUEST</v>
      </c>
      <c r="C2403" t="str">
        <v>CERRADO</v>
      </c>
      <c r="D2403" t="str">
        <v>OFICINA COMERCIAL</v>
      </c>
      <c r="E2403" t="str">
        <v>LAPTOP</v>
      </c>
      <c r="F2403" t="str">
        <v>240 G8</v>
      </c>
      <c r="G2403" t="str">
        <v>HP</v>
      </c>
      <c r="H2403" t="str" xml:space="preserve">
        <v xml:space="preserve">Datos usuario_x000d_
Nombre: Heidy Castillo Peralta_x000d_
Correo: heidy.castilloperalta@cencosud.com.co_x000d_
Usuario AD: HCastilP_x000d_
Pais: Colombia_x000d_
Ubicacion: J047 JUMBO GIRARDOT_x000d_
Zona: Colombia Occidente_x000d_
Unidad de Negocio: JUMBO_x000d_
Servicio: null_x000d_
Telefono: 3142709970_x000d_
Anexo: null_x000d_
Descripcion: El portatil no cuenta con permisos office para escritorio._x000d_
AREA EN DONDE SE UBICA EL EQUIPO : JumboGirardot</v>
      </c>
      <c r="I2403" t="str" xml:space="preserve">
        <v xml:space="preserve">Datos usuario_x000d_
Nombre: Heidy Castillo Peralta_x000d_
Correo: heidy.castilloperalta@cencosud.com.co_x000d_
Usuario AD: HCastilP_x000d_
Pais: Colombia_x000d_
Ubicacion: J047 JUMBO GIRARDOT_x000d_
Zona: Colombia Occidente_x000d_
Unidad de Negocio: JUMBO_x000d_
Servicio: null_x000d_
Telefono: 3142709970_x000d_
Anexo: null_x000d_
Descripcion: El portatil no cuenta con permisos office para escritorio._x000d_
AREA EN DONDE SE UBICA EL EQUIPO : JumboGirardot</v>
      </c>
      <c r="J2403" t="str" xml:space="preserve">
        <v xml:space="preserve">SE REALIZA REVISIÓN DE EQUIPO PORTATIL DE JEFE DE CALIDAD; EL CUAL NO TIENE OFFICE ACTIVADO. SE REALIZA REINSTALACIÓN; SE CORRE POLÍTICAS; SE ACTIVA LLAVE DE REGISTRO. POR PARTE DE SISTEMAS DE CENCOSUD; SOLICITAN ACTIVACIÓN DE OFFICE AL AREA DE SOPORTE EN ARGENTINA. SE INFORMA A LA FUNCIONARIA SOBRE LA ACTIVIDAD REALIZADA._x000d_
</v>
      </c>
      <c r="K2403">
        <v>45111</v>
      </c>
      <c r="L2403">
        <v>45112</v>
      </c>
      <c r="M2403" t="str">
        <f>TEXT(L2403,"DDDDDDD")</f>
        <v>miércoles</v>
      </c>
      <c r="N2403" t="str">
        <v>J047 JUMBO GIRARDOT</v>
      </c>
      <c r="O2403" t="str">
        <v>GIRARDOT</v>
      </c>
      <c r="P2403" t="str">
        <f>IF(ISBLANK(O2403),"0",(VLOOKUP(O2403,REGION,2,FALSE)))</f>
        <v>OCCIDENTE</v>
      </c>
      <c r="Q2403" t="str">
        <v>WILLIAM FERNANDO ALDANA NIÑO</v>
      </c>
      <c r="R2403">
        <f>IF(ISBLANK(Q2403),"0", VLOOKUP(Q2403,PERSONAL,2,FALSE))</f>
        <v>80148398</v>
      </c>
      <c r="S2403" t="str">
        <v>DIRECTO</v>
      </c>
      <c r="T2403">
        <v>0.3333333333333333</v>
      </c>
      <c r="U2403">
        <v>0.4791666666666667</v>
      </c>
      <c r="V2403">
        <f>IF(ISBLANK(T2403 ),"0",U2403-T2403)</f>
        <v>0.14583333333333337</v>
      </c>
      <c r="W2403">
        <v>2</v>
      </c>
      <c r="X2403">
        <f>NETWORKDAYS(K2403,L2402)</f>
        <v>2</v>
      </c>
      <c r="Y2403" t="str">
        <f>IF(X2403&lt;=2,"CUMPLE","NO CUMPLE")</f>
        <v>CUMPLE</v>
      </c>
    </row>
    <row r="2404">
      <c r="A2404" t="str">
        <v>ACOMPAÑAMIENTO</v>
      </c>
      <c r="B2404" t="str">
        <v>ACOMPAÑAMIENTO</v>
      </c>
      <c r="C2404" t="str">
        <v>CERRADO</v>
      </c>
      <c r="D2404" t="str">
        <v>TODA LA TIENDA</v>
      </c>
      <c r="E2404" t="str">
        <v>ACOMPAÑAMIENTO</v>
      </c>
      <c r="F2404" t="str">
        <v>ACOMPAÑAMIENTO</v>
      </c>
      <c r="G2404" t="str">
        <v>ACOMPAÑAMIENTO</v>
      </c>
      <c r="H2404" t="str">
        <v>Se solicita personal para acompañamiento en tiendas ; ticket al 2.5</v>
      </c>
      <c r="I2404" t="str">
        <v>Se solicita personal para acompañamiento en tiendas ; ticket al 2.5</v>
      </c>
      <c r="J2404" t="str">
        <v>Se realiza acompañamiento en tiendas  Jumbo Autosur; Metro bosa;  Metro tintalito</v>
      </c>
      <c r="K2404">
        <v>45112</v>
      </c>
      <c r="L2404">
        <v>45112</v>
      </c>
      <c r="M2404" t="str">
        <f>TEXT(L2404,"DDDDDDD")</f>
        <v>miércoles</v>
      </c>
      <c r="N2404" t="str">
        <v>M010 BOSA</v>
      </c>
      <c r="O2404" t="str">
        <v>BOGOTA</v>
      </c>
      <c r="P2404" t="str">
        <f>IF(ISBLANK(O2404),"0",(VLOOKUP(O2404,REGION,2,FALSE)))</f>
        <v>BOGOTA</v>
      </c>
      <c r="Q2404" t="str">
        <v>SANTIAGO JULIAN CONTRERAS PALACIOS</v>
      </c>
      <c r="R2404">
        <v>1001061207</v>
      </c>
      <c r="S2404" t="str">
        <v>DIRECTO</v>
      </c>
      <c r="T2404">
        <v>0.3333333333333333</v>
      </c>
      <c r="U2404">
        <v>0.7708333333333334</v>
      </c>
      <c r="V2404">
        <f>IF(ISBLANK(T2404 ),"0",U2404-T2404)</f>
        <v>0.43750000000000006</v>
      </c>
      <c r="W2404" t="str">
        <v>2;5</v>
      </c>
      <c r="X2404">
        <f>NETWORKDAYS(K2404,L2403)</f>
        <v>1</v>
      </c>
      <c r="Y2404" t="str">
        <f>IF(X2404&lt;=2,"CUMPLE","NO CUMPLE")</f>
        <v>CUMPLE</v>
      </c>
    </row>
    <row r="2405" xml:space="preserve">
      <c r="A2405">
        <v>13425777</v>
      </c>
      <c r="B2405" t="str">
        <v>REQUEST</v>
      </c>
      <c r="C2405" t="str">
        <v>CERRADO</v>
      </c>
      <c r="D2405" t="str">
        <v>PLATOS PREPARADOS</v>
      </c>
      <c r="E2405" t="str">
        <v>MICROSENSE</v>
      </c>
      <c r="F2405" t="str">
        <v xml:space="preserve">MICROSENSE </v>
      </c>
      <c r="G2405" t="str">
        <v>MICROSENSE</v>
      </c>
      <c r="H2405" t="str" xml:space="preserve">
        <v xml:space="preserve">Estimados; por favor validar estado eléctrico del dispositivo como también el cable de red; ya que presenta caídas recurrentes; se revisa a nivel lógico y no se detecta falla; desde el switch se aprecia equipo no conectado en puerto 21; favor validar conexiones de equipo._x000d_
PARENT: IP: 10.131.17.4_x000d_
Host: CORNGJU027MS077 | IP: 10.131.18.77</v>
      </c>
      <c r="I2405" t="str" xml:space="preserve">
        <v xml:space="preserve">Estimados; por favor validar estado eléctrico del dispositivo como también el cable de red; ya que presenta caídas recurrentes; se revisa a nivel lógico y no se detecta falla; desde el switch se aprecia equipo no conectado en puerto 21; favor validar conexiones de equipo._x000d_
PARENT: IP: 10.131.17.4_x000d_
Host: CORNGJU027MS077 | IP: 10.131.18.77</v>
      </c>
      <c r="J2405" t="str">
        <v>Se conecta en otro toma eléctrico el Microsense por solicitud de  Stharlyn de sistemas de Cencosud; se deja equipo operativo; se asegura con amarre la conexión eléctrica.</v>
      </c>
      <c r="K2405">
        <v>45112</v>
      </c>
      <c r="L2405">
        <v>45113</v>
      </c>
      <c r="M2405" t="str">
        <f>TEXT(L2405,"DDDDDDD")</f>
        <v>jueves</v>
      </c>
      <c r="N2405" t="str">
        <v>J027 JUMBO RIONEGRO</v>
      </c>
      <c r="O2405" t="str">
        <v>RIONEGRO</v>
      </c>
      <c r="P2405" t="str">
        <f>IF(ISBLANK(O2405),"0",(VLOOKUP(O2405,REGION,2,FALSE)))</f>
        <v>CENTRO</v>
      </c>
      <c r="Q2405" t="str">
        <v>LUIS ALFONSO TRIANA PETIT</v>
      </c>
      <c r="R2405">
        <f>IF(ISBLANK(Q2405),"0", VLOOKUP(Q2405,PERSONAL,2,FALSE))</f>
        <v>77186503</v>
      </c>
      <c r="S2405" t="str">
        <v>DIRECTO</v>
      </c>
      <c r="T2405">
        <v>0.3541666666666667</v>
      </c>
      <c r="U2405">
        <v>0.4375</v>
      </c>
      <c r="V2405">
        <f>IF(ISBLANK(T2405 ),"0",U2405-T2405)</f>
        <v>0.08333333333333331</v>
      </c>
      <c r="W2405">
        <v>1</v>
      </c>
      <c r="X2405">
        <f>NETWORKDAYS(K2405,L2404)</f>
        <v>1</v>
      </c>
      <c r="Y2405" t="str">
        <f>IF(X2405&lt;=2,"CUMPLE","NO CUMPLE")</f>
        <v>CUMPLE</v>
      </c>
    </row>
    <row r="2406" xml:space="preserve">
      <c r="A2406">
        <v>13427634</v>
      </c>
      <c r="B2406" t="str">
        <v>REQUEST</v>
      </c>
      <c r="C2406" t="str">
        <v>CERRADO</v>
      </c>
      <c r="D2406" t="str">
        <v>ATENCION CLIENTE</v>
      </c>
      <c r="E2406" t="str">
        <v>IMPRESORA</v>
      </c>
      <c r="F2406" t="str">
        <v>IMPRESORA</v>
      </c>
      <c r="G2406" t="str">
        <v>ZEBRA</v>
      </c>
      <c r="H2406" t="str" xml:space="preserve">
        <v xml:space="preserve">Datos usuario_x000d_
Nombre: Carlos Ariel Pacheco Toro_x000d_
Correo: Carlos.Pacheco@cencosud.com.co_x000d_
Usuario AD: Capatoro_x000d_
Pais: Colombia_x000d_
Ubicacion: J126 JUMBO SAN SILVESTRE_x000d_
Zona: Colombia Oriente_x000d_
Unidad de Negocio: JUMBO_x000d_
Servicio: null_x000d_
Telefono: 3184561275_x000d_
Anexo: 410_x000d_
Descripcion: Se genero cambio de cinta y sigue alarmada por falta de cinta no esta funcionando</v>
      </c>
      <c r="I2406" t="str" xml:space="preserve">
        <v xml:space="preserve">Datos usuario_x000d_
Nombre: Carlos Ariel Pacheco Toro_x000d_
Correo: Carlos.Pacheco@cencosud.com.co_x000d_
Usuario AD: Capatoro_x000d_
Pais: Colombia_x000d_
Ubicacion: J126 JUMBO SAN SILVESTRE_x000d_
Zona: Colombia Oriente_x000d_
Unidad de Negocio: JUMBO_x000d_
Servicio: null_x000d_
Telefono: 3184561275_x000d_
Anexo: 410_x000d_
Descripcion: Se genero cambio de cinta y sigue alarmada por falta de cinta no esta funcionando</v>
      </c>
      <c r="J2406" t="str" xml:space="preserve">
        <v xml:space="preserve">SE REVISA IMPRESORA DE PEROQUES POR TEMAS DE LETRERO DE "FALTA DE CINTA"; SE REALIZA LIMPIEZA DE SENSORES Y CALIBRACION DE PAPEL CON                                        _x000d_
RESULTADO SATISFACTORIO.                                        _x000d_
IMPRESORA QUEDA SIN ERROR Y SE REALIZAN PRUEBAS DE IMPRESION CON LA JEFE DE SECCION JENNY MILESA; LAS CUALES FUERON CORRECTAS Y SE                                        _x000d_
ENVIA A SOPORTE VIDEOS DE IMPRESIONES. LA IMPRESORA QUEDA FUNCIONANDO CORRECTAMENTE Y TOTALMENTE OPERATIVA.                                        _x000d_
</v>
      </c>
      <c r="K2406">
        <v>45112</v>
      </c>
      <c r="L2406">
        <v>45113</v>
      </c>
      <c r="M2406" t="str">
        <f>TEXT(L2406,"DDDDDDD")</f>
        <v>jueves</v>
      </c>
      <c r="N2406" t="str">
        <v>J126 JUMBO SAN SILVESTRE</v>
      </c>
      <c r="O2406" t="str">
        <v>BARRANCABERMEJA</v>
      </c>
      <c r="P2406" t="str">
        <f>IF(ISBLANK(O2406),"0",(VLOOKUP(O2406,REGION,2,FALSE)))</f>
        <v>ORIENTE</v>
      </c>
      <c r="Q2406" t="str">
        <v>LUIS CARLOS ROJAS ACOSTA</v>
      </c>
      <c r="R2406">
        <f>IF(ISBLANK(Q2406),"0", VLOOKUP(Q2406,PERSONAL,2,FALSE))</f>
        <v>1096188137</v>
      </c>
      <c r="S2406" t="str">
        <v>DIRECTO</v>
      </c>
      <c r="T2406">
        <v>0.25</v>
      </c>
      <c r="U2406">
        <v>0.3333333333333333</v>
      </c>
      <c r="V2406">
        <f>IF(ISBLANK(T2406 ),"0",U2406-T2406)</f>
        <v>0.08333333333333331</v>
      </c>
      <c r="W2406">
        <v>1</v>
      </c>
      <c r="X2406">
        <f>NETWORKDAYS(K2406,L2405)</f>
        <v>2</v>
      </c>
      <c r="Y2406" t="str">
        <f>IF(X2406&lt;=2,"CUMPLE","NO CUMPLE")</f>
        <v>CUMPLE</v>
      </c>
    </row>
    <row r="2407" xml:space="preserve">
      <c r="A2407">
        <v>13394628</v>
      </c>
      <c r="B2407" t="str">
        <v>REQUEST</v>
      </c>
      <c r="C2407" t="str">
        <v>CERRADO</v>
      </c>
      <c r="D2407" t="str">
        <v>LINEAL DE CAJAS</v>
      </c>
      <c r="E2407" t="str">
        <v>BALANZA</v>
      </c>
      <c r="F2407" t="str">
        <v>SCANNER</v>
      </c>
      <c r="G2407" t="str">
        <v>DATALOGIC</v>
      </c>
      <c r="H2407" t="str" xml:space="preserve">
        <v xml:space="preserve">Datos usuario_x000d_
Nombre: Maricela Lopez Forero_x000d_
Correo: maricela.lopez@cencosud.com.co_x000d_
Usuario AD: MLForero_x000d_
Pais: Colombia_x000d_
Ubicacion: J044 JUMBO CHIA_x000d_
Zona: Colombia Bogota_x000d_
Unidad de Negocio: JUMBO_x000d_
Servicio: Tiendas &amp; Centros de Distribucion_x000d_
Telefono: 3108519891_x000d_
Anexo: 8611000_x000d_
Descripcion: Buenas tardes:_x000d_
me pueden ayudar revisando la balanza de la pos 5 ya que hoy presenta diferencia en el peso_x000d_
gracias_x000d_
Indica la ubicacion de tu balanza en la tienda: Jumbo chia Sabana tienda 44</v>
      </c>
      <c r="I2407" t="str" xml:space="preserve">
        <v xml:space="preserve">Datos usuario_x000d_
Nombre: Maricela Lopez Forero_x000d_
Correo: maricela.lopez@cencosud.com.co_x000d_
Usuario AD: MLForero_x000d_
Pais: Colombia_x000d_
Ubicacion: J044 JUMBO CHIA_x000d_
Zona: Colombia Bogota_x000d_
Unidad de Negocio: JUMBO_x000d_
Servicio: Tiendas &amp; Centros de Distribucion_x000d_
Telefono: 3108519891_x000d_
Anexo: 8611000_x000d_
Descripcion: Buenas tardes:_x000d_
me pueden ayudar revisando la balanza de la pos 5 ya que hoy presenta diferencia en el peso_x000d_
gracias_x000d_
Indica la ubicacion de tu balanza en la tienda: Jumbo chia Sabana tienda 44</v>
      </c>
      <c r="J2407" t="str" xml:space="preserve">
        <v xml:space="preserve">Inicialmente se verifica que la balanza no está pesando correctamente; se procede a retirar el precinto número 2950000182392 y se realiza la calibración. Sin embargo; la falla persiste. Se reinicia la balanza y calibra nuevamente; se ubica en una superficie totalmente plana; se actualiza el firmware pero no se tiene el funcionamiento correcto. Se determina que la balanza tiene la celda dañada. No se deja operativo el equipo. NII: B60696                                     _x000d_
Nota: se intercambia la balanza de la POS 7 con la de la POS 1 ya que esta última tienen menos uso en el lineal.</v>
      </c>
      <c r="K2407">
        <v>45112</v>
      </c>
      <c r="L2407">
        <v>45113</v>
      </c>
      <c r="M2407" t="str">
        <f>TEXT(L2407,"DDDDDDD")</f>
        <v>jueves</v>
      </c>
      <c r="N2407" t="str">
        <v>J044 JUMBO CHIA</v>
      </c>
      <c r="O2407" t="str">
        <v>CHIA</v>
      </c>
      <c r="P2407" t="str">
        <f>IF(ISBLANK(O2407),"0",(VLOOKUP(O2407,REGION,2,FALSE)))</f>
        <v>BOGOTA</v>
      </c>
      <c r="Q2407" t="str">
        <v>ALEXANDER CASTILLO SOTELO</v>
      </c>
      <c r="R2407">
        <f>IF(ISBLANK(Q2407),"0", VLOOKUP(Q2407,PERSONAL,2,FALSE))</f>
        <v>80216449</v>
      </c>
      <c r="S2407" t="str">
        <v>ALIADO</v>
      </c>
      <c r="T2407">
        <v>0.2916666666666667</v>
      </c>
      <c r="U2407">
        <v>0.3541666666666667</v>
      </c>
      <c r="V2407">
        <f>IF(ISBLANK(T2407 ),"0",U2407-T2407)</f>
        <v>0.0625</v>
      </c>
      <c r="W2407">
        <v>1</v>
      </c>
      <c r="X2407">
        <f>NETWORKDAYS(K2407,L2406)</f>
        <v>2</v>
      </c>
      <c r="Y2407" t="str">
        <f>IF(X2407&lt;=2,"CUMPLE","NO CUMPLE")</f>
        <v>CUMPLE</v>
      </c>
    </row>
    <row r="2408" xml:space="preserve">
      <c r="A2408">
        <v>13429992</v>
      </c>
      <c r="B2408" t="str">
        <v>REQUEST</v>
      </c>
      <c r="C2408" t="str">
        <v>CERRADO</v>
      </c>
      <c r="D2408" t="str">
        <v>LINEAL DE CAJAS</v>
      </c>
      <c r="E2408" t="str">
        <v>BALANZA</v>
      </c>
      <c r="F2408" t="str">
        <v>SCANNER</v>
      </c>
      <c r="G2408" t="str">
        <v>DATALOGIC</v>
      </c>
      <c r="H2408"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JUMBO_x000d_
Servicio: Tiendas &amp; Centros de Distribucion_x000d_
Telefono: 3102352281_x000d_
Anexo: null_x000d_
Descripcion: Buen dia; ayudame con calibraje bascula mesa pos 5 ya que presenta falla de 10 gramos agradezco tu ayuda_x000d_
Indica la ubicacion de tu balanza en la tienda: Pos 5</v>
      </c>
      <c r="I2408" t="str" xml:space="preserve">
        <v xml:space="preserve">Datos usuario_x000d_
Nombre: Daicy Lorena Alvarado Montanez_x000d_
Correo: DaicyLorena.Alvarado@cencosud.com.co_x000d_
Usuario AD: DLAMonta_x000d_
Pais: Colombia_x000d_
Ubicacion: J044 JUMBO CHIA_x000d_
Zona: Colombia Bogota_x000d_
Unidad de Negocio: JUMBO_x000d_
Servicio: Tiendas &amp; Centros de Distribucion_x000d_
Telefono: 3102352281_x000d_
Anexo: null_x000d_
Descripcion: Buen dia; ayudame con calibraje bascula mesa pos 5 ya que presenta falla de 10 gramos agradezco tu ayuda_x000d_
Indica la ubicacion de tu balanza en la tienda: Pos 5</v>
      </c>
      <c r="J2408" t="str">
        <v>Inicialmente se verifica que la balanza no está pesando correctamente; se procede a retirar el precinto número 2950000182390 y se realiza la calibración. Se realizan las pruebas con diferentes pesos. Las pruebas salen correctas. Se coloca el precinto número: 7380000000368. NII: B60698. Se deja operativa la caja.</v>
      </c>
      <c r="K2408">
        <v>45113</v>
      </c>
      <c r="L2408">
        <v>45113</v>
      </c>
      <c r="M2408" t="str">
        <f>TEXT(L2408,"DDDDDDD")</f>
        <v>jueves</v>
      </c>
      <c r="N2408" t="str">
        <v xml:space="preserve"> J044 JUMBO CHIA</v>
      </c>
      <c r="O2408" t="str">
        <v>CHIA</v>
      </c>
      <c r="P2408" t="str">
        <f>IF(ISBLANK(O2408),"0",(VLOOKUP(O2408,REGION,2,FALSE)))</f>
        <v>BOGOTA</v>
      </c>
      <c r="Q2408" t="str">
        <v>ALEXANDER CASTILLO SOTELO</v>
      </c>
      <c r="R2408">
        <f>IF(ISBLANK(Q2408),"0", VLOOKUP(Q2408,PERSONAL,2,FALSE))</f>
        <v>80216449</v>
      </c>
      <c r="S2408" t="str">
        <v>ALIADO</v>
      </c>
      <c r="T2408">
        <v>0.3541666666666667</v>
      </c>
      <c r="U2408">
        <v>0.3958333333333333</v>
      </c>
      <c r="V2408">
        <f>IF(ISBLANK(T2408 ),"0",U2408-T2408)</f>
        <v>0.04166666666666663</v>
      </c>
      <c r="W2408">
        <v>1</v>
      </c>
      <c r="X2408">
        <f>NETWORKDAYS(K2408,L2407)</f>
        <v>1</v>
      </c>
      <c r="Y2408" t="str">
        <f>IF(X2408&lt;=2,"CUMPLE","NO CUMPLE")</f>
        <v>CUMPLE</v>
      </c>
    </row>
    <row r="2409">
      <c r="A2409" t="str">
        <v>ACOMPAÑAMIENTO</v>
      </c>
      <c r="B2409" t="str">
        <v>ACOMPAÑAMIENTO</v>
      </c>
      <c r="C2409" t="str">
        <v>CERRADO</v>
      </c>
      <c r="D2409" t="str">
        <v>TODA LA TIENDA</v>
      </c>
      <c r="E2409" t="str">
        <v>ACOMPAÑAMIENTO</v>
      </c>
      <c r="F2409" t="str">
        <v>ACOMPAÑAMIENTO</v>
      </c>
      <c r="G2409" t="str">
        <v>ACOMPAÑAMIENTO</v>
      </c>
      <c r="H2409" t="str">
        <v>Se solicita personal para acompañamiento en tiendas ; ticket al 2.5</v>
      </c>
      <c r="I2409" t="str">
        <v>Se solicita personal para acompañamiento en tiendas ; ticket al 2.5</v>
      </c>
      <c r="J2409" t="str">
        <v xml:space="preserve">Se realizó acompañamiento en tienda J011 Calle 80. Día acordado a 1 ticktet ya uqe Santiago tenía reunión. </v>
      </c>
      <c r="K2409">
        <v>45113</v>
      </c>
      <c r="L2409">
        <v>45113</v>
      </c>
      <c r="M2409" t="str">
        <f>TEXT(L2409,"DDDDDDD")</f>
        <v>jueves</v>
      </c>
      <c r="N2409" t="str">
        <v>J011 CALLE 80</v>
      </c>
      <c r="O2409" t="str">
        <v>BOGOTA</v>
      </c>
      <c r="P2409" t="str">
        <f>IF(ISBLANK(O2409),"0",(VLOOKUP(O2409,REGION,2,FALSE)))</f>
        <v>BOGOTA</v>
      </c>
      <c r="Q2409" t="str">
        <v>SANTIAGO JULIAN CONTRERAS PALACIOS</v>
      </c>
      <c r="R2409">
        <v>1001061207</v>
      </c>
      <c r="S2409" t="str">
        <v>DIRECTO</v>
      </c>
      <c r="T2409">
        <v>0.5833333333333334</v>
      </c>
      <c r="U2409">
        <v>0.75</v>
      </c>
      <c r="V2409">
        <f>IF(ISBLANK(T2409 ),"0",U2409-T2409)</f>
        <v>0.16666666666666663</v>
      </c>
      <c r="W2409">
        <v>1</v>
      </c>
      <c r="X2409">
        <f>NETWORKDAYS(K2409,L2408)</f>
        <v>1</v>
      </c>
      <c r="Y2409" t="str">
        <f>IF(X2409&lt;=2,"CUMPLE","NO CUMPLE")</f>
        <v>CUMPLE</v>
      </c>
    </row>
    <row r="2410" xml:space="preserve">
      <c r="A2410">
        <v>13430325</v>
      </c>
      <c r="B2410" t="str">
        <v>REQUEST</v>
      </c>
      <c r="C2410" t="str">
        <v>CERRADO</v>
      </c>
      <c r="D2410" t="str">
        <v>LINEAL DE CAJAS</v>
      </c>
      <c r="E2410" t="str">
        <v>SCANNER</v>
      </c>
      <c r="F2410" t="str">
        <v>BALANZA</v>
      </c>
      <c r="G2410" t="str">
        <v>DATALOGIC</v>
      </c>
      <c r="H2410"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6018393513_x000d_
Descripcion: buen dia por favor me colabora para validar la balanza de la pos 2 ya que al momento de realizar producto con peso sale error y no deja finalizar compra_x000d_
Area en donde se encuentra la Balanza: lineal cajas</v>
      </c>
      <c r="I2410" t="str" xml:space="preserve">
        <v xml:space="preserve">Datos usuario_x000d_
Nombre: Edcson Xavier Camargo Garcia_x000d_
Correo: Edicson.Camargo@cencosud.com.co_x000d_
Usuario AD: EXCamarg_x000d_
Pais: Colombia_x000d_
Ubicacion: J047 JUMBO GIRARDOT_x000d_
Zona: Colombia Occidente_x000d_
Unidad de Negocio: JUMBO_x000d_
Servicio: Tiendas &amp; Centros de Distribucion_x000d_
Telefono: 3013402237_x000d_
Anexo: 6018393513_x000d_
Descripcion: buen dia por favor me colabora para validar la balanza de la pos 2 ya que al momento de realizar producto con peso sale error y no deja finalizar compra_x000d_
Area en donde se encuentra la Balanza: lineal cajas</v>
      </c>
      <c r="J2410" t="str" xml:space="preserve">
        <v xml:space="preserve">Se realiza revisión del Scanner Balanza ubicado en la CPU POS 2 con serial 59CD001237; se evidencia_x000d_
problemas al momento de realizar peso en algún producto; se prosigue a relaizar _x000d_
configuración del scanner balanza; calibrando nuevamente su cero; y verificando conexiones._x000d_
Se realiza su configuración y se reinicia Scanner Balanza con la CPU POS; se le informa al usuario_x000d_
y se le pide que haga pruebas generales; se hacen pruebas y el scanner balanza sensa el peso _x000d_
correctamente; así como sus productos mediante el código de barras. Se pone a prueba con el usuario;_x000d_
sin novedad alguna. Estabo OK.</v>
      </c>
      <c r="K2410">
        <v>45114</v>
      </c>
      <c r="L2410">
        <v>45114</v>
      </c>
      <c r="M2410" t="str">
        <f>TEXT(L2410,"DDDDDDD")</f>
        <v>viernes</v>
      </c>
      <c r="N2410" t="str">
        <v>J047 JUMBO GIRARDOT</v>
      </c>
      <c r="O2410" t="str">
        <v>GIRARDOT</v>
      </c>
      <c r="P2410" t="str">
        <f>IF(ISBLANK(O2410),"0",(VLOOKUP(O2410,REGION,2,FALSE)))</f>
        <v>OCCIDENTE</v>
      </c>
      <c r="Q2410" t="str">
        <v>RAFAEL ARDILA PUENTES</v>
      </c>
      <c r="R2410">
        <f>IF(ISBLANK(Q2410),"0", VLOOKUP(Q2410,PERSONAL,2,FALSE))</f>
        <v>1018419858</v>
      </c>
      <c r="S2410" t="str">
        <v>ALIADO</v>
      </c>
      <c r="T2410">
        <v>0.625</v>
      </c>
      <c r="U2410">
        <v>0.6666666666666666</v>
      </c>
      <c r="V2410">
        <f>IF(ISBLANK(T2410 ),"0",U2410-T2410)</f>
        <v>0.04166666666666663</v>
      </c>
      <c r="W2410">
        <v>1</v>
      </c>
      <c r="X2410">
        <f>NETWORKDAYS(K2410,L2409)</f>
        <v>-2</v>
      </c>
      <c r="Y2410" t="str">
        <f>IF(X2410&lt;=2,"CUMPLE","NO CUMPLE")</f>
        <v>CUMPLE</v>
      </c>
    </row>
    <row r="2411">
      <c r="A2411" t="str">
        <v>ACOMPAÑAMIENTO</v>
      </c>
      <c r="B2411" t="str">
        <v>ACOMPAÑAMIENTO</v>
      </c>
      <c r="C2411" t="str">
        <v>CERRADO</v>
      </c>
      <c r="D2411" t="str">
        <v>TODA LA TIENDA</v>
      </c>
      <c r="E2411" t="str">
        <v>ACOMPAÑAMIENTO</v>
      </c>
      <c r="F2411" t="str">
        <v>ACOMPAÑAMIENTO</v>
      </c>
      <c r="G2411" t="str">
        <v>ACOMPAÑAMIENTO</v>
      </c>
      <c r="H2411" t="str">
        <v>Se solicita personal para acompañamiento en tiendas ; ticket al 2.5</v>
      </c>
      <c r="I2411" t="str">
        <v>Se solicita personal para acompañamiento en tiendas ; ticket al 2.5</v>
      </c>
      <c r="J2411" t="str">
        <v>Se realizó atención en tres tiendas M079 Metro San Cayetano; J193 Jumbo Plaza Central;  J003 Jumbo Bulevar.</v>
      </c>
      <c r="K2411">
        <v>45114</v>
      </c>
      <c r="L2411">
        <v>45114</v>
      </c>
      <c r="M2411" t="str">
        <f>TEXT(L2411,"DDDDDDD")</f>
        <v>viernes</v>
      </c>
      <c r="N2411" t="str">
        <v>M079 SAN CAYETANO</v>
      </c>
      <c r="O2411" t="str">
        <v>BOGOTA</v>
      </c>
      <c r="P2411" t="str">
        <f>IF(ISBLANK(O2411),"0",(VLOOKUP(O2411,REGION,2,FALSE)))</f>
        <v>BOGOTA</v>
      </c>
      <c r="Q2411" t="str">
        <v>SANTIAGO JULIAN CONTRERAS PALACIOS</v>
      </c>
      <c r="R2411">
        <v>1001061207</v>
      </c>
      <c r="S2411" t="str">
        <v>DIRECTO</v>
      </c>
      <c r="T2411">
        <v>0.3333333333333333</v>
      </c>
      <c r="U2411">
        <v>0.7708333333333334</v>
      </c>
      <c r="V2411">
        <f>IF(ISBLANK(T2411 ),"0",U2411-T2411)</f>
        <v>0.43750000000000006</v>
      </c>
      <c r="W2411" t="str">
        <v>2;5</v>
      </c>
      <c r="X2411">
        <f>NETWORKDAYS(K2411,L2410)</f>
        <v>1</v>
      </c>
      <c r="Y2411" t="str">
        <f>IF(X2411&lt;=2,"CUMPLE","NO CUMPLE")</f>
        <v>CUMPLE</v>
      </c>
    </row>
    <row r="2412" xml:space="preserve">
      <c r="A2412">
        <v>13427432</v>
      </c>
      <c r="B2412" t="str">
        <v>REQUEST</v>
      </c>
      <c r="C2412" t="str">
        <v>CERRADO</v>
      </c>
      <c r="D2412" t="str">
        <v>CARNES</v>
      </c>
      <c r="E2412" t="str">
        <v>BALANZA</v>
      </c>
      <c r="F2412" t="str">
        <v>COLGANTE</v>
      </c>
      <c r="G2412" t="str">
        <v xml:space="preserve">METTLER </v>
      </c>
      <c r="H2412"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RETAIL FINANCIERO_x000d_
Servicio: Retail Financiero_x000d_
Telefono: 3135200127_x000d_
Anexo: 406_x000d_
Descripcion: buen dia_x000d_
balanza colgantes de area de carnes presentan fallas al momento de accionar la tecla verde; no salen las etiquetas no gira el rollo._x000d_
Area donde su ubica la balanza: carnes area piso de venta</v>
      </c>
      <c r="I2412"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RETAIL FINANCIERO_x000d_
Servicio: Retail Financiero_x000d_
Telefono: 3135200127_x000d_
Anexo: 406_x000d_
Descripcion: buen dia_x000d_
balanza colgantes de area de carnes presentan fallas al momento de accionar la tecla verde; no salen las etiquetas no gira el rollo._x000d_
Area donde su ubica la balanza: carnes area piso de venta</v>
      </c>
      <c r="J2412" t="str">
        <v>SE REALIZA VALIDACION DEL EQUIPOS BALANZAS COLGANTES DEL AREA DE CARNES; LAS MAQUINAS PRESENTAN FALLAS AL MOMENTO DE LA IMPRESIÓN NO ARROJA LOS TICKET DE FORMA CORRECTA Y EL PAPEL NO ENRROLLA. SE REALIZA LIMPIEZA DEL CABEZAL DE IMPRESIÓN Y SENSON; SE EFECTUA CAMBIO DE ROLLOS DE TICKET. Y SE EJECUTA PRUEBAS CON LOS USUARIOS DONDE SON SATISFACTORIAS. SE TOMAN EVIDENCIAS Y SE LE ENVIA AL PERSONAL DE SISTEMAS DE CENCOSUD DONDE LAS MAQUINAS QUEDAN OPERATIVAS.</v>
      </c>
      <c r="K2412">
        <v>45117</v>
      </c>
      <c r="L2412">
        <v>45117</v>
      </c>
      <c r="M2412" t="str">
        <f>TEXT(L2412,"DDDDDDD")</f>
        <v>lunes</v>
      </c>
      <c r="N2412" t="str">
        <v>J045 JUMBO AV.DEL FERROCARRIL SANTA MARTA</v>
      </c>
      <c r="O2412" t="str">
        <v>SANTA MARTA</v>
      </c>
      <c r="P2412" t="str">
        <f>IF(ISBLANK(O2412),"0",(VLOOKUP(O2412,REGION,2,FALSE)))</f>
        <v>COSTA</v>
      </c>
      <c r="Q2412" t="str">
        <v>ENRIQUE RAFAEL PONZON ORTEGA</v>
      </c>
      <c r="R2412">
        <f>IF(ISBLANK(Q2412),"0", VLOOKUP(Q2412,PERSONAL,2,FALSE))</f>
        <v>1082888515</v>
      </c>
      <c r="S2412" t="str">
        <v>DIRECTO</v>
      </c>
      <c r="T2412">
        <v>0.4375</v>
      </c>
      <c r="U2412">
        <v>0.46875</v>
      </c>
      <c r="V2412">
        <f>IF(ISBLANK(T2412 ),"0",U2412-T2412)</f>
        <v>0.03125</v>
      </c>
      <c r="W2412">
        <v>1</v>
      </c>
      <c r="X2412">
        <f>NETWORKDAYS(K2412,L2411)</f>
        <v>-2</v>
      </c>
      <c r="Y2412" t="str">
        <f>IF(X2412&lt;=2,"CUMPLE","NO CUMPLE")</f>
        <v>CUMPLE</v>
      </c>
    </row>
    <row r="2413" xml:space="preserve">
      <c r="A2413">
        <v>13365588</v>
      </c>
      <c r="B2413" t="str">
        <v>REQUEST</v>
      </c>
      <c r="C2413" t="str">
        <v>CERRADO</v>
      </c>
      <c r="D2413" t="str">
        <v>LINEAL DE CAJAS</v>
      </c>
      <c r="E2413" t="str">
        <v>POS</v>
      </c>
      <c r="F2413" t="str">
        <v>POS</v>
      </c>
      <c r="G2413" t="str">
        <v>WINCOR</v>
      </c>
      <c r="H2413"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JUMBO_x000d_
Servicio: Sistemas_x000d_
Telefono: 3004352050_x000d_
Anexo: 1250_x000d_
Descripcion: solicito validar la pos 14; la cual se apaga;</v>
      </c>
      <c r="I2413" t="str" xml:space="preserve">
        <v xml:space="preserve">Datos usuario_x000d_
Nombre: Jorge Luis Luque Calvo_x000d_
Correo: JorgeLuis.Luque@cencosud.com.co_x000d_
Usuario AD: Jllcalvo_x000d_
Pais: Colombia_x000d_
Ubicacion: J045 JUMBO AV.DEL FERROCARRIL SANTA MARTA_x000d_
Zona: Colombia Costa_x000d_
Unidad de Negocio: JUMBO_x000d_
Servicio: Sistemas_x000d_
Telefono: 3004352050_x000d_
Anexo: 1250_x000d_
Descripcion: solicito validar la pos 14; la cual se apaga;</v>
      </c>
      <c r="J2413" t="str">
        <v>SE REALIZA VALIDACION DEL EQUIPO POS DE LA CAJA N° 14; SE EFECTUA EL CAMBIO DEL VENTILIDADOR AUXILIAR DE LA FUENTE; SE REALIZA MANTENIMIENTO PREVENTIVO. SE INSTALA EQUIPO EN EL LINEAL DE CAJA. SE REALIZA PRUEBAS CON EL SUPERVISOR DE CAJA A SATISFACCION EQUIPO QUEDA OPERATIVO.</v>
      </c>
      <c r="K2413">
        <v>45115</v>
      </c>
      <c r="L2413">
        <v>45117</v>
      </c>
      <c r="M2413" t="str">
        <f>TEXT(L2413,"DDDDDDD")</f>
        <v>lunes</v>
      </c>
      <c r="N2413" t="str">
        <v>J045 JUMBO AV.DEL FERROCARRIL SANTA MARTA</v>
      </c>
      <c r="O2413" t="str">
        <v>SANTA MARTA</v>
      </c>
      <c r="P2413" t="str">
        <f>IF(ISBLANK(O2413),"0",(VLOOKUP(O2413,REGION,2,FALSE)))</f>
        <v>COSTA</v>
      </c>
      <c r="Q2413" t="str">
        <v>ENRIQUE RAFAEL PONZON ORTEGA</v>
      </c>
      <c r="R2413">
        <f>IF(ISBLANK(Q2413),"0", VLOOKUP(Q2413,PERSONAL,2,FALSE))</f>
        <v>1082888515</v>
      </c>
      <c r="S2413" t="str">
        <v>DIRECTO</v>
      </c>
      <c r="T2413">
        <v>0.3958333333333333</v>
      </c>
      <c r="U2413">
        <v>0.4375</v>
      </c>
      <c r="V2413">
        <f>IF(ISBLANK(T2413 ),"0",U2413-T2413)</f>
        <v>0.041666666666666685</v>
      </c>
      <c r="W2413">
        <v>1</v>
      </c>
      <c r="X2413">
        <f>NETWORKDAYS(K2413,L2412)</f>
        <v>1</v>
      </c>
      <c r="Y2413" t="str">
        <f>IF(X2413&lt;=2,"CUMPLE","NO CUMPLE")</f>
        <v>CUMPLE</v>
      </c>
    </row>
    <row r="2414" xml:space="preserve">
      <c r="A2414">
        <v>13373431</v>
      </c>
      <c r="B2414" t="str">
        <v>REQUEST</v>
      </c>
      <c r="C2414" t="str">
        <v>CERRADO</v>
      </c>
      <c r="D2414" t="str">
        <v>LINEAL DE CAJAS</v>
      </c>
      <c r="E2414" t="str">
        <v>POS</v>
      </c>
      <c r="F2414" t="str">
        <v>POS</v>
      </c>
      <c r="G2414" t="str">
        <v>BIXOLON</v>
      </c>
      <c r="H2414"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Buenas tardes:_x000d_
_x000d_
por favor me colaboran con cambio de la impresora de la pos 11 con AD-024401; YA QUE ESTA FUERA DE USO._x000d_
Numero de caja pos: 11</v>
      </c>
      <c r="I2414"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Buenas tardes:_x000d_
_x000d_
por favor me colaboran con cambio de la impresora de la pos 11 con AD-024401; YA QUE ESTA FUERA DE USO._x000d_
Numero de caja pos: 11</v>
      </c>
      <c r="J2414" t="str" xml:space="preserve">
        <v xml:space="preserve">Se realiza revisión e instalación de la impresora marca BIXOLON mencionada en la descripción y_x000d_
se retira la impresora marca EPSON con serial X5G5013096 de la POS 13. Se prosigue a instalar nueva_x000d_
impresora pero muestra error de franqueo con mensaje de remover forma; presione clear; pero se queda_x000d_
bloqueada. Se verifican conexiones y drivers de la impresora pero sigue sin responder._x000d_
Se avisa a Fabiola Diaz para verificar con el proveedor pero la novedad continúa sin solución alguna._x000d_
Se solicita verifivar actualización con Mesas Especializadas para que configuren la impresora _x000d_
y quiten el error que muestra de franqueo. Se soluciona el error y pone a prueba con el usuario _x000d_
dando respuesta positiva de funcionamiento. Se deja instalada la impresora con sus pruebas generales _x000d_
en la CPU de la POS 13. Estado OK.</v>
      </c>
      <c r="K2414">
        <v>45114</v>
      </c>
      <c r="L2414">
        <v>45117</v>
      </c>
      <c r="M2414" t="str">
        <f>TEXT(L2414,"DDDDDDD")</f>
        <v>lunes</v>
      </c>
      <c r="N2414" t="str">
        <v>J047 JUMBO GIRARDOT</v>
      </c>
      <c r="O2414" t="str">
        <v>GIRARDOT</v>
      </c>
      <c r="P2414" t="str">
        <f>IF(ISBLANK(O2414),"0",(VLOOKUP(O2414,REGION,2,FALSE)))</f>
        <v>OCCIDENTE</v>
      </c>
      <c r="Q2414" t="str">
        <v>RAFAEL ARDILA PUENTES</v>
      </c>
      <c r="R2414">
        <f>IF(ISBLANK(Q2414),"0", VLOOKUP(Q2414,PERSONAL,2,FALSE))</f>
        <v>1018419858</v>
      </c>
      <c r="S2414" t="str">
        <v>ALIADO</v>
      </c>
      <c r="T2414">
        <v>0.4166666666666667</v>
      </c>
      <c r="U2414">
        <v>0.5416666666666666</v>
      </c>
      <c r="V2414">
        <f>IF(ISBLANK(T2414 ),"0",U2414-T2414)</f>
        <v>0.12499999999999994</v>
      </c>
      <c r="W2414">
        <v>2</v>
      </c>
      <c r="X2414">
        <f>NETWORKDAYS(K2414,L2413)</f>
        <v>2</v>
      </c>
      <c r="Y2414" t="str">
        <f>IF(X2414&lt;=2,"CUMPLE","NO CUMPLE")</f>
        <v>CUMPLE</v>
      </c>
    </row>
    <row r="2415" xml:space="preserve">
      <c r="A2415">
        <v>13410211</v>
      </c>
      <c r="B2415" t="str">
        <v>REQUEST</v>
      </c>
      <c r="C2415" t="str">
        <v>CERRADO</v>
      </c>
      <c r="D2415" t="str">
        <v>PANADERIA</v>
      </c>
      <c r="E2415" t="str">
        <v>BALANZA</v>
      </c>
      <c r="F2415" t="str">
        <v>BALANZA</v>
      </c>
      <c r="G2415" t="str">
        <v>METTLER</v>
      </c>
      <c r="H2415"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Buenas tardes; solicito por favor validacion de punto de red de la balanza de panaderia ya que queda fuera de linea reiterativamente._x000d_
Serie: C209619346_x000d_
Area donde su ubica la balanza: PANADERIA</v>
      </c>
      <c r="I2415"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Buenas tardes; solicito por favor validacion de punto de red de la balanza de panaderia ya que queda fuera de linea reiterativamente._x000d_
Serie: C209619346_x000d_
Area donde su ubica la balanza: PANADERIA</v>
      </c>
      <c r="J2415" t="str">
        <v>Se realiza test al cable red lo que este arroja que el cable esta en buenas condiciones así mismo se valida el punto de red lo que este esta en optimas condiciones los usuarios informan que ellos no han tenido inconvenientes con la balanza.</v>
      </c>
      <c r="K2415">
        <v>45114</v>
      </c>
      <c r="L2415">
        <v>45117</v>
      </c>
      <c r="M2415" t="str">
        <f>TEXT(L2415,"DDDDDDD")</f>
        <v>lunes</v>
      </c>
      <c r="N2415" t="str">
        <v>M085 METRO MONTERIA</v>
      </c>
      <c r="O2415" t="str">
        <v>MONTERIA</v>
      </c>
      <c r="P2415" t="str">
        <f>IF(ISBLANK(O2415),"0",(VLOOKUP(O2415,REGION,2,FALSE)))</f>
        <v>COSTA</v>
      </c>
      <c r="Q2415" t="str">
        <v>SHARON YANETH KERGUELEN WILCHES</v>
      </c>
      <c r="R2415">
        <f>IF(ISBLANK(Q2415),"0", VLOOKUP(Q2415,PERSONAL,2,FALSE))</f>
        <v>1067917448</v>
      </c>
      <c r="S2415" t="str">
        <v>DIRECTO</v>
      </c>
      <c r="T2415">
        <v>0.6041666666666666</v>
      </c>
      <c r="U2415">
        <v>0.7291666666666666</v>
      </c>
      <c r="V2415">
        <f>IF(ISBLANK(T2415 ),"0",U2415-T2415)</f>
        <v>0.125</v>
      </c>
      <c r="W2415">
        <v>2</v>
      </c>
      <c r="X2415">
        <f>NETWORKDAYS(K2415,L2414)</f>
        <v>2</v>
      </c>
      <c r="Y2415" t="str">
        <f>IF(X2415&lt;=2,"CUMPLE","NO CUMPLE")</f>
        <v>CUMPLE</v>
      </c>
    </row>
    <row r="2416" xml:space="preserve">
      <c r="A2416">
        <v>13410155</v>
      </c>
      <c r="B2416" t="str">
        <v>REQUEST</v>
      </c>
      <c r="C2416" t="str">
        <v>CERRADO</v>
      </c>
      <c r="D2416" t="str">
        <v>PISO DE VENTA</v>
      </c>
      <c r="E2416" t="str">
        <v xml:space="preserve">PDA </v>
      </c>
      <c r="F2416" t="str">
        <v>PDA</v>
      </c>
      <c r="G2416" t="str">
        <v>ZEBRA</v>
      </c>
      <c r="H2416"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Buenas tardes; solicito por favor la revision del verificador de precios el cual presenta novedad constantemente. sale error de conexion._x000d_
Serial: 16282522502522</v>
      </c>
      <c r="I2416"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Buenas tardes; solicito por favor la revision del verificador de precios el cual presenta novedad constantemente. sale error de conexion._x000d_
Serial: 16282522502522</v>
      </c>
      <c r="J2416" t="str">
        <v xml:space="preserve">Se valida el verificador de precio en la red wifi ya que la misma está molestando hasta para las PDT por lo que la configuración de la red esta bien así mismo se procede a realizar pruebas quedando operativa. </v>
      </c>
      <c r="K2416">
        <v>45114</v>
      </c>
      <c r="L2416">
        <v>45117</v>
      </c>
      <c r="M2416" t="str">
        <f>TEXT(L2416,"DDDDDDD")</f>
        <v>lunes</v>
      </c>
      <c r="N2416" t="str">
        <v>M085 METRO MONTERIA</v>
      </c>
      <c r="O2416" t="str">
        <v>MONTERIA</v>
      </c>
      <c r="P2416" t="str">
        <f>IF(ISBLANK(O2416),"0",(VLOOKUP(O2416,REGION,2,FALSE)))</f>
        <v>COSTA</v>
      </c>
      <c r="Q2416" t="str">
        <v>SHARON YANETH KERGUELEN WILCHES</v>
      </c>
      <c r="R2416">
        <f>IF(ISBLANK(Q2416),"0", VLOOKUP(Q2416,PERSONAL,2,FALSE))</f>
        <v>1067917448</v>
      </c>
      <c r="S2416" t="str">
        <v>DIRECTO</v>
      </c>
      <c r="T2416">
        <v>0.4375</v>
      </c>
      <c r="U2416">
        <v>0.5208333333333334</v>
      </c>
      <c r="V2416">
        <f>IF(ISBLANK(T2416 ),"0",U2416-T2416)</f>
        <v>0.08333333333333337</v>
      </c>
      <c r="W2416">
        <v>1</v>
      </c>
      <c r="X2416">
        <f>NETWORKDAYS(K2416,L2415)</f>
        <v>2</v>
      </c>
      <c r="Y2416" t="str">
        <f>IF(X2416&lt;=2,"CUMPLE","NO CUMPLE")</f>
        <v>CUMPLE</v>
      </c>
    </row>
    <row r="2417" xml:space="preserve">
      <c r="A2417">
        <v>13410172</v>
      </c>
      <c r="B2417" t="str">
        <v>REQUEST</v>
      </c>
      <c r="C2417" t="str">
        <v>CERRADO</v>
      </c>
      <c r="D2417" t="str">
        <v>PANADERIA</v>
      </c>
      <c r="E2417" t="str">
        <v>VERIFICADOR</v>
      </c>
      <c r="F2417" t="str">
        <v>VERIFICADOR</v>
      </c>
      <c r="G2417" t="str">
        <v>NEWLAND</v>
      </c>
      <c r="H2417"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Buenas tardes; solicito por favor la revision del verificador de precios el cual presenta novedad constantemente. sale error de conexion._x000d_
Serial: 16282522502522</v>
      </c>
      <c r="I2417" t="str" xml:space="preserve">
        <v xml:space="preserve">Datos usuario_x000d_
Nombre: Sindy Paola Gonzalez Diaz_x000d_
Correo: Sindy.Gonzalez@cencosud.com.co_x000d_
Usuario AD: SGonzaD_x000d_
Pais: Colombia_x000d_
Ubicacion: M085 METRO MONTERIA_x000d_
Zona: Colombia Costa_x000d_
Unidad de Negocio: METRO_x000d_
Servicio: Tiendas &amp; Centros de Distribucion_x000d_
Telefono: 3003755764_x000d_
Anexo: 7850401_x000d_
Descripcion: Buenas tardes; solicito por favor la revision del verificador de precios el cual presenta novedad constantemente. sale error de conexion._x000d_
Serial: 16282522502522</v>
      </c>
      <c r="J2417" t="str">
        <v>Se procede a realizar la configuración del verificador ya que este llegó en blanco sin nada corporativo. Luego de eso se sigue los pasos del manual suministrado por el encargado de la tienda; se evidencia que el verificador no está leyendo los precios; por lo que realizo nuevamente el formateo de la Tablet y configuro nuevamente con red; el scanner y demás aplicativos corporativos. El verificador sigue con la falla por lo que el encargado de la tienda informa que el verificador será trasladado a la ciudad de Cartagena para su minuciosa validación en dicha ciudad; por lo que el servicio no quedo operativo.                                                                                                                                                                                                                                            OBSERVACIONES: SE DEBE VALIDAR EL SERVIDOR DONDE REDIRECCIONA PARA VALIDAR PRECIOS.</v>
      </c>
      <c r="K2417">
        <v>45114</v>
      </c>
      <c r="L2417">
        <v>45117</v>
      </c>
      <c r="M2417" t="str">
        <f>TEXT(L2417,"DDDDDDD")</f>
        <v>lunes</v>
      </c>
      <c r="N2417" t="str">
        <v>M085 METRO MONTERIA</v>
      </c>
      <c r="O2417" t="str">
        <v>MONTERIA</v>
      </c>
      <c r="P2417" t="str">
        <f>IF(ISBLANK(O2417),"0",(VLOOKUP(O2417,REGION,2,FALSE)))</f>
        <v>COSTA</v>
      </c>
      <c r="Q2417" t="str">
        <v>SHARON YANETH KERGUELEN WILCHES</v>
      </c>
      <c r="R2417">
        <f>IF(ISBLANK(Q2417),"0", VLOOKUP(Q2417,PERSONAL,2,FALSE))</f>
        <v>1067917448</v>
      </c>
      <c r="S2417" t="str">
        <v>DIRECTO</v>
      </c>
      <c r="T2417">
        <v>0.3333333333333333</v>
      </c>
      <c r="U2417">
        <v>0.4375</v>
      </c>
      <c r="V2417">
        <f>IF(ISBLANK(T2417 ),"0",U2417-T2417)</f>
        <v>0.10416666666666669</v>
      </c>
      <c r="W2417">
        <v>2</v>
      </c>
      <c r="X2417">
        <f>NETWORKDAYS(K2417,L2416)</f>
        <v>2</v>
      </c>
      <c r="Y2417" t="str">
        <f>IF(X2417&lt;=2,"CUMPLE","NO CUMPLE")</f>
        <v>CUMPLE</v>
      </c>
    </row>
    <row r="2418" xml:space="preserve">
      <c r="A2418">
        <v>13439566</v>
      </c>
      <c r="B2418" t="str">
        <v>REQUEST</v>
      </c>
      <c r="C2418" t="str">
        <v>CERRADO</v>
      </c>
      <c r="D2418" t="str">
        <v>OFICINA COMERCIAL</v>
      </c>
      <c r="E2418" t="str">
        <v>PDA</v>
      </c>
      <c r="F2418" t="str">
        <v>PDA</v>
      </c>
      <c r="G2418" t="str">
        <v>HONEYWELL</v>
      </c>
      <c r="H2418" t="str" xml:space="preserve">
        <v xml:space="preserve">Datos usuario_x000d_
Nombre: Maritza Tejada Motta_x000d_
Correo: maritza.tejada@cencosud.com.co_x000d_
Usuario AD: MTejadaM_x000d_
Pais: Colombia_x000d_
Ubicacion: M179 METRO PITALITO_x000d_
Zona: Colombia Occidente_x000d_
Unidad de Negocio: METRO_x000d_
Servicio: Tiendas &amp; Centros de Distribucion_x000d_
Telefono: 3118128060_x000d_
Anexo: null_x000d_
Descripcion: Buen dia; solicito de su colaboracion para la reinstalacion de la pdt asignada al area de precios ya que se ingresaron los codigos QR enviados por la parte comercial de mi tienda para la actualizacion de la aplicacion la cual genero el bloque de la PDT y no permite trabajar las demas aplicaciones. Datos de pdt serial 21185B72D1 Marca honeywell modelo EDA 51 ; gracias por su colaboracion_x000d_
Seccion en la tienda o ubicacion del usuario: piso de venta_x000d_
Jefe de area asignacion de la PDT: pgc</v>
      </c>
      <c r="I2418" t="str" xml:space="preserve">
        <v xml:space="preserve">Datos usuario_x000d_
Nombre: Maritza Tejada Motta_x000d_
Correo: maritza.tejada@cencosud.com.co_x000d_
Usuario AD: MTejadaM_x000d_
Pais: Colombia_x000d_
Ubicacion: M179 METRO PITALITO_x000d_
Zona: Colombia Occidente_x000d_
Unidad de Negocio: METRO_x000d_
Servicio: Tiendas &amp; Centros de Distribucion_x000d_
Telefono: 3118128060_x000d_
Anexo: null_x000d_
Descripcion: Buen dia; solicito de su colaboracion para la reinstalacion de la pdt asignada al area de precios ya que se ingresaron los codigos QR enviados por la parte comercial de mi tienda para la actualizacion de la aplicacion la cual genero el bloque de la PDT y no permite trabajar las demas aplicaciones. Datos de pdt serial 21185B72D1 Marca honeywell modelo EDA 51 ; gracias por su colaboracion_x000d_
Seccion en la tienda o ubicacion del usuario: piso de venta_x000d_
Jefe de area asignacion de la PDT: pgc</v>
      </c>
      <c r="J2418" t="str">
        <v>Se llega a sitio y se procede con validaciones de ingreso. Se establece contacto con la usuaria y el equipo. Se procede a restaurar valores de fábrica bajo instrucción de soporte remoto. Se realiza configuración de todos los parámetros del dispositivo según manual corporativo actualizado. Se enrola a la Wlan correspondiente. Se configuran aplicaciones. Se procede a asegurar la PDA  y permanencia tienda realiza las pruebas de rigor del mismo. Las pruebas salen a satisfacción de la usuaria y se da por finalizada la actividad dando cierre al respectivo ticket. La PDA queda completamente operativa.</v>
      </c>
      <c r="K2418">
        <v>45117</v>
      </c>
      <c r="L2418">
        <v>45117</v>
      </c>
      <c r="M2418" t="str">
        <f>TEXT(L2418,"DDDDDDD")</f>
        <v>lunes</v>
      </c>
      <c r="N2418" t="str">
        <v xml:space="preserve">M179 METRO PITALITO        </v>
      </c>
      <c r="O2418" t="str">
        <v>PITALITO</v>
      </c>
      <c r="P2418" t="str">
        <f>IF(ISBLANK(O2418),"0",(VLOOKUP(O2418,REGION,2,FALSE)))</f>
        <v>OCCIDENTE</v>
      </c>
      <c r="Q2418" t="str">
        <v>EMERSON PALACIOS MARTINEZ</v>
      </c>
      <c r="R2418">
        <f>IF(ISBLANK(Q2418),"0", VLOOKUP(Q2418,PERSONAL,2,FALSE))</f>
        <v>13723524</v>
      </c>
      <c r="S2418" t="str">
        <v>ALIADO</v>
      </c>
      <c r="T2418">
        <v>0.5416666666666666</v>
      </c>
      <c r="U2418">
        <v>0.5625</v>
      </c>
      <c r="V2418">
        <f>IF(ISBLANK(T2418 ),"0",U2418-T2418)</f>
        <v>0.02083333333333337</v>
      </c>
      <c r="W2418">
        <v>1</v>
      </c>
      <c r="X2418">
        <f>NETWORKDAYS(K2418,L2417)</f>
        <v>1</v>
      </c>
      <c r="Y2418" t="str">
        <f>IF(X2418&lt;=2,"CUMPLE","NO CUMPLE")</f>
        <v>CUMPLE</v>
      </c>
    </row>
    <row r="2419" xml:space="preserve">
      <c r="A2419">
        <v>13438404</v>
      </c>
      <c r="B2419" t="str">
        <v>REQUEST</v>
      </c>
      <c r="C2419" t="str">
        <v>CERRADO</v>
      </c>
      <c r="D2419" t="str">
        <v>RECIBO</v>
      </c>
      <c r="E2419" t="str">
        <v>PDA</v>
      </c>
      <c r="F2419" t="str">
        <v>PDA</v>
      </c>
      <c r="G2419" t="str">
        <v>HONEYWELL</v>
      </c>
      <c r="H2419" t="str" xml:space="preserve">
        <v xml:space="preserve">Datos usuario_x000d_
Nombre: Carlos Julio Rincon Sierra_x000d_
Correo: CarlosJulio.RinconSierra@cencosud.com.co_x000d_
Usuario AD: cjrincon_x000d_
Pais: Colombia_x000d_
Ubicacion: M179 METRO PITALITO_x000d_
Zona: Colombia Occidente_x000d_
Unidad de Negocio: METRO_x000d_
Servicio: null_x000d_
Telefono: 3125582128_x000d_
Anexo: 8366005_x000d_
Descripcion: La PDT solicita una clave de inicio al aprenderla; anteriormente no la pedia.</v>
      </c>
      <c r="I2419" t="str" xml:space="preserve">
        <v xml:space="preserve">Datos usuario_x000d_
Nombre: Carlos Julio Rincon Sierra_x000d_
Correo: CarlosJulio.RinconSierra@cencosud.com.co_x000d_
Usuario AD: cjrincon_x000d_
Pais: Colombia_x000d_
Ubicacion: M179 METRO PITALITO_x000d_
Zona: Colombia Occidente_x000d_
Unidad de Negocio: METRO_x000d_
Servicio: null_x000d_
Telefono: 3125582128_x000d_
Anexo: 8366005_x000d_
Descripcion: La PDT solicita una clave de inicio al aprenderla; anteriormente no la pedia.</v>
      </c>
      <c r="J2419" t="str" xml:space="preserve">
        <v xml:space="preserve">Se llega a sitio y se procede con validaciones de ingreso. Se establece contacto con la usuaria y el equipo. Se procede a_x000d_
restaurar valores de fábrica bajo instrucción de soporte remoto. Se realiza reset factory; se valida el firmware y se encuentra_x000d_
en en .23; se descarga el firmware mas actualizado y se formatea pasándolo a 0.32 pero la pdt queda en negro. Se descargan_x000d_
software .31; .30 y la pdt sigue en pantalla negra y no da inicio. Procedemos a descargar firmware .28 y la pantalla sigue en_x000d_
negro. Se pasa a firmware .23 y la pdt pide clave de acceso a android. Se pasa nuevamente al firmware ;28 y l a pdt sigue_x000d_
pidiendo clave para ingresar a android. Esta vez se pasa a firmware .32 desde el .28 y la pdt arranca para parametrizarla por_x000d_
primera vez y se realiza el siguiente proceso: Se realiza configuración de todos los parámetros del dispositivo según manual_x000d_
corporativo actualizado. Se enrola a la wlan correspondiente. Se configuran aplicaciones. Se procede a asegurar la pda y_x000d_
permanencia tienda realiza las pruebas de rigor del mismo. La pruebas salen a satisfacción de la usuaria y se da por finalizada_x000d_
la actividad dando cierre al respectivo ticket. La pda queda completamente operativa. Nota: Es rnecesario realizar el proceso_x000d_
de actualización de firmware 12 veces y se realiza descarga de los siguiente firmware: .23; .28; .30; .31 y .32 con peso_x000d_
aproximado mayor a 1Gb cada uno. Permanencia realiza pruebas a conformidad._x000d_
</v>
      </c>
      <c r="K2419">
        <v>45117</v>
      </c>
      <c r="L2419">
        <v>45117</v>
      </c>
      <c r="M2419" t="str">
        <f>TEXT(L2419,"DDDDDDD")</f>
        <v>lunes</v>
      </c>
      <c r="N2419" t="str">
        <v xml:space="preserve">M179 METRO PITALITO        </v>
      </c>
      <c r="O2419" t="str">
        <v>PITALITO</v>
      </c>
      <c r="P2419" t="str">
        <f>IF(ISBLANK(O2419),"0",(VLOOKUP(O2419,REGION,2,FALSE)))</f>
        <v>OCCIDENTE</v>
      </c>
      <c r="Q2419" t="str">
        <v>EMERSON PALACIOS MARTINEZ</v>
      </c>
      <c r="R2419">
        <f>IF(ISBLANK(Q2419),"0", VLOOKUP(Q2419,PERSONAL,2,FALSE))</f>
        <v>13723524</v>
      </c>
      <c r="S2419" t="str">
        <v>ALIADO</v>
      </c>
      <c r="T2419">
        <v>0.5625</v>
      </c>
      <c r="U2419">
        <v>0.8958333333333334</v>
      </c>
      <c r="V2419">
        <f>IF(ISBLANK(T2419 ),"0",U2419-T2419)</f>
        <v>0.33333333333333337</v>
      </c>
      <c r="W2419">
        <v>4</v>
      </c>
      <c r="X2419">
        <f>NETWORKDAYS(K2419,L2418)</f>
        <v>1</v>
      </c>
      <c r="Y2419" t="str">
        <f>IF(X2419&lt;=2,"CUMPLE","NO CUMPLE")</f>
        <v>CUMPLE</v>
      </c>
    </row>
    <row r="2420" xml:space="preserve">
      <c r="A2420">
        <v>13333656</v>
      </c>
      <c r="B2420" t="str">
        <v>REQUEST</v>
      </c>
      <c r="C2420" t="str">
        <v>CERRADO</v>
      </c>
      <c r="D2420" t="str">
        <v>TODA LA TIENDA</v>
      </c>
      <c r="E2420" t="str">
        <v>VERIFICADOR</v>
      </c>
      <c r="F2420" t="str">
        <v>VERIFICADOR</v>
      </c>
      <c r="G2420" t="str">
        <v>NEWLAND</v>
      </c>
      <c r="H2420"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presenta novedad con el verificador de precio; el cual no lee el codigo de barras de los productos.</v>
      </c>
      <c r="I2420"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presenta novedad con el verificador de precio; el cual no lee el codigo de barras de los productos.</v>
      </c>
      <c r="J2420" t="str">
        <v>Se valida al llegar que el verificador de precios con serial NQ2C8H000124 presenta fallas; pues no detecta ningún código que se le pasa; ni cédula; se desmonta del pasillo. Siguiendo las indicaciones del manual encontrado en www.american-scan.com/cencosud; donde se deja de valores de fábrica el escáner; pero sigue sin función. Se procede a restaurar de fábrica el verificador completo. Se vuelve a configurar completamente con la IP; código de tienda y demás datos; el verificador sigue sin funcionar. Luego de 3 reinicios de fábrica funciono el lector; pero no se conecta correctamente a los servidores para ver precios; presente error.                                                                                                                                                                                                               Se revisa el otro lector que se envió para instalación con s/n NQ2C8H000124 ;correcto funcionamiento físico; pero de igual forma se presenta fallo con los servidores de precios y no arroja ninguna información al pasarle productos; arroja solo un error; se deja en evidencias una fotografía de lo anterior dicho.</v>
      </c>
      <c r="K2420">
        <v>45113</v>
      </c>
      <c r="L2420">
        <v>45117</v>
      </c>
      <c r="M2420" t="str">
        <f>TEXT(L2420,"DDDDDDD")</f>
        <v>lunes</v>
      </c>
      <c r="N2420" t="str">
        <v>M183 METRO SAN GIL</v>
      </c>
      <c r="O2420" t="str">
        <v>SAN GIL</v>
      </c>
      <c r="P2420" t="str">
        <f>IF(ISBLANK(O2420),"0",(VLOOKUP(O2420,REGION,2,FALSE)))</f>
        <v>ORIENTE</v>
      </c>
      <c r="Q2420" t="str">
        <v>HENRY ALEJANDRO NIÑO CENTENO</v>
      </c>
      <c r="R2420">
        <v>1098779589</v>
      </c>
      <c r="S2420" t="str">
        <v>DIRECTO</v>
      </c>
      <c r="T2420">
        <v>0.3333333333333333</v>
      </c>
      <c r="U2420">
        <v>0.5</v>
      </c>
      <c r="V2420">
        <f>IF(ISBLANK(T2420 ),"0",U2420-T2420)</f>
        <v>0.16666666666666669</v>
      </c>
      <c r="W2420">
        <v>2</v>
      </c>
      <c r="X2420">
        <f>NETWORKDAYS(K2420,L2419)</f>
        <v>3</v>
      </c>
      <c r="Y2420" t="str">
        <f>IF(X2420&lt;=2,"CUMPLE","NO CUMPLE")</f>
        <v>NO CUMPLE</v>
      </c>
    </row>
    <row r="2421" xml:space="preserve">
      <c r="A2421">
        <v>13433693</v>
      </c>
      <c r="B2421" t="str">
        <v>REQUEST</v>
      </c>
      <c r="C2421" t="str">
        <v>CERRADO</v>
      </c>
      <c r="D2421" t="str">
        <v>TODA LA TIENDA</v>
      </c>
      <c r="E2421" t="str">
        <v>VERIFICADOR</v>
      </c>
      <c r="F2421" t="str">
        <v>VERIFICADOR</v>
      </c>
      <c r="G2421" t="str">
        <v>NEWLAND</v>
      </c>
      <c r="H2421"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dia:_x000d_
Se presenta nuevamente fallas en (2) dos de los cuatro verificadores disponibles en tienda; el ubicado en textil y el de la seccion de Bazar._x000d_
</v>
      </c>
      <c r="I2421"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Buen dia:_x000d_
Se presenta nuevamente fallas en (2) dos de los cuatro verificadores disponibles en tienda; el ubicado en textil y el de la seccion de Bazar._x000d_
</v>
      </c>
      <c r="J2421" t="str">
        <v xml:space="preserve">El gerente indica que el lector de textiles y bebidas suele presentar muchas fallas; que da errores y no sirve; pero a veces si se conecta y sirve bien; por ende es algo intermitente; dichos equipos se confirma que se realiza reset de fabricas y luego vuelven a presentar esas fallas intermitentes; en toda las 8h que se estuvo en la tienda; no se presento ningún error en lecto de textiles; bebidas ni de pañales; se confirma correcto funcionamiento  de precios y demás.  </v>
      </c>
      <c r="K2421">
        <v>45117</v>
      </c>
      <c r="L2421">
        <v>45117</v>
      </c>
      <c r="M2421" t="str">
        <f>TEXT(L2421,"DDDDDDD")</f>
        <v>lunes</v>
      </c>
      <c r="N2421" t="str">
        <v>M183 METRO SAN GIL</v>
      </c>
      <c r="O2421" t="str">
        <v>SAN GIL</v>
      </c>
      <c r="P2421" t="str">
        <f>IF(ISBLANK(O2421),"0",(VLOOKUP(O2421,REGION,2,FALSE)))</f>
        <v>ORIENTE</v>
      </c>
      <c r="Q2421" t="str">
        <v>HENRY ALEJANDRO NIÑO CENTENO</v>
      </c>
      <c r="R2421">
        <v>1098779589</v>
      </c>
      <c r="S2421" t="str">
        <v>DIRECTO</v>
      </c>
      <c r="T2421">
        <v>0.5416666666666666</v>
      </c>
      <c r="U2421">
        <v>0.7291666666666666</v>
      </c>
      <c r="V2421">
        <f>IF(ISBLANK(T2421 ),"0",U2421-T2421)</f>
        <v>0.1875</v>
      </c>
      <c r="W2421">
        <v>3</v>
      </c>
      <c r="X2421">
        <f>NETWORKDAYS(K2421,L2420)</f>
        <v>1</v>
      </c>
      <c r="Y2421" t="str">
        <f>IF(X2421&lt;=2,"CUMPLE","NO CUMPLE")</f>
        <v>CUMPLE</v>
      </c>
    </row>
    <row r="2422" xml:space="preserve">
      <c r="A2422">
        <v>13341006</v>
      </c>
      <c r="B2422" t="str">
        <v>REQUEST</v>
      </c>
      <c r="C2422" t="str">
        <v>CERRADO</v>
      </c>
      <c r="D2422" t="str">
        <v>LINEAL DE CAJAS</v>
      </c>
      <c r="E2422" t="str">
        <v>POS</v>
      </c>
      <c r="F2422" t="str">
        <v>POS</v>
      </c>
      <c r="G2422" t="str">
        <v>WINCOR</v>
      </c>
      <c r="H2422" t="str" xml:space="preserve">
        <v xml:space="preserve">Datos usuario_x000d_
Nombre: Ruth Marcela Pineda Vargas_x000d_
Correo: Marcela.Pineda@cencosud.com.co_x000d_
Usuario AD: RMPVarga_x000d_
Pais: Colombia_x000d_
Ubicacion: M074 METRO FACATATIVA_x000d_
Zona: Colombia Bogota_x000d_
Unidad de Negocio: METRO_x000d_
Servicio: Tiendas &amp; Centros de Distribucion_x000d_
Telefono: 3104775486_x000d_
Anexo: 6018439110_x000d_
Descripcion: Buen dia me podrian colaborar con la caja 13 ya que se apaga y la prendo de nuevo y se apaga gracias por su ayuda</v>
      </c>
      <c r="I2422" t="str" xml:space="preserve">
        <v xml:space="preserve">Datos usuario_x000d_
Nombre: Ruth Marcela Pineda Vargas_x000d_
Correo: Marcela.Pineda@cencosud.com.co_x000d_
Usuario AD: RMPVarga_x000d_
Pais: Colombia_x000d_
Ubicacion: M074 METRO FACATATIVA_x000d_
Zona: Colombia Bogota_x000d_
Unidad de Negocio: METRO_x000d_
Servicio: Tiendas &amp; Centros de Distribucion_x000d_
Telefono: 3104775486_x000d_
Anexo: 6018439110_x000d_
Descripcion: Buen dia me podrian colaborar con la caja 13 ya que se apaga y la prendo de nuevo y se apaga gracias por su ayuda</v>
      </c>
      <c r="J2422" t="str">
        <v>Inicialmente se cambió el DD y la tarjeta de red a la POS nueva y se le instalaron los perifericos. Pero al iniciarla no da video; no reconoce las memorias RAM; se limpian las memorias y se ajustan las conexiones; pero no corrige la falla. Se instala un monitor y un teclado para ingresar a la BIOS y se configura el puerto COM 3 para que de video; sin embargo la falla continua. Con las partes de la POS nueva y las POS dañada se ensambla una que queda funcional; se hacen las pruebas y queda operativa.</v>
      </c>
      <c r="K2422">
        <v>45114</v>
      </c>
      <c r="L2422">
        <v>45117</v>
      </c>
      <c r="M2422" t="str">
        <f>TEXT(L2422,"DDDDDDD")</f>
        <v>lunes</v>
      </c>
      <c r="N2422" t="str">
        <v>M074 METRO FACATATIVA</v>
      </c>
      <c r="O2422" t="str">
        <v>FACATATIVA</v>
      </c>
      <c r="P2422" t="str">
        <f>IF(ISBLANK(O2422),"0",(VLOOKUP(O2422,REGION,2,FALSE)))</f>
        <v>BOGOTA</v>
      </c>
      <c r="Q2422" t="str">
        <v>ALEXANDER CASTILLO SOTELO</v>
      </c>
      <c r="R2422">
        <f>IF(ISBLANK(Q2422),"0", VLOOKUP(Q2422,PERSONAL,2,FALSE))</f>
        <v>80216449</v>
      </c>
      <c r="S2422" t="str">
        <v>ALIADO</v>
      </c>
      <c r="T2422">
        <v>0.5416666666666666</v>
      </c>
      <c r="U2422">
        <v>0.6875</v>
      </c>
      <c r="V2422">
        <f>IF(ISBLANK(T2422 ),"0",U2422-T2422)</f>
        <v>0.14583333333333337</v>
      </c>
      <c r="W2422">
        <v>2</v>
      </c>
      <c r="X2422">
        <f>NETWORKDAYS(K2422,L2421)</f>
        <v>2</v>
      </c>
      <c r="Y2422" t="str">
        <f>IF(X2422&lt;=2,"CUMPLE","NO CUMPLE")</f>
        <v>CUMPLE</v>
      </c>
    </row>
    <row r="2423" xml:space="preserve">
      <c r="A2423">
        <v>13395005</v>
      </c>
      <c r="B2423" t="str">
        <v>REQUEST</v>
      </c>
      <c r="C2423" t="str">
        <v>CERRADO</v>
      </c>
      <c r="D2423" t="str">
        <v>LINEAL DE CAJAS</v>
      </c>
      <c r="E2423" t="str">
        <v>POS</v>
      </c>
      <c r="F2423" t="str">
        <v>POS</v>
      </c>
      <c r="G2423" t="str">
        <v>WINCOR</v>
      </c>
      <c r="H2423"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METRO_x000d_
Servicio: Tiendas &amp; Centros de Distribucion_x000d_
Telefono: 3118214729_x000d_
Anexo: 3176435870_x000d_
Descripcion: Buen dia_x000d_
Solicito de su colaboracion para desinstalar la pos de platos preparados._x000d_
Muchas gracias!!_x000d_
</v>
      </c>
      <c r="I2423" t="str" xml:space="preserve">
        <v xml:space="preserve">Datos usuario_x000d_
Nombre: Maria Del Pilar Vera Osorio_x000d_
Correo: mariadelpilar.veraosorio@cencosud.com.co_x000d_
Usuario AD: MAVeraOso_x000d_
Pais: Colombia_x000d_
Ubicacion: M074 METRO FACATATIVA_x000d_
Zona: Colombia Bogota_x000d_
Unidad de Negocio: METRO_x000d_
Servicio: Tiendas &amp; Centros de Distribucion_x000d_
Telefono: 3118214729_x000d_
Anexo: 3176435870_x000d_
Descripcion: Buen dia_x000d_
Solicito de su colaboracion para desinstalar la pos de platos preparados._x000d_
Muchas gracias!!_x000d_
</v>
      </c>
      <c r="J2423" t="str">
        <v>Se retiran todos los elementos de la POS (CPU; Teclado; Visores; Gaveta; Impresora; Balanza; Microsens; Datafonos; cables y adaptadores de corriente); Se procede a empacar en cajas y sellarlas. Los datafonos se dejan con la coordinadora de cajas.</v>
      </c>
      <c r="K2423">
        <v>45114</v>
      </c>
      <c r="L2423">
        <v>45117</v>
      </c>
      <c r="M2423" t="str">
        <f>TEXT(L2423,"DDDDDDD")</f>
        <v>lunes</v>
      </c>
      <c r="N2423" t="str">
        <v>M074 METRO FACATATIVA</v>
      </c>
      <c r="O2423" t="str">
        <v>FACATATIVA</v>
      </c>
      <c r="P2423" t="str">
        <f>IF(ISBLANK(O2423),"0",(VLOOKUP(O2423,REGION,2,FALSE)))</f>
        <v>BOGOTA</v>
      </c>
      <c r="Q2423" t="str">
        <v>ALEXANDER CASTILLO SOTELO</v>
      </c>
      <c r="R2423">
        <f>IF(ISBLANK(Q2423),"0", VLOOKUP(Q2423,PERSONAL,2,FALSE))</f>
        <v>80216449</v>
      </c>
      <c r="S2423" t="str">
        <v>ALIADO</v>
      </c>
      <c r="T2423">
        <v>0.5</v>
      </c>
      <c r="U2423">
        <v>0.5416666666666666</v>
      </c>
      <c r="V2423">
        <f>IF(ISBLANK(T2423 ),"0",U2423-T2423)</f>
        <v>0.04166666666666663</v>
      </c>
      <c r="W2423">
        <v>1</v>
      </c>
      <c r="X2423">
        <f>NETWORKDAYS(K2423,L2422)</f>
        <v>2</v>
      </c>
      <c r="Y2423" t="str">
        <f>IF(X2423&lt;=2,"CUMPLE","NO CUMPLE")</f>
        <v>CUMPLE</v>
      </c>
    </row>
    <row r="2424" xml:space="preserve">
      <c r="A2424">
        <v>13439844</v>
      </c>
      <c r="B2424" t="str">
        <v>REQUEST</v>
      </c>
      <c r="C2424" t="str">
        <v>CERRADO</v>
      </c>
      <c r="D2424" t="str">
        <v>LINEAL DE CAJAS</v>
      </c>
      <c r="E2424" t="str">
        <v>POS</v>
      </c>
      <c r="F2424" t="str">
        <v>POS</v>
      </c>
      <c r="G2424" t="str">
        <v>WINCOR</v>
      </c>
      <c r="H2424"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Buenos dias_x000d_
_x000d_
por favor me colaboran con la impresora de la pos 10 esta apaga y no prende ST 47_x000d_
_x000d_
_x000d_
Numero de caja pos: 10</v>
      </c>
      <c r="I2424" t="str" xml:space="preserve">
        <v xml:space="preserve">Datos usuario_x000d_
Nombre: Elena Patricia Rivera Polanco_x000d_
Correo: ElenaPatricia.Rivera@cencosud.com.co_x000d_
Usuario AD: EPRivera_x000d_
Pais: Colombia_x000d_
Ubicacion: J047 JUMBO GIRARDOT_x000d_
Zona: Colombia Occidente_x000d_
Unidad de Negocio: JUMBO_x000d_
Servicio: Tiendas &amp; Centros de Distribucion_x000d_
Telefono: 3016000752_x000d_
Anexo: 8872700_x000d_
Descripcion: Buenos dias_x000d_
_x000d_
por favor me colaboran con la impresora de la pos 10 esta apaga y no prende ST 47_x000d_
_x000d_
_x000d_
Numero de caja pos: 10</v>
      </c>
      <c r="J2424" t="str" xml:space="preserve">
        <v xml:space="preserve">Se realiza revisión de la impresora EPSON mencionada en la descripción y se evidencia totalmente_x000d_
averiada y con partes rotas; sin probabilidad de reparación. Se le indica al director y autorizan _x000d_
compra por factura interna de una impresora EPSON MODELO L3210 con serial LXAGB520472._x000d_
Se prosigue a realizar la instalación y configuración al PC de electro dejandola totalmente_x000d_
configurada y con sus suministros de tinta correctos; se deja la impresora nueva como_x000d_
predeterminada indicandole a los usuarios cuál es el modelo de impresora nuevo para utilizar; se _x000d_
pone a pruebas funcionando correctamente.Estado OK. Este caso reemplaza el 13433773.</v>
      </c>
      <c r="K2424">
        <v>45118</v>
      </c>
      <c r="L2424">
        <v>45118</v>
      </c>
      <c r="M2424" t="str">
        <f>TEXT(L2424,"DDDDDDD")</f>
        <v>martes</v>
      </c>
      <c r="N2424" t="str">
        <v>J047 JUMBO GIRARDOT</v>
      </c>
      <c r="O2424" t="str">
        <v>GIRARDOT</v>
      </c>
      <c r="P2424" t="str">
        <f>IF(ISBLANK(O2424),"0",(VLOOKUP(O2424,REGION,2,FALSE)))</f>
        <v>OCCIDENTE</v>
      </c>
      <c r="Q2424" t="str">
        <v>RAFAEL ARDILA PUENTES</v>
      </c>
      <c r="R2424">
        <f>IF(ISBLANK(Q2424),"0", VLOOKUP(Q2424,PERSONAL,2,FALSE))</f>
        <v>1018419858</v>
      </c>
      <c r="S2424" t="str">
        <v>ALIADO</v>
      </c>
      <c r="T2424">
        <v>0.6666666666666666</v>
      </c>
      <c r="U2424">
        <v>0.75</v>
      </c>
      <c r="V2424">
        <f>IF(ISBLANK(T2424 ),"0",U2424-T2424)</f>
        <v>0.08333333333333337</v>
      </c>
      <c r="W2424">
        <v>1</v>
      </c>
      <c r="X2424">
        <f>NETWORKDAYS(K2424,L2423)</f>
        <v>-2</v>
      </c>
      <c r="Y2424" t="str">
        <f>IF(X2424&lt;=2,"CUMPLE","NO CUMPLE")</f>
        <v>CUMPLE</v>
      </c>
    </row>
    <row r="2425" xml:space="preserve">
      <c r="A2425">
        <v>13442875</v>
      </c>
      <c r="B2425" t="str">
        <v>REQUEST</v>
      </c>
      <c r="C2425" t="str">
        <v>CERRADO</v>
      </c>
      <c r="D2425" t="str">
        <v>RECIBO</v>
      </c>
      <c r="E2425" t="str">
        <v>PC</v>
      </c>
      <c r="F2425" t="str">
        <v>PC</v>
      </c>
      <c r="G2425" t="str">
        <v>LENOVO</v>
      </c>
      <c r="H2425"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Buenas tardes;_x000d_
_x000d_
Por favor solicito su colaboracion para revisar el computador de escritorio del area de perecederos ya que no permite ingresar a windows._x000d_
AREA EN DONDE SE UBICA EL EQUIPO : Perecederos</v>
      </c>
      <c r="I2425"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Buenas tardes;_x000d_
_x000d_
Por favor solicito su colaboracion para revisar el computador de escritorio del area de perecederos ya que no permite ingresar a windows._x000d_
AREA EN DONDE SE UBICA EL EQUIPO : Perecederos</v>
      </c>
      <c r="J2425" t="str" xml:space="preserve">
        <v xml:space="preserve">Se llega a sitio y se procede con validaciones de ingreso. Se establece contacto con la usuaria y el equipo. El equipo aveces da_x000d_
y no da video; cuando enciende y da video no deja ingresar al setup arrojando clave; no deja ingresar a opciones de booteo y_x000d_
se le va la imagen. Cuando se van a realizar validaciones de hardware bajo instrucción se observa que el equipo es compacto_x000d_
y no posee ni disco duro ni M2 al igual que tampoco posee memoria ram. Se intenta localizar el jumper de la bios pero no se_x000d_
encuentra. El equipo presenta pitido al encender; se trasladará la llamada a Soporte Edwin Bolaños para estudio de garantia._x000d_
Se sopletea el equipo bajo instrucción del mismo soporte. Se da por finalizada la actividad de soporte en sitio. Se traslada la_x000d_
llamada al grupo correspondiente; EL equipo queda inhabilitado. Se le dá diagnóstico s permanencia tienda y al usuario. </v>
      </c>
      <c r="K2425">
        <v>45118</v>
      </c>
      <c r="L2425">
        <v>45118</v>
      </c>
      <c r="M2425" t="str">
        <f>TEXT(L2425,"DDDDDDD")</f>
        <v>martes</v>
      </c>
      <c r="N2425" t="str">
        <v>M179 METRO PITALITO</v>
      </c>
      <c r="O2425" t="str">
        <v>PITALITO</v>
      </c>
      <c r="P2425" t="str">
        <f>IF(ISBLANK(O2425),"0",(VLOOKUP(O2425,REGION,2,FALSE)))</f>
        <v>OCCIDENTE</v>
      </c>
      <c r="Q2425" t="str">
        <v>EMERSON PALACIOS MARTINEZ</v>
      </c>
      <c r="R2425">
        <f>IF(ISBLANK(Q2425),"0", VLOOKUP(Q2425,PERSONAL,2,FALSE))</f>
        <v>13723524</v>
      </c>
      <c r="S2425" t="str">
        <v>ALIADO</v>
      </c>
      <c r="T2425">
        <v>0.7083333333333334</v>
      </c>
      <c r="U2425">
        <v>0.8541666666666666</v>
      </c>
      <c r="V2425">
        <f>IF(ISBLANK(T2425 ),"0",U2425-T2425)</f>
        <v>0.14583333333333326</v>
      </c>
      <c r="W2425">
        <v>2</v>
      </c>
      <c r="X2425">
        <f>NETWORKDAYS(K2425,L2424)</f>
        <v>1</v>
      </c>
      <c r="Y2425" t="str">
        <f>IF(X2425&lt;=2,"CUMPLE","NO CUMPLE")</f>
        <v>CUMPLE</v>
      </c>
    </row>
    <row r="2426" xml:space="preserve">
      <c r="A2426" t="str">
        <v>ACOMPAÑAMIENTO</v>
      </c>
      <c r="B2426" t="str">
        <v>ACOMPAÑAMIENTO</v>
      </c>
      <c r="C2426" t="str">
        <v>CERRADO</v>
      </c>
      <c r="D2426" t="str">
        <v>LINEAL DE CAJAS</v>
      </c>
      <c r="E2426" t="str">
        <v>BALANZA</v>
      </c>
      <c r="F2426" t="str">
        <v>SCANNER</v>
      </c>
      <c r="G2426" t="str">
        <v>DATALOGIC</v>
      </c>
      <c r="H2426" t="str">
        <v>ACOMPAÑAMIENTO</v>
      </c>
      <c r="I2426" t="str">
        <v>ACOMPAÑAMIENTO</v>
      </c>
      <c r="J2426" t="str" xml:space="preserve">
        <v xml:space="preserve">Se ejecuta limpieza a fondo a las 8 balanzas del lineal de cajas._x000d_
Se revisa el estado físico de cada una de ellas y se realizan pruebas de funcionamiento exitosas. Ninguna presenta novedad.</v>
      </c>
      <c r="K2426">
        <v>45118</v>
      </c>
      <c r="L2426">
        <v>45118</v>
      </c>
      <c r="M2426" t="str">
        <f>TEXT(L2426,"DDDDDDD")</f>
        <v>martes</v>
      </c>
      <c r="N2426" t="str">
        <v>M025 BELLO</v>
      </c>
      <c r="O2426" t="str">
        <v>BELLO</v>
      </c>
      <c r="P2426" t="str">
        <f>IF(ISBLANK(O2426),"0",(VLOOKUP(O2426,REGION,2,FALSE)))</f>
        <v>CENTRO</v>
      </c>
      <c r="Q2426" t="str">
        <v>JUAN PABLO BUILES CAÑAS</v>
      </c>
      <c r="R2426">
        <v>1214719733</v>
      </c>
      <c r="S2426" t="str">
        <v>DIRECTO</v>
      </c>
      <c r="T2426">
        <v>0.3333333333333333</v>
      </c>
      <c r="U2426">
        <v>0.7291666666666666</v>
      </c>
      <c r="V2426">
        <f>IF(ISBLANK(T2426 ),"0",U2426-T2426)</f>
        <v>0.3958333333333333</v>
      </c>
      <c r="W2426" t="str">
        <v>2;5</v>
      </c>
      <c r="X2426">
        <f>NETWORKDAYS(K2426,L2425)</f>
        <v>1</v>
      </c>
      <c r="Y2426" t="str">
        <f>IF(X2426&lt;=2,"CUMPLE","NO CUMPLE")</f>
        <v>CUMPLE</v>
      </c>
    </row>
    <row r="2427">
      <c r="A2427" t="str">
        <v>ACOMPAÑAMIENTO</v>
      </c>
      <c r="B2427" t="str">
        <v>ACOMPAÑAMIENTO</v>
      </c>
      <c r="C2427" t="str">
        <v>CERRADO</v>
      </c>
      <c r="D2427" t="str">
        <v>TODA LA TIENDA</v>
      </c>
      <c r="E2427" t="str">
        <v>POS</v>
      </c>
      <c r="F2427" t="str">
        <v>POS</v>
      </c>
      <c r="G2427" t="str">
        <v>POS</v>
      </c>
      <c r="H2427" t="str">
        <v>Solicitud ticket 2.5 para realizar acompañamiento en toda la tienda con actividades que salgan.</v>
      </c>
      <c r="I2427" t="str">
        <v>Solicitud ticket 2.5 para realizar acompañamiento en toda la tienda con actividades que salgan.</v>
      </c>
      <c r="J2427" t="str">
        <v>Se realizan actividades programadas por equipo CENCOSUD.</v>
      </c>
      <c r="K2427">
        <v>45118</v>
      </c>
      <c r="L2427">
        <v>45118</v>
      </c>
      <c r="M2427" t="str">
        <f>TEXT(L2427,"DDDDDDD")</f>
        <v>martes</v>
      </c>
      <c r="N2427" t="str">
        <v>E805 CENTRO MAYOR</v>
      </c>
      <c r="O2427" t="str">
        <v>BOGOTA</v>
      </c>
      <c r="P2427" t="str">
        <f>IF(ISBLANK(O2427),"0",(VLOOKUP(O2427,REGION,2,FALSE)))</f>
        <v>BOGOTA</v>
      </c>
      <c r="Q2427" t="str">
        <v>OMAR DAVID GOMEZ</v>
      </c>
      <c r="R2427">
        <v>1016078114</v>
      </c>
      <c r="S2427" t="str">
        <v>DIRECTO</v>
      </c>
      <c r="T2427">
        <v>0.5625</v>
      </c>
      <c r="U2427">
        <v>0.7708333333333334</v>
      </c>
      <c r="V2427">
        <f>IF(ISBLANK(T2427 ),"0",U2427-T2427)</f>
        <v>0.20833333333333337</v>
      </c>
      <c r="W2427" t="str">
        <v>1;25</v>
      </c>
      <c r="X2427">
        <f>NETWORKDAYS(K2427,L2426)</f>
        <v>1</v>
      </c>
      <c r="Y2427" t="str">
        <f>IF(X2427&lt;=2,"CUMPLE","NO CUMPLE")</f>
        <v>CUMPLE</v>
      </c>
    </row>
    <row r="2428">
      <c r="A2428" t="str">
        <v>ACOMPAÑAMIENTO</v>
      </c>
      <c r="B2428" t="str">
        <v>ACOMPAÑAMIENTO</v>
      </c>
      <c r="C2428" t="str">
        <v>CERRADO</v>
      </c>
      <c r="D2428" t="str">
        <v>TODA LA TIENDA</v>
      </c>
      <c r="E2428" t="str">
        <v>POS</v>
      </c>
      <c r="F2428" t="str">
        <v>POS</v>
      </c>
      <c r="G2428" t="str">
        <v>POS</v>
      </c>
      <c r="H2428" t="str">
        <v>Solicitud ticket 2.5 para realizar acompañamiento en toda la tienda con actividades que salgan.</v>
      </c>
      <c r="I2428" t="str">
        <v>Solicitud ticket 2.5 para realizar acompañamiento en toda la tienda con actividades que salgan.</v>
      </c>
      <c r="J2428" t="str">
        <v>Se realizan actividades programadas por equipo CENCOSUD.</v>
      </c>
      <c r="K2428">
        <v>45118</v>
      </c>
      <c r="L2428">
        <v>45118</v>
      </c>
      <c r="M2428" t="str">
        <f>TEXT(L2428,"DDDDDDD")</f>
        <v>martes</v>
      </c>
      <c r="N2428" t="str">
        <v>J011 CALLE 80</v>
      </c>
      <c r="O2428" t="str">
        <v>BOGOTA</v>
      </c>
      <c r="P2428" t="str">
        <f>IF(ISBLANK(O2428),"0",(VLOOKUP(O2428,REGION,2,FALSE)))</f>
        <v>BOGOTA</v>
      </c>
      <c r="Q2428" t="str">
        <v>JHON CARLOS ARTEAGA</v>
      </c>
      <c r="R2428">
        <v>1061753116</v>
      </c>
      <c r="S2428" t="str">
        <v>DIRECTO</v>
      </c>
      <c r="T2428">
        <v>0.5625</v>
      </c>
      <c r="U2428">
        <v>0.7708333333333334</v>
      </c>
      <c r="V2428">
        <f>IF(ISBLANK(T2428 ),"0",U2428-T2428)</f>
        <v>0.20833333333333337</v>
      </c>
      <c r="W2428" t="str">
        <v>1;25</v>
      </c>
      <c r="X2428">
        <f>NETWORKDAYS(K2428,L2427)</f>
        <v>1</v>
      </c>
      <c r="Y2428" t="str">
        <f>IF(X2428&lt;=2,"CUMPLE","NO CUMPLE")</f>
        <v>CUMPLE</v>
      </c>
    </row>
    <row r="2429" xml:space="preserve">
      <c r="A2429">
        <v>13441676</v>
      </c>
      <c r="B2429" t="str">
        <v>REQUEST</v>
      </c>
      <c r="C2429" t="str">
        <v>CERRADO</v>
      </c>
      <c r="D2429" t="str">
        <v>LINEAL DE CAJAS</v>
      </c>
      <c r="E2429" t="str">
        <v>POS</v>
      </c>
      <c r="F2429" t="str">
        <v>POS</v>
      </c>
      <c r="G2429" t="str">
        <v>WINCOR</v>
      </c>
      <c r="H2429" t="str" xml:space="preserve">
        <v xml:space="preserve">Datos usuario_x000d_
Nombre: Yuliana Andrea Zuniga Urbano_x000d_
Correo: YulianaAndrea.ZunigaUrbano@cencosud.com.co_x000d_
Usuario AD: YZunigaU_x000d_
Pais: Colombia_x000d_
Ubicacion: J036 JUMBO POPAYAN CAMPANARIO_x000d_
Zona: Colombia Occidente_x000d_
Unidad de Negocio: JUMBO_x000d_
Servicio: null_x000d_
Telefono: 3122056808_x000d_
Anexo: null_x000d_
Descripcion: buen dia;me puedes colaborar por favor con la pos #16 ubicada en la zona de platos preparados ya q se apago y no se pudo volver a encender.mil gracias_x000d_
Numero de caja: 16</v>
      </c>
      <c r="I2429" t="str" xml:space="preserve">
        <v xml:space="preserve">Datos usuario_x000d_
Nombre: Yuliana Andrea Zuniga Urbano_x000d_
Correo: YulianaAndrea.ZunigaUrbano@cencosud.com.co_x000d_
Usuario AD: YZunigaU_x000d_
Pais: Colombia_x000d_
Ubicacion: J036 JUMBO POPAYAN CAMPANARIO_x000d_
Zona: Colombia Occidente_x000d_
Unidad de Negocio: JUMBO_x000d_
Servicio: null_x000d_
Telefono: 3122056808_x000d_
Anexo: null_x000d_
Descripcion: buen dia;me puedes colaborar por favor con la pos #16 ubicada en la zona de platos preparados ya q se apago y no se pudo volver a encender.mil gracias_x000d_
Numero de caja: 16</v>
      </c>
      <c r="J2429" t="str">
        <v>Me encuentro en sitio y se me indica que el equipo a intervenir es la pos #16 que se ubica en rincón Jumbo; procedo a verificar el estado de la unidad se destapa y se verifica temperatura notando que uno de los tres ventiladores se mueve lento y con dificultad. Se procede a desarmar y limpiar se realiza prueba manual y es mas eficiente se procede asegurar y reubicar en su lugar; se realizan pruebas de su extracción de calor y mejora manteniendo su operatividad; se realizan algunas ventas con el funcionario todo ok informo al compañero de apoyo y me retiro de sitio. Equipo Operativo.</v>
      </c>
      <c r="K2429">
        <v>45119</v>
      </c>
      <c r="L2429">
        <v>45119</v>
      </c>
      <c r="M2429" t="str">
        <f>TEXT(L2429,"DDDDDDD")</f>
        <v>miércoles</v>
      </c>
      <c r="N2429" t="str">
        <v>J036 JUMBO POPAYAN CAMPANARIO</v>
      </c>
      <c r="O2429" t="str">
        <v>POPAYAN</v>
      </c>
      <c r="P2429" t="str">
        <f>IF(ISBLANK(O2429),"0",(VLOOKUP(O2429,REGION,2,FALSE)))</f>
        <v>OCCIDENTE</v>
      </c>
      <c r="Q2429" t="str">
        <v>DANIEL FERNANDO PAREDES ARTEAGA</v>
      </c>
      <c r="R2429">
        <f>IF(ISBLANK(Q2429),"0", VLOOKUP(Q2429,PERSONAL,2,FALSE))</f>
        <v>10301691</v>
      </c>
      <c r="S2429" t="str">
        <v>DIRECTO</v>
      </c>
      <c r="T2429">
        <v>0.6770833333333334</v>
      </c>
      <c r="U2429">
        <v>0.75</v>
      </c>
      <c r="V2429">
        <f>IF(ISBLANK(T2429 ),"0",U2429-T2429)</f>
        <v>0.07291666666666663</v>
      </c>
      <c r="W2429">
        <v>1</v>
      </c>
      <c r="X2429">
        <f>NETWORKDAYS(K2429,L2428)</f>
        <v>-2</v>
      </c>
      <c r="Y2429" t="str">
        <f>IF(X2429&lt;=2,"CUMPLE","NO CUMPLE")</f>
        <v>CUMPLE</v>
      </c>
    </row>
    <row r="2430" xml:space="preserve">
      <c r="A2430">
        <v>13442711</v>
      </c>
      <c r="B2430" t="str">
        <v>REQUEST</v>
      </c>
      <c r="C2430" t="str">
        <v>CERRADO</v>
      </c>
      <c r="D2430" t="str">
        <v>PANADERIA</v>
      </c>
      <c r="E2430" t="str">
        <v>BALANZA</v>
      </c>
      <c r="F2430" t="str">
        <v>MESA</v>
      </c>
      <c r="G2430" t="str">
        <v>METTLER</v>
      </c>
      <c r="H2430"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Bascula de panaderia; salen muchas etiquetas y sale corrida_x000d_
Area en donde se encuentra la Balanza: Panaderia</v>
      </c>
      <c r="I2430"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Bascula de panaderia; salen muchas etiquetas y sale corrida_x000d_
Area en donde se encuentra la Balanza: Panaderia</v>
      </c>
      <c r="J2430" t="str" xml:space="preserve">
        <v xml:space="preserve">SE REVISA BALANZA DE MESA DE AREA DE PANADERIA POR PROBLEMAS DE IMPRESIÓN ETIQUETA INCOMPLETA.					_x000d_
SE REALIZA MANTENIMIENTO AL CABEZAL Y SENSORES; CALIBRACION DE SENSOR DE PAPEL; LUEGO DE PRUEBAS DE IMPRESIÓN LA ETIQUETA SALE 					_x000d_
CORRECTA; SE REALIZAN LAS PRUEBAS DE IMPRESIÓN QUE FUERON SATISFACTORIAS CON EL COLABORADOR DE TURNO.					_x000d_
LA BALANZA QUEDA FUNCIONANDO CORRECTAMENTE Y TOTALMENTE OPERATIVA.					_x000d_
</v>
      </c>
      <c r="K2430">
        <v>45119</v>
      </c>
      <c r="L2430">
        <v>45119</v>
      </c>
      <c r="M2430" t="str">
        <f>TEXT(L2430,"DDDDDDD")</f>
        <v>miércoles</v>
      </c>
      <c r="N2430" t="str">
        <v xml:space="preserve"> J126 JUMBO SAN SILVESTRE</v>
      </c>
      <c r="O2430" t="str">
        <v>BARRANCABERMEJA</v>
      </c>
      <c r="P2430" t="str">
        <f>IF(ISBLANK(O2430),"0",(VLOOKUP(O2430,REGION,2,FALSE)))</f>
        <v>ORIENTE</v>
      </c>
      <c r="Q2430" t="str">
        <v>LUIS CARLOS ROJAS ACOSTA</v>
      </c>
      <c r="R2430">
        <f>IF(ISBLANK(Q2430),"0", VLOOKUP(Q2430,PERSONAL,2,FALSE))</f>
        <v>1096188137</v>
      </c>
      <c r="S2430" t="str">
        <v>DIRECTO</v>
      </c>
      <c r="T2430">
        <v>0.5833333333333334</v>
      </c>
      <c r="U2430">
        <v>0.625</v>
      </c>
      <c r="V2430">
        <f>IF(ISBLANK(T2430 ),"0",U2430-T2430)</f>
        <v>0.04166666666666663</v>
      </c>
      <c r="W2430">
        <v>1</v>
      </c>
      <c r="X2430">
        <f>NETWORKDAYS(K2430,L2429)</f>
        <v>1</v>
      </c>
      <c r="Y2430" t="str">
        <f>IF(X2430&lt;=2,"CUMPLE","NO CUMPLE")</f>
        <v>CUMPLE</v>
      </c>
    </row>
    <row r="2431" xml:space="preserve">
      <c r="A2431">
        <v>13442875</v>
      </c>
      <c r="B2431" t="str">
        <v>REQUEST</v>
      </c>
      <c r="C2431" t="str">
        <v>CERRADO</v>
      </c>
      <c r="D2431" t="str">
        <v>RECIBO</v>
      </c>
      <c r="E2431" t="str">
        <v>PC</v>
      </c>
      <c r="F2431" t="str">
        <v>PC</v>
      </c>
      <c r="G2431" t="str">
        <v>LENOVO</v>
      </c>
      <c r="H2431"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Buenas tardes;_x000d_
_x000d_
Por favor solicito su colaboracion para revisar el computador de escritorio del area de perecederos ya que no permite ingresar a windows._x000d_
AREA EN DONDE SE UBICA EL EQUIPO : Perecederos</v>
      </c>
      <c r="I2431"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Buenas tardes;_x000d_
_x000d_
Por favor solicito su colaboracion para revisar el computador de escritorio del area de perecederos ya que no permite ingresar a windows._x000d_
AREA EN DONDE SE UBICA EL EQUIPO : Perecederos</v>
      </c>
      <c r="J2431" t="str">
        <v>Se llega a sitio y se procede con validaciones de ingreso. Se establece contacto con la usuario y el equipo. Desensamblamos el desktop a petición del usuario y se verifica conexión de disco duro m2 y memoria RAM los cuales se encuentran bien conectados. Se le realiza mantenimiento preventivo al mismo y se vuelve a ensamblar. El dispositivo permite ingresar a la BIOS pero no permite realizar cambios en los parámetros de la misma para poder formatear. Se envían evidencias fotográficas y en video al soporte especializado y encargado el cual hace referencia se le traslade la llamada nuevamente a él para gestionar la garantía y enviar la llamada al grupo encargado. Se finaliza la actividad y nos retiramos de sitio indicándole al soporte encargado el cual autoriza. El desktop queda inhabilitado y se le dá parte al usuario de la actividad realizada y los parámetro gestionados para poder realizar la garantía pertinente.</v>
      </c>
      <c r="K2431">
        <v>45119</v>
      </c>
      <c r="L2431">
        <v>45119</v>
      </c>
      <c r="M2431" t="str">
        <f>TEXT(L2431,"DDDDDDD")</f>
        <v>miércoles</v>
      </c>
      <c r="N2431" t="str">
        <v>M179 METRO PITALITO</v>
      </c>
      <c r="O2431" t="str">
        <v>PITALITO</v>
      </c>
      <c r="P2431" t="str">
        <f>IF(ISBLANK(O2431),"0",(VLOOKUP(O2431,REGION,2,FALSE)))</f>
        <v>OCCIDENTE</v>
      </c>
      <c r="Q2431" t="str">
        <v>EMERSON PALACIOS MARTINEZ</v>
      </c>
      <c r="R2431">
        <f>IF(ISBLANK(Q2431),"0", VLOOKUP(Q2431,PERSONAL,2,FALSE))</f>
        <v>13723524</v>
      </c>
      <c r="S2431" t="str">
        <v>ALIADO</v>
      </c>
      <c r="T2431">
        <v>0.7298611111111111</v>
      </c>
      <c r="U2431">
        <v>0.8131944444444444</v>
      </c>
      <c r="V2431">
        <f>IF(ISBLANK(T2431 ),"0",U2431-T2431)</f>
        <v>0.08333333333333337</v>
      </c>
      <c r="W2431">
        <v>1</v>
      </c>
      <c r="X2431">
        <f>NETWORKDAYS(K2431,L2430)</f>
        <v>1</v>
      </c>
      <c r="Y2431" t="str">
        <f>IF(X2431&lt;=2,"CUMPLE","NO CUMPLE")</f>
        <v>CUMPLE</v>
      </c>
    </row>
    <row r="2432" xml:space="preserve">
      <c r="A2432">
        <v>13444308</v>
      </c>
      <c r="B2432" t="str">
        <v>REQUEST</v>
      </c>
      <c r="C2432" t="str">
        <v>CERRADO</v>
      </c>
      <c r="D2432" t="str">
        <v>OFICINA COMERCIAL</v>
      </c>
      <c r="E2432" t="str">
        <v>PDA</v>
      </c>
      <c r="F2432" t="str">
        <v>PDA</v>
      </c>
      <c r="G2432" t="str">
        <v>HONEYWELL</v>
      </c>
      <c r="H2432"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Buenos dias;_x000d_
_x000d_
Solicitamos de su colaboracion revisando la PDT del area de PGC ya que no permite ingresar y arroja un error; ademas muestra "Sin tarjeta SIM" - "Solo llamadas de emergencia"; Gracias._x000d_
Seccion en la tienda o ubicacion del usuario: PGC_x000d_
Jefe de area asignacion de la PDT: Farith Caviedes V.</v>
      </c>
      <c r="I2432" t="str" xml:space="preserve">
        <v xml:space="preserve">Datos usuario_x000d_
Nombre: Farith Caviedes Vera_x000d_
Correo: Farith.Caviedes@cencosud.com.co_x000d_
Usuario AD: FCaviede_x000d_
Pais: Colombia_x000d_
Ubicacion: M179 METRO PITALITO_x000d_
Zona: Colombia Occidente_x000d_
Unidad de Negocio: METRO_x000d_
Servicio: Tiendas &amp; Centros de Distribucion_x000d_
Telefono: 3138657572_x000d_
Anexo: null_x000d_
Descripcion: Buenos dias;_x000d_
_x000d_
Solicitamos de su colaboracion revisando la PDT del area de PGC ya que no permite ingresar y arroja un error; ademas muestra "Sin tarjeta SIM" - "Solo llamadas de emergencia"; Gracias._x000d_
Seccion en la tienda o ubicacion del usuario: PGC_x000d_
Jefe de area asignacion de la PDT: Farith Caviedes V.</v>
      </c>
      <c r="J2432" t="str">
        <v>Se llega a sitio y se procede con validaciones de ingreso. Se establece contacto con el usuario y el equipo. La PDA se encuentra fuera de la wlan12. Procedemos a ingresar a modo administrador le damos olvidar wlan; reiniciamos el equipo; procedemos a enlazar la PDA a la wlan12 con los parámetros corporativos correspondientes. Ingresamos con el perfil de piso de venta y sus credenciales así asegurándola; reiniciamos el dispositivo y se realizan pruebas de conectividad y funcionamiento a completa satisfacción. Se dá por finalizada la actividad quedando el dispositivo completamente operativo y funcional. Se procede con el cierre del ticket.</v>
      </c>
      <c r="K2432">
        <v>45119</v>
      </c>
      <c r="L2432">
        <v>45119</v>
      </c>
      <c r="M2432" t="str">
        <f>TEXT(L2432,"DDDDDDD")</f>
        <v>miércoles</v>
      </c>
      <c r="N2432" t="str">
        <v>M179 METRO PITALITO</v>
      </c>
      <c r="O2432" t="str">
        <v>PITALITO</v>
      </c>
      <c r="P2432" t="str">
        <f>IF(ISBLANK(O2432),"0",(VLOOKUP(O2432,REGION,2,FALSE)))</f>
        <v>OCCIDENTE</v>
      </c>
      <c r="Q2432" t="str">
        <v>EMERSON PALACIOS MARTINEZ</v>
      </c>
      <c r="R2432">
        <f>IF(ISBLANK(Q2432),"0", VLOOKUP(Q2432,PERSONAL,2,FALSE))</f>
        <v>13723524</v>
      </c>
      <c r="S2432" t="str">
        <v>ALIADO</v>
      </c>
      <c r="T2432">
        <v>0.7083333333333334</v>
      </c>
      <c r="U2432">
        <v>0.7291666666666666</v>
      </c>
      <c r="V2432">
        <f>IF(ISBLANK(T2432 ),"0",U2432-T2432)</f>
        <v>0.02083333333333326</v>
      </c>
      <c r="W2432">
        <v>1</v>
      </c>
      <c r="X2432">
        <f>NETWORKDAYS(K2432,L2431)</f>
        <v>1</v>
      </c>
      <c r="Y2432" t="str">
        <f>IF(X2432&lt;=2,"CUMPLE","NO CUMPLE")</f>
        <v>CUMPLE</v>
      </c>
    </row>
    <row r="2433" xml:space="preserve">
      <c r="A2433">
        <v>13433864</v>
      </c>
      <c r="B2433" t="str">
        <v>REQUEST</v>
      </c>
      <c r="C2433" t="str">
        <v>CERRADO</v>
      </c>
      <c r="D2433" t="str">
        <v>PLATOS PREPARADOS</v>
      </c>
      <c r="E2433" t="str">
        <v>MICROSENSE</v>
      </c>
      <c r="F2433" t="str">
        <v>MICROSENSE</v>
      </c>
      <c r="G2433" t="str">
        <v>MICROSENSE</v>
      </c>
      <c r="H2433" t="str" xml:space="preserve">
        <v xml:space="preserve">Estimados; por favor validar estado eléctrico del dispositivo como también el cable de red; ya que presenta caídas recurrentes; se revisa a nivel lógico y no se detecta falla; desde el switch se aprecia equipo no conectado en puerto 21; favor validar conexiones de equipo._x000d_
PARENT: IP: 10.131.17.4_x000d_
Host: CORNGJU027MS077 | IP: 10.131.18.77</v>
      </c>
      <c r="I2433" t="str" xml:space="preserve">
        <v xml:space="preserve">Estimados; por favor validar estado eléctrico del dispositivo como también el cable de red; ya que presenta caídas recurrentes; se revisa a nivel lógico y no se detecta falla; desde el switch se aprecia equipo no conectado en puerto 21; favor validar conexiones de equipo._x000d_
PARENT: IP: 10.131.17.4_x000d_
Host: CORNGJU027MS077 | IP: 10.131.18.77</v>
      </c>
      <c r="J2433" t="str" xml:space="preserve">
        <v xml:space="preserve">Se revisa estado del adaptador DC del dispositivo checkeando el voltaje; OK._x000d_
Se revisa el punto de energía del suelo y se halla en buen estado._x000d_
Punto de red se desconecta al mover el patchcord. Se prueban 2 cables más sin éxito._x000d_
Se destapa el faceplate y se halla deterioro en el jack RJ45; debe remplazarse. Se usa un jack disponible ubicado en el punto D7 (G4) intercambiándo ambos jacks. _x000d_
Se ordenan los cables para que no queden al alcance de los pies del cajero. _x000d_
Se realizan pruebas exitosas de funcionamiento; conexión y estabilidad._x000d_
Acompañamiento Stharlyn Zuleta.</v>
      </c>
      <c r="K2433">
        <v>45114</v>
      </c>
      <c r="L2433">
        <v>45119</v>
      </c>
      <c r="M2433" t="str">
        <f>TEXT(L2433,"DDDDDDD")</f>
        <v>miércoles</v>
      </c>
      <c r="N2433" t="str">
        <v>J027 JUMBO RIONEGRO</v>
      </c>
      <c r="O2433" t="str">
        <v>RIONEGRO</v>
      </c>
      <c r="P2433" t="str">
        <f>IF(ISBLANK(O2433),"0",(VLOOKUP(O2433,REGION,2,FALSE)))</f>
        <v>CENTRO</v>
      </c>
      <c r="Q2433" t="str">
        <v>JUAN PABLO BUILES CAÑAS</v>
      </c>
      <c r="R2433">
        <v>1214719733</v>
      </c>
      <c r="S2433" t="str">
        <v>DIRECTO</v>
      </c>
      <c r="T2433">
        <v>0.6458333333333334</v>
      </c>
      <c r="U2433">
        <v>0.7708333333333334</v>
      </c>
      <c r="V2433">
        <f>IF(ISBLANK(T2433 ),"0",U2433-T2433)</f>
        <v>0.125</v>
      </c>
      <c r="W2433">
        <v>2</v>
      </c>
      <c r="X2433">
        <f>NETWORKDAYS(K2433,L2432)</f>
        <v>4</v>
      </c>
      <c r="Y2433" t="str">
        <f>IF(X2433&lt;=2,"CUMPLE","NO CUMPLE")</f>
        <v>NO CUMPLE</v>
      </c>
    </row>
    <row r="2434" xml:space="preserve">
      <c r="A2434">
        <v>13442617</v>
      </c>
      <c r="B2434" t="str">
        <v>REQUEST</v>
      </c>
      <c r="C2434" t="str">
        <v>CERRADO</v>
      </c>
      <c r="D2434" t="str">
        <v>E-COMMERCE</v>
      </c>
      <c r="E2434" t="str">
        <v>PDA</v>
      </c>
      <c r="F2434" t="str">
        <v>PDA</v>
      </c>
      <c r="G2434" t="str">
        <v>PDA</v>
      </c>
      <c r="H2434" t="str" xml:space="preserve">
        <v xml:space="preserve">Datos usuario_x000d_
Nombre: aossaalv_x000d_
Correo: undefined_x000d_
Usuario AD: aossaalv_x000d_
Pais: Colombia_x000d_
Ubicacion: J027 JUMBO RIONEGRO_x000d_
Zona: Colombia Centro_x000d_
Unidad de Negocio: JUMBO_x000d_
Servicio: null_x000d_
Telefono: 3146392158_x000d_
Anexo: null_x000d_
Descripcion: buenas tardes; me podrian ayudar por favor revisando la conexion a la red; al ingresarnos a las dos pda aparece un error "no se pudo establecer conexion con el servidor intenta nuevamente o regresa mas tarde_x000d_
gracias_x000d_
quedo atento_x000d_
_x000d_
Seccion de la tienda en donde se ubica la PDT o usuario: ecommerce</v>
      </c>
      <c r="I2434" t="str" xml:space="preserve">
        <v xml:space="preserve">Datos usuario_x000d_
Nombre: aossaalv_x000d_
Correo: undefined_x000d_
Usuario AD: aossaalv_x000d_
Pais: Colombia_x000d_
Ubicacion: J027 JUMBO RIONEGRO_x000d_
Zona: Colombia Centro_x000d_
Unidad de Negocio: JUMBO_x000d_
Servicio: null_x000d_
Telefono: 3146392158_x000d_
Anexo: null_x000d_
Descripcion: buenas tardes; me podrian ayudar por favor revisando la conexion a la red; al ingresarnos a las dos pda aparece un error "no se pudo establecer conexion con el servidor intenta nuevamente o regresa mas tarde_x000d_
gracias_x000d_
quedo atento_x000d_
_x000d_
Seccion de la tienda en donde se ubica la PDT o usuario: ecommerce</v>
      </c>
      <c r="J2434" t="str">
        <v xml:space="preserve">Se revisa la PDA; funciona correctamente. </v>
      </c>
      <c r="K2434">
        <v>45118</v>
      </c>
      <c r="L2434">
        <v>45119</v>
      </c>
      <c r="M2434" t="str">
        <f>TEXT(L2434,"DDDDDDD")</f>
        <v>miércoles</v>
      </c>
      <c r="N2434" t="str">
        <v>J027 JUMBO RIONEGRO</v>
      </c>
      <c r="O2434" t="str">
        <v>RIONEGRO</v>
      </c>
      <c r="P2434" t="str">
        <f>IF(ISBLANK(O2434),"0",(VLOOKUP(O2434,REGION,2,FALSE)))</f>
        <v>CENTRO</v>
      </c>
      <c r="Q2434" t="str">
        <v>JUAN PABLO BUILES CAÑAS</v>
      </c>
      <c r="R2434">
        <v>1214719733</v>
      </c>
      <c r="S2434" t="str">
        <v>DIRECTO</v>
      </c>
      <c r="T2434">
        <v>0.625</v>
      </c>
      <c r="U2434">
        <v>0.6458333333333334</v>
      </c>
      <c r="V2434">
        <f>IF(ISBLANK(T2434 ),"0",U2434-T2434)</f>
        <v>0.02083333333333337</v>
      </c>
      <c r="W2434">
        <v>1</v>
      </c>
      <c r="X2434">
        <f>NETWORKDAYS(K2434,L2433)</f>
        <v>2</v>
      </c>
      <c r="Y2434" t="str">
        <f>IF(X2434&lt;=2,"CUMPLE","NO CUMPLE")</f>
        <v>CUMPLE</v>
      </c>
    </row>
    <row r="2435">
      <c r="A2435" t="str">
        <v>ACOMPAÑAMIENTO</v>
      </c>
      <c r="B2435" t="str">
        <v>ACOMPAÑAMIENTO</v>
      </c>
      <c r="C2435" t="str">
        <v>CERRADO</v>
      </c>
      <c r="D2435" t="str">
        <v>TODA LA TIENDA</v>
      </c>
      <c r="E2435" t="str">
        <v>POS</v>
      </c>
      <c r="F2435" t="str">
        <v>POS</v>
      </c>
      <c r="G2435" t="str">
        <v>POS</v>
      </c>
      <c r="H2435" t="str">
        <v>Solicitud ticket 2.5 para realizar acompañamiento en toda la tienda con actividades que salgan.</v>
      </c>
      <c r="I2435" t="str">
        <v>Solicitud ticket 2.5 para realizar acompañamiento en toda la tienda con actividades que salgan.</v>
      </c>
      <c r="J2435" t="str">
        <v>Se realizan actividades programadas por equipo CENCOSUD.</v>
      </c>
      <c r="K2435">
        <v>45119</v>
      </c>
      <c r="L2435">
        <v>45119</v>
      </c>
      <c r="M2435" t="str">
        <f>TEXT(L2435,"DDDDDDD")</f>
        <v>miércoles</v>
      </c>
      <c r="N2435" t="str">
        <v xml:space="preserve">	E802 EASY AMERICAS</v>
      </c>
      <c r="O2435" t="str">
        <v>BOGOTA</v>
      </c>
      <c r="P2435" t="str">
        <f>IF(ISBLANK(O2435),"0",(VLOOKUP(O2435,REGION,2,FALSE)))</f>
        <v>BOGOTA</v>
      </c>
      <c r="Q2435" t="str">
        <v>OMAR DAVID GOMEZ</v>
      </c>
      <c r="R2435">
        <v>1016078114</v>
      </c>
      <c r="S2435" t="str">
        <v>DIRECTO</v>
      </c>
      <c r="T2435">
        <v>0.3333333333333333</v>
      </c>
      <c r="U2435">
        <v>0.7708333333333334</v>
      </c>
      <c r="V2435">
        <f>IF(ISBLANK(T2435 ),"0",U2435-T2435)</f>
        <v>0.43750000000000006</v>
      </c>
      <c r="W2435" t="str">
        <v>2;5</v>
      </c>
      <c r="X2435">
        <f>NETWORKDAYS(K2435,L2434)</f>
        <v>1</v>
      </c>
      <c r="Y2435" t="str">
        <f>IF(X2435&lt;=2,"CUMPLE","NO CUMPLE")</f>
        <v>CUMPLE</v>
      </c>
    </row>
    <row r="2436">
      <c r="A2436" t="str">
        <v>ACOMPAÑAMIENTO</v>
      </c>
      <c r="B2436" t="str">
        <v>ACOMPAÑAMIENTO</v>
      </c>
      <c r="C2436" t="str">
        <v>CERRADO</v>
      </c>
      <c r="D2436" t="str">
        <v>TODA LA TIENDA</v>
      </c>
      <c r="E2436" t="str">
        <v>POS</v>
      </c>
      <c r="F2436" t="str">
        <v>POS</v>
      </c>
      <c r="G2436" t="str">
        <v>POS</v>
      </c>
      <c r="H2436" t="str">
        <v>Solicitud ticket 2.5 para realizar acompañamiento en toda la tienda con actividades que salgan.</v>
      </c>
      <c r="I2436" t="str">
        <v>Solicitud ticket 2.5 para realizar acompañamiento en toda la tienda con actividades que salgan.</v>
      </c>
      <c r="J2436" t="str">
        <v>Se realizan actividades programadas por equipo CENCOSUD.</v>
      </c>
      <c r="K2436">
        <v>45119</v>
      </c>
      <c r="L2436">
        <v>45119</v>
      </c>
      <c r="M2436" t="str">
        <f>TEXT(L2436,"DDDDDDD")</f>
        <v>miércoles</v>
      </c>
      <c r="N2436" t="str">
        <v>E811 CALLE 13</v>
      </c>
      <c r="O2436" t="str">
        <v>BOGOTA</v>
      </c>
      <c r="P2436" t="str">
        <f>IF(ISBLANK(O2436),"0",(VLOOKUP(O2436,REGION,2,FALSE)))</f>
        <v>BOGOTA</v>
      </c>
      <c r="Q2436" t="str">
        <v>JHON CARLOS ARTEAGA</v>
      </c>
      <c r="R2436">
        <v>1061753116</v>
      </c>
      <c r="S2436" t="str">
        <v>DIRECTO</v>
      </c>
      <c r="T2436">
        <v>0.3333333333333333</v>
      </c>
      <c r="U2436">
        <v>0.7708333333333334</v>
      </c>
      <c r="V2436">
        <f>IF(ISBLANK(T2436 ),"0",U2436-T2436)</f>
        <v>0.43750000000000006</v>
      </c>
      <c r="W2436" t="str">
        <v>2;5</v>
      </c>
      <c r="X2436">
        <f>NETWORKDAYS(K2436,L2435)</f>
        <v>1</v>
      </c>
      <c r="Y2436" t="str">
        <f>IF(X2436&lt;=2,"CUMPLE","NO CUMPLE")</f>
        <v>CUMPLE</v>
      </c>
    </row>
    <row r="2437" xml:space="preserve">
      <c r="A2437">
        <v>13441808</v>
      </c>
      <c r="B2437" t="str">
        <v>REQUEST</v>
      </c>
      <c r="C2437" t="str">
        <v>CERRADO</v>
      </c>
      <c r="D2437" t="str">
        <v>FRUVER</v>
      </c>
      <c r="E2437" t="str">
        <v>BALANZA</v>
      </c>
      <c r="F2437" t="str">
        <v>BALANZA</v>
      </c>
      <c r="G2437" t="str">
        <v>METTLER</v>
      </c>
      <c r="H2437" t="str" xml:space="preserve">
        <v xml:space="preserve">Datos usuario_x000d_
Nombre: Jaime Augusto Guayara Villa_x000d_
Correo: Jaime.Guallara@cencosud.com.co_x000d_
Usuario AD: JAGuayaV_x000d_
Pais: Colombia_x000d_
Ubicacion: M046 METRO ITAGUI_x000d_
Zona: Colombia Bogota_x000d_
Unidad de Negocio: ADM CENTRAL_x000d_
Servicio: Tiendas &amp; Centros de Distribucion_x000d_
Telefono: 3174345784_x000d_
Anexo: null_x000d_
Descripcion: Precinto de calibracion roto; se solicita validacion de ISIT para cambio de precinto._x000d_
Local "M046 METRO ITAGUI"_x000d_
Marca: METTLER TOLEDO_x000d_
Modelo: BPLUS- H2L - LDS_x000d_
Serial: B951811229_x000d_
NNI: B12393_x000d_
Estado: En servicio_x000d_
Indica la ubicacion de tu balanza en la tienda: Balanza perteneciente a carniceria (en custodia oficina de sistemas)_x000d_
</v>
      </c>
      <c r="I2437" t="str" xml:space="preserve">
        <v xml:space="preserve">Datos usuario_x000d_
Nombre: Jaime Augusto Guayara Villa_x000d_
Correo: Jaime.Guallara@cencosud.com.co_x000d_
Usuario AD: JAGuayaV_x000d_
Pais: Colombia_x000d_
Ubicacion: M046 METRO ITAGUI_x000d_
Zona: Colombia Bogota_x000d_
Unidad de Negocio: ADM CENTRAL_x000d_
Servicio: Tiendas &amp; Centros de Distribucion_x000d_
Telefono: 3174345784_x000d_
Anexo: null_x000d_
Descripcion: Precinto de calibracion roto; se solicita validacion de ISIT para cambio de precinto._x000d_
Local "M046 METRO ITAGUI"_x000d_
Marca: METTLER TOLEDO_x000d_
Modelo: BPLUS- H2L - LDS_x000d_
Serial: B951811229_x000d_
NNI: B12393_x000d_
Estado: En servicio_x000d_
Indica la ubicacion de tu balanza en la tienda: Balanza perteneciente a carniceria (en custodia oficina de sistemas)_x000d_
</v>
      </c>
      <c r="J2437" t="str" xml:space="preserve">
        <v xml:space="preserve">Se coloca precinto tipo guaya metálica entrelazado en las 2 perillas de calibración de la báscula._x000d_
Precinto nuevo No. 7380000000293_x000d_
Precinto anterior adhesivo No. XAA2950000432991  TIENDA: M046 METRO ITAGUI</v>
      </c>
      <c r="K2437">
        <v>45118</v>
      </c>
      <c r="L2437">
        <v>45120</v>
      </c>
      <c r="M2437" t="str">
        <f>TEXT(L2437,"DDDDDDD")</f>
        <v>jueves</v>
      </c>
      <c r="N2437" t="str">
        <v>M046 METRO ITAGUI</v>
      </c>
      <c r="O2437" t="str">
        <v>ITAGUI</v>
      </c>
      <c r="P2437" t="str">
        <f>IF(ISBLANK(O2437),"0",(VLOOKUP(O2437,REGION,2,FALSE)))</f>
        <v>CENTRO</v>
      </c>
      <c r="Q2437" t="str">
        <v>JUAN PABLO BUILES CAÑAS</v>
      </c>
      <c r="R2437">
        <v>1214719733</v>
      </c>
      <c r="S2437" t="str">
        <v>DIRECTO</v>
      </c>
      <c r="T2437">
        <v>0.71875</v>
      </c>
      <c r="U2437">
        <v>0.7395833333333334</v>
      </c>
      <c r="V2437">
        <f>IF(ISBLANK(T2437 ),"0",U2437-T2437)</f>
        <v>0.02083333333333337</v>
      </c>
      <c r="W2437">
        <v>1</v>
      </c>
      <c r="X2437">
        <f>NETWORKDAYS(K2437,L2436)</f>
        <v>2</v>
      </c>
      <c r="Y2437" t="str">
        <f>IF(X2437&lt;=2,"CUMPLE","NO CUMPLE")</f>
        <v>CUMPLE</v>
      </c>
    </row>
    <row r="2438" xml:space="preserve">
      <c r="A2438">
        <v>13455885</v>
      </c>
      <c r="B2438" t="str">
        <v>REQUEST</v>
      </c>
      <c r="C2438" t="str">
        <v>CERRADO</v>
      </c>
      <c r="D2438" t="str">
        <v>TODA LA TIENDA</v>
      </c>
      <c r="E2438" t="str">
        <v>BALANZA</v>
      </c>
      <c r="F2438" t="str">
        <v>BALANZA</v>
      </c>
      <c r="G2438" t="str">
        <v>METTLER</v>
      </c>
      <c r="H2438" t="str" xml:space="preserve">
        <v xml:space="preserve">Datos usuario_x000d_
Nombre: Rosa Giovanna Lopez Triana_x000d_
Correo: Giovanna.Lopez@cencosud.com.co_x000d_
Usuario AD: RGLopezT_x000d_
Pais: Colombia_x000d_
Ubicacion: J185 JUMBO YOPAL_x000d_
Zona: Colombia Oriente_x000d_
Unidad de Negocio: ADM CENTRAL_x000d_
Servicio: Sistemas_x000d_
Telefono: 3174311316_x000d_
Anexo: null_x000d_
Descripcion: Se requiere una verificacion fisica del inventario de balanzas. Al finalizar por favor adjuntar un reporte en Excel con Marca; Modelo; Serial y Seccion. Enviar el reporte a Giovanna Lopez y Ubaldo Valdelamar._x000d_
Adjuntos: Inventario Balanzas Yopal.xlsx</v>
      </c>
      <c r="I2438" t="str" xml:space="preserve">
        <v xml:space="preserve">Datos usuario_x000d_
Nombre: Rosa Giovanna Lopez Triana_x000d_
Correo: Giovanna.Lopez@cencosud.com.co_x000d_
Usuario AD: RGLopezT_x000d_
Pais: Colombia_x000d_
Ubicacion: J185 JUMBO YOPAL_x000d_
Zona: Colombia Oriente_x000d_
Unidad de Negocio: ADM CENTRAL_x000d_
Servicio: Sistemas_x000d_
Telefono: 3174311316_x000d_
Anexo: null_x000d_
Descripcion: Se requiere una verificacion fisica del inventario de balanzas. Al finalizar por favor adjuntar un reporte en Excel con Marca; Modelo; Serial y Seccion. Enviar el reporte a Giovanna Lopez y Ubaldo Valdelamar._x000d_
Adjuntos: Inventario Balanzas Yopal.xlsx</v>
      </c>
      <c r="J2438" t="str">
        <v>Se realiza visita en sitio y se lleva a cabo la actividad; realizando el inventario de 19 balanzas; tomando los datos como lo fueron el serial; el modelo; la marca ; la seccion en la que se encontraban y el estado de operatividad con la que se evidenciaba; por consiguiente se hizo un planilla donde se relacionó lo anteriormente dicho y se da por terminada la labor. Evidenciando dos novedades; una balanza de piso que se requiere calibracion; ya que el peso cambia dependiendo donde ubique el producto y una segunda balanza de mesa que se encontro en el area de panadería desconectada y en un estante; donde se realiza pruebas de funcionalidad y se evidencia que esta no prende; ademas se denota que tenía humedad y suciedad. Labor se culmina con exito.</v>
      </c>
      <c r="K2438">
        <v>45124</v>
      </c>
      <c r="L2438">
        <v>45124</v>
      </c>
      <c r="M2438" t="str">
        <f>TEXT(L2438,"DDDDDDD")</f>
        <v>lunes</v>
      </c>
      <c r="N2438" t="str">
        <v>J185 JUMBO YOPAL</v>
      </c>
      <c r="O2438" t="str">
        <v>YOPAL</v>
      </c>
      <c r="P2438" t="str">
        <v>ORIENTE</v>
      </c>
      <c r="Q2438" t="str">
        <v>PABLO ANDRES BALANTA GOMEZ</v>
      </c>
      <c r="R2438">
        <f>IF(ISBLANK(Q2438),"0", VLOOKUP(Q2438,PERSONAL,2,FALSE))</f>
        <v>1111739227</v>
      </c>
      <c r="S2438" t="str">
        <v>DIRECTO</v>
      </c>
      <c r="T2438">
        <v>0.5833333333333334</v>
      </c>
      <c r="U2438">
        <v>0.7083333333333334</v>
      </c>
      <c r="V2438">
        <f>IF(ISBLANK(T2438 ),"0",U2438-T2438)</f>
        <v>0.125</v>
      </c>
      <c r="W2438">
        <v>2</v>
      </c>
      <c r="X2438">
        <f>NETWORKDAYS(K2438,L2437)</f>
        <v>-3</v>
      </c>
      <c r="Y2438" t="str">
        <f>IF(X2438&lt;=2,"CUMPLE","NO CUMPLE")</f>
        <v>CUMPLE</v>
      </c>
    </row>
    <row r="2439" xml:space="preserve">
      <c r="A2439">
        <v>13457712</v>
      </c>
      <c r="B2439" t="str">
        <v>REQUEST</v>
      </c>
      <c r="C2439" t="str">
        <v>CERRADO</v>
      </c>
      <c r="D2439" t="str">
        <v>TODA LA TIENDA</v>
      </c>
      <c r="E2439" t="str">
        <v>BALANZA</v>
      </c>
      <c r="F2439" t="str">
        <v>BALANZA</v>
      </c>
      <c r="G2439" t="str">
        <v>METTLER</v>
      </c>
      <c r="H2439" t="str" xml:space="preserve">
        <v xml:space="preserve">Datos usuario_x000d_
Nombre: Karina Julie Montiel Ramos_x000d_
Correo: KarinaJulie.MontielRamos@cencosud.com.co_x000d_
Usuario AD: KMontieR_x000d_
Pais: Colombia_x000d_
Ubicacion: M085 METRO MONTERIA_x000d_
Zona: Colombia Costa_x000d_
Unidad de Negocio: METRO_x000d_
Servicio: Tiendas &amp; Centros de Distribucion_x000d_
Telefono: 3145413722_x000d_
Anexo: 6086345931_x000d_
Descripcion: Solicito me colaboren con el arreglo de la impresora termica de platos preparados; la cual el dia de hoy no imprime; ni pesa ni nada</v>
      </c>
      <c r="I2439" t="str" xml:space="preserve">
        <v xml:space="preserve">Datos usuario_x000d_
Nombre: Karina Julie Montiel Ramos_x000d_
Correo: KarinaJulie.MontielRamos@cencosud.com.co_x000d_
Usuario AD: KMontieR_x000d_
Pais: Colombia_x000d_
Ubicacion: M085 METRO MONTERIA_x000d_
Zona: Colombia Costa_x000d_
Unidad de Negocio: METRO_x000d_
Servicio: Tiendas &amp; Centros de Distribucion_x000d_
Telefono: 3145413722_x000d_
Anexo: 6086345931_x000d_
Descripcion: Solicito me colaboren con el arreglo de la impresora termica de platos preparados; la cual el dia de hoy no imprime; ni pesa ni nada</v>
      </c>
      <c r="J2439" t="str">
        <v xml:space="preserve">Se realiza  configuración  de las balanza de mesa ya que presenta problemas con los sensores y no esta imprimiendo bien las etiquetas; se realiza mantenimiento a los sensores y se vuelve a configurar para que la balanza quede operativa sin novedades; se realizar pruebas de las balanza  exitosamente; operativa. </v>
      </c>
      <c r="K2439">
        <v>45125</v>
      </c>
      <c r="L2439">
        <v>45125</v>
      </c>
      <c r="M2439" t="str">
        <f>TEXT(L2439,"DDDDDDD")</f>
        <v>martes</v>
      </c>
      <c r="N2439" t="str">
        <v>M085 METRO MONTERIA</v>
      </c>
      <c r="O2439" t="str">
        <v>MONTERIA</v>
      </c>
      <c r="P2439" t="str">
        <f>IF(ISBLANK(O2439),"0",(VLOOKUP(O2439,REGION,2,FALSE)))</f>
        <v>COSTA</v>
      </c>
      <c r="Q2439" t="str">
        <v>IVAN MAESTRE MORENO</v>
      </c>
      <c r="R2439">
        <v>15647922</v>
      </c>
      <c r="S2439" t="str">
        <v>DIRECTO</v>
      </c>
      <c r="T2439">
        <v>0.5833333333333334</v>
      </c>
      <c r="U2439">
        <v>0.7291666666666666</v>
      </c>
      <c r="V2439">
        <f>IF(ISBLANK(T2439 ),"0",U2439-T2439)</f>
        <v>0.14583333333333326</v>
      </c>
      <c r="W2439">
        <v>2</v>
      </c>
      <c r="X2439">
        <f>NETWORKDAYS(K2439,L2438)</f>
        <v>-2</v>
      </c>
      <c r="Y2439" t="str">
        <f>IF(X2439&lt;=2,"CUMPLE","NO CUMPLE")</f>
        <v>CUMPLE</v>
      </c>
    </row>
    <row r="2440" xml:space="preserve">
      <c r="A2440">
        <v>13453980</v>
      </c>
      <c r="B2440" t="str">
        <v>REQUEST</v>
      </c>
      <c r="C2440" t="str">
        <v>CERRADO</v>
      </c>
      <c r="D2440" t="str">
        <v>ATENCION CLIENTE</v>
      </c>
      <c r="E2440" t="str">
        <v>PC</v>
      </c>
      <c r="F2440" t="str">
        <v>PC</v>
      </c>
      <c r="G2440" t="str">
        <v>LENOVO</v>
      </c>
      <c r="H2440"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JUMBO_x000d_
Servicio: Tiendas &amp; Centros de Distribucion_x000d_
Telefono: 3207999572_x000d_
Anexo: 2134349309_x000d_
Descripcion: buen dia me ayudan por favor el computador de atc esta presentando fallas continuas queda la pantalla negra y se apaga solo. las paginas no cargan normal se demoran mucho._x000d_
Indicar ubicacion del Equipo en tienda o oficinas: servicio al cliente</v>
      </c>
      <c r="I2440" t="str" xml:space="preserve">
        <v xml:space="preserve">Datos usuario_x000d_
Nombre: Luz Enith Sotelo Calvache_x000d_
Correo: luzenith.sotelo@cencosud.com.co_x000d_
Usuario AD: LESotelo_x000d_
Pais: Colombia_x000d_
Ubicacion: J126 JUMBO SAN SILVESTRE_x000d_
Zona: Colombia Oriente_x000d_
Unidad de Negocio: JUMBO_x000d_
Servicio: Tiendas &amp; Centros de Distribucion_x000d_
Telefono: 3207999572_x000d_
Anexo: 2134349309_x000d_
Descripcion: buen dia me ayudan por favor el computador de atc esta presentando fallas continuas queda la pantalla negra y se apaga solo. las paginas no cargan normal se demoran mucho._x000d_
Indicar ubicacion del Equipo en tienda o oficinas: servicio al cliente</v>
      </c>
      <c r="J2440" t="str" xml:space="preserve">
        <v xml:space="preserve">SE REVISA EQUIPO DE ATENCION AL CLIENTE POR PROBLEMAS DE BLOQUEO; SE REALIZA DIAGNOSTICO AL DISCO DURO Y MEMORIA RAM; RESULTADO OK                                        _x000d_
BORRADO DE TEMPORALES; ELIMINACION DE USUARIOS CON ANTIGÜEDAD DE 1-2 AÑOS; MEMORIA VIRTUAL Y CARACTERISTICAS DE RENDIMIENTO.                                        _x000d_
SE ENCUENTRA UNA NOVEDAD Y ES QUE LOS USUARIOS LOS DEJAN ABIERTOS Y NO CIERRAN SESION; SE EXPLICA PROCEDIMIENTO CUANDO OCURRA EL                                        _x000d_
CAMBIO DE TURNO; HACER EL RESPECTIVO CIERRE DE SESION DE USUARIO; ASI EVITAR COLAPSO EN EL SISTEMA OPERATIVO.                                        _x000d_
SE REALIZAN PRUEBAS DE FUNCIONAMIENTO CON LA USUARIA EN TURNO; EQUIPO QUEDA OPERATIVO Y FUNCIONANDO CORRECTAMENTE.                                        _x000d_
</v>
      </c>
      <c r="K2440">
        <v>45124</v>
      </c>
      <c r="L2440">
        <v>45126</v>
      </c>
      <c r="M2440" t="str">
        <f>TEXT(L2440,"DDDDDDD")</f>
        <v>miércoles</v>
      </c>
      <c r="N2440" t="str">
        <v>J126 JUMBO SAN SILVESTRE</v>
      </c>
      <c r="O2440" t="str">
        <v>BARRANCABERMEJA</v>
      </c>
      <c r="P2440" t="str">
        <f>IF(ISBLANK(O2440),"0",(VLOOKUP(O2440,REGION,2,FALSE)))</f>
        <v>ORIENTE</v>
      </c>
      <c r="Q2440" t="str">
        <v>LUIS CARLOS ROJAS ACOSTA</v>
      </c>
      <c r="R2440">
        <f>IF(ISBLANK(Q2440),"0", VLOOKUP(Q2440,PERSONAL,2,FALSE))</f>
        <v>1096188137</v>
      </c>
      <c r="S2440" t="str">
        <v>DIRECTO</v>
      </c>
      <c r="T2440">
        <v>0.3333333333333333</v>
      </c>
      <c r="U2440">
        <v>0.4166666666666667</v>
      </c>
      <c r="V2440">
        <f>IF(ISBLANK(T2440 ),"0",U2440-T2440)</f>
        <v>0.08333333333333337</v>
      </c>
      <c r="W2440">
        <v>1</v>
      </c>
      <c r="X2440">
        <f>NETWORKDAYS(K2440,L2439)</f>
        <v>2</v>
      </c>
      <c r="Y2440" t="str">
        <f>IF(X2440&lt;=2,"CUMPLE","NO CUMPLE")</f>
        <v>CUMPLE</v>
      </c>
    </row>
    <row r="2441" xml:space="preserve">
      <c r="A2441">
        <v>13437262</v>
      </c>
      <c r="B2441" t="str">
        <v>REQUEST</v>
      </c>
      <c r="C2441" t="str">
        <v>CERRADO</v>
      </c>
      <c r="D2441" t="str">
        <v>CAJA CENTRAL</v>
      </c>
      <c r="E2441" t="str">
        <v>POS</v>
      </c>
      <c r="F2441" t="str">
        <v xml:space="preserve">TECLADO </v>
      </c>
      <c r="G2441" t="str">
        <v>DIEBOLD</v>
      </c>
      <c r="H2441" t="str" xml:space="preserve">
        <v xml:space="preserve">Datos usuario_x000d_
Nombre: Carolina Ruiz Valencia_x000d_
Correo: Carolina.RuizValencia@cencosud.com.co_x000d_
Usuario AD: CRuizV_x000d_
Pais: Colombia_x000d_
Ubicacion: M006 METRO PALMIRA_x000d_
Zona: Colombia Occidente_x000d_
Unidad de Negocio: METRO_x000d_
Servicio: Tiendas &amp; Centros de Distribucion_x000d_
Telefono: 3148161428_x000d_
Anexo: 2707600_x000d_
Descripcion: la pos #7 sigue fallando cuando se encendio aparece una palabras que dicen en el visor "WINCO NIXDORF" y como el serial pero no arranca no deja registrar; ni nada; agradezco su colaboracion._x000d_
Numero de inventario si se tiene: AD-014036_x000d_
Numero de caja: 7</v>
      </c>
      <c r="I2441" t="str" xml:space="preserve">
        <v xml:space="preserve">Datos usuario_x000d_
Nombre: Carolina Ruiz Valencia_x000d_
Correo: Carolina.RuizValencia@cencosud.com.co_x000d_
Usuario AD: CRuizV_x000d_
Pais: Colombia_x000d_
Ubicacion: M006 METRO PALMIRA_x000d_
Zona: Colombia Occidente_x000d_
Unidad de Negocio: METRO_x000d_
Servicio: Tiendas &amp; Centros de Distribucion_x000d_
Telefono: 3148161428_x000d_
Anexo: 2707600_x000d_
Descripcion: la pos #7 sigue fallando cuando se encendio aparece una palabras que dicen en el visor "WINCO NIXDORF" y como el serial pero no arranca no deja registrar; ni nada; agradezco su colaboracion._x000d_
Numero de inventario si se tiene: AD-014036_x000d_
Numero de caja: 7</v>
      </c>
      <c r="J2441" t="str" xml:space="preserve">
        <v xml:space="preserve">SE REALIZAN VALIDACIONES Y SE ENCUENTRA QUE LA FALLA DEL BLOQUEO SE ENCUENTRA EN EL TECLADO._x000d_
SE REALIZO PRUEBAS CON OTRO TECLADO; EL CUÁL SE USO EL MISMO CABLE DE COMUNICACIÓN Y CON ESTAS FUERON EXITOSAS LAS PRUEBAS._x000d_
LA SEÑORA STHEFANIA PAREDES REALIZA PRUEBAS EXITOSAS DE ESCANEO DE PRODUCTOS Y COMPRA</v>
      </c>
      <c r="K2441">
        <v>45117</v>
      </c>
      <c r="L2441">
        <v>45126</v>
      </c>
      <c r="M2441" t="str">
        <f>TEXT(L2441,"DDDDDDD")</f>
        <v>miércoles</v>
      </c>
      <c r="N2441" t="str">
        <v>M006 METRO PALMIRA</v>
      </c>
      <c r="O2441" t="str">
        <v>PALMIRA</v>
      </c>
      <c r="P2441" t="str">
        <f>IF(ISBLANK(O2441),"0",(VLOOKUP(O2441,REGION,2,FALSE)))</f>
        <v>OCCIDENTE</v>
      </c>
      <c r="Q2441" t="str">
        <v>JENDRY JOSE TORRES GARCIA</v>
      </c>
      <c r="R2441">
        <f>IF(ISBLANK(Q2441),"0", VLOOKUP(Q2441,PERSONAL,2,FALSE))</f>
        <v>1111782503</v>
      </c>
      <c r="S2441" t="str">
        <v>DIRECTO</v>
      </c>
      <c r="T2441">
        <v>0.3333333333333333</v>
      </c>
      <c r="U2441">
        <v>0.4375</v>
      </c>
      <c r="V2441">
        <f>IF(ISBLANK(T2441 ),"0",U2441-T2441)</f>
        <v>0.10416666666666669</v>
      </c>
      <c r="W2441">
        <v>2</v>
      </c>
      <c r="X2441">
        <f>NETWORKDAYS(K2441,L2440)</f>
        <v>8</v>
      </c>
      <c r="Y2441" t="str">
        <f>IF(X2441&lt;=2,"CUMPLE","NO CUMPLE")</f>
        <v>NO CUMPLE</v>
      </c>
    </row>
    <row r="2442" xml:space="preserve">
      <c r="A2442">
        <v>13453476</v>
      </c>
      <c r="B2442" t="str">
        <v>REQUEST</v>
      </c>
      <c r="C2442" t="str">
        <v>CERRADO</v>
      </c>
      <c r="D2442" t="str">
        <v>LINEAL DE CAJAS</v>
      </c>
      <c r="E2442" t="str">
        <v>POS</v>
      </c>
      <c r="F2442" t="str">
        <v>POS</v>
      </c>
      <c r="G2442" t="str">
        <v>WINCOR</v>
      </c>
      <c r="H2442" t="str" xml:space="preserve">
        <v xml:space="preserve">Datos usuario_x000d_
Nombre: Anguie Ximena Saavedra Gutierrez_x000d_
Correo: anguieximena.saavedragutierrez@cencosud.com.co_x000d_
Usuario AD: ANSaavdra_x000d_
Pais: Colombia_x000d_
Ubicacion: Z073 EDS MOSQUERA_x000d_
Zona: Colombia Bogota_x000d_
Unidad de Negocio: METRO_x000d_
Servicio: null_x000d_
Telefono: 3207690867_x000d_
Anexo: 3207690867_x000d_
Descripcion: buenos dias!_x000d_
solicito de su colaboracion para la configuracion de la pos#13 ya que no funciona ; se reinicia y tampoco muestra mejoria; en el visor aparece letras y numeros. anteriormente se habia montado un cau para el mismo problema; quedo funcionando y al dia siguiente quedo igual. quedo muy atenta</v>
      </c>
      <c r="I2442" t="str" xml:space="preserve">
        <v xml:space="preserve">Datos usuario_x000d_
Nombre: Anguie Ximena Saavedra Gutierrez_x000d_
Correo: anguieximena.saavedragutierrez@cencosud.com.co_x000d_
Usuario AD: ANSaavdra_x000d_
Pais: Colombia_x000d_
Ubicacion: Z073 EDS MOSQUERA_x000d_
Zona: Colombia Bogota_x000d_
Unidad de Negocio: METRO_x000d_
Servicio: null_x000d_
Telefono: 3207690867_x000d_
Anexo: 3207690867_x000d_
Descripcion: buenos dias!_x000d_
solicito de su colaboracion para la configuracion de la pos#13 ya que no funciona ; se reinicia y tampoco muestra mejoria; en el visor aparece letras y numeros. anteriormente se habia montado un cau para el mismo problema; quedo funcionando y al dia siguiente quedo igual. quedo muy atenta</v>
      </c>
      <c r="J2442" t="str">
        <v>Inicialmente se instala un visor de la referencia anterior para validar el funcionamiento; pero este no da video; se valida en la configuración de la BIOS que este habilitado el COM 3 pero la falla persiste. Se procede a instalar un disco duro de otra POS y este si funciona correctamente. Se procede a instalar otro disco duro y se formatea la POS. Se configuran los parámetros de red. Se deja operativa la caja en espera que la mesa de ayuda hagan las respectivas configuraciones.</v>
      </c>
      <c r="K2442">
        <v>45125</v>
      </c>
      <c r="L2442">
        <v>45126</v>
      </c>
      <c r="M2442" t="str">
        <f>TEXT(L2442,"DDDDDDD")</f>
        <v>miércoles</v>
      </c>
      <c r="N2442" t="str">
        <v>M073 METRO MOSQUERA</v>
      </c>
      <c r="O2442" t="str">
        <v>MOSQUERA</v>
      </c>
      <c r="P2442" t="str">
        <f>IF(ISBLANK(O2442),"0",(VLOOKUP(O2442,REGION,2,FALSE)))</f>
        <v>BOGOTA</v>
      </c>
      <c r="Q2442" t="str">
        <v>ALEXANDER CASTILLO SOTELO</v>
      </c>
      <c r="R2442">
        <f>IF(ISBLANK(Q2442),"0", VLOOKUP(Q2442,PERSONAL,2,FALSE))</f>
        <v>80216449</v>
      </c>
      <c r="S2442" t="str">
        <v>ALIADO</v>
      </c>
      <c r="T2442">
        <v>0.5208333333333334</v>
      </c>
      <c r="U2442">
        <v>0.6458333333333334</v>
      </c>
      <c r="V2442">
        <f>IF(ISBLANK(T2442 ),"0",U2442-T2442)</f>
        <v>0.125</v>
      </c>
      <c r="W2442">
        <v>2</v>
      </c>
      <c r="X2442">
        <f>NETWORKDAYS(K2442,L2441)</f>
        <v>2</v>
      </c>
      <c r="Y2442" t="str">
        <f>IF(X2442&lt;=2,"CUMPLE","NO CUMPLE")</f>
        <v>CUMPLE</v>
      </c>
    </row>
    <row r="2443" xml:space="preserve">
      <c r="A2443">
        <v>13458862</v>
      </c>
      <c r="B2443" t="str">
        <v>REQUEST</v>
      </c>
      <c r="C2443" t="str">
        <v>CERRADO</v>
      </c>
      <c r="D2443" t="str">
        <v>LINEAL DE CAJAS</v>
      </c>
      <c r="E2443" t="str">
        <v>POS</v>
      </c>
      <c r="F2443" t="str">
        <v>POS</v>
      </c>
      <c r="G2443" t="str">
        <v>WINCOR</v>
      </c>
      <c r="H2443" t="str" xml:space="preserve">
        <v xml:space="preserve">Datos usuario_x000d_
Nombre: Sirle Cuisman Pantoja_x000d_
Correo: SCuisman@cencosud.com.co_x000d_
Usuario AD: SCuisman_x000d_
Pais: Colombia_x000d_
Ubicacion: M040 METRO RIOHACHA_x000d_
Zona: Colombia Costa_x000d_
Unidad de Negocio: METRO_x000d_
Servicio: Tiendas &amp; Centros de Distribucion_x000d_
Telefono: 3187728698_x000d_
Anexo: 7289670_x000d_
Descripcion: buenas tardes solicito me colaboren lo mas pronto posible ya que la caja presenta problemas con la balanza._x000d_
Numero de caja: 8</v>
      </c>
      <c r="I2443" t="str" xml:space="preserve">
        <v xml:space="preserve">Datos usuario_x000d_
Nombre: Sirle Cuisman Pantoja_x000d_
Correo: SCuisman@cencosud.com.co_x000d_
Usuario AD: SCuisman_x000d_
Pais: Colombia_x000d_
Ubicacion: M040 METRO RIOHACHA_x000d_
Zona: Colombia Costa_x000d_
Unidad de Negocio: METRO_x000d_
Servicio: Tiendas &amp; Centros de Distribucion_x000d_
Telefono: 3187728698_x000d_
Anexo: 7289670_x000d_
Descripcion: buenas tardes solicito me colaboren lo mas pronto posible ya que la caja presenta problemas con la balanza._x000d_
Numero de caja: 8</v>
      </c>
      <c r="J2443" t="str" xml:space="preserve">
        <v xml:space="preserve">Se llega a sitio; se valida ingreso; se valida la falla; realizamos mantenimiento preventivo al escaner; se le realiza limpieza a los Sensores y cristales luego se realiza pruebas y fueron exitosas pos # 8 operativa._x000d_
</v>
      </c>
      <c r="K2443">
        <v>45126</v>
      </c>
      <c r="L2443">
        <v>45126</v>
      </c>
      <c r="M2443" t="str">
        <f>TEXT(L2443,"DDDDDDD")</f>
        <v>miércoles</v>
      </c>
      <c r="N2443" t="str">
        <v>M040 METRO RIOHACHA</v>
      </c>
      <c r="O2443" t="str">
        <v>RIOHACHA</v>
      </c>
      <c r="P2443" t="str">
        <f>IF(ISBLANK(O2443),"0",(VLOOKUP(O2443,REGION,2,FALSE)))</f>
        <v>COSTA</v>
      </c>
      <c r="Q2443" t="str">
        <v>EDUAR ENRIQUE MARTELO SIERRA</v>
      </c>
      <c r="R2443">
        <f>IF(ISBLANK(Q2443),"0", VLOOKUP(Q2443,PERSONAL,2,FALSE))</f>
        <v>1065631435</v>
      </c>
      <c r="S2443" t="str">
        <v>DIRECTO</v>
      </c>
      <c r="T2443">
        <v>0.3541666666666667</v>
      </c>
      <c r="U2443">
        <v>0.375</v>
      </c>
      <c r="V2443">
        <f>IF(ISBLANK(T2443 ),"0",U2443-T2443)</f>
        <v>0.020833333333333315</v>
      </c>
      <c r="W2443">
        <v>1</v>
      </c>
      <c r="X2443">
        <f>NETWORKDAYS(K2443,L2442)</f>
        <v>1</v>
      </c>
      <c r="Y2443" t="str">
        <f>IF(X2443&lt;=2,"CUMPLE","NO CUMPLE")</f>
        <v>CUMPLE</v>
      </c>
    </row>
    <row r="2444" xml:space="preserve">
      <c r="A2444">
        <v>13458964</v>
      </c>
      <c r="B2444" t="str">
        <v>REQUEST</v>
      </c>
      <c r="C2444" t="str">
        <v>CERRADO</v>
      </c>
      <c r="D2444" t="str">
        <v>TODA LA TIENDA</v>
      </c>
      <c r="E2444" t="str">
        <v>PROACTIVA</v>
      </c>
      <c r="F2444" t="str">
        <v>PROACTIVA</v>
      </c>
      <c r="G2444" t="str">
        <v>PROACTIVA</v>
      </c>
      <c r="H2444"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JUMBO_x000d_
Servicio: Sistemas_x000d_
Telefono: 56987306891_x000d_
Anexo: 599363_x000d_
Descripcion: Buen Dia_x000d_
Se solicita la Visita de Isit para validar el estado de los equipos de sistemas y realizar el informa de visita proactiva._x000d_
Saludes._x000d_
Indicar ubicacion del Equipo en tienda o oficinas: Metro Riohacha</v>
      </c>
      <c r="I2444" t="str" xml:space="preserve">
        <v xml:space="preserve">Datos usuario_x000d_
Nombre: Alvaro Andres Martinez Escorcia_x000d_
Correo: Alvaro.Martinez@cencosud.com.co_x000d_
Usuario AD: Aamescor_x000d_
Pais: Colombia_x000d_
Ubicacion: M040 METRO RIOHACHA_x000d_
Zona: Colombia Costa_x000d_
Unidad de Negocio: JUMBO_x000d_
Servicio: Sistemas_x000d_
Telefono: 56987306891_x000d_
Anexo: 599363_x000d_
Descripcion: Buen Dia_x000d_
Se solicita la Visita de Isit para validar el estado de los equipos de sistemas y realizar el informa de visita proactiva._x000d_
Saludes._x000d_
Indicar ubicacion del Equipo en tienda o oficinas: Metro Riohacha</v>
      </c>
      <c r="J2444" t="str" xml:space="preserve">
        <v xml:space="preserve">Se llega a sitio; se realiza un recorrido por toda la tienda; y se pregunta al jefe de cada area para validar alguna novedad en su area; para solicitar CAU para_x000d_
atender las fallas. Se solicita disco duro y cajon monedero para la pos #6 que esta dañados; del resto en el momento todo esta operativo.</v>
      </c>
      <c r="K2444">
        <v>45125</v>
      </c>
      <c r="L2444">
        <v>45126</v>
      </c>
      <c r="M2444" t="str">
        <f>TEXT(L2444,"DDDDDDD")</f>
        <v>miércoles</v>
      </c>
      <c r="N2444" t="str">
        <v>M040 METRO RIOHACHA</v>
      </c>
      <c r="O2444" t="str">
        <v>RIOHACHA</v>
      </c>
      <c r="P2444" t="str">
        <f>IF(ISBLANK(O2444),"0",(VLOOKUP(O2444,REGION,2,FALSE)))</f>
        <v>COSTA</v>
      </c>
      <c r="Q2444" t="str">
        <v>EDUAR ENRIQUE MARTELO SIERRA</v>
      </c>
      <c r="R2444">
        <f>IF(ISBLANK(Q2444),"0", VLOOKUP(Q2444,PERSONAL,2,FALSE))</f>
        <v>1065631435</v>
      </c>
      <c r="S2444" t="str">
        <v>DIRECTO</v>
      </c>
      <c r="T2444">
        <v>0.375</v>
      </c>
      <c r="U2444">
        <v>0.3958333333333333</v>
      </c>
      <c r="V2444">
        <f>IF(ISBLANK(T2444 ),"0",U2444-T2444)</f>
        <v>0.020833333333333315</v>
      </c>
      <c r="W2444">
        <v>1</v>
      </c>
      <c r="X2444">
        <f>NETWORKDAYS(K2444,L2443)</f>
        <v>2</v>
      </c>
      <c r="Y2444" t="str">
        <f>IF(X2444&lt;=2,"CUMPLE","NO CUMPLE")</f>
        <v>CUMPLE</v>
      </c>
    </row>
    <row r="2445" xml:space="preserve">
      <c r="A2445">
        <v>13458065</v>
      </c>
      <c r="B2445" t="str">
        <v>REQUEST</v>
      </c>
      <c r="C2445" t="str">
        <v>CERRADO</v>
      </c>
      <c r="D2445" t="str">
        <v>TODA LA TIENDA</v>
      </c>
      <c r="E2445" t="str">
        <v>WI FI</v>
      </c>
      <c r="F2445" t="str">
        <v>REDES</v>
      </c>
      <c r="G2445" t="str">
        <v>WI FI</v>
      </c>
      <c r="H2445" t="str" xml:space="preserve">
        <v xml:space="preserve">Datos usuario_x000d_
Nombre: lma00024_x000d_
Correo: Deyssy.AricapaAraque@externos-co.cencosud.com_x000d_
Usuario AD: lma00024_x000d_
Pais: Colombia_x000d_
Ubicacion: M040 METRO RIOHACHA_x000d_
Zona: Colombia Costa_x000d_
Unidad de Negocio: ADM CENTRAL_x000d_
Servicio: null_x000d_
Telefono: 3176685924_x000d_
Anexo: null_x000d_
Descripcion: buen dia_x000d_
_x000d_
se requiere apoyo de isit para validar la novedad presentada con la red de la tienda metro riohacha; tanto la lan como la inalambrica._x000d_
_x000d_
gracias</v>
      </c>
      <c r="I2445" t="str" xml:space="preserve">
        <v xml:space="preserve">Datos usuario_x000d_
Nombre: lma00024_x000d_
Correo: Deyssy.AricapaAraque@externos-co.cencosud.com_x000d_
Usuario AD: lma00024_x000d_
Pais: Colombia_x000d_
Ubicacion: M040 METRO RIOHACHA_x000d_
Zona: Colombia Costa_x000d_
Unidad de Negocio: ADM CENTRAL_x000d_
Servicio: null_x000d_
Telefono: 3176685924_x000d_
Anexo: null_x000d_
Descripcion: buen dia_x000d_
_x000d_
se requiere apoyo de isit para validar la novedad presentada con la red de la tienda metro riohacha; tanto la lan como la inalambrica._x000d_
_x000d_
gracias</v>
      </c>
      <c r="J2445" t="str">
        <v>Se llega a sitio; se valida ingreso; realizamos validación de la falla; se realiza acompañamiento al área de redes para hacer validaciones para detectar la fala de red; se toma una PDT y se valida la intensidad de la señal y se realiza un recorrido por toda la tienda midiendo la intensidad de señal y cuando cambia de punto de acceso; se toman evidencia; se aumenta la intensidad de señal en los puntos de accesos donde la señal es baja; y se hace pruebas validando quela señal quede operativa; se realizan mediciones de la red cableada; igualmente se toma evidencia de la red de los datafonos y los test de velocidad son correctos; pruebas exitosas; Se toman fotos de la oficinas y puesto del gerente para instalar un nuevo punto de acceso wifi para mejorar la conectividad en las oficinas.</v>
      </c>
      <c r="K2445">
        <v>45125</v>
      </c>
      <c r="L2445">
        <v>45126</v>
      </c>
      <c r="M2445" t="str">
        <f>TEXT(L2445,"DDDDDDD")</f>
        <v>miércoles</v>
      </c>
      <c r="N2445" t="str">
        <v>M040 METRO RIOHACHA</v>
      </c>
      <c r="O2445" t="str">
        <v>RIOHACHA</v>
      </c>
      <c r="P2445" t="str">
        <f>IF(ISBLANK(O2445),"0",(VLOOKUP(O2445,REGION,2,FALSE)))</f>
        <v>COSTA</v>
      </c>
      <c r="Q2445" t="str">
        <v>EDUAR ENRIQUE MARTELO SIERRA</v>
      </c>
      <c r="R2445">
        <f>IF(ISBLANK(Q2445),"0", VLOOKUP(Q2445,PERSONAL,2,FALSE))</f>
        <v>1065631435</v>
      </c>
      <c r="S2445" t="str">
        <v>DIRECTO</v>
      </c>
      <c r="T2445">
        <v>0.3958333333333333</v>
      </c>
      <c r="U2445">
        <v>0.4375</v>
      </c>
      <c r="V2445">
        <f>IF(ISBLANK(T2445 ),"0",U2445-T2445)</f>
        <v>0.041666666666666685</v>
      </c>
      <c r="W2445">
        <v>1</v>
      </c>
      <c r="X2445">
        <f>NETWORKDAYS(K2445,L2444)</f>
        <v>2</v>
      </c>
      <c r="Y2445" t="str">
        <f>IF(X2445&lt;=2,"CUMPLE","NO CUMPLE")</f>
        <v>CUMPLE</v>
      </c>
    </row>
    <row r="2446" xml:space="preserve">
      <c r="A2446">
        <v>13458857</v>
      </c>
      <c r="B2446" t="str">
        <v>REQUEST</v>
      </c>
      <c r="C2446" t="str">
        <v>CERRADO</v>
      </c>
      <c r="D2446" t="str">
        <v>LINEAL DE CAJAS</v>
      </c>
      <c r="E2446" t="str">
        <v xml:space="preserve">POS </v>
      </c>
      <c r="F2446" t="str">
        <v xml:space="preserve">POS </v>
      </c>
      <c r="G2446" t="str">
        <v xml:space="preserve">WINCOR </v>
      </c>
      <c r="H2446" t="str" xml:space="preserve">
        <v xml:space="preserve">Datos usuario_x000d_
Nombre: Sirle Cuisman Pantoja_x000d_
Correo: SCuisman@cencosud.com.co_x000d_
Usuario AD: SCuisman_x000d_
Pais: Colombia_x000d_
Ubicacion: M040 METRO RIOHACHA_x000d_
Zona: Colombia Costa_x000d_
Unidad de Negocio: METRO_x000d_
Servicio: Tiendas &amp; Centros de Distribucion_x000d_
Telefono: 3187728698_x000d_
Anexo: 7289670_x000d_
Descripcion: buenas tardes solicito me colaboren lo mas pronto posible por favor ya que la caja presenta problemas con la balanza._x000d_
Numero de caja: 1</v>
      </c>
      <c r="I2446" t="str" xml:space="preserve">
        <v xml:space="preserve">Datos usuario_x000d_
Nombre: Sirle Cuisman Pantoja_x000d_
Correo: SCuisman@cencosud.com.co_x000d_
Usuario AD: SCuisman_x000d_
Pais: Colombia_x000d_
Ubicacion: M040 METRO RIOHACHA_x000d_
Zona: Colombia Costa_x000d_
Unidad de Negocio: METRO_x000d_
Servicio: Tiendas &amp; Centros de Distribucion_x000d_
Telefono: 3187728698_x000d_
Anexo: 7289670_x000d_
Descripcion: buenas tardes solicito me colaboren lo mas pronto posible por favor ya que la caja presenta problemas con la balanza._x000d_
Numero de caja: 1</v>
      </c>
      <c r="J2446" t="str" xml:space="preserve">
        <v xml:space="preserve">Se llega a sitio; se valida ingreso; se valida la falla; realizamos mantenimiento preventivo al escaner; se le realiza limpieza a los sensores y cristales luego se_x000d_
realiza pruebas y fueron exitosas pos # 1 operativa.</v>
      </c>
      <c r="K2446">
        <v>45126</v>
      </c>
      <c r="L2446">
        <v>45126</v>
      </c>
      <c r="M2446" t="str">
        <f>TEXT(L2446,"DDDDDDD")</f>
        <v>miércoles</v>
      </c>
      <c r="N2446" t="str">
        <v>M040 METRO RIOHACHA</v>
      </c>
      <c r="O2446" t="str">
        <v>RIOHACHA</v>
      </c>
      <c r="P2446" t="str">
        <f>IF(ISBLANK(O2446),"0",(VLOOKUP(O2446,REGION,2,FALSE)))</f>
        <v>COSTA</v>
      </c>
      <c r="Q2446" t="str">
        <v>EDUAR ENRIQUE MARTELO SIERRA</v>
      </c>
      <c r="R2446">
        <f>IF(ISBLANK(Q2446),"0", VLOOKUP(Q2446,PERSONAL,2,FALSE))</f>
        <v>1065631435</v>
      </c>
      <c r="S2446" t="str">
        <v>DIRECTO</v>
      </c>
      <c r="T2446">
        <v>0.4375</v>
      </c>
      <c r="U2446">
        <v>0.4583333333333333</v>
      </c>
      <c r="V2446">
        <f>IF(ISBLANK(T2446 ),"0",U2446-T2446)</f>
        <v>0.020833333333333315</v>
      </c>
      <c r="W2446">
        <v>1</v>
      </c>
      <c r="X2446">
        <f>NETWORKDAYS(K2446,L2445)</f>
        <v>1</v>
      </c>
      <c r="Y2446" t="str">
        <f>IF(X2446&lt;=2,"CUMPLE","NO CUMPLE")</f>
        <v>CUMPLE</v>
      </c>
    </row>
    <row r="2447" xml:space="preserve">
      <c r="A2447">
        <v>13458843</v>
      </c>
      <c r="B2447" t="str">
        <v>REQUEST</v>
      </c>
      <c r="C2447" t="str">
        <v>CERRADO</v>
      </c>
      <c r="D2447" t="str">
        <v>LINEAL DE CAJAS</v>
      </c>
      <c r="E2447" t="str">
        <v>POS</v>
      </c>
      <c r="F2447" t="str">
        <v>POS</v>
      </c>
      <c r="G2447" t="str">
        <v>WINCOR</v>
      </c>
      <c r="H2447" t="str" xml:space="preserve">
        <v xml:space="preserve">Datos usuario_x000d_
Nombre: Sirle Cuisman Pantoja_x000d_
Correo: SCuisman@cencosud.com.co_x000d_
Usuario AD: SCuisman_x000d_
Pais: Colombia_x000d_
Ubicacion: M040 METRO RIOHACHA_x000d_
Zona: Colombia Costa_x000d_
Unidad de Negocio: METRO_x000d_
Servicio: Tiendas &amp; Centros de Distribucion_x000d_
Telefono: 3187728698_x000d_
Anexo: 7289670_x000d_
Descripcion: buenas tardes solicito me colaboren lo mas pronto posible por favor ya que esta caja esta fuera de servicio ya que presenta problemas con el teclado y el cable del mismo._x000d_
Numero de caja: 6</v>
      </c>
      <c r="I2447" t="str" xml:space="preserve">
        <v xml:space="preserve">Datos usuario_x000d_
Nombre: Sirle Cuisman Pantoja_x000d_
Correo: SCuisman@cencosud.com.co_x000d_
Usuario AD: SCuisman_x000d_
Pais: Colombia_x000d_
Ubicacion: M040 METRO RIOHACHA_x000d_
Zona: Colombia Costa_x000d_
Unidad de Negocio: METRO_x000d_
Servicio: Tiendas &amp; Centros de Distribucion_x000d_
Telefono: 3187728698_x000d_
Anexo: 7289670_x000d_
Descripcion: buenas tardes solicito me colaboren lo mas pronto posible por favor ya que esta caja esta fuera de servicio ya que presenta problemas con el teclado y el cable del mismo._x000d_
Numero de caja: 6</v>
      </c>
      <c r="J2447" t="str" xml:space="preserve">
        <v xml:space="preserve">Se llega a sitio; se valida ingreso; realizamos validación de la falla; POS # 6 no muestra imagen; se realiza pruebas al sistema operativo; se limpia memoria RAM; se realiza configuraciones en la BIOS; se conecta adaptador de video y se le conecta pantalla para realizar formateo; se prepara USB y se procede a formatear; luego de varios intentos no fue posible formatear POS debido que se bloqueaba; se le informo al coordinador de lo realizado y nos indica que van a realizar cambio de disco duro; para cuando llegue el nuevo disco realizar formateo nuevamente. _x000d_
_x000d_
*Se solicita disco duro nuevo y gaveta de monedero que esta dañado el conector que va hacia el POS.*</v>
      </c>
      <c r="K2447">
        <v>45125</v>
      </c>
      <c r="L2447">
        <v>45126</v>
      </c>
      <c r="M2447" t="str">
        <f>TEXT(L2447,"DDDDDDD")</f>
        <v>miércoles</v>
      </c>
      <c r="N2447" t="str">
        <v>M040 METRO RIOHACHA</v>
      </c>
      <c r="O2447" t="str">
        <v>RIOHACHA</v>
      </c>
      <c r="P2447" t="str">
        <f>IF(ISBLANK(O2447),"0",(VLOOKUP(O2447,REGION,2,FALSE)))</f>
        <v>COSTA</v>
      </c>
      <c r="Q2447" t="str">
        <v>EDUAR ENRIQUE MARTELO SIERRA</v>
      </c>
      <c r="R2447">
        <f>IF(ISBLANK(Q2447),"0", VLOOKUP(Q2447,PERSONAL,2,FALSE))</f>
        <v>1065631435</v>
      </c>
      <c r="S2447" t="str">
        <v>DIRECTO</v>
      </c>
      <c r="T2447">
        <v>0.4583333333333333</v>
      </c>
      <c r="U2447">
        <v>0.4791666666666667</v>
      </c>
      <c r="V2447">
        <f>IF(ISBLANK(T2447 ),"0",U2447-T2447)</f>
        <v>0.02083333333333337</v>
      </c>
      <c r="W2447">
        <v>1</v>
      </c>
      <c r="X2447">
        <f>NETWORKDAYS(K2447,L2446)</f>
        <v>2</v>
      </c>
      <c r="Y2447" t="str">
        <f>IF(X2447&lt;=2,"CUMPLE","NO CUMPLE")</f>
        <v>CUMPLE</v>
      </c>
    </row>
    <row r="2448" xml:space="preserve">
      <c r="A2448">
        <v>13458831</v>
      </c>
      <c r="B2448" t="str">
        <v>REQUEST</v>
      </c>
      <c r="C2448" t="str">
        <v>CERRADO</v>
      </c>
      <c r="D2448" t="str">
        <v>LINEAL DE CAJAS</v>
      </c>
      <c r="E2448" t="str">
        <v>POS</v>
      </c>
      <c r="F2448" t="str">
        <v>POS</v>
      </c>
      <c r="G2448" t="str">
        <v>WINCOR</v>
      </c>
      <c r="H2448" t="str" xml:space="preserve">
        <v xml:space="preserve">Datos usuario_x000d_
Nombre: Sirle Cuisman Pantoja_x000d_
Correo: SCuisman@cencosud.com.co_x000d_
Usuario AD: SCuisman_x000d_
Pais: Colombia_x000d_
Ubicacion: M040 METRO RIOHACHA_x000d_
Zona: Colombia Costa_x000d_
Unidad de Negocio: METRO_x000d_
Servicio: Tiendas &amp; Centros de Distribucion_x000d_
Telefono: 3187728698_x000d_
Anexo: 7289670_x000d_
Descripcion: buenas tardes para que me colaboren lo mas pronto posible por favor ya que estas dos cajas tienen problema con la balanza._x000d_
Numero de caja: 1; 8_x000d_
</v>
      </c>
      <c r="I2448" t="str" xml:space="preserve">
        <v xml:space="preserve">Datos usuario_x000d_
Nombre: Sirle Cuisman Pantoja_x000d_
Correo: SCuisman@cencosud.com.co_x000d_
Usuario AD: SCuisman_x000d_
Pais: Colombia_x000d_
Ubicacion: M040 METRO RIOHACHA_x000d_
Zona: Colombia Costa_x000d_
Unidad de Negocio: METRO_x000d_
Servicio: Tiendas &amp; Centros de Distribucion_x000d_
Telefono: 3187728698_x000d_
Anexo: 7289670_x000d_
Descripcion: buenas tardes para que me colaboren lo mas pronto posible por favor ya que estas dos cajas tienen problema con la balanza._x000d_
Numero de caja: 1; 8_x000d_
</v>
      </c>
      <c r="J2448" t="str">
        <v>El caso fue atendido de manera exitosa el día 19/07/2023</v>
      </c>
      <c r="K2448">
        <v>45125</v>
      </c>
      <c r="L2448">
        <v>45126</v>
      </c>
      <c r="M2448" t="str">
        <f>TEXT(L2448,"DDDDDDD")</f>
        <v>miércoles</v>
      </c>
      <c r="N2448" t="str">
        <v>M040 METRO RIOHACHA</v>
      </c>
      <c r="O2448" t="str">
        <v>RIOHACHA</v>
      </c>
      <c r="P2448" t="str">
        <f>IF(ISBLANK(O2448),"0",(VLOOKUP(O2448,REGION,2,FALSE)))</f>
        <v>COSTA</v>
      </c>
      <c r="Q2448" t="str">
        <v>EDUAR ENRIQUE MARTELO SIERRA</v>
      </c>
      <c r="R2448">
        <f>IF(ISBLANK(Q2448),"0", VLOOKUP(Q2448,PERSONAL,2,FALSE))</f>
        <v>1065631435</v>
      </c>
      <c r="S2448" t="str">
        <v>DIRECTO</v>
      </c>
      <c r="T2448">
        <v>0.5208333333333334</v>
      </c>
      <c r="U2448">
        <v>0.6041666666666666</v>
      </c>
      <c r="V2448">
        <f>IF(ISBLANK(T2448 ),"0",U2448-T2448)</f>
        <v>0.08333333333333326</v>
      </c>
      <c r="W2448">
        <v>1</v>
      </c>
      <c r="X2448">
        <f>NETWORKDAYS(K2448,L2447)</f>
        <v>2</v>
      </c>
      <c r="Y2448" t="str">
        <f>IF(X2448&lt;=2,"CUMPLE","NO CUMPLE")</f>
        <v>CUMPLE</v>
      </c>
    </row>
    <row r="2449" xml:space="preserve">
      <c r="A2449">
        <v>13456217</v>
      </c>
      <c r="B2449" t="str">
        <v>REQUEST</v>
      </c>
      <c r="C2449" t="str">
        <v>CERRADO</v>
      </c>
      <c r="D2449" t="str">
        <v>LINEAL DE CAJAS</v>
      </c>
      <c r="E2449" t="str">
        <v>POS</v>
      </c>
      <c r="F2449" t="str">
        <v>POS</v>
      </c>
      <c r="G2449" t="str">
        <v>WINCOR</v>
      </c>
      <c r="H2449" t="str" xml:space="preserve">
        <v xml:space="preserve">Datos usuario_x000d_
Nombre: Alily Castilla Castaneda_x000d_
Correo: Alily.CastillaCastaneda@cencosud.com.co_x000d_
Usuario AD: AliCasti_x000d_
Pais: Colombia_x000d_
Ubicacion: M195 METRO SANTA LUCIA_x000d_
Zona: Colombia Bogota_x000d_
Unidad de Negocio: METRO_x000d_
Servicio: null_x000d_
Telefono: 3209753836_x000d_
Anexo: 3209753836_x000d_
Descripcion: Buenas tardes:_x000d_
Me colaboran con la pos NO.12 de la tienda 038 ya que se a reiniciado en varias ocasiones y de repente se apaga nuevamente; no esta en funcionamiento._x000d_
gracias_x000d_
</v>
      </c>
      <c r="I2449" t="str" xml:space="preserve">
        <v xml:space="preserve">  Datos usuario_x000d_
Nombre: Alily Castilla Castaneda_x000d_
Correo: Alily.CastillaCastaneda@cencosud.com.co_x000d_
Usuario AD: AliCasti_x000d_
Pais: Colombia_x000d_
Ubicacion: M195 METRO SANTA LUCIA_x000d_
Zona: Colombia Bogota_x000d_
Unidad de Negocio: METRO_x000d_
Servicio: null_x000d_
Telefono: 3209753836_x000d_
Anexo: 3209753836_x000d_
Descripcion: Buenas tardes:_x000d_
Me colaboran con la pos NO.12 de la tienda 038 ya que se a reiniciado en varias ocasiones y de repente se apaga nuevamente; no esta en funcionamiento._x000d_
gracias_x000d_
</v>
      </c>
      <c r="J2449" t="str" xml:space="preserve">
        <v xml:space="preserve"> Se realiza verificación de equipo y de periféricos; se prueba cable de poder en estado funcional ; equipo se reinicia continuamente; se verifican tomas de energía y están funcionales sin daño; se realiza apertura de equipo para realizar limpieza y se retira el polvo ; se observan algunos_x000d_
condensadores en mal estado; se inicia equipo para realizar pruebas; pero continua la falla._x000d_
Se recomienda cambio de equipo se evidencia en mal estado: Condensadores; motherboard; disipadores y carcazas de equipo; reinicios por recalentamiento.</v>
      </c>
      <c r="K2449">
        <v>45126</v>
      </c>
      <c r="L2449">
        <v>45128</v>
      </c>
      <c r="M2449" t="str">
        <f>TEXT(L2449,"DDDDDDD")</f>
        <v>viernes</v>
      </c>
      <c r="N2449" t="str">
        <v>M038 METRO NEIVA CENTRO DE CONVENCIONES</v>
      </c>
      <c r="O2449" t="str">
        <v>NEIVA</v>
      </c>
      <c r="P2449" t="str">
        <f>IF(ISBLANK(O2449),"0",(VLOOKUP(O2449,REGION,2,FALSE)))</f>
        <v>OCCIDENTE</v>
      </c>
      <c r="Q2449" t="str">
        <v>CARLOS HERNAN BARRETO LOPEZ</v>
      </c>
      <c r="R2449">
        <f>IF(ISBLANK(Q2449),"0", VLOOKUP(Q2449,PERSONAL,2,FALSE))</f>
        <v>1010165612</v>
      </c>
      <c r="S2449" t="str">
        <v>DIRECTO</v>
      </c>
      <c r="T2449">
        <v>0.5833333333333334</v>
      </c>
      <c r="U2449">
        <v>0.6805555555555556</v>
      </c>
      <c r="V2449">
        <f>IF(ISBLANK(T2449 ),"0",U2449-T2449)</f>
        <v>0.09722222222222221</v>
      </c>
      <c r="W2449">
        <v>2</v>
      </c>
      <c r="X2449">
        <f>NETWORKDAYS(K2449,L2448)</f>
        <v>1</v>
      </c>
      <c r="Y2449" t="str">
        <f>IF(X2449&lt;=2,"CUMPLE","NO CUMPLE")</f>
        <v>CUMPLE</v>
      </c>
    </row>
    <row r="2450" xml:space="preserve">
      <c r="A2450">
        <v>13460277</v>
      </c>
      <c r="B2450" t="str">
        <v>REQUEST</v>
      </c>
      <c r="C2450" t="str">
        <v>CERRADO</v>
      </c>
      <c r="D2450" t="str">
        <v>OFICINA COMERCIAL</v>
      </c>
      <c r="E2450" t="str">
        <v>PC</v>
      </c>
      <c r="F2450" t="str">
        <v>PC</v>
      </c>
      <c r="G2450" t="str">
        <v>LENOVO</v>
      </c>
      <c r="H2450"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El computador es demasiado lento; no me deja trabajar._x000d_
Lugar en donde se encuentra el computador en la tienda: Sala de juntas oficina</v>
      </c>
      <c r="I2450"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El computador es demasiado lento; no me deja trabajar._x000d_
Lugar en donde se encuentra el computador en la tienda: Sala de juntas oficina</v>
      </c>
      <c r="J2450" t="str" xml:space="preserve">
        <v xml:space="preserve">SE REVISA PC DE JEFE DE SECCION DE PANADERIA POR TEMAS DE LENTITUD A LA HORA DE ABRIR ARCHIVOS DE EXCEL Y/O EJECUTAR OTRA APLICACIÓN					_x000d_
SE REALIZA DIAGNOSTICO DE MEMORIA Y DISCO DURO; RESULTADO SIN ERRORES.					_x000d_
SE CONFIGURA CARACTERISTICAS DE RENDIMIENTO; MEMORIA VIRTUAL; ACTUALIZACIONES DE WINDOWS Y SE ENCUENTRA NOVEDAD CON USUARIOS					_x000d_
QUE HAN ABIERTO SESION EN EL EQUIPO; EL CUAL GENERA QUE EL S.O SE SOBRECARGUE.					_x000d_
LA USUARIA NO SE ENCONTRABA EN TIENDA POR TEMAS DE INCAPACIDAD.  SE REPROGRAMA VISITA PARA EL DIA LUNES 24 PARA EVALULAR RENDIMIEN					_x000d_
TO DEL EQUIPO.					_x000d_
EL EQUIPO SE DEJA OPERATIVO.					_x000d_
</v>
      </c>
      <c r="K2450">
        <v>45126</v>
      </c>
      <c r="L2450">
        <v>45128</v>
      </c>
      <c r="M2450" t="str">
        <f>TEXT(L2450,"DDDDDDD")</f>
        <v>viernes</v>
      </c>
      <c r="N2450" t="str">
        <v>J126 JUMBO SAN SILVESTRE</v>
      </c>
      <c r="O2450" t="str">
        <v>BARRANCABERMEJA</v>
      </c>
      <c r="P2450" t="str">
        <f>IF(ISBLANK(O2450),"0",(VLOOKUP(O2450,REGION,2,FALSE)))</f>
        <v>ORIENTE</v>
      </c>
      <c r="Q2450" t="str">
        <v>LUIS CARLOS ROJAS ACOSTA</v>
      </c>
      <c r="R2450">
        <f>IF(ISBLANK(Q2450),"0", VLOOKUP(Q2450,PERSONAL,2,FALSE))</f>
        <v>1096188137</v>
      </c>
      <c r="S2450" t="str">
        <v>DIRECTO</v>
      </c>
      <c r="T2450">
        <v>0.5833333333333334</v>
      </c>
      <c r="U2450">
        <v>0.6458333333333334</v>
      </c>
      <c r="V2450">
        <f>IF(ISBLANK(T2450 ),"0",U2450-T2450)</f>
        <v>0.0625</v>
      </c>
      <c r="W2450">
        <v>2</v>
      </c>
      <c r="X2450">
        <f>NETWORKDAYS(K2450,L2449)</f>
        <v>3</v>
      </c>
      <c r="Y2450" t="str">
        <f>IF(X2450&lt;=2,"CUMPLE","NO CUMPLE")</f>
        <v>NO CUMPLE</v>
      </c>
    </row>
    <row r="2451" xml:space="preserve">
      <c r="A2451">
        <v>13465981</v>
      </c>
      <c r="B2451" t="str">
        <v>REQUEST</v>
      </c>
      <c r="C2451" t="str">
        <v>CERRADO</v>
      </c>
      <c r="D2451" t="str">
        <v>FUERA DE TIENDA</v>
      </c>
      <c r="E2451" t="str">
        <v>POS</v>
      </c>
      <c r="F2451" t="str">
        <v>POS</v>
      </c>
      <c r="G2451" t="str">
        <v>UNISYS</v>
      </c>
      <c r="H2451" t="str" xml:space="preserve">
        <v xml:space="preserve">Datos usuario_x000d_
Nombre: Diego Armando Naranjo Gomez_x000d_
Correo: DiegoArmando.NaranjoGomez@cencosud.com.co_x000d_
Usuario AD: danaranj_x000d_
Pais: Colombia_x000d_
Ubicacion: Z158 EDS LA 42_x000d_
Zona: Colombia Occidente_x000d_
Unidad de Negocio: METRO_x000d_
Servicio: Tiendas &amp; Centros de Distribucion_x000d_
Telefono: 3154116230_x000d_
Anexo: null_x000d_
Descripcion: la pos no quiere encender_x000d_
Numero de caja: 91</v>
      </c>
      <c r="I2451" t="str" xml:space="preserve">
        <v xml:space="preserve">Datos usuario_x000d_
Nombre: Diego Armando Naranjo Gomez_x000d_
Correo: DiegoArmando.NaranjoGomez@cencosud.com.co_x000d_
Usuario AD: danaranj_x000d_
Pais: Colombia_x000d_
Ubicacion: Z158 EDS LA 42_x000d_
Zona: Colombia Occidente_x000d_
Unidad de Negocio: METRO_x000d_
Servicio: Tiendas &amp; Centros de Distribucion_x000d_
Telefono: 3154116230_x000d_
Anexo: null_x000d_
Descripcion: la pos no quiere encender_x000d_
Numero de caja: 91</v>
      </c>
      <c r="J2451" t="str">
        <v>SE ENCUENTRA EQUIPO APAGADO; CON BRECKES DISPARADOS DE IGUAL MANERA; AL VALIDAR Y REALIZAR PRUEBAS A LA FUENTE DE PODER SE DETECTA QUE SE ENCUENTRA DAÑADA. EL SEÑOR DIEGO ARMANDO NARANJO GOMEZ; PRESTA UNA FUENTE DE PODER DE SU PODER PARA REALIZAR CAMBIO.</v>
      </c>
      <c r="K2451">
        <v>45128</v>
      </c>
      <c r="L2451">
        <v>45129</v>
      </c>
      <c r="M2451" t="str">
        <f>TEXT(L2451,"DDDDDDD")</f>
        <v>sábado</v>
      </c>
      <c r="N2451" t="str">
        <v>Z158 EDS LA 42</v>
      </c>
      <c r="O2451" t="str">
        <v>PALMIRA</v>
      </c>
      <c r="P2451" t="str">
        <f>IF(ISBLANK(O2451),"0",(VLOOKUP(O2451,REGION,2,FALSE)))</f>
        <v>OCCIDENTE</v>
      </c>
      <c r="Q2451" t="str">
        <v>JENDRY JOSE TORRES GARCIA</v>
      </c>
      <c r="R2451">
        <f>IF(ISBLANK(Q2451),"0", VLOOKUP(Q2451,PERSONAL,2,FALSE))</f>
        <v>1111782503</v>
      </c>
      <c r="S2451" t="str">
        <v>DIRECTO</v>
      </c>
      <c r="T2451">
        <v>0.3333333333333333</v>
      </c>
      <c r="U2451">
        <v>0.4583333333333333</v>
      </c>
      <c r="V2451">
        <f>IF(ISBLANK(T2451 ),"0",U2451-T2451)</f>
        <v>0.125</v>
      </c>
      <c r="W2451">
        <v>2</v>
      </c>
      <c r="X2451">
        <f>NETWORKDAYS(K2451,L2450)</f>
        <v>1</v>
      </c>
      <c r="Y2451" t="str">
        <f>IF(X2451&lt;=2,"CUMPLE","NO CUMPLE")</f>
        <v>CUMPLE</v>
      </c>
    </row>
    <row r="2452" xml:space="preserve">
      <c r="A2452">
        <v>13447307</v>
      </c>
      <c r="B2452" t="str">
        <v>REQUEST</v>
      </c>
      <c r="C2452" t="str">
        <v>CERRADO</v>
      </c>
      <c r="D2452" t="str">
        <v>PLATOS PREPARADOS</v>
      </c>
      <c r="E2452" t="str">
        <v>BALANZA</v>
      </c>
      <c r="F2452" t="str">
        <v>MESA</v>
      </c>
      <c r="G2452" t="str">
        <v>METTLER</v>
      </c>
      <c r="H2452"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RETAIL FINANCIERO_x000d_
Servicio: Retail Financiero_x000d_
Telefono: 3135200127_x000d_
Anexo: 406_x000d_
Descripcion: buen dia; se requiere revision de balanza de mesa en area de panaderia y platos preparados ya que presenta informacion corrida adicional no termina el rollo siempre queda a la mitad y el resto de rollo no se utiliza._x000d_
Area donde su ubica la balanza: platos preparados y panaderia</v>
      </c>
      <c r="I2452"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RETAIL FINANCIERO_x000d_
Servicio: Retail Financiero_x000d_
Telefono: 3135200127_x000d_
Anexo: 406_x000d_
Descripcion: buen dia; se requiere revision de balanza de mesa en area de panaderia y platos preparados ya que presenta informacion corrida adicional no termina el rollo siempre queda a la mitad y el resto de rollo no se utiliza._x000d_
Area donde su ubica la balanza: platos preparados y panaderia</v>
      </c>
      <c r="J2452" t="str">
        <v>SE REALIZA VALIDACION DE LOS EQUIPOS BALANZAS DE MESA DEL AREA DE PANADERIA Y PLATOS PREPARADOS; 1°. LA BASCULA DE PANADERIACON NUMERO DE SERIE C151225913; PRESENTA NOVEDAD AL MOMENTO DE REALIZAR LAS IMPRESIONES DE LOS TICKETS SE GENERA UN LEVE RODAMIENTO DEL PAPEL DE TICKET; SE REALIZA REVISION EN EL SITIO DONDE SE CALIBRA OPCION DE PAPEL Y SE VALIDA PARAMETRIZACION EN LA CONFIGURACIONDE IMPRESION DE TICKET; ADICIONAL SE REALIZA LIMPIEZA DEL SENSOR Y CAMBIO DEL ROLLO DE PAPEL. SE VALIDA PRUEBAS DONDE LOS PRIMEROS 5 TICKET SALEN DE FORMA CORRECTA PERO LUEGO SE GENERA EL MOVIMIENTO Y SALE NUEVAMENTE UN POCO RODADO EL TICKET. SE VALIDA CON EL PERSONAL DE SISTEMAS DE CENCOSUD DONDE AL PARECER LOS NUEVOS ROLLOS DE PAPEL (TAMAÑO) SUMINISTRADO POR EL PROVEEDOR VIENE GENERANDO ESTA NOVEDAD Y NO SE LOGRA AJUSTAR ADECUADAMENTE A LA BASE DONDE DESCANSA EL ROLLO POR ENDE NO QUEDA  COMPLETAMENTE FIRME PARA UNA BUENA IMPRESION DE LOS TICKET; SE LE EXPLICA LA NOVEDAD AL JEFE DEL AREA DONDE YA PREVIAMNETE LE HABIAN COMENTADO EL PERSONAL DE SISTEMAS DE CENCOSUD ALGO SIMILAR QUE TIENE QUE VER CON LOS NUEVOS ROLLOS DE PAPEL QUE LLEGARON; SE LE ESCALA AL PERSONAL DE CENCOSUD PARA VER COMO MANEJAN ESTAS NOVEDADES CON EL NUEVO PAPEL DE LAS BALANZAS. 2° LA BASCULA DE PLATOS PREPARADOS PRESENTA QUE AL MOMENTO DE REALIZAR LA IMPRESION NO SE REFLEJABA EL NUMERO DE CODIGO DE BARRAS SALIA OPACO Y ALGO CORRIDO LOS CARACTERES DE IMPRESION. SE PROCEDE CON LIMPIEZA DE LA MAQUINA SE LOGRA EVIDENCIAR QUE UN SENSOR DEBAJO DEL CABEZAL DE IMPRESION SE ENCUENTRA ALGO FLOJO SE PROCEDE CON EL AJUSTE DEL SENSOR; SE CALIBRA IMPRESION DE PAPEL Y SE VALIDA LA PARAMETRIZACION EN LA OPCION DE CONFIGURACION DE IMPRESION DE LA BASCULA. SE REALIZA PRUEBAS CON EL USUARIO A SATISFACCION SE ENTREGA EQUIPO OPERATIVO Y FUNCIONAL.</v>
      </c>
      <c r="K2452">
        <v>45126</v>
      </c>
      <c r="L2452">
        <v>45131</v>
      </c>
      <c r="M2452" t="str">
        <f>TEXT(L2452,"DDDDDDD")</f>
        <v>lunes</v>
      </c>
      <c r="N2452" t="str">
        <v>J045 JUMBO AV.DEL FERROCARRIL SANTA MARTA</v>
      </c>
      <c r="O2452" t="str">
        <v>SANTA MARTA</v>
      </c>
      <c r="P2452" t="str">
        <f>IF(ISBLANK(O2452),"0",(VLOOKUP(O2452,REGION,2,FALSE)))</f>
        <v>COSTA</v>
      </c>
      <c r="Q2452" t="str">
        <v>ENRIQUE RAFAEL PONZON ORTEGA</v>
      </c>
      <c r="R2452">
        <f>IF(ISBLANK(Q2452),"0", VLOOKUP(Q2452,PERSONAL,2,FALSE))</f>
        <v>1082888515</v>
      </c>
      <c r="S2452" t="str">
        <v>DIRECTO</v>
      </c>
      <c r="T2452">
        <v>0.34375</v>
      </c>
      <c r="U2452">
        <v>0.5</v>
      </c>
      <c r="V2452">
        <f>IF(ISBLANK(T2452 ),"0",U2452-T2452)</f>
        <v>0.15625</v>
      </c>
      <c r="W2452">
        <v>2</v>
      </c>
      <c r="X2452">
        <f>NETWORKDAYS(K2452,L2451)</f>
        <v>3</v>
      </c>
      <c r="Y2452" t="str">
        <f>IF(X2452&lt;=2,"CUMPLE","NO CUMPLE")</f>
        <v>NO CUMPLE</v>
      </c>
    </row>
    <row r="2453" xml:space="preserve">
      <c r="A2453">
        <v>13457843</v>
      </c>
      <c r="B2453" t="str">
        <v>REQUEST</v>
      </c>
      <c r="C2453" t="str">
        <v>CERRADO</v>
      </c>
      <c r="D2453" t="str">
        <v>CHARCUTERIA</v>
      </c>
      <c r="E2453" t="str">
        <v>BALANZA</v>
      </c>
      <c r="F2453" t="str">
        <v>COLGANTE</v>
      </c>
      <c r="G2453" t="str">
        <v>METTLER</v>
      </c>
      <c r="H2453"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3134048761_x000d_
Anexo: 6018393513_x000d_
Descripcion: la bascula con IP 10.131.100.56 de la seccion de charcuteria presenta problemas de impresion; al momento de imprimir sale corrido en el tiquete y se esta generando desperdicion de este insumo._x000d_
Area donde su ubica la balanza: JUMBO GIRARDOT - 47 PRECEDEROS</v>
      </c>
      <c r="I2453"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3134048761_x000d_
Anexo: 6018393513_x000d_
Descripcion: la bascula con IP 10.131.100.56 de la seccion de charcuteria presenta problemas de impresion; al momento de imprimir sale corrido en el tiquete y se esta generando desperdicion de este insumo._x000d_
Area donde su ubica la balanza: JUMBO GIRARDOT - 47 PRECEDEROS</v>
      </c>
      <c r="J2453" t="str" xml:space="preserve">
        <v xml:space="preserve">LA BÁSCULA ESTÁ IMPRIMIENDO CORTADO LAS ETIQUETAS; SE REALIZA CONFIGURACIÓN DE DISPOSITIVO DE ACUERDO AL MANUAL SUMINISTRADO; SE REALIZA LIMPIEZA INTERNA. SE CALIBRA BASCULA . SE REALIZA PRUEBAS DE IMPRESION CONFIRMANDO FUNCIONAMIENTO._x000d_
</v>
      </c>
      <c r="K2453">
        <v>45126</v>
      </c>
      <c r="L2453">
        <v>45131</v>
      </c>
      <c r="M2453" t="str">
        <f>TEXT(L2453,"DDDDDDD")</f>
        <v>lunes</v>
      </c>
      <c r="N2453" t="str">
        <v>J047 JUMBO GIRARDOT</v>
      </c>
      <c r="O2453" t="str">
        <v>GIRARDOT</v>
      </c>
      <c r="P2453" t="str">
        <f>IF(ISBLANK(O2453),"0",(VLOOKUP(O2453,REGION,2,FALSE)))</f>
        <v>OCCIDENTE</v>
      </c>
      <c r="Q2453" t="str">
        <v>WILLIAM FERNANDO ALDANA NIÑO</v>
      </c>
      <c r="R2453">
        <f>IF(ISBLANK(Q2453),"0", VLOOKUP(Q2453,PERSONAL,2,FALSE))</f>
        <v>80148398</v>
      </c>
      <c r="S2453" t="str">
        <v>DIRECTO</v>
      </c>
      <c r="T2453">
        <v>0.3333333333333333</v>
      </c>
      <c r="U2453">
        <v>0.5625</v>
      </c>
      <c r="V2453">
        <f>IF(ISBLANK(T2453 ),"0",U2453-T2453)</f>
        <v>0.22916666666666669</v>
      </c>
      <c r="W2453">
        <v>3</v>
      </c>
      <c r="X2453">
        <f>NETWORKDAYS(K2453,L2452)</f>
        <v>4</v>
      </c>
      <c r="Y2453" t="str">
        <f>IF(X2453&lt;=2,"CUMPLE","NO CUMPLE")</f>
        <v>NO CUMPLE</v>
      </c>
    </row>
    <row r="2454" xml:space="preserve">
      <c r="A2454">
        <v>13467508</v>
      </c>
      <c r="B2454" t="str">
        <v>REQUEST</v>
      </c>
      <c r="C2454" t="str">
        <v>CERRADO</v>
      </c>
      <c r="D2454" t="str">
        <v>LINEAL DE CAJAS</v>
      </c>
      <c r="E2454" t="str">
        <v>POS</v>
      </c>
      <c r="F2454" t="str">
        <v>POS</v>
      </c>
      <c r="G2454" t="str">
        <v>WINCOR</v>
      </c>
      <c r="H2454" t="str" xml:space="preserve">
        <v xml:space="preserve">Datos usuario_x000d_
Nombre: Jasmin Rogeiffer Cavadia Ramos_x000d_
Correo: jasminrogeiffer.cavadiaramos@cencosud.corp_x000d_
Usuario AD: JACavadia_x000d_
Pais: Colombia_x000d_
Ubicacion: M085 METRO MONTERIA_x000d_
Zona: Colombia Costa_x000d_
Unidad de Negocio: METRO_x000d_
Servicio: Tiendas &amp; Centros de Distribucion_x000d_
Telefono: 3107796272_x000d_
Anexo: 6086345931_x000d_
Descripcion: Buenas noches para que me hagan el favor de colaborarme con la pos N 15 presenta problema en el puerto de teclado gracias por la atencion prestada</v>
      </c>
      <c r="I2454" t="str" xml:space="preserve">
        <v xml:space="preserve">Datos usuario_x000d_
Nombre: Jasmin Rogeiffer Cavadia Ramos_x000d_
Correo: jasminrogeiffer.cavadiaramos@cencosud.corp_x000d_
Usuario AD: JACavadia_x000d_
Pais: Colombia_x000d_
Ubicacion: M085 METRO MONTERIA_x000d_
Zona: Colombia Costa_x000d_
Unidad de Negocio: METRO_x000d_
Servicio: Tiendas &amp; Centros de Distribucion_x000d_
Telefono: 3107796272_x000d_
Anexo: 6086345931_x000d_
Descripcion: Buenas noches para que me hagan el favor de colaborarme con la pos N 15 presenta problema en el puerto de teclado gracias por la atencion prestada</v>
      </c>
      <c r="J2454" t="str">
        <v>Usuario informa   la POS N 15 presenta problema en el puerto de teclado. Se evidencia que el puerto está dañado por lo que no se puede conectar el teclado POS. Se informa a la super de caja y a la persona encargada que se debe  requerir una POS para realizar cambio.  Los tiempos de las POS son demorado ya que la POS tenía una venta la cual debía cancelar; por lo que se realizó la toma de otra POS y cambiar los discos y tarjeta de red para que este proceso se cancelara; luego de eso se debió esperar ya que debía realizar un proceso en la POS;  terminado ese proceso se procede a cambiar los discos y a poner la POS en su lugar. LA POS NO QUEDA OPERATIVA  SE REQUIERE CAMBIO DE ESTA.</v>
      </c>
      <c r="K2454">
        <v>45129</v>
      </c>
      <c r="L2454">
        <v>45131</v>
      </c>
      <c r="M2454" t="str">
        <f>TEXT(L2454,"DDDDDDD")</f>
        <v>lunes</v>
      </c>
      <c r="N2454" t="str">
        <v>M085 METRO MONTERIA</v>
      </c>
      <c r="O2454" t="str">
        <v>MONTERIA</v>
      </c>
      <c r="P2454" t="str">
        <f>IF(ISBLANK(O2454),"0",(VLOOKUP(O2454,REGION,2,FALSE)))</f>
        <v>COSTA</v>
      </c>
      <c r="Q2454" t="str">
        <v>SHARON YANETH KERGUELEN WILCHES</v>
      </c>
      <c r="R2454">
        <f>IF(ISBLANK(Q2454),"0", VLOOKUP(Q2454,PERSONAL,2,FALSE))</f>
        <v>1067917448</v>
      </c>
      <c r="S2454" t="str">
        <v>DIRECTO</v>
      </c>
      <c r="T2454">
        <v>0.4166666666666667</v>
      </c>
      <c r="U2454">
        <v>0.625</v>
      </c>
      <c r="V2454">
        <f>IF(ISBLANK(T2454 ),"0",U2454-T2454)</f>
        <v>0.20833333333333331</v>
      </c>
      <c r="W2454">
        <v>3</v>
      </c>
      <c r="X2454">
        <f>NETWORKDAYS(K2454,L2453)</f>
        <v>1</v>
      </c>
      <c r="Y2454" t="str">
        <f>IF(X2454&lt;=2,"CUMPLE","NO CUMPLE")</f>
        <v>CUMPLE</v>
      </c>
    </row>
    <row r="2455" xml:space="preserve">
      <c r="A2455">
        <v>13460277</v>
      </c>
      <c r="B2455" t="str">
        <v>REQUEST</v>
      </c>
      <c r="C2455" t="str">
        <v>CERRADO</v>
      </c>
      <c r="D2455" t="str">
        <v>OFICINA COMERCIAL</v>
      </c>
      <c r="E2455" t="str">
        <v>PC</v>
      </c>
      <c r="F2455" t="str">
        <v>PC</v>
      </c>
      <c r="G2455" t="str">
        <v>LENOVO</v>
      </c>
      <c r="H2455"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El computador es demasiado lento; no me deja trabajar._x000d_
Lugar en donde se encuentra el computador en la tienda: Sala de juntas oficina</v>
      </c>
      <c r="I2455"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El computador es demasiado lento; no me deja trabajar._x000d_
Lugar en donde se encuentra el computador en la tienda: Sala de juntas oficina</v>
      </c>
      <c r="J2455" t="str" xml:space="preserve">
        <v xml:space="preserve">SE HACE EVALUACION DE EQUIPO; SE CONVERSA CON LA USUARIA VIA TELEFONICA YA QUE ESTÁ EN DIA DE DESCANSO; PERO INFORMA QUE EL EQUIPO					_x000d_
LE MEJORO; YA NO SE PONE LENTO; DE IGUAL MANERA SE LE EXPLICA PROCEDIMIENTO DE CUANDO OTROS USUARIOS VAYAN A INICIAR SESION EN EL PC					_x000d_
POR FAVOR CERRAR SESION FINALIZADO TURNO O LA HORA DE TOMAR EL EQUIPO POR PARTE DE ELLA PARA EVITAR COLPASO POR PROCESAMIENTO.					_x000d_
SE REALIZAN PRUEBAS DE FUNCIONAMIENTO CON USUARIO ADMIN LOCAL; FUNCIONA CORRECTAMENTE SIN LENTITUD.					_x000d_
EL EQUIPO QUEDA OPERATIVO.					_x000d_
					_x000d_
</v>
      </c>
      <c r="K2455">
        <v>45126</v>
      </c>
      <c r="L2455">
        <v>45131</v>
      </c>
      <c r="M2455" t="str">
        <f>TEXT(L2455,"DDDDDDD")</f>
        <v>lunes</v>
      </c>
      <c r="N2455" t="str">
        <v>J126 JUMBO SAN SILVESTRE</v>
      </c>
      <c r="O2455" t="str">
        <v>BARRANCABERMEJA</v>
      </c>
      <c r="P2455" t="str">
        <f>IF(ISBLANK(O2455),"0",(VLOOKUP(O2455,REGION,2,FALSE)))</f>
        <v>ORIENTE</v>
      </c>
      <c r="Q2455" t="str">
        <v>LUIS CARLOS ROJAS ACOSTA</v>
      </c>
      <c r="R2455">
        <f>IF(ISBLANK(Q2455),"0", VLOOKUP(Q2455,PERSONAL,2,FALSE))</f>
        <v>1096188137</v>
      </c>
      <c r="S2455" t="str">
        <v>DIRECTO</v>
      </c>
      <c r="T2455">
        <v>0.3333333333333333</v>
      </c>
      <c r="U2455">
        <v>0.375</v>
      </c>
      <c r="V2455">
        <f>IF(ISBLANK(T2455 ),"0",U2455-T2455)</f>
        <v>0.041666666666666685</v>
      </c>
      <c r="W2455">
        <v>1</v>
      </c>
      <c r="X2455">
        <f>NETWORKDAYS(K2455,L2454)</f>
        <v>4</v>
      </c>
      <c r="Y2455" t="str">
        <f>IF(X2455&lt;=2,"CUMPLE","NO CUMPLE")</f>
        <v>NO CUMPLE</v>
      </c>
    </row>
    <row r="2456" xml:space="preserve">
      <c r="A2456">
        <v>13461766</v>
      </c>
      <c r="B2456" t="str">
        <v>REQUEST</v>
      </c>
      <c r="C2456" t="str">
        <v>CERRADO</v>
      </c>
      <c r="D2456" t="str">
        <v>TODA LA TIENDA</v>
      </c>
      <c r="E2456" t="str">
        <v>SCANNER</v>
      </c>
      <c r="F2456" t="str">
        <v>SCANNER</v>
      </c>
      <c r="G2456" t="str">
        <v>ZEBRA</v>
      </c>
      <c r="H2456"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la balanza de la pos numero 5 al escanear los productos emite un sonido muy suave y no se oye; debido a esto se realiza muchos registros doble agradezco su pronta colaboracion_x000d_
Indica la ubicacion de tu balanza en la tienda: pos numero 5</v>
      </c>
      <c r="I2456" t="str" xml:space="preserve">
        <v xml:space="preserve">Datos usuario_x000d_
Nombre: Luz Dary Solano Diaz_x000d_
Correo: LuzDary.SolanoDiaz@cencosud.com.co_x000d_
Usuario AD: LDSolano_x000d_
Pais: Colombia_x000d_
Ubicacion: M183 METRO SAN GIL_x000d_
Zona: Colombia Oriente_x000d_
Unidad de Negocio: Supermercados_x000d_
Servicio: Tiendas &amp; Centros de Distribucion_x000d_
Telefono: 3103386152_x000d_
Anexo: 3103386152_x000d_
Descripcion: buenas tardes_x000d_
_x000d_
la balanza de la pos numero 5 al escanear los productos emite un sonido muy suave y no se oye; debido a esto se realiza muchos registros doble agradezco su pronta colaboracion_x000d_
Indica la ubicacion de tu balanza en la tienda: pos numero 5</v>
      </c>
      <c r="J2456" t="str">
        <v xml:space="preserve">Se confirma  que SCANNER POS|BALANZA ZEBRA S22032010560699 si tiene sonido y a demas ; ya tiene el volumen maximo... Se valida con cajeras que dicen que suena bajito; es porque comparan el sonido de la otra;la que es de otra MARCA; por ello pensaban que esa ZEBRA sonaba mas duro; pero no; se explica que por diferencia de marca suena así ya el maximo volumen.     Por otro lado dicen que a veces(rara vez) se leen dos codigos a la vez; o sea un codigo se duplica; por ello se informa a EVER ; el cual comenta que eso ya esta escalado; asi que no es posible esperar horar solo para ver dicho error; se le confirma esa informacion a los cajero y al gerente.     </v>
      </c>
      <c r="K2456">
        <v>45126</v>
      </c>
      <c r="L2456">
        <v>45131</v>
      </c>
      <c r="M2456" t="str">
        <f>TEXT(L2456,"DDDDDDD")</f>
        <v>lunes</v>
      </c>
      <c r="N2456" t="str">
        <v>M183 METRO SAN GIL</v>
      </c>
      <c r="O2456" t="str">
        <v>SAN GIL</v>
      </c>
      <c r="P2456" t="str">
        <f>IF(ISBLANK(O2456),"0",(VLOOKUP(O2456,REGION,2,FALSE)))</f>
        <v>ORIENTE</v>
      </c>
      <c r="Q2456" t="str">
        <v>HENRY ALEJANDRO NIÑO CENTENO</v>
      </c>
      <c r="R2456">
        <v>1098779589</v>
      </c>
      <c r="S2456" t="str">
        <v>DIRECTO</v>
      </c>
      <c r="T2456">
        <v>0.5416666666666666</v>
      </c>
      <c r="U2456">
        <v>0.5833333333333334</v>
      </c>
      <c r="V2456">
        <f>IF(ISBLANK(T2456 ),"0",U2456-T2456)</f>
        <v>0.04166666666666674</v>
      </c>
      <c r="W2456">
        <v>1</v>
      </c>
      <c r="X2456">
        <f>NETWORKDAYS(K2456,L2455)</f>
        <v>4</v>
      </c>
      <c r="Y2456" t="str">
        <f>IF(X2456&lt;=2,"CUMPLE","NO CUMPLE")</f>
        <v>NO CUMPLE</v>
      </c>
    </row>
    <row r="2457" xml:space="preserve">
      <c r="A2457">
        <v>13333656</v>
      </c>
      <c r="B2457" t="str">
        <v>REQUEST</v>
      </c>
      <c r="C2457" t="str">
        <v>CERRADO</v>
      </c>
      <c r="D2457" t="str">
        <v>TODA LA TIENDA</v>
      </c>
      <c r="E2457" t="str">
        <v>VERIFICADOR</v>
      </c>
      <c r="F2457" t="str">
        <v>VERIFICADOR</v>
      </c>
      <c r="G2457" t="str">
        <v>NEWLAND</v>
      </c>
      <c r="H2457"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presenta novedad con el verificador de precio; el cual no lee el codigo de barras de los productos.</v>
      </c>
      <c r="I2457" t="str" xml:space="preserve">
        <v xml:space="preserve">Datos usuario_x000d_
Nombre: Hector Hernando Mendoza Plaza_x000d_
Correo: Hector.Mendoza@cencosud.com.co_x000d_
Usuario AD: HHMendoz_x000d_
Pais: Colombia_x000d_
Ubicacion: M183 METRO SAN GIL_x000d_
Zona: Colombia Oriente_x000d_
Unidad de Negocio: METRO_x000d_
Servicio: Tiendas &amp; Centros de Distribucion_x000d_
Telefono: 3138705459_x000d_
Anexo: 5110021_x000d_
Descripcion: se presenta novedad con el verificador de precio; el cual no lee el codigo de barras de los productos.</v>
      </c>
      <c r="J2457" t="str">
        <v xml:space="preserve">El gerente indica que el lector de textiles y bebidas suele presentar muchas fallas; que da errores y no sirve; pero a veces si se conecta y sirve bien; por ende es algo  intermitente; dichos equipos se confirma que se realiza reset de fabricas y luego de la nueva configuración; el equipo queda funcionando correctamente  PERO NO TIENE DONDE COLOCARLO; pues  no tiene ni cableado electrico ni base donde colocar; se le informa al gerente sobre ello. SE DEJA EMBALADO Y CONFIGURADO correctamente/funcional el verificador de precios.  EL VERIFICADOR DE PRECIOS QUE QUEDA EN TIENDA FUNCIONAL (en esta revisión) es el S/N:NQ2C8H000970 (es el de las fotos que esta en pasillo funcional); el que queda empacado es el NQ2C8H000124       </v>
      </c>
      <c r="K2457">
        <v>45126</v>
      </c>
      <c r="L2457">
        <v>45131</v>
      </c>
      <c r="M2457" t="str">
        <f>TEXT(L2457,"DDDDDDD")</f>
        <v>lunes</v>
      </c>
      <c r="N2457" t="str">
        <v>M183 METRO SAN GIL</v>
      </c>
      <c r="O2457" t="str">
        <v>SAN GIL</v>
      </c>
      <c r="P2457" t="str">
        <f>IF(ISBLANK(O2457),"0",(VLOOKUP(O2457,REGION,2,FALSE)))</f>
        <v>ORIENTE</v>
      </c>
      <c r="Q2457" t="str">
        <v>HENRY ALEJANDRO NIÑO CENTENO</v>
      </c>
      <c r="R2457">
        <v>1098779589</v>
      </c>
      <c r="S2457" t="str">
        <v>DIRECTO</v>
      </c>
      <c r="T2457">
        <v>0.5833333333333334</v>
      </c>
      <c r="U2457">
        <v>0.7361111111111112</v>
      </c>
      <c r="V2457">
        <f>IF(ISBLANK(T2457 ),"0",U2457-T2457)</f>
        <v>0.1527777777777778</v>
      </c>
      <c r="W2457">
        <v>2</v>
      </c>
      <c r="X2457">
        <f>NETWORKDAYS(K2457,L2456)</f>
        <v>4</v>
      </c>
      <c r="Y2457" t="str">
        <f>IF(X2457&lt;=2,"CUMPLE","NO CUMPLE")</f>
        <v>NO CUMPLE</v>
      </c>
    </row>
    <row r="2458" xml:space="preserve">
      <c r="A2458">
        <v>13457843</v>
      </c>
      <c r="B2458" t="str">
        <v>REQUEST</v>
      </c>
      <c r="C2458" t="str">
        <v>CERRADO</v>
      </c>
      <c r="D2458" t="str">
        <v>CHARCUTERIA</v>
      </c>
      <c r="E2458" t="str">
        <v>BALANZA</v>
      </c>
      <c r="F2458" t="str">
        <v>COLGANTE</v>
      </c>
      <c r="G2458" t="str">
        <v>METTLER</v>
      </c>
      <c r="H2458"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3134048761_x000d_
Anexo: 6018393513_x000d_
Descripcion: la bascula con IP 10.131.100.56 de la seccion de charcuteria presenta problemas de impresion; al momento de imprimir sale corrido en el tiquete y se esta generando desperdicion de este insumo._x000d_
Area donde su ubica la balanza: JUMBO GIRARDOT - 47 PRECEDEROS</v>
      </c>
      <c r="I2458" t="str" xml:space="preserve">
        <v xml:space="preserve">Datos usuario_x000d_
Nombre: Luis Felipe Rojas Lozano_x000d_
Correo: LuisFelipe.RojasLozano@cencosud.com.co_x000d_
Usuario AD: LURojasLo_x000d_
Pais: Colombia_x000d_
Ubicacion: J047 JUMBO GIRARDOT_x000d_
Zona: Colombia Occidente_x000d_
Unidad de Negocio: JUMBO_x000d_
Servicio: null_x000d_
Telefono: 3134048761_x000d_
Anexo: 6018393513_x000d_
Descripcion: la bascula con IP 10.131.100.56 de la seccion de charcuteria presenta problemas de impresion; al momento de imprimir sale corrido en el tiquete y se esta generando desperdicion de este insumo._x000d_
Area donde su ubica la balanza: JUMBO GIRARDOT - 47 PRECEDEROS</v>
      </c>
      <c r="J2458" t="str">
        <v>Se revisa balanza colgante del área de charcutería con serial mencionado en la descripción; se verifica y se encuentra que está imprimiendo mal las etiquetas ya que salen cortadas en el área de código de barras; algo importante para la lectura del producto. Se prosigue a realizar mantenimiento general y configuración de los parámetros de la balanza; como su cabezal; sensores y su tolerancia. Se pone a pruebas generales y el error se soluciona; se deja en pruebas durante media hora y se entrega el trabajo al jefe de seccion Felipe Rojas. Sin novedad alguna ; estado ok.</v>
      </c>
      <c r="K2458">
        <v>45132</v>
      </c>
      <c r="L2458">
        <v>45132</v>
      </c>
      <c r="M2458" t="str">
        <f>TEXT(L2458,"DDDDDDD")</f>
        <v>martes</v>
      </c>
      <c r="N2458" t="str">
        <v>J047 JUMBO GIRARDOT</v>
      </c>
      <c r="O2458" t="str">
        <v>GIRARDOT</v>
      </c>
      <c r="P2458" t="str">
        <f>IF(ISBLANK(O2458),"0",(VLOOKUP(O2458,REGION,2,FALSE)))</f>
        <v>OCCIDENTE</v>
      </c>
      <c r="Q2458" t="str">
        <v>RAFAEL ARDILA PUENTES</v>
      </c>
      <c r="R2458">
        <f>IF(ISBLANK(Q2458),"0", VLOOKUP(Q2458,PERSONAL,2,FALSE))</f>
        <v>1018419858</v>
      </c>
      <c r="S2458" t="str">
        <v>ALIADO</v>
      </c>
      <c r="T2458">
        <v>0.4895833333333333</v>
      </c>
      <c r="U2458">
        <v>0.5416666666666666</v>
      </c>
      <c r="V2458">
        <f>IF(ISBLANK(T2458 ),"0",U2458-T2458)</f>
        <v>0.052083333333333315</v>
      </c>
      <c r="W2458">
        <v>1</v>
      </c>
      <c r="X2458">
        <f>NETWORKDAYS(K2458,L2457)</f>
        <v>-2</v>
      </c>
      <c r="Y2458" t="str">
        <f>IF(X2458&lt;=2,"CUMPLE","NO CUMPLE")</f>
        <v>CUMPLE</v>
      </c>
    </row>
    <row r="2459" xml:space="preserve">
      <c r="A2459">
        <v>13447307</v>
      </c>
      <c r="B2459" t="str">
        <v>REQUEST</v>
      </c>
      <c r="C2459" t="str">
        <v>CERRADO</v>
      </c>
      <c r="D2459" t="str">
        <v>PLATOS PREPARADOS</v>
      </c>
      <c r="E2459" t="str">
        <v>BALANZA</v>
      </c>
      <c r="F2459" t="str">
        <v>MESA</v>
      </c>
      <c r="G2459" t="str">
        <v>METTLER</v>
      </c>
      <c r="H2459"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RETAIL FINANCIERO_x000d_
Servicio: Retail Financiero_x000d_
Telefono: 3135200127_x000d_
Anexo: 406_x000d_
Descripcion: buen dia; se requiere revision de balanza de mesa en area de panaderia y platos preparados ya que presenta informacion corrida adicional no termina el rollo siempre queda a la mitad y el resto de rollo no se utiliza._x000d_
Area donde su ubica la balanza: platos preparados y panaderia</v>
      </c>
      <c r="I2459" t="str" xml:space="preserve">
        <v xml:space="preserve">Datos usuario_x000d_
Nombre: Gustavo de Jesus Pereira Suarez_x000d_
Correo: GustavoJesus.Suarez@cencosud.com.co_x000d_
Usuario AD: GPereirS_x000d_
Pais: Colombia_x000d_
Ubicacion: J045 JUMBO AV.DEL FERROCARRIL SANTA MARTA_x000d_
Zona: Colombia Costa_x000d_
Unidad de Negocio: RETAIL FINANCIERO_x000d_
Servicio: Retail Financiero_x000d_
Telefono: 3135200127_x000d_
Anexo: 406_x000d_
Descripcion: buen dia; se requiere revision de balanza de mesa en area de panaderia y platos preparados ya que presenta informacion corrida adicional no termina el rollo siempre queda a la mitad y el resto de rollo no se utiliza._x000d_
Area donde su ubica la balanza: platos preparados y panaderia</v>
      </c>
      <c r="J2459" t="str">
        <v>SE REALIZA VALIDACION NUEVAMENTE DE LA BASCULA DE PLATOS PREPARADOS; USUARIO REPORTA QUE LOS TICKETS EN OCASIONES SALEN CORTOS. SE REALIZA REVISION DEL EQUIPO LIMPIEZA Y CALIBRACION EN EL PAPEL. AL MOMENTO DE REALIZAR PRUEBAS DE LAS IMPRESIONES SALEN NORMALES SE LE HACE SEGUIMIENTO AL CASO POR MAS 1 HORA; EL USUARIO NUEVAMENTE REPORTA QUE EN OCASIONES SE LE TRABA UN POCO LAS IMPRESIONES Y SALE MENSAJE DE PAPEL VACIO. SE LE INFORMA AL PERSONAL TECNICO DE SISTEMAS DE CENCOSUD QUE LA BASE DONDE DESCANSA LOS ROLLOS DE PAPEL NO QUEDA DEL TODO FIJO DEBIDO A LA BOCA DE LOS ROLLOS DE PAPEL. SE COLOCA CUÑA INDICADA POR LA PEROSNA DE SISTEMA DE CENCOSUD DONDE SE NOTA MEJORIA EN EL PROCESO DE IMPRESION. SE LE EXPLICA DE  LOS AJUSTES AL USUARIO Y SEJA MAQUINA OPERATIVA.</v>
      </c>
      <c r="K2459">
        <v>45132</v>
      </c>
      <c r="L2459">
        <v>45133</v>
      </c>
      <c r="M2459" t="str">
        <f>TEXT(L2459,"DDDDDDD")</f>
        <v>miércoles</v>
      </c>
      <c r="N2459" t="str">
        <v>J045 JUMBO AV.DEL FERROCARRIL SANTA MARTA</v>
      </c>
      <c r="O2459" t="str">
        <v>SANTA MARTA</v>
      </c>
      <c r="P2459" t="str">
        <f>IF(ISBLANK(O2459),"0",(VLOOKUP(O2459,REGION,2,FALSE)))</f>
        <v>COSTA</v>
      </c>
      <c r="Q2459" t="str">
        <v>ENRIQUE RAFAEL PONZON ORTEGA</v>
      </c>
      <c r="R2459">
        <f>IF(ISBLANK(Q2459),"0", VLOOKUP(Q2459,PERSONAL,2,FALSE))</f>
        <v>1082888515</v>
      </c>
      <c r="S2459" t="str">
        <v>DIRECTO</v>
      </c>
      <c r="T2459">
        <v>0.4270833333333333</v>
      </c>
      <c r="U2459">
        <v>0.5</v>
      </c>
      <c r="V2459">
        <f>IF(ISBLANK(T2459 ),"0",U2459-T2459)</f>
        <v>0.07291666666666669</v>
      </c>
      <c r="W2459">
        <v>1</v>
      </c>
      <c r="X2459">
        <f>NETWORKDAYS(K2459,L2458)</f>
        <v>1</v>
      </c>
      <c r="Y2459" t="str">
        <f>IF(X2459&lt;=2,"CUMPLE","NO CUMPLE")</f>
        <v>CUMPLE</v>
      </c>
    </row>
    <row r="2460" xml:space="preserve">
      <c r="A2460">
        <v>13475203</v>
      </c>
      <c r="B2460" t="str">
        <v>REQUEST</v>
      </c>
      <c r="C2460" t="str">
        <v>CERRADO</v>
      </c>
      <c r="D2460" t="str">
        <v>PLATOS PREPARADOS</v>
      </c>
      <c r="E2460" t="str">
        <v>POS</v>
      </c>
      <c r="F2460" t="str">
        <v>POS</v>
      </c>
      <c r="G2460" t="str">
        <v>WINCOR</v>
      </c>
      <c r="H2460"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JUMBO_x000d_
Servicio: Sistemas_x000d_
Telefono: 3002699482_x000d_
Anexo: 411_x000d_
Descripcion: pos 30 se apago los visores de cliente y de cajero; sin energia</v>
      </c>
      <c r="I2460"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JUMBO_x000d_
Servicio: Sistemas_x000d_
Telefono: 3002699482_x000d_
Anexo: 411_x000d_
Descripcion: pos 30 se apago los visores de cliente y de cajero; sin energia</v>
      </c>
      <c r="J2460" t="str">
        <v>SE REALIZA VALIDACION DEL EQUIPOS POS CAJA N°30 EN EL AREA DE PLATOS PREPARADOS; EQUIPO PRESENTA NOVEDAD REPORTA USUARIO QUE EL EQUIPO NO GENERA VIDEO EN LOS VISORES DE LA CAJA. SE PROCEDE A REALIZAR MANTENIMIENTO Y LIMPIEZA INTEGRAL AL EQUIPO EN EL AREA DE SISTEMAS. SE PROCEDE CON LA INSTALACION LUEGO DE MANTENIMIENTO EN EL AREA DE PLATOS PREPARADOS PERSISTE LA FALLA; SE REALIZA EL CAMBIO DE COMPONENTE MEMORIA RAM DE UN EQUIPO BUENO EN LA TIENDA. DONDE SE NOTA QUE SON EXITOSAS LAS PRUEBAS. EL EQUIPO CARGA EL SISTEMA Y GENERA VIDEO. SE PROCEDE CON LA INSTALACION DE LA MAQUINA Y DE SUS PERIFERICOS A SATISFACCION DEL USUARIO SE ENTREGA EQUIPO OPERATIVO Y FUNCIONAL.  OBSERVACION SE COLOCA EN SU LUGAR EQUIPO QUE HABIAN DEJADO INSTALADO LA JEFE DE CAJAS COMO REPOSICION PARCIAL DE LA CAJA 15. SE INSTLA EQUIPO NUEVAMENTE EN LA CAJA PREVIAMENTE MENCIONADA Y SE DEJA OPERANDO. TECNICO SE QUEDA EN SITIO POR ALGO MAS DE 1 HORA PARA HACER SEGUIMIENTO A LA FUNCIONALIDAD DE LA POS DE PLATOS PREPARADOS.</v>
      </c>
      <c r="K2460">
        <v>45132</v>
      </c>
      <c r="L2460">
        <v>45133</v>
      </c>
      <c r="M2460" t="str">
        <f>TEXT(L2460,"DDDDDDD")</f>
        <v>miércoles</v>
      </c>
      <c r="N2460" t="str">
        <v>J045 JUMBO AV.DEL FERROCARRIL SANTA MARTA</v>
      </c>
      <c r="O2460" t="str">
        <v>SANTA MARTA</v>
      </c>
      <c r="P2460" t="str">
        <f>IF(ISBLANK(O2460),"0",(VLOOKUP(O2460,REGION,2,FALSE)))</f>
        <v>COSTA</v>
      </c>
      <c r="Q2460" t="str">
        <v>ENRIQUE RAFAEL PONZON ORTEGA</v>
      </c>
      <c r="R2460">
        <f>IF(ISBLANK(Q2460),"0", VLOOKUP(Q2460,PERSONAL,2,FALSE))</f>
        <v>1082888515</v>
      </c>
      <c r="S2460" t="str">
        <v>DIRECTO</v>
      </c>
      <c r="T2460">
        <v>0.3402777777777778</v>
      </c>
      <c r="U2460">
        <v>0.4166666666666667</v>
      </c>
      <c r="V2460">
        <f>IF(ISBLANK(T2460 ),"0",U2460-T2460)</f>
        <v>0.0763888888888889</v>
      </c>
      <c r="W2460">
        <v>1</v>
      </c>
      <c r="X2460">
        <f>NETWORKDAYS(K2460,L2459)</f>
        <v>2</v>
      </c>
      <c r="Y2460" t="str">
        <f>IF(X2460&lt;=2,"CUMPLE","NO CUMPLE")</f>
        <v>CUMPLE</v>
      </c>
    </row>
    <row r="2461" xml:space="preserve">
      <c r="A2461">
        <v>13472060</v>
      </c>
      <c r="B2461" t="str">
        <v>REQUEST</v>
      </c>
      <c r="C2461" t="str">
        <v>CERRADO</v>
      </c>
      <c r="D2461" t="str">
        <v>CONTRALOR</v>
      </c>
      <c r="E2461" t="str">
        <v>RELOJ</v>
      </c>
      <c r="F2461" t="str">
        <v>BIOMETRICO</v>
      </c>
      <c r="G2461" t="str">
        <v>SUPREMA</v>
      </c>
      <c r="H2461" t="str" xml:space="preserve">
        <v xml:space="preserve">Datos usuario_x000d_
Nombre: Ruby Elena Ledezma Alzate_x000d_
Correo: Ruby.Ledezma@cencosud.com.co_x000d_
Usuario AD: RELedezm_x000d_
Pais: Colombia_x000d_
Ubicacion: J036 JUMBO POPAYAN CAMPANARIO_x000d_
Zona: Colombia Occidente_x000d_
Unidad de Negocio: JUMBO_x000d_
Servicio: Tiendas &amp; Centros de Distribucion_x000d_
Telefono: 3216748512_x000d_
Anexo: 3216748512_x000d_
Descripcion: Buenos dias;_x000d_
_x000d_
Se solicita por favor que el reloj de marcacion que se encuentra entre la cafeteria y baños de empleados; trasladarlo a un aproximado de 60 metros donde se encuentra control reloj_x000d_
_x000d_
Muchas gracias</v>
      </c>
      <c r="I2461" t="str" xml:space="preserve">
        <v xml:space="preserve">Buen día_x000d_
solicito de su ayuda para realizar viabilidad de reubicación de reloj control ubicado en el área de baños y cafetería de empleados; validar en contralor si hay punto de red disponible y toma corriente regulada; si no hay punto de red disponible por favor hacer mapa para solicitar el punto de red el formato de solicitud de puntos de red lo tiene en repositorio Isit_x000d_
ubicar en sitio a la asistente de dirección; Ruby Elena Ledezma Álzate 3216748512 y al auxiliar de mantenimiento Luis Gerardo Villarquin_x000d_
IMPORTANTE si si hay punto de red disponible y toma corriente regulada hacer de una vez la reubicación de reloj; cualquier duda contactar a Fabiola Diaz al móvil 3174312176</v>
      </c>
      <c r="J2461" t="str">
        <v>Me encuentro en sitio y se me indica que la labor a realizar es el movimiento del reloj biométrico  y reubicarlo al lado de contralor diagonal a la cámara de supervisión; me encuentro con el jefe de personal Cristian Zuñiga quien me indica donde va a ser reubicadose. Se realiza procedimiento para solicitar el punto de red para la reubicación procedo a identificar el punto mas cercano pero no se encuentra conexión activa se encuentra otro punto para realizar la actividad y tomo evidencia de por donde podría pasar y las distancias aproximadas desde el piso. Se llena formato correspondiente e informo  a mi compañera de apoyo  ; me retiro del sitio. Se envía vía correo el formato a Fabiola Diaz.</v>
      </c>
      <c r="K2461">
        <v>45132</v>
      </c>
      <c r="L2461">
        <v>45133</v>
      </c>
      <c r="M2461" t="str">
        <f>TEXT(L2461,"DDDDDDD")</f>
        <v>miércoles</v>
      </c>
      <c r="N2461" t="str">
        <v>J036 JUMBO POPAYAN CAMPANARIO</v>
      </c>
      <c r="O2461" t="str">
        <v>POPAYAN</v>
      </c>
      <c r="P2461" t="str">
        <f>IF(ISBLANK(O2461),"0",(VLOOKUP(O2461,REGION,2,FALSE)))</f>
        <v>OCCIDENTE</v>
      </c>
      <c r="Q2461" t="str">
        <v>DANIEL FERNANDO PAREDES ARTEAGA</v>
      </c>
      <c r="R2461">
        <f>IF(ISBLANK(Q2461),"0", VLOOKUP(Q2461,PERSONAL,2,FALSE))</f>
        <v>10301691</v>
      </c>
      <c r="S2461" t="str">
        <v>DIRECTO</v>
      </c>
      <c r="T2461">
        <v>0.5868055555555556</v>
      </c>
      <c r="U2461">
        <v>0.7222222222222222</v>
      </c>
      <c r="V2461">
        <f>IF(ISBLANK(T2461 ),"0",U2461-T2461)</f>
        <v>0.13541666666666663</v>
      </c>
      <c r="W2461">
        <v>2</v>
      </c>
      <c r="X2461">
        <f>NETWORKDAYS(K2461,L2460)</f>
        <v>2</v>
      </c>
      <c r="Y2461" t="str">
        <f>IF(X2461&lt;=2,"CUMPLE","NO CUMPLE")</f>
        <v>CUMPLE</v>
      </c>
    </row>
    <row r="2462" xml:space="preserve">
      <c r="A2462">
        <v>13477030</v>
      </c>
      <c r="B2462" t="str">
        <v>REQUEST</v>
      </c>
      <c r="C2462" t="str">
        <v>CERRADO</v>
      </c>
      <c r="D2462" t="str">
        <v>OFICINA COMERCIAL</v>
      </c>
      <c r="E2462" t="str">
        <v>PC</v>
      </c>
      <c r="F2462" t="str">
        <v>PC</v>
      </c>
      <c r="G2462" t="str">
        <v>HP</v>
      </c>
      <c r="H2462" t="str" xml:space="preserve">
        <v xml:space="preserve">Datos usuario-Portatil_x000d_
Nombre: Carlos Ariel Pacheco Toro_x000d_
Correo: Carlos.Pacheco@cencosud.com.co_x000d_
Usuario AD: Capatoro_x000d_
Pais: Colombia_x000d_
Ubicacion: J126 JUMBO SAN SILVESTRE_x000d_
Zona: Colombia Oriente_x000d_
Unidad de Negocio: JUMBO_x000d_
Servicio: null_x000d_
Telefono: 3184561275_x000d_
Anexo: 410_x000d_
Descripcion: Favor actualizar OFFICE 365 a 64bits actualmente presenta constantes bloqueos.</v>
      </c>
      <c r="I2462" t="str" xml:space="preserve">
        <v xml:space="preserve">Datos usuario_x000d_
Nombre: Carlos Ariel Pacheco Toro_x000d_
Correo: Carlos.Pacheco@cencosud.com.co_x000d_
Usuario AD: Capatoro_x000d_
Pais: Colombia_x000d_
Ubicacion: J126 JUMBO SAN SILVESTRE_x000d_
Zona: Colombia Oriente_x000d_
Unidad de Negocio: JUMBO_x000d_
Servicio: null_x000d_
Telefono: 3184561275_x000d_
Anexo: 410_x000d_
Descripcion: Favor actualizar OFFICE 365 a 64bits actualmente presenta constantes bloqueos.</v>
      </c>
      <c r="J2462" t="str" xml:space="preserve">
        <v xml:space="preserve">SE REVISA PORTATIL DE GERENTE; POR TEMAS DE BLOQUEO DE EXCEL EN CIERTOS ARCHIVOS.					_x000d_
SE CONFIGURA PARAMETROS DE RENDIMIENTO Y MEMORIA VIRTUAL Y ARCHIVOS TEMPORALES; TAMBIEN UNA REPARACION DEL OFFICE 365.					_x000d_
SE EVIDENCIA QUE EL USUARIO ABRE DEMASIDADAS VENTANAS Y ARCHIVOS DE EXCEL; SE LE INDICA QUE LOS QUE NO ESTE UTILIZANDO POR CERRARLO					_x000d_
POR TEMAS DE PROCESAMIENTO; HACE QUE EL EQUIPO TRABAJA MAS LENTO.					_x000d_
EL EQUIPO QUEDA TOTALMENTE OPERATIVO.					_x000d_
</v>
      </c>
      <c r="K2462">
        <v>45133</v>
      </c>
      <c r="L2462">
        <v>45134</v>
      </c>
      <c r="M2462" t="str">
        <f>TEXT(L2462,"DDDDDDD")</f>
        <v>jueves</v>
      </c>
      <c r="N2462" t="str">
        <v xml:space="preserve"> J126 JUMBO SAN SILVESTRE</v>
      </c>
      <c r="O2462" t="str">
        <v>BARRANCABERMEJA</v>
      </c>
      <c r="P2462" t="str">
        <f>IF(ISBLANK(O2462),"0",(VLOOKUP(O2462,REGION,2,FALSE)))</f>
        <v>ORIENTE</v>
      </c>
      <c r="Q2462" t="str">
        <v>LUIS CARLOS ROJAS ACOSTA</v>
      </c>
      <c r="R2462">
        <f>IF(ISBLANK(Q2462),"0", VLOOKUP(Q2462,PERSONAL,2,FALSE))</f>
        <v>1096188137</v>
      </c>
      <c r="S2462" t="str">
        <v>DIRECTO</v>
      </c>
      <c r="T2462">
        <v>0.3333333333333333</v>
      </c>
      <c r="U2462">
        <v>0.375</v>
      </c>
      <c r="V2462">
        <f>IF(ISBLANK(T2462 ),"0",U2462-T2462)</f>
        <v>0.041666666666666685</v>
      </c>
      <c r="W2462">
        <v>1</v>
      </c>
      <c r="X2462">
        <f>NETWORKDAYS(K2462,L2461)</f>
        <v>1</v>
      </c>
      <c r="Y2462" t="str">
        <f>IF(X2462&lt;=2,"CUMPLE","NO CUMPLE")</f>
        <v>CUMPLE</v>
      </c>
    </row>
    <row r="2463" xml:space="preserve">
      <c r="A2463">
        <v>13479353</v>
      </c>
      <c r="B2463" t="str">
        <v>REQUEST</v>
      </c>
      <c r="C2463" t="str">
        <v>CERRADO</v>
      </c>
      <c r="D2463" t="str">
        <v>PISO DE VENTA</v>
      </c>
      <c r="E2463" t="str">
        <v xml:space="preserve">PDA </v>
      </c>
      <c r="F2463" t="str">
        <v>PDA</v>
      </c>
      <c r="G2463" t="str">
        <v>HONEYWELL</v>
      </c>
      <c r="H2463"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JUMBO_x000d_
Servicio: Tiendas &amp; Centros de Distribucion_x000d_
Telefono: 3012561951_x000d_
Anexo: 7126411_x000d_
Descripcion: PDT #4 DE AREA PGC SE ENCUENTRA BLOQUEADA_x000d_
SERIAL: 21177B750F_x000d_
Indicar ubicacion del Equipo en tienda o oficinas: PGC</v>
      </c>
      <c r="I2463" t="str" xml:space="preserve">
        <v xml:space="preserve">Datos usuario_x000d_
Nombre: Jenny Milesa Rodriguez Davila_x000d_
Correo: jennymilesa.rodriguezdavila@cencosud.com.co_x000d_
Usuario AD: JMRodriD_x000d_
Pais: Colombia_x000d_
Ubicacion: J126 JUMBO SAN SILVESTRE_x000d_
Zona: Colombia Oriente_x000d_
Unidad de Negocio: JUMBO_x000d_
Servicio: Tiendas &amp; Centros de Distribucion_x000d_
Telefono: 3012561951_x000d_
Anexo: 7126411_x000d_
Descripcion: PDT #4 DE AREA PGC SE ENCUENTRA BLOQUEADA_x000d_
SERIAL: 21177B750F_x000d_
Indicar ubicacion del Equipo en tienda o oficinas: PGC</v>
      </c>
      <c r="J2463" t="str" xml:space="preserve">
        <v xml:space="preserve">SE REVISA PDT DE PGC POR TEMAS DE BLOQUEO; NO CONEXIÓN A WIFI WLAN12                                        _x000d_
SE REALIZA FORMATEO GENERAL; CON LA RESPECTIVA CONFIGURACION DE LA PDT; PRUEBAS DE FUNCIONAMIENTO CON COLABORADOR FUERON SATIS                                        _x000d_
FACTORIAS; SE ENCUENTRA UNA NOVEDAD CON LA PDT Y ES EL VIDRIO PROTECTOR ESTA PARTIDO Y ESTO GENERA QUE EL TACTIL SE MARQUE SOLO EN                                        _x000d_
CIERTAS PARTES DE LA PANTALLA; NOVEDAD LA CUAL FUE INFORMADA AL GERENTE DE TIENDA; EL PROTECTOR SE DEJA POR SUGERENCIA DE LOS COLA-                                        _x000d_
BORADORES DE AREA; QUE ME INDICAN QUE ELLOS MISMOS REALIZAN EL CAMBIO DE DICHO PROTECTOR.                                        _x000d_
EQUIPO QUEDA FUNCIONANDO CORRECTAMENTE Y TOTALMENTE OPERATIVO.                                        _x000d_
</v>
      </c>
      <c r="K2463">
        <v>45134</v>
      </c>
      <c r="L2463">
        <v>45134</v>
      </c>
      <c r="M2463" t="str">
        <f>TEXT(L2463,"DDDDDDD")</f>
        <v>jueves</v>
      </c>
      <c r="N2463" t="str">
        <v xml:space="preserve"> J126 JUMBO SAN SILVESTRE</v>
      </c>
      <c r="O2463" t="str">
        <v>BARRANCABERMEJA</v>
      </c>
      <c r="P2463" t="str">
        <f>IF(ISBLANK(O2463),"0",(VLOOKUP(O2463,REGION,2,FALSE)))</f>
        <v>ORIENTE</v>
      </c>
      <c r="Q2463" t="str">
        <v>LUIS CARLOS ROJAS ACOSTA</v>
      </c>
      <c r="R2463">
        <f>IF(ISBLANK(Q2463),"0", VLOOKUP(Q2463,PERSONAL,2,FALSE))</f>
        <v>1096188137</v>
      </c>
      <c r="S2463" t="str">
        <v>DIRECTO</v>
      </c>
      <c r="T2463">
        <v>0.375</v>
      </c>
      <c r="U2463">
        <v>0.4166666666666667</v>
      </c>
      <c r="V2463">
        <f>IF(ISBLANK(T2463 ),"0",U2463-T2463)</f>
        <v>0.041666666666666685</v>
      </c>
      <c r="W2463">
        <v>1</v>
      </c>
      <c r="X2463">
        <f>NETWORKDAYS(K2463,L2462)</f>
        <v>1</v>
      </c>
      <c r="Y2463" t="str">
        <f>IF(X2463&lt;=2,"CUMPLE","NO CUMPLE")</f>
        <v>CUMPLE</v>
      </c>
    </row>
    <row r="2464" xml:space="preserve">
      <c r="A2464">
        <v>13478011</v>
      </c>
      <c r="B2464" t="str">
        <v>REQUEST</v>
      </c>
      <c r="C2464" t="str">
        <v>CERRADO</v>
      </c>
      <c r="D2464" t="str">
        <v>RRHH</v>
      </c>
      <c r="E2464" t="str">
        <v>PC</v>
      </c>
      <c r="F2464" t="str">
        <v>PC</v>
      </c>
      <c r="G2464" t="str">
        <v>LENOVO</v>
      </c>
      <c r="H2464" t="str" xml:space="preserve">
        <v xml:space="preserve">Datos usuario Portatil_x000d_
Nombre: Maria Alexandra Molina Rativa_x000d_
Correo: Alexandra.Molina@cencosud.com.co_x000d_
Usuario AD: MAMolinR_x000d_
Pais: Colombia_x000d_
Ubicacion: M179 METRO PITALITO_x000d_
Zona: Colombia Occidente_x000d_
Unidad de Negocio: ADM CENTRAL_x000d_
Servicio: Sistemas_x000d_
Telefono: 3174355320_x000d_
Anexo: null_x000d_
Descripcion: Buenas tardes._x000d_
_x000d_
Por favor me colaboran con la configuracion de colas de impresion; office y demas herramientas para realizar el trabajo de recursos humanos en le computador portatil con hostname: M038900NT101._x000d_
_x000d_
Gracias._x000d_
AREA EN DONDE SE UBICA EL EQUIPO : Recursos Humanos_x000d_
</v>
      </c>
      <c r="I2464"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ADM CENTRAL_x000d_
Servicio: Sistemas_x000d_
Telefono: 3174355320_x000d_
Anexo: null_x000d_
Descripcion: Buenas tardes._x000d_
_x000d_
Por favor me colaboran con la configuracion de colas de impresion; office y demas herramientas para realizar el trabajo de recursos humanos en le computador portatil con hostname: M038900NT101._x000d_
_x000d_
Gracias._x000d_
AREA EN DONDE SE UBICA EL EQUIPO : Recursos Humanos_x000d_
</v>
      </c>
      <c r="J2464" t="str">
        <v>Se llega a sitio y se procede con validaciones de ingreso. Ubicamos la usuaria y el equipo. Procedemos con el encendido e ingresamos a modo administrador mediante laps. Realizamos la conexión a punto de red habilitado y el equipo comienza a realizar las respectivas actualizaciones. Realizamos descarga de driver de impresora. El equipo comienza a responder con tiempos óptimos. La usuaria ingresa con sus credenciales. Instalamos cola de impresión desde el server y realizamos la respectiva prueba de impresión. Procedemos a configurar outlook. Le configuramos a la usuaria un .pst y pasamos información que tiene en la nube y le explicamos el procedimiento y respectivo alojamiento. Configuramos descarga genexis e informa. Configuramos la wlan11 con los parámetros correspondientes. Desconectamos el equipo de la red cableada. Realizamos backup del equipo anterior. Equipo sube normalmente la usuaria realiza pruebas de aplicativos y confirma backup conectada a la red inalámbrica. Se realizan pruebas de conexión remota con soporte Stiven Bedoya. Se da por finalizada la actividad quedando el equipo completamente operativo y sin novedad. Se deja la anotación que los botones izquierdo y derecho del padmouse del portátil se encuentran algo sumidos y se dificulta la operatividad del mismo al igual que presenta rayones en la pasta que protege la pantalla; el cargador en su cable de energía presenta partidura del mismo.(esto desde que se tuvo contacto con el equipo y la usuario indicó la novedad). Se procede con el cierre del ticket.</v>
      </c>
      <c r="K2464">
        <v>45133</v>
      </c>
      <c r="L2464">
        <v>45134</v>
      </c>
      <c r="M2464" t="str">
        <f>TEXT(L2464,"DDDDDDD")</f>
        <v>jueves</v>
      </c>
      <c r="N2464" t="str">
        <v>M179 METRO PITALITO</v>
      </c>
      <c r="O2464" t="str">
        <v>PITALITO</v>
      </c>
      <c r="P2464" t="str">
        <f>IF(ISBLANK(O2464),"0",(VLOOKUP(O2464,REGION,2,FALSE)))</f>
        <v>OCCIDENTE</v>
      </c>
      <c r="Q2464" t="str">
        <v>EMERSON PALACIOS MARTINEZ</v>
      </c>
      <c r="R2464">
        <f>IF(ISBLANK(Q2464),"0", VLOOKUP(Q2464,PERSONAL,2,FALSE))</f>
        <v>13723524</v>
      </c>
      <c r="S2464" t="str">
        <v>ALIADO</v>
      </c>
      <c r="T2464">
        <v>0.4166666666666667</v>
      </c>
      <c r="U2464">
        <v>0.5833333333333334</v>
      </c>
      <c r="V2464">
        <f>IF(ISBLANK(T2464 ),"0",U2464-T2464)</f>
        <v>0.16666666666666669</v>
      </c>
      <c r="W2464">
        <v>2</v>
      </c>
      <c r="X2464">
        <f>NETWORKDAYS(K2464,L2463)</f>
        <v>2</v>
      </c>
      <c r="Y2464" t="str">
        <f>IF(X2464&lt;=2,"CUMPLE","NO CUMPLE")</f>
        <v>CUMPLE</v>
      </c>
    </row>
    <row r="2465" xml:space="preserve">
      <c r="A2465">
        <v>13480375</v>
      </c>
      <c r="B2465" t="str">
        <v>REQUEST</v>
      </c>
      <c r="C2465" t="str">
        <v>CERRADO</v>
      </c>
      <c r="D2465" t="str">
        <v>IT ROOM</v>
      </c>
      <c r="E2465" t="str">
        <v xml:space="preserve">TIENDA </v>
      </c>
      <c r="F2465" t="str">
        <v>TIENDA</v>
      </c>
      <c r="G2465" t="str">
        <v>TIENDA</v>
      </c>
      <c r="H2465" t="str" xml:space="preserve">
        <v xml:space="preserve">Datos usuario_x000d_
Nombre: Stiven Emilio Bedoya Triana_x000d_
Correo: Stiven.Bedoya@cencosud.com.co_x000d_
Usuario AD: SEBTrian_x000d_
Pais: Colombia_x000d_
Ubicacion: M179 METRO PITALITO_x000d_
Zona: Colombia Occidente_x000d_
Unidad de Negocio: ADM CENTRAL_x000d_
Servicio: Tiendas &amp; Centros de Distribucion_x000d_
Telefono: 3174356868_x000d_
Anexo: 7130409_x000d_
Descripcion: Se crea requerimiento para solicitar el tecnicos en Sitio para la verificacion de los equipos de comunicacion ya que se presenta caida de enlace en la tienda; por favor contactar a Alexander Munevar para validar en linea_x000d_
Area Afectada: Redes_x000d_
Dispositivo Afectado: Tienda</v>
      </c>
      <c r="I2465" t="str" xml:space="preserve">
        <v xml:space="preserve">Datos usuario_x000d_
Nombre: Stiven Emilio Bedoya Triana_x000d_
Correo: Stiven.Bedoya@cencosud.com.co_x000d_
Usuario AD: SEBTrian_x000d_
Pais: Colombia_x000d_
Ubicacion: M179 METRO PITALITO_x000d_
Zona: Colombia Occidente_x000d_
Unidad de Negocio: ADM CENTRAL_x000d_
Servicio: Tiendas &amp; Centros de Distribucion_x000d_
Telefono: 3174356868_x000d_
Anexo: 7130409_x000d_
Descripcion: Se crea requerimiento para solicitar el tecnicos en Sitio para la verificacion de los equipos de comunicacion ya que se presenta caida de enlace en la tienda; por favor contactar a Alexander Munevar para validar en linea_x000d_
Area Afectada: Redes_x000d_
Dispositivo Afectado: Tienda</v>
      </c>
      <c r="J2465" t="str">
        <v>Se llega a sitio y se procede con validaciones de ingreso. Establecemos contacto con el Señor Gerente y pedimos el favor nos colaboren con la apertura del centro de cómputo. Establecemos conferencia con redes y soporte remoto. Realizamos las validaciones solicitadas por redes de. Conexión y desconexión de cables de poder y de datos realizando el seguimiento de los equipos router y reisecom de propiedad proveedor claro. Enviamos evidencias en video y fotográficas a redes y soporte remoto. Establecemos conferencia con proveedor claro y soporte remoto y se realizan validaciones indicadas. Se envían evidencias. Se realizan pruebas de conexión conectando portatil al router y se establece conexión desde el mismo pero sin flujo de datos. Se finaliza la actividad concluyendo de parte del proveedor que se enviará soporte en sitio por parte del mismo. Se procede con el cierre del ticket llenando formato de ingreso al centro de cómputo y dejando los equipos que se hicieron diagnóstico y su respectivo cableado tal y como se encontró. Se realiza acompañamiento hasta que se reestablece la energía en el municipio.</v>
      </c>
      <c r="K2465">
        <v>45134</v>
      </c>
      <c r="L2465">
        <v>45134</v>
      </c>
      <c r="M2465" t="str">
        <f>TEXT(L2465,"DDDDDDD")</f>
        <v>jueves</v>
      </c>
      <c r="N2465" t="str">
        <v>M179 METRO PITALITO</v>
      </c>
      <c r="O2465" t="str">
        <v>PITALITO</v>
      </c>
      <c r="P2465" t="str">
        <f>IF(ISBLANK(O2465),"0",(VLOOKUP(O2465,REGION,2,FALSE)))</f>
        <v>OCCIDENTE</v>
      </c>
      <c r="Q2465" t="str">
        <v>EMERSON PALACIOS MARTINEZ</v>
      </c>
      <c r="R2465">
        <f>IF(ISBLANK(Q2465),"0", VLOOKUP(Q2465,PERSONAL,2,FALSE))</f>
        <v>13723524</v>
      </c>
      <c r="S2465" t="str">
        <v>ALIADO</v>
      </c>
      <c r="T2465">
        <v>0.625</v>
      </c>
      <c r="U2465">
        <v>0.71875</v>
      </c>
      <c r="V2465">
        <f>IF(ISBLANK(T2465 ),"0",U2465-T2465)</f>
        <v>0.09375</v>
      </c>
      <c r="W2465">
        <v>2</v>
      </c>
      <c r="X2465">
        <f>NETWORKDAYS(K2465,L2464)</f>
        <v>1</v>
      </c>
      <c r="Y2465" t="str">
        <f>IF(X2465&lt;=2,"CUMPLE","NO CUMPLE")</f>
        <v>CUMPLE</v>
      </c>
    </row>
    <row r="2466" xml:space="preserve">
      <c r="A2466">
        <v>13471829</v>
      </c>
      <c r="B2466" t="str">
        <v>REQUEST</v>
      </c>
      <c r="C2466" t="str">
        <v>CERRADO</v>
      </c>
      <c r="D2466" t="str">
        <v>BODEGA</v>
      </c>
      <c r="E2466" t="str">
        <v>SELF CHECKOUT</v>
      </c>
      <c r="F2466" t="str">
        <v>SELF CHECKOUT</v>
      </c>
      <c r="G2466" t="str">
        <v>NCR</v>
      </c>
      <c r="H2466" t="str" xml:space="preserve">
        <v xml:space="preserve">Datos usuario_x000d_
Nombre: Miguel Caicedo_x000d_
Correo: Miguel.Caicedo@cencosud.com.co_x000d_
Usuario AD: MCaicedo_x000d_
Pais: Colombia_x000d_
Ubicacion: J047 JUMBO GIRARDOT_x000d_
Zona: Colombia Occidente_x000d_
Unidad de Negocio: ADM CENTRAL_x000d_
Servicio: Tiendas &amp; Centros de Distribucion_x000d_
Telefono: 3174356868_x000d_
Anexo: 7130409_x000d_
Descripcion: Se crea solicitud para la verificacion de los SCO que llegaron a la tienda; con cada una de sus parte_x000d_
SCANNER POS MANO 55-61404528_x000d_
POS SCO MIXTO 57-60610474_x000d_
SCANNER POS BALANZA 120-60121963_x000d_
SCANNER POS MANO 55-61404533_x000d_
POS SCO NARROW 71-62034278_x000d_
SCANNER POS BALANZA 120-60133193_x000d_
POS RAP STATION 20-61615991_x000d_
Por favor validar cada una con Fabiola Diaz_x000d_
Numero de caja pos: SCO</v>
      </c>
      <c r="I2466" t="str" xml:space="preserve">
        <v xml:space="preserve">Datos usuario_x000d_
Nombre: Miguel Caicedo_x000d_
Correo: Miguel.Caicedo@cencosud.com.co_x000d_
Usuario AD: MCaicedo_x000d_
Pais: Colombia_x000d_
Ubicacion: J047 JUMBO GIRARDOT_x000d_
Zona: Colombia Occidente_x000d_
Unidad de Negocio: ADM CENTRAL_x000d_
Servicio: Tiendas &amp; Centros de Distribucion_x000d_
Telefono: 3174356868_x000d_
Anexo: 7130409_x000d_
Descripcion: Se crea solicitud para la verificacion de los SCO que llegaron a la tienda; con cada una de sus parte_x000d_
SCANNER POS MANO 55-61404528_x000d_
POS SCO MIXTO 57-60610474_x000d_
SCANNER POS BALANZA 120-60121963_x000d_
SCANNER POS MANO 55-61404533_x000d_
POS SCO NARROW 71-62034278_x000d_
SCANNER POS BALANZA 120-60133193_x000d_
POS RAP STATION 20-61615991_x000d_
Por favor validar cada una con Fabiola Diaz_x000d_
Numero de caja pos: SCO</v>
      </c>
      <c r="J2466" t="str">
        <v xml:space="preserve">Se realiza inventario de SCO solicitados en CAU; se realiza verificación de seriales y estado de los equipos. Se envía documento con evidencia fotográfica a Fabiola Diaz. </v>
      </c>
      <c r="K2466">
        <v>45131</v>
      </c>
      <c r="L2466">
        <v>45134</v>
      </c>
      <c r="M2466" t="str">
        <f>TEXT(L2466,"DDDDDDD")</f>
        <v>jueves</v>
      </c>
      <c r="N2466" t="str">
        <v>J047 JUMBO GIRARDOT</v>
      </c>
      <c r="O2466" t="str">
        <v>GIRARDOT</v>
      </c>
      <c r="P2466" t="str">
        <f>IF(ISBLANK(O2466),"0",(VLOOKUP(O2466,REGION,2,FALSE)))</f>
        <v>OCCIDENTE</v>
      </c>
      <c r="Q2466" t="str">
        <v>WILLIAM FERNANDO ALDANA NIÑO</v>
      </c>
      <c r="R2466">
        <f>IF(ISBLANK(Q2466),"0", VLOOKUP(Q2466,PERSONAL,2,FALSE))</f>
        <v>80148398</v>
      </c>
      <c r="S2466" t="str">
        <v>DIRECTO</v>
      </c>
      <c r="T2466">
        <v>0.3333333333333333</v>
      </c>
      <c r="U2466">
        <v>0.6666666666666666</v>
      </c>
      <c r="V2466">
        <f>IF(ISBLANK(T2466 ),"0",U2466-T2466)</f>
        <v>0.3333333333333333</v>
      </c>
      <c r="W2466">
        <v>4</v>
      </c>
      <c r="X2466">
        <f>NETWORKDAYS(K2466,L2465)</f>
        <v>4</v>
      </c>
      <c r="Y2466" t="str">
        <f>IF(X2466&lt;=2,"CUMPLE","NO CUMPLE")</f>
        <v>NO CUMPLE</v>
      </c>
    </row>
    <row r="2467" xml:space="preserve">
      <c r="A2467">
        <v>13481702</v>
      </c>
      <c r="B2467" t="str">
        <v>INCIDENT</v>
      </c>
      <c r="C2467" t="str">
        <v>CERRADO</v>
      </c>
      <c r="D2467" t="str">
        <v>RECIBO</v>
      </c>
      <c r="E2467" t="str">
        <v>PDA</v>
      </c>
      <c r="F2467" t="str">
        <v>PDA</v>
      </c>
      <c r="G2467" t="str">
        <v>HONEYWELL</v>
      </c>
      <c r="H2467" t="str" xml:space="preserve">
        <v xml:space="preserve">"Datos usuario_x000d_
Nombre: Miguel Caicedo_x000d_
Correo: Miguel.Caicedo@cencosud.com.co_x000d_
Usuario AD: MCaicedo_x000d_
Pais: Colombia_x000d_
Ubicacion: J047 JUMBO GIRARDOT_x000d_
Zona: Colombia Occidente_x000d_
Unidad de Negocio: ADM CENTRAL_x000d_
Servicio: Tiendas &amp; Centros de Distribucion_x000d_
Telefono: 3174356868_x000d_
Anexo: 7130409_x000d_
Descripcion: Se crea solicitud para la verificacion de los SCO que llegaron a la tienda; con cada una de sus parte_x000d_
SCANNER POS MANO 55-61404528_x000d_
POS SCO MIXTO 57-60610474_x000d_
SCANNER POS BALANZA 120-60121963_x000d_
SCANNER POS MANO 55-61404533_x000d_
POS SCO NARROW 71-62034278_x000d_
SCANNER POS BALANZA 120-60133193_x000d_
POS RAP STATION 20-61615991_x000d_
Por favor validar cada una con Fabiola Diaz_x000d_
Numero de caja pos: SCO"</v>
      </c>
      <c r="I2467" t="str" xml:space="preserve">
        <v xml:space="preserve">"Datos usuario_x000d_
Nombre: Miguel Caicedo_x000d_
Correo: Miguel.Caicedo@cencosud.com.co_x000d_
Usuario AD: MCaicedo_x000d_
Pais: Colombia_x000d_
Ubicacion: J047 JUMBO GIRARDOT_x000d_
Zona: Colombia Occidente_x000d_
Unidad de Negocio: ADM CENTRAL_x000d_
Servicio: Tiendas &amp; Centros de Distribucion_x000d_
Telefono: 3174356868_x000d_
Anexo: 7130409_x000d_
Descripcion: Se crea solicitud para la verificacion de los SCO que llegaron a la tienda; con cada una de sus parte_x000d_
SCANNER POS MANO 55-61404528_x000d_
POS SCO MIXTO 57-60610474_x000d_
SCANNER POS BALANZA 120-60121963_x000d_
SCANNER POS MANO 55-61404533_x000d_
POS SCO NARROW 71-62034278_x000d_
SCANNER POS BALANZA 120-60133193_x000d_
POS RAP STATION 20-61615991_x000d_
Por favor validar cada una con Fabiola Diaz_x000d_
Numero de caja pos: SCO"</v>
      </c>
      <c r="J2467" t="str">
        <v>Se llega a sitio y se procede con validaciones de ingreso. Se establece contacto con la usuaria y el equipo. Se procede a restaurar valores de fábrica bajo instrucción de soporte remoto. Se realiza configuración de todos los parámetros del dispositivo según manual corporativo actualizado. Se enrola a la wlan correspondiente. Se configuran aplicaciones. Se procede a asegurar la PDA y permanencia tienda realiza las pruebas de rigor del mismo. La pruebas salen a satisfacción de la usuaria y se da por finalizada la actividad dando cierre al respectivo ticket. La PDA queda completamente operativa.</v>
      </c>
      <c r="K2467">
        <v>45135</v>
      </c>
      <c r="L2467">
        <v>45135</v>
      </c>
      <c r="M2467" t="str">
        <f>TEXT(L2467,"DDDDDDD")</f>
        <v>viernes</v>
      </c>
      <c r="N2467" t="str">
        <v>M179 METRO PITALITO</v>
      </c>
      <c r="O2467" t="str">
        <v>PITALITO</v>
      </c>
      <c r="P2467" t="str">
        <v>OCCIDENTE</v>
      </c>
      <c r="Q2467" t="str">
        <v>EMERSON PALACIOS MARTINEZ</v>
      </c>
      <c r="R2467">
        <f>IF(ISBLANK(Q2467),"0", VLOOKUP(Q2467,PERSONAL,2,FALSE))</f>
        <v>13723524</v>
      </c>
      <c r="S2467" t="str">
        <v>ALIADO</v>
      </c>
      <c r="T2467">
        <v>0.4166666666666667</v>
      </c>
      <c r="U2467">
        <v>0.4583333333333333</v>
      </c>
      <c r="V2467">
        <f>IF(ISBLANK(T2467 ),"0",U2467-T2467)</f>
        <v>0.04166666666666663</v>
      </c>
      <c r="W2467">
        <v>1</v>
      </c>
      <c r="X2467">
        <f>NETWORKDAYS(K2467,L2466)</f>
        <v>-2</v>
      </c>
      <c r="Y2467" t="str">
        <f>IF(X2467&lt;=2,"CUMPLE","NO CUMPLE")</f>
        <v>CUMPLE</v>
      </c>
    </row>
    <row r="2468" xml:space="preserve">
      <c r="A2468">
        <v>13481681</v>
      </c>
      <c r="B2468" t="str">
        <v>INCIDENT</v>
      </c>
      <c r="C2468" t="str">
        <v>CERRADO</v>
      </c>
      <c r="D2468" t="str">
        <v>OFICINA COMERCIAL</v>
      </c>
      <c r="E2468" t="str">
        <v>PDA</v>
      </c>
      <c r="F2468" t="str">
        <v>PDA</v>
      </c>
      <c r="G2468" t="str">
        <v>HONEYWELL</v>
      </c>
      <c r="H2468"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METRO_x000d_
Servicio: Tiendas &amp; Centros de Distribucion_x000d_
Telefono: 3114623938_x000d_
Anexo: 3114623938_x000d_
Descripcion: Solicito su colaboracion ya que la pda de recibo presenta falla de red y es posible se saliera de la misma durante una falla que hubo en la tienda y en el municipio. Porfavor su ayuda de caracter especial para atender este requerimiento ya que el tecnico se encuentra en sitio._x000d_
Seccion de la tienda en donde se ubica la PDT o usuario: Recibo_x000d_
</v>
      </c>
      <c r="I2468" t="str" xml:space="preserve">
        <v xml:space="preserve">Datos usuario_x000d_
Nombre: Wulliam Rene Alvarez Chilito_x000d_
Correo: WulliamRene.Alvarez@cencosud.com.co_x000d_
Usuario AD: WAlvareC_x000d_
Pais: Colombia_x000d_
Ubicacion: M179 METRO PITALITO_x000d_
Zona: Colombia Occidente_x000d_
Unidad de Negocio: METRO_x000d_
Servicio: Tiendas &amp; Centros de Distribucion_x000d_
Telefono: 3114623938_x000d_
Anexo: 3114623938_x000d_
Descripcion: Solicito su colaboracion ya que la pda de recibo presenta falla de red y es posible se saliera de la misma durante una falla que hubo en la tienda y en el municipio. Porfavor su ayuda de caracter especial para atender este requerimiento ya que el tecnico se encuentra en sitio._x000d_
Seccion de la tienda en donde se ubica la PDT o usuario: Recibo_x000d_
</v>
      </c>
      <c r="J2468" t="str">
        <v>Se llega a sitio y se procede con validaciones de ingreso. Se establece contacto con el usuario y el equipo. La PDA se encuentra fuera de la wlan12. Procedemos a ingresar a modo administrador le damos olvidar wlan; reiniciamos el equipo; procedemos a enlazar la pda a la wlan12 con los parámetros corporativos correspondientes. Ingresamos con el perfil de piso de venta y sus credenciales así asegurándola; reiniciamos el dispositivo y se realizan pruebas de conectividad y funcionamiento a completa satisfacción. Se dá por finalizada la actividad quedando el dispositivo completamente operativo y funcional. Se procede con el cierre del ticket.</v>
      </c>
      <c r="K2468">
        <v>45135</v>
      </c>
      <c r="L2468">
        <v>45135</v>
      </c>
      <c r="M2468" t="str">
        <f>TEXT(L2468,"DDDDDDD")</f>
        <v>viernes</v>
      </c>
      <c r="N2468" t="str">
        <v>M179 METRO PITALITO</v>
      </c>
      <c r="O2468" t="str">
        <v>PITALITO</v>
      </c>
      <c r="P2468" t="str">
        <f>IF(ISBLANK(O2468),"0",(VLOOKUP(O2468,REGION,2,FALSE)))</f>
        <v>OCCIDENTE</v>
      </c>
      <c r="Q2468" t="str">
        <v>EMERSON PALACIOS MARTINEZ</v>
      </c>
      <c r="R2468">
        <f>IF(ISBLANK(Q2468),"0", VLOOKUP(Q2468,PERSONAL,2,FALSE))</f>
        <v>13723524</v>
      </c>
      <c r="S2468" t="str">
        <v>ALIADO</v>
      </c>
      <c r="T2468">
        <v>0.3958333333333333</v>
      </c>
      <c r="U2468">
        <v>0.4166666666666667</v>
      </c>
      <c r="V2468">
        <f>IF(ISBLANK(T2468 ),"0",U2468-T2468)</f>
        <v>0.02083333333333337</v>
      </c>
      <c r="W2468">
        <v>1</v>
      </c>
      <c r="X2468">
        <f>NETWORKDAYS(K2468,L2467)</f>
        <v>1</v>
      </c>
      <c r="Y2468" t="str">
        <f>IF(X2468&lt;=2,"CUMPLE","NO CUMPLE")</f>
        <v>CUMPLE</v>
      </c>
    </row>
    <row r="2469" xml:space="preserve">
      <c r="A2469">
        <v>13481635</v>
      </c>
      <c r="B2469" t="str">
        <v>REQUEST</v>
      </c>
      <c r="C2469" t="str">
        <v>CERRADO</v>
      </c>
      <c r="D2469" t="str">
        <v>TODA LA TIENDA</v>
      </c>
      <c r="E2469" t="str">
        <v>TODA LA TIENDA</v>
      </c>
      <c r="F2469" t="str">
        <v>TODA LA TIENDA</v>
      </c>
      <c r="G2469" t="str">
        <v>TODA LA TIENDA</v>
      </c>
      <c r="H2469" t="str" xml:space="preserve">
        <v xml:space="preserve">Datos usuario_x000d_
Nombre: Miguel Caicedo_x000d_
Correo: Miguel.Caicedo@cencosud.com.co_x000d_
Usuario AD: MCaicedo_x000d_
Pais: Colombia_x000d_
Ubicacion: M179 METRO PITALITO_x000d_
Zona: Colombia Occidente_x000d_
Unidad de Negocio: ADM CENTRAL_x000d_
Servicio: Administracion Central_x000d_
Telefono: 3176406586_x000d_
Anexo: null_x000d_
Descripcion: Se solicita apoyo del personal de ISIT en la tienda con el fin de realizar procesos de cierre de la tienda localmente; esto debido a que no tenian comunicacion.</v>
      </c>
      <c r="I2469" t="str" xml:space="preserve">
        <v xml:space="preserve">Datos usuario_x000d_
Nombre: Miguel Caicedo_x000d_
Correo: Miguel.Caicedo@cencosud.com.co_x000d_
Usuario AD: MCaicedo_x000d_
Pais: Colombia_x000d_
Ubicacion: M179 METRO PITALITO_x000d_
Zona: Colombia Occidente_x000d_
Unidad de Negocio: ADM CENTRAL_x000d_
Servicio: Administracion Central_x000d_
Telefono: 3176406586_x000d_
Anexo: null_x000d_
Descripcion: Se solicita apoyo del personal de ISIT en la tienda con el fin de realizar procesos de cierre de la tienda localmente; esto debido a que no tenian comunicacion.</v>
      </c>
      <c r="J2469" t="str">
        <v>Se llega a sitio y se procede con validaciones de ingreso. Se establece contacto con el Señor Gerente. Se procede a ATC y se realiza bajo video llamada respaldo de archivos POS bajo TPLinux y se realizan las respectivas revisiones de cierre de tienda. Se procede a realizar respaldo igualmente desde TPLinux web bajo el respectivo acompañamiento en video llamada y realizar el respectivo cargue de precios de la tienda. Las POS se reinician y se procede bajo instrucción a realizar pruebas en cada una de las POS. Se realizan pruebas de descuentos; de clientes; de peso; de datafonos y se toma la respectiva evidencia. Se realiza desplazamiento por toda la tienda y se valida enlace en cada uno de los equipos: desktops; laptops; teléfonos; verificadores; PDAs; relojes y conectividad inalámbrica todo bajo normalidad. Se le indica a soporte y se da por finalizada la actividad quedando todos los equipos completamente operativos y sin novedad.</v>
      </c>
      <c r="K2469">
        <v>45135</v>
      </c>
      <c r="L2469">
        <v>45135</v>
      </c>
      <c r="M2469" t="str">
        <f>TEXT(L2469,"DDDDDDD")</f>
        <v>viernes</v>
      </c>
      <c r="N2469" t="str">
        <v>M179 METRO PITALITO</v>
      </c>
      <c r="O2469" t="str">
        <v>PITALITO</v>
      </c>
      <c r="P2469" t="str">
        <f>IF(ISBLANK(O2469),"0",(VLOOKUP(O2469,REGION,2,FALSE)))</f>
        <v>OCCIDENTE</v>
      </c>
      <c r="Q2469" t="str">
        <v>EMERSON PALACIOS MARTINEZ</v>
      </c>
      <c r="R2469">
        <f>IF(ISBLANK(Q2469),"0", VLOOKUP(Q2469,PERSONAL,2,FALSE))</f>
        <v>13723524</v>
      </c>
      <c r="S2469" t="str">
        <v>ALIADO</v>
      </c>
      <c r="T2469">
        <v>0.2916666666666667</v>
      </c>
      <c r="U2469">
        <v>0.3958333333333333</v>
      </c>
      <c r="V2469">
        <f>IF(ISBLANK(T2469 ),"0",U2469-T2469)</f>
        <v>0.10416666666666663</v>
      </c>
      <c r="W2469">
        <v>2</v>
      </c>
      <c r="X2469">
        <f>NETWORKDAYS(K2469,L2468)</f>
        <v>1</v>
      </c>
      <c r="Y2469" t="str">
        <f>IF(X2469&lt;=2,"CUMPLE","NO CUMPLE")</f>
        <v>CUMPLE</v>
      </c>
    </row>
    <row r="2470" xml:space="preserve">
      <c r="A2470">
        <v>13406460</v>
      </c>
      <c r="B2470" t="str">
        <v>REQUEST</v>
      </c>
      <c r="C2470" t="str">
        <v>CERRADO</v>
      </c>
      <c r="D2470" t="str">
        <v>RECIBO</v>
      </c>
      <c r="E2470" t="str">
        <v>PC ESCRITORIO</v>
      </c>
      <c r="F2470" t="str">
        <v>PC</v>
      </c>
      <c r="G2470" t="str">
        <v>LENOVO</v>
      </c>
      <c r="H2470" t="str" xml:space="preserve">
        <v xml:space="preserve">Datos usuario_x000d_
Nombre: Juan Fernando Valencia Restrepo_x000d_
Correo: juanfernando.valencia@cencosud.com.co_x000d_
Usuario AD: JFValenR_x000d_
Pais: Colombia_x000d_
Ubicacion: M806 METRO PRADO_x000d_
Zona: Colombia Centro_x000d_
Unidad de Negocio: METRO_x000d_
Servicio: null_x000d_
Telefono: 3207637746_x000d_
Anexo: null_x000d_
Descripcion: El equipo esta muy lento para ingresar a paginas y aplicativos._x000d_
AREA EN DONDE SE UBICA EL EQUIPO : Recibo</v>
      </c>
      <c r="I2470" t="str" xml:space="preserve">
        <v xml:space="preserve">Datos usuario_x000d_
Nombre: Juan Fernando Valencia Restrepo_x000d_
Correo: juanfernando.valencia@cencosud.com.co_x000d_
Usuario AD: JFValenR_x000d_
Pais: Colombia_x000d_
Ubicacion: M806 METRO PRADO_x000d_
Zona: Colombia Centro_x000d_
Unidad de Negocio: METRO_x000d_
Servicio: null_x000d_
Telefono: 3207637746_x000d_
Anexo: null_x000d_
Descripcion: El equipo esta muy lento para ingresar a paginas y aplicativos._x000d_
AREA EN DONDE SE UBICA EL EQUIPO : Recibo</v>
      </c>
      <c r="J2470" t="str">
        <v>El servicio se inicia a las 9:30 am en el equipo de recibo; en primera instancia se dispone a respaldar toda la información relevante; respaldo de carpetas de usuario y datos de configuración de red.  Una vez hecho esto; se procede a desarmar el equipo y a retirar el disco duro obsoleto reemplazandolo por un disco sólido sata Crucial de 500 Gb; también se instala módulo de memoria RAM adicional de 4 Gb.  De ahí se hace la instalación de la nueva imagen de sistema operativo; una vez listo el sistema operativo; se procedió a la configuración final; que es restaurar el respaldo de carpetas de usuario; configuración del equipo en la red; impresora; y instalación de la suite de office; registro de la cuenta de usuario de Juan Fernando.  Ya estando todo instalado se le indica al usuario que haga la prueba del sistema; y verifique que todo haya quedado en orden; dando como resultado una prueba satisfactoria.</v>
      </c>
      <c r="K2470">
        <v>45134</v>
      </c>
      <c r="L2470">
        <v>45135</v>
      </c>
      <c r="M2470" t="str">
        <f>TEXT(L2470,"DDDDDDD")</f>
        <v>viernes</v>
      </c>
      <c r="N2470" t="str">
        <v xml:space="preserve">	M806 METRO PRADO</v>
      </c>
      <c r="O2470" t="str">
        <v>MEDELLIN</v>
      </c>
      <c r="P2470" t="str">
        <f>IF(ISBLANK(O2470),"0",(VLOOKUP(O2470,REGION,2,FALSE)))</f>
        <v>CENTRO</v>
      </c>
      <c r="Q2470" t="str">
        <v xml:space="preserve">CARLOS ALEJANDRO PATIÑO ACEVEDO </v>
      </c>
      <c r="R2470">
        <v>71790000</v>
      </c>
      <c r="S2470" t="str">
        <v>DIRECTO</v>
      </c>
      <c r="T2470">
        <v>0.3958333333333333</v>
      </c>
      <c r="U2470">
        <v>0.5833333333333334</v>
      </c>
      <c r="V2470">
        <f>IF(ISBLANK(T2470 ),"0",U2470-T2470)</f>
        <v>0.18750000000000006</v>
      </c>
      <c r="W2470">
        <v>3</v>
      </c>
      <c r="X2470">
        <f>NETWORKDAYS(K2470,L2469)</f>
        <v>2</v>
      </c>
      <c r="Y2470" t="str">
        <f>IF(X2470&lt;=2,"CUMPLE","NO CUMPLE")</f>
        <v>CUMPLE</v>
      </c>
    </row>
    <row r="2471" xml:space="preserve">
      <c r="A2471">
        <v>13441367</v>
      </c>
      <c r="B2471" t="str">
        <v>REQUEST</v>
      </c>
      <c r="C2471" t="str">
        <v>CERRADO</v>
      </c>
      <c r="D2471" t="str">
        <v>CAJA CENTRAL</v>
      </c>
      <c r="E2471" t="str">
        <v>BALANZA</v>
      </c>
      <c r="F2471" t="str">
        <v>BALANZA</v>
      </c>
      <c r="G2471" t="str">
        <v>METTLER</v>
      </c>
      <c r="H2471"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Buenos dias me ayudan por favor para revisar el escaner de la balanza de la pos #10 al escanear articulos no escanea y por esto nos toca digitar articulo por artuculo y tenemos la pos no operativa por este incoveniente_x000d_
Gracias_x000d_
Quedamos atentos_x000d_
Numero de caja en donde se encuentra el scaner balanza: Pos#10</v>
      </c>
      <c r="I2471"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Buenos dias me ayudan por favor para revisar el escaner de la balanza de la pos #10 al escanear articulos no escanea y por esto nos toca digitar articulo por artuculo y tenemos la pos no operativa por este incoveniente_x000d_
Gracias_x000d_
Quedamos atentos_x000d_
Numero de caja en donde se encuentra el scaner balanza: Pos#10</v>
      </c>
      <c r="J2471" t="str">
        <v>Se hace cambio de scanner y se revisan conexiones pero scanner con problemas y se informa a encargado</v>
      </c>
      <c r="K2471">
        <v>45131</v>
      </c>
      <c r="L2471">
        <v>45138</v>
      </c>
      <c r="M2471" t="str">
        <f>TEXT(L2471,"DDDDDDD")</f>
        <v>lunes</v>
      </c>
      <c r="N2471" t="str">
        <v>J027 JUMBO RIONEGRO</v>
      </c>
      <c r="O2471" t="str">
        <v>RIONEGRO</v>
      </c>
      <c r="P2471" t="str">
        <f>IF(ISBLANK(O2471),"0",(VLOOKUP(O2471,REGION,2,FALSE)))</f>
        <v>CENTRO</v>
      </c>
      <c r="Q2471" t="str">
        <v xml:space="preserve">CARLOS ARTURO HINCAPIE BAENA </v>
      </c>
      <c r="R2471">
        <v>15383865</v>
      </c>
      <c r="S2471" t="str">
        <v>DIRECTO</v>
      </c>
      <c r="T2471">
        <v>0.3333333333333333</v>
      </c>
      <c r="U2471">
        <v>0.5</v>
      </c>
      <c r="V2471">
        <f>IF(ISBLANK(T2471 ),"0",U2471-T2471)</f>
        <v>0.16666666666666669</v>
      </c>
      <c r="W2471">
        <v>2</v>
      </c>
      <c r="X2471">
        <f>NETWORKDAYS(K2471,L2470)</f>
        <v>5</v>
      </c>
      <c r="Y2471" t="str">
        <f>IF(X2471&lt;=2,"CUMPLE","NO CUMPLE")</f>
        <v>NO CUMPLE</v>
      </c>
    </row>
    <row r="2472" xml:space="preserve">
      <c r="A2472">
        <v>13466208</v>
      </c>
      <c r="B2472" t="str">
        <v>REQUEST</v>
      </c>
      <c r="C2472" t="str">
        <v>CERRADO</v>
      </c>
      <c r="D2472" t="str">
        <v>OFICINA SISTEMAS</v>
      </c>
      <c r="E2472" t="str">
        <v>MICROSENSE</v>
      </c>
      <c r="F2472" t="str">
        <v>MICROSENSE</v>
      </c>
      <c r="G2472" t="str">
        <v>MICROSENSE</v>
      </c>
      <c r="H2472" t="str" xml:space="preserve">
        <v xml:space="preserve">*JU009 Multicentro* se informa la caida de 1 switch microsene asociado a equipo: 10.131.62.68; favor validar status del equipo._x000d_
_x000d_
Se rrevisa y se observa que los equipos 68 y 69 no forman parte del anillo.</v>
      </c>
      <c r="I2472" t="str" xml:space="preserve">
        <v xml:space="preserve">*JU009 Multicentro* se informa la caida de 1 switch microsene asociado a equipo: 10.131.62.68; favor validar status del equipo._x000d_
_x000d_
Se rrevisa y se observa que los equipos 68 y 69 no forman parte del anillo.</v>
      </c>
      <c r="J2472" t="str">
        <v>Se llega a sitio y se establece comunicación con Alexander Munevar del equipo de redes con quien se hace la verificación y se encuentra que el microsense no tiene falla.</v>
      </c>
      <c r="K2472">
        <v>45128</v>
      </c>
      <c r="L2472">
        <v>45138</v>
      </c>
      <c r="M2472" t="str">
        <f>TEXT(L2472,"DDDDDDD")</f>
        <v>lunes</v>
      </c>
      <c r="N2472" t="str">
        <v>J009 JUMBO UNICENTRO</v>
      </c>
      <c r="O2472" t="str">
        <v>PEREIRA</v>
      </c>
      <c r="P2472" t="str">
        <f>IF(ISBLANK(O2472),"0",(VLOOKUP(O2472,REGION,2,FALSE)))</f>
        <v>CENTRO</v>
      </c>
      <c r="Q2472" t="str">
        <v>CHRISTIAN CAMILO SANTAMARIA RIOS</v>
      </c>
      <c r="R2472">
        <v>1088335314</v>
      </c>
      <c r="S2472" t="str">
        <v>DIRECTO</v>
      </c>
      <c r="T2472">
        <v>0.4791666666666667</v>
      </c>
      <c r="U2472">
        <v>0.5</v>
      </c>
      <c r="V2472">
        <f>IF(ISBLANK(T2472 ),"0",U2472-T2472)</f>
        <v>0.020833333333333315</v>
      </c>
      <c r="W2472">
        <v>1</v>
      </c>
      <c r="X2472">
        <f>NETWORKDAYS(K2472,L2471)</f>
        <v>7</v>
      </c>
      <c r="Y2472" t="str">
        <f>IF(X2472&lt;=2,"CUMPLE","NO CUMPLE")</f>
        <v>NO CUMPLE</v>
      </c>
    </row>
    <row r="2473" xml:space="preserve">
      <c r="A2473">
        <v>13477030</v>
      </c>
      <c r="B2473" t="str">
        <v>REQUEST</v>
      </c>
      <c r="C2473" t="str">
        <v>CERRADO</v>
      </c>
      <c r="D2473" t="str">
        <v>DIRECCION TIENDA</v>
      </c>
      <c r="E2473" t="str">
        <v>PC</v>
      </c>
      <c r="F2473" t="str">
        <v>PC</v>
      </c>
      <c r="G2473" t="str">
        <v>HP</v>
      </c>
      <c r="H2473" t="str" xml:space="preserve">
        <v xml:space="preserve">Datos usuario_x000d_
Nombre: Carlos Ariel Pacheco Toro_x000d_
Correo: Carlos.Pacheco@cencosud.com.co_x000d_
Usuario AD: Capatoro_x000d_
Pais: Colombia_x000d_
Ubicacion: J126 JUMBO SAN SILVESTRE_x000d_
Zona: Colombia Oriente_x000d_
Unidad de Negocio: JUMBO_x000d_
Servicio: null_x000d_
Telefono: 3184561275_x000d_
Anexo: 410_x000d_
Descripcion: Favor actualizar OFFICE 365 a 64bits actualmente presenta constantes bloqueos._x000d_
</v>
      </c>
      <c r="I2473" t="str" xml:space="preserve">
        <v xml:space="preserve">Datos usuario_x000d_
Nombre: Carlos Ariel Pacheco Toro_x000d_
Correo: Carlos.Pacheco@cencosud.com.co_x000d_
Usuario AD: Capatoro_x000d_
Pais: Colombia_x000d_
Ubicacion: J126 JUMBO SAN SILVESTRE_x000d_
Zona: Colombia Oriente_x000d_
Unidad de Negocio: JUMBO_x000d_
Servicio: null_x000d_
Telefono: 3184561275_x000d_
Anexo: 410_x000d_
Descripcion: Favor actualizar OFFICE 365 a 64bits actualmente presenta constantes bloqueos._x000d_
</v>
      </c>
      <c r="J2473" t="str" xml:space="preserve">
        <v xml:space="preserve">SE REVISA PORTATIL DE GERENTE; POR TEMAS DE BLOQUEO DE EXCEL EN CIERTOS ARCHIVOS.                                        _x000d_
AL HACER LA REVISION DE CIERTOS ARCHIVOS DE LOS CUALES SON RECURRENTES POR PARTE DEL GERENTE; SE NOTA QUE ARCHIVOS DE EXCEL QUE CON-                                        _x000d_
TENGAN MACROS; SON LOS QUE ESTAN GENERADO EL BLOQUEO DE LA APLICACIÓN; ALGUN TIPO DE CONFLICTO O FALLA GENERAL ; YA QUE CON OTRA                                        _x000d_
APLICACIÓN DE LA SUITE DE OFFICE NO ESTA GENERANDO EL PROBLEMA.  SE REINSTALARÁ EL DIA DE MAÑANA UN OFFICE 365 DE 64 BITS.                                        _x000d_
</v>
      </c>
      <c r="K2473">
        <v>45135</v>
      </c>
      <c r="L2473">
        <v>45138</v>
      </c>
      <c r="M2473" t="str">
        <f>TEXT(L2473,"DDDDDDD")</f>
        <v>lunes</v>
      </c>
      <c r="N2473" t="str">
        <v>J126 JUMBO SAN SILVESTRE</v>
      </c>
      <c r="O2473" t="str">
        <v>BARRANCABERMEJA</v>
      </c>
      <c r="P2473" t="str">
        <f>IF(ISBLANK(O2473),"0",(VLOOKUP(O2473,REGION,2,FALSE)))</f>
        <v>ORIENTE</v>
      </c>
      <c r="Q2473" t="str">
        <v>LUIS CARLOS ROJAS ACOSTA</v>
      </c>
      <c r="R2473">
        <f>IF(ISBLANK(Q2473),"0", VLOOKUP(Q2473,PERSONAL,2,FALSE))</f>
        <v>1096188137</v>
      </c>
      <c r="S2473" t="str">
        <v>DIRECTO</v>
      </c>
      <c r="T2473">
        <v>0.3333333333333333</v>
      </c>
      <c r="U2473">
        <v>0.4166666666666667</v>
      </c>
      <c r="V2473">
        <f>IF(ISBLANK(T2473 ),"0",U2473-T2473)</f>
        <v>0.08333333333333337</v>
      </c>
      <c r="W2473">
        <v>1</v>
      </c>
      <c r="X2473">
        <f>NETWORKDAYS(K2473,L2472)</f>
        <v>2</v>
      </c>
      <c r="Y2473" t="str">
        <f>IF(X2473&lt;=2,"CUMPLE","NO CUMPLE")</f>
        <v>CUMPLE</v>
      </c>
    </row>
    <row r="2474" xml:space="preserve">
      <c r="A2474">
        <v>13479848</v>
      </c>
      <c r="B2474" t="str">
        <v>REQUEST</v>
      </c>
      <c r="C2474" t="str">
        <v>CERRADO</v>
      </c>
      <c r="D2474" t="str">
        <v>CAJA CENTRAL</v>
      </c>
      <c r="E2474" t="str">
        <v>BALANZA</v>
      </c>
      <c r="F2474" t="str">
        <v>BALANZA</v>
      </c>
      <c r="G2474" t="str">
        <v>METTLER</v>
      </c>
      <c r="H2474" t="str" xml:space="preserve">
        <v xml:space="preserve">Datos usuario_x000d_
Nombre: David Higuita_x000d_
Correo: David.Higuita@cencosud.com.co_x000d_
Usuario AD: DHiguita_x000d_
Pais: Colombia_x000d_
Ubicacion: J027 JUMBO RIONEGRO_x000d_
Zona: Colombia Centro_x000d_
Unidad de Negocio: ADM CENTRAL_x000d_
Servicio: Sistemas_x000d_
Telefono: 3174298883_x000d_
Anexo: null_x000d_
Descripcion: buenos dias:_x000d_
_x000d_
se requiere mantenimiento preventivo de todos los equipos de peso de la tienda gracias enviar informe de ejecucion de la labor_x000d_
Numero de caja en donde se encuentra el scaner balanza: pos de la 1- 10 y equpos de precederes</v>
      </c>
      <c r="I2474" t="str" xml:space="preserve">
        <v xml:space="preserve">Datos usuario_x000d_
Nombre: David Higuita_x000d_
Correo: David.Higuita@cencosud.com.co_x000d_
Usuario AD: DHiguita_x000d_
Pais: Colombia_x000d_
Ubicacion: J027 JUMBO RIONEGRO_x000d_
Zona: Colombia Centro_x000d_
Unidad de Negocio: ADM CENTRAL_x000d_
Servicio: Sistemas_x000d_
Telefono: 3174298883_x000d_
Anexo: null_x000d_
Descripcion: buenos dias:_x000d_
_x000d_
se requiere mantenimiento preventivo de todos los equipos de peso de la tienda gracias enviar informe de ejecucion de la labor_x000d_
Numero de caja en donde se encuentra el scaner balanza: pos de la 1- 10 y equpos de precederes</v>
      </c>
      <c r="J2474" t="str">
        <v xml:space="preserve">Se hace mantenimiento preventivo y limpieza y revision de conexiones </v>
      </c>
      <c r="K2474">
        <v>45134</v>
      </c>
      <c r="L2474">
        <v>45138</v>
      </c>
      <c r="M2474" t="str">
        <f>TEXT(L2474,"DDDDDDD")</f>
        <v>lunes</v>
      </c>
      <c r="N2474" t="str">
        <v>J027 JUMBO RIONEGRO</v>
      </c>
      <c r="O2474" t="str">
        <v>RIONEGRO</v>
      </c>
      <c r="P2474" t="str">
        <f>IF(ISBLANK(O2474),"0",(VLOOKUP(O2474,REGION,2,FALSE)))</f>
        <v>CENTRO</v>
      </c>
      <c r="Q2474" t="str">
        <v xml:space="preserve">CARLOS ARTURO HINCAPIE BAENA </v>
      </c>
      <c r="R2474">
        <v>15383865</v>
      </c>
      <c r="S2474" t="str">
        <v>DIRECTO</v>
      </c>
      <c r="T2474">
        <v>0.5416666666666666</v>
      </c>
      <c r="U2474">
        <v>0.7083333333333334</v>
      </c>
      <c r="V2474">
        <f>IF(ISBLANK(T2474 ),"0",U2474-T2474)</f>
        <v>0.16666666666666674</v>
      </c>
      <c r="W2474">
        <v>2</v>
      </c>
      <c r="X2474">
        <f>NETWORKDAYS(K2474,L2473)</f>
        <v>3</v>
      </c>
      <c r="Y2474" t="str">
        <f>IF(X2474&lt;=2,"CUMPLE","NO CUMPLE")</f>
        <v>NO CUMPLE</v>
      </c>
    </row>
    <row r="2475" xml:space="preserve">
      <c r="A2475">
        <v>13480594</v>
      </c>
      <c r="B2475" t="str">
        <v>REQUEST</v>
      </c>
      <c r="C2475" t="str">
        <v>CERRADO</v>
      </c>
      <c r="D2475" t="str">
        <v>TODA LA TIENDA</v>
      </c>
      <c r="E2475" t="str">
        <v>BALANZA</v>
      </c>
      <c r="F2475" t="str">
        <v>BALANZA</v>
      </c>
      <c r="G2475" t="str">
        <v>DATASCAN</v>
      </c>
      <c r="H2475" t="str" xml:space="preserve">
        <v xml:space="preserve">Datos usuario_x000d_
Nombre: David Higuita_x000d_
Correo: David.Higuita@cencosud.com.co_x000d_
Usuario AD: DHiguita_x000d_
Pais: Colombia_x000d_
Ubicacion: M166 METRO DOSQUEBRADAS_x000d_
Zona: Colombia Bogota_x000d_
Unidad de Negocio: ADM CENTRAL_x000d_
Servicio: Sistemas_x000d_
Telefono: 3174298883_x000d_
Anexo: null_x000d_
Descripcion: buenas tardes:_x000d_
_x000d_
Se requiere acompañamiento pasa proceso de certificacion de equpos de peso en el local M166 ; los equipos para realizar la certificacion por parte de CVM son:_x000d_
_x000d_
F16M03066_x000d_
R1L11772-6DK_x000d_
C108180515_x000d_
C108180497_x000d_
_x000d_
Area donde su ubica la balanza: Perecderos / linea de Cajas</v>
      </c>
      <c r="I2475" t="str" xml:space="preserve">
        <v xml:space="preserve">Datos usuario_x000d_
Nombre: David Higuita_x000d_
Correo: David.Higuita@cencosud.com.co_x000d_
Usuario AD: DHiguita_x000d_
Pais: Colombia_x000d_
Ubicacion: M166 METRO DOSQUEBRADAS_x000d_
Zona: Colombia Bogota_x000d_
Unidad de Negocio: ADM CENTRAL_x000d_
Servicio: Sistemas_x000d_
Telefono: 3174298883_x000d_
Anexo: null_x000d_
Descripcion: buenas tardes:_x000d_
_x000d_
Se requiere acompañamiento pasa proceso de certificacion de equpos de peso en el local M166 ; los equipos para realizar la certificacion por parte de CVM son:_x000d_
_x000d_
F16M03066_x000d_
R1L11772-6DK_x000d_
C108180515_x000d_
C108180497_x000d_
_x000d_
Area donde su ubica la balanza: Perecderos / linea de Cajas</v>
      </c>
      <c r="J2475" t="str">
        <v xml:space="preserve"> Se llega al sitio a las 8:00 se espera a que llegue el personal de certificacion hasta las 10:30 no han llegado; salgo a realizar otra labor ya que informan que llegan a las 14:00. Se regresa nuevamente al sitio a las 14:00 y se sigue esperando al personal de certificación; llegan a las 16:30 se comienza el acompañamiento de certificación de las 4 balanzas Seriales: F16M03066; R1L11772-6DK; C108180515; C108180497; terminan a las 17:30 informan que todo esta en orden sin novedad y cambian las etiquetas de certificacion las cuales dan 2 años o si se rompen toca solicitar nuevamente la certificación.</v>
      </c>
      <c r="K2475">
        <v>45134</v>
      </c>
      <c r="L2475">
        <v>45138</v>
      </c>
      <c r="M2475" t="str">
        <f>TEXT(L2475,"DDDDDDD")</f>
        <v>lunes</v>
      </c>
      <c r="N2475" t="str">
        <v>M166 METRO DOSQUEBRADAS</v>
      </c>
      <c r="O2475" t="str">
        <v>DOSQUEBRADAS</v>
      </c>
      <c r="P2475" t="str">
        <f>IF(ISBLANK(O2475),"0",(VLOOKUP(O2475,REGION,2,FALSE)))</f>
        <v>CENTRO</v>
      </c>
      <c r="Q2475" t="str">
        <v>CHRISTIAN CAMILO SANTAMARIA RIOS</v>
      </c>
      <c r="R2475">
        <v>1088335314</v>
      </c>
      <c r="S2475" t="str">
        <v>DIRECTO</v>
      </c>
      <c r="T2475">
        <v>0.3333333333333333</v>
      </c>
      <c r="U2475">
        <v>0.7291666666666666</v>
      </c>
      <c r="V2475">
        <v>0.2916666666666667</v>
      </c>
      <c r="W2475">
        <v>4</v>
      </c>
      <c r="X2475">
        <f>NETWORKDAYS(K2475,L2474)</f>
        <v>3</v>
      </c>
      <c r="Y2475" t="str">
        <f>IF(X2475&lt;=2,"CUMPLE","NO CUMPLE")</f>
        <v>NO CUMPLE</v>
      </c>
    </row>
    <row r="2476">
      <c r="A2476">
        <v>13484109</v>
      </c>
      <c r="B2476" t="str">
        <v>REQUEST</v>
      </c>
      <c r="C2476" t="str">
        <v>CERRADO</v>
      </c>
      <c r="D2476" t="str">
        <v>ADMINISTRACIÓN</v>
      </c>
      <c r="E2476" t="str">
        <v>PC</v>
      </c>
      <c r="F2476" t="str">
        <v>PC</v>
      </c>
      <c r="G2476" t="str">
        <v>HP</v>
      </c>
      <c r="H2476" t="str">
        <v>se solicita asignar un recurso para la instalacion de imagen cencosud en 5 pc el dia 31 de julio en sede adm</v>
      </c>
      <c r="I2476" t="str">
        <v>se solicita asignar un recurso para la instalacion de imagen cencosud en 5 pc el dia 31 de julio en sede adm</v>
      </c>
      <c r="J2476" t="str">
        <v>Se realiza instalación de acuerdo a lo solicitado.</v>
      </c>
      <c r="K2476">
        <v>45136</v>
      </c>
      <c r="L2476">
        <v>45138</v>
      </c>
      <c r="M2476" t="str">
        <f>TEXT(L2476,"DDDDDDD")</f>
        <v>lunes</v>
      </c>
      <c r="N2476" t="str">
        <v>SEDE ADMINISTRATIVA BOGOTA</v>
      </c>
      <c r="O2476" t="str">
        <v>BOGOTA</v>
      </c>
      <c r="P2476" t="str">
        <f>IF(ISBLANK(O2476),"0",(VLOOKUP(O2476,REGION,2,FALSE)))</f>
        <v>BOGOTA</v>
      </c>
      <c r="Q2476" t="str">
        <v>CRISTIAN CAMILO ACERO LOPEZ</v>
      </c>
      <c r="R2476">
        <v>1015995716</v>
      </c>
      <c r="S2476" t="str">
        <v>DIRECTO</v>
      </c>
      <c r="T2476">
        <v>0.46875</v>
      </c>
      <c r="U2476">
        <v>0.6666666666666666</v>
      </c>
      <c r="V2476">
        <v>0.15625</v>
      </c>
      <c r="W2476">
        <v>2</v>
      </c>
      <c r="X2476">
        <f>NETWORKDAYS(K2476,L2475)</f>
        <v>1</v>
      </c>
      <c r="Y2476" t="str">
        <f>IF(X2476&lt;=2,"CUMPLE","NO CUMPLE")</f>
        <v>CUMPLE</v>
      </c>
    </row>
    <row r="2477" xml:space="preserve">
      <c r="A2477">
        <v>13484110</v>
      </c>
      <c r="B2477" t="str">
        <v>REQUEST</v>
      </c>
      <c r="C2477" t="str">
        <v>CERRADO</v>
      </c>
      <c r="D2477" t="str">
        <v>ADMINISTRACIÓN</v>
      </c>
      <c r="E2477" t="str">
        <v>PC</v>
      </c>
      <c r="F2477" t="str">
        <v>PC</v>
      </c>
      <c r="G2477" t="str">
        <v>HP</v>
      </c>
      <c r="H2477" t="str" xml:space="preserve">
        <v xml:space="preserve">se solicita asignar un recurso para la instalacion de imagen cencosud en 5 pc el dia 31 de julio en sede adm_x000d_
</v>
      </c>
      <c r="I2477" t="str" xml:space="preserve">
        <v xml:space="preserve">se solicita asignar un recurso para la instalacion de imagen cencosud en 5 pc el dia 31 de julio en sede adm_x000d_
</v>
      </c>
      <c r="J2477" t="str">
        <v>Se realiza instalación de acuerdo a lo solicitado.</v>
      </c>
      <c r="K2477">
        <v>45136</v>
      </c>
      <c r="L2477">
        <v>45138</v>
      </c>
      <c r="M2477" t="str">
        <f>TEXT(L2477,"DDDDDDD")</f>
        <v>lunes</v>
      </c>
      <c r="N2477" t="str">
        <v>SEDE ADMINISTRATIVA BOGOTA</v>
      </c>
      <c r="O2477" t="str">
        <v>BOGOTA</v>
      </c>
      <c r="P2477" t="str">
        <f>IF(ISBLANK(O2477),"0",(VLOOKUP(O2477,REGION,2,FALSE)))</f>
        <v>BOGOTA</v>
      </c>
      <c r="Q2477" t="str">
        <v>JHON CARLOS ARTEAGA</v>
      </c>
      <c r="R2477">
        <v>1061753116</v>
      </c>
      <c r="S2477" t="str">
        <v>DIRECTO</v>
      </c>
      <c r="T2477">
        <v>0.3333333333333333</v>
      </c>
      <c r="U2477">
        <v>0.7083333333333334</v>
      </c>
      <c r="V2477">
        <v>0.3333333333333333</v>
      </c>
      <c r="W2477">
        <v>4</v>
      </c>
      <c r="X2477">
        <f>NETWORKDAYS(K2477,L2476)</f>
        <v>1</v>
      </c>
      <c r="Y2477" t="str">
        <f>IF(X2477&lt;=2,"CUMPLE","NO CUMPLE")</f>
        <v>CUMPLE</v>
      </c>
    </row>
    <row r="2478" xml:space="preserve">
      <c r="A2478">
        <v>13488190</v>
      </c>
      <c r="B2478" t="str">
        <v>REQUEST</v>
      </c>
      <c r="C2478" t="str">
        <v>CERRADO</v>
      </c>
      <c r="D2478" t="str">
        <v>RRHH</v>
      </c>
      <c r="E2478" t="str">
        <v>PC</v>
      </c>
      <c r="F2478" t="str">
        <v>PC</v>
      </c>
      <c r="G2478" t="str">
        <v>LENOVO</v>
      </c>
      <c r="H2478"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METRO_x000d_
Servicio: Tiendas &amp; Centros de Distribucion_x000d_
Telefono: 3132767432_x000d_
Anexo: null_x000d_
Descripcion: Buenas tardes solicito de manera urgente la revision del portatil asignado a RRHH ya que presenta pantalla azul con error Window Boot Manager Boot Failed y no da opciones de inicio. Checking MediaSerialPF35916M Marca Lenovo recomiendo la solicitud ya que es para poder desempeñarme en mi trabajo en dos tiendas y dos ciudades diferentes._x000d_
Indicar ubicacion del Equipo en tienda o oficinas: Recursos Humanos Pitalito</v>
      </c>
      <c r="I2478" t="str" xml:space="preserve">
        <v xml:space="preserve">Datos usuario_x000d_
Nombre: Maria Alexandra Molina Rativa_x000d_
Correo: Alexandra.Molina@cencosud.com.co_x000d_
Usuario AD: MAMolinR_x000d_
Pais: Colombia_x000d_
Ubicacion: M179 METRO PITALITO_x000d_
Zona: Colombia Occidente_x000d_
Unidad de Negocio: METRO_x000d_
Servicio: Tiendas &amp; Centros de Distribucion_x000d_
Telefono: 3132767432_x000d_
Anexo: null_x000d_
Descripcion: Buenas tardes solicito de manera urgente la revision del portatil asignado a RRHH ya que presenta pantalla azul con error Window Boot Manager Boot Failed y no da opciones de inicio. Checking MediaSerialPF35916M Marca Lenovo recomiendo la solicitud ya que es para poder desempeñarme en mi trabajo en dos tiendas y dos ciudades diferentes._x000d_
Indicar ubicacion del Equipo en tienda o oficinas: Recursos Humanos Pitalito</v>
      </c>
      <c r="J2478" t="str">
        <v xml:space="preserve">Se llega a sitio y se procede con validaciones de ingreso. Ubicamos la usuaria y el equipo. El equipo no da ingresa y no permite opciones de booteo por bios. Window Boot Manager Boot Failed el equipo no está reconociendo el disco. Bajo intrucción procedemos a desensamblar y mirar el acomo del disco. Se encuentra líquido o el disipador del disco M2 derretido y algunos fragmentos ya en su estado sólido (pasta). Se envian evidencias a Soporte Remoto Edwin Bolaños quien indica se realice la solicitud del disco. Se requiere la siguiente parta para dar solución definitiva al incidente: Disco M2 para portatil; Capacidad 512 GB FRU: 5ss0x54153. Se dá por finalizada la actividad dando parte a la usuaria y al Señor Gerente en tienda. Se transfiere la llamada a Soporte Edwin Bolaños para que este a su vez la transfiera al grupo resolutor correspondiente. </v>
      </c>
      <c r="K2478">
        <v>45138</v>
      </c>
      <c r="L2478">
        <v>45138</v>
      </c>
      <c r="M2478" t="str">
        <f>TEXT(L2478,"DDDDDDD")</f>
        <v>lunes</v>
      </c>
      <c r="N2478" t="str">
        <v>M179 METRO PITALITO</v>
      </c>
      <c r="O2478" t="str">
        <v>PITALITO</v>
      </c>
      <c r="P2478" t="str">
        <f>IF(ISBLANK(O2478),"0",(VLOOKUP(O2478,REGION,2,FALSE)))</f>
        <v>OCCIDENTE</v>
      </c>
      <c r="Q2478" t="str">
        <v>EMERSON PALACIOS MARTINEZ</v>
      </c>
      <c r="R2478">
        <f>IF(ISBLANK(Q2478),"0", VLOOKUP(Q2478,PERSONAL,2,FALSE))</f>
        <v>13723524</v>
      </c>
      <c r="S2478" t="str">
        <v>ALIADO</v>
      </c>
      <c r="T2478">
        <v>0.6666666666666666</v>
      </c>
      <c r="U2478">
        <v>0.7083333333333334</v>
      </c>
      <c r="V2478">
        <f>IF(ISBLANK(T2478 ),"0",U2478-T2478)</f>
        <v>0.04166666666666674</v>
      </c>
      <c r="W2478">
        <v>1</v>
      </c>
      <c r="X2478">
        <f>NETWORKDAYS(K2478,L2477)</f>
        <v>1</v>
      </c>
      <c r="Y2478" t="str">
        <f>IF(X2478&lt;=2,"CUMPLE","NO CUMPLE")</f>
        <v>CUMPLE</v>
      </c>
    </row>
    <row r="2479" xml:space="preserve">
      <c r="A2479">
        <v>13488281</v>
      </c>
      <c r="B2479" t="str">
        <v>REQUEST</v>
      </c>
      <c r="C2479" t="str">
        <v>CERRADO</v>
      </c>
      <c r="D2479" t="str">
        <v>RECIBO</v>
      </c>
      <c r="E2479" t="str">
        <v>PC</v>
      </c>
      <c r="F2479" t="str">
        <v xml:space="preserve">PC </v>
      </c>
      <c r="G2479" t="str">
        <v>LENOVO</v>
      </c>
      <c r="H2479" t="str" xml:space="preserve">
        <v xml:space="preserve">Datos usuario_x000d_
Nombre: Carlos Julio Rincon Sierra_x000d_
Correo: CarlosJulio.RinconSierra@cencosud.com.co_x000d_
Usuario AD: cjrincon_x000d_
Pais: Colombia_x000d_
Ubicacion: M179 METRO PITALITO_x000d_
Zona: Colombia Occidente_x000d_
Unidad de Negocio: METRO_x000d_
Servicio: null_x000d_
Telefono: 3125582128_x000d_
Anexo: 8366005_x000d_
Descripcion: Buenas tardes. Por favor su apoyo con la revision del pc y el telefono correspondientes a recibo pitalito con seriales MJ0FNPN2 M75q marca lenovo el pc y el telefono cisco fch18148gn8 no dan red a veces da red el uno y otro no y ha sido muy dificultoso trabajar asi._x000d_
Indicar ubicacion del Equipo en tienda o oficinas: Recibo</v>
      </c>
      <c r="I2479" t="str" xml:space="preserve">
        <v xml:space="preserve">Datos usuario_x000d_
Nombre: Carlos Julio Rincon Sierra_x000d_
Correo: CarlosJulio.RinconSierra@cencosud.com.co_x000d_
Usuario AD: cjrincon_x000d_
Pais: Colombia_x000d_
Ubicacion: M179 METRO PITALITO_x000d_
Zona: Colombia Occidente_x000d_
Unidad de Negocio: METRO_x000d_
Servicio: null_x000d_
Telefono: 3125582128_x000d_
Anexo: 8366005_x000d_
Descripcion: Buenas tardes. Por favor su apoyo con la revision del pc y el telefono correspondientes a recibo pitalito con seriales MJ0FNPN2 M75q marca lenovo el pc y el telefono cisco fch18148gn8 no dan red a veces da red el uno y otro no y ha sido muy dificultoso trabajar asi._x000d_
Indicar ubicacion del Equipo en tienda o oficinas: Recibo</v>
      </c>
      <c r="J2479" t="str">
        <v>Se llega a sitio y se procede con validaciones de ingreso. Ubicamos al usuario y procedemos con validaciones del desktop; teléfono; cableado de datos y punto de red. Los patch cord se encuentran a normalidad y se realizan pruebas con otros  patch cord. El punto de red se encuentra a normalidad. La tarjeta de red se encuentra a normalidad al igual que los parámetros de red. Se valida el punto y se encuentra sin bloqueo en el switch. El teléfono no enciende y presenta en su pantalla mancha negra. Se prueba otro teléfono y sube a normalidad; pero no da red ya que no se encuentra enrolado con el punto del switch. Se envían evidencias a soporte remoto Edwin Bolaños el cual indica tomar datos del teléfono para solicitud del mismo y así poder finiquitar el incidente: Tipo: Teléfono - Marca: Cisco - Serial: FCH18148GM8 - Modelo: CP-3905 - Inventario: 004936. Se da por finalizada la actividad comunicándole al usuario y al Señor Gerente en Tienda lo realizado. Se traslada la llama a Soporte Edwin Bolaños para su posterior traslado de la misma al grupo resolutor correspondiente.</v>
      </c>
      <c r="K2479">
        <v>45139</v>
      </c>
      <c r="L2479">
        <v>45139</v>
      </c>
      <c r="M2479" t="str">
        <f>TEXT(L2479,"DDDDDDD")</f>
        <v>martes</v>
      </c>
      <c r="N2479" t="str">
        <v>M179 METRO PITALITO</v>
      </c>
      <c r="O2479" t="str">
        <v>PITALITO</v>
      </c>
      <c r="P2479" t="str">
        <f>IF(ISBLANK(O2479),"0",(VLOOKUP(O2479,REGION,2,FALSE)))</f>
        <v>OCCIDENTE</v>
      </c>
      <c r="Q2479" t="str">
        <v>EMERSON PALACIOS MARTINEZ</v>
      </c>
      <c r="R2479">
        <f>IF(ISBLANK(Q2479),"0", VLOOKUP(Q2479,PERSONAL,2,FALSE))</f>
        <v>13723524</v>
      </c>
      <c r="S2479" t="str">
        <v>ALIADO</v>
      </c>
      <c r="T2479">
        <v>0.5</v>
      </c>
      <c r="U2479">
        <v>0.5416666666666666</v>
      </c>
      <c r="V2479">
        <f>IF(ISBLANK(T2479 ),"0",U2479-T2479)</f>
        <v>0.04166666666666663</v>
      </c>
      <c r="W2479">
        <v>1</v>
      </c>
      <c r="X2479">
        <f>NETWORKDAYS(K2479,L2478)</f>
        <v>-2</v>
      </c>
      <c r="Y2479" t="str">
        <f>IF(X2479&lt;=2,"CUMPLE","NO CUMPLE")</f>
        <v>CUMPLE</v>
      </c>
    </row>
    <row r="2480">
      <c r="A2480">
        <v>42405</v>
      </c>
      <c r="B2480" t="str">
        <v>REQUEST</v>
      </c>
      <c r="C2480" t="str">
        <v>CERRADO</v>
      </c>
      <c r="D2480" t="str">
        <v>LINEAL DE CAJAS</v>
      </c>
      <c r="E2480" t="str">
        <v>SIMEL</v>
      </c>
      <c r="F2480" t="str">
        <v>BALANZA</v>
      </c>
      <c r="G2480" t="str">
        <v>ZEBRA</v>
      </c>
      <c r="H2480" t="str">
        <v>Buen día me ayudas validando el scanner balanza de la tienda SPID Antiguo Country la cual presenta desface a favor del cliiente. Serial 20218010558102 ; NII B136512</v>
      </c>
      <c r="I2480" t="str">
        <v>Buen día me ayudas validando el scanner balanza de la tienda SPID Antiguo Country la cual presenta desface a favor del cliiente. Serial 20218010558102 ; NII B136512</v>
      </c>
      <c r="J2480" t="str">
        <v xml:space="preserve">Se verifica inicialmente que la balanza esta pesando menos de lo correspondiente; así que se realizo la calibración de la balanza; se retira el precinto numero XAA2950000498776 y se realiza el procedimiento. Se hacen las pruebas correspondientes y salen correctas. Se coloca el precinto numero 7380000000567. B136512 </v>
      </c>
      <c r="K2480">
        <v>45139</v>
      </c>
      <c r="L2480">
        <v>45139</v>
      </c>
      <c r="M2480" t="str">
        <f>TEXT(L2480,"DDDDDDD")</f>
        <v>martes</v>
      </c>
      <c r="N2480" t="str">
        <v>SP305 SPID ANTIGUO COUNTRY CALLE 85</v>
      </c>
      <c r="O2480" t="str">
        <v>BOGOTA</v>
      </c>
      <c r="P2480" t="str">
        <f>IF(ISBLANK(O2480),"0",(VLOOKUP(O2480,REGION,2,FALSE)))</f>
        <v>BOGOTA</v>
      </c>
      <c r="Q2480" t="str">
        <v>ALEXANDER CASTILLO SOTELO</v>
      </c>
      <c r="R2480">
        <f>IF(ISBLANK(Q2480),"0", VLOOKUP(Q2480,PERSONAL,2,FALSE))</f>
        <v>80216449</v>
      </c>
      <c r="S2480" t="str">
        <v>ALIADO</v>
      </c>
      <c r="T2480">
        <v>0.7083333333333334</v>
      </c>
      <c r="U2480">
        <v>0.75</v>
      </c>
      <c r="V2480">
        <f>IF(ISBLANK(T2480 ),"0",U2480-T2480)</f>
        <v>0.04166666666666663</v>
      </c>
      <c r="W2480">
        <v>1</v>
      </c>
      <c r="X2480">
        <f>NETWORKDAYS(K2480,L2479)</f>
        <v>1</v>
      </c>
      <c r="Y2480" t="str">
        <f>IF(X2480&lt;=2,"CUMPLE","NO CUMPLE")</f>
        <v>CUMPLE</v>
      </c>
    </row>
    <row r="2481" xml:space="preserve">
      <c r="A2481">
        <v>13487515</v>
      </c>
      <c r="B2481" t="str">
        <v>INCIDENT</v>
      </c>
      <c r="C2481" t="str">
        <v>CERRADO</v>
      </c>
      <c r="D2481" t="str">
        <v>CARNES</v>
      </c>
      <c r="E2481" t="str">
        <v>BALANZA</v>
      </c>
      <c r="F2481" t="str">
        <v>COLGANTE</v>
      </c>
      <c r="G2481" t="str">
        <v>METTLER</v>
      </c>
      <c r="H2481"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la balanza de carnes no esta pesando no esta funcionando se apaga_x000d_
S/N:C 128128099 ese es el serial_x000d_
Indica la ubicacion de tu balanza en la tienda: tienda 45_x000d_
</v>
      </c>
      <c r="I2481"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la balanza de carnes no esta pesando no esta funcionando se apaga_x000d_
S/N:C 128128099 ese es el serial_x000d_
Indica la ubicacion de tu balanza en la tienda: tienda 45_x000d_
</v>
      </c>
      <c r="J2481" t="str">
        <v xml:space="preserve">SE REALIZA VALIDACION DEL EQUIPO TIPO DE BALANZA COLGANTE ; MAQUINA PRESENTA FALLA EN IMPRESIÓN CON EL ROLLO DE PAPEL. SE REALIZA LIMPIEZA; CALIBRACION DE IMPRESIÓN DE PAPEL Y CAMBIO DE PAPEL . SE VALIDA REALIZANDO PRUEBAS CON USUARIO A SATISFACCION. </v>
      </c>
      <c r="K2481">
        <v>45139</v>
      </c>
      <c r="L2481">
        <v>45140</v>
      </c>
      <c r="M2481" t="str">
        <f>TEXT(L2481,"DDDDDDD")</f>
        <v>miércoles</v>
      </c>
      <c r="N2481" t="str">
        <v>J045 JUMBO AV.DEL FERROCARRIL SANTA MARTA</v>
      </c>
      <c r="O2481" t="str">
        <v>SANTA MARTA</v>
      </c>
      <c r="P2481" t="str">
        <f>IF(ISBLANK(O2481),"0",(VLOOKUP(O2481,REGION,2,FALSE)))</f>
        <v>COSTA</v>
      </c>
      <c r="Q2481" t="str">
        <v>ENRIQUE RAFAEL PONZON ORTEGA</v>
      </c>
      <c r="R2481">
        <f>IF(ISBLANK(Q2481),"0", VLOOKUP(Q2481,PERSONAL,2,FALSE))</f>
        <v>1082888515</v>
      </c>
      <c r="S2481" t="str">
        <v>DIRECTO</v>
      </c>
      <c r="T2481">
        <v>0.3472222222222222</v>
      </c>
      <c r="U2481">
        <v>0.3958333333333333</v>
      </c>
      <c r="V2481">
        <f>IF(ISBLANK(T2481 ),"0",U2481-T2481)</f>
        <v>0.048611111111111105</v>
      </c>
      <c r="W2481">
        <v>1</v>
      </c>
      <c r="X2481">
        <f>NETWORKDAYS(K2481,L2480)</f>
        <v>1</v>
      </c>
      <c r="Y2481" t="str">
        <f>IF(X2481&lt;=2,"CUMPLE","NO CUMPLE")</f>
        <v>CUMPLE</v>
      </c>
    </row>
    <row r="2482" xml:space="preserve">
      <c r="A2482">
        <v>13430902</v>
      </c>
      <c r="B2482" t="str">
        <v>REQUEST</v>
      </c>
      <c r="C2482" t="str">
        <v>CERRADO</v>
      </c>
      <c r="D2482" t="str">
        <v>LINEAL DE CAJAS</v>
      </c>
      <c r="E2482" t="str">
        <v>POS</v>
      </c>
      <c r="F2482" t="str">
        <v>POS</v>
      </c>
      <c r="G2482" t="str">
        <v>WINCOR</v>
      </c>
      <c r="H2482"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JUMBO_x000d_
Servicio: Sistemas_x000d_
Telefono: 3002699482_x000d_
Anexo: 411_x000d_
Descripcion: la pos 18 se bloquea el teclado; se reinicia y no da imagen no enciende en momentos; prende y se coloca lenta_x000d_
</v>
      </c>
      <c r="I2482" t="str" xml:space="preserve">
        <v xml:space="preserve">Datos usuario_x000d_
Nombre: Irina Llisbeth Alvear Torres_x000d_
Correo: IrinaLisbeth.Alvear@cencosud.com.co_x000d_
Usuario AD: Ilatorre_x000d_
Pais: Colombia_x000d_
Ubicacion: J045 JUMBO AV.DEL FERROCARRIL SANTA MARTA_x000d_
Zona: Colombia Costa_x000d_
Unidad de Negocio: JUMBO_x000d_
Servicio: Sistemas_x000d_
Telefono: 3002699482_x000d_
Anexo: 411_x000d_
Descripcion: la pos 18 se bloquea el teclado; se reinicia y no da imagen no enciende en momentos; prende y se coloca lenta}_x000d_
</v>
      </c>
      <c r="J2482" t="str">
        <v>SE REALIZA VALIDACION DEL EQUIPO TIPO POS EN EL LINEAL DE CAJA. LA CAJA 18 PRESENTA FALLA REPORTADA POR USUARIO DE QUE LA MAQUINA NO TRABAJA CORRECTAMENTE. SE SOLCITA INSTALACION DE NUEVO EQUIPO POS QUE SE ENCUENTRA EN LA TIENDA. SE PROCEDE CON LA INSTLACION DE LA MAQUINA EN LA CAJA N° 18. LUEGO DE LA INSTALACION DONDE LA CAJA SE ENCUENTRA EN LINEA SE REPORTA LA NOVEDAD QUE EL EQUIPO EXPENDE UN OLOR A QUEMADO. SE VALIDA EL EQUIPO PREVIAMENTE INSTALADO Y SE VERIFICA QUE LA FUENTE PRESENTA FALLA. SE LE REPORTA AL PERSONAL DE SISTEMAS DE CENCOSUD LA NOVEDAD Y AUTORICEN CAMBIO DE LA FUENTE. SE PROCEDE CON EL CAMBIO DE LA FUENTE DE ALIMENTACION DE LA MAQUINA. SE INSTALA EL EQUIPO NUEVAMNETE EN LA CAJA 18 A SATISFACCION DEL USUARIO; EQUIPO SE DEJA OPERATIVO.</v>
      </c>
      <c r="K2482">
        <v>45139</v>
      </c>
      <c r="L2482">
        <v>45140</v>
      </c>
      <c r="M2482" t="str">
        <f>TEXT(L2482,"DDDDDDD")</f>
        <v>miércoles</v>
      </c>
      <c r="N2482" t="str">
        <v>J045 JUMBO AV.DEL FERROCARRIL SANTA MARTA</v>
      </c>
      <c r="O2482" t="str">
        <v>SANTA MARTA</v>
      </c>
      <c r="P2482" t="str">
        <f>IF(ISBLANK(O2482),"0",(VLOOKUP(O2482,REGION,2,FALSE)))</f>
        <v>COSTA</v>
      </c>
      <c r="Q2482" t="str">
        <v>ENRIQUE RAFAEL PONZON ORTEGA</v>
      </c>
      <c r="R2482">
        <f>IF(ISBLANK(Q2482),"0", VLOOKUP(Q2482,PERSONAL,2,FALSE))</f>
        <v>1082888515</v>
      </c>
      <c r="S2482" t="str">
        <v>DIRECTO</v>
      </c>
      <c r="T2482">
        <v>0.4791666666666667</v>
      </c>
      <c r="U2482">
        <v>0.5625</v>
      </c>
      <c r="V2482">
        <f>IF(ISBLANK(T2482 ),"0",U2482-T2482)</f>
        <v>0.08333333333333331</v>
      </c>
      <c r="W2482">
        <v>1</v>
      </c>
      <c r="X2482">
        <f>NETWORKDAYS(K2482,L2481)</f>
        <v>2</v>
      </c>
      <c r="Y2482" t="str">
        <f>IF(X2482&lt;=2,"CUMPLE","NO CUMPLE")</f>
        <v>CUMPLE</v>
      </c>
    </row>
    <row r="2483" xml:space="preserve">
      <c r="A2483">
        <v>13487524</v>
      </c>
      <c r="B2483" t="str">
        <v>INCIDENT</v>
      </c>
      <c r="C2483" t="str">
        <v>CERRADO</v>
      </c>
      <c r="D2483" t="str">
        <v>PLATOS PREPARADOS</v>
      </c>
      <c r="E2483" t="str">
        <v>BALANZA</v>
      </c>
      <c r="F2483" t="str">
        <v>MESA</v>
      </c>
      <c r="G2483" t="str">
        <v>METTLER</v>
      </c>
      <c r="H2483"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la balanza de platos no esta funcionando se apaga S/N:C B932069417_x000d_
Indica la ubicacion de tu balanza en la tienda: tienda 45</v>
      </c>
      <c r="I2483" t="str" xml:space="preserve">
        <v xml:space="preserve">Datos usuario_x000d_
Nombre: Niovis Agamez Quintero_x000d_
Correo: Niovis.AgamezQuintero@cencosud.com.co_x000d_
Usuario AD: NIAgamezQ_x000d_
Pais: Colombia_x000d_
Ubicacion: J045 JUMBO AV.DEL FERROCARRIL SANTA MARTA_x000d_
Zona: Colombia Costa_x000d_
Unidad de Negocio: JUMBO_x000d_
Servicio: Tiendas &amp; Centros de Distribucion_x000d_
Telefono: 3242857689_x000d_
Anexo: 4329000_x000d_
Descripcion: la balanza de platos no esta funcionando se apaga S/N:C B932069417_x000d_
Indica la ubicacion de tu balanza en la tienda: tienda 45}</v>
      </c>
      <c r="J2483" t="str">
        <v>SE REALIZA VALIDACION DEL EQUIPO TIPO DE BALANZA DE MESA; EQUIPO PRESENTA NOVEDAD EN LA IMPRESIONES DE LOS TICKETS. SE REALIZA AJUSTE Y LIMPIEZADE SENSOR DE CABEZAL DE IMPRESION; LIMPIEZA INTEGRAL DE ENGRANES DONDE OSCILA Y SE ENROLLA EL PAPEL. SE VALIDA REALIZANDO PRUEBAS A SATISFACCION SE VALIDA REALIZANDO SEGUIMIENTO A LA MAQUINA POR MAS DE 1 HORA. LA MAQUINA QUEDA OPERATIVA.</v>
      </c>
      <c r="K2483">
        <v>45139</v>
      </c>
      <c r="L2483">
        <v>45140</v>
      </c>
      <c r="M2483" t="str">
        <f>TEXT(L2483,"DDDDDDD")</f>
        <v>miércoles</v>
      </c>
      <c r="N2483" t="str">
        <v>J045 JUMBO AV.DEL FERROCARRIL SANTA MARTA</v>
      </c>
      <c r="O2483" t="str">
        <v>SANTA MARTA</v>
      </c>
      <c r="P2483" t="str">
        <f>IF(ISBLANK(O2483),"0",(VLOOKUP(O2483,REGION,2,FALSE)))</f>
        <v>COSTA</v>
      </c>
      <c r="Q2483" t="str">
        <v>ENRIQUE RAFAEL PONZON ORTEGA</v>
      </c>
      <c r="R2483">
        <f>IF(ISBLANK(Q2483),"0", VLOOKUP(Q2483,PERSONAL,2,FALSE))</f>
        <v>1082888515</v>
      </c>
      <c r="S2483" t="str">
        <v>DIRECTO</v>
      </c>
      <c r="T2483">
        <v>0.3958333333333333</v>
      </c>
      <c r="U2483">
        <v>0.4791666666666667</v>
      </c>
      <c r="V2483">
        <f>IF(ISBLANK(T2483 ),"0",U2483-T2483)</f>
        <v>0.08333333333333337</v>
      </c>
      <c r="W2483">
        <v>1</v>
      </c>
      <c r="X2483">
        <f>NETWORKDAYS(K2483,L2482)</f>
        <v>2</v>
      </c>
      <c r="Y2483" t="str">
        <f>IF(X2483&lt;=2,"CUMPLE","NO CUMPLE")</f>
        <v>CUMPLE</v>
      </c>
    </row>
    <row r="2484" xml:space="preserve">
      <c r="A2484">
        <v>13480402</v>
      </c>
      <c r="B2484" t="str">
        <v>REQUEST</v>
      </c>
      <c r="C2484" t="str">
        <v>CERRADO</v>
      </c>
      <c r="D2484" t="str">
        <v>LINEAL DE CAJAS</v>
      </c>
      <c r="E2484" t="str">
        <v>POS</v>
      </c>
      <c r="F2484" t="str">
        <v>POS</v>
      </c>
      <c r="G2484" t="str">
        <v>WINCOR</v>
      </c>
      <c r="H2484" t="str" xml:space="preserve">
        <v xml:space="preserve">Datos usuario_x000d_
Nombre: Alily Castilla Castaneda_x000d_
Correo: Alily.CastillaCastaneda@cencosud.com.co_x000d_
Usuario AD: AliCasti_x000d_
Pais: Colombia_x000d_
Ubicacion: M038 METRO NEIVA CENTRO DE CONVENCIONES_x000d_
Zona: Colombia Occidente_x000d_
Unidad de Negocio: METRO_x000d_
Servicio: null_x000d_
Telefono: 3209753836_x000d_
Anexo: 3209753836_x000d_
Descripcion: Buenas tardes:_x000d_
Me colaboran con las pos NO.08 y 19 de la tienda metro Neiva 038 ya que amanecieron apagadas y hasta el momento no han reaccionado._x000d_
gracias por la gestion.</v>
      </c>
      <c r="I2484" t="str" xml:space="preserve">
        <v xml:space="preserve">Datos usuario_x000d_
Nombre: Alily Castilla Castaneda_x000d_
Correo: Alily.CastillaCastaneda@cencosud.com.co_x000d_
Usuario AD: AliCasti_x000d_
Pais: Colombia_x000d_
Ubicacion: M038 METRO NEIVA CENTRO DE CONVENCIONES_x000d_
Zona: Colombia Occidente_x000d_
Unidad de Negocio: METRO_x000d_
Servicio: null_x000d_
Telefono: 3209753836_x000d_
Anexo: 3209753836_x000d_
Descripcion: Buenas tardes:_x000d_
Me colaboran con las pos NO.08 y 19 de la tienda metro Neiva 038 ya que amanecieron apagadas y hasta el momento no han reaccionado._x000d_
gracias por la gestion.</v>
      </c>
      <c r="J2484" t="str" xml:space="preserve">
        <v xml:space="preserve">Se procede a realizar inspección cable fuente de poder el cuál se encuentra funcional; se realiza conección a otras fue tes_x000d_
eléctricas y equipo sigue sin recibir energía; no enciende se recomienda cambio de fuente o equipo Pos pues no enciende_x000d_
por problemas eléctricos de equipo._x000d_
</v>
      </c>
      <c r="K2484">
        <v>45139</v>
      </c>
      <c r="L2484">
        <v>45140</v>
      </c>
      <c r="M2484" t="str">
        <f>TEXT(L2484,"DDDDDDD")</f>
        <v>miércoles</v>
      </c>
      <c r="N2484" t="str">
        <v>M038 METRO NEIVA CENTRO DE CONVENCIONES</v>
      </c>
      <c r="O2484" t="str">
        <v>NEIVA</v>
      </c>
      <c r="P2484" t="str">
        <f>IF(ISBLANK(O2484),"0",(VLOOKUP(O2484,REGION,2,FALSE)))</f>
        <v>OCCIDENTE</v>
      </c>
      <c r="Q2484" t="str">
        <v>CARLOS HERNAN BARRETO LOPEZ</v>
      </c>
      <c r="R2484">
        <f>IF(ISBLANK(Q2484),"0", VLOOKUP(Q2484,PERSONAL,2,FALSE))</f>
        <v>1010165612</v>
      </c>
      <c r="S2484" t="str">
        <v>DIRECTO</v>
      </c>
      <c r="T2484">
        <v>0.3333333333333333</v>
      </c>
      <c r="U2484">
        <v>0.4791666666666667</v>
      </c>
      <c r="V2484">
        <f>IF(ISBLANK(T2484 ),"0",U2484-T2484)</f>
        <v>0.14583333333333337</v>
      </c>
      <c r="W2484">
        <v>2</v>
      </c>
      <c r="X2484">
        <f>NETWORKDAYS(K2484,L2483)</f>
        <v>2</v>
      </c>
      <c r="Y2484" t="str">
        <f>IF(X2484&lt;=2,"CUMPLE","NO CUMPLE")</f>
        <v>CUMPLE</v>
      </c>
    </row>
    <row r="2485" xml:space="preserve">
      <c r="A2485">
        <v>13487639</v>
      </c>
      <c r="B2485" t="str">
        <v>REQUEST</v>
      </c>
      <c r="C2485" t="str">
        <v>CERRADO</v>
      </c>
      <c r="D2485" t="str">
        <v>RRHH</v>
      </c>
      <c r="E2485" t="str">
        <v>PC</v>
      </c>
      <c r="F2485" t="str">
        <v>PC</v>
      </c>
      <c r="G2485" t="str">
        <v>LENOVO</v>
      </c>
      <c r="H2485" t="str" xml:space="preserve">
        <v xml:space="preserve">Datos usuario_x000d_
Nombre: Laidy Dayana Munoz Calderon_x000d_
Correo: LadiyDayana.MunozCalderon@cencosud.com.co_x000d_
Usuario AD: LDMunozC_x000d_
Pais: Colombia_x000d_
Ubicacion: J126 JUMBO SAN SILVESTRE_x000d_
Zona: Colombia Oriente_x000d_
Unidad de Negocio: JUMBO_x000d_
Servicio: Tiendas &amp; Centros de Distribucion_x000d_
Telefono: 3006671994_x000d_
Anexo: 6110520_x000d_
Descripcion: Se solicita traslado interno del computador de recursos humanos; hacia la oficina de e-learning que sera la nueva oficina de recursos humanos._x000d_
Serial equipo: MJOFNMV5._x000d_
Indicar la ubicacion del computador en la tienda o sede: Recursos Humanos</v>
      </c>
      <c r="I2485" t="str" xml:space="preserve">
        <v xml:space="preserve">Datos usuario_x000d_
Nombre: Laidy Dayana Munoz Calderon_x000d_
Correo: LadiyDayana.MunozCalderon@cencosud.com.co_x000d_
Usuario AD: LDMunozC_x000d_
Pais: Colombia_x000d_
Ubicacion: J126 JUMBO SAN SILVESTRE_x000d_
Zona: Colombia Oriente_x000d_
Unidad de Negocio: JUMBO_x000d_
Servicio: Tiendas &amp; Centros de Distribucion_x000d_
Telefono: 3006671994_x000d_
Anexo: 6110520_x000d_
Descripcion: Se solicita traslado interno del computador de recursos humanos; hacia la oficina de e-learning que sera la nueva oficina de recursos humanos._x000d_
Serial equipo: MJOFNMV5._x000d_
Indicar la ubicacion del computador en la tienda o sede: Recursos Humanos</v>
      </c>
      <c r="J2485" t="str" xml:space="preserve">
        <v xml:space="preserve">POR MOTIVO DE ACTIVIDAD DE LA COMPAÑÍA; LA JEFE DE RECURSOS HUMANOS DE LA TIENDA NO SE ENCONTRABA EN OFICINA; POR ENDE LA                                         _x000d_
ADECUACIÓN DE LA NUEVA OFICINA NO SE REALIZO EN SU TOTALIDAD; SIN EMBARGO SE ADELANTARON TEMAS DE CABLEADO ELECTRICO Y DE RED.                                        _x000d_
DIA DE MAÑANA SE CONTINUA LA ACTIVIDAD YA EN COMPAÑÍA DE LA USUARIA.                                        _x000d_
</v>
      </c>
      <c r="K2485">
        <v>45138</v>
      </c>
      <c r="L2485">
        <v>45139</v>
      </c>
      <c r="M2485" t="str">
        <f>TEXT(L2485,"DDDDDDD")</f>
        <v>martes</v>
      </c>
      <c r="N2485" t="str">
        <v>J126 JUMBO SAN SILVESTRE</v>
      </c>
      <c r="O2485" t="str">
        <v>BARRANCABERMEJA</v>
      </c>
      <c r="P2485" t="str">
        <f>IF(ISBLANK(O2485),"0",(VLOOKUP(O2485,REGION,2,FALSE)))</f>
        <v>ORIENTE</v>
      </c>
      <c r="Q2485" t="str">
        <v>LUIS CARLOS ROJAS ACOSTA</v>
      </c>
      <c r="R2485">
        <f>IF(ISBLANK(Q2485),"0", VLOOKUP(Q2485,PERSONAL,2,FALSE))</f>
        <v>1096188137</v>
      </c>
      <c r="S2485" t="str">
        <v>DIRECTO</v>
      </c>
      <c r="T2485">
        <v>0.5833333333333334</v>
      </c>
      <c r="U2485">
        <v>0.6666666666666666</v>
      </c>
      <c r="V2485">
        <f>IF(ISBLANK(T2485 ),"0",U2485-T2485)</f>
        <v>0.08333333333333326</v>
      </c>
      <c r="W2485">
        <v>1</v>
      </c>
      <c r="X2485">
        <f>NETWORKDAYS(K2485,L2484)</f>
        <v>3</v>
      </c>
      <c r="Y2485" t="str">
        <f>IF(X2485&lt;=2,"CUMPLE","NO CUMPLE")</f>
        <v>NO CUMPLE</v>
      </c>
    </row>
    <row r="2486" xml:space="preserve">
      <c r="A2486">
        <v>13487639</v>
      </c>
      <c r="B2486" t="str">
        <v>REQUEST</v>
      </c>
      <c r="C2486" t="str">
        <v>CERRADO</v>
      </c>
      <c r="D2486" t="str">
        <v>RRHH</v>
      </c>
      <c r="E2486" t="str">
        <v>PC</v>
      </c>
      <c r="F2486" t="str">
        <v>PC</v>
      </c>
      <c r="G2486" t="str">
        <v>LENOVO</v>
      </c>
      <c r="H2486" t="str" xml:space="preserve">
        <v xml:space="preserve">Datos usuario_x000d_
Nombre: Laidy Dayana Munoz Calderon_x000d_
Correo: LadiyDayana.MunozCalderon@cencosud.com.co_x000d_
Usuario AD: LDMunozC_x000d_
Pais: Colombia_x000d_
Ubicacion: J126 JUMBO SAN SILVESTRE_x000d_
Zona: Colombia Oriente_x000d_
Unidad de Negocio: JUMBO_x000d_
Servicio: Tiendas &amp; Centros de Distribucion_x000d_
Telefono: 3006671994_x000d_
Anexo: 6110520_x000d_
Descripcion: Se solicita traslado interno del computador de recursos humanos; hacia la oficina de e-learning que sera la nueva oficina de recursos humanos._x000d_
Serial equipo: MJOFNMV5._x000d_
Indicar la ubicacion del computador en la tienda o sede: Recursos Humanos</v>
      </c>
      <c r="I2486" t="str" xml:space="preserve">
        <v xml:space="preserve">Datos usuario_x000d_
Nombre: Laidy Dayana Munoz Calderon_x000d_
Correo: LadiyDayana.MunozCalderon@cencosud.com.co_x000d_
Usuario AD: LDMunozC_x000d_
Pais: Colombia_x000d_
Ubicacion: J126 JUMBO SAN SILVESTRE_x000d_
Zona: Colombia Oriente_x000d_
Unidad de Negocio: JUMBO_x000d_
Servicio: Tiendas &amp; Centros de Distribucion_x000d_
Telefono: 3006671994_x000d_
Anexo: 6110520_x000d_
Descripcion: Se solicita traslado interno del computador de recursos humanos; hacia la oficina de e-learning que sera la nueva oficina de recursos humanos._x000d_
Serial equipo: MJOFNMV5._x000d_
Indicar la ubicacion del computador en la tienda o sede: Recursos Humanos</v>
      </c>
      <c r="J2486" t="str" xml:space="preserve">
        <v xml:space="preserve">SE REALIZÓ TRASLADO Y ADECUACION DE PUESTO DE RECURSOS HUMANOS Y POR ENDE REUBICACION DE EQUIPO DE JEFE DE PANADERIA A OFICINA                                        _x000d_
COMERCIAL; SE REALIZARON AJUSTES DE DESBLOQUEO DE PUERTOS DE SEGURIDAD EN EL SW; CON INSTALACION DE PUNTO ELECTRICO Y PUNTO DE RED                                        _x000d_
LOS CUALES FUERON HABILITADOS Y SE DEJAN FUNCIONANDO SIN NINGUN INCONVENIENTE.                                        _x000d_
LOS EQUIPOS FUERON PROBADOS EN COMPAÑÍA DEL GERENTE DE LA TIENDA; YA QUE LA JEFE DE RECURSOS HUMANOS SE ENCONTRABA AUSUENTE POR                                        _x000d_
ACTIVIDAD EXTERNA DE LA COMPAÑÍA.                                        _x000d_
LOS EQUIPOS QUEDA INSTALADOS; FUNCIONANDO CORRECTAMENTE Y TOTALMENTE OPERATIVOS.                                        _x000d_
</v>
      </c>
      <c r="K2486">
        <v>45139</v>
      </c>
      <c r="L2486">
        <v>45140</v>
      </c>
      <c r="M2486" t="str">
        <f>TEXT(L2486,"DDDDDDD")</f>
        <v>miércoles</v>
      </c>
      <c r="N2486" t="str">
        <v>J126 JUMBO SAN SILVESTRE</v>
      </c>
      <c r="O2486" t="str">
        <v>BARRANCABERMEJA</v>
      </c>
      <c r="P2486" t="str">
        <f>IF(ISBLANK(O2486),"0",(VLOOKUP(O2486,REGION,2,FALSE)))</f>
        <v>ORIENTE</v>
      </c>
      <c r="Q2486" t="str">
        <v>LUIS CARLOS ROJAS ACOSTA</v>
      </c>
      <c r="R2486">
        <f>IF(ISBLANK(Q2486),"0", VLOOKUP(Q2486,PERSONAL,2,FALSE))</f>
        <v>1096188137</v>
      </c>
      <c r="S2486" t="str">
        <v>DIRECTO</v>
      </c>
      <c r="T2486">
        <v>0.3333333333333333</v>
      </c>
      <c r="U2486">
        <v>0.4583333333333333</v>
      </c>
      <c r="V2486">
        <f>IF(ISBLANK(T2486 ),"0",U2486-T2486)</f>
        <v>0.125</v>
      </c>
      <c r="W2486">
        <v>2</v>
      </c>
      <c r="X2486">
        <f>NETWORKDAYS(K2486,L2485)</f>
        <v>1</v>
      </c>
      <c r="Y2486" t="str">
        <f>IF(X2486&lt;=2,"CUMPLE","NO CUMPLE")</f>
        <v>CUMPLE</v>
      </c>
    </row>
    <row r="2487" xml:space="preserve">
      <c r="A2487">
        <v>13487651</v>
      </c>
      <c r="B2487" t="str">
        <v>REQUEST</v>
      </c>
      <c r="C2487" t="str">
        <v>CERRADO</v>
      </c>
      <c r="D2487" t="str">
        <v>OFICINA COMERCIAL</v>
      </c>
      <c r="E2487" t="str">
        <v>PC</v>
      </c>
      <c r="F2487" t="str">
        <v>PC</v>
      </c>
      <c r="G2487" t="str">
        <v>LENOVO</v>
      </c>
      <c r="H248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Se solicita formateo de computador de jefe de panaderia; por temas de bloqueos y lentitud constante. Realizar backup de usuario._x000d_
Hostname: J126900WS101_x000d_
Serial: MJOBRKJX_x000d_
Indicar la ubicacion del computador en la tienda o sede: Oficina comercial_x000d_
</v>
      </c>
      <c r="I2487" t="str" xml:space="preserve">
        <v xml:space="preserve">Datos usuario_x000d_
Nombre: Lina Marcela Paez Baez_x000d_
Correo: linamarcela.paez@cencosud.com.co_x000d_
Usuario AD: Lipaezba_x000d_
Pais: Colombia_x000d_
Ubicacion: J126 JUMBO SAN SILVESTRE_x000d_
Zona: Colombia Oriente_x000d_
Unidad de Negocio: JUMBO_x000d_
Servicio: Tiendas &amp; Centros de Distribucion_x000d_
Telefono: 3006671994_x000d_
Anexo: 6110520_x000d_
Descripcion: Se solicita formateo de computador de jefe de panaderia; por temas de bloqueos y lentitud constante. Realizar backup de usuario._x000d_
Hostname: J126900WS101_x000d_
Serial: MJOBRKJX_x000d_
Indicar la ubicacion del computador en la tienda o sede: Oficina comercial_x000d_
</v>
      </c>
      <c r="J2487" t="str" xml:space="preserve">
        <v xml:space="preserve">SE FORMATEO Y SE INSTALA IMAGEN CENCOSUD EN EQUIPO DE JEFE DE SECCIÓN DE PANADERIA; SE REALIZA BACKUP DE INFORMACION; CONFIGURA                                        _x000d_
CION DE GENESIS; MAPEO DE UNIDADES DE RED; INGRESO A DOMINIO E IMPRESORAS.                                        _x000d_
LA USUARIA NO SE ENCONTRABA EN OFICINA DEBIDO A UNA ACTIVIDAD PROGRAMADA POR LA COMPAÑÍA; EL DIA DE MAÑANA SE HARAN LAS PRUEBAS                                        _x000d_
EN PRESENCIA DE ELLA. LA LICENCIA DE OFFICE FUE SOLICITADA NUEVAMENTE AL PERSONAL DE SOPORTE; ACTUALMENTE SE DEJA UNA TEMPORAL.                                        _x000d_
TAMBIEN SE FORMATEA EQUIPO DE E-LEARNING (E126916WS101) QUE PRESENTABA LENTITUD; CON IMAGEN DE CENCOSUD; Y ACCESOS A PLATAFORMA.                                        _x000d_
AMBOS EQUIPOS QUEDAN FUNCIONANDO CORRECTAMENTE Y TOTALMENTE OPERATIVOS.                                        _x000d_
</v>
      </c>
      <c r="K2487">
        <v>45138</v>
      </c>
      <c r="L2487">
        <v>45139</v>
      </c>
      <c r="M2487" t="str">
        <f>TEXT(L2487,"DDDDDDD")</f>
        <v>martes</v>
      </c>
      <c r="N2487" t="str">
        <v>J126 JUMBO SAN SILVESTRE</v>
      </c>
      <c r="O2487" t="str">
        <v>BARRANCABERMEJA</v>
      </c>
      <c r="P2487" t="str">
        <f>IF(ISBLANK(O2487),"0",(VLOOKUP(O2487,REGION,2,FALSE)))</f>
        <v>ORIENTE</v>
      </c>
      <c r="Q2487" t="str">
        <v>LUIS CARLOS ROJAS ACOSTA</v>
      </c>
      <c r="R2487">
        <f>IF(ISBLANK(Q2487),"0", VLOOKUP(Q2487,PERSONAL,2,FALSE))</f>
        <v>1096188137</v>
      </c>
      <c r="S2487" t="str">
        <v>DIRECTO</v>
      </c>
      <c r="T2487">
        <v>0.3333333333333333</v>
      </c>
      <c r="U2487">
        <v>0.5</v>
      </c>
      <c r="V2487">
        <f>IF(ISBLANK(T2487 ),"0",U2487-T2487)</f>
        <v>0.16666666666666669</v>
      </c>
      <c r="W2487">
        <v>2</v>
      </c>
      <c r="X2487">
        <f>NETWORKDAYS(K2487,L2486)</f>
        <v>3</v>
      </c>
      <c r="Y2487" t="str">
        <f>IF(X2487&lt;=2,"CUMPLE","NO CUMPLE")</f>
        <v>NO CUMPLE</v>
      </c>
    </row>
    <row r="2488" xml:space="preserve">
      <c r="A2488">
        <v>13480506</v>
      </c>
      <c r="B2488" t="str">
        <v>REQUEST</v>
      </c>
      <c r="C2488" t="str">
        <v>CERRADO</v>
      </c>
      <c r="D2488" t="str">
        <v>LINEAL DE CAJAS</v>
      </c>
      <c r="E2488" t="str">
        <v>POS</v>
      </c>
      <c r="F2488" t="str">
        <v>POS</v>
      </c>
      <c r="G2488" t="str">
        <v>WINCOR</v>
      </c>
      <c r="H2488" t="str" xml:space="preserve">
        <v xml:space="preserve">Datos usuario_x000d_
Nombre: Yuliana Andrea Zuniga Urbano_x000d_
Correo: YulianaAndrea.ZunigaUrbano@cencosud.com.co_x000d_
Usuario AD: YZunigaU_x000d_
Pais: Colombia_x000d_
Ubicacion: J036 JUMBO POPAYAN CAMPANARIO_x000d_
Zona: Colombia Occidente_x000d_
Unidad de Negocio: JUMBO_x000d_
Servicio: null_x000d_
Telefono: 3122056808_x000d_
Anexo: null_x000d_
Descripcion: Muy buena tarde; me pueden por favor colaborar con la pos # 17 ya que no enciende._x000d_
mil gracias;quedo atenta._x000d_
Numero de caja: 17</v>
      </c>
      <c r="I2488" t="str" xml:space="preserve">
        <v xml:space="preserve">Datos usuario_x000d_
Nombre: Yuliana Andrea Zuniga Urbano_x000d_
Correo: YulianaAndrea.ZunigaUrbano@cencosud.com.co_x000d_
Usuario AD: YZunigaU_x000d_
Pais: Colombia_x000d_
Ubicacion: J036 JUMBO POPAYAN CAMPANARIO_x000d_
Zona: Colombia Occidente_x000d_
Unidad de Negocio: JUMBO_x000d_
Servicio: null_x000d_
Telefono: 3122056808_x000d_
Anexo: null_x000d_
Descripcion: Muy buena tarde; me pueden por favor colaborar con la pos # 17 ya que no enciende._x000d_
mil gracias;quedo atenta._x000d_
Numero de caja: 17</v>
      </c>
      <c r="J2488" t="str">
        <v xml:space="preserve">Me encuentro en sitio y se me indica que el equipo a intervenir es la POS #17 que se ubica en rincón de la línea de cajas;  procedo a verificar el estado de la unidad; se destapa y se verifican conexiones y cableado se verifica estado de cables y se realizan pruebas individuales. Se enciende y se le indica al supervisor de  turno que debe enviar correo para cargue de facturas. La compañera Fabiola me informa que la POS 20 presenta falla de llave se verifica llave y cableado se realizan pruebas ok y me retiro de sitio. </v>
      </c>
      <c r="K2488">
        <v>45139</v>
      </c>
      <c r="L2488">
        <v>45140</v>
      </c>
      <c r="M2488" t="str">
        <f>TEXT(L2488,"DDDDDDD")</f>
        <v>miércoles</v>
      </c>
      <c r="N2488" t="str">
        <v>J036 JUMBO POPAYAN CAMPANARIO</v>
      </c>
      <c r="O2488" t="str">
        <v>POPAYAN</v>
      </c>
      <c r="P2488" t="str">
        <f>IF(ISBLANK(O2488),"0",(VLOOKUP(O2488,REGION,2,FALSE)))</f>
        <v>OCCIDENTE</v>
      </c>
      <c r="Q2488" t="str">
        <v>DANIEL FERNANDO PAREDES ARTEAGA</v>
      </c>
      <c r="R2488">
        <f>IF(ISBLANK(Q2488),"0", VLOOKUP(Q2488,PERSONAL,2,FALSE))</f>
        <v>10301691</v>
      </c>
      <c r="S2488" t="str">
        <v>DIRECTO</v>
      </c>
      <c r="T2488">
        <v>0.3402777777777778</v>
      </c>
      <c r="U2488">
        <v>0.4791666666666667</v>
      </c>
      <c r="V2488">
        <f>IF(ISBLANK(T2488 ),"0",U2488-T2488)</f>
        <v>0.1388888888888889</v>
      </c>
      <c r="W2488">
        <v>2</v>
      </c>
      <c r="X2488">
        <f>NETWORKDAYS(K2488,L2487)</f>
        <v>1</v>
      </c>
      <c r="Y2488" t="str">
        <f>IF(X2488&lt;=2,"CUMPLE","NO CUMPLE")</f>
        <v>CUMPLE</v>
      </c>
    </row>
    <row r="2489">
      <c r="A2489">
        <v>48353</v>
      </c>
      <c r="B2489" t="str">
        <v>REQUEST</v>
      </c>
      <c r="C2489" t="str">
        <v>CERRADO</v>
      </c>
      <c r="D2489" t="str">
        <v>LINEAL DE CAJAS</v>
      </c>
      <c r="E2489" t="str">
        <v xml:space="preserve">POS </v>
      </c>
      <c r="F2489" t="str">
        <v>POS</v>
      </c>
      <c r="G2489" t="str">
        <v>WINCOR</v>
      </c>
      <c r="H2489" t="str">
        <v>Buen día Solicito de su colaboración con la revisión de la Pos # 13 ya que hubo un apagón de luz y ésta Pos quedo fuera de servicio no subió como las otras. Muchas gracias!!</v>
      </c>
      <c r="I2489" t="str">
        <v>Buen día Solicito de su colaboración con la revisión de la Pos # 13 ya que hubo un apagón de luz y ésta Pos quedo fuera de servicio no subió como las otras. Muchas gracias!!</v>
      </c>
      <c r="J2489" t="str">
        <v>Se realiza la inspección de la POS; se verifica que estén bien todas las conexiones de los dispositivos; también se verifican las memorias RAM; se valida la configuración de la BIOS y se configuran los puertos de video. Se inicia la POS y arranca correctamente. Se hacen las pruebas correspondientes. Se deja operativa la caja</v>
      </c>
      <c r="K2489">
        <v>45140</v>
      </c>
      <c r="L2489">
        <v>45141</v>
      </c>
      <c r="M2489" t="str">
        <f>TEXT(L2489,"DDDDDDD")</f>
        <v>jueves</v>
      </c>
      <c r="N2489" t="str">
        <v>M074 METRO FACATATIVA</v>
      </c>
      <c r="O2489" t="str">
        <v>FACATATIVA</v>
      </c>
      <c r="P2489" t="str">
        <f>IF(ISBLANK(O2489),"0",(VLOOKUP(O2489,REGION,2,FALSE)))</f>
        <v>BOGOTA</v>
      </c>
      <c r="Q2489" t="str">
        <v>ALEXANDER CASTILLO SOTELO</v>
      </c>
      <c r="R2489">
        <f>IF(ISBLANK(Q2489),"0", VLOOKUP(Q2489,PERSONAL,2,FALSE))</f>
        <v>80216449</v>
      </c>
      <c r="S2489" t="str">
        <v>ALIADO</v>
      </c>
      <c r="T2489">
        <v>0.4583333333333333</v>
      </c>
      <c r="U2489">
        <v>0.4791666666666667</v>
      </c>
      <c r="V2489">
        <f>IF(ISBLANK(T2489 ),"0",U2489-T2489)</f>
        <v>0.02083333333333337</v>
      </c>
      <c r="W2489">
        <v>1</v>
      </c>
      <c r="X2489">
        <f>NETWORKDAYS(K2489,L2488)</f>
        <v>1</v>
      </c>
      <c r="Y2489" t="str">
        <f>IF(X2489&lt;=2,"CUMPLE","NO CUMPLE")</f>
        <v>CUMPLE</v>
      </c>
    </row>
    <row r="2490" xml:space="preserve">
      <c r="A2490">
        <v>51607</v>
      </c>
      <c r="B2490" t="str">
        <v>REQUEST</v>
      </c>
      <c r="C2490" t="str">
        <v>CERRADO</v>
      </c>
      <c r="D2490" t="str">
        <v>PESCADERIA</v>
      </c>
      <c r="E2490" t="str">
        <v>BALANZA</v>
      </c>
      <c r="F2490" t="str">
        <v>COLGANTE</v>
      </c>
      <c r="G2490" t="str">
        <v>METTLER</v>
      </c>
      <c r="H2490" t="str" xml:space="preserve">
        <v xml:space="preserve">impresión CORRIDA BALANZA PESCADERIA COLGANTE_x000d_
_x000d_
Área en donde se encuentra la Balanza_x000d_
_x000d_
Pescaderia</v>
      </c>
      <c r="I2490" t="str" xml:space="preserve">
        <v xml:space="preserve">impresión CORRIDA BALANZA PESCADERIA COLGANTE_x000d_
_x000d_
Área en donde se encuentra la Balanza_x000d_
_x000d_
Pescaderia</v>
      </c>
      <c r="J2490" t="str">
        <v>Se realizó la configuración del módulo de impresión y se hizo limpieza de los sensores de la etiqueta. Se hacen las pruebas correspondientes. Se deja operativa la balanza.</v>
      </c>
      <c r="K2490">
        <v>45141</v>
      </c>
      <c r="L2490">
        <v>45141</v>
      </c>
      <c r="M2490" t="str">
        <f>TEXT(L2490,"DDDDDDD")</f>
        <v>jueves</v>
      </c>
      <c r="N2490" t="str">
        <v>M074 METRO FACATATIVA</v>
      </c>
      <c r="O2490" t="str">
        <v>FACATATIVA</v>
      </c>
      <c r="P2490" t="str">
        <f>IF(ISBLANK(O2490),"0",(VLOOKUP(O2490,REGION,2,FALSE)))</f>
        <v>BOGOTA</v>
      </c>
      <c r="Q2490" t="str">
        <v>ALEXANDER CASTILLO SOTELO</v>
      </c>
      <c r="R2490">
        <f>IF(ISBLANK(Q2490),"0", VLOOKUP(Q2490,PERSONAL,2,FALSE))</f>
        <v>80216449</v>
      </c>
      <c r="S2490" t="str">
        <v>ALIADO</v>
      </c>
      <c r="T2490">
        <v>0.5</v>
      </c>
      <c r="U2490">
        <v>0.5416666666666666</v>
      </c>
      <c r="V2490">
        <f>IF(ISBLANK(T2490 ),"0",U2490-T2490)</f>
        <v>0.04166666666666663</v>
      </c>
      <c r="W2490">
        <v>1</v>
      </c>
      <c r="X2490">
        <f>NETWORKDAYS(K2490,L2489)</f>
        <v>1</v>
      </c>
      <c r="Y2490" t="str">
        <f>IF(X2490&lt;=2,"CUMPLE","NO CUMPLE")</f>
        <v>CUMPLE</v>
      </c>
    </row>
    <row r="2491" xml:space="preserve">
      <c r="A2491">
        <v>32504</v>
      </c>
      <c r="B2491" t="str">
        <v>INCIDENT</v>
      </c>
      <c r="C2491" t="str">
        <v>CERRADO</v>
      </c>
      <c r="D2491" t="str">
        <v>RECIBO</v>
      </c>
      <c r="E2491" t="str">
        <v>PC</v>
      </c>
      <c r="F2491" t="str">
        <v>PC</v>
      </c>
      <c r="G2491" t="str">
        <v>LENOVO</v>
      </c>
      <c r="H2491" t="str" xml:space="preserve">
        <v xml:space="preserve">Referencia SDM:13488281 - Datos usuario Nombre: Carlos Julio Rincon Sierra Correo: CarlosJulio.RinconSierra@cencosud.com.co Usuario AD: cjrincon Pais: Colombia Ubicacion: M179 METRO PITALITO Zona: Colombia Occidente Unidad de Negocio: METRO Servicio: null Telefono: 3125582128 Anexo: 8366005 Descripcion: Buenas tardes. Por favor su apoyo con la revision del pc y el telefono correspondientes a recibo pitalito con seriales MJ0FNPN2 M75q marca lenovo el pc y el telefono cisco fch18148gn8 no dan red a veces da red el uno y otro no y ha sido muy dificultoso trabajar asi. Indicar ubicacion del Equipo en tienda o oficinas: Recibo_x000d_
_x000d_
Indicar ubicación del Equipo en tienda o oficinas</v>
      </c>
      <c r="I2491" t="str" xml:space="preserve">
        <v xml:space="preserve">Referencia SDM:13488281 - Datos usuario Nombre: Carlos Julio Rincon Sierra Correo: CarlosJulio.RinconSierra@cencosud.com.co Usuario AD: cjrincon Pais: Colombia Ubicacion: M179 METRO PITALITO Zona: Colombia Occidente Unidad de Negocio: METRO Servicio: null Telefono: 3125582128 Anexo: 8366005 Descripcion: Buenas tardes. Por favor su apoyo con la revision del pc y el telefono correspondientes a recibo pitalito con seriales MJ0FNPN2 M75q marca lenovo el pc y el telefono cisco fch18148gn8 no dan red a veces da red el uno y otro no y ha sido muy dificultoso trabajar asi. Indicar ubicacion del Equipo en tienda o oficinas: Recibo_x000d_
_x000d_
Indicar ubicación del Equipo en tienda o oficinas</v>
      </c>
      <c r="J2491" t="str">
        <v>Se llega a sitio y se procede con validaciones de ingreso. Ubicamos al usuario y procedemos con validaciones del desktop; telefono; cableado de datos y punto de red. Los patch cord se encuentran a normalidad y se realizan pruebas con otros patch cord. El punto de red se encuentra a normalidad. La tarjeta de red se encuentra a normalidad al igual que los parámetros de red. Se valida el punto y se encuentra sin bloqueo en el switche. El teléfono no enciende y presenta en su pantalla mancha negra. Se preba otro teléfono y sube a normalidad pero no da red ya que no se encuentra enrolado con el punto del switche. Se envian evidencias a soporte remoto Edwein Bolaños el cual indica tomar datos del teléfono para solicitud del mismo y así poder finiquitar el incidente: Tipo: Teléfono - Marca: Cisco - Serial: FCH18148GM8 - Modelo: CP-3905 - Inventario: 004936. Se da por finalizada la actividad comunicandole al usuario y al Señor Gerente en Tienda lo realizado. Se traslada la llama a Soporte Edwin Bolaños para su posterior traslado de la misma al grupo resolutor correspondiente.</v>
      </c>
      <c r="K2491">
        <v>45141</v>
      </c>
      <c r="L2491">
        <v>45141</v>
      </c>
      <c r="M2491" t="str">
        <f>TEXT(L2491,"DDDDDDD")</f>
        <v>jueves</v>
      </c>
      <c r="N2491" t="str">
        <v>M179 METRO PITALITO</v>
      </c>
      <c r="O2491" t="str">
        <v>PITALITO</v>
      </c>
      <c r="P2491" t="str">
        <f>IF(ISBLANK(O2491),"0",(VLOOKUP(O2491,REGION,2,FALSE)))</f>
        <v>OCCIDENTE</v>
      </c>
      <c r="Q2491" t="str">
        <v>EMERSON PALACIOS MARTINEZ</v>
      </c>
      <c r="R2491">
        <f>IF(ISBLANK(Q2491),"0", VLOOKUP(Q2491,PERSONAL,2,FALSE))</f>
        <v>13723524</v>
      </c>
      <c r="S2491" t="str">
        <v>ALIADO</v>
      </c>
      <c r="T2491">
        <v>0.5</v>
      </c>
      <c r="U2491">
        <v>0.5416666666666666</v>
      </c>
      <c r="V2491">
        <f>IF(ISBLANK(T2491 ),"0",U2491-T2491)</f>
        <v>0.04166666666666663</v>
      </c>
      <c r="W2491">
        <v>1</v>
      </c>
      <c r="X2491">
        <f>NETWORKDAYS(K2491,L2490)</f>
        <v>1</v>
      </c>
      <c r="Y2491" t="str">
        <f>IF(X2491&lt;=2,"CUMPLE","NO CUMPLE")</f>
        <v>CUMPLE</v>
      </c>
    </row>
    <row r="2492" xml:space="preserve">
      <c r="A2492">
        <v>49068</v>
      </c>
      <c r="B2492" t="str">
        <v>INCIDENT</v>
      </c>
      <c r="C2492" t="str">
        <v>CERRADO</v>
      </c>
      <c r="D2492" t="str">
        <v>CCTV</v>
      </c>
      <c r="E2492" t="str">
        <v>PDA</v>
      </c>
      <c r="F2492" t="str">
        <v>PDA</v>
      </c>
      <c r="G2492" t="str">
        <v>HONEYWELL</v>
      </c>
      <c r="H2492" t="str" xml:space="preserve">
        <v xml:space="preserve">pdt de antena al momento no tiene internet_x000d_
_x000d_
Sección de la tienda en donde se ubica la PDT o usuario_x000d_
_x000d_
jumbo popayan</v>
      </c>
      <c r="I2492" t="str" xml:space="preserve">
        <v xml:space="preserve">pdt de antena al momento no tiene internet_x000d_
_x000d_
Sección de la tienda en donde se ubica la PDT o usuario_x000d_
_x000d_
jumbo popayan</v>
      </c>
      <c r="J2492" t="str">
        <v xml:space="preserve">Me encuentro en sitio y se me indica que el dispositivo intervenir es la PDA de antena; ingreso con las credenciales de administrador y verifico la conexión y parametros de wifi todo normalidad; realizo pruebas de conexión en el aplicativo y funciona sin novedad. El  funcionario informa que la señal es intermitente o conflictiva y estando en sitio la señal se fue por 2 min y volvio a retomar y se realizaron pruebas y sin inconveniente le informo a funcionaria la accion a realizar  me retiro de sitio. </v>
      </c>
      <c r="K2492">
        <v>45141</v>
      </c>
      <c r="L2492">
        <v>45141</v>
      </c>
      <c r="M2492" t="str">
        <f>TEXT(L2492,"DDDDDDD")</f>
        <v>jueves</v>
      </c>
      <c r="N2492" t="str">
        <v>J036 JUMBO POPAYAN CAMPANARIO</v>
      </c>
      <c r="O2492" t="str">
        <v>POPAYAN</v>
      </c>
      <c r="P2492" t="str">
        <f>IF(ISBLANK(O2492),"0",(VLOOKUP(O2492,REGION,2,FALSE)))</f>
        <v>OCCIDENTE</v>
      </c>
      <c r="Q2492" t="str">
        <v>DANIEL FERNANDO PAREDES ARTEAGA</v>
      </c>
      <c r="R2492">
        <f>IF(ISBLANK(Q2492),"0", VLOOKUP(Q2492,PERSONAL,2,FALSE))</f>
        <v>10301691</v>
      </c>
      <c r="S2492" t="str">
        <v>DIRECTO</v>
      </c>
      <c r="T2492">
        <v>0.6458333333333334</v>
      </c>
      <c r="U2492">
        <v>0.6875</v>
      </c>
      <c r="V2492">
        <f>IF(ISBLANK(T2492 ),"0",U2492-T2492)</f>
        <v>0.04166666666666663</v>
      </c>
      <c r="W2492">
        <v>1</v>
      </c>
      <c r="X2492">
        <f>NETWORKDAYS(K2492,L2491)</f>
        <v>1</v>
      </c>
      <c r="Y2492" t="str">
        <f>IF(X2492&lt;=2,"CUMPLE","NO CUMPLE")</f>
        <v>CUMPLE</v>
      </c>
    </row>
    <row r="2493" xml:space="preserve">
      <c r="A2493">
        <v>53127</v>
      </c>
      <c r="B2493" t="str">
        <v>REQUEST</v>
      </c>
      <c r="C2493" t="str">
        <v>CERRADO</v>
      </c>
      <c r="D2493" t="str">
        <v>OFICINA COMERCIAL</v>
      </c>
      <c r="E2493" t="str">
        <v>PDA</v>
      </c>
      <c r="F2493" t="str">
        <v>PDA</v>
      </c>
      <c r="G2493" t="str">
        <v>ZEBRA</v>
      </c>
      <c r="H2493" t="str" xml:space="preserve">
        <v xml:space="preserve">Buenos días. por favor me colaboran con la configuración y asignación de las siguientes pdt las cuales fueron enviadas a la tienda: S23052524700106 - S23052524700144 - S23052524700346. Gracias._x000d_
_x000d_
Jefe de área asignación de la PDT_x000d_
_x000d_
Edwin Bolaños_x000d_
_x000d_
Sección en la tienda o ubicación del usuario_x000d_
_x000d_
SISTEMAS</v>
      </c>
      <c r="I2493" t="str" xml:space="preserve">
        <v xml:space="preserve">Buenos días. por favor me colaboran con la configuración y asignación de las siguientes pdt las cuales fueron enviadas a la tienda: S23052524700106 - S23052524700144 - S23052524700346. Gracias._x000d_
_x000d_
Jefe de área asignación de la PDT_x000d_
_x000d_
Edwin Bolaños_x000d_
_x000d_
Sección en la tienda o ubicación del usuario_x000d_
_x000d_
SISTEMAS</v>
      </c>
      <c r="J2493" t="str">
        <v>Se llega a sitio y se procede con validaciones de ingreso. Ubicamos al usuario y procedemos con validaciones de las PDA. Se inicia proceso de carga para poder formatearlas (el proceso dura una hora). Se realiza asignación de wlan12 con el usuario de tienda y parámetros correspondientes. Se empieza con el proceso de pasar los códigos QR. Por pérdida de señal es necesario realizar el proceso 7; 8 y hasta 10 veces o si no no configura de la manera correcta y no carga la pantalla corporativa (debido a intermitencia en la descarga). Se realiza consiguración de mochasoft y se asegura el mismo. Se realizan pruebas a conformidad de  los usuarios. Se realiza configuración de PDA´s según manual estipulado. Tiempos estimados de descarga de las aplicaciones por códigos QR: 3 horas por PDA estando debajo de los access point y con evidencias a Soporte Remoto. A una PDA se procede con la descarga del .apk preicing y se borran accesos directos que no corresponden a la sección según instrucción de Soporte Remoto. Se da por finalizada la actividad y se procede con el cierre del ticket.</v>
      </c>
      <c r="K2493">
        <v>45146</v>
      </c>
      <c r="L2493">
        <v>45146</v>
      </c>
      <c r="M2493" t="str">
        <f>TEXT(L2493,"DDDDDDD")</f>
        <v>martes</v>
      </c>
      <c r="N2493" t="str">
        <v>M179 METRO PITALITO</v>
      </c>
      <c r="O2493" t="str">
        <v>PITALITO</v>
      </c>
      <c r="P2493" t="str">
        <f>IF(ISBLANK(O2493),"0",(VLOOKUP(O2493,REGION,2,FALSE)))</f>
        <v>OCCIDENTE</v>
      </c>
      <c r="Q2493" t="str">
        <v>EMERSON PALACIOS MARTINEZ</v>
      </c>
      <c r="R2493">
        <f>IF(ISBLANK(Q2493),"0", VLOOKUP(Q2493,PERSONAL,2,FALSE))</f>
        <v>13723524</v>
      </c>
      <c r="S2493" t="str">
        <v>ALIADO</v>
      </c>
      <c r="T2493">
        <v>0.3541666666666667</v>
      </c>
      <c r="U2493">
        <v>0.7395833333333334</v>
      </c>
      <c r="V2493">
        <v>0.34375</v>
      </c>
      <c r="W2493">
        <v>5</v>
      </c>
      <c r="X2493">
        <f>NETWORKDAYS(K2493,L2492)</f>
        <v>-4</v>
      </c>
      <c r="Y2493" t="str">
        <f>IF(X2493&lt;=2,"CUMPLE","NO CUMPLE")</f>
        <v>CUMPLE</v>
      </c>
      <c r="Z2493" t="str">
        <v>Caso ingresa 04/08; atención acordada con cliente Edwin Bolaños Cencosud.</v>
      </c>
    </row>
    <row r="2494">
      <c r="A2494" t="str">
        <v>60970 Pendiente Fabian</v>
      </c>
      <c r="B2494" t="str">
        <v>REQUEST</v>
      </c>
      <c r="C2494" t="str">
        <v>CERRADO</v>
      </c>
      <c r="D2494" t="str">
        <v>TODA LA TIENDA</v>
      </c>
      <c r="E2494" t="str">
        <v>PC</v>
      </c>
      <c r="F2494" t="str">
        <v>PC</v>
      </c>
      <c r="G2494" t="str">
        <v>LENOVO</v>
      </c>
      <c r="H2494" t="str">
        <v>Buenos días Al usuario se le hizo un blanqueo de cuenta hace rato y quedo funcionando todo menos el correo corporativo; quedo habilitado solo para enviar correos y no recibe ninguno desde el año pasado. Que se debe hacer?. Muchas gracias</v>
      </c>
      <c r="I2494" t="str">
        <v>Buenos días Al usuario se le hizo un blanqueo de cuenta hace rato y quedo funcionando todo menos el correo corporativo; quedo habilitado solo para enviar correos y no recibe ninguno desde el año pasado. Que se debe hacer?. Muchas gracias</v>
      </c>
      <c r="J2494" t="str">
        <v xml:space="preserve">Se realiza validación correspondiente; favor revisar con resolutor encargado y verificar  que la casilla de correo electrónico  esté correctamente creada; se adjunta pantallazo de error. </v>
      </c>
      <c r="K2494">
        <v>45147</v>
      </c>
      <c r="L2494">
        <v>45147</v>
      </c>
      <c r="M2494" t="str">
        <f>TEXT(L2494,"DDDDDDD")</f>
        <v>miércoles</v>
      </c>
      <c r="N2494" t="str">
        <v>J027 JUMBO RIONEGRO</v>
      </c>
      <c r="O2494" t="str">
        <v>RIONEGRO</v>
      </c>
      <c r="P2494" t="str">
        <f>IF(ISBLANK(O2494),"0",(VLOOKUP(O2494,REGION,2,FALSE)))</f>
        <v>CENTRO</v>
      </c>
      <c r="Q2494" t="str">
        <v>FABIAN VARGAS LASTRA</v>
      </c>
      <c r="R2494">
        <v>15404312</v>
      </c>
      <c r="S2494" t="str">
        <v>ALIADO</v>
      </c>
      <c r="T2494">
        <v>0.5</v>
      </c>
      <c r="U2494">
        <v>0.5208333333333334</v>
      </c>
      <c r="V2494">
        <f>IF(ISBLANK(T2494 ),"0",U2494-T2494)</f>
        <v>0.02083333333333337</v>
      </c>
      <c r="W2494">
        <v>1</v>
      </c>
      <c r="X2494">
        <f>NETWORKDAYS(K2494,L2493)</f>
        <v>-2</v>
      </c>
      <c r="Y2494" t="str">
        <f>IF(X2494&lt;=2,"CUMPLE","NO CUMPLE")</f>
        <v>CUMPLE</v>
      </c>
    </row>
    <row r="2495">
      <c r="A2495">
        <v>61873</v>
      </c>
      <c r="B2495" t="str">
        <v>INCIDENT</v>
      </c>
      <c r="C2495" t="str">
        <v>CERRADO</v>
      </c>
      <c r="D2495" t="str">
        <v>RECIBO</v>
      </c>
      <c r="E2495" t="str">
        <v>PDA</v>
      </c>
      <c r="F2495" t="str">
        <v>PDA</v>
      </c>
      <c r="G2495" t="str">
        <v>HONEYWELL</v>
      </c>
      <c r="H2495" t="str">
        <v>Por favor su amable colaboración con la pda correspondiente a perecederos ya que parece se hubiera formateado y esta en pantalla de primer uso. Agradezco su amable colaboración y gestión lo más pronto posible ya que se ha dificultado el trabajo en tienda respecto al área.}</v>
      </c>
      <c r="I2495" t="str">
        <v>Por favor su amable colaboración con la pda correspondiente a perecederos ya que parece se hubiera formateado y esta en pantalla de primer uso. Agradezco su amable colaboración y gestión lo más pronto posible ya que se ha dificultado el trabajo en tienda respecto al área.</v>
      </c>
      <c r="J2495" t="str">
        <v>Se llega a sitio y se procede con validaciones de ingreso. Se establece contacto con la usuaria y el equipo. Se procede a restaurar valores de fábrica bajo instrucción de soporte remoto. Se realiza configuración de todos los parámetros del dispositivo según manual corporativo actualizado. Se enrola a la wlan correspondiente. Se configuran aplicaciones. Se procede a asegurar la PDA y permanencia tienda realiza las pruebas de rigor del mismo. La pruebas salen a satisfacción de la usuaria y se da por finalizada la actividad dando cierre al respectivo ticket. La PDA queda completamente operativa.</v>
      </c>
      <c r="K2495">
        <v>45147</v>
      </c>
      <c r="L2495">
        <v>45147</v>
      </c>
      <c r="M2495" t="str">
        <f>TEXT(L2495,"DDDDDDD")</f>
        <v>miércoles</v>
      </c>
      <c r="N2495" t="str">
        <v>M179 METRO PITALITO</v>
      </c>
      <c r="O2495" t="str">
        <v>PITALITO</v>
      </c>
      <c r="P2495" t="str">
        <f>IF(ISBLANK(O2495),"0",(VLOOKUP(O2495,REGION,2,FALSE)))</f>
        <v>OCCIDENTE</v>
      </c>
      <c r="Q2495" t="str">
        <v>EMERSON PALACIOS MARTINEZ</v>
      </c>
      <c r="R2495">
        <f>IF(ISBLANK(Q2495),"0", VLOOKUP(Q2495,PERSONAL,2,FALSE))</f>
        <v>13723524</v>
      </c>
      <c r="S2495" t="str">
        <v>ALIADO</v>
      </c>
      <c r="T2495">
        <v>0.4375</v>
      </c>
      <c r="U2495">
        <v>0.5</v>
      </c>
      <c r="V2495">
        <f>IF(ISBLANK(T2495 ),"0",U2495-T2495)</f>
        <v>0.0625</v>
      </c>
      <c r="W2495">
        <v>1</v>
      </c>
      <c r="X2495">
        <f>NETWORKDAYS(K2495,L2494)</f>
        <v>1</v>
      </c>
      <c r="Y2495" t="str">
        <f>IF(X2495&lt;=2,"CUMPLE","NO CUMPLE")</f>
        <v>CUMPLE</v>
      </c>
    </row>
    <row r="2496" xml:space="preserve">
      <c r="A2496">
        <v>61933</v>
      </c>
      <c r="B2496" t="str">
        <v>INCIDENT</v>
      </c>
      <c r="C2496" t="str">
        <v>CERRADO</v>
      </c>
      <c r="D2496" t="str">
        <v>CARNES</v>
      </c>
      <c r="E2496" t="str">
        <v>BALANZA</v>
      </c>
      <c r="F2496" t="str">
        <v>COLGANTE</v>
      </c>
      <c r="G2496" t="str">
        <v>METTLER</v>
      </c>
      <c r="H2496" t="str" xml:space="preserve">
        <v xml:space="preserve">por favor su ayuda con la balanza de precios colgante correspondiente al área de carnes ya que no arroja ticketes; cuando saca los precios se deperdician bastante ticketes en blanco; no imprime. marca mettler toledo 8442 serial b242434050_x000d_
_x000d_
Indica la ubicacion de tu balanza en la tienda_x000d_
_x000d_
carnes</v>
      </c>
      <c r="I2496" t="str" xml:space="preserve">
        <v xml:space="preserve">por favor su ayuda con la balanza de precios colgante correspondiente al área de carnes ya que no arroja ticketes; cuando saca los precios se deperdician bastante ticketes en blanco; no imprime. marca mettler toledo 8442 serial b242434050_x000d_
_x000d_
Indica la ubicacion de tu balanza en la tienda_x000d_
_x000d_
carnes</v>
      </c>
      <c r="J2496" t="str">
        <v>Se llega a sitio y se procede con validaciones de ingreso. Se establece contacto con el usuario y la balanza la cual se procede a realizar mantenimiento preventivo y correctivo. Se limpian sensores de la misma; se quitan residuos de papel y de elementos orgánicos; se limpia cabezal de impresión y se procede a utilizar limpia contactos electrónico. Se sopletea y se seca partes húmedas y carcasa metálica. Se colocan sticker y se realizan pruebas a satisfacción del usuario. Se da por finalizada la actividad y se procede con el cierre del ticket.</v>
      </c>
      <c r="K2496">
        <v>45147</v>
      </c>
      <c r="L2496">
        <v>45147</v>
      </c>
      <c r="M2496" t="str">
        <f>TEXT(L2496,"DDDDDDD")</f>
        <v>miércoles</v>
      </c>
      <c r="N2496" t="str">
        <v>M179 METRO PITALITO</v>
      </c>
      <c r="O2496" t="str">
        <v>PITALITO</v>
      </c>
      <c r="P2496" t="str">
        <f>IF(ISBLANK(O2496),"0",(VLOOKUP(O2496,REGION,2,FALSE)))</f>
        <v>OCCIDENTE</v>
      </c>
      <c r="Q2496" t="str">
        <v>EMERSON PALACIOS MARTINEZ</v>
      </c>
      <c r="R2496">
        <f>IF(ISBLANK(Q2496),"0", VLOOKUP(Q2496,PERSONAL,2,FALSE))</f>
        <v>13723524</v>
      </c>
      <c r="S2496" t="str">
        <v>ALIADO</v>
      </c>
      <c r="T2496">
        <v>0.5625</v>
      </c>
      <c r="U2496">
        <v>0.625</v>
      </c>
      <c r="V2496">
        <f>IF(ISBLANK(T2496 ),"0",U2496-T2496)</f>
        <v>0.0625</v>
      </c>
      <c r="W2496">
        <v>1</v>
      </c>
      <c r="X2496">
        <f>NETWORKDAYS(K2496,L2495)</f>
        <v>1</v>
      </c>
      <c r="Y2496" t="str">
        <f>IF(X2496&lt;=2,"CUMPLE","NO CUMPLE")</f>
        <v>CUMPLE</v>
      </c>
    </row>
    <row r="2497" xml:space="preserve">
      <c r="A2497">
        <v>60770</v>
      </c>
      <c r="B2497" t="str">
        <v>REQUEST</v>
      </c>
      <c r="C2497" t="str">
        <v>CERRADO</v>
      </c>
      <c r="D2497" t="str">
        <v>DIRECCIÓN TIENDA</v>
      </c>
      <c r="E2497" t="str">
        <v>POS</v>
      </c>
      <c r="F2497" t="str">
        <v>POS</v>
      </c>
      <c r="G2497" t="str">
        <v>WINCOR</v>
      </c>
      <c r="H2497" t="str" xml:space="preserve">
        <v xml:space="preserve">Buenos dias: por favor revisar la pos 17 ya que esta se apaga constantemente Gracias_x000d_
_x000d_
indicar que medio de pago desea afectar a validar_x000d_
_x000d_
pos 17 tienda 28</v>
      </c>
      <c r="I2497" t="str" xml:space="preserve">
        <v xml:space="preserve">Buenos dias: por favor revisar la pos 17 ya que esta se apaga constantemente Gracias_x000d_
_x000d_
indicar que medio de pago desea afectar a validar_x000d_
_x000d_
pos 17 tienda 28</v>
      </c>
      <c r="J2497" t="str">
        <v xml:space="preserve">Se llega a sitio donde se encuentra POS 17 Donus apagada; al validar la falla y encenderla dura 10 segundos encendida y se apaga; se destapa y valida internamente encontrando bastante suciedad; se desconecta y se lleva a oficina de sistemas donde se sopla y estando ya limpia se enciende y valida estado de componentes y ventiladores; ya con el mantenimiento se lleva a piso de ventas se conecta se enciende y se solicita a coordinador Luz Fernandez asignar un cajero y hacer pruebas; pasan aproximadamente 30 min de pos en operacion sin apagarse. Falla se corrige y equipo se entrega operativo. </v>
      </c>
      <c r="K2497">
        <v>45146</v>
      </c>
      <c r="L2497">
        <v>45147</v>
      </c>
      <c r="M2497" t="str">
        <f>TEXT(L2497,"DDDDDDD")</f>
        <v>miércoles</v>
      </c>
      <c r="N2497" t="str">
        <v>M028 METRO DUITAMA INNOVO</v>
      </c>
      <c r="O2497" t="str">
        <v>DUITAMA</v>
      </c>
      <c r="P2497" t="str">
        <f>IF(ISBLANK(O2497),"0",(VLOOKUP(O2497,REGION,2,FALSE)))</f>
        <v>ORIENTE</v>
      </c>
      <c r="Q2497" t="str">
        <v>JHONATAN RICARDO VARGAS ZAMBRANO</v>
      </c>
      <c r="R2497">
        <f>IF(ISBLANK(Q2497),"0", VLOOKUP(Q2497,PERSONAL,2,FALSE))</f>
        <v>1057583301</v>
      </c>
      <c r="S2497" t="str">
        <v>DIRECTO</v>
      </c>
      <c r="T2497">
        <v>0.6736111111111112</v>
      </c>
      <c r="U2497">
        <v>0.7291666666666666</v>
      </c>
      <c r="V2497">
        <f>IF(ISBLANK(T2497 ),"0",U2497-T2497)</f>
        <v>0.05555555555555547</v>
      </c>
      <c r="W2497">
        <v>1</v>
      </c>
      <c r="X2497">
        <f>NETWORKDAYS(K2497,L2496)</f>
        <v>2</v>
      </c>
      <c r="Y2497" t="str">
        <f>IF(X2497&lt;=2,"CUMPLE","NO CUMPLE")</f>
        <v>CUMPLE</v>
      </c>
    </row>
    <row r="2498" xml:space="preserve">
      <c r="A2498">
        <v>54361</v>
      </c>
      <c r="B2498" t="str">
        <v>REQUEST</v>
      </c>
      <c r="C2498" t="str">
        <v>CERRADO</v>
      </c>
      <c r="D2498" t="str">
        <v>LINEAL DE CAJAS</v>
      </c>
      <c r="E2498" t="str">
        <v>POS</v>
      </c>
      <c r="F2498" t="str">
        <v>CAJÓN MONEDERO</v>
      </c>
      <c r="G2498" t="str">
        <v>WINCOR</v>
      </c>
      <c r="H2498" t="str">
        <v>Buen Dia Se Solicita al Tecnico de isit para la instalacion de la parte (Cable de gabeta) la cual llego y se requiere su instalacion en la POS</v>
      </c>
      <c r="I2498" t="str">
        <v>Buen Dia Se Solicita al Tecnico de isit para la instalacion de la parte (Cable de gabeta) la cual llego y se requiere su instalacion en la POS</v>
      </c>
      <c r="J2498" t="str" xml:space="preserve">
        <v xml:space="preserve">Se llega a sitio; se le informa ala jefe de cajas sobre la labor; espero que me haga entrega del repuesto; se realiza validación de falla; se cambia cable del_x000d_
cajón monedero; se realiza ajustes en ambas puntas de conexión; se sujeta cable a chasis y se verifica que quede bien ajustado; se realizan pruebas con la jefe de lineal de cajas; y todas las pruebas fueron exitosas; POS #7 operativa. </v>
      </c>
      <c r="K2498">
        <v>45147</v>
      </c>
      <c r="L2498">
        <v>45147</v>
      </c>
      <c r="M2498" t="str">
        <f>TEXT(L2498,"DDDDDDD")</f>
        <v>miércoles</v>
      </c>
      <c r="N2498" t="str">
        <v>M040 METRO RIOHACHA</v>
      </c>
      <c r="O2498" t="str">
        <v>RIOHACHA</v>
      </c>
      <c r="P2498" t="str">
        <f>IF(ISBLANK(O2498),"0",(VLOOKUP(O2498,REGION,2,FALSE)))</f>
        <v>COSTA</v>
      </c>
      <c r="Q2498" t="str">
        <v>EDUAR ENRIQUE MARTELO SIERRA</v>
      </c>
      <c r="R2498">
        <f>IF(ISBLANK(Q2498),"0", VLOOKUP(Q2498,PERSONAL,2,FALSE))</f>
        <v>1065631435</v>
      </c>
      <c r="S2498" t="str">
        <v>DIRECTO</v>
      </c>
      <c r="T2498">
        <v>0.375</v>
      </c>
      <c r="U2498">
        <v>0.4166666666666667</v>
      </c>
      <c r="V2498">
        <f>IF(ISBLANK(T2498 ),"0",U2498-T2498)</f>
        <v>0.041666666666666685</v>
      </c>
      <c r="W2498">
        <v>1</v>
      </c>
      <c r="X2498">
        <f>NETWORKDAYS(K2498,L2497)</f>
        <v>1</v>
      </c>
      <c r="Y2498" t="str">
        <f>IF(X2498&lt;=2,"CUMPLE","NO CUMPLE")</f>
        <v>CUMPLE</v>
      </c>
      <c r="Z2498" t="str">
        <v>Caso que ingresa el 04/08; la atención fue acordada con el cliente.</v>
      </c>
    </row>
    <row r="2499" xml:space="preserve">
      <c r="A2499">
        <v>54372</v>
      </c>
      <c r="B2499" t="str">
        <v>REQUEST</v>
      </c>
      <c r="C2499" t="str">
        <v>CERRADO</v>
      </c>
      <c r="D2499" t="str">
        <v>LINEAL DE CAJAS</v>
      </c>
      <c r="E2499" t="str">
        <v>POS</v>
      </c>
      <c r="F2499" t="str">
        <v>POS</v>
      </c>
      <c r="G2499" t="str">
        <v>WINCOR</v>
      </c>
      <c r="H2499" t="str">
        <v>Se Crea Ticket para migrar un caso n°: 13458843 de CA Service Desk Manager a Centro de Soluciones; donde Se Solicita Visita del Tecnico de Isit para la isntalacion de un SSD y el Formateo del mismo esto para la POS # 6.</v>
      </c>
      <c r="I2499" t="str">
        <v>Se Crea Ticket para migrar un caso n°: 13458843 de CA Service Desk Manager a Centro de Soluciones; donde Se Solicita Visita del Tecnico de Isit para la isntalacion de un SSD y el Formateo del mismo esto para la POS # 6.</v>
      </c>
      <c r="J2499" t="str" xml:space="preserve">
        <v xml:space="preserve">Se llega a sitio; se le informa ala jefe de cajas sobre la labor; espero que me haga entrega del disco duro de repuesto; se realiza validación de falla en el_x000d_
sistema operativo; se retira disco duro SEAGATE mecánico de 80GB de capacidad; se instala disco de estado sólido XUE S500 Series de 256 GB de capacidad;_x000d_
se presta un monitor y un teclado; se inicia proceso de configuración en la BIOS; luego se bootea desde la USB; se formatea pos #6; debido errores en el_x000d_
sistema operativo y en la pos para encontrar la red; proceso de formateo se realiza 3 veces; luego se valida estado de tarjeta de red; y conexiones de los_x000d_
visores; luego se realiza proceso de formateo nuevamente; esta vez si toma valores de la red; se hace proceso de configuración luego de que la pos terminara_x000d_
su proceso de instalación se envía foto del estado de las pos; quedo en estado CLEANUP; se le envía foto al Ing. Álvaro y nos indica que ese error es por_x000d_
teclado; se cambia de teclado proporcionado por la jefe; y persiste el error; luego el señor Álvaro nos indica que debemos realizar proceso de intercambio de_x000d_
hdd entre una pos operativa para validar si en la nueva pos sube el sistema operativo; luego de realizar este cambio; persiste el error en la otra pos; se_x000d_
restaura hdd en pos original pos #6; y se valida con la oficina en Bogotá para validar en qué estado está la pos y nos indica que aparece fuera de línea; al final_x000d_
siendo las 3pm de la tarde el señor Álvaro; nos indica intercambiar hdd entre la pos #6(falla) y la pos 12 que está operativa; se intercambia hdd; el hdd de la_x000d_
pos 12 se le instala ala pos #6 y el hdd de la pos #6 se le instala a la 12; y se puede validar que el nuevo disco igual manda el mismo error en las pos que está_x000d_
operativa la 12 con la diferencia que esta si aparece en línea; al final la toma remotamente para correrle una configuración; y ver si la pueden solucionar.</v>
      </c>
      <c r="K2499">
        <v>45147</v>
      </c>
      <c r="L2499">
        <v>45147</v>
      </c>
      <c r="M2499" t="str">
        <f>TEXT(L2499,"DDDDDDD")</f>
        <v>miércoles</v>
      </c>
      <c r="N2499" t="str">
        <v>M040 METRO RIOHACHA</v>
      </c>
      <c r="O2499" t="str">
        <v>RIOHACHA</v>
      </c>
      <c r="P2499" t="str">
        <f>IF(ISBLANK(O2499),"0",(VLOOKUP(O2499,REGION,2,FALSE)))</f>
        <v>COSTA</v>
      </c>
      <c r="Q2499" t="str">
        <v>EDUAR ENRIQUE MARTELO SIERRA</v>
      </c>
      <c r="R2499">
        <f>IF(ISBLANK(Q2499),"0", VLOOKUP(Q2499,PERSONAL,2,FALSE))</f>
        <v>1065631435</v>
      </c>
      <c r="S2499" t="str">
        <v>DIRECTO</v>
      </c>
      <c r="T2499">
        <v>0.4375</v>
      </c>
      <c r="U2499">
        <v>0.625</v>
      </c>
      <c r="V2499">
        <f>IF(ISBLANK(T2499 ),"0",U2499-T2499)</f>
        <v>0.1875</v>
      </c>
      <c r="W2499">
        <v>3</v>
      </c>
      <c r="X2499">
        <f>NETWORKDAYS(K2499,L2498)</f>
        <v>1</v>
      </c>
      <c r="Y2499" t="str">
        <f>IF(X2499&lt;=2,"CUMPLE","NO CUMPLE")</f>
        <v>CUMPLE</v>
      </c>
      <c r="Z2499" t="str">
        <v>Caso que ingresa el 04/08; la atención fue acordada con el cliente.</v>
      </c>
    </row>
    <row r="2500" xml:space="preserve">
      <c r="A2500">
        <v>13441367</v>
      </c>
      <c r="B2500" t="str">
        <v>REQUEST</v>
      </c>
      <c r="C2500" t="str">
        <v>CERRADO</v>
      </c>
      <c r="D2500" t="str">
        <v>LINEAL DE CAJAS</v>
      </c>
      <c r="E2500" t="str">
        <v>SCANNER</v>
      </c>
      <c r="F2500" t="str">
        <v>BALANZA</v>
      </c>
      <c r="G2500" t="str">
        <v>DATALOGIC</v>
      </c>
      <c r="H2500"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Buenos dias me ayudan por favor para revisar el escaner de la balanza de la pos #10 al escanear articulos no escanea y por esto nos toca digitar articulo por artuculo y tenemos la pos no operativa por este incoveniente_x000d_
Gracias_x000d_
Quedamos atentos_x000d_
Numero de caja en donde se encuentra el scaner balanza: Pos#10</v>
      </c>
      <c r="I2500" t="str" xml:space="preserve">
        <v xml:space="preserve">Datos usuario_x000d_
Nombre: Yolanda Cardona Galvis_x000d_
Correo: yolanda.cardona@cencosud.com.co_x000d_
Usuario AD: YCardona_x000d_
Pais: Colombia_x000d_
Ubicacion: J027 JUMBO RIONEGRO_x000d_
Zona: Colombia Centro_x000d_
Unidad de Negocio: JUMBO_x000d_
Servicio: Tiendas &amp; Centros de Distribucion_x000d_
Telefono: 3103720178_x000d_
Anexo: 5352400_x000d_
Descripcion: Buenos dias me ayudan por favor para revisar el escaner de la balanza de la pos #10 al escanear articulos no escanea y por esto nos toca digitar articulo por artuculo y tenemos la pos no operativa por este incoveniente_x000d_
Gracias_x000d_
Quedamos atentos_x000d_
Numero de caja en donde se encuentra el scaner balanza: Pos#10</v>
      </c>
      <c r="J2500" t="str" xml:space="preserve">
        <v xml:space="preserve">Se solicita la balanza placa 018653 (balanza de reemplazo) que estaba en caja principal; se descarga e instala software y archivos indicados por el compañero Stharlyn en portátil. Luego de actualizar el software; se  presenta dificultad con la conexión a la balanza; mientras se busca solución al problema; se solicita permiso para utilizar un desktop de sistema; se inicia igualmente instalación de los programas sin éxito alguno el desktop. Se logra conexión a la balanza desde el portátil; se actualiza firmware y con ello es suficiente para que quede operativa; se instala en el punto de venta y con la ayuda de Lorena Otálvaro se verifica operatividad de la balanza para lectura de códigos y pesado de productos._x000d_
_x000d_
La balanza reportada como mala se entrega a personal de la tienda y se guarda en caja principal.</v>
      </c>
      <c r="K2500">
        <v>45147</v>
      </c>
      <c r="L2500">
        <v>45147</v>
      </c>
      <c r="M2500" t="str">
        <f>TEXT(L2500,"DDDDDDD")</f>
        <v>miércoles</v>
      </c>
      <c r="N2500" t="str">
        <v>J027 JUMBO RIONEGRO</v>
      </c>
      <c r="O2500" t="str">
        <v>RIONEGRO</v>
      </c>
      <c r="P2500" t="str">
        <f>IF(ISBLANK(O2500),"0",(VLOOKUP(O2500,REGION,2,FALSE)))</f>
        <v>CENTRO</v>
      </c>
      <c r="Q2500" t="str">
        <v>FABIAN VARGAS LASTRA</v>
      </c>
      <c r="R2500">
        <v>15404312</v>
      </c>
      <c r="S2500" t="str">
        <v>ALIADO</v>
      </c>
      <c r="T2500">
        <v>0.3333333333333333</v>
      </c>
      <c r="U2500">
        <v>0.5</v>
      </c>
      <c r="V2500">
        <f>IF(ISBLANK(T2500 ),"0",U2500-T2500)</f>
        <v>0.16666666666666669</v>
      </c>
      <c r="W2500">
        <v>2</v>
      </c>
      <c r="X2500">
        <f>NETWORKDAYS(K2500,L2499)</f>
        <v>1</v>
      </c>
      <c r="Y2500" t="str">
        <f>IF(X2500&lt;=2,"CUMPLE","NO CUMPLE")</f>
        <v>CUMPLE</v>
      </c>
      <c r="Z2500" t="str">
        <v>Caso que ingresa el 04/08; la atención fue acordada con el cliente.</v>
      </c>
    </row>
    <row r="2501" xml:space="preserve">
      <c r="A2501">
        <v>54397</v>
      </c>
      <c r="B2501" t="str">
        <v>REQUEST</v>
      </c>
      <c r="C2501" t="str">
        <v>CERRADO</v>
      </c>
      <c r="D2501" t="str">
        <v>LINEAL DE CAJAS</v>
      </c>
      <c r="E2501" t="str">
        <v>PDA</v>
      </c>
      <c r="F2501" t="str">
        <v>PDA</v>
      </c>
      <c r="G2501" t="str">
        <v>ZEBRA</v>
      </c>
      <c r="H2501" t="str" xml:space="preserve">
        <v xml:space="preserve">Se Solicita Tecnico de Isit para realizar la configuracion de la PDT Zebra que llego nueva a la tienda. Saludes_x000d_
_x000d_
Indicar la ubicación del computador en la tienda o sede_x000d_
_x000d_
Oficina Sistemas</v>
      </c>
      <c r="I2501" t="str" xml:space="preserve">
        <v xml:space="preserve">Se Solicita Tecnico de Isit para realizar la configuracion de la PDT Zebra que llego nueva a la tienda. Saludes_x000d_
_x000d_
Indicar la ubicación del computador en la tienda o sede_x000d_
_x000d_
Oficina Sistemas</v>
      </c>
      <c r="J2501" t="str">
        <v>Se llega a sitio; se le informa ala jefe de cajas sobre la labor de configuracion de la pdt marca zebra; y nos informa que nos es posible debido que la persona encargada de la pdt; esta por fuera de la ciudad y dejo la parte bajo llave; reprogramar visita para esta labor.</v>
      </c>
      <c r="K2501">
        <v>45147</v>
      </c>
      <c r="L2501">
        <v>45147</v>
      </c>
      <c r="M2501" t="str">
        <f>TEXT(L2501,"DDDDDDD")</f>
        <v>miércoles</v>
      </c>
      <c r="N2501" t="str">
        <v>M040 METRO RIOHACHA</v>
      </c>
      <c r="O2501" t="str">
        <v>RIOHACHA</v>
      </c>
      <c r="P2501" t="str">
        <f>IF(ISBLANK(O2501),"0",(VLOOKUP(O2501,REGION,2,FALSE)))</f>
        <v>COSTA</v>
      </c>
      <c r="Q2501" t="str">
        <v>EDUAR ENRIQUE MARTELO SIERRA</v>
      </c>
      <c r="R2501">
        <f>IF(ISBLANK(Q2501),"0", VLOOKUP(Q2501,PERSONAL,2,FALSE))</f>
        <v>1065631435</v>
      </c>
      <c r="S2501" t="str">
        <v>DIRECTO</v>
      </c>
      <c r="T2501">
        <v>0.4166666666666667</v>
      </c>
      <c r="U2501">
        <v>0.4375</v>
      </c>
      <c r="V2501">
        <f>IF(ISBLANK(T2501 ),"0",U2501-T2501)</f>
        <v>0.020833333333333315</v>
      </c>
      <c r="W2501">
        <v>1</v>
      </c>
      <c r="X2501">
        <f>NETWORKDAYS(K2501,L2500)</f>
        <v>1</v>
      </c>
      <c r="Y2501" t="str">
        <f>IF(X2501&lt;=2,"CUMPLE","NO CUMPLE")</f>
        <v>CUMPLE</v>
      </c>
      <c r="Z2501" t="str">
        <v>Caso que ingresa el 04/08; la atención fue acordada con el cliente.</v>
      </c>
    </row>
    <row r="2502" xml:space="preserve">
      <c r="A2502">
        <v>63817</v>
      </c>
      <c r="B2502" t="str">
        <v>INCIDENT</v>
      </c>
      <c r="C2502" t="str">
        <v>CERRADO</v>
      </c>
      <c r="D2502" t="str">
        <v>LINEAL DE CAJAS</v>
      </c>
      <c r="E2502" t="str">
        <v>SIMEL</v>
      </c>
      <c r="F2502" t="str">
        <v>BALANZA</v>
      </c>
      <c r="G2502" t="str">
        <v>DATALOGIC</v>
      </c>
      <c r="H2502" t="str" xml:space="preserve">
        <v xml:space="preserve">Buenas Tardes Por favor su ayuda con la calibración de la balanza de la POS 5_x000d_
_x000d_
Número de inventario_x000d_
_x000d_
F16M03050</v>
      </c>
      <c r="I2502" t="str" xml:space="preserve">
        <v xml:space="preserve">Buenas Tardes Por favor su ayuda con la calibración de la balanza de la POS 5_x000d_
_x000d_
Número de inventario_x000d_
_x000d_
F16M03050</v>
      </c>
      <c r="J2502" t="str">
        <v>Se valida inicialmente la balanza y se corrobora que esta pesando menos de lo que corresponde; se retira el precinto numero 2950000072239 y se procede con la calibración; luego se hacen las pruebas nuevamente y se valida que todo esta correcto. Se coloca el precinto nuevo numero 7380000000144. Se deja operativa la caja. NII: B54953</v>
      </c>
      <c r="K2502">
        <v>45147</v>
      </c>
      <c r="L2502">
        <v>45148</v>
      </c>
      <c r="M2502" t="str">
        <f>TEXT(L2502,"DDDDDDD")</f>
        <v>jueves</v>
      </c>
      <c r="N2502" t="str" xml:space="preserve">
        <v xml:space="preserve">M073 METRO MOSQUERA_x000d_
_x000d_
</v>
      </c>
      <c r="O2502" t="str">
        <v>MOSQUERA</v>
      </c>
      <c r="P2502" t="str">
        <f>IF(ISBLANK(O2502),"0",(VLOOKUP(O2502,REGION,2,FALSE)))</f>
        <v>BOGOTA</v>
      </c>
      <c r="Q2502" t="str">
        <v>ALEXANDER CASTILLO SOTELO</v>
      </c>
      <c r="R2502">
        <f>IF(ISBLANK(Q2502),"0", VLOOKUP(Q2502,PERSONAL,2,FALSE))</f>
        <v>80216449</v>
      </c>
      <c r="S2502" t="str">
        <v>ALIADO</v>
      </c>
      <c r="T2502">
        <v>0.4375</v>
      </c>
      <c r="U2502">
        <v>0.4583333333333333</v>
      </c>
      <c r="V2502">
        <f>IF(ISBLANK(T2502 ),"0",U2502-T2502)</f>
        <v>0.020833333333333315</v>
      </c>
      <c r="W2502">
        <v>1</v>
      </c>
      <c r="X2502">
        <f>NETWORKDAYS(K2502,L2501)</f>
        <v>1</v>
      </c>
      <c r="Y2502" t="str">
        <f>IF(X2502&lt;=2,"CUMPLE","NO CUMPLE")</f>
        <v>CUMPLE</v>
      </c>
    </row>
    <row r="2503" xml:space="preserve">
      <c r="A2503">
        <v>63095</v>
      </c>
      <c r="B2503" t="str">
        <v>REQUEST</v>
      </c>
      <c r="C2503" t="str">
        <v>CERRADO</v>
      </c>
      <c r="D2503" t="str">
        <v>PLATOS PREPARADOS</v>
      </c>
      <c r="E2503" t="str">
        <v>SIMEL</v>
      </c>
      <c r="F2503" t="str">
        <v xml:space="preserve">BALANZA </v>
      </c>
      <c r="G2503" t="str">
        <v>METTLER</v>
      </c>
      <c r="H2503" t="str" xml:space="preserve">
        <v xml:space="preserve">Se solicita reparación Simel; dentro de las 48 horas; según lo indicado para la siguiente balanza: 1. Tienda: J047 Girardot 2. Equipo: balanza de mesa 3. Marca: METTLER TOLEDO 4. Modelo: BPLUS 5. Serial: B924787167 6. NII: B121699 7. Cantidad de precintos: 1 8. # de precinto( Si se tiene): No se tiene. 9. Tipo de precinto ( Sticker o alambre): Alambre_x000d_
_x000d_
Área donde su ubica la balanza_x000d_
_x000d_
platos preparados</v>
      </c>
      <c r="I2503" t="str" xml:space="preserve">
        <v xml:space="preserve">Se solicita reparación Simel; dentro de las 48 horas; según lo indicado para la siguiente balanza: 1. Tienda: J047 Girardot 2. Equipo: balanza de mesa 3. Marca: METTLER TOLEDO 4. Modelo: BPLUS 5. Serial: B924787167 6. NII: B121699 7. Cantidad de precintos: 1 8. # de precinto( Si se tiene): No se tiene. 9. Tipo de precinto ( Sticker o alambre): Alambre_x000d_
_x000d_
Área donde su ubica la balanza_x000d_
_x000d_
platos preparados</v>
      </c>
      <c r="J2503" t="str">
        <v xml:space="preserve">Se realiza revisión y calibración de la balanza de mesa mencionada en la descripción; se realiza su configuración y calibración mediante el manual de servicio; con sus pesas patrón. Se calibra paso a paso configurando todos sus parámetros; se guarda su configuración y se realizan pruebas con pesas de 200 gramos; 1 KG; 2KG; 5 KG y 10 KG. Se realiza también pruebas de excentricidad verificando su funcionamiento. Se realizan pruebas durante media hora y la balanza muestra resultado correcto al censar su peso. Se indica que se retira el precinto de sticker al momento de oprimir el botón para su debida calibración con serial: XAA2950000474042; y se coloca el precinto de sticker con serial 738000000620. NII: B121699. Se pone a prueba la balanza sin novedad; estado operativa. </v>
      </c>
      <c r="K2503">
        <v>45147</v>
      </c>
      <c r="L2503">
        <v>45148</v>
      </c>
      <c r="M2503" t="str">
        <f>TEXT(L2503,"DDDDDDD")</f>
        <v>jueves</v>
      </c>
      <c r="N2503" t="str" xml:space="preserve">
        <v xml:space="preserve">J047 JUMBO GIRARDOT_x000d_
_x000d_
</v>
      </c>
      <c r="O2503" t="str">
        <v>GIRARDOT</v>
      </c>
      <c r="P2503" t="str">
        <f>IF(ISBLANK(O2503),"0",(VLOOKUP(O2503,REGION,2,FALSE)))</f>
        <v>OCCIDENTE</v>
      </c>
      <c r="Q2503" t="str">
        <v>RAFAEL ARDILA PUENTES</v>
      </c>
      <c r="R2503">
        <f>IF(ISBLANK(Q2503),"0", VLOOKUP(Q2503,PERSONAL,2,FALSE))</f>
        <v>1018419858</v>
      </c>
      <c r="S2503" t="str">
        <v>ALIADO</v>
      </c>
      <c r="T2503">
        <v>0.5833333333333334</v>
      </c>
      <c r="U2503">
        <v>0.6458333333333334</v>
      </c>
      <c r="V2503">
        <f>IF(ISBLANK(T2503 ),"0",U2503-T2503)</f>
        <v>0.0625</v>
      </c>
      <c r="W2503">
        <v>1</v>
      </c>
      <c r="X2503">
        <f>NETWORKDAYS(K2503,L2502)</f>
        <v>2</v>
      </c>
      <c r="Y2503" t="str">
        <f>IF(X2503&lt;=2,"CUMPLE","NO CUMPLE")</f>
        <v>CUMPLE</v>
      </c>
    </row>
    <row r="2504" xml:space="preserve">
      <c r="A2504">
        <v>66791</v>
      </c>
      <c r="B2504" t="str">
        <v>REQUEST</v>
      </c>
      <c r="C2504" t="str">
        <v>CERRADO</v>
      </c>
      <c r="D2504" t="str">
        <v>TODA LA TIENDA</v>
      </c>
      <c r="E2504" t="str">
        <v>PDA</v>
      </c>
      <c r="F2504" t="str">
        <v>PDA</v>
      </c>
      <c r="G2504" t="str">
        <v>ZEBRA</v>
      </c>
      <c r="H2504" t="str">
        <v>Buenas tarde cordial saludo se requiere configurar las siguiente activo PDA • MARCA: ZEBRA • MODELO TC15B serial s23052524700332; s23051524700006; s23052524700038 y s22349524700126</v>
      </c>
      <c r="I2504" t="str">
        <v>Buenas tarde cordial saludo se requiere configurar las siguiente activo PDA • MARCA: ZEBRA • MODELO TC15B serial s23052524700332; s23051524700006; s23052524700038 y s22349524700126</v>
      </c>
      <c r="J2504" t="str">
        <v>Solicito me colaboren con la PDTs Zebra para la configuración de  estos dispositivos; con los siguientes seriales S23052524700332; S23051524700006; S23052524700038; S22349524700126. Se procede a realizar la configuración corporativa de las PDTs con las aplicaciones corporativas. se entregan las PDTs a el área de seguridad con las aplicaciones corporativas.</v>
      </c>
      <c r="K2504">
        <v>45148</v>
      </c>
      <c r="L2504">
        <v>45148</v>
      </c>
      <c r="M2504" t="str">
        <f>TEXT(L2504,"DDDDDDD")</f>
        <v>jueves</v>
      </c>
      <c r="N2504" t="str" xml:space="preserve">
        <v xml:space="preserve">M085 METRO MONTERIA_x000d_
_x000d_
</v>
      </c>
      <c r="O2504" t="str">
        <v>MONTERIA</v>
      </c>
      <c r="P2504" t="str">
        <f>IF(ISBLANK(O2504),"0",(VLOOKUP(O2504,REGION,2,FALSE)))</f>
        <v>COSTA</v>
      </c>
      <c r="Q2504" t="str">
        <v>SHARON YANETH KERGUELEN WILCHES</v>
      </c>
      <c r="R2504">
        <f>IF(ISBLANK(Q2504),"0", VLOOKUP(Q2504,PERSONAL,2,FALSE))</f>
        <v>1067917448</v>
      </c>
      <c r="S2504" t="str">
        <v>DIRECTO</v>
      </c>
      <c r="T2504">
        <v>0.6777777777777778</v>
      </c>
      <c r="U2504">
        <v>0.7916666666666666</v>
      </c>
      <c r="V2504">
        <f>IF(ISBLANK(T2504 ),"0",U2504-T2504)</f>
        <v>0.11388888888888882</v>
      </c>
      <c r="W2504">
        <v>2</v>
      </c>
      <c r="X2504">
        <f>NETWORKDAYS(K2504,L2503)</f>
        <v>1</v>
      </c>
      <c r="Y2504" t="str">
        <f>IF(X2504&lt;=2,"CUMPLE","NO CUMPLE")</f>
        <v>CUMPLE</v>
      </c>
    </row>
    <row r="2505" xml:space="preserve">
      <c r="A2505">
        <v>66121</v>
      </c>
      <c r="B2505" t="str">
        <v>REQUEST</v>
      </c>
      <c r="C2505" t="str">
        <v>CERRADO</v>
      </c>
      <c r="D2505" t="str">
        <v>TODA LA TIENDA</v>
      </c>
      <c r="E2505" t="str">
        <v>PDA</v>
      </c>
      <c r="F2505" t="str">
        <v>PDA</v>
      </c>
      <c r="G2505" t="str">
        <v>HONEYWELL</v>
      </c>
      <c r="H2505" t="str" xml:space="preserve">
        <v xml:space="preserve">Buena tarde; solicito formatear PDA INV # 2; cuenta con poco espacio en la memoria._x000d_
_x000d_
AREA EN DONDE SE UBICA EL EQUIPO_x000d_
_x000d_
oficina</v>
      </c>
      <c r="I2505" t="str" xml:space="preserve">
        <v xml:space="preserve">Buena tarde; solicito formatear PDA INV # 2; cuenta con poco espacio en la memoria._x000d_
_x000d_
AREA EN DONDE SE UBICA EL EQUIPO_x000d_
_x000d_
oficina</v>
      </c>
      <c r="J2505" t="str">
        <v>Inicialmente se reinicia a parámetros de fabrica la PDA; luego se actualiza la versión de firmware a la 32. se procede con la configuración inicial y la parametrización del equipo. Se configura la hora; fecha y red. Se instalan todas las aplicaciones requeridas. Se hacen las pruebas y salen correctas. Se deja operativa la PDA.</v>
      </c>
      <c r="K2505">
        <v>45148</v>
      </c>
      <c r="L2505">
        <v>45148</v>
      </c>
      <c r="M2505" t="str">
        <f>TEXT(L2505,"DDDDDDD")</f>
        <v>jueves</v>
      </c>
      <c r="N2505" t="str" xml:space="preserve">
        <v xml:space="preserve">M073 METRO MOSQUERA_x000d_
_x000d_
</v>
      </c>
      <c r="O2505" t="str">
        <v>MOSQUERA</v>
      </c>
      <c r="P2505" t="str">
        <f>IF(ISBLANK(O2505),"0",(VLOOKUP(O2505,REGION,2,FALSE)))</f>
        <v>BOGOTA</v>
      </c>
      <c r="Q2505" t="str">
        <v>ALEXANDER CASTILLO SOTELO</v>
      </c>
      <c r="R2505">
        <f>IF(ISBLANK(Q2505),"0", VLOOKUP(Q2505,PERSONAL,2,FALSE))</f>
        <v>80216449</v>
      </c>
      <c r="S2505" t="str">
        <v>ALIADO</v>
      </c>
      <c r="T2505">
        <v>0.5</v>
      </c>
      <c r="U2505">
        <v>0.5625</v>
      </c>
      <c r="V2505">
        <f>IF(ISBLANK(T2505 ),"0",U2505-T2505)</f>
        <v>0.0625</v>
      </c>
      <c r="W2505">
        <v>1</v>
      </c>
      <c r="X2505">
        <f>NETWORKDAYS(K2505,L2504)</f>
        <v>1</v>
      </c>
      <c r="Y2505" t="str">
        <f>IF(X2505&lt;=2,"CUMPLE","NO CUMPLE")</f>
        <v>CUMPLE</v>
      </c>
    </row>
    <row r="2506" xml:space="preserve">
      <c r="A2506">
        <v>66133</v>
      </c>
      <c r="B2506" t="str">
        <v>REQUEST</v>
      </c>
      <c r="C2506" t="str">
        <v>CERRADO</v>
      </c>
      <c r="D2506" t="str">
        <v>TODA LA TIENDA</v>
      </c>
      <c r="E2506" t="str">
        <v>PDA</v>
      </c>
      <c r="F2506" t="str">
        <v>PDA</v>
      </c>
      <c r="G2506" t="str">
        <v>HONEYWELL</v>
      </c>
      <c r="H2506" t="str" xml:space="preserve">
        <v xml:space="preserve">Buena tarde; solicito amablemente verificacion PDA PGC # 1 ya que no da video. Gracias_x000d_
_x000d_
AREA EN DONDE SE UBICA EL EQUIPO_x000d_
_x000d_
oficina</v>
      </c>
      <c r="I2506" t="str" xml:space="preserve">
        <v xml:space="preserve">Buena tarde; solicito amablemente verificacion PDA PGC # 1 ya que no da video. Gracias_x000d_
_x000d_
AREA EN DONDE SE UBICA EL EQUIPO_x000d_
_x000d_
oficina</v>
      </c>
      <c r="J2506" t="str">
        <v>Como la PDA no da video se procede a destapar el equipo; se hace limpieza y ajustes en los conectores. Se hacen las pruebas correspondientes y se valida que funciona correctamente. Se deja operativa la PDA.</v>
      </c>
      <c r="K2506">
        <v>45148</v>
      </c>
      <c r="L2506">
        <v>45148</v>
      </c>
      <c r="M2506" t="str">
        <f>TEXT(L2506,"DDDDDDD")</f>
        <v>jueves</v>
      </c>
      <c r="N2506" t="str" xml:space="preserve">
        <v xml:space="preserve">M073 METRO MOSQUERA_x000d_
_x000d_
</v>
      </c>
      <c r="O2506" t="str">
        <v>MOSQUERA</v>
      </c>
      <c r="P2506" t="str">
        <f>IF(ISBLANK(O2506),"0",(VLOOKUP(O2506,REGION,2,FALSE)))</f>
        <v>BOGOTA</v>
      </c>
      <c r="Q2506" t="str">
        <v>ALEXANDER CASTILLO SOTELO</v>
      </c>
      <c r="R2506">
        <f>IF(ISBLANK(Q2506),"0", VLOOKUP(Q2506,PERSONAL,2,FALSE))</f>
        <v>80216449</v>
      </c>
      <c r="S2506" t="str">
        <v>ALIADO</v>
      </c>
      <c r="T2506">
        <v>0.5625</v>
      </c>
      <c r="U2506">
        <v>0.59375</v>
      </c>
      <c r="V2506">
        <f>IF(ISBLANK(T2506 ),"0",U2506-T2506)</f>
        <v>0.03125</v>
      </c>
      <c r="W2506">
        <v>1</v>
      </c>
      <c r="X2506">
        <f>NETWORKDAYS(K2506,L2505)</f>
        <v>1</v>
      </c>
      <c r="Y2506" t="str">
        <f>IF(X2506&lt;=2,"CUMPLE","NO CUMPLE")</f>
        <v>CUMPLE</v>
      </c>
    </row>
    <row r="2507" xml:space="preserve">
      <c r="A2507">
        <v>64075</v>
      </c>
      <c r="B2507" t="str">
        <v>REQUEST</v>
      </c>
      <c r="C2507" t="str">
        <v>CERRADO</v>
      </c>
      <c r="D2507" t="str">
        <v>TODA LA TIENDA</v>
      </c>
      <c r="E2507" t="str">
        <v>PROACTIVA</v>
      </c>
      <c r="F2507" t="str">
        <v>PROACTIVA</v>
      </c>
      <c r="G2507" t="str">
        <v>PROACTIVA</v>
      </c>
      <c r="H2507" t="str" xml:space="preserve">
        <v xml:space="preserve">Buenas Tardes Por favor su ayuda con la visita proactiva de la tienda y respectivo informe_x000d_
_x000d_
Indicar la ubicación del computador en la tienda o sede_x000d_
_x000d_
Tienda</v>
      </c>
      <c r="I2507" t="str" xml:space="preserve">
        <v xml:space="preserve">Buenas Tardes Por favor su ayuda con la visita proactiva de la tienda y respectivo informe_x000d_
_x000d_
Indicar la ubicación del computador en la tienda o sede_x000d_
_x000d_
Tienda</v>
      </c>
      <c r="J2507" t="str">
        <v>"Se realiza visita proactiva el día 10 de Agosto de 2023 y se encuentra todo  OK ; sin novedad. Se adjunta informe correspondiente. "</v>
      </c>
      <c r="K2507">
        <v>45147</v>
      </c>
      <c r="L2507">
        <v>45148</v>
      </c>
      <c r="M2507" t="str">
        <f>TEXT(L2507,"DDDDDDD")</f>
        <v>jueves</v>
      </c>
      <c r="N2507" t="str" xml:space="preserve">
        <v xml:space="preserve">M073 METRO MOSQUERA_x000d_
_x000d_
</v>
      </c>
      <c r="O2507" t="str">
        <v>MOSQUERA</v>
      </c>
      <c r="P2507" t="str">
        <f>IF(ISBLANK(O2507),"0",(VLOOKUP(O2507,REGION,2,FALSE)))</f>
        <v>BOGOTA</v>
      </c>
      <c r="Q2507" t="str">
        <v>ALEXANDER CASTILLO SOTELO</v>
      </c>
      <c r="R2507">
        <f>IF(ISBLANK(Q2507),"0", VLOOKUP(Q2507,PERSONAL,2,FALSE))</f>
        <v>80216449</v>
      </c>
      <c r="S2507" t="str">
        <v>ALIADO</v>
      </c>
      <c r="T2507">
        <v>0.5833333333333334</v>
      </c>
      <c r="U2507">
        <v>0.6145833333333334</v>
      </c>
      <c r="V2507">
        <f>IF(ISBLANK(T2507 ),"0",U2507-T2507)</f>
        <v>0.03125</v>
      </c>
      <c r="W2507">
        <v>1</v>
      </c>
      <c r="X2507">
        <f>NETWORKDAYS(K2507,L2506)</f>
        <v>2</v>
      </c>
      <c r="Y2507" t="str">
        <f>IF(X2507&lt;=2,"CUMPLE","NO CUMPLE")</f>
        <v>CUMPLE</v>
      </c>
    </row>
    <row r="2508" xml:space="preserve">
      <c r="A2508">
        <v>64061</v>
      </c>
      <c r="B2508" t="str">
        <v>REQUEST</v>
      </c>
      <c r="C2508" t="str">
        <v>CERRADO</v>
      </c>
      <c r="D2508" t="str">
        <v>TODA LA TIENDA</v>
      </c>
      <c r="E2508" t="str">
        <v>PROACTIVA</v>
      </c>
      <c r="F2508" t="str">
        <v>PROACTIVA</v>
      </c>
      <c r="G2508" t="str">
        <v>PROACTIVA</v>
      </c>
      <c r="H2508" t="str" xml:space="preserve">
        <v xml:space="preserve">Buenas Tardes Por favor su ayuda con la visita proactiva de la tienda y respectivo informe_x000d_
_x000d_
Indicar la ubicación del computador en la tienda o sede_x000d_
_x000d_
Tienda</v>
      </c>
      <c r="I2508" t="str" xml:space="preserve">
        <v xml:space="preserve">Buenas Tardes Por favor su ayuda con la visita proactiva de la tienda y respectivo informe_x000d_
_x000d_
Indicar la ubicación del computador en la tienda o sede_x000d_
_x000d_
Tienda</v>
      </c>
      <c r="J2508" t="str">
        <v>"Se realiza visita proactiva el día 10 de Agosto de 2023 y se encuentra todo  OK ; sin novedad. Se adjunta informe correspondiente. "</v>
      </c>
      <c r="K2508">
        <v>45147</v>
      </c>
      <c r="L2508">
        <v>45148</v>
      </c>
      <c r="M2508" t="str">
        <f>TEXT(L2508,"DDDDDDD")</f>
        <v>jueves</v>
      </c>
      <c r="N2508" t="str" xml:space="preserve">
        <v xml:space="preserve">M074 METRO FACATATIVA_x000d_
_x000d_
</v>
      </c>
      <c r="O2508" t="str">
        <v>FACATATIVA</v>
      </c>
      <c r="P2508" t="str">
        <f>IF(ISBLANK(O2508),"0",(VLOOKUP(O2508,REGION,2,FALSE)))</f>
        <v>BOGOTA</v>
      </c>
      <c r="Q2508" t="str">
        <v>ALEXANDER CASTILLO SOTELO</v>
      </c>
      <c r="R2508">
        <f>IF(ISBLANK(Q2508),"0", VLOOKUP(Q2508,PERSONAL,2,FALSE))</f>
        <v>80216449</v>
      </c>
      <c r="S2508" t="str">
        <v>ALIADO</v>
      </c>
      <c r="T2508">
        <v>0.375</v>
      </c>
      <c r="U2508">
        <v>0.4166666666666667</v>
      </c>
      <c r="V2508">
        <f>IF(ISBLANK(T2508 ),"0",U2508-T2508)</f>
        <v>0.041666666666666685</v>
      </c>
      <c r="W2508">
        <v>1</v>
      </c>
      <c r="X2508">
        <f>NETWORKDAYS(K2508,L2507)</f>
        <v>2</v>
      </c>
      <c r="Y2508" t="str">
        <f>IF(X2508&lt;=2,"CUMPLE","NO CUMPLE")</f>
        <v>CUMPLE</v>
      </c>
    </row>
    <row r="2509" xml:space="preserve">
      <c r="A2509">
        <v>64566</v>
      </c>
      <c r="B2509" t="str">
        <v>REQUEST</v>
      </c>
      <c r="C2509" t="str">
        <v>CERRADO</v>
      </c>
      <c r="D2509" t="str">
        <v xml:space="preserve">OFICINA SISTEMAS </v>
      </c>
      <c r="E2509" t="str">
        <v>PDA</v>
      </c>
      <c r="F2509" t="str">
        <v>PDA</v>
      </c>
      <c r="G2509" t="str">
        <v>ZEBRA</v>
      </c>
      <c r="H2509" t="str">
        <v>Buen día Solicito de su ayuda para configurar la pdt; que llego para el área de pricing ; Tienda:M038 Centro de convenciones Neiva Equipo: PDT Marca: ZEBRA Seriales: S23051524700108 Ubicación: Pricing Contacto en tienda: Andres Felipe Lozada 321 3341900 Mil gracias</v>
      </c>
      <c r="I2509" t="str">
        <v>Buen día Solicito de su ayuda para configurar la pdt; que llego para el área de pricing ; Tienda:M038 Centro de convenciones Neiva Equipo: PDT Marca: ZEBRA Seriales: S23051524700108 Ubicación: Pricing Contacto en tienda: Andres Felipe Lozada 321 3341900 Mil gracias</v>
      </c>
      <c r="J2509" t="str">
        <v>Se realiza configuración de PDT Zebra TC15 que se encuentra en tienda; se inicia la configuración de la PDT configurando el inicio ; se procede a descargar los aplicativos correspondientes para el funcionamiento correcto con el usuario; una vez terminada la configuracion se realiza pruebas con  usuario las cuales son favorables y exitosas; se entrega en custodia a  Juan Sebastian Pinzón auxiliar control pérdidas seguridad.</v>
      </c>
      <c r="K2509">
        <v>45148</v>
      </c>
      <c r="L2509">
        <v>45149</v>
      </c>
      <c r="M2509" t="str">
        <f>TEXT(L2509,"DDDDDDD")</f>
        <v>viernes</v>
      </c>
      <c r="N2509" t="str" xml:space="preserve">
        <v xml:space="preserve">M038 METRO NEIVA CENTRO DE CONVENCIONES_x000d_
_x000d_
</v>
      </c>
      <c r="O2509" t="str">
        <v>NEIVA</v>
      </c>
      <c r="P2509" t="str">
        <f>IF(ISBLANK(O2509),"0",(VLOOKUP(O2509,REGION,2,FALSE)))</f>
        <v>OCCIDENTE</v>
      </c>
      <c r="Q2509" t="str">
        <v>JOHN ALEJANDRO LOZADA BABATIVA</v>
      </c>
      <c r="R2509">
        <f>IF(ISBLANK(Q2509),"0", VLOOKUP(Q2509,PERSONAL,2,FALSE))</f>
        <v>1075313382</v>
      </c>
      <c r="S2509" t="str">
        <v>DIRECTO</v>
      </c>
      <c r="T2509">
        <v>0.375</v>
      </c>
      <c r="U2509">
        <v>0.5</v>
      </c>
      <c r="V2509">
        <f>IF(ISBLANK(T2509 ),"0",U2509-T2509)</f>
        <v>0.125</v>
      </c>
      <c r="W2509">
        <v>2</v>
      </c>
      <c r="X2509">
        <f>NETWORKDAYS(K2509,L2508)</f>
        <v>1</v>
      </c>
      <c r="Y2509" t="str">
        <f>IF(X2509&lt;=2,"CUMPLE","NO CUMPLE")</f>
        <v>CUMPLE</v>
      </c>
    </row>
    <row r="2510" xml:space="preserve">
      <c r="A2510">
        <v>59774</v>
      </c>
      <c r="B2510" t="str">
        <v>REQUEST</v>
      </c>
      <c r="C2510" t="str">
        <v>CERRADO</v>
      </c>
      <c r="D2510" t="str">
        <v>CCTV</v>
      </c>
      <c r="E2510" t="str">
        <v>PDA</v>
      </c>
      <c r="F2510" t="str">
        <v>PDA</v>
      </c>
      <c r="G2510" t="str">
        <v>HONEYWELL</v>
      </c>
      <c r="H2510" t="str" xml:space="preserve">
        <v xml:space="preserve">No permite el ingreso a genexis agradezco de su colaboración_x000d_
_x000d_
</v>
      </c>
      <c r="I2510" t="str" xml:space="preserve">
        <v xml:space="preserve">No permite el ingreso a genexis agradezco de su colaboración_x000d_
_x000d_
</v>
      </c>
      <c r="J2510" t="str" xml:space="preserve">
        <v xml:space="preserve">Se realizan dos visitas (agosto 9 y 11). En la primera se restablece la PDA a estado de fábrica; se siguen instrucciones del manual pero no se logra mantener la conexión a la red wifi del almacén. La conexión es intermitente. Para descartar errores; se restablece a fábrica y se repiden pasos de configuración en dos oportunidades mas sin lograr resultados._x000d_
_x000d_
Se agenda una segunda visita; con firmware disponible en microUSB; se restablece a fábrica; se actualiza firmware; se sigue procedimiento del manual y se logra instalar y configurar exitosamente todas las aplicaciones. La PDA se mantiene conectada a la red; se hace pruebas con el usuario y todo funciona correctamente._x000d_
_x000d_
Para la segunda visita nos aseguramos de tener los usuarios y credenciales correctas para ingresar en el dispositivo._x000d_
_x000d_
La visita de agosto 11 fue entre las 9:20 y las 13:30 (4 horas)</v>
      </c>
      <c r="K2510">
        <v>45147</v>
      </c>
      <c r="L2510">
        <v>45147</v>
      </c>
      <c r="M2510" t="str">
        <f>TEXT(L2510,"DDDDDDD")</f>
        <v>miércoles</v>
      </c>
      <c r="N2510" t="str" xml:space="preserve">
        <v xml:space="preserve">J027 JUMBO RIONEGRO_x000d_
_x000d_
</v>
      </c>
      <c r="O2510" t="str">
        <v>RIONEGRO</v>
      </c>
      <c r="P2510" t="str">
        <f>IF(ISBLANK(O2510),"0",(VLOOKUP(O2510,REGION,2,FALSE)))</f>
        <v>CENTRO</v>
      </c>
      <c r="Q2510" t="str">
        <v>FABIAN VARGAS LASTRA</v>
      </c>
      <c r="R2510">
        <v>15404312</v>
      </c>
      <c r="S2510" t="str">
        <v>ALIADO</v>
      </c>
      <c r="T2510">
        <v>0.5208333333333334</v>
      </c>
      <c r="U2510">
        <v>0.7708333333333334</v>
      </c>
      <c r="V2510">
        <f>IF(ISBLANK(T2510 ),"0",U2510-T2510)</f>
        <v>0.25</v>
      </c>
      <c r="W2510">
        <v>3</v>
      </c>
      <c r="X2510">
        <f>NETWORKDAYS(K2510,L2509)</f>
        <v>3</v>
      </c>
      <c r="Y2510" t="str">
        <f>IF(X2510&lt;=2,"CUMPLE","NO CUMPLE")</f>
        <v>NO CUMPLE</v>
      </c>
    </row>
    <row r="2511" xml:space="preserve">
      <c r="A2511">
        <v>59774</v>
      </c>
      <c r="B2511" t="str">
        <v>REQUEST</v>
      </c>
      <c r="C2511" t="str">
        <v>CERRADO</v>
      </c>
      <c r="D2511" t="str">
        <v>CCTV</v>
      </c>
      <c r="E2511" t="str">
        <v>PDA</v>
      </c>
      <c r="F2511" t="str">
        <v>PDA</v>
      </c>
      <c r="G2511" t="str">
        <v>HONEYWELL</v>
      </c>
      <c r="H2511" t="str" xml:space="preserve">
        <v xml:space="preserve">No permite el ingreso a genexis agradezco de su colaboración_x000d_
_x000d_
</v>
      </c>
      <c r="I2511" t="str" xml:space="preserve">
        <v xml:space="preserve">No permite el ingreso a genexis agradezco de su colaboración_x000d_
_x000d_
</v>
      </c>
      <c r="J2511" t="str" xml:space="preserve">
        <v xml:space="preserve">Se realizan dos visitas (agosto 9 y 11). En la primera se restablece la PDA a estado de fábrica; se siguen instrucciones del manual pero no se logra mantener la conexión a la red wifi del almacén. La conexión es intermitente. Para descartar errores; se restablece a fábrica y se repiden pasos de configuración en dos oportunidades mas sin lograr resultados._x000d_
_x000d_
Se agenda una segunda visita; con firmware disponible en microUSB; se restablece a fábrica; se actualiza firmware; se sigue procedimiento del manual y se logra instalar y configurar exitosamente todas las aplicaciones. La PDA se mantiene conectada a la red; se hace pruebas con el usuario y todo funciona correctamente._x000d_
_x000d_
Para la segunda visita nos aseguramos de tener los usuarios y credenciales correctas para ingresar en el dispositivo._x000d_
_x000d_
La visita de agosto 11 fue entre las 9:20 y las 13:30 (4 horas)</v>
      </c>
      <c r="K2511">
        <v>45149</v>
      </c>
      <c r="L2511">
        <v>45149</v>
      </c>
      <c r="M2511" t="str">
        <f>TEXT(L2511,"DDDDDDD")</f>
        <v>viernes</v>
      </c>
      <c r="N2511" t="str" xml:space="preserve">
        <v xml:space="preserve">J027 JUMBO RIONEGRO_x000d_
_x000d_
</v>
      </c>
      <c r="O2511" t="str">
        <v>RIONEGRO</v>
      </c>
      <c r="P2511" t="str">
        <f>IF(ISBLANK(O2511),"0",(VLOOKUP(O2511,REGION,2,FALSE)))</f>
        <v>CENTRO</v>
      </c>
      <c r="Q2511" t="str">
        <v>FABIAN VARGAS LASTRA</v>
      </c>
      <c r="R2511">
        <v>15404312</v>
      </c>
      <c r="S2511" t="str">
        <v>ALIADO</v>
      </c>
      <c r="T2511">
        <v>0.3888888888888889</v>
      </c>
      <c r="U2511">
        <v>0.5625</v>
      </c>
      <c r="V2511">
        <f>IF(ISBLANK(T2511 ),"0",U2511-T2511)</f>
        <v>0.1736111111111111</v>
      </c>
      <c r="W2511">
        <v>3</v>
      </c>
      <c r="X2511">
        <f>NETWORKDAYS(K2511,L2510)</f>
        <v>-3</v>
      </c>
      <c r="Y2511" t="str">
        <f>IF(X2511&lt;=2,"CUMPLE","NO CUMPLE")</f>
        <v>CUMPLE</v>
      </c>
      <c r="Z2511" t="str">
        <v xml:space="preserve">Caso que ingresa el 9/08; atención fue acordada con el cliente. </v>
      </c>
    </row>
    <row r="2512" xml:space="preserve">
      <c r="A2512">
        <v>60773</v>
      </c>
      <c r="B2512" t="str">
        <v>REQUEST</v>
      </c>
      <c r="C2512" t="str">
        <v>CERRADO</v>
      </c>
      <c r="D2512" t="str">
        <v>CARNES</v>
      </c>
      <c r="E2512" t="str">
        <v>BALANZA</v>
      </c>
      <c r="F2512" t="str">
        <v>BALANZA</v>
      </c>
      <c r="G2512" t="str">
        <v>METTLER</v>
      </c>
      <c r="H2512" t="str" xml:space="preserve">
        <v xml:space="preserve">solicito de su colaboración realizando el cambio de la etiqueta grande a la pequeña a la balanza de la sección de carnes. balanza colgante # 70_x000d_
_x000d_
Área en donde se encuentra la Balanza_x000d_
_x000d_
piso de venta carnes</v>
      </c>
      <c r="I2512" t="str" xml:space="preserve">
        <v xml:space="preserve">solicito de su colaboración realizando el cambio de la etiqueta grande a la pequeña a la balanza de la sección de carnes. balanza colgante # 70_x000d_
_x000d_
Área en donde se encuentra la Balanza_x000d_
_x000d_
piso de venta carnes</v>
      </c>
      <c r="J2512" t="str" xml:space="preserve">
        <v xml:space="preserve">SE REALIZA CAMBIO DE ROLLO DE PAPEL LARGO POR EL MEDIANO Y SE REALIZA AJUSTE DE CONFIGURACIÓN DE ETIQUETA EN LAS BALANZAS COLGANTES					_x000d_
DE CARNES Y PESCADERIA.					_x000d_
PRUEBAS REALIZADAS CON EL COLABORADOR EN TURNO DE CADA ÁREA; RESULTARON SATISFACTORIAS; DE IGUAL MANERA SE LE COMUNICA AL GERENT					_x000d_
DE LOS RESPECTIVOS CAMBIOS. LAS BALANZAS QUEDA FUNCIONANDO CORRECTAMENTE Y TOTALMENTE OPERATIVAS.					_x000d_
</v>
      </c>
      <c r="K2512">
        <v>45147</v>
      </c>
      <c r="L2512">
        <v>45147</v>
      </c>
      <c r="M2512" t="str">
        <f>TEXT(L2512,"DDDDDDD")</f>
        <v>miércoles</v>
      </c>
      <c r="N2512" t="str" xml:space="preserve">
        <v xml:space="preserve">J126 JUMBO SAN SILVESTRE_x000d_
_x000d_
</v>
      </c>
      <c r="O2512" t="str">
        <v>BARRANCABERMEJA</v>
      </c>
      <c r="P2512" t="str">
        <f>IF(ISBLANK(O2512),"0",(VLOOKUP(O2512,REGION,2,FALSE)))</f>
        <v>ORIENTE</v>
      </c>
      <c r="Q2512" t="str">
        <v>LUIS CARLOS ROJAS ACOSTA</v>
      </c>
      <c r="R2512">
        <f>IF(ISBLANK(Q2512),"0", VLOOKUP(Q2512,PERSONAL,2,FALSE))</f>
        <v>1096188137</v>
      </c>
      <c r="S2512" t="str">
        <v>DIRECTO</v>
      </c>
      <c r="T2512">
        <v>0.625</v>
      </c>
      <c r="U2512">
        <v>0.7083333333333334</v>
      </c>
      <c r="V2512">
        <f>IF(ISBLANK(T2512 ),"0",U2512-T2512)</f>
        <v>0.08333333333333337</v>
      </c>
      <c r="W2512">
        <v>2</v>
      </c>
      <c r="X2512">
        <f>NETWORKDAYS(K2512,L2511)</f>
        <v>3</v>
      </c>
      <c r="Y2512" t="str">
        <f>IF(X2512&lt;=2,"CUMPLE","NO CUMPLE")</f>
        <v>NO CUMPLE</v>
      </c>
    </row>
    <row r="2513" xml:space="preserve">
      <c r="A2513">
        <v>60809</v>
      </c>
      <c r="B2513" t="str">
        <v>REQUEST</v>
      </c>
      <c r="C2513" t="str">
        <v>CERRADO</v>
      </c>
      <c r="D2513" t="str">
        <v>RRHH</v>
      </c>
      <c r="E2513" t="str">
        <v>PC</v>
      </c>
      <c r="F2513" t="str">
        <v>PC</v>
      </c>
      <c r="G2513" t="str">
        <v>LENOVO</v>
      </c>
      <c r="H2513" t="str" xml:space="preserve">
        <v xml:space="preserve">Solicito exploración para instalar un punto de red para el área de Dirección en la oficina de Recursos humanos para el siguiente equipo AD-124386_x000d_
_x000d_
Área Afectada_x000d_
_x000d_
Recursos Humanos_x000d_
_x000d_
Dispositivo Afectado_x000d_
_x000d_
PC de E-learning</v>
      </c>
      <c r="I2513" t="str" xml:space="preserve">
        <v xml:space="preserve">Solicito exploración para instalar un punto de red para el área de Dirección en la oficina de Recursos humanos para el siguiente equipo AD-124386_x000d_
_x000d_
Área Afectada_x000d_
_x000d_
Recursos Humanos_x000d_
_x000d_
Dispositivo Afectado_x000d_
_x000d_
PC de E-learning</v>
      </c>
      <c r="J2513" t="str" xml:space="preserve">
        <v xml:space="preserve">SE REALIZA FORMATO DE SOLICITUD DE INSTALACION DE CABLEADO PARA NUEVO PUNTO DE RED EN OFICINA DE RECURSOS HUMANOS PARA EQUIPO DE					_x000d_
E-LEARNING.  SE TOMARON MEDIDAS Y EVIDENCIAS FOTOGRAFICAS.					_x000d_
FORMATO FUE ENVIADO A PERSONAL DE SOPORTE PARA REMITIR.					_x000d_
</v>
      </c>
      <c r="K2513">
        <v>45147</v>
      </c>
      <c r="L2513">
        <v>45147</v>
      </c>
      <c r="M2513" t="str">
        <f>TEXT(L2513,"DDDDDDD")</f>
        <v>miércoles</v>
      </c>
      <c r="N2513" t="str" xml:space="preserve">
        <v xml:space="preserve">J126 JUMBO SAN SILVESTRE_x000d_
_x000d_
</v>
      </c>
      <c r="O2513" t="str">
        <v>BARRANCABERMEJA</v>
      </c>
      <c r="P2513" t="str">
        <f>IF(ISBLANK(O2513),"0",(VLOOKUP(O2513,REGION,2,FALSE)))</f>
        <v>ORIENTE</v>
      </c>
      <c r="Q2513" t="str">
        <v>LUIS CARLOS ROJAS ACOSTA</v>
      </c>
      <c r="R2513">
        <f>IF(ISBLANK(Q2513),"0", VLOOKUP(Q2513,PERSONAL,2,FALSE))</f>
        <v>1096188137</v>
      </c>
      <c r="S2513" t="str">
        <v>DIRECTO</v>
      </c>
      <c r="T2513">
        <v>0.7083333333333334</v>
      </c>
      <c r="U2513">
        <v>0.75</v>
      </c>
      <c r="V2513">
        <f>IF(ISBLANK(T2513 ),"0",U2513-T2513)</f>
        <v>0.04166666666666663</v>
      </c>
      <c r="W2513">
        <v>1</v>
      </c>
      <c r="X2513">
        <f>NETWORKDAYS(K2513,L2512)</f>
        <v>1</v>
      </c>
      <c r="Y2513" t="str">
        <f>IF(X2513&lt;=2,"CUMPLE","NO CUMPLE")</f>
        <v>CUMPLE</v>
      </c>
    </row>
    <row r="2514" xml:space="preserve">
      <c r="A2514">
        <v>65301</v>
      </c>
      <c r="B2514" t="str">
        <v>REQUEST</v>
      </c>
      <c r="C2514" t="str">
        <v>CERRADO</v>
      </c>
      <c r="D2514" t="str">
        <v>PISO DE VENTA</v>
      </c>
      <c r="E2514" t="str">
        <v>PDA</v>
      </c>
      <c r="F2514" t="str">
        <v>PDA</v>
      </c>
      <c r="G2514" t="str">
        <v>HONEYWELL</v>
      </c>
      <c r="H2514" t="str">
        <v>Muy buen dia el sistema de la PDA--- AD-120336; se restableció por alguna razón desconocida la cual no se encuentra en servicio y solicita al ingresar una clave para iniciar dispositivo</v>
      </c>
      <c r="I2514" t="str">
        <v>Muy buen dia el sistema de la PDA--- AD-120336; se restableció por alguna razón desconocida la cual no se encuentra en servicio y solicita al ingresar una clave para iniciar dispositivo</v>
      </c>
      <c r="J2514" t="str" xml:space="preserve">
        <v xml:space="preserve">SE REALIZA FORMATEO DE PDA POR TEMAS DE CLAVE DE INICIO AL MOMENTO DEL ENCENDIDO; SE REALIZA CONFIGURACION Y PRUEBAS DE FUNCIONA-					_x000d_
MIENTO CON LA COLABORADORA EN TURNO; PRUEBAS RESULTAN SATISFACTORIAS.					_x000d_
LA PDA QUEDA TOTALMENTE OPERATIVA.					_x000d_
</v>
      </c>
      <c r="K2514">
        <v>45148</v>
      </c>
      <c r="L2514">
        <v>45148</v>
      </c>
      <c r="M2514" t="str">
        <f>TEXT(L2514,"DDDDDDD")</f>
        <v>jueves</v>
      </c>
      <c r="N2514" t="str" xml:space="preserve">
        <v xml:space="preserve">M183 METRO SAN GIL_x000d_
_x000d_
</v>
      </c>
      <c r="O2514" t="str">
        <v>SAN GIL</v>
      </c>
      <c r="P2514" t="str">
        <f>IF(ISBLANK(O2514),"0",(VLOOKUP(O2514,REGION,2,FALSE)))</f>
        <v>ORIENTE</v>
      </c>
      <c r="Q2514" t="str">
        <v>LUIS CARLOS ROJAS ACOSTA</v>
      </c>
      <c r="R2514">
        <f>IF(ISBLANK(Q2514),"0", VLOOKUP(Q2514,PERSONAL,2,FALSE))</f>
        <v>1096188137</v>
      </c>
      <c r="S2514" t="str">
        <v>DIRECTO</v>
      </c>
      <c r="T2514">
        <v>0.6041666666666666</v>
      </c>
      <c r="U2514">
        <v>0.6458333333333334</v>
      </c>
      <c r="V2514">
        <f>IF(ISBLANK(T2514 ),"0",U2514-T2514)</f>
        <v>0.04166666666666674</v>
      </c>
      <c r="W2514">
        <v>1</v>
      </c>
      <c r="X2514">
        <f>NETWORKDAYS(K2514,L2513)</f>
        <v>-2</v>
      </c>
      <c r="Y2514" t="str">
        <f>IF(X2514&lt;=2,"CUMPLE","NO CUMPLE")</f>
        <v>CUMPLE</v>
      </c>
    </row>
    <row r="2515" xml:space="preserve">
      <c r="A2515">
        <v>55428</v>
      </c>
      <c r="B2515" t="str">
        <v>REQUEST</v>
      </c>
      <c r="C2515" t="str">
        <v>CERRADO</v>
      </c>
      <c r="D2515" t="str">
        <v xml:space="preserve">OFICINA COMERCIAL </v>
      </c>
      <c r="E2515" t="str">
        <v>IMPRESORA</v>
      </c>
      <c r="F2515" t="str">
        <v>IMPRESORA</v>
      </c>
      <c r="G2515" t="str">
        <v>ZEBRA</v>
      </c>
      <c r="H2515" t="str" xml:space="preserve">
        <v xml:space="preserve">desconfiguracion de impresora; sale peroque con poca tinta (baja nitidez); en ocasiones se atasca y no permite la salida del peroque._x000d_
_x000d_
Area en donde se ubica la impresora_x000d_
_x000d_
Metro San Gil- 183_x000d_
_x000d_
Direccion IP impresora_x000d_
_x000d_
010.132.042.023_x000d_
_x000d_
Nombre de impresora en el menu de genesix</v>
      </c>
      <c r="I2515" t="str" xml:space="preserve">
        <v xml:space="preserve">desconfiguracion de impresora; sale peroque con poca tinta (baja nitidez); en ocasiones se atasca y no permite la salida del peroque._x000d_
_x000d_
Area en donde se ubica la impresora_x000d_
_x000d_
Metro San Gil- 183_x000d_
_x000d_
Direccion IP impresora_x000d_
_x000d_
010.132.042.023_x000d_
_x000d_
Nombre de impresora en el menu de genesix</v>
      </c>
      <c r="J2515" t="str" xml:space="preserve">
        <v xml:space="preserve">SE REVISA IMPRESORA ZEBRA POR INCONVIENTES A LA HORA DE IMPRIMIR; DONDE SE ENCUENTRA NOVEDAD CON EL RODILLO EL CUAL ESTABA SUELTO					_x000d_
DE LOS SEGUROS LATERALES; SUMADO A QUE LA CINTA HABIA GRAN PARTE DE ACUMULACIÓN DEL RESIDUO; INDICACION QUE SE LE DIO AL PERSONAL					_x000d_
EN TURNO DE ESA ÁREA.					_x000d_
SE REALIZAN AJUSTES DEL RODILLO Y LA CINTA; SE REALIZAN PRUEBAS CON EL PERSONAL DE TURNO; LAS CUALES FUERON SATISFACTORIAS.					_x000d_
LA IMPRESORA QUEDA FUNCIONANDO CORRECTAMENTE Y TOTALMENTE OPERATIVA.					_x000d_
</v>
      </c>
      <c r="K2515">
        <v>45147</v>
      </c>
      <c r="L2515">
        <v>45148</v>
      </c>
      <c r="M2515" t="str">
        <f>TEXT(L2515,"DDDDDDD")</f>
        <v>jueves</v>
      </c>
      <c r="N2515" t="str" xml:space="preserve">
        <v xml:space="preserve">M183 METRO SAN GIL_x000d_
_x000d_
</v>
      </c>
      <c r="O2515" t="str">
        <v>SAN GIL</v>
      </c>
      <c r="P2515" t="str">
        <f>IF(ISBLANK(O2515),"0",(VLOOKUP(O2515,REGION,2,FALSE)))</f>
        <v>ORIENTE</v>
      </c>
      <c r="Q2515" t="str">
        <v>LUIS CARLOS ROJAS ACOSTA</v>
      </c>
      <c r="R2515">
        <f>IF(ISBLANK(Q2515),"0", VLOOKUP(Q2515,PERSONAL,2,FALSE))</f>
        <v>1096188137</v>
      </c>
      <c r="S2515" t="str">
        <v>DIRECTO</v>
      </c>
      <c r="T2515">
        <v>0.5625</v>
      </c>
      <c r="U2515">
        <v>0.6041666666666666</v>
      </c>
      <c r="V2515">
        <f>IF(ISBLANK(T2515 ),"0",U2515-T2515)</f>
        <v>0.04166666666666663</v>
      </c>
      <c r="W2515">
        <v>1</v>
      </c>
      <c r="X2515">
        <f>NETWORKDAYS(K2515,L2514)</f>
        <v>2</v>
      </c>
      <c r="Y2515" t="str">
        <f>IF(X2515&lt;=2,"CUMPLE","NO CUMPLE")</f>
        <v>CUMPLE</v>
      </c>
    </row>
    <row r="2516" xml:space="preserve">
      <c r="A2516">
        <v>53575</v>
      </c>
      <c r="B2516" t="str">
        <v>REQUEST</v>
      </c>
      <c r="C2516" t="str">
        <v>CERRADO</v>
      </c>
      <c r="D2516" t="str">
        <v>PLS</v>
      </c>
      <c r="E2516" t="str">
        <v>VERIFICADOR</v>
      </c>
      <c r="F2516" t="str">
        <v>VERIFICADOR</v>
      </c>
      <c r="G2516" t="str">
        <v>NEWLAND</v>
      </c>
      <c r="H2516" t="str">
        <v>Buen Dia: Se solicita la instalación del verificador de precios que se ubica junto a las neveras de PLS.</v>
      </c>
      <c r="I2516" t="str">
        <v>Buen Dia: Se solicita la instalación del verificador de precios que se ubica junto a las neveras de PLS.</v>
      </c>
      <c r="J2516" t="str" xml:space="preserve">
        <v xml:space="preserve">SE REALIZA INSTALACIÓN FISICA DEL VERIFICADOR EN LA ZONA DE PLS AL LADO DE LAS NEVERAS; SE REALIZAN PRUEBAS DE CONEXIÓN Y LECTURA DE 					_x000d_
CODIGOS CON LOS CLIENTES; CUYAS PRUEBAS FUERON SATISFACTORIAS; CODIGOS CON PRECIOS ACTUALIZADOS. DICHAS PRUEBAS FUERON CONFIRMADA					_x000d_
POR EL GERENTE DE LA TIENDA HECTOR MENDOZA.					_x000d_
EL VERIFICADOR QUEDA FUNCIONANDO CORRECTAMENTE Y SE DEJA TOTALMENTE OPERATIVO.					_x000d_
</v>
      </c>
      <c r="K2516">
        <v>45142</v>
      </c>
      <c r="L2516">
        <v>45148</v>
      </c>
      <c r="M2516" t="str">
        <f>TEXT(L2516,"DDDDDDD")</f>
        <v>jueves</v>
      </c>
      <c r="N2516" t="str" xml:space="preserve">
        <v xml:space="preserve">M183 METRO SAN GIL_x000d_
_x000d_
</v>
      </c>
      <c r="O2516" t="str">
        <v>SAN GIL</v>
      </c>
      <c r="P2516" t="str">
        <f>IF(ISBLANK(O2516),"0",(VLOOKUP(O2516,REGION,2,FALSE)))</f>
        <v>ORIENTE</v>
      </c>
      <c r="Q2516" t="str">
        <v>LUIS CARLOS ROJAS ACOSTA</v>
      </c>
      <c r="R2516">
        <f>IF(ISBLANK(Q2516),"0", VLOOKUP(Q2516,PERSONAL,2,FALSE))</f>
        <v>1096188137</v>
      </c>
      <c r="S2516" t="str">
        <v>DIRECTO</v>
      </c>
      <c r="T2516">
        <v>0.6875</v>
      </c>
      <c r="U2516">
        <v>0.7291666666666666</v>
      </c>
      <c r="V2516">
        <f>IF(ISBLANK(T2516 ),"0",U2516-T2516)</f>
        <v>0.04166666666666663</v>
      </c>
      <c r="W2516">
        <v>1</v>
      </c>
      <c r="X2516">
        <f>NETWORKDAYS(K2516,L2515)</f>
        <v>5</v>
      </c>
      <c r="Y2516" t="str">
        <f>IF(X2516&lt;=2,"CUMPLE","NO CUMPLE")</f>
        <v>NO CUMPLE</v>
      </c>
      <c r="Z2516" t="str">
        <v>No se cumple caso; por disponibilidad de técnico.</v>
      </c>
    </row>
    <row r="2517" xml:space="preserve">
      <c r="A2517">
        <v>66043</v>
      </c>
      <c r="B2517" t="str">
        <v>REQUEST</v>
      </c>
      <c r="C2517" t="str">
        <v>CERRADO</v>
      </c>
      <c r="D2517" t="str">
        <v>RECIBO</v>
      </c>
      <c r="E2517" t="str">
        <v>PC</v>
      </c>
      <c r="F2517" t="str">
        <v>PC</v>
      </c>
      <c r="G2517" t="str">
        <v>LENOVO</v>
      </c>
      <c r="H2517" t="str" xml:space="preserve">
        <v xml:space="preserve">Se solicita la validación de las configuraciones de excel de la colaboradora Deissy; quien al ingresar este tiene una interfaz negra "oscura" esta novedad solo sucede con un equipo en especial; cuando trabaja en otro equipo esta falla no se presenta._x000d_
_x000d_
Área en donde se encuentra el equipo_x000d_
_x000d_
San Gil - Boucle</v>
      </c>
      <c r="I2517" t="str" xml:space="preserve">
        <v xml:space="preserve">Se solicita la validación de las configuraciones de excel de la colaboradora Deissy; quien al ingresar este tiene una interfaz negra "oscura" esta novedad solo sucede con un equipo en especial; cuando trabaja en otro equipo esta falla no se presenta._x000d_
_x000d_
Área en donde se encuentra el equipo_x000d_
_x000d_
San Gil - Boucle</v>
      </c>
      <c r="J2517" t="str" xml:space="preserve">
        <v xml:space="preserve">SE REVISA PC POR ERROR DE EXCEL A LA HORA DE ABRIR CUALQUIER ARCHIVO MUESTRA UN FONDO DE COLOR NEGRO; LUEGO DE VARIAS VERIFICACIONE					_x000d_
SE DETERMINA QUE ES UN ERROR  DE CONTRASTE ALTO; ERROR DE CONFIGURACION DEL USUARIO; EL CUAL SE RESTABLECIA PERO LUEGO DE CERRAR 					_x000d_
SESION VOLVIA A MOSTRARSE; SE REALIZA RE-PERFILAMIENTO DE USUARIO; PERO DEBIDO A UN ERROR EN EL USUARIO NO PERMITIA INGRESAR COMO UN					_x000d_
USUARIO LOCAL SINO COMO TEMPORAL; ERROR GENERADO CUANDO SE REALIZA UN APAGADO FORZADO DEL EQUIPO; YA QUE LA USUARIA HABIA					_x000d_
MANIFESTADO QUE EN DIAS ANTERIORES SE PRESENTÓ NOVEDAD ELECTRICA EN LA TIENDA  Y EL EQUIPO SE APAGO VARIAS VECES DEBIDO A LA FALLA					_x000d_
ELECTRICA.  DEBIDO A ESTO EL PERFIL DE USUARIO SUFRIO UN DAÑO Y DE AHÍ EL COMPORTAMIENTO DE ÉSTE.					_x000d_
SE OFRECIÓ LA OPCION DE FORMATEAR EL EQUIPO; PERO FUE RECHAZADA PORQUE EL EQUIPO ESTA PRINCIPALMENTE ASIGNADA A OTRA PERSONA QUE					_x000d_
ES LA ENCARGADA DEL AREA.					_x000d_
					_x000d_
SE DEJA EL EQUIPO FUNCIONANDO CON EL USUARIO TEMPORAL Y TODAS LAS CONFIGURACIONES DE RED (IMPRESORA; GENESIS; UNIDADES DE RED)					_x000d_
</v>
      </c>
      <c r="K2517">
        <v>45148</v>
      </c>
      <c r="L2517">
        <v>45148</v>
      </c>
      <c r="M2517" t="str">
        <f>TEXT(L2517,"DDDDDDD")</f>
        <v>jueves</v>
      </c>
      <c r="N2517" t="str" xml:space="preserve">
        <v xml:space="preserve">M183 METRO SAN GIL_x000d_
_x000d_
</v>
      </c>
      <c r="O2517" t="str">
        <v>SAN GIL</v>
      </c>
      <c r="P2517" t="str">
        <f>IF(ISBLANK(O2517),"0",(VLOOKUP(O2517,REGION,2,FALSE)))</f>
        <v>ORIENTE</v>
      </c>
      <c r="Q2517" t="str">
        <v>LUIS CARLOS ROJAS ACOSTA</v>
      </c>
      <c r="R2517">
        <f>IF(ISBLANK(Q2517),"0", VLOOKUP(Q2517,PERSONAL,2,FALSE))</f>
        <v>1096188137</v>
      </c>
      <c r="S2517" t="str">
        <v>DIRECTO</v>
      </c>
      <c r="T2517">
        <v>0.7291666666666666</v>
      </c>
      <c r="U2517">
        <v>0.7916666666666666</v>
      </c>
      <c r="V2517">
        <f>IF(ISBLANK(T2517 ),"0",U2517-T2517)</f>
        <v>0.0625</v>
      </c>
      <c r="W2517">
        <v>1</v>
      </c>
      <c r="X2517">
        <f>NETWORKDAYS(K2517,L2516)</f>
        <v>1</v>
      </c>
      <c r="Y2517" t="str">
        <f>IF(X2517&lt;=2,"CUMPLE","NO CUMPLE")</f>
        <v>CUMPLE</v>
      </c>
    </row>
    <row r="2518" xml:space="preserve">
      <c r="A2518">
        <v>65532</v>
      </c>
      <c r="B2518" t="str">
        <v>INCIDENT</v>
      </c>
      <c r="C2518" t="str">
        <v>CERRADO</v>
      </c>
      <c r="D2518" t="str">
        <v>CCTV</v>
      </c>
      <c r="E2518" t="str">
        <v>PDA</v>
      </c>
      <c r="F2518" t="str">
        <v>PDA</v>
      </c>
      <c r="G2518" t="str">
        <v>HONEYWELL</v>
      </c>
      <c r="H2518" t="str">
        <v>Pdta. de antena tres presenta fallas de internet; no se pueden registrar productos de electro</v>
      </c>
      <c r="I2518" t="str">
        <v>Pdta. de antena tres presenta fallas de internet; no se pueden registrar productos de electro</v>
      </c>
      <c r="J2518" t="str">
        <v xml:space="preserve">Me encuentro en sitio y se me indica que el dispositivo intervenir es la PDA de antena salida con las credenciales de administrador y verifico la conexión y parametros de wifi desactivados reinicio todo con normalidad realizo pruebas de conexión en el aplicativo y funciona. Me dirijo a informar en sala de video al retornar observo que se presenta la desactivacion nuevamente y procedo al formateo de la unidad segun manual para instalar o actualizar el firmware de la unidad y se vuelve a reconectar con el wifi y se deja con los parametros de conexion. Se realiza prueba del aplicativo y todo con normalidad informo a la compañera de seguridad Paola y me retiro del sitio. </v>
      </c>
      <c r="K2518">
        <v>45149</v>
      </c>
      <c r="L2518">
        <v>45149</v>
      </c>
      <c r="M2518" t="str">
        <f>TEXT(L2518,"DDDDDDD")</f>
        <v>viernes</v>
      </c>
      <c r="N2518" t="str" xml:space="preserve">
        <v xml:space="preserve">J036 JUMBO POPAYAN CAMPANARIO_x000d_
_x000d_
</v>
      </c>
      <c r="O2518" t="str">
        <v>POPAYAN</v>
      </c>
      <c r="P2518" t="str">
        <f>IF(ISBLANK(O2518),"0",(VLOOKUP(O2518,REGION,2,FALSE)))</f>
        <v>OCCIDENTE</v>
      </c>
      <c r="Q2518" t="str">
        <v>DANIEL FERNANDO PAREDES ARTEAGA</v>
      </c>
      <c r="R2518">
        <f>IF(ISBLANK(Q2518),"0", VLOOKUP(Q2518,PERSONAL,2,FALSE))</f>
        <v>10301691</v>
      </c>
      <c r="S2518" t="str">
        <v>DIRECTO</v>
      </c>
      <c r="T2518">
        <v>0.6979166666666666</v>
      </c>
      <c r="U2518">
        <v>0.7604166666666666</v>
      </c>
      <c r="V2518">
        <f>IF(ISBLANK(T2518 ),"0",U2518-T2518)</f>
        <v>0.0625</v>
      </c>
      <c r="W2518">
        <v>1</v>
      </c>
      <c r="X2518">
        <f>NETWORKDAYS(K2518,L2517)</f>
        <v>-2</v>
      </c>
      <c r="Y2518" t="str">
        <f>IF(X2518&lt;=2,"CUMPLE","NO CUMPLE")</f>
        <v>CUMPLE</v>
      </c>
    </row>
    <row r="2519" xml:space="preserve">
      <c r="A2519">
        <v>65901</v>
      </c>
      <c r="B2519" t="str">
        <v>REQUEST</v>
      </c>
      <c r="C2519" t="str">
        <v>CERRADO</v>
      </c>
      <c r="D2519" t="str">
        <v>RECIBO</v>
      </c>
      <c r="E2519" t="str">
        <v>PDA</v>
      </c>
      <c r="F2519" t="str">
        <v>PDA</v>
      </c>
      <c r="G2519" t="str">
        <v>ZEBRA</v>
      </c>
      <c r="H2519" t="str" xml:space="preserve">
        <v xml:space="preserve">Buenos días: Solicitamos de su colaboración para realizar la configuración y entrega de los equipos PDT´s_x000d_
_x000d_
Jefe de área asignación de la PDT_x000d_
_x000d_
Miguel Caicedo_x000d_
_x000d_
Sección en la tienda o ubicación del usuario_x000d_
_x000d_
Sistemas</v>
      </c>
      <c r="I2519" t="str" xml:space="preserve">
        <v xml:space="preserve">Buenos días: Solicitamos de su colaboración para realizar la configuración y entrega de los equipos PDT´s_x000d_
_x000d_
Jefe de área asignación de la PDT_x000d_
_x000d_
Miguel Caicedo_x000d_
_x000d_
Sección en la tienda o ubicación del usuario_x000d_
_x000d_
Sistemas</v>
      </c>
      <c r="J2519" t="str">
        <v>Me encuentro en sitio y se me indica que las unidades a intervenir son las PDA del área de recibo con los seriales 19086B70AA y 19086B7254 que serán reemplazadas por los modelos ZEBRA TC 15 con los seriales 23052524700320 y 23052524700101. Se me facilita el manual para configurar las nuevas PDA; pero las unidades llegaron descargadas; las coloco a cargar mientras ubico las PDA del área de recibo. Informo al jefe de zona Freddy de la actividad de cambio y que me facilite las unidades. Ya con las unidades procedo a eliminar el acceso a la red Wifi y con las unidades nuevas y el manual de configuración procedo a configurar mientras el compañero  Harold realiza las actas de incorporación y retiro para realizar la respectiva entrega y firma de las unidades terminada la configuración; procedo a llevar las unidades al área de recibo y realizar pruebas; y sin inconveniente  me firman la documentación y envío los archivos al compañero Harold y dejo las unidades viejas en la área de sistemas.</v>
      </c>
      <c r="K2519">
        <v>45149</v>
      </c>
      <c r="L2519">
        <v>45149</v>
      </c>
      <c r="M2519" t="str">
        <f>TEXT(L2519,"DDDDDDD")</f>
        <v>viernes</v>
      </c>
      <c r="N2519" t="str" xml:space="preserve">
        <v xml:space="preserve">J036 JUMBO POPAYAN CAMPANARIO_x000d_
_x000d_
</v>
      </c>
      <c r="O2519" t="str">
        <v>POPAYAN</v>
      </c>
      <c r="P2519" t="str">
        <f>IF(ISBLANK(O2519),"0",(VLOOKUP(O2519,REGION,2,FALSE)))</f>
        <v>OCCIDENTE</v>
      </c>
      <c r="Q2519" t="str">
        <v>DANIEL FERNANDO PAREDES ARTEAGA</v>
      </c>
      <c r="R2519">
        <f>IF(ISBLANK(Q2519),"0", VLOOKUP(Q2519,PERSONAL,2,FALSE))</f>
        <v>10301691</v>
      </c>
      <c r="S2519" t="str">
        <v>DIRECTO</v>
      </c>
      <c r="T2519">
        <v>0.5833333333333334</v>
      </c>
      <c r="U2519">
        <v>0.6875</v>
      </c>
      <c r="V2519">
        <f>IF(ISBLANK(T2519 ),"0",U2519-T2519)</f>
        <v>0.10416666666666663</v>
      </c>
      <c r="W2519">
        <v>2</v>
      </c>
      <c r="X2519">
        <f>NETWORKDAYS(K2519,L2518)</f>
        <v>1</v>
      </c>
      <c r="Y2519" t="str">
        <f>IF(X2519&lt;=2,"CUMPLE","NO CUMPLE")</f>
        <v>CUMPLE</v>
      </c>
    </row>
    <row r="2520" xml:space="preserve">
      <c r="A2520">
        <v>68443</v>
      </c>
      <c r="B2520" t="str">
        <v>INCIDENT</v>
      </c>
      <c r="C2520" t="str">
        <v>CERRADO</v>
      </c>
      <c r="D2520" t="str">
        <v>PANADERÍA</v>
      </c>
      <c r="E2520" t="str">
        <v>SIMEL</v>
      </c>
      <c r="F2520" t="str">
        <v>BALANZA</v>
      </c>
      <c r="G2520" t="str">
        <v>METTLER</v>
      </c>
      <c r="H2520" t="str" xml:space="preserve">
        <v xml:space="preserve">Desacuerdo a la certificación dada por el proveedor CVM; indica que esta tiene una variación de peso a favor del cliente; por lo que se necesita que sea reparada; nuevamente calibrada y con nuevo precinto; para que CVM la vuelvan a certificar dentro del plazo de 48 horas. El Serial de la balanza de panadería a reparar es B932069614_x000d_
_x000d_
Indica la ubicacion de tu balanza en la tienda_x000d_
_x000d_
Panaderia</v>
      </c>
      <c r="I2520" t="str" xml:space="preserve">
        <v xml:space="preserve">Desacuerdo a la certificación dada por el proveedor CVM; indica que esta tiene una variación de peso a favor del cliente; por lo que se necesita que sea reparada; nuevamente calibrada y con nuevo precinto; para que CVM la vuelvan a certificar dentro del plazo de 48 horas. El Serial de la balanza de panadería a reparar es B932069614_x000d_
_x000d_
Indica la ubicacion de tu balanza en la tienda_x000d_
_x000d_
Panaderia</v>
      </c>
      <c r="J2520" t="str" xml:space="preserve">
        <v xml:space="preserve">Se realiza calibracion y se hacen pruebas de peso con 200gm; 2kg; 15 kl y sin peso. Se realizan pruebas y la balanza muestra_x000d_
resultado correcto al censar su peso. Se indica que se retira el precinto de sticker con serial: XAA2950000429106; y se coloca_x000d_
el precinto de sticker con serial 7380000000651. NII: B121507 Se pone a prueba la balanza sin novedad; estado operativa</v>
      </c>
      <c r="K2520">
        <v>45149</v>
      </c>
      <c r="L2520">
        <v>45150</v>
      </c>
      <c r="M2520" t="str">
        <f>TEXT(L2520,"DDDDDDD")</f>
        <v>sábado</v>
      </c>
      <c r="N2520" t="str" xml:space="preserve">
        <v xml:space="preserve">J031 JUMBO CALI CHIPICHAPE_x000d_
_x000d_
</v>
      </c>
      <c r="O2520" t="str">
        <v>CALI</v>
      </c>
      <c r="P2520" t="str">
        <f>IF(ISBLANK(O2520),"0",(VLOOKUP(O2520,REGION,2,FALSE)))</f>
        <v>OCCIDENTE</v>
      </c>
      <c r="Q2520" t="str">
        <v xml:space="preserve">SANTIAGO CALIZ ORTIZ </v>
      </c>
      <c r="R2520">
        <v>1192893607</v>
      </c>
      <c r="S2520" t="str">
        <v>DIRECTO</v>
      </c>
      <c r="T2520">
        <v>0.5</v>
      </c>
      <c r="U2520">
        <v>0.5416666666666666</v>
      </c>
      <c r="V2520">
        <f>IF(ISBLANK(T2520 ),"0",U2520-T2520)</f>
        <v>0.04166666666666663</v>
      </c>
      <c r="W2520">
        <v>1</v>
      </c>
      <c r="X2520">
        <f>NETWORKDAYS(K2520,L2519)</f>
        <v>1</v>
      </c>
      <c r="Y2520" t="str">
        <f>IF(X2520&lt;=2,"CUMPLE","NO CUMPLE")</f>
        <v>CUMPLE</v>
      </c>
    </row>
    <row r="2521" xml:space="preserve">
      <c r="A2521">
        <v>64413</v>
      </c>
      <c r="B2521" t="str">
        <v>INCIDENT</v>
      </c>
      <c r="C2521" t="str">
        <v>CERRADO</v>
      </c>
      <c r="D2521" t="str">
        <v>CAJA CENTRAL</v>
      </c>
      <c r="E2521" t="str">
        <v>PC</v>
      </c>
      <c r="F2521" t="str">
        <v>PC</v>
      </c>
      <c r="G2521" t="str">
        <v>LENOVO</v>
      </c>
      <c r="H2521" t="str">
        <v>El equipo de nombre J126905WS101 que se encuentra ubicado en Caja Central presenta falla de conexión a la red.</v>
      </c>
      <c r="I2521" t="str">
        <v>El equipo de nombre J126905WS101 que se encuentra ubicado en Caja Central presenta falla de conexión a la red.</v>
      </c>
      <c r="J2521" t="str" xml:space="preserve">
        <v xml:space="preserve">SE REVISA PC DE CAJA DE CENTRAL POR PROBLEMAS DE CONEXIÓN; SE ENCUENTRA QUE EL JACK DE PUNTO DE RED ESTA PARTIDO; POR TAL RAZON NO 					_x000d_
HABIA CONEXIÓN; SE REALIZA CAMBIO Y PONCHADO DE JACK CAT 6; SE REALIZAN PRUEBAS DE CONEXIÓN Y FUNCIONAMIENTO EN PRESENCIA DE LA					_x000d_
SUPERVISORA DE CAJAS ADRIANA ACEVEDO; PRUEBAS SATISFACTORIAS.					_x000d_
EQUIPO QUEDA FUNCIONANDO Y CON CONEXIÓN A RED.					_x000d_
</v>
      </c>
      <c r="K2521">
        <v>45149</v>
      </c>
      <c r="L2521">
        <v>45150</v>
      </c>
      <c r="M2521" t="str">
        <f>TEXT(L2521,"DDDDDDD")</f>
        <v>sábado</v>
      </c>
      <c r="N2521" t="str" xml:space="preserve">
        <v xml:space="preserve">J126 JUMBO SAN SILVESTRE_x000d_
_x000d_
</v>
      </c>
      <c r="O2521" t="str">
        <v>BARRANCABERMEJA</v>
      </c>
      <c r="P2521" t="str">
        <f>IF(ISBLANK(O2521),"0",(VLOOKUP(O2521,REGION,2,FALSE)))</f>
        <v>ORIENTE</v>
      </c>
      <c r="Q2521" t="str">
        <v>LUIS CARLOS ROJAS ACOSTA</v>
      </c>
      <c r="R2521">
        <f>IF(ISBLANK(Q2521),"0", VLOOKUP(Q2521,PERSONAL,2,FALSE))</f>
        <v>1096188137</v>
      </c>
      <c r="S2521" t="str">
        <v>DIRECTO</v>
      </c>
      <c r="T2521">
        <v>0.3333333333333333</v>
      </c>
      <c r="U2521">
        <v>0.4166666666666667</v>
      </c>
      <c r="V2521">
        <f>IF(ISBLANK(T2521 ),"0",U2521-T2521)</f>
        <v>0.08333333333333337</v>
      </c>
      <c r="W2521">
        <v>1</v>
      </c>
      <c r="X2521">
        <f>NETWORKDAYS(K2521,L2520)</f>
        <v>1</v>
      </c>
      <c r="Y2521" t="str">
        <f>IF(X2521&lt;=2,"CUMPLE","NO CUMPLE")</f>
        <v>CUMPLE</v>
      </c>
    </row>
    <row r="2522" xml:space="preserve">
      <c r="A2522">
        <v>73904</v>
      </c>
      <c r="B2522" t="str">
        <v>REQUEST</v>
      </c>
      <c r="C2522" t="str">
        <v>CERRADO</v>
      </c>
      <c r="D2522" t="str">
        <v>TODA LA TIENDA</v>
      </c>
      <c r="E2522" t="str">
        <v>PROACTIVA</v>
      </c>
      <c r="F2522" t="str">
        <v>PROACTIVA</v>
      </c>
      <c r="G2522" t="str">
        <v>PROACTIVA</v>
      </c>
      <c r="H2522" t="str" xml:space="preserve">
        <v xml:space="preserve">Visita proactiva J045 AV DEL FERROCARRIL_x000d_
_x000d_
Indicar la ubicación del computador en la tienda o sede_x000d_
_x000d_
J045</v>
      </c>
      <c r="I2522" t="str" xml:space="preserve">
        <v xml:space="preserve">Visita proactiva J045 AV DEL FERROCARRIL_x000d_
_x000d_
Indicar la ubicación del computador en la tienda o sede_x000d_
_x000d_
J045</v>
      </c>
      <c r="J2522" t="str">
        <v>SE REALIZA VALIDACION DE VISITA PROACTIVA; SE TOMA INFORMACION EN CADA ÁREA DE LA TIENDA Y SE ANOTAN LAS NOVEDADES ENCONTRADAS. SE SOLICITA AMABLEMENTE A LOS USUARIOS Y JEFES DE AREAS QUE SI GENERAN PROBLEMAS EN ALGUNAS DE SUS ÁREAS SE SOLICITE CAU PARA SU DEBIDA ATENCIÓN.</v>
      </c>
      <c r="K2522">
        <v>45152</v>
      </c>
      <c r="L2522">
        <v>45152</v>
      </c>
      <c r="M2522" t="str">
        <f>TEXT(L2522,"DDDDDDD")</f>
        <v>lunes</v>
      </c>
      <c r="N2522" t="str" xml:space="preserve">
        <v xml:space="preserve">J045 JUMBO AV.DEL FERROCARRIL SANTA MARTA_x000d_
_x000d_
</v>
      </c>
      <c r="O2522" t="str">
        <v>SANTA MARTA</v>
      </c>
      <c r="P2522" t="str">
        <f>IF(ISBLANK(O2522),"0",(VLOOKUP(O2522,REGION,2,FALSE)))</f>
        <v>COSTA</v>
      </c>
      <c r="Q2522" t="str">
        <v>ENRIQUE RAFAEL PONZON ORTEGA</v>
      </c>
      <c r="R2522">
        <f>IF(ISBLANK(Q2522),"0", VLOOKUP(Q2522,PERSONAL,2,FALSE))</f>
        <v>1082888515</v>
      </c>
      <c r="S2522" t="str">
        <v>DIRECTO</v>
      </c>
      <c r="T2522">
        <v>0.5729166666666666</v>
      </c>
      <c r="U2522">
        <v>0.625</v>
      </c>
      <c r="V2522">
        <f>IF(ISBLANK(T2522 ),"0",U2522-T2522)</f>
        <v>0.05208333333333337</v>
      </c>
      <c r="W2522">
        <v>1</v>
      </c>
      <c r="X2522">
        <f>NETWORKDAYS(K2522,L2521)</f>
        <v>-1</v>
      </c>
      <c r="Y2522" t="str">
        <f>IF(X2522&lt;=2,"CUMPLE","NO CUMPLE")</f>
        <v>CUMPLE</v>
      </c>
    </row>
    <row r="2523" xml:space="preserve">
      <c r="A2523">
        <v>73635</v>
      </c>
      <c r="B2523" t="str">
        <v>REQUEST</v>
      </c>
      <c r="C2523" t="str">
        <v>CERRADO</v>
      </c>
      <c r="D2523" t="str">
        <v>RECIBO</v>
      </c>
      <c r="E2523" t="str">
        <v>IMPRESORA</v>
      </c>
      <c r="F2523" t="str">
        <v>IMPRESORA</v>
      </c>
      <c r="G2523" t="str">
        <v>LEXMARK</v>
      </c>
      <c r="H2523" t="str" xml:space="preserve">
        <v xml:space="preserve">Favor nos ayudan con la instalacion de la impresora para el area de recibo gracias por la atencion prestada._x000d_
_x000d_
Indicar la ubicación del computador en la tienda o sede_x000d_
_x000d_
RECIBO</v>
      </c>
      <c r="I2523" t="str" xml:space="preserve">
        <v xml:space="preserve">Favor nos ayudan con la instalacion de la impresora para el area de recibo gracias por la atencion prestada._x000d_
_x000d_
Indicar la ubicación del computador en la tienda o sede_x000d_
_x000d_
RECIBO</v>
      </c>
      <c r="J2523" t="str">
        <v>SE REALIZA VALIDACION DEL EQUIPO TIPO IMPRESORA LEXMARK PARA LA CONFIGURACIÓN EN EL EQUIPO DE RECIBO. EL USUARIO REPORTA QUE EL AL MOMENTO DE REALIZAR LA IMPRESIÓN NO MUESTRA LOS DATOS CORRECTAMENTE. SI NO ALGUNOS CARACTERES. SE REALIZA INSTALACIÓN DE DRIVER UNIVERSAL Y SE HACE PRUEBAS CON TODOS LOS USUARIOS A SATISFACCIÓN. SE DEJA EQUIPO OPERATIVO.</v>
      </c>
      <c r="K2523">
        <v>45152</v>
      </c>
      <c r="L2523">
        <v>45152</v>
      </c>
      <c r="M2523" t="str">
        <f>TEXT(L2523,"DDDDDDD")</f>
        <v>lunes</v>
      </c>
      <c r="N2523" t="str" xml:space="preserve">
        <v xml:space="preserve">J045 JUMBO AV.DEL FERROCARRIL SANTA MARTA_x000d_
_x000d_
</v>
      </c>
      <c r="O2523" t="str">
        <v>SANTA MARTA</v>
      </c>
      <c r="P2523" t="str">
        <f>IF(ISBLANK(O2523),"0",(VLOOKUP(O2523,REGION,2,FALSE)))</f>
        <v>COSTA</v>
      </c>
      <c r="Q2523" t="str">
        <v>ENRIQUE RAFAEL PONZON ORTEGA</v>
      </c>
      <c r="R2523">
        <f>IF(ISBLANK(Q2523),"0", VLOOKUP(Q2523,PERSONAL,2,FALSE))</f>
        <v>1082888515</v>
      </c>
      <c r="S2523" t="str">
        <v>DIRECTO</v>
      </c>
      <c r="T2523">
        <v>0.5416666666666666</v>
      </c>
      <c r="U2523">
        <v>0.5729166666666666</v>
      </c>
      <c r="V2523">
        <f>IF(ISBLANK(T2523 ),"0",U2523-T2523)</f>
        <v>0.03125</v>
      </c>
      <c r="W2523">
        <v>1</v>
      </c>
      <c r="X2523">
        <f>NETWORKDAYS(K2523,L2522)</f>
        <v>1</v>
      </c>
      <c r="Y2523" t="str">
        <f>IF(X2523&lt;=2,"CUMPLE","NO CUMPLE")</f>
        <v>CUMPLE</v>
      </c>
    </row>
    <row r="2524" xml:space="preserve">
      <c r="A2524">
        <v>60957</v>
      </c>
      <c r="B2524" t="str">
        <v>INCIDENT</v>
      </c>
      <c r="C2524" t="str">
        <v>CERRADO</v>
      </c>
      <c r="D2524" t="str">
        <v>TODA LA TIENDA</v>
      </c>
      <c r="E2524" t="str">
        <v>PDA</v>
      </c>
      <c r="F2524" t="str">
        <v>PDA</v>
      </c>
      <c r="G2524" t="str">
        <v>ZEBRA</v>
      </c>
      <c r="H2524" t="str">
        <v>configuración de PDA para pricing</v>
      </c>
      <c r="I2524" t="str">
        <v>configuración de PDA para pricing</v>
      </c>
      <c r="J2524" t="str">
        <v>SE REALIZA VALIDACIÓN DE EQUIPO TIPO PDA; SE REALIZA CONFIGURACIÓN DEL DISPOSITIVO Y SE HACE ENTREGA A LA SECRETARIA DE DIRECCIÓN QUIEN SE ENCARGA DEL RESGUARDO DEL EQUIPO; YA QUE LA USUARIA QUE GENERALMENTE TRABAJA CON EL EQUIPO NO SE ENCONTRABA EN LA TIENDA.</v>
      </c>
      <c r="K2524">
        <v>45148</v>
      </c>
      <c r="L2524">
        <v>45152</v>
      </c>
      <c r="M2524" t="str">
        <f>TEXT(L2524,"DDDDDDD")</f>
        <v>lunes</v>
      </c>
      <c r="N2524" t="str" xml:space="preserve">
        <v xml:space="preserve">J045 JUMBO AV.DEL FERROCARRIL SANTA MARTA_x000d_
_x000d_
</v>
      </c>
      <c r="O2524" t="str">
        <v>SANTA MARTA</v>
      </c>
      <c r="P2524" t="str">
        <f>IF(ISBLANK(O2524),"0",(VLOOKUP(O2524,REGION,2,FALSE)))</f>
        <v>COSTA</v>
      </c>
      <c r="Q2524" t="str">
        <v>ENRIQUE RAFAEL PONZON ORTEGA</v>
      </c>
      <c r="R2524">
        <f>IF(ISBLANK(Q2524),"0", VLOOKUP(Q2524,PERSONAL,2,FALSE))</f>
        <v>1082888515</v>
      </c>
      <c r="S2524" t="str">
        <v>DIRECTO</v>
      </c>
      <c r="T2524">
        <v>0.3541666666666667</v>
      </c>
      <c r="U2524">
        <v>0.4791666666666667</v>
      </c>
      <c r="V2524">
        <f>IF(ISBLANK(T2524 ),"0",U2524-T2524)</f>
        <v>0.125</v>
      </c>
      <c r="W2524">
        <v>2</v>
      </c>
      <c r="X2524">
        <f>NETWORKDAYS(K2524,L2523)</f>
        <v>3</v>
      </c>
      <c r="Y2524" t="str">
        <f>IF(X2524&lt;=2,"CUMPLE","NO CUMPLE")</f>
        <v>NO CUMPLE</v>
      </c>
      <c r="Z2524" t="str">
        <v>No se cumple caso ya que técnico estaba ocupado con casos especiales.</v>
      </c>
    </row>
    <row r="2525" xml:space="preserve">
      <c r="A2525">
        <v>73158</v>
      </c>
      <c r="B2525" t="str">
        <v>REQUEST</v>
      </c>
      <c r="C2525" t="str">
        <v>CERRADO</v>
      </c>
      <c r="D2525" t="str">
        <v>TODA LA TIENDA</v>
      </c>
      <c r="E2525" t="str">
        <v>PDA</v>
      </c>
      <c r="F2525" t="str">
        <v>PDA</v>
      </c>
      <c r="G2525" t="str">
        <v>ZEBRA</v>
      </c>
      <c r="H2525" t="str" xml:space="preserve">
        <v xml:space="preserve">Buenos Dias Por favor configurar las siguientes PDA; según el Manual Enviado: 19087B0015 19086B8484 19087B0790_x000d_
_x000d_
Sección en la tienda o ubicación del usuario_x000d_
_x000d_
Piso Venta</v>
      </c>
      <c r="I2525" t="str" xml:space="preserve">
        <v xml:space="preserve">Buenos Dias Por favor configurar las siguientes PDA; según el Manual Enviado: 19087B0015 19086B8484 19087B0790_x000d_
_x000d_
Sección en la tienda o ubicación del usuario_x000d_
_x000d_
Piso Venta</v>
      </c>
      <c r="J2525" t="str">
        <v>Se realizó el alistamiento de las PDA y respectiva configuración de cada una. Se hacen las pruebas de funcionamiento y salen correctas. Se dejan operativas. Se retiran los equipos viejos y se firman las actas. Seriales: s22288524700829- s22349524700914- s22349524700054</v>
      </c>
      <c r="K2525">
        <v>45152</v>
      </c>
      <c r="L2525">
        <v>45152</v>
      </c>
      <c r="M2525" t="str">
        <f>TEXT(L2525,"DDDDDDD")</f>
        <v>lunes</v>
      </c>
      <c r="N2525" t="str" xml:space="preserve">
        <v xml:space="preserve">M077 METRO ZIPAQUIRA_x000d_
_x000d_
</v>
      </c>
      <c r="O2525" t="str">
        <v>ZIPAQUIRA</v>
      </c>
      <c r="P2525" t="str">
        <f>IF(ISBLANK(O2525),"0",(VLOOKUP(O2525,REGION,2,FALSE)))</f>
        <v>BOGOTA</v>
      </c>
      <c r="Q2525" t="str">
        <v>ALEXANDER CASTILLO SOTELO</v>
      </c>
      <c r="R2525">
        <f>IF(ISBLANK(Q2525),"0", VLOOKUP(Q2525,PERSONAL,2,FALSE))</f>
        <v>80216449</v>
      </c>
      <c r="S2525" t="str">
        <v>ALIADO</v>
      </c>
      <c r="T2525">
        <v>0.6458333333333334</v>
      </c>
      <c r="U2525">
        <v>0.7083333333333334</v>
      </c>
      <c r="V2525">
        <f>IF(ISBLANK(T2525 ),"0",U2525-T2525)</f>
        <v>0.0625</v>
      </c>
      <c r="W2525">
        <v>1</v>
      </c>
      <c r="X2525">
        <f>NETWORKDAYS(K2525,L2524)</f>
        <v>1</v>
      </c>
      <c r="Y2525" t="str">
        <f>IF(X2525&lt;=2,"CUMPLE","NO CUMPLE")</f>
        <v>CUMPLE</v>
      </c>
    </row>
    <row r="2526" xml:space="preserve">
      <c r="A2526">
        <v>73168</v>
      </c>
      <c r="B2526" t="str">
        <v>REQUEST</v>
      </c>
      <c r="C2526" t="str">
        <v>CERRADO</v>
      </c>
      <c r="D2526" t="str">
        <v>TODA LA TIENDA</v>
      </c>
      <c r="E2526" t="str">
        <v>PDA</v>
      </c>
      <c r="F2526" t="str">
        <v>PDA</v>
      </c>
      <c r="G2526" t="str">
        <v>ZEBRA</v>
      </c>
      <c r="H2526" t="str" xml:space="preserve">
        <v xml:space="preserve">configurar las siguientes PDA; según el Manual Enviado: G17F62288 G17L04260 17283522509209_x000d_
_x000d_
Sección en la tienda o ubicación del usuario_x000d_
_x000d_
Piso Venta</v>
      </c>
      <c r="I2526" t="str" xml:space="preserve">
        <v xml:space="preserve">configurar las siguientes PDA; según el Manual Enviado: G17F62288 G17L04260 17283522509209_x000d_
_x000d_
Sección en la tienda o ubicación del usuario_x000d_
_x000d_
Piso Venta</v>
      </c>
      <c r="J2526" t="str">
        <v>Se realizó el alistamiento de las PDA y respectiva configuración de cada una. Se hacen las pruebas de funcionamiento y salen correctas. Se dejan operativas. Se retiran los equipos viejos y se firman las actas. Seriales: s23052524700187- s22350524700039- s23052524700268</v>
      </c>
      <c r="K2526">
        <v>45152</v>
      </c>
      <c r="L2526">
        <v>45152</v>
      </c>
      <c r="M2526" t="str">
        <f>TEXT(L2526,"DDDDDDD")</f>
        <v>lunes</v>
      </c>
      <c r="N2526" t="str" xml:space="preserve">
        <v xml:space="preserve">M077 METRO ZIPAQUIRA_x000d_
_x000d_
</v>
      </c>
      <c r="O2526" t="str">
        <v>ZIPAQUIRA</v>
      </c>
      <c r="P2526" t="str">
        <f>IF(ISBLANK(O2526),"0",(VLOOKUP(O2526,REGION,2,FALSE)))</f>
        <v>BOGOTA</v>
      </c>
      <c r="Q2526" t="str">
        <v>ALEXANDER CASTILLO SOTELO</v>
      </c>
      <c r="R2526">
        <f>IF(ISBLANK(Q2526),"0", VLOOKUP(Q2526,PERSONAL,2,FALSE))</f>
        <v>80216449</v>
      </c>
      <c r="S2526" t="str">
        <v>ALIADO</v>
      </c>
      <c r="T2526">
        <v>0.7083333333333334</v>
      </c>
      <c r="U2526">
        <v>0.7916666666666666</v>
      </c>
      <c r="V2526">
        <f>IF(ISBLANK(T2526 ),"0",U2526-T2526)</f>
        <v>0.08333333333333326</v>
      </c>
      <c r="W2526">
        <v>1</v>
      </c>
      <c r="X2526">
        <f>NETWORKDAYS(K2526,L2525)</f>
        <v>1</v>
      </c>
      <c r="Y2526" t="str">
        <f>IF(X2526&lt;=2,"CUMPLE","NO CUMPLE")</f>
        <v>CUMPLE</v>
      </c>
    </row>
    <row r="2527" xml:space="preserve">
      <c r="A2527">
        <v>70580</v>
      </c>
      <c r="B2527" t="str">
        <v>INCIDENT</v>
      </c>
      <c r="C2527" t="str">
        <v>CERRADO</v>
      </c>
      <c r="D2527" t="str">
        <v>DECORACION</v>
      </c>
      <c r="E2527" t="str">
        <v>PC</v>
      </c>
      <c r="F2527" t="str">
        <v>PC</v>
      </c>
      <c r="G2527" t="str">
        <v>ESCRITORIO</v>
      </c>
      <c r="H2527" t="str" xml:space="preserve">
        <v xml:space="preserve">Computador de decoración; presenta falla en sistema Operativo; no deja ingresar el usuario_x000d_
_x000d_
lugar en donde se encuentra el computador en la tienda_x000d_
_x000d_
Metro Zipaquira</v>
      </c>
      <c r="I2527" t="str" xml:space="preserve">
        <v xml:space="preserve">Computador de decoración; presenta falla en sistema Operativo; no deja ingresar el usuario_x000d_
_x000d_
lugar en donde se encuentra el computador en la tienda_x000d_
_x000d_
Metro Zipaquira</v>
      </c>
      <c r="J2527" t="str">
        <v>Inicialmente se realiza prueba al Disco duro y se comprueba que se encuentra dañado (80%); se informa al proveedor para que haga el envió del repuesto a la tienda. Se le hace mantenimiento general al equipo y se procede con el backup de la información. Una vez llega el repuesto se instala y se procede con la instalación del sistema operativo; se instala el paquete de Office; Corel Draw y se sube al dominio. Se hacen las configuraciones correspondientes. Se deja listo para que el personal de Ecoprint realice la configuración del programa y el Plotter. Al final de la tarde se deja operativo el equipo; con las pruebas correspondientes.</v>
      </c>
      <c r="K2527">
        <v>45152</v>
      </c>
      <c r="L2527">
        <v>45152</v>
      </c>
      <c r="M2527" t="str">
        <f>TEXT(L2527,"DDDDDDD")</f>
        <v>lunes</v>
      </c>
      <c r="N2527" t="str" xml:space="preserve">
        <v xml:space="preserve">M077 METRO ZIPAQUIRA_x000d_
_x000d_
</v>
      </c>
      <c r="O2527" t="str">
        <v>ZIPAQUIRA</v>
      </c>
      <c r="P2527" t="str">
        <f>IF(ISBLANK(O2527),"0",(VLOOKUP(O2527,REGION,2,FALSE)))</f>
        <v>BOGOTA</v>
      </c>
      <c r="Q2527" t="str">
        <v>ALEXANDER CASTILLO SOTELO</v>
      </c>
      <c r="R2527">
        <f>IF(ISBLANK(Q2527),"0", VLOOKUP(Q2527,PERSONAL,2,FALSE))</f>
        <v>80216449</v>
      </c>
      <c r="S2527" t="str">
        <v>ALIADO</v>
      </c>
      <c r="T2527">
        <v>0.3333333333333333</v>
      </c>
      <c r="U2527">
        <v>0.5208333333333334</v>
      </c>
      <c r="V2527">
        <f>IF(ISBLANK(T2527 ),"0",U2527-T2527)</f>
        <v>0.18750000000000006</v>
      </c>
      <c r="W2527">
        <v>3</v>
      </c>
      <c r="X2527">
        <f>NETWORKDAYS(K2527,L2526)</f>
        <v>1</v>
      </c>
      <c r="Y2527" t="str">
        <f>IF(X2527&lt;=2,"CUMPLE","NO CUMPLE")</f>
        <v>CUMPLE</v>
      </c>
    </row>
    <row r="2528" xml:space="preserve">
      <c r="A2528">
        <v>73092</v>
      </c>
      <c r="B2528" t="str">
        <v>REQUEST</v>
      </c>
      <c r="C2528" t="str">
        <v>CERRADO</v>
      </c>
      <c r="D2528" t="str">
        <v>DECORACION</v>
      </c>
      <c r="E2528" t="str">
        <v>PC</v>
      </c>
      <c r="F2528" t="str">
        <v>PC</v>
      </c>
      <c r="G2528" t="str">
        <v>LENOVO</v>
      </c>
      <c r="H2528" t="str" xml:space="preserve">
        <v xml:space="preserve">Buenos Dias Formatear el PC; subirlo al dominio y dejarlo en la oficina de decoración_x000d_
_x000d_
Indicar la ubicación del computador en la tienda o sede_x000d_
_x000d_
MJ0FNMYS</v>
      </c>
      <c r="I2528" t="str" xml:space="preserve">
        <v xml:space="preserve">Buenos Dias Formatear el PC; subirlo al dominio y dejarlo en la oficina de decoración_x000d_
_x000d_
Indicar la ubicación del computador en la tienda o sede_x000d_
_x000d_
MJ0FNMYS</v>
      </c>
      <c r="J2528" t="str">
        <v>Se realizó el formateo del equipo; se hizo la instalación del paquete de office; Corel Draw y se subió al dominio. Realizan la instalación y configuración del plotter y programas del área decoración. Se deja operativo el equipo.</v>
      </c>
      <c r="K2528">
        <v>45152</v>
      </c>
      <c r="L2528">
        <v>45152</v>
      </c>
      <c r="M2528" t="str">
        <f>TEXT(L2528,"DDDDDDD")</f>
        <v>lunes</v>
      </c>
      <c r="N2528" t="str" xml:space="preserve">
        <v xml:space="preserve">M077 METRO ZIPAQUIRA_x000d_
_x000d_
</v>
      </c>
      <c r="O2528" t="str">
        <v>ZIPAQUIRA</v>
      </c>
      <c r="P2528" t="str">
        <f>IF(ISBLANK(O2528),"0",(VLOOKUP(O2528,REGION,2,FALSE)))</f>
        <v>BOGOTA</v>
      </c>
      <c r="Q2528" t="str">
        <v>ALEXANDER CASTILLO SOTELO</v>
      </c>
      <c r="R2528">
        <f>IF(ISBLANK(Q2528),"0", VLOOKUP(Q2528,PERSONAL,2,FALSE))</f>
        <v>80216449</v>
      </c>
      <c r="S2528" t="str">
        <v>ALIADO</v>
      </c>
      <c r="T2528">
        <v>0.5208333333333334</v>
      </c>
      <c r="U2528">
        <v>0.5833333333333334</v>
      </c>
      <c r="V2528">
        <f>IF(ISBLANK(T2528 ),"0",U2528-T2528)</f>
        <v>0.0625</v>
      </c>
      <c r="W2528">
        <v>1</v>
      </c>
      <c r="X2528">
        <f>NETWORKDAYS(K2528,L2527)</f>
        <v>1</v>
      </c>
      <c r="Y2528" t="str">
        <f>IF(X2528&lt;=2,"CUMPLE","NO CUMPLE")</f>
        <v>CUMPLE</v>
      </c>
    </row>
    <row r="2529" xml:space="preserve">
      <c r="A2529">
        <v>73140</v>
      </c>
      <c r="B2529" t="str">
        <v>REQUEST</v>
      </c>
      <c r="C2529" t="str">
        <v>CERRADO</v>
      </c>
      <c r="D2529" t="str">
        <v>TODA LA TIENDA</v>
      </c>
      <c r="E2529" t="str">
        <v>PDA</v>
      </c>
      <c r="F2529" t="str">
        <v>PDA</v>
      </c>
      <c r="G2529" t="str">
        <v>ZEBRA</v>
      </c>
      <c r="H2529" t="str" xml:space="preserve">
        <v xml:space="preserve">Buenos Dias Por favor configurar las siguientes PDA; según el Manual Enviado: 19086B847C 19086B7D12 19086B811F_x000d_
_x000d_
Sección en la tienda o ubicación del usuario_x000d_
_x000d_
Piso Venta</v>
      </c>
      <c r="I2529" t="str" xml:space="preserve">
        <v xml:space="preserve">Buenos Dias Por favor configurar las siguientes PDA; según el Manual Enviado: 19086B847C 19086B7D12 19086B811F_x000d_
_x000d_
Sección en la tienda o ubicación del usuario_x000d_
_x000d_
Piso Venta</v>
      </c>
      <c r="J2529" t="str">
        <v>Se realizó el alistamiento de las PDA y respectiva configuración de cada una. Se hacen las pruebas de funcionamiento y salen correctas. Se dejan operativas. Se retiran los equipos viejos y se firman las actas. Seriales: s23051524700091- s22349524700728- s23052524700286</v>
      </c>
      <c r="K2529">
        <v>45152</v>
      </c>
      <c r="L2529">
        <v>45152</v>
      </c>
      <c r="M2529" t="str">
        <f>TEXT(L2529,"DDDDDDD")</f>
        <v>lunes</v>
      </c>
      <c r="N2529" t="str" xml:space="preserve">
        <v xml:space="preserve">M077 METRO ZIPAQUIRA_x000d_
_x000d_
</v>
      </c>
      <c r="O2529" t="str">
        <v>ZIPAQUIRA</v>
      </c>
      <c r="P2529" t="str">
        <f>IF(ISBLANK(O2529),"0",(VLOOKUP(O2529,REGION,2,FALSE)))</f>
        <v>BOGOTA</v>
      </c>
      <c r="Q2529" t="str">
        <v>ALEXANDER CASTILLO SOTELO</v>
      </c>
      <c r="R2529">
        <f>IF(ISBLANK(Q2529),"0", VLOOKUP(Q2529,PERSONAL,2,FALSE))</f>
        <v>80216449</v>
      </c>
      <c r="S2529" t="str">
        <v>ALIADO</v>
      </c>
      <c r="T2529">
        <v>0.5833333333333334</v>
      </c>
      <c r="U2529">
        <v>0.6458333333333334</v>
      </c>
      <c r="V2529">
        <f>IF(ISBLANK(T2529 ),"0",U2529-T2529)</f>
        <v>0.0625</v>
      </c>
      <c r="W2529">
        <v>1</v>
      </c>
      <c r="X2529">
        <f>NETWORKDAYS(K2529,L2528)</f>
        <v>1</v>
      </c>
      <c r="Y2529" t="str">
        <f>IF(X2529&lt;=2,"CUMPLE","NO CUMPLE")</f>
        <v>CUMPLE</v>
      </c>
    </row>
    <row r="2530" xml:space="preserve">
      <c r="A2530">
        <v>64055</v>
      </c>
      <c r="B2530" t="str">
        <v>REQUEST</v>
      </c>
      <c r="C2530" t="str">
        <v>CERRADO</v>
      </c>
      <c r="D2530" t="str">
        <v>TODA LA TIENDA</v>
      </c>
      <c r="E2530" t="str">
        <v>PROACTIVA</v>
      </c>
      <c r="F2530" t="str">
        <v>PROACTIVA</v>
      </c>
      <c r="G2530" t="str">
        <v>PROACTIVA</v>
      </c>
      <c r="H2530" t="str" xml:space="preserve">
        <v xml:space="preserve">Buenas Tardes Por favor su ayuda con la visita proactiva de la tienda y respectivo informe_x000d_
_x000d_
Indicar la ubicación del computador en la tienda o sede_x000d_
_x000d_
Tienda</v>
      </c>
      <c r="I2530" t="str" xml:space="preserve">
        <v xml:space="preserve">Buenas Tardes Por favor su ayuda con la visita proactiva de la tienda y respectivo informe_x000d_
_x000d_
Indicar la ubicación del computador en la tienda o sede_x000d_
_x000d_
Tienda</v>
      </c>
      <c r="J2530" t="str">
        <v>Se realiza visita proactiva a la tienda; sin novedad. Informe adjunto en ticket.</v>
      </c>
      <c r="K2530">
        <v>45152</v>
      </c>
      <c r="L2530">
        <v>45152</v>
      </c>
      <c r="M2530" t="str">
        <f>TEXT(L2530,"DDDDDDD")</f>
        <v>lunes</v>
      </c>
      <c r="N2530" t="str" xml:space="preserve">
        <v xml:space="preserve">M077 METRO ZIPAQUIRA_x000d_
_x000d_
</v>
      </c>
      <c r="O2530" t="str">
        <v>ZIPAQUIRA</v>
      </c>
      <c r="P2530" t="str">
        <f>IF(ISBLANK(O2530),"0",(VLOOKUP(O2530,REGION,2,FALSE)))</f>
        <v>BOGOTA</v>
      </c>
      <c r="Q2530" t="str">
        <v>ALEXANDER CASTILLO SOTELO</v>
      </c>
      <c r="R2530">
        <f>IF(ISBLANK(Q2530),"0", VLOOKUP(Q2530,PERSONAL,2,FALSE))</f>
        <v>80216449</v>
      </c>
      <c r="S2530" t="str">
        <v>ALIADO</v>
      </c>
      <c r="T2530">
        <v>0.7916666666666666</v>
      </c>
      <c r="U2530">
        <v>0.8229166666666666</v>
      </c>
      <c r="V2530">
        <f>IF(ISBLANK(T2530 ),"0",U2530-T2530)</f>
        <v>0.03125</v>
      </c>
      <c r="W2530">
        <v>1</v>
      </c>
      <c r="X2530">
        <f>NETWORKDAYS(K2530,L2529)</f>
        <v>1</v>
      </c>
      <c r="Y2530" t="str">
        <f>IF(X2530&lt;=2,"CUMPLE","NO CUMPLE")</f>
        <v>CUMPLE</v>
      </c>
      <c r="Z2530" t="str">
        <v xml:space="preserve">Caso que ingresa el 9/08 ; visita proactiva acordada con el cliente. </v>
      </c>
    </row>
    <row r="2531" xml:space="preserve">
      <c r="A2531">
        <v>73033</v>
      </c>
      <c r="B2531" t="str">
        <v>REQUEST</v>
      </c>
      <c r="C2531" t="str">
        <v>CERRADO</v>
      </c>
      <c r="D2531" t="str">
        <v>RECIBO</v>
      </c>
      <c r="E2531" t="str">
        <v>PDA</v>
      </c>
      <c r="F2531" t="str">
        <v>PDA</v>
      </c>
      <c r="G2531" t="str">
        <v>HONEYWELL</v>
      </c>
      <c r="H2531" t="str" xml:space="preserve">
        <v xml:space="preserve">Buen día solicito de su colaboración con la instalación de la app mi tienda en la ptd de sección de perecederos_x000d_
_x000d_
Jefe de área asignación de la PDT_x000d_
_x000d_
jefe perecederos_x000d_
_x000d_
Sección en la tienda o ubicación del usuario_x000d_
_x000d_
perecederos}</v>
      </c>
      <c r="I2531" t="str" xml:space="preserve">
        <v xml:space="preserve">Buen día solicito de su colaboración con la instalación de la app mi tienda en la ptd de sección de perecederos_x000d_
_x000d_
Jefe de área asignación de la PDT_x000d_
_x000d_
jefe perecederos_x000d_
_x000d_
Sección en la tienda o ubicación del usuario_x000d_
_x000d_
perecederos</v>
      </c>
      <c r="J2531" t="str">
        <v xml:space="preserve">Se llega a sitio y se procede con validaciones de ingreso. Se establece contacto con el usuario y el equipo. Se procede a restaurar valores de fábrica ya que no es posible configurar mi tienda en el equipo. Se realiza configuración de todos los parámetros del dispositivo según manual corporativo actualizado. Se enrola a la wlan correspondiente. Se configuran aplicaciones. Se procede a asegurar la pda y usuaria realiza pruebas del aplicativo. La pruebas salen a satisfacción de el usuario y se da por finalizada la actividad dando cierre al respectivo ticket. La pda queda completamente operativa. </v>
      </c>
      <c r="K2531">
        <v>45152</v>
      </c>
      <c r="L2531">
        <v>45153</v>
      </c>
      <c r="M2531" t="str">
        <f>TEXT(L2531,"DDDDDDD")</f>
        <v>martes</v>
      </c>
      <c r="N2531" t="str" xml:space="preserve">
        <v xml:space="preserve">M179 METRO PITALITO_x000d_
_x000d_
</v>
      </c>
      <c r="O2531" t="str">
        <v>PITALITO</v>
      </c>
      <c r="P2531" t="str">
        <f>IF(ISBLANK(O2531),"0",(VLOOKUP(O2531,REGION,2,FALSE)))</f>
        <v>OCCIDENTE</v>
      </c>
      <c r="Q2531" t="str">
        <v>EMERSON PALACIOS MARTINEZ</v>
      </c>
      <c r="R2531">
        <f>IF(ISBLANK(Q2531),"0", VLOOKUP(Q2531,PERSONAL,2,FALSE))</f>
        <v>13723524</v>
      </c>
      <c r="S2531" t="str">
        <v>ALIADO</v>
      </c>
      <c r="T2531">
        <v>0.375</v>
      </c>
      <c r="U2531">
        <v>0.4375</v>
      </c>
      <c r="V2531">
        <f>IF(ISBLANK(T2531 ),"0",U2531-T2531)</f>
        <v>0.0625</v>
      </c>
      <c r="W2531">
        <v>1</v>
      </c>
      <c r="X2531">
        <f>NETWORKDAYS(K2531,L2530)</f>
        <v>1</v>
      </c>
      <c r="Y2531" t="str">
        <f>IF(X2531&lt;=2,"CUMPLE","NO CUMPLE")</f>
        <v>CUMPLE</v>
      </c>
    </row>
    <row r="2532" xml:space="preserve">
      <c r="A2532">
        <v>73059</v>
      </c>
      <c r="B2532" t="str">
        <v>REQUEST</v>
      </c>
      <c r="C2532" t="str">
        <v>CERRADO</v>
      </c>
      <c r="D2532" t="str">
        <v>PISO DE VENTA</v>
      </c>
      <c r="E2532" t="str">
        <v>PDA</v>
      </c>
      <c r="F2532" t="str">
        <v>PDA</v>
      </c>
      <c r="G2532" t="str">
        <v>HONEYWELL</v>
      </c>
      <c r="H2532" t="str" xml:space="preserve">
        <v xml:space="preserve">Buen día Solicito de su colaboración para configurar la aplicación Mi Tienda en PDT de No Alimentar._x000d_
_x000d_
Jefe de área asignación de la PDT_x000d_
_x000d_
Arleidy Cristancho Guio_x000d_
_x000d_
Sección en la tienda o ubicación del usuario_x000d_
_x000d_
No alimentar</v>
      </c>
      <c r="I2532" t="str" xml:space="preserve">
        <v xml:space="preserve">Buen día Solicito de su colaboración para configurar la aplicación Mi Tienda en PDT de No Alimentar._x000d_
_x000d_
Jefe de área asignación de la PDT_x000d_
_x000d_
Arleidy Cristancho Guio_x000d_
_x000d_
Sección en la tienda o ubicación del usuario_x000d_
_x000d_
No alimentar</v>
      </c>
      <c r="J2532" t="str">
        <v xml:space="preserve">Se llega a sitio y se procede con validaciones de ingreso. Se establece contacto con la usuaria y el equipo. Se procede a restaurar valores de fábrica ya que no es posible configurar mi tienda en el equipo. Se realiza configuración de todos los parámetros del dispositivo según manual corporativo actualizado. Se enrola a la wlan correspondiente. Se configuran aplicaciones. Se procede a asegurar la pda y usuaria realiza pruebas del aplicativo. La pruebas salen a satisfacción de la usuaria y se da por finalizada la actividad dando cierre al respectivo ticket. La pda queda completamente operativa. </v>
      </c>
      <c r="K2532">
        <v>45152</v>
      </c>
      <c r="L2532">
        <v>45153</v>
      </c>
      <c r="M2532" t="str">
        <f>TEXT(L2532,"DDDDDDD")</f>
        <v>martes</v>
      </c>
      <c r="N2532" t="str" xml:space="preserve">
        <v xml:space="preserve">M179 METRO PITALITO_x000d_
_x000d_
</v>
      </c>
      <c r="O2532" t="str">
        <v>PITALITO</v>
      </c>
      <c r="P2532" t="str">
        <f>IF(ISBLANK(O2532),"0",(VLOOKUP(O2532,REGION,2,FALSE)))</f>
        <v>OCCIDENTE</v>
      </c>
      <c r="Q2532" t="str">
        <v>EMERSON PALACIOS MARTINEZ</v>
      </c>
      <c r="R2532">
        <f>IF(ISBLANK(Q2532),"0", VLOOKUP(Q2532,PERSONAL,2,FALSE))</f>
        <v>13723524</v>
      </c>
      <c r="S2532" t="str">
        <v>ALIADO</v>
      </c>
      <c r="T2532">
        <v>0.3125</v>
      </c>
      <c r="U2532">
        <v>0.375</v>
      </c>
      <c r="V2532">
        <f>IF(ISBLANK(T2532 ),"0",U2532-T2532)</f>
        <v>0.0625</v>
      </c>
      <c r="W2532">
        <v>1</v>
      </c>
      <c r="X2532">
        <f>NETWORKDAYS(K2532,L2531)</f>
        <v>2</v>
      </c>
      <c r="Y2532" t="str">
        <f>IF(X2532&lt;=2,"CUMPLE","NO CUMPLE")</f>
        <v>CUMPLE</v>
      </c>
    </row>
    <row r="2533" xml:space="preserve">
      <c r="A2533">
        <v>68167</v>
      </c>
      <c r="B2533" t="str">
        <v>REQUEST</v>
      </c>
      <c r="C2533" t="str">
        <v>CERRADO</v>
      </c>
      <c r="D2533" t="str">
        <v>CAJA CENTRAL</v>
      </c>
      <c r="E2533" t="str">
        <v>POS</v>
      </c>
      <c r="F2533" t="str">
        <v>POS</v>
      </c>
      <c r="G2533" t="str">
        <v>UNISYS</v>
      </c>
      <c r="H2533" t="str">
        <v>La POS 09 no enciende. Se ha intentado reiniciarla o revisar si está conectada correctamente.</v>
      </c>
      <c r="I2533" t="str">
        <v>La POS 09 no enciende. Se ha intentado reiniciarla o revisar si está conectada correctamente.</v>
      </c>
      <c r="J2533" t="str">
        <v>Se realiza ajuste de las conexiones del equipo y limpieza interna de la tarjeta de red de la CPU ya que esta tenia acumulación de polvo que el equipo lo que impedia que se mantuviera en operación. Se realizan pruebas con usuarias de caja y se confirma el estado operativo de la misma.</v>
      </c>
      <c r="K2533">
        <v>45152</v>
      </c>
      <c r="L2533">
        <v>45153</v>
      </c>
      <c r="M2533" t="str">
        <f>TEXT(L2533,"DDDDDDD")</f>
        <v>martes</v>
      </c>
      <c r="N2533" t="str" xml:space="preserve">
        <v xml:space="preserve">J013 JUMBO VALLE DEL LILI_x000d_
_x000d_
</v>
      </c>
      <c r="O2533" t="str">
        <v>CALI</v>
      </c>
      <c r="P2533" t="str">
        <f>IF(ISBLANK(O2533),"0",(VLOOKUP(O2533,REGION,2,FALSE)))</f>
        <v>OCCIDENTE</v>
      </c>
      <c r="Q2533" t="str">
        <v xml:space="preserve">SANTIAGO CALIZ ORTIZ </v>
      </c>
      <c r="R2533">
        <v>1192893607</v>
      </c>
      <c r="S2533" t="str">
        <v>DIRECTO</v>
      </c>
      <c r="T2533">
        <v>0.3333333333333333</v>
      </c>
      <c r="U2533">
        <v>0.4270833333333333</v>
      </c>
      <c r="V2533">
        <f>IF(ISBLANK(T2533 ),"0",U2533-T2533)</f>
        <v>0.09375</v>
      </c>
      <c r="W2533">
        <v>2</v>
      </c>
      <c r="X2533">
        <f>NETWORKDAYS(K2533,L2532)</f>
        <v>2</v>
      </c>
      <c r="Y2533" t="str">
        <f>IF(X2533&lt;=2,"CUMPLE","NO CUMPLE")</f>
        <v>CUMPLE</v>
      </c>
    </row>
    <row r="2534" xml:space="preserve">
      <c r="A2534">
        <v>73195</v>
      </c>
      <c r="B2534" t="str">
        <v>REQUEST</v>
      </c>
      <c r="C2534" t="str">
        <v>CERRADO</v>
      </c>
      <c r="D2534" t="str">
        <v>CAJA CENTRAL</v>
      </c>
      <c r="E2534" t="str">
        <v>POS</v>
      </c>
      <c r="F2534" t="str">
        <v>POS</v>
      </c>
      <c r="G2534" t="str">
        <v>WINCOR</v>
      </c>
      <c r="H2534" t="str">
        <v>Se reporta novedad con la operación de las cajas # 01.06 y 07 las cuales se encuentra fuera de servicio. agradezco su pronta revisión.</v>
      </c>
      <c r="I2534" t="str">
        <v>Se reporta novedad con la operación de las cajas # 01.06 y 07 las cuales se encuentra fuera de servicio. agradezco su pronta revisión.</v>
      </c>
      <c r="J2534" t="str">
        <v>Se realiza ajuste en las conexiones fisicas en cada uno de los equipos y se realiza un reinicio en las POS #06 y #07 ya que la usuaria indicó que  presentaban lentitud.</v>
      </c>
      <c r="K2534">
        <v>45152</v>
      </c>
      <c r="L2534">
        <v>45153</v>
      </c>
      <c r="M2534" t="str">
        <f>TEXT(L2534,"DDDDDDD")</f>
        <v>martes</v>
      </c>
      <c r="N2534" t="str" xml:space="preserve">
        <v xml:space="preserve">J031 JUMBO CALI CHIPICHAPE_x000d_
_x000d_
</v>
      </c>
      <c r="O2534" t="str">
        <v>CALI</v>
      </c>
      <c r="P2534" t="str">
        <f>IF(ISBLANK(O2534),"0",(VLOOKUP(O2534,REGION,2,FALSE)))</f>
        <v>OCCIDENTE</v>
      </c>
      <c r="Q2534" t="str">
        <v xml:space="preserve">SANTIAGO CALIZ ORTIZ </v>
      </c>
      <c r="R2534">
        <v>1192893607</v>
      </c>
      <c r="S2534" t="str">
        <v>DIRECTO</v>
      </c>
      <c r="T2534">
        <v>0.5</v>
      </c>
      <c r="U2534">
        <v>0.5416666666666666</v>
      </c>
      <c r="V2534">
        <f>IF(ISBLANK(T2534 ),"0",U2534-T2534)</f>
        <v>0.04166666666666663</v>
      </c>
      <c r="W2534">
        <v>1</v>
      </c>
      <c r="X2534">
        <f>NETWORKDAYS(K2534,L2533)</f>
        <v>2</v>
      </c>
      <c r="Y2534" t="str">
        <f>IF(X2534&lt;=2,"CUMPLE","NO CUMPLE")</f>
        <v>CUMPLE</v>
      </c>
    </row>
    <row r="2535" xml:space="preserve">
      <c r="A2535">
        <v>75767</v>
      </c>
      <c r="B2535" t="str">
        <v>REQUEST</v>
      </c>
      <c r="C2535" t="str">
        <v>CERRADO</v>
      </c>
      <c r="D2535" t="str">
        <v>CAJA CENTRAL</v>
      </c>
      <c r="E2535" t="str">
        <v>POS</v>
      </c>
      <c r="F2535" t="str">
        <v>POS</v>
      </c>
      <c r="G2535" t="str">
        <v>WINCOR</v>
      </c>
      <c r="H2535" t="str">
        <v>Buena tarde Por favor solicito de su colaboración con la POS 07 la cual presenta mucha lentitud al momento de usarla Agradezco su pronta respuesta para validar cual es la novedad que presenta. quedo atento</v>
      </c>
      <c r="I2535" t="str">
        <v>Buena tarde Por favor solicito de su colaboración con la POS 07 la cual presenta mucha lentitud al momento de usarla Agradezco su pronta respuesta para validar cual es la novedad que presenta. quedo atento</v>
      </c>
      <c r="J2535" t="str">
        <v>Se realiza un reinicio del equipo pero la lentitud persiste; por lo que se procede a realizar una limpieza interna del equipo y validación de memoria RAM para verificar si es posible realizar una ampliación de la misma; se establece comunicación con el area encargada de sistema de Cencosud y se recibe información de que será enviado un disco duro tipo estado solido (SSD) para realizar la optimización del equipo posteriormente.</v>
      </c>
      <c r="K2535">
        <v>45153</v>
      </c>
      <c r="L2535">
        <v>45153</v>
      </c>
      <c r="M2535" t="str">
        <f>TEXT(L2535,"DDDDDDD")</f>
        <v>martes</v>
      </c>
      <c r="N2535" t="str" xml:space="preserve">
        <v xml:space="preserve">J031 JUMBO CALI CHIPICHAPE_x000d_
_x000d_
</v>
      </c>
      <c r="O2535" t="str">
        <v>CALI</v>
      </c>
      <c r="P2535" t="str">
        <f>IF(ISBLANK(O2535),"0",(VLOOKUP(O2535,REGION,2,FALSE)))</f>
        <v>OCCIDENTE</v>
      </c>
      <c r="Q2535" t="str">
        <v xml:space="preserve">SANTIAGO CALIZ ORTIZ </v>
      </c>
      <c r="R2535">
        <v>1192893607</v>
      </c>
      <c r="S2535" t="str">
        <v>DIRECTO</v>
      </c>
      <c r="T2535">
        <v>0.5416666666666666</v>
      </c>
      <c r="U2535">
        <v>0.5833333333333334</v>
      </c>
      <c r="V2535">
        <f>IF(ISBLANK(T2535 ),"0",U2535-T2535)</f>
        <v>0.04166666666666674</v>
      </c>
      <c r="W2535">
        <v>1</v>
      </c>
      <c r="X2535">
        <f>NETWORKDAYS(K2535,L2534)</f>
        <v>1</v>
      </c>
      <c r="Y2535" t="str">
        <f>IF(X2535&lt;=2,"CUMPLE","NO CUMPLE")</f>
        <v>CUMPLE</v>
      </c>
    </row>
    <row r="2536" xml:space="preserve">
      <c r="A2536">
        <v>75776</v>
      </c>
      <c r="B2536" t="str">
        <v>REQUEST</v>
      </c>
      <c r="C2536" t="str">
        <v>CERRADO</v>
      </c>
      <c r="D2536" t="str">
        <v>E-COMMERCE</v>
      </c>
      <c r="E2536" t="str">
        <v>PC</v>
      </c>
      <c r="F2536" t="str">
        <v>PC</v>
      </c>
      <c r="G2536" t="str">
        <v>LENOVO</v>
      </c>
      <c r="H2536" t="str" xml:space="preserve">
        <v xml:space="preserve">Buena Tarde Agradezco su colaboración con el punto de red del computador del área de ecommerce el cual no me genera acceso a internet generando retraso en procesos de entrega cuando hay entregas masivas. Agradecido por su pronta respuesta. Quedo atento._x000d_
_x000d_
Área Afectada_x000d_
_x000d_
Ecommerce/Cajas_x000d_
_x000d_
Dispositivo Afectado_x000d_
_x000d_
AD-135244</v>
      </c>
      <c r="I2536" t="str" xml:space="preserve">
        <v xml:space="preserve">Buena Tarde Agradezco su colaboración con el punto de red del computador del área de ecommerce el cual no me genera acceso a internet generando retraso en procesos de entrega cuando hay entregas masivas. Agradecido por su pronta respuesta. Quedo atento._x000d_
_x000d_
Área Afectada_x000d_
_x000d_
Ecommerce/Cajas_x000d_
_x000d_
Dispositivo Afectado_x000d_
_x000d_
AD-135244</v>
      </c>
      <c r="J2536" t="str">
        <v>Se realizan validaciones en el equipo ubicado en Eccomerce y se confirma que este se encuentra con acceso normal de conexión a internet.Se le recomienda al usuario solicitar la certificación del cable de red que va conectado al telefono Cisco ya que este se encuentra en regular estado; lo que posiblemente en ocasiones le genera las intermitencias de conexión de red en el equipo y de línea telefonica.</v>
      </c>
      <c r="K2536">
        <v>45153</v>
      </c>
      <c r="L2536">
        <v>45153</v>
      </c>
      <c r="M2536" t="str">
        <f>TEXT(L2536,"DDDDDDD")</f>
        <v>martes</v>
      </c>
      <c r="N2536" t="str" xml:space="preserve">
        <v xml:space="preserve">J031 JUMBO CALI CHIPICHAPE_x000d_
_x000d_
</v>
      </c>
      <c r="O2536" t="str">
        <v>CALI</v>
      </c>
      <c r="P2536" t="str">
        <f>IF(ISBLANK(O2536),"0",(VLOOKUP(O2536,REGION,2,FALSE)))</f>
        <v>OCCIDENTE</v>
      </c>
      <c r="Q2536" t="str">
        <v xml:space="preserve">SANTIAGO CALIZ ORTIZ </v>
      </c>
      <c r="R2536">
        <v>1192893607</v>
      </c>
      <c r="S2536" t="str">
        <v>DIRECTO</v>
      </c>
      <c r="T2536">
        <v>0.5833333333333334</v>
      </c>
      <c r="U2536">
        <v>0.625</v>
      </c>
      <c r="V2536">
        <f>IF(ISBLANK(T2536 ),"0",U2536-T2536)</f>
        <v>0.04166666666666663</v>
      </c>
      <c r="W2536">
        <v>1</v>
      </c>
      <c r="X2536">
        <f>NETWORKDAYS(K2536,L2535)</f>
        <v>1</v>
      </c>
      <c r="Y2536" t="str">
        <f>IF(X2536&lt;=2,"CUMPLE","NO CUMPLE")</f>
        <v>CUMPLE</v>
      </c>
    </row>
    <row r="2537">
      <c r="A2537">
        <v>81404</v>
      </c>
      <c r="B2537" t="str">
        <v>REQUEST</v>
      </c>
      <c r="C2537" t="str">
        <v>CERRADO</v>
      </c>
      <c r="D2537" t="str">
        <v>LINEAL DE CAJAS</v>
      </c>
      <c r="E2537" t="str">
        <v>SIMEL</v>
      </c>
      <c r="F2537" t="str">
        <v>BALANZA</v>
      </c>
      <c r="G2537" t="str">
        <v>DATALOGIC</v>
      </c>
      <c r="H2537" t="str">
        <v>Se solicita calibración de peso y cambio de precinto debido a no conformidad con el ente recertificador.</v>
      </c>
      <c r="I2537" t="str">
        <v>Se solicita calibración de peso y cambio de precinto debido a no conformidad con el ente recertificador.</v>
      </c>
      <c r="J2537" t="str">
        <v>SE REALIZA CALIBRACION DE BALANZA DATALOGIC EL PRESENTA SELLO CON CONFORME SE PROCEDE A REALIZAR RETIRO DE PRESENTO DE ALAMBRE SERIAL 2950000111513 SE REALIZA CALIBRACION SEGUIN MANUAL Y PARAMETROS SE REALIZAN PRUEBAS DE BALANZA EN LAS CINCO PARTES EZQUINAS Y CENTRO DANDO MEDICA CORRECTA SE PROCEDE A REALIZAR PUNTURA DE PRESINTO DE ALAMBRA DE RESERCO INT 7380000000541 DANDO POR CALIBRADA BALANZA SE REALIZA RETIRO DE ETIQUEDA DE NO CONFORMIDAD NUMERO NII B11134</v>
      </c>
      <c r="K2537">
        <v>45153</v>
      </c>
      <c r="L2537">
        <v>45153</v>
      </c>
      <c r="M2537" t="str">
        <f>TEXT(L2537,"DDDDDDD")</f>
        <v>martes</v>
      </c>
      <c r="N2537" t="str">
        <v>M080 METRO  LOS LIBERTADORES</v>
      </c>
      <c r="O2537" t="str">
        <v>CUCUTA</v>
      </c>
      <c r="P2537" t="str">
        <f>IF(ISBLANK(O2537),"0",(VLOOKUP(O2537,REGION,2,FALSE)))</f>
        <v>ORIENTE</v>
      </c>
      <c r="Q2537" t="str">
        <v>SAUL FRAGUA NOVA</v>
      </c>
      <c r="R2537">
        <v>1122121271</v>
      </c>
      <c r="S2537" t="str">
        <v>DIRECTO</v>
      </c>
      <c r="T2537">
        <v>0.375</v>
      </c>
      <c r="U2537">
        <v>0.4166666666666667</v>
      </c>
      <c r="V2537">
        <f>IF(ISBLANK(T2537 ),"0",U2537-T2537)</f>
        <v>0.041666666666666685</v>
      </c>
      <c r="W2537">
        <v>1</v>
      </c>
      <c r="X2537">
        <f>NETWORKDAYS(K2537,L2536)</f>
        <v>1</v>
      </c>
      <c r="Y2537" t="str">
        <f>IF(X2537&lt;=2,"CUMPLE","NO CUMPLE")</f>
        <v>CUMPLE</v>
      </c>
    </row>
    <row r="2538">
      <c r="A2538">
        <v>81410</v>
      </c>
      <c r="B2538" t="str">
        <v>REQUEST</v>
      </c>
      <c r="C2538" t="str">
        <v>CERRADO</v>
      </c>
      <c r="D2538" t="str">
        <v>LINEAL DE CAJAS</v>
      </c>
      <c r="E2538" t="str">
        <v>SIMEL</v>
      </c>
      <c r="F2538" t="str">
        <v>BALANZA</v>
      </c>
      <c r="G2538" t="str">
        <v>METTLER</v>
      </c>
      <c r="H2538" t="str">
        <v>Se solicita calibración de peso y cambio de precinto debido a no conformidad con el ente recertificador.</v>
      </c>
      <c r="I2538" t="str">
        <v>Se solicita calibración de peso y cambio de precinto debido a no conformidad con el ente recertificador.</v>
      </c>
      <c r="J2538" t="str">
        <v>SE REALIZA CALIBRACION DE BALANZA DATALOGIC EL PRESENTA SELLO CON CONFORME SE PROCEDE A REALIZAR RETIRO DE PRESENTO DE ALAMBRE SERIAL 2950000111511 SE REALIZA CALIBRACION SEGUIN MANUAL Y PARAMETROS SE REALIZAN PRUEBAS DE BALANZA EN LAS CINCO PARTES EZQUINAS Y CENTRO DANDO MEDICA CORRECTA SE PROCEDE A REALIZAR PUNTURA DE PRESINTO DE ALAMBRA DE RESERCO INT 7380000000542 DANDO POR CALIBRADA BALANZA SE REALIZA RETIRO DE ETIQUEDA DE NO CONFORMIDAD NUMERO NII B11136</v>
      </c>
      <c r="K2538">
        <v>45153</v>
      </c>
      <c r="L2538">
        <v>45153</v>
      </c>
      <c r="M2538" t="str">
        <f>TEXT(L2538,"DDDDDDD")</f>
        <v>martes</v>
      </c>
      <c r="N2538" t="str">
        <v>M080 METRO  LOS LIBERTADORES</v>
      </c>
      <c r="O2538" t="str">
        <v>CUCUTA</v>
      </c>
      <c r="P2538" t="str">
        <f>IF(ISBLANK(O2538),"0",(VLOOKUP(O2538,REGION,2,FALSE)))</f>
        <v>ORIENTE</v>
      </c>
      <c r="Q2538" t="str">
        <v>SAUL FRAGUA NOVA</v>
      </c>
      <c r="R2538">
        <v>1122121271</v>
      </c>
      <c r="S2538" t="str">
        <v>DIRECTO</v>
      </c>
      <c r="T2538">
        <v>0.4166666666666667</v>
      </c>
      <c r="U2538">
        <v>0.4583333333333333</v>
      </c>
      <c r="V2538">
        <f>IF(ISBLANK(T2538 ),"0",U2538-T2538)</f>
        <v>0.04166666666666663</v>
      </c>
      <c r="W2538">
        <v>1</v>
      </c>
      <c r="X2538">
        <f>NETWORKDAYS(K2538,L2537)</f>
        <v>1</v>
      </c>
      <c r="Y2538" t="str">
        <f>IF(X2538&lt;=2,"CUMPLE","NO CUMPLE")</f>
        <v>CUMPLE</v>
      </c>
    </row>
    <row r="2539">
      <c r="A2539">
        <v>81416</v>
      </c>
      <c r="B2539" t="str">
        <v>REQUEST</v>
      </c>
      <c r="C2539" t="str">
        <v>CERRADO</v>
      </c>
      <c r="D2539" t="str">
        <v>LINEAL DE CAJAS</v>
      </c>
      <c r="E2539" t="str">
        <v>SIMEL</v>
      </c>
      <c r="F2539" t="str">
        <v>BALANZA</v>
      </c>
      <c r="G2539" t="str">
        <v>METTLER</v>
      </c>
      <c r="H2539" t="str">
        <v>Se solicita cambio de precinto ya que el que posee está roto.</v>
      </c>
      <c r="I2539" t="str">
        <v>Se solicita cambio de precinto ya que el que posee está roto.</v>
      </c>
      <c r="J2539" t="str">
        <v>SE REALIZA CAMBIO DE PRECINTO DE PESA YA QUE CON EL CUENTA ESTABA ROTO; PRECINTO QUE SE RETIRA NUMERO 2950000127961 Y SE RELIZA LA INSTALACIÓN DE PRECINTO DE ALAMBRE DE RESERCO INT NUMERO 738000000543 CON STICKER DE CONFORMIDAD NUMERO NIIB11117</v>
      </c>
      <c r="K2539">
        <v>45153</v>
      </c>
      <c r="L2539">
        <v>45153</v>
      </c>
      <c r="M2539" t="str">
        <f>TEXT(L2539,"DDDDDDD")</f>
        <v>martes</v>
      </c>
      <c r="N2539" t="str">
        <v>M080 METRO  LOS LIBERTADORES</v>
      </c>
      <c r="O2539" t="str">
        <v>CUCUTA</v>
      </c>
      <c r="P2539" t="str">
        <f>IF(ISBLANK(O2539),"0",(VLOOKUP(O2539,REGION,2,FALSE)))</f>
        <v>ORIENTE</v>
      </c>
      <c r="Q2539" t="str">
        <v>SAUL FRAGUA NOVA</v>
      </c>
      <c r="R2539">
        <v>1122121271</v>
      </c>
      <c r="S2539" t="str">
        <v>DIRECTO</v>
      </c>
      <c r="T2539">
        <v>0.4583333333333333</v>
      </c>
      <c r="U2539">
        <v>0.5</v>
      </c>
      <c r="V2539">
        <f>IF(ISBLANK(T2539 ),"0",U2539-T2539)</f>
        <v>0.041666666666666685</v>
      </c>
      <c r="W2539">
        <v>1</v>
      </c>
      <c r="X2539">
        <f>NETWORKDAYS(K2539,L2538)</f>
        <v>1</v>
      </c>
      <c r="Y2539" t="str">
        <f>IF(X2539&lt;=2,"CUMPLE","NO CUMPLE")</f>
        <v>CUMPLE</v>
      </c>
    </row>
    <row r="2540" xml:space="preserve">
      <c r="A2540">
        <v>31371</v>
      </c>
      <c r="B2540" t="str">
        <v>REQUEST</v>
      </c>
      <c r="C2540" t="str">
        <v>CERRADO</v>
      </c>
      <c r="D2540" t="str">
        <v>LINEAL DE CAJAS</v>
      </c>
      <c r="E2540" t="str">
        <v>PC</v>
      </c>
      <c r="F2540" t="str">
        <v>PC</v>
      </c>
      <c r="G2540" t="str">
        <v>LENOVO</v>
      </c>
      <c r="H2540" t="str">
        <v>Referencia SDM:13484720 - Datos usuario Nombre: Blanca Patricia Sarmiento Cogollo Correo: Bpscogol@cencosud.corp Usuario AD: Bpscogol Pais: Colombia Ubicacion: M040 METRO RIOHACHA Zona: Colombia Costa Unidad de Negocio: METRO Servicio: Tiendas &amp; Centros de Distribucion Telefono: 3008106702 Anexo: 7289670 Descripcion: Hola muy buenas tardes. Dios les bendiga. Espero que se encuentre muy bien. Lo siguiente es para que tenga conocimiento y nos puedan ayudar con el computador de caja central ya que trato de ingresar a hacer mis actividades laborales porque se queda dando vueltas y no me deja hacer nada. Le agradezco de antemano su pronta ayuda y solucion. Sin mas. Blanca Sarmiento. Indicar la ubicacion del computador en la tienda o sede: caja central. tienda#40.</v>
      </c>
      <c r="I2540" t="str">
        <v>Referencia SDM:13484720 - Datos usuario Nombre: Blanca Patricia Sarmiento Cogollo Correo: Bpscogol@cencosud.corp Usuario AD: Bpscogol Pais: Colombia Ubicacion: M040 METRO RIOHACHA Zona: Colombia Costa Unidad de Negocio: METRO Servicio: Tiendas &amp; Centros de Distribucion Telefono: 3008106702 Anexo: 7289670 Descripcion: Hola muy buenas tardes. Dios les bendiga. Espero que se encuentre muy bien. Lo siguiente es para que tenga conocimiento y nos puedan ayudar con el computador de caja central ya que trato de ingresar a hacer mis actividades laborales porque se queda dando vueltas y no me deja hacer nada. Le agradezco de antemano su pronta ayuda y solucion. Sin mas. Blanca Sarmiento. Indicar la ubicacion del computador en la tienda o sede: caja central. tienda#40.</v>
      </c>
      <c r="J2540" t="str" xml:space="preserve">
        <v xml:space="preserve">Se llega a sitio; se le informa ala jefe de lineal de cajas sobre los servicios asignados; se procede a revisar el equipo de cajacentral; se valida cable de red; y_x000d_
se valida test de velocidad; se realizan pruebas y son satisfactoria; equipo operativo. u Evidencias:</v>
      </c>
      <c r="K2540">
        <v>45153</v>
      </c>
      <c r="L2540">
        <v>45153</v>
      </c>
      <c r="M2540" t="str">
        <f>TEXT(L2540,"DDDDDDD")</f>
        <v>martes</v>
      </c>
      <c r="N2540" t="str" xml:space="preserve">
        <v xml:space="preserve">M040 METRO RIOHACHA_x000d_
_x000d_
</v>
      </c>
      <c r="O2540" t="str">
        <v>RIOHACHA</v>
      </c>
      <c r="P2540" t="str">
        <f>IF(ISBLANK(O2540),"0",(VLOOKUP(O2540,REGION,2,FALSE)))</f>
        <v>COSTA</v>
      </c>
      <c r="Q2540" t="str">
        <v>EDUAR ENRIQUE MARTELO SIERRA</v>
      </c>
      <c r="R2540">
        <f>IF(ISBLANK(Q2540),"0", VLOOKUP(Q2540,PERSONAL,2,FALSE))</f>
        <v>1065631435</v>
      </c>
      <c r="S2540" t="str">
        <v>DIRECTO</v>
      </c>
      <c r="T2540">
        <v>0.43472222222222223</v>
      </c>
      <c r="U2540">
        <v>0.4583333333333333</v>
      </c>
      <c r="V2540">
        <f>IF(ISBLANK(T2540 ),"0",U2540-T2540)</f>
        <v>0.023611111111111083</v>
      </c>
      <c r="W2540">
        <v>1</v>
      </c>
      <c r="X2540">
        <f>NETWORKDAYS(K2540,L2539)</f>
        <v>1</v>
      </c>
      <c r="Y2540" t="str">
        <f>IF(X2540&lt;=2,"CUMPLE","NO CUMPLE")</f>
        <v>CUMPLE</v>
      </c>
      <c r="Z2540" t="str">
        <v xml:space="preserve">Caso ingresa 10/08; visita acordada con cliente. </v>
      </c>
    </row>
    <row r="2541" xml:space="preserve">
      <c r="A2541">
        <v>54372</v>
      </c>
      <c r="B2541" t="str">
        <v>REQUEST</v>
      </c>
      <c r="C2541" t="str">
        <v>CERRADO</v>
      </c>
      <c r="D2541" t="str">
        <v>LINEAL DE CAJAS</v>
      </c>
      <c r="E2541" t="str">
        <v>POS</v>
      </c>
      <c r="F2541" t="str">
        <v>POS</v>
      </c>
      <c r="G2541" t="str">
        <v>WINCOR</v>
      </c>
      <c r="H2541" t="str">
        <v>Se Crea Ticket para migrar un caso n°: 13458843 de CA Service Desk Manager a Centro de Soluciones; donde Se Solicita Visita del Tecnico de Isit para la isntalacion de un SSD y el Formateo del mismo esto para la POS # 6.</v>
      </c>
      <c r="I2541" t="str">
        <v>Se Crea Ticket para migrar un caso n°: 13458843 de CA Service Desk Manager a Centro de Soluciones; donde Se Solicita Visita del Tecnico de Isit para la isntalacion de un SSD y el Formateo del mismo esto para la POS # 6.</v>
      </c>
      <c r="J2541" t="str" xml:space="preserve">
        <v xml:space="preserve">se llega ala área de lineal de cajas; se procede a intercambiar hdd; el disco que actualmente tiene la pos #6; se retira y se le_x000d_
instala ala pos#12; y el disco duro de la pos#12; se le retiró y se instalo alas pos #6; se reinician los equipos; y e valida que el_x000d_
equipo suba; que esté en línea y que quede operativo; pos #12 quedó operativo y se realizaron pruebas con la jefe de cajas. se_x000d_
realizan validaciones con la pos#6; luego de hacer ajustes de periférico y del disco duro se reinicia varía veces y se contacta con_x000d_
el área de sistemas en Bogotá para validar que la vean en línea; se valida funcionamiento; se realizan pruebas y todo queda_x000d_
operativo.</v>
      </c>
      <c r="K2541">
        <v>45153</v>
      </c>
      <c r="L2541">
        <v>45153</v>
      </c>
      <c r="M2541" t="str">
        <f>TEXT(L2541,"DDDDDDD")</f>
        <v>martes</v>
      </c>
      <c r="N2541" t="str" xml:space="preserve">
        <v xml:space="preserve">M040 METRO RIOHACHA_x000d_
_x000d_
</v>
      </c>
      <c r="O2541" t="str">
        <v>RIOHACHA</v>
      </c>
      <c r="P2541" t="str">
        <f>IF(ISBLANK(O2541),"0",(VLOOKUP(O2541,REGION,2,FALSE)))</f>
        <v>COSTA</v>
      </c>
      <c r="Q2541" t="str">
        <v>EDUAR ENRIQUE MARTELO SIERRA</v>
      </c>
      <c r="R2541">
        <f>IF(ISBLANK(Q2541),"0", VLOOKUP(Q2541,PERSONAL,2,FALSE))</f>
        <v>1065631435</v>
      </c>
      <c r="S2541" t="str">
        <v>DIRECTO</v>
      </c>
      <c r="T2541">
        <v>0.4583333333333333</v>
      </c>
      <c r="U2541">
        <v>0.5416666666666666</v>
      </c>
      <c r="V2541">
        <f>IF(ISBLANK(T2541 ),"0",U2541-T2541)</f>
        <v>0.08333333333333331</v>
      </c>
      <c r="W2541">
        <v>1</v>
      </c>
      <c r="X2541">
        <f>NETWORKDAYS(K2541,L2540)</f>
        <v>1</v>
      </c>
      <c r="Y2541" t="str">
        <f>IF(X2541&lt;=2,"CUMPLE","NO CUMPLE")</f>
        <v>CUMPLE</v>
      </c>
      <c r="Z2541" t="str">
        <v xml:space="preserve">Caso ingresa 10/08; visita acordada con cliente. </v>
      </c>
    </row>
    <row r="2542" xml:space="preserve">
      <c r="A2542">
        <v>54397</v>
      </c>
      <c r="B2542" t="str">
        <v>REQUEST</v>
      </c>
      <c r="C2542" t="str">
        <v>CERRADO</v>
      </c>
      <c r="D2542" t="str">
        <v>OFICINA SISTEMAS</v>
      </c>
      <c r="E2542" t="str">
        <v>PDA</v>
      </c>
      <c r="F2542" t="str">
        <v xml:space="preserve">PDA </v>
      </c>
      <c r="G2542" t="str">
        <v>ZEBRA</v>
      </c>
      <c r="H2542" t="str" xml:space="preserve">
        <v xml:space="preserve">Se Solicita Tecnico de Isit para realizar la configuracion de la PDT Zebra que llego nueva a la tienda. Saludes_x000d_
_x000d_
Indicar la ubicación del computador en la tienda o sede_x000d_
_x000d_
Oficina Sistemas</v>
      </c>
      <c r="I2542" t="str" xml:space="preserve">
        <v xml:space="preserve">Se Solicita Tecnico de Isit para realizar la configuracion de la PDT Zebra que llego nueva a la tienda. Saludes_x000d_
_x000d_
Indicar la ubicación del computador en la tienda o sede_x000d_
_x000d_
Oficina Sistemas</v>
      </c>
      <c r="J2542" t="str">
        <v>Se llega a sitio; se recibe PDT Zebra; se realiza desempacando del equipo; se coloca a cargar; luego se procede a configurar según manual suministrado por el personal de sistemas de la tienda; luego de finalizar configuración conecto PDT a un equipo de la oficina para recibir un archivo de configuración enviado por red; luego se procede a instalar este aplicativo; y a realizar pruebas de funcionamiento; luego se procede a colocar PDT en su respectivo forro. Se solicita la PDT antigua y se le hace entrega de las 2 PDT a la Sra María Lasso; PDT antigua marca ZEBRA modelo TC56CJ; serial: 17268522504460; y se entrega PDT nueva marca ZEBRA modelo TC15; Serial: 23052524700348; se entrega todo en buen estado y operativo.</v>
      </c>
      <c r="K2542">
        <v>45153</v>
      </c>
      <c r="L2542">
        <v>45153</v>
      </c>
      <c r="M2542" t="str">
        <f>TEXT(L2542,"DDDDDDD")</f>
        <v>martes</v>
      </c>
      <c r="N2542" t="str" xml:space="preserve">
        <v xml:space="preserve">M040 METRO RIOHACHA_x000d_
_x000d_
</v>
      </c>
      <c r="O2542" t="str">
        <v>RIOHACHA</v>
      </c>
      <c r="P2542" t="str">
        <f>IF(ISBLANK(O2542),"0",(VLOOKUP(O2542,REGION,2,FALSE)))</f>
        <v>COSTA</v>
      </c>
      <c r="Q2542" t="str">
        <v>EDUAR ENRIQUE MARTELO SIERRA</v>
      </c>
      <c r="R2542">
        <f>IF(ISBLANK(Q2542),"0", VLOOKUP(Q2542,PERSONAL,2,FALSE))</f>
        <v>1065631435</v>
      </c>
      <c r="S2542" t="str">
        <v>DIRECTO</v>
      </c>
      <c r="T2542">
        <v>0.5416666666666666</v>
      </c>
      <c r="U2542">
        <v>0.625</v>
      </c>
      <c r="V2542">
        <f>IF(ISBLANK(T2542 ),"0",U2542-T2542)</f>
        <v>0.08333333333333337</v>
      </c>
      <c r="W2542">
        <v>1</v>
      </c>
      <c r="X2542">
        <f>NETWORKDAYS(K2542,L2541)</f>
        <v>1</v>
      </c>
      <c r="Y2542" t="str">
        <f>IF(X2542&lt;=2,"CUMPLE","NO CUMPLE")</f>
        <v>CUMPLE</v>
      </c>
      <c r="Z2542" t="str">
        <v xml:space="preserve">Caso ingresa 4/08; visita acordada con cliente. </v>
      </c>
    </row>
    <row r="2543" xml:space="preserve">
      <c r="A2543">
        <v>74289</v>
      </c>
      <c r="B2543" t="str">
        <v>REQUEST</v>
      </c>
      <c r="C2543" t="str">
        <v>CERRADO</v>
      </c>
      <c r="D2543" t="str">
        <v>LINEAL DE CAJAS</v>
      </c>
      <c r="E2543" t="str">
        <v>POS</v>
      </c>
      <c r="F2543" t="str">
        <v>POS</v>
      </c>
      <c r="G2543" t="str">
        <v>WINCOR</v>
      </c>
      <c r="H2543" t="str">
        <v>buen día me ayudan por favor con la pos numero 13 la cual esta fuera de linea.</v>
      </c>
      <c r="I2543" t="str">
        <v>buen día me ayudan por favor con la pos numero 13 la cual esta fuera de linea.</v>
      </c>
      <c r="J2543" t="str" xml:space="preserve">
        <v xml:space="preserve">SE REVISA POS POR PROBLEMAS DE CONEXIÓN; ERROR DE FUERA DE LINEA. SE REALIZA REVISIÓN DE PUNTO DE RED; SWITCH Y PATCHPANEL.					_x000d_
SE ENCUENTRA QUE EL PATCHPANEL SE ENCUENTRA SIN CONEXIÓN; SE HABILITA UN NUEVO PUERTO EN SW; AL IGUAL QUE CAMBIO DE PATCHCORD.					_x000d_
SE REALIZA PRUEBAS DE CONEXIÓN; LAS CUALES FUERON SATISFACTORIAS; AL IGUAL SE REALIZAN PRUEBAS DE FUNCIONAMIENTO DE POS JUNTO A LA 					_x000d_
SUPERVISORA DE TURNO MARYCRUZ; LAS CUALES FUERON CORRECTAS.					_x000d_
LA POS QUEDA FUNCIONANDO CORRECTAMENTE Y TOTALMENTE OPERATIVA.					_x000d_
</v>
      </c>
      <c r="K2543">
        <v>45153</v>
      </c>
      <c r="L2543">
        <v>45153</v>
      </c>
      <c r="M2543" t="str">
        <f>TEXT(L2543,"DDDDDDD")</f>
        <v>martes</v>
      </c>
      <c r="N2543" t="str">
        <v>J126 JUMBO SAN SILVESTRE</v>
      </c>
      <c r="O2543" t="str">
        <v>BARRANCABERMEJA</v>
      </c>
      <c r="P2543" t="str">
        <f>IF(ISBLANK(O2543),"0",(VLOOKUP(O2543,REGION,2,FALSE)))</f>
        <v>ORIENTE</v>
      </c>
      <c r="Q2543" t="str">
        <v>LUIS CARLOS ROJAS ACOSTA</v>
      </c>
      <c r="R2543">
        <f>IF(ISBLANK(Q2543),"0", VLOOKUP(Q2543,PERSONAL,2,FALSE))</f>
        <v>1096188137</v>
      </c>
      <c r="S2543" t="str">
        <v>DIRECTO</v>
      </c>
      <c r="T2543">
        <v>0.7083333333333334</v>
      </c>
      <c r="U2543">
        <v>0.75</v>
      </c>
      <c r="V2543">
        <f>IF(ISBLANK(T2543 ),"0",U2543-T2543)</f>
        <v>0.04166666666666663</v>
      </c>
      <c r="W2543">
        <v>1</v>
      </c>
      <c r="X2543">
        <f>NETWORKDAYS(K2543,L2542)</f>
        <v>1</v>
      </c>
      <c r="Y2543" t="str">
        <f>IF(X2543&lt;=2,"CUMPLE","NO CUMPLE")</f>
        <v>CUMPLE</v>
      </c>
    </row>
    <row r="2544" xml:space="preserve">
      <c r="A2544">
        <v>66920</v>
      </c>
      <c r="B2544" t="str">
        <v>REQUEST</v>
      </c>
      <c r="C2544" t="str">
        <v>CERRADO</v>
      </c>
      <c r="D2544" t="str">
        <v>TODA LA TIENDA</v>
      </c>
      <c r="E2544" t="str">
        <v>PDA</v>
      </c>
      <c r="F2544" t="str">
        <v>PDA</v>
      </c>
      <c r="G2544" t="str">
        <v>ZEBRA</v>
      </c>
      <c r="H2544" t="str" xml:space="preserve">
        <v xml:space="preserve">Se procede con la entrega por renovación tecnológica de los siguientes equipos: Equipos a retirar 19086B2470 19086B174F 19086B197C Equipos a entregar S23052524700279 S23052524700271 S23052524700312_x000d_
_x000d_
Jefe de área asignación de la PDT_x000d_
_x000d_
Carlos Pacheco_x000d_
_x000d_
Sección en la tienda o ubicación del usuario_x000d_
_x000d_
Tienda</v>
      </c>
      <c r="I2544" t="str" xml:space="preserve">
        <v xml:space="preserve">Se procede con la entrega por renovación tecnológica de los siguientes equipos: Equipos a retirar 19086B2470 19086B174F 19086B197C Equipos a entregar S23052524700279 S23052524700271 S23052524700312_x000d_
_x000d_
Jefe de área asignación de la PDT_x000d_
_x000d_
Carlos Pacheco_x000d_
_x000d_
Sección en la tienda o ubicación del usuario_x000d_
_x000d_
Tienda</v>
      </c>
      <c r="J2544" t="str" xml:space="preserve">
        <v xml:space="preserve">SE REALIZA RENOVACIÓN Y CAMBIO DE PDA HONEYWELL EDA 51 DE AREAS DE SEGURIDAD; CAJAS Y PGC; POR LAS PDA ZEBRA TC15.					_x000d_
SE REALIZA FORMATEO Y CONFIGURACION GENERAL (RED Y APPS) LAS CUALES SE REALIZAN PRUEBAS DE CONEXIÓN; FUNCIONAMIENTO; LECTURA DE 					_x000d_
CODIGOS; CAPTURA DE FOTOS E INGRESO A LAS APLICACIONES.					_x000d_
SE PRESENTA UNA NOVEDAD CON LA APP CENCO GO SHOPPER; LA CUAL AL INGRESAR CUALQUIER USUARIO AUTORIZADO INMEDIATAMENTE LA APP SE					_x000d_
CERRABA AUTOMATICAMENTE; SE REALIZAN VARIOS AJUSTES Y AL FINAL LA APP QUEDA FUNCIONANDO CORRECTAMENTE.					_x000d_
PRUEBAS REALIZADAS JUNTO CON COLABORADOR DE AREA DE SEGURIDAD; COLABORADOR DE AREA DE ATC Y PGC.					_x000d_
LAS PDA HONEYWELL QUE FUERON RETIRADAS QUEDAN GUARDADAS EN LA OFICINA DE SISTEMAS.					_x000d_
LAS PDA ZEBRA QUE FUERON ASIGNADAS SE LE REALIZO EL RESPECTIVO ACTA DE ENTREGA Y RETIRO Y FUERON ENTREGADAS EN CONTRALOR; LAS PDA					_x000d_
QUEDAN FUNCIONANDO CORRECTAMENTE Y TOTALMENTE OPERATIVAS; SE HIZO ENTREGA DE PDA; CARGADOR; BATERIA Y FORRO PROTECTOR DE C/U.					_x000d_
</v>
      </c>
      <c r="K2544">
        <v>45152</v>
      </c>
      <c r="L2544">
        <v>45153</v>
      </c>
      <c r="M2544" t="str">
        <f>TEXT(L2544,"DDDDDDD")</f>
        <v>martes</v>
      </c>
      <c r="N2544" t="str">
        <v>J126 JUMBO SAN SILVESTRE</v>
      </c>
      <c r="O2544" t="str">
        <v>BARRANCABERMEJA</v>
      </c>
      <c r="P2544" t="str">
        <f>IF(ISBLANK(O2544),"0",(VLOOKUP(O2544,REGION,2,FALSE)))</f>
        <v>ORIENTE</v>
      </c>
      <c r="Q2544" t="str">
        <v>LUIS CARLOS ROJAS ACOSTA</v>
      </c>
      <c r="R2544">
        <f>IF(ISBLANK(Q2544),"0", VLOOKUP(Q2544,PERSONAL,2,FALSE))</f>
        <v>1096188137</v>
      </c>
      <c r="S2544" t="str">
        <v>DIRECTO</v>
      </c>
      <c r="T2544">
        <v>0.3333333333333333</v>
      </c>
      <c r="U2544">
        <v>0.7083333333333334</v>
      </c>
      <c r="V2544">
        <v>0.3333333333333333</v>
      </c>
      <c r="W2544">
        <v>4</v>
      </c>
      <c r="X2544">
        <f>NETWORKDAYS(K2544,L2543)</f>
        <v>2</v>
      </c>
      <c r="Y2544" t="str">
        <f>IF(X2544&lt;=2,"CUMPLE","NO CUMPLE")</f>
        <v>CUMPLE</v>
      </c>
    </row>
    <row r="2545" xml:space="preserve">
      <c r="A2545">
        <v>67053</v>
      </c>
      <c r="B2545" t="str">
        <v>REQUEST</v>
      </c>
      <c r="C2545" t="str">
        <v>CERRADO</v>
      </c>
      <c r="D2545" t="str">
        <v>TODA LA TIENDA</v>
      </c>
      <c r="E2545" t="str">
        <v>PDA</v>
      </c>
      <c r="F2545" t="str">
        <v>PDA</v>
      </c>
      <c r="G2545" t="str">
        <v>ZEBRA</v>
      </c>
      <c r="H2545" t="str" xml:space="preserve">
        <v xml:space="preserve">Se procede con la entrega por renovación tecnológica de los siguientes equipos: Equipos a retirar 19086B46A8 19086B3BF9 17268522504459 Equipos a entregar S23052524700358 S23052524700005 S23052524700176_x000d_
_x000d_
Jefe de área asignación de la PDT_x000d_
_x000d_
Ruben Mojica_x000d_
_x000d_
Sección en la tienda o ubicación del usuario_x000d_
_x000d_
Tienda</v>
      </c>
      <c r="I2545" t="str" xml:space="preserve">
        <v xml:space="preserve">Se procede con la entrega por renovación tecnológica de los siguientes equipos: Equipos a retirar 19086B46A8 19086B3BF9 17268522504459 Equipos a entregar S23052524700358 S23052524700005 S23052524700176_x000d_
_x000d_
Jefe de área asignación de la PDT_x000d_
_x000d_
Ruben Mojica_x000d_
_x000d_
Sección en la tienda o ubicación del usuario_x000d_
_x000d_
Tienda</v>
      </c>
      <c r="J2545" t="str">
        <v>Se realiza visita en sitio y se procede a realizar la actividad; el área de seguridad me hace entrega de las 3 PDT  nueva que llegaron. Una vez en mi poder procedo a hacer la configuración de cada una de ellas con ayuda del manual. Se configura las 3 PDT con los siguientes seriales S23052524700358 S23052524700005 y S2305252470017. una vez operativos las nuevas PDT; se le hace entrega al jefe de sección de seguridad Jaime Hormeza; donde se entrega dos PDT al área de cajas que fueron la 23052524700358 y 23052524700005 y de ahí mismo se retira las PDT´s  con los siguientes seriales 19086B3BF9 y 19086B46A8. y la última que se entrega es S2305252470017 que pertenece al área de Pricing y se retira la PDT con serial 17268522504459. Se hace pruebas de funcionalidad con Maira la jefe de sección de caja y con Jaime el jefe de sección de seguridad; dejando todo operativo y funcional. labor culmina con éxito.</v>
      </c>
      <c r="K2545">
        <v>45152</v>
      </c>
      <c r="L2545">
        <v>45153</v>
      </c>
      <c r="M2545" t="str">
        <f>TEXT(L2545,"DDDDDDD")</f>
        <v>martes</v>
      </c>
      <c r="N2545" t="str" xml:space="preserve">
        <v xml:space="preserve">J185 JUMBO YOPAL_x000d_
_x000d_
</v>
      </c>
      <c r="O2545" t="str">
        <v>YOPAL</v>
      </c>
      <c r="P2545" t="str">
        <f>IF(ISBLANK(O2545),"0",(VLOOKUP(O2545,REGION,2,FALSE)))</f>
        <v>ORIENTE</v>
      </c>
      <c r="Q2545" t="str">
        <v>PABLO ANDRES BALANTA GOMEZ</v>
      </c>
      <c r="R2545">
        <f>IF(ISBLANK(Q2545),"0", VLOOKUP(Q2545,PERSONAL,2,FALSE))</f>
        <v>1111739227</v>
      </c>
      <c r="S2545" t="str">
        <v>DIRECTO</v>
      </c>
      <c r="T2545">
        <v>0.3541666666666667</v>
      </c>
      <c r="U2545">
        <v>0.75</v>
      </c>
      <c r="V2545">
        <v>0.3541666666666667</v>
      </c>
      <c r="W2545">
        <v>5</v>
      </c>
      <c r="X2545">
        <f>NETWORKDAYS(K2545,L2544)</f>
        <v>2</v>
      </c>
      <c r="Y2545" t="str">
        <f>IF(X2545&lt;=2,"CUMPLE","NO CUMPLE")</f>
        <v>CUMPLE</v>
      </c>
    </row>
    <row r="2546" xml:space="preserve">
      <c r="A2546">
        <v>66158</v>
      </c>
      <c r="B2546" t="str">
        <v>REQUEST</v>
      </c>
      <c r="C2546" t="str">
        <v>CERRADO</v>
      </c>
      <c r="D2546" t="str">
        <v>TODA LA TIENDA</v>
      </c>
      <c r="E2546" t="str">
        <v>PDA</v>
      </c>
      <c r="F2546" t="str">
        <v>PDA</v>
      </c>
      <c r="G2546" t="str">
        <v>ZEBRA</v>
      </c>
      <c r="H2546" t="str" xml:space="preserve">
        <v xml:space="preserve">Se procede con la entrega por renovación tecnológica de los siguientes equipos: Equipos a retirar 19086B8283 19086B8365 G17F62289 Equipos a entregar: S23051524700106 S23052524700263 S23052524700236_x000d_
_x000d_
Jefe de área asignación de la PDT_x000d_
_x000d_
Julian Solorzano_x000d_
_x000d_
Sección en la tienda o ubicación del usuario_x000d_
_x000d_
Tienda</v>
      </c>
      <c r="I2546" t="str" xml:space="preserve">
        <v xml:space="preserve">Se procede con la entrega por renovación tecnológica de los siguientes equipos: Equipos a retirar 19086B8283 19086B8365 G17F62289 Equipos a entregar: S23051524700106 S23052524700263 S23052524700236_x000d_
_x000d_
Jefe de área asignación de la PDT_x000d_
_x000d_
Julian Solorzano_x000d_
_x000d_
Sección en la tienda o ubicación del usuario_x000d_
_x000d_
Tienda</v>
      </c>
      <c r="J2546" t="str">
        <v>Se llega a tienda donde asistente de tienda hace entrega de las 3 PDA Zebra dispuestas para cambio según se requiere donde al validar mediante serial se encuentra que una PDA en PGC; una PDA en Recibo y una última almacenada por daño fueron las 3 PDA identificadas las cuales se configuran según instructivo y se entregan mediante acta a cada jefe de área; luego de configurar y parametrizar cada PDA se solicita hacer pruebas quedando operativas y con todos sus aplicativos funcionando. Se envían actas a Giovanna Lopez.</v>
      </c>
      <c r="K2546">
        <v>45152</v>
      </c>
      <c r="L2546">
        <v>45153</v>
      </c>
      <c r="M2546" t="str">
        <f>TEXT(L2546,"DDDDDDD")</f>
        <v>martes</v>
      </c>
      <c r="N2546" t="str" xml:space="preserve">
        <v xml:space="preserve">M028 METRO DUITAMA INNOVO_x000d_
_x000d_
</v>
      </c>
      <c r="O2546" t="str">
        <v>DUITAMA</v>
      </c>
      <c r="P2546" t="str">
        <f>IF(ISBLANK(O2546),"0",(VLOOKUP(O2546,REGION,2,FALSE)))</f>
        <v>ORIENTE</v>
      </c>
      <c r="Q2546" t="str">
        <v>JHONATAN RICARDO VARGAS ZAMBRANO</v>
      </c>
      <c r="R2546">
        <f>IF(ISBLANK(Q2546),"0", VLOOKUP(Q2546,PERSONAL,2,FALSE))</f>
        <v>1057583301</v>
      </c>
      <c r="S2546" t="str">
        <v>DIRECTO</v>
      </c>
      <c r="T2546">
        <v>0.5208333333333334</v>
      </c>
      <c r="U2546">
        <v>0.7291666666666666</v>
      </c>
      <c r="V2546">
        <f>IF(ISBLANK(T2546 ),"0",U2546-T2546)</f>
        <v>0.20833333333333326</v>
      </c>
      <c r="W2546">
        <v>3</v>
      </c>
      <c r="X2546">
        <f>NETWORKDAYS(K2546,L2545)</f>
        <v>2</v>
      </c>
      <c r="Y2546" t="str">
        <f>IF(X2546&lt;=2,"CUMPLE","NO CUMPLE")</f>
        <v>CUMPLE</v>
      </c>
    </row>
    <row r="2547" xml:space="preserve">
      <c r="A2547">
        <v>47838</v>
      </c>
      <c r="B2547" t="str">
        <v>REQUEST</v>
      </c>
      <c r="C2547" t="str">
        <v>CERRADO</v>
      </c>
      <c r="D2547" t="str">
        <v>LINEAL DE CAJAS</v>
      </c>
      <c r="E2547" t="str">
        <v>BALANZA</v>
      </c>
      <c r="F2547" t="str">
        <v>SCANNER</v>
      </c>
      <c r="G2547" t="str">
        <v>ZEBRA</v>
      </c>
      <c r="H2547" t="str" xml:space="preserve">
        <v xml:space="preserve">BUEN DIA POR FAVOR ME COLABORAN CON EL SCANNER Y LA BALANZA DE LA POS No.10 QUE NO FUNCIONA D ELA TIENDA JUMBO SANTA MARTA J045 MIL GRACIAS_x000d_
_x000d_
Área en donde se encuentra la Balanza_x000d_
_x000d_
POS 10</v>
      </c>
      <c r="I2547" t="str" xml:space="preserve">
        <v xml:space="preserve">BUEN DIA POR FAVOR ME COLABORAN CON EL SCANNER Y LA BALANZA DE LA POS No.10 QUE NO FUNCIONA D ELA TIENDA JUMBO SANTA MARTA J045 MIL GRACIAS_x000d_
_x000d_
Área en donde se encuentra la Balanza_x000d_
_x000d_
POS 10</v>
      </c>
      <c r="J2547" t="str">
        <v>SE REALIZA VALIDACION DEL EQUIPO TIPO ESCANER BALANZA DE LA CAJA N°10; EQUIPO NO PERMITE REALIZAR ESCANEO DE LOS PRODUCTOS; SE REVISA CONEXIÓN DEL EQUIPO LIMPIEZA DEL ESCANER. SE REINICIA LA MAQUINA SE PROCEDE A VALIDAR PRUEBAS CON EL USUARIO A SATISFACCION. EQUIPO QUEDA OPERATIVO.</v>
      </c>
      <c r="K2547">
        <v>45153</v>
      </c>
      <c r="L2547">
        <v>45154</v>
      </c>
      <c r="M2547" t="str">
        <f>TEXT(L2547,"DDDDDDD")</f>
        <v>miércoles</v>
      </c>
      <c r="N2547" t="str" xml:space="preserve">
        <v xml:space="preserve">J045 JUMBO AV.DEL FERROCARRIL SANTA MARTA_x000d_
_x000d_
</v>
      </c>
      <c r="O2547" t="str">
        <v>SANTA MARTA</v>
      </c>
      <c r="P2547" t="str">
        <f>IF(ISBLANK(O2547),"0",(VLOOKUP(O2547,REGION,2,FALSE)))</f>
        <v>COSTA</v>
      </c>
      <c r="Q2547" t="str">
        <v>ENRIQUE RAFAEL PONZON ORTEGA</v>
      </c>
      <c r="R2547">
        <f>IF(ISBLANK(Q2547),"0", VLOOKUP(Q2547,PERSONAL,2,FALSE))</f>
        <v>1082888515</v>
      </c>
      <c r="S2547" t="str">
        <v>DIRECTO</v>
      </c>
      <c r="T2547">
        <v>0.4513888888888889</v>
      </c>
      <c r="U2547">
        <v>0.4861111111111111</v>
      </c>
      <c r="V2547">
        <f>IF(ISBLANK(T2547 ),"0",U2547-T2547)</f>
        <v>0.03472222222222221</v>
      </c>
      <c r="W2547">
        <v>1</v>
      </c>
      <c r="X2547">
        <f>NETWORKDAYS(K2547,L2546)</f>
        <v>1</v>
      </c>
      <c r="Y2547" t="str">
        <f>IF(X2547&lt;=2,"CUMPLE","NO CUMPLE")</f>
        <v>CUMPLE</v>
      </c>
    </row>
    <row r="2548" xml:space="preserve">
      <c r="A2548">
        <v>50982</v>
      </c>
      <c r="B2548" t="str">
        <v>REQUEST</v>
      </c>
      <c r="C2548" t="str">
        <v>CERRADO</v>
      </c>
      <c r="D2548" t="str">
        <v>LINEAL DE CAJAS</v>
      </c>
      <c r="E2548" t="str">
        <v>IMPRESORA</v>
      </c>
      <c r="F2548" t="str">
        <v>IMPRESORA</v>
      </c>
      <c r="G2548" t="str">
        <v xml:space="preserve">CANNON </v>
      </c>
      <c r="H2548" t="str">
        <v>hola buenos dias la impresora 23 de la tienda jumbo santa marta de eccomerce esta dañada sale en la pos error y no ha querido funcionar</v>
      </c>
      <c r="I2548" t="str">
        <v>hola buenos dias la impresora 23 de la tienda jumbo santa marta de eccomerce esta dañada sale en la pos error y no ha querido funcionar</v>
      </c>
      <c r="J2548" t="str">
        <v>SE REALIZA VALIDACIÓN DEL EQUIPO TIPO IMPRESORA DE LA CAJA N°18; EQUIPO PRESENTA ALERTADO CON LED DE ERROR. SE REALIZA MANTENIMIENTO DEL EQUIPO Y LIMPIEZA DE SENSOR; SE INSTALA NUEVAMENTE PARA REALIZAR PRUEBAS CON EL USUARIO A SATISFACCION EQUIPO SE DEJA OPERANDO.</v>
      </c>
      <c r="K2548">
        <v>45154</v>
      </c>
      <c r="L2548">
        <v>45154</v>
      </c>
      <c r="M2548" t="str">
        <f>TEXT(L2548,"DDDDDDD")</f>
        <v>miércoles</v>
      </c>
      <c r="N2548" t="str" xml:space="preserve">
        <v xml:space="preserve">J045 JUMBO AV.DEL FERROCARRIL SANTA MARTA_x000d_
_x000d_
</v>
      </c>
      <c r="O2548" t="str">
        <v>SANTA MARTA</v>
      </c>
      <c r="P2548" t="str">
        <f>IF(ISBLANK(O2548),"0",(VLOOKUP(O2548,REGION,2,FALSE)))</f>
        <v>COSTA</v>
      </c>
      <c r="Q2548" t="str">
        <v>ENRIQUE RAFAEL PONZON ORTEGA</v>
      </c>
      <c r="R2548">
        <f>IF(ISBLANK(Q2548),"0", VLOOKUP(Q2548,PERSONAL,2,FALSE))</f>
        <v>1082888515</v>
      </c>
      <c r="S2548" t="str">
        <v>DIRECTO</v>
      </c>
      <c r="T2548">
        <v>0.5</v>
      </c>
      <c r="U2548">
        <v>0.5347222222222222</v>
      </c>
      <c r="V2548">
        <f>IF(ISBLANK(T2548 ),"0",U2548-T2548)</f>
        <v>0.03472222222222221</v>
      </c>
      <c r="W2548">
        <v>1</v>
      </c>
      <c r="X2548">
        <f>NETWORKDAYS(K2548,L2547)</f>
        <v>1</v>
      </c>
      <c r="Y2548" t="str">
        <f>IF(X2548&lt;=2,"CUMPLE","NO CUMPLE")</f>
        <v>CUMPLE</v>
      </c>
    </row>
    <row r="2549" xml:space="preserve">
      <c r="A2549">
        <v>76132</v>
      </c>
      <c r="B2549" t="str">
        <v>REQUEST</v>
      </c>
      <c r="C2549" t="str">
        <v>CERRADO</v>
      </c>
      <c r="D2549" t="str">
        <v>CARNES</v>
      </c>
      <c r="E2549" t="str">
        <v>SIMEL</v>
      </c>
      <c r="F2549" t="str">
        <v>BALANZA</v>
      </c>
      <c r="G2549" t="str">
        <v>METTLER</v>
      </c>
      <c r="H2549" t="str" xml:space="preserve">
        <v xml:space="preserve">Buen Dia Se Crea Ticket para validar la BALANZA|MESA METTLER TOLEDO BPLUS | Nº SERIE: B932069612; ya que actualmetne tiene un sello rojo de CVM; ya que no tiene el sello de reparacion. Se solicita tecnico de Isit para validar el estado de la balanza y colocarle el presinto de reparado._x000d_
_x000d_
Área donde su ubica la balanza_x000d_
_x000d_
Carnes</v>
      </c>
      <c r="I2549" t="str" xml:space="preserve">
        <v xml:space="preserve">Buen Dia Se Crea Ticket para validar la BALANZA|MESA METTLER TOLEDO BPLUS | Nº SERIE: B932069612; ya que actualmetne tiene un sello rojo de CVM; ya que no tiene el sello de reparacion. Se solicita tecnico de Isit para validar el estado de la balanza y colocarle el presinto de reparado._x000d_
_x000d_
Área donde su ubica la balanza_x000d_
_x000d_
Carnes</v>
      </c>
      <c r="J2549" t="str" xml:space="preserve">
        <v xml:space="preserve">Se realizó la validación de la balanza y se corrobora  con la calibración.  Se instala precinto nuevo; ya que actualmente no tenía ; Se deja operativa la balanza._x000d_
S/N: B932069612_x000d_
NII: B121077_x000d_
Precinto Retirado: No Tenia_x000d_
Precinto Nuevo: 7380 000000652</v>
      </c>
      <c r="K2549">
        <v>45153</v>
      </c>
      <c r="L2549">
        <v>45154</v>
      </c>
      <c r="M2549" t="str">
        <f>TEXT(L2549,"DDDDDDD")</f>
        <v>miércoles</v>
      </c>
      <c r="N2549" t="str" xml:space="preserve">
        <v xml:space="preserve">J086 JUMBO AMERICANO_x000d_
_x000d_
</v>
      </c>
      <c r="O2549" t="str">
        <v>BARRANQUILLA</v>
      </c>
      <c r="P2549" t="str">
        <f>IF(ISBLANK(O2549),"0",(VLOOKUP(O2549,REGION,2,FALSE)))</f>
        <v>COSTA</v>
      </c>
      <c r="Q2549" t="str">
        <v>MARIO ANDRES DIAZ MOLINA</v>
      </c>
      <c r="R2549">
        <f>IF(ISBLANK(Q2549),"0", VLOOKUP(Q2549,PERSONAL,2,FALSE))</f>
        <v>1007277903</v>
      </c>
      <c r="S2549" t="str">
        <v>DIRECTO</v>
      </c>
      <c r="T2549">
        <v>0.4166666666666667</v>
      </c>
      <c r="U2549">
        <v>0.4583333333333333</v>
      </c>
      <c r="V2549">
        <f>IF(ISBLANK(T2549 ),"0",U2549-T2549)</f>
        <v>0.04166666666666663</v>
      </c>
      <c r="W2549">
        <v>1</v>
      </c>
      <c r="X2549">
        <f>NETWORKDAYS(K2549,L2548)</f>
        <v>2</v>
      </c>
      <c r="Y2549" t="str">
        <f>IF(X2549&lt;=2,"CUMPLE","NO CUMPLE")</f>
        <v>CUMPLE</v>
      </c>
    </row>
    <row r="2550" xml:space="preserve">
      <c r="A2550">
        <v>76234</v>
      </c>
      <c r="B2550" t="str">
        <v>REQUEST</v>
      </c>
      <c r="C2550" t="str">
        <v>CERRADO</v>
      </c>
      <c r="D2550" t="str">
        <v>CARNES</v>
      </c>
      <c r="E2550" t="str">
        <v>SIMEL</v>
      </c>
      <c r="F2550" t="str">
        <v>BALANZA</v>
      </c>
      <c r="G2550" t="str">
        <v>METTLER</v>
      </c>
      <c r="H2550" t="str" xml:space="preserve">
        <v xml:space="preserve">Buen Dia Se Crea Ticket para validar la BALANZA|MESA METTLER TOLEDO 8442 PLUS | Nº SERIE: B811541225; ya que actualmetne tiene un sello rojo de CVM; ya que no tiene el sello de reparacion. Se solicita tecnico de Isit para validar el estado de la balanza y colocarle el presinto de reparado._x000d_
_x000d_
Área donde su ubica la balanza_x000d_
_x000d_
Carnes</v>
      </c>
      <c r="I2550" t="str" xml:space="preserve">
        <v xml:space="preserve">Buen Dia Se Crea Ticket para validar la BALANZA|MESA METTLER TOLEDO 8442 PLUS | Nº SERIE: B811541225; ya que actualmetne tiene un sello rojo de CVM; ya que no tiene el sello de reparacion. Se solicita tecnico de Isit para validar el estado de la balanza y colocarle el presinto de reparado._x000d_
_x000d_
Área donde su ubica la balanza_x000d_
_x000d_
Carnes</v>
      </c>
      <c r="J2550" t="str" xml:space="preserve">
        <v xml:space="preserve">Se realizo la validación de la balanza y se corrobora con la calibración.  se instala precinto  nuevo ya que actualmente no tenia ; Se deja operativa la balanza._x000d_
S/N: B811541225_x000d_
NII: B811541225_x000d_
Precinto Retirado: No Tenia_x000d_
Precinto Nuevo: 7380000000583</v>
      </c>
      <c r="K2550">
        <v>45154</v>
      </c>
      <c r="L2550">
        <v>45154</v>
      </c>
      <c r="M2550" t="str">
        <f>TEXT(L2550,"DDDDDDD")</f>
        <v>miércoles</v>
      </c>
      <c r="N2550" t="str" xml:space="preserve">
        <v xml:space="preserve">J086 JUMBO AMERICANO_x000d_
_x000d_
</v>
      </c>
      <c r="O2550" t="str">
        <v>BARRANQUILLA</v>
      </c>
      <c r="P2550" t="str">
        <f>IF(ISBLANK(O2550),"0",(VLOOKUP(O2550,REGION,2,FALSE)))</f>
        <v>COSTA</v>
      </c>
      <c r="Q2550" t="str">
        <v>MARIO ANDRES DIAZ MOLINA</v>
      </c>
      <c r="R2550">
        <f>IF(ISBLANK(Q2550),"0", VLOOKUP(Q2550,PERSONAL,2,FALSE))</f>
        <v>1007277903</v>
      </c>
      <c r="S2550" t="str">
        <v>DIRECTO</v>
      </c>
      <c r="T2550">
        <v>0.4652777777777778</v>
      </c>
      <c r="U2550">
        <v>0.4791666666666667</v>
      </c>
      <c r="V2550">
        <f>IF(ISBLANK(T2550 ),"0",U2550-T2550)</f>
        <v>0.013888888888888895</v>
      </c>
      <c r="W2550">
        <v>1</v>
      </c>
      <c r="X2550">
        <f>NETWORKDAYS(K2550,L2549)</f>
        <v>1</v>
      </c>
      <c r="Y2550" t="str">
        <f>IF(X2550&lt;=2,"CUMPLE","NO CUMPLE")</f>
        <v>CUMPLE</v>
      </c>
    </row>
    <row r="2551" xml:space="preserve">
      <c r="A2551">
        <v>77813</v>
      </c>
      <c r="B2551" t="str">
        <v>REQUEST</v>
      </c>
      <c r="C2551" t="str">
        <v>CERRADO</v>
      </c>
      <c r="D2551" t="str">
        <v>CAJA CENTRAL</v>
      </c>
      <c r="E2551" t="str">
        <v>SIMEL</v>
      </c>
      <c r="F2551" t="str">
        <v>BALANZA</v>
      </c>
      <c r="G2551" t="str">
        <v>DATALOGIC</v>
      </c>
      <c r="H2551" t="str" xml:space="preserve">
        <v xml:space="preserve">Buenos días. por favor me colaboran con el envió del técnico de isit a la tienda para que realice la reparación del scanner balanza ya que este activo fue reportado por cvm como no conforme; por favor enviar la técnico con los precintos necesarios para esta actividad. serial: F19E00198.                                                                                                                   DATALOGIC_x000d_
Modelo: 9800_x000d_
Serial: F19E00198_x000d_
NII: B119825 _x000d_
Estado: No conforme</v>
      </c>
      <c r="I2551" t="str" xml:space="preserve">
        <v xml:space="preserve">Buenos días. por favor me colaboran con el envió del técnico de isit a la tienda para que realice la reparación del scanner balanza ya que este activo fue reportado por cvm como no conforme; por favor enviar la técnico con los precintos necesarios para esta actividad. serial: F19E00198.                                                                                                                   DATALOGIC_x000d_
Modelo: 9800_x000d_
Serial: F19E00198_x000d_
NII: B119825 _x000d_
Estado: No conforme</v>
      </c>
      <c r="J2551" t="str">
        <v xml:space="preserve">Se realizó calibración de peso en la balanza de la  Caja 9 donde estaba el precinto de alambre #2950000165146 y quedó el #7380000000600. Reparado </v>
      </c>
      <c r="K2551">
        <v>45154</v>
      </c>
      <c r="L2551">
        <v>45154</v>
      </c>
      <c r="M2551" t="str">
        <f>TEXT(L2551,"DDDDDDD")</f>
        <v>miércoles</v>
      </c>
      <c r="N2551" t="str" xml:space="preserve">
        <v xml:space="preserve">M075 METRO SIMON BOLIVAR_x000d_
_x000d_
</v>
      </c>
      <c r="O2551" t="str">
        <v>CALI</v>
      </c>
      <c r="P2551" t="str">
        <f>IF(ISBLANK(O2551),"0",(VLOOKUP(O2551,REGION,2,FALSE)))</f>
        <v>OCCIDENTE</v>
      </c>
      <c r="Q2551" t="str">
        <v xml:space="preserve">SANTIAGO CALIZ ORTIZ </v>
      </c>
      <c r="R2551">
        <v>1192893607</v>
      </c>
      <c r="S2551" t="str">
        <v>DIRECTO</v>
      </c>
      <c r="T2551">
        <v>0.7083333333333334</v>
      </c>
      <c r="U2551">
        <v>0.7222222222222222</v>
      </c>
      <c r="V2551">
        <f>IF(ISBLANK(T2551 ),"0",U2551-T2551)</f>
        <v>0.01388888888888884</v>
      </c>
      <c r="W2551">
        <v>1</v>
      </c>
      <c r="X2551">
        <f>NETWORKDAYS(K2551,L2550)</f>
        <v>1</v>
      </c>
      <c r="Y2551" t="str">
        <f>IF(X2551&lt;=2,"CUMPLE","NO CUMPLE")</f>
        <v>CUMPLE</v>
      </c>
    </row>
    <row r="2552" xml:space="preserve">
      <c r="A2552">
        <v>77832</v>
      </c>
      <c r="B2552" t="str">
        <v>REQUEST</v>
      </c>
      <c r="C2552" t="str">
        <v>CERRADO</v>
      </c>
      <c r="D2552" t="str">
        <v>CAJA CENTRAL</v>
      </c>
      <c r="E2552" t="str">
        <v>SIMEL</v>
      </c>
      <c r="F2552" t="str">
        <v>BALANZA</v>
      </c>
      <c r="G2552" t="str">
        <v>DATALOGIC</v>
      </c>
      <c r="H2552" t="str" xml:space="preserve">
        <v xml:space="preserve">Buenos días. por favor me colaboran con el envió del técnico de isit a la tienda para que realice la reparación del scanner balanza ya que este activo fue reportado por cvm como no conforme; por favor enviar la técnico con los precintos necesarios para esta actividad. serial: F19E00207                                                                                                                                               DATALOGIC_x000d_
Modelo: 9800_x000d_
Serial: F19E00207_x000d_
NII: B119844 _x000d_
Estado: No conforme.</v>
      </c>
      <c r="I2552" t="str" xml:space="preserve">
        <v xml:space="preserve">Buenos días. por favor me colaboran con el envió del técnico de isit a la tienda para que realice la reparación del scanner balanza ya que este activo fue reportado por cvm como no conforme; por favor enviar la técnico con los precintos necesarios para esta actividad. serial: F19E00207                                                                                                                                               DATALOGIC_x000d_
Modelo: 9800_x000d_
Serial: F19E00207_x000d_
NII: B119844 _x000d_
Estado: No conforme.</v>
      </c>
      <c r="J2552" t="str">
        <v>Se realiza calibración de peso; en la caja 8 no había precinto de alambre y quedó el #7380000000579.</v>
      </c>
      <c r="K2552">
        <v>45154</v>
      </c>
      <c r="L2552">
        <v>45154</v>
      </c>
      <c r="M2552" t="str">
        <f>TEXT(L2552,"DDDDDDD")</f>
        <v>miércoles</v>
      </c>
      <c r="N2552" t="str" xml:space="preserve">
        <v xml:space="preserve">M075 METRO SIMON BOLIVAR_x000d_
_x000d_
</v>
      </c>
      <c r="O2552" t="str">
        <v>CALI</v>
      </c>
      <c r="P2552" t="str">
        <f>IF(ISBLANK(O2552),"0",(VLOOKUP(O2552,REGION,2,FALSE)))</f>
        <v>OCCIDENTE</v>
      </c>
      <c r="Q2552" t="str">
        <v xml:space="preserve">SANTIAGO CALIZ ORTIZ </v>
      </c>
      <c r="R2552">
        <v>1192893607</v>
      </c>
      <c r="S2552" t="str">
        <v>DIRECTO</v>
      </c>
      <c r="T2552">
        <v>0.7222222222222222</v>
      </c>
      <c r="U2552">
        <v>0.7361111111111112</v>
      </c>
      <c r="V2552">
        <f>IF(ISBLANK(T2552 ),"0",U2552-T2552)</f>
        <v>0.01388888888888895</v>
      </c>
      <c r="W2552">
        <v>1</v>
      </c>
      <c r="X2552">
        <f>NETWORKDAYS(K2552,L2551)</f>
        <v>1</v>
      </c>
      <c r="Y2552" t="str">
        <f>IF(X2552&lt;=2,"CUMPLE","NO CUMPLE")</f>
        <v>CUMPLE</v>
      </c>
    </row>
    <row r="2553" xml:space="preserve">
      <c r="A2553">
        <v>75304</v>
      </c>
      <c r="B2553" t="str">
        <v>REQUEST</v>
      </c>
      <c r="C2553" t="str">
        <v>CERRADO</v>
      </c>
      <c r="D2553" t="str">
        <v>PISO DE VENTA</v>
      </c>
      <c r="E2553" t="str">
        <v>PDA</v>
      </c>
      <c r="F2553" t="str">
        <v>PDA</v>
      </c>
      <c r="G2553" t="str">
        <v>HONEYWELL</v>
      </c>
      <c r="H2553" t="str" xml:space="preserve">
        <v xml:space="preserve">Buen dia; me puede ayudar con la instalacion de la APP Mi Tienda en la siguiente PDT Serial: 21175B72D1 Agradezco la colaboracion_x000d_
_x000d_
Jefe de área asignación de la PDT_x000d_
_x000d_
Jaime Galarza_x000d_
_x000d_
Sección en la tienda o ubicación del usuario_x000d_
_x000d_
Direccion</v>
      </c>
      <c r="I2553" t="str" xml:space="preserve">
        <v xml:space="preserve">Buen dia; me puede ayudar con la instalacion de la APP Mi Tienda en la siguiente PDT Serial: 21175B72D1 Agradezco la colaboracion_x000d_
_x000d_
Jefe de área asignación de la PDT_x000d_
_x000d_
Jaime Galarza_x000d_
_x000d_
Sección en la tienda o ubicación del usuario_x000d_
_x000d_
Direccion</v>
      </c>
      <c r="J2553" t="str">
        <v xml:space="preserve">Se llega a sitio y se procede con validaciones de ingreso. Se establece contacto con el usuario y el equipo. Se procede a restaurar valores de fábrica ya que no es posible configurar mi tienda en el equipo. Se realiza configuración de todos los parámetros del dispositivo según manual corporativo actualizado. Se enrola a la wlan correspondiente. Se configuran aplicaciones. Se procede a asegurar la pda y usuaria realiza pruebas del aplicativo. La pruebas salen a satisfacción de el usuario y se da por finalizada la actividad dando cierre al respectivo ticket. La PDA queda completamente operativa. </v>
      </c>
      <c r="K2553">
        <v>45154</v>
      </c>
      <c r="L2553">
        <v>45154</v>
      </c>
      <c r="M2553" t="str">
        <f>TEXT(L2553,"DDDDDDD")</f>
        <v>miércoles</v>
      </c>
      <c r="N2553" t="str" xml:space="preserve">
        <v xml:space="preserve">M179 METRO PITALITO_x000d_
_x000d_
</v>
      </c>
      <c r="O2553" t="str">
        <v>PITALITO</v>
      </c>
      <c r="P2553" t="str">
        <f>IF(ISBLANK(O2553),"0",(VLOOKUP(O2553,REGION,2,FALSE)))</f>
        <v>OCCIDENTE</v>
      </c>
      <c r="Q2553" t="str">
        <v>EMERSON PALACIOS MARTINEZ</v>
      </c>
      <c r="R2553">
        <f>IF(ISBLANK(Q2553),"0", VLOOKUP(Q2553,PERSONAL,2,FALSE))</f>
        <v>13723524</v>
      </c>
      <c r="S2553" t="str">
        <v>ALIADO</v>
      </c>
      <c r="T2553">
        <v>0.25</v>
      </c>
      <c r="U2553">
        <v>0.3125</v>
      </c>
      <c r="V2553">
        <f>IF(ISBLANK(T2553 ),"0",U2553-T2553)</f>
        <v>0.0625</v>
      </c>
      <c r="W2553">
        <v>1</v>
      </c>
      <c r="X2553">
        <f>NETWORKDAYS(K2553,L2552)</f>
        <v>1</v>
      </c>
      <c r="Y2553" t="str">
        <f>IF(X2553&lt;=2,"CUMPLE","NO CUMPLE")</f>
        <v>CUMPLE</v>
      </c>
    </row>
    <row r="2554" xml:space="preserve">
      <c r="A2554">
        <v>75311</v>
      </c>
      <c r="B2554" t="str">
        <v>REQUEST</v>
      </c>
      <c r="C2554" t="str">
        <v>CERRADO</v>
      </c>
      <c r="D2554" t="str">
        <v>TODA LA TIENDA</v>
      </c>
      <c r="E2554" t="str">
        <v>PDA</v>
      </c>
      <c r="F2554" t="str">
        <v>PDA</v>
      </c>
      <c r="G2554" t="str">
        <v>HONEYWELL</v>
      </c>
      <c r="H2554" t="str" xml:space="preserve">
        <v xml:space="preserve">Buen dia; me puede ayudar con la instalacion de la APP Mi Tienda en la siguiente PDT Serial: 21252B029A Agradezco la colaboracion_x000d_
_x000d_
Jefe de área asignación de la PDT_x000d_
_x000d_
Jaime Galarza_x000d_
_x000d_
Sección en la tienda o ubicación del usuario_x000d_
_x000d_
Direccion</v>
      </c>
      <c r="I2554" t="str" xml:space="preserve">
        <v xml:space="preserve">Buen dia; me puede ayudar con la instalacion de la APP Mi Tienda en la siguiente PDT Serial: 21252B029A Agradezco la colaboracion_x000d_
_x000d_
Jefe de área asignación de la PDT_x000d_
_x000d_
Jaime Galarza_x000d_
_x000d_
Sección en la tienda o ubicación del usuario_x000d_
_x000d_
Direccion</v>
      </c>
      <c r="J2554" t="str">
        <v xml:space="preserve">Se llega a sitio y se procede con validaciones de ingreso. Se establece contacto con la usuaria y el equipo. Se procede a restaurar valores de fábrica ya que no es posible configurar mi tienda en el equipo. Se realiza configuración de todos los parámetros del dispositivo según manual corporativo actualizado. Se enrola a la wlan correspondiente. Se configuran aplicaciones. Se procede a asegurar la PDA y usuaria realiza pruebas del aplicativo. La pruebas salen a satisfacción de la usuaria y se da por finalizada la actividad dando cierre al respectivo ticket. La PDA queda completamente operativa. </v>
      </c>
      <c r="K2554">
        <v>45154</v>
      </c>
      <c r="L2554">
        <v>45154</v>
      </c>
      <c r="M2554" t="str">
        <f>TEXT(L2554,"DDDDDDD")</f>
        <v>miércoles</v>
      </c>
      <c r="N2554" t="str" xml:space="preserve">
        <v xml:space="preserve">M179 METRO PITALITO_x000d_
_x000d_
</v>
      </c>
      <c r="O2554" t="str">
        <v>PITALITO</v>
      </c>
      <c r="P2554" t="str">
        <f>IF(ISBLANK(O2554),"0",(VLOOKUP(O2554,REGION,2,FALSE)))</f>
        <v>OCCIDENTE</v>
      </c>
      <c r="Q2554" t="str">
        <v>EMERSON PALACIOS MARTINEZ</v>
      </c>
      <c r="R2554">
        <f>IF(ISBLANK(Q2554),"0", VLOOKUP(Q2554,PERSONAL,2,FALSE))</f>
        <v>13723524</v>
      </c>
      <c r="S2554" t="str">
        <v>ALIADO</v>
      </c>
      <c r="T2554">
        <v>0.3125</v>
      </c>
      <c r="U2554">
        <v>0.375</v>
      </c>
      <c r="V2554">
        <f>IF(ISBLANK(T2554 ),"0",U2554-T2554)</f>
        <v>0.0625</v>
      </c>
      <c r="W2554">
        <v>1</v>
      </c>
      <c r="X2554">
        <f>NETWORKDAYS(K2554,L2553)</f>
        <v>1</v>
      </c>
      <c r="Y2554" t="str">
        <f>IF(X2554&lt;=2,"CUMPLE","NO CUMPLE")</f>
        <v>CUMPLE</v>
      </c>
    </row>
    <row r="2555" xml:space="preserve">
      <c r="A2555">
        <v>75290</v>
      </c>
      <c r="B2555" t="str">
        <v>REQUEST</v>
      </c>
      <c r="C2555" t="str">
        <v>CERRADO</v>
      </c>
      <c r="D2555" t="str">
        <v>TODA LA TIENDA</v>
      </c>
      <c r="E2555" t="str">
        <v>PDA</v>
      </c>
      <c r="F2555" t="str">
        <v>PDA</v>
      </c>
      <c r="G2555" t="str">
        <v>ZEBRA</v>
      </c>
      <c r="H2555" t="str" xml:space="preserve">
        <v xml:space="preserve">Buen dia; me puede ayudar con la instalacion de la APP Mi Tienda en la siguiente PDT Serial: 23052524700144 Agradezco la colaboracion_x000d_
_x000d_
Jefe de área asignación de la PDT_x000d_
_x000d_
Maritza Tejada_x000d_
_x000d_
Sección en la tienda o ubicación del usuario_x000d_
_x000d_
PGC</v>
      </c>
      <c r="I2555" t="str" xml:space="preserve">
        <v xml:space="preserve">Buen dia; me puede ayudar con la instalacion de la APP Mi Tienda en la siguiente PDT Serial: 23052524700144 Agradezco la colaboracion_x000d_
_x000d_
Jefe de área asignación de la PDT_x000d_
_x000d_
Maritza Tejada_x000d_
_x000d_
Sección en la tienda o ubicación del usuario_x000d_
_x000d_
PGC</v>
      </c>
      <c r="J2555" t="str">
        <v xml:space="preserve">Se llega a sitio y se procede con validaciones de ingreso. Se establece contacto con la usuaria y el equipo. Se procede a restaurar valores de fábrica ya que no es posible configurar mi tienda en el equipo. Se realiza configuración de todos los parámetros del dispositivo según manual corporativo actualizado. Se enrola a la wlan correspondiente. Se configuran aplicaciones. Se procede a asegurar la PDA y usuaria realiza pruebas del aplicativo. La pruebas salen a satisfacción de la usuaria y se da por finalizada la actividad dando cierre al respectivo ticket. La PDA queda completamente operativa. </v>
      </c>
      <c r="K2555">
        <v>45154</v>
      </c>
      <c r="L2555">
        <v>45154</v>
      </c>
      <c r="M2555" t="str">
        <f>TEXT(L2555,"DDDDDDD")</f>
        <v>miércoles</v>
      </c>
      <c r="N2555" t="str" xml:space="preserve">
        <v xml:space="preserve">M179 METRO PITALITO_x000d_
_x000d_
</v>
      </c>
      <c r="O2555" t="str">
        <v>PITALITO</v>
      </c>
      <c r="P2555" t="str">
        <f>IF(ISBLANK(O2555),"0",(VLOOKUP(O2555,REGION,2,FALSE)))</f>
        <v>OCCIDENTE</v>
      </c>
      <c r="Q2555" t="str">
        <v>EMERSON PALACIOS MARTINEZ</v>
      </c>
      <c r="R2555">
        <f>IF(ISBLANK(Q2555),"0", VLOOKUP(Q2555,PERSONAL,2,FALSE))</f>
        <v>13723524</v>
      </c>
      <c r="S2555" t="str">
        <v>ALIADO</v>
      </c>
      <c r="T2555">
        <v>0.375</v>
      </c>
      <c r="U2555">
        <v>0.4166666666666667</v>
      </c>
      <c r="V2555">
        <f>IF(ISBLANK(T2555 ),"0",U2555-T2555)</f>
        <v>0.041666666666666685</v>
      </c>
      <c r="W2555">
        <v>1</v>
      </c>
      <c r="X2555">
        <f>NETWORKDAYS(K2555,L2554)</f>
        <v>1</v>
      </c>
      <c r="Y2555" t="str">
        <f>IF(X2555&lt;=2,"CUMPLE","NO CUMPLE")</f>
        <v>CUMPLE</v>
      </c>
    </row>
    <row r="2556" xml:space="preserve">
      <c r="A2556">
        <v>75307</v>
      </c>
      <c r="B2556" t="str">
        <v>REQUEST</v>
      </c>
      <c r="C2556" t="str">
        <v>CERRADO</v>
      </c>
      <c r="D2556" t="str">
        <v>TODA LA TIENDA</v>
      </c>
      <c r="E2556" t="str">
        <v>PDA</v>
      </c>
      <c r="F2556" t="str">
        <v>PDA</v>
      </c>
      <c r="G2556" t="str">
        <v>ZEBRA</v>
      </c>
      <c r="H2556" t="str" xml:space="preserve">
        <v xml:space="preserve">Buen dia; me puede ayudar con la instalacion de la APP Mi Tienda en la siguiente PDT Serial: 23052524700346 Agradezco la colaboracion_x000d_
_x000d_
Jefe de área asignación de la PDT_x000d_
_x000d_
Maritza Tejada_x000d_
_x000d_
Sección en la tienda o ubicación del usuario_x000d_
_x000d_
PGC</v>
      </c>
      <c r="I2556" t="str" xml:space="preserve">
        <v xml:space="preserve">Buen dia; me puede ayudar con la instalacion de la APP Mi Tienda en la siguiente PDT Serial: 23052524700346 Agradezco la colaboracion_x000d_
_x000d_
Jefe de área asignación de la PDT_x000d_
_x000d_
Maritza Tejada_x000d_
_x000d_
Sección en la tienda o ubicación del usuario_x000d_
_x000d_
PGC</v>
      </c>
      <c r="J2556" t="str">
        <v xml:space="preserve">Se llega a sitio y se procede con validaciones de ingreso. Se establece contacto con la usuaria y el equipo. Se procede a restaurar valores de fábrica ya que no es posible configurar mi tienda en el equipo. Se realiza configuración de todos los parámetros del dispositivo según manual corporativo actualizado. Se enrola a la wlan correspondiente. Se configuran aplicaciones. Se procede a asegurar la PDA y usuaria realiza pruebas del aplicativo. La pruebas salen a satisfacción de la usuaria y se da por finalizada la actividad dando cierre al respectivo ticket. La PDA queda completamente operativa. </v>
      </c>
      <c r="K2556">
        <v>45154</v>
      </c>
      <c r="L2556">
        <v>45154</v>
      </c>
      <c r="M2556" t="str">
        <f>TEXT(L2556,"DDDDDDD")</f>
        <v>miércoles</v>
      </c>
      <c r="N2556" t="str" xml:space="preserve">
        <v xml:space="preserve">M179 METRO PITALITO_x000d_
_x000d_
</v>
      </c>
      <c r="O2556" t="str">
        <v>PITALITO</v>
      </c>
      <c r="P2556" t="str">
        <f>IF(ISBLANK(O2556),"0",(VLOOKUP(O2556,REGION,2,FALSE)))</f>
        <v>OCCIDENTE</v>
      </c>
      <c r="Q2556" t="str">
        <v>EMERSON PALACIOS MARTINEZ</v>
      </c>
      <c r="R2556">
        <f>IF(ISBLANK(Q2556),"0", VLOOKUP(Q2556,PERSONAL,2,FALSE))</f>
        <v>13723524</v>
      </c>
      <c r="S2556" t="str">
        <v>ALIADO</v>
      </c>
      <c r="T2556">
        <v>0.4166666666666667</v>
      </c>
      <c r="U2556">
        <v>0.4583333333333333</v>
      </c>
      <c r="V2556">
        <f>IF(ISBLANK(T2556 ),"0",U2556-T2556)</f>
        <v>0.04166666666666663</v>
      </c>
      <c r="W2556">
        <v>1</v>
      </c>
      <c r="X2556">
        <f>NETWORKDAYS(K2556,L2555)</f>
        <v>1</v>
      </c>
      <c r="Y2556" t="str">
        <f>IF(X2556&lt;=2,"CUMPLE","NO CUMPLE")</f>
        <v>CUMPLE</v>
      </c>
    </row>
    <row r="2557" xml:space="preserve">
      <c r="A2557">
        <v>78218</v>
      </c>
      <c r="B2557" t="str">
        <v>REQUEST</v>
      </c>
      <c r="C2557" t="str">
        <v>CERRADO</v>
      </c>
      <c r="D2557" t="str">
        <v>RECIBO</v>
      </c>
      <c r="E2557" t="str">
        <v>PC</v>
      </c>
      <c r="F2557" t="str">
        <v>PC</v>
      </c>
      <c r="G2557" t="str">
        <v>LENOVO</v>
      </c>
      <c r="H2557" t="str">
        <v>En la madrugada de hoy; cayó un aguacero muy fuerte; donde el agua se filtró por la ventana donde está ubicado el Computador; S/N MJ0FNPQ0; 037270; AD-142549; el compañero de apertura al llegar; encontró mojada la CPU y el teclado; lo que indica que se les filtro suficiente agua; el equipo se encuentra desconectado; solicito una revisión; ya que es indispensable el equipo para la operación.</v>
      </c>
      <c r="I2557" t="str">
        <v>En la madrugada de hoy; cayó un aguacero muy fuerte; donde el agua se filtró por la ventana donde está ubicado el Computador; S/N MJ0FNPQ0; 037270; AD-142549; el compañero de apertura al llegar; encontró mojada la CPU y el teclado; lo que indica que se les filtro suficiente agua; el equipo se encuentra desconectado; solicito una revisión; ya que es indispensable el equipo para la operación.</v>
      </c>
      <c r="J2557" t="str">
        <v>Usuario informa que al llegar encontró mojada la CPU y el teclado; lo que indica que se les filtró suficiente agua; el equipo se encuentra desconectado.  Se procede a realizar limpieza del equipo así mismo se procede a enchufar; pero este no responde a las pruebas; se continúa validando la fuente de poder del equipo lo que este arroja el voltaje; así mismo se continúa validado con otra fuente de otro equipo operativo pero el equipo no responde a las pruebas realizadas por lo que se evidencia que el fuerte aguacero ocasionó que el equipo se dañara por completo; por lo que se requiere un equipo de cómputo. Cabe aclarar que el monitor enciende y muestra imagen.</v>
      </c>
      <c r="K2557">
        <v>45155</v>
      </c>
      <c r="L2557">
        <v>45155</v>
      </c>
      <c r="M2557" t="str">
        <f>TEXT(L2557,"DDDDDDD")</f>
        <v>jueves</v>
      </c>
      <c r="N2557" t="str" xml:space="preserve">
        <v xml:space="preserve">M085 METRO MONTERIA_x000d_
_x000d_
</v>
      </c>
      <c r="O2557" t="str">
        <v>MONTERIA</v>
      </c>
      <c r="P2557" t="str">
        <f>IF(ISBLANK(O2557),"0",(VLOOKUP(O2557,REGION,2,FALSE)))</f>
        <v>COSTA</v>
      </c>
      <c r="Q2557" t="str">
        <v>SHARON YANETH KERGUELEN WILCHES</v>
      </c>
      <c r="R2557">
        <f>IF(ISBLANK(Q2557),"0", VLOOKUP(Q2557,PERSONAL,2,FALSE))</f>
        <v>1067917448</v>
      </c>
      <c r="S2557" t="str">
        <v>DIRECTO</v>
      </c>
      <c r="T2557">
        <v>0.4166666666666667</v>
      </c>
      <c r="U2557">
        <v>0.625</v>
      </c>
      <c r="V2557">
        <f>IF(ISBLANK(T2557 ),"0",U2557-T2557)</f>
        <v>0.20833333333333331</v>
      </c>
      <c r="W2557">
        <v>3</v>
      </c>
      <c r="X2557">
        <f>NETWORKDAYS(K2557,L2556)</f>
        <v>-2</v>
      </c>
      <c r="Y2557" t="str">
        <f>IF(X2557&lt;=2,"CUMPLE","NO CUMPLE")</f>
        <v>CUMPLE</v>
      </c>
    </row>
    <row r="2558" xml:space="preserve">
      <c r="A2558">
        <v>66696</v>
      </c>
      <c r="B2558" t="str">
        <v>REQUEST</v>
      </c>
      <c r="C2558" t="str">
        <v>CERRADO</v>
      </c>
      <c r="D2558" t="str">
        <v>RECIBO</v>
      </c>
      <c r="E2558" t="str">
        <v>PDA</v>
      </c>
      <c r="F2558" t="str">
        <v>PDA</v>
      </c>
      <c r="G2558" t="str">
        <v>HONEYWELL</v>
      </c>
      <c r="H2558" t="str" xml:space="preserve">
        <v xml:space="preserve">FALLA DE PDT PGC; TECLADO FALLA SE BLOQUEA._x000d_
_x000d_
Sección de la tienda en donde se ubica la PDT o usuario_x000d_
_x000d_
PGC</v>
      </c>
      <c r="I2558" t="str" xml:space="preserve">
        <v xml:space="preserve">FALLA DE PDT PGC; TECLADO FALLA SE BLOQUEA._x000d_
_x000d_
Sección de la tienda en donde se ubica la PDT o usuario_x000d_
_x000d_
PGC</v>
      </c>
      <c r="J2558" t="str" xml:space="preserve">
        <v xml:space="preserve">SE REVISA PDA POR PROBLEMAS CON TECLADO QUE SE BLOQUEA Y NO INGRESA CORRECTAMENTE; SE ENCUENTRA QUE TENIA CONFIGURADO TECLADO					_x000d_
VIRTUAL DE HONEYWELL; SE REEMPLAZA POR EL QUE VIENE POR DEFECTO EN LA PDA DE GOOGLE; SE REALIZAN PRUEBAS DE FUNCIONAMIENTO; LAS 					_x000d_
CUALES FUERON SATISFACTORIAS.					_x000d_
PDA FUNCIONA CORRECTAMENTE Y QUEDA OPERATIVA.					_x000d_
</v>
      </c>
      <c r="K2558">
        <v>45154</v>
      </c>
      <c r="L2558">
        <v>45154</v>
      </c>
      <c r="M2558" t="str">
        <f>TEXT(L2558,"DDDDDDD")</f>
        <v>miércoles</v>
      </c>
      <c r="N2558" t="str" xml:space="preserve">
        <v xml:space="preserve">M183 METRO SAN GIL_x000d_
_x000d_
</v>
      </c>
      <c r="O2558" t="str">
        <v>SAN GIL</v>
      </c>
      <c r="P2558" t="str">
        <f>IF(ISBLANK(O2558),"0",(VLOOKUP(O2558,REGION,2,FALSE)))</f>
        <v>ORIENTE</v>
      </c>
      <c r="Q2558" t="str">
        <v>LUIS CARLOS ROJAS ACOSTA</v>
      </c>
      <c r="R2558">
        <f>IF(ISBLANK(Q2558),"0", VLOOKUP(Q2558,PERSONAL,2,FALSE))</f>
        <v>1096188137</v>
      </c>
      <c r="S2558" t="str">
        <v>DIRECTO</v>
      </c>
      <c r="T2558">
        <v>0.5416666666666666</v>
      </c>
      <c r="U2558">
        <v>0.5833333333333334</v>
      </c>
      <c r="V2558">
        <f>IF(ISBLANK(T2558 ),"0",U2558-T2558)</f>
        <v>0.04166666666666674</v>
      </c>
      <c r="W2558">
        <v>1</v>
      </c>
      <c r="X2558">
        <f>NETWORKDAYS(K2558,L2557)</f>
        <v>2</v>
      </c>
      <c r="Y2558" t="str">
        <f>IF(X2558&lt;=2,"CUMPLE","NO CUMPLE")</f>
        <v>CUMPLE</v>
      </c>
      <c r="Z2558" t="str">
        <v xml:space="preserve">Caso ingresa 11/08 ; visita acordada con cliente. </v>
      </c>
    </row>
    <row r="2559" xml:space="preserve">
      <c r="A2559">
        <v>66043</v>
      </c>
      <c r="B2559" t="str">
        <v>REQUEST</v>
      </c>
      <c r="C2559" t="str">
        <v>CERRADO</v>
      </c>
      <c r="D2559" t="str">
        <v>RECIBO</v>
      </c>
      <c r="E2559" t="str">
        <v>PC</v>
      </c>
      <c r="F2559" t="str">
        <v>PC</v>
      </c>
      <c r="G2559" t="str">
        <v>LENOVO</v>
      </c>
      <c r="H2559" t="str" xml:space="preserve">
        <v xml:space="preserve">Se solicita la validación de las configuraciones de excel de la colaboradora Deissy; quien al ingresar este tiene una interfaz negra "oscura" esta novedad solo sucede con un equipo en especial; cuando trabaja en otro equipo esta falla no se presenta._x000d_
_x000d_
Área en donde se encuentra el equipo_x000d_
_x000d_
San Gil - Boucle</v>
      </c>
      <c r="I2559" t="str" xml:space="preserve">
        <v xml:space="preserve">Se solicita la validación de las configuraciones de excel de la colaboradora Deissy; quien al ingresar este tiene una interfaz negra "oscura" esta novedad solo sucede con un equipo en especial; cuando trabaja en otro equipo esta falla no se presenta._x000d_
_x000d_
Área en donde se encuentra el equipo_x000d_
_x000d_
San Gil - Boucle</v>
      </c>
      <c r="J2559" t="str" xml:space="preserve">
        <v xml:space="preserve">SE REVISA PC POR ERROR DE PERFIL DE USUARIA; EN CONVERSACIONES CON EL GERENTE HECTOR SE DETERMINA QUE EL PC NO SE HA FORMATEADO; YA QUE AFEC					_x000d_
TARIA DE LA PERSONA ENCARGADA DEL PUESTO PRINCIPAL; SE REALIZA UN NUEVO PROCEDIMIENTO PARA INTENTAR REPARAR EL PERFIL DE USUARIO; 					_x000d_
CUYO RESULTADO FUE NEGATIVO; EL PERFIL TIENE ERRORES Y ES IRREPARABLE.					_x000d_
EL EQUIPO QUEDA OPERATIVO Y SE TRABAJA CON EL CONDICIONAL DE LA TEMPORALIDAD; HASTA QUE LA USUARIA PRINCIPAL RETORNE A LABORES.					_x000d_
</v>
      </c>
      <c r="K2559">
        <v>45154</v>
      </c>
      <c r="L2559">
        <v>45154</v>
      </c>
      <c r="M2559" t="str">
        <f>TEXT(L2559,"DDDDDDD")</f>
        <v>miércoles</v>
      </c>
      <c r="N2559" t="str" xml:space="preserve">
        <v xml:space="preserve">M183 METRO SAN GIL_x000d_
_x000d_
</v>
      </c>
      <c r="O2559" t="str">
        <v>SAN GIL</v>
      </c>
      <c r="P2559" t="str">
        <f>IF(ISBLANK(O2559),"0",(VLOOKUP(O2559,REGION,2,FALSE)))</f>
        <v>ORIENTE</v>
      </c>
      <c r="Q2559" t="str">
        <v>LUIS CARLOS ROJAS ACOSTA</v>
      </c>
      <c r="R2559">
        <f>IF(ISBLANK(Q2559),"0", VLOOKUP(Q2559,PERSONAL,2,FALSE))</f>
        <v>1096188137</v>
      </c>
      <c r="S2559" t="str">
        <v>DIRECTO</v>
      </c>
      <c r="T2559">
        <v>0.5833333333333334</v>
      </c>
      <c r="U2559">
        <v>0.625</v>
      </c>
      <c r="V2559">
        <f>IF(ISBLANK(T2559 ),"0",U2559-T2559)</f>
        <v>0.04166666666666663</v>
      </c>
      <c r="W2559">
        <v>1</v>
      </c>
      <c r="X2559">
        <f>NETWORKDAYS(K2559,L2558)</f>
        <v>1</v>
      </c>
      <c r="Y2559" t="str">
        <f>IF(X2559&lt;=2,"CUMPLE","NO CUMPLE")</f>
        <v>CUMPLE</v>
      </c>
      <c r="Z2559" t="str">
        <v xml:space="preserve">Caso ingresa 10/08; visita acordada con cliente. </v>
      </c>
    </row>
    <row r="2560" xml:space="preserve">
      <c r="A2560">
        <v>70886</v>
      </c>
      <c r="B2560" t="str">
        <v>REQUEST</v>
      </c>
      <c r="C2560" t="str">
        <v>CERRADO</v>
      </c>
      <c r="D2560" t="str">
        <v>ATENCION AL CLIENTE</v>
      </c>
      <c r="E2560" t="str">
        <v>IMPRESORA</v>
      </c>
      <c r="F2560" t="str">
        <v>IMPRESORA</v>
      </c>
      <c r="G2560" t="str">
        <v>EPSON</v>
      </c>
      <c r="H2560" t="str">
        <v>Buena tarde Informo que la impresora con serial X5 G5012640 EPSON no prende ya se le realizo prueba en otras pos; este equipo es de ATC se deja sin servicio la pos de cafetería. Quedo atenta a sus comentarios</v>
      </c>
      <c r="I2560" t="str">
        <v>Buena tarde Informo que la impresora con serial X5 G5012640 EPSON no prende ya se le realizo prueba en otras pos; este equipo es de ATC se deja sin servicio la pos de cafetería. Quedo atenta a sus comentarios</v>
      </c>
      <c r="J2560" t="str" xml:space="preserve">
        <v xml:space="preserve">SE REVISA IMPRESORA EPSON DE ATC LA CUAL NO ENCIENDE; LA SUPERVISORA DE CAJAS HABIA REALIZADO PRUEBAS EN OTRAS POS; LAS CUALES FUERON					_x000d_
CORROBORADAS; SE HICIERON PRUEBAS CON DIFERENTES CABLES Y LA NOVEDAD SIGUE PERSISTIENDO.					_x000d_
SE DESARMA IMPRESORA PARA REVISAR TARJETA BOARD; NO SE ENCUENTRA DAÑO INDUCIDO POR ALGUN LIQUIDO O CORTO CIRCUITO.					_x000d_
SE SOLICITA CAMBIO DE IMPRESORA COMO REEMPLAZO.					_x000d_
</v>
      </c>
      <c r="K2560">
        <v>45154</v>
      </c>
      <c r="L2560">
        <v>45154</v>
      </c>
      <c r="M2560" t="str">
        <f>TEXT(L2560,"DDDDDDD")</f>
        <v>miércoles</v>
      </c>
      <c r="N2560" t="str" xml:space="preserve">
        <v xml:space="preserve">M183 METRO SAN GIL_x000d_
_x000d_
</v>
      </c>
      <c r="O2560" t="str">
        <v>SAN GIL</v>
      </c>
      <c r="P2560" t="str">
        <f>IF(ISBLANK(O2560),"0",(VLOOKUP(O2560,REGION,2,FALSE)))</f>
        <v>ORIENTE</v>
      </c>
      <c r="Q2560" t="str">
        <v>LUIS CARLOS ROJAS ACOSTA</v>
      </c>
      <c r="R2560">
        <f>IF(ISBLANK(Q2560),"0", VLOOKUP(Q2560,PERSONAL,2,FALSE))</f>
        <v>1096188137</v>
      </c>
      <c r="S2560" t="str">
        <v>DIRECTO</v>
      </c>
      <c r="T2560">
        <v>0.625</v>
      </c>
      <c r="U2560">
        <v>0.6666666666666666</v>
      </c>
      <c r="V2560">
        <f>IF(ISBLANK(T2560 ),"0",U2560-T2560)</f>
        <v>0.04166666666666663</v>
      </c>
      <c r="W2560">
        <v>1</v>
      </c>
      <c r="X2560">
        <f>NETWORKDAYS(K2560,L2559)</f>
        <v>1</v>
      </c>
      <c r="Y2560" t="str">
        <f>IF(X2560&lt;=2,"CUMPLE","NO CUMPLE")</f>
        <v>CUMPLE</v>
      </c>
      <c r="Z2560" t="str">
        <v xml:space="preserve">Caso ingresa 14/08; visita acordada con cliente. </v>
      </c>
    </row>
    <row r="2561" xml:space="preserve">
      <c r="A2561">
        <v>66907</v>
      </c>
      <c r="B2561" t="str">
        <v>REQUEST</v>
      </c>
      <c r="C2561" t="str">
        <v>CERRADO</v>
      </c>
      <c r="D2561" t="str">
        <v>TODA LA TIENDA</v>
      </c>
      <c r="E2561" t="str">
        <v>PDA</v>
      </c>
      <c r="F2561" t="str">
        <v>PDA</v>
      </c>
      <c r="G2561" t="str">
        <v>ZEBRA</v>
      </c>
      <c r="H2561" t="str" xml:space="preserve">
        <v xml:space="preserve">Se procede con la entrega por renovación tecnológica de los siguientes equipos: Equipos a retirar 19086B28CE 19086B3F4E 19086B3827 19086B3317 19086B4695 19086B2E08 19086B46FE 19086B2C43 19086B258E Equipos a entregar S23052524700136 S23052524700003 S23052524700087 S23051524700124 S23052524700217 S23052524700051 S23051524700069 S23052524700117 S23051524700071_x000d_
_x000d_
Jefe de área asignación de la PDT_x000d_
_x000d_
Hector Mendoza_x000d_
_x000d_
Sección en la tienda o ubicación del usuario_x000d_
_x000d_
Tienda</v>
      </c>
      <c r="I2561" t="str" xml:space="preserve">
        <v xml:space="preserve">Se procede con la entrega por renovación tecnológica de los siguientes equipos: Equipos a retirar 19086B28CE 19086B3F4E 19086B3827 19086B3317 19086B4695 19086B2E08 19086B46FE 19086B2C43 19086B258E Equipos a entregar S23052524700136 S23052524700003 S23052524700087 S23051524700124 S23052524700217 S23052524700051 S23051524700069 S23052524700117 S23051524700071_x000d_
_x000d_
Jefe de área asignación de la PDT_x000d_
_x000d_
Hector Mendoza_x000d_
_x000d_
Sección en la tienda o ubicación del usuario_x000d_
_x000d_
Tienda</v>
      </c>
      <c r="J2561" t="str" xml:space="preserve">
        <v xml:space="preserve">SE REALIZA RENOVACIÓN Y CAMBIO DE PDA HONEYWELL EDA 51 DE AREAS DE RECIBO Y PGC; POR LAS PDA ZEBRA TC15.					_x000d_
SE REALIZA FORMATEO Y CONFIGURACION GENERAL (RED Y APPS) LAS CUALES SE REALIZAN PRUEBAS DE CONEXIÓN; FUNCIONAMIENTO; LECTURA DE 					_x000d_
CÓDIGOS; CAPTURA DE FOTOS E INGRESO A LAS APLICACIONES.					_x000d_
PRUEBAS REALIZADAS CON COLABORADORES DE ÁREA; LAS PDA RETIRADAS QUEDAN GUARDADAS EN CUARTO DE COMUNICACIONES.					_x000d_
PDA FUNCIONANDO CORRECTAMENTE Y TOTALMENTE OPERATIVAS; SE HIZO ENTREGA DE PDA; CARGADOR; BATERÍA Y FORRO PROTECTOR DE C/U.					_x000d_
POR TEMAS DE LOGISTICA Y HORARIO; SE CONTINUA EL DIA DE MAÑANA CON LAS RENOVACIONES DE LAS PDA RESTANTES.					_x000d_
</v>
      </c>
      <c r="K2561">
        <v>45154</v>
      </c>
      <c r="L2561">
        <v>45154</v>
      </c>
      <c r="M2561" t="str">
        <f>TEXT(L2561,"DDDDDDD")</f>
        <v>miércoles</v>
      </c>
      <c r="N2561" t="str" xml:space="preserve">
        <v xml:space="preserve">M183 METRO SAN GIL_x000d_
_x000d_
</v>
      </c>
      <c r="O2561" t="str">
        <v>SAN GIL</v>
      </c>
      <c r="P2561" t="str">
        <f>IF(ISBLANK(O2561),"0",(VLOOKUP(O2561,REGION,2,FALSE)))</f>
        <v>ORIENTE</v>
      </c>
      <c r="Q2561" t="str">
        <v>LUIS CARLOS ROJAS ACOSTA</v>
      </c>
      <c r="R2561">
        <f>IF(ISBLANK(Q2561),"0", VLOOKUP(Q2561,PERSONAL,2,FALSE))</f>
        <v>1096188137</v>
      </c>
      <c r="S2561" t="str">
        <v>DIRECTO</v>
      </c>
      <c r="T2561">
        <v>0.7083333333333334</v>
      </c>
      <c r="U2561">
        <v>0.8125</v>
      </c>
      <c r="V2561">
        <f>IF(ISBLANK(T2561 ),"0",U2561-T2561)</f>
        <v>0.10416666666666663</v>
      </c>
      <c r="W2561">
        <v>2</v>
      </c>
      <c r="X2561">
        <f>NETWORKDAYS(K2561,L2560)</f>
        <v>1</v>
      </c>
      <c r="Y2561" t="str">
        <f>IF(X2561&lt;=2,"CUMPLE","NO CUMPLE")</f>
        <v>CUMPLE</v>
      </c>
      <c r="Z2561" t="str">
        <v xml:space="preserve">Caso ingresa 14/08; visita acordada con cliente. </v>
      </c>
    </row>
    <row r="2562" xml:space="preserve">
      <c r="A2562">
        <v>66907</v>
      </c>
      <c r="B2562" t="str">
        <v>REQUEST</v>
      </c>
      <c r="C2562" t="str">
        <v>CERRADO</v>
      </c>
      <c r="D2562" t="str">
        <v>TODA LA TIENDA</v>
      </c>
      <c r="E2562" t="str">
        <v>PDA</v>
      </c>
      <c r="F2562" t="str">
        <v>PDA</v>
      </c>
      <c r="G2562" t="str">
        <v>ZEBRA</v>
      </c>
      <c r="H2562" t="str" xml:space="preserve">
        <v xml:space="preserve">Se procede con la entrega por renovación tecnológica de los siguientes equipos: Equipos a retirar 19086B28CE 19086B3F4E 19086B3827 19086B3317 19086B4695 19086B2E08 19086B46FE 19086B2C43 19086B258E Equipos a entregar S23052524700136 S23052524700003 S23052524700087 S23051524700124 S23052524700217 S23052524700051 S23051524700069 S23052524700117 S23051524700071_x000d_
_x000d_
Jefe de área asignación de la PDT_x000d_
_x000d_
Hector Mendoza_x000d_
_x000d_
Sección en la tienda o ubicación del usuario_x000d_
_x000d_
Tienda</v>
      </c>
      <c r="I2562" t="str" xml:space="preserve">
        <v xml:space="preserve">Se procede con la entrega por renovación tecnológica de los siguientes equipos: Equipos a retirar 19086B28CE 19086B3F4E 19086B3827 19086B3317 19086B4695 19086B2E08 19086B46FE 19086B2C43 19086B258E Equipos a entregar S23052524700136 S23052524700003 S23052524700087 S23051524700124 S23052524700217 S23052524700051 S23051524700069 S23052524700117 S23051524700071_x000d_
_x000d_
Jefe de área asignación de la PDT_x000d_
_x000d_
Hector Mendoza_x000d_
_x000d_
Sección en la tienda o ubicación del usuario_x000d_
_x000d_
Tienda</v>
      </c>
      <c r="J2562" t="str" xml:space="preserve">
        <v xml:space="preserve">SE REALIZA RENOVACIÓN Y CAMBIO DE PDA HONEYWELL EDA 51 DE AREAS DE PGC; PLS; NO ALIMENTAR POR LAS PDA ZEBRA TC15.					_x000d_
SE REALIZA FORMATEO Y CONFIGURACION GENERAL (RED Y APPS) LAS CUALES SE REALIZAN PRUEBAS DE CONEXIÓN; FUNCIONAMIENTO; LECTURA DE 					_x000d_
CODIGOS; CAPTURA DE FOTOS E INGRESO A LAS APLICACIONES. SE INSTALA ADICIONAL APP GAVP PARA AUDITORIAS DE PRECIOS EN PDA DE PGC.					_x000d_
PRUEBAS REALIZADAS CON COLABORADORES DE AREA.					_x000d_
PDA FUNCIONANDO CORRECTAMENTE Y TOTALMENTE OPERATIVAS; SE HIZO ENTREGA DE PDA; CARGADOR; BATERIA Y FORRO PROTECTOR DE C/U.					_x000d_
PDA HONEYWELL RETIRADAS SE GUARDAN EMPACADAS EN CAJA EN EL CUARTO DE COMUNICACIONES.					_x000d_
</v>
      </c>
      <c r="K2562">
        <v>45155</v>
      </c>
      <c r="L2562">
        <v>45155</v>
      </c>
      <c r="M2562" t="str">
        <f>TEXT(L2562,"DDDDDDD")</f>
        <v>jueves</v>
      </c>
      <c r="N2562" t="str" xml:space="preserve">
        <v xml:space="preserve">M183 METRO SAN GIL_x000d_
_x000d_
</v>
      </c>
      <c r="O2562" t="str">
        <v>SAN GIL</v>
      </c>
      <c r="P2562" t="str">
        <f>IF(ISBLANK(O2562),"0",(VLOOKUP(O2562,REGION,2,FALSE)))</f>
        <v>ORIENTE</v>
      </c>
      <c r="Q2562" t="str">
        <v>LUIS CARLOS ROJAS ACOSTA</v>
      </c>
      <c r="R2562">
        <f>IF(ISBLANK(Q2562),"0", VLOOKUP(Q2562,PERSONAL,2,FALSE))</f>
        <v>1096188137</v>
      </c>
      <c r="S2562" t="str">
        <v>DIRECTO</v>
      </c>
      <c r="T2562">
        <v>0.2916666666666667</v>
      </c>
      <c r="U2562">
        <v>0.5416666666666666</v>
      </c>
      <c r="V2562">
        <f>IF(ISBLANK(T2562 ),"0",U2562-T2562)</f>
        <v>0.24999999999999994</v>
      </c>
      <c r="W2562">
        <v>3</v>
      </c>
      <c r="X2562">
        <f>NETWORKDAYS(K2562,L2561)</f>
        <v>-2</v>
      </c>
      <c r="Y2562" t="str">
        <f>IF(X2562&lt;=2,"CUMPLE","NO CUMPLE")</f>
        <v>CUMPLE</v>
      </c>
      <c r="Z2562" t="str">
        <v xml:space="preserve">Caso ingresa 14/08; visita acordada con cliente. </v>
      </c>
    </row>
    <row r="2563" xml:space="preserve">
      <c r="A2563">
        <v>65923</v>
      </c>
      <c r="B2563" t="str">
        <v>REQUEST</v>
      </c>
      <c r="C2563" t="str">
        <v>CERRADO</v>
      </c>
      <c r="D2563" t="str">
        <v>OFICINA DE SISTEMAS</v>
      </c>
      <c r="E2563" t="str">
        <v>PDA</v>
      </c>
      <c r="F2563" t="str">
        <v>PDA</v>
      </c>
      <c r="G2563" t="str">
        <v>ZEBRA</v>
      </c>
      <c r="H2563" t="str" xml:space="preserve">
        <v xml:space="preserve">Buenos días: Solicitamos de su colaboración para realizar la configuración y entrega de los equipos PDT´s_x000d_
_x000d_
Jefe de área asignación de la PDT_x000d_
_x000d_
Miguel Caicedo_x000d_
_x000d_
Sección en la tienda o ubicación del usuario_x000d_
_x000d_
Sistemas</v>
      </c>
      <c r="I2563" t="str" xml:space="preserve">
        <v xml:space="preserve">Buenos días: Solicitamos de su colaboración para realizar la configuración y entrega de los equipos PDT´s_x000d_
_x000d_
Jefe de área asignación de la PDT_x000d_
_x000d_
Miguel Caicedo_x000d_
_x000d_
Sección en la tienda o ubicación del usuario_x000d_
_x000d_
Sistemas</v>
      </c>
      <c r="J2563" t="str" xml:space="preserve">
        <v xml:space="preserve">SE REALIZA CONFIGURACIÓN DE PDT ZEBRA DE ACUERDO AL MANUAL SUMINISTRADO. SE CREA FAVORITOS EN NAVEGADOR Y SE VALIDA CORRECTO ACCESO A GENESIX. QUEDÓ CONFIGURADA LA RED CSWLAN12_x000d_
</v>
      </c>
      <c r="K2563">
        <v>45149</v>
      </c>
      <c r="L2563">
        <v>45152</v>
      </c>
      <c r="M2563" t="str">
        <f>TEXT(L2563,"DDDDDDD")</f>
        <v>lunes</v>
      </c>
      <c r="N2563" t="str" xml:space="preserve">
        <v xml:space="preserve">J047 JUMBO GIRARDOT_x000d_
_x000d_
</v>
      </c>
      <c r="O2563" t="str">
        <v>GIRARDOT</v>
      </c>
      <c r="P2563" t="str">
        <f>IF(ISBLANK(O2563),"0",(VLOOKUP(O2563,REGION,2,FALSE)))</f>
        <v>OCCIDENTE</v>
      </c>
      <c r="Q2563" t="str">
        <v>WILLIAM FERNANDO ALDANA NIÑO</v>
      </c>
      <c r="R2563">
        <f>IF(ISBLANK(Q2563),"0", VLOOKUP(Q2563,PERSONAL,2,FALSE))</f>
        <v>80148398</v>
      </c>
      <c r="S2563" t="str">
        <v>DIRECTO</v>
      </c>
      <c r="T2563">
        <v>0.34375</v>
      </c>
      <c r="U2563">
        <v>0.4097222222222222</v>
      </c>
      <c r="V2563">
        <f>IF(ISBLANK(T2563 ),"0",U2563-T2563)</f>
        <v>0.06597222222222221</v>
      </c>
      <c r="W2563">
        <v>1</v>
      </c>
      <c r="X2563">
        <f>NETWORKDAYS(K2563,L2562)</f>
        <v>5</v>
      </c>
      <c r="Y2563" t="str">
        <f>IF(X2563&lt;=2,"CUMPLE","NO CUMPLE")</f>
        <v>NO CUMPLE</v>
      </c>
    </row>
    <row r="2564" xml:space="preserve">
      <c r="A2564">
        <v>65923</v>
      </c>
      <c r="B2564" t="str">
        <v>REQUEST</v>
      </c>
      <c r="C2564" t="str">
        <v>CERRADO</v>
      </c>
      <c r="D2564" t="str">
        <v>OFICINA DE SISTEMAS</v>
      </c>
      <c r="E2564" t="str">
        <v>PDA</v>
      </c>
      <c r="F2564" t="str">
        <v>PDA</v>
      </c>
      <c r="G2564" t="str">
        <v>ZEBRA</v>
      </c>
      <c r="H2564" t="str" xml:space="preserve">
        <v xml:space="preserve">Buenos días: Solicitamos de su colaboración para realizar la configuración y entrega de los equipos PDT´s_x000d_
_x000d_
Jefe de área asignación de la PDT_x000d_
_x000d_
Miguel Caicedo_x000d_
_x000d_
Sección en la tienda o ubicación del usuario_x000d_
_x000d_
Sistemas</v>
      </c>
      <c r="I2564" t="str" xml:space="preserve">
        <v xml:space="preserve">Buenos días: Solicitamos de su colaboración para realizar la configuración y entrega de los equipos PDT´s_x000d_
_x000d_
Jefe de área asignación de la PDT_x000d_
_x000d_
Miguel Caicedo_x000d_
_x000d_
Sección en la tienda o ubicación del usuario_x000d_
_x000d_
Sistemas</v>
      </c>
      <c r="J2564" t="str" xml:space="preserve">
        <v xml:space="preserve">SE REALIZA CONFIGURACIÓN DE PDT ZEBRA; SE INSTALA TARJETA SIM DE LA PDT ANTIGUA. SE INSTALA LA APK CENCOSUDPRICECHECKING; LA CUAL NO SE DESCARGA DESDE EL MANUAL SUMINISTRADO. FUNCIONARIO JANNER PERDOMO REALIZA PRUEBAS DE INGRESO; CONFIRMA NORMAL FUNCIONAMIENTO E INDICA QUE IRA. A OTRAS TIENDAS PARA GARANTIZAR UN OPTIMO FUNCIONAMIENTO. _x000d_
</v>
      </c>
      <c r="K2564">
        <v>45155</v>
      </c>
      <c r="L2564">
        <v>45155</v>
      </c>
      <c r="M2564" t="str">
        <f>TEXT(L2564,"DDDDDDD")</f>
        <v>jueves</v>
      </c>
      <c r="N2564" t="str" xml:space="preserve">
        <v xml:space="preserve">J047 JUMBO GIRARDOT_x000d_
_x000d_
</v>
      </c>
      <c r="O2564" t="str">
        <v>GIRARDOT</v>
      </c>
      <c r="P2564" t="str">
        <f>IF(ISBLANK(O2564),"0",(VLOOKUP(O2564,REGION,2,FALSE)))</f>
        <v>OCCIDENTE</v>
      </c>
      <c r="Q2564" t="str">
        <v>WILLIAM FERNANDO ALDANA NIÑO</v>
      </c>
      <c r="R2564">
        <f>IF(ISBLANK(Q2564),"0", VLOOKUP(Q2564,PERSONAL,2,FALSE))</f>
        <v>80148398</v>
      </c>
      <c r="S2564" t="str">
        <v>DIRECTO</v>
      </c>
      <c r="T2564">
        <v>0.5833333333333334</v>
      </c>
      <c r="U2564">
        <v>0.6319444444444444</v>
      </c>
      <c r="V2564">
        <f>IF(ISBLANK(T2564 ),"0",U2564-T2564)</f>
        <v>0.04861111111111105</v>
      </c>
      <c r="W2564">
        <v>1</v>
      </c>
      <c r="X2564">
        <f>NETWORKDAYS(K2564,L2563)</f>
        <v>-4</v>
      </c>
      <c r="Y2564" t="str">
        <f>IF(X2564&lt;=2,"CUMPLE","NO CUMPLE")</f>
        <v>CUMPLE</v>
      </c>
      <c r="Z2564" t="str">
        <v xml:space="preserve">Caso ingresa 11/08; visita acordada con cliente. </v>
      </c>
    </row>
    <row r="2565" xml:space="preserve">
      <c r="A2565">
        <v>80016</v>
      </c>
      <c r="B2565" t="str">
        <v>REQUEST</v>
      </c>
      <c r="C2565" t="str">
        <v>CERRADO</v>
      </c>
      <c r="D2565" t="str">
        <v>TODA LA TIENDA</v>
      </c>
      <c r="E2565" t="str">
        <v>PDA</v>
      </c>
      <c r="F2565" t="str">
        <v>PDA</v>
      </c>
      <c r="G2565" t="str">
        <v>ZEBRA</v>
      </c>
      <c r="H2565" t="str" xml:space="preserve">
        <v xml:space="preserve">Me ayudan con la configuración y cambio de 2 pdt de la tienda con la siguiente información: equipos a retirar Fabricante Modelo Numero de serie HONEYWELL EDA 51 19086B7B4A HONEYWELL EDA 51 19086B8380 equipos a entregar SERIE CATEGORIA TIPO MARCA MODELO S22349524700972 Dispositivos PDT/PDA|ESTANDAR ZEBRA TC15BK S22350524700030 Dispositivos PDT/PDA|ESTANDAR ZEBRA TC15BK_x000d_
_x000d_
Jefe de área asignación de la PDT_x000d_
_x000d_
tienda_x000d_
_x000d_
Secció</v>
      </c>
      <c r="I2565" t="str" xml:space="preserve">
        <v xml:space="preserve">Me ayudan con la configuración y cambio de 2 pdt de la tienda con la siguiente información: equipos a retirar Fabricante Modelo Numero de serie HONEYWELL EDA 51 19086B7B4A HONEYWELL EDA 51 19086B8380 equipos a entregar SERIE CATEGORIA TIPO MARCA MODELO S22349524700972 Dispositivos PDT/PDA|ESTANDAR ZEBRA TC15BK S22350524700030 Dispositivos PDT/PDA|ESTANDAR ZEBRA TC15BK_x000d_
_x000d_
Jefe de área asignación de la PDT_x000d_
_x000d_
tienda_x000d_
_x000d_
Secció</v>
      </c>
      <c r="J2565" t="str">
        <v>Se procede con la configuración de las PDA según el manual; Sin embargo me informan que debo hacer una reset de fabrica y configurarlas nuevamente ya que habían llegado mal configuradas. Se realiza el procedimiento y se configuran nuevamente. Como las PDA corresponde al área de Ecommerce se instalan las aplicaciones correspondientes al área. Se realizan las pruebas y se dejan operativas. Se firman las actas de retiro y entrega de equipos.</v>
      </c>
      <c r="K2565">
        <v>45155</v>
      </c>
      <c r="L2565">
        <v>45156</v>
      </c>
      <c r="M2565" t="str">
        <f>TEXT(L2565,"DDDDDDD")</f>
        <v>viernes</v>
      </c>
      <c r="N2565" t="str" xml:space="preserve">
        <v xml:space="preserve">M074 METRO FACATATIVA_x000d_
_x000d_
</v>
      </c>
      <c r="O2565" t="str">
        <v>FACATATIVA</v>
      </c>
      <c r="P2565" t="str">
        <f>IF(ISBLANK(O2565),"0",(VLOOKUP(O2565,REGION,2,FALSE)))</f>
        <v>BOGOTA</v>
      </c>
      <c r="Q2565" t="str">
        <v>ALEXANDER CASTILLO SOTELO</v>
      </c>
      <c r="R2565">
        <f>IF(ISBLANK(Q2565),"0", VLOOKUP(Q2565,PERSONAL,2,FALSE))</f>
        <v>80216449</v>
      </c>
      <c r="S2565" t="str">
        <v>ALIADO</v>
      </c>
      <c r="T2565">
        <v>0.5833333333333334</v>
      </c>
      <c r="U2565">
        <v>0.6875</v>
      </c>
      <c r="V2565">
        <f>IF(ISBLANK(T2565 ),"0",U2565-T2565)</f>
        <v>0.10416666666666663</v>
      </c>
      <c r="W2565">
        <v>2</v>
      </c>
      <c r="X2565">
        <f>NETWORKDAYS(K2565,L2564)</f>
        <v>1</v>
      </c>
      <c r="Y2565" t="str">
        <f>IF(X2565&lt;=2,"CUMPLE","NO CUMPLE")</f>
        <v>CUMPLE</v>
      </c>
    </row>
    <row r="2566" xml:space="preserve">
      <c r="A2566">
        <v>83597</v>
      </c>
      <c r="B2566" t="str">
        <v>REQUEST</v>
      </c>
      <c r="C2566" t="str">
        <v>CERRADO</v>
      </c>
      <c r="D2566" t="str">
        <v>TODA LA TIENDA</v>
      </c>
      <c r="E2566" t="str">
        <v>PC</v>
      </c>
      <c r="F2566" t="str">
        <v>PC</v>
      </c>
      <c r="G2566" t="str">
        <v>LENOVO</v>
      </c>
      <c r="H2566" t="str" xml:space="preserve">
        <v xml:space="preserve">Buen día ; solicito su colaboración para instalar en este pc el programa ZEBRA DESIGNER_x000d_
_x000d_
Indicar la ubicación del computador en la tienda o sede_x000d_
_x000d_
Metro Facatativá</v>
      </c>
      <c r="I2566" t="str" xml:space="preserve">
        <v xml:space="preserve">Buen día ; solicito su colaboración para instalar en este pc el programa ZEBRA DESIGNER_x000d_
_x000d_
Indicar la ubicación del computador en la tienda o sede_x000d_
_x000d_
Metro Facatativá</v>
      </c>
      <c r="J2566" t="str">
        <v>Se realizó la instalación del programa de Zebra la para la impresión de las etiquetas; también se hace la instalación del driver para la impresora. Se hacen las respectivas pruebas. Se deja operativo el equipo.</v>
      </c>
      <c r="K2566">
        <v>45156</v>
      </c>
      <c r="L2566">
        <v>45156</v>
      </c>
      <c r="M2566" t="str">
        <f>TEXT(L2566,"DDDDDDD")</f>
        <v>viernes</v>
      </c>
      <c r="N2566" t="str" xml:space="preserve">
        <v xml:space="preserve">M074 METRO FACATATIVA_x000d_
_x000d_
</v>
      </c>
      <c r="O2566" t="str">
        <v>FACATATIVA</v>
      </c>
      <c r="P2566" t="str">
        <f>IF(ISBLANK(O2566),"0",(VLOOKUP(O2566,REGION,2,FALSE)))</f>
        <v>BOGOTA</v>
      </c>
      <c r="Q2566" t="str">
        <v>ALEXANDER CASTILLO SOTELO</v>
      </c>
      <c r="R2566">
        <f>IF(ISBLANK(Q2566),"0", VLOOKUP(Q2566,PERSONAL,2,FALSE))</f>
        <v>80216449</v>
      </c>
      <c r="S2566" t="str">
        <v>ALIADO</v>
      </c>
      <c r="T2566">
        <v>0.7083333333333334</v>
      </c>
      <c r="U2566">
        <v>0.7361111111111112</v>
      </c>
      <c r="V2566">
        <f>IF(ISBLANK(T2566 ),"0",U2566-T2566)</f>
        <v>0.02777777777777779</v>
      </c>
      <c r="W2566">
        <v>1</v>
      </c>
      <c r="X2566">
        <f>NETWORKDAYS(K2566,L2565)</f>
        <v>1</v>
      </c>
      <c r="Y2566" t="str">
        <f>IF(X2566&lt;=2,"CUMPLE","NO CUMPLE")</f>
        <v>CUMPLE</v>
      </c>
    </row>
    <row r="2567" xml:space="preserve">
      <c r="A2567">
        <v>79787</v>
      </c>
      <c r="B2567" t="str">
        <v>REQUEST</v>
      </c>
      <c r="C2567" t="str">
        <v>CERRADO</v>
      </c>
      <c r="D2567" t="str">
        <v>FRUVER</v>
      </c>
      <c r="E2567" t="str">
        <v>BALANZA</v>
      </c>
      <c r="F2567" t="str">
        <v>COLGANTE</v>
      </c>
      <c r="G2567" t="str">
        <v>METTLER</v>
      </c>
      <c r="H2567" t="str" xml:space="preserve">
        <v xml:space="preserve">Buenos días; por favor su ayuda verificando y configurando la bascula de fruver la cual la etiqueta presenta errores de impresión._x000d_
_x000d_
AREA EN DONDE SE UBICA EL EQUIPO_x000d_
_x000d_
piso de venta</v>
      </c>
      <c r="I2567" t="str" xml:space="preserve">
        <v xml:space="preserve">Buenos días; por favor su ayuda verificando y configurando la bascula de fruver la cual la etiqueta presenta errores de impresión._x000d_
_x000d_
AREA EN DONDE SE UBICA EL EQUIPO_x000d_
_x000d_
piso de venta</v>
      </c>
      <c r="J2567" t="str">
        <v>Se verifica el estado de la balanza y se procede a hacer limpieza del sensor de las etiquetas; luego se hace un ajuste y calibración de los parametros de configuración de la impresión. Se realizan las pruebas y se deja operativa la balanza.</v>
      </c>
      <c r="K2567">
        <v>45155</v>
      </c>
      <c r="L2567">
        <v>45156</v>
      </c>
      <c r="M2567" t="str">
        <f>TEXT(L2567,"DDDDDDD")</f>
        <v>viernes</v>
      </c>
      <c r="N2567" t="str" xml:space="preserve">
        <v xml:space="preserve">M073 METRO MOSQUERA_x000d_
_x000d_
</v>
      </c>
      <c r="O2567" t="str">
        <v>MOSQUERA</v>
      </c>
      <c r="P2567" t="str">
        <f>IF(ISBLANK(O2567),"0",(VLOOKUP(O2567,REGION,2,FALSE)))</f>
        <v>BOGOTA</v>
      </c>
      <c r="Q2567" t="str">
        <v>ALEXANDER CASTILLO SOTELO</v>
      </c>
      <c r="R2567">
        <f>IF(ISBLANK(Q2567),"0", VLOOKUP(Q2567,PERSONAL,2,FALSE))</f>
        <v>80216449</v>
      </c>
      <c r="S2567" t="str">
        <v>ALIADO</v>
      </c>
      <c r="T2567">
        <v>0.4583333333333333</v>
      </c>
      <c r="U2567">
        <v>0.5</v>
      </c>
      <c r="V2567">
        <f>IF(ISBLANK(T2567 ),"0",U2567-T2567)</f>
        <v>0.041666666666666685</v>
      </c>
      <c r="W2567">
        <v>1</v>
      </c>
      <c r="X2567">
        <f>NETWORKDAYS(K2567,L2566)</f>
        <v>2</v>
      </c>
      <c r="Y2567" t="str">
        <f>IF(X2567&lt;=2,"CUMPLE","NO CUMPLE")</f>
        <v>CUMPLE</v>
      </c>
    </row>
    <row r="2568" xml:space="preserve">
      <c r="A2568">
        <v>78765</v>
      </c>
      <c r="B2568" t="str">
        <v>INCIDENT</v>
      </c>
      <c r="C2568" t="str">
        <v>CERRADO</v>
      </c>
      <c r="D2568" t="str">
        <v>TODA LA TIENDA</v>
      </c>
      <c r="E2568" t="str">
        <v>POS</v>
      </c>
      <c r="F2568" t="str">
        <v>IMPRESORA</v>
      </c>
      <c r="G2568" t="str">
        <v xml:space="preserve">EPSON </v>
      </c>
      <c r="H2568" t="str" xml:space="preserve">
        <v xml:space="preserve">Buenas Tardes Sres por favor me ayudan con la impresora pos instalada en el PC para usar en el módulo de atc ya que no permite imprimir las devoluciones y demás actividades en la eds la tercera punto operacional 125 Gracias_x000d_
_x000d_
numero de caja_x000d_
_x000d_
62</v>
      </c>
      <c r="I2568" t="str" xml:space="preserve">
        <v xml:space="preserve">Buenas Tardes Sres por favor me ayudan con la impresora pos instalada en el PC para usar en el módulo de atc ya que no permite imprimir las devoluciones y demás actividades en la eds la tercera punto operacional 125 Gracias_x000d_
_x000d_
numero de caja_x000d_
_x000d_
62</v>
      </c>
      <c r="J2568" t="str">
        <v>Se procede a realizar la reconfiguración de la impresora EPSON modelo TM-T88VI con S/N #X6WY254789 en el equipo Lenovo con S/N #MJ0FNPSC; se reconfiguran los drivers de la misma y se aplican las configuraciones requeridas por el usuario; se realizan pruebas operativas con el usuario. Novedad gestionada y solucionada.</v>
      </c>
      <c r="K2568">
        <v>45155</v>
      </c>
      <c r="L2568">
        <v>45156</v>
      </c>
      <c r="M2568" t="str">
        <f>TEXT(L2568,"DDDDDDD")</f>
        <v>viernes</v>
      </c>
      <c r="N2568" t="str">
        <v>Z125 EDS LA TERCERA</v>
      </c>
      <c r="O2568" t="str">
        <v>CALI</v>
      </c>
      <c r="P2568" t="str">
        <f>IF(ISBLANK(O2568),"0",(VLOOKUP(O2568,REGION,2,FALSE)))</f>
        <v>OCCIDENTE</v>
      </c>
      <c r="Q2568" t="str">
        <v xml:space="preserve">SANTIAGO CALIZ ORTIZ </v>
      </c>
      <c r="R2568">
        <v>1192893607</v>
      </c>
      <c r="S2568" t="str">
        <v>DIRECTO</v>
      </c>
      <c r="T2568">
        <v>0.6666666666666666</v>
      </c>
      <c r="U2568">
        <v>0.7083333333333334</v>
      </c>
      <c r="V2568">
        <f>IF(ISBLANK(T2568 ),"0",U2568-T2568)</f>
        <v>0.04166666666666674</v>
      </c>
      <c r="W2568">
        <v>1</v>
      </c>
      <c r="X2568">
        <f>NETWORKDAYS(K2568,L2567)</f>
        <v>2</v>
      </c>
      <c r="Y2568" t="str">
        <f>IF(X2568&lt;=2,"CUMPLE","NO CUMPLE")</f>
        <v>CUMPLE</v>
      </c>
    </row>
    <row r="2569" xml:space="preserve">
      <c r="A2569">
        <v>78767</v>
      </c>
      <c r="B2569" t="str">
        <v>INCIDENT</v>
      </c>
      <c r="C2569" t="str">
        <v>CERRADO</v>
      </c>
      <c r="D2569" t="str">
        <v>TODA LA TIENDA</v>
      </c>
      <c r="E2569" t="str">
        <v>POS</v>
      </c>
      <c r="F2569" t="str">
        <v>IMPRESORA</v>
      </c>
      <c r="G2569" t="str">
        <v>EPSON</v>
      </c>
      <c r="H2569" t="str" xml:space="preserve">
        <v xml:space="preserve">Buenas Tardes La impresora pos instalada en la PC para colocar la placa a los recibos generados en la POS no me permite imprimir ocasionando que no se le pueda entregar recibo con placa al cliente de la EDS la Tercera punto operacional 125 Gracias_x000d_
_x000d_
numero de caja_x000d_
_x000d_
62</v>
      </c>
      <c r="I2569" t="str" xml:space="preserve">
        <v xml:space="preserve">Buenas Tardes La impresora pos instalada en la PC para colocar la placa a los recibos generados en la POS no me permite imprimir ocasionando que no se le pueda entregar recibo con placa al cliente de la EDS la Tercera punto operacional 125 Gracias_x000d_
_x000d_
numero de caja_x000d_
_x000d_
62</v>
      </c>
      <c r="J2569" t="str">
        <v>Se procede a realizar la reconfiguración de la impresora EPSON modelo TM-T88VI con S/N #X6WY252883 en el equipo Lenovo con S/N #MJ01MKV1; se reconfiguran los drivers de la misma y se aplican las configuraciones requeridas por el usuario para que esta no corte el papel; se realizan pruebas operativas con el usuario. Novedad gestionada y solucionada.</v>
      </c>
      <c r="K2569">
        <v>45155</v>
      </c>
      <c r="L2569">
        <v>45156</v>
      </c>
      <c r="M2569" t="str">
        <f>TEXT(L2569,"DDDDDDD")</f>
        <v>viernes</v>
      </c>
      <c r="N2569" t="str">
        <v>Z125 EDS LA TERCERA</v>
      </c>
      <c r="O2569" t="str">
        <v>CALI</v>
      </c>
      <c r="P2569" t="str">
        <f>IF(ISBLANK(O2569),"0",(VLOOKUP(O2569,REGION,2,FALSE)))</f>
        <v>OCCIDENTE</v>
      </c>
      <c r="Q2569" t="str">
        <v xml:space="preserve">SANTIAGO CALIZ ORTIZ </v>
      </c>
      <c r="R2569">
        <v>1192893607</v>
      </c>
      <c r="S2569" t="str">
        <v>DIRECTO</v>
      </c>
      <c r="T2569">
        <v>0.5833333333333334</v>
      </c>
      <c r="U2569">
        <v>0.6527777777777778</v>
      </c>
      <c r="V2569">
        <f>IF(ISBLANK(T2569 ),"0",U2569-T2569)</f>
        <v>0.06944444444444442</v>
      </c>
      <c r="W2569">
        <v>1</v>
      </c>
      <c r="X2569">
        <f>NETWORKDAYS(K2569,L2568)</f>
        <v>2</v>
      </c>
      <c r="Y2569" t="str">
        <f>IF(X2569&lt;=2,"CUMPLE","NO CUMPLE")</f>
        <v>CUMPLE</v>
      </c>
    </row>
    <row r="2570" xml:space="preserve">
      <c r="A2570">
        <v>67164</v>
      </c>
      <c r="B2570" t="str">
        <v>REQUEST</v>
      </c>
      <c r="C2570" t="str">
        <v>CERRADO</v>
      </c>
      <c r="D2570" t="str">
        <v>PISO DE VENTA</v>
      </c>
      <c r="E2570" t="str">
        <v>PDA</v>
      </c>
      <c r="F2570" t="str">
        <v>PDA</v>
      </c>
      <c r="G2570" t="str">
        <v>HONEYWELL</v>
      </c>
      <c r="H2570" t="str" xml:space="preserve">
        <v xml:space="preserve">Muy buena tarde Se realiza arreglo de configuración; pero el táctil queda con error se marca solo; se solicita envió a centro de reparación; en el diagnostico del técnico ( AD - 120336 )._x000d_
_x000d_
Sección de la tienda en donde se ubica la PDT o usuario_x000d_
_x000d_
PGC</v>
      </c>
      <c r="I2570" t="str" xml:space="preserve">
        <v xml:space="preserve">Muy buena tarde Se realiza arreglo de configuración; pero el táctil queda con error se marca solo; se solicita envió a centro de reparación; en el diagnostico del técnico ( AD - 120336 )._x000d_
_x000d_
Sección de la tienda en donde se ubica la PDT o usuario_x000d_
_x000d_
PGC</v>
      </c>
      <c r="J2570" t="str" xml:space="preserve">
        <v xml:space="preserve">SE FORMATEA PDA Y SE REALIZA CONFIGURACION GENERAL (RED; APPS) Y SE ENCUENTRA NOVEDAD CON LA PANTALLA TÁCTIL; DONDE SE ESTÁ MARCA					_x000d_
DO SOLO EN PUNTO MEDIO DE LA PANTALLA.					_x000d_
SE INFORMA SOBRE EL DAÑO PARA REMITIR A CENTRO DE REPARACIÓN; PERO EN VISPERAS DE LA RENOVACIÓN TECNOLÓGICA DE LAS PDA; SOLO SE 					_x000d_
REALIZA INFORME DE DAÑO; YA QUE ÉSTA SERÁ REEMPLAZADA POR PDA ZEBRA.					_x000d_
</v>
      </c>
      <c r="K2570">
        <v>45148</v>
      </c>
      <c r="L2570">
        <v>45148</v>
      </c>
      <c r="M2570" t="str">
        <f>TEXT(L2570,"DDDDDDD")</f>
        <v>jueves</v>
      </c>
      <c r="N2570" t="str" xml:space="preserve">
        <v xml:space="preserve">M183 METRO SAN GIL_x000d_
_x000d_
</v>
      </c>
      <c r="O2570" t="str">
        <v>SAN GIL</v>
      </c>
      <c r="P2570" t="str">
        <f>IF(ISBLANK(O2570),"0",(VLOOKUP(O2570,REGION,2,FALSE)))</f>
        <v>ORIENTE</v>
      </c>
      <c r="Q2570" t="str">
        <v>LUIS CARLOS ROJAS ACOSTA</v>
      </c>
      <c r="R2570">
        <f>IF(ISBLANK(Q2570),"0", VLOOKUP(Q2570,PERSONAL,2,FALSE))</f>
        <v>1096188137</v>
      </c>
      <c r="S2570" t="str">
        <v>DIRECTO</v>
      </c>
      <c r="T2570">
        <v>0.625</v>
      </c>
      <c r="U2570">
        <v>0.6666666666666666</v>
      </c>
      <c r="V2570">
        <f>IF(ISBLANK(T2570 ),"0",U2570-T2570)</f>
        <v>0.04166666666666663</v>
      </c>
      <c r="W2570">
        <v>1</v>
      </c>
      <c r="X2570">
        <f>NETWORKDAYS(K2570,L2569)</f>
        <v>7</v>
      </c>
      <c r="Y2570" t="str">
        <f>IF(X2570&lt;=2,"CUMPLE","NO CUMPLE")</f>
        <v>NO CUMPLE</v>
      </c>
    </row>
    <row r="2571" xml:space="preserve">
      <c r="A2571">
        <v>82982</v>
      </c>
      <c r="B2571" t="str">
        <v>REQUEST</v>
      </c>
      <c r="C2571" t="str">
        <v>CERRADO</v>
      </c>
      <c r="D2571" t="str">
        <v>PISO DE VENTA</v>
      </c>
      <c r="E2571" t="str">
        <v>PDA</v>
      </c>
      <c r="F2571" t="str">
        <v>PDA</v>
      </c>
      <c r="G2571" t="str">
        <v>HONEYWELL</v>
      </c>
      <c r="H2571" t="str" xml:space="preserve">
        <v xml:space="preserve">Buen día Solicito de su colaboración para configurar PDT de no alimentar; la cual se quedo sin acceso a genesix._x000d_
_x000d_
Sección de la tienda en donde se ubica la PDT o usuario_x000d_
_x000d_
No alimentar</v>
      </c>
      <c r="I2571" t="str" xml:space="preserve">
        <v xml:space="preserve">Buen día Solicito de su colaboración para configurar PDT de no alimentar; la cual se quedo sin acceso a genesix._x000d_
_x000d_
Sección de la tienda en donde se ubica la PDT o usuario_x000d_
_x000d_
No alimentar</v>
      </c>
      <c r="J2571" t="str">
        <v>Se llega a sitio y se procede con validaciones de ingreso. Se establece contacto con la usuaria y el equipo. Se procede a restaurar valores de fábrica por instrucción de Soporte Especializado Remoto. Se realiza configuración de todos los parámetros del dispositivo según manual corporativo actualizado. Se enrola a la wlan correspondiente. Se configuran aplicaciones. Se procede a asegurar la PDA y usuaria realiza pruebas del aplicativo. La pruebas salen a satisfacción de la usuaria y se da por finalizada la actividad dando cierre al respectivo ticket. La PDA queda completamente operativa.</v>
      </c>
      <c r="K2571">
        <v>45156</v>
      </c>
      <c r="L2571">
        <v>45157</v>
      </c>
      <c r="M2571" t="str">
        <f>TEXT(L2571,"DDDDDDD")</f>
        <v>sábado</v>
      </c>
      <c r="N2571" t="str" xml:space="preserve">
        <v xml:space="preserve">M179 METRO PITALITO_x000d_
_x000d_
</v>
      </c>
      <c r="O2571" t="str">
        <v>PITALITO</v>
      </c>
      <c r="P2571" t="str">
        <f>IF(ISBLANK(O2571),"0",(VLOOKUP(O2571,REGION,2,FALSE)))</f>
        <v>OCCIDENTE</v>
      </c>
      <c r="Q2571" t="str">
        <v>EMERSON PALACIOS MARTINEZ</v>
      </c>
      <c r="R2571">
        <f>IF(ISBLANK(Q2571),"0", VLOOKUP(Q2571,PERSONAL,2,FALSE))</f>
        <v>13723524</v>
      </c>
      <c r="S2571" t="str">
        <v>ALIADO</v>
      </c>
      <c r="T2571">
        <v>0.4166666666666667</v>
      </c>
      <c r="U2571">
        <v>0.4791666666666667</v>
      </c>
      <c r="V2571">
        <f>IF(ISBLANK(T2571 ),"0",U2571-T2571)</f>
        <v>0.0625</v>
      </c>
      <c r="W2571">
        <v>1</v>
      </c>
      <c r="X2571">
        <f>NETWORKDAYS(K2571,L2570)</f>
        <v>-7</v>
      </c>
      <c r="Y2571" t="str">
        <f>IF(X2571&lt;=2,"CUMPLE","NO CUMPLE")</f>
        <v>CUMPLE</v>
      </c>
    </row>
    <row r="2572" xml:space="preserve">
      <c r="A2572">
        <v>47937</v>
      </c>
      <c r="B2572" t="str">
        <v>REQUEST</v>
      </c>
      <c r="C2572" t="str">
        <v>CERRADO</v>
      </c>
      <c r="D2572" t="str">
        <v>LINEAL DE CAJAS</v>
      </c>
      <c r="E2572" t="str">
        <v>POS</v>
      </c>
      <c r="F2572" t="str">
        <v>POS</v>
      </c>
      <c r="G2572" t="str">
        <v>WINCOR</v>
      </c>
      <c r="H2572" t="str">
        <v>muy buen dia;solicito muy comedidamente me colaboren con el cable de poder de la impresora de pos # 17 y el cable del cajon monedero ya q los q tiene no funcionan</v>
      </c>
      <c r="I2572" t="str">
        <v>muy buen dia;solicito muy comedidamente me colaboren con el cable de poder de la impresora de pos # 17 y el cable del cajon monedero ya q los q tiene no funcionan</v>
      </c>
      <c r="J2572" t="str">
        <v>Me encuentro en sitio y se me indica que los cables a cambiar o usar los tiene la funcionaria Ruby Ledezma me dirijo a la oficina y espero a la funcionaria que no estaba; al llegar me indica los cables y me dirijo al área de lineal de caja a inspeccionar la POS 17 y a desconectar los cables dañados y presentes en su sitio; retiro cableado y  remplazo el cable de poder de la impresora y lo conecto directamente a la fuente de la POS enciendo la POS y busco al encargado de zona para realizar pruebas se realice ingreso pero la box cash no realiza apertura retiro cable y se imprime ticket verifico que no esté ajustada y realizo nuevamente la prueba y sin cambios ubico una box cash diferente y la llevo al sitio de la POS #17 para utilizar con el cable de poder de box cash realizo pruebas y esta si realiza apertura de caja pero no imprime ticket y bloquea teclado se apaga impresora y este dispositivo vuelve a funcionar realizo cambio con una impresora diferente se conecta a la POS 17 y se realizan pruebas y funciona sin problema se pone la impresora en la caja funcional y diferente a la POS 17 y presenta falla de apertura y atasco de papel y desconecta y se devuelve impresora a su POS correcta y se deja la POS  completa y funcional se deje ubicada la impresora con fallas en la POS 17 indicando al funcionario que debe solicitar el cargue de facturación y la impresora para su cambio; informo al compañero Harold de la labor y al compañero de apoyo y me retiro de sitio.</v>
      </c>
      <c r="K2572">
        <v>45157</v>
      </c>
      <c r="L2572">
        <v>45160</v>
      </c>
      <c r="M2572" t="str">
        <f>TEXT(L2572,"DDDDDDD")</f>
        <v>martes</v>
      </c>
      <c r="N2572" t="str" xml:space="preserve">
        <v xml:space="preserve">J036 JUMBO POPAYAN CAMPANARIO_x000d_
_x000d_
</v>
      </c>
      <c r="O2572" t="str">
        <v>POPAYAN</v>
      </c>
      <c r="P2572" t="str">
        <f>IF(ISBLANK(O2572),"0",(VLOOKUP(O2572,REGION,2,FALSE)))</f>
        <v>OCCIDENTE</v>
      </c>
      <c r="Q2572" t="str">
        <v>DANIEL FERNANDO PAREDES ARTEAGA</v>
      </c>
      <c r="R2572">
        <f>IF(ISBLANK(Q2572),"0", VLOOKUP(Q2572,PERSONAL,2,FALSE))</f>
        <v>10301691</v>
      </c>
      <c r="S2572" t="str">
        <v>DIRECTO</v>
      </c>
      <c r="T2572">
        <v>0.3368055555555556</v>
      </c>
      <c r="U2572">
        <v>0.4756944444444444</v>
      </c>
      <c r="V2572">
        <f>IF(ISBLANK(T2572 ),"0",U2572-T2572)</f>
        <v>0.13888888888888884</v>
      </c>
      <c r="W2572">
        <v>2</v>
      </c>
      <c r="X2572">
        <f>NETWORKDAYS(K2572,L2571)</f>
        <v>0</v>
      </c>
      <c r="Y2572" t="str">
        <f>IF(X2572&lt;=2,"CUMPLE","NO CUMPLE")</f>
        <v>CUMPLE</v>
      </c>
    </row>
    <row r="2573" xml:space="preserve">
      <c r="A2573">
        <v>84340</v>
      </c>
      <c r="B2573" t="str">
        <v>REQUEST</v>
      </c>
      <c r="C2573" t="str">
        <v>CERRADO</v>
      </c>
      <c r="D2573" t="str">
        <v>CARNES</v>
      </c>
      <c r="E2573" t="str">
        <v>BALANZA</v>
      </c>
      <c r="F2573" t="str">
        <v>COLGANTE</v>
      </c>
      <c r="G2573" t="str">
        <v>METTLER</v>
      </c>
      <c r="H2573" t="str" xml:space="preserve">
        <v xml:space="preserve">balanza de pescadería arroja varias etiquetas al mismo tiempo; presenta falla_x000d_
_x000d_
Área en donde se encuentra la Balanza_x000d_
_x000d_
pescadería</v>
      </c>
      <c r="I2573" t="str" xml:space="preserve">
        <v xml:space="preserve">balanza de pescadería arroja varias etiquetas al mismo tiempo; presenta falla_x000d_
_x000d_
Área en donde se encuentra la Balanza_x000d_
_x000d_
pescadería</v>
      </c>
      <c r="J2573" t="str">
        <v>Se llega a sitio y se procede a realizar la verificación de la balanza ubicada en la zona de pescadera; se evidencia que esta se encuentra funcionando con normalidad; se proceden a realizar pruebas con el usuario y se imprimen varias etiquetas para verificar que la falla reportada ya se encuentra solucionada.</v>
      </c>
      <c r="K2573">
        <v>45160</v>
      </c>
      <c r="L2573">
        <v>45160</v>
      </c>
      <c r="M2573" t="str">
        <f>TEXT(L2573,"DDDDDDD")</f>
        <v>martes</v>
      </c>
      <c r="N2573" t="str" xml:space="preserve">
        <v xml:space="preserve">J031 JUMBO CALI CHIPICHAPE_x000d_
_x000d_
</v>
      </c>
      <c r="O2573" t="str">
        <v>CALI</v>
      </c>
      <c r="P2573" t="str">
        <f>IF(ISBLANK(O2573),"0",(VLOOKUP(O2573,REGION,2,FALSE)))</f>
        <v>OCCIDENTE</v>
      </c>
      <c r="Q2573" t="str">
        <v xml:space="preserve">SANTIAGO CALIZ ORTIZ </v>
      </c>
      <c r="R2573">
        <v>1192893607</v>
      </c>
      <c r="S2573" t="str">
        <v>DIRECTO</v>
      </c>
      <c r="T2573">
        <v>0.7083333333333334</v>
      </c>
      <c r="U2573">
        <v>0.7222222222222222</v>
      </c>
      <c r="V2573">
        <f>IF(ISBLANK(T2573 ),"0",U2573-T2573)</f>
        <v>0.01388888888888884</v>
      </c>
      <c r="W2573">
        <v>1</v>
      </c>
      <c r="X2573">
        <f>NETWORKDAYS(K2573,L2572)</f>
        <v>1</v>
      </c>
      <c r="Y2573" t="str">
        <f>IF(X2573&lt;=2,"CUMPLE","NO CUMPLE")</f>
        <v>CUMPLE</v>
      </c>
    </row>
    <row r="2574" xml:space="preserve">
      <c r="A2574">
        <v>88188</v>
      </c>
      <c r="B2574" t="str">
        <v>INCIDENT</v>
      </c>
      <c r="C2574" t="str">
        <v>CERRADO</v>
      </c>
      <c r="D2574" t="str">
        <v>CAJA CENTRAL</v>
      </c>
      <c r="E2574" t="str">
        <v>POS</v>
      </c>
      <c r="F2574" t="str">
        <v>POS</v>
      </c>
      <c r="G2574" t="str">
        <v>WINCOR</v>
      </c>
      <c r="H2574" t="str">
        <v>Buena Tarde Solicito De Su Colaboración Para La Reparación De La POS # 26 Tienda 13 Pues No Se Encuentra Operativa Ni Es Posible Generar Auditoria De Balanzas Pues Hace Días Que No Se Puede Utilizar debido a las fallas que presenta</v>
      </c>
      <c r="I2574" t="str">
        <v>Buena Tarde Solicito De Su Colaboración Para La Reparación De La POS # 26 Tienda 13 Pues No Se Encuentra Operativa Ni Es Posible Generar Auditoria De Balanzas Pues Hace Días Que No Se Puede Utilizar debido a las fallas que presenta</v>
      </c>
      <c r="J2574" t="str">
        <v>Se llega a sitio y se evidencia que la caja POS #26 enciende pero no finaliza el proceso de booteo; se realizan varios descartes y se comprueba que el teclado es el que se encuentra generando conflicto lo cuál evita que el programa pos se termine de cargar; ya que se realiza la prueba con el teclado de otra caja y si enciende y termina de hacer la carga completo; asímismo se evidencia que el equipo tiene el visor secundario defectuoso y no cuenta con cajon monedero. Se solicita teclado para la caja POS #26 modelo Wicron y con S/N #59CD001210 también se requiere un visor secundario junto con su cable ya que este se encuentra inoperativo; se adjuntan evidencias fotograficas:</v>
      </c>
      <c r="K2574">
        <v>45160</v>
      </c>
      <c r="L2574">
        <v>45161</v>
      </c>
      <c r="M2574" t="str">
        <f>TEXT(L2574,"DDDDDDD")</f>
        <v>miércoles</v>
      </c>
      <c r="N2574" t="str" xml:space="preserve">
        <v xml:space="preserve">J013 JUMBO VALLE DEL LILI_x000d_
_x000d_
</v>
      </c>
      <c r="O2574" t="str">
        <v>CALI</v>
      </c>
      <c r="P2574" t="str">
        <f>IF(ISBLANK(O2574),"0",(VLOOKUP(O2574,REGION,2,FALSE)))</f>
        <v>OCCIDENTE</v>
      </c>
      <c r="Q2574" t="str">
        <v xml:space="preserve">SANTIAGO CALIZ ORTIZ </v>
      </c>
      <c r="R2574">
        <v>1192893607</v>
      </c>
      <c r="S2574" t="str">
        <v>DIRECTO</v>
      </c>
      <c r="T2574">
        <v>0.3333333333333333</v>
      </c>
      <c r="U2574">
        <v>0.4305555555555556</v>
      </c>
      <c r="V2574">
        <f>IF(ISBLANK(T2574 ),"0",U2574-T2574)</f>
        <v>0.09722222222222227</v>
      </c>
      <c r="W2574">
        <v>2</v>
      </c>
      <c r="X2574">
        <f>NETWORKDAYS(K2574,L2573)</f>
        <v>1</v>
      </c>
      <c r="Y2574" t="str">
        <f>IF(X2574&lt;=2,"CUMPLE","NO CUMPLE")</f>
        <v>CUMPLE</v>
      </c>
    </row>
    <row r="2575" xml:space="preserve">
      <c r="A2575">
        <v>90266</v>
      </c>
      <c r="B2575" t="str">
        <v>REQUEST</v>
      </c>
      <c r="C2575" t="str">
        <v>CERRADO</v>
      </c>
      <c r="D2575" t="str">
        <v>CAJA CENTRAL</v>
      </c>
      <c r="E2575" t="str">
        <v>PC</v>
      </c>
      <c r="F2575" t="str">
        <v>PC</v>
      </c>
      <c r="G2575" t="str">
        <v>LENOVO</v>
      </c>
      <c r="H2575" t="str" xml:space="preserve">
        <v xml:space="preserve">Se presento una gotera en una de las arreas de la oficina y esto causo que se mojara un PC y sus accesorios; se desconecta y se deja secando. El serial es: AD-148661_x000d_
_x000d_
AREA EN DONDE SE UBICA EL EQUIPO_x000d_
_x000d_
OFICINA PRINCIPAL}</v>
      </c>
      <c r="I2575" t="str" xml:space="preserve">
        <v xml:space="preserve">Se presento una gotera en una de las arreas de la oficina y esto causo que se mojara un PC y sus accesorios; se desconecta y se deja secando. El serial es: AD-148661_x000d_
_x000d_
AREA EN DONDE SE UBICA EL EQUIPO_x000d_
_x000d_
OFICINA PRINCIPAL</v>
      </c>
      <c r="J2575" t="str">
        <v xml:space="preserve">Se llega a sitio y se evidencia que el equipo junto con sus accesorios y monitor se encuentran desconectados; se procede a realizar un diagnóstico del equipo y se procede a realizar un mantenimiento preventivo en la CPU Tiny M75q para evitar una posible corrosión futura a causa de la humedad; se aplica limpiador electrónico de contactos y se procede a realizar la instalación de todo el equipo junto con su monitor y perifericos; se evidenció que tanto el equipo como el monitor no sufrieron afectaciones y estos se encuentran operativos pero los perifericos su sufrieron cierto nivel de afectación debido a la humedad ocasionada en días anteriores por la gotera de la oficina principal; el teclado presenta intermitencias en los leds indicadores de mayusculas y números y el mouse presenta intermitencias en el desplazamiento y en la función del clic izquierdo. Se adjunta evidencia fotografica del estado operativo de la torre Tiny M75q y su monitor también de marca Lenovo: </v>
      </c>
      <c r="K2575">
        <v>45160</v>
      </c>
      <c r="L2575">
        <v>45161</v>
      </c>
      <c r="M2575" t="str">
        <f>TEXT(L2575,"DDDDDDD")</f>
        <v>miércoles</v>
      </c>
      <c r="N2575" t="str" xml:space="preserve">
        <v xml:space="preserve">M075 METRO SIMON BOLIVAR_x000d_
_x000d_
</v>
      </c>
      <c r="O2575" t="str">
        <v>CALI</v>
      </c>
      <c r="P2575" t="str">
        <f>IF(ISBLANK(O2575),"0",(VLOOKUP(O2575,REGION,2,FALSE)))</f>
        <v>OCCIDENTE</v>
      </c>
      <c r="Q2575" t="str">
        <v xml:space="preserve">SANTIAGO CALIZ ORTIZ </v>
      </c>
      <c r="R2575">
        <v>1192893607</v>
      </c>
      <c r="S2575" t="str">
        <v>DIRECTO</v>
      </c>
      <c r="T2575">
        <v>0.4791666666666667</v>
      </c>
      <c r="U2575">
        <v>0.5208333333333334</v>
      </c>
      <c r="V2575">
        <f>IF(ISBLANK(T2575 ),"0",U2575-T2575)</f>
        <v>0.041666666666666685</v>
      </c>
      <c r="W2575">
        <v>1</v>
      </c>
      <c r="X2575">
        <f>NETWORKDAYS(K2575,L2574)</f>
        <v>2</v>
      </c>
      <c r="Y2575" t="str">
        <f>IF(X2575&lt;=2,"CUMPLE","NO CUMPLE")</f>
        <v>CUMPLE</v>
      </c>
    </row>
    <row r="2576" xml:space="preserve">
      <c r="A2576">
        <v>83587</v>
      </c>
      <c r="B2576" t="str">
        <v>INCIDENT</v>
      </c>
      <c r="C2576" t="str">
        <v>CERRADO</v>
      </c>
      <c r="D2576" t="str">
        <v>PLS</v>
      </c>
      <c r="E2576" t="str">
        <v>PDA</v>
      </c>
      <c r="F2576" t="str">
        <v>PDA</v>
      </c>
      <c r="G2576" t="str">
        <v>HONEYWELL</v>
      </c>
      <c r="H2576" t="str" xml:space="preserve">
        <v xml:space="preserve">La PDA con serial 21145B5135 presenta fallas de sistema; lenta y no deja entrar al usar ninguna aplicación._x000d_
_x000d_
Sección de la tienda en donde se ubica la PDT o usuario_x000d_
_x000d_
PFT Seccion de PLS jumbo Girardot</v>
      </c>
      <c r="I2576" t="str" xml:space="preserve">
        <v xml:space="preserve">La PDA con serial 21145B5135 presenta fallas de sistema; lenta y no deja entrar al usar ninguna aplicación._x000d_
_x000d_
Sección de la tienda en donde se ubica la PDT o usuario_x000d_
_x000d_
PFT Seccion de PLS jumbo Girardot</v>
      </c>
      <c r="J2576" t="str">
        <v>SE RECIBE PDA Y SE ENCUENTRA CON FALLAS EN SUS APLICACIONES; NO DEJA REALIZAR INSTALACIÓN DE NINGUN APLICATIVO; SE PROSIGUE A REALIZAR SU INSTALACIÓN MEDIANTE EL MANUAL DE SERVICIO PERO LA FALLA PERSISTE; SE SOLICITA EL FIRMWARE .32 PARA REALIZAR INSTALACIÓN MEDIANTE LA SIM CARD; SE REALIZA EL ENVIO CORRECTO DEL FIRMWARE SE PROSIGUE A REALIZAR LA INSTALACIÓN REALIZANDO PASO A PASO SU CONFIGURACIÓN. SE CONFIGURA LA RED WLAN12; SE PASAN LOS CODIGOS QR DE LOS APLICATIVOS; ID WIDGET; CONFIGURACIÓN DEL TELNET; KEY VALUES; DEJANDO CON BLOQUEO DE APLICATIVOS PARA QUE SOLAMENTE USEN LO REQUERIDO (PISO DE VENTA RSM); SE ENTREGA AL USUARIO SIN NOVEDAD...ESTADO OPERATIVA.</v>
      </c>
      <c r="K2576">
        <v>45160</v>
      </c>
      <c r="L2576">
        <v>45161</v>
      </c>
      <c r="M2576" t="str">
        <f>TEXT(L2576,"DDDDDDD")</f>
        <v>miércoles</v>
      </c>
      <c r="N2576" t="str" xml:space="preserve">
        <v xml:space="preserve">J047 JUMBO GIRARDOT_x000d_
_x000d_
</v>
      </c>
      <c r="O2576" t="str">
        <v>GIRARDOT</v>
      </c>
      <c r="P2576" t="str">
        <f>IF(ISBLANK(O2576),"0",(VLOOKUP(O2576,REGION,2,FALSE)))</f>
        <v>OCCIDENTE</v>
      </c>
      <c r="Q2576" t="str">
        <v>RAFAEL ARDILA PUENTES</v>
      </c>
      <c r="R2576">
        <f>IF(ISBLANK(Q2576),"0", VLOOKUP(Q2576,PERSONAL,2,FALSE))</f>
        <v>1018419858</v>
      </c>
      <c r="S2576" t="str">
        <v>ALIADO</v>
      </c>
      <c r="T2576">
        <v>0.5833333333333334</v>
      </c>
      <c r="U2576">
        <v>0.7083333333333334</v>
      </c>
      <c r="V2576">
        <f>IF(ISBLANK(T2576 ),"0",U2576-T2576)</f>
        <v>0.125</v>
      </c>
      <c r="W2576">
        <v>2</v>
      </c>
      <c r="X2576">
        <f>NETWORKDAYS(K2576,L2575)</f>
        <v>2</v>
      </c>
      <c r="Y2576" t="str">
        <f>IF(X2576&lt;=2,"CUMPLE","NO CUMPLE")</f>
        <v>CUMPLE</v>
      </c>
    </row>
    <row r="2577" xml:space="preserve">
      <c r="A2577">
        <v>83647</v>
      </c>
      <c r="B2577" t="str">
        <v>REQUEST</v>
      </c>
      <c r="C2577" t="str">
        <v>CERRADO</v>
      </c>
      <c r="D2577" t="str">
        <v>PANADERIA</v>
      </c>
      <c r="E2577" t="str">
        <v>BALANZA</v>
      </c>
      <c r="F2577" t="str">
        <v>BALANZA</v>
      </c>
      <c r="G2577" t="str">
        <v>METTLER</v>
      </c>
      <c r="H2577" t="str" xml:space="preserve">
        <v xml:space="preserve">la bascula de la sección de panadería con IP1013110054 presenta problemas de impresión de etiqueta; donde se desperdicia el insumo y sale corrida la información._x000d_
_x000d_
Área donde su ubica la balanza_x000d_
_x000d_
JUMBO GIRARDOT PERECEDORA SECCION PANADERIA</v>
      </c>
      <c r="I2577" t="str" xml:space="preserve">
        <v xml:space="preserve">la bascula de la sección de panadería con IP1013110054 presenta problemas de impresión de etiqueta; donde se desperdicia el insumo y sale corrida la información._x000d_
_x000d_
Área donde su ubica la balanza_x000d_
_x000d_
JUMBO GIRARDOT PERECEDORA SECCION PANADERIA</v>
      </c>
      <c r="J2577" t="str">
        <v>SE REALIZA REVISIÓN DE LA BALANZA DE MESA DEL ÁREA DE PANADERÍA Y SE ENCUENTRA CON PROBLEMAS DE IMPRESIÓN; SE VERIFICA SU FUNCIONAMIENTO MEDIANTE LA CONFIGURACIÓN DE SERVICIO; CALIBRANDO SUS SENSORES; CALIBRANDO SU VELOCIDAD DE IMPRESIÓN; Y CALIBRANDO EL CONTRASTE DE IMPRESION. SE EVIDENCIA LENTITUD DEBIDO A QUE TIENE EL MAXIMO PERMITIDO DE CONTRASTE DE IMPRESION; GENERANDO LENTITUD Y FORZANDO EL CABEZAL DE IMPRESION; SE REALIZA PRUEBAS Y CALIBRACION DE TOLERANCIA; LA IMPRESORA REPONDE CORRECTAMENTE...ESTADO OPERATIVA</v>
      </c>
      <c r="K2577">
        <v>45160</v>
      </c>
      <c r="L2577">
        <v>45160</v>
      </c>
      <c r="M2577" t="str">
        <f>TEXT(L2577,"DDDDDDD")</f>
        <v>martes</v>
      </c>
      <c r="N2577" t="str" xml:space="preserve">
        <v xml:space="preserve">J047 JUMBO GIRARDOT_x000d_
_x000d_
</v>
      </c>
      <c r="O2577" t="str">
        <v>GIRARDOT</v>
      </c>
      <c r="P2577" t="str">
        <f>IF(ISBLANK(O2577),"0",(VLOOKUP(O2577,REGION,2,FALSE)))</f>
        <v>OCCIDENTE</v>
      </c>
      <c r="Q2577" t="str">
        <v>RAFAEL ARDILA PUENTES</v>
      </c>
      <c r="R2577">
        <f>IF(ISBLANK(Q2577),"0", VLOOKUP(Q2577,PERSONAL,2,FALSE))</f>
        <v>1018419858</v>
      </c>
      <c r="S2577" t="str">
        <v>ALIADO</v>
      </c>
      <c r="T2577">
        <v>0.5</v>
      </c>
      <c r="U2577">
        <v>0.5625</v>
      </c>
      <c r="V2577">
        <f>IF(ISBLANK(T2577 ),"0",U2577-T2577)</f>
        <v>0.0625</v>
      </c>
      <c r="W2577">
        <v>1</v>
      </c>
      <c r="X2577">
        <f>NETWORKDAYS(K2577,L2576)</f>
        <v>2</v>
      </c>
      <c r="Y2577" t="str">
        <f>IF(X2577&lt;=2,"CUMPLE","NO CUMPLE")</f>
        <v>CUMPLE</v>
      </c>
    </row>
    <row r="2578" xml:space="preserve">
      <c r="A2578">
        <v>70473</v>
      </c>
      <c r="B2578" t="str">
        <v>REQUEST</v>
      </c>
      <c r="C2578" t="str">
        <v>CERRADO</v>
      </c>
      <c r="D2578" t="str">
        <v>LINEAL DE CAJAS</v>
      </c>
      <c r="E2578" t="str">
        <v>SIMEL</v>
      </c>
      <c r="F2578" t="str">
        <v>BALANZA</v>
      </c>
      <c r="G2578" t="str">
        <v>DATALOGIC</v>
      </c>
      <c r="H2578" t="str" xml:space="preserve">
        <v xml:space="preserve">buen dia ;por favor me ayudan revisando la balanza de la caja 30 que no esta funcionando en su totalidad gracias_x000d_
_x000d_
Área en donde se encuentra la Balanza_x000d_
_x000d_
cajasEquipo: SCANNER POS_x000d_
Marca: DATALOGIC_x000d_
Modelo: 9800_x000d_
Serial: F16M02202_x000d_
NII: B76947_x000d_
Precinto: Alambre"</v>
      </c>
      <c r="I2578" t="str" xml:space="preserve">
        <v xml:space="preserve">buen dia ;por favor me ayudan revisando la balanza de la caja 30 que no esta funcionando en su totalidad gracias_x000d_
_x000d_
Área en donde se encuentra la Balanza_x000d_
_x000d_
cajasEquipo: SCANNER POS_x000d_
Marca: DATALOGIC_x000d_
Modelo: 9800_x000d_
Serial: F16M02202_x000d_
NII: B76947_x000d_
Precinto: Alambre"</v>
      </c>
      <c r="J2578" t="str">
        <v>Se realizó la verificación de la balanza y se procede a retirar el precinto numero 2950000076875; se hace la calibración de la balanza y se hacen nuevamente las pruebas. Las cuales salen correctas. Se coloca el precinto numero 7380000000530. Se deja operativa la balanza.</v>
      </c>
      <c r="K2578">
        <v>45160</v>
      </c>
      <c r="L2578">
        <v>45161</v>
      </c>
      <c r="M2578" t="str">
        <f>TEXT(L2578,"DDDDDDD")</f>
        <v>miércoles</v>
      </c>
      <c r="N2578" t="str" xml:space="preserve">
        <v xml:space="preserve">J015 JUMBO HAYUELOS_x000d_
_x000d_
</v>
      </c>
      <c r="O2578" t="str">
        <v>BOGOTA</v>
      </c>
      <c r="P2578" t="str">
        <f>IF(ISBLANK(O2578),"0",(VLOOKUP(O2578,REGION,2,FALSE)))</f>
        <v>BOGOTA</v>
      </c>
      <c r="Q2578" t="str">
        <v>ALEXANDER CASTILLO SOTELO</v>
      </c>
      <c r="R2578">
        <f>IF(ISBLANK(Q2578),"0", VLOOKUP(Q2578,PERSONAL,2,FALSE))</f>
        <v>80216449</v>
      </c>
      <c r="S2578" t="str">
        <v>ALIADO</v>
      </c>
      <c r="T2578">
        <v>0.3333333333333333</v>
      </c>
      <c r="U2578">
        <v>0.375</v>
      </c>
      <c r="V2578">
        <f>IF(ISBLANK(T2578 ),"0",U2578-T2578)</f>
        <v>0.041666666666666685</v>
      </c>
      <c r="W2578">
        <v>1</v>
      </c>
      <c r="X2578">
        <f>NETWORKDAYS(K2578,L2577)</f>
        <v>1</v>
      </c>
      <c r="Y2578" t="str">
        <f>IF(X2578&lt;=2,"CUMPLE","NO CUMPLE")</f>
        <v>CUMPLE</v>
      </c>
    </row>
    <row r="2579" xml:space="preserve">
      <c r="A2579">
        <v>92315</v>
      </c>
      <c r="B2579" t="str">
        <v>REQUEST</v>
      </c>
      <c r="C2579" t="str">
        <v>CERRADO</v>
      </c>
      <c r="D2579" t="str">
        <v>LINEAL DE CAJAS</v>
      </c>
      <c r="E2579" t="str">
        <v>SIMEL</v>
      </c>
      <c r="F2579" t="str">
        <v>BALANZA</v>
      </c>
      <c r="G2579" t="str">
        <v>DATALOGIC</v>
      </c>
      <c r="H2579" t="str" xml:space="preserve">
        <v xml:space="preserve">Buen Dia Calibracion POS 20_x000d_
_x000d_
Número de inventario_x000d_
_x000d_
F16C10538Tienda: Jumbo Hayuelos_x000d_
Equipo: SCANNER POS_x000d_
Marca: DATALOGIC_x000d_
Modelo: 9800_x000d_
Serial: F16C10538_x000d_
NII: B5849_x000d_
Precinto: Alambre</v>
      </c>
      <c r="I2579" t="str" xml:space="preserve">
        <v xml:space="preserve">Buen Dia Calibracion POS 20_x000d_
_x000d_
Número de inventario_x000d_
_x000d_
F16C10538Tienda: Jumbo Hayuelos_x000d_
Equipo: SCANNER POS_x000d_
Marca: DATALOGIC_x000d_
Modelo: 9800_x000d_
Serial: F16C10538_x000d_
NII: B5849_x000d_
Precinto: Alambre</v>
      </c>
      <c r="J2579" t="str">
        <v>Se realizó la verificación de la balanza y se procede a retirar el precinto numero 2950000076844; se hace la calibración de la balanza y se hacen nuevamente las pruebas; las cuales salen correctas. Se coloca el precinto numero 7380000000548. Se deja operativa la balanza.</v>
      </c>
      <c r="K2579">
        <v>45160</v>
      </c>
      <c r="L2579">
        <v>45161</v>
      </c>
      <c r="M2579" t="str">
        <f>TEXT(L2579,"DDDDDDD")</f>
        <v>miércoles</v>
      </c>
      <c r="N2579" t="str" xml:space="preserve">
        <v xml:space="preserve">J015 JUMBO HAYUELOS_x000d_
_x000d_
</v>
      </c>
      <c r="O2579" t="str">
        <v>BOGOTA</v>
      </c>
      <c r="P2579" t="str">
        <f>IF(ISBLANK(O2579),"0",(VLOOKUP(O2579,REGION,2,FALSE)))</f>
        <v>BOGOTA</v>
      </c>
      <c r="Q2579" t="str">
        <v>ALEXANDER CASTILLO SOTELO</v>
      </c>
      <c r="R2579">
        <f>IF(ISBLANK(Q2579),"0", VLOOKUP(Q2579,PERSONAL,2,FALSE))</f>
        <v>80216449</v>
      </c>
      <c r="S2579" t="str">
        <v>ALIADO</v>
      </c>
      <c r="T2579">
        <v>0.375</v>
      </c>
      <c r="U2579">
        <v>0.3958333333333333</v>
      </c>
      <c r="V2579">
        <f>IF(ISBLANK(T2579 ),"0",U2579-T2579)</f>
        <v>0.020833333333333315</v>
      </c>
      <c r="W2579">
        <v>1</v>
      </c>
      <c r="X2579">
        <f>NETWORKDAYS(K2579,L2578)</f>
        <v>2</v>
      </c>
      <c r="Y2579" t="str">
        <f>IF(X2579&lt;=2,"CUMPLE","NO CUMPLE")</f>
        <v>CUMPLE</v>
      </c>
    </row>
    <row r="2580" xml:space="preserve">
      <c r="A2580">
        <v>83583</v>
      </c>
      <c r="B2580" t="str">
        <v>REQUEST</v>
      </c>
      <c r="C2580" t="str">
        <v>CERRADO</v>
      </c>
      <c r="D2580" t="str">
        <v>CHARCUTERIA</v>
      </c>
      <c r="E2580" t="str">
        <v>BALANZA</v>
      </c>
      <c r="F2580" t="str">
        <v>COLGANTE</v>
      </c>
      <c r="G2580" t="str">
        <v>METTLER</v>
      </c>
      <c r="H2580" t="str" xml:space="preserve">
        <v xml:space="preserve">La bascula de la sección de charcutería con IP10.131.100.56 genera problemas de impresión con las etiquetas; desperdicio de estas y no salen demasiado lenta._x000d_
_x000d_
Área donde su ubica la balanza_x000d_
_x000d_
JUMBO GIRARDOT PERECEDORA SECCION CHARCUTERIA</v>
      </c>
      <c r="I2580" t="str" xml:space="preserve">
        <v xml:space="preserve">La bascula de la sección de charcutería con IP10.131.100.56 genera problemas de impresión con las etiquetas; desperdicio de estas y no salen demasiado lenta._x000d_
_x000d_
Área donde su ubica la balanza_x000d_
_x000d_
JUMBO GIRARDOT PERECEDORA SECCION CHARCUTERIA</v>
      </c>
      <c r="J2580" t="str">
        <v xml:space="preserve">SE REALIZA REVISION DE LA BALANZA COLGANTE Y SE MUESTRA PROBLEMAS AL MOMENTO DE IMPRIMIR; YA QUE SE PRESENTA BLOQUEOS Y SE CORRE CONSTANTEMENTE LA ETIQUETA. SE REALIZA MANTENIMIENTO GENERAL; SE CONFIGURA NUEVAMENTE; CALIBRACIÓN DE SENSORES; CALIBRACIÓN DE VELOCIDAD DE IMPRESIÓN; CALIBRACIÓN DE TOLERANCIA; Y DE DESVIACIÓN. PERO LA FALLA PERSISTE; SE INDICA SOLICITAR EL BLOQUE DE IMPRESIÓN; O VERIFICAR SI LA BALANZA SE ENCUENTRA EN GARANTIA; YA QUE ESTE SERVICIO SE HABIA REVISADO HACE APROXIMADAMENTE 2 MESES Y SU NOVEDAD PERSISTE...ESTADO PENDIENTE </v>
      </c>
      <c r="K2580">
        <v>45160</v>
      </c>
      <c r="L2580">
        <v>45161</v>
      </c>
      <c r="M2580" t="str">
        <f>TEXT(L2580,"DDDDDDD")</f>
        <v>miércoles</v>
      </c>
      <c r="N2580" t="str" xml:space="preserve">
        <v xml:space="preserve">J047 JUMBO GIRARDOT_x000d_
_x000d_
</v>
      </c>
      <c r="O2580" t="str">
        <v>GIRARDOT</v>
      </c>
      <c r="P2580" t="str">
        <f>IF(ISBLANK(O2580),"0",(VLOOKUP(O2580,REGION,2,FALSE)))</f>
        <v>OCCIDENTE</v>
      </c>
      <c r="Q2580" t="str">
        <v>RAFAEL ARDILA PUENTES</v>
      </c>
      <c r="R2580">
        <f>IF(ISBLANK(Q2580),"0", VLOOKUP(Q2580,PERSONAL,2,FALSE))</f>
        <v>1018419858</v>
      </c>
      <c r="S2580" t="str">
        <v>ALIADO</v>
      </c>
      <c r="T2580">
        <v>0.4166666666666667</v>
      </c>
      <c r="U2580">
        <v>0.5</v>
      </c>
      <c r="V2580">
        <f>IF(ISBLANK(T2580 ),"0",U2580-T2580)</f>
        <v>0.08333333333333331</v>
      </c>
      <c r="W2580">
        <v>1</v>
      </c>
      <c r="X2580">
        <f>NETWORKDAYS(K2580,L2579)</f>
        <v>2</v>
      </c>
      <c r="Y2580" t="str">
        <f>IF(X2580&lt;=2,"CUMPLE","NO CUMPLE")</f>
        <v>CUMPLE</v>
      </c>
    </row>
    <row r="2581" xml:space="preserve">
      <c r="A2581">
        <v>83495</v>
      </c>
      <c r="B2581" t="str">
        <v>REQUEST</v>
      </c>
      <c r="C2581" t="str">
        <v>CERRADO</v>
      </c>
      <c r="D2581" t="str">
        <v>TODA LA TIENDA</v>
      </c>
      <c r="E2581" t="str">
        <v>POS</v>
      </c>
      <c r="F2581" t="str">
        <v>POS</v>
      </c>
      <c r="G2581" t="str">
        <v>WINCOR</v>
      </c>
      <c r="H2581" t="str" xml:space="preserve">
        <v xml:space="preserve">Se solicita instalar una caja a la entrada de la tienda_x000d_
_x000d_
numero de caja pos_x000d_
_x000d_
periferica</v>
      </c>
      <c r="I2581" t="str" xml:space="preserve">
        <v xml:space="preserve">Se solicita instalar una caja a la entrada de la tienda_x000d_
_x000d_
numero de caja pos_x000d_
_x000d_
periferica</v>
      </c>
      <c r="J2581" t="str">
        <v>Se solicita instalar una caja a la entrada de la tienda número de caja POS periférica. La caja está localizada en el primer piso de la tienda y se desea instalar en un local que se encuentra ubicado en un pasillo también del primer piso de la tienda. Se realiza la toma de medidas para la instalación del cable UTP desde un punto de red el cual se encuentra ubicado a 2m de donde se encuentra actualmente instalada la caja periférica; las medidas tomadas dieron como resultado un total de 70m que serán requeridos en cableado UTP; personal de mantenimiento informa que se encargará de realizar la instalación de la toma energética regulada en el local donde quedará el equipo instalado; en tienda cuentan con un cable UTP que tiene una longitud mayor de 80m el cuál puede ser utilizado para realizar la instalación desde el punto de red hasta el local cuando sea realizada la instalación de la toma energética regulada; se le notifica a una de las jefe de sección de la tienda (Sandra) la información anteriormente mencionada.</v>
      </c>
      <c r="K2581">
        <v>45160</v>
      </c>
      <c r="L2581">
        <v>45161</v>
      </c>
      <c r="M2581" t="str">
        <f>TEXT(L2581,"DDDDDDD")</f>
        <v>miércoles</v>
      </c>
      <c r="N2581" t="str" xml:space="preserve">
        <v xml:space="preserve">M032 METRO LA 70_x000d_
_x000d_
</v>
      </c>
      <c r="O2581" t="str">
        <v>CALI</v>
      </c>
      <c r="P2581" t="str">
        <f>IF(ISBLANK(O2581),"0",(VLOOKUP(O2581,REGION,2,FALSE)))</f>
        <v>OCCIDENTE</v>
      </c>
      <c r="Q2581" t="str">
        <v xml:space="preserve">SANTIAGO CALIZ ORTIZ </v>
      </c>
      <c r="R2581">
        <v>1192893607</v>
      </c>
      <c r="S2581" t="str">
        <v>DIRECTO</v>
      </c>
      <c r="T2581">
        <v>0.6666666666666666</v>
      </c>
      <c r="U2581">
        <v>0.7222222222222222</v>
      </c>
      <c r="V2581">
        <f>IF(ISBLANK(T2581 ),"0",U2581-T2581)</f>
        <v>0.05555555555555558</v>
      </c>
      <c r="W2581">
        <v>1</v>
      </c>
      <c r="X2581">
        <f>NETWORKDAYS(K2581,L2580)</f>
        <v>2</v>
      </c>
      <c r="Y2581" t="str">
        <f>IF(X2581&lt;=2,"CUMPLE","NO CUMPLE")</f>
        <v>CUMPLE</v>
      </c>
    </row>
    <row r="2582" xml:space="preserve">
      <c r="A2582">
        <v>92744</v>
      </c>
      <c r="B2582" t="str">
        <v>INCIDENT</v>
      </c>
      <c r="C2582" t="str">
        <v>CERRADO</v>
      </c>
      <c r="D2582" t="str">
        <v>FRUVER</v>
      </c>
      <c r="E2582" t="str">
        <v>SIMEL</v>
      </c>
      <c r="F2582" t="str">
        <v>BALANZA</v>
      </c>
      <c r="G2582" t="str">
        <v>METTLER</v>
      </c>
      <c r="H2582" t="str" xml:space="preserve">
        <v xml:space="preserve">Buenas Tardes Su ayuda con el precinto para la Balanza de Fruver_x000d_
_x000d_
Indica la ubicacion de tu balanza en la tienda_x000d_
_x000d_
B644221283Equipo: SCANNER POS_x000d_
Marca: DATALOGIC_x000d_
Modelo: 8442 _x000d_
Serial: B644221283_x000d_
NII: B86798_x000d_
Precinto: Alambre"</v>
      </c>
      <c r="I2582" t="str" xml:space="preserve">
        <v xml:space="preserve">Buenas Tardes Su ayuda con el precinto para la Balanza de Fruver_x000d_
_x000d_
Indica la ubicacion de tu balanza en la tienda_x000d_
_x000d_
B644221283Equipo: SCANNER POS_x000d_
Marca: DATALOGIC_x000d_
Modelo: 8442 _x000d_
Serial: B644221283_x000d_
NII: B86798_x000d_
Precinto: Alambre"</v>
      </c>
      <c r="J2582" t="str">
        <v>Se realiza la validación de la balanza y se comprueba que funciona correctamete. No tiene precinto. Se coloca precinto nuevo numero: 7380000000502. Se deja operativa la balanza. NII B86798</v>
      </c>
      <c r="K2582">
        <v>45161</v>
      </c>
      <c r="L2582">
        <v>45162</v>
      </c>
      <c r="M2582" t="str">
        <f>TEXT(L2582,"DDDDDDD")</f>
        <v>jueves</v>
      </c>
      <c r="N2582" t="str" xml:space="preserve">
        <v xml:space="preserve">J015 JUMBO HAYUELOS_x000d_
_x000d_
</v>
      </c>
      <c r="O2582" t="str">
        <v>BOGOTA</v>
      </c>
      <c r="P2582" t="str">
        <f>IF(ISBLANK(O2582),"0",(VLOOKUP(O2582,REGION,2,FALSE)))</f>
        <v>BOGOTA</v>
      </c>
      <c r="Q2582" t="str">
        <v>ALEXANDER CASTILLO SOTELO</v>
      </c>
      <c r="R2582">
        <f>IF(ISBLANK(Q2582),"0", VLOOKUP(Q2582,PERSONAL,2,FALSE))</f>
        <v>80216449</v>
      </c>
      <c r="S2582" t="str">
        <v>ALIADO</v>
      </c>
      <c r="T2582">
        <v>0.3333333333333333</v>
      </c>
      <c r="U2582">
        <v>0.3611111111111111</v>
      </c>
      <c r="V2582">
        <f>IF(ISBLANK(T2582 ),"0",U2582-T2582)</f>
        <v>0.02777777777777779</v>
      </c>
      <c r="W2582">
        <v>1</v>
      </c>
      <c r="X2582">
        <f>NETWORKDAYS(K2582,L2581)</f>
        <v>1</v>
      </c>
      <c r="Y2582" t="str">
        <f>IF(X2582&lt;=2,"CUMPLE","NO CUMPLE")</f>
        <v>CUMPLE</v>
      </c>
    </row>
    <row r="2583" xml:space="preserve">
      <c r="A2583">
        <v>90504</v>
      </c>
      <c r="B2583" t="str">
        <v>INCIDENT</v>
      </c>
      <c r="C2583" t="str">
        <v>CERRADO</v>
      </c>
      <c r="D2583" t="str">
        <v>LINEAL DE CAJAS</v>
      </c>
      <c r="E2583" t="str">
        <v>SIMEL</v>
      </c>
      <c r="F2583" t="str">
        <v>BALANZA</v>
      </c>
      <c r="G2583" t="str">
        <v>DATALOGIC</v>
      </c>
      <c r="H2583" t="str" xml:space="preserve">
        <v xml:space="preserve">escaner balanza de pos 5 salio no conforme se necesita reparacion datos marca: datalogic modelo: 9800 serial: F16m02175_x000d_
_x000d_
Número de inventario_x000d_
_x000d_
f16m02175se requiere reparacion de escaner balanza que quedo en NO CONFORME_x000d_
datos marca: datalogic modelo: 9800 serial: F16m02175_x000d_
NUMERO DE NII: B77635_x000d_
se adjunta foto de evidencia de sello no conforme</v>
      </c>
      <c r="I2583" t="str" xml:space="preserve">
        <v xml:space="preserve">escaner balanza de pos 5 salio no conforme se necesita reparacion datos marca: datalogic modelo: 9800 serial: F16m02175_x000d_
_x000d_
Número de inventario_x000d_
_x000d_
f16m02175se requiere reparacion de escaner balanza que quedo en NO CONFORME_x000d_
datos marca: datalogic modelo: 9800 serial: F16m02175_x000d_
NUMERO DE NII: B77635_x000d_
se adjunta foto de evidencia de sello no conforme</v>
      </c>
      <c r="J2583" t="str">
        <v xml:space="preserve">Se valida falla al llegar; me comunico con jefe de sistemas y me informa como realizar procesos; desmonto tapa superior; retiro precinto y realizo calibración y configuración; realizo pruebas con pesas recibidas; envío registro fotográfico a jefe de sistemas; valido funcionamiento con coordinadora de cajas; queda funcionando; y pesando con normalidad. Precinto retirado 2950000147480; precinto instalado 7380000000586. </v>
      </c>
      <c r="K2583">
        <v>45160</v>
      </c>
      <c r="L2583">
        <v>45162</v>
      </c>
      <c r="M2583" t="str">
        <f>TEXT(L2583,"DDDDDDD")</f>
        <v>jueves</v>
      </c>
      <c r="N2583" t="str" xml:space="preserve">
        <v xml:space="preserve">M033 METRO CARTAGO_x000d_
_x000d_
</v>
      </c>
      <c r="O2583" t="str">
        <v>CARTAGO</v>
      </c>
      <c r="P2583" t="str">
        <f>IF(ISBLANK(O2583),"0",(VLOOKUP(O2583,REGION,2,FALSE)))</f>
        <v>CENTRO</v>
      </c>
      <c r="Q2583" t="str">
        <v>JHONY ESTIVENT BETANCURT ARANGO</v>
      </c>
      <c r="R2583">
        <v>1053834955</v>
      </c>
      <c r="S2583" t="str">
        <v>DIRECTO</v>
      </c>
      <c r="T2583">
        <v>0.4166666666666667</v>
      </c>
      <c r="U2583">
        <v>0.4861111111111111</v>
      </c>
      <c r="V2583">
        <f>IF(ISBLANK(T2583 ),"0",U2583-T2583)</f>
        <v>0.06944444444444442</v>
      </c>
      <c r="W2583">
        <v>1</v>
      </c>
      <c r="X2583">
        <f>NETWORKDAYS(K2583,L2582)</f>
        <v>3</v>
      </c>
      <c r="Y2583" t="str">
        <f>IF(X2583&lt;=2,"CUMPLE","NO CUMPLE")</f>
        <v>NO CUMPLE</v>
      </c>
      <c r="Z2583" t="str">
        <v>No se cumple por temas de disponibilidad y envío de pesas; precinto.</v>
      </c>
    </row>
    <row r="2584" xml:space="preserve">
      <c r="A2584">
        <v>94857</v>
      </c>
      <c r="B2584" t="str">
        <v>INCIDENT</v>
      </c>
      <c r="C2584" t="str">
        <v>CERRADO</v>
      </c>
      <c r="D2584" t="str">
        <v>LINEAL DE CAJAS</v>
      </c>
      <c r="E2584" t="str">
        <v>SIMEL</v>
      </c>
      <c r="F2584" t="str">
        <v>BALANZA</v>
      </c>
      <c r="G2584" t="str">
        <v>DATALOGIC</v>
      </c>
      <c r="H2584" t="str" xml:space="preserve">
        <v xml:space="preserve">Buen día. Por favor nos ayudan para que el Reparador revise el Escaner balanza de la POS 3; la cual quedo NO CONFORME el día de hoy; ya que el mueble estaba mal y fallo en la prueba de peso. NII B5108 - NO CONFORME - 24/08/2023 SCANNER POS|BALANZA DATALOGIC 9800 | Nº SERIE: F16I03901_x000d_
_x000d_
Número de inventario_x000d_
_x000d_
F16I03901</v>
      </c>
      <c r="I2584" t="str" xml:space="preserve">
        <v xml:space="preserve">Buen día. Por favor nos ayudan para que el Reparador revise el Escaner balanza de la POS 3; la cual quedo NO CONFORME el día de hoy; ya que el mueble estaba mal y fallo en la prueba de peso. NII B5108 - NO CONFORME - 24/08/2023 SCANNER POS|BALANZA DATALOGIC 9800 | Nº SERIE: F16I03901_x000d_
_x000d_
Número de inventario_x000d_
_x000d_
F16I03901</v>
      </c>
      <c r="J2584" t="str">
        <v>Se realizó la verificación de la balanza y se procede a retirar el precinto numero 7380000000213; se hace la calibración de la balanza y se hacen nuevamente las pruebas. Las cuales salen correctas. Se coloca el precinto numero 7380000000545. Se deja operativa la balanza. NII: B5108</v>
      </c>
      <c r="K2584">
        <v>45162</v>
      </c>
      <c r="L2584">
        <v>45162</v>
      </c>
      <c r="M2584" t="str">
        <f>TEXT(L2584,"DDDDDDD")</f>
        <v>jueves</v>
      </c>
      <c r="N2584" t="str" xml:space="preserve">
        <v xml:space="preserve">J193 JUMBO PLAZA CENTRAL_x000d_
_x000d_
</v>
      </c>
      <c r="O2584" t="str">
        <v>BOGOTA</v>
      </c>
      <c r="P2584" t="str">
        <f>IF(ISBLANK(O2584),"0",(VLOOKUP(O2584,REGION,2,FALSE)))</f>
        <v>BOGOTA</v>
      </c>
      <c r="Q2584" t="str">
        <v>ALEXANDER CASTILLO SOTELO</v>
      </c>
      <c r="R2584">
        <f>IF(ISBLANK(Q2584),"0", VLOOKUP(Q2584,PERSONAL,2,FALSE))</f>
        <v>80216449</v>
      </c>
      <c r="S2584" t="str">
        <v>ALIADO</v>
      </c>
      <c r="T2584">
        <v>0.6666666666666666</v>
      </c>
      <c r="U2584">
        <v>0.6944444444444444</v>
      </c>
      <c r="V2584">
        <f>IF(ISBLANK(T2584 ),"0",U2584-T2584)</f>
        <v>0.02777777777777779</v>
      </c>
      <c r="W2584">
        <v>1</v>
      </c>
      <c r="X2584">
        <f>NETWORKDAYS(K2584,L2583)</f>
        <v>1</v>
      </c>
      <c r="Y2584" t="str">
        <f>IF(X2584&lt;=2,"CUMPLE","NO CUMPLE")</f>
        <v>CUMPLE</v>
      </c>
    </row>
    <row r="2585" xml:space="preserve">
      <c r="A2585">
        <v>93084</v>
      </c>
      <c r="B2585" t="str">
        <v>INCIDENT</v>
      </c>
      <c r="C2585" t="str">
        <v>CERRADO</v>
      </c>
      <c r="D2585" t="str">
        <v>LINEAL DE CAJAS</v>
      </c>
      <c r="E2585" t="str">
        <v xml:space="preserve">POS </v>
      </c>
      <c r="F2585" t="str">
        <v>GAVETA</v>
      </c>
      <c r="G2585" t="str">
        <v>WINCOR</v>
      </c>
      <c r="H2585" t="str" xml:space="preserve">
        <v xml:space="preserve">por favor nos colabora para validar la gaveta de la pos 28 ya que al abrir la gaveta se encuentra trabada; queda mitad abierta y no deja abrir y muchos menos cerrar_x000d_
_x000d_
Número de inventario si se tiene_x000d_
_x000d_
047_x000d_
_x000d_
Numero de caja_x000d_
_x000d_
28</v>
      </c>
      <c r="I2585" t="str" xml:space="preserve">
        <v xml:space="preserve">por favor nos colabora para validar la gaveta de la pos 28 ya que al abrir la gaveta se encuentra trabada; queda mitad abierta y no deja abrir y muchos menos cerrar_x000d_
_x000d_
Número de inventario si se tiene_x000d_
_x000d_
047_x000d_
_x000d_
Numero de caja_x000d_
_x000d_
28</v>
      </c>
      <c r="J2585" t="str">
        <v>LA POS 28 PRESENTA FALLA EN LA GAVETA; LA CUAL NO ABRE; SE EVIDENCIA QUE EL SENSOR INTERNO ESTÁ DESPRENDIDO Y LA BANDEJA NO CIERRA EN SU TOTALIDAD. SE REQUIERE CAMBIO DE GAVETA; YA QUE NO ES POSIBLE REALIZAR LA REPARACIÓN.</v>
      </c>
      <c r="K2585">
        <v>45162</v>
      </c>
      <c r="L2585">
        <v>45162</v>
      </c>
      <c r="M2585" t="str">
        <f>TEXT(L2585,"DDDDDDD")</f>
        <v>jueves</v>
      </c>
      <c r="N2585" t="str" xml:space="preserve">
        <v xml:space="preserve">J047 JUMBO GIRARDOT_x000d_
_x000d_
</v>
      </c>
      <c r="O2585" t="str">
        <v>GIRARDOT</v>
      </c>
      <c r="P2585" t="str">
        <f>IF(ISBLANK(O2585),"0",(VLOOKUP(O2585,REGION,2,FALSE)))</f>
        <v>OCCIDENTE</v>
      </c>
      <c r="Q2585" t="str">
        <v>WILLIAM FERNANDO ALDANA NIÑO</v>
      </c>
      <c r="R2585">
        <f>IF(ISBLANK(Q2585),"0", VLOOKUP(Q2585,PERSONAL,2,FALSE))</f>
        <v>80148398</v>
      </c>
      <c r="S2585" t="str">
        <v>DIRECTO</v>
      </c>
      <c r="T2585">
        <v>0.6041666666666666</v>
      </c>
      <c r="U2585">
        <v>0.6458333333333334</v>
      </c>
      <c r="V2585">
        <f>IF(ISBLANK(T2585 ),"0",U2585-T2585)</f>
        <v>0.04166666666666674</v>
      </c>
      <c r="W2585">
        <v>1</v>
      </c>
      <c r="X2585">
        <f>NETWORKDAYS(K2585,L2584)</f>
        <v>1</v>
      </c>
      <c r="Y2585" t="str">
        <f>IF(X2585&lt;=2,"CUMPLE","NO CUMPLE")</f>
        <v>CUMPLE</v>
      </c>
    </row>
    <row r="2586" xml:space="preserve">
      <c r="A2586">
        <v>93096</v>
      </c>
      <c r="B2586" t="str">
        <v>INCIDENT</v>
      </c>
      <c r="C2586" t="str">
        <v>CERRADO</v>
      </c>
      <c r="D2586" t="str">
        <v>LINEAL DE CAJAS</v>
      </c>
      <c r="E2586" t="str">
        <v>POS</v>
      </c>
      <c r="F2586" t="str">
        <v>GAVETA</v>
      </c>
      <c r="G2586" t="str">
        <v xml:space="preserve">WINCOR </v>
      </c>
      <c r="H2586" t="str" xml:space="preserve">
        <v xml:space="preserve">por favor me colabora para revisar la pos 18 ya que al momento de finalizar transacciones en algunas abre gaveta y en las otras no; no sabemos si es fallas en el sistema; cableado o por ende la gaveta._x000d_
_x000d_
Número de inventario si se tiene_x000d_
_x000d_
047_x000d_
_x000d_
Numero de caja_x000d_
_x000d_
18</v>
      </c>
      <c r="I2586" t="str" xml:space="preserve">
        <v xml:space="preserve">por favor me colabora para revisar la pos 18 ya que al momento de finalizar transacciones en algunas abre gaveta y en las otras no; no sabemos si es fallas en el sistema; cableado o por ende la gaveta._x000d_
_x000d_
Número de inventario si se tiene_x000d_
_x000d_
047_x000d_
_x000d_
Numero de caja_x000d_
_x000d_
18</v>
      </c>
      <c r="J2586" t="str">
        <v>SE REVISA POS 18; LA CUAL PRESENTA INTERMITENCIA CON LA GAVETA AL REALIZAR TRANSACCIONES; DEBEN REALIZAR PROCESO DE RECOGIDA PARA QUE LES PERMITA ABRIRLA. SE AJUSTA CABLEADO EL CUAL ESTABA TENSIONADO. POR FALLAS DE ENERGÍA EN LA TIENDA; NO ES POSIBLE REALIZAR PRUEBAS EN EL EQUIPO. LA JEFE DE CAJAS HELENA RIVERA; HARÁ LA REVISIÓN EN CUANTO SE RESTABLEZCA EL SERVICIO DE ENERGÍA.</v>
      </c>
      <c r="K2586">
        <v>45162</v>
      </c>
      <c r="L2586">
        <v>45162</v>
      </c>
      <c r="M2586" t="str">
        <f>TEXT(L2586,"DDDDDDD")</f>
        <v>jueves</v>
      </c>
      <c r="N2586" t="str" xml:space="preserve">
        <v xml:space="preserve">J047 JUMBO GIRARDOT_x000d_
_x000d_
</v>
      </c>
      <c r="O2586" t="str">
        <v>GIRARDOT</v>
      </c>
      <c r="P2586" t="str">
        <f>IF(ISBLANK(O2586),"0",(VLOOKUP(O2586,REGION,2,FALSE)))</f>
        <v>OCCIDENTE</v>
      </c>
      <c r="Q2586" t="str">
        <v>WILLIAM FERNANDO ALDANA NIÑO</v>
      </c>
      <c r="R2586">
        <f>IF(ISBLANK(Q2586),"0", VLOOKUP(Q2586,PERSONAL,2,FALSE))</f>
        <v>80148398</v>
      </c>
      <c r="S2586" t="str">
        <v>DIRECTO</v>
      </c>
      <c r="T2586">
        <v>0.6458333333333334</v>
      </c>
      <c r="U2586">
        <v>0.6875</v>
      </c>
      <c r="V2586">
        <f>IF(ISBLANK(T2586 ),"0",U2586-T2586)</f>
        <v>0.04166666666666663</v>
      </c>
      <c r="W2586">
        <v>1</v>
      </c>
      <c r="X2586">
        <f>NETWORKDAYS(K2586,L2585)</f>
        <v>1</v>
      </c>
      <c r="Y2586" t="str">
        <f>IF(X2586&lt;=2,"CUMPLE","NO CUMPLE")</f>
        <v>CUMPLE</v>
      </c>
    </row>
    <row r="2587" xml:space="preserve">
      <c r="A2587">
        <v>92789</v>
      </c>
      <c r="B2587" t="str">
        <v>REQUEST</v>
      </c>
      <c r="C2587" t="str">
        <v>CERRADO</v>
      </c>
      <c r="D2587" t="str">
        <v>TODA LA TIENDA</v>
      </c>
      <c r="E2587" t="str">
        <v>PDA</v>
      </c>
      <c r="F2587" t="str">
        <v>PDA</v>
      </c>
      <c r="G2587" t="str">
        <v>ZEBRA</v>
      </c>
      <c r="H2587" t="str">
        <v>Configuracion de 5 PDA para que pueda tomar fotos por el tema de agotados en la app mi tienda.</v>
      </c>
      <c r="I2587" t="str">
        <v>Configuracion de 5 PDA para que pueda tomar fotos por el tema de agotados en la app mi tienda.</v>
      </c>
      <c r="J2587" t="str">
        <v>Se realiza el restablecimiento de fabrica y la reconfiguración completa de las PDA modelo Zebra TC15 con los siguientes S/N #23052524700399 #23052524700070 #23052524700123 #23052524700374 #23052524700382 ya que estas presentaban novedades al momento de querer realizar la captura fotográfica de las evidencias de productos que tenían en la tienda; esto debido a que la aplicación de cámara se había perdido del sistema y por ende la app "Mi Tienda" no podía acceder a ella. Se realizan pruebas operativas y de funcionamiento con el usuario</v>
      </c>
      <c r="K2587">
        <v>45162</v>
      </c>
      <c r="L2587">
        <v>45163</v>
      </c>
      <c r="M2587" t="str">
        <f>TEXT(L2587,"DDDDDDD")</f>
        <v>viernes</v>
      </c>
      <c r="N2587" t="str" xml:space="preserve">
        <v xml:space="preserve">J013 JUMBO VALLE DEL LILI_x000d_
_x000d_
</v>
      </c>
      <c r="O2587" t="str">
        <v>CALI</v>
      </c>
      <c r="P2587" t="str">
        <f>IF(ISBLANK(O2587),"0",(VLOOKUP(O2587,REGION,2,FALSE)))</f>
        <v>OCCIDENTE</v>
      </c>
      <c r="Q2587" t="str">
        <v xml:space="preserve">SANTIAGO CALIZ ORTIZ </v>
      </c>
      <c r="R2587">
        <v>1192893607</v>
      </c>
      <c r="S2587" t="str">
        <v>DIRECTO</v>
      </c>
      <c r="T2587">
        <v>0.5833333333333334</v>
      </c>
      <c r="U2587">
        <v>0.7083333333333334</v>
      </c>
      <c r="V2587">
        <f>IF(ISBLANK(T2587 ),"0",U2587-T2587)</f>
        <v>0.125</v>
      </c>
      <c r="W2587">
        <v>2</v>
      </c>
      <c r="X2587">
        <f>NETWORKDAYS(K2587,L2586)</f>
        <v>1</v>
      </c>
      <c r="Y2587" t="str">
        <f>IF(X2587&lt;=2,"CUMPLE","NO CUMPLE")</f>
        <v>CUMPLE</v>
      </c>
    </row>
    <row r="2588" xml:space="preserve">
      <c r="A2588">
        <v>98118</v>
      </c>
      <c r="B2588" t="str">
        <v>INCIDENT</v>
      </c>
      <c r="C2588" t="str">
        <v>CERRADO</v>
      </c>
      <c r="D2588" t="str">
        <v>DIRECCION TIENDA</v>
      </c>
      <c r="E2588" t="str">
        <v>PDA</v>
      </c>
      <c r="F2588" t="str">
        <v>PDA</v>
      </c>
      <c r="G2588" t="str">
        <v>HONEYWELL</v>
      </c>
      <c r="H2588" t="str" xml:space="preserve">
        <v xml:space="preserve">Instalar APP Mitienda_x000d_
_x000d_
Sección de la tienda en donde se ubica la PDT o usuario_x000d_
_x000d_
PFT; PGC; Bazar</v>
      </c>
      <c r="I2588" t="str" xml:space="preserve">
        <v xml:space="preserve">Instalar APP Mitienda_x000d_
_x000d_
Sección de la tienda en donde se ubica la PDT o usuario_x000d_
_x000d_
PFT; PGC; Bazar</v>
      </c>
      <c r="J2588" t="str">
        <v>SE REALIZA CONFIGURACION A  TRES PDA DE TIENDA METRO M080 LIBERTADORES EL CUAL CODIGOS QR FUERON SUMISTRADOS POR EL ING ANDRES BORNACHERA; LOS TRES PDA SON DE MARCA HONEYWELL MODELO EDA51 Y SERIALES 21145B50EB; 21145B40ED Y 21175B44F6 EQUIPOS SE ENTREGAN OPERATIVOS.</v>
      </c>
      <c r="K2588">
        <v>45163</v>
      </c>
      <c r="L2588">
        <v>45163</v>
      </c>
      <c r="M2588" t="str">
        <f>TEXT(L2588,"DDDDDDD")</f>
        <v>viernes</v>
      </c>
      <c r="N2588" t="str" xml:space="preserve">
        <v xml:space="preserve">M080 METRO LOS LIBERTADORES_x000d_
_x000d_
</v>
      </c>
      <c r="O2588" t="str">
        <v>CUCUTA</v>
      </c>
      <c r="P2588" t="str">
        <f>IF(ISBLANK(O2588),"0",(VLOOKUP(O2588,REGION,2,FALSE)))</f>
        <v>ORIENTE</v>
      </c>
      <c r="Q2588" t="str">
        <v>SAUL FRAGUA NOVA</v>
      </c>
      <c r="R2588">
        <v>1122121271</v>
      </c>
      <c r="S2588" t="str">
        <v>DIRECTO</v>
      </c>
      <c r="T2588">
        <v>0.4791666666666667</v>
      </c>
      <c r="U2588">
        <v>0.5416666666666666</v>
      </c>
      <c r="V2588">
        <f>IF(ISBLANK(T2588 ),"0",U2588-T2588)</f>
        <v>0.062499999999999944</v>
      </c>
      <c r="W2588">
        <v>1</v>
      </c>
      <c r="X2588">
        <f>NETWORKDAYS(K2588,L2587)</f>
        <v>1</v>
      </c>
      <c r="Y2588" t="str">
        <f>IF(X2588&lt;=2,"CUMPLE","NO CUMPLE")</f>
        <v>CUMPLE</v>
      </c>
    </row>
    <row r="2589" xml:space="preserve">
      <c r="A2589">
        <v>94709</v>
      </c>
      <c r="B2589" t="str">
        <v>INCIDENT</v>
      </c>
      <c r="C2589" t="str">
        <v>CERRADO</v>
      </c>
      <c r="D2589" t="str">
        <v>OFICINA COMERCIAL</v>
      </c>
      <c r="E2589" t="str">
        <v>PC</v>
      </c>
      <c r="F2589" t="str">
        <v>PC</v>
      </c>
      <c r="G2589" t="str">
        <v>LENOVO</v>
      </c>
      <c r="H2589" t="str" xml:space="preserve">
        <v xml:space="preserve">Buen Dia. El equipo M080912WS106 no conecta a internet. Agradezco su ayuda validando esta novedad._x000d_
_x000d_
Indicar ubicación del Equipo en tienda o oficinas_x000d_
_x000d_
Administracion</v>
      </c>
      <c r="I2589" t="str" xml:space="preserve">
        <v xml:space="preserve">Buen Dia. El equipo M080912WS106 no conecta a internet. Agradezco su ayuda validando esta novedad._x000d_
_x000d_
Indicar ubicación del Equipo en tienda o oficinas_x000d_
_x000d_
Administracion</v>
      </c>
      <c r="J2589" t="str">
        <v xml:space="preserve">SE REALIZA VISITA A TIENDA M080 LIBERTADORES PARA VERIFICAR EQUIPO QUE NO CONECTA A RED; SE VERIFICA PUERTO LAN FISITO AL IGUAL QUE CABLE DE RED; SE REALIZA VERIFICACION DE TARJETA EQUIPO DANDO TODO OPERATIVO SE COMUNICA CON REDES CENCOSUD PARA VERTICAR BLOQUEO DE EQUIPO O PUERTO; E  INFORMAN ESTAR TODO HABILITADO SIN BLOQUEO SE  ENVIA CORREO A SEGURIDAD INFORMATICA EL CUAL INFORMA QUE MAC DE EQUIPO FUE BLOQUEO POR QUE LA CONSOLA ENVIA INFORME DE VIRUS; RESPUESTA DADA POR CORREO SELE INFORMA A USUARIO QUE EQUIPO TIENE QUE SER FORMATEADO SE PROCEDE A REALIZAR TAREA SE FORMATEO DE  EQUIPO CON IMAGEN CENCOSUD; SE INSTALA OFFICE Y SE VUELVE A CONFIGURAR PERFIL DE USUARIO; QUEDANDO EQUIPO NUEVAMENTE OPERATIVO EN RED </v>
      </c>
      <c r="K2589">
        <v>45162</v>
      </c>
      <c r="L2589">
        <v>45163</v>
      </c>
      <c r="M2589" t="str">
        <f>TEXT(L2589,"DDDDDDD")</f>
        <v>viernes</v>
      </c>
      <c r="N2589" t="str" xml:space="preserve">
        <v xml:space="preserve">M080 METRO LOS LIBERTADORES_x000d_
_x000d_
</v>
      </c>
      <c r="O2589" t="str">
        <v>CUCUTA</v>
      </c>
      <c r="P2589" t="str">
        <f>IF(ISBLANK(O2589),"0",(VLOOKUP(O2589,REGION,2,FALSE)))</f>
        <v>ORIENTE</v>
      </c>
      <c r="Q2589" t="str">
        <v>SAUL FRAGUA NOVA</v>
      </c>
      <c r="R2589">
        <v>1122121271</v>
      </c>
      <c r="S2589" t="str">
        <v>DIRECTO</v>
      </c>
      <c r="T2589">
        <v>0.3125</v>
      </c>
      <c r="U2589">
        <v>0.4791666666666667</v>
      </c>
      <c r="V2589">
        <f>IF(ISBLANK(T2589 ),"0",U2589-T2589)</f>
        <v>0.16666666666666669</v>
      </c>
      <c r="W2589">
        <v>2</v>
      </c>
      <c r="X2589">
        <f>NETWORKDAYS(K2589,L2588)</f>
        <v>2</v>
      </c>
      <c r="Y2589" t="str">
        <f>IF(X2589&lt;=2,"CUMPLE","NO CUMPLE")</f>
        <v>CUMPLE</v>
      </c>
    </row>
    <row r="2590" xml:space="preserve">
      <c r="A2590">
        <v>98002</v>
      </c>
      <c r="B2590" t="str">
        <v>REQUEST</v>
      </c>
      <c r="C2590" t="str">
        <v>CERRADO</v>
      </c>
      <c r="D2590" t="str">
        <v>PLATOS PREPARADOS</v>
      </c>
      <c r="E2590" t="str">
        <v>SIMEL</v>
      </c>
      <c r="F2590" t="str">
        <v>BALANZA</v>
      </c>
      <c r="G2590" t="str">
        <v>METTLER</v>
      </c>
      <c r="H2590" t="str" xml:space="preserve">
        <v xml:space="preserve">Funcionario solicita certificación de balanza de mesa con serial B932069632; NII B121541_x000d_
_x000d_
Indica la ubicacion de tu balanza en la tienda_x000d_
_x000d_
Platos preparados</v>
      </c>
      <c r="I2590" t="str" xml:space="preserve">
        <v xml:space="preserve">Funcionario solicita certificación de balanza de mesa con serial B932069632; NII B121541_x000d_
_x000d_
Indica la ubicacion de tu balanza en la tienda_x000d_
_x000d_
Platos preparados</v>
      </c>
      <c r="J2590" t="str">
        <v>Se realizó la verificación de la balanza; se hace la calibración de la balanza y se hacen nuevamente las pruebas. Las cuales salen correctas. Se coloca el precinto numero 7380000000568. Se deja operativa la balanza. NII: B121541</v>
      </c>
      <c r="K2590">
        <v>45163</v>
      </c>
      <c r="L2590">
        <v>45164</v>
      </c>
      <c r="M2590" t="str">
        <f>TEXT(L2590,"DDDDDDD")</f>
        <v>sábado</v>
      </c>
      <c r="N2590" t="str" xml:space="preserve">
        <v xml:space="preserve">J072 JUMBO SANTA FE_x000d_
_x000d_
</v>
      </c>
      <c r="O2590" t="str">
        <v>BOGOTA</v>
      </c>
      <c r="P2590" t="str">
        <f>IF(ISBLANK(O2590),"0",(VLOOKUP(O2590,REGION,2,FALSE)))</f>
        <v>BOGOTA</v>
      </c>
      <c r="Q2590" t="str">
        <v>ALEXANDER CASTILLO SOTELO</v>
      </c>
      <c r="R2590">
        <f>IF(ISBLANK(Q2590),"0", VLOOKUP(Q2590,PERSONAL,2,FALSE))</f>
        <v>80216449</v>
      </c>
      <c r="S2590" t="str">
        <v>ALIADO</v>
      </c>
      <c r="T2590">
        <v>0.5416666666666666</v>
      </c>
      <c r="U2590">
        <v>0.5833333333333334</v>
      </c>
      <c r="V2590">
        <f>IF(ISBLANK(T2590 ),"0",U2590-T2590)</f>
        <v>0.04166666666666674</v>
      </c>
      <c r="W2590">
        <v>1</v>
      </c>
      <c r="X2590">
        <f>NETWORKDAYS(K2590,L2589)</f>
        <v>1</v>
      </c>
      <c r="Y2590" t="str">
        <f>IF(X2590&lt;=2,"CUMPLE","NO CUMPLE")</f>
        <v>CUMPLE</v>
      </c>
    </row>
    <row r="2591" xml:space="preserve">
      <c r="A2591">
        <v>98217</v>
      </c>
      <c r="B2591" t="str">
        <v>REQUEST</v>
      </c>
      <c r="C2591" t="str">
        <v>CERRADO</v>
      </c>
      <c r="D2591" t="str">
        <v>PANADERIA</v>
      </c>
      <c r="E2591" t="str">
        <v>BALANZA</v>
      </c>
      <c r="F2591" t="str">
        <v>BALANZA</v>
      </c>
      <c r="G2591" t="str">
        <v>METTLER</v>
      </c>
      <c r="H2591" t="str" xml:space="preserve">
        <v xml:space="preserve">Balanza Panadería no imprime._x000d_
_x000d_
Área en donde se encuentra la Balanza_x000d_
_x000d_
Panadería</v>
      </c>
      <c r="I2591" t="str" xml:space="preserve">
        <v xml:space="preserve">Balanza Panadería no imprime._x000d_
_x000d_
Área en donde se encuentra la Balanza_x000d_
_x000d_
Panadería</v>
      </c>
      <c r="J2591" t="str">
        <v>SE REALIZA VERIFICACION DE BALANZA EL CUAL REPORTA IMPRIMIR CORRIDA LA ETIQUETA; SE VERIFICA  QUE ESTE BIEN COLOCADO EL PAPEL Y AL IGUAL SE REALIZA MANTENIMIENTO PREVENTIVO A BALANZA. SE INSTRUYE PERSONAL DE AREA SOBRE LA COLACOLACION DE PAPEL YA QUE LA FALLA ERA QUE ESTABA MAL COLOCADO.</v>
      </c>
      <c r="K2591">
        <v>45163</v>
      </c>
      <c r="L2591">
        <v>45164</v>
      </c>
      <c r="M2591" t="str">
        <f>TEXT(L2591,"DDDDDDD")</f>
        <v>sábado</v>
      </c>
      <c r="N2591" t="str" xml:space="preserve">
        <v xml:space="preserve">M080 METRO LOS LIBERTADORES_x000d_
_x000d_
</v>
      </c>
      <c r="O2591" t="str">
        <v>CUCUTA</v>
      </c>
      <c r="P2591" t="str">
        <f>IF(ISBLANK(O2591),"0",(VLOOKUP(O2591,REGION,2,FALSE)))</f>
        <v>ORIENTE</v>
      </c>
      <c r="Q2591" t="str">
        <v>SAUL FRAGUA NOVA</v>
      </c>
      <c r="R2591">
        <v>1122121271</v>
      </c>
      <c r="S2591" t="str">
        <v>DIRECTO</v>
      </c>
      <c r="T2591">
        <v>0.2916666666666667</v>
      </c>
      <c r="U2591">
        <v>0.375</v>
      </c>
      <c r="V2591">
        <f>IF(ISBLANK(T2591 ),"0",U2591-T2591)</f>
        <v>0.08333333333333331</v>
      </c>
      <c r="W2591">
        <v>1</v>
      </c>
      <c r="X2591">
        <f>NETWORKDAYS(K2591,L2590)</f>
        <v>1</v>
      </c>
      <c r="Y2591" t="str">
        <f>IF(X2591&lt;=2,"CUMPLE","NO CUMPLE")</f>
        <v>CUMPLE</v>
      </c>
    </row>
    <row r="2592" xml:space="preserve">
      <c r="A2592">
        <v>95491</v>
      </c>
      <c r="B2592" t="str">
        <v>REQUEST</v>
      </c>
      <c r="C2592" t="str">
        <v>CERRADO</v>
      </c>
      <c r="D2592" t="str">
        <v>PANADERIA</v>
      </c>
      <c r="E2592" t="str">
        <v>BALANZA</v>
      </c>
      <c r="F2592" t="str">
        <v>BALANZA</v>
      </c>
      <c r="G2592" t="str">
        <v>METTLER</v>
      </c>
      <c r="H2592" t="str" xml:space="preserve">
        <v xml:space="preserve">bascula de panaderia NO reconoce ETIQUETA_x000d_
_x000d_
Indica la ubicacion de tu balanza en la tienda_x000d_
_x000d_
PANADERIA</v>
      </c>
      <c r="I2592" t="str" xml:space="preserve">
        <v xml:space="preserve">bascula de panaderia NO reconoce ETIQUETA_x000d_
_x000d_
Indica la ubicacion de tu balanza en la tienda_x000d_
_x000d_
PANADERIA</v>
      </c>
      <c r="J2592" t="str" xml:space="preserve">
        <v xml:space="preserve">SE REALIZA REVISION DE BALANZA POR INCONVENIENTE CON EL ROLLO DE PAPEL LARGO; SE ENCUENTRA Y SE CONFIRMA LA NOVEDAD QUE EL SENSOR					_x000d_
DE PAPEL NO DETECTA EL ROLLO Y POR ENDE EL ROTOR DEL RESIDUO QUEDA DANDO VUELTAS.					_x000d_
SE REALIZAN PRUEBAS CON ROLLO DE ETIQUETA MEDIANA Y NO PRESENTA NOVEDAD.					_x000d_
ADICIONAL A ESTO SE ENCUENTRA OTRA NOVEDAD; LOS ROLLOS ENVIADOS CON EL CARTON DONDE VA PUESTO EN EL CENTRO; LLEGARON MUCHO MAS					_x000d_
GRUESOS Y POR ENDE NO ENCAJA CORRECTAMENTE DONDE VA EL ROLLO. SE DEBE RETIRAR LA BASE VERDE PARA PODER ENCAJARLO.					_x000d_
DIAGNOSTICO FUE INFORMADO A JEFE DE SECCION Y GERENTE DE LA TIENDA; LA BALANZA QUEDA OPERATIVA.					_x000d_
</v>
      </c>
      <c r="K2592">
        <v>45163</v>
      </c>
      <c r="L2592">
        <v>45163</v>
      </c>
      <c r="M2592" t="str">
        <f>TEXT(L2592,"DDDDDDD")</f>
        <v>viernes</v>
      </c>
      <c r="N2592" t="str" xml:space="preserve">
        <v xml:space="preserve">J126 JUMBO SAN SILVESTRE_x000d_
_x000d_
</v>
      </c>
      <c r="O2592" t="str">
        <v>BARRANCABERMEJA</v>
      </c>
      <c r="P2592" t="str">
        <f>IF(ISBLANK(O2592),"0",(VLOOKUP(O2592,REGION,2,FALSE)))</f>
        <v>ORIENTE</v>
      </c>
      <c r="Q2592" t="str">
        <v>LUIS CARLOS ROJAS ACOSTA</v>
      </c>
      <c r="R2592">
        <f>IF(ISBLANK(Q2592),"0", VLOOKUP(Q2592,PERSONAL,2,FALSE))</f>
        <v>1096188137</v>
      </c>
      <c r="S2592" t="str">
        <v>DIRECTO</v>
      </c>
      <c r="T2592">
        <v>0.5833333333333334</v>
      </c>
      <c r="U2592">
        <v>0.7708333333333334</v>
      </c>
      <c r="V2592">
        <f>IF(ISBLANK(T2592 ),"0",U2592-T2592)</f>
        <v>0.1875</v>
      </c>
      <c r="W2592">
        <v>3</v>
      </c>
      <c r="X2592">
        <f>NETWORKDAYS(K2592,L2591)</f>
        <v>1</v>
      </c>
      <c r="Y2592" t="str">
        <f>IF(X2592&lt;=2,"CUMPLE","NO CUMPLE")</f>
        <v>CUMPLE</v>
      </c>
    </row>
    <row r="2593" xml:space="preserve">
      <c r="A2593">
        <v>97667</v>
      </c>
      <c r="B2593" t="str">
        <v>INCIDENT</v>
      </c>
      <c r="C2593" t="str">
        <v>CERRADO</v>
      </c>
      <c r="D2593" t="str">
        <v>CONTRALOR</v>
      </c>
      <c r="E2593" t="str">
        <v>PDA</v>
      </c>
      <c r="F2593" t="str">
        <v>PDA</v>
      </c>
      <c r="G2593" t="str">
        <v>HONEYWELL</v>
      </c>
      <c r="H2593" t="str" xml:space="preserve">
        <v xml:space="preserve">La pdt asignada a antena falla en carga de pagina de toma u escaneo de facturas de compras; bloqueo en partes de la pantalla_x000d_
_x000d_
Sección de la tienda en donde se ubica la PDT o usuario_x000d_
_x000d_
Antena</v>
      </c>
      <c r="I2593" t="str" xml:space="preserve">
        <v xml:space="preserve">La pdt asignada a antena falla en carga de pagina de toma u escaneo de facturas de compras; bloqueo en partes de la pantalla_x000d_
_x000d_
Sección de la tienda en donde se ubica la PDT o usuario_x000d_
_x000d_
Antena</v>
      </c>
      <c r="J2593" t="str">
        <v>Se llega a sitio y se procede con validaciones de ingreso. Se establece contacto con el usuario y la PDA. Procedemos a diagnosticar: la PDA cuenta con varias páginas abiertas y se encuentra bloqueada. Se intenta ingresar a modo administrador pero no funciona el táctil. Se realiza reset fuerte pero el problema consiste en la parte superior de la pantalla alcanzando un 25 por  ciento de inoperatividad del tactil en su parte superior. Para subirla hay que dividir la pantalla y trabajar en la ventana o división de abajo. Se le comunica a soporte especializado Cencosud y se procederá a devolver la llamada para trasladarla al grupo correspondiente; validar si se encuentra la parte y solicitarla según despiece.  Datos de la PDA: Marca: Honeywell - Modelo: EDA51-1 - Serial: 21145B0480. Parte a Solicitar: PartNum 50141238-001FRE - CARCASA FRONTAL QUE INCLUYE DISPLAY; TOUCH Y EARPHONE. Se procede a realizar formato de daño inducido bajo instrucción de Soporte Especializado Cencosud</v>
      </c>
      <c r="K2593">
        <v>45163</v>
      </c>
      <c r="L2593">
        <v>45163</v>
      </c>
      <c r="M2593" t="str">
        <f>TEXT(L2593,"DDDDDDD")</f>
        <v>viernes</v>
      </c>
      <c r="N2593" t="str" xml:space="preserve">
        <v xml:space="preserve">M179 METRO PITALITO_x000d_
_x000d_
</v>
      </c>
      <c r="O2593" t="str">
        <v>PITALITO</v>
      </c>
      <c r="P2593" t="str">
        <f>IF(ISBLANK(O2593),"0",(VLOOKUP(O2593,REGION,2,FALSE)))</f>
        <v>OCCIDENTE</v>
      </c>
      <c r="Q2593" t="str">
        <v>EMERSON PALACIOS MARTINEZ</v>
      </c>
      <c r="R2593">
        <f>IF(ISBLANK(Q2593),"0", VLOOKUP(Q2593,PERSONAL,2,FALSE))</f>
        <v>13723524</v>
      </c>
      <c r="S2593" t="str">
        <v>ALIADO</v>
      </c>
      <c r="T2593">
        <v>0.75</v>
      </c>
      <c r="U2593">
        <v>0.8125</v>
      </c>
      <c r="V2593">
        <f>IF(ISBLANK(T2593 ),"0",U2593-T2593)</f>
        <v>0.0625</v>
      </c>
      <c r="W2593">
        <v>1</v>
      </c>
      <c r="X2593">
        <f>NETWORKDAYS(K2593,L2592)</f>
        <v>1</v>
      </c>
      <c r="Y2593" t="str">
        <f>IF(X2593&lt;=2,"CUMPLE","NO CUMPLE")</f>
        <v>CUMPLE</v>
      </c>
    </row>
    <row r="2594" xml:space="preserve">
      <c r="A2594">
        <v>99262</v>
      </c>
      <c r="B2594" t="str">
        <v>REQUEST</v>
      </c>
      <c r="C2594" t="str">
        <v>CERRADO</v>
      </c>
      <c r="D2594" t="str">
        <v>CARNES</v>
      </c>
      <c r="E2594" t="str">
        <v>SIMEL</v>
      </c>
      <c r="F2594" t="str">
        <v>BALANZA</v>
      </c>
      <c r="G2594" t="str">
        <v>METTLER</v>
      </c>
      <c r="H2594" t="str" xml:space="preserve">
        <v xml:space="preserve">Buenas tardes se requiere validacion del siguinete equipos por certifiacacion de balanaza TITULAR JUMBO DE LA 65 INSTRUMENTO DE MEDICION NII B123926 MARCA METTLER TOLEDO MODELO BPLUS- H2L - LDS NÚMERO DE SERIE B933100669 ESTADO En servicio_x000d_
_x000d_
Área donde su ubica la balanza_x000d_
_x000d_
Carniceria</v>
      </c>
      <c r="I2594" t="str" xml:space="preserve">
        <v xml:space="preserve">Buenas tardes se requiere validacion del siguinete equipos por certifiacacion de balanaza TITULAR JUMBO DE LA 65 INSTRUMENTO DE MEDICION NII B123926 MARCA METTLER TOLEDO MODELO BPLUS- H2L - LDS NÚMERO DE SERIE B933100669 ESTADO En servicio_x000d_
_x000d_
Área donde su ubica la balanza_x000d_
_x000d_
Carniceria</v>
      </c>
      <c r="J2594" t="str">
        <v>Se llega a sitio y se procede a retirar el precinto de la balanza para calibrarla; se calibra con las respectivas pesas y se coloca un nuevo precinto. Se hacen pruebas exitosas. Precinto retirado: 7380000000141. Precinto nuevo: 7380000000539.</v>
      </c>
      <c r="K2594">
        <v>45164</v>
      </c>
      <c r="L2594">
        <v>45166</v>
      </c>
      <c r="M2594" t="str">
        <f>TEXT(L2594,"DDDDDDD")</f>
        <v>lunes</v>
      </c>
      <c r="N2594" t="str" xml:space="preserve">
        <v xml:space="preserve">J023 JUMBO DE LA 65_x000d_
_x000d_
</v>
      </c>
      <c r="O2594" t="str">
        <v>MEDELLIN</v>
      </c>
      <c r="P2594" t="str">
        <f>IF(ISBLANK(O2594),"0",(VLOOKUP(O2594,REGION,2,FALSE)))</f>
        <v>CENTRO</v>
      </c>
      <c r="Q2594" t="str">
        <v>CARLOS ALBERTO TORRES ECHEVERRIA</v>
      </c>
      <c r="R2594">
        <v>71697694</v>
      </c>
      <c r="S2594" t="str">
        <v>DIRECTO</v>
      </c>
      <c r="T2594">
        <v>0.3402777777777778</v>
      </c>
      <c r="U2594">
        <v>0.4305555555555556</v>
      </c>
      <c r="V2594">
        <f>IF(ISBLANK(T2594 ),"0",U2594-T2594)</f>
        <v>0.09027777777777779</v>
      </c>
      <c r="W2594">
        <v>2</v>
      </c>
      <c r="X2594">
        <f>NETWORKDAYS(K2594,L2593)</f>
        <v>-1</v>
      </c>
      <c r="Y2594" t="str">
        <f>IF(X2594&lt;=2,"CUMPLE","NO CUMPLE")</f>
        <v>CUMPLE</v>
      </c>
    </row>
    <row r="2595" xml:space="preserve">
      <c r="A2595">
        <v>100389</v>
      </c>
      <c r="B2595" t="str">
        <v>REQUEST</v>
      </c>
      <c r="C2595" t="str">
        <v>CERRADO</v>
      </c>
      <c r="D2595" t="str">
        <v>PLATOS PREPARADOS</v>
      </c>
      <c r="E2595" t="str">
        <v>POS</v>
      </c>
      <c r="F2595" t="str">
        <v>SCANNER</v>
      </c>
      <c r="G2595" t="str">
        <v>ZEBRA</v>
      </c>
      <c r="H2595" t="str">
        <v>Buenas tardes; caja de platos preparados POS 30; presenta problema con el scanner de mano; no scannea los articulos; agradezco la pronta revision.</v>
      </c>
      <c r="I2595" t="str">
        <v>Buenas tardes; caja de platos preparados POS 30; presenta problema con el scanner de mano; no scannea los articulos; agradezco la pronta revision.</v>
      </c>
      <c r="J2595" t="str">
        <v>SE REALIZA VALIDACIÓN DEL EQUIPO TIPO ESCANER DE MANO; PERIFÉRICO SE ENCUENTRA EN EL ÁREA DE ELECTRO DEBIDO A QUE EL USUARIO REALIZÓ EL CAMBIO POSICIONAL DEL DISPOSITIVO PARA EL USO EN EL ÁREA DE PLATOS PREPARADOS. EL DISPOSITIVO SE ENCUENTRA CON DAÑO FÍSICO EN EL DISPARADOR. ESTE SE ENCUENTA PRESIONADO Y NO PERMITE TRABAJAR DE FORMA CORRECTA PORQUE INTERNAMENTE ESTA PARTIDO. SE VALIDA CON EL PERSONAL DE SISTEMAS DE CENCOSUD PARA LA SOLICITUD DE UN NUEVO ESCANER DE MANO PARA EL ÁREA QUE CORRESPONDA.</v>
      </c>
      <c r="K2595">
        <v>45167</v>
      </c>
      <c r="L2595">
        <v>45167</v>
      </c>
      <c r="M2595" t="str">
        <f>TEXT(L2595,"DDDDDDD")</f>
        <v>martes</v>
      </c>
      <c r="N2595" t="str" xml:space="preserve">
        <v xml:space="preserve">J045 JUMBO AV.DEL FERROCARRIL SANTA MARTA_x000d_
_x000d_
</v>
      </c>
      <c r="O2595" t="str">
        <v>SANTA MARTA</v>
      </c>
      <c r="P2595" t="str">
        <f>IF(ISBLANK(O2595),"0",(VLOOKUP(O2595,REGION,2,FALSE)))</f>
        <v>COSTA</v>
      </c>
      <c r="Q2595" t="str">
        <v>ENRIQUE RAFAEL PONZON ORTEGA</v>
      </c>
      <c r="R2595">
        <f>IF(ISBLANK(Q2595),"0", VLOOKUP(Q2595,PERSONAL,2,FALSE))</f>
        <v>1082888515</v>
      </c>
      <c r="S2595" t="str">
        <v>DIRECTO</v>
      </c>
      <c r="T2595">
        <v>0.625</v>
      </c>
      <c r="U2595">
        <v>0.6666666666666666</v>
      </c>
      <c r="V2595">
        <f>IF(ISBLANK(T2595 ),"0",U2595-T2595)</f>
        <v>0.04166666666666663</v>
      </c>
      <c r="W2595">
        <v>1</v>
      </c>
      <c r="X2595">
        <f>NETWORKDAYS(K2595,L2594)</f>
        <v>-2</v>
      </c>
      <c r="Y2595" t="str">
        <f>IF(X2595&lt;=2,"CUMPLE","NO CUMPLE")</f>
        <v>CUMPLE</v>
      </c>
    </row>
    <row r="2596" xml:space="preserve">
      <c r="A2596">
        <v>87637</v>
      </c>
      <c r="B2596" t="str">
        <v>REQUEST</v>
      </c>
      <c r="C2596" t="str">
        <v>CERRADO</v>
      </c>
      <c r="D2596" t="str">
        <v>LINEAL DE CAJAS</v>
      </c>
      <c r="E2596" t="str">
        <v>POS</v>
      </c>
      <c r="F2596" t="str">
        <v>IMPRESORA</v>
      </c>
      <c r="G2596" t="str">
        <v xml:space="preserve">CANNON </v>
      </c>
      <c r="H2596" t="str">
        <v>Buenas tardes; POS # 18 se encuentra apagada; no responde a las ordenes dadas.</v>
      </c>
      <c r="I2596" t="str">
        <v>Buenas tardes; POS # 18 se encuentra apagada; no responde a las ordenes dadas.</v>
      </c>
      <c r="J2596" t="str">
        <v>SE REALIZA VALIDACIÓN DEL EQUIPO TIPO IMPRESORA DE LA CAJA N°18; EQUIPO PRESENTA ALERTADO CON LED DE ERROR. SE REALIZA MANTENIMIENTO DEL EQUIPO Y LIMPIEZA DE SENSOR PERO PERSISTE LA FALLA. SE VALIDA CON EL PERSONAL DE SISTEMAS DE CENCOSUD PARA LA SOLICITUD DE UNA NUEVA IMPRESORA DEBIDO A QUE ESTA MAQUINA VIENE PRESENTANDO PROBLEMAS EN VARIAS OPORTUNIDADES.</v>
      </c>
      <c r="K2596">
        <v>45166</v>
      </c>
      <c r="L2596">
        <v>45167</v>
      </c>
      <c r="M2596" t="str">
        <f>TEXT(L2596,"DDDDDDD")</f>
        <v>martes</v>
      </c>
      <c r="N2596" t="str" xml:space="preserve">
        <v xml:space="preserve">J045 JUMBO AV.DEL FERROCARRIL SANTA MARTA_x000d_
_x000d_
</v>
      </c>
      <c r="O2596" t="str">
        <v>SANTA MARTA</v>
      </c>
      <c r="P2596" t="str">
        <f>IF(ISBLANK(O2596),"0",(VLOOKUP(O2596,REGION,2,FALSE)))</f>
        <v>COSTA</v>
      </c>
      <c r="Q2596" t="str">
        <v>ENRIQUE RAFAEL PONZON ORTEGA</v>
      </c>
      <c r="R2596">
        <f>IF(ISBLANK(Q2596),"0", VLOOKUP(Q2596,PERSONAL,2,FALSE))</f>
        <v>1082888515</v>
      </c>
      <c r="S2596" t="str">
        <v>DIRECTO</v>
      </c>
      <c r="T2596">
        <v>0.5625</v>
      </c>
      <c r="U2596">
        <v>0.625</v>
      </c>
      <c r="V2596">
        <f>IF(ISBLANK(T2596 ),"0",U2596-T2596)</f>
        <v>0.0625</v>
      </c>
      <c r="W2596">
        <v>1</v>
      </c>
      <c r="X2596">
        <f>NETWORKDAYS(K2596,L2595)</f>
        <v>2</v>
      </c>
      <c r="Y2596" t="str">
        <f>IF(X2596&lt;=2,"CUMPLE","NO CUMPLE")</f>
        <v>CUMPLE</v>
      </c>
    </row>
    <row r="2597" xml:space="preserve">
      <c r="A2597">
        <v>102248</v>
      </c>
      <c r="B2597" t="str">
        <v>REQUEST</v>
      </c>
      <c r="C2597" t="str">
        <v>CERRADO</v>
      </c>
      <c r="D2597" t="str">
        <v>PANADERIA</v>
      </c>
      <c r="E2597" t="str">
        <v>SIMEL</v>
      </c>
      <c r="F2597" t="str">
        <v>BALANZA</v>
      </c>
      <c r="G2597" t="str">
        <v>METTLER</v>
      </c>
      <c r="H2597" t="str" xml:space="preserve">
        <v xml:space="preserve">Buenas tardes se requiere caligrancion de balanza del area de panaderia_x000d_
_x000d_
Área donde su ubica la balanza_x000d_
_x000d_
Panaderia</v>
      </c>
      <c r="I2597" t="str" xml:space="preserve">
        <v xml:space="preserve">Buenas tardes se requiere caligrancion de balanza del area de panaderia_x000d_
_x000d_
Área donde su ubica la balanza_x000d_
_x000d_
Panaderia</v>
      </c>
      <c r="J2597" t="str">
        <v>Se llega a sitio y se procede a cambiar el teclado a la balanza ubicada en la zona de panaderia; se cambia tambien el precinto de sticker XAA2950000043382 y se coloca el precinto de stiquer 7380000000637 funcionario hace pruebas y balanza queda operativa.</v>
      </c>
      <c r="K2597">
        <v>45166</v>
      </c>
      <c r="L2597">
        <v>45167</v>
      </c>
      <c r="M2597" t="str">
        <f>TEXT(L2597,"DDDDDDD")</f>
        <v>martes</v>
      </c>
      <c r="N2597" t="str" xml:space="preserve">
        <v xml:space="preserve">J022 JUMBO LAS VEGAS_x000d_
_x000d_
</v>
      </c>
      <c r="O2597" t="str">
        <v>MEDELLIN</v>
      </c>
      <c r="P2597" t="str">
        <f>IF(ISBLANK(O2597),"0",(VLOOKUP(O2597,REGION,2,FALSE)))</f>
        <v>CENTRO</v>
      </c>
      <c r="Q2597" t="str">
        <v>CARLOS ALBERTO TORRES ECHEVERRIA</v>
      </c>
      <c r="R2597">
        <v>71697694</v>
      </c>
      <c r="S2597" t="str">
        <v>DIRECTO</v>
      </c>
      <c r="T2597">
        <v>0.5833333333333334</v>
      </c>
      <c r="U2597">
        <v>0.6875</v>
      </c>
      <c r="V2597">
        <f>IF(ISBLANK(T2597 ),"0",U2597-T2597)</f>
        <v>0.10416666666666663</v>
      </c>
      <c r="W2597">
        <v>2</v>
      </c>
      <c r="X2597">
        <f>NETWORKDAYS(K2597,L2596)</f>
        <v>2</v>
      </c>
      <c r="Y2597" t="str">
        <f>IF(X2597&lt;=2,"CUMPLE","NO CUMPLE")</f>
        <v>CUMPLE</v>
      </c>
    </row>
    <row r="2598" xml:space="preserve">
      <c r="A2598">
        <v>89997</v>
      </c>
      <c r="B2598" t="str">
        <v>REQUEST</v>
      </c>
      <c r="C2598" t="str">
        <v>CERRADO</v>
      </c>
      <c r="D2598" t="str">
        <v>OFICINA DE SISTEMAS</v>
      </c>
      <c r="E2598" t="str">
        <v>PDA</v>
      </c>
      <c r="F2598" t="str">
        <v>PDA</v>
      </c>
      <c r="G2598" t="str">
        <v>ZEBRA</v>
      </c>
      <c r="H2598" t="str" xml:space="preserve">
        <v xml:space="preserve">Cordial saludo; se solicita revision de la PDA de pricing. No envia los reportes de chequeos._x000d_
_x000d_
AREA EN DONDE SE UBICA EL EQUIPO_x000d_
_x000d_
PRICING</v>
      </c>
      <c r="I2598" t="str" xml:space="preserve">
        <v xml:space="preserve">Cordial saludo; se solicita revision de la PDA de pricing. No envia los reportes de chequeos._x000d_
_x000d_
AREA EN DONDE SE UBICA EL EQUIPO_x000d_
_x000d_
PRICING</v>
      </c>
      <c r="J2598" t="str" xml:space="preserve">
        <v xml:space="preserve">Se llega a sitio; se le informa ala asistente de dirección sobre la labor; nos indica solicitar las PDA en el área de contralor; nos indica la falla de la PDA de_x000d_
pricing; se valida falla con la persona que trabaja con la PDA; se procede a desinstalar aplicación cencosudV.1.3.apk; luego se borran temporales; y se reinicia y_x000d_
se procede a instalar nuevamente la app cencosudV.1.3.apk; se reinicia pda; se configura la hora y la fecha; se instala la simcard de datos y se habilitan los datos de la simcard; se procede a reiniciar PDA para iniciar pruebas; luego se procede a hacer pruebas con el usuario y se valida que la falla se haya corregido; PDA  queda operativa; se le informa a la Sra María Lasso y se entrega PDA al área de contralor.</v>
      </c>
      <c r="K2598">
        <v>45167</v>
      </c>
      <c r="L2598">
        <v>45167</v>
      </c>
      <c r="M2598" t="str">
        <f>TEXT(L2598,"DDDDDDD")</f>
        <v>martes</v>
      </c>
      <c r="N2598" t="str" xml:space="preserve">
        <v xml:space="preserve">M040 METRO RIOHACHA_x000d_
_x000d_
</v>
      </c>
      <c r="O2598" t="str">
        <v>RIOHACHA</v>
      </c>
      <c r="P2598" t="str">
        <f>IF(ISBLANK(O2598),"0",(VLOOKUP(O2598,REGION,2,FALSE)))</f>
        <v>COSTA</v>
      </c>
      <c r="Q2598" t="str">
        <v>EDUAR ENRIQUE MARTELO SIERRA</v>
      </c>
      <c r="R2598">
        <f>IF(ISBLANK(Q2598),"0", VLOOKUP(Q2598,PERSONAL,2,FALSE))</f>
        <v>1065631435</v>
      </c>
      <c r="S2598" t="str">
        <v>DIRECTO</v>
      </c>
      <c r="T2598">
        <v>0.5625</v>
      </c>
      <c r="U2598">
        <v>0.625</v>
      </c>
      <c r="V2598">
        <f>IF(ISBLANK(T2598 ),"0",U2598-T2598)</f>
        <v>0.0625</v>
      </c>
      <c r="W2598">
        <v>1</v>
      </c>
      <c r="X2598">
        <f>NETWORKDAYS(K2598,L2597)</f>
        <v>1</v>
      </c>
      <c r="Y2598" t="str">
        <f>IF(X2598&lt;=2,"CUMPLE","NO CUMPLE")</f>
        <v>CUMPLE</v>
      </c>
      <c r="Z2598" t="str">
        <v>Caso que ingresa el 25/08 ; se atiende en fecha mencionada por acuerdo con el cliente.</v>
      </c>
    </row>
    <row r="2599" xml:space="preserve">
      <c r="A2599">
        <v>92984</v>
      </c>
      <c r="B2599" t="str">
        <v>REQUEST</v>
      </c>
      <c r="C2599" t="str">
        <v>CERRADO</v>
      </c>
      <c r="D2599" t="str">
        <v>OFICINA SISTEMAS</v>
      </c>
      <c r="E2599" t="str">
        <v xml:space="preserve">PDA </v>
      </c>
      <c r="F2599" t="str">
        <v>PDA</v>
      </c>
      <c r="G2599" t="str">
        <v>HONEYWELL</v>
      </c>
      <c r="H2599" t="str" xml:space="preserve">
        <v xml:space="preserve">Cordial saludo; se solicita revisión de la PDA con serie N° 21145B2D3C. Esta desactualizada y desconfigurada._x000d_
_x000d_
AREA EN DONDE SE UBICA EL EQUIPO_x000d_
_x000d_
PGC</v>
      </c>
      <c r="I2599" t="str" xml:space="preserve">
        <v xml:space="preserve">Cordial saludo; se solicita revisión de la PDA con serie N° 21145B2D3C. Esta desactualizada y desconfigurada._x000d_
_x000d_
AREA EN DONDE SE UBICA EL EQUIPO_x000d_
_x000d_
PGC</v>
      </c>
      <c r="J2599" t="str">
        <v>Se llega a sitio; se le informa ala asistente de dirección sobre la labor; nos indica solicitar las PDA en el área de contralor; nos indica la falla de la PDA de PGC; se valida falla y se nota que falta archivo de configuración y debido a eso los usuarios no se puede loguear; se procede a realizar corrección; se ingresa como administrador y se reinstalar aplicación genesix; telnet; se guardan cambios; se reinicia PDA; se valida que la PDA pida usuarios y contraseña; se le entre PDA al área de contralor para realizar pruebas; equipo operativo</v>
      </c>
      <c r="K2599">
        <v>45167</v>
      </c>
      <c r="L2599">
        <v>45167</v>
      </c>
      <c r="M2599" t="str">
        <f>TEXT(L2599,"DDDDDDD")</f>
        <v>martes</v>
      </c>
      <c r="N2599" t="str" xml:space="preserve">
        <v xml:space="preserve">M040 METRO RIOHACHA_x000d_
_x000d_
</v>
      </c>
      <c r="O2599" t="str">
        <v>RIOHACHA</v>
      </c>
      <c r="P2599" t="str">
        <f>IF(ISBLANK(O2599),"0",(VLOOKUP(O2599,REGION,2,FALSE)))</f>
        <v>COSTA</v>
      </c>
      <c r="Q2599" t="str">
        <v>EDUAR ENRIQUE MARTELO SIERRA</v>
      </c>
      <c r="R2599">
        <f>IF(ISBLANK(Q2599),"0", VLOOKUP(Q2599,PERSONAL,2,FALSE))</f>
        <v>1065631435</v>
      </c>
      <c r="S2599" t="str">
        <v>DIRECTO</v>
      </c>
      <c r="T2599">
        <v>0.5208333333333334</v>
      </c>
      <c r="U2599">
        <v>0.5625</v>
      </c>
      <c r="V2599">
        <f>IF(ISBLANK(T2599 ),"0",U2599-T2599)</f>
        <v>0.04166666666666663</v>
      </c>
      <c r="W2599">
        <v>1</v>
      </c>
      <c r="X2599">
        <f>NETWORKDAYS(K2599,L2598)</f>
        <v>1</v>
      </c>
      <c r="Y2599" t="str">
        <f>IF(X2599&lt;=2,"CUMPLE","NO CUMPLE")</f>
        <v>CUMPLE</v>
      </c>
      <c r="Z2599" t="str">
        <v>Caso que ingresa el 25/08 ; se atiende en fecha mencionada por acuerdo con el cliente.</v>
      </c>
    </row>
    <row r="2600" xml:space="preserve">
      <c r="A2600">
        <v>94585</v>
      </c>
      <c r="B2600" t="str">
        <v>REQUEST</v>
      </c>
      <c r="C2600" t="str">
        <v>CERRADO</v>
      </c>
      <c r="D2600" t="str">
        <v>LINEAL DE CAJAS</v>
      </c>
      <c r="E2600" t="str">
        <v>POS</v>
      </c>
      <c r="F2600" t="str">
        <v>POS</v>
      </c>
      <c r="G2600" t="str">
        <v>WINCOR</v>
      </c>
      <c r="H2600" t="str">
        <v>hola buenos días; para que por favor me colaboren enviando un técnico; para realizar un cambio de puesto de la poss # 19 ya que el mueble donde se encuentra ubicado los cables no alcanzan; y se debe cambiar de posición; también para habilitarla como caja de Domicilios. agradezco su pronta y positiva respuesta.</v>
      </c>
      <c r="I2600" t="str">
        <v>hola buenos días; para que por favor me colaboren enviando un técnico; para realizar un cambio de puesto de la poss # 19 ya que el mueble donde se encuentra ubicado los cables no alcanzan; y se debe cambiar de posición; también para habilitarla como caja de Domicilios. agradezco su pronta y positiva respuesta.</v>
      </c>
      <c r="J2600" t="str">
        <v>Se llega a sitio; se valida ingreso; le informa ala jefe de cajas sobre la labor de traslado de la POS; nos indica que se va cambia de ubicación el mueble; y se necesita cambiar de ubicación a pos#19; se proceder a desinstalar cableado de red; fuente de poder y desconexión de periféricos; datáfonos; luego con ayuda del personal de metro se procede a realizar el movimiento del mueble hacia nueva ubicación; se acomoda; luego se procede a realiza ubicación de la POS; instalación de cableado red; conexión de corriente; y conexión de periféricos; se conecta datafonos; luego se llama al área de telecomunicaciones para validar comunicación con el microsens y me informan que pueden ver el microsens en red y la conexión con el datafono de credibanco; se realiza una prueba con la POS para validar su funcionamiento; se valida que todo este operativo.</v>
      </c>
      <c r="K2600">
        <v>45167</v>
      </c>
      <c r="L2600">
        <v>45167</v>
      </c>
      <c r="M2600" t="str">
        <f>TEXT(L2600,"DDDDDDD")</f>
        <v>martes</v>
      </c>
      <c r="N2600" t="str" xml:space="preserve">
        <v xml:space="preserve">M040 METRO RIOHACHA_x000d_
_x000d_
</v>
      </c>
      <c r="O2600" t="str">
        <v>RIOHACHA</v>
      </c>
      <c r="P2600" t="str">
        <f>IF(ISBLANK(O2600),"0",(VLOOKUP(O2600,REGION,2,FALSE)))</f>
        <v>COSTA</v>
      </c>
      <c r="Q2600" t="str">
        <v>EDUAR ENRIQUE MARTELO SIERRA</v>
      </c>
      <c r="R2600">
        <f>IF(ISBLANK(Q2600),"0", VLOOKUP(Q2600,PERSONAL,2,FALSE))</f>
        <v>1065631435</v>
      </c>
      <c r="S2600" t="str">
        <v>DIRECTO</v>
      </c>
      <c r="T2600">
        <v>0.4166666666666667</v>
      </c>
      <c r="U2600">
        <v>0.5208333333333334</v>
      </c>
      <c r="V2600">
        <f>IF(ISBLANK(T2600 ),"0",U2600-T2600)</f>
        <v>0.10416666666666669</v>
      </c>
      <c r="W2600">
        <v>2</v>
      </c>
      <c r="X2600">
        <f>NETWORKDAYS(K2600,L2599)</f>
        <v>1</v>
      </c>
      <c r="Y2600" t="str">
        <f>IF(X2600&lt;=2,"CUMPLE","NO CUMPLE")</f>
        <v>CUMPLE</v>
      </c>
      <c r="Z2600" t="str">
        <v>Caso que ingresa el 25/08 ; se atiende en fecha mencionada por acuerdo con el cliente.</v>
      </c>
    </row>
    <row r="2601" xml:space="preserve">
      <c r="A2601">
        <v>102622</v>
      </c>
      <c r="B2601" t="str">
        <v>REQUEST</v>
      </c>
      <c r="C2601" t="str">
        <v>CERRADO</v>
      </c>
      <c r="D2601" t="str">
        <v>RECIBO</v>
      </c>
      <c r="E2601" t="str">
        <v>PDA</v>
      </c>
      <c r="F2601" t="str">
        <v>PDA</v>
      </c>
      <c r="G2601" t="str">
        <v>HONEYWELL</v>
      </c>
      <c r="H2601" t="str" xml:space="preserve">
        <v xml:space="preserve">Buenas tardes. Por favor me colaboran con la configuración de Configuración de Usuarios PDA Honeywell Eda51; Zebra Mc33; migración GNX Telnet; en las pdts de recibo de la tienda con los seriales: 20073B0525 - 21175B7690. Gracias._x000d_
_x000d_
Jefe de área asignación de la PDT_x000d_
_x000d_
Maritza Tejada_x000d_
_x000d_
Sección en la tienda o ubicación del usuario_x000d_
_x000d_
Recibo</v>
      </c>
      <c r="I2601" t="str" xml:space="preserve">
        <v xml:space="preserve">Buenas tardes. Por favor me colaboran con la configuración de Configuración de Usuarios PDA Honeywell Eda51; Zebra Mc33; migración GNX Telnet; en las pdts de recibo de la tienda con los seriales: 20073B0525 - 21175B7690. Gracias._x000d_
_x000d_
Jefe de área asignación de la PDT_x000d_
_x000d_
Maritza Tejada_x000d_
_x000d_
Sección en la tienda o ubicación del usuario_x000d_
_x000d_
Recibo</v>
      </c>
      <c r="J2601" t="str">
        <v>Se llega a sitio y se procede con validaciones de ingreso. Se establece contacto con la usuaria y los equipos.  Se procede a configurar en cada uno de los dispositivos en la aplicación telnet para conexión al nuevo servidor de la aplicación comercial génesix. Se adhieren usuarios (2 PDA de recibo) y se configuran parámetros para cada uno. Se le explica a usuario la configuración de la misma y se elimina usuario por defecto. Se elimina clave admin para ingreso a la aplicación.  La pruebas salen a satisfacción de la usuaria y se da por finalizada la actividad dando cierre al respectivo ticket. Las PDA quedan completamente operativas. 29/08/2023</v>
      </c>
      <c r="K2601">
        <v>45166</v>
      </c>
      <c r="L2601">
        <v>45167</v>
      </c>
      <c r="M2601" t="str">
        <f>TEXT(L2601,"DDDDDDD")</f>
        <v>martes</v>
      </c>
      <c r="N2601" t="str" xml:space="preserve">
        <v xml:space="preserve">M179 METRO PITALITO_x000d_
_x000d_
</v>
      </c>
      <c r="O2601" t="str">
        <v>PITALITO</v>
      </c>
      <c r="P2601" t="str">
        <f>IF(ISBLANK(O2601),"0",(VLOOKUP(O2601,REGION,2,FALSE)))</f>
        <v>OCCIDENTE</v>
      </c>
      <c r="Q2601" t="str">
        <v>EMERSON PALACIOS MARTINEZ</v>
      </c>
      <c r="R2601">
        <f>IF(ISBLANK(Q2601),"0", VLOOKUP(Q2601,PERSONAL,2,FALSE))</f>
        <v>13723524</v>
      </c>
      <c r="S2601" t="str">
        <v>ALIADO</v>
      </c>
      <c r="T2601">
        <v>0.625</v>
      </c>
      <c r="U2601">
        <v>0.6875</v>
      </c>
      <c r="V2601">
        <f>IF(ISBLANK(T2601 ),"0",U2601-T2601)</f>
        <v>0.0625</v>
      </c>
      <c r="W2601">
        <v>1</v>
      </c>
      <c r="X2601">
        <f>NETWORKDAYS(K2601,L2600)</f>
        <v>2</v>
      </c>
      <c r="Y2601" t="str">
        <f>IF(X2601&lt;=2,"CUMPLE","NO CUMPLE")</f>
        <v>CUMPLE</v>
      </c>
    </row>
    <row r="2602" xml:space="preserve">
      <c r="A2602">
        <v>104918</v>
      </c>
      <c r="B2602" t="str">
        <v>INCIDENT</v>
      </c>
      <c r="C2602" t="str">
        <v>CERRADO</v>
      </c>
      <c r="D2602" t="str">
        <v>TODA LA TIENDA</v>
      </c>
      <c r="E2602" t="str">
        <v>PDA</v>
      </c>
      <c r="F2602" t="str">
        <v>PDA</v>
      </c>
      <c r="G2602" t="str">
        <v>ZEBRA</v>
      </c>
      <c r="H2602" t="str" xml:space="preserve">
        <v xml:space="preserve">Buen día Solicito configuración de aplicativos Genesix y Mi Tienda en la pdt de Pgc; marca Zebra Modelo TC15BK SERIE 230525224700346_x000d_
_x000d_
Sección de la tienda en donde se ubica la PDT o usuario_x000d_
_x000d_
PGC</v>
      </c>
      <c r="I2602" t="str" xml:space="preserve">
        <v xml:space="preserve">Buen día Solicito configuración de aplicativos Genesix y Mi Tienda en la pdt de Pgc; marca Zebra Modelo TC15BK SERIE 230525224700346_x000d_
_x000d_
Sección de la tienda en donde se ubica la PDT o usuario_x000d_
_x000d_
PGC</v>
      </c>
      <c r="J2602" t="str">
        <v xml:space="preserve">Se llega a sitio y se procede con validaciones de ingreso. Se establece contacto con la usuaria y el equipo. Se procede a restaurar valores de fábrica ya que no es posible configurar mi tienda en el equipo. Se realiza configuración de todos los parámetros del dispositivo según manual corporativo actualizado. Se enrola a la wlan correspondiente. Se configuran aplicaciones. Se procede a asegurar la PDA y usuaria realiza pruebas del aplicativo. La pruebas salen a satisfacción de la usuaria y se da por finalizada la actividad dando cierre al respectivo ticket. La PDA queda completamente operativa. </v>
      </c>
      <c r="K2602">
        <v>45167</v>
      </c>
      <c r="L2602">
        <v>45167</v>
      </c>
      <c r="M2602" t="str">
        <f>TEXT(L2602,"DDDDDDD")</f>
        <v>martes</v>
      </c>
      <c r="N2602" t="str" xml:space="preserve">
        <v xml:space="preserve">M179 METRO PITALITO_x000d_
_x000d_
</v>
      </c>
      <c r="O2602" t="str">
        <v>PITALITO</v>
      </c>
      <c r="P2602" t="str">
        <f>IF(ISBLANK(O2602),"0",(VLOOKUP(O2602,REGION,2,FALSE)))</f>
        <v>OCCIDENTE</v>
      </c>
      <c r="Q2602" t="str">
        <v>EMERSON PALACIOS MARTINEZ</v>
      </c>
      <c r="R2602">
        <f>IF(ISBLANK(Q2602),"0", VLOOKUP(Q2602,PERSONAL,2,FALSE))</f>
        <v>13723524</v>
      </c>
      <c r="S2602" t="str">
        <v>ALIADO</v>
      </c>
      <c r="T2602">
        <v>0.75</v>
      </c>
      <c r="U2602">
        <v>0.8125</v>
      </c>
      <c r="V2602">
        <f>IF(ISBLANK(T2602 ),"0",U2602-T2602)</f>
        <v>0.0625</v>
      </c>
      <c r="W2602">
        <v>1</v>
      </c>
      <c r="X2602">
        <f>NETWORKDAYS(K2602,L2601)</f>
        <v>1</v>
      </c>
      <c r="Y2602" t="str">
        <f>IF(X2602&lt;=2,"CUMPLE","NO CUMPLE")</f>
        <v>CUMPLE</v>
      </c>
    </row>
    <row r="2603" xml:space="preserve">
      <c r="A2603">
        <v>97996</v>
      </c>
      <c r="B2603" t="str">
        <v>INCIDENT</v>
      </c>
      <c r="C2603" t="str">
        <v>CERRADO</v>
      </c>
      <c r="D2603" t="str">
        <v>OFICINA COMERCIAL</v>
      </c>
      <c r="E2603" t="str">
        <v>PC</v>
      </c>
      <c r="F2603" t="str">
        <v>PC</v>
      </c>
      <c r="G2603" t="str">
        <v>LENOVO</v>
      </c>
      <c r="H2603" t="str">
        <v>El pc esta demaciado lento; dice que no tiene suficiente espacio y se reinicia solo apesar de ya haber eliminado las tmp y vaciado la papelera.</v>
      </c>
      <c r="I2603" t="str">
        <v>El pc esta demaciado lento; dice que no tiene suficiente espacio y se reinicia solo apesar de ya haber eliminado las tmp y vaciado la papelera.</v>
      </c>
      <c r="J2603" t="str">
        <v>SE REALIZA REVISION DEL PC MENCIONADO; SE REALIZA RESTAURACION DE SISTEMA SIN AFECTAR SUS ARCHIVOS; NI DOCUMENTOS PERSONALES; ESTO SOLUCIONA LA LENTITUD Y ERRORES DEL SISTEMA; APARTE SE REALIZA UNA CONFIGURACION EN EL EDITOR DE REGISTRO PARA MEJORAR EL RENDIMIENTO DEL OFFICE YA QUE EL USUARIO INDICA LENTITUD EN EL EXCEL O LAS MACRO; EL USUARIO INDICA QUE EL PC MOSTRO MEJORIA EN SU RENDIMIENTO; IGUALMENTE SE LE HARA SEGUIMIENTO HASTA MEDIO DIA DEL DIA DE HOY 30/08/2023...ESTADO OK</v>
      </c>
      <c r="K2603">
        <v>45168</v>
      </c>
      <c r="L2603">
        <v>45168</v>
      </c>
      <c r="M2603" t="str">
        <f>TEXT(L2603,"DDDDDDD")</f>
        <v>miércoles</v>
      </c>
      <c r="N2603" t="str" xml:space="preserve">
        <v xml:space="preserve">J047 JUMBO GIRARDOT_x000d_
_x000d_
</v>
      </c>
      <c r="O2603" t="str">
        <v>GIRARDOT</v>
      </c>
      <c r="P2603" t="str">
        <f>IF(ISBLANK(O2603),"0",(VLOOKUP(O2603,REGION,2,FALSE)))</f>
        <v>OCCIDENTE</v>
      </c>
      <c r="Q2603" t="str">
        <v>RAFAEL ARDILA PUENTES</v>
      </c>
      <c r="R2603">
        <f>IF(ISBLANK(Q2603),"0", VLOOKUP(Q2603,PERSONAL,2,FALSE))</f>
        <v>1018419858</v>
      </c>
      <c r="S2603" t="str">
        <v>ALIADO</v>
      </c>
      <c r="T2603">
        <v>0.3333333333333333</v>
      </c>
      <c r="U2603">
        <v>0.4166666666666667</v>
      </c>
      <c r="V2603">
        <f>IF(ISBLANK(T2603 ),"0",U2603-T2603)</f>
        <v>0.08333333333333337</v>
      </c>
      <c r="W2603">
        <v>1</v>
      </c>
      <c r="X2603">
        <f>NETWORKDAYS(K2603,L2602)</f>
        <v>-2</v>
      </c>
      <c r="Y2603" t="str">
        <f>IF(X2603&lt;=2,"CUMPLE","NO CUMPLE")</f>
        <v>CUMPLE</v>
      </c>
      <c r="Z2603" t="str">
        <v>Caso ingresa 28/08 ; atención acordada con Fabiola Diaz Cencosud.</v>
      </c>
    </row>
    <row r="2604" xml:space="preserve">
      <c r="A2604">
        <v>98145</v>
      </c>
      <c r="B2604" t="str">
        <v>INCIDENT</v>
      </c>
      <c r="C2604" t="str">
        <v>CERRADO</v>
      </c>
      <c r="D2604" t="str">
        <v>LINEAL DE CAJAS</v>
      </c>
      <c r="E2604" t="str">
        <v>POS</v>
      </c>
      <c r="F2604" t="str">
        <v>CPU</v>
      </c>
      <c r="G2604" t="str">
        <v>WINCOR</v>
      </c>
      <c r="H2604" t="str" xml:space="preserve">
        <v xml:space="preserve">Buenas tardes por favor me colaboran con el visor que visualiza el cliente de la pos 18 ya que esta presentando fallas ( apagado) no deja ver el registro y valor de los productos. gracias por su pronta colaboración._x000d_
_x000d_
Numero de caja_x000d_
_x000d_
18</v>
      </c>
      <c r="I2604" t="str" xml:space="preserve">
        <v xml:space="preserve">Buenas tardes por favor me colaboran con el visor que visualiza el cliente de la pos 18 ya que esta presentando fallas ( apagado) no deja ver el registro y valor de los productos. gracias por su pronta colaboración._x000d_
_x000d_
Numero de caja_x000d_
_x000d_
18</v>
      </c>
      <c r="J2604" t="str" xml:space="preserve">
        <v xml:space="preserve">SE REALIZA REVISION DEL VISOR CLIENTE DE LA CPU POS 18; SE PROSIGUE A VERIFICAR SU FUNCIONAMIENTO; SE_x000d_
PRUEBA VISOR ORIGINAL EN OTRA POS Y FUNCIONA NORMALMENTE; SE CAMBIA VISOR CON UNO DE BACKUP DE_x000d_
SISTEMAS PERO NO FUNCIONA; SE PROSIGUE A CAMBIAR EL CABLEADO Y LA FALLA PERSISTE; POR ULTIMO SE_x000d_
DEDUCE FALLA EN LA BOARD DE LA POS 18; Y SE EVIDENCIA TAMBIEN FUENTE DE PODER EN MAL ESTADO; FAVOR_x000d_
ENVIAR UNA CPU POS COMPLETA PARA SOLUCIONAR LA FALLA DEL VISOR CLIENTE; YA QUE ESTA CONEXION_x000d_
VIENE INTEGRADA A LA BOARD; Y ES LA CAJA PREFERENCIAL...FAVOR TRANSFERIR A FABIOLA DIAZ...ESTADO_x000d_
PENDIENTE POR PARTE</v>
      </c>
      <c r="K2604">
        <v>45166</v>
      </c>
      <c r="L2604">
        <v>45167</v>
      </c>
      <c r="M2604" t="str">
        <f>TEXT(L2604,"DDDDDDD")</f>
        <v>martes</v>
      </c>
      <c r="N2604" t="str" xml:space="preserve">
        <v xml:space="preserve">J047 JUMBO GIRARDOT_x000d_
_x000d_
</v>
      </c>
      <c r="O2604" t="str">
        <v>GIRARDOT</v>
      </c>
      <c r="P2604" t="str">
        <f>IF(ISBLANK(O2604),"0",(VLOOKUP(O2604,REGION,2,FALSE)))</f>
        <v>OCCIDENTE</v>
      </c>
      <c r="Q2604" t="str">
        <v>RAFAEL ARDILA PUENTES</v>
      </c>
      <c r="R2604">
        <f>IF(ISBLANK(Q2604),"0", VLOOKUP(Q2604,PERSONAL,2,FALSE))</f>
        <v>1018419858</v>
      </c>
      <c r="S2604" t="str">
        <v>ALIADO</v>
      </c>
      <c r="T2604">
        <v>0.6666666666666666</v>
      </c>
      <c r="U2604">
        <v>0.7291666666666666</v>
      </c>
      <c r="V2604">
        <f>IF(ISBLANK(T2604 ),"0",U2604-T2604)</f>
        <v>0.0625</v>
      </c>
      <c r="W2604">
        <v>1</v>
      </c>
      <c r="X2604">
        <f>NETWORKDAYS(K2604,L2603)</f>
        <v>3</v>
      </c>
      <c r="Y2604" t="str">
        <f>IF(X2604&lt;=2,"CUMPLE","NO CUMPLE")</f>
        <v>NO CUMPLE</v>
      </c>
    </row>
    <row r="2605" xml:space="preserve">
      <c r="A2605">
        <v>102334</v>
      </c>
      <c r="B2605" t="str">
        <v>REQUEST</v>
      </c>
      <c r="C2605" t="str">
        <v>CERRADO</v>
      </c>
      <c r="D2605" t="str">
        <v>TODA LA TIENDA</v>
      </c>
      <c r="E2605" t="str">
        <v>PDA</v>
      </c>
      <c r="F2605" t="str">
        <v>PDA</v>
      </c>
      <c r="G2605" t="str">
        <v>ZEBRA</v>
      </c>
      <c r="H2605" t="str" xml:space="preserve">
        <v xml:space="preserve">Buenas tardes. Por favor me pueden colaborar con la PDA de Pricing para configurar el volumen. Gracias_x000d_
_x000d_
area en donde se encuentra la impresora_x000d_
_x000d_
JUMBO GIRARDOT</v>
      </c>
      <c r="I2605" t="str" xml:space="preserve">
        <v xml:space="preserve">Buenas tardes. Por favor me pueden colaborar con la PDA de Pricing para configurar el volumen. Gracias_x000d_
_x000d_
area en donde se encuentra la impresora_x000d_
_x000d_
JUMBO GIRARDOT</v>
      </c>
      <c r="J2605" t="str">
        <v>SE REVISA PDA DEL AREA DE PRICING PARA RESOLVER EL PROBLEMA DE SONIDO YA QUE EL USUARIO INDICA QUE ES MUY FUERTE AL MOMENTO DE ESCANEAR UN PRODUCTO; SE REALIZA INGRESO POR ADMINISTRADOR MEDIANTE EL MANUAL DE SERVICIO; SE INGRESA Y SE DISMINUYE EL VOLUMEN A UN PUNTO MINIMO SE GUARDA SU CONFIGURACION; SE LE INDICA AL USUARIO Y SE HACEN PRUEBAS EN PISO DE VENTA CON  VARIOS PRODUCTOS DE LA TIENDA; SE ENTREGA CORRECTAMENTE AL USUARIO...ESTADO OK</v>
      </c>
      <c r="K2605">
        <v>45166</v>
      </c>
      <c r="L2605">
        <v>45167</v>
      </c>
      <c r="M2605" t="str">
        <f>TEXT(L2605,"DDDDDDD")</f>
        <v>martes</v>
      </c>
      <c r="N2605" t="str" xml:space="preserve">
        <v xml:space="preserve">J047 JUMBO GIRARDOT_x000d_
_x000d_
</v>
      </c>
      <c r="O2605" t="str">
        <v>GIRARDOT</v>
      </c>
      <c r="P2605" t="str">
        <f>IF(ISBLANK(O2605),"0",(VLOOKUP(O2605,REGION,2,FALSE)))</f>
        <v>OCCIDENTE</v>
      </c>
      <c r="Q2605" t="str">
        <v>RAFAEL ARDILA PUENTES</v>
      </c>
      <c r="R2605">
        <f>IF(ISBLANK(Q2605),"0", VLOOKUP(Q2605,PERSONAL,2,FALSE))</f>
        <v>1018419858</v>
      </c>
      <c r="S2605" t="str">
        <v>ALIADO</v>
      </c>
      <c r="T2605">
        <v>0.7291666666666666</v>
      </c>
      <c r="U2605">
        <v>0.7708333333333334</v>
      </c>
      <c r="V2605">
        <f>IF(ISBLANK(T2605 ),"0",U2605-T2605)</f>
        <v>0.04166666666666674</v>
      </c>
      <c r="W2605">
        <v>1</v>
      </c>
      <c r="X2605">
        <f>NETWORKDAYS(K2605,L2604)</f>
        <v>2</v>
      </c>
      <c r="Y2605" t="str">
        <f>IF(X2605&lt;=2,"CUMPLE","NO CUMPLE")</f>
        <v>CUMPLE</v>
      </c>
    </row>
    <row r="2606" xml:space="preserve">
      <c r="A2606">
        <v>104226</v>
      </c>
      <c r="B2606" t="str">
        <v>REQUEST</v>
      </c>
      <c r="C2606" t="str">
        <v>CERRADO</v>
      </c>
      <c r="D2606" t="str">
        <v>RECIBO</v>
      </c>
      <c r="E2606" t="str">
        <v>PDA</v>
      </c>
      <c r="F2606" t="str">
        <v>PDA</v>
      </c>
      <c r="G2606" t="str">
        <v>HONEYWELL</v>
      </c>
      <c r="H2606" t="str" xml:space="preserve">
        <v xml:space="preserve">Buen día Solicito que se le configure el usuario de genesix en cada pdt tener en cuenta cuantos usuarios usan estas pda; y configurar el usuario de cada uno- al coordinador se le envio manual del procedimiento a realizar PDT/PDA|ESTANDAR HONEYWELL EDA 51-1 21175B72B6 RECIBO PDT/PDA|ESTANDAR HONEYWELL EDA 51-1 21178B056F RECIBO PDT/PDA|ESTANDAR HONEYWELL EDA 51-1 21178B0610 RECIBO Mil gracias_x000d_
_x000d_
Jefe de área asignación de la PDT_x000d_
_x000d_
Serrano Orjuela; Margoth_x000d_
_x000d_
Sección en la tienda o ubicación del usuario_x000d_
_x000d_
Recibo</v>
      </c>
      <c r="I2606" t="str" xml:space="preserve">
        <v xml:space="preserve">Buen día Solicito que se le configure el usuario de genesix en cada pdt tener en cuenta cuantos usuarios usan estas pda; y configurar el usuario de cada uno- al coordinador se le envio manual del procedimiento a realizar PDT/PDA|ESTANDAR HONEYWELL EDA 51-1 21175B72B6 RECIBO PDT/PDA|ESTANDAR HONEYWELL EDA 51-1 21178B056F RECIBO PDT/PDA|ESTANDAR HONEYWELL EDA 51-1 21178B0610 RECIBO Mil gracias_x000d_
_x000d_
Jefe de área asignación de la PDT_x000d_
_x000d_
Serrano Orjuela; Margoth_x000d_
_x000d_
Sección en la tienda o ubicación del usuario_x000d_
_x000d_
Recibo</v>
      </c>
      <c r="J2606" t="str">
        <v>SE REVISAN LAS PDA MENCIONADAS CON SERIAL : 21175B72B6-21178B0610-21178B056F; SE REALIZA EL PROCEDIMIENTO SOLICITADO DE ASIGNAR CADA USUARIO A LAS PDA QUE USAN; CONFIGURANDO GENESIX COMO LO INDICA EL PROCEDIMIENTO; SE LE REALIZAN PRUEBAS JUNTO CON LA JEFE DE SECCION A CADA USUARIO DEL AREA; SE DEJA EN PRUEBAS YA QUE SE REGISTRARON 6 USUARIOS A CADA UNA DE LAS 3 PDA DEL AREA DE RECIBO; SE INGRESARON CORRECTAMENTE A GENESIX SIN NOVEDAD...ESTADO OK</v>
      </c>
      <c r="K2606">
        <v>45167</v>
      </c>
      <c r="L2606">
        <v>45167</v>
      </c>
      <c r="M2606" t="str">
        <f>TEXT(L2606,"DDDDDDD")</f>
        <v>martes</v>
      </c>
      <c r="N2606" t="str" xml:space="preserve">
        <v xml:space="preserve">J047 JUMBO GIRARDOT_x000d_
_x000d_
</v>
      </c>
      <c r="O2606" t="str">
        <v>GIRARDOT</v>
      </c>
      <c r="P2606" t="str">
        <f>IF(ISBLANK(O2606),"0",(VLOOKUP(O2606,REGION,2,FALSE)))</f>
        <v>OCCIDENTE</v>
      </c>
      <c r="Q2606" t="str">
        <v>RAFAEL ARDILA PUENTES</v>
      </c>
      <c r="R2606">
        <f>IF(ISBLANK(Q2606),"0", VLOOKUP(Q2606,PERSONAL,2,FALSE))</f>
        <v>1018419858</v>
      </c>
      <c r="S2606" t="str">
        <v>ALIADO</v>
      </c>
      <c r="T2606">
        <v>0.5833333333333334</v>
      </c>
      <c r="U2606">
        <v>0.6666666666666666</v>
      </c>
      <c r="V2606">
        <f>IF(ISBLANK(T2606 ),"0",U2606-T2606)</f>
        <v>0.08333333333333326</v>
      </c>
      <c r="W2606">
        <v>1</v>
      </c>
      <c r="X2606">
        <f>NETWORKDAYS(K2606,L2605)</f>
        <v>1</v>
      </c>
      <c r="Y2606" t="str">
        <f>IF(X2606&lt;=2,"CUMPLE","NO CUMPLE")</f>
        <v>CUMPLE</v>
      </c>
    </row>
    <row r="2607" xml:space="preserve">
      <c r="A2607">
        <v>103685</v>
      </c>
      <c r="B2607" t="str">
        <v>REQUEST</v>
      </c>
      <c r="C2607" t="str">
        <v>CERRADO</v>
      </c>
      <c r="D2607" t="str">
        <v>RECIBO</v>
      </c>
      <c r="E2607" t="str">
        <v>PC</v>
      </c>
      <c r="F2607" t="str">
        <v>PC</v>
      </c>
      <c r="G2607" t="str">
        <v>LENOVO</v>
      </c>
      <c r="H2607" t="str" xml:space="preserve">
        <v xml:space="preserve">se rqqueiere imntar imagen corporativa en el DESKTOP|PC LENOVO M70Q serial MJ0EM5MJ_x000d_
_x000d_
Indicar la ubicación del computador en la tienda o sede_x000d_
_x000d_
recibo</v>
      </c>
      <c r="I2607" t="str" xml:space="preserve">
        <v xml:space="preserve">se rqqueiere imntar imagen corporativa en el DESKTOP|PC LENOVO M70Q serial MJ0EM5MJ_x000d_
_x000d_
Indicar la ubicación del computador en la tienda o sede_x000d_
_x000d_
recibo</v>
      </c>
      <c r="J2607" t="str">
        <v>A tienda llegó un equipo para la instalación y configuración corporativa; se procede a realizar es cambiar el disco duro mecánico que llegó con el equipo al solido que tenía el equipo dañado. Se procede a iniciar el equipo; pero este no toma la red; se llama a telecomunicaciones desbloquean el punto pero este tiene el mismo inconveniente. A las 16:20 se procede a formatear el equipo de cómputo luego de realizar el formateo se procede a colocar el nombre así mimo subir a dominio; pero este tiene inconveniente lo que se reinicia el equipo y se procede a validar nuevamente para subir a dominio lo que siendo las 18:00 sube el equipo todavía falta por configurar office y demás aplicativos.</v>
      </c>
      <c r="K2607">
        <v>45167</v>
      </c>
      <c r="L2607">
        <v>45167</v>
      </c>
      <c r="M2607" t="str">
        <f>TEXT(L2607,"DDDDDDD")</f>
        <v>martes</v>
      </c>
      <c r="N2607" t="str" xml:space="preserve">
        <v xml:space="preserve">M085 METRO MONTERIA_x000d_
_x000d_
</v>
      </c>
      <c r="O2607" t="str">
        <v>MONTERIA</v>
      </c>
      <c r="P2607" t="str">
        <f>IF(ISBLANK(O2607),"0",(VLOOKUP(O2607,REGION,2,FALSE)))</f>
        <v>COSTA</v>
      </c>
      <c r="Q2607" t="str">
        <v>SHARON YANETH KERGUELEN WILCHES</v>
      </c>
      <c r="R2607">
        <f>IF(ISBLANK(Q2607),"0", VLOOKUP(Q2607,PERSONAL,2,FALSE))</f>
        <v>1067917448</v>
      </c>
      <c r="S2607" t="str">
        <v>DIRECTO</v>
      </c>
      <c r="T2607">
        <v>0.5833333333333334</v>
      </c>
      <c r="U2607">
        <v>0.7638888888888888</v>
      </c>
      <c r="V2607">
        <f>IF(ISBLANK(T2607 ),"0",U2607-T2607)</f>
        <v>0.18055555555555547</v>
      </c>
      <c r="W2607">
        <v>3</v>
      </c>
      <c r="X2607">
        <f>NETWORKDAYS(K2607,L2606)</f>
        <v>1</v>
      </c>
      <c r="Y2607" t="str">
        <f>IF(X2607&lt;=2,"CUMPLE","NO CUMPLE")</f>
        <v>CUMPLE</v>
      </c>
    </row>
    <row r="2608" xml:space="preserve">
      <c r="A2608">
        <v>104684</v>
      </c>
      <c r="B2608" t="str">
        <v>REQUEST</v>
      </c>
      <c r="C2608" t="str">
        <v>CERRADO</v>
      </c>
      <c r="D2608" t="str">
        <v>LINEAL DE CAJAS</v>
      </c>
      <c r="E2608" t="str">
        <v>POS</v>
      </c>
      <c r="F2608" t="str">
        <v>VENTILADOR</v>
      </c>
      <c r="G2608" t="str">
        <v xml:space="preserve">WINCOR </v>
      </c>
      <c r="H2608" t="str">
        <v>Buenas tardes; POS # 16; se escucha sonido raro en el ventilador; por favor realizar mantenimiento del mismo antes de que se apague la caja ya que esta trabajando forzada.</v>
      </c>
      <c r="I2608" t="str">
        <v>Buenas tardes; POS # 16; se escucha sonido raro en el ventilador; por favor realizar mantenimiento del mismo antes de que se apague la caja ya que esta trabajando forzada.</v>
      </c>
      <c r="J2608" t="str">
        <v>SE REALIZA VALIDACION DEL EQUIPO TIPO POS CAJA NUMERO 16; EL EQUIPO SE ENCUENTRA OPERANDO PERO SE GENERA UN SONIDO MIENTRAS ESTA TRABAJANDO DEL VENTILADOR DE LA FUENTE Y UNO AUXILIAR. SE PROCEDE CON EL MANTENIMIENTO PREVENTIVO DE LA POS; YA QUE SE ENCUENTRA CON MUCHA SUCIEDAD. LUEGO DE REALIZAR EL MTTO SE INSTALA NUEVAMNETE LA POS. DONDE YA NO GENERA NINGUN RUIDO EN LOS VENTILADORES. LA PRUEBA SE REALIZAN CON EL SUPERVISOR DE CAJAS A SATISFACCION SE DEJA EQUIPO TRABAJANDO CON NORMALIDAD.</v>
      </c>
      <c r="K2608">
        <v>45167</v>
      </c>
      <c r="L2608">
        <v>45168</v>
      </c>
      <c r="M2608" t="str">
        <f>TEXT(L2608,"DDDDDDD")</f>
        <v>miércoles</v>
      </c>
      <c r="N2608" t="str" xml:space="preserve">
        <v xml:space="preserve">J045 JUMBO AV.DEL FERROCARRIL SANTA MARTA_x000d_
_x000d_
</v>
      </c>
      <c r="O2608" t="str">
        <v>SANTA MARTA</v>
      </c>
      <c r="P2608" t="str">
        <f>IF(ISBLANK(O2608),"0",(VLOOKUP(O2608,REGION,2,FALSE)))</f>
        <v>COSTA</v>
      </c>
      <c r="Q2608" t="str">
        <v>ENRIQUE RAFAEL PONZON ORTEGA</v>
      </c>
      <c r="R2608">
        <f>IF(ISBLANK(Q2608),"0", VLOOKUP(Q2608,PERSONAL,2,FALSE))</f>
        <v>1082888515</v>
      </c>
      <c r="S2608" t="str">
        <v>DIRECTO</v>
      </c>
      <c r="T2608">
        <v>0.5555555555555556</v>
      </c>
      <c r="U2608">
        <v>0.5833333333333334</v>
      </c>
      <c r="V2608">
        <f>IF(ISBLANK(T2608 ),"0",U2608-T2608)</f>
        <v>0.02777777777777779</v>
      </c>
      <c r="W2608">
        <v>1</v>
      </c>
      <c r="X2608">
        <f>NETWORKDAYS(K2608,L2607)</f>
        <v>1</v>
      </c>
      <c r="Y2608" t="str">
        <f>IF(X2608&lt;=2,"CUMPLE","NO CUMPLE")</f>
        <v>CUMPLE</v>
      </c>
    </row>
    <row r="2609" xml:space="preserve">
      <c r="A2609">
        <v>103524</v>
      </c>
      <c r="B2609" t="str">
        <v>REQUEST</v>
      </c>
      <c r="C2609" t="str">
        <v>CERRADO</v>
      </c>
      <c r="D2609" t="str">
        <v>LINEAL DE CAJAS</v>
      </c>
      <c r="E2609" t="str">
        <v>POS</v>
      </c>
      <c r="F2609" t="str">
        <v xml:space="preserve">TECLADO </v>
      </c>
      <c r="G2609" t="str">
        <v>WINCOR</v>
      </c>
      <c r="H2609" t="str" xml:space="preserve">
        <v xml:space="preserve">caja 15 tienda 45 el teclado de la caja 15 se encuentra bloqueado no permite el ingreso no esta funcionando_x000d_
_x000d_
numero de caja pos_x000d_
_x000d_
15</v>
      </c>
      <c r="I2609" t="str" xml:space="preserve">
        <v xml:space="preserve">caja 15 tienda 45 el teclado de la caja 15 se encuentra bloqueado no permite el ingreso no esta funcionando_x000d_
_x000d_
numero de caja pos_x000d_
_x000d_
15</v>
      </c>
      <c r="J2609" t="str">
        <v>SE REALIZA VALIDACION DEL EQUIPO TIPO POS CAJA NUMERO 15; EL TECLADO DE LA CAJA SE ENCUENTA CON FALLA EN SU CABLEADO CON EL PIN DE CONTACTO. SE PROCEDE A REALIZAR ADICION E INSTALACION DE CABLE PARA LA CORRECTA CONECTIVIDAD Y FUNCIONALIDAD DEL TECLADO DE LA POS.  SE EFECTUA PRUEBAS EN EL EQUIPO CON EL SUPERVISOR DE CAJAS A SATISFACCION SE ENTREGA EQUIPO OPERATIVO.</v>
      </c>
      <c r="K2609">
        <v>45167</v>
      </c>
      <c r="L2609">
        <v>45168</v>
      </c>
      <c r="M2609" t="str">
        <f>TEXT(L2609,"DDDDDDD")</f>
        <v>miércoles</v>
      </c>
      <c r="N2609" t="str" xml:space="preserve">
        <v xml:space="preserve">J045 JUMBO AV.DEL FERROCARRIL SANTA MARTA_x000d_
_x000d_
</v>
      </c>
      <c r="O2609" t="str">
        <v>SANTA MARTA</v>
      </c>
      <c r="P2609" t="str">
        <f>IF(ISBLANK(O2609),"0",(VLOOKUP(O2609,REGION,2,FALSE)))</f>
        <v>COSTA</v>
      </c>
      <c r="Q2609" t="str">
        <v>ENRIQUE RAFAEL PONZON ORTEGA</v>
      </c>
      <c r="R2609">
        <f>IF(ISBLANK(Q2609),"0", VLOOKUP(Q2609,PERSONAL,2,FALSE))</f>
        <v>1082888515</v>
      </c>
      <c r="S2609" t="str">
        <v>DIRECTO</v>
      </c>
      <c r="T2609">
        <v>0.5208333333333334</v>
      </c>
      <c r="U2609">
        <v>0.5486111111111112</v>
      </c>
      <c r="V2609">
        <f>IF(ISBLANK(T2609 ),"0",U2609-T2609)</f>
        <v>0.02777777777777779</v>
      </c>
      <c r="W2609">
        <v>1</v>
      </c>
      <c r="X2609">
        <f>NETWORKDAYS(K2609,L2608)</f>
        <v>2</v>
      </c>
      <c r="Y2609" t="str">
        <f>IF(X2609&lt;=2,"CUMPLE","NO CUMPLE")</f>
        <v>CUMPLE</v>
      </c>
    </row>
    <row r="2610" xml:space="preserve">
      <c r="A2610">
        <v>102632</v>
      </c>
      <c r="B2610" t="str">
        <v>INCIDENT</v>
      </c>
      <c r="C2610" t="str">
        <v>CERRADO</v>
      </c>
      <c r="D2610" t="str">
        <v>RRHH</v>
      </c>
      <c r="E2610" t="str">
        <v>RELOJ</v>
      </c>
      <c r="F2610" t="str">
        <v>RELOJ</v>
      </c>
      <c r="G2610" t="str">
        <v>SUPREMA</v>
      </c>
      <c r="H2610" t="str" xml:space="preserve">
        <v xml:space="preserve">El reloj de cajas y contralor está presentando fallas; no toma la huella o tarda mucho en recibir el marcaje de los auxiliares_x000d_
_x000d_
Número de inventario_x000d_
_x000d_
AD-152008</v>
      </c>
      <c r="I2610" t="str" xml:space="preserve">
        <v xml:space="preserve">El reloj de cajas y contralor está presentando fallas; no toma la huella o tarda mucho en recibir el marcaje de los auxiliares_x000d_
_x000d_
Número de inventario_x000d_
_x000d_
AD-152008</v>
      </c>
      <c r="J2610" t="str" xml:space="preserve">
        <v xml:space="preserve">SE REALIZA REVISIÓN DE RELOJES BIOMETRICOS DE OFICINA COMERCIAL Y CAJA CENTRAL ; POR NOVEDAD DE FALLA EN LECTURA DE HUELLA Y LENTITUD;					_x000d_
SE ENCONTRÓ NOVEDAD EN LA RED; DEL CUAL SE REALIZO PING A LAS IP PARA CONFIRMAR CAIDAS DE PAQUETES Y RESETEO DE LOS DISPOSITIVOS.					_x000d_
AL IGUAL QUE MANTENIMIENTO PREVENTIVO A LOS LECTORES BIOMÉTRICOS.					_x000d_
SE REALIZAN PRUEBAS DE FUNCIONAMIENTO CON COLABORADORES CON RESULTADOS SATISFACTORIOS. DICHOS RESULTADOS FUERON INFORMADOS					_x000d_
A LA JEFE DE SECCION DAYANA MUÑOZ Y EL GERENTE CARLOS PACHECO.					_x000d_
LOS RELOJES BIOMETRICOS QUEDAN FUNCIONANDO CORRECTAMENTE Y TOTALMENTE OPERATIVOS.					_x000d_
</v>
      </c>
      <c r="K2610">
        <v>45167</v>
      </c>
      <c r="L2610">
        <v>45168</v>
      </c>
      <c r="M2610" t="str">
        <f>TEXT(L2610,"DDDDDDD")</f>
        <v>miércoles</v>
      </c>
      <c r="N2610" t="str" xml:space="preserve">
        <v xml:space="preserve">J126 JUMBO SAN SILVESTRE_x000d_
_x000d_
</v>
      </c>
      <c r="O2610" t="str">
        <v>BARRANCABERMEJA</v>
      </c>
      <c r="P2610" t="str">
        <f>IF(ISBLANK(O2610),"0",(VLOOKUP(O2610,REGION,2,FALSE)))</f>
        <v>ORIENTE</v>
      </c>
      <c r="Q2610" t="str">
        <v>LUIS CARLOS ROJAS ACOSTA</v>
      </c>
      <c r="R2610">
        <f>IF(ISBLANK(Q2610),"0", VLOOKUP(Q2610,PERSONAL,2,FALSE))</f>
        <v>1096188137</v>
      </c>
      <c r="S2610" t="str">
        <v>DIRECTO</v>
      </c>
      <c r="T2610">
        <v>0.3333333333333333</v>
      </c>
      <c r="U2610">
        <v>0.4166666666666667</v>
      </c>
      <c r="V2610">
        <f>IF(ISBLANK(T2610 ),"0",U2610-T2610)</f>
        <v>0.08333333333333337</v>
      </c>
      <c r="W2610">
        <v>1</v>
      </c>
      <c r="X2610">
        <f>NETWORKDAYS(K2610,L2609)</f>
        <v>2</v>
      </c>
      <c r="Y2610" t="str">
        <f>IF(X2610&lt;=2,"CUMPLE","NO CUMPLE")</f>
        <v>CUMPLE</v>
      </c>
    </row>
    <row r="2611" xml:space="preserve">
      <c r="A2611">
        <v>106292</v>
      </c>
      <c r="B2611" t="str">
        <v>REQUEST</v>
      </c>
      <c r="C2611" t="str">
        <v>CERRADO</v>
      </c>
      <c r="D2611" t="str">
        <v>ATENCION AL CLIENTE</v>
      </c>
      <c r="E2611" t="str">
        <v>PDA</v>
      </c>
      <c r="F2611" t="str">
        <v>PDA</v>
      </c>
      <c r="G2611" t="str">
        <v>ZEBRA</v>
      </c>
      <c r="H2611" t="str">
        <v>Buen día me ayudan por favor con la instalación del programa ca gapv en la PDA nueva de cajas - e-commerce</v>
      </c>
      <c r="I2611" t="str">
        <v>Buen día me ayudan por favor con la instalación del programa ca gapv en la PDA nueva de cajas - e-commerce</v>
      </c>
      <c r="J2611" t="str" xml:space="preserve">
        <v xml:space="preserve">SE REALIZA INSTALACION DE APP GAPV Y ACTUALIZACION DE MI TIENDA; PARA PDA ZEBRA DE ATENCIÓN AL CLIENTE; SE REALIZAN PRUEBAS DE FUNCIO					_x000d_
NAMIENTO CON COLABORADOR; CON RESULTADOS SATISFACTORIOS.					_x000d_
PDA QUEDA FUNCIONANDO CORRECTAMENTE Y OPERATIVA.					_x000d_
</v>
      </c>
      <c r="K2611">
        <v>45168</v>
      </c>
      <c r="L2611">
        <v>45168</v>
      </c>
      <c r="M2611" t="str">
        <f>TEXT(L2611,"DDDDDDD")</f>
        <v>miércoles</v>
      </c>
      <c r="N2611" t="str" xml:space="preserve">
        <v xml:space="preserve">J126 JUMBO SAN SILVESTRE_x000d_
_x000d_
</v>
      </c>
      <c r="O2611" t="str">
        <v>BARRANCABERMEJA</v>
      </c>
      <c r="P2611" t="str">
        <f>IF(ISBLANK(O2611),"0",(VLOOKUP(O2611,REGION,2,FALSE)))</f>
        <v>ORIENTE</v>
      </c>
      <c r="Q2611" t="str">
        <v>LUIS CARLOS ROJAS ACOSTA</v>
      </c>
      <c r="R2611">
        <f>IF(ISBLANK(Q2611),"0", VLOOKUP(Q2611,PERSONAL,2,FALSE))</f>
        <v>1096188137</v>
      </c>
      <c r="S2611" t="str">
        <v>DIRECTO</v>
      </c>
      <c r="T2611">
        <v>0.4166666666666667</v>
      </c>
      <c r="U2611">
        <v>0.4583333333333333</v>
      </c>
      <c r="V2611">
        <f>IF(ISBLANK(T2611 ),"0",U2611-T2611)</f>
        <v>0.04166666666666663</v>
      </c>
      <c r="W2611">
        <v>1</v>
      </c>
      <c r="X2611">
        <f>NETWORKDAYS(K2611,L2610)</f>
        <v>1</v>
      </c>
      <c r="Y2611" t="str">
        <f>IF(X2611&lt;=2,"CUMPLE","NO CUMPLE")</f>
        <v>CUMPLE</v>
      </c>
    </row>
    <row r="2612" xml:space="preserve">
      <c r="A2612">
        <v>103685</v>
      </c>
      <c r="B2612" t="str">
        <v>REQUEST</v>
      </c>
      <c r="C2612" t="str">
        <v>CERRADO</v>
      </c>
      <c r="D2612" t="str">
        <v>RECIBO</v>
      </c>
      <c r="E2612" t="str">
        <v>PC</v>
      </c>
      <c r="F2612" t="str">
        <v>PC</v>
      </c>
      <c r="G2612" t="str">
        <v>LENOVO</v>
      </c>
      <c r="H2612" t="str" xml:space="preserve">
        <v xml:space="preserve">se rqqueiere imntar imagen corporativa en el DESKTOP|PC LENOVO M70Q serial MJ0EM5MJ_x000d_
_x000d_
Indicar la ubicación del computador en la tienda o sede_x000d_
_x000d_
recibo</v>
      </c>
      <c r="I2612" t="str" xml:space="preserve">
        <v xml:space="preserve">se rqqueiere imntar imagen corporativa en el DESKTOP|PC LENOVO M70Q serial MJ0EM5MJ_x000d_
_x000d_
Indicar la ubicación del computador en la tienda o sede_x000d_
_x000d_
recibo</v>
      </c>
      <c r="J2612" t="str">
        <v xml:space="preserve">Se llega a sitio y el equipo ya tiene red y demás; solo falta instalar la licencia de office en el equipo. Se entrega operativo; la persona encargada de la tienda configurara el programa que se usa para genesix. Operativo. </v>
      </c>
      <c r="K2612">
        <v>45167</v>
      </c>
      <c r="L2612">
        <v>45168</v>
      </c>
      <c r="M2612" t="str">
        <f>TEXT(L2612,"DDDDDDD")</f>
        <v>miércoles</v>
      </c>
      <c r="N2612" t="str" xml:space="preserve">
        <v xml:space="preserve">M085 METRO MONTERIA_x000d_
_x000d_
</v>
      </c>
      <c r="O2612" t="str">
        <v>MONTERIA</v>
      </c>
      <c r="P2612" t="str">
        <f>IF(ISBLANK(O2612),"0",(VLOOKUP(O2612,REGION,2,FALSE)))</f>
        <v>COSTA</v>
      </c>
      <c r="Q2612" t="str">
        <v>SHARON YANETH KERGUELEN WILCHES</v>
      </c>
      <c r="R2612">
        <f>IF(ISBLANK(Q2612),"0", VLOOKUP(Q2612,PERSONAL,2,FALSE))</f>
        <v>1067917448</v>
      </c>
      <c r="S2612" t="str">
        <v>DIRECTO</v>
      </c>
      <c r="T2612">
        <v>0.3333333333333333</v>
      </c>
      <c r="U2612">
        <v>0.4166666666666667</v>
      </c>
      <c r="V2612">
        <f>IF(ISBLANK(T2612 ),"0",U2612-T2612)</f>
        <v>0.08333333333333337</v>
      </c>
      <c r="W2612">
        <v>1</v>
      </c>
      <c r="X2612">
        <f>NETWORKDAYS(K2612,L2611)</f>
        <v>2</v>
      </c>
      <c r="Y2612" t="str">
        <f>IF(X2612&lt;=2,"CUMPLE","NO CUMPLE")</f>
        <v>CUMPLE</v>
      </c>
    </row>
    <row r="2613" xml:space="preserve">
      <c r="A2613">
        <v>103776</v>
      </c>
      <c r="B2613" t="str">
        <v>REQUEST</v>
      </c>
      <c r="C2613" t="str">
        <v>CERRADO</v>
      </c>
      <c r="D2613" t="str">
        <v>TODA LA TIENDA</v>
      </c>
      <c r="E2613" t="str">
        <v>PC</v>
      </c>
      <c r="F2613" t="str">
        <v>PC</v>
      </c>
      <c r="G2613" t="str">
        <v xml:space="preserve">LENOVO </v>
      </c>
      <c r="H2613" t="str" xml:space="preserve">
        <v xml:space="preserve">Buenos días; Se solicita por favor la revisión del puntos de red donde se encuentra conectado el equipo SN MJ0FNPRR de la sección de PGC ya que se pierde la conexión de internet_x000d_
_x000d_
Indicar la ubicación del computador en la tienda o sede_x000d_
_x000d_
OFICINAS</v>
      </c>
      <c r="I2613" t="str" xml:space="preserve">
        <v xml:space="preserve">Buenos días; Se solicita por favor la revisión del puntos de red donde se encuentra conectado el equipo SN MJ0FNPRR de la sección de PGC ya que se pierde la conexión de internet_x000d_
_x000d_
Indicar la ubicación del computador en la tienda o sede_x000d_
_x000d_
OFICINAS</v>
      </c>
      <c r="J2613" t="str">
        <v>Usuario indica lo siguiente: Se solicita por favor la revisión del punto de red donde se encuentra conectado el equipo SN MJ0FNPRR de la sección de PGC ya que se pierde la conexión de internet.                                                                                                                                                                                             Se procede a validar el punto de red pero este se evidencia que esta ponchado en óptimas condiciones; por lo que se procede a realizar un testeo al punto de red con un probador de cable; este sale perfecto. Se procede a realizar una prueba tomando el equipo y llevándolo directamente a punto de switch ya que este no toma red; por lo que se evidencia que el equipo no está respondiendo a las pruebas que se le realizan. Por autorización de la persona encargada de la tienda se procede a formatear el equipo para así poderle dar solución al servicio; luego de formatear se espera a que este tenga red y se procede a realizar la respectiva configuración. Se sube a dominio y el encargado de la tienda se encargará de realizar la configuración del genesix. El equipo se entrega operativo.</v>
      </c>
      <c r="K2613">
        <v>45167</v>
      </c>
      <c r="L2613">
        <v>45168</v>
      </c>
      <c r="M2613" t="str">
        <f>TEXT(L2613,"DDDDDDD")</f>
        <v>miércoles</v>
      </c>
      <c r="N2613" t="str" xml:space="preserve">
        <v xml:space="preserve">M085 METRO MONTERIA_x000d_
_x000d_
</v>
      </c>
      <c r="O2613" t="str">
        <v>MONTERIA</v>
      </c>
      <c r="P2613" t="str">
        <f>IF(ISBLANK(O2613),"0",(VLOOKUP(O2613,REGION,2,FALSE)))</f>
        <v>COSTA</v>
      </c>
      <c r="Q2613" t="str">
        <v>SHARON YANETH KERGUELEN WILCHES</v>
      </c>
      <c r="R2613">
        <f>IF(ISBLANK(Q2613),"0", VLOOKUP(Q2613,PERSONAL,2,FALSE))</f>
        <v>1067917448</v>
      </c>
      <c r="S2613" t="str">
        <v>DIRECTO</v>
      </c>
      <c r="T2613">
        <v>0.4166666666666667</v>
      </c>
      <c r="U2613">
        <v>0.6041666666666666</v>
      </c>
      <c r="V2613">
        <f>IF(ISBLANK(T2613 ),"0",U2613-T2613)</f>
        <v>0.18749999999999994</v>
      </c>
      <c r="W2613">
        <v>3</v>
      </c>
      <c r="X2613">
        <f>NETWORKDAYS(K2613,L2612)</f>
        <v>2</v>
      </c>
      <c r="Y2613" t="str">
        <f>IF(X2613&lt;=2,"CUMPLE","NO CUMPLE")</f>
        <v>CUMPLE</v>
      </c>
    </row>
    <row r="2614" xml:space="preserve">
      <c r="A2614">
        <v>104878</v>
      </c>
      <c r="B2614" t="str">
        <v>REQUEST</v>
      </c>
      <c r="C2614" t="str">
        <v>CERRADO</v>
      </c>
      <c r="D2614" t="str">
        <v>LINEAL DE CAJAS</v>
      </c>
      <c r="E2614" t="str">
        <v>SIMEL</v>
      </c>
      <c r="F2614" t="str">
        <v>BALANZA</v>
      </c>
      <c r="G2614" t="str">
        <v>DATALOGIC</v>
      </c>
      <c r="H2614" t="str" xml:space="preserve">
        <v xml:space="preserve">Se solicita calibración de scanner balanza de la tienda Jumbo Suba por reviación a favor del cliente datos Marca: DATALOGIC Modelo: 9800 Serial: F16M02387 Nill: B5512_x000d_
_x000d_
numero de caja en donde se encuentra el scaner balanza_x000d_
_x000d_
linea cajas</v>
      </c>
      <c r="I2614" t="str" xml:space="preserve">
        <v xml:space="preserve">Se solicita calibración de scanner balanza de la tienda Jumbo Suba por reviación a favor del cliente datos Marca: DATALOGIC Modelo: 9800 Serial: F16M02387 Nill: B5512_x000d_
_x000d_
numero de caja en donde se encuentra el scaner balanza_x000d_
_x000d_
linea cajas</v>
      </c>
      <c r="J2614" t="str">
        <v>Se realizó la verificación de la balanza y se procede a retirar el precinto numero 2950000179812; se hace la calibración de la balanza y se hacen nuevamente las pruebas. Las cuales salen correctas. Se coloca el precinto numero 7380000000147. Se deja operativa la balanza. NII: B5512</v>
      </c>
      <c r="K2614">
        <v>45167</v>
      </c>
      <c r="L2614">
        <v>45168</v>
      </c>
      <c r="M2614" t="str">
        <f>TEXT(L2614,"DDDDDDD")</f>
        <v>miércoles</v>
      </c>
      <c r="N2614" t="str" xml:space="preserve">
        <v xml:space="preserve">J070 JUMBO SUBA_x000d_
_x000d_
</v>
      </c>
      <c r="O2614" t="str">
        <v>BOGOTA</v>
      </c>
      <c r="P2614" t="str">
        <f>IF(ISBLANK(O2614),"0",(VLOOKUP(O2614,REGION,2,FALSE)))</f>
        <v>BOGOTA</v>
      </c>
      <c r="Q2614" t="str">
        <v>ALEXANDER CASTILLO SOTELO</v>
      </c>
      <c r="R2614">
        <f>IF(ISBLANK(Q2614),"0", VLOOKUP(Q2614,PERSONAL,2,FALSE))</f>
        <v>80216449</v>
      </c>
      <c r="S2614" t="str">
        <v>ALIADO</v>
      </c>
      <c r="T2614">
        <v>0.375</v>
      </c>
      <c r="U2614">
        <v>0.40625</v>
      </c>
      <c r="V2614">
        <f>IF(ISBLANK(T2614 ),"0",U2614-T2614)</f>
        <v>0.03125</v>
      </c>
      <c r="W2614">
        <v>1</v>
      </c>
      <c r="X2614">
        <f>NETWORKDAYS(K2614,L2613)</f>
        <v>2</v>
      </c>
      <c r="Y2614" t="str">
        <f>IF(X2614&lt;=2,"CUMPLE","NO CUMPLE")</f>
        <v>CUMPLE</v>
      </c>
    </row>
    <row r="2615" xml:space="preserve">
      <c r="A2615">
        <v>104359</v>
      </c>
      <c r="B2615" t="str">
        <v>REQUEST</v>
      </c>
      <c r="C2615" t="str">
        <v>CERRADO</v>
      </c>
      <c r="D2615" t="str">
        <v>RECIBO</v>
      </c>
      <c r="E2615" t="str">
        <v>PDA</v>
      </c>
      <c r="F2615" t="str">
        <v>PDA</v>
      </c>
      <c r="G2615" t="str">
        <v>HONEYWELL</v>
      </c>
      <c r="H2615" t="str" xml:space="preserve">
        <v xml:space="preserve">Buen día Solicito que se le configure el usuario de genesix en cada pdt del área de recibo tener en cuenta cuantos usuarios usan estas pda; y configurar el usuario de cada uno- al coordinador se le envio manual del procedimiento a realizar Por favor validar cuales son los seriales de las pda que están en recibo y actualizarlos en el reporte Mil gracias_x000d_
_x000d_
Jefe de área asignación de la PDT_x000d_
_x000d_
Rodrigues Velasquez Wilson_x000d_
_x000d_
Sección en la tienda o ubicación del usuario_x000d_
_x000d_
Recibo</v>
      </c>
      <c r="I2615" t="str" xml:space="preserve">
        <v xml:space="preserve">Buen día Solicito que se le configure el usuario de genesix en cada pdt del área de recibo tener en cuenta cuantos usuarios usan estas pda; y configurar el usuario de cada uno- al coordinador se le envio manual del procedimiento a realizar Por favor validar cuales son los seriales de las pda que están en recibo y actualizarlos en el reporte Mil gracias_x000d_
_x000d_
Jefe de área asignación de la PDT_x000d_
_x000d_
Rodrigues Velasquez Wilson_x000d_
_x000d_
Sección en la tienda o ubicación del usuario_x000d_
_x000d_
Recibo</v>
      </c>
      <c r="J2615" t="str" xml:space="preserve">
        <v xml:space="preserve">SE REALIZA CONFIGURACION DE USUARIOS DE GENESIX EN PDA SEGUN INDICACIONES :_x000d_
USUARIOS gvar9825-cher1365_x000d_
SERIALES DE PDA ASIGNADAS A AREA RECIBO : 21178B00E6-21178B02B1</v>
      </c>
      <c r="K2615">
        <v>45168</v>
      </c>
      <c r="L2615">
        <v>45169</v>
      </c>
      <c r="M2615" t="str">
        <f>TEXT(L2615,"DDDDDDD")</f>
        <v>jueves</v>
      </c>
      <c r="N2615" t="str" xml:space="preserve">
        <v xml:space="preserve">M038 METRO NEIVA CENTRO DE CONVENCIONES_x000d_
_x000d_
</v>
      </c>
      <c r="O2615" t="str">
        <v>NEIVA</v>
      </c>
      <c r="P2615" t="str">
        <f>IF(ISBLANK(O2615),"0",(VLOOKUP(O2615,REGION,2,FALSE)))</f>
        <v>OCCIDENTE</v>
      </c>
      <c r="Q2615" t="str">
        <v>CARLOS HERNAN BARRETO LOPEZ</v>
      </c>
      <c r="R2615">
        <f>IF(ISBLANK(Q2615),"0", VLOOKUP(Q2615,PERSONAL,2,FALSE))</f>
        <v>1010165612</v>
      </c>
      <c r="S2615" t="str">
        <v>DIRECTO</v>
      </c>
      <c r="T2615">
        <v>0.3333333333333333</v>
      </c>
      <c r="U2615">
        <v>0.4583333333333333</v>
      </c>
      <c r="V2615">
        <f>IF(ISBLANK(T2615 ),"0",U2615-T2615)</f>
        <v>0.125</v>
      </c>
      <c r="W2615">
        <v>2</v>
      </c>
      <c r="X2615">
        <f>NETWORKDAYS(K2615,L2614)</f>
        <v>1</v>
      </c>
      <c r="Y2615" t="str">
        <f>IF(X2615&lt;=2,"CUMPLE","NO CUMPLE")</f>
        <v>CUMPLE</v>
      </c>
    </row>
    <row r="2616" xml:space="preserve">
      <c r="A2616">
        <v>104323</v>
      </c>
      <c r="B2616" t="str">
        <v>REQUEST</v>
      </c>
      <c r="C2616" t="str">
        <v>CERRADO</v>
      </c>
      <c r="D2616" t="str">
        <v>RECIBO</v>
      </c>
      <c r="E2616" t="str">
        <v>PDA</v>
      </c>
      <c r="F2616" t="str">
        <v>PDA</v>
      </c>
      <c r="G2616" t="str">
        <v>HONEYWELL</v>
      </c>
      <c r="H2616" t="str" xml:space="preserve">
        <v xml:space="preserve">Buen día Solicito que se le configure el usuario de genesix en cada pdt tener en cuenta cuantos usuarios usan estas pda; y configurar el usuario de cada uno- al coordinador se le envio manual del procedimiento a realizar PDT/PDA|ESTANDAR HONEYWELL EDA 51-1 21177B76C6 RECIBO PDT/PDA|ESTANDAR HONEYWELL EDA 51-1 21178B0081 RECIBO Mil gracias_x000d_
_x000d_
Jefe de área asignación de la PDT_x000d_
_x000d_
Andres Felipe Lozada_x000d_
_x000d_
Sección en la tienda o ubicación del usuario_x000d_
_x000d_
Recibo</v>
      </c>
      <c r="I2616" t="str" xml:space="preserve">
        <v xml:space="preserve">Buen día Solicito que se le configure el usuario de genesix en cada pdt tener en cuenta cuantos usuarios usan estas pda; y configurar el usuario de cada uno- al coordinador se le envio manual del procedimiento a realizar PDT/PDA|ESTANDAR HONEYWELL EDA 51-1 21177B76C6 RECIBO PDT/PDA|ESTANDAR HONEYWELL EDA 51-1 21178B0081 RECIBO Mil gracias_x000d_
_x000d_
Jefe de área asignación de la PDT_x000d_
_x000d_
Andres Felipe Lozada_x000d_
_x000d_
Sección en la tienda o ubicación del usuario_x000d_
_x000d_
Recibo</v>
      </c>
      <c r="J2616" t="str" xml:space="preserve">
        <v xml:space="preserve">SE REALIZA CONFIGURACION USUARIOS EN GENEXIS EN PDA SEGÚN INDICACIONES:_x000d_
USUARIOS: jdia7645-diqueved_x000d_
seriales pda asignadas a area de recibo : 21177B76C6-21178B0081</v>
      </c>
      <c r="K2616">
        <v>45168</v>
      </c>
      <c r="L2616">
        <v>45169</v>
      </c>
      <c r="M2616" t="str">
        <f>TEXT(L2616,"DDDDDDD")</f>
        <v>jueves</v>
      </c>
      <c r="N2616" t="str" xml:space="preserve">
        <v xml:space="preserve">M195 METRO SANTA LUCIA_x000d_
_x000d_
</v>
      </c>
      <c r="O2616" t="str">
        <v>NEIVA</v>
      </c>
      <c r="P2616" t="str">
        <f>IF(ISBLANK(O2616),"0",(VLOOKUP(O2616,REGION,2,FALSE)))</f>
        <v>OCCIDENTE</v>
      </c>
      <c r="Q2616" t="str">
        <v>CARLOS HERNAN BARRETO LOPEZ</v>
      </c>
      <c r="R2616">
        <f>IF(ISBLANK(Q2616),"0", VLOOKUP(Q2616,PERSONAL,2,FALSE))</f>
        <v>1010165612</v>
      </c>
      <c r="S2616" t="str">
        <v>DIRECTO</v>
      </c>
      <c r="T2616">
        <v>0.4791666666666667</v>
      </c>
      <c r="U2616">
        <v>0.5625</v>
      </c>
      <c r="V2616">
        <f>IF(ISBLANK(T2616 ),"0",U2616-T2616)</f>
        <v>0.08333333333333331</v>
      </c>
      <c r="W2616">
        <v>1</v>
      </c>
      <c r="X2616">
        <f>NETWORKDAYS(K2616,L2615)</f>
        <v>2</v>
      </c>
      <c r="Y2616" t="str">
        <f>IF(X2616&lt;=2,"CUMPLE","NO CUMPLE")</f>
        <v>CUMPLE</v>
      </c>
    </row>
    <row r="2617" xml:space="preserve">
      <c r="A2617">
        <v>90214</v>
      </c>
      <c r="B2617" t="str">
        <v>REQUEST</v>
      </c>
      <c r="C2617" t="str">
        <v>CERRADO</v>
      </c>
      <c r="D2617" t="str">
        <v>LINEAL DE CAJAS</v>
      </c>
      <c r="E2617" t="str">
        <v>POS</v>
      </c>
      <c r="F2617" t="str">
        <v>IMPRESORA</v>
      </c>
      <c r="G2617" t="str">
        <v>EPSON</v>
      </c>
      <c r="H2617" t="str" xml:space="preserve">
        <v xml:space="preserve">buenas tardes; para solicitar impresora pos para la caja 17 ya que la que esta actualmente esta presentando fallas de impresión y atasco de papel. Gracias_x000d_
_x000d_
</v>
      </c>
      <c r="I2617" t="str" xml:space="preserve">
        <v xml:space="preserve">buenas tardes; para solicitar impresora pos para la caja 17 ya que la que esta actualmente esta presentando fallas de impresión y atasco de papel. Gracias_x000d_
_x000d_
</v>
      </c>
      <c r="J2617" t="str">
        <v>Me encuentro en sitio y se me indica que la labor es el cambio de la impresora  en la pos #17 me presento con la Aux Ruby quien me entrega la nueva impresora y me dirijo al lineal de cajas e informo la actividad a realizar; desconecto la impresora vieja para retirar de sitio y ubico la nueva impresora en su lugar;  e informo al compañero Harold para que coloque el CAU de configuración de la impresora desde servidor caja; realizo una prueba de impresión con el usuario. Se observa buena impresión informo al compañero Harold para las respectivas actas de ingreso y retiro de unidades; terminada la labor y me retiro de sitio.</v>
      </c>
      <c r="K2617">
        <v>45168</v>
      </c>
      <c r="L2617">
        <v>45169</v>
      </c>
      <c r="M2617" t="str">
        <f>TEXT(L2617,"DDDDDDD")</f>
        <v>jueves</v>
      </c>
      <c r="N2617" t="str" xml:space="preserve">
        <v xml:space="preserve">J036 JUMBO POPAYAN CAMPANARIO_x000d_
_x000d_
</v>
      </c>
      <c r="O2617" t="str">
        <v>POPAYAN</v>
      </c>
      <c r="P2617" t="str">
        <f>IF(ISBLANK(O2617),"0",(VLOOKUP(O2617,REGION,2,FALSE)))</f>
        <v>OCCIDENTE</v>
      </c>
      <c r="Q2617" t="str">
        <v>DANIEL FERNANDO PAREDES ARTEAGA</v>
      </c>
      <c r="R2617">
        <f>IF(ISBLANK(Q2617),"0", VLOOKUP(Q2617,PERSONAL,2,FALSE))</f>
        <v>10301691</v>
      </c>
      <c r="S2617" t="str">
        <v>DIRECTO</v>
      </c>
      <c r="T2617">
        <v>0.6354166666666666</v>
      </c>
      <c r="U2617">
        <v>0.7048611111111112</v>
      </c>
      <c r="V2617">
        <f>IF(ISBLANK(T2617 ),"0",U2617-T2617)</f>
        <v>0.06944444444444453</v>
      </c>
      <c r="W2617">
        <v>1</v>
      </c>
      <c r="X2617">
        <f>NETWORKDAYS(K2617,L2616)</f>
        <v>2</v>
      </c>
      <c r="Y2617" t="str">
        <f>IF(X2617&lt;=2,"CUMPLE","NO CUMPLE")</f>
        <v>CUMPLE</v>
      </c>
    </row>
    <row r="2618" xml:space="preserve">
      <c r="A2618">
        <v>93152</v>
      </c>
      <c r="B2618" t="str">
        <v>REQUEST</v>
      </c>
      <c r="C2618" t="str">
        <v>CERRADO</v>
      </c>
      <c r="D2618" t="str">
        <v>LINEAL DE CAJAS</v>
      </c>
      <c r="E2618" t="str">
        <v>POS</v>
      </c>
      <c r="F2618" t="str">
        <v>POS</v>
      </c>
      <c r="G2618" t="str">
        <v>BOXCASH</v>
      </c>
      <c r="H2618" t="str" xml:space="preserve">
        <v xml:space="preserve">muy buena tarde; me colabora por favor con la pos # 8; la cual no abre el cajón monedero._x000d_
_x000d_
numero de caja pos_x000d_
_x000d_
8</v>
      </c>
      <c r="I2618" t="str" xml:space="preserve">
        <v xml:space="preserve">muy buena tarde; me colabora por favor con la pos # 8; la cual no abre el cajón monedero._x000d_
_x000d_
numero de caja pos_x000d_
_x000d_
8</v>
      </c>
      <c r="J2618" t="str">
        <v>Me encuentro en sitio y se me indica que la labor a realizar es cambio del cajón monedero. Me presento con la jefe auxiliar Ruby quien me entrega el cajón monedero a cambiar; me dirijo al lineal de cajas e informo que se va a cambiar el cajón monedero; me ubico en la POS #8 se desactiva POS; retiro impresora; POS de la parte superior y desconecto el cable del cajón y retiro del lugar el cajón atascado. Procedo a sacar el cajón empaquetado para ubicar en su lugar ubico la POS encima de él y conecto el cable; la impresora enciende unidad y llamo a usuario para realizar prueba y todo ok. Informo al compañero Harold de la labor y al compañera de apoyo y me retiro de sitio.</v>
      </c>
      <c r="K2618">
        <v>45168</v>
      </c>
      <c r="L2618">
        <v>45169</v>
      </c>
      <c r="M2618" t="str">
        <f>TEXT(L2618,"DDDDDDD")</f>
        <v>jueves</v>
      </c>
      <c r="N2618" t="str" xml:space="preserve">
        <v xml:space="preserve">J036 JUMBO POPAYAN CAMPANARIO_x000d_
_x000d_
</v>
      </c>
      <c r="O2618" t="str">
        <v>POPAYAN</v>
      </c>
      <c r="P2618" t="str">
        <f>IF(ISBLANK(O2618),"0",(VLOOKUP(O2618,REGION,2,FALSE)))</f>
        <v>OCCIDENTE</v>
      </c>
      <c r="Q2618" t="str">
        <v>DANIEL FERNANDO PAREDES ARTEAGA</v>
      </c>
      <c r="R2618">
        <f>IF(ISBLANK(Q2618),"0", VLOOKUP(Q2618,PERSONAL,2,FALSE))</f>
        <v>10301691</v>
      </c>
      <c r="S2618" t="str">
        <v>DIRECTO</v>
      </c>
      <c r="T2618">
        <v>0.5868055555555556</v>
      </c>
      <c r="U2618">
        <v>0.6319444444444444</v>
      </c>
      <c r="V2618">
        <f>IF(ISBLANK(T2618 ),"0",U2618-T2618)</f>
        <v>0.04513888888888884</v>
      </c>
      <c r="W2618">
        <v>1</v>
      </c>
      <c r="X2618">
        <f>NETWORKDAYS(K2618,L2617)</f>
        <v>2</v>
      </c>
      <c r="Y2618" t="str">
        <f>IF(X2618&lt;=2,"CUMPLE","NO CUMPLE")</f>
        <v>CUMPLE</v>
      </c>
    </row>
    <row r="2619" xml:space="preserve">
      <c r="A2619">
        <v>104758</v>
      </c>
      <c r="B2619" t="str">
        <v>REQUEST</v>
      </c>
      <c r="C2619" t="str">
        <v>CERRADO</v>
      </c>
      <c r="D2619" t="str">
        <v>RECIBO</v>
      </c>
      <c r="E2619" t="str">
        <v>PDA</v>
      </c>
      <c r="F2619" t="str">
        <v>PDA</v>
      </c>
      <c r="G2619" t="str">
        <v>HONEYWELL</v>
      </c>
      <c r="H2619" t="str" xml:space="preserve">
        <v xml:space="preserve">Buena tarde por favor su ayuda con la configuracion de las pda de recibo en la aplicacion genesix; se adjunta manual. PDT/PDA|ESTANDAR HONEYWELL EDA 51-1 22326B382A RECIBO PDT/PDA|ESTANDAR ZEBRA TC15BK S23051524700101 RECIBO PDT/PDA|ESTANDAR ZEBRA TC15BK S23052524700320 RECIBO_x000d_
_x000d_
Jefe de área asignación de la PDT_x000d_
_x000d_
recibo_x000d_
_x000d_
Sección en la tienda o ubicación del usuario_x000d_
_x000d_
popayan</v>
      </c>
      <c r="I2619" t="str" xml:space="preserve">
        <v xml:space="preserve">Buena tarde por favor su ayuda con la configuracion de las pda de recibo en la aplicacion genesix; se adjunta manual. PDT/PDA|ESTANDAR HONEYWELL EDA 51-1 22326B382A RECIBO PDT/PDA|ESTANDAR ZEBRA TC15BK S23051524700101 RECIBO PDT/PDA|ESTANDAR ZEBRA TC15BK S23052524700320 RECIBO_x000d_
_x000d_
Jefe de área asignación de la PDT_x000d_
_x000d_
recibo_x000d_
_x000d_
Sección en la tienda o ubicación del usuario_x000d_
_x000d_
popayan</v>
      </c>
      <c r="J2619" t="str">
        <v xml:space="preserve">Me encuentro en sitio y se me indica que la labor a realizar es la reconfiguración del programa genesix en las PDA de Recibo que van a realizar un cambio en el área de Recibo; se me indica un manual para la configuración de cada uno de los perfiles de Recibo y se me entregan 5 unidades de PDA para configurar; se le informa al compañero Harold los respectivos seriales de cada unidad; se realizan pruebas quedando operativos los equipos y me retiro de sitio. </v>
      </c>
      <c r="K2619">
        <v>45168</v>
      </c>
      <c r="L2619">
        <v>45169</v>
      </c>
      <c r="M2619" t="str">
        <f>TEXT(L2619,"DDDDDDD")</f>
        <v>jueves</v>
      </c>
      <c r="N2619" t="str" xml:space="preserve">
        <v xml:space="preserve">J036 JUMBO POPAYAN CAMPANARIO_x000d_
_x000d_
</v>
      </c>
      <c r="O2619" t="str">
        <v>POPAYAN</v>
      </c>
      <c r="P2619" t="str">
        <f>IF(ISBLANK(O2619),"0",(VLOOKUP(O2619,REGION,2,FALSE)))</f>
        <v>OCCIDENTE</v>
      </c>
      <c r="Q2619" t="str">
        <v>DANIEL FERNANDO PAREDES ARTEAGA</v>
      </c>
      <c r="R2619">
        <f>IF(ISBLANK(Q2619),"0", VLOOKUP(Q2619,PERSONAL,2,FALSE))</f>
        <v>10301691</v>
      </c>
      <c r="S2619" t="str">
        <v>DIRECTO</v>
      </c>
      <c r="T2619">
        <v>0.7048611111111112</v>
      </c>
      <c r="U2619">
        <v>0.75</v>
      </c>
      <c r="V2619">
        <f>IF(ISBLANK(T2619 ),"0",U2619-T2619)</f>
        <v>0.04513888888888884</v>
      </c>
      <c r="W2619">
        <v>1</v>
      </c>
      <c r="X2619">
        <f>NETWORKDAYS(K2619,L2618)</f>
        <v>2</v>
      </c>
      <c r="Y2619" t="str">
        <f>IF(X2619&lt;=2,"CUMPLE","NO CUMPLE")</f>
        <v>CUMPLE</v>
      </c>
    </row>
    <row r="2620" xml:space="preserve">
      <c r="A2620">
        <v>107634</v>
      </c>
      <c r="B2620" t="str">
        <v>REQUEST</v>
      </c>
      <c r="C2620" t="str">
        <v>CERRADO</v>
      </c>
      <c r="D2620" t="str">
        <v xml:space="preserve">CARNES </v>
      </c>
      <c r="E2620" t="str">
        <v>SIMEL</v>
      </c>
      <c r="F2620" t="str">
        <v>BALANZA</v>
      </c>
      <c r="G2620" t="str">
        <v>METTLER</v>
      </c>
      <c r="H2620" t="str" xml:space="preserve">
        <v xml:space="preserve">Buenas tardes se requiere calibracion de la siguinetes balanzas Balanza 1 Serial; B933100671 Marca: METTLER TOLEDO ModeloBPLUS NII B123928 Ubicacion CARNICERIA _______________ Balanza 2 Serial; B933100666 Marca: METTLER TOLEDO ModeloBPLUS NII B123930 Ubicacion CARNICERIA_x000d_
_x000d_
Indica la ubicacion de tu balanza en la tienda_x000d_
_x000d_
CARNICERIA</v>
      </c>
      <c r="I2620" t="str" xml:space="preserve">
        <v xml:space="preserve">Buenas tardes se requiere calibracion de la siguinetes balanzas Balanza 1 Serial; B933100671 Marca: METTLER TOLEDO ModeloBPLUS NII B123928 Ubicacion CARNICERIA _______________ Balanza 2 Serial; B933100666 Marca: METTLER TOLEDO ModeloBPLUS NII B123930 Ubicacion CARNICERIA_x000d_
_x000d_
Indica la ubicacion de tu balanza en la tienda_x000d_
_x000d_
CARNICERIA</v>
      </c>
      <c r="J2620" t="str">
        <v>Se llega a sitio a las 11:A.M. y se procede a calibrar la balanza ubicada en la zona de carniceria; se coloca el precinto de alambre  7380000000535 y se coloca el precinto de stiquer 7380000000638 funcionario hace pruebas y balanza queda operativa.</v>
      </c>
      <c r="K2620">
        <v>45168</v>
      </c>
      <c r="L2620">
        <v>45169</v>
      </c>
      <c r="M2620" t="str">
        <f>TEXT(L2620,"DDDDDDD")</f>
        <v>jueves</v>
      </c>
      <c r="N2620" t="str" xml:space="preserve">
        <v xml:space="preserve">J022 JUMBO LAS VEGAS_x000d_
_x000d_
</v>
      </c>
      <c r="O2620" t="str">
        <v>MEDELLIN</v>
      </c>
      <c r="P2620" t="str">
        <f>IF(ISBLANK(O2620),"0",(VLOOKUP(O2620,REGION,2,FALSE)))</f>
        <v>CENTRO</v>
      </c>
      <c r="Q2620" t="str">
        <v>CARLOS ALBERTO TORRES ECHEVERRIA</v>
      </c>
      <c r="R2620">
        <v>71697694</v>
      </c>
      <c r="S2620" t="str">
        <v>DIRECTO</v>
      </c>
      <c r="T2620">
        <v>0.4583333333333333</v>
      </c>
      <c r="U2620">
        <v>0.5416666666666666</v>
      </c>
      <c r="V2620">
        <f>IF(ISBLANK(T2620 ),"0",U2620-T2620)</f>
        <v>0.08333333333333331</v>
      </c>
      <c r="W2620">
        <v>1</v>
      </c>
      <c r="X2620">
        <f>NETWORKDAYS(K2620,L2619)</f>
        <v>2</v>
      </c>
      <c r="Y2620" t="str">
        <f>IF(X2620&lt;=2,"CUMPLE","NO CUMPLE")</f>
        <v>CUMPLE</v>
      </c>
    </row>
    <row r="2621" xml:space="preserve">
      <c r="A2621">
        <v>107634</v>
      </c>
      <c r="B2621" t="str">
        <v>REQUEST</v>
      </c>
      <c r="C2621" t="str">
        <v>CERRADO</v>
      </c>
      <c r="D2621" t="str">
        <v>CARNES</v>
      </c>
      <c r="E2621" t="str">
        <v>SIMEL</v>
      </c>
      <c r="F2621" t="str">
        <v>BALANZA</v>
      </c>
      <c r="G2621" t="str">
        <v>METTLER</v>
      </c>
      <c r="H2621" t="str" xml:space="preserve">
        <v xml:space="preserve">Buenas tardes se requiere calibracion de la siguinetes balanzas Balanza 1 Serial; B933100671 Marca: METTLER TOLEDO ModeloBPLUS NII B123928 Ubicacion CARNICERIA _______________ Balanza 2 Serial; B933100666 Marca: METTLER TOLEDO ModeloBPLUS NII B123930 Ubicacion CARNICERIA_x000d_
_x000d_
Indica la ubicacion de tu balanza en la tienda_x000d_
_x000d_
CARNICERIA</v>
      </c>
      <c r="I2621" t="str">
        <v xml:space="preserve">Buenas tardes se requiere calibracion de la siguinetes balanzas Balanza 1 Serial; B933100671 Marca: METTLER TOLEDO ModeloBPLUS NII B123928 Ubicacion CARNICERIA </v>
      </c>
      <c r="J2621" t="str">
        <v>Se procede a calibrar la balanza ubicada en la zona de carnicería; se coloca el precinto de alambre  7380000000540 y se coloca el precinto de stiquer 7380000000641 funcionario hace pruebas y balanza queda operativa.</v>
      </c>
      <c r="K2621">
        <v>45168</v>
      </c>
      <c r="L2621">
        <v>45169</v>
      </c>
      <c r="M2621" t="str">
        <f>TEXT(L2621,"DDDDDDD")</f>
        <v>jueves</v>
      </c>
      <c r="N2621" t="str" xml:space="preserve">
        <v xml:space="preserve">J022 JUMBO LAS VEGAS_x000d_
_x000d_
</v>
      </c>
      <c r="O2621" t="str">
        <v>MEDELLIN</v>
      </c>
      <c r="P2621" t="str">
        <f>IF(ISBLANK(O2621),"0",(VLOOKUP(O2621,REGION,2,FALSE)))</f>
        <v>CENTRO</v>
      </c>
      <c r="Q2621" t="str">
        <v>CARLOS ALBERTO TORRES ECHEVERRIA</v>
      </c>
      <c r="R2621">
        <v>71697694</v>
      </c>
      <c r="S2621" t="str">
        <v>DIRECTO</v>
      </c>
      <c r="T2621">
        <v>0.5833333333333334</v>
      </c>
      <c r="U2621">
        <v>0.6666666666666666</v>
      </c>
      <c r="V2621">
        <f>IF(ISBLANK(T2621 ),"0",U2621-T2621)</f>
        <v>0.08333333333333326</v>
      </c>
      <c r="W2621">
        <v>1</v>
      </c>
      <c r="X2621">
        <f>NETWORKDAYS(K2621,L2620)</f>
        <v>2</v>
      </c>
      <c r="Y2621" t="str">
        <f>IF(X2621&lt;=2,"CUMPLE","NO CUMPLE")</f>
        <v>CUMPLE</v>
      </c>
    </row>
    <row r="2622" xml:space="preserve">
      <c r="A2622">
        <v>109142</v>
      </c>
      <c r="B2622" t="str">
        <v>REQUEST</v>
      </c>
      <c r="C2622" t="str">
        <v>CERRADO</v>
      </c>
      <c r="D2622" t="str">
        <v>FRUVER</v>
      </c>
      <c r="E2622" t="str">
        <v>SIMEL</v>
      </c>
      <c r="F2622" t="str">
        <v>BALANZA</v>
      </c>
      <c r="G2622" t="str">
        <v xml:space="preserve">METTLER </v>
      </c>
      <c r="H2622" t="str" xml:space="preserve">
        <v xml:space="preserve">se solicita precinto para la balanza bplus para los siguientes datos ubicacion fruver marca mettler toledo modelo bplus serial: C013217197 NII B133946 fecha certificación: 28/03/2023_x000d_
_x000d_
Área donde su ubica la balanza_x000d_
_x000d_
fruver</v>
      </c>
      <c r="I2622" t="str" xml:space="preserve">
        <v xml:space="preserve">se solicita precinto para la balanza bplus para los siguientes datos ubicacion fruver marca mettler toledo modelo bplus serial: C013217197 NII B133946 fecha certificación: 28/03/2023_x000d_
_x000d_
Área donde su ubica la balanza_x000d_
_x000d_
fruver</v>
      </c>
      <c r="J2622" t="str">
        <v>Se procede a calibrar la balanza ubicada en la zona de charcuteria; se coloca el precinto de stiquer 7380000000639 funcionaria hace pruebas y balanza queda operativa.B133946</v>
      </c>
      <c r="K2622">
        <v>45169</v>
      </c>
      <c r="L2622">
        <v>45169</v>
      </c>
      <c r="M2622" t="str">
        <f>TEXT(L2622,"DDDDDDD")</f>
        <v>jueves</v>
      </c>
      <c r="N2622" t="str" xml:space="preserve">
        <v xml:space="preserve">J024 JUMBO PREMIUM PLAZA_x000d_
_x000d_
</v>
      </c>
      <c r="O2622" t="str">
        <v>MEDELLIN</v>
      </c>
      <c r="P2622" t="str">
        <v>CENTRO</v>
      </c>
      <c r="Q2622" t="str">
        <v>CARLOS ALBERTO TORRES ECHEVERRIA</v>
      </c>
      <c r="R2622">
        <v>71697694</v>
      </c>
      <c r="S2622" t="str">
        <v>DIRECTO</v>
      </c>
      <c r="T2622">
        <v>0.7708333333333334</v>
      </c>
      <c r="U2622">
        <v>0.8020833333333334</v>
      </c>
      <c r="V2622">
        <f>IF(ISBLANK(T2622 ),"0",U2622-T2622)</f>
        <v>0.03125</v>
      </c>
      <c r="W2622">
        <v>1</v>
      </c>
      <c r="X2622">
        <f>NETWORKDAYS(K2622,L2621)</f>
        <v>1</v>
      </c>
      <c r="Y2622" t="str">
        <f>IF(X2622&lt;=2,"CUMPLE","NO CUMPLE")</f>
        <v>CUMPLE</v>
      </c>
    </row>
    <row r="2623" xml:space="preserve">
      <c r="A2623">
        <v>107628</v>
      </c>
      <c r="B2623" t="str">
        <v>REQUEST</v>
      </c>
      <c r="C2623" t="str">
        <v>CERRADO</v>
      </c>
      <c r="D2623" t="str">
        <v>CHARCUTERIA</v>
      </c>
      <c r="E2623" t="str">
        <v>SIMEL</v>
      </c>
      <c r="F2623" t="str">
        <v>BALANZA</v>
      </c>
      <c r="G2623" t="str">
        <v>METTLER</v>
      </c>
      <c r="H2623" t="str" xml:space="preserve">
        <v xml:space="preserve">Buenas tardes se requiere calibracion de la balanza con los siguinete datos : Serial : B933093592 Marca: METTLER TOLEDO Modelo: BPLUS- H2L - LDS NII: B123923_x000d_
_x000d_
Indica la ubicacion de tu balanza en la tienda_x000d_
_x000d_
CHARCUTERIA</v>
      </c>
      <c r="I2623" t="str" xml:space="preserve">
        <v xml:space="preserve">Buenas tardes se requiere calibracion de la balanza con los siguinete datos : Serial : B933093592 Marca: METTLER TOLEDO Modelo: BPLUS- H2L - LDS NII: B123923_x000d_
_x000d_
Indica la ubicacion de tu balanza en la tienda_x000d_
_x000d_
CHARCUTERIA</v>
      </c>
      <c r="J2623" t="str">
        <v>Se procede a calibrar la balanza ubicada en la zona de charcuteria; se coloca el precinto de alambre  7380000000534 funcionario hace pruebas y balanza queda operativa. NII: B123923</v>
      </c>
      <c r="K2623">
        <v>45168</v>
      </c>
      <c r="L2623">
        <v>45169</v>
      </c>
      <c r="M2623" t="str">
        <f>TEXT(L2623,"DDDDDDD")</f>
        <v>jueves</v>
      </c>
      <c r="N2623" t="str" xml:space="preserve">
        <v xml:space="preserve">J148 JUMBO SANTAFE MEDELLIN_x000d_
_x000d_
</v>
      </c>
      <c r="O2623" t="str">
        <v>MEDELLIN</v>
      </c>
      <c r="P2623" t="str">
        <f>IF(ISBLANK(O2623),"0",(VLOOKUP(O2623,REGION,2,FALSE)))</f>
        <v>CENTRO</v>
      </c>
      <c r="Q2623" t="str">
        <v>CARLOS ALBERTO TORRES ECHEVERRIA</v>
      </c>
      <c r="R2623">
        <v>71697694</v>
      </c>
      <c r="S2623" t="str">
        <v>DIRECTO</v>
      </c>
      <c r="T2623">
        <v>0.6875</v>
      </c>
      <c r="U2623">
        <v>0.75</v>
      </c>
      <c r="V2623">
        <f>IF(ISBLANK(T2623 ),"0",U2623-T2623)</f>
        <v>0.0625</v>
      </c>
      <c r="W2623">
        <v>1</v>
      </c>
      <c r="X2623">
        <f>NETWORKDAYS(K2623,L2622)</f>
        <v>2</v>
      </c>
      <c r="Y2623" t="str">
        <f>IF(X2623&lt;=2,"CUMPLE","NO CUMPLE")</f>
        <v>CUMPLE</v>
      </c>
    </row>
    <row r="2624" xml:space="preserve">
      <c r="A2624">
        <v>108822</v>
      </c>
      <c r="B2624" t="str">
        <v>REQUEST</v>
      </c>
      <c r="C2624" t="str">
        <v>CERRADO</v>
      </c>
      <c r="D2624" t="str">
        <v>PISO DE VENTA</v>
      </c>
      <c r="E2624" t="str">
        <v>PDA</v>
      </c>
      <c r="F2624" t="str">
        <v>PDA</v>
      </c>
      <c r="G2624" t="str">
        <v>ZEBRA</v>
      </c>
      <c r="H2624" t="str" xml:space="preserve">
        <v xml:space="preserve">Buen día; solicito de su amable colaboración para resetear y configurar el aplicativo mi tienda que se utiliza para gestionar agotados en piso de venta en este momento no deja tomar registro fotográfico datos de la PDA Marca Zebra Modelo tc15bk serial 230525524700346 gracias_x000d_
_x000d_
Jefe de área asignación de la PDT_x000d_
_x000d_
maritza tejada_x000d_
_x000d_
Sección en la tienda o ubicación del usuario_x000d_
_x000d_
pgc</v>
      </c>
      <c r="I2624" t="str" xml:space="preserve">
        <v xml:space="preserve">Buen día; solicito de su amable colaboración para resetear y configurar el aplicativo mi tienda que se utiliza para gestionar agotados en piso de venta en este momento no deja tomar registro fotográfico datos de la PDA Marca Zebra Modelo tc15bk serial 230525524700346 gracias_x000d_
_x000d_
Jefe de área asignación de la PDT_x000d_
_x000d_
maritza tejada_x000d_
_x000d_
Sección en la tienda o ubicación del usuario_x000d_
_x000d_
pgc</v>
      </c>
      <c r="J2624" t="str">
        <v>Se llega a sitio y se procede con validaciones de ingreso. Se establece contacto con la usuaria y el equipo. Se procede con reset de fábrica con el código qr. Se sube la wlan correspondiente. Se procede a configurar la pda con los códigos qr del manual. La pda descarga los aplicativos cortrespondeinetes. Se configura aplicativos gnesix y mi tienda. Se procede a asegurar la pda con el perfil correspondiente. Se configura pda con parámetros de tiempo; fecha y hora y estabilidad de internet. La usuaria realiza pruebas a completa normalidad comprobando su completa funcionalidad. El equipo queda completamente operativo y se da por finalizada la actividad. Se procede con el cierre del caso.</v>
      </c>
      <c r="K2624">
        <v>45169</v>
      </c>
      <c r="L2624">
        <v>45169</v>
      </c>
      <c r="M2624" t="str">
        <f>TEXT(L2624,"DDDDDDD")</f>
        <v>jueves</v>
      </c>
      <c r="N2624" t="str" xml:space="preserve">
        <v xml:space="preserve">M179 METRO PITALITO_x000d_
_x000d_
</v>
      </c>
      <c r="O2624" t="str">
        <v>PITALITO</v>
      </c>
      <c r="P2624" t="str">
        <f>IF(ISBLANK(O2624),"0",(VLOOKUP(O2624,REGION,2,FALSE)))</f>
        <v>OCCIDENTE</v>
      </c>
      <c r="Q2624" t="str">
        <v>EMERSON PALACIOS MARTINEZ</v>
      </c>
      <c r="R2624">
        <f>IF(ISBLANK(Q2624),"0", VLOOKUP(Q2624,PERSONAL,2,FALSE))</f>
        <v>13723524</v>
      </c>
      <c r="S2624" t="str">
        <v>ALIADO</v>
      </c>
      <c r="T2624">
        <v>0.5625</v>
      </c>
      <c r="U2624">
        <v>0.6458333333333334</v>
      </c>
      <c r="V2624">
        <f>IF(ISBLANK(T2624 ),"0",U2624-T2624)</f>
        <v>0.08333333333333337</v>
      </c>
      <c r="W2624">
        <v>1</v>
      </c>
      <c r="X2624">
        <f>NETWORKDAYS(K2624,L2623)</f>
        <v>1</v>
      </c>
      <c r="Y2624" t="str">
        <f>IF(X2624&lt;=2,"CUMPLE","NO CUMPLE")</f>
        <v>CUMPLE</v>
      </c>
    </row>
    <row r="2625" xml:space="preserve">
      <c r="A2625">
        <v>97667</v>
      </c>
      <c r="B2625" t="str">
        <v>INCIDENT</v>
      </c>
      <c r="C2625" t="str">
        <v>CERRADO</v>
      </c>
      <c r="D2625" t="str">
        <v>PISO DE VENTA</v>
      </c>
      <c r="E2625" t="str">
        <v>PDA</v>
      </c>
      <c r="F2625" t="str">
        <v>PDA</v>
      </c>
      <c r="G2625" t="str">
        <v>HONEYWELL</v>
      </c>
      <c r="H2625" t="str" xml:space="preserve">
        <v xml:space="preserve">La pdt asignada a antena falla en carga de pagina de toma u escaneo de facturas de compras; bloqueo en partes de la pantalla_x000d_
_x000d_
Sección de la tienda en donde se ubica la PDT o usuario_x000d_
_x000d_
Antena</v>
      </c>
      <c r="I2625" t="str" xml:space="preserve">
        <v xml:space="preserve">La pdt asignada a antena falla en carga de pagina de toma u escaneo de facturas de compras; bloqueo en partes de la pantalla_x000d_
_x000d_
Sección de la tienda en donde se ubica la PDT o usuario_x000d_
_x000d_
Antena</v>
      </c>
      <c r="J2625" t="str">
        <v>Se llega a sitio y se procede con validaciones de ingreso. Se establece contacto con el usuario y el equipo. Se solicita la parte que llega. Se procede a desensamblar la pda. Ensamblamos con la parte que llega y procedemos a encenderla. La pda no da video; no enciente. Se procede a desensamblar la pda con la carcasa y pantalla enviada y se coloca nuevamente la parte original afectada. Se enciende la pda pero sigue con la misma falla. Se envian evidencias fotográficas a Soporte Especializado quien indica devolver la llamada nuevamente y solicitar se estudie la posibilidad del cambio de pda. Se configura una pda adicional con la url de antenas y se hace el cambio a petición del director tienda. Se le indica al usuario tener cuidado con el activo aún más ya que está en calidad de prestamo. Se devuelve la llamada a Soporte Especializado para el respectivo estudio de solicitud. Se finaliza la actividad.</v>
      </c>
      <c r="K2625">
        <v>45169</v>
      </c>
      <c r="L2625">
        <v>45169</v>
      </c>
      <c r="M2625" t="str">
        <f>TEXT(L2625,"DDDDDDD")</f>
        <v>jueves</v>
      </c>
      <c r="N2625" t="str" xml:space="preserve">
        <v xml:space="preserve">M179 METRO PITALITO_x000d_
_x000d_
</v>
      </c>
      <c r="O2625" t="str">
        <v>PITALITO</v>
      </c>
      <c r="P2625" t="str">
        <f>IF(ISBLANK(O2625),"0",(VLOOKUP(O2625,REGION,2,FALSE)))</f>
        <v>OCCIDENTE</v>
      </c>
      <c r="Q2625" t="str">
        <v>EMERSON PALACIOS MARTINEZ</v>
      </c>
      <c r="R2625">
        <f>IF(ISBLANK(Q2625),"0", VLOOKUP(Q2625,PERSONAL,2,FALSE))</f>
        <v>13723524</v>
      </c>
      <c r="S2625" t="str">
        <v>ALIADO</v>
      </c>
      <c r="T2625">
        <v>0.6458333333333334</v>
      </c>
      <c r="U2625">
        <v>0.7291666666666666</v>
      </c>
      <c r="V2625">
        <f>IF(ISBLANK(T2625 ),"0",U2625-T2625)</f>
        <v>0.08333333333333326</v>
      </c>
      <c r="W2625">
        <v>1</v>
      </c>
      <c r="X2625">
        <f>NETWORKDAYS(K2625,L2624)</f>
        <v>1</v>
      </c>
      <c r="Y2625" t="str">
        <f>IF(X2625&lt;=2,"CUMPLE","NO CUMPLE")</f>
        <v>CUMPLE</v>
      </c>
    </row>
    <row r="2626" xml:space="preserve">
      <c r="A2626">
        <v>106512</v>
      </c>
      <c r="B2626" t="str">
        <v>INCIDENT</v>
      </c>
      <c r="C2626" t="str">
        <v>CERRADO</v>
      </c>
      <c r="D2626" t="str">
        <v>OFICINA COMERCIAL</v>
      </c>
      <c r="E2626" t="str">
        <v>PDA</v>
      </c>
      <c r="F2626" t="str">
        <v>PDA</v>
      </c>
      <c r="G2626" t="str">
        <v>HONEYWELL</v>
      </c>
      <c r="H2626" t="str">
        <v>Buen dia por favor me colaboran con la PDA de Domicilios Ecommerce#21178b05f8 para la configuracion ya que solicita un usario y contraseña para ser desbloqueada gracias por su atencion y ayuda</v>
      </c>
      <c r="I2626" t="str">
        <v>Buen dia por favor me colaboran con la PDA de Domicilios Ecommerce#21178b05f8 para la configuracion ya que solicita un usario y contraseña para ser desbloqueada gracias por su atencion y ayuda</v>
      </c>
      <c r="J2626" t="str">
        <v>Se realiza Revisión de la Pda del Área de Domicilios; Se verifica y se encuentra Con Bloqueo de inicio; Se procede a ingresar Por Administrador; Para revisar su configuración y verificar su funcionamiento; se revisan sus parámetros; y se configura para el Área de Ecommerce; Se entrega y se deja en pruebas durante media hora; El usuario me solicita el anexo de sim card de Movistar a la Pda…ESTADO OK</v>
      </c>
      <c r="K2626">
        <v>45169</v>
      </c>
      <c r="L2626">
        <v>45170</v>
      </c>
      <c r="M2626" t="str">
        <f>TEXT(L2626,"DDDDDDD")</f>
        <v>viernes</v>
      </c>
      <c r="N2626" t="str" xml:space="preserve">
        <v xml:space="preserve">J047 JUMBO GIRARDOT_x000d_
_x000d_
</v>
      </c>
      <c r="O2626" t="str">
        <v>GIRARDOT</v>
      </c>
      <c r="P2626" t="str">
        <v>OCCIDENTE</v>
      </c>
      <c r="Q2626" t="str">
        <v>RAFAEL ARDILA PUENTES</v>
      </c>
      <c r="R2626">
        <f>IF(ISBLANK(Q2626),"0", VLOOKUP(Q2626,PERSONAL,2,FALSE))</f>
        <v>1018419858</v>
      </c>
      <c r="S2626" t="str">
        <v>ALIADO</v>
      </c>
      <c r="T2626">
        <v>0.4166666666666667</v>
      </c>
      <c r="U2626">
        <v>0.5</v>
      </c>
      <c r="V2626">
        <f>IF(ISBLANK(T2626 ),"0",U2626-T2626)</f>
        <v>0.08333333333333331</v>
      </c>
      <c r="W2626">
        <v>1</v>
      </c>
      <c r="X2626">
        <f>NETWORKDAYS(K2626,L2625)</f>
        <v>1</v>
      </c>
      <c r="Y2626" t="str">
        <f>IF(X2626&lt;=2,"CUMPLE","NO CUMPLE")</f>
        <v>CUMPLE</v>
      </c>
    </row>
    <row r="2627" xml:space="preserve">
      <c r="A2627">
        <v>109932</v>
      </c>
      <c r="B2627" t="str">
        <v>REQUEST</v>
      </c>
      <c r="C2627" t="str">
        <v>CERRADO</v>
      </c>
      <c r="D2627" t="str">
        <v>PISO DE VENTA</v>
      </c>
      <c r="E2627" t="str">
        <v>PDA</v>
      </c>
      <c r="F2627" t="str">
        <v>PDA</v>
      </c>
      <c r="G2627" t="str">
        <v>ZEBRA</v>
      </c>
      <c r="H2627" t="str" xml:space="preserve">
        <v xml:space="preserve">Buenas tardes; solicito de su colaboración para para resetear y configurar la pdt en el aplicativo de mi tienda ya que no permite tomar la evidencia fotografica zebra modelo tc15bk serial 23052524700144 gracias_x000d_
_x000d_
Jefe de área asignación de la PDT_x000d_
_x000d_
PGC_x000d_
_x000d_
Sección en la tienda o ubicación del usuario_x000d_
_x000d_
PGC</v>
      </c>
      <c r="I2627" t="str" xml:space="preserve">
        <v xml:space="preserve">Buenas tardes; solicito de su colaboración para para resetear y configurar la pdt en el aplicativo de mi tienda ya que no permite tomar la evidencia fotografica zebra modelo tc15bk serial 23052524700144 gracias_x000d_
_x000d_
Jefe de área asignación de la PDT_x000d_
_x000d_
PGC_x000d_
_x000d_
Sección en la tienda o ubicación del usuario_x000d_
_x000d_
PGC</v>
      </c>
      <c r="J2627" t="str">
        <v>Se llega a sitio y se procede con validaciones de ingreso. Se establece contacto con la usuaria y el equipo. Se procede con reset de fábrica con el código qr. Se sube la wlan correspondiente. Se procede a configurar la pda con los códigos qr del manual. La pda descarga los aplicativos cortrespondientes. Se configura aplicativos genesix y mi tienda. Se procede a asegurar la pda con el perfil correspondiente. Se configura pda con parámetros de tiempo; fecha y hora y estabilidad de internet. La usuaria realiza pruebas a completa normalidad comprobando su completa funcionalidad. El equipo queda completamente operativo y se da por finalizada la actividad. Se procede con el cierre del caso.</v>
      </c>
      <c r="K2627">
        <v>45170</v>
      </c>
      <c r="L2627">
        <v>45170</v>
      </c>
      <c r="M2627" t="str">
        <f>TEXT(L2627,"DDDDDDD")</f>
        <v>viernes</v>
      </c>
      <c r="N2627" t="str" xml:space="preserve">
        <v xml:space="preserve">M179 METRO PITALITO_x000d_
_x000d_
</v>
      </c>
      <c r="O2627" t="str">
        <v>PITALITO</v>
      </c>
      <c r="P2627" t="str">
        <f>IF(ISBLANK(O2627),"0",(VLOOKUP(O2627,REGION,2,FALSE)))</f>
        <v>OCCIDENTE</v>
      </c>
      <c r="Q2627" t="str">
        <v>EMERSON PALACIOS MARTINEZ</v>
      </c>
      <c r="R2627">
        <f>IF(ISBLANK(Q2627),"0", VLOOKUP(Q2627,PERSONAL,2,FALSE))</f>
        <v>13723524</v>
      </c>
      <c r="S2627" t="str">
        <v>ALIADO</v>
      </c>
      <c r="T2627">
        <v>0.4166666666666667</v>
      </c>
      <c r="U2627">
        <v>0.5416666666666666</v>
      </c>
      <c r="V2627">
        <f>IF(ISBLANK(T2627 ),"0",U2627-T2627)</f>
        <v>0.12499999999999994</v>
      </c>
      <c r="W2627">
        <v>2</v>
      </c>
      <c r="X2627">
        <f>NETWORKDAYS(K2627,L2626)</f>
        <v>1</v>
      </c>
      <c r="Y2627" t="str">
        <f>IF(X2627&lt;=2,"CUMPLE","NO CUMPLE")</f>
        <v>CUMPLE</v>
      </c>
    </row>
    <row r="2628" xml:space="preserve">
      <c r="A2628">
        <v>111991</v>
      </c>
      <c r="B2628" t="str">
        <v>INCIDENT</v>
      </c>
      <c r="C2628" t="str">
        <v>CERRADO</v>
      </c>
      <c r="D2628" t="str">
        <v>TODA LA TIENDA</v>
      </c>
      <c r="E2628" t="str">
        <v>WIFI</v>
      </c>
      <c r="F2628" t="str">
        <v>WIFI</v>
      </c>
      <c r="G2628" t="str">
        <v>WIFI</v>
      </c>
      <c r="H2628" t="str" xml:space="preserve">
        <v xml:space="preserve">Buenos días: Solicito de su colaboración para la verificación de la WIFI en la tienda con apoyo de Soporte en sitio._x000d_
_x000d_
Área Afectada_x000d_
_x000d_
LOCAL_x000d_
_x000d_
Dispositivo Afectado_x000d_
_x000d_
PDA_x000d_
_x000d_
Teléfono de contacto afectado_x000d_
_x000d_
3176406586</v>
      </c>
      <c r="I2628" t="str" xml:space="preserve">
        <v xml:space="preserve">Buenos días: Solicito de su colaboración para la verificación de la WIFI en la tienda con apoyo de Soporte en sitio._x000d_
_x000d_
Área Afectada_x000d_
_x000d_
LOCAL_x000d_
_x000d_
Dispositivo Afectado_x000d_
_x000d_
PDA_x000d_
_x000d_
Teléfono de contacto afectado_x000d_
_x000d_
3176406586</v>
      </c>
      <c r="J2628" t="str">
        <v>Se llega a sitio y se procede con validaciones de ingreso. Establecemos contacto con el Señor Gerente; establecemos contacto con Alexander Munevar y Miguel Caicedo en conferencia. Se realizan pruebas de wlan y no hay conectividad wifi en la tienda. Se procede a reiniciar el dhcp y la falla continua; Se procede a a realizar reset al usuario de la tenda. Las pda y los dispositivos inalámbricos comienzan a coger conectividad. Se valida en todos los dispositivos inalámbricos de la tienda y quedan operativos y en red. Se dá por finalizada la actividad y se procede con el cierre del ticket.</v>
      </c>
      <c r="K2628">
        <v>45170</v>
      </c>
      <c r="L2628">
        <v>45170</v>
      </c>
      <c r="M2628" t="str">
        <f>TEXT(L2628,"DDDDDDD")</f>
        <v>viernes</v>
      </c>
      <c r="N2628" t="str" xml:space="preserve">
        <v xml:space="preserve">M179 METRO PITALITO_x000d_
_x000d_
</v>
      </c>
      <c r="O2628" t="str">
        <v>PITALITO</v>
      </c>
      <c r="P2628" t="str">
        <f>IF(ISBLANK(O2628),"0",(VLOOKUP(O2628,REGION,2,FALSE)))</f>
        <v>OCCIDENTE</v>
      </c>
      <c r="Q2628" t="str">
        <v>EMERSON PALACIOS MARTINEZ</v>
      </c>
      <c r="R2628">
        <f>IF(ISBLANK(Q2628),"0", VLOOKUP(Q2628,PERSONAL,2,FALSE))</f>
        <v>13723524</v>
      </c>
      <c r="S2628" t="str">
        <v>ALIADO</v>
      </c>
      <c r="T2628">
        <v>0.3333333333333333</v>
      </c>
      <c r="U2628">
        <v>0.4166666666666667</v>
      </c>
      <c r="V2628">
        <f>IF(ISBLANK(T2628 ),"0",U2628-T2628)</f>
        <v>0.08333333333333337</v>
      </c>
      <c r="W2628">
        <v>1</v>
      </c>
      <c r="X2628">
        <f>NETWORKDAYS(K2628,L2627)</f>
        <v>1</v>
      </c>
      <c r="Y2628" t="str">
        <f>IF(X2628&lt;=2,"CUMPLE","NO CUMPLE")</f>
        <v>CUMPLE</v>
      </c>
    </row>
    <row r="2629" xml:space="preserve">
      <c r="A2629">
        <v>107574</v>
      </c>
      <c r="B2629" t="str">
        <v>REQUEST</v>
      </c>
      <c r="C2629" t="str">
        <v>CERRADO</v>
      </c>
      <c r="D2629" t="str">
        <v>LINEAL DE CAJAS</v>
      </c>
      <c r="E2629" t="str">
        <v>POS</v>
      </c>
      <c r="F2629" t="str">
        <v>POS</v>
      </c>
      <c r="G2629" t="str">
        <v>WINCOR</v>
      </c>
      <c r="H2629" t="str">
        <v>Buen día Solicito de su ayuda para instalar formatear POS WINCOR BEETLE-M serial 6498506403 como pos 12; confirmar con la coordinadora de cajas que la pos sea físicamente la pos numero 12; la pos que se reemplace la deben de dejar embalada en la oficina de sistemas rotulada con serial visible; dejar los cables organizados Mil gracias Ticket anterior de solicitud-13456217</v>
      </c>
      <c r="I2629" t="str">
        <v>Buen día Solicito de su ayuda para instalar formatear POS WINCOR BEETLE-M serial 6498506403 como pos 12; confirmar con la coordinadora de cajas que la pos sea físicamente la pos numero 12; la pos que se reemplace la deben de dejar embalada en la oficina de sistemas rotulada con serial visible; dejar los cables organizados Mil gracias Ticket anterior de solicitud-13456217</v>
      </c>
      <c r="J2629" t="str" xml:space="preserve">
        <v xml:space="preserve">SE SIGUEN INDICACIONES DE SOPORTE REMOTO SOBRE PREPARACIÓN DE BOOT USB CON IMAGEN DE POS PARA INICIAR EL PROCESO DE_x000d_
FORMATEO EQUIPO; SE ENVIAN DATOS DE MAC POR A REEMPLAZAR; AL REALIZAR LAS CONEXIONES NECEARIAS PARA PODER DAR_x000d_
FORMATO A POS (CABLE VGA; TECLADO ;PANTALLA) SE ENCUENTRA QUE POS NO TIENE CONEXIÓN PARA CABLE VGA EXTERNAMENTE; SE_x000d_
PROCEDE DESENSAMBLAR EQUIPO PARA BUSCAR CONECTOR INTERNO QUE SE ENCUENTRA EN BOARD DE POS; SE ENCUENTRA SALIDA_x000d_
VGA INTERNO PERO NO TIENE ADAPTADOR A VGA; LO QUE HACE IMPOSIBLE DAR FORMATO A EQUIPO POS; SEGUN INDICACIONES_x000d_
SOPORTE REMOTO FABIOLA DÍAZ ; SE REALIZA CAMBIO DE DISCO DE EQUIPO REEMPLAZADO ; SE REALIZAN PRUEBAS PERO EQUIPO SE_x000d_
ENCUENTRA DEMASIADO LENTO; POR CUESTIÓN DE HORARIO SOPORTE REMOTO AUTORIZA RETIRO A LAS 17:00</v>
      </c>
      <c r="K2629">
        <v>45169</v>
      </c>
      <c r="L2629">
        <v>45170</v>
      </c>
      <c r="M2629" t="str">
        <f>TEXT(L2629,"DDDDDDD")</f>
        <v>viernes</v>
      </c>
      <c r="N2629" t="str" xml:space="preserve">
        <v xml:space="preserve">M038 METRO NEIVA CENTRO DE CONVENCIONES_x000d_
_x000d_
</v>
      </c>
      <c r="O2629" t="str">
        <v>NEIVA</v>
      </c>
      <c r="P2629" t="str">
        <f>IF(ISBLANK(O2629),"0",(VLOOKUP(O2629,REGION,2,FALSE)))</f>
        <v>OCCIDENTE</v>
      </c>
      <c r="Q2629" t="str">
        <v>CARLOS HERNAN BARRETO LOPEZ</v>
      </c>
      <c r="R2629">
        <f>IF(ISBLANK(Q2629),"0", VLOOKUP(Q2629,PERSONAL,2,FALSE))</f>
        <v>1010165612</v>
      </c>
      <c r="S2629" t="str">
        <v>DIRECTO</v>
      </c>
      <c r="T2629">
        <v>0.3541666666666667</v>
      </c>
      <c r="U2629">
        <v>0.7083333333333334</v>
      </c>
      <c r="V2629">
        <v>0.3125</v>
      </c>
      <c r="W2629">
        <v>4</v>
      </c>
      <c r="X2629">
        <f>NETWORKDAYS(K2629,L2628)</f>
        <v>2</v>
      </c>
      <c r="Y2629" t="str">
        <f>IF(X2629&lt;=2,"CUMPLE","NO CUMPLE")</f>
        <v>CUMPLE</v>
      </c>
    </row>
    <row r="2630" xml:space="preserve">
      <c r="A2630">
        <v>106817</v>
      </c>
      <c r="B2630" t="str">
        <v>REQUEST</v>
      </c>
      <c r="C2630" t="str">
        <v>CERRADO</v>
      </c>
      <c r="D2630" t="str">
        <v>TODA LA TIENDA</v>
      </c>
      <c r="E2630" t="str">
        <v>PDA</v>
      </c>
      <c r="F2630" t="str">
        <v>PDA</v>
      </c>
      <c r="G2630" t="str">
        <v>HONEYWELL</v>
      </c>
      <c r="H2630" t="str" xml:space="preserve">
        <v xml:space="preserve">Buenas Tardes; Solicito de su colaboracion sea asigando una persona para realizar pruebas de señal en las PDTs de inventarios centralizados bogota ya que vamos a realizar inventario general en las tiendas de Metro sevilla a partir del viernes 01 de septiembre despues de medio dia._x000d_
_x000d_
Jefe de área asignación de la PDT_x000d_
_x000d_
diego marca_x000d_
_x000d_
Sección en la tienda o ubicación del usuario_x000d_
_x000d_
Metro sevilla</v>
      </c>
      <c r="I2630" t="str" xml:space="preserve">
        <v xml:space="preserve">Buenas Tardes; Solicito de su colaboracion sea asigando una persona para realizar pruebas de señal en las PDTs de inventarios centralizados bogota ya que vamos a realizar inventario general en las tiendas de Metro sevilla a partir del viernes 01 de septiembre despues de medio dia._x000d_
_x000d_
Jefe de área asignación de la PDT_x000d_
_x000d_
diego marca_x000d_
_x000d_
Sección en la tienda o ubicación del usuario_x000d_
_x000d_
Metro sevilla</v>
      </c>
      <c r="J2630" t="str" xml:space="preserve">
        <v xml:space="preserve">SE REALIZA VERFICACION DE SEÑAL EN PDT'S ; VISUALIZANDO EL FUNCIONAMIENTO Y ALCANCE DE WIFI OPTIMO EN TODA LA TIENDA ; SE_x000d_
RECIBE UNA SEÑAL FUERTE EN LOS EQUIPOS EN TODA EL AREA EVALUADA; AUSENTE DE DESCONEXIONES O INTERRUPCIONES DURANTE LA_x000d_
EVALUACIÓN; LAS VELOCIDADES DE CONEXIÓN SE ENCUENTRAN DENTRO DE RANGOS ACEPTABLES.</v>
      </c>
      <c r="K2630">
        <v>45170</v>
      </c>
      <c r="L2630">
        <v>45170</v>
      </c>
      <c r="M2630" t="str">
        <f>TEXT(L2630,"DDDDDDD")</f>
        <v>viernes</v>
      </c>
      <c r="N2630" t="str" xml:space="preserve">
        <v xml:space="preserve">M038 METRO NEIVA CENTRO DE CONVENCIONES_x000d_
_x000d_
</v>
      </c>
      <c r="O2630" t="str">
        <v>NEIVA</v>
      </c>
      <c r="P2630" t="str">
        <f>IF(ISBLANK(O2630),"0",(VLOOKUP(O2630,REGION,2,FALSE)))</f>
        <v>OCCIDENTE</v>
      </c>
      <c r="Q2630" t="str">
        <v>CARLOS HERNAN BARRETO LOPEZ</v>
      </c>
      <c r="R2630">
        <f>IF(ISBLANK(Q2630),"0", VLOOKUP(Q2630,PERSONAL,2,FALSE))</f>
        <v>1010165612</v>
      </c>
      <c r="S2630" t="str">
        <v>DIRECTO</v>
      </c>
      <c r="T2630">
        <v>0.5416666666666666</v>
      </c>
      <c r="U2630">
        <v>0.5833333333333334</v>
      </c>
      <c r="V2630">
        <f>IF(ISBLANK(T2630 ),"0",U2630-T2630)</f>
        <v>0.04166666666666674</v>
      </c>
      <c r="W2630">
        <v>1</v>
      </c>
      <c r="X2630">
        <f>NETWORKDAYS(K2630,L2629)</f>
        <v>1</v>
      </c>
      <c r="Y2630" t="str">
        <f>IF(X2630&lt;=2,"CUMPLE","NO CUMPLE")</f>
        <v>CUMPLE</v>
      </c>
      <c r="Z2630" t="str">
        <v>Requerido por el cliente para esa fecha.</v>
      </c>
    </row>
    <row r="2631" xml:space="preserve">
      <c r="A2631">
        <v>109234</v>
      </c>
      <c r="B2631" t="str">
        <v>REQUEST</v>
      </c>
      <c r="C2631" t="str">
        <v>CERRADO</v>
      </c>
      <c r="D2631" t="str">
        <v>LINEAL DE CAJAS</v>
      </c>
      <c r="E2631" t="str">
        <v>SIMEL</v>
      </c>
      <c r="F2631" t="str">
        <v>BALANZA</v>
      </c>
      <c r="G2631" t="str">
        <v>MAGELLAN</v>
      </c>
      <c r="H2631" t="str">
        <v>buenas tardes. el dia de hoy tenemos visita de certificacion de balanzas pero la poss # 1 no paso. solicito de su colaboración urgente con la visita de un técnico para que nos ayude a verificar este tema y puedan certificar esta poss. gracias por su ayuda.</v>
      </c>
      <c r="I2631" t="str">
        <v>buenas tardes. el dia de hoy tenemos visita de certificacion de balanzas pero la poss # 1 no paso. solicito de su colaboración urgente con la visita de un técnico para que nos ayude a verificar este tema y puedan certificar esta poss. gracias por su ayuda.</v>
      </c>
      <c r="J2631" t="str" xml:space="preserve">
        <v xml:space="preserve">Se llega a sitio; se valida ingreso; le informa ala jefe de cajas sobre la labor a realizar; se valida falla; se retira precinto numero 295000008947; se realiza la_x000d_
calibracion del escaner balanza con pesa de 10kg; luego se reincia POS#1; se realizan pruebas con la jefe de caja para validar que este pesndo correctamente ; se_x000d_
pruebam con pesa de 10kg; 2kg; 100g; en diferentes lados de la balanza y se valid que esta pesando correctamente; se procede aintalar pres´cinto_x000d_
nuevon7380000000566; luegose vuelve a realizar pruebas con las diferentes pesas para validar que no haya sufrido algun cambio el escaner; y todo queda_x000d_
opertivo; se envia evidencias fotograficas de las pruebas al señor alvaro; y se entrega pos#1 operativa._x000d_
Esaner Balanza Marca MAGELLAN; Modelo 9806; Serial: F16C12976; NII: B79331.</v>
      </c>
      <c r="K2631">
        <v>45169</v>
      </c>
      <c r="L2631">
        <v>45170</v>
      </c>
      <c r="M2631" t="str">
        <f>TEXT(L2631,"DDDDDDD")</f>
        <v>viernes</v>
      </c>
      <c r="N2631" t="str" xml:space="preserve">
        <v xml:space="preserve">M040 METRO RIOHACHA_x000d_
_x000d_
</v>
      </c>
      <c r="O2631" t="str">
        <v>RIOHACHA</v>
      </c>
      <c r="P2631" t="str">
        <f>IF(ISBLANK(O2631),"0",(VLOOKUP(O2631,REGION,2,FALSE)))</f>
        <v>COSTA</v>
      </c>
      <c r="Q2631" t="str">
        <v>EDUAR ENRIQUE MARTELO SIERRA</v>
      </c>
      <c r="R2631">
        <f>IF(ISBLANK(Q2631),"0", VLOOKUP(Q2631,PERSONAL,2,FALSE))</f>
        <v>1065631435</v>
      </c>
      <c r="S2631" t="str">
        <v>DIRECTO</v>
      </c>
      <c r="T2631">
        <v>0.5833333333333334</v>
      </c>
      <c r="U2631">
        <v>0.6458333333333334</v>
      </c>
      <c r="V2631">
        <f>IF(ISBLANK(T2631 ),"0",U2631-T2631)</f>
        <v>0.0625</v>
      </c>
      <c r="W2631">
        <v>1</v>
      </c>
      <c r="X2631">
        <f>NETWORKDAYS(K2631,L2630)</f>
        <v>2</v>
      </c>
      <c r="Y2631" t="str">
        <f>IF(X2631&lt;=2,"CUMPLE","NO CUMPLE")</f>
        <v>CUMPLE</v>
      </c>
    </row>
    <row r="2632" xml:space="preserve">
      <c r="A2632">
        <v>109470</v>
      </c>
      <c r="B2632" t="str">
        <v>REQUEST</v>
      </c>
      <c r="C2632" t="str">
        <v>CERRADO</v>
      </c>
      <c r="D2632" t="str">
        <v>RECIBO</v>
      </c>
      <c r="E2632" t="str">
        <v>PDA</v>
      </c>
      <c r="F2632" t="str">
        <v>PDA</v>
      </c>
      <c r="G2632" t="str">
        <v>HONEYWELL</v>
      </c>
      <c r="H2632" t="str" xml:space="preserve">
        <v xml:space="preserve">Buen Dia Favor nos ayudan con la visita del Tecnico de Isit a la tienda Metro Riohacha para realizar la validacion o configuracion de las PDTs de recibo y piso de venta con el perfil de la cuenta del directorio activo en cada PDT_x000d_
_x000d_
Jefe de área asignación de la PDT_x000d_
_x000d_
Yenis Beleño_x000d_
_x000d_
Sección en la tienda o ubicación del usuario_x000d_
_x000d_
Recibo</v>
      </c>
      <c r="I2632" t="str" xml:space="preserve">
        <v xml:space="preserve">Buen Dia Favor nos ayudan con la visita del Tecnico de Isit a la tienda Metro Riohacha para realizar la validacion o configuracion de las PDTs de recibo y piso de venta con el perfil de la cuenta del directorio activo en cada PDT_x000d_
_x000d_
Jefe de área asignación de la PDT_x000d_
_x000d_
Yenis Beleño_x000d_
_x000d_
Sección en la tienda o ubicación del usuario_x000d_
_x000d_
Recibo</v>
      </c>
      <c r="J2632" t="str" xml:space="preserve">
        <v xml:space="preserve">Se llega a sitio; se valida ingreso; se llega al area de recibo; y se solicitan las pdt; en esta area habian ubicadas 2 PDT; las cuales se realiza la nueva configuracion de_x000d_
ingresar al telnet atravez de usuario de red; se configuran 2 usuarios en cada PDT; igualmente se le da la instruccion del nuevo ingreso alas pdt apartir del 11 de_x000d_
septiembre cmo indico el señor alvaro; luego se llega al area de textil donde se configuran 4 usuarios en las PDT; y se le dan las instrucciones de uso; en el are de_x000d_
contralor se configura una pdt de PCG con sus respectivos usuarios; se le informa al señor alvaro de la labor realizada.</v>
      </c>
      <c r="K2632">
        <v>45169</v>
      </c>
      <c r="L2632">
        <v>45170</v>
      </c>
      <c r="M2632" t="str">
        <f>TEXT(L2632,"DDDDDDD")</f>
        <v>viernes</v>
      </c>
      <c r="N2632" t="str" xml:space="preserve">
        <v xml:space="preserve">M040 METRO RIOHACHA_x000d_
_x000d_
</v>
      </c>
      <c r="O2632" t="str">
        <v>RIOHACHA</v>
      </c>
      <c r="P2632" t="str">
        <f>IF(ISBLANK(O2632),"0",(VLOOKUP(O2632,REGION,2,FALSE)))</f>
        <v>COSTA</v>
      </c>
      <c r="Q2632" t="str">
        <v>EDUAR ENRIQUE MARTELO SIERRA</v>
      </c>
      <c r="R2632">
        <f>IF(ISBLANK(Q2632),"0", VLOOKUP(Q2632,PERSONAL,2,FALSE))</f>
        <v>1065631435</v>
      </c>
      <c r="S2632" t="str">
        <v>DIRECTO</v>
      </c>
      <c r="T2632">
        <v>0.6458333333333334</v>
      </c>
      <c r="U2632">
        <v>0.7083333333333334</v>
      </c>
      <c r="V2632">
        <f>IF(ISBLANK(T2632 ),"0",U2632-T2632)</f>
        <v>0.0625</v>
      </c>
      <c r="W2632">
        <v>1</v>
      </c>
      <c r="X2632">
        <f>NETWORKDAYS(K2632,L2631)</f>
        <v>2</v>
      </c>
      <c r="Y2632" t="str">
        <f>IF(X2632&lt;=2,"CUMPLE","NO CUMPLE")</f>
        <v>CUMPLE</v>
      </c>
    </row>
    <row r="2633" xml:space="preserve">
      <c r="A2633">
        <v>102694</v>
      </c>
      <c r="B2633" t="str">
        <v>REQUEST</v>
      </c>
      <c r="C2633" t="str">
        <v>CERRADO</v>
      </c>
      <c r="D2633" t="str">
        <v>RECIBO</v>
      </c>
      <c r="E2633" t="str">
        <v>PDA</v>
      </c>
      <c r="F2633" t="str">
        <v>PDA</v>
      </c>
      <c r="G2633" t="str">
        <v>HONEYWELL</v>
      </c>
      <c r="H2633" t="str" xml:space="preserve">
        <v xml:space="preserve">Buenas tardes se requiere configuracion de los usuario de Recibo en las PDA_x000d_
_x000d_
Jefe de área asignación de la PDT_x000d_
_x000d_
Jefe de Recibo_x000d_
_x000d_
Sección en la tienda o ubicación del usuario_x000d_
_x000d_
Recibo</v>
      </c>
      <c r="I2633" t="str" xml:space="preserve">
        <v xml:space="preserve">Buenas tardes se requiere configuracion de los usuario de Recibo en las PDA_x000d_
_x000d_
Jefe de área asignación de la PDT_x000d_
_x000d_
Jefe de Recibo_x000d_
_x000d_
Sección en la tienda o ubicación del usuario_x000d_
_x000d_
Recibo</v>
      </c>
      <c r="J2633" t="str">
        <v xml:space="preserve">Se llega a sitio y se procede a configurar 4 equipos de PDT; en cada uno se configuran 4 usuarios. </v>
      </c>
      <c r="K2633">
        <v>45170</v>
      </c>
      <c r="L2633">
        <v>45170</v>
      </c>
      <c r="M2633" t="str">
        <f>TEXT(L2633,"DDDDDDD")</f>
        <v>viernes</v>
      </c>
      <c r="N2633" t="str" xml:space="preserve">
        <v xml:space="preserve">J027 JUMBO RIONEGRO_x000d_
_x000d_
</v>
      </c>
      <c r="O2633" t="str">
        <v>RIONEGRO</v>
      </c>
      <c r="P2633" t="str">
        <f>IF(ISBLANK(O2633),"0",(VLOOKUP(O2633,REGION,2,FALSE)))</f>
        <v>CENTRO</v>
      </c>
      <c r="Q2633" t="str">
        <v>CARLOS ALBERTO TORRES ECHEVERRIA</v>
      </c>
      <c r="R2633">
        <v>71697694</v>
      </c>
      <c r="S2633" t="str">
        <v>DIRECTO</v>
      </c>
      <c r="T2633">
        <v>0.3541666666666667</v>
      </c>
      <c r="U2633">
        <v>0.4583333333333333</v>
      </c>
      <c r="V2633">
        <f>IF(ISBLANK(T2633 ),"0",U2633-T2633)</f>
        <v>0.10416666666666663</v>
      </c>
      <c r="W2633">
        <v>2</v>
      </c>
      <c r="X2633">
        <f>NETWORKDAYS(K2633,L2632)</f>
        <v>1</v>
      </c>
      <c r="Y2633" t="str">
        <f>IF(X2633&lt;=2,"CUMPLE","NO CUMPLE")</f>
        <v>CUMPLE</v>
      </c>
      <c r="Z2633" t="str">
        <v>Caso ingresa el 28 de Agosta; acuerdo con el cliente para esta fecha.</v>
      </c>
    </row>
    <row r="2634" xml:space="preserve">
      <c r="A2634">
        <v>27917</v>
      </c>
      <c r="B2634" t="str">
        <v>REQUEST</v>
      </c>
      <c r="C2634" t="str">
        <v>CERRADO</v>
      </c>
      <c r="D2634" t="str">
        <v>OFICINA COMERCIAL</v>
      </c>
      <c r="E2634" t="str">
        <v>PC</v>
      </c>
      <c r="F2634" t="str">
        <v>PC</v>
      </c>
      <c r="G2634" t="str">
        <v>LENOVO</v>
      </c>
      <c r="H2634" t="str">
        <v>Referencia SDM:13474990 - Datos usuario Nombre: Liliana Esther Cogollos Lagares Correo: Liliana.Cogullos@cencosud.com.co Usuario AD: LECLagar Pais: Colombia Ubicacion: J027 JUMBO RIONEGRO Zona: Colombia Centro Unidad de Negocio: RETAIL FINANCIERO Servicio: Retail Financiero Telefono: 3015154008 Anexo: 3022903364 Descripcion: Reposicion equipo de electro por hurto. Lugar en donde se encuentra el computador en la tienda: Atencion al cliente (modulo de electro).</v>
      </c>
      <c r="I2634" t="str">
        <v>Referencia SDM:13474990 - Datos usuario Nombre: Liliana Esther Cogollos Lagares Correo: Liliana.Cogullos@cencosud.com.co Usuario AD: LECLagar Pais: Colombia Ubicacion: J027 JUMBO RIONEGRO Zona: Colombia Centro Unidad de Negocio: RETAIL FINANCIERO Servicio: Retail Financiero Telefono: 3015154008 Anexo: 3022903364 Descripcion: Reposicion equipo de electro por hurto. Lugar en donde se encuentra el computador en la tienda: Atencion al cliente (modulo de electro).</v>
      </c>
      <c r="J2634" t="str">
        <v>Se procede a instalar la cpu nueva con serial MJ0EM5MZ; se cambia el monitor con serial VNA6KKA3 y se coloca el monitor con serial VKCP2755; se monta la imagen; se sube al dominio; se configuran aplicativos; funcionario ingresa y equipo queda operativo.</v>
      </c>
      <c r="K2634">
        <v>45170</v>
      </c>
      <c r="L2634">
        <v>45170</v>
      </c>
      <c r="M2634" t="str">
        <f>TEXT(L2634,"DDDDDDD")</f>
        <v>viernes</v>
      </c>
      <c r="N2634" t="str" xml:space="preserve">
        <v xml:space="preserve">J027 JUMBO RIONEGRO_x000d_
_x000d_
</v>
      </c>
      <c r="O2634" t="str">
        <v>RIONEGRO</v>
      </c>
      <c r="P2634" t="str">
        <f>IF(ISBLANK(O2634),"0",(VLOOKUP(O2634,REGION,2,FALSE)))</f>
        <v>CENTRO</v>
      </c>
      <c r="Q2634" t="str">
        <v>CARLOS ALBERTO TORRES ECHEVERRIA</v>
      </c>
      <c r="R2634">
        <v>71697694</v>
      </c>
      <c r="S2634" t="str">
        <v>DIRECTO</v>
      </c>
      <c r="T2634">
        <v>0.4791666666666667</v>
      </c>
      <c r="U2634">
        <v>0.75</v>
      </c>
      <c r="V2634">
        <v>0.22916666666666666</v>
      </c>
      <c r="W2634">
        <v>3</v>
      </c>
      <c r="X2634">
        <f>NETWORKDAYS(K2634,L2633)</f>
        <v>1</v>
      </c>
      <c r="Y2634" t="str">
        <f>IF(X2634&lt;=2,"CUMPLE","NO CUMPLE")</f>
        <v>CUMPLE</v>
      </c>
      <c r="Z2634" t="str">
        <v>Caso ingresa el 28 de Agosta; acuerdo con el cliente para esta fecha.</v>
      </c>
    </row>
    <row r="2635" xml:space="preserve">
      <c r="A2635">
        <v>109460</v>
      </c>
      <c r="B2635" t="str">
        <v>INCIDENT</v>
      </c>
      <c r="C2635" t="str">
        <v>CERRADO</v>
      </c>
      <c r="D2635" t="str">
        <v>TODA LA TIENDA</v>
      </c>
      <c r="E2635" t="str">
        <v>WIFI</v>
      </c>
      <c r="F2635" t="str">
        <v>WIFI</v>
      </c>
      <c r="G2635" t="str">
        <v>WIFI</v>
      </c>
      <c r="H2635" t="str" xml:space="preserve">
        <v xml:space="preserve">Buenas tardes; En la visita realizada por Yorlady a la tienda de Metro Santa Lucia se evidencia novedad con la red WIfi de la tienda. Se solicita por parte del equipo de redes una persona en el local con portatil para verificar acceso a la Wifi en todo los lugares de la tienda. Debera hacer contacto con la guardia redes. Al final debera reportar a Coordinador Regional de la Actividad._x000d_
_x000d_
Área Afectada_x000d_
_x000d_
oficina y piso de venta_x000d_
_x000d_
Dispositivo Afectado_x000d_
_x000d_
Equipos que usan Wifi_x000d_
_x000d_
Teléfono de contacto afectado_x000d_
_x000d_
3108018857</v>
      </c>
      <c r="I2635" t="str" xml:space="preserve">
        <v xml:space="preserve">Buenas tardes; En la visita realizada por Yorlady a la tienda de Metro Santa Lucia se evidencia novedad con la red WIfi de la tienda. Se solicita por parte del equipo de redes una persona en el local con portatil para verificar acceso a la Wifi en todo los lugares de la tienda. Debera hacer contacto con la guardia redes. Al final debera reportar a Coordinador Regional de la Actividad._x000d_
_x000d_
Área Afectada_x000d_
_x000d_
oficina y piso de venta_x000d_
_x000d_
Dispositivo Afectado_x000d_
_x000d_
Equipos que usan Wifi_x000d_
_x000d_
Teléfono de contacto afectado_x000d_
_x000d_
3108018857</v>
      </c>
      <c r="J2635" t="str" xml:space="preserve">
        <v xml:space="preserve"> Se identificaron y mapearon todos los puntos de acceso Wi-Fi; Se realizaron pruebas de velocidad en múltiples ubicaciones del supermercado_x000d_
para medir la velocidad de la conexión a Internet en cada punto de acceso; Se verificó la cobertura de la señal Wi-Fi en todas las áreas del_x000d_
supermercado; prestando especial atención a las zonas con problemas de señal. Se entrega información a Alexander Munevar quien autoriza el_x000d_
retiro.</v>
      </c>
      <c r="K2635">
        <v>45173</v>
      </c>
      <c r="L2635">
        <v>45173</v>
      </c>
      <c r="M2635" t="str">
        <f>TEXT(L2635,"DDDDDDD")</f>
        <v>lunes</v>
      </c>
      <c r="N2635" t="str" xml:space="preserve">
        <v xml:space="preserve">M195 METRO SANTA LUCIA_x000d_
_x000d_
</v>
      </c>
      <c r="O2635" t="str">
        <v>NEIVA</v>
      </c>
      <c r="P2635" t="str">
        <f>IF(ISBLANK(O2635),"0",(VLOOKUP(O2635,REGION,2,FALSE)))</f>
        <v>OCCIDENTE</v>
      </c>
      <c r="Q2635" t="str">
        <v>CARLOS HERNAN BARRETO LOPEZ</v>
      </c>
      <c r="R2635">
        <f>IF(ISBLANK(Q2635),"0", VLOOKUP(Q2635,PERSONAL,2,FALSE))</f>
        <v>1010165612</v>
      </c>
      <c r="S2635" t="str">
        <v>DIRECTO</v>
      </c>
      <c r="T2635">
        <v>0.3333333333333333</v>
      </c>
      <c r="U2635">
        <v>0.5</v>
      </c>
      <c r="V2635">
        <f>IF(ISBLANK(T2635 ),"0",U2635-T2635)</f>
        <v>0.16666666666666669</v>
      </c>
      <c r="W2635">
        <v>2</v>
      </c>
      <c r="X2635">
        <f>NETWORKDAYS(K2635,L2634)</f>
        <v>-2</v>
      </c>
      <c r="Y2635" t="str">
        <f>IF(X2635&lt;=2,"CUMPLE","NO CUMPLE")</f>
        <v>CUMPLE</v>
      </c>
      <c r="Z2635" t="str">
        <v xml:space="preserve">El cliente solicitó la visita para este día; sí cumple. </v>
      </c>
    </row>
    <row r="2636" xml:space="preserve">
      <c r="A2636">
        <v>106833</v>
      </c>
      <c r="B2636" t="str">
        <v>REQUEST</v>
      </c>
      <c r="C2636" t="str">
        <v>CERRADO</v>
      </c>
      <c r="D2636" t="str">
        <v>TODA LA TIENDA</v>
      </c>
      <c r="E2636" t="str">
        <v>PDA</v>
      </c>
      <c r="F2636" t="str">
        <v>PDA</v>
      </c>
      <c r="G2636" t="str">
        <v>HONEYWELL</v>
      </c>
      <c r="H2636" t="str" xml:space="preserve">
        <v xml:space="preserve">Buenas Tardes; Solicito de su colaboracion sea asigando una persona para realizar pruebas de señal de las PDTs de inventarios centralizados bogota ya que vamos a realizar inventario general en las tiendas de Metro pitalito a partir del sabado 02 de septiembre a partir de las 6 a.m._x000d_
_x000d_
Jefe de área asignación de la PDT_x000d_
_x000d_
diego marca_x000d_
_x000d_
Sección en la tienda o ubicación del usuario_x000d_
_x000d_
metro pitalito</v>
      </c>
      <c r="I2636" t="str" xml:space="preserve">
        <v xml:space="preserve">Buenas Tardes; Solicito de su colaboracion sea asigando una persona para realizar pruebas de señal de las PDTs de inventarios centralizados bogota ya que vamos a realizar inventario general en las tiendas de Metro pitalito a partir del sabado 02 de septiembre a partir de las 6 a.m._x000d_
_x000d_
Jefe de área asignación de la PDT_x000d_
_x000d_
diego marca_x000d_
_x000d_
Sección en la tienda o ubicación del usuario_x000d_
_x000d_
metro pitalito</v>
      </c>
      <c r="J2636" t="str">
        <v xml:space="preserve">Se realiza visita verificando dispositivos; no hubo necesidad de intervenir ningún equipo; todos los dispositivos presentaron conectividad. Se finaliza actividad. </v>
      </c>
      <c r="K2636">
        <v>45171</v>
      </c>
      <c r="L2636">
        <v>45171</v>
      </c>
      <c r="M2636" t="str">
        <f>TEXT(L2636,"DDDDDDD")</f>
        <v>sábado</v>
      </c>
      <c r="N2636" t="str" xml:space="preserve">
        <v xml:space="preserve">M179 METRO PITALITO_x000d_
_x000d_
</v>
      </c>
      <c r="O2636" t="str">
        <v>PITALITO</v>
      </c>
      <c r="P2636" t="str">
        <f>IF(ISBLANK(O2636),"0",(VLOOKUP(O2636,REGION,2,FALSE)))</f>
        <v>OCCIDENTE</v>
      </c>
      <c r="Q2636" t="str">
        <v>EMERSON PALACIOS MARTINEZ</v>
      </c>
      <c r="R2636">
        <f>IF(ISBLANK(Q2636),"0", VLOOKUP(Q2636,PERSONAL,2,FALSE))</f>
        <v>13723524</v>
      </c>
      <c r="S2636" t="str">
        <v>ALIADO</v>
      </c>
      <c r="T2636">
        <v>0.25</v>
      </c>
      <c r="U2636">
        <v>0.2777777777777778</v>
      </c>
      <c r="V2636">
        <f>IF(ISBLANK(T2636 ),"0",U2636-T2636)</f>
        <v>0.02777777777777779</v>
      </c>
      <c r="W2636">
        <v>1</v>
      </c>
      <c r="X2636">
        <f>NETWORKDAYS(K2636,L2635)</f>
        <v>1</v>
      </c>
      <c r="Y2636" t="str">
        <f>IF(X2636&lt;=2,"CUMPLE","NO CUMPLE")</f>
        <v>CUMPLE</v>
      </c>
      <c r="Z2636" t="str">
        <v>Caso era solicitado por el cliente para el 2 de Septiembre; inventarios.</v>
      </c>
    </row>
    <row r="2637" xml:space="preserve">
      <c r="A2637">
        <v>107613</v>
      </c>
      <c r="B2637" t="str">
        <v>REQUEST</v>
      </c>
      <c r="C2637" t="str">
        <v>CERRADO</v>
      </c>
      <c r="D2637" t="str">
        <v>OFICINA</v>
      </c>
      <c r="E2637" t="str">
        <v>AP</v>
      </c>
      <c r="F2637" t="str">
        <v>AP</v>
      </c>
      <c r="G2637" t="str">
        <v xml:space="preserve">CISCO </v>
      </c>
      <c r="H2637" t="str" xml:space="preserve">
        <v xml:space="preserve">(COL) Caída AP | PL057 la Dorada (COLDRPL057AP172) IP 10.133.11.172 Estimados; favor su ayuda validando estado de equipo._x000d_
_x000d_
Área Afectada_x000d_
_x000d_
PL057_x000d_
_x000d_
Dispositivo Afectado_x000d_
_x000d_
COLDRPL057AP172 IP: 10.133.11.172_x000d_
_x000d_
Teléfono de contacto afectado_x000d_
_x000d_
56229019000</v>
      </c>
      <c r="I2637" t="str" xml:space="preserve">
        <v xml:space="preserve">(COL) Caída AP | PL057 la Dorada (COLDRPL057AP172) IP 10.133.11.172 Estimados; favor su ayuda validando estado de equipo._x000d_
_x000d_
Área Afectada_x000d_
_x000d_
PL057_x000d_
_x000d_
Dispositivo Afectado_x000d_
_x000d_
COLDRPL057AP172 IP: 10.133.11.172_x000d_
_x000d_
Teléfono de contacto afectado_x000d_
_x000d_
56229019000</v>
      </c>
      <c r="J2637" t="str" xml:space="preserve">
        <v xml:space="preserve">SE REALIZA REVISION DE A.P CISCO EN OFICINA CENCOSUD DE FRIOGAN; SE ENCUENTRA QUE EL AP ESTÁ INTERMITENTE CON LAS SIGUIENTES NOVEDADES					_x000d_
1. EL JACK DEL PUNTO DE RED SE ENCONTRÓ PARTIDO; SUFALTADO.					_x000d_
2. EL PATCHORD TOTALMENTE DOBLADO.					_x000d_
3. UNA DE LAS ANTENAS DEL A.P LA BASE ESTÁ PARTIDA.					_x000d_
SE HIZO CAMBIO DE JACK DE PUNTO DE RED Y REPONCHADO DEL PATCHCORD; CON PRUEBAS DE CONEXIÓN REALIZADAS CON ALEXANDER MUNEVAR DE 					_x000d_
REDES Y CON EL PERSONAL DE LA OFICINA; LAS CÚALES FUERONS SATISFACTORIAS.					_x000d_
EL CAMBIO DE ANTENA SERA ENVIADA POR PARTE DE REDES A LA OFICINA. EL AP QUEDA FUNCIONANDO CORRECTAMENTE Y SE DEJA OPERATIVO</v>
      </c>
      <c r="K2637">
        <v>45169</v>
      </c>
      <c r="L2637">
        <v>45173</v>
      </c>
      <c r="M2637" t="str">
        <f>TEXT(L2637,"DDDDDDD")</f>
        <v>lunes</v>
      </c>
      <c r="N2637" t="str" xml:space="preserve">
        <v xml:space="preserve">L057 CD LA DORADA CARNES_x000d_
_x000d_
</v>
      </c>
      <c r="O2637" t="str">
        <v>LA DORADA</v>
      </c>
      <c r="P2637" t="str">
        <v>CENTRO</v>
      </c>
      <c r="Q2637" t="str">
        <v>LUIS CARLOS ROJAS ACOSTA</v>
      </c>
      <c r="R2637">
        <f>IF(ISBLANK(Q2637),"0", VLOOKUP(Q2637,PERSONAL,2,FALSE))</f>
        <v>1096188137</v>
      </c>
      <c r="S2637" t="str">
        <v>DIRECTO</v>
      </c>
      <c r="T2637">
        <v>0.4375</v>
      </c>
      <c r="U2637">
        <v>0.5</v>
      </c>
      <c r="V2637">
        <f>IF(ISBLANK(T2637 ),"0",U2637-T2637)</f>
        <v>0.0625</v>
      </c>
      <c r="W2637">
        <v>1</v>
      </c>
      <c r="X2637">
        <f>NETWORKDAYS(K2637,L2636)</f>
        <v>2</v>
      </c>
      <c r="Y2637" t="str">
        <f>IF(X2637&lt;=2,"CUMPLE","NO CUMPLE")</f>
        <v>CUMPLE</v>
      </c>
      <c r="Z2637" t="str">
        <v>Visita acordada con el cliente ya que no se pudo realizar el Viernes 1 de Septiembre.</v>
      </c>
    </row>
    <row r="2638" xml:space="preserve">
      <c r="A2638">
        <v>107219</v>
      </c>
      <c r="B2638" t="str">
        <v>INCIDENT</v>
      </c>
      <c r="C2638" t="str">
        <v>CERRADO</v>
      </c>
      <c r="D2638" t="str">
        <v>E-LEARNING</v>
      </c>
      <c r="E2638" t="str">
        <v>PC</v>
      </c>
      <c r="F2638" t="str">
        <v>PC</v>
      </c>
      <c r="G2638" t="str">
        <v>LENOVO</v>
      </c>
      <c r="H2638" t="str" xml:space="preserve">
        <v xml:space="preserve">Buen día Solicito de su colaboración para revisar el computador de Elearning; el cual presenta pantalla negra y los siguientes mensajes: -Checking Media Presence............. -Media Present............ -Start PXE over IPv4 on MAC: 98-FA-9B-97-FD-C7_x000d_
_x000d_
Indicar ubicación del Equipo en tienda o oficinas_x000d_
_x000d_
Elearning Metro Pitalito</v>
      </c>
      <c r="I2638" t="str" xml:space="preserve">
        <v xml:space="preserve">Buen día Solicito de su colaboración para revisar el computador de Elearning; el cual presenta pantalla negra y los siguientes mensajes: -Checking Media Presence............. -Media Present............ -Start PXE over IPv4 on MAC: 98-FA-9B-97-FD-C7_x000d_
_x000d_
Indicar ubicación del Equipo en tienda o oficinas_x000d_
_x000d_
Elearning Metro Pitalito</v>
      </c>
      <c r="J2638" t="str" xml:space="preserve">
        <v xml:space="preserve">Se llega a sitio y se procede con validaciones de ingreso. Se establece contacto con la usuaria y el equipo. El equipo se_x000d_
encuentra con pantalla negra sin reconocer la opción de booteo. Se verifican conexciones internas y externas del equipo._x000d_
Procedemos a revisar principalmente la conexión del disco duro y se encuentra a normalidad. Ensamblamos el equipo._x000d_
Ingresamos al men´´u bios y el equipo no reconoce el disco. reiniciamops e ingresamos a la herramienta de lenovoo_x000d_
diagnostics y el equipo reconoce el disco; cuando se corre para validar el estatus del disco arroja error y no no hace el_x000d_
diagnóstico del equipo y/0 presenta el error de forma inmediata y no lo realiza. Se procede a tomar datos del equipo como_x000d_
modelo y serial para realizar revisión de garantía. Tomamos evidencias fotográficas del mismo. Tomamos datops de la parte a_x000d_
requerir con su número de fru. Enviamos evidencias y diagnóstico de daño y cambio de disco duro a Soporte Especializado_x000d_
Cencosud. Se procede a solicitar se estudie la posibilidad de cambio de disco duro para finiquitar el incidente. Se le indica a la_x000d_
usuaria y a permanencia tiendas el procedimiento realizado y la gestión a realizar. Finalizamos la actividad de diagnóstico_x000d_
pasando la llamada a Soporte Remoto para realizar el respectivo traslado al grupo correspondiente; anexamos datos del_x000d_
equipo y parte a requerir: Equipó: Marca Lenovo; Modelo M720q 10T8; Serial MJ0b6BKG. Parte a requerir: Disco Duro;_x000d_
Conexión Sata; Capacidad 500Gb; Fru 00FC425.</v>
      </c>
      <c r="K2638">
        <v>45173</v>
      </c>
      <c r="L2638">
        <v>45173</v>
      </c>
      <c r="M2638" t="str">
        <f>TEXT(L2638,"DDDDDDD")</f>
        <v>lunes</v>
      </c>
      <c r="N2638" t="str" xml:space="preserve">
        <v xml:space="preserve">M179 METRO PITALITO_x000d_
_x000d_
</v>
      </c>
      <c r="O2638" t="str">
        <v>PITALITO</v>
      </c>
      <c r="P2638" t="str">
        <f>IF(ISBLANK(O2638),"0",(VLOOKUP(O2638,REGION,2,FALSE)))</f>
        <v>OCCIDENTE</v>
      </c>
      <c r="Q2638" t="str">
        <v>EMERSON PALACIOS MARTINEZ</v>
      </c>
      <c r="R2638">
        <f>IF(ISBLANK(Q2638),"0", VLOOKUP(Q2638,PERSONAL,2,FALSE))</f>
        <v>13723524</v>
      </c>
      <c r="S2638" t="str">
        <v>ALIADO</v>
      </c>
      <c r="T2638">
        <v>0.25</v>
      </c>
      <c r="U2638">
        <v>0.3125</v>
      </c>
      <c r="V2638">
        <f>IF(ISBLANK(T2638 ),"0",U2638-T2638)</f>
        <v>0.0625</v>
      </c>
      <c r="W2638">
        <v>1</v>
      </c>
      <c r="X2638">
        <f>NETWORKDAYS(K2638,L2637)</f>
        <v>1</v>
      </c>
      <c r="Y2638" t="str">
        <f>IF(X2638&lt;=2,"CUMPLE","NO CUMPLE")</f>
        <v>CUMPLE</v>
      </c>
      <c r="Z2638" t="str">
        <v>Servicio atendido el 31; por temas de facturación no se pone fecha.</v>
      </c>
    </row>
    <row r="2639" xml:space="preserve">
      <c r="A2639">
        <v>109180</v>
      </c>
      <c r="B2639" t="str">
        <v>REQUEST</v>
      </c>
      <c r="C2639" t="str">
        <v>CERRADO</v>
      </c>
      <c r="D2639" t="str">
        <v>PANADERIA</v>
      </c>
      <c r="E2639" t="str">
        <v>BALANZA</v>
      </c>
      <c r="F2639" t="str">
        <v>BALANZA</v>
      </c>
      <c r="G2639" t="str">
        <v>METTLER</v>
      </c>
      <c r="H2639" t="str" xml:space="preserve">
        <v xml:space="preserve">LA BASCULA DE PLATOS NO SIRVE_x000d_
_x000d_
Área en donde se encuentra la Balanza_x000d_
_x000d_
PLATOS PREPARADOS</v>
      </c>
      <c r="I2639" t="str" xml:space="preserve">
        <v xml:space="preserve">LA BASCULA DE PLATOS NO SIRVE_x000d_
_x000d_
Área en donde se encuentra la Balanza_x000d_
_x000d_
PLATOS PREPARADOS</v>
      </c>
      <c r="J2639" t="str" xml:space="preserve">
        <v xml:space="preserve">SE REALIZA REVISION  DE BALANZA DE PANADERIA; LA CUAL PRESENTA INCONVENIENTES CON EL ROLLO DE PAPEL QUE NO LO RECONOCE.					_x000d_
SE REALIZAN PRUEBAS CON UN LOTE ESPECIFICO DE ROLLOS DE PAPEL LARGO EL CUAL PERTENECE AL ÁREA DE FRUVER Y QUE POR CARACTERISTICA NO					_x000d_
POSEE BARNIZ; POR TANTO CABEZAL IMPRIME SIN INCONVENIENTES.					_x000d_
ADICIONAL SE REALIZA MANTENIMIENTO PREVENTIVO DE CABEZAL; SENSOR DE PAPEL EL CUAL SE ENCUENTRA NOVEDAD QUE POR CRISTALIZACION SE					_x000d_
PARTIO UNA DE LAS PATICAS DONDE SE ENGANCHA EN LA PARTE INFERIOR; SE REALIZA REPARACION DE LA MISMA Y SE PROCEDE NUEVAMENTE CON LAS					_x000d_
IMPRESIONES DE PAPEL; PRUEBAS QUE FUERON SATISFACTORIAS.					_x000d_
SE DEJA CONSTANCIA DE LAS PRUEBAS CON LA JEFE DE SECCION LINA PAEZ Y EL GERENTE CARLOS PACHECO; DE MANERA QUE CONSTATEN QUE LA					_x000d_
BALANZA QUEDA FUNCIONANDO CORRECTAMENTE Y QUEDA TOTALMENTE OPERATIVA SIN NINGUNA NOVEDAD.					_x000d_
</v>
      </c>
      <c r="K2639">
        <v>45169</v>
      </c>
      <c r="L2639">
        <v>45170</v>
      </c>
      <c r="M2639" t="str">
        <f>TEXT(L2639,"DDDDDDD")</f>
        <v>viernes</v>
      </c>
      <c r="N2639" t="str" xml:space="preserve">
        <v xml:space="preserve">J126 JUMBO SAN SILVESTRE_x000d_
_x000d_
</v>
      </c>
      <c r="O2639" t="str">
        <v>BARRANCABERMEJA</v>
      </c>
      <c r="P2639" t="str">
        <f>IF(ISBLANK(O2639),"0",(VLOOKUP(O2639,REGION,2,FALSE)))</f>
        <v>ORIENTE</v>
      </c>
      <c r="Q2639" t="str">
        <v>LUIS CARLOS ROJAS ACOSTA</v>
      </c>
      <c r="R2639">
        <f>IF(ISBLANK(Q2639),"0", VLOOKUP(Q2639,PERSONAL,2,FALSE))</f>
        <v>1096188137</v>
      </c>
      <c r="S2639" t="str">
        <v>DIRECTO</v>
      </c>
      <c r="T2639">
        <v>0.5</v>
      </c>
      <c r="U2639">
        <v>0.75</v>
      </c>
      <c r="V2639">
        <f>IF(ISBLANK(T2639 ),"0",U2639-T2639)</f>
        <v>0.25</v>
      </c>
      <c r="W2639">
        <v>3</v>
      </c>
      <c r="X2639">
        <f>NETWORKDAYS(K2639,L2638)</f>
        <v>3</v>
      </c>
      <c r="Y2639" t="str">
        <f>IF(X2639&lt;=2,"CUMPLE","NO CUMPLE")</f>
        <v>NO CUMPLE</v>
      </c>
    </row>
    <row r="2640" xml:space="preserve">
      <c r="A2640">
        <v>119605</v>
      </c>
      <c r="B2640" t="str">
        <v>INCIDENT</v>
      </c>
      <c r="C2640" t="str">
        <v>CERRADO</v>
      </c>
      <c r="D2640" t="str">
        <v>PESCADERIA</v>
      </c>
      <c r="E2640" t="str">
        <v>BALANZA</v>
      </c>
      <c r="F2640" t="str">
        <v>BALANZA</v>
      </c>
      <c r="G2640" t="str">
        <v>METTLER</v>
      </c>
      <c r="H2640" t="str" xml:space="preserve">
        <v xml:space="preserve">Solicito por favor verificación de balanza colgante del área de pescadería; ya que imprime etiqueta en blanco s/n: C210658559 Indica la ubicacion de tu balanza en la tienda PESCADERIA_x000d_
_x000d_
Indica la ubicacion de tu balanza en la tienda_x000d_
_x000d_
pescaderia</v>
      </c>
      <c r="I2640" t="str" xml:space="preserve">
        <v xml:space="preserve">Solicito por favor verificación de balanza colgante del área de pescadería; ya que imprime etiqueta en blanco s/n: C210658559 Indica la ubicacion de tu balanza en la tienda PESCADERIA_x000d_
_x000d_
Indica la ubicacion de tu balanza en la tienda_x000d_
_x000d_
pescaderia</v>
      </c>
      <c r="J2640" t="str">
        <v>Usuario reporta que hace mas de una semana la balanza de pescadería no esta funcional; se procede a validar el inconveniente que tiene la balanza así mismo se procede a validar las conexiones por lo que se evidencia que está desconectado el bus de datos del cabezal ;por lo que se procede a desarmar la balanza para así poder realizar la conexión del bus de datos con el cabezal; luego de que se realiza el proceso de unir el bus de datos con el cabezal se procede a realizar pruebas quedado operativa a satisfacción del cliente.</v>
      </c>
      <c r="K2640">
        <v>45174</v>
      </c>
      <c r="L2640">
        <v>45174</v>
      </c>
      <c r="M2640" t="str">
        <f>TEXT(L2640,"DDDDDDD")</f>
        <v>martes</v>
      </c>
      <c r="N2640" t="str" xml:space="preserve">
        <v xml:space="preserve">M085 METRO MONTERIA_x000d_
_x000d_
</v>
      </c>
      <c r="O2640" t="str">
        <v>MONTERIA</v>
      </c>
      <c r="P2640" t="str">
        <f>IF(ISBLANK(O2640),"0",(VLOOKUP(O2640,REGION,2,FALSE)))</f>
        <v>COSTA</v>
      </c>
      <c r="Q2640" t="str">
        <v>SHARON YANETH KERGUELEN WILCHES</v>
      </c>
      <c r="R2640">
        <f>IF(ISBLANK(Q2640),"0", VLOOKUP(Q2640,PERSONAL,2,FALSE))</f>
        <v>1067917448</v>
      </c>
      <c r="S2640" t="str">
        <v>DIRECTO</v>
      </c>
      <c r="T2640">
        <v>0.6041666666666666</v>
      </c>
      <c r="U2640">
        <v>0.7291666666666666</v>
      </c>
      <c r="V2640">
        <f>IF(ISBLANK(T2640 ),"0",U2640-T2640)</f>
        <v>0.125</v>
      </c>
      <c r="W2640">
        <v>2</v>
      </c>
      <c r="X2640">
        <f>NETWORKDAYS(K2640,L2639)</f>
        <v>-3</v>
      </c>
      <c r="Y2640" t="str">
        <f>IF(X2640&lt;=2,"CUMPLE","NO CUMPLE")</f>
        <v>CUMPLE</v>
      </c>
    </row>
    <row r="2641" xml:space="preserve">
      <c r="A2641">
        <v>114163</v>
      </c>
      <c r="B2641" t="str">
        <v>INCIDENT</v>
      </c>
      <c r="C2641" t="str">
        <v>CERRADO</v>
      </c>
      <c r="D2641" t="str">
        <v>PLS</v>
      </c>
      <c r="E2641" t="str">
        <v>PDA</v>
      </c>
      <c r="F2641" t="str">
        <v>PDA</v>
      </c>
      <c r="G2641" t="str">
        <v>HONEYWELL</v>
      </c>
      <c r="H2641" t="str" xml:space="preserve">
        <v xml:space="preserve">Actualización app mi tienda_x000d_
_x000d_
Sección de la tienda en donde se ubica la PDT o usuario_x000d_
_x000d_
rancho</v>
      </c>
      <c r="I2641" t="str" xml:space="preserve">
        <v xml:space="preserve">Actualización app mi tienda_x000d_
_x000d_
Sección de la tienda en donde se ubica la PDT o usuario_x000d_
_x000d_
rancho</v>
      </c>
      <c r="J2641" t="str">
        <v xml:space="preserve">Me encuentro en sitio y se me indica que la labor a realizar es la  actualización del aplicativo mi tienda. Verifico los parámetros del aplicativo y solicito la actualización; me llega un link para realizar la actualización por medio del código QR  este descarga  el nuevo aplicativo y solicita permisos de administrador para fuentes desconocidas se acepta y se le indica al usuario realizar ingreso;  se repite  proceso en cada uno de las PDA y me  informa el compañero Harold que también toca reconfiguración del programa Genesix en las PDA de la zona PGS  que cada uno de los perfiles de PGS y se modifican 2 unidades de PDA  se le informa al compañero Harold los respectivos seriales de cada unidad se realizan pruebas con el usuario Deivi  y todo ok se le indica  al compañero Harold y la compañera Katherine de la labor terminada  y me retiro de sitio. </v>
      </c>
      <c r="K2641">
        <v>45173</v>
      </c>
      <c r="L2641">
        <v>45174</v>
      </c>
      <c r="M2641" t="str">
        <f>TEXT(L2641,"DDDDDDD")</f>
        <v>martes</v>
      </c>
      <c r="N2641" t="str" xml:space="preserve">
        <v xml:space="preserve">J036 JUMBO POPAYAN CAMPANARIO_x000d_
_x000d_
</v>
      </c>
      <c r="O2641" t="str">
        <v>POPAYAN</v>
      </c>
      <c r="P2641" t="str">
        <f>IF(ISBLANK(O2641),"0",(VLOOKUP(O2641,REGION,2,FALSE)))</f>
        <v>OCCIDENTE</v>
      </c>
      <c r="Q2641" t="str">
        <v>DANIEL FERNANDO PAREDES ARTEAGA</v>
      </c>
      <c r="R2641">
        <f>IF(ISBLANK(Q2641),"0", VLOOKUP(Q2641,PERSONAL,2,FALSE))</f>
        <v>10301691</v>
      </c>
      <c r="S2641" t="str">
        <v>DIRECTO</v>
      </c>
      <c r="T2641">
        <v>0.3333333333333333</v>
      </c>
      <c r="U2641">
        <v>0.4097222222222222</v>
      </c>
      <c r="V2641">
        <f>IF(ISBLANK(T2641 ),"0",U2641-T2641)</f>
        <v>0.0763888888888889</v>
      </c>
      <c r="W2641">
        <v>2</v>
      </c>
      <c r="X2641">
        <f>NETWORKDAYS(K2641,L2640)</f>
        <v>2</v>
      </c>
      <c r="Y2641" t="str">
        <f>IF(X2641&lt;=2,"CUMPLE","NO CUMPLE")</f>
        <v>CUMPLE</v>
      </c>
    </row>
    <row r="2642" xml:space="preserve">
      <c r="A2642">
        <v>106860</v>
      </c>
      <c r="B2642" t="str">
        <v>REQUEST</v>
      </c>
      <c r="C2642" t="str">
        <v>CERRADO</v>
      </c>
      <c r="D2642" t="str">
        <v>TODA LA TIENDA</v>
      </c>
      <c r="E2642" t="str">
        <v>WIFI</v>
      </c>
      <c r="F2642" t="str">
        <v>WIFI</v>
      </c>
      <c r="G2642" t="str">
        <v>WIFI</v>
      </c>
      <c r="H2642" t="str" xml:space="preserve">
        <v xml:space="preserve">Buenas Tardes; Solicito de su colaboracion sea asigando una persona para realizar pruebas de señal de las PDTs de inventarios centralizados bogota ya que vamos a realizar inventario general en las tiendas de Metro santa Lucia a partir del lunes 4 de septiembre a partir de las 6 a.m._x000d_
_x000d_
Jefe de área asignación de la PDT_x000d_
_x000d_
diego marca_x000d_
_x000d_
Sección en la tienda o ubicación del usuario_x000d_
_x000d_
metro santa lucia</v>
      </c>
      <c r="I2642" t="str" xml:space="preserve">
        <v xml:space="preserve">Buenas Tardes; Solicito de su colaboracion sea asigando una persona para realizar pruebas de señal de las PDTs de inventarios centralizados bogota ya que vamos a realizar inventario general en las tiendas de Metro santa Lucia a partir del lunes 4 de septiembre a partir de las 6 a.m._x000d_
_x000d_
Jefe de área asignación de la PDT_x000d_
_x000d_
diego marca_x000d_
_x000d_
Sección en la tienda o ubicación del usuario_x000d_
_x000d_
metro santa lucia</v>
      </c>
      <c r="J2642" t="str" xml:space="preserve">
        <v xml:space="preserve">Se realiza acompañamiento a inventarios con Diego Fernando Marca Melo; se verifican PDT's con conexión a red Wi-fi interna; Se realizaron_x000d_
pruebas de velocidad en múltiples ubicaciones del supermercado para medir la velocidad de la conexión a Internet en cada punto de acceso; Se_x000d_
verificó la cobertura de la señal Wi-Fi en todas las áreas; no se presentan fallas que puedan afectar el inventario. Martes 5 de Septiembre de 2023</v>
      </c>
      <c r="K2642">
        <v>45174</v>
      </c>
      <c r="L2642">
        <v>45174</v>
      </c>
      <c r="M2642" t="str">
        <f>TEXT(L2642,"DDDDDDD")</f>
        <v>martes</v>
      </c>
      <c r="N2642" t="str" xml:space="preserve">
        <v xml:space="preserve">M195 METRO SANTA LUCIA_x000d_
_x000d_
</v>
      </c>
      <c r="O2642" t="str">
        <v>NEIVA</v>
      </c>
      <c r="P2642" t="str">
        <f>IF(ISBLANK(O2642),"0",(VLOOKUP(O2642,REGION,2,FALSE)))</f>
        <v>OCCIDENTE</v>
      </c>
      <c r="Q2642" t="str">
        <v>CARLOS HERNAN BARRETO LOPEZ</v>
      </c>
      <c r="R2642">
        <f>IF(ISBLANK(Q2642),"0", VLOOKUP(Q2642,PERSONAL,2,FALSE))</f>
        <v>1010165612</v>
      </c>
      <c r="S2642" t="str">
        <v>DIRECTO</v>
      </c>
      <c r="T2642">
        <v>0.25</v>
      </c>
      <c r="U2642">
        <v>0.3541666666666667</v>
      </c>
      <c r="V2642">
        <f>IF(ISBLANK(T2642 ),"0",U2642-T2642)</f>
        <v>0.10416666666666669</v>
      </c>
      <c r="W2642">
        <v>2</v>
      </c>
      <c r="X2642">
        <f>NETWORKDAYS(K2642,L2641)</f>
        <v>1</v>
      </c>
      <c r="Y2642" t="str">
        <f>IF(X2642&lt;=2,"CUMPLE","NO CUMPLE")</f>
        <v>CUMPLE</v>
      </c>
      <c r="Z2642" t="str">
        <v xml:space="preserve">Caso que ingresa el 30; visita solicitada para esa fecha por el cliente. </v>
      </c>
    </row>
    <row r="2643" xml:space="preserve">
      <c r="A2643">
        <v>107574</v>
      </c>
      <c r="B2643" t="str">
        <v>REQUEST</v>
      </c>
      <c r="C2643" t="str">
        <v>CERRADO</v>
      </c>
      <c r="D2643" t="str">
        <v>LINEAL DE CAJAS</v>
      </c>
      <c r="E2643" t="str">
        <v>POS</v>
      </c>
      <c r="F2643" t="str">
        <v>POS</v>
      </c>
      <c r="G2643" t="str">
        <v>WINCOR</v>
      </c>
      <c r="H2643" t="str" xml:space="preserve">
        <v xml:space="preserve">Buen día Solicito de su ayuda para instalar formatear POS WINCOR BEETLE-M serial 6498506403 como pos 12; confirmar con la coordinadora de cajas que la pos sea físicamente la pos numero 12; la pos que se reemplace la deben de dejar embalada en la oficina de sistemas rotulada con serial visible; dejar los cables organizados Mil gracias Ticket anterior de solicitud-13456217_x000d_
_x000d_
numero de caja pos_x000d_
_x000d_
POS 12</v>
      </c>
      <c r="I2643" t="str" xml:space="preserve">
        <v xml:space="preserve">Buen día Solicito de su ayuda para instalar formatear POS WINCOR BEETLE-M serial 6498506403 como pos 12; confirmar con la coordinadora de cajas que la pos sea físicamente la pos numero 12; la pos que se reemplace la deben de dejar embalada en la oficina de sistemas rotulada con serial visible; dejar los cables organizados Mil gracias Ticket anterior de solicitud-13456217_x000d_
_x000d_
numero de caja pos_x000d_
_x000d_
POS 12</v>
      </c>
      <c r="J2643" t="str">
        <v>Se realiza configuración y cambio de POS y cambio de disco duro;se entrega a jefe de cajas en funcionamiento; se deja caja en pruebas.</v>
      </c>
      <c r="K2643">
        <v>45173</v>
      </c>
      <c r="L2643">
        <v>45174</v>
      </c>
      <c r="M2643" t="str">
        <f>TEXT(L2643,"DDDDDDD")</f>
        <v>martes</v>
      </c>
      <c r="N2643" t="str" xml:space="preserve">
        <v xml:space="preserve">M038 METRO NEIVA CENTRO DE CONVENCIONES_x000d_
_x000d_
</v>
      </c>
      <c r="O2643" t="str">
        <v>NEIVA</v>
      </c>
      <c r="P2643" t="str">
        <f>IF(ISBLANK(O2643),"0",(VLOOKUP(O2643,REGION,2,FALSE)))</f>
        <v>OCCIDENTE</v>
      </c>
      <c r="Q2643" t="str">
        <v>CARLOS HERNAN BARRETO LOPEZ</v>
      </c>
      <c r="R2643">
        <f>IF(ISBLANK(Q2643),"0", VLOOKUP(Q2643,PERSONAL,2,FALSE))</f>
        <v>1010165612</v>
      </c>
      <c r="S2643" t="str">
        <v>DIRECTO</v>
      </c>
      <c r="T2643">
        <v>0.4895833333333333</v>
      </c>
      <c r="U2643">
        <v>0.5833333333333334</v>
      </c>
      <c r="V2643">
        <f>IF(ISBLANK(T2643 ),"0",U2643-T2643)</f>
        <v>0.09375000000000006</v>
      </c>
      <c r="W2643">
        <v>2</v>
      </c>
      <c r="X2643">
        <f>NETWORKDAYS(K2643,L2642)</f>
        <v>2</v>
      </c>
      <c r="Y2643" t="str">
        <f>IF(X2643&lt;=2,"CUMPLE","NO CUMPLE")</f>
        <v>CUMPLE</v>
      </c>
    </row>
    <row r="2644" xml:space="preserve">
      <c r="A2644">
        <v>24968</v>
      </c>
      <c r="B2644" t="str">
        <v>REQUEST</v>
      </c>
      <c r="C2644" t="str">
        <v>CERRADO</v>
      </c>
      <c r="D2644" t="str">
        <v>LINEAL DE CAJAS</v>
      </c>
      <c r="E2644" t="str">
        <v>POS</v>
      </c>
      <c r="F2644" t="str">
        <v>POS</v>
      </c>
      <c r="G2644" t="str">
        <v xml:space="preserve">WINCOR </v>
      </c>
      <c r="H2644" t="str" xml:space="preserve">
        <v xml:space="preserve">Referencia SDM:13456217 - Datos usuario Nombre: Alily Castilla Castaneda Correo: Alily.CastillaCastaneda@cencosud.com.co Usuario AD: AliCasti Pais: Colombia Ubicacion: M195 METRO SANTA LUCIA Zona: Colombia Bogota Unidad de Negocio: METRO Servicio: null Telefono: 3209753836 Anexo: 3209753836 Descripcion: Buenas tardes: Me colaboran con la pos NO.12 de la tienda 038 ya que se a reiniciado en varias ocasiones y de repente se apaga nuevamente; no esta en funcionamiento. graciasSolicito de su ayuda para instalar formatear POS WINCOR BEETLE-M serial 6422492788  como pos 119; confirmar con la coordinadora de cajas que la pos sea físicamente la pos numero 19; la pos que se reemplace la deben de dejar embalada en la oficina de sistemas rotulada con serial visible; dejar los cables organizados _x000d_
Mil gracias</v>
      </c>
      <c r="I2644" t="str" xml:space="preserve">
        <v xml:space="preserve">Referencia SDM:13456217 - Datos usuario Nombre: Alily Castilla Castaneda Correo: Alily.CastillaCastaneda@cencosud.com.co Usuario AD: AliCasti Pais: Colombia Ubicacion: M195 METRO SANTA LUCIA Zona: Colombia Bogota Unidad de Negocio: METRO Servicio: null Telefono: 3209753836 Anexo: 3209753836 Descripcion: Buenas tardes: Me colaboran con la pos NO.12 de la tienda 038 ya que se a reiniciado en varias ocasiones y de repente se apaga nuevamente; no esta en funcionamiento. graciasSolicito de su ayuda para instalar formatear POS WINCOR BEETLE-M serial 6422492788  como pos 119; confirmar con la coordinadora de cajas que la pos sea físicamente la pos numero 19; la pos que se reemplace la deben de dejar embalada en la oficina de sistemas rotulada con serial visible; dejar los cables organizados _x000d_
Mil gracias</v>
      </c>
      <c r="J2644" t="str" xml:space="preserve">
        <v xml:space="preserve">Se realiza configuración y cambio de POS y cambio de disco duro;se entrega a jefe de cajas en funcionamiento; desde el viernes se deja en_x000d_
observación; desde ayer funcional y hoy en visita caja funcional y trabajando.</v>
      </c>
      <c r="K2644">
        <v>45174</v>
      </c>
      <c r="L2644">
        <v>45174</v>
      </c>
      <c r="M2644" t="str">
        <f>TEXT(L2644,"DDDDDDD")</f>
        <v>martes</v>
      </c>
      <c r="N2644" t="str" xml:space="preserve">
        <v xml:space="preserve">M038 METRO NEIVA CENTRO DE CONVENCIONES_x000d_
_x000d_
</v>
      </c>
      <c r="O2644" t="str">
        <v>NEIVA</v>
      </c>
      <c r="P2644" t="str">
        <f>IF(ISBLANK(O2644),"0",(VLOOKUP(O2644,REGION,2,FALSE)))</f>
        <v>OCCIDENTE</v>
      </c>
      <c r="Q2644" t="str">
        <v>CARLOS HERNAN BARRETO LOPEZ</v>
      </c>
      <c r="R2644">
        <f>IF(ISBLANK(Q2644),"0", VLOOKUP(Q2644,PERSONAL,2,FALSE))</f>
        <v>1010165612</v>
      </c>
      <c r="S2644" t="str">
        <v>DIRECTO</v>
      </c>
      <c r="T2644">
        <v>0.5833333333333334</v>
      </c>
      <c r="U2644">
        <v>0.6666666666666666</v>
      </c>
      <c r="V2644">
        <f>IF(ISBLANK(T2644 ),"0",U2644-T2644)</f>
        <v>0.08333333333333326</v>
      </c>
      <c r="W2644">
        <v>1</v>
      </c>
      <c r="X2644">
        <f>NETWORKDAYS(K2644,L2643)</f>
        <v>1</v>
      </c>
      <c r="Y2644" t="str">
        <f>IF(X2644&lt;=2,"CUMPLE","NO CUMPLE")</f>
        <v>CUMPLE</v>
      </c>
      <c r="Z2644" t="str">
        <v>Caso que ingresa el 31 de Agosto; se acuerda atención con el cliente.</v>
      </c>
    </row>
    <row r="2645" xml:space="preserve">
      <c r="A2645">
        <v>105064</v>
      </c>
      <c r="B2645" t="str">
        <v>INCIDENT</v>
      </c>
      <c r="C2645" t="str">
        <v>CERRADO</v>
      </c>
      <c r="D2645" t="str">
        <v>LINEAL DE CAJAS</v>
      </c>
      <c r="E2645" t="str">
        <v>POS</v>
      </c>
      <c r="F2645" t="str">
        <v>POS</v>
      </c>
      <c r="G2645" t="str">
        <v>WINCOR</v>
      </c>
      <c r="H2645" t="str" xml:space="preserve">
        <v xml:space="preserve">Buenas tardes: me colaboran con le visor de clientes de la pos NO.10 y la impresora; ya que están presentando fallas. Quedo atenta a comentarios; gracias._x000d_
_x000d_
Número de inventario si se tiene_x000d_
_x000d_
Visor S/N9899311815-Impresora serial NO.P5TF146204_x000d_
_x000d_
Numero de caja_x000d_
_x000d_
10</v>
      </c>
      <c r="I2645" t="str" xml:space="preserve">
        <v xml:space="preserve">Buenas tardes: me colaboran con le visor de clientes de la pos NO.10 y la impresora; ya que están presentando fallas. Quedo atenta a comentarios; gracias._x000d_
_x000d_
Número de inventario si se tiene_x000d_
_x000d_
Visor S/N9899311815-Impresora serial NO.P5TF146204_x000d_
_x000d_
Numero de caja_x000d_
_x000d_
10</v>
      </c>
      <c r="J2645" t="str" xml:space="preserve">
        <v xml:space="preserve">Se realizan pruebas que confirman falla en impresora y en display; se realizan; limpiesa de conectores y ajustes ; equipo se reinicia y se verifica_x000d_
funcionamiento sin fallas se entrega a funcionario encargado de linea de cajas.</v>
      </c>
      <c r="K2645">
        <v>45174</v>
      </c>
      <c r="L2645">
        <v>45174</v>
      </c>
      <c r="M2645" t="str">
        <f>TEXT(L2645,"DDDDDDD")</f>
        <v>martes</v>
      </c>
      <c r="N2645" t="str" xml:space="preserve">
        <v xml:space="preserve">M038 METRO NEIVA CENTRO DE CONVENCIONES_x000d_
_x000d_
</v>
      </c>
      <c r="O2645" t="str">
        <v>NEIVA</v>
      </c>
      <c r="P2645" t="str">
        <f>IF(ISBLANK(O2645),"0",(VLOOKUP(O2645,REGION,2,FALSE)))</f>
        <v>OCCIDENTE</v>
      </c>
      <c r="Q2645" t="str">
        <v>CARLOS HERNAN BARRETO LOPEZ</v>
      </c>
      <c r="R2645">
        <f>IF(ISBLANK(Q2645),"0", VLOOKUP(Q2645,PERSONAL,2,FALSE))</f>
        <v>1010165612</v>
      </c>
      <c r="S2645" t="str">
        <v>DIRECTO</v>
      </c>
      <c r="T2645">
        <v>0.40625</v>
      </c>
      <c r="U2645">
        <v>0.4895833333333333</v>
      </c>
      <c r="V2645">
        <f>IF(ISBLANK(T2645 ),"0",U2645-T2645)</f>
        <v>0.08333333333333331</v>
      </c>
      <c r="W2645">
        <v>1</v>
      </c>
      <c r="X2645">
        <f>NETWORKDAYS(K2645,L2644)</f>
        <v>1</v>
      </c>
      <c r="Y2645" t="str">
        <f>IF(X2645&lt;=2,"CUMPLE","NO CUMPLE")</f>
        <v>CUMPLE</v>
      </c>
      <c r="Z2645" t="str">
        <v>Caso que ingresa el 31 de Agosto; se acuerda atención con el cliente.</v>
      </c>
    </row>
    <row r="2646" xml:space="preserve">
      <c r="A2646">
        <v>116691</v>
      </c>
      <c r="B2646" t="str">
        <v>REQUEST</v>
      </c>
      <c r="C2646" t="str">
        <v>CERRADO</v>
      </c>
      <c r="D2646" t="str">
        <v>LINEAL DE CAJAS</v>
      </c>
      <c r="E2646" t="str">
        <v>PUNTO DE RED</v>
      </c>
      <c r="F2646" t="str">
        <v>PUNTO DE RED</v>
      </c>
      <c r="G2646" t="str">
        <v>PUNTO DE RED</v>
      </c>
      <c r="H2646" t="str">
        <v>Buenos días; solicito realizar la verificación del movimiento de ubicación de la Flejera de escritorio de la tienda; hacia el piso de venta. Favor coordinar con el gerente de la tienda la posible nueva ubicacion y verificar si tenemos puntos disponibles; de lo contraio gestionar con Fabiola la solicitud de un nuevo punto</v>
      </c>
      <c r="I2646" t="str">
        <v>Buenos días; solicito realizar la verificación del movimiento de ubicación de la Flejera de escritorio de la tienda; hacia el piso de venta. Favor coordinar con el gerente de la tienda la posible nueva ubicacion y verificar si tenemos puntos disponibles; de lo contraio gestionar con Fabiola la solicitud de un nuevo punto</v>
      </c>
      <c r="J2646" t="str" xml:space="preserve">
        <v xml:space="preserve">Se verifica puntos de red y energia regulada disponibles en el area de servicio al cliente; los puntos de red se encuentran cabledos; pero al_x000d_
realizar conexiones de prueba no se puede acceder a la red; posiblemente se encuentran bloqueados; los puntos de energia regulada se_x000d_
encuentran habilitados y funcionales.</v>
      </c>
      <c r="K2646">
        <v>45175</v>
      </c>
      <c r="L2646">
        <v>45175</v>
      </c>
      <c r="M2646" t="str">
        <f>TEXT(L2646,"DDDDDDD")</f>
        <v>miércoles</v>
      </c>
      <c r="N2646" t="str" xml:space="preserve">
        <v xml:space="preserve">M038 METRO NEIVA CENTRO DE CONVENCIONES_x000d_
_x000d_
</v>
      </c>
      <c r="O2646" t="str">
        <v>NEIVA</v>
      </c>
      <c r="P2646" t="str">
        <f>IF(ISBLANK(O2646),"0",(VLOOKUP(O2646,REGION,2,FALSE)))</f>
        <v>OCCIDENTE</v>
      </c>
      <c r="Q2646" t="str">
        <v>CARLOS HERNAN BARRETO LOPEZ</v>
      </c>
      <c r="R2646">
        <f>IF(ISBLANK(Q2646),"0", VLOOKUP(Q2646,PERSONAL,2,FALSE))</f>
        <v>1010165612</v>
      </c>
      <c r="S2646" t="str">
        <v>DIRECTO</v>
      </c>
      <c r="T2646">
        <v>0.4583333333333333</v>
      </c>
      <c r="U2646">
        <v>0.5</v>
      </c>
      <c r="V2646">
        <f>IF(ISBLANK(T2646 ),"0",U2646-T2646)</f>
        <v>0.041666666666666685</v>
      </c>
      <c r="W2646">
        <v>1</v>
      </c>
      <c r="X2646">
        <f>NETWORKDAYS(K2646,L2645)</f>
        <v>-2</v>
      </c>
      <c r="Y2646" t="str">
        <f>IF(X2646&lt;=2,"CUMPLE","NO CUMPLE")</f>
        <v>CUMPLE</v>
      </c>
      <c r="Z2646" t="str">
        <v>Caso que ingresa el 4 de Septiembre; visita acordada con cliente ya que ayer no estaba personal.</v>
      </c>
    </row>
    <row r="2647" xml:space="preserve">
      <c r="A2647">
        <v>118790</v>
      </c>
      <c r="B2647" t="str">
        <v>INCIDENT</v>
      </c>
      <c r="C2647" t="str">
        <v>CERRADO</v>
      </c>
      <c r="D2647" t="str">
        <v>PISO DE VENTA</v>
      </c>
      <c r="E2647" t="str">
        <v>PDA</v>
      </c>
      <c r="F2647" t="str">
        <v>PDA</v>
      </c>
      <c r="G2647" t="str">
        <v>HONEYWELL</v>
      </c>
      <c r="H2647" t="str" xml:space="preserve">
        <v xml:space="preserve">PDA de antena tres sin internet ;no se puede registrar los electrodomésticos de electro_x000d_
_x000d_
Sección de la tienda en donde se ubica la PDT o usuario_x000d_
_x000d_
Popayán</v>
      </c>
      <c r="I2647" t="str" xml:space="preserve">
        <v xml:space="preserve">PDA de antena tres sin internet ;no se puede registrar los electrodomésticos de electro_x000d_
_x000d_
Sección de la tienda en donde se ubica la PDT o usuario_x000d_
_x000d_
Popayán</v>
      </c>
      <c r="J2647" t="str">
        <v>Me encuentro en sitio y se me indica que la labor a realizar es la verificación del la PDA de antena tres que en repetidas ocasiones pierde la señal del wifi. Al llegar encuentro el dispositivo sin señal  procedo a formatear  dispositivo y actualizar  fireware y al encender o configurar el dispositivo me conecto en el punto donde se presenta la perdida de  señal y realizo la conexión al wlan12 según indica el manual; se termina la configuración y se actualiza los perfiles de Genesix y se envia el serial al compañero Harold se realizan pruebas con los electrodomésticos que salieron y sin problema  se entrega a personal de seguridad y se informa al usuario Oldin jefe de sección  y me retiro de sitio informando al compañero Harold y la compañera Katherine de la labor terminada.</v>
      </c>
      <c r="K2647">
        <v>45175</v>
      </c>
      <c r="L2647">
        <v>45175</v>
      </c>
      <c r="M2647" t="str">
        <f>TEXT(L2647,"DDDDDDD")</f>
        <v>miércoles</v>
      </c>
      <c r="N2647" t="str" xml:space="preserve">
        <v xml:space="preserve">J036 JUMBO POPAYAN CAMPANARIO_x000d_
_x000d_
</v>
      </c>
      <c r="O2647" t="str">
        <v>POPAYAN</v>
      </c>
      <c r="P2647" t="str">
        <f>IF(ISBLANK(O2647),"0",(VLOOKUP(O2647,REGION,2,FALSE)))</f>
        <v>OCCIDENTE</v>
      </c>
      <c r="Q2647" t="str">
        <v>DANIEL FERNANDO PAREDES ARTEAGA</v>
      </c>
      <c r="R2647">
        <f>IF(ISBLANK(Q2647),"0", VLOOKUP(Q2647,PERSONAL,2,FALSE))</f>
        <v>10301691</v>
      </c>
      <c r="S2647" t="str">
        <v>DIRECTO</v>
      </c>
      <c r="T2647">
        <v>0.6145833333333334</v>
      </c>
      <c r="U2647">
        <v>0.7395833333333334</v>
      </c>
      <c r="V2647">
        <f>IF(ISBLANK(T2647 ),"0",U2647-T2647)</f>
        <v>0.125</v>
      </c>
      <c r="W2647">
        <v>2</v>
      </c>
      <c r="X2647">
        <f>NETWORKDAYS(K2647,L2646)</f>
        <v>1</v>
      </c>
      <c r="Y2647" t="str">
        <f>IF(X2647&lt;=2,"CUMPLE","NO CUMPLE")</f>
        <v>CUMPLE</v>
      </c>
    </row>
    <row r="2648" xml:space="preserve">
      <c r="A2648">
        <v>70886</v>
      </c>
      <c r="B2648" t="str">
        <v>REQUEST</v>
      </c>
      <c r="C2648" t="str">
        <v>CERRADO</v>
      </c>
      <c r="D2648" t="str">
        <v>PANADERIA</v>
      </c>
      <c r="E2648" t="str">
        <v>IMPRESORA</v>
      </c>
      <c r="F2648" t="str">
        <v>IMPRESORA</v>
      </c>
      <c r="G2648" t="str">
        <v>EPSON</v>
      </c>
      <c r="H2648" t="str">
        <v>Buena tarde Informo que la impresora con serial X5 G5012640 EPSON no prende ya se le realizo prueba en otras pos; este equipo es de ATC se deja sin servicio la pos de cafetería. Quedo atenta a sus comentarios</v>
      </c>
      <c r="I2648" t="str">
        <v>Buena tarde Informo que la impresora con serial X5 G5012640 EPSON no prende ya se le realizo prueba en otras pos; este equipo es de ATC se deja sin servicio la pos de cafetería. Quedo atenta a sus comentarios</v>
      </c>
      <c r="J2648" t="str">
        <v>La impresora se instalado correctamente y se evidencia con coordinadora de cajas que esta en perfecto funcionamiento.</v>
      </c>
      <c r="K2648">
        <v>45174</v>
      </c>
      <c r="L2648">
        <v>45174</v>
      </c>
      <c r="M2648" t="str">
        <f>TEXT(L2648,"DDDDDDD")</f>
        <v>martes</v>
      </c>
      <c r="N2648" t="str" xml:space="preserve">
        <v xml:space="preserve">M183 METRO SAN GIL_x000d_
_x000d_
</v>
      </c>
      <c r="O2648" t="str">
        <v>SAN GIL</v>
      </c>
      <c r="P2648" t="str">
        <f>IF(ISBLANK(O2648),"0",(VLOOKUP(O2648,REGION,2,FALSE)))</f>
        <v>ORIENTE</v>
      </c>
      <c r="Q2648" t="str">
        <v>HENRY ALEJANDRO NIÑO CENTENO</v>
      </c>
      <c r="R2648">
        <v>1098779589</v>
      </c>
      <c r="S2648" t="str">
        <v>DIRECTO</v>
      </c>
      <c r="T2648">
        <v>0.4166666666666667</v>
      </c>
      <c r="U2648">
        <v>0.5833333333333334</v>
      </c>
      <c r="V2648">
        <f>IF(ISBLANK(T2648 ),"0",U2648-T2648)</f>
        <v>0.16666666666666669</v>
      </c>
      <c r="W2648">
        <v>2</v>
      </c>
      <c r="X2648">
        <f>NETWORKDAYS(K2648,L2647)</f>
        <v>2</v>
      </c>
      <c r="Y2648" t="str">
        <f>IF(X2648&lt;=2,"CUMPLE","NO CUMPLE")</f>
        <v>CUMPLE</v>
      </c>
      <c r="Z2648" t="str">
        <v xml:space="preserve">Ticket ingresa el 28 de Agosto; se acuerda con cliente esta atención. </v>
      </c>
    </row>
    <row r="2649" xml:space="preserve">
      <c r="A2649">
        <v>109589</v>
      </c>
      <c r="B2649" t="str">
        <v>REQUEST</v>
      </c>
      <c r="C2649" t="str">
        <v>CERRADO</v>
      </c>
      <c r="D2649" t="str">
        <v>PANADERIA</v>
      </c>
      <c r="E2649" t="str">
        <v>PDA</v>
      </c>
      <c r="F2649" t="str">
        <v>PDA</v>
      </c>
      <c r="G2649" t="str">
        <v>PDA</v>
      </c>
      <c r="H2649" t="str" xml:space="preserve">
        <v xml:space="preserve">solicitud de configuración de PDA_x000d_
_x000d_
Indicar la ubicación del computador en la tienda o sede_x000d_
_x000d_
LOCAL METRO SAN GIL</v>
      </c>
      <c r="I2649" t="str" xml:space="preserve">
        <v xml:space="preserve">solicitud de configuración de PDA_x000d_
_x000d_
Indicar la ubicación del computador en la tienda o sede_x000d_
_x000d_
LOCAL METRO SAN GIL</v>
      </c>
      <c r="J2649" t="str">
        <v xml:space="preserve">Se llega a tienda y comentan que el PDT (PDA) tenia poblemas para ingresar que era aun posible bloqueo...Ellos pasaron el caso. Mas adelante un compañero que llamaron por telefono ; les ayuda poder ingresar y les explicó; lo cual solucionó dicho problema que presentaban; LUZ BIBIANA confirma que está en funcionamiento. </v>
      </c>
      <c r="K2649">
        <v>45174</v>
      </c>
      <c r="L2649">
        <v>45174</v>
      </c>
      <c r="M2649" t="str">
        <f>TEXT(L2649,"DDDDDDD")</f>
        <v>martes</v>
      </c>
      <c r="N2649" t="str" xml:space="preserve">
        <v xml:space="preserve">M183 METRO SAN GIL_x000d_
_x000d_
</v>
      </c>
      <c r="O2649" t="str">
        <v>SAN GIL</v>
      </c>
      <c r="P2649" t="str">
        <f>IF(ISBLANK(O2649),"0",(VLOOKUP(O2649,REGION,2,FALSE)))</f>
        <v>ORIENTE</v>
      </c>
      <c r="Q2649" t="str">
        <v>HENRY ALEJANDRO NIÑO CENTENO</v>
      </c>
      <c r="R2649">
        <v>1098779589</v>
      </c>
      <c r="S2649" t="str">
        <v>DIRECTO</v>
      </c>
      <c r="T2649">
        <v>0.3888888888888889</v>
      </c>
      <c r="U2649">
        <v>0.4166666666666667</v>
      </c>
      <c r="V2649">
        <f>IF(ISBLANK(T2649 ),"0",U2649-T2649)</f>
        <v>0.02777777777777779</v>
      </c>
      <c r="W2649">
        <v>1</v>
      </c>
      <c r="X2649">
        <f>NETWORKDAYS(K2649,L2648)</f>
        <v>1</v>
      </c>
      <c r="Y2649" t="str">
        <f>IF(X2649&lt;=2,"CUMPLE","NO CUMPLE")</f>
        <v>CUMPLE</v>
      </c>
      <c r="Z2649" t="str">
        <v xml:space="preserve">Ticket ingresa el 1 de Septiembre; se acuerda con cliente atención. </v>
      </c>
    </row>
    <row r="2650" xml:space="preserve">
      <c r="A2650">
        <v>93096</v>
      </c>
      <c r="B2650" t="str">
        <v>INCIDENT</v>
      </c>
      <c r="C2650" t="str">
        <v>CERRADO</v>
      </c>
      <c r="D2650" t="str">
        <v>LINEAL DE CAJAS</v>
      </c>
      <c r="E2650" t="str">
        <v>POS</v>
      </c>
      <c r="F2650" t="str">
        <v>GAVETA</v>
      </c>
      <c r="G2650" t="str">
        <v xml:space="preserve">WINCOR </v>
      </c>
      <c r="H2650" t="str" xml:space="preserve">
        <v xml:space="preserve">por favor me colabora para revisar la pos 18 ya que al momento de finalizar transacciones en algunas abre gaveta y en las otras no; no sabemos si es fallas en el sistema; cableado o por ende la gaveta._x000d_
_x000d_
Número de inventario si se tiene_x000d_
_x000d_
047_x000d_
_x000d_
Numero de caja_x000d_
_x000d_
18"buen día _x000d_
solicito de su ayuda para instalación de la parte que ya se encuentra en sitio_x000d_
Mil gracias "Se realiza envio  de "CASH DRAWER	"  con Guía No. 78288500051 el 29/08/2023. Se transfiere para su gestión. Confirmar si la parte ya fue entregada y proceder con la instalación y gestion del ticket. </v>
      </c>
      <c r="I2650" t="str" xml:space="preserve">
        <v xml:space="preserve">por favor me colabora para revisar la pos 18 ya que al momento de finalizar transacciones en algunas abre gaveta y en las otras no; no sabemos si es fallas en el sistema; cableado o por ende la gaveta._x000d_
_x000d_
Número de inventario si se tiene_x000d_
_x000d_
047_x000d_
_x000d_
Numero de caja_x000d_
_x000d_
18"buen día _x000d_
solicito de su ayuda para instalación de la parte que ya se encuentra en sitio_x000d_
Mil gracias "Se realiza envio  de "CASH DRAWER	"  con Guía No. 78288500051 el 29/08/2023. Se transfiere para su gestión. Confirmar si la parte ya fue entregada y proceder con la instalación y gestion del ticket. </v>
      </c>
      <c r="J2650" t="str">
        <v>SE REALIZA CAMBIO DE GAVETA EN POS 18; LA CUAL SE ATASCA AL REALIZAR TRANSACCIONES. SE INSTALA GABETA CON INVENTARIO AD-114354; LA QUE SE RETIRA NO TIENE PLACA NI SERIAL. JEFE DE CAJAS REALIZA PRUEBAS CONFIRMANDO CORRECTO FUNCIONAMIENTO.</v>
      </c>
      <c r="K2650">
        <v>45174</v>
      </c>
      <c r="L2650">
        <v>45175</v>
      </c>
      <c r="M2650" t="str">
        <f>TEXT(L2650,"DDDDDDD")</f>
        <v>miércoles</v>
      </c>
      <c r="N2650" t="str" xml:space="preserve">
        <v xml:space="preserve">J047 JUMBO GIRARDOT_x000d_
_x000d_
</v>
      </c>
      <c r="O2650" t="str">
        <v>GIRARDOT</v>
      </c>
      <c r="P2650" t="str">
        <f>IF(ISBLANK(O2650),"0",(VLOOKUP(O2650,REGION,2,FALSE)))</f>
        <v>OCCIDENTE</v>
      </c>
      <c r="Q2650" t="str">
        <v>WILLIAM FERNANDO ALDANA NIÑO</v>
      </c>
      <c r="R2650">
        <f>IF(ISBLANK(Q2650),"0", VLOOKUP(Q2650,PERSONAL,2,FALSE))</f>
        <v>80148398</v>
      </c>
      <c r="S2650" t="str">
        <v>DIRECTO</v>
      </c>
      <c r="T2650">
        <v>0.5</v>
      </c>
      <c r="U2650">
        <v>0.5416666666666666</v>
      </c>
      <c r="V2650">
        <f>IF(ISBLANK(T2650 ),"0",U2650-T2650)</f>
        <v>0.04166666666666663</v>
      </c>
      <c r="W2650">
        <v>1</v>
      </c>
      <c r="X2650">
        <f>NETWORKDAYS(K2650,L2649)</f>
        <v>1</v>
      </c>
      <c r="Y2650" t="str">
        <f>IF(X2650&lt;=2,"CUMPLE","NO CUMPLE")</f>
        <v>CUMPLE</v>
      </c>
    </row>
    <row r="2651" xml:space="preserve">
      <c r="A2651">
        <v>93084</v>
      </c>
      <c r="B2651" t="str">
        <v>INCIDENT</v>
      </c>
      <c r="C2651" t="str">
        <v>CERRADO</v>
      </c>
      <c r="D2651" t="str">
        <v>LINEAL DE CAJAS</v>
      </c>
      <c r="E2651" t="str">
        <v>POS</v>
      </c>
      <c r="F2651" t="str">
        <v>GAVETA</v>
      </c>
      <c r="G2651" t="str">
        <v>WINCOR</v>
      </c>
      <c r="H2651" t="str" xml:space="preserve">
        <v xml:space="preserve">por favor nos colabora para validar la gaveta de la pos 28 ya que al abrir la gaveta se encuentra trabada; queda mitad abierta y no deja abrir y muchos menos cerrar_x000d_
_x000d_
Número de inventario si se tiene_x000d_
_x000d_
047_x000d_
_x000d_
Numero de caja_x000d_
_x000d_
28Buena tarde_x000d_
solicito de su ayuda para instalación de al parte que ya se encuentra en sitio _x000d_
Mil gracias ""Se realiza envio  de "CASH DRAWER	" con Guía No. 78288500051 el 29/08/2023. Se transfiere para su gestión. Confirmar si la parte ya fue entregada y proceder con la instalación y gestion del ticket. "</v>
      </c>
      <c r="I2651" t="str" xml:space="preserve">
        <v xml:space="preserve">por favor nos colabora para validar la gaveta de la pos 28 ya que al abrir la gaveta se encuentra trabada; queda mitad abierta y no deja abrir y muchos menos cerrar_x000d_
_x000d_
Número de inventario si se tiene_x000d_
_x000d_
047_x000d_
_x000d_
Numero de caja_x000d_
_x000d_
28Buena tarde_x000d_
solicito de su ayuda para instalación de al parte que ya se encuentra en sitio _x000d_
Mil gracias ""Se realiza envio  de "CASH DRAWER	" con Guía No. 78288500051 el 29/08/2023. Se transfiere para su gestión. Confirmar si la parte ya fue entregada y proceder con la instalación y gestion del ticket. "</v>
      </c>
      <c r="J2651" t="str">
        <v>SE REALIZA CAMBIO DE GAVETA EN POS 28; LA CUAL SE ATASCO Y PRESENTÓ ROTURA INTERNA. SE INSTALA GABETA CON INVENTARIO AD-119064; SE RETIRA GABETA CON PLACA AD-092512. FUNCIONARIA REALIZA PRUEBAS CONFIRMANDO CORRECTO FUNCIONAMIENTO.</v>
      </c>
      <c r="K2651">
        <v>45174</v>
      </c>
      <c r="L2651">
        <v>45175</v>
      </c>
      <c r="M2651" t="str">
        <f>TEXT(L2651,"DDDDDDD")</f>
        <v>miércoles</v>
      </c>
      <c r="N2651" t="str" xml:space="preserve">
        <v xml:space="preserve">J047 JUMBO GIRARDOT_x000d_
_x000d_
</v>
      </c>
      <c r="O2651" t="str">
        <v>GIRARDOT</v>
      </c>
      <c r="P2651" t="str">
        <f>IF(ISBLANK(O2651),"0",(VLOOKUP(O2651,REGION,2,FALSE)))</f>
        <v>OCCIDENTE</v>
      </c>
      <c r="Q2651" t="str">
        <v>WILLIAM FERNANDO ALDANA NIÑO</v>
      </c>
      <c r="R2651">
        <f>IF(ISBLANK(Q2651),"0", VLOOKUP(Q2651,PERSONAL,2,FALSE))</f>
        <v>80148398</v>
      </c>
      <c r="S2651" t="str">
        <v>DIRECTO</v>
      </c>
      <c r="T2651">
        <v>0.5416666666666666</v>
      </c>
      <c r="U2651">
        <v>0.5833333333333334</v>
      </c>
      <c r="V2651">
        <f>IF(ISBLANK(T2651 ),"0",U2651-T2651)</f>
        <v>0.04166666666666674</v>
      </c>
      <c r="W2651">
        <v>1</v>
      </c>
      <c r="X2651">
        <f>NETWORKDAYS(K2651,L2650)</f>
        <v>2</v>
      </c>
      <c r="Y2651" t="str">
        <f>IF(X2651&lt;=2,"CUMPLE","NO CUMPLE")</f>
        <v>CUMPLE</v>
      </c>
    </row>
    <row r="2652" xml:space="preserve">
      <c r="A2652">
        <v>112197</v>
      </c>
      <c r="B2652" t="str">
        <v>REQUEST</v>
      </c>
      <c r="C2652" t="str">
        <v>CERRADO</v>
      </c>
      <c r="D2652" t="str">
        <v>LINEAL DE CAJAS</v>
      </c>
      <c r="E2652" t="str">
        <v>POS</v>
      </c>
      <c r="F2652" t="str">
        <v>CPU</v>
      </c>
      <c r="G2652" t="str">
        <v>WINCOR</v>
      </c>
      <c r="H2652" t="str" xml:space="preserve">
        <v xml:space="preserve">buenos dias: por favor me colaboran para realizar el cambio de la pos #2 para la pos # 18 ya que es la caja preferencial y la necesitamios urgente para la operacion y nos diagnosticaron daño de la board; Fabiola nos indica que ya fue solicitada y que se demora entre 5 a 8 dias por llegar. Agradezco su colaboracion._x000d_
_x000d_
numero de caja pos_x000d_
_x000d_
18Buen día_x000d_
solicito de su ayuda para realizar esta actividad pasar la pos 2 al  puesto de la pos 18  ya que es la pos preferencial ; la pos 18 presento avería y se solicito la cpu pendiente despacho ._x000d_
Mil garcais</v>
      </c>
      <c r="I2652" t="str" xml:space="preserve">
        <v xml:space="preserve">buenos dias: por favor me colaboran para realizar el cambio de la pos #2 para la pos # 18 ya que es la caja preferencial y la necesitamios urgente para la operacion y nos diagnosticaron daño de la board; Fabiola nos indica que ya fue solicitada y que se demora entre 5 a 8 dias por llegar. Agradezco su colaboracion._x000d_
_x000d_
numero de caja pos_x000d_
_x000d_
18Buen día_x000d_
solicito de su ayuda para realizar esta actividad pasar la pos 2 al  puesto de la pos 18  ya que es la pos preferencial ; la pos 18 presento avería y se solicito la cpu pendiente despacho ._x000d_
Mil garcais</v>
      </c>
      <c r="J2652" t="str">
        <v xml:space="preserve">SE REALIZA INTERCAMBIO DE CPU POS 2 Y 18 POR SOLICITUD DE JEFE DE CAJAS ELENA RIVERA. SE LES RECUERDA QUE DEBEN SOLICITAR CON CREDIBANCO EL CAMBIO DE LOS DATAFONOS. POS 2 OPERATIVA. </v>
      </c>
      <c r="K2652">
        <v>45174</v>
      </c>
      <c r="L2652">
        <v>45175</v>
      </c>
      <c r="M2652" t="str">
        <f>TEXT(L2652,"DDDDDDD")</f>
        <v>miércoles</v>
      </c>
      <c r="N2652" t="str" xml:space="preserve">
        <v xml:space="preserve">J047 JUMBO GIRARDOT_x000d_
_x000d_
</v>
      </c>
      <c r="O2652" t="str">
        <v>GIRARDOT</v>
      </c>
      <c r="P2652" t="str">
        <f>IF(ISBLANK(O2652),"0",(VLOOKUP(O2652,REGION,2,FALSE)))</f>
        <v>OCCIDENTE</v>
      </c>
      <c r="Q2652" t="str">
        <v>WILLIAM FERNANDO ALDANA NIÑO</v>
      </c>
      <c r="R2652">
        <f>IF(ISBLANK(Q2652),"0", VLOOKUP(Q2652,PERSONAL,2,FALSE))</f>
        <v>80148398</v>
      </c>
      <c r="S2652" t="str">
        <v>DIRECTO</v>
      </c>
      <c r="T2652">
        <v>0.5833333333333334</v>
      </c>
      <c r="U2652">
        <v>0.6666666666666666</v>
      </c>
      <c r="V2652">
        <f>IF(ISBLANK(T2652 ),"0",U2652-T2652)</f>
        <v>0.08333333333333326</v>
      </c>
      <c r="W2652">
        <v>1</v>
      </c>
      <c r="X2652">
        <f>NETWORKDAYS(K2652,L2651)</f>
        <v>2</v>
      </c>
      <c r="Y2652" t="str">
        <f>IF(X2652&lt;=2,"CUMPLE","NO CUMPLE")</f>
        <v>CUMPLE</v>
      </c>
    </row>
    <row r="2653" xml:space="preserve">
      <c r="A2653">
        <v>117713</v>
      </c>
      <c r="B2653" t="str">
        <v>REQUEST</v>
      </c>
      <c r="C2653" t="str">
        <v>CERRADO</v>
      </c>
      <c r="D2653" t="str">
        <v>PLS</v>
      </c>
      <c r="E2653" t="str">
        <v>PDA</v>
      </c>
      <c r="F2653" t="str">
        <v>PDA</v>
      </c>
      <c r="G2653" t="str">
        <v>HONEYWELL</v>
      </c>
      <c r="H2653" t="str" xml:space="preserve">
        <v xml:space="preserve">La PDA con serial 21145B5135 esta presentando fallas en el sistema operativo; pues se están haciendo las labores del día y lo saca a uno del sistema cada 3 minutos o menos_x000d_
_x000d_
Sección de la tienda en donde se ubica la PDT o usuario_x000d_
_x000d_
PFT Seccion de PLS jumbo Girardotbuen dia_x000d_
solicito de su ayuda para revisar la pda de pls usuario indica que presenta dificultad para realizar las tareas ; por favor configurar la pda desde cero para solucionar la novedad también validar el firmware de ser necesario actualizarlo con el paso a paso del manual _x000d_
Mil gracia</v>
      </c>
      <c r="I2653" t="str" xml:space="preserve">
        <v xml:space="preserve">La PDA con serial 21145B5135 esta presentando fallas en el sistema operativo; pues se están haciendo las labores del día y lo saca a uno del sistema cada 3 minutos o menos_x000d_
_x000d_
Sección de la tienda en donde se ubica la PDT o usuario_x000d_
_x000d_
PFT Seccion de PLS jumbo Girardotbuen dia_x000d_
solicito de su ayuda para revisar la pda de pls usuario indica que presenta dificultad para realizar las tareas ; por favor configurar la pda desde cero para solucionar la novedad también validar el firmware de ser necesario actualizarlo con el paso a paso del manual _x000d_
Mil gracia</v>
      </c>
      <c r="J2653" t="str">
        <v>SE REALIZA FORMATEO DE PDA DE PLS; LA CUAL PRESENTA REINICIO DE SISTEMA DE FORMA CONSTANTE. SE INSTALA APLICACIONES; SE CONECTA A LA RED CSWLAN12.  SE EVIDENCIA QUE AL ABRIR MOCHA TELNET; SE CONECTA CON UNA VERSIÓN LITE QUE SÓLO DURA CONECTADO 5 MINUTOS. POSIBLE FALLA DE SISTEMA OPERATIVO; YA QUE NO PERMITE REALIZAR UN FORMATEO TOTAL Y TAMPOCO PERMITE ACRUALIZAR EL FIRMWARE. SE INFORMA A COORDINADORA DE SISTEMAS FABIOLA DIAZ PARA SU RESPECTIVA REVISIÓN. A ESPERA DE CONFIRMACIÓN SI SE REALIZARÁ CAMBIO DE EQUIPO.</v>
      </c>
      <c r="K2653">
        <v>45174</v>
      </c>
      <c r="L2653">
        <v>45175</v>
      </c>
      <c r="M2653" t="str">
        <f>TEXT(L2653,"DDDDDDD")</f>
        <v>miércoles</v>
      </c>
      <c r="N2653" t="str" xml:space="preserve">
        <v xml:space="preserve">J047 JUMBO GIRARDOT_x000d_
_x000d_
</v>
      </c>
      <c r="O2653" t="str">
        <v>GIRARDOT</v>
      </c>
      <c r="P2653" t="str">
        <f>IF(ISBLANK(O2653),"0",(VLOOKUP(O2653,REGION,2,FALSE)))</f>
        <v>OCCIDENTE</v>
      </c>
      <c r="Q2653" t="str">
        <v>WILLIAM FERNANDO ALDANA NIÑO</v>
      </c>
      <c r="R2653">
        <f>IF(ISBLANK(Q2653),"0", VLOOKUP(Q2653,PERSONAL,2,FALSE))</f>
        <v>80148398</v>
      </c>
      <c r="S2653" t="str">
        <v>DIRECTO</v>
      </c>
      <c r="T2653">
        <v>0.6666666666666666</v>
      </c>
      <c r="U2653">
        <v>0.75</v>
      </c>
      <c r="V2653">
        <f>IF(ISBLANK(T2653 ),"0",U2653-T2653)</f>
        <v>0.08333333333333337</v>
      </c>
      <c r="W2653">
        <v>1</v>
      </c>
      <c r="X2653">
        <f>NETWORKDAYS(K2653,L2652)</f>
        <v>2</v>
      </c>
      <c r="Y2653" t="str">
        <f>IF(X2653&lt;=2,"CUMPLE","NO CUMPLE")</f>
        <v>CUMPLE</v>
      </c>
    </row>
    <row r="2654" xml:space="preserve">
      <c r="A2654">
        <v>121478</v>
      </c>
      <c r="B2654" t="str">
        <v>INCIDENT</v>
      </c>
      <c r="C2654" t="str">
        <v>CERRADO</v>
      </c>
      <c r="D2654" t="str">
        <v>PISO DE VENTA</v>
      </c>
      <c r="E2654" t="str">
        <v>PDA</v>
      </c>
      <c r="F2654" t="str">
        <v>PDA</v>
      </c>
      <c r="G2654" t="str">
        <v>ZEBRA</v>
      </c>
      <c r="H2654" t="str" xml:space="preserve">
        <v xml:space="preserve">Las pdt no permite ingresar al genesix_x000d_
_x000d_
Sección de la tienda en donde se ubica la PDT o usuario_x000d_
_x000d_
126</v>
      </c>
      <c r="I2654" t="str" xml:space="preserve">
        <v xml:space="preserve">Las pdt no permite ingresar al genesix_x000d_
_x000d_
Sección de la tienda en donde se ubica la PDT o usuario_x000d_
_x000d_
126</v>
      </c>
      <c r="J2654" t="str" xml:space="preserve">
        <v xml:space="preserve">SE REVISA PDA POR ERROR DE CONEXIÓN A GENESIX; SE RECONFIGURA SERVIDOR DE CONEXIÓN Y SE CARGA ARCHIVO CONFIG MOCHA; SE REALIZAN					_x000d_
PRUEBAS DE CONEXIÓN CON LA JEFE DE SECCION; PRUEBAS SATISFACTORIAS. PDA QUEDA FUNCIONANDO CORRECTAMENTE Y SE DEJA OPERATIVA.					_x000d_
</v>
      </c>
      <c r="K2654">
        <v>45175</v>
      </c>
      <c r="L2654">
        <v>45175</v>
      </c>
      <c r="M2654" t="str">
        <f>TEXT(L2654,"DDDDDDD")</f>
        <v>miércoles</v>
      </c>
      <c r="N2654" t="str" xml:space="preserve">
        <v xml:space="preserve">J126 JUMBO SAN SILVESTRE_x000d_
_x000d_
</v>
      </c>
      <c r="O2654" t="str">
        <v>BARRANCABERMEJA</v>
      </c>
      <c r="P2654" t="str">
        <f>IF(ISBLANK(O2654),"0",(VLOOKUP(O2654,REGION,2,FALSE)))</f>
        <v>ORIENTE</v>
      </c>
      <c r="Q2654" t="str">
        <v>LUIS CARLOS ROJAS ACOSTA</v>
      </c>
      <c r="R2654">
        <f>IF(ISBLANK(Q2654),"0", VLOOKUP(Q2654,PERSONAL,2,FALSE))</f>
        <v>1096188137</v>
      </c>
      <c r="S2654" t="str">
        <v>DIRECTO</v>
      </c>
      <c r="T2654">
        <v>0.625</v>
      </c>
      <c r="U2654">
        <v>0.6666666666666666</v>
      </c>
      <c r="V2654">
        <f>IF(ISBLANK(T2654 ),"0",U2654-T2654)</f>
        <v>0.04166666666666663</v>
      </c>
      <c r="W2654">
        <v>1</v>
      </c>
      <c r="X2654">
        <f>NETWORKDAYS(K2654,L2653)</f>
        <v>1</v>
      </c>
      <c r="Y2654" t="str">
        <f>IF(X2654&lt;=2,"CUMPLE","NO CUMPLE")</f>
        <v>CUMPLE</v>
      </c>
    </row>
    <row r="2655" xml:space="preserve">
      <c r="A2655">
        <v>122650</v>
      </c>
      <c r="B2655" t="str">
        <v>REQUEST</v>
      </c>
      <c r="C2655" t="str">
        <v>CERRADO</v>
      </c>
      <c r="D2655" t="str">
        <v>TODA LA TIENDA</v>
      </c>
      <c r="E2655" t="str">
        <v>PROACTIVA</v>
      </c>
      <c r="F2655" t="str">
        <v>PROACTIVA</v>
      </c>
      <c r="G2655" t="str">
        <v>PROACTIVA</v>
      </c>
      <c r="H2655" t="str">
        <v>Solicito realizar visita proactiva con el fin de identificar novedades de la tienda y gestionar los ticket´s que correspondan para la solución. Al finalizar la actividad; solicito entrevista con el gerente de la tienda para firma del formato y feedback por parte del técnico</v>
      </c>
      <c r="I2655" t="str">
        <v>Solicito realizar visita proactiva con el fin de identificar novedades de la tienda y gestionar los ticket´s que correspondan para la solución. Al finalizar la actividad; solicito entrevista con el gerente de la tienda para firma del formato y feedback por parte del técnico</v>
      </c>
      <c r="J2655" t="str">
        <v>Me encuentro en sitio y se me indica que la labor a realizar es la visita proactivo se revisa cada sección; según formato se realiza dialogo con cada uno de los jefes de sección y personal encargado de momento de la visita  o que puede tener conocimiento del estado de las cosas. Se verifica los dispositivos y su respectivo estado  algunos PDA presentaban fallas con el aplicativo  mi tienda se le daba solución según se iban presentando. En el lineal de caja la pos #17 se le hizo limpieza de ventilador porque presentaba apagados repentinos; se deja pendiente de cargue de facturación  y la pos # 8 fallas con el cable  de balanza se montan CAU para cambio de cables y demás fallas presentadas algunas para CAU. Realizo el recorrido recolectando firmas de cada jefe sección  y envio el documento firmado por scanner al compañero Harold e informo retiro de sitio  al compañero Harold y la compañera Katherine de la labor terminada.</v>
      </c>
      <c r="K2655">
        <v>45175</v>
      </c>
      <c r="L2655">
        <v>45176</v>
      </c>
      <c r="M2655" t="str">
        <f>TEXT(L2655,"DDDDDDD")</f>
        <v>jueves</v>
      </c>
      <c r="N2655" t="str" xml:space="preserve">
        <v xml:space="preserve">J036 JUMBO POPAYAN CAMPANARIO_x000d_
_x000d_
</v>
      </c>
      <c r="O2655" t="str">
        <v>POPAYAN</v>
      </c>
      <c r="P2655" t="str">
        <f>IF(ISBLANK(O2655),"0",(VLOOKUP(O2655,REGION,2,FALSE)))</f>
        <v>OCCIDENTE</v>
      </c>
      <c r="Q2655" t="str">
        <v>DANIEL FERNANDO PAREDES ARTEAGA</v>
      </c>
      <c r="R2655">
        <f>IF(ISBLANK(Q2655),"0", VLOOKUP(Q2655,PERSONAL,2,FALSE))</f>
        <v>10301691</v>
      </c>
      <c r="S2655" t="str">
        <v>DIRECTO</v>
      </c>
      <c r="T2655">
        <v>0.5833333333333334</v>
      </c>
      <c r="U2655">
        <v>0.7152777777777778</v>
      </c>
      <c r="V2655">
        <f>IF(ISBLANK(T2655 ),"0",U2655-T2655)</f>
        <v>0.13194444444444442</v>
      </c>
      <c r="W2655">
        <v>2</v>
      </c>
      <c r="X2655">
        <f>NETWORKDAYS(K2655,L2654)</f>
        <v>1</v>
      </c>
      <c r="Y2655" t="str">
        <f>IF(X2655&lt;=2,"CUMPLE","NO CUMPLE")</f>
        <v>CUMPLE</v>
      </c>
    </row>
    <row r="2656" xml:space="preserve">
      <c r="A2656">
        <v>121981</v>
      </c>
      <c r="B2656" t="str">
        <v>REQUEST</v>
      </c>
      <c r="C2656" t="str">
        <v>CERRADO</v>
      </c>
      <c r="D2656" t="str">
        <v>CARNES</v>
      </c>
      <c r="E2656" t="str">
        <v xml:space="preserve">BALANZA </v>
      </c>
      <c r="F2656" t="str">
        <v>BALANZA</v>
      </c>
      <c r="G2656" t="str">
        <v xml:space="preserve">METTLER </v>
      </c>
      <c r="H2656" t="str" xml:space="preserve">
        <v xml:space="preserve">URGENTEEE!!! Las dos balanzas de carnes se encuentran inhabilitadas para realizar la liquidación de los productos; una no da imagen y la otra no sale el tiquete con el precio._x000d_
_x000d_
Área donde su ubica la balanza_x000d_
_x000d_
Piso de venta carnicería.</v>
      </c>
      <c r="I2656" t="str" xml:space="preserve">
        <v xml:space="preserve">URGENTEEE!!! Las dos balanzas de carnes se encuentran inhabilitadas para realizar la liquidación de los productos; una no da imagen y la otra no sale el tiquete con el precio._x000d_
_x000d_
Área donde su ubica la balanza_x000d_
_x000d_
Piso de venta carnicería.</v>
      </c>
      <c r="J2656" t="str">
        <v>Se realiza validación; se limpia el paso para el papel queda operativo la impresión. Una balanza queda operativa y la otra es necesario cambio; se trabajará con el ticket 122087. 7 de Septiembre de 2023</v>
      </c>
      <c r="K2656">
        <v>45175</v>
      </c>
      <c r="L2656">
        <v>45176</v>
      </c>
      <c r="M2656" t="str">
        <f>TEXT(L2656,"DDDDDDD")</f>
        <v>jueves</v>
      </c>
      <c r="N2656" t="str" xml:space="preserve">
        <v xml:space="preserve">J027 JUMBO RIONEGRO_x000d_
_x000d_
</v>
      </c>
      <c r="O2656" t="str">
        <v>RIONEGRO</v>
      </c>
      <c r="P2656" t="str">
        <f>IF(ISBLANK(O2656),"0",(VLOOKUP(O2656,REGION,2,FALSE)))</f>
        <v>CENTRO</v>
      </c>
      <c r="Q2656" t="str">
        <v>JUAN DAVID BEDOYA MECIAS</v>
      </c>
      <c r="R2656">
        <f>IF(ISBLANK(Q2656),"0", VLOOKUP(Q2656,PERSONAL,2,FALSE))</f>
        <v>1001362500</v>
      </c>
      <c r="S2656" t="str">
        <v>DIRECTO</v>
      </c>
      <c r="T2656">
        <v>0.3541666666666667</v>
      </c>
      <c r="U2656">
        <v>0.4166666666666667</v>
      </c>
      <c r="V2656">
        <f>IF(ISBLANK(T2656 ),"0",U2656-T2656)</f>
        <v>0.0625</v>
      </c>
      <c r="W2656">
        <v>1</v>
      </c>
      <c r="X2656">
        <f>NETWORKDAYS(K2656,L2655)</f>
        <v>2</v>
      </c>
      <c r="Y2656" t="str">
        <f>IF(X2656&lt;=2,"CUMPLE","NO CUMPLE")</f>
        <v>CUMPLE</v>
      </c>
    </row>
    <row r="2657" xml:space="preserve">
      <c r="A2657">
        <v>122087</v>
      </c>
      <c r="B2657" t="str">
        <v>REQUEST</v>
      </c>
      <c r="C2657" t="str">
        <v>CERRADO</v>
      </c>
      <c r="D2657" t="str">
        <v>CARNES</v>
      </c>
      <c r="E2657" t="str">
        <v>BALANZA</v>
      </c>
      <c r="F2657" t="str">
        <v>BALANZA</v>
      </c>
      <c r="G2657" t="str">
        <v>METTLER</v>
      </c>
      <c r="H2657" t="str" xml:space="preserve">
        <v xml:space="preserve">Bascula de carnes no da imagen ni saca etiqueta._x000d_
_x000d_
Área donde su ubica la balanza_x000d_
_x000d_
Piso de venta carnicería.</v>
      </c>
      <c r="I2657" t="str" xml:space="preserve">
        <v xml:space="preserve">Bascula de carnes no da imagen ni saca etiqueta._x000d_
_x000d_
Área donde su ubica la balanza_x000d_
_x000d_
Piso de venta carnicería.</v>
      </c>
      <c r="J2657" t="str">
        <v xml:space="preserve">Se realiza revisión de la balanza; se conecta el bus de datos no funciona ya que está dañado porque está desprendido y se le dañaron los pines. Cuando se conectó la pantalla no da luz; el rodillo no gira; y al imprimir no es posible ya que queda en blanco. El plug está desconectado; se conecta y se válida que está malo el cable.  Por lo anterior se solicita cambio de equipo; renovación. Se transfiere para su gestión. 7 de Septiembre de 2023. </v>
      </c>
      <c r="K2657">
        <v>45175</v>
      </c>
      <c r="L2657">
        <v>45176</v>
      </c>
      <c r="M2657" t="str">
        <f>TEXT(L2657,"DDDDDDD")</f>
        <v>jueves</v>
      </c>
      <c r="N2657" t="str" xml:space="preserve">
        <v xml:space="preserve">J027 JUMBO RIONEGRO_x000d_
_x000d_
</v>
      </c>
      <c r="O2657" t="str">
        <v>RIONEGRO</v>
      </c>
      <c r="P2657" t="str">
        <f>IF(ISBLANK(O2657),"0",(VLOOKUP(O2657,REGION,2,FALSE)))</f>
        <v>CENTRO</v>
      </c>
      <c r="Q2657" t="str">
        <v>JUAN DAVID BEDOYA MECIAS</v>
      </c>
      <c r="R2657">
        <f>IF(ISBLANK(Q2657),"0", VLOOKUP(Q2657,PERSONAL,2,FALSE))</f>
        <v>1001362500</v>
      </c>
      <c r="S2657" t="str">
        <v>DIRECTO</v>
      </c>
      <c r="T2657">
        <v>0.4166666666666667</v>
      </c>
      <c r="U2657">
        <v>0.5</v>
      </c>
      <c r="V2657">
        <f>IF(ISBLANK(T2657 ),"0",U2657-T2657)</f>
        <v>0.08333333333333331</v>
      </c>
      <c r="W2657">
        <v>1</v>
      </c>
      <c r="X2657">
        <f>NETWORKDAYS(K2657,L2656)</f>
        <v>2</v>
      </c>
      <c r="Y2657" t="str">
        <f>IF(X2657&lt;=2,"CUMPLE","NO CUMPLE")</f>
        <v>CUMPLE</v>
      </c>
    </row>
    <row r="2658" xml:space="preserve">
      <c r="A2658">
        <v>120068</v>
      </c>
      <c r="B2658" t="str">
        <v>REQUEST</v>
      </c>
      <c r="C2658" t="str">
        <v>CERRADO</v>
      </c>
      <c r="D2658" t="str">
        <v>PISO DE VENTA</v>
      </c>
      <c r="E2658" t="str">
        <v>PDA</v>
      </c>
      <c r="F2658" t="str">
        <v>PDA</v>
      </c>
      <c r="G2658" t="str">
        <v>HONEYWELL</v>
      </c>
      <c r="H2658" t="str" xml:space="preserve">
        <v xml:space="preserve">Buen día Solicito de su colaboración para actualizar la app Mi Tienda en la PDT de no alimentar; ya que no permite ingresar._x000d_
_x000d_
Jefe de área asignación de la PDT_x000d_
_x000d_
Arleidy Cristancho Guio_x000d_
_x000d_
Sección en la tienda o ubicación del usuario_x000d_
_x000d_
No alimentar</v>
      </c>
      <c r="I2658" t="str" xml:space="preserve">
        <v xml:space="preserve">Buen día Solicito de su colaboración para actualizar la app Mi Tienda en la PDT de no alimentar; ya que no permite ingresar._x000d_
_x000d_
Jefe de área asignación de la PDT_x000d_
_x000d_
Arleidy Cristancho Guio_x000d_
_x000d_
Sección en la tienda o ubicación del usuario_x000d_
_x000d_
No alimentar</v>
      </c>
      <c r="J2658" t="str">
        <v>PDT sin actualizar en tiendas; a la llegada al sitio la pdt se encuentra en correcto funcionamiento ; se valida estado de la misma; se encuentra actualizada ; se realizan pruebas equipo operativo.</v>
      </c>
      <c r="K2658">
        <v>45175</v>
      </c>
      <c r="L2658">
        <v>45176</v>
      </c>
      <c r="M2658" t="str">
        <f>TEXT(L2658,"DDDDDDD")</f>
        <v>jueves</v>
      </c>
      <c r="N2658" t="str" xml:space="preserve">
        <v xml:space="preserve">M179 METRO PITALITO_x000d_
_x000d_
</v>
      </c>
      <c r="O2658" t="str">
        <v>PITALITO</v>
      </c>
      <c r="P2658" t="str">
        <f>IF(ISBLANK(O2658),"0",(VLOOKUP(O2658,REGION,2,FALSE)))</f>
        <v>OCCIDENTE</v>
      </c>
      <c r="Q2658" t="str">
        <v>JONATHAN ALEXANDER VILLAMIL</v>
      </c>
      <c r="R2658">
        <f>IF(ISBLANK(Q2658),"0", VLOOKUP(Q2658,PERSONAL,2,FALSE))</f>
        <v>1015392100</v>
      </c>
      <c r="S2658" t="str">
        <v>DIRECTO</v>
      </c>
      <c r="T2658">
        <v>0.3333333333333333</v>
      </c>
      <c r="U2658">
        <v>0.3541666666666667</v>
      </c>
      <c r="V2658">
        <f>IF(ISBLANK(T2658 ),"0",U2658-T2658)</f>
        <v>0.02083333333333337</v>
      </c>
      <c r="W2658">
        <v>1</v>
      </c>
      <c r="X2658">
        <f>NETWORKDAYS(K2658,L2657)</f>
        <v>2</v>
      </c>
      <c r="Y2658" t="str">
        <f>IF(X2658&lt;=2,"CUMPLE","NO CUMPLE")</f>
        <v>CUMPLE</v>
      </c>
    </row>
    <row r="2659" xml:space="preserve">
      <c r="A2659">
        <v>122644</v>
      </c>
      <c r="B2659" t="str">
        <v>REQUEST</v>
      </c>
      <c r="C2659" t="str">
        <v>CERRADO</v>
      </c>
      <c r="D2659" t="str">
        <v>TODA LA TIENDA</v>
      </c>
      <c r="E2659" t="str">
        <v>PROACTIVA</v>
      </c>
      <c r="F2659" t="str">
        <v>PROACTIVA</v>
      </c>
      <c r="G2659" t="str">
        <v>PROACTIVA</v>
      </c>
      <c r="H2659" t="str">
        <v>Solicito realizar visita proactiva con el fin de identificar novedades de la tienda y gestionar los ticket´s que correspondan para la solución. Al finalizar la actividad; solicito entrevista con el gerente de la tienda para firma del formato y feedback por parte del técnico</v>
      </c>
      <c r="I2659" t="str">
        <v>Solicito realizar visita proactiva con el fin de identificar novedades de la tienda y gestionar los ticket´s que correspondan para la solución. Al finalizar la actividad; solicito entrevista con el gerente de la tienda para firma del formato y feedback por parte del técnico</v>
      </c>
      <c r="J2659" t="str">
        <v>Se realiza visita proactiva a la tienda; realizando ticket de balanza y solucionando ; las demás areas no reportan ninguna falla .</v>
      </c>
      <c r="K2659">
        <v>45175</v>
      </c>
      <c r="L2659">
        <v>45176</v>
      </c>
      <c r="M2659" t="str">
        <f>TEXT(L2659,"DDDDDDD")</f>
        <v>jueves</v>
      </c>
      <c r="N2659" t="str" xml:space="preserve">
        <v xml:space="preserve">M179 METRO PITALITO_x000d_
_x000d_
</v>
      </c>
      <c r="O2659" t="str">
        <v>PITALITO</v>
      </c>
      <c r="P2659" t="str">
        <f>IF(ISBLANK(O2659),"0",(VLOOKUP(O2659,REGION,2,FALSE)))</f>
        <v>OCCIDENTE</v>
      </c>
      <c r="Q2659" t="str">
        <v>JONATHAN ALEXANDER VILLAMIL</v>
      </c>
      <c r="R2659">
        <f>IF(ISBLANK(Q2659),"0", VLOOKUP(Q2659,PERSONAL,2,FALSE))</f>
        <v>1015392100</v>
      </c>
      <c r="S2659" t="str">
        <v>DIRECTO</v>
      </c>
      <c r="T2659">
        <v>0.375</v>
      </c>
      <c r="U2659">
        <v>0.5</v>
      </c>
      <c r="V2659">
        <f>IF(ISBLANK(T2659 ),"0",U2659-T2659)</f>
        <v>0.125</v>
      </c>
      <c r="W2659">
        <v>2</v>
      </c>
      <c r="X2659">
        <f>NETWORKDAYS(K2659,L2658)</f>
        <v>2</v>
      </c>
      <c r="Y2659" t="str">
        <f>IF(X2659&lt;=2,"CUMPLE","NO CUMPLE")</f>
        <v>CUMPLE</v>
      </c>
    </row>
    <row r="2660" xml:space="preserve">
      <c r="A2660">
        <v>123863</v>
      </c>
      <c r="B2660" t="str">
        <v>INCIDENT</v>
      </c>
      <c r="C2660" t="str">
        <v>CERRADO</v>
      </c>
      <c r="D2660" t="str">
        <v>PISO DE VENTA</v>
      </c>
      <c r="E2660" t="str">
        <v>BALANZA</v>
      </c>
      <c r="F2660" t="str">
        <v>BALANZA</v>
      </c>
      <c r="G2660" t="str">
        <v>METTLER</v>
      </c>
      <c r="H2660" t="str" xml:space="preserve">
        <v xml:space="preserve">Buen día Solicito de su colaboración para realizar calibración de sensores; balanza de colgante de carnes_x000d_
_x000d_
Indica la ubicacion de tu balanza en la tienda_x000d_
_x000d_
Carnes Metro Pitalito</v>
      </c>
      <c r="I2660" t="str" xml:space="preserve">
        <v xml:space="preserve">Buen día Solicito de su colaboración para realizar calibración de sensores; balanza de colgante de carnes_x000d_
_x000d_
Indica la ubicacion de tu balanza en la tienda_x000d_
_x000d_
Carnes Metro Pitalito</v>
      </c>
      <c r="J2660" t="str">
        <v>Balanza desajustada en impresión el sticker no sale completo; se realiza configuración completa ; se realiza cambio de rollo se realizan pruebas; operativa. Jueves 7 de Septiembre de 2023</v>
      </c>
      <c r="K2660">
        <v>45176</v>
      </c>
      <c r="L2660">
        <v>45176</v>
      </c>
      <c r="M2660" t="str">
        <f>TEXT(L2660,"DDDDDDD")</f>
        <v>jueves</v>
      </c>
      <c r="N2660" t="str" xml:space="preserve">
        <v xml:space="preserve">M179 METRO PITALITO_x000d_
_x000d_
</v>
      </c>
      <c r="O2660" t="str">
        <v>PITALITO</v>
      </c>
      <c r="P2660" t="str">
        <f>IF(ISBLANK(O2660),"0",(VLOOKUP(O2660,REGION,2,FALSE)))</f>
        <v>OCCIDENTE</v>
      </c>
      <c r="Q2660" t="str">
        <v>JONATHAN ALEXANDER VILLAMIL</v>
      </c>
      <c r="R2660">
        <f>IF(ISBLANK(Q2660),"0", VLOOKUP(Q2660,PERSONAL,2,FALSE))</f>
        <v>1015392100</v>
      </c>
      <c r="S2660" t="str">
        <v>DIRECTO</v>
      </c>
      <c r="T2660">
        <v>0.3541666666666667</v>
      </c>
      <c r="U2660">
        <v>0.4375</v>
      </c>
      <c r="V2660">
        <f>IF(ISBLANK(T2660 ),"0",U2660-T2660)</f>
        <v>0.08333333333333331</v>
      </c>
      <c r="W2660">
        <v>1</v>
      </c>
      <c r="X2660">
        <f>NETWORKDAYS(K2660,L2659)</f>
        <v>1</v>
      </c>
      <c r="Y2660" t="str">
        <f>IF(X2660&lt;=2,"CUMPLE","NO CUMPLE")</f>
        <v>CUMPLE</v>
      </c>
    </row>
    <row r="2661" xml:space="preserve">
      <c r="A2661">
        <v>126870</v>
      </c>
      <c r="B2661" t="str">
        <v>REQUEST</v>
      </c>
      <c r="C2661" t="str">
        <v>CERRADO</v>
      </c>
      <c r="D2661" t="str">
        <v>TODA LA TIENDA</v>
      </c>
      <c r="E2661" t="str">
        <v>ACOMPAÑAMIENTO</v>
      </c>
      <c r="F2661" t="str">
        <v>ACOMPAÑAMIENTO</v>
      </c>
      <c r="G2661" t="str">
        <v>ACOMPAÑAMIENTO</v>
      </c>
      <c r="H2661" t="str" xml:space="preserve">
        <v xml:space="preserve">Buenas tardes se requiere apoyo de tecnico para el dia domingo 10 de septiembre en la tienda Jumbo las vegas de 11 am a 3 pm_x000d_
_x000d_
Indicar la ubicación del computador en la tienda o sede_x000d_
_x000d_
Jumbo las vegas</v>
      </c>
      <c r="I2661" t="str" xml:space="preserve">
        <v xml:space="preserve">Buenas tardes se requiere apoyo de tecnico para el dia domingo 10 de septiembre en la tienda Jumbo las vegas de 11 am a 3 pm_x000d_
_x000d_
Indicar la ubicación del computador en la tienda o sede_x000d_
_x000d_
Jumbo las vegas</v>
      </c>
      <c r="J2661" t="str" xml:space="preserve">
        <v xml:space="preserve">Se brinda apoyo técnico y acompañamiento a David Higuita y a todo el personal en tienda que solicitó ayuda con la configuración de las PDAs existentes. Todo dentro de las actividades asociadas a la migración del servicio Genesix._x000d_
_x000d_
Principalmente se brindó ayuda en capacitación de los usuarios en la configuración de las PDAs para el funcionamiento de la aplicación Génesix.</v>
      </c>
      <c r="K2661">
        <v>45179</v>
      </c>
      <c r="L2661">
        <v>45179</v>
      </c>
      <c r="M2661" t="str">
        <f>TEXT(L2661,"DDDDDDD")</f>
        <v>domingo</v>
      </c>
      <c r="N2661" t="str" xml:space="preserve">
        <v xml:space="preserve">J022 JUMBO LAS VEGAS_x000d_
_x000d_
</v>
      </c>
      <c r="O2661" t="str">
        <v>MEDELLIN</v>
      </c>
      <c r="P2661" t="str">
        <f>IF(ISBLANK(O2661),"0",(VLOOKUP(O2661,REGION,2,FALSE)))</f>
        <v>CENTRO</v>
      </c>
      <c r="Q2661" t="str">
        <v>FABIAN VARGAS LASTRA</v>
      </c>
      <c r="R2661">
        <v>15404312</v>
      </c>
      <c r="S2661" t="str">
        <v>ALIADO</v>
      </c>
      <c r="T2661">
        <v>0.4583333333333333</v>
      </c>
      <c r="U2661">
        <v>0.625</v>
      </c>
      <c r="V2661">
        <f>IF(ISBLANK(T2661 ),"0",U2661-T2661)</f>
        <v>0.16666666666666669</v>
      </c>
      <c r="W2661">
        <v>2</v>
      </c>
      <c r="X2661">
        <f>NETWORKDAYS(K2661,L2660)</f>
        <v>-2</v>
      </c>
      <c r="Y2661" t="str">
        <f>IF(X2661&lt;=2,"CUMPLE","NO CUMPLE")</f>
        <v>CUMPLE</v>
      </c>
      <c r="Z2661" t="str">
        <v>El ticket ingresó el 8 de Septiembre; se atiende el 10 por solicitud del cliente.</v>
      </c>
    </row>
    <row r="2662" xml:space="preserve">
      <c r="A2662">
        <v>126006</v>
      </c>
      <c r="B2662" t="str">
        <v>REQUEST</v>
      </c>
      <c r="C2662" t="str">
        <v>CERRADO</v>
      </c>
      <c r="D2662" t="str">
        <v>TODA LA TIENDA</v>
      </c>
      <c r="E2662" t="str">
        <v>ACOMPAÑAMIENTO</v>
      </c>
      <c r="F2662" t="str">
        <v>ACOMPAÑAMIENTO</v>
      </c>
      <c r="G2662" t="str">
        <v>ACOMPAÑAMIENTO</v>
      </c>
      <c r="H2662" t="str">
        <v>Se solicita recurso para actividades de soporte tecnico en la tienda Jumbo Santa Ana de la ciudad de bogota en dia 10 de septiembre de 2023 en el horario de 11 am a 3 pm. El recurso debe venir capacitado en las actividades de migración genesis se adjuntará video y anual en el presenta ticket.</v>
      </c>
      <c r="I2662" t="str">
        <v>Se solicita recurso para actividades de soporte tecnico en la tienda Jumbo Santa Ana de la ciudad de bogota en dia 10 de septiembre de 2023 en el horario de 11 am a 3 pm. El recurso debe venir capacitado en las actividades de migración genesis se adjuntará video y anual en el presenta ticket.</v>
      </c>
      <c r="J2662" t="str" xml:space="preserve">
        <v xml:space="preserve">Se realiza acompañamiento en centro comercial Santa Ana para realizar labores en oficina de sistemas._x000d_
Se mantiene comunicación durante la labor realizada con el señor Andres Villar el cual es encargado del area de sistemas_x000d_
Se solicito colaboración con la realización de un inventario de los equipos POS; impresoras y escaner que se encuentran ubicados en las cajas; tanto en el primer piso como en el segundo piso._x000d_
La actividad de inventario se realizó mientras se estaba a la espera de nuevas indicaciones para iniciar con la actividad de genesix._x000d_
Se hace entrega de inventario al señor Andres Villar </v>
      </c>
      <c r="K2662">
        <v>45179</v>
      </c>
      <c r="L2662">
        <v>45179</v>
      </c>
      <c r="M2662" t="str">
        <f>TEXT(L2662,"DDDDDDD")</f>
        <v>domingo</v>
      </c>
      <c r="N2662" t="str" xml:space="preserve">
        <v xml:space="preserve">J019 JUMBO SANTA ANA_x000d_
_x000d_
</v>
      </c>
      <c r="O2662" t="str">
        <v>BOGOTA</v>
      </c>
      <c r="P2662" t="str">
        <f>IF(ISBLANK(O2662),"0",(VLOOKUP(O2662,REGION,2,FALSE)))</f>
        <v>BOGOTA</v>
      </c>
      <c r="Q2662" t="str">
        <v>CRISTIAN ACERO LOPEZ</v>
      </c>
      <c r="R2662">
        <v>1015995716</v>
      </c>
      <c r="S2662" t="str">
        <v>DIRECTO</v>
      </c>
      <c r="T2662">
        <v>0.4583333333333333</v>
      </c>
      <c r="U2662">
        <v>0.625</v>
      </c>
      <c r="V2662">
        <f>IF(ISBLANK(T2662 ),"0",U2662-T2662)</f>
        <v>0.16666666666666669</v>
      </c>
      <c r="W2662">
        <v>2</v>
      </c>
      <c r="X2662">
        <f>NETWORKDAYS(K2662,L2661)</f>
        <v>0</v>
      </c>
      <c r="Y2662" t="str">
        <f>IF(X2662&lt;=2,"CUMPLE","NO CUMPLE")</f>
        <v>CUMPLE</v>
      </c>
      <c r="Z2662" t="str">
        <v>El ticket ingresó el 8 de Septiembre; se atiende el 10 por solicitud del cliente.</v>
      </c>
    </row>
    <row r="2663" xml:space="preserve">
      <c r="A2663" t="str">
        <v>ACOMPAÑAMIENTO</v>
      </c>
      <c r="B2663" t="str">
        <v>REQUEST</v>
      </c>
      <c r="C2663" t="str">
        <v>CERRADO</v>
      </c>
      <c r="D2663" t="str">
        <v>TODA LA TIENDA</v>
      </c>
      <c r="E2663" t="str">
        <v>ACOMPAÑAMIENTO</v>
      </c>
      <c r="F2663" t="str">
        <v>ACOMPAÑAMIENTO</v>
      </c>
      <c r="G2663" t="str">
        <v>ACOMPAÑAMIENTO</v>
      </c>
      <c r="H2663" t="str">
        <v>Se solicita recurso para actividades de soporte tecnico en la tienda J013 VALLE DE LILI de la ciudad de Cali; el dia 10 de septiembre de 2023 en el horario de 11 am a 3 pm. El recurso debe venir capacitado en las actividades de migración genesis se adjuntará video y anual en el presenta ticket.</v>
      </c>
      <c r="I2663" t="str">
        <v>Se solicita recurso para actividades de soporte tecnico en la tienda J013 VALLE DE LILI de la ciudad de Cali; el dia 10 de septiembre de 2023 en el horario de 11 am a 3 pm. El recurso debe venir capacitado en las actividades de migración genesis se adjuntará video y anual en el presenta ticket.</v>
      </c>
      <c r="J2663" t="str" xml:space="preserve">
        <v xml:space="preserve">se contacta a Edna y se le pregunta cómo ha estado trabajando el día de hoy con la PDA nos informa que en todo el día no ha tenido problema y ha_x000d_
trabajado correctamente. También se valida con el usuario Yaritza y también nos informa que todo está funcionando correctamente.</v>
      </c>
      <c r="K2663">
        <v>45179</v>
      </c>
      <c r="L2663">
        <v>45179</v>
      </c>
      <c r="M2663" t="str">
        <f>TEXT(L2663,"DDDDDDD")</f>
        <v>domingo</v>
      </c>
      <c r="N2663" t="str">
        <v>J013 VALLE DE LILI</v>
      </c>
      <c r="O2663" t="str">
        <v>CALI</v>
      </c>
      <c r="P2663" t="str">
        <f>IF(ISBLANK(O2663),"0",(VLOOKUP(O2663,REGION,2,FALSE)))</f>
        <v>OCCIDENTE</v>
      </c>
      <c r="Q2663" t="str">
        <v xml:space="preserve">YODER DANIEL ANGULO </v>
      </c>
      <c r="R2663">
        <v>1089543524</v>
      </c>
      <c r="S2663" t="str">
        <v>DIRECTO</v>
      </c>
      <c r="T2663">
        <v>0.4583333333333333</v>
      </c>
      <c r="U2663">
        <v>0.625</v>
      </c>
      <c r="V2663">
        <f>IF(ISBLANK(T2663 ),"0",U2663-T2663)</f>
        <v>0.16666666666666669</v>
      </c>
      <c r="W2663">
        <v>2</v>
      </c>
      <c r="X2663">
        <f>NETWORKDAYS(K2663,L2662)</f>
        <v>0</v>
      </c>
      <c r="Y2663" t="str">
        <f>IF(X2663&lt;=2,"CUMPLE","NO CUMPLE")</f>
        <v>CUMPLE</v>
      </c>
    </row>
    <row r="2664">
      <c r="A2664" t="str">
        <v>ACOMPAÑAMIENTO</v>
      </c>
      <c r="B2664" t="str">
        <v>REQUEST</v>
      </c>
      <c r="C2664" t="str">
        <v>CERRADO</v>
      </c>
      <c r="D2664" t="str">
        <v>TODA LA TIENDA</v>
      </c>
      <c r="E2664" t="str">
        <v>ACOMPAÑAMIENTO</v>
      </c>
      <c r="F2664" t="str">
        <v>ACOMPAÑAMIENTO</v>
      </c>
      <c r="G2664" t="str">
        <v>ACOMPAÑAMIENTO</v>
      </c>
      <c r="H2664" t="str">
        <v>Se solicita recurso para actividades de soporte tecnico en la tiendaJ103 JUMBO CABECERA de la ciudad de Bucaramanga; el dia 10 de septiembre de 2023 en el horario de 11 am a 3 pm. El recurso debe venir capacitado en las actividades de migración genesis se adjuntará video y anual en el presenta ticket.</v>
      </c>
      <c r="I2664" t="str">
        <v>Se solicita recurso para actividades de soporte tecnico en la tiendaJ103 JUMBO CABECERA de la ciudad de Bucaramanga; el dia 10 de septiembre de 2023 en el horario de 11 am a 3 pm. El recurso debe venir capacitado en las actividades de migración genesis se adjuntará video y anual en el presenta ticket.</v>
      </c>
      <c r="J2664" t="str">
        <v>Se llega a tienda; se hace el registro de ingreso; se revisa cajas y área de electrodomésticos cada 1 hora; consultando con jefes de sección sobre alguna anomalía o algún fallo en funcionamiento.. Se confirma a las 12:00 que no hay ningún fallo; pero que aún no se puede ingresar a las PDT; pues sale un error; se deja imagen adjunta cómo evidencia. 13:00 Se confirma nuevamente en la ronda que no hay ningún fallo en las áreas de devoluciones; cajas y electro. 14:00 se confirma nuevamente en ronda que todo sigue buen funcionamiento; adicional se consulta más a fondo y se evidencia que ya usan el nuevo servidor de genexis; donde pueden ya consultar precios; productos; existencias; aunque con algo de lentitud en algunas ocasiones. También reportan que algunos domicilios les sale cómo no existentes. 15:00; Se hace última ronda y todo sigue en normalidad con lo anterior mente dicho.</v>
      </c>
      <c r="K2664">
        <v>45179</v>
      </c>
      <c r="L2664">
        <v>45179</v>
      </c>
      <c r="M2664" t="str">
        <f>TEXT(L2664,"DDDDDDD")</f>
        <v>domingo</v>
      </c>
      <c r="N2664" t="str">
        <v>J103 JUMBO CABECERA</v>
      </c>
      <c r="O2664" t="str">
        <v>BUCARAMANGA</v>
      </c>
      <c r="P2664" t="str">
        <f>IF(ISBLANK(O2664),"0",(VLOOKUP(O2664,REGION,2,FALSE)))</f>
        <v>ORIENTE</v>
      </c>
      <c r="Q2664" t="str">
        <v>HENRY ALEJANDRO NIÑO CENTENO</v>
      </c>
      <c r="R2664">
        <v>1098779589</v>
      </c>
      <c r="S2664" t="str">
        <v>DIRECTO</v>
      </c>
      <c r="T2664">
        <v>0.4583333333333333</v>
      </c>
      <c r="U2664">
        <v>0.625</v>
      </c>
      <c r="V2664">
        <f>IF(ISBLANK(T2664 ),"0",U2664-T2664)</f>
        <v>0.16666666666666669</v>
      </c>
      <c r="W2664">
        <v>2</v>
      </c>
      <c r="X2664">
        <f>NETWORKDAYS(K2664,L2663)</f>
        <v>0</v>
      </c>
      <c r="Y2664" t="str">
        <f>IF(X2664&lt;=2,"CUMPLE","NO CUMPLE")</f>
        <v>CUMPLE</v>
      </c>
    </row>
    <row r="2665" xml:space="preserve">
      <c r="A2665">
        <v>98145</v>
      </c>
      <c r="B2665" t="str">
        <v>INCIDENT</v>
      </c>
      <c r="C2665" t="str">
        <v>CERRADO</v>
      </c>
      <c r="D2665" t="str">
        <v>LINEAL DE CAJAS</v>
      </c>
      <c r="E2665" t="str">
        <v>CPU</v>
      </c>
      <c r="F2665" t="str">
        <v>CPU</v>
      </c>
      <c r="G2665" t="str">
        <v xml:space="preserve">WINCOR </v>
      </c>
      <c r="H2665" t="str" xml:space="preserve">
        <v xml:space="preserve">Buenas tardes por favor me colaboran con el visor que visualiza el cliente de la pos 18 ya que esta presentando fallas ( apagado) no deja ver el registro y valor de los productos. gracias por su pronta colaboración._x000d_
_x000d_
Numero de caja_x000d_
_x000d_
18Buen día_x000d_
 Solicito de su ayuda para instalación CPU pos 18 que llego a la tienda; se debe de formatear y configurar los parámetros de la pos 18 averiada; garantizar que los visores de cajero y cliente queden en operación -  _x000d_
Tipo: POS _x000d_
CPU: POS_x000d_
 Marca WINCOR_x000d_
 Modelo: BEETLE-M _x000d_
Serial 64277Z4851 _x000d_
Contacto en tienda Elena Rivera_x000d_
Mil gracias</v>
      </c>
      <c r="I2665" t="str" xml:space="preserve">
        <v xml:space="preserve">Buenas tardes por favor me colaboran con el visor que visualiza el cliente de la pos 18 ya que esta presentando fallas ( apagado) no deja ver el registro y valor de los productos. gracias por su pronta colaboración._x000d_
_x000d_
Numero de caja_x000d_
_x000d_
18Buen día_x000d_
 Solicito de su ayuda para instalación CPU pos 18 que llego a la tienda; se debe de formatear y configurar los parámetros de la pos 18 averiada; garantizar que los visores de cajero y cliente queden en operación -  _x000d_
Tipo: POS _x000d_
CPU: POS_x000d_
 Marca WINCOR_x000d_
 Modelo: BEETLE-M _x000d_
Serial 64277Z4851 _x000d_
Contacto en tienda Elena Rivera_x000d_
Mil gracias</v>
      </c>
      <c r="J2665" t="str">
        <v>SE REALIZA INTERCAMBIO DE CPU POS 2 Y 18 DEJANDOLAS EN SU LUGAR CORRESPONDIENTE. SE CONFIRGURA LA POS 18; ASEGURANDO QUE LOS VISORES FUNCIONEN DE MANERA CORRECTA.</v>
      </c>
      <c r="K2665">
        <v>45176</v>
      </c>
      <c r="L2665">
        <v>45177</v>
      </c>
      <c r="M2665" t="str">
        <f>TEXT(L2665,"DDDDDDD")</f>
        <v>viernes</v>
      </c>
      <c r="N2665" t="str" xml:space="preserve">
        <v xml:space="preserve">J047 JUMBO GIRARDOT_x000d_
_x000d_
</v>
      </c>
      <c r="O2665" t="str">
        <v>GIRARDOT</v>
      </c>
      <c r="P2665" t="str">
        <f>IF(ISBLANK(O2665),"0",(VLOOKUP(O2665,REGION,2,FALSE)))</f>
        <v>OCCIDENTE</v>
      </c>
      <c r="Q2665" t="str">
        <v>WILLIAM FERNANDO ALDANA NIÑO</v>
      </c>
      <c r="R2665">
        <f>IF(ISBLANK(Q2665),"0", VLOOKUP(Q2665,PERSONAL,2,FALSE))</f>
        <v>80148398</v>
      </c>
      <c r="S2665" t="str">
        <v>DIRECTO</v>
      </c>
      <c r="T2665">
        <v>0.5902777777777778</v>
      </c>
      <c r="U2665">
        <v>0.78125</v>
      </c>
      <c r="V2665">
        <f>IF(ISBLANK(T2665 ),"0",U2665-T2665)</f>
        <v>0.1909722222222222</v>
      </c>
      <c r="W2665">
        <v>3</v>
      </c>
      <c r="X2665">
        <f>NETWORKDAYS(K2665,L2664)</f>
        <v>2</v>
      </c>
      <c r="Y2665" t="str">
        <f>IF(X2665&lt;=2,"CUMPLE","NO CUMPLE")</f>
        <v>CUMPLE</v>
      </c>
    </row>
    <row r="2666" xml:space="preserve">
      <c r="A2666">
        <v>122478</v>
      </c>
      <c r="B2666" t="str">
        <v>REQUEST</v>
      </c>
      <c r="C2666" t="str">
        <v>CERRADO</v>
      </c>
      <c r="D2666" t="str">
        <v>LINEAL DE CAJAS</v>
      </c>
      <c r="E2666" t="str">
        <v>SIMEL</v>
      </c>
      <c r="F2666" t="str">
        <v>BALANZA</v>
      </c>
      <c r="G2666" t="str">
        <v>DATALOGIC</v>
      </c>
      <c r="H2666" t="str" xml:space="preserve">
        <v xml:space="preserve">Se solicita reparación Simel de SCANNER POS|BALANZA DATALOGIC 9800 | Nº SERIE: F15L08577 Jumbo San Silvestre_x000d_
_x000d_
AREA EN DONDE SE UBICA EL EQUIPO_x000d_
_x000d_
Linea de cajas</v>
      </c>
      <c r="I2666" t="str" xml:space="preserve">
        <v xml:space="preserve">Se solicita reparación Simel de SCANNER POS|BALANZA DATALOGIC 9800 | Nº SERIE: F15L08577 Jumbo San Silvestre_x000d_
_x000d_
AREA EN DONDE SE UBICA EL EQUIPO_x000d_
_x000d_
Linea de cajas</v>
      </c>
      <c r="J2666" t="str" xml:space="preserve">
        <v xml:space="preserve">SE REALIZA CALIBRACION DE ESCANER BALANZA DE POS #9; PROCESO DEL CUAL SE HIZO EN PRESENCIA DE LA SUPERVISORA DE CAJAS LUZ SOTELO;					_x000d_
SE REALIZARON PRUEBAS DE PESO DE 1; 2; 5; 10 Y 15KG; LAS CUALES FUERON SATISFACTORIAS; EVIDENCIA FOTOGRAFICA FUE ENVIADA AL PERSONAL					_x000d_
DE SOPORTE REMOTO COMO CHECKEO DE PROCEDIMIENTO CORRECTO.					_x000d_
DE IGUAL MANERA LA BALANZA QUEDA CON EL PRECINTO DE SEGURIDAD INSTALADO; SUMADO A QUE LA PRUEBA FUE MONTADA EN EL SIMEL.					_x000d_
ESCANER BALANZA QUEDA FUNCIONANDO CORRECTAMENTE Y TOTALMENTE OPERATIVA.					_x000d_
PRECINTO INSTALADO: 7380000000621.					_x000d_
					_x000d_
</v>
      </c>
      <c r="K2666">
        <v>45175</v>
      </c>
      <c r="L2666">
        <v>45177</v>
      </c>
      <c r="M2666" t="str">
        <f>TEXT(L2666,"DDDDDDD")</f>
        <v>viernes</v>
      </c>
      <c r="N2666" t="str" xml:space="preserve">
        <v xml:space="preserve">J126 JUMBO SAN SILVESTRE_x000d_
_x000d_
</v>
      </c>
      <c r="O2666" t="str">
        <v>BARRANCABERMEJA</v>
      </c>
      <c r="P2666" t="str">
        <f>IF(ISBLANK(O2666),"0",(VLOOKUP(O2666,REGION,2,FALSE)))</f>
        <v>ORIENTE</v>
      </c>
      <c r="Q2666" t="str">
        <v>LUIS CARLOS ROJAS ACOSTA</v>
      </c>
      <c r="R2666">
        <f>IF(ISBLANK(Q2666),"0", VLOOKUP(Q2666,PERSONAL,2,FALSE))</f>
        <v>1096188137</v>
      </c>
      <c r="S2666" t="str">
        <v>DIRECTO</v>
      </c>
      <c r="T2666">
        <v>0.3333333333333333</v>
      </c>
      <c r="U2666">
        <v>0.4166666666666667</v>
      </c>
      <c r="V2666">
        <f>IF(ISBLANK(T2666 ),"0",U2666-T2666)</f>
        <v>0.08333333333333337</v>
      </c>
      <c r="W2666">
        <v>1</v>
      </c>
      <c r="X2666">
        <f>NETWORKDAYS(K2666,L2665)</f>
        <v>3</v>
      </c>
      <c r="Y2666" t="str">
        <f>IF(X2666&lt;=2,"CUMPLE","NO CUMPLE")</f>
        <v>NO CUMPLE</v>
      </c>
      <c r="Z2666" t="str">
        <v xml:space="preserve">Se realizó dentro de las 48 horas; la atención se realizó cuando llegaron las pesas. </v>
      </c>
    </row>
    <row r="2667" xml:space="preserve">
      <c r="A2667">
        <v>121296</v>
      </c>
      <c r="B2667" t="str">
        <v>REQUEST</v>
      </c>
      <c r="C2667" t="str">
        <v>CERRADO</v>
      </c>
      <c r="D2667" t="str">
        <v>RECIBO</v>
      </c>
      <c r="E2667" t="str">
        <v>PDA</v>
      </c>
      <c r="F2667" t="str">
        <v>PDA</v>
      </c>
      <c r="G2667" t="str">
        <v>HONEYWELL</v>
      </c>
      <c r="H2667" t="str" xml:space="preserve">
        <v xml:space="preserve">la pda al prenderla no funciona aparece un mensaje que dice para iniciar el dispositivo Android; ingresa la contraseña_x000d_
_x000d_
Sección de la tienda en donde se ubica la PDT o usuario_x000d_
_x000d_
recibo</v>
      </c>
      <c r="I2667" t="str" xml:space="preserve">
        <v xml:space="preserve">la pda al prenderla no funciona aparece un mensaje que dice para iniciar el dispositivo Android; ingresa la contraseña_x000d_
_x000d_
Sección de la tienda en donde se ubica la PDT o usuario_x000d_
_x000d_
recibo</v>
      </c>
      <c r="J2667" t="str">
        <v>Se realizó la restauración de fabrica de la PDA; tambien se hizo la actualización de firmware. Se instalan y configuran las aplicaiones necesarias para su funcionamiento. Se deja operativa la PDA.</v>
      </c>
      <c r="K2667">
        <v>45180</v>
      </c>
      <c r="L2667">
        <v>45180</v>
      </c>
      <c r="M2667" t="str">
        <f>TEXT(L2667,"DDDDDDD")</f>
        <v>lunes</v>
      </c>
      <c r="N2667" t="str" xml:space="preserve">
        <v xml:space="preserve">M077 METRO ZIPAQUIRA_x000d_
_x000d_
</v>
      </c>
      <c r="O2667" t="str">
        <v>ZIPAQUIRA</v>
      </c>
      <c r="P2667" t="str">
        <f>IF(ISBLANK(O2667),"0",(VLOOKUP(O2667,REGION,2,FALSE)))</f>
        <v>BOGOTA</v>
      </c>
      <c r="Q2667" t="str">
        <v>ALEXANDER CASTILLO SOTELO</v>
      </c>
      <c r="R2667">
        <f>IF(ISBLANK(Q2667),"0", VLOOKUP(Q2667,PERSONAL,2,FALSE))</f>
        <v>80216449</v>
      </c>
      <c r="S2667" t="str">
        <v>ALIADO</v>
      </c>
      <c r="T2667">
        <v>0.46875</v>
      </c>
      <c r="U2667">
        <v>0.5208333333333334</v>
      </c>
      <c r="V2667">
        <f>IF(ISBLANK(T2667 ),"0",U2667-T2667)</f>
        <v>0.05208333333333337</v>
      </c>
      <c r="W2667">
        <v>1</v>
      </c>
      <c r="X2667">
        <f>NETWORKDAYS(K2667,L2666)</f>
        <v>-2</v>
      </c>
      <c r="Y2667" t="str">
        <f>IF(X2667&lt;=2,"CUMPLE","NO CUMPLE")</f>
        <v>CUMPLE</v>
      </c>
      <c r="Z2667" t="str">
        <v>El caso ingresó el 7 de Septiembre; pero se acordó con el usuario atenderlo hoy.</v>
      </c>
    </row>
    <row r="2668" xml:space="preserve">
      <c r="A2668">
        <v>121911</v>
      </c>
      <c r="B2668" t="str">
        <v>REQUEST</v>
      </c>
      <c r="C2668" t="str">
        <v>CERRADO</v>
      </c>
      <c r="D2668" t="str">
        <v>TODA LA TIENDA</v>
      </c>
      <c r="E2668" t="str">
        <v>ACOMPAÑAMIENTO</v>
      </c>
      <c r="F2668" t="str">
        <v>ACOMPAÑAMIENTO</v>
      </c>
      <c r="G2668" t="str">
        <v>ACOMPAÑAMIENTO</v>
      </c>
      <c r="H2668"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68"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68" t="str">
        <v xml:space="preserve">Se  asiste al punto a las 06:30 AM; se recibe ningresos al sitio a las 07:45 Am Se inicia por el area de recibos y ninguno de los usuarios podian ingresar a Genesix ni el equipo de computo ni el PDT; se inicia la gestion de configuracion de las PDT con los usuarios que lo requerian se configura el dominio; puerto y usuario de windows de todos en las PDT; se continua con los equipos de computo configurando el dominio en el aplicativo Genesix dejando ingresar correctamente a los usuarios para retomar labores; se hacen rondas durante la tarde para ir atendiendo las novedades tecnicas para ir dandoles gestion y solucionando la mayoria de estas insidencias; se da por concluida la tarea a las 05:00 PM </v>
      </c>
      <c r="K2668">
        <v>45180</v>
      </c>
      <c r="L2668">
        <v>45180</v>
      </c>
      <c r="M2668" t="str">
        <f>TEXT(L2668,"DDDDDDD")</f>
        <v>lunes</v>
      </c>
      <c r="N2668" t="str">
        <v>M039 METRO GIRON</v>
      </c>
      <c r="O2668" t="str">
        <v>GIRON</v>
      </c>
      <c r="P2668" t="str">
        <v>ORIENTE</v>
      </c>
      <c r="Q2668" t="str">
        <v>CARLOS ALBERTO CACERES LANDINEZ</v>
      </c>
      <c r="R2668">
        <v>1193127651</v>
      </c>
      <c r="S2668" t="str">
        <v>ALIADO</v>
      </c>
      <c r="T2668">
        <v>0.2708333333333333</v>
      </c>
      <c r="U2668">
        <v>0.7083333333333334</v>
      </c>
      <c r="V2668">
        <v>0.3958333333333333</v>
      </c>
      <c r="W2668" t="str">
        <v>3;5</v>
      </c>
      <c r="X2668">
        <f>NETWORKDAYS(K2668,L2667)</f>
        <v>1</v>
      </c>
      <c r="Y2668" t="str">
        <f>IF(X2668&lt;=2,"CUMPLE","NO CUMPLE")</f>
        <v>CUMPLE</v>
      </c>
      <c r="Z2668" t="str">
        <v>Acompañamiento migración genesix.</v>
      </c>
    </row>
    <row r="2669" xml:space="preserve">
      <c r="A2669">
        <v>121911</v>
      </c>
      <c r="B2669" t="str">
        <v>REQUEST</v>
      </c>
      <c r="C2669" t="str">
        <v>CERRADO</v>
      </c>
      <c r="D2669" t="str">
        <v>TODA LA TIENDA</v>
      </c>
      <c r="E2669" t="str">
        <v>ACOMPAÑAMIENTO</v>
      </c>
      <c r="F2669" t="str">
        <v>ACOMPAÑAMIENTO</v>
      </c>
      <c r="G2669" t="str">
        <v>ACOMPAÑAMIENTO</v>
      </c>
      <c r="H2669"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69"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69" t="str">
        <v>SE REALIZA ACOMPAÑAMIENTO DE MIGRACIÓN DE USUARIOS PLAFORMA GENESIX DE TIENDA METRO EL CUAL SE REALIZA LABORES DE CONFIGURACION DE PDA PDT Y PC ESCRITORIOS SEGUN MANUALES Y CAPACITACION REALIZADAS DE TODOS LOS USUARIOS CONSISTIA EN REALIZAR CONFIGURACION DE USUARIO EN CADA EQUIPO PARA INICIAR SESION CON USUARIO DE WINDOWS Y VERIFICAR QUE NO TUBIERA ERRORES EN SUS EJECUCION DE SUS LABORES</v>
      </c>
      <c r="K2669">
        <v>45180</v>
      </c>
      <c r="L2669">
        <v>45180</v>
      </c>
      <c r="M2669" t="str">
        <f>TEXT(L2669,"DDDDDDD")</f>
        <v>lunes</v>
      </c>
      <c r="N2669" t="str">
        <v>M081 VENTURA PLAZA</v>
      </c>
      <c r="O2669" t="str">
        <v>CUCUTA</v>
      </c>
      <c r="P2669" t="str">
        <f>IF(ISBLANK(O2669),"0",(VLOOKUP(O2669,REGION,2,FALSE)))</f>
        <v>ORIENTE</v>
      </c>
      <c r="Q2669" t="str">
        <v>SAUL FRAGUA NOVA</v>
      </c>
      <c r="R2669">
        <v>1122121271</v>
      </c>
      <c r="S2669" t="str">
        <v>DIRECTO</v>
      </c>
      <c r="T2669">
        <v>0.2708333333333333</v>
      </c>
      <c r="U2669">
        <v>0.7083333333333334</v>
      </c>
      <c r="V2669">
        <v>0.3958333333333333</v>
      </c>
      <c r="W2669" t="str">
        <v>3;5</v>
      </c>
      <c r="X2669">
        <f>NETWORKDAYS(K2669,L2668)</f>
        <v>1</v>
      </c>
      <c r="Y2669" t="str">
        <f>IF(X2669&lt;=2,"CUMPLE","NO CUMPLE")</f>
        <v>CUMPLE</v>
      </c>
      <c r="Z2669" t="str">
        <v>Acompañamiento migración genesix.</v>
      </c>
    </row>
    <row r="2670" xml:space="preserve">
      <c r="A2670">
        <v>121911</v>
      </c>
      <c r="B2670" t="str">
        <v>REQUEST</v>
      </c>
      <c r="C2670" t="str">
        <v>CERRADO</v>
      </c>
      <c r="D2670" t="str">
        <v>TODA LA TIENDA</v>
      </c>
      <c r="E2670" t="str">
        <v>ACOMPAÑAMIENTO</v>
      </c>
      <c r="F2670" t="str">
        <v>ACOMPAÑAMIENTO</v>
      </c>
      <c r="G2670" t="str">
        <v>ACOMPAÑAMIENTO</v>
      </c>
      <c r="H2670"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70"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70" t="str">
        <v xml:space="preserve">Se llega a tienda segun horario establecido; donde durante toda la jornada se atienden incidencias relacionadas con la migracion de genesix tales como: Accesos denegados; Perfil errado; fallos de impresión; los cuales se fueron reportando y solucinando en las diferentes areas de la tienda; Tanto acceso en PCS como en PDT/PDA; se solicito a todos los funcionarios realizar prubeas de funcionamiento. </v>
      </c>
      <c r="K2670">
        <v>45180</v>
      </c>
      <c r="L2670">
        <v>45180</v>
      </c>
      <c r="M2670" t="str">
        <f>TEXT(L2670,"DDDDDDD")</f>
        <v>lunes</v>
      </c>
      <c r="N2670" t="str">
        <v>M097 METRO SOGAMOSO</v>
      </c>
      <c r="O2670" t="str">
        <v>SOGAMOSO</v>
      </c>
      <c r="P2670" t="str">
        <f>IF(ISBLANK(O2670),"0",(VLOOKUP(O2670,REGION,2,FALSE)))</f>
        <v>ORIENTE</v>
      </c>
      <c r="Q2670" t="str">
        <v>JHONATAN RICARDO VARGAS ZAMBRANO</v>
      </c>
      <c r="R2670">
        <f>IF(ISBLANK(Q2670),"0", VLOOKUP(Q2670,PERSONAL,2,FALSE))</f>
        <v>1057583301</v>
      </c>
      <c r="S2670" t="str">
        <v>DIRECTO</v>
      </c>
      <c r="T2670">
        <v>0.2708333333333333</v>
      </c>
      <c r="U2670">
        <v>0.7083333333333334</v>
      </c>
      <c r="V2670">
        <v>0.3958333333333333</v>
      </c>
      <c r="W2670" t="str">
        <v>3;5</v>
      </c>
      <c r="X2670">
        <f>NETWORKDAYS(K2670,L2669)</f>
        <v>1</v>
      </c>
      <c r="Y2670" t="str">
        <f>IF(X2670&lt;=2,"CUMPLE","NO CUMPLE")</f>
        <v>CUMPLE</v>
      </c>
      <c r="Z2670" t="str">
        <v>Acompañamiento migración genesix.</v>
      </c>
    </row>
    <row r="2671" xml:space="preserve">
      <c r="A2671">
        <v>121911</v>
      </c>
      <c r="B2671" t="str">
        <v>REQUEST</v>
      </c>
      <c r="C2671" t="str">
        <v>CERRADO</v>
      </c>
      <c r="D2671" t="str">
        <v>TODA LA TIENDA</v>
      </c>
      <c r="E2671" t="str">
        <v>ACOMPAÑAMIENTO</v>
      </c>
      <c r="F2671" t="str">
        <v>ACOMPAÑAMIENTO</v>
      </c>
      <c r="G2671" t="str">
        <v>ACOMPAÑAMIENTO</v>
      </c>
      <c r="H2671"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71"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71" t="str" xml:space="preserve">
        <v xml:space="preserve">SE REALIZÓ ACOMPAÑAMIENTO PARA TIENDA SAN SILVESTRE EN MIGRACION DE SERVIDOR GENESIX PARA EQUIPOS DE USUARIOS CON EQUIPOS PDT_x000d_
Y PC; SE REALIZARON TODAS LAS PRUEBAS PERTINENTES; ALGUNOS USUARIOS LES FUNCIONO U OTROS SIGUEN CON NOVEDADES LAS CUALES FUERON_x000d_
Ejecutada_x000d_
REPORTADAS CON EL PERSONAL DE SOPORTE PARA SOLUCION.</v>
      </c>
      <c r="K2671">
        <v>45180</v>
      </c>
      <c r="L2671">
        <v>45180</v>
      </c>
      <c r="M2671" t="str">
        <f>TEXT(L2671,"DDDDDDD")</f>
        <v>lunes</v>
      </c>
      <c r="N2671" t="str">
        <v>J126 JUMBO SAN SILVESTRE</v>
      </c>
      <c r="O2671" t="str">
        <v>BARRANCABERMEJA</v>
      </c>
      <c r="P2671" t="str">
        <f>IF(ISBLANK(O2671),"0",(VLOOKUP(O2671,REGION,2,FALSE)))</f>
        <v>ORIENTE</v>
      </c>
      <c r="Q2671" t="str">
        <v>LUIS CARLOS ROJAS ACOSTA</v>
      </c>
      <c r="R2671">
        <f>IF(ISBLANK(Q2671),"0", VLOOKUP(Q2671,PERSONAL,2,FALSE))</f>
        <v>1096188137</v>
      </c>
      <c r="S2671" t="str">
        <v>DIRECTO</v>
      </c>
      <c r="T2671">
        <v>0.2708333333333333</v>
      </c>
      <c r="U2671">
        <v>0.7083333333333334</v>
      </c>
      <c r="V2671">
        <v>0.3958333333333333</v>
      </c>
      <c r="W2671" t="str">
        <v>3;5</v>
      </c>
      <c r="X2671">
        <f>NETWORKDAYS(K2671,L2670)</f>
        <v>1</v>
      </c>
      <c r="Y2671" t="str">
        <f>IF(X2671&lt;=2,"CUMPLE","NO CUMPLE")</f>
        <v>CUMPLE</v>
      </c>
      <c r="Z2671" t="str">
        <v>Acompañamiento migración genesix.</v>
      </c>
    </row>
    <row r="2672" xml:space="preserve">
      <c r="A2672">
        <v>121911</v>
      </c>
      <c r="B2672" t="str">
        <v>REQUEST</v>
      </c>
      <c r="C2672" t="str">
        <v>CERRADO</v>
      </c>
      <c r="D2672" t="str">
        <v>TODA LA TIENDA</v>
      </c>
      <c r="E2672" t="str">
        <v>ACOMPAÑAMIENTO</v>
      </c>
      <c r="F2672" t="str">
        <v>ACOMPAÑAMIENTO</v>
      </c>
      <c r="G2672" t="str">
        <v>ACOMPAÑAMIENTO</v>
      </c>
      <c r="H2672"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72"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72" t="str">
        <v>Se llega a sitio; se hace registro en la entrada. Se buscan las pdt para las respectivas configuraciones; se piden usuarios Windows a lo que los usuarios (trabajadores) y la gran mayoría no lo recuerdan a pesar de que fueron entregados hace menos de 1 mes. De 6:50 a 08:00 se probo solo con dos usuarios; mientras los demás recordaban los usuarios para poder ingresar; de 08:00 a 12:00 se ayudó en la recuperación de algunos usuarios; se recopilaron reportes de fallas con algunos usuarios que podían ingresar; pero no tenían menú cargado o el perfil no estaba asociado correctamente. 13:00 a 17:00 Se realizado nuevamente configuración de usuarios con los que ingresaban en ese horario de la tarde. Donde exitosamente se pudo registrar varios usuarios.                                                                                                                                                                                                                                     Se presentó la novedad que uno de los jefes esta de incacapacidad; lo cual dificulto el pedir los usuarios de los trabajadores. Quedan unos usuarios enviados a ever en revisión; dado que presentaban problemas.</v>
      </c>
      <c r="K2672">
        <v>45180</v>
      </c>
      <c r="L2672">
        <v>45180</v>
      </c>
      <c r="M2672" t="str">
        <f>TEXT(L2672,"DDDDDDD")</f>
        <v>lunes</v>
      </c>
      <c r="N2672" t="str">
        <v>M183 PREZUNIC SAN GIL</v>
      </c>
      <c r="O2672" t="str">
        <v>SAN GIL</v>
      </c>
      <c r="P2672" t="str">
        <f>IF(ISBLANK(O2672),"0",(VLOOKUP(O2672,REGION,2,FALSE)))</f>
        <v>ORIENTE</v>
      </c>
      <c r="Q2672" t="str">
        <v>HENRY ALEJANDRO NIÑO CENTENO</v>
      </c>
      <c r="R2672">
        <v>1098779589</v>
      </c>
      <c r="S2672" t="str">
        <v>DIRECTO</v>
      </c>
      <c r="T2672">
        <v>0.2708333333333333</v>
      </c>
      <c r="U2672">
        <v>0.7083333333333334</v>
      </c>
      <c r="V2672">
        <v>0.3958333333333333</v>
      </c>
      <c r="W2672" t="str">
        <v>3;5</v>
      </c>
      <c r="X2672">
        <f>NETWORKDAYS(K2672,L2671)</f>
        <v>1</v>
      </c>
      <c r="Y2672" t="str">
        <f>IF(X2672&lt;=2,"CUMPLE","NO CUMPLE")</f>
        <v>CUMPLE</v>
      </c>
      <c r="Z2672" t="str">
        <v>Acompañamiento migración genesix.</v>
      </c>
    </row>
    <row r="2673" xml:space="preserve">
      <c r="A2673">
        <v>121911</v>
      </c>
      <c r="B2673" t="str">
        <v>REQUEST</v>
      </c>
      <c r="C2673" t="str">
        <v>CERRADO</v>
      </c>
      <c r="D2673" t="str">
        <v>TODA LA TIENDA</v>
      </c>
      <c r="E2673" t="str">
        <v>ACOMPAÑAMIENTO</v>
      </c>
      <c r="F2673" t="str">
        <v>ACOMPAÑAMIENTO</v>
      </c>
      <c r="G2673" t="str">
        <v>ACOMPAÑAMIENTO</v>
      </c>
      <c r="H2673"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73"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73" t="str" xml:space="preserve">
        <v xml:space="preserve">Se realiza visita en sitio a la hora pactada y se procede a realizar la labor. Se pasa por cada sección de la tienda y se ejecuta la migración de las PDT/PDA configurando cada uno de los usuarios; algunos se logueaban satisfactoriamente; mientras que otros tenían inconvenientes con el acceso denegado y el mal cargue del menú a diferentes usuario; con ayuda del soporte regional Giovanna; se logra dar gestión y solución a una cantidad de usuarios que tenían dichos inconvenientes; pero cabe aclarar que quedo al pendiente varios usuarios que se harán pruebas de funcionalidad mañana 12 de septiembre en el transcurso del día; ya que en la tarde los usuarios  ya habían salido de turno. _x000d_
_x000d_
Se termina la labor a las 17:00 dejando reportados a Giovanna los usuarios y área a los que estos pertenecen para dar solución a los distintos errores que presentan. Para mañana hacer pruebas y validar el correcto acceso a los usuarios que falta.</v>
      </c>
      <c r="K2673">
        <v>45180</v>
      </c>
      <c r="L2673">
        <v>45180</v>
      </c>
      <c r="M2673" t="str">
        <f>TEXT(L2673,"DDDDDDD")</f>
        <v>lunes</v>
      </c>
      <c r="N2673" t="str" xml:space="preserve">
        <v xml:space="preserve">J185 JUMBO YOPAL_x000d_
_x000d_
</v>
      </c>
      <c r="O2673" t="str">
        <v>YOPAL</v>
      </c>
      <c r="P2673" t="str">
        <f>IF(ISBLANK(O2673),"0",(VLOOKUP(O2673,REGION,2,FALSE)))</f>
        <v>ORIENTE</v>
      </c>
      <c r="Q2673" t="str">
        <v>PABLO ANDRES BALANTA GOMEZ</v>
      </c>
      <c r="R2673">
        <f>IF(ISBLANK(Q2673),"0", VLOOKUP(Q2673,PERSONAL,2,FALSE))</f>
        <v>1111739227</v>
      </c>
      <c r="S2673" t="str">
        <v>DIRECTO</v>
      </c>
      <c r="T2673">
        <v>0.2708333333333333</v>
      </c>
      <c r="U2673">
        <v>0.7083333333333334</v>
      </c>
      <c r="V2673">
        <v>0.3958333333333333</v>
      </c>
      <c r="W2673" t="str">
        <v>3;5</v>
      </c>
      <c r="X2673">
        <f>NETWORKDAYS(K2673,L2672)</f>
        <v>1</v>
      </c>
      <c r="Y2673" t="str">
        <f>IF(X2673&lt;=2,"CUMPLE","NO CUMPLE")</f>
        <v>CUMPLE</v>
      </c>
      <c r="Z2673" t="str">
        <v>Acompañamiento migración genesix.</v>
      </c>
    </row>
    <row r="2674" xml:space="preserve">
      <c r="A2674" t="str">
        <v>ACOMPAÑAMIENTO</v>
      </c>
      <c r="B2674" t="str">
        <v>REQUEST</v>
      </c>
      <c r="C2674" t="str">
        <v>CERRADO</v>
      </c>
      <c r="D2674" t="str">
        <v>TODA LA TIENDA</v>
      </c>
      <c r="E2674" t="str">
        <v>ACOMPAÑAMIENTO</v>
      </c>
      <c r="F2674" t="str">
        <v>ACOMPAÑAMIENTO</v>
      </c>
      <c r="G2674" t="str">
        <v>ACOMPAÑAMIENTO</v>
      </c>
      <c r="H2674"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I2674"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J2674" t="str" xml:space="preserve">
        <v xml:space="preserve">Las actividades realizadas durante la sesión de acompañamiento en sitio para configuración y soporte técnico en relación con el servidor Genesix y los dispositivos portátiles (PDA/PDT) utilizados por el personal de la organización. Durante esta intervención; se abordaron diversas tareas que incluyeron la creación de usuarios; la solución de problemas de acceso; el cambio de contraseñas; el escalado de solicitudes de permisos e ingresos; así como la configuración del acceso SSH con la finalidad de optimizar el uso de los equipos de escritorio._x000d_
Detalle de Actividades Realizadas:_x000d_
Configuración de Dispositivos Portátiles (PDA/PDT): Se procedió a configurar los dispositivos portátiles utilizados por el personal de la organización para garantizar un acceso eficiente al servidor Genesix y la sincronización de datos relevantes._x000d_
Creación de acceso a Usuarios: Se crearon usuarios en los dispositivos a todos los empleados que requerían acceso. Cada usuario ingreso con las credenciales correspondientes y se garantizó que el acceso estuviera correctamente habilitado de acuerdo con sus roles y responsabilidades._x000d_
Solución de Errores de Acceso: Durante el proceso de pruebas de usuarios y configuración; se identificaron problemas de acceso existentes. Estos problemas incluyeron bloqueos de usuarios y dificultades para iniciar sesión. Se tomaron las medidas necesarias para desbloquear usuarios y garantizar un acceso sin interrupciones._x000d_
Cambio de Contraseñas: Se instruyó a los usuarios a actualizar sus contraseñas siguiendo las políticas de seguridad establecidas; puesto que se encontraron errores como usuario y contraseñas incorrectas._x000d_
_x000d_
Escalamiento de Solicitudes de errores en consola: Cuando fue necesario; se escaló las solicitudes de permisos especiales y accesos a áreas sensibles al departamento correspondiente gestión._x000d_
Configuración de Acceso SSH: Se procedió a modificar el nombre del servidor en el registro SSH para facilitar el acceso de los empleados desde sus equipos de escritorio (pc). _x000d_
La sesión de acompañamiento en sitio resultó en la configuración exitosa de los dispositivos portátiles; la creación de usuarios y la solución efectiva de problemas de acceso. _x000d_
</v>
      </c>
      <c r="K2674">
        <v>45180</v>
      </c>
      <c r="L2674">
        <v>45180</v>
      </c>
      <c r="M2674" t="str">
        <f>TEXT(L2674,"DDDDDDD")</f>
        <v>lunes</v>
      </c>
      <c r="N2674" t="str">
        <v>M074 METRO FACATATIVA</v>
      </c>
      <c r="O2674" t="str">
        <v>FACATATIVA</v>
      </c>
      <c r="P2674" t="str">
        <f>IF(ISBLANK(O2674),"0",(VLOOKUP(O2674,REGION,2,FALSE)))</f>
        <v>BOGOTA</v>
      </c>
      <c r="Q2674" t="str">
        <v>OMAR DAVID GOMEZ CEBALLOS</v>
      </c>
      <c r="R2674">
        <v>1016078114</v>
      </c>
      <c r="S2674" t="str">
        <v>DIRECTO</v>
      </c>
      <c r="T2674">
        <v>0.25</v>
      </c>
      <c r="U2674">
        <v>0.6875</v>
      </c>
      <c r="V2674">
        <v>0.3958333333333333</v>
      </c>
      <c r="W2674" t="str">
        <v>3;5</v>
      </c>
      <c r="X2674">
        <f>NETWORKDAYS(K2674,L2673)</f>
        <v>1</v>
      </c>
      <c r="Y2674" t="str">
        <f>IF(X2674&lt;=2,"CUMPLE","NO CUMPLE")</f>
        <v>CUMPLE</v>
      </c>
      <c r="Z2674" t="str">
        <v>Acompañamiento migración genesix.</v>
      </c>
    </row>
    <row r="2675" xml:space="preserve">
      <c r="A2675" t="str">
        <v>ACOMPAÑAMIENTO</v>
      </c>
      <c r="B2675" t="str">
        <v>REQUEST</v>
      </c>
      <c r="C2675" t="str">
        <v>CERRADO</v>
      </c>
      <c r="D2675" t="str">
        <v>TODA LA TIENDA</v>
      </c>
      <c r="E2675" t="str">
        <v>ACOMPAÑAMIENTO</v>
      </c>
      <c r="F2675" t="str">
        <v>ACOMPAÑAMIENTO</v>
      </c>
      <c r="G2675" t="str">
        <v>ACOMPAÑAMIENTO</v>
      </c>
      <c r="H2675"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I2675"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J2675" t="str" xml:space="preserve">
        <v xml:space="preserve">Se realiza acompañamiento en el almacen METRO ubicado en mosquera; para realizar configuracion en las PDA Honeywell y zebra._x000d_
Durante la configuracion de los usuarios en las PDA se presentan diferentes errores los cuales fueron escalados_x000d_
al coordinador en sistemas._x000d_
Se realiza configuracion en aplicativo genesix en pc y en las PDA con los diferentes usuarios que hacen uso de las mismas</v>
      </c>
      <c r="K2675">
        <v>45180</v>
      </c>
      <c r="L2675">
        <v>45180</v>
      </c>
      <c r="M2675" t="str">
        <f>TEXT(L2675,"DDDDDDD")</f>
        <v>lunes</v>
      </c>
      <c r="N2675" t="str">
        <v>M073 METRO MOSQUERA</v>
      </c>
      <c r="O2675" t="str">
        <v>MOSQUERA</v>
      </c>
      <c r="P2675" t="str">
        <f>IF(ISBLANK(O2675),"0",(VLOOKUP(O2675,REGION,2,FALSE)))</f>
        <v>BOGOTA</v>
      </c>
      <c r="Q2675" t="str">
        <v>CRISTIAN ACERO LOPEZ</v>
      </c>
      <c r="R2675">
        <v>1015995716</v>
      </c>
      <c r="S2675" t="str">
        <v>DIRECTO</v>
      </c>
      <c r="T2675">
        <v>0.25</v>
      </c>
      <c r="U2675">
        <v>0.6875</v>
      </c>
      <c r="V2675">
        <v>0.3958333333333333</v>
      </c>
      <c r="W2675" t="str">
        <v>3;5</v>
      </c>
      <c r="X2675">
        <f>NETWORKDAYS(K2675,L2674)</f>
        <v>1</v>
      </c>
      <c r="Y2675" t="str">
        <f>IF(X2675&lt;=2,"CUMPLE","NO CUMPLE")</f>
        <v>CUMPLE</v>
      </c>
      <c r="Z2675" t="str">
        <v>Acompañamiento migración genesix.</v>
      </c>
    </row>
    <row r="2676">
      <c r="A2676" t="str">
        <v>ACOMPAÑAMIENTO</v>
      </c>
      <c r="B2676" t="str">
        <v>REQUEST</v>
      </c>
      <c r="C2676" t="str">
        <v>CERRADO</v>
      </c>
      <c r="D2676" t="str">
        <v>TODA LA TIENDA</v>
      </c>
      <c r="E2676" t="str">
        <v>ACOMPAÑAMIENTO</v>
      </c>
      <c r="F2676" t="str">
        <v>ACOMPAÑAMIENTO</v>
      </c>
      <c r="G2676" t="str">
        <v>ACOMPAÑAMIENTO</v>
      </c>
      <c r="H2676"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I2676"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J2676" t="str">
        <v>Se llega al sitio a las 5:45 se reporta con el personal de seguridad de la tienda y dan el ingreso a las 6:05; se empieza a realizar la configuración de los pda donde se deja de acuerdo a la solicitud del cliente; se configura con el usuario de inicio de sesión de windows; en donde se presentaron varios fallos que se reportaron al señor Diego Alejandro Rozo; donde tenian fallos de inicio de sesión; bloqueo de usuario; conexión con windows pero no con genesix; se cambia y configura el genesix en el pc de escritorio; se escala con la coordinadora Katherine para que nos ayuden a validar los fallos; los cuales después de varios tiempos se vuelve a confirmar; tienen problemas con impresiones y exportacion de archivos; a algunos usuarios no les carga el perfil en genesix si no uno general; también presenta fallos con genesix a nivel general; aplicación caida y con demoras; se sale tarde de la tienda ya que hay varios usuarios con fallos y bloqueos de usuarios; por este motivo se demora mas del tiempo establecido.</v>
      </c>
      <c r="K2676">
        <v>45180</v>
      </c>
      <c r="L2676">
        <v>45180</v>
      </c>
      <c r="M2676" t="str">
        <f>TEXT(L2676,"DDDDDDD")</f>
        <v>lunes</v>
      </c>
      <c r="N2676" t="str">
        <v>M077 METRO  ZIPAQUIRA</v>
      </c>
      <c r="O2676" t="str">
        <v>ZIPAQUIRA</v>
      </c>
      <c r="P2676" t="str">
        <f>IF(ISBLANK(O2676),"0",(VLOOKUP(O2676,REGION,2,FALSE)))</f>
        <v>BOGOTA</v>
      </c>
      <c r="Q2676" t="str">
        <v xml:space="preserve">LUIS ALFREDO ALVIS RUIZ </v>
      </c>
      <c r="R2676">
        <v>1013635819</v>
      </c>
      <c r="S2676" t="str">
        <v>DIRECTO</v>
      </c>
      <c r="T2676">
        <v>0.25</v>
      </c>
      <c r="U2676">
        <v>0.6875</v>
      </c>
      <c r="V2676">
        <v>0.3958333333333333</v>
      </c>
      <c r="W2676" t="str">
        <v>3;5</v>
      </c>
      <c r="X2676">
        <f>NETWORKDAYS(K2676,L2675)</f>
        <v>1</v>
      </c>
      <c r="Y2676" t="str">
        <f>IF(X2676&lt;=2,"CUMPLE","NO CUMPLE")</f>
        <v>CUMPLE</v>
      </c>
      <c r="Z2676" t="str">
        <v>Acompañamiento migración genesix.</v>
      </c>
    </row>
    <row r="2677" xml:space="preserve">
      <c r="A2677" t="str">
        <v>ACOMPAÑAMIENTO</v>
      </c>
      <c r="B2677" t="str">
        <v>REQUEST</v>
      </c>
      <c r="C2677" t="str">
        <v>CERRADO</v>
      </c>
      <c r="D2677" t="str">
        <v>TODA LA TIENDA</v>
      </c>
      <c r="E2677" t="str">
        <v>ACOMPAÑAMIENTO</v>
      </c>
      <c r="F2677" t="str">
        <v>ACOMPAÑAMIENTO</v>
      </c>
      <c r="G2677" t="str">
        <v>ACOMPAÑAMIENTO</v>
      </c>
      <c r="H2677" t="str">
        <v>Se solicita personal en tiendas remotas los días 11 y 12 de Septiembre por migración de genesix.</v>
      </c>
      <c r="I2677" t="str">
        <v>Se solicita personal en tiendas remotas los días 11 y 12 de Septiembre por migración de genesix.</v>
      </c>
      <c r="J2677" t="str" xml:space="preserve">
        <v xml:space="preserve">Se llega a sitio; se valida ingreso; se comunica el señor alvaro martinez para informarme sobre la labor a realizar; nos indica realizar configuracion de todos los_x000d_
usuarios de la tienda en las diferentes PDT/PDA; explicarle a los usuarios de la nueva forma de ingresar y validar que quede funcionado; se realiza igualmente_x000d_
esta configuracion en los computadores de la oficina; y se valida que ese con el servidor correcto genesix.cencosud.corp; luego realizamos acompañamiento para_x000d_
validar errores y fallas que presente sobre la migracion genesix; en el transcurso del dia se envian datos de usuarios que reportan fallas y errores en sus perfiles_x000d_
de red; en horas de la tarde se realizan pruebas con los usuarios que tenian fallas y se valida que ya les permite el ingreso: a todos los usuarios en su mayoria le_x000d_
quedan operativo faltando 3 usuarios que se probaran al dia siguiente; igualmente el señor alvaro nos indica revisar una intermitencia en los datafonos en el_x000d_
area de donas; y estar pendiente si hay alguna novedad en el lineal de cajas; tambien se realiza instalacion del adobe reader en el portatil del gerente de la_x000d_
tienda; ala hora de salida 4pm se realiza un recorrido por toda la tienda y se valida que todos los equipos esten operativos y las PDT/PDA._x000d_
</v>
      </c>
      <c r="K2677">
        <v>45180</v>
      </c>
      <c r="L2677">
        <v>45180</v>
      </c>
      <c r="M2677" t="str">
        <f>TEXT(L2677,"DDDDDDD")</f>
        <v>lunes</v>
      </c>
      <c r="N2677" t="str">
        <v>M040 METRO RIOHACHA</v>
      </c>
      <c r="O2677" t="str">
        <v>RIOHACHA</v>
      </c>
      <c r="P2677" t="str">
        <f>IF(ISBLANK(O2677),"0",(VLOOKUP(O2677,REGION,2,FALSE)))</f>
        <v>COSTA</v>
      </c>
      <c r="Q2677" t="str">
        <v>EDUAR ENRIQUE MARTELO SIERRA</v>
      </c>
      <c r="R2677">
        <f>IF(ISBLANK(Q2677),"0", VLOOKUP(Q2677,PERSONAL,2,FALSE))</f>
        <v>1065631435</v>
      </c>
      <c r="S2677" t="str">
        <v>DIRECTO</v>
      </c>
      <c r="T2677">
        <v>0.25</v>
      </c>
      <c r="U2677">
        <v>0.6666666666666666</v>
      </c>
      <c r="V2677">
        <v>0.375</v>
      </c>
      <c r="W2677" t="str">
        <v>3;5</v>
      </c>
      <c r="X2677">
        <f>NETWORKDAYS(K2677,L2676)</f>
        <v>1</v>
      </c>
      <c r="Y2677" t="str">
        <f>IF(X2677&lt;=2,"CUMPLE","NO CUMPLE")</f>
        <v>CUMPLE</v>
      </c>
      <c r="Z2677" t="str">
        <v>Acompañamiento migración genesix.</v>
      </c>
    </row>
    <row r="2678">
      <c r="A2678" t="str">
        <v>ACOMPAÑAMIENTO</v>
      </c>
      <c r="B2678" t="str">
        <v>REQUEST</v>
      </c>
      <c r="C2678" t="str">
        <v>CERRADO</v>
      </c>
      <c r="D2678" t="str">
        <v>TODA LA TIENDA</v>
      </c>
      <c r="E2678" t="str">
        <v>ACOMPAÑAMIENTO</v>
      </c>
      <c r="F2678" t="str">
        <v>ACOMPAÑAMIENTO</v>
      </c>
      <c r="G2678" t="str">
        <v>ACOMPAÑAMIENTO</v>
      </c>
      <c r="H2678" t="str">
        <v>Se solicita personal en tiendas remotas los días 11 y 12 de Septiembre por migración de genesix.</v>
      </c>
      <c r="I2678" t="str">
        <v>Se solicita personal en tiendas remotas los días 11 y 12 de Septiembre por migración de genesix.</v>
      </c>
      <c r="J2678" t="str">
        <v xml:space="preserve">Se realiza acompañamiento a la tienda; ya que realizaron migracion de genesix en los equipos de la tienda y en las pdt. </v>
      </c>
      <c r="K2678">
        <v>45180</v>
      </c>
      <c r="L2678">
        <v>45180</v>
      </c>
      <c r="M2678" t="str">
        <f>TEXT(L2678,"DDDDDDD")</f>
        <v>lunes</v>
      </c>
      <c r="N2678" t="str">
        <v>M085 METRO MONTERIA</v>
      </c>
      <c r="O2678" t="str">
        <v>MONTERIA</v>
      </c>
      <c r="P2678" t="str">
        <f>IF(ISBLANK(O2678),"0",(VLOOKUP(O2678,REGION,2,FALSE)))</f>
        <v>COSTA</v>
      </c>
      <c r="Q2678" t="str">
        <v xml:space="preserve">IVAN DARIO MAESTRE MORENO </v>
      </c>
      <c r="R2678">
        <v>15647922</v>
      </c>
      <c r="S2678" t="str">
        <v>ALIADO</v>
      </c>
      <c r="T2678">
        <v>0.25</v>
      </c>
      <c r="U2678">
        <v>0.6666666666666666</v>
      </c>
      <c r="V2678">
        <v>0.375</v>
      </c>
      <c r="W2678" t="str">
        <v>3;5</v>
      </c>
      <c r="X2678">
        <f>NETWORKDAYS(K2678,L2677)</f>
        <v>1</v>
      </c>
      <c r="Y2678" t="str">
        <f>IF(X2678&lt;=2,"CUMPLE","NO CUMPLE")</f>
        <v>CUMPLE</v>
      </c>
      <c r="Z2678" t="str">
        <v>Acompañamiento migración genesix.</v>
      </c>
    </row>
    <row r="2679">
      <c r="A2679" t="str">
        <v>ACOMPAÑAMIENTO</v>
      </c>
      <c r="B2679" t="str">
        <v>REQUEST</v>
      </c>
      <c r="C2679" t="str">
        <v>CERRADO</v>
      </c>
      <c r="D2679" t="str">
        <v>TODA LA TIENDA</v>
      </c>
      <c r="E2679" t="str">
        <v>ACOMPAÑAMIENTO</v>
      </c>
      <c r="F2679" t="str">
        <v>ACOMPAÑAMIENTO</v>
      </c>
      <c r="G2679" t="str">
        <v>ACOMPAÑAMIENTO</v>
      </c>
      <c r="H2679" t="str">
        <v>Se solicita personal en tiendas remotas los días 11 y 12 de Septiembre por migración de genesix.</v>
      </c>
      <c r="I2679" t="str">
        <v>Se solicita personal en tiendas remotas los días 11 y 12 de Septiembre por migración de genesix.</v>
      </c>
      <c r="J2679" t="str">
        <v>Se realiza configuración de PDT/PDA indicada por los jefes de sección (PDA/PDT Asignadas a zonas de: Inventario; Electro; E-Commerce; Perecederos; PGC; Seguridad y Bazar) para permitir el ingreso de los usuarios a Genesix; esto; siguiendo las indicaciones de la guía de la guia configuración de usuarios  PDAV.1.2 para el modelo EDA51. Una vez realizados los pasos; se realizan pruebas de ingreso con éxito en cada uno de los usuarios ingresados.</v>
      </c>
      <c r="K2679">
        <v>45180</v>
      </c>
      <c r="L2679">
        <v>45180</v>
      </c>
      <c r="M2679" t="str">
        <f>TEXT(L2679,"DDDDDDD")</f>
        <v>lunes</v>
      </c>
      <c r="N2679" t="str">
        <v>J045 JUMBO AV DEL FERROCARRIL SANTA MARTA</v>
      </c>
      <c r="O2679" t="str">
        <v>SANTA MARTA</v>
      </c>
      <c r="P2679" t="str">
        <f>IF(ISBLANK(O2679),"0",(VLOOKUP(O2679,REGION,2,FALSE)))</f>
        <v>COSTA</v>
      </c>
      <c r="Q2679" t="str">
        <v>ELLIOT TORRES CRATZ</v>
      </c>
      <c r="R2679">
        <v>1004346173</v>
      </c>
      <c r="S2679" t="str">
        <v>ALIADO</v>
      </c>
      <c r="T2679">
        <v>0.25</v>
      </c>
      <c r="U2679">
        <v>0.6666666666666666</v>
      </c>
      <c r="V2679">
        <v>0.375</v>
      </c>
      <c r="W2679" t="str">
        <v>3;5</v>
      </c>
      <c r="X2679">
        <f>NETWORKDAYS(K2679,L2678)</f>
        <v>1</v>
      </c>
      <c r="Y2679" t="str">
        <f>IF(X2679&lt;=2,"CUMPLE","NO CUMPLE")</f>
        <v>CUMPLE</v>
      </c>
      <c r="Z2679" t="str">
        <v>Acompañamiento migración genesix.</v>
      </c>
    </row>
    <row r="2680" xml:space="preserve">
      <c r="A2680" t="str">
        <v>ACOMPAÑAMIENTO</v>
      </c>
      <c r="B2680" t="str">
        <v>REQUEST</v>
      </c>
      <c r="C2680" t="str">
        <v>CERRADO</v>
      </c>
      <c r="D2680" t="str">
        <v>TODA LA TIENDA</v>
      </c>
      <c r="E2680" t="str">
        <v>ACOMPAÑAMIENTO</v>
      </c>
      <c r="F2680" t="str">
        <v>ACOMPAÑAMIENTO</v>
      </c>
      <c r="G2680" t="str">
        <v>ACOMPAÑAMIENTO</v>
      </c>
      <c r="H2680"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680"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680" t="str">
        <v>ME encuentro en sitio y se me indica que la labor a realizar es la visita de actualización de Genesix en cada uno de los aplicativos de la tienda que los maneja; se realizan las configuraciones y se informa de las fallas al compañero Harold e informo los avances y procesos que se van dando y requiriendo  en el trascurso de la activad y se dan soluciones según indicaciones y manuales facilitados por el acompañamiento; informo al compañero Harold y la compañera Katherine de la labor terminada del dia y me retiro del sitio según indica la compañera</v>
      </c>
      <c r="K2680">
        <v>45180</v>
      </c>
      <c r="L2680">
        <v>45180</v>
      </c>
      <c r="M2680" t="str">
        <f>TEXT(L2680,"DDDDDDD")</f>
        <v>lunes</v>
      </c>
      <c r="N2680" t="str">
        <v>J036 JUMBO POPAYAN CAMPANARIO</v>
      </c>
      <c r="O2680" t="str">
        <v>POPAYAN</v>
      </c>
      <c r="P2680" t="str">
        <f>IF(ISBLANK(O2680),"0",(VLOOKUP(O2680,REGION,2,FALSE)))</f>
        <v>OCCIDENTE</v>
      </c>
      <c r="Q2680" t="str">
        <v>DANIEL FERNANDO PAREDES ARTEAGA</v>
      </c>
      <c r="R2680">
        <f>IF(ISBLANK(Q2680),"0", VLOOKUP(Q2680,PERSONAL,2,FALSE))</f>
        <v>10301691</v>
      </c>
      <c r="S2680" t="str">
        <v>DIRECTO</v>
      </c>
      <c r="T2680">
        <v>0.25</v>
      </c>
      <c r="U2680">
        <v>0.5</v>
      </c>
      <c r="V2680">
        <f>IF(ISBLANK(T2680 ),"0",U2680-T2680)</f>
        <v>0.25</v>
      </c>
      <c r="W2680" t="str">
        <v>2;5</v>
      </c>
      <c r="X2680">
        <f>NETWORKDAYS(K2680,L2679)</f>
        <v>1</v>
      </c>
      <c r="Y2680" t="str">
        <f>IF(X2680&lt;=2,"CUMPLE","NO CUMPLE")</f>
        <v>CUMPLE</v>
      </c>
      <c r="Z2680" t="str">
        <v>Acompañamiento migración genesix.</v>
      </c>
    </row>
    <row r="2681" xml:space="preserve">
      <c r="A2681" t="str">
        <v>ACOMPAÑAMIENTO</v>
      </c>
      <c r="B2681" t="str">
        <v>REQUEST</v>
      </c>
      <c r="C2681" t="str">
        <v>CERRADO</v>
      </c>
      <c r="D2681" t="str">
        <v>TODA LA TIENDA</v>
      </c>
      <c r="E2681" t="str">
        <v>ACOMPAÑAMIENTO</v>
      </c>
      <c r="F2681" t="str">
        <v>ACOMPAÑAMIENTO</v>
      </c>
      <c r="G2681" t="str">
        <v>ACOMPAÑAMIENTO</v>
      </c>
      <c r="H2681"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681"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681" t="str">
        <v>se ingresa a tienda 6 am se procede a realizar el acompañamiento configuracion migracion genesisx; la tienda se encuentra sin linea genesix por el cual se procedio a intentar cambiar el servidor al nuevo para la funcionalidad de genesix el cual no funcionaba como decia en el manual para los equipos PC; se realizo la toma de la mayoria de usuarios a los que se les presentba el error para ser enviados y que revisaran la migracion del mismo tambien se realizo en algunos equipos la implementacion del programas de descargas de genesix winscp a todos no les funciono igualmente se envio el reporte para la pronta solucion salida de tienda 11:30.</v>
      </c>
      <c r="K2681">
        <v>45180</v>
      </c>
      <c r="L2681">
        <v>45180</v>
      </c>
      <c r="M2681" t="str">
        <f>TEXT(L2681,"DDDDDDD")</f>
        <v>lunes</v>
      </c>
      <c r="N2681" t="str">
        <v>M038 METRO NEIVA CENTRO DE CONVENCIONES</v>
      </c>
      <c r="O2681" t="str">
        <v>NEIVA</v>
      </c>
      <c r="P2681" t="str">
        <f>IF(ISBLANK(O2681),"0",(VLOOKUP(O2681,REGION,2,FALSE)))</f>
        <v>OCCIDENTE</v>
      </c>
      <c r="Q2681" t="str">
        <v>JOHN ALEJANDRO LOZADA BABATIVA</v>
      </c>
      <c r="R2681">
        <f>IF(ISBLANK(Q2681),"0", VLOOKUP(Q2681,PERSONAL,2,FALSE))</f>
        <v>1075313382</v>
      </c>
      <c r="S2681" t="str">
        <v>ALIADO</v>
      </c>
      <c r="T2681">
        <v>0.25</v>
      </c>
      <c r="U2681">
        <v>0.4791666666666667</v>
      </c>
      <c r="V2681">
        <f>IF(ISBLANK(T2681 ),"0",U2681-T2681)</f>
        <v>0.22916666666666669</v>
      </c>
      <c r="W2681" t="str">
        <v>1;25</v>
      </c>
      <c r="X2681">
        <f>NETWORKDAYS(K2681,L2680)</f>
        <v>1</v>
      </c>
      <c r="Y2681" t="str">
        <f>IF(X2681&lt;=2,"CUMPLE","NO CUMPLE")</f>
        <v>CUMPLE</v>
      </c>
      <c r="Z2681" t="str">
        <v>Acompañamiento migración genesix.</v>
      </c>
    </row>
    <row r="2682" xml:space="preserve">
      <c r="A2682" t="str">
        <v>ACOMPAÑAMIENTO</v>
      </c>
      <c r="B2682" t="str">
        <v>REQUEST</v>
      </c>
      <c r="C2682" t="str">
        <v>CERRADO</v>
      </c>
      <c r="D2682" t="str">
        <v>TODA LA TIENDA</v>
      </c>
      <c r="E2682" t="str">
        <v>ACOMPAÑAMIENTO</v>
      </c>
      <c r="F2682" t="str">
        <v>ACOMPAÑAMIENTO</v>
      </c>
      <c r="G2682" t="str">
        <v>ACOMPAÑAMIENTO</v>
      </c>
      <c r="H2682"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682"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682" t="str">
        <v>Se ingresa a tienda 11: 40 se procede a realizar acompañamiento de migracion genesix donde la tienda se encuentra que los usuarios ya no pueden ingresar se les explica que genesix migro a un nuevo servidor e igual mente las PDA y el archivo plano de descargas; se procede a realizar las soluciones; se presenta que al cambiar al servidor nuevo no a algunos usuarios los deja ingrsar pero no seguir mas alla del menu otros no podian entrar les generaba eror; las pda aun no subian al nuevo servidor; se procede a tomar todos los usuarios posibles para enviar a validacion se retira de tienda 2:00 p;m</v>
      </c>
      <c r="K2682">
        <v>45180</v>
      </c>
      <c r="L2682">
        <v>45180</v>
      </c>
      <c r="M2682" t="str">
        <f>TEXT(L2682,"DDDDDDD")</f>
        <v>lunes</v>
      </c>
      <c r="N2682" t="str">
        <v>M195 METRO SANTA LUCIA</v>
      </c>
      <c r="O2682" t="str">
        <v>NEIVA</v>
      </c>
      <c r="P2682" t="str">
        <f>IF(ISBLANK(O2682),"0",(VLOOKUP(O2682,REGION,2,FALSE)))</f>
        <v>OCCIDENTE</v>
      </c>
      <c r="Q2682" t="str">
        <v>JOHN ALEJANDRO LOZADA BABATIVA</v>
      </c>
      <c r="R2682">
        <f>IF(ISBLANK(Q2682),"0", VLOOKUP(Q2682,PERSONAL,2,FALSE))</f>
        <v>1075313382</v>
      </c>
      <c r="S2682" t="str">
        <v>ALIADO</v>
      </c>
      <c r="T2682">
        <v>0.4861111111111111</v>
      </c>
      <c r="U2682">
        <v>0.5833333333333334</v>
      </c>
      <c r="V2682">
        <f>IF(ISBLANK(T2682 ),"0",U2682-T2682)</f>
        <v>0.09722222222222227</v>
      </c>
      <c r="W2682" t="str">
        <v>1;25</v>
      </c>
      <c r="X2682">
        <f>NETWORKDAYS(K2682,L2681)</f>
        <v>1</v>
      </c>
      <c r="Y2682" t="str">
        <f>IF(X2682&lt;=2,"CUMPLE","NO CUMPLE")</f>
        <v>CUMPLE</v>
      </c>
      <c r="Z2682" t="str">
        <v>Acompañamiento migración genesix.</v>
      </c>
    </row>
    <row r="2683" xml:space="preserve">
      <c r="A2683" t="str">
        <v>ACOMPAÑAMIENTO</v>
      </c>
      <c r="B2683" t="str">
        <v>REQUEST</v>
      </c>
      <c r="C2683" t="str">
        <v>CERRADO</v>
      </c>
      <c r="D2683" t="str">
        <v>TODA LA TIENDA</v>
      </c>
      <c r="E2683" t="str">
        <v>ACOMPAÑAMIENTO</v>
      </c>
      <c r="F2683" t="str">
        <v>ACOMPAÑAMIENTO</v>
      </c>
      <c r="G2683" t="str">
        <v>ACOMPAÑAMIENTO</v>
      </c>
      <c r="H2683"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683"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683" t="str">
        <v xml:space="preserve">Se realiza acompañamiento tecnico para la actualizacion de Genesix a la nueva infraestructura con una version mejorada; Se configuran todas las pda de la tienda con el usuario de windows; agregando uno a uno los usuarios a su seccion respectiva; Se hace revision respectiva a las areas que usan la aplicacion (PDA Y PC) para ver que esten funcionando correctamente; el dia de hoy se presento fallas con los usuarios de windows en la aplicacion Genesix se informa y se esta a la espera de una solucion...ESTADO PENDIENTE </v>
      </c>
      <c r="K2683">
        <v>45180</v>
      </c>
      <c r="L2683">
        <v>45180</v>
      </c>
      <c r="M2683" t="str">
        <f>TEXT(L2683,"DDDDDDD")</f>
        <v>lunes</v>
      </c>
      <c r="N2683" t="str">
        <v>J047 JUMBO GIRARDOT</v>
      </c>
      <c r="O2683" t="str">
        <v>GIRARDOT</v>
      </c>
      <c r="P2683" t="str">
        <f>IF(ISBLANK(O2683),"0",(VLOOKUP(O2683,REGION,2,FALSE)))</f>
        <v>OCCIDENTE</v>
      </c>
      <c r="Q2683" t="str">
        <v>RAFAEL ARDILA PUENTES</v>
      </c>
      <c r="R2683">
        <f>IF(ISBLANK(Q2683),"0", VLOOKUP(Q2683,PERSONAL,2,FALSE))</f>
        <v>1018419858</v>
      </c>
      <c r="S2683" t="str">
        <v>ALIADO</v>
      </c>
      <c r="T2683">
        <v>0.25</v>
      </c>
      <c r="U2683">
        <v>0.5</v>
      </c>
      <c r="V2683">
        <f>IF(ISBLANK(T2683 ),"0",U2683-T2683)</f>
        <v>0.25</v>
      </c>
      <c r="W2683" t="str">
        <v>2;5</v>
      </c>
      <c r="X2683">
        <f>NETWORKDAYS(K2683,L2682)</f>
        <v>1</v>
      </c>
      <c r="Y2683" t="str">
        <f>IF(X2683&lt;=2,"CUMPLE","NO CUMPLE")</f>
        <v>CUMPLE</v>
      </c>
      <c r="Z2683" t="str">
        <v>Rafael estuvo hasta las 9:50 ya que transito se llevó su vehiculo; en la tarde repuso el tiempo.</v>
      </c>
    </row>
    <row r="2684" xml:space="preserve">
      <c r="A2684" t="str">
        <v>ACOMPAÑAMIENTO</v>
      </c>
      <c r="B2684" t="str">
        <v>REQUEST</v>
      </c>
      <c r="C2684" t="str">
        <v>CERRADO</v>
      </c>
      <c r="D2684" t="str">
        <v>TODA LA TIENDA</v>
      </c>
      <c r="E2684" t="str">
        <v>ACOMPAÑAMIENTO</v>
      </c>
      <c r="F2684" t="str">
        <v>ACOMPAÑAMIENTO</v>
      </c>
      <c r="G2684" t="str">
        <v>ACOMPAÑAMIENTO</v>
      </c>
      <c r="H2684"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684"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684" t="str">
        <v>Se llega a sitio y se procede con validaciones de ingreso. Procedemos a realizar acompañamiento en la migración a cada uno de los usuarios tanto en las pdas como en los desktop del sistema comercial génesix. Se realiza intervención en cada una de las pdas realizando la configuración de todos los usuarios que la utilizan en cada una de ellas (40 usuarios). Se realiza intervención del aplicativo con conectividad vía telnet en cada uno de los desktops en los perfiles de cada uno de los usuarios (30 usuarios). Se pasa reporte en todo momento al Señor Edwin Bolaños Soporte Especializado. Se intervino cada uno de los equipos en sus momentos indicados durante la migración. Se toma evidencia fotográfica de cada uno de los usuarios que presenta falla y se envie a Soporte Especializado (foto; usuario y novedad). Se finaliza la actividad con algunas fallas de usuarios los cuales se validaran el día de mañana. Nos retiramos de sitio indicandole el reporte al Señor Gerente de Tienda Jaime Galarza y el estatus de la tienda.</v>
      </c>
      <c r="K2684">
        <v>45180</v>
      </c>
      <c r="L2684">
        <v>45180</v>
      </c>
      <c r="M2684" t="str">
        <f>TEXT(L2684,"DDDDDDD")</f>
        <v>lunes</v>
      </c>
      <c r="N2684" t="str">
        <v>M179 METRO PITALITO</v>
      </c>
      <c r="O2684" t="str">
        <v>PITALITO</v>
      </c>
      <c r="P2684" t="str">
        <f>IF(ISBLANK(O2684),"0",(VLOOKUP(O2684,REGION,2,FALSE)))</f>
        <v>OCCIDENTE</v>
      </c>
      <c r="Q2684" t="str">
        <v>EMERSON PALACIOS MARTINEZ</v>
      </c>
      <c r="R2684">
        <f>IF(ISBLANK(Q2684),"0", VLOOKUP(Q2684,PERSONAL,2,FALSE))</f>
        <v>13723524</v>
      </c>
      <c r="S2684" t="str">
        <v>ALIADO</v>
      </c>
      <c r="T2684">
        <v>0.25</v>
      </c>
      <c r="U2684">
        <v>0.5</v>
      </c>
      <c r="V2684">
        <f>IF(ISBLANK(T2684 ),"0",U2684-T2684)</f>
        <v>0.25</v>
      </c>
      <c r="W2684" t="str">
        <v>2;5</v>
      </c>
      <c r="X2684">
        <f>NETWORKDAYS(K2684,L2683)</f>
        <v>1</v>
      </c>
      <c r="Y2684" t="str">
        <f>IF(X2684&lt;=2,"CUMPLE","NO CUMPLE")</f>
        <v>CUMPLE</v>
      </c>
      <c r="Z2684" t="str">
        <v>Acompañamiento migración genesix.</v>
      </c>
    </row>
    <row r="2685">
      <c r="A2685" t="str">
        <v>ACOMPAÑAMIENTO</v>
      </c>
      <c r="B2685" t="str">
        <v>REQUEST</v>
      </c>
      <c r="C2685" t="str">
        <v>CERRADO</v>
      </c>
      <c r="D2685" t="str">
        <v>TODA LA TIENDA</v>
      </c>
      <c r="E2685" t="str">
        <v>ACOMPAÑAMIENTO</v>
      </c>
      <c r="F2685" t="str">
        <v>ACOMPAÑAMIENTO</v>
      </c>
      <c r="G2685" t="str">
        <v>ACOMPAÑAMIENTO</v>
      </c>
      <c r="H2685" t="str">
        <v>me ayudas con el apoyo de personal en el local J027 Jumbo Rionegro los dias 11 y 12 de septiembre para  apoyo de Migración de Genesix  Horario 6 a 16 horas</v>
      </c>
      <c r="I2685" t="str">
        <v>me ayudas con el apoyo de personal en el local J027 Jumbo Rionegro los dias 11 y 12 de septiembre para  apoyo de Migración de Genesix  Horario 6 a 16 horas</v>
      </c>
      <c r="J2685" t="str">
        <v>Se realiza acompañamiento y se realiza soporte de incidencias con aplicación génesix.</v>
      </c>
      <c r="K2685">
        <v>45180</v>
      </c>
      <c r="L2685">
        <v>45180</v>
      </c>
      <c r="M2685" t="str">
        <f>TEXT(L2685,"DDDDDDD")</f>
        <v>lunes</v>
      </c>
      <c r="N2685" t="str">
        <v>J027 JUMBO RIONEGRO</v>
      </c>
      <c r="O2685" t="str">
        <v>RIONEGRO</v>
      </c>
      <c r="P2685" t="str">
        <f>IF(ISBLANK(O2685),"0",(VLOOKUP(O2685,REGION,2,FALSE)))</f>
        <v>CENTRO</v>
      </c>
      <c r="Q2685" t="str">
        <v>JUAN DAVID BEDOYA MECIAS</v>
      </c>
      <c r="R2685">
        <f>IF(ISBLANK(Q2685),"0", VLOOKUP(Q2685,PERSONAL,2,FALSE))</f>
        <v>1001362500</v>
      </c>
      <c r="S2685" t="str">
        <v>DIRECTO</v>
      </c>
      <c r="T2685">
        <v>0.25</v>
      </c>
      <c r="U2685">
        <v>0.6666666666666666</v>
      </c>
      <c r="V2685">
        <v>0.375</v>
      </c>
      <c r="W2685" t="str">
        <v>3;5</v>
      </c>
      <c r="X2685">
        <f>NETWORKDAYS(K2685,L2684)</f>
        <v>1</v>
      </c>
      <c r="Y2685" t="str">
        <f>IF(X2685&lt;=2,"CUMPLE","NO CUMPLE")</f>
        <v>CUMPLE</v>
      </c>
      <c r="Z2685" t="str">
        <v>Acompañamiento migración genesix.</v>
      </c>
    </row>
    <row r="2686" xml:space="preserve">
      <c r="A2686">
        <v>107219</v>
      </c>
      <c r="B2686" t="str">
        <v>INCIDENT</v>
      </c>
      <c r="C2686" t="str">
        <v>CERRADO</v>
      </c>
      <c r="D2686" t="str">
        <v>E-LEARNING</v>
      </c>
      <c r="E2686" t="str">
        <v>PC</v>
      </c>
      <c r="F2686" t="str">
        <v>PC</v>
      </c>
      <c r="G2686" t="str">
        <v>LENOVO</v>
      </c>
      <c r="H2686" t="str" xml:space="preserve">
        <v xml:space="preserve">Buen día Solicito de su colaboración para revisar el computador de Elearning; el cual presenta pantalla negra y los siguientes mensajes: -Checking Media Presence............. -Media Present............ -Start PXE over IPv4 on MAC: 98-FA-9B-97-FD-C7_x000d_
_x000d_
Indicar ubicación del Equipo en tienda o oficinas_x000d_
_x000d_
Elearning Metro PitalitoJefe Miguel; por favor me colabora con la autorización de esta llamada para que el técnico de isit visite la tienda y realice el cambio del disco duro el cual ya llego al sitio y también realice la configuración básica</v>
      </c>
      <c r="I2686" t="str" xml:space="preserve">
        <v xml:space="preserve">Buen día Solicito de su colaboración para revisar el computador de Elearning; el cual presenta pantalla negra y los siguientes mensajes: -Checking Media Presence............. -Media Present............ -Start PXE over IPv4 on MAC: 98-FA-9B-97-FD-C7_x000d_
_x000d_
Indicar ubicación del Equipo en tienda o oficinas_x000d_
_x000d_
Elearning Metro PitalitoJefe Miguel; por favor me colabora con la autorización de esta llamada para que el técnico de isit visite la tienda y realice el cambio del disco duro el cual ya llego al sitio y también realice la configuración básica</v>
      </c>
      <c r="J2686" t="str">
        <v>Se llega a sitio y se procede con validaciones de ingreso. Se establece contacto con la usuaria y el equipo. Procedemos a solicitar la parte que llega. Desensamblamos el equipo y procedemos a cambiar la parte (disco duro). Procedemos a pasar imagen corporativa. Establecemos parámetros de configuración y de red y subimos el equipo con el cencojoin. Procedemos con la instalación y confighuración de software adicional. Movemos el equipo de contenedor. Procedemos a realizar pruebas de rigor como ingreso a internet e ingreso de usuarios. El equipo supera las pruebas realizadas y se dá por finalizada la actividad quedando el equipo completamente operativo y funcional. Se deja parte retirada embalada y en el laboratorio de sistemas.</v>
      </c>
      <c r="K2686">
        <v>45176</v>
      </c>
      <c r="L2686">
        <v>45180</v>
      </c>
      <c r="M2686" t="str">
        <f>TEXT(L2686,"DDDDDDD")</f>
        <v>lunes</v>
      </c>
      <c r="N2686" t="str" xml:space="preserve">
        <v xml:space="preserve">M179 METRO PITALITO_x000d_
_x000d_
</v>
      </c>
      <c r="O2686" t="str">
        <v>PITALITO</v>
      </c>
      <c r="P2686" t="str">
        <f>IF(ISBLANK(O2686),"0",(VLOOKUP(O2686,REGION,2,FALSE)))</f>
        <v>OCCIDENTE</v>
      </c>
      <c r="Q2686" t="str">
        <v>EMERSON PALACIOS MARTINEZ</v>
      </c>
      <c r="R2686">
        <f>IF(ISBLANK(Q2686),"0", VLOOKUP(Q2686,PERSONAL,2,FALSE))</f>
        <v>13723524</v>
      </c>
      <c r="S2686" t="str">
        <v>ALIADO</v>
      </c>
      <c r="T2686">
        <v>0.6458333333333334</v>
      </c>
      <c r="U2686">
        <v>0.7708333333333334</v>
      </c>
      <c r="V2686">
        <f>IF(ISBLANK(T2686 ),"0",U2686-T2686)</f>
        <v>0.125</v>
      </c>
      <c r="W2686">
        <v>2</v>
      </c>
      <c r="X2686">
        <f>NETWORKDAYS(K2686,L2685)</f>
        <v>3</v>
      </c>
      <c r="Y2686" t="str">
        <f>IF(X2686&lt;=2,"CUMPLE","NO CUMPLE")</f>
        <v>NO CUMPLE</v>
      </c>
      <c r="Z2686" t="str">
        <v>El día 7 se había visitado la tienda y el caso ingresó cuando el técnico se había retirado.</v>
      </c>
    </row>
    <row r="2687" xml:space="preserve">
      <c r="A2687" t="str">
        <v>ACOMPAÑAMIENTO</v>
      </c>
      <c r="B2687" t="str">
        <v>REQUEST</v>
      </c>
      <c r="C2687" t="str">
        <v>CERRADO</v>
      </c>
      <c r="D2687" t="str">
        <v>TODA LA TIENDA</v>
      </c>
      <c r="E2687" t="str">
        <v>ACOMPAÑAMIENTO</v>
      </c>
      <c r="F2687" t="str">
        <v>ACOMPAÑAMIENTO</v>
      </c>
      <c r="G2687" t="str">
        <v>ACOMPAÑAMIENTO</v>
      </c>
      <c r="H2687"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87"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87" t="str">
        <v xml:space="preserve">SE REALIZA ACOMPAÑAMIENTO DE MIGRACIÓN DE USUARIOS PLAFORMA GENESIX; DE TIENDA METRO SEGUNDO DIA EL CUAL SE REALIZA LABORES DE CONFIGURACION DE PDA PDT Y PC ESCRITORIOS SEGUIN MANUALES Y CAPACITACION REALIZADAS DE TODOS LOS USUARIOS CONSISTIA EN REALIZAR CONFIGURACION DE USUARIO EN CADA EQUIPO PARA INICIAR SESION CON USUARIO DE WINDOWS Y VERIFICAR QUE NO TUBIERA ERRORES EN SUS EJECUCION DE SUS LABORES </v>
      </c>
      <c r="K2687">
        <v>45181</v>
      </c>
      <c r="L2687">
        <v>45181</v>
      </c>
      <c r="M2687" t="str">
        <f>TEXT(L2687,"DDDDDDD")</f>
        <v>martes</v>
      </c>
      <c r="N2687" t="str">
        <v>M081 VENTURA PLAZA</v>
      </c>
      <c r="O2687" t="str">
        <v>CUCUTA</v>
      </c>
      <c r="P2687" t="str">
        <f>IF(ISBLANK(O2687),"0",(VLOOKUP(O2687,REGION,2,FALSE)))</f>
        <v>ORIENTE</v>
      </c>
      <c r="Q2687" t="str">
        <v>SAUL FRAGUA NOVA</v>
      </c>
      <c r="R2687">
        <v>1122121271</v>
      </c>
      <c r="S2687" t="str">
        <v>DIRECTO</v>
      </c>
      <c r="T2687">
        <v>0.25</v>
      </c>
      <c r="U2687">
        <v>0.6875</v>
      </c>
      <c r="V2687">
        <v>0.3958333333333333</v>
      </c>
      <c r="W2687" t="str">
        <v>3;5</v>
      </c>
      <c r="X2687">
        <f>NETWORKDAYS(K2687,L2686)</f>
        <v>-2</v>
      </c>
      <c r="Y2687" t="str">
        <f>IF(X2687&lt;=2,"CUMPLE","NO CUMPLE")</f>
        <v>CUMPLE</v>
      </c>
      <c r="Z2687" t="str">
        <v>Acompañamiento migración genesix.</v>
      </c>
    </row>
    <row r="2688" xml:space="preserve">
      <c r="A2688" t="str">
        <v>ACOMPAÑAMIENTO</v>
      </c>
      <c r="B2688" t="str">
        <v>REQUEST</v>
      </c>
      <c r="C2688" t="str">
        <v>CERRADO</v>
      </c>
      <c r="D2688" t="str">
        <v>TODA LA TIENDA</v>
      </c>
      <c r="E2688" t="str">
        <v>ACOMPAÑAMIENTO</v>
      </c>
      <c r="F2688" t="str">
        <v>ACOMPAÑAMIENTO</v>
      </c>
      <c r="G2688" t="str">
        <v>ACOMPAÑAMIENTO</v>
      </c>
      <c r="H2688"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88"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88" t="str">
        <v xml:space="preserve">Se llega a tienda a la hora estipulada donde se procede a validar funcionamiento de Genesix en Recibo con pruebas de impresion reportando que labores se desarrollan de manera normal; se validan usuarios con errores del dia anterior los cuales ya tienen acceso de manera normal a Genesix y se reporta a personal de Cencosud nuevas novedades en ATC y Coordiandoras de caja; se realizaron visitas constantes en las diferentes areas para validar nuevos fallos; se finaliza jornada dejando al tanto a Geovanna Lopez Soporte de sistemas Cencosud de las nuevas incidencias respecto a la migracion de Genesix. </v>
      </c>
      <c r="K2688">
        <v>45181</v>
      </c>
      <c r="L2688">
        <v>45181</v>
      </c>
      <c r="M2688" t="str">
        <f>TEXT(L2688,"DDDDDDD")</f>
        <v>martes</v>
      </c>
      <c r="N2688" t="str">
        <v>M097 METRO SOGAMOSO</v>
      </c>
      <c r="O2688" t="str">
        <v>SOGAMOSO</v>
      </c>
      <c r="P2688" t="str">
        <f>IF(ISBLANK(O2688),"0",(VLOOKUP(O2688,REGION,2,FALSE)))</f>
        <v>ORIENTE</v>
      </c>
      <c r="Q2688" t="str">
        <v>JHONATAN RICARDO VARGAS ZAMBRANO</v>
      </c>
      <c r="R2688">
        <f>IF(ISBLANK(Q2688),"0", VLOOKUP(Q2688,PERSONAL,2,FALSE))</f>
        <v>1057583301</v>
      </c>
      <c r="S2688" t="str">
        <v>DIRECTO</v>
      </c>
      <c r="T2688">
        <v>0.25</v>
      </c>
      <c r="U2688">
        <v>0.6875</v>
      </c>
      <c r="V2688">
        <v>0.3958333333333333</v>
      </c>
      <c r="W2688" t="str">
        <v>3;5</v>
      </c>
      <c r="X2688">
        <f>NETWORKDAYS(K2688,L2687)</f>
        <v>1</v>
      </c>
      <c r="Y2688" t="str">
        <f>IF(X2688&lt;=2,"CUMPLE","NO CUMPLE")</f>
        <v>CUMPLE</v>
      </c>
      <c r="Z2688" t="str">
        <v>Acompañamiento migración genesix.</v>
      </c>
    </row>
    <row r="2689" xml:space="preserve">
      <c r="A2689" t="str">
        <v>ACOMPAÑAMIENTO</v>
      </c>
      <c r="B2689" t="str">
        <v>REQUEST</v>
      </c>
      <c r="C2689" t="str">
        <v>CERRADO</v>
      </c>
      <c r="D2689" t="str">
        <v>TODA LA TIENDA</v>
      </c>
      <c r="E2689" t="str">
        <v>ACOMPAÑAMIENTO</v>
      </c>
      <c r="F2689" t="str">
        <v>ACOMPAÑAMIENTO</v>
      </c>
      <c r="G2689" t="str">
        <v>ACOMPAÑAMIENTO</v>
      </c>
      <c r="H2689"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89"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89" t="str" xml:space="preserve">
        <v xml:space="preserve">SE REALIZÓ ACOMPAÑAMIENTO PARA TIENDA SAN SILVESTRE EN MIGRACION DE SERVIDOR GENESIX PARA EQUIPOS DE USUARIOS CON EQUIPOS PDT					_x000d_
Y PC; SE REALIZARON TODAS LAS PRUEBAS PERTINENTES; ALGUNOS USUARIOS LES FUNCIONO U OTROS SIGUEN CON NOVEDADES LAS CUALES FUERON					_x000d_
REPORTADAS CON EL PERSONAL DE SOPORTE PARA SOLUCION; SE ENVIÓ ARCHIVO EXCEL CON USUARIOS CON NOVEDADES PENDIENTES.					_x000d_
</v>
      </c>
      <c r="K2689">
        <v>45181</v>
      </c>
      <c r="L2689">
        <v>45181</v>
      </c>
      <c r="M2689" t="str">
        <f>TEXT(L2689,"DDDDDDD")</f>
        <v>martes</v>
      </c>
      <c r="N2689" t="str">
        <v>J126 JUMBO SAN SILVESTRE</v>
      </c>
      <c r="O2689" t="str">
        <v>BARRANCABERMEJA</v>
      </c>
      <c r="P2689" t="str">
        <f>IF(ISBLANK(O2689),"0",(VLOOKUP(O2689,REGION,2,FALSE)))</f>
        <v>ORIENTE</v>
      </c>
      <c r="Q2689" t="str">
        <v>LUIS CARLOS ROJAS ACOSTA</v>
      </c>
      <c r="R2689">
        <f>IF(ISBLANK(Q2689),"0", VLOOKUP(Q2689,PERSONAL,2,FALSE))</f>
        <v>1096188137</v>
      </c>
      <c r="S2689" t="str">
        <v>DIRECTO</v>
      </c>
      <c r="T2689">
        <v>0.25</v>
      </c>
      <c r="U2689">
        <v>0.6875</v>
      </c>
      <c r="V2689">
        <v>0.3958333333333333</v>
      </c>
      <c r="W2689" t="str">
        <v>3;5</v>
      </c>
      <c r="X2689">
        <f>NETWORKDAYS(K2689,L2688)</f>
        <v>1</v>
      </c>
      <c r="Y2689" t="str">
        <f>IF(X2689&lt;=2,"CUMPLE","NO CUMPLE")</f>
        <v>CUMPLE</v>
      </c>
      <c r="Z2689" t="str">
        <v>Acompañamiento migración genesix.</v>
      </c>
    </row>
    <row r="2690" xml:space="preserve">
      <c r="A2690" t="str">
        <v>ACOMPAÑAMIENTO</v>
      </c>
      <c r="B2690" t="str">
        <v>REQUEST</v>
      </c>
      <c r="C2690" t="str">
        <v>CERRADO</v>
      </c>
      <c r="D2690" t="str">
        <v>TODA LA TIENDA</v>
      </c>
      <c r="E2690" t="str">
        <v>ACOMPAÑAMIENTO</v>
      </c>
      <c r="F2690" t="str">
        <v>ACOMPAÑAMIENTO</v>
      </c>
      <c r="G2690" t="str">
        <v>ACOMPAÑAMIENTO</v>
      </c>
      <c r="H2690"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90"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90" t="str">
        <v>Hoy al iniciar el día luego de hacer el registro de entrada; se confirmó quela mayoría de usuarios pudieron ingresar correctamente; muchos de los errores presentados en el día Anterior fueron solucionados. Se realizó ayuda y configuración de 06:40 a 10:00; en muchos de los casos; solo fue restablecer contraseña con los trabajadores; con eso ya se pudo ingresar sin mayor problema. Se detectó que los cajeros no tenían usuarios; ya que jamás lo necesitaba; se gestiona toda la información de ellos con su respectivo jefe; se prueba con otros usuarios que estaban de permiso el día anterior.  De 10:00 a 14:00 se realiza acompañamiento por toda la tienda pasando rondas; para confirmar total funcionamiento con normalidad. 14:20 se ayuda a restablecer otros usuarios que llegaron en la tarde y se brinda otras ayudas respecto a génesis en el PC.  Varios usuarios no pudieron ingresar; esto debido a que no recordaban el usuario o jamás se les asignó; pero los que si tenían usuarios y/o se podían recuperar; se les gestionó el ingreso y configuración de la pdt.                                                                                                                                             16:45 se envia un  ultimo reporte a ever; con lo usuarios que siguieron con problemas; a pesar de que ya se habian reportado.</v>
      </c>
      <c r="K2690">
        <v>45181</v>
      </c>
      <c r="L2690">
        <v>45181</v>
      </c>
      <c r="M2690" t="str">
        <f>TEXT(L2690,"DDDDDDD")</f>
        <v>martes</v>
      </c>
      <c r="N2690" t="str">
        <v>M183 PREZUNIC SAN GIL</v>
      </c>
      <c r="O2690" t="str">
        <v>SAN GIL</v>
      </c>
      <c r="P2690" t="str">
        <f>IF(ISBLANK(O2690),"0",(VLOOKUP(O2690,REGION,2,FALSE)))</f>
        <v>ORIENTE</v>
      </c>
      <c r="Q2690" t="str">
        <v>HENRY ALEJANDRO NIÑO CENTENO</v>
      </c>
      <c r="R2690">
        <v>1098779589</v>
      </c>
      <c r="S2690" t="str">
        <v>DIRECTO</v>
      </c>
      <c r="T2690">
        <v>0.25</v>
      </c>
      <c r="U2690">
        <v>0.6875</v>
      </c>
      <c r="V2690">
        <v>0.3958333333333333</v>
      </c>
      <c r="W2690" t="str">
        <v>3;5</v>
      </c>
      <c r="X2690">
        <f>NETWORKDAYS(K2690,L2689)</f>
        <v>1</v>
      </c>
      <c r="Y2690" t="str">
        <f>IF(X2690&lt;=2,"CUMPLE","NO CUMPLE")</f>
        <v>CUMPLE</v>
      </c>
      <c r="Z2690" t="str">
        <v>Acompañamiento migración genesix.</v>
      </c>
    </row>
    <row r="2691" xml:space="preserve">
      <c r="A2691" t="str">
        <v>ACOMPAÑAMIENTO</v>
      </c>
      <c r="B2691" t="str">
        <v>REQUEST</v>
      </c>
      <c r="C2691" t="str">
        <v>CERRADO</v>
      </c>
      <c r="D2691" t="str">
        <v>TODA LA TIENDA</v>
      </c>
      <c r="E2691" t="str">
        <v>ACOMPAÑAMIENTO</v>
      </c>
      <c r="F2691" t="str">
        <v>ACOMPAÑAMIENTO</v>
      </c>
      <c r="G2691" t="str">
        <v>ACOMPAÑAMIENTO</v>
      </c>
      <c r="H2691"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I2691" t="str" xml:space="preserve">
        <v xml:space="preserve">Se solicita acompañamiento técnico posterior a la migración de Genesix para el día lunes 11 de septiembre en las siguientes ubicaciones. Es imperativo que el personal asignado sea capacitado PREVIAMENTE según el manual y video adjuntos en este ticket._x000d_
_x000d_
Sección en la tienda o ubicación del usuario_x000d_
_x000d_
Todos</v>
      </c>
      <c r="J2691" t="str" xml:space="preserve">
        <v xml:space="preserve">Se realiza continuidad del acompañamiento en la migración de los usuarios de genesix en las pda/pdt y pc; con la ayuda de Giovanna se logra dejar que todos los usuarios tengan acceso a genesix tanto en el pc como en las pdts; se hacen pruebas con los usuarios dejándolos operativos y funcional con cada uno de sus perfiles. _x000d_
_x000d_
_x000d_
Se deja al pendiente las pruebas de tres usuarios que no se encontraban en la tienda; pero se reporta la novedad o error que presentaban a la hora de ingresar. Siendo las 16:30 Giovanna me da aviso que me puedo retirar de la tienda; culminando satisfactoriamente con el acompañamiento de la migración</v>
      </c>
      <c r="K2691">
        <v>45181</v>
      </c>
      <c r="L2691">
        <v>45181</v>
      </c>
      <c r="M2691" t="str">
        <f>TEXT(L2691,"DDDDDDD")</f>
        <v>martes</v>
      </c>
      <c r="N2691" t="str" xml:space="preserve">
        <v xml:space="preserve">J185 JUMBO YOPAL_x000d_
_x000d_
</v>
      </c>
      <c r="O2691" t="str">
        <v>YOPAL</v>
      </c>
      <c r="P2691" t="str">
        <f>IF(ISBLANK(O2691),"0",(VLOOKUP(O2691,REGION,2,FALSE)))</f>
        <v>ORIENTE</v>
      </c>
      <c r="Q2691" t="str">
        <v>PABLO ANDRES BALANTA GOMEZ</v>
      </c>
      <c r="R2691">
        <f>IF(ISBLANK(Q2691),"0", VLOOKUP(Q2691,PERSONAL,2,FALSE))</f>
        <v>1111739227</v>
      </c>
      <c r="S2691" t="str">
        <v>DIRECTO</v>
      </c>
      <c r="T2691">
        <v>0.25</v>
      </c>
      <c r="U2691">
        <v>0.6875</v>
      </c>
      <c r="V2691">
        <v>0.3958333333333333</v>
      </c>
      <c r="W2691" t="str">
        <v>3;5</v>
      </c>
      <c r="X2691">
        <f>NETWORKDAYS(K2691,L2690)</f>
        <v>1</v>
      </c>
      <c r="Y2691" t="str">
        <f>IF(X2691&lt;=2,"CUMPLE","NO CUMPLE")</f>
        <v>CUMPLE</v>
      </c>
      <c r="Z2691" t="str">
        <v>Acompañamiento migración genesix.</v>
      </c>
    </row>
    <row r="2692" xml:space="preserve">
      <c r="A2692" t="str">
        <v>ACOMPAÑAMIENTO</v>
      </c>
      <c r="B2692" t="str">
        <v>REQUEST</v>
      </c>
      <c r="C2692" t="str">
        <v>CERRADO</v>
      </c>
      <c r="D2692" t="str">
        <v>TODA LA TIENDA</v>
      </c>
      <c r="E2692" t="str">
        <v>ACOMPAÑAMIENTO</v>
      </c>
      <c r="F2692" t="str">
        <v>ACOMPAÑAMIENTO</v>
      </c>
      <c r="G2692" t="str">
        <v>ACOMPAÑAMIENTO</v>
      </c>
      <c r="H2692"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I2692"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J2692" t="str" xml:space="preserve">
        <v xml:space="preserve">Las actividades realizadas durante la sesión de acompañamiento en sitio para configuración y soporte técnico en relación con el servidor Genesix y los dispositivos portátiles (PDA/PDT) utilizados por el personal de la organización. Durante esta intervención; se abordaron diversas tareas que incluyeron la creación de usuarios; la solución de problemas de acceso; el cambio de contraseñas; el escalado de solicitudes de permisos e ingresos; así como la configuración del acceso SSH con la finalidad de optimizar el uso de los equipos de escritorio._x000d_
Detalle de Actividades Realizadas:_x000d_
Configuración de Dispositivos Portátiles (PDA/PDT): Se procedió a configurar los dispositivos portátiles utilizados por el personal de la organización para garantizar un acceso eficiente al servidor Genesix y la sincronización de datos relevantes._x000d_
Creación de acceso a Usuarios: Se crearon usuarios en los dispositivos a todos los empleados que requerían acceso. Cada usuario ingreso con las credenciales correspondientes y se garantizó que el acceso estuviera correctamente habilitado de acuerdo con sus roles y responsabilidades._x000d_
Solución de Errores de Acceso: Durante el proceso de pruebas de usuarios y configuración; se identificaron problemas de acceso existentes. Estos problemas incluyeron bloqueos de usuarios y dificultades para iniciar sesión. Se tomaron las medidas necesarias para desbloquear usuarios y garantizar un acceso sin interrupciones._x000d_
Cambio de Contraseñas: Se instruyó a los usuarios a actualizar sus contraseñas siguiendo las políticas de seguridad establecidas; puesto que se encontraron errores como usuario y contraseñas incorrectas._x000d_
Escalamiento de Solicitudes de errores en consola: Cuando fue necesario; se escaló las solicitudes de permisos especiales y accesos a áreas sensibles al departamento correspondiente gestión._x000d_
Configuración de Acceso SSH: Se procedió a modificar el nombre del servidor en el registro SSH para facilitar el acceso de los empleados desde sus equipos de escritorio (pc). _x000d_
La sesión de acompañamiento en sitio resultó en la configuración exitosa de los dispositivos portátiles; la creación de usuarios y la solución efectiva de problemas de acceso. _x000d_
inventario de impresoras en tienda: (tipo-modelo-nombre gnesix-ip)</v>
      </c>
      <c r="K2692">
        <v>45181</v>
      </c>
      <c r="L2692">
        <v>45181</v>
      </c>
      <c r="M2692" t="str">
        <f>TEXT(L2692,"DDDDDDD")</f>
        <v>martes</v>
      </c>
      <c r="N2692" t="str">
        <v>M074 METRO FACATATIVA</v>
      </c>
      <c r="O2692" t="str">
        <v>FACATATIVA</v>
      </c>
      <c r="P2692" t="str">
        <f>IF(ISBLANK(O2692),"0",(VLOOKUP(O2692,REGION,2,FALSE)))</f>
        <v>BOGOTA</v>
      </c>
      <c r="Q2692" t="str">
        <v>OMAR DAVID GOMEZ CEBALLOS</v>
      </c>
      <c r="R2692">
        <v>1016078114</v>
      </c>
      <c r="S2692" t="str">
        <v>DIRECTO</v>
      </c>
      <c r="T2692">
        <v>0.25</v>
      </c>
      <c r="U2692">
        <v>0.6875</v>
      </c>
      <c r="V2692">
        <v>0.3958333333333333</v>
      </c>
      <c r="W2692" t="str">
        <v>3;5</v>
      </c>
      <c r="X2692">
        <f>NETWORKDAYS(K2692,L2691)</f>
        <v>1</v>
      </c>
      <c r="Y2692" t="str">
        <f>IF(X2692&lt;=2,"CUMPLE","NO CUMPLE")</f>
        <v>CUMPLE</v>
      </c>
      <c r="Z2692" t="str">
        <v>Acompañamiento migración genesix.</v>
      </c>
    </row>
    <row r="2693" xml:space="preserve">
      <c r="A2693" t="str">
        <v>ACOMPAÑAMIENTO</v>
      </c>
      <c r="B2693" t="str">
        <v>REQUEST</v>
      </c>
      <c r="C2693" t="str">
        <v>CERRADO</v>
      </c>
      <c r="D2693" t="str">
        <v>TODA LA TIENDA</v>
      </c>
      <c r="E2693" t="str">
        <v>ACOMPAÑAMIENTO</v>
      </c>
      <c r="F2693" t="str">
        <v>ACOMPAÑAMIENTO</v>
      </c>
      <c r="G2693" t="str">
        <v>ACOMPAÑAMIENTO</v>
      </c>
      <c r="H2693"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I2693"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J2693" t="str" xml:space="preserve">
        <v xml:space="preserve">Se realiza acompañamiento en el almacen METRO ubicado en mosquera; para realizar configuracion en las PDA Honeywell y zebra._x000d_
Durante la configuracion de los usuarios en las PDA se presentan diferentes errores los cuales fueron escalados_x000d_
al coordinador en sistemas._x000d_
Se realiza configuracion en aplicativo genesix en pc y en las PDA con los diferentes usuarios que hacen uso de las mismas._x000d_
Se finaliza con la actividad ; todas las PDA se encuentran funcionales con usuarios configurados correctamente</v>
      </c>
      <c r="K2693">
        <v>45181</v>
      </c>
      <c r="L2693">
        <v>45181</v>
      </c>
      <c r="M2693" t="str">
        <f>TEXT(L2693,"DDDDDDD")</f>
        <v>martes</v>
      </c>
      <c r="N2693" t="str">
        <v>M073 METRO MOSQUERA</v>
      </c>
      <c r="O2693" t="str">
        <v>MOSQUERA</v>
      </c>
      <c r="P2693" t="str">
        <f>IF(ISBLANK(O2693),"0",(VLOOKUP(O2693,REGION,2,FALSE)))</f>
        <v>BOGOTA</v>
      </c>
      <c r="Q2693" t="str">
        <v>CRISTIAN ACERO LOPEZ</v>
      </c>
      <c r="R2693">
        <v>1015995716</v>
      </c>
      <c r="S2693" t="str">
        <v>DIRECTO</v>
      </c>
      <c r="T2693">
        <v>0.25</v>
      </c>
      <c r="U2693">
        <v>0.6875</v>
      </c>
      <c r="V2693">
        <v>0.3958333333333333</v>
      </c>
      <c r="W2693" t="str">
        <v>3;5</v>
      </c>
      <c r="X2693">
        <f>NETWORKDAYS(K2693,L2692)</f>
        <v>1</v>
      </c>
      <c r="Y2693" t="str">
        <f>IF(X2693&lt;=2,"CUMPLE","NO CUMPLE")</f>
        <v>CUMPLE</v>
      </c>
      <c r="Z2693" t="str">
        <v>Acompañamiento migración genesix.</v>
      </c>
    </row>
    <row r="2694">
      <c r="A2694" t="str">
        <v>ACOMPAÑAMIENTO</v>
      </c>
      <c r="B2694" t="str">
        <v>REQUEST</v>
      </c>
      <c r="C2694" t="str">
        <v>CERRADO</v>
      </c>
      <c r="D2694" t="str">
        <v>TODA LA TIENDA</v>
      </c>
      <c r="E2694" t="str">
        <v>ACOMPAÑAMIENTO</v>
      </c>
      <c r="F2694" t="str">
        <v>ACOMPAÑAMIENTO</v>
      </c>
      <c r="G2694" t="str">
        <v>ACOMPAÑAMIENTO</v>
      </c>
      <c r="H2694"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I2694" t="str">
        <v>Me ayudas con la asignación de 3 recurso para los dias de 11 y 12 de Septiembre 2023 para realizar labores de sistemas en las tiendas de soporte remoto  en horario de 8:00 am a 6:30 pm con 1 hora de almuerzo; esta persona debe contar con las siguientes competencias como mínimo y debe resolver solo las actividades de que le asignen por parte de cencosud; este recurso de debe hacer un cobro de 2;5 ticker por todo el día.</v>
      </c>
      <c r="J2694" t="str">
        <v>Se llega al sitio a las 5:55 y se realiza el ingreso y se empieza a validar fallos y problemas reportados el día anterior para poder solventar los problemas con la aplicación; se reportan los usuarios que al ingresar no les carga el perfil que deberían tener; se reporta nuevamente las fallas de estos usuarios; siguen con el problema de imprimir y exportar archivos; se terminan de configurar los usuarios faltantes de la mañana y tarde; se ayudan a desbloquear algunos usuarios ya que sigue presentando bloqueo de la cuenta hasta 2 veces en el mismo día del mismo usuario; se reporta al señor Diego; en el trancurso del día se hacen pruebas con los usuarios que se reportan con problemas de perfiles y login; quedan faltando 2 usarios para que puedan ingresar a la plataforma se les indica que se comuniquen el día de mañana con el soporte para que les puedan ayudar con el ingreso a Genesix; queda con problemas de impresiones. Y usuarios faltando por probar el ingreso ya que no se acuerdan de la contraseña o usuario de red; se le reporta al jefe inmediato para que puedan validar estos inconvenientes. Salida a las 16:30 horas.</v>
      </c>
      <c r="K2694">
        <v>45181</v>
      </c>
      <c r="L2694">
        <v>45181</v>
      </c>
      <c r="M2694" t="str">
        <f>TEXT(L2694,"DDDDDDD")</f>
        <v>martes</v>
      </c>
      <c r="N2694" t="str">
        <v>M077 METRO  ZIPAQUIRA</v>
      </c>
      <c r="O2694" t="str">
        <v>ZIPAQUIRA</v>
      </c>
      <c r="P2694" t="str">
        <f>IF(ISBLANK(O2694),"0",(VLOOKUP(O2694,REGION,2,FALSE)))</f>
        <v>BOGOTA</v>
      </c>
      <c r="Q2694" t="str">
        <v xml:space="preserve">LUIS ALFREDO ALVIS RUIZ </v>
      </c>
      <c r="R2694">
        <v>1013635819</v>
      </c>
      <c r="S2694" t="str">
        <v>DIRECTO</v>
      </c>
      <c r="T2694">
        <v>0.25</v>
      </c>
      <c r="U2694">
        <v>0.6875</v>
      </c>
      <c r="V2694">
        <v>0.3958333333333333</v>
      </c>
      <c r="W2694" t="str">
        <v>3;5</v>
      </c>
      <c r="X2694">
        <f>NETWORKDAYS(K2694,L2693)</f>
        <v>1</v>
      </c>
      <c r="Y2694" t="str">
        <f>IF(X2694&lt;=2,"CUMPLE","NO CUMPLE")</f>
        <v>CUMPLE</v>
      </c>
      <c r="Z2694" t="str">
        <v>Acompañamiento migración genesix.</v>
      </c>
    </row>
    <row r="2695" xml:space="preserve">
      <c r="A2695" t="str">
        <v>ACOMPAÑAMIENTO</v>
      </c>
      <c r="B2695" t="str">
        <v>REQUEST</v>
      </c>
      <c r="C2695" t="str">
        <v>CERRADO</v>
      </c>
      <c r="D2695" t="str">
        <v>TODA LA TIENDA</v>
      </c>
      <c r="E2695" t="str">
        <v>ACOMPAÑAMIENTO</v>
      </c>
      <c r="F2695" t="str">
        <v>ACOMPAÑAMIENTO</v>
      </c>
      <c r="G2695" t="str">
        <v>ACOMPAÑAMIENTO</v>
      </c>
      <c r="H2695" t="str">
        <v>Se solicita personal en tiendas remotas los días 11 y 12 de Septiembre por migración de genesix.</v>
      </c>
      <c r="I2695" t="str">
        <v>Se solicita personal en tiendas remotas los días 11 y 12 de Septiembre por migración de genesix.</v>
      </c>
      <c r="J2695" t="str" xml:space="preserve">
        <v xml:space="preserve">Se llega a sitio; se válida ingreso; se le informa al señor Álvaro sobre ingreso a la tienda; se realiza un primer recorrido por toda la_x000d_
tienda y se válida que las diferentes PDA/PDT estén operativas; se válida que los usuarios ingresen correctamente y Sin novedad;_x000d_
luego realizamos una visita por todas las áreas para validar alguna novedad de algún otro equipo; se válida el estado de las pos de_x000d_
lineal de caja; que nos indican que están operativas._x000d_
Quedamos atentos para atender cualquier novedad en la PDT; y los equipos de cómputo; cada usuario que presentaba novedad se_x000d_
le enviaba usuariode red al señor Álvaro para que lo reportará; en horas de la tarde se realizo pruebas con los usuarios que tenían_x000d_
novedad y se valido que ya estuvieran funcionamiento._x000d_
Siendo las 04:50 se vuelve haver una ronda final por toda la tienda y sus diferentesareas para validar el estado de las PDT/PDA y_x000d_
los diferentes equiposde cómputo y todo queda operativo._x000d_
</v>
      </c>
      <c r="K2695">
        <v>45181</v>
      </c>
      <c r="L2695">
        <v>45181</v>
      </c>
      <c r="M2695" t="str">
        <f>TEXT(L2695,"DDDDDDD")</f>
        <v>martes</v>
      </c>
      <c r="N2695" t="str">
        <v>M040 METRO RIOHACHA</v>
      </c>
      <c r="O2695" t="str">
        <v>RIOHACHA</v>
      </c>
      <c r="P2695" t="str">
        <f>IF(ISBLANK(O2695),"0",(VLOOKUP(O2695,REGION,2,FALSE)))</f>
        <v>COSTA</v>
      </c>
      <c r="Q2695" t="str">
        <v>EDUAR ENRIQUE MARTELO SIERRA</v>
      </c>
      <c r="R2695">
        <f>IF(ISBLANK(Q2695),"0", VLOOKUP(Q2695,PERSONAL,2,FALSE))</f>
        <v>1065631435</v>
      </c>
      <c r="S2695" t="str">
        <v>DIRECTO</v>
      </c>
      <c r="T2695">
        <v>0.25</v>
      </c>
      <c r="U2695">
        <v>0.6666666666666666</v>
      </c>
      <c r="V2695">
        <v>0.375</v>
      </c>
      <c r="W2695" t="str">
        <v>3;5</v>
      </c>
      <c r="X2695">
        <f>NETWORKDAYS(K2695,L2694)</f>
        <v>1</v>
      </c>
      <c r="Y2695" t="str">
        <f>IF(X2695&lt;=2,"CUMPLE","NO CUMPLE")</f>
        <v>CUMPLE</v>
      </c>
      <c r="Z2695" t="str">
        <v>Acompañamiento migración genesix.</v>
      </c>
    </row>
    <row r="2696">
      <c r="A2696" t="str">
        <v>ACOMPAÑAMIENTO</v>
      </c>
      <c r="B2696" t="str">
        <v>REQUEST</v>
      </c>
      <c r="C2696" t="str">
        <v>CERRADO</v>
      </c>
      <c r="D2696" t="str">
        <v>TODA LA TIENDA</v>
      </c>
      <c r="E2696" t="str">
        <v>ACOMPAÑAMIENTO</v>
      </c>
      <c r="F2696" t="str">
        <v>ACOMPAÑAMIENTO</v>
      </c>
      <c r="G2696" t="str">
        <v>ACOMPAÑAMIENTO</v>
      </c>
      <c r="H2696" t="str">
        <v>Se solicita personal en tiendas remotas los días 11 y 12 de Septiembre por migración de genesix.</v>
      </c>
      <c r="I2696" t="str">
        <v>Se solicita personal en tiendas remotas los días 11 y 12 de Septiembre por migración de genesix.</v>
      </c>
      <c r="J2696" t="str">
        <v xml:space="preserve">Se realiza acompañamiento a la tienda; ya que realizaron migracion de genesix en los equipos de la tienda y en las pdt. </v>
      </c>
      <c r="K2696">
        <v>45181</v>
      </c>
      <c r="L2696">
        <v>45181</v>
      </c>
      <c r="M2696" t="str">
        <f>TEXT(L2696,"DDDDDDD")</f>
        <v>martes</v>
      </c>
      <c r="N2696" t="str">
        <v>M085 METRO MONTERIA</v>
      </c>
      <c r="O2696" t="str">
        <v>MONTERIA</v>
      </c>
      <c r="P2696" t="str">
        <f>IF(ISBLANK(O2696),"0",(VLOOKUP(O2696,REGION,2,FALSE)))</f>
        <v>COSTA</v>
      </c>
      <c r="Q2696" t="str">
        <v xml:space="preserve">IVAN DARIO MAESTRE MORENO </v>
      </c>
      <c r="R2696">
        <v>15647922</v>
      </c>
      <c r="S2696" t="str">
        <v>ALIADO</v>
      </c>
      <c r="T2696">
        <v>0.25</v>
      </c>
      <c r="U2696">
        <v>0.6666666666666666</v>
      </c>
      <c r="V2696">
        <v>0.375</v>
      </c>
      <c r="W2696" t="str">
        <v>3;5</v>
      </c>
      <c r="X2696">
        <f>NETWORKDAYS(K2696,L2695)</f>
        <v>1</v>
      </c>
      <c r="Y2696" t="str">
        <f>IF(X2696&lt;=2,"CUMPLE","NO CUMPLE")</f>
        <v>CUMPLE</v>
      </c>
      <c r="Z2696" t="str">
        <v>Acompañamiento migración genesix.</v>
      </c>
    </row>
    <row r="2697">
      <c r="A2697" t="str">
        <v>ACOMPAÑAMIENTO</v>
      </c>
      <c r="B2697" t="str">
        <v>REQUEST</v>
      </c>
      <c r="C2697" t="str">
        <v>CERRADO</v>
      </c>
      <c r="D2697" t="str">
        <v>TODA LA TIENDA</v>
      </c>
      <c r="E2697" t="str">
        <v>ACOMPAÑAMIENTO</v>
      </c>
      <c r="F2697" t="str">
        <v>ACOMPAÑAMIENTO</v>
      </c>
      <c r="G2697" t="str">
        <v>ACOMPAÑAMIENTO</v>
      </c>
      <c r="H2697" t="str">
        <v>Se solicita personal en tiendas remotas los días 11 y 12 de Septiembre por migración de genesix.</v>
      </c>
      <c r="I2697" t="str">
        <v>Se solicita personal en tiendas remotas los días 11 y 12 de Septiembre por migración de genesix.</v>
      </c>
      <c r="J2697" t="str">
        <v>Se finaliza configuración de los PDT/PDA para permitir el ingreso de los usuarios a Genesix; esto; siguiendo las indicaciones de la guía de configuración de usuarios  PDAV.1.2 para el modelo EDA51. Se realizan pruebas de ingreso con éxito en cada uno de los usuarios ingresados y se entregan los dispositivos a los encargados de cada área. La hora de ingreso fue acordada con personal de CENCOSUD ya que a esa hora ingresaban los funcionarios; validado con usuario cgonzalq.</v>
      </c>
      <c r="K2697">
        <v>45181</v>
      </c>
      <c r="L2697">
        <v>45181</v>
      </c>
      <c r="M2697" t="str">
        <f>TEXT(L2697,"DDDDDDD")</f>
        <v>martes</v>
      </c>
      <c r="N2697" t="str">
        <v>J045 JUMBO AV DEL FERROCARRIL SANTA MARTA</v>
      </c>
      <c r="O2697" t="str">
        <v>SANTA MARTA</v>
      </c>
      <c r="P2697" t="str">
        <f>IF(ISBLANK(O2697),"0",(VLOOKUP(O2697,REGION,2,FALSE)))</f>
        <v>COSTA</v>
      </c>
      <c r="Q2697" t="str">
        <v>ELLIOT TORRES CRATZ</v>
      </c>
      <c r="R2697">
        <v>1004346173</v>
      </c>
      <c r="S2697" t="str">
        <v>ALIADO</v>
      </c>
      <c r="T2697">
        <v>0.25</v>
      </c>
      <c r="U2697">
        <v>0.6666666666666666</v>
      </c>
      <c r="V2697">
        <v>0.375</v>
      </c>
      <c r="W2697" t="str">
        <v>3;5</v>
      </c>
      <c r="X2697">
        <f>NETWORKDAYS(K2697,L2696)</f>
        <v>1</v>
      </c>
      <c r="Y2697" t="str">
        <f>IF(X2697&lt;=2,"CUMPLE","NO CUMPLE")</f>
        <v>CUMPLE</v>
      </c>
      <c r="Z2697" t="str">
        <v>Acompañamiento migración genesix.</v>
      </c>
    </row>
    <row r="2698" xml:space="preserve">
      <c r="A2698" t="str">
        <v>ACOMPAÑAMIENTO</v>
      </c>
      <c r="B2698" t="str">
        <v>REQUEST</v>
      </c>
      <c r="C2698" t="str">
        <v>CERRADO</v>
      </c>
      <c r="D2698" t="str">
        <v>TODA LA TIENDA</v>
      </c>
      <c r="E2698" t="str">
        <v>ACOMPAÑAMIENTO</v>
      </c>
      <c r="F2698" t="str">
        <v>ACOMPAÑAMIENTO</v>
      </c>
      <c r="G2698" t="str">
        <v>ACOMPAÑAMIENTO</v>
      </c>
      <c r="H2698"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698"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698" t="str">
        <v>Me encuentro en sitio y se  determina continuar con la labor de actualización de Genesix en cada uno de los aplicativos de la tienda que los maneja se  verifica la las configuraciones y se informa de las fallas al compañero Harold quien me indica que debo cerrar sección e informo los avances y procesos que se van  requiriendo  en el trascurso de la activad y se dan soluciones según indicaciones y manuales facilitados por el acompañamiento se realizan con el personal de recibo se observa un perfil equivocado se informa y se espera la corrección y la configuración de la impresora desde  el servidor  informo al compañero Harold y la compañera Katherine de la labor terminada del día y me retiro del sitio.</v>
      </c>
      <c r="K2698">
        <v>45181</v>
      </c>
      <c r="L2698">
        <v>45181</v>
      </c>
      <c r="M2698" t="str">
        <f>TEXT(L2698,"DDDDDDD")</f>
        <v>martes</v>
      </c>
      <c r="N2698" t="str">
        <v>J036 JUMBO POPAYAN CAMPANARIO</v>
      </c>
      <c r="O2698" t="str">
        <v>POPAYAN</v>
      </c>
      <c r="P2698" t="str">
        <f>IF(ISBLANK(O2698),"0",(VLOOKUP(O2698,REGION,2,FALSE)))</f>
        <v>OCCIDENTE</v>
      </c>
      <c r="Q2698" t="str">
        <v>DANIEL FERNANDO PAREDES ARTEAGA</v>
      </c>
      <c r="R2698">
        <f>IF(ISBLANK(Q2698),"0", VLOOKUP(Q2698,PERSONAL,2,FALSE))</f>
        <v>10301691</v>
      </c>
      <c r="S2698" t="str">
        <v>DIRECTO</v>
      </c>
      <c r="T2698">
        <v>0.25</v>
      </c>
      <c r="U2698">
        <v>0.5</v>
      </c>
      <c r="V2698">
        <f>IF(ISBLANK(T2698 ),"0",U2698-T2698)</f>
        <v>0.25</v>
      </c>
      <c r="W2698" t="str">
        <v>2;5</v>
      </c>
      <c r="X2698">
        <f>NETWORKDAYS(K2698,L2697)</f>
        <v>1</v>
      </c>
      <c r="Y2698" t="str">
        <f>IF(X2698&lt;=2,"CUMPLE","NO CUMPLE")</f>
        <v>CUMPLE</v>
      </c>
      <c r="Z2698" t="str">
        <v>Acompañamiento migración genesix.</v>
      </c>
    </row>
    <row r="2699" xml:space="preserve">
      <c r="A2699" t="str">
        <v>ACOMPAÑAMIENTO</v>
      </c>
      <c r="B2699" t="str">
        <v>REQUEST</v>
      </c>
      <c r="C2699" t="str">
        <v>CERRADO</v>
      </c>
      <c r="D2699" t="str">
        <v>TODA LA TIENDA</v>
      </c>
      <c r="E2699" t="str">
        <v>ACOMPAÑAMIENTO</v>
      </c>
      <c r="F2699" t="str">
        <v>ACOMPAÑAMIENTO</v>
      </c>
      <c r="G2699" t="str">
        <v>ACOMPAÑAMIENTO</v>
      </c>
      <c r="H2699"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699"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699" t="str">
        <v>se ingresa a tienda 6 am se procede a realizar el acmopañamiento configuracion migracion genesisx; tienda ya se encuentra habilitada para varios usuarios con el nuevo servidor genesix se procede a relizar validacion en impresión a cada usuaria e ir informando cualquier novedad a soporte para la pronta respuesta; se realizaron las configuraciones en las PDA para el ingreso de genesix los usuarios que les segian apareciendo el error de ingreso en las PDA denieron realizar el reseteo de su contraseñade windows; tienda se deja en progeso de migracion avanzado; tenian problemas con cambips de precios se dejo la novedad en soporte- me retiro de tiendo 11:30 am</v>
      </c>
      <c r="K2699">
        <v>45181</v>
      </c>
      <c r="L2699">
        <v>45181</v>
      </c>
      <c r="M2699" t="str">
        <f>TEXT(L2699,"DDDDDDD")</f>
        <v>martes</v>
      </c>
      <c r="N2699" t="str">
        <v>M038 METRO NEIVA CENTRO DE CONVENCIONES</v>
      </c>
      <c r="O2699" t="str">
        <v>NEIVA</v>
      </c>
      <c r="P2699" t="str">
        <f>IF(ISBLANK(O2699),"0",(VLOOKUP(O2699,REGION,2,FALSE)))</f>
        <v>OCCIDENTE</v>
      </c>
      <c r="Q2699" t="str">
        <v>JOHN ALEJANDRO LOZADA BABATIVA</v>
      </c>
      <c r="R2699">
        <f>IF(ISBLANK(Q2699),"0", VLOOKUP(Q2699,PERSONAL,2,FALSE))</f>
        <v>1075313382</v>
      </c>
      <c r="S2699" t="str">
        <v>ALIADO</v>
      </c>
      <c r="T2699">
        <v>0.25</v>
      </c>
      <c r="U2699">
        <v>0.4791666666666667</v>
      </c>
      <c r="V2699">
        <f>IF(ISBLANK(T2699 ),"0",U2699-T2699)</f>
        <v>0.22916666666666669</v>
      </c>
      <c r="W2699" t="str">
        <v>1;25</v>
      </c>
      <c r="X2699">
        <f>NETWORKDAYS(K2699,L2698)</f>
        <v>1</v>
      </c>
      <c r="Y2699" t="str">
        <f>IF(X2699&lt;=2,"CUMPLE","NO CUMPLE")</f>
        <v>CUMPLE</v>
      </c>
      <c r="Z2699" t="str">
        <v>Acompañamiento migración genesix.</v>
      </c>
    </row>
    <row r="2700" xml:space="preserve">
      <c r="A2700" t="str">
        <v>ACOMPAÑAMIENTO</v>
      </c>
      <c r="B2700" t="str">
        <v>REQUEST</v>
      </c>
      <c r="C2700" t="str">
        <v>CERRADO</v>
      </c>
      <c r="D2700" t="str">
        <v>TODA LA TIENDA</v>
      </c>
      <c r="E2700" t="str">
        <v>ACOMPAÑAMIENTO</v>
      </c>
      <c r="F2700" t="str">
        <v>ACOMPAÑAMIENTO</v>
      </c>
      <c r="G2700" t="str">
        <v>ACOMPAÑAMIENTO</v>
      </c>
      <c r="H2700"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700"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700" t="str">
        <v>se ingresa a tienda 11:40 am se procede a seguir con la migracion y acompañamiento genesix; el dia de hoy se realizo la mayor configuracion de PDA para el ingreso de usuarios los que se les cambio el servidor y no pudieron ingresar debieron realizar reseteo de contraseña de windows; se implemento archivo descargas a usuarios que se encontraban en tienda para el tema de descargas desde genesix; se dejo novedad con impresion desde genesix ya que no estaba funcionando. se sale de tienda 2:00 pm</v>
      </c>
      <c r="K2700">
        <v>45181</v>
      </c>
      <c r="L2700">
        <v>45181</v>
      </c>
      <c r="M2700" t="str">
        <f>TEXT(L2700,"DDDDDDD")</f>
        <v>martes</v>
      </c>
      <c r="N2700" t="str">
        <v>M195 METRO SANTA LUCIA</v>
      </c>
      <c r="O2700" t="str">
        <v>NEIVA</v>
      </c>
      <c r="P2700" t="str">
        <f>IF(ISBLANK(O2700),"0",(VLOOKUP(O2700,REGION,2,FALSE)))</f>
        <v>OCCIDENTE</v>
      </c>
      <c r="Q2700" t="str">
        <v>JOHN ALEJANDRO LOZADA BABATIVA</v>
      </c>
      <c r="R2700">
        <f>IF(ISBLANK(Q2700),"0", VLOOKUP(Q2700,PERSONAL,2,FALSE))</f>
        <v>1075313382</v>
      </c>
      <c r="S2700" t="str">
        <v>ALIADO</v>
      </c>
      <c r="T2700">
        <v>0.4861111111111111</v>
      </c>
      <c r="U2700">
        <v>0.5833333333333334</v>
      </c>
      <c r="V2700">
        <f>IF(ISBLANK(T2700 ),"0",U2700-T2700)</f>
        <v>0.09722222222222227</v>
      </c>
      <c r="W2700" t="str">
        <v>1;25</v>
      </c>
      <c r="X2700">
        <f>NETWORKDAYS(K2700,L2699)</f>
        <v>1</v>
      </c>
      <c r="Y2700" t="str">
        <f>IF(X2700&lt;=2,"CUMPLE","NO CUMPLE")</f>
        <v>CUMPLE</v>
      </c>
      <c r="Z2700" t="str">
        <v>Acompañamiento migración genesix.</v>
      </c>
    </row>
    <row r="2701" xml:space="preserve">
      <c r="A2701" t="str">
        <v>ACOMPAÑAMIENTO</v>
      </c>
      <c r="B2701" t="str">
        <v>REQUEST</v>
      </c>
      <c r="C2701" t="str">
        <v>CERRADO</v>
      </c>
      <c r="D2701" t="str">
        <v>TODA LA TIENDA</v>
      </c>
      <c r="E2701" t="str">
        <v>ACOMPAÑAMIENTO</v>
      </c>
      <c r="F2701" t="str">
        <v>ACOMPAÑAMIENTO</v>
      </c>
      <c r="G2701" t="str">
        <v>ACOMPAÑAMIENTO</v>
      </c>
      <c r="H2701"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701"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701" t="str">
        <v xml:space="preserve">EL dia de hoy 12/09/2023 se reporto que quedaron configuradas correctamente; se comunica con Fabiola Diaz y Deisy Aricapa de redes; y se indica que los problemas presentados son de la Aplicacion (Genesix); y no de la Red ni de la configuracion realizada; Se verifica y se realiza el Feedback con el gerente de la tienda; Las Pda y pc quedan configurados correctamente; Solo se envian 3 errores que quedan pendientes; pasando el reporte de errores a clasificar que esta en manos de Fabiola Diaz; ...ESTADO OK </v>
      </c>
      <c r="K2701">
        <v>45181</v>
      </c>
      <c r="L2701">
        <v>45181</v>
      </c>
      <c r="M2701" t="str">
        <f>TEXT(L2701,"DDDDDDD")</f>
        <v>martes</v>
      </c>
      <c r="N2701" t="str">
        <v>J047 JUMBO GIRARDOT</v>
      </c>
      <c r="O2701" t="str">
        <v>GIRARDOT</v>
      </c>
      <c r="P2701" t="str">
        <f>IF(ISBLANK(O2701),"0",(VLOOKUP(O2701,REGION,2,FALSE)))</f>
        <v>OCCIDENTE</v>
      </c>
      <c r="Q2701" t="str">
        <v>RAFAEL ARDILA PUENTES</v>
      </c>
      <c r="R2701">
        <f>IF(ISBLANK(Q2701),"0", VLOOKUP(Q2701,PERSONAL,2,FALSE))</f>
        <v>1018419858</v>
      </c>
      <c r="S2701" t="str">
        <v>ALIADO</v>
      </c>
      <c r="T2701">
        <v>0.25</v>
      </c>
      <c r="U2701">
        <v>0.5</v>
      </c>
      <c r="V2701">
        <f>IF(ISBLANK(T2701 ),"0",U2701-T2701)</f>
        <v>0.25</v>
      </c>
      <c r="W2701" t="str">
        <v>2;5</v>
      </c>
      <c r="X2701">
        <f>NETWORKDAYS(K2701,L2700)</f>
        <v>1</v>
      </c>
      <c r="Y2701" t="str">
        <f>IF(X2701&lt;=2,"CUMPLE","NO CUMPLE")</f>
        <v>CUMPLE</v>
      </c>
      <c r="Z2701" t="str">
        <v>Acompañamiento migración genesix.</v>
      </c>
    </row>
    <row r="2702" xml:space="preserve">
      <c r="A2702" t="str">
        <v>ACOMPAÑAMIENTO</v>
      </c>
      <c r="B2702" t="str">
        <v>REQUEST</v>
      </c>
      <c r="C2702" t="str">
        <v>CERRADO</v>
      </c>
      <c r="D2702" t="str">
        <v>TODA LA TIENDA</v>
      </c>
      <c r="E2702" t="str">
        <v>ACOMPAÑAMIENTO</v>
      </c>
      <c r="F2702" t="str">
        <v>ACOMPAÑAMIENTO</v>
      </c>
      <c r="G2702" t="str">
        <v>ACOMPAÑAMIENTO</v>
      </c>
      <c r="H2702"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I2702" t="str" xml:space="preserve">
        <v xml:space="preserve">Buenas días Katherine:_x000d_
_x000d_
Como lo hablamos hace unos días; para los días 11 y 12 de septiembre solicito del acompañamiento de los técnicos de ISIT para las tiendas remotas._x000d_
El horario de acompañamiento y soporte será de las 6 horas; iniciando a las 6 de la mañana y finalizando a las 12._x000d_
</v>
      </c>
      <c r="J2702" t="str">
        <v>Se llega a sitio y se procede con validaciones de ingreso. Procedemos a realizar acompañamiento en la migración a cada uno de los usuarios tanto en las pdas como en los desktop del sistema comercial génesix especialmente a aquellos que presentaron novedad el día anterior. Se le envian novedades de impresión a Soporte Especializaddo. Se verifica uno a uno los usuarios y los equipos. Se finaliza la actividad con éxito quedando pendientes dos perfiles de dos usuarios que no son los de ellos. Se le comunica lo realizado al Señor Gerente en tienda. Se procede con el cierre del ticket quedando todos los equipos completamente operativos y sin novedad.</v>
      </c>
      <c r="K2702">
        <v>45181</v>
      </c>
      <c r="L2702">
        <v>45181</v>
      </c>
      <c r="M2702" t="str">
        <f>TEXT(L2702,"DDDDDDD")</f>
        <v>martes</v>
      </c>
      <c r="N2702" t="str">
        <v>M179 METRO PITALITO</v>
      </c>
      <c r="O2702" t="str">
        <v>PITALITO</v>
      </c>
      <c r="P2702" t="str">
        <f>IF(ISBLANK(O2702),"0",(VLOOKUP(O2702,REGION,2,FALSE)))</f>
        <v>OCCIDENTE</v>
      </c>
      <c r="Q2702" t="str">
        <v>EMERSON PALACIOS MARTINEZ</v>
      </c>
      <c r="R2702">
        <f>IF(ISBLANK(Q2702),"0", VLOOKUP(Q2702,PERSONAL,2,FALSE))</f>
        <v>13723524</v>
      </c>
      <c r="S2702" t="str">
        <v>ALIADO</v>
      </c>
      <c r="T2702">
        <v>0.25</v>
      </c>
      <c r="U2702">
        <v>0.5</v>
      </c>
      <c r="V2702">
        <f>IF(ISBLANK(T2702 ),"0",U2702-T2702)</f>
        <v>0.25</v>
      </c>
      <c r="W2702" t="str">
        <v>2;5</v>
      </c>
      <c r="X2702">
        <f>NETWORKDAYS(K2702,L2701)</f>
        <v>1</v>
      </c>
      <c r="Y2702" t="str">
        <f>IF(X2702&lt;=2,"CUMPLE","NO CUMPLE")</f>
        <v>CUMPLE</v>
      </c>
      <c r="Z2702" t="str">
        <v>Acompañamiento migración genesix.</v>
      </c>
    </row>
    <row r="2703">
      <c r="A2703" t="str">
        <v>ACOMPAÑAMIENTO</v>
      </c>
      <c r="B2703" t="str">
        <v>REQUEST</v>
      </c>
      <c r="C2703" t="str">
        <v>CERRADO</v>
      </c>
      <c r="D2703" t="str">
        <v>TODA LA TIENDA</v>
      </c>
      <c r="E2703" t="str">
        <v>ACOMPAÑAMIENTO</v>
      </c>
      <c r="F2703" t="str">
        <v>ACOMPAÑAMIENTO</v>
      </c>
      <c r="G2703" t="str">
        <v>ACOMPAÑAMIENTO</v>
      </c>
      <c r="H2703" t="str">
        <v>me ayudas con el apoyo de personal en el local J027 Jumbo Rionegro los dias 11 y 12 de septiembre para  apoyo de Migración de Genesix  Horario 6 a 16 horas</v>
      </c>
      <c r="I2703" t="str">
        <v>me ayudas con el apoyo de personal en el local J027 Jumbo Rionegro los dias 11 y 12 de septiembre para  apoyo de Migración de Genesix  Horario 6 a 16 horas</v>
      </c>
      <c r="J2703" t="str">
        <v>Se realiza acompañamiento y se realiza soporte de incidencias con aplicación génesix.</v>
      </c>
      <c r="K2703">
        <v>45181</v>
      </c>
      <c r="L2703">
        <v>45181</v>
      </c>
      <c r="M2703" t="str">
        <f>TEXT(L2703,"DDDDDDD")</f>
        <v>martes</v>
      </c>
      <c r="N2703" t="str">
        <v>J027 JUMBO RIONEGRO</v>
      </c>
      <c r="O2703" t="str">
        <v>RIONEGRO</v>
      </c>
      <c r="P2703" t="str">
        <f>IF(ISBLANK(O2703),"0",(VLOOKUP(O2703,REGION,2,FALSE)))</f>
        <v>CENTRO</v>
      </c>
      <c r="Q2703" t="str">
        <v>JUAN DAVID BEDOYA MECIAS</v>
      </c>
      <c r="R2703">
        <f>IF(ISBLANK(Q2703),"0", VLOOKUP(Q2703,PERSONAL,2,FALSE))</f>
        <v>1001362500</v>
      </c>
      <c r="S2703" t="str">
        <v>DIRECTO</v>
      </c>
      <c r="T2703">
        <v>0.25</v>
      </c>
      <c r="U2703">
        <v>0.6666666666666666</v>
      </c>
      <c r="V2703">
        <v>0.375</v>
      </c>
      <c r="W2703" t="str">
        <v>3;5</v>
      </c>
      <c r="X2703">
        <f>NETWORKDAYS(K2703,L2702)</f>
        <v>1</v>
      </c>
      <c r="Y2703" t="str">
        <f>IF(X2703&lt;=2,"CUMPLE","NO CUMPLE")</f>
        <v>CUMPLE</v>
      </c>
      <c r="Z2703" t="str">
        <v>Acompañamiento migración genesix.</v>
      </c>
    </row>
    <row r="2704" xml:space="preserve">
      <c r="A2704">
        <v>129095</v>
      </c>
      <c r="B2704" t="str">
        <v>REQUEST</v>
      </c>
      <c r="C2704" t="str">
        <v>CERRADO</v>
      </c>
      <c r="D2704" t="str">
        <v xml:space="preserve">CARNES </v>
      </c>
      <c r="E2704" t="str">
        <v>BALANZA</v>
      </c>
      <c r="F2704" t="str">
        <v xml:space="preserve">BALANZA </v>
      </c>
      <c r="G2704" t="str">
        <v>METTLER</v>
      </c>
      <c r="H2704" t="str" xml:space="preserve">
        <v xml:space="preserve">Buenos dias; La balanza con IP 010.132.024.049 esta arrojando tiquetes con error ya que en linea de caja aparece "item no existe" lo cual no permite hacer el registro._x000d_
_x000d_
Indica la ubicacion de tu balanza en la tienda_x000d_
_x000d_
Sección Carnes</v>
      </c>
      <c r="I2704" t="str" xml:space="preserve">
        <v xml:space="preserve">Buenos dias; La balanza con IP 010.132.024.049 esta arrojando tiquetes con error ya que en linea de caja aparece "item no existe" lo cual no permite hacer el registro._x000d_
_x000d_
Indica la ubicacion de tu balanza en la tienda_x000d_
_x000d_
Sección Carnes</v>
      </c>
      <c r="J2704" t="str">
        <v>Se llega a sitio y se procede con validaciones de ingreso. Se establece contacto con el usuario y el equipo. Se procede a formatear la balanza obteniendo los datos de direccionamiento ip. Se borra bram. Se procede a configurar parámetros de red. Configuramos sensores y tipo de letra. Configuramos los plu y el extra text; configuramos punto decimal y separación de comas; Configuramos parámetros según instructivo. Procedemos a solicitar a Soporte Especializado el cargue de  los barcodes y los respectivos labels y los ean y solicitamos se realice un cargue full de la misma. Se realizan pruebas con el usuario quedando a plena conformidad. Se pasa por línea de cajas el ticket y lo lee la pos sin ninguna novedad. Se da por finalizada la actividad quedando la balanza completamente operativa y funcional. Se le da parte de la actividad y evidencias a Soporte Especializado y Gerente en Tienda.</v>
      </c>
      <c r="K2704">
        <v>45182</v>
      </c>
      <c r="L2704">
        <v>45182</v>
      </c>
      <c r="M2704" t="str">
        <f>TEXT(L2704,"DDDDDDD")</f>
        <v>miércoles</v>
      </c>
      <c r="N2704" t="str" xml:space="preserve">
        <v xml:space="preserve">M179 METRO PITALITO_x000d_
_x000d_
</v>
      </c>
      <c r="O2704" t="str">
        <v>PITALITO</v>
      </c>
      <c r="P2704" t="str">
        <f>IF(ISBLANK(O2704),"0",(VLOOKUP(O2704,REGION,2,FALSE)))</f>
        <v>OCCIDENTE</v>
      </c>
      <c r="Q2704" t="str">
        <v>EMERSON PALACIOS MARTINEZ</v>
      </c>
      <c r="R2704">
        <f>IF(ISBLANK(Q2704),"0", VLOOKUP(Q2704,PERSONAL,2,FALSE))</f>
        <v>13723524</v>
      </c>
      <c r="S2704" t="str">
        <v>ALIADO</v>
      </c>
      <c r="T2704">
        <v>0.6875</v>
      </c>
      <c r="U2704">
        <v>0.7708333333333334</v>
      </c>
      <c r="V2704">
        <f>IF(ISBLANK(T2704 ),"0",U2704-T2704)</f>
        <v>0.08333333333333337</v>
      </c>
      <c r="W2704">
        <v>1</v>
      </c>
      <c r="X2704">
        <f>NETWORKDAYS(K2704,L2703)</f>
        <v>-2</v>
      </c>
      <c r="Y2704" t="str">
        <f>IF(X2704&lt;=2,"CUMPLE","NO CUMPLE")</f>
        <v>CUMPLE</v>
      </c>
    </row>
    <row r="2705" xml:space="preserve">
      <c r="A2705">
        <v>139280</v>
      </c>
      <c r="B2705" t="str">
        <v>REQUEST</v>
      </c>
      <c r="C2705" t="str">
        <v>CERRADO</v>
      </c>
      <c r="D2705" t="str">
        <v>PISO DE VENTA</v>
      </c>
      <c r="E2705" t="str">
        <v>PDA</v>
      </c>
      <c r="F2705" t="str">
        <v>PDA</v>
      </c>
      <c r="G2705" t="str">
        <v>ZEBRA</v>
      </c>
      <c r="H2705" t="str" xml:space="preserve">
        <v xml:space="preserve">Buen día solicito de su colaboración para la revisión de la pdt asignada al área de pgc que se salta cuando se intenta realizar la merma y no deja grabar ean de producto serial de pdt 23052524700346 gracias_x000d_
_x000d_
Sección de la tienda en donde se ubica la PDT o usuario_x000d_
_x000d_
pgc</v>
      </c>
      <c r="I2705" t="str" xml:space="preserve">
        <v xml:space="preserve">Buen día solicito de su colaboración para la revisión de la pdt asignada al área de pgc que se salta cuando se intenta realizar la merma y no deja grabar ean de producto serial de pdt 23052524700346 gracias_x000d_
_x000d_
Sección de la tienda en donde se ubica la PDT o usuario_x000d_
_x000d_
pgc</v>
      </c>
      <c r="J2705" t="str">
        <v>Se llega a sitio y se procede con validaciones de ingreso. Se establece contacto con el usuario y el equipo. Se procede a formatear la pda por requerimiento de soporte especializado para corregir el error de activar la opcion de merma. Se realiza configuración de primer uso; se ajustan parámetros de red. Se procede con la configuración de mochasoft para el aplicativo comercial génesix. Se procede con configuración de aplicativo mi tienda. Se finaliza la actividad realizando pruebas con la usuaria a conformidad del mismo. Se agregan dos usuarios a mochasoft. El equipo queda completamente operativo y sin novedad.</v>
      </c>
      <c r="K2705">
        <v>45182</v>
      </c>
      <c r="L2705">
        <v>45182</v>
      </c>
      <c r="M2705" t="str">
        <f>TEXT(L2705,"DDDDDDD")</f>
        <v>miércoles</v>
      </c>
      <c r="N2705" t="str" xml:space="preserve">
        <v xml:space="preserve">M179 METRO PITALITO_x000d_
_x000d_
</v>
      </c>
      <c r="O2705" t="str">
        <v>PITALITO</v>
      </c>
      <c r="P2705" t="str">
        <f>IF(ISBLANK(O2705),"0",(VLOOKUP(O2705,REGION,2,FALSE)))</f>
        <v>OCCIDENTE</v>
      </c>
      <c r="Q2705" t="str">
        <v>EMERSON PALACIOS MARTINEZ</v>
      </c>
      <c r="R2705">
        <f>IF(ISBLANK(Q2705),"0", VLOOKUP(Q2705,PERSONAL,2,FALSE))</f>
        <v>13723524</v>
      </c>
      <c r="S2705" t="str">
        <v>ALIADO</v>
      </c>
      <c r="T2705">
        <v>0.7708333333333334</v>
      </c>
      <c r="U2705">
        <v>0.8541666666666666</v>
      </c>
      <c r="V2705">
        <f>IF(ISBLANK(T2705 ),"0",U2705-T2705)</f>
        <v>0.08333333333333326</v>
      </c>
      <c r="W2705">
        <v>1</v>
      </c>
      <c r="X2705">
        <f>NETWORKDAYS(K2705,L2704)</f>
        <v>1</v>
      </c>
      <c r="Y2705" t="str">
        <f>IF(X2705&lt;=2,"CUMPLE","NO CUMPLE")</f>
        <v>CUMPLE</v>
      </c>
    </row>
    <row r="2706" xml:space="preserve">
      <c r="A2706">
        <v>131969</v>
      </c>
      <c r="B2706" t="str">
        <v>REQUEST</v>
      </c>
      <c r="C2706" t="str">
        <v>CERRADO</v>
      </c>
      <c r="D2706" t="str">
        <v>LINEAL DE CAJAS</v>
      </c>
      <c r="E2706" t="str">
        <v>POS</v>
      </c>
      <c r="F2706" t="str">
        <v>POS</v>
      </c>
      <c r="G2706" t="str">
        <v>WINCOR</v>
      </c>
      <c r="H2706" t="str">
        <v>Buenos días; me colabora con la ultima facturación de la pos #17; hace aproximadamente 4 años que no esta operativa</v>
      </c>
      <c r="I2706" t="str">
        <v>Buenos días; me colabora con la ultima facturación de la pos #17; hace aproximadamente 4 años que no esta operativa</v>
      </c>
      <c r="J2706" t="str">
        <v xml:space="preserve">Me encuentro en sitio y se informa que la anomalía es en la pos 17 que observa que el ventilador de la fuente se encuentra quieto y al moverlo con el destornillado se activa y empieza a girar; se procede a desconectar el cable de poder y retirar la impresora; mover la tapa retirar los seguros  de la unidad y desmontar la fuente; retirar el ventilador para su desarme y lubricación;  se realizan pruebas de movilidad y normal se ensambla ubicando en fuente ajustando con sus respectivos tornillos. Se coloca nuevamente en su lugar se procede a tapar y verificar funcionamiento mientras enciende; se me indica que hay un fuera de línea de la pos de electro y al revisar el cable  se observa descabezamiento; se realiza  el cambio del cable de red porque no tiene pin; se informa al compañero Harold y la compañera Katherine de la labor terminada del día y me retiro del sitio. Las POS quedan operativas. </v>
      </c>
      <c r="K2706">
        <v>45182</v>
      </c>
      <c r="L2706">
        <v>45183</v>
      </c>
      <c r="M2706" t="str">
        <f>TEXT(L2706,"DDDDDDD")</f>
        <v>jueves</v>
      </c>
      <c r="N2706" t="str" xml:space="preserve">
        <v xml:space="preserve">J036 JUMBO POPAYAN CAMPANARIO_x000d_
_x000d_
</v>
      </c>
      <c r="O2706" t="str">
        <v>POPAYAN</v>
      </c>
      <c r="P2706" t="str">
        <f>IF(ISBLANK(O2706),"0",(VLOOKUP(O2706,REGION,2,FALSE)))</f>
        <v>OCCIDENTE</v>
      </c>
      <c r="Q2706" t="str">
        <v>DANIEL FERNANDO PAREDES ARTEAGA</v>
      </c>
      <c r="R2706">
        <f>IF(ISBLANK(Q2706),"0", VLOOKUP(Q2706,PERSONAL,2,FALSE))</f>
        <v>10301691</v>
      </c>
      <c r="S2706" t="str">
        <v>DIRECTO</v>
      </c>
      <c r="T2706">
        <v>0.3333333333333333</v>
      </c>
      <c r="U2706">
        <v>0.4513888888888889</v>
      </c>
      <c r="V2706">
        <f>IF(ISBLANK(T2706 ),"0",U2706-T2706)</f>
        <v>0.11805555555555558</v>
      </c>
      <c r="W2706">
        <v>2</v>
      </c>
      <c r="X2706">
        <f>NETWORKDAYS(K2706,L2705)</f>
        <v>1</v>
      </c>
      <c r="Y2706" t="str">
        <f>IF(X2706&lt;=2,"CUMPLE","NO CUMPLE")</f>
        <v>CUMPLE</v>
      </c>
    </row>
    <row r="2707" xml:space="preserve">
      <c r="A2707">
        <v>116691</v>
      </c>
      <c r="B2707" t="str">
        <v>REQUEST</v>
      </c>
      <c r="C2707" t="str">
        <v>CERRADO</v>
      </c>
      <c r="D2707" t="str">
        <v>ATC</v>
      </c>
      <c r="E2707" t="str">
        <v>PUNTO DE RED</v>
      </c>
      <c r="F2707" t="str">
        <v>PUNTO DE RED</v>
      </c>
      <c r="G2707" t="str">
        <v>PUNTO DE RED</v>
      </c>
      <c r="H2707" t="str" xml:space="preserve">
        <v xml:space="preserve">Buenos días; solicito realizar la verificación del movimiento de ubicación de la Flejera de escritorio de la tienda; hacia el piso de venta. Favor coordinar con el gerente de la tienda la posible nueva ubicacion y verificar si tenemos puntos disponibles; de lo contraio gestionar con Fabiola la solicitud de un nuevo puntobuen día_x000d_
por favor confirmar sin hay un punto de red disponible y  operativo para poder realizar la reubicación de la impresora flejera de escritorio; para poder dar cumplimiento a esta  solicitud _x000d_
Mil; gracias</v>
      </c>
      <c r="I2707" t="str" xml:space="preserve">
        <v xml:space="preserve">Buenos días; solicito realizar la verificación del movimiento de ubicación de la Flejera de escritorio de la tienda; hacia el piso de venta. Favor coordinar con el gerente de la tienda la posible nueva ubicacion y verificar si tenemos puntos disponibles; de lo contraio gestionar con Fabiola la solicitud de un nuevo puntobuen día_x000d_
por favor confirmar sin hay un punto de red disponible y  operativo para poder realizar la reubicación de la impresora flejera de escritorio; para poder dar cumplimiento a esta  solicitud _x000d_
Mil; gracias</v>
      </c>
      <c r="J2707" t="str" xml:space="preserve">
        <v xml:space="preserve">Se realiza desbloque y configuración de punto de red para instalación de flejera; se informa a gerente indicando lugar de conexión._x000d_
Se transfiere a Fabiola.</v>
      </c>
      <c r="K2707">
        <v>45176.73125</v>
      </c>
      <c r="L2707">
        <v>45182</v>
      </c>
      <c r="M2707" t="str">
        <f>TEXT(L2707,"DDDDDDD")</f>
        <v>miércoles</v>
      </c>
      <c r="N2707" t="str" xml:space="preserve">
        <v xml:space="preserve">M038 METRO NEIVA CENTRO DE CONVENCIONES_x000d_
_x000d_
</v>
      </c>
      <c r="O2707" t="str">
        <v>NEIVA</v>
      </c>
      <c r="P2707" t="str">
        <f>IF(ISBLANK(O2707),"0",(VLOOKUP(O2707,REGION,2,FALSE)))</f>
        <v>OCCIDENTE</v>
      </c>
      <c r="Q2707" t="str">
        <v>CARLOS HERNAN BARRETO LOPEZ</v>
      </c>
      <c r="R2707">
        <f>IF(ISBLANK(Q2707),"0", VLOOKUP(Q2707,PERSONAL,2,FALSE))</f>
        <v>1010165612</v>
      </c>
      <c r="S2707" t="str">
        <v>DIRECTO</v>
      </c>
      <c r="T2707">
        <v>0.4166666666666667</v>
      </c>
      <c r="U2707">
        <v>0.5</v>
      </c>
      <c r="V2707">
        <f>IF(ISBLANK(T2707 ),"0",U2707-T2707)</f>
        <v>0.08333333333333331</v>
      </c>
      <c r="W2707">
        <v>1</v>
      </c>
      <c r="X2707">
        <f>NETWORKDAYS(K2707,L2706)</f>
        <v>6</v>
      </c>
      <c r="Y2707" t="str">
        <f>IF(X2707&lt;=2,"CUMPLE","NO CUMPLE")</f>
        <v>NO CUMPLE</v>
      </c>
    </row>
    <row r="2708" xml:space="preserve">
      <c r="A2708">
        <v>120047</v>
      </c>
      <c r="B2708" t="str">
        <v>REQUEST</v>
      </c>
      <c r="C2708" t="str">
        <v>CERRADO</v>
      </c>
      <c r="D2708" t="str">
        <v>LINEAL DE CAJAS</v>
      </c>
      <c r="E2708" t="str">
        <v>MANTENIMIENTO</v>
      </c>
      <c r="F2708" t="str">
        <v>POS</v>
      </c>
      <c r="G2708" t="str">
        <v>WINCOR</v>
      </c>
      <c r="H2708" t="str" xml:space="preserve">
        <v xml:space="preserve">Buenas tardes se reuiere mantenimiento de los Scanner de balanzas de la pos 1 a la 7 y las pos perifericas; y donde se requiere una verificacion del peso de los equipo_x000d_
_x000d_
numero de caja en donde se encuentra el scaner balanza_x000d_
_x000d_
lines de cjas</v>
      </c>
      <c r="I2708" t="str" xml:space="preserve">
        <v xml:space="preserve">Buenas tardes se reuiere mantenimiento de los Scanner de balanzas de la pos 1 a la 7 y las pos perifericas; y donde se requiere una verificacion del peso de los equipo_x000d_
_x000d_
numero de caja en donde se encuentra el scaner balanza_x000d_
_x000d_
lines de cjas</v>
      </c>
      <c r="J2708" t="str" xml:space="preserve">
        <v xml:space="preserve">Se realiza mantenimiento de acuerdo a lo solicitado; relaciono los cambios de precintos que se realizaron; confirmo que ya están registrados en SIMEL. _x000d_
Caja 5 nuevo precinto 7300000000702 precinto anterior XAA295000043264 _x000d_
NII B40796 sn F16C10599 _x000d_
________________________________________________________________________x000d_
Caja 4 nuevo precinto 7380000000610 precinto anterior XAA2950000470781 _x000d_
NII B133992 sn F17I11126 _x000d_
_____________________________________________________________________________x000d_
Caja 7 precinto  XAA2950000434271 sn F16C13024 no se realiza calibración NII B40866 _x000d_
________________________________________________________________________________x000d_
Caja 3 nuevo precinto 7380000000705 precinto anterior XAA2950000434266 _x000d_
NII B40805 sn F16C13011 _x000d_
_______________________________________________________________________________x000d_
Caja 6 nuevo precinto 7380000000615 precinto anterior XAA2950000434261_x000d_
 NII B40922 sn F16C10601 YA_x000d_
__________________________________________________________________________________x000d_
Caja 2 nuevo precinto 7380000000703 precinto anterior XAA2950000434270_x000d_
 NII B40886 sn F16C10599 YA_x000d_
___________________________________________________________________________________x000d_
Caja  nuevo precinto 7380000000704 precinto anterior XAA2950000434268 _x000d_
NII B40861 sn F16C13005_x000d_
_____________________________________________________________________________x000d_
"</v>
      </c>
      <c r="K2708">
        <v>45174</v>
      </c>
      <c r="L2708">
        <v>45177</v>
      </c>
      <c r="M2708" t="str">
        <f>TEXT(L2708,"DDDDDDD")</f>
        <v>viernes</v>
      </c>
      <c r="N2708" t="str" xml:space="preserve">
        <v xml:space="preserve">M046 METRO ITAGUI_x000d_
_x000d_
</v>
      </c>
      <c r="O2708" t="str">
        <v>MEDELLIN</v>
      </c>
      <c r="P2708" t="str">
        <f>IF(ISBLANK(O2708),"0",(VLOOKUP(O2708,REGION,2,FALSE)))</f>
        <v>CENTRO</v>
      </c>
      <c r="Q2708" t="str">
        <v>JUAN DAVID BEDOYA MECIAS</v>
      </c>
      <c r="R2708">
        <f>IF(ISBLANK(Q2708),"0", VLOOKUP(Q2708,PERSONAL,2,FALSE))</f>
        <v>1001362500</v>
      </c>
      <c r="S2708" t="str">
        <v>DIRECTO</v>
      </c>
      <c r="T2708">
        <v>0.5208333333333334</v>
      </c>
      <c r="U2708">
        <v>0.75</v>
      </c>
      <c r="V2708">
        <f>IF(ISBLANK(T2708 ),"0",U2708-T2708)</f>
        <v>0.22916666666666663</v>
      </c>
      <c r="W2708" t="str">
        <v>1;25</v>
      </c>
      <c r="X2708">
        <f>NETWORKDAYS(K2708,L2707)</f>
        <v>7</v>
      </c>
      <c r="Y2708" t="str">
        <f>IF(X2708&lt;=2,"CUMPLE","NO CUMPLE")</f>
        <v>NO CUMPLE</v>
      </c>
      <c r="Z2708" t="str">
        <v>El ticket ingresó el 5/09 ; el cliente solicitó atención para el Viernes 8 de Septiembre. El cobro va al 1;25 ya que el técnico llegó a medio día. Acordado con David Higuita.</v>
      </c>
    </row>
    <row r="2709" xml:space="preserve">
      <c r="A2709">
        <v>140546</v>
      </c>
      <c r="B2709" t="str">
        <v>REQUEST</v>
      </c>
      <c r="C2709" t="str">
        <v>CERRADO</v>
      </c>
      <c r="D2709" t="str">
        <v>BODEGA</v>
      </c>
      <c r="E2709" t="str">
        <v>BALANZA</v>
      </c>
      <c r="F2709" t="str">
        <v>BALANZA</v>
      </c>
      <c r="G2709" t="str">
        <v>METTLER</v>
      </c>
      <c r="H2709" t="str" xml:space="preserve">
        <v xml:space="preserve">Buen día la presente es para reportar la falla de la balanza con serial N°014523; ya que al momento de imprimir el sticker sale toda la informacion en color negro_x000d_
_x000d_
Indica la ubicacion de tu balanza en la tienda_x000d_
_x000d_
CD sabaneta fruver - muelle</v>
      </c>
      <c r="I2709" t="str" xml:space="preserve">
        <v xml:space="preserve">Buen día la presente es para reportar la falla de la balanza con serial N°014523; ya que al momento de imprimir el sticker sale toda la informacion en color negro_x000d_
_x000d_
Indica la ubicacion de tu balanza en la tienda_x000d_
_x000d_
CD sabaneta fruver - muelle</v>
      </c>
      <c r="J2709" t="str">
        <v>Se válida balanza; se limpia cabezal; se indica modo de manejo en caso de error con limpieza de alcohol isopropílico.</v>
      </c>
      <c r="K2709">
        <v>45183</v>
      </c>
      <c r="L2709">
        <v>45183</v>
      </c>
      <c r="M2709" t="str">
        <f>TEXT(L2709,"DDDDDDD")</f>
        <v>jueves</v>
      </c>
      <c r="N2709" t="str" xml:space="preserve">
        <v xml:space="preserve">L186 CD SABANETA FRUVER_x000d_
_x000d_
</v>
      </c>
      <c r="O2709" t="str">
        <v>MEDELLIN</v>
      </c>
      <c r="P2709" t="str">
        <f>IF(ISBLANK(O2709),"0",(VLOOKUP(O2709,REGION,2,FALSE)))</f>
        <v>CENTRO</v>
      </c>
      <c r="Q2709" t="str">
        <v>JUAN DAVID BEDOYA MECIAS</v>
      </c>
      <c r="R2709">
        <f>IF(ISBLANK(Q2709),"0", VLOOKUP(Q2709,PERSONAL,2,FALSE))</f>
        <v>1001362500</v>
      </c>
      <c r="S2709" t="str">
        <v>DIRECTO</v>
      </c>
      <c r="T2709">
        <v>0.5416666666666666</v>
      </c>
      <c r="U2709">
        <v>0.6111111111111112</v>
      </c>
      <c r="V2709">
        <f>IF(ISBLANK(T2709 ),"0",U2709-T2709)</f>
        <v>0.06944444444444453</v>
      </c>
      <c r="W2709">
        <v>1</v>
      </c>
      <c r="X2709">
        <f>NETWORKDAYS(K2709,L2708)</f>
        <v>-5</v>
      </c>
      <c r="Y2709" t="str">
        <f>IF(X2709&lt;=2,"CUMPLE","NO CUMPLE")</f>
        <v>CUMPLE</v>
      </c>
    </row>
    <row r="2710" xml:space="preserve">
      <c r="A2710">
        <v>122428</v>
      </c>
      <c r="B2710" t="str">
        <v>INCIDENT</v>
      </c>
      <c r="C2710" t="str">
        <v>CERRADO</v>
      </c>
      <c r="D2710" t="str">
        <v>DECORACION</v>
      </c>
      <c r="E2710" t="str">
        <v>VERIFICADOR</v>
      </c>
      <c r="F2710" t="str">
        <v>VERIFICADOR</v>
      </c>
      <c r="G2710" t="str">
        <v>ZEBRA</v>
      </c>
      <c r="H2710" t="str">
        <v>Buenas tardes: Me puedes ayudar verificando el estado y parametrización del verificador de precios del area de bazar; el cual el gerente de la tienda manifiesta que todos los dias se desconfigura o se apaga.</v>
      </c>
      <c r="I2710" t="str">
        <v>Buenas tardes: Me puedes ayudar verificando el estado y parametrización del verificador de precios del area de bazar; el cual el gerente de la tienda manifiesta que todos los dias se desconfigura o se apaga.</v>
      </c>
      <c r="J2710" t="str" xml:space="preserve">
        <v xml:space="preserve">se realiza configuración WIFI se realizan pruebas; se explica funcionamiento ;se entrega funcional a usuarios._x000d_
</v>
      </c>
      <c r="K2710">
        <v>45183</v>
      </c>
      <c r="L2710">
        <v>45183</v>
      </c>
      <c r="M2710" t="str">
        <f>TEXT(L2710,"DDDDDDD")</f>
        <v>jueves</v>
      </c>
      <c r="N2710" t="str" xml:space="preserve">
        <v xml:space="preserve">M038 METRO NEIVA CENTRO DE CONVENCIONES_x000d_
_x000d_
</v>
      </c>
      <c r="O2710" t="str">
        <v>NEIVA</v>
      </c>
      <c r="P2710" t="str">
        <f>IF(ISBLANK(O2710),"0",(VLOOKUP(O2710,REGION,2,FALSE)))</f>
        <v>OCCIDENTE</v>
      </c>
      <c r="Q2710" t="str">
        <v>CARLOS HERNAN BARRETO LOPEZ</v>
      </c>
      <c r="R2710">
        <f>IF(ISBLANK(Q2710),"0", VLOOKUP(Q2710,PERSONAL,2,FALSE))</f>
        <v>1010165612</v>
      </c>
      <c r="S2710" t="str">
        <v>DIRECTO</v>
      </c>
      <c r="T2710">
        <v>0.4791666666666667</v>
      </c>
      <c r="U2710">
        <v>0.5208333333333334</v>
      </c>
      <c r="V2710">
        <f>IF(ISBLANK(T2710 ),"0",U2710-T2710)</f>
        <v>0.041666666666666685</v>
      </c>
      <c r="W2710">
        <v>1</v>
      </c>
      <c r="X2710">
        <f>NETWORKDAYS(K2710,L2709)</f>
        <v>1</v>
      </c>
      <c r="Y2710" t="str">
        <f>IF(X2710&lt;=2,"CUMPLE","NO CUMPLE")</f>
        <v>CUMPLE</v>
      </c>
      <c r="Z2710" t="str">
        <v xml:space="preserve">Caso ingresa 6 de Septiembre; visita acordada con cliente. </v>
      </c>
    </row>
    <row r="2711" xml:space="preserve">
      <c r="A2711">
        <v>122642</v>
      </c>
      <c r="B2711" t="str">
        <v>REQUEST</v>
      </c>
      <c r="C2711" t="str">
        <v>CERRADO</v>
      </c>
      <c r="D2711" t="str">
        <v>TODA LA TIENDA</v>
      </c>
      <c r="E2711" t="str">
        <v>PROACTIVA</v>
      </c>
      <c r="F2711" t="str">
        <v>PROACTIVA</v>
      </c>
      <c r="G2711" t="str">
        <v>PROACTIVA</v>
      </c>
      <c r="H2711" t="str">
        <v>Solicito realizar visita proactiva con el fin de identificar novedades de la tienda y gestionar los ticket´s que correspondan para la solución. Al finalizar la actividad; solicito entrevista con el gerente de la tienda para firma del formato y feedback por parte del técnico</v>
      </c>
      <c r="I2711" t="str">
        <v>Solicito realizar visita proactiva con el fin de identificar novedades de la tienda y gestionar los ticket´s que correspondan para la solución. Al finalizar la actividad; solicito entrevista con el gerente de la tienda para firma del formato y feedback por parte del técnico</v>
      </c>
      <c r="J2711" t="str" xml:space="preserve">
        <v xml:space="preserve">Se solicita informe a jefes de area para detectar posibles falencias en tienda;verificacion de balanzas; linea de cajas;centro de computo bodega_x000d_
y area de recibo; se orienta a usuarios para solicitar tickets caos sobre falencias. Se realiza apoyo en PDA configurando usuarios de ingreso por_x000d_
migración de genesix </v>
      </c>
      <c r="K2711">
        <v>45183</v>
      </c>
      <c r="L2711">
        <v>45183</v>
      </c>
      <c r="M2711" t="str">
        <f>TEXT(L2711,"DDDDDDD")</f>
        <v>jueves</v>
      </c>
      <c r="N2711" t="str" xml:space="preserve">
        <v xml:space="preserve">M038 METRO NEIVA CENTRO DE CONVENCIONES_x000d_
_x000d_
</v>
      </c>
      <c r="O2711" t="str">
        <v>NEIVA</v>
      </c>
      <c r="P2711" t="str">
        <f>IF(ISBLANK(O2711),"0",(VLOOKUP(O2711,REGION,2,FALSE)))</f>
        <v>OCCIDENTE</v>
      </c>
      <c r="Q2711" t="str">
        <v>CARLOS HERNAN BARRETO LOPEZ</v>
      </c>
      <c r="R2711">
        <f>IF(ISBLANK(Q2711),"0", VLOOKUP(Q2711,PERSONAL,2,FALSE))</f>
        <v>1010165612</v>
      </c>
      <c r="S2711" t="str">
        <v>DIRECTO</v>
      </c>
      <c r="T2711">
        <v>0.3333333333333333</v>
      </c>
      <c r="U2711">
        <v>0.4166666666666667</v>
      </c>
      <c r="V2711">
        <f>IF(ISBLANK(T2711 ),"0",U2711-T2711)</f>
        <v>0.08333333333333337</v>
      </c>
      <c r="W2711">
        <v>1</v>
      </c>
      <c r="X2711">
        <f>NETWORKDAYS(K2711,L2710)</f>
        <v>1</v>
      </c>
      <c r="Y2711" t="str">
        <f>IF(X2711&lt;=2,"CUMPLE","NO CUMPLE")</f>
        <v>CUMPLE</v>
      </c>
      <c r="Z2711" t="str">
        <v xml:space="preserve">Caso ingresa el 6 de Septiembre; en acuerdo con Miguel caicedo se atendía cualquier día. </v>
      </c>
    </row>
    <row r="2712" xml:space="preserve">
      <c r="A2712">
        <v>117713</v>
      </c>
      <c r="B2712" t="str">
        <v>INCIDENT</v>
      </c>
      <c r="C2712" t="str">
        <v>CERRADO</v>
      </c>
      <c r="D2712" t="str">
        <v>PLS</v>
      </c>
      <c r="E2712" t="str">
        <v>PDA</v>
      </c>
      <c r="F2712" t="str">
        <v>PDA</v>
      </c>
      <c r="G2712" t="str">
        <v>HONEYWELL</v>
      </c>
      <c r="H2712" t="str" xml:space="preserve">
        <v xml:space="preserve">La PDA con serial 21145B5135 esta presentando fallas en el sistema operativo; pues se están haciendo las labores del día y lo saca a uno del sistema cada 3 minutos o menos_x000d_
_x000d_
Sección de la tienda en donde se ubica la PDT o usuario_x000d_
_x000d_
PFT Seccion de PLS jumbo Girardotbuen dia_x000d_
solicito de su ayuda para revisar la pda de pls usuario indica que presenta dificultad para realizar las tareas ; por favor configurar la pda desde cero para solucionar la novedad también validar el firmware de ser necesario actualizarlo con el paso a paso del manual _x000d_
Mil gracia</v>
      </c>
      <c r="I2712" t="str" xml:space="preserve">
        <v xml:space="preserve">La PDA con serial 21145B5135 esta presentando fallas en el sistema operativo; pues se están haciendo las labores del día y lo saca a uno del sistema cada 3 minutos o menos_x000d_
_x000d_
Sección de la tienda en donde se ubica la PDT o usuario_x000d_
_x000d_
PFT Seccion de PLS jumbo Girardotbuen dia_x000d_
solicito de su ayuda para revisar la pda de pls usuario indica que presenta dificultad para realizar las tareas ; por favor configurar la pda desde cero para solucionar la novedad también validar el firmware de ser necesario actualizarlo con el paso a paso del manual _x000d_
Mil gracia</v>
      </c>
      <c r="J2712" t="str">
        <v>SE REALIZA CONFIGURACIÓN DE PDA HONEYWELL EDA 51. DESPUÉS DE SER FORMATEADA VARIAS VECES; SE PROCEDE A BAJAR LA VERSION DE FIRMWARE Y LUEGO INSTALAR LA VERSION 32. LAS FALLA PERSISTIO; POR LO CUAL SE PROCEDE A REALIZAR LA CONFIGURACIÓN MANUAL DE LA CONEXION Y LICENCIAMIENTO EN MOCHA TELNET CON RESULTADOS EXITOSOS. USUARIO REALIZA LAS PRUEBAS RESPECTIVAS CONFIRMANDO CORRECTO FUNCIONAMIENTO. ESTAS ACTIVIDADES SE REALIZARON BAJO LA SUPERVICIÓN DE HAROLD GONZALEZ</v>
      </c>
      <c r="K2712">
        <v>45184</v>
      </c>
      <c r="L2712">
        <v>45184</v>
      </c>
      <c r="M2712" t="str">
        <f>TEXT(L2712,"DDDDDDD")</f>
        <v>viernes</v>
      </c>
      <c r="N2712" t="str" xml:space="preserve">
        <v xml:space="preserve">J047 JUMBO GIRARDOT_x000d_
_x000d_
</v>
      </c>
      <c r="O2712" t="str">
        <v>GIRARDOT</v>
      </c>
      <c r="P2712" t="str">
        <f>IF(ISBLANK(O2712),"0",(VLOOKUP(O2712,REGION,2,FALSE)))</f>
        <v>OCCIDENTE</v>
      </c>
      <c r="Q2712" t="str">
        <v>WILLIAM FERNANDO ALDANA NIÑO</v>
      </c>
      <c r="R2712">
        <f>IF(ISBLANK(Q2712),"0", VLOOKUP(Q2712,PERSONAL,2,FALSE))</f>
        <v>80148398</v>
      </c>
      <c r="S2712" t="str">
        <v>DIRECTO</v>
      </c>
      <c r="T2712">
        <v>0.3333333333333333</v>
      </c>
      <c r="U2712">
        <v>0.6666666666666666</v>
      </c>
      <c r="V2712">
        <v>0.2916666666666667</v>
      </c>
      <c r="W2712">
        <v>4</v>
      </c>
      <c r="X2712">
        <f>NETWORKDAYS(K2712,L2711)</f>
        <v>-2</v>
      </c>
      <c r="Y2712" t="str">
        <f>IF(X2712&lt;=2,"CUMPLE","NO CUMPLE")</f>
        <v>CUMPLE</v>
      </c>
      <c r="Z2712" t="str">
        <v>Acuerdo con el cliente. Ingresó el 13 de Septiembre</v>
      </c>
    </row>
    <row r="2713" xml:space="preserve">
      <c r="A2713">
        <v>142369</v>
      </c>
      <c r="B2713" t="str">
        <v>REQUEST</v>
      </c>
      <c r="C2713" t="str">
        <v>CERRADO</v>
      </c>
      <c r="D2713" t="str">
        <v>PLATOS PREPARADOS</v>
      </c>
      <c r="E2713" t="str">
        <v>BALANZA</v>
      </c>
      <c r="F2713" t="str">
        <v>BALANZA</v>
      </c>
      <c r="G2713" t="str">
        <v>METTLER</v>
      </c>
      <c r="H2713" t="str" xml:space="preserve">
        <v xml:space="preserve">se solicita la reparación y reubicación del punto de red de la bascula IP 10.131.100.57 De la sección de platos preparados el punto de red se encuentra en mal estado lo cual hace que la bascula este fuera de red no actualiza y no imprime la informacion completa; se solicita la reparación y reubicación del punto de red._x000d_
_x000d_
Área Afectada_x000d_
_x000d_
paltos preparados pft jumbo Girardot -47_x000d_
_x000d_
Dispositivo Afectado_x000d_
_x000d_
bascula de mesa</v>
      </c>
      <c r="I2713" t="str" xml:space="preserve">
        <v xml:space="preserve">se solicita la reparación y reubicación del punto de red de la bascula IP 10.131.100.57 De la sección de platos preparados el punto de red se encuentra en mal estado lo cual hace que la bascula este fuera de red no actualiza y no imprime la informacion completa; se solicita la reparación y reubicación del punto de red._x000d_
_x000d_
Área Afectada_x000d_
_x000d_
paltos preparados pft jumbo Girardot -47_x000d_
_x000d_
Dispositivo Afectado_x000d_
_x000d_
bascula de mesa</v>
      </c>
      <c r="J2713" t="str">
        <v>SE REALIZA MOVIMIENTO DE BALANZA; DEL AREA DE PLATOS PREPARADOS A CHARCUTERÍA. SE EVIDENCIA QUE TENGA CONEXIÓN EN RED Y AL IMPRIMIR TICKETS; MUESTRE LA INFORMACIÓN DE VALORES NUTRICIONALES.</v>
      </c>
      <c r="K2713">
        <v>45184</v>
      </c>
      <c r="L2713">
        <v>45184</v>
      </c>
      <c r="M2713" t="str">
        <f>TEXT(L2713,"DDDDDDD")</f>
        <v>viernes</v>
      </c>
      <c r="N2713" t="str" xml:space="preserve">
        <v xml:space="preserve">J047 JUMBO GIRARDOT_x000d_
_x000d_
</v>
      </c>
      <c r="O2713" t="str">
        <v>GIRARDOT</v>
      </c>
      <c r="P2713" t="str">
        <f>IF(ISBLANK(O2713),"0",(VLOOKUP(O2713,REGION,2,FALSE)))</f>
        <v>OCCIDENTE</v>
      </c>
      <c r="Q2713" t="str">
        <v>WILLIAM FERNANDO ALDANA NIÑO</v>
      </c>
      <c r="R2713">
        <f>IF(ISBLANK(Q2713),"0", VLOOKUP(Q2713,PERSONAL,2,FALSE))</f>
        <v>80148398</v>
      </c>
      <c r="S2713" t="str">
        <v>DIRECTO</v>
      </c>
      <c r="T2713">
        <v>0.6666666666666666</v>
      </c>
      <c r="U2713">
        <v>0.7083333333333334</v>
      </c>
      <c r="V2713">
        <f>IF(ISBLANK(T2713 ),"0",U2713-T2713)</f>
        <v>0.04166666666666674</v>
      </c>
      <c r="W2713">
        <v>1</v>
      </c>
      <c r="X2713">
        <f>NETWORKDAYS(K2713,L2712)</f>
        <v>1</v>
      </c>
      <c r="Y2713" t="str">
        <f>IF(X2713&lt;=2,"CUMPLE","NO CUMPLE")</f>
        <v>CUMPLE</v>
      </c>
    </row>
    <row r="2714" xml:space="preserve">
      <c r="A2714">
        <v>122637</v>
      </c>
      <c r="B2714" t="str">
        <v>REQUEST</v>
      </c>
      <c r="C2714" t="str">
        <v>CERRADO</v>
      </c>
      <c r="D2714" t="str">
        <v>TODA LA TIENDA</v>
      </c>
      <c r="E2714" t="str">
        <v>PROACTIVA</v>
      </c>
      <c r="F2714" t="str">
        <v>PROACTIVA</v>
      </c>
      <c r="G2714" t="str">
        <v>PROACTIVA</v>
      </c>
      <c r="H2714" t="str">
        <v>Solicito realizar visita proactiva con el fin de identificar novedades de la tienda y gestionar los ticket´s que correspondan para la solución. Al finalizar la actividad; solicito entrevista con el gerente de la tienda para firma del formato y feedback por parte del técnico</v>
      </c>
      <c r="I2714" t="str">
        <v>Solicito realizar visita proactiva con el fin de identificar novedades de la tienda y gestionar los ticket´s que correspondan para la solución. Al finalizar la actividad; solicito entrevista con el gerente de la tienda para firma del formato y feedback por parte del técnico</v>
      </c>
      <c r="J2714" t="str" xml:space="preserve">
        <v xml:space="preserve">Se solicita informe a jefes de area para detectar posibles falencias en tienda;verificacion de balanzas; linea de cajas;centro de computo bodega_x000d_
y area de recibo; se orienta a usuarios para solicitar tickets caos sobre falencias. Se realiza apoyo en PDA configurando usuarios de ingreso por_x000d_
migración de genesix _x000d_
</v>
      </c>
      <c r="K2714">
        <v>45183</v>
      </c>
      <c r="L2714">
        <v>45183</v>
      </c>
      <c r="M2714" t="str">
        <f>TEXT(L2714,"DDDDDDD")</f>
        <v>jueves</v>
      </c>
      <c r="N2714" t="str">
        <v>M195 METRO SANTA LUCIA</v>
      </c>
      <c r="O2714" t="str">
        <v>NEIVA</v>
      </c>
      <c r="P2714" t="str">
        <f>IF(ISBLANK(O2714),"0",(VLOOKUP(O2714,REGION,2,FALSE)))</f>
        <v>OCCIDENTE</v>
      </c>
      <c r="Q2714" t="str">
        <v>CARLOS HERNAN BARRETO LOPEZ</v>
      </c>
      <c r="R2714">
        <f>IF(ISBLANK(Q2714),"0", VLOOKUP(Q2714,PERSONAL,2,FALSE))</f>
        <v>1010165612</v>
      </c>
      <c r="S2714" t="str">
        <v>DIRECTO</v>
      </c>
      <c r="T2714">
        <v>0.625</v>
      </c>
      <c r="U2714">
        <v>0.7291666666666666</v>
      </c>
      <c r="V2714">
        <f>IF(ISBLANK(T2714 ),"0",U2714-T2714)</f>
        <v>0.10416666666666663</v>
      </c>
      <c r="W2714">
        <v>2</v>
      </c>
      <c r="X2714">
        <f>NETWORKDAYS(K2714,L2713)</f>
        <v>2</v>
      </c>
      <c r="Y2714" t="str">
        <f>IF(X2714&lt;=2,"CUMPLE","NO CUMPLE")</f>
        <v>CUMPLE</v>
      </c>
      <c r="Z2714" t="str">
        <v>Caso ingresa 6 de Septiembre; es una proactiva.</v>
      </c>
    </row>
    <row r="2715" xml:space="preserve">
      <c r="A2715">
        <v>127473</v>
      </c>
      <c r="B2715" t="str">
        <v>INCIDENT</v>
      </c>
      <c r="C2715" t="str">
        <v>CERRADO</v>
      </c>
      <c r="D2715" t="str">
        <v>PLATOS PREPARADOS</v>
      </c>
      <c r="E2715" t="str">
        <v>BALANZA</v>
      </c>
      <c r="F2715" t="str">
        <v>MESA</v>
      </c>
      <c r="G2715" t="str">
        <v>METTLER</v>
      </c>
      <c r="H2715" t="str">
        <v>Las balanzas no están generando etiqueta Marca Metter Toledo SN: B932069640 SN: B924787169</v>
      </c>
      <c r="I2715" t="str">
        <v>Las balanzas no están generando etiqueta Marca Metter Toledo SN: B932069640 SN: B924787169</v>
      </c>
      <c r="J2715" t="str" xml:space="preserve">
        <v xml:space="preserve">SN: B932069640 platos preparados se configura impresion de tiquets y se solicita full carga; pendiente por configuración_x000d_
SN: B924787169 panaderia se configura impresión de tiquets per el software no esta funcionando 100% ; pendienrte por validar garantia</v>
      </c>
      <c r="K2715">
        <v>45182</v>
      </c>
      <c r="L2715">
        <v>45182</v>
      </c>
      <c r="M2715" t="str">
        <f>TEXT(L2715,"DDDDDDD")</f>
        <v>miércoles</v>
      </c>
      <c r="N2715" t="str" xml:space="preserve">
        <v xml:space="preserve">M038 METRO NEIVA CENTRO DE CONVENCIONES_x000d_
_x000d_
</v>
      </c>
      <c r="O2715" t="str">
        <v>NEIVA</v>
      </c>
      <c r="P2715" t="str">
        <v>OCCIDENTE</v>
      </c>
      <c r="Q2715" t="str">
        <v>CARLOS HERNAN BARRETO LOPEZ</v>
      </c>
      <c r="R2715">
        <f>IF(ISBLANK(Q2715),"0", VLOOKUP(Q2715,PERSONAL,2,FALSE))</f>
        <v>1010165612</v>
      </c>
      <c r="S2715" t="str">
        <v>DIRECTO</v>
      </c>
      <c r="T2715">
        <v>0.3333333333333333</v>
      </c>
      <c r="U2715">
        <v>0.4375</v>
      </c>
      <c r="V2715">
        <f>IF(ISBLANK(T2715 ),"0",U2715-T2715)</f>
        <v>0.10416666666666669</v>
      </c>
      <c r="W2715">
        <v>2</v>
      </c>
      <c r="X2715">
        <f>NETWORKDAYS(K2715,L2714)</f>
        <v>2</v>
      </c>
      <c r="Y2715" t="str">
        <f>IF(X2715&lt;=2,"CUMPLE","NO CUMPLE")</f>
        <v>CUMPLE</v>
      </c>
    </row>
    <row r="2716" xml:space="preserve">
      <c r="A2716">
        <v>130999</v>
      </c>
      <c r="B2716" t="str">
        <v>INCIDENT</v>
      </c>
      <c r="C2716" t="str">
        <v>CERRADO</v>
      </c>
      <c r="D2716" t="str">
        <v>LINEAL DE CAJAS</v>
      </c>
      <c r="E2716" t="str">
        <v xml:space="preserve">POS </v>
      </c>
      <c r="F2716" t="str">
        <v>IMPRESORA</v>
      </c>
      <c r="G2716" t="str">
        <v>EPSON</v>
      </c>
      <c r="H2716" t="str" xml:space="preserve">
        <v xml:space="preserve">Buenas tardes por favor me colaboran para revision de la impresora de la pos 16; saliendo chequear impresora mostrando error; se valido con otra impresora y funciono._x000d_
_x000d_
Número de inventario si se tiene_x000d_
_x000d_
024410_x000d_
_x000d_
Numero de caja_x000d_
_x000d_
16</v>
      </c>
      <c r="I2716" t="str" xml:space="preserve">
        <v xml:space="preserve">Buenas tardes por favor me colaboran para revision de la impresora de la pos 16; saliendo chequear impresora mostrando error; se valido con otra impresora y funciono._x000d_
_x000d_
Número de inventario si se tiene_x000d_
_x000d_
024410_x000d_
_x000d_
Numero de caja_x000d_
_x000d_
16</v>
      </c>
      <c r="J2716" t="str">
        <v>SE REVISA IMPRESORA POS 16; LA CUAL PARPADEA LED ERROR. SE REVISA INTERNAMENTE; SE RETIRA PEDAZOS DE PAPEL Y GRAPAS; SE REVISA ESTADO DE COMPONENTES; NO SE EVIDENCIA DAÑO FÍSICO. ESTADO DE CABEZAL NO EVIDENCIA DAÑOS.  LA FALLA PERSISTE; SE INFORMA A COORDINADORA DE SISTEMAS QUIEN INDICA QUE REALIZARÁ LA CONSULTA CON SOPORTE ESPECIALIZADO PARA ENCONTRAR UNA SOLUCIÓN A LA FALLA.</v>
      </c>
      <c r="K2716">
        <v>45184</v>
      </c>
      <c r="L2716">
        <v>45184</v>
      </c>
      <c r="M2716" t="str">
        <f>TEXT(L2716,"DDDDDDD")</f>
        <v>viernes</v>
      </c>
      <c r="N2716" t="str" xml:space="preserve">
        <v xml:space="preserve">J047 JUMBO GIRARDOT_x000d_
_x000d_
</v>
      </c>
      <c r="O2716" t="str">
        <v>GIRARDOT</v>
      </c>
      <c r="P2716" t="str">
        <f>IF(ISBLANK(O2716),"0",(VLOOKUP(O2716,REGION,2,FALSE)))</f>
        <v>OCCIDENTE</v>
      </c>
      <c r="Q2716" t="str">
        <v>WILLIAM FERNANDO ALDANA NIÑO</v>
      </c>
      <c r="R2716">
        <f>IF(ISBLANK(Q2716),"0", VLOOKUP(Q2716,PERSONAL,2,FALSE))</f>
        <v>80148398</v>
      </c>
      <c r="S2716" t="str">
        <v>DIRECTO</v>
      </c>
      <c r="T2716">
        <v>0.7083333333333334</v>
      </c>
      <c r="U2716">
        <v>0.7777777777777778</v>
      </c>
      <c r="V2716">
        <f>IF(ISBLANK(T2716 ),"0",U2716-T2716)</f>
        <v>0.06944444444444442</v>
      </c>
      <c r="W2716">
        <v>1</v>
      </c>
      <c r="X2716">
        <f>NETWORKDAYS(K2716,L2715)</f>
        <v>-3</v>
      </c>
      <c r="Y2716" t="str">
        <f>IF(X2716&lt;=2,"CUMPLE","NO CUMPLE")</f>
        <v>CUMPLE</v>
      </c>
    </row>
    <row r="2717" xml:space="preserve">
      <c r="A2717">
        <v>24175</v>
      </c>
      <c r="B2717" t="str">
        <v>REQUEST</v>
      </c>
      <c r="C2717" t="str">
        <v>CERRADO</v>
      </c>
      <c r="D2717" t="str">
        <v>RECIBO</v>
      </c>
      <c r="E2717" t="str">
        <v>PDA</v>
      </c>
      <c r="F2717" t="str">
        <v>PDA</v>
      </c>
      <c r="G2717" t="str">
        <v>HONEYWELL</v>
      </c>
      <c r="H2717" t="str">
        <v>Referencia SDM:13429903 - Datos usuario Nombre: Dalia Patricia Cortes Lucumi Correo: Dalia.Cortes@cencosud.com.co Usuario AD: dpclucum Pais: Colombia Ubicacion: J045 JUMBO AV.DEL FERROCARRIL SANTA MARTA Zona: Colombia Costa Unidad de Negocio: JUMBO Servicio: Tiendas &amp; Centros de Distribucion Telefono: 3163107065 Anexo: 411416 Descripcion: Buenos dias: Por favor me colabora con cambio de PDT del area de recibo ya que la pantalla esta averiada y la pantalla presenta una mancha negra y no se puede visualizar el teclado. Seccion en la tienda o ubicacion del usuario: RECIBO - BODEGA Jefe de area asignacion de la PDT: DALIA CORTES LUCUMI</v>
      </c>
      <c r="I2717" t="str">
        <v>Referencia SDM:13429903 - Datos usuario Nombre: Dalia Patricia Cortes Lucumi Correo: Dalia.Cortes@cencosud.com.co Usuario AD: dpclucum Pais: Colombia Ubicacion: J045 JUMBO AV.DEL FERROCARRIL SANTA MARTA Zona: Colombia Costa Unidad de Negocio: JUMBO Servicio: Tiendas &amp; Centros de Distribucion Telefono: 3163107065 Anexo: 411416 Descripcion: Buenos dias: Por favor me colabora con cambio de PDT del area de recibo ya que la pantalla esta averiada y la pantalla presenta una mancha negra y no se puede visualizar el teclado. Seccion en la tienda o ubicacion del usuario: RECIBO - BODEGA Jefe de area asignacion de la PDT: DALIA CORTES LUCUMI</v>
      </c>
      <c r="J2717" t="str">
        <v>SE VALIDA EQUIPO TIPO PDT; EQUIPO PRESENTA AFECTACIÓN RN EL DISPLAY YA QUE SE MUESTRA CORRIDA LA PANTALLA. SE REALIZA CAMBIÓ DEL DISPLAY SE VALIDA PRUEBAS COM EL USUARIO A SATISFACCIÓN. SE ENTREGA EQUIPO OPERATIVO Y EN TOTAL FUNCIONAMIENTO.</v>
      </c>
      <c r="K2717">
        <v>45173</v>
      </c>
      <c r="L2717">
        <v>45188</v>
      </c>
      <c r="M2717" t="str">
        <f>TEXT(L2717,"DDDDDDD")</f>
        <v>martes</v>
      </c>
      <c r="N2717" t="str" xml:space="preserve">
        <v xml:space="preserve">J045 JUMBO AV.DEL FERROCARRIL SANTA MARTA_x000d_
_x000d_
</v>
      </c>
      <c r="O2717" t="str">
        <v>SANTA MARTA</v>
      </c>
      <c r="P2717" t="str">
        <f>IF(ISBLANK(O2717),"0",(VLOOKUP(O2717,REGION,2,FALSE)))</f>
        <v>COSTA</v>
      </c>
      <c r="Q2717" t="str">
        <v>ENRIQUE RAFAEL PONZON ORTEGA</v>
      </c>
      <c r="R2717">
        <f>IF(ISBLANK(Q2717),"0", VLOOKUP(Q2717,PERSONAL,2,FALSE))</f>
        <v>1082888515</v>
      </c>
      <c r="S2717" t="str">
        <v>DIRECTO</v>
      </c>
      <c r="T2717">
        <v>0.4236111111111111</v>
      </c>
      <c r="U2717">
        <v>0.4444444444444444</v>
      </c>
      <c r="V2717">
        <f>IF(ISBLANK(T2717 ),"0",U2717-T2717)</f>
        <v>0.020833333333333315</v>
      </c>
      <c r="W2717">
        <v>1</v>
      </c>
      <c r="X2717">
        <f>NETWORKDAYS(K2717,L2716)</f>
        <v>10</v>
      </c>
      <c r="Y2717" t="str">
        <f>IF(X2717&lt;=2,"CUMPLE","NO CUMPLE")</f>
        <v>NO CUMPLE</v>
      </c>
      <c r="Z2717" t="str">
        <v>Sin disponibilidad de técnico en la zona</v>
      </c>
    </row>
    <row r="2718" xml:space="preserve">
      <c r="A2718">
        <v>116348</v>
      </c>
      <c r="B2718" t="str">
        <v>INCIDENT</v>
      </c>
      <c r="C2718" t="str">
        <v>CERRADO</v>
      </c>
      <c r="D2718" t="str">
        <v>CARNES</v>
      </c>
      <c r="E2718" t="str">
        <v>BALANZA</v>
      </c>
      <c r="F2718" t="str">
        <v>COLGANTE</v>
      </c>
      <c r="G2718" t="str">
        <v>METTLER</v>
      </c>
      <c r="H2718" t="str" xml:space="preserve">
        <v xml:space="preserve">La balanza de la seccion de carnes no esta funcionando y no imprime_x000d_
_x000d_
Indica la ubicacion de tu balanza en la tienda_x000d_
_x000d_
seccion de carnes</v>
      </c>
      <c r="I2718" t="str" xml:space="preserve">
        <v xml:space="preserve">La balanza de la seccion de carnes no esta funcionando y no imprime_x000d_
_x000d_
Indica la ubicacion de tu balanza en la tienda_x000d_
_x000d_
seccion de carnes</v>
      </c>
      <c r="J2718" t="str">
        <v>SE VALIDA EQUIPO TIPO BALANZA COLGANTE DEL AREA DE CARNES. EQUIPO PRESENTA AFECTACIONES EN EL PROCESO DE IMPRESIÓN DE LOS TICKETS; SE PROCEDE A REALIZAR LIMPIEZA CON ALCOHOL ISOPROPILICO DEL SENSOR; RODILLO DONDE PASA EL PAPEL Y SE HACE CALIBRACIÓN DEL PAPEL. LUEGO SE REALIZA PRUEBAS CON EL USUARIO ELMER OPERADOR DE VENTA DE TURNO A SATISFACCIÓN SE ENTREGA EQUIPO OPERATIVO.</v>
      </c>
      <c r="K2718">
        <v>45173</v>
      </c>
      <c r="L2718">
        <v>45188</v>
      </c>
      <c r="M2718" t="str">
        <f>TEXT(L2718,"DDDDDDD")</f>
        <v>martes</v>
      </c>
      <c r="N2718" t="str" xml:space="preserve">
        <v xml:space="preserve">J045 JUMBO AV.DEL FERROCARRIL SANTA MARTA_x000d_
_x000d_
</v>
      </c>
      <c r="O2718" t="str">
        <v>SANTA MARTA</v>
      </c>
      <c r="P2718" t="str">
        <f>IF(ISBLANK(O2718),"0",(VLOOKUP(O2718,REGION,2,FALSE)))</f>
        <v>COSTA</v>
      </c>
      <c r="Q2718" t="str">
        <v>ENRIQUE RAFAEL PONZON ORTEGA</v>
      </c>
      <c r="R2718">
        <f>IF(ISBLANK(Q2718),"0", VLOOKUP(Q2718,PERSONAL,2,FALSE))</f>
        <v>1082888515</v>
      </c>
      <c r="S2718" t="str">
        <v>DIRECTO</v>
      </c>
      <c r="T2718">
        <v>0.4548611111111111</v>
      </c>
      <c r="U2718">
        <v>0.4791666666666667</v>
      </c>
      <c r="V2718">
        <f>IF(ISBLANK(T2718 ),"0",U2718-T2718)</f>
        <v>0.02430555555555558</v>
      </c>
      <c r="W2718">
        <v>1</v>
      </c>
      <c r="X2718">
        <f>NETWORKDAYS(K2718,L2717)</f>
        <v>12</v>
      </c>
      <c r="Y2718" t="str">
        <f>IF(X2718&lt;=2,"CUMPLE","NO CUMPLE")</f>
        <v>NO CUMPLE</v>
      </c>
      <c r="Z2718" t="str">
        <v>Sin disponibilidad de técnico en la zona</v>
      </c>
    </row>
    <row r="2719" xml:space="preserve">
      <c r="A2719">
        <v>97667</v>
      </c>
      <c r="B2719" t="str">
        <v>INCIDENT</v>
      </c>
      <c r="C2719" t="str">
        <v>CERRADO</v>
      </c>
      <c r="D2719" t="str">
        <v>CONTRALOR</v>
      </c>
      <c r="E2719" t="str">
        <v>PDA</v>
      </c>
      <c r="F2719" t="str">
        <v>PDA</v>
      </c>
      <c r="G2719" t="str">
        <v>HONEYWELL</v>
      </c>
      <c r="H2719" t="str" xml:space="preserve">
        <v xml:space="preserve">La pdt asignada a antena falla en carga de pagina de toma u escaneo de facturas de compras; bloqueo en partes de la pantalla_x000d_
_x000d_
Sección de la tienda en donde se ubica la PDT o usuario_x000d_
_x000d_
Antena</v>
      </c>
      <c r="I2719" t="str" xml:space="preserve">
        <v xml:space="preserve">La pdt asignada a antena falla en carga de pagina de toma u escaneo de facturas de compras; bloqueo en partes de la pantalla_x000d_
_x000d_
Sección de la tienda en donde se ubica la PDT o usuario_x000d_
_x000d_
Antena</v>
      </c>
      <c r="J2719" t="str">
        <v>Se llega a sitio y se procede con validaciones de ingreso. Se establece contacto con el usuario y pedimos el favor nos faciliten la pda que llega. Procedemos a realizar carga de la misma. Procedemos a configurar parámetros de primer uso con los códigos qr. Configuramos la wlan con el respectivo usuario de la tienda. Procedemos a realizar descargas y configuraciones con los códigos qr según instructivo corporativo. Configuramos perfiles y aseguramos la pda. Procedemos a establecer url de seguridad en antenas. Configuramos parámetros de Mochasoft. Validamos aplicativos. Se entrega pda a seguridad en tienda. Embalamos la pda que presenta daño y enviamos medidas de la caja a Soporte Especializado. Solicitamos el favor nos realicen las firmas de acta de entrega y de acta de retiro.  La pda queda en poder de seguridad tienda y se le da reporte a permanencia tienda de la actividad realizada. Se reraliza mención que la pda llega con los diferentes picos eléctricos; cargador; cable de poder y/o datos; batería y la pda. Cabe mencionar de igual forma que llega sin forro. Se realizan pruebas de la pda y el usuario recibe a conformidad. Se da por finalizada la actividad y se procede con el cierre del ticket.</v>
      </c>
      <c r="K2719">
        <v>45184</v>
      </c>
      <c r="L2719">
        <v>45188</v>
      </c>
      <c r="M2719" t="str">
        <f>TEXT(L2719,"DDDDDDD")</f>
        <v>martes</v>
      </c>
      <c r="N2719" t="str" xml:space="preserve">
        <v xml:space="preserve">M179 METRO PITALITO_x000d_
_x000d_
</v>
      </c>
      <c r="O2719" t="str">
        <v>PITALITO</v>
      </c>
      <c r="P2719" t="str">
        <f>IF(ISBLANK(O2719),"0",(VLOOKUP(O2719,REGION,2,FALSE)))</f>
        <v>OCCIDENTE</v>
      </c>
      <c r="Q2719" t="str">
        <v>EMERSON PALACIOS MARTINEZ</v>
      </c>
      <c r="R2719">
        <f>IF(ISBLANK(Q2719),"0", VLOOKUP(Q2719,PERSONAL,2,FALSE))</f>
        <v>13723524</v>
      </c>
      <c r="S2719" t="str">
        <v>ALIADO</v>
      </c>
      <c r="T2719">
        <v>0.5902777777777778</v>
      </c>
      <c r="U2719">
        <v>0.6736111111111112</v>
      </c>
      <c r="V2719">
        <f>IF(ISBLANK(T2719 ),"0",U2719-T2719)</f>
        <v>0.08333333333333337</v>
      </c>
      <c r="W2719">
        <v>1</v>
      </c>
      <c r="X2719">
        <f>NETWORKDAYS(K2719,L2718)</f>
        <v>3</v>
      </c>
      <c r="Y2719" t="str">
        <f>IF(X2719&lt;=2,"CUMPLE","NO CUMPLE")</f>
        <v>NO CUMPLE</v>
      </c>
      <c r="Z2719" t="str">
        <v>Sin disponibilidad de técnico en la zona</v>
      </c>
    </row>
    <row r="2720" xml:space="preserve">
      <c r="A2720">
        <v>150539</v>
      </c>
      <c r="B2720" t="str">
        <v>INCIDENT</v>
      </c>
      <c r="C2720" t="str">
        <v>CERRADO</v>
      </c>
      <c r="D2720" t="str">
        <v>TODA LA TIENDA</v>
      </c>
      <c r="E2720" t="str">
        <v>PDA</v>
      </c>
      <c r="F2720" t="str">
        <v>PDA</v>
      </c>
      <c r="G2720" t="str">
        <v>HONEYWELL</v>
      </c>
      <c r="H2720" t="str" xml:space="preserve">
        <v xml:space="preserve">Buenos días Pdt presenta lentitud en los procesos; también el táctil esta bastante sensible debido a que la pantalla se encuentra partida._x000d_
_x000d_
Sección de la tienda en donde se ubica la PDT o usuario_x000d_
_x000d_
126</v>
      </c>
      <c r="I2720" t="str" xml:space="preserve">
        <v xml:space="preserve">Buenos días Pdt presenta lentitud en los procesos; también el táctil esta bastante sensible debido a que la pantalla se encuentra partida._x000d_
_x000d_
Sección de la tienda en donde se ubica la PDT o usuario_x000d_
_x000d_
126</v>
      </c>
      <c r="J2720" t="str" xml:space="preserve">
        <v xml:space="preserve">SE REVISA PDA DE AREA PGC; DONDE SE ENCUENTRA NOVEDAD DE TACTIL CON INCONVENIENTES DE MARCACIÓN SOLO; SE EVIDENCIA QUE EL PROTEC- 					_x000d_
TOR TIENE VARIOS GOLPES EL CUAL TRASPASÓ Y POR ENDE AFECTO EL TÁCTIL DE LA PANTALLA.					_x000d_
SE SOLICITA CAMBIO DE DISPLAY Y TACTIL DE PDA.					_x000d_
</v>
      </c>
      <c r="K2720">
        <v>45188</v>
      </c>
      <c r="L2720">
        <v>45188</v>
      </c>
      <c r="M2720" t="str">
        <f>TEXT(L2720,"DDDDDDD")</f>
        <v>martes</v>
      </c>
      <c r="N2720" t="str" xml:space="preserve">
        <v xml:space="preserve">J126 JUMBO SAN SILVESTRE_x000d_
_x000d_
</v>
      </c>
      <c r="O2720" t="str">
        <v>BARRANCABERMEJA</v>
      </c>
      <c r="P2720" t="str">
        <f>IF(ISBLANK(O2720),"0",(VLOOKUP(O2720,REGION,2,FALSE)))</f>
        <v>ORIENTE</v>
      </c>
      <c r="Q2720" t="str">
        <v>LUIS CARLOS ROJAS ACOSTA</v>
      </c>
      <c r="R2720">
        <f>IF(ISBLANK(Q2720),"0", VLOOKUP(Q2720,PERSONAL,2,FALSE))</f>
        <v>1096188137</v>
      </c>
      <c r="S2720" t="str">
        <v>DIRECTO</v>
      </c>
      <c r="T2720">
        <v>0.4166666666666667</v>
      </c>
      <c r="U2720">
        <v>0.4583333333333333</v>
      </c>
      <c r="V2720">
        <f>IF(ISBLANK(T2720 ),"0",U2720-T2720)</f>
        <v>0.04166666666666663</v>
      </c>
      <c r="W2720">
        <v>1</v>
      </c>
      <c r="X2720">
        <f>NETWORKDAYS(K2720,L2719)</f>
        <v>1</v>
      </c>
      <c r="Y2720" t="str">
        <f>IF(X2720&lt;=2,"CUMPLE","NO CUMPLE")</f>
        <v>CUMPLE</v>
      </c>
    </row>
    <row r="2721" xml:space="preserve">
      <c r="A2721">
        <v>148419</v>
      </c>
      <c r="B2721" t="str">
        <v>REQUEST</v>
      </c>
      <c r="C2721" t="str">
        <v>CERRADO</v>
      </c>
      <c r="D2721" t="str">
        <v>DIRECCION TIENDA</v>
      </c>
      <c r="E2721" t="str">
        <v>VERIFICADOR</v>
      </c>
      <c r="F2721" t="str">
        <v>VERIFICADOR</v>
      </c>
      <c r="G2721" t="str">
        <v>HP</v>
      </c>
      <c r="H2721" t="str">
        <v>Se solicita revisión y/o configuración; verificadores de precios de tienda Metro San Gil; para que realicen consulta de tarjeta regalo y puntos de clientes; escaneando cedula.</v>
      </c>
      <c r="I2721" t="str">
        <v>Se solicita revisión y/o configuración; verificadores de precios de tienda Metro San Gil; para que realicen consulta de tarjeta regalo y puntos de clientes; escaneando cedula.</v>
      </c>
      <c r="J2721" t="str">
        <v>Reportan configuración de los verificadores de precios; ya que no lee precios o no escanea tarjeta de regalo/cédulas. Se reconfigura dos de los 4 dispositivos por completo; desde 0 haciendo la configuración; 1 de ellos presento problemas de escáner pues al escanear la cédula no le colocaba el @ al lado del número; por eso se tuvo que hacer un paso más en configuración de la app escáner. Se configura; luego con el otro ya queda igual todo configurado y todo funciona perfecto. Por ello los 4 verificadores quedaron configuración y funcionando perfectamente; se dejan fotos de dicha evidencia.</v>
      </c>
      <c r="K2721">
        <v>45189</v>
      </c>
      <c r="L2721">
        <v>45189</v>
      </c>
      <c r="M2721" t="str">
        <f>TEXT(L2721,"DDDDDDD")</f>
        <v>miércoles</v>
      </c>
      <c r="N2721" t="str" xml:space="preserve">
        <v xml:space="preserve">M183 METRO SAN GIL_x000d_
_x000d_
</v>
      </c>
      <c r="O2721" t="str">
        <v>SAN GIL</v>
      </c>
      <c r="P2721" t="str">
        <f>IF(ISBLANK(O2721),"0",(VLOOKUP(O2721,REGION,2,FALSE)))</f>
        <v>ORIENTE</v>
      </c>
      <c r="Q2721" t="str">
        <v>HENRY ALEJANDRO NIÑO CENTENO</v>
      </c>
      <c r="R2721">
        <v>1098779589</v>
      </c>
      <c r="S2721" t="str">
        <v>DIRECTO</v>
      </c>
      <c r="T2721">
        <v>0.4166666666666667</v>
      </c>
      <c r="U2721">
        <v>0.5416666666666666</v>
      </c>
      <c r="V2721">
        <f>IF(ISBLANK(T2721 ),"0",U2721-T2721)</f>
        <v>0.12499999999999994</v>
      </c>
      <c r="W2721">
        <v>2</v>
      </c>
      <c r="X2721">
        <f>NETWORKDAYS(K2721,L2720)</f>
        <v>-2</v>
      </c>
      <c r="Y2721" t="str">
        <f>IF(X2721&lt;=2,"CUMPLE","NO CUMPLE")</f>
        <v>CUMPLE</v>
      </c>
      <c r="Z2721" t="str">
        <v>Caso ingresa el 18 de 09; acordada la visita con el cliente.</v>
      </c>
    </row>
    <row r="2722" xml:space="preserve">
      <c r="A2722">
        <v>149844</v>
      </c>
      <c r="B2722" t="str">
        <v>INCIDENT</v>
      </c>
      <c r="C2722" t="str">
        <v>CERRADO</v>
      </c>
      <c r="D2722" t="str">
        <v>DIRECCION TIENDA</v>
      </c>
      <c r="E2722" t="str">
        <v>PC</v>
      </c>
      <c r="F2722" t="str">
        <v>PC</v>
      </c>
      <c r="G2722" t="str">
        <v>PORTATIL</v>
      </c>
      <c r="H2722" t="str" xml:space="preserve">
        <v xml:space="preserve">Buen Dia: Se solicita validación del computador Portatil; el cual cuando ingresa a la aplicacion de correo electrónico Outlook; esta queda totalmente bloqueada; no responde; al minimizar la pantalla con el teclado; si permite el uso de todos los demas programas y aplicaciones; pero si uno vuelve a entrar a Outlook este queda totalmente bloqueado._x000d_
_x000d_
Indicar ubicación del Equipo en tienda o oficinas_x000d_
_x000d_
Oficinas</v>
      </c>
      <c r="I2722" t="str" xml:space="preserve">
        <v xml:space="preserve">Buen Dia: Se solicita validación del computador Portatil; el cual cuando ingresa a la aplicacion de correo electrónico Outlook; esta queda totalmente bloqueada; no responde; al minimizar la pantalla con el teclado; si permite el uso de todos los demas programas y aplicaciones; pero si uno vuelve a entrar a Outlook este queda totalmente bloqueado._x000d_
_x000d_
Indicar ubicación del Equipo en tienda o oficinas_x000d_
_x000d_
Oficinas</v>
      </c>
      <c r="J2722" t="str">
        <v>Presenta bloqueo (NO RESPONDE LA APP) en la app de Outlook; pues no puede hacer nada en el pc. Se reinicia el dispositivo y sigue igual. Se cierra sesión y se prueba con otro usuario; pero no se puede; ya que solo el gerente tiene asignado un portátil y usuario de red con Oficce 365. Se cierra esa cesión; se inicia nuevamente con el usuario de Héctor mendoza. Se puede visualizar que la app ya funciona; pero muy lenta; provocando casi que ni funcione; a pesar de que el dispositivo aún tiene espacio. Se hace pruebas básicas de correo; pero funciona; aunque muy lento. Se inicia cesión en otro computador para descartar problemas de usuarios; lo cual confirma que no presenta problemas en otro pc; ni en la versión web. En revisiones detalladas se puede constatar que tiene disponible la nueva vista del correo de Outlook; por lo que se activa. Siguiente a eso se evidencia que ya funciona perfecta la app; por lo cual se puede ver que el problema es la versión antigua de visualización. Se reinicia y el pc sigue funcionando bien; con la versión actual del correo  sin problema alguno. Se le explica a Hector sobre esta nueva visualización</v>
      </c>
      <c r="K2722">
        <v>45188</v>
      </c>
      <c r="L2722">
        <v>45189</v>
      </c>
      <c r="M2722" t="str">
        <f>TEXT(L2722,"DDDDDDD")</f>
        <v>miércoles</v>
      </c>
      <c r="N2722" t="str" xml:space="preserve">
        <v xml:space="preserve">M183 METRO SAN GIL_x000d_
_x000d_
</v>
      </c>
      <c r="O2722" t="str">
        <v>SAN GIL</v>
      </c>
      <c r="P2722" t="str">
        <f>IF(ISBLANK(O2722),"0",(VLOOKUP(O2722,REGION,2,FALSE)))</f>
        <v>ORIENTE</v>
      </c>
      <c r="Q2722" t="str">
        <v>HENRY ALEJANDRO NIÑO CENTENO</v>
      </c>
      <c r="R2722">
        <v>1098779589</v>
      </c>
      <c r="S2722" t="str">
        <v>DIRECTO</v>
      </c>
      <c r="T2722">
        <v>0.3333333333333333</v>
      </c>
      <c r="U2722">
        <v>0.4166666666666667</v>
      </c>
      <c r="V2722">
        <f>IF(ISBLANK(T2722 ),"0",U2722-T2722)</f>
        <v>0.08333333333333337</v>
      </c>
      <c r="W2722">
        <v>1</v>
      </c>
      <c r="X2722">
        <f>NETWORKDAYS(K2722,L2721)</f>
        <v>2</v>
      </c>
      <c r="Y2722" t="str">
        <f>IF(X2722&lt;=2,"CUMPLE","NO CUMPLE")</f>
        <v>CUMPLE</v>
      </c>
    </row>
    <row r="2723" xml:space="preserve">
      <c r="A2723">
        <v>148425</v>
      </c>
      <c r="B2723" t="str">
        <v>REQUEST</v>
      </c>
      <c r="C2723" t="str">
        <v>CERRADO</v>
      </c>
      <c r="D2723" t="str">
        <v>TODA LA TIENDA</v>
      </c>
      <c r="E2723" t="str">
        <v>VERIFICADOR</v>
      </c>
      <c r="F2723" t="str">
        <v>VERIFICADOR</v>
      </c>
      <c r="G2723" t="str">
        <v>NEWLAND</v>
      </c>
      <c r="H2723" t="str">
        <v>Se solicita revisión y/o configuración; verificadores de precios de tienda Jumbo San Silvestre; para que realicen consulta de tarjeta regalo y puntos de clientes; escaneando cedula.</v>
      </c>
      <c r="I2723" t="str">
        <v>Se solicita revisión y/o configuración; verificadores de precios de tienda Jumbo San Silvestre; para que realicen consulta de tarjeta regalo y puntos de clientes; escaneando cedula.</v>
      </c>
      <c r="J2723" t="str" xml:space="preserve">
        <v xml:space="preserve">SE REALIZA ACTUALIZACIÓN DE 3 VERIFICADORES DE PRECIOS NEWLAND; PROCEDIMIENTO EL CUAL PRESENTO VARIAS NOVEDADES; COMO ERRORES					_x000d_
EN LA ACTUALIZACION DEL FIRMWARE; LECTOR DE CODIGOS NO SE ACTIVA Y NO TOMABA LECTURAS DE LA CEDULA.					_x000d_
SE HABILITÓ LA CONFIGURACIÓN DEL VERIFICADOR DE PGC Y DE ZONA ELECTRO. PRUEBAS REALIZADAS Y SATISFACTORIAS.					_x000d_
QUEDA PENDIENTE VERIFICADOR DE ZONA NEVERAS ENFRENTE DE PESCADERIA; YA QUE POR TEMAS DE HORARIO Y QUE GENERO MUCHOS ERRORES					_x000d_
PARA LA ACTUALIZACION  DEL FIRMWARE Y DEL SCAN					_x000d_
SE RETOMA LA CONFIGURACION DEL VERIFICADOR FALTANTE EL DIA JUEVES 21 DE SEPTIEMBRE.					_x000d_
</v>
      </c>
      <c r="K2723">
        <v>45188</v>
      </c>
      <c r="L2723">
        <v>45188</v>
      </c>
      <c r="M2723" t="str">
        <f>TEXT(L2723,"DDDDDDD")</f>
        <v>martes</v>
      </c>
      <c r="N2723" t="str" xml:space="preserve">
        <v xml:space="preserve">J126 JUMBO SAN SILVESTRE_x000d_
_x000d_
</v>
      </c>
      <c r="O2723" t="str">
        <v>BARRANCABERMEJA</v>
      </c>
      <c r="P2723" t="str">
        <f>IF(ISBLANK(O2723),"0",(VLOOKUP(O2723,REGION,2,FALSE)))</f>
        <v>ORIENTE</v>
      </c>
      <c r="Q2723" t="str">
        <v>LUIS CARLOS ROJAS ACOSTA</v>
      </c>
      <c r="R2723">
        <f>IF(ISBLANK(Q2723),"0", VLOOKUP(Q2723,PERSONAL,2,FALSE))</f>
        <v>1096188137</v>
      </c>
      <c r="S2723" t="str">
        <v>DIRECTO</v>
      </c>
      <c r="T2723">
        <v>0.3333333333333333</v>
      </c>
      <c r="U2723">
        <v>0.75</v>
      </c>
      <c r="V2723">
        <v>0.375</v>
      </c>
      <c r="W2723">
        <v>5</v>
      </c>
      <c r="X2723">
        <f>NETWORKDAYS(K2723,L2722)</f>
        <v>2</v>
      </c>
      <c r="Y2723" t="str">
        <f>IF(X2723&lt;=2,"CUMPLE","NO CUMPLE")</f>
        <v>CUMPLE</v>
      </c>
    </row>
    <row r="2724" xml:space="preserve">
      <c r="A2724">
        <v>148425</v>
      </c>
      <c r="B2724" t="str">
        <v>REQUEST</v>
      </c>
      <c r="C2724" t="str">
        <v>CERRADO</v>
      </c>
      <c r="D2724" t="str">
        <v>TODA LA TIENDA</v>
      </c>
      <c r="E2724" t="str">
        <v>VERIFICADOR</v>
      </c>
      <c r="F2724" t="str">
        <v>VERIFICADOR</v>
      </c>
      <c r="G2724" t="str">
        <v>NEWLAND</v>
      </c>
      <c r="H2724" t="str">
        <v>Se solicita revisión y/o configuración; verificadores de precios de tienda Jumbo San Silvestre; para que realicen consulta de tarjeta regalo y puntos de clientes; escaneando cedula.</v>
      </c>
      <c r="I2724" t="str">
        <v>Se solicita revisión y/o configuración; verificadores de precios de tienda Jumbo San Silvestre; para que realicen consulta de tarjeta regalo y puntos de clientes; escaneando cedula.</v>
      </c>
      <c r="J2724" t="str" xml:space="preserve">
        <v xml:space="preserve">SE REVISA VERIFICADOR DE PRECIOS DE ZONA NEVERAS ENFRENTE DE PESCADERIA; SE REALIZA CONFIGURACIÓN COMPLETA PERO AL PASO DE ACTUALIZA					_x000d_
EL FIRMWARE DEL SCANTOOLS NO ES POSIBLE YA QUE EL LECTOR DE CODIGOS NO ENCIENDE; SE REALIZA LA RESTARUACION DE LA TABLET (8 VECES) 					_x000d_
PERO NO SE CONSIGUE SOLUCIONAR.					_x000d_
SE REVISARA EL DIA DE MAÑANA PARA MIRAR QUE OPCIÓN EXPLORAR PARA BUSCAR UNA SOLUCIÓN.					_x000d_
</v>
      </c>
      <c r="K2724">
        <v>45190</v>
      </c>
      <c r="L2724">
        <v>45190</v>
      </c>
      <c r="M2724" t="str">
        <f>TEXT(L2724,"DDDDDDD")</f>
        <v>jueves</v>
      </c>
      <c r="N2724" t="str" xml:space="preserve">
        <v xml:space="preserve">J126 JUMBO SAN SILVESTRE_x000d_
_x000d_
</v>
      </c>
      <c r="O2724" t="str">
        <v>BARRANCABERMEJA</v>
      </c>
      <c r="P2724" t="str">
        <f>IF(ISBLANK(O2724),"0",(VLOOKUP(O2724,REGION,2,FALSE)))</f>
        <v>ORIENTE</v>
      </c>
      <c r="Q2724" t="str">
        <v>LUIS CARLOS ROJAS ACOSTA</v>
      </c>
      <c r="R2724">
        <f>IF(ISBLANK(Q2724),"0", VLOOKUP(Q2724,PERSONAL,2,FALSE))</f>
        <v>1096188137</v>
      </c>
      <c r="S2724" t="str">
        <v>DIRECTO</v>
      </c>
      <c r="T2724">
        <v>0.3333333333333333</v>
      </c>
      <c r="U2724">
        <v>0.5</v>
      </c>
      <c r="V2724">
        <f>IF(ISBLANK(T2724 ),"0",U2724-T2724)</f>
        <v>0.16666666666666669</v>
      </c>
      <c r="W2724">
        <v>2</v>
      </c>
      <c r="X2724">
        <f>NETWORKDAYS(K2724,L2723)</f>
        <v>-3</v>
      </c>
      <c r="Y2724" t="str">
        <f>IF(X2724&lt;=2,"CUMPLE","NO CUMPLE")</f>
        <v>CUMPLE</v>
      </c>
      <c r="Z2724" t="str">
        <v xml:space="preserve">Visita 2; pendiente equipo zona de neveras. Ingresó el 19 de Septiembre. </v>
      </c>
    </row>
    <row r="2725" xml:space="preserve">
      <c r="A2725">
        <v>128554</v>
      </c>
      <c r="B2725" t="str">
        <v>INCIDENT</v>
      </c>
      <c r="C2725" t="str">
        <v>CERRADO</v>
      </c>
      <c r="D2725" t="str">
        <v>TODA LA TIENDA</v>
      </c>
      <c r="E2725" t="str">
        <v>SWITCH</v>
      </c>
      <c r="F2725" t="str">
        <v>SWITCH</v>
      </c>
      <c r="G2725" t="str">
        <v xml:space="preserve">CISCO </v>
      </c>
      <c r="H2725" t="str" xml:space="preserve">
        <v xml:space="preserve">(COL) Caída de equipo SWMS | JU047 JUMBO GIRARDOT [23:52; 8/9/2023] NOC Regional 1: @[CO] Miguel Angel Caicedo - Coordinador Soporte Integral ZONA OCCIDENTE JU047 Estimado favor su apoyo en revisión de equipo SW Microsense; no levanta. Cabe señalar que la IP 10.10.131.101.30 no se encuentra dentro del anillo._x000d_
_x000d_
Área Afectada_x000d_
_x000d_
JUMBO GIRARDOT_x000d_
_x000d_
Punto Operacional Afectada_x000d_
_x000d_
SWITCHbuen día_x000d_
solicito de su ayuda para validacion de el SW microsense con dirección ip 10.10.131.101.30; buscar ubicación y validar que este conectados los cables de red de entrada en el puerto 6 de SW _x000d_
Mil gracias</v>
      </c>
      <c r="I2725" t="str" xml:space="preserve">
        <v xml:space="preserve">(COL) Caída de equipo SWMS | JU047 JUMBO GIRARDOT [23:52; 8/9/2023] NOC Regional 1: @[CO] Miguel Angel Caicedo - Coordinador Soporte Integral ZONA OCCIDENTE JU047 Estimado favor su apoyo en revisión de equipo SW Microsense; no levanta. Cabe señalar que la IP 10.10.131.101.30 no se encuentra dentro del anillo._x000d_
_x000d_
Área Afectada_x000d_
_x000d_
JUMBO GIRARDOT_x000d_
_x000d_
Punto Operacional Afectada_x000d_
_x000d_
SWITCHbuen día_x000d_
solicito de su ayuda para validacion de el SW microsense con dirección ip 10.10.131.101.30; buscar ubicación y validar que este conectados los cables de red de entrada en el puerto 6 de SW _x000d_
Mil gracias</v>
      </c>
      <c r="J2725" t="str" xml:space="preserve">
        <v xml:space="preserve">SE VALIDA ESTADO DE CONEXION DE SWITCH CON IP 10.131.101.13 Y MICROSENSE CON IP 10.131.102.76; SE AJUSTA CONEXIÓN DE PUERTO 6._x000d_
VISITA SEPTIEMBRE 21 DE 2023</v>
      </c>
      <c r="K2725">
        <v>45190</v>
      </c>
      <c r="L2725">
        <v>45190</v>
      </c>
      <c r="M2725" t="str">
        <f>TEXT(L2725,"DDDDDDD")</f>
        <v>jueves</v>
      </c>
      <c r="N2725" t="str" xml:space="preserve">
        <v xml:space="preserve">J047 JUMBO GIRARDOT_x000d_
_x000d_
</v>
      </c>
      <c r="O2725" t="str">
        <v>GIRARDOT</v>
      </c>
      <c r="P2725" t="str">
        <f>IF(ISBLANK(O2725),"0",(VLOOKUP(O2725,REGION,2,FALSE)))</f>
        <v>OCCIDENTE</v>
      </c>
      <c r="Q2725" t="str">
        <v>WILLIAM FERNANDO ALDANA NIÑO</v>
      </c>
      <c r="R2725">
        <f>IF(ISBLANK(Q2725),"0", VLOOKUP(Q2725,PERSONAL,2,FALSE))</f>
        <v>80148398</v>
      </c>
      <c r="S2725" t="str">
        <v>DIRECTO</v>
      </c>
      <c r="T2725">
        <v>0.6111111111111112</v>
      </c>
      <c r="U2725">
        <v>0.625</v>
      </c>
      <c r="V2725">
        <f>IF(ISBLANK(T2725 ),"0",U2725-T2725)</f>
        <v>0.01388888888888884</v>
      </c>
      <c r="W2725">
        <v>1</v>
      </c>
      <c r="X2725">
        <f>NETWORKDAYS(K2725,L2724)</f>
        <v>1</v>
      </c>
      <c r="Y2725" t="str">
        <f>IF(X2725&lt;=2,"CUMPLE","NO CUMPLE")</f>
        <v>CUMPLE</v>
      </c>
      <c r="Z2725" t="str">
        <v xml:space="preserve">El caso ingresa el 19 de Septiembre; se acuerda visita el 21 de Septiembre ya que habían más casos. </v>
      </c>
    </row>
    <row r="2726" xml:space="preserve">
      <c r="A2726">
        <v>149492</v>
      </c>
      <c r="B2726" t="str">
        <v>REQUEST</v>
      </c>
      <c r="C2726" t="str">
        <v>CERRADO</v>
      </c>
      <c r="D2726" t="str">
        <v>LINEAL DE CAJAS</v>
      </c>
      <c r="E2726" t="str">
        <v>BALANZA</v>
      </c>
      <c r="F2726" t="str">
        <v>POS</v>
      </c>
      <c r="G2726" t="str">
        <v>ZEBRA</v>
      </c>
      <c r="H2726" t="str" xml:space="preserve">
        <v xml:space="preserve">buenas tardes: por favor me colaboran para realizar revision y calibracion de las balanzas de las pos 16-13 y 14; con serial #22032010553003-22032010556688 y 22032010550089; ya que al registrar los productos; se duplica el registrado anteriormente; y a veces al pesar salen registrados los productos por 1 kg._x000d_
_x000d_
Área en donde se encuentra la Balanza_x000d_
_x000d_
cajasBuena tarde_x000d_
solicito de su ayuda para revisar estos scanner balanzas de la lineal de cajas; validar la novedad reportada; para corregir el doble registro hay que bajar la velocidad del laser del scanner balanza con los tag  (barcode enviados al coordinador de Isit) y borrarle errores con la tecla cero y reiniciar el scanner balanza desde el adaptador de corriente con la bandeja vacía</v>
      </c>
      <c r="I2726" t="str" xml:space="preserve">
        <v xml:space="preserve">buenas tardes: por favor me colaboran para realizar revision y calibracion de las balanzas de las pos 16-13 y 14; con serial #22032010553003-22032010556688 y 22032010550089; ya que al registrar los productos; se duplica el registrado anteriormente; y a veces al pesar salen registrados los productos por 1 kg._x000d_
_x000d_
Área en donde se encuentra la Balanza_x000d_
_x000d_
cajasBuena tarde_x000d_
solicito de su ayuda para revisar estos scanner balanzas de la lineal de cajas; validar la novedad reportada; para corregir el doble registro hay que bajar la velocidad del laser del scanner balanza con los tag  (barcode enviados al coordinador de Isit) y borrarle errores con la tecla cero y reiniciar el scanner balanza desde el adaptador de corriente con la bandeja vacía</v>
      </c>
      <c r="J2726" t="str">
        <v>SE REALIZA CALIBRACIÓN DE BALANZAS; LAS CUALES PRESENTABAN ERROR AL PESAR PRODUCTOS Y DUPLICABA AL ESCANEAR. SE AJUSTAN LOS TORNILLOS DE LA BASE; YA QUE LAS BALANZAS ESTABAN DESNIVELADAS. AL CIERRE DE LA VISITA; NO SE PRESENTARON FALLAS EN LOS ESCANER. NO SE ROMPEN PRECINTOS.</v>
      </c>
      <c r="K2726">
        <v>45189</v>
      </c>
      <c r="L2726">
        <v>45190</v>
      </c>
      <c r="M2726" t="str">
        <f>TEXT(L2726,"DDDDDDD")</f>
        <v>jueves</v>
      </c>
      <c r="N2726" t="str" xml:space="preserve">
        <v xml:space="preserve">J047 JUMBO GIRARDOT_x000d_
_x000d_
</v>
      </c>
      <c r="O2726" t="str">
        <v>GIRARDOT</v>
      </c>
      <c r="P2726" t="str">
        <f>IF(ISBLANK(O2726),"0",(VLOOKUP(O2726,REGION,2,FALSE)))</f>
        <v>OCCIDENTE</v>
      </c>
      <c r="Q2726" t="str">
        <v>WILLIAM FERNANDO ALDANA NIÑO</v>
      </c>
      <c r="R2726">
        <f>IF(ISBLANK(Q2726),"0", VLOOKUP(Q2726,PERSONAL,2,FALSE))</f>
        <v>80148398</v>
      </c>
      <c r="S2726" t="str">
        <v>DIRECTO</v>
      </c>
      <c r="T2726">
        <v>0.4791666666666667</v>
      </c>
      <c r="U2726">
        <v>0.5416666666666666</v>
      </c>
      <c r="V2726">
        <f>IF(ISBLANK(T2726 ),"0",U2726-T2726)</f>
        <v>0.062499999999999944</v>
      </c>
      <c r="W2726">
        <v>1</v>
      </c>
      <c r="X2726">
        <f>NETWORKDAYS(K2726,L2725)</f>
        <v>2</v>
      </c>
      <c r="Y2726" t="str">
        <f>IF(X2726&lt;=2,"CUMPLE","NO CUMPLE")</f>
        <v>CUMPLE</v>
      </c>
      <c r="Z2726" t="str">
        <v>Actividad programada para ese día.</v>
      </c>
    </row>
    <row r="2727" xml:space="preserve">
      <c r="A2727">
        <v>148347</v>
      </c>
      <c r="B2727" t="str">
        <v>INCIDENT</v>
      </c>
      <c r="C2727" t="str">
        <v>CERRADO</v>
      </c>
      <c r="D2727" t="str">
        <v>ANTENAS</v>
      </c>
      <c r="E2727" t="str">
        <v>PDA</v>
      </c>
      <c r="F2727" t="str">
        <v>PDA</v>
      </c>
      <c r="G2727" t="str">
        <v>HONEYWELL</v>
      </c>
      <c r="H2727" t="str" xml:space="preserve">
        <v xml:space="preserve">falla en el sistema de escaneo de las PDA de ingreso antena uno y antena dos; sale del sistema sin dejar escanear; sale error de escaneo._x000d_
_x000d_
Sección de la tienda en donde se ubica la PDT o usuario_x000d_
_x000d_
47 jumbo GirardotBuen día_x000d_
solicito de su ayuda para revisar las pda de las antenas del área control perdidas usuario indica que presentan fallas de conexión se valido con el usuario pero la novedad continua  _x000d_
Mil gracias</v>
      </c>
      <c r="I2727" t="str" xml:space="preserve">
        <v xml:space="preserve">falla en el sistema de escaneo de las PDA de ingreso antena uno y antena dos; sale del sistema sin dejar escanear; sale error de escaneo._x000d_
_x000d_
Sección de la tienda en donde se ubica la PDT o usuario_x000d_
_x000d_
47 jumbo GirardotBuen día_x000d_
solicito de su ayuda para revisar las pda de las antenas del área control perdidas usuario indica que presentan fallas de conexión se valido con el usuario pero la novedad continua  _x000d_
Mil gracias</v>
      </c>
      <c r="J2727" t="str">
        <v>SE REALIZA FORMATEONDE PDA EDA 51 DEL AREA ANTENA 1 Y 2; PRESENTABA BLOQUEO AL ESCANEAR CÓDIGOS DE BARRAS. SE RECOMIENDA USAR LOS DISPOSITIVOS ÚNICAMENTE PARA LABORES DE LA TIENDA. YE QUE SE EVIDENCIÓ EL INGRESO A OTRAS PAGINAS; PRODUCIENDO QUE CONSTANTEMENTE APAREZCA ANUNCIOS PUBLICITARIOS EN LOS EQUIPOS.</v>
      </c>
      <c r="K2727">
        <v>45190</v>
      </c>
      <c r="L2727">
        <v>45190</v>
      </c>
      <c r="M2727" t="str">
        <f>TEXT(L2727,"DDDDDDD")</f>
        <v>jueves</v>
      </c>
      <c r="N2727" t="str" xml:space="preserve">
        <v xml:space="preserve">J047 JUMBO GIRARDOT_x000d_
_x000d_
</v>
      </c>
      <c r="O2727" t="str">
        <v>GIRARDOT</v>
      </c>
      <c r="P2727" t="str">
        <f>IF(ISBLANK(O2727),"0",(VLOOKUP(O2727,REGION,2,FALSE)))</f>
        <v>OCCIDENTE</v>
      </c>
      <c r="Q2727" t="str">
        <v>WILLIAM FERNANDO ALDANA NIÑO</v>
      </c>
      <c r="R2727">
        <f>IF(ISBLANK(Q2727),"0", VLOOKUP(Q2727,PERSONAL,2,FALSE))</f>
        <v>80148398</v>
      </c>
      <c r="S2727" t="str">
        <v>DIRECTO</v>
      </c>
      <c r="T2727">
        <v>0.5416666666666666</v>
      </c>
      <c r="U2727">
        <v>0.5972222222222222</v>
      </c>
      <c r="V2727">
        <f>IF(ISBLANK(T2727 ),"0",U2727-T2727)</f>
        <v>0.05555555555555558</v>
      </c>
      <c r="W2727">
        <v>1</v>
      </c>
      <c r="X2727">
        <f>NETWORKDAYS(K2727,L2726)</f>
        <v>1</v>
      </c>
      <c r="Y2727" t="str">
        <f>IF(X2727&lt;=2,"CUMPLE","NO CUMPLE")</f>
        <v>CUMPLE</v>
      </c>
      <c r="Z2727" t="str">
        <v>Caso que ingresa el 18 de Septiembre; acuerdo con cliente de atender el 21 de Septiembre.</v>
      </c>
    </row>
    <row r="2728" xml:space="preserve">
      <c r="A2728">
        <v>142365</v>
      </c>
      <c r="B2728" t="str">
        <v>REQUEST</v>
      </c>
      <c r="C2728" t="str">
        <v>CERRADO</v>
      </c>
      <c r="D2728" t="str">
        <v>CHARCUTERIA</v>
      </c>
      <c r="E2728" t="str">
        <v>BALANZA</v>
      </c>
      <c r="F2728" t="str">
        <v>BALANZA</v>
      </c>
      <c r="G2728" t="str">
        <v xml:space="preserve">METTLER </v>
      </c>
      <c r="H2728" t="str" xml:space="preserve">
        <v xml:space="preserve">la bascula charcutería colgante de charcutería IP 10.131.100.56 Esta presentando fallas de impresión; no genera la información completa._x000d_
_x000d_
Área donde su ubica la balanza_x000d_
_x000d_
JUMBO GIRARDOT PERECEDORA SECCION CHARCUTERIA_x000d_
_x000d_
Buen día_x000d_
solicito de su ayuda para desinstalar la balanza colgante del área ce charcutería y embalarla teniendo especial cuido al empacar para que no sufra daños el activo; rotular y hacer entrega a la asistente de dirección para que sea recogida por el proveedor LINEA DATASCAN  para garantia; adjunto datos de la balanza_x000d_
Tipo: BALANZA|COLGANTE  _x000d_
Marca: METTLER TOLEDO_x000d_
Modelo: BPLUS_x000d_
SERIE: C128128096_x000d_
Mil gracias</v>
      </c>
      <c r="I2728" t="str" xml:space="preserve">
        <v xml:space="preserve">la bascula charcutería colgante de charcutería IP 10.131.100.56 Esta presentando fallas de impresión; no genera la información completa._x000d_
_x000d_
Área donde su ubica la balanza_x000d_
_x000d_
JUMBO GIRARDOT PERECEDORA SECCION CHARCUTERIA_x000d_
_x000d_
Buen día_x000d_
solicito de su ayuda para desinstalar la balanza colgante del área ce charcutería y embalarla teniendo especial cuido al empacar para que no sufra daños el activo; rotular y hacer entrega a la asistente de dirección para que sea recogida por el proveedor LINEA DATASCAN  para garantia; adjunto datos de la balanza_x000d_
Tipo: BALANZA|COLGANTE  _x000d_
Marca: METTLER TOLEDO_x000d_
Modelo: BPLUS_x000d_
SERIE: C128128096_x000d_
Mil gracias</v>
      </c>
      <c r="J2728" t="str">
        <v>SE REALIZA DESMONTE DE BALANZA COLGANTE UBICADA EN ZONA DE CHARCUTERÍA. SE EMPACA Y SE DEJA EN OFICINA DE SISTEMAS.</v>
      </c>
      <c r="K2728">
        <v>45190</v>
      </c>
      <c r="L2728">
        <v>45190</v>
      </c>
      <c r="M2728" t="str">
        <f>TEXT(L2728,"DDDDDDD")</f>
        <v>jueves</v>
      </c>
      <c r="N2728" t="str" xml:space="preserve">
        <v xml:space="preserve">J047 JUMBO GIRARDOT_x000d_
_x000d_
</v>
      </c>
      <c r="O2728" t="str">
        <v>GIRARDOT</v>
      </c>
      <c r="P2728" t="str">
        <f>IF(ISBLANK(O2728),"0",(VLOOKUP(O2728,REGION,2,FALSE)))</f>
        <v>OCCIDENTE</v>
      </c>
      <c r="Q2728" t="str">
        <v>WILLIAM FERNANDO ALDANA NIÑO</v>
      </c>
      <c r="R2728">
        <f>IF(ISBLANK(Q2728),"0", VLOOKUP(Q2728,PERSONAL,2,FALSE))</f>
        <v>80148398</v>
      </c>
      <c r="S2728" t="str">
        <v>DIRECTO</v>
      </c>
      <c r="T2728">
        <v>0.6597222222222222</v>
      </c>
      <c r="U2728">
        <v>0.6875</v>
      </c>
      <c r="V2728">
        <f>IF(ISBLANK(T2728 ),"0",U2728-T2728)</f>
        <v>0.02777777777777779</v>
      </c>
      <c r="W2728">
        <v>1</v>
      </c>
      <c r="X2728">
        <f>NETWORKDAYS(K2728,L2727)</f>
        <v>1</v>
      </c>
      <c r="Y2728" t="str">
        <f>IF(X2728&lt;=2,"CUMPLE","NO CUMPLE")</f>
        <v>CUMPLE</v>
      </c>
      <c r="Z2728" t="str">
        <v>Caso que ingresa el 18 de Septiembre; acuerdo con cliente de atender el 21 de Septiembre.</v>
      </c>
    </row>
    <row r="2729" xml:space="preserve">
      <c r="A2729">
        <v>149515</v>
      </c>
      <c r="B2729" t="str">
        <v>REQUEST</v>
      </c>
      <c r="C2729" t="str">
        <v>CERRADO</v>
      </c>
      <c r="D2729" t="str">
        <v>TODA LA TIENDA</v>
      </c>
      <c r="E2729" t="str">
        <v>VERIFICADOR</v>
      </c>
      <c r="F2729" t="str">
        <v>VERIFICADOR</v>
      </c>
      <c r="G2729" t="str">
        <v>NEWLAND</v>
      </c>
      <c r="H2729" t="str" xml:space="preserve">
        <v xml:space="preserve">Buenos dias: por favor me ayudan para revisar los verificadores de la tienda 47; ya que los clientes manifiestan que quedan bloqueados y que molestan mucho al realizar el proceso de verificacion de precios buen día_x000d_
solicito de su ayuda para validar la falla reportada  por el usuario; revisar los verificadores de precios y identificar la falla; solucionar la novedades reportadas _x000d_
Mil gracias</v>
      </c>
      <c r="I2729" t="str" xml:space="preserve">
        <v xml:space="preserve">Buenos dias: por favor me ayudan para revisar los verificadores de la tienda 47; ya que los clientes manifiestan que quedan bloqueados y que molestan mucho al realizar el proceso de verificacion de precios buen día_x000d_
solicito de su ayuda para validar la falla reportada  por el usuario; revisar los verificadores de precios y identificar la falla; solucionar la novedades reportadas _x000d_
Mil gracias</v>
      </c>
      <c r="J2729" t="str">
        <v>SE REALIZA REVISIÓN DE VERIFICADORES; SE PRUEBA DISTINTOS PRODUCTOS SIN PRESENTAR BLOQUEOS. SE EVIDENCIA QUE EL VERIFICADOR  UBICADO EN ZONA JUGUETERÍA; NO LEE LOS CÓDIGOS A PESAR DE TENER EL LECTOR ENCENDIDO. SE DEJAN FUNCIONANDO 4 EQUIPOS Y  SE REPORTA CON COORDINADOR DE SISTEMAS. SERIAL DE EQUIPO CON FALLAS NQ2CAA000605</v>
      </c>
      <c r="K2729">
        <v>45190</v>
      </c>
      <c r="L2729">
        <v>45190</v>
      </c>
      <c r="M2729" t="str">
        <f>TEXT(L2729,"DDDDDDD")</f>
        <v>jueves</v>
      </c>
      <c r="N2729" t="str" xml:space="preserve">
        <v xml:space="preserve">J047 JUMBO GIRARDOT_x000d_
_x000d_
</v>
      </c>
      <c r="O2729" t="str">
        <v>GIRARDOT</v>
      </c>
      <c r="P2729" t="str">
        <f>IF(ISBLANK(O2729),"0",(VLOOKUP(O2729,REGION,2,FALSE)))</f>
        <v>OCCIDENTE</v>
      </c>
      <c r="Q2729" t="str">
        <v>WILLIAM FERNANDO ALDANA NIÑO</v>
      </c>
      <c r="R2729">
        <f>IF(ISBLANK(Q2729),"0", VLOOKUP(Q2729,PERSONAL,2,FALSE))</f>
        <v>80148398</v>
      </c>
      <c r="S2729" t="str">
        <v>DIRECTO</v>
      </c>
      <c r="T2729">
        <v>0.6319444444444444</v>
      </c>
      <c r="U2729">
        <v>0.6458333333333334</v>
      </c>
      <c r="V2729">
        <f>IF(ISBLANK(T2729 ),"0",U2729-T2729)</f>
        <v>0.01388888888888895</v>
      </c>
      <c r="W2729">
        <v>1</v>
      </c>
      <c r="X2729">
        <f>NETWORKDAYS(K2729,L2728)</f>
        <v>1</v>
      </c>
      <c r="Y2729" t="str">
        <f>IF(X2729&lt;=2,"CUMPLE","NO CUMPLE")</f>
        <v>CUMPLE</v>
      </c>
      <c r="Z2729" t="str">
        <v xml:space="preserve">El caso ingresa el 19 de Septiembre; se acuerda visita el 21 de Septiembre ya que habían más casos. </v>
      </c>
    </row>
    <row r="2730" xml:space="preserve">
      <c r="A2730">
        <v>158678</v>
      </c>
      <c r="B2730" t="str">
        <v>INCIDENT</v>
      </c>
      <c r="C2730" t="str">
        <v>CERRADO</v>
      </c>
      <c r="D2730" t="str">
        <v>LINEAL DE CAJAS</v>
      </c>
      <c r="E2730" t="str">
        <v>POS</v>
      </c>
      <c r="F2730" t="str">
        <v>POS</v>
      </c>
      <c r="G2730" t="str">
        <v>WINCOR</v>
      </c>
      <c r="H2730" t="str" xml:space="preserve">
        <v xml:space="preserve">Buenos días. agradezco su colaboración. con la pos # 11 ya que en la tienda se apagaron las cajas; pero en la pos # 11 no prenden ni el visor del cajero; ni el visor del cliente. gracias_x000d_
_x000d_
Número de inventario si se tiene_x000d_
_x000d_
AD-115595_x000d_
_x000d_
Numero de caja_x000d_
_x000d_
11</v>
      </c>
      <c r="I2730" t="str" xml:space="preserve">
        <v xml:space="preserve">Buenos días. agradezco su colaboración. con la pos # 11 ya que en la tienda se apagaron las cajas; pero en la pos # 11 no prenden ni el visor del cajero; ni el visor del cliente. gracias_x000d_
_x000d_
Número de inventario si se tiene_x000d_
_x000d_
AD-115595_x000d_
_x000d_
Numero de caja_x000d_
_x000d_
11</v>
      </c>
      <c r="J2730" t="str">
        <v xml:space="preserve">La pos #11 se encuentra apagada ya que en la tienda hubo un apagon y no prenden el visor cajero ni el visor cliente.                                                                                                            Se procede a realiza configuracion de la bios en el com 3 para que esta pueda visualiza los visores que la pos maneja para este proceso; se realizó la conexión de un monitor y teclado para la configuración de la pos 11; se realiza pruebas quedando operativa. </v>
      </c>
      <c r="K2730">
        <v>45191</v>
      </c>
      <c r="L2730">
        <v>45191</v>
      </c>
      <c r="M2730" t="str">
        <f>TEXT(L2730,"DDDDDDD")</f>
        <v>viernes</v>
      </c>
      <c r="N2730" t="str" xml:space="preserve">
        <v xml:space="preserve">M085 METRO MONTERIA_x000d_
_x000d_
</v>
      </c>
      <c r="O2730" t="str">
        <v>MONTERIA</v>
      </c>
      <c r="P2730" t="str">
        <f>IF(ISBLANK(O2730),"0",(VLOOKUP(O2730,REGION,2,FALSE)))</f>
        <v>COSTA</v>
      </c>
      <c r="Q2730" t="str">
        <v>SHARON YANETH KERGUELEN WILCHES</v>
      </c>
      <c r="R2730">
        <f>IF(ISBLANK(Q2730),"0", VLOOKUP(Q2730,PERSONAL,2,FALSE))</f>
        <v>1067917448</v>
      </c>
      <c r="S2730" t="str">
        <v>DIRECTO</v>
      </c>
      <c r="T2730">
        <v>0.6388888888888888</v>
      </c>
      <c r="U2730">
        <v>0.6736111111111112</v>
      </c>
      <c r="V2730">
        <f>IF(ISBLANK(T2730 ),"0",U2730-T2730)</f>
        <v>0.03472222222222232</v>
      </c>
      <c r="W2730">
        <v>1</v>
      </c>
      <c r="X2730">
        <f>NETWORKDAYS(K2730,L2729)</f>
        <v>-2</v>
      </c>
      <c r="Y2730" t="str">
        <f>IF(X2730&lt;=2,"CUMPLE","NO CUMPLE")</f>
        <v>CUMPLE</v>
      </c>
    </row>
    <row r="2731" xml:space="preserve">
      <c r="A2731">
        <v>158660</v>
      </c>
      <c r="B2731" t="str">
        <v>INCIDENT</v>
      </c>
      <c r="C2731" t="str">
        <v>CERRADO</v>
      </c>
      <c r="D2731" t="str">
        <v>LINEAL DE CAJAS</v>
      </c>
      <c r="E2731" t="str">
        <v>POS</v>
      </c>
      <c r="F2731" t="str">
        <v>POS</v>
      </c>
      <c r="G2731" t="str">
        <v>WINCOR</v>
      </c>
      <c r="H2731" t="str" xml:space="preserve">
        <v xml:space="preserve">Buenos días. agradezco su colaboración con la pos # 10; ya que se apagaron y esta no prende ni el visor del cajero ni el visor del cliente._x000d_
_x000d_
Número de inventario si se tiene_x000d_
_x000d_
AD- 017660_x000d_
_x000d_
Numero de caja_x000d_
_x000d_
10</v>
      </c>
      <c r="I2731" t="str" xml:space="preserve">
        <v xml:space="preserve">Buenos días. agradezco su colaboración con la pos # 10; ya que se apagaron y esta no prende ni el visor del cajero ni el visor del cliente._x000d_
_x000d_
Número de inventario si se tiene_x000d_
_x000d_
AD- 017660_x000d_
_x000d_
Numero de caja_x000d_
_x000d_
10</v>
      </c>
      <c r="J2731" t="str">
        <v xml:space="preserve">La pos #10 se encuentra apagada ya que en la tienda hubo un apagon y no prenden el visor cajero ni el visor cliente.                                                                                                            Se procede a realiza configuración de la bios en el com 3 para que esta pueda visualiza los visores que la pos maneja; para este proceso se realizó la conexión de un monitor y teclado para la configuración de la pos 10; asi mismo se procede a realizar instalación del puerto vga a la pos ya que esta no contaba con ese puerto para realiza la configuración luego de la instalación se realiza pruebas quedando operativa. </v>
      </c>
      <c r="K2731">
        <v>45191</v>
      </c>
      <c r="L2731">
        <v>45191</v>
      </c>
      <c r="M2731" t="str">
        <f>TEXT(L2731,"DDDDDDD")</f>
        <v>viernes</v>
      </c>
      <c r="N2731" t="str" xml:space="preserve">
        <v xml:space="preserve">M085 METRO MONTERIA_x000d_
_x000d_
</v>
      </c>
      <c r="O2731" t="str">
        <v>MONTERIA</v>
      </c>
      <c r="P2731" t="str">
        <f>IF(ISBLANK(O2731),"0",(VLOOKUP(O2731,REGION,2,FALSE)))</f>
        <v>COSTA</v>
      </c>
      <c r="Q2731" t="str">
        <v>SHARON YANETH KERGUELEN WILCHES</v>
      </c>
      <c r="R2731">
        <f>IF(ISBLANK(Q2731),"0", VLOOKUP(Q2731,PERSONAL,2,FALSE))</f>
        <v>1067917448</v>
      </c>
      <c r="S2731" t="str">
        <v>DIRECTO</v>
      </c>
      <c r="T2731">
        <v>0.6736111111111112</v>
      </c>
      <c r="U2731">
        <v>0.7083333333333334</v>
      </c>
      <c r="V2731">
        <f>IF(ISBLANK(T2731 ),"0",U2731-T2731)</f>
        <v>0.03472222222222221</v>
      </c>
      <c r="W2731">
        <v>1</v>
      </c>
      <c r="X2731">
        <f>NETWORKDAYS(K2731,L2730)</f>
        <v>1</v>
      </c>
      <c r="Y2731" t="str">
        <f>IF(X2731&lt;=2,"CUMPLE","NO CUMPLE")</f>
        <v>CUMPLE</v>
      </c>
    </row>
    <row r="2732" xml:space="preserve">
      <c r="A2732">
        <v>159437</v>
      </c>
      <c r="B2732" t="str">
        <v>REQUEST</v>
      </c>
      <c r="C2732" t="str">
        <v>CERRADO</v>
      </c>
      <c r="D2732" t="str">
        <v>LINEAL DE CAJAS</v>
      </c>
      <c r="E2732" t="str">
        <v>POS</v>
      </c>
      <c r="F2732" t="str">
        <v>POS</v>
      </c>
      <c r="G2732" t="str">
        <v>WINCOR</v>
      </c>
      <c r="H2732" t="str">
        <v>Buenas tardes me podrian colaborar con la caja 6 ya que presenta fallas al prender a veces deja a la persona ingresada y dice cerrar gaveta gracia por su ayuda.</v>
      </c>
      <c r="I2732" t="str">
        <v>Buenas tardes me podrian colaborar con la caja 6 ya que presenta fallas al prender a veces deja a la persona ingresada y dice cerrar gaveta gracia por su ayuda.</v>
      </c>
      <c r="J2732" t="str">
        <v>Se verifica el estado de la POS ya que  no inicia el sistema operativo. Se ajustan las conexiones y se des energiza la CPU. Se verifican las conexiones del teclado y la impresora. Se inicia la POS y arranca correctamente. Se deja operativo el equipo.</v>
      </c>
      <c r="K2732">
        <v>45191</v>
      </c>
      <c r="L2732">
        <v>45191</v>
      </c>
      <c r="M2732" t="str">
        <f>TEXT(L2732,"DDDDDDD")</f>
        <v>viernes</v>
      </c>
      <c r="N2732" t="str" xml:space="preserve">
        <v xml:space="preserve">M074 METRO FACATATIVA_x000d_
_x000d_
</v>
      </c>
      <c r="O2732" t="str">
        <v>FACATATIVA</v>
      </c>
      <c r="P2732" t="str">
        <f>IF(ISBLANK(O2732),"0",(VLOOKUP(O2732,REGION,2,FALSE)))</f>
        <v>BOGOTA</v>
      </c>
      <c r="Q2732" t="str">
        <v>ALEXANDER CASTILLO SOTELO</v>
      </c>
      <c r="R2732">
        <f>IF(ISBLANK(Q2732),"0", VLOOKUP(Q2732,PERSONAL,2,FALSE))</f>
        <v>80216449</v>
      </c>
      <c r="S2732" t="str">
        <v>ALIADO</v>
      </c>
      <c r="T2732">
        <v>0.625</v>
      </c>
      <c r="U2732">
        <v>0.6666666666666666</v>
      </c>
      <c r="V2732">
        <f>IF(ISBLANK(T2732 ),"0",U2732-T2732)</f>
        <v>0.04166666666666663</v>
      </c>
      <c r="W2732">
        <v>1</v>
      </c>
      <c r="X2732">
        <f>NETWORKDAYS(K2732,L2731)</f>
        <v>1</v>
      </c>
      <c r="Y2732" t="str">
        <f>IF(X2732&lt;=2,"CUMPLE","NO CUMPLE")</f>
        <v>CUMPLE</v>
      </c>
    </row>
    <row r="2733" xml:space="preserve">
      <c r="A2733">
        <v>148626</v>
      </c>
      <c r="B2733" t="str">
        <v>INCIDENT</v>
      </c>
      <c r="C2733" t="str">
        <v>CERRADO</v>
      </c>
      <c r="D2733" t="str">
        <v>RINCON JUMBO</v>
      </c>
      <c r="E2733" t="str">
        <v>SIMEL</v>
      </c>
      <c r="F2733" t="str">
        <v>BALANZA</v>
      </c>
      <c r="G2733" t="str">
        <v>METTLER</v>
      </c>
      <c r="H2733" t="str" xml:space="preserve">
        <v xml:space="preserve">Buenos días; me colaboran por favor revisando la bascula de rincón Jumbo; ya que se encuentra 8 gr por debajo de lo permitido. Gracias_x000d_
_x000d_
Indica la ubicacion de tu balanza en la tienda_x000d_
_x000d_
Rincon JumboBuen día; se verifica funcionamiento de la balanza de Rincón Jumbo; _x000d_
Serial: B924787179_x000d_
Nill: B132481_x000d_
Marca: Mettler Toledo bPlus _x000d_
La cual presenta falla de peso; se intenta ajustar la balanza; se limpia la bandeja; se verifica el mueble pero la falla continúa; arroja 15 gr menos en el peso; se escala para su gestión</v>
      </c>
      <c r="I2733" t="str" xml:space="preserve">
        <v xml:space="preserve">Buenos días; me colaboran por favor revisando la bascula de rincón Jumbo; ya que se encuentra 8 gr por debajo de lo permitido. Gracias_x000d_
_x000d_
Indica la ubicacion de tu balanza en la tienda_x000d_
_x000d_
Rincon JumboBuen día; se verifica funcionamiento de la balanza de Rincón Jumbo; _x000d_
Serial: B924787179_x000d_
Nill: B132481_x000d_
Marca: Mettler Toledo bPlus _x000d_
La cual presenta falla de peso; se intenta ajustar la balanza; se limpia la bandeja; se verifica el mueble pero la falla continúa; arroja 15 gr menos en el peso; se escala para su gestión</v>
      </c>
      <c r="J2733" t="str">
        <v>Se realizó la verificación de la balanza y se corrobora que esta pesando mas de lo correspondiente. Se retira el precinto numero XAA2950000476329 y se realiza la calibración. Se hacen nuevamente las pruebas y se observa que esta funcionando correctamente. Se coloca el precinto de Stiker numero 7380000000631. La balanza no tiene la tapa que cubre el botón de calibración. Se deja operativa la balanza.</v>
      </c>
      <c r="K2733">
        <v>45191</v>
      </c>
      <c r="L2733">
        <v>45191</v>
      </c>
      <c r="M2733" t="str">
        <f>TEXT(L2733,"DDDDDDD")</f>
        <v>viernes</v>
      </c>
      <c r="N2733" t="str" xml:space="preserve">
        <v xml:space="preserve">J048 JUMBO SOACHA_x000d_
_x000d_
</v>
      </c>
      <c r="O2733" t="str">
        <v>SOACHA</v>
      </c>
      <c r="P2733" t="str">
        <v>BOGOTA</v>
      </c>
      <c r="Q2733" t="str">
        <v>ALEXANDER CASTILLO SOTELO</v>
      </c>
      <c r="R2733">
        <f>IF(ISBLANK(Q2733),"0", VLOOKUP(Q2733,PERSONAL,2,FALSE))</f>
        <v>80216449</v>
      </c>
      <c r="S2733" t="str">
        <v>ALIADO</v>
      </c>
      <c r="T2733">
        <v>0.3958333333333333</v>
      </c>
      <c r="U2733">
        <v>0.4583333333333333</v>
      </c>
      <c r="V2733">
        <f>IF(ISBLANK(T2733 ),"0",U2733-T2733)</f>
        <v>0.0625</v>
      </c>
      <c r="W2733">
        <v>1</v>
      </c>
      <c r="X2733">
        <f>NETWORKDAYS(K2733,L2732)</f>
        <v>1</v>
      </c>
      <c r="Y2733" t="str">
        <f>IF(X2733&lt;=2,"CUMPLE","NO CUMPLE")</f>
        <v>CUMPLE</v>
      </c>
      <c r="Z2733" t="str">
        <v>Caso que ingresa el 19/09  ; acordada la visita con el cliente para esta fecha.</v>
      </c>
    </row>
    <row r="2734" xml:space="preserve">
      <c r="A2734">
        <v>151330</v>
      </c>
      <c r="B2734" t="str">
        <v>REQUEST</v>
      </c>
      <c r="C2734" t="str">
        <v>CERRADO</v>
      </c>
      <c r="D2734" t="str">
        <v>LINEAL DE CAJAS</v>
      </c>
      <c r="E2734" t="str">
        <v>SIMEL</v>
      </c>
      <c r="F2734" t="str">
        <v>BALANZA</v>
      </c>
      <c r="G2734" t="str">
        <v>DATALOGIC</v>
      </c>
      <c r="H2734" t="str" xml:space="preserve">
        <v xml:space="preserve">Buen día Solicito de su colaboración con la revisión de la balanza de la Pos #23 ya que presenta novedad con el peso de los productos._x000d_
_x000d_
Área en donde se encuentra la Balanza_x000d_
_x000d_
Lineal de cajasBuenas Tardes_x000d_
_x000d_
Su ayuda con la calibracion de este Escaner Balanza; por favor llevar Kit de pesas a la tienda:_x000d_
_x000d_
_x000d_
Tienda: Metro Facatativa_x000d_
Equipo: SCANNER POS_x000d_
Marca: DATALOGIC_x000d_
Modelo: 9800_x000d_
Serial: F16I03887_x000d_
NII: B92003_x000d_
Precinto: Alambre</v>
      </c>
      <c r="I2734" t="str" xml:space="preserve">
        <v xml:space="preserve">Buen día Solicito de su colaboración con la revisión de la balanza de la Pos #23 ya que presenta novedad con el peso de los productos._x000d_
_x000d_
Área en donde se encuentra la Balanza_x000d_
_x000d_
Lineal de cajasBuenas Tardes_x000d_
_x000d_
Su ayuda con la calibracion de este Escaner Balanza; por favor llevar Kit de pesas a la tienda:_x000d_
_x000d_
_x000d_
Tienda: Metro Facatativa_x000d_
Equipo: SCANNER POS_x000d_
Marca: DATALOGIC_x000d_
Modelo: 9800_x000d_
Serial: F16I03887_x000d_
NII: B92003_x000d_
Precinto: Alambre</v>
      </c>
      <c r="J2734" t="str">
        <v>Se realizó la verificación de la balanza y se corrobora que esta pesando mas de lo correspondiente. Se retira el precinto numero XAA2950000468608 y se realiza la calibración. Se hacen nuevamente las pruebas y se observa que esta funcionando correctamente. Se coloca el precinto de alambre numero 7380000000290. Se deja operativa la balanza. NII: B92003</v>
      </c>
      <c r="K2734">
        <v>45191</v>
      </c>
      <c r="L2734">
        <v>45191</v>
      </c>
      <c r="M2734" t="str">
        <f>TEXT(L2734,"DDDDDDD")</f>
        <v>viernes</v>
      </c>
      <c r="N2734" t="str" xml:space="preserve">
        <v xml:space="preserve">M074 METRO FACATATIVA_x000d_
_x000d_
</v>
      </c>
      <c r="O2734" t="str">
        <v>FACATATIVA</v>
      </c>
      <c r="P2734" t="str">
        <f>IF(ISBLANK(O2734),"0",(VLOOKUP(O2734,REGION,2,FALSE)))</f>
        <v>BOGOTA</v>
      </c>
      <c r="Q2734" t="str">
        <v>ALEXANDER CASTILLO SOTELO</v>
      </c>
      <c r="R2734">
        <f>IF(ISBLANK(Q2734),"0", VLOOKUP(Q2734,PERSONAL,2,FALSE))</f>
        <v>80216449</v>
      </c>
      <c r="S2734" t="str">
        <v>ALIADO</v>
      </c>
      <c r="T2734">
        <v>0.5833333333333334</v>
      </c>
      <c r="U2734">
        <v>0.625</v>
      </c>
      <c r="V2734">
        <f>IF(ISBLANK(T2734 ),"0",U2734-T2734)</f>
        <v>0.04166666666666663</v>
      </c>
      <c r="W2734">
        <v>1</v>
      </c>
      <c r="X2734">
        <f>NETWORKDAYS(K2734,L2733)</f>
        <v>1</v>
      </c>
      <c r="Y2734" t="str">
        <f>IF(X2734&lt;=2,"CUMPLE","NO CUMPLE")</f>
        <v>CUMPLE</v>
      </c>
      <c r="Z2734" t="str">
        <v>Caso que ingresa el 19/09  ; acordada la visita con el cliente para esta fecha.</v>
      </c>
    </row>
    <row r="2735" xml:space="preserve">
      <c r="A2735">
        <v>157125</v>
      </c>
      <c r="B2735" t="str">
        <v>REQUEST</v>
      </c>
      <c r="C2735" t="str">
        <v>CERRADO</v>
      </c>
      <c r="D2735" t="str">
        <v>PISO DE VENTA</v>
      </c>
      <c r="E2735" t="str">
        <v>PDA</v>
      </c>
      <c r="F2735" t="str">
        <v>PDA</v>
      </c>
      <c r="G2735" t="str">
        <v>ZEBRA</v>
      </c>
      <c r="H2735" t="str" xml:space="preserve">
        <v xml:space="preserve">Buen dia solicito de su colaboración para instalación nuevamente de aplicación mi tienda que esta pidiendo actualización y no abre; la instalación es para la pdt asignada a PGC serial =23052524700346 gracias_x000d_
_x000d_
Jefe de área asignación de la PDT_x000d_
_x000d_
maritza tejada_x000d_
_x000d_
Sección en la tienda o ubicación del usuario_x000d_
_x000d_
pgc</v>
      </c>
      <c r="I2735" t="str" xml:space="preserve">
        <v xml:space="preserve">Buen dia solicito de su colaboración para instalación nuevamente de aplicación mi tienda que esta pidiendo actualización y no abre; la instalación es para la pdt asignada a PGC serial =23052524700346 gracias_x000d_
_x000d_
Jefe de área asignación de la PDT_x000d_
_x000d_
maritza tejada_x000d_
_x000d_
Sección en la tienda o ubicación del usuario_x000d_
_x000d_
pgc</v>
      </c>
      <c r="J2735" t="str">
        <v>Se llega a sitio y se procede con validaciones de ingreso. Se establece contacto con la usuaria y el equipo. Se procede a ingresar a modo administrador. Se procede con la descarga de la actualización de arcus. Se ejecuta la misma y se le conceden permisos para la respectiva actualización de la app Mi Tienda. Usuaria ingresa a normalidad ya bajo parámetros de perfil polivalente en la misma. Usuario Cristian Paez lo realiza de igual forma y la app queda funcional al igual que la pda correspondiente. Se dá por finalizada la actividad quedando la pda y sus aplicativos completamente funcionales.</v>
      </c>
      <c r="K2735">
        <v>45191</v>
      </c>
      <c r="L2735">
        <v>45192</v>
      </c>
      <c r="M2735" t="str">
        <f>TEXT(L2735,"DDDDDDD")</f>
        <v>sábado</v>
      </c>
      <c r="N2735" t="str" xml:space="preserve">
        <v xml:space="preserve">M179 METRO PITALITO_x000d_
_x000d_
</v>
      </c>
      <c r="O2735" t="str">
        <v>PITALITO</v>
      </c>
      <c r="P2735" t="str">
        <f>IF(ISBLANK(O2735),"0",(VLOOKUP(O2735,REGION,2,FALSE)))</f>
        <v>OCCIDENTE</v>
      </c>
      <c r="Q2735" t="str">
        <v>EMERSON PALACIOS MARTINEZ</v>
      </c>
      <c r="R2735">
        <f>IF(ISBLANK(Q2735),"0", VLOOKUP(Q2735,PERSONAL,2,FALSE))</f>
        <v>13723524</v>
      </c>
      <c r="S2735" t="str">
        <v>ALIADO</v>
      </c>
      <c r="T2735">
        <v>0.2604166666666667</v>
      </c>
      <c r="U2735">
        <v>0.2916666666666667</v>
      </c>
      <c r="V2735">
        <f>IF(ISBLANK(T2735 ),"0",U2735-T2735)</f>
        <v>0.03125</v>
      </c>
      <c r="W2735">
        <v>1</v>
      </c>
      <c r="X2735">
        <f>NETWORKDAYS(K2735,L2734)</f>
        <v>1</v>
      </c>
      <c r="Y2735" t="str">
        <f>IF(X2735&lt;=2,"CUMPLE","NO CUMPLE")</f>
        <v>CUMPLE</v>
      </c>
    </row>
    <row r="2736" xml:space="preserve">
      <c r="A2736">
        <v>153402</v>
      </c>
      <c r="B2736" t="str">
        <v>INCIDENT</v>
      </c>
      <c r="C2736" t="str">
        <v>CERRADO</v>
      </c>
      <c r="D2736" t="str">
        <v>PISO DE VENTA</v>
      </c>
      <c r="E2736" t="str">
        <v>CPU</v>
      </c>
      <c r="F2736" t="str">
        <v>CPU</v>
      </c>
      <c r="G2736" t="str">
        <v>RIZEN</v>
      </c>
      <c r="H2736" t="str" xml:space="preserve">
        <v xml:space="preserve">El computador de Ecoprinst tuvo la falla de pantalla azul.buen dia_x000d_
solicito de su ayuda para formatear el equipo pc de ecoprinst del área de decoración; ya que perdió el sistema operativo; esta maquina hay que colocarle la imagen de Cencosud ; y los aplicativos de ecoprints para diseñar y impresiones ; tambien hay que dejar instalado el Corel 7_x000d_
Mil gracias</v>
      </c>
      <c r="I2736" t="str" xml:space="preserve">
        <v xml:space="preserve">El computador de Ecoprinst tuvo la falla de pantalla azul.buen dia_x000d_
solicito de su ayuda para formatear el equipo pc de ecoprinst del área de decoración; ya que perdió el sistema operativo; esta maquina hay que colocarle la imagen de Cencosud ; y los aplicativos de ecoprints para diseñar y impresiones ; tambien hay que dejar instalado el Corel 7_x000d_
Mil gracias</v>
      </c>
      <c r="J2736" t="str">
        <v>Se realiza formateo de computador- 9:15 am se inicia con la copia de seguridad de los archivos del computador ; lo que demora un poco por que tenia aproximadamente 10gb; 10:30 am se realiza cambio de disco duro ; se inicia con el proceso de formateo; 11: 15 am se realiza el formateo ; no genera ningun error; se realiza restauración del copia de seguridad; se inicia con la instalación del corel ; la que despues de un rato genera error; se desinstala en repetidas ocaciónes y se intenta nuevamente la instalación y continua con el error 12:00 pm .  1:30 pm se realiza validación con 1;5 informa subir a dominio lo que genera error igualmente; en validación del 1;5 informan imagen incorrecta de instalación ; 3:00 pm se incia con el proceso nuevamente con la imagen correcta; se realiza nuevamente la restauraciónd de copia de seguridad; ok ; se realiza con instalaciónd el corel ok ;se sube a dominio ok 5:00 pm  se realiza configuración de plotter ; en acompañamiento con proveedor; se realizan pruebas ok ; 5:30 pm</v>
      </c>
      <c r="K2736">
        <v>45190</v>
      </c>
      <c r="L2736">
        <v>45191</v>
      </c>
      <c r="M2736" t="str">
        <f>TEXT(L2736,"DDDDDDD")</f>
        <v>viernes</v>
      </c>
      <c r="N2736" t="str" xml:space="preserve">
        <v xml:space="preserve">M038 METRO NEIVA CENTRO DE CONVENCIONES_x000d_
_x000d_
</v>
      </c>
      <c r="O2736" t="str">
        <v>NEIVA</v>
      </c>
      <c r="P2736" t="str">
        <f>IF(ISBLANK(O2736),"0",(VLOOKUP(O2736,REGION,2,FALSE)))</f>
        <v>OCCIDENTE</v>
      </c>
      <c r="Q2736" t="str">
        <v>JONATHAN ALEXANDER VILLAMIL</v>
      </c>
      <c r="R2736">
        <f>IF(ISBLANK(Q2736),"0", VLOOKUP(Q2736,PERSONAL,2,FALSE))</f>
        <v>1015392100</v>
      </c>
      <c r="S2736" t="str">
        <v>DIRECTO</v>
      </c>
      <c r="T2736">
        <v>0.375</v>
      </c>
      <c r="U2736">
        <v>0.7291666666666666</v>
      </c>
      <c r="V2736">
        <v>0.3125</v>
      </c>
      <c r="W2736">
        <v>4</v>
      </c>
      <c r="X2736">
        <f>NETWORKDAYS(K2736,L2735)</f>
        <v>2</v>
      </c>
      <c r="Y2736" t="str">
        <f>IF(X2736&lt;=2,"CUMPLE","NO CUMPLE")</f>
        <v>CUMPLE</v>
      </c>
    </row>
    <row r="2737" xml:space="preserve">
      <c r="A2737">
        <v>149037</v>
      </c>
      <c r="B2737" t="str">
        <v>REQUEST</v>
      </c>
      <c r="C2737" t="str">
        <v>CERRADO</v>
      </c>
      <c r="D2737" t="str">
        <v>PISO DE VENTA</v>
      </c>
      <c r="E2737" t="str">
        <v>IMPRESORA</v>
      </c>
      <c r="F2737" t="str">
        <v>IMPRESORA</v>
      </c>
      <c r="G2737" t="str">
        <v>ZEBRA</v>
      </c>
      <c r="H2737" t="str" xml:space="preserve">
        <v xml:space="preserve">Se requiere configuración de impresora portable; trasladada de la Tienda Metro Santa Lucía a Metro Neiva.buen día;_x000d_
solicito de su ayuda configurar impresora portable que fue trasladada desde la tienda Santa lucia hacia la tienda Sevilla Neiva; por favor dejarla en operación  y hacer entrega al gerente de la tienda ; adjunto serial de la impresora ._x000d_
Mil gracias    _x000d_
XXRBJ184204207</v>
      </c>
      <c r="I2737" t="str" xml:space="preserve">
        <v xml:space="preserve">Se requiere configuración de impresora portable; trasladada de la Tienda Metro Santa Lucía a Metro Neiva.buen día;_x000d_
solicito de su ayuda configurar impresora portable que fue trasladada desde la tienda Santa lucia hacia la tienda Sevilla Neiva; por favor dejarla en operación  y hacer entrega al gerente de la tienda ; adjunto serial de la impresora ._x000d_
Mil gracias    _x000d_
XXRBJ184204207</v>
      </c>
      <c r="J2737" t="str">
        <v xml:space="preserve">Se realiza configuración paso a paso de impresora portable zebra ; se conecta al computador y se realiza el proceso de configuración paso a paso de configuración ; se valida con 1;5 y da ping en el servidor . </v>
      </c>
      <c r="K2737">
        <v>45191</v>
      </c>
      <c r="L2737">
        <v>45191</v>
      </c>
      <c r="M2737" t="str">
        <f>TEXT(L2737,"DDDDDDD")</f>
        <v>viernes</v>
      </c>
      <c r="N2737" t="str" xml:space="preserve">
        <v xml:space="preserve">M038 METRO NEIVA CENTRO DE CONVENCIONES_x000d_
_x000d_
</v>
      </c>
      <c r="O2737" t="str">
        <v>NEIVA</v>
      </c>
      <c r="P2737" t="str">
        <f>IF(ISBLANK(O2737),"0",(VLOOKUP(O2737,REGION,2,FALSE)))</f>
        <v>OCCIDENTE</v>
      </c>
      <c r="Q2737" t="str">
        <v>JONATHAN ALEXANDER VILLAMIL</v>
      </c>
      <c r="R2737">
        <f>IF(ISBLANK(Q2737),"0", VLOOKUP(Q2737,PERSONAL,2,FALSE))</f>
        <v>1015392100</v>
      </c>
      <c r="S2737" t="str">
        <v>DIRECTO</v>
      </c>
      <c r="T2737">
        <v>0.7291666666666666</v>
      </c>
      <c r="U2737">
        <v>0.7708333333333334</v>
      </c>
      <c r="V2737">
        <f>IF(ISBLANK(T2737 ),"0",U2737-T2737)</f>
        <v>0.04166666666666674</v>
      </c>
      <c r="W2737">
        <v>1</v>
      </c>
      <c r="X2737">
        <f>NETWORKDAYS(K2737,L2736)</f>
        <v>1</v>
      </c>
      <c r="Y2737" t="str">
        <f>IF(X2737&lt;=2,"CUMPLE","NO CUMPLE")</f>
        <v>CUMPLE</v>
      </c>
      <c r="Z2737" t="str">
        <v>El caso ingresa el día 18; por acuerdo con cliente se atiende el 22.</v>
      </c>
    </row>
    <row r="2738" xml:space="preserve">
      <c r="A2738">
        <v>156175</v>
      </c>
      <c r="B2738" t="str">
        <v>REQUEST</v>
      </c>
      <c r="C2738" t="str">
        <v>CERRADO</v>
      </c>
      <c r="D2738" t="str">
        <v>DIRECCION TIENDA</v>
      </c>
      <c r="E2738" t="str">
        <v>PC</v>
      </c>
      <c r="F2738" t="str">
        <v>PC</v>
      </c>
      <c r="G2738" t="str">
        <v>LENOVO</v>
      </c>
      <c r="H2738" t="str" xml:space="preserve">
        <v xml:space="preserve">Se solicita alistamiento de PC para entrega Gestion Humana Por donación. MONITOR|PLANO LENOVO E2054 | Nº SERIE: VK849162 DESKTOP|PC LENOVO M58 | Nº SERIE: MJ05C7UM_x000d_
_x000d_
AREA EN DONDE SE UBICA EL EQUIPO_x000d_
_x000d_
SISTEMAS</v>
      </c>
      <c r="I2738" t="str" xml:space="preserve">
        <v xml:space="preserve">Se solicita alistamiento de PC para entrega Gestion Humana Por donación. MONITOR|PLANO LENOVO E2054 | Nº SERIE: VK849162 DESKTOP|PC LENOVO M58 | Nº SERIE: MJ05C7UM_x000d_
_x000d_
AREA EN DONDE SE UBICA EL EQUIPO_x000d_
_x000d_
SISTEMAS</v>
      </c>
      <c r="J2738" t="str">
        <v>Se revisa equipo; se  hacen pruebas funcionales y operativas; equipo queda son sistema Linux Deepin; con driver básicos y de red; con libre office y demás herramientas necesarias para funcionamiento; se embala para su respectivo envió.</v>
      </c>
      <c r="K2738">
        <v>45190</v>
      </c>
      <c r="L2738">
        <v>45192</v>
      </c>
      <c r="M2738" t="str">
        <f>TEXT(L2738,"DDDDDDD")</f>
        <v>sábado</v>
      </c>
      <c r="N2738" t="str" xml:space="preserve">
        <v xml:space="preserve">M183 METRO SAN GIL_x000d_
_x000d_
</v>
      </c>
      <c r="O2738" t="str">
        <v>SAN GIL</v>
      </c>
      <c r="P2738" t="str">
        <f>IF(ISBLANK(O2738),"0",(VLOOKUP(O2738,REGION,2,FALSE)))</f>
        <v>ORIENTE</v>
      </c>
      <c r="Q2738" t="str">
        <v>HENRY ALEJANDRO NIÑO CENTENO</v>
      </c>
      <c r="R2738">
        <v>1098779589</v>
      </c>
      <c r="S2738" t="str">
        <v>DIRECTO</v>
      </c>
      <c r="T2738">
        <v>0.3333333333333333</v>
      </c>
      <c r="U2738">
        <v>0.375</v>
      </c>
      <c r="V2738">
        <f>IF(ISBLANK(T2738 ),"0",U2738-T2738)</f>
        <v>0.041666666666666685</v>
      </c>
      <c r="W2738">
        <v>1</v>
      </c>
      <c r="X2738">
        <f>NETWORKDAYS(K2738,L2737)</f>
        <v>2</v>
      </c>
      <c r="Y2738" t="str">
        <f>IF(X2738&lt;=2,"CUMPLE","NO CUMPLE")</f>
        <v>CUMPLE</v>
      </c>
    </row>
    <row r="2739" xml:space="preserve">
      <c r="A2739">
        <v>163847</v>
      </c>
      <c r="B2739" t="str">
        <v>INCIDENT</v>
      </c>
      <c r="C2739" t="str">
        <v>CERRADO</v>
      </c>
      <c r="D2739" t="str">
        <v>CARNES</v>
      </c>
      <c r="E2739" t="str">
        <v>BALANZA</v>
      </c>
      <c r="F2739" t="str">
        <v>COLGANTE</v>
      </c>
      <c r="G2739" t="str">
        <v>METTLER</v>
      </c>
      <c r="H2739" t="str" xml:space="preserve">
        <v xml:space="preserve">Buenos dias; Balanza de carnicera presenta problemas no pesa e imprime el tiquete. Muchas gracias_x000d_
_x000d_
Indica la ubicacion de tu balanza en la tienda_x000d_
_x000d_
Carniceria</v>
      </c>
      <c r="I2739" t="str" xml:space="preserve">
        <v xml:space="preserve">Buenos dias; Balanza de carnicera presenta problemas no pesa e imprime el tiquete. Muchas gracias_x000d_
_x000d_
Indica la ubicacion de tu balanza en la tienda_x000d_
_x000d_
Carniceria</v>
      </c>
      <c r="J2739" t="str">
        <v>SE VALIDA EQUIPO TIPO BALANZA COLGANTE DEL AREA DE CARNES. REPORTAN QUE EL EQUIPO NO SE ENCUENTRA IMPRIMIENDO. AL MOMENTO DE REALIZAR LA VALIDACION EN EL EQUIPO SE REALIZA UNA IMPRESIÓN DE PRUEBAS Y EL EQUIPO IMPRIME NORMAL. EL USUARIO DE CARNES INFORMA QUE LOS CARACTERES LE VENIAN SALIENDO DE FORMA PEQUEÑA Y NO PERMITIA DISTINGUIR EL CODIGO O LETRAS. LUEGO DE LA VALIDACION SE REALIZA NUEVAMENTE CONFIGURACION DE SENSOR LIMPIEZA DE RODILLOS Y EN CABEZAL DE IMPRESION SE REALIZA PRUEBAS DE IMPRESION Y LA IMPRESIONES SON SATISFACTORIAS SE ENTREGA EQUIPO OPERATIVO. (SE REALIZA ENVIO CON VIDEO DE EVIDENCIA AL SOPORTE DE SISTEMAS ALVEIRO HOYOS DEL FUNCIONAMINETO DEL EQUIPO)</v>
      </c>
      <c r="K2739">
        <v>45194</v>
      </c>
      <c r="L2739">
        <v>45194</v>
      </c>
      <c r="M2739" t="str">
        <f>TEXT(L2739,"DDDDDDD")</f>
        <v>lunes</v>
      </c>
      <c r="N2739" t="str" xml:space="preserve">
        <v xml:space="preserve">J045 JUMBO AV.DEL FERROCARRIL SANTA MARTA_x000d_
_x000d_
</v>
      </c>
      <c r="O2739" t="str">
        <v>SANTA MARTA</v>
      </c>
      <c r="P2739" t="str">
        <f>IF(ISBLANK(O2739),"0",(VLOOKUP(O2739,REGION,2,FALSE)))</f>
        <v>COSTA</v>
      </c>
      <c r="Q2739" t="str">
        <v>ENRIQUE RAFAEL PONZON ORTEGA</v>
      </c>
      <c r="R2739">
        <f>IF(ISBLANK(Q2739),"0", VLOOKUP(Q2739,PERSONAL,2,FALSE))</f>
        <v>1082888515</v>
      </c>
      <c r="S2739" t="str">
        <v>DIRECTO</v>
      </c>
      <c r="T2739">
        <v>0.5</v>
      </c>
      <c r="U2739">
        <v>0.5347222222222222</v>
      </c>
      <c r="V2739">
        <f>IF(ISBLANK(T2739 ),"0",U2739-T2739)</f>
        <v>0.03472222222222221</v>
      </c>
      <c r="W2739">
        <v>1</v>
      </c>
      <c r="X2739">
        <f>NETWORKDAYS(K2739,L2738)</f>
        <v>-1</v>
      </c>
      <c r="Y2739" t="str">
        <f>IF(X2739&lt;=2,"CUMPLE","NO CUMPLE")</f>
        <v>CUMPLE</v>
      </c>
    </row>
    <row r="2740" xml:space="preserve">
      <c r="A2740">
        <v>158535</v>
      </c>
      <c r="B2740" t="str">
        <v>REQUEST</v>
      </c>
      <c r="C2740" t="str">
        <v>CERRADO</v>
      </c>
      <c r="D2740" t="str">
        <v>LINEAL DE CAJAS</v>
      </c>
      <c r="E2740" t="str">
        <v>POS</v>
      </c>
      <c r="F2740" t="str">
        <v>POS</v>
      </c>
      <c r="G2740" t="str">
        <v>BETTLE</v>
      </c>
      <c r="H2740" t="str" xml:space="preserve">
        <v xml:space="preserve">Buen día: me colaboran con la pos NO.19 ya que se realizo el cambio de CPU y aun sigue sin dar respuesta quedando totalmente apagada. gracias.buen día_x000d_
solicito de su ayuda para atención de este ticket ; por favor revisar cual es la novedad de esta pos; y dar solución de la novedad._x000d_
Agradezco su ayuda</v>
      </c>
      <c r="I2740" t="str" xml:space="preserve">
        <v xml:space="preserve">Buen día: me colaboran con la pos NO.19 ya que se realizo el cambio de CPU y aun sigue sin dar respuesta quedando totalmente apagada. gracias.buen día_x000d_
solicito de su ayuda para atención de este ticket ; por favor revisar cual es la novedad de esta pos; y dar solución de la novedad._x000d_
Agradezco su ayuda</v>
      </c>
      <c r="J2740" t="str">
        <v>Se realiza formateo de disco POS 19 y se entrega funcional a usuario indicando realizar CAU para actualización de POS y facturación.</v>
      </c>
      <c r="K2740">
        <v>45191</v>
      </c>
      <c r="L2740">
        <v>45194</v>
      </c>
      <c r="M2740" t="str">
        <f>TEXT(L2740,"DDDDDDD")</f>
        <v>lunes</v>
      </c>
      <c r="N2740" t="str" xml:space="preserve">
        <v xml:space="preserve">M038 METRO NEIVA CENTRO DE CONVENCIONES_x000d_
_x000d_
</v>
      </c>
      <c r="O2740" t="str">
        <v>NEIVA</v>
      </c>
      <c r="P2740" t="str">
        <f>IF(ISBLANK(O2740),"0",(VLOOKUP(O2740,REGION,2,FALSE)))</f>
        <v>OCCIDENTE</v>
      </c>
      <c r="Q2740" t="str">
        <v>CARLOS HERNAN BARRETO LOPEZ</v>
      </c>
      <c r="R2740">
        <f>IF(ISBLANK(Q2740),"0", VLOOKUP(Q2740,PERSONAL,2,FALSE))</f>
        <v>1010165612</v>
      </c>
      <c r="S2740" t="str">
        <v>DIRECTO</v>
      </c>
      <c r="T2740">
        <v>0.3541666666666667</v>
      </c>
      <c r="U2740">
        <v>0.4791666666666667</v>
      </c>
      <c r="V2740">
        <f>IF(ISBLANK(T2740 ),"0",U2740-T2740)</f>
        <v>0.125</v>
      </c>
      <c r="W2740">
        <v>2</v>
      </c>
      <c r="X2740">
        <f>NETWORKDAYS(K2740,L2739)</f>
        <v>2</v>
      </c>
      <c r="Y2740" t="str">
        <f>IF(X2740&lt;=2,"CUMPLE","NO CUMPLE")</f>
        <v>CUMPLE</v>
      </c>
    </row>
    <row r="2741" xml:space="preserve">
      <c r="A2741">
        <v>149499</v>
      </c>
      <c r="B2741" t="str">
        <v>REQUEST</v>
      </c>
      <c r="C2741" t="str">
        <v>CERRADO</v>
      </c>
      <c r="D2741" t="str">
        <v>LINEAL DE CAJAS</v>
      </c>
      <c r="E2741" t="str">
        <v>POS</v>
      </c>
      <c r="F2741" t="str">
        <v>POS</v>
      </c>
      <c r="G2741" t="str">
        <v>WINCOR</v>
      </c>
      <c r="H2741" t="str" xml:space="preserve">
        <v xml:space="preserve">Buenas tardes: Me colaboran con la pos NO.8 se apago y al momento de prender llega hasta un punto en donde se apaga sola y no reacciona. Quedo atenta a comentarios.Buen día_x000d_
por favor su ayuda para revisar la Pos 8 presenta novedad con el sistema operativo y no carga; se valido vía videollamada con la usuaria pero la novedad continua ; por favor revisar y de ser necesario se debe de formatear esta pos y dejarla en linea para que cajas solicite facturación; adjunto información de configuración de la pos ; seguir el paso a paso del manual_x000d_
_x000d_
Servers	10.132.22.65	255.255.255.192	10.132.22.126	SERVIDOR TP-LINUX_x000d_
_x000d_
Cashiers	10.132.22.80	255.255.255.192	10.132.22.126	POS 8</v>
      </c>
      <c r="I2741" t="str" xml:space="preserve">
        <v xml:space="preserve">Buenas tardes: Me colaboran con la pos NO.8 se apago y al momento de prender llega hasta un punto en donde se apaga sola y no reacciona. Quedo atenta a comentarios.Buen día_x000d_
por favor su ayuda para revisar la Pos 8 presenta novedad con el sistema operativo y no carga; se valido vía videollamada con la usuaria pero la novedad continua ; por favor revisar y de ser necesario se debe de formatear esta pos y dejarla en linea para que cajas solicite facturación; adjunto información de configuración de la pos ; seguir el paso a paso del manual_x000d_
_x000d_
Servers	10.132.22.65	255.255.255.192	10.132.22.126	SERVIDOR TP-LINUX_x000d_
_x000d_
Cashiers	10.132.22.80	255.255.255.192	10.132.22.126	POS 8</v>
      </c>
      <c r="J2741" t="str">
        <v>Se realiza validación de equipo encendido normal pero pasa a estado de seguridad posiblemente por recalentamiento se solicita realizar cambio de fuente; para descartar fallos electricos; no se puede formatear pues encendido no da el tiempo necesario para realizar; se comunica a soprte remoto quien autoriza solicitar pieza (fuente).</v>
      </c>
      <c r="K2741">
        <v>45194</v>
      </c>
      <c r="L2741">
        <v>45194</v>
      </c>
      <c r="M2741" t="str">
        <f>TEXT(L2741,"DDDDDDD")</f>
        <v>lunes</v>
      </c>
      <c r="N2741" t="str" xml:space="preserve">
        <v xml:space="preserve">M038 METRO NEIVA CENTRO DE CONVENCIONES_x000d_
_x000d_
</v>
      </c>
      <c r="O2741" t="str">
        <v>NEIVA</v>
      </c>
      <c r="P2741" t="str">
        <f>IF(ISBLANK(O2741),"0",(VLOOKUP(O2741,REGION,2,FALSE)))</f>
        <v>OCCIDENTE</v>
      </c>
      <c r="Q2741" t="str">
        <v>CARLOS HERNAN BARRETO LOPEZ</v>
      </c>
      <c r="R2741">
        <f>IF(ISBLANK(Q2741),"0", VLOOKUP(Q2741,PERSONAL,2,FALSE))</f>
        <v>1010165612</v>
      </c>
      <c r="S2741" t="str">
        <v>DIRECTO</v>
      </c>
      <c r="T2741">
        <v>0.4791666666666667</v>
      </c>
      <c r="U2741">
        <v>0.5208333333333334</v>
      </c>
      <c r="V2741">
        <f>IF(ISBLANK(T2741 ),"0",U2741-T2741)</f>
        <v>0.041666666666666685</v>
      </c>
      <c r="W2741">
        <v>1</v>
      </c>
      <c r="X2741">
        <f>NETWORKDAYS(K2741,L2740)</f>
        <v>1</v>
      </c>
      <c r="Y2741" t="str">
        <f>IF(X2741&lt;=2,"CUMPLE","NO CUMPLE")</f>
        <v>CUMPLE</v>
      </c>
      <c r="Z2741" t="str">
        <v xml:space="preserve">Caso ingresa 18 de Septiembre; atendido hoy debido a que el vienrnes no alcanzó. Acuerdo con el cliente. </v>
      </c>
    </row>
    <row r="2742" xml:space="preserve">
      <c r="A2742">
        <v>159432</v>
      </c>
      <c r="B2742" t="str">
        <v>REQUEST</v>
      </c>
      <c r="C2742" t="str">
        <v>CERRADO</v>
      </c>
      <c r="D2742" t="str">
        <v>TODA LA TIENDA</v>
      </c>
      <c r="E2742" t="str">
        <v>BALANZA</v>
      </c>
      <c r="F2742" t="str">
        <v>SCANNER</v>
      </c>
      <c r="G2742" t="str">
        <v>ZEBRA</v>
      </c>
      <c r="H2742" t="str" xml:space="preserve">
        <v xml:space="preserve">se solicita mantenimiento de escaner balanzas y balanzas de perecederos en el local indicado_x000d_
_x000d_
numero de caja en donde se encuentra el scaner balanza_x000d_
_x000d_
1;2;3;4;5;6;7;8;9;10;11;12;13 y 14</v>
      </c>
      <c r="I2742" t="str" xml:space="preserve">
        <v xml:space="preserve">se solicita mantenimiento de escaner balanzas y balanzas de perecederos en el local indicado_x000d_
_x000d_
numero de caja en donde se encuentra el scaner balanza_x000d_
_x000d_
1;2;3;4;5;6;7;8;9;10;11;12;13 y 14</v>
      </c>
      <c r="J2742" t="str">
        <v>Se realiza mantenimiento de acuerdo a lo solicitado. Calibración de peso; sin ninguna novedad.</v>
      </c>
      <c r="K2742">
        <v>45194</v>
      </c>
      <c r="L2742">
        <v>45194</v>
      </c>
      <c r="M2742" t="str">
        <f>TEXT(L2742,"DDDDDDD")</f>
        <v>lunes</v>
      </c>
      <c r="N2742" t="str" xml:space="preserve">
        <v xml:space="preserve">J024 JUMBO PREMIUM PLAZA_x000d_
_x000d_
</v>
      </c>
      <c r="O2742" t="str">
        <v>MEDELLIN</v>
      </c>
      <c r="P2742" t="str">
        <f>IF(ISBLANK(O2742),"0",(VLOOKUP(O2742,REGION,2,FALSE)))</f>
        <v>CENTRO</v>
      </c>
      <c r="Q2742" t="str">
        <v>CARLOS ALBERTO TORRES ECHEVERRIA</v>
      </c>
      <c r="R2742">
        <v>71697694</v>
      </c>
      <c r="S2742" t="str">
        <v>DIRECTO</v>
      </c>
      <c r="T2742">
        <v>0.3958333333333333</v>
      </c>
      <c r="U2742">
        <v>0.7083333333333334</v>
      </c>
      <c r="V2742">
        <v>0.2708333333333333</v>
      </c>
      <c r="W2742" t="str">
        <v>2;5</v>
      </c>
      <c r="X2742">
        <f>NETWORKDAYS(K2742,L2741)</f>
        <v>1</v>
      </c>
      <c r="Y2742" t="str">
        <f>IF(X2742&lt;=2,"CUMPLE","NO CUMPLE")</f>
        <v>CUMPLE</v>
      </c>
      <c r="Z2742" t="str">
        <v xml:space="preserve">Ticket ingresa el 22 /09 ; se acuerda con el cliente atención para esta fecha. </v>
      </c>
    </row>
    <row r="2743" xml:space="preserve">
      <c r="A2743">
        <v>122087</v>
      </c>
      <c r="B2743" t="str">
        <v>REQUEST</v>
      </c>
      <c r="C2743" t="str">
        <v>CERRADO</v>
      </c>
      <c r="D2743" t="str">
        <v>CARNES</v>
      </c>
      <c r="E2743" t="str">
        <v xml:space="preserve">BALANZA </v>
      </c>
      <c r="F2743" t="str">
        <v>BALANZA</v>
      </c>
      <c r="G2743" t="str">
        <v>METTLER</v>
      </c>
      <c r="H2743" t="str" xml:space="preserve">
        <v xml:space="preserve">Bascula de carnes no da imagen ni saca etiqueta._x000d_
_x000d_
Área donde su ubica la balanza_x000d_
_x000d_
Piso de venta carnicería."Se realiza envio de BALANZA|COLGANTE METTLER TOLEDO BPLUS serial C210664770  con Guía No. 78288500180 el 20/09/2023. Se transfiere para su gestión.Confirmar si el equipo ya fue entregado y proceder con la instalación y gestion del ticket</v>
      </c>
      <c r="I2743" t="str" xml:space="preserve">
        <v xml:space="preserve">Bascula de carnes no da imagen ni saca etiqueta._x000d_
_x000d_
Área donde su ubica la balanza_x000d_
_x000d_
Piso de venta carnicería."Se realiza envio de BALANZA|COLGANTE METTLER TOLEDO BPLUS serial C210664770  con Guía No. 78288500180 el 20/09/2023. Se transfiere para su gestión.Confirmar si el equipo ya fue entregado y proceder con la instalación y gestion del ticket</v>
      </c>
      <c r="J2743" t="str">
        <v>Se procede a desmontar la balanza con serial B933104436  y se coloca la balanza con serial C210664770 se coloca ip; mascara de red; puerta de enlace; se llama a redes para que desbloqueen el puerto; remotamente el sr stharlin configura la balanza; queda operativa.</v>
      </c>
      <c r="K2743">
        <v>45195</v>
      </c>
      <c r="L2743">
        <v>45195</v>
      </c>
      <c r="M2743" t="str">
        <f>TEXT(L2743,"DDDDDDD")</f>
        <v>martes</v>
      </c>
      <c r="N2743" t="str" xml:space="preserve">
        <v xml:space="preserve">J027 JUMBO RIONEGRO_x000d_
_x000d_
</v>
      </c>
      <c r="O2743" t="str">
        <v>MEDELLIN</v>
      </c>
      <c r="P2743" t="str">
        <f>IF(ISBLANK(O2743),"0",(VLOOKUP(O2743,REGION,2,FALSE)))</f>
        <v>CENTRO</v>
      </c>
      <c r="Q2743" t="str">
        <v>CARLOS ALBERTO TORRES ECHEVERRIA</v>
      </c>
      <c r="R2743">
        <v>71697694</v>
      </c>
      <c r="S2743" t="str">
        <v>DIRECTO</v>
      </c>
      <c r="T2743">
        <v>0.3541666666666667</v>
      </c>
      <c r="U2743">
        <v>0.5416666666666666</v>
      </c>
      <c r="V2743">
        <f>IF(ISBLANK(T2743 ),"0",U2743-T2743)</f>
        <v>0.18749999999999994</v>
      </c>
      <c r="W2743">
        <v>3</v>
      </c>
      <c r="X2743">
        <f>NETWORKDAYS(K2743,L2742)</f>
        <v>-2</v>
      </c>
      <c r="Y2743" t="str">
        <f>IF(X2743&lt;=2,"CUMPLE","NO CUMPLE")</f>
        <v>CUMPLE</v>
      </c>
      <c r="Z2743" t="str">
        <v xml:space="preserve">Ticket ingresa el 22/09 ; se acuerda con el cliente esta atención. </v>
      </c>
    </row>
    <row r="2744" xml:space="preserve">
      <c r="A2744">
        <v>132145</v>
      </c>
      <c r="B2744" t="str">
        <v>REQUEST</v>
      </c>
      <c r="C2744" t="str">
        <v>CERRADO</v>
      </c>
      <c r="D2744" t="str">
        <v xml:space="preserve">CARNES </v>
      </c>
      <c r="E2744" t="str">
        <v>BALANZA</v>
      </c>
      <c r="F2744" t="str">
        <v>BALANZA</v>
      </c>
      <c r="G2744" t="str">
        <v>METTLER</v>
      </c>
      <c r="H2744" t="str" xml:space="preserve">
        <v xml:space="preserve">balanza de pollo del laboratorio no funciona_x000d_
_x000d_
Área donde su ubica la balanza_x000d_
_x000d_
laboratorio carnicería</v>
      </c>
      <c r="I2744" t="str" xml:space="preserve">
        <v xml:space="preserve">balanza de pollo del laboratorio no funciona_x000d_
_x000d_
Área donde su ubica la balanza_x000d_
_x000d_
laboratorio carnicería</v>
      </c>
      <c r="J2744" t="str">
        <v>Se procede a hacerle mantenimiento a la balanza con serial C209619343 de la sección de pollos; se hacen pruebas y la balanza queda operativa.</v>
      </c>
      <c r="K2744">
        <v>45195</v>
      </c>
      <c r="L2744">
        <v>45195</v>
      </c>
      <c r="M2744" t="str">
        <f>TEXT(L2744,"DDDDDDD")</f>
        <v>martes</v>
      </c>
      <c r="N2744" t="str" xml:space="preserve">
        <v xml:space="preserve">J027 JUMBO RIONEGRO_x000d_
_x000d_
</v>
      </c>
      <c r="O2744" t="str">
        <v>MEDELLIN</v>
      </c>
      <c r="P2744" t="str">
        <f>IF(ISBLANK(O2744),"0",(VLOOKUP(O2744,REGION,2,FALSE)))</f>
        <v>CENTRO</v>
      </c>
      <c r="Q2744" t="str">
        <v>CARLOS ALBERTO TORRES ECHEVERRIA</v>
      </c>
      <c r="R2744">
        <v>71697694</v>
      </c>
      <c r="S2744" t="str">
        <v>DIRECTO</v>
      </c>
      <c r="T2744">
        <v>0.5833333333333334</v>
      </c>
      <c r="U2744">
        <v>0.6666666666666666</v>
      </c>
      <c r="V2744">
        <f>IF(ISBLANK(T2744 ),"0",U2744-T2744)</f>
        <v>0.08333333333333326</v>
      </c>
      <c r="W2744">
        <v>1</v>
      </c>
      <c r="X2744">
        <f>NETWORKDAYS(K2744,L2743)</f>
        <v>1</v>
      </c>
      <c r="Y2744" t="str">
        <f>IF(X2744&lt;=2,"CUMPLE","NO CUMPLE")</f>
        <v>CUMPLE</v>
      </c>
      <c r="Z2744" t="str">
        <v xml:space="preserve">Ticket ingresa el 13 de Septiembre; visista acordada con cliente. </v>
      </c>
    </row>
    <row r="2745" xml:space="preserve">
      <c r="A2745">
        <v>167281</v>
      </c>
      <c r="B2745" t="str">
        <v>INCIDENT</v>
      </c>
      <c r="C2745" t="str">
        <v>CERRADO</v>
      </c>
      <c r="D2745" t="str">
        <v>PLATOS PREPARADOS</v>
      </c>
      <c r="E2745" t="str">
        <v>BALANZA</v>
      </c>
      <c r="F2745" t="str">
        <v>SCANNER</v>
      </c>
      <c r="G2745" t="str">
        <v>MAGELLAN</v>
      </c>
      <c r="H2745" t="str" xml:space="preserve">
        <v xml:space="preserve">buenos días solicito por favor me colaboren con la siguiente novedad en la pos 21 ya que no pesa ni escanea ningún producto; gracias por su pronta respuesta._x000d_
_x000d_
Número de inventario si se tiene_x000d_
_x000d_
no lo tengo_x000d_
_x000d_
Numero de caja_x000d_
_x000d_
21Buen dia;_x000d_
Se Escalata Ticket para que _x000d_
porfavor nos ayuden con la validacion del este caso._x000d_
Saludes"</v>
      </c>
      <c r="I2745" t="str" xml:space="preserve">
        <v xml:space="preserve">buenos días solicito por favor me colaboren con la siguiente novedad en la pos 21 ya que no pesa ni escanea ningún producto; gracias por su pronta respuesta._x000d_
_x000d_
Número de inventario si se tiene_x000d_
_x000d_
no lo tengo_x000d_
_x000d_
Numero de caja_x000d_
_x000d_
21Buen dia;_x000d_
Se Escalata Ticket para que _x000d_
porfavor nos ayuden con la validacion del este caso._x000d_
Saludes"</v>
      </c>
      <c r="J2745" t="str">
        <v>SE VALIDA EQUIPO TIPO ESCANER BALANZA EN EL AREA DE PLATOS PREPARADOS; EL EQUIPO PRESENTA AFECTACIONES NO PERMITE ESCANEAR NI PESAR. SE REALIZA MANTENIMIENTO AL EQUIPO SE LIMPIA LA BANDEJA Y PERSISTE EL FALLO; SE ESCALA CON EL SOPORTE DE SISTEMAS DE CENCOSUD ALVARO MARTINEZ DONDE SUGUIERE REALIZAR UNAS VALIDACIONES ADICIONALES Y AUN ASI PERSISTE EL FALLO. LUEGO DE DIFERENTES PRUEBAS REALIZADAS EL EQUIPO SIGUE SIN OPERAR CORRECTAMNETE CABE RESALTAR QUE EQUIPO SE ENCUENTRA CON BASTANTE DETERIORO; SE VALIDA CON EL SR ALVARO MARTINEZ PARA EL ENVIO DE UN NUEVO ESCANER BALANZA Y SE REALIZA CAMBIO PARCIAL DEL EQUIPO AFECTADO DE LUGAR SE LLEVA AL RAEA DE LINEAL DE CAJA SI SE  COLOCA UN EQUIPO FUNCIONAL EN EL AREA DE PLATOS PREPARADOS PARA SU USO.</v>
      </c>
      <c r="K2745">
        <v>45195</v>
      </c>
      <c r="L2745">
        <v>45195</v>
      </c>
      <c r="M2745" t="str">
        <f>TEXT(L2745,"DDDDDDD")</f>
        <v>martes</v>
      </c>
      <c r="N2745" t="str" xml:space="preserve">
        <v xml:space="preserve">M040 METRO RIOHACHA_x000d_
_x000d_
</v>
      </c>
      <c r="O2745" t="str">
        <v>RIOHACHA</v>
      </c>
      <c r="P2745" t="str">
        <f>IF(ISBLANK(O2745),"0",(VLOOKUP(O2745,REGION,2,FALSE)))</f>
        <v>COSTA</v>
      </c>
      <c r="Q2745" t="str">
        <v>ENRIQUE RAFAEL PONZON ORTEGA</v>
      </c>
      <c r="R2745">
        <f>IF(ISBLANK(Q2745),"0", VLOOKUP(Q2745,PERSONAL,2,FALSE))</f>
        <v>1082888515</v>
      </c>
      <c r="S2745" t="str">
        <v>DIRECTO</v>
      </c>
      <c r="T2745">
        <v>0.4722222222222222</v>
      </c>
      <c r="U2745">
        <v>0.5</v>
      </c>
      <c r="V2745">
        <f>IF(ISBLANK(T2745 ),"0",U2745-T2745)</f>
        <v>0.02777777777777779</v>
      </c>
      <c r="W2745">
        <v>1</v>
      </c>
      <c r="X2745">
        <f>NETWORKDAYS(K2745,L2744)</f>
        <v>1</v>
      </c>
      <c r="Y2745" t="str">
        <f>IF(X2745&lt;=2,"CUMPLE","NO CUMPLE")</f>
        <v>CUMPLE</v>
      </c>
      <c r="Z2745" t="str">
        <v>Visita acordada con cliente.</v>
      </c>
    </row>
    <row r="2746" xml:space="preserve">
      <c r="A2746">
        <v>129159</v>
      </c>
      <c r="B2746" t="str">
        <v>INCIDENT</v>
      </c>
      <c r="C2746" t="str">
        <v>CERRADO</v>
      </c>
      <c r="D2746" t="str">
        <v>PANADERIA</v>
      </c>
      <c r="E2746" t="str">
        <v>SWITCH</v>
      </c>
      <c r="F2746" t="str">
        <v>SWITCH</v>
      </c>
      <c r="G2746" t="str">
        <v>MICROSENS</v>
      </c>
      <c r="H2746" t="str" xml:space="preserve">
        <v xml:space="preserve">(COL) | Caída equipo SWMS | M040 METRO RIOHACHA IP 10.132.21.11 - MT040MS011 Estimados; favor su apoyo en revisión de SW Microsense_x000d_
_x000d_
Área Afectada_x000d_
_x000d_
microsense_x000d_
_x000d_
Punto Operacional Afectada_x000d_
_x000d_
M040 Metro Riohacha "Buen Dia_x000d_
Se Solicita Tecnico de Isit para Realizar la Validaicon del Microsens de la Caja de Donuts; la cual actualmente se encuentra Fuera de Linea._x000d_
Saludes"</v>
      </c>
      <c r="I2746" t="str" xml:space="preserve">
        <v xml:space="preserve">(COL) | Caída equipo SWMS | M040 METRO RIOHACHA IP 10.132.21.11 - MT040MS011 Estimados; favor su apoyo en revisión de SW Microsense_x000d_
_x000d_
Área Afectada_x000d_
_x000d_
microsense_x000d_
_x000d_
Punto Operacional Afectada_x000d_
_x000d_
M040 Metro Riohacha "Buen Dia_x000d_
Se Solicita Tecnico de Isit para Realizar la Validaicon del Microsens de la Caja de Donuts; la cual actualmente se encuentra Fuera de Linea._x000d_
Saludes"</v>
      </c>
      <c r="J2746" t="str">
        <v>SE VALIDA EQUIPO TIPO MICROSENS EN EL AREA DE DONUTS; EL EQUIPO PRESENTA AFECTACIONES EN LA RED; SE VALIDA CONEXIONES Y CABLEADO PERSISTE LA FALLA SE SOLICITA ATENCION CON EL AREA DE COMUNICACIONES; DONDE SE SOLICITA UNA SERIE DE PRUEBAS COMO CAMBIO DE CONEXION EN LOS PUERTOS EN EL MICROSENS; REINICIO DEL EQUIPO Y AUN PERSISTE LA FALLA. EL SEÑOR ALEXANDER DE COMUNICACIONES SOLICITA RETIRAR EL MICROSENS DE SU UBICACION PARA LLEVARLO HASTA EL CUARTO DE SISTEMAS PARA RELALIZAR CONEXION DIRECTA AL SWICH SE VALIDA REALIZANDO ESA SOLICITUD Y EQUIPO RESPONDE DE FORMA SATISFACCTORIA CON ESE SE DESCARTA QUE LA AFECTACION SEA EL CABLE DE RED. LUEGO SE SOLCITA LLEVAR NUEVAMENTE EL EQUIPO AL AREA DE DONAS; PARA SU INSTALACION SE REALIZA UNA NUEVA PRUEBA CAMBIANDO DE PUERTO QUE SE ENCUENTRA EN ESA AREA Y SE LOGRA VALIDAR QUE EL EQUIPO TOMA RED DE FORMA SATISFACTORIA. SE DIAGNOSTICA QUE EL PUERTO DONDE SE ENCUENTRA CONECTADO EL MICROSENS TIENEN AFECTACIONES Y SE SOLCITA REVISION Y CERTIFICACION DEL PUNTO. ADICIONAL SE SOLICITA UN CABLE DE RED DE LARGO TAMAÑO PARA SU IMPLEMENTACION EN ESA AREA.</v>
      </c>
      <c r="K2746">
        <v>45195</v>
      </c>
      <c r="L2746">
        <v>45195</v>
      </c>
      <c r="M2746" t="str">
        <f>TEXT(L2746,"DDDDDDD")</f>
        <v>martes</v>
      </c>
      <c r="N2746" t="str" xml:space="preserve">
        <v xml:space="preserve">M040 METRO RIOHACHA_x000d_
_x000d_
</v>
      </c>
      <c r="O2746" t="str">
        <v>RIOHACHA</v>
      </c>
      <c r="P2746" t="str">
        <f>IF(ISBLANK(O2746),"0",(VLOOKUP(O2746,REGION,2,FALSE)))</f>
        <v>COSTA</v>
      </c>
      <c r="Q2746" t="str">
        <v>ENRIQUE RAFAEL PONZON ORTEGA</v>
      </c>
      <c r="R2746">
        <f>IF(ISBLANK(Q2746),"0", VLOOKUP(Q2746,PERSONAL,2,FALSE))</f>
        <v>1082888515</v>
      </c>
      <c r="S2746" t="str">
        <v>DIRECTO</v>
      </c>
      <c r="T2746">
        <v>0.5104166666666666</v>
      </c>
      <c r="U2746">
        <v>0.5833333333333334</v>
      </c>
      <c r="V2746">
        <f>IF(ISBLANK(T2746 ),"0",U2746-T2746)</f>
        <v>0.07291666666666674</v>
      </c>
      <c r="W2746">
        <v>1</v>
      </c>
      <c r="X2746">
        <f>NETWORKDAYS(K2746,L2745)</f>
        <v>1</v>
      </c>
      <c r="Y2746" t="str">
        <f>IF(X2746&lt;=2,"CUMPLE","NO CUMPLE")</f>
        <v>CUMPLE</v>
      </c>
      <c r="Z2746" t="str">
        <v>Visita acordada con cliente.</v>
      </c>
    </row>
    <row r="2747" xml:space="preserve">
      <c r="A2747">
        <v>167359</v>
      </c>
      <c r="B2747" t="str">
        <v>INCIDENT</v>
      </c>
      <c r="C2747" t="str">
        <v>CERRADO</v>
      </c>
      <c r="D2747" t="str">
        <v>PANADERIA</v>
      </c>
      <c r="E2747" t="str">
        <v>BALANZA</v>
      </c>
      <c r="F2747" t="str">
        <v>BALANZA</v>
      </c>
      <c r="G2747" t="str">
        <v>METTLER</v>
      </c>
      <c r="H2747" t="str" xml:space="preserve">
        <v xml:space="preserve">Buen dia; se presenta novedad con la bascula de panaderia; marca Mettler serie b924787159; la cual no imprime las etiquetas_x000d_
_x000d_
Indica la ubicacion de tu balanza en la tienda_x000d_
_x000d_
PanaderiaBuen dia_x000d_
Se Escala Ticket para validacion del La Balanza de panaderia la cual presenta novedad.</v>
      </c>
      <c r="I2747" t="str" xml:space="preserve">
        <v xml:space="preserve">Buen dia; se presenta novedad con la bascula de panaderia; marca Mettler serie b924787159; la cual no imprime las etiquetas_x000d_
_x000d_
Indica la ubicacion de tu balanza en la tienda_x000d_
_x000d_
PanaderiaBuen dia_x000d_
Se Escala Ticket para validacion del La Balanza de panaderia la cual presenta novedad.</v>
      </c>
      <c r="J2747" t="str">
        <v>SE VALIDA EQUIPO TIPO BALANZA DE MESA EN EL AREA DE PANADERIA; REPORTA EL USUARIO QUE VALA PRESENTA AFECTACION AL MOMENTO DE LA IMPRESIÓN DE LOS TICKET. SE REALIZA LIMPIEZA EN EL CABEZAL DE IMPRESIÓN Y SENSOR; ADEMAS SE HACE CALIBRACION DEL PAPEL. LUEGO SE PROCEDE A REALIZAR PRUEBAS CON EL USUARIO A SATISFACCION EL EQUIPO SE DEJA IMPRIMIENDO DE FORMA CORRECTA. SE LE ENVIA VIDEO DE PRUEBAS AL SR ALVARO MARTINEZ DE COMO SE ENCUENTRA IMPRIMIENDO LA BALANZA.</v>
      </c>
      <c r="K2747">
        <v>45195</v>
      </c>
      <c r="L2747">
        <v>45195</v>
      </c>
      <c r="M2747" t="str">
        <f>TEXT(L2747,"DDDDDDD")</f>
        <v>martes</v>
      </c>
      <c r="N2747" t="str" xml:space="preserve">
        <v xml:space="preserve">M040 METRO RIOHACHA_x000d_
_x000d_
</v>
      </c>
      <c r="O2747" t="str">
        <v>RIOHACHA</v>
      </c>
      <c r="P2747" t="str">
        <f>IF(ISBLANK(O2747),"0",(VLOOKUP(O2747,REGION,2,FALSE)))</f>
        <v>COSTA</v>
      </c>
      <c r="Q2747" t="str">
        <v>ENRIQUE RAFAEL PONZON ORTEGA</v>
      </c>
      <c r="R2747">
        <f>IF(ISBLANK(Q2747),"0", VLOOKUP(Q2747,PERSONAL,2,FALSE))</f>
        <v>1082888515</v>
      </c>
      <c r="S2747" t="str">
        <v>DIRECTO</v>
      </c>
      <c r="T2747">
        <v>0.4444444444444444</v>
      </c>
      <c r="U2747">
        <v>0.4652777777777778</v>
      </c>
      <c r="V2747">
        <f>IF(ISBLANK(T2747 ),"0",U2747-T2747)</f>
        <v>0.02083333333333337</v>
      </c>
      <c r="W2747">
        <v>1</v>
      </c>
      <c r="X2747">
        <f>NETWORKDAYS(K2747,L2746)</f>
        <v>1</v>
      </c>
      <c r="Y2747" t="str">
        <f>IF(X2747&lt;=2,"CUMPLE","NO CUMPLE")</f>
        <v>CUMPLE</v>
      </c>
    </row>
    <row r="2748" xml:space="preserve">
      <c r="A2748">
        <v>141247</v>
      </c>
      <c r="B2748" t="str">
        <v>REQUEST</v>
      </c>
      <c r="C2748" t="str">
        <v>CERRADO</v>
      </c>
      <c r="D2748" t="str">
        <v>E-COMMERCE</v>
      </c>
      <c r="E2748" t="str">
        <v>PDA</v>
      </c>
      <c r="F2748" t="str">
        <v>PDA</v>
      </c>
      <c r="G2748" t="str">
        <v>ZEBRA</v>
      </c>
      <c r="H2748" t="str" xml:space="preserve">
        <v xml:space="preserve">Se solicita el envio de una PDT a la tienda Metro Riohacha de acuerdo a correo recibido._x000d_
_x000d_
Sección de la tienda en donde se ubica la PDT o usuario_x000d_
_x000d_
Ecommerce "Buen Dia;_x000d_
Se solicita Tecnico de Isit  para la configuracion de la PDT;_x000d_
Saludes"_x000d_
Se realiza envio de PDT/PDA|ESTANDAR ZEBRA TC15BK serial S23052524700054 con Guía No. 78288500132 el  14/09/2023. Se transfiere para su gestión.Confirmar si el equipo ya fue entregado y proceder con la instalación y gestion del ticket"</v>
      </c>
      <c r="I2748" t="str" xml:space="preserve">
        <v xml:space="preserve">Se solicita el envio de una PDT a la tienda Metro Riohacha de acuerdo a correo recibido._x000d_
_x000d_
Sección de la tienda en donde se ubica la PDT o usuario_x000d_
_x000d_
Ecommerce "Buen Dia;_x000d_
Se solicita Tecnico de Isit  para la configuracion de la PDT;_x000d_
Saludes"_x000d_
Se realiza envio de PDT/PDA|ESTANDAR ZEBRA TC15BK serial S23052524700054 con Guía No. 78288500132 el  14/09/2023. Se transfiere para su gestión.Confirmar si el equipo ya fue entregado y proceder con la instalación y gestion del ticket"</v>
      </c>
      <c r="J2748" t="str">
        <v>SE VALIDA EQUIPO TIPO PDA; SE PROCEDE A REALIZAR CONFIGURACION DE RED; E INSTALACION DE APK QUE NO SE ENCUENTRAN PREINTALADA EN EL EQUIPO. AL MOMENTO DE REALIZAR EL PROCESO SE GENERA ERROR EN EL APLICATIVO JANIS; SE VALIDA CON EL SEÑOR DE SOPORTE ALVARO MARTINEZ DONDE PRESTA ASISTENCIA REMOTA Y LUEGO DE LA IMPRESION DE UNOS TAGS Y ESCANEARLO EL EQUIPO QUEDA CON LA CONFIGURACION CORRESPONDIENTE SE LE HACE ENTREGA DEL EQUIPO AL USUARIO REPORTANDO QUE EL CABLE NO SE ENCONTRO CON EL DISPOSITIVO QUE LLEGO.</v>
      </c>
      <c r="K2748">
        <v>45195</v>
      </c>
      <c r="L2748">
        <v>45195</v>
      </c>
      <c r="M2748" t="str">
        <f>TEXT(L2748,"DDDDDDD")</f>
        <v>martes</v>
      </c>
      <c r="N2748" t="str" xml:space="preserve">
        <v xml:space="preserve">M040 METRO RIOHACHA_x000d_
_x000d_
</v>
      </c>
      <c r="O2748" t="str">
        <v>RIOHACHA</v>
      </c>
      <c r="P2748" t="str">
        <f>IF(ISBLANK(O2748),"0",(VLOOKUP(O2748,REGION,2,FALSE)))</f>
        <v>COSTA</v>
      </c>
      <c r="Q2748" t="str">
        <v>ENRIQUE RAFAEL PONZON ORTEGA</v>
      </c>
      <c r="R2748">
        <f>IF(ISBLANK(Q2748),"0", VLOOKUP(Q2748,PERSONAL,2,FALSE))</f>
        <v>1082888515</v>
      </c>
      <c r="S2748" t="str">
        <v>DIRECTO</v>
      </c>
      <c r="T2748">
        <v>0.3819444444444444</v>
      </c>
      <c r="U2748">
        <v>0.4375</v>
      </c>
      <c r="V2748">
        <f>IF(ISBLANK(T2748 ),"0",U2748-T2748)</f>
        <v>0.05555555555555558</v>
      </c>
      <c r="W2748">
        <v>1</v>
      </c>
      <c r="X2748">
        <f>NETWORKDAYS(K2748,L2747)</f>
        <v>1</v>
      </c>
      <c r="Y2748" t="str">
        <f>IF(X2748&lt;=2,"CUMPLE","NO CUMPLE")</f>
        <v>CUMPLE</v>
      </c>
      <c r="Z2748" t="str">
        <v xml:space="preserve">Ticket ingresa el 20/09; acordada la atención con el cliente. </v>
      </c>
    </row>
    <row r="2749" xml:space="preserve">
      <c r="A2749">
        <v>149037</v>
      </c>
      <c r="B2749" t="str">
        <v>REQUEST</v>
      </c>
      <c r="C2749" t="str">
        <v>CERRADO</v>
      </c>
      <c r="D2749" t="str">
        <v>TODA LA TIENDA</v>
      </c>
      <c r="E2749" t="str">
        <v>IMPRESORA</v>
      </c>
      <c r="F2749" t="str">
        <v>IMPRESORA</v>
      </c>
      <c r="G2749" t="str">
        <v>ZEBRA</v>
      </c>
      <c r="H2749" t="str" xml:space="preserve">
        <v xml:space="preserve">Se requiere configuración de impresora portable; trasladada de la Tienda Metro Santa Lucía a Metro Neiva.buen día;_x000d_
solicito de su ayuda configurar impresora portable que fue trasladada desde la tienda Santa lucia hacia la tienda Sevilla Neiva; por favor dejarla en operación  y hacer entrega al gerente de la tienda ; adjunto serial de la impresora ._x000d_
Mil gracias    _x000d_
XXRBJ184204207</v>
      </c>
      <c r="I2749" t="str" xml:space="preserve">
        <v xml:space="preserve">Se requiere configuración de impresora portable; trasladada de la Tienda Metro Santa Lucía a Metro Neiva.buen día;_x000d_
solicito de su ayuda configurar impresora portable que fue trasladada desde la tienda Santa lucia hacia la tienda Sevilla Neiva; por favor dejarla en operación  y hacer entrega al gerente de la tienda ; adjunto serial de la impresora ._x000d_
Mil gracias    _x000d_
XXRBJ184204207</v>
      </c>
      <c r="J2749" t="str">
        <v>Se vuelve a  relizar configuración impresora portable ; se configuran parametros de conexión a red wifi; a espera de nuevas configuraciones por parte personal software de redes  para poder recibir impresiones.</v>
      </c>
      <c r="K2749">
        <v>45195</v>
      </c>
      <c r="L2749">
        <v>45195</v>
      </c>
      <c r="M2749" t="str">
        <f>TEXT(L2749,"DDDDDDD")</f>
        <v>martes</v>
      </c>
      <c r="N2749" t="str" xml:space="preserve">
        <v xml:space="preserve">M038 METRO NEIVA CENTRO DE CONVENCIONES_x000d_
_x000d_
</v>
      </c>
      <c r="O2749" t="str">
        <v>NEIVA</v>
      </c>
      <c r="P2749" t="str">
        <f>IF(ISBLANK(O2749),"0",(VLOOKUP(O2749,REGION,2,FALSE)))</f>
        <v>OCCIDENTE</v>
      </c>
      <c r="Q2749" t="str">
        <v>CARLOS HERNAN BARRETO LOPEZ</v>
      </c>
      <c r="R2749">
        <f>IF(ISBLANK(Q2749),"0", VLOOKUP(Q2749,PERSONAL,2,FALSE))</f>
        <v>1010165612</v>
      </c>
      <c r="S2749" t="str">
        <v>DIRECTO</v>
      </c>
      <c r="T2749">
        <v>0.625</v>
      </c>
      <c r="U2749">
        <v>0.7083333333333334</v>
      </c>
      <c r="V2749">
        <f>IF(ISBLANK(T2749 ),"0",U2749-T2749)</f>
        <v>0.08333333333333337</v>
      </c>
      <c r="W2749">
        <v>1</v>
      </c>
      <c r="X2749">
        <f>NETWORKDAYS(K2749,L2748)</f>
        <v>1</v>
      </c>
      <c r="Y2749" t="str">
        <f>IF(X2749&lt;=2,"CUMPLE","NO CUMPLE")</f>
        <v>CUMPLE</v>
      </c>
      <c r="Z2749" t="str">
        <v xml:space="preserve">Caso aparece como resuelto; se documenta. </v>
      </c>
    </row>
    <row r="2750" xml:space="preserve">
      <c r="A2750">
        <v>153402</v>
      </c>
      <c r="B2750" t="str">
        <v>INCIDENT</v>
      </c>
      <c r="C2750" t="str">
        <v>CERRADO</v>
      </c>
      <c r="D2750" t="str">
        <v>DECORACION</v>
      </c>
      <c r="E2750" t="str">
        <v xml:space="preserve">PC </v>
      </c>
      <c r="F2750" t="str">
        <v>PC</v>
      </c>
      <c r="G2750" t="str">
        <v>PC DESK</v>
      </c>
      <c r="H2750" t="str" xml:space="preserve">
        <v xml:space="preserve">El computador de Ecoprinst tuvo la falla de pantalla azul._x000d_
_x000d_
buen dia_x000d_
solicito de su ayuda para formatear el equipo pc de ecoprinst del área de decoración; ya que perdió el sistema operativo; esta maquina hay que colocarle la imagen de Cencosud ; y los aplicativos de ecoprints para diseñar y impresiones ; tambien hay que dejar instalado el Corel 7_x000d_
Mil gracias</v>
      </c>
      <c r="I2750" t="str" xml:space="preserve">
        <v xml:space="preserve">El computador de Ecoprinst tuvo la falla de pantalla azul._x000d_
_x000d_
buen dia_x000d_
solicito de su ayuda para formatear el equipo pc de ecoprinst del área de decoración; ya que perdió el sistema operativo; esta maquina hay que colocarle la imagen de Cencosud ; y los aplicativos de ecoprints para diseñar y impresiones ; tambien hay que dejar instalado el Corel 7_x000d_
Mil gracias</v>
      </c>
      <c r="J2750" t="str">
        <v>Se realiza nuevamente configuracion de programa photo print se realizan pruebas de impresión y se entrega a usuario funcionando; se acalra que usuario indica que antivirus desinstala programa despues de unas horas; el programa se instala en la ruta  "C: PhotoPrint No Borrar" segun indicaciones soporte remoto.</v>
      </c>
      <c r="K2750">
        <v>45194</v>
      </c>
      <c r="L2750">
        <v>45194</v>
      </c>
      <c r="M2750" t="str">
        <f>TEXT(L2750,"DDDDDDD")</f>
        <v>lunes</v>
      </c>
      <c r="N2750" t="str" xml:space="preserve">
        <v xml:space="preserve">M038 METRO NEIVA CENTRO DE CONVENCIONES_x000d_
_x000d_
</v>
      </c>
      <c r="O2750" t="str">
        <v>NEIVA</v>
      </c>
      <c r="P2750" t="str">
        <f>IF(ISBLANK(O2750),"0",(VLOOKUP(O2750,REGION,2,FALSE)))</f>
        <v>OCCIDENTE</v>
      </c>
      <c r="Q2750" t="str">
        <v>CARLOS HERNAN BARRETO LOPEZ</v>
      </c>
      <c r="R2750">
        <f>IF(ISBLANK(Q2750),"0", VLOOKUP(Q2750,PERSONAL,2,FALSE))</f>
        <v>1010165612</v>
      </c>
      <c r="S2750" t="str">
        <v>DIRECTO</v>
      </c>
      <c r="T2750">
        <v>0.5416666666666666</v>
      </c>
      <c r="U2750">
        <v>0.6666666666666666</v>
      </c>
      <c r="V2750">
        <f>IF(ISBLANK(T2750 ),"0",U2750-T2750)</f>
        <v>0.125</v>
      </c>
      <c r="W2750">
        <v>2</v>
      </c>
      <c r="X2750">
        <f>NETWORKDAYS(K2750,L2749)</f>
        <v>2</v>
      </c>
      <c r="Y2750" t="str">
        <f>IF(X2750&lt;=2,"CUMPLE","NO CUMPLE")</f>
        <v>CUMPLE</v>
      </c>
      <c r="Z2750" t="str">
        <v>Segunda visita</v>
      </c>
    </row>
    <row r="2751" xml:space="preserve">
      <c r="A2751">
        <v>153402</v>
      </c>
      <c r="B2751" t="str">
        <v>INCIDENT</v>
      </c>
      <c r="C2751" t="str">
        <v>CERRADO</v>
      </c>
      <c r="D2751" t="str">
        <v>DECORACION</v>
      </c>
      <c r="E2751" t="str">
        <v xml:space="preserve">PC </v>
      </c>
      <c r="F2751" t="str">
        <v>PC</v>
      </c>
      <c r="G2751" t="str">
        <v>PC DESK</v>
      </c>
      <c r="H2751" t="str" xml:space="preserve">
        <v xml:space="preserve">El computador de Ecoprinst tuvo la falla de pantalla azul._x000d_
_x000d_
buen dia_x000d_
solicito de su ayuda para formatear el equipo pc de ecoprinst del área de decoración; ya que perdió el sistema operativo; esta maquina hay que colocarle la imagen de Cencosud ; y los aplicativos de ecoprints para diseñar y impresiones ; tambien hay que dejar instalado el Corel 7_x000d_
Mil gracias</v>
      </c>
      <c r="I2751" t="str" xml:space="preserve">
        <v xml:space="preserve">El computador de Ecoprinst tuvo la falla de pantalla azul._x000d_
_x000d_
buen dia_x000d_
solicito de su ayuda para formatear el equipo pc de ecoprinst del área de decoración; ya que perdió el sistema operativo; esta maquina hay que colocarle la imagen de Cencosud ; y los aplicativos de ecoprints para diseñar y impresiones ; tambien hay que dejar instalado el Corel 7_x000d_
Mil gracias</v>
      </c>
      <c r="J2751" t="str">
        <v>Se realiza validación de sistema operativo instalado en equipo ecoprints;  se realiza backup de archivos por solicitud de usuaria;  se pide solicitar el registro de eventos de acciones tomadas de antivirus  para conocer la razon de la eliminación del programa; se solicita agregar el programa a la lista de excepciones de antivirus; se retira el pc de dominio con autorización de soporte remoto; se procede a intalar nuevamente el sofware de PhotoPrint con la ayuda de personal Ecoprint  y se realiza la carga de archivos de backup; se realizan pruebas de impresión se reinicia equipo y se entrega funcional a usuaria.</v>
      </c>
      <c r="K2751">
        <v>45195</v>
      </c>
      <c r="L2751">
        <v>45195</v>
      </c>
      <c r="M2751" t="str">
        <f>TEXT(L2751,"DDDDDDD")</f>
        <v>martes</v>
      </c>
      <c r="N2751" t="str" xml:space="preserve">
        <v xml:space="preserve">M038 METRO NEIVA CENTRO DE CONVENCIONES_x000d_
_x000d_
</v>
      </c>
      <c r="O2751" t="str">
        <v>NEIVA</v>
      </c>
      <c r="P2751" t="str">
        <f>IF(ISBLANK(O2751),"0",(VLOOKUP(O2751,REGION,2,FALSE)))</f>
        <v>OCCIDENTE</v>
      </c>
      <c r="Q2751" t="str">
        <v>CARLOS HERNAN BARRETO LOPEZ</v>
      </c>
      <c r="R2751">
        <f>IF(ISBLANK(Q2751),"0", VLOOKUP(Q2751,PERSONAL,2,FALSE))</f>
        <v>1010165612</v>
      </c>
      <c r="S2751" t="str">
        <v>DIRECTO</v>
      </c>
      <c r="T2751">
        <v>0.3541666666666667</v>
      </c>
      <c r="U2751">
        <v>0.6666666666666666</v>
      </c>
      <c r="V2751">
        <v>0.2708333333333333</v>
      </c>
      <c r="W2751">
        <v>4</v>
      </c>
      <c r="X2751">
        <f>NETWORKDAYS(K2751,L2750)</f>
        <v>-2</v>
      </c>
      <c r="Y2751" t="str">
        <f>IF(X2751&lt;=2,"CUMPLE","NO CUMPLE")</f>
        <v>CUMPLE</v>
      </c>
      <c r="Z2751" t="str">
        <v>Tercera visita</v>
      </c>
    </row>
    <row r="2752" xml:space="preserve">
      <c r="A2752">
        <v>164631</v>
      </c>
      <c r="B2752" t="str">
        <v>REQUEST</v>
      </c>
      <c r="C2752" t="str">
        <v>CERRADO</v>
      </c>
      <c r="D2752" t="str">
        <v>LINEAL DE CAJAS</v>
      </c>
      <c r="E2752" t="str">
        <v>POS</v>
      </c>
      <c r="F2752" t="str">
        <v>IMPRESORA</v>
      </c>
      <c r="G2752" t="str">
        <v>EPSON</v>
      </c>
      <c r="H2752" t="str" xml:space="preserve">
        <v xml:space="preserve">buen día por favor me colaboran con la verificación de la impresora de la pos numero 5; que se apaga cuando se emite el tiquete. Y esta generando reprocesos en el lineal.buenas tardes._x000d_
_x000d_
jefe Miguel; por favor me colabora con la autorización de esta llamada para que le técnico de isit visite la tienda y realice la validación de la conexión correcta de la impresora pos con la cpu pos y de esta manera descarta que se falla del los cables de conexión.; también será importante validar el estado actual de la impresora</v>
      </c>
      <c r="I2752" t="str" xml:space="preserve">
        <v xml:space="preserve">buen día por favor me colaboran con la verificación de la impresora de la pos numero 5; que se apaga cuando se emite el tiquete. Y esta generando reprocesos en el lineal.buenas tardes._x000d_
_x000d_
jefe Miguel; por favor me colabora con la autorización de esta llamada para que le técnico de isit visite la tienda y realice la validación de la conexión correcta de la impresora pos con la cpu pos y de esta manera descarta que se falla del los cables de conexión.; también será importante validar el estado actual de la impresora</v>
      </c>
      <c r="J2752" t="str">
        <v>Se llega a sitio y se procede con validaciones de ingreso. Se establece contacto con la usuario y el equipo. Se evidencia que la validadora no recibe energía. Cable que lleva corriente de la pos a la validadora se encuentra en mal estado. La validadora se encuentra sin tapa de abajo de los cables de poder y de datos. Se encuentra la tapa y se ensambla. Se procede a descablear cable de poder de la validadora y bajo instrucción de Soporte Especializado se le coloca cargador directo original de la validadora. Se acomoda cablead; reiniciamos la pos y esta sube normalmente. Se realizan pruebas de impresión con Coordinado de Cajas. Se toman evidencias fotográficas y se le envian a Soporte Especializado. Se le da reporte de la actividad realizada a Coordinador de Cajas; Permanencia Tienda y Gerente de la misma. Se da por finalizada la actividad quedando tanto la impresora; la pos y todos sus periféricos completamenta operativos. Se procee con el cierre del ticket.</v>
      </c>
      <c r="K2752">
        <v>45194</v>
      </c>
      <c r="L2752">
        <v>45195</v>
      </c>
      <c r="M2752" t="str">
        <f>TEXT(L2752,"DDDDDDD")</f>
        <v>martes</v>
      </c>
      <c r="N2752" t="str" xml:space="preserve">
        <v xml:space="preserve">M179 METRO PITALITO_x000d_
_x000d_
</v>
      </c>
      <c r="O2752" t="str">
        <v>PITALITO</v>
      </c>
      <c r="P2752" t="str">
        <f>IF(ISBLANK(O2752),"0",(VLOOKUP(O2752,REGION,2,FALSE)))</f>
        <v>OCCIDENTE</v>
      </c>
      <c r="Q2752" t="str">
        <v>EMERSON PALACIOS MARTINEZ</v>
      </c>
      <c r="R2752">
        <f>IF(ISBLANK(Q2752),"0", VLOOKUP(Q2752,PERSONAL,2,FALSE))</f>
        <v>13723524</v>
      </c>
      <c r="S2752" t="str">
        <v>ALIADO</v>
      </c>
      <c r="T2752">
        <v>0.65625</v>
      </c>
      <c r="U2752">
        <v>0.7083333333333334</v>
      </c>
      <c r="V2752">
        <f>IF(ISBLANK(T2752 ),"0",U2752-T2752)</f>
        <v>0.05208333333333337</v>
      </c>
      <c r="W2752">
        <v>1</v>
      </c>
      <c r="X2752">
        <f>NETWORKDAYS(K2752,L2751)</f>
        <v>2</v>
      </c>
      <c r="Y2752" t="str">
        <f>IF(X2752&lt;=2,"CUMPLE","NO CUMPLE")</f>
        <v>CUMPLE</v>
      </c>
    </row>
    <row r="2753" xml:space="preserve">
      <c r="A2753">
        <v>164621</v>
      </c>
      <c r="B2753" t="str">
        <v>REQUEST</v>
      </c>
      <c r="C2753" t="str">
        <v>CERRADO</v>
      </c>
      <c r="D2753" t="str">
        <v>LINEAL DE CAJAS</v>
      </c>
      <c r="E2753" t="str">
        <v>POS</v>
      </c>
      <c r="F2753" t="str">
        <v>IMPRESORA</v>
      </c>
      <c r="G2753" t="str">
        <v xml:space="preserve">EPSON </v>
      </c>
      <c r="H2753" t="str" xml:space="preserve">
        <v xml:space="preserve">buen día por favor me colaboran con la verificación de la impresora de la pos numero 4; que se apaga cuando se emite el tiquete. Y esta generando reprocesos en el lineal.buenas tardes._x000d_
_x000d_
jefe Miguel; por favor me colabora con la autorización de esta llamada para que le técnico de isit visite la tienda y realice la validación de la conexión correcta de la impresora pos con la cpu pos y de esta manera descarta que se falla del los cables de conexión.; también será importante validar el estado actual de la impresora</v>
      </c>
      <c r="I2753" t="str" xml:space="preserve">
        <v xml:space="preserve">buen día por favor me colaboran con la verificación de la impresora de la pos numero 4; que se apaga cuando se emite el tiquete. Y esta generando reprocesos en el lineal.buenas tardes._x000d_
_x000d_
jefe Miguel; por favor me colabora con la autorización de esta llamada para que le técnico de isit visite la tienda y realice la validación de la conexión correcta de la impresora pos con la cpu pos y de esta manera descarta que se falla del los cables de conexión.; también será importante validar el estado actual de la impresora</v>
      </c>
      <c r="J2753" t="str">
        <v>Se llega a sitio y se procede con validaciones de ingreso. Se establece contacto con la usuario y el equipo. Se evidencia que la validadora no recibe energía. Cable que lleva corriente de la pos a la validadora se encuentra en mal estado. La validadora se encuentra sin tapa de abajo de los cables de poder y de datos. Se encuentra la tapa y se ensambla. Se procede a descablear cable de poder de la validadora y bajo instrucción de Soporte Especializado se le coloca cargador directo original de la validadora. Se acomoda cablead; reiniciamos la pos y esta sube normalmente. Se realizan pruebas de impresión con Coordinado de Cajas. Se toman evidencias fotográficas y se le envian a Soporte Especializado. Se le da reporte de la actividad realizada a Coordinador de Cajas; Permanencia Tienda y Gerente de la misma. Se da por finalizada la actividad quedando tanto la impresora; la pos y todos sus periféricos completamenta operativos. Se procee con el cierre del ticket.</v>
      </c>
      <c r="K2753">
        <v>45194</v>
      </c>
      <c r="L2753">
        <v>45195</v>
      </c>
      <c r="M2753" t="str">
        <f>TEXT(L2753,"DDDDDDD")</f>
        <v>martes</v>
      </c>
      <c r="N2753" t="str" xml:space="preserve">
        <v xml:space="preserve">M179 METRO PITALITO_x000d_
_x000d_
</v>
      </c>
      <c r="O2753" t="str">
        <v>PITALITO</v>
      </c>
      <c r="P2753" t="str">
        <f>IF(ISBLANK(O2753),"0",(VLOOKUP(O2753,REGION,2,FALSE)))</f>
        <v>OCCIDENTE</v>
      </c>
      <c r="Q2753" t="str">
        <v>EMERSON PALACIOS MARTINEZ</v>
      </c>
      <c r="R2753">
        <f>IF(ISBLANK(Q2753),"0", VLOOKUP(Q2753,PERSONAL,2,FALSE))</f>
        <v>13723524</v>
      </c>
      <c r="S2753" t="str">
        <v>ALIADO</v>
      </c>
      <c r="T2753">
        <v>0.6041666666666666</v>
      </c>
      <c r="U2753">
        <v>0.65625</v>
      </c>
      <c r="V2753">
        <f>IF(ISBLANK(T2753 ),"0",U2753-T2753)</f>
        <v>0.05208333333333337</v>
      </c>
      <c r="W2753">
        <v>1</v>
      </c>
      <c r="X2753">
        <f>NETWORKDAYS(K2753,L2752)</f>
        <v>2</v>
      </c>
      <c r="Y2753" t="str">
        <f>IF(X2753&lt;=2,"CUMPLE","NO CUMPLE")</f>
        <v>CUMPLE</v>
      </c>
    </row>
    <row r="2754" xml:space="preserve">
      <c r="A2754">
        <v>168928</v>
      </c>
      <c r="B2754" t="str">
        <v>INCIDENT</v>
      </c>
      <c r="C2754" t="str">
        <v>CERRADO</v>
      </c>
      <c r="D2754" t="str">
        <v>PISO DE VENTA</v>
      </c>
      <c r="E2754" t="str">
        <v>PDA</v>
      </c>
      <c r="F2754" t="str">
        <v>PDA</v>
      </c>
      <c r="G2754" t="str">
        <v>HONEYWELL</v>
      </c>
      <c r="H2754" t="str" xml:space="preserve">
        <v xml:space="preserve">pdt de área de perecederos se encuentra bloqueada con una contraseña que no conocemos_x000d_
_x000d_
Sección de la tienda en donde se ubica la PDT o usuario_x000d_
_x000d_
perecederos</v>
      </c>
      <c r="I2754" t="str" xml:space="preserve">
        <v xml:space="preserve">pdt de área de perecederos se encuentra bloqueada con una contraseña que no conocemos_x000d_
_x000d_
Sección de la tienda en donde se ubica la PDT o usuario_x000d_
_x000d_
perecederos</v>
      </c>
      <c r="J2754" t="str" xml:space="preserve">
        <v xml:space="preserve">SE REVISA PDA POR ERROR DE ARRANQUE CON CLAVE ADMIN; SE FORMATEA Y SE REALIZA CONFIGURACIÓN GENERAL; WIFI; APPS Y FIRMWARE ACTUALI					_x000d_
ZADO; CON PRUEBAS REALIZADAS CON LA JEFE DE SECCIÓN; LAS CUALES FUERON SATISFACTORIAS.					_x000d_
LA PDA QUEDA FUNCIONANDO CORRECTAMENTE Y TOTALMENTE OPERATIVA.					_x000d_
</v>
      </c>
      <c r="K2754">
        <v>45195</v>
      </c>
      <c r="L2754">
        <v>45196</v>
      </c>
      <c r="M2754" t="str">
        <f>TEXT(L2754,"DDDDDDD")</f>
        <v>miércoles</v>
      </c>
      <c r="N2754" t="str" xml:space="preserve">
        <v xml:space="preserve">J126 JUMBO SAN SILVESTRE_x000d_
_x000d_
</v>
      </c>
      <c r="O2754" t="str">
        <v>BARRANCABERMEJA</v>
      </c>
      <c r="P2754" t="str">
        <f>IF(ISBLANK(O2754),"0",(VLOOKUP(O2754,REGION,2,FALSE)))</f>
        <v>ORIENTE</v>
      </c>
      <c r="Q2754" t="str">
        <v>LUIS CARLOS ROJAS ACOSTA</v>
      </c>
      <c r="R2754">
        <f>IF(ISBLANK(Q2754),"0", VLOOKUP(Q2754,PERSONAL,2,FALSE))</f>
        <v>1096188137</v>
      </c>
      <c r="S2754" t="str">
        <v>DIRECTO</v>
      </c>
      <c r="T2754">
        <v>0.3333333333333333</v>
      </c>
      <c r="U2754">
        <v>0.375</v>
      </c>
      <c r="V2754">
        <f>IF(ISBLANK(T2754 ),"0",U2754-T2754)</f>
        <v>0.041666666666666685</v>
      </c>
      <c r="W2754">
        <v>1</v>
      </c>
      <c r="X2754">
        <f>NETWORKDAYS(K2754,L2753)</f>
        <v>1</v>
      </c>
      <c r="Y2754" t="str">
        <f>IF(X2754&lt;=2,"CUMPLE","NO CUMPLE")</f>
        <v>CUMPLE</v>
      </c>
    </row>
    <row r="2755" xml:space="preserve">
      <c r="A2755">
        <v>164592</v>
      </c>
      <c r="B2755" t="str">
        <v>REQUEST</v>
      </c>
      <c r="C2755" t="str">
        <v>CERRADO</v>
      </c>
      <c r="D2755" t="str">
        <v>LINEAL DE CAJAS</v>
      </c>
      <c r="E2755" t="str">
        <v>POS</v>
      </c>
      <c r="F2755" t="str">
        <v>POS</v>
      </c>
      <c r="G2755" t="str">
        <v>WINCOR</v>
      </c>
      <c r="H2755" t="str">
        <v>Buen Día Agradezco Su Colaboración Revisando La Pos 03 que está muy lenta"Se solicita diagnostico y/o reparación si es el caso.</v>
      </c>
      <c r="I2755" t="str">
        <v>Buen Día Agradezco Su Colaboración Revisando La Pos 03 que está muy lenta"Se solicita diagnostico y/o reparación si es el caso.</v>
      </c>
      <c r="J2755" t="str" xml:space="preserve">
        <v xml:space="preserve">SE REALIZA REVISIÓN DE POS#03 DE LINEAL DE CAJAS; LA CUAL TENÍA NOVEDAD DE LECTITUD EN LA LECTURA DE CODIGOS DE PRODUCTO E INGRESO DE					_x000d_
CEDULA DE CLIENTE PARA HACER FACTURACIÓN.					_x000d_
TODO INDICA QUE ERA UN INCONVENIENTE CON UNA FACTURA QUE GENERO ERROR Y POR ENDE LA POS SE ENCONTRABA BLOQUEADA; SE REINICIA					_x000d_
EQUIPO Y SE ANULA LA FACTURA. 					_x000d_
SE REALIZAN PRUEBAS CON LA SUPERVISORA DE CAJAS EN TURNO; LAS CUALES FUERON SATISFACTORIAS; EVIDENCIA EN VIDEO SE ENVIA A PERSONAL 					_x000d_
TECNICO REMOTO. LA POS QUEDA FUNCIONANDO CORRECTAMENTE Y TOTALMENTE OPERATIVA.					_x000d_
</v>
      </c>
      <c r="K2755">
        <v>45195</v>
      </c>
      <c r="L2755">
        <v>45195</v>
      </c>
      <c r="M2755" t="str">
        <f>TEXT(L2755,"DDDDDDD")</f>
        <v>martes</v>
      </c>
      <c r="N2755" t="str" xml:space="preserve">
        <v xml:space="preserve">J126 JUMBO SAN SILVESTRE_x000d_
_x000d_
</v>
      </c>
      <c r="O2755" t="str">
        <v>BARRANCABERMEJA</v>
      </c>
      <c r="P2755" t="str">
        <f>IF(ISBLANK(O2755),"0",(VLOOKUP(O2755,REGION,2,FALSE)))</f>
        <v>ORIENTE</v>
      </c>
      <c r="Q2755" t="str">
        <v>LUIS CARLOS ROJAS ACOSTA</v>
      </c>
      <c r="R2755">
        <f>IF(ISBLANK(Q2755),"0", VLOOKUP(Q2755,PERSONAL,2,FALSE))</f>
        <v>1096188137</v>
      </c>
      <c r="S2755" t="str">
        <v>DIRECTO</v>
      </c>
      <c r="T2755">
        <v>0.5833333333333334</v>
      </c>
      <c r="U2755">
        <v>0.6458333333333334</v>
      </c>
      <c r="V2755">
        <f>IF(ISBLANK(T2755 ),"0",U2755-T2755)</f>
        <v>0.0625</v>
      </c>
      <c r="W2755">
        <v>1</v>
      </c>
      <c r="X2755">
        <f>NETWORKDAYS(K2755,L2754)</f>
        <v>2</v>
      </c>
      <c r="Y2755" t="str">
        <f>IF(X2755&lt;=2,"CUMPLE","NO CUMPLE")</f>
        <v>CUMPLE</v>
      </c>
    </row>
    <row r="2756" xml:space="preserve">
      <c r="A2756">
        <v>164588</v>
      </c>
      <c r="B2756" t="str">
        <v>REQUEST</v>
      </c>
      <c r="C2756" t="str">
        <v>CERRADO</v>
      </c>
      <c r="D2756" t="str">
        <v>LINEAL DE CAJAS</v>
      </c>
      <c r="E2756" t="str">
        <v>POS</v>
      </c>
      <c r="F2756" t="str">
        <v>POS</v>
      </c>
      <c r="G2756" t="str">
        <v>WINCOR</v>
      </c>
      <c r="H2756" t="str">
        <v>Buen día agradezco su colaboración revisando la pos 9 no le sirve el scannerSe solicita revisión; diagnostico y/o reparación si es el caso; escaner balanza POS 9</v>
      </c>
      <c r="I2756" t="str">
        <v>Buen día agradezco su colaboración revisando la pos 9 no le sirve el scannerSe solicita revisión; diagnostico y/o reparación si es el caso; escaner balanza POS 9</v>
      </c>
      <c r="J2756" t="str" xml:space="preserve">
        <v xml:space="preserve">SE REALIZA REVISIÓN DE POS#09 DE LINEAL DE CAJAS; LA CUAL TENÍA NOVEDAD CON ESCANNER BALANZA NO FUNCIONABA.					_x000d_
SE ENCUENTRA QUE DIA ANTERIOR; PERSONAL COLABORADOR DE CAJAS HABIA HECHO LIMPIEZA DE LOS ESCANER Y EN CASO DE LA POS #9 HABIA 					_x000d_
AFECTADO LA CONEXIÓN Y POR ENDE LA BALANZA NO FUNCIONABA / NO ENCENDIA CORRECTAMENTE.					_x000d_
SE VERIFICA Y SE REALIZA LA CORRECTA CONEXIÓN DEL ESCANER Y SE REALIZAN PRUEBAS DE FUNCIONAMIENTO CON LA SUPERVISORA DE CAJAS EN 					_x000d_
TURNO; PESAJE Y LECTURA DE CODIGOS LAS CUALES FUERON SATISFACTORIAS.					_x000d_
LA POS /ESCANER QUEDAN FUNCIONANDO CORRECTAMENTE Y TOTALMENTE OPERATIVO.					_x000d_
</v>
      </c>
      <c r="K2756">
        <v>45195</v>
      </c>
      <c r="L2756">
        <v>45195</v>
      </c>
      <c r="M2756" t="str">
        <f>TEXT(L2756,"DDDDDDD")</f>
        <v>martes</v>
      </c>
      <c r="N2756" t="str" xml:space="preserve">
        <v xml:space="preserve">J126 JUMBO SAN SILVESTRE_x000d_
_x000d_
</v>
      </c>
      <c r="O2756" t="str">
        <v>BARRANCABERMEJA</v>
      </c>
      <c r="P2756" t="str">
        <f>IF(ISBLANK(O2756),"0",(VLOOKUP(O2756,REGION,2,FALSE)))</f>
        <v>ORIENTE</v>
      </c>
      <c r="Q2756" t="str">
        <v>LUIS CARLOS ROJAS ACOSTA</v>
      </c>
      <c r="R2756">
        <f>IF(ISBLANK(Q2756),"0", VLOOKUP(Q2756,PERSONAL,2,FALSE))</f>
        <v>1096188137</v>
      </c>
      <c r="S2756" t="str">
        <v>DIRECTO</v>
      </c>
      <c r="T2756">
        <v>0.6458333333333334</v>
      </c>
      <c r="U2756">
        <v>0.7083333333333334</v>
      </c>
      <c r="V2756">
        <f>IF(ISBLANK(T2756 ),"0",U2756-T2756)</f>
        <v>0.0625</v>
      </c>
      <c r="W2756">
        <v>1</v>
      </c>
      <c r="X2756">
        <f>NETWORKDAYS(K2756,L2755)</f>
        <v>1</v>
      </c>
      <c r="Y2756" t="str">
        <f>IF(X2756&lt;=2,"CUMPLE","NO CUMPLE")</f>
        <v>CUMPLE</v>
      </c>
    </row>
    <row r="2757" xml:space="preserve">
      <c r="A2757">
        <v>159382</v>
      </c>
      <c r="B2757" t="str">
        <v>INCIDENT</v>
      </c>
      <c r="C2757" t="str">
        <v>CERRADO</v>
      </c>
      <c r="D2757" t="str">
        <v>LINEAL DE CAJAS</v>
      </c>
      <c r="E2757" t="str">
        <v>BALANZA</v>
      </c>
      <c r="F2757" t="str">
        <v>BALANZA</v>
      </c>
      <c r="G2757" t="str">
        <v>ZEBRA</v>
      </c>
      <c r="H2757" t="str">
        <v>Buenas tardes; me colabora con la pos 17 los productos no escanean por la balanza hay que digitarlos. la balanza suena pero el producto no aparece en el lector. graciasBuen dia Jefe su autorizacion para el envio del tecnico apra revision de la pos; ya mesa especializada coloco la resolucion pero a veces se desconecta y no le esta funcionando el scanner balanza; cuando este en sitio por favor contactar a Harold gonzalez -gracias</v>
      </c>
      <c r="I2757" t="str">
        <v>Buenas tardes; me colabora con la pos 17 los productos no escanean por la balanza hay que digitarlos. la balanza suena pero el producto no aparece en el lector. graciasBuen dia Jefe su autorizacion para el envio del tecnico apra revision de la pos; ya mesa especializada coloco la resolucion pero a veces se desconecta y no le esta funcionando el scanner balanza; cuando este en sitio por favor contactar a Harold gonzalez -gracias</v>
      </c>
      <c r="J2757" t="str">
        <v>Me encuentro en sitio y se me indica que la labor a realizar es la verificación de la balanza de la pos 17 que al pasar un producto genera sonido pero no registra ni pesa; realizo búsqueda de una pos de igual modelo y realizo cambio de balanza con la pos 03 y realizo pruebas en la pos 17 y funciona con normalidad;  realizo pruebas en la pos 03 con la balanza de la pos 17 y presenta la falla no pesa ni registra producto; informo al compañero Harold quien me indica que va a buscar un manual de códigos; el compañero Harold me indica que tiene unos problemas de red y no le fue posible el manual; se documenta labor y se termina labor informando a la compañera que el cau queda en vigencia sin cierre total ya que con el mismo se va a solicitar una nueva balanza.</v>
      </c>
      <c r="K2757">
        <v>45194</v>
      </c>
      <c r="L2757">
        <v>45195</v>
      </c>
      <c r="M2757" t="str">
        <f>TEXT(L2757,"DDDDDDD")</f>
        <v>martes</v>
      </c>
      <c r="N2757" t="str" xml:space="preserve">
        <v xml:space="preserve">J036 JUMBO POPAYAN CAMPANARIO_x000d_
_x000d_
</v>
      </c>
      <c r="O2757" t="str">
        <v>POPAYAN</v>
      </c>
      <c r="P2757" t="str">
        <f>IF(ISBLANK(O2757),"0",(VLOOKUP(O2757,REGION,2,FALSE)))</f>
        <v>OCCIDENTE</v>
      </c>
      <c r="Q2757" t="str">
        <v>DANIEL FERNANDO PAREDES ARTEAGA</v>
      </c>
      <c r="R2757">
        <f>IF(ISBLANK(Q2757),"0", VLOOKUP(Q2757,PERSONAL,2,FALSE))</f>
        <v>10301691</v>
      </c>
      <c r="S2757" t="str">
        <v>DIRECTO</v>
      </c>
      <c r="T2757">
        <v>0.5833333333333334</v>
      </c>
      <c r="U2757">
        <v>0.6875</v>
      </c>
      <c r="V2757">
        <f>IF(ISBLANK(T2757 ),"0",U2757-T2757)</f>
        <v>0.10416666666666663</v>
      </c>
      <c r="W2757">
        <v>2</v>
      </c>
      <c r="X2757">
        <f>NETWORKDAYS(K2757,L2756)</f>
        <v>2</v>
      </c>
      <c r="Y2757" t="str">
        <f>IF(X2757&lt;=2,"CUMPLE","NO CUMPLE")</f>
        <v>CUMPLE</v>
      </c>
    </row>
    <row r="2758" xml:space="preserve">
      <c r="A2758">
        <v>149529</v>
      </c>
      <c r="B2758" t="str">
        <v>REQUEST</v>
      </c>
      <c r="C2758" t="str">
        <v>CERRADO</v>
      </c>
      <c r="D2758" t="str">
        <v>ELECTRO</v>
      </c>
      <c r="E2758" t="str">
        <v>PUNTO DE RED</v>
      </c>
      <c r="F2758" t="str">
        <v>PUNTO DE RED</v>
      </c>
      <c r="G2758" t="str">
        <v>PUNTO DE RED</v>
      </c>
      <c r="H2758" t="str" xml:space="preserve">
        <v xml:space="preserve">Solicito me colaboren con el punto de red del PC de la seccion de electro; el cual esta averiado_x000d_
_x000d_
Área Afectada_x000d_
_x000d_
ELECTRO_x000d_
_x000d_
Dispositivo Afectado_x000d_
_x000d_
PUNTO DE REDBuenos dias; por favor validar con la tienda la solicitud realizada; si es necesaria"</v>
      </c>
      <c r="I2758" t="str" xml:space="preserve">
        <v xml:space="preserve">Solicito me colaboren con el punto de red del PC de la seccion de electro; el cual esta averiado_x000d_
_x000d_
Área Afectada_x000d_
_x000d_
ELECTRO_x000d_
_x000d_
Dispositivo Afectado_x000d_
_x000d_
PUNTO DE REDBuenos dias; por favor validar con la tienda la solicitud realizada; si es necesaria"</v>
      </c>
      <c r="J2758" t="str">
        <v>El punto de red del equipo de la sección de electro; la cual esta averiado.                                                                                                   se procede a realizar la validación del incidentes; 3l conector jack esta en pésimas condiciones por lo que se debe reemplazar el punto. Luego de averiguar el jack este se procede a realizar la instalación así mismo el usuario realizó  pruebas quedando operativo y a satisfacción del cliente. 27 de SEPTIEMBRE de 2023</v>
      </c>
      <c r="K2758">
        <v>45195</v>
      </c>
      <c r="L2758">
        <v>45196</v>
      </c>
      <c r="M2758" t="str">
        <f>TEXT(L2758,"DDDDDDD")</f>
        <v>miércoles</v>
      </c>
      <c r="N2758" t="str" xml:space="preserve">
        <v xml:space="preserve">M085 METRO MONTERIA_x000d_
_x000d_
</v>
      </c>
      <c r="O2758" t="str">
        <v>MONTERIA</v>
      </c>
      <c r="P2758" t="str">
        <f>IF(ISBLANK(O2758),"0",(VLOOKUP(O2758,REGION,2,FALSE)))</f>
        <v>COSTA</v>
      </c>
      <c r="Q2758" t="str">
        <v>SHARON YANETH KERGUELEN WILCHES</v>
      </c>
      <c r="R2758">
        <f>IF(ISBLANK(Q2758),"0", VLOOKUP(Q2758,PERSONAL,2,FALSE))</f>
        <v>1067917448</v>
      </c>
      <c r="S2758" t="str">
        <v>DIRECTO</v>
      </c>
      <c r="T2758">
        <v>0.3298611111111111</v>
      </c>
      <c r="U2758">
        <v>0.3958333333333333</v>
      </c>
      <c r="V2758">
        <f>IF(ISBLANK(T2758 ),"0",U2758-T2758)</f>
        <v>0.06597222222222221</v>
      </c>
      <c r="W2758">
        <v>1</v>
      </c>
      <c r="X2758">
        <f>NETWORKDAYS(K2758,L2757)</f>
        <v>1</v>
      </c>
      <c r="Y2758" t="str">
        <f>IF(X2758&lt;=2,"CUMPLE","NO CUMPLE")</f>
        <v>CUMPLE</v>
      </c>
    </row>
    <row r="2759" xml:space="preserve">
      <c r="A2759">
        <v>168080</v>
      </c>
      <c r="B2759" t="str">
        <v>REQUEST</v>
      </c>
      <c r="C2759" t="str">
        <v>CERRADO</v>
      </c>
      <c r="D2759" t="str">
        <v>LINEAL DE CAJAS</v>
      </c>
      <c r="E2759" t="str">
        <v>POS</v>
      </c>
      <c r="F2759" t="str">
        <v>POS</v>
      </c>
      <c r="G2759" t="str">
        <v>WINCOR</v>
      </c>
      <c r="H2759" t="str">
        <v>Buen Día. por favor me colaboran con el visor que muestra al cliente de la pos 20 ya que no muestra imagen y no se puede ver el valor a cancelar ni el cambio. GraciasBuen Día. por favor me colaboran con el visor que muestra al cliente de la pos 20 ya que no muestra imagen y no se puede ver el valor a cancelar ni el cambio. Gracias</v>
      </c>
      <c r="I2759" t="str">
        <v>Buen Día. por favor me colaboran con el visor que muestra al cliente de la pos 20 ya que no muestra imagen y no se puede ver el valor a cancelar ni el cambio. GraciasBuen Día. por favor me colaboran con el visor que muestra al cliente de la pos 20 ya que no muestra imagen y no se puede ver el valor a cancelar ni el cambio. Gracias</v>
      </c>
      <c r="J2759" t="str">
        <v>En la pos #20 no muestra el visor cliente y no se visualiza en valor a cancelar ni el cambio. Se revisa configuración de la pos y se encuentra bien se requiere validación física.      Se procede a realizar la siguiente prueba y es tomar un visor del lineal de caja colocarlo en la pos que se toma para validar si no se desconfiguró; se evidencia que el visor no funciona en la pos que se le quitó a una caja por lo que se evidencia que el visor cliente de la pos #20 esta malo; ya que no responde a las pruebas que requeridas. Se procede a informar que se requiere cambio de visor. SEPTIEMBRE 27 DE 2023.</v>
      </c>
      <c r="K2759">
        <v>45196</v>
      </c>
      <c r="L2759">
        <v>45196</v>
      </c>
      <c r="M2759" t="str">
        <f>TEXT(L2759,"DDDDDDD")</f>
        <v>miércoles</v>
      </c>
      <c r="N2759" t="str" xml:space="preserve">
        <v xml:space="preserve">M085 METRO MONTERIA_x000d_
_x000d_
</v>
      </c>
      <c r="O2759" t="str">
        <v>MONTERIA</v>
      </c>
      <c r="P2759" t="str">
        <f>IF(ISBLANK(O2759),"0",(VLOOKUP(O2759,REGION,2,FALSE)))</f>
        <v>COSTA</v>
      </c>
      <c r="Q2759" t="str">
        <v>SHARON YANETH KERGUELEN WILCHES</v>
      </c>
      <c r="R2759">
        <f>IF(ISBLANK(Q2759),"0", VLOOKUP(Q2759,PERSONAL,2,FALSE))</f>
        <v>1067917448</v>
      </c>
      <c r="S2759" t="str">
        <v>DIRECTO</v>
      </c>
      <c r="T2759">
        <v>0.4027777777777778</v>
      </c>
      <c r="U2759">
        <v>0.4583333333333333</v>
      </c>
      <c r="V2759">
        <f>IF(ISBLANK(T2759 ),"0",U2759-T2759)</f>
        <v>0.055555555555555525</v>
      </c>
      <c r="W2759">
        <v>1</v>
      </c>
      <c r="X2759">
        <f>NETWORKDAYS(K2759,L2758)</f>
        <v>1</v>
      </c>
      <c r="Y2759" t="str">
        <f>IF(X2759&lt;=2,"CUMPLE","NO CUMPLE")</f>
        <v>CUMPLE</v>
      </c>
    </row>
    <row r="2760" xml:space="preserve">
      <c r="A2760">
        <v>141899</v>
      </c>
      <c r="B2760" t="str">
        <v>REQUEST</v>
      </c>
      <c r="C2760" t="str">
        <v>CERRADO</v>
      </c>
      <c r="D2760" t="str">
        <v>LINEAL DE CAJAS</v>
      </c>
      <c r="E2760" t="str">
        <v>IMPRESORA</v>
      </c>
      <c r="F2760" t="str">
        <v>IMPRESORA</v>
      </c>
      <c r="G2760" t="str">
        <v>ZEBRA</v>
      </c>
      <c r="H2760" t="str">
        <v>Solicitud envio de (1) pdt TC15 para la bandera Metro el cual estarán destinada para E-commerce. Estas pdt sacarla de OC 5900016198 EPM 10454</v>
      </c>
      <c r="I2760" t="str">
        <v>Solicitud envio de (1) pdt TC15 para la bandera Metro el cual estarán destinada para E-commerce. Estas pdt sacarla de OC 5900016198 EPM 10454</v>
      </c>
      <c r="J2760" t="str">
        <v>Se realiza configuración de wifi; se realizan pasos de manual y se realiza entrega a usuaria; sin ninguna novedad; EQUIPO OPERATIVO. SEPTIEMBRE 27 DE 2023</v>
      </c>
      <c r="K2760">
        <v>45196</v>
      </c>
      <c r="L2760">
        <v>45196</v>
      </c>
      <c r="M2760" t="str">
        <f>TEXT(L2760,"DDDDDDD")</f>
        <v>miércoles</v>
      </c>
      <c r="N2760" t="str" xml:space="preserve">
        <v xml:space="preserve">M195 METRO SANTA LUCIA_x000d_
_x000d_
</v>
      </c>
      <c r="O2760" t="str">
        <v>NEIVA</v>
      </c>
      <c r="P2760" t="str">
        <f>IF(ISBLANK(O2760),"0",(VLOOKUP(O2760,REGION,2,FALSE)))</f>
        <v>OCCIDENTE</v>
      </c>
      <c r="Q2760" t="str">
        <v>CARLOS HERNAN BARRETO LOPEZ</v>
      </c>
      <c r="R2760">
        <f>IF(ISBLANK(Q2760),"0", VLOOKUP(Q2760,PERSONAL,2,FALSE))</f>
        <v>1010165612</v>
      </c>
      <c r="S2760" t="str">
        <v>DIRECTO</v>
      </c>
      <c r="T2760">
        <v>0.375</v>
      </c>
      <c r="U2760">
        <v>0.4583333333333333</v>
      </c>
      <c r="V2760">
        <f>IF(ISBLANK(T2760 ),"0",U2760-T2760)</f>
        <v>0.08333333333333331</v>
      </c>
      <c r="W2760">
        <v>1</v>
      </c>
      <c r="X2760">
        <f>NETWORKDAYS(K2760,L2759)</f>
        <v>1</v>
      </c>
      <c r="Y2760" t="str">
        <f>IF(X2760&lt;=2,"CUMPLE","NO CUMPLE")</f>
        <v>CUMPLE</v>
      </c>
      <c r="Z2760" t="str">
        <v>Ticket ingresó el 20/09 ; acordado con cliente  ya que estaba en atención de Centro de Convenciones.</v>
      </c>
    </row>
    <row r="2761" xml:space="preserve">
      <c r="A2761">
        <v>164292</v>
      </c>
      <c r="B2761" t="str">
        <v>REQUEST</v>
      </c>
      <c r="C2761" t="str">
        <v>CERRADO</v>
      </c>
      <c r="D2761" t="str">
        <v>LINEAL DE CAJAS</v>
      </c>
      <c r="E2761" t="str">
        <v>POS</v>
      </c>
      <c r="F2761" t="str">
        <v>POS</v>
      </c>
      <c r="G2761" t="str">
        <v>WINCOR</v>
      </c>
      <c r="H2761" t="str">
        <v>Buen día: Me colaboran con la pos no.12 ya que se le realizo cambio de CPU y últimamente esta sonando demasiado fuerte; se esta recalentando y apagando sola. gracias.</v>
      </c>
      <c r="I2761" t="str">
        <v>Buen día: Me colaboran con la pos no.12 ya que se le realizo cambio de CPU y últimamente esta sonando demasiado fuerte; se esta recalentando y apagando sola. gracias.</v>
      </c>
      <c r="J2761" t="str">
        <v>Se realiza verificación de POS 12 y se comprueba ruido interno en  equipo; al momento de su revisión funcional; se realiza reset de equipo y tiene un inicio lento pero sin problemas en carga de sistema operativo ; el usuario indica que durante dos semanas se han presentado reinicios y recalentamiento de equipo; se deja en revisión por media hora;  equipo  se recalienta y sostiene el sonido (ruido)"; se procede a desensamblar equipo para realizar limpieza o ajustes que eviten el  ruido; pero no se evidencia nada anormal fisicamente; se realiza lectura de voltaje alterno en punto electrico de equipo pero se ven valores normales que no afectan el funcionamiento de equipo ;el problema de los reinicios se puede deber a daños en el equipo por uso y desgaste en partes electrónicas; se recomienda validar condiciones para un nuevo cambio o envío para reparación electrónica. 27 DE SEPTIEMBRE DE 2023</v>
      </c>
      <c r="K2761">
        <v>45195</v>
      </c>
      <c r="L2761">
        <v>45196</v>
      </c>
      <c r="M2761" t="str">
        <f>TEXT(L2761,"DDDDDDD")</f>
        <v>miércoles</v>
      </c>
      <c r="N2761" t="str" xml:space="preserve">
        <v xml:space="preserve">M038 METRO NEIVA CENTRO DE CONVENCIONES_x000d_
_x000d_
</v>
      </c>
      <c r="O2761" t="str">
        <v>NEIVA</v>
      </c>
      <c r="P2761" t="str">
        <f>IF(ISBLANK(O2761),"0",(VLOOKUP(O2761,REGION,2,FALSE)))</f>
        <v>OCCIDENTE</v>
      </c>
      <c r="Q2761" t="str">
        <v>CARLOS HERNAN BARRETO LOPEZ</v>
      </c>
      <c r="R2761">
        <f>IF(ISBLANK(Q2761),"0", VLOOKUP(Q2761,PERSONAL,2,FALSE))</f>
        <v>1010165612</v>
      </c>
      <c r="S2761" t="str">
        <v>DIRECTO</v>
      </c>
      <c r="T2761">
        <v>0.5833333333333334</v>
      </c>
      <c r="U2761">
        <v>0.6666666666666666</v>
      </c>
      <c r="V2761">
        <f>IF(ISBLANK(T2761 ),"0",U2761-T2761)</f>
        <v>0.08333333333333326</v>
      </c>
      <c r="W2761">
        <v>1</v>
      </c>
      <c r="X2761">
        <f>NETWORKDAYS(K2761,L2760)</f>
        <v>2</v>
      </c>
      <c r="Y2761" t="str">
        <f>IF(X2761&lt;=2,"CUMPLE","NO CUMPLE")</f>
        <v>CUMPLE</v>
      </c>
    </row>
    <row r="2762" xml:space="preserve">
      <c r="A2762">
        <v>166952</v>
      </c>
      <c r="B2762" t="str">
        <v>REQUEST</v>
      </c>
      <c r="C2762" t="str">
        <v>CERRADO</v>
      </c>
      <c r="D2762" t="str">
        <v>TODA LA TIENDA</v>
      </c>
      <c r="E2762" t="str">
        <v>AP</v>
      </c>
      <c r="F2762" t="str">
        <v>AP</v>
      </c>
      <c r="G2762" t="str">
        <v>AP</v>
      </c>
      <c r="H2762" t="str" xml:space="preserve">
        <v xml:space="preserve">Buenos días: A solicitud del equipo de redes; se abre caso para trabajo conjunto de verificación de la WiFi de la Tienda Santa Lucia en Neiva. Estando allí; comunicarse con Alexander Munevar. Favor llevar equipo portatil para gestionar conectividad en todas las área de la tienda._x000d_
_x000d_
Área Afectada_x000d_
_x000d_
Piso de Venta_x000d_
_x000d_
Dispositivo Afectado_x000d_
_x000d_
Equipo de conexion WiFi_x000d_
_x000d_
Teléfono de contacto afectado_x000d_
_x000d_
+57 317 6369810 / Alexander Munevar</v>
      </c>
      <c r="I2762" t="str" xml:space="preserve">
        <v xml:space="preserve">Buenos días: A solicitud del equipo de redes; se abre caso para trabajo conjunto de verificación de la WiFi de la Tienda Santa Lucia en Neiva. Estando allí; comunicarse con Alexander Munevar. Favor llevar equipo portatil para gestionar conectividad en todas las área de la tienda._x000d_
_x000d_
Área Afectada_x000d_
_x000d_
Piso de Venta_x000d_
_x000d_
Dispositivo Afectado_x000d_
_x000d_
Equipo de conexion WiFi_x000d_
_x000d_
Teléfono de contacto afectado_x000d_
_x000d_
+57 317 6369810 / Alexander Munevar</v>
      </c>
      <c r="J2762" t="str">
        <v>Se realiza acompañamiento con Alexander Munevar; se identifican los AP instalados en la tienda y se valida cobertura wifi por medio de MAC de PDA segun retroalimentación la cobertura de la tienda mejoó despues de las modificaciones realizadas en los AP (SOPORTES Y ANTENAS)se procede a enviar fotografias  y se termina con la revisión</v>
      </c>
      <c r="K2762">
        <v>45195</v>
      </c>
      <c r="L2762">
        <v>45196</v>
      </c>
      <c r="M2762" t="str">
        <f>TEXT(L2762,"DDDDDDD")</f>
        <v>miércoles</v>
      </c>
      <c r="N2762" t="str" xml:space="preserve">
        <v xml:space="preserve">M195 METRO SANTA LUCIA_x000d_
_x000d_
</v>
      </c>
      <c r="O2762" t="str">
        <v>NEIVA</v>
      </c>
      <c r="P2762" t="str">
        <f>IF(ISBLANK(O2762),"0",(VLOOKUP(O2762,REGION,2,FALSE)))</f>
        <v>OCCIDENTE</v>
      </c>
      <c r="Q2762" t="str">
        <v>CARLOS HERNAN BARRETO LOPEZ</v>
      </c>
      <c r="R2762">
        <f>IF(ISBLANK(Q2762),"0", VLOOKUP(Q2762,PERSONAL,2,FALSE))</f>
        <v>1010165612</v>
      </c>
      <c r="S2762" t="str">
        <v>DIRECTO</v>
      </c>
      <c r="T2762">
        <v>0.4583333333333333</v>
      </c>
      <c r="U2762">
        <v>0.5208333333333334</v>
      </c>
      <c r="V2762">
        <f>IF(ISBLANK(T2762 ),"0",U2762-T2762)</f>
        <v>0.06250000000000006</v>
      </c>
      <c r="W2762">
        <v>1</v>
      </c>
      <c r="X2762">
        <f>NETWORKDAYS(K2762,L2761)</f>
        <v>2</v>
      </c>
      <c r="Y2762" t="str">
        <f>IF(X2762&lt;=2,"CUMPLE","NO CUMPLE")</f>
        <v>CUMPLE</v>
      </c>
    </row>
    <row r="2763" xml:space="preserve">
      <c r="A2763">
        <v>168913</v>
      </c>
      <c r="B2763" t="str">
        <v>REQUEST</v>
      </c>
      <c r="C2763" t="str">
        <v>CERRADO</v>
      </c>
      <c r="D2763" t="str">
        <v>LINEAL DE CAJAS</v>
      </c>
      <c r="E2763" t="str">
        <v>POS</v>
      </c>
      <c r="F2763" t="str">
        <v>POS</v>
      </c>
      <c r="G2763" t="str">
        <v>WINCOR</v>
      </c>
      <c r="H2763" t="str">
        <v>Se Presenta Novedad En La POS 5; En Varias Ocasiones Se Ha Puesto La Novedad; El Técnico Viene Y La Revisa Y A La Semana Nuevamente Queda Fuera De Linea.se solicita diagnóstico; revisión y/o reparación si es el caso</v>
      </c>
      <c r="I2763" t="str">
        <v>Se Presenta Novedad En La POS 5; En Varias Ocasiones Se Ha Puesto La Novedad; El Técnico Viene Y La Revisa Y A La Semana Nuevamente Queda Fuera De Linea.se solicita diagnóstico; revisión y/o reparación si es el caso</v>
      </c>
      <c r="J2763" t="str" xml:space="preserve">
        <v xml:space="preserve">SE REVISA CPU POR INCONVENIENTES DE FUERA DE LINEA; SE REALIZA REVISION CON SOPORTE DE MESA Y POS SE ENCUENTRA CONECTADA; PERO					_x000d_
SIGUE GENERANDO ERROR; SE REALIZA MANTENIMIENTO PREVENTIVO Y SE CAMBIA TARJETA DE RED LAN; DANDO RESULTADOS SATISFACTORIOS.					_x000d_
SE REALIZAN PRUEBAS DE FUNCIONAMIENTO CON LA SUPERVISORA DE CAJAS MARY CRUZ; PESAJE; LECTURA DE CÓDIGOS; PUNTOS CENCOSUD; TRANSFE					_x000d_
RENCIA POR DATÁFONO.					_x000d_
POS QUEDA FUNCIONANDO CORRECTAMENTE Y TOTALMENTE OPERATIVA.					_x000d_
</v>
      </c>
      <c r="K2763">
        <v>45195</v>
      </c>
      <c r="L2763">
        <v>45196</v>
      </c>
      <c r="M2763" t="str">
        <f>TEXT(L2763,"DDDDDDD")</f>
        <v>miércoles</v>
      </c>
      <c r="N2763" t="str" xml:space="preserve">
        <v xml:space="preserve">J126 JUMBO SAN SILVESTRE_x000d_
_x000d_
</v>
      </c>
      <c r="O2763" t="str">
        <v>BARRANCABERMEJA</v>
      </c>
      <c r="P2763" t="str">
        <f>IF(ISBLANK(O2763),"0",(VLOOKUP(O2763,REGION,2,FALSE)))</f>
        <v>ORIENTE</v>
      </c>
      <c r="Q2763" t="str">
        <v>LUIS CARLOS ROJAS ACOSTA</v>
      </c>
      <c r="R2763">
        <f>IF(ISBLANK(Q2763),"0", VLOOKUP(Q2763,PERSONAL,2,FALSE))</f>
        <v>1096188137</v>
      </c>
      <c r="S2763" t="str">
        <v>DIRECTO</v>
      </c>
      <c r="T2763">
        <v>0.5</v>
      </c>
      <c r="U2763">
        <v>0.6666666666666666</v>
      </c>
      <c r="V2763">
        <v>0.2916666666666667</v>
      </c>
      <c r="W2763">
        <v>4</v>
      </c>
      <c r="X2763">
        <f>NETWORKDAYS(K2763,L2762)</f>
        <v>2</v>
      </c>
      <c r="Y2763" t="str">
        <f>IF(X2763&lt;=2,"CUMPLE","NO CUMPLE")</f>
        <v>CUMPLE</v>
      </c>
    </row>
    <row r="2764" xml:space="preserve">
      <c r="A2764">
        <v>150539</v>
      </c>
      <c r="B2764" t="str">
        <v>REQUEST</v>
      </c>
      <c r="C2764" t="str">
        <v>CERRADO</v>
      </c>
      <c r="D2764" t="str">
        <v>TODA LA TIENDA</v>
      </c>
      <c r="E2764" t="str">
        <v xml:space="preserve">PDA </v>
      </c>
      <c r="F2764" t="str">
        <v>PDA</v>
      </c>
      <c r="G2764" t="str">
        <v>HONEYWELL</v>
      </c>
      <c r="H2764" t="str" xml:space="preserve">
        <v xml:space="preserve">Buenos días Pdt presenta lentitud en los procesos; también el táctil esta bastante sensible debido a que la pantalla se encuentra partida._x000d_
_x000d_
Sección de la tienda en donde se ubica la PDT o usuario_x000d_
_x000d_
126Se realiza consulta a Coordinador de servicios y confirma que formato se debe gestionar en tienda.</v>
      </c>
      <c r="I2764" t="str" xml:space="preserve">
        <v xml:space="preserve">Buenos días Pdt presenta lentitud en los procesos; también el táctil esta bastante sensible debido a que la pantalla se encuentra partida._x000d_
_x000d_
Sección de la tienda en donde se ubica la PDT o usuario_x000d_
_x000d_
126Se realiza consulta a Coordinador de servicios y confirma que formato se debe gestionar en tienda.</v>
      </c>
      <c r="J2764" t="str" xml:space="preserve">
        <v xml:space="preserve">SE REVISA PDA DE AREA PGC; DONDE SE ENCUENTRA NOVEDAD DE TACTIL CON INCONVENIENTES DE MARCACIÓN SOLO; SE EVIDENCIA QUE EL PROTEC- 					_x000d_
TOR TIENE VARIOS GOLPES EL CUAL TRASPASÓ Y POR ENDE AFECTO EL TÁCTIL DE LA PANTALLA.					_x000d_
SE SOLICITA CAMBIO DE DISPLAY Y TACTIL DE PDA.					_x000d_
SE SOLCITÓ AL GERENTE Y LA JEFE DE SECCIÓN LA RESPECTIVA FIRMA DEL ACTA DE DAÑO INDUCIDO PARA SOLICITAR REPARACIÓN O CAMBIO DE PDT.					_x000d_
GERENTE FIRMA ACTA  AL IGUAL QUE LA JEFE DE SECCIÓN.					_x000d_
</v>
      </c>
      <c r="K2764">
        <v>45195</v>
      </c>
      <c r="L2764">
        <v>45196</v>
      </c>
      <c r="M2764" t="str">
        <f>TEXT(L2764,"DDDDDDD")</f>
        <v>miércoles</v>
      </c>
      <c r="N2764" t="str" xml:space="preserve">
        <v xml:space="preserve">J126 JUMBO SAN SILVESTRE_x000d_
_x000d_
</v>
      </c>
      <c r="O2764" t="str">
        <v>BARRANCABERMEJA</v>
      </c>
      <c r="P2764" t="str">
        <f>IF(ISBLANK(O2764),"0",(VLOOKUP(O2764,REGION,2,FALSE)))</f>
        <v>ORIENTE</v>
      </c>
      <c r="Q2764" t="str">
        <v>LUIS CARLOS ROJAS ACOSTA</v>
      </c>
      <c r="R2764">
        <f>IF(ISBLANK(Q2764),"0", VLOOKUP(Q2764,PERSONAL,2,FALSE))</f>
        <v>1096188137</v>
      </c>
      <c r="S2764" t="str">
        <v>DIRECTO</v>
      </c>
      <c r="T2764">
        <v>0.3333333333333333</v>
      </c>
      <c r="U2764">
        <v>0.375</v>
      </c>
      <c r="V2764">
        <f>IF(ISBLANK(T2764 ),"0",U2764-T2764)</f>
        <v>0.041666666666666685</v>
      </c>
      <c r="W2764">
        <v>1</v>
      </c>
      <c r="X2764">
        <f>NETWORKDAYS(K2764,L2763)</f>
        <v>2</v>
      </c>
      <c r="Y2764" t="str">
        <f>IF(X2764&lt;=2,"CUMPLE","NO CUMPLE")</f>
        <v>CUMPLE</v>
      </c>
    </row>
    <row r="2765" xml:space="preserve">
      <c r="A2765">
        <v>148425</v>
      </c>
      <c r="B2765" t="str">
        <v>REQUEST</v>
      </c>
      <c r="C2765" t="str">
        <v>CERRADO</v>
      </c>
      <c r="D2765" t="str">
        <v>TODA LA TIENDA</v>
      </c>
      <c r="E2765" t="str">
        <v>VERIFICADOR</v>
      </c>
      <c r="F2765" t="str">
        <v>VERIFICADOR</v>
      </c>
      <c r="G2765" t="str">
        <v>NEWLAND</v>
      </c>
      <c r="H2765" t="str">
        <v>Se solicita revisión y/o configuración; verificadores de precios de tienda Jumbo San Silvestre; para que realicen consulta de tarjeta regalo y puntos de clientes; escaneando cedula.Se solicita revisión y/o configuración; verificadores de precios."</v>
      </c>
      <c r="I2765" t="str">
        <v>Se solicita revisión y/o configuración; verificadores de precios de tienda Jumbo San Silvestre; para que realicen consulta de tarjeta regalo y puntos de clientes; escaneando cedula.Se solicita revisión y/o configuración; verificadores de precios."</v>
      </c>
      <c r="J2765" t="str" xml:space="preserve">
        <v xml:space="preserve">SE REVISA VERIFICADOR DE PRECIOS DE ZONA NEVERAS ENFRENTE DE PESCADERIA; SE REALIZA CONFIGURACIÓN COMPLETA PERO AL PASO DE ACTUALIZA					_x000d_
EL FIRMWARE DEL SCANTOOLS NO ES POSIBLE YA QUE EL LECTOR DE CODIGOS NO ENCIENDE; SE REALIZA CLONACION DE ARCHIVO CON OTRA TABLET					_x000d_
OPERATIVA Y ACTUALIZADA PERO EL PROCEDIMIENTO NO FUE EFECTIVO; VERIFICADO NO FUNCIONA LECTOR DE CÓDIGOS.					_x000d_
CRC QUEDO DE INFORMAR UNA ÚLTIMA SOLUCIÓN.					_x000d_
</v>
      </c>
      <c r="K2765">
        <v>45196</v>
      </c>
      <c r="L2765">
        <v>45196</v>
      </c>
      <c r="M2765" t="str">
        <f>TEXT(L2765,"DDDDDDD")</f>
        <v>miércoles</v>
      </c>
      <c r="N2765" t="str" xml:space="preserve">
        <v xml:space="preserve">J126 JUMBO SAN SILVESTRE_x000d_
_x000d_
</v>
      </c>
      <c r="O2765" t="str">
        <v>BARRANCABERMEJA</v>
      </c>
      <c r="P2765" t="str">
        <f>IF(ISBLANK(O2765),"0",(VLOOKUP(O2765,REGION,2,FALSE)))</f>
        <v>ORIENTE</v>
      </c>
      <c r="Q2765" t="str">
        <v>LUIS CARLOS ROJAS ACOSTA</v>
      </c>
      <c r="R2765">
        <f>IF(ISBLANK(Q2765),"0", VLOOKUP(Q2765,PERSONAL,2,FALSE))</f>
        <v>1096188137</v>
      </c>
      <c r="S2765" t="str">
        <v>DIRECTO</v>
      </c>
      <c r="T2765">
        <v>0.375</v>
      </c>
      <c r="U2765">
        <v>0.5</v>
      </c>
      <c r="V2765">
        <f>IF(ISBLANK(T2765 ),"0",U2765-T2765)</f>
        <v>0.125</v>
      </c>
      <c r="W2765">
        <v>2</v>
      </c>
      <c r="X2765">
        <f>NETWORKDAYS(K2765,L2764)</f>
        <v>1</v>
      </c>
      <c r="Y2765" t="str">
        <f>IF(X2765&lt;=2,"CUMPLE","NO CUMPLE")</f>
        <v>CUMPLE</v>
      </c>
      <c r="Z2765" t="str">
        <v>Ingresó el 18/09 ; acordado con cliente ya que no se encuentra solución para caso.</v>
      </c>
    </row>
    <row r="2766" xml:space="preserve">
      <c r="A2766">
        <v>170657</v>
      </c>
      <c r="B2766" t="str">
        <v>REQUEST</v>
      </c>
      <c r="C2766" t="str">
        <v>CERRADO</v>
      </c>
      <c r="D2766" t="str">
        <v>PANADERIA</v>
      </c>
      <c r="E2766" t="str">
        <v>BALANZA</v>
      </c>
      <c r="F2766" t="str">
        <v>BALANZA</v>
      </c>
      <c r="G2766" t="str">
        <v>METTLER</v>
      </c>
      <c r="H2766" t="str" xml:space="preserve">
        <v xml:space="preserve">Bascula en la sección de panadería con error en la impresión de la etiqueta ya que no sale una sola; sino que sale una tras otra._x000d_
_x000d_
Área en donde se encuentra la Balanza_x000d_
_x000d_
panaderia</v>
      </c>
      <c r="I2766" t="str" xml:space="preserve">
        <v xml:space="preserve">Bascula en la sección de panadería con error en la impresión de la etiqueta ya que no sale una sola; sino que sale una tras otra._x000d_
_x000d_
Área en donde se encuentra la Balanza_x000d_
_x000d_
panaderia</v>
      </c>
      <c r="J2766" t="str">
        <v>Me encuentro en sitio y se me indica que la labor a realizar es la verificación de la balanza mesa que se encuentra en la zona de panadería procedo a realizar la prueba y consultar con el usuario de la falla; me indican que el ticket no sale completo y confirmo con la prueba; me comunico con el Ing. Harold para que me comparte la clave maestra para configurar y calibrar el tamaño de papel. Ingreso con el Código correspondiente y realizo pruebas y la balanza presenta un error y no genera el ticket informo al Ing. de la falla quien me indica que espere 20 min y realice prueba de impresión sin resultados realizo verificación de sensores y limpieza de los mismos y se vuelve a realizar prueba sin resultado; se procede a realizar el reset de la POS. Llega la hora de almuerzo y me retiro de sitio para retomar valores a las 14:00 y se continúa con el cargue de información y códigos de barras y sellos;  se le envía evidencia de cada cargue de información y se realiza prueba de venta y verificación de Código en la POS  todo ok se termina labor y se informa al Ing Harold y a la compañera Katherine Gómez de terminada labor y me retro de sitio . 28 de Septiembre de 2023</v>
      </c>
      <c r="K2766">
        <v>45197</v>
      </c>
      <c r="L2766">
        <v>45197</v>
      </c>
      <c r="M2766" t="str">
        <f>TEXT(L2766,"DDDDDDD")</f>
        <v>jueves</v>
      </c>
      <c r="N2766" t="str" xml:space="preserve">
        <v xml:space="preserve">J036 JUMBO POPAYAN CAMPANARIO_x000d_
_x000d_
</v>
      </c>
      <c r="O2766" t="str">
        <v>POPAYAN</v>
      </c>
      <c r="P2766" t="str">
        <f>IF(ISBLANK(O2766),"0",(VLOOKUP(O2766,REGION,2,FALSE)))</f>
        <v>OCCIDENTE</v>
      </c>
      <c r="Q2766" t="str">
        <v>DANIEL FERNANDO PAREDES ARTEAGA</v>
      </c>
      <c r="R2766">
        <f>IF(ISBLANK(Q2766),"0", VLOOKUP(Q2766,PERSONAL,2,FALSE))</f>
        <v>10301691</v>
      </c>
      <c r="S2766" t="str">
        <v>DIRECTO</v>
      </c>
      <c r="T2766">
        <v>0.4027777777777778</v>
      </c>
      <c r="U2766">
        <v>0.6319444444444444</v>
      </c>
      <c r="V2766">
        <v>0.16666666666666666</v>
      </c>
      <c r="W2766">
        <v>2</v>
      </c>
      <c r="X2766">
        <f>NETWORKDAYS(K2766,L2765)</f>
        <v>-2</v>
      </c>
      <c r="Y2766" t="str">
        <f>IF(X2766&lt;=2,"CUMPLE","NO CUMPLE")</f>
        <v>CUMPLE</v>
      </c>
      <c r="Z2766" t="str">
        <v>Se descuenta tiempo de almuerzo.</v>
      </c>
    </row>
    <row r="2767" xml:space="preserve">
      <c r="A2767">
        <v>168666</v>
      </c>
      <c r="B2767" t="str">
        <v>REQUEST</v>
      </c>
      <c r="C2767" t="str">
        <v>CERRADO</v>
      </c>
      <c r="D2767" t="str">
        <v>LINEAL DE CAJAS</v>
      </c>
      <c r="E2767" t="str">
        <v>POS</v>
      </c>
      <c r="F2767" t="str">
        <v>POS</v>
      </c>
      <c r="G2767" t="str">
        <v>WINCOR</v>
      </c>
      <c r="H2767" t="str">
        <v>Se presenta novedad en la POS 1; en varias ocasiones se ha puesto la novedad; el técnico viene y la revisa y a la semana nuevamente queda fuera de linea.</v>
      </c>
      <c r="I2767" t="str">
        <v>Se presenta novedad en la POS 1; en varias ocasiones se ha puesto la novedad; el técnico viene y la revisa y a la semana nuevamente queda fuera de linea.</v>
      </c>
      <c r="J2767" t="str" xml:space="preserve">
        <v xml:space="preserve">NO SE ATIENDE CAU POR EQUIVOCACIÓN DEL COORDINADOR DE CAJAS AL TENER UN ERROR DE DIGITACIÓN SOBRE EL NÚMERO DE POS QUE SOLICITÓ					_x000d_
REVISAR; CONFUNDIÓ LA POS #1 CON LA #5; CUYA ATENCIÓN Y SOLUCIÓN SE DIO HACE 2 DÍAS.					_x000d_
</v>
      </c>
      <c r="K2767">
        <v>45197</v>
      </c>
      <c r="L2767">
        <v>45198</v>
      </c>
      <c r="M2767" t="str">
        <f>TEXT(L2767,"DDDDDDD")</f>
        <v>viernes</v>
      </c>
      <c r="N2767" t="str" xml:space="preserve">
        <v xml:space="preserve">J126 JUMBO SAN SILVESTRE_x000d_
_x000d_
</v>
      </c>
      <c r="O2767" t="str">
        <v>BARRANCABERMEJA</v>
      </c>
      <c r="P2767" t="str">
        <f>IF(ISBLANK(O2767),"0",(VLOOKUP(O2767,REGION,2,FALSE)))</f>
        <v>ORIENTE</v>
      </c>
      <c r="Q2767" t="str">
        <v>LUIS CARLOS ROJAS ACOSTA</v>
      </c>
      <c r="R2767">
        <f>IF(ISBLANK(Q2767),"0", VLOOKUP(Q2767,PERSONAL,2,FALSE))</f>
        <v>1096188137</v>
      </c>
      <c r="S2767" t="str">
        <v>DIRECTO</v>
      </c>
      <c r="T2767">
        <v>0.3333333333333333</v>
      </c>
      <c r="U2767">
        <v>0.3541666666666667</v>
      </c>
      <c r="V2767">
        <f>IF(ISBLANK(T2767 ),"0",U2767-T2767)</f>
        <v>0.02083333333333337</v>
      </c>
      <c r="W2767">
        <v>1</v>
      </c>
      <c r="X2767">
        <f>NETWORKDAYS(K2767,L2766)</f>
        <v>1</v>
      </c>
      <c r="Y2767" t="str">
        <f>IF(X2767&lt;=2,"CUMPLE","NO CUMPLE")</f>
        <v>CUMPLE</v>
      </c>
    </row>
    <row r="2768" xml:space="preserve">
      <c r="A2768">
        <v>175049</v>
      </c>
      <c r="B2768" t="str">
        <v>REQUEST</v>
      </c>
      <c r="C2768" t="str">
        <v>CERRADO</v>
      </c>
      <c r="D2768" t="str">
        <v>CAJA CENTRAL</v>
      </c>
      <c r="E2768" t="str">
        <v>IMPRESORA</v>
      </c>
      <c r="F2768" t="str">
        <v>IMPRESORA</v>
      </c>
      <c r="G2768" t="str">
        <v>LEXMARK</v>
      </c>
      <c r="H2768" t="str" xml:space="preserve">
        <v xml:space="preserve">Se presenta novedad con el cable de red de la impresora (accesorio en mal estado)._x000d_
_x000d_
area en donde se encuentra la impresora_x000d_
_x000d_
Caja Centralsegun imagen enviada por usuario; presenta novedad punto de red. se escala a técnico en sitio para su revisión</v>
      </c>
      <c r="I2768" t="str" xml:space="preserve">
        <v xml:space="preserve">Se presenta novedad con el cable de red de la impresora (accesorio en mal estado)._x000d_
_x000d_
area en donde se encuentra la impresora_x000d_
_x000d_
Caja Centralsegun imagen enviada por usuario; presenta novedad punto de red. se escala a técnico en sitio para su revisión</v>
      </c>
      <c r="J2768" t="str" xml:space="preserve">
        <v xml:space="preserve">SE REALIZA CAMBIO DE JACK DE PUNTO DE RED IMPRESORA LEXMARK DE CAJA CENTRAL; DEBIDO A QUE CON LA PUERTA DE LA CAJA FUERTE SE PARTIO EL 					_x000d_
LA TAPA DEL PUNTO DE RED Y AL ESTAR SUELTO EL JACK TAMBIEN SE PARTIO.					_x000d_
SE ORGANIZA PUNTO Y SE DEJA CAJA CIEGA Y LAS CONEXIONES SE DEJAN INTERNA PARA EVITAR NUEVAMENTE ESA NOVEDAD.					_x000d_
SE REALIZAN PRUEBAS DE CONEXIÓN DE IMPRESORA CON SUPERVISORA DE CAJAS EN TURNO; LAS CUALES FUERON SATISFACTORIAS; DE IGUAL MANERA					_x000d_
SE INFORMA AL GERENTE DE LA TIENDA SOBRE LA SOLUCIÓN DEL CASO.					_x000d_
</v>
      </c>
      <c r="K2768">
        <v>45197</v>
      </c>
      <c r="L2768">
        <v>45198</v>
      </c>
      <c r="M2768" t="str">
        <f>TEXT(L2768,"DDDDDDD")</f>
        <v>viernes</v>
      </c>
      <c r="N2768" t="str" xml:space="preserve">
        <v xml:space="preserve">J126 JUMBO SAN SILVESTRE_x000d_
_x000d_
</v>
      </c>
      <c r="O2768" t="str">
        <v>BARRANCABERMEJA</v>
      </c>
      <c r="P2768" t="str">
        <f>IF(ISBLANK(O2768),"0",(VLOOKUP(O2768,REGION,2,FALSE)))</f>
        <v>ORIENTE</v>
      </c>
      <c r="Q2768" t="str">
        <v>LUIS CARLOS ROJAS ACOSTA</v>
      </c>
      <c r="R2768">
        <f>IF(ISBLANK(Q2768),"0", VLOOKUP(Q2768,PERSONAL,2,FALSE))</f>
        <v>1096188137</v>
      </c>
      <c r="S2768" t="str">
        <v>DIRECTO</v>
      </c>
      <c r="T2768">
        <v>0.3541666666666667</v>
      </c>
      <c r="U2768">
        <v>0.4791666666666667</v>
      </c>
      <c r="V2768">
        <f>IF(ISBLANK(T2768 ),"0",U2768-T2768)</f>
        <v>0.125</v>
      </c>
      <c r="W2768">
        <v>2</v>
      </c>
      <c r="X2768">
        <f>NETWORKDAYS(K2768,L2767)</f>
        <v>2</v>
      </c>
      <c r="Y2768" t="str">
        <f>IF(X2768&lt;=2,"CUMPLE","NO CUMPLE")</f>
        <v>CUMPLE</v>
      </c>
    </row>
    <row r="2769" xml:space="preserve">
      <c r="A2769">
        <v>149768</v>
      </c>
      <c r="B2769" t="str">
        <v>REQUEST</v>
      </c>
      <c r="C2769" t="str">
        <v>CERRADO</v>
      </c>
      <c r="D2769" t="str">
        <v>ATENCION AL CLIENTE</v>
      </c>
      <c r="E2769" t="str">
        <v>IMPRESORA</v>
      </c>
      <c r="F2769" t="str">
        <v>IMPRESORA</v>
      </c>
      <c r="G2769" t="str">
        <v>ZEBRA</v>
      </c>
      <c r="H2769" t="str">
        <v>Buen día solicito de su ayuda para instalar y configurar impresora de escritorio que fue enviada desde la tienda M042; coordinar con el gerente la tienda donde necesita que la instalemos; FLEJERA|ESCRITORIO Marca: ZEBRA Modelo: ZT230 SERIE: 52N210800175 Mil graciasBuen día solicito de su ayuda para instalar y configurar impresora de escritorio que fue enviada desde la tienda M042; coordinar con el gerente la tienda donde necesita que la instalemos; FLEJERA|ESCRITORIO Marca: ZEBRA Modelo: ZT230 SERIE: 52N210800175 Mil gracias</v>
      </c>
      <c r="I2769" t="str">
        <v>Buen día solicito de su ayuda para instalar y configurar impresora de escritorio que fue enviada desde la tienda M042; coordinar con el gerente la tienda donde necesita que la instalemos; FLEJERA|ESCRITORIO Marca: ZEBRA Modelo: ZT230 SERIE: 52N210800175 Mil graciasBuen día solicito de su ayuda para instalar y configurar impresora de escritorio que fue enviada desde la tienda M042; coordinar con el gerente la tienda donde necesita que la instalemos; FLEJERA|ESCRITORIO Marca: ZEBRA Modelo: ZT230 SERIE: 52N210800175 Mil gracias</v>
      </c>
      <c r="J2769" t="str" xml:space="preserve">
        <v xml:space="preserve">Se realiza visita a cc santalucia; se realiza inspección con gerente sobre nueva ubicación de impresora e indica que se debe instalar en el area de servicio al cliente ya que tiene habilitado el punto electrico con energia regulada; se verifican puntos de red encontrando;_x000d_
*toma fisica punto de red   sin coneccion  a rack; se realizan pruebas y se verifica fisicamente; se informa a soporte remoto Fabiola Diaz  quin solicita fotografias donde se evidencia que en el pach panel no existe cableado a punto de red; se debe realizar el trabajo por el grupo de redes de cencosud; se autoriza retiro de sitio.</v>
      </c>
      <c r="K2769">
        <v>45198</v>
      </c>
      <c r="L2769">
        <v>45198</v>
      </c>
      <c r="M2769" t="str">
        <f>TEXT(L2769,"DDDDDDD")</f>
        <v>viernes</v>
      </c>
      <c r="N2769" t="str" xml:space="preserve">
        <v xml:space="preserve">M195 METRO SANTA LUCIA_x000d_
_x000d_
</v>
      </c>
      <c r="O2769" t="str">
        <v>NEIVA</v>
      </c>
      <c r="P2769" t="str">
        <f>IF(ISBLANK(O2769),"0",(VLOOKUP(O2769,REGION,2,FALSE)))</f>
        <v>OCCIDENTE</v>
      </c>
      <c r="Q2769" t="str">
        <v>CARLOS HERNAN BARRETO LOPEZ</v>
      </c>
      <c r="R2769">
        <f>IF(ISBLANK(Q2769),"0", VLOOKUP(Q2769,PERSONAL,2,FALSE))</f>
        <v>1010165612</v>
      </c>
      <c r="S2769" t="str">
        <v>DIRECTO</v>
      </c>
      <c r="T2769">
        <v>0.375</v>
      </c>
      <c r="U2769">
        <v>0.5208333333333334</v>
      </c>
      <c r="V2769">
        <f>IF(ISBLANK(T2769 ),"0",U2769-T2769)</f>
        <v>0.14583333333333337</v>
      </c>
      <c r="W2769">
        <v>2</v>
      </c>
      <c r="X2769">
        <f>NETWORKDAYS(K2769,L2768)</f>
        <v>1</v>
      </c>
      <c r="Y2769" t="str">
        <f>IF(X2769&lt;=2,"CUMPLE","NO CUMPLE")</f>
        <v>CUMPLE</v>
      </c>
      <c r="Z2769" t="str">
        <v>Caso ingresa el 19; acordado con cliente ya que Gerente de Tienda no estaba.</v>
      </c>
    </row>
    <row r="2770" xml:space="preserve">
      <c r="A2770">
        <v>176115</v>
      </c>
      <c r="B2770" t="str">
        <v>REQUEST</v>
      </c>
      <c r="C2770" t="str">
        <v>CERRADO</v>
      </c>
      <c r="D2770" t="str">
        <v>PLATOS PREPARADOS</v>
      </c>
      <c r="E2770" t="str">
        <v>BALANZA</v>
      </c>
      <c r="F2770" t="str">
        <v>BALANZA</v>
      </c>
      <c r="G2770" t="str">
        <v>METTLER</v>
      </c>
      <c r="H2770" t="str" xml:space="preserve">
        <v xml:space="preserve">Balanza de mesa de platos preparados arroja un mensaje "cabezal de impresora es version de copia" SN/ B932069624_x000d_
_x000d_
Área donde su ubica la balanza_x000d_
_x000d_
PLATOS PREPARADOS</v>
      </c>
      <c r="I2770" t="str" xml:space="preserve">
        <v xml:space="preserve">Balanza de mesa de platos preparados arroja un mensaje "cabezal de impresora es version de copia" SN/ B932069624_x000d_
_x000d_
Área donde su ubica la balanza_x000d_
_x000d_
PLATOS PREPARADOS</v>
      </c>
      <c r="J2770" t="str">
        <v>Usuaria reporta falla con la balanza de platos preparados ya que muestra un mensaje cabezal de impresora es versión. Se procede a realizar la limpieza a la impresora y el sensor de papel; luego de eso se procede a realizar pruebas pero estas son fallidas ; se procede a realizar calibración del sensor de papel se realiza pruebas pero esta no salen operativa por lo que le informo al encargado de la tienda para saber que más se procede a realizar; luego de esto el indica que se va  restablecer la balanza de fabrica pero después hay inconvenientes con la red en la balanza luego de solucionar lo de la red; él configura desde consola a la balanza para que esta suba luego se procede a realizar calibración de papel para validar su funcionamiento se apaga y se vuelve a encender así mismo se cambia el rollo quedando operativa la balanza. OBSERVACION: se debe realizar la validación del rollo ya que este se queda pegado y arroja mucho sucio en la balanza.</v>
      </c>
      <c r="K2770">
        <v>45198</v>
      </c>
      <c r="L2770">
        <v>45201</v>
      </c>
      <c r="M2770" t="str">
        <f>TEXT(L2770,"DDDDDDD")</f>
        <v>lunes</v>
      </c>
      <c r="N2770" t="str" xml:space="preserve">
        <v xml:space="preserve">M085 METRO MONTERIA_x000d_
_x000d_
</v>
      </c>
      <c r="O2770" t="str">
        <v>MONTERIA</v>
      </c>
      <c r="P2770" t="str">
        <f>IF(ISBLANK(O2770),"0",(VLOOKUP(O2770,REGION,2,FALSE)))</f>
        <v>COSTA</v>
      </c>
      <c r="Q2770" t="str">
        <v>SHARON YANETH KERGUELEN WILCHES</v>
      </c>
      <c r="R2770">
        <f>IF(ISBLANK(Q2770),"0", VLOOKUP(Q2770,PERSONAL,2,FALSE))</f>
        <v>1067917448</v>
      </c>
      <c r="S2770" t="str">
        <v>DIRECTO</v>
      </c>
      <c r="T2770">
        <v>0.3333333333333333</v>
      </c>
      <c r="U2770">
        <v>0.5</v>
      </c>
      <c r="V2770">
        <f>IF(ISBLANK(T2770 ),"0",U2770-T2770)</f>
        <v>0.16666666666666669</v>
      </c>
      <c r="W2770">
        <v>2</v>
      </c>
      <c r="X2770">
        <f>NETWORKDAYS(K2770,L2769)</f>
        <v>1</v>
      </c>
      <c r="Y2770" t="str">
        <f>IF(X2770&lt;=2,"CUMPLE","NO CUMPLE")</f>
        <v>CUMPLE</v>
      </c>
    </row>
    <row r="2771" xml:space="preserve">
      <c r="A2771">
        <v>171832</v>
      </c>
      <c r="B2771" t="str">
        <v>REQUEST</v>
      </c>
      <c r="C2771" t="str">
        <v>CERRADO</v>
      </c>
      <c r="D2771" t="str">
        <v>PLATOS PREPARADOS</v>
      </c>
      <c r="E2771" t="str">
        <v>BALANZA</v>
      </c>
      <c r="F2771" t="str">
        <v>BALANZA</v>
      </c>
      <c r="G2771" t="str">
        <v>METTLER</v>
      </c>
      <c r="H2771" t="str" xml:space="preserve">
        <v xml:space="preserve">la balanza de platos preparados con IP 10.131.100.57se en cuenta con fallas de impresión; con desperdicio de etiquetas._x000d_
_x000d_
Área donde su ubica la balanza_x000d_
_x000d_
JUMBO GIRARDOT PERECEDEROS SECCION PLATOSBuen día_x000d_
solicito de su ayuda para revisar balanza de mesa del área de platos preparados ; usuario reportan que están saliendo varias etiquetas en blanco; por favor revisar y dejar la balanza en operación _x000d_
Mil gracias</v>
      </c>
      <c r="I2771" t="str" xml:space="preserve">
        <v xml:space="preserve">la balanza de platos preparados con IP 10.131.100.57se en cuenta con fallas de impresión; con desperdicio de etiquetas._x000d_
_x000d_
Área donde su ubica la balanza_x000d_
_x000d_
JUMBO GIRARDOT PERECEDEROS SECCION PLATOSBuen día_x000d_
solicito de su ayuda para revisar balanza de mesa del área de platos preparados ; usuario reportan que están saliendo varias etiquetas en blanco; por favor revisar y dejar la balanza en operación _x000d_
Mil gracias</v>
      </c>
      <c r="J2771" t="str">
        <v>SE REALIZA CALIBRACIÓN DE BALANZA DE MESA EN PLATOS PREPARADOS. SE CAMBIA ROLLO DE ETIQUETAS; YA QUE EL QUE TENÍA ESTABA MUY BARNIZADO Y NO ENRROLLABA EN LA BOBINA. SE REALIZA PRUEBAS CONFIRMANDO CORRECTO FUNCIONAMIENTO.</v>
      </c>
      <c r="K2771">
        <v>45198</v>
      </c>
      <c r="L2771">
        <v>45201</v>
      </c>
      <c r="M2771" t="str">
        <f>TEXT(L2771,"DDDDDDD")</f>
        <v>lunes</v>
      </c>
      <c r="N2771" t="str" xml:space="preserve">
        <v xml:space="preserve">J047 JUMBO GIRARDOT_x000d_
_x000d_
</v>
      </c>
      <c r="O2771" t="str">
        <v>GIRARDOT</v>
      </c>
      <c r="P2771" t="str">
        <f>IF(ISBLANK(O2771),"0",(VLOOKUP(O2771,REGION,2,FALSE)))</f>
        <v>OCCIDENTE</v>
      </c>
      <c r="Q2771" t="str">
        <v>WILLIAM FERNANDO ALDANA NIÑO</v>
      </c>
      <c r="R2771">
        <f>IF(ISBLANK(Q2771),"0", VLOOKUP(Q2771,PERSONAL,2,FALSE))</f>
        <v>80148398</v>
      </c>
      <c r="S2771" t="str">
        <v>DIRECTO</v>
      </c>
      <c r="T2771">
        <v>0.3472222222222222</v>
      </c>
      <c r="U2771">
        <v>0.4305555555555556</v>
      </c>
      <c r="V2771">
        <f>IF(ISBLANK(T2771 ),"0",U2771-T2771)</f>
        <v>0.08333333333333337</v>
      </c>
      <c r="W2771">
        <v>1</v>
      </c>
      <c r="X2771">
        <f>NETWORKDAYS(K2771,L2770)</f>
        <v>2</v>
      </c>
      <c r="Y2771" t="str">
        <f>IF(X2771&lt;=2,"CUMPLE","NO CUMPLE")</f>
        <v>CUMPLE</v>
      </c>
      <c r="Z2771" t="str">
        <v>Caso ingresó el 28/09 luego de las 17 hrs.</v>
      </c>
    </row>
    <row r="2772" xml:space="preserve">
      <c r="A2772">
        <v>174048</v>
      </c>
      <c r="B2772" t="str">
        <v>REQUEST</v>
      </c>
      <c r="C2772" t="str">
        <v>CERRADO</v>
      </c>
      <c r="D2772" t="str">
        <v>ATENCION AL CLIENTE</v>
      </c>
      <c r="E2772" t="str">
        <v>PUNTO DE RED</v>
      </c>
      <c r="F2772" t="str">
        <v>PUNTO DE RED</v>
      </c>
      <c r="G2772" t="str">
        <v>PUNTO DE RED</v>
      </c>
      <c r="H2772" t="str" xml:space="preserve">
        <v xml:space="preserve">Se requiere activación de punto de red para sonido ambiental_x000d_
_x000d_
Área Afectada_x000d_
_x000d_
Tienda_x000d_
_x000d_
Dispositivo Afectado_x000d_
_x000d_
Sonido ambientalbuen día_x000d_
solicito de su ayuda para hacer verificación si hay disponibilidad de un punto de red en el área de atención al cliente que este funcionado; _x000d_
Mil gracias</v>
      </c>
      <c r="I2772" t="str" xml:space="preserve">
        <v xml:space="preserve">Se requiere activación de punto de red para sonido ambiental_x000d_
_x000d_
Área Afectada_x000d_
_x000d_
Tienda_x000d_
_x000d_
Dispositivo Afectado_x000d_
_x000d_
Sonido ambientalbuen día_x000d_
solicito de su ayuda para hacer verificación si hay disponibilidad de un punto de red en el área de atención al cliente que este funcionado; _x000d_
Mil gracias</v>
      </c>
      <c r="J2772" t="str">
        <v>Se verifican conexiones sonido ambiental; equipo conectado a punto de red perteneciente a equipo de cómputo; dispositivo  de equipo no reconoce el wifi de la tienda; se verifican conexiones en RACK se identifica que los puntos no están habilitados; se comunica a soporte remoto FABIOLA DIAZ quien indica que el proceso lo debe realizar equipo de  redes internas de Cencosud.</v>
      </c>
      <c r="K2772">
        <v>45198</v>
      </c>
      <c r="L2772">
        <v>45201</v>
      </c>
      <c r="M2772" t="str">
        <f>TEXT(L2772,"DDDDDDD")</f>
        <v>lunes</v>
      </c>
      <c r="N2772" t="str" xml:space="preserve">
        <v xml:space="preserve">M195 METRO SANTA LUCIA_x000d_
_x000d_
</v>
      </c>
      <c r="O2772" t="str">
        <v>NEIVA</v>
      </c>
      <c r="P2772" t="str">
        <f>IF(ISBLANK(O2772),"0",(VLOOKUP(O2772,REGION,2,FALSE)))</f>
        <v>OCCIDENTE</v>
      </c>
      <c r="Q2772" t="str">
        <v>CARLOS HERNAN BARRETO LOPEZ</v>
      </c>
      <c r="R2772">
        <f>IF(ISBLANK(Q2772),"0", VLOOKUP(Q2772,PERSONAL,2,FALSE))</f>
        <v>1010165612</v>
      </c>
      <c r="S2772" t="str">
        <v>DIRECTO</v>
      </c>
      <c r="T2772">
        <v>0.3402777777777778</v>
      </c>
      <c r="U2772">
        <v>0.5416666666666666</v>
      </c>
      <c r="V2772">
        <f>IF(ISBLANK(T2772 ),"0",U2772-T2772)</f>
        <v>0.20138888888888884</v>
      </c>
      <c r="W2772">
        <v>3</v>
      </c>
      <c r="X2772">
        <f>NETWORKDAYS(K2772,L2771)</f>
        <v>2</v>
      </c>
      <c r="Y2772" t="str">
        <f>IF(X2772&lt;=2,"CUMPLE","NO CUMPLE")</f>
        <v>CUMPLE</v>
      </c>
      <c r="Z2772" t="str">
        <v>Caso ingresó el 28/09 luego de las 17 hrs.</v>
      </c>
    </row>
    <row r="2773" xml:space="preserve">
      <c r="A2773">
        <v>185330</v>
      </c>
      <c r="B2773" t="str">
        <v>REQUEST</v>
      </c>
      <c r="C2773" t="str">
        <v>CERRADO</v>
      </c>
      <c r="D2773" t="str">
        <v>DECORACION</v>
      </c>
      <c r="E2773" t="str">
        <v>PC</v>
      </c>
      <c r="F2773" t="str">
        <v>PC</v>
      </c>
      <c r="G2773" t="str">
        <v>LENOVO</v>
      </c>
      <c r="H2773" t="str" xml:space="preserve">
        <v xml:space="preserve">Buenas tardes PC fuera del dominio cencosud M077900WS106_x000d_
_x000d_
AREA EN DONDE SE UBICA EL EQUIPO_x000d_
_x000d_
Decoracion</v>
      </c>
      <c r="I2773" t="str" xml:space="preserve">
        <v xml:space="preserve">Buenas tardes PC fuera del dominio cencosud M077900WS106_x000d_
_x000d_
AREA EN DONDE SE UBICA EL EQUIPO_x000d_
_x000d_
Decoracion</v>
      </c>
      <c r="J2773" t="str">
        <v>Se intenta subir el equipo al dominio pero no es posible por que el punto de red no esta habilitado; se pide soporte al área de redes y configuran el puerto para la Mac del equipo; se procede a hacer nuevamente el procedimiento de subirlo al dominio y lo hace correctamente; se deja operativo el equipo.</v>
      </c>
      <c r="K2773">
        <v>45202</v>
      </c>
      <c r="L2773">
        <v>45202</v>
      </c>
      <c r="M2773" t="str">
        <f>TEXT(L2773,"DDDDDDD")</f>
        <v>martes</v>
      </c>
      <c r="N2773" t="str" xml:space="preserve">
        <v xml:space="preserve">M077 METRO ZIPAQUIRA_x000d_
_x000d_
</v>
      </c>
      <c r="O2773" t="str">
        <v>ZIPAQUIRA</v>
      </c>
      <c r="P2773" t="str">
        <f>IF(ISBLANK(O2773),"0",(VLOOKUP(O2773,REGION,2,FALSE)))</f>
        <v>BOGOTA</v>
      </c>
      <c r="Q2773" t="str">
        <v>ALEXANDER CASTILLO SOTELO</v>
      </c>
      <c r="R2773">
        <f>IF(ISBLANK(Q2773),"0", VLOOKUP(Q2773,PERSONAL,2,FALSE))</f>
        <v>80216449</v>
      </c>
      <c r="S2773" t="str">
        <v>DIRECTO</v>
      </c>
      <c r="T2773">
        <v>0.5208333333333334</v>
      </c>
      <c r="U2773">
        <v>0.625</v>
      </c>
      <c r="V2773">
        <f>IF(ISBLANK(T2773 ),"0",U2773-T2773)</f>
        <v>0.10416666666666663</v>
      </c>
      <c r="W2773">
        <v>2</v>
      </c>
      <c r="X2773">
        <f>NETWORKDAYS(K2773,L2772)</f>
        <v>-2</v>
      </c>
      <c r="Y2773" t="str">
        <f>IF(X2773&lt;=2,"CUMPLE","NO CUMPLE")</f>
        <v>CUMPLE</v>
      </c>
    </row>
    <row r="2774" xml:space="preserve">
      <c r="A2774">
        <v>176398</v>
      </c>
      <c r="B2774" t="str">
        <v>INCIDENT</v>
      </c>
      <c r="C2774" t="str">
        <v>CERRADO</v>
      </c>
      <c r="D2774" t="str">
        <v>PISO DE VENTA</v>
      </c>
      <c r="E2774" t="str">
        <v>PDA</v>
      </c>
      <c r="F2774" t="str">
        <v>PDA</v>
      </c>
      <c r="G2774" t="str">
        <v>ZEBRA</v>
      </c>
      <c r="H2774" t="str" xml:space="preserve">
        <v xml:space="preserve">la PDA no tiene señal no permite ingresar a ningún menú_x000d_
_x000d_
Sección de la tienda en donde se ubica la PDT o usuario_x000d_
_x000d_
zipaquira</v>
      </c>
      <c r="I2774" t="str" xml:space="preserve">
        <v xml:space="preserve">la PDA no tiene señal no permite ingresar a ningún menú_x000d_
_x000d_
Sección de la tienda en donde se ubica la PDT o usuario_x000d_
_x000d_
zipaquira</v>
      </c>
      <c r="J2774" t="str">
        <v>Se restablece la PDA a valores de fabrica y se realiza la configuración según el manual. También se parametriza la aplicación de genesix con su respectivo usuario. Se realizan las pruebas y se deja operativo el equipo.</v>
      </c>
      <c r="K2774">
        <v>45201</v>
      </c>
      <c r="L2774">
        <v>45202</v>
      </c>
      <c r="M2774" t="str">
        <f>TEXT(L2774,"DDDDDDD")</f>
        <v>martes</v>
      </c>
      <c r="N2774" t="str" xml:space="preserve">
        <v xml:space="preserve">M077 METRO ZIPAQUIRA_x000d_
_x000d_
</v>
      </c>
      <c r="O2774" t="str">
        <v>ZIPAQUIRA</v>
      </c>
      <c r="P2774" t="str">
        <f>IF(ISBLANK(O2774),"0",(VLOOKUP(O2774,REGION,2,FALSE)))</f>
        <v>BOGOTA</v>
      </c>
      <c r="Q2774" t="str">
        <v>ALEXANDER CASTILLO SOTELO</v>
      </c>
      <c r="R2774">
        <f>IF(ISBLANK(Q2774),"0", VLOOKUP(Q2774,PERSONAL,2,FALSE))</f>
        <v>80216449</v>
      </c>
      <c r="S2774" t="str">
        <v>DIRECTO</v>
      </c>
      <c r="T2774">
        <v>0.4583333333333333</v>
      </c>
      <c r="U2774">
        <v>0.5208333333333334</v>
      </c>
      <c r="V2774">
        <f>IF(ISBLANK(T2774 ),"0",U2774-T2774)</f>
        <v>0.06250000000000006</v>
      </c>
      <c r="W2774">
        <v>1</v>
      </c>
      <c r="X2774">
        <f>NETWORKDAYS(K2774,L2773)</f>
        <v>2</v>
      </c>
      <c r="Y2774" t="str">
        <f>IF(X2774&lt;=2,"CUMPLE","NO CUMPLE")</f>
        <v>CUMPLE</v>
      </c>
    </row>
    <row r="2775" xml:space="preserve">
      <c r="A2775">
        <v>181794</v>
      </c>
      <c r="B2775" t="str">
        <v>INCIDENT</v>
      </c>
      <c r="C2775" t="str">
        <v>CERRADO</v>
      </c>
      <c r="D2775" t="str">
        <v>SISTEMAS</v>
      </c>
      <c r="E2775" t="str">
        <v>ACOMPAÑAMIENTO</v>
      </c>
      <c r="F2775" t="str">
        <v>ACOMPAÑAMIENTO</v>
      </c>
      <c r="G2775" t="str">
        <v>ACOMPAÑAMIENTO</v>
      </c>
      <c r="H2775" t="str">
        <v>buen dia se requiere apoyo de isit para acompañamiento de visita de claro para la tienda popayan para el tendido de la fibra para el proyecto de wifi para clientes gracias</v>
      </c>
      <c r="I2775" t="str">
        <v>buen dia se requiere apoyo de isit para acompañamiento de visita de claro para la tienda popayan para el tendido de la fibra para el proyecto de wifi para clientes gracias</v>
      </c>
      <c r="J2775" t="str">
        <v>Se me indica esperar el personal de claro para realizar la actividad de acompañamiento  en la activación del punto de fibra para la activación del wifi cliente; se acompaña al personal de claro al rack y ellos proceden a la identificación del punto a utilizar y cablean el punto informan que la ubicación del cableado viene del sótano y ya es una actividad externa al almacén para verificar la velocidad de la fibra informo a la compañera de la terminación de la labor.</v>
      </c>
      <c r="K2775">
        <v>45203</v>
      </c>
      <c r="L2775">
        <v>45203</v>
      </c>
      <c r="M2775" t="str">
        <f>TEXT(L2775,"DDDDDDD")</f>
        <v>miércoles</v>
      </c>
      <c r="N2775" t="str" xml:space="preserve">
        <v xml:space="preserve">J036 JUMBO POPAYAN CAMPANARIO_x000d_
_x000d_
</v>
      </c>
      <c r="O2775" t="str">
        <v>POPAYAN</v>
      </c>
      <c r="P2775" t="str">
        <f>IF(ISBLANK(O2775),"0",(VLOOKUP(O2775,REGION,2,FALSE)))</f>
        <v>OCCIDENTE</v>
      </c>
      <c r="Q2775" t="str">
        <v>DANIEL FERNANDO PAREDES ARTEAGA</v>
      </c>
      <c r="R2775">
        <f>IF(ISBLANK(Q2775),"0", VLOOKUP(Q2775,PERSONAL,2,FALSE))</f>
        <v>10301691</v>
      </c>
      <c r="S2775" t="str">
        <v>DIRECTO</v>
      </c>
      <c r="T2775">
        <v>0.3333333333333333</v>
      </c>
      <c r="U2775">
        <v>0.375</v>
      </c>
      <c r="V2775">
        <f>IF(ISBLANK(T2775 ),"0",U2775-T2775)</f>
        <v>0.041666666666666685</v>
      </c>
      <c r="W2775">
        <v>1</v>
      </c>
      <c r="X2775">
        <f>NETWORKDAYS(K2775,L2774)</f>
        <v>-2</v>
      </c>
      <c r="Y2775" t="str">
        <f>IF(X2775&lt;=2,"CUMPLE","NO CUMPLE")</f>
        <v>CUMPLE</v>
      </c>
      <c r="Z2775" t="str">
        <v>El caso ingresó el 2/10; por solicitud de cliente se atiende el 4/10.</v>
      </c>
    </row>
    <row r="2776" xml:space="preserve">
      <c r="A2776">
        <v>180483</v>
      </c>
      <c r="B2776" t="str">
        <v>INCIDENT</v>
      </c>
      <c r="C2776" t="str">
        <v>CERRADO</v>
      </c>
      <c r="D2776" t="str">
        <v>LINEAL DE CAJAS</v>
      </c>
      <c r="E2776" t="str">
        <v>POS</v>
      </c>
      <c r="F2776" t="str">
        <v>POS</v>
      </c>
      <c r="G2776" t="str">
        <v>WINCOR</v>
      </c>
      <c r="H2776" t="str" xml:space="preserve">
        <v xml:space="preserve">Buenas tardes; pos 5 se apago;no funciona_x000d_
_x000d_
Numero de caja_x000d_
_x000d_
5Jefe Buen dia por favor su ayuda con el tecnico para revision de la pos 5 ya que la pos se bloqueo y al reiniciarla no prendio mas -Gracias"</v>
      </c>
      <c r="I2776" t="str" xml:space="preserve">
        <v xml:space="preserve">Buenas tardes; pos 5 se apago;no funciona_x000d_
_x000d_
Numero de caja_x000d_
_x000d_
5Jefe Buen dia por favor su ayuda con el tecnico para revision de la pos 5 ya que la pos se bloqueo y al reiniciarla no prendio mas -Gracias"</v>
      </c>
      <c r="J2776" t="str">
        <v>Me encuentro en sitio y se me indica realizar la verificacion de la pos 05 que se encontraba apagada se realiza verificación visual de los ventiladores y se observa atasco en el ventilador de la fuente se procede a limpiar y realizar pruebas. todo ok se indica al personal de cajas para su operacion e informo a la compañera que terminada labor me retiro del sitio el ing harold me indica que hoy no se encuentra en labores y me indica el numero de edwin para cualquier cosa .</v>
      </c>
      <c r="K2776">
        <v>45203</v>
      </c>
      <c r="L2776">
        <v>45203</v>
      </c>
      <c r="M2776" t="str">
        <f>TEXT(L2776,"DDDDDDD")</f>
        <v>miércoles</v>
      </c>
      <c r="N2776" t="str" xml:space="preserve">
        <v xml:space="preserve">J036 JUMBO POPAYAN CAMPANARIO_x000d_
_x000d_
</v>
      </c>
      <c r="O2776" t="str">
        <v>POPAYAN</v>
      </c>
      <c r="P2776" t="str">
        <f>IF(ISBLANK(O2776),"0",(VLOOKUP(O2776,REGION,2,FALSE)))</f>
        <v>OCCIDENTE</v>
      </c>
      <c r="Q2776" t="str">
        <v>DANIEL FERNANDO PAREDES ARTEAGA</v>
      </c>
      <c r="R2776">
        <f>IF(ISBLANK(Q2776),"0", VLOOKUP(Q2776,PERSONAL,2,FALSE))</f>
        <v>10301691</v>
      </c>
      <c r="S2776" t="str">
        <v>DIRECTO</v>
      </c>
      <c r="T2776">
        <v>0.3819444444444444</v>
      </c>
      <c r="U2776">
        <v>0.4444444444444444</v>
      </c>
      <c r="V2776">
        <f>IF(ISBLANK(T2776 ),"0",U2776-T2776)</f>
        <v>0.0625</v>
      </c>
      <c r="W2776">
        <v>1</v>
      </c>
      <c r="X2776">
        <f>NETWORKDAYS(K2776,L2775)</f>
        <v>1</v>
      </c>
      <c r="Y2776" t="str">
        <f>IF(X2776&lt;=2,"CUMPLE","NO CUMPLE")</f>
        <v>CUMPLE</v>
      </c>
      <c r="Z2776" t="str">
        <v>Caso ingresó el 2/10; acuerdo con el cliente esta atención.</v>
      </c>
    </row>
    <row r="2777" xml:space="preserve">
      <c r="A2777">
        <v>187318</v>
      </c>
      <c r="B2777" t="str">
        <v>REQUEST</v>
      </c>
      <c r="C2777" t="str">
        <v>CERRADO</v>
      </c>
      <c r="D2777" t="str">
        <v>CARNES</v>
      </c>
      <c r="E2777" t="str">
        <v>SIMEL</v>
      </c>
      <c r="F2777" t="str">
        <v>BALANZA</v>
      </c>
      <c r="G2777" t="str">
        <v>METTLER</v>
      </c>
      <c r="H2777" t="str" xml:space="preserve">
        <v xml:space="preserve">Buenas tardes se requiere calibracion de la siguinete balanza Serial: B924806701 Marca: METTLER TOLEDO Modelo: BPLUS NII: B123935_x000d_
_x000d_
Área donde su ubica la balanza_x000d_
_x000d_
Carniceria</v>
      </c>
      <c r="I2777" t="str" xml:space="preserve">
        <v xml:space="preserve">Buenas tardes se requiere calibracion de la siguinete balanza Serial: B924806701 Marca: METTLER TOLEDO Modelo: BPLUS NII: B123935_x000d_
_x000d_
Área donde su ubica la balanza_x000d_
_x000d_
Carniceria</v>
      </c>
      <c r="J2777" t="str">
        <v>Se procede hacer la calibración de la siguiente balanza Serial: B924806701 Marca: METTLER TOLEDO Modelo: BPLUS NII: B123935.se coloca el sticker 7380 000000654. 4 de Octubre de 2023</v>
      </c>
      <c r="K2777">
        <v>45203</v>
      </c>
      <c r="L2777">
        <v>45203</v>
      </c>
      <c r="M2777" t="str">
        <f>TEXT(L2777,"DDDDDDD")</f>
        <v>miércoles</v>
      </c>
      <c r="N2777" t="str" xml:space="preserve">
        <v xml:space="preserve">J027 JUMBO RIONEGRO_x000d_
_x000d_
</v>
      </c>
      <c r="O2777" t="str">
        <v>RIONEGRO</v>
      </c>
      <c r="P2777" t="str">
        <f>IF(ISBLANK(O2777),"0",(VLOOKUP(O2777,REGION,2,FALSE)))</f>
        <v>CENTRO</v>
      </c>
      <c r="Q2777" t="str">
        <v>CARLOS ALBERTO TORRES ECHEVERRIA</v>
      </c>
      <c r="R2777">
        <v>71697694</v>
      </c>
      <c r="S2777" t="str">
        <v>DIRECTO</v>
      </c>
      <c r="T2777">
        <v>0.5</v>
      </c>
      <c r="U2777">
        <v>0.5416666666666666</v>
      </c>
      <c r="V2777">
        <f>IF(ISBLANK(T2777 ),"0",U2777-T2777)</f>
        <v>0.04166666666666663</v>
      </c>
      <c r="W2777">
        <v>1</v>
      </c>
      <c r="X2777">
        <f>NETWORKDAYS(K2777,L2776)</f>
        <v>1</v>
      </c>
      <c r="Y2777" t="str">
        <f>IF(X2777&lt;=2,"CUMPLE","NO CUMPLE")</f>
        <v>CUMPLE</v>
      </c>
      <c r="Z2777" t="str">
        <v>Reparación SIMEL por certificación CVM.</v>
      </c>
    </row>
    <row r="2778" xml:space="preserve">
      <c r="A2778">
        <v>176822</v>
      </c>
      <c r="B2778" t="str">
        <v>REQUEST</v>
      </c>
      <c r="C2778" t="str">
        <v>CERRADO</v>
      </c>
      <c r="D2778" t="str">
        <v>OFICINA SISTEMAS</v>
      </c>
      <c r="E2778" t="str">
        <v>ACOMPAÑAMIENTO</v>
      </c>
      <c r="F2778" t="str">
        <v>ACOMPAÑAMIENTO</v>
      </c>
      <c r="G2778" t="str">
        <v>ACOMPAÑAMIENTO</v>
      </c>
      <c r="H2778" t="str" xml:space="preserve">
        <v xml:space="preserve">Buenos días: Por favor su ayuda con la programación de un recurso para acompañar la visita del proveedor Claro en la tienda Jumbo Rionegro el próximo miércoles 4 de octubre. Gracias._x000d_
_x000d_
Área Afectada_x000d_
_x000d_
Sistemas_x000d_
_x000d_
Punto Operacional Afectada_x000d_
_x000d_
Jumbo Rionegro</v>
      </c>
      <c r="I2778" t="str" xml:space="preserve">
        <v xml:space="preserve">Buenos días: Por favor su ayuda con la programación de un recurso para acompañar la visita del proveedor Claro en la tienda Jumbo Rionegro el próximo miércoles 4 de octubre. Gracias._x000d_
_x000d_
Área Afectada_x000d_
_x000d_
Sistemas_x000d_
_x000d_
Punto Operacional Afectada_x000d_
_x000d_
Jumbo Rionegro</v>
      </c>
      <c r="J2778" t="str">
        <v>Se procede hacer acompañamiento con personal de claro para verificación de la instalación de fibra óptica. 4 DE OCTUBRE DE 2023</v>
      </c>
      <c r="K2778">
        <v>45203</v>
      </c>
      <c r="L2778">
        <v>45203</v>
      </c>
      <c r="M2778" t="str">
        <f>TEXT(L2778,"DDDDDDD")</f>
        <v>miércoles</v>
      </c>
      <c r="N2778" t="str" xml:space="preserve">
        <v xml:space="preserve">J027 JUMBO RIONEGRO_x000d_
_x000d_
</v>
      </c>
      <c r="O2778" t="str">
        <v>RIONEGRO</v>
      </c>
      <c r="P2778" t="str">
        <f>IF(ISBLANK(O2778),"0",(VLOOKUP(O2778,REGION,2,FALSE)))</f>
        <v>CENTRO</v>
      </c>
      <c r="Q2778" t="str">
        <v>CARLOS ALBERTO TORRES ECHEVERRIA</v>
      </c>
      <c r="R2778">
        <v>71697694</v>
      </c>
      <c r="S2778" t="str">
        <v>DIRECTO</v>
      </c>
      <c r="T2778">
        <v>0.4583333333333333</v>
      </c>
      <c r="U2778">
        <v>0.5</v>
      </c>
      <c r="V2778">
        <f>IF(ISBLANK(T2778 ),"0",U2778-T2778)</f>
        <v>0.041666666666666685</v>
      </c>
      <c r="W2778">
        <v>1</v>
      </c>
      <c r="X2778">
        <f>NETWORKDAYS(K2778,L2777)</f>
        <v>1</v>
      </c>
      <c r="Y2778" t="str">
        <f>IF(X2778&lt;=2,"CUMPLE","NO CUMPLE")</f>
        <v>CUMPLE</v>
      </c>
      <c r="Z2778" t="str">
        <v>El caso ingresó el 29/09 donde se solicitaba la atención el 4 /10</v>
      </c>
    </row>
    <row r="2779" xml:space="preserve">
      <c r="A2779">
        <v>177409</v>
      </c>
      <c r="B2779" t="str">
        <v>REQUEST</v>
      </c>
      <c r="C2779" t="str">
        <v>CERRADO</v>
      </c>
      <c r="D2779" t="str">
        <v>CAJA CENTRAL</v>
      </c>
      <c r="E2779" t="str">
        <v>POS</v>
      </c>
      <c r="F2779" t="str">
        <v>POS</v>
      </c>
      <c r="G2779" t="str">
        <v>METTLER</v>
      </c>
      <c r="H2779" t="str" xml:space="preserve">
        <v xml:space="preserve">Se requiere verificación de ubicación de los siguientes activos de pos. Seriales 64277Z9038 64CD702245 64CD702265 64CD702184 64CD702260 64CD709545 64CD702200 64CD702157 64CD702220 59CD001251 64CD702264 64CD702195 6422382278 64CD702250_x000d_
_x000d_
numero de caja pos_x000d_
_x000d_
lineal</v>
      </c>
      <c r="I2779" t="str" xml:space="preserve">
        <v xml:space="preserve">Se requiere verificación de ubicación de los siguientes activos de pos. Seriales 64277Z9038 64CD702245 64CD702265 64CD702184 64CD702260 64CD709545 64CD702200 64CD702157 64CD702220 59CD001251 64CD702264 64CD702195 6422382278 64CD702250_x000d_
_x000d_
numero de caja pos_x000d_
_x000d_
lineal</v>
      </c>
      <c r="J2779" t="str">
        <v>Se procede hacer la verificación de ubicación de los siguientes activos de pos. Seriales 64277Z9038 64CD702245 64CD702265 64CD702184 64CD702260 64CD709545 64CD702200 64CD702157 64CD702220 59CD001251 64CD702264 64CD702195 6422382278 64CD702250.TODOS EN TIENDA.</v>
      </c>
      <c r="K2779">
        <v>45203</v>
      </c>
      <c r="L2779">
        <v>45203</v>
      </c>
      <c r="M2779" t="str">
        <f>TEXT(L2779,"DDDDDDD")</f>
        <v>miércoles</v>
      </c>
      <c r="N2779" t="str" xml:space="preserve">
        <v xml:space="preserve">J027 JUMBO RIONEGRO_x000d_
_x000d_
</v>
      </c>
      <c r="O2779" t="str">
        <v>RIONEGRO</v>
      </c>
      <c r="P2779" t="str">
        <f>IF(ISBLANK(O2779),"0",(VLOOKUP(O2779,REGION,2,FALSE)))</f>
        <v>CENTRO</v>
      </c>
      <c r="Q2779" t="str">
        <v>CARLOS ALBERTO TORRES ECHEVERRIA</v>
      </c>
      <c r="R2779">
        <v>71697694</v>
      </c>
      <c r="S2779" t="str">
        <v>DIRECTO</v>
      </c>
      <c r="T2779">
        <v>0.5590277777777778</v>
      </c>
      <c r="U2779">
        <v>0.6145833333333334</v>
      </c>
      <c r="V2779">
        <f>IF(ISBLANK(T2779 ),"0",U2779-T2779)</f>
        <v>0.05555555555555558</v>
      </c>
      <c r="W2779">
        <v>1</v>
      </c>
      <c r="X2779">
        <f>NETWORKDAYS(K2779,L2778)</f>
        <v>1</v>
      </c>
      <c r="Y2779" t="str">
        <f>IF(X2779&lt;=2,"CUMPLE","NO CUMPLE")</f>
        <v>CUMPLE</v>
      </c>
      <c r="Z2779" t="str">
        <v>El caso ingresó el 29/09 donde se solicitaba la atención el 4 /10</v>
      </c>
    </row>
    <row r="2780" xml:space="preserve">
      <c r="A2780">
        <v>185209</v>
      </c>
      <c r="B2780" t="str">
        <v>REQUEST</v>
      </c>
      <c r="C2780" t="str">
        <v>CERRADO</v>
      </c>
      <c r="D2780" t="str">
        <v>PISO DE VENTA</v>
      </c>
      <c r="E2780" t="str">
        <v>PDA</v>
      </c>
      <c r="F2780" t="str">
        <v>PDA</v>
      </c>
      <c r="G2780" t="str">
        <v>HONEYWELL</v>
      </c>
      <c r="H2780" t="str" xml:space="preserve">
        <v xml:space="preserve">Por favor para que me configuren nuevamente la PDA de bazar._x000d_
_x000d_
Sección de la tienda en donde se ubica la PDT o usuario_x000d_
_x000d_
piso de venta"Validar equipo PDA Bazar sin RED WLAN12; requiere configuración</v>
      </c>
      <c r="I2780" t="str" xml:space="preserve">
        <v xml:space="preserve">Por favor para que me configuren nuevamente la PDA de bazar._x000d_
_x000d_
Sección de la tienda en donde se ubica la PDT o usuario_x000d_
_x000d_
piso de venta"Validar equipo PDA Bazar sin RED WLAN12; requiere configuración</v>
      </c>
      <c r="J2780" t="str">
        <v>Se procede hacer la configuración nuevamente de la PDA de bazar.Sección de la tienda en donde se ubica la PDT o usuario; piso de venta.Equipo operativo.</v>
      </c>
      <c r="K2780">
        <v>45202</v>
      </c>
      <c r="L2780">
        <v>45203</v>
      </c>
      <c r="M2780" t="str">
        <f>TEXT(L2780,"DDDDDDD")</f>
        <v>miércoles</v>
      </c>
      <c r="N2780" t="str" xml:space="preserve">
        <v xml:space="preserve">J027 JUMBO RIONEGRO_x000d_
_x000d_
</v>
      </c>
      <c r="O2780" t="str">
        <v>RIONEGRO</v>
      </c>
      <c r="P2780" t="str">
        <f>IF(ISBLANK(O2780),"0",(VLOOKUP(O2780,REGION,2,FALSE)))</f>
        <v>CENTRO</v>
      </c>
      <c r="Q2780" t="str">
        <v>CARLOS ALBERTO TORRES ECHEVERRIA</v>
      </c>
      <c r="R2780">
        <v>71697694</v>
      </c>
      <c r="S2780" t="str">
        <v>DIRECTO</v>
      </c>
      <c r="T2780">
        <v>0.625</v>
      </c>
      <c r="U2780">
        <v>0.75</v>
      </c>
      <c r="V2780">
        <f>IF(ISBLANK(T2780 ),"0",U2780-T2780)</f>
        <v>0.125</v>
      </c>
      <c r="W2780">
        <v>2</v>
      </c>
      <c r="X2780">
        <f>NETWORKDAYS(K2780,L2779)</f>
        <v>2</v>
      </c>
      <c r="Y2780" t="str">
        <f>IF(X2780&lt;=2,"CUMPLE","NO CUMPLE")</f>
        <v>CUMPLE</v>
      </c>
    </row>
    <row r="2781" xml:space="preserve">
      <c r="A2781">
        <v>185498</v>
      </c>
      <c r="B2781" t="str">
        <v>REQUEST</v>
      </c>
      <c r="C2781" t="str">
        <v>CERRADO</v>
      </c>
      <c r="D2781" t="str">
        <v>CARNES</v>
      </c>
      <c r="E2781" t="str">
        <v>ACOMPAÑAMIENTO</v>
      </c>
      <c r="F2781" t="str">
        <v>ACOMPAÑAMIENTO</v>
      </c>
      <c r="G2781" t="str">
        <v>ACOMPAÑAMIENTO</v>
      </c>
      <c r="H2781" t="str" xml:space="preserve">
        <v xml:space="preserve">Buenas tardes se requiere acompañamiento de certificacion de balanzas de los siguinetes equipos B932069647 PANADERIA B924806701 CARNICERIA B925830242 PESCADERIA_x000d_
_x000d_
Área donde su ubica la balanza_x000d_
_x000d_
perecederos</v>
      </c>
      <c r="I2781" t="str" xml:space="preserve">
        <v xml:space="preserve">Buenas tardes se requiere acompañamiento de certificacion de balanzas de los siguinetes equipos B932069647 PANADERIA B924806701 CARNICERIA B925830242 PESCADERIA_x000d_
_x000d_
Área donde su ubica la balanza_x000d_
_x000d_
perecederos</v>
      </c>
      <c r="J2781" t="str">
        <v>Se procede hacer acompañamiento para certificación de las balanzas con seriales B932069647 PANADERIA; B924806701 CARNICERIA y B925830242 PESCADERIA.</v>
      </c>
      <c r="K2781">
        <v>45202</v>
      </c>
      <c r="L2781">
        <v>45203</v>
      </c>
      <c r="M2781" t="str">
        <f>TEXT(L2781,"DDDDDDD")</f>
        <v>miércoles</v>
      </c>
      <c r="N2781" t="str" xml:space="preserve">
        <v xml:space="preserve">J027 JUMBO RIONEGRO_x000d_
_x000d_
</v>
      </c>
      <c r="O2781" t="str">
        <v>RIONEGRO</v>
      </c>
      <c r="P2781" t="str">
        <f>IF(ISBLANK(O2781),"0",(VLOOKUP(O2781,REGION,2,FALSE)))</f>
        <v>CENTRO</v>
      </c>
      <c r="Q2781" t="str">
        <v>CARLOS ALBERTO TORRES ECHEVERRIA</v>
      </c>
      <c r="R2781">
        <v>71697694</v>
      </c>
      <c r="S2781" t="str">
        <v>DIRECTO</v>
      </c>
      <c r="T2781">
        <v>0.3541666666666667</v>
      </c>
      <c r="U2781">
        <v>0.4479166666666667</v>
      </c>
      <c r="V2781">
        <f>IF(ISBLANK(T2781 ),"0",U2781-T2781)</f>
        <v>0.09375</v>
      </c>
      <c r="W2781">
        <v>2</v>
      </c>
      <c r="X2781">
        <f>NETWORKDAYS(K2781,L2780)</f>
        <v>2</v>
      </c>
      <c r="Y2781" t="str">
        <f>IF(X2781&lt;=2,"CUMPLE","NO CUMPLE")</f>
        <v>CUMPLE</v>
      </c>
    </row>
    <row r="2782" xml:space="preserve">
      <c r="A2782">
        <v>190833</v>
      </c>
      <c r="B2782" t="str">
        <v>INCIDENT</v>
      </c>
      <c r="C2782" t="str">
        <v>CERRADO</v>
      </c>
      <c r="D2782" t="str">
        <v>LINEAL DE CAJAS</v>
      </c>
      <c r="E2782" t="str">
        <v>SIMEL</v>
      </c>
      <c r="F2782" t="str">
        <v>BALANZA</v>
      </c>
      <c r="G2782" t="str">
        <v>DATALOGIC</v>
      </c>
      <c r="H2782" t="str" xml:space="preserve">
        <v xml:space="preserve">Buenas Tardes Agradezco de su ayuda con la calibración de la balanza Serial: F16M02373 NII: B13156_x000d_
_x000d_
Número de inventario_x000d_
_x000d_
F16M02373Su ayuda con la calibracion de la balanza y cambio de precinto"_x000d_
9800i</v>
      </c>
      <c r="I2782" t="str" xml:space="preserve">
        <v xml:space="preserve">Buenas Tardes Agradezco de su ayuda con la calibración de la balanza Serial: F16M02373 NII: B13156_x000d_
_x000d_
Número de inventario_x000d_
_x000d_
F16M02373Su ayuda con la calibracion de la balanza y cambio de precinto"_x000d_
9800i</v>
      </c>
      <c r="J2782" t="str">
        <v>Se realizan las pruebas a la balanza y se observa que esa pesando menos de lo correspondiente; se retira el precinto numero 2950000073745 y se realiza la calibración. Se realizan nuevamente las pruebas y salen correctas. Se instala el precinto nuevo con numero 7380000000288. NII: 13156. Se deja operativa la POS.</v>
      </c>
      <c r="K2782">
        <v>45204</v>
      </c>
      <c r="L2782">
        <v>45204</v>
      </c>
      <c r="M2782" t="str">
        <f>TEXT(L2782,"DDDDDDD")</f>
        <v>jueves</v>
      </c>
      <c r="N2782" t="str" xml:space="preserve">
        <v xml:space="preserve">M077 METRO ZIPAQUIRA_x000d_
_x000d_
</v>
      </c>
      <c r="O2782" t="str">
        <v>ZIPAQUIRA</v>
      </c>
      <c r="P2782" t="str">
        <f>IF(ISBLANK(O2782),"0",(VLOOKUP(O2782,REGION,2,FALSE)))</f>
        <v>BOGOTA</v>
      </c>
      <c r="Q2782" t="str">
        <v>ALEXANDER CASTILLO SOTELO</v>
      </c>
      <c r="R2782">
        <f>IF(ISBLANK(Q2782),"0", VLOOKUP(Q2782,PERSONAL,2,FALSE))</f>
        <v>80216449</v>
      </c>
      <c r="S2782" t="str">
        <v>ALIADO</v>
      </c>
      <c r="T2782">
        <v>0.5208333333333334</v>
      </c>
      <c r="U2782">
        <v>0.5416666666666666</v>
      </c>
      <c r="V2782">
        <f>IF(ISBLANK(T2782 ),"0",U2782-T2782)</f>
        <v>0.02083333333333326</v>
      </c>
      <c r="W2782">
        <v>1</v>
      </c>
      <c r="X2782">
        <f>NETWORKDAYS(K2782,L2781)</f>
        <v>-2</v>
      </c>
      <c r="Y2782" t="str">
        <f>IF(X2782&lt;=2,"CUMPLE","NO CUMPLE")</f>
        <v>CUMPLE</v>
      </c>
    </row>
    <row r="2783" xml:space="preserve">
      <c r="A2783">
        <v>188511</v>
      </c>
      <c r="B2783" t="str">
        <v>REQUEST</v>
      </c>
      <c r="C2783" t="str">
        <v>CERRADO</v>
      </c>
      <c r="D2783" t="str">
        <v>LINEAL DE CAJAS</v>
      </c>
      <c r="E2783" t="str">
        <v>ACOMPAÑAMIENTO</v>
      </c>
      <c r="F2783" t="str">
        <v>ACOMPAÑAMIENTO</v>
      </c>
      <c r="G2783" t="str">
        <v>ACOMPAÑAMIENTO</v>
      </c>
      <c r="H2783" t="str" xml:space="preserve">
        <v xml:space="preserve">Buenas Tardes Por favor su ayuda con el acompañamiento a Metro Zipaquirá para certificación de balanzas de CVM a 12pm mañana 05-10-2023_x000d_
_x000d_
Área donde su ubica la balanza_x000d_
_x000d_
Lineal Cajas9800i</v>
      </c>
      <c r="I2783" t="str" xml:space="preserve">
        <v xml:space="preserve">Buenas Tardes Por favor su ayuda con el acompañamiento a Metro Zipaquirá para certificación de balanzas de CVM a 12pm mañana 05-10-2023_x000d_
_x000d_
Área donde su ubica la balanza_x000d_
_x000d_
Lineal Cajas</v>
      </c>
      <c r="J2783" t="str">
        <v>Se realizó el acompañamiento al personal de CVM para realizar la certificación de las 4 balanzas. Todas quedan certificadas sin ningún inconveniente. Las 4 POS quedan operativas.</v>
      </c>
      <c r="K2783">
        <v>45203</v>
      </c>
      <c r="L2783">
        <v>45204</v>
      </c>
      <c r="M2783" t="str">
        <f>TEXT(L2783,"DDDDDDD")</f>
        <v>jueves</v>
      </c>
      <c r="N2783" t="str" xml:space="preserve">
        <v xml:space="preserve">M077 METRO ZIPAQUIRA_x000d_
_x000d_
</v>
      </c>
      <c r="O2783" t="str">
        <v>ZIPAQUIRA</v>
      </c>
      <c r="P2783" t="str">
        <f>IF(ISBLANK(O2783),"0",(VLOOKUP(O2783,REGION,2,FALSE)))</f>
        <v>BOGOTA</v>
      </c>
      <c r="Q2783" t="str">
        <v>ALEXANDER CASTILLO SOTELO</v>
      </c>
      <c r="R2783">
        <f>IF(ISBLANK(Q2783),"0", VLOOKUP(Q2783,PERSONAL,2,FALSE))</f>
        <v>80216449</v>
      </c>
      <c r="S2783" t="str">
        <v>ALIADO</v>
      </c>
      <c r="T2783">
        <v>0.5625</v>
      </c>
      <c r="U2783">
        <v>0.6458333333333334</v>
      </c>
      <c r="V2783">
        <f>IF(ISBLANK(T2783 ),"0",U2783-T2783)</f>
        <v>0.08333333333333337</v>
      </c>
      <c r="W2783">
        <v>1</v>
      </c>
      <c r="X2783">
        <f>NETWORKDAYS(K2783,L2782)</f>
        <v>2</v>
      </c>
      <c r="Y2783" t="str">
        <f>IF(X2783&lt;=2,"CUMPLE","NO CUMPLE")</f>
        <v>CUMPLE</v>
      </c>
    </row>
    <row r="2784" xml:space="preserve">
      <c r="A2784">
        <v>190836</v>
      </c>
      <c r="B2784" t="str">
        <v>INCIDENT</v>
      </c>
      <c r="C2784" t="str">
        <v>CERRADO</v>
      </c>
      <c r="D2784" t="str">
        <v>LINEAL DE CAJAS</v>
      </c>
      <c r="E2784" t="str">
        <v>SIMEL</v>
      </c>
      <c r="F2784" t="str">
        <v>BALANZA</v>
      </c>
      <c r="G2784" t="str">
        <v>DATALOGIC</v>
      </c>
      <c r="H2784" t="str" xml:space="preserve">
        <v xml:space="preserve">Buenas Tardes Agradezco de su ayuda con la calibración de la balanza Serial: F16M02368 NII: B13159_x000d_
_x000d_
Número de inventario_x000d_
_x000d_
F16M02368</v>
      </c>
      <c r="I2784" t="str" xml:space="preserve">
        <v xml:space="preserve">Buenas Tardes Agradezco de su ayuda con la calibración de la balanza Serial: F16M02368 NII: B13159_x000d_
_x000d_
Número de inventario_x000d_
_x000d_
F16M02368</v>
      </c>
      <c r="J2784" t="str">
        <v>Se realizan las pruebas a la balanza y se observa que esa pesando menos de lo correspondiente; se retira el precinto numero 2950000073748 y se realiza la calibración. Se realizan nuevamente las pruebas y salen correctas. Se instala el precinto nuevo con numero 7380000000086. NII: 13159. Se deja operativa la POS.</v>
      </c>
      <c r="K2784">
        <v>45204</v>
      </c>
      <c r="L2784">
        <v>45204</v>
      </c>
      <c r="M2784" t="str">
        <f>TEXT(L2784,"DDDDDDD")</f>
        <v>jueves</v>
      </c>
      <c r="N2784" t="str" xml:space="preserve">
        <v xml:space="preserve">M077 METRO ZIPAQUIRA_x000d_
_x000d_
</v>
      </c>
      <c r="O2784" t="str">
        <v>ZIPAQUIRA</v>
      </c>
      <c r="P2784" t="str">
        <f>IF(ISBLANK(O2784),"0",(VLOOKUP(O2784,REGION,2,FALSE)))</f>
        <v>BOGOTA</v>
      </c>
      <c r="Q2784" t="str">
        <v>ALEXANDER CASTILLO SOTELO</v>
      </c>
      <c r="R2784">
        <f>IF(ISBLANK(Q2784),"0", VLOOKUP(Q2784,PERSONAL,2,FALSE))</f>
        <v>80216449</v>
      </c>
      <c r="S2784" t="str">
        <v>ALIADO</v>
      </c>
      <c r="T2784">
        <v>0.5</v>
      </c>
      <c r="U2784">
        <v>0.5173611111111112</v>
      </c>
      <c r="V2784">
        <f>IF(ISBLANK(T2784 ),"0",U2784-T2784)</f>
        <v>0.01736111111111116</v>
      </c>
      <c r="W2784">
        <v>1</v>
      </c>
      <c r="X2784">
        <f>NETWORKDAYS(K2784,L2783)</f>
        <v>1</v>
      </c>
      <c r="Y2784" t="str">
        <f>IF(X2784&lt;=2,"CUMPLE","NO CUMPLE")</f>
        <v>CUMPLE</v>
      </c>
    </row>
    <row r="2785" xml:space="preserve">
      <c r="A2785" t="str">
        <v>PROACTIVA</v>
      </c>
      <c r="B2785" t="str">
        <v>REQUEST</v>
      </c>
      <c r="C2785" t="str">
        <v>CERRADO</v>
      </c>
      <c r="D2785" t="str">
        <v>TODA LA TIENDA</v>
      </c>
      <c r="E2785" t="str">
        <v>PROACTIVA</v>
      </c>
      <c r="F2785" t="str">
        <v>PROACTIVA</v>
      </c>
      <c r="G2785" t="str">
        <v>PROACTIVA</v>
      </c>
      <c r="H2785" t="str">
        <v>Se solicita visita proactiva para tienda Zipaquirá</v>
      </c>
      <c r="I2785" t="str">
        <v>Se solicita visita proactiva para tienda Zipaquirá</v>
      </c>
      <c r="J2785" t="str">
        <v>Se realiza visita proactiva a la tienda.</v>
      </c>
      <c r="K2785">
        <v>45203</v>
      </c>
      <c r="L2785">
        <v>45204</v>
      </c>
      <c r="M2785" t="str">
        <f>TEXT(L2785,"DDDDDDD")</f>
        <v>jueves</v>
      </c>
      <c r="N2785" t="str" xml:space="preserve">
        <v xml:space="preserve">M077 METRO ZIPAQUIRA_x000d_
_x000d_
</v>
      </c>
      <c r="O2785" t="str">
        <v>ZIPAQUIRA</v>
      </c>
      <c r="P2785" t="str">
        <f>IF(ISBLANK(O2785),"0",(VLOOKUP(O2785,REGION,2,FALSE)))</f>
        <v>BOGOTA</v>
      </c>
      <c r="Q2785" t="str">
        <v>ALEXANDER CASTILLO SOTELO</v>
      </c>
      <c r="R2785">
        <f>IF(ISBLANK(Q2785),"0", VLOOKUP(Q2785,PERSONAL,2,FALSE))</f>
        <v>80216449</v>
      </c>
      <c r="S2785" t="str">
        <v>ALIADO</v>
      </c>
      <c r="T2785">
        <v>0.5416666666666666</v>
      </c>
      <c r="U2785">
        <v>0.5694444444444444</v>
      </c>
      <c r="V2785">
        <f>IF(ISBLANK(T2785 ),"0",U2785-T2785)</f>
        <v>0.02777777777777779</v>
      </c>
      <c r="W2785">
        <v>1</v>
      </c>
      <c r="X2785">
        <f>NETWORKDAYS(K2785,L2784)</f>
        <v>2</v>
      </c>
      <c r="Y2785" t="str">
        <f>IF(X2785&lt;=2,"CUMPLE","NO CUMPLE")</f>
        <v>CUMPLE</v>
      </c>
    </row>
    <row r="2786" xml:space="preserve">
      <c r="A2786">
        <v>187287</v>
      </c>
      <c r="B2786" t="str">
        <v>INCIDENT</v>
      </c>
      <c r="C2786" t="str">
        <v>CERRADO</v>
      </c>
      <c r="D2786" t="str">
        <v xml:space="preserve">LINEAL DE CAJAS </v>
      </c>
      <c r="E2786" t="str">
        <v>SIMEL</v>
      </c>
      <c r="F2786" t="str">
        <v xml:space="preserve">BALANZA </v>
      </c>
      <c r="G2786" t="str">
        <v>DATALOGIC</v>
      </c>
      <c r="H2786" t="str" xml:space="preserve">
        <v xml:space="preserve">buenos días; me colabora con la revisión de la balanza de la pos 3 ya que esta presentando diferencia en 3 puntos al momento de pesar; gracias._x000d_
_x000d_
Número de inventario_x000d_
_x000d_
002471_x000d_
Agradezco de tu ayuda con la calibración del escáner balanza de la tienda Metro San Cayetano; por favor llevar Kit de pesas y confirmar fecha de visita y técnico para autorizar el ingreso a la tienda:_x000d_
_x000d_
Tienda: Metro San Cayetano_x000d_
Equipo: SCANNER POS_x000d_
Marca: DATALOGIC_x000d_
Modelo: 9800_x000d_
Serial: F16M03101_x000d_
NII: B70568_x000d_
Precinto: Alambre_x000d_
Ticket: 187287</v>
      </c>
      <c r="I2786" t="str" xml:space="preserve">
        <v xml:space="preserve">buenos días; me colabora con la revisión de la balanza de la pos 3 ya que esta presentando diferencia en 3 puntos al momento de pesar; gracias._x000d_
_x000d_
Número de inventario_x000d_
_x000d_
002471_x000d_
Agradezco de tu ayuda con la calibración del escáner balanza de la tienda Metro San Cayetano; por favor llevar Kit de pesas y confirmar fecha de visita y técnico para autorizar el ingreso a la tienda:_x000d_
_x000d_
Tienda: Metro San Cayetano_x000d_
Equipo: SCANNER POS_x000d_
Marca: DATALOGIC_x000d_
Modelo: 9800_x000d_
Serial: F16M03101_x000d_
NII: B70568_x000d_
Precinto: Alambre_x000d_
Ticket: 187287</v>
      </c>
      <c r="J2786" t="str">
        <v>Se realizó la verificación de la balanza y se comprueba que está pesando menos de lo correspondiente; se retira el precinto numero 2950000013037 y se realiza la calibración. Se hacen nuevamente las pruebas y salen correctamente; se coloca el precinto nuevo numero 7380000000599; NII: B70568. Se deja operativa la POS.</v>
      </c>
      <c r="K2786">
        <v>45204</v>
      </c>
      <c r="L2786">
        <v>45205</v>
      </c>
      <c r="M2786" t="str">
        <f>TEXT(L2786,"DDDDDDD")</f>
        <v>viernes</v>
      </c>
      <c r="N2786" t="str" xml:space="preserve">
        <v xml:space="preserve">M079 METRO SAN CAYETANO_x000d_
_x000d_
</v>
      </c>
      <c r="O2786" t="str">
        <v>BOGOTA</v>
      </c>
      <c r="P2786" t="str">
        <f>IF(ISBLANK(O2786),"0",(VLOOKUP(O2786,REGION,2,FALSE)))</f>
        <v>BOGOTA</v>
      </c>
      <c r="Q2786" t="str">
        <v>ALEXANDER CASTILLO SOTELO</v>
      </c>
      <c r="R2786">
        <f>IF(ISBLANK(Q2786),"0", VLOOKUP(Q2786,PERSONAL,2,FALSE))</f>
        <v>80216449</v>
      </c>
      <c r="S2786" t="str">
        <v>ALIADO</v>
      </c>
      <c r="T2786">
        <v>0.3333333333333333</v>
      </c>
      <c r="U2786">
        <v>0.3541666666666667</v>
      </c>
      <c r="V2786">
        <f>IF(ISBLANK(T2786 ),"0",U2786-T2786)</f>
        <v>0.02083333333333337</v>
      </c>
      <c r="W2786">
        <v>1</v>
      </c>
      <c r="X2786">
        <f>NETWORKDAYS(K2786,L2785)</f>
        <v>1</v>
      </c>
      <c r="Y2786" t="str">
        <f>IF(X2786&lt;=2,"CUMPLE","NO CUMPLE")</f>
        <v>CUMPLE</v>
      </c>
    </row>
    <row r="2787" xml:space="preserve">
      <c r="A2787">
        <v>164292</v>
      </c>
      <c r="B2787" t="str">
        <v>REQUEST</v>
      </c>
      <c r="C2787" t="str">
        <v>CERRADO</v>
      </c>
      <c r="D2787" t="str">
        <v xml:space="preserve">ATENCION AL CLIENTE </v>
      </c>
      <c r="E2787" t="str">
        <v>POS</v>
      </c>
      <c r="F2787" t="str">
        <v>POS</v>
      </c>
      <c r="G2787" t="str">
        <v>WINCOR</v>
      </c>
      <c r="H2787" t="str" xml:space="preserve">
        <v xml:space="preserve">Buen día: Me colaboran con la pos no.12 ya que se le realizo cambio de CPU y últimamente esta sonando demasiado fuerte; se esta recalentando y apagando sola. gracias.Buen día_x000d_
_x000d_
solicito de su ayuda para realizar cambio de la fuente de poder de la pos 12 ; con parte de las pos que se han retirado que deben de estar en la bodega de activos. por favor demos solución_x000d_
Mil gracias </v>
      </c>
      <c r="I2787" t="str" xml:space="preserve">
        <v xml:space="preserve">Buen día: Me colaboran con la pos no.12 ya que se le realizo cambio de CPU y últimamente esta sonando demasiado fuerte; se esta recalentando y apagando sola. gracias.Buen día_x000d_
_x000d_
solicito de su ayuda para realizar cambio de la fuente de poder de la pos 12 ; con parte de las pos que se han retirado que deben de estar en la bodega de activos. por favor demos solución_x000d_
Mil gracias </v>
      </c>
      <c r="J2787" t="str">
        <v>Se realiza verificación  de pos 12 se ajusta  para evitar el sonido que produce el ventilador; se realiza cambio de disco duro para descartar fallos en disco y sistema operativo  que cause lentitud en inicio ; se realizan pruebas y equipo enciende con rapides; se informa a soporte remoto Fabiola Diaz que se debe subir para poder realizar la facturación. se entrega a coordinadora de cajas.</v>
      </c>
      <c r="K2787">
        <v>45205</v>
      </c>
      <c r="L2787">
        <v>45205</v>
      </c>
      <c r="M2787" t="str">
        <f>TEXT(L2787,"DDDDDDD")</f>
        <v>viernes</v>
      </c>
      <c r="N2787" t="str" xml:space="preserve">
        <v xml:space="preserve">M038 METRO NEIVA CENTRO DE CONVENCIONES_x000d_
_x000d_
</v>
      </c>
      <c r="O2787" t="str">
        <v>NEIVA</v>
      </c>
      <c r="P2787" t="str">
        <f>IF(ISBLANK(O2787),"0",(VLOOKUP(O2787,REGION,2,FALSE)))</f>
        <v>OCCIDENTE</v>
      </c>
      <c r="Q2787" t="str">
        <v>CARLOS HERNAN BARRETO LOPEZ</v>
      </c>
      <c r="R2787">
        <f>IF(ISBLANK(Q2787),"0", VLOOKUP(Q2787,PERSONAL,2,FALSE))</f>
        <v>1010165612</v>
      </c>
      <c r="S2787" t="str">
        <v>DIRECTO</v>
      </c>
      <c r="T2787">
        <v>0.3333333333333333</v>
      </c>
      <c r="U2787">
        <v>0.5</v>
      </c>
      <c r="V2787">
        <f>IF(ISBLANK(T2787 ),"0",U2787-T2787)</f>
        <v>0.16666666666666669</v>
      </c>
      <c r="W2787">
        <v>2</v>
      </c>
      <c r="X2787">
        <f>NETWORKDAYS(K2787,L2786)</f>
        <v>1</v>
      </c>
      <c r="Y2787" t="str">
        <f>IF(X2787&lt;=2,"CUMPLE","NO CUMPLE")</f>
        <v>CUMPLE</v>
      </c>
      <c r="Z2787" t="str">
        <v xml:space="preserve">Caso ingresa el 3/10 ; visita acordada con cliente. </v>
      </c>
    </row>
    <row r="2788" xml:space="preserve">
      <c r="A2788">
        <v>174048</v>
      </c>
      <c r="B2788" t="str">
        <v>REQUEST</v>
      </c>
      <c r="C2788" t="str">
        <v>CERRADO</v>
      </c>
      <c r="D2788" t="str">
        <v xml:space="preserve">ATENCION AL CLIENTE </v>
      </c>
      <c r="E2788" t="str">
        <v>PUNTO DE RED</v>
      </c>
      <c r="F2788" t="str">
        <v>PUNTO DE RED</v>
      </c>
      <c r="G2788" t="str">
        <v>PUNTO DE RED</v>
      </c>
      <c r="H2788" t="str" xml:space="preserve">
        <v xml:space="preserve">Se requiere activación de punto de red para sonido ambiental_x000d_
_x000d_
Área Afectada_x000d_
_x000d_
TiendaBuen día _x000d_
_x000d_
Katerine por favor su ayuda para diligenciar el formato para solicitud de puntos de red para el área de atención al cliente -medir la distancia desde el punto lógica hasta el RAT donde esta el SW _x000d_
adjunto formato con ejemplo para que lo diligencies _x000d_
Mil gracias"_x000d_
_x000d_
Dispositivo Afectado_x000d_
_x000d_
Sonido ambientalbuen día_x000d_
solicito de su ayuda para hacer verificación si hay disponibilidad de un punto de red en el área de atención al cliente que este funcionado; _x000d_
Mil gracias</v>
      </c>
      <c r="I2788" t="str" xml:space="preserve">
        <v xml:space="preserve">Se requiere activación de punto de red para sonido ambiental_x000d_
_x000d_
Área Afectada_x000d_
_x000d_
TiendaBuen día _x000d_
_x000d_
Katerine por favor su ayuda para diligenciar el formato para solicitud de puntos de red para el área de atención al cliente -medir la distancia desde el punto lógica hasta el RAT donde esta el SW _x000d_
adjunto formato con ejemplo para que lo diligencies _x000d_
Mil gracias"_x000d_
_x000d_
Dispositivo Afectado_x000d_
_x000d_
Sonido ambientalbuen día_x000d_
solicito de su ayuda para hacer verificación si hay disponibilidad de un punto de red en el área de atención al cliente que este funcionado; _x000d_
Mil gracias</v>
      </c>
      <c r="J2788" t="str">
        <v>Se realiza  visita y  solicitud por medio de formato  de redes; se incluyen las fotografías necesarias para la instalación  de dos nuevos puntos de red. FORMATO ADJUNTO EN TICKET; OCTUBRE 6 DE 2023</v>
      </c>
      <c r="K2788">
        <v>45205</v>
      </c>
      <c r="L2788">
        <v>45205</v>
      </c>
      <c r="M2788" t="str">
        <f>TEXT(L2788,"DDDDDDD")</f>
        <v>viernes</v>
      </c>
      <c r="N2788" t="str" xml:space="preserve">
        <v xml:space="preserve">M195 METRO SANTA LUCIA_x000d_
_x000d_
</v>
      </c>
      <c r="O2788" t="str">
        <v>NEIVA</v>
      </c>
      <c r="P2788" t="str">
        <f>IF(ISBLANK(O2788),"0",(VLOOKUP(O2788,REGION,2,FALSE)))</f>
        <v>OCCIDENTE</v>
      </c>
      <c r="Q2788" t="str">
        <v>CARLOS HERNAN BARRETO LOPEZ</v>
      </c>
      <c r="R2788">
        <f>IF(ISBLANK(Q2788),"0", VLOOKUP(Q2788,PERSONAL,2,FALSE))</f>
        <v>1010165612</v>
      </c>
      <c r="S2788" t="str">
        <v>DIRECTO</v>
      </c>
      <c r="T2788">
        <v>0.5833333333333334</v>
      </c>
      <c r="U2788">
        <v>0.625</v>
      </c>
      <c r="V2788">
        <f>IF(ISBLANK(T2788 ),"0",U2788-T2788)</f>
        <v>0.04166666666666663</v>
      </c>
      <c r="W2788">
        <v>1</v>
      </c>
      <c r="X2788">
        <f>NETWORKDAYS(K2788,L2787)</f>
        <v>1</v>
      </c>
      <c r="Y2788" t="str">
        <f>IF(X2788&lt;=2,"CUMPLE","NO CUMPLE")</f>
        <v>CUMPLE</v>
      </c>
      <c r="Z2788" t="str">
        <v xml:space="preserve">Caso ingresa el 4/10 ; visita acordada con cliente. </v>
      </c>
    </row>
    <row r="2789" xml:space="preserve">
      <c r="A2789">
        <v>193134</v>
      </c>
      <c r="B2789" t="str">
        <v>REQUEST</v>
      </c>
      <c r="C2789" t="str">
        <v>CERRADO</v>
      </c>
      <c r="D2789" t="str">
        <v>TODA LA TIENDA</v>
      </c>
      <c r="E2789" t="str">
        <v>PUNTO DE RED</v>
      </c>
      <c r="F2789" t="str">
        <v>PUNTO DE RED</v>
      </c>
      <c r="G2789" t="str">
        <v>PUNTO DE RED</v>
      </c>
      <c r="H2789" t="str" xml:space="preserve">
        <v xml:space="preserve">Se solicita levantar información para instalación punto de RED en oficina de decoración para PC de Jefe de Rancho Diego delgado_x000d_
_x000d_
AREA EN DONDE SE UBICA EL EQUIPO_x000d_
_x000d_
DecoraciónSu ayuda para generar formato para instalación de punto de red</v>
      </c>
      <c r="I2789" t="str" xml:space="preserve">
        <v xml:space="preserve">Se solicita levantar información para instalación punto de RED en oficina de decoración para PC de Jefe de Rancho Diego delgado_x000d_
_x000d_
AREA EN DONDE SE UBICA EL EQUIPO_x000d_
_x000d_
DecoraciónSu ayuda para generar formato para instalación de punto de red</v>
      </c>
      <c r="J2789" t="str">
        <v>Se solicita al personas de seguridad permisos para acceder al área de cómputo donde se encuentra el rac y verificar la conexión cableada del rj45 conectado  en el puerto 15 del RACK01; el cual está tendido muy rudimentariamente. Se toma la evidencia y se hace el seguimiento hasta el área de decoración donde se evidencia dicha conexión. Se toman evidencias y se envía Formato  instalación de punto de red.</v>
      </c>
      <c r="K2789">
        <v>45205</v>
      </c>
      <c r="L2789">
        <v>45205</v>
      </c>
      <c r="M2789" t="str">
        <f>TEXT(L2789,"DDDDDDD")</f>
        <v>viernes</v>
      </c>
      <c r="N2789" t="str" xml:space="preserve">
        <v xml:space="preserve">M183 METRO SAN GIL_x000d_
_x000d_
</v>
      </c>
      <c r="O2789" t="str">
        <v>SAN GIL</v>
      </c>
      <c r="P2789" t="str">
        <f>IF(ISBLANK(O2789),"0",(VLOOKUP(O2789,REGION,2,FALSE)))</f>
        <v>ORIENTE</v>
      </c>
      <c r="Q2789" t="str">
        <v>HENRY ALEJANDRO NIÑO CENTENO</v>
      </c>
      <c r="R2789">
        <v>1098779589</v>
      </c>
      <c r="S2789" t="str">
        <v>DIRECTO</v>
      </c>
      <c r="T2789">
        <v>0.625</v>
      </c>
      <c r="U2789">
        <v>0.6944444444444444</v>
      </c>
      <c r="V2789">
        <f>IF(ISBLANK(T2789 ),"0",U2789-T2789)</f>
        <v>0.06944444444444442</v>
      </c>
      <c r="W2789">
        <v>1</v>
      </c>
      <c r="X2789">
        <f>NETWORKDAYS(K2789,L2788)</f>
        <v>1</v>
      </c>
      <c r="Y2789" t="str">
        <f>IF(X2789&lt;=2,"CUMPLE","NO CUMPLE")</f>
        <v>CUMPLE</v>
      </c>
    </row>
    <row r="2790" xml:space="preserve">
      <c r="A2790">
        <v>155945</v>
      </c>
      <c r="B2790" t="str">
        <v>INCIDENT</v>
      </c>
      <c r="C2790" t="str">
        <v>CERRADO</v>
      </c>
      <c r="D2790" t="str">
        <v>TODA LA TIENDA</v>
      </c>
      <c r="E2790" t="str">
        <v>PDA</v>
      </c>
      <c r="F2790" t="str">
        <v>PDA</v>
      </c>
      <c r="G2790" t="str">
        <v>ZEBRA</v>
      </c>
      <c r="H2790" t="str" xml:space="preserve">
        <v xml:space="preserve">Buen Dia: Se solicita la configuracion de la app mi tienda en las (7) siete nuevas PDA que fueron entregadas en remplazo de las anteriores de la marca Honeywell_x000d_
_x000d_
Sección de la tienda en donde se ubica la PDT o usuario_x000d_
_x000d_
PGC; perecederos; No Alimentar; Recibo.Se solicita atención en sitio; configuración de PDA tienda con aplicación Mi Tienda</v>
      </c>
      <c r="I2790" t="str" xml:space="preserve">
        <v xml:space="preserve">Buen Dia: Se solicita la configuracion de la app mi tienda en las (7) siete nuevas PDA que fueron entregadas en remplazo de las anteriores de la marca Honeywell_x000d_
_x000d_
Sección de la tienda en donde se ubica la PDT o usuario_x000d_
_x000d_
PGC; perecederos; No Alimentar; Recibo.Se solicita atención en sitio; configuración de PDA tienda con aplicación Mi Tienda</v>
      </c>
      <c r="J2790" t="str">
        <v>La labor se realizando buscando 1 a 1 ; puesto que los usuarias las tenían ocupadas; guardadas o descargadas; una vez se revisa la app Mi tienda se verifica que hay que actualizar la app; se ingresa con el usuario admin se y actualiza la apk correctamente en cada una de las 7 PDT disponibles y que usaran las app. Todas las pruebas se hicieron con testigo de Laura Báez. Octubre 6 de 2023</v>
      </c>
      <c r="K2790">
        <v>45205</v>
      </c>
      <c r="L2790">
        <v>45205</v>
      </c>
      <c r="M2790" t="str">
        <f>TEXT(L2790,"DDDDDDD")</f>
        <v>viernes</v>
      </c>
      <c r="N2790" t="str" xml:space="preserve">
        <v xml:space="preserve">M183 METRO SAN GIL_x000d_
_x000d_
</v>
      </c>
      <c r="O2790" t="str">
        <v>SAN GIL</v>
      </c>
      <c r="P2790" t="str">
        <f>IF(ISBLANK(O2790),"0",(VLOOKUP(O2790,REGION,2,FALSE)))</f>
        <v>ORIENTE</v>
      </c>
      <c r="Q2790" t="str">
        <v>HENRY ALEJANDRO NIÑO CENTENO</v>
      </c>
      <c r="R2790">
        <v>1098779589</v>
      </c>
      <c r="S2790" t="str">
        <v>DIRECTO</v>
      </c>
      <c r="T2790">
        <v>0.375</v>
      </c>
      <c r="U2790">
        <v>0.625</v>
      </c>
      <c r="V2790">
        <v>0.20833333333333334</v>
      </c>
      <c r="W2790">
        <v>3</v>
      </c>
      <c r="X2790">
        <f>NETWORKDAYS(K2790,L2789)</f>
        <v>1</v>
      </c>
      <c r="Y2790" t="str">
        <f>IF(X2790&lt;=2,"CUMPLE","NO CUMPLE")</f>
        <v>CUMPLE</v>
      </c>
      <c r="Z2790" t="str">
        <v>Caso ingresa el 25 de Septiembre; acordada visita con cliente.</v>
      </c>
    </row>
    <row r="2791" xml:space="preserve">
      <c r="A2791">
        <v>187294</v>
      </c>
      <c r="B2791" t="str">
        <v>REQUEST</v>
      </c>
      <c r="C2791" t="str">
        <v>CERRADO</v>
      </c>
      <c r="D2791" t="str">
        <v>OFICINA DE SISTEMAS</v>
      </c>
      <c r="E2791" t="str">
        <v>INVENTARIO</v>
      </c>
      <c r="F2791" t="str">
        <v>INVENTARIO</v>
      </c>
      <c r="G2791" t="str">
        <v>INVENTARIO</v>
      </c>
      <c r="H2791" t="str" xml:space="preserve">
        <v xml:space="preserve">Se solicita confirmación de activos en oficina de sistemas; según archivo de Excel anexo. En caso de no encontrar activo en oficina anexarlo al listado; marca; modelo; serial; inventario._x000d_
_x000d_
AREA EN DONDE SE UBICA EL EQUIPO_x000d_
_x000d_
SISTEMAS</v>
      </c>
      <c r="I2791" t="str" xml:space="preserve">
        <v xml:space="preserve">Se solicita confirmación de activos en oficina de sistemas; según archivo de Excel anexo. En caso de no encontrar activo en oficina anexarlo al listado; marca; modelo; serial; inventario._x000d_
_x000d_
AREA EN DONDE SE UBICA EL EQUIPO_x000d_
_x000d_
SISTEMAS</v>
      </c>
      <c r="J2791" t="str">
        <v xml:space="preserve">SE REALIZA INVENTARIOS DE ACTIVOS PARA DAR BAJA; SE ENCUENTRAN NOVEDADES DE ALGUNOS DISPOSITIVOS QUE NO SE ENCUENTRAN EN EL LISTADO; SE INFORMA A PERSONAL TECNICO SOBRE DICHA NOVEDAD. SE CONTINUA ACTIVIDAD DIA LUNES 09. </v>
      </c>
      <c r="K2791">
        <v>45205</v>
      </c>
      <c r="L2791">
        <v>45205</v>
      </c>
      <c r="M2791" t="str">
        <f>TEXT(L2791,"DDDDDDD")</f>
        <v>viernes</v>
      </c>
      <c r="N2791" t="str" xml:space="preserve">
        <v xml:space="preserve">J126 JUMBO SAN SILVESTRE_x000d_
_x000d_
</v>
      </c>
      <c r="O2791" t="str">
        <v>BARRANCABERMEJA</v>
      </c>
      <c r="P2791" t="str">
        <f>IF(ISBLANK(O2791),"0",(VLOOKUP(O2791,REGION,2,FALSE)))</f>
        <v>ORIENTE</v>
      </c>
      <c r="Q2791" t="str">
        <v>LUIS CARLOS ROJAS ACOSTA</v>
      </c>
      <c r="R2791">
        <f>IF(ISBLANK(Q2791),"0", VLOOKUP(Q2791,PERSONAL,2,FALSE))</f>
        <v>1096188137</v>
      </c>
      <c r="S2791" t="str">
        <v>DIRECTO</v>
      </c>
      <c r="T2791">
        <v>0.3541666666666667</v>
      </c>
      <c r="U2791">
        <v>0.6875</v>
      </c>
      <c r="V2791">
        <v>0.2916666666666667</v>
      </c>
      <c r="W2791">
        <v>4</v>
      </c>
      <c r="X2791">
        <f>NETWORKDAYS(K2791,L2790)</f>
        <v>1</v>
      </c>
      <c r="Y2791" t="str">
        <f>IF(X2791&lt;=2,"CUMPLE","NO CUMPLE")</f>
        <v>CUMPLE</v>
      </c>
      <c r="Z2791" t="str">
        <v>Acordado con cliente.</v>
      </c>
    </row>
    <row r="2792" xml:space="preserve">
      <c r="A2792">
        <v>190955</v>
      </c>
      <c r="B2792" t="str">
        <v>REQUEST</v>
      </c>
      <c r="C2792" t="str">
        <v>CERRADO</v>
      </c>
      <c r="D2792" t="str">
        <v>PISO DE VENTA</v>
      </c>
      <c r="E2792" t="str">
        <v>PDA</v>
      </c>
      <c r="F2792" t="str">
        <v>PDA</v>
      </c>
      <c r="G2792" t="str">
        <v>HONEYWELL</v>
      </c>
      <c r="H2792" t="str" xml:space="preserve">
        <v xml:space="preserve">Buenas tardes; solicito de su colaboración para actualizar aplicación mi tienda en las dos pdt asignadas al área de pgc las cuales piden actualización serial:21252B029A y 23052524700346 gracias_x000d_
_x000d_
Jefe de área asignación de la PDT_x000d_
_x000d_
maritza tejada_x000d_
_x000d_
Sección en la tienda o ubicación del usuario_x000d_
_x000d_
pgcbuenas tardes._x000d_
_x000d_
jefe Miguel por favor me colabora con la autorización de esta llamada para que el técnico de isit visite la; tienda y realice la actualización de la aplicación mi tienda en  las dos pdt´s._x000d_
_x000d_
Gracias</v>
      </c>
      <c r="I2792" t="str" xml:space="preserve">
        <v xml:space="preserve">Buenas tardes; solicito de su colaboración para actualizar aplicación mi tienda en las dos pdt asignadas al área de pgc las cuales piden actualización serial:21252B029A y 23052524700346 gracias_x000d_
_x000d_
Jefe de área asignación de la PDT_x000d_
_x000d_
maritza tejada_x000d_
_x000d_
Sección en la tienda o ubicación del usuario_x000d_
_x000d_
pgcbuenas tardes._x000d_
_x000d_
jefe Miguel por favor me colabora con la autorización de esta llamada para que el técnico de isit visite la; tienda y realice la actualización de la aplicación mi tienda en  las dos pdt´s._x000d_
_x000d_
Gracias</v>
      </c>
      <c r="J2792" t="str">
        <v xml:space="preserve">Se llega a sitio y se procede con validaciones de ingreso. Se establece contacto con la usuaria y el equipo. Se procede a ingresar a modo administrador. Se procede con la descarga de la actualización de arcus. Se ejecuta la misma y se le conceden permisos para la respectiva actualización de la app Mi Tienda. Usuaria ingresa a normalidad ya bajo parámetros de perfil polivalente en la misma. Usuario Cristian Paez lo realiza de igual forma y la app queda funcional al igual que la pda correspondiente. Se realliza el procedimiento con las dos pda de pgc. Se dá por finalizada la actividad quedando la pda y sus aplicativos completamente funcionales. </v>
      </c>
      <c r="K2792">
        <v>45204</v>
      </c>
      <c r="L2792">
        <v>45205</v>
      </c>
      <c r="M2792" t="str">
        <f>TEXT(L2792,"DDDDDDD")</f>
        <v>viernes</v>
      </c>
      <c r="N2792" t="str" xml:space="preserve">
        <v xml:space="preserve">M179 METRO PITALITO_x000d_
_x000d_
</v>
      </c>
      <c r="O2792" t="str">
        <v>PITALITO</v>
      </c>
      <c r="P2792" t="str">
        <f>IF(ISBLANK(O2792),"0",(VLOOKUP(O2792,REGION,2,FALSE)))</f>
        <v>OCCIDENTE</v>
      </c>
      <c r="Q2792" t="str">
        <v>EMERSON PALACIOS MARTINEZ</v>
      </c>
      <c r="R2792">
        <f>IF(ISBLANK(Q2792),"0", VLOOKUP(Q2792,PERSONAL,2,FALSE))</f>
        <v>13723524</v>
      </c>
      <c r="S2792" t="str">
        <v>ALIADO</v>
      </c>
      <c r="T2792">
        <v>0.75</v>
      </c>
      <c r="U2792">
        <v>0.7916666666666666</v>
      </c>
      <c r="V2792">
        <f>IF(ISBLANK(T2792 ),"0",U2792-T2792)</f>
        <v>0.04166666666666663</v>
      </c>
      <c r="W2792">
        <v>1</v>
      </c>
      <c r="X2792">
        <f>NETWORKDAYS(K2792,L2791)</f>
        <v>2</v>
      </c>
      <c r="Y2792" t="str">
        <f>IF(X2792&lt;=2,"CUMPLE","NO CUMPLE")</f>
        <v>CUMPLE</v>
      </c>
    </row>
    <row r="2793" xml:space="preserve">
      <c r="A2793">
        <v>130999</v>
      </c>
      <c r="B2793" t="str">
        <v>INCIDENT</v>
      </c>
      <c r="C2793" t="str">
        <v>CERRADO</v>
      </c>
      <c r="D2793" t="str">
        <v xml:space="preserve">LINEAL DE CAJAS </v>
      </c>
      <c r="E2793" t="str">
        <v>POS</v>
      </c>
      <c r="F2793" t="str">
        <v>IMPRESORA</v>
      </c>
      <c r="G2793" t="str">
        <v>EPSON</v>
      </c>
      <c r="H2793" t="str" xml:space="preserve">
        <v xml:space="preserve">Buenas tardes por favor me colaboran para revision de la impresora de la pos 16; saliendo chequear impresora mostrando error; se valido con otra impresora y funciono._x000d_
_x000d_
Número de inventario si se tiene_x000d_
_x000d_
024410_x000d_
_x000d_
Numero de caja_x000d_
_x000d_
16Buen día_x000d_
solicito de su ayuda para instalar impresora de pos que ya se encuentra en sitio; por favor hacer entrega de la impresora a la jefe de cajas realizando pruebas ; la impresora que se retira  se debe dejar embalada y rotulada indicando la falla que presenta _x000d_
Mil gracias</v>
      </c>
      <c r="I2793" t="str" xml:space="preserve">
        <v xml:space="preserve">Buenas tardes por favor me colaboran para revision de la impresora de la pos 16; saliendo chequear impresora mostrando error; se valido con otra impresora y funciono._x000d_
_x000d_
Número de inventario si se tiene_x000d_
_x000d_
024410_x000d_
_x000d_
Numero de caja_x000d_
_x000d_
16Buen día_x000d_
solicito de su ayuda para instalar impresora de pos que ya se encuentra en sitio; por favor hacer entrega de la impresora a la jefe de cajas realizando pruebas ; la impresora que se retira  se debe dejar embalada y rotulada indicando la falla que presenta _x000d_
Mil gracias</v>
      </c>
      <c r="J2793" t="str">
        <v>SE REALIZA CAMBIO DE IMPRESORA POS EN CAJA 16; SE RETIRA IMPRESORA CON FALLA SN P5TF148900. SE EMBALA Y SE ROTULA PARA SU RETIRO. SE CONFIRMA NORMAL FUNCIONAMIENTO DE LA IMPRESORA INSTALADA.</v>
      </c>
      <c r="K2793">
        <v>45205</v>
      </c>
      <c r="L2793">
        <v>45208</v>
      </c>
      <c r="M2793" t="str">
        <f>TEXT(L2793,"DDDDDDD")</f>
        <v>lunes</v>
      </c>
      <c r="N2793" t="str" xml:space="preserve">
        <v xml:space="preserve">J047 JUMBO GIRARDOT_x000d_
_x000d_
</v>
      </c>
      <c r="O2793" t="str">
        <v>GIRARDOT</v>
      </c>
      <c r="P2793" t="str">
        <f>IF(ISBLANK(O2793),"0",(VLOOKUP(O2793,REGION,2,FALSE)))</f>
        <v>OCCIDENTE</v>
      </c>
      <c r="Q2793" t="str">
        <v>WILLIAM FERNANDO ALDANA NIÑO</v>
      </c>
      <c r="R2793">
        <f>IF(ISBLANK(Q2793),"0", VLOOKUP(Q2793,PERSONAL,2,FALSE))</f>
        <v>80148398</v>
      </c>
      <c r="S2793" t="str">
        <v>DIRECTO</v>
      </c>
      <c r="T2793">
        <v>0.3333333333333333</v>
      </c>
      <c r="U2793">
        <v>0.3611111111111111</v>
      </c>
      <c r="V2793">
        <f>IF(ISBLANK(T2793 ),"0",U2793-T2793)</f>
        <v>0.02777777777777779</v>
      </c>
      <c r="W2793">
        <v>1</v>
      </c>
      <c r="X2793">
        <f>NETWORKDAYS(K2793,L2792)</f>
        <v>1</v>
      </c>
      <c r="Y2793" t="str">
        <f>IF(X2793&lt;=2,"CUMPLE","NO CUMPLE")</f>
        <v>CUMPLE</v>
      </c>
    </row>
    <row r="2794" xml:space="preserve">
      <c r="A2794">
        <v>187294</v>
      </c>
      <c r="B2794" t="str">
        <v>REQUEST</v>
      </c>
      <c r="C2794" t="str">
        <v>CERRADO</v>
      </c>
      <c r="D2794" t="str">
        <v>OFICINA DE SISTEMAS</v>
      </c>
      <c r="E2794" t="str">
        <v>INVENTARIO</v>
      </c>
      <c r="F2794" t="str">
        <v>INVENTARIO</v>
      </c>
      <c r="G2794" t="str">
        <v>INVENTARIO</v>
      </c>
      <c r="H2794" t="str" xml:space="preserve">
        <v xml:space="preserve">Se solicita confirmación de activos en oficina de sistemas; según archivo de Excel anexo. En caso de no encontrar activo en oficina anexarlo al listado; marca; modelo; serial; inventario._x000d_
_x000d_
AREA EN DONDE SE UBICA EL EQUIPO_x000d_
_x000d_
SISTEMAS</v>
      </c>
      <c r="I2794" t="str" xml:space="preserve">
        <v xml:space="preserve">Se solicita confirmación de activos en oficina de sistemas; según archivo de Excel anexo. En caso de no encontrar activo en oficina anexarlo al listado; marca; modelo; serial; inventario._x000d_
_x000d_
AREA EN DONDE SE UBICA EL EQUIPO_x000d_
_x000d_
SISTEMAS</v>
      </c>
      <c r="J2794" t="str">
        <v>SE REALIZA INVENTARIOS DE ACTIVOS PARA DAR BAJA; SE ENCUENTRAN NOVEDADES DE ALGUNOS DISPOSITIVOS QUE NO SE ENCUENTRAN EN EL LISTADO; SE INFORMA A PERSONAL TECNICO SOBRE DICHA NOVEDAD. SE ENVIA ARCHIVO A PERSONAL TECNICO SOBRE INFORME DE ACTIVOS PARA DAR DE BAJA Y SE ANEXAN LAS NOVEDADES ENCONTRADAS.</v>
      </c>
      <c r="K2794">
        <v>45208</v>
      </c>
      <c r="L2794">
        <v>45208</v>
      </c>
      <c r="M2794" t="str">
        <f>TEXT(L2794,"DDDDDDD")</f>
        <v>lunes</v>
      </c>
      <c r="N2794" t="str" xml:space="preserve">
        <v xml:space="preserve">J126 JUMBO SAN SILVESTRE_x000d_
_x000d_
</v>
      </c>
      <c r="O2794" t="str">
        <v>BARRANCABERMEJA</v>
      </c>
      <c r="P2794" t="str">
        <f>IF(ISBLANK(O2794),"0",(VLOOKUP(O2794,REGION,2,FALSE)))</f>
        <v>ORIENTE</v>
      </c>
      <c r="Q2794" t="str">
        <v>LUIS CARLOS ROJAS ACOSTA</v>
      </c>
      <c r="R2794">
        <f>IF(ISBLANK(Q2794),"0", VLOOKUP(Q2794,PERSONAL,2,FALSE))</f>
        <v>1096188137</v>
      </c>
      <c r="S2794" t="str">
        <v>DIRECTO</v>
      </c>
      <c r="T2794">
        <v>0.3958333333333333</v>
      </c>
      <c r="U2794">
        <v>0.5208333333333334</v>
      </c>
      <c r="V2794">
        <f>IF(ISBLANK(T2794 ),"0",U2794-T2794)</f>
        <v>0.12500000000000006</v>
      </c>
      <c r="W2794">
        <v>2</v>
      </c>
      <c r="X2794">
        <f>NETWORKDAYS(K2794,L2793)</f>
        <v>1</v>
      </c>
      <c r="Y2794" t="str">
        <f>IF(X2794&lt;=2,"CUMPLE","NO CUMPLE")</f>
        <v>CUMPLE</v>
      </c>
      <c r="Z2794" t="str">
        <v>Segunda visita; acordado con cliente. Caso ingresó el 4 de Octubre</v>
      </c>
    </row>
    <row r="2795" xml:space="preserve">
      <c r="A2795">
        <v>159382</v>
      </c>
      <c r="B2795" t="str">
        <v>INCIDENT</v>
      </c>
      <c r="C2795" t="str">
        <v>CERRADO</v>
      </c>
      <c r="D2795" t="str">
        <v>LINEAL DE CAJAS</v>
      </c>
      <c r="E2795" t="str">
        <v xml:space="preserve">BALANZA </v>
      </c>
      <c r="F2795" t="str">
        <v>BALANZA</v>
      </c>
      <c r="G2795" t="str">
        <v>ZEBRA</v>
      </c>
      <c r="H2795" t="str">
        <v>Buenas tardes; me colabora con la pos 17 los productos no escanean por la balanza hay que digitarlos. la balanza suena pero el producto no aparece en el lector. graciaSJefe su autorizacion para envio del tecnico para instalacion del scanner balanza en pos 17; se sube la informacion a itam de certificacion y peritaje faltanteSe realiza envio de SCANNER POS|BALANZA ZEBRA 7001 serial S22278010559681 con Guía No. 78288500232 el 02/10/2023. Se transfiere para su gestión.Confirmar si el equipo ya fue entregado y proceder con la instalación y gestion del ticket</v>
      </c>
      <c r="I2795" t="str">
        <v>Buenas tardes; me colabora con la pos 17 los productos no escanean por la balanza hay que digitarlos. la balanza suena pero el producto no aparece en el lector. graciaSJefe su autorizacion para envio del tecnico para instalacion del scanner balanza en pos 17; se sube la informacion a itam de certificacion y peritaje faltanteSe realiza envio de SCANNER POS|BALANZA ZEBRA 7001 serial S22278010559681 con Guía No. 78288500232 el 02/10/2023. Se transfiere para su gestión.Confirmar si el equipo ya fue entregado y proceder con la instalación y gestion del ticket</v>
      </c>
      <c r="J2795" t="str">
        <v>Me encuentro en sitio y se me indica realizar el cambio de la balanza de la pos 17 se me entrega la caja de la pos nueva para cambiar e informo al jefe de sección de caja la labor a realizar  me ubico en la pos17 y procedo a desconectar y retira el cable de la pos vieja  con serial 20030010554881 para ubicar el cable de la pos nueva con serial desempaco la unidad nueva y procedo a ubicarle el cableado asta la pos realizo  el encendido de la pos y pruebas de peso ne genera un error en pantalla y se lo indico al ing harold quien me ibdica que verifique cableado y conexiones procedo a realizar las pruebas y sin cambios me indica que me va a enviar un manual. para validar la configuración realizo configuración y pruebas de peso y todo ok informó al Ing. Harold y espero las actas para firmar  las cuales me indica don Harold que después  se realizan. terminadas las pruebas informo que me retiro de sitio al Ing. Harold y la compañera Katherine y al jefe de sección lineal de cajas .</v>
      </c>
      <c r="K2795">
        <v>45208</v>
      </c>
      <c r="L2795">
        <v>45208</v>
      </c>
      <c r="M2795" t="str">
        <f>TEXT(L2795,"DDDDDDD")</f>
        <v>lunes</v>
      </c>
      <c r="N2795" t="str" xml:space="preserve">
        <v xml:space="preserve">J036 JUMBO POPAYAN CAMPANARIO_x000d_
_x000d_
</v>
      </c>
      <c r="O2795" t="str">
        <v>POPAYAN</v>
      </c>
      <c r="P2795" t="str">
        <f>IF(ISBLANK(O2795),"0",(VLOOKUP(O2795,REGION,2,FALSE)))</f>
        <v>OCCIDENTE</v>
      </c>
      <c r="Q2795" t="str">
        <v>DANIEL FERNANDO PAREDES ARTEAGA</v>
      </c>
      <c r="R2795">
        <f>IF(ISBLANK(Q2795),"0", VLOOKUP(Q2795,PERSONAL,2,FALSE))</f>
        <v>10301691</v>
      </c>
      <c r="S2795" t="str">
        <v>DIRECTO</v>
      </c>
      <c r="T2795">
        <v>0.65625</v>
      </c>
      <c r="U2795">
        <v>0.78125</v>
      </c>
      <c r="V2795">
        <f>IF(ISBLANK(T2795 ),"0",U2795-T2795)</f>
        <v>0.125</v>
      </c>
      <c r="W2795">
        <v>2</v>
      </c>
      <c r="X2795">
        <f>NETWORKDAYS(K2795,L2794)</f>
        <v>1</v>
      </c>
      <c r="Y2795" t="str">
        <f>IF(X2795&lt;=2,"CUMPLE","NO CUMPLE")</f>
        <v>CUMPLE</v>
      </c>
    </row>
    <row r="2796" xml:space="preserve">
      <c r="A2796">
        <v>200088</v>
      </c>
      <c r="B2796" t="str">
        <v>INCIDENT</v>
      </c>
      <c r="C2796" t="str">
        <v>CERRADO</v>
      </c>
      <c r="D2796" t="str">
        <v>LINEAL DE CAJAS</v>
      </c>
      <c r="E2796" t="str">
        <v>VERIFICADOR</v>
      </c>
      <c r="F2796" t="str">
        <v>VERIFICADOR</v>
      </c>
      <c r="G2796" t="str">
        <v>NEWLAND</v>
      </c>
      <c r="H2796" t="str">
        <v>Buenos dias. Se solicita visita para revisión de verificador de precio ubicado en el area de textil bazar esta presentando falla al omitir el laser. Quedo atento.</v>
      </c>
      <c r="I2796" t="str">
        <v>Buenos dias. Se solicita visita para revisión de verificador de precio ubicado en el area de textil bazar esta presentando falla al omitir el laser. Quedo atento.</v>
      </c>
      <c r="J2796" t="str">
        <v>SE REALIZA EMBALAJE Y FIRMA DE ACTA DE RETIRO PARA ENVIO DE VERIFICADOR DE PRECIO PARA CENTRO DE REPARACION POR DAÑO EN LECTOR DE CÓDIGOS. OCTUBRE 10 DE 2023</v>
      </c>
      <c r="K2796">
        <v>45209</v>
      </c>
      <c r="L2796">
        <v>45209</v>
      </c>
      <c r="M2796" t="str">
        <f>TEXT(L2796,"DDDDDDD")</f>
        <v>martes</v>
      </c>
      <c r="N2796" t="str" xml:space="preserve">
        <v xml:space="preserve">J126 JUMBO SAN SILVESTRE_x000d_
_x000d_
</v>
      </c>
      <c r="O2796" t="str">
        <v>BARRANCABERMEJA</v>
      </c>
      <c r="P2796" t="str">
        <f>IF(ISBLANK(O2796),"0",(VLOOKUP(O2796,REGION,2,FALSE)))</f>
        <v>ORIENTE</v>
      </c>
      <c r="Q2796" t="str">
        <v>LUIS CARLOS ROJAS ACOSTA</v>
      </c>
      <c r="R2796">
        <f>IF(ISBLANK(Q2796),"0", VLOOKUP(Q2796,PERSONAL,2,FALSE))</f>
        <v>1096188137</v>
      </c>
      <c r="S2796" t="str">
        <v>DIRECTO</v>
      </c>
      <c r="T2796">
        <v>0.5833333333333334</v>
      </c>
      <c r="U2796">
        <v>0.6666666666666666</v>
      </c>
      <c r="V2796">
        <f>IF(ISBLANK(T2796 ),"0",U2796-T2796)</f>
        <v>0.08333333333333326</v>
      </c>
      <c r="W2796">
        <v>1</v>
      </c>
      <c r="X2796">
        <f>NETWORKDAYS(K2796,L2795)</f>
        <v>-2</v>
      </c>
      <c r="Y2796" t="str">
        <f>IF(X2796&lt;=2,"CUMPLE","NO CUMPLE")</f>
        <v>CUMPLE</v>
      </c>
    </row>
    <row r="2797" xml:space="preserve">
      <c r="A2797">
        <v>194122</v>
      </c>
      <c r="B2797" t="str">
        <v>INCIDENT</v>
      </c>
      <c r="C2797" t="str">
        <v>CERRADO</v>
      </c>
      <c r="D2797" t="str">
        <v>CONTRALOR</v>
      </c>
      <c r="E2797" t="str">
        <v>IMPRESORA</v>
      </c>
      <c r="F2797" t="str">
        <v>FLEJERA</v>
      </c>
      <c r="G2797" t="str">
        <v>ZEBRA</v>
      </c>
      <c r="H2797" t="str" xml:space="preserve">
        <v xml:space="preserve">buenos días solicito de su colaboración ya que la impresora zebra flejes esta imprimando los rompe tráficos en la parte inferior borros agradezco de su colaboración_x000d_
_x000d_
Ubicacion fisica en la tienda o sede_x000d_
_x000d_
tienda metro Pitalito 179_x000d_
_x000d_
direccion ip_x000d_
_x000d_
impresión borrosa zebra flejespor favor me colabora con la autorización de esta llamada para que el técnico de isit visite la tienda y realice un manteniemito preventivo  a la impresora zebra flejes y se valide también el estado del cabezal. Gracias</v>
      </c>
      <c r="I2797" t="str" xml:space="preserve">
        <v xml:space="preserve">buenos días solicito de su colaboración ya que la impresora zebra flejes esta imprimando los rompe tráficos en la parte inferior borros agradezco de su colaboración_x000d_
_x000d_
Ubicacion fisica en la tienda o sede_x000d_
_x000d_
tienda metro Pitalito 179_x000d_
_x000d_
direccion ip_x000d_
_x000d_
impresión borrosa zebra flejespor favor me colabora con la autorización de esta llamada para que el técnico de isit visite la tienda y realice un manteniemito preventivo  a la impresora zebra flejes y se valide también el estado del cabezal. Gracias</v>
      </c>
      <c r="J2797" t="str">
        <v>Se llega a sitio y se procede con validaciones de ingreso. Se establece contacto con el usuario y la impresora de flejes. Se procede a realizar pruebas de impresión y no imprime en la parte de abajo del rompetráfico o el fleje. Procedemos a abrirla; desensamblamos el cabezal y se realiza mantenimiento correctivodel mismo. Procedemos a ensamblar nuevamente la impresora y colocamos papel y cinta. Tapamos la misma y realizamos pruebas y la impresión sigue con el mismo error. Se realiza mantenimiento al resto de la impresora y se ajusta sensor y la impresora sigue igual. Para finiquitar el daño de la misma es necesario cambio de cabezal. Se procede a trasladar la llamada a Soporte Especializado indicando se estudie el envío de la siguiente parte: IMPRESORA - Marca: Zebra - Modelo: ZT230 - Parte Solicitada: Cabezal de Impresión - Fru o Num Part: 1028902. Se da por finalizada la llamada  se pasa al Grupo Resolutor Correspondiente.</v>
      </c>
      <c r="K2797">
        <v>45208</v>
      </c>
      <c r="L2797">
        <v>45209</v>
      </c>
      <c r="M2797" t="str">
        <f>TEXT(L2797,"DDDDDDD")</f>
        <v>martes</v>
      </c>
      <c r="N2797" t="str" xml:space="preserve">
        <v xml:space="preserve">M179 METRO PITALITO_x000d_
_x000d_
</v>
      </c>
      <c r="O2797" t="str">
        <v>PITALITO</v>
      </c>
      <c r="P2797" t="str">
        <f>IF(ISBLANK(O2797),"0",(VLOOKUP(O2797,REGION,2,FALSE)))</f>
        <v>OCCIDENTE</v>
      </c>
      <c r="Q2797" t="str">
        <v>EMERSON PALACIOS MARTINEZ</v>
      </c>
      <c r="R2797">
        <f>IF(ISBLANK(Q2797),"0", VLOOKUP(Q2797,PERSONAL,2,FALSE))</f>
        <v>13723524</v>
      </c>
      <c r="S2797" t="str">
        <v>DIRECTO</v>
      </c>
      <c r="T2797">
        <v>0.5208333333333334</v>
      </c>
      <c r="U2797">
        <v>0.6041666666666666</v>
      </c>
      <c r="V2797">
        <f>IF(ISBLANK(T2797 ),"0",U2797-T2797)</f>
        <v>0.08333333333333326</v>
      </c>
      <c r="W2797">
        <v>1</v>
      </c>
      <c r="X2797">
        <f>NETWORKDAYS(K2797,L2796)</f>
        <v>2</v>
      </c>
      <c r="Y2797" t="str">
        <f>IF(X2797&lt;=2,"CUMPLE","NO CUMPLE")</f>
        <v>CUMPLE</v>
      </c>
    </row>
    <row r="2798" xml:space="preserve">
      <c r="A2798">
        <v>196268</v>
      </c>
      <c r="B2798" t="str">
        <v>INCIDENT</v>
      </c>
      <c r="C2798" t="str">
        <v>CERRADO</v>
      </c>
      <c r="D2798" t="str">
        <v>CARNES</v>
      </c>
      <c r="E2798" t="str">
        <v>BALANZA</v>
      </c>
      <c r="F2798" t="str">
        <v>COLGANTE</v>
      </c>
      <c r="G2798" t="str">
        <v>METTLER</v>
      </c>
      <c r="H2798" t="str" xml:space="preserve">
        <v xml:space="preserve">buen día solicito de su colaboración con arreglo de las dos balanzas colgantes de la sección de carnes; debido a que votan demasiados tiquetes_x000d_
_x000d_
Indica la ubicacion de tu balanza en la tienda_x000d_
_x000d_
sección carnesJefe Miguel; por favor me colabora con la autorización de esta llamada para que el técnico de isit visite la tienda y realice un manteniemito preventivo  a las dos balanzas colgante de carnes de la tienda las cuales reportan novedad..  gracias</v>
      </c>
      <c r="I2798" t="str" xml:space="preserve">
        <v xml:space="preserve">buen día solicito de su colaboración con arreglo de las dos balanzas colgantes de la sección de carnes; debido a que votan demasiados tiquetes_x000d_
_x000d_
Indica la ubicacion de tu balanza en la tienda_x000d_
_x000d_
sección carnesJefe Miguel; por favor me colabora con la autorización de esta llamada para que el técnico de isit visite la tienda y realice un manteniemito preventivo  a las dos balanzas colgante de carnes de la tienda las cuales reportan novedad..  gracias</v>
      </c>
      <c r="J2798" t="str">
        <v>Se llega a sitio y se procede con validaciones de ingreso. Se establece contacto con el usuario y la balanza la cual se procede a realizar mantenimiento preventivo y correctivo. Se procede a desmontar balanza y cabezal. Se procede con sopleteo de la misma. Se limpian sensores cabezal y sensores y se ajustan; se limpia de papel y y virutas; se quitan residuos de papel y de elementos orgánicos; se limpia cabezal de impresión y se procede a utilizar limpia contactos electrónico. Se sopletea y se seca partes húmedas y carcasa metálica. Se procede con el ensamblado de las mismas y se procede a colgar. Se colocan sticker; se procede a ingresar menú administrador y se configura sensores. se realizan pruebas a satisfacción del usuario. Se da por finalizada la actividad y se procede con el cierre del ticket no sin antes indicar al colaborador de turno y al jefe de turno de la sección el correcto uso de la balanza y la forma adecuada de imprimir y reirar el sticker.</v>
      </c>
      <c r="K2798">
        <v>45208</v>
      </c>
      <c r="L2798">
        <v>45209</v>
      </c>
      <c r="M2798" t="str">
        <f>TEXT(L2798,"DDDDDDD")</f>
        <v>martes</v>
      </c>
      <c r="N2798" t="str" xml:space="preserve">
        <v xml:space="preserve">M179 METRO PITALITO_x000d_
_x000d_
</v>
      </c>
      <c r="O2798" t="str">
        <v>PITALITO</v>
      </c>
      <c r="P2798" t="str">
        <f>IF(ISBLANK(O2798),"0",(VLOOKUP(O2798,REGION,2,FALSE)))</f>
        <v>OCCIDENTE</v>
      </c>
      <c r="Q2798" t="str">
        <v>EMERSON PALACIOS MARTINEZ</v>
      </c>
      <c r="R2798">
        <f>IF(ISBLANK(Q2798),"0", VLOOKUP(Q2798,PERSONAL,2,FALSE))</f>
        <v>13723524</v>
      </c>
      <c r="S2798" t="str">
        <v>ALIADO</v>
      </c>
      <c r="T2798">
        <v>0.6048611111111111</v>
      </c>
      <c r="U2798">
        <v>0.8548611111111111</v>
      </c>
      <c r="V2798">
        <f>IF(ISBLANK(T2798 ),"0",U2798-T2798)</f>
        <v>0.25</v>
      </c>
      <c r="W2798">
        <v>3</v>
      </c>
      <c r="X2798">
        <f>NETWORKDAYS(K2798,L2797)</f>
        <v>2</v>
      </c>
      <c r="Y2798" t="str">
        <f>IF(X2798&lt;=2,"CUMPLE","NO CUMPLE")</f>
        <v>CUMPLE</v>
      </c>
    </row>
    <row r="2799" xml:space="preserve">
      <c r="A2799">
        <v>200126</v>
      </c>
      <c r="B2799" t="str">
        <v>INCIDENT</v>
      </c>
      <c r="C2799" t="str">
        <v>CERRADO</v>
      </c>
      <c r="D2799" t="str">
        <v xml:space="preserve">LINEAL DE CAJAS </v>
      </c>
      <c r="E2799" t="str">
        <v>POS</v>
      </c>
      <c r="F2799" t="str">
        <v>IMPRESORA</v>
      </c>
      <c r="G2799" t="str">
        <v>EPSON</v>
      </c>
      <c r="H2799" t="str" xml:space="preserve">
        <v xml:space="preserve">buen día por favor me colaboran con la pos 3 a cada rato se bloquea y pide chequear impresora pero se verifica y la impresora esta bien_x000d_
_x000d_
Número de inventario si se tiene_x000d_
_x000d_
pos 3_x000d_
_x000d_
Numero de caja_x000d_
_x000d_
3Buenas tardes._x000d_
_x000d_
Jefe Miguel por favor me colabora con la autorización de esta llamada para que el técnico de isit visite la tienda y realice la validación de esta impresora en sitio ya que con la coordinadora de cajas validamos conexiones y al parecer están bien; pero la impresora  sigue mostrando error de conexión. Gracias</v>
      </c>
      <c r="I2799" t="str" xml:space="preserve">
        <v xml:space="preserve">buen día por favor me colaboran con la pos 3 a cada rato se bloquea y pide chequear impresora pero se verifica y la impresora esta bien_x000d_
_x000d_
Número de inventario si se tiene_x000d_
_x000d_
pos 3_x000d_
_x000d_
Numero de caja_x000d_
_x000d_
3Buenas tardes._x000d_
_x000d_
Jefe Miguel por favor me colabora con la autorización de esta llamada para que el técnico de isit visite la tienda y realice la validación de esta impresora en sitio ya que con la coordinadora de cajas validamos conexiones y al parecer están bien; pero la impresora  sigue mostrando error de conexión. Gracias</v>
      </c>
      <c r="J2799" t="str">
        <v>Se llega a sitio y se procede con validaciones de ingreso. Se establece contacto con el usuario y el puesto de pago. Se valida error reportado por la usuaria en el visor pos cajero. Chequear impresora. El error se debe a atasco de papel de la misma ya qque cuando se atasca el papel la impresora se bloquea y la pos pide recibar el mismo. Se procede a realizar mantenimiento preventivo de la impresora sopleteando y desensamblando parte para para poder retirar la viruta y el atasco de papel que presenta. Se procede a realizar pruebas con la usuaria saliendo las impresiones en excelente impresión y corte.; Se da por finalizada la actividad quedando el puesto de pago completamente operativo.</v>
      </c>
      <c r="K2799">
        <v>45209</v>
      </c>
      <c r="L2799">
        <v>45210</v>
      </c>
      <c r="M2799" t="str">
        <f>TEXT(L2799,"DDDDDDD")</f>
        <v>miércoles</v>
      </c>
      <c r="N2799" t="str" xml:space="preserve">
        <v xml:space="preserve">M179 METRO PITALITO_x000d_
_x000d_
</v>
      </c>
      <c r="O2799" t="str">
        <v>PITALITO</v>
      </c>
      <c r="P2799" t="str">
        <f>IF(ISBLANK(O2799),"0",(VLOOKUP(O2799,REGION,2,FALSE)))</f>
        <v>OCCIDENTE</v>
      </c>
      <c r="Q2799" t="str">
        <v>EMERSON PALACIOS MARTINEZ</v>
      </c>
      <c r="R2799">
        <f>IF(ISBLANK(Q2799),"0", VLOOKUP(Q2799,PERSONAL,2,FALSE))</f>
        <v>13723524</v>
      </c>
      <c r="S2799" t="str">
        <v>ALIADO</v>
      </c>
      <c r="T2799">
        <v>0.25</v>
      </c>
      <c r="U2799">
        <v>0.3333333333333333</v>
      </c>
      <c r="V2799">
        <f>IF(ISBLANK(T2799 ),"0",U2799-T2799)</f>
        <v>0.08333333333333331</v>
      </c>
      <c r="W2799">
        <v>1</v>
      </c>
      <c r="X2799">
        <f>NETWORKDAYS(K2799,L2798)</f>
        <v>1</v>
      </c>
      <c r="Y2799" t="str">
        <f>IF(X2799&lt;=2,"CUMPLE","NO CUMPLE")</f>
        <v>CUMPLE</v>
      </c>
    </row>
    <row r="2800" xml:space="preserve">
      <c r="A2800">
        <v>202616</v>
      </c>
      <c r="B2800" t="str">
        <v>INCIDENT</v>
      </c>
      <c r="C2800" t="str">
        <v>CERRADO</v>
      </c>
      <c r="D2800" t="str">
        <v>RECIBO</v>
      </c>
      <c r="E2800" t="str">
        <v>IMPRESORA</v>
      </c>
      <c r="F2800" t="str">
        <v>IMPRESORA</v>
      </c>
      <c r="G2800" t="str">
        <v>LEXMARK</v>
      </c>
      <c r="H2800" t="str" xml:space="preserve">
        <v xml:space="preserve">Buen día; solicito de su colaboración para revisar impresora asignada a recibo modelo MS622 la cual en el momento no tiene red ni le aparece dirección ip. Gracias_x000d_
_x000d_
Ubicacion fisica en la tienda o sede_x000d_
_x000d_
recibo_x000d_
_x000d_
direccion ip_x000d_
_x000d_
no se observaBuenos días. _x000d_
_x000d_
Por favor me colaboran con la autorización para que el técnico de isit visite la tienda y realice la validación del cable de red y el punto de red ya que se realiza la validación  y la impresora no muestra direccion ip. Gracias</v>
      </c>
      <c r="I2800" t="str" xml:space="preserve">
        <v xml:space="preserve">Buen día; solicito de su colaboración para revisar impresora asignada a recibo modelo MS622 la cual en el momento no tiene red ni le aparece dirección ip. Gracias_x000d_
_x000d_
Ubicacion fisica en la tienda o sede_x000d_
_x000d_
recibo_x000d_
_x000d_
direccion ip_x000d_
_x000d_
no se observaBuenos días. _x000d_
_x000d_
Por favor me colaboran con la autorización para que el técnico de isit visite la tienda y realice la validación del cable de red y el punto de red ya que se realiza la validación  y la impresora no muestra direccion ip. Gracias</v>
      </c>
      <c r="J2800" t="str">
        <v>Se llega a sitio y se procede con validaciones de ingreso. Se establece contacto con el usuario y la impresora lexmark la cual se encuentra sin red. Se valida falla con el cable de red el cual se encuentra a normalidad. Se descarta daño físico de la impresora. Se procede a realizar seguimiento desde el punto de red al rack de la misma y se descarta daño físico en el cable que conduce desde el switche al patch panel. Se procede con validación del switch el cual se encuentra a normalidad. Se procede a quitar fragmento de canaleta donde va el punto de red y se procede a reponchar el mismo. Se procede a cerrar canaleta y se conecta passcord y la impresora queda a normalidad en red; se reinicia la impresora y queda completamente operativa y funcional. Se realizan pruebas con funcionaria de la sección de recibo y la impresión sale a normalidad. Se da por finalizada la actividad quedando el equipo completamente operativo imprimiendo cía wifi de la wlan correspondiente y vía red cableada.</v>
      </c>
      <c r="K2800">
        <v>45210</v>
      </c>
      <c r="L2800">
        <v>45210</v>
      </c>
      <c r="M2800" t="str">
        <f>TEXT(L2800,"DDDDDDD")</f>
        <v>miércoles</v>
      </c>
      <c r="N2800" t="str" xml:space="preserve">
        <v xml:space="preserve">M179 METRO PITALITO_x000d_
_x000d_
</v>
      </c>
      <c r="O2800" t="str">
        <v>PITALITO</v>
      </c>
      <c r="P2800" t="str">
        <f>IF(ISBLANK(O2800),"0",(VLOOKUP(O2800,REGION,2,FALSE)))</f>
        <v>OCCIDENTE</v>
      </c>
      <c r="Q2800" t="str">
        <v>EMERSON PALACIOS MARTINEZ</v>
      </c>
      <c r="R2800">
        <f>IF(ISBLANK(Q2800),"0", VLOOKUP(Q2800,PERSONAL,2,FALSE))</f>
        <v>13723524</v>
      </c>
      <c r="S2800" t="str">
        <v>ALIADO</v>
      </c>
      <c r="T2800">
        <v>0.4479166666666667</v>
      </c>
      <c r="U2800">
        <v>0.4895833333333333</v>
      </c>
      <c r="V2800">
        <f>IF(ISBLANK(T2800 ),"0",U2800-T2800)</f>
        <v>0.04166666666666663</v>
      </c>
      <c r="W2800">
        <v>1</v>
      </c>
      <c r="X2800">
        <f>NETWORKDAYS(K2800,L2799)</f>
        <v>1</v>
      </c>
      <c r="Y2800" t="str">
        <f>IF(X2800&lt;=2,"CUMPLE","NO CUMPLE")</f>
        <v>CUMPLE</v>
      </c>
    </row>
    <row r="2801" xml:space="preserve">
      <c r="A2801">
        <v>202500</v>
      </c>
      <c r="B2801" t="str">
        <v>INCIDENT</v>
      </c>
      <c r="C2801" t="str">
        <v>CERRADO</v>
      </c>
      <c r="D2801" t="str">
        <v>LINEAL DE CAJAS</v>
      </c>
      <c r="E2801" t="str">
        <v xml:space="preserve">POS </v>
      </c>
      <c r="F2801" t="str">
        <v xml:space="preserve">CPU </v>
      </c>
      <c r="G2801" t="str">
        <v>WINCOR</v>
      </c>
      <c r="H2801" t="str" xml:space="preserve">
        <v xml:space="preserve">me colaboran con la pos 2 no carga_x000d_
_x000d_
Número de inventario si se tiene_x000d_
_x000d_
2_x000d_
_x000d_
Numero de caja_x000d_
_x000d_
2"Buenos días._x000d_
_x000d_
Jefe Migue l por favor me colabora con la autorización de esta llamada para que el técnico de isit visite la tienda y realice la validación de la pos 2 la cual no sub el sistema operativo</v>
      </c>
      <c r="I2801" t="str" xml:space="preserve">
        <v xml:space="preserve">me colaboran con la pos 2 no carga_x000d_
_x000d_
Número de inventario si se tiene_x000d_
_x000d_
2_x000d_
_x000d_
Numero de caja_x000d_
_x000d_
2"Buenos días._x000d_
_x000d_
Jefe Migue l por favor me colabora con la autorización de esta llamada para que el técnico de isit visite la tienda y realice la validación de la pos 2 la cual no sub el sistema operativo</v>
      </c>
      <c r="J2801" t="str">
        <v>Se llega a sitio y se procede con validaciones de ingreso. Se establece contacto con la usuaria y la pos. La impresora presenta no reconocimiento del disco duro o del sistema operativo y no es posible visualizarla en pos. Se descarta daño de red. Se reinicia la impresora 5 veces y no reconoce sistema operativo. Se procede a pasar imagen pos pero no detecta el disco la pos. Se procede a establecer el disco como esclavo en un pc pero el desktop no reconoce el disco. Se diagnostica falla de disco duro o disco duro dañado. Se le comenta a Soporte Especializado el cual indica realizar la respectiva solicituid del cambio para el estudio de envio de parte. Para finiquitar la actividad es necesario cambio de la siguiente parte: Parte Solicitada: DISCO DURO ESTADO SOLIDO SATA - Capacidad: 120 Gb - Mdl: EDS120G2G0A-00JH30 - R/N: GR960GA-2 - Marca Pos: Wincord - Serial POS: 59CD001409 - Modelo Pos: Bettle-M. Se finaliza la actividad trasladando la llamada a Soporte Especializado y su posterior traslado al Grupo Resolutor correspondiente.</v>
      </c>
      <c r="K2801">
        <v>45210</v>
      </c>
      <c r="L2801">
        <v>45210</v>
      </c>
      <c r="M2801" t="str">
        <f>TEXT(L2801,"DDDDDDD")</f>
        <v>miércoles</v>
      </c>
      <c r="N2801" t="str" xml:space="preserve">
        <v xml:space="preserve">M179 METRO PITALITO_x000d_
_x000d_
</v>
      </c>
      <c r="O2801" t="str">
        <v>PITALITO</v>
      </c>
      <c r="P2801" t="str">
        <f>IF(ISBLANK(O2801),"0",(VLOOKUP(O2801,REGION,2,FALSE)))</f>
        <v>OCCIDENTE</v>
      </c>
      <c r="Q2801" t="str">
        <v>EMERSON PALACIOS MARTINEZ</v>
      </c>
      <c r="R2801">
        <f>IF(ISBLANK(Q2801),"0", VLOOKUP(Q2801,PERSONAL,2,FALSE))</f>
        <v>13723524</v>
      </c>
      <c r="S2801" t="str">
        <v>ALIADO</v>
      </c>
      <c r="T2801">
        <v>0.49027777777777776</v>
      </c>
      <c r="U2801">
        <v>0.5555555555555556</v>
      </c>
      <c r="V2801">
        <f>IF(ISBLANK(T2801 ),"0",U2801-T2801)</f>
        <v>0.06527777777777782</v>
      </c>
      <c r="W2801">
        <v>1</v>
      </c>
      <c r="X2801">
        <f>NETWORKDAYS(K2801,L2800)</f>
        <v>1</v>
      </c>
      <c r="Y2801" t="str">
        <f>IF(X2801&lt;=2,"CUMPLE","NO CUMPLE")</f>
        <v>CUMPLE</v>
      </c>
    </row>
    <row r="2802" xml:space="preserve">
      <c r="A2802">
        <v>198981</v>
      </c>
      <c r="B2802" t="str">
        <v>INCIDENT</v>
      </c>
      <c r="C2802" t="str">
        <v>CERRADO</v>
      </c>
      <c r="D2802" t="str">
        <v xml:space="preserve">LINEAL DE CAJAS </v>
      </c>
      <c r="E2802" t="str">
        <v>SCANNER</v>
      </c>
      <c r="F2802" t="str">
        <v>BALANZA</v>
      </c>
      <c r="G2802" t="str">
        <v>DATALOGIC</v>
      </c>
      <c r="H2802" t="str" xml:space="preserve">
        <v xml:space="preserve">Buen día me ayudan por favor verificando la bascula de la pos # 9 la cual en la auditoría del día de hoy no pesa en una esquina de la parte superior._x000d_
_x000d_
Indica la ubicacion de tu balanza en la tienda_x000d_
_x000d_
pos 9</v>
      </c>
      <c r="I2802" t="str" xml:space="preserve">
        <v xml:space="preserve">Buen día me ayudan por favor verificando la bascula de la pos # 9 la cual en la auditoría del día de hoy no pesa en una esquina de la parte superior._x000d_
_x000d_
Indica la ubicacion de tu balanza en la tienda_x000d_
_x000d_
pos 9</v>
      </c>
      <c r="J2802" t="str">
        <v>SE REVISA POS#9 POR INCONVENIENTE CON ESCANER-BALANZA QUE NO LEE DE MANERA CORRECTA EL PESAJE DE ALGUNOS PRODUCTOS; LA CALIBRACIÓN DE LA BALANZA SE HIZO RECIENTEMENTE HACE 1 MES; SE VERIFICA PESO Y ES CORRECTO EN DIFERENTES ZONAS DEL CRISTAL; PERO SE DETALLA UN INCONVENIENTE CON EL ADAPTADOR DE CORRIENTE DEL ESCANER; EL CUAL GENERA INTERMITENCIA EN LA SEÑAL Y/O REINICIO DEL DISPOSITIVO.                                                                                          SE SOLICITA CAMBIO DE ADAPTADOR DE CORRIENTE. MARCA : DATALOGIC//MODELO: 9800i // SERIE :F15L08577</v>
      </c>
      <c r="K2802">
        <v>45209</v>
      </c>
      <c r="L2802">
        <v>45210</v>
      </c>
      <c r="M2802" t="str">
        <f>TEXT(L2802,"DDDDDDD")</f>
        <v>miércoles</v>
      </c>
      <c r="N2802" t="str" xml:space="preserve">
        <v xml:space="preserve">J126 JUMBO SAN SILVESTRE_x000d_
_x000d_
</v>
      </c>
      <c r="O2802" t="str">
        <v>BARRANCABERMEJA</v>
      </c>
      <c r="P2802" t="str">
        <f>IF(ISBLANK(O2802),"0",(VLOOKUP(O2802,REGION,2,FALSE)))</f>
        <v>ORIENTE</v>
      </c>
      <c r="Q2802" t="str">
        <v>LUIS CARLOS ROJAS ACOSTA</v>
      </c>
      <c r="R2802">
        <f>IF(ISBLANK(Q2802),"0", VLOOKUP(Q2802,PERSONAL,2,FALSE))</f>
        <v>1096188137</v>
      </c>
      <c r="S2802" t="str">
        <v>DIRECTO</v>
      </c>
      <c r="T2802">
        <v>0.3333333333333333</v>
      </c>
      <c r="U2802">
        <v>0.4791666666666667</v>
      </c>
      <c r="V2802">
        <f>IF(ISBLANK(T2802 ),"0",U2802-T2802)</f>
        <v>0.14583333333333337</v>
      </c>
      <c r="W2802">
        <v>2</v>
      </c>
      <c r="X2802">
        <f>NETWORKDAYS(K2802,L2801)</f>
        <v>2</v>
      </c>
      <c r="Y2802" t="str">
        <f>IF(X2802&lt;=2,"CUMPLE","NO CUMPLE")</f>
        <v>CUMPLE</v>
      </c>
    </row>
    <row r="2803" xml:space="preserve">
      <c r="A2803">
        <v>187502</v>
      </c>
      <c r="B2803" t="str">
        <v>REQUEST</v>
      </c>
      <c r="C2803" t="str">
        <v>CERRADO</v>
      </c>
      <c r="D2803" t="str">
        <v xml:space="preserve">ADMINISTRACION </v>
      </c>
      <c r="E2803" t="str">
        <v>PC</v>
      </c>
      <c r="F2803" t="str">
        <v>PC</v>
      </c>
      <c r="G2803" t="str">
        <v>LENOVO</v>
      </c>
      <c r="H2803" t="str">
        <v>Buenos días; Requiero por favor el traslado del PC equipo del área de recibo hacia la oficina de dirección Graciasjefe Buen dia por favor su ayuda con el envio del tecnico para traslado de equipo de recibo hacia oficinas administrativas-Gracias</v>
      </c>
      <c r="I2803" t="str">
        <v>Buenos días; Requiero por favor el traslado del PC equipo del área de recibo hacia la oficina de dirección Graciasjefe Buen dia por favor su ayuda con el envio del tecnico para traslado de equipo de recibo hacia oficinas administrativas-Gracias</v>
      </c>
      <c r="J2803" t="str">
        <v xml:space="preserve">Me encuentro en sitio y se me indica realizar el cambio del equipo del area de recibo; me presento con el usuario y me permite acceso al equipo y poder apagar y realizar su desconexion;  me movilizo con equipo al area nueva de  administracion y ubico equipo en su sitio y organizo cableado y conecto el equipo a toma regulado y punto de red no me da conexion le indico al ing harold quien me solicita identificar el puerto del rack el cual se identifica con el numero 17 y se carga el cau para su desbloqueo se espera la confirmacion  y se realizan pruebas  todo ok equipo conectado y operacional informo al ing harold y la compañera Katerine y me retiro del sitio. </v>
      </c>
      <c r="K2803">
        <v>45210</v>
      </c>
      <c r="L2803">
        <v>45210</v>
      </c>
      <c r="M2803" t="str">
        <f>TEXT(L2803,"DDDDDDD")</f>
        <v>miércoles</v>
      </c>
      <c r="N2803" t="str" xml:space="preserve">
        <v xml:space="preserve">J036 JUMBO POPAYAN CAMPANARIO_x000d_
_x000d_
</v>
      </c>
      <c r="O2803" t="str">
        <v>POPAYAN</v>
      </c>
      <c r="P2803" t="str">
        <f>IF(ISBLANK(O2803),"0",(VLOOKUP(O2803,REGION,2,FALSE)))</f>
        <v>OCCIDENTE</v>
      </c>
      <c r="Q2803" t="str">
        <v>DANIEL FERNANDO PAREDES ARTEAGA</v>
      </c>
      <c r="R2803">
        <f>IF(ISBLANK(Q2803),"0", VLOOKUP(Q2803,PERSONAL,2,FALSE))</f>
        <v>10301691</v>
      </c>
      <c r="S2803" t="str">
        <v>DIRECTO</v>
      </c>
      <c r="T2803">
        <v>0.6909722222222222</v>
      </c>
      <c r="U2803">
        <v>0.7569444444444444</v>
      </c>
      <c r="V2803">
        <f>IF(ISBLANK(T2803 ),"0",U2803-T2803)</f>
        <v>0.06597222222222221</v>
      </c>
      <c r="W2803">
        <v>1</v>
      </c>
      <c r="X2803">
        <f>NETWORKDAYS(K2803,L2802)</f>
        <v>1</v>
      </c>
      <c r="Y2803" t="str">
        <f>IF(X2803&lt;=2,"CUMPLE","NO CUMPLE")</f>
        <v>CUMPLE</v>
      </c>
    </row>
    <row r="2804" xml:space="preserve">
      <c r="A2804">
        <v>106432</v>
      </c>
      <c r="B2804" t="str">
        <v>REQUEST</v>
      </c>
      <c r="C2804" t="str">
        <v>CERRADO</v>
      </c>
      <c r="D2804" t="str">
        <v>OFICINA DE SISTEMAS</v>
      </c>
      <c r="E2804" t="str">
        <v>PDA</v>
      </c>
      <c r="F2804" t="str">
        <v>PDA</v>
      </c>
      <c r="G2804" t="str">
        <v>HONEYWELL</v>
      </c>
      <c r="H2804" t="str">
        <v>se solicita el traslado de los siguientes seriales al centro de reparación: seriales : VKR60166 19086B1F52 MJ07ZKPP 6498506402 20072B6983 19086B1A09 19086B1E4E 53R0041408 19086B7E4B 19086B2016</v>
      </c>
      <c r="I2804" t="str">
        <v>se solicita el traslado de los siguientes seriales al centro de reparación: seriales : VKR60166 19086B1F52 MJ07ZKPP 6498506402 20072B6983 19086B1A09 19086B1E4E 53R0041408 19086B7E4B 19086B2016</v>
      </c>
      <c r="J2804" t="str">
        <v>Se buscan los equipos según los seriales enviados en el caso; se valida con el área de seguridad y se hace firmar el acta. Se empacan los equipos y se sellan las cajas. Se dejan listas para que la transportadora las recoja</v>
      </c>
      <c r="K2804">
        <v>45210</v>
      </c>
      <c r="L2804">
        <v>45211</v>
      </c>
      <c r="M2804" t="str">
        <f>TEXT(L2804,"DDDDDDD")</f>
        <v>jueves</v>
      </c>
      <c r="N2804" t="str" xml:space="preserve">
        <v xml:space="preserve">M073 METRO MOSQUERA_x000d_
_x000d_
</v>
      </c>
      <c r="O2804" t="str">
        <v>MOSQUERA</v>
      </c>
      <c r="P2804" t="str">
        <f>IF(ISBLANK(O2804),"0",(VLOOKUP(O2804,REGION,2,FALSE)))</f>
        <v>BOGOTA</v>
      </c>
      <c r="Q2804" t="str">
        <v>ALEXANDER CASTILLO SOTELO</v>
      </c>
      <c r="R2804">
        <f>IF(ISBLANK(Q2804),"0", VLOOKUP(Q2804,PERSONAL,2,FALSE))</f>
        <v>80216449</v>
      </c>
      <c r="S2804" t="str">
        <v>ALIADO</v>
      </c>
      <c r="T2804">
        <v>0.4583333333333333</v>
      </c>
      <c r="U2804">
        <v>0.5</v>
      </c>
      <c r="V2804">
        <f>IF(ISBLANK(T2804 ),"0",U2804-T2804)</f>
        <v>0.041666666666666685</v>
      </c>
      <c r="W2804">
        <v>1</v>
      </c>
      <c r="X2804">
        <f>NETWORKDAYS(K2804,L2803)</f>
        <v>1</v>
      </c>
      <c r="Y2804" t="str">
        <f>IF(X2804&lt;=2,"CUMPLE","NO CUMPLE")</f>
        <v>CUMPLE</v>
      </c>
    </row>
    <row r="2805" xml:space="preserve">
      <c r="A2805">
        <v>185466</v>
      </c>
      <c r="B2805" t="str">
        <v>INCIDENT</v>
      </c>
      <c r="C2805" t="str">
        <v>CERRADO</v>
      </c>
      <c r="D2805" t="str">
        <v xml:space="preserve">LINEAL DE CAJAS </v>
      </c>
      <c r="E2805" t="str">
        <v>POS</v>
      </c>
      <c r="F2805" t="str">
        <v>POS</v>
      </c>
      <c r="G2805" t="str">
        <v>WINCOR</v>
      </c>
      <c r="H2805" t="str" xml:space="preserve">
        <v xml:space="preserve">Buenas tardes me ayuda a verificar la pos que se encuentra apagada_x000d_
_x000d_
Número de inventario si se tiene_x000d_
_x000d_
73_x000d_
_x000d_
Numero de cajaPor favor instalar la POS 13 en el lineal y formatearla;devolver elticket para legalizar los activosSe realiza envio de POS WINCOR BEETLE-M  serial 6498824480 con Guía No. 78288500272 el 09/10/2023. Se transfiere para su gestión.Confirmar si el equipo ya fue entregado y proceder con la instalación y gestion del ticket</v>
      </c>
      <c r="I2805" t="str" xml:space="preserve">
        <v xml:space="preserve">Buenas tardes me ayuda a verificar la pos que se encuentra apagada_x000d_
_x000d_
Número de inventario si se tiene_x000d_
_x000d_
73_x000d_
_x000d_
Numero de cajaPor favor instalar la POS 13 en el lineal y formatearla;devolver elticket para legalizar los activosSe realiza envio de POS WINCOR BEETLE-M  serial 6498824480 con Guía No. 78288500272 el 09/10/2023. Se transfiere para su gestión.Confirmar si el equipo ya fue entregado y proceder con la instalación y gestion del ticket</v>
      </c>
      <c r="J2805" t="str">
        <v>Se realiza la revisión de la POS que  no funciona; se instala el Disco duro y la tarjeta de red de la POS dañada a la POS nueva. Sin embargo no arranca el sistema operativo; así que se procede a formatear la POS nueva. Se configuran los parámetros de red y servidor. Se deja el equipo listo para que la mesa de ayuda realice las configuraciones necesarias. Se retira la POS con serial 6498506418. Se hacen firmar las actas de entrega.</v>
      </c>
      <c r="K2805">
        <v>45210</v>
      </c>
      <c r="L2805">
        <v>45211</v>
      </c>
      <c r="M2805" t="str">
        <f>TEXT(L2805,"DDDDDDD")</f>
        <v>jueves</v>
      </c>
      <c r="N2805" t="str" xml:space="preserve">
        <v xml:space="preserve">M073 METRO MOSQUERA_x000d_
_x000d_
</v>
      </c>
      <c r="O2805" t="str">
        <v>MOSQUERA</v>
      </c>
      <c r="P2805" t="str">
        <f>IF(ISBLANK(O2805),"0",(VLOOKUP(O2805,REGION,2,FALSE)))</f>
        <v>BOGOTA</v>
      </c>
      <c r="Q2805" t="str">
        <v>ALEXANDER CASTILLO SOTELO</v>
      </c>
      <c r="R2805">
        <f>IF(ISBLANK(Q2805),"0", VLOOKUP(Q2805,PERSONAL,2,FALSE))</f>
        <v>80216449</v>
      </c>
      <c r="S2805" t="str">
        <v>ALIADO</v>
      </c>
      <c r="T2805">
        <v>0.34375</v>
      </c>
      <c r="U2805">
        <v>0.3958333333333333</v>
      </c>
      <c r="V2805">
        <f>IF(ISBLANK(T2805 ),"0",U2805-T2805)</f>
        <v>0.052083333333333315</v>
      </c>
      <c r="W2805">
        <v>1</v>
      </c>
      <c r="X2805">
        <f>NETWORKDAYS(K2805,L2804)</f>
        <v>2</v>
      </c>
      <c r="Y2805" t="str">
        <f>IF(X2805&lt;=2,"CUMPLE","NO CUMPLE")</f>
        <v>CUMPLE</v>
      </c>
    </row>
    <row r="2806" xml:space="preserve">
      <c r="A2806">
        <v>206746</v>
      </c>
      <c r="B2806" t="str">
        <v>REQUEST</v>
      </c>
      <c r="C2806" t="str">
        <v>CERRADO</v>
      </c>
      <c r="D2806" t="str">
        <v xml:space="preserve">LINEAL DE CAJAS </v>
      </c>
      <c r="E2806" t="str">
        <v>POS</v>
      </c>
      <c r="F2806" t="str">
        <v>POS</v>
      </c>
      <c r="G2806" t="str">
        <v>WINCOR</v>
      </c>
      <c r="H2806" t="str" xml:space="preserve">
        <v xml:space="preserve">buenas tardes! solicito su colaboración para validar la pos # 8 ya que no da imagen en ninguno de los visores ; quedo muy atentaPOS 8 no da video; validar configuración del puerto COM 3 en el BIOS"_x000d_
</v>
      </c>
      <c r="I2806" t="str" xml:space="preserve">
        <v xml:space="preserve">buenas tardes! solicito su colaboración para validar la pos # 8 ya que no da imagen en ninguno de los visores ; quedo muy atentaPOS 8 no da video; validar configuración del puerto COM 3 en el BIOS"_x000d_
</v>
      </c>
      <c r="J2806" t="str">
        <v>Se realizo la verificación de la POS; se revisan las conexiones de  cada uno de los dispositivos sin embargo la POS no da video; así que se coloca un monitor y un teclado y se verifica la configuración de la BIOS; se habilita el video en el puerto COM3; se guardan los cambios y se reinicia la POS. Funciona correctamente. Se deja operativa la POS.</v>
      </c>
      <c r="K2806">
        <v>45211</v>
      </c>
      <c r="L2806">
        <v>45211</v>
      </c>
      <c r="M2806" t="str">
        <f>TEXT(L2806,"DDDDDDD")</f>
        <v>jueves</v>
      </c>
      <c r="N2806" t="str" xml:space="preserve">
        <v xml:space="preserve">M073 METRO MOSQUERA_x000d_
_x000d_
</v>
      </c>
      <c r="O2806" t="str">
        <v>MOSQUERA</v>
      </c>
      <c r="P2806" t="str">
        <f>IF(ISBLANK(O2806),"0",(VLOOKUP(O2806,REGION,2,FALSE)))</f>
        <v>BOGOTA</v>
      </c>
      <c r="Q2806" t="str">
        <v>ALEXANDER CASTILLO SOTELO</v>
      </c>
      <c r="R2806">
        <f>IF(ISBLANK(Q2806),"0", VLOOKUP(Q2806,PERSONAL,2,FALSE))</f>
        <v>80216449</v>
      </c>
      <c r="S2806" t="str">
        <v>ALIADO</v>
      </c>
      <c r="T2806">
        <v>0.3958333333333333</v>
      </c>
      <c r="U2806">
        <v>0.4444444444444444</v>
      </c>
      <c r="V2806">
        <f>IF(ISBLANK(T2806 ),"0",U2806-T2806)</f>
        <v>0.048611111111111105</v>
      </c>
      <c r="W2806">
        <v>1</v>
      </c>
      <c r="X2806">
        <f>NETWORKDAYS(K2806,L2805)</f>
        <v>1</v>
      </c>
      <c r="Y2806" t="str">
        <f>IF(X2806&lt;=2,"CUMPLE","NO CUMPLE")</f>
        <v>CUMPLE</v>
      </c>
    </row>
    <row r="2807" xml:space="preserve">
      <c r="A2807">
        <v>204185</v>
      </c>
      <c r="B2807" t="str">
        <v>REQUEST</v>
      </c>
      <c r="C2807" t="str">
        <v>CERRADO</v>
      </c>
      <c r="D2807" t="str">
        <v>TODA LA TIENDA</v>
      </c>
      <c r="E2807" t="str">
        <v>PROACTIVA</v>
      </c>
      <c r="F2807" t="str">
        <v>PROACTIVA</v>
      </c>
      <c r="G2807" t="str">
        <v>PROACTIVA</v>
      </c>
      <c r="H2807" t="str" xml:space="preserve">
        <v xml:space="preserve">Buenas Tardes Su ayuda con la visita proactiva para el mes de Octubre de la tienda Metro Mosquera_x000d_
_x000d_
AREA EN DONDE SE UBICA EL EQUIPO_x000d_
_x000d_
Piso Venta</v>
      </c>
      <c r="I2807" t="str" xml:space="preserve">
        <v xml:space="preserve">Buenas Tardes Su ayuda con la visita proactiva para el mes de Octubre de la tienda Metro Mosquera_x000d_
_x000d_
AREA EN DONDE SE UBICA EL EQUIPO_x000d_
_x000d_
Piso Venta</v>
      </c>
      <c r="J2807" t="str">
        <v>Se  realizó el recorrido por la tienda; revisando los equipos y consultando con los jefes de cada área. Se envía formato firmado</v>
      </c>
      <c r="K2807">
        <v>45210</v>
      </c>
      <c r="L2807">
        <v>45211</v>
      </c>
      <c r="M2807" t="str">
        <f>TEXT(L2807,"DDDDDDD")</f>
        <v>jueves</v>
      </c>
      <c r="N2807" t="str" xml:space="preserve">
        <v xml:space="preserve">M073 METRO MOSQUERA_x000d_
_x000d_
</v>
      </c>
      <c r="O2807" t="str">
        <v>MOSQUERA</v>
      </c>
      <c r="P2807" t="str">
        <f>IF(ISBLANK(O2807),"0",(VLOOKUP(O2807,REGION,2,FALSE)))</f>
        <v>BOGOTA</v>
      </c>
      <c r="Q2807" t="str">
        <v>ALEXANDER CASTILLO SOTELO</v>
      </c>
      <c r="R2807">
        <f>IF(ISBLANK(Q2807),"0", VLOOKUP(Q2807,PERSONAL,2,FALSE))</f>
        <v>80216449</v>
      </c>
      <c r="S2807" t="str">
        <v>ALIADO</v>
      </c>
      <c r="T2807">
        <v>0.5416666666666666</v>
      </c>
      <c r="U2807">
        <v>0.5833333333333334</v>
      </c>
      <c r="V2807">
        <f>IF(ISBLANK(T2807 ),"0",U2807-T2807)</f>
        <v>0.04166666666666674</v>
      </c>
      <c r="W2807">
        <v>1</v>
      </c>
      <c r="X2807">
        <f>NETWORKDAYS(K2807,L2806)</f>
        <v>2</v>
      </c>
      <c r="Y2807" t="str">
        <f>IF(X2807&lt;=2,"CUMPLE","NO CUMPLE")</f>
        <v>CUMPLE</v>
      </c>
    </row>
    <row r="2808" xml:space="preserve">
      <c r="A2808">
        <v>204181</v>
      </c>
      <c r="B2808" t="str">
        <v>REQUEST</v>
      </c>
      <c r="C2808" t="str">
        <v>CERRADO</v>
      </c>
      <c r="D2808" t="str">
        <v>TODA LA TIENDA</v>
      </c>
      <c r="E2808" t="str">
        <v>PROACTIVA</v>
      </c>
      <c r="F2808" t="str">
        <v>PROACTIVA</v>
      </c>
      <c r="G2808" t="str">
        <v>PROACTIVA</v>
      </c>
      <c r="H2808" t="str" xml:space="preserve">
        <v xml:space="preserve">Buenas Tardes Su ayuda con la visita proactiva para el mes de Octubre de la tienda Metro Facatativá_x000d_
_x000d_
AREA EN DONDE SE UBICA EL EQUIPO_x000d_
_x000d_
Piso Venta</v>
      </c>
      <c r="I2808" t="str" xml:space="preserve">
        <v xml:space="preserve">Buenas Tardes Su ayuda con la visita proactiva para el mes de Octubre de la tienda Metro Facatativá_x000d_
_x000d_
AREA EN DONDE SE UBICA EL EQUIPO_x000d_
_x000d_
Piso Venta</v>
      </c>
      <c r="J2808" t="str">
        <v>Se  realizó el recorrido por la tienda; revisando los equipos y consultando con los jefes de cada área. Se envía formato firmado.</v>
      </c>
      <c r="K2808">
        <v>45210</v>
      </c>
      <c r="L2808">
        <v>45211</v>
      </c>
      <c r="M2808" t="str">
        <f>TEXT(L2808,"DDDDDDD")</f>
        <v>jueves</v>
      </c>
      <c r="N2808" t="str" xml:space="preserve">
        <v xml:space="preserve">M074 METRO FACATATIVA_x000d_
_x000d_
</v>
      </c>
      <c r="O2808" t="str">
        <v>FACATATIVA</v>
      </c>
      <c r="P2808" t="str">
        <f>IF(ISBLANK(O2808),"0",(VLOOKUP(O2808,REGION,2,FALSE)))</f>
        <v>BOGOTA</v>
      </c>
      <c r="Q2808" t="str">
        <v>ALEXANDER CASTILLO SOTELO</v>
      </c>
      <c r="R2808">
        <f>IF(ISBLANK(Q2808),"0", VLOOKUP(Q2808,PERSONAL,2,FALSE))</f>
        <v>80216449</v>
      </c>
      <c r="S2808" t="str">
        <v>ALIADO</v>
      </c>
      <c r="T2808">
        <v>0.2777777777777778</v>
      </c>
      <c r="U2808">
        <v>0.3125</v>
      </c>
      <c r="V2808">
        <f>IF(ISBLANK(T2808 ),"0",U2808-T2808)</f>
        <v>0.03472222222222221</v>
      </c>
      <c r="W2808">
        <v>1</v>
      </c>
      <c r="X2808">
        <f>NETWORKDAYS(K2808,L2807)</f>
        <v>2</v>
      </c>
      <c r="Y2808" t="str">
        <f>IF(X2808&lt;=2,"CUMPLE","NO CUMPLE")</f>
        <v>CUMPLE</v>
      </c>
    </row>
    <row r="2809" xml:space="preserve">
      <c r="A2809">
        <v>215818</v>
      </c>
      <c r="B2809" t="str">
        <v>REQUEST</v>
      </c>
      <c r="C2809" t="str">
        <v>CERRADO</v>
      </c>
      <c r="D2809" t="str">
        <v>LINEAL DE CAJAS</v>
      </c>
      <c r="E2809" t="str">
        <v>POS</v>
      </c>
      <c r="F2809" t="str">
        <v>POS</v>
      </c>
      <c r="G2809" t="str">
        <v>WINCOR</v>
      </c>
      <c r="H2809" t="str">
        <v>Buen día agradezco su colaboración revisando la pos 15 se apagó y no prendeSe transfiere para su atención; solicitud pertenece a tienda remota; en revisión.</v>
      </c>
      <c r="I2809" t="str">
        <v>Buen día agradezco su colaboración revisando la pos 15 se apagó y no prendeSe transfiere para su atención; solicitud pertenece a tienda remota; en revisión.</v>
      </c>
      <c r="J2809" t="str">
        <v>SE REALIZA REVISION DE POS#15 POR TEMAS DE ENCENDIDO; SE EVIDENCIA QUE LA POS SE ENCONTRABA BLOQUEADA LUEGO DE UN REGISTRO DE PRODUCTO; SE HABILITA EL SISTEMA Y SE ANULA DICHA OPERACIÓN; SE REALIZAN PRUEBAS CON LA SUPERVISORA DE CAJAS LUZ SOTELO; CON RESULTADOS SATISFACTORIOS.                                                                                          LA POS QUEDA FUNCIONANDO CORRECTAMENTE Y TOTALMENTE OPERATIVA.</v>
      </c>
      <c r="K2809">
        <v>45216</v>
      </c>
      <c r="L2809">
        <v>45216</v>
      </c>
      <c r="M2809" t="str">
        <f>TEXT(L2809,"DDDDDDD")</f>
        <v>martes</v>
      </c>
      <c r="N2809" t="str" xml:space="preserve">
        <v xml:space="preserve">J126 JUMBO SAN SILVESTRE_x000d_
_x000d_
</v>
      </c>
      <c r="O2809" t="str">
        <v>BARRANCABERMEJA</v>
      </c>
      <c r="P2809" t="str">
        <f>IF(ISBLANK(O2809),"0",(VLOOKUP(O2809,REGION,2,FALSE)))</f>
        <v>ORIENTE</v>
      </c>
      <c r="Q2809" t="str">
        <v>LUIS CARLOS ROJAS ACOSTA</v>
      </c>
      <c r="R2809">
        <f>IF(ISBLANK(Q2809),"0", VLOOKUP(Q2809,PERSONAL,2,FALSE))</f>
        <v>1096188137</v>
      </c>
      <c r="S2809" t="str">
        <v>DIRECTO</v>
      </c>
      <c r="T2809">
        <v>0.6666666666666666</v>
      </c>
      <c r="U2809">
        <v>0.7083333333333334</v>
      </c>
      <c r="V2809">
        <f>IF(ISBLANK(T2809 ),"0",U2809-T2809)</f>
        <v>0.04166666666666674</v>
      </c>
      <c r="W2809">
        <v>1</v>
      </c>
      <c r="X2809">
        <f>NETWORKDAYS(K2809,L2808)</f>
        <v>-4</v>
      </c>
      <c r="Y2809" t="str">
        <f>IF(X2809&lt;=2,"CUMPLE","NO CUMPLE")</f>
        <v>CUMPLE</v>
      </c>
    </row>
    <row r="2810" xml:space="preserve">
      <c r="A2810">
        <v>214248</v>
      </c>
      <c r="B2810" t="str">
        <v>INCIDENT</v>
      </c>
      <c r="C2810" t="str">
        <v>CERRADO</v>
      </c>
      <c r="D2810" t="str">
        <v>LINEAL DE CAJAS</v>
      </c>
      <c r="E2810" t="str">
        <v>POS</v>
      </c>
      <c r="F2810" t="str">
        <v>POS</v>
      </c>
      <c r="G2810" t="str">
        <v>WINCOR</v>
      </c>
      <c r="H2810" t="str" xml:space="preserve">
        <v xml:space="preserve">Buena noches me colaboran revisando la pos # 8 ya q la bascula no funciona ni registra los productos y se encuentra muy lenta. Gracias._x000d_
_x000d_
Numero de caja_x000d_
_x000d_
8Se transfiere para su atención; solicitud pertenece a tienda remota; en revisión.</v>
      </c>
      <c r="I2810" t="str" xml:space="preserve">
        <v xml:space="preserve">Buena noches me colaboran revisando la pos # 8 ya q la bascula no funciona ni registra los productos y se encuentra muy lenta. Gracias._x000d_
_x000d_
Numero de caja_x000d_
_x000d_
8Se transfiere para su atención; solicitud pertenece a tienda remota; en revisión.</v>
      </c>
      <c r="J2810" t="str">
        <v>SE REVISA POS#8 POR TEMAS DE LENTITUD Y BASCULA NO REGISTRA PRODUCTOS. SE REALIZA REINICIO POR PARTE DEL PERSONAL DE CAJAS Y POS Y ESCANER BALANZA QUEDAN FUNCIONANDO CORRECTAMENTE SIN NINGUNA NOVEDAD.                                                                                                 POS QUEDA FUNCIONANDO Y TOTALMENTE OPERATIVA.</v>
      </c>
      <c r="K2810">
        <v>45216</v>
      </c>
      <c r="L2810">
        <v>45216</v>
      </c>
      <c r="M2810" t="str">
        <f>TEXT(L2810,"DDDDDDD")</f>
        <v>martes</v>
      </c>
      <c r="N2810" t="str" xml:space="preserve">
        <v xml:space="preserve">J126 JUMBO SAN SILVESTRE_x000d_
_x000d_
</v>
      </c>
      <c r="O2810" t="str">
        <v>BARRANCABERMEJA</v>
      </c>
      <c r="P2810" t="str">
        <f>IF(ISBLANK(O2810),"0",(VLOOKUP(O2810,REGION,2,FALSE)))</f>
        <v>ORIENTE</v>
      </c>
      <c r="Q2810" t="str">
        <v>LUIS CARLOS ROJAS ACOSTA</v>
      </c>
      <c r="R2810">
        <f>IF(ISBLANK(Q2810),"0", VLOOKUP(Q2810,PERSONAL,2,FALSE))</f>
        <v>1096188137</v>
      </c>
      <c r="S2810" t="str">
        <v>DIRECTO</v>
      </c>
      <c r="T2810">
        <v>0.7083333333333334</v>
      </c>
      <c r="U2810">
        <v>0.7291666666666666</v>
      </c>
      <c r="V2810">
        <f>IF(ISBLANK(T2810 ),"0",U2810-T2810)</f>
        <v>0.02083333333333326</v>
      </c>
      <c r="W2810">
        <v>1</v>
      </c>
      <c r="X2810">
        <f>NETWORKDAYS(K2810,L2809)</f>
        <v>1</v>
      </c>
      <c r="Y2810" t="str">
        <f>IF(X2810&lt;=2,"CUMPLE","NO CUMPLE")</f>
        <v>CUMPLE</v>
      </c>
    </row>
    <row r="2811" xml:space="preserve">
      <c r="A2811">
        <v>204036</v>
      </c>
      <c r="B2811" t="str">
        <v>REQUEST</v>
      </c>
      <c r="C2811" t="str">
        <v>CERRADO</v>
      </c>
      <c r="D2811" t="str">
        <v xml:space="preserve">ADMINISTRACION </v>
      </c>
      <c r="E2811" t="str">
        <v>ACOMPAÑAMIENTO</v>
      </c>
      <c r="F2811" t="str">
        <v>ACOMPAÑAMIENTO</v>
      </c>
      <c r="G2811" t="str">
        <v>ACOMPAÑAMIENTO</v>
      </c>
      <c r="H2811" t="str" xml:space="preserve">
        <v xml:space="preserve">buenas tardes se requiere apoyo del personal de isit para hacer acompañamiento del proveedor de claro con el fin de realizar la entrega del servicio; la cual esta programada para el martes 17 de octubre a las 2 pm. por favor este servicio no puede quedar con el wifi activo solo lan gracias_x000d_
_x000d_
Interconexión_x000d_
_x000d_
enlace</v>
      </c>
      <c r="I2811" t="str" xml:space="preserve">
        <v xml:space="preserve">buenas tardes se requiere apoyo del personal de isit para hacer acompañamiento del proveedor de claro con el fin de realizar la entrega del servicio; la cual esta programada para el martes 17 de octubre a las 2 pm. por favor este servicio no puede quedar con el wifi activo solo lan gracias_x000d_
_x000d_
Interconexión_x000d_
_x000d_
enlace</v>
      </c>
      <c r="J2811" t="str">
        <v xml:space="preserve">me encuentro en sitio y se me indica realizar acompañamiento al personal de claro  se espera el arribo del personal tecnico de claro nunca  llegaron  se me indica retirar me del sitio  informo al ing harold y la compañera Katerine y me retiro del sitio </v>
      </c>
      <c r="K2811">
        <v>45217</v>
      </c>
      <c r="L2811">
        <v>45217</v>
      </c>
      <c r="M2811" t="str">
        <f>TEXT(L2811,"DDDDDDD")</f>
        <v>miércoles</v>
      </c>
      <c r="N2811" t="str" xml:space="preserve">
        <v xml:space="preserve">J036 JUMBO POPAYAN CAMPANARIO_x000d_
_x000d_
</v>
      </c>
      <c r="O2811" t="str">
        <v>POPAYAN</v>
      </c>
      <c r="P2811" t="str">
        <f>IF(ISBLANK(O2811),"0",(VLOOKUP(O2811,REGION,2,FALSE)))</f>
        <v>OCCIDENTE</v>
      </c>
      <c r="Q2811" t="str">
        <v>DANIEL FERNANDO PAREDES ARTEAGA</v>
      </c>
      <c r="R2811">
        <f>IF(ISBLANK(Q2811),"0", VLOOKUP(Q2811,PERSONAL,2,FALSE))</f>
        <v>10301691</v>
      </c>
      <c r="S2811" t="str">
        <v>DIRECTO</v>
      </c>
      <c r="T2811">
        <v>0.3333333333333333</v>
      </c>
      <c r="U2811">
        <v>0.4166666666666667</v>
      </c>
      <c r="V2811">
        <f>IF(ISBLANK(T2811 ),"0",U2811-T2811)</f>
        <v>0.08333333333333337</v>
      </c>
      <c r="W2811">
        <v>1</v>
      </c>
      <c r="X2811">
        <f>NETWORKDAYS(K2811,L2810)</f>
        <v>-2</v>
      </c>
      <c r="Y2811" t="str">
        <f>IF(X2811&lt;=2,"CUMPLE","NO CUMPLE")</f>
        <v>CUMPLE</v>
      </c>
    </row>
    <row r="2812" xml:space="preserve">
      <c r="A2812">
        <v>209186</v>
      </c>
      <c r="B2812" t="str">
        <v>REQUEST</v>
      </c>
      <c r="C2812" t="str">
        <v>CERRADO</v>
      </c>
      <c r="D2812" t="str">
        <v>TODA LA TIENDA</v>
      </c>
      <c r="E2812" t="str">
        <v>INVENTARIO</v>
      </c>
      <c r="F2812" t="str">
        <v>INVENTARIO</v>
      </c>
      <c r="G2812" t="str">
        <v>INVENTARIO</v>
      </c>
      <c r="H2812" t="str">
        <v>Buenas tardes: Solicito de su colaboración para realizar la toma de inventario físico de activos TI de la EDS. Adjunto encontrará formato en excel donde se encuentran los activos asignados a la EDS. Si llegaran a faltar activos; favor agregarlos al final del documento. La llamada favor devolverla al grupo de Occidente; NO cerrarla.</v>
      </c>
      <c r="I2812" t="str">
        <v>Buenas tardes: Solicito de su colaboración para realizar la toma de inventario físico de activos TI de la EDS. Adjunto encontrará formato en excel donde se encuentran los activos asignados a la EDS. Si llegaran a faltar activos; favor agregarlos al final del documento. La llamada favor devolverla al grupo de Occidente; NO cerrarla.</v>
      </c>
      <c r="J2812" t="str">
        <v>SE REALIZA REVISION E INVENTARIO DE LOS ACTIVOS FISICOS DE LA ESTACION DE SERVICIO; VERIFICANDO CORRECTAMENTE EN SITIO LOS ACTIVOS MENCIONADOS EN EL DOCUMENTO; SIN NOVEDAD...ESTADO OK</v>
      </c>
      <c r="K2812">
        <v>45212</v>
      </c>
      <c r="L2812">
        <v>45218</v>
      </c>
      <c r="M2812" t="str">
        <f>TEXT(L2812,"DDDDDDD")</f>
        <v>jueves</v>
      </c>
      <c r="N2812" t="str" xml:space="preserve">
        <v xml:space="preserve">Z047 EDS GIRARDOT_x000d_
_x000d_
</v>
      </c>
      <c r="O2812" t="str">
        <v>GIRARDOT</v>
      </c>
      <c r="P2812" t="str">
        <f>IF(ISBLANK(O2812),"0",(VLOOKUP(O2812,REGION,2,FALSE)))</f>
        <v>OCCIDENTE</v>
      </c>
      <c r="Q2812" t="str">
        <v>RAFAEL ARDILA PUENTES</v>
      </c>
      <c r="R2812">
        <f>IF(ISBLANK(Q2812),"0", VLOOKUP(Q2812,PERSONAL,2,FALSE))</f>
        <v>1018419858</v>
      </c>
      <c r="S2812" t="str">
        <v>ALIADO</v>
      </c>
      <c r="T2812">
        <v>0.375</v>
      </c>
      <c r="U2812">
        <v>0.4166666666666667</v>
      </c>
      <c r="V2812">
        <f>IF(ISBLANK(T2812 ),"0",U2812-T2812)</f>
        <v>0.041666666666666685</v>
      </c>
      <c r="W2812">
        <v>1</v>
      </c>
      <c r="X2812">
        <f>NETWORKDAYS(K2812,L2811)</f>
        <v>4</v>
      </c>
      <c r="Y2812" t="str">
        <f>IF(X2812&lt;=2,"CUMPLE","NO CUMPLE")</f>
        <v>NO CUMPLE</v>
      </c>
      <c r="Z2812" t="str">
        <v>Sin disponibilidad de técnico</v>
      </c>
    </row>
    <row r="2813" xml:space="preserve">
      <c r="A2813">
        <v>215964</v>
      </c>
      <c r="B2813" t="str">
        <v>REQUEST</v>
      </c>
      <c r="C2813" t="str">
        <v>CERRADO</v>
      </c>
      <c r="D2813" t="str">
        <v>CARNES</v>
      </c>
      <c r="E2813" t="str">
        <v>BALANZA</v>
      </c>
      <c r="F2813" t="str">
        <v>COLGANTE</v>
      </c>
      <c r="G2813" t="str">
        <v>METTLER</v>
      </c>
      <c r="H2813" t="str">
        <v>buenas tardes. Por favor me colaboran con la autorización para que le técnico de isit visite la tienda y realice la instalación; configuración y asignación de la siguiente balanza colgante en la sección de carnes de la tienda; serial: C329508238. Gracias.</v>
      </c>
      <c r="I2813" t="str">
        <v>buenas tardes. Por favor me colaboran con la autorización para que le técnico de isit visite la tienda y realice la instalación; configuración y asignación de la siguiente balanza colgante en la sección de carnes de la tienda; serial: C329508238. Gracias.</v>
      </c>
      <c r="J2813" t="str">
        <v>Se llega a sitio y se procede con validaciones de ingreso. Se establece contacto con el usuario y la balanza. Procedemos a desembalar balanza que llega y procedemos a armar la misma. La trasladamos hasta la sección de carnes venta asistida. Procedemos a bajar balanza que se va a cambiar. Intentamos colocar la balanza nueva pero no ensambla en el soporte  que baja. Establecemos contacto con personal de mantenimiento para que nos haga el favor de adecuar el soporte. Este mismo indica que para realizar la actividad es necesario mandar a hacer dos platinas para cada lado y adaptar el tubo que viene desde la estructura del techo. Le comentamos a Gerente en tienda de lo que se necesita para realizar la actividad y el costo aproximado del dato que nos da personal de mantenimiento. Gerente en tienda indica que no se cuenta con recursos de caja menor y toca añadir la solicitud para que se provean los recursos económicos necesario. Le indicamos a soporte especializado el cual indica finalizar la tarea indicando lo realizado. Se vuelve a colocar la balanza antigua la cual queda funcional. Se desensambla partes armadas de la balanza que llega y se vuelve a trasladar hasta la oficina de sistemas empacándola nuevamente. Se finaliza la actividad y se procede con el cierre del ticket.</v>
      </c>
      <c r="K2813">
        <v>45216</v>
      </c>
      <c r="L2813">
        <v>45217</v>
      </c>
      <c r="M2813" t="str">
        <f>TEXT(L2813,"DDDDDDD")</f>
        <v>miércoles</v>
      </c>
      <c r="N2813" t="str" xml:space="preserve">
        <v xml:space="preserve">M179 METRO PITALITO_x000d_
_x000d_
</v>
      </c>
      <c r="O2813" t="str">
        <v>PITALITO</v>
      </c>
      <c r="P2813" t="str">
        <f>IF(ISBLANK(O2813),"0",(VLOOKUP(O2813,REGION,2,FALSE)))</f>
        <v>OCCIDENTE</v>
      </c>
      <c r="Q2813" t="str">
        <v>EMERSON PALACIOS MARTINEZ</v>
      </c>
      <c r="R2813">
        <f>IF(ISBLANK(Q2813),"0", VLOOKUP(Q2813,PERSONAL,2,FALSE))</f>
        <v>13723524</v>
      </c>
      <c r="S2813" t="str">
        <v>ALIADO</v>
      </c>
      <c r="T2813">
        <v>0.3333333333333333</v>
      </c>
      <c r="U2813">
        <v>0.375</v>
      </c>
      <c r="V2813">
        <f>IF(ISBLANK(T2813 ),"0",U2813-T2813)</f>
        <v>0.041666666666666685</v>
      </c>
      <c r="W2813">
        <v>1</v>
      </c>
      <c r="X2813">
        <f>NETWORKDAYS(K2813,L2812)</f>
        <v>3</v>
      </c>
      <c r="Y2813" t="str">
        <f>IF(X2813&lt;=2,"CUMPLE","NO CUMPLE")</f>
        <v>NO CUMPLE</v>
      </c>
    </row>
    <row r="2814" xml:space="preserve">
      <c r="A2814">
        <v>215982</v>
      </c>
      <c r="B2814" t="str">
        <v>REQUEST</v>
      </c>
      <c r="C2814" t="str">
        <v>CERRADO</v>
      </c>
      <c r="D2814" t="str">
        <v>CARNES</v>
      </c>
      <c r="E2814" t="str">
        <v xml:space="preserve">BALANZA </v>
      </c>
      <c r="F2814" t="str">
        <v>COLGANTE</v>
      </c>
      <c r="G2814" t="str">
        <v>METTLER</v>
      </c>
      <c r="H2814" t="str" xml:space="preserve">
        <v xml:space="preserve">Buenas tardes. Por favor me colaboran con la autorización para que le técnico de isit visite la tienda y realice la instalación; configuración y asignación de la siguiente balanza colgante en la sección de carnes de la tienda; serial: C329514836. Gracias._x000d_
_x000d_
Área donde su ubica la balanza_x000d_
_x000d_
Carnes</v>
      </c>
      <c r="I2814" t="str" xml:space="preserve">
        <v xml:space="preserve">Buenas tardes. Por favor me colaboran con la autorización para que le técnico de isit visite la tienda y realice la instalación; configuración y asignación de la siguiente balanza colgante en la sección de carnes de la tienda; serial: C329514836. Gracias._x000d_
_x000d_
Área donde su ubica la balanza_x000d_
_x000d_
Carnes</v>
      </c>
      <c r="J2814" t="str">
        <v>Se llega a sitio y se procede con validaciones de ingreso. Se establece contacto con el usuario y la balanza. Procedemos a desembalar balanza que llega y procedemos a armar la misma. La trasladamos hasta la sección de carnes venta asistida. Procedemos a bajar balanza que se va a cambiar. Intentamos colocar la balanza nueva pero no ensambla en el soporte  que baja. Establecemos contacto con personal de mantenimiento para que nos haga el favor de adecuar el soporte. Este mismo indica que para realizar la actividad es necesario mandar a hacer dos platinas para cada lado y adaptar el tubo que viene desde la estructura del techo. Le comentamos a Gerente en tienda de lo que se necesita para realizar la actividad y el costo aproximado del dato que nos da personal de mantenimiento. Gerente en tienda indica que no se cuenta con recursos de caja menor y toca añadir la solicitud para que se provean los recursos económicos necesario. Le indicamos a soporte especializado el cual indica finalizar la tarea indicando lo realizado. Se vuelve a colocar la balanza antigua la cual queda funcional. Se desensambla partes armadas de la balanza que llega y se vuelve a trasladar hasta la oficina de sistemas empacándola nuevamente. Se finaliza la actividad y se procede con el cierre del ticket.</v>
      </c>
      <c r="K2814">
        <v>45216</v>
      </c>
      <c r="L2814">
        <v>45217</v>
      </c>
      <c r="M2814" t="str">
        <f>TEXT(L2814,"DDDDDDD")</f>
        <v>miércoles</v>
      </c>
      <c r="N2814" t="str" xml:space="preserve">
        <v xml:space="preserve">M179 METRO PITALITO_x000d_
_x000d_
</v>
      </c>
      <c r="O2814" t="str">
        <v>PITALITO</v>
      </c>
      <c r="P2814" t="str">
        <f>IF(ISBLANK(O2814),"0",(VLOOKUP(O2814,REGION,2,FALSE)))</f>
        <v>OCCIDENTE</v>
      </c>
      <c r="Q2814" t="str">
        <v>EMERSON PALACIOS MARTINEZ</v>
      </c>
      <c r="R2814">
        <f>IF(ISBLANK(Q2814),"0", VLOOKUP(Q2814,PERSONAL,2,FALSE))</f>
        <v>13723524</v>
      </c>
      <c r="S2814" t="str">
        <v>ALIADO</v>
      </c>
      <c r="T2814">
        <v>0.37569444444444444</v>
      </c>
      <c r="U2814">
        <v>0.4173611111111111</v>
      </c>
      <c r="V2814">
        <f>IF(ISBLANK(T2814 ),"0",U2814-T2814)</f>
        <v>0.041666666666666685</v>
      </c>
      <c r="W2814">
        <v>1</v>
      </c>
      <c r="X2814">
        <f>NETWORKDAYS(K2814,L2813)</f>
        <v>2</v>
      </c>
      <c r="Y2814" t="str">
        <f>IF(X2814&lt;=2,"CUMPLE","NO CUMPLE")</f>
        <v>CUMPLE</v>
      </c>
    </row>
    <row r="2815" xml:space="preserve">
      <c r="A2815">
        <v>202500</v>
      </c>
      <c r="B2815" t="str">
        <v>INCIDENT</v>
      </c>
      <c r="C2815" t="str">
        <v>CERRADO</v>
      </c>
      <c r="D2815" t="str">
        <v>LINEAL DE CAJAS</v>
      </c>
      <c r="E2815" t="str">
        <v>POS</v>
      </c>
      <c r="F2815" t="str">
        <v>CPU</v>
      </c>
      <c r="G2815" t="str">
        <v>WINCOR</v>
      </c>
      <c r="H2815" t="str" xml:space="preserve">
        <v xml:space="preserve">me colaboran con la pos 2 no carga_x000d_
_x000d_
Número de inventario si se tiene_x000d_
_x000d_
2_x000d_
_x000d_
Numero de caja_x000d_
_x000d_
2"Buenos días._x000d_
_x000d_
Jefe Migue l por favor me colabora con la autorización de esta llamada para que el técnico de isit visite la tienda y realice la validación de la pos 2 la cual no sub el sistema operativo</v>
      </c>
      <c r="I2815" t="str" xml:space="preserve">
        <v xml:space="preserve">me colaboran con la pos 2 no carga_x000d_
_x000d_
Número de inventario si se tiene_x000d_
_x000d_
2_x000d_
_x000d_
Numero de caja_x000d_
_x000d_
2"Buenos días._x000d_
_x000d_
Jefe Migue l por favor me colabora con la autorización de esta llamada para que el técnico de isit visite la tienda y realice la validación de la pos 2 la cual no sub el sistema operativo</v>
      </c>
      <c r="J2815" t="str">
        <v>Se llega a sitio y se procede con validaciones de ingreso. Se establece contacto con la usuaria y la pos. Solicitamos el favor nos faciliten la parte en sitio y procedemos a retirar la averiada y colocamos disco. Insertamos usb para formateo de pos. Procedemos a formatear la misma bajo parámetros indicados por soporte especializado. Terminado el formateo reiniciamos la pos. Le indicamos a coordinadora de cajas para que coloque ticket y se realice carga de parámetros y configure pos anexando formato con el último número de facturación y noo utilizar la pos hasta que se confirme el cargue de los mismos. Se finaliza la tarea exitosamente y se procede con el cierre del ticket.</v>
      </c>
      <c r="K2815">
        <v>45217</v>
      </c>
      <c r="L2815">
        <v>45217</v>
      </c>
      <c r="M2815" t="str">
        <f>TEXT(L2815,"DDDDDDD")</f>
        <v>miércoles</v>
      </c>
      <c r="N2815" t="str" xml:space="preserve">
        <v xml:space="preserve">M179 METRO PITALITO_x000d_
_x000d_
</v>
      </c>
      <c r="O2815" t="str">
        <v>PITALITO</v>
      </c>
      <c r="P2815" t="str">
        <f>IF(ISBLANK(O2815),"0",(VLOOKUP(O2815,REGION,2,FALSE)))</f>
        <v>OCCIDENTE</v>
      </c>
      <c r="Q2815" t="str">
        <v>EMERSON PALACIOS MARTINEZ</v>
      </c>
      <c r="R2815">
        <f>IF(ISBLANK(Q2815),"0", VLOOKUP(Q2815,PERSONAL,2,FALSE))</f>
        <v>13723524</v>
      </c>
      <c r="S2815" t="str">
        <v>ALIADO</v>
      </c>
      <c r="T2815">
        <v>0.5208333333333334</v>
      </c>
      <c r="U2815">
        <v>0.5729166666666666</v>
      </c>
      <c r="V2815">
        <f>IF(ISBLANK(T2815 ),"0",U2815-T2815)</f>
        <v>0.05208333333333326</v>
      </c>
      <c r="W2815">
        <v>1</v>
      </c>
      <c r="X2815">
        <f>NETWORKDAYS(K2815,L2814)</f>
        <v>1</v>
      </c>
      <c r="Y2815" t="str">
        <f>IF(X2815&lt;=2,"CUMPLE","NO CUMPLE")</f>
        <v>CUMPLE</v>
      </c>
    </row>
    <row r="2816" xml:space="preserve">
      <c r="A2816">
        <v>217259</v>
      </c>
      <c r="B2816" t="str">
        <v>REQUEST</v>
      </c>
      <c r="C2816" t="str">
        <v>CERRADO</v>
      </c>
      <c r="D2816" t="str">
        <v>PLATOS PREPARADOS</v>
      </c>
      <c r="E2816" t="str">
        <v>POS</v>
      </c>
      <c r="F2816" t="str">
        <v>POS</v>
      </c>
      <c r="G2816" t="str">
        <v>WINCOR</v>
      </c>
      <c r="H2816" t="str">
        <v>Buenas días me pueden colaborar por favor con la POS # 26 ya que no sube la información a la POS y amaneció apagada quedo atenta muchas gracias</v>
      </c>
      <c r="I2816" t="str">
        <v>Buenas días me pueden colaborar por favor con la POS # 26 ya que no sube la información a la POS y amaneció apagada quedo atenta muchas gracias</v>
      </c>
      <c r="J2816" t="str">
        <v>Se brinda apoyo local a personal de TI para configurar BIOS de la POS. Al llegar al sitio; se verifica que la POS enciende pero o da video; Jhonny de TI solicita trasladar monitor y teclado de oficina de sistemas hacia la POS; se reinicia la POS; se ingresa a la BIOS; se siguen instrucciones de Jhonny para configurar puerto COM; se desconectan teclado y monitor de la POS; se reinicia y se espera que además de encender; funcionen correctamente los periféricos y aplicativos. De la mano con el cajero; se hacen pruebas y se valida operatividad del POS</v>
      </c>
      <c r="K2816">
        <v>45217</v>
      </c>
      <c r="L2816">
        <v>45217</v>
      </c>
      <c r="M2816" t="str">
        <f>TEXT(L2816,"DDDDDDD")</f>
        <v>miércoles</v>
      </c>
      <c r="N2816" t="str" xml:space="preserve">
        <v xml:space="preserve">M025 METRO BELLO_x000d_
_x000d_
</v>
      </c>
      <c r="O2816" t="str">
        <v>BELLO</v>
      </c>
      <c r="P2816" t="str">
        <f>IF(ISBLANK(O2816),"0",(VLOOKUP(O2816,REGION,2,FALSE)))</f>
        <v>CENTRO</v>
      </c>
      <c r="Q2816" t="str">
        <v>FABIAN VARGAS LASTRA</v>
      </c>
      <c r="R2816">
        <v>15404312</v>
      </c>
      <c r="S2816" t="str">
        <v>ALIADO</v>
      </c>
      <c r="T2816">
        <v>0.44930555555555557</v>
      </c>
      <c r="U2816">
        <v>0.5625</v>
      </c>
      <c r="V2816">
        <f>IF(ISBLANK(T2816 ),"0",U2816-T2816)</f>
        <v>0.11319444444444443</v>
      </c>
      <c r="W2816">
        <v>2</v>
      </c>
      <c r="X2816">
        <f>NETWORKDAYS(K2816,L2815)</f>
        <v>1</v>
      </c>
      <c r="Y2816" t="str">
        <f>IF(X2816&lt;=2,"CUMPLE","NO CUMPLE")</f>
        <v>CUMPLE</v>
      </c>
    </row>
    <row r="2817" xml:space="preserve">
      <c r="A2817">
        <v>215914</v>
      </c>
      <c r="B2817" t="str">
        <v>REQUEST</v>
      </c>
      <c r="C2817" t="str">
        <v>CERRADO</v>
      </c>
      <c r="D2817" t="str">
        <v>PGC</v>
      </c>
      <c r="E2817" t="str">
        <v>PDA</v>
      </c>
      <c r="F2817" t="str">
        <v>PDA</v>
      </c>
      <c r="G2817" t="str">
        <v>HONEYWELL</v>
      </c>
      <c r="H2817" t="str" xml:space="preserve">
        <v xml:space="preserve">se solicita reemplazo de equipo: PDT/PDA|ESTANDAR HONEYWELL EDA 51 | Nº SERIE: 21178B050E CENTRO DE REPARACION Equipo a impactar: PDT/PDA|ESTANDAR HONEYWELL EDA 51-1 | Nº SERIE: 21177B750F J126 SAN SILVESTRE"_x000d_
_x000d_
Jefe de área asignación de la PDT_x000d_
_x000d_
Jenny Milesa_x000d_
_x000d_
Sección en la tienda o ubicación del usuario_x000d_
_x000d_
sistemas</v>
      </c>
      <c r="I2817" t="str" xml:space="preserve">
        <v xml:space="preserve">se solicita reemplazo de equipo: PDT/PDA|ESTANDAR HONEYWELL EDA 51 | Nº SERIE: 21178B050E CENTRO DE REPARACION Equipo a impactar: PDT/PDA|ESTANDAR HONEYWELL EDA 51-1 | Nº SERIE: 21177B750F J126 SAN SILVESTRE"_x000d_
_x000d_
Jefe de área asignación de la PDT_x000d_
_x000d_
Jenny Milesa_x000d_
_x000d_
Sección en la tienda o ubicación del usuario_x000d_
_x000d_
sistemas</v>
      </c>
      <c r="J2817" t="str">
        <v>SE HACE ENTREGA DE PDA POR GARANTIA AL AREA DE PGC; CON SU RESPECTIVA CONFIGURACION Y PRUEBAS DE FUNCIONAMIENTO REALIZADAS POR PARTE DE LA JEFE DE SECCION; PRUEBAS LAS CUALES FUERON SATISFACTORIAS.                 PDA QUEDA FUNCIONANDO CORRECTAMENTE Y TOTALMENTE OPERATIVA.                                                                                         SE REALIZÓ DE IGUAL MANERA ACTA DE ASIGNACION DE ACTIVO; TOTALMENTE DILIGENCIADA Y FIRMADA.</v>
      </c>
      <c r="K2817">
        <v>45218</v>
      </c>
      <c r="L2817">
        <v>45218</v>
      </c>
      <c r="M2817" t="str">
        <f>TEXT(L2817,"DDDDDDD")</f>
        <v>jueves</v>
      </c>
      <c r="N2817" t="str" xml:space="preserve">
        <v xml:space="preserve">J126 JUMBO SAN SILVESTRE_x000d_
_x000d_
</v>
      </c>
      <c r="O2817" t="str">
        <v>BARRANCABERMEJA</v>
      </c>
      <c r="P2817" t="str">
        <f>IF(ISBLANK(O2817),"0",(VLOOKUP(O2817,REGION,2,FALSE)))</f>
        <v>ORIENTE</v>
      </c>
      <c r="Q2817" t="str">
        <v>LUIS CARLOS ROJAS ACOSTA</v>
      </c>
      <c r="R2817">
        <f>IF(ISBLANK(Q2817),"0", VLOOKUP(Q2817,PERSONAL,2,FALSE))</f>
        <v>1096188137</v>
      </c>
      <c r="S2817" t="str">
        <v>DIRECTO</v>
      </c>
      <c r="T2817">
        <v>0.3333333333333333</v>
      </c>
      <c r="U2817">
        <v>0.375</v>
      </c>
      <c r="V2817">
        <f>IF(ISBLANK(T2817 ),"0",U2817-T2817)</f>
        <v>0.041666666666666685</v>
      </c>
      <c r="W2817">
        <v>1</v>
      </c>
      <c r="X2817">
        <f>NETWORKDAYS(K2817,L2816)</f>
        <v>-2</v>
      </c>
      <c r="Y2817" t="str">
        <f>IF(X2817&lt;=2,"CUMPLE","NO CUMPLE")</f>
        <v>CUMPLE</v>
      </c>
      <c r="Z2817" t="str">
        <v>Caso ingresa el 17 de 10 ; se acuerda con cliente atender en esta fecha.</v>
      </c>
    </row>
    <row r="2818" xml:space="preserve">
      <c r="A2818">
        <v>215824</v>
      </c>
      <c r="B2818" t="str">
        <v>REQUEST</v>
      </c>
      <c r="C2818" t="str">
        <v>CERRADO</v>
      </c>
      <c r="D2818" t="str">
        <v>ATENCION AL CLIENTE</v>
      </c>
      <c r="E2818" t="str">
        <v>CABLEADO</v>
      </c>
      <c r="F2818" t="str">
        <v>CABLEADO</v>
      </c>
      <c r="G2818" t="str">
        <v>CABLEADO</v>
      </c>
      <c r="H2818" t="str">
        <v>Buen día agradezco su colaboración revisando el cableado del área de servicio al cliente ya que hay cables sueltos y pueden ocasionar algún accidente.</v>
      </c>
      <c r="I2818" t="str">
        <v>Buen día agradezco su colaboración revisando el cableado del área de servicio al cliente ya que hay cables sueltos y pueden ocasionar algún accidente.</v>
      </c>
      <c r="J2818" t="str">
        <v>SE REALIZA ADECUACIÓN DEL CABLEADO ESTRUCTURADO DE AREA ATC; CONEXIONES DE RED DE LAS IMPRESORAS; YA QUE SE TENIAN PATCHCORD LARGOS CONECTADOS A UNA DISTANCIA NO MAYOR A 30CM. SE REALIZA CAMBIO DE PATCHCORD.                                                                           EVIDENCIA SE MUESTRA AL GERENTE DE LA TIENDA CON LA ORGANIZACIÓN DEL CABLEADO.</v>
      </c>
      <c r="K2818">
        <v>45218</v>
      </c>
      <c r="L2818">
        <v>45218</v>
      </c>
      <c r="M2818" t="str">
        <f>TEXT(L2818,"DDDDDDD")</f>
        <v>jueves</v>
      </c>
      <c r="N2818" t="str" xml:space="preserve">
        <v xml:space="preserve">J126 JUMBO SAN SILVESTRE_x000d_
_x000d_
</v>
      </c>
      <c r="O2818" t="str">
        <v>BARRANCABERMEJA</v>
      </c>
      <c r="P2818" t="str">
        <f>IF(ISBLANK(O2818),"0",(VLOOKUP(O2818,REGION,2,FALSE)))</f>
        <v>ORIENTE</v>
      </c>
      <c r="Q2818" t="str">
        <v>LUIS CARLOS ROJAS ACOSTA</v>
      </c>
      <c r="R2818">
        <f>IF(ISBLANK(Q2818),"0", VLOOKUP(Q2818,PERSONAL,2,FALSE))</f>
        <v>1096188137</v>
      </c>
      <c r="S2818" t="str">
        <v>DIRECTO</v>
      </c>
      <c r="T2818">
        <v>0.375</v>
      </c>
      <c r="U2818">
        <v>0.4166666666666667</v>
      </c>
      <c r="V2818">
        <f>IF(ISBLANK(T2818 ),"0",U2818-T2818)</f>
        <v>0.041666666666666685</v>
      </c>
      <c r="W2818">
        <v>1</v>
      </c>
      <c r="X2818">
        <f>NETWORKDAYS(K2818,L2817)</f>
        <v>1</v>
      </c>
      <c r="Y2818" t="str">
        <f>IF(X2818&lt;=2,"CUMPLE","NO CUMPLE")</f>
        <v>CUMPLE</v>
      </c>
      <c r="Z2818" t="str">
        <v>Caso ingresa el 17 de 10 ; se acuerda con cliente atender en esta fecha.</v>
      </c>
    </row>
    <row r="2819" xml:space="preserve">
      <c r="A2819">
        <v>216580</v>
      </c>
      <c r="B2819" t="str">
        <v>REQUEST</v>
      </c>
      <c r="C2819" t="str">
        <v>CERRADO</v>
      </c>
      <c r="D2819" t="str">
        <v>LINEAL DE CAJAS</v>
      </c>
      <c r="E2819" t="str">
        <v>POS</v>
      </c>
      <c r="F2819" t="str">
        <v>POS</v>
      </c>
      <c r="G2819" t="str">
        <v>WINCOR</v>
      </c>
      <c r="H2819" t="str">
        <v>Buen día me ayudan por favor con la Pos # 16 el visor del cajero no enciende.</v>
      </c>
      <c r="I2819" t="str">
        <v>Buen día me ayudan por favor con la Pos # 16 el visor del cajero no enciende.</v>
      </c>
      <c r="J2819" t="str">
        <v>SE REALIZA REVISION DE POS#16 POR INCONVENIENTES DE ENCENDIDO; SE BLOQUEABA POR UN PROBLEMA CON LA LLAVE DE SUPERVISOR DEL TECLADO; SE REALIZA CAMBIO POR UNA POS QUE CASI NO SE USA; SE REALIZA SOLICITUD DE CAMBIO DE TECLADO. PRUEBAS DE FUNCIONAMIENTO SE REALIZAN CON LA SUPERVISORA DE CAJAS; TODO OK.                                           POS QUEDA FUNCIONANDO CORRECTAMENTE Y TOTALMENTE OPERATIVA.</v>
      </c>
      <c r="K2819">
        <v>45217</v>
      </c>
      <c r="L2819">
        <v>45218</v>
      </c>
      <c r="M2819" t="str">
        <f>TEXT(L2819,"DDDDDDD")</f>
        <v>jueves</v>
      </c>
      <c r="N2819" t="str" xml:space="preserve">
        <v xml:space="preserve">J126 JUMBO SAN SILVESTRE_x000d_
_x000d_
</v>
      </c>
      <c r="O2819" t="str">
        <v>BARRANCABERMEJA</v>
      </c>
      <c r="P2819" t="str">
        <f>IF(ISBLANK(O2819),"0",(VLOOKUP(O2819,REGION,2,FALSE)))</f>
        <v>ORIENTE</v>
      </c>
      <c r="Q2819" t="str">
        <v>LUIS CARLOS ROJAS ACOSTA</v>
      </c>
      <c r="R2819">
        <f>IF(ISBLANK(Q2819),"0", VLOOKUP(Q2819,PERSONAL,2,FALSE))</f>
        <v>1096188137</v>
      </c>
      <c r="S2819" t="str">
        <v>DIRECTO</v>
      </c>
      <c r="T2819">
        <v>0.4166666666666667</v>
      </c>
      <c r="U2819">
        <v>0.5208333333333334</v>
      </c>
      <c r="V2819">
        <f>IF(ISBLANK(T2819 ),"0",U2819-T2819)</f>
        <v>0.10416666666666669</v>
      </c>
      <c r="W2819">
        <v>2</v>
      </c>
      <c r="X2819">
        <f>NETWORKDAYS(K2819,L2818)</f>
        <v>2</v>
      </c>
      <c r="Y2819" t="str">
        <f>IF(X2819&lt;=2,"CUMPLE","NO CUMPLE")</f>
        <v>CUMPLE</v>
      </c>
    </row>
    <row r="2820" xml:space="preserve">
      <c r="A2820">
        <v>214696</v>
      </c>
      <c r="B2820" t="str">
        <v>REQUEST</v>
      </c>
      <c r="C2820" t="str">
        <v>CERRADO</v>
      </c>
      <c r="D2820" t="str">
        <v>CHARCUTERIA</v>
      </c>
      <c r="E2820" t="str">
        <v>BALANZA</v>
      </c>
      <c r="F2820" t="str">
        <v xml:space="preserve">BALANZA </v>
      </c>
      <c r="G2820" t="str">
        <v>METTLER</v>
      </c>
      <c r="H2820" t="str" xml:space="preserve">
        <v xml:space="preserve">balanza de charcutería; no arroja la información completa en la etiqueta_x000d_
_x000d_
Área en donde se encuentra la Balanza_x000d_
_x000d_
charcuteria</v>
      </c>
      <c r="I2820" t="str" xml:space="preserve">
        <v xml:space="preserve">balanza de charcutería; no arroja la información completa en la etiqueta_x000d_
_x000d_
Área en donde se encuentra la Balanza_x000d_
_x000d_
charcuteria</v>
      </c>
      <c r="J2820" t="str">
        <v>se procede a realizar verificación de balanza que presenta fallos en atascó de papel se realiza mantenimiento en sensores y cabezal se realizan pruebas correctamente; equipo operativo . 19 de Octubre de 2023</v>
      </c>
      <c r="K2820">
        <v>45218</v>
      </c>
      <c r="L2820">
        <v>45218</v>
      </c>
      <c r="M2820" t="str">
        <f>TEXT(L2820,"DDDDDDD")</f>
        <v>jueves</v>
      </c>
      <c r="N2820" t="str" xml:space="preserve">
        <v xml:space="preserve">J083 JUMBO CARIBE PLAZA_x000d_
_x000d_
</v>
      </c>
      <c r="O2820" t="str">
        <v>CARTAGENA</v>
      </c>
      <c r="P2820" t="str">
        <f>IF(ISBLANK(O2820),"0",(VLOOKUP(O2820,REGION,2,FALSE)))</f>
        <v>COSTA</v>
      </c>
      <c r="Q2820" t="str">
        <v>JOSE LUIS GOMEZ MARQUEZ</v>
      </c>
      <c r="R2820">
        <f>IF(ISBLANK(Q2820),"0", VLOOKUP(Q2820,PERSONAL,2,FALSE))</f>
        <v>1143371482</v>
      </c>
      <c r="S2820" t="str">
        <v>DIRECTO</v>
      </c>
      <c r="T2820">
        <v>0.4583333333333333</v>
      </c>
      <c r="U2820">
        <v>0.5</v>
      </c>
      <c r="V2820">
        <f>IF(ISBLANK(T2820 ),"0",U2820-T2820)</f>
        <v>0.041666666666666685</v>
      </c>
      <c r="W2820">
        <v>1</v>
      </c>
      <c r="X2820">
        <f>NETWORKDAYS(K2820,L2819)</f>
        <v>1</v>
      </c>
      <c r="Y2820" t="str">
        <f>IF(X2820&lt;=2,"CUMPLE","NO CUMPLE")</f>
        <v>CUMPLE</v>
      </c>
    </row>
    <row r="2821" xml:space="preserve">
      <c r="A2821">
        <v>218427</v>
      </c>
      <c r="B2821" t="str">
        <v>INCIDENT</v>
      </c>
      <c r="C2821" t="str">
        <v>CERRADO</v>
      </c>
      <c r="D2821" t="str">
        <v>TODA LA TIENDA</v>
      </c>
      <c r="E2821" t="str">
        <v>ACOMPAÑAMIENTO</v>
      </c>
      <c r="F2821" t="str">
        <v>ACOMPAÑAMIENTO</v>
      </c>
      <c r="G2821" t="str">
        <v>ACOMPAÑAMIENTO</v>
      </c>
      <c r="H2821" t="str" xml:space="preserve">
        <v xml:space="preserve">Buenas tardes: Por favor coordinar personal de Soporte de Campo para la tienda Jumbo Caribe Plaza el jueves 19 de octubre a las 8 a.m. para apoyo en la visita de instalación del enlace de internet para Wifi de Clientes. Gracias._x000d_
_x000d_
Área Afectada_x000d_
_x000d_
Sistemas_x000d_
_x000d_
Punto Operacional Afectada_x000d_
_x000d_
Jumbo Caribe Plaza_x000d_
_x000d_
Cambio de estado al ticket_x000d_
Jamir Leandro Espinosa Rodriguez _x000d_
cambió el estado de Abierto a En Curso_x000d_
20/10/2023 10:35_x000d_
Especialista Asignado_x000d_
Espinosa Rodriguez; Jamir Leandro (Externo - ALMACEN ELECTRICOS EL PAISITA DE COLOMBIA) _x000d_
ha asignado el ticket a Espinosa Rodriguez; Jamir Leandro (Externo - ALMACEN ELECTRICOS EL PAISITA DE COLOMBIA)_x000d_
18/10/2023 16:04_x000d_
Se ha registrado un comentario_x000d_
Espinosa Rodriguez; Jamir Leandro (Externo - ALMACEN ELECTRICOS EL PAISITA DE COLOMBIA) _x000d_
ha comentado "Buen día;_x000d_
A continuación relaciono los datos del técnico encargado a la labor:_x000d_
Nombre:Jose Luis Gomez Márquez_x000d_
Cédula: 1143371482_x000d_
Fecha de inicio: 19/10/2023"_x000d_
18/10/2023 15:21_x000d_
Transferencia de ticket_x000d_
Celso Jose Niebles Tache _x000d_
ha transferido su ticket a Soporte_Onsite_REG_Remoto_SM Colombia_x000d_
18/10/2023 15:00_x000d_
Transferencia de ticket_x000d_
Munevar Gomez; Alexander (Externo - ACT TELEMATICA) _x000d_
ha transferido su ticket a Soporte_Onsite_REG_Costa_SM Colombia_x000d_
18/10/2023 14:55_x000d_
Creación del ticket_x000d_
Munevar Gomez; Alexander (Externo - ACT TELEMATICA) _x000d_
ha creado el ticket Nº 218427_x000d_
18/10/2023 14:54_x000d_
</v>
      </c>
      <c r="I2821" t="str" xml:space="preserve">
        <v xml:space="preserve">Buenas tardes: Por favor coordinar personal de Soporte de Campo para la tienda Jumbo Caribe Plaza el jueves 19 de octubre a las 8 a.m. para apoyo en la visita de instalación del enlace de internet para Wifi de Clientes. Gracias._x000d_
_x000d_
Área Afectada_x000d_
_x000d_
Sistemas_x000d_
_x000d_
Punto Operacional Afectada_x000d_
_x000d_
Jumbo Caribe Plaza_x000d_
_x000d_
Cambio de estado al ticket_x000d_
Jamir Leandro Espinosa Rodriguez _x000d_
cambió el estado de Abierto a En Curso_x000d_
20/10/2023 10:35_x000d_
Especialista Asignado_x000d_
Espinosa Rodriguez; Jamir Leandro (Externo - ALMACEN ELECTRICOS EL PAISITA DE COLOMBIA) _x000d_
ha asignado el ticket a Espinosa Rodriguez; Jamir Leandro (Externo - ALMACEN ELECTRICOS EL PAISITA DE COLOMBIA)_x000d_
18/10/2023 16:04_x000d_
Se ha registrado un comentario_x000d_
Espinosa Rodriguez; Jamir Leandro (Externo - ALMACEN ELECTRICOS EL PAISITA DE COLOMBIA) _x000d_
ha comentado "Buen día;_x000d_
A continuación relaciono los datos del técnico encargado a la labor:_x000d_
Nombre:Jose Luis Gomez Márquez_x000d_
Cédula: 1143371482_x000d_
Fecha de inicio: 19/10/2023"_x000d_
18/10/2023 15:21_x000d_
Transferencia de ticket_x000d_
Celso Jose Niebles Tache _x000d_
ha transferido su ticket a Soporte_Onsite_REG_Remoto_SM Colombia_x000d_
18/10/2023 15:00_x000d_
Transferencia de ticket_x000d_
Munevar Gomez; Alexander (Externo - ACT TELEMATICA) _x000d_
ha transferido su ticket a Soporte_Onsite_REG_Costa_SM Colombia_x000d_
18/10/2023 14:55_x000d_
Creación del ticket_x000d_
Munevar Gomez; Alexander (Externo - ACT TELEMATICA) _x000d_
ha creado el ticket Nº 218427_x000d_
18/10/2023 14:54_x000d_
</v>
      </c>
      <c r="J2821" t="str">
        <v>Se realiza acompañamiento de instalacion de nuevo proveedor claro</v>
      </c>
      <c r="K2821">
        <v>45217</v>
      </c>
      <c r="L2821">
        <v>45218</v>
      </c>
      <c r="M2821" t="str">
        <f>TEXT(L2821,"DDDDDDD")</f>
        <v>jueves</v>
      </c>
      <c r="N2821" t="str" xml:space="preserve">
        <v xml:space="preserve">J083 JUMBO CARIBE PLAZA_x000d_
_x000d_
</v>
      </c>
      <c r="O2821" t="str">
        <v>CARTAGENA</v>
      </c>
      <c r="P2821" t="str">
        <f>IF(ISBLANK(O2821),"0",(VLOOKUP(O2821,REGION,2,FALSE)))</f>
        <v>COSTA</v>
      </c>
      <c r="Q2821" t="str">
        <v>JOSE LUIS GOMEZ MARQUEZ</v>
      </c>
      <c r="R2821">
        <f>IF(ISBLANK(Q2821),"0", VLOOKUP(Q2821,PERSONAL,2,FALSE))</f>
        <v>1143371482</v>
      </c>
      <c r="S2821" t="str">
        <v>DIRECTO</v>
      </c>
      <c r="T2821">
        <v>0.3333333333333333</v>
      </c>
      <c r="U2821">
        <v>0.4583333333333333</v>
      </c>
      <c r="V2821">
        <f>IF(ISBLANK(T2821 ),"0",U2821-T2821)</f>
        <v>0.125</v>
      </c>
      <c r="W2821">
        <v>2</v>
      </c>
      <c r="X2821">
        <f>NETWORKDAYS(K2821,L2820)</f>
        <v>2</v>
      </c>
      <c r="Y2821" t="str">
        <f>IF(X2821&lt;=2,"CUMPLE","NO CUMPLE")</f>
        <v>CUMPLE</v>
      </c>
    </row>
    <row r="2822" xml:space="preserve">
      <c r="A2822">
        <v>220873</v>
      </c>
      <c r="B2822" t="str">
        <v>REQUEST</v>
      </c>
      <c r="C2822" t="str">
        <v>CERRADO</v>
      </c>
      <c r="D2822" t="str">
        <v>PLATOS PREPARADOS</v>
      </c>
      <c r="E2822" t="str">
        <v>POS</v>
      </c>
      <c r="F2822" t="str">
        <v>POS</v>
      </c>
      <c r="G2822" t="str">
        <v>WINCOR</v>
      </c>
      <c r="H2822" t="str">
        <v>Buenas tardes me colaboran por favor con la caja 26 de la tienda metro bello ya que esta presentando inconvenientes y es muy complicada que vuelva a subir el sistema.</v>
      </c>
      <c r="I2822" t="str">
        <v>Buenas tardes me colaboran por favor con la caja 26 de la tienda metro bello ya que esta presentando inconvenientes y es muy complicada que vuelva a subir el sistema.</v>
      </c>
      <c r="J2822" t="str">
        <v>Se brinda apoyo local a personal de TI para configurar BIOS de la POS. Jhonny de TI solicita trasladar monitor y teclado de oficina de sistemas hacia la POS; se reinicia la POS; se ingresa a la BIOS; se siguen instrucciones de Jhonny para configurar puerto COM; se intenta cambiar la batería de la board para descartar que sea la causa del problema pero no funciona y se vuelve a conectar la batería anterior; se desconectan teclado y monitor de la POS; se reinicia y se espera que además de encender; funcionen correctamente los periféricos y aplicativos. De la mano con el cajero; se hacen pruebas y se valida operatividad del POS. Se conectan a toma regulado; el cable del POS y de la balanza del punto de venta por indicaciones de Jhonny.</v>
      </c>
      <c r="K2822">
        <v>45218</v>
      </c>
      <c r="L2822">
        <v>45218</v>
      </c>
      <c r="M2822" t="str">
        <f>TEXT(L2822,"DDDDDDD")</f>
        <v>jueves</v>
      </c>
      <c r="N2822" t="str" xml:space="preserve">
        <v xml:space="preserve">M025 METRO BELLO_x000d_
_x000d_
</v>
      </c>
      <c r="O2822" t="str">
        <v>BELLO</v>
      </c>
      <c r="P2822" t="str">
        <f>IF(ISBLANK(O2822),"0",(VLOOKUP(O2822,REGION,2,FALSE)))</f>
        <v>CENTRO</v>
      </c>
      <c r="Q2822" t="str">
        <v>FABIAN VARGAS LASTRA</v>
      </c>
      <c r="R2822">
        <v>15404312</v>
      </c>
      <c r="S2822" t="str">
        <v>ALIADO</v>
      </c>
      <c r="T2822">
        <v>0.7222222222222222</v>
      </c>
      <c r="U2822">
        <v>0.8055555555555556</v>
      </c>
      <c r="V2822">
        <v>0.08333333333333333</v>
      </c>
      <c r="W2822">
        <v>1</v>
      </c>
      <c r="X2822">
        <f>NETWORKDAYS(K2822,L2821)</f>
        <v>1</v>
      </c>
      <c r="Y2822" t="str">
        <f>IF(X2822&lt;=2,"CUMPLE","NO CUMPLE")</f>
        <v>CUMPLE</v>
      </c>
    </row>
    <row r="2823" xml:space="preserve">
      <c r="A2823">
        <v>220865</v>
      </c>
      <c r="B2823" t="str">
        <v>REQUEST</v>
      </c>
      <c r="C2823" t="str">
        <v>CERRADO</v>
      </c>
      <c r="D2823" t="str">
        <v>TODA LA TIENDA</v>
      </c>
      <c r="E2823" t="str">
        <v>PUNTO DE RED</v>
      </c>
      <c r="F2823" t="str">
        <v>PUNTO DE RED</v>
      </c>
      <c r="G2823" t="str">
        <v>PUNTO DE RED</v>
      </c>
      <c r="H2823" t="str" xml:space="preserve">
        <v xml:space="preserve">buenas tardes se requiere validandcion de punto de red de la seccion de lectro_x000d_
_x000d_
Área Afectada_x000d_
_x000d_
Electro_x000d_
_x000d_
Dispositivo Afectado_x000d_
_x000d_
PC</v>
      </c>
      <c r="I2823" t="str" xml:space="preserve">
        <v xml:space="preserve">buenas tardes se requiere validandcion de punto de red de la seccion de lectro_x000d_
_x000d_
Área Afectada_x000d_
_x000d_
Electro_x000d_
_x000d_
Dispositivo Afectado_x000d_
_x000d_
PC</v>
      </c>
      <c r="J2823" t="str">
        <v>Siguiendo instrucciones de David Higuita; se identifican los puntos de red en área de servicio al cliente; se desconecta pequeño suiche con 3 cables ethernet; se verifica que un desktop y una impresora quedan fuera de línea. Se energiza de nuevo el suiche y se toman fotografías según indicaciones de David y se le envían vía Whatsapp.</v>
      </c>
      <c r="K2823">
        <v>45218</v>
      </c>
      <c r="L2823">
        <v>45218</v>
      </c>
      <c r="M2823" t="str">
        <f>TEXT(L2823,"DDDDDDD")</f>
        <v>jueves</v>
      </c>
      <c r="N2823" t="str" xml:space="preserve">
        <v xml:space="preserve">M025 METRO BELLO_x000d_
_x000d_
</v>
      </c>
      <c r="O2823" t="str">
        <v>BELLO</v>
      </c>
      <c r="P2823" t="str">
        <f>IF(ISBLANK(O2823),"0",(VLOOKUP(O2823,REGION,2,FALSE)))</f>
        <v>CENTRO</v>
      </c>
      <c r="Q2823" t="str">
        <v>FABIAN VARGAS LASTRA</v>
      </c>
      <c r="R2823">
        <v>15404312</v>
      </c>
      <c r="S2823" t="str">
        <v>ALIADO</v>
      </c>
      <c r="T2823">
        <v>0.6805555555555556</v>
      </c>
      <c r="U2823">
        <v>0.7222222222222222</v>
      </c>
      <c r="V2823">
        <f>IF(ISBLANK(T2823 ),"0",U2823-T2823)</f>
        <v>0.04166666666666663</v>
      </c>
      <c r="W2823">
        <v>1</v>
      </c>
      <c r="X2823">
        <f>NETWORKDAYS(K2823,L2822)</f>
        <v>1</v>
      </c>
      <c r="Y2823" t="str">
        <f>IF(X2823&lt;=2,"CUMPLE","NO CUMPLE")</f>
        <v>CUMPLE</v>
      </c>
    </row>
    <row r="2824" xml:space="preserve">
      <c r="A2824">
        <v>233555</v>
      </c>
      <c r="B2824" t="str">
        <v>REQUEST</v>
      </c>
      <c r="C2824" t="str">
        <v>CERRADO</v>
      </c>
      <c r="D2824" t="str">
        <v>LINEAL DE CAJAS</v>
      </c>
      <c r="E2824" t="str">
        <v xml:space="preserve">POS </v>
      </c>
      <c r="F2824" t="str">
        <v>POS</v>
      </c>
      <c r="G2824" t="str">
        <v>UNISYS</v>
      </c>
      <c r="H2824" t="str">
        <v>buenas tardes serian tan amable de colaborarme con la pos 7 que se esta prendiendo y apagando gracias por la atención prestadaNo es posible tener conexión remota se requiere de validación física.</v>
      </c>
      <c r="I2824" t="str">
        <v>buenas tardes serian tan amable de colaborarme con la pos 7 que se esta prendiendo y apagando gracias por la atención prestadaNo es posible tener conexión remota se requiere de validación física.</v>
      </c>
      <c r="J2824" t="str">
        <v>Luego de hacer varias verificaciones conectando y desconectando cables y dispositivos; luego de intercambiar adaptadores de video; impresoras y cables usb de impresoras; se logra dejar operativa la caja 7 con el adaptador VGA de la caja 8; el video quedó bien; la impresora funciona correctamente y el aplicativo funciona bien en la pruebas realizadas por el usuario. La cpu de caja 7 se reinició varias veces y se verificó que inicia correctamente. Todo el tiempo David y Johnny de TI estuvieron apoyando y recibiendo información de mi parte. Excepto por el intercambio que se hizo de los adaptadores VGA entre las cajas 7 y 8; no se hizo nada en especial con respecto a lo que se encontró cuando se llegó al sitio. Las evidencia fueron enviadas vía Whatsapp</v>
      </c>
      <c r="K2824">
        <v>45224</v>
      </c>
      <c r="L2824">
        <v>45224</v>
      </c>
      <c r="M2824" t="str">
        <f>TEXT(L2824,"DDDDDDD")</f>
        <v>miércoles</v>
      </c>
      <c r="N2824" t="str" xml:space="preserve">
        <v xml:space="preserve">J023 JUMBO DE LA 65_x000d_
_x000d_
</v>
      </c>
      <c r="O2824" t="str">
        <v>MEDELLIN</v>
      </c>
      <c r="P2824" t="str">
        <v>CENTRO</v>
      </c>
      <c r="Q2824" t="str">
        <v>FABIAN VARGAS LASTRA</v>
      </c>
      <c r="R2824">
        <v>15404312</v>
      </c>
      <c r="S2824" t="str">
        <v>ALIADO</v>
      </c>
      <c r="T2824">
        <v>0.5833333333333334</v>
      </c>
      <c r="U2824">
        <v>0.7083333333333334</v>
      </c>
      <c r="V2824">
        <f>IF(ISBLANK(T2824 ),"0",U2824-T2824)</f>
        <v>0.125</v>
      </c>
      <c r="W2824">
        <v>2</v>
      </c>
      <c r="X2824">
        <f>NETWORKDAYS(K2824,L2823)</f>
        <v>-5</v>
      </c>
      <c r="Y2824" t="str">
        <f>IF(X2824&lt;=2,"CUMPLE","NO CUMPLE")</f>
        <v>CUMPLE</v>
      </c>
    </row>
    <row r="2825" xml:space="preserve">
      <c r="A2825">
        <v>222635</v>
      </c>
      <c r="B2825" t="str">
        <v>REQUEST</v>
      </c>
      <c r="C2825" t="str">
        <v>CERRADO</v>
      </c>
      <c r="D2825" t="str">
        <v>CHARCUTERIA</v>
      </c>
      <c r="E2825" t="str">
        <v>BALANZA</v>
      </c>
      <c r="F2825" t="str">
        <v xml:space="preserve">BALANZA </v>
      </c>
      <c r="G2825" t="str">
        <v>METTLER</v>
      </c>
      <c r="H2825" t="str" xml:space="preserve">
        <v xml:space="preserve">Instalación bascula con IP 10.131.100.56 de la sección de charcutería la cual se encontraba por garantía con el proveedor_x000d_
_x000d_
Área donde su ubica la balanza_x000d_
_x000d_
JUMBO GIRARDOT PERECEDEROS SECCION CHARCUTERIAbuen dia_x000d_
_x000d_
solicito de su ayuda para instalación y configuración de la balanza colgante del área de charcutería que llego desde el proveedor que estaba en garantía ; por favor revisar que esta balanza halla llegado en perfecto estado y funcional _x000d_
Mil gracais</v>
      </c>
      <c r="I2825" t="str" xml:space="preserve">
        <v xml:space="preserve">Instalación bascula con IP 10.131.100.56 de la sección de charcutería la cual se encontraba por garantía con el proveedor_x000d_
_x000d_
Área donde su ubica la balanza_x000d_
_x000d_
JUMBO GIRARDOT PERECEDEROS SECCION CHARCUTERIAbuen dia_x000d_
_x000d_
solicito de su ayuda para instalación y configuración de la balanza colgante del área de charcutería que llego desde el proveedor que estaba en garantía ; por favor revisar que esta balanza halla llegado en perfecto estado y funcional _x000d_
Mil gracais</v>
      </c>
      <c r="J2825" t="str">
        <v>SE REALIZA INSTALACIONDE BALANZA; LA CUAL SE ENCONTRABA EN GARANTÍA. SE REALIZA CALIBRACIÓN DE LA IMPRESORA DE TICKETS; SE EVIDENCIA QUE AL IMPRIMIR EN PAPEL BRILLANTE; LA IMPRESION SALE CORTADA; POR LO CUAL SE DEJA CON PAPEL OPACO PARA QUE PERMITA IMPRIMIR CORRECTAMENTE.</v>
      </c>
      <c r="K2825">
        <v>45224</v>
      </c>
      <c r="L2825">
        <v>45224</v>
      </c>
      <c r="M2825" t="str">
        <f>TEXT(L2825,"DDDDDDD")</f>
        <v>miércoles</v>
      </c>
      <c r="N2825" t="str" xml:space="preserve">
        <v xml:space="preserve">J047 JUMBO GIRARDOT_x000d_
_x000d_
</v>
      </c>
      <c r="O2825" t="str">
        <v>GIRARDOT</v>
      </c>
      <c r="P2825" t="str">
        <f>IF(ISBLANK(O2825),"0",(VLOOKUP(O2825,REGION,2,FALSE)))</f>
        <v>OCCIDENTE</v>
      </c>
      <c r="Q2825" t="str">
        <v>WILLIAM FERNANDO ALDANA NIÑO</v>
      </c>
      <c r="R2825">
        <f>IF(ISBLANK(Q2825),"0", VLOOKUP(Q2825,PERSONAL,2,FALSE))</f>
        <v>80148398</v>
      </c>
      <c r="S2825" t="str">
        <v>DIRECTO</v>
      </c>
      <c r="T2825">
        <v>0.3333333333333333</v>
      </c>
      <c r="U2825">
        <v>0.625</v>
      </c>
      <c r="V2825">
        <v>0.25</v>
      </c>
      <c r="W2825">
        <v>3</v>
      </c>
      <c r="X2825">
        <f>NETWORKDAYS(K2825,L2824)</f>
        <v>1</v>
      </c>
      <c r="Y2825" t="str">
        <f>IF(X2825&lt;=2,"CUMPLE","NO CUMPLE")</f>
        <v>CUMPLE</v>
      </c>
      <c r="Z2825" t="str">
        <v>Caso ingresa el 23 ; acordado con cliente.</v>
      </c>
    </row>
    <row r="2826" xml:space="preserve">
      <c r="A2826">
        <v>222641</v>
      </c>
      <c r="B2826" t="str">
        <v>REQUEST</v>
      </c>
      <c r="C2826" t="str">
        <v>CERRADO</v>
      </c>
      <c r="D2826" t="str">
        <v>PLATOS PREPARADOS</v>
      </c>
      <c r="E2826" t="str">
        <v>BALANZA</v>
      </c>
      <c r="F2826" t="str">
        <v>BALANZA</v>
      </c>
      <c r="G2826" t="str">
        <v>METTLER</v>
      </c>
      <c r="H2826" t="str" xml:space="preserve">
        <v xml:space="preserve">Balanza de la seccion de platos con IP 10.131.100.57 no imprime tiquetes y dice que el cabezal de impresora es version de copia y no imprime._x000d_
_x000d_
Área donde su ubica la balanza_x000d_
_x000d_
JUMBO GIRARDOT PERECEDEROS SECCION PLATOS</v>
      </c>
      <c r="I2826" t="str" xml:space="preserve">
        <v xml:space="preserve">Balanza de la seccion de platos con IP 10.131.100.57 no imprime tiquetes y dice que el cabezal de impresora es version de copia y no imprime._x000d_
_x000d_
Área donde su ubica la balanza_x000d_
_x000d_
JUMBO GIRARDOT PERECEDEROS SECCION PLATOS</v>
      </c>
      <c r="J2826" t="str">
        <v>SE REALIZA VALIDACIÓN DE BALANZA; LA CUAL SE CONECTÓ EN SU PUNTO PRINCIPAL; SE REALIZA PRUEBAS DE IMPRESION CONFIRMANDO NORMAL FUNCIONAMIENTO.</v>
      </c>
      <c r="K2826">
        <v>45223</v>
      </c>
      <c r="L2826">
        <v>45223</v>
      </c>
      <c r="M2826" t="str">
        <f>TEXT(L2826,"DDDDDDD")</f>
        <v>martes</v>
      </c>
      <c r="N2826" t="str" xml:space="preserve">
        <v xml:space="preserve">J047 JUMBO GIRARDOT_x000d_
_x000d_
</v>
      </c>
      <c r="O2826" t="str">
        <v>GIRARDOT</v>
      </c>
      <c r="P2826" t="str">
        <f>IF(ISBLANK(O2826),"0",(VLOOKUP(O2826,REGION,2,FALSE)))</f>
        <v>OCCIDENTE</v>
      </c>
      <c r="Q2826" t="str">
        <v>WILLIAM FERNANDO ALDANA NIÑO</v>
      </c>
      <c r="R2826">
        <f>IF(ISBLANK(Q2826),"0", VLOOKUP(Q2826,PERSONAL,2,FALSE))</f>
        <v>80148398</v>
      </c>
      <c r="S2826" t="str">
        <v>DIRECTO</v>
      </c>
      <c r="T2826">
        <v>0.4930555555555556</v>
      </c>
      <c r="U2826">
        <v>0.5208333333333334</v>
      </c>
      <c r="V2826">
        <f>IF(ISBLANK(T2826 ),"0",U2826-T2826)</f>
        <v>0.02777777777777779</v>
      </c>
      <c r="W2826">
        <v>1</v>
      </c>
      <c r="X2826">
        <f>NETWORKDAYS(K2826,L2825)</f>
        <v>2</v>
      </c>
      <c r="Y2826" t="str">
        <f>IF(X2826&lt;=2,"CUMPLE","NO CUMPLE")</f>
        <v>CUMPLE</v>
      </c>
      <c r="Z2826" t="str">
        <v>Ingresó el 20. acordado con cliente.</v>
      </c>
    </row>
    <row r="2827" xml:space="preserve">
      <c r="A2827">
        <v>222310</v>
      </c>
      <c r="B2827" t="str">
        <v>INCIDENT</v>
      </c>
      <c r="C2827" t="str">
        <v>CERRADO</v>
      </c>
      <c r="D2827" t="str">
        <v>EDS</v>
      </c>
      <c r="E2827" t="str">
        <v>PUNTO DE RED</v>
      </c>
      <c r="F2827" t="str">
        <v>PUNTO DE RED</v>
      </c>
      <c r="G2827" t="str">
        <v>PUNTO DE RED</v>
      </c>
      <c r="H2827" t="str">
        <v>buenos dias persiste el problema de red en el pc de la oficina de la eds 47; favor revisar ya que lleva varios dias asi. gracias. quedo atento</v>
      </c>
      <c r="I2827" t="str">
        <v>buenos dias persiste el problema de red en el pc de la oficina de la eds 47; favor revisar ya que lleva varios dias asi. gracias. quedo atento</v>
      </c>
      <c r="J2827" t="str">
        <v>SE REALIZA REVISIÓN DE PUNTO DE RED EN CAJA DE DISTRIBUCIÓN; EL RJ45 SE ENCUENTRA EN MALAS CONDICIONES; SE PONCHA NUEVAMENTE EL CABLE; SE REPORTA INCIDENTE CON AREA DE REDES QUIENES VALIDAN Y CONFIRMAN QUE EL PUERTO NO ESTÁ BLOQUEADO. SE CONECTA DIRECTAMENTE EL EQUIPO AL SWITCH Y GENERA CONEXION. AL RETORNARLO A SU LUGAR PERMITE ACCEDER CORRECTAMENTE.</v>
      </c>
      <c r="K2827">
        <v>45222</v>
      </c>
      <c r="L2827">
        <v>45223</v>
      </c>
      <c r="M2827" t="str">
        <f>TEXT(L2827,"DDDDDDD")</f>
        <v>martes</v>
      </c>
      <c r="N2827" t="str" xml:space="preserve">
        <v xml:space="preserve">J047 JUMBO GIRARDOT_x000d_
_x000d_
</v>
      </c>
      <c r="O2827" t="str">
        <v>GIRARDOT</v>
      </c>
      <c r="P2827" t="str">
        <f>IF(ISBLANK(O2827),"0",(VLOOKUP(O2827,REGION,2,FALSE)))</f>
        <v>OCCIDENTE</v>
      </c>
      <c r="Q2827" t="str">
        <v>WILLIAM FERNANDO ALDANA NIÑO</v>
      </c>
      <c r="R2827">
        <f>IF(ISBLANK(Q2827),"0", VLOOKUP(Q2827,PERSONAL,2,FALSE))</f>
        <v>80148398</v>
      </c>
      <c r="S2827" t="str">
        <v>DIRECTO</v>
      </c>
      <c r="T2827">
        <v>0.375</v>
      </c>
      <c r="U2827">
        <v>0.4861111111111111</v>
      </c>
      <c r="V2827">
        <f>IF(ISBLANK(T2827 ),"0",U2827-T2827)</f>
        <v>0.1111111111111111</v>
      </c>
      <c r="W2827">
        <v>2</v>
      </c>
      <c r="X2827">
        <f>NETWORKDAYS(K2827,L2826)</f>
        <v>2</v>
      </c>
      <c r="Y2827" t="str">
        <f>IF(X2827&lt;=2,"CUMPLE","NO CUMPLE")</f>
        <v>CUMPLE</v>
      </c>
    </row>
    <row r="2828" xml:space="preserve">
      <c r="A2828">
        <v>228565</v>
      </c>
      <c r="B2828" t="str">
        <v>REQUEST</v>
      </c>
      <c r="C2828" t="str">
        <v>CERRADO</v>
      </c>
      <c r="D2828" t="str">
        <v>SISTEMAS</v>
      </c>
      <c r="E2828" t="str">
        <v>SCANNER</v>
      </c>
      <c r="F2828" t="str">
        <v>SCANNER</v>
      </c>
      <c r="G2828" t="str">
        <v>ZEBRA</v>
      </c>
      <c r="H2828" t="str">
        <v>Buena atrde por favor su ayuda con el tarslado de los activos inactivos de la tienda de popayan hacia el CRC gracias SERIE CATEGORIA TIPO MARCA MODELO 19086B70AA Dispositivos PDT/PDA|ESTANDAR HONEYWELL EDA 51 19086B7254 Dispositivos PDT/PDA|ESTANDAR HONEYWELL EDA 51 P5TF146192 Impresoras IMPRESORA|POS EPSON TM-H6000IV S20030010554881 Dispositivos SCANNER POS|BALANZA ZEBRA 7001</v>
      </c>
      <c r="I2828" t="str">
        <v>Buena atrde por favor su ayuda con el tarslado de los activos inactivos de la tienda de popayan hacia el CRC gracias SERIE CATEGORIA TIPO MARCA MODELO 19086B70AA Dispositivos PDT/PDA|ESTANDAR HONEYWELL EDA 51 19086B7254 Dispositivos PDT/PDA|ESTANDAR HONEYWELL EDA 51 P5TF146192 Impresoras IMPRESORA|POS EPSON TM-H6000IV S20030010554881 Dispositivos SCANNER POS|BALANZA ZEBRA 7001</v>
      </c>
      <c r="J2828" t="str">
        <v>Me encuentro en sitio y se me indica realizar la ubicación de los elementos a mover para el área de mantenimiento indicados en el documento de traslado; ubico los artículos en cuestión y los organizo en una caja para su recogida; ubico al personal de seguridad para que verifique el contenido y sus seriales y procedo a sellar la caja y enviar documentación; vía correo  se le informa a la compañera Fabiola ya que el Ing. Harold  no se encontraba en operación y le informo a la compañera Katerine y me retiro del sitio.</v>
      </c>
      <c r="K2828">
        <v>45225</v>
      </c>
      <c r="L2828">
        <v>45225</v>
      </c>
      <c r="M2828" t="str">
        <f>TEXT(L2828,"DDDDDDD")</f>
        <v>jueves</v>
      </c>
      <c r="N2828" t="str" xml:space="preserve">
        <v xml:space="preserve">J036 JUMBO POPAYAN CAMPANARIO_x000d_
_x000d_
</v>
      </c>
      <c r="O2828" t="str">
        <v>POPAYAN</v>
      </c>
      <c r="P2828" t="str">
        <f>IF(ISBLANK(O2828),"0",(VLOOKUP(O2828,REGION,2,FALSE)))</f>
        <v>OCCIDENTE</v>
      </c>
      <c r="Q2828" t="str">
        <v>DANIEL FERNANDO PAREDES ARTEAGA</v>
      </c>
      <c r="R2828">
        <f>IF(ISBLANK(Q2828),"0", VLOOKUP(Q2828,PERSONAL,2,FALSE))</f>
        <v>10301691</v>
      </c>
      <c r="S2828" t="str">
        <v>DIRECTO</v>
      </c>
      <c r="T2828">
        <v>0.4652777777777778</v>
      </c>
      <c r="U2828">
        <v>0.5069444444444444</v>
      </c>
      <c r="V2828">
        <f>IF(ISBLANK(T2828 ),"0",U2828-T2828)</f>
        <v>0.04166666666666663</v>
      </c>
      <c r="W2828">
        <v>1</v>
      </c>
      <c r="X2828">
        <f>NETWORKDAYS(K2828,L2827)</f>
        <v>-3</v>
      </c>
      <c r="Y2828" t="str">
        <f>IF(X2828&lt;=2,"CUMPLE","NO CUMPLE")</f>
        <v>CUMPLE</v>
      </c>
      <c r="Z2828" t="str">
        <v xml:space="preserve">Caso ingresó el 23; acordado con cliente. </v>
      </c>
    </row>
    <row r="2829" xml:space="preserve">
      <c r="A2829">
        <v>227406</v>
      </c>
      <c r="B2829" t="str">
        <v>REQUEST</v>
      </c>
      <c r="C2829" t="str">
        <v>CERRADO</v>
      </c>
      <c r="D2829" t="str">
        <v>PISO DE VENTA</v>
      </c>
      <c r="E2829" t="str">
        <v>VERIFICADOR</v>
      </c>
      <c r="F2829" t="str">
        <v>VERIFICADOR</v>
      </c>
      <c r="G2829" t="str">
        <v>NEWLAND</v>
      </c>
      <c r="H2829" t="str">
        <v>El verificador de precios que se encuentra ubicado el la zona de licores; se encuentra desconfigurado; no lee los precios y el láser se encuentra apagado. GRACIAS</v>
      </c>
      <c r="I2829" t="str">
        <v>El verificador de precios que se encuentra ubicado el la zona de licores; se encuentra desconfigurado; no lee los precios y el láser se encuentra apagado. GRACIAS</v>
      </c>
      <c r="J2829" t="str">
        <v>Me encuentro en sitio y se me indica realizar la verificación del verificador de precios que no enciende el lente de códigos; se procede a reset de fabrica la unidad y reconfigurar desde cero se informa de una falla con la lectura de cedulas pero de precios de productos normal; se deja normal se realizan pruebas todo ok se pasan varios productos y sin fallas dispositivo operativo se le informa a la compañera Fabiola ya que el Ing. Harold  no se encontraba en operación y le informo a la compañera Katerine y me dirijo a una segunda actividad.</v>
      </c>
      <c r="K2829">
        <v>45225</v>
      </c>
      <c r="L2829">
        <v>45225</v>
      </c>
      <c r="M2829" t="str">
        <f>TEXT(L2829,"DDDDDDD")</f>
        <v>jueves</v>
      </c>
      <c r="N2829" t="str" xml:space="preserve">
        <v xml:space="preserve">J036 JUMBO POPAYAN CAMPANARIO_x000d_
_x000d_
</v>
      </c>
      <c r="O2829" t="str">
        <v>POPAYAN</v>
      </c>
      <c r="P2829" t="str">
        <f>IF(ISBLANK(O2829),"0",(VLOOKUP(O2829,REGION,2,FALSE)))</f>
        <v>OCCIDENTE</v>
      </c>
      <c r="Q2829" t="str">
        <v>DANIEL FERNANDO PAREDES ARTEAGA</v>
      </c>
      <c r="R2829">
        <f>IF(ISBLANK(Q2829),"0", VLOOKUP(Q2829,PERSONAL,2,FALSE))</f>
        <v>10301691</v>
      </c>
      <c r="S2829" t="str">
        <v>DIRECTO</v>
      </c>
      <c r="T2829">
        <v>0.3333333333333333</v>
      </c>
      <c r="U2829">
        <v>0.4583333333333333</v>
      </c>
      <c r="V2829">
        <f>IF(ISBLANK(T2829 ),"0",U2829-T2829)</f>
        <v>0.125</v>
      </c>
      <c r="W2829">
        <v>2</v>
      </c>
      <c r="X2829">
        <f>NETWORKDAYS(K2829,L2828)</f>
        <v>1</v>
      </c>
      <c r="Y2829" t="str">
        <f>IF(X2829&lt;=2,"CUMPLE","NO CUMPLE")</f>
        <v>CUMPLE</v>
      </c>
      <c r="Z2829" t="str">
        <v xml:space="preserve">Caso ingresó el 23; acordado con cliente. </v>
      </c>
    </row>
    <row r="2830" xml:space="preserve">
      <c r="A2830">
        <v>224684</v>
      </c>
      <c r="B2830" t="str">
        <v>INCIDENT</v>
      </c>
      <c r="C2830" t="str">
        <v>CERRADO</v>
      </c>
      <c r="D2830" t="str">
        <v>TODA LA TIENDA</v>
      </c>
      <c r="E2830" t="str">
        <v>BALANZA</v>
      </c>
      <c r="F2830" t="str">
        <v>BALANZA</v>
      </c>
      <c r="G2830" t="str">
        <v>METTLER</v>
      </c>
      <c r="H2830" t="str" xml:space="preserve">
        <v xml:space="preserve">La balanza S/N B314188027 no está enviando la información al computador del operador por ende no sale la hoja de báscula con la cual concilian lo recibido._x000d_
_x000d_
Indica la ubicacion de tu balanza en la tienda_x000d_
_x000d_
Plataforma fruver</v>
      </c>
      <c r="I2830" t="str" xml:space="preserve">
        <v xml:space="preserve">La balanza S/N B314188027 no está enviando la información al computador del operador por ende no sale la hoja de báscula con la cual concilian lo recibido._x000d_
_x000d_
Indica la ubicacion de tu balanza en la tienda_x000d_
_x000d_
Plataforma fruver</v>
      </c>
      <c r="J2830" t="str">
        <v>Se llega al sitio; se informa a David Higuita; se valida el estado de las balanzas 1 y 3; la 3 está operativa para peso y cantidades; la balanza 1 tiene problemas con las cantidades; se espera llegada de David; se hacen diferentes pruebas y configuraciones para solucionar el problema sin éxito alguno; se interviene una balanza nueva para hacer laboratorio y luego aplicarlo en la balanza 1. Dado a que no era necesaria mi presencia; me retiro del sitio</v>
      </c>
      <c r="K2830">
        <v>45222</v>
      </c>
      <c r="L2830">
        <v>45223</v>
      </c>
      <c r="M2830" t="str">
        <f>TEXT(L2830,"DDDDDDD")</f>
        <v>martes</v>
      </c>
      <c r="N2830" t="str" xml:space="preserve">
        <v xml:space="preserve">L186 CD SABANETA FRUVER_x000d_
_x000d_
</v>
      </c>
      <c r="O2830" t="str">
        <v>MEDELLIN</v>
      </c>
      <c r="P2830" t="str">
        <f>IF(ISBLANK(O2830),"0",(VLOOKUP(O2830,REGION,2,FALSE)))</f>
        <v>CENTRO</v>
      </c>
      <c r="Q2830" t="str">
        <v>FABIAN VARGAS LASTRA</v>
      </c>
      <c r="R2830">
        <v>15404312</v>
      </c>
      <c r="S2830" t="str">
        <v>ALIADO</v>
      </c>
      <c r="T2830">
        <v>0.2916666666666667</v>
      </c>
      <c r="U2830">
        <v>0.5381944444444444</v>
      </c>
      <c r="V2830">
        <f>IF(ISBLANK(T2830 ),"0",U2830-T2830)</f>
        <v>0.24652777777777773</v>
      </c>
      <c r="W2830">
        <v>3</v>
      </c>
      <c r="X2830">
        <f>NETWORKDAYS(K2830,L2829)</f>
        <v>4</v>
      </c>
      <c r="Y2830" t="str">
        <f>IF(X2830&lt;=2,"CUMPLE","NO CUMPLE")</f>
        <v>NO CUMPLE</v>
      </c>
    </row>
    <row r="2831" xml:space="preserve">
      <c r="A2831">
        <v>227138</v>
      </c>
      <c r="B2831" t="str">
        <v>INCIDENT</v>
      </c>
      <c r="C2831" t="str">
        <v>CERRADO</v>
      </c>
      <c r="D2831" t="str">
        <v>TODA LA TIENDA</v>
      </c>
      <c r="E2831" t="str">
        <v>BALANZA</v>
      </c>
      <c r="F2831" t="str">
        <v>BALANZA</v>
      </c>
      <c r="G2831" t="str">
        <v>METTLER</v>
      </c>
      <c r="H2831" t="str" xml:space="preserve">
        <v xml:space="preserve">Buen día La balanza de plataforma con serial N:014523 presenta fallas al generar los stickers con la información aparecen en color negro_x000d_
_x000d_
Indica la ubicacion de tu balanza en la tienda_x000d_
_x000d_
plataforma fruver Medellín</v>
      </c>
      <c r="I2831" t="str" xml:space="preserve">
        <v xml:space="preserve">Buen día La balanza de plataforma con serial N:014523 presenta fallas al generar los stickers con la información aparecen en color negro_x000d_
_x000d_
Indica la ubicacion de tu balanza en la tienda_x000d_
_x000d_
plataforma fruver Medellín</v>
      </c>
      <c r="J2831" t="str">
        <v>Luego de ingresar al sitio; se confirma que persiste el problema reportado; se hace limpieza del cabezal sin resultado positivo; se desmonta el cabezal y se encuentra resorte deteriorado y se reemplaza por resorte extraido de balanza que se encontraba en el tercer piso. Se realizan pruebas y persiste el problema. A continuación se desinstala cabezal de balanza nueva y se instala en la balanza con problemas; se hacen pruebas y funciona correctamente. Se entrega la balanza con el problema de impresión resuelto. La duración del servicio incluye los tiempos que debió esperarse a personal del operador logístico permitiera el espacio o dispusiera de tiempo para hacer pruebas; además de momentos en los cuales se esperaban instrucciones o validaciones por parte de personal de TI de Cencosud. Se le recomendó al usuario; no tener la impresora salida del chasis de la balanza para evitar que se moje el cabezal o se exponga a variables que la puedan afectar</v>
      </c>
      <c r="K2831">
        <v>45222</v>
      </c>
      <c r="L2831">
        <v>45222</v>
      </c>
      <c r="M2831" t="str">
        <f>TEXT(L2831,"DDDDDDD")</f>
        <v>lunes</v>
      </c>
      <c r="N2831" t="str" xml:space="preserve">
        <v xml:space="preserve">L186 CD SABANETA FRUVER_x000d_
_x000d_
</v>
      </c>
      <c r="O2831" t="str">
        <v>MEDELLIN</v>
      </c>
      <c r="P2831" t="str">
        <f>IF(ISBLANK(O2831),"0",(VLOOKUP(O2831,REGION,2,FALSE)))</f>
        <v>CENTRO</v>
      </c>
      <c r="Q2831" t="str">
        <v>FABIAN VARGAS LASTRA</v>
      </c>
      <c r="R2831">
        <v>15404312</v>
      </c>
      <c r="S2831" t="str">
        <v>ALIADO</v>
      </c>
      <c r="T2831">
        <v>0.4583333333333333</v>
      </c>
      <c r="U2831">
        <v>0.8194444444444444</v>
      </c>
      <c r="V2831">
        <v>0.3194444444444444</v>
      </c>
      <c r="W2831">
        <v>4</v>
      </c>
      <c r="X2831">
        <f>NETWORKDAYS(K2831,L2830)</f>
        <v>2</v>
      </c>
      <c r="Y2831" t="str">
        <f>IF(X2831&lt;=2,"CUMPLE","NO CUMPLE")</f>
        <v>CUMPLE</v>
      </c>
    </row>
    <row r="2832" xml:space="preserve">
      <c r="A2832">
        <v>220590</v>
      </c>
      <c r="B2832" t="str">
        <v>REQUEST</v>
      </c>
      <c r="C2832" t="str">
        <v>CERRADO</v>
      </c>
      <c r="D2832" t="str">
        <v>TODA LA TIENDA</v>
      </c>
      <c r="E2832" t="str">
        <v>BALANZA</v>
      </c>
      <c r="F2832" t="str">
        <v>BALANZA</v>
      </c>
      <c r="G2832" t="str">
        <v>METTLER</v>
      </c>
      <c r="H2832" t="str" xml:space="preserve">
        <v xml:space="preserve">el día de hoy se presento novedad con los sticker que se sacaron de la báscula que recientemente había dejado Jhon operativa; en la RF sale “ Cantidad ya preparada”. Por ello se revisa y encontramos que al extraer la Info del código de barra hay una diferencia en el peso entre la báscula 1 VS la báscula 2 como lo pueden ver en esta tabla la bascula 2 no esta dejando pasar la lectura._x000d_
_x000d_
Área donde su ubica la balanza_x000d_
_x000d_
Plataforma Fruver Medellin</v>
      </c>
      <c r="I2832" t="str" xml:space="preserve">
        <v xml:space="preserve">el día de hoy se presento novedad con los sticker que se sacaron de la báscula que recientemente había dejado Jhon operativa; en la RF sale “ Cantidad ya preparada”. Por ello se revisa y encontramos que al extraer la Info del código de barra hay una diferencia en el peso entre la báscula 1 VS la báscula 2 como lo pueden ver en esta tabla la bascula 2 no esta dejando pasar la lectura._x000d_
_x000d_
Área donde su ubica la balanza_x000d_
_x000d_
Plataforma Fruver Medellin</v>
      </c>
      <c r="J2832" t="str">
        <v>Se revisa la balanza para validar el problema que manifiesta el usuario; se realizan durante horas los procedimientos según el manual y según instrucciones brindadas por el personal de TI de Cencosud sin resultado alguno. David Higuita y Johnny llegan al sitio para brindar apoyo luego del medio día y conjuntamente trabajamos para dar solución al problema; finalizando la tarde logramos encontrar la opción en configuración de la balanza que corregió el inconveniente. Al momento de retirarme del sitio; la balanza y el caso estaban en manos de personal de TI de Cencosud</v>
      </c>
      <c r="K2832">
        <v>45218</v>
      </c>
      <c r="L2832">
        <v>45219</v>
      </c>
      <c r="M2832" t="str">
        <f>TEXT(L2832,"DDDDDDD")</f>
        <v>viernes</v>
      </c>
      <c r="N2832" t="str" xml:space="preserve">
        <v xml:space="preserve">L186 CD SABANETA FRUVER_x000d_
_x000d_
</v>
      </c>
      <c r="O2832" t="str">
        <v>MEDELLIN</v>
      </c>
      <c r="P2832" t="str">
        <f>IF(ISBLANK(O2832),"0",(VLOOKUP(O2832,REGION,2,FALSE)))</f>
        <v>CENTRO</v>
      </c>
      <c r="Q2832" t="str">
        <v>FABIAN VARGAS LASTRA</v>
      </c>
      <c r="R2832">
        <v>15404312</v>
      </c>
      <c r="S2832" t="str">
        <v>ALIADO</v>
      </c>
      <c r="T2832">
        <v>0.3333333333333333</v>
      </c>
      <c r="U2832">
        <v>0.75</v>
      </c>
      <c r="V2832">
        <v>0.375</v>
      </c>
      <c r="W2832">
        <v>5</v>
      </c>
      <c r="X2832">
        <f>NETWORKDAYS(K2832,L2831)</f>
        <v>3</v>
      </c>
      <c r="Y2832" t="str">
        <f>IF(X2832&lt;=2,"CUMPLE","NO CUMPLE")</f>
        <v>NO CUMPLE</v>
      </c>
    </row>
    <row r="2833" xml:space="preserve">
      <c r="A2833">
        <v>230285</v>
      </c>
      <c r="B2833" t="str">
        <v>REQUEST</v>
      </c>
      <c r="C2833" t="str">
        <v>CERRADO</v>
      </c>
      <c r="D2833" t="str">
        <v>CHARCUTERIA</v>
      </c>
      <c r="E2833" t="str">
        <v>BALANZA</v>
      </c>
      <c r="F2833" t="str">
        <v>BALANZA</v>
      </c>
      <c r="G2833" t="str">
        <v>METTLER</v>
      </c>
      <c r="H2833" t="str" xml:space="preserve">
        <v xml:space="preserve">LA BALANZA COLGANTE DE CHARCUTERIA NO RECONOCE NINGUNA ETIQUETA ADICIONAL SALE COMO BASCULA OCUPADA (YA SE REINICIO Y SE DESCONECTO Y NO FUNCIONO)_x000d_
_x000d_
Área en donde se encuentra la Balanza_x000d_
_x000d_
CHARCUTERIA</v>
      </c>
      <c r="I2833" t="str" xml:space="preserve">
        <v xml:space="preserve">LA BALANZA COLGANTE DE CHARCUTERIA NO RECONOCE NINGUNA ETIQUETA ADICIONAL SALE COMO BASCULA OCUPADA (YA SE REINICIO Y SE DESCONECTO Y NO FUNCIONO)_x000d_
_x000d_
Área en donde se encuentra la Balanza_x000d_
_x000d_
CHARCUTERIA</v>
      </c>
      <c r="J2833" t="str">
        <v>SE REVISA BALANZA DE CHARCUTERIA POR TEMAS DE ERROR DE IMPRESIÓN DE ETIQUETA SALIA A MITAD Y EN OCASIONES CON IMPRESORA OCUPADA. SE REALIZA CAMBIO DE ROLLO Y MANTENIMIENTO PREVENTIVO DE BALANZA. SE REALIZAN PRUEBAS DE FUNCIONAMIENTO CON COLABORADORA DE AREA; LAS CUALES FUEROS SATISFACTORIAS.                                     BALANZA QUEDA FUNCIONANDO CORRECTAMENTE Y OPERATIVA.</v>
      </c>
      <c r="K2833">
        <v>45223</v>
      </c>
      <c r="L2833">
        <v>45224</v>
      </c>
      <c r="M2833" t="str">
        <f>TEXT(L2833,"DDDDDDD")</f>
        <v>miércoles</v>
      </c>
      <c r="N2833" t="str" xml:space="preserve">
        <v xml:space="preserve">J126 JUMBO SAN SILVESTRE_x000d_
_x000d_
</v>
      </c>
      <c r="O2833" t="str">
        <v>BARRANCABERMEJA</v>
      </c>
      <c r="P2833" t="str">
        <f>IF(ISBLANK(O2833),"0",(VLOOKUP(O2833,REGION,2,FALSE)))</f>
        <v>ORIENTE</v>
      </c>
      <c r="Q2833" t="str">
        <v>LUIS CARLOS ROJAS ACOSTA</v>
      </c>
      <c r="R2833">
        <f>IF(ISBLANK(Q2833),"0", VLOOKUP(Q2833,PERSONAL,2,FALSE))</f>
        <v>1096188137</v>
      </c>
      <c r="S2833" t="str">
        <v>DIRECTO</v>
      </c>
      <c r="T2833">
        <v>0.40625</v>
      </c>
      <c r="U2833">
        <v>0.5</v>
      </c>
      <c r="V2833">
        <f>IF(ISBLANK(T2833 ),"0",U2833-T2833)</f>
        <v>0.09375</v>
      </c>
      <c r="W2833">
        <v>2</v>
      </c>
      <c r="X2833">
        <f>NETWORKDAYS(K2833,L2832)</f>
        <v>-3</v>
      </c>
      <c r="Y2833" t="str">
        <f>IF(X2833&lt;=2,"CUMPLE","NO CUMPLE")</f>
        <v>CUMPLE</v>
      </c>
    </row>
    <row r="2834" xml:space="preserve">
      <c r="A2834">
        <v>234750</v>
      </c>
      <c r="B2834" t="str">
        <v>INCIDENT</v>
      </c>
      <c r="C2834" t="str">
        <v>CERRADO</v>
      </c>
      <c r="D2834" t="str">
        <v xml:space="preserve">LINEAL DE CAJAS </v>
      </c>
      <c r="E2834" t="str">
        <v>POS</v>
      </c>
      <c r="F2834" t="str">
        <v>POS</v>
      </c>
      <c r="G2834" t="str">
        <v>WINCOR</v>
      </c>
      <c r="H2834" t="str" xml:space="preserve">
        <v xml:space="preserve">Buen día me colaboran para revisar el teclado de la pos #5 ya que esta dañado no deja girar la llave. Gracias._x000d_
_x000d_
Numero de caja_x000d_
_x000d_
5</v>
      </c>
      <c r="I2834" t="str" xml:space="preserve">
        <v xml:space="preserve">Buen día me colaboran para revisar el teclado de la pos #5 ya que esta dañado no deja girar la llave. Gracias._x000d_
_x000d_
Numero de caja_x000d_
_x000d_
5</v>
      </c>
      <c r="J2834" t="str">
        <v>SE REVISA TECLADO DE POS#9 POR INCONVENIENTES CON LA CHAPA DE LA LLAVE DE SUPERVISOR; LA CUAL AL GIRAR NO CUMPLE LA FUNCION QUE CORRESPONDE Y POR TAL SI SE NECESITA DESBLOQUEAR; ANULAR O BORRAR ALGUN PRODUCTO Y/O FACTURA NO PERMITE.                                                                                                                                                                            SE SOLICITA CAMBIO DE TECLADO.</v>
      </c>
      <c r="K2834">
        <v>45225</v>
      </c>
      <c r="L2834">
        <v>45225</v>
      </c>
      <c r="M2834" t="str">
        <f>TEXT(L2834,"DDDDDDD")</f>
        <v>jueves</v>
      </c>
      <c r="N2834" t="str" xml:space="preserve">
        <v xml:space="preserve">J126 JUMBO SAN SILVESTRE_x000d_
_x000d_
</v>
      </c>
      <c r="O2834" t="str">
        <v>BARRANCABERMEJA</v>
      </c>
      <c r="P2834" t="str">
        <f>IF(ISBLANK(O2834),"0",(VLOOKUP(O2834,REGION,2,FALSE)))</f>
        <v>ORIENTE</v>
      </c>
      <c r="Q2834" t="str">
        <v>LUIS CARLOS ROJAS ACOSTA</v>
      </c>
      <c r="R2834">
        <f>IF(ISBLANK(Q2834),"0", VLOOKUP(Q2834,PERSONAL,2,FALSE))</f>
        <v>1096188137</v>
      </c>
      <c r="S2834" t="str">
        <v>DIRECTO</v>
      </c>
      <c r="T2834">
        <v>0.3333333333333333</v>
      </c>
      <c r="U2834">
        <v>0.375</v>
      </c>
      <c r="V2834">
        <f>IF(ISBLANK(T2834 ),"0",U2834-T2834)</f>
        <v>0.041666666666666685</v>
      </c>
      <c r="W2834">
        <v>1</v>
      </c>
      <c r="X2834">
        <f>NETWORKDAYS(K2834,L2833)</f>
        <v>-2</v>
      </c>
      <c r="Y2834" t="str">
        <f>IF(X2834&lt;=2,"CUMPLE","NO CUMPLE")</f>
        <v>CUMPLE</v>
      </c>
    </row>
    <row r="2835" xml:space="preserve">
      <c r="A2835">
        <v>198981</v>
      </c>
      <c r="B2835" t="str">
        <v>INCIDENT</v>
      </c>
      <c r="C2835" t="str">
        <v>CERRADO</v>
      </c>
      <c r="D2835" t="str">
        <v xml:space="preserve">LINEAL DE CAJAS </v>
      </c>
      <c r="E2835" t="str">
        <v>SCANNER</v>
      </c>
      <c r="F2835" t="str">
        <v>BALANZA</v>
      </c>
      <c r="G2835" t="str">
        <v>DATALOGIC</v>
      </c>
      <c r="H2835" t="str" xml:space="preserve">
        <v xml:space="preserve">Buen día me ayudan por favor verificando la bascula de la pos # 9 la cual en la auditoría del día de hoy no pesa en una esquina de la parte superior._x000d_
_x000d_
Indica la ubicacion de tu balanza en la tienda_x000d_
_x000d_
pos 9</v>
      </c>
      <c r="I2835" t="str" xml:space="preserve">
        <v xml:space="preserve">Buen día me ayudan por favor verificando la bascula de la pos # 9 la cual en la auditoría del día de hoy no pesa en una esquina de la parte superior._x000d_
_x000d_
Indica la ubicacion de tu balanza en la tienda_x000d_
_x000d_
pos 9</v>
      </c>
      <c r="J2835" t="str">
        <v>SE REALIZA REEMPLAZO DE ADAPTADOR DE CORRIENTE EN ESCANER-BALANZA DE POS#9; PRUEBAS REALIZADAS CON EL SUPERVISOR EN TURNO JEFFERSON; LAS CUALES FUERON SATISFACTORIAS. ESCANER-BALANZA QUEDA FUNCIONANDO CORRECTAMENTE Y TOTALMENTE OPERATIVO.</v>
      </c>
      <c r="K2835">
        <v>45225</v>
      </c>
      <c r="L2835">
        <v>45226</v>
      </c>
      <c r="M2835" t="str">
        <f>TEXT(L2835,"DDDDDDD")</f>
        <v>viernes</v>
      </c>
      <c r="N2835" t="str" xml:space="preserve">
        <v xml:space="preserve">J126 JUMBO SAN SILVESTRE_x000d_
_x000d_
</v>
      </c>
      <c r="O2835" t="str">
        <v>BARRANCABERMEJA</v>
      </c>
      <c r="P2835" t="str">
        <f>IF(ISBLANK(O2835),"0",(VLOOKUP(O2835,REGION,2,FALSE)))</f>
        <v>ORIENTE</v>
      </c>
      <c r="Q2835" t="str">
        <v>LUIS CARLOS ROJAS ACOSTA</v>
      </c>
      <c r="R2835">
        <f>IF(ISBLANK(Q2835),"0", VLOOKUP(Q2835,PERSONAL,2,FALSE))</f>
        <v>1096188137</v>
      </c>
      <c r="S2835" t="str">
        <v>DIRECTO</v>
      </c>
      <c r="T2835">
        <v>0.375</v>
      </c>
      <c r="U2835">
        <v>0.4166666666666667</v>
      </c>
      <c r="V2835">
        <f>IF(ISBLANK(T2835 ),"0",U2835-T2835)</f>
        <v>0.041666666666666685</v>
      </c>
      <c r="W2835">
        <v>1</v>
      </c>
      <c r="X2835">
        <f>NETWORKDAYS(K2835,L2834)</f>
        <v>1</v>
      </c>
      <c r="Y2835" t="str">
        <f>IF(X2835&lt;=2,"CUMPLE","NO CUMPLE")</f>
        <v>CUMPLE</v>
      </c>
    </row>
    <row r="2836" xml:space="preserve">
      <c r="A2836">
        <v>235317</v>
      </c>
      <c r="B2836" t="str">
        <v>REQUEST</v>
      </c>
      <c r="C2836" t="str">
        <v>CERRADO</v>
      </c>
      <c r="D2836" t="str">
        <v>SEGURIDAD</v>
      </c>
      <c r="E2836" t="str">
        <v>PDA</v>
      </c>
      <c r="F2836" t="str">
        <v>PDA</v>
      </c>
      <c r="G2836" t="str">
        <v>ZEBRA</v>
      </c>
      <c r="H2836" t="str" xml:space="preserve">
        <v xml:space="preserve">FALLA DE PDT DE SEGURIDAD (ANTENA 1); NO LEE BIEN LOS CODIGOS DE LAS FACTURAS SALIENTES._x000d_
_x000d_
Jefe de área asignación de la PDT_x000d_
_x000d_
Jesus Cadenas_x000d_
_x000d_
Sección en la tienda o ubicación del usuario_x000d_
_x000d_
SEGURIDAD</v>
      </c>
      <c r="I2836" t="str" xml:space="preserve">
        <v xml:space="preserve">FALLA DE PDT DE SEGURIDAD (ANTENA 1); NO LEE BIEN LOS CODIGOS DE LAS FACTURAS SALIENTES._x000d_
_x000d_
Jefe de área asignación de la PDT_x000d_
_x000d_
Jesus Cadenas_x000d_
_x000d_
Sección en la tienda o ubicación del usuario_x000d_
_x000d_
SEGURIDAD</v>
      </c>
      <c r="J2836" t="str">
        <v>SE REALIZA REVISION DE PDA DE AREA DE SEGURIDAD POR INCONVENIENTES CON LA LECTURA DE CODIGOS DE FACTURAS DE LA SALIDAS DE TIENDA; SE FORMATEA Y REALIZA CONFIGURACION GENERAL; CON PRUEBAS SATISFACTORIAS CON PERSONAL DE ANTENA 1 EN TURNO; PDA QUEDA FUNCIONANDO CORRECTAMENTE Y TOTALMENTE OPERATIVA.</v>
      </c>
      <c r="K2836">
        <v>45225</v>
      </c>
      <c r="L2836">
        <v>45225</v>
      </c>
      <c r="M2836" t="str">
        <f>TEXT(L2836,"DDDDDDD")</f>
        <v>jueves</v>
      </c>
      <c r="N2836" t="str" xml:space="preserve">
        <v xml:space="preserve">J126 JUMBO SAN SILVESTRE_x000d_
_x000d_
</v>
      </c>
      <c r="O2836" t="str">
        <v>BARRANCABERMEJA</v>
      </c>
      <c r="P2836" t="str">
        <f>IF(ISBLANK(O2836),"0",(VLOOKUP(O2836,REGION,2,FALSE)))</f>
        <v>ORIENTE</v>
      </c>
      <c r="Q2836" t="str">
        <v>LUIS CARLOS ROJAS ACOSTA</v>
      </c>
      <c r="R2836">
        <f>IF(ISBLANK(Q2836),"0", VLOOKUP(Q2836,PERSONAL,2,FALSE))</f>
        <v>1096188137</v>
      </c>
      <c r="S2836" t="str">
        <v>DIRECTO</v>
      </c>
      <c r="T2836">
        <v>0.4166666666666667</v>
      </c>
      <c r="U2836">
        <v>0.4583333333333333</v>
      </c>
      <c r="V2836">
        <f>IF(ISBLANK(T2836 ),"0",U2836-T2836)</f>
        <v>0.04166666666666663</v>
      </c>
      <c r="W2836">
        <v>1</v>
      </c>
      <c r="X2836">
        <f>NETWORKDAYS(K2836,L2835)</f>
        <v>2</v>
      </c>
      <c r="Y2836" t="str">
        <f>IF(X2836&lt;=2,"CUMPLE","NO CUMPLE")</f>
        <v>CUMPLE</v>
      </c>
    </row>
    <row r="2837" xml:space="preserve">
      <c r="A2837">
        <v>230282</v>
      </c>
      <c r="B2837" t="str">
        <v>REQUEST</v>
      </c>
      <c r="C2837" t="str">
        <v>CERRADO</v>
      </c>
      <c r="D2837" t="str">
        <v>CARNES</v>
      </c>
      <c r="E2837" t="str">
        <v>BALANZA</v>
      </c>
      <c r="F2837" t="str">
        <v>BALANZA</v>
      </c>
      <c r="G2837" t="str">
        <v>METTLER</v>
      </c>
      <c r="H2837" t="str" xml:space="preserve">
        <v xml:space="preserve">LA BALANZA COLGANTE DE CARNES NO RECONOCE NINGUNA ETIQUETA ADICIONAL SALE COMO BASCULA OCUPADA (YA SE REINICIO Y SE DESCONECTO Y NO FUNCIONO)_x000d_
_x000d_
Área en donde se encuentra la Balanza_x000d_
_x000d_
CARNICERIA</v>
      </c>
      <c r="I2837" t="str" xml:space="preserve">
        <v xml:space="preserve">LA BALANZA COLGANTE DE CARNES NO RECONOCE NINGUNA ETIQUETA ADICIONAL SALE COMO BASCULA OCUPADA (YA SE REINICIO Y SE DESCONECTO Y NO FUNCIONO)_x000d_
_x000d_
Área en donde se encuentra la Balanza_x000d_
_x000d_
CARNICERIA</v>
      </c>
      <c r="J2837" t="str">
        <v>SE REALIZA REVISION DE BALANZA COLGANTE DE CARNES; CON NOVEDAD PRESENTADA EN BALANZA OCUPADA; NO IMPRIME NINGUNA ETIQUETA; SE REALIZARON DIFERENTES PRUEBAS LAS CUALES FUERON:                                                                                1. CAMBIO DE ROLLO (LARGO; CORTO; CON BARNIZ; SIN BARNIZ Y ROLLO ANTIGUO DE ETIQUETA VERDE)                                     2. MANTENIMIENTO PREVENTIVO DE BALANZA.                                                                                                                                          3. RESETEO DE FÁBRICA DE BALANZA                                                                                                                                                              LAS CUALES ARROJARON RESULTADOS NEGATIVOS; LA BALANZA SIGUE GENERANDO ERROR DE "BALANZA OCUPADA" Y TAMBIEN CON OTRA NOVEDAD ENCONTRADA QUE EL ROTOR DEL RESIDUO DEL PAPEL SE QUEDA DANDO VUELTAS POR VARIOS MINUTOS; DESPUES DE DAR UNA ORDEN DE IMPRESION O CALIBRACION DE PAPEL.                                                                          SE INFORMA SOBRE ERRORES A PERSONAL DE SOPORTE REMOTO; PARA LA REVISION CON FABRICANTE.</v>
      </c>
      <c r="K2837">
        <v>45225</v>
      </c>
      <c r="L2837">
        <v>45225</v>
      </c>
      <c r="M2837" t="str">
        <f>TEXT(L2837,"DDDDDDD")</f>
        <v>jueves</v>
      </c>
      <c r="N2837" t="str" xml:space="preserve">
        <v xml:space="preserve">J126 JUMBO SAN SILVESTRE_x000d_
_x000d_
</v>
      </c>
      <c r="O2837" t="str">
        <v>BARRANCABERMEJA</v>
      </c>
      <c r="P2837" t="str">
        <f>IF(ISBLANK(O2837),"0",(VLOOKUP(O2837,REGION,2,FALSE)))</f>
        <v>ORIENTE</v>
      </c>
      <c r="Q2837" t="str">
        <v>LUIS CARLOS ROJAS ACOSTA</v>
      </c>
      <c r="R2837">
        <f>IF(ISBLANK(Q2837),"0", VLOOKUP(Q2837,PERSONAL,2,FALSE))</f>
        <v>1096188137</v>
      </c>
      <c r="S2837" t="str">
        <v>DIRECTO</v>
      </c>
      <c r="T2837">
        <v>0.5</v>
      </c>
      <c r="U2837">
        <v>0.7083333333333334</v>
      </c>
      <c r="V2837">
        <f>IF(ISBLANK(T2837 ),"0",U2837-T2837)</f>
        <v>0.20833333333333337</v>
      </c>
      <c r="W2837">
        <v>3</v>
      </c>
      <c r="X2837">
        <f>NETWORKDAYS(K2837,L2836)</f>
        <v>1</v>
      </c>
      <c r="Y2837" t="str">
        <f>IF(X2837&lt;=2,"CUMPLE","NO CUMPLE")</f>
        <v>CUMPLE</v>
      </c>
      <c r="Z2837" t="str">
        <v>Caso ingresa el 24; acordado con cliente.</v>
      </c>
    </row>
    <row r="2838" xml:space="preserve">
      <c r="A2838">
        <v>231399</v>
      </c>
      <c r="B2838" t="str">
        <v>REQUEST</v>
      </c>
      <c r="C2838" t="str">
        <v>CERRADO</v>
      </c>
      <c r="D2838" t="str">
        <v>PANADERIA</v>
      </c>
      <c r="E2838" t="str">
        <v>BALANZA</v>
      </c>
      <c r="F2838" t="str">
        <v>BALANZA</v>
      </c>
      <c r="G2838" t="str">
        <v>METTLER</v>
      </c>
      <c r="H2838" t="str" xml:space="preserve">
        <v xml:space="preserve">revision de bascula porque no enciende; mettler toledo BPLUSCO41254702_x000d_
_x000d_
Área en donde se encuentra la Balanza_x000d_
_x000d_
panaderiaBuena tarde;_x000d_
Por favor su apoyo con la revisión de la balanza de mesa METTLER TOLEDO	BPLUS Serial C041254702</v>
      </c>
      <c r="I2838" t="str" xml:space="preserve">
        <v xml:space="preserve">revision de bascula porque no enciende; mettler toledo BPLUSCO41254702_x000d_
_x000d_
Área en donde se encuentra la Balanza_x000d_
_x000d_
panaderiaBuena tarde;_x000d_
Por favor su apoyo con la revisión de la balanza de mesa METTLER TOLEDO	BPLUS Serial C041254702</v>
      </c>
      <c r="J2838" t="str" xml:space="preserve">
        <v xml:space="preserve">Se realiza visita en sitio y se procede a intervenir la balanza de mesa mettler toledo con número de serie C041254702 del área de panadería; el cual se encuentro no operativa; se procede hacer las respectivas validaciones y diagnóstico de la misma. _x000d_
_x000d_
Se evidenció que el interruptor de encender/apagar no lo tenía; además de evidenciar humedad y suciedad en su interior. Se procede ha realizar pruebas conectando el cable de poder y uniendo los dos cables donde va ubicado el  interruptor logrando encender la balanza satisfactoriamente; una vez encendida se procede a realizar la configuración y calibración; pero se denota que las teclas ubicadas en parte derecha no funcionan;es decir el lineal que lleva las tecla V; *;+; X;FIX; subiendo verticalmente hasta la tecla  #; también no esta funcionando el lineal horizontal que lleva la tecla +; 6;5;4;V4 hasta terminar las teclas._x000d_
_x000d_
Dando como diagnóstico daño en teclado e interruptor; se solicita las dos partes para dar solución._x000d_
_x000d_
Se realiza comunicación con la ingeniera Giovanna comentando la novedad presentada con la balanza; así dejándola saber el debido procedimiento que llevo acabo.</v>
      </c>
      <c r="K2838">
        <v>45223</v>
      </c>
      <c r="L2838">
        <v>45224</v>
      </c>
      <c r="M2838" t="str">
        <f>TEXT(L2838,"DDDDDDD")</f>
        <v>miércoles</v>
      </c>
      <c r="N2838" t="str" xml:space="preserve">
        <v xml:space="preserve">J185 JUMBO YOPAL_x000d_
_x000d_
</v>
      </c>
      <c r="O2838" t="str">
        <v>YOPAL</v>
      </c>
      <c r="P2838" t="str">
        <f>IF(ISBLANK(O2838),"0",(VLOOKUP(O2838,REGION,2,FALSE)))</f>
        <v>ORIENTE</v>
      </c>
      <c r="Q2838" t="str">
        <v>PABLO ANDRES BALANTA GOMEZ</v>
      </c>
      <c r="R2838">
        <f>IF(ISBLANK(Q2838),"0", VLOOKUP(Q2838,PERSONAL,2,FALSE))</f>
        <v>1111739227</v>
      </c>
      <c r="S2838" t="str">
        <v>DIRECTO</v>
      </c>
      <c r="T2838">
        <v>0.3333333333333333</v>
      </c>
      <c r="U2838">
        <v>0.4375</v>
      </c>
      <c r="V2838">
        <f>IF(ISBLANK(T2838 ),"0",U2838-T2838)</f>
        <v>0.10416666666666669</v>
      </c>
      <c r="W2838">
        <v>2</v>
      </c>
      <c r="X2838">
        <f>NETWORKDAYS(K2838,L2837)</f>
        <v>3</v>
      </c>
      <c r="Y2838" t="str">
        <f>IF(X2838&lt;=2,"CUMPLE","NO CUMPLE")</f>
        <v>NO CUMPLE</v>
      </c>
    </row>
    <row r="2839" xml:space="preserve">
      <c r="A2839">
        <v>230289</v>
      </c>
      <c r="B2839" t="str">
        <v>REQUEST</v>
      </c>
      <c r="C2839" t="str">
        <v>CERRADO</v>
      </c>
      <c r="D2839" t="str">
        <v>PANADERIA</v>
      </c>
      <c r="E2839" t="str">
        <v>BALANZA</v>
      </c>
      <c r="F2839" t="str">
        <v>BALANZA</v>
      </c>
      <c r="G2839" t="str">
        <v>METTLER</v>
      </c>
      <c r="H2839" t="str" xml:space="preserve">
        <v xml:space="preserve">Bascula de panaderia NO reconoce etiqueta_x000d_
_x000d_
Área en donde se encuentra la Balanza_x000d_
_x000d_
PANADERIA</v>
      </c>
      <c r="I2839" t="str" xml:space="preserve">
        <v xml:space="preserve">Bascula de panaderia NO reconoce etiqueta_x000d_
_x000d_
Área en donde se encuentra la Balanza_x000d_
_x000d_
PANADERIA</v>
      </c>
      <c r="J2839" t="str">
        <v>SE REVISA BALANZA DE MESA PANADERIA POR INCONVENIENTES CON  LA IMPRESIÓN DE ETIQUETA; YA QUE CADA VEZ QUE SE GENERA IMPRESIÓN SALE LETRERO DE PAPEL VACIO.                                                                                                                                SE REALIZA MANTENIMIENTO PREVENTIVO A CABEZAL Y SENSOR DE PAPEL; DONDE SE ENCUENTRA NOVEDAD CON EL MISMO YA QUE SE ENCUENTRA PARTIDO.                                                                                                                                                                   SE SOLICITA CAMBIO DE SENSOR DE PAPEL PARA BALANZA. 27 de OCTUBRE DE 2023</v>
      </c>
      <c r="K2839">
        <v>45226</v>
      </c>
      <c r="L2839">
        <v>45226</v>
      </c>
      <c r="M2839" t="str">
        <f>TEXT(L2839,"DDDDDDD")</f>
        <v>viernes</v>
      </c>
      <c r="N2839" t="str" xml:space="preserve">
        <v xml:space="preserve">J126 JUMBO SAN SILVESTRE_x000d_
_x000d_
</v>
      </c>
      <c r="O2839" t="str">
        <v>BARRANCABERMEJA</v>
      </c>
      <c r="P2839" t="str">
        <f>IF(ISBLANK(O2839),"0",(VLOOKUP(O2839,REGION,2,FALSE)))</f>
        <v>ORIENTE</v>
      </c>
      <c r="Q2839" t="str">
        <v>LUIS CARLOS ROJAS ACOSTA</v>
      </c>
      <c r="R2839">
        <f>IF(ISBLANK(Q2839),"0", VLOOKUP(Q2839,PERSONAL,2,FALSE))</f>
        <v>1096188137</v>
      </c>
      <c r="S2839" t="str">
        <v>DIRECTO</v>
      </c>
      <c r="T2839">
        <v>0.3958333333333333</v>
      </c>
      <c r="U2839">
        <v>0.5208333333333334</v>
      </c>
      <c r="V2839">
        <f>IF(ISBLANK(T2839 ),"0",U2839-T2839)</f>
        <v>0.12500000000000006</v>
      </c>
      <c r="W2839">
        <v>2</v>
      </c>
      <c r="X2839">
        <f>NETWORKDAYS(K2839,L2838)</f>
        <v>-3</v>
      </c>
      <c r="Y2839" t="str">
        <f>IF(X2839&lt;=2,"CUMPLE","NO CUMPLE")</f>
        <v>CUMPLE</v>
      </c>
      <c r="Z2839" t="str">
        <v>Caso ingresa el 24; acordado con cliente.</v>
      </c>
    </row>
    <row r="2840" xml:space="preserve">
      <c r="A2840">
        <v>234319</v>
      </c>
      <c r="B2840" t="str">
        <v>REQUEST</v>
      </c>
      <c r="C2840" t="str">
        <v>CERRADO</v>
      </c>
      <c r="D2840" t="str">
        <v>PGC</v>
      </c>
      <c r="E2840" t="str">
        <v>PDA</v>
      </c>
      <c r="F2840" t="str">
        <v>PDA</v>
      </c>
      <c r="G2840" t="str">
        <v>HONEYWELL</v>
      </c>
      <c r="H2840" t="str" xml:space="preserve">
        <v xml:space="preserve">PDT piden actualizar aplicación " Mi Tienda" Al tratar de actualizar no deja utilizar la aplicación. son todas las PDT acepto la atención al cliente domicilios la que esta actualizada._x000d_
_x000d_
Indicar la ubicación del computador en la tienda o sede_x000d_
_x000d_
Dirección</v>
      </c>
      <c r="I2840" t="str" xml:space="preserve">
        <v xml:space="preserve">PDT piden actualizar aplicación " Mi Tienda" Al tratar de actualizar no deja utilizar la aplicación. son todas las PDT acepto la atención al cliente domicilios la que esta actualizada._x000d_
_x000d_
Indicar la ubicación del computador en la tienda o sede_x000d_
_x000d_
Dirección</v>
      </c>
      <c r="J2840" t="str">
        <v>SE REALIZA REVISION DE PDTS AREA PGC CON LA APLICACIÓN DE MI TIENDA; LA CUAL ESTA GENERANDO INTERMITENCIAS EN EL SERVICIO; PERO SE ENCUENTRA NOVEDAD QUE TAMPOCO CON LOS EQUIPOS CELULARES PERSONALES DE VARIAS JEFES TAMPOCO ESTA EN FUNCIONANDO OPTIMO LA APLICACION.                                                                                                                 SE ESCALA CASO AL AREA CORRESPONDIENTE PARA SU REVISION. 27 de OCTUBRE DE 2023</v>
      </c>
      <c r="K2840">
        <v>45225</v>
      </c>
      <c r="L2840">
        <v>45226</v>
      </c>
      <c r="M2840" t="str">
        <f>TEXT(L2840,"DDDDDDD")</f>
        <v>viernes</v>
      </c>
      <c r="N2840" t="str" xml:space="preserve">
        <v xml:space="preserve">J126 JUMBO SAN SILVESTRE_x000d_
_x000d_
</v>
      </c>
      <c r="O2840" t="str">
        <v>BARRANCABERMEJA</v>
      </c>
      <c r="P2840" t="str">
        <f>IF(ISBLANK(O2840),"0",(VLOOKUP(O2840,REGION,2,FALSE)))</f>
        <v>ORIENTE</v>
      </c>
      <c r="Q2840" t="str">
        <v>LUIS CARLOS ROJAS ACOSTA</v>
      </c>
      <c r="R2840">
        <f>IF(ISBLANK(Q2840),"0", VLOOKUP(Q2840,PERSONAL,2,FALSE))</f>
        <v>1096188137</v>
      </c>
      <c r="S2840" t="str">
        <v>DIRECTO</v>
      </c>
      <c r="T2840">
        <v>0.3333333333333333</v>
      </c>
      <c r="U2840">
        <v>0.3958333333333333</v>
      </c>
      <c r="V2840">
        <f>IF(ISBLANK(T2840 ),"0",U2840-T2840)</f>
        <v>0.0625</v>
      </c>
      <c r="W2840">
        <v>1</v>
      </c>
      <c r="X2840">
        <f>NETWORKDAYS(K2840,L2839)</f>
        <v>2</v>
      </c>
      <c r="Y2840" t="str">
        <f>IF(X2840&lt;=2,"CUMPLE","NO CUMPLE")</f>
        <v>CUMPLE</v>
      </c>
    </row>
    <row r="2841" xml:space="preserve">
      <c r="A2841">
        <v>223584</v>
      </c>
      <c r="B2841" t="str">
        <v>REQUEST</v>
      </c>
      <c r="C2841" t="str">
        <v>CERRADO</v>
      </c>
      <c r="D2841" t="str">
        <v>TODA LA TIENDA</v>
      </c>
      <c r="E2841" t="str">
        <v>BALANZA</v>
      </c>
      <c r="F2841" t="str">
        <v>MESA</v>
      </c>
      <c r="G2841" t="str">
        <v>METTLER</v>
      </c>
      <c r="H2841" t="str" xml:space="preserve">
        <v xml:space="preserve">Bueno día Favor realizar la instalación y configuración de la balanza BALANZA|MESA en el área de carnicería por favor sacar información de la configuración de la balanza que se va a cambiar balanza a instalar Marca: METTLER TOLEDO Modelo: BPLUS Serial: C329521559 balanza que se cambia: serial B631841457 Mil gracias_x000d_
_x000d_
Área donde su ubica la balanza_x000d_
_x000d_
CARNICERIA</v>
      </c>
      <c r="I2841" t="str" xml:space="preserve">
        <v xml:space="preserve">Bueno día Favor realizar la instalación y configuración de la balanza BALANZA|MESA en el área de carnicería por favor sacar información de la configuración de la balanza que se va a cambiar balanza a instalar Marca: METTLER TOLEDO Modelo: BPLUS Serial: C329521559 balanza que se cambia: serial B631841457 Mil gracias_x000d_
_x000d_
Área donde su ubica la balanza_x000d_
_x000d_
CARNICERIA</v>
      </c>
      <c r="J2841" t="str">
        <v>Buen día se ingresa a tienda 8:30 am la tienda se encontraba en visita de calidad así que los de seguridad me fueron a tendiendo a las 9 am para pasarme la balanza nueva que estaba en custodia de ellos una vez ya con la balanza  fui a la sección de carnes donde se encontraba la balanza a reemplazar se inicio la inspección de la balanza antigua la cual se encuentra en buen estado; se envía a soporte Fabiola la MAC de la balanza para el desbloqueo; el desbloqueo se demoro dos horas; 11:35 se hace el cambio de la balanza se configura balanza su ip y red; se informa para que la carguen de la información el cargue de información se demora porque estaban en Reunión los de sistemas por ende toco esperar hasta que acabaran duro 3 horas para el cargue; para hacer pruebas se debió esperar 1 y media por que realizaban en esa sección la revisión de calidad se debió parar el proceso; siguiente la balanza se probo y quedo funcionando correctamente se tomaron las pruebas exitosas; se embalo la balanza antigua y se dejo bajo custodia de sistemas. 27 de OCTUBRE DE 2023</v>
      </c>
      <c r="K2841">
        <v>45226</v>
      </c>
      <c r="L2841">
        <v>45226</v>
      </c>
      <c r="M2841" t="str">
        <f>TEXT(L2841,"DDDDDDD")</f>
        <v>viernes</v>
      </c>
      <c r="N2841" t="str" xml:space="preserve">
        <v xml:space="preserve">M195 METRO SANTA LUCIA_x000d_
_x000d_
</v>
      </c>
      <c r="O2841" t="str">
        <v>NEIVA</v>
      </c>
      <c r="P2841" t="str">
        <f>IF(ISBLANK(O2841),"0",(VLOOKUP(O2841,REGION,2,FALSE)))</f>
        <v>OCCIDENTE</v>
      </c>
      <c r="Q2841" t="str">
        <v>JOHN ALEJANDRO LOZADA BABATIVA</v>
      </c>
      <c r="R2841">
        <f>IF(ISBLANK(Q2841),"0", VLOOKUP(Q2841,PERSONAL,2,FALSE))</f>
        <v>1075313382</v>
      </c>
      <c r="S2841" t="str">
        <v>ALIADO</v>
      </c>
      <c r="T2841">
        <v>0.3541666666666667</v>
      </c>
      <c r="U2841">
        <v>0.7083333333333334</v>
      </c>
      <c r="V2841">
        <v>0.3125</v>
      </c>
      <c r="W2841">
        <v>4</v>
      </c>
      <c r="X2841">
        <f>NETWORKDAYS(K2841,L2840)</f>
        <v>1</v>
      </c>
      <c r="Y2841" t="str">
        <f>IF(X2841&lt;=2,"CUMPLE","NO CUMPLE")</f>
        <v>CUMPLE</v>
      </c>
      <c r="Z2841" t="str">
        <v>Ingresa el 23; acordado con cliente.</v>
      </c>
    </row>
    <row r="2842" xml:space="preserve">
      <c r="A2842" t="str">
        <v>ACOMPAÑAMIENTO</v>
      </c>
      <c r="B2842" t="str">
        <v>REQUEST</v>
      </c>
      <c r="C2842" t="str">
        <v>CERRADO</v>
      </c>
      <c r="D2842" t="str">
        <v>TODA LA TIENDA</v>
      </c>
      <c r="E2842" t="str">
        <v>ACOMPAÑAMIENTO</v>
      </c>
      <c r="F2842" t="str">
        <v>ACOMPAÑAMIENTO</v>
      </c>
      <c r="G2842" t="str">
        <v>ACOMPAÑAMIENTO</v>
      </c>
      <c r="H2842" t="str">
        <v>Se requiere servicio 2;5 para reparar equipos que están dañados</v>
      </c>
      <c r="I2842" t="str">
        <v>Se requiere servicio 2;5 para reparar equipos que están dañados</v>
      </c>
      <c r="J2842" t="str">
        <v xml:space="preserve">En el sigiente informe indico los siguientes  actividad reslizadas en la tienda y se dejan funcional :                                                                    balanza de charcuteria: No aroja la informacion completa. Se deja funcional                                                                                 balanza de platos compuestos: no arroja informacion completa. se deja funcional                                                                       balanza de pescaderia: fallas en pesaje asigna gramos de mas. queda funcional                                                                       balanza de carniceria: fallas en pesaje asigna gramos de mas. se deja funcional                                                                     caja 12: se encuentra apagada. se deja funcional                                                                                                                                   caja 25: se apago en una transaccion y nbo esta funcionando. se deja funcional                                                                           caja 2 : no habre la gaveta. queda funcional      </v>
      </c>
      <c r="K2842">
        <v>45224</v>
      </c>
      <c r="L2842">
        <v>45224</v>
      </c>
      <c r="M2842" t="str">
        <f>TEXT(L2842,"DDDDDDD")</f>
        <v>miércoles</v>
      </c>
      <c r="N2842" t="str" xml:space="preserve">
        <v xml:space="preserve">J083 JUMBO CARIBE PLAZA_x000d_
_x000d_
</v>
      </c>
      <c r="O2842" t="str">
        <v>CARTAGENA</v>
      </c>
      <c r="P2842" t="str">
        <f>IF(ISBLANK(O2842),"0",(VLOOKUP(O2842,REGION,2,FALSE)))</f>
        <v>COSTA</v>
      </c>
      <c r="Q2842" t="str">
        <v>JOSE LUIS GOMEZ MARQUEZ</v>
      </c>
      <c r="R2842">
        <f>IF(ISBLANK(Q2842),"0", VLOOKUP(Q2842,PERSONAL,2,FALSE))</f>
        <v>1143371482</v>
      </c>
      <c r="S2842" t="str">
        <v>DIRECTO</v>
      </c>
      <c r="T2842">
        <v>0.3333333333333333</v>
      </c>
      <c r="U2842">
        <v>0.7083333333333334</v>
      </c>
      <c r="V2842">
        <v>0.3333333333333333</v>
      </c>
      <c r="W2842" t="str">
        <v>2;5</v>
      </c>
      <c r="X2842">
        <f>NETWORKDAYS(K2842,L2841)</f>
        <v>3</v>
      </c>
      <c r="Y2842" t="str">
        <f>IF(X2842&lt;=2,"CUMPLE","NO CUMPLE")</f>
        <v>NO CUMPLE</v>
      </c>
    </row>
    <row r="2843" xml:space="preserve">
      <c r="A2843">
        <v>225276</v>
      </c>
      <c r="B2843" t="str">
        <v>REQUEST</v>
      </c>
      <c r="C2843" t="str">
        <v>CERRADO</v>
      </c>
      <c r="D2843" t="str">
        <v>TODA LA TIENDA</v>
      </c>
      <c r="E2843" t="str">
        <v>ACOMPAÑAMIENTO</v>
      </c>
      <c r="F2843" t="str">
        <v>ACOMPAÑAMIENTO</v>
      </c>
      <c r="G2843" t="str">
        <v>ACOMPAÑAMIENTO</v>
      </c>
      <c r="H2843" t="str" xml:space="preserve">
        <v xml:space="preserve">(COL) Revisión de velocidad CLARO | J023 Jumbo De La 65 Estimado; a solicitud de Alexander Munevar; se requiere realizar un teste de velocidad desde la ONT y verificar que se ajuste al plan contratado. Favor enviar la evidencia al NOC._x000d_
_x000d_
Interconexión_x000d_
_x000d_
Revisión de velocidad; ticket al 2;5</v>
      </c>
      <c r="I2843" t="str" xml:space="preserve">
        <v xml:space="preserve">(COL) Revisión de velocidad CLARO | J023 Jumbo De La 65 Estimado; a solicitud de Alexander Munevar; se requiere realizar un teste de velocidad desde la ONT y verificar que se ajuste al plan contratado. Favor enviar la evidencia al NOC._x000d_
_x000d_
Interconexión_x000d_
_x000d_
Revisión de velocidad; ticket al 2;5</v>
      </c>
      <c r="J2843" t="str">
        <v>Se realiza caso; es un 2;5 ticket</v>
      </c>
      <c r="K2843">
        <v>45226</v>
      </c>
      <c r="L2843">
        <v>45226</v>
      </c>
      <c r="M2843" t="str">
        <f>TEXT(L2843,"DDDDDDD")</f>
        <v>viernes</v>
      </c>
      <c r="N2843" t="str">
        <v>J072 SANTAFE</v>
      </c>
      <c r="O2843" t="str">
        <v>MEDELLIN</v>
      </c>
      <c r="P2843" t="str">
        <f>IF(ISBLANK(O2843),"0",(VLOOKUP(O2843,REGION,2,FALSE)))</f>
        <v>CENTRO</v>
      </c>
      <c r="Q2843" t="str">
        <v>CARLOS ALBERTO TORRES ECHEVERRIA</v>
      </c>
      <c r="R2843">
        <v>71697694</v>
      </c>
      <c r="S2843" t="str">
        <v>ALIADO</v>
      </c>
      <c r="T2843">
        <v>0.5833333333333334</v>
      </c>
      <c r="U2843">
        <v>0.7916666666666666</v>
      </c>
      <c r="V2843">
        <f>IF(ISBLANK(T2843 ),"0",U2843-T2843)</f>
        <v>0.20833333333333326</v>
      </c>
      <c r="W2843" t="str">
        <v>1;25</v>
      </c>
      <c r="X2843">
        <f>NETWORKDAYS(K2843,L2842)</f>
        <v>-3</v>
      </c>
      <c r="Y2843" t="str">
        <f>IF(X2843&lt;=2,"CUMPLE","NO CUMPLE")</f>
        <v>CUMPLE</v>
      </c>
    </row>
    <row r="2844" xml:space="preserve">
      <c r="A2844" t="str">
        <v>ACOMPAÑAMIENTO</v>
      </c>
      <c r="B2844" t="str">
        <v>REQUEST</v>
      </c>
      <c r="C2844" t="str">
        <v>CERRADO</v>
      </c>
      <c r="D2844" t="str">
        <v>TODA LA TIENDA</v>
      </c>
      <c r="E2844" t="str">
        <v>ACOMPAÑAMIENTO</v>
      </c>
      <c r="F2844" t="str">
        <v>ACOMPAÑAMIENTO</v>
      </c>
      <c r="G2844" t="str">
        <v>ACOMPAÑAMIENTO</v>
      </c>
      <c r="H2844" t="str" xml:space="preserve">
        <v xml:space="preserve">Buenos días _x000d_
 _x000d_
@Gomez Gomez; Katherine me ayudas con un recurso durante los días _x000d_
 _x000d_
Viernes_x000d_
Lunes_x000d_
Martes _x000d_
Miércoles _x000d_
 _x000d_
para  cobro de 2.5 en la region centro   gracias _x000d_
</v>
      </c>
      <c r="I2844" t="str" xml:space="preserve">
        <v xml:space="preserve">Buenos días _x000d_
 _x000d_
@Gomez Gomez; Katherine me ayudas con un recurso durante los días _x000d_
 _x000d_
Viernes_x000d_
Lunes_x000d_
Martes _x000d_
Miércoles _x000d_
 _x000d_
para  cobro de 2.5 en la region centro   gracias _x000d_
</v>
      </c>
      <c r="J2844" t="str">
        <v>Se realiza servicio.</v>
      </c>
      <c r="K2844">
        <v>45229</v>
      </c>
      <c r="L2844">
        <v>45229</v>
      </c>
      <c r="M2844" t="str">
        <f>TEXT(L2844,"DDDDDDD")</f>
        <v>lunes</v>
      </c>
      <c r="N2844" t="str">
        <v>J072 SANTAFE</v>
      </c>
      <c r="O2844" t="str">
        <v>MEDELLIN</v>
      </c>
      <c r="P2844" t="str">
        <f>IF(ISBLANK(O2844),"0",(VLOOKUP(O2844,REGION,2,FALSE)))</f>
        <v>CENTRO</v>
      </c>
      <c r="Q2844" t="str">
        <v>CARLOS ALBERTO TORRES ECHEVERRIA</v>
      </c>
      <c r="R2844">
        <v>71697694</v>
      </c>
      <c r="S2844" t="str">
        <v>ALIADO</v>
      </c>
      <c r="T2844">
        <v>0.3541666666666667</v>
      </c>
      <c r="U2844">
        <v>0.7291666666666666</v>
      </c>
      <c r="V2844">
        <v>0.3333333333333333</v>
      </c>
      <c r="W2844" t="str">
        <v>2;5</v>
      </c>
      <c r="X2844">
        <f>NETWORKDAYS(K2844,L2843)</f>
        <v>-2</v>
      </c>
      <c r="Y2844" t="str">
        <f>IF(X2844&lt;=2,"CUMPLE","NO CUMPLE")</f>
        <v>CUMPLE</v>
      </c>
    </row>
    <row r="2845" xml:space="preserve">
      <c r="A2845" t="str">
        <v>ACOMPAÑAMIENTO</v>
      </c>
      <c r="B2845" t="str">
        <v>REQUEST</v>
      </c>
      <c r="C2845" t="str">
        <v>CERRADO</v>
      </c>
      <c r="D2845" t="str">
        <v>TODA LA TIENDA</v>
      </c>
      <c r="E2845" t="str">
        <v>ACOMPAÑAMIENTO</v>
      </c>
      <c r="F2845" t="str">
        <v>ACOMPAÑAMIENTO</v>
      </c>
      <c r="G2845" t="str">
        <v>ACOMPAÑAMIENTO</v>
      </c>
      <c r="H2845" t="str" xml:space="preserve">
        <v xml:space="preserve">Buenos días _x000d_
 _x000d_
@Gomez Gomez; Katherine me ayudas con un recurso durante los días _x000d_
 _x000d_
Viernes_x000d_
Lunes_x000d_
Martes _x000d_
Miércoles _x000d_
 _x000d_
para  cobro de 2.5 en la region centro   gracias _x000d_
</v>
      </c>
      <c r="I2845" t="str" xml:space="preserve">
        <v xml:space="preserve">Buenos días _x000d_
 _x000d_
@Gomez Gomez; Katherine me ayudas con un recurso durante los días _x000d_
 _x000d_
Viernes_x000d_
Lunes_x000d_
Martes _x000d_
Miércoles _x000d_
 _x000d_
para  cobro de 2.5 en la region centro   gracias _x000d_
</v>
      </c>
      <c r="J2845" t="str">
        <v>Se realiza servicio.</v>
      </c>
      <c r="K2845">
        <v>45230</v>
      </c>
      <c r="L2845">
        <v>45230</v>
      </c>
      <c r="M2845" t="str">
        <f>TEXT(L2845,"DDDDDDD")</f>
        <v>martes</v>
      </c>
      <c r="N2845" t="str">
        <v>M046 ITAGUI</v>
      </c>
      <c r="O2845" t="str">
        <v>MEDELLIN</v>
      </c>
      <c r="P2845" t="str">
        <f>IF(ISBLANK(O2845),"0",(VLOOKUP(O2845,REGION,2,FALSE)))</f>
        <v>CENTRO</v>
      </c>
      <c r="Q2845" t="str">
        <v>CARLOS ALBERTO TORRES ECHEVERRIA</v>
      </c>
      <c r="R2845">
        <v>71697694</v>
      </c>
      <c r="S2845" t="str">
        <v>ALIADO</v>
      </c>
      <c r="T2845">
        <v>0.3541666666666667</v>
      </c>
      <c r="U2845">
        <v>0.7291666666666666</v>
      </c>
      <c r="V2845">
        <v>0.3333333333333333</v>
      </c>
      <c r="W2845" t="str">
        <v>2;5</v>
      </c>
      <c r="X2845">
        <f>NETWORKDAYS(K2845,L2844)</f>
        <v>-2</v>
      </c>
      <c r="Y2845" t="str">
        <f>IF(X2845&lt;=2,"CUMPLE","NO CUMPLE")</f>
        <v>CUMPLE</v>
      </c>
    </row>
    <row r="2846" xml:space="preserve">
      <c r="A2846" t="str">
        <v>PROACTIVA</v>
      </c>
      <c r="B2846" t="str">
        <v>REQUEST</v>
      </c>
      <c r="C2846" t="str">
        <v>CERRADO</v>
      </c>
      <c r="D2846" t="str">
        <v>TODA LA TIENDA</v>
      </c>
      <c r="E2846" t="str">
        <v>PROACTIVA</v>
      </c>
      <c r="F2846" t="str">
        <v>PROACTIVA</v>
      </c>
      <c r="G2846" t="str">
        <v>PROACTIVA</v>
      </c>
      <c r="H2846" t="str" xml:space="preserve">
        <v xml:space="preserve">Se solicita realizar visita proactiva a la tienda M040 METRO RIOHACHA_x000d_
_x000d_
</v>
      </c>
      <c r="I2846" t="str" xml:space="preserve">
        <v xml:space="preserve">Se solicita realizar visita proactiva a la tienda M040 METRO RIOHACHA_x000d_
_x000d_
</v>
      </c>
      <c r="J2846" t="str">
        <v>SE EFECTUA VISITA PROACTIVA EN LAS DIFERENTES AREAS DE LA TIENDA; SE CONSULTA ACERCA DE LAS NOVEDADES QUE PUEDAN PRESENTAR Y CAU PARA SU ATENCION. SE LE EXPLICA AL DIRECTOR Y ENCARGADO DE LA TIENDA SOBRE LAS ACTIVIDADES REALIZADAS Y CONCLUIDAS A SATISFACCION.</v>
      </c>
      <c r="K2846">
        <v>45231</v>
      </c>
      <c r="L2846">
        <v>45231</v>
      </c>
      <c r="M2846" t="str">
        <f>TEXT(L2846,"DDDDDDD")</f>
        <v>miércoles</v>
      </c>
      <c r="N2846" t="str" xml:space="preserve">
        <v xml:space="preserve">M040 METRO RIOHACHA_x000d_
_x000d_
</v>
      </c>
      <c r="O2846" t="str">
        <v>RIOHACHA</v>
      </c>
      <c r="P2846" t="str">
        <v>COSTA</v>
      </c>
      <c r="Q2846" t="str">
        <v>ENRIQUE RAFAEL PONZON ORTEGA</v>
      </c>
      <c r="R2846">
        <f>IF(ISBLANK(Q2846),"0", VLOOKUP(Q2846,PERSONAL,2,FALSE))</f>
        <v>1082888515</v>
      </c>
      <c r="S2846" t="str">
        <v>DIRECTO</v>
      </c>
      <c r="T2846">
        <v>0.5</v>
      </c>
      <c r="U2846">
        <v>0.5659722222222222</v>
      </c>
      <c r="V2846">
        <f>IF(ISBLANK(T2846 ),"0",U2846-T2846)</f>
        <v>0.06597222222222221</v>
      </c>
      <c r="W2846">
        <v>1</v>
      </c>
      <c r="X2846">
        <f>NETWORKDAYS(K2846,L2845)</f>
        <v>-2</v>
      </c>
      <c r="Y2846" t="str">
        <f>IF(X2846&lt;=2,"CUMPLE","NO CUMPLE")</f>
        <v>CUMPLE</v>
      </c>
    </row>
    <row r="2847" xml:space="preserve">
      <c r="A2847">
        <v>240878</v>
      </c>
      <c r="B2847" t="str">
        <v>INCIDENT</v>
      </c>
      <c r="C2847" t="str">
        <v>CERRADO</v>
      </c>
      <c r="D2847" t="str">
        <v>PLATOS PREPARADOS</v>
      </c>
      <c r="E2847" t="str">
        <v>SWITCH</v>
      </c>
      <c r="F2847" t="str">
        <v>MICROSENS</v>
      </c>
      <c r="G2847" t="str">
        <v>MICROSENS</v>
      </c>
      <c r="H2847" t="str" xml:space="preserve">
        <v xml:space="preserve">(COL) Switch Microsens caído en sitio | MT040 | Equipo afectado: CORHCMT040MS010 IP: 10.132.21.10_x000d_
_x000d_
Área Afectada_x000d_
_x000d_
CORHCMT040MS010 IP: 10.132.21.10_x000d_
_x000d_
Punto Operacional Afectada_x000d_
_x000d_
CORHCMT040MS010 IP: 10.132.21.10</v>
      </c>
      <c r="I2847" t="str" xml:space="preserve">
        <v xml:space="preserve">(COL) Switch Microsens caído en sitio | MT040 | Equipo afectado: CORHCMT040MS010 IP: 10.132.21.10_x000d_
_x000d_
Área Afectada_x000d_
_x000d_
CORHCMT040MS010 IP: 10.132.21.10_x000d_
_x000d_
Punto Operacional Afectada_x000d_
_x000d_
CORHCMT040MS010 IP: 10.132.21.10</v>
      </c>
      <c r="J2847" t="str">
        <v>SE VALIDA EQUIPO TIPO MICROSENS EN EL AREA DE PLATOS PREPARADOS; SWICH MICROSENS GENERA INTERMITENCIAS; RE REALIZA REVISION DEL EQUIPO SE DESINTALA PARA CAMBIAR CABLE DE RED. SE VALIDA CON EL SOPORTE DE REDES QUE EL EQUIPO RESPONDE Y GENERA CONEXIÓN ESTABLE. SE REALIZA CAMBIO DE CABLE DE RED SE INSTALA EL MICROSENS Y SE VUELVE A VALIDAR CON EL INGENIERO GUILLERMO DE REDES. EQUIPO QUEDA CON CONEXION ESTABLE A SATISFACCION.</v>
      </c>
      <c r="K2847">
        <v>45231</v>
      </c>
      <c r="L2847">
        <v>45231</v>
      </c>
      <c r="M2847" t="str">
        <f>TEXT(L2847,"DDDDDDD")</f>
        <v>miércoles</v>
      </c>
      <c r="N2847" t="str" xml:space="preserve">
        <v xml:space="preserve">M040 METRO RIOHACHA_x000d_
_x000d_
</v>
      </c>
      <c r="O2847" t="str">
        <v>RIOHACHA</v>
      </c>
      <c r="P2847" t="str">
        <f>IF(ISBLANK(O2847),"0",(VLOOKUP(O2847,REGION,2,FALSE)))</f>
        <v>COSTA</v>
      </c>
      <c r="Q2847" t="str">
        <v>ENRIQUE RAFAEL PONZON ORTEGA</v>
      </c>
      <c r="R2847">
        <f>IF(ISBLANK(Q2847),"0", VLOOKUP(Q2847,PERSONAL,2,FALSE))</f>
        <v>1082888515</v>
      </c>
      <c r="S2847" t="str">
        <v>DIRECTO</v>
      </c>
      <c r="T2847">
        <v>0.4513888888888889</v>
      </c>
      <c r="U2847">
        <v>0.4826388888888889</v>
      </c>
      <c r="V2847">
        <f>IF(ISBLANK(T2847 ),"0",U2847-T2847)</f>
        <v>0.03125</v>
      </c>
      <c r="W2847">
        <v>1</v>
      </c>
      <c r="X2847">
        <f>NETWORKDAYS(K2847,L2846)</f>
        <v>1</v>
      </c>
      <c r="Y2847" t="str">
        <f>IF(X2847&lt;=2,"CUMPLE","NO CUMPLE")</f>
        <v>CUMPLE</v>
      </c>
    </row>
    <row r="2848" xml:space="preserve">
      <c r="A2848">
        <v>232706</v>
      </c>
      <c r="B2848" t="str">
        <v>REQUEST</v>
      </c>
      <c r="C2848" t="str">
        <v>CERRADO</v>
      </c>
      <c r="D2848" t="str">
        <v>RRHH</v>
      </c>
      <c r="E2848" t="str">
        <v>PC</v>
      </c>
      <c r="F2848" t="str">
        <v>PC</v>
      </c>
      <c r="G2848" t="str">
        <v>LENOVO</v>
      </c>
      <c r="H2848" t="str" xml:space="preserve">
        <v xml:space="preserve">Cordial saludo; se reporta que por goteras en la oficina se mojo el PC de la oficina de RRHH. Se solicita por lo tanto soporte técnico para la revisión del equipo y dejarlo optimo para su uso._x000d_
_x000d_
AREA EN DONDE SE UBICA EL EQUIPO_x000d_
_x000d_
recursos humanos</v>
      </c>
      <c r="I2848" t="str" xml:space="preserve">
        <v xml:space="preserve">Cordial saludo; se reporta que por goteras en la oficina se mojo el PC de la oficina de RRHH. Se solicita por lo tanto soporte técnico para la revisión del equipo y dejarlo optimo para su uso._x000d_
_x000d_
AREA EN DONDE SE UBICA EL EQUIPO_x000d_
_x000d_
recursos humanos</v>
      </c>
      <c r="J2848" t="str">
        <v>SE VALIDA EQUIPO TIPO PC´S EN EL AREA DE RRHH; EQUIPO PRESENTO NOVEDAD POR GOTERA QUE ALCANZO A MOJAR EL EQUIPO. SE REALIZA VALIDACION DE LA PC ESTA SE ENCUENTRA SIN RESTO DE HUMEDAD. SE ABRE EL EQUIPO Y SE VALIDA QUE NO TENGA CORTO POR EL AGUA. SE REALIZA PRUEBAS DE FUNCIONALIDAD CONECTANDO EL PC. SE HACE PRUEBAS CON EL USUARIO Y SE DEJA EL EQUIPO OPERANDO A SATISFACCION.</v>
      </c>
      <c r="K2848">
        <v>45231</v>
      </c>
      <c r="L2848">
        <v>45231</v>
      </c>
      <c r="M2848" t="str">
        <f>TEXT(L2848,"DDDDDDD")</f>
        <v>miércoles</v>
      </c>
      <c r="N2848" t="str" xml:space="preserve">
        <v xml:space="preserve">M040 METRO RIOHACHA_x000d_
_x000d_
</v>
      </c>
      <c r="O2848" t="str">
        <v>RIOHACHA</v>
      </c>
      <c r="P2848" t="str">
        <f>IF(ISBLANK(O2848),"0",(VLOOKUP(O2848,REGION,2,FALSE)))</f>
        <v>COSTA</v>
      </c>
      <c r="Q2848" t="str">
        <v>ENRIQUE RAFAEL PONZON ORTEGA</v>
      </c>
      <c r="R2848">
        <f>IF(ISBLANK(Q2848),"0", VLOOKUP(Q2848,PERSONAL,2,FALSE))</f>
        <v>1082888515</v>
      </c>
      <c r="S2848" t="str">
        <v>DIRECTO</v>
      </c>
      <c r="T2848">
        <v>0.3923611111111111</v>
      </c>
      <c r="U2848">
        <v>0.4041666666666667</v>
      </c>
      <c r="V2848">
        <f>IF(ISBLANK(T2848 ),"0",U2848-T2848)</f>
        <v>0.011805555555555569</v>
      </c>
      <c r="W2848">
        <v>1</v>
      </c>
      <c r="X2848">
        <f>NETWORKDAYS(K2848,L2847)</f>
        <v>1</v>
      </c>
      <c r="Y2848" t="str">
        <f>IF(X2848&lt;=2,"CUMPLE","NO CUMPLE")</f>
        <v>CUMPLE</v>
      </c>
    </row>
    <row r="2849" xml:space="preserve">
      <c r="A2849">
        <v>167281</v>
      </c>
      <c r="B2849" t="str">
        <v>INCIDENT</v>
      </c>
      <c r="C2849" t="str">
        <v>CERRADO</v>
      </c>
      <c r="D2849" t="str">
        <v>LINEAL DE CAJAS</v>
      </c>
      <c r="E2849" t="str">
        <v>SCANNER</v>
      </c>
      <c r="F2849" t="str">
        <v>BALANZA</v>
      </c>
      <c r="G2849" t="str">
        <v>ZEBRA</v>
      </c>
      <c r="H2849" t="str" xml:space="preserve">
        <v xml:space="preserve">buenos días solicito por favor me colaboren con la siguiente novedad en la pos 21 ya que no pesa ni escanea ningún producto; gracias por su pronta respuesta._x000d_
_x000d_
Número de inventario si se tiene_x000d_
_x000d_
no lo tengo_x000d_
_x000d_
Numero de caja_x000d_
_x000d_
21</v>
      </c>
      <c r="I2849" t="str" xml:space="preserve">
        <v xml:space="preserve">buenos días solicito por favor me colaboren con la siguiente novedad en la pos 21 ya que no pesa ni escanea ningún producto; gracias por su pronta respuesta._x000d_
_x000d_
Número de inventario si se tiene_x000d_
_x000d_
no lo tengo_x000d_
_x000d_
Numero de caja_x000d_
_x000d_
21</v>
      </c>
      <c r="J2849" t="str">
        <v>SE VALIDA EQUIPO TIPO ESCANER BALANZA QUE LLEGA A LA TIENDA PARA SU INSTALACION EN EL AREA DE CAJAS; SE REALIZA LA INSTALACION DEL EQUIPO SE VALIDA PRUEBAS CON EL USUARIO Y SE ENTREGA EQUIPO OPERANDO A SATISFACCION. SE DEJA EQUIPO QUE SE RETIRA EN EL AREA DE SISTEMAS.</v>
      </c>
      <c r="K2849">
        <v>45231</v>
      </c>
      <c r="L2849">
        <v>45231</v>
      </c>
      <c r="M2849" t="str">
        <f>TEXT(L2849,"DDDDDDD")</f>
        <v>miércoles</v>
      </c>
      <c r="N2849" t="str" xml:space="preserve">
        <v xml:space="preserve">M040 METRO RIOHACHA_x000d_
_x000d_
</v>
      </c>
      <c r="O2849" t="str">
        <v>RIOHACHA</v>
      </c>
      <c r="P2849" t="str">
        <f>IF(ISBLANK(O2849),"0",(VLOOKUP(O2849,REGION,2,FALSE)))</f>
        <v>COSTA</v>
      </c>
      <c r="Q2849" t="str">
        <v>ENRIQUE RAFAEL PONZON ORTEGA</v>
      </c>
      <c r="R2849">
        <f>IF(ISBLANK(Q2849),"0", VLOOKUP(Q2849,PERSONAL,2,FALSE))</f>
        <v>1082888515</v>
      </c>
      <c r="S2849" t="str">
        <v>DIRECTO</v>
      </c>
      <c r="T2849">
        <v>0.4097222222222222</v>
      </c>
      <c r="U2849">
        <v>0.4444444444444444</v>
      </c>
      <c r="V2849">
        <f>IF(ISBLANK(T2849 ),"0",U2849-T2849)</f>
        <v>0.03472222222222221</v>
      </c>
      <c r="W2849">
        <v>1</v>
      </c>
      <c r="X2849">
        <f>NETWORKDAYS(K2849,L2848)</f>
        <v>1</v>
      </c>
      <c r="Y2849" t="str">
        <f>IF(X2849&lt;=2,"CUMPLE","NO CUMPLE")</f>
        <v>CUMPLE</v>
      </c>
    </row>
    <row r="2850" xml:space="preserve">
      <c r="A2850">
        <v>234876</v>
      </c>
      <c r="B2850" t="str">
        <v>INCIDENT</v>
      </c>
      <c r="C2850" t="str">
        <v>CERRADO</v>
      </c>
      <c r="D2850" t="str">
        <v>TODA LA TIENDA</v>
      </c>
      <c r="E2850" t="str">
        <v>RELOJ</v>
      </c>
      <c r="F2850" t="str">
        <v>CONTRALOR</v>
      </c>
      <c r="G2850" t="str">
        <v>SUPREMA</v>
      </c>
      <c r="H2850" t="str" xml:space="preserve">
        <v xml:space="preserve">falla de reloj; no toma marcajes y esta lento de tal forma que debe colocar varias veces la huella; y después de varias marcaciones se evidencia que si; pero en realidad no esta tomando marcajes; ya sea el de entrada o salida o los dos._x000d_
_x000d_
Número de inventario_x000d_
_x000d_
alla de reloj; no toma marcajes y esta lento de tal forma que debe colocar varias veces la huella; y después de varias marcaciones se evidencia que si; pero en realidad no esta tomando marcajes; ya sea el de entrada o salida o los dos.</v>
      </c>
      <c r="I2850" t="str" xml:space="preserve">
        <v xml:space="preserve">falla de reloj; no toma marcajes y esta lento de tal forma que debe colocar varias veces la huella; y después de varias marcaciones se evidencia que si; pero en realidad no esta tomando marcajes; ya sea el de entrada o salida o los dos._x000d_
_x000d_
Número de inventario_x000d_
_x000d_
alla de reloj; no toma marcajes y esta lento de tal forma que debe colocar varias veces la huella; y después de varias marcaciones se evidencia que si; pero en realidad no esta tomando marcajes; ya sea el de entrada o salida o los dos.</v>
      </c>
      <c r="J2850" t="str" xml:space="preserve">
        <v xml:space="preserve">Se realiza visita en sitio y se evidencia que el reloj está funcional; pero al momento de marcar la entrada o salida este se demora en agarrar la orden; es decir tarda en en hacer el cargue. Se requiere mantenimiento preventivo y reinicio para refrescar y borrar cache o basura que esté acumula._x000d_
_x000d_
Se realiza limpieza al reloj; se desmonta y se procede a realizar el reinicio del mismo; una vez reiniciado se realiza la instalación y pruebas con los usuarios; evidenciando que la falla no persiste; el reloj quedo optimizado y rápido. _x000d_
_x000d_
Se hacen pruebas de funcionamiento en compañía de la jefe de recursos humanos y esta da su aprobación de satisfacción con la firma del acta. Reloj contralor queda operativo y funcional.</v>
      </c>
      <c r="K2850">
        <v>45231</v>
      </c>
      <c r="L2850">
        <v>45232</v>
      </c>
      <c r="M2850" t="str">
        <f>TEXT(L2850,"DDDDDDD")</f>
        <v>jueves</v>
      </c>
      <c r="N2850" t="str" xml:space="preserve">
        <v xml:space="preserve">J185 JUMBO YOPAL_x000d_
_x000d_
</v>
      </c>
      <c r="O2850" t="str">
        <v>YOPAL</v>
      </c>
      <c r="P2850" t="str">
        <f>IF(ISBLANK(O2850),"0",(VLOOKUP(O2850,REGION,2,FALSE)))</f>
        <v>ORIENTE</v>
      </c>
      <c r="Q2850" t="str">
        <v>PABLO ANDRES BALANTA GOMEZ</v>
      </c>
      <c r="R2850">
        <f>IF(ISBLANK(Q2850),"0", VLOOKUP(Q2850,PERSONAL,2,FALSE))</f>
        <v>1111739227</v>
      </c>
      <c r="S2850" t="str">
        <v>DIRECTO</v>
      </c>
      <c r="T2850">
        <v>0.4583333333333333</v>
      </c>
      <c r="U2850">
        <v>0.5</v>
      </c>
      <c r="V2850">
        <f>IF(ISBLANK(T2850 ),"0",U2850-T2850)</f>
        <v>0.041666666666666685</v>
      </c>
      <c r="W2850">
        <v>1</v>
      </c>
      <c r="X2850">
        <f>NETWORKDAYS(K2850,L2849)</f>
        <v>1</v>
      </c>
      <c r="Y2850" t="str">
        <f>IF(X2850&lt;=2,"CUMPLE","NO CUMPLE")</f>
        <v>CUMPLE</v>
      </c>
    </row>
    <row r="2851" xml:space="preserve">
      <c r="A2851">
        <v>220191</v>
      </c>
      <c r="B2851" t="str">
        <v>REQUEST</v>
      </c>
      <c r="C2851" t="str">
        <v>CERRADO</v>
      </c>
      <c r="D2851" t="str">
        <v>TODA LA TIENDA</v>
      </c>
      <c r="E2851" t="str">
        <v>VERIFICADOR</v>
      </c>
      <c r="F2851" t="str">
        <v>VERIFICADOR</v>
      </c>
      <c r="G2851" t="str">
        <v>NEWLAND</v>
      </c>
      <c r="H2851" t="str">
        <v>Buenos Dias; me colaboran con los lectores de precios para clientes ya que todos se encuentran dañados ; me colaboran con una pronta solucion.</v>
      </c>
      <c r="I2851" t="str">
        <v>Buenos Dias; me colaboran con los lectores de precios para clientes ya que todos se encuentran dañados ; me colaboran con una pronta solucion.</v>
      </c>
      <c r="J2851" t="str" xml:space="preserve">
        <v xml:space="preserve">Se realiza visita en sitio y se evidencia que dos verificadores de precio no estan funcionando; uno estaba desconectado del toma corriente y el segundo estaba encendido; pero sin el launcher de verificador de precio abierto._x000d_
_x000d_
Se procede a conectar el verificador y a abrir el launcher del segundo verificador; donde se hace pruebas y quedan operativos._x000d_
_x000d_
Se realiza pruebas de funcionalidad en compañía del usuario Nestor jefe de permanencia y este da su aprobación de satisfacción con la firma del acta. Verificadores de precio quedan operativos y funcional.</v>
      </c>
      <c r="K2851">
        <v>45231</v>
      </c>
      <c r="L2851">
        <v>45232</v>
      </c>
      <c r="M2851" t="str">
        <f>TEXT(L2851,"DDDDDDD")</f>
        <v>jueves</v>
      </c>
      <c r="N2851" t="str" xml:space="preserve">
        <v xml:space="preserve">J185 JUMBO YOPAL_x000d_
_x000d_
</v>
      </c>
      <c r="O2851" t="str">
        <v>YOPAL</v>
      </c>
      <c r="P2851" t="str">
        <f>IF(ISBLANK(O2851),"0",(VLOOKUP(O2851,REGION,2,FALSE)))</f>
        <v>ORIENTE</v>
      </c>
      <c r="Q2851" t="str">
        <v>PABLO ANDRES BALANTA GOMEZ</v>
      </c>
      <c r="R2851">
        <f>IF(ISBLANK(Q2851),"0", VLOOKUP(Q2851,PERSONAL,2,FALSE))</f>
        <v>1111739227</v>
      </c>
      <c r="S2851" t="str">
        <v>DIRECTO</v>
      </c>
      <c r="T2851">
        <v>0.5</v>
      </c>
      <c r="U2851">
        <v>0.5416666666666666</v>
      </c>
      <c r="V2851">
        <f>IF(ISBLANK(T2851 ),"0",U2851-T2851)</f>
        <v>0.04166666666666663</v>
      </c>
      <c r="W2851">
        <v>1</v>
      </c>
      <c r="X2851">
        <f>NETWORKDAYS(K2851,L2850)</f>
        <v>2</v>
      </c>
      <c r="Y2851" t="str">
        <f>IF(X2851&lt;=2,"CUMPLE","NO CUMPLE")</f>
        <v>CUMPLE</v>
      </c>
    </row>
    <row r="2852" xml:space="preserve">
      <c r="A2852">
        <v>247972</v>
      </c>
      <c r="B2852" t="str">
        <v>REQUEST</v>
      </c>
      <c r="C2852" t="str">
        <v>CERRADO</v>
      </c>
      <c r="D2852" t="str">
        <v>LINEAL DE CAJAS</v>
      </c>
      <c r="E2852" t="str">
        <v>POS</v>
      </c>
      <c r="F2852" t="str">
        <v>POS</v>
      </c>
      <c r="G2852" t="str">
        <v>WINCOR</v>
      </c>
      <c r="H2852" t="str" xml:space="preserve">
        <v xml:space="preserve">Buenos días: Solicito de su colaboración para realizar los mantenimientos de las siguiente POS; los seriales son: 59CD001188; 59CD001237; 59CD001307 Esta actividad debe iniciar a las 6 de la mañana con el fin de dejarlas listas entre 6 y 9 am. Este mantenimiento incluye todos los periféricos; tales como: CPU; impresora; Teclados; visores; escaner balanza y cableado_x000d_
_x000d_
numero de caja pos_x000d_
_x000d_
pos</v>
      </c>
      <c r="I2852" t="str" xml:space="preserve">
        <v xml:space="preserve">Buenos días: Solicito de su colaboración para realizar los mantenimientos de las siguiente POS; los seriales son: 59CD001188; 59CD001237; 59CD001307 Esta actividad debe iniciar a las 6 de la mañana con el fin de dejarlas listas entre 6 y 9 am. Este mantenimiento incluye todos los periféricos; tales como: CPU; impresora; Teclados; visores; escaner balanza y cableado_x000d_
_x000d_
numero de caja pos_x000d_
_x000d_
pos</v>
      </c>
      <c r="J2852" t="str">
        <v>SE REALIZA MANTENIMIENTO PREVENTIVO DE EQUIPOS POS SN: 59CD001188; 59CD001237; 59CD001307. SE REALIZA LIMPIEZA INTERNA; LIMPIEZA DE PERIFÉRICOS; ORGANIZACIÓN DE CABLEADO. SE VALIDA NORMAL FUNCIONAMIENTO. 2 DE NOVIEMBRE DE 2023</v>
      </c>
      <c r="K2852">
        <v>45232</v>
      </c>
      <c r="L2852">
        <v>45232</v>
      </c>
      <c r="M2852" t="str">
        <f>TEXT(L2852,"DDDDDDD")</f>
        <v>jueves</v>
      </c>
      <c r="N2852" t="str" xml:space="preserve">
        <v xml:space="preserve">J047 JUMBO GIRARDOT_x000d_
_x000d_
</v>
      </c>
      <c r="O2852" t="str">
        <v>GIRARDOT</v>
      </c>
      <c r="P2852" t="str">
        <f>IF(ISBLANK(O2852),"0",(VLOOKUP(O2852,REGION,2,FALSE)))</f>
        <v>OCCIDENTE</v>
      </c>
      <c r="Q2852" t="str">
        <v>WILLIAM FERNANDO ALDANA NIÑO</v>
      </c>
      <c r="R2852">
        <f>IF(ISBLANK(Q2852),"0", VLOOKUP(Q2852,PERSONAL,2,FALSE))</f>
        <v>80148398</v>
      </c>
      <c r="S2852" t="str">
        <v>DIRECTO</v>
      </c>
      <c r="T2852">
        <v>0.2916666666666667</v>
      </c>
      <c r="U2852">
        <v>0.375</v>
      </c>
      <c r="V2852">
        <f>IF(ISBLANK(T2852 ),"0",U2852-T2852)</f>
        <v>0.08333333333333331</v>
      </c>
      <c r="W2852">
        <v>1</v>
      </c>
      <c r="X2852">
        <f>NETWORKDAYS(K2852,L2851)</f>
        <v>1</v>
      </c>
      <c r="Y2852" t="str">
        <f>IF(X2852&lt;=2,"CUMPLE","NO CUMPLE")</f>
        <v>CUMPLE</v>
      </c>
      <c r="Z2852" t="str">
        <v>Caso ingresa el 1; se atiende dentro de los tiempos. Estos casos de mantenimiento no tienen SLA.</v>
      </c>
    </row>
    <row r="2853" xml:space="preserve">
      <c r="A2853">
        <v>247987</v>
      </c>
      <c r="B2853" t="str">
        <v>REQUEST</v>
      </c>
      <c r="C2853" t="str">
        <v>CERRADO</v>
      </c>
      <c r="D2853" t="str">
        <v>LINEAL DE CAJAS</v>
      </c>
      <c r="E2853" t="str">
        <v>POS</v>
      </c>
      <c r="F2853" t="str">
        <v>POS</v>
      </c>
      <c r="G2853" t="str">
        <v>WINCOR</v>
      </c>
      <c r="H2853" t="str" xml:space="preserve">
        <v xml:space="preserve">Buenos días: Solicito de su colaboración para realizar los mantenimientos de las siguiente POS; los seriales son: 6498719202; 53R0041467; 53R0126464 Esta actividad debe iniciar a las 6 de la mañana con el fin de dejarlas listas entre 6 y 9 am. Este mantenimiento incluye todos los periféricos; tales como: CPU; impresora; Teclados; visores; escaner balanza y cableado_x000d_
_x000d_
numero de caja pos_x000d_
_x000d_
pos</v>
      </c>
      <c r="I2853" t="str" xml:space="preserve">
        <v xml:space="preserve">Buenos días: Solicito de su colaboración para realizar los mantenimientos de las siguiente POS; los seriales son: 6498719202; 53R0041467; 53R0126464 Esta actividad debe iniciar a las 6 de la mañana con el fin de dejarlas listas entre 6 y 9 am. Este mantenimiento incluye todos los periféricos; tales como: CPU; impresora; Teclados; visores; escaner balanza y cableado_x000d_
_x000d_
numero de caja pos_x000d_
_x000d_
pos</v>
      </c>
      <c r="J2853" t="str">
        <v>SE REALIZA MANTENIMIENTO PREVENTIVO DE EQUIPOS POS SN: 6498719202; 53R0041467; 53R0126464. SE REALIZA LIMPIEZA INTERNA; LIMPIEZA DE PERIFÉRICOS; ORGANIZACIÓN DE CABLEADO. SE VALIDA NORMAL FUNCIONAMIENTO.</v>
      </c>
      <c r="K2853">
        <v>45232</v>
      </c>
      <c r="L2853">
        <v>45232</v>
      </c>
      <c r="M2853" t="str">
        <f>TEXT(L2853,"DDDDDDD")</f>
        <v>jueves</v>
      </c>
      <c r="N2853" t="str" xml:space="preserve">
        <v xml:space="preserve">J047 JUMBO GIRARDOT_x000d_
_x000d_
</v>
      </c>
      <c r="O2853" t="str">
        <v>GIRARDOT</v>
      </c>
      <c r="P2853" t="str">
        <f>IF(ISBLANK(O2853),"0",(VLOOKUP(O2853,REGION,2,FALSE)))</f>
        <v>OCCIDENTE</v>
      </c>
      <c r="Q2853" t="str">
        <v>WILLIAM FERNANDO ALDANA NIÑO</v>
      </c>
      <c r="R2853">
        <f>IF(ISBLANK(Q2853),"0", VLOOKUP(Q2853,PERSONAL,2,FALSE))</f>
        <v>80148398</v>
      </c>
      <c r="S2853" t="str">
        <v>DIRECTO</v>
      </c>
      <c r="T2853">
        <v>0.375</v>
      </c>
      <c r="U2853">
        <v>0.4375</v>
      </c>
      <c r="V2853">
        <f>IF(ISBLANK(T2853 ),"0",U2853-T2853)</f>
        <v>0.0625</v>
      </c>
      <c r="W2853">
        <v>1</v>
      </c>
      <c r="X2853">
        <f>NETWORKDAYS(K2853,L2852)</f>
        <v>1</v>
      </c>
      <c r="Y2853" t="str">
        <f>IF(X2853&lt;=2,"CUMPLE","NO CUMPLE")</f>
        <v>CUMPLE</v>
      </c>
      <c r="Z2853" t="str">
        <v>Caso ingresa el 1; se atiende dentro de los tiempos. Estos casos de mantenimiento no tienen SLA.</v>
      </c>
    </row>
    <row r="2854" xml:space="preserve">
      <c r="A2854">
        <v>247979</v>
      </c>
      <c r="B2854" t="str">
        <v>REQUEST</v>
      </c>
      <c r="C2854" t="str">
        <v>CERRADO</v>
      </c>
      <c r="D2854" t="str">
        <v xml:space="preserve">LINEAL DE CAJAS </v>
      </c>
      <c r="E2854" t="str">
        <v>POS</v>
      </c>
      <c r="F2854" t="str">
        <v>POS</v>
      </c>
      <c r="G2854" t="str">
        <v>WINCOR</v>
      </c>
      <c r="H2854" t="str" xml:space="preserve">
        <v xml:space="preserve">Buenos días: Solicito de su colaboración para realizar los mantenimientos de las siguiente POS; los seriales son: 64277Z4891; 6498504020; 6498719193 Esta actividad debe iniciar a las 6 de la mañana con el fin de dejarlas listas entre 6 y 9 am. Este mantenimiento incluye todos los periféricos; tales como: CPU; impresora; Teclados; visores; escaner balanza y cableado_x000d_
_x000d_
numero de caja pos_x000d_
_x000d_
pos</v>
      </c>
      <c r="I2854" t="str" xml:space="preserve">
        <v xml:space="preserve">Buenos días: Solicito de su colaboración para realizar los mantenimientos de las siguiente POS; los seriales son: 64277Z4891; 6498504020; 6498719193 Esta actividad debe iniciar a las 6 de la mañana con el fin de dejarlas listas entre 6 y 9 am. Este mantenimiento incluye todos los periféricos; tales como: CPU; impresora; Teclados; visores; escaner balanza y cableado_x000d_
_x000d_
numero de caja pos_x000d_
_x000d_
pos</v>
      </c>
      <c r="J2854" t="str">
        <v>SE REALIZA MANTENIMIENTO PREVENTIVO DE EQUIPOS POS SN:  64277Z4891; 6498504020; 6498719193. SE REALIZA LIMPIEZA INTERNA; LIMPIEZA DE PERIFÉRICOS; ORGANIZACIÓN DE CABLEADO. SE VALIDA NORMAL FUNCIONAMIENTO.</v>
      </c>
      <c r="K2854">
        <v>45232</v>
      </c>
      <c r="L2854">
        <v>45232</v>
      </c>
      <c r="M2854" t="str">
        <f>TEXT(L2854,"DDDDDDD")</f>
        <v>jueves</v>
      </c>
      <c r="N2854" t="str" xml:space="preserve">
        <v xml:space="preserve">J047 JUMBO GIRARDOT_x000d_
_x000d_
</v>
      </c>
      <c r="O2854" t="str">
        <v>GIRARDOT</v>
      </c>
      <c r="P2854" t="str">
        <f>IF(ISBLANK(O2854),"0",(VLOOKUP(O2854,REGION,2,FALSE)))</f>
        <v>OCCIDENTE</v>
      </c>
      <c r="Q2854" t="str">
        <v>WILLIAM FERNANDO ALDANA NIÑO</v>
      </c>
      <c r="R2854">
        <f>IF(ISBLANK(Q2854),"0", VLOOKUP(Q2854,PERSONAL,2,FALSE))</f>
        <v>80148398</v>
      </c>
      <c r="S2854" t="str">
        <v>DIRECTO</v>
      </c>
      <c r="T2854">
        <v>0.4444444444444444</v>
      </c>
      <c r="U2854">
        <v>0.5555555555555556</v>
      </c>
      <c r="V2854">
        <f>IF(ISBLANK(T2854 ),"0",U2854-T2854)</f>
        <v>0.11111111111111116</v>
      </c>
      <c r="W2854">
        <v>2</v>
      </c>
      <c r="X2854">
        <f>NETWORKDAYS(K2854,L2853)</f>
        <v>1</v>
      </c>
      <c r="Y2854" t="str">
        <f>IF(X2854&lt;=2,"CUMPLE","NO CUMPLE")</f>
        <v>CUMPLE</v>
      </c>
      <c r="Z2854" t="str">
        <v>Caso ingresa el 1; se atiende dentro de los tiempos. Estos casos de mantenimiento no tienen SLA.</v>
      </c>
    </row>
    <row r="2855" xml:space="preserve">
      <c r="A2855">
        <v>247969</v>
      </c>
      <c r="B2855" t="str">
        <v>REQUEST</v>
      </c>
      <c r="C2855" t="str">
        <v>CERRADO</v>
      </c>
      <c r="D2855" t="str">
        <v>LINEAL DE CAJAS</v>
      </c>
      <c r="E2855" t="str">
        <v>POS</v>
      </c>
      <c r="F2855" t="str">
        <v>POS</v>
      </c>
      <c r="G2855" t="str">
        <v>WINCOR</v>
      </c>
      <c r="H2855" t="str" xml:space="preserve">
        <v xml:space="preserve">Buenos días: Solicito de su colaboración para realizar los mantenimientos de las siguiente POS; los seriales son: 59CD001101; 59CD001122; 59CD001136 Esta actividad debe iniciar a las 6 de la mañana con el fin de dejarlas listas entre 6 y 9 am. Este mantenimiento incluye todos los periféricos; tales como: CPU; impresora; Teclados; visores; escaner balanza y cableado_x000d_
_x000d_
numero de caja pos_x000d_
_x000d_
POS</v>
      </c>
      <c r="I2855" t="str" xml:space="preserve">
        <v xml:space="preserve">Buenos días: Solicito de su colaboración para realizar los mantenimientos de las siguiente POS; los seriales son: 59CD001101; 59CD001122; 59CD001136 Esta actividad debe iniciar a las 6 de la mañana con el fin de dejarlas listas entre 6 y 9 am. Este mantenimiento incluye todos los periféricos; tales como: CPU; impresora; Teclados; visores; escaner balanza y cableado_x000d_
_x000d_
numero de caja pos_x000d_
_x000d_
POS</v>
      </c>
      <c r="J2855" t="str">
        <v>SE REALIZA MANTENIMIENTO PREVENTIVO DE EQUIPOS POS SN: 59CD001101; 59CD001122; 59CD001136. SE REALIZA LIMPIEZA INTERNA; LIMPIEZA DE PERIFÉRICOS; ORGANIZACIÓN DE CABLEADO. SE VALIDA NORMAL FUNCIONAMIENTO.</v>
      </c>
      <c r="K2855">
        <v>45233</v>
      </c>
      <c r="L2855">
        <v>45233</v>
      </c>
      <c r="M2855" t="str">
        <f>TEXT(L2855,"DDDDDDD")</f>
        <v>viernes</v>
      </c>
      <c r="N2855" t="str" xml:space="preserve">
        <v xml:space="preserve">J047 JUMBO GIRARDOT_x000d_
_x000d_
</v>
      </c>
      <c r="O2855" t="str">
        <v>GIRARDOT</v>
      </c>
      <c r="P2855" t="str">
        <f>IF(ISBLANK(O2855),"0",(VLOOKUP(O2855,REGION,2,FALSE)))</f>
        <v>OCCIDENTE</v>
      </c>
      <c r="Q2855" t="str">
        <v>WILLIAM FERNANDO ALDANA NIÑO</v>
      </c>
      <c r="R2855">
        <f>IF(ISBLANK(Q2855),"0", VLOOKUP(Q2855,PERSONAL,2,FALSE))</f>
        <v>80148398</v>
      </c>
      <c r="S2855" t="str">
        <v>DIRECTO</v>
      </c>
      <c r="T2855">
        <v>0.2916666666666667</v>
      </c>
      <c r="U2855">
        <v>0.375</v>
      </c>
      <c r="V2855">
        <f>IF(ISBLANK(T2855 ),"0",U2855-T2855)</f>
        <v>0.08333333333333331</v>
      </c>
      <c r="W2855">
        <v>1</v>
      </c>
      <c r="X2855">
        <f>NETWORKDAYS(K2855,L2854)</f>
        <v>-2</v>
      </c>
      <c r="Y2855" t="str">
        <f>IF(X2855&lt;=2,"CUMPLE","NO CUMPLE")</f>
        <v>CUMPLE</v>
      </c>
      <c r="Z2855" t="str">
        <v>Caso ingresa el 1; se atiende dentro de los tiempos. Estos casos de mantenimiento no tienen SLA.</v>
      </c>
    </row>
    <row r="2856" xml:space="preserve">
      <c r="A2856">
        <v>248361</v>
      </c>
      <c r="B2856" t="str">
        <v>REQUEST</v>
      </c>
      <c r="C2856" t="str">
        <v>CERRADO</v>
      </c>
      <c r="D2856" t="str">
        <v>LINEAL DE CAJAS</v>
      </c>
      <c r="E2856" t="str">
        <v>SIMEL</v>
      </c>
      <c r="F2856" t="str">
        <v>BALANZA</v>
      </c>
      <c r="G2856" t="str">
        <v>DATALOGIC</v>
      </c>
      <c r="H2856" t="str" xml:space="preserve">
        <v xml:space="preserve">Buena tarde se solicita calibracion de el scanner balanza de al pos 7 ya que esta el peso a favor del cliente. NII: B3815 SERIAL NO: F15L08591 MARCA: DATALOGIC_x000d_
_x000d_
numero de caja en donde se encuentra el scaner balanza_x000d_
_x000d_
7</v>
      </c>
      <c r="I2856" t="str" xml:space="preserve">
        <v xml:space="preserve">Buena tarde se solicita calibracion de el scanner balanza de al pos 7 ya que esta el peso a favor del cliente. NII: B3815 SERIAL NO: F15L08591 MARCA: DATALOGIC_x000d_
_x000d_
numero de caja en donde se encuentra el scaner balanza_x000d_
_x000d_
7</v>
      </c>
      <c r="J2856" t="str">
        <v>Se llega a sitio y se evidencia una diferencia de peso en la balanza de la POS #7; con una diferencia de 0.005 gramos en todos los puntos cardinales.Se realiza calibración y se hacen pruebas de peso con 2kg y 5kg. Se realizan distintas pruebas de peso y la balanza muestra resultado correcto al censar su peso. Se indica que se retira el precinto con serial: ХАА2950000429181; y se coloca el precinto de sticker con serial 7380000000648. Se pone a prueba la balanza sin novedad; estado operativa. 2 DE NOVIEMBRE DE 2023</v>
      </c>
      <c r="K2856">
        <v>45231</v>
      </c>
      <c r="L2856">
        <v>45232</v>
      </c>
      <c r="M2856" t="str">
        <f>TEXT(L2856,"DDDDDDD")</f>
        <v>jueves</v>
      </c>
      <c r="N2856" t="str" xml:space="preserve">
        <v xml:space="preserve">J013 JUMBO VALLE DEL LILI_x000d_
_x000d_
</v>
      </c>
      <c r="O2856" t="str">
        <v>CALI</v>
      </c>
      <c r="P2856" t="str">
        <f>IF(ISBLANK(O2856),"0",(VLOOKUP(O2856,REGION,2,FALSE)))</f>
        <v>OCCIDENTE</v>
      </c>
      <c r="Q2856" t="str">
        <v>SANTIAGO CALIZ ORTIZ</v>
      </c>
      <c r="R2856">
        <v>1192893607</v>
      </c>
      <c r="S2856" t="str">
        <v>DIRECTO</v>
      </c>
      <c r="T2856">
        <v>0.8125</v>
      </c>
      <c r="U2856">
        <v>0.8333333333333334</v>
      </c>
      <c r="V2856">
        <f>IF(ISBLANK(T2856 ),"0",U2856-T2856)</f>
        <v>0.02083333333333337</v>
      </c>
      <c r="W2856">
        <v>1</v>
      </c>
      <c r="X2856">
        <f>NETWORKDAYS(K2856,L2855)</f>
        <v>3</v>
      </c>
      <c r="Y2856" t="str">
        <v>CUMPLE</v>
      </c>
    </row>
    <row r="2857" xml:space="preserve">
      <c r="A2857">
        <v>248374</v>
      </c>
      <c r="B2857" t="str">
        <v>REQUEST</v>
      </c>
      <c r="C2857" t="str">
        <v>CERRADO</v>
      </c>
      <c r="D2857" t="str">
        <v>LINEAL DE CAJAS</v>
      </c>
      <c r="E2857" t="str">
        <v>SIMEL</v>
      </c>
      <c r="F2857" t="str">
        <v xml:space="preserve">BALANZA </v>
      </c>
      <c r="G2857" t="str">
        <v>DATALOGIC</v>
      </c>
      <c r="H2857" t="str" xml:space="preserve">
        <v xml:space="preserve">Buena tarde se solicita la calibracion del scanner balanza de la pos 5 que esta pesando mal a favor del cliente. NII: B84456 SERIAL NO: F15L08590 MARCA: DATALOGIC_x000d_
_x000d_
numero de caja en donde se encuentra el scaner balanza_x000d_
_x000d_
5</v>
      </c>
      <c r="I2857" t="str" xml:space="preserve">
        <v xml:space="preserve">Buena tarde se solicita la calibracion del scanner balanza de la pos 5 que esta pesando mal a favor del cliente. NII: B84456 SERIAL NO: F15L08590 MARCA: DATALOGIC_x000d_
_x000d_
numero de caja en donde se encuentra el scaner balanza_x000d_
_x000d_
5</v>
      </c>
      <c r="J2857" t="str">
        <v>Se llega a sitio y se evidencia una diferencia de peso en la balanza de la POS #5; la cual no presentaba variación en su peso al momento de censar peso.Se realiza aún así la calibración de la balanza y se hacen pruebas de peso con 2kg y 5kg. Se realizan distintas pruebas de peso y la balanza muestra resultado correcto al censar su peso. Se indica que se retira el precinto con serial: ХАА2950000429172; y se coloca el precinto de sticker con serial 7380000000649. Se pone a prueba la balanza sin novedad; estado operativa. 2 DE NOVIEMBRE DE 2023</v>
      </c>
      <c r="K2857">
        <v>45231</v>
      </c>
      <c r="L2857">
        <v>45232</v>
      </c>
      <c r="M2857" t="str">
        <f>TEXT(L2857,"DDDDDDD")</f>
        <v>jueves</v>
      </c>
      <c r="N2857" t="str" xml:space="preserve">
        <v xml:space="preserve">J013 JUMBO VALLE DEL LILI_x000d_
_x000d_
</v>
      </c>
      <c r="O2857" t="str">
        <v>CALI</v>
      </c>
      <c r="P2857" t="str">
        <f>IF(ISBLANK(O2857),"0",(VLOOKUP(O2857,REGION,2,FALSE)))</f>
        <v>OCCIDENTE</v>
      </c>
      <c r="Q2857" t="str">
        <v>SANTIAGO CALIZ ORTIZ</v>
      </c>
      <c r="R2857">
        <v>1192893607</v>
      </c>
      <c r="S2857" t="str">
        <v>DIRECTO</v>
      </c>
      <c r="T2857">
        <v>0.8541666666666666</v>
      </c>
      <c r="U2857">
        <v>0.875</v>
      </c>
      <c r="V2857">
        <f>IF(ISBLANK(T2857 ),"0",U2857-T2857)</f>
        <v>0.02083333333333337</v>
      </c>
      <c r="W2857">
        <v>1</v>
      </c>
      <c r="X2857">
        <f>NETWORKDAYS(K2857,L2856)</f>
        <v>2</v>
      </c>
      <c r="Y2857" t="str">
        <f>IF(X2857&lt;=2,"CUMPLE","NO CUMPLE")</f>
        <v>CUMPLE</v>
      </c>
    </row>
    <row r="2858" xml:space="preserve">
      <c r="A2858">
        <v>247976</v>
      </c>
      <c r="B2858" t="str">
        <v>REQUEST</v>
      </c>
      <c r="C2858" t="str">
        <v>CERRADO</v>
      </c>
      <c r="D2858" t="str">
        <v>LINEAL DE CAJAS</v>
      </c>
      <c r="E2858" t="str">
        <v>POS</v>
      </c>
      <c r="F2858" t="str">
        <v>POS</v>
      </c>
      <c r="G2858" t="str">
        <v>WINCOR</v>
      </c>
      <c r="H2858" t="str" xml:space="preserve">
        <v xml:space="preserve">Buenos días: Solicito de su colaboración para realizar los mantenimientos de las siguiente POS; los seriales son: 59CD001363; 6422382247; 6422492845 Esta actividad debe iniciar a las 6 de la mañana con el fin de dejarlas listas entre 6 y 9 am. Este mantenimiento incluye todos los periféricos; tales como: CPU; impresora; Teclados; visores; escaner balanza y cableado_x000d_
_x000d_
numero de caja pos_x000d_
_x000d_
pos</v>
      </c>
      <c r="I2858" t="str" xml:space="preserve">
        <v xml:space="preserve">Buenos días: Solicito de su colaboración para realizar los mantenimientos de las siguiente POS; los seriales son: 59CD001363; 6422382247; 6422492845 Esta actividad debe iniciar a las 6 de la mañana con el fin de dejarlas listas entre 6 y 9 am. Este mantenimiento incluye todos los periféricos; tales como: CPU; impresora; Teclados; visores; escaner balanza y cableado_x000d_
_x000d_
numero de caja pos_x000d_
_x000d_
pos</v>
      </c>
      <c r="J2858" t="str">
        <v>SE REALIZA MANTENIMIENTO PREVENTIVO DE EQUIPOS POS SN: 59CD001363; 6422382247; 6422492845. SE REALIZA LIMPIEZA INTERNA; LIMPIEZA DE PERIFÉRICOS; ORGANIZACIÓN DE CABLEADO. SE VALIDA NORMAL FUNCIONAMIENTO. EL TECLADO DEL POS S/N 6422492845 SE ENCUENTRA EN MAL ESTADO Y ES NECESARIO REALIZAR EL CAMBIO. 2 de NOVIEMBRE DE 2023</v>
      </c>
      <c r="K2858">
        <v>45233</v>
      </c>
      <c r="L2858">
        <v>45233</v>
      </c>
      <c r="M2858" t="str">
        <f>TEXT(L2858,"DDDDDDD")</f>
        <v>viernes</v>
      </c>
      <c r="N2858" t="str" xml:space="preserve">
        <v xml:space="preserve">J047 JUMBO GIRARDOT_x000d_
_x000d_
</v>
      </c>
      <c r="O2858" t="str">
        <v>GIRARDOT</v>
      </c>
      <c r="P2858" t="str">
        <f>IF(ISBLANK(O2858),"0",(VLOOKUP(O2858,REGION,2,FALSE)))</f>
        <v>OCCIDENTE</v>
      </c>
      <c r="Q2858" t="str">
        <v>WILLIAM FERNANDO ALDANA NIÑO</v>
      </c>
      <c r="R2858">
        <f>IF(ISBLANK(Q2858),"0", VLOOKUP(Q2858,PERSONAL,2,FALSE))</f>
        <v>80148398</v>
      </c>
      <c r="S2858" t="str">
        <v>DIRECTO</v>
      </c>
      <c r="T2858">
        <v>0.375</v>
      </c>
      <c r="U2858">
        <v>0.4583333333333333</v>
      </c>
      <c r="V2858">
        <f>IF(ISBLANK(T2858 ),"0",U2858-T2858)</f>
        <v>0.08333333333333331</v>
      </c>
      <c r="W2858">
        <v>1</v>
      </c>
      <c r="X2858">
        <f>NETWORKDAYS(K2858,L2857)</f>
        <v>-2</v>
      </c>
      <c r="Y2858" t="str">
        <f>IF(X2858&lt;=2,"CUMPLE","NO CUMPLE")</f>
        <v>CUMPLE</v>
      </c>
      <c r="Z2858" t="str">
        <v>Caso ingresa el 1; se atiende dentro de los tiempos. Estos casos de mantenimiento no tienen SLA.</v>
      </c>
    </row>
    <row r="2859" xml:space="preserve">
      <c r="A2859">
        <v>194665</v>
      </c>
      <c r="B2859" t="str">
        <v>REQUEST</v>
      </c>
      <c r="C2859" t="str">
        <v>CERRADO</v>
      </c>
      <c r="D2859" t="str">
        <v>LINEAL DE CAJAS</v>
      </c>
      <c r="E2859" t="str">
        <v>POS</v>
      </c>
      <c r="F2859" t="str">
        <v>POS</v>
      </c>
      <c r="G2859" t="str">
        <v>WINCOR</v>
      </c>
      <c r="H2859" t="str">
        <v>Buenas tardes; me pueden colaborar por favor con la pos número 8 ya que está demaciado lenta; y después dice falla potencia y se apaga y se demora para volver a prender...muchas gracias</v>
      </c>
      <c r="I2859" t="str">
        <v>Buenas tardes; me pueden colaborar por favor con la pos número 8 ya que está demaciado lenta; y después dice falla potencia y se apaga y se demora para volver a prender...muchas gracias</v>
      </c>
      <c r="J2859" t="str">
        <v>La señora Morelia indica que el aumento de RAM de la POS 8 se hizo el día lunes por el técnico Jhonny; se llega a sitio y se procede con el mantenimiento y limpieza de la POS; equipo queda operativo. 2 DE NOVIEMBRE DE 2023</v>
      </c>
      <c r="K2859">
        <v>45232</v>
      </c>
      <c r="L2859">
        <v>45232</v>
      </c>
      <c r="M2859" t="str">
        <f>TEXT(L2859,"DDDDDDD")</f>
        <v>jueves</v>
      </c>
      <c r="N2859" t="str" xml:space="preserve">
        <v xml:space="preserve">J027 JUMBO RIONEGRO_x000d_
_x000d_
</v>
      </c>
      <c r="O2859" t="str">
        <v>RIONEGRO</v>
      </c>
      <c r="P2859" t="str">
        <f>IF(ISBLANK(O2859),"0",(VLOOKUP(O2859,REGION,2,FALSE)))</f>
        <v>CENTRO</v>
      </c>
      <c r="Q2859" t="str">
        <v>JARY JHOVANA MENA CORDOBA</v>
      </c>
      <c r="R2859">
        <v>1000636827</v>
      </c>
      <c r="S2859" t="str">
        <v>DIRECTO</v>
      </c>
      <c r="T2859">
        <v>0.3958333333333333</v>
      </c>
      <c r="U2859">
        <v>0.4166666666666667</v>
      </c>
      <c r="V2859">
        <f>IF(ISBLANK(T2859 ),"0",U2859-T2859)</f>
        <v>0.02083333333333337</v>
      </c>
      <c r="W2859">
        <v>1</v>
      </c>
      <c r="X2859">
        <f>NETWORKDAYS(K2859,L2858)</f>
        <v>2</v>
      </c>
      <c r="Y2859" t="str">
        <f>IF(X2859&lt;=2,"CUMPLE","NO CUMPLE")</f>
        <v>CUMPLE</v>
      </c>
      <c r="Z2859" t="str">
        <v xml:space="preserve">El caso había entrado el 17 ; acordado con cliente. </v>
      </c>
    </row>
    <row r="2860" xml:space="preserve">
      <c r="A2860">
        <v>210695</v>
      </c>
      <c r="B2860" t="str">
        <v>REQUEST</v>
      </c>
      <c r="C2860" t="str">
        <v>CERRADO</v>
      </c>
      <c r="D2860" t="str">
        <v>LINEAL DE CAJAS</v>
      </c>
      <c r="E2860" t="str">
        <v>POS</v>
      </c>
      <c r="F2860" t="str">
        <v>POS</v>
      </c>
      <c r="G2860" t="str">
        <v xml:space="preserve">WINCOR </v>
      </c>
      <c r="H2860" t="str" xml:space="preserve">
        <v xml:space="preserve">Buen dia me ayudan revisando lanpos #9 esta demasiado lenta_x000d_
_x000d_
</v>
      </c>
      <c r="I2860" t="str" xml:space="preserve">
        <v xml:space="preserve">Buen dia me ayudan revisando lanpos #9 esta demasiado lenta_x000d_
_x000d_
</v>
      </c>
      <c r="J2860" t="str">
        <v>La señora Morelia indica que el aumento de RAM de la POS 9 se hizo el día lunes por el técnico Jhonny; se llega a sitio y se procede con el mantenimiento y limpieza de la POS; equipo queda operativo. 2 de Noviembre de 2023</v>
      </c>
      <c r="K2860">
        <v>45232</v>
      </c>
      <c r="L2860">
        <v>45232</v>
      </c>
      <c r="M2860" t="str">
        <f>TEXT(L2860,"DDDDDDD")</f>
        <v>jueves</v>
      </c>
      <c r="N2860" t="str" xml:space="preserve">
        <v xml:space="preserve">J027 JUMBO RIONEGRO_x000d_
_x000d_
</v>
      </c>
      <c r="O2860" t="str">
        <v>RIONEGRO</v>
      </c>
      <c r="P2860" t="str">
        <f>IF(ISBLANK(O2860),"0",(VLOOKUP(O2860,REGION,2,FALSE)))</f>
        <v>CENTRO</v>
      </c>
      <c r="Q2860" t="str">
        <v>JARY JHOVANA MENA CORDOBA</v>
      </c>
      <c r="R2860">
        <v>1000636827</v>
      </c>
      <c r="S2860" t="str">
        <v>DIRECTO</v>
      </c>
      <c r="T2860">
        <v>0.4166666666666667</v>
      </c>
      <c r="U2860">
        <v>0.4375</v>
      </c>
      <c r="V2860">
        <f>IF(ISBLANK(T2860 ),"0",U2860-T2860)</f>
        <v>0.020833333333333315</v>
      </c>
      <c r="W2860">
        <v>1</v>
      </c>
      <c r="X2860">
        <f>NETWORKDAYS(K2860,L2859)</f>
        <v>1</v>
      </c>
      <c r="Y2860" t="str">
        <f>IF(X2860&lt;=2,"CUMPLE","NO CUMPLE")</f>
        <v>CUMPLE</v>
      </c>
      <c r="Z2860" t="str">
        <v xml:space="preserve">26/10/2023 Caso había  ingresado ese día; acuerdo con el cliente. </v>
      </c>
    </row>
    <row r="2861" xml:space="preserve">
      <c r="A2861">
        <v>248138</v>
      </c>
      <c r="B2861" t="str">
        <v>INCIDENT</v>
      </c>
      <c r="C2861" t="str">
        <v>CERRADO</v>
      </c>
      <c r="D2861" t="str">
        <v>TODA LA TIENDA</v>
      </c>
      <c r="E2861" t="str">
        <v>PUNTO DE RED</v>
      </c>
      <c r="F2861" t="str">
        <v>PUNTO DE RED</v>
      </c>
      <c r="G2861" t="str">
        <v>PUNTO DE RED</v>
      </c>
      <c r="H2861" t="str" xml:space="preserve">
        <v xml:space="preserve">Buen día por favor realizar una revisión a los nuevos punto de red de los self checkout instalados en Jumbo Rio Negro ;para garantizar que estén en correcto funcionamiento de no estar configurados por favor gestionar con el área de redes._x000d_
_x000d_
Área Afectada_x000d_
_x000d_
self checkout_x000d_
_x000d_
Punto Operacional Afectada_x000d_
_x000d_
Rio negro(antioquia)</v>
      </c>
      <c r="I2861" t="str" xml:space="preserve">
        <v xml:space="preserve">Buen día por favor realizar una revisión a los nuevos punto de red de los self checkout instalados en Jumbo Rio Negro ;para garantizar que estén en correcto funcionamiento de no estar configurados por favor gestionar con el área de redes._x000d_
_x000d_
Área Afectada_x000d_
_x000d_
self checkout_x000d_
_x000d_
Punto Operacional Afectada_x000d_
_x000d_
Rio negro(antioquia)</v>
      </c>
      <c r="J2861" t="str">
        <v>Se procede a estar en contacto con el técnico Stharlyn para la validación de cada punto; se le indica en qué Dato se encuentra cada punto en el gabinete 5 y se le manda imágenes de evidencia. Funcional</v>
      </c>
      <c r="K2861">
        <v>45231</v>
      </c>
      <c r="L2861">
        <v>45232</v>
      </c>
      <c r="M2861" t="str">
        <f>TEXT(L2861,"DDDDDDD")</f>
        <v>jueves</v>
      </c>
      <c r="N2861" t="str" xml:space="preserve">
        <v xml:space="preserve">J027 JUMBO RIONEGRO_x000d_
_x000d_
</v>
      </c>
      <c r="O2861" t="str">
        <v>RIONEGRO</v>
      </c>
      <c r="P2861" t="str">
        <f>IF(ISBLANK(O2861),"0",(VLOOKUP(O2861,REGION,2,FALSE)))</f>
        <v>CENTRO</v>
      </c>
      <c r="Q2861" t="str">
        <v>JARY JHOVANA MENA CORDOBA</v>
      </c>
      <c r="R2861">
        <v>1000636827</v>
      </c>
      <c r="S2861" t="str">
        <v>DIRECTO</v>
      </c>
      <c r="T2861">
        <v>0.3888888888888889</v>
      </c>
      <c r="U2861">
        <v>0.4166666666666667</v>
      </c>
      <c r="V2861">
        <f>IF(ISBLANK(T2861 ),"0",U2861-T2861)</f>
        <v>0.02777777777777779</v>
      </c>
      <c r="W2861">
        <v>1</v>
      </c>
      <c r="X2861">
        <f>NETWORKDAYS(K2861,L2860)</f>
        <v>2</v>
      </c>
      <c r="Y2861" t="str">
        <f>IF(X2861&lt;=2,"CUMPLE","NO CUMPLE")</f>
        <v>CUMPLE</v>
      </c>
    </row>
    <row r="2862">
      <c r="A2862" t="str">
        <v>ACOMPAÑAMIENTO</v>
      </c>
      <c r="B2862" t="str">
        <v>REQUEST</v>
      </c>
      <c r="C2862" t="str">
        <v>CERRADO</v>
      </c>
      <c r="D2862" t="str">
        <v>CARNICERÍA</v>
      </c>
      <c r="E2862" t="str">
        <v>BALANZA</v>
      </c>
      <c r="F2862" t="str">
        <v>BALANZA</v>
      </c>
      <c r="G2862" t="str">
        <v>BALANZA</v>
      </c>
      <c r="H2862" t="str">
        <v>Acompañamiento en J024 PREMIUM PLAZA</v>
      </c>
      <c r="I2862" t="str">
        <v>Acompañamiento en J024 PREMIUM PLAZA</v>
      </c>
      <c r="J2862" t="str">
        <v xml:space="preserve">Se procede a llegar a tienda para proceder con el cambio de la balanza en la sección de carnés; al realizar el cambio de la balanza se procede a configurarla con la IP y MÁSCARA DE RED. Se válida el funcionamiento correcto. También se hizo acompañamiento con el técnico Jhonny con una impresora de sticker ya que estaba mal calibrada; impresora queda en buen esta y se le indica al Gerente Pedro el buen funcionamiento  </v>
      </c>
      <c r="K2862">
        <v>45232</v>
      </c>
      <c r="L2862">
        <v>45233</v>
      </c>
      <c r="M2862" t="str">
        <f>TEXT(L2862,"DDDDDDD")</f>
        <v>viernes</v>
      </c>
      <c r="N2862" t="str">
        <v>J024 PREMIUM PLAZA</v>
      </c>
      <c r="O2862" t="str">
        <v>MEDELLIN</v>
      </c>
      <c r="P2862" t="str">
        <f>IF(ISBLANK(O2862),"0",(VLOOKUP(O2862,REGION,2,FALSE)))</f>
        <v>CENTRO</v>
      </c>
      <c r="Q2862" t="str">
        <v>JARY JHOVANA MENA CORDOBA</v>
      </c>
      <c r="R2862">
        <v>1000636827</v>
      </c>
      <c r="S2862" t="str">
        <v>DIRECTO</v>
      </c>
      <c r="T2862">
        <v>0.3541666666666667</v>
      </c>
      <c r="U2862">
        <v>0.46875</v>
      </c>
      <c r="V2862">
        <f>IF(ISBLANK(T2862 ),"0",U2862-T2862)</f>
        <v>0.11458333333333331</v>
      </c>
      <c r="W2862" t="str">
        <v>2;5</v>
      </c>
      <c r="X2862">
        <f>NETWORKDAYS(K2862,L2861)</f>
        <v>1</v>
      </c>
      <c r="Y2862" t="str">
        <f>IF(X2862&lt;=2,"CUMPLE","NO CUMPLE")</f>
        <v>CUMPLE</v>
      </c>
    </row>
    <row r="2863" xml:space="preserve">
      <c r="A2863">
        <v>247947</v>
      </c>
      <c r="B2863" t="str">
        <v>REQUEST</v>
      </c>
      <c r="C2863" t="str">
        <v>CERRADO</v>
      </c>
      <c r="D2863" t="str">
        <v>LINEAL DE CAJAS</v>
      </c>
      <c r="E2863" t="str">
        <v>POS</v>
      </c>
      <c r="F2863" t="str">
        <v>POS</v>
      </c>
      <c r="G2863" t="str">
        <v>WINCOR</v>
      </c>
      <c r="H2863" t="str" xml:space="preserve">
        <v xml:space="preserve">Buenos días: Solicito de su colaboración para realizar los mantenimientos de las siguiente POS; los seriales son: 6498720775; 6498720779; 6498720783 Esta actividad debe iniciar a las 6 de la mañana con el fin de dejarlas listas entre 6 y 9 am. Este mantenimiento incluye todos los periféricos; tales como: CPU; impresora; Teclados; visores; escaner balanza y cableado_x000d_
_x000d_
numero de caja pos_x000d_
_x000d_
10.11.12</v>
      </c>
      <c r="I2863" t="str" xml:space="preserve">
        <v xml:space="preserve">Buenos días: Solicito de su colaboración para realizar los mantenimientos de las siguiente POS; los seriales son: 6498720775; 6498720779; 6498720783 Esta actividad debe iniciar a las 6 de la mañana con el fin de dejarlas listas entre 6 y 9 am. Este mantenimiento incluye todos los periféricos; tales como: CPU; impresora; Teclados; visores; escaner balanza y cableado_x000d_
_x000d_
numero de caja pos_x000d_
_x000d_
10.11.12</v>
      </c>
      <c r="J2863" t="str">
        <v>Me encuentro en sitio y se me indica realizar el mantenimiento a todo el lineal de cajas de la tienda en un  total de 18 pos;se inicia labor y tomando evidencia de los seriales y apagando los dispositivos para su posterior desarme y destape de piezas; se inicia con la pos de ecommerce que se encuentra en la misma lineal de caja y se termina con las pos de rincon jumbo; se informa ala compañera que de las 18 unidades a intervenir quedaron pendientes 4 por que en el momento estaban en atención publico y podían ser apagadas en las demás pos. Se terminaba labor y se realizaban pruebas de funcionalidad sin fallas dispositivo pos  operativo se le informa al ingl  harold  quien me indica que hay que llenar un formato por cada pos intervenida y procedo a realizar  y le informo a la compañera Katerine y terminada labor del día me retiro del sitio. 3 de Noviembre de 2023</v>
      </c>
      <c r="K2863">
        <v>45233</v>
      </c>
      <c r="L2863">
        <v>45233</v>
      </c>
      <c r="M2863" t="str">
        <f>TEXT(L2863,"DDDDDDD")</f>
        <v>viernes</v>
      </c>
      <c r="N2863" t="str" xml:space="preserve">
        <v xml:space="preserve">J036 JUMBO POPAYAN CAMPANARIO_x000d_
_x000d_
</v>
      </c>
      <c r="O2863" t="str">
        <v>POPAYAN</v>
      </c>
      <c r="P2863" t="str">
        <f>IF(ISBLANK(O2863),"0",(VLOOKUP(O2863,REGION,2,FALSE)))</f>
        <v>OCCIDENTE</v>
      </c>
      <c r="Q2863" t="str">
        <v>DANIEL FERNANDO PAREDES ARTEAGA</v>
      </c>
      <c r="R2863">
        <f>IF(ISBLANK(Q2863),"0", VLOOKUP(Q2863,PERSONAL,2,FALSE))</f>
        <v>10301691</v>
      </c>
      <c r="S2863" t="str">
        <v>DIRECTO</v>
      </c>
      <c r="T2863">
        <v>0.2569444444444444</v>
      </c>
      <c r="U2863">
        <v>0.5</v>
      </c>
      <c r="V2863">
        <f>IF(ISBLANK(T2863 ),"0",U2863-T2863)</f>
        <v>0.24305555555555558</v>
      </c>
      <c r="W2863">
        <v>3</v>
      </c>
      <c r="X2863">
        <f>NETWORKDAYS(K2863,L2862)</f>
        <v>1</v>
      </c>
      <c r="Y2863" t="str">
        <f>IF(X2863&lt;=2,"CUMPLE","NO CUMPLE")</f>
        <v>CUMPLE</v>
      </c>
      <c r="Z2863" t="str">
        <v>Caso ingresa el 1; se atiende dentro de los tiempos. Estos casos de mantenimiento no tienen SLA.</v>
      </c>
    </row>
    <row r="2864" xml:space="preserve">
      <c r="A2864">
        <v>247952</v>
      </c>
      <c r="B2864" t="str">
        <v>REQUEST</v>
      </c>
      <c r="C2864" t="str">
        <v>CERRADO</v>
      </c>
      <c r="D2864" t="str">
        <v>LINEAL DE CAJAS</v>
      </c>
      <c r="E2864" t="str">
        <v>POS</v>
      </c>
      <c r="F2864" t="str">
        <v>POS</v>
      </c>
      <c r="G2864" t="str">
        <v>WINCOR</v>
      </c>
      <c r="H2864" t="str" xml:space="preserve">
        <v xml:space="preserve">Buenos días: Solicito de su colaboración para realizar los mantenimientos de las siguiente POS; los seriales son: 6498720789; 6498720790; 6498824450 Esta actividad debe iniciar a las 6 de la mañana con el fin de dejarlas listas entre 6 y 9 am. Este mantenimiento incluye todos los periféricos; tales como: CPU; impresora; Teclados; visores; escaner balanza y cableado_x000d_
_x000d_
numero de caja pos_x000d_
_x000d_
15;16;17</v>
      </c>
      <c r="I2864" t="str" xml:space="preserve">
        <v xml:space="preserve">Buenos días: Solicito de su colaboración para realizar los mantenimientos de las siguiente POS; los seriales son: 6498720789; 6498720790; 6498824450 Esta actividad debe iniciar a las 6 de la mañana con el fin de dejarlas listas entre 6 y 9 am. Este mantenimiento incluye todos los periféricos; tales como: CPU; impresora; Teclados; visores; escaner balanza y cableado_x000d_
_x000d_
numero de caja pos_x000d_
_x000d_
15;16;17</v>
      </c>
      <c r="J2864" t="str">
        <v>Me encuentro en sitio y se me indica realizar el mantenimiento a todo el lineal de cajas de la tienda en un  total de 18 pos se inicia labor y tomando evidencia de los seriales y apagando los dispositivos para su posterior desarme y destape de piezas se inicia con la pos de ecommer que se encuentra en la misma lineal de caja y se termina con las pos de rincon jumbo se informa ala compañera que de las 18 unidades a intervenir quedaron pendientes 4 por que en el momento estaban en atencion publico y podian ser apagadas en las demas pos se terminaba labor y se realizaban pruebas de funcionalidad sin fallas dispositivo pos  operativo se le informa al ingl  harold  quien me indica que hay que llenar un formato por cada pos intervenida y procedo a realizar  y le informo a la compañera Katerine y terminada labor del dia me retiro del sitio.  3 DE NOVIEMBRE DE 2023</v>
      </c>
      <c r="K2864">
        <v>45233</v>
      </c>
      <c r="L2864">
        <v>45233</v>
      </c>
      <c r="M2864" t="str">
        <f>TEXT(L2864,"DDDDDDD")</f>
        <v>viernes</v>
      </c>
      <c r="N2864" t="str" xml:space="preserve">
        <v xml:space="preserve">J036 JUMBO POPAYAN CAMPANARIO_x000d_
_x000d_
</v>
      </c>
      <c r="O2864" t="str">
        <v>POPAYAN</v>
      </c>
      <c r="P2864" t="str">
        <f>IF(ISBLANK(O2864),"0",(VLOOKUP(O2864,REGION,2,FALSE)))</f>
        <v>OCCIDENTE</v>
      </c>
      <c r="Q2864" t="str">
        <v>DANIEL FERNANDO PAREDES ARTEAGA</v>
      </c>
      <c r="R2864">
        <f>IF(ISBLANK(Q2864),"0", VLOOKUP(Q2864,PERSONAL,2,FALSE))</f>
        <v>10301691</v>
      </c>
      <c r="S2864" t="str">
        <v>DIRECTO</v>
      </c>
      <c r="T2864">
        <v>0.5416666666666666</v>
      </c>
      <c r="U2864">
        <v>0.7083333333333334</v>
      </c>
      <c r="V2864">
        <f>IF(ISBLANK(T2864 ),"0",U2864-T2864)</f>
        <v>0.16666666666666674</v>
      </c>
      <c r="W2864">
        <v>2</v>
      </c>
      <c r="X2864">
        <f>NETWORKDAYS(K2864,L2863)</f>
        <v>1</v>
      </c>
      <c r="Y2864" t="str">
        <f>IF(X2864&lt;=2,"CUMPLE","NO CUMPLE")</f>
        <v>CUMPLE</v>
      </c>
      <c r="Z2864" t="str">
        <v>Caso ingresa el 1; se atiende dentro de los tiempos. Estos casos de mantenimiento no tienen SLA.</v>
      </c>
    </row>
    <row r="2865" xml:space="preserve">
      <c r="A2865">
        <v>247959</v>
      </c>
      <c r="B2865" t="str">
        <v>REQUEST</v>
      </c>
      <c r="C2865" t="str">
        <v>CERRADO</v>
      </c>
      <c r="D2865" t="str">
        <v xml:space="preserve">LINEAL DE CAJAS </v>
      </c>
      <c r="E2865" t="str">
        <v>POS</v>
      </c>
      <c r="F2865" t="str">
        <v>POS</v>
      </c>
      <c r="G2865" t="str">
        <v>WINCOR</v>
      </c>
      <c r="H2865" t="str" xml:space="preserve">
        <v xml:space="preserve">Buenos días: Solicito de su colaboración para realizar los mantenimientos de las siguiente POS; los seriales son: 64CD709464; 64CD709465; 64CD709474; 53R0041422 Esta actividad debe iniciar a las 6 de la mañana con el fin de dejarlas listas entre 6 y 9 am. Este mantenimiento incluye todos los periféricos; tales como: CPU; impresora; Teclados; visores; escaner balanza y cableado_x000d_
_x000d_
numero de caja pos_x000d_
_x000d_
linea de cajas</v>
      </c>
      <c r="I2865" t="str" xml:space="preserve">
        <v xml:space="preserve">Buenos días: Solicito de su colaboración para realizar los mantenimientos de las siguiente POS; los seriales son: 64CD709464; 64CD709465; 64CD709474; 53R0041422 Esta actividad debe iniciar a las 6 de la mañana con el fin de dejarlas listas entre 6 y 9 am. Este mantenimiento incluye todos los periféricos; tales como: CPU; impresora; Teclados; visores; escaner balanza y cableado_x000d_
_x000d_
numero de caja pos_x000d_
_x000d_
linea de cajas</v>
      </c>
      <c r="J2865" t="str">
        <v>Me encuentro en sitio y se me indica realizar el mantenimiento a todo el lineal de cajas de la tienda en un  total de 18 pos se inicia labor y tomando evidencia de los seriales y apagando los dispositivos para su posterior desarme y destape de piezas se inicia con la pos de ecommer que se encuentra en la misma lineal de caja y se termina con las pos de rincon jumbo se informa ala compañera que de las 18 unidades a intervenir quedaron pendientes 4 por que en el momento estaban en atencion publico y podian ser apagadas en las demas pos se terminaba labor y se realizaban pruebas de funcionalidad sin fallas dispositivo pos  operativo se le informa al ingl  harold  quien me indica que hay que llenar un formato por cada pos intervenida y procedo a realizar  y le informo a la compañera Katerine y terminada labor del dia me retiro del sitio. 3 DE NOVIEMBRE DE 2023</v>
      </c>
      <c r="K2865">
        <v>45233</v>
      </c>
      <c r="L2865">
        <v>45233</v>
      </c>
      <c r="M2865" t="str">
        <f>TEXT(L2865,"DDDDDDD")</f>
        <v>viernes</v>
      </c>
      <c r="N2865" t="str" xml:space="preserve">
        <v xml:space="preserve">J036 JUMBO POPAYAN CAMPANARIO_x000d_
_x000d_
</v>
      </c>
      <c r="O2865" t="str">
        <v>POPAYAN</v>
      </c>
      <c r="P2865" t="str">
        <f>IF(ISBLANK(O2865),"0",(VLOOKUP(O2865,REGION,2,FALSE)))</f>
        <v>OCCIDENTE</v>
      </c>
      <c r="Q2865" t="str">
        <v>DANIEL FERNANDO PAREDES ARTEAGA</v>
      </c>
      <c r="R2865">
        <f>IF(ISBLANK(Q2865),"0", VLOOKUP(Q2865,PERSONAL,2,FALSE))</f>
        <v>10301691</v>
      </c>
      <c r="S2865" t="str">
        <v>DIRECTO</v>
      </c>
      <c r="T2865">
        <v>0.7083333333333334</v>
      </c>
      <c r="U2865">
        <v>0.7916666666666666</v>
      </c>
      <c r="V2865">
        <f>IF(ISBLANK(T2865 ),"0",U2865-T2865)</f>
        <v>0.08333333333333326</v>
      </c>
      <c r="W2865">
        <v>1</v>
      </c>
      <c r="X2865">
        <f>NETWORKDAYS(K2865,L2864)</f>
        <v>1</v>
      </c>
      <c r="Y2865" t="str">
        <f>IF(X2865&lt;=2,"CUMPLE","NO CUMPLE")</f>
        <v>CUMPLE</v>
      </c>
      <c r="Z2865" t="str">
        <v>Caso ingresa el 1; se atiende dentro de los tiempos. Estos casos de mantenimiento no tienen SLA.</v>
      </c>
    </row>
    <row r="2866" xml:space="preserve">
      <c r="A2866">
        <v>223672</v>
      </c>
      <c r="B2866" t="str">
        <v>REQUEST</v>
      </c>
      <c r="C2866" t="str">
        <v>CERRADO</v>
      </c>
      <c r="D2866" t="str">
        <v>CARNICERIA</v>
      </c>
      <c r="E2866" t="str">
        <v>BALANZA</v>
      </c>
      <c r="F2866" t="str">
        <v>BALANZA</v>
      </c>
      <c r="G2866" t="str">
        <v>METTLER</v>
      </c>
      <c r="H2866" t="str" xml:space="preserve">
        <v xml:space="preserve">Bueno día Favor realizar la instalación y configuración de la balanza BALANZA|MESA en el área de carnicería por favor sacar información de la configuración de la balanza que se va a cambiar balanza a instalar Marca: METTLER TOLEDO Modelo: BPLUS Serial: C329508243 balanza que se cambia: serial: R1L11854-6DK Mil gracias_x000d_
_x000d_
Área donde su ubica la balanza_x000d_
_x000d_
CARNICERIA</v>
      </c>
      <c r="I2866" t="str" xml:space="preserve">
        <v xml:space="preserve">Bueno día Favor realizar la instalación y configuración de la balanza BALANZA|MESA en el área de carnicería por favor sacar información de la configuración de la balanza que se va a cambiar balanza a instalar Marca: METTLER TOLEDO Modelo: BPLUS Serial: C329508243 balanza que se cambia: serial: R1L11854-6DK Mil gracias_x000d_
_x000d_
Área donde su ubica la balanza_x000d_
_x000d_
CARNICERIA</v>
      </c>
      <c r="J2866" t="str">
        <v>se ingresa a sitio 11 am; se procede a buscar la balanza con los de seguridad 11:30 se procede a realizar revision de que la balanza se encuentre en buen estado 12: 00 pm; se procede a ralizar verificacion de la balanza antigua; tomar datos y configuracion de red para migrarla a la nueva balanza; se toma receso para almorzar; 13:30 pm se habla con personal de mantenimiento para la adaptacion de la nueva balanza en el punto de la antigua balanza; el procesos se realiza a las 3:00 pm ya que el personal de mantenimiento se encontraba ocupado y salia a las 2:30 pm de turno; de mi parte se ingenio la implementacion para poder ajustar la balanza en el punto de la antigua ya que por sus dimenciones mas largas no se podia poner habia obstruccion por parte de el congelador la cual se tuvo que realizar varios ajustes en el lugar de implemetacion labor de instalacion de colgar la balanza fue a las 5:00 pm; en ese momento ya estaba configurada la red en la nueva balanza; se envio luz verde para que el soporte le pudiera hacer el cargue via red; el dia 1 de noviembre se vuelve a tienda nuevamente para hacer pruebas de cargue en horas de la tarde; balanza quedo instalada y probada correctamente 1 de noviembre de 2023</v>
      </c>
      <c r="K2866">
        <v>45231</v>
      </c>
      <c r="L2866">
        <v>45231</v>
      </c>
      <c r="M2866" t="str">
        <f>TEXT(L2866,"DDDDDDD")</f>
        <v>miércoles</v>
      </c>
      <c r="N2866" t="str" xml:space="preserve">
        <v xml:space="preserve">M038 METRO NEIVA CENTRO DE CONVENCIONES_x000d_
_x000d_
</v>
      </c>
      <c r="O2866" t="str">
        <v>NEIVA</v>
      </c>
      <c r="P2866" t="str">
        <f>IF(ISBLANK(O2866),"0",(VLOOKUP(O2866,REGION,2,FALSE)))</f>
        <v>OCCIDENTE</v>
      </c>
      <c r="Q2866" t="str">
        <v>JOHN ALEJANDRO LOZADA BABATIVA</v>
      </c>
      <c r="R2866">
        <f>IF(ISBLANK(Q2866),"0", VLOOKUP(Q2866,PERSONAL,2,FALSE))</f>
        <v>1075313382</v>
      </c>
      <c r="S2866" t="str">
        <v>ALIADO</v>
      </c>
      <c r="T2866">
        <v>0.4583333333333333</v>
      </c>
      <c r="U2866">
        <v>0.7083333333333334</v>
      </c>
      <c r="V2866">
        <v>0.20833333333333334</v>
      </c>
      <c r="W2866">
        <v>3</v>
      </c>
      <c r="X2866">
        <f>NETWORKDAYS(K2866,L2865)</f>
        <v>3</v>
      </c>
      <c r="Y2866" t="str">
        <f>IF(X2866&lt;=2,"CUMPLE","NO CUMPLE")</f>
        <v>NO CUMPLE</v>
      </c>
      <c r="Z2866" t="str">
        <v xml:space="preserve">Ingresó anteriormente; acordado con cliente. </v>
      </c>
    </row>
    <row r="2867" xml:space="preserve">
      <c r="A2867">
        <v>151289</v>
      </c>
      <c r="B2867" t="str">
        <v>REQUEST</v>
      </c>
      <c r="C2867" t="str">
        <v>CERRADO</v>
      </c>
      <c r="D2867" t="str">
        <v>DIRECCION TIENDA</v>
      </c>
      <c r="E2867" t="str">
        <v>PC</v>
      </c>
      <c r="F2867" t="str">
        <v>PORTATIL</v>
      </c>
      <c r="G2867" t="str">
        <v>HP</v>
      </c>
      <c r="H2867" t="str" xml:space="preserve">
        <v xml:space="preserve">Buenas tardes. por favor me colaboran con el envió de un computador portátil para poder realizar el trabajo de RRHH en las tiendas de Pitalito y Neiva; ya que el computador asignado presenta falla con la board. Gracias_x000d_
_x000d_
Indicar ubicación del Equipo en tienda o oficinas_x000d_
_x000d_
RRHH</v>
      </c>
      <c r="I2867" t="str" xml:space="preserve">
        <v xml:space="preserve">Buenas tardes. por favor me colaboran con el envió de un computador portátil para poder realizar el trabajo de RRHH en las tiendas de Pitalito y Neiva; ya que el computador asignado presenta falla con la board. Gracias_x000d_
_x000d_
Indicar ubicación del Equipo en tienda o oficinas_x000d_
_x000d_
RRHH</v>
      </c>
      <c r="J2867" t="str">
        <v>Se pide a seguridad el portátil para configuración; se procede a realizar alistamiento del equipo; se busca a la usuaria Alexandra Molina para tomar datos; se procede a configurar equipo se pone en red con la entidad; se pide a soporte el aplicativo cencojoin para subirlo a dominio; se implementa nombre de equipo para quedar activo en el directorio de la entidad; se realiza implementación de aplicativos instalados correctamente; una vez ya en dominio se procede a realizar ingreso con usuario el cual es exitoso se realiza una configuraciones adicionales; al momento de hacer las pruebas con usuario; la usuaria ya se debía ir por el horario de turno que ya había cumplido; quedo el equipo listo usuaria debe hacer pruebas básicas. 1 DE NOVIEMBRE DE 2023</v>
      </c>
      <c r="K2867">
        <v>45231</v>
      </c>
      <c r="L2867">
        <v>45231</v>
      </c>
      <c r="M2867" t="str">
        <f>TEXT(L2867,"DDDDDDD")</f>
        <v>miércoles</v>
      </c>
      <c r="N2867" t="str" xml:space="preserve">
        <v xml:space="preserve">M038 METRO NEIVA CENTRO DE CONVENCIONES_x000d_
_x000d_
</v>
      </c>
      <c r="O2867" t="str">
        <v>NEIVA</v>
      </c>
      <c r="P2867" t="str">
        <f>IF(ISBLANK(O2867),"0",(VLOOKUP(O2867,REGION,2,FALSE)))</f>
        <v>OCCIDENTE</v>
      </c>
      <c r="Q2867" t="str">
        <v>JOHN ALEJANDRO LOZADA BABATIVA</v>
      </c>
      <c r="R2867">
        <f>IF(ISBLANK(Q2867),"0", VLOOKUP(Q2867,PERSONAL,2,FALSE))</f>
        <v>1075313382</v>
      </c>
      <c r="S2867" t="str">
        <v>ALIADO</v>
      </c>
      <c r="T2867">
        <v>0.3333333333333333</v>
      </c>
      <c r="U2867">
        <v>0.4583333333333333</v>
      </c>
      <c r="V2867">
        <f>IF(ISBLANK(T2867 ),"0",U2867-T2867)</f>
        <v>0.125</v>
      </c>
      <c r="W2867">
        <v>2</v>
      </c>
      <c r="X2867">
        <f>NETWORKDAYS(K2867,L2866)</f>
        <v>1</v>
      </c>
      <c r="Y2867" t="str">
        <f>IF(X2867&lt;=2,"CUMPLE","NO CUMPLE")</f>
        <v>CUMPLE</v>
      </c>
      <c r="Z2867" t="str">
        <v>13-17</v>
      </c>
    </row>
    <row r="2868" xml:space="preserve">
      <c r="A2868">
        <v>247924</v>
      </c>
      <c r="B2868" t="str">
        <v>REQUEST</v>
      </c>
      <c r="C2868" t="str">
        <v>CERRADO</v>
      </c>
      <c r="D2868" t="str">
        <v>LINEAL DE CAJAS</v>
      </c>
      <c r="E2868" t="str">
        <v>POS</v>
      </c>
      <c r="F2868" t="str">
        <v>POS</v>
      </c>
      <c r="G2868" t="str">
        <v>WINCOR</v>
      </c>
      <c r="H2868" t="str" xml:space="preserve">
        <v xml:space="preserve">Buenos días: Solicito de su colaboración para realizar los mantenimientos de las siguiente POS; los seriales son: 59CD001127; 59CD001217; 59CD001217 Esta actividad debe iniciar a las 6 de la mañana con el fin de dejarlas listas entre 6 y 9 am._x000d_
_x000d_
numero de caja pos_x000d_
_x000d_
1;2;3</v>
      </c>
      <c r="I2868" t="str" xml:space="preserve">
        <v xml:space="preserve">Buenos días: Solicito de su colaboración para realizar los mantenimientos de las siguiente POS; los seriales son: 59CD001127; 59CD001217; 59CD001217 Esta actividad debe iniciar a las 6 de la mañana con el fin de dejarlas listas entre 6 y 9 am._x000d_
_x000d_
numero de caja pos_x000d_
_x000d_
1;2;3</v>
      </c>
      <c r="J2868" t="str">
        <v xml:space="preserve">Me encuentro en sitio y se me indica realizar el mantenimiento a todo el lineal de cajas de la tienda en un  total de 18 pos se inicia labor y tomando evidencia de los seriales y apagando los dispositivos para su posterior desarme y destape de piezas; se inicia con la pos pendientes del dia viernes en el lineal de caja y se termina con las 18 unidades a intervenir se realizaban pruebas de funcionalidad sin fallas en los dispositivo pos se le informa a la compañera fabiola que se llena formato unificado y procedo a realizar  y le informo a la compañera Katerine y terminada labor del dia me retiro del sitio. </v>
      </c>
      <c r="K2868">
        <v>45237</v>
      </c>
      <c r="L2868">
        <v>45237</v>
      </c>
      <c r="M2868" t="str">
        <f>TEXT(L2868,"DDDDDDD")</f>
        <v>martes</v>
      </c>
      <c r="N2868" t="str" xml:space="preserve">
        <v xml:space="preserve">J036 JUMBO POPAYAN CAMPANARIO_x000d_
_x000d_
</v>
      </c>
      <c r="O2868" t="str">
        <v>POPAYAN</v>
      </c>
      <c r="P2868" t="str">
        <f>IF(ISBLANK(O2868),"0",(VLOOKUP(O2868,REGION,2,FALSE)))</f>
        <v>OCCIDENTE</v>
      </c>
      <c r="Q2868" t="str">
        <v>DANIEL FERNANDO PAREDES ARTEAGA</v>
      </c>
      <c r="R2868">
        <f>IF(ISBLANK(Q2868),"0", VLOOKUP(Q2868,PERSONAL,2,FALSE))</f>
        <v>10301691</v>
      </c>
      <c r="S2868" t="str">
        <v>DIRECTO</v>
      </c>
      <c r="T2868">
        <v>0.2569444444444444</v>
      </c>
      <c r="U2868">
        <v>0.2986111111111111</v>
      </c>
      <c r="V2868">
        <f>IF(ISBLANK(T2868 ),"0",U2868-T2868)</f>
        <v>0.041666666666666685</v>
      </c>
      <c r="W2868">
        <v>1</v>
      </c>
      <c r="X2868">
        <f>NETWORKDAYS(K2868,L2867)</f>
        <v>-5</v>
      </c>
      <c r="Y2868" t="str">
        <f>IF(X2868&lt;=2,"CUMPLE","NO CUMPLE")</f>
        <v>CUMPLE</v>
      </c>
      <c r="Z2868" t="str">
        <v>Caso ingresa el 1; se atiende dentro de los tiempos. Estos casos de mantenimiento no tienen SLA.</v>
      </c>
    </row>
    <row r="2869" xml:space="preserve">
      <c r="A2869">
        <v>247933</v>
      </c>
      <c r="B2869" t="str">
        <v>REQUEST</v>
      </c>
      <c r="C2869" t="str">
        <v>CERRADO</v>
      </c>
      <c r="D2869" t="str">
        <v>LINEAL DE CAJAS</v>
      </c>
      <c r="E2869" t="str">
        <v>POS</v>
      </c>
      <c r="F2869" t="str">
        <v>POS</v>
      </c>
      <c r="G2869" t="str">
        <v>WINCOR</v>
      </c>
      <c r="H2869" t="str" xml:space="preserve">
        <v xml:space="preserve">Buenos días: Solicito de su colaboración para realizar los mantenimientos de las siguiente POS; los seriales son: 59CD001377; 59CD001420 Esta actividad debe iniciar a las 6 de la mañana con el fin de dejarlas listas entre 6 y 9 am. Este mantenimiento incluye todos los periféricos; tales como: CPU; impresora; Teclados; visores; escaner balanza y cableado_x000d_
_x000d_
numero de caja pos_x000d_
_x000d_
3;4</v>
      </c>
      <c r="I2869" t="str" xml:space="preserve">
        <v xml:space="preserve">Buenos días: Solicito de su colaboración para realizar los mantenimientos de las siguiente POS; los seriales son: 59CD001377; 59CD001420 Esta actividad debe iniciar a las 6 de la mañana con el fin de dejarlas listas entre 6 y 9 am. Este mantenimiento incluye todos los periféricos; tales como: CPU; impresora; Teclados; visores; escaner balanza y cableado_x000d_
_x000d_
numero de caja pos_x000d_
_x000d_
3;4</v>
      </c>
      <c r="J2869" t="str">
        <v xml:space="preserve">Me encuentro en sitio y se me indica realizar el mantenimiento a todo el lineal de cajas de la tienda en un  total de 18 pos se inicia labor y tomando evidencia de los seriales y apagando los dispositivos para su posterior desarme y destape de piezas se inicia con la pos pendientes del dia viernes en el lineal de caja y se termina con las 18 unidades a intervenir se realizaban pruebas de funcionalidad sin fallas en los dispositivo pos se le informa a la compañera fabiola que se llena formato inficado y procedo a realizar  y le informo a la compañera Katerine y terminada labor del dia me retiro del sitio. </v>
      </c>
      <c r="K2869">
        <v>45237</v>
      </c>
      <c r="L2869">
        <v>45237</v>
      </c>
      <c r="M2869" t="str">
        <f>TEXT(L2869,"DDDDDDD")</f>
        <v>martes</v>
      </c>
      <c r="N2869" t="str" xml:space="preserve">
        <v xml:space="preserve">J036 JUMBO POPAYAN CAMPANARIO_x000d_
_x000d_
</v>
      </c>
      <c r="O2869" t="str">
        <v>POPAYAN</v>
      </c>
      <c r="P2869" t="str">
        <f>IF(ISBLANK(O2869),"0",(VLOOKUP(O2869,REGION,2,FALSE)))</f>
        <v>OCCIDENTE</v>
      </c>
      <c r="Q2869" t="str">
        <v>DANIEL FERNANDO PAREDES ARTEAGA</v>
      </c>
      <c r="R2869">
        <f>IF(ISBLANK(Q2869),"0", VLOOKUP(Q2869,PERSONAL,2,FALSE))</f>
        <v>10301691</v>
      </c>
      <c r="S2869" t="str">
        <v>DIRECTO</v>
      </c>
      <c r="T2869">
        <v>0.3888888888888889</v>
      </c>
      <c r="U2869">
        <v>0.4479166666666667</v>
      </c>
      <c r="V2869">
        <f>IF(ISBLANK(T2869 ),"0",U2869-T2869)</f>
        <v>0.05902777777777779</v>
      </c>
      <c r="W2869">
        <v>2</v>
      </c>
      <c r="X2869">
        <f>NETWORKDAYS(K2869,L2868)</f>
        <v>1</v>
      </c>
      <c r="Y2869" t="str">
        <f>IF(X2869&lt;=2,"CUMPLE","NO CUMPLE")</f>
        <v>CUMPLE</v>
      </c>
      <c r="Z2869" t="str">
        <v>Caso ingresa el 1; se atiende dentro de los tiempos. Estos casos de mantenimiento no tienen SLA.</v>
      </c>
    </row>
    <row r="2870" xml:space="preserve">
      <c r="A2870">
        <v>256658</v>
      </c>
      <c r="B2870" t="str">
        <v>REQUEST</v>
      </c>
      <c r="C2870" t="str">
        <v>CERRADO</v>
      </c>
      <c r="D2870" t="str">
        <v>DECORACION</v>
      </c>
      <c r="E2870" t="str">
        <v>PLOTTER</v>
      </c>
      <c r="F2870" t="str">
        <v>GENERICA</v>
      </c>
      <c r="G2870" t="str">
        <v>GENERICA</v>
      </c>
      <c r="H2870" t="str" xml:space="preserve">
        <v xml:space="preserve">arranca la torre pero no da imagen a la pantalla del computador se le verifica los cables y las conexiones esta normal pero no da imagen_x000d_
_x000d_
lugar en donde se encuentra el computador en la tienda_x000d_
_x000d_
oficina comercial</v>
      </c>
      <c r="I2870" t="str" xml:space="preserve">
        <v xml:space="preserve">arranca la torre pero no da imagen a la pantalla del computador se le verifica los cables y las conexiones esta normal pero no da imagen_x000d_
_x000d_
lugar en donde se encuentra el computador en la tienda_x000d_
_x000d_
oficina comercial</v>
      </c>
      <c r="J2870" t="str">
        <v>Me encuentro en sitio y se me indica realizar la verificación del equipo que maneja el ploter ya que este se ve encendido pero no presenta imagen;  verifico el estado el equipo y observo que el cable de video se encuentra conectado al vga y no al hdmi se realiza la modificación y apago y prendo el monitor para que realice la verificación de conexión y este genera imagen se le informa a la compañera Fabiola  y le informo a la compañera Katerine y terminada labor .  7 DE NOVIEMBRE DE 2023</v>
      </c>
      <c r="K2870">
        <v>45237</v>
      </c>
      <c r="L2870">
        <v>45237</v>
      </c>
      <c r="M2870" t="str">
        <f>TEXT(L2870,"DDDDDDD")</f>
        <v>martes</v>
      </c>
      <c r="N2870" t="str" xml:space="preserve">
        <v xml:space="preserve">J036 JUMBO POPAYAN CAMPANARIO_x000d_
_x000d_
</v>
      </c>
      <c r="O2870" t="str">
        <v>POPAYAN</v>
      </c>
      <c r="P2870" t="str">
        <f>IF(ISBLANK(O2870),"0",(VLOOKUP(O2870,REGION,2,FALSE)))</f>
        <v>OCCIDENTE</v>
      </c>
      <c r="Q2870" t="str">
        <v>DANIEL FERNANDO PAREDES ARTEAGA</v>
      </c>
      <c r="R2870">
        <f>IF(ISBLANK(Q2870),"0", VLOOKUP(Q2870,PERSONAL,2,FALSE))</f>
        <v>10301691</v>
      </c>
      <c r="S2870" t="str">
        <v>DIRECTO</v>
      </c>
      <c r="T2870">
        <v>0.4722222222222222</v>
      </c>
      <c r="U2870">
        <v>0.4965277777777778</v>
      </c>
      <c r="V2870">
        <f>IF(ISBLANK(T2870 ),"0",U2870-T2870)</f>
        <v>0.02430555555555558</v>
      </c>
      <c r="W2870">
        <v>1</v>
      </c>
      <c r="X2870">
        <f>NETWORKDAYS(K2870,L2869)</f>
        <v>1</v>
      </c>
      <c r="Y2870" t="str">
        <f>IF(X2870&lt;=2,"CUMPLE","NO CUMPLE")</f>
        <v>CUMPLE</v>
      </c>
    </row>
    <row r="2871" xml:space="preserve">
      <c r="A2871">
        <v>247934</v>
      </c>
      <c r="B2871" t="str">
        <v>REQUEST</v>
      </c>
      <c r="C2871" t="str">
        <v>CERRADO</v>
      </c>
      <c r="D2871" t="str">
        <v xml:space="preserve">LINEAL DE CAJA </v>
      </c>
      <c r="E2871" t="str">
        <v>POS</v>
      </c>
      <c r="F2871" t="str">
        <v>POS</v>
      </c>
      <c r="G2871" t="str">
        <v>WINCOR</v>
      </c>
      <c r="H2871" t="str" xml:space="preserve">
        <v xml:space="preserve">Buenos días: Solicito de su colaboración para realizar los mantenimientos de las siguiente POS; los seriales son: 59CD001377; 59CD001420 Esta actividad debe iniciar a las 6 de la mañana con el fin de dejarlas listas entre 6 y 9 am. Este mantenimiento incluye todos los periféricos; tales como: CPU; impresora; Teclados; visores; escaner balanza y cableado_x000d_
_x000d_
numero de caja pos_x000d_
_x000d_
3;4</v>
      </c>
      <c r="I2871" t="str" xml:space="preserve">
        <v xml:space="preserve">Buenos días: Solicito de su colaboración para realizar los mantenimientos de las siguiente POS; los seriales son: 59CD001377; 59CD001420 Esta actividad debe iniciar a las 6 de la mañana con el fin de dejarlas listas entre 6 y 9 am. Este mantenimiento incluye todos los periféricos; tales como: CPU; impresora; Teclados; visores; escaner balanza y cableado_x000d_
_x000d_
numero de caja pos_x000d_
_x000d_
3;4</v>
      </c>
      <c r="J2871" t="str">
        <v>Me encuentro en sitio y se me indica realizar el mantenimiento a todo el lineal de cajas de la tienda en un  total de 18 pos se inicia labor y tomando evidencia de los seriales y apagando los dispositivos para su posterior desarme y destape de piezas se inicia con la pos pendientes del dia viernes en el lineal de caja y se termina con las 18 unidades a intervenir se realizaban pruebas de funcionalidad sin fallas en los dispositivo pos se le informa a la compañera fabiola que se llena formato unificado y procedo a realizar  y le informo a la compañera Katerine y terminada labor del día me retiro del sitio. 7 DE NOVIEMBRE DE 2023</v>
      </c>
      <c r="K2871">
        <v>45237</v>
      </c>
      <c r="L2871">
        <v>45237</v>
      </c>
      <c r="M2871" t="str">
        <f>TEXT(L2871,"DDDDDDD")</f>
        <v>martes</v>
      </c>
      <c r="N2871" t="str" xml:space="preserve">
        <v xml:space="preserve">J036 JUMBO POPAYAN CAMPANARIO_x000d_
_x000d_
</v>
      </c>
      <c r="O2871" t="str">
        <v>POPAYAN</v>
      </c>
      <c r="P2871" t="str">
        <f>IF(ISBLANK(O2871),"0",(VLOOKUP(O2871,REGION,2,FALSE)))</f>
        <v>OCCIDENTE</v>
      </c>
      <c r="Q2871" t="str">
        <v>DANIEL FERNANDO PAREDES ARTEAGA</v>
      </c>
      <c r="R2871">
        <f>IF(ISBLANK(Q2871),"0", VLOOKUP(Q2871,PERSONAL,2,FALSE))</f>
        <v>10301691</v>
      </c>
      <c r="S2871" t="str">
        <v>DIRECTO</v>
      </c>
      <c r="T2871">
        <v>0.3888888888888889</v>
      </c>
      <c r="U2871">
        <v>0.4479166666666667</v>
      </c>
      <c r="V2871">
        <f>IF(ISBLANK(T2871 ),"0",U2871-T2871)</f>
        <v>0.05902777777777779</v>
      </c>
      <c r="W2871">
        <v>2</v>
      </c>
      <c r="X2871">
        <f>NETWORKDAYS(K2871,L2870)</f>
        <v>1</v>
      </c>
      <c r="Y2871" t="str">
        <f>IF(X2871&lt;=2,"CUMPLE","NO CUMPLE")</f>
        <v>CUMPLE</v>
      </c>
      <c r="Z2871" t="str">
        <v>Caso ingresa el 1; se atiende dentro de los tiempos. Estos casos de mantenimiento no tienen SLA.</v>
      </c>
    </row>
    <row r="2872" xml:space="preserve">
      <c r="A2872">
        <v>247945</v>
      </c>
      <c r="B2872" t="str">
        <v>REQUEST</v>
      </c>
      <c r="C2872" t="str">
        <v>CERRADO</v>
      </c>
      <c r="D2872" t="str">
        <v>CARNES</v>
      </c>
      <c r="E2872" t="str">
        <v>BALANZA</v>
      </c>
      <c r="F2872" t="str">
        <v xml:space="preserve">COLGANTE </v>
      </c>
      <c r="G2872" t="str">
        <v>METTLER</v>
      </c>
      <c r="H2872" t="str" xml:space="preserve">
        <v xml:space="preserve">Buena tarde se solicita la instalacion de la balanza de carnes con serial C329514836 ._x000d_
_x000d_
Área donde su ubica la balanza_x000d_
_x000d_
carnes_x000d_
_x000d_
Cambio de estado al ticket_x000d_
Jamir Leandro Espinosa Rodriguez _x000d_
cambió el estado de Abierto a En Curso_x000d_
08/11/2023 08:16_x000d_
Se ha registrado un comentario_x000d_
Miguel Angel Caicedo Angulo _x000d_
ha comentado "Me ayudas con esta solicitud."_x000d_
01/11/2023 11:23_x000d_
Especialista Asignado_x000d_
Miguel Angel Caicedo Angulo _x000d_
ha asignado el ticket a Espinosa Rodriguez; Jamir Leandro (Externo - ALMACEN ELECTRICOS EL PAISITA DE COLOMBIA)_x000d_
01/11/2023 11:23_x000d_
Transferencia de ticket_x000d_
Miguel Angel Caicedo Angulo _x000d_
ha transferido su ticket a Soporte_Onsite_REG_Remoto_SM Colombia_x000d_
01/11/2023 11:23_x000d_
Se ha registrado un comentario_x000d_
Harold Gonzalez Holguin _x000d_
ha comentado "Jefe su aprobacion para envio d etecnico para instalacion de balanza colgante-Gracias"_x000d_
01/11/2023 11:08_x000d_
Especialista Asignado_x000d_
Harold Gonzalez Holguin _x000d_
ha asignado el ticket a Miguel Caicedo_x000d_
01/11/2023 11:08_x000d_
Creación del ticket_x000d_
Harold Gonzalez Holguin _x000d_
ha creado el ticket Nº 247945_x000d_
01/11/2023 11:07_x000d_
</v>
      </c>
      <c r="I2872" t="str" xml:space="preserve">
        <v xml:space="preserve">Buena tarde se solicita la instalacion de la balanza de carnes con serial C329514836 ._x000d_
_x000d_
Área donde su ubica la balanza_x000d_
_x000d_
carnes_x000d_
_x000d_
Cambio de estado al ticket_x000d_
Jamir Leandro Espinosa Rodriguez _x000d_
cambió el estado de Abierto a En Curso_x000d_
08/11/2023 08:16_x000d_
Se ha registrado un comentario_x000d_
Miguel Angel Caicedo Angulo _x000d_
ha comentado "Me ayudas con esta solicitud."_x000d_
01/11/2023 11:23_x000d_
Especialista Asignado_x000d_
Miguel Angel Caicedo Angulo _x000d_
ha asignado el ticket a Espinosa Rodriguez; Jamir Leandro (Externo - ALMACEN ELECTRICOS EL PAISITA DE COLOMBIA)_x000d_
01/11/2023 11:23_x000d_
Transferencia de ticket_x000d_
Miguel Angel Caicedo Angulo _x000d_
ha transferido su ticket a Soporte_Onsite_REG_Remoto_SM Colombia_x000d_
01/11/2023 11:23_x000d_
Se ha registrado un comentario_x000d_
Harold Gonzalez Holguin _x000d_
ha comentado "Jefe su aprobacion para envio d etecnico para instalacion de balanza colgante-Gracias"_x000d_
01/11/2023 11:08_x000d_
Especialista Asignado_x000d_
Harold Gonzalez Holguin _x000d_
ha asignado el ticket a Miguel Caicedo_x000d_
01/11/2023 11:08_x000d_
Creación del ticket_x000d_
Harold Gonzalez Holguin _x000d_
ha creado el ticket Nº 247945_x000d_
01/11/2023 11:07_x000d_
</v>
      </c>
      <c r="J2872" t="str">
        <v>Se llega a sitio y se procede con validaciones de ingreso. Se establece contacto con el usuario y la balanza. Realizamos precheck de datos de red de la misma y por ende recopilamos la mac de la balanza en tienda para el desbloqueo del punto cuando se monte la misma. Procedemos a solicitar el favor nos fasciliten las platinas. Se baja balanza y procedemos a ensamblar la platina en el tubo o paral en el que se va a dejar. Al momento de empalmar el tubo con las platinas y a su vez con el cuadrante donde va la balanza no es posible ya que los tornillos que sostienen la balanza y el tornillo que sostiene la platina se queda corto. Informamos a permanencia tienda y procedemos a buscar en el laboratorio de mantenimiento ya que el encargado del laboratorio o talles habría presentado su renuncia en días anteriores. Permanencia Tienda solicita los tornillos y tuercas para el ajuste de la misma a mensajería en tienda pero no se obtienerespuesta alguna durante el tiempo que se espera en tienda; por ende se le indica a permanencia que cuando se estime o se tenga el material requerido para finalizar la actividad de forma definitiva por favor le comunique a soporte especializado de cencosud para que se estudie la posibilidad de volver a sitio. Cabe resaltar que en todo momento se le está dando parte de la actividad a soporte especializado remoto.</v>
      </c>
      <c r="K2872">
        <v>45237</v>
      </c>
      <c r="L2872">
        <v>45237</v>
      </c>
      <c r="M2872" t="str">
        <f>TEXT(L2872,"DDDDDDD")</f>
        <v>martes</v>
      </c>
      <c r="N2872" t="str" xml:space="preserve">
        <v xml:space="preserve">M179 METRO PITALITO_x000d_
_x000d_
</v>
      </c>
      <c r="O2872" t="str">
        <v>PITALITO</v>
      </c>
      <c r="P2872" t="str">
        <f>IF(ISBLANK(O2872),"0",(VLOOKUP(O2872,REGION,2,FALSE)))</f>
        <v>OCCIDENTE</v>
      </c>
      <c r="Q2872" t="str">
        <v>EMERSON PALACIOS MARTINEZ</v>
      </c>
      <c r="R2872">
        <f>IF(ISBLANK(Q2872),"0", VLOOKUP(Q2872,PERSONAL,2,FALSE))</f>
        <v>13723524</v>
      </c>
      <c r="S2872" t="str">
        <v>ALIADO</v>
      </c>
      <c r="T2872">
        <v>0.3472222222222222</v>
      </c>
      <c r="U2872">
        <v>0.4305555555555556</v>
      </c>
      <c r="V2872">
        <f>IF(ISBLANK(T2872 ),"0",U2872-T2872)</f>
        <v>0.08333333333333337</v>
      </c>
      <c r="W2872">
        <v>1</v>
      </c>
      <c r="X2872">
        <f>NETWORKDAYS(K2872,L2871)</f>
        <v>1</v>
      </c>
      <c r="Y2872" t="str">
        <f>IF(X2872&lt;=2,"CUMPLE","NO CUMPLE")</f>
        <v>CUMPLE</v>
      </c>
      <c r="Z2872" t="str">
        <v>Acordado con el cliente</v>
      </c>
    </row>
    <row r="2873" xml:space="preserve">
      <c r="A2873">
        <v>245718</v>
      </c>
      <c r="B2873" t="str">
        <v>REQUEST</v>
      </c>
      <c r="C2873" t="str">
        <v>CERRADO</v>
      </c>
      <c r="D2873" t="str">
        <v>CARNES</v>
      </c>
      <c r="E2873" t="str">
        <v>BALANZA</v>
      </c>
      <c r="F2873" t="str">
        <v>COLGANTE</v>
      </c>
      <c r="G2873" t="str">
        <v>METTLER</v>
      </c>
      <c r="H2873" t="str" xml:space="preserve">
        <v xml:space="preserve">Buena tarde por favor su ayuda con la instalacion y configuracion de las 2 balanzas faltantes q estaba pendiente de instalacion porque faltaba las platinas; enviar a Emerson palacios que ya esta enterado del caso._x000d_
_x000d_
Área donde su ubica la balanza_x000d_
_x000d_
perecederos</v>
      </c>
      <c r="I2873" t="str" xml:space="preserve">
        <v xml:space="preserve">Buena tarde por favor su ayuda con la instalacion y configuracion de las 2 balanzas faltantes q estaba pendiente de instalacion porque faltaba las platinas; enviar a Emerson palacios que ya esta enterado del caso._x000d_
_x000d_
Área donde su ubica la balanza_x000d_
_x000d_
perecederos</v>
      </c>
      <c r="J2873" t="str">
        <v>Se llega a sitio y se procede con validaciones de ingreso. Se establece contacto con el usuario y la balanza. Realizamos precheck de datos de red de la misma y por ende recopilamos la mac de la balanza en tienda para el desbloqueo del punto cuando se monte la misma. Procedemos a solicitar el favor nos fasciliten las platinas. Se baja balanza y procedemos a ensamblar la platina en el tubo o paral en el que se va a dejar. Al momento de empalmar el tubo con las platinas y a su vez con el cuadrante donde va la balanza no es posible ya que los tornillos que sostienen la balanza y el tornillo que sostiene la platina se queda corto. Informamos a permanencia tienda y procedemos a buscar en el laboratorio de mantenimiento ya que el encargado del laboratorio o talles habría presentado su renuncia en días anteriores. Permanencia Tienda solicita los tornillos y tuercas para el ajuste de la misma a mensajería en tienda pero no se obtienerespuesta alguna durante el tiempo que se espera en tienda; por ende se le indica a permanencia que cuando se estime o se tenga el material requerido para finalizar la actividad de forma definitiva por favor le comunique a soporte especializado de cencosud para que se estudie la posibilidad de volver a sitio. Cabe resaltar que en todo momento se le está dando parte de la actividad a soporte especializado remoto.</v>
      </c>
      <c r="K2873">
        <v>45237</v>
      </c>
      <c r="L2873">
        <v>45237</v>
      </c>
      <c r="M2873" t="str">
        <f>TEXT(L2873,"DDDDDDD")</f>
        <v>martes</v>
      </c>
      <c r="N2873" t="str" xml:space="preserve">
        <v xml:space="preserve">M179 METRO PITALITO_x000d_
_x000d_
</v>
      </c>
      <c r="O2873" t="str">
        <v>PITALITO</v>
      </c>
      <c r="P2873" t="str">
        <f>IF(ISBLANK(O2873),"0",(VLOOKUP(O2873,REGION,2,FALSE)))</f>
        <v>OCCIDENTE</v>
      </c>
      <c r="Q2873" t="str">
        <v>EMERSON PALACIOS MARTINEZ</v>
      </c>
      <c r="R2873">
        <f>IF(ISBLANK(Q2873),"0", VLOOKUP(Q2873,PERSONAL,2,FALSE))</f>
        <v>13723524</v>
      </c>
      <c r="S2873" t="str">
        <v>ALIADO</v>
      </c>
      <c r="T2873">
        <v>0.43125</v>
      </c>
      <c r="U2873">
        <v>0.5145833333333333</v>
      </c>
      <c r="V2873">
        <f>IF(ISBLANK(T2873 ),"0",U2873-T2873)</f>
        <v>0.08333333333333326</v>
      </c>
      <c r="W2873">
        <v>1</v>
      </c>
      <c r="X2873">
        <f>NETWORKDAYS(K2873,L2872)</f>
        <v>1</v>
      </c>
      <c r="Y2873" t="str">
        <f>IF(X2873&lt;=2,"CUMPLE","NO CUMPLE")</f>
        <v>CUMPLE</v>
      </c>
      <c r="Z2873" t="str">
        <v>Acordado con el cliente</v>
      </c>
    </row>
    <row r="2874" xml:space="preserve">
      <c r="A2874">
        <v>248012</v>
      </c>
      <c r="B2874" t="str">
        <v>REQUEST</v>
      </c>
      <c r="C2874" t="str">
        <v>CERRADO</v>
      </c>
      <c r="D2874" t="str">
        <v>LINEAL DE CAJAS</v>
      </c>
      <c r="E2874" t="str">
        <v>POS</v>
      </c>
      <c r="F2874" t="str">
        <v>POS</v>
      </c>
      <c r="G2874" t="str">
        <v>WINCOR</v>
      </c>
      <c r="H2874" t="str" xml:space="preserve">
        <v xml:space="preserve">Buenos días: Solicito de su colaboración para realizar los mantenimientos de las siguiente POS; los seriales son: 59CD001306; 59CD001381; 59CD001408 Esta actividad debe iniciar a las 6 de la mañana con el fin de dejarlas listas entre 6 y 9 am. Este mantenimiento incluye todos los periféricos; tales como: CPU; impresora; Teclados; visores; escaner balanza y cableado_x000d_
_x000d_
numero de caja pos_x000d_
_x000d_
pos</v>
      </c>
      <c r="I2874" t="str" xml:space="preserve">
        <v xml:space="preserve">Buenos días: Solicito de su colaboración para realizar los mantenimientos de las siguiente POS; los seriales son: 59CD001306; 59CD001381; 59CD001408 Esta actividad debe iniciar a las 6 de la mañana con el fin de dejarlas listas entre 6 y 9 am. Este mantenimiento incluye todos los periféricos; tales como: CPU; impresora; Teclados; visores; escaner balanza y cableado_x000d_
_x000d_
numero de caja pos_x000d_
_x000d_
pos</v>
      </c>
      <c r="J2874" t="str">
        <v>Se llega a sitio y se procede con validaciones de ingreso. Se establece contacto con coordinadora de cajas y pos. Se realiza el siguiente procedimiento con cada uno de los puestos de pago: Se apaga cpu pos; se realizan desconexiones eléctricas y de datos. Se traslada la cpu pos para el laboratorio de mantenimiento. Se procede con el proceso de desensamble; se procede con la desconexión de los fans y fuente de poder; se realiza sopleteado; se aplica limpia contactos electrónico. Se limpian slots y memoria ram. Se limpian fans y carcasas. Se traslada la cpu pos nuevamente al puesto de pago. Se limpia cashdrawer; visores; teclado y se realiza limpieza de cableado. Se realizan conexiones eléctricas y de datos. Se reinicia la pos y esta sube normalmente. Una vez realizado el proceso en las tres pos se da por fnalizada la actividad</v>
      </c>
      <c r="K2874">
        <v>45237</v>
      </c>
      <c r="L2874">
        <v>45237</v>
      </c>
      <c r="M2874" t="str">
        <f>TEXT(L2874,"DDDDDDD")</f>
        <v>martes</v>
      </c>
      <c r="N2874" t="str" xml:space="preserve">
        <v xml:space="preserve">M179 METRO PITALITO_x000d_
_x000d_
</v>
      </c>
      <c r="O2874" t="str">
        <v>PITALITO</v>
      </c>
      <c r="P2874" t="str">
        <f>IF(ISBLANK(O2874),"0",(VLOOKUP(O2874,REGION,2,FALSE)))</f>
        <v>OCCIDENTE</v>
      </c>
      <c r="Q2874" t="str">
        <v>EMERSON PALACIOS MARTINEZ</v>
      </c>
      <c r="R2874">
        <f>IF(ISBLANK(Q2874),"0", VLOOKUP(Q2874,PERSONAL,2,FALSE))</f>
        <v>13723524</v>
      </c>
      <c r="S2874" t="str">
        <v>ALIADO</v>
      </c>
      <c r="T2874">
        <v>0.5152777777777777</v>
      </c>
      <c r="U2874">
        <v>0.6402777777777777</v>
      </c>
      <c r="V2874">
        <f>IF(ISBLANK(T2874 ),"0",U2874-T2874)</f>
        <v>0.125</v>
      </c>
      <c r="W2874">
        <v>2</v>
      </c>
      <c r="X2874">
        <f>NETWORKDAYS(K2874,L2873)</f>
        <v>1</v>
      </c>
      <c r="Y2874" t="str">
        <f>IF(X2874&lt;=2,"CUMPLE","NO CUMPLE")</f>
        <v>CUMPLE</v>
      </c>
      <c r="Z2874" t="str">
        <v>Caso ingresa el 1; se atiende dentro de los tiempos. Estos casos de mantenimiento no tienen SLA.</v>
      </c>
    </row>
    <row r="2875" xml:space="preserve">
      <c r="A2875">
        <v>208016</v>
      </c>
      <c r="B2875" t="str">
        <v>REQUEST</v>
      </c>
      <c r="C2875" t="str">
        <v>CERRADO</v>
      </c>
      <c r="D2875" t="str">
        <v>LINEAL DE CAJAS</v>
      </c>
      <c r="E2875" t="str">
        <v>POS</v>
      </c>
      <c r="F2875" t="str">
        <v>POS</v>
      </c>
      <c r="G2875" t="str">
        <v>WINCOR</v>
      </c>
      <c r="H2875" t="str" xml:space="preserve">
        <v xml:space="preserve">Buenos días: Solicito de su colaboración para realizar los mantenimientos de las siguiente POS; los seriales son: 59CD001409; 59CD001439; 59CD001442 Esta actividad debe iniciar a las 6 de la mañana con el fin de dejarlas listas entre 6 y 9 am. Este mantenimiento incluye todos los periféricos; tales como: CPU; impresora; Teclados; visores; escaner balanza y cableado_x000d_
_x000d_
numero de caja pos_x000d_
_x000d_
pos</v>
      </c>
      <c r="I2875" t="str" xml:space="preserve">
        <v xml:space="preserve">Buenos días: Solicito de su colaboración para realizar los mantenimientos de las siguiente POS; los seriales son: 59CD001409; 59CD001439; 59CD001442 Esta actividad debe iniciar a las 6 de la mañana con el fin de dejarlas listas entre 6 y 9 am. Este mantenimiento incluye todos los periféricos; tales como: CPU; impresora; Teclados; visores; escaner balanza y cableado_x000d_
_x000d_
numero de caja pos_x000d_
_x000d_
pos</v>
      </c>
      <c r="J2875" t="str">
        <v>Se llega a sitio y se procede con validaciones de ingreso. Se establece contacto con coordinadora de cajas y pos. Se realiza el siguiente procedimiento con cada uno de los puestos de pago: Se apaga cpu pos; se realizan desconexiones eléctricas y de datos. Se traslada la cpu pos para el laboratorio de mantenimiento. Se procede con el proceso de desensamble; se procede con la desconexión de los fans y fuente de poder; se realiza sopleteado; se aplica limpia contactos electrónico. Se limpian slots y memoria ram. Se limpian fans y carcasas. Se traslada la cpu pos nuevamente al puesto de pago. Se limpia cashdrawer; visores; teclado y se realiza limpieza de cableado. Se realizan conexiones eléctricas y de datos. Se reinicia la pos y esta sube normalmente. Una vez realizado el proceso en las tres pos se da por fnalizada la actividad.</v>
      </c>
      <c r="K2875">
        <v>45237</v>
      </c>
      <c r="L2875">
        <v>45237</v>
      </c>
      <c r="M2875" t="str">
        <f>TEXT(L2875,"DDDDDDD")</f>
        <v>martes</v>
      </c>
      <c r="N2875" t="str" xml:space="preserve">
        <v xml:space="preserve">M179 METRO PITALITO_x000d_
_x000d_
</v>
      </c>
      <c r="O2875" t="str">
        <v>PITALITO</v>
      </c>
      <c r="P2875" t="str">
        <f>IF(ISBLANK(O2875),"0",(VLOOKUP(O2875,REGION,2,FALSE)))</f>
        <v>OCCIDENTE</v>
      </c>
      <c r="Q2875" t="str">
        <v>EMERSON PALACIOS MARTINEZ</v>
      </c>
      <c r="R2875">
        <f>IF(ISBLANK(Q2875),"0", VLOOKUP(Q2875,PERSONAL,2,FALSE))</f>
        <v>13723524</v>
      </c>
      <c r="S2875" t="str">
        <v>ALIADO</v>
      </c>
      <c r="T2875">
        <v>0.6409722222222223</v>
      </c>
      <c r="U2875">
        <v>0.7659722222222223</v>
      </c>
      <c r="V2875">
        <f>IF(ISBLANK(T2875 ),"0",U2875-T2875)</f>
        <v>0.125</v>
      </c>
      <c r="W2875">
        <v>2</v>
      </c>
      <c r="X2875">
        <f>NETWORKDAYS(K2875,L2874)</f>
        <v>1</v>
      </c>
      <c r="Y2875" t="str">
        <f>IF(X2875&lt;=2,"CUMPLE","NO CUMPLE")</f>
        <v>CUMPLE</v>
      </c>
      <c r="Z2875" t="str">
        <v>Caso ingresa el 1; se atiende dentro de los tiempos. Estos casos de mantenimiento no tienen SLA.</v>
      </c>
    </row>
    <row r="2876" xml:space="preserve">
      <c r="A2876">
        <v>248024</v>
      </c>
      <c r="B2876" t="str">
        <v>REQUEST</v>
      </c>
      <c r="C2876" t="str">
        <v>CERRADO</v>
      </c>
      <c r="D2876" t="str">
        <v xml:space="preserve">LINEAL DE CAJAS </v>
      </c>
      <c r="E2876" t="str">
        <v>POS</v>
      </c>
      <c r="F2876" t="str">
        <v>POS</v>
      </c>
      <c r="G2876" t="str">
        <v>WINCOR</v>
      </c>
      <c r="H2876" t="str" xml:space="preserve">
        <v xml:space="preserve">Buenos días: Solicito de su colaboración para realizar los mantenimientos de las siguiente POS; los seriales son: 6498824307; 64CD702234; 64CD702253 Esta actividad debe iniciar a las 6 de la mañana con el fin de dejarlas listas entre 6 y 9 am. Este mantenimiento incluye todos los periféricos; tales como: CPU; impresora; Teclados; visores; escaner balanza y cableado_x000d_
_x000d_
numero de caja pos_x000d_
_x000d_
pos</v>
      </c>
      <c r="I2876" t="str" xml:space="preserve">
        <v xml:space="preserve">Buenos días: Solicito de su colaboración para realizar los mantenimientos de las siguiente POS; los seriales son: 6498824307; 64CD702234; 64CD702253 Esta actividad debe iniciar a las 6 de la mañana con el fin de dejarlas listas entre 6 y 9 am. Este mantenimiento incluye todos los periféricos; tales como: CPU; impresora; Teclados; visores; escaner balanza y cableado_x000d_
_x000d_
numero de caja pos_x000d_
_x000d_
pos</v>
      </c>
      <c r="J2876" t="str">
        <v>Se realiza mantenimento preventivo sistemas POS y perifericos  linea de cajas se realiza entrega a coordinadora de cajas Tania Barreiro quien recibe cajas en completo funcionamiento</v>
      </c>
      <c r="K2876">
        <v>45237</v>
      </c>
      <c r="L2876">
        <v>45237</v>
      </c>
      <c r="M2876" t="str">
        <f>TEXT(L2876,"DDDDDDD")</f>
        <v>martes</v>
      </c>
      <c r="N2876" t="str" xml:space="preserve">
        <v xml:space="preserve">M195 METRO SANTA LUCIA_x000d_
_x000d_
</v>
      </c>
      <c r="O2876" t="str">
        <v>NEIVA</v>
      </c>
      <c r="P2876" t="str">
        <f>IF(ISBLANK(O2876),"0",(VLOOKUP(O2876,REGION,2,FALSE)))</f>
        <v>OCCIDENTE</v>
      </c>
      <c r="Q2876" t="str">
        <v>CARLOS HERNAN BARRETO LOPEZ</v>
      </c>
      <c r="R2876">
        <f>IF(ISBLANK(Q2876),"0", VLOOKUP(Q2876,PERSONAL,2,FALSE))</f>
        <v>1010165612</v>
      </c>
      <c r="S2876" t="str">
        <v>DIRECTO</v>
      </c>
      <c r="T2876">
        <v>0.375</v>
      </c>
      <c r="U2876">
        <v>0.5</v>
      </c>
      <c r="V2876">
        <f>IF(ISBLANK(T2876 ),"0",U2876-T2876)</f>
        <v>0.125</v>
      </c>
      <c r="W2876">
        <v>2</v>
      </c>
      <c r="X2876">
        <f>NETWORKDAYS(K2876,L2875)</f>
        <v>1</v>
      </c>
      <c r="Y2876" t="str">
        <f>IF(X2876&lt;=2,"CUMPLE","NO CUMPLE")</f>
        <v>CUMPLE</v>
      </c>
      <c r="Z2876" t="str">
        <v>Caso ingresa el 1; se atiende dentro de los tiempos. Estos casos de mantenimiento no tienen SLA.</v>
      </c>
    </row>
    <row r="2877" xml:space="preserve">
      <c r="A2877">
        <v>248020</v>
      </c>
      <c r="B2877" t="str">
        <v>REQUEST</v>
      </c>
      <c r="C2877" t="str">
        <v>CERRADO</v>
      </c>
      <c r="D2877" t="str">
        <v>LINEAL DE CAJAS</v>
      </c>
      <c r="E2877" t="str">
        <v>POS</v>
      </c>
      <c r="F2877" t="str">
        <v>POS</v>
      </c>
      <c r="G2877" t="str">
        <v>WINCOR</v>
      </c>
      <c r="H2877" t="str" xml:space="preserve">
        <v xml:space="preserve">Buenos días: Solicito de su colaboración para realizar los mantenimientos de las siguiente POS; los seriales son: 6422492769; 6498720685; 6498720731 Esta actividad debe iniciar a las 6 de la mañana con el fin de dejarlas listas entre 6 y 9 am. Este mantenimiento incluye todos los periféricos; tales como: CPU; impresora; Teclados; visores; escaner balanza y cableado_x000d_
_x000d_
numero de caja pos_x000d_
_x000d_
pos</v>
      </c>
      <c r="I2877" t="str" xml:space="preserve">
        <v xml:space="preserve">Buenos días: Solicito de su colaboración para realizar los mantenimientos de las siguiente POS; los seriales son: 6422492769; 6498720685; 6498720731 Esta actividad debe iniciar a las 6 de la mañana con el fin de dejarlas listas entre 6 y 9 am. Este mantenimiento incluye todos los periféricos; tales como: CPU; impresora; Teclados; visores; escaner balanza y cableado_x000d_
_x000d_
numero de caja pos_x000d_
_x000d_
pos</v>
      </c>
      <c r="J2877" t="str">
        <v>Se realiza mantenimento preventivo sistemas POS y perifericos  linea de cajas se realiza entrega a coordinadora de cajas Tania Barreiro quien recibe cajas en completo funcionamiento. 7 DE NOVIEMBRE DE 2023</v>
      </c>
      <c r="K2877">
        <v>45237</v>
      </c>
      <c r="L2877">
        <v>45237</v>
      </c>
      <c r="M2877" t="str">
        <f>TEXT(L2877,"DDDDDDD")</f>
        <v>martes</v>
      </c>
      <c r="N2877" t="str" xml:space="preserve">
        <v xml:space="preserve">M195 METRO SANTA LUCIA_x000d_
_x000d_
</v>
      </c>
      <c r="O2877" t="str">
        <v>NEIVA</v>
      </c>
      <c r="P2877" t="str">
        <f>IF(ISBLANK(O2877),"0",(VLOOKUP(O2877,REGION,2,FALSE)))</f>
        <v>OCCIDENTE</v>
      </c>
      <c r="Q2877" t="str">
        <v>CARLOS HERNAN BARRETO LOPEZ</v>
      </c>
      <c r="R2877">
        <f>IF(ISBLANK(Q2877),"0", VLOOKUP(Q2877,PERSONAL,2,FALSE))</f>
        <v>1010165612</v>
      </c>
      <c r="S2877" t="str">
        <v>DIRECTO</v>
      </c>
      <c r="T2877">
        <v>0.5</v>
      </c>
      <c r="U2877">
        <v>0.625</v>
      </c>
      <c r="V2877">
        <f>IF(ISBLANK(T2877 ),"0",U2877-T2877)</f>
        <v>0.125</v>
      </c>
      <c r="W2877">
        <v>2</v>
      </c>
      <c r="X2877">
        <f>NETWORKDAYS(K2877,L2876)</f>
        <v>1</v>
      </c>
      <c r="Y2877" t="str">
        <f>IF(X2877&lt;=2,"CUMPLE","NO CUMPLE")</f>
        <v>CUMPLE</v>
      </c>
      <c r="Z2877" t="str">
        <v>Caso ingresa el 1; se atiende dentro de los tiempos. Estos casos de mantenimiento no tienen SLA.</v>
      </c>
    </row>
    <row r="2878" xml:space="preserve">
      <c r="A2878">
        <v>230837</v>
      </c>
      <c r="B2878" t="str">
        <v>INCIDENT</v>
      </c>
      <c r="C2878" t="str">
        <v>CERRADO</v>
      </c>
      <c r="D2878" t="str">
        <v>PLATOS PREPARADOS</v>
      </c>
      <c r="E2878" t="str">
        <v>BALANZA</v>
      </c>
      <c r="F2878" t="str">
        <v>COLGANTE</v>
      </c>
      <c r="G2878" t="str">
        <v>METTLER</v>
      </c>
      <c r="H2878" t="str" xml:space="preserve">
        <v xml:space="preserve">Buenos Dias La balanza de Platos preparados presenta mala calidad de impresión Serial: B932081976_x000d_
_x000d_
Indica la ubicacion de tu balanza en la tienda_x000d_
_x000d_
Platos Preparados</v>
      </c>
      <c r="I2878" t="str" xml:space="preserve">
        <v xml:space="preserve">Buenos Dias La balanza de Platos preparados presenta mala calidad de impresión Serial: B932081976_x000d_
_x000d_
Indica la ubicacion de tu balanza en la tienda_x000d_
_x000d_
Platos Preparados</v>
      </c>
      <c r="J2878" t="str">
        <v>Se realizó el cambio del cabezal y se hizo ajuste de los mecanismos; se limpiaron los sensores y el rodillo de avance. Se deja operativa la balanza.</v>
      </c>
      <c r="K2878">
        <v>45231</v>
      </c>
      <c r="L2878">
        <v>45232</v>
      </c>
      <c r="M2878" t="str">
        <f>TEXT(L2878,"DDDDDDD")</f>
        <v>jueves</v>
      </c>
      <c r="N2878" t="str" xml:space="preserve">
        <v xml:space="preserve">M073 METRO MOSQUERA_x000d_
_x000d_
</v>
      </c>
      <c r="O2878" t="str">
        <v>MOSQUERA</v>
      </c>
      <c r="P2878" t="str">
        <f>IF(ISBLANK(O2878),"0",(VLOOKUP(O2878,REGION,2,FALSE)))</f>
        <v>BOGOTA</v>
      </c>
      <c r="Q2878" t="str">
        <v>ALEXANDER CASTILLO SOTELO</v>
      </c>
      <c r="R2878">
        <f>IF(ISBLANK(Q2878),"0", VLOOKUP(Q2878,PERSONAL,2,FALSE))</f>
        <v>80216449</v>
      </c>
      <c r="S2878" t="str">
        <v>ALIADO</v>
      </c>
      <c r="T2878">
        <v>0.4166666666666667</v>
      </c>
      <c r="U2878">
        <v>0.4791666666666667</v>
      </c>
      <c r="V2878">
        <f>IF(ISBLANK(T2878 ),"0",U2878-T2878)</f>
        <v>0.0625</v>
      </c>
      <c r="W2878">
        <v>1</v>
      </c>
      <c r="X2878">
        <f>NETWORKDAYS(K2878,L2877)</f>
        <v>5</v>
      </c>
      <c r="Y2878" t="str">
        <f>IF(X2878&lt;=2,"CUMPLE","NO CUMPLE")</f>
        <v>NO CUMPLE</v>
      </c>
    </row>
    <row r="2879" xml:space="preserve">
      <c r="A2879">
        <v>263168</v>
      </c>
      <c r="B2879" t="str">
        <v>INCIDENT</v>
      </c>
      <c r="C2879" t="str">
        <v>CERRADO</v>
      </c>
      <c r="D2879" t="str">
        <v>SISTEMAS</v>
      </c>
      <c r="E2879" t="str">
        <v>ACOMPAÑAMIENTO</v>
      </c>
      <c r="F2879" t="str">
        <v>ACOMPAÑAMIENTO</v>
      </c>
      <c r="G2879" t="str">
        <v>ACOMPAÑAMIENTO</v>
      </c>
      <c r="H2879" t="str" xml:space="preserve">
        <v xml:space="preserve">Buenos días. Por favor requerimos Soporte de Campo en sitio para el próximo 10 de noviembre a las 8 a.m. para recibir el servicio de internet para Wifi de Clientes. Gracias._x000d_
_x000d_
Interconexión_x000d_
_x000d_
Acompañamiento</v>
      </c>
      <c r="I2879" t="str" xml:space="preserve">
        <v xml:space="preserve">Buenos días. Por favor requerimos Soporte de Campo en sitio para el próximo 10 de noviembre a las 8 a.m. para recibir el servicio de internet para Wifi de Clientes. Gracias._x000d_
_x000d_
Interconexión_x000d_
_x000d_
Acompañamiento</v>
      </c>
      <c r="J2879" t="str">
        <v xml:space="preserve">Me encuentro en sitio y se me indica realizar el acompañamiento de la instalacion y programacion para el servicio de wifi cliente;  se acompaña al personal de claro asta el rack para que realice la instalacion y adecuacion del cableado del router; se termina la actividad se realizan pruebas de velocidad y se conecta cableado segun indica el compañero  alexander munevar  en el fortinet en el puerto wan2 configuracion de 100 gb de subida y 50 gb  de descarga y se deja cableado organizado en el rack;  se acompaña al personal de claro hasta la salida y se llena documentacion de labor y se informa a la compañera Katerine de la labor terminada; me retiro del sitio. </v>
      </c>
      <c r="K2879">
        <v>45240</v>
      </c>
      <c r="L2879">
        <v>45240</v>
      </c>
      <c r="M2879" t="str">
        <f>TEXT(L2879,"DDDDDDD")</f>
        <v>viernes</v>
      </c>
      <c r="N2879" t="str" xml:space="preserve">
        <v xml:space="preserve">J036 JUMBO POPAYAN CAMPANARIO_x000d_
_x000d_
</v>
      </c>
      <c r="O2879" t="str">
        <v>POPAYAN</v>
      </c>
      <c r="P2879" t="str">
        <f>IF(ISBLANK(O2879),"0",(VLOOKUP(O2879,REGION,2,FALSE)))</f>
        <v>OCCIDENTE</v>
      </c>
      <c r="Q2879" t="str">
        <v>DANIEL FERNANDO PAREDES ARTEAGA</v>
      </c>
      <c r="R2879">
        <f>IF(ISBLANK(Q2879),"0", VLOOKUP(Q2879,PERSONAL,2,FALSE))</f>
        <v>10301691</v>
      </c>
      <c r="S2879" t="str">
        <v>DIRECTO</v>
      </c>
      <c r="T2879">
        <v>0.3333333333333333</v>
      </c>
      <c r="U2879">
        <v>0.3993055555555556</v>
      </c>
      <c r="V2879">
        <f>IF(ISBLANK(T2879 ),"0",U2879-T2879)</f>
        <v>0.06597222222222227</v>
      </c>
      <c r="W2879">
        <v>1</v>
      </c>
      <c r="X2879">
        <f>NETWORKDAYS(K2879,L2878)</f>
        <v>-7</v>
      </c>
      <c r="Y2879" t="str">
        <f>IF(X2879&lt;=2,"CUMPLE","NO CUMPLE")</f>
        <v>CUMPLE</v>
      </c>
      <c r="Z2879" t="str">
        <v xml:space="preserve">El caso ingresa el 8; requerido por cliente para fecha 10. </v>
      </c>
    </row>
    <row r="2880" xml:space="preserve">
      <c r="A2880">
        <v>247997</v>
      </c>
      <c r="B2880" t="str">
        <v>REQUEST</v>
      </c>
      <c r="C2880" t="str">
        <v>CERRADO</v>
      </c>
      <c r="D2880" t="str">
        <v>LINEAL DE CAJAS</v>
      </c>
      <c r="E2880" t="str">
        <v>POS</v>
      </c>
      <c r="F2880" t="str">
        <v>POS</v>
      </c>
      <c r="G2880" t="str">
        <v>WINCOR</v>
      </c>
      <c r="H2880" t="str" xml:space="preserve">
        <v xml:space="preserve">Buenos días: Solicito de su colaboración para realizar los mantenimientos de las siguiente POS; los seriales son: 59CD001332; 59CD001424; 6422382216 Esta actividad debe iniciar a las 6 de la mañana con el fin de dejarlas listas entre 6 y 9 am. Este mantenimiento incluye todos los periféricos; tales como: CPU; impresora; Teclados; visores; escaner balanza y cableado_x000d_
_x000d_
numero de caja pos_x000d_
_x000d_
pos</v>
      </c>
      <c r="I2880" t="str" xml:space="preserve">
        <v xml:space="preserve">Buenos días: Solicito de su colaboración para realizar los mantenimientos de las siguiente POS; los seriales son: 59CD001332; 59CD001424; 6422382216 Esta actividad debe iniciar a las 6 de la mañana con el fin de dejarlas listas entre 6 y 9 am. Este mantenimiento incluye todos los periféricos; tales como: CPU; impresora; Teclados; visores; escaner balanza y cableado_x000d_
_x000d_
numero de caja pos_x000d_
_x000d_
pos</v>
      </c>
      <c r="J2880" t="str">
        <v>Se realiza mantenimento preventivo sistemas POS y perifericos  linea de cajas se realiza entrega a coordinadora de cajas  quien recibe cajas en completo funcionamiento</v>
      </c>
      <c r="K2880">
        <v>45232</v>
      </c>
      <c r="L2880">
        <v>45232</v>
      </c>
      <c r="M2880" t="str">
        <f>TEXT(L2880,"DDDDDDD")</f>
        <v>jueves</v>
      </c>
      <c r="N2880" t="str" xml:space="preserve">
        <v xml:space="preserve">M038 METRO NEIVA CENTRO DE CONVENCIONES_x000d_
_x000d_
</v>
      </c>
      <c r="O2880" t="str">
        <v>NEIVA</v>
      </c>
      <c r="P2880" t="str">
        <f>IF(ISBLANK(O2880),"0",(VLOOKUP(O2880,REGION,2,FALSE)))</f>
        <v>OCCIDENTE</v>
      </c>
      <c r="Q2880" t="str">
        <v>CARLOS HERNAN BARRETO LOPEZ</v>
      </c>
      <c r="R2880">
        <f>IF(ISBLANK(Q2880),"0", VLOOKUP(Q2880,PERSONAL,2,FALSE))</f>
        <v>1010165612</v>
      </c>
      <c r="S2880" t="str">
        <v>DIRECTO</v>
      </c>
      <c r="T2880">
        <v>0.25</v>
      </c>
      <c r="U2880">
        <v>0.375</v>
      </c>
      <c r="V2880">
        <f>IF(ISBLANK(T2880 ),"0",U2880-T2880)</f>
        <v>0.125</v>
      </c>
      <c r="W2880">
        <v>2</v>
      </c>
      <c r="X2880">
        <f>NETWORKDAYS(K2880,L2879)</f>
        <v>7</v>
      </c>
      <c r="Y2880" t="str">
        <f>IF(X2880&lt;=2,"CUMPLE","NO CUMPLE")</f>
        <v>NO CUMPLE</v>
      </c>
      <c r="Z2880" t="str">
        <v>Caso ingresa el 1; se atiende dentro de los tiempos. Estos casos de mantenimiento no tienen SLA.</v>
      </c>
    </row>
    <row r="2881" xml:space="preserve">
      <c r="A2881">
        <v>248000</v>
      </c>
      <c r="B2881" t="str">
        <v>REQUEST</v>
      </c>
      <c r="C2881" t="str">
        <v>CERRADO</v>
      </c>
      <c r="D2881" t="str">
        <v>LINEAL DE CAJAS</v>
      </c>
      <c r="E2881" t="str">
        <v>POS</v>
      </c>
      <c r="F2881" t="str">
        <v>POS</v>
      </c>
      <c r="G2881" t="str">
        <v>WINCOR</v>
      </c>
      <c r="H2881" t="str" xml:space="preserve">
        <v xml:space="preserve">Buenos días: Solicito de su colaboración para realizar los mantenimientos de las siguiente POS; los seriales son: 6422492788; 64277Z9070; 6498506403 Esta actividad debe iniciar a las 6 de la mañana con el fin de dejarlas listas entre 6 y 9 am. Este mantenimiento incluye todos los periféricos; tales como: CPU; impresora; Teclados; visores; escaner balanza y cableado_x000d_
_x000d_
numero de caja pos_x000d_
_x000d_
pos</v>
      </c>
      <c r="I2881" t="str" xml:space="preserve">
        <v xml:space="preserve">Buenos días: Solicito de su colaboración para realizar los mantenimientos de las siguiente POS; los seriales son: 6422492788; 64277Z9070; 6498506403 Esta actividad debe iniciar a las 6 de la mañana con el fin de dejarlas listas entre 6 y 9 am. Este mantenimiento incluye todos los periféricos; tales como: CPU; impresora; Teclados; visores; escaner balanza y cableado_x000d_
_x000d_
numero de caja pos_x000d_
_x000d_
pos</v>
      </c>
      <c r="J2881" t="str">
        <v>Se realiza mantenimento preventivo sistemas POS y perifericos  linea de cajas se realiza entrega a coordinadora de cajas  quien recibe cajas en completo funcionamiento</v>
      </c>
      <c r="K2881">
        <v>45232</v>
      </c>
      <c r="L2881">
        <v>45232</v>
      </c>
      <c r="M2881" t="str">
        <f>TEXT(L2881,"DDDDDDD")</f>
        <v>jueves</v>
      </c>
      <c r="N2881" t="str" xml:space="preserve">
        <v xml:space="preserve">M038 METRO NEIVA CENTRO DE CONVENCIONES_x000d_
_x000d_
</v>
      </c>
      <c r="O2881" t="str">
        <v>NEIVA</v>
      </c>
      <c r="P2881" t="str">
        <f>IF(ISBLANK(O2881),"0",(VLOOKUP(O2881,REGION,2,FALSE)))</f>
        <v>OCCIDENTE</v>
      </c>
      <c r="Q2881" t="str">
        <v>CARLOS HERNAN BARRETO LOPEZ</v>
      </c>
      <c r="R2881">
        <f>IF(ISBLANK(Q2881),"0", VLOOKUP(Q2881,PERSONAL,2,FALSE))</f>
        <v>1010165612</v>
      </c>
      <c r="S2881" t="str">
        <v>DIRECTO</v>
      </c>
      <c r="T2881">
        <v>0.375</v>
      </c>
      <c r="U2881">
        <v>0.5</v>
      </c>
      <c r="V2881">
        <f>IF(ISBLANK(T2881 ),"0",U2881-T2881)</f>
        <v>0.125</v>
      </c>
      <c r="W2881">
        <v>2</v>
      </c>
      <c r="X2881">
        <f>NETWORKDAYS(K2881,L2880)</f>
        <v>1</v>
      </c>
      <c r="Y2881" t="str">
        <f>IF(X2881&lt;=2,"CUMPLE","NO CUMPLE")</f>
        <v>CUMPLE</v>
      </c>
      <c r="Z2881" t="str">
        <v>Caso ingresa el 1; se atiende dentro de los tiempos. Estos casos de mantenimiento no tienen SLA.</v>
      </c>
    </row>
    <row r="2882" xml:space="preserve">
      <c r="A2882">
        <v>248006</v>
      </c>
      <c r="B2882" t="str">
        <v>REQUEST</v>
      </c>
      <c r="C2882" t="str">
        <v>CERRADO</v>
      </c>
      <c r="D2882" t="str">
        <v>LINEAL DE CAJAS</v>
      </c>
      <c r="E2882" t="str">
        <v>POS</v>
      </c>
      <c r="F2882" t="str">
        <v>POS</v>
      </c>
      <c r="G2882" t="str">
        <v>WINCOR</v>
      </c>
      <c r="H2882" t="str" xml:space="preserve">
        <v xml:space="preserve">Buenos días: Solicito de su colaboración para realizar los mantenimientos de las siguiente POS; los seriales son: 6498613491; 6498613518; 53R0041414; 53R0041454 Esta actividad debe iniciar a las 6 de la mañana con el fin de dejarlas listas entre 6 y 9 am. Este mantenimiento incluye todos los periféricos; tales como: CPU; impresora; Teclados; visores; escaner balanza y cableado_x000d_
_x000d_
numero de caja pos_x000d_
_x000d_
pos</v>
      </c>
      <c r="I2882" t="str" xml:space="preserve">
        <v xml:space="preserve">Buenos días: Solicito de su colaboración para realizar los mantenimientos de las siguiente POS; los seriales son: 6498613491; 6498613518; 53R0041414; 53R0041454 Esta actividad debe iniciar a las 6 de la mañana con el fin de dejarlas listas entre 6 y 9 am. Este mantenimiento incluye todos los periféricos; tales como: CPU; impresora; Teclados; visores; escaner balanza y cableado_x000d_
_x000d_
numero de caja pos_x000d_
_x000d_
pos</v>
      </c>
      <c r="J2882" t="str">
        <v>Se realiza mantenimiento preventivo sistemas POS y periféricos  lineal de cajas se realiza entrega a coordinadora de cajas  quien recibe cajas en completo funcionamiento. 2 DE NOVIEMBRE DE 2023</v>
      </c>
      <c r="K2882">
        <v>45232</v>
      </c>
      <c r="L2882">
        <v>45232</v>
      </c>
      <c r="M2882" t="str">
        <f>TEXT(L2882,"DDDDDDD")</f>
        <v>jueves</v>
      </c>
      <c r="N2882" t="str" xml:space="preserve">
        <v xml:space="preserve">M038 METRO NEIVA CENTRO DE CONVENCIONES_x000d_
_x000d_
</v>
      </c>
      <c r="O2882" t="str">
        <v>NEIVA</v>
      </c>
      <c r="P2882" t="str">
        <f>IF(ISBLANK(O2882),"0",(VLOOKUP(O2882,REGION,2,FALSE)))</f>
        <v>OCCIDENTE</v>
      </c>
      <c r="Q2882" t="str">
        <v>CARLOS HERNAN BARRETO LOPEZ</v>
      </c>
      <c r="R2882">
        <f>IF(ISBLANK(Q2882),"0", VLOOKUP(Q2882,PERSONAL,2,FALSE))</f>
        <v>1010165612</v>
      </c>
      <c r="S2882" t="str">
        <v>DIRECTO</v>
      </c>
      <c r="T2882">
        <v>0.5</v>
      </c>
      <c r="U2882">
        <v>0.5486111111111112</v>
      </c>
      <c r="V2882">
        <f>IF(ISBLANK(T2882 ),"0",U2882-T2882)</f>
        <v>0.04861111111111116</v>
      </c>
      <c r="W2882">
        <v>1</v>
      </c>
      <c r="X2882">
        <f>NETWORKDAYS(K2882,L2881)</f>
        <v>1</v>
      </c>
      <c r="Y2882" t="str">
        <f>IF(X2882&lt;=2,"CUMPLE","NO CUMPLE")</f>
        <v>CUMPLE</v>
      </c>
      <c r="Z2882" t="str">
        <v>Caso ingresa el 1; se atiende dentro de los tiempos. Estos casos de mantenimiento no tienen SLA.</v>
      </c>
    </row>
    <row r="2883" xml:space="preserve">
      <c r="A2883">
        <v>238505</v>
      </c>
      <c r="B2883" t="str">
        <v>REQUEST</v>
      </c>
      <c r="C2883" t="str">
        <v>CERRADO</v>
      </c>
      <c r="D2883" t="str">
        <v>LINEAL DE CAJAS</v>
      </c>
      <c r="E2883" t="str">
        <v>PDA</v>
      </c>
      <c r="F2883" t="str">
        <v>PDA</v>
      </c>
      <c r="G2883" t="str">
        <v>ZEBRA</v>
      </c>
      <c r="H2883" t="str">
        <v>Buenas Noches ME puede colaborar por favor para la configuracion de la PDA asignada para el area de Domicilios Quedo atenta a sus comentarios</v>
      </c>
      <c r="I2883" t="str">
        <v>Buenas Noches ME puede colaborar por favor para la configuracion de la PDA asignada para el area de Domicilios Quedo atenta a sus comentarios</v>
      </c>
      <c r="J2883" t="str">
        <v>Se realiza  restauración de sistema y nueva configuración segun manual; se realizan pruebas y se entrega a usuaria Tania Barreiro; coordinadora cajas.</v>
      </c>
      <c r="K2883">
        <v>45238</v>
      </c>
      <c r="L2883">
        <v>45238</v>
      </c>
      <c r="M2883" t="str">
        <f>TEXT(L2883,"DDDDDDD")</f>
        <v>miércoles</v>
      </c>
      <c r="N2883" t="str" xml:space="preserve">
        <v xml:space="preserve">M195 METRO SANTA LUCIA_x000d_
_x000d_
</v>
      </c>
      <c r="O2883" t="str">
        <v>NEIVA</v>
      </c>
      <c r="P2883" t="str">
        <f>IF(ISBLANK(O2883),"0",(VLOOKUP(O2883,REGION,2,FALSE)))</f>
        <v>OCCIDENTE</v>
      </c>
      <c r="Q2883" t="str">
        <v>CARLOS HERNAN BARRETO LOPEZ</v>
      </c>
      <c r="R2883">
        <f>IF(ISBLANK(Q2883),"0", VLOOKUP(Q2883,PERSONAL,2,FALSE))</f>
        <v>1010165612</v>
      </c>
      <c r="S2883" t="str">
        <v>DIRECTO</v>
      </c>
      <c r="T2883">
        <v>0.3333333333333333</v>
      </c>
      <c r="U2883">
        <v>0.5</v>
      </c>
      <c r="V2883">
        <f>IF(ISBLANK(T2883 ),"0",U2883-T2883)</f>
        <v>0.16666666666666669</v>
      </c>
      <c r="W2883">
        <v>2</v>
      </c>
      <c r="X2883">
        <f>NETWORKDAYS(K2883,L2882)</f>
        <v>-5</v>
      </c>
      <c r="Y2883" t="str">
        <f>IF(X2883&lt;=2,"CUMPLE","NO CUMPLE")</f>
        <v>CUMPLE</v>
      </c>
      <c r="Z2883" t="str">
        <v>Caso ingresa el 1 ; acordado con cliente.</v>
      </c>
    </row>
    <row r="2884" xml:space="preserve">
      <c r="A2884">
        <v>248027</v>
      </c>
      <c r="B2884" t="str">
        <v>REQUEST</v>
      </c>
      <c r="C2884" t="str">
        <v>CERRADO</v>
      </c>
      <c r="D2884" t="str">
        <v>LINEAL DE CAJAS</v>
      </c>
      <c r="E2884" t="str">
        <v>POS</v>
      </c>
      <c r="F2884" t="str">
        <v>POS</v>
      </c>
      <c r="G2884" t="str">
        <v>WINCOR</v>
      </c>
      <c r="H2884" t="str" xml:space="preserve">
        <v xml:space="preserve">Buenos días: Solicito de su colaboración para realizar los mantenimientos de las siguiente POS; los seriales son: 64CD709494; 64CD709496 Esta actividad debe iniciar a las 6 de la mañana con el fin de dejarlas listas entre 6 y 9 am. Este mantenimiento incluye todos los periféricos; tales como: CPU; impresora; Teclados; visores; escaner balanza y cableado_x000d_
_x000d_
numero de caja pos_x000d_
_x000d_
pos</v>
      </c>
      <c r="I2884" t="str" xml:space="preserve">
        <v xml:space="preserve">Buenos días: Solicito de su colaboración para realizar los mantenimientos de las siguiente POS; los seriales son: 64CD709494; 64CD709496 Esta actividad debe iniciar a las 6 de la mañana con el fin de dejarlas listas entre 6 y 9 am. Este mantenimiento incluye todos los periféricos; tales como: CPU; impresora; Teclados; visores; escaner balanza y cableado_x000d_
_x000d_
numero de caja pos_x000d_
_x000d_
pos</v>
      </c>
      <c r="J2884" t="str">
        <v>Se realiza mantenimento preventivo sistemas POS y perifericos  linea de cajas se realiza entrega a coordinadora de cajas Tania Barreiro quien recibe cajas en completo funcionamiento</v>
      </c>
      <c r="K2884">
        <v>45237</v>
      </c>
      <c r="L2884">
        <v>45237</v>
      </c>
      <c r="M2884" t="str">
        <f>TEXT(L2884,"DDDDDDD")</f>
        <v>martes</v>
      </c>
      <c r="N2884" t="str" xml:space="preserve">
        <v xml:space="preserve">M195 METRO SANTA LUCIA_x000d_
_x000d_
</v>
      </c>
      <c r="O2884" t="str">
        <v>NEIVA</v>
      </c>
      <c r="P2884" t="str">
        <v>OCCIDENTE</v>
      </c>
      <c r="Q2884" t="str">
        <v>CARLOS HERNAN BARRETO LOPEZ</v>
      </c>
      <c r="R2884">
        <f>IF(ISBLANK(Q2884),"0", VLOOKUP(Q2884,PERSONAL,2,FALSE))</f>
        <v>1010165612</v>
      </c>
      <c r="S2884" t="str">
        <v>DIRECTO</v>
      </c>
      <c r="T2884">
        <v>0.25</v>
      </c>
      <c r="U2884">
        <v>0.375</v>
      </c>
      <c r="V2884">
        <f>IF(ISBLANK(T2884 ),"0",U2884-T2884)</f>
        <v>0.125</v>
      </c>
      <c r="W2884">
        <v>2</v>
      </c>
      <c r="X2884">
        <f>NETWORKDAYS(K2884,L2883)</f>
        <v>2</v>
      </c>
      <c r="Y2884" t="str">
        <f>IF(X2884&lt;=2,"CUMPLE","NO CUMPLE")</f>
        <v>CUMPLE</v>
      </c>
      <c r="Z2884" t="str">
        <v>Caso ingresa el 1; se atiende dentro de los tiempos. Estos casos de mantenimiento no tienen SLA.</v>
      </c>
    </row>
    <row r="2885" xml:space="preserve">
      <c r="A2885">
        <v>261628</v>
      </c>
      <c r="B2885" t="str">
        <v>INCIDENT</v>
      </c>
      <c r="C2885" t="str">
        <v>CERRADO</v>
      </c>
      <c r="D2885" t="str">
        <v>LINEAL DE CAJAS</v>
      </c>
      <c r="E2885" t="str">
        <v>POS</v>
      </c>
      <c r="F2885" t="str">
        <v>POS</v>
      </c>
      <c r="G2885" t="str">
        <v>WINCOR</v>
      </c>
      <c r="H2885" t="str" xml:space="preserve">
        <v xml:space="preserve">Buenas tardes me puedes colaborar con este cau ya que la Pos 13 presenta apagado el visor del cajero. Agradezco su atención_x000d_
_x000d_
Numero de caja_x000d_
_x000d_
13</v>
      </c>
      <c r="I2885" t="str" xml:space="preserve">
        <v xml:space="preserve">Buenas tardes me puedes colaborar con este cau ya que la Pos 13 presenta apagado el visor del cajero. Agradezco su atención_x000d_
_x000d_
Numero de caja_x000d_
_x000d_
13</v>
      </c>
      <c r="J2885" t="str">
        <v>SE REVISA POS #13 POR PROBLEMAS CON EL VIDEO EN EL VISOR DE CAJERO; EL CUAL NO DA VIDEO. ADICIONALMENTE LA POS ESTABA BLOQUEADA. SE DESCARTA CABLEADO Y ALGUN COMPONENTE DE LA POS; PERO SE EVIDENCIA CON PRUEBAS REALIZADAS CON OTRO VISOR QUE SE ENCUENTRA DEFECTUOSO; SE HACE REEMPLAZO TEMPORAL CON EL DE LA POS#5; YA QUE ESTA POS SE ENCUENTRA PENDIENTE POR CAMBIO DE TECLADO.                                                                                                    SE SOLICITA CAMBIO DE VISOR DE CAJERO.</v>
      </c>
      <c r="K2885">
        <v>45237</v>
      </c>
      <c r="L2885">
        <v>45238</v>
      </c>
      <c r="M2885" t="str">
        <f>TEXT(L2885,"DDDDDDD")</f>
        <v>miércoles</v>
      </c>
      <c r="N2885" t="str" xml:space="preserve">
        <v xml:space="preserve">J126 JUMBO SAN SILVESTRE_x000d_
_x000d_
</v>
      </c>
      <c r="O2885" t="str">
        <v>BARRANCABERMEJA</v>
      </c>
      <c r="P2885" t="str">
        <f>IF(ISBLANK(O2885),"0",(VLOOKUP(O2885,REGION,2,FALSE)))</f>
        <v>ORIENTE</v>
      </c>
      <c r="Q2885" t="str">
        <v>LUIS CARLOS ROJAS ACOSTA</v>
      </c>
      <c r="R2885">
        <f>IF(ISBLANK(Q2885),"0", VLOOKUP(Q2885,PERSONAL,2,FALSE))</f>
        <v>1096188137</v>
      </c>
      <c r="S2885" t="str">
        <v>DIRECTO</v>
      </c>
      <c r="T2885">
        <v>0.3333333333333333</v>
      </c>
      <c r="U2885">
        <v>0.4583333333333333</v>
      </c>
      <c r="V2885">
        <f>IF(ISBLANK(T2885 ),"0",U2885-T2885)</f>
        <v>0.125</v>
      </c>
      <c r="W2885">
        <v>2</v>
      </c>
      <c r="X2885">
        <f>NETWORKDAYS(K2885,L2884)</f>
        <v>1</v>
      </c>
      <c r="Y2885" t="str">
        <f>IF(X2885&lt;=2,"CUMPLE","NO CUMPLE")</f>
        <v>CUMPLE</v>
      </c>
    </row>
    <row r="2886" xml:space="preserve">
      <c r="A2886">
        <v>262887</v>
      </c>
      <c r="B2886" t="str">
        <v>INCIDENT</v>
      </c>
      <c r="C2886" t="str">
        <v>CERRADO</v>
      </c>
      <c r="D2886" t="str">
        <v>CAJA CENTRAL</v>
      </c>
      <c r="E2886" t="str">
        <v>IMPRESORA</v>
      </c>
      <c r="F2886" t="str">
        <v>IMPRESORA</v>
      </c>
      <c r="G2886" t="str">
        <v>LEXMARK</v>
      </c>
      <c r="H2886" t="str" xml:space="preserve">
        <v xml:space="preserve">buen dia tenemos novedad con el punto de red de la impresora de caja central aparece fuera de conexion_x000d_
_x000d_
Ubicacion fisica en la tienda o sede_x000d_
_x000d_
179 metro pitalito_x000d_
_x000d_
direccion ip_x000d_
_x000d_
10.132.24.40</v>
      </c>
      <c r="I2886" t="str" xml:space="preserve">
        <v xml:space="preserve">buen dia tenemos novedad con el punto de red de la impresora de caja central aparece fuera de conexion_x000d_
_x000d_
Ubicacion fisica en la tienda o sede_x000d_
_x000d_
179 metro pitalito_x000d_
_x000d_
direccion ip_x000d_
_x000d_
10.132.24.40</v>
      </c>
      <c r="J2886" t="str">
        <v>Se llega a sitio y se procede con validaciones de ingreso. Se establece contacto con la usuaria y la impresora lexmark la cual se encuentra sin red. Se valida falla con el cable de red el cual se encuentra a normalidad. Se descarta daño físico de la impresora. Se procede a realizar seguimiento desde el punto de red al rack de la misma y se descarta daño físico en el cable que conduce desde el switche al patch panel. Se procede con validación del switch el cual se encuentra a normalidad. Se procede a quitar fragmento de canaleta donde va el punto de red y se procede a reponchar el mismo. Se procede a cerrar canaleta y se conecta passcord y la impresora queda a normalidad en red; se reinicia la impresora y queda completamente operativa y funcional. Se realizan pruebas con funcionaria de la sección y la impresión sale a normalidad. Se da por finalizada la actividad quedando el equipo completamente operativo imprimiendo en la wlan correspondiente y vía red cableada</v>
      </c>
      <c r="K2886">
        <v>45238</v>
      </c>
      <c r="L2886">
        <v>45239</v>
      </c>
      <c r="M2886" t="str">
        <f>TEXT(L2886,"DDDDDDD")</f>
        <v>jueves</v>
      </c>
      <c r="N2886" t="str" xml:space="preserve">
        <v xml:space="preserve">M179 METRO PITALITO_x000d_
_x000d_
</v>
      </c>
      <c r="O2886" t="str">
        <v>PITALITO</v>
      </c>
      <c r="P2886" t="str">
        <v>OCCIDENTE</v>
      </c>
      <c r="Q2886" t="str">
        <v>EMERSON PALACIOS MARTINEZ</v>
      </c>
      <c r="R2886">
        <f>IF(ISBLANK(Q2886),"0", VLOOKUP(Q2886,PERSONAL,2,FALSE))</f>
        <v>13723524</v>
      </c>
      <c r="S2886" t="str">
        <v>ALIADO</v>
      </c>
      <c r="T2886">
        <v>0.7083333333333334</v>
      </c>
      <c r="U2886">
        <v>0.7604166666666666</v>
      </c>
      <c r="V2886">
        <f>IF(ISBLANK(T2886 ),"0",U2886-T2886)</f>
        <v>0.05208333333333326</v>
      </c>
      <c r="W2886">
        <v>1</v>
      </c>
      <c r="X2886">
        <f>NETWORKDAYS(K2886,L2885)</f>
        <v>1</v>
      </c>
      <c r="Y2886" t="str">
        <f>IF(X2886&lt;=2,"CUMPLE","NO CUMPLE")</f>
        <v>CUMPLE</v>
      </c>
    </row>
    <row r="2887" xml:space="preserve">
      <c r="A2887">
        <v>261254</v>
      </c>
      <c r="B2887" t="str">
        <v>INCIDENT</v>
      </c>
      <c r="C2887" t="str">
        <v>CERRADO</v>
      </c>
      <c r="D2887" t="str">
        <v>DECORACION</v>
      </c>
      <c r="E2887" t="str">
        <v>PC</v>
      </c>
      <c r="F2887" t="str">
        <v>PC</v>
      </c>
      <c r="G2887" t="str">
        <v xml:space="preserve">PC    </v>
      </c>
      <c r="H2887" t="str" xml:space="preserve">
        <v xml:space="preserve">Buen dia; me puede ayudar con la validacion de puerto de conexion de red; dado que no responde y se requiere de manera urgente. Agradezco la colaboracion; espero pronta respuesta_x000d_
_x000d_
AREA EN DONDE SE UBICA EL EQUIPO_x000d_
_x000d_
decoracion</v>
      </c>
      <c r="I2887" t="str" xml:space="preserve">
        <v xml:space="preserve">Buen dia; me puede ayudar con la validacion de puerto de conexion de red; dado que no responde y se requiere de manera urgente. Agradezco la colaboracion; espero pronta respuesta_x000d_
_x000d_
AREA EN DONDE SE UBICA EL EQUIPO_x000d_
_x000d_
decoracion</v>
      </c>
      <c r="J2887" t="str">
        <v>Se llega a sitio y se procede con validaciones de ingreso. Se establece contacto con el usuario y el desktop el cual se encuentra sin red. Se valida falla con el cable de red el cual se encuentra a normalidad. Se descarta daño físico del desktop. Se procede a realizar seguimiento desde el punto de red al rack de la misma y se descarta daño físico en el cable que conduce desde el switche al patch panel. Se procede con validación del switch el cual se encuentra a normalidad. Se procede a quitar fragmento de canaleta donde va el punto de red y se procede a reponchar el mismo. Se procede a cerrar canaleta y se conecta passcord y el desktop queda a normalidad en red; se reinicia el desktop y queda completamente operativo y funcional. Se realizan pruebas con funcionario de la sección de decoración a normalidad. Se da por finalizada la actividad quedando el equipo completamente operativo y funcional junto con todos sus periféricos.</v>
      </c>
      <c r="K2887">
        <v>45238</v>
      </c>
      <c r="L2887">
        <v>45239</v>
      </c>
      <c r="M2887" t="str">
        <f>TEXT(L2887,"DDDDDDD")</f>
        <v>jueves</v>
      </c>
      <c r="N2887" t="str" xml:space="preserve">
        <v xml:space="preserve">M179 METRO PITALITO_x000d_
_x000d_
</v>
      </c>
      <c r="O2887" t="str">
        <v>PITALITO</v>
      </c>
      <c r="P2887" t="str">
        <f>IF(ISBLANK(O2887),"0",(VLOOKUP(O2887,REGION,2,FALSE)))</f>
        <v>OCCIDENTE</v>
      </c>
      <c r="Q2887" t="str">
        <v>EMERSON PALACIOS MARTINEZ</v>
      </c>
      <c r="R2887">
        <f>IF(ISBLANK(Q2887),"0", VLOOKUP(Q2887,PERSONAL,2,FALSE))</f>
        <v>13723524</v>
      </c>
      <c r="S2887" t="str">
        <v>ALIADO</v>
      </c>
      <c r="T2887">
        <v>0.7604166666666666</v>
      </c>
      <c r="U2887">
        <v>0.8125</v>
      </c>
      <c r="V2887">
        <f>IF(ISBLANK(T2887 ),"0",U2887-T2887)</f>
        <v>0.05208333333333337</v>
      </c>
      <c r="W2887">
        <v>1</v>
      </c>
      <c r="X2887">
        <f>NETWORKDAYS(K2887,L2886)</f>
        <v>2</v>
      </c>
      <c r="Y2887" t="str">
        <f>IF(X2887&lt;=2,"CUMPLE","NO CUMPLE")</f>
        <v>CUMPLE</v>
      </c>
    </row>
    <row r="2888" xml:space="preserve">
      <c r="A2888">
        <v>257896</v>
      </c>
      <c r="B2888" t="str">
        <v>INCIDENT</v>
      </c>
      <c r="C2888" t="str">
        <v>CERRADO</v>
      </c>
      <c r="D2888" t="str">
        <v>LINEAL DE CAJAS</v>
      </c>
      <c r="E2888" t="str">
        <v>POS</v>
      </c>
      <c r="F2888" t="str">
        <v>POS</v>
      </c>
      <c r="G2888" t="str">
        <v>WINCOR</v>
      </c>
      <c r="H2888" t="str">
        <v>Buen día pos 17 con serial 6498720770 presenta fallas en la balanza; no da el peso de los productos arroja el siguiente mensaje: "ERR CONX SCANNER"</v>
      </c>
      <c r="I2888" t="str">
        <v>Buen día pos 17 con serial 6498720770 presenta fallas en la balanza; no da el peso de los productos arroja el siguiente mensaje: "ERR CONX SCANNER"</v>
      </c>
      <c r="J2888" t="str">
        <v xml:space="preserve">Me encuentro en sitio y se me indica realizar la verificacion del error de peso en la pos17 se verifica el punto de calibración y se resetean pesos se utilizan productos y manual para verificar pesos de balanza se realizan pruebas con funcionario todo ok se llena comprobantese le informa a la compañera fabiola de la labor a realizar y tambien  se informa a la compañera Katerine de la labor terminada; me retiro del sitio. </v>
      </c>
      <c r="K2888">
        <v>45238</v>
      </c>
      <c r="L2888">
        <v>41223</v>
      </c>
      <c r="M2888" t="str">
        <v>viernes</v>
      </c>
      <c r="N2888" t="str" xml:space="preserve">
        <v xml:space="preserve">J036 JUMBO POPAYAN CAMPANARIO_x000d_
_x000d_
</v>
      </c>
      <c r="O2888" t="str">
        <v>POPAYAN</v>
      </c>
      <c r="P2888" t="str">
        <f>IF(ISBLANK(O2888),"0",(VLOOKUP(O2888,REGION,2,FALSE)))</f>
        <v>OCCIDENTE</v>
      </c>
      <c r="Q2888" t="str">
        <v>DANIEL FERNANDO PAREDES ARTEAGA</v>
      </c>
      <c r="R2888">
        <f>IF(ISBLANK(Q2888),"0", VLOOKUP(Q2888,PERSONAL,2,FALSE))</f>
        <v>10301691</v>
      </c>
      <c r="S2888" t="str">
        <v>DIRECTO</v>
      </c>
      <c r="T2888">
        <v>0.5868055555555556</v>
      </c>
      <c r="U2888">
        <v>0.6284722222222222</v>
      </c>
      <c r="V2888">
        <f>IF(ISBLANK(T2888 ),"0",U2888-T2888)</f>
        <v>0.04166666666666663</v>
      </c>
      <c r="W2888">
        <v>1</v>
      </c>
      <c r="X2888">
        <f>NETWORKDAYS(K2888,L2887)</f>
        <v>2</v>
      </c>
      <c r="Y2888" t="str">
        <f>IF(X2888&lt;=2,"CUMPLE","NO CUMPLE")</f>
        <v>CUMPLE</v>
      </c>
    </row>
    <row r="2889" xml:space="preserve">
      <c r="A2889">
        <v>266983</v>
      </c>
      <c r="B2889" t="str">
        <v>REQUEST</v>
      </c>
      <c r="C2889" t="str">
        <v>CERRADO</v>
      </c>
      <c r="D2889" t="str">
        <v xml:space="preserve">LINEAL DE CAJAS </v>
      </c>
      <c r="E2889" t="str">
        <v>POS</v>
      </c>
      <c r="F2889" t="str">
        <v>IMPRESORA</v>
      </c>
      <c r="G2889" t="str">
        <v>WINCOR</v>
      </c>
      <c r="H2889" t="str">
        <v>Buenas tardes Pos 15 con serial 6498720783 esta presentando falla en la impresora.</v>
      </c>
      <c r="I2889" t="str">
        <v>Buenas tardes Pos 15 con serial 6498720783 esta presentando falla en la impresora.</v>
      </c>
      <c r="J2889" t="str">
        <v>Me encuentro en sitio y se me indica realizar la verificacion del error de impresora presentado en caja se envia orden desde la pos pero esta no genera impresión alguna; se procede a verificar dispositivo y se observa uno de los sensores de papel pegados o realiza destape y verificacion del sensor se apaga impresora se ajusta sensor y se encuende de nuevo se informa al encajado de lineal de caja se realiza pruebas de apertura y la impresora genera el documento impreso;  se le informa a la compañera fabiola de la labor a realizar y tambien  se informa a la compañera Katerine de la labor terminada;  10 de NOVIEMBRE DE 2O23</v>
      </c>
      <c r="K2889">
        <v>45240</v>
      </c>
      <c r="L2889">
        <v>41223</v>
      </c>
      <c r="M2889" t="str">
        <v>viernes</v>
      </c>
      <c r="N2889" t="str" xml:space="preserve">
        <v xml:space="preserve">J036 JUMBO POPAYAN CAMPANARIO_x000d_
_x000d_
</v>
      </c>
      <c r="O2889" t="str">
        <v>POPAYAN</v>
      </c>
      <c r="P2889" t="str">
        <f>IF(ISBLANK(O2889),"0",(VLOOKUP(O2889,REGION,2,FALSE)))</f>
        <v>OCCIDENTE</v>
      </c>
      <c r="Q2889" t="str">
        <v>DANIEL FERNANDO PAREDES ARTEAGA</v>
      </c>
      <c r="R2889">
        <f>IF(ISBLANK(Q2889),"0", VLOOKUP(Q2889,PERSONAL,2,FALSE))</f>
        <v>10301691</v>
      </c>
      <c r="S2889" t="str">
        <v>DIRECTO</v>
      </c>
      <c r="T2889">
        <v>0.6284722222222222</v>
      </c>
      <c r="U2889">
        <v>0.6597222222222222</v>
      </c>
      <c r="V2889">
        <f>IF(ISBLANK(T2889 ),"0",U2889-T2889)</f>
        <v>0.03125</v>
      </c>
      <c r="W2889">
        <v>1</v>
      </c>
      <c r="X2889">
        <f>NETWORKDAYS(K2889,L2888)</f>
        <v>-2870</v>
      </c>
      <c r="Y2889" t="str">
        <f>IF(X2889&lt;=2,"CUMPLE","NO CUMPLE")</f>
        <v>CUMPLE</v>
      </c>
    </row>
    <row r="2890" xml:space="preserve">
      <c r="A2890">
        <v>267113</v>
      </c>
      <c r="B2890" t="str">
        <v>REQUEST</v>
      </c>
      <c r="C2890" t="str">
        <v>CERRADO</v>
      </c>
      <c r="D2890" t="str">
        <v>LINEAL DE CAJAS</v>
      </c>
      <c r="E2890" t="str">
        <v>POS</v>
      </c>
      <c r="F2890" t="str">
        <v>POS</v>
      </c>
      <c r="G2890" t="str">
        <v>WINCOR</v>
      </c>
      <c r="H2890" t="str">
        <v>Pos 11 con serial 59CD001127 no funciona; en el visor arroja unas letras; signos y no pasa de ahí.</v>
      </c>
      <c r="I2890" t="str">
        <v>Pos 11 con serial 59CD001127 no funciona; en el visor arroja unas letras; signos y no pasa de ahí.</v>
      </c>
      <c r="J2890" t="str">
        <v xml:space="preserve">me encuentro en sitio y se me indica realizarla verificacion de la pos 11 que al encender se queda en una pantalla con numeros y caracteres y no pasa de ahi;se procede a desconectar y destapar la pos y se verifican las memorias ram se retira la memoria ram de menor valor 128 mb  y pasa pero el sistema responde con lentitud se apaga y se instala la de mayor valor 256 y se realiza prueba reaponde mejor al sistema se colocan juntas y sistema demora y responda con. lentitud se determina quitar la ram de menor valor 128 mb  y dejar sistema funcional con ram de 256 mb se realizan pruebas de apertura y cierre de caja y sistema ok se le informa a la compañera fabiola de la labor a realizada  y tambien  se informa a la compañera Katerine de la labor terminada; me retiro de sitio </v>
      </c>
      <c r="K2890">
        <v>45240</v>
      </c>
      <c r="L2890">
        <v>41223</v>
      </c>
      <c r="M2890" t="str">
        <v>viernes</v>
      </c>
      <c r="N2890" t="str" xml:space="preserve">
        <v xml:space="preserve">J036 JUMBO POPAYAN CAMPANARIO_x000d_
_x000d_
</v>
      </c>
      <c r="O2890" t="str">
        <v>POPAYAN</v>
      </c>
      <c r="P2890" t="str">
        <f>IF(ISBLANK(O2890),"0",(VLOOKUP(O2890,REGION,2,FALSE)))</f>
        <v>OCCIDENTE</v>
      </c>
      <c r="Q2890" t="str">
        <v>DANIEL FERNANDO PAREDES ARTEAGA</v>
      </c>
      <c r="R2890">
        <f>IF(ISBLANK(Q2890),"0", VLOOKUP(Q2890,PERSONAL,2,FALSE))</f>
        <v>10301691</v>
      </c>
      <c r="S2890" t="str">
        <v>DIRECTO</v>
      </c>
      <c r="T2890">
        <v>0.6631944444444444</v>
      </c>
      <c r="U2890">
        <v>0.6909722222222222</v>
      </c>
      <c r="V2890">
        <f>IF(ISBLANK(T2890 ),"0",U2890-T2890)</f>
        <v>0.02777777777777779</v>
      </c>
      <c r="W2890">
        <v>1</v>
      </c>
      <c r="X2890">
        <f>NETWORKDAYS(K2890,L2889)</f>
        <v>-2870</v>
      </c>
      <c r="Y2890" t="str">
        <f>IF(X2890&lt;=2,"CUMPLE","NO CUMPLE")</f>
        <v>CUMPLE</v>
      </c>
    </row>
    <row r="2891" xml:space="preserve">
      <c r="A2891">
        <v>255067</v>
      </c>
      <c r="B2891" t="str">
        <v>REQUEST</v>
      </c>
      <c r="C2891" t="str">
        <v>CERRADO</v>
      </c>
      <c r="D2891" t="str">
        <v>LINEAL DE CAJAS</v>
      </c>
      <c r="E2891" t="str">
        <v>POS</v>
      </c>
      <c r="F2891" t="str">
        <v>POS</v>
      </c>
      <c r="G2891" t="str">
        <v>WINCOR</v>
      </c>
      <c r="H2891" t="str" xml:space="preserve">
        <v xml:space="preserve">buenos dias: por favor me colaboran para verificar la pos 13 de la tienda 47; ya que se realizan las transacciones y queda bloqueada; se reinicia queda apagada y es muy difícil que vuelva a operar. Gracais_x000d_
_x000d_
numero de caja pos_x000d_
_x000d_
13</v>
      </c>
      <c r="I2891" t="str" xml:space="preserve">
        <v xml:space="preserve">buenos dias: por favor me colaboran para verificar la pos 13 de la tienda 47; ya que se realizan las transacciones y queda bloqueada; se reinicia queda apagada y es muy difícil que vuelva a operar. Gracais_x000d_
_x000d_
numero de caja pos_x000d_
_x000d_
13</v>
      </c>
      <c r="J2891" t="str">
        <v>SE REALIZA REVISIÓN DE EQUIPO POS 13. REPORTAN BLOQUEO AL REALIZAR TRANSACCIONES O REGISTRO DE COMPRA. SE REALIZA PRUEBAS CON MEMORIA RAM; SE CONECTA OTRO DISCO DURO; SE PRUEBA OTRO VISOR CON RESULTADOS FALLIDOS. EL EQUIPO ENCIENDE; PERO NO DA IMAGEN. 7 de NOVIEMBRE DE 2023</v>
      </c>
      <c r="K2891">
        <v>45237</v>
      </c>
      <c r="L2891">
        <v>45237</v>
      </c>
      <c r="M2891" t="str">
        <f>TEXT(L2891,"DDDDDDD")</f>
        <v>martes</v>
      </c>
      <c r="N2891" t="str" xml:space="preserve">
        <v xml:space="preserve">J047 JUMBO GIRARDOT_x000d_
_x000d_
</v>
      </c>
      <c r="O2891" t="str">
        <v>GIRARDOT</v>
      </c>
      <c r="P2891" t="str">
        <f>IF(ISBLANK(O2891),"0",(VLOOKUP(O2891,REGION,2,FALSE)))</f>
        <v>OCCIDENTE</v>
      </c>
      <c r="Q2891" t="str">
        <v>WILLIAM FERNANDO ALDANA NIÑO</v>
      </c>
      <c r="R2891">
        <f>IF(ISBLANK(Q2891),"0", VLOOKUP(Q2891,PERSONAL,2,FALSE))</f>
        <v>80148398</v>
      </c>
      <c r="S2891" t="str">
        <v>DIRECTO</v>
      </c>
      <c r="T2891">
        <v>0.6041666666666666</v>
      </c>
      <c r="U2891">
        <v>0.75</v>
      </c>
      <c r="V2891">
        <f>IF(ISBLANK(T2891 ),"0",U2891-T2891)</f>
        <v>0.14583333333333337</v>
      </c>
      <c r="W2891">
        <v>2</v>
      </c>
      <c r="X2891">
        <f>NETWORKDAYS(K2891,L2890)</f>
        <v>-2867</v>
      </c>
      <c r="Y2891" t="str">
        <f>IF(X2891&lt;=2,"CUMPLE","NO CUMPLE")</f>
        <v>CUMPLE</v>
      </c>
    </row>
    <row r="2892" xml:space="preserve">
      <c r="A2892">
        <v>192599</v>
      </c>
      <c r="B2892" t="str">
        <v>INCIDENT</v>
      </c>
      <c r="C2892" t="str">
        <v>CERRADO</v>
      </c>
      <c r="D2892" t="str">
        <v xml:space="preserve">LINEAL DE CAJAS </v>
      </c>
      <c r="E2892" t="str">
        <v>POS</v>
      </c>
      <c r="F2892" t="str">
        <v>POS</v>
      </c>
      <c r="G2892" t="str">
        <v>MONEDERO</v>
      </c>
      <c r="H2892" t="str" xml:space="preserve">
        <v xml:space="preserve">Buenos días solicito de su colaboración la gaveta de la pos dos requiere cambio se partió los dos rieles y al abrir para dar cambio se cae el dinero al piso; y estamos a puertas de temporada y debemos tener todas las pos al servicio gracias_x000d_
_x000d_
Número de inventario si se tiene_x000d_
_x000d_
014144_x000d_
_x000d_
Numero de caja_x000d_
_x000d_
2</v>
      </c>
      <c r="I2892" t="str" xml:space="preserve">
        <v xml:space="preserve">Buenos días solicito de su colaboración la gaveta de la pos dos requiere cambio se partió los dos rieles y al abrir para dar cambio se cae el dinero al piso; y estamos a puertas de temporada y debemos tener todas las pos al servicio gracias_x000d_
_x000d_
Número de inventario si se tiene_x000d_
_x000d_
014144_x000d_
_x000d_
Numero de caja_x000d_
_x000d_
2</v>
      </c>
      <c r="J2892" t="str">
        <v>SE REVISA EL CAJÓN; DONDE SE EVIDENCIA QUE UNA DE LAS PESTAÑAS LATERALES QUE FRENAN EL CAJÓN NO SE ENCUENTRAN; AL PARECER POR LOS AÑOS DE USO SE ROMPIERON . DICHAS PESTAÑAS SON LAS QUE HACEN QUE SE PRENE EL DESLIZADOR ; PROVOCANDO QUE LA CAJA SALGA TOTALMENTE. SE SOLICITA CAMBIO DE CAJON MONEDERO YA QUE LAS VISAGRAS NO SE CONSIGUIERON EN SAN GIL Y SON NECESARIAS PARA EL OPTIMO FUNCIONAMIENTO. 14 NOVIEMBRE DE 2023</v>
      </c>
      <c r="K2892">
        <v>45244</v>
      </c>
      <c r="L2892">
        <v>45244</v>
      </c>
      <c r="M2892" t="str">
        <f>TEXT(L2892,"DDDDDDD")</f>
        <v>martes</v>
      </c>
      <c r="N2892" t="str" xml:space="preserve">
        <v xml:space="preserve">M183 METRO SAN GIL_x000d_
_x000d_
</v>
      </c>
      <c r="O2892" t="str">
        <v>SAN GIL</v>
      </c>
      <c r="P2892" t="str">
        <f>IF(ISBLANK(O2892),"0",(VLOOKUP(O2892,REGION,2,FALSE)))</f>
        <v>ORIENTE</v>
      </c>
      <c r="Q2892" t="str">
        <v>HENRY ALEJANDRO NIÑO CENTENO</v>
      </c>
      <c r="R2892">
        <v>1098779589</v>
      </c>
      <c r="S2892" t="str">
        <v>DIRECTO</v>
      </c>
      <c r="T2892">
        <v>0.3333333333333333</v>
      </c>
      <c r="U2892">
        <v>0.375</v>
      </c>
      <c r="V2892">
        <f>IF(ISBLANK(T2892 ),"0",U2892-T2892)</f>
        <v>0.041666666666666685</v>
      </c>
      <c r="W2892">
        <v>1</v>
      </c>
      <c r="X2892">
        <f>NETWORKDAYS(K2892,L2891)</f>
        <v>-6</v>
      </c>
      <c r="Y2892" t="str">
        <f>IF(X2892&lt;=2,"CUMPLE","NO CUMPLE")</f>
        <v>CUMPLE</v>
      </c>
      <c r="Z2892" t="str">
        <v xml:space="preserve">Caso ingresó antes; acordado con cliente. </v>
      </c>
    </row>
    <row r="2893" xml:space="preserve">
      <c r="A2893">
        <v>265682</v>
      </c>
      <c r="B2893" t="str">
        <v>INCIDENT</v>
      </c>
      <c r="C2893" t="str">
        <v>CERRADO</v>
      </c>
      <c r="D2893" t="str">
        <v>LINEAL DE CAJAS</v>
      </c>
      <c r="E2893" t="str">
        <v>PDA</v>
      </c>
      <c r="F2893" t="str">
        <v>PDA</v>
      </c>
      <c r="G2893" t="str">
        <v>ZEBRA</v>
      </c>
      <c r="H2893" t="str">
        <v>Buen día Solicito la instalación de la aplicación de Gapv en PDA.</v>
      </c>
      <c r="I2893" t="str">
        <v>Buen día Solicito la instalación de la aplicación de Gapv en PDA.</v>
      </c>
      <c r="J2893" t="str">
        <v>SE REVISA PDT; SE EVIDENCIA QUE TENÍA FALLOS EN LA HORA; LO CUAL SE AJUSTA; SIGUIENTE A ELLO SE CONFIRMA QUE NO TIENE LA APP GAVP POR LO QUE SE PROCEDE A DESCARGAR;PASAR MEDIANTE CABLE USB DESDE UN PC Y SE PASA A LA PDT; LUEGO DE LA INSTALACIÓN SE CONFIRMA TOTAL FUNCIONAMIENTO CON EL USUARIO Y ADEMAS SE ACTUALIZA EL APP MI TIENDA. 14 DE NOVIEMBRE DE 2023</v>
      </c>
      <c r="K2893">
        <v>45244</v>
      </c>
      <c r="L2893">
        <v>45244</v>
      </c>
      <c r="M2893" t="str">
        <f>TEXT(L2893,"DDDDDDD")</f>
        <v>martes</v>
      </c>
      <c r="N2893" t="str" xml:space="preserve">
        <v xml:space="preserve">M183 METRO SAN GIL_x000d_
_x000d_
</v>
      </c>
      <c r="O2893" t="str">
        <v>SAN GIL</v>
      </c>
      <c r="P2893" t="str">
        <f>IF(ISBLANK(O2893),"0",(VLOOKUP(O2893,REGION,2,FALSE)))</f>
        <v>ORIENTE</v>
      </c>
      <c r="Q2893" t="str">
        <v>HENRY ALEJANDRO NIÑO CENTENO</v>
      </c>
      <c r="R2893">
        <v>1098779589</v>
      </c>
      <c r="S2893" t="str">
        <v>DIRECTO</v>
      </c>
      <c r="T2893">
        <v>0.375</v>
      </c>
      <c r="U2893">
        <v>0.4375</v>
      </c>
      <c r="V2893">
        <f>IF(ISBLANK(T2893 ),"0",U2893-T2893)</f>
        <v>0.0625</v>
      </c>
      <c r="W2893">
        <v>1</v>
      </c>
      <c r="X2893">
        <f>NETWORKDAYS(K2893,L2892)</f>
        <v>1</v>
      </c>
      <c r="Y2893" t="str">
        <f>IF(X2893&lt;=2,"CUMPLE","NO CUMPLE")</f>
        <v>CUMPLE</v>
      </c>
      <c r="Z2893" t="str">
        <v xml:space="preserve">Caso ingresó antes; acordado con cliente. </v>
      </c>
    </row>
    <row r="2894" xml:space="preserve">
      <c r="A2894" t="str">
        <v>PROACTIVA</v>
      </c>
      <c r="B2894" t="str">
        <v>REQUEST</v>
      </c>
      <c r="C2894" t="str">
        <v>CERRADO</v>
      </c>
      <c r="D2894" t="str">
        <v>TODA LA TIENDA</v>
      </c>
      <c r="E2894" t="str">
        <v>PROACTIVA</v>
      </c>
      <c r="F2894" t="str">
        <v>PROACTIVA</v>
      </c>
      <c r="G2894" t="str">
        <v>PROACTIVA</v>
      </c>
      <c r="H2894" t="str">
        <v>SE SOLICITA VISITA PROACTIVA PARA TIENDA SAN GIL</v>
      </c>
      <c r="I2894" t="str">
        <v>SE SOLICITA VISITA PROACTIVA PARA TIENDA SAN GIL</v>
      </c>
      <c r="J2894" t="str">
        <v>SE REALIZA VISITA PROACTIVA A LA TIENDA; VER DETALLES EN INFORME.</v>
      </c>
      <c r="K2894">
        <v>45244</v>
      </c>
      <c r="L2894">
        <v>45244</v>
      </c>
      <c r="M2894" t="str">
        <f>TEXT(L2894,"DDDDDDD")</f>
        <v>martes</v>
      </c>
      <c r="N2894" t="str" xml:space="preserve">
        <v xml:space="preserve">M183 METRO SAN GIL_x000d_
_x000d_
</v>
      </c>
      <c r="O2894" t="str">
        <v>SAN GIL</v>
      </c>
      <c r="P2894" t="str">
        <f>IF(ISBLANK(O2894),"0",(VLOOKUP(O2894,REGION,2,FALSE)))</f>
        <v>ORIENTE</v>
      </c>
      <c r="Q2894" t="str">
        <v>HENRY ALEJANDRO NIÑO CENTENO</v>
      </c>
      <c r="R2894">
        <v>1098779589</v>
      </c>
      <c r="S2894" t="str">
        <v>DIRECTO</v>
      </c>
      <c r="T2894">
        <v>0.4375</v>
      </c>
      <c r="U2894">
        <v>0.5416666666666666</v>
      </c>
      <c r="V2894">
        <f>IF(ISBLANK(T2894 ),"0",U2894-T2894)</f>
        <v>0.10416666666666663</v>
      </c>
      <c r="W2894">
        <v>2</v>
      </c>
      <c r="X2894">
        <f>NETWORKDAYS(K2894,L2893)</f>
        <v>1</v>
      </c>
      <c r="Y2894" t="str">
        <f>IF(X2894&lt;=2,"CUMPLE","NO CUMPLE")</f>
        <v>CUMPLE</v>
      </c>
    </row>
    <row r="2895" xml:space="preserve">
      <c r="A2895">
        <v>264025</v>
      </c>
      <c r="B2895" t="str">
        <v>INCIDENT</v>
      </c>
      <c r="C2895" t="str">
        <v>CERRADO</v>
      </c>
      <c r="D2895" t="str">
        <v xml:space="preserve">CARNES </v>
      </c>
      <c r="E2895" t="str">
        <v>BALANZA</v>
      </c>
      <c r="F2895" t="str">
        <v xml:space="preserve">COLGANTE </v>
      </c>
      <c r="G2895" t="str">
        <v>METTLER</v>
      </c>
      <c r="H2895" t="str" xml:space="preserve">
        <v xml:space="preserve">buen día solicito de su colaboración con la configuración de la balanza colgante de la sección de carnes_x000d_
_x000d_
Indica la ubicacion de tu balanza en la tienda_x000d_
_x000d_
carnes</v>
      </c>
      <c r="I2895" t="str" xml:space="preserve">
        <v xml:space="preserve">buen día solicito de su colaboración con la configuración de la balanza colgante de la sección de carnes_x000d_
_x000d_
Indica la ubicacion de tu balanza en la tienda_x000d_
_x000d_
carnes</v>
      </c>
      <c r="J2895" t="str">
        <v>Se llega a sitio y se procede con validaciones de ingreso. Se establece contacto con el usuario y la balanza. Realizamos precheck de datos de red de la misma y por ende recopilamos la mac de la balanza en tienda para el desbloqueo del punto cuando se monte la misma; de igual manera recopilamos dirección ip y datos de la misma. Procedemos a solicitar el favor nos fasciliten las platinas. Se baja balanza a retirar y se corta tubo o soporte que descuelga; se realiza apertura de hueco donde se esamblaran las platinas y procedemos a ensamblar la misma en el tubo o paral en el que se va a dejar. Se empalma el tubo con las platinas y a su vez con el cuadrante donde va la balanza; se inserta cableado eléctrico y lógico; se sube la balanza que llega y se asegura físicamente. Se procede a establecer parámetros de red y parámetros corporativos; se le indica a soporte para que por favor nos colabore con el cargue de los labels y parámetros establecidos al igual que un cargue full ara la sección. Se realizan pruebas con etiqueta corta; la balanza funciona pero al momento la misma empieza a realizar intermitencia en el visor y queda la pantalla azul. Se procede a oprimir botón de reset pero la balanza no sube. Se realiza desconexión eléctrica y de datos y se espera 30 minutosa. Se realizan conexiones nuevamente y la balanza enciende y sube; al momento empieza a observarse la intermitencia y aparecen barras en el visor de la balanza y se apaga. Se realiza el mismo proceso de  desconexión y a los 30 minutos se conecta nuevamente pero la balanza no enciende; se realiza el mismo procedimiento 2 veces más pero la balanza no enciende. Se le está informando al soporte especializado Fabiola Díaz lo realizado y dá la instrucción de bajar la balanza; embalarla para realizar el proceso de garantía. Se toman evidencias y se traslada el ticket para solicitar la garantía del equipo. La balanza queda embalada con todas sus partes sin faltante alguna. Jueves 9 de Noviembre de 2023</v>
      </c>
      <c r="K2895">
        <v>45238</v>
      </c>
      <c r="L2895">
        <v>45239</v>
      </c>
      <c r="M2895" t="str">
        <f>TEXT(L2895,"DDDDDDD")</f>
        <v>jueves</v>
      </c>
      <c r="N2895" t="str" xml:space="preserve">
        <v xml:space="preserve">M179 METRO PITALITO_x000d_
_x000d_
</v>
      </c>
      <c r="O2895" t="str">
        <v>PITALITO</v>
      </c>
      <c r="P2895" t="str">
        <f>IF(ISBLANK(O2895),"0",(VLOOKUP(O2895,REGION,2,FALSE)))</f>
        <v>OCCIDENTE</v>
      </c>
      <c r="Q2895" t="str">
        <v>EMERSON PALACIOS MARTINEZ</v>
      </c>
      <c r="R2895">
        <f>IF(ISBLANK(Q2895),"0", VLOOKUP(Q2895,PERSONAL,2,FALSE))</f>
        <v>13723524</v>
      </c>
      <c r="S2895" t="str">
        <v>ALIADO</v>
      </c>
      <c r="T2895">
        <v>0.25</v>
      </c>
      <c r="U2895">
        <v>0.5833333333333334</v>
      </c>
      <c r="V2895">
        <v>0.2916666666666667</v>
      </c>
      <c r="W2895">
        <v>4</v>
      </c>
      <c r="X2895">
        <f>NETWORKDAYS(K2895,L2894)</f>
        <v>5</v>
      </c>
      <c r="Y2895" t="str">
        <f>IF(X2895&lt;=2,"CUMPLE","NO CUMPLE")</f>
        <v>NO CUMPLE</v>
      </c>
    </row>
    <row r="2896" xml:space="preserve">
      <c r="A2896">
        <v>245718</v>
      </c>
      <c r="B2896" t="str">
        <v>REQUEST</v>
      </c>
      <c r="C2896" t="str">
        <v>CERRADO</v>
      </c>
      <c r="D2896" t="str">
        <v>CARNES</v>
      </c>
      <c r="E2896" t="str">
        <v>BALANZA</v>
      </c>
      <c r="F2896" t="str">
        <v>COLGANTE</v>
      </c>
      <c r="G2896" t="str">
        <v>METTLER</v>
      </c>
      <c r="H2896" t="str" xml:space="preserve">
        <v xml:space="preserve">Buena tarde por favor su ayuda con la instalacion y configuracion de las 2 balanzas faltantes q estaba pendiente de instalacion porque faltaba las platinas; enviar a Emerson palacios que ya esta enterado del caso._x000d_
_x000d_
Área donde su ubica la balanza_x000d_
_x000d_
perecederos ; Balanza 1</v>
      </c>
      <c r="I2896" t="str" xml:space="preserve">
        <v xml:space="preserve">Buena tarde por favor su ayuda con la instalacion y configuracion de las 2 balanzas faltantes q estaba pendiente de instalacion porque faltaba las platinas; enviar a Emerson palacios que ya esta enterado del caso._x000d_
_x000d_
Área donde su ubica la balanza_x000d_
_x000d_
perecederos ; Balanza 1</v>
      </c>
      <c r="J2896" t="str">
        <v>Se llega a sitio y se procede con validaciones de ingreso. Se establece contacto con el usuario y la balanza. Realizamos precheck de datos de red de la misma y por ende recopilamos la mac de la balanza en tienda para el desbloqueo del punto cuando se monte la misma; de igual manera recopilamos dirección ip y datos de la misma. Procedemos a solicitar el favor nos fasciliten las platinas. Se baja balanza a retirar y se corta tubo o soporte que descuelga; se realiza apertura de hueco donde se esamblaran las platinas y procedemos a ensamblar la misma en el tubo o paral en el que se va a dejar. Se empalma el tubo con las platinas y a su vez con el cuadrante donde va la balanza; se inserta cableado eléctrico y lógico; se sube la balanza que llega y se asegura físicamente. Se procede a establecer parámetros de red y parámetros corporativos; se le indica a soporte para que por favor nos colabore con el cargue de los labels y parámetros establecidos al igual que un cargue full ara la sección. Se retiran seguros de la balanza y se capacita sobre el correcto uso y cargue de papel. Se realizan pruebas con el usuario quedando a conformidad. Se da por finalizada la tarea y se procede con el respectivo cierre del ticket. Balanza Que Queda: METTLER TOLEDO ; H2L-EE15D-0W0 bPlus ; C329508238. Balanza Que Se Retira: METTLER TOLEDO ; 8442-2610HPLKUS-088 ; B519908641 ; 004893</v>
      </c>
      <c r="K2896">
        <v>45238</v>
      </c>
      <c r="L2896">
        <v>45239</v>
      </c>
      <c r="M2896" t="str">
        <f>TEXT(L2896,"DDDDDDD")</f>
        <v>jueves</v>
      </c>
      <c r="N2896" t="str" xml:space="preserve">
        <v xml:space="preserve">M179 METRO PITALITO_x000d_
_x000d_
</v>
      </c>
      <c r="O2896" t="str">
        <v>PITALITO</v>
      </c>
      <c r="P2896" t="str">
        <f>IF(ISBLANK(O2896),"0",(VLOOKUP(O2896,REGION,2,FALSE)))</f>
        <v>OCCIDENTE</v>
      </c>
      <c r="Q2896" t="str">
        <v>EMERSON PALACIOS MARTINEZ</v>
      </c>
      <c r="R2896">
        <f>IF(ISBLANK(Q2896),"0", VLOOKUP(Q2896,PERSONAL,2,FALSE))</f>
        <v>13723524</v>
      </c>
      <c r="S2896" t="str">
        <v>ALIADO</v>
      </c>
      <c r="T2896">
        <v>0.5833333333333334</v>
      </c>
      <c r="U2896">
        <v>0.7083333333333334</v>
      </c>
      <c r="V2896">
        <f>IF(ISBLANK(T2896 ),"0",U2896-T2896)</f>
        <v>0.125</v>
      </c>
      <c r="W2896">
        <v>2</v>
      </c>
      <c r="X2896">
        <f>NETWORKDAYS(K2896,L2895)</f>
        <v>2</v>
      </c>
      <c r="Y2896" t="str">
        <f>IF(X2896&lt;=2,"CUMPLE","NO CUMPLE")</f>
        <v>CUMPLE</v>
      </c>
    </row>
    <row r="2897" xml:space="preserve">
      <c r="A2897">
        <v>264544</v>
      </c>
      <c r="B2897" t="str">
        <v>REQUEST</v>
      </c>
      <c r="C2897" t="str">
        <v>CERRADO</v>
      </c>
      <c r="D2897" t="str">
        <v>PLATOS PREPARADOS</v>
      </c>
      <c r="E2897" t="str">
        <v xml:space="preserve">BALANZA </v>
      </c>
      <c r="F2897" t="str">
        <v xml:space="preserve">BALANZA </v>
      </c>
      <c r="G2897" t="str">
        <v>METTLER</v>
      </c>
      <c r="H2897" t="str" xml:space="preserve">
        <v xml:space="preserve">balanza de paltos preparados IP 10.131.100.57 no imprime etiquetas_x000d_
_x000d_
Área donde su ubica la balanza_x000d_
_x000d_
JUMBO GIRARDOT PERECEDEROS SECCION PLATOS</v>
      </c>
      <c r="I2897" t="str" xml:space="preserve">
        <v xml:space="preserve">balanza de paltos preparados IP 10.131.100.57 no imprime etiquetas_x000d_
_x000d_
Área donde su ubica la balanza_x000d_
_x000d_
JUMBO GIRARDOT PERECEDEROS SECCION PLATOS</v>
      </c>
      <c r="J2897" t="str">
        <v>Se ingresa al area de platos preparados utilizando cofia para el cabello ademas de tapabocas ya que se deben usar estos implementos por control de calidad; ademas de llevar herramienta requerida para la verificacion y ajuste de la balanza. Se procede con el diagnostico de la balanza y esta no esta imprimiendo correctamente; ademas se evidencia que el papel se atora por lo que no permite su adecuado funcionamiento; por lo cual se da inicio al ajuste interno de la maquina realizando el cambió de lugar los motores internos ya que parece que no esta transmitiendo la fuerza necesaria en el rotor que mueve el papel; se realizó tambien el mantenimiento y calibración de balanza. La balanza se deja funcionando sin embargo en la tarde reportan nuevamente que el fallo persiste por lo que se debe realizar el cambio de los motores junto con las guias de salida de esta balanza; de esta forma la balanza quedara funcionando de forma adecuada.  la balanza quedó funcionando con novedades ya que se debe alar el papel con la mano para imprimir etiquetas con el fin de dejarla operativa mientras se genera el cambio de partes.por lo que se deben pedir piezas de cambio para este dispositivo.</v>
      </c>
      <c r="K2897">
        <v>45239</v>
      </c>
      <c r="L2897">
        <v>45245</v>
      </c>
      <c r="M2897" t="str">
        <f>TEXT(L2897,"DDDDDDD")</f>
        <v>miércoles</v>
      </c>
      <c r="N2897" t="str" xml:space="preserve">
        <v xml:space="preserve">J047 JUMBO GIRARDOT_x000d_
_x000d_
</v>
      </c>
      <c r="O2897" t="str">
        <v>GIRARDOT</v>
      </c>
      <c r="P2897" t="str">
        <f>IF(ISBLANK(O2897),"0",(VLOOKUP(O2897,REGION,2,FALSE)))</f>
        <v>OCCIDENTE</v>
      </c>
      <c r="Q2897" t="str">
        <v xml:space="preserve">JERSON SNEYDER ALVARADO </v>
      </c>
      <c r="R2897">
        <v>1024556989</v>
      </c>
      <c r="S2897" t="str">
        <v>DIRECTO</v>
      </c>
      <c r="T2897">
        <v>0.4166666666666667</v>
      </c>
      <c r="U2897">
        <v>0.5555555555555556</v>
      </c>
      <c r="V2897">
        <f>IF(ISBLANK(T2897 ),"0",U2897-T2897)</f>
        <v>0.1388888888888889</v>
      </c>
      <c r="W2897">
        <v>2</v>
      </c>
      <c r="X2897">
        <f>NETWORKDAYS(K2897,L2896)</f>
        <v>1</v>
      </c>
      <c r="Y2897" t="str">
        <f>IF(X2897&lt;=2,"CUMPLE","NO CUMPLE")</f>
        <v>CUMPLE</v>
      </c>
      <c r="Z2897" t="str">
        <v>Falta disponibilidad técnico en la zona.</v>
      </c>
    </row>
    <row r="2898" xml:space="preserve">
      <c r="A2898">
        <v>264162</v>
      </c>
      <c r="B2898" t="str">
        <v>INCIDENT</v>
      </c>
      <c r="C2898" t="str">
        <v>CERRADO</v>
      </c>
      <c r="D2898" t="str">
        <v>ATENCION AL CLIENTE</v>
      </c>
      <c r="E2898" t="str">
        <v xml:space="preserve">PDA </v>
      </c>
      <c r="F2898" t="str">
        <v xml:space="preserve">PDA </v>
      </c>
      <c r="G2898" t="str">
        <v>HONEYWELL</v>
      </c>
      <c r="H2898" t="str" xml:space="preserve">
        <v xml:space="preserve">Buenas tardes En el momento de salir de la aplicacion de cengo no me dejar y sale un letrero cengo shopper se detuvo por lo tanto de deja ingresar con otro usuario para poder pickear los pedidos_x000d_
_x000d_
Número de inventario_x000d_
_x000d_
21178B0SF8</v>
      </c>
      <c r="I2898" t="str" xml:space="preserve">
        <v xml:space="preserve">Buenas tardes En el momento de salir de la aplicacion de cengo no me dejar y sale un letrero cengo shopper se detuvo por lo tanto de deja ingresar con otro usuario para poder pickear los pedidos_x000d_
_x000d_
Número de inventario_x000d_
_x000d_
21178B0SF8</v>
      </c>
      <c r="J2898" t="str">
        <v>Se ubica la PDA en el area de ATC en la tienda Jumbo girardot con el fin de identificar el fallo y dar solucion al caso.  Se evidencia que en la aplicación cengo shopperen la cual el usuario Jessica Maria esta pegado a la aplicación y no permite el cambio de perfil para poder trabajar dentro de la aplicacion con otros perfiles. Se procede a acceder en la PDA con privilegios de administrador con el fin de borrar la cache e historial de la app ; sin embargo luego de haber echo los ajustes la aplicacion continua con el usuario ligado. Luego de esto se ubica codigo QR con el cual se genera la descarga de las aplicaciones luego de haber realizado la des instalacion de la aplicacion cengo shopper para borrar los registros de acceso con el fin de garantizar una instalacion adecuada. Se procede con la intalacion de la aplicacion utilizando el codigo QR autorizado por cencosud ; no se cambian parametros de red como tampoco se realizan cambios en el software. Luego de la instalacion se verifica la aplicacion y esta ya esta libre; por lo que se procede a realizar prueba de acceso con un usuario diferente y esta funciona de forma adecuada dando como resultado el adecuado funcionamiento de cengo shopper. La PDA queda totalmente funcional.</v>
      </c>
      <c r="K2898">
        <v>45244</v>
      </c>
      <c r="L2898">
        <v>45245</v>
      </c>
      <c r="M2898" t="str">
        <f>TEXT(L2898,"DDDDDDD")</f>
        <v>miércoles</v>
      </c>
      <c r="N2898" t="str" xml:space="preserve">
        <v xml:space="preserve">J047 JUMBO GIRARDOT_x000d_
_x000d_
</v>
      </c>
      <c r="O2898" t="str">
        <v>GIRARDOT</v>
      </c>
      <c r="P2898" t="str">
        <f>IF(ISBLANK(O2898),"0",(VLOOKUP(O2898,REGION,2,FALSE)))</f>
        <v>OCCIDENTE</v>
      </c>
      <c r="Q2898" t="str">
        <v xml:space="preserve">JERSON SNEYDER ALVARADO </v>
      </c>
      <c r="R2898">
        <v>1024556989</v>
      </c>
      <c r="S2898" t="str">
        <v>DIRECTO</v>
      </c>
      <c r="T2898">
        <v>0.5902777777777778</v>
      </c>
      <c r="U2898">
        <v>0.625</v>
      </c>
      <c r="V2898">
        <f>IF(ISBLANK(T2898 ),"0",U2898-T2898)</f>
        <v>0.03472222222222221</v>
      </c>
      <c r="W2898">
        <v>1</v>
      </c>
      <c r="X2898">
        <f>NETWORKDAYS(K2898,L2897)</f>
        <v>2</v>
      </c>
      <c r="Y2898" t="str">
        <f>IF(X2898&lt;=2,"CUMPLE","NO CUMPLE")</f>
        <v>CUMPLE</v>
      </c>
    </row>
    <row r="2899" xml:space="preserve">
      <c r="A2899">
        <v>263250</v>
      </c>
      <c r="B2899" t="str">
        <v>REQUEST</v>
      </c>
      <c r="C2899" t="str">
        <v>CERRADO</v>
      </c>
      <c r="D2899" t="str">
        <v>LINEAL DE CAJAS</v>
      </c>
      <c r="E2899" t="str">
        <v>POS</v>
      </c>
      <c r="F2899" t="str">
        <v>POS</v>
      </c>
      <c r="G2899" t="str">
        <v>WINCOR</v>
      </c>
      <c r="H2899" t="str" xml:space="preserve">
        <v xml:space="preserve">Buen día Me colaboran para revisar la pos 10 y 13 de la tienda 47 ya que nos emite m nnaaje clien mac addry_x000d_
_x000d_
numero de caja pos_x000d_
_x000d_
10 y 13</v>
      </c>
      <c r="I2899" t="str" xml:space="preserve">
        <v xml:space="preserve">Buen día Me colaboran para revisar la pos 10 y 13 de la tienda 47 ya que nos emite m nnaaje clien mac addry_x000d_
_x000d_
numero de caja pos_x000d_
_x000d_
10 y 13</v>
      </c>
      <c r="J2899" t="str">
        <v>Se procede a realizar la verificacion de la caja numero 10 ya que esta parece tener problemas de funcionamiento. Se evidencia que no esta tomando el sistema operativo por lo que se procede a verificar el estado de disco duro y componentes internos. Ya destapada la pos se realiza un mantenimiento general y se realiza prueba de funcionamiento con la pos caja 10 encendida. Se prende la pos y el disco duro mecanico emite sonidos fuertes ademas al tocar el disco se mueve de forma anormal por lo que se identifica que el fallo radica en el disco duro debido a que este no esta funcionando correctamente. Debe realizarse cambio de disco duro y realizar la instalación del sistema operativo para habilitar el funcionamiento de la caja numero 10 en la tienda jumbo  J047 ubicada en la ciudad de Girardot. 15 NOVIEMBRE DE 2023. Los seriales no se visualizan; las POS tienen la placa desgastada.</v>
      </c>
      <c r="K2899">
        <v>45238</v>
      </c>
      <c r="L2899">
        <v>45245</v>
      </c>
      <c r="M2899" t="str">
        <f>TEXT(L2899,"DDDDDDD")</f>
        <v>miércoles</v>
      </c>
      <c r="N2899" t="str" xml:space="preserve">
        <v xml:space="preserve">J047 JUMBO GIRARDOT_x000d_
_x000d_
</v>
      </c>
      <c r="O2899" t="str">
        <v>GIRARDOT</v>
      </c>
      <c r="P2899" t="str">
        <f>IF(ISBLANK(O2899),"0",(VLOOKUP(O2899,REGION,2,FALSE)))</f>
        <v>OCCIDENTE</v>
      </c>
      <c r="Q2899" t="str">
        <v xml:space="preserve">JERSON SNEYDER ALVARADO </v>
      </c>
      <c r="R2899">
        <v>1024556989</v>
      </c>
      <c r="S2899" t="str">
        <v>DIRECTO</v>
      </c>
      <c r="T2899">
        <v>0.625</v>
      </c>
      <c r="U2899">
        <v>0.6527777777777778</v>
      </c>
      <c r="V2899">
        <f>IF(ISBLANK(T2899 ),"0",U2899-T2899)</f>
        <v>0.02777777777777779</v>
      </c>
      <c r="W2899">
        <v>1</v>
      </c>
      <c r="X2899">
        <f>NETWORKDAYS(K2899,L2898)</f>
        <v>6</v>
      </c>
      <c r="Y2899" t="str">
        <f>IF(X2899&lt;=2,"CUMPLE","NO CUMPLE")</f>
        <v>NO CUMPLE</v>
      </c>
      <c r="Z2899" t="str">
        <v>Falta disponibilidad técnico en la zona.</v>
      </c>
    </row>
    <row r="2900" xml:space="preserve">
      <c r="A2900">
        <v>255067</v>
      </c>
      <c r="B2900" t="str">
        <v>REQUEST</v>
      </c>
      <c r="C2900" t="str">
        <v>CERRADO</v>
      </c>
      <c r="D2900" t="str">
        <v>LINEAL DE CAJAS</v>
      </c>
      <c r="E2900" t="str">
        <v>POS</v>
      </c>
      <c r="F2900" t="str">
        <v>POS</v>
      </c>
      <c r="G2900" t="str">
        <v>WINCOR</v>
      </c>
      <c r="H2900" t="str" xml:space="preserve">
        <v xml:space="preserve">buenos dias: por favor me colaboran para verificar la pos 13 de la tienda 47; ya que se realizan las transacciones y queda bloqueada; se reinicia queda apagada y es muy difícil que vuelva a operar. Gracais_x000d_
_x000d_
numero de caja pos_x000d_
_x000d_
13</v>
      </c>
      <c r="I2900" t="str" xml:space="preserve">
        <v xml:space="preserve">buenos dias: por favor me colaboran para verificar la pos 13 de la tienda 47; ya que se realizan las transacciones y queda bloqueada; se reinicia queda apagada y es muy difícil que vuelva a operar. Gracais_x000d_
_x000d_
numero de caja pos_x000d_
_x000d_
13</v>
      </c>
      <c r="J2900" t="str">
        <v>Se procede a realizar la verificacion de la caja numero  13 y esta tambien esta presentendo problemas al iniciar el sistema operativo; se procede con la verificacion de esta pos realizando el desensamble de esta con el fin de determinar la causa del fallo. Este equipo cuenta con disco solido por lo que tiene un adaptador de disco que acopla en la pos . este disco se diagnostica y funciona ; sin embargo al momento de conectar en la pos para verificar su funcionamiento este no se detecta por lo que se determina que puede estar la falla en el adaptador o podria ser en el software; sin embargo debido a que estas pos son antiguas tambien podria ser el formato del disco por lo que se recomienda cambiar disco solido a disco mecanico para generar la conexion directamente en la pos y descartar fallas en el adaptador de disco.  La pos persiste con la falla debido a que no esta tomando lectura del disco duro. Se identifica fallo en disco o adaptador ; el fallo persite hasta cambiar el disco a mecánico e instalar sistema operativo de forma directa en la pos. 15 noviembre de 2023</v>
      </c>
      <c r="K2900">
        <v>45237</v>
      </c>
      <c r="L2900">
        <v>45245</v>
      </c>
      <c r="M2900" t="str">
        <f>TEXT(L2900,"DDDDDDD")</f>
        <v>miércoles</v>
      </c>
      <c r="N2900" t="str" xml:space="preserve">
        <v xml:space="preserve">J047 JUMBO GIRARDOT_x000d_
_x000d_
</v>
      </c>
      <c r="O2900" t="str">
        <v>GIRARDOT</v>
      </c>
      <c r="P2900" t="str">
        <f>IF(ISBLANK(O2900),"0",(VLOOKUP(O2900,REGION,2,FALSE)))</f>
        <v>OCCIDENTE</v>
      </c>
      <c r="Q2900" t="str">
        <v xml:space="preserve">JERSON SNEYDER ALVARADO </v>
      </c>
      <c r="R2900">
        <v>1024556989</v>
      </c>
      <c r="S2900" t="str">
        <v>DIRECTO</v>
      </c>
      <c r="T2900">
        <v>0.6527777777777778</v>
      </c>
      <c r="U2900">
        <v>0.6875</v>
      </c>
      <c r="V2900">
        <f>IF(ISBLANK(T2900 ),"0",U2900-T2900)</f>
        <v>0.03472222222222221</v>
      </c>
      <c r="W2900">
        <v>1</v>
      </c>
      <c r="X2900">
        <f>NETWORKDAYS(K2900,L2899)</f>
        <v>7</v>
      </c>
      <c r="Y2900" t="str">
        <f>IF(X2900&lt;=2,"CUMPLE","NO CUMPLE")</f>
        <v>NO CUMPLE</v>
      </c>
      <c r="Z2900" t="str">
        <v>Falta disponibilidad técnico en la zona.</v>
      </c>
    </row>
    <row r="2901" xml:space="preserve">
      <c r="A2901">
        <v>261555</v>
      </c>
      <c r="B2901" t="str">
        <v>INCIDENT</v>
      </c>
      <c r="C2901" t="str">
        <v>CERRADO</v>
      </c>
      <c r="D2901" t="str">
        <v>LINEAL DE CAJAS</v>
      </c>
      <c r="E2901" t="str">
        <v>POS</v>
      </c>
      <c r="F2901" t="str">
        <v>POS</v>
      </c>
      <c r="G2901" t="str">
        <v>WINCOR</v>
      </c>
      <c r="H2901" t="str" xml:space="preserve">
        <v xml:space="preserve">Solicito su amable colaboración y me ayuden con la revisión con la pos # 11 ya que presento apagado y al momento de reiniciar no da video; los visores encienden y vuelven y se apagan. se a reiniciado varios veces; presento recalentamiento extremo a tal punto que uno coloca las manos sobre la POS y esta quema. La pos presenta ruidos fuertes en su parte interna. serial de la pos : 59CD001408_x000d_
_x000d_
Número de inventario si se tiene_x000d_
_x000d_
24822_x000d_
_x000d_
Numero de caja_x000d_
_x000d_
11</v>
      </c>
      <c r="I2901" t="str" xml:space="preserve">
        <v xml:space="preserve">Solicito su amable colaboración y me ayuden con la revisión con la pos # 11 ya que presento apagado y al momento de reiniciar no da video; los visores encienden y vuelven y se apagan. se a reiniciado varios veces; presento recalentamiento extremo a tal punto que uno coloca las manos sobre la POS y esta quema. La pos presenta ruidos fuertes en su parte interna. serial de la pos : 59CD001408_x000d_
_x000d_
Número de inventario si se tiene_x000d_
_x000d_
24822_x000d_
_x000d_
Numero de caja_x000d_
_x000d_
11</v>
      </c>
      <c r="J2901" t="str">
        <v>Se llega a sitio y se procede con validaciones de ingreso. Se establece contacto con la usuaria y la pos. Se recibe pos desde CRC se procede a trasladarla al módulo de atención al cliente. Realizamos desconexiones eléctricas y de datos de la pos a retirar. Cambiamos disco duro y tarjeta de red a la cpu pos que va a quedar. Realizamos nuevamente las conexiones a la pos y realizamos el respectivo reinicio. La pos sube a normalidad. Realizamos pruebas de rigor con la usuaria las cuales salen a satisfacción. Enviamos evidencias a soporte remoto el cual nos dá el visto bueno para cerrera la llamada y retirarnos de la tienda. Se finaliza la actividad quedando el puesto de pago operativo con todos sus periféricos.</v>
      </c>
      <c r="K2901">
        <v>45246</v>
      </c>
      <c r="L2901">
        <v>45247</v>
      </c>
      <c r="M2901" t="str">
        <f>TEXT(L2901,"DDDDDDD")</f>
        <v>viernes</v>
      </c>
      <c r="N2901" t="str" xml:space="preserve">
        <v xml:space="preserve">M179 METRO PITALITO_x000d_
_x000d_
</v>
      </c>
      <c r="O2901" t="str">
        <v>PITALITO</v>
      </c>
      <c r="P2901" t="str">
        <f>IF(ISBLANK(O2901),"0",(VLOOKUP(O2901,REGION,2,FALSE)))</f>
        <v>OCCIDENTE</v>
      </c>
      <c r="Q2901" t="str">
        <v>EMERSON PALACIOS MARTINEZ</v>
      </c>
      <c r="R2901">
        <f>IF(ISBLANK(Q2901),"0", VLOOKUP(Q2901,PERSONAL,2,FALSE))</f>
        <v>13723524</v>
      </c>
      <c r="S2901" t="str">
        <v>ALIADO</v>
      </c>
      <c r="T2901">
        <v>0.3333333333333333</v>
      </c>
      <c r="U2901">
        <v>0.4583333333333333</v>
      </c>
      <c r="V2901">
        <f>IF(ISBLANK(T2901 ),"0",U2901-T2901)</f>
        <v>0.125</v>
      </c>
      <c r="W2901">
        <v>2</v>
      </c>
      <c r="X2901">
        <f>NETWORKDAYS(K2901,L2900)</f>
        <v>-2</v>
      </c>
      <c r="Y2901" t="str">
        <f>IF(X2901&lt;=2,"CUMPLE","NO CUMPLE")</f>
        <v>CUMPLE</v>
      </c>
    </row>
    <row r="2902" xml:space="preserve">
      <c r="A2902">
        <v>284945</v>
      </c>
      <c r="B2902" t="str">
        <v>REQUEST</v>
      </c>
      <c r="C2902" t="str">
        <v>CERRADO</v>
      </c>
      <c r="D2902" t="str">
        <v>TODA LA TIENDA</v>
      </c>
      <c r="E2902" t="str">
        <v>ACOMPAÑAMIENTO</v>
      </c>
      <c r="F2902" t="str">
        <v>ACOMPAÑAMIENTO</v>
      </c>
      <c r="G2902" t="str">
        <v>ACOMPAÑAMIENTO</v>
      </c>
      <c r="H2902" t="str" xml:space="preserve">
        <v xml:space="preserve">Buenas tardes se requiere acompañamiento de para el dia sabado 17 de noviembre; de 2023 para actividad en tienda_x000d_
_x000d_
numero de caja pos_x000d_
_x000d_
linea de cajas</v>
      </c>
      <c r="I2902" t="str" xml:space="preserve">
        <v xml:space="preserve">Buenas tardes se requiere acompañamiento de para el dia sabado 17 de noviembre; de 2023 para actividad en tienda_x000d_
_x000d_
numero de caja pos_x000d_
_x000d_
linea de cajas</v>
      </c>
      <c r="J2902" t="str">
        <v xml:space="preserve">Se llega a sitio y se procede con el acompañamiento en la sede JUMBO LAS VEGAS en actividad de madrugón; donde se estuvo presente con apoyo técnico. Se evidenció con el supervisor de caja Germán que las POS; PDA y los demás equipos funcionaron de manera correcta </v>
      </c>
      <c r="K2902">
        <v>45248</v>
      </c>
      <c r="L2902">
        <v>45248</v>
      </c>
      <c r="M2902" t="str">
        <f>TEXT(L2902,"DDDDDDD")</f>
        <v>sábado</v>
      </c>
      <c r="N2902" t="str" xml:space="preserve">
        <v xml:space="preserve">J022 JUMBO LAS VEGAS_x000d_
_x000d_
</v>
      </c>
      <c r="O2902" t="str">
        <v>MEDELLIN</v>
      </c>
      <c r="P2902" t="str">
        <f>IF(ISBLANK(O2902),"0",(VLOOKUP(O2902,REGION,2,FALSE)))</f>
        <v>CENTRO</v>
      </c>
      <c r="Q2902" t="str">
        <v>JARY JHOVANA MENA CORDOBA</v>
      </c>
      <c r="R2902">
        <v>1000636827</v>
      </c>
      <c r="S2902" t="str">
        <v>DIRECTO</v>
      </c>
      <c r="T2902">
        <v>0.3333333333333333</v>
      </c>
      <c r="U2902">
        <v>0.5</v>
      </c>
      <c r="V2902">
        <f>IF(ISBLANK(T2902 ),"0",U2902-T2902)</f>
        <v>0.16666666666666669</v>
      </c>
      <c r="W2902">
        <v>2</v>
      </c>
      <c r="X2902">
        <f>NETWORKDAYS(K2902,L2901)</f>
        <v>-1</v>
      </c>
      <c r="Y2902" t="str">
        <f>IF(X2902&lt;=2,"CUMPLE","NO CUMPLE")</f>
        <v>CUMPLE</v>
      </c>
    </row>
    <row r="2903" xml:space="preserve">
      <c r="A2903">
        <v>273915</v>
      </c>
      <c r="B2903" t="str">
        <v>REQUEST</v>
      </c>
      <c r="C2903" t="str">
        <v>CERRADO</v>
      </c>
      <c r="D2903" t="str">
        <v xml:space="preserve">LINEAL DE CAJAS </v>
      </c>
      <c r="E2903" t="str">
        <v>POS</v>
      </c>
      <c r="F2903" t="str">
        <v>CPU</v>
      </c>
      <c r="G2903" t="str">
        <v>WINCOR</v>
      </c>
      <c r="H2903" t="str" xml:space="preserve">
        <v xml:space="preserve">Buen dia me ayudan con a pos # 15 la cual esta el visor apagado pero la caja esta encendida._x000d_
_x000d_
numero de caja pos_x000d_
_x000d_
15</v>
      </c>
      <c r="I2903" t="str" xml:space="preserve">
        <v xml:space="preserve">Buen dia me ayudan con a pos # 15 la cual esta el visor apagado pero la caja esta encendida._x000d_
_x000d_
numero de caja pos_x000d_
_x000d_
15</v>
      </c>
      <c r="J2903" t="str">
        <v>SE REVISA POS #15 POR INCONVENIENTES DE BLOQUEO Y DE NO DAR IMAGEN EN VISOR PRINCIPAL. SE REALIZA REINICIO DE SISTEMA Y LA POS ENCIENDE CORRECTAMENTE; SE SOLICITA A AREA DE MANTENIMIENTO NUEVA REVISION DE TOMA ELECTRICO DEBIDO QUE ÉSTA POS PRESENTA INCONVENIENTE DE APAGADO.                                                                                     SE REALIZAN PRUEBAS DE FUNCIONAMIENTO CON CAJERO Y FUNCIONA CORRECTAMENTE Y SE DEJA OPERATIVA.</v>
      </c>
      <c r="K2903">
        <v>45247</v>
      </c>
      <c r="L2903">
        <v>45247</v>
      </c>
      <c r="M2903" t="str">
        <f>TEXT(L2903,"DDDDDDD")</f>
        <v>viernes</v>
      </c>
      <c r="N2903" t="str" xml:space="preserve">
        <v xml:space="preserve">J126 JUMBO SAN SILVESTRE_x000d_
_x000d_
</v>
      </c>
      <c r="O2903" t="str">
        <v>BARRANCABERMEJA</v>
      </c>
      <c r="P2903" t="str">
        <f>IF(ISBLANK(O2903),"0",(VLOOKUP(O2903,REGION,2,FALSE)))</f>
        <v>ORIENTE</v>
      </c>
      <c r="Q2903" t="str">
        <v>LUIS CARLOS ROJAS ACOSTA</v>
      </c>
      <c r="R2903">
        <f>IF(ISBLANK(Q2903),"0", VLOOKUP(Q2903,PERSONAL,2,FALSE))</f>
        <v>1096188137</v>
      </c>
      <c r="S2903" t="str">
        <v>DIRECTO</v>
      </c>
      <c r="T2903">
        <v>0.5833333333333334</v>
      </c>
      <c r="U2903">
        <v>0.625</v>
      </c>
      <c r="V2903">
        <v>0.041666666666666664</v>
      </c>
      <c r="W2903">
        <v>1</v>
      </c>
      <c r="X2903">
        <f>NETWORKDAYS(K2903,L2902)</f>
        <v>1</v>
      </c>
      <c r="Y2903" t="str">
        <f>IF(X2903&lt;=2,"CUMPLE","NO CUMPLE")</f>
        <v>CUMPLE</v>
      </c>
    </row>
    <row r="2904" xml:space="preserve">
      <c r="A2904">
        <v>230289</v>
      </c>
      <c r="B2904" t="str">
        <v>REQUEST</v>
      </c>
      <c r="C2904" t="str">
        <v>CERRADO</v>
      </c>
      <c r="D2904" t="str">
        <v>PANADERIA</v>
      </c>
      <c r="E2904" t="str">
        <v>BALANZA</v>
      </c>
      <c r="F2904" t="str">
        <v>BALANZA</v>
      </c>
      <c r="G2904" t="str">
        <v>METTLER</v>
      </c>
      <c r="H2904" t="str" xml:space="preserve">
        <v xml:space="preserve">Bascula de panaderia NO reconoce etiqueta_x000d_
_x000d_
Área en donde se encuentra la Balanza_x000d_
_x000d_
PANADERIA</v>
      </c>
      <c r="I2904" t="str" xml:space="preserve">
        <v xml:space="preserve">Bascula de panaderia NO reconoce etiqueta_x000d_
_x000d_
Área en donde se encuentra la Balanza_x000d_
_x000d_
PANADERIA</v>
      </c>
      <c r="J2904" t="str">
        <v>SE REALIZA RETIRO DE BALANZA DE AREA DE PANADERIA PARA REALIZAR EMBALAJE DE LA MISMA POR DESTINO A REVISION POR PARTE DE GARANTIA DEL FABRICANTE; SE ENVIA EVIDENCIA DE EMBALAJE Y LUGAR DONDE SE DEJA LA BALANZA EMPACADA EN LA OFICINA DE SISTEMAS. 17 de NOVIEMBRE DE 2023</v>
      </c>
      <c r="K2904">
        <v>45247</v>
      </c>
      <c r="L2904">
        <v>45247</v>
      </c>
      <c r="M2904" t="str">
        <f>TEXT(L2904,"DDDDDDD")</f>
        <v>viernes</v>
      </c>
      <c r="N2904" t="str" xml:space="preserve">
        <v xml:space="preserve">J126 JUMBO SAN SILVESTRE_x000d_
_x000d_
</v>
      </c>
      <c r="O2904" t="str">
        <v>BARRANCABERMEJA</v>
      </c>
      <c r="P2904" t="str">
        <f>IF(ISBLANK(O2904),"0",(VLOOKUP(O2904,REGION,2,FALSE)))</f>
        <v>ORIENTE</v>
      </c>
      <c r="Q2904" t="str">
        <v>LUIS CARLOS ROJAS ACOSTA</v>
      </c>
      <c r="R2904">
        <f>IF(ISBLANK(Q2904),"0", VLOOKUP(Q2904,PERSONAL,2,FALSE))</f>
        <v>1096188137</v>
      </c>
      <c r="S2904" t="str">
        <v>DIRECTO</v>
      </c>
      <c r="T2904">
        <v>0.625</v>
      </c>
      <c r="U2904">
        <v>0.6666666666666666</v>
      </c>
      <c r="V2904">
        <f>IF(ISBLANK(T2904 ),"0",U2904-T2904)</f>
        <v>0.04166666666666663</v>
      </c>
      <c r="W2904">
        <v>1</v>
      </c>
      <c r="X2904">
        <f>NETWORKDAYS(K2904,L2903)</f>
        <v>1</v>
      </c>
      <c r="Y2904" t="str">
        <f>IF(X2904&lt;=2,"CUMPLE","NO CUMPLE")</f>
        <v>CUMPLE</v>
      </c>
    </row>
    <row r="2905" xml:space="preserve">
      <c r="A2905">
        <v>283976</v>
      </c>
      <c r="B2905" t="str">
        <v>INCIDENT</v>
      </c>
      <c r="C2905" t="str">
        <v>CERRADO</v>
      </c>
      <c r="D2905" t="str">
        <v>RRHH</v>
      </c>
      <c r="E2905" t="str">
        <v>RELOJ</v>
      </c>
      <c r="F2905" t="str">
        <v>CONTRALOR</v>
      </c>
      <c r="G2905" t="str">
        <v>SUPREMA</v>
      </c>
      <c r="H2905" t="str" xml:space="preserve">
        <v xml:space="preserve">No permite guardar huellas de personal nuevo; y no reconoce con facilidad la huella de algunos colaboradores; se demora bastante tiempo para timbrar y se han presentado ausencias no reales. porque no queda la huella en el marcaje._x000d_
_x000d_
Número de inventario_x000d_
_x000d_
reloj biométrico contralor</v>
      </c>
      <c r="I2905" t="str" xml:space="preserve">
        <v xml:space="preserve">No permite guardar huellas de personal nuevo; y no reconoce con facilidad la huella de algunos colaboradores; se demora bastante tiempo para timbrar y se han presentado ausencias no reales. porque no queda la huella en el marcaje._x000d_
_x000d_
Número de inventario_x000d_
_x000d_
reloj biométrico contralor</v>
      </c>
      <c r="J2905" t="str" xml:space="preserve">
        <v xml:space="preserve">Se realiza visita en sitio y se procede a validar el incidente presentado con el reloj biométrico junto a la usuaria jefe de recursos humano Ingrid; el cual se evidencia que el biométrico hace las marcaciones de ingreso y salida de los colaboradores satisfactoriamente; pero al momento de agregar 3 colaboradores nuevos; no permite el registro de la huella. Genera un error de escaneo de huella fuera de tiempo._x000d_
_x000d_
Se procede a realizar mantenimiento preventivo y limpieza del huellero; se realizar eliminación de cache y se reinicia el reloj biométrico haciendo pruebas nuevamente y el reloj queda funcional; permitiendo agregar a los tres colaboradores satisfactoriamente. Labor culmina con éxito. _x000d_
Se atendió el Viernes 17  1 hora. _x000d_
</v>
      </c>
      <c r="K2905">
        <v>45247</v>
      </c>
      <c r="L2905">
        <v>45248</v>
      </c>
      <c r="M2905" t="str">
        <f>TEXT(L2905,"DDDDDDD")</f>
        <v>sábado</v>
      </c>
      <c r="N2905" t="str" xml:space="preserve">
        <v xml:space="preserve">J185 JUMBO YOPAL_x000d_
_x000d_
</v>
      </c>
      <c r="O2905" t="str">
        <v>YOPAL</v>
      </c>
      <c r="P2905" t="str">
        <f>IF(ISBLANK(O2905),"0",(VLOOKUP(O2905,REGION,2,FALSE)))</f>
        <v>ORIENTE</v>
      </c>
      <c r="Q2905" t="str">
        <v>PABLO ANDRES BALANTA GOMEZ</v>
      </c>
      <c r="R2905">
        <f>IF(ISBLANK(Q2905),"0", VLOOKUP(Q2905,PERSONAL,2,FALSE))</f>
        <v>1111739227</v>
      </c>
      <c r="S2905" t="str">
        <v>DIRECTO</v>
      </c>
      <c r="T2905">
        <v>0.3333333333333333</v>
      </c>
      <c r="U2905">
        <v>0.4583333333333333</v>
      </c>
      <c r="V2905">
        <f>IF(ISBLANK(T2905 ),"0",U2905-T2905)</f>
        <v>0.125</v>
      </c>
      <c r="W2905">
        <v>2</v>
      </c>
      <c r="X2905">
        <f>NETWORKDAYS(K2905,L2904)</f>
        <v>1</v>
      </c>
      <c r="Y2905" t="str">
        <f>IF(X2905&lt;=2,"CUMPLE","NO CUMPLE")</f>
        <v>CUMPLE</v>
      </c>
    </row>
    <row r="2906" xml:space="preserve">
      <c r="A2906">
        <v>259460</v>
      </c>
      <c r="B2906" t="str">
        <v>INCIDENT</v>
      </c>
      <c r="C2906" t="str">
        <v>CERRADO</v>
      </c>
      <c r="D2906" t="str">
        <v>LINEAL DE CAJAS</v>
      </c>
      <c r="E2906" t="str">
        <v>PC</v>
      </c>
      <c r="F2906" t="str">
        <v>PC</v>
      </c>
      <c r="G2906" t="str">
        <v>LENOVO</v>
      </c>
      <c r="H2906" t="str" xml:space="preserve">
        <v xml:space="preserve">buenas noches: por favor me ayudan con la revisión del Internet del pc de caja central con serial # ya que frecuentemente se queda sin conexion._x000d_
_x000d_
Área Afectada_x000d_
_x000d_
CAJA CENTRAL_x000d_
_x000d_
Dispositivo Afectado_x000d_
_x000d_
PC_x000d_
_x000d_
Teléfono de contacto afectado_x000d_
_x000d_
3016000752</v>
      </c>
      <c r="I2906" t="str" xml:space="preserve">
        <v xml:space="preserve">buenas noches: por favor me ayudan con la revisión del Internet del pc de caja central con serial # ya que frecuentemente se queda sin conexion._x000d_
_x000d_
Área Afectada_x000d_
_x000d_
CAJA CENTRAL_x000d_
_x000d_
Dispositivo Afectado_x000d_
_x000d_
PC_x000d_
_x000d_
Teléfono de contacto afectado_x000d_
_x000d_
3016000752</v>
      </c>
      <c r="J2906" t="str">
        <v>Se procede a ubicar el equipo desktop para iniciar la verificacion y ajuste del equipo ya que se reporta falla en red. Este equipo esta en un area de seguridad alta por lo que se verifican informacion para el ingreso.Ya dentro del area se procede a verificar el equipo para diagnosticar y solucionar los fallos en red. Se evidencia que este no ha tomado las politicas actuales debido a que tiene activa aun la funcion de cambio de usuario en windows ; esta opcion fue bloqueada por cencosud . Por lo anterior se determina que el equipo debe actualizarse a nivel de red. Se verifica tambien que este dentro del dominio y este si esta adecuado a la red. luego se verifica la conexion fisica y se realiza prueba con ping sostenido evidenciando la conexion adecuada entre el pc y la red. Se procede a realizar actualizacion de politicas y el equipo las toma de forma adecuada ; ademas de comprobar que la opcion de cambio de usuario ya no esta habilitada. El equipo queda operando con normalidad.</v>
      </c>
      <c r="K2906">
        <v>45244</v>
      </c>
      <c r="L2906">
        <v>45245</v>
      </c>
      <c r="M2906" t="str">
        <f>TEXT(L2906,"DDDDDDD")</f>
        <v>miércoles</v>
      </c>
      <c r="N2906" t="str" xml:space="preserve">
        <v xml:space="preserve">J047 JUMBO GIRARDOT_x000d_
_x000d_
</v>
      </c>
      <c r="O2906" t="str">
        <v>GIRARDOT</v>
      </c>
      <c r="P2906" t="str">
        <f>IF(ISBLANK(O2906),"0",(VLOOKUP(O2906,REGION,2,FALSE)))</f>
        <v>OCCIDENTE</v>
      </c>
      <c r="Q2906" t="str">
        <v xml:space="preserve">JERSON SNEYDER ALVARADO </v>
      </c>
      <c r="R2906">
        <v>1024556989</v>
      </c>
      <c r="S2906" t="str">
        <v>DIRECTO</v>
      </c>
      <c r="T2906">
        <v>0.6875</v>
      </c>
      <c r="U2906">
        <v>0.7152777777777778</v>
      </c>
      <c r="V2906">
        <f>IF(ISBLANK(T2906 ),"0",U2906-T2906)</f>
        <v>0.02777777777777779</v>
      </c>
      <c r="W2906">
        <v>1</v>
      </c>
      <c r="X2906">
        <f>NETWORKDAYS(K2906,L2905)</f>
        <v>4</v>
      </c>
      <c r="Y2906" t="str">
        <f>IF(X2906&lt;=2,"CUMPLE","NO CUMPLE")</f>
        <v>NO CUMPLE</v>
      </c>
    </row>
    <row r="2907" xml:space="preserve">
      <c r="A2907">
        <v>149499</v>
      </c>
      <c r="B2907" t="str">
        <v>REQUEST</v>
      </c>
      <c r="C2907" t="str">
        <v>CERRADO</v>
      </c>
      <c r="D2907" t="str">
        <v>LINEAL DE CAJAS</v>
      </c>
      <c r="E2907" t="str">
        <v>POS</v>
      </c>
      <c r="F2907" t="str">
        <v>POS</v>
      </c>
      <c r="G2907" t="str">
        <v>WINCOR</v>
      </c>
      <c r="H2907" t="str">
        <v>Buenas tardes: Me colaboran con la pos NO.8 se apago y al momento de prender llega hasta un punto en donde se apaga sola y no reacciona. Quedo atenta a comentarios</v>
      </c>
      <c r="I2907" t="str" xml:space="preserve">
        <v xml:space="preserve">Buenas tardes: Me colaboran con la pos NO.8 se apago y al momento de prender llega hasta un punto en donde se apaga sola y no reacciona. Quedo atenta a comentarios.Buen día_x000d_
por favor su ayuda para revisar la Pos 8 presenta novedad con el sistema operativo y no carga; se valido vía videollamada con la usuaria pero la novedad continua ; por favor revisar y de ser necesario se debe de formatear esta pos y dejarla en linea para que cajas solicite facturación; adjunto información de configuración de la pos ; seguir el paso a paso del manual_x000d_
_x000d_
Servers	10.132.22.65	255.255.255.192	10.132.22.126	SERVIDOR TP-LINUX_x000d_
_x000d_
Cashiers	10.132.22.80	255.255.255.192	10.132.22.126	POS 8</v>
      </c>
      <c r="J2907" t="str">
        <v>Se realiza instalación y  formateo equipo POS caja numero 8; Se realiza entrega  a coordinadora de cajas; se realizan pruebas; a espera de cargue facturación.</v>
      </c>
      <c r="K2907">
        <v>45246</v>
      </c>
      <c r="L2907">
        <v>45247</v>
      </c>
      <c r="M2907" t="str">
        <f>TEXT(L2907,"DDDDDDD")</f>
        <v>viernes</v>
      </c>
      <c r="N2907" t="str" xml:space="preserve">
        <v xml:space="preserve">M038 METRO NEIVA CENTRO DE CONVENCIONES_x000d_
_x000d_
</v>
      </c>
      <c r="O2907" t="str">
        <v>NEIVA</v>
      </c>
      <c r="P2907" t="str">
        <f>IF(ISBLANK(O2907),"0",(VLOOKUP(O2907,REGION,2,FALSE)))</f>
        <v>OCCIDENTE</v>
      </c>
      <c r="Q2907" t="str">
        <v>CARLOS HERNAN BARRETO LOPEZ</v>
      </c>
      <c r="R2907">
        <f>IF(ISBLANK(Q2907),"0", VLOOKUP(Q2907,PERSONAL,2,FALSE))</f>
        <v>1010165612</v>
      </c>
      <c r="S2907" t="str">
        <v>DIRECTO</v>
      </c>
      <c r="T2907">
        <v>0.5972222222222222</v>
      </c>
      <c r="U2907">
        <v>0.7638888888888888</v>
      </c>
      <c r="V2907">
        <f>IF(ISBLANK(T2907 ),"0",U2907-T2907)</f>
        <v>0.16666666666666663</v>
      </c>
      <c r="W2907">
        <v>2</v>
      </c>
      <c r="X2907">
        <f>NETWORKDAYS(K2907,L2906)</f>
        <v>-2</v>
      </c>
      <c r="Y2907" t="str">
        <f>IF(X2907&lt;=2,"CUMPLE","NO CUMPLE")</f>
        <v>CUMPLE</v>
      </c>
    </row>
    <row r="2908" xml:space="preserve">
      <c r="A2908">
        <v>284604</v>
      </c>
      <c r="B2908" t="str">
        <v>INCIDENT</v>
      </c>
      <c r="C2908" t="str">
        <v>CERRADO</v>
      </c>
      <c r="D2908" t="str">
        <v>CARNES</v>
      </c>
      <c r="E2908" t="str">
        <v>BALANZA</v>
      </c>
      <c r="F2908" t="str">
        <v>BALANZA</v>
      </c>
      <c r="G2908" t="str">
        <v>METTLER</v>
      </c>
      <c r="H2908" t="str" xml:space="preserve">
        <v xml:space="preserve">buen día solicito de su colaboración con la balanza de meza ubicada en la sección de carnes con IP 10.132.24.48 debido a que se encuentra desconfigurada; no sale tiquete y los nombres salen por la mitad_x000d_
_x000d_
Indica la ubicacion de tu balanza en la tienda_x000d_
_x000d_
sección carnes</v>
      </c>
      <c r="I2908" t="str" xml:space="preserve">
        <v xml:space="preserve">buen día solicito de su colaboración con la balanza de meza ubicada en la sección de carnes con IP 10.132.24.48 debido a que se encuentra desconfigurada; no sale tiquete y los nombres salen por la mitad_x000d_
_x000d_
Indica la ubicacion de tu balanza en la tienda_x000d_
_x000d_
sección carnes</v>
      </c>
      <c r="J2908" t="str">
        <v>Se llega a sitio y se procede con validaciones de ingreso. Se establece contacto con el usuario y la balanza. La balanza no imprime y la tecla salida de papel tampoco funciona. Se procede a realizar mantenimiento correctivo de la misma. Se limpia cabezal de impresión; sensores; rodillos; partes eléctricas; se ajustan conexiones; se limpia igual partes externas; se realiza revisión de garantía y la balanza ya no cuenta con la misma. Se realizan pruebas con papel de etiqueta larga y corta y la balanza no da reacción en sentido positivo. Se realizan un reset de fábrica y la balanza intenta imprimir pero solo un renglón corto y a mitad. Se revisan nuevamente conexiones y sensores y la balanza no permite arrastre del papel. Se realizan pruebas con etiqueta y sin etiqueta al igual que el mismo en el embobinado y sin el embobinado.  Se realiza calibración de sensores; se realista ajuste de impresión y la balanza sigue con el mismo defecto. Se detecta ruido en los motores cuando la balanza intenta imprimir y se para la impresión de inmediato y la balanza queda bloqueda. Se le envian las evidencias durante todo el día y lo realizado a Soporte Especializado Remoto en video y fotografía.  Se da como diagnóstico en ambas partes cambio de los motores de arrastre del papel pidiendo el favor se estudie la posibilidad de enviar las siguientes partes: 30340055 Step-Motor 0;5A 24 V Fresh Base bPlus y 30490059 Step-Motor HFPM bPlus Printer SP. Se finaliza la actividad trasladando la llamada al grupo correspondiente para la solicitud de las partes y el envío de las mismas.</v>
      </c>
      <c r="K2908">
        <v>45247</v>
      </c>
      <c r="L2908">
        <v>45250</v>
      </c>
      <c r="M2908" t="str">
        <f>TEXT(L2908,"DDDDDDD")</f>
        <v>lunes</v>
      </c>
      <c r="N2908" t="str" xml:space="preserve">
        <v xml:space="preserve">M179 METRO PITALITO_x000d_
_x000d_
</v>
      </c>
      <c r="O2908" t="str">
        <v>PITALITO</v>
      </c>
      <c r="P2908" t="str">
        <f>IF(ISBLANK(O2908),"0",(VLOOKUP(O2908,REGION,2,FALSE)))</f>
        <v>OCCIDENTE</v>
      </c>
      <c r="Q2908" t="str">
        <v>EMERSON PALACIOS MARTINEZ</v>
      </c>
      <c r="R2908">
        <f>IF(ISBLANK(Q2908),"0", VLOOKUP(Q2908,PERSONAL,2,FALSE))</f>
        <v>13723524</v>
      </c>
      <c r="S2908" t="str">
        <v>ALIADO</v>
      </c>
      <c r="T2908">
        <v>0.4375</v>
      </c>
      <c r="U2908">
        <v>0.7708333333333334</v>
      </c>
      <c r="V2908">
        <v>0.2916666666666667</v>
      </c>
      <c r="W2908">
        <v>4</v>
      </c>
      <c r="X2908">
        <f>NETWORKDAYS(K2908,L2907)</f>
        <v>1</v>
      </c>
      <c r="Y2908" t="str">
        <f>IF(X2908&lt;=2,"CUMPLE","NO CUMPLE")</f>
        <v>CUMPLE</v>
      </c>
    </row>
    <row r="2909" xml:space="preserve">
      <c r="A2909">
        <v>292066</v>
      </c>
      <c r="B2909" t="str">
        <v>REQUEST</v>
      </c>
      <c r="C2909" t="str">
        <v>CERRADO</v>
      </c>
      <c r="D2909" t="str">
        <v>PESCADERÍA</v>
      </c>
      <c r="E2909" t="str">
        <v>SIMEL</v>
      </c>
      <c r="F2909" t="str">
        <v>BALANZA</v>
      </c>
      <c r="G2909" t="str">
        <v>METTLER</v>
      </c>
      <c r="H2909" t="str" xml:space="preserve">
        <v xml:space="preserve">Buen día; Por favor su apoyo con la REPARACIÓN SIMEL de: 1. Tienda: J185 Jumbo Yopal 2. Equipo: BALANZA|COLGANTE 3. Marca: METTLER TOLEDO 4. Modelo: BPLUS 5. Serial: B925830241 6. NII: B122530 7. Cantidad de precintos: 1 8. # de precinto: 2950000134271 9. Tipo de precinto ( Sticker o alambre): Alambre_x000d_
_x000d_
Área donde su ubica la balanza_x000d_
_x000d_
Pescadería</v>
      </c>
      <c r="I2909" t="str" xml:space="preserve">
        <v xml:space="preserve">Buen día; Por favor su apoyo con la REPARACIÓN SIMEL de: 1. Tienda: J185 Jumbo Yopal 2. Equipo: BALANZA|COLGANTE 3. Marca: METTLER TOLEDO 4. Modelo: BPLUS 5. Serial: B925830241 6. NII: B122530 7. Cantidad de precintos: 1 8. # de precinto: 2950000134271 9. Tipo de precinto ( Sticker o alambre): Alambre_x000d_
_x000d_
Área donde su ubica la balanza_x000d_
_x000d_
Pescadería</v>
      </c>
      <c r="J2909" t="str">
        <v>Se realiza visita en sitio y se evidencia que la balanza se encuentra descalibrada; y no arroja los ticket; se procede a realizar la respectiva calibración de la balanza colgante de Serial B925830241 y modelo Bplus; al momento de proceder a acceder al botón de calibración según el manual  se hace retiro del precinto 2950000134271 y se instala el nuevo precinto 7380000000570; una vez terminada la configuración de calibración de peso y etiqueta; se procede a realizar pruebas de funcionalidad en compañía del usuario y este da su aprobación de satisfacción con la firma del acta. Balanza colgante se deja operativa y funcional. Una vez terminada la labor se procede a retirar la etiqueta  de superintendencia de industria y comercio control metrologico de no conforme. Así se deja la balanza su respectivo uso.</v>
      </c>
      <c r="K2909">
        <v>45251</v>
      </c>
      <c r="L2909">
        <v>45251</v>
      </c>
      <c r="M2909" t="str">
        <f>TEXT(L2909,"DDDDDDD")</f>
        <v>martes</v>
      </c>
      <c r="N2909" t="str" xml:space="preserve">
        <v xml:space="preserve">J185 JUMBO YOPAL_x000d_
_x000d_
</v>
      </c>
      <c r="O2909" t="str">
        <v>YOPAL</v>
      </c>
      <c r="P2909" t="str">
        <f>IF(ISBLANK(O2909),"0",(VLOOKUP(O2909,REGION,2,FALSE)))</f>
        <v>ORIENTE</v>
      </c>
      <c r="Q2909" t="str">
        <v>PABLO ANDRES BALANTA GOMEZ</v>
      </c>
      <c r="R2909">
        <f>IF(ISBLANK(Q2909),"0", VLOOKUP(Q2909,PERSONAL,2,FALSE))</f>
        <v>1111739227</v>
      </c>
      <c r="S2909" t="str">
        <v>DIRECTO</v>
      </c>
      <c r="T2909">
        <v>0.4583333333333333</v>
      </c>
      <c r="U2909">
        <v>0.5625</v>
      </c>
      <c r="V2909">
        <f>IF(ISBLANK(T2909 ),"0",U2909-T2909)</f>
        <v>0.10416666666666669</v>
      </c>
      <c r="W2909">
        <v>2</v>
      </c>
      <c r="X2909">
        <f>NETWORKDAYS(K2909,L2908)</f>
        <v>-2</v>
      </c>
      <c r="Y2909" t="str">
        <f>IF(X2909&lt;=2,"CUMPLE","NO CUMPLE")</f>
        <v>CUMPLE</v>
      </c>
    </row>
    <row r="2910" xml:space="preserve">
      <c r="A2910">
        <v>290414</v>
      </c>
      <c r="B2910" t="str">
        <v>REQUEST</v>
      </c>
      <c r="C2910" t="str">
        <v>CERRADO</v>
      </c>
      <c r="D2910" t="str">
        <v>PLATOS PREPARADOS</v>
      </c>
      <c r="E2910" t="str">
        <v>BALANZA</v>
      </c>
      <c r="F2910" t="str">
        <v>BALANZA</v>
      </c>
      <c r="G2910" t="str">
        <v>METTLER</v>
      </c>
      <c r="H2910" t="str" xml:space="preserve">
        <v xml:space="preserve">Buenas tardes; se solicita por favor revisión de balanza de mesa de la sección platos preparados ya que no aparece conectada Serial: B932069624_x000d_
_x000d_
Área donde su ubica la balanza_x000d_
_x000d_
PLATOS PREPARADOS</v>
      </c>
      <c r="I2910" t="str" xml:space="preserve">
        <v xml:space="preserve">Buenas tardes; se solicita por favor revisión de balanza de mesa de la sección platos preparados ya que no aparece conectada Serial: B932069624_x000d_
_x000d_
Área donde su ubica la balanza_x000d_
_x000d_
PLATOS PREPARADOS</v>
      </c>
      <c r="J2910" t="str">
        <v xml:space="preserve">usuaria reporta falla con la balanza de platos preparados ya que no aparece en linea por lo que se procede a validar el servicio y efectivamente se encuentra sin red procedo a buscar un cable de red ya que el que tenia quedaba flojo en el puerto de la balanzas se cambia el cable y est queda operativa y a satisfacción del cliente. </v>
      </c>
      <c r="K2910">
        <v>45250</v>
      </c>
      <c r="L2910">
        <v>45251</v>
      </c>
      <c r="M2910" t="str">
        <f>TEXT(L2910,"DDDDDDD")</f>
        <v>martes</v>
      </c>
      <c r="N2910" t="str" xml:space="preserve">
        <v xml:space="preserve">M085 METRO MONTERIA_x000d_
_x000d_
</v>
      </c>
      <c r="O2910" t="str">
        <v>MONTERIA</v>
      </c>
      <c r="P2910" t="str">
        <f>IF(ISBLANK(O2910),"0",(VLOOKUP(O2910,REGION,2,FALSE)))</f>
        <v>COSTA</v>
      </c>
      <c r="Q2910" t="str">
        <v>SHARON YANETH KERGUELEN WILCHES</v>
      </c>
      <c r="R2910">
        <f>IF(ISBLANK(Q2910),"0", VLOOKUP(Q2910,PERSONAL,2,FALSE))</f>
        <v>1067917448</v>
      </c>
      <c r="S2910" t="str">
        <v>DIRECTO</v>
      </c>
      <c r="T2910">
        <v>0.40625</v>
      </c>
      <c r="U2910">
        <v>0.4166666666666667</v>
      </c>
      <c r="V2910">
        <f>IF(ISBLANK(T2910 ),"0",U2910-T2910)</f>
        <v>0.010416666666666685</v>
      </c>
      <c r="W2910">
        <v>1</v>
      </c>
      <c r="X2910">
        <f>NETWORKDAYS(K2910,L2909)</f>
        <v>2</v>
      </c>
      <c r="Y2910" t="str">
        <f>IF(X2910&lt;=2,"CUMPLE","NO CUMPLE")</f>
        <v>CUMPLE</v>
      </c>
    </row>
    <row r="2911" xml:space="preserve">
      <c r="A2911">
        <v>289956</v>
      </c>
      <c r="B2911" t="str">
        <v>REQUEST</v>
      </c>
      <c r="C2911" t="str">
        <v>CERRADO</v>
      </c>
      <c r="D2911" t="str">
        <v>TODA LA TIENDA</v>
      </c>
      <c r="E2911" t="str">
        <v>BAJA</v>
      </c>
      <c r="F2911" t="str">
        <v>BAJA</v>
      </c>
      <c r="G2911" t="str">
        <v>BAJA</v>
      </c>
      <c r="H2911" t="str">
        <v>Buenas tarde se requiere destruir los siguientes activos: TIPO MARCA MODELO SERIE DESKTOP|PC LENOVO M75Q MJ0FNPQ0 POS WINCOR BEETLE-M 64277Z4944 PDT/PDA|ESTANDAR ZEBRA TC56CJ 17268522504450</v>
      </c>
      <c r="I2911" t="str">
        <v>Buenas tarde se requiere destruir los siguientes activos: TIPO MARCA MODELO SERIE DESKTOP|PC LENOVO M75Q MJ0FNPQ0 POS WINCOR BEETLE-M 64277Z4944 PDT/PDA|ESTANDAR ZEBRA TC56CJ 17268522504450</v>
      </c>
      <c r="J2911" t="str">
        <v>Se procedió con destrucción de los siguientes activos: TIPO MARCA MODELO SERIE DESKTOP|PC LENOVO M75Q MJ0FNPQ0 POS WINCOR BEETLE-M 64277Z4944 PDT/PDA|ESTANDAR ZEBRA TC56CJ 17268522504450. 21 noviembre de 2023</v>
      </c>
      <c r="K2911">
        <v>45250</v>
      </c>
      <c r="L2911">
        <v>45251</v>
      </c>
      <c r="M2911" t="str">
        <f>TEXT(L2911,"DDDDDDD")</f>
        <v>martes</v>
      </c>
      <c r="N2911" t="str" xml:space="preserve">
        <v xml:space="preserve">M085 METRO MONTERIA_x000d_
_x000d_
</v>
      </c>
      <c r="O2911" t="str">
        <v>MONTERIA</v>
      </c>
      <c r="P2911" t="str">
        <f>IF(ISBLANK(O2911),"0",(VLOOKUP(O2911,REGION,2,FALSE)))</f>
        <v>COSTA</v>
      </c>
      <c r="Q2911" t="str">
        <v>SHARON YANETH KERGUELEN WILCHES</v>
      </c>
      <c r="R2911">
        <f>IF(ISBLANK(Q2911),"0", VLOOKUP(Q2911,PERSONAL,2,FALSE))</f>
        <v>1067917448</v>
      </c>
      <c r="S2911" t="str">
        <v>DIRECTO</v>
      </c>
      <c r="T2911">
        <v>0.3333333333333333</v>
      </c>
      <c r="U2911">
        <v>0.40625</v>
      </c>
      <c r="V2911">
        <f>IF(ISBLANK(T2911 ),"0",U2911-T2911)</f>
        <v>0.07291666666666669</v>
      </c>
      <c r="W2911">
        <v>1</v>
      </c>
      <c r="X2911">
        <f>NETWORKDAYS(K2911,L2910)</f>
        <v>2</v>
      </c>
      <c r="Y2911" t="str">
        <f>IF(X2911&lt;=2,"CUMPLE","NO CUMPLE")</f>
        <v>CUMPLE</v>
      </c>
    </row>
    <row r="2912" xml:space="preserve">
      <c r="A2912">
        <v>255067</v>
      </c>
      <c r="B2912" t="str">
        <v>REQUEST</v>
      </c>
      <c r="C2912" t="str">
        <v>CERRADO</v>
      </c>
      <c r="D2912" t="str">
        <v>LINEAL DE CAJAS</v>
      </c>
      <c r="E2912" t="str">
        <v>POS</v>
      </c>
      <c r="F2912" t="str">
        <v>POS</v>
      </c>
      <c r="G2912" t="str">
        <v>WINCOR</v>
      </c>
      <c r="H2912" t="str" xml:space="preserve">
        <v xml:space="preserve">buenos dias: por favor me colaboran para verificar la pos 13 de la tienda 47; ya que se realizan las transacciones y queda bloqueada; se reinicia queda apagada y es muy difícil que vuelva a operar. Gracais_x000d_
_x000d_
numero de caja pos_x000d_
_x000d_
13</v>
      </c>
      <c r="I2912" t="str" xml:space="preserve">
        <v xml:space="preserve">buenos dias: por favor me colaboran para verificar la pos 13 de la tienda 47; ya que se realizan las transacciones y queda bloqueada; se reinicia queda apagada y es muy difícil que vuelva a operar. Gracais_x000d_
_x000d_
numero de caja pos_x000d_
_x000d_
13</v>
      </c>
      <c r="J2912" t="str">
        <v>Se realiza revision de la cpu Pos 13 mencionada Y se encuentra con problemas de imagen ya que no muestra nada en los visores; Se verifica su Bios y se encuentra problemas con el voltaje de la pila de 3 voltios que controla la Rom; Se procede a remplazarla con una en buen estado; siguiente a esto se configura nuevamente la Bios para que guarde su nueva configuracion; Se realiza mantenimiento General a la Cpu Pos y Se corrige un error que tiene en el puerto del Teclado ya que no permitia buena conexion; Se ensambla Nuevamente el equipo en el punto respectivo se pone en funcionamiento con la usuaria durante el resto de Dia; Sin novedad alguna...ESTADO OK</v>
      </c>
      <c r="K2912">
        <v>45250</v>
      </c>
      <c r="L2912">
        <v>45251</v>
      </c>
      <c r="M2912" t="str">
        <f>TEXT(L2912,"DDDDDDD")</f>
        <v>martes</v>
      </c>
      <c r="N2912" t="str" xml:space="preserve">
        <v xml:space="preserve">J047 JUMBO GIRARDOT_x000d_
_x000d_
</v>
      </c>
      <c r="O2912" t="str">
        <v>GIRARDOT</v>
      </c>
      <c r="P2912" t="str">
        <f>IF(ISBLANK(O2912),"0",(VLOOKUP(O2912,REGION,2,FALSE)))</f>
        <v>OCCIDENTE</v>
      </c>
      <c r="Q2912" t="str">
        <v>RAFAEL ARDILA PUENTES</v>
      </c>
      <c r="R2912">
        <f>IF(ISBLANK(Q2912),"0", VLOOKUP(Q2912,PERSONAL,2,FALSE))</f>
        <v>1018419858</v>
      </c>
      <c r="S2912" t="str">
        <v>ALIADO</v>
      </c>
      <c r="T2912">
        <v>0.3958333333333333</v>
      </c>
      <c r="U2912">
        <v>0.4583333333333333</v>
      </c>
      <c r="V2912">
        <f>IF(ISBLANK(T2912 ),"0",U2912-T2912)</f>
        <v>0.0625</v>
      </c>
      <c r="W2912">
        <v>1</v>
      </c>
      <c r="X2912">
        <f>NETWORKDAYS(K2912,L2911)</f>
        <v>2</v>
      </c>
      <c r="Y2912" t="str">
        <f>IF(X2912&lt;=2,"CUMPLE","NO CUMPLE")</f>
        <v>CUMPLE</v>
      </c>
    </row>
    <row r="2913" xml:space="preserve">
      <c r="A2913">
        <v>263250</v>
      </c>
      <c r="B2913" t="str">
        <v>REQUEST</v>
      </c>
      <c r="C2913" t="str">
        <v>CERRADO</v>
      </c>
      <c r="D2913" t="str">
        <v>LINEAL DE CAJAS</v>
      </c>
      <c r="E2913" t="str">
        <v>POS</v>
      </c>
      <c r="F2913" t="str">
        <v>POS</v>
      </c>
      <c r="G2913" t="str">
        <v>WINCOR</v>
      </c>
      <c r="H2913" t="str" xml:space="preserve">
        <v xml:space="preserve">Buen día Me colaboran para revisar la pos 10 y 13 de la tienda 47 ya que nos emite m nnaaje clien mac addry_x000d_
_x000d_
numero de caja pos_x000d_
_x000d_
10 </v>
      </c>
      <c r="I2913" t="str" xml:space="preserve">
        <v xml:space="preserve">Buen día Me colaboran para revisar la pos 10 y 13 de la tienda 47 ya que nos emite m nnaaje clien mac addry_x000d_
_x000d_
numero de caja pos_x000d_
_x000d_
10 </v>
      </c>
      <c r="J2913" t="str">
        <v>Se realiza revision de la cpu Pos 10 mencionada Y se encuentra con problemas con el sistema operativo ya que muestra un error de sistema operativo No encontrado; Se prosigue a revisar su disco duro y se encuentra que es un disco duro de estado solido que fue cambiado hace aproximadamente 5 meses; Se descarta Disco duro; Se revisa su Bios; Su fuente de voltaje; Voltajes en la Board; Y se encuentra todo sin novedad; Se empieza a revisar nuevamente la cpu Pos y se encuentra que No esta reconociendo ningun disco duro; Por lo que se revisa su cable de datos el cual va de la board al disco duro de estado solido; y se encuentra la falla; el bus de datos no esta comunicando; Se remplaza Bus de datos con uno de backup en sistemas; y se soluciona la falla; Se realiza mantenimiento se configura la Bios nuevamente; Se pone en funcionamiento y se soluciona la falla; Se pone a pruebas durante todo el dia...ESTADO OK. 21 de NOVIEMBRE DE 2023</v>
      </c>
      <c r="K2913">
        <v>45250</v>
      </c>
      <c r="L2913">
        <v>45251</v>
      </c>
      <c r="M2913" t="str">
        <f>TEXT(L2913,"DDDDDDD")</f>
        <v>martes</v>
      </c>
      <c r="N2913" t="str" xml:space="preserve">
        <v xml:space="preserve">J047 JUMBO GIRARDOT_x000d_
_x000d_
</v>
      </c>
      <c r="O2913" t="str">
        <v>GIRARDOT</v>
      </c>
      <c r="P2913" t="str">
        <f>IF(ISBLANK(O2913),"0",(VLOOKUP(O2913,REGION,2,FALSE)))</f>
        <v>OCCIDENTE</v>
      </c>
      <c r="Q2913" t="str">
        <v>RAFAEL ARDILA PUENTES</v>
      </c>
      <c r="R2913">
        <f>IF(ISBLANK(Q2913),"0", VLOOKUP(Q2913,PERSONAL,2,FALSE))</f>
        <v>1018419858</v>
      </c>
      <c r="S2913" t="str">
        <v>ALIADO</v>
      </c>
      <c r="T2913">
        <v>0.4583333333333333</v>
      </c>
      <c r="U2913">
        <v>0.5208333333333334</v>
      </c>
      <c r="V2913">
        <f>IF(ISBLANK(T2913 ),"0",U2913-T2913)</f>
        <v>0.06250000000000006</v>
      </c>
      <c r="W2913">
        <v>1</v>
      </c>
      <c r="X2913">
        <f>NETWORKDAYS(K2913,L2912)</f>
        <v>2</v>
      </c>
      <c r="Y2913" t="str">
        <f>IF(X2913&lt;=2,"CUMPLE","NO CUMPLE")</f>
        <v>CUMPLE</v>
      </c>
    </row>
    <row r="2914" xml:space="preserve">
      <c r="A2914">
        <v>281692</v>
      </c>
      <c r="B2914" t="str">
        <v>INCIDENT</v>
      </c>
      <c r="C2914" t="str">
        <v>CERRADO</v>
      </c>
      <c r="D2914" t="str">
        <v>DIRECCION TIENDA</v>
      </c>
      <c r="E2914" t="str">
        <v>PC</v>
      </c>
      <c r="F2914" t="str">
        <v>PC</v>
      </c>
      <c r="G2914" t="str">
        <v>LENOVO</v>
      </c>
      <c r="H2914" t="str" xml:space="preserve">
        <v xml:space="preserve">Buen día; por favor me colabora; el computador no deja ingresar con mi usuario de Windows; sale error en la relacion de confianza entre la estación de trabajo y el dominio principal. Agradezco su colaboración._x000d_
_x000d_
lugar en donde se encuentra el computador en la tienda_x000d_
_x000d_
JUMBO GIRARDOT</v>
      </c>
      <c r="I2914" t="str" xml:space="preserve">
        <v xml:space="preserve">Buen día; por favor me colabora; el computador no deja ingresar con mi usuario de Windows; sale error en la relacion de confianza entre la estación de trabajo y el dominio principal. Agradezco su colaboración._x000d_
_x000d_
lugar en donde se encuentra el computador en la tienda_x000d_
_x000d_
JUMBO GIRARDOT</v>
      </c>
      <c r="J2914" t="str">
        <v>Se realiza revision del Cpu Desktop Mencionado de la asistente de Direccion; y se encuentra equipo fuera del Dominio; Se Indica que no la deja ingresar con el usuario personal de ella ya hace aproximadamente 6 Dias; Se Ingresa por Administrador para resolver la falla encontrando el equipo fuera del dominio CENCOSUD.CORP; Se prosigue a realizar configuracion y revision de su Hostname; Fix y Antivirus; Mediante el cencojoin para asi solucuonar la falla; Se encuentra problemas con el Fix; se descarga nuevamente y se ejecuta; se sube al dominio correctamente; Sin novedad alguna se deja en pruebas...ESTADO OK</v>
      </c>
      <c r="K2914">
        <v>45246</v>
      </c>
      <c r="L2914">
        <v>45251</v>
      </c>
      <c r="M2914" t="str">
        <f>TEXT(L2914,"DDDDDDD")</f>
        <v>martes</v>
      </c>
      <c r="N2914" t="str" xml:space="preserve">
        <v xml:space="preserve">J047 JUMBO GIRARDOT_x000d_
_x000d_
</v>
      </c>
      <c r="O2914" t="str">
        <v>GIRARDOT</v>
      </c>
      <c r="P2914" t="str">
        <f>IF(ISBLANK(O2914),"0",(VLOOKUP(O2914,REGION,2,FALSE)))</f>
        <v>OCCIDENTE</v>
      </c>
      <c r="Q2914" t="str">
        <v>RAFAEL ARDILA PUENTES</v>
      </c>
      <c r="R2914">
        <f>IF(ISBLANK(Q2914),"0", VLOOKUP(Q2914,PERSONAL,2,FALSE))</f>
        <v>1018419858</v>
      </c>
      <c r="S2914" t="str">
        <v>ALIADO</v>
      </c>
      <c r="T2914">
        <v>0.3333333333333333</v>
      </c>
      <c r="U2914">
        <v>0.3958333333333333</v>
      </c>
      <c r="V2914">
        <f>IF(ISBLANK(T2914 ),"0",U2914-T2914)</f>
        <v>0.0625</v>
      </c>
      <c r="W2914">
        <v>1</v>
      </c>
      <c r="X2914">
        <f>NETWORKDAYS(K2914,L2913)</f>
        <v>4</v>
      </c>
      <c r="Y2914" t="str">
        <f>IF(X2914&lt;=2,"CUMPLE","NO CUMPLE")</f>
        <v>NO CUMPLE</v>
      </c>
      <c r="Z2914" t="str">
        <v>Sin personal en la zona.</v>
      </c>
    </row>
    <row r="2915" xml:space="preserve">
      <c r="A2915">
        <v>289464</v>
      </c>
      <c r="B2915" t="str">
        <v>INCIDENT</v>
      </c>
      <c r="C2915" t="str">
        <v>CERRADO</v>
      </c>
      <c r="D2915" t="str">
        <v>CCTV</v>
      </c>
      <c r="E2915" t="str">
        <v>PDA</v>
      </c>
      <c r="F2915" t="str">
        <v>PDA</v>
      </c>
      <c r="G2915" t="str">
        <v>HONEYWELL</v>
      </c>
      <c r="H2915" t="str" xml:space="preserve">
        <v xml:space="preserve">Buenos días para notificar falla de conexión en el sistema para el Escaneo de Facturas por medio de las PDA Honeywell asignadas a los puestos de Antena uno y Antena dos del Local Jumbo Girardot_x000d_
_x000d_
Sección de la tienda en donde se ubica la PDT o usuario_x000d_
_x000d_
JUMBO GIRARDOT</v>
      </c>
      <c r="I2915" t="str" xml:space="preserve">
        <v xml:space="preserve">Buenos días para notificar falla de conexión en el sistema para el Escaneo de Facturas por medio de las PDA Honeywell asignadas a los puestos de Antena uno y Antena dos del Local Jumbo Girardot_x000d_
_x000d_
Sección de la tienda en donde se ubica la PDT o usuario_x000d_
_x000d_
JUMBO GIRARDOT</v>
      </c>
      <c r="J2915" t="str">
        <v>Se realiza revision de las Pda mencionadas Antena 1 y Antena 2; se verifican su funcionamiento se realizan configuracion ya que no esta configurado para seguridad rsm como predeterminado; Se verifica conexión a la Wlan12; y funcionamiento en la Url de Control Antenas; se Evidencia que la Pda de Antena 2 queda funcionando correctamente; La Pda de antena 1 tiene un problema al leer los codigos de barras ya que aveces no los toma y bota un error de lectura; Para esta falla se configura nuevamente la Pda mediante los codigos QR del manual de servicio; se deja en pruebas durante el resto del dia; Se le informa a Carmen Ramirez que la pda de Antenas 1 esta pidiendo Cambio de clave para el ingreso a Control Antenas; Para la usuaria Actual del turno; Se le informa ya que ella es la encargada de ese procedimiento; Se deja en pruebas sin novedad alguna...ESTADO OK</v>
      </c>
      <c r="K2915">
        <v>45250</v>
      </c>
      <c r="L2915">
        <v>45251</v>
      </c>
      <c r="M2915" t="str">
        <f>TEXT(L2915,"DDDDDDD")</f>
        <v>martes</v>
      </c>
      <c r="N2915" t="str" xml:space="preserve">
        <v xml:space="preserve">J047 JUMBO GIRARDOT_x000d_
_x000d_
</v>
      </c>
      <c r="O2915" t="str">
        <v>GIRARDOT</v>
      </c>
      <c r="P2915" t="str">
        <f>IF(ISBLANK(O2915),"0",(VLOOKUP(O2915,REGION,2,FALSE)))</f>
        <v>OCCIDENTE</v>
      </c>
      <c r="Q2915" t="str">
        <v>RAFAEL ARDILA PUENTES</v>
      </c>
      <c r="R2915">
        <f>IF(ISBLANK(Q2915),"0", VLOOKUP(Q2915,PERSONAL,2,FALSE))</f>
        <v>1018419858</v>
      </c>
      <c r="S2915" t="str">
        <v>ALIADO</v>
      </c>
      <c r="T2915">
        <v>0.5208333333333334</v>
      </c>
      <c r="U2915">
        <v>0.5833333333333334</v>
      </c>
      <c r="V2915">
        <f>IF(ISBLANK(T2915 ),"0",U2915-T2915)</f>
        <v>0.0625</v>
      </c>
      <c r="W2915">
        <v>1</v>
      </c>
      <c r="X2915">
        <f>NETWORKDAYS(K2915,L2914)</f>
        <v>2</v>
      </c>
      <c r="Y2915" t="str">
        <f>IF(X2915&lt;=2,"CUMPLE","NO CUMPLE")</f>
        <v>CUMPLE</v>
      </c>
    </row>
    <row r="2916" xml:space="preserve">
      <c r="A2916">
        <v>288088</v>
      </c>
      <c r="B2916" t="str">
        <v>INCIDENT</v>
      </c>
      <c r="C2916" t="str">
        <v>CERRADO</v>
      </c>
      <c r="D2916" t="str">
        <v>LINEAL DE CAJAS</v>
      </c>
      <c r="E2916" t="str">
        <v>POS</v>
      </c>
      <c r="F2916" t="str">
        <v>POS</v>
      </c>
      <c r="G2916" t="str">
        <v>WINCOR</v>
      </c>
      <c r="H2916" t="str" xml:space="preserve">
        <v xml:space="preserve">Buenos días; me colaboran con la balanza de la pos #07 numero de serial 59CD001420; presenta falla se apaga la balanza._x000d_
_x000d_
Número de inventario_x000d_
_x000d_
AD-134124</v>
      </c>
      <c r="I2916" t="str" xml:space="preserve">
        <v xml:space="preserve">Buenos días; me colaboran con la balanza de la pos #07 numero de serial 59CD001420; presenta falla se apaga la balanza._x000d_
_x000d_
Número de inventario_x000d_
_x000d_
AD-134124</v>
      </c>
      <c r="J2916" t="str">
        <v>Me encuentro en sitio y se me indica realizar la verificacion de balanza en la pos #7 que presenta falla; verifico cableado de voltaje y cargador cristalizado manteniendo voltajes erroneos; realizo la desconexión y organizacion del cableado para evitar daños futuros y decarga del mismo y procedo a reconectar y realizar pruebas con el jefe de zona y pruebas ok  informa a la compañera Katerine de la labor terminada;y al ing harold  me retiro de sitio. 22 DE NOVIEMBRE DE 2023</v>
      </c>
      <c r="K2916">
        <v>45251</v>
      </c>
      <c r="L2916">
        <v>45252</v>
      </c>
      <c r="M2916" t="str">
        <f>TEXT(L2916,"DDDDDDD")</f>
        <v>miércoles</v>
      </c>
      <c r="N2916" t="str" xml:space="preserve">
        <v xml:space="preserve">J036 JUMBO POPAYAN CAMPANARIO_x000d_
_x000d_
</v>
      </c>
      <c r="O2916" t="str">
        <v>POPAYAN</v>
      </c>
      <c r="P2916" t="str">
        <f>IF(ISBLANK(O2916),"0",(VLOOKUP(O2916,REGION,2,FALSE)))</f>
        <v>OCCIDENTE</v>
      </c>
      <c r="Q2916" t="str">
        <v>DANIEL FERNANDO PAREDES ARTEAGA</v>
      </c>
      <c r="R2916">
        <f>IF(ISBLANK(Q2916),"0", VLOOKUP(Q2916,PERSONAL,2,FALSE))</f>
        <v>10301691</v>
      </c>
      <c r="S2916" t="str">
        <v>DIRECTO</v>
      </c>
      <c r="T2916">
        <v>0.3611111111111111</v>
      </c>
      <c r="U2916">
        <v>0.4027777777777778</v>
      </c>
      <c r="V2916">
        <f>IF(ISBLANK(T2916 ),"0",U2916-T2916)</f>
        <v>0.041666666666666685</v>
      </c>
      <c r="W2916">
        <v>1</v>
      </c>
      <c r="X2916">
        <f>NETWORKDAYS(K2916,L2915)</f>
        <v>1</v>
      </c>
      <c r="Y2916" t="str">
        <f>IF(X2916&lt;=2,"CUMPLE","NO CUMPLE")</f>
        <v>CUMPLE</v>
      </c>
    </row>
    <row r="2917" xml:space="preserve">
      <c r="A2917">
        <v>289671</v>
      </c>
      <c r="B2917" t="str">
        <v>INCIDENT</v>
      </c>
      <c r="C2917" t="str">
        <v>CERRADO</v>
      </c>
      <c r="D2917" t="str">
        <v>LINEAL DE CAJAS</v>
      </c>
      <c r="E2917" t="str">
        <v>POS</v>
      </c>
      <c r="F2917" t="str">
        <v>POS</v>
      </c>
      <c r="G2917" t="str">
        <v>WINCOR</v>
      </c>
      <c r="H2917" t="str" xml:space="preserve">
        <v xml:space="preserve">Buenos días para solicitar de una manera muy especial me colaboren con la balanza de la Pos # 6 ya que no funciona bien; solo escanea pero no pesa los productos._x000d_
_x000d_
Área en donde se encuentra la Balanza_x000d_
_x000d_
Lineal de cajas la Pos # 6</v>
      </c>
      <c r="I2917" t="str" xml:space="preserve">
        <v xml:space="preserve">Buenos días para solicitar de una manera muy especial me colaboren con la balanza de la Pos # 6 ya que no funciona bien; solo escanea pero no pesa los productos._x000d_
_x000d_
Área en donde se encuentra la Balanza_x000d_
_x000d_
Lineal de cajas la Pos # 6</v>
      </c>
      <c r="J2917" t="str">
        <v xml:space="preserve">Me encuentro en sitio y se me indica realizar la verificacion de balanza en la pos #8 que presenta falla; verifico cableado de voltaje y cargador cristalizado manteniendo voltajes erroneos; realizo la desconexión y decarga del mismo y procedo a reconectar y realizar pruebas con el jefe de zona y pruebas ok  informa a la compañera Katerine de la labor terminada;y al ing harold  me retiro de sitio </v>
      </c>
      <c r="K2917">
        <v>45251</v>
      </c>
      <c r="L2917">
        <v>45252</v>
      </c>
      <c r="M2917" t="str">
        <f>TEXT(L2917,"DDDDDDD")</f>
        <v>miércoles</v>
      </c>
      <c r="N2917" t="str" xml:space="preserve">
        <v xml:space="preserve">J036 JUMBO POPAYAN CAMPANARIO_x000d_
_x000d_
</v>
      </c>
      <c r="O2917" t="str">
        <v>POPAYAN</v>
      </c>
      <c r="P2917" t="str">
        <f>IF(ISBLANK(O2917),"0",(VLOOKUP(O2917,REGION,2,FALSE)))</f>
        <v>OCCIDENTE</v>
      </c>
      <c r="Q2917" t="str">
        <v>DANIEL FERNANDO PAREDES ARTEAGA</v>
      </c>
      <c r="R2917">
        <f>IF(ISBLANK(Q2917),"0", VLOOKUP(Q2917,PERSONAL,2,FALSE))</f>
        <v>10301691</v>
      </c>
      <c r="S2917" t="str">
        <v>DIRECTO</v>
      </c>
      <c r="T2917">
        <v>0.3333333333333333</v>
      </c>
      <c r="U2917">
        <v>0.3611111111111111</v>
      </c>
      <c r="V2917">
        <f>IF(ISBLANK(T2917 ),"0",U2917-T2917)</f>
        <v>0.02777777777777779</v>
      </c>
      <c r="W2917">
        <v>1</v>
      </c>
      <c r="X2917">
        <f>NETWORKDAYS(K2917,L2916)</f>
        <v>2</v>
      </c>
      <c r="Y2917" t="str">
        <f>IF(X2917&lt;=2,"CUMPLE","NO CUMPLE")</f>
        <v>CUMPLE</v>
      </c>
    </row>
    <row r="2918" xml:space="preserve">
      <c r="A2918">
        <v>247351</v>
      </c>
      <c r="B2918" t="str">
        <v>INCIDENT</v>
      </c>
      <c r="C2918" t="str">
        <v>CERRADO</v>
      </c>
      <c r="D2918" t="str">
        <v>LINEAL DE CAJAS</v>
      </c>
      <c r="E2918" t="str">
        <v>POS</v>
      </c>
      <c r="F2918" t="str">
        <v>POS</v>
      </c>
      <c r="G2918" t="str">
        <v>WINCOR</v>
      </c>
      <c r="H2918" t="str">
        <v>buenos días me colabora con la pos 11 esta fuera de línea y no se a podido utilizar quedo atenta.</v>
      </c>
      <c r="I2918" t="str">
        <v>buenos días me colabora con la pos 11 esta fuera de línea y no se a podido utilizar quedo atenta.</v>
      </c>
      <c r="J2918" t="str">
        <v>Pos 11; equipo enciende pero no muestra imagen en display  se  intenta realizar formateo pero de la  misma manera no muestra nada en pantalla; se intenta conectar una pantalla VGA pero el dispositivo no tiene salida VGA;  se intenta reemplar disco pero  son de puerto id; y esta pos cuenta con conector disco sata; se recomienda cambio de POS; pues no se puede realizar validaciones y descartar fallas.</v>
      </c>
      <c r="K2918">
        <v>45251</v>
      </c>
      <c r="L2918">
        <v>45251</v>
      </c>
      <c r="M2918" t="str">
        <f>TEXT(L2918,"DDDDDDD")</f>
        <v>martes</v>
      </c>
      <c r="N2918" t="str" xml:space="preserve">
        <v xml:space="preserve">M038 METRO NEIVA CENTRO DE CONVENCIONES_x000d_
_x000d_
</v>
      </c>
      <c r="O2918" t="str">
        <v>NEIVA</v>
      </c>
      <c r="P2918" t="str">
        <f>IF(ISBLANK(O2918),"0",(VLOOKUP(O2918,REGION,2,FALSE)))</f>
        <v>OCCIDENTE</v>
      </c>
      <c r="Q2918" t="str">
        <v>CARLOS HERNAN BARRETO LOPEZ</v>
      </c>
      <c r="R2918">
        <f>IF(ISBLANK(Q2918),"0", VLOOKUP(Q2918,PERSONAL,2,FALSE))</f>
        <v>1010165612</v>
      </c>
      <c r="S2918" t="str">
        <v>DIRECTO</v>
      </c>
      <c r="T2918">
        <v>0.4791666666666667</v>
      </c>
      <c r="U2918">
        <v>0.5208333333333334</v>
      </c>
      <c r="V2918">
        <f>IF(ISBLANK(T2918 ),"0",U2918-T2918)</f>
        <v>0.041666666666666685</v>
      </c>
      <c r="W2918">
        <v>1</v>
      </c>
      <c r="X2918">
        <f>NETWORKDAYS(K2918,L2917)</f>
        <v>2</v>
      </c>
      <c r="Y2918" t="str">
        <f>IF(X2918&lt;=2,"CUMPLE","NO CUMPLE")</f>
        <v>CUMPLE</v>
      </c>
    </row>
    <row r="2919" xml:space="preserve">
      <c r="A2919">
        <v>288633</v>
      </c>
      <c r="B2919" t="str">
        <v>REQUEST</v>
      </c>
      <c r="C2919" t="str">
        <v>CERRADO</v>
      </c>
      <c r="D2919" t="str">
        <v>LINEAL DE CAJAS</v>
      </c>
      <c r="E2919" t="str">
        <v>POS</v>
      </c>
      <c r="F2919" t="str">
        <v>POS</v>
      </c>
      <c r="G2919" t="str">
        <v>WINCOR</v>
      </c>
      <c r="H2919" t="str">
        <v>buenas noches me colabora con la revisión de la pos #3 aparece chequear impresora; se le mueven los cables pero sigue igual.</v>
      </c>
      <c r="I2919" t="str">
        <v>buenas noches me colabora con la revisión de la pos #3 aparece chequear impresora; se le mueven los cables pero sigue igual.</v>
      </c>
      <c r="J2919" t="str">
        <v>Se realiza ajuste y reinicio en disco duro de pos 3; se hacen pruebas y se entrega a coordinadora de caja impresora funcionando; error recurrente; posible daño  en hardware de equipo; se recomienda cambio de POS.</v>
      </c>
      <c r="K2919">
        <v>45251</v>
      </c>
      <c r="L2919">
        <v>45251</v>
      </c>
      <c r="M2919" t="str">
        <f>TEXT(L2919,"DDDDDDD")</f>
        <v>martes</v>
      </c>
      <c r="N2919" t="str" xml:space="preserve">
        <v xml:space="preserve">M038 METRO NEIVA CENTRO DE CONVENCIONES_x000d_
_x000d_
</v>
      </c>
      <c r="O2919" t="str">
        <v>NEIVA</v>
      </c>
      <c r="P2919" t="str">
        <f>IF(ISBLANK(O2919),"0",(VLOOKUP(O2919,REGION,2,FALSE)))</f>
        <v>OCCIDENTE</v>
      </c>
      <c r="Q2919" t="str">
        <v>CARLOS HERNAN BARRETO LOPEZ</v>
      </c>
      <c r="R2919">
        <f>IF(ISBLANK(Q2919),"0", VLOOKUP(Q2919,PERSONAL,2,FALSE))</f>
        <v>1010165612</v>
      </c>
      <c r="S2919" t="str">
        <v>DIRECTO</v>
      </c>
      <c r="T2919">
        <v>0.4791666666666667</v>
      </c>
      <c r="U2919">
        <v>0.5625</v>
      </c>
      <c r="V2919">
        <f>IF(ISBLANK(T2919 ),"0",U2919-T2919)</f>
        <v>0.08333333333333331</v>
      </c>
      <c r="W2919">
        <v>1</v>
      </c>
      <c r="X2919">
        <f>NETWORKDAYS(K2919,L2918)</f>
        <v>1</v>
      </c>
      <c r="Y2919" t="str">
        <f>IF(X2919&lt;=2,"CUMPLE","NO CUMPLE")</f>
        <v>CUMPLE</v>
      </c>
    </row>
    <row r="2920" xml:space="preserve">
      <c r="A2920">
        <v>295639</v>
      </c>
      <c r="B2920" t="str">
        <v>REQUEST</v>
      </c>
      <c r="C2920" t="str">
        <v>CERRADO</v>
      </c>
      <c r="D2920" t="str">
        <v>LINEAL DE CAJAS</v>
      </c>
      <c r="E2920" t="str">
        <v>BAJA</v>
      </c>
      <c r="F2920" t="str">
        <v>BAJA</v>
      </c>
      <c r="G2920" t="str">
        <v>BAJA</v>
      </c>
      <c r="H2920" t="str" xml:space="preserve">
        <v xml:space="preserve">Buen día solicito de su ayuda para realizar búsqueda des activos inactivos para solicitar de baja adjunto formato para que después de la búsqueda seguridad y gerente de tienda firmen el formato mil gracias_x000d_
_x000d_
Nombre de Servicio TI_x000d_
_x000d_
Solicitud búsqueda de activos para baja</v>
      </c>
      <c r="I2920" t="str" xml:space="preserve">
        <v xml:space="preserve">Buen día solicito de su ayuda para realizar búsqueda des activos inactivos para solicitar de baja adjunto formato para que después de la búsqueda seguridad y gerente de tienda firmen el formato mil gracias_x000d_
_x000d_
Nombre de Servicio TI_x000d_
_x000d_
Solicitud búsqueda de activos para baja</v>
      </c>
      <c r="J2920" t="str">
        <v>Se realiza búsqueda y embalaje de equipos  inactivos; se adjuntan imágenes con lista de empaque; se informan novedades a Soporte remoto; y se realizan anotaciones en formato que se adhiere a cada caja. 22 de Noviembre de 2023</v>
      </c>
      <c r="K2920">
        <v>45252</v>
      </c>
      <c r="L2920">
        <v>45252</v>
      </c>
      <c r="M2920" t="str">
        <f>TEXT(L2920,"DDDDDDD")</f>
        <v>miércoles</v>
      </c>
      <c r="N2920" t="str" xml:space="preserve">
        <v xml:space="preserve">M038 METRO NEIVA CENTRO DE CONVENCIONES_x000d_
_x000d_
</v>
      </c>
      <c r="O2920" t="str">
        <v>NEIVA</v>
      </c>
      <c r="P2920" t="str">
        <f>IF(ISBLANK(O2920),"0",(VLOOKUP(O2920,REGION,2,FALSE)))</f>
        <v>OCCIDENTE</v>
      </c>
      <c r="Q2920" t="str">
        <v>CARLOS HERNAN BARRETO LOPEZ</v>
      </c>
      <c r="R2920">
        <f>IF(ISBLANK(Q2920),"0", VLOOKUP(Q2920,PERSONAL,2,FALSE))</f>
        <v>1010165612</v>
      </c>
      <c r="S2920" t="str">
        <v>DIRECTO</v>
      </c>
      <c r="T2920">
        <v>0.6666666666666666</v>
      </c>
      <c r="U2920">
        <v>0.7291666666666666</v>
      </c>
      <c r="V2920">
        <f>IF(ISBLANK(T2920 ),"0",U2920-T2920)</f>
        <v>0.0625</v>
      </c>
      <c r="W2920">
        <v>1</v>
      </c>
      <c r="X2920">
        <f>NETWORKDAYS(K2920,L2919)</f>
        <v>-2</v>
      </c>
      <c r="Y2920" t="str">
        <f>IF(X2920&lt;=2,"CUMPLE","NO CUMPLE")</f>
        <v>CUMPLE</v>
      </c>
    </row>
    <row r="2921" xml:space="preserve">
      <c r="A2921">
        <v>295681</v>
      </c>
      <c r="B2921" t="str">
        <v>REQUEST</v>
      </c>
      <c r="C2921" t="str">
        <v>CERRADO</v>
      </c>
      <c r="D2921" t="str">
        <v>LINEAL DE CAJAS</v>
      </c>
      <c r="E2921" t="str">
        <v>POS</v>
      </c>
      <c r="F2921" t="str">
        <v>POS</v>
      </c>
      <c r="G2921" t="str">
        <v>WINCOR</v>
      </c>
      <c r="H2921" t="str" xml:space="preserve">
        <v xml:space="preserve">Buenas tardes. Solicito de su ayuda para reubicar la pos NO.19 serial NO.642492788 ubicada como caja de electro hacia el lineal de cajas para cambio de la CPU de la pos NO.3 Serial NO.59CD001424 ya que esta presentando fallas la impresora._x000d_
_x000d_
numero de caja pos_x000d_
_x000d_
19-3</v>
      </c>
      <c r="I2921" t="str" xml:space="preserve">
        <v xml:space="preserve">Buenas tardes. Solicito de su ayuda para reubicar la pos NO.19 serial NO.642492788 ubicada como caja de electro hacia el lineal de cajas para cambio de la CPU de la pos NO.3 Serial NO.59CD001424 ya que esta presentando fallas la impresora._x000d_
_x000d_
numero de caja pos_x000d_
_x000d_
19-3</v>
      </c>
      <c r="J2921" t="str" xml:space="preserve">
        <v xml:space="preserve">Se realiza cambio de cpu 19 por cpu 3 ; quedando CPU 19 en linea de cajas con disco duro de CPU 3  y CPU3 con disco de CPU19 en electro; se realiuzan pruebas y CPU19 funcional para ventas institucionales; CPU 3 en electrodomesticos  se deja instalada y con conexiones.Serial	Serial	642492788_x000d_
22 DE NOVIEMBRE DE 2023</v>
      </c>
      <c r="K2921">
        <v>45252</v>
      </c>
      <c r="L2921">
        <v>45252</v>
      </c>
      <c r="M2921" t="str">
        <f>TEXT(L2921,"DDDDDDD")</f>
        <v>miércoles</v>
      </c>
      <c r="N2921" t="str" xml:space="preserve">
        <v xml:space="preserve">M038 METRO NEIVA CENTRO DE CONVENCIONES_x000d_
_x000d_
</v>
      </c>
      <c r="O2921" t="str">
        <v>NEIVA</v>
      </c>
      <c r="P2921" t="str">
        <f>IF(ISBLANK(O2921),"0",(VLOOKUP(O2921,REGION,2,FALSE)))</f>
        <v>OCCIDENTE</v>
      </c>
      <c r="Q2921" t="str">
        <v>CARLOS HERNAN BARRETO LOPEZ</v>
      </c>
      <c r="R2921">
        <f>IF(ISBLANK(Q2921),"0", VLOOKUP(Q2921,PERSONAL,2,FALSE))</f>
        <v>1010165612</v>
      </c>
      <c r="S2921" t="str">
        <v>DIRECTO</v>
      </c>
      <c r="T2921">
        <v>0.625</v>
      </c>
      <c r="U2921">
        <v>0.6666666666666666</v>
      </c>
      <c r="V2921">
        <f>IF(ISBLANK(T2921 ),"0",U2921-T2921)</f>
        <v>0.04166666666666663</v>
      </c>
      <c r="W2921">
        <v>1</v>
      </c>
      <c r="X2921">
        <f>NETWORKDAYS(K2921,L2920)</f>
        <v>1</v>
      </c>
      <c r="Y2921" t="str">
        <f>IF(X2921&lt;=2,"CUMPLE","NO CUMPLE")</f>
        <v>CUMPLE</v>
      </c>
    </row>
    <row r="2922" xml:space="preserve">
      <c r="A2922">
        <v>294524</v>
      </c>
      <c r="B2922" t="str">
        <v>REQUEST</v>
      </c>
      <c r="C2922" t="str">
        <v>CERRADO</v>
      </c>
      <c r="D2922" t="str">
        <v>LINEAL DE CAJAS</v>
      </c>
      <c r="E2922" t="str">
        <v>POS</v>
      </c>
      <c r="F2922" t="str">
        <v>POS</v>
      </c>
      <c r="G2922" t="str">
        <v>WINCOR</v>
      </c>
      <c r="H2922" t="str">
        <v>buenos días me colabora con la pos 3 no deja registrar dice chequear impresora. se ha revisado pero sigue presentando la misma novedad</v>
      </c>
      <c r="I2922" t="str">
        <v>buenos días me colabora con la pos 3 no deja registrar dice chequear impresora. se ha revisado pero sigue presentando la misma novedad</v>
      </c>
      <c r="J2922" t="str" xml:space="preserve">
        <v xml:space="preserve">Se realiza cambio de disco con caja numero 8 presenta mismo problema se descarta disco; disco duro pos 3 funcional en caja 8 se_x000d_
realiza venta institucional se entrega funcionando a coordinadora de cajas.</v>
      </c>
      <c r="K2922">
        <v>45252</v>
      </c>
      <c r="L2922">
        <v>45252</v>
      </c>
      <c r="M2922" t="str">
        <f>TEXT(L2922,"DDDDDDD")</f>
        <v>miércoles</v>
      </c>
      <c r="N2922" t="str" xml:space="preserve">
        <v xml:space="preserve">M038 METRO NEIVA CENTRO DE CONVENCIONES_x000d_
_x000d_
</v>
      </c>
      <c r="O2922" t="str">
        <v>NEIVA</v>
      </c>
      <c r="P2922" t="str">
        <f>IF(ISBLANK(O2922),"0",(VLOOKUP(O2922,REGION,2,FALSE)))</f>
        <v>OCCIDENTE</v>
      </c>
      <c r="Q2922" t="str">
        <v>CARLOS HERNAN BARRETO LOPEZ</v>
      </c>
      <c r="R2922">
        <f>IF(ISBLANK(Q2922),"0", VLOOKUP(Q2922,PERSONAL,2,FALSE))</f>
        <v>1010165612</v>
      </c>
      <c r="S2922" t="str">
        <v>DIRECTO</v>
      </c>
      <c r="T2922">
        <v>0.5833333333333334</v>
      </c>
      <c r="U2922">
        <v>0.625</v>
      </c>
      <c r="V2922">
        <f>IF(ISBLANK(T2922 ),"0",U2922-T2922)</f>
        <v>0.04166666666666663</v>
      </c>
      <c r="W2922">
        <v>1</v>
      </c>
      <c r="X2922">
        <f>NETWORKDAYS(K2922,L2921)</f>
        <v>1</v>
      </c>
      <c r="Y2922" t="str">
        <f>IF(X2922&lt;=2,"CUMPLE","NO CUMPLE")</f>
        <v>CUMPLE</v>
      </c>
    </row>
    <row r="2923" xml:space="preserve">
      <c r="A2923">
        <v>292419</v>
      </c>
      <c r="B2923" t="str">
        <v>REQUEST</v>
      </c>
      <c r="C2923" t="str">
        <v>CERRADO</v>
      </c>
      <c r="D2923" t="str">
        <v>TODA LA TIENDA</v>
      </c>
      <c r="E2923" t="str">
        <v>PDA</v>
      </c>
      <c r="F2923" t="str">
        <v>PDA</v>
      </c>
      <c r="G2923" t="str">
        <v>HONEYWELL</v>
      </c>
      <c r="H2923" t="str">
        <v>Buena día me pueden colaboran para la configuración de la PDA de domicilios ya que no nos deja ingresar a ninguna aplicación gracias</v>
      </c>
      <c r="I2923" t="str">
        <v>Buena día me pueden colaboran para la configuración de la PDA de domicilios ya que no nos deja ingresar a ninguna aplicación gracias</v>
      </c>
      <c r="J2923" t="str">
        <v>Se realiza revision de la Pda mencionada del area de Domicilios ya que se encuentra desconfigurada; Se realiza configuracion paso a paso de todos sus parametros; Se realiza revision de las aplicaciones necesarias para el area; Se indica que se debe Actualizar la aplicacion Cengo; ya que presenta novedad a la hora de ingresar los usuarios; Me envian Archivo .Apk para realizar la actualizacion respectiva; Se reinicia la Pda y se pone a prueba con la usuaria; Sin Novedad Pda funcionando correctamente...ESTADO OK</v>
      </c>
      <c r="K2923">
        <v>45251</v>
      </c>
      <c r="L2923">
        <v>45252</v>
      </c>
      <c r="M2923" t="str">
        <f>TEXT(L2923,"DDDDDDD")</f>
        <v>miércoles</v>
      </c>
      <c r="N2923" t="str" xml:space="preserve">
        <v xml:space="preserve">J047 JUMBO GIRARDOT_x000d_
_x000d_
</v>
      </c>
      <c r="O2923" t="str">
        <v>GIRARDOT</v>
      </c>
      <c r="P2923" t="str">
        <f>IF(ISBLANK(O2923),"0",(VLOOKUP(O2923,REGION,2,FALSE)))</f>
        <v>OCCIDENTE</v>
      </c>
      <c r="Q2923" t="str">
        <v>RAFAEL ARDILA PUENTES</v>
      </c>
      <c r="R2923">
        <f>IF(ISBLANK(Q2923),"0", VLOOKUP(Q2923,PERSONAL,2,FALSE))</f>
        <v>1018419858</v>
      </c>
      <c r="S2923" t="str">
        <v>ALIADO</v>
      </c>
      <c r="T2923">
        <v>0.5833333333333334</v>
      </c>
      <c r="U2923">
        <v>0.6666666666666666</v>
      </c>
      <c r="V2923">
        <f>IF(ISBLANK(T2923 ),"0",U2923-T2923)</f>
        <v>0.08333333333333326</v>
      </c>
      <c r="W2923">
        <v>1</v>
      </c>
      <c r="X2923">
        <f>NETWORKDAYS(K2923,L2922)</f>
        <v>2</v>
      </c>
      <c r="Y2923" t="str">
        <f>IF(X2923&lt;=2,"CUMPLE","NO CUMPLE")</f>
        <v>CUMPLE</v>
      </c>
    </row>
    <row r="2924" xml:space="preserve">
      <c r="A2924" t="str">
        <v>PROACTIVA</v>
      </c>
      <c r="B2924" t="str">
        <v>REQUEST</v>
      </c>
      <c r="C2924" t="str">
        <v>CERRADO</v>
      </c>
      <c r="D2924" t="str">
        <v>TODA LA TIENDA</v>
      </c>
      <c r="E2924" t="str">
        <v>PROACTIVA</v>
      </c>
      <c r="F2924" t="str">
        <v>PROACTIVA</v>
      </c>
      <c r="G2924" t="str">
        <v>PROACTIVA</v>
      </c>
      <c r="H2924" t="str">
        <v>Se solicita visita proactiva a la tienda de Girardot.</v>
      </c>
      <c r="I2924" t="str">
        <v>Se solicita visita proactiva a la tienda de Girardot.</v>
      </c>
      <c r="J2924" t="str">
        <v>Se realiza visita a la tienda; ver detalles en informe enviado por corrreo a regional.</v>
      </c>
      <c r="K2924">
        <v>45252</v>
      </c>
      <c r="L2924">
        <v>45252</v>
      </c>
      <c r="M2924" t="str">
        <f>TEXT(L2924,"DDDDDDD")</f>
        <v>miércoles</v>
      </c>
      <c r="N2924" t="str" xml:space="preserve">
        <v xml:space="preserve">J047 JUMBO GIRARDOT_x000d_
_x000d_
</v>
      </c>
      <c r="O2924" t="str">
        <v>GIRARDOT</v>
      </c>
      <c r="P2924" t="str">
        <f>IF(ISBLANK(O2924),"0",(VLOOKUP(O2924,REGION,2,FALSE)))</f>
        <v>OCCIDENTE</v>
      </c>
      <c r="Q2924" t="str">
        <v>RAFAEL ARDILA PUENTES</v>
      </c>
      <c r="R2924">
        <f>IF(ISBLANK(Q2924),"0", VLOOKUP(Q2924,PERSONAL,2,FALSE))</f>
        <v>1018419858</v>
      </c>
      <c r="S2924" t="str">
        <v>ALIADO</v>
      </c>
      <c r="T2924">
        <v>0.5</v>
      </c>
      <c r="U2924">
        <v>0.5833333333333334</v>
      </c>
      <c r="V2924">
        <f>IF(ISBLANK(T2924 ),"0",U2924-T2924)</f>
        <v>0.08333333333333337</v>
      </c>
      <c r="W2924">
        <v>1</v>
      </c>
      <c r="X2924">
        <f>NETWORKDAYS(K2924,L2923)</f>
        <v>1</v>
      </c>
      <c r="Y2924" t="str">
        <f>IF(X2924&lt;=2,"CUMPLE","NO CUMPLE")</f>
        <v>CUMPLE</v>
      </c>
    </row>
    <row r="2925" xml:space="preserve">
      <c r="A2925">
        <v>292816</v>
      </c>
      <c r="B2925" t="str">
        <v>INCIDENT</v>
      </c>
      <c r="C2925" t="str">
        <v>CERRADO</v>
      </c>
      <c r="D2925" t="str">
        <v>SEGURIDAD</v>
      </c>
      <c r="E2925" t="str">
        <v>PDA</v>
      </c>
      <c r="F2925" t="str">
        <v>PDA</v>
      </c>
      <c r="G2925" t="str">
        <v>HONEYWELL</v>
      </c>
      <c r="H2925" t="str">
        <v>la PDA de antena presenta una descunfiguracion y no permite manejar los programas de control salida de E-COMERCE y de salida de etiquetes</v>
      </c>
      <c r="I2925" t="str">
        <v>la PDA de antena presenta una descunfiguracion y no permite manejar los programas de control salida de E-COMERCE y de salida de etiquetes</v>
      </c>
      <c r="J2925" t="str">
        <v>Se realizó reinicio total de la PDA; porque no inicia el sistema operativo. Se realizaron todas las configuraciones requeridas para el área correspondiente. Se deja operativa la PDA.</v>
      </c>
      <c r="K2925">
        <v>45252</v>
      </c>
      <c r="L2925">
        <v>45253</v>
      </c>
      <c r="M2925" t="str">
        <f>TEXT(L2925,"DDDDDDD")</f>
        <v>jueves</v>
      </c>
      <c r="N2925" t="str" xml:space="preserve">
        <v xml:space="preserve">M074 METRO FACATATIVA_x000d_
_x000d_
</v>
      </c>
      <c r="O2925" t="str">
        <v>FACATATIVA</v>
      </c>
      <c r="P2925" t="str">
        <f>IF(ISBLANK(O2925),"0",(VLOOKUP(O2925,REGION,2,FALSE)))</f>
        <v>BOGOTA</v>
      </c>
      <c r="Q2925" t="str">
        <v>ALEXANDER CASTILLO SOTELO</v>
      </c>
      <c r="R2925">
        <f>IF(ISBLANK(Q2925),"0", VLOOKUP(Q2925,PERSONAL,2,FALSE))</f>
        <v>80216449</v>
      </c>
      <c r="S2925" t="str">
        <v>ALIADO</v>
      </c>
      <c r="T2925">
        <v>0.4583333333333333</v>
      </c>
      <c r="U2925">
        <v>0.5138888888888888</v>
      </c>
      <c r="V2925">
        <f>IF(ISBLANK(T2925 ),"0",U2925-T2925)</f>
        <v>0.055555555555555525</v>
      </c>
      <c r="W2925">
        <v>1</v>
      </c>
      <c r="X2925">
        <f>NETWORKDAYS(K2925,L2924)</f>
        <v>1</v>
      </c>
      <c r="Y2925" t="str">
        <f>IF(X2925&lt;=2,"CUMPLE","NO CUMPLE")</f>
        <v>CUMPLE</v>
      </c>
    </row>
    <row r="2926" xml:space="preserve">
      <c r="A2926">
        <v>297275</v>
      </c>
      <c r="B2926" t="str">
        <v>INCIDENT</v>
      </c>
      <c r="C2926" t="str">
        <v>CERRADO</v>
      </c>
      <c r="D2926" t="str">
        <v>PISO DE VENTA</v>
      </c>
      <c r="E2926" t="str">
        <v>PDA</v>
      </c>
      <c r="F2926" t="str">
        <v>PDA</v>
      </c>
      <c r="G2926" t="str">
        <v>HONEYWELL</v>
      </c>
      <c r="H2926" t="str" xml:space="preserve">
        <v xml:space="preserve">Se solicita revisión de PDT ya que no deja ingresar a los aplicaciones_x000d_
_x000d_
Sección de la tienda en donde se ubica la PDT o usuario_x000d_
_x000d_
Bazar</v>
      </c>
      <c r="I2926" t="str" xml:space="preserve">
        <v xml:space="preserve">Se solicita revisión de PDT ya que no deja ingresar a los aplicaciones_x000d_
_x000d_
Sección de la tienda en donde se ubica la PDT o usuario_x000d_
_x000d_
Bazar</v>
      </c>
      <c r="J2926" t="str">
        <v>Se realizó reinicio total de la PDA y se actualizo la versión de Firmware. Se realizaron todas las configuraciones requeridas para el área correspondiente. Se deja operativa la PDA.</v>
      </c>
      <c r="K2926">
        <v>45253</v>
      </c>
      <c r="L2926">
        <v>45253</v>
      </c>
      <c r="M2926" t="str">
        <f>TEXT(L2926,"DDDDDDD")</f>
        <v>jueves</v>
      </c>
      <c r="N2926" t="str" xml:space="preserve">
        <v xml:space="preserve">M074 METRO FACATATIVA_x000d_
_x000d_
</v>
      </c>
      <c r="O2926" t="str">
        <v>FACATATIVA</v>
      </c>
      <c r="P2926" t="str">
        <f>IF(ISBLANK(O2926),"0",(VLOOKUP(O2926,REGION,2,FALSE)))</f>
        <v>BOGOTA</v>
      </c>
      <c r="Q2926" t="str">
        <v>ALEXANDER CASTILLO SOTELO</v>
      </c>
      <c r="R2926">
        <f>IF(ISBLANK(Q2926),"0", VLOOKUP(Q2926,PERSONAL,2,FALSE))</f>
        <v>80216449</v>
      </c>
      <c r="S2926" t="str">
        <v>ALIADO</v>
      </c>
      <c r="T2926">
        <v>0.5138888888888888</v>
      </c>
      <c r="U2926">
        <v>0.5625</v>
      </c>
      <c r="V2926">
        <f>IF(ISBLANK(T2926 ),"0",U2926-T2926)</f>
        <v>0.04861111111111116</v>
      </c>
      <c r="W2926">
        <v>1</v>
      </c>
      <c r="X2926">
        <f>NETWORKDAYS(K2926,L2925)</f>
        <v>1</v>
      </c>
      <c r="Y2926" t="str">
        <f>IF(X2926&lt;=2,"CUMPLE","NO CUMPLE")</f>
        <v>CUMPLE</v>
      </c>
    </row>
    <row r="2927" xml:space="preserve">
      <c r="A2927">
        <v>245020</v>
      </c>
      <c r="B2927" t="str">
        <v>REQUEST</v>
      </c>
      <c r="C2927" t="str">
        <v>CERRADO</v>
      </c>
      <c r="D2927" t="str">
        <v>PRICING</v>
      </c>
      <c r="E2927" t="str">
        <v>PDA</v>
      </c>
      <c r="F2927" t="str">
        <v>PDA</v>
      </c>
      <c r="G2927" t="str">
        <v>ZEBRA</v>
      </c>
      <c r="H2927" t="str">
        <v>buenos dias me colabora con envió de una pda que esta auto sur para metro facatativa gracias</v>
      </c>
      <c r="I2927" t="str">
        <v>buenos dias me colabora con envió de una pda que esta auto sur para metro facatativa gracias</v>
      </c>
      <c r="J2927" t="str">
        <v>Se configuró el equipo para el área correspondiente; se actualiza el WhatsApp Y se instalan las aplicaciones adicionales. Se deja operativa la PDA.</v>
      </c>
      <c r="K2927">
        <v>45253</v>
      </c>
      <c r="L2927">
        <v>45253</v>
      </c>
      <c r="M2927" t="str">
        <f>TEXT(L2927,"DDDDDDD")</f>
        <v>jueves</v>
      </c>
      <c r="N2927" t="str" xml:space="preserve">
        <v xml:space="preserve">M074 METRO FACATATIVA_x000d_
_x000d_
</v>
      </c>
      <c r="O2927" t="str">
        <v>FACATATIVA</v>
      </c>
      <c r="P2927" t="str">
        <f>IF(ISBLANK(O2927),"0",(VLOOKUP(O2927,REGION,2,FALSE)))</f>
        <v>BOGOTA</v>
      </c>
      <c r="Q2927" t="str">
        <v>ALEXANDER CASTILLO SOTELO</v>
      </c>
      <c r="R2927">
        <f>IF(ISBLANK(Q2927),"0", VLOOKUP(Q2927,PERSONAL,2,FALSE))</f>
        <v>80216449</v>
      </c>
      <c r="S2927" t="str">
        <v>ALIADO</v>
      </c>
      <c r="T2927">
        <v>0.5625</v>
      </c>
      <c r="U2927">
        <v>0.625</v>
      </c>
      <c r="V2927">
        <f>IF(ISBLANK(T2927 ),"0",U2927-T2927)</f>
        <v>0.0625</v>
      </c>
      <c r="W2927">
        <v>1</v>
      </c>
      <c r="X2927">
        <f>NETWORKDAYS(K2927,L2926)</f>
        <v>1</v>
      </c>
      <c r="Y2927" t="str">
        <f>IF(X2927&lt;=2,"CUMPLE","NO CUMPLE")</f>
        <v>CUMPLE</v>
      </c>
    </row>
    <row r="2928" xml:space="preserve">
      <c r="A2928" t="str">
        <v>PROACTIVA</v>
      </c>
      <c r="B2928" t="str">
        <v>REQUEST</v>
      </c>
      <c r="C2928" t="str">
        <v>CERRADO</v>
      </c>
      <c r="D2928" t="str">
        <v>TODA LA TIENDA</v>
      </c>
      <c r="E2928" t="str">
        <v>PROACTIVA</v>
      </c>
      <c r="F2928" t="str">
        <v>PROACTIVA</v>
      </c>
      <c r="G2928" t="str">
        <v>PROACTIVA</v>
      </c>
      <c r="H2928" t="str">
        <v>Se solicita revisión y visita proactiva a la tienda FACATATIVA</v>
      </c>
      <c r="I2928" t="str">
        <v>Se solicita revisión y visita proactiva a la tienda FACATATIVA</v>
      </c>
      <c r="J2928" t="str">
        <v>Se realiza revisión y visita proactiva a la tienda FACATATIVA; ver detalles en informe enviado vía correo.</v>
      </c>
      <c r="K2928">
        <v>45253</v>
      </c>
      <c r="L2928">
        <v>45253</v>
      </c>
      <c r="M2928" t="str">
        <f>TEXT(L2928,"DDDDDDD")</f>
        <v>jueves</v>
      </c>
      <c r="N2928" t="str" xml:space="preserve">
        <v xml:space="preserve">M074 METRO FACATATIVA_x000d_
_x000d_
</v>
      </c>
      <c r="O2928" t="str">
        <v>FACATATIVA</v>
      </c>
      <c r="P2928" t="str">
        <f>IF(ISBLANK(O2928),"0",(VLOOKUP(O2928,REGION,2,FALSE)))</f>
        <v>BOGOTA</v>
      </c>
      <c r="Q2928" t="str">
        <v>ALEXANDER CASTILLO SOTELO</v>
      </c>
      <c r="R2928">
        <f>IF(ISBLANK(Q2928),"0", VLOOKUP(Q2928,PERSONAL,2,FALSE))</f>
        <v>80216449</v>
      </c>
      <c r="S2928" t="str">
        <v>ALIADO</v>
      </c>
      <c r="T2928">
        <v>0.6041666666666666</v>
      </c>
      <c r="U2928">
        <v>0.625</v>
      </c>
      <c r="V2928">
        <f>IF(ISBLANK(T2928 ),"0",U2928-T2928)</f>
        <v>0.02083333333333337</v>
      </c>
      <c r="W2928">
        <v>1</v>
      </c>
      <c r="X2928">
        <f>NETWORKDAYS(K2928,L2927)</f>
        <v>1</v>
      </c>
      <c r="Y2928" t="str">
        <f>IF(X2928&lt;=2,"CUMPLE","NO CUMPLE")</f>
        <v>CUMPLE</v>
      </c>
    </row>
    <row r="2929" xml:space="preserve">
      <c r="A2929">
        <v>287013</v>
      </c>
      <c r="B2929" t="str">
        <v>INCIDENT</v>
      </c>
      <c r="C2929" t="str">
        <v>CERRADO</v>
      </c>
      <c r="D2929" t="str">
        <v>SISTEMAS</v>
      </c>
      <c r="E2929" t="str">
        <v>ROUTER</v>
      </c>
      <c r="F2929" t="str">
        <v>ROUTER</v>
      </c>
      <c r="G2929" t="str">
        <v>CISCO</v>
      </c>
      <c r="H2929" t="str">
        <v>ROUTER JU126RT123 caido IP: 10.131.69.123 MS JU126MS072 caido IP: 10.131.70.72</v>
      </c>
      <c r="I2929" t="str">
        <v>ROUTER JU126RT123 caido IP: 10.131.69.123 MS JU126MS072 caido IP: 10.131.70.72</v>
      </c>
      <c r="J2929" t="str">
        <v>SE REVISA ROUTER CISCO DE VOZ; POR PROBLEMAS DE CONEXIÓN; HACE UNOS DIAS EN TIENDA SE PRESENTÓ INCONVENIENTES ELECTRICOS QUE AFECTO EL FUNCIONAMIENTO DEL MISMO; SE REALIZA REVISION DE CABLEADO Y SE RESTABLECE Y DESBLOQUEA ROUTER PARA FUNCIONAMIENTO CORRECTO; CON VERIFICACION POR PARTE DEL PERSONAL DE REDES. ROUTER QUEDA FUNCIONANDO CORRECTAMENTE Y OPERATIVO. DE IGUAL MANERA CON EL MICROSENSE QUE SE UBICA EN LINEAL DE CAJAS EN LA POS#15 TAMBIEN PRESENTABA BLOQUEO DEL DISPOSITIVO; EL CUAL SE DEJA OPERATIVO Y FUNCIONANDO.</v>
      </c>
      <c r="K2929">
        <v>45252</v>
      </c>
      <c r="L2929">
        <v>45253</v>
      </c>
      <c r="M2929" t="str">
        <f>TEXT(L2929,"DDDDDDD")</f>
        <v>jueves</v>
      </c>
      <c r="N2929" t="str" xml:space="preserve">
        <v xml:space="preserve">J126 JUMBO SAN SILVESTRE_x000d_
_x000d_
</v>
      </c>
      <c r="O2929" t="str">
        <v>BARRANCABERMEJA</v>
      </c>
      <c r="P2929" t="str">
        <f>IF(ISBLANK(O2929),"0",(VLOOKUP(O2929,REGION,2,FALSE)))</f>
        <v>ORIENTE</v>
      </c>
      <c r="Q2929" t="str">
        <v>LUIS CARLOS ROJAS ACOSTA</v>
      </c>
      <c r="R2929">
        <f>IF(ISBLANK(Q2929),"0", VLOOKUP(Q2929,PERSONAL,2,FALSE))</f>
        <v>1096188137</v>
      </c>
      <c r="S2929" t="str">
        <v>DIRECTO</v>
      </c>
      <c r="T2929">
        <v>0.3958333333333333</v>
      </c>
      <c r="U2929">
        <v>0.5</v>
      </c>
      <c r="V2929">
        <f>IF(ISBLANK(T2929 ),"0",U2929-T2929)</f>
        <v>0.10416666666666669</v>
      </c>
      <c r="W2929">
        <v>2</v>
      </c>
      <c r="X2929">
        <f>NETWORKDAYS(K2929,L2928)</f>
        <v>2</v>
      </c>
      <c r="Y2929" t="str">
        <f>IF(X2929&lt;=2,"CUMPLE","NO CUMPLE")</f>
        <v>CUMPLE</v>
      </c>
    </row>
    <row r="2930" xml:space="preserve">
      <c r="A2930">
        <v>261628</v>
      </c>
      <c r="B2930" t="str">
        <v>REQUEST</v>
      </c>
      <c r="C2930" t="str">
        <v>CERRADO</v>
      </c>
      <c r="D2930" t="str">
        <v xml:space="preserve">LINEAL DE CAJAS </v>
      </c>
      <c r="E2930" t="str">
        <v>POS</v>
      </c>
      <c r="F2930" t="str">
        <v>POS</v>
      </c>
      <c r="G2930" t="str">
        <v>WINCOR</v>
      </c>
      <c r="H2930" t="str" xml:space="preserve">
        <v xml:space="preserve">Buenas tardes me puedes colaborar con este cau ya que la Pos 13 presenta apagado el visor del cajero. Agradezco su atención_x000d_
_x000d_
Numero de caja_x000d_
_x000d_
13Llega parte; Confirma Jesus Cadenas; se transfiere para su atención"</v>
      </c>
      <c r="I2930" t="str" xml:space="preserve">
        <v xml:space="preserve">Buenas tardes me puedes colaborar con este cau ya que la Pos 13 presenta apagado el visor del cajero. Agradezco su atención_x000d_
_x000d_
Numero de caja_x000d_
_x000d_
13Llega parte; Confirma Jesus Cadenas; se transfiere para su atención"</v>
      </c>
      <c r="J2930" t="str">
        <v>SE REALIZA INSTALACION DE VISOR DE USUARIO PRINCIPAL; SE REALIZA CAMBIO POR EL DEFECTUOSO Y SE HACEN PRUEBAS DE FUNCIONAMIENTO; POS QUEDA FUNCIONANDO CORRECTAMENTE.</v>
      </c>
      <c r="K2930">
        <v>45252</v>
      </c>
      <c r="L2930">
        <v>45253</v>
      </c>
      <c r="M2930" t="str">
        <f>TEXT(L2930,"DDDDDDD")</f>
        <v>jueves</v>
      </c>
      <c r="N2930" t="str" xml:space="preserve">
        <v xml:space="preserve">J126 JUMBO SAN SILVESTRE_x000d_
_x000d_
</v>
      </c>
      <c r="O2930" t="str">
        <v>BARRANCABERMEJA</v>
      </c>
      <c r="P2930" t="str">
        <f>IF(ISBLANK(O2930),"0",(VLOOKUP(O2930,REGION,2,FALSE)))</f>
        <v>ORIENTE</v>
      </c>
      <c r="Q2930" t="str">
        <v>LUIS CARLOS ROJAS ACOSTA</v>
      </c>
      <c r="R2930">
        <f>IF(ISBLANK(Q2930),"0", VLOOKUP(Q2930,PERSONAL,2,FALSE))</f>
        <v>1096188137</v>
      </c>
      <c r="S2930" t="str">
        <v>DIRECTO</v>
      </c>
      <c r="T2930">
        <v>0.3333333333333333</v>
      </c>
      <c r="U2930">
        <v>0.3958333333333333</v>
      </c>
      <c r="V2930">
        <f>IF(ISBLANK(T2930 ),"0",U2930-T2930)</f>
        <v>0.0625</v>
      </c>
      <c r="W2930">
        <v>1</v>
      </c>
      <c r="X2930">
        <f>NETWORKDAYS(K2930,L2929)</f>
        <v>2</v>
      </c>
      <c r="Y2930" t="str">
        <f>IF(X2930&lt;=2,"CUMPLE","NO CUMPLE")</f>
        <v>CUMPLE</v>
      </c>
    </row>
    <row r="2931" xml:space="preserve">
      <c r="A2931">
        <v>277588</v>
      </c>
      <c r="B2931" t="str">
        <v>INCIDENT</v>
      </c>
      <c r="C2931" t="str">
        <v>CERRADO</v>
      </c>
      <c r="D2931" t="str">
        <v>CARNES</v>
      </c>
      <c r="E2931" t="str">
        <v>BALANZA</v>
      </c>
      <c r="F2931" t="str">
        <v>COLGANTE</v>
      </c>
      <c r="G2931" t="str">
        <v>METTLER</v>
      </c>
      <c r="H2931" t="str" xml:space="preserve">
        <v xml:space="preserve">la base donde se coloca el rollo se afloja constantemente haciendo que se salga y descuadra la impresión_x000d_
_x000d_
Indica la ubicacion de tu balanza en la tienda_x000d_
_x000d_
balanza colgante de la sección de carnes (AD-127729)</v>
      </c>
      <c r="I2931" t="str" xml:space="preserve">
        <v xml:space="preserve">la base donde se coloca el rollo se afloja constantemente haciendo que se salga y descuadra la impresión_x000d_
_x000d_
Indica la ubicacion de tu balanza en la tienda_x000d_
_x000d_
balanza colgante de la sección de carnes (AD-127729)</v>
      </c>
      <c r="J2931" t="str">
        <v>SE VALIDA EQUIPO TIPO BALANZA COLGANTE AREA DE CARNES; SE EFECTUA REVISION Y DIAGNOSTICO YA QUE LA MAQUINA TIENE FALLA AL MOMENTO DE REALIZAR EL PROCESO DE ENRROLLADO DEL PAPEL. SE REALIZA CALIBRACION; LIMPIEZA EN SENSORES PRUEBAS DE CAMBIO DE PAPEL DE TICKET. ADEMAS SE VALIDA CONEXION EN LA TARJETA DONDE SE ENCUENTA CONECTADOS ALGUNOS COMPONENTES INTERNO DEL EQUIPO. SE EVIDENCIA QUE EL MOTOR QUE DEBE REALIZAR LA FUNCION DE HACER GIRAR LOS ENGRANES Y PUEDA OSCILAR CORRECTAMENTE PARA QUE SE ENROLLE EL PAPEL NO ESTA TRABJANDO CORRECTAMENTE YA QUE NO GIRA. SE VALIDA CON EL SEÑOR ALVARO MARTINEZ SOBRE LA NOVEDAD QUE SE EVIDENCIA Y SE TOMA LA DETERMINACION DE DEJAR TRABAJANDO LA MAQUINA SIN QUE SE ENRROLE EL PAPEL. SE LE HACE LA EXPLICACION CORRESPONDIENTES AL USUARIO MIENTRAS SE SOLICITA LA PARTE PARA SU DEBIDO CAMBIO. OBSERVACION: SE VALIDA LA SOLICITUD DE LA PARTE CON EL SEÑOR ALVARO MARTINEZ SOPORTE DE SISTEMAS DE CENCOSUD. SE REQUIERE MOTOR QUE GENERA LA OSCILACION PARA EL ENRROLLADO DEL PAPEL.</v>
      </c>
      <c r="K2931">
        <v>45254</v>
      </c>
      <c r="L2931">
        <v>45254</v>
      </c>
      <c r="M2931" t="str">
        <f>TEXT(L2931,"DDDDDDD")</f>
        <v>viernes</v>
      </c>
      <c r="N2931" t="str" xml:space="preserve">
        <v xml:space="preserve">M040 METRO RIOHACHA_x000d_
_x000d_
</v>
      </c>
      <c r="O2931" t="str">
        <v>RIOHACHA</v>
      </c>
      <c r="P2931" t="str">
        <f>IF(ISBLANK(O2931),"0",(VLOOKUP(O2931,REGION,2,FALSE)))</f>
        <v>COSTA</v>
      </c>
      <c r="Q2931" t="str">
        <v>ENRIQUE RAFAEL PONZON ORTEGA</v>
      </c>
      <c r="R2931">
        <f>IF(ISBLANK(Q2931),"0", VLOOKUP(Q2931,PERSONAL,2,FALSE))</f>
        <v>1082888515</v>
      </c>
      <c r="S2931" t="str">
        <v>DIRECTO</v>
      </c>
      <c r="T2931">
        <v>0.3819444444444444</v>
      </c>
      <c r="U2931">
        <v>0.4930555555555556</v>
      </c>
      <c r="V2931">
        <f>IF(ISBLANK(T2931 ),"0",U2931-T2931)</f>
        <v>0.11111111111111116</v>
      </c>
      <c r="W2931">
        <v>2</v>
      </c>
      <c r="X2931">
        <f>NETWORKDAYS(K2931,L2930)</f>
        <v>-2</v>
      </c>
      <c r="Y2931" t="str">
        <f>IF(X2931&lt;=2,"CUMPLE","NO CUMPLE")</f>
        <v>CUMPLE</v>
      </c>
      <c r="Z2931" t="str">
        <v xml:space="preserve">Caso ingresa el 22 ; acordado con cliente. </v>
      </c>
    </row>
    <row r="2932" xml:space="preserve">
      <c r="A2932">
        <v>294650</v>
      </c>
      <c r="B2932" t="str">
        <v>INCIDENT</v>
      </c>
      <c r="C2932" t="str">
        <v>CERRADO</v>
      </c>
      <c r="D2932" t="str">
        <v>TODA LA TIENDA</v>
      </c>
      <c r="E2932" t="str">
        <v>PROACTIVA</v>
      </c>
      <c r="F2932" t="str">
        <v>PROACTIVA</v>
      </c>
      <c r="G2932" t="str">
        <v>PROACTIVA</v>
      </c>
      <c r="H2932" t="str" xml:space="preserve">
        <v xml:space="preserve">Buen Dia Solicitamos la visita del Tecnico de Isit a la Tienda Metro Riohacha para realizar la el informe de visita proactiva. Saludes_x000d_
_x000d_
Indicar ubicación del Equipo en tienda o oficinas_x000d_
_x000d_
Piso de venta y oficinas</v>
      </c>
      <c r="I2932" t="str" xml:space="preserve">
        <v xml:space="preserve">Buen Dia Solicitamos la visita del Tecnico de Isit a la Tienda Metro Riohacha para realizar la el informe de visita proactiva. Saludes_x000d_
_x000d_
Indicar ubicación del Equipo en tienda o oficinas_x000d_
_x000d_
Piso de venta y oficinas</v>
      </c>
      <c r="J2932" t="str">
        <v>SE EFECTUA VISITA PROACTIVA EN LAS DIFERENTES AREAS DE LA TIENDA; SE CONSULTA ACERCA DE LAS NOVEDADES QUE PUEDAN PRESENTAR Y CAU PARA SU ATENCION. SE LE EXPLICA AL DIRECTOR Y ENCARGADO DE LA TIENDA SOBRE LAS ACTIVIDADES REALIZADAS Y CONCLUIDAS A SATISFACCION.</v>
      </c>
      <c r="K2932">
        <v>45254</v>
      </c>
      <c r="L2932">
        <v>45254</v>
      </c>
      <c r="M2932" t="str">
        <f>TEXT(L2932,"DDDDDDD")</f>
        <v>viernes</v>
      </c>
      <c r="N2932" t="str" xml:space="preserve">
        <v xml:space="preserve">M040 METRO RIOHACHA_x000d_
_x000d_
</v>
      </c>
      <c r="O2932" t="str">
        <v>RIOHACHA</v>
      </c>
      <c r="P2932" t="str">
        <f>IF(ISBLANK(O2932),"0",(VLOOKUP(O2932,REGION,2,FALSE)))</f>
        <v>COSTA</v>
      </c>
      <c r="Q2932" t="str">
        <v>ENRIQUE RAFAEL PONZON ORTEGA</v>
      </c>
      <c r="R2932">
        <f>IF(ISBLANK(Q2932),"0", VLOOKUP(Q2932,PERSONAL,2,FALSE))</f>
        <v>1082888515</v>
      </c>
      <c r="S2932" t="str">
        <v>DIRECTO</v>
      </c>
      <c r="T2932">
        <v>0.6041666666666666</v>
      </c>
      <c r="U2932">
        <v>0.6388888888888888</v>
      </c>
      <c r="V2932">
        <f>IF(ISBLANK(T2932 ),"0",U2932-T2932)</f>
        <v>0.03472222222222221</v>
      </c>
      <c r="W2932">
        <v>1</v>
      </c>
      <c r="X2932">
        <f>NETWORKDAYS(K2932,L2931)</f>
        <v>1</v>
      </c>
      <c r="Y2932" t="str">
        <f>IF(X2932&lt;=2,"CUMPLE","NO CUMPLE")</f>
        <v>CUMPLE</v>
      </c>
      <c r="Z2932" t="str">
        <v xml:space="preserve">Caso ingresa el 22 ; acordado con cliente. </v>
      </c>
    </row>
    <row r="2933" xml:space="preserve">
      <c r="A2933">
        <v>255197</v>
      </c>
      <c r="B2933" t="str">
        <v>REQUEST</v>
      </c>
      <c r="C2933" t="str">
        <v>CERRADO</v>
      </c>
      <c r="D2933" t="str">
        <v>CARNES</v>
      </c>
      <c r="E2933" t="str">
        <v>PDA</v>
      </c>
      <c r="F2933" t="str">
        <v>PDA</v>
      </c>
      <c r="G2933" t="str">
        <v>HONEYWELL</v>
      </c>
      <c r="H2933" t="str" xml:space="preserve">
        <v xml:space="preserve">la pdt de pgc quedo en modo reset_x000d_
_x000d_
AREA EN DONDE SE UBICA EL EQUIPO_x000d_
_x000d_
rancho pgc</v>
      </c>
      <c r="I2933" t="str" xml:space="preserve">
        <v xml:space="preserve">la pdt de pgc quedo en modo reset_x000d_
_x000d_
AREA EN DONDE SE UBICA EL EQUIPO_x000d_
_x000d_
rancho pgc</v>
      </c>
      <c r="J2933" t="str">
        <v>SE VALIDA EQUIPO TIPO PDT. EQUIPO DE PISO DE VENTA SE ENCUENTRA MODO RESET DE FABRICA. SE REALIZA CONFIGURACION DEL EQUIPO Y SE HACE PRUEBA Y SE ENTREGA OPERATIVO. NOTA: SE TUVO INCOVENIENTES CON LA SEÑAL EN LA TIENDA PARA REALIZAR EL PROCESO DE CONFIGURACION DE LA DESCARGA DE LOS APLICATIVOS. 24 de NOVIEMBRE DE 2023</v>
      </c>
      <c r="K2933">
        <v>45254</v>
      </c>
      <c r="L2933">
        <v>45254</v>
      </c>
      <c r="M2933" t="str">
        <f>TEXT(L2933,"DDDDDDD")</f>
        <v>viernes</v>
      </c>
      <c r="N2933" t="str" xml:space="preserve">
        <v xml:space="preserve">M040 METRO RIOHACHA_x000d_
_x000d_
</v>
      </c>
      <c r="O2933" t="str">
        <v>RIOHACHA</v>
      </c>
      <c r="P2933" t="str">
        <f>IF(ISBLANK(O2933),"0",(VLOOKUP(O2933,REGION,2,FALSE)))</f>
        <v>COSTA</v>
      </c>
      <c r="Q2933" t="str">
        <v>ENRIQUE RAFAEL PONZON ORTEGA</v>
      </c>
      <c r="R2933">
        <f>IF(ISBLANK(Q2933),"0", VLOOKUP(Q2933,PERSONAL,2,FALSE))</f>
        <v>1082888515</v>
      </c>
      <c r="S2933" t="str">
        <v>DIRECTO</v>
      </c>
      <c r="T2933">
        <v>0.5520833333333334</v>
      </c>
      <c r="U2933">
        <v>0.5972222222222222</v>
      </c>
      <c r="V2933">
        <f>IF(ISBLANK(T2933 ),"0",U2933-T2933)</f>
        <v>0.04513888888888884</v>
      </c>
      <c r="W2933">
        <v>1</v>
      </c>
      <c r="X2933">
        <f>NETWORKDAYS(K2933,L2932)</f>
        <v>1</v>
      </c>
      <c r="Y2933" t="str">
        <f>IF(X2933&lt;=2,"CUMPLE","NO CUMPLE")</f>
        <v>CUMPLE</v>
      </c>
      <c r="Z2933" t="str">
        <v xml:space="preserve">Caso ingresa el 22 ; acordado con cliente. </v>
      </c>
    </row>
    <row r="2934" xml:space="preserve">
      <c r="A2934">
        <v>302129</v>
      </c>
      <c r="B2934" t="str">
        <v>INCIDENT</v>
      </c>
      <c r="C2934" t="str">
        <v>CERRADO</v>
      </c>
      <c r="D2934" t="str">
        <v>LINEAL DE CAJAS</v>
      </c>
      <c r="E2934" t="str">
        <v>POS</v>
      </c>
      <c r="F2934" t="str">
        <v>POS</v>
      </c>
      <c r="G2934" t="str">
        <v>WINCOR</v>
      </c>
      <c r="H2934" t="str" xml:space="preserve">
        <v xml:space="preserve">buenos días colabórenme con la pos 12 que no enciende ya que es la de las ventas institucionales gracias_x000d_
_x000d_
Número de caja._x000d_
_x000d_
12_x000d_
_x000d_
ECOMMERCE_x000d_
_x000d_
NO</v>
      </c>
      <c r="I2934" t="str" xml:space="preserve">
        <v xml:space="preserve">buenos días colabórenme con la pos 12 que no enciende ya que es la de las ventas institucionales gracias_x000d_
_x000d_
Número de caja._x000d_
_x000d_
12_x000d_
_x000d_
ECOMMERCE_x000d_
_x000d_
NO</v>
      </c>
      <c r="J2934" t="str">
        <v>Usuario reporta falla con  la pos 12 que no enciende ya que es la de las ventas institucionales; se llega a sitio y se procede a validar el estado de la pos por lo cual no enciende se procede a realizar pruebas con otro cable de poder pero no responde a las  pruebas lo que el en cuarto de sistema hay una fuente de pos se procede a cambiar; luego del cambio esta enciende lo que se termina de armar para regresar a su puesto de origen. Se instala en su puesto y se conecta todo los periféricos; la super de caja realiza pruebas lo que queda operativa y a satisfacción del cliente. 25 DE NOVIEMBRE DE 2023</v>
      </c>
      <c r="K2934">
        <v>45255</v>
      </c>
      <c r="L2934">
        <v>45255</v>
      </c>
      <c r="M2934" t="str">
        <f>TEXT(L2934,"DDDDDDD")</f>
        <v>sábado</v>
      </c>
      <c r="N2934" t="str" xml:space="preserve">
        <v xml:space="preserve">M085 METRO MONTERIA_x000d_
_x000d_
</v>
      </c>
      <c r="O2934" t="str">
        <v>MONTERIA</v>
      </c>
      <c r="P2934" t="str">
        <f>IF(ISBLANK(O2934),"0",(VLOOKUP(O2934,REGION,2,FALSE)))</f>
        <v>COSTA</v>
      </c>
      <c r="Q2934" t="str">
        <v>SHARON YANETH KERGUELEN WILCHES</v>
      </c>
      <c r="R2934">
        <f>IF(ISBLANK(Q2934),"0", VLOOKUP(Q2934,PERSONAL,2,FALSE))</f>
        <v>1067917448</v>
      </c>
      <c r="S2934" t="str">
        <v>DIRECTO</v>
      </c>
      <c r="T2934">
        <v>0.4340277777777778</v>
      </c>
      <c r="U2934">
        <v>0.4840277777777778</v>
      </c>
      <c r="V2934">
        <f>IF(ISBLANK(T2934 ),"0",U2934-T2934)</f>
        <v>0.04999999999999999</v>
      </c>
      <c r="W2934">
        <v>1</v>
      </c>
      <c r="X2934">
        <f>NETWORKDAYS(K2934,L2933)</f>
        <v>-1</v>
      </c>
      <c r="Y2934" t="str">
        <f>IF(X2934&lt;=2,"CUMPLE","NO CUMPLE")</f>
        <v>CUMPLE</v>
      </c>
    </row>
    <row r="2935" xml:space="preserve">
      <c r="A2935">
        <v>304140</v>
      </c>
      <c r="B2935" t="str">
        <v>INCIDENT</v>
      </c>
      <c r="C2935" t="str">
        <v>CERRADO</v>
      </c>
      <c r="D2935" t="str">
        <v xml:space="preserve">LINEAL DE CAJAS </v>
      </c>
      <c r="E2935" t="str">
        <v>POS</v>
      </c>
      <c r="F2935" t="str">
        <v>POS</v>
      </c>
      <c r="G2935" t="str">
        <v>WINCOR</v>
      </c>
      <c r="H2935" t="str">
        <v>Hola muy buenas tardes; Dios les bendiga. Espero que se encuentren muy bien. Lo siguiente es para que me hagan el favor de colaborarme con el cable de red se había soltado y lo instalamos y sigue fuera de linea.</v>
      </c>
      <c r="I2935" t="str">
        <v>Hola muy buenas tardes; Dios les bendiga. Espero que se encuentren muy bien. Lo siguiente es para que me hagan el favor de colaborarme con el cable de red se había soltado y lo instalamos y sigue fuera de linea.</v>
      </c>
      <c r="J2935" t="str">
        <v xml:space="preserve"> "Se realiza verificación en punto de red; se evidencia daño en el jack; se cambia; se prueba y queda operativo. 27 de NOVIEMBRE DE 2023"</v>
      </c>
      <c r="K2935">
        <v>45257</v>
      </c>
      <c r="L2935">
        <v>45257</v>
      </c>
      <c r="M2935" t="str">
        <f>TEXT(L2935,"DDDDDDD")</f>
        <v>lunes</v>
      </c>
      <c r="N2935" t="str" xml:space="preserve">
        <v xml:space="preserve">M040 METRO RIOHACHA_x000d_
_x000d_
</v>
      </c>
      <c r="O2935" t="str">
        <v>RIOHACHA</v>
      </c>
      <c r="P2935" t="str">
        <f>IF(ISBLANK(O2935),"0",(VLOOKUP(O2935,REGION,2,FALSE)))</f>
        <v>COSTA</v>
      </c>
      <c r="Q2935" t="str">
        <v>SONNY ALEJANDRO CABANA ZUNIGA</v>
      </c>
      <c r="R2935">
        <v>84094052</v>
      </c>
      <c r="S2935" t="str">
        <v>DIRECTO</v>
      </c>
      <c r="T2935">
        <v>0.5208333333333334</v>
      </c>
      <c r="U2935">
        <v>0.5729166666666666</v>
      </c>
      <c r="V2935">
        <f>IF(ISBLANK(T2935 ),"0",U2935-T2935)</f>
        <v>0.05208333333333326</v>
      </c>
      <c r="W2935">
        <v>1</v>
      </c>
      <c r="X2935">
        <f>NETWORKDAYS(K2935,L2934)</f>
        <v>-1</v>
      </c>
      <c r="Y2935" t="str">
        <f>IF(X2935&lt;=2,"CUMPLE","NO CUMPLE")</f>
        <v>CUMPLE</v>
      </c>
    </row>
    <row r="2936" xml:space="preserve">
      <c r="A2936">
        <v>284604</v>
      </c>
      <c r="B2936" t="str">
        <v>INCIDENT</v>
      </c>
      <c r="C2936" t="str">
        <v>CERRADO</v>
      </c>
      <c r="D2936" t="str">
        <v>CARNES</v>
      </c>
      <c r="E2936" t="str">
        <v>BALANZA</v>
      </c>
      <c r="F2936" t="str">
        <v>BPLUS</v>
      </c>
      <c r="G2936" t="str">
        <v>METTLER</v>
      </c>
      <c r="H2936" t="str" xml:space="preserve">
        <v xml:space="preserve">buen día solicito de su colaboración con la balanza de meza ubicada en la sección de carnes con IP 10.132.24.48 debido a que se encuentra desconfigurada; no sale tiquete y los nombres salen por la mitad_x000d_
_x000d_
Indica la ubicacion de tu balanza en la tienda_x000d_
_x000d_
sección carnes_x000d_
_x000d_
</v>
      </c>
      <c r="I2936" t="str" xml:space="preserve">
        <v xml:space="preserve">buen día solicito de su colaboración con la balanza de meza ubicada en la sección de carnes con IP 10.132.24.48 debido a que se encuentra desconfigurada; no sale tiquete y los nombres salen por la mitad_x000d_
_x000d_
Indica la ubicacion de tu balanza en la tienda_x000d_
_x000d_
sección carnes_x000d_
_x000d_
</v>
      </c>
      <c r="J2936" t="str">
        <v>Se llega a sitio y se procede con validaciones de ingreso. Se establece contacto con el usuario y la balanza. Nos indica llega unos de los motores solicitados. Procedemos a trasladar la balanza desde el laboratorio de carnes hasta el laboratorio de sistemas. Desensamblamos la misma; procedemos a retirar el motor dañado y lo sustituimos por el que llega. Procedemos a ensamblar nuevamente la balanza en su parte lateral. Se observa que el motor ya hace que la balanza haga girar el mecanismo que lleva el papel al cabezal de la misma pero solo media etiqueta. Se procede a cambiar el mecanismo completo hacia otra balanza de mesa la cual desensamblamos y el papel sigue quedando a mitad de salida delmismo. Realizamos format reset factory y validamos conexión de red; Se cargan labels bajo soporte remoto y el mismo realiza full carga. Se procede a realizar validaciones con otros rollos de papel térmico y se descarta que el atasco o desembolso a medias del mismo sea por tal motivo. Se validan sencosres y se desarma cabezal completo se observan todas las piezas a normalidad sin estar ninguna sulfatada. Bajo indicación de soporte realizamos desensamble completo de la balanza en board y cabezal. Limpiamos la misma con limpia contactos electrónico sopleteamos y esperamos seque el mismo. No se observa ninguna parte sulfatada y todo aparece a normalidad. Soporte remoto procede a realizar el cambio soporte de firmware; se cargan nuevamente parámetros de la balanza y la balanza ahora arroja los siguientes errores: papel vacio; error calibrar tolerancia pos. Se envian las respectivas evidencias y se procede con el cierre del ticket bajo indicación de soporte remoto quedando la balanza inoperativa. Se indica al señor Gerente en Tienda se procede a reabrir otra llamada para pedir la respectiva parte.</v>
      </c>
      <c r="K2936">
        <v>45257</v>
      </c>
      <c r="L2936">
        <v>45257</v>
      </c>
      <c r="M2936" t="str">
        <f>TEXT(L2936,"DDDDDDD")</f>
        <v>lunes</v>
      </c>
      <c r="N2936" t="str" xml:space="preserve">
        <v xml:space="preserve">M179 METRO PITALITO_x000d_
_x000d_
</v>
      </c>
      <c r="O2936" t="str">
        <v>PITALITO</v>
      </c>
      <c r="P2936" t="str">
        <f>IF(ISBLANK(O2936),"0",(VLOOKUP(O2936,REGION,2,FALSE)))</f>
        <v>OCCIDENTE</v>
      </c>
      <c r="Q2936" t="str">
        <v>EMERSON PALACIOS MARTINEZ</v>
      </c>
      <c r="R2936">
        <f>IF(ISBLANK(Q2936),"0", VLOOKUP(Q2936,PERSONAL,2,FALSE))</f>
        <v>13723524</v>
      </c>
      <c r="S2936" t="str">
        <v>ALIADO</v>
      </c>
      <c r="T2936">
        <v>0.5625</v>
      </c>
      <c r="U2936">
        <v>0.7708333333333334</v>
      </c>
      <c r="V2936">
        <f>IF(ISBLANK(T2936 ),"0",U2936-T2936)</f>
        <v>0.20833333333333337</v>
      </c>
      <c r="W2936">
        <v>3</v>
      </c>
      <c r="X2936">
        <f>NETWORKDAYS(K2936,L2935)</f>
        <v>1</v>
      </c>
      <c r="Y2936" t="str">
        <f>IF(X2936&lt;=2,"CUMPLE","NO CUMPLE")</f>
        <v>CUMPLE</v>
      </c>
    </row>
    <row r="2937" xml:space="preserve">
      <c r="A2937">
        <v>302653</v>
      </c>
      <c r="B2937" t="str">
        <v>REQUEST</v>
      </c>
      <c r="C2937" t="str">
        <v>CERRADO</v>
      </c>
      <c r="D2937" t="str">
        <v>CCTV</v>
      </c>
      <c r="E2937" t="str">
        <v>PUNTO DE RED</v>
      </c>
      <c r="F2937" t="str">
        <v>PUNTO DE RED</v>
      </c>
      <c r="G2937" t="str">
        <v>PUNTO DE RED</v>
      </c>
      <c r="H2937" t="str" xml:space="preserve">
        <v xml:space="preserve">Es necesario revisar conexión panel de alarmas conexión a la red_x000d_
_x000d_
Área Afectada_x000d_
_x000d_
Sistema alarmas_x000d_
_x000d_
Dispositivo Afectado_x000d_
_x000d_
Panel principal</v>
      </c>
      <c r="I2937" t="str" xml:space="preserve">
        <v xml:space="preserve">Es necesario revisar conexión panel de alarmas conexión a la red_x000d_
_x000d_
Área Afectada_x000d_
_x000d_
Sistema alarmas_x000d_
_x000d_
Dispositivo Afectado_x000d_
_x000d_
Panel principal</v>
      </c>
      <c r="J2937" t="str">
        <v>Se llega a sitio y se procede con validaciones de ingreso. Se establece contacto con el usuario. Procedemos a solicitar permiso para ingresar a CCTV. Procedemos a validar el equipo que se desea conectar aun punto de red. Sistemas de Alarmas el cual posea una targeta de red para colocarla a un punto del switche en tienda. Se valida puntos de red en zona de cctv disposible pero no se halla ninguno desocupado. Nos comunican con quien desea la actividad y se le dan indicaciones como el rack mas cercano se encuentra en laboratorio de sistemas con un metraje aproximado de 15 mts. Se le comunica igualmente al Señor Gerente en Tienda Jaime Galarza y a Soporte Remoto especializado Edwin Bolaños la actividad realizada y se le da parte de lo necesario para colocar el punto. Se finaliza la actividad de manera satisfactoria y se procede con el cierre del ticket. 27 de NOVIEMBRE DE 2023</v>
      </c>
      <c r="K2937">
        <v>45257</v>
      </c>
      <c r="L2937">
        <v>45257</v>
      </c>
      <c r="M2937" t="str">
        <f>TEXT(L2937,"DDDDDDD")</f>
        <v>lunes</v>
      </c>
      <c r="N2937" t="str" xml:space="preserve">
        <v xml:space="preserve">M179 METRO PITALITO_x000d_
_x000d_
</v>
      </c>
      <c r="O2937" t="str">
        <v>PITALITO</v>
      </c>
      <c r="P2937" t="str">
        <f>IF(ISBLANK(O2937),"0",(VLOOKUP(O2937,REGION,2,FALSE)))</f>
        <v>OCCIDENTE</v>
      </c>
      <c r="Q2937" t="str">
        <v>EMERSON PALACIOS MARTINEZ</v>
      </c>
      <c r="R2937">
        <f>IF(ISBLANK(Q2937),"0", VLOOKUP(Q2937,PERSONAL,2,FALSE))</f>
        <v>13723524</v>
      </c>
      <c r="S2937" t="str">
        <v>ALIADO</v>
      </c>
      <c r="T2937">
        <v>0.7715277777777778</v>
      </c>
      <c r="U2937">
        <v>0.8222222222222222</v>
      </c>
      <c r="V2937">
        <f>IF(ISBLANK(T2937 ),"0",U2937-T2937)</f>
        <v>0.050694444444444375</v>
      </c>
      <c r="W2937">
        <v>1</v>
      </c>
      <c r="X2937">
        <f>NETWORKDAYS(K2937,L2936)</f>
        <v>1</v>
      </c>
      <c r="Y2937" t="str">
        <f>IF(X2937&lt;=2,"CUMPLE","NO CUMPLE")</f>
        <v>CUMPLE</v>
      </c>
    </row>
    <row r="2938" xml:space="preserve">
      <c r="A2938">
        <v>194122</v>
      </c>
      <c r="B2938" t="str">
        <v>INCIDENT</v>
      </c>
      <c r="C2938" t="str">
        <v>CERRADO</v>
      </c>
      <c r="D2938" t="str">
        <v>CONTRALOR</v>
      </c>
      <c r="E2938" t="str">
        <v>IMPRESORA</v>
      </c>
      <c r="F2938" t="str">
        <v>IMPRESORA</v>
      </c>
      <c r="G2938" t="str">
        <v>ZEBRA</v>
      </c>
      <c r="H2938" t="str" xml:space="preserve">
        <v xml:space="preserve">buenos días solicito de su colaboración ya que la impresora zebra flejes esta imprimando los rompe tráficos en la parte inferior borros agradezco de su colaboración_x000d_
_x000d_
Ubicacion fisica en la tienda o sede_x000d_
_x000d_
tienda metro Pitalito 179_x000d_
_x000d_
direccion ip_x000d_
_x000d_
impresión borrosa zebra flejespor favor me colabora con la autorización de esta llamada para que el técnico de isit visite la tienda y realice un manteniemito preventivo  a la impresora zebra flejes y se valide también el estado del cabezal. Gracias</v>
      </c>
      <c r="I2938" t="str" xml:space="preserve">
        <v xml:space="preserve">buenos días solicito de su colaboración ya que la impresora zebra flejes esta imprimando los rompe tráficos en la parte inferior borros agradezco de su colaboración_x000d_
_x000d_
Ubicacion fisica en la tienda o sede_x000d_
_x000d_
tienda metro Pitalito 179_x000d_
_x000d_
direccion ip_x000d_
_x000d_
impresión borrosa zebra flejespor favor me colabora con la autorización de esta llamada para que el técnico de isit visite la tienda y realice un manteniemito preventivo  a la impresora zebra flejes y se valide también el estado del cabezal. Gracias</v>
      </c>
      <c r="J2938" t="str">
        <v>Se llega a sitio y se procede con validaciones de ingreso. Se establece contacto con el usuario. Desembalamos Zebra flejas que llega (no nueva) y procedemos a retirar la que está fallando en el cabezal y ponemos la que llega. Se procede a configurar parámetros de red y se realizan pruebas de impresión las cuales salen muy mal. Se procede a limpiar cabezal de la misma y ajustar este mismo desde la zebra físicamente; en la parte de software se procede a calibrar y aumentar densidad de la impresión y lumbral de la misma. Se ajusta a tope pero no mejora la impresión. Se procede a retirar nuevamente la zebra y a embalarla bajo instrucción de soporte remoto especializado ya que la zebra que llega está más averiada de la que se encuentra en tienda por consiguiente no es posible finiquitar la falla. Se finaliza la actividad trasladando la llamada a Soporte Remoto para que la traslade al grupo correspondiente.</v>
      </c>
      <c r="K2938">
        <v>45257</v>
      </c>
      <c r="L2938">
        <v>45257</v>
      </c>
      <c r="M2938" t="str">
        <f>TEXT(L2938,"DDDDDDD")</f>
        <v>lunes</v>
      </c>
      <c r="N2938" t="str" xml:space="preserve">
        <v xml:space="preserve">M179 METRO PITALITO_x000d_
_x000d_
</v>
      </c>
      <c r="O2938" t="str">
        <v>PITALITO</v>
      </c>
      <c r="P2938" t="str">
        <f>IF(ISBLANK(O2938),"0",(VLOOKUP(O2938,REGION,2,FALSE)))</f>
        <v>OCCIDENTE</v>
      </c>
      <c r="Q2938" t="str">
        <v>EMERSON PALACIOS MARTINEZ</v>
      </c>
      <c r="R2938">
        <f>IF(ISBLANK(Q2938),"0", VLOOKUP(Q2938,PERSONAL,2,FALSE))</f>
        <v>13723524</v>
      </c>
      <c r="S2938" t="str">
        <v>ALIADO</v>
      </c>
      <c r="T2938">
        <v>0.8229166666666666</v>
      </c>
      <c r="U2938">
        <v>0.875</v>
      </c>
      <c r="V2938">
        <f>IF(ISBLANK(T2938 ),"0",U2938-T2938)</f>
        <v>0.05208333333333337</v>
      </c>
      <c r="W2938">
        <v>1</v>
      </c>
      <c r="X2938">
        <f>NETWORKDAYS(K2938,L2937)</f>
        <v>1</v>
      </c>
      <c r="Y2938" t="str">
        <f>IF(X2938&lt;=2,"CUMPLE","NO CUMPLE")</f>
        <v>CUMPLE</v>
      </c>
    </row>
    <row r="2939" xml:space="preserve">
      <c r="A2939">
        <v>296020</v>
      </c>
      <c r="B2939" t="str">
        <v>REQUEST</v>
      </c>
      <c r="C2939" t="str">
        <v>CERRADO</v>
      </c>
      <c r="D2939" t="str">
        <v>ATENCION AL CLIENTE</v>
      </c>
      <c r="E2939" t="str">
        <v>PDA</v>
      </c>
      <c r="F2939" t="str">
        <v>PDA</v>
      </c>
      <c r="G2939" t="str">
        <v>ZEBRA</v>
      </c>
      <c r="H2939" t="str" xml:space="preserve">
        <v xml:space="preserve">La PDT de Domicilios ATC no tiene la aplicación Mocha Telnet funcional; y la PDT de Parámetro y precios tiene desactualizada la aplicación MI TIENDA._x000d_
_x000d_
Indicar la ubicación del computador en la tienda o sede_x000d_
_x000d_
ATC -Dirección</v>
      </c>
      <c r="I2939" t="str" xml:space="preserve">
        <v xml:space="preserve">La PDT de Domicilios ATC no tiene la aplicación Mocha Telnet funcional; y la PDT de Parámetro y precios tiene desactualizada la aplicación MI TIENDA._x000d_
_x000d_
Indicar la ubicación del computador en la tienda o sede_x000d_
_x000d_
ATC -Dirección</v>
      </c>
      <c r="J2939" t="str">
        <v>SE REVISA PDA DE ATC LA CUAL SE REALIZA ACTUALIZACION DE APP MI TIENDA; SE INICIA SECION Y SE REALIZAN PRUEBAS DE LECTURA DE PRODUCTOS; DE IGUAL MANERA SE REALIZA CONFIGURACION DE PERFIL DE JEFE DE SECCION PARA EL INGRESO A GENESIX Y SE EXPLICA LA FORMA DE COMO DEBE REALIZAR EL PROCESO CON CADA USUARIO; INSTRUCCION QUE YA HABIA SIDO INFORMADA PERO LA USUARIA OLVIDÓ EL PROCEDIMIENTO. PRUEBAS REALIZADAS SATISFACTORIAS; PDA QUEDA FUNCIONANDO CORRECTAMENTE Y SE DEJA OPERATIVA.</v>
      </c>
      <c r="K2939">
        <v>45257</v>
      </c>
      <c r="L2939">
        <v>45258</v>
      </c>
      <c r="M2939" t="str">
        <f>TEXT(L2939,"DDDDDDD")</f>
        <v>martes</v>
      </c>
      <c r="N2939" t="str" xml:space="preserve">
        <v xml:space="preserve">J126 JUMBO SAN SILVESTRE_x000d_
_x000d_
</v>
      </c>
      <c r="O2939" t="str">
        <v>BARRANCABERMEJA</v>
      </c>
      <c r="P2939" t="str">
        <f>IF(ISBLANK(O2939),"0",(VLOOKUP(O2939,REGION,2,FALSE)))</f>
        <v>ORIENTE</v>
      </c>
      <c r="Q2939" t="str">
        <v>LUIS CARLOS ROJAS ACOSTA</v>
      </c>
      <c r="R2939">
        <f>IF(ISBLANK(Q2939),"0", VLOOKUP(Q2939,PERSONAL,2,FALSE))</f>
        <v>1096188137</v>
      </c>
      <c r="S2939" t="str">
        <v>DIRECTO</v>
      </c>
      <c r="T2939">
        <v>0.375</v>
      </c>
      <c r="U2939">
        <v>0.4479166666666667</v>
      </c>
      <c r="V2939">
        <f>IF(ISBLANK(T2939 ),"0",U2939-T2939)</f>
        <v>0.07291666666666669</v>
      </c>
      <c r="W2939">
        <v>1</v>
      </c>
      <c r="X2939">
        <f>NETWORKDAYS(K2939,L2938)</f>
        <v>1</v>
      </c>
      <c r="Y2939" t="str">
        <f>IF(X2939&lt;=2,"CUMPLE","NO CUMPLE")</f>
        <v>CUMPLE</v>
      </c>
    </row>
    <row r="2940" xml:space="preserve">
      <c r="A2940">
        <v>308216</v>
      </c>
      <c r="B2940" t="str">
        <v>INCIDENT</v>
      </c>
      <c r="C2940" t="str">
        <v>CERRADO</v>
      </c>
      <c r="D2940" t="str">
        <v>PCG</v>
      </c>
      <c r="E2940" t="str">
        <v>VERIFICADOR</v>
      </c>
      <c r="F2940" t="str">
        <v>VERIFICADOR</v>
      </c>
      <c r="G2940" t="str">
        <v>NEWLAND</v>
      </c>
      <c r="H2940" t="str">
        <v>Se solicita revisar verificador de precios de PGC ya que no esta funcionando; no escanea.</v>
      </c>
      <c r="I2940" t="str">
        <v>Se solicita revisar verificador de precios de PGC ya que no esta funcionando; no escanea.</v>
      </c>
      <c r="J2940" t="str">
        <v>"SE REVISA VERIFICADOR DE PRECIOS POR NO FUNCIONAR CORRECTAMENTE; SE EVIDENCIA QUE EL LECTOR DE CODIGOS NO ENCIENDE; POR ENDE SE REINICIA EL DISPOSITIVO 4 VECES; PERO NO SE OBTIENE RESPUESTA ALGUNA; SE CAMBIA DE ADAPTADOR DE CORRIENTE Y DE TOMA DE CORRIENTE SIN OBTENER RESULTADO POSITIVO. 28/11/2023"</v>
      </c>
      <c r="K2940">
        <v>45258</v>
      </c>
      <c r="L2940">
        <v>45258</v>
      </c>
      <c r="M2940" t="str">
        <f>TEXT(L2940,"DDDDDDD")</f>
        <v>martes</v>
      </c>
      <c r="N2940" t="str" xml:space="preserve">
        <v xml:space="preserve">J126 JUMBO SAN SILVESTRE_x000d_
_x000d_
</v>
      </c>
      <c r="O2940" t="str">
        <v>BARRANCABERMEJA</v>
      </c>
      <c r="P2940" t="str">
        <f>IF(ISBLANK(O2940),"0",(VLOOKUP(O2940,REGION,2,FALSE)))</f>
        <v>ORIENTE</v>
      </c>
      <c r="Q2940" t="str">
        <v>LUIS CARLOS ROJAS ACOSTA</v>
      </c>
      <c r="R2940">
        <f>IF(ISBLANK(Q2940),"0", VLOOKUP(Q2940,PERSONAL,2,FALSE))</f>
        <v>1096188137</v>
      </c>
      <c r="S2940" t="str">
        <v>DIRECTO</v>
      </c>
      <c r="T2940">
        <v>0.4340277777777778</v>
      </c>
      <c r="U2940">
        <v>0.4479166666666667</v>
      </c>
      <c r="V2940">
        <f>IF(ISBLANK(T2940 ),"0",U2940-T2940)</f>
        <v>0.013888888888888895</v>
      </c>
      <c r="W2940">
        <v>1</v>
      </c>
      <c r="X2940">
        <f>NETWORKDAYS(K2940,L2939)</f>
        <v>1</v>
      </c>
      <c r="Y2940" t="str">
        <f>IF(X2940&lt;=2,"CUMPLE","NO CUMPLE")</f>
        <v>CUMPLE</v>
      </c>
    </row>
    <row r="2941" xml:space="preserve">
      <c r="A2941">
        <v>304071</v>
      </c>
      <c r="B2941" t="str">
        <v>REQUEST</v>
      </c>
      <c r="C2941" t="str">
        <v>CERRADO</v>
      </c>
      <c r="D2941" t="str">
        <v>LINEAL DE CAJAS</v>
      </c>
      <c r="E2941" t="str">
        <v xml:space="preserve">POS </v>
      </c>
      <c r="F2941" t="str">
        <v>POS</v>
      </c>
      <c r="G2941" t="str">
        <v>WINCOR</v>
      </c>
      <c r="H2941" t="str">
        <v>Buenas tardes; Por favor; nos pueden ayudar con la pos 23; ya que se esta apagando. Se ha revisado el sistema eléctrico y no hay novedad. Se enciende y llega hasta un punto del reseteo y se apaga. Agradeciéndoles su valiosa ayuda. Atentamente; Jorge Berdugo Coordinador de cajas Jumbo Santa Marta</v>
      </c>
      <c r="I2941" t="str">
        <v>Buenas tardes; Por favor; nos pueden ayudar con la pos 23; ya que se esta apagando. Se ha revisado el sistema eléctrico y no hay novedad. Se enciende y llega hasta un punto del reseteo y se apaga. Agradeciéndoles su valiosa ayuda. Atentamente; Jorge Berdugo Coordinador de cajas Jumbo Santa Marta</v>
      </c>
      <c r="J2941" t="str">
        <v>SE REALIZA VALIDACION DEL EQUIPO TIPO POS DEL AREA DE CAJAS; ESPECIFICAMENTE EQUIPO DE DOMICILIO. LA MAQUINA PRESENTA REINICIO Y APAGADO CONSTANTE. SE EFECTUA UN MANTENIMIENTO DE LA POS Y SE REALIZA CAMBIO DE FAN AUXILIAR.. LUEGO SE REALIZA LA INSTALACION Y EL EQUIPO SE DEJA OPERATIVO; SE VALIDA PRUEBAS CON EL USUARIO A SATISFACCION. SE REALIZA SEGUIMINETO PARA VERIFICAR QUE NO SE VUELVA A APAGAR POR UNOS 30  MINUTOS. DONDE SE EVIDENCIA QUE QUEDA FUNCIONAL. OBSERVACION ESPECIAL: SE SUGIERE QUE SE ENVIE FUENTE Y VENTILADOR AUXILIAR POR SI SE PRESENTA ALGUNA NOVEDAD EN UN FUTURO PROXIMO; DEBIDO A QUE LOS EQUIPOS EN OCASIONES VIENEN PRESENTANDO NOVEDADES DEBIDO A FALLAS DE ESTOS COMPONENTES Y NO HAY PARTES PARA SU REMPLAZAR EN LA TIENDA.</v>
      </c>
      <c r="K2941">
        <v>45260</v>
      </c>
      <c r="L2941">
        <v>45260</v>
      </c>
      <c r="M2941" t="str">
        <f>TEXT(L2941,"DDDDDDD")</f>
        <v>jueves</v>
      </c>
      <c r="N2941" t="str" xml:space="preserve">
        <v xml:space="preserve">J045 JUMBO AV.DEL FERROCARRIL SANTA MARTA_x000d_
_x000d_
</v>
      </c>
      <c r="O2941" t="str">
        <v>SANTA MARTA</v>
      </c>
      <c r="P2941" t="str">
        <f>IF(ISBLANK(O2941),"0",(VLOOKUP(O2941,REGION,2,FALSE)))</f>
        <v>COSTA</v>
      </c>
      <c r="Q2941" t="str">
        <v>ENRIQUE RAFAEL PONZON ORTEGA</v>
      </c>
      <c r="R2941">
        <f>IF(ISBLANK(Q2941),"0", VLOOKUP(Q2941,PERSONAL,2,FALSE))</f>
        <v>1082888515</v>
      </c>
      <c r="S2941" t="str">
        <v>DIRECTO</v>
      </c>
      <c r="T2941">
        <v>0.34375</v>
      </c>
      <c r="U2941">
        <v>0.4027777777777778</v>
      </c>
      <c r="V2941">
        <f>IF(ISBLANK(T2941 ),"0",U2941-T2941)</f>
        <v>0.05902777777777779</v>
      </c>
      <c r="W2941">
        <v>1</v>
      </c>
      <c r="X2941">
        <f>NETWORKDAYS(K2941,L2940)</f>
        <v>-3</v>
      </c>
      <c r="Y2941" t="str">
        <f>IF(X2941&lt;=2,"CUMPLE","NO CUMPLE")</f>
        <v>CUMPLE</v>
      </c>
      <c r="Z2941" t="str">
        <v xml:space="preserve">Caso ingresó el 28; acordado con cliente. </v>
      </c>
    </row>
    <row r="2942" xml:space="preserve">
      <c r="A2942">
        <v>309121</v>
      </c>
      <c r="B2942" t="str">
        <v>REQUEST</v>
      </c>
      <c r="C2942" t="str">
        <v>CERRADO</v>
      </c>
      <c r="D2942" t="str">
        <v>PISO DE VENTA</v>
      </c>
      <c r="E2942" t="str">
        <v>ACOMPAÑAMIENTO</v>
      </c>
      <c r="F2942" t="str">
        <v>ACOMPAÑAMIENTO</v>
      </c>
      <c r="G2942" t="str">
        <v>ACOMPAÑAMIENTO</v>
      </c>
      <c r="H2942" t="str">
        <v>Se solicita acompañamiento técnico para certificación de balanzas en Metro Sogamoso a partir de las 7:15 am. Equipos a certificar por parte de CVM: BALANZA|COLGANTE M097 HOSPITAL SOGAMOSO METTLER TOLEDO BPLUS B932081981 BALANZA|MESA M097 HOSPITAL SOGAMOSO METTLER TOLEDO BPLUS B932069644 BALANZA|MESA M097 HOSPITAL SOGAMOSO METTLER TOLEDO BPLUS B932069646</v>
      </c>
      <c r="I2942" t="str">
        <v>Se solicita acompañamiento técnico para certificación de balanzas en Metro Sogamoso a partir de las 7:15 am. Equipos a certificar por parte de CVM: BALANZA|COLGANTE M097 HOSPITAL SOGAMOSO METTLER TOLEDO BPLUS B932081981 BALANZA|MESA M097 HOSPITAL SOGAMOSO METTLER TOLEDO BPLUS B932069644 BALANZA|MESA M097 HOSPITAL SOGAMOSO METTLER TOLEDO BPLUS B932069646</v>
      </c>
      <c r="J2942" t="str">
        <v>Se visita tienda para realizar acompañamiento donde Personal de CVM realiza certificacion de 3 basculas a las cuales no es necesario volverlas a recalibrar; se informa la novedad a asistente de gerencia y  a personal de sistemas de Cencosud. Basculas quedan operativas y debidamente certificadas.</v>
      </c>
      <c r="K2942">
        <v>45258</v>
      </c>
      <c r="L2942">
        <v>45259</v>
      </c>
      <c r="M2942" t="str">
        <f>TEXT(L2942,"DDDDDDD")</f>
        <v>miércoles</v>
      </c>
      <c r="N2942" t="str" xml:space="preserve">
        <v xml:space="preserve">M097 METRO SOGAMOSO_x000d_
_x000d_
</v>
      </c>
      <c r="O2942" t="str">
        <v>SOGAMOSO</v>
      </c>
      <c r="P2942" t="str">
        <f>IF(ISBLANK(O2942),"0",(VLOOKUP(O2942,REGION,2,FALSE)))</f>
        <v>ORIENTE</v>
      </c>
      <c r="Q2942" t="str">
        <v>JHONATAN RICARDO VARGAS ZAMBRANO</v>
      </c>
      <c r="R2942">
        <f>IF(ISBLANK(Q2942),"0", VLOOKUP(Q2942,PERSONAL,2,FALSE))</f>
        <v>1057583301</v>
      </c>
      <c r="S2942" t="str">
        <v>DIRECTO</v>
      </c>
      <c r="T2942">
        <v>0.3541666666666667</v>
      </c>
      <c r="U2942">
        <v>0.4166666666666667</v>
      </c>
      <c r="V2942">
        <f>IF(ISBLANK(T2942 ),"0",U2942-T2942)</f>
        <v>0.0625</v>
      </c>
      <c r="W2942">
        <v>1</v>
      </c>
      <c r="X2942">
        <f>NETWORKDAYS(K2942,L2941)</f>
        <v>3</v>
      </c>
      <c r="Y2942" t="str">
        <f>IF(X2942&lt;=2,"CUMPLE","NO CUMPLE")</f>
        <v>NO CUMPLE</v>
      </c>
    </row>
    <row r="2943" xml:space="preserve">
      <c r="A2943">
        <v>304020</v>
      </c>
      <c r="B2943" t="str">
        <v>INCIDENT</v>
      </c>
      <c r="C2943" t="str">
        <v>CERRADO</v>
      </c>
      <c r="D2943" t="str">
        <v xml:space="preserve">LINEAL DE CAJAS </v>
      </c>
      <c r="E2943" t="str">
        <v>PDA</v>
      </c>
      <c r="F2943" t="str">
        <v>PDA</v>
      </c>
      <c r="G2943" t="str">
        <v>HONEYWELL</v>
      </c>
      <c r="H2943" t="str" xml:space="preserve">
        <v xml:space="preserve">PDT 034280 Sn: 21178B02C4 cargada a las sesiones de perecederos no permite trabajar en el aplicativo; pero el colaborador si aparece cargado como usuario._x000d_
_x000d_
Sección de la tienda en donde se ubica la PDT o usuario_x000d_
_x000d_
pls; usuario jovalbuen</v>
      </c>
      <c r="I2943" t="str" xml:space="preserve">
        <v xml:space="preserve">PDT 034280 Sn: 21178B02C4 cargada a las sesiones de perecederos no permite trabajar en el aplicativo; pero el colaborador si aparece cargado como usuario._x000d_
_x000d_
Sección de la tienda en donde se ubica la PDT o usuario_x000d_
_x000d_
pls; usuario jovalbuen</v>
      </c>
      <c r="J2943" t="str">
        <v>Se realiza inspección de pda la cual se encuentra conectada a la red cwslan12 posibles problemas coun usuario bloequeado; pero en el moemnto no se encuentra en sitio; jefe de seguridad indica que no ha recibido corroe autorización de ingreso; y no permite seguir manipulando PDA; se informa a coordinadora e indica que se debe regresar nuevamente a sitio el dia siguiente. Se realizó acompañamiento y configuración de la PDA en el usuario; se modificó la clave y se asignó una nueva; equipo operativo.</v>
      </c>
      <c r="K2943">
        <v>45258</v>
      </c>
      <c r="L2943">
        <v>45258</v>
      </c>
      <c r="M2943" t="str">
        <f>TEXT(L2943,"DDDDDDD")</f>
        <v>martes</v>
      </c>
      <c r="N2943" t="str" xml:space="preserve">
        <v xml:space="preserve">M038 METRO NEIVA CENTRO DE CONVENCIONES_x000d_
_x000d_
</v>
      </c>
      <c r="O2943" t="str">
        <v>NEIVA</v>
      </c>
      <c r="P2943" t="str">
        <f>IF(ISBLANK(O2943),"0",(VLOOKUP(O2943,REGION,2,FALSE)))</f>
        <v>OCCIDENTE</v>
      </c>
      <c r="Q2943" t="str">
        <v>CARLOS HERNAN BARRETO LOPEZ</v>
      </c>
      <c r="R2943">
        <f>IF(ISBLANK(Q2943),"0", VLOOKUP(Q2943,PERSONAL,2,FALSE))</f>
        <v>1010165612</v>
      </c>
      <c r="S2943" t="str">
        <v>DIRECTO</v>
      </c>
      <c r="T2943">
        <v>0.6666666666666666</v>
      </c>
      <c r="U2943">
        <v>0.7291666666666666</v>
      </c>
      <c r="V2943">
        <f>IF(ISBLANK(T2943 ),"0",U2943-T2943)</f>
        <v>0.0625</v>
      </c>
      <c r="W2943">
        <v>1</v>
      </c>
      <c r="X2943">
        <f>NETWORKDAYS(K2943,L2942)</f>
        <v>2</v>
      </c>
      <c r="Y2943" t="str">
        <f>IF(X2943&lt;=2,"CUMPLE","NO CUMPLE")</f>
        <v>CUMPLE</v>
      </c>
    </row>
    <row r="2944" xml:space="preserve">
      <c r="A2944">
        <v>302749</v>
      </c>
      <c r="B2944" t="str">
        <v>REQUEST</v>
      </c>
      <c r="C2944" t="str">
        <v>CERRADO</v>
      </c>
      <c r="D2944" t="str">
        <v>LINEAL DE CAJAS</v>
      </c>
      <c r="E2944" t="str">
        <v>POS</v>
      </c>
      <c r="F2944" t="str">
        <v>POS</v>
      </c>
      <c r="G2944" t="str">
        <v>WINCOR</v>
      </c>
      <c r="H2944" t="str" xml:space="preserve">
        <v xml:space="preserve">buenas tardes me puedes colaborar con este cau ya que en las pos 9 no le sirve la bascula para pesar y registro de productos. muchas gracias_x000d_
_x000d_
Numero de caja_x000d_
_x000d_
9</v>
      </c>
      <c r="I2944" t="str" xml:space="preserve">
        <v xml:space="preserve">buenas tardes me puedes colaborar con este cau ya que en las pos 9 no le sirve la bascula para pesar y registro de productos. muchas gracias_x000d_
_x000d_
Numero de caja_x000d_
_x000d_
9</v>
      </c>
      <c r="J2944" t="str">
        <v>"SE REVISA POS#9 POR NOVEDAD DE ERROR DE LECTURA DEL ESCÁNER BALANZA; QUE HA VENIDO PRESENTANDO INCONVENIENTES DE CALIBRACIÓN DE PESO; REINICIO; APAGADO Y BLOQUEO DEL DISPOSITIVO; FUNCIONA UNOS DIAS Y VUELVE NUEVAMENTE ALGUNO DE LOS ERRORES MENCIONADOS; SUPERVISORA DE CAJAS MANIFIESTA LOS INCONVENIENTES CON LA OPERATIVIDAD DEL ESCÁNER; POR ENDE LA POS QUEDA FUERA DE SERVICIO. SE SOLICITA CAMBIO/RENOVACIÓN DEL ESCÁNER BALANZA; PARA DAR SOLUCIÓN DEFINITIVA A LOS INCONVENIENTES PRESENTADOS YA QUE HAN SIDO CONSECUTIVOS. 28 de NOVIEMBRE DE 2023"</v>
      </c>
      <c r="K2944">
        <v>45257</v>
      </c>
      <c r="L2944">
        <v>45258</v>
      </c>
      <c r="M2944" t="str">
        <f>TEXT(L2944,"DDDDDDD")</f>
        <v>martes</v>
      </c>
      <c r="N2944" t="str" xml:space="preserve">
        <v xml:space="preserve">J126 JUMBO SAN SILVESTRE_x000d_
_x000d_
</v>
      </c>
      <c r="O2944" t="str">
        <v>BARRANCABERMEJA</v>
      </c>
      <c r="P2944" t="str">
        <f>IF(ISBLANK(O2944),"0",(VLOOKUP(O2944,REGION,2,FALSE)))</f>
        <v>ORIENTE</v>
      </c>
      <c r="Q2944" t="str">
        <v>LUIS CARLOS ROJAS ACOSTA</v>
      </c>
      <c r="R2944">
        <f>IF(ISBLANK(Q2944),"0", VLOOKUP(Q2944,PERSONAL,2,FALSE))</f>
        <v>1096188137</v>
      </c>
      <c r="S2944" t="str">
        <v>DIRECTO</v>
      </c>
      <c r="T2944">
        <v>0.2916666666666667</v>
      </c>
      <c r="U2944">
        <v>0.375</v>
      </c>
      <c r="V2944">
        <f>IF(ISBLANK(T2944 ),"0",U2944-T2944)</f>
        <v>0.08333333333333331</v>
      </c>
      <c r="W2944">
        <v>1</v>
      </c>
      <c r="X2944">
        <f>NETWORKDAYS(K2944,L2943)</f>
        <v>2</v>
      </c>
      <c r="Y2944" t="str">
        <f>IF(X2944&lt;=2,"CUMPLE","NO CUMPLE")</f>
        <v>CUMPLE</v>
      </c>
    </row>
    <row r="2945" xml:space="preserve">
      <c r="A2945">
        <v>298437</v>
      </c>
      <c r="B2945" t="str">
        <v>REQUEST</v>
      </c>
      <c r="C2945" t="str">
        <v>CERRADO</v>
      </c>
      <c r="D2945" t="str">
        <v>LINEAL DE CAJAS</v>
      </c>
      <c r="E2945" t="str">
        <v>POS</v>
      </c>
      <c r="F2945" t="str">
        <v>IMPRESORA</v>
      </c>
      <c r="G2945" t="str">
        <v>EPSON</v>
      </c>
      <c r="H2945" t="str" xml:space="preserve">
        <v xml:space="preserve">Buenas tardes Solicito de su colaboración para revisar la pos 3 ya que presenta novedad con la impresora. no enciende quedo atenta; muchas gracias_x000d_
_x000d_
Numero de caja_x000d_
_x000d_
3</v>
      </c>
      <c r="I2945" t="str" xml:space="preserve">
        <v xml:space="preserve">Buenas tardes Solicito de su colaboración para revisar la pos 3 ya que presenta novedad con la impresora. no enciende quedo atenta; muchas gracias_x000d_
_x000d_
Numero de caja_x000d_
_x000d_
3</v>
      </c>
      <c r="J2945" t="str">
        <v>"Se realiza la revisión de la impresora y se observo que el conector de corriente se encuentra averiado. Se realiza la reparación del conector y se hacen las pruebas correspondientes. Se deja operativa la impresora y la POS. 30 DE NOVIEMBRE DE 2023"</v>
      </c>
      <c r="K2945">
        <v>45260</v>
      </c>
      <c r="L2945">
        <v>45260</v>
      </c>
      <c r="M2945" t="str">
        <f>TEXT(L2945,"DDDDDDD")</f>
        <v>jueves</v>
      </c>
      <c r="N2945" t="str" xml:space="preserve">
        <v xml:space="preserve">M073 METRO MOSQUERA_x000d_
_x000d_
</v>
      </c>
      <c r="O2945" t="str">
        <v>MOSQUERA</v>
      </c>
      <c r="P2945" t="str">
        <f>IF(ISBLANK(O2945),"0",(VLOOKUP(O2945,REGION,2,FALSE)))</f>
        <v>BOGOTA</v>
      </c>
      <c r="Q2945" t="str">
        <v>ALEXANDER CASTILLO SOTELO</v>
      </c>
      <c r="R2945">
        <f>IF(ISBLANK(Q2945),"0", VLOOKUP(Q2945,PERSONAL,2,FALSE))</f>
        <v>80216449</v>
      </c>
      <c r="S2945" t="str">
        <v>ALIADO</v>
      </c>
      <c r="T2945">
        <v>0.3958333333333333</v>
      </c>
      <c r="U2945">
        <v>0.4375</v>
      </c>
      <c r="V2945">
        <f>IF(ISBLANK(T2945 ),"0",U2945-T2945)</f>
        <v>0.041666666666666685</v>
      </c>
      <c r="W2945">
        <v>1</v>
      </c>
      <c r="X2945">
        <f>NETWORKDAYS(K2945,L2944)</f>
        <v>-3</v>
      </c>
      <c r="Y2945" t="str">
        <f>IF(X2945&lt;=2,"CUMPLE","NO CUMPLE")</f>
        <v>CUMPLE</v>
      </c>
      <c r="Z2945" t="str">
        <v>El caso ingresó el 28; acordado con el cliente.</v>
      </c>
    </row>
    <row r="2946" xml:space="preserve">
      <c r="A2946" t="str">
        <v>PROACTIVA</v>
      </c>
      <c r="B2946" t="str">
        <v>REQUEST</v>
      </c>
      <c r="C2946" t="str">
        <v>CERRADO</v>
      </c>
      <c r="D2946" t="str">
        <v>TODA LA TIENDA</v>
      </c>
      <c r="E2946" t="str">
        <v>PROACTIVA</v>
      </c>
      <c r="F2946" t="str">
        <v>PROACTIVA</v>
      </c>
      <c r="G2946" t="str">
        <v>PROACTIVA</v>
      </c>
      <c r="H2946" t="str">
        <v>Se solicita visita proactiva tienda Mosquera</v>
      </c>
      <c r="I2946" t="str">
        <v>Se solicita tienda proactiva tienda Mosquera</v>
      </c>
      <c r="J2946" t="str">
        <v>Se visita la tienda y se realiza informe; informe enviado vía correo.</v>
      </c>
      <c r="K2946">
        <v>45260</v>
      </c>
      <c r="L2946">
        <v>45260</v>
      </c>
      <c r="M2946" t="str">
        <f>TEXT(L2946,"DDDDDDD")</f>
        <v>jueves</v>
      </c>
      <c r="N2946" t="str" xml:space="preserve">
        <v xml:space="preserve">M073 METRO MOSQUERA_x000d_
_x000d_
</v>
      </c>
      <c r="O2946" t="str">
        <v>MOSQUERA</v>
      </c>
      <c r="P2946" t="str">
        <v>BOGOTA</v>
      </c>
      <c r="Q2946" t="str">
        <v>ALEXANDER CASTILLO SOTELO</v>
      </c>
      <c r="R2946">
        <f>IF(ISBLANK(Q2946),"0", VLOOKUP(Q2946,PERSONAL,2,FALSE))</f>
        <v>80216449</v>
      </c>
      <c r="S2946" t="str">
        <v>ALIADO</v>
      </c>
      <c r="T2946">
        <v>0.4375</v>
      </c>
      <c r="U2946">
        <v>0.4895833333333333</v>
      </c>
      <c r="V2946">
        <f>IF(ISBLANK(T2946 ),"0",U2946-T2946)</f>
        <v>0.052083333333333315</v>
      </c>
      <c r="W2946">
        <v>1</v>
      </c>
      <c r="X2946">
        <f>NETWORKDAYS(K2946,L2945)</f>
        <v>1</v>
      </c>
      <c r="Y2946" t="str">
        <f>IF(X2946&lt;=2,"CUMPLE","NO CUMPLE")</f>
        <v>CUMPLE</v>
      </c>
    </row>
    <row r="2947" xml:space="preserve">
      <c r="A2947">
        <v>311587</v>
      </c>
      <c r="B2947" t="str">
        <v>REQUEST</v>
      </c>
      <c r="C2947" t="str">
        <v>CERRADO</v>
      </c>
      <c r="D2947" t="str">
        <v>OFICINA COMERCIAL</v>
      </c>
      <c r="E2947" t="str">
        <v>CPU</v>
      </c>
      <c r="F2947" t="str">
        <v>DESKTOP</v>
      </c>
      <c r="G2947" t="str">
        <v>LENOVO</v>
      </c>
      <c r="H2947" t="str" xml:space="preserve">
        <v xml:space="preserve">Buenas tardes; solicito revisión del punto de red del computador de la jefe de recursos humanos del local Jumbo Girardot; debido a que no está funcionando; el equipo no toma la red; verifiqué vía telefónica con Fabiola Diaz haciendo pruebas con un teléfono y efectivamente se evidencio que el punto de red esta dañado._x000d_
_x000d_
AREA EN DONDE SE UBICA EL EQUIPO_x000d_
_x000d_
Recursos Humanos</v>
      </c>
      <c r="I2947" t="str" xml:space="preserve">
        <v xml:space="preserve">Buenas tardes; solicito revisión del punto de red del computador de la jefe de recursos humanos del local Jumbo Girardot; debido a que no está funcionando; el equipo no toma la red; verifiqué vía telefónica con Fabiola Diaz haciendo pruebas con un teléfono y efectivamente se evidencio que el punto de red esta dañado._x000d_
_x000d_
AREA EN DONDE SE UBICA EL EQUIPO_x000d_
_x000d_
Recursos Humanos</v>
      </c>
      <c r="J2947" t="str">
        <v>Se realiza revision del punto de Red del Cpu Desktop de la Jefe de Recursos Humanos; Se encuentra sin Red; Se prosigue a revisar su punto de Red; Se encuentran pines sueltos y doblados; en mal estado general; Se realiza nuevamente ajuste de los pines pin por pin adecuandolos correctamente; Se ensambla punto de red y se pone a pruebas; Se soluciona problema y se deja en pruebas; Cpu Desktop con Red Nuevamente ...ESTADO OK</v>
      </c>
      <c r="K2947">
        <v>45260</v>
      </c>
      <c r="L2947">
        <v>45261</v>
      </c>
      <c r="M2947" t="str">
        <f>TEXT(L2947,"DDDDDDD")</f>
        <v>viernes</v>
      </c>
      <c r="N2947" t="str" xml:space="preserve">
        <v xml:space="preserve">J047 JUMBO GIRARDOT_x000d_
_x000d_
</v>
      </c>
      <c r="O2947" t="str">
        <v>GIRARDOT</v>
      </c>
      <c r="P2947" t="str">
        <f>IF(ISBLANK(O2947),"0",(VLOOKUP(O2947,REGION,2,FALSE)))</f>
        <v>OCCIDENTE</v>
      </c>
      <c r="Q2947" t="str">
        <v>RAFAEL ARDILA PUENTES</v>
      </c>
      <c r="R2947">
        <f>IF(ISBLANK(Q2947),"0", VLOOKUP(Q2947,PERSONAL,2,FALSE))</f>
        <v>1018419858</v>
      </c>
      <c r="S2947" t="str">
        <v>ALIADO</v>
      </c>
      <c r="T2947">
        <v>0.5</v>
      </c>
      <c r="U2947">
        <v>0.5833333333333334</v>
      </c>
      <c r="V2947">
        <f>IF(ISBLANK(T2947 ),"0",U2947-T2947)</f>
        <v>0.08333333333333337</v>
      </c>
      <c r="W2947">
        <v>1</v>
      </c>
      <c r="X2947">
        <f>NETWORKDAYS(K2947,L2946)</f>
        <v>1</v>
      </c>
      <c r="Y2947" t="str">
        <f>IF(X2947&lt;=2,"CUMPLE","NO CUMPLE")</f>
        <v>CUMPLE</v>
      </c>
    </row>
    <row r="2948" xml:space="preserve">
      <c r="A2948">
        <v>310243</v>
      </c>
      <c r="B2948" t="str">
        <v>INCIDENT</v>
      </c>
      <c r="C2948" t="str">
        <v>CERRADO</v>
      </c>
      <c r="D2948" t="str">
        <v>LINEAL DE CAJA</v>
      </c>
      <c r="E2948" t="str">
        <v>SCANNER</v>
      </c>
      <c r="F2948" t="str">
        <v>SCANNER</v>
      </c>
      <c r="G2948" t="str">
        <v>DATALOGIC</v>
      </c>
      <c r="H2948" t="str" xml:space="preserve">
        <v xml:space="preserve">Solicito me colaboren con el scanner de la POS numero 11 la cual no escanea ni pesa_x000d_
_x000d_
Número de inventario_x000d_
_x000d_
020798</v>
      </c>
      <c r="I2948" t="str" xml:space="preserve">
        <v xml:space="preserve">Solicito me colaboren con el scanner de la POS numero 11 la cual no escanea ni pesa_x000d_
_x000d_
Número de inventario_x000d_
_x000d_
020798</v>
      </c>
      <c r="J2948" t="str">
        <v>Solicito me colaboren con el scanner de la POS numero 11 la cual no escanea ni pesa; se procede a realizar las pruebas con otro escanner pero tiene el mismo incoveniente por lo que se valida si el escanner tiene aguna novedad por lo que se pureba en otra pos y este esta bien por lo que se deben enviar el cable de datos ya que en tienda no se encuentra.</v>
      </c>
      <c r="K2948">
        <v>45262</v>
      </c>
      <c r="L2948">
        <v>45262</v>
      </c>
      <c r="M2948" t="str">
        <f>TEXT(L2948,"DDDDDDD")</f>
        <v>sábado</v>
      </c>
      <c r="N2948" t="str" xml:space="preserve">
        <v xml:space="preserve">M085 METRO MONTERIA_x000d_
_x000d_
</v>
      </c>
      <c r="O2948" t="str">
        <v>MONTERIA</v>
      </c>
      <c r="P2948" t="str">
        <f>IF(ISBLANK(O2948),"0",(VLOOKUP(O2948,REGION,2,FALSE)))</f>
        <v>COSTA</v>
      </c>
      <c r="Q2948" t="str">
        <v>SHARON YANETH KERGUELEN WILCHES</v>
      </c>
      <c r="R2948">
        <f>IF(ISBLANK(Q2948),"0", VLOOKUP(Q2948,PERSONAL,2,FALSE))</f>
        <v>1067917448</v>
      </c>
      <c r="S2948" t="str">
        <v>DIRECTO</v>
      </c>
      <c r="T2948">
        <v>0.3333333333333333</v>
      </c>
      <c r="U2948">
        <v>0.4166666666666667</v>
      </c>
      <c r="V2948">
        <f>IF(ISBLANK(T2948 ),"0",U2948-T2948)</f>
        <v>0.08333333333333337</v>
      </c>
      <c r="W2948">
        <v>1</v>
      </c>
      <c r="X2948">
        <f>NETWORKDAYS(K2948,L2947)</f>
        <v>-1</v>
      </c>
      <c r="Y2948" t="str">
        <f>IF(X2948&lt;=2,"CUMPLE","NO CUMPLE")</f>
        <v>CUMPLE</v>
      </c>
    </row>
    <row r="2949" xml:space="preserve">
      <c r="A2949">
        <v>313982</v>
      </c>
      <c r="B2949" t="str">
        <v>INCIDENT</v>
      </c>
      <c r="C2949" t="str">
        <v>CERRADO</v>
      </c>
      <c r="D2949" t="str">
        <v>CAJA CENTRAL</v>
      </c>
      <c r="E2949" t="str">
        <v>IMPRESORA</v>
      </c>
      <c r="F2949" t="str">
        <v>IMPRESORA</v>
      </c>
      <c r="G2949" t="str">
        <v>LEXMARK</v>
      </c>
      <c r="H2949" t="str" xml:space="preserve">
        <v xml:space="preserve">buenas tardes: por favor me colaboran con el cable de poder de la impresora laser de caja central con ip 10.131.100.49 ya que esta partido el cable y no realiza buena conexión con la impresora._x000d_
_x000d_
Ubicacion fisica en la tienda o sede_x000d_
_x000d_
caja central_x000d_
_x000d_
direccion ip_x000d_
_x000d_
10.131.100.49</v>
      </c>
      <c r="I2949" t="str" xml:space="preserve">
        <v xml:space="preserve">buenas tardes: por favor me colaboran con el cable de poder de la impresora laser de caja central con ip 10.131.100.49 ya que esta partido el cable y no realiza buena conexión con la impresora._x000d_
_x000d_
Ubicacion fisica en la tienda o sede_x000d_
_x000d_
caja central_x000d_
_x000d_
direccion ip_x000d_
_x000d_
10.131.100.49</v>
      </c>
      <c r="J2949" t="str">
        <v>Se realiza revision de la Impresora Multifuncional marca Lexmark con ip 10.131.100.49; Se verifica y se indica que pierde la conexión a Red muy Seguido;Se verifica y se encuentra punto de Red que va la canaleta en mal estado y puerto defectuoso (Hundido); Se prosigue a realizar reparacion del punto de red; con una nueva placa de puntos como lo muestran las imagenes; Se adecuan correctamente; y Se realiza cambio de cable de Red por uno en buenas Condiciones; Se pone a pruebas durante el dia y la Impresora funciona y con conexion a Red ...ESTADO OK</v>
      </c>
      <c r="K2949">
        <v>45264</v>
      </c>
      <c r="L2949">
        <v>45264</v>
      </c>
      <c r="M2949" t="str">
        <f>TEXT(L2949,"DDDDDDD")</f>
        <v>lunes</v>
      </c>
      <c r="N2949" t="str" xml:space="preserve">
        <v xml:space="preserve">J047 JUMBO GIRARDOT_x000d_
_x000d_
</v>
      </c>
      <c r="O2949" t="str">
        <v>GIRARDOT</v>
      </c>
      <c r="P2949" t="str">
        <f>IF(ISBLANK(O2949),"0",(VLOOKUP(O2949,REGION,2,FALSE)))</f>
        <v>OCCIDENTE</v>
      </c>
      <c r="Q2949" t="str">
        <v>RAFAEL ARDILA PUENTES</v>
      </c>
      <c r="R2949">
        <f>IF(ISBLANK(Q2949),"0", VLOOKUP(Q2949,PERSONAL,2,FALSE))</f>
        <v>1018419858</v>
      </c>
      <c r="S2949" t="str">
        <v>ALIADO</v>
      </c>
      <c r="T2949">
        <v>0.625</v>
      </c>
      <c r="U2949">
        <v>0.6875</v>
      </c>
      <c r="V2949">
        <f>IF(ISBLANK(T2949 ),"0",U2949-T2949)</f>
        <v>0.0625</v>
      </c>
      <c r="W2949">
        <v>1</v>
      </c>
      <c r="X2949">
        <f>NETWORKDAYS(K2949,L2948)</f>
        <v>-1</v>
      </c>
      <c r="Y2949" t="str">
        <f>IF(X2949&lt;=2,"CUMPLE","NO CUMPLE")</f>
        <v>CUMPLE</v>
      </c>
      <c r="Z2949" t="str">
        <v>Caso ingresa el 1 ; acordado con cliente</v>
      </c>
    </row>
    <row r="2950" xml:space="preserve">
      <c r="A2950">
        <v>315980</v>
      </c>
      <c r="B2950" t="str">
        <v>INCIDENT</v>
      </c>
      <c r="C2950" t="str">
        <v>CERRADO</v>
      </c>
      <c r="D2950" t="str">
        <v>OFICINA COMERCIAL</v>
      </c>
      <c r="E2950" t="str">
        <v>PC</v>
      </c>
      <c r="F2950" t="str">
        <v xml:space="preserve">DESKTOP </v>
      </c>
      <c r="G2950" t="str">
        <v>LENOVO</v>
      </c>
      <c r="H2950" t="str" xml:space="preserve">
        <v xml:space="preserve">Buen día; por favor me colabora no tengo red. Gracias_x000d_
_x000d_
lugar en donde se encuentra el computador en la tienda_x000d_
_x000d_
Jumbo Girardot</v>
      </c>
      <c r="I2950" t="str" xml:space="preserve">
        <v xml:space="preserve">Buen día; por favor me colabora no tengo red. Gracias_x000d_
_x000d_
lugar en donde se encuentra el computador en la tienda_x000d_
_x000d_
Jumbo Girardot</v>
      </c>
      <c r="J2950" t="str">
        <v>Se realiza revision del Cpu Desktop de la Asistente de Direccion; Se encuentra Equipo sin Red; Se verifica conexión y esta correctamente; Se verifica reparacion mediante el asistente de solucionador de problemas de Red y se soluciona la falla; Adicional a esto se ve afectado el programa Zebra Designer (License file corrupt) Se reinstala nuevamente el software sin novedad ...ESTADO OK</v>
      </c>
      <c r="K2950">
        <v>45264</v>
      </c>
      <c r="L2950">
        <v>45264</v>
      </c>
      <c r="M2950" t="str">
        <f>TEXT(L2950,"DDDDDDD")</f>
        <v>lunes</v>
      </c>
      <c r="N2950" t="str" xml:space="preserve">
        <v xml:space="preserve">J047 JUMBO GIRARDOT_x000d_
_x000d_
</v>
      </c>
      <c r="O2950" t="str">
        <v>GIRARDOT</v>
      </c>
      <c r="P2950" t="str">
        <f>IF(ISBLANK(O2950),"0",(VLOOKUP(O2950,REGION,2,FALSE)))</f>
        <v>OCCIDENTE</v>
      </c>
      <c r="Q2950" t="str">
        <v>RAFAEL ARDILA PUENTES</v>
      </c>
      <c r="R2950">
        <f>IF(ISBLANK(Q2950),"0", VLOOKUP(Q2950,PERSONAL,2,FALSE))</f>
        <v>1018419858</v>
      </c>
      <c r="S2950" t="str">
        <v>ALIADO</v>
      </c>
      <c r="T2950">
        <v>0.5833333333333334</v>
      </c>
      <c r="U2950">
        <v>0.625</v>
      </c>
      <c r="V2950">
        <f>IF(ISBLANK(T2950 ),"0",U2950-T2950)</f>
        <v>0.04166666666666663</v>
      </c>
      <c r="W2950">
        <v>1</v>
      </c>
      <c r="X2950">
        <f>NETWORKDAYS(K2950,L2949)</f>
        <v>1</v>
      </c>
      <c r="Y2950" t="str">
        <f>IF(X2950&lt;=2,"CUMPLE","NO CUMPLE")</f>
        <v>CUMPLE</v>
      </c>
      <c r="Z2950" t="str">
        <v>Caso ingresa el 1 ; acordado con cliente</v>
      </c>
    </row>
    <row r="2951" xml:space="preserve">
      <c r="A2951">
        <v>201184</v>
      </c>
      <c r="B2951" t="str">
        <v>INCIDENT</v>
      </c>
      <c r="C2951" t="str">
        <v>CERRADO</v>
      </c>
      <c r="D2951" t="str">
        <v>LINEAL DE CAJAS</v>
      </c>
      <c r="E2951" t="str">
        <v>POS</v>
      </c>
      <c r="F2951" t="str">
        <v>TECLADO</v>
      </c>
      <c r="G2951" t="str">
        <v>WINCOR</v>
      </c>
      <c r="H2951" t="str">
        <v>buenas tardes me podrian colaborar con los teclados de la pos 21 ya que se partio y no quedo sirviendo y la pos # 4 ya que no le sirve donde se ingresan las llaves para anular quedo atenta.</v>
      </c>
      <c r="I2951" t="str">
        <v>buenas tardes me podrian colaborar con los teclados de la pos 21 ya que se partio y no quedo sirviendo y la pos # 4 ya que no le sirve donde se ingresan las llaves para anular quedo atenta.</v>
      </c>
      <c r="J2951" t="str">
        <v>se realiza entrega de teclado a gerente de la tienda; solo se necesitaba un teclado para reemplazo; a tienda convenciones llegan dos</v>
      </c>
      <c r="K2951">
        <v>45264</v>
      </c>
      <c r="L2951">
        <v>45264</v>
      </c>
      <c r="M2951" t="str">
        <f>TEXT(L2951,"DDDDDDD")</f>
        <v>lunes</v>
      </c>
      <c r="N2951" t="str" xml:space="preserve">
        <v xml:space="preserve">M038 METRO NEIVA CENTRO DE CONVENCIONES_x000d_
_x000d_
</v>
      </c>
      <c r="O2951" t="str">
        <v>NEIVA</v>
      </c>
      <c r="P2951" t="str">
        <f>IF(ISBLANK(O2951),"0",(VLOOKUP(O2951,REGION,2,FALSE)))</f>
        <v>OCCIDENTE</v>
      </c>
      <c r="Q2951" t="str">
        <v>CARLOS HERNAN BARRETO LOPEZ</v>
      </c>
      <c r="R2951">
        <f>IF(ISBLANK(Q2951),"0", VLOOKUP(Q2951,PERSONAL,2,FALSE))</f>
        <v>1010165612</v>
      </c>
      <c r="S2951" t="str">
        <v>DIRECTO</v>
      </c>
      <c r="T2951">
        <v>0.3333333333333333</v>
      </c>
      <c r="U2951">
        <v>0.3541666666666667</v>
      </c>
      <c r="V2951">
        <f>IF(ISBLANK(T2951 ),"0",U2951-T2951)</f>
        <v>0.02083333333333337</v>
      </c>
      <c r="W2951">
        <v>1</v>
      </c>
      <c r="X2951">
        <f>NETWORKDAYS(K2951,L2950)</f>
        <v>1</v>
      </c>
      <c r="Y2951" t="str">
        <f>IF(X2951&lt;=2,"CUMPLE","NO CUMPLE")</f>
        <v>CUMPLE</v>
      </c>
      <c r="Z2951" t="str">
        <v>Ingresó el 30 de Nov; acordado con cliente.</v>
      </c>
    </row>
    <row r="2952" xml:space="preserve">
      <c r="A2952">
        <v>203231</v>
      </c>
      <c r="B2952" t="str">
        <v>INCIDENT</v>
      </c>
      <c r="C2952" t="str">
        <v>CERRADO</v>
      </c>
      <c r="D2952" t="str">
        <v>LINEAL DE CAJAS</v>
      </c>
      <c r="E2952" t="str">
        <v>POS</v>
      </c>
      <c r="F2952" t="str">
        <v>POS</v>
      </c>
      <c r="G2952" t="str">
        <v>WINCOR</v>
      </c>
      <c r="H2952" t="str">
        <v>buenos días me colabora para el cambio del teclado de la pos 21 ya que se presento un incidente y quedo totalmente destruida. serial 6498613518 quedo atenta.</v>
      </c>
      <c r="I2952" t="str">
        <v>buenos días me colabora para el cambio del teclado de la pos 21 ya que se presento un incidente y quedo totalmente destruida. serial 6498613518 quedo atenta.</v>
      </c>
      <c r="J2952" t="str">
        <v>Se instala teclado en pos segun indicaciones coordinadora de cajas. Se realiza busqueda de cable para acceder a pos 11; se comprueba daño interno en pos; imposible iniciar por bios.</v>
      </c>
      <c r="K2952">
        <v>45264</v>
      </c>
      <c r="L2952">
        <v>45264</v>
      </c>
      <c r="M2952" t="str">
        <f>TEXT(L2952,"DDDDDDD")</f>
        <v>lunes</v>
      </c>
      <c r="N2952" t="str" xml:space="preserve">
        <v xml:space="preserve">M038 METRO NEIVA CENTRO DE CONVENCIONES_x000d_
_x000d_
</v>
      </c>
      <c r="O2952" t="str">
        <v>NEIVA</v>
      </c>
      <c r="P2952" t="str">
        <f>IF(ISBLANK(O2952),"0",(VLOOKUP(O2952,REGION,2,FALSE)))</f>
        <v>OCCIDENTE</v>
      </c>
      <c r="Q2952" t="str">
        <v>CARLOS HERNAN BARRETO LOPEZ</v>
      </c>
      <c r="R2952">
        <f>IF(ISBLANK(Q2952),"0", VLOOKUP(Q2952,PERSONAL,2,FALSE))</f>
        <v>1010165612</v>
      </c>
      <c r="S2952" t="str">
        <v>DIRECTO</v>
      </c>
      <c r="T2952">
        <v>0.3541666666666667</v>
      </c>
      <c r="U2952">
        <v>0.4583333333333333</v>
      </c>
      <c r="V2952">
        <f>IF(ISBLANK(T2952 ),"0",U2952-T2952)</f>
        <v>0.10416666666666663</v>
      </c>
      <c r="W2952">
        <v>2</v>
      </c>
      <c r="X2952">
        <f>NETWORKDAYS(K2952,L2951)</f>
        <v>1</v>
      </c>
      <c r="Y2952" t="str">
        <f>IF(X2952&lt;=2,"CUMPLE","NO CUMPLE")</f>
        <v>CUMPLE</v>
      </c>
      <c r="Z2952" t="str">
        <v>Ingresó el 30 de Nov; acordado con cliente.</v>
      </c>
    </row>
    <row r="2953" xml:space="preserve">
      <c r="A2953">
        <v>311049</v>
      </c>
      <c r="B2953" t="str">
        <v>INCIDENT</v>
      </c>
      <c r="C2953" t="str">
        <v>CERRADO</v>
      </c>
      <c r="D2953" t="str">
        <v>TODA LA TIENDA</v>
      </c>
      <c r="E2953" t="str">
        <v>WiFi</v>
      </c>
      <c r="F2953" t="str">
        <v>WiFi</v>
      </c>
      <c r="G2953" t="str">
        <v>WiFi</v>
      </c>
      <c r="H2953" t="str" xml:space="preserve">
        <v xml:space="preserve">La señal de la aplicación mi tienda se cae tanto en las PDT y en los celulares_x000d_
_x000d_
lugar en donde se encuentra el computador en la tienda_x000d_
_x000d_
En toda la tienda</v>
      </c>
      <c r="I2953" t="str" xml:space="preserve">
        <v xml:space="preserve">La señal de la aplicación mi tienda se cae tanto en las PDT y en los celulares_x000d_
_x000d_
lugar en donde se encuentra el computador en la tienda_x000d_
_x000d_
En toda la tienda</v>
      </c>
      <c r="J2953" t="str">
        <v xml:space="preserve"> "se realiza sopote con el ingeniero nestor el cual me dio las indicaciones del proceso ; nos conectamos a la red de jumbo cswlan 12 para verificar la intensidad de la señal en los lugares donde se realizaron las prueba se anexan foto de evidencia    falla: es el dispositivo pda que tiene intermitencia con la señal. 30 de noviembre de 2023"</v>
      </c>
      <c r="K2953">
        <v>45261</v>
      </c>
      <c r="L2953">
        <v>45261</v>
      </c>
      <c r="M2953" t="str">
        <f>TEXT(L2953,"DDDDDDD")</f>
        <v>viernes</v>
      </c>
      <c r="N2953" t="str" xml:space="preserve">
        <v xml:space="preserve">J126 JUMBO SAN SILVESTRE_x000d_
_x000d_
</v>
      </c>
      <c r="O2953" t="str">
        <v>BARRANCABERMEJA</v>
      </c>
      <c r="P2953" t="str">
        <f>IF(ISBLANK(O2953),"0",(VLOOKUP(O2953,REGION,2,FALSE)))</f>
        <v>ORIENTE</v>
      </c>
      <c r="Q2953" t="str">
        <v>JESUS ALBERTO ROJAS DAVILA</v>
      </c>
      <c r="R2953">
        <f>IF(ISBLANK(Q2953),"0", VLOOKUP(Q2953,PERSONAL,2,FALSE))</f>
        <v>1104132167</v>
      </c>
      <c r="S2953" t="str">
        <v>ALIADO</v>
      </c>
      <c r="T2953">
        <v>0.5833333333333334</v>
      </c>
      <c r="U2953">
        <v>0.7083333333333334</v>
      </c>
      <c r="V2953">
        <f>IF(ISBLANK(T2953 ),"0",U2953-T2953)</f>
        <v>0.125</v>
      </c>
      <c r="W2953">
        <v>2</v>
      </c>
      <c r="X2953">
        <f>NETWORKDAYS(K2953,L2952)</f>
        <v>2</v>
      </c>
      <c r="Y2953" t="str">
        <f>IF(X2953&lt;=2,"CUMPLE","NO CUMPLE")</f>
        <v>CUMPLE</v>
      </c>
      <c r="Z2953" t="str">
        <v>Caso atendido el 30/11; acordado con cliente para facturar el 1/12.</v>
      </c>
    </row>
    <row r="2954" xml:space="preserve">
      <c r="A2954">
        <v>319916</v>
      </c>
      <c r="B2954" t="str">
        <v>INCIDENT</v>
      </c>
      <c r="C2954" t="str">
        <v>CERRADO</v>
      </c>
      <c r="D2954" t="str">
        <v>LINEAL DE CAJAS</v>
      </c>
      <c r="E2954" t="str">
        <v>POS</v>
      </c>
      <c r="F2954" t="str">
        <v>POS</v>
      </c>
      <c r="G2954" t="str">
        <v>WINCOR</v>
      </c>
      <c r="H2954" t="str" xml:space="preserve">
        <v xml:space="preserve">buena tarde; me colaboran por favor con la pos # 18 ;no prende_x000d_
_x000d_
Numero de caja_x000d_
_x000d_
18</v>
      </c>
      <c r="I2954" t="str" xml:space="preserve">
        <v xml:space="preserve">buena tarde; me colaboran por favor con la pos # 18 ;no prende_x000d_
_x000d_
Numero de caja_x000d_
_x000d_
18</v>
      </c>
      <c r="J2954" t="str">
        <v>Me encuentro en sitio y se me indica realizar la verificacion de la pos # 18 que se encuentra en el modulo movil; se observa la unidad totalmente desconectada y con varios sensores y desordenada; se procede a identificar el cableado y las unidades y acesorios utilies y se empaquete lo restante para su almacenamiento se informa de las condiciones de la pos y se procede a verificar su encendido; se observa que no tiene sistema operativo y se le informa a la compañera que se realizara la preparacion de la usb para su instalacion  me retiro del sitio a la hora del almuerzo tipo 12:40 y retomo labor alas 14:00 con la imagen de la pos  pero esta llega hasta una parte y no avanza le informo a don harold quien me  indica que puede ser un problema de red  que realice la instalacion en una pos con red procedo a informar a la jefe en turbo y me indica que puedo usar la pos 15; realizo la intalacion segun manual y vuelvo a tapar la pos y dejar funcional. Me desplazo con el disk hasta la pos 18 y me presenta un error me devuelvo ala pos 15 y realizo la prueba de arranque y esta funciona con normalidad vuelvo con el disk a la pos 18 y esta me carga pero me indica que no tiene red  le informo a don harol quien me indica que nesesita la mac de la pos la cual se le envia  se le informa a la compañera Katerine y me retiro de sitio con la novedad de comunicacion.</v>
      </c>
      <c r="K2954">
        <v>45264</v>
      </c>
      <c r="L2954">
        <v>45265</v>
      </c>
      <c r="M2954" t="str">
        <f>TEXT(L2954,"DDDDDDD")</f>
        <v>martes</v>
      </c>
      <c r="N2954" t="str" xml:space="preserve">
        <v xml:space="preserve">J036 JUMBO POPAYAN CAMPANARIO_x000d_
_x000d_
</v>
      </c>
      <c r="O2954" t="str">
        <v>POPAYAN</v>
      </c>
      <c r="P2954" t="str">
        <f>IF(ISBLANK(O2954),"0",(VLOOKUP(O2954,REGION,2,FALSE)))</f>
        <v>OCCIDENTE</v>
      </c>
      <c r="Q2954" t="str">
        <v>DANIEL FERNANDO PAREDES ARTEAGA</v>
      </c>
      <c r="R2954">
        <f>IF(ISBLANK(Q2954),"0", VLOOKUP(Q2954,PERSONAL,2,FALSE))</f>
        <v>10301691</v>
      </c>
      <c r="S2954" t="str">
        <v>DIRECTO</v>
      </c>
      <c r="T2954">
        <v>0.4409722222222222</v>
      </c>
      <c r="U2954">
        <v>0.7916666666666666</v>
      </c>
      <c r="V2954">
        <v>0.3090277777777778</v>
      </c>
      <c r="W2954">
        <v>4</v>
      </c>
      <c r="X2954">
        <f>NETWORKDAYS(K2954,L2953)</f>
        <v>-2</v>
      </c>
      <c r="Y2954" t="str">
        <f>IF(X2954&lt;=2,"CUMPLE","NO CUMPLE")</f>
        <v>CUMPLE</v>
      </c>
    </row>
    <row r="2955" xml:space="preserve">
      <c r="A2955">
        <v>319920</v>
      </c>
      <c r="B2955" t="str">
        <v>INCIDENT</v>
      </c>
      <c r="C2955" t="str">
        <v>CERRADO</v>
      </c>
      <c r="D2955" t="str">
        <v xml:space="preserve">LINEAL DE CAJAS </v>
      </c>
      <c r="E2955" t="str">
        <v>POS</v>
      </c>
      <c r="F2955" t="str">
        <v>POS</v>
      </c>
      <c r="G2955" t="str">
        <v>WINCOR</v>
      </c>
      <c r="H2955" t="str" xml:space="preserve">
        <v xml:space="preserve">buena tarde; me colaboran por favor con con la pos # 5 estaba en un registro y se quedo bloqueada; no responde. muchas gracias_x000d_
_x000d_
Numero de caja_x000d_
_x000d_
5</v>
      </c>
      <c r="I2955" t="str" xml:space="preserve">
        <v xml:space="preserve">buena tarde; me colaboran por favor con con la pos # 5 estaba en un registro y se quedo bloqueada; no responde. muchas gracias_x000d_
_x000d_
Numero de caja_x000d_
_x000d_
5</v>
      </c>
      <c r="J2955" t="str">
        <v xml:space="preserve"> "Me encuentro en sitio y se me indica realizar la verificacion de la pos #5 que se encuentra apagada: verifico cableado y conectores de voltaje; se ven normal encuentro la pos y aparentemente los pilotos encienden pero no da imagen en visor cliente ni usuario; procedo a destapar la pos y verificar las memorias por independiente pero sin resolver retiro el ventilador secundario y lo inicio con las memorias y la pos inicia y muestra video en usuario y visor cliente; se le informa al jefe de turbo en lineal caja y asigna personal para  la pos y funciona con normalidad se le informa a la compañera Katerine y se continua con otro caso en tienda. 5 de DICIEMBRE DE 2023"</v>
      </c>
      <c r="K2955">
        <v>45264</v>
      </c>
      <c r="L2955">
        <v>45265</v>
      </c>
      <c r="M2955" t="str">
        <f>TEXT(L2955,"DDDDDDD")</f>
        <v>martes</v>
      </c>
      <c r="N2955" t="str" xml:space="preserve">
        <v xml:space="preserve">J036 JUMBO POPAYAN CAMPANARIO_x000d_
_x000d_
</v>
      </c>
      <c r="O2955" t="str">
        <v>POPAYAN</v>
      </c>
      <c r="P2955" t="str">
        <f>IF(ISBLANK(O2955),"0",(VLOOKUP(O2955,REGION,2,FALSE)))</f>
        <v>OCCIDENTE</v>
      </c>
      <c r="Q2955" t="str">
        <v>DANIEL FERNANDO PAREDES ARTEAGA</v>
      </c>
      <c r="R2955">
        <f>IF(ISBLANK(Q2955),"0", VLOOKUP(Q2955,PERSONAL,2,FALSE))</f>
        <v>10301691</v>
      </c>
      <c r="S2955" t="str">
        <v>DIRECTO</v>
      </c>
      <c r="T2955">
        <v>0.3402777777777778</v>
      </c>
      <c r="U2955">
        <v>0.4375</v>
      </c>
      <c r="V2955">
        <f>IF(ISBLANK(T2955 ),"0",U2955-T2955)</f>
        <v>0.09722222222222221</v>
      </c>
      <c r="W2955">
        <v>2</v>
      </c>
      <c r="X2955">
        <f>NETWORKDAYS(K2955,L2954)</f>
        <v>2</v>
      </c>
      <c r="Y2955" t="str">
        <f>IF(X2955&lt;=2,"CUMPLE","NO CUMPLE")</f>
        <v>CUMPLE</v>
      </c>
    </row>
    <row r="2956" xml:space="preserve">
      <c r="A2956">
        <v>316685</v>
      </c>
      <c r="B2956" t="str">
        <v>INCIDENT</v>
      </c>
      <c r="C2956" t="str">
        <v>CERRADO</v>
      </c>
      <c r="D2956" t="str">
        <v>COMPRAS</v>
      </c>
      <c r="E2956" t="str">
        <v>PDA</v>
      </c>
      <c r="F2956" t="str">
        <v>PDA</v>
      </c>
      <c r="G2956" t="str">
        <v>PDA</v>
      </c>
      <c r="H2956" t="str" xml:space="preserve">
        <v xml:space="preserve">Se solicita revisar PDA de PGC que no permite el ingreso a aplicación mi tienda. Serial: 21178B0771 Marca: HONEYWELL Modelo: EDA-51_x000d_
_x000d_
Sección de la tienda en donde se ubica la PDT o usuario_x000d_
_x000d_
pgc</v>
      </c>
      <c r="I2956" t="str" xml:space="preserve">
        <v xml:space="preserve">Se solicita revisar PDA de PGC que no permite el ingreso a aplicación mi tienda. Serial: 21178B0771 Marca: HONEYWELL Modelo: EDA-51_x000d_
_x000d_
Sección de la tienda en donde se ubica la PDT o usuario_x000d_
_x000d_
pgc</v>
      </c>
      <c r="J2956" t="str">
        <v xml:space="preserve">Se realiza el reset bajo indicación del ingeniero Nestor; se hace la escaneo de los códigos que hay en el pdf que me envío el ingeniero; se configuró aplicativo se hizo pruebas con el cliente. Equipo operativo; 30 de noviembre de 2023 </v>
      </c>
      <c r="K2956">
        <v>45261</v>
      </c>
      <c r="L2956">
        <v>45261</v>
      </c>
      <c r="M2956" t="str">
        <f>TEXT(L2956,"DDDDDDD")</f>
        <v>viernes</v>
      </c>
      <c r="N2956" t="str" xml:space="preserve">
        <v xml:space="preserve">J126 JUMBO SAN SILVESTRE_x000d_
_x000d_
</v>
      </c>
      <c r="O2956" t="str">
        <v>BARRANCABERMEJA</v>
      </c>
      <c r="P2956" t="str">
        <f>IF(ISBLANK(O2956),"0",(VLOOKUP(O2956,REGION,2,FALSE)))</f>
        <v>ORIENTE</v>
      </c>
      <c r="Q2956" t="str">
        <v>JESUS ALBERTO ROJAS DAVILA</v>
      </c>
      <c r="R2956">
        <f>IF(ISBLANK(Q2956),"0", VLOOKUP(Q2956,PERSONAL,2,FALSE))</f>
        <v>1104132167</v>
      </c>
      <c r="S2956" t="str">
        <v>ALIADO</v>
      </c>
      <c r="T2956">
        <v>0.7083333333333334</v>
      </c>
      <c r="U2956">
        <v>0.875</v>
      </c>
      <c r="V2956">
        <f>IF(ISBLANK(T2956 ),"0",U2956-T2956)</f>
        <v>0.16666666666666663</v>
      </c>
      <c r="W2956">
        <v>2</v>
      </c>
      <c r="X2956">
        <f>NETWORKDAYS(K2956,L2955)</f>
        <v>3</v>
      </c>
      <c r="Y2956" t="str">
        <f>IF(X2956&lt;=2,"CUMPLE","NO CUMPLE")</f>
        <v>NO CUMPLE</v>
      </c>
      <c r="Z2956" t="str">
        <v>Caso atendido el 30/11; acordado con cliente para facturar el 1/12.</v>
      </c>
    </row>
    <row r="2957" xml:space="preserve">
      <c r="A2957">
        <v>316600</v>
      </c>
      <c r="B2957" t="str">
        <v>INCIDENT</v>
      </c>
      <c r="C2957" t="str">
        <v>CERRADO</v>
      </c>
      <c r="D2957" t="str">
        <v>CONTROL PERDIDAS</v>
      </c>
      <c r="E2957" t="str">
        <v>PC</v>
      </c>
      <c r="F2957" t="str">
        <v>PC</v>
      </c>
      <c r="G2957" t="str">
        <v xml:space="preserve">PC    </v>
      </c>
      <c r="H2957" t="str" xml:space="preserve">
        <v xml:space="preserve">el pc de usuario con nombre de red jescades muestra mensaje de error que no se encuentra con conexión a la red; se trató de montar el ticket con el nombre de este usuario pero no dejo_x000d_
lugar en donde se encuentra el computador en la tienda_x000d_
_x000d_
Oficina control perdidas</v>
      </c>
      <c r="I2957" t="str" xml:space="preserve">
        <v xml:space="preserve">el pc de usuario con nombre de red jescades muestra mensaje de error que no se encuentra con conexión a la red; se trató de montar el ticket con el nombre de este usuario pero no dejo_x000d_
lugar en donde se encuentra el computador en la tienda_x000d_
_x000d_
Oficina control perdidas</v>
      </c>
      <c r="J2957" t="str">
        <v>La presente actividad se realizó durante el 2 y el 3 de Diciembre ya que inicialmente se había indicado que era subir al dominio. El equipo tenía una falla al parecer por virus y se determinó que era necesario formatear. El día Sábado 2 de Diciembre se siguieron las instrucciones de el Ingeniero Nestor donde se realizó reset y poder resolver la falla del dominio; se intentaron varios pasos pasos pero no se logró subir al dominio por lo que se dejó listo el equipo para formateo el día Domingo 3 de Diciembre. 3 de Diciembre se asiste a sitio y se realiza formateo de equipo; copia de seguridad de los archivos del usuario; configuración de correo y demás aplicativos del cliente ; se entrega operativa la máquina. 3 de DICIEMBRE DE 2023"</v>
      </c>
      <c r="K2957">
        <v>45261</v>
      </c>
      <c r="L2957">
        <v>45262</v>
      </c>
      <c r="M2957" t="str">
        <f>TEXT(L2957,"DDDDDDD")</f>
        <v>sábado</v>
      </c>
      <c r="N2957" t="str" xml:space="preserve">
        <v xml:space="preserve">J126 JUMBO SAN SILVESTRE_x000d_
_x000d_
</v>
      </c>
      <c r="O2957" t="str">
        <v>BARRANCABERMEJA</v>
      </c>
      <c r="P2957" t="str">
        <f>IF(ISBLANK(O2957),"0",(VLOOKUP(O2957,REGION,2,FALSE)))</f>
        <v>ORIENTE</v>
      </c>
      <c r="Q2957" t="str">
        <v>JESUS ALBERTO ROJAS DAVILA</v>
      </c>
      <c r="R2957">
        <f>IF(ISBLANK(Q2957),"0", VLOOKUP(Q2957,PERSONAL,2,FALSE))</f>
        <v>1104132167</v>
      </c>
      <c r="S2957" t="str">
        <v>ALIADO</v>
      </c>
      <c r="T2957">
        <v>0.375</v>
      </c>
      <c r="U2957">
        <v>0.875</v>
      </c>
      <c r="V2957">
        <f>IF(ISBLANK(T2957 ),"0",U2957-T2957)</f>
        <v>0.5</v>
      </c>
      <c r="W2957">
        <v>10</v>
      </c>
      <c r="X2957">
        <f>NETWORKDAYS(K2957,L2956)</f>
        <v>1</v>
      </c>
      <c r="Y2957" t="str">
        <f>IF(X2957&lt;=2,"CUMPLE","NO CUMPLE")</f>
        <v>CUMPLE</v>
      </c>
      <c r="Z2957" t="str">
        <v>Atención brindada dos días.</v>
      </c>
    </row>
    <row r="2958" xml:space="preserve">
      <c r="A2958">
        <v>323971</v>
      </c>
      <c r="B2958" t="str">
        <v>REQUEST</v>
      </c>
      <c r="C2958" t="str">
        <v>CERRADO</v>
      </c>
      <c r="D2958" t="str">
        <v>LINEAL DE CAJAS</v>
      </c>
      <c r="E2958" t="str">
        <v>POS</v>
      </c>
      <c r="F2958" t="str">
        <v>POS</v>
      </c>
      <c r="G2958" t="str">
        <v>WINCOR</v>
      </c>
      <c r="H2958" t="str" xml:space="preserve">
        <v xml:space="preserve">Buenos dias; me colabora con la pos #17 la balanza se encuentra apagada; ya se reviso los cables y aparentemente todo esta bien conectado; no entendemos por q no enciende. gracias_x000d_
Área en donde se encuentra la Balanza_x000d_
_x000d_
Lineal de cajas la Pos # 17</v>
      </c>
      <c r="I2958" t="str" xml:space="preserve">
        <v xml:space="preserve">Buenos dias; me colabora con la pos #17 la balanza se encuentra apagada; ya se reviso los cables y aparentemente todo esta bien conectado; no entendemos por q no enciende. gracias_x000d_
Área en donde se encuentra la Balanza_x000d_
_x000d_
Lineal de cajas la Pos # 17</v>
      </c>
      <c r="J2958" t="str">
        <v>Me encuentro en sitio y se me indica realizar la verificacion de la pos #17 que se encuentra con la balanza de precios apagada; se procede a verificar cargador y se desconecta de voltaje y de la unidad y se espera a que se apague y descristalice; se realiza conexión primero fuente de poder y luego unidad; se espera cargue e indicacion de lectura; se hacen pruebas de lectura y peso y todo con normalidad se le indica a la cordinadora de turno y se le informa a la compañera Katerine de la labor terminada; POS OPERATIVA.</v>
      </c>
      <c r="K2958">
        <v>45266</v>
      </c>
      <c r="L2958">
        <v>45267</v>
      </c>
      <c r="M2958" t="str">
        <f>TEXT(L2958,"DDDDDDD")</f>
        <v>jueves</v>
      </c>
      <c r="N2958" t="str" xml:space="preserve">
        <v xml:space="preserve">J036 JUMBO POPAYAN CAMPANARIO_x000d_
_x000d_
</v>
      </c>
      <c r="O2958" t="str">
        <v>POPAYAN</v>
      </c>
      <c r="P2958" t="str">
        <f>IF(ISBLANK(O2958),"0",(VLOOKUP(O2958,REGION,2,FALSE)))</f>
        <v>OCCIDENTE</v>
      </c>
      <c r="Q2958" t="str">
        <v>DANIEL FERNANDO PAREDES ARTEAGA</v>
      </c>
      <c r="R2958">
        <f>IF(ISBLANK(Q2958),"0", VLOOKUP(Q2958,PERSONAL,2,FALSE))</f>
        <v>10301691</v>
      </c>
      <c r="S2958" t="str">
        <v>DIRECTO</v>
      </c>
      <c r="T2958">
        <v>0.3333333333333333</v>
      </c>
      <c r="U2958">
        <v>0.375</v>
      </c>
      <c r="V2958">
        <f>IF(ISBLANK(T2958 ),"0",U2958-T2958)</f>
        <v>0.041666666666666685</v>
      </c>
      <c r="W2958">
        <v>1</v>
      </c>
      <c r="X2958">
        <f>NETWORKDAYS(K2958,L2957)</f>
        <v>-3</v>
      </c>
      <c r="Y2958" t="str">
        <f>IF(X2958&lt;=2,"CUMPLE","NO CUMPLE")</f>
        <v>CUMPLE</v>
      </c>
    </row>
    <row r="2959" xml:space="preserve">
      <c r="A2959">
        <v>321834</v>
      </c>
      <c r="B2959" t="str">
        <v>REQUEST</v>
      </c>
      <c r="C2959" t="str">
        <v>CERRADO</v>
      </c>
      <c r="D2959" t="str">
        <v>TODA LA TIENDA</v>
      </c>
      <c r="E2959" t="str">
        <v>PUNTO DE RED</v>
      </c>
      <c r="F2959" t="str">
        <v>PUNTO DE RED</v>
      </c>
      <c r="G2959" t="str">
        <v>PUNTO DE RED</v>
      </c>
      <c r="H2959" t="str" xml:space="preserve">
        <v xml:space="preserve">Se solicita acompañamiento para solución técnica para el evento OPEN BAR Metro San Gil._x000d_
numero de caja pos_x000d_
_x000d_
platos</v>
      </c>
      <c r="I2959" t="str" xml:space="preserve">
        <v xml:space="preserve">Se solicita acompañamiento para solución técnica para el evento OPEN BAR Metro San Gil._x000d_
numero de caja pos_x000d_
_x000d_
platos</v>
      </c>
      <c r="J2959" t="str">
        <v xml:space="preserve"> "Se procede a revisar punto de POS donde va quedar platos; se toman medidas; se procede a realizar lista de materiales para instalación; se le pide a Alejandra las partes; se esperan partes a que lleguen; mientras en ese proceso con apoyo de Soporte Nestor Lozano; se visualiza punto de red a extender; se hacen pruebas y se habilita para POS Platos la configuración del punto; cuando llegan las partes se procede a realizar instalación de canaletas; de cableado; ponchado; se establece punto y se hacen pruebas con portátil; las pruebas dan ok con apoyo de Nestor Lozano; se le enseña punto al director y lo que se hizo. 5 DE DICIEMBRE DE 2023</v>
      </c>
      <c r="K2959">
        <v>45264</v>
      </c>
      <c r="L2959">
        <v>45265</v>
      </c>
      <c r="M2959" t="str">
        <f>TEXT(L2959,"DDDDDDD")</f>
        <v>martes</v>
      </c>
      <c r="N2959" t="str" xml:space="preserve">
        <v xml:space="preserve">M183 METRO SAN GIL_x000d_
_x000d_
</v>
      </c>
      <c r="O2959" t="str">
        <v>SAN GIL</v>
      </c>
      <c r="P2959" t="str">
        <f>IF(ISBLANK(O2959),"0",(VLOOKUP(O2959,REGION,2,FALSE)))</f>
        <v>ORIENTE</v>
      </c>
      <c r="Q2959" t="str">
        <v>ERICK FRANCISCO RUEDA JIMENEZ</v>
      </c>
      <c r="R2959">
        <v>13568686</v>
      </c>
      <c r="S2959" t="str">
        <v>ALIADO</v>
      </c>
      <c r="T2959">
        <v>0.6666666666666666</v>
      </c>
      <c r="U2959">
        <v>0.8333333333333334</v>
      </c>
      <c r="V2959">
        <f>IF(ISBLANK(T2959 ),"0",U2959-T2959)</f>
        <v>0.16666666666666674</v>
      </c>
      <c r="W2959">
        <v>2</v>
      </c>
      <c r="X2959">
        <f>NETWORKDAYS(K2959,L2958)</f>
        <v>4</v>
      </c>
      <c r="Y2959" t="str">
        <f>IF(X2959&lt;=2,"CUMPLE","NO CUMPLE")</f>
        <v>NO CUMPLE</v>
      </c>
    </row>
    <row r="2960" xml:space="preserve">
      <c r="A2960">
        <v>325451</v>
      </c>
      <c r="B2960" t="str">
        <v>REQUEST</v>
      </c>
      <c r="C2960" t="str">
        <v>CERRADO</v>
      </c>
      <c r="D2960" t="str">
        <v>RRHH</v>
      </c>
      <c r="E2960" t="str">
        <v>PC</v>
      </c>
      <c r="F2960" t="str">
        <v>PC</v>
      </c>
      <c r="G2960" t="str">
        <v>RRHH</v>
      </c>
      <c r="H2960" t="str" xml:space="preserve">
        <v xml:space="preserve">Se solicita revisar equipo de gestion humana el cual se salio del dominio. contacto usuaria Yadira_x000d_
AREA EN DONDE SE UBICA EL EQUIPO_x000d_
_x000d_
Gestion Humana</v>
      </c>
      <c r="I2960" t="str" xml:space="preserve">
        <v xml:space="preserve">Se solicita revisar equipo de gestion humana el cual se salio del dominio. contacto usuaria Yadira_x000d_
AREA EN DONDE SE UBICA EL EQUIPO_x000d_
_x000d_
Gestion Humana</v>
      </c>
      <c r="J2960" t="str">
        <v>"Se recibe equipo y se visualiza que se encuentra sin red; se procede a verificar conexiones; se encuentra falla se procede a cambiar JACK cristalizado; se hace conecta el cable de red y de una entra a la Red; se hacen pruebas con el usuario de Nestor Lozano e iinicia sesion el equipo; queda totalmente funcional. 5 de diciembre 2023"</v>
      </c>
      <c r="K2960">
        <v>45265</v>
      </c>
      <c r="L2960">
        <v>45265</v>
      </c>
      <c r="M2960" t="str">
        <f>TEXT(L2960,"DDDDDDD")</f>
        <v>martes</v>
      </c>
      <c r="N2960" t="str" xml:space="preserve">
        <v xml:space="preserve">M183 METRO SAN GIL_x000d_
_x000d_
</v>
      </c>
      <c r="O2960" t="str">
        <v>SAN GIL</v>
      </c>
      <c r="P2960" t="str">
        <f>IF(ISBLANK(O2960),"0",(VLOOKUP(O2960,REGION,2,FALSE)))</f>
        <v>ORIENTE</v>
      </c>
      <c r="Q2960" t="str">
        <v>ERICK FRANCISCO RUEDA JIMENEZ</v>
      </c>
      <c r="R2960">
        <v>13568686</v>
      </c>
      <c r="S2960" t="str">
        <v>ALIADO</v>
      </c>
      <c r="T2960">
        <v>0.8333333333333334</v>
      </c>
      <c r="U2960">
        <v>0.875</v>
      </c>
      <c r="V2960">
        <f>IF(ISBLANK(T2960 ),"0",U2960-T2960)</f>
        <v>0.04166666666666663</v>
      </c>
      <c r="W2960">
        <v>1</v>
      </c>
      <c r="X2960">
        <f>NETWORKDAYS(K2960,L2959)</f>
        <v>1</v>
      </c>
      <c r="Y2960" t="str">
        <f>IF(X2960&lt;=2,"CUMPLE","NO CUMPLE")</f>
        <v>CUMPLE</v>
      </c>
    </row>
    <row r="2961" xml:space="preserve">
      <c r="A2961">
        <v>192599</v>
      </c>
      <c r="B2961" t="str">
        <v>INCIDENT</v>
      </c>
      <c r="C2961" t="str">
        <v>CERRADO</v>
      </c>
      <c r="D2961" t="str">
        <v>LINEAL DE CAJAS</v>
      </c>
      <c r="E2961" t="str">
        <v xml:space="preserve">POS </v>
      </c>
      <c r="F2961" t="str">
        <v>POS</v>
      </c>
      <c r="G2961" t="str">
        <v>WINCOR</v>
      </c>
      <c r="H2961" t="str" xml:space="preserve">
        <v xml:space="preserve">Buenos días solicito de su colaboración la gaveta de la pos dos requiere cambio se partió los dos rieles y al abrir para dar cambio se cae el dinero al piso; y estamos a puertas de temporada y debemos tener todas las pos al servicio gracias_x000d_
Número de inventario si se tiene_x000d_
_x000d_
014144_x000d_
_x000d_
Numero de caja_x000d_
_x000d_
2</v>
      </c>
      <c r="I2961" t="str" xml:space="preserve">
        <v xml:space="preserve">Buenos días solicito de su colaboración la gaveta de la pos dos requiere cambio se partió los dos rieles y al abrir para dar cambio se cae el dinero al piso; y estamos a puertas de temporada y debemos tener todas las pos al servicio gracias_x000d_
Número de inventario si se tiene_x000d_
_x000d_
014144_x000d_
_x000d_
Numero de caja_x000d_
_x000d_
2</v>
      </c>
      <c r="J2961" t="str">
        <v>Se pide cajon monedero nuevo que esta en tienda para cambio; se recibe caja 2 se visualiza cajon monedero en falla no funciona los topes al abrir; se procede a retirar cajon monedero en falla con el cable; se realiza instalacion de nuevo se hacen pruebas no toma comando abrir; se reinicia pos se verifican conexiones y se hacen pruebas y todo queda funcionando y operativo</v>
      </c>
      <c r="K2961">
        <v>45265</v>
      </c>
      <c r="L2961">
        <v>45265</v>
      </c>
      <c r="M2961" t="str">
        <f>TEXT(L2961,"DDDDDDD")</f>
        <v>martes</v>
      </c>
      <c r="N2961" t="str" xml:space="preserve">
        <v xml:space="preserve">M183 METRO SAN GIL_x000d_
_x000d_
</v>
      </c>
      <c r="O2961" t="str">
        <v>SAN GIL</v>
      </c>
      <c r="P2961" t="str">
        <f>IF(ISBLANK(O2961),"0",(VLOOKUP(O2961,REGION,2,FALSE)))</f>
        <v>ORIENTE</v>
      </c>
      <c r="Q2961" t="str">
        <v>ERICK FRANCISCO RUEDA JIMENEZ</v>
      </c>
      <c r="R2961">
        <v>13568686</v>
      </c>
      <c r="S2961" t="str">
        <v>ALIADO</v>
      </c>
      <c r="T2961">
        <v>0.5833333333333334</v>
      </c>
      <c r="U2961">
        <v>0.625</v>
      </c>
      <c r="V2961">
        <f>IF(ISBLANK(T2961 ),"0",U2961-T2961)</f>
        <v>0.04166666666666663</v>
      </c>
      <c r="W2961">
        <v>1</v>
      </c>
      <c r="X2961">
        <f>NETWORKDAYS(K2961,L2960)</f>
        <v>1</v>
      </c>
      <c r="Y2961" t="str">
        <f>IF(X2961&lt;=2,"CUMPLE","NO CUMPLE")</f>
        <v>CUMPLE</v>
      </c>
    </row>
    <row r="2962" xml:space="preserve">
      <c r="A2962">
        <v>308954</v>
      </c>
      <c r="B2962" t="str">
        <v>INCIDENT</v>
      </c>
      <c r="C2962" t="str">
        <v>CERRADO</v>
      </c>
      <c r="D2962" t="str">
        <v>CARNES</v>
      </c>
      <c r="E2962" t="str">
        <v>BALANZA</v>
      </c>
      <c r="F2962" t="str">
        <v>BALANZA</v>
      </c>
      <c r="G2962" t="str">
        <v>METTLER</v>
      </c>
      <c r="H2962" t="str" xml:space="preserve">
        <v xml:space="preserve">Buenas tardes. por favor me colaboran con la validación de la balanzas de mesa la cual no sale el tiquete de venta; ip 10.132.24.48 gracias_x000d_
Indica la ubicacion de tu balanza en la tienda_x000d_
_x000d_
Carnes</v>
      </c>
      <c r="I2962" t="str" xml:space="preserve">
        <v xml:space="preserve">Buenas tardes. por favor me colaboran con la validación de la balanzas de mesa la cual no sale el tiquete de venta; ip 10.132.24.48 gracias_x000d_
Indica la ubicacion de tu balanza en la tienda_x000d_
_x000d_
Carnes</v>
      </c>
      <c r="J2962" t="str">
        <v xml:space="preserve"> "Se llega a sitio y se procede con validaciones de ingreso. Ubicamos el usuario y la balanza y la transportamos hasta el laboratorio de sistemas. Solicitamos la parte y procedemos a desensamblar todo el cabezal para poder cambiar la misma. Realizamos desconexión de sensor y asignamos el que llega. Realizamos nuevamente el ensamblado de todo el cabezal y procedemos a armarlo en la balanza. Transportamos la balanza nuevamente al laboratorio de carnes procedemos a realizar pruebas y la balanza presenta el mismo error y a veces suelta bastantes ticketes. Hasta que procede a bloquearse y no corre mas papel ni con el botón de salida de papel. Intentamos calibrar la balanza pero sigue arrojando el mismo error de calibración pos. Procedemos a probar con otro rollo de papel pero sigue presentando el mismo error. Procedemos a trasladar parte completa de otra balanza que está imprimiendo con papel que esta tomando y sigue presentando el mismo error. Volvemos a colocar la parte que sirve en la balanza de platos quedando operativa y funcional. Ensamblamos nuevamente la balanza de la llamada y sigue presentando el mismo error. Se procede a revisar conexiones y ensamblado y se encuentra todo ok. Procedemos a realizar reset factory y la balanza primero arroja ticketes y luego repite los mismos pasos mencionados anteriormente hasta que se bloquea. El procedimiento (cambiar todo el ensamble del cabezal junto con motores con otras balanzas funcionales) se realiza con básculas activas tres veces. Se transfiere la llamada bajo instrucción de soporte remoto. Jueves 7 de Diciembre de 2023"</v>
      </c>
      <c r="K2962">
        <v>45266</v>
      </c>
      <c r="L2962">
        <v>45267</v>
      </c>
      <c r="M2962" t="str">
        <f>TEXT(L2962,"DDDDDDD")</f>
        <v>jueves</v>
      </c>
      <c r="N2962" t="str" xml:space="preserve">
        <v xml:space="preserve">M179 METRO PITALITO_x000d_
_x000d_
</v>
      </c>
      <c r="O2962" t="str">
        <v>PITALITO</v>
      </c>
      <c r="P2962" t="str">
        <f>IF(ISBLANK(O2962),"0",(VLOOKUP(O2962,REGION,2,FALSE)))</f>
        <v>OCCIDENTE</v>
      </c>
      <c r="Q2962" t="str">
        <v>EMERSON PALACIOS MARTINEZ</v>
      </c>
      <c r="R2962">
        <f>IF(ISBLANK(Q2962),"0", VLOOKUP(Q2962,PERSONAL,2,FALSE))</f>
        <v>13723524</v>
      </c>
      <c r="S2962" t="str">
        <v>ALIADO</v>
      </c>
      <c r="T2962">
        <v>0.25</v>
      </c>
      <c r="U2962">
        <v>0.4166666666666667</v>
      </c>
      <c r="V2962">
        <f>IF(ISBLANK(T2962 ),"0",U2962-T2962)</f>
        <v>0.16666666666666669</v>
      </c>
      <c r="W2962">
        <v>2</v>
      </c>
      <c r="X2962">
        <f>NETWORKDAYS(K2962,L2961)</f>
        <v>-2</v>
      </c>
      <c r="Y2962" t="str">
        <f>IF(X2962&lt;=2,"CUMPLE","NO CUMPLE")</f>
        <v>CUMPLE</v>
      </c>
    </row>
    <row r="2963" xml:space="preserve">
      <c r="A2963">
        <v>310568</v>
      </c>
      <c r="B2963" t="str">
        <v>INCIDENT</v>
      </c>
      <c r="C2963" t="str">
        <v>CERRADO</v>
      </c>
      <c r="D2963" t="str">
        <v>LINEAL DE CAJAS</v>
      </c>
      <c r="E2963" t="str">
        <v>POS</v>
      </c>
      <c r="F2963" t="str">
        <v>POS</v>
      </c>
      <c r="G2963" t="str">
        <v>WINCOR</v>
      </c>
      <c r="H2963" t="str" xml:space="preserve">
        <v xml:space="preserve">buenas tardes me puedes colaborar con este cau ya que en las pos 9 no le sirve la bascula para pesar y registro de productos. muchas gracias_x000d_
Número de inventario si se tiene_x000d_
_x000d_
n/a_x000d_
_x000d_
Numero de caja_x000d_
_x000d_
9</v>
      </c>
      <c r="I2963" t="str" xml:space="preserve">
        <v xml:space="preserve">buenas tardes me puedes colaborar con este cau ya que en las pos 9 no le sirve la bascula para pesar y registro de productos. muchas gracias_x000d_
Número de inventario si se tiene_x000d_
_x000d_
n/a_x000d_
_x000d_
Numero de caja_x000d_
_x000d_
9</v>
      </c>
      <c r="J2963" t="str">
        <v>"Se realiza el cambio de la bascula del modulo 9; soporte lo brindó el ingeniero Nestor; se realizaron pruebas con el cliente y queda la maquina operativa .6 de Diciembre de 2023"</v>
      </c>
      <c r="K2963">
        <v>45266</v>
      </c>
      <c r="L2963">
        <v>45266</v>
      </c>
      <c r="M2963" t="str">
        <f>TEXT(L2963,"DDDDDDD")</f>
        <v>miércoles</v>
      </c>
      <c r="N2963" t="str" xml:space="preserve">
        <v xml:space="preserve">J126 JUMBO SAN SILVESTRE_x000d_
_x000d_
</v>
      </c>
      <c r="O2963" t="str">
        <v>BARRANCABERMEJA</v>
      </c>
      <c r="P2963" t="str">
        <f>IF(ISBLANK(O2963),"0",(VLOOKUP(O2963,REGION,2,FALSE)))</f>
        <v>ORIENTE</v>
      </c>
      <c r="Q2963" t="str">
        <v>JESUS ALBERTO ROJAS DAVILA</v>
      </c>
      <c r="R2963">
        <f>IF(ISBLANK(Q2963),"0", VLOOKUP(Q2963,PERSONAL,2,FALSE))</f>
        <v>1104132167</v>
      </c>
      <c r="S2963" t="str">
        <v>ALIADO</v>
      </c>
      <c r="T2963">
        <v>0.5833333333333334</v>
      </c>
      <c r="U2963">
        <v>0.6666666666666666</v>
      </c>
      <c r="V2963">
        <f>IF(ISBLANK(T2963 ),"0",U2963-T2963)</f>
        <v>0.08333333333333326</v>
      </c>
      <c r="W2963">
        <v>1</v>
      </c>
      <c r="X2963">
        <f>NETWORKDAYS(K2963,L2962)</f>
        <v>2</v>
      </c>
      <c r="Y2963" t="str">
        <f>IF(X2963&lt;=2,"CUMPLE","NO CUMPLE")</f>
        <v>CUMPLE</v>
      </c>
    </row>
    <row r="2964" xml:space="preserve">
      <c r="A2964">
        <v>308216</v>
      </c>
      <c r="B2964" t="str">
        <v>INCIDENT</v>
      </c>
      <c r="C2964" t="str">
        <v>CERRADO</v>
      </c>
      <c r="D2964" t="str">
        <v>TODA LA TIENDA</v>
      </c>
      <c r="E2964" t="str">
        <v>VERIFICADOR</v>
      </c>
      <c r="F2964" t="str">
        <v>VERIFICADOR</v>
      </c>
      <c r="G2964" t="str">
        <v>VERIFICADOR</v>
      </c>
      <c r="H2964" t="str">
        <v>Se solicita revisar verificador de precios de PGC ya que no esta funcionando; no escanea.Se solicita revisar verificador de precios de PGC ya que no esta funcionando; no escanea.</v>
      </c>
      <c r="I2964" t="str">
        <v>Se solicita revisar verificador de precios de PGC ya que no esta funcionando; no escanea.</v>
      </c>
      <c r="J2964" t="str">
        <v>"Se hace revisión de equipos verificadores; con los cuales se realizan pruebas y están funcionando de manera correcta; escanean los productos de manera correcta. Operativos. "</v>
      </c>
      <c r="K2964">
        <v>45266</v>
      </c>
      <c r="L2964">
        <v>45266</v>
      </c>
      <c r="M2964" t="str">
        <f>TEXT(L2964,"DDDDDDD")</f>
        <v>miércoles</v>
      </c>
      <c r="N2964" t="str" xml:space="preserve">
        <v xml:space="preserve">J126 JUMBO SAN SILVESTRE_x000d_
_x000d_
</v>
      </c>
      <c r="O2964" t="str">
        <v>BARRANCABERMEJA</v>
      </c>
      <c r="P2964" t="str">
        <f>IF(ISBLANK(O2964),"0",(VLOOKUP(O2964,REGION,2,FALSE)))</f>
        <v>ORIENTE</v>
      </c>
      <c r="Q2964" t="str">
        <v>JESUS ALBERTO ROJAS DAVILA</v>
      </c>
      <c r="R2964">
        <f>IF(ISBLANK(Q2964),"0", VLOOKUP(Q2964,PERSONAL,2,FALSE))</f>
        <v>1104132167</v>
      </c>
      <c r="S2964" t="str">
        <v>ALIADO</v>
      </c>
      <c r="T2964">
        <v>0.5833333333333334</v>
      </c>
      <c r="U2964">
        <v>0.6666666666666666</v>
      </c>
      <c r="V2964">
        <f>IF(ISBLANK(T2964 ),"0",U2964-T2964)</f>
        <v>0.08333333333333326</v>
      </c>
      <c r="W2964">
        <v>1</v>
      </c>
      <c r="X2964">
        <f>NETWORKDAYS(K2964,L2963)</f>
        <v>1</v>
      </c>
      <c r="Y2964" t="str">
        <f>IF(X2964&lt;=2,"CUMPLE","NO CUMPLE")</f>
        <v>CUMPLE</v>
      </c>
    </row>
    <row r="2965" xml:space="preserve">
      <c r="A2965">
        <v>328203</v>
      </c>
      <c r="B2965" t="str">
        <v>INCIDENT</v>
      </c>
      <c r="C2965" t="str">
        <v>CERRADO</v>
      </c>
      <c r="D2965" t="str">
        <v>LINEAL DE CAJAS</v>
      </c>
      <c r="E2965" t="str">
        <v>SCANNER</v>
      </c>
      <c r="F2965" t="str">
        <v>SCANNER</v>
      </c>
      <c r="G2965" t="str">
        <v>DATALOGIC</v>
      </c>
      <c r="H2965" t="str" xml:space="preserve">
        <v xml:space="preserve">buenas tardes solicitamos de su colaboración con la pos numero 12 el escáner presenta novedad no registra ni pesa gracias quedo atento._x000d_
Número de inventario_x000d_
_x000d_
020795</v>
      </c>
      <c r="I2965" t="str" xml:space="preserve">
        <v xml:space="preserve">buenas tardes solicitamos de su colaboración con la pos numero 12 el escáner presenta novedad no registra ni pesa gracias quedo atento._x000d_
Número de inventario_x000d_
_x000d_
020795</v>
      </c>
      <c r="J2965" t="str" xml:space="preserve">
        <v xml:space="preserve">Se realiza las siguientes pruebas se toma un escanner de una pos que este funcional se instala en la pos 12 y esta no funciona; se procede a cambiar el cable de la pos con otra pos que este funcional y el cable si funciona; en otra pos se reinicia la pos asi mismo el escanner pero este no esta funcional lo que se le informa al encargado de sistema de ka tienda y este informa que se requiere un escanner para instalar en la pos._x000d_
</v>
      </c>
      <c r="K2965">
        <v>45266</v>
      </c>
      <c r="L2965">
        <v>45267</v>
      </c>
      <c r="M2965" t="str">
        <f>TEXT(L2965,"DDDDDDD")</f>
        <v>jueves</v>
      </c>
      <c r="N2965" t="str" xml:space="preserve">
        <v xml:space="preserve">M085 METRO MONTERIA_x000d_
_x000d_
</v>
      </c>
      <c r="O2965" t="str">
        <v>MONTERIA</v>
      </c>
      <c r="P2965" t="str">
        <f>IF(ISBLANK(O2965),"0",(VLOOKUP(O2965,REGION,2,FALSE)))</f>
        <v>COSTA</v>
      </c>
      <c r="Q2965" t="str">
        <v>SHARON YANETH KERGUELEN WILCHES</v>
      </c>
      <c r="R2965">
        <f>IF(ISBLANK(Q2965),"0", VLOOKUP(Q2965,PERSONAL,2,FALSE))</f>
        <v>1067917448</v>
      </c>
      <c r="S2965" t="str">
        <v>DIRECTO</v>
      </c>
      <c r="T2965">
        <v>0.5993055555555555</v>
      </c>
      <c r="U2965">
        <v>0.65625</v>
      </c>
      <c r="V2965">
        <f>IF(ISBLANK(T2965 ),"0",U2965-T2965)</f>
        <v>0.056944444444444464</v>
      </c>
      <c r="W2965">
        <v>1</v>
      </c>
      <c r="X2965">
        <f>NETWORKDAYS(K2965,L2964)</f>
        <v>1</v>
      </c>
      <c r="Y2965" t="str">
        <f>IF(X2965&lt;=2,"CUMPLE","NO CUMPLE")</f>
        <v>CUMPLE</v>
      </c>
    </row>
    <row r="2966" xml:space="preserve">
      <c r="A2966">
        <v>313988</v>
      </c>
      <c r="B2966" t="str">
        <v>INCIDENT</v>
      </c>
      <c r="C2966" t="str">
        <v>CERRADO</v>
      </c>
      <c r="D2966" t="str">
        <v>LINEAL DE CAJAS</v>
      </c>
      <c r="E2966" t="str">
        <v>PC</v>
      </c>
      <c r="F2966" t="str">
        <v>PC</v>
      </c>
      <c r="G2966" t="str">
        <v>LENOVO</v>
      </c>
      <c r="H2966" t="str" xml:space="preserve">
        <v xml:space="preserve">Buenas tardes: por favor me colaboran para verificar el teléfono y el cable de red del computador de caja central; ya que permanece constantemente sin conexion._x000d_
Número de Extensión_x000d_
_x000d_
415_x000d_
_x000d_
Modelo de Teléfono</v>
      </c>
      <c r="I2966" t="str" xml:space="preserve">
        <v xml:space="preserve">Buenas tardes: por favor me colaboran para verificar el teléfono y el cable de red del computador de caja central; ya que permanece constantemente sin conexion._x000d_
Número de Extensión_x000d_
_x000d_
415_x000d_
_x000d_
Modelo de Teléfono</v>
      </c>
      <c r="J2966" t="str">
        <v>Se Realiza Revisión del Pc del Área de Caja Central; Se indica problemas de Red; Se Prosigue a realizar Revisión del Punto de Red; El Cableado que va al teléfono; Se verifica y se encuentra cableado de Red muy ajustado del punto físico al teléfono; Por lo que se realiza cambio del Cable de Red por uno en buenas condiciones y mas largo; Se realiza también ajuste de pines y adecuamiento del punto de red; Se actualizan Directivas y se pone a prueba el Pc y Responde correctamente...ESTADO OK 7 de DICIEMBRE DE 2023</v>
      </c>
      <c r="K2966">
        <v>45267</v>
      </c>
      <c r="L2966">
        <v>45267</v>
      </c>
      <c r="M2966" t="str">
        <f>TEXT(L2966,"DDDDDDD")</f>
        <v>jueves</v>
      </c>
      <c r="N2966" t="str" xml:space="preserve">
        <v xml:space="preserve">J047 JUMBO GIRARDOT_x000d_
_x000d_
</v>
      </c>
      <c r="O2966" t="str">
        <v>GIRARDOT</v>
      </c>
      <c r="P2966" t="str">
        <f>IF(ISBLANK(O2966),"0",(VLOOKUP(O2966,REGION,2,FALSE)))</f>
        <v>OCCIDENTE</v>
      </c>
      <c r="Q2966" t="str">
        <v>RAFAEL ARDILA PUENTES</v>
      </c>
      <c r="R2966">
        <f>IF(ISBLANK(Q2966),"0", VLOOKUP(Q2966,PERSONAL,2,FALSE))</f>
        <v>1018419858</v>
      </c>
      <c r="S2966" t="str">
        <v>ALIADO</v>
      </c>
      <c r="T2966">
        <v>0.5833333333333334</v>
      </c>
      <c r="U2966">
        <v>0.6458333333333334</v>
      </c>
      <c r="V2966">
        <f>IF(ISBLANK(T2966 ),"0",U2966-T2966)</f>
        <v>0.0625</v>
      </c>
      <c r="W2966">
        <v>1</v>
      </c>
      <c r="X2966">
        <f>NETWORKDAYS(K2966,L2965)</f>
        <v>1</v>
      </c>
      <c r="Y2966" t="str">
        <f>IF(X2966&lt;=2,"CUMPLE","NO CUMPLE")</f>
        <v>CUMPLE</v>
      </c>
    </row>
    <row r="2967" xml:space="preserve">
      <c r="A2967">
        <v>316513</v>
      </c>
      <c r="B2967" t="str">
        <v>REQUEST</v>
      </c>
      <c r="C2967" t="str">
        <v>CERRADO</v>
      </c>
      <c r="D2967" t="str">
        <v>EDS</v>
      </c>
      <c r="E2967" t="str">
        <v>RELOJ</v>
      </c>
      <c r="F2967" t="str">
        <v>BIOMETRICO</v>
      </c>
      <c r="G2967" t="str">
        <v>RELOJ</v>
      </c>
      <c r="H2967" t="str">
        <v>Funcionario solicita traslado de reloj biométrico para marcación de turno en la EDS MOSQUERA</v>
      </c>
      <c r="I2967" t="str">
        <v>Funcionario solicita traslado de reloj biométrico para marcación de turno en la EDS MOSQUERA</v>
      </c>
      <c r="J2967" t="str">
        <v>No se puede realizar la actividad ya que no se cuenta con disponibilidad de un punto de red; se revisaron los puntos que se encuentran en la oficina de administración de la estación de servicio pero ninguno esta habilitado; se intento ubicar uno de los puntos en el rack de comunicaciones pero no fue posible encontrarlo. Así que no se realiza la configuración del equipo.</v>
      </c>
      <c r="K2967">
        <v>45273</v>
      </c>
      <c r="L2967">
        <v>45273</v>
      </c>
      <c r="M2967" t="str">
        <f>TEXT(L2967,"DDDDDDD")</f>
        <v>miércoles</v>
      </c>
      <c r="N2967" t="str" xml:space="preserve">
        <v xml:space="preserve">Z073 EDS MOSQUERA_x000d_
_x000d_
</v>
      </c>
      <c r="O2967" t="str">
        <v>MOSQUERA</v>
      </c>
      <c r="P2967" t="str">
        <f>IF(ISBLANK(O2967),"0",(VLOOKUP(O2967,REGION,2,FALSE)))</f>
        <v>BOGOTA</v>
      </c>
      <c r="Q2967" t="str">
        <v>ALEXANDER CASTILLO SOTELO</v>
      </c>
      <c r="R2967">
        <f>IF(ISBLANK(Q2967),"0", VLOOKUP(Q2967,PERSONAL,2,FALSE))</f>
        <v>80216449</v>
      </c>
      <c r="S2967" t="str">
        <v>ALIADO</v>
      </c>
      <c r="T2967">
        <v>0.4791666666666667</v>
      </c>
      <c r="U2967">
        <v>0.5416666666666666</v>
      </c>
      <c r="V2967">
        <f>IF(ISBLANK(T2967 ),"0",U2967-T2967)</f>
        <v>0.062499999999999944</v>
      </c>
      <c r="W2967">
        <v>1</v>
      </c>
      <c r="X2967">
        <f>NETWORKDAYS(K2967,L2966)</f>
        <v>-5</v>
      </c>
      <c r="Y2967" t="str">
        <f>IF(X2967&lt;=2,"CUMPLE","NO CUMPLE")</f>
        <v>CUMPLE</v>
      </c>
      <c r="Z2967" t="str">
        <v>Caso ingresó el 11; acordado con cliente.</v>
      </c>
    </row>
    <row r="2968" xml:space="preserve">
      <c r="A2968">
        <v>342370</v>
      </c>
      <c r="B2968" t="str">
        <v>REQUEST</v>
      </c>
      <c r="C2968" t="str">
        <v>CERRADO</v>
      </c>
      <c r="D2968" t="str">
        <v>E-COMMERCE</v>
      </c>
      <c r="E2968" t="str">
        <v>PDA</v>
      </c>
      <c r="F2968" t="str">
        <v>PDA</v>
      </c>
      <c r="G2968" t="str">
        <v>ZEBRA</v>
      </c>
      <c r="H2968" t="str">
        <v>buenos dias me pueden colaborar con la PDA de domicilios ya que presenta novedad en la conexion a internet donde no refleja la opcion a conexion agradezco su colaboracion y una pronta respuesta.</v>
      </c>
      <c r="I2968" t="str">
        <v>buenos dias me pueden colaborar con la PDA de domicilios ya que presenta novedad en la conexion a internet donde no refleja la opcion a conexion agradezco su colaboracion y una pronta respuesta.</v>
      </c>
      <c r="J2968" t="str">
        <v>Se restablecio la PDA a valores de fabrica y se realizaron las respectivas instalaciones y configuraciones de las aplicaciones. Se realizaron las respectivas pruebas de funcionamiento y se deja operativo el equipo.</v>
      </c>
      <c r="K2968">
        <v>45273</v>
      </c>
      <c r="L2968">
        <v>45273</v>
      </c>
      <c r="M2968" t="str">
        <f>TEXT(L2968,"DDDDDDD")</f>
        <v>miércoles</v>
      </c>
      <c r="N2968" t="str" xml:space="preserve">
        <v xml:space="preserve">Z073 EDS MOSQUERA_x000d_
_x000d_
</v>
      </c>
      <c r="O2968" t="str">
        <v>MOSQUERA</v>
      </c>
      <c r="P2968" t="str">
        <f>IF(ISBLANK(O2968),"0",(VLOOKUP(O2968,REGION,2,FALSE)))</f>
        <v>BOGOTA</v>
      </c>
      <c r="Q2968" t="str">
        <v>ALEXANDER CASTILLO SOTELO</v>
      </c>
      <c r="R2968">
        <f>IF(ISBLANK(Q2968),"0", VLOOKUP(Q2968,PERSONAL,2,FALSE))</f>
        <v>80216449</v>
      </c>
      <c r="S2968" t="str">
        <v>ALIADO</v>
      </c>
      <c r="T2968">
        <v>0.4166666666666667</v>
      </c>
      <c r="U2968">
        <v>0.4791666666666667</v>
      </c>
      <c r="V2968">
        <f>IF(ISBLANK(T2968 ),"0",U2968-T2968)</f>
        <v>0.0625</v>
      </c>
      <c r="W2968">
        <v>1</v>
      </c>
      <c r="X2968">
        <f>NETWORKDAYS(K2968,L2967)</f>
        <v>1</v>
      </c>
      <c r="Y2968" t="str">
        <f>IF(X2968&lt;=2,"CUMPLE","NO CUMPLE")</f>
        <v>CUMPLE</v>
      </c>
    </row>
    <row r="2969" xml:space="preserve">
      <c r="A2969">
        <v>340517</v>
      </c>
      <c r="B2969" t="str">
        <v>INCIDENT</v>
      </c>
      <c r="C2969" t="str">
        <v>CERRADO</v>
      </c>
      <c r="D2969" t="str">
        <v xml:space="preserve">ADMINISTRACION </v>
      </c>
      <c r="E2969" t="str">
        <v>PC</v>
      </c>
      <c r="F2969" t="str">
        <v>PC</v>
      </c>
      <c r="G2969" t="str">
        <v>HP</v>
      </c>
      <c r="H2969" t="str" xml:space="preserve">
        <v xml:space="preserve">Colres del tema ;no se dejan modifcar .no es posible trabajor office .por al contrates alto_x000d_
Indicar ubicación del Equipo en tienda o oficinas_x000d_
_x000d_
oficina jumbo yopal</v>
      </c>
      <c r="I2969" t="str" xml:space="preserve">
        <v xml:space="preserve">Colres del tema ;no se dejan modifcar .no es posible trabajor office .por al contrates alto_x000d_
Indicar ubicación del Equipo en tienda o oficinas_x000d_
_x000d_
oficina jumbo yopal</v>
      </c>
      <c r="J2969" t="str" xml:space="preserve">
        <v xml:space="preserve">Se realiza visita en sitio y se evidencia que el equipo tiene un alto contraste en la imagen; se inicia sesión con usuario administrador y la falla persiste; se configura en sus opciones recomendadas por el sistema; se actualiza controladores; se realiza reparación de Windows y la falla persiste. además; se evidencia que las aplicaciones se cierran solas. dando como diagnostico daño en sistema operativo; se requiere el formateo del equipo._x000d_
_x000d_
Se procede a realizar el backup de la información del gerente; se hace un precheklist de la configuración y aplicativos; una vez culminado el backup se procede a realizar el formateo del equipo con la nueva imagen. Se sube al dominio y se instala el office y el navegador Mozilla; se perfila el usuario y se pasa la información nuevamente._x000d_
_x000d_
Se hacen pruebas de funcionalidad en compañía del usuario y este da su aprobación de satisfacción con la firma del acta. Equipo queda operativo y funcional._x000d_
</v>
      </c>
      <c r="K2969">
        <v>45272</v>
      </c>
      <c r="L2969">
        <v>45273</v>
      </c>
      <c r="M2969" t="str">
        <f>TEXT(L2969,"DDDDDDD")</f>
        <v>miércoles</v>
      </c>
      <c r="N2969" t="str" xml:space="preserve">
        <v xml:space="preserve">J185 JUMBO YOPAL_x000d_
_x000d_
</v>
      </c>
      <c r="O2969" t="str">
        <v>YOPAL</v>
      </c>
      <c r="P2969" t="str">
        <f>IF(ISBLANK(O2969),"0",(VLOOKUP(O2969,REGION,2,FALSE)))</f>
        <v>ORIENTE</v>
      </c>
      <c r="Q2969" t="str">
        <v>PABLO ANDRES BALANTA GOMEZ</v>
      </c>
      <c r="R2969">
        <f>IF(ISBLANK(Q2969),"0", VLOOKUP(Q2969,PERSONAL,2,FALSE))</f>
        <v>1111739227</v>
      </c>
      <c r="S2969" t="str">
        <v>DIRECTO</v>
      </c>
      <c r="T2969">
        <v>0.4166666666666667</v>
      </c>
      <c r="U2969">
        <v>0.75</v>
      </c>
      <c r="V2969">
        <f>IF(ISBLANK(T2969 ),"0",U2969-T2969)</f>
        <v>0.3333333333333333</v>
      </c>
      <c r="W2969">
        <v>4</v>
      </c>
      <c r="X2969">
        <f>NETWORKDAYS(K2969,L2968)</f>
        <v>2</v>
      </c>
      <c r="Y2969" t="str">
        <f>IF(X2969&lt;=2,"CUMPLE","NO CUMPLE")</f>
        <v>CUMPLE</v>
      </c>
    </row>
    <row r="2970" xml:space="preserve">
      <c r="A2970">
        <v>247351</v>
      </c>
      <c r="B2970" t="str">
        <v>REQUEST</v>
      </c>
      <c r="C2970" t="str">
        <v>CERRADO</v>
      </c>
      <c r="D2970" t="str">
        <v>LINEAL DE CAJAS</v>
      </c>
      <c r="E2970" t="str">
        <v>POS</v>
      </c>
      <c r="F2970" t="str">
        <v>POS</v>
      </c>
      <c r="G2970" t="str">
        <v>WINCOR</v>
      </c>
      <c r="H2970" t="str">
        <v>buenos días me colabora con la pos 11 esta fuera de línea y no se a podido utilizar quedo atenta.</v>
      </c>
      <c r="I2970" t="str">
        <v>buenos días me colabora con la pos 11 esta fuera de línea y no se a podido utilizar quedo atenta.</v>
      </c>
      <c r="J2970" t="str" xml:space="preserve">
        <v xml:space="preserve">"Se realiza inspección y limpieza de Pos 11 por requerimiento de Fabiola Diaz; se realizo búsqueda de cable DVI y pantalla  con entrada requerida  y poder realizar formateo de POS; se realizar cambio de partes; con otra pos de mismo modelo; se cambia fuente de poder; cambio de procesadores; pero no se obtiene ningun resultado; en board se observa afectacion de condensadores  y partes electronicas; que impiden el inicio normal del sistema interno (BIOS) y del sistema operativo del disco duro. pos instalada enciende pero no muestra video y no se puede acceder a BIOS; la pos de  bodega carga controladores muestra video pero se apaga. no se puede armar una pos ya que el daño se encuentra en la board de las dos cpu._x000d_
_x000d_
Diagnostico: Solicitud de nueva CPU para dar solución a usuario._x000d_
 13/12/2023"</v>
      </c>
      <c r="K2970">
        <v>45273</v>
      </c>
      <c r="L2970">
        <v>45273</v>
      </c>
      <c r="M2970" t="str">
        <f>TEXT(L2970,"DDDDDDD")</f>
        <v>miércoles</v>
      </c>
      <c r="N2970" t="str" xml:space="preserve">
        <v xml:space="preserve">M038 METRO NEIVA CENTRO DE CONVENCIONES_x000d_
_x000d_
</v>
      </c>
      <c r="O2970" t="str">
        <v>NEIVA</v>
      </c>
      <c r="P2970" t="str">
        <f>IF(ISBLANK(O2970),"0",(VLOOKUP(O2970,REGION,2,FALSE)))</f>
        <v>OCCIDENTE</v>
      </c>
      <c r="Q2970" t="str">
        <v>CARLOS HERNAN BARRETO LOPEZ</v>
      </c>
      <c r="R2970">
        <f>IF(ISBLANK(Q2970),"0", VLOOKUP(Q2970,PERSONAL,2,FALSE))</f>
        <v>1010165612</v>
      </c>
      <c r="S2970" t="str">
        <v>DIRECTO</v>
      </c>
      <c r="T2970">
        <v>0.3333333333333333</v>
      </c>
      <c r="U2970">
        <v>0.5</v>
      </c>
      <c r="V2970">
        <f>IF(ISBLANK(T2970 ),"0",U2970-T2970)</f>
        <v>0.16666666666666669</v>
      </c>
      <c r="W2970">
        <v>2</v>
      </c>
      <c r="X2970">
        <f>NETWORKDAYS(K2970,L2969)</f>
        <v>1</v>
      </c>
      <c r="Y2970" t="str">
        <f>IF(X2970&lt;=2,"CUMPLE","NO CUMPLE")</f>
        <v>CUMPLE</v>
      </c>
    </row>
    <row r="2971" xml:space="preserve">
      <c r="A2971" t="str">
        <v>ACOMPAÑAMIENTO</v>
      </c>
      <c r="B2971" t="str">
        <v>REQUEST</v>
      </c>
      <c r="C2971" t="str">
        <v>CERRADO</v>
      </c>
      <c r="D2971" t="str">
        <v>TODA LA TIENDA</v>
      </c>
      <c r="E2971" t="str">
        <v>ACOMPAÑAMIENTO</v>
      </c>
      <c r="F2971" t="str">
        <v>ACOMPAÑAMIENTO</v>
      </c>
      <c r="G2971" t="str">
        <v>ACOMPAÑAMIENTO</v>
      </c>
      <c r="H2971" t="str">
        <v>Se solicita para tienda Riohacha acompañamiento 2;5</v>
      </c>
      <c r="I2971" t="str">
        <v>Se solicita para tienda Riohacha acompañamiento 2;5</v>
      </c>
      <c r="J2971" t="str">
        <v xml:space="preserve">se realiza las conexiones de la computadora que registra los productos (caja) y se conecta la bascula a la red </v>
      </c>
      <c r="K2971">
        <v>45272</v>
      </c>
      <c r="L2971">
        <v>45272</v>
      </c>
      <c r="M2971" t="str">
        <f>TEXT(L2971,"DDDDDDD")</f>
        <v>martes</v>
      </c>
      <c r="N2971" t="str" xml:space="preserve">
        <v xml:space="preserve">M040 METRO RIOHACHA_x000d_
_x000d_
</v>
      </c>
      <c r="O2971" t="str">
        <v>RIOHACHA</v>
      </c>
      <c r="P2971" t="str">
        <f>IF(ISBLANK(O2971),"0",(VLOOKUP(O2971,REGION,2,FALSE)))</f>
        <v>COSTA</v>
      </c>
      <c r="Q2971" t="str">
        <v>RONALD JOSE VILA TIRADO</v>
      </c>
      <c r="R2971">
        <v>1119696962</v>
      </c>
      <c r="S2971" t="str">
        <v>ALIADO</v>
      </c>
      <c r="T2971">
        <v>0.4791666666666667</v>
      </c>
      <c r="U2971">
        <v>0.6875</v>
      </c>
      <c r="V2971">
        <f>IF(ISBLANK(T2971 ),"0",U2971-T2971)</f>
        <v>0.20833333333333331</v>
      </c>
      <c r="W2971" t="str">
        <v>2;5</v>
      </c>
      <c r="X2971">
        <f>NETWORKDAYS(K2971,L2970)</f>
        <v>2</v>
      </c>
      <c r="Y2971" t="str">
        <f>IF(X2971&lt;=2,"CUMPLE","NO CUMPLE")</f>
        <v>CUMPLE</v>
      </c>
    </row>
    <row r="2972" xml:space="preserve">
      <c r="A2972">
        <v>340089</v>
      </c>
      <c r="B2972" t="str">
        <v>REQUEST</v>
      </c>
      <c r="C2972" t="str">
        <v>CERRADO</v>
      </c>
      <c r="D2972" t="str">
        <v>LINEAL DE CAJAS</v>
      </c>
      <c r="E2972" t="str">
        <v>SCANNER</v>
      </c>
      <c r="F2972" t="str">
        <v>BALANZA</v>
      </c>
      <c r="G2972" t="str">
        <v>ZEBRA</v>
      </c>
      <c r="H2972" t="str" xml:space="preserve">
        <v xml:space="preserve">Buenos Dias: por favor revisar pos 2 tienda 28 ya que la bascula esta nuevamente bloqueada ; no scanea . Gracias_x000d_
indicar que medio de pago desea afectar a validar_x000d_
_x000d_
pos 02 tienda 28</v>
      </c>
      <c r="I2972" t="str" xml:space="preserve">
        <v xml:space="preserve">Buenos Dias: por favor revisar pos 2 tienda 28 ya que la bascula esta nuevamente bloqueada ; no scanea . Gracias_x000d_
indicar que medio de pago desea afectar a validar_x000d_
_x000d_
pos 02 tienda 28</v>
      </c>
      <c r="J2972" t="str">
        <v xml:space="preserve">Se visita tienda donde se encuentra escanner del PP 2 se encuentra alertado con todos sus led encendidos; inicialmente se desconecta escanner de corriente y datos; luego de 10 minutos y de esperar que se descargue por completo; se vuleve a conectar escanner y falla persiste; se traslada escanner a otro puesto de pago para descartar cables y al conectarlo falla persiste; como prueba final se procede a tomar escanner del mismo modelo al cual sele intercambia board con el reportado con falla evidenciando que que la board del escanner reportado muestra la misma falla en el otro escanner; se  solicita cambio de board de escanner o en su defecto cambio del scanner en su totalidad; se dejan escanner en su puesto y se reporta a coordinadora de cajas en turno Luz Helena Fernandez. </v>
      </c>
      <c r="K2972">
        <v>45275</v>
      </c>
      <c r="L2972">
        <v>45275</v>
      </c>
      <c r="M2972" t="str">
        <f>TEXT(L2972,"DDDDDDD")</f>
        <v>viernes</v>
      </c>
      <c r="N2972" t="str" xml:space="preserve">
        <v xml:space="preserve">M028 METRO DUITAMA INNOVO_x000d_
_x000d_
</v>
      </c>
      <c r="O2972" t="str">
        <v>DUITAMA</v>
      </c>
      <c r="P2972" t="str">
        <f>IF(ISBLANK(O2972),"0",(VLOOKUP(O2972,REGION,2,FALSE)))</f>
        <v>ORIENTE</v>
      </c>
      <c r="Q2972" t="str">
        <v>JHONATAN RICARDO VARGAS ZAMBRANO</v>
      </c>
      <c r="R2972">
        <f>IF(ISBLANK(Q2972),"0", VLOOKUP(Q2972,PERSONAL,2,FALSE))</f>
        <v>1057583301</v>
      </c>
      <c r="S2972" t="str">
        <v>DIRECTO</v>
      </c>
      <c r="T2972">
        <v>0.6180555555555556</v>
      </c>
      <c r="U2972">
        <v>0.6944444444444444</v>
      </c>
      <c r="V2972">
        <f>IF(ISBLANK(T2972 ),"0",U2972-T2972)</f>
        <v>0.07638888888888884</v>
      </c>
      <c r="W2972">
        <v>1</v>
      </c>
      <c r="X2972">
        <f>NETWORKDAYS(K2972,L2971)</f>
        <v>-4</v>
      </c>
      <c r="Y2972" t="str">
        <f>IF(X2972&lt;=2,"CUMPLE","NO CUMPLE")</f>
        <v>CUMPLE</v>
      </c>
    </row>
    <row r="2973" xml:space="preserve">
      <c r="A2973">
        <v>321211</v>
      </c>
      <c r="B2973" t="str">
        <v>REQUEST</v>
      </c>
      <c r="C2973" t="str">
        <v>CERRADO</v>
      </c>
      <c r="D2973" t="str">
        <v>LINEAL DE CAJAS</v>
      </c>
      <c r="E2973" t="str">
        <v>POS</v>
      </c>
      <c r="F2973" t="str">
        <v xml:space="preserve">POS </v>
      </c>
      <c r="G2973" t="str">
        <v>WINCOR</v>
      </c>
      <c r="H2973" t="str">
        <v>Buenos días; Por favor; nos ayudan con la pos 23; de domicilios; ya que se sigue apagando. Atentamente; Jorge Iván Berdugo Abuabara Coordinador Jumbo Santa Marta</v>
      </c>
      <c r="I2973" t="str">
        <v>Buenos días; Por favor; nos ayudan con la pos 23; de domicilios; ya que se sigue apagando. Atentamente; Jorge Iván Berdugo Abuabara Coordinador Jumbo Santa Marta</v>
      </c>
      <c r="J2973" t="str" xml:space="preserve">
        <v xml:space="preserve">"SE REALIZA VALIDACION DEL EQUIPO TIPO POS DEL AREA DE CAJAS; ESPECIFICAMNETE EQUIPO DE DOMICILIO. LA MAQUINA PRESENTA REINICIO Y APGADO CONSTANTE. SE EFECTUA MANTENIMIENTO Y CAMBIO DE FUENTE DE PODER QUE LLEGA A LA TIENDA PARA SU INSTALACION. SE DEJA EQUIPO INSTALADO EN EL AREA DE DOMICILIO Y SE REALIZA SEGUIMINETO DE PAR DE HORAS PARA VERIFICAR QUE NO SE APAGUE LUEGO DE SU INSTALACION. 15 de DICIEMBRE DE 2023"_x000d_
</v>
      </c>
      <c r="K2973">
        <v>45275</v>
      </c>
      <c r="L2973">
        <v>45275</v>
      </c>
      <c r="M2973" t="str">
        <f>TEXT(L2973,"DDDDDDD")</f>
        <v>viernes</v>
      </c>
      <c r="N2973" t="str" xml:space="preserve">
        <v xml:space="preserve">J045 JUMBO AV.DEL FERROCARRIL SANTA MARTA_x000d_
_x000d_
</v>
      </c>
      <c r="O2973" t="str">
        <v>SANTA MARTA</v>
      </c>
      <c r="P2973" t="str">
        <f>IF(ISBLANK(O2973),"0",(VLOOKUP(O2973,REGION,2,FALSE)))</f>
        <v>COSTA</v>
      </c>
      <c r="Q2973" t="str">
        <v>ENRIQUE RAFAEL PONZON ORTEGA</v>
      </c>
      <c r="R2973">
        <f>IF(ISBLANK(Q2973),"0", VLOOKUP(Q2973,PERSONAL,2,FALSE))</f>
        <v>1082888515</v>
      </c>
      <c r="S2973" t="str">
        <v>DIRECTO</v>
      </c>
      <c r="T2973">
        <v>0.34375</v>
      </c>
      <c r="U2973">
        <v>0.3958333333333333</v>
      </c>
      <c r="V2973">
        <f>IF(ISBLANK(T2973 ),"0",U2973-T2973)</f>
        <v>0.052083333333333315</v>
      </c>
      <c r="W2973">
        <v>1</v>
      </c>
      <c r="X2973">
        <f>NETWORKDAYS(K2973,L2972)</f>
        <v>1</v>
      </c>
      <c r="Y2973" t="str">
        <f>IF(X2973&lt;=2,"CUMPLE","NO CUMPLE")</f>
        <v>CUMPLE</v>
      </c>
      <c r="Z2973" t="str">
        <v>Caso ingresa el 11; acordado con cliente.</v>
      </c>
    </row>
    <row r="2974" xml:space="preserve">
      <c r="A2974">
        <v>342175</v>
      </c>
      <c r="B2974" t="str">
        <v>INCIDENT</v>
      </c>
      <c r="C2974" t="str">
        <v>CERRADO</v>
      </c>
      <c r="D2974" t="str">
        <v>LINEAL DE CAJAS</v>
      </c>
      <c r="E2974" t="str">
        <v>POS</v>
      </c>
      <c r="F2974" t="str">
        <v>POS</v>
      </c>
      <c r="G2974" t="str">
        <v>WINCOR</v>
      </c>
      <c r="H2974" t="str" xml:space="preserve">
        <v xml:space="preserve">me ayudas la s no responde visores apagados y teclado_x000d_
Numero de caja_x000d_
_x000d_
3</v>
      </c>
      <c r="I2974" t="str" xml:space="preserve">
        <v xml:space="preserve">me ayudas la s no responde visores apagados y teclado_x000d_
Numero de caja_x000d_
_x000d_
3</v>
      </c>
      <c r="J2974" t="str">
        <v>SE REVISA POS #3 POR BLOQUEO EN CCLEANUP; SE ENCUENTRA NOVEDAD CON EL TECLADO Y EL CABLEADO QUE GENERÓ LA FALLA; CONJUNTA SE CAMBIA TECLADO DE OTRA POS Y GENERO EL MISMO CORTO; SE SOLICITA CAMBIO DE TECLADOS Y CABLEADOS PARA EVITAR EL DAÑO EN FUTURO  CAMBIO.                                                                                                                      ADICIONAL SE HABILITA LA POS CON UN TECLADO DE OTRA POS DEL SEGUNDO NIVEL; PARA MANTENER LA OPERATIVIDAD DEL LINEAL DE CAJAS; CON PREVIA AUTORIZACION DEL GERENTE DE LA TIENDA.  POS QUEDA EN FUNCIONAMIENTO Y OPERATIVA.</v>
      </c>
      <c r="K2974">
        <v>45275</v>
      </c>
      <c r="L2974">
        <v>45275</v>
      </c>
      <c r="M2974" t="str">
        <f>TEXT(L2974,"DDDDDDD")</f>
        <v>viernes</v>
      </c>
      <c r="N2974" t="str" xml:space="preserve">
        <v xml:space="preserve">J126 JUMBO SAN SILVESTRE_x000d_
_x000d_
</v>
      </c>
      <c r="O2974" t="str">
        <v>BARRANCABERMEJA</v>
      </c>
      <c r="P2974" t="str">
        <f>IF(ISBLANK(O2974),"0",(VLOOKUP(O2974,REGION,2,FALSE)))</f>
        <v>ORIENTE</v>
      </c>
      <c r="Q2974" t="str">
        <v>LUIS CARLOS ROJAS ACOSTA</v>
      </c>
      <c r="R2974">
        <f>IF(ISBLANK(Q2974),"0", VLOOKUP(Q2974,PERSONAL,2,FALSE))</f>
        <v>1096188137</v>
      </c>
      <c r="S2974" t="str">
        <v>DIRECTO</v>
      </c>
      <c r="T2974">
        <v>0.3333333333333333</v>
      </c>
      <c r="U2974">
        <v>0.4791666666666667</v>
      </c>
      <c r="V2974">
        <f>IF(ISBLANK(T2974 ),"0",U2974-T2974)</f>
        <v>0.14583333333333337</v>
      </c>
      <c r="W2974">
        <v>2</v>
      </c>
      <c r="X2974">
        <f>NETWORKDAYS(K2974,L2973)</f>
        <v>1</v>
      </c>
      <c r="Y2974" t="str">
        <f>IF(X2974&lt;=2,"CUMPLE","NO CUMPLE")</f>
        <v>CUMPLE</v>
      </c>
      <c r="Z2974" t="str">
        <v>Caso ingresa el 13; atendido por Jesús tambien; no se cobra atención de Jesús por ser garantía.</v>
      </c>
    </row>
    <row r="2975" xml:space="preserve">
      <c r="A2975">
        <v>342910</v>
      </c>
      <c r="B2975" t="str">
        <v>INCIDENT</v>
      </c>
      <c r="C2975" t="str">
        <v>CERRADO</v>
      </c>
      <c r="D2975" t="str">
        <v>LINEA DE CAJAS</v>
      </c>
      <c r="E2975" t="str">
        <v>BALANZA</v>
      </c>
      <c r="F2975" t="str">
        <v>SCANNER</v>
      </c>
      <c r="G2975" t="str">
        <v>ZEBRA</v>
      </c>
      <c r="H2975" t="str">
        <v>Buenas tardes me podrían colaborar ya que la Pos 8 la balanza no esta sirviendo y nos sale en el visor ERROR INIC esperamos pronta respuesta ya que por temporada es de su importancia tener las cajas sirviendo gracias</v>
      </c>
      <c r="I2975" t="str">
        <v>Buenas tardes me podrían colaborar ya que la Pos 8 la balanza no esta sirviendo y nos sale en el visor ERROR INIC esperamos pronta respuesta ya que por temporada es de su importancia tener las cajas sirviendo gracias</v>
      </c>
      <c r="J2975" t="str">
        <v xml:space="preserve">Pos trabajando y escaneando productos pero  se visualiza visualiza error en display cuanto se va a realizar la toma de peso; se realiza cambio por otra scanner balanza y presenta mismo error descartando fallas en equipo de scanner balanza; mismos escanner se instala en otra pos y funciona sin ningun problema; se indica a soporte remoto fabiola diaz; quien solicita crear caso sobre desconección de balanza; con fin de dar solución de manera remota mediante parametros de crague de datos; autoriza retiro. </v>
      </c>
      <c r="K2975">
        <v>45275</v>
      </c>
      <c r="L2975">
        <v>45278</v>
      </c>
      <c r="M2975" t="str">
        <f>TEXT(L2975,"DDDDDDD")</f>
        <v>lunes</v>
      </c>
      <c r="N2975" t="str" xml:space="preserve">
        <v xml:space="preserve">M038 METRO NEIVA CENTRO DE CONVENCIONES_x000d_
_x000d_
</v>
      </c>
      <c r="O2975" t="str">
        <v>NEIVA</v>
      </c>
      <c r="P2975" t="str">
        <f>IF(ISBLANK(O2975),"0",(VLOOKUP(O2975,REGION,2,FALSE)))</f>
        <v>OCCIDENTE</v>
      </c>
      <c r="Q2975" t="str">
        <v>CARLOS HERNAN BARRETO LOPEZ</v>
      </c>
      <c r="R2975">
        <f>IF(ISBLANK(Q2975),"0", VLOOKUP(Q2975,PERSONAL,2,FALSE))</f>
        <v>1010165612</v>
      </c>
      <c r="S2975" t="str">
        <v>DIRECTO</v>
      </c>
      <c r="T2975">
        <v>0.3333333333333333</v>
      </c>
      <c r="U2975">
        <v>0.5</v>
      </c>
      <c r="V2975">
        <f>IF(ISBLANK(T2975 ),"0",U2975-T2975)</f>
        <v>0.16666666666666669</v>
      </c>
      <c r="W2975">
        <v>2</v>
      </c>
      <c r="X2975">
        <f>NETWORKDAYS(K2975,L2974)</f>
        <v>1</v>
      </c>
      <c r="Y2975" t="str">
        <f>IF(X2975&lt;=2,"CUMPLE","NO CUMPLE")</f>
        <v>CUMPLE</v>
      </c>
    </row>
    <row r="2976" xml:space="preserve">
      <c r="A2976">
        <v>353358</v>
      </c>
      <c r="B2976" t="str">
        <v>REQUEST</v>
      </c>
      <c r="C2976" t="str">
        <v>CERRADO</v>
      </c>
      <c r="D2976" t="str">
        <v>LINEAL DE CAJAS</v>
      </c>
      <c r="E2976" t="str">
        <v>BALANZA</v>
      </c>
      <c r="F2976" t="str">
        <v xml:space="preserve">MESA </v>
      </c>
      <c r="G2976" t="str">
        <v>METTLER</v>
      </c>
      <c r="H2976" t="str" xml:space="preserve">
        <v xml:space="preserve">buen dia se reporta novedad en balanza de platos; no gira las etiquetas no sale precio;_x000d_
Área donde su ubica la balanza_x000d_
_x000d_
PLATOS PREPARADOS</v>
      </c>
      <c r="I2976" t="str" xml:space="preserve">
        <v xml:space="preserve">buen dia se reporta novedad en balanza de platos; no gira las etiquetas no sale precio;_x000d_
Área donde su ubica la balanza_x000d_
_x000d_
PLATOS PREPARADOS</v>
      </c>
      <c r="J2976" t="str">
        <v>SE REALIZA VALIDACION DEL EQUIPO TIPO BALANZA DE MESA; AREA DE PLATOS PREPARADOS. EQUIPO PRESENTA FALLA EN EL FLEX O BUSDE DATOS DEL CABEZAL DE IMPRESIÓN Y PROBLEMA EN LA BASE QUE ENRROLA EL PAPEL GENERANDO TRABADO Y PROBLEMAS CONSTANTES EN LA IMPRESIÓN DE LOS TICKET. SE REALIZA MANTENIMINETO PREVENTIVO DE LA MAQUINA ADICIONAL SE REALIZA LIMPIEZA EN LOS SENSORES CON ALCOHOL ISOPROPILICO Y  SE REALIZA CAMBIO DE FLEX COLOCANDO DEL EQUIPO DE FRUVER AL DE PLATOS PREPARADOS.  SE REALIZA PRUEBAS DONDE EN PRIMERA INSTANCIA SE SOLUCIONA PARCIALMENTE LA FALLA; PERO LUEGO DE REALIZAR SEGUIMIENTOS DE UNAS HORAS VUELVE A PRESENTA NUEVAMNETE LA NOVEDAD. NUEVAMENTE SE TOMA EL EQUIPO Y SE LLEVA AL AREA DEL SISTEMA PARA REVISION Y REPARACION. SEPROCEDE A INSTALAR LA MAQUINA NUEVAMENTE EN EL AREA DE PLATOS DONDE SE REALIZA CAMBIO DE PAPEL Y SE HACE PRUEBAS CON EL JEFE GUSTAVO PEREIRA Y SALEN DE FORMA CORRECTA SE HACE SEGUIMINETO A LA BASCULA Y SE DEJA OPERATIVA HASTA LA RETIRADA DEL TECNICO. OBSERVACION: SE ESTUVO REALIZANDO SEGUIMINETO A LOS EQUIPOS REVISADOS DEBIDO A QUE SE ENCONTRABAN EN LA TIENDA LAS PERSONAS DE CALIDAD Y REPRESENTANTES DE LA ENTIODAD.</v>
      </c>
      <c r="K2976">
        <v>45275</v>
      </c>
      <c r="L2976">
        <v>45275</v>
      </c>
      <c r="M2976" t="str">
        <f>TEXT(L2976,"DDDDDDD")</f>
        <v>viernes</v>
      </c>
      <c r="N2976" t="str" xml:space="preserve">
        <v xml:space="preserve">J045 JUMBO AV.DEL FERROCARRIL SANTA MARTA_x000d_
_x000d_
</v>
      </c>
      <c r="O2976" t="str">
        <v>SANTA MARTA</v>
      </c>
      <c r="P2976" t="str">
        <f>IF(ISBLANK(O2976),"0",(VLOOKUP(O2976,REGION,2,FALSE)))</f>
        <v>COSTA</v>
      </c>
      <c r="Q2976" t="str">
        <v>ENRIQUE RAFAEL PONZON ORTEGA</v>
      </c>
      <c r="R2976">
        <f>IF(ISBLANK(Q2976),"0", VLOOKUP(Q2976,PERSONAL,2,FALSE))</f>
        <v>1082888515</v>
      </c>
      <c r="S2976" t="str">
        <v>DIRECTO</v>
      </c>
      <c r="T2976">
        <v>0.40625</v>
      </c>
      <c r="U2976">
        <v>0.6666666666666666</v>
      </c>
      <c r="V2976">
        <v>0.21875</v>
      </c>
      <c r="W2976">
        <v>3</v>
      </c>
      <c r="X2976">
        <f>NETWORKDAYS(K2976,L2975)</f>
        <v>2</v>
      </c>
      <c r="Y2976" t="str">
        <f>IF(X2976&lt;=2,"CUMPLE","NO CUMPLE")</f>
        <v>CUMPLE</v>
      </c>
    </row>
    <row r="2977" xml:space="preserve">
      <c r="A2977">
        <v>319916</v>
      </c>
      <c r="B2977" t="str">
        <v>REQUEST</v>
      </c>
      <c r="C2977" t="str">
        <v>CERRADO</v>
      </c>
      <c r="D2977" t="str">
        <v>LINEAL DE CAJAS</v>
      </c>
      <c r="E2977" t="str">
        <v>POS</v>
      </c>
      <c r="F2977" t="str">
        <v>POS</v>
      </c>
      <c r="G2977" t="str">
        <v>WINCOR</v>
      </c>
      <c r="H2977" t="str" xml:space="preserve">
        <v xml:space="preserve">buena tarde; me colaboran por favor con la pos # 18 ;no prende_x000d_
Numero de caja_x000d_
_x000d_
18</v>
      </c>
      <c r="I2977" t="str" xml:space="preserve">
        <v xml:space="preserve">buena tarde; me colaboran por favor con la pos # 18 ;no prende_x000d_
Numero de caja_x000d_
_x000d_
18</v>
      </c>
      <c r="J2977" t="str">
        <v xml:space="preserve">Me encuentro en sitio y se me indica realizar la verificacion de la pos # 18 que se encuentra apagada; verifico cableado y unidad encendida; la unidad se observa que no tiene red; le informo a Don harold quien me indica que le conecte un telefono para su ubicacion; actividad que realizo y me retiro del sitio a la hora del almuerzo tipo 12:40 y retomo labor alas 14:00  mientras nos confirma comunicaciones al realizar una verificacion en el rack observo un cambio que le informo a don harold  quien me indica que ese cambio no afectaria; realizo pruebas de conexion y sin cambios con el telefono le cambio cable de red y sin cambios me indica dom harold que ubique un portatil y verifique la conexion desde el portatil pero sin cambios.  le informo a don harold de que el puerto no da internet y dejo la novedad pos encendida y operacional conectada en puerto pero sin reportar red  se le informa a la compañera Katerine y me retiro de sitio con la novedad de comunicacion </v>
      </c>
      <c r="K2977">
        <v>45278</v>
      </c>
      <c r="L2977">
        <v>45279</v>
      </c>
      <c r="M2977" t="str">
        <f>TEXT(L2977,"DDDDDDD")</f>
        <v>martes</v>
      </c>
      <c r="N2977" t="str" xml:space="preserve">
        <v xml:space="preserve">J036 JUMBO POPAYAN CAMPANARIO_x000d_
_x000d_
</v>
      </c>
      <c r="O2977" t="str">
        <v>POPAYAN</v>
      </c>
      <c r="P2977" t="str">
        <f>IF(ISBLANK(O2977),"0",(VLOOKUP(O2977,REGION,2,FALSE)))</f>
        <v>OCCIDENTE</v>
      </c>
      <c r="Q2977" t="str">
        <v>DANIEL FERNANDO PAREDES ARTEAGA</v>
      </c>
      <c r="R2977">
        <f>IF(ISBLANK(Q2977),"0", VLOOKUP(Q2977,PERSONAL,2,FALSE))</f>
        <v>10301691</v>
      </c>
      <c r="S2977" t="str">
        <v>DIRECTO</v>
      </c>
      <c r="T2977">
        <v>0.4895833333333333</v>
      </c>
      <c r="U2977">
        <v>0.7083333333333334</v>
      </c>
      <c r="V2977">
        <f>IF(ISBLANK(T2977 ),"0",U2977-T2977)</f>
        <v>0.21875000000000006</v>
      </c>
      <c r="W2977">
        <v>3</v>
      </c>
      <c r="X2977">
        <f>NETWORKDAYS(K2977,L2976)</f>
        <v>-2</v>
      </c>
      <c r="Y2977" t="str">
        <f>IF(X2977&lt;=2,"CUMPLE","NO CUMPLE")</f>
        <v>CUMPLE</v>
      </c>
    </row>
    <row r="2978" xml:space="preserve">
      <c r="A2978">
        <v>345373</v>
      </c>
      <c r="B2978" t="str">
        <v>REQUEST</v>
      </c>
      <c r="C2978" t="str">
        <v>CERRADO</v>
      </c>
      <c r="D2978" t="str">
        <v>LINEAL DE CAJAS</v>
      </c>
      <c r="E2978" t="str">
        <v>PDA</v>
      </c>
      <c r="F2978" t="str">
        <v>PDA</v>
      </c>
      <c r="G2978" t="str">
        <v>HONEYWELL</v>
      </c>
      <c r="H2978" t="str" xml:space="preserve">
        <v xml:space="preserve">Buenas tardes; me colabora con la PDA de servicio al cliente con la cual realizamos el chequeo de precio de la tienda. aparece un letrero de "Account login" y no deja hacer nada; gracias con imei 990011943219591_x000d_
Sección de la tienda en donde se ubica la PDT o usuario_x000d_
_x000d_
seccion de cajas tienda jumbo popayan 36</v>
      </c>
      <c r="I2978" t="str" xml:space="preserve">
        <v xml:space="preserve">Buenas tardes; me colabora con la PDA de servicio al cliente con la cual realizamos el chequeo de precio de la tienda. aparece un letrero de "Account login" y no deja hacer nada; gracias con imei 990011943219591_x000d_
Sección de la tienda en donde se ubica la PDT o usuario_x000d_
_x000d_
seccion de cajas tienda jumbo popayan 36</v>
      </c>
      <c r="J2978" t="str">
        <v>Me encuentro en sitio y se me indica realizar la verificación de la PDA y; se observa que esta sin cargar el perfil de usuario piso de ventas;  ingreso las credenciales de administrador y verifico configuración de perfil y se configura el acceso automático de al perfil y se reinicia la PDA; se realizan pruebas con las funcionarias y dispositivo operativo y funcional; le informo a la coordinadora de turno y se le informa a la compañera Katerine de la labor terminada</v>
      </c>
      <c r="K2978">
        <v>45278</v>
      </c>
      <c r="L2978">
        <v>45279</v>
      </c>
      <c r="M2978" t="str">
        <f>TEXT(L2978,"DDDDDDD")</f>
        <v>martes</v>
      </c>
      <c r="N2978" t="str" xml:space="preserve">
        <v xml:space="preserve">J036 JUMBO POPAYAN CAMPANARIO_x000d_
_x000d_
</v>
      </c>
      <c r="O2978" t="str">
        <v>POPAYAN</v>
      </c>
      <c r="P2978" t="str">
        <f>IF(ISBLANK(O2978),"0",(VLOOKUP(O2978,REGION,2,FALSE)))</f>
        <v>OCCIDENTE</v>
      </c>
      <c r="Q2978" t="str">
        <v>DANIEL FERNANDO PAREDES ARTEAGA</v>
      </c>
      <c r="R2978">
        <f>IF(ISBLANK(Q2978),"0", VLOOKUP(Q2978,PERSONAL,2,FALSE))</f>
        <v>10301691</v>
      </c>
      <c r="S2978" t="str">
        <v>DIRECTO</v>
      </c>
      <c r="T2978">
        <v>0.4305555555555556</v>
      </c>
      <c r="U2978">
        <v>0.4652777777777778</v>
      </c>
      <c r="V2978">
        <f>IF(ISBLANK(T2978 ),"0",U2978-T2978)</f>
        <v>0.03472222222222221</v>
      </c>
      <c r="W2978">
        <v>1</v>
      </c>
      <c r="X2978">
        <f>NETWORKDAYS(K2978,L2977)</f>
        <v>2</v>
      </c>
      <c r="Y2978" t="str">
        <f>IF(X2978&lt;=2,"CUMPLE","NO CUMPLE")</f>
        <v>CUMPLE</v>
      </c>
    </row>
    <row r="2979" xml:space="preserve">
      <c r="A2979">
        <v>344959</v>
      </c>
      <c r="B2979" t="str">
        <v>REQUEST</v>
      </c>
      <c r="C2979" t="str">
        <v>CERRADO</v>
      </c>
      <c r="D2979" t="str">
        <v>LINEAL DE CAJAS</v>
      </c>
      <c r="E2979" t="str">
        <v xml:space="preserve">PDA </v>
      </c>
      <c r="F2979" t="str">
        <v>PDA</v>
      </c>
      <c r="G2979" t="str">
        <v>HONEYWELL</v>
      </c>
      <c r="H2979" t="str" xml:space="preserve">
        <v xml:space="preserve">La PDT presenta anomalías ya que tiene un temporizador y a los 5 minutos de estarla usando cierra la sección automáticamente; además de esto al momento de generar las devoluciones al darle F1 la devolución no se imprime; se genera pero no deja imprimir_x000d_
Jefe de área asignación de la PDT_x000d_
_x000d_
Luis Carlos Gonzalez Camelo_x000d_
_x000d_
Sección en la tienda o ubicación del usuario_x000d_
_x000d_
PLS</v>
      </c>
      <c r="I2979" t="str" xml:space="preserve">
        <v xml:space="preserve">La PDT presenta anomalías ya que tiene un temporizador y a los 5 minutos de estarla usando cierra la sección automáticamente; además de esto al momento de generar las devoluciones al darle F1 la devolución no se imprime; se genera pero no deja imprimir_x000d_
Jefe de área asignación de la PDT_x000d_
_x000d_
Luis Carlos Gonzalez Camelo_x000d_
_x000d_
Sección en la tienda o ubicación del usuario_x000d_
_x000d_
PLS</v>
      </c>
      <c r="J2979" t="str">
        <v>"SE REVISA PDA POR PROBLEMAS CON TELNET DE CONEXIÓN A GENESIX; SE ENCUENTRA NOVEDAD CON LA CONFIGURACION DE LA FUNCION F1 QUE TENIA UN VALOR ERRADO; SE REALIZA CORRECION Y POSTERIOR PRUEBA DE FUNCIONAMIENTO CON EL JEFE DE SECCION LUIS GONZALEZ; PDA QUEDA OPERATIVA Y SIN NOVEDADES. 19 DE DICIEMBRE DE 2023"</v>
      </c>
      <c r="K2979">
        <v>45279</v>
      </c>
      <c r="L2979">
        <v>45279</v>
      </c>
      <c r="M2979" t="str">
        <f>TEXT(L2979,"DDDDDDD")</f>
        <v>martes</v>
      </c>
      <c r="N2979" t="str" xml:space="preserve">
        <v xml:space="preserve">J126 JUMBO SAN SILVESTRE_x000d_
_x000d_
</v>
      </c>
      <c r="O2979" t="str">
        <v>BARRANCABERMEJA</v>
      </c>
      <c r="P2979" t="str">
        <f>IF(ISBLANK(O2979),"0",(VLOOKUP(O2979,REGION,2,FALSE)))</f>
        <v>ORIENTE</v>
      </c>
      <c r="Q2979" t="str">
        <v>LUIS CARLOS ROJAS ACOSTA</v>
      </c>
      <c r="R2979">
        <f>IF(ISBLANK(Q2979),"0", VLOOKUP(Q2979,PERSONAL,2,FALSE))</f>
        <v>1096188137</v>
      </c>
      <c r="S2979" t="str">
        <v>DIRECTO</v>
      </c>
      <c r="T2979">
        <v>0.4583333333333333</v>
      </c>
      <c r="U2979">
        <v>0.5</v>
      </c>
      <c r="V2979">
        <f>IF(ISBLANK(T2979 ),"0",U2979-T2979)</f>
        <v>0.041666666666666685</v>
      </c>
      <c r="W2979">
        <v>1</v>
      </c>
      <c r="X2979">
        <f>NETWORKDAYS(K2979,L2978)</f>
        <v>1</v>
      </c>
      <c r="Y2979" t="str">
        <f>IF(X2979&lt;=2,"CUMPLE","NO CUMPLE")</f>
        <v>CUMPLE</v>
      </c>
    </row>
    <row r="2980" xml:space="preserve">
      <c r="A2980">
        <v>342175</v>
      </c>
      <c r="B2980" t="str">
        <v>INCIDENT</v>
      </c>
      <c r="C2980" t="str">
        <v>CERRADO</v>
      </c>
      <c r="D2980" t="str">
        <v xml:space="preserve">LINEAL DE CAJAS </v>
      </c>
      <c r="E2980" t="str">
        <v>POS</v>
      </c>
      <c r="F2980" t="str">
        <v>POS</v>
      </c>
      <c r="G2980" t="str">
        <v>WINCOR</v>
      </c>
      <c r="H2980" t="str" xml:space="preserve">
        <v xml:space="preserve">me ayudas la s no responde visores apagados y teclado_x000d_
Numero de caja_x000d_
_x000d_
3</v>
      </c>
      <c r="I2980" t="str" xml:space="preserve">
        <v xml:space="preserve">me ayudas la s no responde visores apagados y teclado_x000d_
Numero de caja_x000d_
_x000d_
3</v>
      </c>
      <c r="J2980" t="str">
        <v>SE REVISA POS #3 POR BLOQUEO EN CLEANUP; SE REALIZA CAMBIO DE TECLADO Y CABLEADO; CON PRUEBAS DE FUNCIONAMIENTO SATISFACTORIAS CON JEFE DE CAJAS. POS QUEDA EN FUNCIONAMIENTO Y OPERATIVA.</v>
      </c>
      <c r="K2980">
        <v>45278</v>
      </c>
      <c r="L2980">
        <v>45279</v>
      </c>
      <c r="M2980" t="str">
        <f>TEXT(L2980,"DDDDDDD")</f>
        <v>martes</v>
      </c>
      <c r="N2980" t="str" xml:space="preserve">
        <v xml:space="preserve">J126 JUMBO SAN SILVESTRE_x000d_
_x000d_
</v>
      </c>
      <c r="O2980" t="str">
        <v>BARRANCABERMEJA</v>
      </c>
      <c r="P2980" t="str">
        <f>IF(ISBLANK(O2980),"0",(VLOOKUP(O2980,REGION,2,FALSE)))</f>
        <v>ORIENTE</v>
      </c>
      <c r="Q2980" t="str">
        <v>LUIS CARLOS ROJAS ACOSTA</v>
      </c>
      <c r="R2980">
        <f>IF(ISBLANK(Q2980),"0", VLOOKUP(Q2980,PERSONAL,2,FALSE))</f>
        <v>1096188137</v>
      </c>
      <c r="S2980" t="str">
        <v>DIRECTO</v>
      </c>
      <c r="T2980">
        <v>0.3333333333333333</v>
      </c>
      <c r="U2980">
        <v>0.3958333333333333</v>
      </c>
      <c r="V2980">
        <f>IF(ISBLANK(T2980 ),"0",U2980-T2980)</f>
        <v>0.0625</v>
      </c>
      <c r="W2980">
        <v>1</v>
      </c>
      <c r="X2980">
        <f>NETWORKDAYS(K2980,L2979)</f>
        <v>2</v>
      </c>
      <c r="Y2980" t="str">
        <f>IF(X2980&lt;=2,"CUMPLE","NO CUMPLE")</f>
        <v>CUMPLE</v>
      </c>
    </row>
    <row r="2981" xml:space="preserve">
      <c r="A2981">
        <v>341994</v>
      </c>
      <c r="B2981" t="str">
        <v>REQUEST</v>
      </c>
      <c r="C2981" t="str">
        <v>CERRADO</v>
      </c>
      <c r="D2981" t="str">
        <v>LINEAL DE CAJAS</v>
      </c>
      <c r="E2981" t="str">
        <v>POS</v>
      </c>
      <c r="F2981" t="str">
        <v>POS</v>
      </c>
      <c r="G2981" t="str">
        <v>WINCOR</v>
      </c>
      <c r="H2981" t="str" xml:space="preserve">
        <v xml:space="preserve">Me ayudan con las pos #8 se quedó parada y el cajero quedó ahí atrapado_x000d_
numero de caja pos_x000d_
_x000d_
8</v>
      </c>
      <c r="I2981" t="str" xml:space="preserve">
        <v xml:space="preserve">Me ayudan con las pos #8 se quedó parada y el cajero quedó ahí atrapado_x000d_
numero de caja pos_x000d_
_x000d_
8</v>
      </c>
      <c r="J2981" t="str">
        <v>SE REVISA POS #8 POR BLOQUEO EN CLEANUP; SE REALIZA CAMBIO DE TECLADO Y CABLEADO; CON PRUEBAS DE FUNCIONAMIENTO SATISFACTORIAS CON JEFE DE CAJAS. POS QUEDA EN FUNCIONAMIENTO Y OPERATIVA.</v>
      </c>
      <c r="K2981">
        <v>45279</v>
      </c>
      <c r="L2981">
        <v>45279</v>
      </c>
      <c r="M2981" t="str">
        <f>TEXT(L2981,"DDDDDDD")</f>
        <v>martes</v>
      </c>
      <c r="N2981" t="str" xml:space="preserve">
        <v xml:space="preserve">J126 JUMBO SAN SILVESTRE_x000d_
_x000d_
</v>
      </c>
      <c r="O2981" t="str">
        <v>BARRANCABERMEJA</v>
      </c>
      <c r="P2981" t="str">
        <f>IF(ISBLANK(O2981),"0",(VLOOKUP(O2981,REGION,2,FALSE)))</f>
        <v>ORIENTE</v>
      </c>
      <c r="Q2981" t="str">
        <v>LUIS CARLOS ROJAS ACOSTA</v>
      </c>
      <c r="R2981">
        <f>IF(ISBLANK(Q2981),"0", VLOOKUP(Q2981,PERSONAL,2,FALSE))</f>
        <v>1096188137</v>
      </c>
      <c r="S2981" t="str">
        <v>DIRECTO</v>
      </c>
      <c r="T2981">
        <v>0.3958333333333333</v>
      </c>
      <c r="U2981">
        <v>0.4583333333333333</v>
      </c>
      <c r="V2981">
        <f>IF(ISBLANK(T2981 ),"0",U2981-T2981)</f>
        <v>0.0625</v>
      </c>
      <c r="W2981">
        <v>1</v>
      </c>
      <c r="X2981">
        <f>NETWORKDAYS(K2981,L2980)</f>
        <v>1</v>
      </c>
      <c r="Y2981" t="str">
        <f>IF(X2981&lt;=2,"CUMPLE","NO CUMPLE")</f>
        <v>CUMPLE</v>
      </c>
    </row>
    <row r="2982" xml:space="preserve">
      <c r="A2982">
        <v>355323</v>
      </c>
      <c r="B2982" t="str">
        <v>INCIDENT</v>
      </c>
      <c r="C2982" t="str">
        <v>CERRADO</v>
      </c>
      <c r="D2982" t="str">
        <v>LINEAL DE CAJAS</v>
      </c>
      <c r="E2982" t="str">
        <v>POS</v>
      </c>
      <c r="F2982" t="str">
        <v>POS</v>
      </c>
      <c r="G2982" t="str">
        <v>WINCOR</v>
      </c>
      <c r="H2982" t="str" xml:space="preserve">
        <v xml:space="preserve">Se solicita revisar teclado de POS caja 5 el cual presenta falla en su llave y teclas; se solicita realizar cambio de partes para reparar perisferico._x000d_
Número de inventario si se tiene_x000d_
_x000d_
no aplica_x000d_
_x000d_
Numero de caja_x000d_
_x000d_
5</v>
      </c>
      <c r="I2982" t="str" xml:space="preserve">
        <v xml:space="preserve">Se solicita revisar teclado de POS caja 5 el cual presenta falla en su llave y teclas; se solicita realizar cambio de partes para reparar perisferico._x000d_
Número de inventario si se tiene_x000d_
_x000d_
no aplica_x000d_
_x000d_
Numero de caja_x000d_
_x000d_
5</v>
      </c>
      <c r="J2982" t="str">
        <v>SE REVISA TECLADO DE POS #5; PARA TEMA DE REPARACION CON REEMPLAZO DE PARTES DE LOS TECLADO QUE FUERON CAMBIADOS DE LAS POS 3 Y 8; PERO NO PUDO REALIZAR LA REPARACION DEBIDO QUE EL TECLADO TIENE FALLAS EN BOARD Y LOS DEMAS SUFRIERON UNA FALLA ELECTRICA; POR TAL RAZON LA POS QUEDA FUERA DE SERVICIO HASTA QUE NO LLEGUE LA PARTE QUE SE SOLICITÓ DE REEMPLAZO.</v>
      </c>
      <c r="K2982">
        <v>45279</v>
      </c>
      <c r="L2982">
        <v>45279</v>
      </c>
      <c r="M2982" t="str">
        <f>TEXT(L2982,"DDDDDDD")</f>
        <v>martes</v>
      </c>
      <c r="N2982" t="str" xml:space="preserve">
        <v xml:space="preserve">J126 JUMBO SAN SILVESTRE_x000d_
_x000d_
</v>
      </c>
      <c r="O2982" t="str">
        <v>BARRANCABERMEJA</v>
      </c>
      <c r="P2982" t="str">
        <f>IF(ISBLANK(O2982),"0",(VLOOKUP(O2982,REGION,2,FALSE)))</f>
        <v>ORIENTE</v>
      </c>
      <c r="Q2982" t="str">
        <v>LUIS CARLOS ROJAS ACOSTA</v>
      </c>
      <c r="R2982">
        <f>IF(ISBLANK(Q2982),"0", VLOOKUP(Q2982,PERSONAL,2,FALSE))</f>
        <v>1096188137</v>
      </c>
      <c r="S2982" t="str">
        <v>DIRECTO</v>
      </c>
      <c r="T2982">
        <v>0.5833333333333334</v>
      </c>
      <c r="U2982">
        <v>0.6666666666666666</v>
      </c>
      <c r="V2982">
        <f>IF(ISBLANK(T2982 ),"0",U2982-T2982)</f>
        <v>0.08333333333333326</v>
      </c>
      <c r="W2982">
        <v>1</v>
      </c>
      <c r="X2982">
        <f>NETWORKDAYS(K2982,L2981)</f>
        <v>1</v>
      </c>
      <c r="Y2982" t="str">
        <f>IF(X2982&lt;=2,"CUMPLE","NO CUMPLE")</f>
        <v>CUMPLE</v>
      </c>
    </row>
    <row r="2983" xml:space="preserve">
      <c r="A2983">
        <v>355052</v>
      </c>
      <c r="B2983" t="str">
        <v>INCIDENT</v>
      </c>
      <c r="C2983" t="str">
        <v>CERRADO</v>
      </c>
      <c r="D2983" t="str">
        <v>PGC</v>
      </c>
      <c r="E2983" t="str">
        <v>PDA</v>
      </c>
      <c r="F2983" t="str">
        <v>PDA</v>
      </c>
      <c r="G2983" t="str">
        <v>HONEYWELL</v>
      </c>
      <c r="H2983" t="str" xml:space="preserve">
        <v xml:space="preserve">Buenas tardes; solicitud actualización de la aplicación Mi Tienda; en PDT de Servicio al cliente y La PDT de parámetros de góndolas. si es posible el caso se extienda en la actualización de todas las PDT que necesiten ser actualizadas. Perecederos; PLS._x000d_
lugar en donde se encuentra el computador en la tienda_x000d_
_x000d_
En toda la tienda</v>
      </c>
      <c r="I2983" t="str" xml:space="preserve">
        <v xml:space="preserve">Buenas tardes; solicitud actualización de la aplicación Mi Tienda; en PDT de Servicio al cliente y La PDT de parámetros de góndolas. si es posible el caso se extienda en la actualización de todas las PDT que necesiten ser actualizadas. Perecederos; PLS._x000d_
lugar en donde se encuentra el computador en la tienda_x000d_
_x000d_
En toda la tienda</v>
      </c>
      <c r="J2983" t="str">
        <v>SE REALIZA ACTUALIZACION DE APP MI TIENDA EN TODAS LAS PDA DEL AREA DE PGC Y ATC; CON PRUEBAS DE FUNCIONAMIENTO EN COMPAÑÍA DE LA JEFE DE SECCION NAYIBE SALAS; PRUEBAS QUE FUERON SATISFACTORIAS. LAS PDA QUEDAN OPERATIVAS.</v>
      </c>
      <c r="K2983">
        <v>45280</v>
      </c>
      <c r="L2983">
        <v>45280</v>
      </c>
      <c r="M2983" t="str">
        <f>TEXT(L2983,"DDDDDDD")</f>
        <v>miércoles</v>
      </c>
      <c r="N2983" t="str" xml:space="preserve">
        <v xml:space="preserve">J126 JUMBO SAN SILVESTRE_x000d_
_x000d_
</v>
      </c>
      <c r="O2983" t="str">
        <v>BARRANCABERMEJA</v>
      </c>
      <c r="P2983" t="str">
        <f>IF(ISBLANK(O2983),"0",(VLOOKUP(O2983,REGION,2,FALSE)))</f>
        <v>ORIENTE</v>
      </c>
      <c r="Q2983" t="str">
        <v>LUIS CARLOS ROJAS ACOSTA</v>
      </c>
      <c r="R2983">
        <f>IF(ISBLANK(Q2983),"0", VLOOKUP(Q2983,PERSONAL,2,FALSE))</f>
        <v>1096188137</v>
      </c>
      <c r="S2983" t="str">
        <v>DIRECTO</v>
      </c>
      <c r="T2983">
        <v>0.3958333333333333</v>
      </c>
      <c r="U2983">
        <v>0.4791666666666667</v>
      </c>
      <c r="V2983">
        <f>IF(ISBLANK(T2983 ),"0",U2983-T2983)</f>
        <v>0.08333333333333337</v>
      </c>
      <c r="W2983">
        <v>1</v>
      </c>
      <c r="X2983">
        <f>NETWORKDAYS(K2983,L2982)</f>
        <v>-2</v>
      </c>
      <c r="Y2983" t="str">
        <f>IF(X2983&lt;=2,"CUMPLE","NO CUMPLE")</f>
        <v>CUMPLE</v>
      </c>
    </row>
    <row r="2984" xml:space="preserve">
      <c r="A2984">
        <v>339860</v>
      </c>
      <c r="B2984" t="str">
        <v>REQUEST</v>
      </c>
      <c r="C2984" t="str">
        <v>CERRADO</v>
      </c>
      <c r="D2984" t="str">
        <v>CARNES</v>
      </c>
      <c r="E2984" t="str">
        <v>BALANZA</v>
      </c>
      <c r="F2984" t="str">
        <v>COLGANTE</v>
      </c>
      <c r="G2984" t="str">
        <v>METTLER</v>
      </c>
      <c r="H2984" t="str" xml:space="preserve">
        <v xml:space="preserve">Buenas tardes. Por favor me colaboran con la instalación de la siguiente balanza colgante con seria: C329514836. Gracias._x000d_
Área donde su ubica la balanza_x000d_
_x000d_
Carnes</v>
      </c>
      <c r="I2984" t="str" xml:space="preserve">
        <v xml:space="preserve">Buenas tardes. Por favor me colaboran con la instalación de la siguiente balanza colgante con seria: C329514836. Gracias._x000d_
Área donde su ubica la balanza_x000d_
_x000d_
Carnes</v>
      </c>
      <c r="J2984" t="str" xml:space="preserve">
        <v xml:space="preserve"> "Se realiza instalación de balanza colgante mettler toledo ; acompañamiento para las adecuaciones e instalación de la misma; se realiza la configuración inicial de la ip ; al comienzo no quería dar ping; se valida con comunicaciones y tenia un bloqueo ; se finaliza con la configuración y se debe ajustar en repetidas ocasiones los sensores. además el papel suministrado por el encargado no era el adecuado. Después de instalar el correcto se realizan pruebas y queda operativa la bascula. 21 DE DICIEMBRE DE 2023; ATENDIDA POR JONATHAN VILLAMIL"_x000d_
</v>
      </c>
      <c r="K2984">
        <v>45281</v>
      </c>
      <c r="L2984">
        <v>45281</v>
      </c>
      <c r="M2984" t="str">
        <f>TEXT(L2984,"DDDDDDD")</f>
        <v>jueves</v>
      </c>
      <c r="N2984" t="str" xml:space="preserve">
        <v xml:space="preserve">M179 METRO PITALITO_x000d_
_x000d_
</v>
      </c>
      <c r="O2984" t="str">
        <v>PITALITO</v>
      </c>
      <c r="P2984" t="str">
        <f>IF(ISBLANK(O2984),"0",(VLOOKUP(O2984,REGION,2,FALSE)))</f>
        <v>OCCIDENTE</v>
      </c>
      <c r="Q2984" t="str">
        <v>JONATHAN ALEXANDER VILLAMIL</v>
      </c>
      <c r="R2984">
        <f>IF(ISBLANK(Q2984),"0", VLOOKUP(Q2984,PERSONAL,2,FALSE))</f>
        <v>1015392100</v>
      </c>
      <c r="S2984" t="str">
        <v>DIRECTO</v>
      </c>
      <c r="T2984">
        <v>0.375</v>
      </c>
      <c r="U2984">
        <v>0.6041666666666666</v>
      </c>
      <c r="V2984">
        <f>IF(ISBLANK(T2984 ),"0",U2984-T2984)</f>
        <v>0.22916666666666663</v>
      </c>
      <c r="W2984">
        <v>3</v>
      </c>
      <c r="X2984">
        <f>NETWORKDAYS(K2984,L2983)</f>
        <v>-2</v>
      </c>
      <c r="Y2984" t="str">
        <f>IF(X2984&lt;=2,"CUMPLE","NO CUMPLE")</f>
        <v>CUMPLE</v>
      </c>
      <c r="Z2984" t="str">
        <v>Caso ingresa el 12/12 ; acordado con cliente</v>
      </c>
    </row>
    <row r="2985" xml:space="preserve">
      <c r="A2985">
        <v>353422</v>
      </c>
      <c r="B2985" t="str">
        <v>INCIDENT</v>
      </c>
      <c r="C2985" t="str">
        <v>CERRADO</v>
      </c>
      <c r="D2985" t="str">
        <v>TODA LA TIENDA</v>
      </c>
      <c r="E2985" t="str">
        <v xml:space="preserve">PDT </v>
      </c>
      <c r="F2985" t="str">
        <v>PDT</v>
      </c>
      <c r="G2985" t="str">
        <v>ZEBRA</v>
      </c>
      <c r="H2985" t="str" xml:space="preserve">
        <v xml:space="preserve">Buen Dia: Se solicita configuración de (4) cuatro PDA; las cuales no permiten ingresar a la app mi tienda; ya que pide actualización y cuando se le da actualizar aparece un mensaje informando que "el dispositivo no cuenta con permisos para instalar apps"_x000d_
Sección de la tienda en donde se ubica la PDT o usuario_x000d_
_x000d_
PGC; perecederos; No Alimentar.</v>
      </c>
      <c r="I2985" t="str" xml:space="preserve">
        <v xml:space="preserve">Buen Dia: Se solicita configuración de (4) cuatro PDA; las cuales no permiten ingresar a la app mi tienda; ya que pide actualización y cuando se le da actualizar aparece un mensaje informando que "el dispositivo no cuenta con permisos para instalar apps"_x000d_
Sección de la tienda en donde se ubica la PDT o usuario_x000d_
_x000d_
PGC; perecederos; No Alimentar.</v>
      </c>
      <c r="J2985" t="str">
        <v>"Se realiza revisión de todas las PDT/PDA; se realiza actualización de la aplicación; equipos operativos. "</v>
      </c>
      <c r="K2985">
        <v>45282</v>
      </c>
      <c r="L2985">
        <v>45282</v>
      </c>
      <c r="M2985" t="str">
        <f>TEXT(L2985,"DDDDDDD")</f>
        <v>viernes</v>
      </c>
      <c r="N2985" t="str" xml:space="preserve">
        <v xml:space="preserve">M183 METRO SAN GIL_x000d_
_x000d_
</v>
      </c>
      <c r="O2985" t="str">
        <v>SAN GIL</v>
      </c>
      <c r="P2985" t="str">
        <f>IF(ISBLANK(O2985),"0",(VLOOKUP(O2985,REGION,2,FALSE)))</f>
        <v>ORIENTE</v>
      </c>
      <c r="Q2985" t="str">
        <v>HENRY ALEJANDRO NIÑO CENTENO</v>
      </c>
      <c r="R2985">
        <v>1098779589</v>
      </c>
      <c r="S2985" t="str">
        <v>DIRECTO</v>
      </c>
      <c r="T2985">
        <v>0.5</v>
      </c>
      <c r="U2985">
        <v>0.625</v>
      </c>
      <c r="V2985">
        <f>IF(ISBLANK(T2985 ),"0",U2985-T2985)</f>
        <v>0.125</v>
      </c>
      <c r="W2985">
        <v>2</v>
      </c>
      <c r="X2985">
        <f>NETWORKDAYS(K2985,L2984)</f>
        <v>-2</v>
      </c>
      <c r="Y2985" t="str">
        <f>IF(X2985&lt;=2,"CUMPLE","NO CUMPLE")</f>
        <v>CUMPLE</v>
      </c>
      <c r="Z2985" t="str">
        <v>Caso ingresa el 19; accordado con cliente.</v>
      </c>
    </row>
    <row r="2986" xml:space="preserve">
      <c r="A2986">
        <v>355009</v>
      </c>
      <c r="B2986" t="str">
        <v>INCIDENT</v>
      </c>
      <c r="C2986" t="str">
        <v>CERRADO</v>
      </c>
      <c r="D2986" t="str">
        <v>TODA LA TIENDA</v>
      </c>
      <c r="E2986" t="str">
        <v xml:space="preserve">PDT </v>
      </c>
      <c r="F2986" t="str">
        <v>PDT</v>
      </c>
      <c r="G2986" t="str">
        <v>ZEBRA</v>
      </c>
      <c r="H2986" t="str" xml:space="preserve">
        <v xml:space="preserve">Buen Dia: Se solicita revisión de la conexión y estabilidad de la red de la PDA de ecomerce la cual accede al aplicativo pero no carga correctamente los productos; se hace desde un celular y si permite que carguen correctamente._x000d_
Sección de la tienda en donde se ubica la PDT o usuario_x000d_
_x000d_
Ecomerce</v>
      </c>
      <c r="I2986" t="str" xml:space="preserve">
        <v xml:space="preserve">Buen Dia: Se solicita revisión de la conexión y estabilidad de la red de la PDA de ecomerce la cual accede al aplicativo pero no carga correctamente los productos; se hace desde un celular y si permite que carguen correctamente._x000d_
Sección de la tienda en donde se ubica la PDT o usuario_x000d_
_x000d_
Ecomerce</v>
      </c>
      <c r="J2986" t="str" xml:space="preserve">
        <v xml:space="preserve"> "Se informa revisión de red con la PDT; puesto que en la app CENCO; no salen los pedidos enviados desde el pc. Se evidencia que la conexión de la red está en buen estado; tiene buena potencia y señal… Usuarios de red ok. Luego de más comprobaciones se_x000d_
confirma que el tema posiblemente sea de usuarios; por lo que se ingresa cómo usuario admin a la pdt y se elimina datos de_x000d_
usuarios de la app; luego de volver a ingresar se confirma al día siguiente que ya los pedidos salen correctamente. 22 DE DICIEMBRE DE 2023</v>
      </c>
      <c r="K2986">
        <v>45282</v>
      </c>
      <c r="L2986">
        <v>45282</v>
      </c>
      <c r="M2986" t="str">
        <f>TEXT(L2986,"DDDDDDD")</f>
        <v>viernes</v>
      </c>
      <c r="N2986" t="str" xml:space="preserve">
        <v xml:space="preserve">M183 METRO SAN GIL_x000d_
_x000d_
</v>
      </c>
      <c r="O2986" t="str">
        <v>SAN GIL</v>
      </c>
      <c r="P2986" t="str">
        <f>IF(ISBLANK(O2986),"0",(VLOOKUP(O2986,REGION,2,FALSE)))</f>
        <v>ORIENTE</v>
      </c>
      <c r="Q2986" t="str">
        <v>HENRY ALEJANDRO NIÑO CENTENO</v>
      </c>
      <c r="R2986">
        <v>1098779589</v>
      </c>
      <c r="S2986" t="str">
        <v>DIRECTO</v>
      </c>
      <c r="T2986">
        <v>0.625</v>
      </c>
      <c r="U2986">
        <v>0.6666666666666666</v>
      </c>
      <c r="V2986">
        <f>IF(ISBLANK(T2986 ),"0",U2986-T2986)</f>
        <v>0.04166666666666663</v>
      </c>
      <c r="W2986">
        <v>1</v>
      </c>
      <c r="X2986">
        <f>NETWORKDAYS(K2986,L2985)</f>
        <v>1</v>
      </c>
      <c r="Y2986" t="str">
        <f>IF(X2986&lt;=2,"CUMPLE","NO CUMPLE")</f>
        <v>CUMPLE</v>
      </c>
    </row>
    <row r="2987" xml:space="preserve">
      <c r="A2987">
        <v>353430</v>
      </c>
      <c r="B2987" t="str">
        <v>REQUEST</v>
      </c>
      <c r="C2987" t="str">
        <v>CERRADO</v>
      </c>
      <c r="D2987" t="str">
        <v>TODA LA TIENDA</v>
      </c>
      <c r="E2987" t="str">
        <v>PUNTO DE RED</v>
      </c>
      <c r="F2987" t="str">
        <v>PUNTO DE RED</v>
      </c>
      <c r="G2987" t="str">
        <v>PUNTO DE RED</v>
      </c>
      <c r="H2987" t="str" xml:space="preserve">
        <v xml:space="preserve">Buen Dia: Se solicita el desmonte del punto de red instalado en la fachada de la tienda para el evento Open Bar "el cual fue un exito"; lo anterior teniendo en cuenta que este evento solo se realizara una vez al año; el punto esta ubicado en una parte externa que el resto del año no estará custodiada lo que nos puede hacer vulnerables a que terceros se conecten y accedan a nuestro sistema._x000d_
Área Afectada_x000d_
_x000d_
Direccion_x000d_
_x000d_
Dispositivo Afectado_x000d_
_x000d_
Red</v>
      </c>
      <c r="I2987" t="str" xml:space="preserve">
        <v xml:space="preserve">Buen Dia: Se solicita el desmonte del punto de red instalado en la fachada de la tienda para el evento Open Bar "el cual fue un exito"; lo anterior teniendo en cuenta que este evento solo se realizara una vez al año; el punto esta ubicado en una parte externa que el resto del año no estará custodiada lo que nos puede hacer vulnerables a que terceros se conecten y accedan a nuestro sistema._x000d_
Área Afectada_x000d_
_x000d_
Direccion_x000d_
_x000d_
Dispositivo Afectado_x000d_
_x000d_
Red</v>
      </c>
      <c r="J2987" t="str" xml:space="preserve">
        <v xml:space="preserve">Se confirma que hay una conexión de red en la fachada; justo por la entrada del metro; dicho puerto de red disponible a cualquier._x000d_
persona. Se procede con desmontar el puerto de red; sebaja el punto y se quita canaleta; dejando el punto de organizadoy_x000d_
guardado para futuras ocaciones </v>
      </c>
      <c r="K2987">
        <v>45281</v>
      </c>
      <c r="L2987">
        <v>45281</v>
      </c>
      <c r="M2987" t="str">
        <f>TEXT(L2987,"DDDDDDD")</f>
        <v>jueves</v>
      </c>
      <c r="N2987" t="str" xml:space="preserve">
        <v xml:space="preserve">M183 METRO SAN GIL_x000d_
_x000d_
</v>
      </c>
      <c r="O2987" t="str">
        <v>SAN GIL</v>
      </c>
      <c r="P2987" t="str">
        <f>IF(ISBLANK(O2987),"0",(VLOOKUP(O2987,REGION,2,FALSE)))</f>
        <v>ORIENTE</v>
      </c>
      <c r="Q2987" t="str">
        <v>HENRY ALEJANDRO NIÑO CENTENO</v>
      </c>
      <c r="R2987">
        <v>1098779589</v>
      </c>
      <c r="S2987" t="str">
        <v>DIRECTO</v>
      </c>
      <c r="T2987">
        <v>0.4791666666666667</v>
      </c>
      <c r="U2987">
        <v>0.5</v>
      </c>
      <c r="V2987">
        <f>IF(ISBLANK(T2987 ),"0",U2987-T2987)</f>
        <v>0.020833333333333315</v>
      </c>
      <c r="W2987">
        <v>1</v>
      </c>
      <c r="X2987">
        <f>NETWORKDAYS(K2987,L2986)</f>
        <v>2</v>
      </c>
      <c r="Y2987" t="str">
        <f>IF(X2987&lt;=2,"CUMPLE","NO CUMPLE")</f>
        <v>CUMPLE</v>
      </c>
      <c r="Z2987" t="str">
        <v xml:space="preserve">Caso que ingresa el 19; acordado con cliente. </v>
      </c>
    </row>
    <row r="2988" xml:space="preserve">
      <c r="A2988">
        <v>357339</v>
      </c>
      <c r="B2988" t="str">
        <v>REQUEST</v>
      </c>
      <c r="C2988" t="str">
        <v>CERRADO</v>
      </c>
      <c r="D2988" t="str">
        <v>TODA LA TIENDA</v>
      </c>
      <c r="E2988" t="str">
        <v>PDA</v>
      </c>
      <c r="F2988" t="str">
        <v>PDA</v>
      </c>
      <c r="G2988" t="str">
        <v>HONEYWELL</v>
      </c>
      <c r="H2988" t="str" xml:space="preserve">
        <v xml:space="preserve">_x000d_
Buenas tardes me ayuda con esta novedad que presenta la 'pda numero de serie: 21177b7537 la cual no recibe señal en todo el piso de ventas. adjunto foto de la pda sin señal_x000d_
_x000d_
</v>
      </c>
      <c r="I2988" t="str" xml:space="preserve">
        <v xml:space="preserve">_x000d_
Buenas tardes me ayuda con esta novedad que presenta la 'pda numero de serie: 21177b7537 la cual no recibe señal en todo el piso de ventas. adjunto foto de la pda sin señal_x000d_
_x000d_
</v>
      </c>
      <c r="J2988" t="str" xml:space="preserve">
        <v xml:space="preserve">Se realiza visita en sitio y se procede a intervenir la pdt; se evidencia que al encenderla ésta se conecta a internet satisfactoriamente; pero al momento de desplazarme en la tienda; en el sector que esta la segunda AP el que reparte la señal al área de pescadería; Fruver y caja no da señal; dando como diagnostico falla en AP; se realiza comunicación con el área de telecomunicación y esta da solución de la falla reiniciando la AP._x000d_
_x000d_
_x000d_
Se realizan pruebas de funcionalidad en compañía del usuario y este da su aprobación de satisfacción con la firma del acta. Pdt se deja operativa y funcional._x000d_
</v>
      </c>
      <c r="K2988">
        <v>45281</v>
      </c>
      <c r="L2988">
        <v>45282</v>
      </c>
      <c r="M2988" t="str">
        <f>TEXT(L2988,"DDDDDDD")</f>
        <v>viernes</v>
      </c>
      <c r="N2988" t="str" xml:space="preserve">
        <v xml:space="preserve">J185 JUMBO YOPAL_x000d_
_x000d_
</v>
      </c>
      <c r="O2988" t="str">
        <v>YOPAL</v>
      </c>
      <c r="P2988" t="str">
        <f>IF(ISBLANK(O2988),"0",(VLOOKUP(O2988,REGION,2,FALSE)))</f>
        <v>ORIENTE</v>
      </c>
      <c r="Q2988" t="str">
        <v>PABLO ANDRES BALANTA GOMEZ</v>
      </c>
      <c r="R2988">
        <f>IF(ISBLANK(Q2988),"0", VLOOKUP(Q2988,PERSONAL,2,FALSE))</f>
        <v>1111739227</v>
      </c>
      <c r="S2988" t="str">
        <v>DIRECTO</v>
      </c>
      <c r="T2988">
        <v>0.4583333333333333</v>
      </c>
      <c r="U2988">
        <v>0.5833333333333334</v>
      </c>
      <c r="V2988">
        <f>IF(ISBLANK(T2988 ),"0",U2988-T2988)</f>
        <v>0.12500000000000006</v>
      </c>
      <c r="W2988">
        <v>2</v>
      </c>
      <c r="X2988">
        <f>NETWORKDAYS(K2988,L2987)</f>
        <v>1</v>
      </c>
      <c r="Y2988" t="str">
        <f>IF(X2988&lt;=2,"CUMPLE","NO CUMPLE")</f>
        <v>CUMPLE</v>
      </c>
    </row>
    <row r="2989">
      <c r="A2989" t="str">
        <v>ACOMPAÑAMIENTO DICIEMBRE</v>
      </c>
      <c r="B2989" t="str">
        <v>REQUEST</v>
      </c>
      <c r="C2989" t="str">
        <v>CERRADO</v>
      </c>
      <c r="D2989" t="str">
        <v>TODA LA TIENDA</v>
      </c>
      <c r="E2989" t="str">
        <v>ACOMPAÑAMIENTO</v>
      </c>
      <c r="F2989" t="str">
        <v>ACOMPAÑAMIENTO</v>
      </c>
      <c r="G2989" t="str">
        <v>ACOMPAÑAMIENTO</v>
      </c>
      <c r="H2989" t="str">
        <v>Se solicita acompañamiento para las tiendas región Oriente.</v>
      </c>
      <c r="I2989" t="str">
        <v>Se solicita acompañamiento para las tiendas región Oriente.</v>
      </c>
      <c r="J2989" t="str">
        <v xml:space="preserve">Se llega a tienda segun horario asignado; donde se visitan las distintas areas sin encontrar novedad alguna; durante toda la jornada se realiza Acompañamiento y se valida que lineal de cajas trabaje de manera correcta; se finaliza jornada sin novedades  </v>
      </c>
      <c r="K2989">
        <v>45278</v>
      </c>
      <c r="L2989">
        <v>45278</v>
      </c>
      <c r="M2989" t="str">
        <f>TEXT(L2989,"DDDDDDD")</f>
        <v>lunes</v>
      </c>
      <c r="N2989" t="str">
        <v>M097 METRO SOGAMOSO</v>
      </c>
      <c r="O2989" t="str">
        <v>SOGAMOSO</v>
      </c>
      <c r="P2989" t="str">
        <f>IF(ISBLANK(O2989),"0",(VLOOKUP(O2989,REGION,2,FALSE)))</f>
        <v>ORIENTE</v>
      </c>
      <c r="Q2989" t="str">
        <v>JHONATAN RICARDO VARGAS ZAMBRANO</v>
      </c>
      <c r="R2989">
        <f>IF(ISBLANK(Q2989),"0", VLOOKUP(Q2989,PERSONAL,2,FALSE))</f>
        <v>1057583301</v>
      </c>
      <c r="S2989" t="str">
        <v>DIRECTO</v>
      </c>
      <c r="T2989">
        <v>0.3333333333333333</v>
      </c>
      <c r="U2989">
        <v>0.75</v>
      </c>
      <c r="V2989">
        <v>0.3333333333333333</v>
      </c>
      <c r="W2989" t="str">
        <v>2;5</v>
      </c>
      <c r="X2989">
        <f>NETWORKDAYS(K2989,L2988)</f>
        <v>5</v>
      </c>
      <c r="Y2989" t="str">
        <f>IF(X2989&lt;=2,"CUMPLE","NO CUMPLE")</f>
        <v>NO CUMPLE</v>
      </c>
      <c r="Z2989" t="str">
        <v xml:space="preserve">8 horas ya que brindan dos de almuerzo. </v>
      </c>
    </row>
    <row r="2990" xml:space="preserve">
      <c r="A2990" t="str">
        <v>ACOMPAÑAMIENTO DICIEMBRE</v>
      </c>
      <c r="B2990" t="str">
        <v>REQUEST</v>
      </c>
      <c r="C2990" t="str">
        <v>CERRADO</v>
      </c>
      <c r="D2990" t="str">
        <v>TODA LA TIENDA</v>
      </c>
      <c r="E2990" t="str">
        <v>ACOMPAÑAMIENTO</v>
      </c>
      <c r="F2990" t="str">
        <v>ACOMPAÑAMIENTO</v>
      </c>
      <c r="G2990" t="str">
        <v>ACOMPAÑAMIENTO</v>
      </c>
      <c r="H2990" t="str">
        <v>Se solicita acompañamiento para las tiendas región Oriente.</v>
      </c>
      <c r="I2990" t="str">
        <v>Se solicita acompañamiento para las tiendas región Oriente.</v>
      </c>
      <c r="J2990" t="str">
        <v>Se visita tienda donde se pasa por todas las areas para validar incidentes; donde en piso de ventas lineal de cajas se ajustan cajones monedero; cajon Caja 4 no abria al cual sele ajusta conexion y queda operativo; cajon caja 2 no cierra correctamente se ajusta mecanismo y sele hace limpieza y queda trabajando mejor; adicional se realiza compañamiento a personal de INTEGRA quien resaliza inventario en oficina de sistemas.</v>
      </c>
      <c r="K2990">
        <v>45279</v>
      </c>
      <c r="L2990">
        <v>45279</v>
      </c>
      <c r="M2990" t="str">
        <f>TEXT(L2990,"DDDDDDD")</f>
        <v>martes</v>
      </c>
      <c r="N2990" t="str" xml:space="preserve">
        <v xml:space="preserve">M028 METRO DUITAMA INNOVO_x000d_
_x000d_
</v>
      </c>
      <c r="O2990" t="str">
        <v>DUITAMA</v>
      </c>
      <c r="P2990" t="str">
        <f>IF(ISBLANK(O2990),"0",(VLOOKUP(O2990,REGION,2,FALSE)))</f>
        <v>ORIENTE</v>
      </c>
      <c r="Q2990" t="str">
        <v>JHONATAN RICARDO VARGAS ZAMBRANO</v>
      </c>
      <c r="R2990">
        <f>IF(ISBLANK(Q2990),"0", VLOOKUP(Q2990,PERSONAL,2,FALSE))</f>
        <v>1057583301</v>
      </c>
      <c r="S2990" t="str">
        <v>DIRECTO</v>
      </c>
      <c r="T2990">
        <v>0.3333333333333333</v>
      </c>
      <c r="U2990">
        <v>0.75</v>
      </c>
      <c r="V2990">
        <v>0.3333333333333333</v>
      </c>
      <c r="W2990" t="str">
        <v>2;5</v>
      </c>
      <c r="X2990">
        <f>NETWORKDAYS(K2990,L2989)</f>
        <v>-2</v>
      </c>
      <c r="Y2990" t="str">
        <f>IF(X2990&lt;=2,"CUMPLE","NO CUMPLE")</f>
        <v>CUMPLE</v>
      </c>
      <c r="Z2990" t="str">
        <v xml:space="preserve">8 horas ya que brindan dos de almuerzo. </v>
      </c>
    </row>
    <row r="2991">
      <c r="A2991" t="str">
        <v>ACOMPAÑAMIENTO DICIEMBRE</v>
      </c>
      <c r="B2991" t="str">
        <v>REQUEST</v>
      </c>
      <c r="C2991" t="str">
        <v>CERRADO</v>
      </c>
      <c r="D2991" t="str">
        <v>TODA LA TIENDA</v>
      </c>
      <c r="E2991" t="str">
        <v>ACOMPAÑAMIENTO</v>
      </c>
      <c r="F2991" t="str">
        <v>ACOMPAÑAMIENTO</v>
      </c>
      <c r="G2991" t="str">
        <v>ACOMPAÑAMIENTO</v>
      </c>
      <c r="H2991" t="str">
        <v>Se solicita acompañamiento para las tiendas región Oriente.</v>
      </c>
      <c r="I2991" t="str">
        <v>Se solicita acompañamiento para las tiendas región Oriente.</v>
      </c>
      <c r="J2991" t="str">
        <v>Se llega a tienda segun horario asignado; se realiza  acompañamiento a personal de Integra quien realiza inventario de la oficina de sistemas; se visitan las distintas areas sin encontrar novedad alguna; durante toda la jornada se realiza Acompañamiento y se valida que lineal de cajas trabaje de manera correcta; se finaliza jornada sin novedades .</v>
      </c>
      <c r="K2991">
        <v>45280</v>
      </c>
      <c r="L2991">
        <v>45280</v>
      </c>
      <c r="M2991" t="str">
        <f>TEXT(L2991,"DDDDDDD")</f>
        <v>miércoles</v>
      </c>
      <c r="N2991" t="str">
        <v>M097 METRO SOGAMOSO</v>
      </c>
      <c r="O2991" t="str">
        <v>SOGAMOSO</v>
      </c>
      <c r="P2991" t="str">
        <f>IF(ISBLANK(O2991),"0",(VLOOKUP(O2991,REGION,2,FALSE)))</f>
        <v>ORIENTE</v>
      </c>
      <c r="Q2991" t="str">
        <v>JHONATAN RICARDO VARGAS ZAMBRANO</v>
      </c>
      <c r="R2991">
        <f>IF(ISBLANK(Q2991),"0", VLOOKUP(Q2991,PERSONAL,2,FALSE))</f>
        <v>1057583301</v>
      </c>
      <c r="S2991" t="str">
        <v>DIRECTO</v>
      </c>
      <c r="T2991">
        <v>0.3333333333333333</v>
      </c>
      <c r="U2991">
        <v>0.75</v>
      </c>
      <c r="V2991">
        <v>0.3333333333333333</v>
      </c>
      <c r="W2991" t="str">
        <v>2;5</v>
      </c>
      <c r="X2991">
        <f>NETWORKDAYS(K2991,L2990)</f>
        <v>-2</v>
      </c>
      <c r="Y2991" t="str">
        <f>IF(X2991&lt;=2,"CUMPLE","NO CUMPLE")</f>
        <v>CUMPLE</v>
      </c>
      <c r="Z2991" t="str">
        <v xml:space="preserve">8 horas ya que brindan dos de almuerzo. </v>
      </c>
    </row>
    <row r="2992" xml:space="preserve">
      <c r="A2992" t="str">
        <v>ACOMPAÑAMIENTO DICIEMBRE</v>
      </c>
      <c r="B2992" t="str">
        <v>REQUEST</v>
      </c>
      <c r="C2992" t="str">
        <v>CERRADO</v>
      </c>
      <c r="D2992" t="str">
        <v>TODA LA TIENDA</v>
      </c>
      <c r="E2992" t="str">
        <v>ACOMPAÑAMIENTO</v>
      </c>
      <c r="F2992" t="str">
        <v>ACOMPAÑAMIENTO</v>
      </c>
      <c r="G2992" t="str">
        <v>ACOMPAÑAMIENTO</v>
      </c>
      <c r="H2992" t="str">
        <v>Se solicita acompañamiento para las tiendas región Oriente.</v>
      </c>
      <c r="I2992" t="str">
        <v>Se solicita acompañamiento para las tiendas región Oriente.</v>
      </c>
      <c r="J2992" t="str">
        <v xml:space="preserve">Se visita tienda donde valida en cada area novedades; encontrando que gerente requiere soporte para ingresar y asi mismo autenticar correo corporativo; se valida en el resto de areas sin encontrar novedad alguna; se cumple jornada segun lo requerido. </v>
      </c>
      <c r="K2992">
        <v>45281</v>
      </c>
      <c r="L2992">
        <v>45281</v>
      </c>
      <c r="M2992" t="str">
        <f>TEXT(L2992,"DDDDDDD")</f>
        <v>jueves</v>
      </c>
      <c r="N2992" t="str" xml:space="preserve">
        <v xml:space="preserve">M028 METRO DUITAMA INNOVO_x000d_
_x000d_
</v>
      </c>
      <c r="O2992" t="str">
        <v>SOGAMOSO</v>
      </c>
      <c r="P2992" t="str">
        <f>IF(ISBLANK(O2992),"0",(VLOOKUP(O2992,REGION,2,FALSE)))</f>
        <v>ORIENTE</v>
      </c>
      <c r="Q2992" t="str">
        <v>JHONATAN RICARDO VARGAS ZAMBRANO</v>
      </c>
      <c r="R2992">
        <f>IF(ISBLANK(Q2992),"0", VLOOKUP(Q2992,PERSONAL,2,FALSE))</f>
        <v>1057583301</v>
      </c>
      <c r="S2992" t="str">
        <v>DIRECTO</v>
      </c>
      <c r="T2992">
        <v>0.3333333333333333</v>
      </c>
      <c r="U2992">
        <v>0.75</v>
      </c>
      <c r="V2992">
        <v>0.3333333333333333</v>
      </c>
      <c r="W2992" t="str">
        <v>2;5</v>
      </c>
      <c r="X2992">
        <f>NETWORKDAYS(K2992,L2991)</f>
        <v>-2</v>
      </c>
      <c r="Y2992" t="str">
        <f>IF(X2992&lt;=2,"CUMPLE","NO CUMPLE")</f>
        <v>CUMPLE</v>
      </c>
      <c r="Z2992" t="str">
        <v xml:space="preserve">8 horas ya que brindan dos de almuerzo. </v>
      </c>
    </row>
    <row r="2993">
      <c r="A2993" t="str">
        <v>ACOMPAÑAMIENTO DICIEMBRE</v>
      </c>
      <c r="B2993" t="str">
        <v>REQUEST</v>
      </c>
      <c r="C2993" t="str">
        <v>CERRADO</v>
      </c>
      <c r="D2993" t="str">
        <v>TODA LA TIENDA</v>
      </c>
      <c r="E2993" t="str">
        <v>ACOMPAÑAMIENTO</v>
      </c>
      <c r="F2993" t="str">
        <v>ACOMPAÑAMIENTO</v>
      </c>
      <c r="G2993" t="str">
        <v>ACOMPAÑAMIENTO</v>
      </c>
      <c r="H2993" t="str">
        <v>Se solicita acompañamiento para las tiendas región Oriente.</v>
      </c>
      <c r="I2993" t="str">
        <v>Se solicita acompañamiento para las tiendas región Oriente.</v>
      </c>
      <c r="J2993" t="str">
        <v>Ingreso a Cencosud en horario asignado; se realiza el acompañamiento a personal de la oficina de sistemas; se realiza el acompañamiento y visita de las distintas areas siempre muy atento a cualquier novedad también conociendo personal que aun no me conoce;  se visita los verificadores de precios se encuetra un verficador de precio sin funcionar en la zona de Enlatados; se realiza el soporte quedo funcionando; se realiza el acompañamiento  del lineal de cajas que este funcionado correctamente;  durante la jornada  se realiza un soporte y se finaliza  la jornada sin más novedades.</v>
      </c>
      <c r="K2993">
        <v>45283</v>
      </c>
      <c r="L2993">
        <v>45283</v>
      </c>
      <c r="M2993" t="str">
        <f>TEXT(L2993,"DDDDDDD")</f>
        <v>sábado</v>
      </c>
      <c r="N2993" t="str">
        <v>M097 METRO SOGAMOSO</v>
      </c>
      <c r="O2993" t="str">
        <v>SOGAMOSO</v>
      </c>
      <c r="P2993" t="str">
        <f>IF(ISBLANK(O2993),"0",(VLOOKUP(O2993,REGION,2,FALSE)))</f>
        <v>ORIENTE</v>
      </c>
      <c r="Q2993" t="str">
        <v>ANDERSON DUVAN PAIPA DIAZ</v>
      </c>
      <c r="R2993">
        <v>1002537154</v>
      </c>
      <c r="S2993" t="str">
        <v>ALIADO</v>
      </c>
      <c r="T2993">
        <v>0.375</v>
      </c>
      <c r="U2993">
        <v>0.75</v>
      </c>
      <c r="V2993">
        <v>0.3333333333333333</v>
      </c>
      <c r="W2993" t="str">
        <v>2;5</v>
      </c>
      <c r="X2993">
        <f>NETWORKDAYS(K2993,L2992)</f>
        <v>-2</v>
      </c>
      <c r="Y2993" t="str">
        <f>IF(X2993&lt;=2,"CUMPLE","NO CUMPLE")</f>
        <v>CUMPLE</v>
      </c>
      <c r="Z2993" t="str">
        <v>Se descuenta hora de almuerzo</v>
      </c>
    </row>
    <row r="2994">
      <c r="A2994" t="str">
        <v>ACOMPAÑAMIENTO DICIEMBRE</v>
      </c>
      <c r="B2994" t="str">
        <v>REQUEST</v>
      </c>
      <c r="C2994" t="str">
        <v>CERRADO</v>
      </c>
      <c r="D2994" t="str">
        <v>TODA LA TIENDA</v>
      </c>
      <c r="E2994" t="str">
        <v>ACOMPAÑAMIENTO</v>
      </c>
      <c r="F2994" t="str">
        <v>ACOMPAÑAMIENTO</v>
      </c>
      <c r="G2994" t="str">
        <v>ACOMPAÑAMIENTO</v>
      </c>
      <c r="H2994" t="str">
        <v>Se solicita acompañamiento para las tiendas región Oriente.</v>
      </c>
      <c r="I2994" t="str">
        <v>Se solicita acompañamiento para las tiendas región Oriente.</v>
      </c>
      <c r="J2994" t="str">
        <v>Ingreso a Cencosud en horario asignado; se realiza el compañamiento a personal de la oficina de sistemas; se realiza el compañamiento y visita las distintas areas; me informan la coordinadora de cajas que el dia de ayer fecha de 23 de diciembre hubo una situacion con un cajon monedero ya finalizado mi jornada laboral el problema no eran tan complicado se dio solución; se realiza visita a la caja del monedero para verificar que este funcionando bien; me dicen que esta trabajando bien;  en la oficina de sistemas llega personal de ventas  a ver si se podia dar  solución para ingreso de sistema de Genesis que no dejaba ingreso por cambio de contraseña en la pdt; la cuenta estaba bloqueada; solución crear otra cuenta; en la jornada de la tarde se visita  las distintas areas  y se realiza compañamiento al pesonal del lineal de cajas todo con normalidad sin novedades; ya finalizando la jornada se visitan las areas nuevamente sin novedades.</v>
      </c>
      <c r="K2994">
        <v>45284</v>
      </c>
      <c r="L2994">
        <v>45284</v>
      </c>
      <c r="M2994" t="str">
        <f>TEXT(L2994,"DDDDDDD")</f>
        <v>domingo</v>
      </c>
      <c r="N2994" t="str">
        <v>M097 METRO SOGAMOSO</v>
      </c>
      <c r="O2994" t="str">
        <v>SOGAMOSO</v>
      </c>
      <c r="P2994" t="str">
        <f>IF(ISBLANK(O2994),"0",(VLOOKUP(O2994,REGION,2,FALSE)))</f>
        <v>ORIENTE</v>
      </c>
      <c r="Q2994" t="str">
        <v>ANDERSON DUVAN PAIPA DIAZ</v>
      </c>
      <c r="R2994">
        <v>1002537154</v>
      </c>
      <c r="S2994" t="str">
        <v>ALIADO</v>
      </c>
      <c r="T2994">
        <v>0.2916666666666667</v>
      </c>
      <c r="U2994">
        <v>0.6666666666666666</v>
      </c>
      <c r="V2994">
        <v>0.3333333333333333</v>
      </c>
      <c r="W2994" t="str">
        <v>2;5</v>
      </c>
      <c r="X2994">
        <f>NETWORKDAYS(K2994,L2993)</f>
        <v>0</v>
      </c>
      <c r="Y2994" t="str">
        <f>IF(X2994&lt;=2,"CUMPLE","NO CUMPLE")</f>
        <v>CUMPLE</v>
      </c>
      <c r="Z2994" t="str">
        <v>Se descuenta hora de almuerzo</v>
      </c>
    </row>
    <row r="2995">
      <c r="A2995" t="str">
        <v>ACOMPAÑAMIENTO</v>
      </c>
      <c r="B2995" t="str">
        <v>REQUEST</v>
      </c>
      <c r="C2995" t="str">
        <v>CERRADO</v>
      </c>
      <c r="D2995" t="str">
        <v>TODA LA TIENDA</v>
      </c>
      <c r="E2995" t="str">
        <v>ACOMPAÑAMIENTO</v>
      </c>
      <c r="F2995" t="str">
        <v>ACOMPAÑAMIENTO</v>
      </c>
      <c r="G2995" t="str">
        <v>ACOMPAÑAMIENTO</v>
      </c>
      <c r="H2995" t="str">
        <v>Se solicita acompañamiento para región Costa</v>
      </c>
      <c r="I2995" t="str">
        <v>Se solicita acompañamiento para región Costa</v>
      </c>
      <c r="J2995" t="str">
        <v xml:space="preserve">Se realiza acompañamiento en la tienda y se realizan validaciones indicadas; revisión general en todas las áreas; solución a todos los problemas presentados; cumpliendo con el objetivo de resolver todo lo pendiente hasta la fecha. Todo lo resuelto se entregó a satisfacción del usuario. </v>
      </c>
      <c r="K2995">
        <v>45281</v>
      </c>
      <c r="L2995">
        <v>45281</v>
      </c>
      <c r="M2995" t="str">
        <f>TEXT(L2995,"DDDDDDD")</f>
        <v>jueves</v>
      </c>
      <c r="N2995" t="str">
        <v>M040 METRO RIOHACHA</v>
      </c>
      <c r="O2995" t="str">
        <v>RIOHACHA</v>
      </c>
      <c r="P2995" t="str">
        <f>IF(ISBLANK(O2995),"0",(VLOOKUP(O2995,REGION,2,FALSE)))</f>
        <v>COSTA</v>
      </c>
      <c r="Q2995" t="str">
        <v xml:space="preserve">WILGER MELO </v>
      </c>
      <c r="R2995">
        <v>1118852348</v>
      </c>
      <c r="S2995" t="str">
        <v>ALIADO</v>
      </c>
      <c r="T2995">
        <v>0.3333333333333333</v>
      </c>
      <c r="U2995">
        <v>0.75</v>
      </c>
      <c r="V2995">
        <v>0.3333333333333333</v>
      </c>
      <c r="W2995" t="str">
        <v>2;5</v>
      </c>
      <c r="X2995">
        <f>NETWORKDAYS(K2995,L2994)</f>
        <v>2</v>
      </c>
      <c r="Y2995" t="str">
        <f>IF(X2995&lt;=2,"CUMPLE","NO CUMPLE")</f>
        <v>CUMPLE</v>
      </c>
      <c r="Z2995" t="str">
        <v>Se descuenta hora de almuerzo</v>
      </c>
    </row>
    <row r="2996" xml:space="preserve">
      <c r="A2996" t="str">
        <v>ACOMPAÑAMIENTO</v>
      </c>
      <c r="B2996" t="str">
        <v>REQUEST</v>
      </c>
      <c r="C2996" t="str">
        <v>CERRADO</v>
      </c>
      <c r="D2996" t="str">
        <v>TODA LA TIENDA</v>
      </c>
      <c r="E2996" t="str">
        <v>ACOMPAÑAMIENTO</v>
      </c>
      <c r="F2996" t="str">
        <v>ACOMPAÑAMIENTO</v>
      </c>
      <c r="G2996" t="str">
        <v>ACOMPAÑAMIENTO</v>
      </c>
      <c r="H2996" t="str">
        <v>Se solicita acompañamiento para región Costa</v>
      </c>
      <c r="I2996" t="str">
        <v>Se solicita acompañamiento para región Costa</v>
      </c>
      <c r="J2996" t="str">
        <v>SE REALIZA ACOMPAÑAMIENTO DE LAS DISTINTAS AERA DE LA TIENDA; 1. SE REALIZA REVISION DE LA CAJA 19 POR FALLA EN VISOR CLIENTE; SE SOLCITA CAU PARA SU ATENCION Y POSIBLE REEMPLAZO DE PARTE DETERMINADO POR EL PEROSNAL DE SISTEMAS DE CENCOSUD SR ALBEIRO HOYOS. 2. SE REALIZA REVISION DE LA BASCULA DE PLATOS QUE GENERA FALLA RECURENTE CON SENSOR DE PAPEL Y ROLLO DE PAPEL. SE REALIZA LIMPIEZA Y AJUSTE; DANDO LA CONCLUSION QUE EL ROLLO DE PAPEL TIENE AFECTADO LA IMPRESIONES POR SU CALIDAD CONTIENE MUCHO BARNIZ Y AFECTA EL SENSOR DE PAPEL. 3. SE REALIZA REVISION DE PDA EN EL AREA DE RECIBO POR FALLA CON TEMPORIZADOR DONDE EL USUARIO REPORTA QUE LO SACA DEL SISTEMA; SE EFECTUA APLICACION  DE LICENCIA Y CONFIGURACION DEL USUARIO Y SERVIDOR EN LA PDA. 4. SE REALIZO INSTALACION DE BASE DE MONITOR EN EL AREA DE ATU. 5. SE REALIZO RECORRIDO EN LA DIVERSAS AREAS ATENDIENDO LA SOLITUD DE LOS USUARIOS Y REPORTANDO LAS NOVEDADES MEDIANTE CAU AL SEÑOR ALBEIRO HOYOS PEROSNAL DE SISTEMAS DE CENCOSUD.</v>
      </c>
      <c r="K2996">
        <v>45281</v>
      </c>
      <c r="L2996">
        <v>45281</v>
      </c>
      <c r="M2996" t="str">
        <f>TEXT(L2996,"DDDDDDD")</f>
        <v>jueves</v>
      </c>
      <c r="N2996" t="str" xml:space="preserve">
        <v xml:space="preserve">J045 JUMBO AV.DEL FERROCARRIL SANTA MARTA_x000d_
_x000d_
</v>
      </c>
      <c r="O2996" t="str">
        <v>SANTA MARTA</v>
      </c>
      <c r="P2996" t="str">
        <f>IF(ISBLANK(O2996),"0",(VLOOKUP(O2996,REGION,2,FALSE)))</f>
        <v>COSTA</v>
      </c>
      <c r="Q2996" t="str">
        <v>ENRIQUE RAFAEL PONZON ORTEGA</v>
      </c>
      <c r="R2996">
        <f>IF(ISBLANK(Q2996),"0", VLOOKUP(Q2996,PERSONAL,2,FALSE))</f>
        <v>1082888515</v>
      </c>
      <c r="S2996" t="str">
        <v>DIRECTO</v>
      </c>
      <c r="T2996">
        <v>0.2916666666666667</v>
      </c>
      <c r="U2996">
        <v>0.6666666666666666</v>
      </c>
      <c r="V2996">
        <v>0.3333333333333333</v>
      </c>
      <c r="W2996" t="str">
        <v>2;5</v>
      </c>
      <c r="X2996">
        <f>NETWORKDAYS(K2996,L2995)</f>
        <v>1</v>
      </c>
      <c r="Y2996" t="str">
        <f>IF(X2996&lt;=2,"CUMPLE","NO CUMPLE")</f>
        <v>CUMPLE</v>
      </c>
      <c r="Z2996" t="str">
        <v>Se descuenta hora de almuerzo</v>
      </c>
    </row>
    <row r="2997">
      <c r="A2997" t="str">
        <v>ACOMPAÑAMIENTO DICIEMBRE</v>
      </c>
      <c r="B2997" t="str">
        <v>REQUEST</v>
      </c>
      <c r="C2997" t="str">
        <v>CERRADO</v>
      </c>
      <c r="D2997" t="str">
        <v>TODA LA TIENDA</v>
      </c>
      <c r="E2997" t="str">
        <v>ACOMPAÑAMIENTO</v>
      </c>
      <c r="F2997" t="str">
        <v>ACOMPAÑAMIENTO</v>
      </c>
      <c r="G2997" t="str">
        <v>ACOMPAÑAMIENTO</v>
      </c>
      <c r="H2997" t="str">
        <v>Se solicita acompañamiento para las tiendas región Oriente.</v>
      </c>
      <c r="I2997" t="str">
        <v>Se solicita acompañamiento para las tiendas región Oriente.</v>
      </c>
      <c r="J2997" t="str">
        <v>Ingreso a Cenconsud en horario asignado; se realiza el acompañamiento a la oficina de sistemas en la jornada de la mañana; realizo el acompañamiento visita de las distintas areas muy atento al cualquier novedad en la jornada de la mañana; al realizar la visita de la areas me dicen que se presento una situación con el celular de la tdt que se instalo en otro celular y no deja ingresar; le infoma al compañero que antes de realizar la instalación en otro celular debe realizar una solicitud a AGP para que le colabore para no tener inconvenientes; se sigue realizando  visita acompañamiento y visita a la distintas areas; un compañero de Cenconsud ingresa a la oficina de sistemas me dice que necesita  un mouse para trabajar con computador; se realiza la gestión del mouse; el mouse se saca de computadores nuevos que llegaron a la oficina en cajas; al finalizar el trabajo del compañero se deja el mouse en la caja nuevamente. realiza visita y  acompañamiento a lineal de cajas en la jornada de la mañana sin novedades; se realiza visitan y acompañamiento en la jornada de la tarde en la distintas areas; se sigue realizando visitas y acompañamiento en caja lineal; se realiza la comunicación con la coordinadora de lineal de cajas  sin novedades; se realiza visita a los verificadores de precios de las diferentes areas funcionan bien; al finalizar la jornada se realiza  el acompañamiento en las distintas areas sin novedades siempre muy atento a cualquier novedad; se realiza el acompañamiento a la oficina de sistemas.</v>
      </c>
      <c r="K2997">
        <v>45286</v>
      </c>
      <c r="L2997">
        <v>45286</v>
      </c>
      <c r="M2997" t="str">
        <f>TEXT(L2997,"DDDDDDD")</f>
        <v>martes</v>
      </c>
      <c r="N2997" t="str">
        <v>M097 METRO SOGAMOSO</v>
      </c>
      <c r="O2997" t="str">
        <v>SOGAMOSO</v>
      </c>
      <c r="P2997" t="str">
        <f>IF(ISBLANK(O2997),"0",(VLOOKUP(O2997,REGION,2,FALSE)))</f>
        <v>ORIENTE</v>
      </c>
      <c r="Q2997" t="str">
        <v>ANDERSON DUVAN PAIPA DIAZ</v>
      </c>
      <c r="R2997">
        <v>1002537154</v>
      </c>
      <c r="S2997" t="str">
        <v>ALIADO</v>
      </c>
      <c r="T2997">
        <v>0.3333333333333333</v>
      </c>
      <c r="U2997">
        <v>0.75</v>
      </c>
      <c r="V2997">
        <v>0.3333333333333333</v>
      </c>
      <c r="W2997" t="str">
        <v>2;5</v>
      </c>
      <c r="X2997">
        <f>NETWORKDAYS(K2997,L2996)</f>
        <v>-4</v>
      </c>
      <c r="Y2997" t="str">
        <f>IF(X2997&lt;=2,"CUMPLE","NO CUMPLE")</f>
        <v>CUMPLE</v>
      </c>
      <c r="Z2997" t="str">
        <v>Se descuenta hora de almuerzo</v>
      </c>
    </row>
    <row r="2998" xml:space="preserve">
      <c r="A2998" t="str">
        <v>ACOMPAÑAMIENTO DICIEMBRE</v>
      </c>
      <c r="B2998" t="str">
        <v>REQUEST</v>
      </c>
      <c r="C2998" t="str">
        <v>CERRADO</v>
      </c>
      <c r="D2998" t="str">
        <v>TODA LA TIENDA</v>
      </c>
      <c r="E2998" t="str">
        <v>ACOMPAÑAMIENTO</v>
      </c>
      <c r="F2998" t="str">
        <v>ACOMPAÑAMIENTO</v>
      </c>
      <c r="G2998" t="str">
        <v>ACOMPAÑAMIENTO</v>
      </c>
      <c r="H2998" t="str">
        <v>Se solicita acompañamiento para las tiendas región Oriente.</v>
      </c>
      <c r="I2998" t="str">
        <v>Se solicita acompañamiento para las tiendas región Oriente.</v>
      </c>
      <c r="J2998" t="str">
        <v>Ingreso a Cenconsud en horario asignado; se realiza visita y acompañamiento en las distintas areas en la jornada de la mañana ; realizo la visita con la coordinadora del lineal de cajas me informa se prensento un problema en la caja 2; me acerco y realizo la verificación le digo que era una mala conexión de un cable que va a atras del teclado; se realiza acompañamiento a la oficina de sistemas en la jornada de la mañana; se realiza visita en zona de carnes la pesadora se encuentra en buen estado; se realiza visita por los verificadores de precios en la jornada de la mañana; se realiza la visita y acompañamiento en las distintas areas en la jornada de la tarde sin novedades; igualmente se sigue acompañamiento de forma integral a personal de lineal de cajas sin novedades; se visitan los verificandores de los precios mirando los productos aparezca con su precio; se realiza acompañamiento en la oficina de sistemas en la jornada de la tarde; se realiza visita en las diferentes areas mirando y verificando siempre muy atento a cualquier novedad en el lineal de cajas; por ultimo se realiza el acompañamiento en todas las areas sin novedades ya finalizando la jornada.</v>
      </c>
      <c r="K2998">
        <v>45287</v>
      </c>
      <c r="L2998">
        <v>45287</v>
      </c>
      <c r="M2998" t="str">
        <f>TEXT(L2998,"DDDDDDD")</f>
        <v>miércoles</v>
      </c>
      <c r="N2998" t="str" xml:space="preserve">
        <v xml:space="preserve">M028 METRO DUITAMA INNOVO_x000d_
_x000d_
</v>
      </c>
      <c r="O2998" t="str">
        <v>DUITAMA</v>
      </c>
      <c r="P2998" t="str">
        <f>IF(ISBLANK(O2998),"0",(VLOOKUP(O2998,REGION,2,FALSE)))</f>
        <v>ORIENTE</v>
      </c>
      <c r="Q2998" t="str">
        <v>ANDERSON DUVAN PAIPA DIAZ</v>
      </c>
      <c r="R2998">
        <v>1002537154</v>
      </c>
      <c r="S2998" t="str">
        <v>ALIADO</v>
      </c>
      <c r="T2998">
        <v>0.3333333333333333</v>
      </c>
      <c r="U2998">
        <v>0.75</v>
      </c>
      <c r="V2998">
        <v>0.3333333333333333</v>
      </c>
      <c r="W2998" t="str">
        <v>2;5</v>
      </c>
      <c r="X2998">
        <f>NETWORKDAYS(K2998,L2997)</f>
        <v>-2</v>
      </c>
      <c r="Y2998" t="str">
        <f>IF(X2998&lt;=2,"CUMPLE","NO CUMPLE")</f>
        <v>CUMPLE</v>
      </c>
      <c r="Z2998" t="str">
        <v>Se descuenta hora de almuerzo</v>
      </c>
    </row>
    <row r="2999">
      <c r="A2999" t="str">
        <v>ACOMPAÑAMIENTO DICIEMBRE</v>
      </c>
      <c r="B2999" t="str">
        <v>REQUEST</v>
      </c>
      <c r="C2999" t="str">
        <v>CERRADO</v>
      </c>
      <c r="D2999" t="str">
        <v>TODA LA TIENDA</v>
      </c>
      <c r="E2999" t="str">
        <v>ACOMPAÑAMIENTO</v>
      </c>
      <c r="F2999" t="str">
        <v>ACOMPAÑAMIENTO</v>
      </c>
      <c r="G2999" t="str">
        <v>ACOMPAÑAMIENTO</v>
      </c>
      <c r="H2999" t="str">
        <v>Se solicita acompañamiento para las tiendas región Oriente.</v>
      </c>
      <c r="I2999" t="str">
        <v>Se solicita acompañamiento para las tiendas región Oriente.</v>
      </c>
      <c r="J2999" t="str">
        <v xml:space="preserve">Se realiza acompañamiento. </v>
      </c>
      <c r="K2999">
        <v>45288</v>
      </c>
      <c r="L2999">
        <v>45288</v>
      </c>
      <c r="M2999" t="str">
        <f>TEXT(L2999,"DDDDDDD")</f>
        <v>jueves</v>
      </c>
      <c r="N2999" t="str">
        <v>M097 METRO SOGAMOSO</v>
      </c>
      <c r="O2999" t="str">
        <v>SOGAMOSO</v>
      </c>
      <c r="P2999" t="str">
        <f>IF(ISBLANK(O2999),"0",(VLOOKUP(O2999,REGION,2,FALSE)))</f>
        <v>ORIENTE</v>
      </c>
      <c r="Q2999" t="str">
        <v>ANDERSON DUVAN PAIPA DIAZ</v>
      </c>
      <c r="R2999">
        <v>1002537154</v>
      </c>
      <c r="S2999" t="str">
        <v>ALIADO</v>
      </c>
      <c r="T2999">
        <v>0.3333333333333333</v>
      </c>
      <c r="U2999">
        <v>0.75</v>
      </c>
      <c r="V2999">
        <v>0.3333333333333333</v>
      </c>
      <c r="W2999" t="str">
        <v>2;5</v>
      </c>
      <c r="X2999">
        <f>NETWORKDAYS(K2999,L2998)</f>
        <v>-2</v>
      </c>
      <c r="Y2999" t="str">
        <f>IF(X2999&lt;=2,"CUMPLE","NO CUMPLE")</f>
        <v>CUMPLE</v>
      </c>
      <c r="Z2999" t="str">
        <v>Se descuenta hora de almuerzo</v>
      </c>
    </row>
    <row r="3000">
      <c r="A3000" t="str">
        <v>ACOMPAÑAMIENTO DICIEMBRE</v>
      </c>
      <c r="B3000" t="str">
        <v>REQUEST</v>
      </c>
      <c r="C3000" t="str">
        <v>CERRADO</v>
      </c>
      <c r="D3000" t="str">
        <v>TODA LA TIENDA</v>
      </c>
      <c r="E3000" t="str">
        <v>ACOMPAÑAMIENTO</v>
      </c>
      <c r="F3000" t="str">
        <v>ACOMPAÑAMIENTO</v>
      </c>
      <c r="G3000" t="str">
        <v>ACOMPAÑAMIENTO</v>
      </c>
      <c r="H3000" t="str">
        <v>Se solicita acompañamiento para las tiendas región Oriente.</v>
      </c>
      <c r="I3000" t="str">
        <v>Se solicita acompañamiento para las tiendas región Oriente.</v>
      </c>
      <c r="J3000" t="str">
        <v>Se llega a sitio y se procede con validaciones de ingreso. Nos presentan como recurso de apoyo en Tienda y nos facilitan acceso a la oficina de sistemas. Contactamos con Soporte Especializado quien nos indica estar atentos. Realizamos verificación de lineal de cajas y sus equipos junto con atención al cliente. Validamos verificadores; balanzas de mesa y colgantes. Validacion de equipos de cómputo y todo se encuentra a normalidad.  Soporte nos indica estar esperando la llegada de un teclado y/o otras partes pero no llegan el día de hoy. Se realizan permanentes recorridos en piso de venta y trastienda. Se le está comunicando a Soporte y nos indica estar pendientes de un inventario que se vá a realizar. El día transcurre a normalidad y realizamos acompañamiento de 8 hasta las 18 horas. Presentamos salida y nos retiramos de sitio. Se toman dos horas de almuerzo.</v>
      </c>
      <c r="K3000">
        <v>45280</v>
      </c>
      <c r="L3000">
        <v>45280</v>
      </c>
      <c r="M3000" t="str">
        <f>TEXT(L3000,"DDDDDDD")</f>
        <v>miércoles</v>
      </c>
      <c r="N3000" t="str">
        <v>M039 METRO GIRON</v>
      </c>
      <c r="O3000" t="str">
        <v>GIRON</v>
      </c>
      <c r="P3000" t="str">
        <v>ORIENTE</v>
      </c>
      <c r="Q3000" t="str">
        <v>EMERSON PALACIOS MARTINEZ</v>
      </c>
      <c r="R3000">
        <f>IF(ISBLANK(Q3000),"0", VLOOKUP(Q3000,PERSONAL,2,FALSE))</f>
        <v>13723524</v>
      </c>
      <c r="S3000" t="str">
        <v>ALIADO</v>
      </c>
      <c r="T3000">
        <v>0.3333333333333333</v>
      </c>
      <c r="U3000">
        <v>0.75</v>
      </c>
      <c r="V3000">
        <v>0.3333333333333333</v>
      </c>
      <c r="W3000" t="str">
        <v>2;5</v>
      </c>
      <c r="X3000">
        <f>NETWORKDAYS(K3000,L2999)</f>
        <v>7</v>
      </c>
      <c r="Y3000" t="str">
        <f>IF(X3000&lt;=2,"CUMPLE","NO CUMPLE")</f>
        <v>NO CUMPLE</v>
      </c>
    </row>
    <row r="3001">
      <c r="A3001" t="str">
        <v>ACOMPAÑAMIENTO DICIEMBRE</v>
      </c>
      <c r="B3001" t="str">
        <v>REQUEST</v>
      </c>
      <c r="C3001" t="str">
        <v>CERRADO</v>
      </c>
      <c r="D3001" t="str">
        <v>TODA LA TIENDA</v>
      </c>
      <c r="E3001" t="str">
        <v>ACOMPAÑAMIENTO</v>
      </c>
      <c r="F3001" t="str">
        <v>ACOMPAÑAMIENTO</v>
      </c>
      <c r="G3001" t="str">
        <v>ACOMPAÑAMIENTO</v>
      </c>
      <c r="H3001" t="str">
        <v>Se solicita acompañamiento para las tiendas región Oriente.</v>
      </c>
      <c r="I3001" t="str">
        <v>Se solicita acompañamiento para las tiendas región Oriente.</v>
      </c>
      <c r="J3001" t="str">
        <v>Se llega a sitio y se procede con validaciones de ingreso. Nos presentan como recurso de apoyo en Tienda y nos facilitan acceso a la oficina de sistemas. Contactamos con Soporte Especializado quien nos indica estar atentos. Realizamos verificación de lineal de cajas y sus equipos junto con atención al cliente. Validamos verificadores; balanzas de mesa y colgantes. Validacion de equipos de cómputo y todo se encuentra a normalidad.  Soporte nos indica estar esperando la llegada de un teclado y/o otras partes pero no llegan el día de hoy. Se realizan permanentes recorridos en piso de venta y trastienda. Se le está comunicando a Soporte y nos indica estar pendientes de un inventario que se vá a realizar. El día transcurre a normalidad y realizamos acompañamiento de 9 hasta las 18 horas. Presentamos salida y nos retiramos de sitio. Se toma una hora de almuerzo de almuerzo.</v>
      </c>
      <c r="K3001">
        <v>45283</v>
      </c>
      <c r="L3001">
        <v>45283</v>
      </c>
      <c r="M3001" t="str">
        <f>TEXT(L3001,"DDDDDDD")</f>
        <v>sábado</v>
      </c>
      <c r="N3001" t="str">
        <v>M039 METRO GIRON</v>
      </c>
      <c r="O3001" t="str">
        <v>GIRON</v>
      </c>
      <c r="P3001" t="str">
        <v>ORIENTE</v>
      </c>
      <c r="Q3001" t="str">
        <v>EMERSON PALACIOS MARTINEZ</v>
      </c>
      <c r="R3001">
        <f>IF(ISBLANK(Q3001),"0", VLOOKUP(Q3001,PERSONAL,2,FALSE))</f>
        <v>13723524</v>
      </c>
      <c r="S3001" t="str">
        <v>ALIADO</v>
      </c>
      <c r="T3001">
        <v>0.375</v>
      </c>
      <c r="U3001">
        <v>0.75</v>
      </c>
      <c r="V3001">
        <v>0.3333333333333333</v>
      </c>
      <c r="W3001" t="str">
        <v>2;5</v>
      </c>
      <c r="X3001">
        <f>NETWORKDAYS(K3001,L3000)</f>
        <v>-3</v>
      </c>
      <c r="Y3001" t="str">
        <f>IF(X3001&lt;=2,"CUMPLE","NO CUMPLE")</f>
        <v>CUMPLE</v>
      </c>
    </row>
    <row r="3002">
      <c r="A3002" t="str">
        <v>ACOMPAÑAMIENTO DICIEMBRE</v>
      </c>
      <c r="B3002" t="str">
        <v>REQUEST</v>
      </c>
      <c r="C3002" t="str">
        <v>CERRADO</v>
      </c>
      <c r="D3002" t="str">
        <v>TODA LA TIENDA</v>
      </c>
      <c r="E3002" t="str">
        <v>ACOMPAÑAMIENTO</v>
      </c>
      <c r="F3002" t="str">
        <v>ACOMPAÑAMIENTO</v>
      </c>
      <c r="G3002" t="str">
        <v>ACOMPAÑAMIENTO</v>
      </c>
      <c r="H3002" t="str">
        <v>Se solicita acompañamiento para las tiendas región Oriente.</v>
      </c>
      <c r="I3002" t="str">
        <v>Se solicita acompañamiento para las tiendas región Oriente.</v>
      </c>
      <c r="J3002" t="str">
        <v>Se llega a sitio y se procede con validaciones de ingreso. Nos presentan como recurso de apoyo en Tienda y nos facilitan acceso a la oficina de sistemas. Contactamos con Soporte Especializado quien nos indica estar atentos. Realizamos verificación de lineal de cajas y sus equipos junto con atención al cliente. Validamos verificadores; balanzas de mesa y colgantes. Validacion de equipos de cómputo y todo se encuentra a normalidad.  Soporte nos indica estar esperando la llegada de un teclado y/o otras partes pero no llegan el día de hoy. Se realizan permanentes recorridos en piso de venta y trastienda. Se le está comunicando a Soporte y nos indica estar pendientes de un inventario que se vá a realizar. El día transcurre a normalidad y realizamos acompañamiento de 7 hasta las 16 horas. Presentamos salida y nos retiramos de sitio. Se toma una hora de almuerzo de almuerzo.</v>
      </c>
      <c r="K3002">
        <v>45284</v>
      </c>
      <c r="L3002">
        <v>45284</v>
      </c>
      <c r="M3002" t="str">
        <f>TEXT(L3002,"DDDDDDD")</f>
        <v>domingo</v>
      </c>
      <c r="N3002" t="str">
        <v>M039 METRO GIRON</v>
      </c>
      <c r="O3002" t="str">
        <v>GIRON</v>
      </c>
      <c r="P3002" t="str">
        <v>ORIENTE</v>
      </c>
      <c r="Q3002" t="str">
        <v>EMERSON PALACIOS MARTINEZ</v>
      </c>
      <c r="R3002">
        <f>IF(ISBLANK(Q3002),"0", VLOOKUP(Q3002,PERSONAL,2,FALSE))</f>
        <v>13723524</v>
      </c>
      <c r="S3002" t="str">
        <v>ALIADO</v>
      </c>
      <c r="T3002">
        <v>0.2916666666666667</v>
      </c>
      <c r="U3002">
        <v>0.6666666666666666</v>
      </c>
      <c r="V3002">
        <v>0.3333333333333333</v>
      </c>
      <c r="W3002" t="str">
        <v>2;5</v>
      </c>
      <c r="X3002">
        <f>NETWORKDAYS(K3002,L3001)</f>
        <v>0</v>
      </c>
      <c r="Y3002" t="str">
        <f>IF(X3002&lt;=2,"CUMPLE","NO CUMPLE")</f>
        <v>CUMPLE</v>
      </c>
    </row>
    <row r="3003">
      <c r="A3003" t="str">
        <v>ACOMPAÑAMIENTO DICIEMBRE</v>
      </c>
      <c r="B3003" t="str">
        <v>REQUEST</v>
      </c>
      <c r="C3003" t="str">
        <v>CERRADO</v>
      </c>
      <c r="D3003" t="str">
        <v>TODA LA TIENDA</v>
      </c>
      <c r="E3003" t="str">
        <v>ACOMPAÑAMIENTO</v>
      </c>
      <c r="F3003" t="str">
        <v>ACOMPAÑAMIENTO</v>
      </c>
      <c r="G3003" t="str">
        <v>ACOMPAÑAMIENTO</v>
      </c>
      <c r="H3003" t="str">
        <v>Se solicita acompañamiento para las tiendas región Oriente.</v>
      </c>
      <c r="I3003" t="str">
        <v>Se solicita acompañamiento para las tiendas región Oriente.</v>
      </c>
      <c r="J3003" t="str">
        <v xml:space="preserve">Se realiza acompañamiento. </v>
      </c>
      <c r="K3003">
        <v>45288</v>
      </c>
      <c r="L3003">
        <v>45288</v>
      </c>
      <c r="M3003" t="str">
        <f>TEXT(L3003,"DDDDDDD")</f>
        <v>jueves</v>
      </c>
      <c r="N3003" t="str">
        <v>M039 METRO GIRON</v>
      </c>
      <c r="O3003" t="str">
        <v>GIRON</v>
      </c>
      <c r="P3003" t="str">
        <v>ORIENTE</v>
      </c>
      <c r="Q3003" t="str">
        <v>EMERSON PALACIOS MARTINEZ</v>
      </c>
      <c r="R3003">
        <f>IF(ISBLANK(Q3003),"0", VLOOKUP(Q3003,PERSONAL,2,FALSE))</f>
        <v>13723524</v>
      </c>
      <c r="S3003" t="str">
        <v>ALIADO</v>
      </c>
      <c r="T3003">
        <v>0.3333333333333333</v>
      </c>
      <c r="U3003">
        <v>0.75</v>
      </c>
      <c r="V3003">
        <v>0.3333333333333333</v>
      </c>
      <c r="W3003" t="str">
        <v>2;5</v>
      </c>
      <c r="X3003">
        <f>NETWORKDAYS(K3003,L3002)</f>
        <v>-4</v>
      </c>
      <c r="Y3003" t="str">
        <f>IF(X3003&lt;=2,"CUMPLE","NO CUMPLE")</f>
        <v>CUMPLE</v>
      </c>
    </row>
    <row r="3004">
      <c r="A3004" t="str">
        <v>ACOMPAÑAMIENTO DICIEMBRE</v>
      </c>
      <c r="B3004" t="str">
        <v>REQUEST</v>
      </c>
      <c r="C3004" t="str">
        <v>CERRADO</v>
      </c>
      <c r="D3004" t="str">
        <v>TODA LA TIENDA</v>
      </c>
      <c r="E3004" t="str">
        <v>ACOMPAÑAMIENTO</v>
      </c>
      <c r="F3004" t="str">
        <v>ACOMPAÑAMIENTO</v>
      </c>
      <c r="G3004" t="str">
        <v>ACOMPAÑAMIENTO</v>
      </c>
      <c r="H3004" t="str">
        <v>Se solicita acompañamiento para las tiendas región Oriente.</v>
      </c>
      <c r="I3004" t="str">
        <v>Se solicita acompañamiento para las tiendas región Oriente.</v>
      </c>
      <c r="J3004" t="str">
        <v xml:space="preserve">Se realiza acompañamiento. </v>
      </c>
      <c r="K3004">
        <v>45283</v>
      </c>
      <c r="L3004">
        <v>45283</v>
      </c>
      <c r="M3004" t="str">
        <f>TEXT(L3004,"DDDDDDD")</f>
        <v>sábado</v>
      </c>
      <c r="N3004" t="str">
        <v>M080 METRO LOS LIBERTADORES</v>
      </c>
      <c r="O3004" t="str">
        <v>CUCUTA</v>
      </c>
      <c r="P3004" t="str">
        <f>IF(ISBLANK(O3004),"0",(VLOOKUP(O3004,REGION,2,FALSE)))</f>
        <v>ORIENTE</v>
      </c>
      <c r="Q3004" t="str">
        <v xml:space="preserve">SAUL FRAGUA NOVA </v>
      </c>
      <c r="R3004">
        <v>1122121271</v>
      </c>
      <c r="S3004" t="str">
        <v>DIRECTO</v>
      </c>
      <c r="T3004">
        <v>0.375</v>
      </c>
      <c r="U3004">
        <v>0.75</v>
      </c>
      <c r="V3004">
        <v>0.3333333333333333</v>
      </c>
      <c r="W3004" t="str">
        <v>2;5</v>
      </c>
      <c r="X3004">
        <f>NETWORKDAYS(K3004,L3003)</f>
        <v>4</v>
      </c>
      <c r="Y3004" t="str">
        <f>IF(X3004&lt;=2,"CUMPLE","NO CUMPLE")</f>
        <v>NO CUMPLE</v>
      </c>
    </row>
    <row r="3005">
      <c r="A3005" t="str">
        <v>ACOMPAÑAMIENTO DICIEMBRE</v>
      </c>
      <c r="B3005" t="str">
        <v>REQUEST</v>
      </c>
      <c r="C3005" t="str">
        <v>CERRADO</v>
      </c>
      <c r="D3005" t="str">
        <v>TODA LA TIENDA</v>
      </c>
      <c r="E3005" t="str">
        <v>ACOMPAÑAMIENTO</v>
      </c>
      <c r="F3005" t="str">
        <v>ACOMPAÑAMIENTO</v>
      </c>
      <c r="G3005" t="str">
        <v>ACOMPAÑAMIENTO</v>
      </c>
      <c r="H3005" t="str">
        <v>Se solicita acompañamiento para las tiendas región Oriente.</v>
      </c>
      <c r="I3005" t="str">
        <v>Se solicita acompañamiento para las tiendas región Oriente.</v>
      </c>
      <c r="J3005" t="str">
        <v xml:space="preserve">Se realiza acompañamiento. </v>
      </c>
      <c r="K3005">
        <v>45284</v>
      </c>
      <c r="L3005">
        <v>45284</v>
      </c>
      <c r="M3005" t="str">
        <f>TEXT(L3005,"DDDDDDD")</f>
        <v>domingo</v>
      </c>
      <c r="N3005" t="str">
        <v>M081 METRO VENTURA PLAZA</v>
      </c>
      <c r="O3005" t="str">
        <v>CUCUTA</v>
      </c>
      <c r="P3005" t="str">
        <f>IF(ISBLANK(O3005),"0",(VLOOKUP(O3005,REGION,2,FALSE)))</f>
        <v>ORIENTE</v>
      </c>
      <c r="Q3005" t="str">
        <v xml:space="preserve">SAUL FRAGUA NOVA </v>
      </c>
      <c r="R3005">
        <v>1122121271</v>
      </c>
      <c r="S3005" t="str">
        <v>DIRECTO</v>
      </c>
      <c r="T3005">
        <v>0.25</v>
      </c>
      <c r="U3005">
        <v>0.625</v>
      </c>
      <c r="V3005">
        <v>0.3333333333333333</v>
      </c>
      <c r="W3005" t="str">
        <v>2;5</v>
      </c>
      <c r="X3005">
        <f>NETWORKDAYS(K3005,L3004)</f>
        <v>0</v>
      </c>
      <c r="Y3005" t="str">
        <f>IF(X3005&lt;=2,"CUMPLE","NO CUMPLE")</f>
        <v>CUMPLE</v>
      </c>
    </row>
    <row r="3006" xml:space="preserve">
      <c r="A3006" t="str">
        <v>ACOMPAÑAMIENTO DICIEMBRE</v>
      </c>
      <c r="B3006" t="str">
        <v>REQUEST</v>
      </c>
      <c r="C3006" t="str">
        <v>CERRADO</v>
      </c>
      <c r="D3006" t="str">
        <v>TODA LA TIENDA</v>
      </c>
      <c r="E3006" t="str">
        <v>ACOMPAÑAMIENTO</v>
      </c>
      <c r="F3006" t="str">
        <v>ACOMPAÑAMIENTO</v>
      </c>
      <c r="G3006" t="str">
        <v>ACOMPAÑAMIENTO</v>
      </c>
      <c r="H3006" t="str">
        <v>Se solicita acompañamiento para las tiendas región Oriente.</v>
      </c>
      <c r="I3006" t="str">
        <v>Se solicita acompañamiento para las tiendas región Oriente.</v>
      </c>
      <c r="J3006" t="str">
        <v>SE REALIZA ACOMPAÑAMIENTO EN TIENDA PARA FECHA 23 DE DICIEMBRE EN TODAS LAS AREAS; DONDE SE ATIENDE CASOS CON TICKET RELACIONADOS A CONTINUACIÓN:                                                                                                                                            TICKET 363259: POS #10 (PLATOS PREPARADOS) REGISTRABA LENTITUD Y BLOQUEO; SE REINICA POS Y SE QUITA EL BLOQUEO DE LA MISMA; FUNCIONAMIENTO CORRECTO.                                                                                                                                           TICKET 363464: LLEGA BALANZA COLGANTE DEL ÁREA DE CARNES QUE SE HABIA ENVIADO POR GARANTIA; SE REALIZA LA INSTALACION EN EL PUNTO; CON SU RESPECTIVA CONFIGURACION; ACTUALIZACION DE PRECIOS Y PRUEBAS DE FUNCIONAMIENTO CON LA JEFE DE SECCIÓN YOLIMA; PRUEBAS SATISFACTORIAS LA BALANZA QUEDA OPERATIVA.                      EL RESTO DE ACTIVIDADES REALIZADAS; REVISION DE UN VERIFICADOR DE PRECIOS NEWLAND QUE NO LEIA NINGUN CODIGO DE BARRAS; EL CUAL SE REINICIA EL DISPOSITIVO Y SE CORRIGE LA FALLAS; CON PRUEBAS Y EN OPERATIVIDAD. ERRORES EN LA DESCARGA DEL ARCHIVO PLANO DE GENESIX; SE REALIZAN LAS CORRECIONES EN LOS USUARIOS QUE LO SOLICITARON; CON PRUEBAS SATISFACTORIAS.</v>
      </c>
      <c r="K3006">
        <v>45283</v>
      </c>
      <c r="L3006">
        <v>45283</v>
      </c>
      <c r="M3006" t="str">
        <f>TEXT(L3006,"DDDDDDD")</f>
        <v>sábado</v>
      </c>
      <c r="N3006" t="str" xml:space="preserve">
        <v xml:space="preserve">J126 JUMBO SAN SILVESTRE_x000d_
_x000d_
</v>
      </c>
      <c r="O3006" t="str">
        <v>BARRANCABERMEJA</v>
      </c>
      <c r="P3006" t="str">
        <f>IF(ISBLANK(O3006),"0",(VLOOKUP(O3006,REGION,2,FALSE)))</f>
        <v>ORIENTE</v>
      </c>
      <c r="Q3006" t="str">
        <v>LUIS CARLOS ROJAS ACOSTA</v>
      </c>
      <c r="R3006">
        <f>IF(ISBLANK(Q3006),"0", VLOOKUP(Q3006,PERSONAL,2,FALSE))</f>
        <v>1096188137</v>
      </c>
      <c r="S3006" t="str">
        <v>DIRECTO</v>
      </c>
      <c r="T3006">
        <v>0.375</v>
      </c>
      <c r="U3006">
        <v>0.75</v>
      </c>
      <c r="V3006">
        <v>0.3333333333333333</v>
      </c>
      <c r="W3006" t="str">
        <v>2;5</v>
      </c>
      <c r="X3006">
        <f>NETWORKDAYS(K3006,L3005)</f>
        <v>0</v>
      </c>
      <c r="Y3006" t="str">
        <f>IF(X3006&lt;=2,"CUMPLE","NO CUMPLE")</f>
        <v>CUMPLE</v>
      </c>
    </row>
    <row r="3007" xml:space="preserve">
      <c r="A3007" t="str">
        <v>ACOMPAÑAMIENTO DICIEMBRE</v>
      </c>
      <c r="B3007" t="str">
        <v>REQUEST</v>
      </c>
      <c r="C3007" t="str">
        <v>CERRADO</v>
      </c>
      <c r="D3007" t="str">
        <v>TODA LA TIENDA</v>
      </c>
      <c r="E3007" t="str">
        <v>ACOMPAÑAMIENTO</v>
      </c>
      <c r="F3007" t="str">
        <v>ACOMPAÑAMIENTO</v>
      </c>
      <c r="G3007" t="str">
        <v>ACOMPAÑAMIENTO</v>
      </c>
      <c r="H3007" t="str">
        <v>Se solicita acompañamiento para las tiendas región Oriente.</v>
      </c>
      <c r="I3007" t="str">
        <v>Se solicita acompañamiento para las tiendas región Oriente.</v>
      </c>
      <c r="J3007" t="str">
        <v>SE REALIZA ACOMPAÑAMIENTO EN TIENDA PARA FECHA 24 DE DICIEMBRE EN TODAS LAS AREAS; DONDE SE ATIENDE CASOS ERRORES EN LA DESCARGA DEL ARCHIVO PLANO DE GENESIX; SE REALIZAN LAS CORRECIONES EN CONFIGURACION EN LOS USUARIOS QUE LO SOLICITARON; CON PRUEBAS SATISFACTORIAS.                                                                                                       REVISION DE POS#10 (PLATOS PREPARADOS) POR BLOQUEO DE CPU POR PROCESAMIENTO; SE REINICIA DISPOSTIVO Y SE RESTABLECE; CON FUNCIONAMIENTO CORRECTO Y SE DEJA OPERATIVO.                                                                                             PROBLEMAS CON EL BLOQUEO DE USUARIO DE JEFE DE SEGURIDAD; SE REALIZA SOLICITUD DE DESBLOQUEO DE USUARIO Y RESTABLECIMIENTO DE CLAVE.</v>
      </c>
      <c r="K3007">
        <v>45284</v>
      </c>
      <c r="L3007">
        <v>45284</v>
      </c>
      <c r="M3007" t="str">
        <f>TEXT(L3007,"DDDDDDD")</f>
        <v>domingo</v>
      </c>
      <c r="N3007" t="str" xml:space="preserve">
        <v xml:space="preserve">J126 JUMBO SAN SILVESTRE_x000d_
_x000d_
</v>
      </c>
      <c r="O3007" t="str">
        <v>BARRANCABERMEJA</v>
      </c>
      <c r="P3007" t="str">
        <f>IF(ISBLANK(O3007),"0",(VLOOKUP(O3007,REGION,2,FALSE)))</f>
        <v>ORIENTE</v>
      </c>
      <c r="Q3007" t="str">
        <v>LUIS CARLOS ROJAS ACOSTA</v>
      </c>
      <c r="R3007">
        <f>IF(ISBLANK(Q3007),"0", VLOOKUP(Q3007,PERSONAL,2,FALSE))</f>
        <v>1096188137</v>
      </c>
      <c r="S3007" t="str">
        <v>DIRECTO</v>
      </c>
      <c r="T3007">
        <v>0.2916666666666667</v>
      </c>
      <c r="U3007">
        <v>0.6666666666666666</v>
      </c>
      <c r="V3007">
        <v>0.3333333333333333</v>
      </c>
      <c r="W3007" t="str">
        <v>2;5</v>
      </c>
      <c r="X3007">
        <f>NETWORKDAYS(K3007,L3006)</f>
        <v>0</v>
      </c>
      <c r="Y3007" t="str">
        <f>IF(X3007&lt;=2,"CUMPLE","NO CUMPLE")</f>
        <v>CUMPLE</v>
      </c>
    </row>
    <row r="3008" xml:space="preserve">
      <c r="A3008" t="str">
        <v>ACOMPAÑAMIENTO DICIEMBRE</v>
      </c>
      <c r="B3008" t="str">
        <v>REQUEST</v>
      </c>
      <c r="C3008" t="str">
        <v>CERRADO</v>
      </c>
      <c r="D3008" t="str">
        <v>TODA LA TIENDA</v>
      </c>
      <c r="E3008" t="str">
        <v>ACOMPAÑAMIENTO</v>
      </c>
      <c r="F3008" t="str">
        <v>ACOMPAÑAMIENTO</v>
      </c>
      <c r="G3008" t="str">
        <v>ACOMPAÑAMIENTO</v>
      </c>
      <c r="H3008" t="str">
        <v>Se solicita acompañamiento para las tiendas región Oriente.</v>
      </c>
      <c r="I3008" t="str">
        <v>Se solicita acompañamiento para las tiendas región Oriente.</v>
      </c>
      <c r="J3008" t="str" xml:space="preserve">
        <v xml:space="preserve">Se realiza visita en sitio para el acompañamiento de la tienda; donde se llevo a cabo múltiples actividades; se realiza inducción y desbloqueo de usuario de red a una colaboradora del área de cajas; se realiza calibración a una balanza colgante del área de carnicería. Y se da solución a una caja que se había quedado sin red._x000d_
_x000d_
Siendo las 6:00 pm se da por terminada el acompañamiento sin novedad_x000d_
</v>
      </c>
      <c r="K3008">
        <v>45283</v>
      </c>
      <c r="L3008">
        <v>45283</v>
      </c>
      <c r="M3008" t="str">
        <f>TEXT(L3008,"DDDDDDD")</f>
        <v>sábado</v>
      </c>
      <c r="N3008" t="str">
        <v>J185 JUMBO YOPAL</v>
      </c>
      <c r="O3008" t="str">
        <v>YOPAL</v>
      </c>
      <c r="P3008" t="str">
        <f>IF(ISBLANK(O3008),"0",(VLOOKUP(O3008,REGION,2,FALSE)))</f>
        <v>ORIENTE</v>
      </c>
      <c r="Q3008" t="str">
        <v>PABLO ANDRES BALANTA GOMEZ</v>
      </c>
      <c r="R3008">
        <f>IF(ISBLANK(Q3008),"0", VLOOKUP(Q3008,PERSONAL,2,FALSE))</f>
        <v>1111739227</v>
      </c>
      <c r="S3008" t="str">
        <v>DIRECTO</v>
      </c>
      <c r="T3008">
        <v>0.375</v>
      </c>
      <c r="U3008">
        <v>0.75</v>
      </c>
      <c r="V3008">
        <v>0.3333333333333333</v>
      </c>
      <c r="W3008" t="str">
        <v>2;5</v>
      </c>
      <c r="X3008">
        <f>NETWORKDAYS(K3008,L3007)</f>
        <v>0</v>
      </c>
      <c r="Y3008" t="str">
        <f>IF(X3008&lt;=2,"CUMPLE","NO CUMPLE")</f>
        <v>CUMPLE</v>
      </c>
    </row>
    <row r="3009" xml:space="preserve">
      <c r="A3009" t="str">
        <v>ACOMPAÑAMIENTO DICIEMBRE</v>
      </c>
      <c r="B3009" t="str">
        <v>REQUEST</v>
      </c>
      <c r="C3009" t="str">
        <v>CERRADO</v>
      </c>
      <c r="D3009" t="str">
        <v>TODA LA TIENDA</v>
      </c>
      <c r="E3009" t="str">
        <v>ACOMPAÑAMIENTO</v>
      </c>
      <c r="F3009" t="str">
        <v>ACOMPAÑAMIENTO</v>
      </c>
      <c r="G3009" t="str">
        <v>ACOMPAÑAMIENTO</v>
      </c>
      <c r="H3009" t="str">
        <v>Se solicita acompañamiento para las tiendas región Oriente.</v>
      </c>
      <c r="I3009" t="str">
        <v>Se solicita acompañamiento para las tiendas región Oriente.</v>
      </c>
      <c r="J3009" t="str" xml:space="preserve">
        <v xml:space="preserve">Se realiza visita en sitio para el acompañamiento de la tienda; donde se evidenció que en la caja 6 el escáner-balanta no detecta peso y no escanea; se realiza sus respectivas validaciones; verificando sus conectores y reiniciando el escáner-balanza varias ocaciones; se vuelven hacer pruebas y la falla persiste; se hace cambio de cable con otra  escáner-balanza y sigue la falla en la caja 6 mientras que en la caja 7 funciono correctamente; evidenciando que el el cable se encuentra bien; se hace el cambio de del escáner- balanza y se evidencia que la que estaba en la caja 6 funciono correctamente en la caja 7; mientras que la que se paso de la 7 a la 6 genero el mismo error; evidenciando que la balanza también está en buen estado. Y que el erro previene de la configuración o el puerto que esta dañado.  En el proceso de hacer las pruebas cada una de ellas se hacia un reinicio de la pos._x000d_
_x000d_
 pese al error se hace la creación de un cau para la verificación de la configuración de la Pos y el escáner-balanza._x000d_
</v>
      </c>
      <c r="K3009">
        <v>45284</v>
      </c>
      <c r="L3009">
        <v>45284</v>
      </c>
      <c r="M3009" t="str">
        <f>TEXT(L3009,"DDDDDDD")</f>
        <v>domingo</v>
      </c>
      <c r="N3009" t="str">
        <v>J185 JUMBO YOPAL</v>
      </c>
      <c r="O3009" t="str">
        <v>YOPAL</v>
      </c>
      <c r="P3009" t="str">
        <f>IF(ISBLANK(O3009),"0",(VLOOKUP(O3009,REGION,2,FALSE)))</f>
        <v>ORIENTE</v>
      </c>
      <c r="Q3009" t="str">
        <v>PABLO ANDRES BALANTA GOMEZ</v>
      </c>
      <c r="R3009">
        <f>IF(ISBLANK(Q3009),"0", VLOOKUP(Q3009,PERSONAL,2,FALSE))</f>
        <v>1111739227</v>
      </c>
      <c r="S3009" t="str">
        <v>DIRECTO</v>
      </c>
      <c r="T3009">
        <v>0.2916666666666667</v>
      </c>
      <c r="U3009">
        <v>0.6666666666666666</v>
      </c>
      <c r="V3009">
        <v>0.3333333333333333</v>
      </c>
      <c r="W3009" t="str">
        <v>2;5</v>
      </c>
      <c r="X3009">
        <f>NETWORKDAYS(K3009,L3008)</f>
        <v>0</v>
      </c>
      <c r="Y3009" t="str">
        <f>IF(X3009&lt;=2,"CUMPLE","NO CUMPLE")</f>
        <v>CUMPLE</v>
      </c>
    </row>
    <row r="3010" xml:space="preserve">
      <c r="A3010" t="str">
        <v>ACOMPAÑAMIENTO DICIEMBRE</v>
      </c>
      <c r="B3010" t="str">
        <v>REQUEST</v>
      </c>
      <c r="C3010" t="str">
        <v>CERRADO</v>
      </c>
      <c r="D3010" t="str">
        <v>TODA LA TIENDA</v>
      </c>
      <c r="E3010" t="str">
        <v>ACOMPAÑAMIENTO</v>
      </c>
      <c r="F3010" t="str">
        <v>ACOMPAÑAMIENTO</v>
      </c>
      <c r="G3010" t="str">
        <v>ACOMPAÑAMIENTO</v>
      </c>
      <c r="H3010" t="str">
        <v>Se solicita acompañamiento para las tiendas región Oriente.</v>
      </c>
      <c r="I3010" t="str">
        <v>Se solicita acompañamiento para las tiendas región Oriente.</v>
      </c>
      <c r="J3010" t="str">
        <v>Sin novedades durante la jornada</v>
      </c>
      <c r="K3010">
        <v>45283</v>
      </c>
      <c r="L3010">
        <v>45283</v>
      </c>
      <c r="M3010" t="str">
        <f>TEXT(L3010,"DDDDDDD")</f>
        <v>sábado</v>
      </c>
      <c r="N3010" t="str" xml:space="preserve">
        <v xml:space="preserve">M183 METRO SAN GIL_x000d_
_x000d_
</v>
      </c>
      <c r="O3010" t="str">
        <v>SAN GIL</v>
      </c>
      <c r="P3010" t="str">
        <f>IF(ISBLANK(O3010),"0",(VLOOKUP(O3010,REGION,2,FALSE)))</f>
        <v>ORIENTE</v>
      </c>
      <c r="Q3010" t="str">
        <v>SANTIAGO BEJARANO GIRALDO</v>
      </c>
      <c r="R3010">
        <v>1007690528</v>
      </c>
      <c r="S3010" t="str">
        <v>DIRECTO</v>
      </c>
      <c r="T3010">
        <v>0.375</v>
      </c>
      <c r="U3010">
        <v>0.75</v>
      </c>
      <c r="V3010">
        <v>0.3333333333333333</v>
      </c>
      <c r="W3010" t="str">
        <v>2;5</v>
      </c>
      <c r="X3010">
        <f>NETWORKDAYS(K3010,L3009)</f>
        <v>0</v>
      </c>
      <c r="Y3010" t="str">
        <f>IF(X3010&lt;=2,"CUMPLE","NO CUMPLE")</f>
        <v>CUMPLE</v>
      </c>
    </row>
    <row r="3011" xml:space="preserve">
      <c r="A3011" t="str">
        <v>ACOMPAÑAMIENTO DICIEMBRE</v>
      </c>
      <c r="B3011" t="str">
        <v>REQUEST</v>
      </c>
      <c r="C3011" t="str">
        <v>CERRADO</v>
      </c>
      <c r="D3011" t="str">
        <v>TODA LA TIENDA</v>
      </c>
      <c r="E3011" t="str">
        <v>ACOMPAÑAMIENTO</v>
      </c>
      <c r="F3011" t="str">
        <v>ACOMPAÑAMIENTO</v>
      </c>
      <c r="G3011" t="str">
        <v>ACOMPAÑAMIENTO</v>
      </c>
      <c r="H3011" t="str">
        <v>Se solicita acompañamiento para las tiendas región Oriente.</v>
      </c>
      <c r="I3011" t="str">
        <v>Se solicita acompañamiento para las tiendas región Oriente.</v>
      </c>
      <c r="J3011" t="str">
        <v>Sin novedades durante la jornada</v>
      </c>
      <c r="K3011">
        <v>45284</v>
      </c>
      <c r="L3011">
        <v>45284</v>
      </c>
      <c r="M3011" t="str">
        <f>TEXT(L3011,"DDDDDDD")</f>
        <v>domingo</v>
      </c>
      <c r="N3011" t="str" xml:space="preserve">
        <v xml:space="preserve">M183 METRO SAN GIL_x000d_
_x000d_
</v>
      </c>
      <c r="O3011" t="str">
        <v>SAN GIL</v>
      </c>
      <c r="P3011" t="str">
        <f>IF(ISBLANK(O3011),"0",(VLOOKUP(O3011,REGION,2,FALSE)))</f>
        <v>ORIENTE</v>
      </c>
      <c r="Q3011" t="str">
        <v>SANTIAGO BEJARANO GIRALDO</v>
      </c>
      <c r="R3011">
        <v>1007690528</v>
      </c>
      <c r="S3011" t="str">
        <v>DIRECTO</v>
      </c>
      <c r="T3011">
        <v>0.25</v>
      </c>
      <c r="U3011">
        <v>0.625</v>
      </c>
      <c r="V3011">
        <v>0.3333333333333333</v>
      </c>
      <c r="W3011" t="str">
        <v>2;5</v>
      </c>
      <c r="X3011">
        <f>NETWORKDAYS(K3011,L3010)</f>
        <v>0</v>
      </c>
      <c r="Y3011" t="str">
        <f>IF(X3011&lt;=2,"CUMPLE","NO CUMPLE")</f>
        <v>CUMPLE</v>
      </c>
    </row>
    <row r="3012">
      <c r="A3012" t="str">
        <v>ACOMPAÑAMIENTO DICIEMBRE</v>
      </c>
      <c r="B3012" t="str">
        <v>REQUEST</v>
      </c>
      <c r="C3012" t="str">
        <v>CERRADO</v>
      </c>
      <c r="D3012" t="str">
        <v>TODA LA TIENDA</v>
      </c>
      <c r="E3012" t="str">
        <v>ACOMPAÑAMIENTO</v>
      </c>
      <c r="F3012" t="str">
        <v>ACOMPAÑAMIENTO</v>
      </c>
      <c r="G3012" t="str">
        <v>ACOMPAÑAMIENTO</v>
      </c>
      <c r="H3012" t="str">
        <v>Se solicita acompañamiento para las tiendas región BOGOTÁ</v>
      </c>
      <c r="I3012" t="str">
        <v>Se solicita acompañamiento para las tiendas región BOGOTÁ</v>
      </c>
      <c r="J3012" t="str">
        <v xml:space="preserve">Se realizo acompañamiento en la tienda para dar soporte en posibles fallas y/o reparacion de equipos; se realiza validacion de dos balanzas de panaderia y carniceria se realiza limpieza y calibracion a cada una se realizan pruebas exitosas con la usuaria </v>
      </c>
      <c r="K3012">
        <v>45283</v>
      </c>
      <c r="L3012">
        <v>45283</v>
      </c>
      <c r="M3012" t="str">
        <f>TEXT(L3012,"DDDDDDD")</f>
        <v>sábado</v>
      </c>
      <c r="N3012" t="str">
        <v>M074 METRO FACATATIVA</v>
      </c>
      <c r="O3012" t="str">
        <v>FACATATIVA</v>
      </c>
      <c r="P3012" t="str">
        <f>IF(ISBLANK(O3012),"0",(VLOOKUP(O3012,REGION,2,FALSE)))</f>
        <v>BOGOTA</v>
      </c>
      <c r="Q3012" t="str">
        <v>IVAN DAVID PATIÑO PALACIOS</v>
      </c>
      <c r="R3012">
        <v>1022418186</v>
      </c>
      <c r="S3012" t="str">
        <v>ALIADO</v>
      </c>
      <c r="T3012">
        <v>0.375</v>
      </c>
      <c r="U3012">
        <v>0.75</v>
      </c>
      <c r="V3012">
        <v>0.3333333333333333</v>
      </c>
      <c r="W3012" t="str">
        <v>2;5</v>
      </c>
      <c r="X3012">
        <f>NETWORKDAYS(K3012,L3011)</f>
        <v>0</v>
      </c>
      <c r="Y3012" t="str">
        <f>IF(X3012&lt;=2,"CUMPLE","NO CUMPLE")</f>
        <v>CUMPLE</v>
      </c>
    </row>
    <row r="3013">
      <c r="A3013" t="str">
        <v>ACOMPAÑAMIENTO DICIEMBRE</v>
      </c>
      <c r="B3013" t="str">
        <v>REQUEST</v>
      </c>
      <c r="C3013" t="str">
        <v>CERRADO</v>
      </c>
      <c r="D3013" t="str">
        <v>TODA LA TIENDA</v>
      </c>
      <c r="E3013" t="str">
        <v>ACOMPAÑAMIENTO</v>
      </c>
      <c r="F3013" t="str">
        <v>ACOMPAÑAMIENTO</v>
      </c>
      <c r="G3013" t="str">
        <v>ACOMPAÑAMIENTO</v>
      </c>
      <c r="H3013" t="str">
        <v>Se solicita acompañamiento para las tiendas región BOGOTÁ</v>
      </c>
      <c r="I3013" t="str">
        <v>Se solicita acompañamiento para las tiendas región BOGOTÁ</v>
      </c>
      <c r="J3013" t="str">
        <v>Se realizó acompañamiento en la tienda para dar soporte en posibles fallas y/o reparacion de equipos.</v>
      </c>
      <c r="K3013">
        <v>45284</v>
      </c>
      <c r="L3013">
        <v>45284</v>
      </c>
      <c r="M3013" t="str">
        <f>TEXT(L3013,"DDDDDDD")</f>
        <v>domingo</v>
      </c>
      <c r="N3013" t="str">
        <v>M074 METRO FACATATIVA</v>
      </c>
      <c r="O3013" t="str">
        <v>FACATATIVA</v>
      </c>
      <c r="P3013" t="str">
        <f>IF(ISBLANK(O3013),"0",(VLOOKUP(O3013,REGION,2,FALSE)))</f>
        <v>BOGOTA</v>
      </c>
      <c r="Q3013" t="str">
        <v>IVAN DAVID PATIÑO PALACIOS</v>
      </c>
      <c r="R3013">
        <v>1022418186</v>
      </c>
      <c r="S3013" t="str">
        <v>ALIADO</v>
      </c>
      <c r="T3013">
        <v>0.2916666666666667</v>
      </c>
      <c r="U3013">
        <v>0.6666666666666666</v>
      </c>
      <c r="V3013">
        <v>0.3333333333333333</v>
      </c>
      <c r="W3013" t="str">
        <v>2;5</v>
      </c>
      <c r="X3013">
        <f>NETWORKDAYS(K3013,L3012)</f>
        <v>0</v>
      </c>
      <c r="Y3013" t="str">
        <f>IF(X3013&lt;=2,"CUMPLE","NO CUMPLE")</f>
        <v>CUMPLE</v>
      </c>
    </row>
    <row r="3014">
      <c r="A3014" t="str">
        <v>ACOMPAÑAMIENTO DICIEMBRE</v>
      </c>
      <c r="B3014" t="str">
        <v>REQUEST</v>
      </c>
      <c r="C3014" t="str">
        <v>CERRADO</v>
      </c>
      <c r="D3014" t="str">
        <v>TODA LA TIENDA</v>
      </c>
      <c r="E3014" t="str">
        <v>ACOMPAÑAMIENTO</v>
      </c>
      <c r="F3014" t="str">
        <v>ACOMPAÑAMIENTO</v>
      </c>
      <c r="G3014" t="str">
        <v>ACOMPAÑAMIENTO</v>
      </c>
      <c r="H3014" t="str">
        <v>Se solicita acompañamiento para las tiendas región BOGOTÁ</v>
      </c>
      <c r="I3014" t="str">
        <v>Se solicita acompañamiento para las tiendas región BOGOTÁ</v>
      </c>
      <c r="J3014" t="str">
        <v xml:space="preserve">Se realiza acompañamiento. </v>
      </c>
      <c r="K3014">
        <v>45283</v>
      </c>
      <c r="L3014">
        <v>45283</v>
      </c>
      <c r="M3014" t="str">
        <f>TEXT(L3014,"DDDDDDD")</f>
        <v>sábado</v>
      </c>
      <c r="N3014" t="str">
        <v>M073 METRO MOSQUERA</v>
      </c>
      <c r="O3014" t="str">
        <v>MOSQUERA</v>
      </c>
      <c r="P3014" t="str">
        <f>IF(ISBLANK(O3014),"0",(VLOOKUP(O3014,REGION,2,FALSE)))</f>
        <v>BOGOTA</v>
      </c>
      <c r="Q3014" t="str">
        <v>ALEXANDER CASTILLO SOTELO</v>
      </c>
      <c r="R3014">
        <f>IF(ISBLANK(Q3014),"0", VLOOKUP(Q3014,PERSONAL,2,FALSE))</f>
        <v>80216449</v>
      </c>
      <c r="S3014" t="str">
        <v>ALIADO</v>
      </c>
      <c r="T3014">
        <v>0.375</v>
      </c>
      <c r="U3014">
        <v>0.75</v>
      </c>
      <c r="V3014">
        <v>0.3333333333333333</v>
      </c>
      <c r="W3014" t="str">
        <v>2;5</v>
      </c>
      <c r="X3014">
        <f>NETWORKDAYS(K3014,L3013)</f>
        <v>0</v>
      </c>
      <c r="Y3014" t="str">
        <f>IF(X3014&lt;=2,"CUMPLE","NO CUMPLE")</f>
        <v>CUMPLE</v>
      </c>
    </row>
    <row r="3015">
      <c r="A3015" t="str">
        <v>ACOMPAÑAMIENTO DICIEMBRE</v>
      </c>
      <c r="B3015" t="str">
        <v>REQUEST</v>
      </c>
      <c r="C3015" t="str">
        <v>CERRADO</v>
      </c>
      <c r="D3015" t="str">
        <v>TODA LA TIENDA</v>
      </c>
      <c r="E3015" t="str">
        <v>ACOMPAÑAMIENTO</v>
      </c>
      <c r="F3015" t="str">
        <v>ACOMPAÑAMIENTO</v>
      </c>
      <c r="G3015" t="str">
        <v>ACOMPAÑAMIENTO</v>
      </c>
      <c r="H3015" t="str">
        <v>Se solicita acompañamiento para las tiendas región BOGOTÁ</v>
      </c>
      <c r="I3015" t="str">
        <v>Se solicita acompañamiento para las tiendas región BOGOTÁ</v>
      </c>
      <c r="J3015" t="str">
        <v xml:space="preserve">Se realiza acompañamiento. </v>
      </c>
      <c r="K3015">
        <v>45284</v>
      </c>
      <c r="L3015">
        <v>45284</v>
      </c>
      <c r="M3015" t="str">
        <f>TEXT(L3015,"DDDDDDD")</f>
        <v>domingo</v>
      </c>
      <c r="N3015" t="str">
        <v>M073 METRO MOSQUERA</v>
      </c>
      <c r="O3015" t="str">
        <v>MOSQUERA</v>
      </c>
      <c r="P3015" t="str">
        <f>IF(ISBLANK(O3015),"0",(VLOOKUP(O3015,REGION,2,FALSE)))</f>
        <v>BOGOTA</v>
      </c>
      <c r="Q3015" t="str">
        <v>ALEXANDER CASTILLO SOTELO</v>
      </c>
      <c r="R3015">
        <f>IF(ISBLANK(Q3015),"0", VLOOKUP(Q3015,PERSONAL,2,FALSE))</f>
        <v>80216449</v>
      </c>
      <c r="S3015" t="str">
        <v>ALIADO</v>
      </c>
      <c r="T3015">
        <v>0.2916666666666667</v>
      </c>
      <c r="U3015">
        <v>0.6666666666666666</v>
      </c>
      <c r="V3015">
        <v>0.3333333333333333</v>
      </c>
      <c r="W3015" t="str">
        <v>2;5</v>
      </c>
      <c r="X3015">
        <f>NETWORKDAYS(K3015,L3014)</f>
        <v>0</v>
      </c>
      <c r="Y3015" t="str">
        <f>IF(X3015&lt;=2,"CUMPLE","NO CUMPLE")</f>
        <v>CUMPLE</v>
      </c>
    </row>
    <row r="3016">
      <c r="A3016" t="str">
        <v>ACOMPAÑAMIENTO DICIEMBRE</v>
      </c>
      <c r="B3016" t="str">
        <v>REQUEST</v>
      </c>
      <c r="C3016" t="str">
        <v>CERRADO</v>
      </c>
      <c r="D3016" t="str">
        <v>TODA LA TIENDA</v>
      </c>
      <c r="E3016" t="str">
        <v>ACOMPAÑAMIENTO</v>
      </c>
      <c r="F3016" t="str">
        <v>ACOMPAÑAMIENTO</v>
      </c>
      <c r="G3016" t="str">
        <v>ACOMPAÑAMIENTO</v>
      </c>
      <c r="H3016" t="str">
        <v>Se solicita acompañamiento para las tiendas región BOGOTÁ</v>
      </c>
      <c r="I3016" t="str">
        <v>Se solicita acompañamiento para las tiendas región BOGOTÁ</v>
      </c>
      <c r="J3016" t="str">
        <v xml:space="preserve">Se realiza acompañamiento. </v>
      </c>
      <c r="K3016">
        <v>45283</v>
      </c>
      <c r="L3016">
        <v>45283</v>
      </c>
      <c r="M3016" t="str">
        <f>TEXT(L3016,"DDDDDDD")</f>
        <v>sábado</v>
      </c>
      <c r="N3016" t="str">
        <v>M077 METRO ZIPAQUIRA</v>
      </c>
      <c r="O3016" t="str">
        <v>ZIPAQUIRA</v>
      </c>
      <c r="P3016" t="str">
        <f>IF(ISBLANK(O3016),"0",(VLOOKUP(O3016,REGION,2,FALSE)))</f>
        <v>BOGOTA</v>
      </c>
      <c r="Q3016" t="str">
        <v>NEIDER ANDRES CANEDO GUTIERREZ</v>
      </c>
      <c r="R3016">
        <v>1052703954</v>
      </c>
      <c r="S3016" t="str">
        <v>DIRECTO</v>
      </c>
      <c r="T3016">
        <v>0.375</v>
      </c>
      <c r="U3016">
        <v>0.75</v>
      </c>
      <c r="V3016">
        <v>0.3333333333333333</v>
      </c>
      <c r="W3016" t="str">
        <v>2;5</v>
      </c>
      <c r="X3016">
        <f>NETWORKDAYS(K3016,L3015)</f>
        <v>0</v>
      </c>
      <c r="Y3016" t="str">
        <f>IF(X3016&lt;=2,"CUMPLE","NO CUMPLE")</f>
        <v>CUMPLE</v>
      </c>
    </row>
    <row r="3017">
      <c r="A3017" t="str">
        <v>ACOMPAÑAMIENTO DICIEMBRE</v>
      </c>
      <c r="B3017" t="str">
        <v>REQUEST</v>
      </c>
      <c r="C3017" t="str">
        <v>CERRADO</v>
      </c>
      <c r="D3017" t="str">
        <v>TODA LA TIENDA</v>
      </c>
      <c r="E3017" t="str">
        <v>ACOMPAÑAMIENTO</v>
      </c>
      <c r="F3017" t="str">
        <v>ACOMPAÑAMIENTO</v>
      </c>
      <c r="G3017" t="str">
        <v>ACOMPAÑAMIENTO</v>
      </c>
      <c r="H3017" t="str">
        <v>Se solicita acompañamiento para las tiendas región BOGOTÁ</v>
      </c>
      <c r="I3017" t="str">
        <v>Se solicita acompañamiento para las tiendas región BOGOTÁ</v>
      </c>
      <c r="J3017" t="str">
        <v xml:space="preserve">Se realiza acompañamiento. </v>
      </c>
      <c r="K3017">
        <v>45284</v>
      </c>
      <c r="L3017">
        <v>45284</v>
      </c>
      <c r="M3017" t="str">
        <f>TEXT(L3017,"DDDDDDD")</f>
        <v>domingo</v>
      </c>
      <c r="N3017" t="str">
        <v>M077 METRO ZIPAQUIRA</v>
      </c>
      <c r="O3017" t="str">
        <v>ZIPAQUIRA</v>
      </c>
      <c r="P3017" t="str">
        <f>IF(ISBLANK(O3017),"0",(VLOOKUP(O3017,REGION,2,FALSE)))</f>
        <v>BOGOTA</v>
      </c>
      <c r="Q3017" t="str">
        <v>NEIDER ANDRES CANEDO GUTIERREZ</v>
      </c>
      <c r="R3017">
        <v>1052703954</v>
      </c>
      <c r="S3017" t="str">
        <v>DIRECTO</v>
      </c>
      <c r="T3017">
        <v>0.2916666666666667</v>
      </c>
      <c r="U3017">
        <v>0.6666666666666666</v>
      </c>
      <c r="V3017">
        <v>0.3333333333333333</v>
      </c>
      <c r="W3017" t="str">
        <v>2;5</v>
      </c>
      <c r="X3017">
        <f>NETWORKDAYS(K3017,L3016)</f>
        <v>0</v>
      </c>
      <c r="Y3017" t="str">
        <f>IF(X3017&lt;=2,"CUMPLE","NO CUMPLE")</f>
        <v>CUMPLE</v>
      </c>
    </row>
    <row r="3018" xml:space="preserve">
      <c r="A3018">
        <v>372571</v>
      </c>
      <c r="B3018" t="str">
        <v>REQUEST</v>
      </c>
      <c r="C3018" t="str">
        <v>CERRADO</v>
      </c>
      <c r="D3018" t="str">
        <v>DECORACION</v>
      </c>
      <c r="E3018" t="str">
        <v>PC</v>
      </c>
      <c r="F3018" t="str">
        <v>CPU</v>
      </c>
      <c r="G3018" t="str">
        <v>CPU</v>
      </c>
      <c r="H3018" t="str" xml:space="preserve">
        <v xml:space="preserve">bloqueo en el equipo M085900WS016 el cual se encuentra conectado a la red; pero en el momento de validar no tenemos navegación sobre los aplicativos o URL y tampoco nos deja conectar desde otro equipo; no responde ping de conectividad._x000d_
Indicar la ubicación del computador en la tienda o sede_x000d_
_x000d_
DECORACION</v>
      </c>
      <c r="I3018" t="str" xml:space="preserve">
        <v xml:space="preserve">bloqueo en el equipo M085900WS016 el cual se encuentra conectado a la red; pero en el momento de validar no tenemos navegación sobre los aplicativos o URL y tampoco nos deja conectar desde otro equipo; no responde ping de conectividad._x000d_
Indicar la ubicación del computador en la tienda o sede_x000d_
_x000d_
DECORACION</v>
      </c>
      <c r="J3018" t="str" xml:space="preserve">
        <v xml:space="preserve">Bloqueo en el equipo M085900WS016 el cual se encuentra conectado a la red; pero en el momento de validar no tenemos navegación sobre los aplicativos o URL y tampoco nos deja conectar desde otro equipo; no responde ping de conectividad._x000d_
Se procede a realizar el backup del equipo ya que este tiene todo lo relacionado con publicidad; luego de eso se realiza el formateo del equipo pues este inicia el formateo a las 11:52 ya que se debia sacar lo anterior luego de eso se continua con la labor de que pero este siempre demora se continua con la labor de continuar la configuración pues se debe instalar office y unos programas propios de edicion por lo que demora en la instalacion el equipo ya queda instalafo en dominio y ello continua con la configuración del aplicativo. </v>
      </c>
      <c r="K3018">
        <v>45288</v>
      </c>
      <c r="L3018">
        <v>45289</v>
      </c>
      <c r="M3018" t="str">
        <f>TEXT(L3018,"DDDDDDD")</f>
        <v>viernes</v>
      </c>
      <c r="N3018" t="str" xml:space="preserve">
        <v xml:space="preserve">M085 METRO MONTERIA_x000d_
_x000d_
</v>
      </c>
      <c r="O3018" t="str">
        <v>MONTERIA</v>
      </c>
      <c r="P3018" t="str">
        <f>IF(ISBLANK(O3018),"0",(VLOOKUP(O3018,REGION,2,FALSE)))</f>
        <v>COSTA</v>
      </c>
      <c r="Q3018" t="str">
        <v>SHARON YANETH KERGUELEN WILCHES</v>
      </c>
      <c r="R3018">
        <f>IF(ISBLANK(Q3018),"0", VLOOKUP(Q3018,PERSONAL,2,FALSE))</f>
        <v>1067917448</v>
      </c>
      <c r="S3018" t="str">
        <v>DIRECTO</v>
      </c>
      <c r="T3018">
        <v>0.375</v>
      </c>
      <c r="U3018">
        <v>0.7361111111111112</v>
      </c>
      <c r="V3018">
        <v>0.3194444444444444</v>
      </c>
      <c r="W3018">
        <v>4</v>
      </c>
      <c r="X3018">
        <f>NETWORKDAYS(K3018,L3017)</f>
        <v>-4</v>
      </c>
      <c r="Y3018" t="str">
        <f>IF(X3018&lt;=2,"CUMPLE","NO CUMPLE")</f>
        <v>CUMPLE</v>
      </c>
      <c r="Z3018" t="str">
        <v>PC de decoración</v>
      </c>
    </row>
    <row r="3019" xml:space="preserve">
      <c r="A3019">
        <v>365098</v>
      </c>
      <c r="B3019" t="str">
        <v>REQUEST</v>
      </c>
      <c r="C3019" t="str">
        <v>CERRADO</v>
      </c>
      <c r="D3019" t="str">
        <v>TODA LA TIENDA</v>
      </c>
      <c r="E3019" t="str">
        <v>IMPRESORA</v>
      </c>
      <c r="F3019" t="str">
        <v>IMPRESORA</v>
      </c>
      <c r="G3019" t="str">
        <v>ZEBRA</v>
      </c>
      <c r="H3019" t="str">
        <v>Buen día Solicito de su colaboración para la revisión de las impresoras portátiles ya que están presentando fallas..</v>
      </c>
      <c r="I3019" t="str">
        <v>Buen día Solicito de su colaboración para la revisión de las impresoras portátiles ya que están presentando fallas..</v>
      </c>
      <c r="J3019" t="str">
        <v>Se realizó la revisión de la impresora y se observa que no esta cargando la batería y por este motivo no se puede hacer la configuración de la misma. El adaptador de corriente se encuentra averiado se debe reemplazar.</v>
      </c>
      <c r="K3019">
        <v>45289</v>
      </c>
      <c r="L3019">
        <v>45289</v>
      </c>
      <c r="M3019" t="str">
        <f>TEXT(L3019,"DDDDDDD")</f>
        <v>viernes</v>
      </c>
      <c r="N3019" t="str" xml:space="preserve">
        <v xml:space="preserve">M074 METRO FACATATIVA_x000d_
_x000d_
</v>
      </c>
      <c r="O3019" t="str">
        <v>FACATATIVA</v>
      </c>
      <c r="P3019" t="str">
        <f>IF(ISBLANK(O3019),"0",(VLOOKUP(O3019,REGION,2,FALSE)))</f>
        <v>BOGOTA</v>
      </c>
      <c r="Q3019" t="str">
        <v>ALEXANDER CASTILLO SOTELO</v>
      </c>
      <c r="R3019">
        <f>IF(ISBLANK(Q3019),"0", VLOOKUP(Q3019,PERSONAL,2,FALSE))</f>
        <v>80216449</v>
      </c>
      <c r="S3019" t="str">
        <v>ALIADO</v>
      </c>
      <c r="T3019">
        <v>0.4166666666666667</v>
      </c>
      <c r="U3019">
        <v>0.4583333333333333</v>
      </c>
      <c r="V3019">
        <f>IF(ISBLANK(T3019 ),"0",U3019-T3019)</f>
        <v>0.04166666666666663</v>
      </c>
      <c r="W3019">
        <v>1</v>
      </c>
      <c r="X3019">
        <f>NETWORKDAYS(K3019,L3018)</f>
        <v>1</v>
      </c>
      <c r="Y3019" t="str">
        <f>IF(X3019&lt;=2,"CUMPLE","NO CUMPLE")</f>
        <v>CUMPLE</v>
      </c>
    </row>
    <row r="3020" xml:space="preserve">
      <c r="A3020">
        <v>374488</v>
      </c>
      <c r="B3020" t="str">
        <v>INCIDENT</v>
      </c>
      <c r="C3020" t="str">
        <v>CERRADO</v>
      </c>
      <c r="D3020" t="str">
        <v>NO ALIMENTAR</v>
      </c>
      <c r="E3020" t="str">
        <v>PDA</v>
      </c>
      <c r="F3020" t="str">
        <v>PDA</v>
      </c>
      <c r="G3020" t="str">
        <v>HONEYWELL</v>
      </c>
      <c r="H3020" t="str">
        <v>Buenas tardes me podrían colaborar para desbloquear pda que se encuentra bloqueada gracias por su ayuda.</v>
      </c>
      <c r="I3020" t="str">
        <v>Buenas tardes me podrían colaborar para desbloquear pda que se encuentra bloqueada gracias por su ayuda.</v>
      </c>
      <c r="J3020" t="str">
        <v>La PDA se encuentra bloqueada en la aplicación de genesix; se deben eliminar todas las cuentas y crearlas nuevamente. Tambien se configura nuevamente el archivo de Mocha. Se deja operativa la PDA.</v>
      </c>
      <c r="K3020">
        <v>45289</v>
      </c>
      <c r="L3020">
        <v>45289</v>
      </c>
      <c r="M3020" t="str">
        <f>TEXT(L3020,"DDDDDDD")</f>
        <v>viernes</v>
      </c>
      <c r="N3020" t="str" xml:space="preserve">
        <v xml:space="preserve">M074 METRO FACATATIVA_x000d_
_x000d_
</v>
      </c>
      <c r="O3020" t="str">
        <v>FACATATIVA</v>
      </c>
      <c r="P3020" t="str">
        <f>IF(ISBLANK(O3020),"0",(VLOOKUP(O3020,REGION,2,FALSE)))</f>
        <v>BOGOTA</v>
      </c>
      <c r="Q3020" t="str">
        <v>ALEXANDER CASTILLO SOTELO</v>
      </c>
      <c r="R3020">
        <f>IF(ISBLANK(Q3020),"0", VLOOKUP(Q3020,PERSONAL,2,FALSE))</f>
        <v>80216449</v>
      </c>
      <c r="S3020" t="str">
        <v xml:space="preserve">ALIADO </v>
      </c>
      <c r="T3020">
        <v>0.5416666666666666</v>
      </c>
      <c r="U3020">
        <v>0.5902777777777778</v>
      </c>
      <c r="V3020">
        <f>IF(ISBLANK(T3020 ),"0",U3020-T3020)</f>
        <v>0.04861111111111116</v>
      </c>
      <c r="W3020">
        <v>1</v>
      </c>
      <c r="X3020">
        <f>NETWORKDAYS(K3020,L3019)</f>
        <v>1</v>
      </c>
      <c r="Y3020" t="str">
        <f>IF(X3020&lt;=2,"CUMPLE","NO CUMPLE")</f>
        <v>CUMPLE</v>
      </c>
    </row>
    <row r="3021">
      <c r="A3021" t="str">
        <v>ACOMPAÑAMIENTO DICIEMBRE</v>
      </c>
      <c r="B3021" t="str">
        <v>REQUEST</v>
      </c>
      <c r="C3021" t="str">
        <v>CERRADO</v>
      </c>
      <c r="D3021" t="str">
        <v>TODA LA TIENDA</v>
      </c>
      <c r="E3021" t="str">
        <v>ACOMPAÑAMIENTO</v>
      </c>
      <c r="F3021" t="str">
        <v>ACOMPAÑAMIENTO</v>
      </c>
      <c r="G3021" t="str">
        <v>ACOMPAÑAMIENTO</v>
      </c>
      <c r="H3021" t="str">
        <v>Buenas tardes; se solicita acompañamiento en Región Centro</v>
      </c>
      <c r="I3021" t="str">
        <v>Buenas tardes; se solicita acompañamiento en Región Centro</v>
      </c>
      <c r="J3021" t="str">
        <v xml:space="preserve">Se realiza acompañamiento. </v>
      </c>
      <c r="K3021">
        <v>45282</v>
      </c>
      <c r="L3021">
        <v>45282</v>
      </c>
      <c r="M3021" t="str">
        <f>TEXT(L3021,"DDDDDDD")</f>
        <v>viernes</v>
      </c>
      <c r="N3021" t="str">
        <v>J022 JUMBO LAS VEGAS</v>
      </c>
      <c r="O3021" t="str">
        <v>MEDELLIN</v>
      </c>
      <c r="P3021" t="str">
        <f>IF(ISBLANK(O3021),"0",(VLOOKUP(O3021,REGION,2,FALSE)))</f>
        <v>CENTRO</v>
      </c>
      <c r="Q3021" t="str">
        <v>JARY JHOVANA MENA CORDOBA</v>
      </c>
      <c r="R3021">
        <v>1000636827</v>
      </c>
      <c r="S3021" t="str">
        <v>DIRECTO</v>
      </c>
      <c r="T3021">
        <v>0.3333333333333333</v>
      </c>
      <c r="U3021">
        <v>0.75</v>
      </c>
      <c r="V3021">
        <v>0.3333333333333333</v>
      </c>
      <c r="W3021" t="str">
        <v>2;5</v>
      </c>
      <c r="X3021">
        <f>NETWORKDAYS(K3021,L3020)</f>
        <v>6</v>
      </c>
      <c r="Y3021" t="str">
        <f>IF(X3021&lt;=2,"CUMPLE","NO CUMPLE")</f>
        <v>NO CUMPLE</v>
      </c>
    </row>
    <row r="3022">
      <c r="A3022" t="str">
        <v>ACOMPAÑAMIENTO DICIEMBRE</v>
      </c>
      <c r="B3022" t="str">
        <v>REQUEST</v>
      </c>
      <c r="C3022" t="str">
        <v>CERRADO</v>
      </c>
      <c r="D3022" t="str">
        <v>TODA LA TIENDA</v>
      </c>
      <c r="E3022" t="str">
        <v>ACOMPAÑAMIENTO</v>
      </c>
      <c r="F3022" t="str">
        <v>ACOMPAÑAMIENTO</v>
      </c>
      <c r="G3022" t="str">
        <v>ACOMPAÑAMIENTO</v>
      </c>
      <c r="H3022" t="str">
        <v>Buenas tardes; se solicita acompañamiento en Región Centro</v>
      </c>
      <c r="I3022" t="str">
        <v>Buenas tardes; se solicita acompañamiento en Región Centro</v>
      </c>
      <c r="J3022" t="str">
        <v xml:space="preserve">Se realiza acompañamiento. </v>
      </c>
      <c r="K3022">
        <v>45283</v>
      </c>
      <c r="L3022">
        <v>45283</v>
      </c>
      <c r="M3022" t="str">
        <f>TEXT(L3022,"DDDDDDD")</f>
        <v>sábado</v>
      </c>
      <c r="N3022" t="str">
        <v>J022 JUMBO LAS VEGAS</v>
      </c>
      <c r="O3022" t="str">
        <v>MEDELLIN</v>
      </c>
      <c r="P3022" t="str">
        <f>IF(ISBLANK(O3022),"0",(VLOOKUP(O3022,REGION,2,FALSE)))</f>
        <v>CENTRO</v>
      </c>
      <c r="Q3022" t="str">
        <v>JARY JHOVANA MENA CORDOBA</v>
      </c>
      <c r="R3022">
        <v>1000636827</v>
      </c>
      <c r="S3022" t="str">
        <v>DIRECTO</v>
      </c>
      <c r="T3022">
        <v>0.3333333333333333</v>
      </c>
      <c r="U3022">
        <v>0.75</v>
      </c>
      <c r="V3022">
        <v>0.3333333333333333</v>
      </c>
      <c r="W3022" t="str">
        <v>2;5</v>
      </c>
      <c r="X3022">
        <f>NETWORKDAYS(K3022,L3021)</f>
        <v>-1</v>
      </c>
      <c r="Y3022" t="str">
        <f>IF(X3022&lt;=2,"CUMPLE","NO CUMPLE")</f>
        <v>CUMPLE</v>
      </c>
    </row>
    <row r="3023">
      <c r="A3023" t="str">
        <v>ACOMPAÑAMIENTO DICIEMBRE</v>
      </c>
      <c r="B3023" t="str">
        <v>REQUEST</v>
      </c>
      <c r="C3023" t="str">
        <v>CERRADO</v>
      </c>
      <c r="D3023" t="str">
        <v>TODA LA TIENDA</v>
      </c>
      <c r="E3023" t="str">
        <v>ACOMPAÑAMIENTO</v>
      </c>
      <c r="F3023" t="str">
        <v>ACOMPAÑAMIENTO</v>
      </c>
      <c r="G3023" t="str">
        <v>ACOMPAÑAMIENTO</v>
      </c>
      <c r="H3023" t="str">
        <v>Buenas tardes; se solicita acompañamiento en Región Centro</v>
      </c>
      <c r="I3023" t="str">
        <v>Buenas tardes; se solicita acompañamiento en Región Centro</v>
      </c>
      <c r="J3023" t="str">
        <v xml:space="preserve">Se realiza acompañamiento. </v>
      </c>
      <c r="K3023">
        <v>45284</v>
      </c>
      <c r="L3023">
        <v>45284</v>
      </c>
      <c r="M3023" t="str">
        <f>TEXT(L3023,"DDDDDDD")</f>
        <v>domingo</v>
      </c>
      <c r="N3023" t="str">
        <v>J022 JUMBO LAS VEGAS</v>
      </c>
      <c r="O3023" t="str">
        <v>MEDELLIN</v>
      </c>
      <c r="P3023" t="str">
        <f>IF(ISBLANK(O3023),"0",(VLOOKUP(O3023,REGION,2,FALSE)))</f>
        <v>CENTRO</v>
      </c>
      <c r="Q3023" t="str">
        <v>JARY JHOVANA MENA CORDOBA</v>
      </c>
      <c r="R3023">
        <v>1000636827</v>
      </c>
      <c r="S3023" t="str">
        <v>DIRECTO</v>
      </c>
      <c r="T3023">
        <v>0.2916666666666667</v>
      </c>
      <c r="U3023">
        <v>0.6666666666666666</v>
      </c>
      <c r="V3023">
        <v>0.3333333333333333</v>
      </c>
      <c r="W3023" t="str">
        <v>2;5</v>
      </c>
      <c r="X3023">
        <f>NETWORKDAYS(K3023,L3022)</f>
        <v>0</v>
      </c>
      <c r="Y3023" t="str">
        <f>IF(X3023&lt;=2,"CUMPLE","NO CUMPLE")</f>
        <v>CUMPLE</v>
      </c>
    </row>
    <row r="3024">
      <c r="A3024" t="str">
        <v>ACOMPAÑAMIENTO DICIEMBRE</v>
      </c>
      <c r="B3024" t="str">
        <v>REQUEST</v>
      </c>
      <c r="C3024" t="str">
        <v>CERRADO</v>
      </c>
      <c r="D3024" t="str">
        <v>TODA LA TIENDA</v>
      </c>
      <c r="E3024" t="str">
        <v>ACOMPAÑAMIENTO</v>
      </c>
      <c r="F3024" t="str">
        <v>ACOMPAÑAMIENTO</v>
      </c>
      <c r="G3024" t="str">
        <v>ACOMPAÑAMIENTO</v>
      </c>
      <c r="H3024" t="str">
        <v>Buenas tardes; se solicita acompañamiento en Región Centro</v>
      </c>
      <c r="I3024" t="str">
        <v>Buenas tardes; se solicita acompañamiento en Región Centro</v>
      </c>
      <c r="J3024" t="str">
        <v xml:space="preserve">Se realiza acompañamiento. </v>
      </c>
      <c r="K3024">
        <v>45281</v>
      </c>
      <c r="L3024">
        <v>45281</v>
      </c>
      <c r="M3024" t="str">
        <f>TEXT(L3024,"DDDDDDD")</f>
        <v>jueves</v>
      </c>
      <c r="N3024" t="str">
        <v>J027 JUMBO RIONEGRO</v>
      </c>
      <c r="O3024" t="str">
        <v>RIONEGRO</v>
      </c>
      <c r="P3024" t="str">
        <f>IF(ISBLANK(O3024),"0",(VLOOKUP(O3024,REGION,2,FALSE)))</f>
        <v>CENTRO</v>
      </c>
      <c r="Q3024" t="str">
        <v>LUIS ALEXANDER LOPEZ LOPEZ</v>
      </c>
      <c r="R3024">
        <v>1037390505</v>
      </c>
      <c r="S3024" t="str">
        <v>DIRECTO</v>
      </c>
      <c r="T3024">
        <v>0.3333333333333333</v>
      </c>
      <c r="U3024">
        <v>0.75</v>
      </c>
      <c r="V3024">
        <v>0.3333333333333333</v>
      </c>
      <c r="W3024" t="str">
        <v>2;5</v>
      </c>
      <c r="X3024">
        <f>NETWORKDAYS(K3024,L3023)</f>
        <v>2</v>
      </c>
      <c r="Y3024" t="str">
        <f>IF(X3024&lt;=2,"CUMPLE","NO CUMPLE")</f>
        <v>CUMPLE</v>
      </c>
    </row>
    <row r="3025">
      <c r="A3025" t="str">
        <v>ACOMPAÑAMIENTO DICIEMBRE</v>
      </c>
      <c r="B3025" t="str">
        <v>REQUEST</v>
      </c>
      <c r="C3025" t="str">
        <v>CERRADO</v>
      </c>
      <c r="D3025" t="str">
        <v>TODA LA TIENDA</v>
      </c>
      <c r="E3025" t="str">
        <v>ACOMPAÑAMIENTO</v>
      </c>
      <c r="F3025" t="str">
        <v>ACOMPAÑAMIENTO</v>
      </c>
      <c r="G3025" t="str">
        <v>ACOMPAÑAMIENTO</v>
      </c>
      <c r="H3025" t="str">
        <v>Buenas tardes; se solicita acompañamiento en Región Centro</v>
      </c>
      <c r="I3025" t="str">
        <v>Buenas tardes; se solicita acompañamiento en Región Centro</v>
      </c>
      <c r="J3025" t="str">
        <v xml:space="preserve">Se realiza acompañamiento. </v>
      </c>
      <c r="K3025">
        <v>45282</v>
      </c>
      <c r="L3025">
        <v>45282</v>
      </c>
      <c r="M3025" t="str">
        <f>TEXT(L3025,"DDDDDDD")</f>
        <v>viernes</v>
      </c>
      <c r="N3025" t="str">
        <v>J027 JUMBO RIONEGRO</v>
      </c>
      <c r="O3025" t="str">
        <v>RIONEGRO</v>
      </c>
      <c r="P3025" t="str">
        <f>IF(ISBLANK(O3025),"0",(VLOOKUP(O3025,REGION,2,FALSE)))</f>
        <v>CENTRO</v>
      </c>
      <c r="Q3025" t="str">
        <v>LUIS ALEXANDER LOPEZ LOPEZ</v>
      </c>
      <c r="R3025">
        <v>1037390505</v>
      </c>
      <c r="S3025" t="str">
        <v>DIRECTO</v>
      </c>
      <c r="T3025">
        <v>0.3333333333333333</v>
      </c>
      <c r="U3025">
        <v>0.75</v>
      </c>
      <c r="V3025">
        <v>0.3333333333333333</v>
      </c>
      <c r="W3025" t="str">
        <v>2;5</v>
      </c>
      <c r="X3025">
        <f>NETWORKDAYS(K3025,L3024)</f>
        <v>-2</v>
      </c>
      <c r="Y3025" t="str">
        <f>IF(X3025&lt;=2,"CUMPLE","NO CUMPLE")</f>
        <v>CUMPLE</v>
      </c>
    </row>
    <row r="3026">
      <c r="A3026" t="str">
        <v>ACOMPAÑAMIENTO DICIEMBRE</v>
      </c>
      <c r="B3026" t="str">
        <v>REQUEST</v>
      </c>
      <c r="C3026" t="str">
        <v>CERRADO</v>
      </c>
      <c r="D3026" t="str">
        <v>TODA LA TIENDA</v>
      </c>
      <c r="E3026" t="str">
        <v>ACOMPAÑAMIENTO</v>
      </c>
      <c r="F3026" t="str">
        <v>ACOMPAÑAMIENTO</v>
      </c>
      <c r="G3026" t="str">
        <v>ACOMPAÑAMIENTO</v>
      </c>
      <c r="H3026" t="str">
        <v>Buenas tardes; se solicita acompañamiento en Región Centro</v>
      </c>
      <c r="I3026" t="str">
        <v>Buenas tardes; se solicita acompañamiento en Región Centro</v>
      </c>
      <c r="J3026" t="str">
        <v xml:space="preserve">Se realiza acompañamiento. </v>
      </c>
      <c r="K3026">
        <v>45283</v>
      </c>
      <c r="L3026">
        <v>45283</v>
      </c>
      <c r="M3026" t="str">
        <f>TEXT(L3026,"DDDDDDD")</f>
        <v>sábado</v>
      </c>
      <c r="N3026" t="str">
        <v>J027 JUMBO RIONEGRO</v>
      </c>
      <c r="O3026" t="str">
        <v>RIONEGRO</v>
      </c>
      <c r="P3026" t="str">
        <f>IF(ISBLANK(O3026),"0",(VLOOKUP(O3026,REGION,2,FALSE)))</f>
        <v>CENTRO</v>
      </c>
      <c r="Q3026" t="str">
        <v>LUIS ALEXANDER LOPEZ LOPEZ</v>
      </c>
      <c r="R3026">
        <v>1037390505</v>
      </c>
      <c r="S3026" t="str">
        <v>DIRECTO</v>
      </c>
      <c r="T3026">
        <v>0.375</v>
      </c>
      <c r="U3026">
        <v>0.75</v>
      </c>
      <c r="V3026">
        <v>0.3333333333333333</v>
      </c>
      <c r="W3026" t="str">
        <v>2;5</v>
      </c>
      <c r="X3026">
        <f>NETWORKDAYS(K3026,L3025)</f>
        <v>-1</v>
      </c>
      <c r="Y3026" t="str">
        <f>IF(X3026&lt;=2,"CUMPLE","NO CUMPLE")</f>
        <v>CUMPLE</v>
      </c>
    </row>
    <row r="3027">
      <c r="A3027" t="str">
        <v>ACOMPAÑAMIENTO DICIEMBRE</v>
      </c>
      <c r="B3027" t="str">
        <v>REQUEST</v>
      </c>
      <c r="C3027" t="str">
        <v>CERRADO</v>
      </c>
      <c r="D3027" t="str">
        <v>TODA LA TIENDA</v>
      </c>
      <c r="E3027" t="str">
        <v>ACOMPAÑAMIENTO</v>
      </c>
      <c r="F3027" t="str">
        <v>ACOMPAÑAMIENTO</v>
      </c>
      <c r="G3027" t="str">
        <v>ACOMPAÑAMIENTO</v>
      </c>
      <c r="H3027" t="str">
        <v>Buenas tardes; se solicita acompañamiento en Región Centro</v>
      </c>
      <c r="I3027" t="str">
        <v>Buenas tardes; se solicita acompañamiento en Región Centro</v>
      </c>
      <c r="J3027" t="str">
        <v xml:space="preserve">Se realiza acompañamiento. </v>
      </c>
      <c r="K3027">
        <v>45284</v>
      </c>
      <c r="L3027">
        <v>45284</v>
      </c>
      <c r="M3027" t="str">
        <f>TEXT(L3027,"DDDDDDD")</f>
        <v>domingo</v>
      </c>
      <c r="N3027" t="str">
        <v>J027 JUMBO RIONEGRO</v>
      </c>
      <c r="O3027" t="str">
        <v>RIONEGRO</v>
      </c>
      <c r="P3027" t="str">
        <f>IF(ISBLANK(O3027),"0",(VLOOKUP(O3027,REGION,2,FALSE)))</f>
        <v>CENTRO</v>
      </c>
      <c r="Q3027" t="str">
        <v>LUIS ALEXANDER LOPEZ LOPEZ</v>
      </c>
      <c r="R3027">
        <v>1037390505</v>
      </c>
      <c r="S3027" t="str">
        <v>DIRECTO</v>
      </c>
      <c r="T3027">
        <v>0.2916666666666667</v>
      </c>
      <c r="U3027">
        <v>0.6666666666666666</v>
      </c>
      <c r="V3027">
        <v>0.3333333333333333</v>
      </c>
      <c r="W3027" t="str">
        <v>2;5</v>
      </c>
      <c r="X3027">
        <f>NETWORKDAYS(K3027,L3026)</f>
        <v>0</v>
      </c>
      <c r="Y3027" t="str">
        <f>IF(X3027&lt;=2,"CUMPLE","NO CUMPLE")</f>
        <v>CUMPLE</v>
      </c>
    </row>
    <row r="3028">
      <c r="A3028" t="str">
        <v>ACOMPAÑAMIENTO DICIEMBRE</v>
      </c>
      <c r="B3028" t="str">
        <v>REQUEST</v>
      </c>
      <c r="C3028" t="str">
        <v>CERRADO</v>
      </c>
      <c r="D3028" t="str">
        <v>TODA LA TIENDA</v>
      </c>
      <c r="E3028" t="str">
        <v>ACOMPAÑAMIENTO</v>
      </c>
      <c r="F3028" t="str">
        <v>ACOMPAÑAMIENTO</v>
      </c>
      <c r="G3028" t="str">
        <v>ACOMPAÑAMIENTO</v>
      </c>
      <c r="H3028" t="str">
        <v>Buenas tardes; se solicita acompañamiento en Región Centro</v>
      </c>
      <c r="I3028" t="str">
        <v>Buenas tardes; se solicita acompañamiento en Región Centro</v>
      </c>
      <c r="J3028" t="str">
        <v xml:space="preserve">Se realiza acompañamiento. </v>
      </c>
      <c r="K3028">
        <v>45289</v>
      </c>
      <c r="L3028">
        <v>45289</v>
      </c>
      <c r="M3028" t="str">
        <f>TEXT(L3028,"DDDDDDD")</f>
        <v>viernes</v>
      </c>
      <c r="N3028" t="str">
        <v>J027 JUMBO RIONEGRO</v>
      </c>
      <c r="O3028" t="str">
        <v>RIONEGRO</v>
      </c>
      <c r="P3028" t="str">
        <f>IF(ISBLANK(O3028),"0",(VLOOKUP(O3028,REGION,2,FALSE)))</f>
        <v>CENTRO</v>
      </c>
      <c r="Q3028" t="str">
        <v>LUIS ALEXANDER LOPEZ LOPEZ</v>
      </c>
      <c r="R3028">
        <v>1037390505</v>
      </c>
      <c r="S3028" t="str">
        <v>DIRECTO</v>
      </c>
      <c r="T3028">
        <v>0.3333333333333333</v>
      </c>
      <c r="U3028">
        <v>0.75</v>
      </c>
      <c r="V3028">
        <v>0.3333333333333333</v>
      </c>
      <c r="W3028" t="str">
        <v>2;5</v>
      </c>
      <c r="X3028">
        <f>NETWORKDAYS(K3028,L3027)</f>
        <v>-5</v>
      </c>
      <c r="Y3028" t="str">
        <f>IF(X3028&lt;=2,"CUMPLE","NO CUMPLE")</f>
        <v>CUMPLE</v>
      </c>
    </row>
    <row r="3029">
      <c r="A3029" t="str">
        <v>ACOMPAÑAMIENTO DICIEMBRE</v>
      </c>
      <c r="B3029" t="str">
        <v>REQUEST</v>
      </c>
      <c r="C3029" t="str">
        <v>CERRADO</v>
      </c>
      <c r="D3029" t="str">
        <v>TODA LA TIENDA</v>
      </c>
      <c r="E3029" t="str">
        <v>ACOMPAÑAMIENTO</v>
      </c>
      <c r="F3029" t="str">
        <v>ACOMPAÑAMIENTO</v>
      </c>
      <c r="G3029" t="str">
        <v>ACOMPAÑAMIENTO</v>
      </c>
      <c r="H3029" t="str">
        <v>Buenas tardes; se solicita acompañamiento Región Occidente</v>
      </c>
      <c r="I3029" t="str">
        <v>Buenas tardes; se solicita acompañamiento Región Occidente</v>
      </c>
      <c r="J3029" t="str">
        <v>me encuentro en sitio y se me indica realizar acompañamiento en toda la tienda se colabora en atencion cliente  con la labor de verificacion de tarjeta de parqueadero y me retiro del sitio a la hora del almuerzo tipo 12:40 y retomo labor alas 14:00  y se continua labor de acompañamiento terminada labor  se le informa a la compañera Katerine y me retiro de sitio</v>
      </c>
      <c r="K3029">
        <v>45282</v>
      </c>
      <c r="L3029">
        <v>45282</v>
      </c>
      <c r="M3029" t="str">
        <f>TEXT(L3029,"DDDDDDD")</f>
        <v>viernes</v>
      </c>
      <c r="N3029" t="str">
        <v>J036 JUMBO POPAYAN CAMPANARIO</v>
      </c>
      <c r="O3029" t="str">
        <v>POPAYAN</v>
      </c>
      <c r="P3029" t="str">
        <f>IF(ISBLANK(O3029),"0",(VLOOKUP(O3029,REGION,2,FALSE)))</f>
        <v>OCCIDENTE</v>
      </c>
      <c r="Q3029" t="str">
        <v>DANIEL FERNANDO PAREDES ARTEAGA</v>
      </c>
      <c r="R3029">
        <f>IF(ISBLANK(Q3029),"0", VLOOKUP(Q3029,PERSONAL,2,FALSE))</f>
        <v>10301691</v>
      </c>
      <c r="S3029" t="str">
        <v>DIRECTO</v>
      </c>
      <c r="T3029">
        <v>0.3333333333333333</v>
      </c>
      <c r="U3029">
        <v>0.75</v>
      </c>
      <c r="V3029">
        <v>0.3333333333333333</v>
      </c>
      <c r="W3029" t="str">
        <v>2;5</v>
      </c>
      <c r="X3029">
        <f>NETWORKDAYS(K3029,L3028)</f>
        <v>6</v>
      </c>
      <c r="Y3029" t="str">
        <f>IF(X3029&lt;=2,"CUMPLE","NO CUMPLE")</f>
        <v>NO CUMPLE</v>
      </c>
    </row>
    <row r="3030">
      <c r="A3030" t="str">
        <v>ACOMPAÑAMIENTO DICIEMBRE</v>
      </c>
      <c r="B3030" t="str">
        <v>REQUEST</v>
      </c>
      <c r="C3030" t="str">
        <v>CERRADO</v>
      </c>
      <c r="D3030" t="str">
        <v>TODA LA TIENDA</v>
      </c>
      <c r="E3030" t="str">
        <v>ACOMPAÑAMIENTO</v>
      </c>
      <c r="F3030" t="str">
        <v>ACOMPAÑAMIENTO</v>
      </c>
      <c r="G3030" t="str">
        <v>ACOMPAÑAMIENTO</v>
      </c>
      <c r="H3030" t="str">
        <v>Buenas tardes; se solicita acompañamiento Región Occidente</v>
      </c>
      <c r="I3030" t="str">
        <v>Buenas tardes; se solicita acompañamiento Región Occidente</v>
      </c>
      <c r="J3030" t="str">
        <v>me encuentro en sitio y se me indica realizar acompañamiento en toda la tienda se me indica comunicarme con mantenimiento para la reubicacion de un punto de red libre para la pos 18 se realiza la ponchada y cableada de la pos y se ingorma al ing harold para la configuracion del puerto y se realizan pruebas con cliente y ok se cuadra impresora de perocles del area de seguridad que no estaba imprimiendo en los margenes correspondientes; se organizan las pda de resivo para que no se reprodusca audio ni ingreso a youtube y colabora en atencion cliente  con la labor de verificacion de tarjeta de parqueadero y me retiro del sitio a la hora del almuerzo tipo 12:40 y retomo labor alas 14:00  y se continua labor de acompañamiento terminada labor  se le informa a la compañera Katerine y me retiro de sitio</v>
      </c>
      <c r="K3030">
        <v>45283</v>
      </c>
      <c r="L3030">
        <v>45283</v>
      </c>
      <c r="M3030" t="str">
        <f>TEXT(L3030,"DDDDDDD")</f>
        <v>sábado</v>
      </c>
      <c r="N3030" t="str">
        <v>J036 JUMBO POPAYAN CAMPANARIO</v>
      </c>
      <c r="O3030" t="str">
        <v>POPAYAN</v>
      </c>
      <c r="P3030" t="str">
        <f>IF(ISBLANK(O3030),"0",(VLOOKUP(O3030,REGION,2,FALSE)))</f>
        <v>OCCIDENTE</v>
      </c>
      <c r="Q3030" t="str">
        <v>DANIEL FERNANDO PAREDES ARTEAGA</v>
      </c>
      <c r="R3030">
        <f>IF(ISBLANK(Q3030),"0", VLOOKUP(Q3030,PERSONAL,2,FALSE))</f>
        <v>10301691</v>
      </c>
      <c r="S3030" t="str">
        <v>DIRECTO</v>
      </c>
      <c r="T3030">
        <v>0.375</v>
      </c>
      <c r="U3030">
        <v>0.75</v>
      </c>
      <c r="V3030">
        <v>0.3333333333333333</v>
      </c>
      <c r="W3030" t="str">
        <v>2;5</v>
      </c>
      <c r="X3030">
        <f>NETWORKDAYS(K3030,L3029)</f>
        <v>-1</v>
      </c>
      <c r="Y3030" t="str">
        <f>IF(X3030&lt;=2,"CUMPLE","NO CUMPLE")</f>
        <v>CUMPLE</v>
      </c>
    </row>
    <row r="3031">
      <c r="A3031" t="str">
        <v>ACOMPAÑAMIENTO DICIEMBRE</v>
      </c>
      <c r="B3031" t="str">
        <v>REQUEST</v>
      </c>
      <c r="C3031" t="str">
        <v>CERRADO</v>
      </c>
      <c r="D3031" t="str">
        <v>TODA LA TIENDA</v>
      </c>
      <c r="E3031" t="str">
        <v>ACOMPAÑAMIENTO</v>
      </c>
      <c r="F3031" t="str">
        <v>ACOMPAÑAMIENTO</v>
      </c>
      <c r="G3031" t="str">
        <v>ACOMPAÑAMIENTO</v>
      </c>
      <c r="H3031" t="str">
        <v>Buenas tardes; se solicita acompañamiento Región Occidente</v>
      </c>
      <c r="I3031" t="str">
        <v>Buenas tardes; se solicita acompañamiento Región Occidente</v>
      </c>
      <c r="J3031" t="str">
        <v>me encuentro en sitio y se me indica realizar acompañamiento en toda la tienda colabora en atencion cliente  con la labor de verificacion de tarjeta de parqueadero y perifoneo de algunas promociones en atencion de cliente me retiro del sitio a la hora del almuerzo tipo 13:00 y retomo labor alas 14:00  y se continua labor de apoyo en movimiento de carritos y probando jugueteria con pilas; terminada labor  se le informa a la compañera Katerine y me retiro de sitio</v>
      </c>
      <c r="K3031">
        <v>45284</v>
      </c>
      <c r="L3031">
        <v>45284</v>
      </c>
      <c r="M3031" t="str">
        <f>TEXT(L3031,"DDDDDDD")</f>
        <v>domingo</v>
      </c>
      <c r="N3031" t="str">
        <v>J036 JUMBO POPAYAN CAMPANARIO</v>
      </c>
      <c r="O3031" t="str">
        <v>POPAYAN</v>
      </c>
      <c r="P3031" t="str">
        <f>IF(ISBLANK(O3031),"0",(VLOOKUP(O3031,REGION,2,FALSE)))</f>
        <v>OCCIDENTE</v>
      </c>
      <c r="Q3031" t="str">
        <v>DANIEL FERNANDO PAREDES ARTEAGA</v>
      </c>
      <c r="R3031">
        <f>IF(ISBLANK(Q3031),"0", VLOOKUP(Q3031,PERSONAL,2,FALSE))</f>
        <v>10301691</v>
      </c>
      <c r="S3031" t="str">
        <v>DIRECTO</v>
      </c>
      <c r="T3031">
        <v>0.2916666666666667</v>
      </c>
      <c r="U3031">
        <v>0.6666666666666666</v>
      </c>
      <c r="V3031">
        <v>0.3333333333333333</v>
      </c>
      <c r="W3031" t="str">
        <v>2;5</v>
      </c>
      <c r="X3031">
        <f>NETWORKDAYS(K3031,L3030)</f>
        <v>0</v>
      </c>
      <c r="Y3031" t="str">
        <f>IF(X3031&lt;=2,"CUMPLE","NO CUMPLE")</f>
        <v>CUMPLE</v>
      </c>
    </row>
    <row r="3032">
      <c r="A3032" t="str">
        <v>ACOMPAÑAMIENTO DICIEMBRE</v>
      </c>
      <c r="B3032" t="str">
        <v>REQUEST</v>
      </c>
      <c r="C3032" t="str">
        <v>CERRADO</v>
      </c>
      <c r="D3032" t="str">
        <v>TODA LA TIENDA</v>
      </c>
      <c r="E3032" t="str">
        <v>ACOMPAÑAMIENTO</v>
      </c>
      <c r="F3032" t="str">
        <v>ACOMPAÑAMIENTO</v>
      </c>
      <c r="G3032" t="str">
        <v>ACOMPAÑAMIENTO</v>
      </c>
      <c r="H3032" t="str">
        <v>Buenas tardes; se solicita acompañamiento Región Occidente</v>
      </c>
      <c r="I3032" t="str">
        <v>Buenas tardes; se solicita acompañamiento Región Occidente</v>
      </c>
      <c r="J3032" t="str">
        <v>Se realiza Acompañamiento Tecnico en la Tienda Jumbo Girardot el dia de Hoy 22 de Diciembre de 2023; Estando pendiente a cualquier novedad o solicitud del usuario; Se realiza configuracion de 1 Scanner balanza marca zebra MP7000 pasandole los codigos QR para solucion de errores... En proceso de realizar la configuracion a los Scanner Balanza que presenten la novedad ya que estan escaneando doble el producto; Se revisa tambien el Pc del area de Publicidad ya que presenta novedad con el Office 365; Se Continuara mañana 23/12/2023 con el Acompañamiento con los requerimientos que soliciten...ESTADO OK</v>
      </c>
      <c r="K3032">
        <v>45282</v>
      </c>
      <c r="L3032">
        <v>45282</v>
      </c>
      <c r="M3032" t="str">
        <f>TEXT(L3032,"DDDDDDD")</f>
        <v>viernes</v>
      </c>
      <c r="N3032" t="str">
        <v>J047 JUMBO GIRARDOT</v>
      </c>
      <c r="O3032" t="str">
        <v>GIRARDOT</v>
      </c>
      <c r="P3032" t="str">
        <f>IF(ISBLANK(O3032),"0",(VLOOKUP(O3032,REGION,2,FALSE)))</f>
        <v>OCCIDENTE</v>
      </c>
      <c r="Q3032" t="str">
        <v>RAFAEL ARDILA PUENTES</v>
      </c>
      <c r="R3032">
        <f>IF(ISBLANK(Q3032),"0", VLOOKUP(Q3032,PERSONAL,2,FALSE))</f>
        <v>1018419858</v>
      </c>
      <c r="S3032" t="str">
        <v>DIRECTO</v>
      </c>
      <c r="T3032">
        <v>0.3333333333333333</v>
      </c>
      <c r="U3032">
        <v>0.75</v>
      </c>
      <c r="V3032">
        <v>0.3333333333333333</v>
      </c>
      <c r="W3032" t="str">
        <v>2;5</v>
      </c>
      <c r="X3032">
        <f>NETWORKDAYS(K3032,L3031)</f>
        <v>1</v>
      </c>
      <c r="Y3032" t="str">
        <f>IF(X3032&lt;=2,"CUMPLE","NO CUMPLE")</f>
        <v>CUMPLE</v>
      </c>
    </row>
    <row r="3033">
      <c r="A3033" t="str">
        <v>ACOMPAÑAMIENTO DICIEMBRE</v>
      </c>
      <c r="B3033" t="str">
        <v>REQUEST</v>
      </c>
      <c r="C3033" t="str">
        <v>CERRADO</v>
      </c>
      <c r="D3033" t="str">
        <v>TODA LA TIENDA</v>
      </c>
      <c r="E3033" t="str">
        <v>ACOMPAÑAMIENTO</v>
      </c>
      <c r="F3033" t="str">
        <v>ACOMPAÑAMIENTO</v>
      </c>
      <c r="G3033" t="str">
        <v>ACOMPAÑAMIENTO</v>
      </c>
      <c r="H3033" t="str">
        <v>Buenas tardes; se solicita acompañamiento Región Occidente</v>
      </c>
      <c r="I3033" t="str">
        <v>Buenas tardes; se solicita acompañamiento Región Occidente</v>
      </c>
      <c r="J3033" t="str">
        <v xml:space="preserve">Se realiza acompañamiento. </v>
      </c>
      <c r="K3033">
        <v>45283</v>
      </c>
      <c r="L3033">
        <v>45283</v>
      </c>
      <c r="M3033" t="str">
        <f>TEXT(L3033,"DDDDDDD")</f>
        <v>sábado</v>
      </c>
      <c r="N3033" t="str">
        <v>J047 JUMBO GIRARDOT</v>
      </c>
      <c r="O3033" t="str">
        <v>GIRARDOT</v>
      </c>
      <c r="P3033" t="str">
        <f>IF(ISBLANK(O3033),"0",(VLOOKUP(O3033,REGION,2,FALSE)))</f>
        <v>OCCIDENTE</v>
      </c>
      <c r="Q3033" t="str">
        <v>RAFAEL ARDILA PUENTES</v>
      </c>
      <c r="R3033">
        <f>IF(ISBLANK(Q3033),"0", VLOOKUP(Q3033,PERSONAL,2,FALSE))</f>
        <v>1018419858</v>
      </c>
      <c r="S3033" t="str">
        <v>DIRECTO</v>
      </c>
      <c r="T3033">
        <v>0.375</v>
      </c>
      <c r="U3033">
        <v>0.75</v>
      </c>
      <c r="V3033">
        <v>0.3333333333333333</v>
      </c>
      <c r="W3033" t="str">
        <v>2;5</v>
      </c>
      <c r="X3033">
        <f>NETWORKDAYS(K3033,L3032)</f>
        <v>-1</v>
      </c>
      <c r="Y3033" t="str">
        <f>IF(X3033&lt;=2,"CUMPLE","NO CUMPLE")</f>
        <v>CUMPLE</v>
      </c>
    </row>
    <row r="3034">
      <c r="A3034" t="str">
        <v>ACOMPAÑAMIENTO DICIEMBRE</v>
      </c>
      <c r="B3034" t="str">
        <v>REQUEST</v>
      </c>
      <c r="C3034" t="str">
        <v>CERRADO</v>
      </c>
      <c r="D3034" t="str">
        <v>TODA LA TIENDA</v>
      </c>
      <c r="E3034" t="str">
        <v>ACOMPAÑAMIENTO</v>
      </c>
      <c r="F3034" t="str">
        <v>ACOMPAÑAMIENTO</v>
      </c>
      <c r="G3034" t="str">
        <v>ACOMPAÑAMIENTO</v>
      </c>
      <c r="H3034" t="str">
        <v>Buenas tardes; se solicita acompañamiento Región Occidente</v>
      </c>
      <c r="I3034" t="str">
        <v>Buenas tardes; se solicita acompañamiento Región Occidente</v>
      </c>
      <c r="J3034" t="str">
        <v xml:space="preserve">Se realiza acompañamiento. </v>
      </c>
      <c r="K3034">
        <v>45284</v>
      </c>
      <c r="L3034">
        <v>45284</v>
      </c>
      <c r="M3034" t="str">
        <f>TEXT(L3034,"DDDDDDD")</f>
        <v>domingo</v>
      </c>
      <c r="N3034" t="str">
        <v>J047 JUMBO GIRARDOT</v>
      </c>
      <c r="O3034" t="str">
        <v>GIRARDOT</v>
      </c>
      <c r="P3034" t="str">
        <f>IF(ISBLANK(O3034),"0",(VLOOKUP(O3034,REGION,2,FALSE)))</f>
        <v>OCCIDENTE</v>
      </c>
      <c r="Q3034" t="str">
        <v>RAFAEL ARDILA PUENTES</v>
      </c>
      <c r="R3034">
        <f>IF(ISBLANK(Q3034),"0", VLOOKUP(Q3034,PERSONAL,2,FALSE))</f>
        <v>1018419858</v>
      </c>
      <c r="S3034" t="str">
        <v>DIRECTO</v>
      </c>
      <c r="T3034">
        <v>0.2916666666666667</v>
      </c>
      <c r="U3034">
        <v>0.6666666666666666</v>
      </c>
      <c r="V3034">
        <v>0.3333333333333333</v>
      </c>
      <c r="W3034" t="str">
        <v>2;5</v>
      </c>
      <c r="X3034">
        <f>NETWORKDAYS(K3034,L3033)</f>
        <v>0</v>
      </c>
      <c r="Y3034" t="str">
        <f>IF(X3034&lt;=2,"CUMPLE","NO CUMPLE")</f>
        <v>CUMPLE</v>
      </c>
    </row>
    <row r="3035">
      <c r="A3035" t="str">
        <v>ACOMPAÑAMIENTO DICIEMBRE</v>
      </c>
      <c r="B3035" t="str">
        <v>REQUEST</v>
      </c>
      <c r="C3035" t="str">
        <v>CERRADO</v>
      </c>
      <c r="D3035" t="str">
        <v>TODA LA TIENDA</v>
      </c>
      <c r="E3035" t="str">
        <v>ACOMPAÑAMIENTO</v>
      </c>
      <c r="F3035" t="str">
        <v>ACOMPAÑAMIENTO</v>
      </c>
      <c r="G3035" t="str">
        <v>ACOMPAÑAMIENTO</v>
      </c>
      <c r="H3035" t="str">
        <v>Buenas tardes; se solicita acompañamiento Región Occidente</v>
      </c>
      <c r="I3035" t="str">
        <v>Buenas tardes; se solicita acompañamiento Región Occidente</v>
      </c>
      <c r="J3035" t="str">
        <v xml:space="preserve">Se realiza acompañamiento. </v>
      </c>
      <c r="K3035">
        <v>45282</v>
      </c>
      <c r="L3035">
        <v>45282</v>
      </c>
      <c r="M3035" t="str">
        <f>TEXT(L3035,"DDDDDDD")</f>
        <v>viernes</v>
      </c>
      <c r="N3035" t="str">
        <v>M038 METRO NEIVA CENTRO DE CONVENCIONES</v>
      </c>
      <c r="O3035" t="str">
        <v>NEIVA</v>
      </c>
      <c r="P3035" t="str">
        <f>IF(ISBLANK(O3035),"0",(VLOOKUP(O3035,REGION,2,FALSE)))</f>
        <v>OCCIDENTE</v>
      </c>
      <c r="Q3035" t="str">
        <v>JHOJANS LEONARDO CASTRO</v>
      </c>
      <c r="R3035">
        <v>1110491520</v>
      </c>
      <c r="S3035" t="str">
        <v>DIRECTO</v>
      </c>
      <c r="T3035">
        <v>0.3333333333333333</v>
      </c>
      <c r="U3035">
        <v>0.75</v>
      </c>
      <c r="V3035">
        <v>0.3333333333333333</v>
      </c>
      <c r="W3035" t="str">
        <v>2;5</v>
      </c>
      <c r="X3035">
        <f>NETWORKDAYS(K3035,L3034)</f>
        <v>1</v>
      </c>
      <c r="Y3035" t="str">
        <f>IF(X3035&lt;=2,"CUMPLE","NO CUMPLE")</f>
        <v>CUMPLE</v>
      </c>
    </row>
    <row r="3036">
      <c r="A3036" t="str">
        <v>ACOMPAÑAMIENTO DICIEMBRE</v>
      </c>
      <c r="B3036" t="str">
        <v>REQUEST</v>
      </c>
      <c r="C3036" t="str">
        <v>CERRADO</v>
      </c>
      <c r="D3036" t="str">
        <v>TODA LA TIENDA</v>
      </c>
      <c r="E3036" t="str">
        <v>ACOMPAÑAMIENTO</v>
      </c>
      <c r="F3036" t="str">
        <v>ACOMPAÑAMIENTO</v>
      </c>
      <c r="G3036" t="str">
        <v>ACOMPAÑAMIENTO</v>
      </c>
      <c r="H3036" t="str">
        <v>Buenas tardes; se solicita acompañamiento Región Occidente</v>
      </c>
      <c r="I3036" t="str">
        <v>Buenas tardes; se solicita acompañamiento Región Occidente</v>
      </c>
      <c r="J3036" t="str">
        <v xml:space="preserve">Se realiza acompañamiento. </v>
      </c>
      <c r="K3036">
        <v>45283</v>
      </c>
      <c r="L3036">
        <v>45283</v>
      </c>
      <c r="M3036" t="str">
        <f>TEXT(L3036,"DDDDDDD")</f>
        <v>sábado</v>
      </c>
      <c r="N3036" t="str">
        <v>M038 METRO NEIVA CENTRO DE CONVENCIONES</v>
      </c>
      <c r="O3036" t="str">
        <v>NEIVA</v>
      </c>
      <c r="P3036" t="str">
        <f>IF(ISBLANK(O3036),"0",(VLOOKUP(O3036,REGION,2,FALSE)))</f>
        <v>OCCIDENTE</v>
      </c>
      <c r="Q3036" t="str">
        <v>JHOJANS LEONARDO CASTRO</v>
      </c>
      <c r="R3036">
        <v>1110491520</v>
      </c>
      <c r="S3036" t="str">
        <v>DIRECTO</v>
      </c>
      <c r="T3036">
        <v>0.375</v>
      </c>
      <c r="U3036">
        <v>0.75</v>
      </c>
      <c r="V3036">
        <v>0.3333333333333333</v>
      </c>
      <c r="W3036" t="str">
        <v>2;5</v>
      </c>
      <c r="X3036">
        <f>NETWORKDAYS(K3036,L3035)</f>
        <v>-1</v>
      </c>
      <c r="Y3036" t="str">
        <f>IF(X3036&lt;=2,"CUMPLE","NO CUMPLE")</f>
        <v>CUMPLE</v>
      </c>
    </row>
    <row r="3037">
      <c r="A3037" t="str">
        <v>ACOMPAÑAMIENTO DICIEMBRE</v>
      </c>
      <c r="B3037" t="str">
        <v>REQUEST</v>
      </c>
      <c r="C3037" t="str">
        <v>CERRADO</v>
      </c>
      <c r="D3037" t="str">
        <v>TODA LA TIENDA</v>
      </c>
      <c r="E3037" t="str">
        <v>ACOMPAÑAMIENTO</v>
      </c>
      <c r="F3037" t="str">
        <v>ACOMPAÑAMIENTO</v>
      </c>
      <c r="G3037" t="str">
        <v>ACOMPAÑAMIENTO</v>
      </c>
      <c r="H3037" t="str">
        <v>Buenas tardes; se solicita acompañamiento Región Occidente</v>
      </c>
      <c r="I3037" t="str">
        <v>Buenas tardes; se solicita acompañamiento Región Occidente</v>
      </c>
      <c r="J3037" t="str">
        <v xml:space="preserve">Se realiza acompañamiento. </v>
      </c>
      <c r="K3037">
        <v>45284</v>
      </c>
      <c r="L3037">
        <v>45284</v>
      </c>
      <c r="M3037" t="str">
        <f>TEXT(L3037,"DDDDDDD")</f>
        <v>domingo</v>
      </c>
      <c r="N3037" t="str">
        <v>M038 METRO NEIVA CENTRO DE CONVENCIONES</v>
      </c>
      <c r="O3037" t="str">
        <v>NEIVA</v>
      </c>
      <c r="P3037" t="str">
        <f>IF(ISBLANK(O3037),"0",(VLOOKUP(O3037,REGION,2,FALSE)))</f>
        <v>OCCIDENTE</v>
      </c>
      <c r="Q3037" t="str">
        <v>TITO EVELIO  PENAGOS</v>
      </c>
      <c r="R3037">
        <v>1110491520</v>
      </c>
      <c r="S3037" t="str">
        <v>DIRECTO</v>
      </c>
      <c r="T3037">
        <v>0.2916666666666667</v>
      </c>
      <c r="U3037">
        <v>0.6666666666666666</v>
      </c>
      <c r="V3037">
        <v>0.3333333333333333</v>
      </c>
      <c r="W3037" t="str">
        <v>2;5</v>
      </c>
      <c r="X3037">
        <f>NETWORKDAYS(K3037,L3036)</f>
        <v>0</v>
      </c>
      <c r="Y3037" t="str">
        <f>IF(X3037&lt;=2,"CUMPLE","NO CUMPLE")</f>
        <v>CUMPLE</v>
      </c>
    </row>
    <row r="3038">
      <c r="A3038" t="str">
        <v>ACOMPAÑAMIENTO DICIEMBRE</v>
      </c>
      <c r="B3038" t="str">
        <v>REQUEST</v>
      </c>
      <c r="C3038" t="str">
        <v>CERRADO</v>
      </c>
      <c r="D3038" t="str">
        <v>TODA LA TIENDA</v>
      </c>
      <c r="E3038" t="str">
        <v>ACOMPAÑAMIENTO</v>
      </c>
      <c r="F3038" t="str">
        <v>ACOMPAÑAMIENTO</v>
      </c>
      <c r="G3038" t="str">
        <v>ACOMPAÑAMIENTO</v>
      </c>
      <c r="H3038" t="str">
        <v>Buenas tardes; se solicita acompañamiento Región Occidente</v>
      </c>
      <c r="I3038" t="str">
        <v>Buenas tardes; se solicita acompañamiento Región Occidente</v>
      </c>
      <c r="J3038" t="str">
        <v xml:space="preserve">Se realiza acompañamiento. </v>
      </c>
      <c r="K3038">
        <v>45282</v>
      </c>
      <c r="L3038">
        <v>45282</v>
      </c>
      <c r="M3038" t="str">
        <f>TEXT(L3038,"DDDDDDD")</f>
        <v>viernes</v>
      </c>
      <c r="N3038" t="str">
        <v>M195 METRO SANTA LUCIA</v>
      </c>
      <c r="O3038" t="str">
        <v>NEIVA</v>
      </c>
      <c r="P3038" t="str">
        <f>IF(ISBLANK(O3038),"0",(VLOOKUP(O3038,REGION,2,FALSE)))</f>
        <v>OCCIDENTE</v>
      </c>
      <c r="Q3038" t="str">
        <v>CARLOS HERNAN BARRETO LOPEZ</v>
      </c>
      <c r="R3038">
        <f>IF(ISBLANK(Q3038),"0", VLOOKUP(Q3038,PERSONAL,2,FALSE))</f>
        <v>1010165612</v>
      </c>
      <c r="S3038" t="str">
        <v>DIRECTO</v>
      </c>
      <c r="T3038">
        <v>0.3333333333333333</v>
      </c>
      <c r="U3038">
        <v>0.75</v>
      </c>
      <c r="V3038">
        <v>0.3333333333333333</v>
      </c>
      <c r="W3038" t="str">
        <v>2;5</v>
      </c>
      <c r="X3038">
        <f>NETWORKDAYS(K3038,L3037)</f>
        <v>1</v>
      </c>
      <c r="Y3038" t="str">
        <f>IF(X3038&lt;=2,"CUMPLE","NO CUMPLE")</f>
        <v>CUMPLE</v>
      </c>
    </row>
    <row r="3039">
      <c r="A3039" t="str">
        <v>ACOMPAÑAMIENTO DICIEMBRE</v>
      </c>
      <c r="B3039" t="str">
        <v>REQUEST</v>
      </c>
      <c r="C3039" t="str">
        <v>CERRADO</v>
      </c>
      <c r="D3039" t="str">
        <v>TODA LA TIENDA</v>
      </c>
      <c r="E3039" t="str">
        <v>ACOMPAÑAMIENTO</v>
      </c>
      <c r="F3039" t="str">
        <v>ACOMPAÑAMIENTO</v>
      </c>
      <c r="G3039" t="str">
        <v>ACOMPAÑAMIENTO</v>
      </c>
      <c r="H3039" t="str">
        <v>Buenas tardes; se solicita acompañamiento Región Occidente</v>
      </c>
      <c r="I3039" t="str">
        <v>Buenas tardes; se solicita acompañamiento Región Occidente</v>
      </c>
      <c r="J3039" t="str">
        <v xml:space="preserve">Se realiza acompañamiento. </v>
      </c>
      <c r="K3039">
        <v>45283</v>
      </c>
      <c r="L3039">
        <v>45283</v>
      </c>
      <c r="M3039" t="str">
        <f>TEXT(L3039,"DDDDDDD")</f>
        <v>sábado</v>
      </c>
      <c r="N3039" t="str">
        <v>M195 METRO SANTA LUCIA</v>
      </c>
      <c r="O3039" t="str">
        <v>NEIVA</v>
      </c>
      <c r="P3039" t="str">
        <f>IF(ISBLANK(O3039),"0",(VLOOKUP(O3039,REGION,2,FALSE)))</f>
        <v>OCCIDENTE</v>
      </c>
      <c r="Q3039" t="str">
        <v>CARLOS HERNAN BARRETO LOPEZ</v>
      </c>
      <c r="R3039">
        <f>IF(ISBLANK(Q3039),"0", VLOOKUP(Q3039,PERSONAL,2,FALSE))</f>
        <v>1010165612</v>
      </c>
      <c r="S3039" t="str">
        <v>DIRECTO</v>
      </c>
      <c r="T3039">
        <v>0.375</v>
      </c>
      <c r="U3039">
        <v>0.75</v>
      </c>
      <c r="V3039">
        <v>0.3333333333333333</v>
      </c>
      <c r="W3039" t="str">
        <v>2;5</v>
      </c>
      <c r="X3039">
        <f>NETWORKDAYS(K3039,L3038)</f>
        <v>-1</v>
      </c>
      <c r="Y3039" t="str">
        <f>IF(X3039&lt;=2,"CUMPLE","NO CUMPLE")</f>
        <v>CUMPLE</v>
      </c>
    </row>
    <row r="3040">
      <c r="A3040" t="str">
        <v>ACOMPAÑAMIENTO DICIEMBRE</v>
      </c>
      <c r="B3040" t="str">
        <v>REQUEST</v>
      </c>
      <c r="C3040" t="str">
        <v>CERRADO</v>
      </c>
      <c r="D3040" t="str">
        <v>TODA LA TIENDA</v>
      </c>
      <c r="E3040" t="str">
        <v>ACOMPAÑAMIENTO</v>
      </c>
      <c r="F3040" t="str">
        <v>ACOMPAÑAMIENTO</v>
      </c>
      <c r="G3040" t="str">
        <v>ACOMPAÑAMIENTO</v>
      </c>
      <c r="H3040" t="str">
        <v>Buenas tardes; se solicita acompañamiento Región Occidente</v>
      </c>
      <c r="I3040" t="str">
        <v>Buenas tardes; se solicita acompañamiento Región Occidente</v>
      </c>
      <c r="J3040" t="str">
        <v xml:space="preserve">Se realiza acompañamiento. </v>
      </c>
      <c r="K3040">
        <v>45284</v>
      </c>
      <c r="L3040">
        <v>45284</v>
      </c>
      <c r="M3040" t="str">
        <f>TEXT(L3040,"DDDDDDD")</f>
        <v>domingo</v>
      </c>
      <c r="N3040" t="str">
        <v>M195 METRO SANTA LUCIA</v>
      </c>
      <c r="O3040" t="str">
        <v>NEIVA</v>
      </c>
      <c r="P3040" t="str">
        <f>IF(ISBLANK(O3040),"0",(VLOOKUP(O3040,REGION,2,FALSE)))</f>
        <v>OCCIDENTE</v>
      </c>
      <c r="Q3040" t="str">
        <v>CARLOS HERNAN BARRETO LOPEZ</v>
      </c>
      <c r="R3040">
        <f>IF(ISBLANK(Q3040),"0", VLOOKUP(Q3040,PERSONAL,2,FALSE))</f>
        <v>1010165612</v>
      </c>
      <c r="S3040" t="str">
        <v>DIRECTO</v>
      </c>
      <c r="T3040">
        <v>0.2916666666666667</v>
      </c>
      <c r="U3040">
        <v>0.6666666666666666</v>
      </c>
      <c r="V3040">
        <v>0.3333333333333333</v>
      </c>
      <c r="W3040" t="str">
        <v>2;5</v>
      </c>
      <c r="X3040">
        <f>NETWORKDAYS(K3040,L3039)</f>
        <v>0</v>
      </c>
      <c r="Y3040" t="str">
        <f>IF(X3040&lt;=2,"CUMPLE","NO CUMPLE")</f>
        <v>CUMPLE</v>
      </c>
    </row>
    <row r="3041">
      <c r="A3041" t="str">
        <v>ACOMPAÑAMIENTO DICIEMBRE</v>
      </c>
      <c r="B3041" t="str">
        <v>REQUEST</v>
      </c>
      <c r="C3041" t="str">
        <v>CERRADO</v>
      </c>
      <c r="D3041" t="str">
        <v>TODA LA TIENDA</v>
      </c>
      <c r="E3041" t="str">
        <v>ACOMPAÑAMIENTO</v>
      </c>
      <c r="F3041" t="str">
        <v>ACOMPAÑAMIENTO</v>
      </c>
      <c r="G3041" t="str">
        <v>ACOMPAÑAMIENTO</v>
      </c>
      <c r="H3041" t="str">
        <v>Buenas tardes; se solicita acompañamiento Región Occidente</v>
      </c>
      <c r="I3041" t="str">
        <v>Buenas tardes; se solicita acompañamiento Región Occidente</v>
      </c>
      <c r="J3041" t="str">
        <v xml:space="preserve">Se realiza acompañamiento. </v>
      </c>
      <c r="K3041">
        <v>45282</v>
      </c>
      <c r="L3041">
        <v>45282</v>
      </c>
      <c r="M3041" t="str">
        <f>TEXT(L3041,"DDDDDDD")</f>
        <v>viernes</v>
      </c>
      <c r="N3041" t="str">
        <v>M179 METRO PITALITO</v>
      </c>
      <c r="O3041" t="str">
        <v>PITALITO</v>
      </c>
      <c r="P3041" t="str">
        <f>IF(ISBLANK(O3041),"0",(VLOOKUP(O3041,REGION,2,FALSE)))</f>
        <v>OCCIDENTE</v>
      </c>
      <c r="Q3041" t="str">
        <v>BYRON ESTEBAN BRAVO GOMEZ</v>
      </c>
      <c r="R3041">
        <v>1088974412</v>
      </c>
      <c r="S3041" t="str">
        <v>ALIADO</v>
      </c>
      <c r="T3041">
        <v>0.3333333333333333</v>
      </c>
      <c r="U3041">
        <v>0.75</v>
      </c>
      <c r="V3041">
        <v>0.3333333333333333</v>
      </c>
      <c r="W3041" t="str">
        <v>2;5</v>
      </c>
      <c r="X3041">
        <f>NETWORKDAYS(K3041,L3040)</f>
        <v>1</v>
      </c>
      <c r="Y3041" t="str">
        <f>IF(X3041&lt;=2,"CUMPLE","NO CUMPLE")</f>
        <v>CUMPLE</v>
      </c>
    </row>
    <row r="3042">
      <c r="A3042" t="str">
        <v>ACOMPAÑAMIENTO DICIEMBRE</v>
      </c>
      <c r="B3042" t="str">
        <v>REQUEST</v>
      </c>
      <c r="C3042" t="str">
        <v>CERRADO</v>
      </c>
      <c r="D3042" t="str">
        <v>TODA LA TIENDA</v>
      </c>
      <c r="E3042" t="str">
        <v>ACOMPAÑAMIENTO</v>
      </c>
      <c r="F3042" t="str">
        <v>ACOMPAÑAMIENTO</v>
      </c>
      <c r="G3042" t="str">
        <v>ACOMPAÑAMIENTO</v>
      </c>
      <c r="H3042" t="str">
        <v>Buenas tardes; se solicita acompañamiento Región Occidente</v>
      </c>
      <c r="I3042" t="str">
        <v>Buenas tardes; se solicita acompañamiento Región Occidente</v>
      </c>
      <c r="J3042" t="str">
        <v xml:space="preserve">Se realiza acompañamiento. </v>
      </c>
      <c r="K3042">
        <v>45283</v>
      </c>
      <c r="L3042">
        <v>45283</v>
      </c>
      <c r="M3042" t="str">
        <f>TEXT(L3042,"DDDDDDD")</f>
        <v>sábado</v>
      </c>
      <c r="N3042" t="str">
        <v>M179 METRO PITALITO</v>
      </c>
      <c r="O3042" t="str">
        <v>PITALITO</v>
      </c>
      <c r="P3042" t="str">
        <f>IF(ISBLANK(O3042),"0",(VLOOKUP(O3042,REGION,2,FALSE)))</f>
        <v>OCCIDENTE</v>
      </c>
      <c r="Q3042" t="str">
        <v>BYRON ESTEBAN BRAVO GOMEZ</v>
      </c>
      <c r="R3042">
        <v>1088974412</v>
      </c>
      <c r="S3042" t="str">
        <v>ALIADO</v>
      </c>
      <c r="T3042">
        <v>0.375</v>
      </c>
      <c r="U3042">
        <v>0.75</v>
      </c>
      <c r="V3042">
        <v>0.3333333333333333</v>
      </c>
      <c r="W3042" t="str">
        <v>2;5</v>
      </c>
      <c r="X3042">
        <f>NETWORKDAYS(K3042,L3041)</f>
        <v>-1</v>
      </c>
      <c r="Y3042" t="str">
        <f>IF(X3042&lt;=2,"CUMPLE","NO CUMPLE")</f>
        <v>CUMPLE</v>
      </c>
    </row>
    <row r="3043">
      <c r="A3043" t="str">
        <v>ACOMPAÑAMIENTO DICIEMBRE</v>
      </c>
      <c r="B3043" t="str">
        <v>REQUEST</v>
      </c>
      <c r="C3043" t="str">
        <v>CERRADO</v>
      </c>
      <c r="D3043" t="str">
        <v>TODA LA TIENDA</v>
      </c>
      <c r="E3043" t="str">
        <v>ACOMPAÑAMIENTO</v>
      </c>
      <c r="F3043" t="str">
        <v>ACOMPAÑAMIENTO</v>
      </c>
      <c r="G3043" t="str">
        <v>ACOMPAÑAMIENTO</v>
      </c>
      <c r="H3043" t="str">
        <v>Buenas tardes; se solicita acompañamiento Región Costa</v>
      </c>
      <c r="I3043" t="str">
        <v>Buenas tardes; se solicita acompañamiento Región Costa</v>
      </c>
      <c r="J3043" t="str">
        <v xml:space="preserve">Se realiza acompañamiento. </v>
      </c>
      <c r="K3043">
        <v>45283</v>
      </c>
      <c r="L3043">
        <v>45283</v>
      </c>
      <c r="M3043" t="str">
        <f>TEXT(L3043,"DDDDDDD")</f>
        <v>sábado</v>
      </c>
      <c r="N3043" t="str">
        <v>J045 JUMBO AV DEL FERROCARRIL SANTA MARTA</v>
      </c>
      <c r="O3043" t="str">
        <v>SANTA MARTA</v>
      </c>
      <c r="P3043" t="str">
        <f>IF(ISBLANK(O3043),"0",(VLOOKUP(O3043,REGION,2,FALSE)))</f>
        <v>COSTA</v>
      </c>
      <c r="Q3043" t="str">
        <v>ENRIQUE RAFAEL PONZON ORTEGA</v>
      </c>
      <c r="R3043">
        <f>IF(ISBLANK(Q3043),"0", VLOOKUP(Q3043,PERSONAL,2,FALSE))</f>
        <v>1082888515</v>
      </c>
      <c r="S3043" t="str">
        <v>DIRECTO</v>
      </c>
      <c r="T3043">
        <v>0.375</v>
      </c>
      <c r="U3043">
        <v>0.75</v>
      </c>
      <c r="V3043">
        <v>0.3333333333333333</v>
      </c>
      <c r="W3043" t="str">
        <v>2;5</v>
      </c>
      <c r="X3043">
        <f>NETWORKDAYS(K3043,L3042)</f>
        <v>0</v>
      </c>
      <c r="Y3043" t="str">
        <f>IF(X3043&lt;=2,"CUMPLE","NO CUMPLE")</f>
        <v>CUMPLE</v>
      </c>
    </row>
    <row r="3044">
      <c r="A3044" t="str">
        <v>ACOMPAÑAMIENTO DICIEMBRE</v>
      </c>
      <c r="B3044" t="str">
        <v>REQUEST</v>
      </c>
      <c r="C3044" t="str">
        <v>CERRADO</v>
      </c>
      <c r="D3044" t="str">
        <v>TODA LA TIENDA</v>
      </c>
      <c r="E3044" t="str">
        <v>ACOMPAÑAMIENTO</v>
      </c>
      <c r="F3044" t="str">
        <v>ACOMPAÑAMIENTO</v>
      </c>
      <c r="G3044" t="str">
        <v>ACOMPAÑAMIENTO</v>
      </c>
      <c r="H3044" t="str">
        <v>Buenas tardes; se solicita acompañamiento Región Costa</v>
      </c>
      <c r="I3044" t="str">
        <v>Buenas tardes; se solicita acompañamiento Región Costa</v>
      </c>
      <c r="J3044" t="str">
        <v xml:space="preserve">Se realiza acompañamiento. </v>
      </c>
      <c r="K3044">
        <v>45284</v>
      </c>
      <c r="L3044">
        <v>45284</v>
      </c>
      <c r="M3044" t="str">
        <f>TEXT(L3044,"DDDDDDD")</f>
        <v>domingo</v>
      </c>
      <c r="N3044" t="str">
        <v>J045 JUMBO AV DEL FERROCARRIL SANTA MARTA</v>
      </c>
      <c r="O3044" t="str">
        <v>SANTA MARTA</v>
      </c>
      <c r="P3044" t="str">
        <f>IF(ISBLANK(O3044),"0",(VLOOKUP(O3044,REGION,2,FALSE)))</f>
        <v>COSTA</v>
      </c>
      <c r="Q3044" t="str">
        <v>JOSE DAVID DONADO LAPEIRA</v>
      </c>
      <c r="R3044">
        <v>1082986659</v>
      </c>
      <c r="S3044" t="str">
        <v>DIRECTO</v>
      </c>
      <c r="T3044">
        <v>0.2916666666666667</v>
      </c>
      <c r="U3044">
        <v>0.6666666666666666</v>
      </c>
      <c r="V3044">
        <v>0.3333333333333333</v>
      </c>
      <c r="W3044" t="str">
        <v>2;5</v>
      </c>
      <c r="X3044">
        <f>NETWORKDAYS(K3044,L3043)</f>
        <v>0</v>
      </c>
      <c r="Y3044" t="str">
        <f>IF(X3044&lt;=2,"CUMPLE","NO CUMPLE")</f>
        <v>CUMPLE</v>
      </c>
    </row>
    <row r="3045">
      <c r="A3045" t="str">
        <v>ACOMPAÑAMIENTO DICIEMBRE</v>
      </c>
      <c r="B3045" t="str">
        <v>REQUEST</v>
      </c>
      <c r="C3045" t="str">
        <v>CERRADO</v>
      </c>
      <c r="D3045" t="str">
        <v>TODA LA TIENDA</v>
      </c>
      <c r="E3045" t="str">
        <v>ACOMPAÑAMIENTO</v>
      </c>
      <c r="F3045" t="str">
        <v>ACOMPAÑAMIENTO</v>
      </c>
      <c r="G3045" t="str">
        <v>ACOMPAÑAMIENTO</v>
      </c>
      <c r="H3045" t="str">
        <v>Buenas tardes; se solicita acompañamiento Región Costa</v>
      </c>
      <c r="I3045" t="str">
        <v>Buenas tardes; se solicita acompañamiento Región Costa</v>
      </c>
      <c r="J3045" t="str">
        <v xml:space="preserve">Se realiza acompañamiento. </v>
      </c>
      <c r="K3045">
        <v>45283</v>
      </c>
      <c r="L3045">
        <v>45283</v>
      </c>
      <c r="M3045" t="str">
        <f>TEXT(L3045,"DDDDDDD")</f>
        <v>sábado</v>
      </c>
      <c r="N3045" t="str">
        <v>M085 METRO MONTERIA</v>
      </c>
      <c r="O3045" t="str">
        <v>MONTERIA</v>
      </c>
      <c r="P3045" t="str">
        <f>IF(ISBLANK(O3045),"0",(VLOOKUP(O3045,REGION,2,FALSE)))</f>
        <v>COSTA</v>
      </c>
      <c r="Q3045" t="str">
        <v>SHARON YANETH KERGUELEN WILCHES</v>
      </c>
      <c r="R3045">
        <f>IF(ISBLANK(Q3045),"0", VLOOKUP(Q3045,PERSONAL,2,FALSE))</f>
        <v>1067917448</v>
      </c>
      <c r="S3045" t="str">
        <v>DIRECTO</v>
      </c>
      <c r="T3045">
        <v>0.375</v>
      </c>
      <c r="U3045">
        <v>0.75</v>
      </c>
      <c r="V3045">
        <v>0.3333333333333333</v>
      </c>
      <c r="W3045" t="str">
        <v>2;5</v>
      </c>
      <c r="X3045">
        <f>NETWORKDAYS(K3045,L3044)</f>
        <v>0</v>
      </c>
      <c r="Y3045" t="str">
        <f>IF(X3045&lt;=2,"CUMPLE","NO CUMPLE")</f>
        <v>CUMPLE</v>
      </c>
    </row>
    <row r="3046">
      <c r="A3046" t="str">
        <v>ACOMPAÑAMIENTO DICIEMBRE</v>
      </c>
      <c r="B3046" t="str">
        <v>REQUEST</v>
      </c>
      <c r="C3046" t="str">
        <v>CERRADO</v>
      </c>
      <c r="D3046" t="str">
        <v>TODA LA TIENDA</v>
      </c>
      <c r="E3046" t="str">
        <v>ACOMPAÑAMIENTO</v>
      </c>
      <c r="F3046" t="str">
        <v>ACOMPAÑAMIENTO</v>
      </c>
      <c r="G3046" t="str">
        <v>ACOMPAÑAMIENTO</v>
      </c>
      <c r="H3046" t="str">
        <v>Buenas tardes; se solicita acompañamiento Región Costa</v>
      </c>
      <c r="I3046" t="str">
        <v>Buenas tardes; se solicita acompañamiento Región Costa</v>
      </c>
      <c r="J3046" t="str">
        <v xml:space="preserve">Se realiza acompañamiento. </v>
      </c>
      <c r="K3046">
        <v>45284</v>
      </c>
      <c r="L3046">
        <v>45284</v>
      </c>
      <c r="M3046" t="str">
        <f>TEXT(L3046,"DDDDDDD")</f>
        <v>domingo</v>
      </c>
      <c r="N3046" t="str">
        <v>M085 METRO MONTERIA</v>
      </c>
      <c r="O3046" t="str">
        <v>MONTERIA</v>
      </c>
      <c r="P3046" t="str">
        <f>IF(ISBLANK(O3046),"0",(VLOOKUP(O3046,REGION,2,FALSE)))</f>
        <v>COSTA</v>
      </c>
      <c r="Q3046" t="str">
        <v>ORLANDO LINERO</v>
      </c>
      <c r="R3046">
        <v>72338769</v>
      </c>
      <c r="S3046" t="str">
        <v>ALIADO</v>
      </c>
      <c r="T3046">
        <v>0.2916666666666667</v>
      </c>
      <c r="U3046">
        <v>0.6666666666666666</v>
      </c>
      <c r="V3046">
        <v>0.3333333333333333</v>
      </c>
      <c r="W3046" t="str">
        <v>2;5</v>
      </c>
      <c r="X3046">
        <f>NETWORKDAYS(K3046,L3045)</f>
        <v>0</v>
      </c>
      <c r="Y3046" t="str">
        <f>IF(X3046&lt;=2,"CUMPLE","NO CUMPLE")</f>
        <v>CUMPLE</v>
      </c>
    </row>
    <row r="3047">
      <c r="A3047" t="str">
        <v>ACOMPAÑAMIENTO DICIEMBRE</v>
      </c>
      <c r="B3047" t="str">
        <v>REQUEST</v>
      </c>
      <c r="C3047" t="str">
        <v>CERRADO</v>
      </c>
      <c r="D3047" t="str">
        <v>TODA LA TIENDA</v>
      </c>
      <c r="E3047" t="str">
        <v>ACOMPAÑAMIENTO</v>
      </c>
      <c r="F3047" t="str">
        <v>ACOMPAÑAMIENTO</v>
      </c>
      <c r="G3047" t="str">
        <v>ACOMPAÑAMIENTO</v>
      </c>
      <c r="H3047" t="str">
        <v>Buenas tardes; se solicita acompañamiento Región Costa</v>
      </c>
      <c r="I3047" t="str">
        <v>Buenas tardes; se solicita acompañamiento Región Costa</v>
      </c>
      <c r="J3047" t="str">
        <v xml:space="preserve">Se realiza acompañamiento. </v>
      </c>
      <c r="K3047">
        <v>45283</v>
      </c>
      <c r="L3047">
        <v>45283</v>
      </c>
      <c r="M3047" t="str">
        <f>TEXT(L3047,"DDDDDDD")</f>
        <v>sábado</v>
      </c>
      <c r="N3047" t="str">
        <v>M040 METRO RIOHACHA</v>
      </c>
      <c r="O3047" t="str">
        <v>RIOHACHA</v>
      </c>
      <c r="P3047" t="str">
        <f>IF(ISBLANK(O3047),"0",(VLOOKUP(O3047,REGION,2,FALSE)))</f>
        <v>COSTA</v>
      </c>
      <c r="Q3047" t="str">
        <v>RONALD JOSE VILA TIRADO</v>
      </c>
      <c r="R3047">
        <v>1119696962</v>
      </c>
      <c r="S3047" t="str">
        <v>ALIADO</v>
      </c>
      <c r="T3047">
        <v>0.375</v>
      </c>
      <c r="U3047">
        <v>0.75</v>
      </c>
      <c r="V3047">
        <v>0.3333333333333333</v>
      </c>
      <c r="W3047" t="str">
        <v>2;5</v>
      </c>
      <c r="X3047">
        <f>NETWORKDAYS(K3047,L3046)</f>
        <v>0</v>
      </c>
      <c r="Y3047" t="str">
        <f>IF(X3047&lt;=2,"CUMPLE","NO CUMPLE")</f>
        <v>CUMPLE</v>
      </c>
    </row>
    <row r="3048">
      <c r="A3048" t="str">
        <v>ACOMPAÑAMIENTO DICIEMBRE</v>
      </c>
      <c r="B3048" t="str">
        <v>REQUEST</v>
      </c>
      <c r="C3048" t="str">
        <v>CERRADO</v>
      </c>
      <c r="D3048" t="str">
        <v>TODA LA TIENDA</v>
      </c>
      <c r="E3048" t="str">
        <v>ACOMPAÑAMIENTO</v>
      </c>
      <c r="F3048" t="str">
        <v>ACOMPAÑAMIENTO</v>
      </c>
      <c r="G3048" t="str">
        <v>ACOMPAÑAMIENTO</v>
      </c>
      <c r="H3048" t="str">
        <v>Buenas tardes; se solicita acompañamiento Región Costa</v>
      </c>
      <c r="I3048" t="str">
        <v>Buenas tardes; se solicita acompañamiento Región Costa</v>
      </c>
      <c r="J3048" t="str">
        <v xml:space="preserve">Se realiza acompañamiento. </v>
      </c>
      <c r="K3048">
        <v>45284</v>
      </c>
      <c r="L3048">
        <v>45284</v>
      </c>
      <c r="M3048" t="str">
        <f>TEXT(L3048,"DDDDDDD")</f>
        <v>domingo</v>
      </c>
      <c r="N3048" t="str">
        <v>M040 METRO RIOHACHA</v>
      </c>
      <c r="O3048" t="str">
        <v>RIOHACHA</v>
      </c>
      <c r="P3048" t="str">
        <f>IF(ISBLANK(O3048),"0",(VLOOKUP(O3048,REGION,2,FALSE)))</f>
        <v>COSTA</v>
      </c>
      <c r="Q3048" t="str">
        <v>RONALD JOSE VILA TIRADO</v>
      </c>
      <c r="R3048">
        <v>1119696962</v>
      </c>
      <c r="S3048" t="str">
        <v>ALIADO</v>
      </c>
      <c r="T3048">
        <v>0.2916666666666667</v>
      </c>
      <c r="U3048">
        <v>0.6666666666666666</v>
      </c>
      <c r="V3048">
        <v>0.3333333333333333</v>
      </c>
      <c r="W3048" t="str">
        <v>2;5</v>
      </c>
      <c r="X3048">
        <f>NETWORKDAYS(K3048,L3047)</f>
        <v>0</v>
      </c>
      <c r="Y3048" t="str">
        <f>IF(X3048&lt;=2,"CUMPLE","NO CUMPLE")</f>
        <v>CUMPLE</v>
      </c>
    </row>
    <row r="3049">
      <c r="A3049" t="str">
        <v>ACOMPAÑAMIENTO DICIEMBRE</v>
      </c>
      <c r="B3049" t="str">
        <v>REQUEST</v>
      </c>
      <c r="C3049" t="str">
        <v>CERRADO</v>
      </c>
      <c r="D3049" t="str">
        <v>TODA LA TIENDA</v>
      </c>
      <c r="E3049" t="str">
        <v>ACOMPAÑAMIENTO</v>
      </c>
      <c r="F3049" t="str">
        <v>ACOMPAÑAMIENTO</v>
      </c>
      <c r="G3049" t="str">
        <v>ACOMPAÑAMIENTO</v>
      </c>
      <c r="H3049" t="str">
        <v>Buenas tardes; se solicita acompañamiento Región  Oriente</v>
      </c>
      <c r="I3049" t="str">
        <v>Buenas tardes; se solicita acompañamiento Región  Oriente</v>
      </c>
      <c r="J3049" t="str">
        <v xml:space="preserve">Se realiza acompañamiento. </v>
      </c>
      <c r="K3049">
        <v>45290</v>
      </c>
      <c r="L3049">
        <v>45290</v>
      </c>
      <c r="M3049" t="str">
        <f>TEXT(L3049,"DDDDDDD")</f>
        <v>sábado</v>
      </c>
      <c r="N3049" t="str">
        <v>M039 METRO GIRON</v>
      </c>
      <c r="O3049" t="str">
        <v>GIRON</v>
      </c>
      <c r="P3049" t="str">
        <v>ORIENTE</v>
      </c>
      <c r="Q3049" t="str">
        <v>EMERSON PALACIOS MARTINEZ</v>
      </c>
      <c r="R3049">
        <f>IF(ISBLANK(Q3049),"0", VLOOKUP(Q3049,PERSONAL,2,FALSE))</f>
        <v>13723524</v>
      </c>
      <c r="S3049" t="str">
        <v>ALIADO</v>
      </c>
      <c r="T3049">
        <v>0.375</v>
      </c>
      <c r="U3049">
        <v>0.75</v>
      </c>
      <c r="V3049">
        <v>0.3333333333333333</v>
      </c>
      <c r="W3049" t="str">
        <v>2;5</v>
      </c>
      <c r="X3049">
        <f>NETWORKDAYS(K3049,L3048)</f>
        <v>-5</v>
      </c>
      <c r="Y3049" t="str">
        <f>IF(X3049&lt;=2,"CUMPLE","NO CUMPLE")</f>
        <v>CUMPLE</v>
      </c>
    </row>
    <row r="3050">
      <c r="A3050" t="str">
        <v>ACOMPAÑAMIENTO DICIEMBRE</v>
      </c>
      <c r="B3050" t="str">
        <v>REQUEST</v>
      </c>
      <c r="C3050" t="str">
        <v>CERRADO</v>
      </c>
      <c r="D3050" t="str">
        <v>TODA LA TIENDA</v>
      </c>
      <c r="E3050" t="str">
        <v>ACOMPAÑAMIENTO</v>
      </c>
      <c r="F3050" t="str">
        <v>ACOMPAÑAMIENTO</v>
      </c>
      <c r="G3050" t="str">
        <v>ACOMPAÑAMIENTO</v>
      </c>
      <c r="H3050" t="str">
        <v>Buenas tardes; se solicita acompañamiento Región  Oriente</v>
      </c>
      <c r="I3050" t="str">
        <v>Buenas tardes; se solicita acompañamiento Región  Oriente</v>
      </c>
      <c r="J3050" t="str">
        <v xml:space="preserve">Se realiza acompañamiento. </v>
      </c>
      <c r="K3050">
        <v>45291</v>
      </c>
      <c r="L3050">
        <v>45291</v>
      </c>
      <c r="M3050" t="str">
        <f>TEXT(L3050,"DDDDDDD")</f>
        <v>domingo</v>
      </c>
      <c r="N3050" t="str">
        <v>M039 METRO GIRON</v>
      </c>
      <c r="O3050" t="str">
        <v>GIRON</v>
      </c>
      <c r="P3050" t="str">
        <v>ORIENTE</v>
      </c>
      <c r="Q3050" t="str">
        <v>EMERSON PALACIOS MARTINEZ</v>
      </c>
      <c r="R3050">
        <f>IF(ISBLANK(Q3050),"0", VLOOKUP(Q3050,PERSONAL,2,FALSE))</f>
        <v>13723524</v>
      </c>
      <c r="S3050" t="str">
        <v>ALIADO</v>
      </c>
      <c r="T3050">
        <v>0.25</v>
      </c>
      <c r="U3050">
        <v>0.625</v>
      </c>
      <c r="V3050">
        <v>0.3333333333333333</v>
      </c>
      <c r="W3050" t="str">
        <v>2;5</v>
      </c>
      <c r="X3050">
        <f>NETWORKDAYS(K3050,L3049)</f>
        <v>0</v>
      </c>
      <c r="Y3050" t="str">
        <f>IF(X3050&lt;=2,"CUMPLE","NO CUMPLE")</f>
        <v>CUMPLE</v>
      </c>
    </row>
    <row r="3051">
      <c r="A3051" t="str">
        <v>ACOMPAÑAMIENTO DICIEMBRE</v>
      </c>
      <c r="B3051" t="str">
        <v>REQUEST</v>
      </c>
      <c r="C3051" t="str">
        <v>CERRADO</v>
      </c>
      <c r="D3051" t="str">
        <v>TODA LA TIENDA</v>
      </c>
      <c r="E3051" t="str">
        <v>ACOMPAÑAMIENTO</v>
      </c>
      <c r="F3051" t="str">
        <v>ACOMPAÑAMIENTO</v>
      </c>
      <c r="G3051" t="str">
        <v>ACOMPAÑAMIENTO</v>
      </c>
      <c r="H3051" t="str">
        <v>Buenas tardes; se solicita acompañamiento Región  Oriente</v>
      </c>
      <c r="I3051" t="str">
        <v>Buenas tardes; se solicita acompañamiento Región  Oriente</v>
      </c>
      <c r="J3051" t="str">
        <v xml:space="preserve">Se realiza acompañamiento. </v>
      </c>
      <c r="K3051">
        <v>45291</v>
      </c>
      <c r="L3051">
        <v>45291</v>
      </c>
      <c r="M3051" t="str">
        <f>TEXT(L3051,"DDDDDDD")</f>
        <v>domingo</v>
      </c>
      <c r="N3051" t="str">
        <v>M080 METRO LOS LIBERTADORES</v>
      </c>
      <c r="O3051" t="str">
        <v>CUCUTA</v>
      </c>
      <c r="P3051" t="str">
        <f>IF(ISBLANK(O3051),"0",(VLOOKUP(O3051,REGION,2,FALSE)))</f>
        <v>ORIENTE</v>
      </c>
      <c r="Q3051" t="str">
        <v xml:space="preserve">SAUL FRAGUA NOVA </v>
      </c>
      <c r="R3051">
        <v>1122121271</v>
      </c>
      <c r="S3051" t="str">
        <v>DIRECTO</v>
      </c>
      <c r="T3051">
        <v>0.25</v>
      </c>
      <c r="U3051">
        <v>0.625</v>
      </c>
      <c r="V3051">
        <v>0.3333333333333333</v>
      </c>
      <c r="W3051" t="str">
        <v>2;5</v>
      </c>
      <c r="X3051">
        <f>NETWORKDAYS(K3051,L3050)</f>
        <v>0</v>
      </c>
      <c r="Y3051" t="str">
        <f>IF(X3051&lt;=2,"CUMPLE","NO CUMPLE")</f>
        <v>CUMPLE</v>
      </c>
    </row>
    <row r="3052">
      <c r="A3052" t="str">
        <v>ACOMPAÑAMIENTO DICIEMBRE</v>
      </c>
      <c r="B3052" t="str">
        <v>REQUEST</v>
      </c>
      <c r="C3052" t="str">
        <v>CERRADO</v>
      </c>
      <c r="D3052" t="str">
        <v>TODA LA TIENDA</v>
      </c>
      <c r="E3052" t="str">
        <v>ACOMPAÑAMIENTO</v>
      </c>
      <c r="F3052" t="str">
        <v>ACOMPAÑAMIENTO</v>
      </c>
      <c r="G3052" t="str">
        <v>ACOMPAÑAMIENTO</v>
      </c>
      <c r="H3052" t="str">
        <v>Buenas tardes; se solicita acompañamiento Región  Oriente</v>
      </c>
      <c r="I3052" t="str">
        <v>Buenas tardes; se solicita acompañamiento Región  Oriente</v>
      </c>
      <c r="J3052" t="str">
        <v xml:space="preserve">Se realiza acompañamiento. </v>
      </c>
      <c r="K3052">
        <v>45290</v>
      </c>
      <c r="L3052">
        <v>45290</v>
      </c>
      <c r="M3052" t="str">
        <f>TEXT(L3052,"DDDDDDD")</f>
        <v>sábado</v>
      </c>
      <c r="N3052" t="str">
        <v>M028 METRO DUITAMA INNOVO</v>
      </c>
      <c r="O3052" t="str">
        <v>DUITAMA</v>
      </c>
      <c r="P3052" t="str">
        <f>IF(ISBLANK(O3052),"0",(VLOOKUP(O3052,REGION,2,FALSE)))</f>
        <v>ORIENTE</v>
      </c>
      <c r="Q3052" t="str">
        <v xml:space="preserve">ANDERSON DUVAN PAIPA DIAZ       </v>
      </c>
      <c r="R3052">
        <v>1002537154</v>
      </c>
      <c r="S3052" t="str">
        <v>ALIADO</v>
      </c>
      <c r="T3052">
        <v>0.375</v>
      </c>
      <c r="U3052">
        <v>0.75</v>
      </c>
      <c r="V3052">
        <v>0.3333333333333333</v>
      </c>
      <c r="W3052" t="str">
        <v>2;5</v>
      </c>
      <c r="X3052">
        <f>NETWORKDAYS(K3052,L3051)</f>
        <v>0</v>
      </c>
      <c r="Y3052" t="str">
        <f>IF(X3052&lt;=2,"CUMPLE","NO CUMPLE")</f>
        <v>CUMPLE</v>
      </c>
    </row>
    <row r="3053">
      <c r="A3053" t="str">
        <v>ACOMPAÑAMIENTO DICIEMBRE</v>
      </c>
      <c r="B3053" t="str">
        <v>REQUEST</v>
      </c>
      <c r="C3053" t="str">
        <v>CERRADO</v>
      </c>
      <c r="D3053" t="str">
        <v>TODA LA TIENDA</v>
      </c>
      <c r="E3053" t="str">
        <v>ACOMPAÑAMIENTO</v>
      </c>
      <c r="F3053" t="str">
        <v>ACOMPAÑAMIENTO</v>
      </c>
      <c r="G3053" t="str">
        <v>ACOMPAÑAMIENTO</v>
      </c>
      <c r="H3053" t="str">
        <v>Buenas tardes; se solicita acompañamiento Región  Oriente</v>
      </c>
      <c r="I3053" t="str">
        <v>Buenas tardes; se solicita acompañamiento Región  Oriente</v>
      </c>
      <c r="J3053" t="str">
        <v xml:space="preserve">Se realiza acompañamiento. </v>
      </c>
      <c r="K3053">
        <v>45291</v>
      </c>
      <c r="L3053">
        <v>45291</v>
      </c>
      <c r="M3053" t="str">
        <f>TEXT(L3053,"DDDDDDD")</f>
        <v>domingo</v>
      </c>
      <c r="N3053" t="str">
        <v>M028 METRO DUITAMA INNOVO</v>
      </c>
      <c r="O3053" t="str">
        <v>DUITAMA</v>
      </c>
      <c r="P3053" t="str">
        <f>IF(ISBLANK(O3053),"0",(VLOOKUP(O3053,REGION,2,FALSE)))</f>
        <v>ORIENTE</v>
      </c>
      <c r="Q3053" t="str">
        <v xml:space="preserve">ANDERSON DUVAN PAIPA DIAZ       </v>
      </c>
      <c r="R3053">
        <v>1002537154</v>
      </c>
      <c r="S3053" t="str">
        <v>ALIADO</v>
      </c>
      <c r="T3053">
        <v>0.25</v>
      </c>
      <c r="U3053">
        <v>0.625</v>
      </c>
      <c r="V3053">
        <v>0.3333333333333333</v>
      </c>
      <c r="W3053" t="str">
        <v>2;5</v>
      </c>
      <c r="X3053">
        <f>NETWORKDAYS(K3053,L3052)</f>
        <v>0</v>
      </c>
      <c r="Y3053" t="str">
        <f>IF(X3053&lt;=2,"CUMPLE","NO CUMPLE")</f>
        <v>CUMPLE</v>
      </c>
    </row>
    <row r="3054">
      <c r="A3054" t="str">
        <v>ACOMPAÑAMIENTO DICIEMBRE</v>
      </c>
      <c r="B3054" t="str">
        <v>REQUEST</v>
      </c>
      <c r="C3054" t="str">
        <v>CERRADO</v>
      </c>
      <c r="D3054" t="str">
        <v>TODA LA TIENDA</v>
      </c>
      <c r="E3054" t="str">
        <v>ACOMPAÑAMIENTO</v>
      </c>
      <c r="F3054" t="str">
        <v>ACOMPAÑAMIENTO</v>
      </c>
      <c r="G3054" t="str">
        <v>ACOMPAÑAMIENTO</v>
      </c>
      <c r="H3054" t="str">
        <v>Buenas tardes; se solicita acompañamiento Región  Oriente</v>
      </c>
      <c r="I3054" t="str">
        <v>Buenas tardes; se solicita acompañamiento Región  Oriente</v>
      </c>
      <c r="J3054" t="str">
        <v xml:space="preserve">Se realiza acompañamiento. </v>
      </c>
      <c r="K3054">
        <v>45290</v>
      </c>
      <c r="L3054">
        <v>45290</v>
      </c>
      <c r="M3054" t="str">
        <f>TEXT(L3054,"DDDDDDD")</f>
        <v>sábado</v>
      </c>
      <c r="N3054" t="str">
        <v>J126 JUMBO SAN SILVESTRE</v>
      </c>
      <c r="O3054" t="str">
        <v>BARRANCABERMEJA</v>
      </c>
      <c r="P3054" t="str">
        <f>IF(ISBLANK(O3054),"0",(VLOOKUP(O3054,REGION,2,FALSE)))</f>
        <v>ORIENTE</v>
      </c>
      <c r="Q3054" t="str">
        <v>LUIS CARLOS ROJAS ACOSTA</v>
      </c>
      <c r="R3054">
        <f>IF(ISBLANK(Q3054),"0", VLOOKUP(Q3054,PERSONAL,2,FALSE))</f>
        <v>1096188137</v>
      </c>
      <c r="S3054" t="str">
        <v>DIRECTO</v>
      </c>
      <c r="T3054">
        <v>0.375</v>
      </c>
      <c r="U3054">
        <v>0.75</v>
      </c>
      <c r="V3054">
        <v>0.3333333333333333</v>
      </c>
      <c r="W3054" t="str">
        <v>2;5</v>
      </c>
      <c r="X3054">
        <f>NETWORKDAYS(K3054,L3053)</f>
        <v>0</v>
      </c>
      <c r="Y3054" t="str">
        <f>IF(X3054&lt;=2,"CUMPLE","NO CUMPLE")</f>
        <v>CUMPLE</v>
      </c>
    </row>
    <row r="3055">
      <c r="A3055" t="str">
        <v>ACOMPAÑAMIENTO DICIEMBRE</v>
      </c>
      <c r="B3055" t="str">
        <v>REQUEST</v>
      </c>
      <c r="C3055" t="str">
        <v>CERRADO</v>
      </c>
      <c r="D3055" t="str">
        <v>TODA LA TIENDA</v>
      </c>
      <c r="E3055" t="str">
        <v>ACOMPAÑAMIENTO</v>
      </c>
      <c r="F3055" t="str">
        <v>ACOMPAÑAMIENTO</v>
      </c>
      <c r="G3055" t="str">
        <v>ACOMPAÑAMIENTO</v>
      </c>
      <c r="H3055" t="str">
        <v>Buenas tardes; se solicita acompañamiento Región  Oriente</v>
      </c>
      <c r="I3055" t="str">
        <v>Buenas tardes; se solicita acompañamiento Región  Oriente</v>
      </c>
      <c r="J3055" t="str">
        <v xml:space="preserve">Se realiza acompañamiento. </v>
      </c>
      <c r="K3055">
        <v>45291</v>
      </c>
      <c r="L3055">
        <v>45291</v>
      </c>
      <c r="M3055" t="str">
        <f>TEXT(L3055,"DDDDDDD")</f>
        <v>domingo</v>
      </c>
      <c r="N3055" t="str">
        <v>J126 JUMBO SAN SILVESTRE</v>
      </c>
      <c r="O3055" t="str">
        <v>BARRANCABERMEJA</v>
      </c>
      <c r="P3055" t="str">
        <f>IF(ISBLANK(O3055),"0",(VLOOKUP(O3055,REGION,2,FALSE)))</f>
        <v>ORIENTE</v>
      </c>
      <c r="Q3055" t="str">
        <v>LUIS CARLOS ROJAS ACOSTA</v>
      </c>
      <c r="R3055">
        <f>IF(ISBLANK(Q3055),"0", VLOOKUP(Q3055,PERSONAL,2,FALSE))</f>
        <v>1096188137</v>
      </c>
      <c r="S3055" t="str">
        <v>DIRECTO</v>
      </c>
      <c r="T3055">
        <v>0.25</v>
      </c>
      <c r="U3055">
        <v>0.625</v>
      </c>
      <c r="V3055">
        <v>0.3333333333333333</v>
      </c>
      <c r="W3055" t="str">
        <v>2;5</v>
      </c>
      <c r="X3055">
        <f>NETWORKDAYS(K3055,L3054)</f>
        <v>0</v>
      </c>
      <c r="Y3055" t="str">
        <f>IF(X3055&lt;=2,"CUMPLE","NO CUMPLE")</f>
        <v>CUMPLE</v>
      </c>
    </row>
    <row r="3056">
      <c r="A3056" t="str">
        <v>ACOMPAÑAMIENTO DICIEMBRE</v>
      </c>
      <c r="B3056" t="str">
        <v>REQUEST</v>
      </c>
      <c r="C3056" t="str">
        <v>CERRADO</v>
      </c>
      <c r="D3056" t="str">
        <v>TODA LA TIENDA</v>
      </c>
      <c r="E3056" t="str">
        <v>ACOMPAÑAMIENTO</v>
      </c>
      <c r="F3056" t="str">
        <v>ACOMPAÑAMIENTO</v>
      </c>
      <c r="G3056" t="str">
        <v>ACOMPAÑAMIENTO</v>
      </c>
      <c r="H3056" t="str">
        <v>Buenas tardes; se solicita acompañamiento Región  Oriente</v>
      </c>
      <c r="I3056" t="str">
        <v>Buenas tardes; se solicita acompañamiento Región  Oriente</v>
      </c>
      <c r="J3056" t="str">
        <v xml:space="preserve">Se realiza acompañamiento. </v>
      </c>
      <c r="K3056">
        <v>45290</v>
      </c>
      <c r="L3056">
        <v>45290</v>
      </c>
      <c r="M3056" t="str">
        <f>TEXT(L3056,"DDDDDDD")</f>
        <v>sábado</v>
      </c>
      <c r="N3056" t="str">
        <v>J185 JUMBO YOPAL</v>
      </c>
      <c r="O3056" t="str">
        <v>YOPAL</v>
      </c>
      <c r="P3056" t="str">
        <f>IF(ISBLANK(O3056),"0",(VLOOKUP(O3056,REGION,2,FALSE)))</f>
        <v>ORIENTE</v>
      </c>
      <c r="Q3056" t="str">
        <v>PABLO ANDRES BALANTA GOMEZ</v>
      </c>
      <c r="R3056">
        <f>IF(ISBLANK(Q3056),"0", VLOOKUP(Q3056,PERSONAL,2,FALSE))</f>
        <v>1111739227</v>
      </c>
      <c r="S3056" t="str">
        <v>DIRECTO</v>
      </c>
      <c r="T3056">
        <v>0.4583333333333333</v>
      </c>
      <c r="U3056">
        <v>0.75</v>
      </c>
      <c r="V3056">
        <v>0.3333333333333333</v>
      </c>
      <c r="W3056" t="str">
        <v>1;8</v>
      </c>
      <c r="X3056">
        <f>NETWORKDAYS(K3056,L3055)</f>
        <v>0</v>
      </c>
      <c r="Y3056" t="str">
        <f>IF(X3056&lt;=2,"CUMPLE","NO CUMPLE")</f>
        <v>CUMPLE</v>
      </c>
    </row>
    <row r="3057">
      <c r="A3057" t="str">
        <v>ACOMPAÑAMIENTO DICIEMBRE</v>
      </c>
      <c r="B3057" t="str">
        <v>REQUEST</v>
      </c>
      <c r="C3057" t="str">
        <v>CERRADO</v>
      </c>
      <c r="D3057" t="str">
        <v>TODA LA TIENDA</v>
      </c>
      <c r="E3057" t="str">
        <v>ACOMPAÑAMIENTO</v>
      </c>
      <c r="F3057" t="str">
        <v>ACOMPAÑAMIENTO</v>
      </c>
      <c r="G3057" t="str">
        <v>ACOMPAÑAMIENTO</v>
      </c>
      <c r="H3057" t="str">
        <v>Buenas tardes; se solicita acompañamiento Región  Oriente</v>
      </c>
      <c r="I3057" t="str">
        <v>Buenas tardes; se solicita acompañamiento Región  Oriente</v>
      </c>
      <c r="J3057" t="str">
        <v xml:space="preserve">Se realiza acompañamiento. </v>
      </c>
      <c r="K3057">
        <v>45291</v>
      </c>
      <c r="L3057">
        <v>45291</v>
      </c>
      <c r="M3057" t="str">
        <f>TEXT(L3057,"DDDDDDD")</f>
        <v>domingo</v>
      </c>
      <c r="N3057" t="str">
        <v>J185 JUMBO YOPAL</v>
      </c>
      <c r="O3057" t="str">
        <v>YOPAL</v>
      </c>
      <c r="P3057" t="str">
        <f>IF(ISBLANK(O3057),"0",(VLOOKUP(O3057,REGION,2,FALSE)))</f>
        <v>ORIENTE</v>
      </c>
      <c r="Q3057" t="str">
        <v>PABLO ANDRES BALANTA GOMEZ</v>
      </c>
      <c r="R3057">
        <f>IF(ISBLANK(Q3057),"0", VLOOKUP(Q3057,PERSONAL,2,FALSE))</f>
        <v>1111739227</v>
      </c>
      <c r="S3057" t="str">
        <v>DIRECTO</v>
      </c>
      <c r="T3057">
        <v>0.25</v>
      </c>
      <c r="U3057">
        <v>0.625</v>
      </c>
      <c r="V3057">
        <v>0.3333333333333333</v>
      </c>
      <c r="W3057" t="str">
        <v>2;5</v>
      </c>
      <c r="X3057">
        <f>NETWORKDAYS(K3057,L3056)</f>
        <v>0</v>
      </c>
      <c r="Y3057" t="str">
        <f>IF(X3057&lt;=2,"CUMPLE","NO CUMPLE")</f>
        <v>CUMPLE</v>
      </c>
    </row>
    <row r="3058">
      <c r="A3058" t="str">
        <v>ACOMPAÑAMIENTO DICIEMBRE</v>
      </c>
      <c r="B3058" t="str">
        <v>REQUEST</v>
      </c>
      <c r="C3058" t="str">
        <v>CERRADO</v>
      </c>
      <c r="D3058" t="str">
        <v>TODA LA TIENDA</v>
      </c>
      <c r="E3058" t="str">
        <v>ACOMPAÑAMIENTO</v>
      </c>
      <c r="F3058" t="str">
        <v>ACOMPAÑAMIENTO</v>
      </c>
      <c r="G3058" t="str">
        <v>ACOMPAÑAMIENTO</v>
      </c>
      <c r="H3058" t="str">
        <v>Buenas tardes; se solicita acompañamiento Región  Oriente</v>
      </c>
      <c r="I3058" t="str">
        <v>Buenas tardes; se solicita acompañamiento Región  Oriente</v>
      </c>
      <c r="J3058" t="str">
        <v xml:space="preserve">Se realiza acompañamiento. </v>
      </c>
      <c r="K3058">
        <v>45290</v>
      </c>
      <c r="L3058">
        <v>45290</v>
      </c>
      <c r="M3058" t="str">
        <f>TEXT(L3058,"DDDDDDD")</f>
        <v>sábado</v>
      </c>
      <c r="N3058" t="str">
        <v>M183 METRO SAN GIL</v>
      </c>
      <c r="O3058" t="str">
        <v>SAN GIL</v>
      </c>
      <c r="P3058" t="str">
        <f>IF(ISBLANK(O3058),"0",(VLOOKUP(O3058,REGION,2,FALSE)))</f>
        <v>ORIENTE</v>
      </c>
      <c r="Q3058" t="str">
        <v>SANTIAGO BEJARANO GIRALDO</v>
      </c>
      <c r="R3058">
        <v>1007690528</v>
      </c>
      <c r="S3058" t="str">
        <v>DIRECTO</v>
      </c>
      <c r="T3058">
        <v>0.375</v>
      </c>
      <c r="U3058">
        <v>0.75</v>
      </c>
      <c r="V3058">
        <v>0.3333333333333333</v>
      </c>
      <c r="W3058" t="str">
        <v>2;5</v>
      </c>
      <c r="X3058">
        <f>NETWORKDAYS(K3058,L3057)</f>
        <v>0</v>
      </c>
      <c r="Y3058" t="str">
        <f>IF(X3058&lt;=2,"CUMPLE","NO CUMPLE")</f>
        <v>CUMPLE</v>
      </c>
    </row>
    <row r="3059">
      <c r="A3059" t="str">
        <v>ACOMPAÑAMIENTO DICIEMBRE</v>
      </c>
      <c r="B3059" t="str">
        <v>REQUEST</v>
      </c>
      <c r="C3059" t="str">
        <v>CERRADO</v>
      </c>
      <c r="D3059" t="str">
        <v>TODA LA TIENDA</v>
      </c>
      <c r="E3059" t="str">
        <v>ACOMPAÑAMIENTO</v>
      </c>
      <c r="F3059" t="str">
        <v>ACOMPAÑAMIENTO</v>
      </c>
      <c r="G3059" t="str">
        <v>ACOMPAÑAMIENTO</v>
      </c>
      <c r="H3059" t="str">
        <v>Buenas tardes; se solicita acompañamiento Región  Oriente</v>
      </c>
      <c r="I3059" t="str">
        <v>Buenas tardes; se solicita acompañamiento Región  Oriente</v>
      </c>
      <c r="J3059" t="str">
        <v xml:space="preserve">Se realiza acompañamiento. </v>
      </c>
      <c r="K3059">
        <v>45291</v>
      </c>
      <c r="L3059">
        <v>45291</v>
      </c>
      <c r="M3059" t="str">
        <f>TEXT(L3059,"DDDDDDD")</f>
        <v>domingo</v>
      </c>
      <c r="N3059" t="str">
        <v>M183 METRO SAN GIL</v>
      </c>
      <c r="O3059" t="str">
        <v>SAN GIL</v>
      </c>
      <c r="P3059" t="str">
        <f>IF(ISBLANK(O3059),"0",(VLOOKUP(O3059,REGION,2,FALSE)))</f>
        <v>ORIENTE</v>
      </c>
      <c r="Q3059" t="str">
        <v>SANTIAGO BEJARANO GIRALDO</v>
      </c>
      <c r="R3059">
        <v>1007690528</v>
      </c>
      <c r="S3059" t="str">
        <v>DIRECTO</v>
      </c>
      <c r="T3059">
        <v>0.25</v>
      </c>
      <c r="U3059">
        <v>0.625</v>
      </c>
      <c r="V3059">
        <v>0.3333333333333333</v>
      </c>
      <c r="W3059" t="str">
        <v>2;5</v>
      </c>
      <c r="X3059">
        <f>NETWORKDAYS(K3059,L3058)</f>
        <v>0</v>
      </c>
      <c r="Y3059" t="str">
        <f>IF(X3059&lt;=2,"CUMPLE","NO CUMPLE")</f>
        <v>CUMPLE</v>
      </c>
    </row>
    <row r="3060">
      <c r="A3060" t="str">
        <v>ACOMPAÑAMIENTO DICIEMBRE</v>
      </c>
      <c r="B3060" t="str">
        <v>REQUEST</v>
      </c>
      <c r="C3060" t="str">
        <v>CERRADO</v>
      </c>
      <c r="D3060" t="str">
        <v>TODA LA TIENDA</v>
      </c>
      <c r="E3060" t="str">
        <v>ACOMPAÑAMIENTO</v>
      </c>
      <c r="F3060" t="str">
        <v>ACOMPAÑAMIENTO</v>
      </c>
      <c r="G3060" t="str">
        <v>ACOMPAÑAMIENTO</v>
      </c>
      <c r="H3060" t="str">
        <v>Buenas tardes; se solicita acompañamiento Región  Bogotá</v>
      </c>
      <c r="I3060" t="str">
        <v>Buenas tardes; se solicita acompañamiento Región  Bogotá</v>
      </c>
      <c r="J3060" t="str">
        <v xml:space="preserve">Se realiza acompañamiento. </v>
      </c>
      <c r="K3060">
        <v>45290</v>
      </c>
      <c r="L3060">
        <v>45290</v>
      </c>
      <c r="M3060" t="str">
        <f>TEXT(L3060,"DDDDDDD")</f>
        <v>sábado</v>
      </c>
      <c r="N3060" t="str">
        <v>M074 METRO FACATATIVA</v>
      </c>
      <c r="O3060" t="str">
        <v>FACATATIVA</v>
      </c>
      <c r="P3060" t="str">
        <f>IF(ISBLANK(O3060),"0",(VLOOKUP(O3060,REGION,2,FALSE)))</f>
        <v>BOGOTA</v>
      </c>
      <c r="Q3060" t="str">
        <v>IVAN DAVID PATIÑO PALACIOS</v>
      </c>
      <c r="R3060">
        <v>1022418186</v>
      </c>
      <c r="S3060" t="str">
        <v>ALIADO</v>
      </c>
      <c r="T3060">
        <v>0.375</v>
      </c>
      <c r="U3060">
        <v>0.75</v>
      </c>
      <c r="V3060">
        <v>0.3333333333333333</v>
      </c>
      <c r="W3060" t="str">
        <v>2;5</v>
      </c>
      <c r="X3060">
        <f>NETWORKDAYS(K3060,L3059)</f>
        <v>0</v>
      </c>
      <c r="Y3060" t="str">
        <f>IF(X3060&lt;=2,"CUMPLE","NO CUMPLE")</f>
        <v>CUMPLE</v>
      </c>
    </row>
    <row r="3061">
      <c r="A3061" t="str">
        <v>ACOMPAÑAMIENTO DICIEMBRE</v>
      </c>
      <c r="B3061" t="str">
        <v>REQUEST</v>
      </c>
      <c r="C3061" t="str">
        <v>CERRADO</v>
      </c>
      <c r="D3061" t="str">
        <v>TODA LA TIENDA</v>
      </c>
      <c r="E3061" t="str">
        <v>ACOMPAÑAMIENTO</v>
      </c>
      <c r="F3061" t="str">
        <v>ACOMPAÑAMIENTO</v>
      </c>
      <c r="G3061" t="str">
        <v>ACOMPAÑAMIENTO</v>
      </c>
      <c r="H3061" t="str">
        <v>Buenas tardes; se solicita acompañamiento Región  Bogotá</v>
      </c>
      <c r="I3061" t="str">
        <v>Buenas tardes; se solicita acompañamiento Región  Bogotá</v>
      </c>
      <c r="J3061" t="str">
        <v xml:space="preserve">Se realiza acompañamiento. </v>
      </c>
      <c r="K3061">
        <v>45291</v>
      </c>
      <c r="L3061">
        <v>45291</v>
      </c>
      <c r="M3061" t="str">
        <f>TEXT(L3061,"DDDDDDD")</f>
        <v>domingo</v>
      </c>
      <c r="N3061" t="str">
        <v>M074 METRO FACATATIVA</v>
      </c>
      <c r="O3061" t="str">
        <v>FACATATIVA</v>
      </c>
      <c r="P3061" t="str">
        <f>IF(ISBLANK(O3061),"0",(VLOOKUP(O3061,REGION,2,FALSE)))</f>
        <v>BOGOTA</v>
      </c>
      <c r="Q3061" t="str">
        <v>IVAN DAVID PATIÑO PALACIOS</v>
      </c>
      <c r="R3061">
        <v>1022418186</v>
      </c>
      <c r="S3061" t="str">
        <v>ALIADO</v>
      </c>
      <c r="T3061">
        <v>0.25</v>
      </c>
      <c r="U3061">
        <v>0.625</v>
      </c>
      <c r="V3061">
        <v>0.3333333333333333</v>
      </c>
      <c r="W3061" t="str">
        <v>2;5</v>
      </c>
      <c r="X3061">
        <f>NETWORKDAYS(K3061,L3060)</f>
        <v>0</v>
      </c>
      <c r="Y3061" t="str">
        <f>IF(X3061&lt;=2,"CUMPLE","NO CUMPLE")</f>
        <v>CUMPLE</v>
      </c>
    </row>
    <row r="3062">
      <c r="A3062" t="str">
        <v>ACOMPAÑAMIENTO DICIEMBRE</v>
      </c>
      <c r="B3062" t="str">
        <v>REQUEST</v>
      </c>
      <c r="C3062" t="str">
        <v>CERRADO</v>
      </c>
      <c r="D3062" t="str">
        <v>TODA LA TIENDA</v>
      </c>
      <c r="E3062" t="str">
        <v>ACOMPAÑAMIENTO</v>
      </c>
      <c r="F3062" t="str">
        <v>ACOMPAÑAMIENTO</v>
      </c>
      <c r="G3062" t="str">
        <v>ACOMPAÑAMIENTO</v>
      </c>
      <c r="H3062" t="str">
        <v>Buenas tardes; se solicita acompañamiento Región  Bogotá</v>
      </c>
      <c r="I3062" t="str">
        <v>Buenas tardes; se solicita acompañamiento Región  Bogotá</v>
      </c>
      <c r="J3062" t="str">
        <v xml:space="preserve">Se realiza acompañamiento. </v>
      </c>
      <c r="K3062">
        <v>45290</v>
      </c>
      <c r="L3062">
        <v>45290</v>
      </c>
      <c r="M3062" t="str">
        <f>TEXT(L3062,"DDDDDDD")</f>
        <v>sábado</v>
      </c>
      <c r="N3062" t="str">
        <v>M073 METRO MOSQUERA</v>
      </c>
      <c r="O3062" t="str">
        <v>MOSQUERA</v>
      </c>
      <c r="P3062" t="str">
        <f>IF(ISBLANK(O3062),"0",(VLOOKUP(O3062,REGION,2,FALSE)))</f>
        <v>BOGOTA</v>
      </c>
      <c r="Q3062" t="str">
        <v>ALEXANDER CASTILLO SOTELO</v>
      </c>
      <c r="R3062">
        <f>IF(ISBLANK(Q3062),"0", VLOOKUP(Q3062,PERSONAL,2,FALSE))</f>
        <v>80216449</v>
      </c>
      <c r="S3062" t="str">
        <v>ALIADO</v>
      </c>
      <c r="T3062">
        <v>0.375</v>
      </c>
      <c r="U3062">
        <v>0.75</v>
      </c>
      <c r="V3062">
        <v>0.3333333333333333</v>
      </c>
      <c r="W3062" t="str">
        <v>2;5</v>
      </c>
      <c r="X3062">
        <f>NETWORKDAYS(K3062,L3061)</f>
        <v>0</v>
      </c>
      <c r="Y3062" t="str">
        <f>IF(X3062&lt;=2,"CUMPLE","NO CUMPLE")</f>
        <v>CUMPLE</v>
      </c>
    </row>
    <row r="3063">
      <c r="A3063" t="str">
        <v>ACOMPAÑAMIENTO DICIEMBRE</v>
      </c>
      <c r="B3063" t="str">
        <v>REQUEST</v>
      </c>
      <c r="C3063" t="str">
        <v>CERRADO</v>
      </c>
      <c r="D3063" t="str">
        <v>TODA LA TIENDA</v>
      </c>
      <c r="E3063" t="str">
        <v>ACOMPAÑAMIENTO</v>
      </c>
      <c r="F3063" t="str">
        <v>ACOMPAÑAMIENTO</v>
      </c>
      <c r="G3063" t="str">
        <v>ACOMPAÑAMIENTO</v>
      </c>
      <c r="H3063" t="str">
        <v>Buenas tardes; se solicita acompañamiento Región  Bogotá</v>
      </c>
      <c r="I3063" t="str">
        <v>Buenas tardes; se solicita acompañamiento Región  Bogotá</v>
      </c>
      <c r="J3063" t="str">
        <v xml:space="preserve">Se realiza acompañamiento. </v>
      </c>
      <c r="K3063">
        <v>45291</v>
      </c>
      <c r="L3063">
        <v>45291</v>
      </c>
      <c r="M3063" t="str">
        <f>TEXT(L3063,"DDDDDDD")</f>
        <v>domingo</v>
      </c>
      <c r="N3063" t="str">
        <v>M073 METRO MOSQUERA</v>
      </c>
      <c r="O3063" t="str">
        <v>MOSQUERA</v>
      </c>
      <c r="P3063" t="str">
        <f>IF(ISBLANK(O3063),"0",(VLOOKUP(O3063,REGION,2,FALSE)))</f>
        <v>BOGOTA</v>
      </c>
      <c r="Q3063" t="str">
        <v>ALEXANDER CASTILLO SOTELO</v>
      </c>
      <c r="R3063">
        <f>IF(ISBLANK(Q3063),"0", VLOOKUP(Q3063,PERSONAL,2,FALSE))</f>
        <v>80216449</v>
      </c>
      <c r="S3063" t="str">
        <v>ALIADO</v>
      </c>
      <c r="T3063">
        <v>0.25</v>
      </c>
      <c r="U3063">
        <v>0.625</v>
      </c>
      <c r="V3063">
        <v>0.3333333333333333</v>
      </c>
      <c r="W3063" t="str">
        <v>2;5</v>
      </c>
      <c r="X3063">
        <f>NETWORKDAYS(K3063,L3062)</f>
        <v>0</v>
      </c>
      <c r="Y3063" t="str">
        <f>IF(X3063&lt;=2,"CUMPLE","NO CUMPLE")</f>
        <v>CUMPLE</v>
      </c>
    </row>
    <row r="3064">
      <c r="A3064" t="str">
        <v>ACOMPAÑAMIENTO DICIEMBRE</v>
      </c>
      <c r="B3064" t="str">
        <v>REQUEST</v>
      </c>
      <c r="C3064" t="str">
        <v>CERRADO</v>
      </c>
      <c r="D3064" t="str">
        <v>TODA LA TIENDA</v>
      </c>
      <c r="E3064" t="str">
        <v>ACOMPAÑAMIENTO</v>
      </c>
      <c r="F3064" t="str">
        <v>ACOMPAÑAMIENTO</v>
      </c>
      <c r="G3064" t="str">
        <v>ACOMPAÑAMIENTO</v>
      </c>
      <c r="H3064" t="str">
        <v>Buenas tardes; se solicita acompañamiento Región  Bogotá</v>
      </c>
      <c r="I3064" t="str">
        <v>Buenas tardes; se solicita acompañamiento Región  Bogotá</v>
      </c>
      <c r="J3064" t="str">
        <v xml:space="preserve">Se realiza acompañamiento. </v>
      </c>
      <c r="K3064">
        <v>45290</v>
      </c>
      <c r="L3064">
        <v>45290</v>
      </c>
      <c r="M3064" t="str">
        <f>TEXT(L3064,"DDDDDDD")</f>
        <v>sábado</v>
      </c>
      <c r="N3064" t="str">
        <v>M077 METRO ZIPAQUIRA</v>
      </c>
      <c r="O3064" t="str">
        <v>ZIPAQUIRA</v>
      </c>
      <c r="P3064" t="str">
        <f>IF(ISBLANK(O3064),"0",(VLOOKUP(O3064,REGION,2,FALSE)))</f>
        <v>BOGOTA</v>
      </c>
      <c r="Q3064" t="str">
        <v>NEIDER ANDRES CANEDO GUTIERREZ</v>
      </c>
      <c r="R3064">
        <v>1052703954</v>
      </c>
      <c r="S3064" t="str">
        <v>DIRECTO</v>
      </c>
      <c r="T3064">
        <v>0.375</v>
      </c>
      <c r="U3064">
        <v>0.75</v>
      </c>
      <c r="V3064">
        <v>0.3333333333333333</v>
      </c>
      <c r="W3064" t="str">
        <v>2;5</v>
      </c>
      <c r="X3064">
        <f>NETWORKDAYS(K3064,L3063)</f>
        <v>0</v>
      </c>
      <c r="Y3064" t="str">
        <f>IF(X3064&lt;=2,"CUMPLE","NO CUMPLE")</f>
        <v>CUMPLE</v>
      </c>
    </row>
    <row r="3065">
      <c r="A3065" t="str">
        <v>ACOMPAÑAMIENTO DICIEMBRE</v>
      </c>
      <c r="B3065" t="str">
        <v>REQUEST</v>
      </c>
      <c r="C3065" t="str">
        <v>CERRADO</v>
      </c>
      <c r="D3065" t="str">
        <v>TODA LA TIENDA</v>
      </c>
      <c r="E3065" t="str">
        <v>ACOMPAÑAMIENTO</v>
      </c>
      <c r="F3065" t="str">
        <v>ACOMPAÑAMIENTO</v>
      </c>
      <c r="G3065" t="str">
        <v>ACOMPAÑAMIENTO</v>
      </c>
      <c r="H3065" t="str">
        <v>Buenas tardes; se solicita acompañamiento Región  Bogotá</v>
      </c>
      <c r="I3065" t="str">
        <v>Buenas tardes; se solicita acompañamiento Región  Bogotá</v>
      </c>
      <c r="J3065" t="str">
        <v xml:space="preserve">Se realiza acompañamiento. </v>
      </c>
      <c r="K3065">
        <v>45291</v>
      </c>
      <c r="L3065">
        <v>45291</v>
      </c>
      <c r="M3065" t="str">
        <f>TEXT(L3065,"DDDDDDD")</f>
        <v>domingo</v>
      </c>
      <c r="N3065" t="str">
        <v>M077 METRO ZIPAQUIRA</v>
      </c>
      <c r="O3065" t="str">
        <v>ZIPAQUIRA</v>
      </c>
      <c r="P3065" t="str">
        <f>IF(ISBLANK(O3065),"0",(VLOOKUP(O3065,REGION,2,FALSE)))</f>
        <v>BOGOTA</v>
      </c>
      <c r="Q3065" t="str">
        <v>NEIDER ANDRES CANEDO GUTIERREZ</v>
      </c>
      <c r="R3065">
        <v>1052703954</v>
      </c>
      <c r="S3065" t="str">
        <v>DIRECTO</v>
      </c>
      <c r="T3065">
        <v>0.25</v>
      </c>
      <c r="U3065">
        <v>0.625</v>
      </c>
      <c r="V3065">
        <v>0.3333333333333333</v>
      </c>
      <c r="W3065" t="str">
        <v>2;5</v>
      </c>
      <c r="X3065">
        <f>NETWORKDAYS(K3065,L3064)</f>
        <v>0</v>
      </c>
      <c r="Y3065" t="str">
        <f>IF(X3065&lt;=2,"CUMPLE","NO CUMPLE")</f>
        <v>CUMPLE</v>
      </c>
    </row>
    <row r="3066">
      <c r="A3066" t="str">
        <v>ACOMPAÑAMIENTO DICIEMBRE</v>
      </c>
      <c r="B3066" t="str">
        <v>REQUEST</v>
      </c>
      <c r="C3066" t="str">
        <v>CERRADO</v>
      </c>
      <c r="D3066" t="str">
        <v>TODA LA TIENDA</v>
      </c>
      <c r="E3066" t="str">
        <v>ACOMPAÑAMIENTO</v>
      </c>
      <c r="F3066" t="str">
        <v>ACOMPAÑAMIENTO</v>
      </c>
      <c r="G3066" t="str">
        <v>ACOMPAÑAMIENTO</v>
      </c>
      <c r="H3066" t="str">
        <v>Buenas tardes; se solicita acompañamiento Región  Centro</v>
      </c>
      <c r="I3066" t="str">
        <v>Buenas tardes; se solicita acompañamiento Región  Centro</v>
      </c>
      <c r="J3066" t="str">
        <v xml:space="preserve">Se realiza acompañamiento. </v>
      </c>
      <c r="K3066">
        <v>45289</v>
      </c>
      <c r="L3066">
        <v>45289</v>
      </c>
      <c r="M3066" t="str">
        <f>TEXT(L3066,"DDDDDDD")</f>
        <v>viernes</v>
      </c>
      <c r="N3066" t="str">
        <v>J022 JUMBO LAS VEGAS</v>
      </c>
      <c r="O3066" t="str">
        <v>MEDELLIN</v>
      </c>
      <c r="P3066" t="str">
        <f>IF(ISBLANK(O3066),"0",(VLOOKUP(O3066,REGION,2,FALSE)))</f>
        <v>CENTRO</v>
      </c>
      <c r="Q3066" t="str">
        <v>JARY JHOVANA MENA CORDOBA</v>
      </c>
      <c r="R3066">
        <v>1000636827</v>
      </c>
      <c r="S3066" t="str">
        <v>DIRECTO</v>
      </c>
      <c r="T3066">
        <v>0.3333333333333333</v>
      </c>
      <c r="U3066">
        <v>0.75</v>
      </c>
      <c r="V3066">
        <v>0.3333333333333333</v>
      </c>
      <c r="W3066" t="str">
        <v>2;5</v>
      </c>
      <c r="X3066">
        <f>NETWORKDAYS(K3066,L3065)</f>
        <v>1</v>
      </c>
      <c r="Y3066" t="str">
        <f>IF(X3066&lt;=2,"CUMPLE","NO CUMPLE")</f>
        <v>CUMPLE</v>
      </c>
    </row>
    <row r="3067">
      <c r="A3067" t="str">
        <v>ACOMPAÑAMIENTO DICIEMBRE</v>
      </c>
      <c r="B3067" t="str">
        <v>REQUEST</v>
      </c>
      <c r="C3067" t="str">
        <v>CERRADO</v>
      </c>
      <c r="D3067" t="str">
        <v>TODA LA TIENDA</v>
      </c>
      <c r="E3067" t="str">
        <v>ACOMPAÑAMIENTO</v>
      </c>
      <c r="F3067" t="str">
        <v>ACOMPAÑAMIENTO</v>
      </c>
      <c r="G3067" t="str">
        <v>ACOMPAÑAMIENTO</v>
      </c>
      <c r="H3067" t="str">
        <v>Buenas tardes; se solicita acompañamiento Región  Centro</v>
      </c>
      <c r="I3067" t="str">
        <v>Buenas tardes; se solicita acompañamiento Región  Centro</v>
      </c>
      <c r="J3067" t="str">
        <v xml:space="preserve">Se realiza acompañamiento. </v>
      </c>
      <c r="K3067">
        <v>45290</v>
      </c>
      <c r="L3067">
        <v>45290</v>
      </c>
      <c r="M3067" t="str">
        <f>TEXT(L3067,"DDDDDDD")</f>
        <v>sábado</v>
      </c>
      <c r="N3067" t="str">
        <v>J022 JUMBO LAS VEGAS</v>
      </c>
      <c r="O3067" t="str">
        <v>MEDELLIN</v>
      </c>
      <c r="P3067" t="str">
        <f>IF(ISBLANK(O3067),"0",(VLOOKUP(O3067,REGION,2,FALSE)))</f>
        <v>CENTRO</v>
      </c>
      <c r="Q3067" t="str">
        <v>JARY JHOVANA MENA CORDOBA</v>
      </c>
      <c r="R3067">
        <v>1000636827</v>
      </c>
      <c r="S3067" t="str">
        <v>DIRECTO</v>
      </c>
      <c r="T3067">
        <v>0.375</v>
      </c>
      <c r="U3067">
        <v>0.75</v>
      </c>
      <c r="V3067">
        <v>0.3333333333333333</v>
      </c>
      <c r="W3067" t="str">
        <v>2;5</v>
      </c>
      <c r="X3067">
        <f>NETWORKDAYS(K3067,L3066)</f>
        <v>-1</v>
      </c>
      <c r="Y3067" t="str">
        <f>IF(X3067&lt;=2,"CUMPLE","NO CUMPLE")</f>
        <v>CUMPLE</v>
      </c>
    </row>
    <row r="3068">
      <c r="A3068" t="str">
        <v>ACOMPAÑAMIENTO DICIEMBRE</v>
      </c>
      <c r="B3068" t="str">
        <v>REQUEST</v>
      </c>
      <c r="C3068" t="str">
        <v>CERRADO</v>
      </c>
      <c r="D3068" t="str">
        <v>TODA LA TIENDA</v>
      </c>
      <c r="E3068" t="str">
        <v>ACOMPAÑAMIENTO</v>
      </c>
      <c r="F3068" t="str">
        <v>ACOMPAÑAMIENTO</v>
      </c>
      <c r="G3068" t="str">
        <v>ACOMPAÑAMIENTO</v>
      </c>
      <c r="H3068" t="str">
        <v>Buenas tardes; se solicita acompañamiento Región  Centro</v>
      </c>
      <c r="I3068" t="str">
        <v>Buenas tardes; se solicita acompañamiento Región  Centro</v>
      </c>
      <c r="J3068" t="str">
        <v xml:space="preserve">Se realiza acompañamiento. </v>
      </c>
      <c r="K3068">
        <v>45291</v>
      </c>
      <c r="L3068">
        <v>45291</v>
      </c>
      <c r="M3068" t="str">
        <f>TEXT(L3068,"DDDDDDD")</f>
        <v>domingo</v>
      </c>
      <c r="N3068" t="str">
        <v>J022 JUMBO LAS VEGAS</v>
      </c>
      <c r="O3068" t="str">
        <v>MEDELLIN</v>
      </c>
      <c r="P3068" t="str">
        <f>IF(ISBLANK(O3068),"0",(VLOOKUP(O3068,REGION,2,FALSE)))</f>
        <v>CENTRO</v>
      </c>
      <c r="Q3068" t="str">
        <v>JARY JHOVANA MENA CORDOBA</v>
      </c>
      <c r="R3068">
        <v>1000636827</v>
      </c>
      <c r="S3068" t="str">
        <v>DIRECTO</v>
      </c>
      <c r="T3068">
        <v>0.25</v>
      </c>
      <c r="U3068">
        <v>0.625</v>
      </c>
      <c r="V3068">
        <v>0.3333333333333333</v>
      </c>
      <c r="W3068" t="str">
        <v>2;5</v>
      </c>
      <c r="X3068">
        <f>NETWORKDAYS(K3068,L3067)</f>
        <v>0</v>
      </c>
      <c r="Y3068" t="str">
        <f>IF(X3068&lt;=2,"CUMPLE","NO CUMPLE")</f>
        <v>CUMPLE</v>
      </c>
    </row>
    <row r="3069">
      <c r="A3069" t="str">
        <v>ACOMPAÑAMIENTO DICIEMBRE</v>
      </c>
      <c r="B3069" t="str">
        <v>REQUEST</v>
      </c>
      <c r="C3069" t="str">
        <v>CERRADO</v>
      </c>
      <c r="D3069" t="str">
        <v>TODA LA TIENDA</v>
      </c>
      <c r="E3069" t="str">
        <v>ACOMPAÑAMIENTO</v>
      </c>
      <c r="F3069" t="str">
        <v>ACOMPAÑAMIENTO</v>
      </c>
      <c r="G3069" t="str">
        <v>ACOMPAÑAMIENTO</v>
      </c>
      <c r="H3069" t="str">
        <v>Buenas tardes; se solicita acompañamiento Región  Occidente</v>
      </c>
      <c r="I3069" t="str">
        <v>Buenas tardes; se solicita acompañamiento Región  Centro</v>
      </c>
      <c r="J3069" t="str">
        <v xml:space="preserve">Se realiza acompañamiento. </v>
      </c>
      <c r="K3069">
        <v>45289</v>
      </c>
      <c r="L3069">
        <v>45289</v>
      </c>
      <c r="M3069" t="str">
        <f>TEXT(L3069,"DDDDDDD")</f>
        <v>viernes</v>
      </c>
      <c r="N3069" t="str">
        <v>J036 JUMBO POPAYAN CAMPANARIO</v>
      </c>
      <c r="O3069" t="str">
        <v>POPAYAN</v>
      </c>
      <c r="P3069" t="str">
        <f>IF(ISBLANK(O3069),"0",(VLOOKUP(O3069,REGION,2,FALSE)))</f>
        <v>OCCIDENTE</v>
      </c>
      <c r="Q3069" t="str">
        <v>DANIEL FERNANDO PAREDES ARTEAGA</v>
      </c>
      <c r="R3069">
        <f>IF(ISBLANK(Q3069),"0", VLOOKUP(Q3069,PERSONAL,2,FALSE))</f>
        <v>10301691</v>
      </c>
      <c r="S3069" t="str">
        <v>DIRECTO</v>
      </c>
      <c r="T3069">
        <v>0.3333333333333333</v>
      </c>
      <c r="U3069">
        <v>0.75</v>
      </c>
      <c r="V3069">
        <v>0.3333333333333333</v>
      </c>
      <c r="W3069" t="str">
        <v>2;5</v>
      </c>
      <c r="X3069">
        <f>NETWORKDAYS(K3069,L3068)</f>
        <v>1</v>
      </c>
      <c r="Y3069" t="str">
        <f>IF(X3069&lt;=2,"CUMPLE","NO CUMPLE")</f>
        <v>CUMPLE</v>
      </c>
    </row>
    <row r="3070">
      <c r="A3070" t="str">
        <v>ACOMPAÑAMIENTO DICIEMBRE</v>
      </c>
      <c r="B3070" t="str">
        <v>REQUEST</v>
      </c>
      <c r="C3070" t="str">
        <v>CERRADO</v>
      </c>
      <c r="D3070" t="str">
        <v>TODA LA TIENDA</v>
      </c>
      <c r="E3070" t="str">
        <v>ACOMPAÑAMIENTO</v>
      </c>
      <c r="F3070" t="str">
        <v>ACOMPAÑAMIENTO</v>
      </c>
      <c r="G3070" t="str">
        <v>ACOMPAÑAMIENTO</v>
      </c>
      <c r="H3070" t="str">
        <v>Buenas tardes; se solicita acompañamiento Región  Occidente</v>
      </c>
      <c r="I3070" t="str">
        <v>Buenas tardes; se solicita acompañamiento Región  Centro</v>
      </c>
      <c r="J3070" t="str">
        <v xml:space="preserve">Se realiza acompañamiento. </v>
      </c>
      <c r="K3070">
        <v>45290</v>
      </c>
      <c r="L3070">
        <v>45290</v>
      </c>
      <c r="M3070" t="str">
        <f>TEXT(L3070,"DDDDDDD")</f>
        <v>sábado</v>
      </c>
      <c r="N3070" t="str">
        <v>J036 JUMBO POPAYAN CAMPANARIO</v>
      </c>
      <c r="O3070" t="str">
        <v>POPAYAN</v>
      </c>
      <c r="P3070" t="str">
        <f>IF(ISBLANK(O3070),"0",(VLOOKUP(O3070,REGION,2,FALSE)))</f>
        <v>OCCIDENTE</v>
      </c>
      <c r="Q3070" t="str">
        <v>DANIEL FERNANDO PAREDES ARTEAGA</v>
      </c>
      <c r="R3070">
        <f>IF(ISBLANK(Q3070),"0", VLOOKUP(Q3070,PERSONAL,2,FALSE))</f>
        <v>10301691</v>
      </c>
      <c r="S3070" t="str">
        <v>DIRECTO</v>
      </c>
      <c r="T3070">
        <v>0.375</v>
      </c>
      <c r="U3070">
        <v>0.75</v>
      </c>
      <c r="V3070">
        <v>0.3333333333333333</v>
      </c>
      <c r="W3070" t="str">
        <v>2;5</v>
      </c>
      <c r="X3070">
        <f>NETWORKDAYS(K3070,L3069)</f>
        <v>-1</v>
      </c>
      <c r="Y3070" t="str">
        <f>IF(X3070&lt;=2,"CUMPLE","NO CUMPLE")</f>
        <v>CUMPLE</v>
      </c>
    </row>
    <row r="3071">
      <c r="A3071" t="str">
        <v>ACOMPAÑAMIENTO DICIEMBRE</v>
      </c>
      <c r="B3071" t="str">
        <v>REQUEST</v>
      </c>
      <c r="C3071" t="str">
        <v>CERRADO</v>
      </c>
      <c r="D3071" t="str">
        <v>TODA LA TIENDA</v>
      </c>
      <c r="E3071" t="str">
        <v>ACOMPAÑAMIENTO</v>
      </c>
      <c r="F3071" t="str">
        <v>ACOMPAÑAMIENTO</v>
      </c>
      <c r="G3071" t="str">
        <v>ACOMPAÑAMIENTO</v>
      </c>
      <c r="H3071" t="str">
        <v>Buenas tardes; se solicita acompañamiento Región  Occidente</v>
      </c>
      <c r="I3071" t="str">
        <v>Buenas tardes; se solicita acompañamiento Región  Centro</v>
      </c>
      <c r="J3071" t="str">
        <v xml:space="preserve">Se realiza acompañamiento. </v>
      </c>
      <c r="K3071">
        <v>45291</v>
      </c>
      <c r="L3071">
        <v>45291</v>
      </c>
      <c r="M3071" t="str">
        <f>TEXT(L3071,"DDDDDDD")</f>
        <v>domingo</v>
      </c>
      <c r="N3071" t="str">
        <v>J036 JUMBO POPAYAN CAMPANARIO</v>
      </c>
      <c r="O3071" t="str">
        <v>POPAYAN</v>
      </c>
      <c r="P3071" t="str">
        <f>IF(ISBLANK(O3071),"0",(VLOOKUP(O3071,REGION,2,FALSE)))</f>
        <v>OCCIDENTE</v>
      </c>
      <c r="Q3071" t="str">
        <v>DANIEL FERNANDO PAREDES ARTEAGA</v>
      </c>
      <c r="R3071">
        <f>IF(ISBLANK(Q3071),"0", VLOOKUP(Q3071,PERSONAL,2,FALSE))</f>
        <v>10301691</v>
      </c>
      <c r="S3071" t="str">
        <v>DIRECTO</v>
      </c>
      <c r="T3071">
        <v>0.25</v>
      </c>
      <c r="U3071">
        <v>0.625</v>
      </c>
      <c r="V3071">
        <v>0.3333333333333333</v>
      </c>
      <c r="W3071" t="str">
        <v>2;5</v>
      </c>
      <c r="X3071">
        <f>NETWORKDAYS(K3071,L3070)</f>
        <v>0</v>
      </c>
      <c r="Y3071" t="str">
        <f>IF(X3071&lt;=2,"CUMPLE","NO CUMPLE")</f>
        <v>CUMPLE</v>
      </c>
    </row>
    <row r="3072">
      <c r="A3072" t="str">
        <v>ACOMPAÑAMIENTO DICIEMBRE</v>
      </c>
      <c r="B3072" t="str">
        <v>REQUEST</v>
      </c>
      <c r="C3072" t="str">
        <v>CERRADO</v>
      </c>
      <c r="D3072" t="str">
        <v>TODA LA TIENDA</v>
      </c>
      <c r="E3072" t="str">
        <v>ACOMPAÑAMIENTO</v>
      </c>
      <c r="F3072" t="str">
        <v>ACOMPAÑAMIENTO</v>
      </c>
      <c r="G3072" t="str">
        <v>ACOMPAÑAMIENTO</v>
      </c>
      <c r="H3072" t="str">
        <v>Buenas tardes; se solicita acompañamiento Región  Occidente</v>
      </c>
      <c r="I3072" t="str">
        <v>Buenas tardes; se solicita acompañamiento Región  Centro</v>
      </c>
      <c r="J3072" t="str">
        <v xml:space="preserve">Se realiza acompañamiento. </v>
      </c>
      <c r="K3072">
        <v>45289</v>
      </c>
      <c r="L3072">
        <v>45289</v>
      </c>
      <c r="M3072" t="str">
        <f>TEXT(L3072,"DDDDDDD")</f>
        <v>viernes</v>
      </c>
      <c r="N3072" t="str">
        <v>J047 JUMBO GIRARDOT</v>
      </c>
      <c r="O3072" t="str">
        <v>GIRARDOT</v>
      </c>
      <c r="P3072" t="str">
        <f>IF(ISBLANK(O3072),"0",(VLOOKUP(O3072,REGION,2,FALSE)))</f>
        <v>OCCIDENTE</v>
      </c>
      <c r="Q3072" t="str">
        <v>RAFAEL ARDILA PUENTES</v>
      </c>
      <c r="R3072">
        <f>IF(ISBLANK(Q3072),"0", VLOOKUP(Q3072,PERSONAL,2,FALSE))</f>
        <v>1018419858</v>
      </c>
      <c r="S3072" t="str">
        <v>ALIADO</v>
      </c>
      <c r="T3072">
        <v>0.3333333333333333</v>
      </c>
      <c r="U3072">
        <v>0.75</v>
      </c>
      <c r="V3072">
        <v>0.3333333333333333</v>
      </c>
      <c r="W3072" t="str">
        <v>2;5</v>
      </c>
      <c r="X3072">
        <f>NETWORKDAYS(K3072,L3071)</f>
        <v>1</v>
      </c>
      <c r="Y3072" t="str">
        <f>IF(X3072&lt;=2,"CUMPLE","NO CUMPLE")</f>
        <v>CUMPLE</v>
      </c>
    </row>
    <row r="3073">
      <c r="A3073" t="str">
        <v>ACOMPAÑAMIENTO DICIEMBRE</v>
      </c>
      <c r="B3073" t="str">
        <v>REQUEST</v>
      </c>
      <c r="C3073" t="str">
        <v>CERRADO</v>
      </c>
      <c r="D3073" t="str">
        <v>TODA LA TIENDA</v>
      </c>
      <c r="E3073" t="str">
        <v>ACOMPAÑAMIENTO</v>
      </c>
      <c r="F3073" t="str">
        <v>ACOMPAÑAMIENTO</v>
      </c>
      <c r="G3073" t="str">
        <v>ACOMPAÑAMIENTO</v>
      </c>
      <c r="H3073" t="str">
        <v>Buenas tardes; se solicita acompañamiento Región  Occidente</v>
      </c>
      <c r="I3073" t="str">
        <v>Buenas tardes; se solicita acompañamiento Región  Centro</v>
      </c>
      <c r="J3073" t="str">
        <v xml:space="preserve">Se realiza acompañamiento. </v>
      </c>
      <c r="K3073">
        <v>45290</v>
      </c>
      <c r="L3073">
        <v>45290</v>
      </c>
      <c r="M3073" t="str">
        <f>TEXT(L3073,"DDDDDDD")</f>
        <v>sábado</v>
      </c>
      <c r="N3073" t="str">
        <v>J047 JUMBO GIRARDOT</v>
      </c>
      <c r="O3073" t="str">
        <v>GIRARDOT</v>
      </c>
      <c r="P3073" t="str">
        <f>IF(ISBLANK(O3073),"0",(VLOOKUP(O3073,REGION,2,FALSE)))</f>
        <v>OCCIDENTE</v>
      </c>
      <c r="Q3073" t="str">
        <v>RAFAEL ARDILA PUENTES</v>
      </c>
      <c r="R3073">
        <f>IF(ISBLANK(Q3073),"0", VLOOKUP(Q3073,PERSONAL,2,FALSE))</f>
        <v>1018419858</v>
      </c>
      <c r="S3073" t="str">
        <v>ALIADO</v>
      </c>
      <c r="T3073">
        <v>0.375</v>
      </c>
      <c r="U3073">
        <v>0.75</v>
      </c>
      <c r="V3073">
        <v>0.3333333333333333</v>
      </c>
      <c r="W3073" t="str">
        <v>2;5</v>
      </c>
      <c r="X3073">
        <f>NETWORKDAYS(K3073,L3072)</f>
        <v>-1</v>
      </c>
      <c r="Y3073" t="str">
        <f>IF(X3073&lt;=2,"CUMPLE","NO CUMPLE")</f>
        <v>CUMPLE</v>
      </c>
    </row>
    <row r="3074">
      <c r="A3074" t="str">
        <v>ACOMPAÑAMIENTO DICIEMBRE</v>
      </c>
      <c r="B3074" t="str">
        <v>REQUEST</v>
      </c>
      <c r="C3074" t="str">
        <v>CERRADO</v>
      </c>
      <c r="D3074" t="str">
        <v>TODA LA TIENDA</v>
      </c>
      <c r="E3074" t="str">
        <v>ACOMPAÑAMIENTO</v>
      </c>
      <c r="F3074" t="str">
        <v>ACOMPAÑAMIENTO</v>
      </c>
      <c r="G3074" t="str">
        <v>ACOMPAÑAMIENTO</v>
      </c>
      <c r="H3074" t="str">
        <v>Buenas tardes; se solicita acompañamiento Región  Occidente</v>
      </c>
      <c r="I3074" t="str">
        <v>Buenas tardes; se solicita acompañamiento Región  Centro</v>
      </c>
      <c r="J3074" t="str">
        <v xml:space="preserve">Se realiza acompañamiento. </v>
      </c>
      <c r="K3074">
        <v>45291</v>
      </c>
      <c r="L3074">
        <v>45291</v>
      </c>
      <c r="M3074" t="str">
        <f>TEXT(L3074,"DDDDDDD")</f>
        <v>domingo</v>
      </c>
      <c r="N3074" t="str">
        <v>J047 JUMBO GIRARDOT</v>
      </c>
      <c r="O3074" t="str">
        <v>GIRARDOT</v>
      </c>
      <c r="P3074" t="str">
        <f>IF(ISBLANK(O3074),"0",(VLOOKUP(O3074,REGION,2,FALSE)))</f>
        <v>OCCIDENTE</v>
      </c>
      <c r="Q3074" t="str">
        <v>RAFAEL ARDILA PUENTES</v>
      </c>
      <c r="R3074">
        <f>IF(ISBLANK(Q3074),"0", VLOOKUP(Q3074,PERSONAL,2,FALSE))</f>
        <v>1018419858</v>
      </c>
      <c r="S3074" t="str">
        <v>ALIADO</v>
      </c>
      <c r="T3074">
        <v>0.25</v>
      </c>
      <c r="U3074">
        <v>0.625</v>
      </c>
      <c r="V3074">
        <v>0.3333333333333333</v>
      </c>
      <c r="W3074" t="str">
        <v>2;5</v>
      </c>
      <c r="X3074">
        <f>NETWORKDAYS(K3074,L3073)</f>
        <v>0</v>
      </c>
      <c r="Y3074" t="str">
        <f>IF(X3074&lt;=2,"CUMPLE","NO CUMPLE")</f>
        <v>CUMPLE</v>
      </c>
    </row>
    <row r="3075">
      <c r="A3075" t="str">
        <v>ACOMPAÑAMIENTO DICIEMBRE</v>
      </c>
      <c r="B3075" t="str">
        <v>REQUEST</v>
      </c>
      <c r="C3075" t="str">
        <v>CERRADO</v>
      </c>
      <c r="D3075" t="str">
        <v>TODA LA TIENDA</v>
      </c>
      <c r="E3075" t="str">
        <v>ACOMPAÑAMIENTO</v>
      </c>
      <c r="F3075" t="str">
        <v>ACOMPAÑAMIENTO</v>
      </c>
      <c r="G3075" t="str">
        <v>ACOMPAÑAMIENTO</v>
      </c>
      <c r="H3075" t="str">
        <v>Buenas tardes; se solicita acompañamiento Región  Occidente</v>
      </c>
      <c r="I3075" t="str">
        <v>Buenas tardes; se solicita acompañamiento Región  Centro</v>
      </c>
      <c r="J3075" t="str">
        <v xml:space="preserve">Se realiza acompañamiento. </v>
      </c>
      <c r="K3075">
        <v>45289</v>
      </c>
      <c r="L3075">
        <v>45289</v>
      </c>
      <c r="M3075" t="str">
        <f>TEXT(L3075,"DDDDDDD")</f>
        <v>viernes</v>
      </c>
      <c r="N3075" t="str">
        <v>M038 METRO NEIVA CENTRO DE CONVENCIONES</v>
      </c>
      <c r="O3075" t="str">
        <v>NEIVA</v>
      </c>
      <c r="P3075" t="str">
        <f>IF(ISBLANK(O3075),"0",(VLOOKUP(O3075,REGION,2,FALSE)))</f>
        <v>OCCIDENTE</v>
      </c>
      <c r="Q3075" t="str">
        <v>CARLOS HERNAN BARRETO LOPEZ</v>
      </c>
      <c r="R3075">
        <f>IF(ISBLANK(Q3075),"0", VLOOKUP(Q3075,PERSONAL,2,FALSE))</f>
        <v>1010165612</v>
      </c>
      <c r="S3075" t="str">
        <v>DIRECTO</v>
      </c>
      <c r="T3075">
        <v>0.3333333333333333</v>
      </c>
      <c r="U3075">
        <v>0.75</v>
      </c>
      <c r="V3075">
        <v>0.3333333333333333</v>
      </c>
      <c r="W3075" t="str">
        <v>2;5</v>
      </c>
      <c r="X3075">
        <f>NETWORKDAYS(K3075,L3074)</f>
        <v>1</v>
      </c>
      <c r="Y3075" t="str">
        <f>IF(X3075&lt;=2,"CUMPLE","NO CUMPLE")</f>
        <v>CUMPLE</v>
      </c>
    </row>
    <row r="3076">
      <c r="A3076" t="str">
        <v>ACOMPAÑAMIENTO DICIEMBRE</v>
      </c>
      <c r="B3076" t="str">
        <v>REQUEST</v>
      </c>
      <c r="C3076" t="str">
        <v>CERRADO</v>
      </c>
      <c r="D3076" t="str">
        <v>TODA LA TIENDA</v>
      </c>
      <c r="E3076" t="str">
        <v>ACOMPAÑAMIENTO</v>
      </c>
      <c r="F3076" t="str">
        <v>ACOMPAÑAMIENTO</v>
      </c>
      <c r="G3076" t="str">
        <v>ACOMPAÑAMIENTO</v>
      </c>
      <c r="H3076" t="str">
        <v>Buenas tardes; se solicita acompañamiento Región  Occidente</v>
      </c>
      <c r="I3076" t="str">
        <v>Buenas tardes; se solicita acompañamiento Región  Centro</v>
      </c>
      <c r="J3076" t="str">
        <v xml:space="preserve">Se realiza acompañamiento. </v>
      </c>
      <c r="K3076">
        <v>45290</v>
      </c>
      <c r="L3076">
        <v>45290</v>
      </c>
      <c r="M3076" t="str">
        <f>TEXT(L3076,"DDDDDDD")</f>
        <v>sábado</v>
      </c>
      <c r="N3076" t="str">
        <v>M038 METRO NEIVA CENTRO DE CONVENCIONES</v>
      </c>
      <c r="O3076" t="str">
        <v>NEIVA</v>
      </c>
      <c r="P3076" t="str">
        <f>IF(ISBLANK(O3076),"0",(VLOOKUP(O3076,REGION,2,FALSE)))</f>
        <v>OCCIDENTE</v>
      </c>
      <c r="Q3076" t="str">
        <v>CARLOS HERNAN BARRETO LOPEZ</v>
      </c>
      <c r="R3076">
        <f>IF(ISBLANK(Q3076),"0", VLOOKUP(Q3076,PERSONAL,2,FALSE))</f>
        <v>1010165612</v>
      </c>
      <c r="S3076" t="str">
        <v>DIRECTO</v>
      </c>
      <c r="T3076">
        <v>0.375</v>
      </c>
      <c r="U3076">
        <v>0.75</v>
      </c>
      <c r="V3076">
        <v>0.3333333333333333</v>
      </c>
      <c r="W3076" t="str">
        <v>2;5</v>
      </c>
      <c r="X3076">
        <f>NETWORKDAYS(K3076,L3075)</f>
        <v>-1</v>
      </c>
      <c r="Y3076" t="str">
        <f>IF(X3076&lt;=2,"CUMPLE","NO CUMPLE")</f>
        <v>CUMPLE</v>
      </c>
    </row>
    <row r="3077">
      <c r="A3077" t="str">
        <v>ACOMPAÑAMIENTO DICIEMBRE</v>
      </c>
      <c r="B3077" t="str">
        <v>REQUEST</v>
      </c>
      <c r="C3077" t="str">
        <v>CERRADO</v>
      </c>
      <c r="D3077" t="str">
        <v>TODA LA TIENDA</v>
      </c>
      <c r="E3077" t="str">
        <v>ACOMPAÑAMIENTO</v>
      </c>
      <c r="F3077" t="str">
        <v>ACOMPAÑAMIENTO</v>
      </c>
      <c r="G3077" t="str">
        <v>ACOMPAÑAMIENTO</v>
      </c>
      <c r="H3077" t="str">
        <v>Buenas tardes; se solicita acompañamiento Región  Occidente</v>
      </c>
      <c r="I3077" t="str">
        <v>Buenas tardes; se solicita acompañamiento Región  Centro</v>
      </c>
      <c r="J3077" t="str">
        <v xml:space="preserve">Se realiza acompañamiento. </v>
      </c>
      <c r="K3077">
        <v>45291</v>
      </c>
      <c r="L3077">
        <v>45291</v>
      </c>
      <c r="M3077" t="str">
        <f>TEXT(L3077,"DDDDDDD")</f>
        <v>domingo</v>
      </c>
      <c r="N3077" t="str">
        <v>M038 METRO NEIVA CENTRO DE CONVENCIONES</v>
      </c>
      <c r="O3077" t="str">
        <v>NEIVA</v>
      </c>
      <c r="P3077" t="str">
        <f>IF(ISBLANK(O3077),"0",(VLOOKUP(O3077,REGION,2,FALSE)))</f>
        <v>OCCIDENTE</v>
      </c>
      <c r="Q3077" t="str">
        <v>CARLOS HERNAN BARRETO LOPEZ</v>
      </c>
      <c r="R3077">
        <f>IF(ISBLANK(Q3077),"0", VLOOKUP(Q3077,PERSONAL,2,FALSE))</f>
        <v>1010165612</v>
      </c>
      <c r="S3077" t="str">
        <v>DIRECTO</v>
      </c>
      <c r="T3077">
        <v>0.25</v>
      </c>
      <c r="U3077">
        <v>0.625</v>
      </c>
      <c r="V3077">
        <v>0.3333333333333333</v>
      </c>
      <c r="W3077" t="str">
        <v>2;5</v>
      </c>
      <c r="X3077">
        <f>NETWORKDAYS(K3077,L3076)</f>
        <v>0</v>
      </c>
      <c r="Y3077" t="str">
        <f>IF(X3077&lt;=2,"CUMPLE","NO CUMPLE")</f>
        <v>CUMPLE</v>
      </c>
    </row>
    <row r="3078">
      <c r="A3078" t="str">
        <v>ACOMPAÑAMIENTO DICIEMBRE</v>
      </c>
      <c r="B3078" t="str">
        <v>REQUEST</v>
      </c>
      <c r="C3078" t="str">
        <v>CERRADO</v>
      </c>
      <c r="D3078" t="str">
        <v>TODA LA TIENDA</v>
      </c>
      <c r="E3078" t="str">
        <v>ACOMPAÑAMIENTO</v>
      </c>
      <c r="F3078" t="str">
        <v>ACOMPAÑAMIENTO</v>
      </c>
      <c r="G3078" t="str">
        <v>ACOMPAÑAMIENTO</v>
      </c>
      <c r="H3078" t="str">
        <v>Buenas tardes; se solicita acompañamiento Región  Occidente</v>
      </c>
      <c r="I3078" t="str">
        <v>Buenas tardes; se solicita acompañamiento Región  Centro</v>
      </c>
      <c r="J3078" t="str">
        <v xml:space="preserve">Se realiza acompañamiento. </v>
      </c>
      <c r="K3078">
        <v>45289</v>
      </c>
      <c r="L3078">
        <v>45289</v>
      </c>
      <c r="M3078" t="str">
        <f>TEXT(L3078,"DDDDDDD")</f>
        <v>viernes</v>
      </c>
      <c r="N3078" t="str">
        <v>M195 METRO SANTA LUCIA</v>
      </c>
      <c r="O3078" t="str">
        <v>NEIVA</v>
      </c>
      <c r="P3078" t="str">
        <f>IF(ISBLANK(O3078),"0",(VLOOKUP(O3078,REGION,2,FALSE)))</f>
        <v>OCCIDENTE</v>
      </c>
      <c r="Q3078" t="str">
        <v>JHOJANS LEONARDO CASTRO</v>
      </c>
      <c r="R3078">
        <v>1110491520</v>
      </c>
      <c r="S3078" t="str">
        <v>DIRECTO</v>
      </c>
      <c r="T3078">
        <v>0.3333333333333333</v>
      </c>
      <c r="U3078">
        <v>0.75</v>
      </c>
      <c r="V3078">
        <v>0.3333333333333333</v>
      </c>
      <c r="W3078" t="str">
        <v>2;5</v>
      </c>
      <c r="X3078">
        <f>NETWORKDAYS(K3078,L3077)</f>
        <v>1</v>
      </c>
      <c r="Y3078" t="str">
        <f>IF(X3078&lt;=2,"CUMPLE","NO CUMPLE")</f>
        <v>CUMPLE</v>
      </c>
    </row>
    <row r="3079">
      <c r="A3079" t="str">
        <v>ACOMPAÑAMIENTO DICIEMBRE</v>
      </c>
      <c r="B3079" t="str">
        <v>REQUEST</v>
      </c>
      <c r="C3079" t="str">
        <v>CERRADO</v>
      </c>
      <c r="D3079" t="str">
        <v>TODA LA TIENDA</v>
      </c>
      <c r="E3079" t="str">
        <v>ACOMPAÑAMIENTO</v>
      </c>
      <c r="F3079" t="str">
        <v>ACOMPAÑAMIENTO</v>
      </c>
      <c r="G3079" t="str">
        <v>ACOMPAÑAMIENTO</v>
      </c>
      <c r="H3079" t="str">
        <v>Buenas tardes; se solicita acompañamiento Región  Occidente</v>
      </c>
      <c r="I3079" t="str">
        <v>Buenas tardes; se solicita acompañamiento Región  Centro</v>
      </c>
      <c r="J3079" t="str">
        <v xml:space="preserve">Se realiza acompañamiento. </v>
      </c>
      <c r="K3079">
        <v>45290</v>
      </c>
      <c r="L3079">
        <v>45290</v>
      </c>
      <c r="M3079" t="str">
        <f>TEXT(L3079,"DDDDDDD")</f>
        <v>sábado</v>
      </c>
      <c r="N3079" t="str">
        <v>M195 METRO SANTA LUCIA</v>
      </c>
      <c r="O3079" t="str">
        <v>NEIVA</v>
      </c>
      <c r="P3079" t="str">
        <f>IF(ISBLANK(O3079),"0",(VLOOKUP(O3079,REGION,2,FALSE)))</f>
        <v>OCCIDENTE</v>
      </c>
      <c r="Q3079" t="str">
        <v>JHOJANS LEONARDO CASTRO</v>
      </c>
      <c r="R3079">
        <v>1110491520</v>
      </c>
      <c r="S3079" t="str">
        <v>DIRECTO</v>
      </c>
      <c r="T3079">
        <v>0.375</v>
      </c>
      <c r="U3079">
        <v>0.75</v>
      </c>
      <c r="V3079">
        <v>0.3333333333333333</v>
      </c>
      <c r="W3079" t="str">
        <v>2;5</v>
      </c>
      <c r="X3079">
        <f>NETWORKDAYS(K3079,L3078)</f>
        <v>-1</v>
      </c>
      <c r="Y3079" t="str">
        <f>IF(X3079&lt;=2,"CUMPLE","NO CUMPLE")</f>
        <v>CUMPLE</v>
      </c>
    </row>
    <row r="3080">
      <c r="A3080" t="str">
        <v>ACOMPAÑAMIENTO DICIEMBRE</v>
      </c>
      <c r="B3080" t="str">
        <v>REQUEST</v>
      </c>
      <c r="C3080" t="str">
        <v>CERRADO</v>
      </c>
      <c r="D3080" t="str">
        <v>TODA LA TIENDA</v>
      </c>
      <c r="E3080" t="str">
        <v>ACOMPAÑAMIENTO</v>
      </c>
      <c r="F3080" t="str">
        <v>ACOMPAÑAMIENTO</v>
      </c>
      <c r="G3080" t="str">
        <v>ACOMPAÑAMIENTO</v>
      </c>
      <c r="H3080" t="str">
        <v>Buenas tardes; se solicita acompañamiento Región  Occidente</v>
      </c>
      <c r="I3080" t="str">
        <v>Buenas tardes; se solicita acompañamiento Región  Centro</v>
      </c>
      <c r="J3080" t="str">
        <v xml:space="preserve">Se realiza acompañamiento. </v>
      </c>
      <c r="K3080">
        <v>45291</v>
      </c>
      <c r="L3080">
        <v>45291</v>
      </c>
      <c r="M3080" t="str">
        <f>TEXT(L3080,"DDDDDDD")</f>
        <v>domingo</v>
      </c>
      <c r="N3080" t="str">
        <v>M195 METRO SANTA LUCIA</v>
      </c>
      <c r="O3080" t="str">
        <v>NEIVA</v>
      </c>
      <c r="P3080" t="str">
        <f>IF(ISBLANK(O3080),"0",(VLOOKUP(O3080,REGION,2,FALSE)))</f>
        <v>OCCIDENTE</v>
      </c>
      <c r="Q3080" t="str">
        <v>TITO EVELIO  PENAGOS</v>
      </c>
      <c r="R3080">
        <v>1075261910</v>
      </c>
      <c r="S3080" t="str">
        <v>DIRECTO</v>
      </c>
      <c r="T3080">
        <v>0.25</v>
      </c>
      <c r="U3080">
        <v>0.625</v>
      </c>
      <c r="V3080">
        <v>0.3333333333333333</v>
      </c>
      <c r="W3080" t="str">
        <v>2;5</v>
      </c>
      <c r="X3080">
        <f>NETWORKDAYS(K3080,L3079)</f>
        <v>0</v>
      </c>
      <c r="Y3080" t="str">
        <f>IF(X3080&lt;=2,"CUMPLE","NO CUMPLE")</f>
        <v>CUMPLE</v>
      </c>
    </row>
    <row r="3081">
      <c r="A3081" t="str">
        <v>ACOMPAÑAMIENTO DICIEMBRE</v>
      </c>
      <c r="B3081" t="str">
        <v>REQUEST</v>
      </c>
      <c r="C3081" t="str">
        <v>CERRADO</v>
      </c>
      <c r="D3081" t="str">
        <v>TODA LA TIENDA</v>
      </c>
      <c r="E3081" t="str">
        <v>ACOMPAÑAMIENTO</v>
      </c>
      <c r="F3081" t="str">
        <v>ACOMPAÑAMIENTO</v>
      </c>
      <c r="G3081" t="str">
        <v>ACOMPAÑAMIENTO</v>
      </c>
      <c r="H3081" t="str">
        <v>Buenas tardes; se solicita acompañamiento Región  Occidente</v>
      </c>
      <c r="I3081" t="str">
        <v>Buenas tardes; se solicita acompañamiento Región  Centro</v>
      </c>
      <c r="J3081" t="str">
        <v xml:space="preserve">Se realiza acompañamiento. </v>
      </c>
      <c r="K3081">
        <v>45290</v>
      </c>
      <c r="L3081">
        <v>45290</v>
      </c>
      <c r="M3081" t="str">
        <f>TEXT(L3081,"DDDDDDD")</f>
        <v>sábado</v>
      </c>
      <c r="N3081" t="str">
        <v>M179 METRO PITALITO</v>
      </c>
      <c r="O3081" t="str">
        <v>PITALITO</v>
      </c>
      <c r="P3081" t="str">
        <f>IF(ISBLANK(O3081),"0",(VLOOKUP(O3081,REGION,2,FALSE)))</f>
        <v>OCCIDENTE</v>
      </c>
      <c r="Q3081" t="str">
        <v>MARCOS RAMOS MARTINEZ</v>
      </c>
      <c r="R3081">
        <v>1079172336</v>
      </c>
      <c r="S3081" t="str">
        <v>ALIADO</v>
      </c>
      <c r="T3081">
        <v>0.375</v>
      </c>
      <c r="U3081">
        <v>0.75</v>
      </c>
      <c r="V3081">
        <v>0.3333333333333333</v>
      </c>
      <c r="W3081" t="str">
        <v>2;5</v>
      </c>
      <c r="X3081">
        <f>NETWORKDAYS(K3081,L3080)</f>
        <v>0</v>
      </c>
      <c r="Y3081" t="str">
        <f>IF(X3081&lt;=2,"CUMPLE","NO CUMPLE")</f>
        <v>CUMPLE</v>
      </c>
    </row>
    <row r="3082">
      <c r="A3082" t="str">
        <v>ACOMPAÑAMIENTO DICIEMBRE</v>
      </c>
      <c r="B3082" t="str">
        <v>REQUEST</v>
      </c>
      <c r="C3082" t="str">
        <v>CERRADO</v>
      </c>
      <c r="D3082" t="str">
        <v>TODA LA TIENDA</v>
      </c>
      <c r="E3082" t="str">
        <v>ACOMPAÑAMIENTO</v>
      </c>
      <c r="F3082" t="str">
        <v>ACOMPAÑAMIENTO</v>
      </c>
      <c r="G3082" t="str">
        <v>ACOMPAÑAMIENTO</v>
      </c>
      <c r="H3082" t="str">
        <v>Buenas tardes; se solicita acompañamiento Región  Costa</v>
      </c>
      <c r="I3082" t="str">
        <v>Buenas tardes; se solicita acompañamiento Región  Costa</v>
      </c>
      <c r="J3082" t="str">
        <v xml:space="preserve">Se realiza acompañamiento. </v>
      </c>
      <c r="K3082">
        <v>45291</v>
      </c>
      <c r="L3082">
        <v>45291</v>
      </c>
      <c r="M3082" t="str">
        <f>TEXT(L3082,"DDDDDDD")</f>
        <v>domingo</v>
      </c>
      <c r="N3082" t="str">
        <v>J045 JUMBO AV DEL FERROCARRIL SANTA MARTA</v>
      </c>
      <c r="O3082" t="str">
        <v>SANTA MARTA</v>
      </c>
      <c r="P3082" t="str">
        <f>IF(ISBLANK(O3082),"0",(VLOOKUP(O3082,REGION,2,FALSE)))</f>
        <v>COSTA</v>
      </c>
      <c r="Q3082" t="str">
        <v>ENRIQUE RAFAEL PONZON ORTEGA</v>
      </c>
      <c r="R3082">
        <f>IF(ISBLANK(Q3082),"0", VLOOKUP(Q3082,PERSONAL,2,FALSE))</f>
        <v>1082888515</v>
      </c>
      <c r="S3082" t="str">
        <v>DIRECTO</v>
      </c>
      <c r="T3082">
        <v>0.375</v>
      </c>
      <c r="U3082">
        <v>0.75</v>
      </c>
      <c r="V3082">
        <v>0.3333333333333333</v>
      </c>
      <c r="W3082" t="str">
        <v>2;5</v>
      </c>
      <c r="X3082">
        <f>NETWORKDAYS(K3082,L3081)</f>
        <v>0</v>
      </c>
      <c r="Y3082" t="str">
        <f>IF(X3082&lt;=2,"CUMPLE","NO CUMPLE")</f>
        <v>CUMPLE</v>
      </c>
    </row>
    <row r="3083">
      <c r="A3083" t="str">
        <v>ACOMPAÑAMIENTO DICIEMBRE</v>
      </c>
      <c r="B3083" t="str">
        <v>REQUEST</v>
      </c>
      <c r="C3083" t="str">
        <v>CERRADO</v>
      </c>
      <c r="D3083" t="str">
        <v>TODA LA TIENDA</v>
      </c>
      <c r="E3083" t="str">
        <v>ACOMPAÑAMIENTO</v>
      </c>
      <c r="F3083" t="str">
        <v>ACOMPAÑAMIENTO</v>
      </c>
      <c r="G3083" t="str">
        <v>ACOMPAÑAMIENTO</v>
      </c>
      <c r="H3083" t="str">
        <v>Buenas tardes; se solicita acompañamiento Región  Costa</v>
      </c>
      <c r="I3083" t="str">
        <v>Buenas tardes; se solicita acompañamiento Región  Costa</v>
      </c>
      <c r="J3083" t="str">
        <v xml:space="preserve">Se realiza acompañamiento. </v>
      </c>
      <c r="K3083">
        <v>45290</v>
      </c>
      <c r="L3083">
        <v>45290</v>
      </c>
      <c r="M3083" t="str">
        <f>TEXT(L3083,"DDDDDDD")</f>
        <v>sábado</v>
      </c>
      <c r="N3083" t="str">
        <v>J045 JUMBO AV DEL FERROCARRIL SANTA MARTA</v>
      </c>
      <c r="O3083" t="str">
        <v>SANTA MARTA</v>
      </c>
      <c r="P3083" t="str">
        <f>IF(ISBLANK(O3083),"0",(VLOOKUP(O3083,REGION,2,FALSE)))</f>
        <v>COSTA</v>
      </c>
      <c r="Q3083" t="str">
        <v>JOSE DAVID DONADO LAPEIRA</v>
      </c>
      <c r="R3083">
        <v>1082986659</v>
      </c>
      <c r="S3083" t="str">
        <v>ALIADO</v>
      </c>
      <c r="T3083">
        <v>0.25</v>
      </c>
      <c r="U3083">
        <v>0.625</v>
      </c>
      <c r="V3083">
        <v>0.3333333333333333</v>
      </c>
      <c r="W3083" t="str">
        <v>2;5</v>
      </c>
      <c r="X3083">
        <f>NETWORKDAYS(K3083,L3082)</f>
        <v>0</v>
      </c>
      <c r="Y3083" t="str">
        <f>IF(X3083&lt;=2,"CUMPLE","NO CUMPLE")</f>
        <v>CUMPLE</v>
      </c>
    </row>
    <row r="3084">
      <c r="A3084" t="str">
        <v>ACOMPAÑAMIENTO DICIEMBRE</v>
      </c>
      <c r="B3084" t="str">
        <v>REQUEST</v>
      </c>
      <c r="C3084" t="str">
        <v>CERRADO</v>
      </c>
      <c r="D3084" t="str">
        <v>TODA LA TIENDA</v>
      </c>
      <c r="E3084" t="str">
        <v>ACOMPAÑAMIENTO</v>
      </c>
      <c r="F3084" t="str">
        <v>ACOMPAÑAMIENTO</v>
      </c>
      <c r="G3084" t="str">
        <v>ACOMPAÑAMIENTO</v>
      </c>
      <c r="H3084" t="str">
        <v>Buenas tardes; se solicita acompañamiento Región  Costa</v>
      </c>
      <c r="I3084" t="str">
        <v>Buenas tardes; se solicita acompañamiento Región  Costa</v>
      </c>
      <c r="J3084" t="str">
        <v xml:space="preserve">Se realiza acompañamiento. </v>
      </c>
      <c r="K3084">
        <v>45291</v>
      </c>
      <c r="L3084">
        <v>45291</v>
      </c>
      <c r="M3084" t="str">
        <f>TEXT(L3084,"DDDDDDD")</f>
        <v>domingo</v>
      </c>
      <c r="N3084" t="str">
        <v>M085 METRO MONTERIA</v>
      </c>
      <c r="O3084" t="str">
        <v>MONTERIA</v>
      </c>
      <c r="P3084" t="str">
        <f>IF(ISBLANK(O3084),"0",(VLOOKUP(O3084,REGION,2,FALSE)))</f>
        <v>COSTA</v>
      </c>
      <c r="Q3084" t="str">
        <v>SHARON YANETH KERGUELEN WILCHES</v>
      </c>
      <c r="R3084">
        <f>IF(ISBLANK(Q3084),"0", VLOOKUP(Q3084,PERSONAL,2,FALSE))</f>
        <v>1067917448</v>
      </c>
      <c r="S3084" t="str">
        <v>DIRECTO</v>
      </c>
      <c r="T3084">
        <v>0.375</v>
      </c>
      <c r="U3084">
        <v>0.75</v>
      </c>
      <c r="V3084">
        <v>0.3333333333333333</v>
      </c>
      <c r="W3084" t="str">
        <v>2;5</v>
      </c>
      <c r="X3084">
        <f>NETWORKDAYS(K3084,L3083)</f>
        <v>0</v>
      </c>
      <c r="Y3084" t="str">
        <f>IF(X3084&lt;=2,"CUMPLE","NO CUMPLE")</f>
        <v>CUMPLE</v>
      </c>
    </row>
    <row r="3085">
      <c r="A3085" t="str">
        <v>ACOMPAÑAMIENTO DICIEMBRE</v>
      </c>
      <c r="B3085" t="str">
        <v>REQUEST</v>
      </c>
      <c r="C3085" t="str">
        <v>CERRADO</v>
      </c>
      <c r="D3085" t="str">
        <v>TODA LA TIENDA</v>
      </c>
      <c r="E3085" t="str">
        <v>ACOMPAÑAMIENTO</v>
      </c>
      <c r="F3085" t="str">
        <v>ACOMPAÑAMIENTO</v>
      </c>
      <c r="G3085" t="str">
        <v>ACOMPAÑAMIENTO</v>
      </c>
      <c r="H3085" t="str">
        <v>Buenas tardes; se solicita acompañamiento Región  Costa</v>
      </c>
      <c r="I3085" t="str">
        <v>Buenas tardes; se solicita acompañamiento Región  Costa</v>
      </c>
      <c r="J3085" t="str">
        <v xml:space="preserve">Se realiza acompañamiento. </v>
      </c>
      <c r="K3085">
        <v>45290</v>
      </c>
      <c r="L3085">
        <v>45290</v>
      </c>
      <c r="M3085" t="str">
        <f>TEXT(L3085,"DDDDDDD")</f>
        <v>sábado</v>
      </c>
      <c r="N3085" t="str">
        <v>M085 METRO MONTERIA</v>
      </c>
      <c r="O3085" t="str">
        <v>MONTERIA</v>
      </c>
      <c r="P3085" t="str">
        <f>IF(ISBLANK(O3085),"0",(VLOOKUP(O3085,REGION,2,FALSE)))</f>
        <v>COSTA</v>
      </c>
      <c r="Q3085" t="str">
        <v>ORLANDO LINERO</v>
      </c>
      <c r="R3085">
        <v>72338769</v>
      </c>
      <c r="S3085" t="str">
        <v>ALIADO</v>
      </c>
      <c r="T3085">
        <v>0.25</v>
      </c>
      <c r="U3085">
        <v>0.625</v>
      </c>
      <c r="V3085">
        <v>0.3333333333333333</v>
      </c>
      <c r="W3085" t="str">
        <v>2;5</v>
      </c>
      <c r="X3085">
        <f>NETWORKDAYS(K3085,L3084)</f>
        <v>0</v>
      </c>
      <c r="Y3085" t="str">
        <f>IF(X3085&lt;=2,"CUMPLE","NO CUMPLE")</f>
        <v>CUMPLE</v>
      </c>
    </row>
    <row r="3086">
      <c r="A3086" t="str">
        <v>ACOMPAÑAMIENTO DICIEMBRE</v>
      </c>
      <c r="B3086" t="str">
        <v>REQUEST</v>
      </c>
      <c r="C3086" t="str">
        <v>CERRADO</v>
      </c>
      <c r="D3086" t="str">
        <v>TODA LA TIENDA</v>
      </c>
      <c r="E3086" t="str">
        <v>ACOMPAÑAMIENTO</v>
      </c>
      <c r="F3086" t="str">
        <v>ACOMPAÑAMIENTO</v>
      </c>
      <c r="G3086" t="str">
        <v>ACOMPAÑAMIENTO</v>
      </c>
      <c r="H3086" t="str">
        <v>Buenas tardes; se solicita acompañamiento Región  Costa</v>
      </c>
      <c r="I3086" t="str">
        <v>Buenas tardes; se solicita acompañamiento Región  Costa</v>
      </c>
      <c r="J3086" t="str">
        <v xml:space="preserve">Se realiza acompañamiento. </v>
      </c>
      <c r="K3086">
        <v>45291</v>
      </c>
      <c r="L3086">
        <v>45291</v>
      </c>
      <c r="M3086" t="str">
        <f>TEXT(L3086,"DDDDDDD")</f>
        <v>domingo</v>
      </c>
      <c r="N3086" t="str">
        <v>M040 METRO RIOHACHA</v>
      </c>
      <c r="O3086" t="str">
        <v>RIOHACHA</v>
      </c>
      <c r="P3086" t="str">
        <f>IF(ISBLANK(O3086),"0",(VLOOKUP(O3086,REGION,2,FALSE)))</f>
        <v>COSTA</v>
      </c>
      <c r="Q3086" t="str">
        <v>RONALD JOSE VILA TIRADO</v>
      </c>
      <c r="R3086">
        <v>1119696962</v>
      </c>
      <c r="S3086" t="str">
        <v>ALIADO</v>
      </c>
      <c r="T3086">
        <v>0.375</v>
      </c>
      <c r="U3086">
        <v>0.75</v>
      </c>
      <c r="V3086">
        <v>0.3333333333333333</v>
      </c>
      <c r="W3086" t="str">
        <v>2;5</v>
      </c>
      <c r="X3086">
        <f>NETWORKDAYS(K3086,L3085)</f>
        <v>0</v>
      </c>
      <c r="Y3086" t="str">
        <f>IF(X3086&lt;=2,"CUMPLE","NO CUMPLE")</f>
        <v>CUMPLE</v>
      </c>
    </row>
    <row r="3087">
      <c r="A3087" t="str">
        <v>ACOMPAÑAMIENTO DICIEMBRE</v>
      </c>
      <c r="B3087" t="str">
        <v>REQUEST</v>
      </c>
      <c r="C3087" t="str">
        <v>CERRADO</v>
      </c>
      <c r="D3087" t="str">
        <v>TODA LA TIENDA</v>
      </c>
      <c r="E3087" t="str">
        <v>ACOMPAÑAMIENTO</v>
      </c>
      <c r="F3087" t="str">
        <v>ACOMPAÑAMIENTO</v>
      </c>
      <c r="G3087" t="str">
        <v>ACOMPAÑAMIENTO</v>
      </c>
      <c r="H3087" t="str">
        <v>Buenas tardes; se solicita acompañamiento Región  Costa</v>
      </c>
      <c r="I3087" t="str">
        <v>Buenas tardes; se solicita acompañamiento Región  Costa</v>
      </c>
      <c r="J3087" t="str">
        <v xml:space="preserve">Se realiza acompañamiento. </v>
      </c>
      <c r="K3087">
        <v>45290</v>
      </c>
      <c r="L3087">
        <v>45290</v>
      </c>
      <c r="M3087" t="str">
        <f>TEXT(L3087,"DDDDDDD")</f>
        <v>sábado</v>
      </c>
      <c r="N3087" t="str">
        <v>M040 METRO RIOHACHA</v>
      </c>
      <c r="O3087" t="str">
        <v>RIOHACHA</v>
      </c>
      <c r="P3087" t="str">
        <f>IF(ISBLANK(O3087),"0",(VLOOKUP(O3087,REGION,2,FALSE)))</f>
        <v>COSTA</v>
      </c>
      <c r="Q3087" t="str">
        <v>RONALD JOSE VILA TIRADO</v>
      </c>
      <c r="R3087">
        <v>1119696962</v>
      </c>
      <c r="S3087" t="str">
        <v>ALIADO</v>
      </c>
      <c r="T3087">
        <v>0.25</v>
      </c>
      <c r="U3087">
        <v>0.625</v>
      </c>
      <c r="V3087">
        <v>0.3333333333333333</v>
      </c>
      <c r="W3087" t="str">
        <v>2;5</v>
      </c>
      <c r="X3087">
        <f>NETWORKDAYS(K3087,L3086)</f>
        <v>0</v>
      </c>
      <c r="Y3087" t="str">
        <f>IF(X3087&lt;=2,"CUMPLE","NO CUMPLE")</f>
        <v>CUMPLE</v>
      </c>
    </row>
    <row r="3088" xml:space="preserve">
      <c r="A3088">
        <v>377356</v>
      </c>
      <c r="B3088" t="str">
        <v>REQUEST</v>
      </c>
      <c r="C3088" t="str">
        <v>CERRADO</v>
      </c>
      <c r="D3088" t="str">
        <v>TODA LA TIENDA</v>
      </c>
      <c r="E3088" t="str">
        <v>PDA</v>
      </c>
      <c r="F3088" t="str">
        <v>PDA</v>
      </c>
      <c r="G3088" t="str">
        <v>ZEBRA</v>
      </c>
      <c r="H3088" t="str" xml:space="preserve">
        <v xml:space="preserve">Solicito se limite el acceso a sitios web no permitidos como You Tobe y demás en las PDA de la sección._x000d_
Jefe de área asignación de la PDT_x000d_
_x000d_
Fredy Romero_x000d_
_x000d_
Sección en la tienda o ubicación del usuario_x000d_
_x000d_
Recibo</v>
      </c>
      <c r="I3088" t="str" xml:space="preserve">
        <v xml:space="preserve">Solicito se limite el acceso a sitios web no permitidos como You Tobe y demás en las PDA de la sección._x000d_
Jefe de área asignación de la PDT_x000d_
_x000d_
Fredy Romero_x000d_
_x000d_
Sección en la tienda o ubicación del usuario_x000d_
_x000d_
Recibo</v>
      </c>
      <c r="J3088" t="str">
        <v>me encuentro en sitioy se me indica realizar el bloqueo de app Se me entregaron las PDA y se verifica que efectivamente  tenían el historial de acceso al YouTube. Se ingresa con las credenciales de administrador y se reduce el sonido y se bloquea el permiso para reproducir multimedia y su acceso para evitar modificar;se desactiva el aplicativo de YouTube y Playstore para que puedan instalar o acceder al mismo si se realizan pruebas. De audio y subida y bajada y ya el aplicativo accede a Youtube pero no emite ningún audio o sonido  se prueba para los demás aplicativos y todo operacional terminada labor  se le informa a la compañera Katerine y me retiro de sitio</v>
      </c>
      <c r="K3088">
        <v>45294</v>
      </c>
      <c r="L3088">
        <v>45295</v>
      </c>
      <c r="M3088" t="str">
        <f>TEXT(L3088,"DDDDDDD")</f>
        <v>jueves</v>
      </c>
      <c r="N3088" t="str" xml:space="preserve">
        <v xml:space="preserve">J036 JUMBO POPAYAN CAMPANARIO_x000d_
_x000d_
</v>
      </c>
      <c r="O3088" t="str">
        <v>POPAYAN</v>
      </c>
      <c r="P3088" t="str">
        <f>IF(ISBLANK(O3088),"0",(VLOOKUP(O3088,REGION,2,FALSE)))</f>
        <v>OCCIDENTE</v>
      </c>
      <c r="Q3088" t="str">
        <v>DANIEL FERNANDO PAREDES ARTEAGA</v>
      </c>
      <c r="R3088">
        <f>IF(ISBLANK(Q3088),"0", VLOOKUP(Q3088,PERSONAL,2,FALSE))</f>
        <v>10301691</v>
      </c>
      <c r="S3088" t="str">
        <v>DIRECTO</v>
      </c>
      <c r="T3088">
        <v>0.3819444444444444</v>
      </c>
      <c r="U3088">
        <v>0.4236111111111111</v>
      </c>
      <c r="V3088">
        <f>IF(ISBLANK(T3088 ),"0",U3088-T3088)</f>
        <v>0.041666666666666685</v>
      </c>
      <c r="W3088">
        <v>1</v>
      </c>
      <c r="X3088">
        <f>NETWORKDAYS(K3088,L3087)</f>
        <v>-3</v>
      </c>
      <c r="Y3088" t="str">
        <f>IF(X3088&lt;=2,"CUMPLE","NO CUMPLE")</f>
        <v>CUMPLE</v>
      </c>
    </row>
    <row r="3089" xml:space="preserve">
      <c r="A3089">
        <v>384444</v>
      </c>
      <c r="B3089" t="str">
        <v>INCIDENT</v>
      </c>
      <c r="C3089" t="str">
        <v>CERRADO</v>
      </c>
      <c r="D3089" t="str">
        <v>PERECEDEROS</v>
      </c>
      <c r="E3089" t="str">
        <v>PDA</v>
      </c>
      <c r="F3089" t="str">
        <v>PDA</v>
      </c>
      <c r="G3089" t="str">
        <v>HONEYWELL</v>
      </c>
      <c r="H3089" t="str" xml:space="preserve">
        <v xml:space="preserve">Buenos Días la PDA asignada al area de PFT presenta en la pantalla un enunciado que dice "para iniciar el dispositivo android; ingresa la contraseña". serial de la PDA : 21145B04F2 HONEYWELL_x000d_
Sección de la tienda en donde se ubica la PDT o usuario_x000d_
_x000d_
Perecederos</v>
      </c>
      <c r="I3089" t="str" xml:space="preserve">
        <v xml:space="preserve">Buenos Días la PDA asignada al area de PFT presenta en la pantalla un enunciado que dice "para iniciar el dispositivo android; ingresa la contraseña". serial de la PDA : 21145B04F2 HONEYWELL_x000d_
Sección de la tienda en donde se ubica la PDT o usuario_x000d_
_x000d_
Perecederos</v>
      </c>
      <c r="J3089" t="str" xml:space="preserve">
        <v xml:space="preserve">Se realiza visita en sitio y se procede a intervenir la PDA del área de perecedero; se evidencia que genera un error al tratar de ingresar al sistema; donde pide clave de acceso. Se intento con todas las claves de los usuarios de appclok; pero no fue posible el desbloqueo._x000d_
_x000d_
Se realiza restablecimiento de la PDA y posteriormente se procede a realizar la configuración de la misma; según el manual. Una vez culminada la configuración se procede a realizar pruebas de funcionalidad en compañía de la usuario y la jefe de sección Ingrid y esta da la  aprobación de satisfacción con la firma del acta. PDA se deja operativo y funcional._x000d_
</v>
      </c>
      <c r="K3089">
        <v>45295</v>
      </c>
      <c r="L3089">
        <v>45295</v>
      </c>
      <c r="M3089" t="str">
        <f>TEXT(L3089,"DDDDDDD")</f>
        <v>jueves</v>
      </c>
      <c r="N3089" t="str" xml:space="preserve">
        <v xml:space="preserve">J185 JUMBO YOPAL_x000d_
_x000d_
</v>
      </c>
      <c r="O3089" t="str">
        <v>YOPAL</v>
      </c>
      <c r="P3089" t="str">
        <f>IF(ISBLANK(O3089),"0",(VLOOKUP(O3089,REGION,2,FALSE)))</f>
        <v>ORIENTE</v>
      </c>
      <c r="Q3089" t="str">
        <v>PABLO ANDRES BALANTA GOMEZ</v>
      </c>
      <c r="R3089">
        <f>IF(ISBLANK(Q3089),"0", VLOOKUP(Q3089,PERSONAL,2,FALSE))</f>
        <v>1111739227</v>
      </c>
      <c r="S3089" t="str">
        <v>DIRECTO</v>
      </c>
      <c r="T3089">
        <v>0.6666666666666666</v>
      </c>
      <c r="U3089">
        <v>0.75</v>
      </c>
      <c r="V3089">
        <f>IF(ISBLANK(T3089 ),"0",U3089-T3089)</f>
        <v>0.08333333333333337</v>
      </c>
      <c r="W3089">
        <v>1</v>
      </c>
      <c r="X3089">
        <f>NETWORKDAYS(K3089,L3088)</f>
        <v>1</v>
      </c>
      <c r="Y3089" t="str">
        <f>IF(X3089&lt;=2,"CUMPLE","NO CUMPLE")</f>
        <v>CUMPLE</v>
      </c>
    </row>
    <row r="3090" xml:space="preserve">
      <c r="A3090">
        <v>380845</v>
      </c>
      <c r="B3090" t="str">
        <v>INCIDENT</v>
      </c>
      <c r="C3090" t="str">
        <v>CERRADO</v>
      </c>
      <c r="D3090" t="str">
        <v>CARNES</v>
      </c>
      <c r="E3090" t="str">
        <v>BALANZA</v>
      </c>
      <c r="F3090" t="str">
        <v>COLGANTE</v>
      </c>
      <c r="G3090" t="str">
        <v>METTLER</v>
      </c>
      <c r="H3090" t="str" xml:space="preserve">
        <v xml:space="preserve">Balanza colgante de carnes C329508238 presenta falla al momento de imprimir. La impresión no es clara y se generan 2 etiquetas_x000d_
Indica la ubicacion de tu balanza en la tienda_x000d_
_x000d_
Carnes</v>
      </c>
      <c r="I3090" t="str" xml:space="preserve">
        <v xml:space="preserve">Balanza colgante de carnes C329508238 presenta falla al momento de imprimir. La impresión no es clara y se generan 2 etiquetas_x000d_
Indica la ubicacion de tu balanza en la tienda_x000d_
_x000d_
Carnes</v>
      </c>
      <c r="J3090" t="str">
        <v>Se realiza cambio de papel limpieza y ajuste en sensores; se configura tipo de impresión; se realizan pruebas y se entrega funcionando a usuario.</v>
      </c>
      <c r="K3090">
        <v>45294</v>
      </c>
      <c r="L3090">
        <v>45295</v>
      </c>
      <c r="M3090" t="str">
        <f>TEXT(L3090,"DDDDDDD")</f>
        <v>jueves</v>
      </c>
      <c r="N3090" t="str" xml:space="preserve">
        <v xml:space="preserve">M179 METRO PITALITO_x000d_
_x000d_
</v>
      </c>
      <c r="O3090" t="str">
        <v>PITALITO</v>
      </c>
      <c r="P3090" t="str">
        <f>IF(ISBLANK(O3090),"0",(VLOOKUP(O3090,REGION,2,FALSE)))</f>
        <v>OCCIDENTE</v>
      </c>
      <c r="Q3090" t="str">
        <v>CARLOS HERNAN BARRETO LOPEZ</v>
      </c>
      <c r="R3090">
        <f>IF(ISBLANK(Q3090),"0", VLOOKUP(Q3090,PERSONAL,2,FALSE))</f>
        <v>1010165612</v>
      </c>
      <c r="S3090" t="str">
        <v>DIRECTO</v>
      </c>
      <c r="T3090">
        <v>0.3541666666666667</v>
      </c>
      <c r="U3090">
        <v>0.3958333333333333</v>
      </c>
      <c r="V3090">
        <f>IF(ISBLANK(T3090 ),"0",U3090-T3090)</f>
        <v>0.04166666666666663</v>
      </c>
      <c r="W3090">
        <v>1</v>
      </c>
      <c r="X3090">
        <f>NETWORKDAYS(K3090,L3089)</f>
        <v>2</v>
      </c>
      <c r="Y3090" t="str">
        <f>IF(X3090&lt;=2,"CUMPLE","NO CUMPLE")</f>
        <v>CUMPLE</v>
      </c>
    </row>
    <row r="3091" xml:space="preserve">
      <c r="A3091">
        <v>380841</v>
      </c>
      <c r="B3091" t="str">
        <v>INCIDENT</v>
      </c>
      <c r="C3091" t="str">
        <v>CERRADO</v>
      </c>
      <c r="D3091" t="str">
        <v>CARNES</v>
      </c>
      <c r="E3091" t="str">
        <v>BALANZA</v>
      </c>
      <c r="F3091" t="str">
        <v>COLGANTE</v>
      </c>
      <c r="G3091" t="str">
        <v>METTLER</v>
      </c>
      <c r="H3091" t="str" xml:space="preserve">
        <v xml:space="preserve">La balanza de carnes serial C329514836; presenta falla al momento imprimir etiqueta porque la impresión muchas veces no es clara y salen 2 etiquetas_x000d_
Indica la ubicacion de tu balanza en la tienda_x000d_
_x000d_
Balanza colgante de carnes</v>
      </c>
      <c r="I3091" t="str" xml:space="preserve">
        <v xml:space="preserve">La balanza de carnes serial C329514836; presenta falla al momento imprimir etiqueta porque la impresión muchas veces no es clara y salen 2 etiquetas_x000d_
Indica la ubicacion de tu balanza en la tienda_x000d_
_x000d_
Balanza colgante de carnes</v>
      </c>
      <c r="J3091" t="str">
        <v>Se realiza visita a tienda en area de carnes; se realiza cambio de rollo de papel (brillante a opaco) se realiza limpieza y calibración de sensores; se visualiza impresion defectuosa y error al momento de calibrar tolerancia; se realizan pruebas; motor que gira para desplazar   tiquet falla; velocidad de impresión se vuelte lenta; se ingresa en configuración y se ajustan parametros de velocidad; pero sigue con mismos errores ; se informa a soporte remoto y se envian imagenes de errores; a espera de cambio; o solucion en parte de sensor.</v>
      </c>
      <c r="K3091">
        <v>45294</v>
      </c>
      <c r="L3091">
        <v>45295</v>
      </c>
      <c r="M3091" t="str">
        <f>TEXT(L3091,"DDDDDDD")</f>
        <v>jueves</v>
      </c>
      <c r="N3091" t="str" xml:space="preserve">
        <v xml:space="preserve">M179 METRO PITALITO_x000d_
_x000d_
</v>
      </c>
      <c r="O3091" t="str">
        <v>PITALITO</v>
      </c>
      <c r="P3091" t="str">
        <f>IF(ISBLANK(O3091),"0",(VLOOKUP(O3091,REGION,2,FALSE)))</f>
        <v>OCCIDENTE</v>
      </c>
      <c r="Q3091" t="str">
        <v>CARLOS HERNAN BARRETO LOPEZ</v>
      </c>
      <c r="R3091">
        <f>IF(ISBLANK(Q3091),"0", VLOOKUP(Q3091,PERSONAL,2,FALSE))</f>
        <v>1010165612</v>
      </c>
      <c r="S3091" t="str">
        <v>DIRECTO</v>
      </c>
      <c r="T3091">
        <v>0.2916666666666667</v>
      </c>
      <c r="U3091">
        <v>0.3541666666666667</v>
      </c>
      <c r="V3091">
        <f>IF(ISBLANK(T3091 ),"0",U3091-T3091)</f>
        <v>0.0625</v>
      </c>
      <c r="W3091">
        <v>1</v>
      </c>
      <c r="X3091">
        <f>NETWORKDAYS(K3091,L3090)</f>
        <v>2</v>
      </c>
      <c r="Y3091" t="str">
        <f>IF(X3091&lt;=2,"CUMPLE","NO CUMPLE")</f>
        <v>CUMPLE</v>
      </c>
    </row>
    <row r="3092" xml:space="preserve">
      <c r="A3092">
        <v>384768</v>
      </c>
      <c r="B3092" t="str">
        <v>REQUEST</v>
      </c>
      <c r="C3092" t="str">
        <v>CERRADO</v>
      </c>
      <c r="D3092" t="str">
        <v>TODA LA TIENDA</v>
      </c>
      <c r="E3092" t="str">
        <v>POS</v>
      </c>
      <c r="F3092" t="str">
        <v>IMPRESORA</v>
      </c>
      <c r="G3092" t="str">
        <v>EPSON</v>
      </c>
      <c r="H3092" t="str">
        <v>muy buena tarde ;me colaboran por favor con la impresora de la pos # 13 ya que no funciona ( tiene una conexión dañada ).muchas gracias</v>
      </c>
      <c r="I3092" t="str">
        <v>muy buena tarde ;me colaboran por favor con la impresora de la pos # 13 ya que no funciona ( tiene una conexión dañada ).muchas gracias</v>
      </c>
      <c r="J3092" t="str">
        <v xml:space="preserve"> "me encuentro en sitio y se me indica revisar la impresora de la POS que no enciende procedo a revisar y se observa el pin de conexión suelto procedo a buscar a mantenimiento  para que me facilite un cautil y estaño; regreso al sitio de la POS y procedo a desarmar y desconectar cableado de la mother board principal y retirarla de la base para poder tener acceso a los contactos y soldar los puntos sueltos procedo a ensamblar y reconectar todo el cableado y verifico conexión de energía prendo la POS y esta inicia sin errores realizo una prueba de impresión y doy por terminada labor  se le informa a la compañera Katerine y al ingeniero Harold; me retiro de sitio . 5 DE ENERO DE 2024"</v>
      </c>
      <c r="K3092">
        <v>45295</v>
      </c>
      <c r="L3092">
        <v>45296</v>
      </c>
      <c r="M3092" t="str">
        <f>TEXT(L3092,"DDDDDDD")</f>
        <v>viernes</v>
      </c>
      <c r="N3092" t="str" xml:space="preserve">
        <v xml:space="preserve">J036 JUMBO POPAYAN CAMPANARIO_x000d_
_x000d_
</v>
      </c>
      <c r="O3092" t="str">
        <v>POPAYAN</v>
      </c>
      <c r="P3092" t="str">
        <f>IF(ISBLANK(O3092),"0",(VLOOKUP(O3092,REGION,2,FALSE)))</f>
        <v>OCCIDENTE</v>
      </c>
      <c r="Q3092" t="str">
        <v>DANIEL FERNANDO PAREDES ARTEAGA</v>
      </c>
      <c r="R3092">
        <f>IF(ISBLANK(Q3092),"0", VLOOKUP(Q3092,PERSONAL,2,FALSE))</f>
        <v>10301691</v>
      </c>
      <c r="S3092" t="str">
        <v>DIRECTO</v>
      </c>
      <c r="T3092">
        <v>0.6006944444444444</v>
      </c>
      <c r="U3092">
        <v>0.7083333333333334</v>
      </c>
      <c r="V3092">
        <f>IF(ISBLANK(T3092 ),"0",U3092-T3092)</f>
        <v>0.10763888888888895</v>
      </c>
      <c r="W3092">
        <v>2</v>
      </c>
      <c r="X3092">
        <f>NETWORKDAYS(K3092,L3091)</f>
        <v>1</v>
      </c>
      <c r="Y3092" t="str">
        <f>IF(X3092&lt;=2,"CUMPLE","NO CUMPLE")</f>
        <v>CUMPLE</v>
      </c>
    </row>
    <row r="3093">
      <c r="A3093" t="str">
        <v>ACOMPAÑAMIENTO</v>
      </c>
      <c r="B3093" t="str">
        <v>REQUEST</v>
      </c>
      <c r="C3093" t="str">
        <v>CERRADO</v>
      </c>
      <c r="D3093" t="str">
        <v>TODA LA TIENDA</v>
      </c>
      <c r="E3093" t="str">
        <v>ACOMPAÑAMIENTO</v>
      </c>
      <c r="F3093" t="str">
        <v>ACOMPAÑAMIENTO</v>
      </c>
      <c r="G3093" t="str">
        <v>ACOMPAÑAMIENTO</v>
      </c>
      <c r="H3093" t="str">
        <v>Se requiere acompañamiento en tiendas Medellín durante los días 3;4.5 de Enero.</v>
      </c>
      <c r="I3093" t="str">
        <v>Se requiere acompañamiento en tiendas Medellín durante los días 3;4.5 de Enero.</v>
      </c>
      <c r="J3093" t="str">
        <v xml:space="preserve">Se llega a sitio Jumbo Santa Fe y se procede a validar el problema con una balanza de pescadería ya que no arrojaba etiqueta; se procede a cambiar de rollo de etiqueta ya que la que utilizaban eran de las brillantes y por tal motivo no arrojaba nada; se cambió por una opaca.          Después me desplazo para jumbo la 65 para validar la pos 6 ya que la balanza no pesaba ni escaneaba; se procede a reiniciar la balanza y se procede a reiniciar la pos; se hace pruebas con el supervisor de cajas para la validación del funcionamiento; me quede en tienda de 12 a 5:30 </v>
      </c>
      <c r="K3093">
        <v>45294</v>
      </c>
      <c r="L3093">
        <v>45294</v>
      </c>
      <c r="M3093" t="str">
        <f>TEXT(L3093,"DDDDDDD")</f>
        <v>miércoles</v>
      </c>
      <c r="N3093" t="str">
        <v>J022 JUMBO LAS VEGAS</v>
      </c>
      <c r="O3093" t="str">
        <v>MEDELLIN</v>
      </c>
      <c r="P3093" t="str">
        <f>IF(ISBLANK(O3093),"0",(VLOOKUP(O3093,REGION,2,FALSE)))</f>
        <v>CENTRO</v>
      </c>
      <c r="Q3093" t="str">
        <v>JARY JHOVANA MENA CORDOBA</v>
      </c>
      <c r="R3093" t="e">
        <f>IF(ISBLANK(Q3093),"0", VLOOKUP(Q3093,PERSONAL,2,FALSE))</f>
        <v>#N/A</v>
      </c>
      <c r="S3093" t="str">
        <v>DIRECTO</v>
      </c>
      <c r="T3093">
        <v>0.3333333333333333</v>
      </c>
      <c r="U3093">
        <v>0.7083333333333334</v>
      </c>
      <c r="V3093">
        <v>0.3333333333333333</v>
      </c>
      <c r="W3093" t="str">
        <v>2;5</v>
      </c>
      <c r="X3093">
        <f>NETWORKDAYS(K3093,L3092)</f>
        <v>3</v>
      </c>
      <c r="Y3093" t="str">
        <f>IF(X3093&lt;=2,"CUMPLE","NO CUMPLE")</f>
        <v>NO CUMPLE</v>
      </c>
    </row>
    <row r="3094">
      <c r="A3094" t="str">
        <v>ACOMPAÑAMIENTO</v>
      </c>
      <c r="B3094" t="str">
        <v>REQUEST</v>
      </c>
      <c r="C3094" t="str">
        <v>CERRADO</v>
      </c>
      <c r="D3094" t="str">
        <v>TODA LA TIENDA</v>
      </c>
      <c r="E3094" t="str">
        <v>ACOMPAÑAMIENTO</v>
      </c>
      <c r="F3094" t="str">
        <v>ACOMPAÑAMIENTO</v>
      </c>
      <c r="G3094" t="str">
        <v>ACOMPAÑAMIENTO</v>
      </c>
      <c r="H3094" t="str">
        <v>Se requiere acompañamiento en tiendas Medellín durante los días 3;4.5 de Enero.</v>
      </c>
      <c r="I3094" t="str">
        <v>Se requiere acompañamiento en tiendas Medellín durante los días 3;4.5 de Enero.</v>
      </c>
      <c r="J3094" t="str">
        <v>Se realiza acompañamiento de acuerdo a lo solicitado.</v>
      </c>
      <c r="K3094">
        <v>45295</v>
      </c>
      <c r="L3094">
        <v>45295</v>
      </c>
      <c r="M3094" t="str">
        <f>TEXT(L3094,"DDDDDDD")</f>
        <v>jueves</v>
      </c>
      <c r="N3094" t="str">
        <v>J022 JUMBO LAS VEGAS</v>
      </c>
      <c r="O3094" t="str">
        <v>MEDELLIN</v>
      </c>
      <c r="P3094" t="str">
        <f>IF(ISBLANK(O3094),"0",(VLOOKUP(O3094,REGION,2,FALSE)))</f>
        <v>CENTRO</v>
      </c>
      <c r="Q3094" t="str">
        <v>JARY JHOVANA MENA CORDOBA</v>
      </c>
      <c r="R3094" t="e">
        <f>IF(ISBLANK(Q3094),"0", VLOOKUP(Q3094,PERSONAL,2,FALSE))</f>
        <v>#N/A</v>
      </c>
      <c r="S3094" t="str">
        <v>DIRECTO</v>
      </c>
      <c r="T3094">
        <v>0.3333333333333333</v>
      </c>
      <c r="U3094">
        <v>0.7083333333333334</v>
      </c>
      <c r="V3094">
        <v>0.3333333333333333</v>
      </c>
      <c r="W3094" t="str">
        <v>2;5</v>
      </c>
      <c r="X3094">
        <f>NETWORKDAYS(K3094,L3093)</f>
        <v>-2</v>
      </c>
      <c r="Y3094" t="str">
        <f>IF(X3094&lt;=2,"CUMPLE","NO CUMPLE")</f>
        <v>CUMPLE</v>
      </c>
    </row>
    <row r="3095">
      <c r="A3095" t="str">
        <v>ACOMPAÑAMIENTO</v>
      </c>
      <c r="B3095" t="str">
        <v>REQUEST</v>
      </c>
      <c r="C3095" t="str">
        <v>CERRADO</v>
      </c>
      <c r="D3095" t="str">
        <v>TODA LA TIENDA</v>
      </c>
      <c r="E3095" t="str">
        <v>ACOMPAÑAMIENTO</v>
      </c>
      <c r="F3095" t="str">
        <v>ACOMPAÑAMIENTO</v>
      </c>
      <c r="G3095" t="str">
        <v>ACOMPAÑAMIENTO</v>
      </c>
      <c r="H3095" t="str">
        <v>Se requiere acompañamiento en tiendas Medellín durante los días 3;4.5 de Enero.</v>
      </c>
      <c r="I3095" t="str">
        <v>Se requiere acompañamiento en tiendas Medellín durante los días 3;4.5 de Enero.</v>
      </c>
      <c r="J3095" t="str">
        <v>Se realiza acompañamiento de acuerdo a lo solicitado.</v>
      </c>
      <c r="K3095">
        <v>45296</v>
      </c>
      <c r="L3095">
        <v>45296</v>
      </c>
      <c r="M3095" t="str">
        <f>TEXT(L3095,"DDDDDDD")</f>
        <v>viernes</v>
      </c>
      <c r="N3095" t="str">
        <v>J022 JUMBO LAS VEGAS</v>
      </c>
      <c r="O3095" t="str">
        <v>MEDELLIN</v>
      </c>
      <c r="P3095" t="str">
        <f>IF(ISBLANK(O3095),"0",(VLOOKUP(O3095,REGION,2,FALSE)))</f>
        <v>CENTRO</v>
      </c>
      <c r="Q3095" t="str">
        <v>JARY JHOVANA MENA CORDOBA</v>
      </c>
      <c r="R3095" t="e">
        <f>IF(ISBLANK(Q3095),"0", VLOOKUP(Q3095,PERSONAL,2,FALSE))</f>
        <v>#N/A</v>
      </c>
      <c r="S3095" t="str">
        <v>DIRECTO</v>
      </c>
      <c r="T3095">
        <v>0.3333333333333333</v>
      </c>
      <c r="U3095">
        <v>0.7083333333333334</v>
      </c>
      <c r="V3095">
        <v>0.3333333333333333</v>
      </c>
      <c r="W3095" t="str">
        <v>2;5</v>
      </c>
      <c r="X3095">
        <f>NETWORKDAYS(K3095,L3094)</f>
        <v>-2</v>
      </c>
      <c r="Y3095" t="str">
        <f>IF(X3095&lt;=2,"CUMPLE","NO CUMPLE")</f>
        <v>CUMPLE</v>
      </c>
    </row>
    <row r="3096" xml:space="preserve">
      <c r="A3096">
        <v>386822</v>
      </c>
      <c r="B3096" t="str">
        <v>REQUEST</v>
      </c>
      <c r="C3096" t="str">
        <v>CERRADO</v>
      </c>
      <c r="D3096" t="str">
        <v>TODA LA TIENDA</v>
      </c>
      <c r="E3096" t="str">
        <v>PDA</v>
      </c>
      <c r="F3096" t="str">
        <v>PDA</v>
      </c>
      <c r="G3096" t="str">
        <v>HONEYWELL</v>
      </c>
      <c r="H3096" t="str" xml:space="preserve">
        <v xml:space="preserve">Solicito de su colaboración revisando la aplicación MI tienda en todas las PDT del local 126. pide actualización y en otras regresa a la pagina de inicio. PDT a actualizar Polivalencia ATC polivalencia Rancho; PLS; Perecederos._x000d_
Indicar la ubicación del computador en la tienda o sede_x000d_
_x000d_
Local 126</v>
      </c>
      <c r="I3096" t="str" xml:space="preserve">
        <v xml:space="preserve">Solicito de su colaboración revisando la aplicación MI tienda en todas las PDT del local 126. pide actualización y en otras regresa a la pagina de inicio. PDT a actualizar Polivalencia ATC polivalencia Rancho; PLS; Perecederos._x000d_
Indicar la ubicación del computador en la tienda o sede_x000d_
_x000d_
Local 126</v>
      </c>
      <c r="J3096" t="str">
        <v>SE REVISA PDA DE AREAS PGC; PLS Y ATC; POR SOLICITAR ACTUALIZACION DE LA APLICACIÓN MI TIENDA; LA CUAL EN TODAS LAS PDA DE LAS AREAS MECIONADAS CON PRUEBAS CON LA JEFE DE SECCION QUIEN SOLICITO EL SERVICIO.                                    PDA QUEDAN FUNCIONANDO CORRECTAMENTE Y OPERATIVAS</v>
      </c>
      <c r="K3096">
        <v>45300</v>
      </c>
      <c r="L3096">
        <v>45300</v>
      </c>
      <c r="M3096" t="str">
        <f>TEXT(L3096,"DDDDDDD")</f>
        <v>martes</v>
      </c>
      <c r="N3096" t="str" xml:space="preserve">
        <v xml:space="preserve">J126 JUMBO SAN SILVESTRE_x000d_
_x000d_
</v>
      </c>
      <c r="O3096" t="str">
        <v>BARRANCABERMEJA</v>
      </c>
      <c r="P3096" t="str">
        <f>IF(ISBLANK(O3096),"0",(VLOOKUP(O3096,REGION,2,FALSE)))</f>
        <v>ORIENTE</v>
      </c>
      <c r="Q3096" t="str">
        <v>LUIS CARLOS ROJAS ACOSTA</v>
      </c>
      <c r="R3096">
        <f>IF(ISBLANK(Q3096),"0", VLOOKUP(Q3096,PERSONAL,2,FALSE))</f>
        <v>1096188137</v>
      </c>
      <c r="S3096" t="str">
        <v>DIRECTO</v>
      </c>
      <c r="T3096">
        <v>0.3333333333333333</v>
      </c>
      <c r="U3096">
        <v>0.4166666666666667</v>
      </c>
      <c r="V3096">
        <f>IF(ISBLANK(T3096 ),"0",U3096-T3096)</f>
        <v>0.08333333333333337</v>
      </c>
      <c r="W3096">
        <v>1</v>
      </c>
      <c r="X3096">
        <f>NETWORKDAYS(K3096,L3095)</f>
        <v>-3</v>
      </c>
      <c r="Y3096" t="str">
        <f>IF(X3096&lt;=2,"CUMPLE","NO CUMPLE")</f>
        <v>CUMPLE</v>
      </c>
    </row>
    <row r="3097" xml:space="preserve">
      <c r="A3097">
        <v>355323</v>
      </c>
      <c r="B3097" t="str">
        <v>REQUEST</v>
      </c>
      <c r="C3097" t="str">
        <v>CERRADO</v>
      </c>
      <c r="D3097" t="str">
        <v>LINEAL DE CAJAS</v>
      </c>
      <c r="E3097" t="str">
        <v>POS</v>
      </c>
      <c r="F3097" t="str">
        <v>POS</v>
      </c>
      <c r="G3097" t="str">
        <v>WINCOR</v>
      </c>
      <c r="H3097" t="str" xml:space="preserve">
        <v xml:space="preserve">Buen día me colaboran para revisar el teclado de la pos #5 ya que esta dañado no deja girar la llave. Gracias._x000d_
Numero de caja_x000d_
_x000d_
5</v>
      </c>
      <c r="I3097" t="str" xml:space="preserve">
        <v xml:space="preserve">Buen día me colaboran para revisar el teclado de la pos #5 ya que esta dañado no deja girar la llave. Gracias._x000d_
Numero de caja_x000d_
_x000d_
5</v>
      </c>
      <c r="J3097" t="str">
        <v>"SE REALIZA INSTALACION DE TECLADO POR CAMBIO; PRUEBAS REALIZADAS CON SUPERVISORA DE CAJAS EN TURNO SATISFACTORIAS. POS QUEDA FUNCIONANDO CORRECTAMENTE Y TOTALMENTE OPERATIVA . ENERO 9 DE 2023"</v>
      </c>
      <c r="K3097">
        <v>45300</v>
      </c>
      <c r="L3097">
        <v>45300</v>
      </c>
      <c r="M3097" t="str">
        <f>TEXT(L3097,"DDDDDDD")</f>
        <v>martes</v>
      </c>
      <c r="N3097" t="str" xml:space="preserve">
        <v xml:space="preserve">J126 JUMBO SAN SILVESTRE_x000d_
_x000d_
</v>
      </c>
      <c r="O3097" t="str">
        <v>BARRANCABERMEJA</v>
      </c>
      <c r="P3097" t="str">
        <f>IF(ISBLANK(O3097),"0",(VLOOKUP(O3097,REGION,2,FALSE)))</f>
        <v>ORIENTE</v>
      </c>
      <c r="Q3097" t="str">
        <v>LUIS CARLOS ROJAS ACOSTA</v>
      </c>
      <c r="R3097">
        <f>IF(ISBLANK(Q3097),"0", VLOOKUP(Q3097,PERSONAL,2,FALSE))</f>
        <v>1096188137</v>
      </c>
      <c r="S3097" t="str">
        <v>DIRECTO</v>
      </c>
      <c r="T3097">
        <v>0.4166666666666667</v>
      </c>
      <c r="U3097">
        <v>0.4791666666666667</v>
      </c>
      <c r="V3097">
        <f>IF(ISBLANK(T3097 ),"0",U3097-T3097)</f>
        <v>0.0625</v>
      </c>
      <c r="W3097">
        <v>1</v>
      </c>
      <c r="X3097">
        <f>NETWORKDAYS(K3097,L3096)</f>
        <v>1</v>
      </c>
      <c r="Y3097" t="str">
        <f>IF(X3097&lt;=2,"CUMPLE","NO CUMPLE")</f>
        <v>CUMPLE</v>
      </c>
    </row>
    <row r="3098" xml:space="preserve">
      <c r="A3098">
        <v>313008</v>
      </c>
      <c r="B3098" t="str">
        <v>REQUEST</v>
      </c>
      <c r="C3098" t="str">
        <v>CERRADO</v>
      </c>
      <c r="D3098" t="str">
        <v>TODA LA TIENDA</v>
      </c>
      <c r="E3098" t="str">
        <v>BALANZA</v>
      </c>
      <c r="F3098" t="str">
        <v>BALANZA</v>
      </c>
      <c r="G3098" t="str">
        <v>METTLER</v>
      </c>
      <c r="H3098" t="str" xml:space="preserve">
        <v xml:space="preserve">Buenas tardes ; ticket asociado al caso # 231399_x000d_
_x000d_
Área donde su ubica la balanza_x000d_
_x000d_
panaderia"Equipo recibido en tienda._x000d_
Por favor realizar la instalación."_x000d_
BALANZA</v>
      </c>
      <c r="I3098" t="str" xml:space="preserve">
        <v xml:space="preserve">Buenas tardes ; ticket asociado al caso # 231399_x000d_
_x000d_
Área donde su ubica la balanza_x000d_
_x000d_
panaderia"Equipo recibido en tienda._x000d_
Por favor realizar la instalación."_x000d_
BALANZA</v>
      </c>
      <c r="J3098" t="str" xml:space="preserve">
        <v xml:space="preserve">Se realiza visita en sitio y se procede a realizar la labor; se evidencia que la balanza de mesa ya se encuentra en la sede. Una vez en mi poder se realiza la instalación; configuración de ip y calibración; se ubica en el área de panadería y con ayuda del ingeniero Andres Bornachera se realiza el cargue de los productos al área antes mencionada. _x000d_
_x000d_
Una vez lista la balanza; se procede a realizar pruebas de funcionalidad en compañía del jefe inmediato Camilo Rodriguez y este da su aprobación de satisfacción con la firma del acta. Balanza de mesa se deja operativa y funcional._x000d_
</v>
      </c>
      <c r="K3098">
        <v>45302</v>
      </c>
      <c r="L3098">
        <v>45303</v>
      </c>
      <c r="M3098" t="str">
        <f>TEXT(L3098,"DDDDDDD")</f>
        <v>viernes</v>
      </c>
      <c r="N3098" t="str" xml:space="preserve">
        <v xml:space="preserve">J185 JUMBO YOPAL_x000d_
_x000d_
</v>
      </c>
      <c r="O3098" t="str">
        <v>YOPAL</v>
      </c>
      <c r="P3098" t="str">
        <f>IF(ISBLANK(O3098),"0",(VLOOKUP(O3098,REGION,2,FALSE)))</f>
        <v>ORIENTE</v>
      </c>
      <c r="Q3098" t="str">
        <v>PABLO ANDRES BALANTA GOMEZ</v>
      </c>
      <c r="R3098">
        <f>IF(ISBLANK(Q3098),"0", VLOOKUP(Q3098,PERSONAL,2,FALSE))</f>
        <v>1111739227</v>
      </c>
      <c r="S3098" t="str">
        <v>DIRECTO</v>
      </c>
      <c r="T3098">
        <v>0.5416666666666666</v>
      </c>
      <c r="U3098">
        <v>0.75</v>
      </c>
      <c r="V3098">
        <f>IF(ISBLANK(T3098 ),"0",U3098-T3098)</f>
        <v>0.20833333333333337</v>
      </c>
      <c r="W3098">
        <v>3</v>
      </c>
      <c r="X3098">
        <f>NETWORKDAYS(K3098,L3097)</f>
        <v>-3</v>
      </c>
      <c r="Y3098" t="str">
        <f>IF(X3098&lt;=2,"CUMPLE","NO CUMPLE")</f>
        <v>CUMPLE</v>
      </c>
    </row>
    <row r="3099" xml:space="preserve">
      <c r="A3099">
        <v>397665</v>
      </c>
      <c r="B3099" t="str">
        <v>REQUEST</v>
      </c>
      <c r="C3099" t="str">
        <v>CERRADO</v>
      </c>
      <c r="D3099" t="str">
        <v>TODA LA TIENDA</v>
      </c>
      <c r="E3099" t="str">
        <v>PDA</v>
      </c>
      <c r="F3099" t="str">
        <v>PDA</v>
      </c>
      <c r="G3099" t="str">
        <v>HONEYWELL</v>
      </c>
      <c r="H3099"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I3099"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J3099" t="str" xml:space="preserve">
        <v xml:space="preserve">Se realiza visita en sitio y se procede a intervenir las dos PDA del área de recibo con número de serie; 1 S/N: 21177B7574 y PDA Recibo 2 S/N: 21178B05FC. El cual se denotó que los dos tenían problemas con el táctil; ya que realizaba funciones autómatas; es decir ingresaba a funciones sin que el usuario tocara la pantalla; esto ocurrió con los dos dispositivos; además al realizar procesos en Telnet en varias ocasiones se salía del aplicativo o hacia procesos sin orden del usuario; habiendo que volviera a registrar el pedido._x000d_
Se procede a realizar formateo de fábrica y configuración según del manual de configuración de PDA EDA51 2.2 en los dos dispositivos y la falla persiste; se limpia la pantalla con limpia cristal y aun continua el problema; por ultimo se procede a retirar el vidrio protector de una de las PDA y al dejar el dispositivo encendido por un minuto empezó a realizar comandos sola._x000d_
Por todos los procesos que se realizaron se descarto problemas de software; dando como diagnostico daño en hardware en este caso falla en táctil. Se solicita el cambio de táctil de las dos pda del área de recibo. _x000d_
Se realiza comunicación con Andres Bornachera y se le envía la evidencia de la novedad que presenta las dos pda y este aprueba la solicitud del caso. Labor culmina con éxito._x000d_
</v>
      </c>
      <c r="K3099">
        <v>45302</v>
      </c>
      <c r="L3099">
        <v>45303</v>
      </c>
      <c r="M3099" t="str">
        <f>TEXT(L3099,"DDDDDDD")</f>
        <v>viernes</v>
      </c>
      <c r="N3099" t="str" xml:space="preserve">
        <v xml:space="preserve">J185 JUMBO YOPAL_x000d_
_x000d_
</v>
      </c>
      <c r="O3099" t="str">
        <v>YOPAL</v>
      </c>
      <c r="P3099" t="str">
        <f>IF(ISBLANK(O3099),"0",(VLOOKUP(O3099,REGION,2,FALSE)))</f>
        <v>ORIENTE</v>
      </c>
      <c r="Q3099" t="str">
        <v>PABLO ANDRES BALANTA GOMEZ</v>
      </c>
      <c r="R3099">
        <f>IF(ISBLANK(Q3099),"0", VLOOKUP(Q3099,PERSONAL,2,FALSE))</f>
        <v>1111739227</v>
      </c>
      <c r="S3099" t="str">
        <v>DIRECTO</v>
      </c>
      <c r="T3099">
        <v>0.3958333333333333</v>
      </c>
      <c r="U3099">
        <v>0.5416666666666666</v>
      </c>
      <c r="V3099">
        <f>IF(ISBLANK(T3099 ),"0",U3099-T3099)</f>
        <v>0.14583333333333331</v>
      </c>
      <c r="W3099">
        <v>2</v>
      </c>
      <c r="X3099">
        <f>NETWORKDAYS(K3099,L3098)</f>
        <v>2</v>
      </c>
      <c r="Y3099" t="str">
        <f>IF(X3099&lt;=2,"CUMPLE","NO CUMPLE")</f>
        <v>CUMPLE</v>
      </c>
    </row>
    <row r="3100" xml:space="preserve">
      <c r="A3100">
        <v>393619</v>
      </c>
      <c r="B3100" t="str">
        <v>REQUEST</v>
      </c>
      <c r="C3100" t="str">
        <v>CERRADO</v>
      </c>
      <c r="D3100" t="str">
        <v>NO VENTAS</v>
      </c>
      <c r="E3100" t="str">
        <v>PC</v>
      </c>
      <c r="F3100" t="str">
        <v>PC</v>
      </c>
      <c r="G3100" t="str">
        <v>LENOVO</v>
      </c>
      <c r="H3100" t="str" xml:space="preserve">
        <v xml:space="preserve">Buenas Tardes; Cordial Saludo!!! Solicito su valiosa colaboración con la validación del equipo PC asignado al área de boucle o inventarios tienda en la tienda 36_Jumbo Popayán ya que no permite el acceso al paquete de office 365 (correo electrónico; Teams etc.) A la fecha no hemos podido realizar indicadores y otras tareas del área; se generan AGP pero indican que es con soporte campo._x000d_
AREA EN DONDE SE UBICA EL EQUIPO_x000d_
_x000d_
AD-144841 - Oficinas</v>
      </c>
      <c r="I3100" t="str" xml:space="preserve">
        <v xml:space="preserve">Buenas Tardes; Cordial Saludo!!! Solicito su valiosa colaboración con la validación del equipo PC asignado al área de boucle o inventarios tienda en la tienda 36_Jumbo Popayán ya que no permite el acceso al paquete de office 365 (correo electrónico; Teams etc.) A la fecha no hemos podido realizar indicadores y otras tareas del área; se generan AGP pero indican que es con soporte campo._x000d_
AREA EN DONDE SE UBICA EL EQUIPO_x000d_
_x000d_
AD-144841 - Oficinas</v>
      </c>
      <c r="J3100" t="str">
        <v>Me encuentro en sitio se procede a verificar el equipo con el perfil de usuario; se desintala el programa teams y se descarga desde la pagina oficial se ingresa con el correo del usuario pero nos muestra un error se verifican credenciales de acceso y configuracion de permisos y se observa que le falta una licencia; se verifica con otro usuario en el mismo  equipo y se observa que otro usuario si tiene la licencia y no presenta fallas al usar los aplicativo en el  acceso a outlook y teams y el paquete de offices; se le informa al usuario la falla y faltas de permisos y se le indica al ing harold con evidencias para escalar  el caso;  terminada la labor me retiro de sitio informando a la compañera Katerine y al ing harold quien se encuentra en licencia hasta el lunes segun me informo.</v>
      </c>
      <c r="K3100">
        <v>45302</v>
      </c>
      <c r="L3100">
        <v>45303</v>
      </c>
      <c r="M3100" t="str">
        <f>TEXT(L3100,"DDDDDDD")</f>
        <v>viernes</v>
      </c>
      <c r="N3100" t="str" xml:space="preserve">
        <v xml:space="preserve">J036 JUMBO POPAYAN CAMPANARIO_x000d_
_x000d_
</v>
      </c>
      <c r="O3100" t="str">
        <v>POPAYAN</v>
      </c>
      <c r="P3100" t="str">
        <f>IF(ISBLANK(O3100),"0",(VLOOKUP(O3100,REGION,2,FALSE)))</f>
        <v>OCCIDENTE</v>
      </c>
      <c r="Q3100" t="str">
        <v>DANIEL FERNANDO PAREDES ARTEAGA</v>
      </c>
      <c r="R3100">
        <f>IF(ISBLANK(Q3100),"0", VLOOKUP(Q3100,PERSONAL,2,FALSE))</f>
        <v>10301691</v>
      </c>
      <c r="S3100" t="str">
        <v>DIRECTO</v>
      </c>
      <c r="T3100">
        <v>0.3368055555555556</v>
      </c>
      <c r="U3100">
        <v>0.4166666666666667</v>
      </c>
      <c r="V3100">
        <f>IF(ISBLANK(T3100 ),"0",U3100-T3100)</f>
        <v>0.0798611111111111</v>
      </c>
      <c r="W3100">
        <v>1</v>
      </c>
      <c r="X3100">
        <f>NETWORKDAYS(K3100,L3099)</f>
        <v>2</v>
      </c>
      <c r="Y3100" t="str">
        <f>IF(X3100&lt;=2,"CUMPLE","NO CUMPLE")</f>
        <v>CUMPLE</v>
      </c>
    </row>
    <row r="3101" xml:space="preserve">
      <c r="A3101">
        <v>398080</v>
      </c>
      <c r="B3101" t="str">
        <v>INCIDENT</v>
      </c>
      <c r="C3101" t="str">
        <v>CERRADO</v>
      </c>
      <c r="D3101" t="str">
        <v>LINEAL DE CAJAS</v>
      </c>
      <c r="E3101" t="str">
        <v>MONEDERO</v>
      </c>
      <c r="F3101" t="str">
        <v xml:space="preserve">MONEDERO </v>
      </c>
      <c r="G3101" t="str">
        <v>GENERICO</v>
      </c>
      <c r="H3101" t="str" xml:space="preserve">
        <v xml:space="preserve">muy buena tarde; me colabora con la pos # 21 ;no abre la gaveta ni con llave_x000d_
Numero de caja_x000d_
_x000d_
21</v>
      </c>
      <c r="I3101" t="str" xml:space="preserve">
        <v xml:space="preserve">muy buena tarde; me colabora con la pos # 21 ;no abre la gaveta ni con llave_x000d_
Numero de caja_x000d_
_x000d_
21</v>
      </c>
      <c r="J3101" t="str">
        <v>Me encuentro en sitio; se procede a verificar el cajón monedero que al ingresar el usuario no realiza su apertura ni cierre; se desarma cajón para llegar al sensor pero al realizar pruebas con el tester este no muestra respuesta y se procede a cambiar el cajón por otro en bodeja; al conectar este nuevo este tampoco realiza la accion de opertura y cierre se verifica cableado y se observa con un pin guía dañado se busca en bodega y no se halla cable de cajón para remplazar; se ponchea el cable y no se soluciona se informa que la caja inalámbrica no esta operando y se utiliza el cable de la misma para poner en funcionamiento el cajón monedero de la pos 21 y se informa al coordinador de  la caja que no hay cables de cajón monedero para remplazar; se realizan pruebas en caja # 21 queda funcional y me retiro de sitio informando a la compañera Katerine y al ing harold quien se encuentra en licencia asta el lunes según me informo. 12 DE ENERO DE 2024</v>
      </c>
      <c r="K3101">
        <v>45302</v>
      </c>
      <c r="L3101">
        <v>45303</v>
      </c>
      <c r="M3101" t="str">
        <f>TEXT(L3101,"DDDDDDD")</f>
        <v>viernes</v>
      </c>
      <c r="N3101" t="str" xml:space="preserve">
        <v xml:space="preserve">J036 JUMBO POPAYAN CAMPANARIO_x000d_
_x000d_
</v>
      </c>
      <c r="O3101" t="str">
        <v>POPAYAN</v>
      </c>
      <c r="P3101" t="str">
        <f>IF(ISBLANK(O3101),"0",(VLOOKUP(O3101,REGION,2,FALSE)))</f>
        <v>OCCIDENTE</v>
      </c>
      <c r="Q3101" t="str">
        <v>DANIEL FERNANDO PAREDES ARTEAGA</v>
      </c>
      <c r="R3101">
        <f>IF(ISBLANK(Q3101),"0", VLOOKUP(Q3101,PERSONAL,2,FALSE))</f>
        <v>10301691</v>
      </c>
      <c r="S3101" t="str">
        <v>DIRECTO</v>
      </c>
      <c r="T3101">
        <v>0.4201388888888889</v>
      </c>
      <c r="U3101">
        <v>0.53125</v>
      </c>
      <c r="V3101">
        <f>IF(ISBLANK(T3101 ),"0",U3101-T3101)</f>
        <v>0.1111111111111111</v>
      </c>
      <c r="W3101">
        <v>2</v>
      </c>
      <c r="X3101">
        <f>NETWORKDAYS(K3101,L3100)</f>
        <v>2</v>
      </c>
      <c r="Y3101" t="str">
        <f>IF(X3101&lt;=2,"CUMPLE","NO CUMPLE")</f>
        <v>CUMPLE</v>
      </c>
    </row>
    <row r="3102" xml:space="preserve">
      <c r="A3102">
        <v>396099</v>
      </c>
      <c r="B3102" t="str">
        <v>REQUEST</v>
      </c>
      <c r="C3102" t="str">
        <v>CERRADO</v>
      </c>
      <c r="D3102" t="str">
        <v>CARNES</v>
      </c>
      <c r="E3102" t="str">
        <v>BALANZA</v>
      </c>
      <c r="F3102" t="str">
        <v>COLGANTE</v>
      </c>
      <c r="G3102" t="str">
        <v>METTLER</v>
      </c>
      <c r="H3102" t="str" xml:space="preserve">
        <v xml:space="preserve">Favor nos ayudan con reparacion de balanza la cual no esta pesando correctamente. Serial de la balanza [B924806702] Gracias por la atencion prestada._x000d_
Área donde su ubica la balanza_x000d_
_x000d_
CARNES</v>
      </c>
      <c r="I3102" t="str" xml:space="preserve">
        <v xml:space="preserve">Favor nos ayudan con reparacion de balanza la cual no esta pesando correctamente. Serial de la balanza [B924806702] Gracias por la atencion prestada._x000d_
Área donde su ubica la balanza_x000d_
_x000d_
CARNES</v>
      </c>
      <c r="J3102" t="str">
        <v>se realiza calibración de balanza colgante de carnes correctamente # que se retira 7380000000311  # que se deja instalado   7380000000604 ---- B123199</v>
      </c>
      <c r="K3102">
        <v>45302</v>
      </c>
      <c r="L3102">
        <v>45303</v>
      </c>
      <c r="M3102" t="str">
        <f>TEXT(L3102,"DDDDDDD")</f>
        <v>viernes</v>
      </c>
      <c r="N3102" t="str" xml:space="preserve">
        <v xml:space="preserve">J174 JUMBO EL CASTILLO_x000d_
_x000d_
</v>
      </c>
      <c r="O3102" t="str">
        <v>CARTAGENA</v>
      </c>
      <c r="P3102" t="str">
        <f>IF(ISBLANK(O3102),"0",(VLOOKUP(O3102,REGION,2,FALSE)))</f>
        <v>COSTA</v>
      </c>
      <c r="Q3102" t="str">
        <v xml:space="preserve">JOSE LUIS GOMEZ MARQUEZ </v>
      </c>
      <c r="R3102">
        <v>1143371482</v>
      </c>
      <c r="S3102" t="str">
        <v>DIRECTO</v>
      </c>
      <c r="T3102">
        <v>0.3333333333333333</v>
      </c>
      <c r="U3102">
        <v>0.3819444444444444</v>
      </c>
      <c r="V3102">
        <f>IF(ISBLANK(T3102 ),"0",U3102-T3102)</f>
        <v>0.048611111111111105</v>
      </c>
      <c r="W3102">
        <v>1</v>
      </c>
      <c r="X3102">
        <f>NETWORKDAYS(K3102,L3101)</f>
        <v>2</v>
      </c>
      <c r="Y3102" t="str">
        <f>IF(X3102&lt;=2,"CUMPLE","NO CUMPLE")</f>
        <v>CUMPLE</v>
      </c>
    </row>
    <row r="3103" xml:space="preserve">
      <c r="A3103">
        <v>393125</v>
      </c>
      <c r="B3103" t="str">
        <v>INCIDENT</v>
      </c>
      <c r="C3103" t="str">
        <v>CERRADO</v>
      </c>
      <c r="D3103" t="str">
        <v>TODA LA TIENDA</v>
      </c>
      <c r="E3103" t="str">
        <v>PDA</v>
      </c>
      <c r="F3103" t="str">
        <v>PDA</v>
      </c>
      <c r="G3103" t="str">
        <v>HONEYWELL</v>
      </c>
      <c r="H3103" t="str" xml:space="preserve">
        <v xml:space="preserve">Al prenderla queda en la pantalla de inicio y no pasa; se queda cargando y no opción de hacer ninguna función._x000d_
Sección de la tienda en donde se ubica la PDT o usuario_x000d_
_x000d_
Perecederos</v>
      </c>
      <c r="I3103" t="str" xml:space="preserve">
        <v xml:space="preserve">Al prenderla queda en la pantalla de inicio y no pasa; se queda cargando y no opción de hacer ninguna función._x000d_
Sección de la tienda en donde se ubica la PDT o usuario_x000d_
_x000d_
Perecederos</v>
      </c>
      <c r="J3103" t="str">
        <v>Me encuentro en sitio y se me indica revisarla pda de fruver ya que al encender no pasa del logo de inicio Honeywell;  procedo a revisar y realizo un reset por carga retirando la bateria y presionando el boton de encendido  por unos segundos; realizo pruebas sin cambios procedo a realizar un hard reset por botonera presionando ingreso al menu de recovery y realizo el fresh de inicio y espero que termine el proceso y realizo un reboot de la unidad pda y espero su cargue normal le indico al contralor que se encuentra con poco carga y debe ser cargada doy por terminada labor  se le informa a la compañera Katerine y al ingeniero harold quien me indica que esta de compensatorio ; me retiro de sitio; equipo operativo.</v>
      </c>
      <c r="K3103">
        <v>45302</v>
      </c>
      <c r="L3103">
        <v>45302</v>
      </c>
      <c r="M3103" t="str">
        <f>TEXT(L3103,"DDDDDDD")</f>
        <v>jueves</v>
      </c>
      <c r="N3103" t="str" xml:space="preserve">
        <v xml:space="preserve">J036 JUMBO POPAYAN CAMPANARIO_x000d_
_x000d_
</v>
      </c>
      <c r="O3103" t="str">
        <v>POPAYAN</v>
      </c>
      <c r="P3103" t="str">
        <f>IF(ISBLANK(O3103),"0",(VLOOKUP(O3103,REGION,2,FALSE)))</f>
        <v>OCCIDENTE</v>
      </c>
      <c r="Q3103" t="str">
        <v>DANIEL FERNANDO PAREDES ARTEAGA</v>
      </c>
      <c r="R3103">
        <f>IF(ISBLANK(Q3103),"0", VLOOKUP(Q3103,PERSONAL,2,FALSE))</f>
        <v>10301691</v>
      </c>
      <c r="S3103" t="str">
        <v>DIRECTO</v>
      </c>
      <c r="T3103">
        <v>0.6284722222222222</v>
      </c>
      <c r="U3103">
        <v>0.6701388888888888</v>
      </c>
      <c r="V3103">
        <f>IF(ISBLANK(T3103 ),"0",U3103-T3103)</f>
        <v>0.04166666666666663</v>
      </c>
      <c r="W3103">
        <v>1</v>
      </c>
      <c r="X3103">
        <f>NETWORKDAYS(K3103,L3102)</f>
        <v>2</v>
      </c>
      <c r="Y3103" t="str">
        <f>IF(X3103&lt;=2,"CUMPLE","NO CUMPLE")</f>
        <v>CUMPLE</v>
      </c>
    </row>
    <row r="3104" xml:space="preserve">
      <c r="A3104">
        <v>398369</v>
      </c>
      <c r="B3104" t="str">
        <v>INCIDENT</v>
      </c>
      <c r="C3104" t="str">
        <v>CERRADO</v>
      </c>
      <c r="D3104" t="str">
        <v>EDS</v>
      </c>
      <c r="E3104" t="str">
        <v>POS</v>
      </c>
      <c r="F3104" t="str">
        <v>POS</v>
      </c>
      <c r="G3104" t="str">
        <v>WINCOR</v>
      </c>
      <c r="H3104" t="str" xml:space="preserve">
        <v xml:space="preserve">Buen día. Se presenta falla en la impresora y la gaveta de la pos #32 correspondiente a la EDS Jumbo Girardot._x000d_
Número de inventario si se tiene_x000d_
_x000d_
02132035_x000d_
_x000d_
Numero de caja_x000d_
_x000d_
32</v>
      </c>
      <c r="I3104" t="str" xml:space="preserve">
        <v xml:space="preserve">Buen día. Se presenta falla en la impresora y la gaveta de la pos #32 correspondiente a la EDS Jumbo Girardot._x000d_
Número de inventario si se tiene_x000d_
_x000d_
02132035_x000d_
_x000d_
Numero de caja_x000d_
_x000d_
32</v>
      </c>
      <c r="J3104" t="str">
        <v>Se realiza revisión de Cpu Pos 32 de la Estación de Servicio y se encuentra Gaveta dañada en el área de la cerradura; Se verifica en Sistemas si tenemos la parte para solucionar el caso; Se encuentra y se Realiza la reparación de Gaveta; también se realiza revisión de la impresora Epson dejando la original en su respectivo sitio; Se pone a pruebas y funciona correctamente...ESTADO OK 12 de ENERO DE 2024</v>
      </c>
      <c r="K3104">
        <v>45302</v>
      </c>
      <c r="L3104">
        <v>45303</v>
      </c>
      <c r="M3104" t="str">
        <f>TEXT(L3104,"DDDDDDD")</f>
        <v>viernes</v>
      </c>
      <c r="N3104" t="str" xml:space="preserve">
        <v xml:space="preserve">J047 JUMBO GIRARDOT_x000d_
_x000d_
</v>
      </c>
      <c r="O3104" t="str">
        <v>GIRARDOT</v>
      </c>
      <c r="P3104" t="str">
        <f>IF(ISBLANK(O3104),"0",(VLOOKUP(O3104,REGION,2,FALSE)))</f>
        <v>OCCIDENTE</v>
      </c>
      <c r="Q3104" t="str">
        <v>RAFAEL ARDILA PUENTES</v>
      </c>
      <c r="R3104">
        <f>IF(ISBLANK(Q3104),"0", VLOOKUP(Q3104,PERSONAL,2,FALSE))</f>
        <v>1018419858</v>
      </c>
      <c r="S3104" t="str">
        <v>ALIADO</v>
      </c>
      <c r="T3104">
        <v>0.4166666666666667</v>
      </c>
      <c r="U3104">
        <v>0.4583333333333333</v>
      </c>
      <c r="V3104">
        <f>IF(ISBLANK(T3104 ),"0",U3104-T3104)</f>
        <v>0.04166666666666663</v>
      </c>
      <c r="W3104">
        <v>1</v>
      </c>
      <c r="X3104">
        <f>NETWORKDAYS(K3104,L3103)</f>
        <v>1</v>
      </c>
      <c r="Y3104" t="str">
        <f>IF(X3104&lt;=2,"CUMPLE","NO CUMPLE")</f>
        <v>CUMPLE</v>
      </c>
    </row>
    <row r="3105" xml:space="preserve">
      <c r="A3105">
        <v>313043</v>
      </c>
      <c r="B3105" t="str">
        <v>INCIDENT</v>
      </c>
      <c r="C3105" t="str">
        <v>CERRADO</v>
      </c>
      <c r="D3105" t="str">
        <v>TODA LA TIENDA</v>
      </c>
      <c r="E3105" t="str">
        <v>PDA</v>
      </c>
      <c r="F3105" t="str">
        <v>PDA</v>
      </c>
      <c r="G3105" t="str">
        <v>HONEYWELL</v>
      </c>
      <c r="H3105" t="str" xml:space="preserve">
        <v xml:space="preserve">Buenos días: Por favor me colabora con los escáner del area de recibo que no están cargando no se si es el pin de carga o el cargad por que puede estar dañado._x000d_
Sección de la tienda en donde se ubica la PDT o usuario_x000d_
_x000d_
Recibo</v>
      </c>
      <c r="I3105" t="str" xml:space="preserve">
        <v xml:space="preserve">Buenos días: Por favor me colabora con los escáner del area de recibo que no están cargando no se si es el pin de carga o el cargad por que puede estar dañado._x000d_
Sección de la tienda en donde se ubica la PDT o usuario_x000d_
_x000d_
Recibo</v>
      </c>
      <c r="J3105" t="str" xml:space="preserve">
        <v xml:space="preserve">"Se revisan 4 lectores que presentan falla de carga; se revisa los cargadores los cuales están en mal estado los cables de carga. Se recomienda cambiar los cargadores. Se evidencia un lector el cual presenta problemas al prender. _x000d_
Serial 1:  21175B478D_x000d_
Serial 2: 21175B7070E_x000d_
Serial 3: 21175B5E4A_x000d_
Serial 4: 21175B5151_x000d_
Atendido por José Donado el 11 de ENERO DE 2024"</v>
      </c>
      <c r="K3105">
        <v>45302</v>
      </c>
      <c r="L3105">
        <v>45302</v>
      </c>
      <c r="M3105" t="str">
        <f>TEXT(L3105,"DDDDDDD")</f>
        <v>jueves</v>
      </c>
      <c r="N3105" t="str" xml:space="preserve">
        <v xml:space="preserve">J045 JUMBO AV.DEL FERROCARRIL SANTA MARTA_x000d_
_x000d_
</v>
      </c>
      <c r="O3105" t="str">
        <v>SANTA MARTA</v>
      </c>
      <c r="P3105" t="str">
        <f>IF(ISBLANK(O3105),"0",(VLOOKUP(O3105,REGION,2,FALSE)))</f>
        <v>COSTA</v>
      </c>
      <c r="Q3105" t="str">
        <v>JOSE DAVID DONADO LAPEIRA</v>
      </c>
      <c r="R3105">
        <v>1082986659</v>
      </c>
      <c r="S3105" t="str">
        <v>ALIADO</v>
      </c>
      <c r="T3105">
        <v>0.3541666666666667</v>
      </c>
      <c r="U3105">
        <v>0.4583333333333333</v>
      </c>
      <c r="V3105">
        <f>IF(ISBLANK(T3105 ),"0",U3105-T3105)</f>
        <v>0.10416666666666663</v>
      </c>
      <c r="W3105">
        <v>2</v>
      </c>
      <c r="X3105">
        <f>NETWORKDAYS(K3105,L3104)</f>
        <v>2</v>
      </c>
      <c r="Y3105" t="str">
        <f>IF(X3105&lt;=2,"CUMPLE","NO CUMPLE")</f>
        <v>CUMPLE</v>
      </c>
    </row>
    <row r="3106" xml:space="preserve">
      <c r="A3106">
        <v>379649</v>
      </c>
      <c r="B3106" t="str">
        <v>INCIDENT</v>
      </c>
      <c r="C3106" t="str">
        <v>CERRADO</v>
      </c>
      <c r="D3106" t="str">
        <v>LINEAL DE CAJAS</v>
      </c>
      <c r="E3106" t="str">
        <v>POS</v>
      </c>
      <c r="F3106" t="str">
        <v>CASHDRAWER</v>
      </c>
      <c r="G3106" t="str">
        <v>WINCOR</v>
      </c>
      <c r="H3106" t="str" xml:space="preserve">
        <v xml:space="preserve">Buen día; solicito de su colaboración con el envió de una gaveta de para la pos numero 02 la cual fue hurtada en la tienda Serie No :59CD001409._x000d_
_x000d_
Gracias_x000d_
_x000d_
Número de inventario si se tiene_x000d_
_x000d_
serie: 59CD001409_x000d_
_x000d_
Numero de caja_x000d_
_x000d_
02</v>
      </c>
      <c r="I3106" t="str" xml:space="preserve">
        <v xml:space="preserve">Buen día; solicito de su colaboración con el envió de una gaveta de para la pos numero 02 la cual fue hurtada en la tienda Serie No :59CD001409._x000d_
_x000d_
Gracias_x000d_
_x000d_
Número de inventario si se tiene_x000d_
_x000d_
serie: 59CD001409_x000d_
_x000d_
Numero de caja_x000d_
_x000d_
02</v>
      </c>
      <c r="J3106" t="str">
        <v>Se llega a sitio y se procede con validaciones de ingreso. Se establece contacto con el usuario y la pos afectada. Se desembala cashdrawer; se procede con el traslado desde la oficina de sistemas hasta la pos; se coloca cashdrawer y se realiza la respectiva conexión. Se ajusta cableado; se procede con el reinicio de la pos la cual sube a normalidad. Se realizan pruebas con el usuario el cual queda a satisfacción. Se le comunica a Gerente en Tienda y Permanencia Tienda lo realizado. Se da por finalizada la actividad y se procede con el cierre del ticket.</v>
      </c>
      <c r="K3106">
        <v>45304</v>
      </c>
      <c r="L3106">
        <v>45304</v>
      </c>
      <c r="M3106" t="str">
        <f>TEXT(L3106,"DDDDDDD")</f>
        <v>sábado</v>
      </c>
      <c r="N3106" t="str" xml:space="preserve">
        <v xml:space="preserve">M179 METRO PITALITO_x000d_
_x000d_
</v>
      </c>
      <c r="O3106" t="str">
        <v>PITALITO</v>
      </c>
      <c r="P3106" t="str">
        <f>IF(ISBLANK(O3106),"0",(VLOOKUP(O3106,REGION,2,FALSE)))</f>
        <v>OCCIDENTE</v>
      </c>
      <c r="Q3106" t="str">
        <v>EMERSON PALACIOS MARTINEZ</v>
      </c>
      <c r="R3106">
        <f>IF(ISBLANK(Q3106),"0", VLOOKUP(Q3106,PERSONAL,2,FALSE))</f>
        <v>13723524</v>
      </c>
      <c r="S3106" t="str">
        <v>ALIADO</v>
      </c>
      <c r="T3106">
        <v>0.3333333333333333</v>
      </c>
      <c r="U3106">
        <v>0.3611111111111111</v>
      </c>
      <c r="V3106">
        <f>IF(ISBLANK(T3106 ),"0",U3106-T3106)</f>
        <v>0.02777777777777779</v>
      </c>
      <c r="W3106">
        <v>1</v>
      </c>
      <c r="X3106">
        <f>NETWORKDAYS(K3106,L3105)</f>
        <v>-2</v>
      </c>
      <c r="Y3106" t="str">
        <f>IF(X3106&lt;=2,"CUMPLE","NO CUMPLE")</f>
        <v>CUMPLE</v>
      </c>
      <c r="Z3106" t="str">
        <v xml:space="preserve">Caso ingresa el 9 de Enero; cliente solicita atención de Emerson </v>
      </c>
    </row>
    <row r="3107" xml:space="preserve">
      <c r="A3107">
        <v>379665</v>
      </c>
      <c r="B3107" t="str">
        <v>INCIDENT</v>
      </c>
      <c r="C3107" t="str">
        <v>CERRADO</v>
      </c>
      <c r="D3107" t="str">
        <v>LINEAL DE CAJAS</v>
      </c>
      <c r="E3107" t="str">
        <v>POS</v>
      </c>
      <c r="F3107" t="str">
        <v>CASHDRAWER</v>
      </c>
      <c r="G3107" t="str">
        <v>WINCOR</v>
      </c>
      <c r="H3107" t="str" xml:space="preserve">
        <v xml:space="preserve">Buen día; solicito de su colaboración con el envió de una gaveta de para la pos numero 05 la cual fue hurtada en la tienda. Serie No :59CD001381._x000d_
_x000d_
Gracias._x000d_
_x000d_
Número de inventario si se tiene_x000d_
_x000d_
serie: 59CD001381_x000d_
_x000d_
Numero de caja_x000d_
_x000d_
05</v>
      </c>
      <c r="I3107" t="str" xml:space="preserve">
        <v xml:space="preserve">Buen día; solicito de su colaboración con el envió de una gaveta de para la pos numero 05 la cual fue hurtada en la tienda. Serie No :59CD001381._x000d_
_x000d_
Gracias._x000d_
_x000d_
Número de inventario si se tiene_x000d_
_x000d_
serie: 59CD001381_x000d_
_x000d_
Numero de caja_x000d_
_x000d_
05</v>
      </c>
      <c r="J3107" t="str">
        <v>Se llega a sitio y se procede con validaciones de ingreso. Se establece contacto con el usuario y la pos afectada. Se desembala cashdrawer; se procede con el traslado desde la oficina de sistemas hasta la pos; se coloca cashdrawer y se realiza la respectiva conexión. se ajusta cableado; se procede con el reinicio de la pos la cual sube a normalidad. Se realizan pruebas con el usuario el cual queda a satisfacción. Se le comunica a Gerente en Tienda y Permanencia Tienda lo realizado. Se da por finalizada la actividad y se procede con el cierr del ticket.</v>
      </c>
      <c r="K3107">
        <v>45304</v>
      </c>
      <c r="L3107">
        <v>45304</v>
      </c>
      <c r="M3107" t="str">
        <f>TEXT(L3107,"DDDDDDD")</f>
        <v>sábado</v>
      </c>
      <c r="N3107" t="str" xml:space="preserve">
        <v xml:space="preserve">M179 METRO PITALITO_x000d_
_x000d_
</v>
      </c>
      <c r="O3107" t="str">
        <v>PITALITO</v>
      </c>
      <c r="P3107" t="str">
        <f>IF(ISBLANK(O3107),"0",(VLOOKUP(O3107,REGION,2,FALSE)))</f>
        <v>OCCIDENTE</v>
      </c>
      <c r="Q3107" t="str">
        <v>EMERSON PALACIOS MARTINEZ</v>
      </c>
      <c r="R3107">
        <f>IF(ISBLANK(Q3107),"0", VLOOKUP(Q3107,PERSONAL,2,FALSE))</f>
        <v>13723524</v>
      </c>
      <c r="S3107" t="str">
        <v>ALIADO</v>
      </c>
      <c r="T3107">
        <v>0.36180555555555555</v>
      </c>
      <c r="U3107">
        <v>0.38958333333333334</v>
      </c>
      <c r="V3107">
        <f>IF(ISBLANK(T3107 ),"0",U3107-T3107)</f>
        <v>0.02777777777777779</v>
      </c>
      <c r="W3107">
        <v>1</v>
      </c>
      <c r="X3107">
        <f>NETWORKDAYS(K3107,L3106)</f>
        <v>0</v>
      </c>
      <c r="Y3107" t="str">
        <f>IF(X3107&lt;=2,"CUMPLE","NO CUMPLE")</f>
        <v>CUMPLE</v>
      </c>
      <c r="Z3107" t="str">
        <v xml:space="preserve">Caso ingresa el 9 de Enero; cliente solicita atención de Emerson </v>
      </c>
    </row>
    <row r="3108" xml:space="preserve">
      <c r="A3108">
        <v>386019</v>
      </c>
      <c r="B3108" t="str">
        <v>INCIDENT</v>
      </c>
      <c r="C3108" t="str">
        <v>CERRADO</v>
      </c>
      <c r="D3108" t="str">
        <v>PISO DE VENTA</v>
      </c>
      <c r="E3108" t="str">
        <v>PDA</v>
      </c>
      <c r="F3108" t="str">
        <v>PDA</v>
      </c>
      <c r="G3108" t="str">
        <v>HONEYWELL</v>
      </c>
      <c r="H3108" t="str" xml:space="preserve">
        <v xml:space="preserve">Buen día cordial saludo; solicito de su colaboración para revisar PDA asignada al área de precios con serial 21175b72d1; la cual presenta falla en la configuración de la barra de funciones; gracias_x000d_
Sección de la tienda en donde se ubica la PDT o usuario_x000d_
_x000d_
pgc</v>
      </c>
      <c r="I3108" t="str" xml:space="preserve">
        <v xml:space="preserve">Buen día cordial saludo; solicito de su colaboración para revisar PDA asignada al área de precios con serial 21175b72d1; la cual presenta falla en la configuración de la barra de funciones; gracias_x000d_
Sección de la tienda en donde se ubica la PDT o usuario_x000d_
_x000d_
pgc</v>
      </c>
      <c r="J3108" t="str">
        <v>Se llega a sitio y se procede con validaciones de ingreso. Se establece contacto con la usuaria y el equipo.  Se procede con la desinstalación del mochasoft. Se realiza instalación nuevamente de la aplicación y por supuesto la descarga de la misma. Se realiza configuración de parámetros del sistema comercial génesix. Se realiza configuración de perfil. Se reinicia la pda y sube a normalidad. Se realiza configuración de las teclas de función. Se realizan pruebas con el usuario a satisfacción. Se finaliza la actividad y se procede con el cierre del ticket informando a permanencia tienda y gerente de la misma.</v>
      </c>
      <c r="K3108">
        <v>45304</v>
      </c>
      <c r="L3108">
        <v>45304</v>
      </c>
      <c r="M3108" t="str">
        <f>TEXT(L3108,"DDDDDDD")</f>
        <v>sábado</v>
      </c>
      <c r="N3108" t="str" xml:space="preserve">
        <v xml:space="preserve">M179 METRO PITALITO_x000d_
_x000d_
</v>
      </c>
      <c r="O3108" t="str">
        <v>PITALITO</v>
      </c>
      <c r="P3108" t="str">
        <f>IF(ISBLANK(O3108),"0",(VLOOKUP(O3108,REGION,2,FALSE)))</f>
        <v>OCCIDENTE</v>
      </c>
      <c r="Q3108" t="str">
        <v>EMERSON PALACIOS MARTINEZ</v>
      </c>
      <c r="R3108">
        <f>IF(ISBLANK(Q3108),"0", VLOOKUP(Q3108,PERSONAL,2,FALSE))</f>
        <v>13723524</v>
      </c>
      <c r="S3108" t="str">
        <v>ALIADO</v>
      </c>
      <c r="T3108">
        <v>0.3902777777777778</v>
      </c>
      <c r="U3108">
        <v>0.4597222222222222</v>
      </c>
      <c r="V3108">
        <f>IF(ISBLANK(T3108 ),"0",U3108-T3108)</f>
        <v>0.06944444444444442</v>
      </c>
      <c r="W3108">
        <v>1</v>
      </c>
      <c r="X3108">
        <f>NETWORKDAYS(K3108,L3107)</f>
        <v>0</v>
      </c>
      <c r="Y3108" t="str">
        <f>IF(X3108&lt;=2,"CUMPLE","NO CUMPLE")</f>
        <v>CUMPLE</v>
      </c>
      <c r="Z3108" t="str">
        <v xml:space="preserve">Caso ingresa el 9 de Enero; cliente solicita atención de Emerson </v>
      </c>
    </row>
    <row r="3109" xml:space="preserve">
      <c r="A3109">
        <v>380846</v>
      </c>
      <c r="B3109" t="str">
        <v>INCIDENT</v>
      </c>
      <c r="C3109" t="str">
        <v>CERRADO</v>
      </c>
      <c r="D3109" t="str">
        <v>PLATOS PREPARADOS</v>
      </c>
      <c r="E3109" t="str">
        <v>BALANZA</v>
      </c>
      <c r="F3109" t="str">
        <v>BALANZA</v>
      </c>
      <c r="G3109" t="str">
        <v>METTLER</v>
      </c>
      <c r="H3109" t="str" xml:space="preserve">
        <v xml:space="preserve">Balanza de platos preparados C108180507 tiene falla en el teclado parte derecha. La parte de los números no funciona._x000d_
Indica la ubicacion de tu balanza en la tienda_x000d_
_x000d_
Platos preparados</v>
      </c>
      <c r="I3109" t="str" xml:space="preserve">
        <v xml:space="preserve">Balanza de platos preparados C108180507 tiene falla en el teclado parte derecha. La parte de los números no funciona._x000d_
Indica la ubicacion de tu balanza en la tienda_x000d_
_x000d_
Platos preparados</v>
      </c>
      <c r="J3109" t="str">
        <v>Se llega a sitio y se procede con validaciones de ingreso. Ubicamos el usuario y la balanza. Solicitamos la parte que llegó; la trasladsamos hasta la respectiva ubicación. Desarmamos la parte afectada (teclado) y procedemos a retirar el teclado o su membrana. Retiramos bus de datos y de poder del mismo. Procedemos a retirar el adhesivo del mismo e insertamos bus de datos y de poder.  Procedemos cuidadosamente a pegarlo. Ensamblamos teclado ya conectado y procedemos a realizar pruebas las cuales salen a satisfacción. Se finaliza la actividad y procedemos conel cierre del ticket. Cabe realtar que el teclado retirado se termina de destruir y se recicla.</v>
      </c>
      <c r="K3109">
        <v>45306</v>
      </c>
      <c r="L3109">
        <v>45306</v>
      </c>
      <c r="M3109" t="str">
        <f>TEXT(L3109,"DDDDDDD")</f>
        <v>lunes</v>
      </c>
      <c r="N3109" t="str" xml:space="preserve">
        <v xml:space="preserve">M179 METRO PITALITO_x000d_
_x000d_
</v>
      </c>
      <c r="O3109" t="str">
        <v>PITALITO</v>
      </c>
      <c r="P3109" t="str">
        <f>IF(ISBLANK(O3109),"0",(VLOOKUP(O3109,REGION,2,FALSE)))</f>
        <v>OCCIDENTE</v>
      </c>
      <c r="Q3109" t="str">
        <v>EMERSON PALACIOS MARTINEZ</v>
      </c>
      <c r="R3109">
        <f>IF(ISBLANK(Q3109),"0", VLOOKUP(Q3109,PERSONAL,2,FALSE))</f>
        <v>13723524</v>
      </c>
      <c r="S3109" t="str">
        <v>ALIADO</v>
      </c>
      <c r="T3109">
        <v>0.3333333333333333</v>
      </c>
      <c r="U3109">
        <v>0.3958333333333333</v>
      </c>
      <c r="V3109">
        <f>IF(ISBLANK(T3109 ),"0",U3109-T3109)</f>
        <v>0.0625</v>
      </c>
      <c r="W3109">
        <v>1</v>
      </c>
      <c r="X3109">
        <f>NETWORKDAYS(K3109,L3108)</f>
        <v>-1</v>
      </c>
      <c r="Y3109" t="str">
        <f>IF(X3109&lt;=2,"CUMPLE","NO CUMPLE")</f>
        <v>CUMPLE</v>
      </c>
      <c r="Z3109" t="str">
        <v xml:space="preserve">Caso ingresa el 9 de Enero; cliente solicita atención de Emerson </v>
      </c>
    </row>
    <row r="3110" xml:space="preserve">
      <c r="A3110">
        <v>380841</v>
      </c>
      <c r="B3110" t="str">
        <v>INCIDENT</v>
      </c>
      <c r="C3110" t="str">
        <v>CERRADO</v>
      </c>
      <c r="D3110" t="str">
        <v>CARNES</v>
      </c>
      <c r="E3110" t="str">
        <v>BALANZA</v>
      </c>
      <c r="F3110" t="str">
        <v>COLGANTE</v>
      </c>
      <c r="G3110" t="str">
        <v>METTLER</v>
      </c>
      <c r="H3110" t="str" xml:space="preserve">
        <v xml:space="preserve">La balanza de carnes serial C329514836; presenta falla al momento imprimir etiqueta porque la impresión muchas veces no es clara y salen 2 etiquetas_x000d_
Indica la ubicacion de tu balanza en la tienda_x000d_
_x000d_
Balanza colgante de carnes</v>
      </c>
      <c r="I3110" t="str" xml:space="preserve">
        <v xml:space="preserve">La balanza de carnes serial C329514836; presenta falla al momento imprimir etiqueta porque la impresión muchas veces no es clara y salen 2 etiquetas_x000d_
Indica la ubicacion de tu balanza en la tienda_x000d_
_x000d_
Balanza colgante de carnes</v>
      </c>
      <c r="J3110" t="str">
        <v>Se llega a sitio y se procede con validaciones de ingreso. Ubicamos el usuario y la balanza. Procedemos a realizar mantenimiento preventivo a sensores y motores de rotación. La balanza sigue presentando la misma novedad. Se formatea y se realiza prueba con otros dos tipos de papel y la balanza presenta obstruccion. Se realiza el mismo procedimiento pero realizando un reset factory y la balanza sigue presentando la misma novedad. Se realiza el retiro de la balanza desmontándola y trasladándola hasta el laboratorio de sistemas para realizar el respectivo embalaje. Se deja embalada y se envia evidencia fotográfica a Soporte Remoto Edwin Bolaños. Se procede a realizar el respectivo checklist para la solicitud de la respectiva garantía. Se finaliza la actividad y se procede a trasladar la llamada a Soporte Especializado para que tramite la respectiva recogida y garantía. Se anexa checklist a la llamada.</v>
      </c>
      <c r="K3110">
        <v>45306</v>
      </c>
      <c r="L3110">
        <v>45306</v>
      </c>
      <c r="M3110" t="str">
        <f>TEXT(L3110,"DDDDDDD")</f>
        <v>lunes</v>
      </c>
      <c r="N3110" t="str" xml:space="preserve">
        <v xml:space="preserve">M179 METRO PITALITO_x000d_
_x000d_
</v>
      </c>
      <c r="O3110" t="str">
        <v>PITALITO</v>
      </c>
      <c r="P3110" t="str">
        <f>IF(ISBLANK(O3110),"0",(VLOOKUP(O3110,REGION,2,FALSE)))</f>
        <v>OCCIDENTE</v>
      </c>
      <c r="Q3110" t="str">
        <v>EMERSON PALACIOS MARTINEZ</v>
      </c>
      <c r="R3110">
        <f>IF(ISBLANK(Q3110),"0", VLOOKUP(Q3110,PERSONAL,2,FALSE))</f>
        <v>13723524</v>
      </c>
      <c r="S3110" t="str">
        <v>ALIADO</v>
      </c>
      <c r="T3110">
        <v>0.3972222222222222</v>
      </c>
      <c r="U3110">
        <v>0.5013888888888889</v>
      </c>
      <c r="V3110">
        <f>IF(ISBLANK(T3110 ),"0",U3110-T3110)</f>
        <v>0.10416666666666669</v>
      </c>
      <c r="W3110">
        <v>2</v>
      </c>
      <c r="X3110">
        <f>NETWORKDAYS(K3110,L3109)</f>
        <v>1</v>
      </c>
      <c r="Y3110" t="str">
        <f>IF(X3110&lt;=2,"CUMPLE","NO CUMPLE")</f>
        <v>CUMPLE</v>
      </c>
      <c r="Z3110" t="str">
        <v xml:space="preserve">Caso ingresa el 9 de Enero; cliente solicita atención de Emerson </v>
      </c>
    </row>
    <row r="3111" xml:space="preserve">
      <c r="A3111">
        <v>308954</v>
      </c>
      <c r="B3111" t="str">
        <v>INCIDENT</v>
      </c>
      <c r="C3111" t="str">
        <v>CERRADO</v>
      </c>
      <c r="D3111" t="str">
        <v>CARNES</v>
      </c>
      <c r="E3111" t="str">
        <v>BALANZA</v>
      </c>
      <c r="F3111" t="str">
        <v>COLGANTE</v>
      </c>
      <c r="G3111" t="str">
        <v>METTLER</v>
      </c>
      <c r="H3111" t="str" xml:space="preserve">
        <v xml:space="preserve">Buenas tardes. por favor me colaboran con la validación de la balanzas de mesa la cual no sale el tiquete de venta; ip 10.132.24.48 gracias_x000d_
Indica la ubicacion de tu balanza en la tienda_x000d_
_x000d_
Carnes</v>
      </c>
      <c r="I3111" t="str" xml:space="preserve">
        <v xml:space="preserve">Buenas tardes. por favor me colaboran con la validación de la balanzas de mesa la cual no sale el tiquete de venta; ip 10.132.24.48 gracias_x000d_
Indica la ubicacion de tu balanza en la tienda_x000d_
_x000d_
Carnes</v>
      </c>
      <c r="J3111" t="str">
        <v>Se llega a sitio y se procede con validaciones de ingreso. Ubicamos el usuario y la balanza. Procedemos a sacar parámetros de la balanza a retirar. Desmontamos la misma y la trasladamos al laboratorio de sistemas donde se realiza debidamente el embalaje y sellamiento de la caja; enviamos datos a Soporte Especializado de la misma. Desembalamos la balanza que llega y procedemos con el respectivo ensamblaje de la misma. La trasladamos hasta el laboratorio de carnes y procedemos a realizar conexión eléctrica y de datos. Parametrizamos y la balanza se encuentra sin red. Esperamos y el área de Telecomunicaciones nos contacta. Hacemos el respectivo seguimiento y se realiza desbloqueo de seguridad o aseguramiento del punto de red. Contactamos a Soporte Especializado y esperamos a que se realice el respectivo cargue de parámetros. Se procede a realizar pruebas una vez nos indican proceder con las mismas. El usuario realiza pruebas a satisfacción. Se procede con la recolección de firmas para el acta de salida de la retirada y acta de entrega de la que queda. Se envian las mismas escaneadas al igual que el reporte fotográfico de las dos balanza a Soporte Remoto Edwin Bolaños. Se envía medidas de Alto; Largo; Ancho y Peso a Soporte Remoto para la respectivas recogida. Se traslada balanza de fruver que estaba siendo utilizada en carnes al área de procedencia. Se realiza ping sostenido a las dos balanzas. Se le da reporte de lo realizado en Tienda al Señor Gerente y Permanencia Tienda. Se finaliza la actividad exitosamente procediendo con el respectivo cierre del ticket.</v>
      </c>
      <c r="K3111">
        <v>45306</v>
      </c>
      <c r="L3111">
        <v>45306</v>
      </c>
      <c r="M3111" t="str">
        <f>TEXT(L3111,"DDDDDDD")</f>
        <v>lunes</v>
      </c>
      <c r="N3111" t="str" xml:space="preserve">
        <v xml:space="preserve">M179 METRO PITALITO_x000d_
_x000d_
</v>
      </c>
      <c r="O3111" t="str">
        <v>PITALITO</v>
      </c>
      <c r="P3111" t="str">
        <f>IF(ISBLANK(O3111),"0",(VLOOKUP(O3111,REGION,2,FALSE)))</f>
        <v>OCCIDENTE</v>
      </c>
      <c r="Q3111" t="str">
        <v>EMERSON PALACIOS MARTINEZ</v>
      </c>
      <c r="R3111">
        <f>IF(ISBLANK(Q3111),"0", VLOOKUP(Q3111,PERSONAL,2,FALSE))</f>
        <v>13723524</v>
      </c>
      <c r="S3111" t="str">
        <v>ALIADO</v>
      </c>
      <c r="T3111">
        <v>0.5833333333333334</v>
      </c>
      <c r="U3111">
        <v>0.7916666666666666</v>
      </c>
      <c r="V3111">
        <f>IF(ISBLANK(T3111 ),"0",U3111-T3111)</f>
        <v>0.20833333333333326</v>
      </c>
      <c r="W3111">
        <v>3</v>
      </c>
      <c r="X3111">
        <f>NETWORKDAYS(K3111,L3110)</f>
        <v>1</v>
      </c>
      <c r="Y3111" t="str">
        <f>IF(X3111&lt;=2,"CUMPLE","NO CUMPLE")</f>
        <v>CUMPLE</v>
      </c>
      <c r="Z3111" t="str">
        <v xml:space="preserve">Caso ingresa el 9 de Enero; cliente solicita atención de Emerson </v>
      </c>
    </row>
    <row r="3112" xml:space="preserve">
      <c r="A3112">
        <v>404152</v>
      </c>
      <c r="B3112" t="str">
        <v>INCIDENT</v>
      </c>
      <c r="C3112" t="str">
        <v>CERRADO</v>
      </c>
      <c r="D3112" t="str">
        <v>LINEAL DE CAJAS</v>
      </c>
      <c r="E3112" t="str">
        <v>POS</v>
      </c>
      <c r="F3112" t="str">
        <v>CPU</v>
      </c>
      <c r="G3112" t="str">
        <v>WINCOR</v>
      </c>
      <c r="H3112" t="str" xml:space="preserve">
        <v xml:space="preserve">Buenos días; me ayudan con la POS 2 se encuentra fuera de linea presenta apagado y se reinicia. Adicional la Pos 2 fue la caja violentada hace unos días_x000d_
Numero de caja_x000d_
_x000d_
2</v>
      </c>
      <c r="I3112" t="str" xml:space="preserve">
        <v xml:space="preserve">Buenos días; me ayudan con la POS 2 se encuentra fuera de linea presenta apagado y se reinicia. Adicional la Pos 2 fue la caja violentada hace unos días_x000d_
Numero de caja_x000d_
_x000d_
2</v>
      </c>
      <c r="J3112" t="str">
        <v>Se llega a sitio y se procede con validaciones de ingreso. Se establece contacto con la usuaria y la pos. La pos presenta problemas de conexiones enla parte de la board y se realizan los ajustes necesarios; se ajusta cableado y se realiza reponchadodel cable de red. La pos sigue offline debido a que presenta falla en el disco duro y no deja formatear. Se prueba disco duro en otra máquina y no se deja formatear o iniciar la respectiva reinstalación. Se le indica a Soporte Remoto quien indica la solicitud de la parte para finiquitar el respectivo incidente. Parte a Solicitar: Disco Duro de estado Sólido - Capacidad 240 Gb o Superior. Se da por finalizada la actividad. Se traslada la llamada al Grupo Correspondiente para el estudio y en su aprobación el envio de la parte.</v>
      </c>
      <c r="K3112">
        <v>45306</v>
      </c>
      <c r="L3112">
        <v>45307</v>
      </c>
      <c r="M3112" t="str">
        <f>TEXT(L3112,"DDDDDDD")</f>
        <v>martes</v>
      </c>
      <c r="N3112" t="str" xml:space="preserve">
        <v xml:space="preserve">M179 METRO PITALITO_x000d_
_x000d_
</v>
      </c>
      <c r="O3112" t="str">
        <v>PITALITO</v>
      </c>
      <c r="P3112" t="str">
        <f>IF(ISBLANK(O3112),"0",(VLOOKUP(O3112,REGION,2,FALSE)))</f>
        <v>OCCIDENTE</v>
      </c>
      <c r="Q3112" t="str">
        <v>EMERSON PALACIOS MARTINEZ</v>
      </c>
      <c r="R3112">
        <f>IF(ISBLANK(Q3112),"0", VLOOKUP(Q3112,PERSONAL,2,FALSE))</f>
        <v>13723524</v>
      </c>
      <c r="S3112" t="str">
        <v>ALIADO</v>
      </c>
      <c r="T3112">
        <v>0.5</v>
      </c>
      <c r="U3112">
        <v>0.5833333333333334</v>
      </c>
      <c r="V3112">
        <f>IF(ISBLANK(T3112 ),"0",U3112-T3112)</f>
        <v>0.08333333333333337</v>
      </c>
      <c r="W3112">
        <v>1</v>
      </c>
      <c r="X3112">
        <f>NETWORKDAYS(K3112,L3111)</f>
        <v>1</v>
      </c>
      <c r="Y3112" t="str">
        <f>IF(X3112&lt;=2,"CUMPLE","NO CUMPLE")</f>
        <v>CUMPLE</v>
      </c>
    </row>
    <row r="3113" xml:space="preserve">
      <c r="A3113">
        <v>406510</v>
      </c>
      <c r="B3113" t="str">
        <v>REQUEST</v>
      </c>
      <c r="C3113" t="str">
        <v>CERRADO</v>
      </c>
      <c r="D3113" t="str">
        <v>RINCON JUMBO</v>
      </c>
      <c r="E3113" t="str">
        <v>POS</v>
      </c>
      <c r="F3113" t="str">
        <v>POS</v>
      </c>
      <c r="G3113" t="str">
        <v>WINCOR</v>
      </c>
      <c r="H3113" t="str" xml:space="preserve">
        <v xml:space="preserve">buen dia me colaboran por favor con el traslado de la pos # 20_x000d_
numero de caja pos_x000d_
_x000d_
20</v>
      </c>
      <c r="I3113" t="str" xml:space="preserve">
        <v xml:space="preserve">buen dia me colaboran por favor con el traslado de la pos # 20_x000d_
numero de caja pos_x000d_
_x000d_
20</v>
      </c>
      <c r="J3113" t="str">
        <v>"Me encuentro en sitio; se procede a verificar y desconectar cableado de la pos #20 retirar para dejar ubicada en electro; se verifica cableado y se observa que hace falta el cable de cajon monedero; me dirijo hasta bodeja a buscar entre las cajas y encuentro un cable que procedo a instalar en la pos y realizo pruebas  de teclado y acceso; todo ok  dejo acomodando la pos movil #18 en su respectiva gondola y la dejo encendiendo y en pantalla principal ya que no se puede usar por falta de facturación me informan que ya se monto cau para darle solución; terminada labor me retiro de sitio informando a la compañera Katerine y al ing harold de la novedad del cable para la pos #18 y la facturación pendiente. 17 de ENERO DE 2024"</v>
      </c>
      <c r="K3113">
        <v>45307</v>
      </c>
      <c r="L3113">
        <v>45308</v>
      </c>
      <c r="M3113" t="str">
        <f>TEXT(L3113,"DDDDDDD")</f>
        <v>miércoles</v>
      </c>
      <c r="N3113" t="str" xml:space="preserve">
        <v xml:space="preserve">J036 JUMBO POPAYAN CAMPANARIO_x000d_
_x000d_
</v>
      </c>
      <c r="O3113" t="str">
        <v>POPAYAN</v>
      </c>
      <c r="P3113" t="str">
        <f>IF(ISBLANK(O3113),"0",(VLOOKUP(O3113,REGION,2,FALSE)))</f>
        <v>OCCIDENTE</v>
      </c>
      <c r="Q3113" t="str">
        <v>DANIEL FERNANDO PAREDES ARTEAGA</v>
      </c>
      <c r="R3113">
        <f>IF(ISBLANK(Q3113),"0", VLOOKUP(Q3113,PERSONAL,2,FALSE))</f>
        <v>10301691</v>
      </c>
      <c r="S3113" t="str">
        <v>DIRECTO</v>
      </c>
      <c r="T3113">
        <v>0.3784722222222222</v>
      </c>
      <c r="U3113">
        <v>0.4895833333333333</v>
      </c>
      <c r="V3113">
        <f>IF(ISBLANK(T3113 ),"0",U3113-T3113)</f>
        <v>0.1111111111111111</v>
      </c>
      <c r="W3113">
        <v>2</v>
      </c>
      <c r="X3113">
        <f>NETWORKDAYS(K3113,L3112)</f>
        <v>1</v>
      </c>
      <c r="Y3113" t="str">
        <f>IF(X3113&lt;=2,"CUMPLE","NO CUMPLE")</f>
        <v>CUMPLE</v>
      </c>
    </row>
    <row r="3114" xml:space="preserve">
      <c r="A3114">
        <v>404539</v>
      </c>
      <c r="B3114" t="str">
        <v>REQUEST</v>
      </c>
      <c r="C3114" t="str">
        <v>CERRADO</v>
      </c>
      <c r="D3114" t="str">
        <v>RINCON JUMBO</v>
      </c>
      <c r="E3114" t="str">
        <v>BALANZA</v>
      </c>
      <c r="F3114" t="str">
        <v>BALANZA</v>
      </c>
      <c r="G3114" t="str">
        <v>METTLER</v>
      </c>
      <c r="H3114" t="str" xml:space="preserve">
        <v xml:space="preserve">La balanza de Platos Preparados esta desconfigurada; cuando se imprime la etiqueta sale cortada y bota dos o tres etiquetas_x000d_
Área en donde se encuentra la Balanza_x000d_
_x000d_
platos preparados</v>
      </c>
      <c r="I3114" t="str" xml:space="preserve">
        <v xml:space="preserve">La balanza de Platos Preparados esta desconfigurada; cuando se imprime la etiqueta sale cortada y bota dos o tres etiquetas_x000d_
Área en donde se encuentra la Balanza_x000d_
_x000d_
platos preparados</v>
      </c>
      <c r="J3114" t="str">
        <v>Me encuentro en sitio se procede a verificar y corregir el error de ticket dobles en la balanza; procedo a realizar el ingreso con la clave de administración por medio del menú; introduzco el código de calibración del papel y espero que termine el proceso; verifico la calibración del ojo de gallo; realizo pruebas de peso y todo ok y funcional. Me retiro de sitio informando a la compañera Katerine y al ing harold .</v>
      </c>
      <c r="K3114">
        <v>45308</v>
      </c>
      <c r="L3114">
        <v>45308</v>
      </c>
      <c r="M3114" t="str">
        <f>TEXT(L3114,"DDDDDDD")</f>
        <v>miércoles</v>
      </c>
      <c r="N3114" t="str" xml:space="preserve">
        <v xml:space="preserve">J036 JUMBO POPAYAN CAMPANARIO_x000d_
_x000d_
</v>
      </c>
      <c r="O3114" t="str">
        <v>POPAYAN</v>
      </c>
      <c r="P3114" t="str">
        <f>IF(ISBLANK(O3114),"0",(VLOOKUP(O3114,REGION,2,FALSE)))</f>
        <v>OCCIDENTE</v>
      </c>
      <c r="Q3114" t="str">
        <v>DANIEL FERNANDO PAREDES ARTEAGA</v>
      </c>
      <c r="R3114">
        <f>IF(ISBLANK(Q3114),"0", VLOOKUP(Q3114,PERSONAL,2,FALSE))</f>
        <v>10301691</v>
      </c>
      <c r="S3114" t="str">
        <v>DIRECTO</v>
      </c>
      <c r="T3114">
        <v>0.4930555555555556</v>
      </c>
      <c r="U3114">
        <v>0.5486111111111112</v>
      </c>
      <c r="V3114">
        <f>IF(ISBLANK(T3114 ),"0",U3114-T3114)</f>
        <v>0.05555555555555558</v>
      </c>
      <c r="W3114">
        <v>1</v>
      </c>
      <c r="X3114">
        <f>NETWORKDAYS(K3114,L3113)</f>
        <v>1</v>
      </c>
      <c r="Y3114" t="str">
        <f>IF(X3114&lt;=2,"CUMPLE","NO CUMPLE")</f>
        <v>CUMPLE</v>
      </c>
    </row>
    <row r="3115" xml:space="preserve">
      <c r="A3115">
        <v>384313</v>
      </c>
      <c r="B3115" t="str">
        <v>REQUEST</v>
      </c>
      <c r="C3115" t="str">
        <v>CERRADO</v>
      </c>
      <c r="D3115" t="str">
        <v>LINEAL DE CAJAS</v>
      </c>
      <c r="E3115" t="str">
        <v>PUNTO DE RED</v>
      </c>
      <c r="F3115" t="str">
        <v>PUNTO DE RED</v>
      </c>
      <c r="G3115" t="str">
        <v>PUNTO DE RED</v>
      </c>
      <c r="H3115" t="str">
        <v>buen dia; por favor parametrizar y/ adecuar una pos para el area de panaderia ya que vamos a iniciar con venta a granel y bebidas calientes</v>
      </c>
      <c r="I3115" t="str">
        <v>buen dia; por favor parametrizar y/ adecuar una pos para el area de panaderia ya que vamos a iniciar con venta a granel y bebidas calientes</v>
      </c>
      <c r="J3115" t="str">
        <v>Se procede a revisar punto de red en el area de panaderia el cual se le conecto un telefono IP y se conecto bien a la red; dando la siguiente direccion IP: 10.131.54.72.  Se Realizo todo bajo la supervicion remota del señor albeiro hoyos.</v>
      </c>
      <c r="K3115">
        <v>45307</v>
      </c>
      <c r="L3115">
        <v>45307</v>
      </c>
      <c r="M3115" t="str">
        <f>TEXT(L3115,"DDDDDDD")</f>
        <v>martes</v>
      </c>
      <c r="N3115" t="str" xml:space="preserve">
        <v xml:space="preserve">J045 JUMBO AV.DEL FERROCARRIL SANTA MARTA_x000d_
_x000d_
</v>
      </c>
      <c r="O3115" t="str">
        <v>SANTA MARTA</v>
      </c>
      <c r="P3115" t="str">
        <f>IF(ISBLANK(O3115),"0",(VLOOKUP(O3115,REGION,2,FALSE)))</f>
        <v>COSTA</v>
      </c>
      <c r="Q3115" t="str">
        <v>JOSE DAVID DONADO LAPEIRA</v>
      </c>
      <c r="R3115">
        <v>1082986659</v>
      </c>
      <c r="S3115" t="str">
        <v xml:space="preserve">ALIADO </v>
      </c>
      <c r="T3115">
        <v>0.6041666666666666</v>
      </c>
      <c r="U3115">
        <v>0.7083333333333334</v>
      </c>
      <c r="V3115">
        <f>IF(ISBLANK(T3115 ),"0",U3115-T3115)</f>
        <v>0.10416666666666674</v>
      </c>
      <c r="W3115">
        <v>2</v>
      </c>
      <c r="X3115">
        <f>NETWORKDAYS(K3115,L3114)</f>
        <v>2</v>
      </c>
      <c r="Y3115" t="str">
        <f>IF(X3115&lt;=2,"CUMPLE","NO CUMPLE")</f>
        <v>CUMPLE</v>
      </c>
    </row>
    <row r="3116" xml:space="preserve">
      <c r="A3116">
        <v>405188</v>
      </c>
      <c r="B3116" t="str">
        <v>INCIDENT</v>
      </c>
      <c r="C3116" t="str">
        <v>CERRADO</v>
      </c>
      <c r="D3116" t="str">
        <v>PLATOS PREPARADOS</v>
      </c>
      <c r="E3116" t="str">
        <v>SWITCH</v>
      </c>
      <c r="F3116" t="str">
        <v>MICROSENS</v>
      </c>
      <c r="G3116" t="str">
        <v>MICROSENS</v>
      </c>
      <c r="H3116" t="str" xml:space="preserve">
        <v xml:space="preserve">(COL) Switch microsens | JU027 | equipo afectado: CORNGJU027MS077 IP: 10.131.18.77_x000d_
Área Afectada_x000d_
_x000d_
platos_x000d_
_x000d_
Punto Operacional Afectada_x000d_
_x000d_
CORNGJU027MS077 IP: 10.131.18.77</v>
      </c>
      <c r="I3116" t="str" xml:space="preserve">
        <v xml:space="preserve">(COL) Switch microsens | JU027 | equipo afectado: CORNGJU027MS077 IP: 10.131.18.77_x000d_
Área Afectada_x000d_
_x000d_
platos_x000d_
_x000d_
Punto Operacional Afectada_x000d_
_x000d_
CORNGJU027MS077 IP: 10.131.18.77</v>
      </c>
      <c r="J3116" t="str">
        <v>"Se llega a sitio en la tienda Jumbo de Rionegro y se revisa el swithe de microsens en el area de platos; el cual presenta intermitencias; se procede a revisarlo y el cual se deja operativo. Este servicio fue atendido por CARLOS ALBERTO TORRES ECHEVERRIA EL 16 DE ENERO DE 2024."</v>
      </c>
      <c r="K3116">
        <v>45307</v>
      </c>
      <c r="L3116">
        <v>45307</v>
      </c>
      <c r="M3116" t="str">
        <f>TEXT(L3116,"DDDDDDD")</f>
        <v>martes</v>
      </c>
      <c r="N3116" t="str" xml:space="preserve">
        <v xml:space="preserve">J027 JUMBO RIONEGRO_x000d_
_x000d_
</v>
      </c>
      <c r="O3116" t="str">
        <v>RIONEGRO</v>
      </c>
      <c r="P3116" t="str">
        <f>IF(ISBLANK(O3116),"0",(VLOOKUP(O3116,REGION,2,FALSE)))</f>
        <v>CENTRO</v>
      </c>
      <c r="Q3116" t="str">
        <v>CARLOS ALBERTO TORRES ECHEVERRIA</v>
      </c>
      <c r="R3116">
        <v>71697694</v>
      </c>
      <c r="S3116" t="str">
        <v>ALIADO</v>
      </c>
      <c r="T3116">
        <v>0.7361111111111112</v>
      </c>
      <c r="U3116">
        <v>0.7708333333333334</v>
      </c>
      <c r="V3116">
        <f>IF(ISBLANK(T3116 ),"0",U3116-T3116)</f>
        <v>0.03472222222222221</v>
      </c>
      <c r="W3116">
        <v>1</v>
      </c>
      <c r="X3116">
        <f>NETWORKDAYS(K3116,L3115)</f>
        <v>1</v>
      </c>
      <c r="Y3116" t="str">
        <f>IF(X3116&lt;=2,"CUMPLE","NO CUMPLE")</f>
        <v>CUMPLE</v>
      </c>
    </row>
    <row r="3117" xml:space="preserve">
      <c r="A3117">
        <v>392866</v>
      </c>
      <c r="B3117" t="str">
        <v>REQUEST</v>
      </c>
      <c r="C3117" t="str">
        <v>CERRADO</v>
      </c>
      <c r="D3117" t="str">
        <v xml:space="preserve">LINEAL DE CAJAS </v>
      </c>
      <c r="E3117" t="str">
        <v>POS</v>
      </c>
      <c r="F3117" t="str">
        <v>POS</v>
      </c>
      <c r="G3117" t="str">
        <v>WINCOR</v>
      </c>
      <c r="H3117" t="str">
        <v>Buen dia me ayudan con la pos #22 se registra bolsa compostable de $380 y aparece 3800 y no deja cancelar venta.</v>
      </c>
      <c r="I3117" t="str">
        <v>Buen dia me ayudan con la pos #22 se registra bolsa compostable de $380 y aparece 3800 y no deja cancelar venta.</v>
      </c>
      <c r="J3117" t="str">
        <v>Se llega a sitio en la tienda Jumbo de Rionegro y se revisa el visor a instalar el cual ya queda operativo.</v>
      </c>
      <c r="K3117">
        <v>45307</v>
      </c>
      <c r="L3117">
        <v>45307</v>
      </c>
      <c r="M3117" t="str">
        <f>TEXT(L3117,"DDDDDDD")</f>
        <v>martes</v>
      </c>
      <c r="N3117" t="str" xml:space="preserve">
        <v xml:space="preserve">J027 JUMBO RIONEGRO_x000d_
_x000d_
</v>
      </c>
      <c r="O3117" t="str">
        <v>RIONEGRO</v>
      </c>
      <c r="P3117" t="str">
        <f>IF(ISBLANK(O3117),"0",(VLOOKUP(O3117,REGION,2,FALSE)))</f>
        <v>CENTRO</v>
      </c>
      <c r="Q3117" t="str">
        <v>CARLOS ALBERTO TORRES ECHEVERRIA</v>
      </c>
      <c r="R3117">
        <v>71697694</v>
      </c>
      <c r="S3117" t="str">
        <v>ALIADO</v>
      </c>
      <c r="T3117">
        <v>0.7777777777777778</v>
      </c>
      <c r="U3117">
        <v>0.7916666666666666</v>
      </c>
      <c r="V3117">
        <f>IF(ISBLANK(T3117 ),"0",U3117-T3117)</f>
        <v>0.01388888888888884</v>
      </c>
      <c r="W3117">
        <v>1</v>
      </c>
      <c r="X3117">
        <f>NETWORKDAYS(K3117,L3116)</f>
        <v>1</v>
      </c>
      <c r="Y3117" t="str">
        <f>IF(X3117&lt;=2,"CUMPLE","NO CUMPLE")</f>
        <v>CUMPLE</v>
      </c>
    </row>
    <row r="3118" xml:space="preserve">
      <c r="A3118">
        <v>405781</v>
      </c>
      <c r="B3118" t="str">
        <v>INCIDENT</v>
      </c>
      <c r="C3118" t="str">
        <v>CERRADO</v>
      </c>
      <c r="D3118" t="str">
        <v>CONTRALOR</v>
      </c>
      <c r="E3118" t="str">
        <v xml:space="preserve">PDT </v>
      </c>
      <c r="F3118" t="str">
        <v>PDT</v>
      </c>
      <c r="G3118" t="str">
        <v>HONEYWELL</v>
      </c>
      <c r="H3118" t="str" xml:space="preserve">
        <v xml:space="preserve">Buen día Me pueden colaborar con la configuración del genesix en una pda de seguridad aparece " the configuration is locked" no me deja crear mi perfil en reiteradas veces me aparece este problema. Muchas gracias._x000d_
Sección de la tienda en donde se ubica la PDT o usuario_x000d_
_x000d_
seguridad</v>
      </c>
      <c r="I3118" t="str" xml:space="preserve">
        <v xml:space="preserve">Buen día Me pueden colaborar con la configuración del genesix en una pda de seguridad aparece " the configuration is locked" no me deja crear mi perfil en reiteradas veces me aparece este problema. Muchas gracias._x000d_
Sección de la tienda en donde se ubica la PDT o usuario_x000d_
_x000d_
seguridad</v>
      </c>
      <c r="J3118" t="str">
        <v>Se llega a sitio en la tienda Jumbo de Rionegro y se revisa la PDT la cual queda operativa.</v>
      </c>
      <c r="K3118">
        <v>45307</v>
      </c>
      <c r="L3118">
        <v>45307</v>
      </c>
      <c r="M3118" t="str">
        <f>TEXT(L3118,"DDDDDDD")</f>
        <v>martes</v>
      </c>
      <c r="N3118" t="str" xml:space="preserve">
        <v xml:space="preserve">J027 JUMBO RIONEGRO_x000d_
_x000d_
</v>
      </c>
      <c r="O3118" t="str">
        <v>RIONEGRO</v>
      </c>
      <c r="P3118" t="str">
        <f>IF(ISBLANK(O3118),"0",(VLOOKUP(O3118,REGION,2,FALSE)))</f>
        <v>CENTRO</v>
      </c>
      <c r="Q3118" t="str">
        <v>CARLOS ALBERTO TORRES ECHEVERRIA</v>
      </c>
      <c r="R3118">
        <v>71697694</v>
      </c>
      <c r="S3118" t="str">
        <v>ALIADO</v>
      </c>
      <c r="T3118">
        <v>0.7013888888888888</v>
      </c>
      <c r="U3118">
        <v>0.7291666666666666</v>
      </c>
      <c r="V3118">
        <f>IF(ISBLANK(T3118 ),"0",U3118-T3118)</f>
        <v>0.02777777777777779</v>
      </c>
      <c r="W3118">
        <v>1</v>
      </c>
      <c r="X3118">
        <f>NETWORKDAYS(K3118,L3117)</f>
        <v>1</v>
      </c>
      <c r="Y3118" t="str">
        <f>IF(X3118&lt;=2,"CUMPLE","NO CUMPLE")</f>
        <v>CUMPLE</v>
      </c>
    </row>
    <row r="3119" xml:space="preserve">
      <c r="A3119">
        <v>406071</v>
      </c>
      <c r="B3119" t="str">
        <v>REQUEST</v>
      </c>
      <c r="C3119" t="str">
        <v>CERRADO</v>
      </c>
      <c r="D3119" t="str">
        <v>CONTRALOR</v>
      </c>
      <c r="E3119" t="str">
        <v>RELOJ</v>
      </c>
      <c r="F3119" t="str">
        <v>RELOJ</v>
      </c>
      <c r="G3119" t="str">
        <v>BIOMETRICO</v>
      </c>
      <c r="H3119" t="str">
        <v>Buen día Agradezco gestionar el traslado del reloj de marcación que se encuentra ubicado en Caja Central para ser ubicado en el nuevo punto de red que se instaló en contralor. Mil gracias y quedo atento</v>
      </c>
      <c r="I3119" t="str">
        <v>Buen día Agradezco gestionar el traslado del reloj de marcación que se encuentra ubicado en Caja Central para ser ubicado en el nuevo punto de red que se instaló en contralor. Mil gracias y quedo atento</v>
      </c>
      <c r="J3119" t="str">
        <v>Se realiza instalacion y conexión al puerto 2 del switch 10.131.101.1 e indicando a redes para que hagan la configuracion del puerto; se configura correctamente; Se realiza movimiento del Reloj de cajas; del Area de caja central al area de Contralor dejandolo instalado correctamente; Se pone a pruebas con usuarios y funciona correctamente; Se le indica a la jefe de cajas el movimiento realizado; y se le coloca aviso...ESTADO OK</v>
      </c>
      <c r="K3119">
        <v>45307</v>
      </c>
      <c r="L3119">
        <v>45308</v>
      </c>
      <c r="M3119" t="str">
        <f>TEXT(L3119,"DDDDDDD")</f>
        <v>miércoles</v>
      </c>
      <c r="N3119" t="str" xml:space="preserve">
        <v xml:space="preserve">J047 JUMBO GIRARDOT_x000d_
_x000d_
</v>
      </c>
      <c r="O3119" t="str">
        <v>GIRARDOT</v>
      </c>
      <c r="P3119" t="str">
        <f>IF(ISBLANK(O3119),"0",(VLOOKUP(O3119,REGION,2,FALSE)))</f>
        <v>OCCIDENTE</v>
      </c>
      <c r="Q3119" t="str">
        <v>RAFAEL ARDILA PUENTES</v>
      </c>
      <c r="R3119">
        <f>IF(ISBLANK(Q3119),"0", VLOOKUP(Q3119,PERSONAL,2,FALSE))</f>
        <v>1018419858</v>
      </c>
      <c r="S3119" t="str">
        <v>ALIADO</v>
      </c>
      <c r="T3119">
        <v>0.4166666666666667</v>
      </c>
      <c r="U3119">
        <v>0.5</v>
      </c>
      <c r="V3119">
        <f>IF(ISBLANK(T3119 ),"0",U3119-T3119)</f>
        <v>0.08333333333333331</v>
      </c>
      <c r="W3119">
        <v>1</v>
      </c>
      <c r="X3119">
        <f>NETWORKDAYS(K3119,L3118)</f>
        <v>1</v>
      </c>
      <c r="Y3119" t="str">
        <f>IF(X3119&lt;=2,"CUMPLE","NO CUMPLE")</f>
        <v>CUMPLE</v>
      </c>
    </row>
    <row r="3120" xml:space="preserve">
      <c r="A3120">
        <v>406071</v>
      </c>
      <c r="B3120" t="str">
        <v>REQUEST</v>
      </c>
      <c r="C3120" t="str">
        <v>CERRADO</v>
      </c>
      <c r="D3120" t="str">
        <v>CONTRALOR</v>
      </c>
      <c r="E3120" t="str">
        <v>RELOJ</v>
      </c>
      <c r="F3120" t="str">
        <v>RELOJ</v>
      </c>
      <c r="G3120" t="str">
        <v>BIOMETRICO</v>
      </c>
      <c r="H3120" t="str">
        <v>Buen día Agradezco gestionar el traslado del reloj de marcación que se encuentra ubicado en Caja Central para ser ubicado en el nuevo punto de red que se instaló en contralor. Mil gracias y quedo atento</v>
      </c>
      <c r="I3120" t="str">
        <v>Buen día Agradezco gestionar el traslado del reloj de marcación que se encuentra ubicado en Caja Central para ser ubicado en el nuevo punto de red que se instaló en contralor. Mil gracias y quedo atento</v>
      </c>
      <c r="J3120" t="str">
        <v>Se realiza empalme con el señor Andres de Datacom y se me indica cuales son las conexiones respectivas del patch panel al switch 10.131.101.1; Se prosigue a conectar un telefono en el punto de Red Nuevo creado por Datacom; Se indica puerto 2; Switch con su Ip; y Mac del telefono para que puedan configurar el PUNTO de Red Donde va quedar el Reloj Biometrico... Se le indica a Fabiola Diaz para seguir el paso a paso con Redes; Pero en el transcurso de la tarde No se tuvo Respuesta; Por lo tanto se Continuo el servicio el 17/01/2024...ESTADO PENDIENTE</v>
      </c>
      <c r="K3120">
        <v>45307</v>
      </c>
      <c r="L3120">
        <v>45307</v>
      </c>
      <c r="M3120" t="str">
        <f>TEXT(L3120,"DDDDDDD")</f>
        <v>martes</v>
      </c>
      <c r="N3120" t="str" xml:space="preserve">
        <v xml:space="preserve">J047 JUMBO GIRARDOT_x000d_
_x000d_
</v>
      </c>
      <c r="O3120" t="str">
        <v>GIRARDOT</v>
      </c>
      <c r="P3120" t="str">
        <f>IF(ISBLANK(O3120),"0",(VLOOKUP(O3120,REGION,2,FALSE)))</f>
        <v>OCCIDENTE</v>
      </c>
      <c r="Q3120" t="str">
        <v>RAFAEL ARDILA PUENTES</v>
      </c>
      <c r="R3120">
        <f>IF(ISBLANK(Q3120),"0", VLOOKUP(Q3120,PERSONAL,2,FALSE))</f>
        <v>1018419858</v>
      </c>
      <c r="S3120" t="str">
        <v>ALIADO</v>
      </c>
      <c r="T3120">
        <v>0.4583333333333333</v>
      </c>
      <c r="U3120">
        <v>0.5416666666666666</v>
      </c>
      <c r="V3120">
        <f>IF(ISBLANK(T3120 ),"0",U3120-T3120)</f>
        <v>0.08333333333333331</v>
      </c>
      <c r="W3120">
        <v>1</v>
      </c>
      <c r="X3120">
        <f>NETWORKDAYS(K3120,L3119)</f>
        <v>2</v>
      </c>
      <c r="Y3120" t="str">
        <f>IF(X3120&lt;=2,"CUMPLE","NO CUMPLE")</f>
        <v>CUMPLE</v>
      </c>
    </row>
    <row r="3121" xml:space="preserve">
      <c r="A3121">
        <v>413001</v>
      </c>
      <c r="B3121" t="str">
        <v>REQUEST</v>
      </c>
      <c r="C3121" t="str">
        <v>CERRADO</v>
      </c>
      <c r="D3121" t="str">
        <v>LINEAL DE CAJAS</v>
      </c>
      <c r="E3121" t="str">
        <v>POS</v>
      </c>
      <c r="F3121" t="str">
        <v>POS</v>
      </c>
      <c r="G3121" t="str">
        <v>WINCOR</v>
      </c>
      <c r="H3121" t="str">
        <v>buen día por favor me colaboran con la recolección y organización del cableado de la caja numero 05 y caja numero dos tienda Metro Pitalito.</v>
      </c>
      <c r="I3121" t="str">
        <v>buen día por favor me colaboran con la recolección y organización del cableado de la caja numero 05 y caja numero dos tienda Metro Pitalito.</v>
      </c>
      <c r="J3121" t="str">
        <v>Se llega a sitio y se procede con validaciones de ingreso. Se establece contacto con el usuario y la pos. Se procede con el apagado de la pos. Se procede a desconectar cableado cableado lógico y eléctrico que no está en funcionamiento. Se enderezan pines de cableado afectado. Se desconecta cableado que está por fuera y se inserta de tal manera que no quede a la vista de terceros y/o usuarios. Se recoge cableado en la caja situada para ello. Se procede a tapar la respectiva caja. Se enciende la pos y se reinicia. La usuaria en cajas realiza pruebas a satisfacción de la misma quedando todos los periféricos del puesto de pago completamente operativos. Se da por finalizada la actividad y se procede con el cierre del ticket no sin antes mencionar que el cableado retirado y dañado se recicla correctamente según estándares.</v>
      </c>
      <c r="K3121">
        <v>45310</v>
      </c>
      <c r="L3121">
        <v>45310</v>
      </c>
      <c r="M3121" t="str">
        <f>TEXT(L3121,"DDDDDDD")</f>
        <v>viernes</v>
      </c>
      <c r="N3121" t="str" xml:space="preserve">
        <v xml:space="preserve">M179 METRO PITALITO_x000d_
_x000d_
</v>
      </c>
      <c r="O3121" t="str">
        <v>GIRARDOT</v>
      </c>
      <c r="P3121" t="str">
        <f>IF(ISBLANK(O3121),"0",(VLOOKUP(O3121,REGION,2,FALSE)))</f>
        <v>OCCIDENTE</v>
      </c>
      <c r="Q3121" t="str">
        <v>EMERSON PALACIOS MARTINEZ</v>
      </c>
      <c r="R3121">
        <f>IF(ISBLANK(Q3121),"0", VLOOKUP(Q3121,PERSONAL,2,FALSE))</f>
        <v>13723524</v>
      </c>
      <c r="S3121" t="str">
        <v>ALIADO</v>
      </c>
      <c r="T3121">
        <v>0.6979166666666666</v>
      </c>
      <c r="U3121">
        <v>0.7395833333333334</v>
      </c>
      <c r="V3121">
        <f>IF(ISBLANK(T3121 ),"0",U3121-T3121)</f>
        <v>0.04166666666666674</v>
      </c>
      <c r="W3121">
        <v>1</v>
      </c>
      <c r="X3121">
        <f>NETWORKDAYS(K3121,L3120)</f>
        <v>-4</v>
      </c>
      <c r="Y3121" t="str">
        <f>IF(X3121&lt;=2,"CUMPLE","NO CUMPLE")</f>
        <v>CUMPLE</v>
      </c>
    </row>
    <row r="3122" xml:space="preserve">
      <c r="A3122">
        <v>406098</v>
      </c>
      <c r="B3122" t="str">
        <v>REQUEST</v>
      </c>
      <c r="C3122" t="str">
        <v>CERRADO</v>
      </c>
      <c r="D3122" t="str">
        <v>PERECEDEROS</v>
      </c>
      <c r="E3122" t="str">
        <v>BALANZA</v>
      </c>
      <c r="F3122" t="str">
        <v>COLGANTE</v>
      </c>
      <c r="G3122" t="str">
        <v>METTLER</v>
      </c>
      <c r="H3122" t="str" xml:space="preserve">
        <v xml:space="preserve">Bascula de carnes no salen los números claros y no están pasando por linea de cajas_x000d_
Área en donde se encuentra la Balanza_x000d_
_x000d_
perecederos</v>
      </c>
      <c r="I3122" t="str" xml:space="preserve">
        <v xml:space="preserve">Bascula de carnes no salen los números claros y no están pasando por linea de cajas_x000d_
Área en donde se encuentra la Balanza_x000d_
_x000d_
perecederos</v>
      </c>
      <c r="J3122" t="str" xml:space="preserve">
        <v xml:space="preserve">Se realizó la revisión de todas las balanzas del área de perecederos se relaciona así:						_x000d_
Balanza de Carnes: S/N: C011150965; se limpio el cabezal y se ajusto el contraste. Se deja imprimiendo mejor; pero se debe reemplazar el cabezal de impresión						_x000d_
						_x000d_
Balanza de Carnes: S/N: C011150966; Se realizo limpieza de sensores y configuración de todo el modulo de impresión.						_x000d_
Balanza de Pescado: S/N: C014261908; Se realizo limpieza de sensores y configuración de todo el modulo de impresión.						_x000d_
Balanza Panadería: B942440818; La balanza no presenta ninguna Falla.						_x000d_
Balanza Panadería: B943466282; La balanza no presenta ninguna Falla.						_x000d_
</v>
      </c>
      <c r="K3122">
        <v>45307</v>
      </c>
      <c r="L3122">
        <v>45308</v>
      </c>
      <c r="M3122" t="str">
        <f>TEXT(L3122,"DDDDDDD")</f>
        <v>miércoles</v>
      </c>
      <c r="N3122" t="str" xml:space="preserve">
        <v xml:space="preserve">M077 METRO ZIPAQUIRA_x000d_
_x000d_
</v>
      </c>
      <c r="O3122" t="str">
        <v>ZIPAQUIRA</v>
      </c>
      <c r="P3122" t="str">
        <f>IF(ISBLANK(O3122),"0",(VLOOKUP(O3122,REGION,2,FALSE)))</f>
        <v>BOGOTA</v>
      </c>
      <c r="Q3122" t="str">
        <v>ALEXANDER CASTILLO SOTELO</v>
      </c>
      <c r="R3122">
        <f>IF(ISBLANK(Q3122),"0", VLOOKUP(Q3122,PERSONAL,2,FALSE))</f>
        <v>80216449</v>
      </c>
      <c r="S3122" t="str">
        <v>ALIADO</v>
      </c>
      <c r="T3122">
        <v>0.625</v>
      </c>
      <c r="U3122">
        <v>0.75</v>
      </c>
      <c r="V3122">
        <f>IF(ISBLANK(T3122 ),"0",U3122-T3122)</f>
        <v>0.125</v>
      </c>
      <c r="W3122">
        <v>2</v>
      </c>
      <c r="X3122">
        <f>NETWORKDAYS(K3122,L3121)</f>
        <v>4</v>
      </c>
      <c r="Y3122" t="str">
        <f>IF(X3122&lt;=2,"CUMPLE","NO CUMPLE")</f>
        <v>NO CUMPLE</v>
      </c>
    </row>
    <row r="3123" xml:space="preserve">
      <c r="A3123">
        <v>409617</v>
      </c>
      <c r="B3123" t="str">
        <v>INCIDENT</v>
      </c>
      <c r="C3123" t="str">
        <v>CERRADO</v>
      </c>
      <c r="D3123" t="str">
        <v>LINEAL DE CAJAS</v>
      </c>
      <c r="E3123" t="str">
        <v>POS</v>
      </c>
      <c r="F3123" t="str">
        <v>POS</v>
      </c>
      <c r="G3123" t="str">
        <v>WINCOR</v>
      </c>
      <c r="H3123" t="str" xml:space="preserve">
        <v xml:space="preserve">Buenas tardes. Solicito de su colaboración con la revisión de la caja numero 3 debido a que esta muy lenta y se esta reiniciando sola. gracias por su colaboración._x000d_
Número de inventario si se tiene_x000d_
_x000d_
AD- 133561_x000d_
_x000d_
Numero de caja_x000d_
_x000d_
3</v>
      </c>
      <c r="I3123" t="str" xml:space="preserve">
        <v xml:space="preserve">Buenas tardes. Solicito de su colaboración con la revisión de la caja numero 3 debido a que esta muy lenta y se esta reiniciando sola. gracias por su colaboración._x000d_
Número de inventario si se tiene_x000d_
_x000d_
AD- 133561_x000d_
_x000d_
Numero de caja_x000d_
_x000d_
3</v>
      </c>
      <c r="J3123" t="str">
        <v>Se realizó revisión de la POS y se diagnostica con el Disco Duro averiado. Se debe reemplazar. La POS no queda operativa. A la espera que se envíe el repuesto.</v>
      </c>
      <c r="K3123">
        <v>45308</v>
      </c>
      <c r="L3123">
        <v>45308</v>
      </c>
      <c r="M3123" t="str">
        <f>TEXT(L3123,"DDDDDDD")</f>
        <v>miércoles</v>
      </c>
      <c r="N3123" t="str" xml:space="preserve">
        <v xml:space="preserve">M077 METRO ZIPAQUIRA_x000d_
_x000d_
</v>
      </c>
      <c r="O3123" t="str">
        <v>ZIPAQUIRA</v>
      </c>
      <c r="P3123" t="str">
        <f>IF(ISBLANK(O3123),"0",(VLOOKUP(O3123,REGION,2,FALSE)))</f>
        <v>BOGOTA</v>
      </c>
      <c r="Q3123" t="str">
        <v>ALEXANDER CASTILLO SOTELO</v>
      </c>
      <c r="R3123">
        <f>IF(ISBLANK(Q3123),"0", VLOOKUP(Q3123,PERSONAL,2,FALSE))</f>
        <v>80216449</v>
      </c>
      <c r="S3123" t="str">
        <v>ALIADO</v>
      </c>
      <c r="T3123">
        <v>0.75</v>
      </c>
      <c r="U3123">
        <v>0.7708333333333334</v>
      </c>
      <c r="V3123">
        <f>IF(ISBLANK(T3123 ),"0",U3123-T3123)</f>
        <v>0.02083333333333337</v>
      </c>
      <c r="W3123">
        <v>1</v>
      </c>
      <c r="X3123">
        <f>NETWORKDAYS(K3123,L3122)</f>
        <v>1</v>
      </c>
      <c r="Y3123" t="str">
        <f>IF(X3123&lt;=2,"CUMPLE","NO CUMPLE")</f>
        <v>CUMPLE</v>
      </c>
    </row>
    <row r="3124" xml:space="preserve">
      <c r="A3124" t="str">
        <v>PROACTIVA</v>
      </c>
      <c r="B3124" t="str">
        <v>REQUEST</v>
      </c>
      <c r="C3124" t="str">
        <v>CERRADO</v>
      </c>
      <c r="D3124" t="str">
        <v>TODA LA TIENDA</v>
      </c>
      <c r="E3124" t="str">
        <v>PROACTIVA</v>
      </c>
      <c r="F3124" t="str">
        <v>PROACTIVA</v>
      </c>
      <c r="G3124" t="str">
        <v>PROACTIVA</v>
      </c>
      <c r="H3124" t="str">
        <v>Se requiere visita proactiva en tienda Zipaquirá.</v>
      </c>
      <c r="I3124" t="str">
        <v>Se requiere visita proactiva en tienda Zipaquirá.</v>
      </c>
      <c r="J3124" t="str">
        <v>Se realiza visita proactiva.</v>
      </c>
      <c r="K3124">
        <v>45308</v>
      </c>
      <c r="L3124">
        <v>45308</v>
      </c>
      <c r="M3124" t="str">
        <f>TEXT(L3124,"DDDDDDD")</f>
        <v>miércoles</v>
      </c>
      <c r="N3124" t="str" xml:space="preserve">
        <v xml:space="preserve">M077 METRO ZIPAQUIRA_x000d_
_x000d_
</v>
      </c>
      <c r="O3124" t="str">
        <v>ZIPAQUIRA</v>
      </c>
      <c r="P3124" t="str">
        <f>IF(ISBLANK(O3124),"0",(VLOOKUP(O3124,REGION,2,FALSE)))</f>
        <v>BOGOTA</v>
      </c>
      <c r="Q3124" t="str">
        <v>ALEXANDER CASTILLO SOTELO</v>
      </c>
      <c r="R3124">
        <f>IF(ISBLANK(Q3124),"0", VLOOKUP(Q3124,PERSONAL,2,FALSE))</f>
        <v>80216449</v>
      </c>
      <c r="S3124" t="str">
        <v>ALIADO</v>
      </c>
      <c r="T3124">
        <v>0.7916666666666666</v>
      </c>
      <c r="U3124">
        <v>0.8333333333333334</v>
      </c>
      <c r="V3124">
        <f>IF(ISBLANK(T3124 ),"0",U3124-T3124)</f>
        <v>0.04166666666666674</v>
      </c>
      <c r="W3124">
        <v>1</v>
      </c>
      <c r="X3124">
        <f>NETWORKDAYS(K3124,L3123)</f>
        <v>1</v>
      </c>
      <c r="Y3124" t="str">
        <f>IF(X3124&lt;=2,"CUMPLE","NO CUMPLE")</f>
        <v>CUMPLE</v>
      </c>
    </row>
    <row r="3125" xml:space="preserve">
      <c r="A3125">
        <v>417667</v>
      </c>
      <c r="B3125" t="str">
        <v>REQUEST</v>
      </c>
      <c r="C3125" t="str">
        <v>CERRADO</v>
      </c>
      <c r="D3125" t="str">
        <v>TODA LA TIENDA</v>
      </c>
      <c r="E3125" t="str">
        <v>MANTENIMIENTO</v>
      </c>
      <c r="F3125" t="str">
        <v>MANTENIMIENTO</v>
      </c>
      <c r="G3125" t="str">
        <v>MANTENIMIENTO</v>
      </c>
      <c r="H3125" t="str" xml:space="preserve">
        <v xml:space="preserve">Buenas días. jefe Miguel por favor me colabora con la autorización de esta llamada ticket 2.5 para que el técnico de isit visite la tienda de Pitalito y realice le manteniendo preventivo de los desktop; monitores y el portátil de direccion; anexo formato de manteniemito y la información de los activos._x000d_
AREA EN DONDE SE UBICA EL EQUIPO_x000d_
_x000d_
piso de venta</v>
      </c>
      <c r="I3125" t="str" xml:space="preserve">
        <v xml:space="preserve">Buenas días. jefe Miguel por favor me colabora con la autorización de esta llamada ticket 2.5 para que el técnico de isit visite la tienda de Pitalito y realice le manteniendo preventivo de los desktop; monitores y el portátil de direccion; anexo formato de manteniemito y la información de los activos._x000d_
AREA EN DONDE SE UBICA EL EQUIPO_x000d_
_x000d_
piso de venta</v>
      </c>
      <c r="J3125" t="str">
        <v>Se llega a sitio y se procede con validaciones de ingreso. Se establece contacto con el usuario y se reciben indicaciones. Se pasa por los puestos de trabajo Boucle; Dirección; Cajacentral Jefe y Cifra; Kio; Cero Cero; . Se procede a realizar mantenimiento preventivo (5 equipos desktop; 5 monitores y notebook); Se desensambla cada uno de ellos (uno a la vez excepto el notebook) y se realiza desconexión eléctrica y de datos. Se realiza limpieza de carcasas en sus partes externas e internas con líquido para ellas. Se realiza sopleteo de la cpu una vez desensamblada. Se sopletea monitor por sus ranuras. Se limpia pantalla de este con limpia pantallas. Se apllica crema disipadora al procesador y limpia contactos eléctronico a sus demás componentes. Se ensambla se traslada a sitio el puesto de trabajo; se realizan conexiones eléctricas y de datos.  Se enciende el pc y se realiza limpieza de cookies y temporales. Se optimiza el equipo. El usuario realiza pruebas a satisfacción. Cada uno de los puestos de trabajo queda completamente operativo y funcional con cada uno de sus periféricos. Se realiza trabajo continuo tomando una hora para el almuerzo o descanso.</v>
      </c>
      <c r="K3125">
        <v>45313</v>
      </c>
      <c r="L3125">
        <v>45313</v>
      </c>
      <c r="M3125" t="str">
        <f>TEXT(L3125,"DDDDDDD")</f>
        <v>lunes</v>
      </c>
      <c r="N3125" t="str" xml:space="preserve">
        <v xml:space="preserve">M179 METRO PITALITO_x000d_
_x000d_
</v>
      </c>
      <c r="O3125" t="str">
        <v>PITALITO</v>
      </c>
      <c r="P3125" t="str">
        <f>IF(ISBLANK(O3125),"0",(VLOOKUP(O3125,REGION,2,FALSE)))</f>
        <v>OCCIDENTE</v>
      </c>
      <c r="Q3125" t="str">
        <v>EMERSON PALACIOS MARTINEZ</v>
      </c>
      <c r="R3125">
        <f>IF(ISBLANK(Q3125),"0", VLOOKUP(Q3125,PERSONAL,2,FALSE))</f>
        <v>13723524</v>
      </c>
      <c r="S3125" t="str">
        <v>ALIADO</v>
      </c>
      <c r="T3125">
        <v>0.25</v>
      </c>
      <c r="U3125">
        <v>0.625</v>
      </c>
      <c r="V3125">
        <v>0.3333333333333333</v>
      </c>
      <c r="W3125" t="str">
        <v>2;5</v>
      </c>
      <c r="X3125">
        <f>NETWORKDAYS(K3125,L3124)</f>
        <v>-4</v>
      </c>
      <c r="Y3125" t="str">
        <f>IF(X3125&lt;=2,"CUMPLE","NO CUMPLE")</f>
        <v>CUMPLE</v>
      </c>
    </row>
    <row r="3126" xml:space="preserve">
      <c r="A3126">
        <v>414404</v>
      </c>
      <c r="B3126" t="str">
        <v>INCIDENT</v>
      </c>
      <c r="C3126" t="str">
        <v>CERRADO</v>
      </c>
      <c r="D3126" t="str">
        <v>PLS</v>
      </c>
      <c r="E3126" t="str">
        <v>PDA</v>
      </c>
      <c r="F3126" t="str">
        <v>PDA</v>
      </c>
      <c r="G3126" t="str">
        <v>HONEYWELL</v>
      </c>
      <c r="H3126" t="str">
        <v>Agradezco su gestión y colaboración para la configuración de la pda correspondiente a perecederos ya que no tiene las teclas de función y no ingresa a mi tienda. sn 20073b0525 honeywell. Agradezco de antemano su pronta gestión.</v>
      </c>
      <c r="I3126" t="str">
        <v>Agradezco su gestión y colaboración para la configuración de la pda correspondiente a perecederos ya que no tiene las teclas de función y no ingresa a mi tienda. sn 20073b0525 honeywell. Agradezco de antemano su pronta gestión.</v>
      </c>
      <c r="J3126" t="str">
        <v>Se llega a sitio y se procede con validaciones de ingreso. Se establece contacto con la usuaria y el equipo.  Se procede con la desinstalación del mochasoft. Se realiza instalación nuevamente de la aplicación y por supuesto la descarga de la misma. Se realiza configuración de parámetros del sistema comercial génesix. Se realiza configuración de perfil. Se reinicia la pda y sube a normalidad. Se realiza configuración de las teclas de función. Se realizan pruebas con el usuario a satisfacción. Se finaliza la actividad y se procede con el cierre del ticket informando a permanencia tienda y gerente de la misma.</v>
      </c>
      <c r="K3126">
        <v>45313</v>
      </c>
      <c r="L3126">
        <v>45313</v>
      </c>
      <c r="M3126" t="str">
        <f>TEXT(L3126,"DDDDDDD")</f>
        <v>lunes</v>
      </c>
      <c r="N3126" t="str" xml:space="preserve">
        <v xml:space="preserve">M179 METRO PITALITO_x000d_
_x000d_
</v>
      </c>
      <c r="O3126" t="str">
        <v>PITALITO</v>
      </c>
      <c r="P3126" t="str">
        <f>IF(ISBLANK(O3126),"0",(VLOOKUP(O3126,REGION,2,FALSE)))</f>
        <v>OCCIDENTE</v>
      </c>
      <c r="Q3126" t="str">
        <v>EMERSON PALACIOS MARTINEZ</v>
      </c>
      <c r="R3126">
        <f>IF(ISBLANK(Q3126),"0", VLOOKUP(Q3126,PERSONAL,2,FALSE))</f>
        <v>13723524</v>
      </c>
      <c r="S3126" t="str">
        <v>ALIADO</v>
      </c>
      <c r="T3126">
        <v>0.625</v>
      </c>
      <c r="U3126">
        <v>0.6666666666666666</v>
      </c>
      <c r="V3126">
        <f>IF(ISBLANK(T3126 ),"0",U3126-T3126)</f>
        <v>0.04166666666666663</v>
      </c>
      <c r="W3126">
        <v>1</v>
      </c>
      <c r="X3126">
        <f>NETWORKDAYS(K3126,L3125)</f>
        <v>1</v>
      </c>
      <c r="Y3126" t="str">
        <f>IF(X3126&lt;=2,"CUMPLE","NO CUMPLE")</f>
        <v>CUMPLE</v>
      </c>
    </row>
    <row r="3127" xml:space="preserve">
      <c r="A3127">
        <v>414418</v>
      </c>
      <c r="B3127" t="str">
        <v>REQUEST</v>
      </c>
      <c r="C3127" t="str">
        <v>CERRADO</v>
      </c>
      <c r="D3127" t="str">
        <v>PISO DE VENTA</v>
      </c>
      <c r="E3127" t="str">
        <v>PC</v>
      </c>
      <c r="F3127" t="str">
        <v>PC</v>
      </c>
      <c r="G3127" t="str">
        <v>LENOVO</v>
      </c>
      <c r="H3127" t="str" xml:space="preserve">
        <v xml:space="preserve">buen día necesito por favor el cambio del teclado ya que se están quedando pegados los botones con numero de serial MJ0FNPN2_x000d_
_x000d_
Indicar la ubicación del computador en la tienda o sede_x000d_
_x000d_
Metro Pitalito/ recibo</v>
      </c>
      <c r="I3127" t="str" xml:space="preserve">
        <v xml:space="preserve">buen día necesito por favor el cambio del teclado ya que se están quedando pegados los botones con numero de serial MJ0FNPN2_x000d_
_x000d_
Indicar la ubicación del computador en la tienda o sede_x000d_
_x000d_
Metro Pitalito/ recibo</v>
      </c>
      <c r="J3127" t="str">
        <v>Se llega a sitio y se procede con validaciones de ingreso. Se establece contacto con la usuaria y el equipo.  El teclado presenta falla en las teclas de barra espaciadora; en el enter tanto numérico como en el alfanumérico. En algunas otras teclas del teclado alfanuméwrico. Para finiquitar el incidente es necesario se estudie el cambio de teclado. Se finaliza la actividad sin ninguna otra novedad. El equipo queda operativo con falla en el teclado. Serial del teclado: 01 HG - Marca: Lenovo - P/N: SD50L80007 FRU: 00XH712</v>
      </c>
      <c r="K3127">
        <v>45313</v>
      </c>
      <c r="L3127">
        <v>45313</v>
      </c>
      <c r="M3127" t="str">
        <f>TEXT(L3127,"DDDDDDD")</f>
        <v>lunes</v>
      </c>
      <c r="N3127" t="str" xml:space="preserve">
        <v xml:space="preserve">M179 METRO PITALITO_x000d_
_x000d_
</v>
      </c>
      <c r="O3127" t="str">
        <v>PITALITO</v>
      </c>
      <c r="P3127" t="str">
        <f>IF(ISBLANK(O3127),"0",(VLOOKUP(O3127,REGION,2,FALSE)))</f>
        <v>OCCIDENTE</v>
      </c>
      <c r="Q3127" t="str">
        <v>EMERSON PALACIOS MARTINEZ</v>
      </c>
      <c r="R3127">
        <f>IF(ISBLANK(Q3127),"0", VLOOKUP(Q3127,PERSONAL,2,FALSE))</f>
        <v>13723524</v>
      </c>
      <c r="S3127" t="str">
        <v>ALIADO</v>
      </c>
      <c r="T3127">
        <v>0.6666666666666666</v>
      </c>
      <c r="U3127">
        <v>0.6819444444444445</v>
      </c>
      <c r="V3127">
        <f>IF(ISBLANK(T3127 ),"0",U3127-T3127)</f>
        <v>0.015277777777777835</v>
      </c>
      <c r="W3127">
        <v>1</v>
      </c>
      <c r="X3127">
        <f>NETWORKDAYS(K3127,L3126)</f>
        <v>1</v>
      </c>
      <c r="Y3127" t="str">
        <f>IF(X3127&lt;=2,"CUMPLE","NO CUMPLE")</f>
        <v>CUMPLE</v>
      </c>
    </row>
    <row r="3128" xml:space="preserve">
      <c r="A3128">
        <v>414399</v>
      </c>
      <c r="B3128" t="str">
        <v>REQUEST</v>
      </c>
      <c r="C3128" t="str">
        <v>CERRADO</v>
      </c>
      <c r="D3128" t="str">
        <v xml:space="preserve">PISO DE VENTA </v>
      </c>
      <c r="E3128" t="str">
        <v>PC</v>
      </c>
      <c r="F3128" t="str">
        <v>PC</v>
      </c>
      <c r="G3128" t="str">
        <v>LENOVO</v>
      </c>
      <c r="H3128" t="str" xml:space="preserve">
        <v xml:space="preserve">Buenos días. SOlicito su amable colaboración con la revisión y/o cambio de teclado pc de electro ya que no está funcionando de forma adecuada y retrasa el proceso de los colaboradores. Agradezco su atención prestada. sn mj0fnqe8 gracias._x000d_
AREA EN DONDE SE UBICA EL EQUIPO_x000d_
_x000d_
atc</v>
      </c>
      <c r="I3128" t="str" xml:space="preserve">
        <v xml:space="preserve">Buenos días. SOlicito su amable colaboración con la revisión y/o cambio de teclado pc de electro ya que no está funcionando de forma adecuada y retrasa el proceso de los colaboradores. Agradezco su atención prestada. sn mj0fnqe8 gracias._x000d_
AREA EN DONDE SE UBICA EL EQUIPO_x000d_
_x000d_
atc</v>
      </c>
      <c r="J3128" t="str">
        <v>Se llega a sitio y se procede con validaciones de ingreso. Se establece contacto con la usuaria y el equipo.  El teclado presenta falla en las teclas de barra espaciadora; en el enter tanto numérico como en el alfanumérico. En algunas otras teclas del teclado alfanuméwrico. Para finiquitar el incidente es necesario se estudie el cambio de teclado. Se finaliza la actividad sin ninguna otra novedad. El equipo queda operativo con falla en el teclado. Serial del teclado: 01CW - Marca: Lenovo - P/N: SD50L80007 FRU: 00XH712</v>
      </c>
      <c r="K3128">
        <v>45313</v>
      </c>
      <c r="L3128">
        <v>45313</v>
      </c>
      <c r="M3128" t="str">
        <f>TEXT(L3128,"DDDDDDD")</f>
        <v>lunes</v>
      </c>
      <c r="N3128" t="str" xml:space="preserve">
        <v xml:space="preserve">M179 METRO PITALITO_x000d_
_x000d_
</v>
      </c>
      <c r="O3128" t="str">
        <v>PITALITO</v>
      </c>
      <c r="P3128" t="str">
        <f>IF(ISBLANK(O3128),"0",(VLOOKUP(O3128,REGION,2,FALSE)))</f>
        <v>OCCIDENTE</v>
      </c>
      <c r="Q3128" t="str">
        <v>EMERSON PALACIOS MARTINEZ</v>
      </c>
      <c r="R3128">
        <f>IF(ISBLANK(Q3128),"0", VLOOKUP(Q3128,PERSONAL,2,FALSE))</f>
        <v>13723524</v>
      </c>
      <c r="S3128" t="str">
        <v>ALIADO</v>
      </c>
      <c r="T3128">
        <v>0.6826388888888889</v>
      </c>
      <c r="U3128">
        <v>0.6965277777777777</v>
      </c>
      <c r="V3128">
        <f>IF(ISBLANK(T3128 ),"0",U3128-T3128)</f>
        <v>0.01388888888888884</v>
      </c>
      <c r="W3128">
        <v>1</v>
      </c>
      <c r="X3128">
        <f>NETWORKDAYS(K3128,L3127)</f>
        <v>1</v>
      </c>
      <c r="Y3128" t="str">
        <f>IF(X3128&lt;=2,"CUMPLE","NO CUMPLE")</f>
        <v>CUMPLE</v>
      </c>
    </row>
    <row r="3129" xml:space="preserve">
      <c r="A3129">
        <v>404152</v>
      </c>
      <c r="B3129" t="str">
        <v>REQUEST</v>
      </c>
      <c r="C3129" t="str">
        <v>CERRADO</v>
      </c>
      <c r="D3129" t="str">
        <v>LINEAL DE CAJAS</v>
      </c>
      <c r="E3129" t="str">
        <v>POS</v>
      </c>
      <c r="F3129" t="str">
        <v>POS</v>
      </c>
      <c r="G3129" t="str">
        <v>WINCOR</v>
      </c>
      <c r="H3129" t="str" xml:space="preserve">
        <v xml:space="preserve">Buenos días; me ayudan con la POS 2 se encuentra fuera de linea presenta apagado y se reinicia. Adicional la Pos 2 fue la caja violentada hace unos días_x000d_
Numero de caja_x000d_
_x000d_
2</v>
      </c>
      <c r="I3129" t="str" xml:space="preserve">
        <v xml:space="preserve">Buenos días; me ayudan con la POS 2 se encuentra fuera de linea presenta apagado y se reinicia. Adicional la Pos 2 fue la caja violentada hace unos días_x000d_
Numero de caja_x000d_
_x000d_
2</v>
      </c>
      <c r="J3129" t="str">
        <v>Se llega a sitio y se procede con validaciones de ingresop. Establecemos contactos con la usuaria. Ubicamos la pos. Solicitamos el favor nos fasciliten la parte que llega. Procedemos a trasladarla hasta el lineal de cajas. Solicitamos par{ametros de red a Soporte Especializado Remoto. Desensamblamos la cpu pos; retiramos parte afectada. Ensamblamos la parte nueva. Ensamblamos nuevamente la pos y procedemos a inserta memoria usb con imagen pos. Booteamos la pos y procedemos con la respectiva instalación según manual corporativo. La pos sube a normalidad. Retiramos dispositivo usb y booteamos nuevamente la pos. La pos sube nuevamente a normalidad. Damos instrucción a coordinador Diego solicitar mediante ticket l carga de parámetros; la carga de facturación y configuración de la pos mediante el respectivo formato. Se le indica de igual manera no utilizar la pos hasta nueva instrucción de parte de soporte especializado. Se finaliza la actividad y se procede con el respectivo cierre del ticket.</v>
      </c>
      <c r="K3129">
        <v>45313</v>
      </c>
      <c r="L3129">
        <v>45313</v>
      </c>
      <c r="M3129" t="str">
        <f>TEXT(L3129,"DDDDDDD")</f>
        <v>lunes</v>
      </c>
      <c r="N3129" t="str" xml:space="preserve">
        <v xml:space="preserve">M179 METRO PITALITO_x000d_
_x000d_
</v>
      </c>
      <c r="O3129" t="str">
        <v>PITALITO</v>
      </c>
      <c r="P3129" t="str">
        <f>IF(ISBLANK(O3129),"0",(VLOOKUP(O3129,REGION,2,FALSE)))</f>
        <v>OCCIDENTE</v>
      </c>
      <c r="Q3129" t="str">
        <v>EMERSON PALACIOS MARTINEZ</v>
      </c>
      <c r="R3129">
        <f>IF(ISBLANK(Q3129),"0", VLOOKUP(Q3129,PERSONAL,2,FALSE))</f>
        <v>13723524</v>
      </c>
      <c r="S3129" t="str">
        <v>ALIADO</v>
      </c>
      <c r="T3129">
        <v>0.6972222222222222</v>
      </c>
      <c r="U3129">
        <v>0.7361111111111112</v>
      </c>
      <c r="V3129">
        <f>IF(ISBLANK(T3129 ),"0",U3129-T3129)</f>
        <v>0.03888888888888897</v>
      </c>
      <c r="W3129">
        <v>1</v>
      </c>
      <c r="X3129">
        <f>NETWORKDAYS(K3129,L3128)</f>
        <v>1</v>
      </c>
      <c r="Y3129" t="str">
        <f>IF(X3129&lt;=2,"CUMPLE","NO CUMPLE")</f>
        <v>CUMPLE</v>
      </c>
    </row>
    <row r="3130" xml:space="preserve">
      <c r="A3130">
        <v>412923</v>
      </c>
      <c r="B3130" t="str">
        <v>REQUEST</v>
      </c>
      <c r="C3130" t="str">
        <v>CERRADO</v>
      </c>
      <c r="D3130" t="str">
        <v>TODA LA TIENDA</v>
      </c>
      <c r="E3130" t="str">
        <v>PC</v>
      </c>
      <c r="F3130" t="str">
        <v>PC</v>
      </c>
      <c r="G3130" t="str">
        <v>LENOVO</v>
      </c>
      <c r="H3130" t="str" xml:space="preserve">
        <v xml:space="preserve">Buenas días. jefe Miguel por favor me colabora con la autorización de esta llamada ticket 2.5 para que el técnico de isit visite la tienda de Pitalito y realice le manteniendo preventivo de los desktop; monitores y el portátil de direccion; anexo formato de manteniemito y la información de los activos._x000d_
AREA EN DONDE SE UBICA EL EQUIPO_x000d_
_x000d_
piso de venta</v>
      </c>
      <c r="I3130" t="str" xml:space="preserve">
        <v xml:space="preserve">Buenas días. jefe Miguel por favor me colabora con la autorización de esta llamada ticket 2.5 para que el técnico de isit visite la tienda de Pitalito y realice le manteniendo preventivo de los desktop; monitores y el portátil de direccion; anexo formato de manteniemito y la información de los activos._x000d_
AREA EN DONDE SE UBICA EL EQUIPO_x000d_
_x000d_
piso de venta</v>
      </c>
      <c r="J3130" t="str">
        <v>Se llega a sitio y se procede con validaciones de ingreso. Se establece contacto con el usuario y se reciben indicaciones. Se pasa por los puestos de trabajo Recibo; Perecederos; RRHH; E-learning; Asistente de Dirección; Bazar; PGC; Mantenimiento; Electro y Atención al Cliente. Se procede a realizar mantenimiento preventivo (10 equipos desktop y 10 monitores); Se desensambla cada uno de ellos (uno a la vez) y se realiza desconexión eléctrica y de datos. Se realiza limpieza de carcasas en sus partes externas e internas con líquido para ellas. Se realiza sopleteo de la cpu una vez desensamblada. Se sopletea monitor por sus ranuras. Se limpia pantalla de este con limpia pantallas. Se apllica crema disipadora al procesador y limpia contactos eléctronico a sus demás componentes. Se ensambla se traslada a sitio el puesto de trabajo; se realizan conexiones eléctricas y de datos.  Se enciende el pc y se realiza limpieza de cookies y temporales. Se optimiza el equipo. El usuario realiza pruebas a satisfacción. Cada uno de los puestos de trabajo queda completamente operativo y funcional con cada uno de sus periféricos. Se realiza trabajo continuo tomando una hora para el almuerzo o descanso.</v>
      </c>
      <c r="K3130">
        <v>45311</v>
      </c>
      <c r="L3130">
        <v>45311</v>
      </c>
      <c r="M3130" t="str">
        <f>TEXT(L3130,"DDDDDDD")</f>
        <v>sábado</v>
      </c>
      <c r="N3130" t="str" xml:space="preserve">
        <v xml:space="preserve">M179 METRO PITALITO_x000d_
_x000d_
</v>
      </c>
      <c r="O3130" t="str">
        <v>PITALITO</v>
      </c>
      <c r="P3130" t="str">
        <f>IF(ISBLANK(O3130),"0",(VLOOKUP(O3130,REGION,2,FALSE)))</f>
        <v>OCCIDENTE</v>
      </c>
      <c r="Q3130" t="str">
        <v>EMERSON PALACIOS MARTINEZ</v>
      </c>
      <c r="R3130">
        <f>IF(ISBLANK(Q3130),"0", VLOOKUP(Q3130,PERSONAL,2,FALSE))</f>
        <v>13723524</v>
      </c>
      <c r="S3130" t="str">
        <v>ALIADO</v>
      </c>
      <c r="T3130">
        <v>0.25</v>
      </c>
      <c r="U3130">
        <v>0.625</v>
      </c>
      <c r="V3130">
        <v>0.3333333333333333</v>
      </c>
      <c r="W3130">
        <v>1</v>
      </c>
      <c r="X3130">
        <f>NETWORKDAYS(K3130,L3129)</f>
        <v>1</v>
      </c>
      <c r="Y3130" t="str">
        <f>IF(X3130&lt;=2,"CUMPLE","NO CUMPLE")</f>
        <v>CUMPLE</v>
      </c>
    </row>
    <row r="3131" xml:space="preserve">
      <c r="A3131" t="str">
        <v>PROACTIVA</v>
      </c>
      <c r="B3131" t="str">
        <v>REQUEST</v>
      </c>
      <c r="C3131" t="str">
        <v>CERRADO</v>
      </c>
      <c r="D3131" t="str">
        <v>TODA LA TIENDA</v>
      </c>
      <c r="E3131" t="str">
        <v>PROACTIVA</v>
      </c>
      <c r="F3131" t="str">
        <v>PROACTIVA</v>
      </c>
      <c r="G3131" t="str">
        <v>PROACTIVA</v>
      </c>
      <c r="H3131" t="str" xml:space="preserve">
        <v xml:space="preserve">Katherine; Favor nos ayudas con el envío del técnico a la tienda Metro Riohacha un turno completo con 2.5 Tickets ya que lo necesitamos para validar el estado del lineal de cajas; Balanzas PDTs etc…_x000d_
Para el día miércoles 17 de enero 2024_x000d_
</v>
      </c>
      <c r="I3131" t="str" xml:space="preserve">
        <v xml:space="preserve">Katherine; Favor nos ayudas con el envío del técnico a la tienda Metro Riohacha un turno completo con 2.5 Tickets ya que lo necesitamos para validar el estado del lineal de cajas; Balanzas PDTs etc…_x000d_
Para el día miércoles 17 de enero 2024_x000d_
</v>
      </c>
      <c r="J3131" t="str">
        <v>Se realiza las conexiones de la pos a la bascula de caja de platos y se le hace su respectiva limpieza con un soplador a esa y 10 mas de las lineales generales (tienda). Se hace la revision de la caja 9 la cual está presentando problemas de configuracion y se diagnostica falla en la impresora de ella la cual se mandó a cambiar</v>
      </c>
      <c r="K3131">
        <v>45313</v>
      </c>
      <c r="L3131">
        <v>45313</v>
      </c>
      <c r="M3131" t="str">
        <f>TEXT(L3131,"DDDDDDD")</f>
        <v>lunes</v>
      </c>
      <c r="N3131" t="str">
        <v>M040 METRO RIOHACHA</v>
      </c>
      <c r="O3131" t="str">
        <v>RIOHACHA</v>
      </c>
      <c r="P3131" t="str">
        <f>IF(ISBLANK(O3131),"0",(VLOOKUP(O3131,REGION,2,FALSE)))</f>
        <v>COSTA</v>
      </c>
      <c r="Q3131" t="str">
        <v>RONALD JOSE VILA TIRADO</v>
      </c>
      <c r="R3131">
        <v>1119696962</v>
      </c>
      <c r="S3131" t="str">
        <v>ALIADO</v>
      </c>
      <c r="T3131">
        <v>0.375</v>
      </c>
      <c r="U3131">
        <v>0.75</v>
      </c>
      <c r="V3131">
        <v>0.3333333333333333</v>
      </c>
      <c r="W3131" t="str">
        <v>2;5</v>
      </c>
      <c r="X3131">
        <f>NETWORKDAYS(K3131,L3130)</f>
        <v>-1</v>
      </c>
      <c r="Y3131" t="str">
        <f>IF(X3131&lt;=2,"CUMPLE","NO CUMPLE")</f>
        <v>CUMPLE</v>
      </c>
    </row>
    <row r="3132" xml:space="preserve">
      <c r="A3132" t="str">
        <v>SERVICIO IT</v>
      </c>
      <c r="B3132" t="str">
        <v>REQUEST</v>
      </c>
      <c r="C3132" t="str">
        <v>CERRADO</v>
      </c>
      <c r="D3132" t="str">
        <v>TODA LA TIENDA</v>
      </c>
      <c r="E3132" t="str">
        <v>SERVICIO IT</v>
      </c>
      <c r="F3132" t="str">
        <v>SERVICIO IT</v>
      </c>
      <c r="G3132" t="str">
        <v>SERVICIO IT</v>
      </c>
      <c r="H3132" t="str" xml:space="preserve">
        <v xml:space="preserve">Buenas tardes_x000d_
_x000d_
Estimados solicito de su colaboración para jun recurso para el día miércoles 17 de enero del 2024 en la tienda de cra30._x000d_
_x000d_
Gracias_x000d_
</v>
      </c>
      <c r="I3132" t="str" xml:space="preserve">
        <v xml:space="preserve">Buenas tardes_x000d_
_x000d_
Estimados solicito de su colaboración para jun recurso para el día miércoles 17 de enero del 2024 en la tienda de cra30._x000d_
_x000d_
Gracias_x000d_
</v>
      </c>
      <c r="J3132" t="str">
        <v>Se realiza acompañamiento de acuerdo a lo solicitado.</v>
      </c>
      <c r="K3132">
        <v>45308</v>
      </c>
      <c r="L3132">
        <v>45308</v>
      </c>
      <c r="M3132" t="str">
        <f>TEXT(L3132,"DDDDDDD")</f>
        <v>miércoles</v>
      </c>
      <c r="N3132" t="str">
        <v>J016 JUMBO CARRERA 30</v>
      </c>
      <c r="O3132" t="str">
        <v>BOGOTA</v>
      </c>
      <c r="P3132" t="str">
        <f>IF(ISBLANK(O3132),"0",(VLOOKUP(O3132,REGION,2,FALSE)))</f>
        <v>BOGOTA</v>
      </c>
      <c r="Q3132" t="str">
        <v>SANTIAGO CASTIBLANCO ALVARADO</v>
      </c>
      <c r="R3132">
        <v>1013097589</v>
      </c>
      <c r="S3132" t="str">
        <v>DIRECTO</v>
      </c>
      <c r="T3132">
        <v>0.375</v>
      </c>
      <c r="U3132">
        <v>0.75</v>
      </c>
      <c r="V3132">
        <v>0.3333333333333333</v>
      </c>
      <c r="W3132" t="str">
        <v>2;5</v>
      </c>
      <c r="X3132">
        <f>NETWORKDAYS(K3132,L3131)</f>
        <v>4</v>
      </c>
      <c r="Y3132" t="str">
        <f>IF(X3132&lt;=2,"CUMPLE","NO CUMPLE")</f>
        <v>NO CUMPLE</v>
      </c>
    </row>
    <row r="3133" xml:space="preserve">
      <c r="A3133" t="str">
        <v>SERVICIO IT</v>
      </c>
      <c r="B3133" t="str">
        <v>REQUEST</v>
      </c>
      <c r="C3133" t="str">
        <v>CERRADO</v>
      </c>
      <c r="D3133" t="str">
        <v>TODA LA TIENDA</v>
      </c>
      <c r="E3133" t="str">
        <v>SERVICIO IT</v>
      </c>
      <c r="F3133" t="str">
        <v>SERVICIO IT</v>
      </c>
      <c r="G3133" t="str">
        <v>SERVICIO IT</v>
      </c>
      <c r="H3133" t="str" xml:space="preserve">
        <v xml:space="preserve">Buenas tardes_x000d_
_x000d_
Estimados solicito de su colaboración para jun recurso para el día Jueves 18 de enero del 2024 en la tienda de cra30._x000d_
_x000d_
Gracias_x000d_
</v>
      </c>
      <c r="I3133" t="str" xml:space="preserve">
        <v xml:space="preserve">Buenas tardes_x000d_
_x000d_
Estimados solicito de su colaboración para jun recurso para el día Jueves 18 de enero del 2024 en la tienda de cra30._x000d_
_x000d_
Gracias_x000d_
</v>
      </c>
      <c r="J3133" t="str">
        <v>Se realiza acompañamiento de acuerdo a lo solicitado en compensar</v>
      </c>
      <c r="K3133">
        <v>45309</v>
      </c>
      <c r="L3133">
        <v>45309</v>
      </c>
      <c r="M3133" t="str">
        <f>TEXT(L3133,"DDDDDDD")</f>
        <v>jueves</v>
      </c>
      <c r="N3133" t="str">
        <v>J016 JUMBO CARRERA 31</v>
      </c>
      <c r="O3133" t="str">
        <v>BOGOTA</v>
      </c>
      <c r="P3133" t="str">
        <f>IF(ISBLANK(O3133),"0",(VLOOKUP(O3133,REGION,2,FALSE)))</f>
        <v>BOGOTA</v>
      </c>
      <c r="Q3133" t="str">
        <v>SANTIAGO CASTIBLANCO ALVARADO</v>
      </c>
      <c r="R3133">
        <v>1013097589</v>
      </c>
      <c r="S3133" t="str">
        <v>DIRECTO</v>
      </c>
      <c r="T3133">
        <v>0.375</v>
      </c>
      <c r="U3133">
        <v>0.75</v>
      </c>
      <c r="V3133">
        <v>0.3333333333333333</v>
      </c>
      <c r="W3133" t="str">
        <v>2;5</v>
      </c>
      <c r="X3133">
        <f>NETWORKDAYS(K3133,L3132)</f>
        <v>-2</v>
      </c>
      <c r="Y3133" t="str">
        <f>IF(X3133&lt;=2,"CUMPLE","NO CUMPLE")</f>
        <v>CUMPLE</v>
      </c>
    </row>
    <row r="3134" xml:space="preserve">
      <c r="A3134">
        <v>416471</v>
      </c>
      <c r="B3134" t="str">
        <v>REQUEST</v>
      </c>
      <c r="C3134" t="str">
        <v>CERRADO</v>
      </c>
      <c r="D3134" t="str">
        <v>LINEAL DE CAJAS</v>
      </c>
      <c r="E3134" t="str">
        <v>BALANZA</v>
      </c>
      <c r="F3134" t="str">
        <v>BALANZA</v>
      </c>
      <c r="G3134" t="str">
        <v>DATALOGIC</v>
      </c>
      <c r="H3134" t="str" xml:space="preserve">
        <v xml:space="preserve">Buenos días; me colaboran con la balanza de la pos #06; no este pesando; sale error conexión balanza. gracias por su colaboración._x000d_
Número de inventario_x000d_
_x000d_
023678</v>
      </c>
      <c r="I3134" t="str" xml:space="preserve">
        <v xml:space="preserve">Buenos días; me colaboran con la balanza de la pos #06; no este pesando; sale error conexión balanza. gracias por su colaboración._x000d_
Número de inventario_x000d_
_x000d_
023678</v>
      </c>
      <c r="J3134" t="str">
        <v xml:space="preserve">Me encuentro en sitio se procede a verificar el error de peso en la pos #6 con serial 56CD001217 que presenta intermitencia en el peso de productos; realizo el proceso de descristalizacion de voltaje desconectando la fuente de voltaje por unos 30 min;  al reconectar y encender el problema persiste entonces desconecto la balanza y la coloco en la pos #13 y la balanza de la pos # 13 en la pos #6 y realizo pruebas de peso en la dos pos por separado y la balanza ubicada en la pos #13 funciona y pesa correctamente  en cambio la balanza ubicada en la pos#6 presenta la falla  se determina que la falla es el cable de la pos #6 y se llena reporte con la con la solicitud de cable de balanza para pos #6 con serial de balanza F16M03065 se le informa al ing harold quien solicita los seriales . me retiro de sitio informando a la compañera Katerine y al ing harold </v>
      </c>
      <c r="K3134">
        <v>45314</v>
      </c>
      <c r="L3134">
        <v>45315</v>
      </c>
      <c r="M3134" t="str">
        <f>TEXT(L3134,"DDDDDDD")</f>
        <v>miércoles</v>
      </c>
      <c r="N3134" t="str" xml:space="preserve">
        <v xml:space="preserve">J036 JUMBO POPAYAN CAMPANARIO_x000d_
_x000d_
</v>
      </c>
      <c r="O3134" t="str">
        <v>POPAYAN</v>
      </c>
      <c r="P3134" t="str">
        <f>IF(ISBLANK(O3134),"0",(VLOOKUP(O3134,REGION,2,FALSE)))</f>
        <v>OCCIDENTE</v>
      </c>
      <c r="Q3134" t="str">
        <v>DANIEL FERNANDO PAREDES ARTEAGA</v>
      </c>
      <c r="R3134">
        <f>IF(ISBLANK(Q3134),"0", VLOOKUP(Q3134,PERSONAL,2,FALSE))</f>
        <v>10301691</v>
      </c>
      <c r="S3134" t="str">
        <v>DIRECTO</v>
      </c>
      <c r="T3134">
        <v>0.3402777777777778</v>
      </c>
      <c r="U3134">
        <v>0.4513888888888889</v>
      </c>
      <c r="V3134">
        <f>IF(ISBLANK(T3134 ),"0",U3134-T3134)</f>
        <v>0.1111111111111111</v>
      </c>
      <c r="W3134">
        <v>2</v>
      </c>
      <c r="X3134">
        <f>NETWORKDAYS(K3134,L3133)</f>
        <v>-4</v>
      </c>
      <c r="Y3134" t="str">
        <f>IF(X3134&lt;=2,"CUMPLE","NO CUMPLE")</f>
        <v>CUMPLE</v>
      </c>
    </row>
    <row r="3135" xml:space="preserve">
      <c r="A3135">
        <v>420125</v>
      </c>
      <c r="B3135" t="str">
        <v>REQUEST</v>
      </c>
      <c r="C3135" t="str">
        <v>CERRADO</v>
      </c>
      <c r="D3135" t="str">
        <v>LINEAL DE CAJAS</v>
      </c>
      <c r="E3135" t="str">
        <v>PDA</v>
      </c>
      <c r="F3135" t="str">
        <v>PDA</v>
      </c>
      <c r="G3135" t="str">
        <v>HONEYWELL</v>
      </c>
      <c r="H3135" t="str" xml:space="preserve">
        <v xml:space="preserve">buenas noches su ayuda con la pdt que no pasa del logo de honeywell_x000d_
Sección de la tienda en donde se ubica la PDT o usuario_x000d_
_x000d_
21178B0359</v>
      </c>
      <c r="I3135" t="str" xml:space="preserve">
        <v xml:space="preserve">buenas noches su ayuda con la pdt que no pasa del logo de honeywell_x000d_
Sección de la tienda en donde se ubica la PDT o usuario_x000d_
_x000d_
21178B0359</v>
      </c>
      <c r="J3135" t="str">
        <v>Como la PDA se encuentra bloqueada inicialmente se intenta reparar por medio de la BIOS; pero no se corrige el error; así que se procede a realizar el formateo de la PDA. Se actualiza el Firmware y se hace la respectiva configuración. Se deja operativa la PDA.</v>
      </c>
      <c r="K3135">
        <v>45314</v>
      </c>
      <c r="L3135">
        <v>45314</v>
      </c>
      <c r="M3135" t="str">
        <f>TEXT(L3135,"DDDDDDD")</f>
        <v>martes</v>
      </c>
      <c r="N3135" t="str" xml:space="preserve">
        <v xml:space="preserve">M073 METRO MOSQUERA_x000d_
_x000d_
</v>
      </c>
      <c r="O3135" t="str">
        <v>MOSQUERA</v>
      </c>
      <c r="P3135" t="str">
        <f>IF(ISBLANK(O3135),"0",(VLOOKUP(O3135,REGION,2,FALSE)))</f>
        <v>BOGOTA</v>
      </c>
      <c r="Q3135" t="str">
        <v>ALEXANDER CASTILLO SOTELO</v>
      </c>
      <c r="R3135">
        <f>IF(ISBLANK(Q3135),"0", VLOOKUP(Q3135,PERSONAL,2,FALSE))</f>
        <v>80216449</v>
      </c>
      <c r="S3135" t="str">
        <v>ALIADO</v>
      </c>
      <c r="T3135">
        <v>0.6666666666666666</v>
      </c>
      <c r="U3135">
        <v>0.7291666666666666</v>
      </c>
      <c r="V3135">
        <f>IF(ISBLANK(T3135 ),"0",U3135-T3135)</f>
        <v>0.0625</v>
      </c>
      <c r="W3135">
        <v>1</v>
      </c>
      <c r="X3135">
        <f>NETWORKDAYS(K3135,L3134)</f>
        <v>2</v>
      </c>
      <c r="Y3135" t="str">
        <f>IF(X3135&lt;=2,"CUMPLE","NO CUMPLE")</f>
        <v>CUMPLE</v>
      </c>
    </row>
    <row r="3136" xml:space="preserve">
      <c r="A3136">
        <v>416143</v>
      </c>
      <c r="B3136" t="str">
        <v>REQUEST</v>
      </c>
      <c r="C3136" t="str">
        <v>CERRADO</v>
      </c>
      <c r="D3136" t="str">
        <v xml:space="preserve">LINEAL DE CAJAS </v>
      </c>
      <c r="E3136" t="str">
        <v>SWITCH</v>
      </c>
      <c r="F3136" t="str">
        <v>MICROSENS</v>
      </c>
      <c r="G3136" t="str">
        <v>MICROSENS</v>
      </c>
      <c r="H3136" t="str" xml:space="preserve">
        <v xml:space="preserve">@[CO] Fernando Castro - Tiendas Easy BOGOTA MT073 Estimado buen día; se observa caído equipo SW Microsens IP:10.132.63.10. Favor su apoyo con la revisión del equipo y/o validaciones eléctricas._x000d_
Área Afectada_x000d_
_x000d_
._x000d_
_x000d_
Punto Operacional Afectada_x000d_
_x000d_
.</v>
      </c>
      <c r="I3136" t="str" xml:space="preserve">
        <v xml:space="preserve">@[CO] Fernando Castro - Tiendas Easy BOGOTA MT073 Estimado buen día; se observa caído equipo SW Microsens IP:10.132.63.10. Favor su apoyo con la revisión del equipo y/o validaciones eléctricas._x000d_
Área Afectada_x000d_
_x000d_
._x000d_
_x000d_
Punto Operacional Afectada_x000d_
_x000d_
.</v>
      </c>
      <c r="J3136" t="str">
        <v>Inicialmente se realizó la revisión del adaptador de corriente del equipo. Se verifica que la salida de voltaje esta correcta; pero al conectarlo al equipo se cae el voltaje y se apaga el adaptador. Se hace la prueba con un adaptador de otro equipo y pasa exactamente lo mismo. Por lo que se determina que el daño correponde al Microsens. IP: 10.132.63.10</v>
      </c>
      <c r="K3136">
        <v>45313</v>
      </c>
      <c r="L3136">
        <v>45314</v>
      </c>
      <c r="M3136" t="str">
        <f>TEXT(L3136,"DDDDDDD")</f>
        <v>martes</v>
      </c>
      <c r="N3136" t="str" xml:space="preserve">
        <v xml:space="preserve">M073 METRO MOSQUERA_x000d_
_x000d_
</v>
      </c>
      <c r="O3136" t="str">
        <v>MOSQUERA</v>
      </c>
      <c r="P3136" t="str">
        <f>IF(ISBLANK(O3136),"0",(VLOOKUP(O3136,REGION,2,FALSE)))</f>
        <v>BOGOTA</v>
      </c>
      <c r="Q3136" t="str">
        <v>ALEXANDER CASTILLO SOTELO</v>
      </c>
      <c r="R3136">
        <f>IF(ISBLANK(Q3136),"0", VLOOKUP(Q3136,PERSONAL,2,FALSE))</f>
        <v>80216449</v>
      </c>
      <c r="S3136" t="str">
        <v>ALIADO</v>
      </c>
      <c r="T3136">
        <v>0.6145833333333334</v>
      </c>
      <c r="U3136">
        <v>0.6597222222222222</v>
      </c>
      <c r="V3136">
        <f>IF(ISBLANK(T3136 ),"0",U3136-T3136)</f>
        <v>0.04513888888888884</v>
      </c>
      <c r="W3136">
        <v>1</v>
      </c>
      <c r="X3136">
        <f>NETWORKDAYS(K3136,L3135)</f>
        <v>2</v>
      </c>
      <c r="Y3136" t="str">
        <f>IF(X3136&lt;=2,"CUMPLE","NO CUMPLE")</f>
        <v>CUMPLE</v>
      </c>
    </row>
    <row r="3137" xml:space="preserve">
      <c r="A3137" t="str">
        <v>PROACTIVA</v>
      </c>
      <c r="B3137" t="str">
        <v>REQUEST</v>
      </c>
      <c r="C3137" t="str">
        <v>CERRADO</v>
      </c>
      <c r="D3137" t="str">
        <v>TODA LA TIENDA</v>
      </c>
      <c r="E3137" t="str">
        <v>PROACTIVA</v>
      </c>
      <c r="F3137" t="str">
        <v>PROACTIVA</v>
      </c>
      <c r="G3137" t="str">
        <v>PROACTIVA</v>
      </c>
      <c r="H3137" t="str">
        <v>Se solicita visita proactiva tienda Mosquera</v>
      </c>
      <c r="I3137" t="str">
        <v>Se solicita visita proactiva tienda Mosquera</v>
      </c>
      <c r="J3137" t="str">
        <v>Se realiza visita a tienda Mosquera; se envía informe a Juan Fernando Castro vía correo.</v>
      </c>
      <c r="K3137">
        <v>45314</v>
      </c>
      <c r="L3137">
        <v>45314</v>
      </c>
      <c r="M3137" t="str">
        <f>TEXT(L3137,"DDDDDDD")</f>
        <v>martes</v>
      </c>
      <c r="N3137" t="str" xml:space="preserve">
        <v xml:space="preserve">M073 METRO MOSQUERA_x000d_
_x000d_
</v>
      </c>
      <c r="O3137" t="str">
        <v>MOSQUERA</v>
      </c>
      <c r="P3137" t="str">
        <f>IF(ISBLANK(O3137),"0",(VLOOKUP(O3137,REGION,2,FALSE)))</f>
        <v>BOGOTA</v>
      </c>
      <c r="Q3137" t="str">
        <v>ALEXANDER CASTILLO SOTELO</v>
      </c>
      <c r="R3137">
        <f>IF(ISBLANK(Q3137),"0", VLOOKUP(Q3137,PERSONAL,2,FALSE))</f>
        <v>80216449</v>
      </c>
      <c r="S3137" t="str">
        <v>ALIADO</v>
      </c>
      <c r="T3137">
        <v>0.7777777777777778</v>
      </c>
      <c r="U3137">
        <v>0.8055555555555556</v>
      </c>
      <c r="V3137">
        <f>IF(ISBLANK(T3137 ),"0",U3137-T3137)</f>
        <v>0.02777777777777779</v>
      </c>
      <c r="W3137">
        <v>1</v>
      </c>
      <c r="X3137">
        <f>NETWORKDAYS(K3137,L3136)</f>
        <v>1</v>
      </c>
      <c r="Y3137" t="str">
        <f>IF(X3137&lt;=2,"CUMPLE","NO CUMPLE")</f>
        <v>CUMPLE</v>
      </c>
    </row>
    <row r="3138" xml:space="preserve">
      <c r="A3138">
        <v>402526</v>
      </c>
      <c r="B3138" t="str">
        <v>INCIDENT</v>
      </c>
      <c r="C3138" t="str">
        <v>CERRADO</v>
      </c>
      <c r="D3138" t="str">
        <v xml:space="preserve">LINEAL DE CAJAS </v>
      </c>
      <c r="E3138" t="str">
        <v>POS</v>
      </c>
      <c r="F3138" t="str">
        <v>POS</v>
      </c>
      <c r="G3138" t="str">
        <v>WINCOR</v>
      </c>
      <c r="H3138" t="str" xml:space="preserve">
        <v xml:space="preserve">Me ayudan a validar la pos N 22 de la tienda metro Mosquera no deja abrir la gaveta y no visualiza el cambio en el visor.._x000d_
Número de inventario si se tiene_x000d_
_x000d_
73_x000d_
_x000d_
Numero de caja_x000d_
_x000d_
22</v>
      </c>
      <c r="I3138" t="str" xml:space="preserve">
        <v xml:space="preserve">Me ayudan a validar la pos N 22 de la tienda metro Mosquera no deja abrir la gaveta y no visualiza el cambio en el visor.._x000d_
Número de inventario si se tiene_x000d_
_x000d_
73_x000d_
_x000d_
Numero de caja_x000d_
_x000d_
22</v>
      </c>
      <c r="J3138" t="str">
        <v>Se realiza revisión de todas las conexiones de la POS; también la conexión que llega a la gaveta. Se reinicia la POS y se deja operativa la caja.</v>
      </c>
      <c r="K3138">
        <v>45314</v>
      </c>
      <c r="L3138">
        <v>45314</v>
      </c>
      <c r="M3138" t="str">
        <f>TEXT(L3138,"DDDDDDD")</f>
        <v>martes</v>
      </c>
      <c r="N3138" t="str" xml:space="preserve">
        <v xml:space="preserve">M073 METRO MOSQUERA_x000d_
_x000d_
</v>
      </c>
      <c r="O3138" t="str">
        <v>MOSQUERA</v>
      </c>
      <c r="P3138" t="str">
        <f>IF(ISBLANK(O3138),"0",(VLOOKUP(O3138,REGION,2,FALSE)))</f>
        <v>BOGOTA</v>
      </c>
      <c r="Q3138" t="str">
        <v>ALEXANDER CASTILLO SOTELO</v>
      </c>
      <c r="R3138">
        <f>IF(ISBLANK(Q3138),"0", VLOOKUP(Q3138,PERSONAL,2,FALSE))</f>
        <v>80216449</v>
      </c>
      <c r="S3138" t="str">
        <v>ALIADO</v>
      </c>
      <c r="T3138">
        <v>0.5833333333333334</v>
      </c>
      <c r="U3138">
        <v>0.6111111111111112</v>
      </c>
      <c r="V3138">
        <f>IF(ISBLANK(T3138 ),"0",U3138-T3138)</f>
        <v>0.02777777777777779</v>
      </c>
      <c r="W3138">
        <v>1</v>
      </c>
      <c r="X3138">
        <f>NETWORKDAYS(K3138,L3137)</f>
        <v>1</v>
      </c>
      <c r="Y3138" t="str">
        <f>IF(X3138&lt;=2,"CUMPLE","NO CUMPLE")</f>
        <v>CUMPLE</v>
      </c>
    </row>
    <row r="3139" xml:space="preserve">
      <c r="A3139">
        <v>413999</v>
      </c>
      <c r="B3139" t="str">
        <v>INCIDENT</v>
      </c>
      <c r="C3139" t="str">
        <v>CERRADO</v>
      </c>
      <c r="D3139" t="str">
        <v>LINEAL DE CAJAS</v>
      </c>
      <c r="E3139" t="str">
        <v>SWITCH</v>
      </c>
      <c r="F3139" t="str">
        <v>MICROSENS</v>
      </c>
      <c r="G3139" t="str">
        <v>MICROSENS</v>
      </c>
      <c r="H3139" t="str" xml:space="preserve">
        <v xml:space="preserve">(COL) Local MT073; estimado @[CO] Fernando Castro - Tiendas Easy BOGOTA se observa caido 1 sw microsens con IP:10.132.63.10; por favor su apoyo con la validar status del equipo._x000d_
Interconexión</v>
      </c>
      <c r="I3139" t="str" xml:space="preserve">
        <v xml:space="preserve">(COL) Local MT073; estimado @[CO] Fernando Castro - Tiendas Easy BOGOTA se observa caido 1 sw microsens con IP:10.132.63.10; por favor su apoyo con la validar status del equipo._x000d_
Interconexión</v>
      </c>
      <c r="J3139" t="str">
        <v xml:space="preserve">Se realiza revisión y se brinda solución. </v>
      </c>
      <c r="K3139">
        <v>45314</v>
      </c>
      <c r="L3139">
        <v>45314</v>
      </c>
      <c r="M3139" t="str">
        <f>TEXT(L3139,"DDDDDDD")</f>
        <v>martes</v>
      </c>
      <c r="N3139" t="str" xml:space="preserve">
        <v xml:space="preserve">M073 METRO MOSQUERA_x000d_
_x000d_
</v>
      </c>
      <c r="O3139" t="str">
        <v>MOSQUERA</v>
      </c>
      <c r="P3139" t="str">
        <f>IF(ISBLANK(O3139),"0",(VLOOKUP(O3139,REGION,2,FALSE)))</f>
        <v>BOGOTA</v>
      </c>
      <c r="Q3139" t="str">
        <v>ALEXANDER CASTILLO SOTELO</v>
      </c>
      <c r="R3139">
        <f>IF(ISBLANK(Q3139),"0", VLOOKUP(Q3139,PERSONAL,2,FALSE))</f>
        <v>80216449</v>
      </c>
      <c r="S3139" t="str">
        <v>ALIADO</v>
      </c>
      <c r="T3139">
        <v>0.7361111111111112</v>
      </c>
      <c r="U3139">
        <v>0.7708333333333334</v>
      </c>
      <c r="V3139">
        <f>IF(ISBLANK(T3139 ),"0",U3139-T3139)</f>
        <v>0.03472222222222221</v>
      </c>
      <c r="W3139">
        <v>1</v>
      </c>
      <c r="X3139">
        <f>NETWORKDAYS(K3139,L3138)</f>
        <v>1</v>
      </c>
      <c r="Y3139" t="str">
        <f>IF(X3139&lt;=2,"CUMPLE","NO CUMPLE")</f>
        <v>CUMPLE</v>
      </c>
    </row>
    <row r="3140" xml:space="preserve">
      <c r="A3140">
        <v>316513</v>
      </c>
      <c r="B3140" t="str">
        <v>REQUEST</v>
      </c>
      <c r="C3140" t="str">
        <v>CERRADO</v>
      </c>
      <c r="D3140" t="str">
        <v>EDS</v>
      </c>
      <c r="E3140" t="str">
        <v>RELOJ</v>
      </c>
      <c r="F3140" t="str">
        <v>BIOMETRICO</v>
      </c>
      <c r="G3140" t="str">
        <v>SUPREMA</v>
      </c>
      <c r="H3140" t="str">
        <v>Funcionario solicita traslado de reloj biométrico para marcación de turno en la EDS MOSQUERA</v>
      </c>
      <c r="I3140" t="str">
        <v>Funcionario solicita traslado de reloj biométrico para marcación de turno en la EDS MOSQUERA</v>
      </c>
      <c r="J3140" t="str">
        <v>Inicialmente se procede a desbloquear el reloj y a cambiar la contraseña; luego se hace la configuracion de la tarjeta de RED. Se hace la prueba de que se vea en la red. Se deja el equipo en la oficina de sistemas ya que aun no han instalado el punto de red de donde se va a dejar.</v>
      </c>
      <c r="K3140">
        <v>45314</v>
      </c>
      <c r="L3140">
        <v>45314</v>
      </c>
      <c r="M3140" t="str">
        <f>TEXT(L3140,"DDDDDDD")</f>
        <v>martes</v>
      </c>
      <c r="N3140" t="str" xml:space="preserve">
        <v xml:space="preserve">M073 METRO MOSQUERA_x000d_
_x000d_
</v>
      </c>
      <c r="O3140" t="str">
        <v>MOSQUERA</v>
      </c>
      <c r="P3140" t="str">
        <f>IF(ISBLANK(O3140),"0",(VLOOKUP(O3140,REGION,2,FALSE)))</f>
        <v>BOGOTA</v>
      </c>
      <c r="Q3140" t="str">
        <v>ALEXANDER CASTILLO SOTELO</v>
      </c>
      <c r="R3140">
        <f>IF(ISBLANK(Q3140),"0", VLOOKUP(Q3140,PERSONAL,2,FALSE))</f>
        <v>80216449</v>
      </c>
      <c r="S3140" t="str">
        <v>ALIADO</v>
      </c>
      <c r="T3140">
        <v>0.8055555555555556</v>
      </c>
      <c r="U3140">
        <v>0.8402777777777778</v>
      </c>
      <c r="V3140">
        <f>IF(ISBLANK(T3140 ),"0",U3140-T3140)</f>
        <v>0.03472222222222221</v>
      </c>
      <c r="W3140">
        <v>1</v>
      </c>
      <c r="X3140">
        <f>NETWORKDAYS(K3140,L3139)</f>
        <v>1</v>
      </c>
      <c r="Y3140" t="str">
        <f>IF(X3140&lt;=2,"CUMPLE","NO CUMPLE")</f>
        <v>CUMPLE</v>
      </c>
    </row>
    <row r="3141" xml:space="preserve">
      <c r="A3141">
        <v>423187</v>
      </c>
      <c r="B3141" t="str">
        <v>REQUEST</v>
      </c>
      <c r="C3141" t="str">
        <v>CERRADO</v>
      </c>
      <c r="D3141" t="str">
        <v>TODA LA TIENDA</v>
      </c>
      <c r="E3141" t="str">
        <v>PC</v>
      </c>
      <c r="F3141" t="str">
        <v>PC</v>
      </c>
      <c r="G3141" t="str">
        <v xml:space="preserve">PC    </v>
      </c>
      <c r="H3141" t="str" xml:space="preserve">
        <v xml:space="preserve">Buen dia por favor su ayuda con los mantenimientos de los desktop; modalidad 2;5 tickets se adjunta inventario._x000d_
lugar en donde se encuentra el computador en la tienda_x000d_
_x000d_
piso de venta. oficinas</v>
      </c>
      <c r="I3141" t="str" xml:space="preserve">
        <v xml:space="preserve">Buen dia por favor su ayuda con los mantenimientos de los desktop; modalidad 2;5 tickets se adjunta inventario._x000d_
lugar en donde se encuentra el computador en la tienda_x000d_
_x000d_
piso de venta. oficinas</v>
      </c>
      <c r="J3141" t="str">
        <v>"Me encuentro en sitio se procede a ubicar los equipos con sus diferentes áreas y zona iniciando desde recursos humanos asta llegar a gerencia en cada zona se verifica serial de pantalla serial de equipo y zona ubicada se procede a desarmar teclado y sopletear internamente mientras se va apagando computador; se procede a desconectar cableado y retirar tornillo de seguridad y las tapas desactivar el ventilador del procesador y usar la sopladora para limpiar la board y partes internas al terminar ensamblo tapas y limpio pantalla  reconecto cableado teniendo en cuenta el orden del cableado e inicio computador realizo cargue de usuario y paso al siguiente equipo me retiro almorzar a ls 13:00 y retomo labor a las 14:00 y  continua labores en la tienda termino la labor   informando a la compañera Katerine y al Ing. Harold y me retiro del sitio. 26 de ENERO DE 2024"</v>
      </c>
      <c r="K3141">
        <v>45317</v>
      </c>
      <c r="L3141">
        <v>45317</v>
      </c>
      <c r="M3141" t="str">
        <f>TEXT(L3141,"DDDDDDD")</f>
        <v>viernes</v>
      </c>
      <c r="N3141" t="str" xml:space="preserve">
        <v xml:space="preserve">J036 JUMBO POPAYAN CAMPANARIO_x000d_
_x000d_
</v>
      </c>
      <c r="O3141" t="str">
        <v>POPAYAN</v>
      </c>
      <c r="P3141" t="str">
        <f>IF(ISBLANK(O3141),"0",(VLOOKUP(O3141,REGION,2,FALSE)))</f>
        <v>OCCIDENTE</v>
      </c>
      <c r="Q3141" t="str">
        <v>DANIEL FERNANDO PAREDES ARTEAGA</v>
      </c>
      <c r="R3141">
        <f>IF(ISBLANK(Q3141),"0", VLOOKUP(Q3141,PERSONAL,2,FALSE))</f>
        <v>10301691</v>
      </c>
      <c r="S3141" t="str">
        <v>ALIADO</v>
      </c>
      <c r="T3141">
        <v>0.3333333333333333</v>
      </c>
      <c r="U3141">
        <v>0.7083333333333334</v>
      </c>
      <c r="V3141">
        <f>IF(ISBLANK(T3141 ),"0",U3141-T3141)</f>
        <v>0.37500000000000006</v>
      </c>
      <c r="W3141" t="str">
        <v>2;5</v>
      </c>
      <c r="X3141">
        <v>1</v>
      </c>
      <c r="Y3141" t="str">
        <f>IF(X3141&lt;=2,"CUMPLE","NO CUMPLE")</f>
        <v>CUMPLE</v>
      </c>
    </row>
    <row r="3142" xml:space="preserve">
      <c r="A3142">
        <v>420128</v>
      </c>
      <c r="B3142" t="str">
        <v>REQUEST</v>
      </c>
      <c r="C3142" t="str">
        <v>CERRADO</v>
      </c>
      <c r="D3142" t="str">
        <v>TODA LA TIENDA</v>
      </c>
      <c r="E3142" t="str">
        <v>MANTENIMIENTO</v>
      </c>
      <c r="F3142" t="str">
        <v>MANTENIMIENTO</v>
      </c>
      <c r="G3142" t="str">
        <v>MANTENIMIENTO</v>
      </c>
      <c r="H3142" t="str">
        <v>Buen día Se solicita realizar el mantenimiento de equipos Desktop Monitores; portátiles y teléfonos de la tienda. Girardot; diligenciar el formato con sus respectivas fotos del antes y después a color y confirmas del usuario; adjunto seriales y formato de ejemplo mantenimientos Mil gracias. Aplica formula de 2.5 por día.</v>
      </c>
      <c r="I3142" t="str">
        <v>Buen día Se solicita realizar el mantenimiento de equipos Desktop Monitores; portátiles y teléfonos de la tienda. Girardot; diligenciar el formato con sus respectivas fotos del antes y después a color y confirmas del usuario; adjunto seriales y formato de ejemplo mantenimientos Mil gracias. Aplica formula de 2.5 por día.</v>
      </c>
      <c r="J3142" t="str">
        <v>Se realizan Mantenimientos preventivos de los Cpu Desktop y monitores; Asi mismo como la toma de seriales y Numero de inventario de cada equipo; En total se realizo mantenimiento a 24 Cpu Desktop con su monitor respectivo; Se entregan informes en Excel y en Pdf firmados y aparte se toma muestra de inventario con equipos reales en tienda y faltantes...ESTADO OK TERMINADO</v>
      </c>
      <c r="K3142">
        <v>45316</v>
      </c>
      <c r="L3142">
        <v>45316</v>
      </c>
      <c r="M3142" t="str">
        <f>TEXT(L3142,"DDDDDDD")</f>
        <v>jueves</v>
      </c>
      <c r="N3142" t="str" xml:space="preserve">
        <v xml:space="preserve">J047 JUMBO GIRARDOT_x000d_
_x000d_
</v>
      </c>
      <c r="O3142" t="str">
        <v>GIRARDOT</v>
      </c>
      <c r="P3142" t="str">
        <f>IF(ISBLANK(O3142),"0",(VLOOKUP(O3142,REGION,2,FALSE)))</f>
        <v>OCCIDENTE</v>
      </c>
      <c r="Q3142" t="str">
        <v>RAFAEL ARDILA PUENTES</v>
      </c>
      <c r="R3142">
        <f>IF(ISBLANK(Q3142),"0", VLOOKUP(Q3142,PERSONAL,2,FALSE))</f>
        <v>1018419858</v>
      </c>
      <c r="S3142" t="str">
        <v>ALIADO</v>
      </c>
      <c r="T3142">
        <v>0.3333333333333333</v>
      </c>
      <c r="U3142">
        <v>0.7083333333333334</v>
      </c>
      <c r="V3142">
        <v>0.3333333333333333</v>
      </c>
      <c r="W3142" t="str">
        <v>2;5</v>
      </c>
      <c r="X3142">
        <f>NETWORKDAYS(K3142,L3141)</f>
        <v>2</v>
      </c>
      <c r="Y3142" t="str">
        <f>IF(X3142&lt;=2,"CUMPLE","NO CUMPLE")</f>
        <v>CUMPLE</v>
      </c>
    </row>
    <row r="3143" xml:space="preserve">
      <c r="A3143" t="str">
        <v>MANTENIMIENTO</v>
      </c>
      <c r="B3143" t="str">
        <v>REQUEST</v>
      </c>
      <c r="C3143" t="str">
        <v>CERRADO</v>
      </c>
      <c r="D3143" t="str">
        <v>TODA LA TIENDA</v>
      </c>
      <c r="E3143" t="str">
        <v>MANTENIMIENTO</v>
      </c>
      <c r="F3143" t="str">
        <v>MANTENIMIENTO</v>
      </c>
      <c r="G3143" t="str">
        <v>MANTENIMIENTO</v>
      </c>
      <c r="H3143" t="str">
        <v>Buen día Se solicita realizar el mantenimiento de equipos Desktop Monitores; portátiles y teléfonos de la tienda. Girardot; diligenciar el formato con sus respectivas fotos del antes y después a color y confirmas del usuario; adjunto seriales y formato de ejemplo mantenimientos Mil gracias. Aplica formula de 2.5 por día.</v>
      </c>
      <c r="I3143" t="str">
        <v>Buen día Se solicita realizar el mantenimiento de equipos Desktop Monitores; portátiles y teléfonos de la tienda. Girardot; diligenciar el formato con sus respectivas fotos del antes y después a color y confirmas del usuario; adjunto seriales y formato de ejemplo mantenimientos Mil gracias. Aplica formula de 2.5 por día.</v>
      </c>
      <c r="J3143" t="str">
        <v>Se realizan Mantenimiento Limpieza y Revision de Cableados ethernet y computer a los Telefonos Ip de la Tienda; Asi mismo como la toma de seriales y Numero de inventario de cada equipo; En total se realizo mantenimiento a 15 Telefonos; Se entregan informes en Excel y en Pdf firmados y aparte se toma muestra de inventario con equipos reales en tienda y faltantes...ESTADO OK TERMINADO</v>
      </c>
      <c r="K3143">
        <v>45317</v>
      </c>
      <c r="L3143">
        <v>45317</v>
      </c>
      <c r="M3143" t="str">
        <f>TEXT(L3143,"DDDDDDD")</f>
        <v>viernes</v>
      </c>
      <c r="N3143" t="str" xml:space="preserve">
        <v xml:space="preserve">J047 JUMBO GIRARDOT_x000d_
_x000d_
</v>
      </c>
      <c r="O3143" t="str">
        <v>GIRARDOT</v>
      </c>
      <c r="P3143" t="str">
        <f>IF(ISBLANK(O3143),"0",(VLOOKUP(O3143,REGION,2,FALSE)))</f>
        <v>OCCIDENTE</v>
      </c>
      <c r="Q3143" t="str">
        <v>RAFAEL ARDILA PUENTES</v>
      </c>
      <c r="R3143">
        <f>IF(ISBLANK(Q3143),"0", VLOOKUP(Q3143,PERSONAL,2,FALSE))</f>
        <v>1018419858</v>
      </c>
      <c r="S3143" t="str">
        <v>ALIADO</v>
      </c>
      <c r="T3143">
        <v>0.3333333333333333</v>
      </c>
      <c r="U3143">
        <v>0.7083333333333334</v>
      </c>
      <c r="V3143">
        <v>0.3333333333333333</v>
      </c>
      <c r="W3143" t="str">
        <v>2;5</v>
      </c>
      <c r="X3143">
        <v>1</v>
      </c>
      <c r="Y3143" t="str">
        <f>IF(X3143&lt;=2,"CUMPLE","NO CUMPLE")</f>
        <v>CUMPLE</v>
      </c>
    </row>
    <row r="3144" xml:space="preserve">
      <c r="A3144">
        <v>422468</v>
      </c>
      <c r="B3144" t="str">
        <v>INCIDENT</v>
      </c>
      <c r="C3144" t="str">
        <v>CERRADO</v>
      </c>
      <c r="D3144" t="str">
        <v xml:space="preserve">LINEAL DE CAJAS </v>
      </c>
      <c r="E3144" t="str">
        <v>POS</v>
      </c>
      <c r="F3144" t="str">
        <v>POS</v>
      </c>
      <c r="G3144" t="str">
        <v>WINCOR</v>
      </c>
      <c r="H3144" t="str" xml:space="preserve">
        <v xml:space="preserve">Buenas noches; me colaboran con la pos #5; estaba en una transacción y se apago la pos no volvió a prender;_x000d_
Número de inventario si se tiene_x000d_
_x000d_
023683_x000d_
_x000d_
Numero de caja_x000d_
_x000d_
5</v>
      </c>
      <c r="I3144" t="str" xml:space="preserve">
        <v xml:space="preserve">Buenas noches; me colaboran con la pos #5; estaba en una transacción y se apago la pos no volvió a prender;_x000d_
Número de inventario si se tiene_x000d_
_x000d_
023683_x000d_
_x000d_
Numero de caja_x000d_
_x000d_
5</v>
      </c>
      <c r="J3144" t="str">
        <v>"Me encuentro en sitio se procede a a revisar la unidad pero me indica el coordinador del lineal de caja que indica que desconectaron la unidad y se dejó en reposo por un peridodo de 1h y al encender esta unidad ya prendió y funciona con normalidad; se realizo el dia de ayer y hoy a estado trabajando con normalidad he informo a la compañera Katerine y me retiro del sitio . 26 de enero de 2024"</v>
      </c>
      <c r="K3144">
        <v>45317</v>
      </c>
      <c r="L3144">
        <v>45317</v>
      </c>
      <c r="M3144" t="str">
        <f>TEXT(L3144,"DDDDDDD")</f>
        <v>viernes</v>
      </c>
      <c r="N3144" t="str" xml:space="preserve">
        <v xml:space="preserve">J036 JUMBO POPAYAN CAMPANARIO_x000d_
_x000d_
</v>
      </c>
      <c r="O3144" t="str">
        <v>POPAYAN</v>
      </c>
      <c r="P3144" t="str">
        <f>IF(ISBLANK(O3144),"0",(VLOOKUP(O3144,REGION,2,FALSE)))</f>
        <v>OCCIDENTE</v>
      </c>
      <c r="Q3144" t="str">
        <v>DANIEL FERNANDO PAREDES ARTEAGA</v>
      </c>
      <c r="R3144">
        <f>IF(ISBLANK(Q3144),"0", VLOOKUP(Q3144,PERSONAL,2,FALSE))</f>
        <v>10301691</v>
      </c>
      <c r="S3144" t="str">
        <v>ALIADO</v>
      </c>
      <c r="T3144">
        <v>0.6458333333333334</v>
      </c>
      <c r="U3144">
        <v>0.6736111111111112</v>
      </c>
      <c r="V3144">
        <f>IF(ISBLANK(T3144 ),"0",U3144-T3144)</f>
        <v>0.02777777777777779</v>
      </c>
      <c r="W3144">
        <v>1</v>
      </c>
      <c r="X3144">
        <f>NETWORKDAYS(K3144,L3143)</f>
        <v>1</v>
      </c>
      <c r="Y3144" t="str">
        <f>IF(X3144&lt;=2,"CUMPLE","NO CUMPLE")</f>
        <v>CUMPLE</v>
      </c>
    </row>
    <row r="3145" xml:space="preserve">
      <c r="A3145">
        <v>425966</v>
      </c>
      <c r="B3145" t="str">
        <v>REQUEST</v>
      </c>
      <c r="C3145" t="str">
        <v>CERRADO</v>
      </c>
      <c r="D3145" t="str">
        <v>SEGURIDAD</v>
      </c>
      <c r="E3145" t="str">
        <v>PC</v>
      </c>
      <c r="F3145" t="str">
        <v>ESCRITORIO</v>
      </c>
      <c r="G3145" t="str">
        <v>LENOVO</v>
      </c>
      <c r="H3145" t="str" xml:space="preserve">
        <v xml:space="preserve">solicito por favor de su ayuda ya que el computador que esta en CCTV esta fuera de dominio._x000d_
Indicar la ubicación del computador en la tienda o sede_x000d_
_x000d_
Facatativá</v>
      </c>
      <c r="I3145" t="str" xml:space="preserve">
        <v xml:space="preserve">solicito por favor de su ayuda ya que el computador que esta en CCTV esta fuera de dominio._x000d_
Indicar la ubicación del computador en la tienda o sede_x000d_
_x000d_
Facatativá</v>
      </c>
      <c r="J3145" t="str">
        <v>Inicialmente se valida el puerto de RED y se solicita al area de redes qu desbloqueen el puerto. Luego se hace el proceso de subir el equipo al dominio. Se deja operativo el equipo.</v>
      </c>
      <c r="K3145">
        <v>45321</v>
      </c>
      <c r="L3145">
        <v>45321</v>
      </c>
      <c r="M3145" t="str">
        <f>TEXT(L3145,"DDDDDDD")</f>
        <v>martes</v>
      </c>
      <c r="N3145" t="str" xml:space="preserve">
        <v xml:space="preserve">M074 METRO FACATATIVA_x000d_
_x000d_
</v>
      </c>
      <c r="O3145" t="str">
        <v>FACATATIVA</v>
      </c>
      <c r="P3145" t="str">
        <f>IF(ISBLANK(O3145),"0",(VLOOKUP(O3145,REGION,2,FALSE)))</f>
        <v>BOGOTA</v>
      </c>
      <c r="Q3145" t="str">
        <v>ALEXANDER CASTILLO SOTELO</v>
      </c>
      <c r="R3145">
        <f>IF(ISBLANK(Q3145),"0", VLOOKUP(Q3145,PERSONAL,2,FALSE))</f>
        <v>80216449</v>
      </c>
      <c r="S3145" t="str">
        <v>ALIADO</v>
      </c>
      <c r="T3145">
        <v>0.4375</v>
      </c>
      <c r="U3145">
        <v>0.5208333333333334</v>
      </c>
      <c r="V3145">
        <f>IF(ISBLANK(T3145 ),"0",U3145-T3145)</f>
        <v>0.08333333333333337</v>
      </c>
      <c r="W3145">
        <v>1</v>
      </c>
      <c r="X3145">
        <v>1</v>
      </c>
      <c r="Y3145" t="str">
        <f>IF(X3145&lt;=2,"CUMPLE","NO CUMPLE")</f>
        <v>CUMPLE</v>
      </c>
      <c r="Z3145" t="str">
        <v xml:space="preserve">FRESH </v>
      </c>
    </row>
    <row r="3146" xml:space="preserve">
      <c r="A3146">
        <v>417655</v>
      </c>
      <c r="B3146" t="str">
        <v>INCIDENT</v>
      </c>
      <c r="C3146" t="str">
        <v>CERRADO</v>
      </c>
      <c r="D3146" t="str">
        <v>CARNES</v>
      </c>
      <c r="E3146" t="str">
        <v>BALANZA</v>
      </c>
      <c r="F3146" t="str">
        <v>COLGANTE</v>
      </c>
      <c r="G3146" t="str">
        <v>METTLER</v>
      </c>
      <c r="H3146" t="str" xml:space="preserve">
        <v xml:space="preserve">Cordial saludo; se requiere la revisión de las balanzas de PFT teniendo en cuenta que los códigos de barras que imprimen las mismas al momento de pasarlos por las POS los scaner no los reconocen y los cajeros deben ingresar el código manualmente. Gracias_x000d_
Indica la ubicacion de tu balanza en la tienda_x000d_
_x000d_
PFT</v>
      </c>
      <c r="I3146" t="str" xml:space="preserve">
        <v xml:space="preserve">Cordial saludo; se requiere la revisión de las balanzas de PFT teniendo en cuenta que los códigos de barras que imprimen las mismas al momento de pasarlos por las POS los scaner no los reconocen y los cajeros deben ingresar el código manualmente. Gracias_x000d_
Indica la ubicacion de tu balanza en la tienda_x000d_
_x000d_
PFT</v>
      </c>
      <c r="J3146" t="str">
        <v>Se realizó la revisión de las balanzas y se hacen las pruebas de impresión; se obserba que el cabezal de la balanza de carnes esta rallado (dañado); se debe reemplazar. Las balanzas de pescado; platos preparados y panaderia se encuentran buenos.</v>
      </c>
      <c r="K3146">
        <v>45321</v>
      </c>
      <c r="L3146">
        <v>45321</v>
      </c>
      <c r="M3146" t="str">
        <f>TEXT(L3146,"DDDDDDD")</f>
        <v>martes</v>
      </c>
      <c r="N3146" t="str" xml:space="preserve">
        <v xml:space="preserve">M074 METRO FACATATIVA_x000d_
_x000d_
</v>
      </c>
      <c r="O3146" t="str">
        <v>FACATATIVA</v>
      </c>
      <c r="P3146" t="str">
        <f>IF(ISBLANK(O3146),"0",(VLOOKUP(O3146,REGION,2,FALSE)))</f>
        <v>BOGOTA</v>
      </c>
      <c r="Q3146" t="str">
        <v>ALEXANDER CASTILLO SOTELO</v>
      </c>
      <c r="R3146">
        <f>IF(ISBLANK(Q3146),"0", VLOOKUP(Q3146,PERSONAL,2,FALSE))</f>
        <v>80216449</v>
      </c>
      <c r="S3146" t="str">
        <v>ALIADO</v>
      </c>
      <c r="T3146">
        <v>0.5277777777777778</v>
      </c>
      <c r="U3146">
        <v>0.5625</v>
      </c>
      <c r="V3146">
        <f>IF(ISBLANK(T3146 ),"0",U3146-T3146)</f>
        <v>0.03472222222222221</v>
      </c>
      <c r="W3146">
        <v>1</v>
      </c>
      <c r="X3146">
        <f>NETWORKDAYS(K3146,L3145)</f>
        <v>1</v>
      </c>
      <c r="Y3146" t="str">
        <f>IF(X3146&lt;=2,"CUMPLE","NO CUMPLE")</f>
        <v>CUMPLE</v>
      </c>
      <c r="Z3146" t="str">
        <v xml:space="preserve">FRESH </v>
      </c>
    </row>
    <row r="3147" xml:space="preserve">
      <c r="A3147">
        <v>423187</v>
      </c>
      <c r="B3147" t="str">
        <v>REQUEST</v>
      </c>
      <c r="C3147" t="str">
        <v>CERRADO</v>
      </c>
      <c r="D3147" t="str">
        <v>TODA LA TIENDA</v>
      </c>
      <c r="E3147" t="str">
        <v>MANTENIMIENTO</v>
      </c>
      <c r="F3147" t="str">
        <v>MANTENIMIENTO</v>
      </c>
      <c r="G3147" t="str">
        <v>MANTENIMIENTO</v>
      </c>
      <c r="H3147" t="str" xml:space="preserve">
        <v xml:space="preserve">Buen dia por favor su ayuda con los mantenimientos de los desktop; modalidad 2;5 tickets se adjunta inventario._x000d_
lugar en donde se encuentra el computador en la tienda_x000d_
_x000d_
piso de venta. oficinas</v>
      </c>
      <c r="I3147" t="str" xml:space="preserve">
        <v xml:space="preserve">Buen dia por favor su ayuda con los mantenimientos de los desktop; modalidad 2;5 tickets se adjunta inventario._x000d_
lugar en donde se encuentra el computador en la tienda_x000d_
_x000d_
piso de venta. oficinas</v>
      </c>
      <c r="J3147" t="str">
        <v xml:space="preserve">me encuentro en sitio se procede a ubicar los equipos con sus diferentes areas y zina iniciando desde recursos humanos asta llegar a gerencia en cada zona se verifica serial de pantalla serial de equipo y zona ubicada se procede a desarmar teclado y sobletiar internamente mientras se va apagando computador se procede a desconectar cableado y retirar tornillo de seguridad y las tapas desactivar el ventilador del procesador y usar la sopladora para limpuar la board y partes internas al terminar ensamblo tapas y limpio pantalla areconecto cable ado teniendo en cuenta el orden del cableado e inicio computador realizo cargue de usuario y paso al siguente equipo me retiro almorazar a ls 13:00 y retomo labor a las 14:00 y  continua labores en la tienda termino la labor   informando a la compañera Katerine y al ing harold y me retiro del sitio </v>
      </c>
      <c r="K3147">
        <v>45317</v>
      </c>
      <c r="L3147">
        <v>45317</v>
      </c>
      <c r="M3147" t="str">
        <f>TEXT(L3147,"DDDDDDD")</f>
        <v>viernes</v>
      </c>
      <c r="N3147" t="str" xml:space="preserve">
        <v xml:space="preserve">J036 JUMBO POPAYAN CAMPANARIO_x000d_
_x000d_
</v>
      </c>
      <c r="O3147" t="str">
        <v>POPAYAN</v>
      </c>
      <c r="P3147" t="str">
        <f>IF(ISBLANK(O3147),"0",(VLOOKUP(O3147,REGION,2,FALSE)))</f>
        <v>OCCIDENTE</v>
      </c>
      <c r="Q3147" t="str">
        <v>DANIEL FERNANDO PAREDES ARTEAGA</v>
      </c>
      <c r="R3147">
        <f>IF(ISBLANK(Q3147),"0", VLOOKUP(Q3147,PERSONAL,2,FALSE))</f>
        <v>10301691</v>
      </c>
      <c r="S3147" t="str">
        <v>DIRECTO</v>
      </c>
      <c r="T3147">
        <v>0.3333333333333333</v>
      </c>
      <c r="U3147">
        <v>0.7083333333333334</v>
      </c>
      <c r="V3147">
        <v>0.3333333333333333</v>
      </c>
      <c r="W3147" t="str">
        <v>2;5</v>
      </c>
      <c r="X3147">
        <v>1</v>
      </c>
      <c r="Y3147" t="str">
        <f>IF(X3147&lt;=2,"CUMPLE","NO CUMPLE")</f>
        <v>CUMPLE</v>
      </c>
      <c r="Z3147" t="str">
        <v xml:space="preserve">FRESH </v>
      </c>
    </row>
    <row r="3148" xml:space="preserve">
      <c r="A3148">
        <v>419762</v>
      </c>
      <c r="B3148" t="str">
        <v>REQUEST</v>
      </c>
      <c r="C3148" t="str">
        <v>CERRADO</v>
      </c>
      <c r="D3148" t="str">
        <v>CARNES</v>
      </c>
      <c r="E3148" t="str">
        <v>BALANZA</v>
      </c>
      <c r="F3148" t="str">
        <v>BALANZA</v>
      </c>
      <c r="G3148" t="str">
        <v>METTLER</v>
      </c>
      <c r="H3148" t="str" xml:space="preserve">
        <v xml:space="preserve">Buenas tardes Solicito de su colaboración para la revisión y limpieza de la balanzas de la sección de carnes_x000d_
Área donde su ubica la balanza_x000d_
_x000d_
carniceria 2 balanzas colgantes</v>
      </c>
      <c r="I3148" t="str" xml:space="preserve">
        <v xml:space="preserve">Buenas tardes Solicito de su colaboración para la revisión y limpieza de la balanzas de la sección de carnes_x000d_
Área donde su ubica la balanza_x000d_
_x000d_
carniceria 2 balanzas colgantes</v>
      </c>
      <c r="J3148" t="str" xml:space="preserve">
        <v xml:space="preserve"> me reporto en sitio y me presento con el jefe de zona quién me permite los elementos de gorro para entrar a la zona de carnes e inicio informando al personal que se van a organizar y limpiar las balanzas y no se pueden utilizar en el momento _x000d_
se retiran los tickets de impresión y se utiliza una brocha para retirar el polvillo residual de los rodillos de papel.  en una de las  balanzas Se limpia el cabezal con una Toallita húmeda para evitar que esté se ralle y presente impresiones  fallidas se quita la goma de seguridad de la botonera y se limpia por completa con el quita grasa para retirar pedasos de sticker y sangre seca se procede a realizar pruebas de impresión de código de barras y pasarlos por la caja para su registro y que la imagen quede operacional se termina la labor de limpieza de las dos balanzas. Y se procede a llenar documentación con las evidencias se ingorma a la compañera Katerine y al ing harold que me returo del sitio </v>
      </c>
      <c r="K3148">
        <v>45316</v>
      </c>
      <c r="L3148">
        <v>45316</v>
      </c>
      <c r="M3148" t="str">
        <f>TEXT(L3148,"DDDDDDD")</f>
        <v>jueves</v>
      </c>
      <c r="N3148" t="str" xml:space="preserve">
        <v xml:space="preserve">J036 JUMBO POPAYAN CAMPANARIO_x000d_
_x000d_
</v>
      </c>
      <c r="O3148" t="str">
        <v>POPAYAN</v>
      </c>
      <c r="P3148" t="str">
        <f>IF(ISBLANK(O3148),"0",(VLOOKUP(O3148,REGION,2,FALSE)))</f>
        <v>OCCIDENTE</v>
      </c>
      <c r="Q3148" t="str">
        <v>DANIEL FERNANDO PAREDES ARTEAGA</v>
      </c>
      <c r="R3148">
        <f>IF(ISBLANK(Q3148),"0", VLOOKUP(Q3148,PERSONAL,2,FALSE))</f>
        <v>10301691</v>
      </c>
      <c r="S3148" t="str">
        <v>DIRECTO</v>
      </c>
      <c r="T3148">
        <v>0.5902777777777778</v>
      </c>
      <c r="U3148">
        <v>0.7291666666666666</v>
      </c>
      <c r="V3148">
        <f>IF(ISBLANK(T3148 ),"0",U3148-T3148)</f>
        <v>0.13888888888888884</v>
      </c>
      <c r="W3148">
        <v>2</v>
      </c>
      <c r="X3148">
        <f>NETWORKDAYS(K3148,L3147)</f>
        <v>2</v>
      </c>
      <c r="Y3148" t="str">
        <f>IF(X3148&lt;=2,"CUMPLE","NO CUMPLE")</f>
        <v>CUMPLE</v>
      </c>
      <c r="Z3148" t="str">
        <v xml:space="preserve">FRESH </v>
      </c>
    </row>
    <row r="3149" xml:space="preserve">
      <c r="A3149">
        <v>399852</v>
      </c>
      <c r="B3149" t="str">
        <v>REQUEST</v>
      </c>
      <c r="C3149" t="str">
        <v>CERRADO</v>
      </c>
      <c r="D3149" t="str">
        <v>CARNES</v>
      </c>
      <c r="E3149" t="str">
        <v>PC</v>
      </c>
      <c r="F3149" t="str">
        <v>PC</v>
      </c>
      <c r="G3149" t="str">
        <v>LENOVO</v>
      </c>
      <c r="H3149" t="str">
        <v>Buenos días se requiere por favor actualizar Outlook y zona tec para el usuario 1002969132 Dayana Alejandra Medina IP PC 10.131.44.76 Muchas gracias</v>
      </c>
      <c r="I3149" t="str">
        <v>Buenos días se requiere por favor actualizar Outlook y zona tec para el usuario 1002969132 Dayana Alejandra Medina IP PC 10.131.44.76 Muchas gracias</v>
      </c>
      <c r="J3149" t="str">
        <v xml:space="preserve">me encuentro en sitio se procede a ubicar al usuarioque se encentra en la area de ventas al ubicar nos desplazamos  con el funcionario asta el area admintrativa donde ingresa con su usuario al equipo y se observa el error de correo que no le llegan pero al enviar si salen los correos se le informa al ing harold quien me indica que es problema de permisos y se debe enviar un correo por psg para solucuonar se le informa a la aux administrativa ruby ledezma quien realiza la solicitud se procede a a verificar permisos en zona tec y esta carga pero no inicia se me indica que tambien es problema de permisos  se continua labores en la tienda  informando a la compañera Katerine y al ing harold </v>
      </c>
      <c r="K3149">
        <v>45316</v>
      </c>
      <c r="L3149">
        <v>45316</v>
      </c>
      <c r="M3149" t="str">
        <f>TEXT(L3149,"DDDDDDD")</f>
        <v>jueves</v>
      </c>
      <c r="N3149" t="str" xml:space="preserve">
        <v xml:space="preserve">J036 JUMBO POPAYAN CAMPANARIO_x000d_
_x000d_
</v>
      </c>
      <c r="O3149" t="str">
        <v>POPAYAN</v>
      </c>
      <c r="P3149" t="str">
        <f>IF(ISBLANK(O3149),"0",(VLOOKUP(O3149,REGION,2,FALSE)))</f>
        <v>OCCIDENTE</v>
      </c>
      <c r="Q3149" t="str">
        <v>DANIEL FERNANDO PAREDES ARTEAGA</v>
      </c>
      <c r="R3149">
        <f>IF(ISBLANK(Q3149),"0", VLOOKUP(Q3149,PERSONAL,2,FALSE))</f>
        <v>10301691</v>
      </c>
      <c r="S3149" t="str">
        <v>DIRECTO</v>
      </c>
      <c r="T3149">
        <v>0.3402777777777778</v>
      </c>
      <c r="U3149">
        <v>0.4583333333333333</v>
      </c>
      <c r="V3149">
        <f>IF(ISBLANK(T3149 ),"0",U3149-T3149)</f>
        <v>0.11805555555555552</v>
      </c>
      <c r="W3149">
        <v>2</v>
      </c>
      <c r="X3149">
        <f>NETWORKDAYS(K3149,L3148)</f>
        <v>1</v>
      </c>
      <c r="Y3149" t="str">
        <f>IF(X3149&lt;=2,"CUMPLE","NO CUMPLE")</f>
        <v>CUMPLE</v>
      </c>
      <c r="Z3149" t="str">
        <v xml:space="preserve">FRESH </v>
      </c>
    </row>
    <row r="3150" xml:space="preserve">
      <c r="A3150" t="str">
        <v>PROACTIVA</v>
      </c>
      <c r="B3150" t="str">
        <v>REQUEST</v>
      </c>
      <c r="C3150" t="str">
        <v>CERRADO</v>
      </c>
      <c r="D3150" t="str">
        <v>PROACTIVA</v>
      </c>
      <c r="E3150" t="str">
        <v>PROACTIVA</v>
      </c>
      <c r="F3150" t="str">
        <v>PROACTIVA</v>
      </c>
      <c r="G3150" t="str">
        <v>PROACTIVA</v>
      </c>
      <c r="H3150" t="str">
        <v>Se solicita visita proactiva a tienda FACATATIVA.</v>
      </c>
      <c r="I3150" t="str">
        <v>Se solicita visita proactiva a tienda FACATATIVA.</v>
      </c>
      <c r="J3150" t="str">
        <v>Se realiza visita a tienda; informe se envía vía correo a Juan Fernando</v>
      </c>
      <c r="K3150">
        <v>45321</v>
      </c>
      <c r="L3150">
        <v>45321</v>
      </c>
      <c r="M3150" t="str">
        <f>TEXT(L3150,"DDDDDDD")</f>
        <v>martes</v>
      </c>
      <c r="N3150" t="str" xml:space="preserve">
        <v xml:space="preserve">M074 METRO FACATATIVA_x000d_
_x000d_
</v>
      </c>
      <c r="O3150" t="str">
        <v>FACATATIVA</v>
      </c>
      <c r="P3150" t="str">
        <f>IF(ISBLANK(O3150),"0",(VLOOKUP(O3150,REGION,2,FALSE)))</f>
        <v>BOGOTA</v>
      </c>
      <c r="Q3150" t="str">
        <v>ALEXANDER CASTILLO SOTELO</v>
      </c>
      <c r="R3150">
        <f>IF(ISBLANK(Q3150),"0", VLOOKUP(Q3150,PERSONAL,2,FALSE))</f>
        <v>80216449</v>
      </c>
      <c r="S3150" t="str">
        <v>ALIADO</v>
      </c>
      <c r="T3150">
        <v>0.5208333333333334</v>
      </c>
      <c r="U3150">
        <v>0.5486111111111112</v>
      </c>
      <c r="V3150">
        <f>IF(ISBLANK(T3150 ),"0",U3150-T3150)</f>
        <v>0.02777777777777779</v>
      </c>
      <c r="W3150">
        <v>1</v>
      </c>
      <c r="X3150">
        <v>1</v>
      </c>
      <c r="Y3150" t="str">
        <f>IF(X3150&lt;=2,"CUMPLE","NO CUMPLE")</f>
        <v>CUMPLE</v>
      </c>
      <c r="Z3150" t="str">
        <v xml:space="preserve">FRESH </v>
      </c>
    </row>
    <row r="3151" xml:space="preserve">
      <c r="A3151">
        <v>409617</v>
      </c>
      <c r="B3151" t="str">
        <v>INCIDENT</v>
      </c>
      <c r="C3151" t="str">
        <v>CERRADO</v>
      </c>
      <c r="D3151" t="str">
        <v xml:space="preserve">LINEAL DE CAJAS </v>
      </c>
      <c r="E3151" t="str">
        <v>POS</v>
      </c>
      <c r="F3151" t="str">
        <v>POS</v>
      </c>
      <c r="G3151" t="str">
        <v>WINCOR</v>
      </c>
      <c r="H3151" t="str" xml:space="preserve">
        <v xml:space="preserve">Buenas tardes. Solicito de su colaboración con la revisión de la caja numero 3 debido a que esta muy lenta y se esta reiniciando sola. gracias por su colaboración._x000d_
Número de inventario si se tiene_x000d_
_x000d_
AD- 133561_x000d_
_x000d_
Numero de caja_x000d_
_x000d_
3</v>
      </c>
      <c r="I3151" t="str" xml:space="preserve">
        <v xml:space="preserve">Buenas tardes. Solicito de su colaboración con la revisión de la caja numero 3 debido a que esta muy lenta y se esta reiniciando sola. gracias por su colaboración._x000d_
Número de inventario si se tiene_x000d_
_x000d_
AD- 133561_x000d_
_x000d_
Numero de caja_x000d_
_x000d_
3</v>
      </c>
      <c r="J3151" t="str">
        <v>Se realizó el cambio del Disco Duro se hizo limpieza interna de la POS y se realizo el formateo; se dejo lista para que la mesa de ayuda haga las configuraciones y actualizaciones correspondientes.</v>
      </c>
      <c r="K3151">
        <v>45320</v>
      </c>
      <c r="L3151">
        <v>45320</v>
      </c>
      <c r="M3151" t="str">
        <f>TEXT(L3151,"DDDDDDD")</f>
        <v>lunes</v>
      </c>
      <c r="N3151" t="str" xml:space="preserve">
        <v xml:space="preserve">M077 METRO ZIPAQUIRA_x000d_
_x000d_
</v>
      </c>
      <c r="O3151" t="str">
        <v>ZIPAQUIRA</v>
      </c>
      <c r="P3151" t="str">
        <f>IF(ISBLANK(O3151),"0",(VLOOKUP(O3151,REGION,2,FALSE)))</f>
        <v>BOGOTA</v>
      </c>
      <c r="Q3151" t="str">
        <v>ALEXANDER CASTILLO SOTELO</v>
      </c>
      <c r="R3151">
        <f>IF(ISBLANK(Q3151),"0", VLOOKUP(Q3151,PERSONAL,2,FALSE))</f>
        <v>80216449</v>
      </c>
      <c r="S3151" t="str">
        <v>ALIADO</v>
      </c>
      <c r="T3151">
        <v>0.4375</v>
      </c>
      <c r="U3151">
        <v>0.5208333333333334</v>
      </c>
      <c r="V3151">
        <f>IF(ISBLANK(T3151 ),"0",U3151-T3151)</f>
        <v>0.08333333333333337</v>
      </c>
      <c r="W3151">
        <v>1</v>
      </c>
      <c r="X3151">
        <f>NETWORKDAYS(K3151,L3150)</f>
        <v>2</v>
      </c>
      <c r="Y3151" t="str">
        <f>IF(X3151&lt;=2,"CUMPLE","NO CUMPLE")</f>
        <v>CUMPLE</v>
      </c>
      <c r="Z3151" t="str">
        <v xml:space="preserve">FRESH </v>
      </c>
    </row>
    <row r="3152" xml:space="preserve">
      <c r="A3152">
        <v>416920</v>
      </c>
      <c r="B3152" t="str">
        <v>REQUEST</v>
      </c>
      <c r="C3152" t="str">
        <v>CERRADO</v>
      </c>
      <c r="D3152" t="str">
        <v>TODA LA TIENDA</v>
      </c>
      <c r="E3152" t="str">
        <v>MANTENIMIENTO</v>
      </c>
      <c r="F3152" t="str">
        <v>MANTENIMIENTO</v>
      </c>
      <c r="G3152" t="str">
        <v>MANTENIMIENTO</v>
      </c>
      <c r="H3152"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día.</v>
      </c>
      <c r="I3152"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día.</v>
      </c>
      <c r="J3152" t="str">
        <v xml:space="preserve">Se realiza busqueta de equipos y se realiza mantenimiento preventivo en CPU; Pantallas y telefonos cisco  bajo  indicaciones de listado soporte remoto Fabiola diaz </v>
      </c>
      <c r="K3152">
        <v>45316</v>
      </c>
      <c r="L3152">
        <v>45316</v>
      </c>
      <c r="M3152" t="str">
        <f>TEXT(L3152,"DDDDDDD")</f>
        <v>jueves</v>
      </c>
      <c r="N3152" t="str" xml:space="preserve">
        <v xml:space="preserve">M038 METRO NEIVA CENTRO DE CONVENCIONES_x000d_
_x000d_
</v>
      </c>
      <c r="O3152" t="str">
        <v>NEIVA</v>
      </c>
      <c r="P3152" t="str">
        <f>IF(ISBLANK(O3152),"0",(VLOOKUP(O3152,REGION,2,FALSE)))</f>
        <v>OCCIDENTE</v>
      </c>
      <c r="Q3152" t="str">
        <v>CARLOS HERNAN BARRETO LOPEZ</v>
      </c>
      <c r="R3152">
        <f>IF(ISBLANK(Q3152),"0", VLOOKUP(Q3152,PERSONAL,2,FALSE))</f>
        <v>1010165612</v>
      </c>
      <c r="S3152" t="str">
        <v>DIRECTO</v>
      </c>
      <c r="T3152">
        <v>0.3333333333333333</v>
      </c>
      <c r="U3152">
        <v>0.7083333333333334</v>
      </c>
      <c r="V3152">
        <v>0.3333333333333333</v>
      </c>
      <c r="W3152" t="str">
        <v>2;5</v>
      </c>
      <c r="X3152">
        <v>1</v>
      </c>
      <c r="Y3152" t="str">
        <f>IF(X3152&lt;=2,"CUMPLE","NO CUMPLE")</f>
        <v>CUMPLE</v>
      </c>
      <c r="Z3152" t="str">
        <v xml:space="preserve">FRESH </v>
      </c>
    </row>
    <row r="3153" xml:space="preserve">
      <c r="A3153">
        <v>430454</v>
      </c>
      <c r="B3153" t="str">
        <v>REQUEST</v>
      </c>
      <c r="C3153" t="str">
        <v>CERRADO</v>
      </c>
      <c r="D3153" t="str">
        <v>CARNES</v>
      </c>
      <c r="E3153" t="str">
        <v>BALANZA</v>
      </c>
      <c r="F3153" t="str">
        <v>COLGANTE</v>
      </c>
      <c r="G3153" t="str">
        <v>METTLER</v>
      </c>
      <c r="H3153" t="str">
        <v>Buenas tardes. por favor me colaboran con la autorización de este ticket para que el técnico de isit realice instalación de la balanza colgante de carnes la cual ya llego de gartantia. Serial: C329514836</v>
      </c>
      <c r="I3153" t="str">
        <v>Buenas tardes. por favor me colaboran con la autorización de este ticket para que el técnico de isit realice instalación de la balanza colgante de carnes la cual ya llego de gartantia. Serial: C329514836</v>
      </c>
      <c r="J3153" t="str">
        <v>Se llega a sitio y se procede con validaciones de ingreso. Se establece contacto con el usuario y la balanza. Recibimos la balanza en el laboratorio de sistemas y procedemos con el desembalaje de la misma. Encontramos partes excepto tornillos que ajustan la base de donde vá la bandeja de la balanza. Procedemos conel armado y a traslar la balanza hasta venta asistida para proceder a colgarla. Colocamos cable de red y cable de poder. Colgamos la balanza y para proceder a configurarla tomamos la parte de la otra balanza. Configuramos parámetros de red y le comunicamos a Soporte Remoto para que haga carga de parámetros y cargue fulll de la misma. Procedemos a realizar pruebas y la balanza aveces no imprime y cuando imprime arroja cinco tiquetes en blanco. Se procede a realizar reset de la misma y aproceder con la configuración nuevamente con Soporte Remoto. Se procede a realizar calibración de sensores de la misma y realizar evidencia a través de videollamada con Edwin Bolaños. La balanza presenta la misma falla. Soporte Remoto indica se generará otro ticket con el ánimo de realizar validaciones centralizadas para el respectivo cambio de la balanza. Se finaliza la actividad y se procede con el cierre del ticket.</v>
      </c>
      <c r="K3153">
        <v>45323</v>
      </c>
      <c r="L3153">
        <v>45323</v>
      </c>
      <c r="M3153" t="str">
        <f>TEXT(L3153,"DDDDDDD")</f>
        <v>jueves</v>
      </c>
      <c r="N3153" t="str" xml:space="preserve">
        <v xml:space="preserve">M179 METRO PITALITO_x000d_
_x000d_
</v>
      </c>
      <c r="O3153" t="str">
        <v>PITALITO</v>
      </c>
      <c r="P3153" t="str">
        <f>IF(ISBLANK(O3153),"0",(VLOOKUP(O3153,REGION,2,FALSE)))</f>
        <v>OCCIDENTE</v>
      </c>
      <c r="Q3153" t="str">
        <v>EMERSON PALACIOS MARTINEZ</v>
      </c>
      <c r="R3153">
        <f>IF(ISBLANK(Q3153),"0", VLOOKUP(Q3153,PERSONAL,2,FALSE))</f>
        <v>13723524</v>
      </c>
      <c r="S3153" t="str">
        <v>ALIADO</v>
      </c>
      <c r="T3153">
        <v>0.3333333333333333</v>
      </c>
      <c r="U3153">
        <v>0.5</v>
      </c>
      <c r="V3153">
        <f>IF(ISBLANK(T3153 ),"0",U3153-T3153)</f>
        <v>0.16666666666666669</v>
      </c>
      <c r="W3153">
        <v>2</v>
      </c>
      <c r="X3153">
        <v>1</v>
      </c>
      <c r="Y3153" t="str">
        <f>IF(X3153&lt;=2,"CUMPLE","NO CUMPLE")</f>
        <v>CUMPLE</v>
      </c>
      <c r="Z3153" t="str">
        <v>Servicio atendido el 31; no se facturó en enero. FRESH</v>
      </c>
    </row>
    <row r="3154" xml:space="preserve">
      <c r="A3154">
        <v>437034</v>
      </c>
      <c r="B3154" t="str">
        <v>REQUEST</v>
      </c>
      <c r="C3154" t="str">
        <v>CERRADO</v>
      </c>
      <c r="D3154" t="str">
        <v>CARNES</v>
      </c>
      <c r="E3154" t="str">
        <v>BALANZA</v>
      </c>
      <c r="F3154" t="str">
        <v>COLGANTE</v>
      </c>
      <c r="G3154" t="str">
        <v>METTLER</v>
      </c>
      <c r="H3154" t="str">
        <v>Buenas tardes. Jefe Miguel por favor me colabora con la autorización de este ticket para que el técnico de isit visite la tienda y se realice la validación de la balanza enviada por garantía de carnes en conjunto de Carla Kunstmann y el técnico de Redsis Colombia.</v>
      </c>
      <c r="I3154" t="str">
        <v>Buenas tardes. Jefe Miguel por favor me colabora con la autorización de este ticket para que el técnico de isit visite la tienda y se realice la validación de la balanza enviada por garantía de carnes en conjunto de Carla Kunstmann y el técnico de Redsis Colombia.</v>
      </c>
      <c r="J3154" t="str">
        <v xml:space="preserve">Se llega a sitio y se procede con validaciones de ingreso. Se establece contacto con la srta Carla Kunstmann vía teams y video conferencia. Se ejecutan pruebas de papel; pruebas de impresión; pruebas de calibración con la balanza y en reunión con técnicos y especialistas. Las prueba no salen a normalidad y se establece cambio del sistema de impresión de la balanza; se nota mal acomodo de la correa de bus de datos de los sensortes de calibración; se baja la balanza nuevamente. Procedemos a trasladarla hasta el laboratorio de sistemas y se deja embalada y con un rollo de tickets que se utiliza en trienda. Se finaliza la actividad establecida y se procede con el cierre del ticket. </v>
      </c>
      <c r="K3154">
        <v>45324</v>
      </c>
      <c r="L3154">
        <v>45324</v>
      </c>
      <c r="M3154" t="str">
        <f>TEXT(L3154,"DDDDDDD")</f>
        <v>viernes</v>
      </c>
      <c r="N3154" t="str" xml:space="preserve">
        <v xml:space="preserve">M179 METRO PITALITO_x000d_
_x000d_
</v>
      </c>
      <c r="O3154" t="str">
        <v>PITALITO</v>
      </c>
      <c r="P3154" t="str">
        <f>IF(ISBLANK(O3154),"0",(VLOOKUP(O3154,REGION,2,FALSE)))</f>
        <v>OCCIDENTE</v>
      </c>
      <c r="Q3154" t="str">
        <v>EMERSON PALACIOS MARTINEZ</v>
      </c>
      <c r="R3154">
        <f>IF(ISBLANK(Q3154),"0", VLOOKUP(Q3154,PERSONAL,2,FALSE))</f>
        <v>13723524</v>
      </c>
      <c r="S3154" t="str">
        <v>ALIADO</v>
      </c>
      <c r="T3154">
        <v>0.3333333333333333</v>
      </c>
      <c r="U3154">
        <v>0.5</v>
      </c>
      <c r="V3154">
        <f>IF(ISBLANK(T3154 ),"0",U3154-T3154)</f>
        <v>0.16666666666666669</v>
      </c>
      <c r="W3154">
        <v>2</v>
      </c>
      <c r="X3154">
        <v>1</v>
      </c>
      <c r="Y3154" t="str">
        <f>IF(X3154&lt;=2,"CUMPLE","NO CUMPLE")</f>
        <v>CUMPLE</v>
      </c>
      <c r="Z3154" t="str">
        <v xml:space="preserve">FRESH </v>
      </c>
    </row>
    <row r="3155" xml:space="preserve">
      <c r="A3155">
        <v>433963</v>
      </c>
      <c r="B3155" t="str">
        <v>REQUEST</v>
      </c>
      <c r="C3155" t="str">
        <v>CERRADO</v>
      </c>
      <c r="D3155" t="str">
        <v>CARNES</v>
      </c>
      <c r="E3155" t="str">
        <v>BALANZA</v>
      </c>
      <c r="F3155" t="str">
        <v>BALANZA</v>
      </c>
      <c r="G3155" t="str">
        <v>METTLER</v>
      </c>
      <c r="H3155" t="str" xml:space="preserve">
        <v xml:space="preserve">Balanza de carnes imprime en la etiqueta solo la mitad de la informacion._x000d_
Área donde su ubica la balanza_x000d_
_x000d_
Carnes</v>
      </c>
      <c r="I3155" t="str" xml:space="preserve">
        <v xml:space="preserve">Balanza de carnes imprime en la etiqueta solo la mitad de la informacion._x000d_
Área donde su ubica la balanza_x000d_
_x000d_
Carnes</v>
      </c>
      <c r="J3155" t="str">
        <v xml:space="preserve">Balanza de carnes imprime en la etiqueta solo la mitad de la informacion.  Se realiza mantenimineto; limpieza a la impresora de la bazcula; por medio de alcohol isopropilico y algodón al cabezal de impresion. Se realizan impresiones mejorando considerablemente la calidad de impresión; sin zonas faltantes ni mal impresas. </v>
      </c>
      <c r="K3155">
        <v>45323</v>
      </c>
      <c r="L3155">
        <v>45323</v>
      </c>
      <c r="M3155" t="str">
        <f>TEXT(L3155,"DDDDDDD")</f>
        <v>jueves</v>
      </c>
      <c r="N3155" t="str" xml:space="preserve">
        <v xml:space="preserve">M183 METRO SAN GIL_x000d_
_x000d_
</v>
      </c>
      <c r="O3155" t="str">
        <v>SAN GIL</v>
      </c>
      <c r="P3155" t="str">
        <f>IF(ISBLANK(O3155),"0",(VLOOKUP(O3155,REGION,2,FALSE)))</f>
        <v>ORIENTE</v>
      </c>
      <c r="Q3155" t="str">
        <v xml:space="preserve">MICHELL RHOMANDT AMADO </v>
      </c>
      <c r="R3155">
        <v>80727474</v>
      </c>
      <c r="S3155" t="str">
        <v>ALIADO</v>
      </c>
      <c r="T3155">
        <v>0.5833333333333334</v>
      </c>
      <c r="U3155">
        <v>0.6875</v>
      </c>
      <c r="V3155">
        <f>IF(ISBLANK(T3155 ),"0",U3155-T3155)</f>
        <v>0.10416666666666663</v>
      </c>
      <c r="W3155">
        <v>2</v>
      </c>
      <c r="X3155">
        <f>NETWORKDAYS(K3155,L3154)</f>
        <v>2</v>
      </c>
      <c r="Y3155" t="str">
        <f>IF(X3155&lt;=2,"CUMPLE","NO CUMPLE")</f>
        <v>CUMPLE</v>
      </c>
      <c r="Z3155" t="str">
        <v>Servicio atendido el 31; no se facturó en enero. FRESH</v>
      </c>
    </row>
    <row r="3156" xml:space="preserve">
      <c r="A3156">
        <v>413473</v>
      </c>
      <c r="B3156" t="str">
        <v>REQUEST</v>
      </c>
      <c r="C3156" t="str">
        <v>CERRADO</v>
      </c>
      <c r="D3156" t="str">
        <v>RECIBO</v>
      </c>
      <c r="E3156" t="str">
        <v>PUNTO DE RED</v>
      </c>
      <c r="F3156" t="str">
        <v>PUNTO DE RED</v>
      </c>
      <c r="G3156" t="str">
        <v>PUNTO DE RED</v>
      </c>
      <c r="H3156" t="str">
        <v>los puntos de red de la oficina de recibo de ambos equipos e impresora laser se encuentran deteriorados y averiados por el momentos no tenemos en funcionamiento los equipos y la impresora</v>
      </c>
      <c r="I3156" t="str">
        <v>los puntos de red de la oficina de recibo de ambos equipos e impresora laser se encuentran deteriorados y averiados por el momentos no tenemos en funcionamiento los equipos y la impresora</v>
      </c>
      <c r="J3156" t="str">
        <v>S e realiza reparación puntos de red ubicados en área de recibo; inicialmente se visita punto de red para verificar condiciones; se procede a  comprar los elementos necesarios para la reparación; se entrega puntos funcionales a usuarios. Atendido el 1/02/2024 por CARLOS HERNAN BARRETO</v>
      </c>
      <c r="K3156">
        <v>45323</v>
      </c>
      <c r="L3156">
        <v>45323</v>
      </c>
      <c r="M3156" t="str">
        <f>TEXT(L3156,"DDDDDDD")</f>
        <v>jueves</v>
      </c>
      <c r="N3156" t="str" xml:space="preserve">
        <v xml:space="preserve">M038 METRO NEIVA CENTRO DE CONVENCIONES_x000d_
_x000d_
</v>
      </c>
      <c r="O3156" t="str">
        <v>NEIVA</v>
      </c>
      <c r="P3156" t="str">
        <f>IF(ISBLANK(O3156),"0",(VLOOKUP(O3156,REGION,2,FALSE)))</f>
        <v>OCCIDENTE</v>
      </c>
      <c r="Q3156" t="str">
        <v>CARLOS HERNAN BARRETO LOPEZ</v>
      </c>
      <c r="R3156">
        <f>IF(ISBLANK(Q3156),"0", VLOOKUP(Q3156,PERSONAL,2,FALSE))</f>
        <v>1010165612</v>
      </c>
      <c r="S3156" t="str">
        <v>DIRECTO</v>
      </c>
      <c r="T3156">
        <v>0.3333333333333333</v>
      </c>
      <c r="U3156">
        <v>0.4791666666666667</v>
      </c>
      <c r="V3156">
        <f>IF(ISBLANK(T3156 ),"0",U3156-T3156)</f>
        <v>0.14583333333333337</v>
      </c>
      <c r="W3156">
        <v>2</v>
      </c>
      <c r="X3156">
        <f>NETWORKDAYS(K3156,L3155)</f>
        <v>1</v>
      </c>
      <c r="Y3156" t="str">
        <f>IF(X3156&lt;=2,"CUMPLE","NO CUMPLE")</f>
        <v>CUMPLE</v>
      </c>
      <c r="Z3156" t="str">
        <v xml:space="preserve">FRESH </v>
      </c>
    </row>
    <row r="3157" xml:space="preserve">
      <c r="A3157">
        <v>420108</v>
      </c>
      <c r="B3157" t="str">
        <v>REQUEST</v>
      </c>
      <c r="C3157" t="str">
        <v>CERRADO</v>
      </c>
      <c r="D3157" t="str">
        <v xml:space="preserve">LINEA DE CAJAS </v>
      </c>
      <c r="E3157" t="str">
        <v>MANTENIMIENTO</v>
      </c>
      <c r="F3157" t="str">
        <v>MANTENIMIENTO</v>
      </c>
      <c r="G3157" t="str">
        <v>MANTENIMIENTO</v>
      </c>
      <c r="H3157"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Dia.</v>
      </c>
      <c r="I3157"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Dia.</v>
      </c>
      <c r="J3157" t="str">
        <v>Se realiza búsqueda de equipos según listado; se realiza mantenimiento de pantallas; cpu y teléfonos cisco; según requerimientos soporte remoto; se envían formatos de cada equipo a fabiola diaz para dar termino a la actividad. Actividad realizada martes 30 de Enero todo el día; Miercoles 31 de Enero de 8 a 12 y Jueves 2 a 17</v>
      </c>
      <c r="K3157">
        <v>45321</v>
      </c>
      <c r="L3157">
        <v>45321</v>
      </c>
      <c r="M3157" t="str">
        <f>TEXT(L3157,"DDDDDDD")</f>
        <v>martes</v>
      </c>
      <c r="N3157" t="str" xml:space="preserve">
        <v xml:space="preserve">M195 METRO SANTA LUCIA_x000d_
_x000d_
</v>
      </c>
      <c r="O3157" t="str">
        <v>NEIVA</v>
      </c>
      <c r="P3157" t="str">
        <f>IF(ISBLANK(O3157),"0",(VLOOKUP(O3157,REGION,2,FALSE)))</f>
        <v>OCCIDENTE</v>
      </c>
      <c r="Q3157" t="str">
        <v>CARLOS HERNAN BARRETO LOPEZ</v>
      </c>
      <c r="R3157">
        <f>IF(ISBLANK(Q3157),"0", VLOOKUP(Q3157,PERSONAL,2,FALSE))</f>
        <v>1010165612</v>
      </c>
      <c r="S3157" t="str">
        <v>DIRECTO</v>
      </c>
      <c r="T3157">
        <v>0.3333333333333333</v>
      </c>
      <c r="U3157">
        <v>0.7083333333333334</v>
      </c>
      <c r="V3157">
        <v>0.3333333333333333</v>
      </c>
      <c r="W3157" t="str">
        <v>2;5</v>
      </c>
      <c r="X3157">
        <v>1</v>
      </c>
      <c r="Y3157" t="str">
        <f>IF(X3157&lt;=2,"CUMPLE","NO CUMPLE")</f>
        <v>CUMPLE</v>
      </c>
      <c r="Z3157" t="str">
        <v xml:space="preserve">FRESH </v>
      </c>
    </row>
    <row r="3158" xml:space="preserve">
      <c r="A3158" t="str">
        <v>MANTENIMIENTO</v>
      </c>
      <c r="B3158" t="str">
        <v>REQUEST</v>
      </c>
      <c r="C3158" t="str">
        <v>CERRADO</v>
      </c>
      <c r="D3158" t="str">
        <v>LINEA DE CAJAS</v>
      </c>
      <c r="E3158" t="str">
        <v>MANTENIMIENTO</v>
      </c>
      <c r="F3158" t="str">
        <v>MANTENIMIENTO</v>
      </c>
      <c r="G3158" t="str">
        <v>MANTENIMIENTO</v>
      </c>
      <c r="H3158"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Dia.</v>
      </c>
      <c r="I3158" t="str">
        <v>Buen día Se solicita realizar el mantenimiento de equipos Desktop Monitores; portátiles y teléfonos de la tienda. Sevilla; diligenciar el formato con sus respectivas fotos del antes y después a color y confirmas del usuario; adjunto seriales y formato de ejemplo mantenimientos Mil gracias. Aplica formula de 2;5 por Dia.</v>
      </c>
      <c r="J3158" t="str">
        <v>Se realiza búsqueda de equipos según listado; se realiza mantenimiento de pantallas; cpu y teléfonos cisco; según requerimientos soporte remoto; se envían formatos de cada equipo a fabiola diaz para dar termino a la actividad. Actividad realizada martes 30 de Enero todo el día; Miercoles 31 de Enero de 8 a 12 y Jueves 2 a 17</v>
      </c>
      <c r="K3158">
        <v>45323</v>
      </c>
      <c r="L3158">
        <v>45323</v>
      </c>
      <c r="M3158" t="str">
        <f>TEXT(L3158,"DDDDDDD")</f>
        <v>jueves</v>
      </c>
      <c r="N3158" t="str" xml:space="preserve">
        <v xml:space="preserve">M195 METRO SANTA LUCIA_x000d_
_x000d_
</v>
      </c>
      <c r="O3158" t="str">
        <v>NEIVA</v>
      </c>
      <c r="P3158" t="str">
        <f>IF(ISBLANK(O3158),"0",(VLOOKUP(O3158,REGION,2,FALSE)))</f>
        <v>OCCIDENTE</v>
      </c>
      <c r="Q3158" t="str">
        <v>CARLOS HERNAN BARRETO LOPEZ</v>
      </c>
      <c r="R3158">
        <f>IF(ISBLANK(Q3158),"0", VLOOKUP(Q3158,PERSONAL,2,FALSE))</f>
        <v>1010165612</v>
      </c>
      <c r="S3158" t="str">
        <v>DIRECTO</v>
      </c>
      <c r="T3158">
        <v>0.3333333333333333</v>
      </c>
      <c r="U3158">
        <v>0.7083333333333334</v>
      </c>
      <c r="V3158">
        <v>0.3333333333333333</v>
      </c>
      <c r="W3158" t="str">
        <v>2;5</v>
      </c>
      <c r="X3158">
        <v>1</v>
      </c>
      <c r="Y3158" t="str">
        <f>IF(X3158&lt;=2,"CUMPLE","NO CUMPLE")</f>
        <v>CUMPLE</v>
      </c>
    </row>
    <row r="3159" xml:space="preserve">
      <c r="A3159">
        <v>439173</v>
      </c>
      <c r="B3159" t="str">
        <v>REQUEST</v>
      </c>
      <c r="C3159" t="str">
        <v>CERRADO</v>
      </c>
      <c r="D3159" t="str">
        <v>CARNES</v>
      </c>
      <c r="E3159" t="str">
        <v>BALANZA</v>
      </c>
      <c r="F3159" t="str">
        <v>COLGANTE</v>
      </c>
      <c r="G3159" t="str">
        <v>METTLER</v>
      </c>
      <c r="H3159" t="str" xml:space="preserve">
        <v xml:space="preserve">Buenas tardes solicito de su colaboración para el cambio de cabezal de la balanza ya que se le realizo limpieza y esto nos esta causando molesta a los clientes_x000d_
Área en donde se encuentra la Balanza_x000d_
_x000d_
sección de carnes</v>
      </c>
      <c r="I3159" t="str" xml:space="preserve">
        <v xml:space="preserve">Buenas tardes solicito de su colaboración para el cambio de cabezal de la balanza ya que se le realizo limpieza y esto nos esta causando molesta a los clientes_x000d_
Área en donde se encuentra la Balanza_x000d_
_x000d_
sección de carnes</v>
      </c>
      <c r="J3159" t="str">
        <v>" me reporto en sitio y me presento con el jefe de zona quién me permite los elementos de gorro para entrar a la zona de carnes e inicio a verificar el sensor con una impresión y se observa una calidad no optima para la lectura en las cajas realizo la prueba en el lineal de caja y no reconoce el código se le informa que debe solicitar la pieza ya que con la resolucion mas alta esta no reconoce en caja se identifica la balanza con el serial S/N C15121212239   terminada la verificación Y se procede a llenar documentación con las evidencias se informa a la compañera Katerine y al Ing. Harold que me retiro del sitio "</v>
      </c>
      <c r="K3159">
        <v>45328</v>
      </c>
      <c r="L3159">
        <v>45328</v>
      </c>
      <c r="M3159" t="str">
        <f>TEXT(L3159,"DDDDDDD")</f>
        <v>martes</v>
      </c>
      <c r="N3159" t="str" xml:space="preserve">
        <v xml:space="preserve">J036 JUMBO POPAYAN CAMPANARIO_x000d_
_x000d_
</v>
      </c>
      <c r="O3159" t="str">
        <v>POPAYAN</v>
      </c>
      <c r="P3159" t="str">
        <f>IF(ISBLANK(O3159),"0",(VLOOKUP(O3159,REGION,2,FALSE)))</f>
        <v>OCCIDENTE</v>
      </c>
      <c r="Q3159" t="str">
        <v>DANIEL FERNANDO PAREDES ARTEAGA</v>
      </c>
      <c r="R3159">
        <f>IF(ISBLANK(Q3159),"0", VLOOKUP(Q3159,PERSONAL,2,FALSE))</f>
        <v>10301691</v>
      </c>
      <c r="S3159" t="str">
        <v>DIRECTO</v>
      </c>
      <c r="T3159">
        <v>0.3784722222222222</v>
      </c>
      <c r="U3159">
        <v>0.4166666666666667</v>
      </c>
      <c r="V3159">
        <f>IF(ISBLANK(T3159 ),"0",U3159-T3159)</f>
        <v>0.038194444444444475</v>
      </c>
      <c r="W3159">
        <v>1</v>
      </c>
      <c r="X3159">
        <v>1</v>
      </c>
      <c r="Y3159" t="str">
        <f>IF(X3159&lt;=2,"CUMPLE","NO CUMPLE")</f>
        <v>CUMPLE</v>
      </c>
    </row>
    <row r="3160" xml:space="preserve">
      <c r="A3160">
        <v>438761</v>
      </c>
      <c r="B3160" t="str">
        <v>REQUEST</v>
      </c>
      <c r="C3160" t="str">
        <v>CERRADO</v>
      </c>
      <c r="D3160" t="str">
        <v>LINEAL DE CAJAS</v>
      </c>
      <c r="E3160" t="str">
        <v>REVISIÓN TÉCNICA</v>
      </c>
      <c r="F3160" t="str">
        <v>REVISIÓN TÉCNICA</v>
      </c>
      <c r="G3160" t="str">
        <v>REVISIÓN TÉCNICA</v>
      </c>
      <c r="H3160" t="str" xml:space="preserve">
        <v xml:space="preserve">Se solicita revisión técnica; posterior a trabajos de cableado; para la instalación de 1 POS adicional en la línea de cajas. Se adjunta archivo con actividades a ejecutar._x000d_
numero de caja pos_x000d_
_x000d_
NA</v>
      </c>
      <c r="I3160" t="str" xml:space="preserve">
        <v xml:space="preserve">Se solicita revisión técnica; posterior a trabajos de cableado; para la instalación de 1 POS adicional en la línea de cajas. Se adjunta archivo con actividades a ejecutar._x000d_
numero de caja pos_x000d_
_x000d_
NA</v>
      </c>
      <c r="J3160" t="str">
        <v>"Se revisa físicamente los puntos de red de la nueva caja ; los cuales quedaron correctamente instalados; además se realizan pruebas con dos equipos de computo y los dos reconocen los puntos de red mostrando que hay conexión. Se confirma que las tomas eléctricas ; tanto reguladas como comercial están en buen funcionamiento .  VISITA REALIZADA EL 6 DE FEBRERO DE 2024; SE ADJUNTA INFORME. "</v>
      </c>
      <c r="K3160">
        <v>45328</v>
      </c>
      <c r="L3160">
        <v>45328</v>
      </c>
      <c r="M3160" t="str">
        <f>TEXT(L3160,"DDDDDDD")</f>
        <v>martes</v>
      </c>
      <c r="N3160" t="str" xml:space="preserve">
        <v xml:space="preserve">M183 METRO SAN GIL_x000d_
_x000d_
</v>
      </c>
      <c r="O3160" t="str">
        <v>SAN GIL</v>
      </c>
      <c r="P3160" t="str">
        <f>IF(ISBLANK(O3160),"0",(VLOOKUP(O3160,REGION,2,FALSE)))</f>
        <v>ORIENTE</v>
      </c>
      <c r="Q3160" t="str">
        <v>HENRY ALEJANDRO NIÑO CENTENO</v>
      </c>
      <c r="R3160">
        <v>1098779589</v>
      </c>
      <c r="S3160" t="str">
        <v>DIRECTO</v>
      </c>
      <c r="T3160">
        <v>0.25</v>
      </c>
      <c r="U3160">
        <v>0.3125</v>
      </c>
      <c r="V3160">
        <f>IF(ISBLANK(T3160 ),"0",U3160-T3160)</f>
        <v>0.0625</v>
      </c>
      <c r="W3160">
        <v>1</v>
      </c>
      <c r="X3160">
        <f>NETWORKDAYS(K3160,L3159)</f>
        <v>1</v>
      </c>
      <c r="Y3160" t="str">
        <f>IF(X3160&lt;=2,"CUMPLE","NO CUMPLE")</f>
        <v>CUMPLE</v>
      </c>
    </row>
    <row r="3161" xml:space="preserve">
      <c r="A3161">
        <v>443082</v>
      </c>
      <c r="B3161" t="str">
        <v>REQUEST</v>
      </c>
      <c r="C3161" t="str">
        <v>CERRADO</v>
      </c>
      <c r="D3161" t="str">
        <v>LINEAL DE CAJAS</v>
      </c>
      <c r="E3161" t="str">
        <v>POS</v>
      </c>
      <c r="F3161" t="str">
        <v>IMPRESORA</v>
      </c>
      <c r="G3161" t="str">
        <v>EPSON</v>
      </c>
      <c r="H3161" t="str">
        <v>buenos días la pos numero 6 me sale chequear impresora; ya revise la conexión y cambie de impresora con otra pos y continua igual agradezco por favor me puedan colaborar</v>
      </c>
      <c r="I3161" t="str">
        <v>buenos días la pos numero 6 me sale chequear impresora; ya revise la conexión y cambie de impresora con otra pos y continua igual agradezco por favor me puedan colaborar</v>
      </c>
      <c r="J3161" t="str">
        <v xml:space="preserve"> "Se revisa impresora ya que en la POS dice "checar impresora"; impidiendo imprimir; por ello se realiza las desconexiones y no funciona; se prueba ca ble en pc y la POS se encuentra bien; tanto como el cable. Por ello se limpia Puerto USB de la POS e igualmente del cable de USB; se apaga POS ; se conecta cable;; se enciende con el cable ya conectado y funciona perfectamente; se realizan pruebas con jefe de lineal de cajas Claudia; operativa. Visita realizada el 6 de Febrero de 2024. "</v>
      </c>
      <c r="K3161">
        <v>45328</v>
      </c>
      <c r="L3161">
        <v>45328</v>
      </c>
      <c r="M3161" t="str">
        <f>TEXT(L3161,"DDDDDDD")</f>
        <v>martes</v>
      </c>
      <c r="N3161" t="str" xml:space="preserve">
        <v xml:space="preserve">M183 METRO SAN GIL_x000d_
_x000d_
</v>
      </c>
      <c r="O3161" t="str">
        <v>SAN GIL</v>
      </c>
      <c r="P3161" t="str">
        <f>IF(ISBLANK(O3161),"0",(VLOOKUP(O3161,REGION,2,FALSE)))</f>
        <v>ORIENTE</v>
      </c>
      <c r="Q3161" t="str">
        <v>HENRY ALEJANDRO NIÑO CENTENO</v>
      </c>
      <c r="R3161">
        <v>1098779589</v>
      </c>
      <c r="S3161" t="str">
        <v>DIRECTO</v>
      </c>
      <c r="T3161">
        <v>0.3125</v>
      </c>
      <c r="U3161">
        <v>0.4166666666666667</v>
      </c>
      <c r="V3161">
        <f>IF(ISBLANK(T3161 ),"0",U3161-T3161)</f>
        <v>0.10416666666666669</v>
      </c>
      <c r="W3161">
        <v>2</v>
      </c>
      <c r="X3161">
        <f>NETWORKDAYS(K3161,L3160)</f>
        <v>1</v>
      </c>
      <c r="Y3161" t="str">
        <f>IF(X3161&lt;=2,"CUMPLE","NO CUMPLE")</f>
        <v>CUMPLE</v>
      </c>
    </row>
    <row r="3162" xml:space="preserve">
      <c r="A3162">
        <v>442987</v>
      </c>
      <c r="B3162" t="str">
        <v>INCIDENT</v>
      </c>
      <c r="C3162" t="str">
        <v>CERRADO</v>
      </c>
      <c r="D3162" t="str">
        <v>LINEAL DE CAJAS</v>
      </c>
      <c r="E3162" t="str">
        <v>POS</v>
      </c>
      <c r="F3162" t="str">
        <v>POS</v>
      </c>
      <c r="G3162" t="str">
        <v>WINCOR</v>
      </c>
      <c r="H3162" t="str" xml:space="preserve">
        <v xml:space="preserve">Buenos días para que me haga el favor de revisar la pos numero 13 ya que no deja ingresar al sistema gracias_x000d_
Numero de caja_x000d_
_x000d_
13</v>
      </c>
      <c r="I3162" t="str" xml:space="preserve">
        <v xml:space="preserve">Buenos días para que me haga el favor de revisar la pos numero 13 ya que no deja ingresar al sistema gracias_x000d_
Numero de caja_x000d_
_x000d_
13</v>
      </c>
      <c r="J3162" t="str">
        <v xml:space="preserve">Usuario reporta falla en la pos #13 esta no carga el sistema operativo.                                                                    Me comunico con e 1.5 para validar la falla ya que le nuestro que no esta subiendo el sistema operativo por lo que se procede a realiza limpienza fisica y validar el bus de dato de conexión del disco duro por lo que se inicia realizando limpieza en la pos luego de realizar la limpieza se enciende pero esta queda pegada en cerrar gaveta por lo que se cierra pero no avanza por lo que toco reiniciarla nuevamente por lo que sube sin novedad se realiza pruebas quedando operativa y a satisfacción del cliente. </v>
      </c>
      <c r="K3162">
        <v>45328</v>
      </c>
      <c r="L3162">
        <v>45328</v>
      </c>
      <c r="M3162" t="str">
        <f>TEXT(L3162,"DDDDDDD")</f>
        <v>martes</v>
      </c>
      <c r="N3162" t="str" xml:space="preserve">
        <v xml:space="preserve">M085 METRO MONTERIA_x000d_
_x000d_
</v>
      </c>
      <c r="O3162" t="str">
        <v>MONTERIA</v>
      </c>
      <c r="P3162" t="str">
        <f>IF(ISBLANK(O3162),"0",(VLOOKUP(O3162,REGION,2,FALSE)))</f>
        <v>COSTA</v>
      </c>
      <c r="Q3162" t="str">
        <v>SHARON YANETH KERGUELEN WILCHES</v>
      </c>
      <c r="R3162">
        <f>IF(ISBLANK(Q3162),"0", VLOOKUP(Q3162,PERSONAL,2,FALSE))</f>
        <v>1067917448</v>
      </c>
      <c r="S3162" t="str">
        <v>DIRECTO</v>
      </c>
      <c r="T3162">
        <v>0.3333333333333333</v>
      </c>
      <c r="U3162">
        <v>0.4375</v>
      </c>
      <c r="V3162">
        <f>IF(ISBLANK(T3162 ),"0",U3162-T3162)</f>
        <v>0.10416666666666669</v>
      </c>
      <c r="W3162">
        <v>2</v>
      </c>
      <c r="X3162">
        <f>NETWORKDAYS(K3162,L3161)</f>
        <v>1</v>
      </c>
      <c r="Y3162" t="str">
        <f>IF(X3162&lt;=2,"CUMPLE","NO CUMPLE")</f>
        <v>CUMPLE</v>
      </c>
    </row>
    <row r="3163" xml:space="preserve">
      <c r="A3163">
        <v>445816</v>
      </c>
      <c r="B3163" t="str">
        <v>INCIDENT</v>
      </c>
      <c r="C3163" t="str">
        <v>CERRADO</v>
      </c>
      <c r="D3163" t="str">
        <v>PANADERIA</v>
      </c>
      <c r="E3163" t="str">
        <v>BALANZA</v>
      </c>
      <c r="F3163" t="str">
        <v xml:space="preserve">MESA </v>
      </c>
      <c r="G3163" t="str">
        <v>METTLER</v>
      </c>
      <c r="H3163" t="str" xml:space="preserve">
        <v xml:space="preserve">Buen dia por favor su ayuda con la calibracion de la balanza del area de panaderia que en la visita de CVM salio con diferencia a favor del cliente. BALANZA|MESA METTLER TOLEDO BPLUS SERIAL: B932069630 NII: B123257_x000d_
Indica la ubicacion de tu balanza en la tienda_x000d_
_x000d_
PANADERIA</v>
      </c>
      <c r="I3163" t="str" xml:space="preserve">
        <v xml:space="preserve">Buen dia por favor su ayuda con la calibracion de la balanza del area de panaderia que en la visita de CVM salio con diferencia a favor del cliente. BALANZA|MESA METTLER TOLEDO BPLUS SERIAL: B932069630 NII: B123257_x000d_
Indica la ubicacion de tu balanza en la tienda_x000d_
_x000d_
PANADERIA</v>
      </c>
      <c r="J3163" t="str">
        <v xml:space="preserve"> " Me reporto en sitio y me presento con el jefe de zona quién me permite los elementos de gorro para entrar a la zona de panadería verifico los pesos y solicito el manual de calibración de pesas retiro el precinto de seguridad adhesivo con codigo Qr COD. 2950900987141-0 y se presiona el boton de calibracion se procede a calibrar medidas y parámetros de peso y se coloca el peso certificado de 10kg y se realizan pesos todos pasan en diferentes zonas de la balanza sin fallas de calibración se realice el pegue del precinto nuevo con s/n7380000000540 terminada la verificación Y se procede a llenar documentación con las evidencias se informa a la compañera Katerine y al Ing. Harold y continuo con otras labores NII  B123257"</v>
      </c>
      <c r="K3163">
        <v>45329</v>
      </c>
      <c r="L3163">
        <v>45330</v>
      </c>
      <c r="M3163" t="str">
        <f>TEXT(L3163,"DDDDDDD")</f>
        <v>jueves</v>
      </c>
      <c r="N3163" t="str" xml:space="preserve">
        <v xml:space="preserve">J036 JUMBO POPAYAN CAMPANARIO_x000d_
_x000d_
</v>
      </c>
      <c r="O3163" t="str">
        <v>POPAYAN</v>
      </c>
      <c r="P3163" t="str">
        <f>IF(ISBLANK(O3163),"0",(VLOOKUP(O3163,REGION,2,FALSE)))</f>
        <v>OCCIDENTE</v>
      </c>
      <c r="Q3163" t="str">
        <v>DANIEL FERNANDO PAREDES ARTEAGA</v>
      </c>
      <c r="R3163">
        <f>IF(ISBLANK(Q3163),"0", VLOOKUP(Q3163,PERSONAL,2,FALSE))</f>
        <v>10301691</v>
      </c>
      <c r="S3163" t="str">
        <v>DIRECTO</v>
      </c>
      <c r="T3163">
        <v>0.3333333333333333</v>
      </c>
      <c r="U3163">
        <v>0.375</v>
      </c>
      <c r="V3163">
        <f>IF(ISBLANK(T3163 ),"0",U3163-T3163)</f>
        <v>0.041666666666666685</v>
      </c>
      <c r="W3163">
        <v>1</v>
      </c>
      <c r="X3163">
        <v>2</v>
      </c>
      <c r="Y3163" t="str">
        <f>IF(X3163&lt;=2,"CUMPLE","NO CUMPLE")</f>
        <v>CUMPLE</v>
      </c>
    </row>
    <row r="3164" xml:space="preserve">
      <c r="A3164">
        <v>450430</v>
      </c>
      <c r="B3164" t="str">
        <v>REQUEST</v>
      </c>
      <c r="C3164" t="str">
        <v>CERRADO</v>
      </c>
      <c r="D3164" t="str">
        <v>PESCADERIA</v>
      </c>
      <c r="E3164" t="str">
        <v>BALANZA</v>
      </c>
      <c r="F3164" t="str">
        <v>BALANZA</v>
      </c>
      <c r="G3164" t="str">
        <v>METTLER</v>
      </c>
      <c r="H3164" t="str" xml:space="preserve">
        <v xml:space="preserve">Buenas tardes se requiere reparacion de la balanza de area de pescaderia TITULAR INSTRUMENTO DE MEDICION : JUMBO DE LA 65 NII B123925 MARCA METTLER TOLEDO MODELO BPLUS- H2L - LDS NÚMERO DE SERIE B952836403 ESTADO Fuera de servicio_x000d_
_x000d_
Área en donde se encuentra la Balanza_x000d_
_x000d_
pescaderia</v>
      </c>
      <c r="I3164" t="str" xml:space="preserve">
        <v xml:space="preserve">Buenas tardes se requiere reparacion de la balanza de area de pescaderia TITULAR INSTRUMENTO DE MEDICION : JUMBO DE LA 65 NII B123925 MARCA METTLER TOLEDO MODELO BPLUS- H2L - LDS NÚMERO DE SERIE B952836403 ESTADO Fuera de servicio_x000d_
_x000d_
Área en donde se encuentra la Balanza_x000d_
_x000d_
pescaderia</v>
      </c>
      <c r="J3164" t="str">
        <v>Se procede a retirar de la balanza Mettler Toledo del área de pescaderia el precinto Serial: 7380000000133; se inicia el proceso de calibración con el peso de 10Kg;  se establece la calibración de dos (2) en dos (2) hasta 6Kg y de cinco (5) en cinco (5) hasta 15Kg. Se se realizan pruebas con los pesos de de 1Kg; 2Kg; 2Kg; 10Kg. se procede a instalar el precinto Serial: 7380000000596; se retira el sello de CVM; la balanza queda operativa.</v>
      </c>
      <c r="K3164">
        <v>45330</v>
      </c>
      <c r="L3164">
        <v>45330</v>
      </c>
      <c r="M3164" t="str">
        <f>TEXT(L3164,"DDDDDDD")</f>
        <v>jueves</v>
      </c>
      <c r="N3164" t="str" xml:space="preserve">
        <v xml:space="preserve">J023 JUMBO DE LA 65_x000d_
_x000d_
</v>
      </c>
      <c r="O3164" t="str">
        <v>MEDELLIN</v>
      </c>
      <c r="P3164" t="str">
        <f>IF(ISBLANK(O3164),"0",(VLOOKUP(O3164,REGION,2,FALSE)))</f>
        <v>CENTRO</v>
      </c>
      <c r="Q3164" t="str">
        <v xml:space="preserve">EDWIN DAVID FIERRO </v>
      </c>
      <c r="R3164">
        <v>7707369</v>
      </c>
      <c r="S3164" t="str">
        <v>DIRECTO</v>
      </c>
      <c r="T3164">
        <v>0.375</v>
      </c>
      <c r="U3164">
        <v>0.4166666666666667</v>
      </c>
      <c r="V3164">
        <f>IF(ISBLANK(T3164 ),"0",U3164-T3164)</f>
        <v>0.041666666666666685</v>
      </c>
      <c r="W3164">
        <v>1</v>
      </c>
      <c r="X3164">
        <f>NETWORKDAYS(K3164,L3163)</f>
        <v>1</v>
      </c>
      <c r="Y3164" t="str">
        <f>IF(X3164&lt;=2,"CUMPLE","NO CUMPLE")</f>
        <v>CUMPLE</v>
      </c>
    </row>
    <row r="3165" xml:space="preserve">
      <c r="A3165">
        <v>445781</v>
      </c>
      <c r="B3165" t="str">
        <v>INCIDENT</v>
      </c>
      <c r="C3165" t="str">
        <v>CERRADO</v>
      </c>
      <c r="D3165" t="str">
        <v xml:space="preserve">LINEAL DE CAJAS </v>
      </c>
      <c r="E3165" t="str">
        <v>BALANZA</v>
      </c>
      <c r="F3165" t="str">
        <v>BALANZA</v>
      </c>
      <c r="G3165" t="str">
        <v>DATALOGIC</v>
      </c>
      <c r="H3165" t="str" xml:space="preserve">
        <v xml:space="preserve">Buen dia por afvor su ayuda con la reparacion del scanner balanza de la pos 15 que salio no conforme en la visita de CVM-gracias SCANNER POS|BALANZA DATALOGIC 9800 SERIAL: F16M03092 NII: B76937_x000d_
Indica la ubicacion de tu balanza en la tienda_x000d_
_x000d_
POS 15</v>
      </c>
      <c r="I3165" t="str" xml:space="preserve">
        <v xml:space="preserve">Buen dia por afvor su ayuda con la reparacion del scanner balanza de la pos 15 que salio no conforme en la visita de CVM-gracias SCANNER POS|BALANZA DATALOGIC 9800 SERIAL: F16M03092 NII: B76937_x000d_
Indica la ubicacion de tu balanza en la tienda_x000d_
_x000d_
POS 15</v>
      </c>
      <c r="J3165" t="str" xml:space="preserve">
        <v xml:space="preserve"> me reporto en sitio y me presento con el jefe de zona quién me indica la ubicacion de la pos #15 para verificar los pesos realizo la verificacion del peso y procedo a realizar la calibracion de la balanza segun manual procedo a retirar el precinto #2950000147495 y retira protección del boton de calibración y se presiona el boton de calibracion  se presiona la tecla 0 segun manual y se coloca el peso certificado de 10kg y se reinica balanza y se le informa al coordinador de cajas para realizar pruebas de peso con las demás pesas certificadas e imprimir los resultados terminada las  pruebas se coloca el presinto nuevo # 7380000000562 terminada la verificacion Y se procede a llenar documentación con las evidencias se informa a la compañera Katerine y al ing harold y continuo con otras labores anexo precinto usado#2950000147495_x000d_
precinnto nuevo # 7380000000562</v>
      </c>
      <c r="K3165">
        <v>45329</v>
      </c>
      <c r="L3165">
        <v>45330</v>
      </c>
      <c r="M3165" t="str">
        <f>TEXT(L3165,"DDDDDDD")</f>
        <v>jueves</v>
      </c>
      <c r="N3165" t="str" xml:space="preserve">
        <v xml:space="preserve">J036 JUMBO POPAYAN CAMPANARIO_x000d_
_x000d_
</v>
      </c>
      <c r="O3165" t="str">
        <v>POPAYAN</v>
      </c>
      <c r="P3165" t="str">
        <f>IF(ISBLANK(O3165),"0",(VLOOKUP(O3165,REGION,2,FALSE)))</f>
        <v>OCCIDENTE</v>
      </c>
      <c r="Q3165" t="str">
        <v>DANIEL FERNANDO PAREDES ARTEAGA</v>
      </c>
      <c r="R3165">
        <f>IF(ISBLANK(Q3165),"0", VLOOKUP(Q3165,PERSONAL,2,FALSE))</f>
        <v>10301691</v>
      </c>
      <c r="S3165" t="str">
        <v>DIRECTO</v>
      </c>
      <c r="T3165">
        <v>0.3819444444444444</v>
      </c>
      <c r="U3165">
        <v>0.4236111111111111</v>
      </c>
      <c r="V3165">
        <f>IF(ISBLANK(T3165 ),"0",U3165-T3165)</f>
        <v>0.041666666666666685</v>
      </c>
      <c r="W3165">
        <v>1</v>
      </c>
      <c r="X3165">
        <f>NETWORKDAYS(K3165,L3164)</f>
        <v>2</v>
      </c>
      <c r="Y3165" t="str">
        <f>IF(X3165&lt;=2,"CUMPLE","NO CUMPLE")</f>
        <v>CUMPLE</v>
      </c>
    </row>
    <row r="3166" xml:space="preserve">
      <c r="A3166">
        <v>450776</v>
      </c>
      <c r="B3166" t="str">
        <v>INCIDENT</v>
      </c>
      <c r="C3166" t="str">
        <v>CERRADO</v>
      </c>
      <c r="D3166" t="str">
        <v>TODA LA TIENDA</v>
      </c>
      <c r="E3166" t="str">
        <v>IMPRESORA</v>
      </c>
      <c r="F3166" t="str">
        <v>IMPRESORA</v>
      </c>
      <c r="G3166" t="str">
        <v>LEXMARK</v>
      </c>
      <c r="H3166" t="str">
        <v>Buenas tardes; Por favor asignar a mi usuario gdiazrom la impresora del local Jumbo Rionegro Muchas gracias</v>
      </c>
      <c r="I3166" t="str">
        <v>Buenas tardes; Por favor asignar a mi usuario gdiazrom la impresora del local Jumbo Rionegro Muchas gracias</v>
      </c>
      <c r="J3166" t="str">
        <v xml:space="preserve"> "Se habilita la impresora de red al usuario Gianella Diaz; Lexmark MX611DHE</v>
      </c>
      <c r="K3166">
        <v>45329</v>
      </c>
      <c r="L3166">
        <v>45330</v>
      </c>
      <c r="M3166" t="str">
        <f>TEXT(L3166,"DDDDDDD")</f>
        <v>jueves</v>
      </c>
      <c r="N3166" t="str" xml:space="preserve">
        <v xml:space="preserve">J027 JUMBO RIONEGRO_x000d_
_x000d_
</v>
      </c>
      <c r="O3166" t="str">
        <v>RIONEGRO</v>
      </c>
      <c r="P3166" t="str">
        <f>IF(ISBLANK(O3166),"0",(VLOOKUP(O3166,REGION,2,FALSE)))</f>
        <v>CENTRO</v>
      </c>
      <c r="Q3166" t="str">
        <v>JUAN CAMILO CARDONA OSPINA</v>
      </c>
      <c r="R3166">
        <v>98701275</v>
      </c>
      <c r="S3166" t="str">
        <v>ALIADO</v>
      </c>
      <c r="T3166">
        <v>0.5833333333333334</v>
      </c>
      <c r="U3166">
        <v>0.625</v>
      </c>
      <c r="V3166">
        <f>IF(ISBLANK(T3166 ),"0",U3166-T3166)</f>
        <v>0.04166666666666663</v>
      </c>
      <c r="W3166">
        <v>1</v>
      </c>
      <c r="X3166">
        <v>2</v>
      </c>
      <c r="Y3166" t="str">
        <f>IF(X3166&lt;=2,"CUMPLE","NO CUMPLE")</f>
        <v>CUMPLE</v>
      </c>
    </row>
    <row r="3167" xml:space="preserve">
      <c r="A3167">
        <v>443342</v>
      </c>
      <c r="B3167" t="str">
        <v>REQUEST</v>
      </c>
      <c r="C3167" t="str">
        <v>CERRADO</v>
      </c>
      <c r="D3167" t="str">
        <v>TODA LA TIENDA</v>
      </c>
      <c r="E3167" t="str">
        <v>DESTRUCCION ACTIVOS</v>
      </c>
      <c r="F3167" t="str">
        <v>DESTRUCCION ACTIVOS</v>
      </c>
      <c r="G3167" t="str">
        <v>DESTRUCCION ACTIVOS</v>
      </c>
      <c r="H3167" t="str" xml:space="preserve">
        <v xml:space="preserve">se requiere la visita del tecnico para realizar el procedimiento de envio de equipos al centro de reparacion y destruccion de activos obsoletos que estan en la oficina de sistemas._x000d_
AREA EN DONDE SE UBICA EL EQUIPO_x000d_
_x000d_
sistemas</v>
      </c>
      <c r="I3167" t="str" xml:space="preserve">
        <v xml:space="preserve">se requiere la visita del tecnico para realizar el procedimiento de envio de equipos al centro de reparacion y destruccion de activos obsoletos que estan en la oficina de sistemas._x000d_
AREA EN DONDE SE UBICA EL EQUIPO_x000d_
_x000d_
sistemas</v>
      </c>
      <c r="J3167" t="str" xml:space="preserve">
        <v xml:space="preserve">Se realiza destrucción de archivos obsoletos. Monitor Think Vision SN V1BR672._x000d_
Báscula: Sn B644221244_x000d_
Switch:   Sn FOC18115489_x000d_
               Sn FOC18115489_x000d_
               Sn  FOC1811548D</v>
      </c>
      <c r="K3167">
        <v>45329</v>
      </c>
      <c r="L3167">
        <v>45330</v>
      </c>
      <c r="M3167" t="str">
        <f>TEXT(L3167,"DDDDDDD")</f>
        <v>jueves</v>
      </c>
      <c r="N3167" t="str" xml:space="preserve">
        <v xml:space="preserve">J027 JUMBO RIONEGRO_x000d_
_x000d_
</v>
      </c>
      <c r="O3167" t="str">
        <v>RIONEGRO</v>
      </c>
      <c r="P3167" t="str">
        <f>IF(ISBLANK(O3167),"0",(VLOOKUP(O3167,REGION,2,FALSE)))</f>
        <v>CENTRO</v>
      </c>
      <c r="Q3167" t="str">
        <v>JUAN CAMILO CARDONA OSPINA</v>
      </c>
      <c r="R3167">
        <v>98701275</v>
      </c>
      <c r="S3167" t="str">
        <v>ALIADO</v>
      </c>
      <c r="T3167">
        <v>0.3854166666666667</v>
      </c>
      <c r="U3167">
        <v>0.5</v>
      </c>
      <c r="V3167">
        <f>IF(ISBLANK(T3167 ),"0",U3167-T3167)</f>
        <v>0.11458333333333331</v>
      </c>
      <c r="W3167">
        <v>2</v>
      </c>
      <c r="X3167">
        <f>NETWORKDAYS(K3167,L3166)</f>
        <v>2</v>
      </c>
      <c r="Y3167" t="str">
        <f>IF(X3167&lt;=2,"CUMPLE","NO CUMPLE")</f>
        <v>CUMPLE</v>
      </c>
    </row>
    <row r="3168" xml:space="preserve">
      <c r="A3168">
        <v>448288</v>
      </c>
      <c r="B3168" t="str">
        <v>REQUEST</v>
      </c>
      <c r="C3168" t="str">
        <v>CERRADO</v>
      </c>
      <c r="D3168" t="str">
        <v>TODA LA TIENDA</v>
      </c>
      <c r="E3168" t="str">
        <v>VERIFICADOR</v>
      </c>
      <c r="F3168" t="str">
        <v>VERIFICADOR</v>
      </c>
      <c r="G3168" t="str">
        <v xml:space="preserve">NEWLAND </v>
      </c>
      <c r="H3168" t="str">
        <v>me colabora con el borrado de los videos en los verificadores de la tienda rionegro. solo dejar en la carpeta la imagen de jumbo.</v>
      </c>
      <c r="I3168" t="str">
        <v>me colabora con el borrado de los videos en los verificadores de la tienda rionegro. solo dejar en la carpeta la imagen de jumbo.</v>
      </c>
      <c r="J3168" t="str">
        <v xml:space="preserve">Se realiza borrado de videos de 1 verificador; los otros tres verificadores no funciona el botón de acceso; se procede a desmontarlos para su borrado por computador pero el equipo no los reconoce. </v>
      </c>
      <c r="K3168">
        <v>45329</v>
      </c>
      <c r="L3168">
        <v>45330</v>
      </c>
      <c r="M3168" t="str">
        <f>TEXT(L3168,"DDDDDDD")</f>
        <v>jueves</v>
      </c>
      <c r="N3168" t="str" xml:space="preserve">
        <v xml:space="preserve">J027 JUMBO RIONEGRO_x000d_
_x000d_
</v>
      </c>
      <c r="O3168" t="str">
        <v>RIONEGRO</v>
      </c>
      <c r="P3168" t="str">
        <f>IF(ISBLANK(O3168),"0",(VLOOKUP(O3168,REGION,2,FALSE)))</f>
        <v>CENTRO</v>
      </c>
      <c r="Q3168" t="str">
        <v>JUAN CAMILO CARDONA OSPINA</v>
      </c>
      <c r="R3168">
        <v>98701275</v>
      </c>
      <c r="S3168" t="str">
        <v>ALIADO</v>
      </c>
      <c r="T3168">
        <v>0.5</v>
      </c>
      <c r="U3168">
        <v>0.5833333333333334</v>
      </c>
      <c r="V3168">
        <f>IF(ISBLANK(T3168 ),"0",U3168-T3168)</f>
        <v>0.08333333333333337</v>
      </c>
      <c r="W3168">
        <v>1</v>
      </c>
      <c r="X3168">
        <f>NETWORKDAYS(K3168,L3167)</f>
        <v>2</v>
      </c>
      <c r="Y3168" t="str">
        <f>IF(X3168&lt;=2,"CUMPLE","NO CUMPLE")</f>
        <v>CUMPLE</v>
      </c>
    </row>
    <row r="3169" xml:space="preserve">
      <c r="A3169">
        <v>444252</v>
      </c>
      <c r="B3169" t="str">
        <v>INCIDENT</v>
      </c>
      <c r="C3169" t="str">
        <v>CERRADO</v>
      </c>
      <c r="D3169" t="str">
        <v>PGC</v>
      </c>
      <c r="E3169" t="str">
        <v>PDA</v>
      </c>
      <c r="F3169" t="str">
        <v>PDA</v>
      </c>
      <c r="G3169" t="str">
        <v>HONEYWELL</v>
      </c>
      <c r="H3169" t="str" xml:space="preserve">
        <v xml:space="preserve">Buen dia por favor me colabora con la aplicación Mi tienda en el scanner ref 20073BO55E del area de pgc; ya que se necesita para la gestion de agotados en tienda_x000d_
Sección de la tienda en donde se ubica la PDT o usuario_x000d_
_x000d_
pgc</v>
      </c>
      <c r="I3169" t="str" xml:space="preserve">
        <v xml:space="preserve">Buen dia por favor me colabora con la aplicación Mi tienda en el scanner ref 20073BO55E del area de pgc; ya que se necesita para la gestion de agotados en tienda_x000d_
Sección de la tienda en donde se ubica la PDT o usuario_x000d_
_x000d_
pgc</v>
      </c>
      <c r="J3169" t="str">
        <v xml:space="preserve"> "Se realiza revisión de la Pda del area de Pgc y se encuentra con problemas del app mi Tienda; Se prosigue a ingresar por administrador y desinstalar la app con problemas; Se realiza nuevamente la descargar e instalación de la app Mi tienda mediante la ruta o url mencionada en el manual; Se instala correctamente Sin Novedad; Se deja configurada en piso de venta Rsm; Presentaba problemas con la App ya que no había suficiente espacio en la Memoria de la Pda...ESTADO OK"</v>
      </c>
      <c r="K3169">
        <v>45329</v>
      </c>
      <c r="L3169">
        <v>45330</v>
      </c>
      <c r="M3169" t="str">
        <f>TEXT(L3169,"DDDDDDD")</f>
        <v>jueves</v>
      </c>
      <c r="N3169" t="str" xml:space="preserve">
        <v xml:space="preserve">J047 JUMBO GIRARDOT_x000d_
_x000d_
</v>
      </c>
      <c r="O3169" t="str">
        <v>GIRARDOT</v>
      </c>
      <c r="P3169" t="str">
        <f>IF(ISBLANK(O3169),"0",(VLOOKUP(O3169,REGION,2,FALSE)))</f>
        <v>OCCIDENTE</v>
      </c>
      <c r="Q3169" t="str">
        <v>RAFAEL ARDILA PUENTES</v>
      </c>
      <c r="R3169">
        <f>IF(ISBLANK(Q3169),"0", VLOOKUP(Q3169,PERSONAL,2,FALSE))</f>
        <v>1018419858</v>
      </c>
      <c r="S3169" t="str">
        <v>ALIADO</v>
      </c>
      <c r="T3169">
        <v>0.4583333333333333</v>
      </c>
      <c r="U3169">
        <v>0.5416666666666666</v>
      </c>
      <c r="V3169">
        <f>IF(ISBLANK(T3169 ),"0",U3169-T3169)</f>
        <v>0.08333333333333331</v>
      </c>
      <c r="W3169">
        <v>1</v>
      </c>
      <c r="X3169">
        <f>NETWORKDAYS(K3169,L3168)</f>
        <v>2</v>
      </c>
      <c r="Y3169" t="str">
        <f>IF(X3169&lt;=2,"CUMPLE","NO CUMPLE")</f>
        <v>CUMPLE</v>
      </c>
    </row>
    <row r="3170" xml:space="preserve">
      <c r="A3170">
        <v>445219</v>
      </c>
      <c r="B3170" t="str">
        <v>INCIDENT</v>
      </c>
      <c r="C3170" t="str">
        <v>CERRADO</v>
      </c>
      <c r="D3170" t="str">
        <v>RECIBO</v>
      </c>
      <c r="E3170" t="str">
        <v>PDA</v>
      </c>
      <c r="F3170" t="str">
        <v>PDA</v>
      </c>
      <c r="G3170" t="str">
        <v>HONEYWELL</v>
      </c>
      <c r="H3170" t="str" xml:space="preserve">
        <v xml:space="preserve">SOLICITO CON URGUENCIA PDA CON FALLA NO INGRESA AL SISTEMA SE ENCUENTRA FUERA DE SERVICIO SERIAL 21178B056F_x000d_
Sección de la tienda en donde se ubica la PDT o usuario_x000d_
_x000d_
recibo bodega</v>
      </c>
      <c r="I3170" t="str" xml:space="preserve">
        <v xml:space="preserve">SOLICITO CON URGUENCIA PDA CON FALLA NO INGRESA AL SISTEMA SE ENCUENTRA FUERA DE SERVICIO SERIAL 21178B056F_x000d_
Sección de la tienda en donde se ubica la PDT o usuario_x000d_
_x000d_
recibo bodega</v>
      </c>
      <c r="J3170" t="str">
        <v>Se realiza revisión de la PDA del área de recibo y se encuentra bloqueada en el logo de inicio; se reinicia pero sigue la novedad; se prosigue a realizar reinicio forzado ; se pone a pruebas y se soluciona el error. Se pone a pruebas generales durante un tiempo y funciona correctamente. Estado OK.</v>
      </c>
      <c r="K3170">
        <v>45329</v>
      </c>
      <c r="L3170">
        <v>45330</v>
      </c>
      <c r="M3170" t="str">
        <f>TEXT(L3170,"DDDDDDD")</f>
        <v>jueves</v>
      </c>
      <c r="N3170" t="str" xml:space="preserve">
        <v xml:space="preserve">J047 JUMBO GIRARDOT_x000d_
_x000d_
</v>
      </c>
      <c r="O3170" t="str">
        <v>GIRARDOT</v>
      </c>
      <c r="P3170" t="str">
        <f>IF(ISBLANK(O3170),"0",(VLOOKUP(O3170,REGION,2,FALSE)))</f>
        <v>OCCIDENTE</v>
      </c>
      <c r="Q3170" t="str">
        <v>RAFAEL ARDILA PUENTES</v>
      </c>
      <c r="R3170">
        <f>IF(ISBLANK(Q3170),"0", VLOOKUP(Q3170,PERSONAL,2,FALSE))</f>
        <v>1018419858</v>
      </c>
      <c r="S3170" t="str">
        <v>ALIADO</v>
      </c>
      <c r="T3170">
        <v>0.3958333333333333</v>
      </c>
      <c r="U3170">
        <v>0.4583333333333333</v>
      </c>
      <c r="V3170">
        <f>IF(ISBLANK(T3170 ),"0",U3170-T3170)</f>
        <v>0.0625</v>
      </c>
      <c r="W3170">
        <v>1</v>
      </c>
      <c r="X3170">
        <f>NETWORKDAYS(K3170,L3169)</f>
        <v>2</v>
      </c>
      <c r="Y3170" t="str">
        <f>IF(X3170&lt;=2,"CUMPLE","NO CUMPLE")</f>
        <v>CUMPLE</v>
      </c>
    </row>
    <row r="3171" xml:space="preserve">
      <c r="A3171">
        <v>452525</v>
      </c>
      <c r="B3171" t="str">
        <v>REQUEST</v>
      </c>
      <c r="C3171" t="str">
        <v>CERRADO</v>
      </c>
      <c r="D3171" t="str">
        <v>PISO DE VENTA</v>
      </c>
      <c r="E3171" t="str">
        <v>VERIFICADOR</v>
      </c>
      <c r="F3171" t="str">
        <v>VERIFICADOR</v>
      </c>
      <c r="G3171" t="str">
        <v>HONEYWELL</v>
      </c>
      <c r="H3171" t="str">
        <v>Buen día solicito de su ayuda para borrar los videos de los verificadores de precios y solo dejar el video logo_5mp4; Mil gracias</v>
      </c>
      <c r="I3171" t="str">
        <v>Buen día solicito de su ayuda para borrar los videos de los verificadores de precios y solo dejar el video logo_5mp4; Mil gracias</v>
      </c>
      <c r="J3171" t="str">
        <v>Se realiza revision de los verificadores de la Tienda NQ2CAH000835-NQ2C8H000736-NQ2CAA000605-NQ2CAA000777-S17102522504222 y se prosigue a realizar el proceso requerido; Se eliminan los videos actuales y se agrega el un video nuevo que queda en los Verificadores; Se configura correctamente se pone a pruebas y quedan configurados...ESTADO OK</v>
      </c>
      <c r="K3171">
        <v>45331</v>
      </c>
      <c r="L3171">
        <v>45331</v>
      </c>
      <c r="M3171" t="str">
        <f>TEXT(L3171,"DDDDDDD")</f>
        <v>viernes</v>
      </c>
      <c r="N3171" t="str" xml:space="preserve">
        <v xml:space="preserve">J047 JUMBO GIRARDOT_x000d_
_x000d_
</v>
      </c>
      <c r="O3171" t="str">
        <v>GIRARDOT</v>
      </c>
      <c r="P3171" t="str">
        <f>IF(ISBLANK(O3171),"0",(VLOOKUP(O3171,REGION,2,FALSE)))</f>
        <v>OCCIDENTE</v>
      </c>
      <c r="Q3171" t="str">
        <v>RAFAEL ARDILA PUENTES</v>
      </c>
      <c r="R3171">
        <f>IF(ISBLANK(Q3171),"0", VLOOKUP(Q3171,PERSONAL,2,FALSE))</f>
        <v>1018419858</v>
      </c>
      <c r="S3171" t="str">
        <v>ALIADO</v>
      </c>
      <c r="T3171">
        <v>0.4375</v>
      </c>
      <c r="U3171">
        <v>0.5208333333333334</v>
      </c>
      <c r="V3171">
        <f>IF(ISBLANK(T3171 ),"0",U3171-T3171)</f>
        <v>0.08333333333333337</v>
      </c>
      <c r="W3171">
        <v>1</v>
      </c>
      <c r="X3171">
        <v>1</v>
      </c>
      <c r="Y3171" t="str">
        <f>IF(X3171&lt;=2,"CUMPLE","NO CUMPLE")</f>
        <v>CUMPLE</v>
      </c>
    </row>
    <row r="3172" xml:space="preserve">
      <c r="A3172">
        <v>452474</v>
      </c>
      <c r="B3172" t="str">
        <v>REQUEST</v>
      </c>
      <c r="C3172" t="str">
        <v>CERRADO</v>
      </c>
      <c r="D3172" t="str">
        <v>AREA COMERCIAL</v>
      </c>
      <c r="E3172" t="str">
        <v>VERIFICADOR</v>
      </c>
      <c r="F3172" t="str">
        <v>VERIFICADOR</v>
      </c>
      <c r="G3172" t="str">
        <v xml:space="preserve">NEWLAND </v>
      </c>
      <c r="H3172" t="str">
        <v>Buen dia por favor su ayuda para el borrado de los videos de los verificadores de precios e ingreso del nuevo. Tipo Ubicacion Comentario Ubicacion Fabricante Modelo Numero de serie VERIFICADOR DE PRECIOS J036 POPAYAN CAMPANARIO NEWLAND NQ1000 NQ2CAA000644 VERIFICADOR DE PRECIOS J036 POPAYAN CAMPANARIO NEWLAND NQ1000 NQ2CAA000636 VERIFICADOR DE PRECIOS J036 POPAYAN CAMPANARIO NEWLAND NQ1000 NQ2C</v>
      </c>
      <c r="I3172" t="str">
        <v>Buen dia por favor su ayuda para el borrado de los videos de los verificadores de precios e ingreso del nuevo. Tipo Ubicacion Comentario Ubicacion Fabricante Modelo Numero de serie VERIFICADOR DE PRECIOS J036 POPAYAN CAMPANARIO NEWLAND NQ1000 NQ2CAA000644 VERIFICADOR DE PRECIOS J036 POPAYAN CAMPANARIO NEWLAND NQ1000 NQ2CAA000636 VERIFICADOR DE PRECIOS J036 POPAYAN CAMPANARIO NEWLAND NQ1000 NQ2C</v>
      </c>
      <c r="J3172" t="str">
        <v>Me reporto en sitio y me permiten acceso; procedo a ir al area comercial a identificar los verificadores de precios en sus respectivas areas e ingreso al dispositivo  por medio del codigo QR y ubico la carpeta medios y elimino los videos contenidos; y copio el que me asignaron por medio de la microsd; salgo del dispositivo y observo que el video se quede en ejecución se llena documentación con las evidencias se informa a la compañera Katerine y al Ing Harold y me retiro de sitio.</v>
      </c>
      <c r="K3172">
        <v>45331</v>
      </c>
      <c r="L3172">
        <v>45332</v>
      </c>
      <c r="M3172" t="str">
        <f>TEXT(L3172,"DDDDDDD")</f>
        <v>sábado</v>
      </c>
      <c r="N3172" t="str" xml:space="preserve">
        <v xml:space="preserve">J036 JUMBO POPAYAN CAMPANARIO_x000d_
_x000d_
</v>
      </c>
      <c r="O3172" t="str">
        <v>POPAYAN</v>
      </c>
      <c r="P3172" t="str">
        <f>IF(ISBLANK(O3172),"0",(VLOOKUP(O3172,REGION,2,FALSE)))</f>
        <v>OCCIDENTE</v>
      </c>
      <c r="Q3172" t="str">
        <v>DANIEL FERNANDO PAREDES ARTEAGA</v>
      </c>
      <c r="R3172">
        <f>IF(ISBLANK(Q3172),"0", VLOOKUP(Q3172,PERSONAL,2,FALSE))</f>
        <v>10301691</v>
      </c>
      <c r="S3172" t="str">
        <v>DIRECTO</v>
      </c>
      <c r="T3172">
        <v>0.3576388888888889</v>
      </c>
      <c r="U3172">
        <v>0.4201388888888889</v>
      </c>
      <c r="V3172">
        <f>IF(ISBLANK(T3172 ),"0",U3172-T3172)</f>
        <v>0.0625</v>
      </c>
      <c r="W3172">
        <v>1</v>
      </c>
      <c r="X3172">
        <v>2</v>
      </c>
      <c r="Y3172" t="str">
        <f>IF(X3172&lt;=2,"CUMPLE","NO CUMPLE")</f>
        <v>CUMPLE</v>
      </c>
    </row>
    <row r="3173" xml:space="preserve">
      <c r="A3173">
        <v>448313</v>
      </c>
      <c r="B3173" t="str">
        <v>INCIDENT</v>
      </c>
      <c r="C3173" t="str">
        <v>CERRADO</v>
      </c>
      <c r="D3173" t="str">
        <v>PROACTIVA</v>
      </c>
      <c r="E3173" t="str">
        <v>PROACTIVA</v>
      </c>
      <c r="F3173" t="str">
        <v>PROACTIVA</v>
      </c>
      <c r="G3173" t="str">
        <v>PROACTIVA</v>
      </c>
      <c r="H3173" t="str" xml:space="preserve">
        <v xml:space="preserve">Buenas Tardes Su ayuda con la visita proactiva para la tienda Metro Facatativa_x000d_
Indicar ubicación del Equipo en tienda o oficinas_x000d_
_x000d_
Piso de venta</v>
      </c>
      <c r="I3173" t="str" xml:space="preserve">
        <v xml:space="preserve">Buenas Tardes Su ayuda con la visita proactiva para la tienda Metro Facatativa_x000d_
Indicar ubicación del Equipo en tienda o oficinas_x000d_
_x000d_
Piso de venta</v>
      </c>
      <c r="J3173" t="str">
        <v xml:space="preserve">"Se realiza visita proactiva a tienda M074 METRO FACATATIVA ; ver detalles en adjunto. </v>
      </c>
      <c r="K3173">
        <v>45331</v>
      </c>
      <c r="L3173">
        <v>45331</v>
      </c>
      <c r="M3173" t="str">
        <f>TEXT(L3173,"DDDDDDD")</f>
        <v>viernes</v>
      </c>
      <c r="N3173" t="str" xml:space="preserve">
        <v xml:space="preserve">M074 METRO FACATATIVA_x000d_
_x000d_
</v>
      </c>
      <c r="O3173" t="str">
        <v>FACATATIVA</v>
      </c>
      <c r="P3173" t="str">
        <f>IF(ISBLANK(O3173),"0",(VLOOKUP(O3173,REGION,2,FALSE)))</f>
        <v>BOGOTA</v>
      </c>
      <c r="Q3173" t="str">
        <v>ALEXANDER CASTILLO SOTELO</v>
      </c>
      <c r="R3173">
        <f>IF(ISBLANK(Q3173),"0", VLOOKUP(Q3173,PERSONAL,2,FALSE))</f>
        <v>80216449</v>
      </c>
      <c r="S3173" t="str">
        <v>ALIADO</v>
      </c>
      <c r="T3173">
        <v>0.3958333333333333</v>
      </c>
      <c r="U3173">
        <v>0.4270833333333333</v>
      </c>
      <c r="V3173">
        <f>IF(ISBLANK(T3173 ),"0",U3173-T3173)</f>
        <v>0.03125</v>
      </c>
      <c r="W3173">
        <v>1</v>
      </c>
      <c r="X3173">
        <f>NETWORKDAYS(K3173,L3172)</f>
        <v>1</v>
      </c>
      <c r="Y3173" t="str">
        <f>IF(X3173&lt;=2,"CUMPLE","NO CUMPLE")</f>
        <v>CUMPLE</v>
      </c>
    </row>
    <row r="3174" xml:space="preserve">
      <c r="A3174">
        <v>448186</v>
      </c>
      <c r="B3174" t="str">
        <v>INCIDENT</v>
      </c>
      <c r="C3174" t="str">
        <v>CERRADO</v>
      </c>
      <c r="D3174" t="str">
        <v>PESCADERIA</v>
      </c>
      <c r="E3174" t="str">
        <v>BALANZA</v>
      </c>
      <c r="F3174" t="str">
        <v>COLGANTE</v>
      </c>
      <c r="G3174" t="str">
        <v>METTLER</v>
      </c>
      <c r="H3174" t="str">
        <v>Cordial saludo; se solicita la revisión y corrección de la balanza de pescadería de Metro Facatativá; teniendo en cuenta que solo imprime el código de barras y el PVP; el resto de la impresión no sale.</v>
      </c>
      <c r="I3174" t="str">
        <v>Cordial saludo; se solicita la revisión y corrección de la balanza de pescadería de Metro Facatativá; teniendo en cuenta que solo imprime el código de barras y el PVP; el resto de la impresión no sale.</v>
      </c>
      <c r="J3174" t="str">
        <v xml:space="preserve"> "Se realizó el cambio del rollo del papel ya que tenían puesta la etiqueta pequeña. Se realiza la configuración y calibración de la balanza. Se hacen las respectivas pruebas y salen correctas. Se deja operativa la balanza.</v>
      </c>
      <c r="K3174">
        <v>45331</v>
      </c>
      <c r="L3174">
        <v>45331</v>
      </c>
      <c r="M3174" t="str">
        <f>TEXT(L3174,"DDDDDDD")</f>
        <v>viernes</v>
      </c>
      <c r="N3174" t="str" xml:space="preserve">
        <v xml:space="preserve">M074 METRO FACATATIVA_x000d_
_x000d_
</v>
      </c>
      <c r="O3174" t="str">
        <v>FACATATIVA</v>
      </c>
      <c r="P3174" t="str">
        <f>IF(ISBLANK(O3174),"0",(VLOOKUP(O3174,REGION,2,FALSE)))</f>
        <v>BOGOTA</v>
      </c>
      <c r="Q3174" t="str">
        <v>ALEXANDER CASTILLO SOTELO</v>
      </c>
      <c r="R3174">
        <f>IF(ISBLANK(Q3174),"0", VLOOKUP(Q3174,PERSONAL,2,FALSE))</f>
        <v>80216449</v>
      </c>
      <c r="S3174" t="str">
        <v>ALIADO</v>
      </c>
      <c r="T3174">
        <v>0.4270833333333333</v>
      </c>
      <c r="U3174">
        <v>0.4583333333333333</v>
      </c>
      <c r="V3174">
        <f>IF(ISBLANK(T3174 ),"0",U3174-T3174)</f>
        <v>0.03125</v>
      </c>
      <c r="W3174">
        <v>1</v>
      </c>
      <c r="X3174">
        <f>NETWORKDAYS(K3174,L3173)</f>
        <v>1</v>
      </c>
      <c r="Y3174" t="str">
        <f>IF(X3174&lt;=2,"CUMPLE","NO CUMPLE")</f>
        <v>CUMPLE</v>
      </c>
    </row>
    <row r="3175" xml:space="preserve">
      <c r="A3175">
        <v>437102</v>
      </c>
      <c r="B3175" t="str">
        <v>INCIDENT</v>
      </c>
      <c r="C3175" t="str">
        <v>CERRADO</v>
      </c>
      <c r="D3175" t="str">
        <v>E-COMMERCE</v>
      </c>
      <c r="E3175" t="str">
        <v>PDA</v>
      </c>
      <c r="F3175" t="str">
        <v>PDA</v>
      </c>
      <c r="G3175" t="str">
        <v>ZEBRA</v>
      </c>
      <c r="H3175" t="str">
        <v>Buen día Solicito de su colaboración para la instalación de la nueva aplicación de Ecommerce en la PDA ya que con el manual que enviaron no fue p</v>
      </c>
      <c r="I3175" t="str">
        <v>Buen día Solicito de su colaboración para la instalación de la nueva aplicación de Ecommerce en la PDA ya que con el manual que enviaron no fue p</v>
      </c>
      <c r="J3175" t="str">
        <v>Se realizó la actualización de las PDA según el manual; se realizaron las pruebas y salen correctas. Se dejan operativas las PDA.</v>
      </c>
      <c r="K3175">
        <v>45331</v>
      </c>
      <c r="L3175">
        <v>45331</v>
      </c>
      <c r="M3175" t="str">
        <f>TEXT(L3175,"DDDDDDD")</f>
        <v>viernes</v>
      </c>
      <c r="N3175" t="str" xml:space="preserve">
        <v xml:space="preserve">M074 METRO FACATATIVA_x000d_
_x000d_
</v>
      </c>
      <c r="O3175" t="str">
        <v>FACATATIVA</v>
      </c>
      <c r="P3175" t="str">
        <f>IF(ISBLANK(O3175),"0",(VLOOKUP(O3175,REGION,2,FALSE)))</f>
        <v>BOGOTA</v>
      </c>
      <c r="Q3175" t="str">
        <v>ALEXANDER CASTILLO SOTELO</v>
      </c>
      <c r="R3175">
        <f>IF(ISBLANK(Q3175),"0", VLOOKUP(Q3175,PERSONAL,2,FALSE))</f>
        <v>80216449</v>
      </c>
      <c r="S3175" t="str">
        <v>ALIADO</v>
      </c>
      <c r="T3175">
        <v>0.4652777777777778</v>
      </c>
      <c r="U3175">
        <v>0.5208333333333334</v>
      </c>
      <c r="V3175">
        <f>IF(ISBLANK(T3175 ),"0",U3175-T3175)</f>
        <v>0.05555555555555558</v>
      </c>
      <c r="W3175">
        <v>1</v>
      </c>
      <c r="X3175">
        <f>NETWORKDAYS(K3175,L3174)</f>
        <v>1</v>
      </c>
      <c r="Y3175" t="str">
        <f>IF(X3175&lt;=2,"CUMPLE","NO CUMPLE")</f>
        <v>CUMPLE</v>
      </c>
    </row>
    <row r="3176" xml:space="preserve">
      <c r="A3176">
        <v>438244</v>
      </c>
      <c r="B3176" t="str">
        <v>INCIDENT</v>
      </c>
      <c r="C3176" t="str">
        <v>CERRADO</v>
      </c>
      <c r="D3176" t="str">
        <v>PGC</v>
      </c>
      <c r="E3176" t="str">
        <v>PC</v>
      </c>
      <c r="F3176" t="str">
        <v>PC</v>
      </c>
      <c r="G3176" t="str">
        <v>LENOVO</v>
      </c>
      <c r="H3176" t="str">
        <v>no recibe y no tiene salida de mensajes y solo deja ingresar por navegador no por la aplicación.</v>
      </c>
      <c r="I3176" t="str">
        <v>no recibe y no tiene salida de mensajes y solo deja ingresar por navegador no por la aplicación.</v>
      </c>
      <c r="J3176" t="str">
        <v xml:space="preserve"> Me reporto en sitio y me presento con el usuario; verifico acceso al equipo por su usuario de red me infica ingresar por Outlook  y el programa me indica un error de actualización de carpeta del buzon a lo que se le da aceptar y se espera el cargue; se realiza una prueba de envio de correo externo al correo personal y sale sin problema se realiza la respuesta y aparece en buzon sin inconveninte se realiza la configuracion con el celular y se realiza la misma prueba con un correo interno y sin complicaciones se llena documentación con las evidencias se informa a la compañera Katerine y al ing harold y me retiro de sitio </v>
      </c>
      <c r="K3176">
        <v>45329</v>
      </c>
      <c r="L3176">
        <v>45330</v>
      </c>
      <c r="M3176" t="str">
        <f>TEXT(L3176,"DDDDDDD")</f>
        <v>jueves</v>
      </c>
      <c r="N3176" t="str" xml:space="preserve">
        <v xml:space="preserve">J036 JUMBO POPAYAN CAMPANARIO_x000d_
_x000d_
</v>
      </c>
      <c r="O3176" t="str">
        <v>POPAYAN</v>
      </c>
      <c r="P3176" t="str">
        <f>IF(ISBLANK(O3176),"0",(VLOOKUP(O3176,REGION,2,FALSE)))</f>
        <v>OCCIDENTE</v>
      </c>
      <c r="Q3176" t="str">
        <v>DANIEL FERNANDO PAREDES ARTEAGA</v>
      </c>
      <c r="R3176">
        <f>IF(ISBLANK(Q3176),"0", VLOOKUP(Q3176,PERSONAL,2,FALSE))</f>
        <v>10301691</v>
      </c>
      <c r="S3176" t="str">
        <v>DIRECTO</v>
      </c>
      <c r="T3176">
        <v>0.4756944444444444</v>
      </c>
      <c r="U3176">
        <v>0.5208333333333334</v>
      </c>
      <c r="V3176">
        <f>IF(ISBLANK(T3176 ),"0",U3176-T3176)</f>
        <v>0.04513888888888895</v>
      </c>
      <c r="W3176">
        <v>1</v>
      </c>
      <c r="X3176">
        <f>NETWORKDAYS(K3176,L3175)</f>
        <v>3</v>
      </c>
      <c r="Y3176" t="str">
        <f>IF(X3176&lt;=2,"CUMPLE","NO CUMPLE")</f>
        <v>NO CUMPLE</v>
      </c>
    </row>
    <row r="3177" xml:space="preserve">
      <c r="A3177">
        <v>416471</v>
      </c>
      <c r="B3177" t="str">
        <v>INCIDENT</v>
      </c>
      <c r="C3177" t="str">
        <v>CERRADO</v>
      </c>
      <c r="D3177" t="str">
        <v>LINEAL DE CAJAS</v>
      </c>
      <c r="E3177" t="str">
        <v>BALANZA</v>
      </c>
      <c r="F3177" t="str">
        <v>BALANZA</v>
      </c>
      <c r="G3177" t="str">
        <v>DATALOGIC</v>
      </c>
      <c r="H3177" t="str" xml:space="preserve">
        <v xml:space="preserve">Buenos días; me colaboran con la balanza de la pos #06; no este pesando; sale error conexión balanza. gracias por su colaboración._x000d_
Número de inventario_x000d_
_x000d_
023678</v>
      </c>
      <c r="I3177" t="str" xml:space="preserve">
        <v xml:space="preserve">Buenos días; me colaboran con la balanza de la pos #06; no este pesando; sale error conexión balanza. gracias por su colaboración._x000d_
Número de inventario_x000d_
_x000d_
023678</v>
      </c>
      <c r="J3177" t="str">
        <v xml:space="preserve"> Me reporto en sitio y me presento con el jefe de zona quién me indica la ubicacion de la pos #6  para realizar la verificación  de pesos de la balanza pero el coordinador de cajas me dice que no hay inconveniente de peso con la pos procedo a realizar una prueba de peso y sale bn me indica que no hay necesidad  del cambio de cable de comunicación de la balanza con la pos; se llena documentación con las evidencias se informa a la compañera Katerine y al ing harold y continuo con otras labores.</v>
      </c>
      <c r="K3177">
        <v>45329</v>
      </c>
      <c r="L3177">
        <v>45330</v>
      </c>
      <c r="M3177" t="str">
        <f>TEXT(L3177,"DDDDDDD")</f>
        <v>jueves</v>
      </c>
      <c r="N3177" t="str" xml:space="preserve">
        <v xml:space="preserve">J036 JUMBO POPAYAN CAMPANARIO_x000d_
_x000d_
</v>
      </c>
      <c r="O3177" t="str">
        <v>POPAYAN</v>
      </c>
      <c r="P3177" t="str">
        <f>IF(ISBLANK(O3177),"0",(VLOOKUP(O3177,REGION,2,FALSE)))</f>
        <v>OCCIDENTE</v>
      </c>
      <c r="Q3177" t="str">
        <v>DANIEL FERNANDO PAREDES ARTEAGA</v>
      </c>
      <c r="R3177">
        <f>IF(ISBLANK(Q3177),"0", VLOOKUP(Q3177,PERSONAL,2,FALSE))</f>
        <v>10301691</v>
      </c>
      <c r="S3177" t="str">
        <v>DIRECTO</v>
      </c>
      <c r="T3177">
        <v>0.4305555555555556</v>
      </c>
      <c r="U3177">
        <v>0.46875</v>
      </c>
      <c r="V3177">
        <f>IF(ISBLANK(T3177 ),"0",U3177-T3177)</f>
        <v>0.03819444444444442</v>
      </c>
      <c r="W3177">
        <v>1</v>
      </c>
      <c r="X3177">
        <f>NETWORKDAYS(K3177,L3176)</f>
        <v>2</v>
      </c>
      <c r="Y3177" t="str">
        <f>IF(X3177&lt;=2,"CUMPLE","NO CUMPLE")</f>
        <v>CUMPLE</v>
      </c>
    </row>
    <row r="3178" xml:space="preserve">
      <c r="A3178">
        <v>448703</v>
      </c>
      <c r="B3178" t="str">
        <v>REQUEST</v>
      </c>
      <c r="C3178" t="str">
        <v>CERRADO</v>
      </c>
      <c r="D3178" t="str">
        <v>ATC</v>
      </c>
      <c r="E3178" t="str">
        <v>PUNTO DE RED</v>
      </c>
      <c r="F3178" t="str">
        <v>PUNTO DE RED</v>
      </c>
      <c r="G3178" t="str">
        <v>PUNTO DE RED</v>
      </c>
      <c r="H3178" t="str" xml:space="preserve">
        <v xml:space="preserve">Solicito me colaboren con el punto de red de la multifuncional láser de la sección de ATC-ELECTRO; la cual desde el día de hoy muestra un mensaje sin conexión; el cual he revisado y persiste el error_x000d_
Área Afectada_x000d_
_x000d_
ATC - ELECTRO_x000d_
_x000d_
Dispositivo Afectado_x000d_
_x000d_
PUNTO DE RED</v>
      </c>
      <c r="I3178" t="str" xml:space="preserve">
        <v xml:space="preserve">Solicito me colaboren con el punto de red de la multifuncional láser de la sección de ATC-ELECTRO; la cual desde el día de hoy muestra un mensaje sin conexión; el cual he revisado y persiste el error_x000d_
Área Afectada_x000d_
_x000d_
ATC - ELECTRO_x000d_
_x000d_
Dispositivo Afectado_x000d_
_x000d_
PUNTO DE RED</v>
      </c>
      <c r="J3178" t="str">
        <v xml:space="preserve">Se llega a sitio y se procede a realizar incincidente con la impresora ya que en los equipos de atc sale sin conexion por lo que se procede a reinstalar la impresora  ya que estab sin conexión antes de realizar la reinstalacion se procede a realizar test al cable y este esta bien se  reinicio la impresora y este esta bien se procede a validar en el pc y se reinstala quedando operativo y a satisfacción del cliente. </v>
      </c>
      <c r="K3178">
        <v>45330</v>
      </c>
      <c r="L3178">
        <v>45331</v>
      </c>
      <c r="M3178" t="str">
        <f>TEXT(L3178,"DDDDDDD")</f>
        <v>viernes</v>
      </c>
      <c r="N3178" t="str" xml:space="preserve">
        <v xml:space="preserve">M085 METRO MONTERIA_x000d_
_x000d_
</v>
      </c>
      <c r="O3178" t="str">
        <v>MONTERIA</v>
      </c>
      <c r="P3178" t="str">
        <f>IF(ISBLANK(O3178),"0",(VLOOKUP(O3178,REGION,2,FALSE)))</f>
        <v>COSTA</v>
      </c>
      <c r="Q3178" t="str">
        <v>SHARON YANETH KERGUELEN WILCHES</v>
      </c>
      <c r="R3178">
        <f>IF(ISBLANK(Q3178),"0", VLOOKUP(Q3178,PERSONAL,2,FALSE))</f>
        <v>1067917448</v>
      </c>
      <c r="S3178" t="str">
        <v>DIRECTO</v>
      </c>
      <c r="T3178">
        <v>0.3333333333333333</v>
      </c>
      <c r="U3178">
        <v>0.3958333333333333</v>
      </c>
      <c r="V3178">
        <f>IF(ISBLANK(T3178 ),"0",U3178-T3178)</f>
        <v>0.0625</v>
      </c>
      <c r="W3178">
        <v>1</v>
      </c>
      <c r="X3178">
        <v>2</v>
      </c>
      <c r="Y3178" t="str">
        <f>IF(X3178&lt;=2,"CUMPLE","NO CUMPLE")</f>
        <v>CUMPLE</v>
      </c>
    </row>
    <row r="3179" xml:space="preserve">
      <c r="A3179">
        <v>448307</v>
      </c>
      <c r="B3179" t="str">
        <v>REQUEST</v>
      </c>
      <c r="C3179" t="str">
        <v>CERRADO</v>
      </c>
      <c r="D3179" t="str">
        <v>TODA LA TIENDA</v>
      </c>
      <c r="E3179" t="str">
        <v>BALANZA</v>
      </c>
      <c r="F3179" t="str">
        <v>SCANNER</v>
      </c>
      <c r="G3179" t="str">
        <v>MAGELLAN</v>
      </c>
      <c r="H3179" t="str" xml:space="preserve">
        <v xml:space="preserve">Buenas Tardes; me colaboran con la revisión de la balanza de la pos 4 no esta funcionando correctamente y no esta pesando ._x000d_
numero de caja en donde se encuentra el scaner balanza_x000d_
_x000d_
4</v>
      </c>
      <c r="I3179" t="str" xml:space="preserve">
        <v xml:space="preserve">Buenas Tardes; me colaboran con la revisión de la balanza de la pos 4 no esta funcionando correctamente y no esta pesando ._x000d_
numero de caja en donde se encuentra el scaner balanza_x000d_
_x000d_
4</v>
      </c>
      <c r="J3179" t="str" xml:space="preserve">
        <v xml:space="preserve">Se realiza visita en sitio y se procede a validar la falla en compañía de la usuaria; realizando pruebas de peso en la pos 4 con la pesa certificada de 10KG y se evidencia que el peso esta por debajo de lo certificado; dando un peso de 9.375kg; denotando claramente la descalibración que tiene la balanza-escáner. _x000d_
Se procede a realizar la calibración de la balanza-escáner para dar la solución. Para ello fue necesario romper el recinto de S/N: 2950000134264; para poder acceder al botón amarillo que se encontraba asegurado con el mismo. Una vez realizada la calibración se realizan pruebas en compañía de la usuaria y se evidencia de nuevo la descalibración; se repite el proceso tres veces y la falla persiste; se reinicia la pos y la falla continua. Dando como diagnóstico falla en la celda de carga; el sensor de peso esta dañado. Una vez dado el diagnóstico se instala un nuevo precinto de S/N: 73800000000567. Se requiere el cambio de la balanza-escáner._x000d_
Al ver que la pos 4 no puede operar así; se le informa al jefe de tienda Ruben Mojica; si se puede instalar la balanza-escáner de la pos 8 que no están funcionando a la pos 4 que tiene la novedad. Y éste aprueba la instalación. Se instala la balanza-escáner de la pos 8 a la pos 4 y la balanza-escáner que tiene el sensor dañado se empaca en una caja y se deja en el área de sistema. Se realizan pruebas de funcionalidad en compañía de la jefe de cajas Diana y esta da su aprobación de satisfacción con la firma del acta. Pos 4 se deja operativa y funcional.</v>
      </c>
      <c r="K3179">
        <v>45334</v>
      </c>
      <c r="L3179">
        <v>45334</v>
      </c>
      <c r="M3179" t="str">
        <f>TEXT(L3179,"DDDDDDD")</f>
        <v>lunes</v>
      </c>
      <c r="N3179" t="str" xml:space="preserve">
        <v xml:space="preserve">J185 JUMBO YOPAL_x000d_
_x000d_
</v>
      </c>
      <c r="O3179" t="str">
        <v>YOPAL</v>
      </c>
      <c r="P3179" t="str">
        <f>IF(ISBLANK(O3179),"0",(VLOOKUP(O3179,REGION,2,FALSE)))</f>
        <v>ORIENTE</v>
      </c>
      <c r="Q3179" t="str">
        <v>PABLO ANDRES BALANTA GOMEZ</v>
      </c>
      <c r="R3179">
        <f>IF(ISBLANK(Q3179),"0", VLOOKUP(Q3179,PERSONAL,2,FALSE))</f>
        <v>1111739227</v>
      </c>
      <c r="S3179" t="str">
        <v>DIRECTO</v>
      </c>
      <c r="T3179">
        <v>0.4166666666666667</v>
      </c>
      <c r="U3179">
        <v>0.75</v>
      </c>
      <c r="V3179">
        <v>0.2916666666666667</v>
      </c>
      <c r="W3179">
        <v>4</v>
      </c>
      <c r="X3179">
        <v>1</v>
      </c>
      <c r="Y3179" t="str">
        <f>IF(X3179&lt;=2,"CUMPLE","NO CUMPLE")</f>
        <v>CUMPLE</v>
      </c>
    </row>
    <row r="3180" xml:space="preserve">
      <c r="A3180">
        <v>452830</v>
      </c>
      <c r="B3180" t="str">
        <v>REQUEST</v>
      </c>
      <c r="C3180" t="str">
        <v>CERRADO</v>
      </c>
      <c r="D3180" t="str">
        <v>TODA LA TIENDA</v>
      </c>
      <c r="E3180" t="str">
        <v>VERIFICADOR</v>
      </c>
      <c r="F3180" t="str">
        <v>VERIFICADOR</v>
      </c>
      <c r="G3180" t="str">
        <v xml:space="preserve">NEWLAND </v>
      </c>
      <c r="H3180" t="str">
        <v>Buen día; Por favor su apoyo para eliminar los videos existentes en los verificadores de precios de la tienda Jumbo Yopal y dejando únicamente el video "video logo_5" en la carpeta "MEDIA"</v>
      </c>
      <c r="I3180" t="str">
        <v>Buen día; Por favor su apoyo para eliminar los videos existentes en los verificadores de precios de la tienda Jumbo Yopal y dejando únicamente el video "video logo_5" en la carpeta "MEDIA"</v>
      </c>
      <c r="J3180" t="str" xml:space="preserve">
        <v xml:space="preserve">Se realiza visita en sitio y se procede a realizar la actividad; se realiza la eliminación de los videos de los verificadores de precios alojado en la carpeta media ubicado en la raíz del explorador de archivo. Una vez eliminado se realiza la copia del video “video logo_5” en la misma ruta de media. Se reinicia el verificador de precios y se evidencia que solo reproduce únicamente el video que se pasó. Se hace el mismo proceso con otros dos verificadores de la sede; haciendo en total 3 verificadores de precio de S/N: NQ2CAA000642; S/N: NQ2CAA000370 y S/N: NQ2CAA000786. _x000d_
Se envía la evidencia correspondiente al soporte remoto Giovanna y aprobando la labor junto al gerente de tienda; Labor culmina con éxito_x000d_
</v>
      </c>
      <c r="K3180">
        <v>45334</v>
      </c>
      <c r="L3180">
        <v>45334</v>
      </c>
      <c r="M3180" t="str">
        <f>TEXT(L3180,"DDDDDDD")</f>
        <v>lunes</v>
      </c>
      <c r="N3180" t="str" xml:space="preserve">
        <v xml:space="preserve">J185 JUMBO YOPAL_x000d_
_x000d_
</v>
      </c>
      <c r="O3180" t="str">
        <v>YOPAL</v>
      </c>
      <c r="P3180" t="str">
        <f>IF(ISBLANK(O3180),"0",(VLOOKUP(O3180,REGION,2,FALSE)))</f>
        <v>ORIENTE</v>
      </c>
      <c r="Q3180" t="str">
        <v>PABLO ANDRES BALANTA GOMEZ</v>
      </c>
      <c r="R3180">
        <f>IF(ISBLANK(Q3180),"0", VLOOKUP(Q3180,PERSONAL,2,FALSE))</f>
        <v>1111739227</v>
      </c>
      <c r="S3180" t="str">
        <v>DIRECTO</v>
      </c>
      <c r="T3180">
        <v>0.3333333333333333</v>
      </c>
      <c r="U3180">
        <v>0.4166666666666667</v>
      </c>
      <c r="V3180">
        <f>IF(ISBLANK(T3180 ),"0",U3180-T3180)</f>
        <v>0.08333333333333337</v>
      </c>
      <c r="W3180">
        <v>1</v>
      </c>
      <c r="X3180">
        <f>NETWORKDAYS(K3180,L3179)</f>
        <v>1</v>
      </c>
      <c r="Y3180" t="str">
        <f>IF(X3180&lt;=2,"CUMPLE","NO CUMPLE")</f>
        <v>CUMPLE</v>
      </c>
    </row>
    <row r="3181" xml:space="preserve">
      <c r="A3181">
        <v>450697</v>
      </c>
      <c r="B3181" t="str">
        <v>REQUEST</v>
      </c>
      <c r="C3181" t="str">
        <v>CERRADO</v>
      </c>
      <c r="D3181" t="str">
        <v>LINEAL DE CAJAS</v>
      </c>
      <c r="E3181" t="str">
        <v>POS</v>
      </c>
      <c r="F3181" t="str">
        <v>POS</v>
      </c>
      <c r="G3181" t="str">
        <v>WINCOR</v>
      </c>
      <c r="H3181" t="str">
        <v>buenas tardes la impresora de la pos numero 6 no funciona; ya se verifico pero continua presentando la falla sale chequear impresora. agradezco su pronta colaboración ya que es importante tenerla en funcionamiento; es la pos de acceso rápido</v>
      </c>
      <c r="I3181" t="str">
        <v>buenas tardes la impresora de la pos numero 6 no funciona; ya se verifico pero continua presentando la falla sale chequear impresora. agradezco su pronta colaboración ya que es importante tenerla en funcionamiento; es la pos de acceso rápido</v>
      </c>
      <c r="J3181" t="str">
        <v xml:space="preserve">se hace el ingresos a las 2pm; se prosigue a revisar la caja 6 la cual reporta error en impresora; se procede a realizar las pruebas de conexion ; cables de datos usb y de energia; se hace cambio de cable usb y se realizan pruebas.  la caja queda en funcionamiento con visto bueno de la jefe de cajas  Sra Claudia y el jefe de tienda reportandole las acciones realizadas. Me retiro del punto a las 5pm quedando en funcionamiento. </v>
      </c>
      <c r="K3181">
        <v>45331</v>
      </c>
      <c r="L3181">
        <v>45332</v>
      </c>
      <c r="M3181" t="str">
        <f>TEXT(L3181,"DDDDDDD")</f>
        <v>sábado</v>
      </c>
      <c r="N3181" t="str" xml:space="preserve">
        <v xml:space="preserve">M183 METRO SAN GIL_x000d_
_x000d_
</v>
      </c>
      <c r="O3181" t="str">
        <v>SAN GIL</v>
      </c>
      <c r="P3181" t="str">
        <f>IF(ISBLANK(O3181),"0",(VLOOKUP(O3181,REGION,2,FALSE)))</f>
        <v>ORIENTE</v>
      </c>
      <c r="Q3181" t="str">
        <v xml:space="preserve">MICHELL RHOMANDT AMADO </v>
      </c>
      <c r="R3181">
        <v>80727474</v>
      </c>
      <c r="S3181" t="str">
        <v>ALIADO</v>
      </c>
      <c r="T3181">
        <v>0.5833333333333334</v>
      </c>
      <c r="U3181">
        <v>0.7083333333333334</v>
      </c>
      <c r="V3181">
        <f>IF(ISBLANK(T3181 ),"0",U3181-T3181)</f>
        <v>0.125</v>
      </c>
      <c r="W3181">
        <v>2</v>
      </c>
      <c r="X3181">
        <f>NETWORKDAYS(K3181,L3180)</f>
        <v>2</v>
      </c>
      <c r="Y3181" t="str">
        <f>IF(X3181&lt;=2,"CUMPLE","NO CUMPLE")</f>
        <v>CUMPLE</v>
      </c>
    </row>
    <row r="3182" xml:space="preserve">
      <c r="A3182">
        <v>450697</v>
      </c>
      <c r="B3182" t="str">
        <v>REQUEST</v>
      </c>
      <c r="C3182" t="str">
        <v>CERRADO</v>
      </c>
      <c r="D3182" t="str">
        <v>LINEAL DE CAJAS</v>
      </c>
      <c r="E3182" t="str">
        <v>POS</v>
      </c>
      <c r="F3182" t="str">
        <v>POS</v>
      </c>
      <c r="G3182" t="str">
        <v>WINCOR</v>
      </c>
      <c r="H3182" t="str">
        <v>buenas tardes la impresora de la pos numero 6 no funciona; ya se verifico pero continua presentando la falla sale chequear impresora. agradezco su pronta colaboración ya que es importante tenerla en funcionamiento; es la pos de acceso rápido</v>
      </c>
      <c r="I3182" t="str">
        <v>buenas tardes la impresora de la pos numero 6 no funciona; ya se verifico pero continua presentando la falla sale chequear impresora. agradezco su pronta colaboración ya que es importante tenerla en funcionamiento; es la pos de acceso rápido</v>
      </c>
      <c r="J3182" t="str">
        <v>Se llega a tienda Sangil para verificar Pos N° 6 la cual genera error CHEQUEAR IMPRESORA - PRESIONE CLEAR;  se procede con mantenimiento preventivo con sopladora retirando toda la suciedad interna; se realiza hallazgo de 3 monedas de 50 pesos de las pequeñas; varios ganchos de cosedora; se retiran dichos elementos y se aplica limpiador electrónico; se ensambla pos y se conecta para sus posteriores pruebas evidenciando que falla persiste; se toman cables usb y de poder de cafeteria y falla persiste dichos cables estaban operativos en la caja de donde se tomaron para pruebas; adicional se toma otra impresora que esta operativa y en la caja 6 presenta la misma falla; luego de dichas pruebas y que se descarten cables e impresora es necesario reemplazar POS; Ya que dichas monedas y ganchos de cosedora inciden en el correcto funcionamiento de los perifericos en general causando un posible daño a componentes de la board.</v>
      </c>
      <c r="K3182">
        <v>45335</v>
      </c>
      <c r="L3182">
        <v>45335</v>
      </c>
      <c r="M3182" t="str">
        <f>TEXT(L3182,"DDDDDDD")</f>
        <v>martes</v>
      </c>
      <c r="N3182" t="str" xml:space="preserve">
        <v xml:space="preserve">M183 METRO SAN GIL_x000d_
_x000d_
</v>
      </c>
      <c r="O3182" t="str">
        <v>SAN GIL</v>
      </c>
      <c r="P3182" t="str">
        <f>IF(ISBLANK(O3182),"0",(VLOOKUP(O3182,REGION,2,FALSE)))</f>
        <v>ORIENTE</v>
      </c>
      <c r="Q3182" t="str">
        <v>JHONATAN RICARDO VARGAS ZAMBRANO</v>
      </c>
      <c r="R3182">
        <f>IF(ISBLANK(Q3182),"0", VLOOKUP(Q3182,PERSONAL,2,FALSE))</f>
        <v>1057583301</v>
      </c>
      <c r="S3182" t="str">
        <v>DIRECTO</v>
      </c>
      <c r="T3182">
        <v>0.4375</v>
      </c>
      <c r="U3182">
        <v>0.5833333333333334</v>
      </c>
      <c r="V3182">
        <f>IF(ISBLANK(T3182 ),"0",U3182-T3182)</f>
        <v>0.14583333333333337</v>
      </c>
      <c r="W3182">
        <v>2</v>
      </c>
      <c r="X3182">
        <f>NETWORKDAYS(K3182,L3181)</f>
        <v>-2</v>
      </c>
      <c r="Y3182" t="str">
        <f>IF(X3182&lt;=2,"CUMPLE","NO CUMPLE")</f>
        <v>CUMPLE</v>
      </c>
    </row>
    <row r="3183" xml:space="preserve">
      <c r="A3183">
        <v>453031</v>
      </c>
      <c r="B3183" t="str">
        <v>INCIDENT</v>
      </c>
      <c r="C3183" t="str">
        <v>CERRADO</v>
      </c>
      <c r="D3183" t="str">
        <v>RECIBO</v>
      </c>
      <c r="E3183" t="str">
        <v>PDA</v>
      </c>
      <c r="F3183" t="str">
        <v>PDA</v>
      </c>
      <c r="G3183" t="str">
        <v>HONEYWELL</v>
      </c>
      <c r="H3183" t="str" xml:space="preserve">
        <v xml:space="preserve">revisión de 2 pda del área de recibo._x000d_
nombre del programa en falla en el menu_x000d_
_x000d_
genexis</v>
      </c>
      <c r="I3183" t="str" xml:space="preserve">
        <v xml:space="preserve">revisión de 2 pda del área de recibo._x000d_
nombre del programa en falla en el menu_x000d_
_x000d_
genexis</v>
      </c>
      <c r="J3183" t="str">
        <v>Se realizo la revisión de las PDA y se intenta liberar espacio pero no se encuentran archivos para eliminar; asi que se formatean los equipos. Se actualiza el firmware; se instalan y configuran todas las aplicaciones. Se dejan operativas las PDA.</v>
      </c>
      <c r="K3183">
        <v>45331</v>
      </c>
      <c r="L3183">
        <v>45331</v>
      </c>
      <c r="M3183" t="str">
        <f>TEXT(L3183,"DDDDDDD")</f>
        <v>viernes</v>
      </c>
      <c r="N3183" t="str" xml:space="preserve">
        <v xml:space="preserve">M074 METRO FACATATIVA_x000d_
_x000d_
</v>
      </c>
      <c r="O3183" t="str">
        <v>FACATATIVA</v>
      </c>
      <c r="P3183" t="str">
        <f>IF(ISBLANK(O3183),"0",(VLOOKUP(O3183,REGION,2,FALSE)))</f>
        <v>BOGOTA</v>
      </c>
      <c r="Q3183" t="str">
        <v>ALEXANDER CASTILLO SOTELO</v>
      </c>
      <c r="R3183">
        <f>IF(ISBLANK(Q3183),"0", VLOOKUP(Q3183,PERSONAL,2,FALSE))</f>
        <v>80216449</v>
      </c>
      <c r="S3183" t="str">
        <v>ALIADO</v>
      </c>
      <c r="T3183">
        <v>0.5277777777777778</v>
      </c>
      <c r="U3183">
        <v>0.6458333333333334</v>
      </c>
      <c r="V3183">
        <f>IF(ISBLANK(T3183 ),"0",U3183-T3183)</f>
        <v>0.11805555555555558</v>
      </c>
      <c r="W3183">
        <v>2</v>
      </c>
      <c r="X3183">
        <v>1</v>
      </c>
      <c r="Y3183" t="str">
        <f>IF(X3183&lt;=2,"CUMPLE","NO CUMPLE")</f>
        <v>CUMPLE</v>
      </c>
    </row>
    <row r="3184" xml:space="preserve">
      <c r="A3184">
        <v>453700</v>
      </c>
      <c r="B3184" t="str">
        <v>INCIDENT</v>
      </c>
      <c r="C3184" t="str">
        <v>CERRADO</v>
      </c>
      <c r="D3184" t="str">
        <v>LINEAL DE CAJAS</v>
      </c>
      <c r="E3184" t="str">
        <v>POS</v>
      </c>
      <c r="F3184" t="str">
        <v>POS</v>
      </c>
      <c r="G3184" t="str">
        <v>WINCOR</v>
      </c>
      <c r="H3184" t="str">
        <v>Buen día Solicito de su colaboración para la revisión de la pos #6 de Ecommerce ya que presenta mucha lentitud al momento de ingresar al cajero y de facturar pedidos. Muchas gracias !!</v>
      </c>
      <c r="I3184" t="str">
        <v>Buen día Solicito de su colaboración para la revisión de la pos #6 de Ecommerce ya que presenta mucha lentitud al momento de ingresar al cajero y de facturar pedidos. Muchas gracias !!</v>
      </c>
      <c r="J3184" t="str">
        <v>Se realizo revision de la POS y se observa que el Disco Duro se encuentra dañado. Se debe reemplazar. La POS no queda operativa.</v>
      </c>
      <c r="K3184">
        <v>45331</v>
      </c>
      <c r="L3184">
        <v>45331</v>
      </c>
      <c r="M3184" t="str">
        <f>TEXT(L3184,"DDDDDDD")</f>
        <v>viernes</v>
      </c>
      <c r="N3184" t="str" xml:space="preserve">
        <v xml:space="preserve">M074 METRO FACATATIVA_x000d_
_x000d_
</v>
      </c>
      <c r="O3184" t="str">
        <v>FACATATIVA</v>
      </c>
      <c r="P3184" t="str">
        <f>IF(ISBLANK(O3184),"0",(VLOOKUP(O3184,REGION,2,FALSE)))</f>
        <v>BOGOTA</v>
      </c>
      <c r="Q3184" t="str">
        <v>ALEXANDER CASTILLO SOTELO</v>
      </c>
      <c r="R3184">
        <f>IF(ISBLANK(Q3184),"0", VLOOKUP(Q3184,PERSONAL,2,FALSE))</f>
        <v>80216449</v>
      </c>
      <c r="S3184" t="str">
        <v>ALIADO</v>
      </c>
      <c r="T3184">
        <v>0.6493055555555556</v>
      </c>
      <c r="U3184">
        <v>0.6736111111111112</v>
      </c>
      <c r="V3184">
        <f>IF(ISBLANK(T3184 ),"0",U3184-T3184)</f>
        <v>0.02430555555555558</v>
      </c>
      <c r="W3184">
        <v>1</v>
      </c>
      <c r="X3184">
        <f>NETWORKDAYS(K3184,L3183)</f>
        <v>1</v>
      </c>
      <c r="Y3184" t="str">
        <f>IF(X3184&lt;=2,"CUMPLE","NO CUMPLE")</f>
        <v>CUMPLE</v>
      </c>
    </row>
    <row r="3185" xml:space="preserve">
      <c r="A3185">
        <v>448857</v>
      </c>
      <c r="B3185" t="str">
        <v>INCIDENT</v>
      </c>
      <c r="C3185" t="str">
        <v>CERRADO</v>
      </c>
      <c r="D3185" t="str">
        <v>LINEAL DE CAJAS</v>
      </c>
      <c r="E3185" t="str">
        <v>POS</v>
      </c>
      <c r="F3185" t="str">
        <v>POS</v>
      </c>
      <c r="G3185" t="str">
        <v>WINCOR</v>
      </c>
      <c r="H3185" t="str" xml:space="preserve">
        <v xml:space="preserve">buenos su ayuda con el fam de la pos 6_x000d_
Número de inventario si se tiene_x000d_
_x000d_
1111_x000d_
_x000d_
Numero de caja_x000d_
_x000d_
6</v>
      </c>
      <c r="I3185" t="str" xml:space="preserve">
        <v xml:space="preserve">buenos su ayuda con el fam de la pos 6_x000d_
Número de inventario si se tiene_x000d_
_x000d_
1111_x000d_
_x000d_
Numero de caja_x000d_
_x000d_
6</v>
      </c>
      <c r="J3185" t="str">
        <v>Se retira la fuente de la POS; se reemplaza el ventilador y se hace limpieza interna. Se instala nuevamente la fuente y se deja funcionando correctamente.</v>
      </c>
      <c r="K3185">
        <v>45334</v>
      </c>
      <c r="L3185">
        <v>45334</v>
      </c>
      <c r="M3185" t="str">
        <f>TEXT(L3185,"DDDDDDD")</f>
        <v>lunes</v>
      </c>
      <c r="N3185" t="str" xml:space="preserve">
        <v xml:space="preserve">M073 METRO MOSQUERA_x000d_
_x000d_
</v>
      </c>
      <c r="O3185" t="str">
        <v>MOSQUERA</v>
      </c>
      <c r="P3185" t="str">
        <f>IF(ISBLANK(O3185),"0",(VLOOKUP(O3185,REGION,2,FALSE)))</f>
        <v>BOGOTA</v>
      </c>
      <c r="Q3185" t="str">
        <v>ALEXANDER CASTILLO SOTELO</v>
      </c>
      <c r="R3185">
        <f>IF(ISBLANK(Q3185),"0", VLOOKUP(Q3185,PERSONAL,2,FALSE))</f>
        <v>80216449</v>
      </c>
      <c r="S3185" t="str">
        <v>ALIADO</v>
      </c>
      <c r="T3185">
        <v>0.625</v>
      </c>
      <c r="U3185">
        <v>0.6527777777777778</v>
      </c>
      <c r="V3185">
        <f>IF(ISBLANK(T3185 ),"0",U3185-T3185)</f>
        <v>0.02777777777777779</v>
      </c>
      <c r="W3185">
        <v>1</v>
      </c>
      <c r="X3185">
        <v>1</v>
      </c>
      <c r="Y3185" t="str">
        <f>IF(X3185&lt;=2,"CUMPLE","NO CUMPLE")</f>
        <v>CUMPLE</v>
      </c>
    </row>
    <row r="3186" xml:space="preserve">
      <c r="A3186">
        <v>448309</v>
      </c>
      <c r="B3186" t="str">
        <v>REQUEST</v>
      </c>
      <c r="C3186" t="str">
        <v>CERRADO</v>
      </c>
      <c r="D3186" t="str">
        <v>TODA LA TIENDA</v>
      </c>
      <c r="E3186" t="str">
        <v>PROACTIVA</v>
      </c>
      <c r="F3186" t="str">
        <v>PROACTIVA</v>
      </c>
      <c r="G3186" t="str">
        <v>PROACTIVA</v>
      </c>
      <c r="H3186" t="str" xml:space="preserve">
        <v xml:space="preserve">Buenas Tardes Su ayuda con la visita proactiva para la tienda Metro Mosquera_x000d_
Indicar la ubicación del computador en la tienda o sede_x000d_
_x000d_
Piso Venta</v>
      </c>
      <c r="I3186" t="str" xml:space="preserve">
        <v xml:space="preserve">Buenas Tardes Su ayuda con la visita proactiva para la tienda Metro Mosquera_x000d_
Indicar la ubicación del computador en la tienda o sede_x000d_
_x000d_
Piso Venta</v>
      </c>
      <c r="J3186" t="str">
        <v>Se realizó el recorrido por la tienda y se verifican los equipos. Ver informe que se envía vía correo electronico a Juan F Castro y a Diego Cortés..</v>
      </c>
      <c r="K3186">
        <v>45334</v>
      </c>
      <c r="L3186">
        <v>45334</v>
      </c>
      <c r="M3186" t="str">
        <f>TEXT(L3186,"DDDDDDD")</f>
        <v>lunes</v>
      </c>
      <c r="N3186" t="str" xml:space="preserve">
        <v xml:space="preserve">M073 METRO MOSQUERA_x000d_
_x000d_
</v>
      </c>
      <c r="O3186" t="str">
        <v>MOSQUERA</v>
      </c>
      <c r="P3186" t="str">
        <f>IF(ISBLANK(O3186),"0",(VLOOKUP(O3186,REGION,2,FALSE)))</f>
        <v>BOGOTA</v>
      </c>
      <c r="Q3186" t="str">
        <v>ALEXANDER CASTILLO SOTELO</v>
      </c>
      <c r="R3186">
        <f>IF(ISBLANK(Q3186),"0", VLOOKUP(Q3186,PERSONAL,2,FALSE))</f>
        <v>80216449</v>
      </c>
      <c r="S3186" t="str">
        <v>ALIADO</v>
      </c>
      <c r="T3186">
        <v>0.6527777777777778</v>
      </c>
      <c r="U3186">
        <v>0.6736111111111112</v>
      </c>
      <c r="V3186">
        <f>IF(ISBLANK(T3186 ),"0",U3186-T3186)</f>
        <v>0.02083333333333337</v>
      </c>
      <c r="W3186">
        <v>1</v>
      </c>
      <c r="X3186">
        <f>NETWORKDAYS(K3186,L3185)</f>
        <v>1</v>
      </c>
      <c r="Y3186" t="str">
        <f>IF(X3186&lt;=2,"CUMPLE","NO CUMPLE")</f>
        <v>CUMPLE</v>
      </c>
    </row>
    <row r="3187" xml:space="preserve">
      <c r="A3187">
        <v>436673</v>
      </c>
      <c r="B3187" t="str">
        <v>INCIDENT</v>
      </c>
      <c r="C3187" t="str">
        <v>CERRADO</v>
      </c>
      <c r="D3187" t="str">
        <v>LINEAL DE CAJAS</v>
      </c>
      <c r="E3187" t="str">
        <v>POS</v>
      </c>
      <c r="F3187" t="str">
        <v>POS</v>
      </c>
      <c r="G3187" t="str">
        <v>WINCOR</v>
      </c>
      <c r="H3187" t="str" xml:space="preserve">
        <v xml:space="preserve">buenos dias su ayuda con la pos 6 de lineal de cjas_x000d_
Número de inventario si se tiene_x000d_
_x000d_
1111_x000d_
_x000d_
Numero de caja_x000d_
_x000d_
6</v>
      </c>
      <c r="I3187" t="str" xml:space="preserve">
        <v xml:space="preserve">buenos dias su ayuda con la pos 6 de lineal de cjas_x000d_
Número de inventario si se tiene_x000d_
_x000d_
1111_x000d_
_x000d_
Numero de caja_x000d_
_x000d_
6</v>
      </c>
      <c r="J3187" t="str">
        <v>Se instala el disco duro en la POS pero al iniciar el formateo no da video; se retiran las memorias RAM y se limpian pero la falla continiua asi que se hace prueba de cada una de las memoria y una de ellas esta dañada; esta memoria se reemplaza. Sin embargo la POS no inicia por la USB; se intenta ingresar a la Bios pero no permite ingresar; Se ensambla otra POS que se encuentra en la oficina de sistemas con las partes de la POS 6 pero al configurar la BIOS esta no guarda los cambios; se reemplaza la bateria pero board pero tampoco guarda los cambios. Se ensambla nuevamente la POS inicial y se formatea el disco en otra POS pero al montarlo en la CPU que corresponde no inicia. Se dejan todos los parametros de fabrica de la BIOS y se configura nuevamente. Ahora si permite iniciar desde la memoria USB y se instala el sistema operativo en la POS. Se deja la caja lista para configurarla de parte de la mesa de ayuda.</v>
      </c>
      <c r="K3187">
        <v>45334</v>
      </c>
      <c r="L3187">
        <v>45334</v>
      </c>
      <c r="M3187" t="str">
        <f>TEXT(L3187,"DDDDDDD")</f>
        <v>lunes</v>
      </c>
      <c r="N3187" t="str" xml:space="preserve">
        <v xml:space="preserve">M073 METRO MOSQUERA_x000d_
_x000d_
</v>
      </c>
      <c r="O3187" t="str">
        <v>MOSQUERA</v>
      </c>
      <c r="P3187" t="str">
        <f>IF(ISBLANK(O3187),"0",(VLOOKUP(O3187,REGION,2,FALSE)))</f>
        <v>BOGOTA</v>
      </c>
      <c r="Q3187" t="str">
        <v>ALEXANDER CASTILLO SOTELO</v>
      </c>
      <c r="R3187">
        <f>IF(ISBLANK(Q3187),"0", VLOOKUP(Q3187,PERSONAL,2,FALSE))</f>
        <v>80216449</v>
      </c>
      <c r="S3187" t="str">
        <v>ALIADO</v>
      </c>
      <c r="T3187">
        <v>0.6736111111111112</v>
      </c>
      <c r="U3187">
        <v>0.8333333333333334</v>
      </c>
      <c r="V3187">
        <f>IF(ISBLANK(T3187 ),"0",U3187-T3187)</f>
        <v>0.1597222222222222</v>
      </c>
      <c r="W3187">
        <v>2</v>
      </c>
      <c r="X3187">
        <f>NETWORKDAYS(K3187,L3186)</f>
        <v>1</v>
      </c>
      <c r="Y3187" t="str">
        <f>IF(X3187&lt;=2,"CUMPLE","NO CUMPLE")</f>
        <v>CUMPLE</v>
      </c>
    </row>
    <row r="3188" xml:space="preserve">
      <c r="A3188">
        <v>450350</v>
      </c>
      <c r="B3188" t="str">
        <v>INCIDENT</v>
      </c>
      <c r="C3188" t="str">
        <v>CERRADO</v>
      </c>
      <c r="D3188" t="str">
        <v>PLS</v>
      </c>
      <c r="E3188" t="str">
        <v>PDA</v>
      </c>
      <c r="F3188" t="str">
        <v>PDA</v>
      </c>
      <c r="G3188" t="str">
        <v>HONEYWELL</v>
      </c>
      <c r="H3188" t="str" xml:space="preserve">
        <v xml:space="preserve">configuración comandos Genesis PDA Con serial 21145b5135 del área PLS_x000d_
Sección de la tienda en donde se ubica la PDT o usuario_x000d_
_x000d_
TIENDA 47 GIRARDOT</v>
      </c>
      <c r="I3188" t="str" xml:space="preserve">
        <v xml:space="preserve">configuración comandos Genesis PDA Con serial 21145b5135 del área PLS_x000d_
Sección de la tienda en donde se ubica la PDT o usuario_x000d_
_x000d_
TIENDA 47 GIRARDOT</v>
      </c>
      <c r="J3188" t="str">
        <v>Se realiza verificacion configuracion de los comandos de Telnet por Administrador ya que estan desconfigurados; Se ingresa a la opcion Key Values; y Se configuran Correctamente todos los comandos de la Pda; Se deja Nuevamente en la plataforma Piso de venta RSM; para el funcionamiento adecuado del usuario; Se deja en pruebas 1 hora sin Novedad...ESTADO OK</v>
      </c>
      <c r="K3188">
        <v>45335</v>
      </c>
      <c r="L3188">
        <v>45335</v>
      </c>
      <c r="M3188" t="str">
        <f>TEXT(L3188,"DDDDDDD")</f>
        <v>martes</v>
      </c>
      <c r="N3188" t="str" xml:space="preserve">
        <v xml:space="preserve">J047 JUMBO GIRARDOT_x000d_
_x000d_
</v>
      </c>
      <c r="O3188" t="str">
        <v>GIRARDOT</v>
      </c>
      <c r="P3188" t="str">
        <f>IF(ISBLANK(O3188),"0",(VLOOKUP(O3188,REGION,2,FALSE)))</f>
        <v>OCCIDENTE</v>
      </c>
      <c r="Q3188" t="str">
        <v>RAFAEL ARDILA PUENTES</v>
      </c>
      <c r="R3188">
        <f>IF(ISBLANK(Q3188),"0", VLOOKUP(Q3188,PERSONAL,2,FALSE))</f>
        <v>1018419858</v>
      </c>
      <c r="S3188" t="str">
        <v>ALIADO</v>
      </c>
      <c r="T3188">
        <v>0.4583333333333333</v>
      </c>
      <c r="U3188">
        <v>0.5416666666666666</v>
      </c>
      <c r="V3188">
        <f>IF(ISBLANK(T3188 ),"0",U3188-T3188)</f>
        <v>0.08333333333333331</v>
      </c>
      <c r="W3188">
        <v>1</v>
      </c>
      <c r="X3188">
        <v>1</v>
      </c>
      <c r="Y3188" t="str">
        <f>IF(X3188&lt;=2,"CUMPLE","NO CUMPLE")</f>
        <v>CUMPLE</v>
      </c>
    </row>
    <row r="3189" xml:space="preserve">
      <c r="A3189">
        <v>450409</v>
      </c>
      <c r="B3189" t="str">
        <v>REQUEST</v>
      </c>
      <c r="C3189" t="str">
        <v>CERRADO</v>
      </c>
      <c r="D3189" t="str">
        <v>LINEAL DE CAJAS</v>
      </c>
      <c r="E3189" t="str">
        <v>POS</v>
      </c>
      <c r="F3189" t="str">
        <v>POS</v>
      </c>
      <c r="G3189" t="str">
        <v>WINCOR</v>
      </c>
      <c r="H3189" t="str" xml:space="preserve">
        <v xml:space="preserve">buen dia: por favor me colaboran para revisar la pos 2 de la st 47 ya que aparece fuera de linea y al ingresar al sistema sale no autorizado Gracias_x000d_
numero de caja pos_x000d_
_x000d_
02</v>
      </c>
      <c r="I3189" t="str" xml:space="preserve">
        <v xml:space="preserve">buen dia: por favor me colaboran para revisar la pos 2 de la st 47 ya que aparece fuera de linea y al ingresar al sistema sale no autorizado Gracias_x000d_
numero de caja pos_x000d_
_x000d_
02</v>
      </c>
      <c r="J3189" t="str">
        <v>Se realiza revision de la cpu Pos y se encuentra fuera de Linea; Se prosigue a realizar configuracion de Bios y verificacion de errores en el disco; Se verifica conexión de punto de red al puerto de Red de La Pos;  Se ajusta Tarjeta de Red; Se deja en pruebas durante todo el dia y la Pos funciona Correctamente...ESTADO OK</v>
      </c>
      <c r="K3189">
        <v>45335</v>
      </c>
      <c r="L3189">
        <v>45335</v>
      </c>
      <c r="M3189" t="str">
        <f>TEXT(L3189,"DDDDDDD")</f>
        <v>martes</v>
      </c>
      <c r="N3189" t="str" xml:space="preserve">
        <v xml:space="preserve">J047 JUMBO GIRARDOT_x000d_
_x000d_
</v>
      </c>
      <c r="O3189" t="str">
        <v>GIRARDOT</v>
      </c>
      <c r="P3189" t="str">
        <f>IF(ISBLANK(O3189),"0",(VLOOKUP(O3189,REGION,2,FALSE)))</f>
        <v>OCCIDENTE</v>
      </c>
      <c r="Q3189" t="str">
        <v>RAFAEL ARDILA PUENTES</v>
      </c>
      <c r="R3189">
        <f>IF(ISBLANK(Q3189),"0", VLOOKUP(Q3189,PERSONAL,2,FALSE))</f>
        <v>1018419858</v>
      </c>
      <c r="S3189" t="str">
        <v>ALIADO</v>
      </c>
      <c r="T3189">
        <v>0.375</v>
      </c>
      <c r="U3189">
        <v>0.4583333333333333</v>
      </c>
      <c r="V3189">
        <f>IF(ISBLANK(T3189 ),"0",U3189-T3189)</f>
        <v>0.08333333333333331</v>
      </c>
      <c r="W3189">
        <v>1</v>
      </c>
      <c r="X3189">
        <f>NETWORKDAYS(K3189,L3188)</f>
        <v>1</v>
      </c>
      <c r="Y3189" t="str">
        <f>IF(X3189&lt;=2,"CUMPLE","NO CUMPLE")</f>
        <v>CUMPLE</v>
      </c>
    </row>
    <row r="3190" xml:space="preserve">
      <c r="A3190">
        <v>451239</v>
      </c>
      <c r="B3190" t="str">
        <v>INCIDENT</v>
      </c>
      <c r="C3190" t="str">
        <v>CERRADO</v>
      </c>
      <c r="D3190" t="str">
        <v>TODA LA TIENDA</v>
      </c>
      <c r="E3190" t="str">
        <v>ACOMPAÑAMIENTO</v>
      </c>
      <c r="F3190" t="str">
        <v>ACOMPAÑAMIENTO</v>
      </c>
      <c r="G3190" t="str">
        <v>ACOMPAÑAMIENTO</v>
      </c>
      <c r="H3190" t="str" xml:space="preserve">
        <v xml:space="preserve">Buenas tardes Por favor su ayuda coordinando dos recursos para el desmonte de 7 POS en el lineal de cajas (POS No. 3; 15; 16; 9; 13; 10; 14) Por remodelacion del lineal de cajas_x000d_
AREA EN DONDE SE UBICA EL EQUIPO_x000d_
_x000d_
linea de cajas</v>
      </c>
      <c r="I3190" t="str" xml:space="preserve">
        <v xml:space="preserve">Buenas tardes Por favor su ayuda coordinando dos recursos para el desmonte de 7 POS en el lineal de cajas (POS No. 3; 15; 16; 9; 13; 10; 14) Por remodelacion del lineal de cajas_x000d_
AREA EN DONDE SE UBICA EL EQUIPO_x000d_
_x000d_
linea de cajas</v>
      </c>
      <c r="J3190" t="str">
        <v>Se realiza Acompañamiento Tecnico durante el dia Lunes 12 de Febrero 2024; Para realizar el retiro de 7 Cpu Pos del Lineal de Cajas; con todos sus perifericos y Cableados; Dejandolas organizadas y por separado en la Bodega De Electro...ESTADO OK</v>
      </c>
      <c r="K3190">
        <v>45334</v>
      </c>
      <c r="L3190">
        <v>45334</v>
      </c>
      <c r="M3190" t="str">
        <f>TEXT(L3190,"DDDDDDD")</f>
        <v>lunes</v>
      </c>
      <c r="N3190" t="str" xml:space="preserve">
        <v xml:space="preserve">J047 JUMBO GIRARDOT_x000d_
_x000d_
</v>
      </c>
      <c r="O3190" t="str">
        <v>GIRARDOT</v>
      </c>
      <c r="P3190" t="str">
        <f>IF(ISBLANK(O3190),"0",(VLOOKUP(O3190,REGION,2,FALSE)))</f>
        <v>OCCIDENTE</v>
      </c>
      <c r="Q3190" t="str">
        <v>RAFAEL ARDILA PUENTES</v>
      </c>
      <c r="R3190">
        <f>IF(ISBLANK(Q3190),"0", VLOOKUP(Q3190,PERSONAL,2,FALSE))</f>
        <v>1018419858</v>
      </c>
      <c r="S3190" t="str">
        <v>ALIADO</v>
      </c>
      <c r="T3190">
        <v>0.3333333333333333</v>
      </c>
      <c r="U3190">
        <v>0.7083333333333334</v>
      </c>
      <c r="V3190">
        <v>0.3333333333333333</v>
      </c>
      <c r="W3190" t="str">
        <v>2;5</v>
      </c>
      <c r="X3190">
        <f>NETWORKDAYS(K3190,L3189)</f>
        <v>2</v>
      </c>
      <c r="Y3190" t="str">
        <f>IF(X3190&lt;=2,"CUMPLE","NO CUMPLE")</f>
        <v>CUMPLE</v>
      </c>
    </row>
    <row r="3191" xml:space="preserve">
      <c r="A3191">
        <v>459204</v>
      </c>
      <c r="B3191" t="str">
        <v>INCIDENT</v>
      </c>
      <c r="C3191" t="str">
        <v>CERRADO</v>
      </c>
      <c r="D3191" t="str">
        <v>BAZAR</v>
      </c>
      <c r="E3191" t="str">
        <v>VERIFICADOR</v>
      </c>
      <c r="F3191" t="str">
        <v>VERIFICADOR</v>
      </c>
      <c r="G3191" t="str">
        <v xml:space="preserve">NEWLAND </v>
      </c>
      <c r="H3191" t="str">
        <v>Buen día; por favor me colabora con la configuración del verificador de precios de área de Bazar. Gracias</v>
      </c>
      <c r="I3191" t="str">
        <v>Buen día; por favor me colabora con la configuración del verificador de precios de área de Bazar. Gracias</v>
      </c>
      <c r="J3191" t="str">
        <v>Se realiza revision del verificador de precios y se encuentra desconfigurado y fuera de la plataforma; Se procede a configurarlo con su ip server; sus archivos .json y su configuracion a Red; Se configura app Kiosco y se deja configurado para la lectura de precios se verifica que tenga el video nuevo instalado se pone a pruebas...ESTADO OK</v>
      </c>
      <c r="K3191">
        <v>45335</v>
      </c>
      <c r="L3191">
        <v>45335</v>
      </c>
      <c r="M3191" t="str">
        <f>TEXT(L3191,"DDDDDDD")</f>
        <v>martes</v>
      </c>
      <c r="N3191" t="str" xml:space="preserve">
        <v xml:space="preserve">J047 JUMBO GIRARDOT_x000d_
_x000d_
</v>
      </c>
      <c r="O3191" t="str">
        <v>GIRARDOT</v>
      </c>
      <c r="P3191" t="str">
        <f>IF(ISBLANK(O3191),"0",(VLOOKUP(O3191,REGION,2,FALSE)))</f>
        <v>OCCIDENTE</v>
      </c>
      <c r="Q3191" t="str">
        <v>RAFAEL ARDILA PUENTES</v>
      </c>
      <c r="R3191">
        <f>IF(ISBLANK(Q3191),"0", VLOOKUP(Q3191,PERSONAL,2,FALSE))</f>
        <v>1018419858</v>
      </c>
      <c r="S3191" t="str">
        <v>ALIADO</v>
      </c>
      <c r="T3191">
        <v>0.625</v>
      </c>
      <c r="U3191">
        <v>0.6666666666666666</v>
      </c>
      <c r="V3191">
        <f>IF(ISBLANK(T3191 ),"0",U3191-T3191)</f>
        <v>0.04166666666666663</v>
      </c>
      <c r="W3191">
        <v>1</v>
      </c>
      <c r="X3191">
        <v>1</v>
      </c>
      <c r="Y3191" t="str">
        <f>IF(X3191&lt;=2,"CUMPLE","NO CUMPLE")</f>
        <v>CUMPLE</v>
      </c>
    </row>
    <row r="3192" xml:space="preserve">
      <c r="A3192">
        <v>451424</v>
      </c>
      <c r="B3192" t="str">
        <v>INCIDENT</v>
      </c>
      <c r="C3192" t="str">
        <v>CERRADO</v>
      </c>
      <c r="D3192" t="str">
        <v>DOMICILIOS</v>
      </c>
      <c r="E3192" t="str">
        <v>PDA</v>
      </c>
      <c r="F3192" t="str">
        <v>PDA</v>
      </c>
      <c r="G3192" t="str">
        <v>HONEYWELL</v>
      </c>
      <c r="H3192" t="str">
        <v>La tarjeta SIM no es reconocida por el PDA; a pesar de haber intentado reiniciar el dispositivo y retirar y volver a insertar la tarjeta SIM.</v>
      </c>
      <c r="I3192" t="str">
        <v>La tarjeta SIM no es reconocida por el PDA; a pesar de haber intentado reiniciar el dispositivo y retirar y volver a insertar la tarjeta SIM.</v>
      </c>
      <c r="J3192" t="str">
        <v xml:space="preserve"> Me reporto en sitio y me permiten acceso y espero que llega la funciónaria con la pda; realizo el apagado del dispositivo y verifico la ubicacion de la sim; enciendo la pda ingreso con las credenciales de administrador y y activo en las lista de iconos permitidos por el perfil de piso de ventas y seleciono el de llamadas; activo que sea siempre autoreconocido; reinicio la pda para que cargue el perfil correspondiente y se realiza prueba de llamada se le indica al usuario; se llena documentación con las evidencias se  informa a la compañera Katerine y al ing harold y me retiro de sitio.</v>
      </c>
      <c r="K3192">
        <v>45335</v>
      </c>
      <c r="L3192">
        <v>45335</v>
      </c>
      <c r="M3192" t="str">
        <f>TEXT(L3192,"DDDDDDD")</f>
        <v>martes</v>
      </c>
      <c r="N3192" t="str" xml:space="preserve">
        <v xml:space="preserve">J036 JUMBO POPAYAN CAMPANARIO_x000d_
_x000d_
</v>
      </c>
      <c r="O3192" t="str">
        <v>POPAYAN</v>
      </c>
      <c r="P3192" t="str">
        <f>IF(ISBLANK(O3192),"0",(VLOOKUP(O3192,REGION,2,FALSE)))</f>
        <v>OCCIDENTE</v>
      </c>
      <c r="Q3192" t="str">
        <v>DANIEL FERNANDO PAREDES ARTEAGA</v>
      </c>
      <c r="R3192">
        <f>IF(ISBLANK(Q3192),"0", VLOOKUP(Q3192,PERSONAL,2,FALSE))</f>
        <v>10301691</v>
      </c>
      <c r="S3192" t="str">
        <v>DIRECTO</v>
      </c>
      <c r="T3192">
        <v>0.6701388888888888</v>
      </c>
      <c r="U3192">
        <v>0.7222222222222222</v>
      </c>
      <c r="V3192">
        <f>IF(ISBLANK(T3192 ),"0",U3192-T3192)</f>
        <v>0.05208333333333337</v>
      </c>
      <c r="W3192">
        <v>1</v>
      </c>
      <c r="X3192">
        <f>NETWORKDAYS(K3192,L3191)</f>
        <v>1</v>
      </c>
      <c r="Y3192" t="str">
        <f>IF(X3192&lt;=2,"CUMPLE","NO CUMPLE")</f>
        <v>CUMPLE</v>
      </c>
    </row>
    <row r="3193" xml:space="preserve">
      <c r="A3193">
        <v>452769</v>
      </c>
      <c r="B3193" t="str">
        <v>REQUEST</v>
      </c>
      <c r="C3193" t="str">
        <v>CERRADO</v>
      </c>
      <c r="D3193" t="str">
        <v>TODA LA TIENDA</v>
      </c>
      <c r="E3193" t="str">
        <v>VERIFICADOR</v>
      </c>
      <c r="F3193" t="str">
        <v>VERIFICADOR</v>
      </c>
      <c r="G3193" t="str">
        <v xml:space="preserve">NEWLAND </v>
      </c>
      <c r="H3193" t="str">
        <v>Se solicita eliminar videos de los verificadores de precios y guardar uno nuevo enviado de sede. Seriales NQ2C9L000023 -Newland S17051522502651 - Zebra NQ2CAA000560 - Newland</v>
      </c>
      <c r="I3193" t="str">
        <v>Se solicita eliminar videos de los verificadores de precios y guardar uno nuevo enviado de sede. Seriales NQ2C9L000023 -Newland S17051522502651 - Zebra NQ2CAA000560 - Newland</v>
      </c>
      <c r="J3193" t="str" xml:space="preserve">
        <v xml:space="preserve">SE REALIZA REVISIÓN DE VERIFICADORES DE PRECIOS ZEBRA Y NEWLAND PARA ELIMINAR PUBLICACIONES Y REEMPLAZAR POR VIDEO ACTUALIAZADO. SE ENVIA EVIDENCIA DE LOS CAMBIOS._x000d_
VERIFICADORES QUEDAN OPERATIVOS.</v>
      </c>
      <c r="K3193">
        <v>45334</v>
      </c>
      <c r="L3193">
        <v>45334</v>
      </c>
      <c r="M3193" t="str">
        <f>TEXT(L3193,"DDDDDDD")</f>
        <v>lunes</v>
      </c>
      <c r="N3193" t="str" xml:space="preserve">
        <v xml:space="preserve">J126 JUMBO SAN SILVESTRE_x000d_
_x000d_
</v>
      </c>
      <c r="O3193" t="str">
        <v>BARRANCABERMEJA</v>
      </c>
      <c r="P3193" t="str">
        <f>IF(ISBLANK(O3193),"0",(VLOOKUP(O3193,REGION,2,FALSE)))</f>
        <v>ORIENTE</v>
      </c>
      <c r="Q3193" t="str">
        <v>LUIS CARLOS ROJAS ACOSTA</v>
      </c>
      <c r="R3193">
        <f>IF(ISBLANK(Q3193),"0", VLOOKUP(Q3193,PERSONAL,2,FALSE))</f>
        <v>1096188137</v>
      </c>
      <c r="S3193" t="str">
        <v>DIRECTO</v>
      </c>
      <c r="T3193">
        <v>0.3333333333333333</v>
      </c>
      <c r="U3193">
        <v>0.4166666666666667</v>
      </c>
      <c r="V3193">
        <f>IF(ISBLANK(T3193 ),"0",U3193-T3193)</f>
        <v>0.08333333333333337</v>
      </c>
      <c r="W3193">
        <v>1</v>
      </c>
      <c r="X3193">
        <v>1</v>
      </c>
      <c r="Y3193" t="str">
        <f>IF(X3193&lt;=2,"CUMPLE","NO CUMPLE")</f>
        <v>CUMPLE</v>
      </c>
    </row>
    <row r="3194" xml:space="preserve">
      <c r="A3194">
        <v>448316</v>
      </c>
      <c r="B3194" t="str">
        <v>REQUEST</v>
      </c>
      <c r="C3194" t="str">
        <v>CERRADO</v>
      </c>
      <c r="D3194" t="str">
        <v>TODA LA TIENDA</v>
      </c>
      <c r="E3194" t="str">
        <v>PROACTIVA</v>
      </c>
      <c r="F3194" t="str">
        <v>PROACTIVA</v>
      </c>
      <c r="G3194" t="str">
        <v>PROACTIVA</v>
      </c>
      <c r="H3194" t="str">
        <v>Buenas Tardes Su ayuda con la visita proactiva para la tienda Metro Zipaquira</v>
      </c>
      <c r="I3194" t="str">
        <v>Buenas Tardes Su ayuda con la visita proactiva para la tienda Metro Zipaquira</v>
      </c>
      <c r="J3194" t="str">
        <v>Se realizó el recorrido por la tienda; validando que todos los equipos esten funcionando correctamente. Se hace la actualización de la aplicación Mi Tienda en todas las PDA. Se configura el teclado para la aplicación Genesix de los usuarios.</v>
      </c>
      <c r="K3194">
        <v>45335</v>
      </c>
      <c r="L3194">
        <v>45335</v>
      </c>
      <c r="M3194" t="str">
        <f>TEXT(L3194,"DDDDDDD")</f>
        <v>martes</v>
      </c>
      <c r="N3194" t="str" xml:space="preserve">
        <v xml:space="preserve">M077 METRO ZIPAQUIRA_x000d_
_x000d_
</v>
      </c>
      <c r="O3194" t="str">
        <v>ZIPAQUIRA</v>
      </c>
      <c r="P3194" t="str">
        <f>IF(ISBLANK(O3194),"0",(VLOOKUP(O3194,REGION,2,FALSE)))</f>
        <v>BOGOTA</v>
      </c>
      <c r="Q3194" t="str">
        <v>ALEXANDER CASTILLO SOTELO</v>
      </c>
      <c r="R3194">
        <f>IF(ISBLANK(Q3194),"0", VLOOKUP(Q3194,PERSONAL,2,FALSE))</f>
        <v>80216449</v>
      </c>
      <c r="S3194" t="str">
        <v>ALIADO</v>
      </c>
      <c r="T3194">
        <v>0.4375</v>
      </c>
      <c r="U3194">
        <v>0.5208333333333334</v>
      </c>
      <c r="V3194">
        <f>IF(ISBLANK(T3194 ),"0",U3194-T3194)</f>
        <v>0.08333333333333337</v>
      </c>
      <c r="W3194">
        <v>1</v>
      </c>
      <c r="X3194">
        <v>1</v>
      </c>
      <c r="Y3194" t="str">
        <f>IF(X3194&lt;=2,"CUMPLE","NO CUMPLE")</f>
        <v>CUMPLE</v>
      </c>
    </row>
    <row r="3195" xml:space="preserve">
      <c r="A3195">
        <v>456591</v>
      </c>
      <c r="B3195" t="str">
        <v>INCIDENT</v>
      </c>
      <c r="C3195" t="str">
        <v>CERRADO</v>
      </c>
      <c r="D3195" t="str">
        <v>E-COMMERCE</v>
      </c>
      <c r="E3195" t="str">
        <v>PDA</v>
      </c>
      <c r="F3195" t="str">
        <v>PDA</v>
      </c>
      <c r="G3195" t="str">
        <v>ZEBRA</v>
      </c>
      <c r="H3195" t="str">
        <v>Buenas tardes. Por favor me colaboran con la actualización de la aplicación cengo en la pda de ecommerce</v>
      </c>
      <c r="I3195" t="str">
        <v>Buenas tardes. Por favor me colaboran con la actualización de la aplicación cengo en la pda de ecommerce</v>
      </c>
      <c r="J3195" t="str">
        <v>Se actualiza la aplicación CencoGo en las 2 PDA del area de Ecommerce; se dejan operativos los equipos.</v>
      </c>
      <c r="K3195">
        <v>45335</v>
      </c>
      <c r="L3195">
        <v>45335</v>
      </c>
      <c r="M3195" t="str">
        <f>TEXT(L3195,"DDDDDDD")</f>
        <v>martes</v>
      </c>
      <c r="N3195" t="str" xml:space="preserve">
        <v xml:space="preserve">M077 METRO ZIPAQUIRA_x000d_
_x000d_
</v>
      </c>
      <c r="O3195" t="str">
        <v>ZIPAQUIRA</v>
      </c>
      <c r="P3195" t="str">
        <f>IF(ISBLANK(O3195),"0",(VLOOKUP(O3195,REGION,2,FALSE)))</f>
        <v>BOGOTA</v>
      </c>
      <c r="Q3195" t="str">
        <v>ALEXANDER CASTILLO SOTELO</v>
      </c>
      <c r="R3195">
        <f>IF(ISBLANK(Q3195),"0", VLOOKUP(Q3195,PERSONAL,2,FALSE))</f>
        <v>80216449</v>
      </c>
      <c r="S3195" t="str">
        <v>ALIADO</v>
      </c>
      <c r="T3195">
        <v>0.5208333333333334</v>
      </c>
      <c r="U3195">
        <v>0.5590277777777778</v>
      </c>
      <c r="V3195">
        <f>IF(ISBLANK(T3195 ),"0",U3195-T3195)</f>
        <v>0.03819444444444442</v>
      </c>
      <c r="W3195">
        <v>1</v>
      </c>
      <c r="X3195">
        <f>NETWORKDAYS(K3195,L3194)</f>
        <v>1</v>
      </c>
      <c r="Y3195" t="str">
        <f>IF(X3195&lt;=2,"CUMPLE","NO CUMPLE")</f>
        <v>CUMPLE</v>
      </c>
    </row>
    <row r="3196" xml:space="preserve">
      <c r="A3196">
        <v>459534</v>
      </c>
      <c r="B3196" t="str">
        <v>REQUEST</v>
      </c>
      <c r="C3196" t="str">
        <v>CERRADO</v>
      </c>
      <c r="D3196" t="str">
        <v>EDS</v>
      </c>
      <c r="E3196" t="str">
        <v>RELOJ</v>
      </c>
      <c r="F3196" t="str">
        <v>BIOMETRICO</v>
      </c>
      <c r="G3196" t="str">
        <v>SUPREMA</v>
      </c>
      <c r="H3196" t="str">
        <v>Buenos Dias Su ayuda con la instalacion del reloj de la EDS de mosquera</v>
      </c>
      <c r="I3196" t="str">
        <v>Buenos Dias Su ayuda con la instalacion del reloj de la EDS de mosquera</v>
      </c>
      <c r="J3196" t="str">
        <v>Se realiza la instalación del reloj biometrico en la oficina de administración de la estación de servicio; se valida que responda ping en la red; se deja operativo el equipo.</v>
      </c>
      <c r="K3196">
        <v>45336</v>
      </c>
      <c r="L3196">
        <v>45336</v>
      </c>
      <c r="M3196" t="str">
        <f>TEXT(L3196,"DDDDDDD")</f>
        <v>miércoles</v>
      </c>
      <c r="N3196" t="str" xml:space="preserve">
        <v xml:space="preserve">Z073 EDS MOSQUERA_x000d_
_x000d_
</v>
      </c>
      <c r="O3196" t="str">
        <v>MOSQUERA</v>
      </c>
      <c r="P3196" t="str">
        <f>IF(ISBLANK(O3196),"0",(VLOOKUP(O3196,REGION,2,FALSE)))</f>
        <v>BOGOTA</v>
      </c>
      <c r="Q3196" t="str">
        <v>ALEXANDER CASTILLO SOTELO</v>
      </c>
      <c r="R3196">
        <f>IF(ISBLANK(Q3196),"0", VLOOKUP(Q3196,PERSONAL,2,FALSE))</f>
        <v>80216449</v>
      </c>
      <c r="S3196" t="str">
        <v>ALIADO</v>
      </c>
      <c r="T3196">
        <v>0.5416666666666666</v>
      </c>
      <c r="U3196">
        <v>0.5833333333333334</v>
      </c>
      <c r="V3196">
        <f>IF(ISBLANK(T3196 ),"0",U3196-T3196)</f>
        <v>0.04166666666666674</v>
      </c>
      <c r="W3196">
        <v>1</v>
      </c>
      <c r="X3196">
        <v>1</v>
      </c>
      <c r="Y3196" t="str">
        <f>IF(X3196&lt;=2,"CUMPLE","NO CUMPLE")</f>
        <v>CUMPLE</v>
      </c>
    </row>
    <row r="3197" xml:space="preserve">
      <c r="A3197">
        <v>461820</v>
      </c>
      <c r="B3197" t="str">
        <v>REQUEST</v>
      </c>
      <c r="C3197" t="str">
        <v>CERRADO</v>
      </c>
      <c r="D3197" t="str">
        <v>LINEAL DE CAJAS</v>
      </c>
      <c r="E3197" t="str">
        <v>BALANZA</v>
      </c>
      <c r="F3197" t="str">
        <v>SCANNER</v>
      </c>
      <c r="G3197" t="str">
        <v>DATALOGIC</v>
      </c>
      <c r="H3197" t="str">
        <v>Buenas tardes me colaboran por favor con un adaptador de corriente para la pos 7; el scaner de esta se encuentra apagado y por tal motivo la caja esta fuera de uso ; agradezco su colaboracion quedo atenta .</v>
      </c>
      <c r="I3197" t="str">
        <v>Buenas tardes me colaboran por favor con un adaptador de corriente para la pos 7; el scaner de esta se encuentra apagado y por tal motivo la caja esta fuera de uso ; agradezco su colaboracion quedo atenta .</v>
      </c>
      <c r="J3197" t="str">
        <v>Se realizo la revisión de la Balanza y se verifica que la falla corresponde al daño del adaptador de corriente; se debe reemplazar. La caja no queda operativa.</v>
      </c>
      <c r="K3197">
        <v>45336</v>
      </c>
      <c r="L3197">
        <v>45336</v>
      </c>
      <c r="M3197" t="str">
        <f>TEXT(L3197,"DDDDDDD")</f>
        <v>miércoles</v>
      </c>
      <c r="N3197" t="str" xml:space="preserve">
        <v xml:space="preserve">Z073 EDS MOSQUERA_x000d_
_x000d_
</v>
      </c>
      <c r="O3197" t="str">
        <v>MOSQUERA</v>
      </c>
      <c r="P3197" t="str">
        <f>IF(ISBLANK(O3197),"0",(VLOOKUP(O3197,REGION,2,FALSE)))</f>
        <v>BOGOTA</v>
      </c>
      <c r="Q3197" t="str">
        <v>ALEXANDER CASTILLO SOTELO</v>
      </c>
      <c r="R3197">
        <f>IF(ISBLANK(Q3197),"0", VLOOKUP(Q3197,PERSONAL,2,FALSE))</f>
        <v>80216449</v>
      </c>
      <c r="S3197" t="str">
        <v>ALIADO</v>
      </c>
      <c r="T3197">
        <v>0.6458333333333334</v>
      </c>
      <c r="U3197">
        <v>0.6666666666666666</v>
      </c>
      <c r="V3197">
        <f>IF(ISBLANK(T3197 ),"0",U3197-T3197)</f>
        <v>0.02083333333333326</v>
      </c>
      <c r="W3197">
        <v>1</v>
      </c>
      <c r="X3197">
        <f>NETWORKDAYS(K3197,L3196)</f>
        <v>1</v>
      </c>
      <c r="Y3197" t="str">
        <f>IF(X3197&lt;=2,"CUMPLE","NO CUMPLE")</f>
        <v>CUMPLE</v>
      </c>
    </row>
    <row r="3198" xml:space="preserve">
      <c r="A3198">
        <v>461957</v>
      </c>
      <c r="B3198" t="str">
        <v>REQUEST</v>
      </c>
      <c r="C3198" t="str">
        <v>CERRADO</v>
      </c>
      <c r="D3198" t="str">
        <v>LINEAL DE CAJAS</v>
      </c>
      <c r="E3198" t="str">
        <v>POS</v>
      </c>
      <c r="F3198" t="str">
        <v>IMPRESORA</v>
      </c>
      <c r="G3198" t="str">
        <v>EPSON</v>
      </c>
      <c r="H3198" t="str">
        <v>bueans tardes me colaboran por favor con una impresora para la caja 2 ya que esta no es reconocida por la pos. quedo atenta</v>
      </c>
      <c r="I3198" t="str">
        <v>bueans tardes me colaboran por favor con una impresora para la caja 2 ya que esta no es reconocida por la pos. quedo atenta</v>
      </c>
      <c r="J3198" t="str">
        <v>Se verifica la impresora y se observa que el conector de la corriente DC se encuentra dañado; se debe reemplazar la impresora. La POS no queda operativa.</v>
      </c>
      <c r="K3198">
        <v>45336</v>
      </c>
      <c r="L3198">
        <v>45336</v>
      </c>
      <c r="M3198" t="str">
        <f>TEXT(L3198,"DDDDDDD")</f>
        <v>miércoles</v>
      </c>
      <c r="N3198" t="str" xml:space="preserve">
        <v xml:space="preserve">Z073 EDS MOSQUERA_x000d_
_x000d_
</v>
      </c>
      <c r="O3198" t="str">
        <v>MOSQUERA</v>
      </c>
      <c r="P3198" t="str">
        <f>IF(ISBLANK(O3198),"0",(VLOOKUP(O3198,REGION,2,FALSE)))</f>
        <v>BOGOTA</v>
      </c>
      <c r="Q3198" t="str">
        <v>ALEXANDER CASTILLO SOTELO</v>
      </c>
      <c r="R3198">
        <f>IF(ISBLANK(Q3198),"0", VLOOKUP(Q3198,PERSONAL,2,FALSE))</f>
        <v>80216449</v>
      </c>
      <c r="S3198" t="str">
        <v>ALIADO</v>
      </c>
      <c r="T3198">
        <v>0.6145833333333334</v>
      </c>
      <c r="U3198">
        <v>0.6354166666666666</v>
      </c>
      <c r="V3198">
        <f>IF(ISBLANK(T3198 ),"0",U3198-T3198)</f>
        <v>0.02083333333333326</v>
      </c>
      <c r="W3198">
        <v>1</v>
      </c>
      <c r="X3198">
        <f>NETWORKDAYS(K3198,L3197)</f>
        <v>1</v>
      </c>
      <c r="Y3198" t="str">
        <f>IF(X3198&lt;=2,"CUMPLE","NO CUMPLE")</f>
        <v>CUMPLE</v>
      </c>
    </row>
    <row r="3199" xml:space="preserve">
      <c r="A3199">
        <v>462079</v>
      </c>
      <c r="B3199" t="str">
        <v>REQUEST</v>
      </c>
      <c r="C3199" t="str">
        <v>CERRADO</v>
      </c>
      <c r="D3199" t="str">
        <v>DECORACION</v>
      </c>
      <c r="E3199" t="str">
        <v>PC</v>
      </c>
      <c r="F3199" t="str">
        <v>PC</v>
      </c>
      <c r="G3199" t="str">
        <v xml:space="preserve">PC    </v>
      </c>
      <c r="H3199" t="str" xml:space="preserve">
        <v xml:space="preserve">Buen día revisar el PC de Decoración estado del disco duro; presenta lentitud_x000d_
AREA EN DONDE SE UBICA EL EQUIPO_x000d_
_x000d_
Decoracion</v>
      </c>
      <c r="I3199" t="str" xml:space="preserve">
        <v xml:space="preserve">Buen día revisar el PC de Decoración estado del disco duro; presenta lentitud_x000d_
AREA EN DONDE SE UBICA EL EQUIPO_x000d_
_x000d_
Decoracion</v>
      </c>
      <c r="J3199" t="str">
        <v>Se realizó la revisión del estado del disco duro; que se encuentra bueno; se eliminan temporales y archivos que relentiza el equipo. Se desfracmenta el disco y se hacen pruebas. El Disco duro tan solo tiene 67 GB disponible de almacenamiento. Se deja operativo el equipo.</v>
      </c>
      <c r="K3199">
        <v>45336</v>
      </c>
      <c r="L3199">
        <v>45336</v>
      </c>
      <c r="M3199" t="str">
        <f>TEXT(L3199,"DDDDDDD")</f>
        <v>miércoles</v>
      </c>
      <c r="N3199" t="str" xml:space="preserve">
        <v xml:space="preserve">M073 METRO MOSQUERA_x000d_
_x000d_
</v>
      </c>
      <c r="O3199" t="str">
        <v>MOSQUERA</v>
      </c>
      <c r="P3199" t="str">
        <f>IF(ISBLANK(O3199),"0",(VLOOKUP(O3199,REGION,2,FALSE)))</f>
        <v>BOGOTA</v>
      </c>
      <c r="Q3199" t="str">
        <v>ALEXANDER CASTILLO SOTELO</v>
      </c>
      <c r="R3199">
        <f>IF(ISBLANK(Q3199),"0", VLOOKUP(Q3199,PERSONAL,2,FALSE))</f>
        <v>80216449</v>
      </c>
      <c r="S3199" t="str">
        <v>ALIADO</v>
      </c>
      <c r="T3199">
        <v>0.5833333333333334</v>
      </c>
      <c r="U3199">
        <v>0.6111111111111112</v>
      </c>
      <c r="V3199">
        <f>IF(ISBLANK(T3199 ),"0",U3199-T3199)</f>
        <v>0.02777777777777779</v>
      </c>
      <c r="W3199">
        <v>1</v>
      </c>
      <c r="X3199">
        <f>NETWORKDAYS(K3199,L3198)</f>
        <v>1</v>
      </c>
      <c r="Y3199" t="str">
        <f>IF(X3199&lt;=2,"CUMPLE","NO CUMPLE")</f>
        <v>CUMPLE</v>
      </c>
    </row>
    <row r="3200" xml:space="preserve">
      <c r="A3200">
        <v>462125</v>
      </c>
      <c r="B3200" t="str">
        <v>REQUEST</v>
      </c>
      <c r="C3200" t="str">
        <v>CERRADO</v>
      </c>
      <c r="D3200" t="str">
        <v>LINEAL DE CAJAS</v>
      </c>
      <c r="E3200" t="str">
        <v>POS</v>
      </c>
      <c r="F3200" t="str">
        <v>POS</v>
      </c>
      <c r="G3200" t="str">
        <v>WINCOR</v>
      </c>
      <c r="H3200" t="str" xml:space="preserve">
        <v xml:space="preserve">Buenas Tardes Por favor revisar la POS 1 ; no reconoce los visores_x000d_
numero de caja pos_x000d_
_x000d_
1</v>
      </c>
      <c r="I3200" t="str" xml:space="preserve">
        <v xml:space="preserve">Buenas Tardes Por favor revisar la POS 1 ; no reconoce los visores_x000d_
numero de caja pos_x000d_
_x000d_
1</v>
      </c>
      <c r="J3200" t="str">
        <v>Se realiza la configuración de los visores en la Bios; se habilitan nuevamente y se deja operativa la ca</v>
      </c>
      <c r="K3200">
        <v>45336</v>
      </c>
      <c r="L3200">
        <v>45336</v>
      </c>
      <c r="M3200" t="str">
        <f>TEXT(L3200,"DDDDDDD")</f>
        <v>miércoles</v>
      </c>
      <c r="N3200" t="str" xml:space="preserve">
        <v xml:space="preserve">M073 METRO MOSQUERA_x000d_
_x000d_
</v>
      </c>
      <c r="O3200" t="str">
        <v>MOSQUERA</v>
      </c>
      <c r="P3200" t="str">
        <f>IF(ISBLANK(O3200),"0",(VLOOKUP(O3200,REGION,2,FALSE)))</f>
        <v>BOGOTA</v>
      </c>
      <c r="Q3200" t="str">
        <v>ALEXANDER CASTILLO SOTELO</v>
      </c>
      <c r="R3200">
        <f>IF(ISBLANK(Q3200),"0", VLOOKUP(Q3200,PERSONAL,2,FALSE))</f>
        <v>80216449</v>
      </c>
      <c r="S3200" t="str">
        <v>ALIADO</v>
      </c>
      <c r="T3200">
        <v>0.6354166666666666</v>
      </c>
      <c r="U3200">
        <v>0.65625</v>
      </c>
      <c r="V3200">
        <f>IF(ISBLANK(T3200 ),"0",U3200-T3200)</f>
        <v>0.02083333333333337</v>
      </c>
      <c r="W3200">
        <v>1</v>
      </c>
      <c r="X3200">
        <f>NETWORKDAYS(K3200,L3199)</f>
        <v>1</v>
      </c>
      <c r="Y3200" t="str">
        <f>IF(X3200&lt;=2,"CUMPLE","NO CUMPLE")</f>
        <v>CUMPLE</v>
      </c>
    </row>
    <row r="3201" xml:space="preserve">
      <c r="A3201">
        <v>464567</v>
      </c>
      <c r="B3201" t="str">
        <v>REQUEST</v>
      </c>
      <c r="C3201" t="str">
        <v>CERRADO</v>
      </c>
      <c r="D3201" t="str">
        <v>CARNES</v>
      </c>
      <c r="E3201" t="str">
        <v>BALANZA</v>
      </c>
      <c r="F3201" t="str">
        <v>COLGANTE</v>
      </c>
      <c r="G3201" t="str">
        <v>METTLER</v>
      </c>
      <c r="H3201" t="str" xml:space="preserve">
        <v xml:space="preserve">Buenas tardes. Jefe Miguel; por favor me colabora con la autorización de este ticket para que el técnico de isit visite la tienda y realice la instalación y configuración de la balanza colgante enviada por garantía la cual ya esta en sitio; serial: C329514836_x000d_
Área donde su ubica la balanza_x000d_
_x000d_
carnes</v>
      </c>
      <c r="I3201" t="str" xml:space="preserve">
        <v xml:space="preserve">Buenas tardes. Jefe Miguel; por favor me colabora con la autorización de este ticket para que el técnico de isit visite la tienda y realice la instalación y configuración de la balanza colgante enviada por garantía la cual ya esta en sitio; serial: C329514836_x000d_
Área donde su ubica la balanza_x000d_
_x000d_
carnes</v>
      </c>
      <c r="J3201" t="str">
        <v>Se llega a sitio y se procede con validaciones de ingreso. Se establece contacto con el usuario y la balanza. Realizamos precheck de datos de red de la misma; de igual manera recopilamos dirección ip y datos de la misma. Procedemos a solicitar el favor nos fasciliten las platinas.  Se empalma el tubo con las platinas y a su vez con el cuadrante donde va la balanza; se inserta cableado eléctrico y lógico; se sube la balanza que llega y se asegura físicamente. Se procede a establecer parámetros de red y parámetros corporativos; se le indica a soporte para que por favor nos colabore con el cargue de los labels y parámetros establecidos al igual que un cargue full para la sección. Se retiran seguros de la balanza y se capacita sobre el correcto uso y cargue de papel. Se realizan pruebas con el usuario quedando a conformidad. Cabe resaltar que los tornillo de la base de la bandeja no han llegado; se le comunica a Soporte quien indica llegan después según lo establecido por el área de garantía. Se dejan las partes d ela base en la bandeja en la oficina de sistemas y se toma evidencia. Se da por finalizada la tarea y se procede con el respectivo cierre del ticket.</v>
      </c>
      <c r="K3201">
        <v>45337</v>
      </c>
      <c r="L3201">
        <v>45338</v>
      </c>
      <c r="M3201" t="str">
        <f>TEXT(L3201,"DDDDDDD")</f>
        <v>viernes</v>
      </c>
      <c r="N3201" t="str" xml:space="preserve">
        <v xml:space="preserve">M179 METRO PITALITO_x000d_
_x000d_
</v>
      </c>
      <c r="O3201" t="str">
        <v>PITALITO</v>
      </c>
      <c r="P3201" t="str">
        <f>IF(ISBLANK(O3201),"0",(VLOOKUP(O3201,REGION,2,FALSE)))</f>
        <v>OCCIDENTE</v>
      </c>
      <c r="Q3201" t="str">
        <v>EMERSON PALACIOS MARTINEZ</v>
      </c>
      <c r="R3201">
        <f>IF(ISBLANK(Q3201),"0", VLOOKUP(Q3201,PERSONAL,2,FALSE))</f>
        <v>13723524</v>
      </c>
      <c r="S3201" t="str">
        <v>ALIADO</v>
      </c>
      <c r="T3201">
        <v>0.25</v>
      </c>
      <c r="U3201">
        <v>0.3541666666666667</v>
      </c>
      <c r="V3201">
        <f>IF(ISBLANK(T3201 ),"0",U3201-T3201)</f>
        <v>0.10416666666666669</v>
      </c>
      <c r="W3201">
        <v>2</v>
      </c>
      <c r="X3201">
        <v>1</v>
      </c>
      <c r="Y3201" t="str">
        <f>IF(X3201&lt;=2,"CUMPLE","NO CUMPLE")</f>
        <v>CUMPLE</v>
      </c>
    </row>
    <row r="3202" xml:space="preserve">
      <c r="A3202">
        <v>414545</v>
      </c>
      <c r="B3202" t="str">
        <v>REQUEST</v>
      </c>
      <c r="C3202" t="str">
        <v>CERRADO</v>
      </c>
      <c r="D3202" t="str">
        <v>TODA LA TIENDA</v>
      </c>
      <c r="E3202" t="str">
        <v>DATAFONO</v>
      </c>
      <c r="F3202" t="str">
        <v>DATAFONO</v>
      </c>
      <c r="G3202" t="str">
        <v>INGENICO</v>
      </c>
      <c r="H3202" t="str">
        <v>Buena tarde en la. Pos 9 tenemos datafono credibanco error en conexion con la pos</v>
      </c>
      <c r="I3202" t="str">
        <v>Buena tarde en la. Pos 9 tenemos datafono credibanco error en conexion con la pos</v>
      </c>
      <c r="J3202" t="str">
        <v>Cliente manifiesta que datáfono Credibanco está fuera de línea; se realizan pruebas de conexión y todas salen exitosas; se notifica a la señora Yolanda Cardona para que notifique a Credibanco y hagan la verificación.</v>
      </c>
      <c r="K3202">
        <v>45337</v>
      </c>
      <c r="L3202">
        <v>45337</v>
      </c>
      <c r="M3202" t="str">
        <f>TEXT(L3202,"DDDDDDD")</f>
        <v>jueves</v>
      </c>
      <c r="N3202" t="str" xml:space="preserve">
        <v xml:space="preserve">J027 JUMBO RIONEGRO_x000d_
_x000d_
</v>
      </c>
      <c r="O3202" t="str">
        <v>RIONEGRO</v>
      </c>
      <c r="P3202" t="str">
        <f>IF(ISBLANK(O3202),"0",(VLOOKUP(O3202,REGION,2,FALSE)))</f>
        <v>CENTRO</v>
      </c>
      <c r="Q3202" t="str">
        <v>JUAN CAMILO CARDONA OSPINA</v>
      </c>
      <c r="R3202">
        <v>98701275</v>
      </c>
      <c r="S3202" t="str">
        <v>ALIADO</v>
      </c>
      <c r="T3202">
        <v>0.4583333333333333</v>
      </c>
      <c r="U3202">
        <v>0.4722222222222222</v>
      </c>
      <c r="V3202">
        <f>IF(ISBLANK(T3202 ),"0",U3202-T3202)</f>
        <v>0.013888888888888895</v>
      </c>
      <c r="W3202">
        <v>1</v>
      </c>
      <c r="X3202">
        <v>1</v>
      </c>
      <c r="Y3202" t="str">
        <f>IF(X3202&lt;=2,"CUMPLE","NO CUMPLE")</f>
        <v>CUMPLE</v>
      </c>
    </row>
    <row r="3203" xml:space="preserve">
      <c r="A3203">
        <v>464201</v>
      </c>
      <c r="B3203" t="str">
        <v>REQUEST</v>
      </c>
      <c r="C3203" t="str">
        <v>CERRADO</v>
      </c>
      <c r="D3203" t="str">
        <v>TODA LA TIENDA</v>
      </c>
      <c r="E3203" t="str">
        <v>VERIFICADOR</v>
      </c>
      <c r="F3203" t="str">
        <v>VERIFICADOR</v>
      </c>
      <c r="G3203" t="str">
        <v xml:space="preserve">NEWLAND </v>
      </c>
      <c r="H3203" t="str">
        <v>se requiere la instalacion de los videos autorizados por la compañia en los verificadores de la tienda rionegro.</v>
      </c>
      <c r="I3203" t="str">
        <v>se requiere la instalacion de los videos autorizados por la compañia en los verificadores de la tienda rionegro.</v>
      </c>
      <c r="J3203" t="str">
        <v>Se descarga video al verificador; todo queda OK. Se envía video de funcionamiento a Stharlyn. Número de activo: DI-031194</v>
      </c>
      <c r="K3203">
        <v>45337</v>
      </c>
      <c r="L3203">
        <v>45337</v>
      </c>
      <c r="M3203" t="str">
        <f>TEXT(L3203,"DDDDDDD")</f>
        <v>jueves</v>
      </c>
      <c r="N3203" t="str" xml:space="preserve">
        <v xml:space="preserve">J027 JUMBO RIONEGRO_x000d_
_x000d_
</v>
      </c>
      <c r="O3203" t="str">
        <v>RIONEGRO</v>
      </c>
      <c r="P3203" t="str">
        <f>IF(ISBLANK(O3203),"0",(VLOOKUP(O3203,REGION,2,FALSE)))</f>
        <v>CENTRO</v>
      </c>
      <c r="Q3203" t="str">
        <v>JUAN CAMILO CARDONA OSPINA</v>
      </c>
      <c r="R3203">
        <v>98701275</v>
      </c>
      <c r="S3203" t="str">
        <v>ALIADO</v>
      </c>
      <c r="T3203">
        <v>0.5</v>
      </c>
      <c r="U3203">
        <v>0.5347222222222222</v>
      </c>
      <c r="V3203">
        <f>IF(ISBLANK(T3203 ),"0",U3203-T3203)</f>
        <v>0.03472222222222221</v>
      </c>
      <c r="W3203">
        <v>1</v>
      </c>
      <c r="X3203">
        <f>NETWORKDAYS(K3203,L3202)</f>
        <v>1</v>
      </c>
      <c r="Y3203" t="str">
        <f>IF(X3203&lt;=2,"CUMPLE","NO CUMPLE")</f>
        <v>CUMPLE</v>
      </c>
    </row>
    <row r="3204" xml:space="preserve">
      <c r="A3204">
        <v>456926</v>
      </c>
      <c r="B3204" t="str">
        <v>REQUEST</v>
      </c>
      <c r="C3204" t="str">
        <v>CERRADO</v>
      </c>
      <c r="D3204" t="str">
        <v>TODA LA TIENDA</v>
      </c>
      <c r="E3204" t="str">
        <v>SCO</v>
      </c>
      <c r="F3204" t="str">
        <v>SCO</v>
      </c>
      <c r="G3204" t="str">
        <v>SCO</v>
      </c>
      <c r="H3204" t="str">
        <v>Buen día me ayudan la pos 13 self check out esta apareciendo desincronizada y en la rap aparece No en linea se realiza pruebas de escaneo y aparece desincronizada se ha reiniciado varias veces y sigue asi.</v>
      </c>
      <c r="I3204" t="str">
        <v>Buen día me ayudan la pos 13 self check out esta apareciendo desincronizada y en la rap aparece No en linea se realiza pruebas de escaneo y aparece desincronizada se ha reiniciado varias veces y sigue asi.</v>
      </c>
      <c r="J3204" t="str">
        <v>Se realizan pruebas en la maquina con el Señor Iván Pulido del área de sistemas cede administrativa Cencosud. Se dan indicaciones por parte del Señor Iván que debe permanecer alguien en el RAP; se le notifica a la señora Yolanda Cardona. Equipo funciona correctamente.</v>
      </c>
      <c r="K3204">
        <v>45337</v>
      </c>
      <c r="L3204">
        <v>45337</v>
      </c>
      <c r="M3204" t="str">
        <f>TEXT(L3204,"DDDDDDD")</f>
        <v>jueves</v>
      </c>
      <c r="N3204" t="str" xml:space="preserve">
        <v xml:space="preserve">J027 JUMBO RIONEGRO_x000d_
_x000d_
</v>
      </c>
      <c r="O3204" t="str">
        <v>RIONEGRO</v>
      </c>
      <c r="P3204" t="str">
        <f>IF(ISBLANK(O3204),"0",(VLOOKUP(O3204,REGION,2,FALSE)))</f>
        <v>CENTRO</v>
      </c>
      <c r="Q3204" t="str">
        <v>JUAN CAMILO CARDONA OSPINA</v>
      </c>
      <c r="R3204">
        <v>98701275</v>
      </c>
      <c r="S3204" t="str">
        <v>ALIADO</v>
      </c>
      <c r="T3204">
        <v>0.3854166666666667</v>
      </c>
      <c r="U3204">
        <v>0.4583333333333333</v>
      </c>
      <c r="V3204">
        <f>IF(ISBLANK(T3204 ),"0",U3204-T3204)</f>
        <v>0.07291666666666663</v>
      </c>
      <c r="W3204">
        <v>1</v>
      </c>
      <c r="X3204">
        <v>1</v>
      </c>
      <c r="Y3204" t="str">
        <f>IF(X3204&lt;=2,"CUMPLE","NO CUMPLE")</f>
        <v>CUMPLE</v>
      </c>
    </row>
    <row r="3205" xml:space="preserve">
      <c r="A3205">
        <v>450303</v>
      </c>
      <c r="B3205" t="str">
        <v>INCIDENT</v>
      </c>
      <c r="C3205" t="str">
        <v>CERRADO</v>
      </c>
      <c r="D3205" t="str">
        <v>BOUCLE</v>
      </c>
      <c r="E3205" t="str">
        <v>CPU</v>
      </c>
      <c r="F3205" t="str">
        <v>DESKTOP</v>
      </c>
      <c r="G3205" t="str">
        <v>LENOVO</v>
      </c>
      <c r="H3205" t="str">
        <v>Buen día. Solicito de su colaboracion con la revision del computador del area de inventarios-Boucle; ya que presenta lentitud en su funcionamiento. Gracias</v>
      </c>
      <c r="I3205" t="str">
        <v>Buen día. Solicito de su colaboracion con la revision del computador del area de inventarios-Boucle; ya que presenta lentitud en su funcionamiento. Gracias</v>
      </c>
      <c r="J3205" t="str">
        <v>Se realiza revision y configuracio del Pc del area de Boucle; y se realiza mantenimiento general; Revision del funcionamiento de sus aplicaciones y se evidencia problemas con la Licencia del Office; Se solicito Ticket para que le dieran privilegios y le activaran el licenciamiento al usuario Herney Romero para pasar del area de Pgc a al Area de Boucle(Inventarios); Se le da el licenciamiento para la Activacion del Office y su correo; Se pone a pruebas...ESTADO OK</v>
      </c>
      <c r="K3205">
        <v>45336</v>
      </c>
      <c r="L3205">
        <v>45336</v>
      </c>
      <c r="M3205" t="str">
        <f>TEXT(L3205,"DDDDDDD")</f>
        <v>miércoles</v>
      </c>
      <c r="N3205" t="str" xml:space="preserve">
        <v xml:space="preserve">J047 JUMBO GIRARDOT_x000d_
_x000d_
</v>
      </c>
      <c r="O3205" t="str">
        <v>GIRARDOT</v>
      </c>
      <c r="P3205" t="str">
        <f>IF(ISBLANK(O3205),"0",(VLOOKUP(O3205,REGION,2,FALSE)))</f>
        <v>OCCIDENTE</v>
      </c>
      <c r="Q3205" t="str">
        <v>RAFAEL ARDILA PUENTES</v>
      </c>
      <c r="R3205">
        <f>IF(ISBLANK(Q3205),"0", VLOOKUP(Q3205,PERSONAL,2,FALSE))</f>
        <v>1018419858</v>
      </c>
      <c r="S3205" t="str">
        <v>ALIADO</v>
      </c>
      <c r="T3205">
        <v>0.4166666666666667</v>
      </c>
      <c r="U3205">
        <v>0.5</v>
      </c>
      <c r="V3205">
        <f>IF(ISBLANK(T3205 ),"0",U3205-T3205)</f>
        <v>0.08333333333333331</v>
      </c>
      <c r="W3205">
        <v>1</v>
      </c>
      <c r="X3205">
        <f>NETWORKDAYS(K3205,L3204)</f>
        <v>2</v>
      </c>
      <c r="Y3205" t="str">
        <f>IF(X3205&lt;=2,"CUMPLE","NO CUMPLE")</f>
        <v>CUMPLE</v>
      </c>
    </row>
    <row r="3206" xml:space="preserve">
      <c r="A3206">
        <v>458177</v>
      </c>
      <c r="B3206" t="str">
        <v>REQUEST</v>
      </c>
      <c r="C3206" t="str">
        <v>CERRADO</v>
      </c>
      <c r="D3206" t="str">
        <v>TODA LA TIENDA</v>
      </c>
      <c r="E3206" t="str">
        <v>POS</v>
      </c>
      <c r="F3206" t="str">
        <v>POS</v>
      </c>
      <c r="G3206" t="str">
        <v>WINCOR</v>
      </c>
      <c r="H3206" t="str">
        <v>Buenas tardes solicito su colaboración de enviar al técnico para la revisión de la POS 8 tienda 185 ya que se encuentra fuera de servicio</v>
      </c>
      <c r="I3206" t="str">
        <v>Buenas tardes solicito su colaboración de enviar al técnico para la revisión de la POS 8 tienda 185 ya que se encuentra fuera de servicio</v>
      </c>
      <c r="J3206" t="str" xml:space="preserve">
        <v xml:space="preserve">Se realiza revisión de puesto 8 en el área de cajas y se evidencia a simple vista que no está encendida; el lugar donde va la balanza escáner está vacío; es decir hace falta la balanza escáner; se da revisión al monedero; que; donde se conecta el orificio no tiene el puerto para conectarlo; no lo tiene en el lugar que debería ir; se abre el monedero y se denota que el componente está suelto. Se requiere reparación de cajón monedero. Se validan los visores de cliente y cajero al enceder la pos y no da imagen. Los visores están dañados._x000d_
 Se realiza pruebas de inicio encendido de la pos con otro visor y se denota que está prende y da imagen; pero al momento de cargar se apaga y no enciende más. dando como diagnóstico daño en pos ya que tiene fallas en sistema operativo._x000d_
 Para su solución y que el puesto de caja 8 quede funcional; se requiere cambio pos; se solicita balanza escáner; visor de pantalla tanto de cliente como cajero; y se solicita reparación de cajón monedero; el conector está dañado; no está en la posición que debería estar._x000d_
</v>
      </c>
      <c r="K3206">
        <v>45337</v>
      </c>
      <c r="L3206">
        <v>45337</v>
      </c>
      <c r="M3206" t="str">
        <f>TEXT(L3206,"DDDDDDD")</f>
        <v>jueves</v>
      </c>
      <c r="N3206" t="str" xml:space="preserve">
        <v xml:space="preserve">J185 JUMBO YOPAL_x000d_
_x000d_
</v>
      </c>
      <c r="O3206" t="str">
        <v>YOPAL</v>
      </c>
      <c r="P3206" t="str">
        <f>IF(ISBLANK(O3206),"0",(VLOOKUP(O3206,REGION,2,FALSE)))</f>
        <v>ORIENTE</v>
      </c>
      <c r="Q3206" t="str">
        <v>PABLO ANDRES BALANTA GOMEZ</v>
      </c>
      <c r="R3206">
        <f>IF(ISBLANK(Q3206),"0", VLOOKUP(Q3206,PERSONAL,2,FALSE))</f>
        <v>1111739227</v>
      </c>
      <c r="S3206" t="str">
        <v>DIRECTO</v>
      </c>
      <c r="T3206">
        <v>0.3333333333333333</v>
      </c>
      <c r="U3206">
        <v>0.4583333333333333</v>
      </c>
      <c r="V3206">
        <f>IF(ISBLANK(T3206 ),"0",U3206-T3206)</f>
        <v>0.125</v>
      </c>
      <c r="W3206">
        <v>2</v>
      </c>
      <c r="X3206">
        <f>NETWORKDAYS(K3206,L3205)</f>
        <v>-2</v>
      </c>
      <c r="Y3206" t="str">
        <f>IF(X3206&lt;=2,"CUMPLE","NO CUMPLE")</f>
        <v>CUMPLE</v>
      </c>
    </row>
    <row r="3207" xml:space="preserve">
      <c r="A3207">
        <v>459784</v>
      </c>
      <c r="B3207" t="str">
        <v>REQUEST</v>
      </c>
      <c r="C3207" t="str">
        <v>CERRADO</v>
      </c>
      <c r="D3207" t="str">
        <v>LINEA DE CAJAS</v>
      </c>
      <c r="E3207" t="str">
        <v>POS</v>
      </c>
      <c r="F3207" t="str">
        <v>POS</v>
      </c>
      <c r="G3207" t="str">
        <v>WINCOR</v>
      </c>
      <c r="H3207" t="str" xml:space="preserve">
        <v xml:space="preserve">Buena tarde solicito de su ayuda para quitar la pos 11 de la linea de cajas tener en cuenta hay que embalar esa pos completa- cpu pos-scanner balanza-impresora pos- teclado-visores - gaveta-cables; dejar sellada y rotulada en la oficina de sistemas Mil gracias_x000d_
numero de caja pos_x000d_
_x000d_
Pos 11</v>
      </c>
      <c r="I3207" t="str" xml:space="preserve">
        <v xml:space="preserve">Buena tarde solicito de su ayuda para quitar la pos 11 de la linea de cajas tener en cuenta hay que embalar esa pos completa- cpu pos-scanner balanza-impresora pos- teclado-visores - gaveta-cables; dejar sellada y rotulada en la oficina de sistemas Mil gracias_x000d_
numero de caja pos_x000d_
_x000d_
Pos 11</v>
      </c>
      <c r="J3207" t="str">
        <v>Se visita sitio y se realiza desinstalación de pos; impresora y scanner balanza; con todos sus componentes se; deja todo en cajas selladas y rotuladas; listas para transporte.</v>
      </c>
      <c r="K3207">
        <v>45336</v>
      </c>
      <c r="L3207">
        <v>45337</v>
      </c>
      <c r="M3207" t="str">
        <f>TEXT(L3207,"DDDDDDD")</f>
        <v>jueves</v>
      </c>
      <c r="N3207" t="str" xml:space="preserve">
        <v xml:space="preserve">M038 METRO NEIVA CENTRO DE CONVENCIONES_x000d_
_x000d_
</v>
      </c>
      <c r="O3207" t="str">
        <v>NEIVA</v>
      </c>
      <c r="P3207" t="str">
        <f>IF(ISBLANK(O3207),"0",(VLOOKUP(O3207,REGION,2,FALSE)))</f>
        <v>OCCIDENTE</v>
      </c>
      <c r="Q3207" t="str">
        <v>CARLOS HERNAN BARRETO LOPEZ</v>
      </c>
      <c r="R3207">
        <f>IF(ISBLANK(Q3207),"0", VLOOKUP(Q3207,PERSONAL,2,FALSE))</f>
        <v>1010165612</v>
      </c>
      <c r="S3207" t="str">
        <v>DIRECTO</v>
      </c>
      <c r="T3207">
        <v>0.3333333333333333</v>
      </c>
      <c r="U3207">
        <v>0.7083333333333334</v>
      </c>
      <c r="V3207">
        <v>0.3333333333333333</v>
      </c>
      <c r="W3207">
        <v>4</v>
      </c>
      <c r="X3207">
        <f>NETWORKDAYS(K3207,L3206)</f>
        <v>2</v>
      </c>
      <c r="Y3207" t="str">
        <f>IF(X3207&lt;=2,"CUMPLE","NO CUMPLE")</f>
        <v>CUMPLE</v>
      </c>
    </row>
    <row r="3208" xml:space="preserve">
      <c r="A3208">
        <v>461480</v>
      </c>
      <c r="B3208" t="str">
        <v>REQUEST</v>
      </c>
      <c r="C3208" t="str">
        <v>CERRADO</v>
      </c>
      <c r="D3208" t="str">
        <v>LINEA DE CAJAS</v>
      </c>
      <c r="E3208" t="str">
        <v>POS</v>
      </c>
      <c r="F3208" t="str">
        <v>POS</v>
      </c>
      <c r="G3208" t="str">
        <v>WINCOR</v>
      </c>
      <c r="H3208" t="str" xml:space="preserve">
        <v xml:space="preserve">Buen día solicito de su ayuda para para embalar 3 pos que serán despachadas para el CRC adjunto seriales WINCOR BEETLE-M 6498613497 WINCOR BEETLE-M 6498824374 WINCOR BEETLE-M II 53R0041454_x000d_
numero de caja pos_x000d_
_x000d_
3 pos</v>
      </c>
      <c r="I3208" t="str" xml:space="preserve">
        <v xml:space="preserve">Buen día solicito de su ayuda para para embalar 3 pos que serán despachadas para el CRC adjunto seriales WINCOR BEETLE-M 6498613497 WINCOR BEETLE-M 6498824374 WINCOR BEETLE-M II 53R0041454_x000d_
numero de caja pos_x000d_
_x000d_
3 pos</v>
      </c>
      <c r="J3208" t="str">
        <v>Se realiza visita a sitio; se procede a ubicar activos y dejarlos embaladas con respectivo rotulo ; para ser recojidas por transportadora.</v>
      </c>
      <c r="K3208">
        <v>45337</v>
      </c>
      <c r="L3208">
        <v>45338</v>
      </c>
      <c r="M3208" t="str">
        <f>TEXT(L3208,"DDDDDDD")</f>
        <v>viernes</v>
      </c>
      <c r="N3208" t="str" xml:space="preserve">
        <v xml:space="preserve">M038 METRO NEIVA CENTRO DE CONVENCIONES_x000d_
_x000d_
</v>
      </c>
      <c r="O3208" t="str">
        <v>NEIVA</v>
      </c>
      <c r="P3208" t="str">
        <f>IF(ISBLANK(O3208),"0",(VLOOKUP(O3208,REGION,2,FALSE)))</f>
        <v>OCCIDENTE</v>
      </c>
      <c r="Q3208" t="str">
        <v>CARLOS HERNAN BARRETO LOPEZ</v>
      </c>
      <c r="R3208">
        <f>IF(ISBLANK(Q3208),"0", VLOOKUP(Q3208,PERSONAL,2,FALSE))</f>
        <v>1010165612</v>
      </c>
      <c r="S3208" t="str">
        <v>DIRECTO</v>
      </c>
      <c r="T3208">
        <v>0.5833333333333334</v>
      </c>
      <c r="U3208">
        <v>0.6875</v>
      </c>
      <c r="V3208">
        <f>IF(ISBLANK(T3208 ),"0",U3208-T3208)</f>
        <v>0.10416666666666663</v>
      </c>
      <c r="W3208">
        <v>2</v>
      </c>
      <c r="X3208">
        <f>NETWORKDAYS(K3208,L3207)</f>
        <v>1</v>
      </c>
      <c r="Y3208" t="str">
        <f>IF(X3208&lt;=2,"CUMPLE","NO CUMPLE")</f>
        <v>CUMPLE</v>
      </c>
    </row>
    <row r="3209" xml:space="preserve">
      <c r="A3209">
        <v>247351</v>
      </c>
      <c r="B3209" t="str">
        <v>INCIDENT</v>
      </c>
      <c r="C3209" t="str">
        <v>CERRADO</v>
      </c>
      <c r="D3209" t="str">
        <v>LINEA DE CAJAS</v>
      </c>
      <c r="E3209" t="str">
        <v>POS</v>
      </c>
      <c r="F3209" t="str">
        <v>POS</v>
      </c>
      <c r="G3209" t="str">
        <v>WINCOR</v>
      </c>
      <c r="H3209" t="str">
        <v>buenos días me colabora con la pos 11 esta fuera de línea y no se a podido utilizar quedo atenta.</v>
      </c>
      <c r="I3209" t="str">
        <v>buenos días me colabora con la pos 11 esta fuera de línea y no se a podido utilizar quedo atenta.</v>
      </c>
      <c r="J3209" t="str">
        <v>Se realiza visita; se realiza busqueda de equipo pos; pero no se realiza instalación ya que todas las cajas se encuentran en funcionamiento. Equipo se almacena en bodega</v>
      </c>
      <c r="K3209">
        <v>45336</v>
      </c>
      <c r="L3209">
        <v>45337</v>
      </c>
      <c r="M3209" t="str">
        <f>TEXT(L3209,"DDDDDDD")</f>
        <v>jueves</v>
      </c>
      <c r="N3209" t="str" xml:space="preserve">
        <v xml:space="preserve">M038 METRO NEIVA CENTRO DE CONVENCIONES_x000d_
_x000d_
</v>
      </c>
      <c r="O3209" t="str">
        <v>NEIVA</v>
      </c>
      <c r="P3209" t="str">
        <f>IF(ISBLANK(O3209),"0",(VLOOKUP(O3209,REGION,2,FALSE)))</f>
        <v>OCCIDENTE</v>
      </c>
      <c r="Q3209" t="str">
        <v>CARLOS HERNAN BARRETO LOPEZ</v>
      </c>
      <c r="R3209">
        <f>IF(ISBLANK(Q3209),"0", VLOOKUP(Q3209,PERSONAL,2,FALSE))</f>
        <v>1010165612</v>
      </c>
      <c r="S3209" t="str">
        <v>DIRECTO</v>
      </c>
      <c r="T3209">
        <v>0.5</v>
      </c>
      <c r="U3209">
        <v>0.5208333333333334</v>
      </c>
      <c r="V3209">
        <f>IF(ISBLANK(T3209 ),"0",U3209-T3209)</f>
        <v>0.02083333333333337</v>
      </c>
      <c r="W3209">
        <v>1</v>
      </c>
      <c r="X3209">
        <v>2</v>
      </c>
      <c r="Y3209" t="str">
        <f>IF(X3209&lt;=2,"CUMPLE","NO CUMPLE")</f>
        <v>CUMPLE</v>
      </c>
    </row>
    <row r="3210" xml:space="preserve">
      <c r="A3210">
        <v>461566</v>
      </c>
      <c r="B3210" t="str">
        <v>INCIDENT</v>
      </c>
      <c r="C3210" t="str">
        <v>CERRADO</v>
      </c>
      <c r="D3210" t="str">
        <v>LINEA DE CAJAS</v>
      </c>
      <c r="E3210" t="str">
        <v>PC</v>
      </c>
      <c r="F3210" t="str">
        <v>PC</v>
      </c>
      <c r="G3210" t="str">
        <v xml:space="preserve">PC    </v>
      </c>
      <c r="H3210" t="str">
        <v>Buen día solicito de su ayuda para validar ubicación de de estos monitores revisar si están instalados y área donde se encuentran adjunto seriales LENOVO E2054A VKCP2736 LENOVO E2054A VKCP2735 Mil gracias</v>
      </c>
      <c r="I3210" t="str">
        <v>Buen día solicito de su ayuda para validar ubicación de de estos monitores revisar si están instalados y área donde se encuentran adjunto seriales LENOVO E2054A VKCP2736 LENOVO E2054A VKCP2735 Mil gracias</v>
      </c>
      <c r="J3210" t="str">
        <v>Se realiza visita; se realiza busqueda de pantallas segun indicaciones soporte remoto. Se adjuntan evidencias.          LENOVO E2054A VKCP2735 usado por Deisy Narvaez en Atención al Cliente;  LENOVO E2054A VKCP2736 usado por Neider Calderón en PGC en área de Dirección. 16 de FEBRERO DE 2024; ATENDIDO POR CARLOS HERNAN BARRETO.</v>
      </c>
      <c r="K3210">
        <v>45337</v>
      </c>
      <c r="L3210">
        <v>45338</v>
      </c>
      <c r="M3210" t="str">
        <f>TEXT(L3210,"DDDDDDD")</f>
        <v>viernes</v>
      </c>
      <c r="N3210" t="str" xml:space="preserve">
        <v xml:space="preserve">M195 METRO SANTA LUCIA_x000d_
_x000d_
</v>
      </c>
      <c r="O3210" t="str">
        <v>NEIVA</v>
      </c>
      <c r="P3210" t="str">
        <f>IF(ISBLANK(O3210),"0",(VLOOKUP(O3210,REGION,2,FALSE)))</f>
        <v>OCCIDENTE</v>
      </c>
      <c r="Q3210" t="str">
        <v>CARLOS HERNAN BARRETO LOPEZ</v>
      </c>
      <c r="R3210">
        <f>IF(ISBLANK(Q3210),"0", VLOOKUP(Q3210,PERSONAL,2,FALSE))</f>
        <v>1010165612</v>
      </c>
      <c r="S3210" t="str">
        <v>DIRECTO</v>
      </c>
      <c r="T3210">
        <v>0.3333333333333333</v>
      </c>
      <c r="U3210">
        <v>0.5</v>
      </c>
      <c r="V3210">
        <f>IF(ISBLANK(T3210 ),"0",U3210-T3210)</f>
        <v>0.16666666666666669</v>
      </c>
      <c r="W3210">
        <v>2</v>
      </c>
      <c r="X3210">
        <f>NETWORKDAYS(K3210,L3209)</f>
        <v>1</v>
      </c>
      <c r="Y3210" t="str">
        <f>IF(X3210&lt;=2,"CUMPLE","NO CUMPLE")</f>
        <v>CUMPLE</v>
      </c>
    </row>
    <row r="3211" xml:space="preserve">
      <c r="A3211">
        <v>466620</v>
      </c>
      <c r="B3211" t="str">
        <v>INCIDENT</v>
      </c>
      <c r="C3211" t="str">
        <v>CERRADO</v>
      </c>
      <c r="D3211" t="str">
        <v>SISTEMAS</v>
      </c>
      <c r="E3211" t="str">
        <v>FORTINET</v>
      </c>
      <c r="F3211" t="str">
        <v>FORTINET</v>
      </c>
      <c r="G3211" t="str">
        <v>FORTINET</v>
      </c>
      <c r="H3211" t="str">
        <v>Buenos días. Por favor su ayuda con personal de Soporte de Campo en la tienda Metro Riohacha el lunes 19 de febrero a las 6 a.m.. Se requiere que lleve las siguientes herramientas: 1. Cable de consola 2. Portátil con puerto para el cable de consola 3. Cable de red Muchas gracias.</v>
      </c>
      <c r="I3211" t="str">
        <v>Buenos días. Por favor su ayuda con personal de Soporte de Campo en la tienda Metro Riohacha el lunes 19 de febrero a las 6 a.m.. Se requiere que lleve las siguientes herramientas: 1. Cable de consola 2. Portátil con puerto para el cable de consola 3. Cable de red Muchas gracias.</v>
      </c>
      <c r="J3211" t="str" xml:space="preserve">
        <v xml:space="preserve">SE REALIZA CAMBIO DE EQUIPO DE COMUNICACIÓN FORTINET; SE ESPERA CONFIGURACION POR PARTE DE SOPORTE DE REDES Y SE REALIZAN PRUEBAS DE RED WIFI Y APLICATIVOS; PRUEBAS FUNCIONALES A LAS PDT; POS; DATAFONOS; Y APLICACTIVOS INTERNET Y PAGINAS._x000d_
_x000d_
ADICIONALMENTE SE REALIZAN INSTALACIÓN DE RESPUESTOS A BALANZAS UBICADAS EN VENTA DE CARNES Y PLATOS PREPARADOS._x000d_
_x000d_
BALANZA VENTA DE CARNES_x000d_
FALLA: MOTOR_x000d_
ACTIVIDAD: CAMBIO DE Y PRUEBAS_x000d_
RESULTADO: SIGUE PERSIENTO LA FALLA DEBIDO A DAÑO EN TARJETA; SE REPORTA A ALVARO MARTINEZ_x000d_
_x000d_
BALANZA PLATOS PREPARADOS_x000d_
FALLA: IMPRESION BORROSA_x000d_
ACTIVIDAD: CAMBIO DE CABEZAL DE IMPRESION_x000d_
RESULTADO: FALLA PERSITE; SE REPORTA A ALVARO MARTINEZ</v>
      </c>
      <c r="K3211">
        <v>45341</v>
      </c>
      <c r="L3211">
        <v>45341</v>
      </c>
      <c r="M3211" t="str">
        <f>TEXT(L3211,"DDDDDDD")</f>
        <v>lunes</v>
      </c>
      <c r="N3211" t="str" xml:space="preserve">
        <v xml:space="preserve">M040 METRO RIOHACHA_x000d_
_x000d_
</v>
      </c>
      <c r="O3211" t="str">
        <v>RIOHACHA</v>
      </c>
      <c r="P3211" t="str">
        <f>IF(ISBLANK(O3211),"0",(VLOOKUP(O3211,REGION,2,FALSE)))</f>
        <v>COSTA</v>
      </c>
      <c r="Q3211" t="str">
        <v>SONNY ALEJANDRO CABANA ZUÑIGA</v>
      </c>
      <c r="R3211">
        <v>84094052</v>
      </c>
      <c r="S3211" t="str">
        <v>DIRECTO</v>
      </c>
      <c r="T3211">
        <v>0.25</v>
      </c>
      <c r="U3211">
        <v>0.5833333333333334</v>
      </c>
      <c r="V3211">
        <f>IF(ISBLANK(T3211 ),"0",U3211-T3211)</f>
        <v>0.33333333333333337</v>
      </c>
      <c r="W3211" t="str">
        <v>2;5</v>
      </c>
      <c r="X3211">
        <v>1</v>
      </c>
      <c r="Y3211" t="str">
        <f>IF(X3211&lt;=2,"CUMPLE","NO CUMPLE")</f>
        <v>CUMPLE</v>
      </c>
      <c r="Z3211" t="str">
        <v xml:space="preserve">Se realizan varias actividades. </v>
      </c>
    </row>
    <row r="3212" xml:space="preserve">
      <c r="A3212">
        <v>450697</v>
      </c>
      <c r="B3212" t="str">
        <v>REQUEST</v>
      </c>
      <c r="C3212" t="str">
        <v>CERRADO</v>
      </c>
      <c r="D3212" t="str">
        <v>LINEA DE CAJAS</v>
      </c>
      <c r="E3212" t="str">
        <v>POS</v>
      </c>
      <c r="F3212" t="str">
        <v>POS</v>
      </c>
      <c r="G3212" t="str">
        <v>WINCOR</v>
      </c>
      <c r="H3212" t="str">
        <v>buenas tardes la impresora de la pos numero 6 no funciona; ya se verifico pero continua presentando la falla sale chequear impresora. agradezco su pronta colaboración ya que es importante tenerla en funcionamiento; es la pos de acceso rápido</v>
      </c>
      <c r="I3212" t="str">
        <v>buenas tardes la impresora de la pos numero 6 no funciona; ya se verifico pero continua presentando la falla sale chequear impresora. agradezco su pronta colaboración ya que es importante tenerla en funcionamiento; es la pos de acceso rápido</v>
      </c>
      <c r="J3212" t="str">
        <v>Se llega a tienda donde gerente hace entrega de la pos dispuesta para cambio; en primera medida se intercambian entre pos dañada y pos de cambio discos y tarjeta de red; se ensambla pos y se ajustan conexiones; al enceder pos se encuentra que scanner no esta operativo en pos ya que dias anteriores se habia trasladado pos del puesto de platos y se debia revertir una configuración ya echa; la coordinadora de cajas en turno Luz Dary Solano genera Cau solicitando configuración de escaner; luego de dicho proceso se Solicita hacer pruebas y se evidencia que pos queda operativa; se recibe equipo a satisfacción;  adicional se traslada Pos 7 a su puesto original la cual se conecta y se valida mediante pruebas. se deja al tanto de las labores hechas a Ever Becerra. SN POS QUE SE RETIRA: 59CD0013888.</v>
      </c>
      <c r="K3212">
        <v>45341</v>
      </c>
      <c r="L3212">
        <v>45341</v>
      </c>
      <c r="M3212" t="str">
        <f>TEXT(L3212,"DDDDDDD")</f>
        <v>lunes</v>
      </c>
      <c r="N3212" t="str" xml:space="preserve">
        <v xml:space="preserve">M183 METRO SAN GIL_x000d_
_x000d_
</v>
      </c>
      <c r="O3212" t="str">
        <v>SAN GIL</v>
      </c>
      <c r="P3212" t="str">
        <f>IF(ISBLANK(O3212),"0",(VLOOKUP(O3212,REGION,2,FALSE)))</f>
        <v>ORIENTE</v>
      </c>
      <c r="Q3212" t="str">
        <v>JHONATAN RICARDO VARGAS ZAMBRANO</v>
      </c>
      <c r="R3212">
        <f>IF(ISBLANK(Q3212),"0", VLOOKUP(Q3212,PERSONAL,2,FALSE))</f>
        <v>1057583301</v>
      </c>
      <c r="S3212" t="str">
        <v>DIRECTO</v>
      </c>
      <c r="T3212">
        <v>0.4791666666666667</v>
      </c>
      <c r="U3212">
        <v>0.5833333333333334</v>
      </c>
      <c r="V3212">
        <f>IF(ISBLANK(T3212 ),"0",U3212-T3212)</f>
        <v>0.10416666666666669</v>
      </c>
      <c r="W3212">
        <v>2</v>
      </c>
      <c r="X3212">
        <f>NETWORKDAYS(K3212,L3211)</f>
        <v>1</v>
      </c>
      <c r="Y3212" t="str">
        <f>IF(X3212&lt;=2,"CUMPLE","NO CUMPLE")</f>
        <v>CUMPLE</v>
      </c>
    </row>
    <row r="3213" xml:space="preserve">
      <c r="A3213">
        <v>455127</v>
      </c>
      <c r="B3213" t="str">
        <v>INCIDENT</v>
      </c>
      <c r="C3213" t="str">
        <v>CERRADO</v>
      </c>
      <c r="D3213" t="str">
        <v>LINEAL DE CAJAS</v>
      </c>
      <c r="E3213" t="str">
        <v>BALANZA</v>
      </c>
      <c r="F3213" t="str">
        <v>BALANZA</v>
      </c>
      <c r="G3213" t="str">
        <v>ZEBRA</v>
      </c>
      <c r="H3213" t="str" xml:space="preserve">
        <v xml:space="preserve">solicito de su colaboración con el cambio del scanner de la pos #23 con el adaptador_x000d_
Indicar la tienda afectada_x000d_
_x000d_
Metro Facatativá</v>
      </c>
      <c r="I3213" t="str" xml:space="preserve">
        <v xml:space="preserve">solicito de su colaboración con el cambio del scanner de la pos #23 con el adaptador_x000d_
Indicar la tienda afectada_x000d_
_x000d_
Metro Facatativá</v>
      </c>
      <c r="J3213" t="str">
        <v>No se puede realizar la labor ya que enviaron la balanza sin la fuente de poder y el cable de datos. La caja no queda operativa.</v>
      </c>
      <c r="K3213">
        <v>45338</v>
      </c>
      <c r="L3213">
        <v>45338</v>
      </c>
      <c r="M3213" t="str">
        <f>TEXT(L3213,"DDDDDDD")</f>
        <v>viernes</v>
      </c>
      <c r="N3213" t="str" xml:space="preserve">
        <v xml:space="preserve">M074 METRO FACATATIVA_x000d_
_x000d_
</v>
      </c>
      <c r="O3213" t="str">
        <v>FACATATIVA</v>
      </c>
      <c r="P3213" t="str">
        <f>IF(ISBLANK(O3213),"0",(VLOOKUP(O3213,REGION,2,FALSE)))</f>
        <v>BOGOTA</v>
      </c>
      <c r="Q3213" t="str">
        <v>ALEXANDER CASTILLO SOTELO</v>
      </c>
      <c r="R3213">
        <f>IF(ISBLANK(Q3213),"0", VLOOKUP(Q3213,PERSONAL,2,FALSE))</f>
        <v>80216449</v>
      </c>
      <c r="S3213" t="str">
        <v>DIRECTO</v>
      </c>
      <c r="T3213">
        <v>0.2916666666666667</v>
      </c>
      <c r="U3213">
        <v>0.3194444444444444</v>
      </c>
      <c r="V3213">
        <f>IF(ISBLANK(T3213 ),"0",U3213-T3213)</f>
        <v>0.027777777777777735</v>
      </c>
      <c r="W3213">
        <v>1</v>
      </c>
      <c r="X3213">
        <f>NETWORKDAYS(K3213,L3212)</f>
        <v>2</v>
      </c>
      <c r="Y3213" t="str">
        <f>IF(X3213&lt;=2,"CUMPLE","NO CUMPLE")</f>
        <v>CUMPLE</v>
      </c>
    </row>
    <row r="3214" xml:space="preserve">
      <c r="A3214">
        <v>474483</v>
      </c>
      <c r="B3214" t="str">
        <v>REQUEST</v>
      </c>
      <c r="C3214" t="str">
        <v>CERRADO</v>
      </c>
      <c r="D3214" t="str">
        <v>SISTEMAS</v>
      </c>
      <c r="E3214" t="str">
        <v>PDA</v>
      </c>
      <c r="F3214" t="str">
        <v>PDA</v>
      </c>
      <c r="G3214" t="str">
        <v>HONEYWELL</v>
      </c>
      <c r="H3214" t="str">
        <v>Se solicita revison de lso activos inactivos para traslado al CRC-Gracias</v>
      </c>
      <c r="I3214" t="str">
        <v>Se solicita revison de lso activos inactivos para traslado al CRC-Gracias</v>
      </c>
      <c r="J3214" t="str">
        <v xml:space="preserve">Me encuentro en sitio y se me indica realizar la verificacion del inventario de equipos que se enviaran para el CRC;  le indico al Ing Harold que me comparte los seriales de los equipos y se verifican y se organizan en la caja para su despacho;  se le toman las medidas y se le envian al Ing Harold quien me indica un acta para realizar la recoleccion de firmas de seguridad y gerencia; y el rotulado para la caja se le envia la informacion de como queda la caja y se procede a verificar los seriales y zonas donde estan ubicados los verificadores de precios; se le comparte la informacion al in harold y se da por terminada la gestion se le informa a la compañera Katerine de la labor terminada; y me retiro del sitio. </v>
      </c>
      <c r="K3214">
        <v>45342</v>
      </c>
      <c r="L3214">
        <v>45342</v>
      </c>
      <c r="M3214" t="str">
        <f>TEXT(L3214,"DDDDDDD")</f>
        <v>martes</v>
      </c>
      <c r="N3214" t="str" xml:space="preserve">
        <v xml:space="preserve">J036 JUMBO POPAYAN CAMPANARIO_x000d_
_x000d_
</v>
      </c>
      <c r="O3214" t="str">
        <v>POPAYAN</v>
      </c>
      <c r="P3214" t="str">
        <f>IF(ISBLANK(O3214),"0",(VLOOKUP(O3214,REGION,2,FALSE)))</f>
        <v>OCCIDENTE</v>
      </c>
      <c r="Q3214" t="str">
        <v>DANIEL FERNANDO PAREDES ARTEAGA</v>
      </c>
      <c r="R3214">
        <f>IF(ISBLANK(Q3214),"0", VLOOKUP(Q3214,PERSONAL,2,FALSE))</f>
        <v>10301691</v>
      </c>
      <c r="S3214" t="str">
        <v>DIRECTO</v>
      </c>
      <c r="T3214">
        <v>0.6979166666666666</v>
      </c>
      <c r="U3214">
        <v>0.7777777777777778</v>
      </c>
      <c r="V3214">
        <f>IF(ISBLANK(T3214 ),"0",U3214-T3214)</f>
        <v>0.07986111111111116</v>
      </c>
      <c r="W3214">
        <v>1</v>
      </c>
      <c r="X3214">
        <v>1</v>
      </c>
      <c r="Y3214" t="str">
        <f>IF(X3214&lt;=2,"CUMPLE","NO CUMPLE")</f>
        <v>CUMPLE</v>
      </c>
    </row>
    <row r="3215" xml:space="preserve">
      <c r="A3215">
        <v>471672</v>
      </c>
      <c r="B3215" t="str">
        <v>REQUEST</v>
      </c>
      <c r="C3215" t="str">
        <v>CERRADO</v>
      </c>
      <c r="D3215" t="str">
        <v>LINEAL DE CAJAS</v>
      </c>
      <c r="E3215" t="str">
        <v>POS</v>
      </c>
      <c r="F3215" t="str">
        <v>POS</v>
      </c>
      <c r="G3215" t="str">
        <v>WINCOR</v>
      </c>
      <c r="H3215" t="str" xml:space="preserve">
        <v xml:space="preserve">Buenos días; me colaboran con la pos #17; se encuentra en cleanup ya se reinicio pero la pos queda hay; se verificaron cables y nada. Muchas gracias._x000d_
Número de inventario si se tiene_x000d_
_x000d_
023697_x000d_
_x000d_
Numero de caja_x000d_
_x000d_
17</v>
      </c>
      <c r="I3215" t="str" xml:space="preserve">
        <v xml:space="preserve">Buenos días; me colaboran con la pos #17; se encuentra en cleanup ya se reinicio pero la pos queda hay; se verificaron cables y nada. Muchas gracias._x000d_
Número de inventario si se tiene_x000d_
_x000d_
023697_x000d_
_x000d_
Numero de caja_x000d_
_x000d_
17</v>
      </c>
      <c r="J3215" t="str">
        <v xml:space="preserve">Me encuentro en sitio y se me indica realizar la verificacion del error presentado por la pos 17 verifico conexiones del cable de teclado y red y se reinicia pos; realiza el cargue y se queda en la misma pantalla; consulto con el ing harold que otro proceso puedo realizar; destapo la pos y veo que tiene solo 128 de memoria ram me dirijo a bodega y busca y encuentro otra memoria de 128  para dejar la pos con 256 de ram pero no hay cambios persiste el error; le informo al ing harold quien me indica que mañana realizara  escalamiento a mesa 427 para revisar internamente en servidor; le informo a la compañera Katerine de la labor terminada; y lo informado por el  ing harold;me retiro del sitio. </v>
      </c>
      <c r="K3215">
        <v>45342</v>
      </c>
      <c r="L3215">
        <v>45342</v>
      </c>
      <c r="M3215" t="str">
        <f>TEXT(L3215,"DDDDDDD")</f>
        <v>martes</v>
      </c>
      <c r="N3215" t="str" xml:space="preserve">
        <v xml:space="preserve">J036 JUMBO POPAYAN CAMPANARIO_x000d_
_x000d_
</v>
      </c>
      <c r="O3215" t="str">
        <v>POPAYAN</v>
      </c>
      <c r="P3215" t="str">
        <f>IF(ISBLANK(O3215),"0",(VLOOKUP(O3215,REGION,2,FALSE)))</f>
        <v>OCCIDENTE</v>
      </c>
      <c r="Q3215" t="str">
        <v>DANIEL FERNANDO PAREDES ARTEAGA</v>
      </c>
      <c r="R3215">
        <f>IF(ISBLANK(Q3215),"0", VLOOKUP(Q3215,PERSONAL,2,FALSE))</f>
        <v>10301691</v>
      </c>
      <c r="S3215" t="str">
        <v>DIRECTO</v>
      </c>
      <c r="T3215">
        <v>0.625</v>
      </c>
      <c r="U3215">
        <v>0.6875</v>
      </c>
      <c r="V3215">
        <f>IF(ISBLANK(T3215 ),"0",U3215-T3215)</f>
        <v>0.0625</v>
      </c>
      <c r="W3215">
        <v>1</v>
      </c>
      <c r="X3215">
        <f>NETWORKDAYS(K3215,L3214)</f>
        <v>1</v>
      </c>
      <c r="Y3215" t="str">
        <f>IF(X3215&lt;=2,"CUMPLE","NO CUMPLE")</f>
        <v>CUMPLE</v>
      </c>
    </row>
    <row r="3216" xml:space="preserve">
      <c r="A3216">
        <v>464793</v>
      </c>
      <c r="B3216" t="str">
        <v>INCIDENT</v>
      </c>
      <c r="C3216" t="str">
        <v>CERRADO</v>
      </c>
      <c r="D3216" t="str">
        <v>LINEAL DE CAJAS</v>
      </c>
      <c r="E3216" t="str">
        <v>CPU</v>
      </c>
      <c r="F3216" t="str">
        <v>CPU</v>
      </c>
      <c r="G3216" t="str">
        <v>WINCOR</v>
      </c>
      <c r="H3216" t="str">
        <v>Buenas tardes: por favor me colaboran para arreglar la conexión del teclado de la pos 12 ya que no realiza la conexión con el puerto del teclado.</v>
      </c>
      <c r="I3216" t="str">
        <v>Buenas tardes: por favor me colaboran para arreglar la conexión del teclado de la pos 12 ya que no realiza la conexión con el puerto del teclado.</v>
      </c>
      <c r="J3216" t="str">
        <v>"Se realiza revisión y se realiza reparación del cable de teclado ya que se encuentran pines doblados y colocando en corto la Cpu Pos; Se corrige pin a pin la conexión; También se evidencia problemas con el tambor del Teclado; y problemas con el Scanner Balanza; Error Conexión; Se verifica y se encuentra conexión de cable de Datos Del Scanner en puerto No Correspondiente; Se soluciona se pone a pruebas la Cpu Pos con la Jefe de Cajas y se entrega Funcionando Correctamente La Cpu Pos...ESTADO OK- ESTE CASO FUE ATENDIDO EL 16/02/2024 POR RAFAEL ARDILA PUENTES."</v>
      </c>
      <c r="K3216">
        <v>45338</v>
      </c>
      <c r="L3216">
        <v>45338</v>
      </c>
      <c r="M3216" t="str">
        <f>TEXT(L3216,"DDDDDDD")</f>
        <v>viernes</v>
      </c>
      <c r="N3216" t="str" xml:space="preserve">
        <v xml:space="preserve">J047 JUMBO GIRARDOT_x000d_
_x000d_
</v>
      </c>
      <c r="O3216" t="str">
        <v>GIRARDOT</v>
      </c>
      <c r="P3216" t="str">
        <f>IF(ISBLANK(O3216),"0",(VLOOKUP(O3216,REGION,2,FALSE)))</f>
        <v>OCCIDENTE</v>
      </c>
      <c r="Q3216" t="str">
        <v>RAFAEL ARDILA PUENTES</v>
      </c>
      <c r="R3216">
        <f>IF(ISBLANK(Q3216),"0", VLOOKUP(Q3216,PERSONAL,2,FALSE))</f>
        <v>1018419858</v>
      </c>
      <c r="S3216" t="str">
        <v>ALIADO</v>
      </c>
      <c r="T3216">
        <v>0.3333333333333333</v>
      </c>
      <c r="U3216">
        <v>0.4166666666666667</v>
      </c>
      <c r="V3216">
        <f>IF(ISBLANK(T3216 ),"0",U3216-T3216)</f>
        <v>0.08333333333333337</v>
      </c>
      <c r="W3216">
        <v>1</v>
      </c>
      <c r="X3216">
        <v>1</v>
      </c>
      <c r="Y3216" t="str">
        <f>IF(X3216&lt;=2,"CUMPLE","NO CUMPLE")</f>
        <v>CUMPLE</v>
      </c>
    </row>
    <row r="3217" xml:space="preserve">
      <c r="A3217">
        <v>475736</v>
      </c>
      <c r="B3217" t="str">
        <v>REQUEST</v>
      </c>
      <c r="C3217" t="str">
        <v>CERRADO</v>
      </c>
      <c r="D3217" t="str">
        <v>LINEAL DE CAJAS</v>
      </c>
      <c r="E3217" t="str">
        <v>PC</v>
      </c>
      <c r="F3217" t="str">
        <v>PORTATIL</v>
      </c>
      <c r="G3217" t="str">
        <v>LENOVO</v>
      </c>
      <c r="H3217" t="str" xml:space="preserve">
        <v xml:space="preserve">Necesito que me ayuden para habilitar el portátil de E-comerce el cual no esta dejando ingresar._x000d_
Indicar la ubicación del computador en la tienda o sede_x000d_
_x000d_
Tienda San Silvestre E comerce</v>
      </c>
      <c r="I3217" t="str" xml:space="preserve">
        <v xml:space="preserve">Necesito que me ayuden para habilitar el portátil de E-comerce el cual no esta dejando ingresar._x000d_
Indicar la ubicación del computador en la tienda o sede_x000d_
_x000d_
Tienda San Silvestre E comerce</v>
      </c>
      <c r="J3217" t="str">
        <v>SE REVISA PORTATIL DE CAJA CENTRAL DE JEFE DE CAJAS; POR INACTIVIDAD EQUIPO SE SALE DE DOMINIO; SE REALIZA INGRESOA A DOMINIO; ADICIONAL SE GENERÓ INCONVENIENTE CON LA RED WIFI; YA QUE NO CONECTABA; SE ACTUALIZA SOFTWARE LENOVO UPDATE Y DRIVERS DE COMPONENTES. SE REALIZAN PRUEBAS DE FUNCIONAMIENTO E INGRESO DE USUARIO CON JEFE DE CAJAS ADRIANA ACEVEDO; LAS CUALES FUERON SATIFACTORIAS.                                                                   EQUIPO QUEDA FUNCIONANDO CORRECTAMENTE Y TOTALMENTE OPERATIVO.</v>
      </c>
      <c r="K3217">
        <v>45342</v>
      </c>
      <c r="L3217">
        <v>45343</v>
      </c>
      <c r="M3217" t="str">
        <f>TEXT(L3217,"DDDDDDD")</f>
        <v>miércoles</v>
      </c>
      <c r="N3217" t="str" xml:space="preserve">
        <v xml:space="preserve">J126 JUMBO SAN SILVESTRE_x000d_
_x000d_
</v>
      </c>
      <c r="O3217" t="str">
        <v>BARRANCABERMEJA</v>
      </c>
      <c r="P3217" t="str">
        <f>IF(ISBLANK(O3217),"0",(VLOOKUP(O3217,REGION,2,FALSE)))</f>
        <v>ORIENTE</v>
      </c>
      <c r="Q3217" t="str">
        <v>LUIS CARLOS ROJAS ACOSTA</v>
      </c>
      <c r="R3217">
        <f>IF(ISBLANK(Q3217),"0", VLOOKUP(Q3217,PERSONAL,2,FALSE))</f>
        <v>1096188137</v>
      </c>
      <c r="S3217" t="str">
        <v>DIRECTO</v>
      </c>
      <c r="T3217">
        <v>0.3333333333333333</v>
      </c>
      <c r="U3217">
        <v>0.4375</v>
      </c>
      <c r="V3217">
        <f>IF(ISBLANK(T3217 ),"0",U3217-T3217)</f>
        <v>0.10416666666666669</v>
      </c>
      <c r="W3217">
        <v>2</v>
      </c>
      <c r="X3217">
        <v>2</v>
      </c>
      <c r="Y3217" t="str">
        <f>IF(X3217&lt;=2,"CUMPLE","NO CUMPLE")</f>
        <v>CUMPLE</v>
      </c>
    </row>
    <row r="3218" xml:space="preserve">
      <c r="A3218">
        <v>477177</v>
      </c>
      <c r="B3218" t="str">
        <v>REQUEST</v>
      </c>
      <c r="C3218" t="str">
        <v>CERRADO</v>
      </c>
      <c r="D3218" t="str">
        <v>PANADERIA</v>
      </c>
      <c r="E3218" t="str">
        <v>BALANZA</v>
      </c>
      <c r="F3218" t="str">
        <v>BALANZA</v>
      </c>
      <c r="G3218" t="str">
        <v>METTLER</v>
      </c>
      <c r="H3218" t="str" xml:space="preserve">
        <v xml:space="preserve">La bascula de panaderia se encuentra sin servicio no sale letra; las etiquetas las arroja a una linea negra_x000d_
Área en donde se encuentra la Balanza_x000d_
_x000d_
PANADERIA</v>
      </c>
      <c r="I3218" t="str" xml:space="preserve">
        <v xml:space="preserve">La bascula de panaderia se encuentra sin servicio no sale letra; las etiquetas las arroja a una linea negra_x000d_
Área en donde se encuentra la Balanza_x000d_
_x000d_
PANADERIA</v>
      </c>
      <c r="J3218" t="str">
        <v>SE REVISA BALANZA DE PANADERIA POR INCONVENIENTE DE IMPRESIÓN DE ETIQUETA LA CUAL NO SALE COMPLETA; SE EVIDENCIA QUE EL ROLLO QUE TENIA PUESTO ES DE LOS ROLLOS ANTIGUOS QUE TENIA BARNIZ; POR TAL RAZON EL SENSOR DE PAPEL NO LO DETECTABA CORRECTAMENTE Y DE AHI LA IMPRESION INTERMITENTE. SE INSTALA ROLLO QUE ES COMPATIBLE; ADICIONAL SE EVIDENCIA QUE LA BALANZA NO ESTABA TOMANDO RED Y SE REALIZA CAMBIO DE PATCHCORD.                            SE REALIZAN PRUEBAS DE FUNCIONAMIENTO CON LA JEFE DE SECCIÓN LAS CUALES FUEROS SATISFACTORIAS; BALANZA QUEDA OPERATIVA.</v>
      </c>
      <c r="K3218">
        <v>45343</v>
      </c>
      <c r="L3218">
        <v>45343</v>
      </c>
      <c r="M3218" t="str">
        <f>TEXT(L3218,"DDDDDDD")</f>
        <v>miércoles</v>
      </c>
      <c r="N3218" t="str" xml:space="preserve">
        <v xml:space="preserve">J126 JUMBO SAN SILVESTRE_x000d_
_x000d_
</v>
      </c>
      <c r="O3218" t="str">
        <v>BARRANCABERMEJA</v>
      </c>
      <c r="P3218" t="str">
        <f>IF(ISBLANK(O3218),"0",(VLOOKUP(O3218,REGION,2,FALSE)))</f>
        <v>ORIENTE</v>
      </c>
      <c r="Q3218" t="str">
        <v>LUIS CARLOS ROJAS ACOSTA</v>
      </c>
      <c r="R3218">
        <f>IF(ISBLANK(Q3218),"0", VLOOKUP(Q3218,PERSONAL,2,FALSE))</f>
        <v>1096188137</v>
      </c>
      <c r="S3218" t="str">
        <v>DIRECTO</v>
      </c>
      <c r="T3218">
        <v>0.4375</v>
      </c>
      <c r="U3218">
        <v>0.5</v>
      </c>
      <c r="V3218">
        <f>IF(ISBLANK(T3218 ),"0",U3218-T3218)</f>
        <v>0.0625</v>
      </c>
      <c r="W3218">
        <v>1</v>
      </c>
      <c r="X3218">
        <f>NETWORKDAYS(K3218,L3217)</f>
        <v>1</v>
      </c>
      <c r="Y3218" t="str">
        <f>IF(X3218&lt;=2,"CUMPLE","NO CUMPLE")</f>
        <v>CUMPLE</v>
      </c>
    </row>
    <row r="3219" xml:space="preserve">
      <c r="A3219">
        <v>478067</v>
      </c>
      <c r="B3219" t="str">
        <v>INCIDENT</v>
      </c>
      <c r="C3219" t="str">
        <v>CERRADO</v>
      </c>
      <c r="D3219" t="str">
        <v>FRUVER</v>
      </c>
      <c r="E3219" t="str">
        <v>PDA</v>
      </c>
      <c r="F3219" t="str">
        <v>PDA</v>
      </c>
      <c r="G3219" t="str">
        <v>HONEYWELL</v>
      </c>
      <c r="H3219" t="str" xml:space="preserve">
        <v xml:space="preserve">PDT DE FRUVER tiene error en mi tienda cuando se va capturar una imagen con la camara_x000d_
Sección de la tienda en donde se ubica la PDT o usuario_x000d_
_x000d_
perecederos</v>
      </c>
      <c r="I3219" t="str" xml:space="preserve">
        <v xml:space="preserve">PDT DE FRUVER tiene error en mi tienda cuando se va capturar una imagen con la camara_x000d_
Sección de la tienda en donde se ubica la PDT o usuario_x000d_
_x000d_
perecederos</v>
      </c>
      <c r="J3219" t="str">
        <v>SE REALIZA FORMATEO DE PDA POR ERROR EN LA APLICACIÓN DE CAMARA; SE REALIZA CONFIGURACIONES DE MI TIENDA; GENESIX Y RED WIFI; SE REALIZAN PRUEBAS DE FUNCIONAMIENTO Y ERROR DE CAMARA YA NO SE GENERA; PDA QUEDA FUNCIONANDO CORRECTAMENTE Y TOTALMENTE OPERATIVA.</v>
      </c>
      <c r="K3219">
        <v>45343</v>
      </c>
      <c r="L3219">
        <v>45343</v>
      </c>
      <c r="M3219" t="str">
        <f>TEXT(L3219,"DDDDDDD")</f>
        <v>miércoles</v>
      </c>
      <c r="N3219" t="str" xml:space="preserve">
        <v xml:space="preserve">J126 JUMBO SAN SILVESTRE_x000d_
_x000d_
</v>
      </c>
      <c r="O3219" t="str">
        <v>BARRANCABERMEJA</v>
      </c>
      <c r="P3219" t="str">
        <f>IF(ISBLANK(O3219),"0",(VLOOKUP(O3219,REGION,2,FALSE)))</f>
        <v>ORIENTE</v>
      </c>
      <c r="Q3219" t="str">
        <v>LUIS CARLOS ROJAS ACOSTA</v>
      </c>
      <c r="R3219">
        <f>IF(ISBLANK(Q3219),"0", VLOOKUP(Q3219,PERSONAL,2,FALSE))</f>
        <v>1096188137</v>
      </c>
      <c r="S3219" t="str">
        <v>DIRECTO</v>
      </c>
      <c r="T3219">
        <v>0.5833333333333334</v>
      </c>
      <c r="U3219">
        <v>0.6388888888888888</v>
      </c>
      <c r="V3219">
        <f>IF(ISBLANK(T3219 ),"0",U3219-T3219)</f>
        <v>0.05555555555555547</v>
      </c>
      <c r="W3219">
        <v>1</v>
      </c>
      <c r="X3219">
        <f>NETWORKDAYS(K3219,L3218)</f>
        <v>1</v>
      </c>
      <c r="Y3219" t="str">
        <f>IF(X3219&lt;=2,"CUMPLE","NO CUMPLE")</f>
        <v>CUMPLE</v>
      </c>
    </row>
    <row r="3220" xml:space="preserve">
      <c r="A3220">
        <v>470865</v>
      </c>
      <c r="B3220" t="str">
        <v>INCIDENT</v>
      </c>
      <c r="C3220" t="str">
        <v>CERRADO</v>
      </c>
      <c r="D3220" t="str">
        <v>LINEAL DE CAJAS</v>
      </c>
      <c r="E3220" t="str">
        <v>IMPRESORA</v>
      </c>
      <c r="F3220" t="str">
        <v>IMPRESORA</v>
      </c>
      <c r="G3220" t="str">
        <v>EPSON</v>
      </c>
      <c r="H3220" t="str" xml:space="preserve">
        <v xml:space="preserve">Buenas Tardes Me pueden ayudar por favor validando la POS 3 ya que no funciona la impresora refleja un error se revisa sin encontrar novedad alguna; la POS no permite realizar ningún procedimiento_x000d_
Numero de caja_x000d_
_x000d_
3</v>
      </c>
      <c r="I3220" t="str" xml:space="preserve">
        <v xml:space="preserve">Buenas Tardes Me pueden ayudar por favor validando la POS 3 ya que no funciona la impresora refleja un error se revisa sin encontrar novedad alguna; la POS no permite realizar ningún procedimiento_x000d_
Numero de caja_x000d_
_x000d_
3</v>
      </c>
      <c r="J3220" t="str">
        <v>Se realiza visita; impresora epson ; los indicadores muetran error de papel atascado; se realiza limpieza y mantenimiento; de realiza reinicio; pero  impresora continua alarmada; se realizan las operaciones de desatasco de papel que inidica manual epson;  posible daño en sensor  de papel; no se encuentra ningun elemento que pueda generar el error se recomienda cambio .</v>
      </c>
      <c r="K3220">
        <v>45341</v>
      </c>
      <c r="L3220">
        <v>45342</v>
      </c>
      <c r="M3220" t="str">
        <f>TEXT(L3220,"DDDDDDD")</f>
        <v>martes</v>
      </c>
      <c r="N3220" t="str" xml:space="preserve">
        <v xml:space="preserve">M195 METRO SANTA LUCIA_x000d_
_x000d_
</v>
      </c>
      <c r="O3220" t="str">
        <v>NEIVA</v>
      </c>
      <c r="P3220" t="str">
        <f>IF(ISBLANK(O3220),"0",(VLOOKUP(O3220,REGION,2,FALSE)))</f>
        <v>OCCIDENTE</v>
      </c>
      <c r="Q3220" t="str">
        <v>CARLOS HERNAN BARRETO LOPEZ</v>
      </c>
      <c r="R3220">
        <f>IF(ISBLANK(Q3220),"0", VLOOKUP(Q3220,PERSONAL,2,FALSE))</f>
        <v>1010165612</v>
      </c>
      <c r="S3220" t="str">
        <v>DIRECTO</v>
      </c>
      <c r="T3220">
        <v>0.6666666666666666</v>
      </c>
      <c r="U3220">
        <v>0.7708333333333334</v>
      </c>
      <c r="V3220">
        <f>IF(ISBLANK(T3220 ),"0",U3220-T3220)</f>
        <v>0.10416666666666674</v>
      </c>
      <c r="W3220">
        <v>2</v>
      </c>
      <c r="X3220">
        <f>NETWORKDAYS(K3220,L3219)</f>
        <v>3</v>
      </c>
      <c r="Y3220" t="str">
        <f>IF(X3220&lt;=2,"CUMPLE","NO CUMPLE")</f>
        <v>NO CUMPLE</v>
      </c>
    </row>
    <row r="3221" xml:space="preserve">
      <c r="A3221">
        <v>475818</v>
      </c>
      <c r="B3221" t="str">
        <v>REQUEST</v>
      </c>
      <c r="C3221" t="str">
        <v>CERRADO</v>
      </c>
      <c r="D3221" t="str">
        <v>LINEAL DE CAJAS</v>
      </c>
      <c r="E3221" t="str">
        <v>VERIFICADOR</v>
      </c>
      <c r="F3221" t="str">
        <v>VERIFICADOR</v>
      </c>
      <c r="G3221" t="str">
        <v xml:space="preserve">NEWLAND </v>
      </c>
      <c r="H3221" t="str">
        <v>Buen día solicito de su ayuda para borrar los videos de verificadores de precios solo hay que dejarles solo la imagen de metro VERIFICADOR NEWLAND NQ1000 NQ2CAA000674 VERIFICADOR ZEBRA MK 3190 S17102522504193 VERIFICADOR NEWLAND NQ1000 NQ2CAJ000076 Mil gracias</v>
      </c>
      <c r="I3221" t="str">
        <v>Buen día solicito de su ayuda para borrar los videos de verificadores de precios solo hay que dejarles solo la imagen de metro VERIFICADOR NEWLAND NQ1000 NQ2CAA000674 VERIFICADOR ZEBRA MK 3190 S17102522504193 VERIFICADOR NEWLAND NQ1000 NQ2CAJ000076 Mil gracias</v>
      </c>
      <c r="J3221" t="str">
        <v>Se realiza visita a sitio; se configura imagen de un  verificador ZEBRA (S17102522504193)  y un verificador Newlan (NQ2CAJ000076); se borran videos  que indica 1.5 el verificador  y se ingresan nuevas imagenes ;verificador  NEWLAN  NQ2CAA000674 no esta instalado se genera tiquet 478306 para programar visita y configurararchivos de lectura de precios.</v>
      </c>
      <c r="K3221">
        <v>45342</v>
      </c>
      <c r="L3221">
        <v>45343</v>
      </c>
      <c r="M3221" t="str">
        <f>TEXT(L3221,"DDDDDDD")</f>
        <v>miércoles</v>
      </c>
      <c r="N3221" t="str" xml:space="preserve">
        <v xml:space="preserve">M038 METRO NEIVA CENTRO DE CONVENCIONES_x000d_
_x000d_
</v>
      </c>
      <c r="O3221" t="str">
        <v>NEIVA</v>
      </c>
      <c r="P3221" t="str">
        <f>IF(ISBLANK(O3221),"0",(VLOOKUP(O3221,REGION,2,FALSE)))</f>
        <v>OCCIDENTE</v>
      </c>
      <c r="Q3221" t="str">
        <v>CARLOS HERNAN BARRETO LOPEZ</v>
      </c>
      <c r="R3221">
        <f>IF(ISBLANK(Q3221),"0", VLOOKUP(Q3221,PERSONAL,2,FALSE))</f>
        <v>1010165612</v>
      </c>
      <c r="S3221" t="str">
        <v>DIRECTO</v>
      </c>
      <c r="T3221">
        <v>0.4583333333333333</v>
      </c>
      <c r="U3221">
        <v>0.6805555555555556</v>
      </c>
      <c r="V3221">
        <f>IF(ISBLANK(T3221 ),"0",U3221-T3221)</f>
        <v>0.22222222222222227</v>
      </c>
      <c r="W3221">
        <v>3</v>
      </c>
      <c r="X3221">
        <v>2</v>
      </c>
      <c r="Y3221" t="str">
        <f>IF(X3221&lt;=2,"CUMPLE","NO CUMPLE")</f>
        <v>CUMPLE</v>
      </c>
    </row>
    <row r="3222" xml:space="preserve">
      <c r="A3222">
        <v>432954</v>
      </c>
      <c r="B3222" t="str">
        <v>INCIDENT</v>
      </c>
      <c r="C3222" t="str">
        <v>CERRADO</v>
      </c>
      <c r="D3222" t="str">
        <v>LINEAL DE CAJAS</v>
      </c>
      <c r="E3222" t="str">
        <v>POS</v>
      </c>
      <c r="F3222" t="str">
        <v>POS</v>
      </c>
      <c r="G3222" t="str">
        <v>WINCOR</v>
      </c>
      <c r="H3222" t="str" xml:space="preserve">
        <v xml:space="preserve">Buenas tardes Solicito de colaboración para la revisión de la pos 6 la cual se realizo una transacción y cuando pasaron el medio de pago la pos se apago. no enciende se trato de reiniciar pero no lo permite._x000d_
Numero de caja_x000d_
_x000d_
6</v>
      </c>
      <c r="I3222" t="str" xml:space="preserve">
        <v xml:space="preserve">Buenas tardes Solicito de colaboración para la revisión de la pos 6 la cual se realizo una transacción y cuando pasaron el medio de pago la pos se apago. no enciende se trato de reiniciar pero no lo permite._x000d_
Numero de caja_x000d_
_x000d_
6</v>
      </c>
      <c r="J3222" t="str">
        <v>Se realiza revisión de la POS; equipo queda operativo.</v>
      </c>
      <c r="K3222">
        <v>45336</v>
      </c>
      <c r="L3222">
        <v>45336</v>
      </c>
      <c r="M3222" t="str">
        <f>TEXT(L3222,"DDDDDDD")</f>
        <v>miércoles</v>
      </c>
      <c r="N3222" t="str" xml:space="preserve">
        <v xml:space="preserve">M073 METRO MOSQUERA_x000d_
_x000d_
</v>
      </c>
      <c r="O3222" t="str">
        <v>MOSQUERA</v>
      </c>
      <c r="P3222" t="str">
        <f>IF(ISBLANK(O3222),"0",(VLOOKUP(O3222,REGION,2,FALSE)))</f>
        <v>BOGOTA</v>
      </c>
      <c r="Q3222" t="str">
        <v>ALEXANDER CASTILLO SOTELO</v>
      </c>
      <c r="R3222">
        <f>IF(ISBLANK(Q3222),"0", VLOOKUP(Q3222,PERSONAL,2,FALSE))</f>
        <v>80216449</v>
      </c>
      <c r="S3222" t="str">
        <v>ALIADO</v>
      </c>
      <c r="T3222">
        <v>0.5833333333333334</v>
      </c>
      <c r="U3222">
        <v>0.625</v>
      </c>
      <c r="V3222">
        <f>IF(ISBLANK(T3222 ),"0",U3222-T3222)</f>
        <v>0.04166666666666663</v>
      </c>
      <c r="W3222">
        <v>1</v>
      </c>
      <c r="X3222">
        <v>1</v>
      </c>
      <c r="Y3222" t="str">
        <f>IF(X3222&lt;=2,"CUMPLE","NO CUMPLE")</f>
        <v>CUMPLE</v>
      </c>
    </row>
    <row r="3223" xml:space="preserve">
      <c r="A3223">
        <v>473012</v>
      </c>
      <c r="B3223" t="str">
        <v>INCIDENT</v>
      </c>
      <c r="C3223" t="str">
        <v>CERRADO</v>
      </c>
      <c r="D3223" t="str">
        <v>SEGURIDAD</v>
      </c>
      <c r="E3223" t="str">
        <v>PC</v>
      </c>
      <c r="F3223" t="str">
        <v>PC</v>
      </c>
      <c r="G3223" t="str">
        <v>LENOVO</v>
      </c>
      <c r="H3223" t="str">
        <v>Buenas tardes me pueden colaborar porfavor con el computador de seguridad no le funciona los altavoces y últimamente se encuentra muy lento el sistema operativo Windows gracias</v>
      </c>
      <c r="I3223" t="str">
        <v>Buenas tardes me pueden colaborar porfavor con el computador de seguridad no le funciona los altavoces y últimamente se encuentra muy lento el sistema operativo Windows gracias</v>
      </c>
      <c r="J3223" t="str">
        <v xml:space="preserve">se realiza limpieza de temporales a los usuarios; se verifica estado del sistema operativo no se encuentra ningún problema. Se revisa el audio del computador y no se encuentra novedad; se válida con diadema USB la cual es la que solo admite para escuchar audio. Equipo operativo. </v>
      </c>
      <c r="K3223">
        <v>45342</v>
      </c>
      <c r="L3223">
        <v>45344</v>
      </c>
      <c r="M3223" t="str">
        <f>TEXT(L3223,"DDDDDDD")</f>
        <v>jueves</v>
      </c>
      <c r="N3223" t="str" xml:space="preserve">
        <v xml:space="preserve">J027 JUMBO RIONEGRO_x000d_
_x000d_
</v>
      </c>
      <c r="O3223" t="str">
        <v>RIONEGRO</v>
      </c>
      <c r="P3223" t="str">
        <f>IF(ISBLANK(O3223),"0",(VLOOKUP(O3223,REGION,2,FALSE)))</f>
        <v>CENTRO</v>
      </c>
      <c r="Q3223" t="str">
        <v>JUAN CAMILO CARDONA OSPINA</v>
      </c>
      <c r="R3223">
        <v>98701275</v>
      </c>
      <c r="S3223" t="str">
        <v>ALIADO</v>
      </c>
      <c r="T3223">
        <v>0.4583333333333333</v>
      </c>
      <c r="U3223">
        <v>0.5138888888888888</v>
      </c>
      <c r="V3223">
        <f>IF(ISBLANK(T3223 ),"0",U3223-T3223)</f>
        <v>0.055555555555555525</v>
      </c>
      <c r="W3223">
        <v>1</v>
      </c>
      <c r="X3223">
        <v>3</v>
      </c>
      <c r="Y3223" t="str">
        <f>IF(X3223&lt;=2,"CUMPLE","NO CUMPLE")</f>
        <v>NO CUMPLE</v>
      </c>
      <c r="Z3223" t="str">
        <v>Sin recurso capacitado en la zona</v>
      </c>
    </row>
    <row r="3224" xml:space="preserve">
      <c r="A3224">
        <v>474436</v>
      </c>
      <c r="B3224" t="str">
        <v>REQUEST</v>
      </c>
      <c r="C3224" t="str">
        <v>CERRADO</v>
      </c>
      <c r="D3224" t="str">
        <v>TIENDA</v>
      </c>
      <c r="E3224" t="str">
        <v>INVENTARIO</v>
      </c>
      <c r="F3224" t="str">
        <v>INVENTARIO</v>
      </c>
      <c r="G3224" t="str">
        <v>INVENTARIO</v>
      </c>
      <c r="H3224" t="str" xml:space="preserve">
        <v xml:space="preserve">se requiere visita del tecnico de isit para actualizacion de inventario de itam. verificacion de ubicacion de los equipos de sistemas._x000d_
AREA EN DONDE SE UBICA EL EQUIPO_x000d_
_x000d_
rionegro</v>
      </c>
      <c r="I3224" t="str" xml:space="preserve">
        <v xml:space="preserve">se requiere visita del tecnico de isit para actualizacion de inventario de itam. verificacion de ubicacion de los equipos de sistemas._x000d_
AREA EN DONDE SE UBICA EL EQUIPO_x000d_
_x000d_
rionegro</v>
      </c>
      <c r="J3224" t="str">
        <v>Se realiza inventario de Impresora; POS; Escáner POS/Balanza; Escáner Mano. Se envía inventario al señor Stharlyn Zuleta.</v>
      </c>
      <c r="K3224">
        <v>45342</v>
      </c>
      <c r="L3224">
        <v>45344</v>
      </c>
      <c r="M3224" t="str">
        <f>TEXT(L3224,"DDDDDDD")</f>
        <v>jueves</v>
      </c>
      <c r="N3224" t="str" xml:space="preserve">
        <v xml:space="preserve">J027 JUMBO RIONEGRO_x000d_
_x000d_
</v>
      </c>
      <c r="O3224" t="str">
        <v>RIONEGRO</v>
      </c>
      <c r="P3224" t="str">
        <f>IF(ISBLANK(O3224),"0",(VLOOKUP(O3224,REGION,2,FALSE)))</f>
        <v>CENTRO</v>
      </c>
      <c r="Q3224" t="str">
        <v>JUAN CAMILO CARDONA OSPINA</v>
      </c>
      <c r="R3224">
        <v>98701275</v>
      </c>
      <c r="S3224" t="str">
        <v>ALIADO</v>
      </c>
      <c r="T3224">
        <v>0.5138888888888888</v>
      </c>
      <c r="U3224">
        <v>0.5763888888888888</v>
      </c>
      <c r="V3224">
        <f>IF(ISBLANK(T3224 ),"0",U3224-T3224)</f>
        <v>0.0625</v>
      </c>
      <c r="W3224">
        <v>1</v>
      </c>
      <c r="X3224">
        <f>NETWORKDAYS(K3224,L3223)</f>
        <v>3</v>
      </c>
      <c r="Y3224" t="str">
        <f>IF(X3224&lt;=2,"CUMPLE","NO CUMPLE")</f>
        <v>NO CUMPLE</v>
      </c>
      <c r="Z3224" t="str">
        <v>Sin recurso capacitado en la zona</v>
      </c>
    </row>
    <row r="3225" xml:space="preserve">
      <c r="A3225">
        <v>464817</v>
      </c>
      <c r="B3225" t="str">
        <v>REQUEST</v>
      </c>
      <c r="C3225" t="str">
        <v>CERRADO</v>
      </c>
      <c r="D3225" t="str">
        <v>LINEAL DE CAJAS</v>
      </c>
      <c r="E3225" t="str">
        <v>INVENTARIO</v>
      </c>
      <c r="F3225" t="str">
        <v>INVENTARIO</v>
      </c>
      <c r="G3225" t="str">
        <v>INVENTARIO</v>
      </c>
      <c r="H3225" t="str">
        <v>Buen día; se requiere regularizar inventario del Lineal de cajas y Pos periféricas de la tienda Metro Facatativa y plataforma Itam con Asignación; Sub estado y ubicación de cada una</v>
      </c>
      <c r="I3225" t="str">
        <v>Buen día; se requiere regularizar inventario del Lineal de cajas y Pos periféricas de la tienda Metro Facatativa y plataforma Itam con Asignación; Sub estado y ubicación de cada una</v>
      </c>
      <c r="J3225" t="str">
        <v>Se realizó el inventario de los equipos del lineal de cajas y ATC. Se toma la información de las POS; Impresoras y Balanza - Escáner. Se adjunta archivo en excel.</v>
      </c>
      <c r="K3225">
        <v>45344</v>
      </c>
      <c r="L3225">
        <v>45344</v>
      </c>
      <c r="M3225" t="str">
        <f>TEXT(L3225,"DDDDDDD")</f>
        <v>jueves</v>
      </c>
      <c r="N3225" t="str" xml:space="preserve">
        <v xml:space="preserve">M074 METRO FACATATIVA_x000d_
_x000d_
</v>
      </c>
      <c r="O3225" t="str">
        <v>FACATATIVA</v>
      </c>
      <c r="P3225" t="str">
        <f>IF(ISBLANK(O3225),"0",(VLOOKUP(O3225,REGION,2,FALSE)))</f>
        <v>BOGOTA</v>
      </c>
      <c r="Q3225" t="str">
        <v>ALEXANDER CASTILLO SOTELO</v>
      </c>
      <c r="R3225">
        <f>IF(ISBLANK(Q3225),"0", VLOOKUP(Q3225,PERSONAL,2,FALSE))</f>
        <v>80216449</v>
      </c>
      <c r="S3225" t="str">
        <v>ALIADO</v>
      </c>
      <c r="T3225">
        <v>0.46875</v>
      </c>
      <c r="U3225">
        <v>0.5</v>
      </c>
      <c r="V3225">
        <f>IF(ISBLANK(T3225 ),"0",U3225-T3225)</f>
        <v>0.03125</v>
      </c>
      <c r="W3225">
        <v>1</v>
      </c>
      <c r="X3225">
        <f>NETWORKDAYS(K3225,L3224)</f>
        <v>1</v>
      </c>
      <c r="Y3225" t="str">
        <f>IF(X3225&lt;=2,"CUMPLE","NO CUMPLE")</f>
        <v>CUMPLE</v>
      </c>
      <c r="Z3225" t="str">
        <v>Acordado con el cliente</v>
      </c>
    </row>
    <row r="3226" xml:space="preserve">
      <c r="A3226">
        <v>466722</v>
      </c>
      <c r="B3226" t="str">
        <v>REQUEST</v>
      </c>
      <c r="C3226" t="str">
        <v>CERRADO</v>
      </c>
      <c r="D3226" t="str">
        <v>LINEAL DE CAJAS</v>
      </c>
      <c r="E3226" t="str">
        <v>BALANZA</v>
      </c>
      <c r="F3226" t="str">
        <v>POS</v>
      </c>
      <c r="G3226" t="str">
        <v>ZEBRA</v>
      </c>
      <c r="H3226" t="str" xml:space="preserve">
        <v xml:space="preserve">Buenos Dias Su ayuda con el envió de adaptador de corriente para el escaner Balanza:_x000d_
_x000d_
20218010558123_x000d_
_x000d_
numero de caja en donde se encuentra el scaner balanza_x000d_
_x000d_
23</v>
      </c>
      <c r="I3226" t="str" xml:space="preserve">
        <v xml:space="preserve">Buenos Dias Su ayuda con el envió de adaptador de corriente para el escaner Balanza:_x000d_
_x000d_
20218010558123_x000d_
_x000d_
numero de caja en donde se encuentra el scaner balanza_x000d_
_x000d_
23</v>
      </c>
      <c r="J3226" t="str">
        <v>Se realiza la instalación de la balanza con sus respectivos cables de poder y datos; se hacen las pruebas correspondientes y funciona correctamente. Se retira la Balanza Datalogic 9800i S/N: F16I03887.</v>
      </c>
      <c r="K3226">
        <v>45344</v>
      </c>
      <c r="L3226">
        <v>45344</v>
      </c>
      <c r="M3226" t="str">
        <f>TEXT(L3226,"DDDDDDD")</f>
        <v>jueves</v>
      </c>
      <c r="N3226" t="str" xml:space="preserve">
        <v xml:space="preserve">M074 METRO FACATATIVA_x000d_
_x000d_
</v>
      </c>
      <c r="O3226" t="str">
        <v>FACATATIVA</v>
      </c>
      <c r="P3226" t="str">
        <f>IF(ISBLANK(O3226),"0",(VLOOKUP(O3226,REGION,2,FALSE)))</f>
        <v>BOGOTA</v>
      </c>
      <c r="Q3226" t="str">
        <v>ALEXANDER CASTILLO SOTELO</v>
      </c>
      <c r="R3226">
        <f>IF(ISBLANK(Q3226),"0", VLOOKUP(Q3226,PERSONAL,2,FALSE))</f>
        <v>80216449</v>
      </c>
      <c r="S3226" t="str">
        <v>ALIADO</v>
      </c>
      <c r="T3226">
        <v>0.4375</v>
      </c>
      <c r="U3226">
        <v>0.4652777777777778</v>
      </c>
      <c r="V3226">
        <f>IF(ISBLANK(T3226 ),"0",U3226-T3226)</f>
        <v>0.02777777777777779</v>
      </c>
      <c r="W3226">
        <v>1</v>
      </c>
      <c r="X3226">
        <f>NETWORKDAYS(K3226,L3225)</f>
        <v>1</v>
      </c>
      <c r="Y3226" t="str">
        <f>IF(X3226&lt;=2,"CUMPLE","NO CUMPLE")</f>
        <v>CUMPLE</v>
      </c>
      <c r="Z3226" t="str">
        <v>Acordado con el cliente</v>
      </c>
    </row>
    <row r="3227" xml:space="preserve">
      <c r="A3227">
        <v>477950</v>
      </c>
      <c r="B3227" t="str">
        <v>REQUEST</v>
      </c>
      <c r="C3227" t="str">
        <v>CERRADO</v>
      </c>
      <c r="D3227" t="str">
        <v>LINEAL DE CAJAS</v>
      </c>
      <c r="E3227" t="str">
        <v>POS</v>
      </c>
      <c r="F3227" t="str">
        <v>IMPRESORA</v>
      </c>
      <c r="G3227" t="str">
        <v>EPSON</v>
      </c>
      <c r="H3227" t="str">
        <v>Buen día Solicito de su colaboración con la revisión de la impresora de la pos #6 ya que se encuentra presentando fallas</v>
      </c>
      <c r="I3227" t="str">
        <v>Buen día Solicito de su colaboración con la revisión de la impresora de la pos #6 ya que se encuentra presentando fallas</v>
      </c>
      <c r="J3227" t="str">
        <v>Se realiza limpieza y ajuste del cortador del papel ya que se encontraba atascada. Se deja operativo el equipo.</v>
      </c>
      <c r="K3227">
        <v>45343</v>
      </c>
      <c r="L3227">
        <v>45344</v>
      </c>
      <c r="M3227" t="str">
        <f>TEXT(L3227,"DDDDDDD")</f>
        <v>jueves</v>
      </c>
      <c r="N3227" t="str" xml:space="preserve">
        <v xml:space="preserve">M074 METRO FACATATIVA_x000d_
_x000d_
</v>
      </c>
      <c r="O3227" t="str">
        <v>FACATATIVA</v>
      </c>
      <c r="P3227" t="str">
        <f>IF(ISBLANK(O3227),"0",(VLOOKUP(O3227,REGION,2,FALSE)))</f>
        <v>BOGOTA</v>
      </c>
      <c r="Q3227" t="str">
        <v>ALEXANDER CASTILLO SOTELO</v>
      </c>
      <c r="R3227">
        <f>IF(ISBLANK(Q3227),"0", VLOOKUP(Q3227,PERSONAL,2,FALSE))</f>
        <v>80216449</v>
      </c>
      <c r="S3227" t="str">
        <v>ALIADO</v>
      </c>
      <c r="T3227">
        <v>0.7361111111111112</v>
      </c>
      <c r="U3227">
        <v>0.7708333333333334</v>
      </c>
      <c r="V3227">
        <f>IF(ISBLANK(T3227 ),"0",U3227-T3227)</f>
        <v>0.03472222222222221</v>
      </c>
      <c r="W3227">
        <v>1</v>
      </c>
      <c r="X3227">
        <f>NETWORKDAYS(K3227,L3226)</f>
        <v>2</v>
      </c>
      <c r="Y3227" t="str">
        <f>IF(X3227&lt;=2,"CUMPLE","NO CUMPLE")</f>
        <v>CUMPLE</v>
      </c>
    </row>
    <row r="3228" xml:space="preserve">
      <c r="A3228">
        <v>477957</v>
      </c>
      <c r="B3228" t="str">
        <v>INCIDENT</v>
      </c>
      <c r="C3228" t="str">
        <v>CERRADO</v>
      </c>
      <c r="D3228" t="str">
        <v>PISO DE VENTA</v>
      </c>
      <c r="E3228" t="str">
        <v>IMPRESORA</v>
      </c>
      <c r="F3228" t="str">
        <v>IMPRESORA</v>
      </c>
      <c r="G3228" t="str">
        <v>ZEBRA</v>
      </c>
      <c r="H3228" t="str">
        <v>Cordial saludo; solicito de su colaboración para la revisión de las impresoras Zebra dado que las mismas generan errores con los códigos de barras; aleatroriamente.</v>
      </c>
      <c r="I3228" t="str">
        <v>Cordial saludo; solicito de su colaboración para la revisión de las impresoras Zebra dado que las mismas generan errores con los códigos de barras; aleatroriamente.</v>
      </c>
      <c r="J3228" t="str">
        <v>Se realizó revisión y mantenimiento de la impresora. Se hizo limpieza del cabezal; sensores y rodillo de avance; tiene rota la guía que ajusta el rollo del papel y se encuentra una cuchilla de bisturí adentro. Se deja operativa la impresora.</v>
      </c>
      <c r="K3228">
        <v>45343</v>
      </c>
      <c r="L3228">
        <v>45344</v>
      </c>
      <c r="M3228" t="str">
        <f>TEXT(L3228,"DDDDDDD")</f>
        <v>jueves</v>
      </c>
      <c r="N3228" t="str" xml:space="preserve">
        <v xml:space="preserve">M074 METRO FACATATIVA_x000d_
_x000d_
</v>
      </c>
      <c r="O3228" t="str">
        <v>FACATATIVA</v>
      </c>
      <c r="P3228" t="str">
        <f>IF(ISBLANK(O3228),"0",(VLOOKUP(O3228,REGION,2,FALSE)))</f>
        <v>BOGOTA</v>
      </c>
      <c r="Q3228" t="str">
        <v>ALEXANDER CASTILLO SOTELO</v>
      </c>
      <c r="R3228">
        <f>IF(ISBLANK(Q3228),"0", VLOOKUP(Q3228,PERSONAL,2,FALSE))</f>
        <v>80216449</v>
      </c>
      <c r="S3228" t="str">
        <v>ALIADO</v>
      </c>
      <c r="T3228">
        <v>0.6944444444444444</v>
      </c>
      <c r="U3228">
        <v>0.7291666666666666</v>
      </c>
      <c r="V3228">
        <f>IF(ISBLANK(T3228 ),"0",U3228-T3228)</f>
        <v>0.03472222222222221</v>
      </c>
      <c r="W3228">
        <v>1</v>
      </c>
      <c r="X3228">
        <f>NETWORKDAYS(K3228,L3227)</f>
        <v>2</v>
      </c>
      <c r="Y3228" t="str">
        <f>IF(X3228&lt;=2,"CUMPLE","NO CUMPLE")</f>
        <v>CUMPLE</v>
      </c>
    </row>
    <row r="3229" xml:space="preserve">
      <c r="A3229">
        <v>453700</v>
      </c>
      <c r="B3229" t="str">
        <v>INCIDENT</v>
      </c>
      <c r="C3229" t="str">
        <v>CERRADO</v>
      </c>
      <c r="D3229" t="str">
        <v>LINEAL DE CAJAS</v>
      </c>
      <c r="E3229" t="str">
        <v>POS</v>
      </c>
      <c r="F3229" t="str">
        <v>POS</v>
      </c>
      <c r="G3229" t="str">
        <v>WINCOR</v>
      </c>
      <c r="H3229" t="str">
        <v>Buen día Solicito de su colaboración para la revisión de la pos #6 de Ecommerce ya que presenta mucha lentitud al momento de ingresar al cajero y de facturar pedidos. Muchas gracias !!</v>
      </c>
      <c r="I3229" t="str">
        <v>Buen día Solicito de su colaboración para la revisión de la pos #6 de Ecommerce ya que presenta mucha lentitud al momento de ingresar al cajero y de facturar pedidos. Muchas gracias !!</v>
      </c>
      <c r="J3229" t="str">
        <v>Inicialmente se realiza el cambio del disco duro que enviaron del centro de reparación y se inicia el formateo de la POS. Se hace la configuración de la tarjeta de RED. En el momento en que se reinicia la POS no sube correctamente; se hacen pruebas con diferentes memorias RAM; se revisa la configuración de la BIOS y se hacen VARIAS acciones para tratar de iniciar la POS. Se coloca el disco en otra POS y tampoco inicia. Se le hace prueba al disco y se detecta que el DISCO DURO QUE ENVIARON ESTA DAÑADO. Así que se busca otro disco duro en la oficina de sistemas y se verifica que este en buen estado. Se instala y se hace el formateo; se configura y se deja lista para que la mesa de ayuda haga la respectiva configuración.</v>
      </c>
      <c r="K3229">
        <v>45344</v>
      </c>
      <c r="L3229">
        <v>45344</v>
      </c>
      <c r="M3229" t="str">
        <f>TEXT(L3229,"DDDDDDD")</f>
        <v>jueves</v>
      </c>
      <c r="N3229" t="str" xml:space="preserve">
        <v xml:space="preserve">M074 METRO FACATATIVA_x000d_
_x000d_
</v>
      </c>
      <c r="O3229" t="str">
        <v>FACATATIVA</v>
      </c>
      <c r="P3229" t="str">
        <f>IF(ISBLANK(O3229),"0",(VLOOKUP(O3229,REGION,2,FALSE)))</f>
        <v>BOGOTA</v>
      </c>
      <c r="Q3229" t="str">
        <v>ALEXANDER CASTILLO SOTELO</v>
      </c>
      <c r="R3229">
        <f>IF(ISBLANK(Q3229),"0", VLOOKUP(Q3229,PERSONAL,2,FALSE))</f>
        <v>80216449</v>
      </c>
      <c r="S3229" t="str">
        <v>ALIADO</v>
      </c>
      <c r="T3229">
        <v>0.5</v>
      </c>
      <c r="U3229">
        <v>0.6875</v>
      </c>
      <c r="V3229">
        <f>IF(ISBLANK(T3229 ),"0",U3229-T3229)</f>
        <v>0.1875</v>
      </c>
      <c r="W3229">
        <v>3</v>
      </c>
      <c r="X3229">
        <f>NETWORKDAYS(K3229,L3228)</f>
        <v>1</v>
      </c>
      <c r="Y3229" t="str">
        <f>IF(X3229&lt;=2,"CUMPLE","NO CUMPLE")</f>
        <v>CUMPLE</v>
      </c>
      <c r="Z3229" t="str">
        <v>Acordado con cliente</v>
      </c>
    </row>
    <row r="3230" xml:space="preserve">
      <c r="A3230">
        <v>473074</v>
      </c>
      <c r="B3230" t="str">
        <v>REQUEST</v>
      </c>
      <c r="C3230" t="str">
        <v>CERRADO</v>
      </c>
      <c r="D3230" t="str">
        <v>PISO DE VENTA</v>
      </c>
      <c r="E3230" t="str">
        <v>VERIFICADOR</v>
      </c>
      <c r="F3230" t="str">
        <v>VERIFICADOR</v>
      </c>
      <c r="G3230" t="str">
        <v>ZEBRA</v>
      </c>
      <c r="H3230" t="str">
        <v>Buenas tardes. Por favor me colaboran con la autorización para que el técnico de isit visite la tienda para el retiro de los videos del verificador de precios marca: zebra modelo: mk3190 serial: S17051522502639. solo se debe dejar la imagenes. Gracias.</v>
      </c>
      <c r="I3230" t="str">
        <v>Buenas tardes. Por favor me colaboran con la autorización para que el técnico de isit visite la tienda para el retiro de los videos del verificador de precios marca: zebra modelo: mk3190 serial: S17051522502639. solo se debe dejar la imagenes. Gracias.</v>
      </c>
      <c r="J3230" t="str">
        <v>Se llega a sitio y se procede con validaciones de ingreso. Se establece contacto con el usuario. Llegamos hasta la sección y se observa verificador no enciende. Se realizan pruebas con otro cable de poder y en otro toma corriente y el verificador no enciende. Procedemos a desmontar el verificador y a trasladarlo con todo y soporte hasta el laboratorio de sistemas; procedemos a realizar pruebas de rigor y el verificador sigue sin encender. Intentamos probar con otro cargador pero no es posible debido a que no hay otro igual en sitio. Se procede con el cierre de la llamada ya que la actividad a realizar no es posible de este modo. Se deja guardado verificador y soporte en laboratorio de sistemas. Se le da parte al Señor Gerente en Tienda Jaime Galarza y se le indica bajo instrucciones de Edwin Bolaños generar un ticket para procede con la validación del mismo y solicitarlo. Se envian las respectivas evidencias a Edwin Bolaños.</v>
      </c>
      <c r="K3230">
        <v>45344</v>
      </c>
      <c r="L3230">
        <v>45344</v>
      </c>
      <c r="M3230" t="str">
        <f>TEXT(L3230,"DDDDDDD")</f>
        <v>jueves</v>
      </c>
      <c r="N3230" t="str" xml:space="preserve">
        <v xml:space="preserve">M179 METRO PITALITO_x000d_
_x000d_
</v>
      </c>
      <c r="O3230" t="str">
        <v>PITALITO</v>
      </c>
      <c r="P3230" t="str">
        <f>IF(ISBLANK(O3230),"0",(VLOOKUP(O3230,REGION,2,FALSE)))</f>
        <v>OCCIDENTE</v>
      </c>
      <c r="Q3230" t="str">
        <v>EMERSON PALACIOS MARTINEZ</v>
      </c>
      <c r="R3230">
        <f>IF(ISBLANK(Q3230),"0", VLOOKUP(Q3230,PERSONAL,2,FALSE))</f>
        <v>13723524</v>
      </c>
      <c r="S3230" t="str">
        <v>ALIADO</v>
      </c>
      <c r="T3230">
        <v>0.625</v>
      </c>
      <c r="U3230">
        <v>0.7083333333333334</v>
      </c>
      <c r="V3230">
        <f>IF(ISBLANK(T3230 ),"0",U3230-T3230)</f>
        <v>0.08333333333333337</v>
      </c>
      <c r="W3230">
        <v>1</v>
      </c>
      <c r="X3230">
        <f>NETWORKDAYS(K3230,L3229)</f>
        <v>1</v>
      </c>
      <c r="Y3230" t="str">
        <f>IF(X3230&lt;=2,"CUMPLE","NO CUMPLE")</f>
        <v>CUMPLE</v>
      </c>
      <c r="Z3230" t="str">
        <v>Acordado con cliente</v>
      </c>
    </row>
    <row r="3231" xml:space="preserve">
      <c r="A3231">
        <v>477563</v>
      </c>
      <c r="B3231" t="str">
        <v>INCIDENT</v>
      </c>
      <c r="C3231" t="str">
        <v>CERRADO</v>
      </c>
      <c r="D3231" t="str">
        <v>RECIBO</v>
      </c>
      <c r="E3231" t="str">
        <v>PDA</v>
      </c>
      <c r="F3231" t="str">
        <v>PDA</v>
      </c>
      <c r="G3231" t="str">
        <v>HONEYWELL</v>
      </c>
      <c r="H3231" t="str" xml:space="preserve">
        <v xml:space="preserve">Buen día; pido de su colaboración ya que la PDA de recibo con serial: 20073b0525 imei: 990011941289570 ya que nos aparece "No hay suficiente almacenamiento; por favor libérelo"_x000d_
Sección de la tienda en donde se ubica la PDT o usuario_x000d_
_x000d_
METRO PITALITO</v>
      </c>
      <c r="I3231" t="str" xml:space="preserve">
        <v xml:space="preserve">Buen día; pido de su colaboración ya que la PDA de recibo con serial: 20073b0525 imei: 990011941289570 ya que nos aparece "No hay suficiente almacenamiento; por favor libérelo"_x000d_
Sección de la tienda en donde se ubica la PDT o usuario_x000d_
_x000d_
METRO PITALITO</v>
      </c>
      <c r="J3231" t="str">
        <v>Se llega a sitio y se procede con validaciones de ingreso. Se establece contacto con la usuaria y el equipo.  Se procede con el ingreso a modo administrador. Se procede a validar archivos en el menu descargas; fotos; videos y se borran archivos innecesarios. Se procede a realizar reset del equipo. Se ingresa en modo servicio de usuario y se procede a realizar pruebas de rigor. Usuaria manifiesta plena conformidad y se finaliza la actividad procediendo con el respectivo cierre del ticket quedando el equipo completamente operativo.</v>
      </c>
      <c r="K3231">
        <v>45344</v>
      </c>
      <c r="L3231">
        <v>45344</v>
      </c>
      <c r="M3231" t="str">
        <f>TEXT(L3231,"DDDDDDD")</f>
        <v>jueves</v>
      </c>
      <c r="N3231" t="str" xml:space="preserve">
        <v xml:space="preserve">M179 METRO PITALITO_x000d_
_x000d_
</v>
      </c>
      <c r="O3231" t="str">
        <v>PITALITO</v>
      </c>
      <c r="P3231" t="str">
        <f>IF(ISBLANK(O3231),"0",(VLOOKUP(O3231,REGION,2,FALSE)))</f>
        <v>OCCIDENTE</v>
      </c>
      <c r="Q3231" t="str">
        <v>EMERSON PALACIOS MARTINEZ</v>
      </c>
      <c r="R3231">
        <f>IF(ISBLANK(Q3231),"0", VLOOKUP(Q3231,PERSONAL,2,FALSE))</f>
        <v>13723524</v>
      </c>
      <c r="S3231" t="str">
        <v>ALIADO</v>
      </c>
      <c r="T3231">
        <v>0.5833333333333334</v>
      </c>
      <c r="U3231">
        <v>0.625</v>
      </c>
      <c r="V3231">
        <f>IF(ISBLANK(T3231 ),"0",U3231-T3231)</f>
        <v>0.04166666666666663</v>
      </c>
      <c r="W3231">
        <v>1</v>
      </c>
      <c r="X3231">
        <f>NETWORKDAYS(K3231,L3230)</f>
        <v>1</v>
      </c>
      <c r="Y3231" t="str">
        <f>IF(X3231&lt;=2,"CUMPLE","NO CUMPLE")</f>
        <v>CUMPLE</v>
      </c>
    </row>
    <row r="3232" xml:space="preserve">
      <c r="A3232">
        <v>480651</v>
      </c>
      <c r="B3232" t="str">
        <v>REQUEST</v>
      </c>
      <c r="C3232" t="str">
        <v>CERRADO</v>
      </c>
      <c r="D3232" t="str">
        <v>LINEAL DE CAJAS</v>
      </c>
      <c r="E3232" t="str">
        <v>MICROSENS</v>
      </c>
      <c r="F3232" t="str">
        <v>MICROSENS</v>
      </c>
      <c r="G3232" t="str">
        <v>MICROSENS</v>
      </c>
      <c r="H3232" t="str">
        <v>Buenas tardes. por favor me colaboran con la autorización de este ticket para que el técnico de isit visite la tienda para el levantamiento del inventario de los equipos microsens. Gracias.</v>
      </c>
      <c r="I3232" t="str">
        <v>Buenas tardes. por favor me colaboran con la autorización de este ticket para que el técnico de isit visite la tienda para el levantamiento del inventario de los equipos microsens. Gracias.</v>
      </c>
      <c r="J3232" t="str">
        <v>Se llega a sitio y se procede con validaciones de ingreso. Nos reportamos con Soporte Especializado quien nos indica la actividad a realizar. Procedemos a tomar evidencias en cada uno de los puestos de pago. Realizamos cruce de las mismas con la información que nos proporcionan. Terminamos llenando formato adjunto de la llamada del inventario correspondiente y lo adjuntamos a la misma. Se finaliza actividad y se procede con el respectivo cierre del ticket.</v>
      </c>
      <c r="K3232">
        <v>45344</v>
      </c>
      <c r="L3232">
        <v>45345</v>
      </c>
      <c r="M3232" t="str">
        <f>TEXT(L3232,"DDDDDDD")</f>
        <v>viernes</v>
      </c>
      <c r="N3232" t="str" xml:space="preserve">
        <v xml:space="preserve">M179 METRO PITALITO_x000d_
_x000d_
</v>
      </c>
      <c r="O3232" t="str">
        <v>PITALITO</v>
      </c>
      <c r="P3232" t="str">
        <f>IF(ISBLANK(O3232),"0",(VLOOKUP(O3232,REGION,2,FALSE)))</f>
        <v>OCCIDENTE</v>
      </c>
      <c r="Q3232" t="str">
        <v>EMERSON PALACIOS MARTINEZ</v>
      </c>
      <c r="R3232">
        <f>IF(ISBLANK(Q3232),"0", VLOOKUP(Q3232,PERSONAL,2,FALSE))</f>
        <v>13723524</v>
      </c>
      <c r="S3232" t="str">
        <v>ALIADO</v>
      </c>
      <c r="T3232">
        <v>0.5736111111111111</v>
      </c>
      <c r="U3232">
        <v>0.6152777777777778</v>
      </c>
      <c r="V3232">
        <f>IF(ISBLANK(T3232 ),"0",U3232-T3232)</f>
        <v>0.04166666666666674</v>
      </c>
      <c r="W3232">
        <v>1</v>
      </c>
      <c r="X3232">
        <v>2</v>
      </c>
      <c r="Y3232" t="str">
        <f>IF(X3232&lt;=2,"CUMPLE","NO CUMPLE")</f>
        <v>CUMPLE</v>
      </c>
    </row>
    <row r="3233" xml:space="preserve">
      <c r="A3233">
        <v>481152</v>
      </c>
      <c r="B3233" t="str">
        <v>REQUEST</v>
      </c>
      <c r="C3233" t="str">
        <v>CERRADO</v>
      </c>
      <c r="D3233" t="str">
        <v>PISO DE VENTA</v>
      </c>
      <c r="E3233" t="str">
        <v>PDA</v>
      </c>
      <c r="F3233" t="str">
        <v>PDA</v>
      </c>
      <c r="G3233" t="str">
        <v>HONEYWELL</v>
      </c>
      <c r="H3233" t="str" xml:space="preserve">
        <v xml:space="preserve">Buen dia me colabora con la verificación de la aplicación mi tienda para la pdt asignada al área de no alimentar en el momento no esta ingresando serial pdt :20073BO429 IMEI:990011941289406 gracias_x000d_
AREA EN DONDE SE UBICA EL EQUIPO_x000d_
_x000d_
no alimentar</v>
      </c>
      <c r="I3233" t="str" xml:space="preserve">
        <v xml:space="preserve">Buen dia me colabora con la verificación de la aplicación mi tienda para la pdt asignada al área de no alimentar en el momento no esta ingresando serial pdt :20073BO429 IMEI:990011941289406 gracias_x000d_
AREA EN DONDE SE UBICA EL EQUIPO_x000d_
_x000d_
no alimentar</v>
      </c>
      <c r="J3233" t="str">
        <v>Se llega a sitio y se procede con validaciones de ingreso. Se establece contacto con la usuaria y el equipo.  La PDA presenta falla en el aplicativo mi tienda. Se procede con la desinstalación del mismo y se procede nuevamente con la descarga de aplicación y sigue presentando la misma falla. Se realiza verificación del firmware. Se procede con el reset de fábrica de la pda. Se aplica actualización del firmware. Se procede con la parametrización de la misma según manual corporativo. Se procede a enlazar la wlan correspondiente. Se procede a realizar configuración y actualización de mi tienda. Se procede con la parametrización del sistema comercial genesix. Se asegura la pda y se establece como usuario predeterminado piso de venda sm. Se procede a realizar varios reset sencillo y se realizan pruebas correspondientes. Se finaliza la actividad realizando las respectivas pruebas y la usuaria expresando conformidad. Se procede con el cierre del ticket.</v>
      </c>
      <c r="K3233">
        <v>45345</v>
      </c>
      <c r="L3233">
        <v>45345</v>
      </c>
      <c r="M3233" t="str">
        <f>TEXT(L3233,"DDDDDDD")</f>
        <v>viernes</v>
      </c>
      <c r="N3233" t="str" xml:space="preserve">
        <v xml:space="preserve">M179 METRO PITALITO_x000d_
_x000d_
</v>
      </c>
      <c r="O3233" t="str">
        <v>PITALITO</v>
      </c>
      <c r="P3233" t="str">
        <f>IF(ISBLANK(O3233),"0",(VLOOKUP(O3233,REGION,2,FALSE)))</f>
        <v>OCCIDENTE</v>
      </c>
      <c r="Q3233" t="str">
        <v>EMERSON PALACIOS MARTINEZ</v>
      </c>
      <c r="R3233">
        <f>IF(ISBLANK(Q3233),"0", VLOOKUP(Q3233,PERSONAL,2,FALSE))</f>
        <v>13723524</v>
      </c>
      <c r="S3233" t="str">
        <v>ALIADO</v>
      </c>
      <c r="T3233">
        <v>0.5729166666666666</v>
      </c>
      <c r="U3233">
        <v>0.65625</v>
      </c>
      <c r="V3233">
        <f>IF(ISBLANK(T3233 ),"0",U3233-T3233)</f>
        <v>0.08333333333333337</v>
      </c>
      <c r="W3233">
        <v>1</v>
      </c>
      <c r="X3233">
        <f>NETWORKDAYS(K3233,L3232)</f>
        <v>1</v>
      </c>
      <c r="Y3233" t="str">
        <f>IF(X3233&lt;=2,"CUMPLE","NO CUMPLE")</f>
        <v>CUMPLE</v>
      </c>
    </row>
    <row r="3234" xml:space="preserve">
      <c r="A3234">
        <v>481171</v>
      </c>
      <c r="B3234" t="str">
        <v>INCIDENT</v>
      </c>
      <c r="C3234" t="str">
        <v>CERRADO</v>
      </c>
      <c r="D3234" t="str">
        <v>CARNES</v>
      </c>
      <c r="E3234" t="str">
        <v>BALANZA</v>
      </c>
      <c r="F3234" t="str">
        <v>COLGANTE</v>
      </c>
      <c r="G3234" t="str">
        <v>METTLER</v>
      </c>
      <c r="H3234" t="str" xml:space="preserve">
        <v xml:space="preserve">Buen dia me colabora con la revisión de la balanza de carnes direccion ip 1.7033.22.01 en le momento esta desconfigurada la impresión de las etiquetas gracias_x000d_
Sección de la tienda en donde se ubica la PDT o usuario_x000d_
_x000d_
carnes</v>
      </c>
      <c r="I3234" t="str" xml:space="preserve">
        <v xml:space="preserve">Buen dia me colabora con la revisión de la balanza de carnes direccion ip 1.7033.22.01 en le momento esta desconfigurada la impresión de las etiquetas gracias_x000d_
Sección de la tienda en donde se ubica la PDT o usuario_x000d_
_x000d_
carnes</v>
      </c>
      <c r="J3234" t="str">
        <v>Se llega a sitio y se procede con validaciones de ingreso. Se establece contacto con la usuaria y el equipo.  Se procede a obtener parámetros de red de la balanza. Se procede con reset fuerte de fábrica. Se le pide el favor a Soporte Especializado realice carga de parámetros y un cargue full a la misma. La balanza sigue presentando la misma novedad. Se procede con la respectiva calibración de tolerancia pos y la balanza sigue con la misma novedad. Se procede a realizar limpieza de sensores; limpieza en los rodillos de arrastre de papel y enla parte de corte de la misma. Se cambia papel; se procede a realizar pruebas y la balanza corrige el error. La usuaria expresa conformidad y se finaliza la actividad procediendo con el cierre del ticket.</v>
      </c>
      <c r="K3234">
        <v>45345</v>
      </c>
      <c r="L3234">
        <v>45345</v>
      </c>
      <c r="M3234" t="str">
        <f>TEXT(L3234,"DDDDDDD")</f>
        <v>viernes</v>
      </c>
      <c r="N3234" t="str" xml:space="preserve">
        <v xml:space="preserve">M179 METRO PITALITO_x000d_
_x000d_
</v>
      </c>
      <c r="O3234" t="str">
        <v>PITALITO</v>
      </c>
      <c r="P3234" t="str">
        <f>IF(ISBLANK(O3234),"0",(VLOOKUP(O3234,REGION,2,FALSE)))</f>
        <v>OCCIDENTE</v>
      </c>
      <c r="Q3234" t="str">
        <v>EMERSON PALACIOS MARTINEZ</v>
      </c>
      <c r="R3234">
        <f>IF(ISBLANK(Q3234),"0", VLOOKUP(Q3234,PERSONAL,2,FALSE))</f>
        <v>13723524</v>
      </c>
      <c r="S3234" t="str">
        <v>ALIADO</v>
      </c>
      <c r="T3234">
        <v>0.6159722222222223</v>
      </c>
      <c r="U3234">
        <v>0.6993055555555555</v>
      </c>
      <c r="V3234">
        <f>IF(ISBLANK(T3234 ),"0",U3234-T3234)</f>
        <v>0.08333333333333326</v>
      </c>
      <c r="W3234">
        <v>1</v>
      </c>
      <c r="X3234">
        <f>NETWORKDAYS(K3234,L3233)</f>
        <v>1</v>
      </c>
      <c r="Y3234" t="str">
        <f>IF(X3234&lt;=2,"CUMPLE","NO CUMPLE")</f>
        <v>CUMPLE</v>
      </c>
    </row>
    <row r="3235" xml:space="preserve">
      <c r="A3235">
        <v>481490</v>
      </c>
      <c r="B3235" t="str">
        <v>INCIDENT</v>
      </c>
      <c r="C3235" t="str">
        <v>CERRADO</v>
      </c>
      <c r="D3235" t="str">
        <v>CONTRALOR</v>
      </c>
      <c r="E3235" t="str">
        <v>PDA</v>
      </c>
      <c r="F3235" t="str">
        <v>PDA</v>
      </c>
      <c r="G3235" t="str">
        <v>HONEYWELL</v>
      </c>
      <c r="H3235" t="str" xml:space="preserve">
        <v xml:space="preserve">falla en conexión a internet de PDT asignada a control perdidas uso en antena; para escaneo de facturas; no tiene conexión desde las 19:00 horas_x000d_
Sección de la tienda en donde se ubica la PDT o usuario_x000d_
_x000d_
CONTROL PERDIDAS-ANTENA</v>
      </c>
      <c r="I3235" t="str" xml:space="preserve">
        <v xml:space="preserve">falla en conexión a internet de PDT asignada a control perdidas uso en antena; para escaneo de facturas; no tiene conexión desde las 19:00 horas_x000d_
Sección de la tienda en donde se ubica la PDT o usuario_x000d_
_x000d_
CONTROL PERDIDAS-ANTENA</v>
      </c>
      <c r="J3235" t="str">
        <v>Se llega a sitio y se procede con validaciones de ingreso. Se establece contacto con la usuaria y el equipo.  La PDA presenta bloqueo. Se procede a restaurar valores de fábrica Se procede según manual corporativo a activar parámetros de red y descarga de aplicaciones. Se procede a configurar red cencosud. Se procede a parametrizar la pda para uso de seguridad. Se realizan pruebas de rigor con varios reinicios. La usuaria establece conformidad. Se finaliza la tarea y se procede con el respectivo cierre del ticket.</v>
      </c>
      <c r="K3235">
        <v>45345</v>
      </c>
      <c r="L3235">
        <v>45345</v>
      </c>
      <c r="M3235" t="str">
        <f>TEXT(L3235,"DDDDDDD")</f>
        <v>viernes</v>
      </c>
      <c r="N3235" t="str" xml:space="preserve">
        <v xml:space="preserve">M179 METRO PITALITO_x000d_
_x000d_
</v>
      </c>
      <c r="O3235" t="str">
        <v>PITALITO</v>
      </c>
      <c r="P3235" t="str">
        <f>IF(ISBLANK(O3235),"0",(VLOOKUP(O3235,REGION,2,FALSE)))</f>
        <v>OCCIDENTE</v>
      </c>
      <c r="Q3235" t="str">
        <v>EMERSON PALACIOS MARTINEZ</v>
      </c>
      <c r="R3235">
        <f>IF(ISBLANK(Q3235),"0", VLOOKUP(Q3235,PERSONAL,2,FALSE))</f>
        <v>13723524</v>
      </c>
      <c r="S3235" t="str">
        <v>ALIADO</v>
      </c>
      <c r="T3235">
        <v>0.4479166666666667</v>
      </c>
      <c r="U3235">
        <v>0.53125</v>
      </c>
      <c r="V3235">
        <f>IF(ISBLANK(T3235 ),"0",U3235-T3235)</f>
        <v>0.08333333333333331</v>
      </c>
      <c r="W3235">
        <v>1</v>
      </c>
      <c r="X3235">
        <f>NETWORKDAYS(K3235,L3234)</f>
        <v>1</v>
      </c>
      <c r="Y3235" t="str">
        <f>IF(X3235&lt;=2,"CUMPLE","NO CUMPLE")</f>
        <v>CUMPLE</v>
      </c>
    </row>
    <row r="3236" xml:space="preserve">
      <c r="A3236">
        <v>448307</v>
      </c>
      <c r="B3236" t="str">
        <v>REQUEST</v>
      </c>
      <c r="C3236" t="str">
        <v>CERRADO</v>
      </c>
      <c r="D3236" t="str">
        <v>TODA LA TIENDA</v>
      </c>
      <c r="E3236" t="str">
        <v>SCANNER</v>
      </c>
      <c r="F3236" t="str">
        <v>BALANZA</v>
      </c>
      <c r="G3236" t="str">
        <v>DATALOGIC</v>
      </c>
      <c r="H3236" t="str" xml:space="preserve">
        <v xml:space="preserve">Buenas Tardes; me colaboran con la revisión de la balanza de la pos 4 no esta funcionando correctamente y no esta pesando ._x000d_
numero de caja en donde se encuentra el scaner balanza_x000d_
_x000d_
4</v>
      </c>
      <c r="I3236" t="str" xml:space="preserve">
        <v xml:space="preserve">Buenas Tardes; me colaboran con la revisión de la balanza de la pos 4 no esta funcionando correctamente y no esta pesando ._x000d_
numero de caja en donde se encuentra el scaner balanza_x000d_
_x000d_
4</v>
      </c>
      <c r="J3236" t="str" xml:space="preserve">
        <v xml:space="preserve">Se llega a sitio; se realiza contacto telefónico con la ing. Giovanna López solicitando indicaciones para la atención del caso; me indica que la actividad a realizar es cambio de la SCANNER BALANZA de la POS4 de la tienda; seguido se indaga con la funcionaria sobre la nueva SCANNER BALANZA y se le solicita que por favor sea facilitada para la instalación; el área de seguridad realiza la entrega de la misma en una caja que se encuentra abierta y aparentemente tiene evidencia de humedad externamente la caja; se saca la nueva SCANNER BALANZA de la caja y no hay evidencia de humedad en el equipo; por lo que se procede a solicitar a la funcionaria que por favor cierren la caja 4 y permitan ingreso para realizar el retiro de la SCANNER BALANZA vieja; se retira la vieja y al intentar instalar la nueva me percato que el adaptador de corriente no es compatible ya que son de diferente marca; se le informa a la ing. Giovanna López que la nueva SCANNER BALANZA llego sin adaptador de corriente por lo que me indica que gestionara envió del adaptador de corriente correspondiente para que en una próxima oportunidad se realice la correcta instalación de la nueva SCANNER BALANZA; se deja empacada en la misma caja la SCANNER BALANZA y se le entrega al área de seguridad por petición de la funcionaria Coordinadora de Cajas._x000d_
_x000d_
La actividad finaliza sin instalar la nueva SCANNER BALANZA ya que no se cuenta con el adaptador de corriente correspondiente para su funcionamiento.</v>
      </c>
      <c r="K3236">
        <v>45345</v>
      </c>
      <c r="L3236">
        <v>45345</v>
      </c>
      <c r="M3236" t="str">
        <f>TEXT(L3236,"DDDDDDD")</f>
        <v>viernes</v>
      </c>
      <c r="N3236" t="str" xml:space="preserve">
        <v xml:space="preserve">J185 JUMBO YOPAL_x000d_
_x000d_
</v>
      </c>
      <c r="O3236" t="str">
        <v>YOPAL</v>
      </c>
      <c r="P3236" t="str">
        <f>IF(ISBLANK(O3236),"0",(VLOOKUP(O3236,REGION,2,FALSE)))</f>
        <v>ORIENTE</v>
      </c>
      <c r="Q3236" t="str">
        <v>WILMAR YESID PARADA</v>
      </c>
      <c r="R3236">
        <v>9434951</v>
      </c>
      <c r="S3236" t="str">
        <v>DIRECTO</v>
      </c>
      <c r="T3236">
        <v>0.3333333333333333</v>
      </c>
      <c r="U3236">
        <v>0.3958333333333333</v>
      </c>
      <c r="V3236">
        <f>IF(ISBLANK(T3236 ),"0",U3236-T3236)</f>
        <v>0.0625</v>
      </c>
      <c r="W3236">
        <v>1</v>
      </c>
      <c r="X3236">
        <f>NETWORKDAYS(K3236,L3235)</f>
        <v>1</v>
      </c>
      <c r="Y3236" t="str">
        <f>IF(X3236&lt;=2,"CUMPLE","NO CUMPLE")</f>
        <v>CUMPLE</v>
      </c>
    </row>
    <row r="3237" xml:space="preserve">
      <c r="A3237">
        <v>458177</v>
      </c>
      <c r="B3237" t="str">
        <v>REQUEST</v>
      </c>
      <c r="C3237" t="str">
        <v>CERRADO</v>
      </c>
      <c r="D3237" t="str">
        <v>TODA LA TIENDA</v>
      </c>
      <c r="E3237" t="str">
        <v>POS</v>
      </c>
      <c r="F3237" t="str">
        <v>POS</v>
      </c>
      <c r="G3237" t="str">
        <v>WINCOR</v>
      </c>
      <c r="H3237" t="str">
        <v>Buenas tardes solicito su colaboración de enviar al técnico para la revisión de la POS 8 tienda 185 ya que se encuentra fuera de servicio</v>
      </c>
      <c r="I3237" t="str">
        <v>Buenas tardes solicito su colaboración de enviar al técnico para la revisión de la POS 8 tienda 185 ya que se encuentra fuera de servicio</v>
      </c>
      <c r="J3237" t="str" xml:space="preserve">
        <v xml:space="preserve">Se llega a sitio y se realiza como primera revisión una inspección visual del POS 8 en la cual se evidencia que se encuentra apagado y_x000d_
todo el equipo con sus periféricos se encuentran desconectados e igualmente no se encuentra la balanza escáner en el sitio_x000d_
correspondiente; se consulta con la funcionaria al respecto e indica verbalmente que todos los periféricos de este POS se encuentran_x000d_
dañados porque los han intercambiado con periféricos de otra POS; es decir; se han usado como "repuesto" para arreglar las otras_x000d_
POS de la tienda desvalijando la POS8; teniendo en cuenta esto se procede de la siguiente manera:_x000d_
Se procede con la revisión de cada uno de los periféricos de la POS; realizando los siguientes hallazgos en cada periférico:_x000d_
* GAVETA DE BILLETES: Inicialmente se encuentra sin cerrar correctamente; se procede a verificar e igualmente se nota que no es_x000d_
posible conectar con el cable correspondiente y tampoco cierra correctamente ya que el seguro interno donde se encuentra la_x000d_
electrónica de la gaveta se encuentra roto y no se mantiene en su lugar; ya que al abrir la gaveta queda enganchado en la bandeja;_x000d_
por lo que es necesario realizar cambio de la gaveta por daño físico._x000d_
* VISOR DE CAJERO Y TECLADO: Se realiza prueba de este periférico conectándolo en otra POS y se evidencia que no enciende; se le_x000d_
realiza limpieza de la interfaz de conexión con limpiador electrónico y falla persiste; por lo cual se recomiendo realizar cambio del_x000d_
visor de cajero y teclado._x000d_
* VISOR DE CLIENTE: Se realiza prueba de este periférico conectándolo en otra POS y se evidencia que enciende; pero el texto que_x000d_
muestra en pantalla no es legible correctamente; algunos caracteres se ven muy opacos; dado que se presenta esta falla se_x000d_
recomienda cambio del visor de cliente._x000d_
* IMPRESORA POS: Se realiza prueba de este periférico conectándolo en otra POS; evidenciando que enciende pero generando_x000d_
alarmas; se procede a verificar el rollo de papel y al oprimir el botón de apertura de la tapa no abre y se evidencia que esta tapa se_x000d_
encuentra atascada; es necesario desarmarla; extraerle todos los trozos de papel; limpieza general y detallada de los sensores; se_x000d_
vuelve armar; pero falla persiste; por lo que se recomienda realizar cambio de la impresora POS._x000d_
* TECLADO: Se realiza la prueba de este periférico conectándolo a otra POS; se evidencia que no enciende; se desarma_x000d_
completamente el teclado; se hace limpieza interna y limpieza de la interfaz de conexión con limpiador electrónico y falla persiste;_x000d_
razón por la cual se recomienda cambio de teclado._x000d_
* SCANNER BALANZA: Se solicita a la tienda el SCANNER BALANZA de la POS que estaba guardado y se realiza prueba de este_x000d_
periférico conectándolo en otra POS; al realizar pruebas de pesaje con la pesa certificada de 10Kg que la tienda presta; se evidencia_x000d_
que está funcionando correctamente._x000d_
Teniendo en cuenta los diagnósticos técnicos de cada periférico se procede a pedir autorización a la ing. Giovanna López y a la_x000d_
funcionaria de la tienda para tomar prestados los periféricos de la POS7 y proceder a hacer pruebas completas de la POS8; al realizar_x000d_
pruebas de la POS8 se realizan los siguientes hallazgos:</v>
      </c>
      <c r="K3237">
        <v>45344</v>
      </c>
      <c r="L3237">
        <v>45344</v>
      </c>
      <c r="M3237" t="str">
        <f>TEXT(L3237,"DDDDDDD")</f>
        <v>jueves</v>
      </c>
      <c r="N3237" t="str" xml:space="preserve">
        <v xml:space="preserve">J185 JUMBO YOPAL_x000d_
_x000d_
</v>
      </c>
      <c r="O3237" t="str">
        <v>YOPAL</v>
      </c>
      <c r="P3237" t="str">
        <f>IF(ISBLANK(O3237),"0",(VLOOKUP(O3237,REGION,2,FALSE)))</f>
        <v>ORIENTE</v>
      </c>
      <c r="Q3237" t="str">
        <v>WILMAR YESID PARADA</v>
      </c>
      <c r="R3237">
        <v>9434951</v>
      </c>
      <c r="S3237" t="str">
        <v>DIRECTO</v>
      </c>
      <c r="T3237">
        <v>0.3333333333333333</v>
      </c>
      <c r="U3237">
        <v>0.75</v>
      </c>
      <c r="V3237">
        <v>0.375</v>
      </c>
      <c r="W3237">
        <v>5</v>
      </c>
      <c r="X3237">
        <f>NETWORKDAYS(K3237,L3236)</f>
        <v>2</v>
      </c>
      <c r="Y3237" t="str">
        <f>IF(X3237&lt;=2,"CUMPLE","NO CUMPLE")</f>
        <v>CUMPLE</v>
      </c>
    </row>
    <row r="3238" xml:space="preserve">
      <c r="A3238">
        <v>397665</v>
      </c>
      <c r="B3238" t="str">
        <v>INCIDENT</v>
      </c>
      <c r="C3238" t="str">
        <v>CERRADO</v>
      </c>
      <c r="D3238" t="str">
        <v>TODA LA TIENDA</v>
      </c>
      <c r="E3238" t="str">
        <v>PDA</v>
      </c>
      <c r="F3238" t="str">
        <v>PDA</v>
      </c>
      <c r="G3238" t="str">
        <v>HONEYWELL</v>
      </c>
      <c r="H3238"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I3238"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J3238" t="str" xml:space="preserve">
        <v xml:space="preserve">Se llega a sitio; se indaga con el funcionario del problema técnico que están presentando las PDA; funcionario indica que los dispositivos mientras que los están manipulando haciendo recibido de mercancías o incluso cuando no se esta haciendo ninguna actividad con las PDA presenta movimientos automáticos en la pantalla; es decir; está presentando “toques fantasmas” de la pantalla lo que hace generar errores en los procesos de recibido de mercancías entre otras funciones propias de los funcionarios en el área de recibo._x000d_
_x000d_
Se procede a realizar una inspección visual del hardware y el software de las dos PDA; observando lo siguiente:_x000d_
_x000d_
•	No se evidencia ningún golpe o presión excesiva en el display en ninguna de los dos equipos._x000d_
•	La PDA de SN: 21178B05FC no tiene instalada la película de protección de pantalla._x000d_
•	La PDA de SN: 21177B7574 si tiene instalada la película de protección de pantalla._x000d_
•	Ambas PDA tienen instalada la versión de firmware 215.01.00.0023_x000d_
•	En ambas PDA se dificulta bástate digitar la contraseña de usuario ya que el táctil no recibe bien la orden cuando se toca la pantalla; se procede a reiniciar ambas PDA; solucionando por lo menos provisionalmente._x000d_
_x000d_
Inicialmente se procede a retirar el “estuche” de una de las PDA; se ingresa al aplicativo MOCHA en una de las PDA y la otra se deja en la pantalla donde muestra todos los iconos de las herramientas instaladas; luego se procede a dejarlas quietas sobre el escritorio y por 30 minutos no se evidencio movimientos o “toques fantasmas”; alrededor del minuto 45 la PDA de SN: 21178B05FC se activa sola; se le informa de esto vía telefónica a la ing. Giovanna López quien me indica que proceda a formatear; actualizar el firmware e instalar todos los aplicativos necesarios para su normal funcionamiento._x000d_
_x000d_
Se inicia con la PDA de SN: 21178B05FC a la cual se actualiza el firmware a la versión 212.01.00.0032; formatea completamente y se reinstalan los aplicativos necesarios para su normal funcionamiento de acuerdo con el perfil del funcionario; esta actividad se realiza de acuerdo con el paso a paso del manual Provisioning Eda51 V2.3 compartido por la ing. Giovanna López._x000d_
_x000d_
Se le realiza entrega de la PDA al funcionario para realizar pruebas; se acuerda vía telefónica con la ing. Giovanna López que se va a dejar por el día de hoy solo esta PDA formateada; actualizado el firmware y reconfigurada; la idea es que los funcionarios realicen pruebas por un par de días y de esta manera asegurar su buen funcionamiento y la solución de los “toques fantasmas” en esta PDA; verificado el buen funcionamiento de esta PDA se procedería a realizar las mismas actividades a la segunda PDA. 23/02/2024 -Wilmar Yesid Parada"_x000d_
</v>
      </c>
      <c r="K3238">
        <v>45345</v>
      </c>
      <c r="L3238">
        <v>45345</v>
      </c>
      <c r="M3238" t="str">
        <f>TEXT(L3238,"DDDDDDD")</f>
        <v>viernes</v>
      </c>
      <c r="N3238" t="str" xml:space="preserve">
        <v xml:space="preserve">J185 JUMBO YOPAL_x000d_
_x000d_
</v>
      </c>
      <c r="O3238" t="str">
        <v>YOPAL</v>
      </c>
      <c r="P3238" t="str">
        <f>IF(ISBLANK(O3238),"0",(VLOOKUP(O3238,REGION,2,FALSE)))</f>
        <v>ORIENTE</v>
      </c>
      <c r="Q3238" t="str">
        <v>WILMAR YESID PARADA</v>
      </c>
      <c r="R3238">
        <v>9434951</v>
      </c>
      <c r="S3238" t="str">
        <v>DIRECTO</v>
      </c>
      <c r="T3238">
        <v>0.3958333333333333</v>
      </c>
      <c r="U3238">
        <v>0.5625</v>
      </c>
      <c r="V3238">
        <f>IF(ISBLANK(T3238 ),"0",U3238-T3238)</f>
        <v>0.16666666666666669</v>
      </c>
      <c r="W3238">
        <v>2</v>
      </c>
      <c r="X3238">
        <v>1</v>
      </c>
      <c r="Y3238" t="str">
        <f>IF(X3238&lt;=2,"CUMPLE","NO CUMPLE")</f>
        <v>CUMPLE</v>
      </c>
      <c r="Z3238" t="str">
        <v>Acordado con cliente</v>
      </c>
    </row>
    <row r="3239" xml:space="preserve">
      <c r="A3239">
        <v>472349</v>
      </c>
      <c r="B3239" t="str">
        <v>INCIDENT</v>
      </c>
      <c r="C3239" t="str">
        <v>CERRADO</v>
      </c>
      <c r="D3239" t="str">
        <v>LINEAL DE CAJAS</v>
      </c>
      <c r="E3239" t="str">
        <v>BALANZA</v>
      </c>
      <c r="F3239" t="str">
        <v>SCANNER</v>
      </c>
      <c r="G3239" t="str">
        <v>DATALOGIC</v>
      </c>
      <c r="H3239" t="str">
        <v>Buen dia Por favor me colaboran con la POS 27 se encuentra descalibrada con un diferencia de 200 gr.</v>
      </c>
      <c r="I3239" t="str">
        <v>Buen dia Por favor me colaboran con la POS 27 se encuentra descalibrada con un diferencia de 200 gr.</v>
      </c>
      <c r="J3239" t="str">
        <v>Se verifica que la balanza está pesando menos de lo correspondiente; así que se retira el precinto numero 2950000018430 y se procede con la calibración; luego se realizan las pruebas con diferentes pesos. Se coloca el precinto numero 7380000000229. NII:B113812. Se deja operativa la caja.</v>
      </c>
      <c r="K3239">
        <v>45344</v>
      </c>
      <c r="L3239">
        <v>45344</v>
      </c>
      <c r="M3239" t="str">
        <f>TEXT(L3239,"DDDDDDD")</f>
        <v>jueves</v>
      </c>
      <c r="N3239" t="str" xml:space="preserve">
        <v xml:space="preserve">J019 JUMBO SANTA ANA_x000d_
_x000d_
</v>
      </c>
      <c r="O3239" t="str">
        <v>BOGOTA</v>
      </c>
      <c r="P3239" t="str">
        <f>IF(ISBLANK(O3239),"0",(VLOOKUP(O3239,REGION,2,FALSE)))</f>
        <v>BOGOTA</v>
      </c>
      <c r="Q3239" t="str">
        <v>ALEXANDER CASTILLO SOTELO</v>
      </c>
      <c r="R3239">
        <f>IF(ISBLANK(Q3239),"0", VLOOKUP(Q3239,PERSONAL,2,FALSE))</f>
        <v>80216449</v>
      </c>
      <c r="S3239" t="str">
        <v>ALIADO</v>
      </c>
      <c r="T3239">
        <v>0.5833333333333334</v>
      </c>
      <c r="U3239">
        <v>0.6041666666666666</v>
      </c>
      <c r="V3239">
        <f>IF(ISBLANK(T3239 ),"0",U3239-T3239)</f>
        <v>0.02083333333333326</v>
      </c>
      <c r="W3239">
        <v>1</v>
      </c>
      <c r="X3239">
        <v>1</v>
      </c>
      <c r="Y3239" t="str">
        <f>IF(X3239&lt;=2,"CUMPLE","NO CUMPLE")</f>
        <v>CUMPLE</v>
      </c>
    </row>
    <row r="3240" xml:space="preserve">
      <c r="A3240">
        <v>464717</v>
      </c>
      <c r="B3240" t="str">
        <v>REQUEST</v>
      </c>
      <c r="C3240" t="str">
        <v>CERRADO</v>
      </c>
      <c r="D3240" t="str">
        <v>LINEAL DE CAJAS</v>
      </c>
      <c r="E3240" t="str">
        <v>INVENTARIO</v>
      </c>
      <c r="F3240" t="str">
        <v>INVENTARIO</v>
      </c>
      <c r="G3240" t="str">
        <v>INVENTARIO</v>
      </c>
      <c r="H3240" t="str">
        <v>Buen día; se requiere regularizar inventario del Lineal de cajas y Pos periféricas de la tienda Metro Mosquera y plataforma Itam con Asignación; Sub estado y ubicación de cada una</v>
      </c>
      <c r="I3240" t="str">
        <v>Buen día; se requiere regularizar inventario del Lineal de cajas y Pos periféricas de la tienda Metro Mosquera y plataforma Itam con Asignación; Sub estado y ubicación de cada una</v>
      </c>
      <c r="J3240" t="str">
        <v>Se realizó el inventario correspondiente a los equipos del lineal de cajas y en ATC. Se envía archivo adjunto.</v>
      </c>
      <c r="K3240">
        <v>45345</v>
      </c>
      <c r="L3240">
        <v>45345</v>
      </c>
      <c r="M3240" t="str">
        <f>TEXT(L3240,"DDDDDDD")</f>
        <v>viernes</v>
      </c>
      <c r="N3240" t="str" xml:space="preserve">
        <v xml:space="preserve">M073 METRO MOSQUERA_x000d_
_x000d_
</v>
      </c>
      <c r="O3240" t="str">
        <v>MOSQUERA</v>
      </c>
      <c r="P3240" t="str">
        <f>IF(ISBLANK(O3240),"0",(VLOOKUP(O3240,REGION,2,FALSE)))</f>
        <v>BOGOTA</v>
      </c>
      <c r="Q3240" t="str">
        <v>ALEXANDER CASTILLO SOTELO</v>
      </c>
      <c r="R3240">
        <f>IF(ISBLANK(Q3240),"0", VLOOKUP(Q3240,PERSONAL,2,FALSE))</f>
        <v>80216449</v>
      </c>
      <c r="S3240" t="str">
        <v>ALIADO</v>
      </c>
      <c r="T3240">
        <v>0.4791666666666667</v>
      </c>
      <c r="U3240">
        <v>0.5208333333333334</v>
      </c>
      <c r="V3240">
        <f>IF(ISBLANK(T3240 ),"0",U3240-T3240)</f>
        <v>0.041666666666666685</v>
      </c>
      <c r="W3240">
        <v>1</v>
      </c>
      <c r="X3240">
        <v>1</v>
      </c>
      <c r="Y3240" t="str">
        <f>IF(X3240&lt;=2,"CUMPLE","NO CUMPLE")</f>
        <v>CUMPLE</v>
      </c>
    </row>
    <row r="3241" xml:space="preserve">
      <c r="A3241">
        <v>472733</v>
      </c>
      <c r="B3241" t="str">
        <v>INCIDENT</v>
      </c>
      <c r="C3241" t="str">
        <v>CERRADO</v>
      </c>
      <c r="D3241" t="str">
        <v>PGC</v>
      </c>
      <c r="E3241" t="str">
        <v>PC</v>
      </c>
      <c r="F3241" t="str">
        <v>DESKTOP</v>
      </c>
      <c r="G3241" t="str">
        <v>LENOVO</v>
      </c>
      <c r="H3241" t="str" xml:space="preserve">
        <v xml:space="preserve">Buen día. Solicito de su colaboracion con el mantenimiento del computador tanto en el hardware una revisión ya que se sobre calienta y tiene sonidos extraños; y en la parte del software es demasiado lento; necesito por favor aumentar la memoria o algo que solucione este tema. Gracias._x000d_
lugar en donde se encuentra el computador en la tienda_x000d_
_x000d_
047 Jumbo Girardot - Oficinas</v>
      </c>
      <c r="I3241" t="str" xml:space="preserve">
        <v xml:space="preserve">Buen día. Solicito de su colaboracion con el mantenimiento del computador tanto en el hardware una revisión ya que se sobre calienta y tiene sonidos extraños; y en la parte del software es demasiado lento; necesito por favor aumentar la memoria o algo que solucione este tema. Gracias._x000d_
lugar en donde se encuentra el computador en la tienda_x000d_
_x000d_
047 Jumbo Girardot - Oficinas</v>
      </c>
      <c r="J3241" t="str">
        <v>Se realiza revision del Pc y se realiza revision de hardware revision de board sin Novedad; Se prosigue a realizar mejoras en el funcionaiento; Realizando aumento de Nucleos del procesador; Aumento de memoria virtual; Desfragmentar Disco; Eliminacion de temporales y de Archivos de usuarios que no corresponden al Area; Se pone a pruebas y el Pc presenta Mejoras de Rendimiento; Se entrega a satisfaccion del usuario...ESTADO OK</v>
      </c>
      <c r="K3241">
        <v>45344</v>
      </c>
      <c r="L3241">
        <v>45344</v>
      </c>
      <c r="M3241" t="str">
        <f>TEXT(L3241,"DDDDDDD")</f>
        <v>jueves</v>
      </c>
      <c r="N3241" t="str" xml:space="preserve">
        <v xml:space="preserve">J047 JUMBO GIRARDOT_x000d_
_x000d_
</v>
      </c>
      <c r="O3241" t="str">
        <v>GIRARDOT</v>
      </c>
      <c r="P3241" t="str">
        <f>IF(ISBLANK(O3241),"0",(VLOOKUP(O3241,REGION,2,FALSE)))</f>
        <v>OCCIDENTE</v>
      </c>
      <c r="Q3241" t="str">
        <v>RAFAEL ARDILA PUENTES</v>
      </c>
      <c r="R3241">
        <f>IF(ISBLANK(Q3241),"0", VLOOKUP(Q3241,PERSONAL,2,FALSE))</f>
        <v>1018419858</v>
      </c>
      <c r="S3241" t="str">
        <v>ALIADO</v>
      </c>
      <c r="T3241">
        <v>0.5833333333333334</v>
      </c>
      <c r="U3241">
        <v>0.6666666666666666</v>
      </c>
      <c r="V3241">
        <f>IF(ISBLANK(T3241 ),"0",U3241-T3241)</f>
        <v>0.08333333333333326</v>
      </c>
      <c r="W3241">
        <v>1</v>
      </c>
      <c r="X3241">
        <v>1</v>
      </c>
      <c r="Y3241" t="str">
        <f>IF(X3241&lt;=2,"CUMPLE","NO CUMPLE")</f>
        <v>CUMPLE</v>
      </c>
    </row>
    <row r="3242" xml:space="preserve">
      <c r="A3242">
        <v>464650</v>
      </c>
      <c r="B3242" t="str">
        <v>INCIDENT</v>
      </c>
      <c r="C3242" t="str">
        <v xml:space="preserve">CERRADO </v>
      </c>
      <c r="D3242" t="str">
        <v xml:space="preserve">LINEAL DE CAJAS </v>
      </c>
      <c r="E3242" t="str">
        <v>INVENTARIO</v>
      </c>
      <c r="F3242" t="str">
        <v>INVENTARIO</v>
      </c>
      <c r="G3242" t="str">
        <v>INVENTARIO</v>
      </c>
      <c r="H3242" t="str">
        <v>Buen día; se requiere regularizar inventario del Lineal de cajas y Pos periféricas de la tienda Metro Zipaquirá y plataforma Itam con Asignación; Sub estado y ubicación de cada una</v>
      </c>
      <c r="I3242" t="str">
        <v>Buen día; se requiere regularizar inventario del Lineal de cajas y Pos periféricas de la tienda Metro Zipaquirá y plataforma Itam con Asignación; Sub estado y ubicación de cada una</v>
      </c>
      <c r="J3242" t="str">
        <v>Se realizó el inventario correspondiente a los equipos del lineal de cajas y en ATC. Se envía archivo adjunto.</v>
      </c>
      <c r="K3242">
        <v>45345</v>
      </c>
      <c r="L3242">
        <v>45345</v>
      </c>
      <c r="M3242" t="str">
        <f>TEXT(L3242,"DDDDDDD")</f>
        <v>viernes</v>
      </c>
      <c r="N3242" t="str" xml:space="preserve">
        <v xml:space="preserve">M077 METRO ZIPAQUIRA_x000d_
_x000d_
</v>
      </c>
      <c r="O3242" t="str">
        <v>ZIPAQUIRA</v>
      </c>
      <c r="P3242" t="str">
        <f>IF(ISBLANK(O3242),"0",(VLOOKUP(O3242,REGION,2,FALSE)))</f>
        <v>BOGOTA</v>
      </c>
      <c r="Q3242" t="str">
        <v>ALEXANDER CASTILLO SOTELO</v>
      </c>
      <c r="R3242">
        <f>IF(ISBLANK(Q3242),"0", VLOOKUP(Q3242,PERSONAL,2,FALSE))</f>
        <v>80216449</v>
      </c>
      <c r="S3242" t="str">
        <v>ALIADO</v>
      </c>
      <c r="T3242">
        <v>0.4791666666666667</v>
      </c>
      <c r="U3242">
        <v>0.5208333333333334</v>
      </c>
      <c r="V3242">
        <f>IF(ISBLANK(T3242 ),"0",U3242-T3242)</f>
        <v>0.041666666666666685</v>
      </c>
      <c r="W3242">
        <v>1</v>
      </c>
      <c r="X3242">
        <v>1</v>
      </c>
      <c r="Y3242" t="str">
        <f>IF(X3242&lt;=2,"CUMPLE","NO CUMPLE")</f>
        <v>CUMPLE</v>
      </c>
    </row>
    <row r="3243" xml:space="preserve">
      <c r="A3243">
        <v>475421</v>
      </c>
      <c r="B3243" t="str">
        <v>INCIDENT</v>
      </c>
      <c r="C3243" t="str">
        <v>CERRADO</v>
      </c>
      <c r="D3243" t="str">
        <v>LINEAL DE CAJAS</v>
      </c>
      <c r="E3243" t="str">
        <v xml:space="preserve">BALANZA </v>
      </c>
      <c r="F3243" t="str">
        <v>SCANNER</v>
      </c>
      <c r="G3243" t="str">
        <v>DATALOGIC</v>
      </c>
      <c r="H3243" t="str" xml:space="preserve">
        <v xml:space="preserve">Buenas tardes me colaboran por favor con un adaptador de corriente para la pos 7; el scaner de esta se encuentra apagado y por tal motivo la caja esta fuera de uso ; agradezco su colaboración quedo atenta ._x000d_
Número de inventario_x000d_
_x000d_
F16M03063</v>
      </c>
      <c r="I3243" t="str" xml:space="preserve">
        <v xml:space="preserve">Buenas tardes me colaboran por favor con un adaptador de corriente para la pos 7; el scaner de esta se encuentra apagado y por tal motivo la caja esta fuera de uso ; agradezco su colaboración quedo atenta ._x000d_
Número de inventario_x000d_
_x000d_
F16M03063</v>
      </c>
      <c r="J3243" t="str">
        <v>Se realizó la instalación de la fuente de poder de la balanza; se hacen las pruebas de funcionamiento salen correctas.Se deja operativa a caja.</v>
      </c>
      <c r="K3243">
        <v>45348</v>
      </c>
      <c r="L3243">
        <v>45348</v>
      </c>
      <c r="M3243" t="str">
        <f>TEXT(L3243,"DDDDDDD")</f>
        <v>lunes</v>
      </c>
      <c r="N3243" t="str" xml:space="preserve">
        <v xml:space="preserve">M073 METRO MOSQUERA_x000d_
_x000d_
</v>
      </c>
      <c r="O3243" t="str">
        <v>MOSQUERA</v>
      </c>
      <c r="P3243" t="str">
        <f>IF(ISBLANK(O3243),"0",(VLOOKUP(O3243,REGION,2,FALSE)))</f>
        <v>BOGOTA</v>
      </c>
      <c r="Q3243" t="str">
        <v>ALEXANDER CASTILLO SOTELO</v>
      </c>
      <c r="R3243">
        <f>IF(ISBLANK(Q3243),"0", VLOOKUP(Q3243,PERSONAL,2,FALSE))</f>
        <v>80216449</v>
      </c>
      <c r="S3243" t="str">
        <v>ALIADO</v>
      </c>
      <c r="T3243">
        <v>0.5243055555555556</v>
      </c>
      <c r="U3243">
        <v>0.5416666666666666</v>
      </c>
      <c r="V3243">
        <f>IF(ISBLANK(T3243 ),"0",U3243-T3243)</f>
        <v>0.01736111111111105</v>
      </c>
      <c r="W3243">
        <v>1</v>
      </c>
      <c r="X3243">
        <v>1</v>
      </c>
      <c r="Y3243" t="str">
        <f>IF(X3243&lt;=2,"CUMPLE","NO CUMPLE")</f>
        <v>CUMPLE</v>
      </c>
    </row>
    <row r="3244" xml:space="preserve">
      <c r="A3244">
        <v>480265</v>
      </c>
      <c r="B3244" t="str">
        <v>REQUEST</v>
      </c>
      <c r="C3244" t="str">
        <v>CERRADO</v>
      </c>
      <c r="D3244" t="str">
        <v>LINEAL DE CAJAS</v>
      </c>
      <c r="E3244" t="str">
        <v>SELF CHECKOUT</v>
      </c>
      <c r="F3244" t="str">
        <v>SELF CHECKOUT</v>
      </c>
      <c r="G3244" t="str">
        <v>SELF CHECKOUT</v>
      </c>
      <c r="H3244" t="str">
        <v>Buenas tardes me colaboran por favor con la pos numero 11 de SCO ya que esta fuera de linea y se a reiniciado varias veces y se valido con soporte pero sigue igual. muchas gracias.</v>
      </c>
      <c r="I3244" t="str">
        <v>Buenas tardes me colaboran por favor con la pos numero 11 de SCO ya que esta fuera de linea y se a reiniciado varias veces y se valido con soporte pero sigue igual. muchas gracias.</v>
      </c>
      <c r="J3244" t="str">
        <v xml:space="preserve">Con el apoyo de Stharlyn de Cencosud; Deisy Aricapa de redes; John Olaya de Cencosud e Iván Pulido de NCR; se realizaron las diferentes verificaciones para descartar problemas de: sistema operativo; de controladores de tarjeta de red; de configuración ip; de cable y de conectividad en el punto de datos. Al parecer el cable de red estaba conectado en el puerto incorrecto. Se logró conectividad física y lógica de la pos; pero no se logró ver en línea por el aplicativo que gestiona los pos. Iván Pulido autorizó mi retiro dado que ya el problema local estaba solucionado y que se encargaría de las configuraciones correspodientes para dejar la pos operativa. </v>
      </c>
      <c r="K3244">
        <v>45348</v>
      </c>
      <c r="L3244">
        <v>45348</v>
      </c>
      <c r="M3244" t="str">
        <f>TEXT(L3244,"DDDDDDD")</f>
        <v>lunes</v>
      </c>
      <c r="N3244" t="str" xml:space="preserve">
        <v xml:space="preserve">J027 JUMBO RIONEGRO_x000d_
_x000d_
</v>
      </c>
      <c r="O3244" t="str">
        <v>RIONEGRO</v>
      </c>
      <c r="P3244" t="str">
        <f>IF(ISBLANK(O3244),"0",(VLOOKUP(O3244,REGION,2,FALSE)))</f>
        <v>CENTRO</v>
      </c>
      <c r="Q3244" t="str">
        <v xml:space="preserve">FABIAN VARGAS LASTRA </v>
      </c>
      <c r="R3244">
        <v>15404312</v>
      </c>
      <c r="S3244" t="str">
        <v>ALIADO</v>
      </c>
      <c r="T3244">
        <v>0.3541666666666667</v>
      </c>
      <c r="U3244">
        <v>0.6354166666666666</v>
      </c>
      <c r="V3244">
        <f>IF(ISBLANK(T3244 ),"0",U3244-T3244)</f>
        <v>0.28124999999999994</v>
      </c>
      <c r="W3244" t="str">
        <v>2;5</v>
      </c>
      <c r="X3244">
        <f>NETWORKDAYS(K3244,L3243)</f>
        <v>1</v>
      </c>
      <c r="Y3244" t="str">
        <f>IF(X3244&lt;=2,"CUMPLE","NO CUMPLE")</f>
        <v>CUMPLE</v>
      </c>
    </row>
    <row r="3245" xml:space="preserve">
      <c r="A3245">
        <v>472109</v>
      </c>
      <c r="B3245" t="str">
        <v>INCIDENT</v>
      </c>
      <c r="C3245" t="str">
        <v>CERRADO</v>
      </c>
      <c r="D3245" t="str">
        <v>PLATOS PREPARADOS</v>
      </c>
      <c r="E3245" t="str">
        <v>BALANZA</v>
      </c>
      <c r="F3245" t="str">
        <v>COLGANTE</v>
      </c>
      <c r="G3245" t="str">
        <v>METTLER</v>
      </c>
      <c r="H3245" t="str" xml:space="preserve">
        <v xml:space="preserve">Buen Día Necesito Soporte Con la Calibración De La Balanza colgante usada en La Sección Platos Preparados de tienda 013 Valle de Lili; pues esta presentado variación con los Pesajes. Agradezco De Su Colaboración Para Resolver Este Caso._x000d_
Indica la ubicacion de tu balanza en la tienda_x000d_
_x000d_
Perecederos/Platos Preparados</v>
      </c>
      <c r="I3245" t="str" xml:space="preserve">
        <v xml:space="preserve">Buen Día Necesito Soporte Con la Calibración De La Balanza colgante usada en La Sección Platos Preparados de tienda 013 Valle de Lili; pues esta presentado variación con los Pesajes. Agradezco De Su Colaboración Para Resolver Este Caso._x000d_
Indica la ubicacion de tu balanza en la tienda_x000d_
_x000d_
Perecederos/Platos Preparados</v>
      </c>
      <c r="J3245" t="str">
        <v>Se realiza calibración y se hacen pruebas de peso con elementos de la zona de Platos Preparadas; se realiza una comparación de pesos de los elementos arrojados por la balanza colgante con los arrojados por otra balanza de la zona que se encuentra calibrada de forma correcta y que es de la misma línea bPlus; se comprueba mediante estas pruebas que las variaciones de peso fueron corregidas. Se realizan distintas pruebas de peso y la balanza muestra resultado correcto al censar su peso. Se indica que se retira el precinto con serial: XAA2950000429189; y se coloca el precinto de sticker con serial: 7380 000000642. Adicionalmente; durante el proceso de calibración; se corrigen las configuraciones relacionadas con Filtro y Rango ya que se encontraban incorrectas. Se pone a prueba la balanza sin novedad; estado operativa.</v>
      </c>
      <c r="K3245">
        <v>45348</v>
      </c>
      <c r="L3245">
        <v>45349</v>
      </c>
      <c r="M3245" t="str">
        <f>TEXT(L3245,"DDDDDDD")</f>
        <v>martes</v>
      </c>
      <c r="N3245" t="str" xml:space="preserve">
        <v xml:space="preserve">J013 JUMBO VALLE DEL LILI_x000d_
_x000d_
</v>
      </c>
      <c r="O3245" t="str">
        <v>CALI</v>
      </c>
      <c r="P3245" t="str">
        <f>IF(ISBLANK(O3245),"0",(VLOOKUP(O3245,REGION,2,FALSE)))</f>
        <v>OCCIDENTE</v>
      </c>
      <c r="Q3245" t="str">
        <v xml:space="preserve">SANTIAGO CALIZ ORTIZ </v>
      </c>
      <c r="R3245">
        <v>1192893607</v>
      </c>
      <c r="S3245" t="str">
        <v>ALIADO</v>
      </c>
      <c r="T3245">
        <v>0.6909722222222222</v>
      </c>
      <c r="U3245">
        <v>0.7326388888888888</v>
      </c>
      <c r="V3245">
        <f>IF(ISBLANK(T3245 ),"0",U3245-T3245)</f>
        <v>0.04166666666666663</v>
      </c>
      <c r="W3245">
        <v>1</v>
      </c>
      <c r="X3245">
        <f>NETWORKDAYS(K3245,L3244)</f>
        <v>1</v>
      </c>
      <c r="Y3245" t="str">
        <f>IF(X3245&lt;=2,"CUMPLE","NO CUMPLE")</f>
        <v>CUMPLE</v>
      </c>
    </row>
    <row r="3246" xml:space="preserve">
      <c r="A3246">
        <v>488559</v>
      </c>
      <c r="B3246" t="str">
        <v>REQUEST</v>
      </c>
      <c r="C3246" t="str">
        <v>CERRADO</v>
      </c>
      <c r="D3246" t="str">
        <v>LINEAL DE CAJAS</v>
      </c>
      <c r="E3246" t="str">
        <v>BALANZA</v>
      </c>
      <c r="F3246" t="str">
        <v>SCANNER</v>
      </c>
      <c r="G3246" t="str">
        <v>DATALOGIC</v>
      </c>
      <c r="H3246" t="str" xml:space="preserve">
        <v xml:space="preserve">La pos 15 con serial 6498720770 tiene la balanza descalibrada_x000d_
Área en donde se encuentra la Balanza_x000d_
_x000d_
lineal de cajas</v>
      </c>
      <c r="I3246" t="str" xml:space="preserve">
        <v xml:space="preserve">La pos 15 con serial 6498720770 tiene la balanza descalibrada_x000d_
Área en donde se encuentra la Balanza_x000d_
_x000d_
lineal de cajas</v>
      </c>
      <c r="J3246" t="str">
        <v>Me encuentro en sitio y se me indica realizar la verificaciones la balanza POS #15; procedo a buscar una pesa que tiene la jefe de cajas e informo o consulto al Ing. Harold si hay algún manual de esa balanza; me indica que desconecte la unidad por 40 min y revise la encienda con la tecla de 0 presionada;  realizo la acción indicada mientras busco elementos para realizar pruebas de peso verifico que el precinto este bien instalado  ; le informo a la compañera Katerine de la labor terminada; y al Ing. Harold; y me retiro del sitio . Equipo Operativo</v>
      </c>
      <c r="K3246">
        <v>45349</v>
      </c>
      <c r="L3246">
        <v>45349</v>
      </c>
      <c r="M3246" t="str">
        <f>TEXT(L3246,"DDDDDDD")</f>
        <v>martes</v>
      </c>
      <c r="N3246" t="str" xml:space="preserve">
        <v xml:space="preserve">J036 JUMBO POPAYAN CAMPANARIO_x000d_
_x000d_
</v>
      </c>
      <c r="O3246" t="str">
        <v>POPAYAN</v>
      </c>
      <c r="P3246" t="str">
        <f>IF(ISBLANK(O3246),"0",(VLOOKUP(O3246,REGION,2,FALSE)))</f>
        <v>OCCIDENTE</v>
      </c>
      <c r="Q3246" t="str">
        <v>DANIEL FERNANDO PAREDES ARTEAGA</v>
      </c>
      <c r="R3246">
        <f>IF(ISBLANK(Q3246),"0", VLOOKUP(Q3246,PERSONAL,2,FALSE))</f>
        <v>10301691</v>
      </c>
      <c r="S3246" t="str">
        <v>DIRECTO</v>
      </c>
      <c r="T3246">
        <v>0.4930555555555556</v>
      </c>
      <c r="U3246">
        <v>0.5763888888888888</v>
      </c>
      <c r="V3246">
        <f>IF(ISBLANK(T3246 ),"0",U3246-T3246)</f>
        <v>0.08333333333333326</v>
      </c>
      <c r="W3246">
        <v>1</v>
      </c>
      <c r="X3246">
        <f>NETWORKDAYS(K3246,L3245)</f>
        <v>1</v>
      </c>
      <c r="Y3246" t="str">
        <f>IF(X3246&lt;=2,"CUMPLE","NO CUMPLE")</f>
        <v>CUMPLE</v>
      </c>
    </row>
    <row r="3247" xml:space="preserve">
      <c r="A3247">
        <v>471672</v>
      </c>
      <c r="B3247" t="str">
        <v>INCIDENT</v>
      </c>
      <c r="C3247" t="str">
        <v>CERRADO</v>
      </c>
      <c r="D3247" t="str">
        <v>LINEAL DE CAJAS</v>
      </c>
      <c r="E3247" t="str">
        <v>POS</v>
      </c>
      <c r="F3247" t="str">
        <v>POS</v>
      </c>
      <c r="G3247" t="str">
        <v>WINCOR</v>
      </c>
      <c r="H3247" t="str" xml:space="preserve">
        <v xml:space="preserve">Buenos días; me colaboran con la pos #17; se encuentra en cleanup ya se reinicio pero la pos queda hay; se verificaron cables y nada. Muchas gracias._x000d_
Número de inventario si se tiene_x000d_
_x000d_
023697_x000d_
_x000d_
Numero de caja_x000d_
_x000d_
17</v>
      </c>
      <c r="I3247" t="str" xml:space="preserve">
        <v xml:space="preserve">Buenos días; me colaboran con la pos #17; se encuentra en cleanup ya se reinicio pero la pos queda hay; se verificaron cables y nada. Muchas gracias._x000d_
Número de inventario si se tiene_x000d_
_x000d_
023697_x000d_
_x000d_
Numero de caja_x000d_
_x000d_
17</v>
      </c>
      <c r="J3247" t="str">
        <v>Me encuentro en sitio y se me indica realizarla verificación de la pos 17; me indica el Ing. Harold que es problema de red y que realice pruebas con un teléfono; se conecta el teléfono y no enciende; ubico el cable de red y lo cambio por otro sin resultados; le envió la información al Ing. Harold para comunicaciones; ubico el gabinete donde está el cableado y observo que el puerto al que corresponde la pos 17 no prende o comunica; le informo al ing harold y esperamos respuesta de comunicaciones; nos indican que esta libre pero no hay cambios; pruebo con otra pos funcional y esta indica comunicación y operativad; procedo a colocar la POS 17 y esta no arranca se determina que aparte del bloqueo de red estaba dañado el sistema se formateo y se solicita datos de ip al ing harold. Se termina la instalación del sistema; se hacen pruebas de ingreso de usuario y todo ok se le indica que debe enviar correo para el cargue de facturación; le informo a la compañera Katerine de la labor terminada; y al Ing. Harold; continúo con otro caso. "</v>
      </c>
      <c r="K3247">
        <v>45349</v>
      </c>
      <c r="L3247">
        <v>45349</v>
      </c>
      <c r="M3247" t="str">
        <f>TEXT(L3247,"DDDDDDD")</f>
        <v>martes</v>
      </c>
      <c r="N3247" t="str" xml:space="preserve">
        <v xml:space="preserve">J036 JUMBO POPAYAN CAMPANARIO_x000d_
_x000d_
</v>
      </c>
      <c r="O3247" t="str">
        <v>POPAYAN</v>
      </c>
      <c r="P3247" t="str">
        <f>IF(ISBLANK(O3247),"0",(VLOOKUP(O3247,REGION,2,FALSE)))</f>
        <v>OCCIDENTE</v>
      </c>
      <c r="Q3247" t="str">
        <v>DANIEL FERNANDO PAREDES ARTEAGA</v>
      </c>
      <c r="R3247">
        <f>IF(ISBLANK(Q3247),"0", VLOOKUP(Q3247,PERSONAL,2,FALSE))</f>
        <v>10301691</v>
      </c>
      <c r="S3247" t="str">
        <v>DIRECTO</v>
      </c>
      <c r="T3247">
        <v>0.3333333333333333</v>
      </c>
      <c r="U3247">
        <v>0.4895833333333333</v>
      </c>
      <c r="V3247">
        <f>IF(ISBLANK(T3247 ),"0",U3247-T3247)</f>
        <v>0.15625</v>
      </c>
      <c r="W3247">
        <v>2</v>
      </c>
      <c r="X3247">
        <f>NETWORKDAYS(K3247,L3246)</f>
        <v>1</v>
      </c>
      <c r="Y3247" t="str">
        <f>IF(X3247&lt;=2,"CUMPLE","NO CUMPLE")</f>
        <v>CUMPLE</v>
      </c>
    </row>
    <row r="3248" xml:space="preserve">
      <c r="A3248">
        <v>492983</v>
      </c>
      <c r="B3248" t="str">
        <v>INCIDENT</v>
      </c>
      <c r="C3248" t="str">
        <v>CERRADO</v>
      </c>
      <c r="D3248" t="str">
        <v>LINEAL DE CAJAS</v>
      </c>
      <c r="E3248" t="str">
        <v>POS</v>
      </c>
      <c r="F3248" t="str">
        <v>IMPRESORA</v>
      </c>
      <c r="G3248" t="str">
        <v>EPSON</v>
      </c>
      <c r="H3248" t="str" xml:space="preserve">
        <v xml:space="preserve">buen día para que por favor me ayudan el la revisión de la impresora de la pos #5 . la cual presenta un error_x000d_
Número de inventario_x000d_
_x000d_
AD-124388_x000d_
_x000d_
numero de caja_x000d_
_x000d_
5</v>
      </c>
      <c r="I3248" t="str" xml:space="preserve">
        <v xml:space="preserve">buen día para que por favor me ayudan el la revisión de la impresora de la pos #5 . la cual presenta un error_x000d_
Número de inventario_x000d_
_x000d_
AD-124388_x000d_
_x000d_
numero de caja_x000d_
_x000d_
5</v>
      </c>
      <c r="J3248" t="str">
        <v>SE REALIZA REVISION DE IMPRESORA EPSON DE POS #5; LIMPIEZA INTERNA CABEZAL DE IMPRESIÓN; SENSORES DE PAPEL; RODILLOS. DONDE SE EVIDENCIA UNA NOVEDAD LA CUAL FUERON ENCONTRADAS VARIAS CUCARACHAS Y SUCIEDAD DENTRO DE LA MISMA; SE RETIRA EN SU MAYORIA DICHA SUCIEDAD E INSECTOS INTERNOS. SE REALIZAN PRUEBAS DE FUNCIONAMIENTO Y LA VALIDADORA QUEDA FUNCIONANDO CORRECTAMENTE Y SIN GENERAR ALERTAS O ERRORES EN POS.</v>
      </c>
      <c r="K3248">
        <v>45350</v>
      </c>
      <c r="L3248">
        <v>45350</v>
      </c>
      <c r="M3248" t="str">
        <f>TEXT(L3248,"DDDDDDD")</f>
        <v>miércoles</v>
      </c>
      <c r="N3248" t="str" xml:space="preserve">
        <v xml:space="preserve">J126 JUMBO SAN SILVESTRE_x000d_
_x000d_
</v>
      </c>
      <c r="O3248" t="str">
        <v>BARRANCABERMEJA</v>
      </c>
      <c r="P3248" t="str">
        <f>IF(ISBLANK(O3248),"0",(VLOOKUP(O3248,REGION,2,FALSE)))</f>
        <v>ORIENTE</v>
      </c>
      <c r="Q3248" t="str">
        <v>LUIS CARLOS ROJAS ACOSTA</v>
      </c>
      <c r="R3248">
        <f>IF(ISBLANK(Q3248),"0", VLOOKUP(Q3248,PERSONAL,2,FALSE))</f>
        <v>1096188137</v>
      </c>
      <c r="S3248" t="str">
        <v>DIRECTO</v>
      </c>
      <c r="T3248">
        <v>0.4791666666666667</v>
      </c>
      <c r="U3248">
        <v>0.5347222222222222</v>
      </c>
      <c r="V3248">
        <f>IF(ISBLANK(T3248 ),"0",U3248-T3248)</f>
        <v>0.055555555555555525</v>
      </c>
      <c r="W3248">
        <v>1</v>
      </c>
      <c r="X3248">
        <v>1</v>
      </c>
      <c r="Y3248" t="str">
        <f>IF(X3248&lt;=2,"CUMPLE","NO CUMPLE")</f>
        <v>CUMPLE</v>
      </c>
    </row>
    <row r="3249" xml:space="preserve">
      <c r="A3249">
        <v>492949</v>
      </c>
      <c r="B3249" t="str">
        <v>REQUEST</v>
      </c>
      <c r="C3249" t="str">
        <v>CERRADO</v>
      </c>
      <c r="D3249" t="str">
        <v>LINEAL DE CAJAS</v>
      </c>
      <c r="E3249" t="str">
        <v>POS</v>
      </c>
      <c r="F3249" t="str">
        <v>POS</v>
      </c>
      <c r="G3249" t="str">
        <v>WINCOR</v>
      </c>
      <c r="H3249" t="str">
        <v>Buen día agradezco su colaboración validando la pos 10 esta fuera de servicio</v>
      </c>
      <c r="I3249" t="str">
        <v>Buen día agradezco su colaboración validando la pos 10 esta fuera de servicio</v>
      </c>
      <c r="J3249" t="str">
        <v>SE REVISA POS #10 PLATOS PREPARADOS; SE EVIDENCIA QUE DESDE APERTURA DE TIENDA LA POS NO HA GENERADO NINGUN ERROR DE FUERA DE LINEA; INCLUSO SE HA FACTURADO DE MANERA NORMAL TODAS LAS VENTAS.                                             POS QUEDA FUNCIONANDO CORRECTAMENTE Y OPERATIVA;</v>
      </c>
      <c r="K3249">
        <v>45350</v>
      </c>
      <c r="L3249">
        <v>45350</v>
      </c>
      <c r="M3249" t="str">
        <f>TEXT(L3249,"DDDDDDD")</f>
        <v>miércoles</v>
      </c>
      <c r="N3249" t="str" xml:space="preserve">
        <v xml:space="preserve">J126 JUMBO SAN SILVESTRE_x000d_
_x000d_
</v>
      </c>
      <c r="O3249" t="str">
        <v>BARRANCABERMEJA</v>
      </c>
      <c r="P3249" t="str">
        <f>IF(ISBLANK(O3249),"0",(VLOOKUP(O3249,REGION,2,FALSE)))</f>
        <v>ORIENTE</v>
      </c>
      <c r="Q3249" t="str">
        <v>LUIS CARLOS ROJAS ACOSTA</v>
      </c>
      <c r="R3249">
        <f>IF(ISBLANK(Q3249),"0", VLOOKUP(Q3249,PERSONAL,2,FALSE))</f>
        <v>1096188137</v>
      </c>
      <c r="S3249" t="str">
        <v>DIRECTO</v>
      </c>
      <c r="T3249">
        <v>0.4583333333333333</v>
      </c>
      <c r="U3249">
        <v>0.4791666666666667</v>
      </c>
      <c r="V3249">
        <f>IF(ISBLANK(T3249 ),"0",U3249-T3249)</f>
        <v>0.02083333333333337</v>
      </c>
      <c r="W3249">
        <v>1</v>
      </c>
      <c r="X3249">
        <f>NETWORKDAYS(K3249,L3248)</f>
        <v>1</v>
      </c>
      <c r="Y3249" t="str">
        <f>IF(X3249&lt;=2,"CUMPLE","NO CUMPLE")</f>
        <v>CUMPLE</v>
      </c>
    </row>
    <row r="3250" xml:space="preserve">
      <c r="A3250">
        <v>483685</v>
      </c>
      <c r="B3250" t="str">
        <v>REQUEST</v>
      </c>
      <c r="C3250" t="str">
        <v>CERRADO</v>
      </c>
      <c r="D3250" t="str">
        <v>LINEAL DE CAJAS</v>
      </c>
      <c r="E3250" t="str">
        <v>SCANNER</v>
      </c>
      <c r="F3250" t="str">
        <v>BALANZA</v>
      </c>
      <c r="G3250" t="str">
        <v>MAGELLAN</v>
      </c>
      <c r="H3250" t="str" xml:space="preserve">
        <v xml:space="preserve">Buenas Tardes Se solicita validacion de la POS 11 ya que se realiza la validacion de balanzas y el artículo da un peso menor al real Quedo atenta_x000d_
Numero de caja_x000d_
_x000d_
11</v>
      </c>
      <c r="I3250" t="str" xml:space="preserve">
        <v xml:space="preserve">Buenas Tardes Se solicita validacion de la POS 11 ya que se realiza la validacion de balanzas y el artículo da un peso menor al real Quedo atenta_x000d_
Numero de caja_x000d_
_x000d_
11</v>
      </c>
      <c r="J3250" t="str" xml:space="preserve">
        <v xml:space="preserve">Se realiza visita; SCANNER BALANZA se encuentra en funcionamiento; se reinicia con botón cero; se desconecta de fuente de poder por 20 minutos para validar error; con bandeja despejada; la  coordinadora de cajas Jennifer Luna  indica que tiquet se solicito por que balanza no reconocía ningún peso; se realizan procesos y se entrega funcional coordinadora cajas._x000d_
_x000d_
Observación  al realizar pruebas en el peso de productos se puede constatar que en la mayoría de las veces se aumenta 10 gramos con respecto a la información de el empaque</v>
      </c>
      <c r="K3250">
        <v>45349</v>
      </c>
      <c r="L3250">
        <v>45350</v>
      </c>
      <c r="M3250" t="str">
        <f>TEXT(L3250,"DDDDDDD")</f>
        <v>miércoles</v>
      </c>
      <c r="N3250" t="str" xml:space="preserve">
        <v xml:space="preserve">M195 METRO SANTA LUCIA_x000d_
_x000d_
</v>
      </c>
      <c r="O3250" t="str">
        <v>NEIVA</v>
      </c>
      <c r="P3250" t="str">
        <f>IF(ISBLANK(O3250),"0",(VLOOKUP(O3250,REGION,2,FALSE)))</f>
        <v>OCCIDENTE</v>
      </c>
      <c r="Q3250" t="str">
        <v>CARLOS HERNAN BARRETO LOPEZ</v>
      </c>
      <c r="R3250">
        <f>IF(ISBLANK(Q3250),"0", VLOOKUP(Q3250,PERSONAL,2,FALSE))</f>
        <v>1010165612</v>
      </c>
      <c r="S3250" t="str">
        <v>DIRECTO</v>
      </c>
      <c r="T3250">
        <v>0.4166666666666667</v>
      </c>
      <c r="U3250">
        <v>0.625</v>
      </c>
      <c r="V3250">
        <f>IF(ISBLANK(T3250 ),"0",U3250-T3250)</f>
        <v>0.20833333333333331</v>
      </c>
      <c r="W3250">
        <v>3</v>
      </c>
      <c r="X3250">
        <f>NETWORKDAYS(K3250,L3249)</f>
        <v>2</v>
      </c>
      <c r="Y3250" t="str">
        <f>IF(X3250&lt;=2,"CUMPLE","NO CUMPLE")</f>
        <v>CUMPLE</v>
      </c>
    </row>
    <row r="3251" xml:space="preserve">
      <c r="A3251">
        <v>470865</v>
      </c>
      <c r="B3251" t="str">
        <v>INCIDENT</v>
      </c>
      <c r="C3251" t="str">
        <v>CERRADO</v>
      </c>
      <c r="D3251" t="str">
        <v>LINEAL DE CAJAS</v>
      </c>
      <c r="E3251" t="str">
        <v>IMPRESORA</v>
      </c>
      <c r="F3251" t="str">
        <v>IMPRESORA</v>
      </c>
      <c r="G3251" t="str">
        <v>EPSON</v>
      </c>
      <c r="H3251" t="str" xml:space="preserve">
        <v xml:space="preserve">Buenas Tardes Me pueden ayudar por favor validando la POS 3 ya que no funciona la impresora refleja un error se revisa sin encontrar novedad alguna; la POS no permite realizar ningún procedimiento_x000d_
Numero de caja_x000d_
_x000d_
3</v>
      </c>
      <c r="I3251" t="str" xml:space="preserve">
        <v xml:space="preserve">Buenas Tardes Me pueden ayudar por favor validando la POS 3 ya que no funciona la impresora refleja un error se revisa sin encontrar novedad alguna; la POS no permite realizar ningún procedimiento_x000d_
Numero de caja_x000d_
_x000d_
3</v>
      </c>
      <c r="J3251" t="str">
        <v>Se realiza visita; impresora Epson ;se realizan reinicios y ajuste en cableado; los indicadores muestran error de papel atascado; se realiza limpieza y mantenimiento; de realiza reinicio; pero  impresora continua alarmada; se realizan las operaciones de desatasco de papel que indica manual Epson;  posible daño en hardware de cabezal impresora; pues  no se encuentra ningún elemento que pueda causar alarma reiterada. Serial	Serial	X5G5012428</v>
      </c>
      <c r="K3251">
        <v>45349</v>
      </c>
      <c r="L3251">
        <v>45350</v>
      </c>
      <c r="M3251" t="str">
        <f>TEXT(L3251,"DDDDDDD")</f>
        <v>miércoles</v>
      </c>
      <c r="N3251" t="str" xml:space="preserve">
        <v xml:space="preserve">M195 METRO SANTA LUCIA_x000d_
_x000d_
</v>
      </c>
      <c r="O3251" t="str">
        <v>NEIVA</v>
      </c>
      <c r="P3251" t="str">
        <f>IF(ISBLANK(O3251),"0",(VLOOKUP(O3251,REGION,2,FALSE)))</f>
        <v>OCCIDENTE</v>
      </c>
      <c r="Q3251" t="str">
        <v>CARLOS HERNAN BARRETO LOPEZ</v>
      </c>
      <c r="R3251">
        <f>IF(ISBLANK(Q3251),"0", VLOOKUP(Q3251,PERSONAL,2,FALSE))</f>
        <v>1010165612</v>
      </c>
      <c r="S3251" t="str">
        <v>DIRECTO</v>
      </c>
      <c r="T3251">
        <v>0.3333333333333333</v>
      </c>
      <c r="U3251">
        <v>0.3958333333333333</v>
      </c>
      <c r="V3251">
        <f>IF(ISBLANK(T3251 ),"0",U3251-T3251)</f>
        <v>0.0625</v>
      </c>
      <c r="W3251">
        <v>1</v>
      </c>
      <c r="X3251">
        <f>NETWORKDAYS(K3251,L3250)</f>
        <v>2</v>
      </c>
      <c r="Y3251" t="str">
        <f>IF(X3251&lt;=2,"CUMPLE","NO CUMPLE")</f>
        <v>CUMPLE</v>
      </c>
    </row>
    <row r="3252" xml:space="preserve">
      <c r="A3252">
        <v>496795</v>
      </c>
      <c r="B3252" t="str">
        <v>REQUEST</v>
      </c>
      <c r="C3252" t="str">
        <v>CERRADO</v>
      </c>
      <c r="D3252" t="str">
        <v>ELECTRO</v>
      </c>
      <c r="E3252" t="str">
        <v>POS</v>
      </c>
      <c r="F3252" t="str">
        <v>POS</v>
      </c>
      <c r="G3252" t="str">
        <v>WINCOR</v>
      </c>
      <c r="H3252" t="str" xml:space="preserve">
        <v xml:space="preserve">Buen dia: por favor me colaboran para trasladar la pos 18 al mueble instalado en la caja de electrodomesticos_x000d_
numero de caja pos_x000d_
_x000d_
18</v>
      </c>
      <c r="I3252" t="str" xml:space="preserve">
        <v xml:space="preserve">Buen dia: por favor me colaboran para trasladar la pos 18 al mueble instalado en la caja de electrodomesticos_x000d_
numero de caja pos_x000d_
_x000d_
18</v>
      </c>
      <c r="J3252" t="str">
        <v>Se realiza revision y adecuacion para el traslado e instalacion de la Pos 18 en el area de Electro; a solicitud del gerente Wilson Castiblanco; Se revisan los puntos de red disponibles en el area; se encuentran cableados de red sin conexion y en mal estado; Se prosigue a ponchar uno a uno los cables disponibles para verificar si alguno tiene señal; pero se evidencia que no tienen señal; Se realiza verificacion del cableado estructurado con ayuda de Fabiola Diaz y se autoriza a conectar un cable de red en un puerto libre del MICROSENS para la configuracion con ayuda de redes para la instalacion de la Pos; Se configura puerto del Microsens y se procede a realizar toda la instalacion de la Pos con sus perifericos y cableado; Se instala correctamente y la pos queda en linea; se procede a realizar pruebas con la jefe de Cajas; SE ENTREGA A SATISFACCION...ESTADO OK</v>
      </c>
      <c r="K3252">
        <v>45352</v>
      </c>
      <c r="L3252">
        <v>45352</v>
      </c>
      <c r="M3252" t="str">
        <f>TEXT(L3252,"DDDDDDD")</f>
        <v>viernes</v>
      </c>
      <c r="N3252" t="str" xml:space="preserve">
        <v xml:space="preserve">J047 JUMBO GIRARDOT_x000d_
_x000d_
</v>
      </c>
      <c r="O3252" t="str">
        <v>GIRARDOT</v>
      </c>
      <c r="P3252" t="str">
        <f>IF(ISBLANK(O3252),"0",(VLOOKUP(O3252,REGION,2,FALSE)))</f>
        <v>OCCIDENTE</v>
      </c>
      <c r="Q3252" t="str">
        <v>RAFAEL ARDILA PUENTES</v>
      </c>
      <c r="R3252">
        <f>IF(ISBLANK(Q3252),"0", VLOOKUP(Q3252,PERSONAL,2,FALSE))</f>
        <v>1018419858</v>
      </c>
      <c r="S3252" t="str">
        <v>ALIADO</v>
      </c>
      <c r="T3252">
        <v>0.375</v>
      </c>
      <c r="U3252">
        <v>0.5416666666666666</v>
      </c>
      <c r="V3252">
        <f>IF(ISBLANK(T3252 ),"0",U3252-T3252)</f>
        <v>0.16666666666666663</v>
      </c>
      <c r="W3252">
        <v>2</v>
      </c>
      <c r="X3252">
        <v>1</v>
      </c>
      <c r="Y3252" t="str">
        <f>IF(X3252&lt;=2,"CUMPLE","NO CUMPLE")</f>
        <v>CUMPLE</v>
      </c>
    </row>
    <row r="3253" xml:space="preserve">
      <c r="A3253">
        <v>489119</v>
      </c>
      <c r="B3253" t="str">
        <v>INCIDENT</v>
      </c>
      <c r="C3253" t="str">
        <v>CERRADO</v>
      </c>
      <c r="D3253" t="str">
        <v>SISTEMAS</v>
      </c>
      <c r="E3253" t="str">
        <v>FORTINET</v>
      </c>
      <c r="F3253" t="str">
        <v>FORTINET</v>
      </c>
      <c r="G3253" t="str">
        <v>FORTINET</v>
      </c>
      <c r="H3253" t="str" xml:space="preserve">
        <v xml:space="preserve">Buenos días: Por favor se requiere soporte de campo en sitio a las 6:30 a.m. para el cambio del Fortinet. Se requiere que cuente con: Portátil y Cable de Consola utilizable en el portátil. Gracias._x000d_
Interconexión_x000d_
_x000d_
Fortinet</v>
      </c>
      <c r="I3253" t="str" xml:space="preserve">
        <v xml:space="preserve">Buenos días: Por favor se requiere soporte de campo en sitio a las 6:30 a.m. para el cambio del Fortinet. Se requiere que cuente con: Portátil y Cable de Consola utilizable en el portátil. Gracias._x000d_
Interconexión_x000d_
_x000d_
Fortinet</v>
      </c>
      <c r="J3253" t="str">
        <v>Se desempaca el equipo; se instala en el rack cerca al equipo anterior; se realizan las conexiones indicada por Alexander Munévar; se valida que todos los servicios estén arriba luego de las configuraciones que hizo Alexander; verificado que todo estaba bien; se da por finalizada la actividad; se desmonta y empaca el equipo viejo y se deja en una caja listo para su retorno.</v>
      </c>
      <c r="K3253">
        <v>45352</v>
      </c>
      <c r="L3253">
        <v>45352</v>
      </c>
      <c r="M3253" t="str">
        <f>TEXT(L3253,"DDDDDDD")</f>
        <v>viernes</v>
      </c>
      <c r="N3253" t="str" xml:space="preserve">
        <v xml:space="preserve">J027 JUMBO RIONEGRO_x000d_
_x000d_
</v>
      </c>
      <c r="O3253" t="str">
        <v>RIONEGRO</v>
      </c>
      <c r="P3253" t="str">
        <f>IF(ISBLANK(O3253),"0",(VLOOKUP(O3253,REGION,2,FALSE)))</f>
        <v>CENTRO</v>
      </c>
      <c r="Q3253" t="str">
        <v xml:space="preserve">FABIAN VARGAS LASTRA </v>
      </c>
      <c r="R3253">
        <v>15404312</v>
      </c>
      <c r="S3253" t="str">
        <v>ALIADO</v>
      </c>
      <c r="T3253">
        <v>0.2638888888888889</v>
      </c>
      <c r="U3253">
        <v>0.3472222222222222</v>
      </c>
      <c r="V3253">
        <f>IF(ISBLANK(T3253 ),"0",U3253-T3253)</f>
        <v>0.08333333333333331</v>
      </c>
      <c r="W3253" t="str">
        <v>1;25</v>
      </c>
      <c r="X3253">
        <f>NETWORKDAYS(K3253,L3252)</f>
        <v>1</v>
      </c>
      <c r="Y3253" t="str">
        <f>IF(X3253&lt;=2,"CUMPLE","NO CUMPLE")</f>
        <v>CUMPLE</v>
      </c>
    </row>
    <row r="3254" xml:space="preserve">
      <c r="A3254">
        <v>487258</v>
      </c>
      <c r="B3254" t="str">
        <v>REQUEST</v>
      </c>
      <c r="C3254" t="str">
        <v>CERRADO</v>
      </c>
      <c r="D3254" t="str">
        <v>LINEAL DE CAJAS</v>
      </c>
      <c r="E3254" t="str">
        <v>POS</v>
      </c>
      <c r="F3254" t="str">
        <v>POS</v>
      </c>
      <c r="G3254" t="str">
        <v>WINCOR</v>
      </c>
      <c r="H3254" t="str" xml:space="preserve">
        <v xml:space="preserve">Buenas tardes: por favor revisar la pos 2 tienda 28 ya que esta bloqueda ; pareciera que estuviera apagada pero el teclado si tiene encendidas las lucecitas Gracias_x000d_
indicar que medio de pago desea afectar a validar_x000d_
_x000d_
pos 02 tienda 28</v>
      </c>
      <c r="I3254" t="str" xml:space="preserve">
        <v xml:space="preserve">Buenas tardes: por favor revisar la pos 2 tienda 28 ya que esta bloqueda ; pareciera que estuviera apagada pero el teclado si tiene encendidas las lucecitas Gracias_x000d_
indicar que medio de pago desea afectar a validar_x000d_
_x000d_
pos 02 tienda 28</v>
      </c>
      <c r="J3254" t="str">
        <v xml:space="preserve">Se llega a sitio donde provede a validar Pos reportada; encontrando que esta encendida pero no carga y se apaga; se realiza mantenimiento preventivo donde con sopladora se se retira suciedad; se ajustan conexiones ; se solicita a Coordinadora en turno Zulma Herreño hacer pruebas y se evidencia que Pos queda operativa y con falla corregida. </v>
      </c>
      <c r="K3254">
        <v>45352</v>
      </c>
      <c r="L3254">
        <v>45352</v>
      </c>
      <c r="M3254" t="str">
        <f>TEXT(L3254,"DDDDDDD")</f>
        <v>viernes</v>
      </c>
      <c r="N3254" t="str" xml:space="preserve">
        <v xml:space="preserve">M028 METRO DUITAMA INNOVO_x000d_
_x000d_
</v>
      </c>
      <c r="O3254" t="str">
        <v>DUITAMA</v>
      </c>
      <c r="P3254" t="str">
        <f>IF(ISBLANK(O3254),"0",(VLOOKUP(O3254,REGION,2,FALSE)))</f>
        <v>ORIENTE</v>
      </c>
      <c r="Q3254" t="str">
        <v>JHONATAN RICARDO VARGAS ZAMBRANO</v>
      </c>
      <c r="R3254">
        <f>IF(ISBLANK(Q3254),"0", VLOOKUP(Q3254,PERSONAL,2,FALSE))</f>
        <v>1057583301</v>
      </c>
      <c r="S3254" t="str">
        <v>DIRECTO</v>
      </c>
      <c r="T3254">
        <v>0.5</v>
      </c>
      <c r="U3254">
        <v>0.5625</v>
      </c>
      <c r="V3254">
        <f>IF(ISBLANK(T3254 ),"0",U3254-T3254)</f>
        <v>0.0625</v>
      </c>
      <c r="W3254">
        <v>1</v>
      </c>
      <c r="X3254">
        <f>NETWORKDAYS(K3254,L3253)</f>
        <v>1</v>
      </c>
      <c r="Y3254" t="str">
        <f>IF(X3254&lt;=2,"CUMPLE","NO CUMPLE")</f>
        <v>CUMPLE</v>
      </c>
    </row>
    <row r="3255" xml:space="preserve">
      <c r="A3255">
        <v>406330</v>
      </c>
      <c r="B3255" t="str">
        <v>REQUEST</v>
      </c>
      <c r="C3255" t="str">
        <v>CERRADO</v>
      </c>
      <c r="D3255" t="str">
        <v>DIRECCION TIENDA</v>
      </c>
      <c r="E3255" t="str">
        <v>PDA</v>
      </c>
      <c r="F3255" t="str">
        <v>PDA</v>
      </c>
      <c r="G3255" t="str">
        <v>ZEBRA</v>
      </c>
      <c r="H3255" t="str">
        <v>La PDT no enciende Marca Zebra ; Modelo : TC15BK ; S/N 23052524700236 Sección de la tienda en donde se ubica la PDT o usuario Metro Duitama Ticket Asociado/276692</v>
      </c>
      <c r="I3255" t="str">
        <v>La PDT no enciende Marca Zebra ; Modelo : TC15BK ; S/N 23052524700236 Sección de la tienda en donde se ubica la PDT o usuario Metro Duitama Ticket Asociado/276692</v>
      </c>
      <c r="J3255" t="str">
        <v xml:space="preserve">La Sra Judith hace entrega de la PDT  a configurar ; cual se formateo en modo recovery; se procede a continuacion a configurar maquina segun instructivo; en el paso a paso y luego de pasar los 7 codigos QR para descargar y configurar aplicativo; generando mensaje de error en este y otros procesos donde se solicitaba la lectura de codigos; se reporta Falla a Geovanna Lopez con la respectiva evidencia; se devueleve pdt a la asistente de gerencia para envio a laboratorio. </v>
      </c>
      <c r="K3255">
        <v>45352</v>
      </c>
      <c r="L3255">
        <v>45352</v>
      </c>
      <c r="M3255" t="str">
        <f>TEXT(L3255,"DDDDDDD")</f>
        <v>viernes</v>
      </c>
      <c r="N3255" t="str" xml:space="preserve">
        <v xml:space="preserve">M028 METRO DUITAMA INNOVO_x000d_
_x000d_
</v>
      </c>
      <c r="O3255" t="str">
        <v>DUITAMA</v>
      </c>
      <c r="P3255" t="str">
        <f>IF(ISBLANK(O3255),"0",(VLOOKUP(O3255,REGION,2,FALSE)))</f>
        <v>ORIENTE</v>
      </c>
      <c r="Q3255" t="str">
        <v>JHONATAN RICARDO VARGAS ZAMBRANO</v>
      </c>
      <c r="R3255">
        <f>IF(ISBLANK(Q3255),"0", VLOOKUP(Q3255,PERSONAL,2,FALSE))</f>
        <v>1057583301</v>
      </c>
      <c r="S3255" t="str">
        <v>DIRECTO</v>
      </c>
      <c r="T3255">
        <v>0.5416666666666666</v>
      </c>
      <c r="U3255">
        <v>0.7083333333333334</v>
      </c>
      <c r="V3255">
        <f>IF(ISBLANK(T3255 ),"0",U3255-T3255)</f>
        <v>0.16666666666666674</v>
      </c>
      <c r="W3255">
        <v>2</v>
      </c>
      <c r="X3255">
        <f>NETWORKDAYS(K3255,L3254)</f>
        <v>1</v>
      </c>
      <c r="Y3255" t="str">
        <f>IF(X3255&lt;=2,"CUMPLE","NO CUMPLE")</f>
        <v>CUMPLE</v>
      </c>
    </row>
    <row r="3256" xml:space="preserve">
      <c r="A3256">
        <v>173492</v>
      </c>
      <c r="B3256" t="str">
        <v>INCIDENT</v>
      </c>
      <c r="C3256" t="str">
        <v>CERRADO</v>
      </c>
      <c r="D3256" t="str">
        <v>DIRECCION TIENDA</v>
      </c>
      <c r="E3256" t="str">
        <v>VERIFICADOR</v>
      </c>
      <c r="F3256" t="str">
        <v>VERIFICADOR</v>
      </c>
      <c r="G3256" t="str">
        <v xml:space="preserve">NEWLAND </v>
      </c>
      <c r="H3256" t="str">
        <v>Verificador de Precios de Fruver no funciona.</v>
      </c>
      <c r="I3256" t="str">
        <v>Verificador de Precios de Fruver no funciona.</v>
      </c>
      <c r="J3256" t="str">
        <v>Se llega a tienda donde se recibe verificador el cual estaba en reparacion y se debe configurar; se procede segun instructivo a realizar configuracion desde modo recovery; se procede con la lectura de codigos; Giovanna de sistemas comparte la información que se necesita para parametrizar el verifiicador; al momento de configurar y conectar a la red CSWLAN12 genera mal funcionamiento ya que las redes detectadas presentan mala intensidad de señal; no es posible continuar la configuracion; puede que dicha novedad sea causada una desconexion o desajuste interno de los cables que llegan a la antena. se reporta novedad a Geovanna de sistemas; verificador queda empacada para su posterior  envio a laboratorio; adicional se traslada verificador por piso de venta conectandolo en cada punto donde estan los otros verificadores evidenciando que las redes detectadas son minimas o nulas.</v>
      </c>
      <c r="K3256">
        <v>45355</v>
      </c>
      <c r="L3256">
        <v>45355</v>
      </c>
      <c r="M3256" t="str">
        <f>TEXT(L3256,"DDDDDDD")</f>
        <v>lunes</v>
      </c>
      <c r="N3256" t="str" xml:space="preserve">
        <v xml:space="preserve">M028 METRO DUITAMA INNOVO_x000d_
_x000d_
</v>
      </c>
      <c r="O3256" t="str">
        <v>DUITAMA</v>
      </c>
      <c r="P3256" t="str">
        <f>IF(ISBLANK(O3256),"0",(VLOOKUP(O3256,REGION,2,FALSE)))</f>
        <v>ORIENTE</v>
      </c>
      <c r="Q3256" t="str">
        <v>JHONATAN RICARDO VARGAS ZAMBRANO</v>
      </c>
      <c r="R3256">
        <f>IF(ISBLANK(Q3256),"0", VLOOKUP(Q3256,PERSONAL,2,FALSE))</f>
        <v>1057583301</v>
      </c>
      <c r="S3256" t="str">
        <v>DIRECTO</v>
      </c>
      <c r="T3256">
        <v>0.3333333333333333</v>
      </c>
      <c r="U3256">
        <v>0.5</v>
      </c>
      <c r="V3256">
        <f>IF(ISBLANK(T3256 ),"0",U3256-T3256)</f>
        <v>0.16666666666666669</v>
      </c>
      <c r="W3256">
        <v>2</v>
      </c>
      <c r="X3256">
        <v>1</v>
      </c>
      <c r="Y3256" t="str">
        <f>IF(X3256&lt;=2,"CUMPLE","NO CUMPLE")</f>
        <v>CUMPLE</v>
      </c>
    </row>
    <row r="3257" xml:space="preserve">
      <c r="A3257">
        <v>487780</v>
      </c>
      <c r="B3257" t="str">
        <v>REQUEST</v>
      </c>
      <c r="C3257" t="str">
        <v>CERRADO</v>
      </c>
      <c r="D3257" t="str">
        <v>SEGURIDAD</v>
      </c>
      <c r="E3257" t="str">
        <v>PDA</v>
      </c>
      <c r="F3257" t="str">
        <v>PDA</v>
      </c>
      <c r="G3257" t="str">
        <v>HONEYWELL</v>
      </c>
      <c r="H3257" t="str">
        <v>buenas noches. para que por favor se realice configuración de PDA # SERIAL 22290B19F2 que al momento de escanear código de barras no lo lee</v>
      </c>
      <c r="I3257" t="str">
        <v>buenas noches. para que por favor se realice configuración de PDA # SERIAL 22290B19F2 que al momento de escanear código de barras no lo lee</v>
      </c>
      <c r="J3257" t="str">
        <v xml:space="preserve">Se llega a sitio y se procede a realizar la validacion  ya que este arroja un error de lector de codigo de barra por lo que en el lector  no carga todo el codigo completo; por lo que se procede a realizar formateo de la pdt y a instalar todas las aplicaciones y configuraciones corporativa usuario realiza pruebas quedando operativa y a satisfacción del cliente. </v>
      </c>
      <c r="K3257">
        <v>45352</v>
      </c>
      <c r="L3257">
        <v>45355</v>
      </c>
      <c r="M3257" t="str">
        <f>TEXT(L3257,"DDDDDDD")</f>
        <v>lunes</v>
      </c>
      <c r="N3257" t="str" xml:space="preserve">
        <v xml:space="preserve">M085 METRO MONTERIA_x000d_
_x000d_
</v>
      </c>
      <c r="O3257" t="str">
        <v>MONTERIA</v>
      </c>
      <c r="P3257" t="str">
        <f>IF(ISBLANK(O3257),"0",(VLOOKUP(O3257,REGION,2,FALSE)))</f>
        <v>COSTA</v>
      </c>
      <c r="Q3257" t="str">
        <v>SHARON YANETH KERGUELEN WILCHES</v>
      </c>
      <c r="R3257">
        <f>IF(ISBLANK(Q3257),"0", VLOOKUP(Q3257,PERSONAL,2,FALSE))</f>
        <v>1067917448</v>
      </c>
      <c r="S3257" t="str">
        <v>DIRECTO</v>
      </c>
      <c r="T3257">
        <v>0.3333333333333333</v>
      </c>
      <c r="U3257">
        <v>0.4375</v>
      </c>
      <c r="V3257">
        <f>IF(ISBLANK(T3257 ),"0",U3257-T3257)</f>
        <v>0.10416666666666669</v>
      </c>
      <c r="W3257">
        <v>2</v>
      </c>
      <c r="X3257">
        <f>NETWORKDAYS(K3257,L3256)</f>
        <v>2</v>
      </c>
      <c r="Y3257" t="str">
        <f>IF(X3257&lt;=2,"CUMPLE","NO CUMPLE")</f>
        <v>CUMPLE</v>
      </c>
    </row>
    <row r="3258" xml:space="preserve">
      <c r="A3258">
        <v>495576</v>
      </c>
      <c r="B3258" t="str">
        <v>INCIDENT</v>
      </c>
      <c r="C3258" t="str">
        <v>CERRADO</v>
      </c>
      <c r="D3258" t="str">
        <v>SEGURIDAD</v>
      </c>
      <c r="E3258" t="str">
        <v>BALANZA</v>
      </c>
      <c r="F3258" t="str">
        <v>BALANZA</v>
      </c>
      <c r="G3258" t="str">
        <v>METTLER</v>
      </c>
      <c r="H3258" t="str" xml:space="preserve">
        <v xml:space="preserve">Solicito me colaboren con la balanza de pescadería la cual presenta un error con el rollo; y no permite imprimir_x000d_
Indica la ubicacion de tu balanza en la tienda_x000d_
_x000d_
pescaderia</v>
      </c>
      <c r="I3258" t="str" xml:space="preserve">
        <v xml:space="preserve">Solicito me colaboren con la balanza de pescadería la cual presenta un error con el rollo; y no permite imprimir_x000d_
Indica la ubicacion de tu balanza en la tienda_x000d_
_x000d_
pescaderia</v>
      </c>
      <c r="J3258" t="str">
        <v xml:space="preserve">Se procede a realizar el inconvenientes que tiene la balanza de pescaderia; ya que arroja los tiquetes con el codigo muy corto lo que se procede a realizar reseteo de la balanza asi mismo el 1.5 remoto envia los parámetros para que salga ajustado en el tiquete el texto; luego se procede a realizar calibración de papel por lo que ete sale bien se continua realizando impresiones ya que est salen opacas se limpia cabezal y rodillo la falla persiste por lo que se le informa al 1.5 que la balanza requiere cambio de cabezal. La balanza queda operativa; mientras llega el cabezal. </v>
      </c>
      <c r="K3258">
        <v>45352</v>
      </c>
      <c r="L3258">
        <v>45355</v>
      </c>
      <c r="M3258" t="str">
        <f>TEXT(L3258,"DDDDDDD")</f>
        <v>lunes</v>
      </c>
      <c r="N3258" t="str" xml:space="preserve">
        <v xml:space="preserve">M085 METRO MONTERIA_x000d_
_x000d_
</v>
      </c>
      <c r="O3258" t="str">
        <v>MONTERIA</v>
      </c>
      <c r="P3258" t="str">
        <f>IF(ISBLANK(O3258),"0",(VLOOKUP(O3258,REGION,2,FALSE)))</f>
        <v>COSTA</v>
      </c>
      <c r="Q3258" t="str">
        <v>SHARON YANETH KERGUELEN WILCHES</v>
      </c>
      <c r="R3258">
        <f>IF(ISBLANK(Q3258),"0", VLOOKUP(Q3258,PERSONAL,2,FALSE))</f>
        <v>1067917448</v>
      </c>
      <c r="S3258" t="str">
        <v>DIRECTO</v>
      </c>
      <c r="T3258">
        <v>0.4375</v>
      </c>
      <c r="U3258">
        <v>0.5416666666666666</v>
      </c>
      <c r="V3258">
        <f>IF(ISBLANK(T3258 ),"0",U3258-T3258)</f>
        <v>0.10416666666666663</v>
      </c>
      <c r="W3258">
        <v>2</v>
      </c>
      <c r="X3258">
        <f>NETWORKDAYS(K3258,L3257)</f>
        <v>2</v>
      </c>
      <c r="Y3258" t="str">
        <f>IF(X3258&lt;=2,"CUMPLE","NO CUMPLE")</f>
        <v>CUMPLE</v>
      </c>
    </row>
    <row r="3259" xml:space="preserve">
      <c r="A3259">
        <v>499254</v>
      </c>
      <c r="B3259" t="str">
        <v>REQUEST</v>
      </c>
      <c r="C3259" t="str">
        <v>CERRADO</v>
      </c>
      <c r="D3259" t="str">
        <v>CONTRALOR</v>
      </c>
      <c r="E3259" t="str">
        <v>PDA</v>
      </c>
      <c r="F3259" t="str">
        <v>PDA</v>
      </c>
      <c r="G3259" t="str">
        <v>HONEYWELL</v>
      </c>
      <c r="H3259" t="str">
        <v>buenos dias solicito de su colaboración ya que la PDA de S/N21175B72D1 se a desconfigurado la barra de funciones y sin esto no puedo hacer mi trabajo agradezco por la colaboración brindada</v>
      </c>
      <c r="I3259" t="str">
        <v>buenos dias solicito de su colaboración ya que la PDA de S/N21175B72D1 se a desconfigurado la barra de funciones y sin esto no puedo hacer mi trabajo agradezco por la colaboración brindada</v>
      </c>
      <c r="J3259" t="str">
        <v>Se llega a sitio y se procede con validaciones de ingreso. Se establece contacto con la usuario y la PDA. Se borra mochasoft y perfiles de usuario. Se descarga nuevamente el telnet y se procede con la respectiva configuración. Se establece configuración de teclas de función. Se configura nuevamente usuario el cual realiza pruebas a plena satisfacción. Se procede con el cierre de la actividad finalizandola con el equipo completamente operativo y funcional.</v>
      </c>
      <c r="K3259">
        <v>45352</v>
      </c>
      <c r="L3259">
        <v>45355</v>
      </c>
      <c r="M3259" t="str">
        <f>TEXT(L3259,"DDDDDDD")</f>
        <v>lunes</v>
      </c>
      <c r="N3259" t="str" xml:space="preserve">
        <v xml:space="preserve">M179 METRO PITALITO_x000d_
_x000d_
</v>
      </c>
      <c r="O3259" t="str">
        <v>PITALITO</v>
      </c>
      <c r="P3259" t="str">
        <f>IF(ISBLANK(O3259),"0",(VLOOKUP(O3259,REGION,2,FALSE)))</f>
        <v>OCCIDENTE</v>
      </c>
      <c r="Q3259" t="str">
        <v>EMERSON PALACIOS MARTINEZ</v>
      </c>
      <c r="R3259">
        <f>IF(ISBLANK(Q3259),"0", VLOOKUP(Q3259,PERSONAL,2,FALSE))</f>
        <v>13723524</v>
      </c>
      <c r="S3259" t="str">
        <v>ALIADO</v>
      </c>
      <c r="T3259">
        <v>0.5833333333333334</v>
      </c>
      <c r="U3259">
        <v>0.625</v>
      </c>
      <c r="V3259">
        <f>IF(ISBLANK(T3259 ),"0",U3259-T3259)</f>
        <v>0.04166666666666663</v>
      </c>
      <c r="W3259">
        <v>1</v>
      </c>
      <c r="X3259">
        <f>NETWORKDAYS(K3259,L3258)</f>
        <v>2</v>
      </c>
      <c r="Y3259" t="str">
        <f>IF(X3259&lt;=2,"CUMPLE","NO CUMPLE")</f>
        <v>CUMPLE</v>
      </c>
    </row>
    <row r="3260" xml:space="preserve">
      <c r="A3260">
        <v>483285</v>
      </c>
      <c r="B3260" t="str">
        <v>INCIDENT</v>
      </c>
      <c r="C3260" t="str">
        <v>CERRADO</v>
      </c>
      <c r="D3260" t="str">
        <v>LINEA DE CAJAS</v>
      </c>
      <c r="E3260" t="str">
        <v>SCANNER</v>
      </c>
      <c r="F3260" t="str">
        <v>BALANZA</v>
      </c>
      <c r="G3260" t="str">
        <v>MAGELLAN</v>
      </c>
      <c r="H3260" t="str" xml:space="preserve">
        <v xml:space="preserve">Buenas tardes me podrían colaborar con la balanza de la POS # 6 me arroja error de conexión cuando se coloca el producto para generar el peso._x000d_
Área en donde se encuentra la Balanza_x000d_
_x000d_
Parte frontal de la caja registradora.</v>
      </c>
      <c r="I3260" t="str" xml:space="preserve">
        <v xml:space="preserve">Buenas tardes me podrían colaborar con la balanza de la POS # 6 me arroja error de conexión cuando se coloca el producto para generar el peso._x000d_
Área en donde se encuentra la Balanza_x000d_
_x000d_
Parte frontal de la caja registradora.</v>
      </c>
      <c r="J3260" t="str">
        <v>Se realiza visita; ScANNER BALANZA se encuentra en fucnionamiento pero arroja error al poner la bandeja; se realiza limpiesa de los sensores de bandeja según indicaciones soporte remoto; se solucionan problemas se realizan pruebas con  la coordinadora de cajas Deisy Narvez; se realiza entrega de balanza funcional.</v>
      </c>
      <c r="K3260">
        <v>45352</v>
      </c>
      <c r="L3260">
        <v>45352</v>
      </c>
      <c r="M3260" t="str">
        <f>TEXT(L3260,"DDDDDDD")</f>
        <v>viernes</v>
      </c>
      <c r="N3260" t="str" xml:space="preserve">
        <v xml:space="preserve">M195 METRO SANTA LUCIA_x000d_
_x000d_
</v>
      </c>
      <c r="O3260" t="str">
        <v>NEIVA</v>
      </c>
      <c r="P3260" t="str">
        <f>IF(ISBLANK(O3260),"0",(VLOOKUP(O3260,REGION,2,FALSE)))</f>
        <v>OCCIDENTE</v>
      </c>
      <c r="Q3260" t="str">
        <v>CARLOS HERNAN BARRETO LOPEZ</v>
      </c>
      <c r="R3260">
        <f>IF(ISBLANK(Q3260),"0", VLOOKUP(Q3260,PERSONAL,2,FALSE))</f>
        <v>1010165612</v>
      </c>
      <c r="S3260" t="str">
        <v>DIRECTO</v>
      </c>
      <c r="T3260">
        <v>0.5833333333333334</v>
      </c>
      <c r="U3260">
        <v>0.6875</v>
      </c>
      <c r="V3260">
        <f>IF(ISBLANK(T3260 ),"0",U3260-T3260)</f>
        <v>0.10416666666666663</v>
      </c>
      <c r="W3260">
        <v>2</v>
      </c>
      <c r="X3260">
        <f>NETWORKDAYS(K3260,L3259)</f>
        <v>2</v>
      </c>
      <c r="Y3260" t="str">
        <f>IF(X3260&lt;=2,"CUMPLE","NO CUMPLE")</f>
        <v>CUMPLE</v>
      </c>
    </row>
    <row r="3261" xml:space="preserve">
      <c r="A3261">
        <v>489358</v>
      </c>
      <c r="B3261" t="str">
        <v>INCIDENT</v>
      </c>
      <c r="C3261" t="str">
        <v>CERRADO</v>
      </c>
      <c r="D3261" t="str">
        <v>LINEAL DE CAJAS</v>
      </c>
      <c r="E3261" t="str">
        <v>BALANZA</v>
      </c>
      <c r="F3261" t="str">
        <v>SCANNER</v>
      </c>
      <c r="G3261" t="str">
        <v>ZEBRA</v>
      </c>
      <c r="H3261" t="str" xml:space="preserve">
        <v xml:space="preserve">Buen día. Solicito de su colaboración con la revisión de la balanza de la POS #5; ya que está fuera del rango del peso normal; casi por la mitas._x000d_
Indica la ubicacion de tu balanza en la tienda_x000d_
_x000d_
5</v>
      </c>
      <c r="I3261" t="str" xml:space="preserve">
        <v xml:space="preserve">Buen día. Solicito de su colaboración con la revisión de la balanza de la POS #5; ya que está fuera del rango del peso normal; casi por la mitas._x000d_
Indica la ubicacion de tu balanza en la tienda_x000d_
_x000d_
5</v>
      </c>
      <c r="J3261" t="str">
        <v>Se verifica que la balanza está pesando menos de lo correspondiente; así que se retira el precinto numero 2950000018430 y se procede con la calibración; luego se realizan las pruebas con diferentes pesos. Se coloca el precinto numero 7380000000229. NII:B113812. Se deja operativa la caja. CASO ATENDIDO POR ALEXANDER CASTILLO SOTELO EL 1 DE MARZO DE 2024</v>
      </c>
      <c r="K3261">
        <v>45352</v>
      </c>
      <c r="L3261">
        <v>45352</v>
      </c>
      <c r="M3261" t="str">
        <f>TEXT(L3261,"DDDDDDD")</f>
        <v>viernes</v>
      </c>
      <c r="N3261" t="str" xml:space="preserve">
        <v xml:space="preserve">J194 JUMBO ATLANTIS_x000d_
_x000d_
</v>
      </c>
      <c r="O3261" t="str">
        <v>BOGOTA</v>
      </c>
      <c r="P3261" t="str">
        <f>IF(ISBLANK(O3261),"0",(VLOOKUP(O3261,REGION,2,FALSE)))</f>
        <v>BOGOTA</v>
      </c>
      <c r="Q3261" t="str">
        <v>ALEXANDER CASTILLO SOTELO</v>
      </c>
      <c r="R3261">
        <f>IF(ISBLANK(Q3261),"0", VLOOKUP(Q3261,PERSONAL,2,FALSE))</f>
        <v>80216449</v>
      </c>
      <c r="S3261" t="str">
        <v>ALIADO</v>
      </c>
      <c r="T3261">
        <v>0.5833333333333334</v>
      </c>
      <c r="U3261">
        <v>0.6111111111111112</v>
      </c>
      <c r="V3261">
        <f>IF(ISBLANK(T3261 ),"0",U3261-T3261)</f>
        <v>0.02777777777777779</v>
      </c>
      <c r="W3261">
        <v>1</v>
      </c>
      <c r="X3261">
        <f>NETWORKDAYS(K3261,L3260)</f>
        <v>1</v>
      </c>
      <c r="Y3261" t="str">
        <f>IF(X3261&lt;=2,"CUMPLE","NO CUMPLE")</f>
        <v>CUMPLE</v>
      </c>
    </row>
    <row r="3262" xml:space="preserve">
      <c r="A3262">
        <v>480227</v>
      </c>
      <c r="B3262" t="str">
        <v>INCIDENT</v>
      </c>
      <c r="C3262" t="str">
        <v>CERRADO</v>
      </c>
      <c r="D3262" t="str">
        <v>RECIBO</v>
      </c>
      <c r="E3262" t="str">
        <v>PDA</v>
      </c>
      <c r="F3262" t="str">
        <v>PDA</v>
      </c>
      <c r="G3262" t="str">
        <v>HONEYWELL</v>
      </c>
      <c r="H3262" t="str" xml:space="preserve">
        <v xml:space="preserve">pda no recibe carga_x000d_
Sección de la tienda en donde se ubica la PDT o usuario_x000d_
_x000d_
metro facatativa</v>
      </c>
      <c r="I3262" t="str" xml:space="preserve">
        <v xml:space="preserve">pda no recibe carga_x000d_
Sección de la tienda en donde se ubica la PDT o usuario_x000d_
_x000d_
metro facatativa</v>
      </c>
      <c r="J3262" t="str">
        <v xml:space="preserve">Se realizó la revisión de la PDA; se reviso la Board y se observa que el puerto de carga esta averiado y por esto no recibe la carga. Tambien se observa que no estan usando ni el cable ni el adaptador de corriente correpondiente al equipo. . El equipo no queda operativo. Se solicita el envio del repuesto o una PDA completa. </v>
      </c>
      <c r="K3262">
        <v>45352</v>
      </c>
      <c r="L3262">
        <v>45355</v>
      </c>
      <c r="M3262" t="str">
        <f>TEXT(L3262,"DDDDDDD")</f>
        <v>lunes</v>
      </c>
      <c r="N3262" t="str" xml:space="preserve">
        <v xml:space="preserve">M074 METRO FACATATIVA_x000d_
_x000d_
</v>
      </c>
      <c r="O3262" t="str">
        <v>FACATATIVA</v>
      </c>
      <c r="P3262" t="str">
        <f>IF(ISBLANK(O3262),"0",(VLOOKUP(O3262,REGION,2,FALSE)))</f>
        <v>BOGOTA</v>
      </c>
      <c r="Q3262" t="str">
        <v>ALEXANDER CASTILLO SOTELO</v>
      </c>
      <c r="R3262">
        <f>IF(ISBLANK(Q3262),"0", VLOOKUP(Q3262,PERSONAL,2,FALSE))</f>
        <v>80216449</v>
      </c>
      <c r="S3262" t="str">
        <v>ALIADO</v>
      </c>
      <c r="T3262">
        <v>0.40625</v>
      </c>
      <c r="U3262">
        <v>0.4583333333333333</v>
      </c>
      <c r="V3262">
        <f>IF(ISBLANK(T3262 ),"0",U3262-T3262)</f>
        <v>0.052083333333333315</v>
      </c>
      <c r="W3262">
        <v>1</v>
      </c>
      <c r="X3262">
        <f>NETWORKDAYS(K3262,L3261)</f>
        <v>1</v>
      </c>
      <c r="Y3262" t="str">
        <f>IF(X3262&lt;=2,"CUMPLE","NO CUMPLE")</f>
        <v>CUMPLE</v>
      </c>
    </row>
    <row r="3263" xml:space="preserve">
      <c r="A3263">
        <v>505391</v>
      </c>
      <c r="B3263" t="str">
        <v>REQUEST</v>
      </c>
      <c r="C3263" t="str">
        <v>CERRADO</v>
      </c>
      <c r="D3263" t="str">
        <v>SEGURIDAD</v>
      </c>
      <c r="E3263" t="str">
        <v>PDA</v>
      </c>
      <c r="F3263" t="str">
        <v>PDA</v>
      </c>
      <c r="G3263" t="str">
        <v>HONEYWELL</v>
      </c>
      <c r="H3263" t="str" xml:space="preserve">
        <v xml:space="preserve">se solicita por favor la revisión de PDT del área de seguridad_x000d_
AREA EN DONDE SE UBICA EL EQUIPO_x000d_
_x000d_
seguridad</v>
      </c>
      <c r="I3263" t="str" xml:space="preserve">
        <v xml:space="preserve">se solicita por favor la revisión de PDT del área de seguridad_x000d_
AREA EN DONDE SE UBICA EL EQUIPO_x000d_
_x000d_
seguridad</v>
      </c>
      <c r="J3263" t="str">
        <v>Como la PDA genera error de espacio; se actualiza el firmware y se formatea. Se instalan todas las aplicaciones y se configuran para el área correspondiente. Se deja operativo el equipo.</v>
      </c>
      <c r="K3263">
        <v>45355</v>
      </c>
      <c r="L3263">
        <v>45355</v>
      </c>
      <c r="M3263" t="str">
        <f>TEXT(L3263,"DDDDDDD")</f>
        <v>lunes</v>
      </c>
      <c r="N3263" t="str" xml:space="preserve">
        <v xml:space="preserve">M074 METRO FACATATIVA_x000d_
_x000d_
</v>
      </c>
      <c r="O3263" t="str">
        <v>FACATATIVA</v>
      </c>
      <c r="P3263" t="str">
        <f>IF(ISBLANK(O3263),"0",(VLOOKUP(O3263,REGION,2,FALSE)))</f>
        <v>BOGOTA</v>
      </c>
      <c r="Q3263" t="str">
        <v>ALEXANDER CASTILLO SOTELO</v>
      </c>
      <c r="R3263">
        <f>IF(ISBLANK(Q3263),"0", VLOOKUP(Q3263,PERSONAL,2,FALSE))</f>
        <v>80216449</v>
      </c>
      <c r="S3263" t="str">
        <v>ALIADO</v>
      </c>
      <c r="T3263">
        <v>0.2916666666666667</v>
      </c>
      <c r="U3263">
        <v>0.3333333333333333</v>
      </c>
      <c r="V3263">
        <f>IF(ISBLANK(T3263 ),"0",U3263-T3263)</f>
        <v>0.04166666666666663</v>
      </c>
      <c r="W3263">
        <v>1</v>
      </c>
      <c r="X3263">
        <f>NETWORKDAYS(K3263,L3262)</f>
        <v>1</v>
      </c>
      <c r="Y3263" t="str">
        <f>IF(X3263&lt;=2,"CUMPLE","NO CUMPLE")</f>
        <v>CUMPLE</v>
      </c>
    </row>
    <row r="3264" xml:space="preserve">
      <c r="A3264">
        <v>505544</v>
      </c>
      <c r="B3264" t="str">
        <v>REQUEST</v>
      </c>
      <c r="C3264" t="str">
        <v>CERRADO</v>
      </c>
      <c r="D3264" t="str">
        <v>TODA LA TIENDA</v>
      </c>
      <c r="E3264" t="str">
        <v>PROACTIVA</v>
      </c>
      <c r="F3264" t="str">
        <v>PROACTIVA</v>
      </c>
      <c r="G3264" t="str">
        <v>PROACTIVA</v>
      </c>
      <c r="H3264" t="str" xml:space="preserve">
        <v xml:space="preserve">Me colaboran realizando la visita a todas la areas de la tienda buscando novedades no reportadas esto hace de la visita proactiva_x000d_
AREA EN DONDE SE UBICA EL EQUIPO_x000d_
_x000d_
todas las areas de la tienda</v>
      </c>
      <c r="I3264" t="str" xml:space="preserve">
        <v xml:space="preserve">Me colaboran realizando la visita a todas la areas de la tienda buscando novedades no reportadas esto hace de la visita proactiva_x000d_
AREA EN DONDE SE UBICA EL EQUIPO_x000d_
_x000d_
todas las areas de la tienda</v>
      </c>
      <c r="J3264" t="str">
        <v>Se realizo el recorrido por toda la tienda; se validaron los equipos y dispositivos. Se hicieron la corrección de los que estaban fallando y se deja todo operativo.</v>
      </c>
      <c r="K3264">
        <v>45355</v>
      </c>
      <c r="L3264">
        <v>45355</v>
      </c>
      <c r="M3264" t="str">
        <f>TEXT(L3264,"DDDDDDD")</f>
        <v>lunes</v>
      </c>
      <c r="N3264" t="str" xml:space="preserve">
        <v xml:space="preserve">M074 METRO FACATATIVA_x000d_
_x000d_
</v>
      </c>
      <c r="O3264" t="str">
        <v>FACATATIVA</v>
      </c>
      <c r="P3264" t="str">
        <f>IF(ISBLANK(O3264),"0",(VLOOKUP(O3264,REGION,2,FALSE)))</f>
        <v>BOGOTA</v>
      </c>
      <c r="Q3264" t="str">
        <v>ALEXANDER CASTILLO SOTELO</v>
      </c>
      <c r="R3264">
        <f>IF(ISBLANK(Q3264),"0", VLOOKUP(Q3264,PERSONAL,2,FALSE))</f>
        <v>80216449</v>
      </c>
      <c r="S3264" t="str">
        <v>ALIADO</v>
      </c>
      <c r="T3264">
        <v>0.3333333333333333</v>
      </c>
      <c r="U3264">
        <v>0.3611111111111111</v>
      </c>
      <c r="V3264">
        <f>IF(ISBLANK(T3264 ),"0",U3264-T3264)</f>
        <v>0.02777777777777779</v>
      </c>
      <c r="W3264">
        <v>1</v>
      </c>
      <c r="X3264">
        <f>NETWORKDAYS(K3264,L3263)</f>
        <v>1</v>
      </c>
      <c r="Y3264" t="str">
        <f>IF(X3264&lt;=2,"CUMPLE","NO CUMPLE")</f>
        <v>CUMPLE</v>
      </c>
    </row>
    <row r="3265" xml:space="preserve">
      <c r="A3265">
        <v>505569</v>
      </c>
      <c r="B3265" t="str">
        <v>INCIDENT</v>
      </c>
      <c r="C3265" t="str">
        <v>CERRADO</v>
      </c>
      <c r="D3265" t="str">
        <v>PGC</v>
      </c>
      <c r="E3265" t="str">
        <v>PDA</v>
      </c>
      <c r="F3265" t="str">
        <v>PDA</v>
      </c>
      <c r="G3265" t="str">
        <v>HONEYWELL</v>
      </c>
      <c r="H3265" t="str" xml:space="preserve">
        <v xml:space="preserve">Cordial saludo; solicito de su ayuda para la revisión de una PDA que arroja un mensaje de almacenamiento. Gracias._x000d_
Indicar ubicación del Equipo en tienda o oficinas_x000d_
_x000d_
PGC</v>
      </c>
      <c r="I3265" t="str" xml:space="preserve">
        <v xml:space="preserve">Cordial saludo; solicito de su ayuda para la revisión de una PDA que arroja un mensaje de almacenamiento. Gracias._x000d_
Indicar ubicación del Equipo en tienda o oficinas_x000d_
_x000d_
PGC</v>
      </c>
      <c r="J3265" t="str">
        <v>Como la PDA genera error de espacio; se actualiza el firmware y se formatea. Se instalan todas las aplicaciones y se configuran para el área correspondiente. Se deja operativo el equipo.</v>
      </c>
      <c r="K3265">
        <v>45355</v>
      </c>
      <c r="L3265">
        <v>45355</v>
      </c>
      <c r="M3265" t="str">
        <f>TEXT(L3265,"DDDDDDD")</f>
        <v>lunes</v>
      </c>
      <c r="N3265" t="str" xml:space="preserve">
        <v xml:space="preserve">M074 METRO FACATATIVA_x000d_
_x000d_
</v>
      </c>
      <c r="O3265" t="str">
        <v>FACATATIVA</v>
      </c>
      <c r="P3265" t="str">
        <f>IF(ISBLANK(O3265),"0",(VLOOKUP(O3265,REGION,2,FALSE)))</f>
        <v>BOGOTA</v>
      </c>
      <c r="Q3265" t="str">
        <v>ALEXANDER CASTILLO SOTELO</v>
      </c>
      <c r="R3265">
        <f>IF(ISBLANK(Q3265),"0", VLOOKUP(Q3265,PERSONAL,2,FALSE))</f>
        <v>80216449</v>
      </c>
      <c r="S3265" t="str">
        <v>ALIADO</v>
      </c>
      <c r="T3265">
        <v>0.3645833333333333</v>
      </c>
      <c r="U3265">
        <v>0.3958333333333333</v>
      </c>
      <c r="V3265">
        <f>IF(ISBLANK(T3265 ),"0",U3265-T3265)</f>
        <v>0.03125</v>
      </c>
      <c r="W3265">
        <v>1</v>
      </c>
      <c r="X3265">
        <f>NETWORKDAYS(K3265,L3264)</f>
        <v>1</v>
      </c>
      <c r="Y3265" t="str">
        <f>IF(X3265&lt;=2,"CUMPLE","NO CUMPLE")</f>
        <v>CUMPLE</v>
      </c>
    </row>
    <row r="3266" xml:space="preserve">
      <c r="A3266">
        <v>505823</v>
      </c>
      <c r="B3266" t="str">
        <v>REQUEST</v>
      </c>
      <c r="C3266" t="str">
        <v>CERRADO</v>
      </c>
      <c r="D3266" t="str">
        <v>RECIBO</v>
      </c>
      <c r="E3266" t="str">
        <v>BALANZA</v>
      </c>
      <c r="F3266" t="str">
        <v xml:space="preserve">BALANZA </v>
      </c>
      <c r="G3266" t="str">
        <v>METTLER</v>
      </c>
      <c r="H3266" t="str" xml:space="preserve">
        <v xml:space="preserve">Solicitud de revisión de balanza de platos por calibración de papel_x000d_
Área donde su ubica la balanza_x000d_
_x000d_
Platos preparados</v>
      </c>
      <c r="I3266" t="str" xml:space="preserve">
        <v xml:space="preserve">Solicitud de revisión de balanza de platos por calibración de papel_x000d_
Área donde su ubica la balanza_x000d_
_x000d_
Platos preparados</v>
      </c>
      <c r="J3266" t="str">
        <v>Se realiza la revisión de la balanza y se observa que los sensores se encuentra sucios y con etiquetas pegadas. Se hace la limpieza de los sensores y cabezal; además se realiza la calibración del papel. Se deja operativa la balanza.</v>
      </c>
      <c r="K3266">
        <v>45355</v>
      </c>
      <c r="L3266">
        <v>45355</v>
      </c>
      <c r="M3266" t="str">
        <f>TEXT(L3266,"DDDDDDD")</f>
        <v>lunes</v>
      </c>
      <c r="N3266" t="str" xml:space="preserve">
        <v xml:space="preserve">M074 METRO FACATATIVA_x000d_
_x000d_
</v>
      </c>
      <c r="O3266" t="str">
        <v>FACATATIVA</v>
      </c>
      <c r="P3266" t="str">
        <f>IF(ISBLANK(O3266),"0",(VLOOKUP(O3266,REGION,2,FALSE)))</f>
        <v>BOGOTA</v>
      </c>
      <c r="Q3266" t="str">
        <v>ALEXANDER CASTILLO SOTELO</v>
      </c>
      <c r="R3266">
        <f>IF(ISBLANK(Q3266),"0", VLOOKUP(Q3266,PERSONAL,2,FALSE))</f>
        <v>80216449</v>
      </c>
      <c r="S3266" t="str">
        <v>ALIADO</v>
      </c>
      <c r="T3266">
        <v>0.4652777777777778</v>
      </c>
      <c r="U3266">
        <v>0.5</v>
      </c>
      <c r="V3266">
        <f>IF(ISBLANK(T3266 ),"0",U3266-T3266)</f>
        <v>0.03472222222222221</v>
      </c>
      <c r="W3266">
        <v>1</v>
      </c>
      <c r="X3266">
        <f>NETWORKDAYS(K3266,L3265)</f>
        <v>1</v>
      </c>
      <c r="Y3266" t="str">
        <f>IF(X3266&lt;=2,"CUMPLE","NO CUMPLE")</f>
        <v>CUMPLE</v>
      </c>
    </row>
    <row r="3267" xml:space="preserve">
      <c r="A3267">
        <v>501054</v>
      </c>
      <c r="B3267" t="str">
        <v>REQUEST</v>
      </c>
      <c r="C3267" t="str">
        <v>CERRADO</v>
      </c>
      <c r="D3267" t="str">
        <v>LINEAL DE CAJAS</v>
      </c>
      <c r="E3267" t="str">
        <v>POS</v>
      </c>
      <c r="F3267" t="str">
        <v>POS</v>
      </c>
      <c r="G3267" t="str">
        <v>WINCOR</v>
      </c>
      <c r="H3267" t="str" xml:space="preserve">
        <v xml:space="preserve">Buen día solicito de su ayuda para el técnico Rafael Ardila sea programado los dias Lunes 4 y Martes 5 de Marzo 2024; para apoyo en linea de cajas aclaro que es todo el dia 2.5 ticket Agradezco su ayuda_x000d_
numero de caja pos_x000d_
_x000d_
Lineal de cajas</v>
      </c>
      <c r="I3267" t="str" xml:space="preserve">
        <v xml:space="preserve">Buen día solicito de su ayuda para el técnico Rafael Ardila sea programado los dias Lunes 4 y Martes 5 de Marzo 2024; para apoyo en linea de cajas aclaro que es todo el dia 2.5 ticket Agradezco su ayuda_x000d_
numero de caja pos_x000d_
_x000d_
Lineal de cajas</v>
      </c>
      <c r="J3267" t="str">
        <v>Se realiza revision; instalacion y adecuacion de las Primeras Cpus Pos en el Lineal de Cajas; Instalando correctamente su cableado; Sus perifericos asi como la configuracion de los puertos con ayuda de Cesar Bravo; Se adecuan y se dejan en pruebas; y en funcionamiento General con los usuarios...ESTADO OK</v>
      </c>
      <c r="K3267">
        <v>45355</v>
      </c>
      <c r="L3267">
        <v>45355</v>
      </c>
      <c r="M3267" t="str">
        <f>TEXT(L3267,"DDDDDDD")</f>
        <v>lunes</v>
      </c>
      <c r="N3267" t="str" xml:space="preserve">
        <v xml:space="preserve">J047 JUMBO GIRARDOT_x000d_
_x000d_
</v>
      </c>
      <c r="O3267" t="str">
        <v>GIRARDOT</v>
      </c>
      <c r="P3267" t="str">
        <f>IF(ISBLANK(O3267),"0",(VLOOKUP(O3267,REGION,2,FALSE)))</f>
        <v>OCCIDENTE</v>
      </c>
      <c r="Q3267" t="str">
        <v>RAFAEL ARDILA PUENTES</v>
      </c>
      <c r="R3267">
        <f>IF(ISBLANK(Q3267),"0", VLOOKUP(Q3267,PERSONAL,2,FALSE))</f>
        <v>1018419858</v>
      </c>
      <c r="S3267" t="str">
        <v>ALIADO</v>
      </c>
      <c r="T3267">
        <v>0.3333333333333333</v>
      </c>
      <c r="U3267">
        <v>0.7083333333333334</v>
      </c>
      <c r="V3267">
        <v>0.3333333333333333</v>
      </c>
      <c r="W3267" t="str">
        <v>2;5</v>
      </c>
      <c r="X3267">
        <f>NETWORKDAYS(K3267,L3266)</f>
        <v>1</v>
      </c>
      <c r="Y3267" t="str">
        <f>IF(X3267&lt;=2,"CUMPLE","NO CUMPLE")</f>
        <v>CUMPLE</v>
      </c>
    </row>
    <row r="3268" xml:space="preserve">
      <c r="A3268">
        <v>501054</v>
      </c>
      <c r="B3268" t="str">
        <v>REQUEST</v>
      </c>
      <c r="C3268" t="str">
        <v>CERRADO</v>
      </c>
      <c r="D3268" t="str">
        <v>LINEAL DE CAJAS</v>
      </c>
      <c r="E3268" t="str">
        <v>POS</v>
      </c>
      <c r="F3268" t="str">
        <v>POS</v>
      </c>
      <c r="G3268" t="str">
        <v>WINCOR</v>
      </c>
      <c r="H3268" t="str" xml:space="preserve">
        <v xml:space="preserve">Buen día solicito de su ayuda para el técnico Rafael Ardila sea programado los dias Lunes 4 y Martes 5 de Marzo 2024; para apoyo en linea de cajas aclaro que es todo el dia 2.5 ticket Agradezco su ayuda_x000d_
numero de caja pos_x000d_
_x000d_
Lineal de cajas</v>
      </c>
      <c r="I3268" t="str" xml:space="preserve">
        <v xml:space="preserve">Buen día solicito de su ayuda para el técnico Rafael Ardila sea programado los dias Lunes 4 y Martes 5 de Marzo 2024; para apoyo en linea de cajas aclaro que es todo el dia 2.5 ticket Agradezco su ayuda_x000d_
numero de caja pos_x000d_
_x000d_
Lineal de cajas</v>
      </c>
      <c r="J3268" t="str">
        <v>Se Continua el proceso de instalación y adecuación de las CPU POS; Se prosigue instalando la Caja De E-commerce en el Área de Electro; Se instala también la Caja de ventas institucionales POS 19; Se realiza ultima adecuación de Cableado; Se configura Balanza de mesa Mettler Toledo 8442 para el Área de Fruver en el Lineal de Cajas; Se deja todo operativo; Se guardan las Cajas restantes en Bodega parta continuar el proceso de instalación de las Cpu Pos restantes para la otra semana o hasta nueva orden...ESTADO OK- Atendido por Rafael Ardila Puentes el 5 de Marzo de 2024 ; día 2.</v>
      </c>
      <c r="K3268">
        <v>45356</v>
      </c>
      <c r="L3268">
        <v>45356</v>
      </c>
      <c r="M3268" t="str">
        <f>TEXT(L3268,"DDDDDDD")</f>
        <v>martes</v>
      </c>
      <c r="N3268" t="str" xml:space="preserve">
        <v xml:space="preserve">J047 JUMBO GIRARDOT_x000d_
_x000d_
</v>
      </c>
      <c r="O3268" t="str">
        <v>GIRARDOT</v>
      </c>
      <c r="P3268" t="str">
        <f>IF(ISBLANK(O3268),"0",(VLOOKUP(O3268,REGION,2,FALSE)))</f>
        <v>OCCIDENTE</v>
      </c>
      <c r="Q3268" t="str">
        <v>RAFAEL ARDILA PUENTES</v>
      </c>
      <c r="R3268">
        <f>IF(ISBLANK(Q3268),"0", VLOOKUP(Q3268,PERSONAL,2,FALSE))</f>
        <v>1018419858</v>
      </c>
      <c r="S3268" t="str">
        <v>ALIADO</v>
      </c>
      <c r="T3268">
        <v>0.3333333333333333</v>
      </c>
      <c r="U3268">
        <v>0.7083333333333334</v>
      </c>
      <c r="V3268">
        <v>0.3333333333333333</v>
      </c>
      <c r="W3268" t="str">
        <v>2;5</v>
      </c>
      <c r="X3268">
        <v>1</v>
      </c>
      <c r="Y3268" t="str">
        <f>IF(X3268&lt;=2,"CUMPLE","NO CUMPLE")</f>
        <v>CUMPLE</v>
      </c>
    </row>
    <row r="3269" xml:space="preserve">
      <c r="A3269">
        <v>482656</v>
      </c>
      <c r="B3269" t="str">
        <v>INCIDENT</v>
      </c>
      <c r="C3269" t="str">
        <v>CERRADO</v>
      </c>
      <c r="D3269" t="str">
        <v>OFICINA COMERCIAL</v>
      </c>
      <c r="E3269" t="str">
        <v>PC</v>
      </c>
      <c r="F3269" t="str">
        <v>PC</v>
      </c>
      <c r="G3269" t="str">
        <v>LENOVO</v>
      </c>
      <c r="H3269" t="str">
        <v>buen dia; hace poco solicite que me ayudaran con este equipo porque esta muy lento y a hoy sigue igual de lento es muy complicado trabajar en este equipo porque siempre sale no responde para Google; Excel; Word; el correo no abre los archivos; lento lento lento esta.</v>
      </c>
      <c r="I3269" t="str">
        <v>buen dia; hace poco solicite que me ayudaran con este equipo porque esta muy lento y a hoy sigue igual de lento es muy complicado trabajar en este equipo porque siempre sale no responde para Google; Excel; Word; el correo no abre los archivos; lento lento lento esta.</v>
      </c>
      <c r="J3269" t="str">
        <v>Desde memoria usb se ejecuta script de instalación; se realiza instalación de office; se verifica activación del producto; se hacen pruebas con el usuario y el equipo queda operativo</v>
      </c>
      <c r="K3269">
        <v>45345</v>
      </c>
      <c r="L3269">
        <v>45356</v>
      </c>
      <c r="M3269" t="str">
        <f>TEXT(L3269,"DDDDDDD")</f>
        <v>martes</v>
      </c>
      <c r="N3269" t="str" xml:space="preserve">
        <v xml:space="preserve">J027 JUMBO RIONEGRO_x000d_
_x000d_
</v>
      </c>
      <c r="O3269" t="str">
        <v>RIONEGRO</v>
      </c>
      <c r="P3269" t="str">
        <f>IF(ISBLANK(O3269),"0",(VLOOKUP(O3269,REGION,2,FALSE)))</f>
        <v>CENTRO</v>
      </c>
      <c r="Q3269" t="str">
        <v xml:space="preserve">FABIAN VARGAS LASTRA </v>
      </c>
      <c r="R3269">
        <v>15404312</v>
      </c>
      <c r="S3269" t="str">
        <v>ALIADO</v>
      </c>
      <c r="T3269">
        <v>0.3645833333333333</v>
      </c>
      <c r="U3269">
        <v>0.4270833333333333</v>
      </c>
      <c r="V3269">
        <f>IF(ISBLANK(T3269 ),"0",U3269-T3269)</f>
        <v>0.0625</v>
      </c>
      <c r="W3269" t="str">
        <v>1;25</v>
      </c>
      <c r="X3269">
        <f>NETWORKDAYS(K3269,L3268)</f>
        <v>8</v>
      </c>
      <c r="Y3269" t="str">
        <f>IF(X3269&lt;=2,"CUMPLE","NO CUMPLE")</f>
        <v>NO CUMPLE</v>
      </c>
      <c r="Z3269" t="str">
        <v>Falta de técnico en la zona.</v>
      </c>
    </row>
    <row r="3270" xml:space="preserve">
      <c r="A3270">
        <v>499317</v>
      </c>
      <c r="B3270" t="str">
        <v>INCIDENT</v>
      </c>
      <c r="C3270" t="str">
        <v>CERRADO</v>
      </c>
      <c r="D3270" t="str">
        <v>TODA LA TIENDA</v>
      </c>
      <c r="E3270" t="str">
        <v>IMPRESORA</v>
      </c>
      <c r="F3270" t="str">
        <v>PORTATIL</v>
      </c>
      <c r="G3270" t="str">
        <v>ZEBRA</v>
      </c>
      <c r="H3270" t="str">
        <v>buenos días desde hace algunos días la impresora portable de la sección de bazar esta presentando fallas para cargar y para imprimir por favor para que me colaboran y mil gracias.</v>
      </c>
      <c r="I3270" t="str">
        <v>buenos días desde hace algunos días la impresora portable de la sección de bazar esta presentando fallas para cargar y para imprimir por favor para que me colaboran y mil gracias.</v>
      </c>
      <c r="J3270" t="str">
        <v xml:space="preserve">Se realizan diferentes pruebas con la impresora mala y con una que está buena; de la mano con el usuario y con el apoyo de soporte técnico; se concluye  que la lentitud en la impresión y la rápida descarga de la batería; tiene relación con la batería de la impresora con problemas. Stharlyn Zuleta solicita datos de la impresora y de la batería para solicitar el cambio de la misma </v>
      </c>
      <c r="K3270">
        <v>45356</v>
      </c>
      <c r="L3270">
        <v>45356</v>
      </c>
      <c r="M3270" t="str">
        <f>TEXT(L3270,"DDDDDDD")</f>
        <v>martes</v>
      </c>
      <c r="N3270" t="str" xml:space="preserve">
        <v xml:space="preserve">J027 JUMBO RIONEGRO_x000d_
_x000d_
</v>
      </c>
      <c r="O3270" t="str">
        <v>RIONEGRO</v>
      </c>
      <c r="P3270" t="str">
        <f>IF(ISBLANK(O3270),"0",(VLOOKUP(O3270,REGION,2,FALSE)))</f>
        <v>CENTRO</v>
      </c>
      <c r="Q3270" t="str">
        <v xml:space="preserve">FABIAN VARGAS LASTRA </v>
      </c>
      <c r="R3270">
        <v>15404312</v>
      </c>
      <c r="S3270" t="str">
        <v>ALIADO</v>
      </c>
      <c r="T3270">
        <v>0.4270833333333333</v>
      </c>
      <c r="U3270">
        <v>0.48125</v>
      </c>
      <c r="V3270">
        <f>IF(ISBLANK(T3270 ),"0",U3270-T3270)</f>
        <v>0.054166666666666696</v>
      </c>
      <c r="W3270">
        <v>1</v>
      </c>
      <c r="X3270">
        <f>NETWORKDAYS(K3270,L3269)</f>
        <v>1</v>
      </c>
      <c r="Y3270" t="str">
        <f>IF(X3270&lt;=2,"CUMPLE","NO CUMPLE")</f>
        <v>CUMPLE</v>
      </c>
    </row>
    <row r="3271" xml:space="preserve">
      <c r="A3271">
        <v>505154</v>
      </c>
      <c r="B3271" t="str">
        <v>REQUEST</v>
      </c>
      <c r="C3271" t="str">
        <v>CERRADO</v>
      </c>
      <c r="D3271" t="str">
        <v>LINEAL DE CAJAS</v>
      </c>
      <c r="E3271" t="str">
        <v>BALANZA</v>
      </c>
      <c r="F3271" t="str">
        <v>BALANZA</v>
      </c>
      <c r="G3271" t="str">
        <v>DATALOGIC</v>
      </c>
      <c r="H3271" t="str" xml:space="preserve">
        <v xml:space="preserve">Buenos días para solicitar la revisión de la báscula de la pos 10 ya que no está arrojando el peso correcto_x000d_
Área donde su ubica la balanza_x000d_
_x000d_
Pos 10</v>
      </c>
      <c r="I3271" t="str" xml:space="preserve">
        <v xml:space="preserve">Buenos días para solicitar la revisión de la báscula de la pos 10 ya que no está arrojando el peso correcto_x000d_
Área donde su ubica la balanza_x000d_
_x000d_
Pos 10</v>
      </c>
      <c r="J3271" t="str">
        <v>La balanza de la caja 7 se encuentra apagada; luego de revisar puede verificarse que estaba desconectada del cargador; se conecta correctamente; se enciende y solicita al usuario realizar pruebas. Funciona correctamente y muestra los pesos exactos; se entrega operativa y a satisfacción del usuario.</v>
      </c>
      <c r="K3271">
        <v>45355</v>
      </c>
      <c r="L3271">
        <v>45356</v>
      </c>
      <c r="M3271" t="str">
        <f>TEXT(L3271,"DDDDDDD")</f>
        <v>martes</v>
      </c>
      <c r="N3271" t="str" xml:space="preserve">
        <v xml:space="preserve">J027 JUMBO RIONEGRO_x000d_
_x000d_
</v>
      </c>
      <c r="O3271" t="str">
        <v>RIONEGRO</v>
      </c>
      <c r="P3271" t="str">
        <f>IF(ISBLANK(O3271),"0",(VLOOKUP(O3271,REGION,2,FALSE)))</f>
        <v>CENTRO</v>
      </c>
      <c r="Q3271" t="str">
        <v xml:space="preserve">FABIAN VARGAS LASTRA </v>
      </c>
      <c r="R3271">
        <v>15404312</v>
      </c>
      <c r="S3271" t="str">
        <v>ALIADO</v>
      </c>
      <c r="T3271">
        <v>0.48125</v>
      </c>
      <c r="U3271">
        <v>0.4930555555555556</v>
      </c>
      <c r="V3271">
        <f>IF(ISBLANK(T3271 ),"0",U3271-T3271)</f>
        <v>0.011805555555555569</v>
      </c>
      <c r="W3271" t="str">
        <v>0.5</v>
      </c>
      <c r="X3271">
        <f>NETWORKDAYS(K3271,L3270)</f>
        <v>2</v>
      </c>
      <c r="Y3271" t="str">
        <f>IF(X3271&lt;=2,"CUMPLE","NO CUMPLE")</f>
        <v>CUMPLE</v>
      </c>
    </row>
    <row r="3272" xml:space="preserve">
      <c r="A3272">
        <v>505150</v>
      </c>
      <c r="B3272" t="str">
        <v>REQUEST</v>
      </c>
      <c r="C3272" t="str">
        <v>CERRADO</v>
      </c>
      <c r="D3272" t="str">
        <v>LINEAL DE CAJAS</v>
      </c>
      <c r="E3272" t="str">
        <v xml:space="preserve">BALANZA </v>
      </c>
      <c r="F3272" t="str">
        <v>BALANZA</v>
      </c>
      <c r="G3272" t="str">
        <v>DATALOGIC</v>
      </c>
      <c r="H3272" t="str" xml:space="preserve">
        <v xml:space="preserve">Buenos días para solicitar la revisión de la báscula de la pos 07 ya que no está arrojando el peso correcto_x000d_
Área donde su ubica la balanza_x000d_
_x000d_
Pos 07</v>
      </c>
      <c r="I3272" t="str" xml:space="preserve">
        <v xml:space="preserve">Buenos días para solicitar la revisión de la báscula de la pos 07 ya que no está arrojando el peso correcto_x000d_
Área donde su ubica la balanza_x000d_
_x000d_
Pos 07</v>
      </c>
      <c r="J3272" t="str">
        <v>Se verifica que la balanza está encendida y en línea; se realiza procedimiento indicado por Stharlyn Zuleta para corregir error en el peso mostrado al pesar un producto y se logara corregir; se hacen pruebas con el usuario y funciona correctamente</v>
      </c>
      <c r="K3272">
        <v>45355</v>
      </c>
      <c r="L3272">
        <v>45356</v>
      </c>
      <c r="M3272" t="str">
        <f>TEXT(L3272,"DDDDDDD")</f>
        <v>martes</v>
      </c>
      <c r="N3272" t="str" xml:space="preserve">
        <v xml:space="preserve">J027 JUMBO RIONEGRO_x000d_
_x000d_
</v>
      </c>
      <c r="O3272" t="str">
        <v>RIONEGRO</v>
      </c>
      <c r="P3272" t="str">
        <f>IF(ISBLANK(O3272),"0",(VLOOKUP(O3272,REGION,2,FALSE)))</f>
        <v>CENTRO</v>
      </c>
      <c r="Q3272" t="str">
        <v xml:space="preserve">FABIAN VARGAS LASTRA </v>
      </c>
      <c r="R3272">
        <v>15404312</v>
      </c>
      <c r="S3272" t="str">
        <v>ALIADO</v>
      </c>
      <c r="T3272">
        <v>0.4930555555555556</v>
      </c>
      <c r="U3272">
        <v>0.5</v>
      </c>
      <c r="V3272">
        <f>IF(ISBLANK(T3272 ),"0",U3272-T3272)</f>
        <v>0.00694444444444442</v>
      </c>
      <c r="W3272" t="str">
        <v>0.5</v>
      </c>
      <c r="X3272">
        <f>NETWORKDAYS(K3272,L3271)</f>
        <v>2</v>
      </c>
      <c r="Y3272" t="str">
        <f>IF(X3272&lt;=2,"CUMPLE","NO CUMPLE")</f>
        <v>CUMPLE</v>
      </c>
    </row>
    <row r="3273" xml:space="preserve">
      <c r="A3273">
        <v>508232</v>
      </c>
      <c r="B3273" t="str">
        <v>REQUEST</v>
      </c>
      <c r="C3273" t="str">
        <v>CERRADO</v>
      </c>
      <c r="D3273" t="str">
        <v>CAJA CENTRAL</v>
      </c>
      <c r="E3273" t="str">
        <v>RELOJ</v>
      </c>
      <c r="F3273" t="str">
        <v>BIOMETRICO</v>
      </c>
      <c r="G3273" t="str">
        <v>SUPREMA</v>
      </c>
      <c r="H3273" t="str">
        <v>Buenos días Reloj biometrico de jumbo Rionegro presenta falla; esta lento y no lee las huellas. Gracias</v>
      </c>
      <c r="I3273" t="str">
        <v>Buenos días Reloj biometrico de jumbo Rionegro presenta falla; esta lento y no lee las huellas. Gracias</v>
      </c>
      <c r="J3273" t="str">
        <v>Se verifica lentitud en el funcionamiento del biométrico en Caja Principal y en Contralor; se desinstalan ambos dispositivos para desconectar cable de red; reiniciarlos y volverlos a conectar. Cuando se conectan; quedan en línea nuevamente; se hacen pruebas y se verifica lectura de huella a velocidad normal; se entregan funcionando satisfactoriamente.  NOTA: Sólo se recibión CAU por un biométrico; por favor validar si ese ticket cubre los dos que fueron atendidos el día 5 de marzo</v>
      </c>
      <c r="K3273">
        <v>45356</v>
      </c>
      <c r="L3273">
        <v>45356</v>
      </c>
      <c r="M3273" t="str">
        <f>TEXT(L3273,"DDDDDDD")</f>
        <v>martes</v>
      </c>
      <c r="N3273" t="str" xml:space="preserve">
        <v xml:space="preserve">J027 JUMBO RIONEGRO_x000d_
_x000d_
</v>
      </c>
      <c r="O3273" t="str">
        <v>RIONEGRO</v>
      </c>
      <c r="P3273" t="str">
        <f>IF(ISBLANK(O3273),"0",(VLOOKUP(O3273,REGION,2,FALSE)))</f>
        <v>CENTRO</v>
      </c>
      <c r="Q3273" t="str">
        <v xml:space="preserve">FABIAN VARGAS LASTRA </v>
      </c>
      <c r="R3273">
        <v>15404312</v>
      </c>
      <c r="S3273" t="str">
        <v>ALIADO</v>
      </c>
      <c r="T3273">
        <v>0.5</v>
      </c>
      <c r="U3273">
        <v>0.5645833333333333</v>
      </c>
      <c r="V3273">
        <f>IF(ISBLANK(T3273 ),"0",U3273-T3273)</f>
        <v>0.06458333333333333</v>
      </c>
      <c r="W3273">
        <v>1</v>
      </c>
      <c r="X3273">
        <f>NETWORKDAYS(K3273,L3272)</f>
        <v>1</v>
      </c>
      <c r="Y3273" t="str">
        <f>IF(X3273&lt;=2,"CUMPLE","NO CUMPLE")</f>
        <v>CUMPLE</v>
      </c>
    </row>
    <row r="3274" xml:space="preserve">
      <c r="A3274">
        <v>509533</v>
      </c>
      <c r="B3274" t="str">
        <v>REQUEST</v>
      </c>
      <c r="C3274" t="str">
        <v>CERRADO</v>
      </c>
      <c r="D3274" t="str">
        <v>TODA LA TIENDA</v>
      </c>
      <c r="E3274" t="str">
        <v>PDA</v>
      </c>
      <c r="F3274" t="str">
        <v>PDA</v>
      </c>
      <c r="G3274" t="str">
        <v>HONEYWELL</v>
      </c>
      <c r="H3274" t="str">
        <v>Buena noche agradezco su colaboración revisando la aplicación mi tienda en PDT- PDA</v>
      </c>
      <c r="I3274" t="str">
        <v>Buena noche agradezco su colaboración revisando la aplicación mi tienda en PDT- PDA</v>
      </c>
      <c r="J3274" t="str">
        <v>SE REALIZA ACTUALIZACION DE APP MI TIENDA V.2.4.2 EN TODAS LAS PDA ZEBRA Y HONEYWELL DEL ÁREA DE PLS; PERECEDEROS Y ATC; PRUEBAS CON AUXILIARES DE AREA SATSFACTORIAS; PDA QUEDAN OPERATIVAS.</v>
      </c>
      <c r="K3274">
        <v>45358</v>
      </c>
      <c r="L3274">
        <v>45358</v>
      </c>
      <c r="M3274" t="str">
        <f>TEXT(L3274,"DDDDDDD")</f>
        <v>jueves</v>
      </c>
      <c r="N3274" t="str" xml:space="preserve">
        <v xml:space="preserve">J126 JUMBO SAN SILVESTRE_x000d_
_x000d_
</v>
      </c>
      <c r="O3274" t="str">
        <v>BARRANCABERMEJA</v>
      </c>
      <c r="P3274" t="str">
        <f>IF(ISBLANK(O3274),"0",(VLOOKUP(O3274,REGION,2,FALSE)))</f>
        <v>ORIENTE</v>
      </c>
      <c r="Q3274" t="str">
        <v>LUIS CARLOS ROJAS ACOSTA</v>
      </c>
      <c r="R3274">
        <f>IF(ISBLANK(Q3274),"0", VLOOKUP(Q3274,PERSONAL,2,FALSE))</f>
        <v>1096188137</v>
      </c>
      <c r="S3274" t="str">
        <v>DIRECTO</v>
      </c>
      <c r="T3274">
        <v>0.625</v>
      </c>
      <c r="U3274">
        <v>0.6666666666666666</v>
      </c>
      <c r="V3274">
        <f>IF(ISBLANK(T3274 ),"0",U3274-T3274)</f>
        <v>0.04166666666666663</v>
      </c>
      <c r="W3274">
        <v>1</v>
      </c>
      <c r="X3274">
        <v>1</v>
      </c>
      <c r="Y3274" t="str">
        <f>IF(X3274&lt;=2,"CUMPLE","NO CUMPLE")</f>
        <v>CUMPLE</v>
      </c>
    </row>
    <row r="3275" xml:space="preserve">
      <c r="A3275">
        <v>514209</v>
      </c>
      <c r="B3275" t="str">
        <v>INCIDENT</v>
      </c>
      <c r="C3275" t="str">
        <v>CERRADO</v>
      </c>
      <c r="D3275" t="str">
        <v>PGC</v>
      </c>
      <c r="E3275" t="str">
        <v>PDA</v>
      </c>
      <c r="F3275" t="str">
        <v>PDA</v>
      </c>
      <c r="G3275" t="str">
        <v>HONEYWELL</v>
      </c>
      <c r="H3275" t="str" xml:space="preserve">
        <v xml:space="preserve">Buenos días Pdt asignada al área de PGC no permite el ingresos a la APP MI TIENDA._x000d_
Sección de la tienda en donde se ubica la PDT o usuario_x000d_
_x000d_
126</v>
      </c>
      <c r="I3275" t="str" xml:space="preserve">
        <v xml:space="preserve">Buenos días Pdt asignada al área de PGC no permite el ingresos a la APP MI TIENDA._x000d_
Sección de la tienda en donde se ubica la PDT o usuario_x000d_
_x000d_
126</v>
      </c>
      <c r="J3275" t="str">
        <v>SE REALIZA ACTUALIZACION DE APP MI TIENDA V.2.4.2 EN TODAS LAS PDT HONEYWELL DEL ÁREA DE PGC; PRUEBAS CON AUXILIARES DE AREA SATSFACTORIAS; PDA QUEDAN OPERATIVAS.</v>
      </c>
      <c r="K3275">
        <v>45358</v>
      </c>
      <c r="L3275">
        <v>45358</v>
      </c>
      <c r="M3275" t="str">
        <f>TEXT(L3275,"DDDDDDD")</f>
        <v>jueves</v>
      </c>
      <c r="N3275" t="str" xml:space="preserve">
        <v xml:space="preserve">J126 JUMBO SAN SILVESTRE_x000d_
_x000d_
</v>
      </c>
      <c r="O3275" t="str">
        <v>BARRANCABERMEJA</v>
      </c>
      <c r="P3275" t="str">
        <f>IF(ISBLANK(O3275),"0",(VLOOKUP(O3275,REGION,2,FALSE)))</f>
        <v>ORIENTE</v>
      </c>
      <c r="Q3275" t="str">
        <v>LUIS CARLOS ROJAS ACOSTA</v>
      </c>
      <c r="R3275">
        <f>IF(ISBLANK(Q3275),"0", VLOOKUP(Q3275,PERSONAL,2,FALSE))</f>
        <v>1096188137</v>
      </c>
      <c r="S3275" t="str">
        <v>DIRECTO</v>
      </c>
      <c r="T3275">
        <v>0.5833333333333334</v>
      </c>
      <c r="U3275">
        <v>0.625</v>
      </c>
      <c r="V3275">
        <f>IF(ISBLANK(T3275 ),"0",U3275-T3275)</f>
        <v>0.04166666666666663</v>
      </c>
      <c r="W3275">
        <v>1</v>
      </c>
      <c r="X3275">
        <f>NETWORKDAYS(K3275,L3274)</f>
        <v>1</v>
      </c>
      <c r="Y3275" t="str">
        <f>IF(X3275&lt;=2,"CUMPLE","NO CUMPLE")</f>
        <v>CUMPLE</v>
      </c>
    </row>
    <row r="3276" xml:space="preserve">
      <c r="A3276">
        <v>509523</v>
      </c>
      <c r="B3276" t="str">
        <v>REQUEST</v>
      </c>
      <c r="C3276" t="str">
        <v>CERRADO</v>
      </c>
      <c r="D3276" t="str">
        <v>PGC</v>
      </c>
      <c r="E3276" t="str">
        <v>VERIFICADOR</v>
      </c>
      <c r="F3276" t="str">
        <v>VERIFICADOR</v>
      </c>
      <c r="G3276" t="str">
        <v xml:space="preserve">NEWLAND </v>
      </c>
      <c r="H3276" t="str">
        <v>Buena noche agradezco su colaboración validando el verificador de precios que se encuentra ubicado bajo la rampa eléctrica ya que no se encuentra funcionando.</v>
      </c>
      <c r="I3276" t="str">
        <v>Buena noche agradezco su colaboración validando el verificador de precios que se encuentra ubicado bajo la rampa eléctrica ya que no se encuentra funcionando.</v>
      </c>
      <c r="J3276" t="str">
        <v>SE REVISA VERIFICADOR DE PRECIO DE AREA PGC; NO FUNCIONA EL LECTOR DE CODIGOS; SE REINICIA SE DESCARGA BOARD; SE REVISA CONFIGURACION DEL SOFTWARE Y FIRMWARE DEL LECTOR PERO NO FUE POSIBLE GENERAR UNA SOLUCION.         SE ESCALA CASO PARA ENVIO POR GARANTIA CON EL PROVEEDOR.</v>
      </c>
      <c r="K3276">
        <v>45358</v>
      </c>
      <c r="L3276">
        <v>45358</v>
      </c>
      <c r="M3276" t="str">
        <f>TEXT(L3276,"DDDDDDD")</f>
        <v>jueves</v>
      </c>
      <c r="N3276" t="str" xml:space="preserve">
        <v xml:space="preserve">J126 JUMBO SAN SILVESTRE_x000d_
_x000d_
</v>
      </c>
      <c r="O3276" t="str">
        <v>BARRANCABERMEJA</v>
      </c>
      <c r="P3276" t="str">
        <f>IF(ISBLANK(O3276),"0",(VLOOKUP(O3276,REGION,2,FALSE)))</f>
        <v>ORIENTE</v>
      </c>
      <c r="Q3276" t="str">
        <v>LUIS CARLOS ROJAS ACOSTA</v>
      </c>
      <c r="R3276">
        <f>IF(ISBLANK(Q3276),"0", VLOOKUP(Q3276,PERSONAL,2,FALSE))</f>
        <v>1096188137</v>
      </c>
      <c r="S3276" t="str">
        <v>DIRECTO</v>
      </c>
      <c r="T3276">
        <v>0.6666666666666666</v>
      </c>
      <c r="U3276">
        <v>0.7291666666666666</v>
      </c>
      <c r="V3276">
        <f>IF(ISBLANK(T3276 ),"0",U3276-T3276)</f>
        <v>0.0625</v>
      </c>
      <c r="W3276">
        <v>1</v>
      </c>
      <c r="X3276">
        <f>NETWORKDAYS(K3276,L3275)</f>
        <v>1</v>
      </c>
      <c r="Y3276" t="str">
        <f>IF(X3276&lt;=2,"CUMPLE","NO CUMPLE")</f>
        <v>CUMPLE</v>
      </c>
    </row>
    <row r="3277" xml:space="preserve">
      <c r="A3277">
        <v>514496</v>
      </c>
      <c r="B3277" t="str">
        <v>REQUEST</v>
      </c>
      <c r="C3277" t="str">
        <v>CERRADO</v>
      </c>
      <c r="D3277" t="str">
        <v>TODA LA TIENDA</v>
      </c>
      <c r="E3277" t="str">
        <v>POS</v>
      </c>
      <c r="F3277" t="str">
        <v>POS</v>
      </c>
      <c r="G3277" t="str">
        <v>WINCOR</v>
      </c>
      <c r="H3277" t="str" xml:space="preserve">
        <v xml:space="preserve">Buenos días; solicito la visita a la tienda jumbo san silvestre para la toma de información sobre las pos de tienda; le envió formato vía whatsapp para el diligenciamiento._x000d_
AREA EN DONDE SE UBICA EL EQUIPO_x000d_
_x000d_
TIENDA</v>
      </c>
      <c r="I3277" t="str" xml:space="preserve">
        <v xml:space="preserve">Buenos días; solicito la visita a la tienda jumbo san silvestre para la toma de información sobre las pos de tienda; le envió formato vía whatsapp para el diligenciamiento._x000d_
AREA EN DONDE SE UBICA EL EQUIPO_x000d_
_x000d_
TIENDA</v>
      </c>
      <c r="J3277" t="str">
        <v>SE TOMA EVIDENCIA PARA LA TOMA DE LEVANTAMIENTO DE INFORMACION SOBRE LOS MUEBLES DE LA TIENDA; EVIDENCIA FUE ENVIADA EN FORMATO SOLICITADO.</v>
      </c>
      <c r="K3277">
        <v>45358</v>
      </c>
      <c r="L3277">
        <v>45358</v>
      </c>
      <c r="M3277" t="str">
        <f>TEXT(L3277,"DDDDDDD")</f>
        <v>jueves</v>
      </c>
      <c r="N3277" t="str" xml:space="preserve">
        <v xml:space="preserve">J126 JUMBO SAN SILVESTRE_x000d_
_x000d_
</v>
      </c>
      <c r="O3277" t="str">
        <v>BARRANCABERMEJA</v>
      </c>
      <c r="P3277" t="str">
        <f>IF(ISBLANK(O3277),"0",(VLOOKUP(O3277,REGION,2,FALSE)))</f>
        <v>ORIENTE</v>
      </c>
      <c r="Q3277" t="str">
        <v>LUIS CARLOS ROJAS ACOSTA</v>
      </c>
      <c r="R3277">
        <f>IF(ISBLANK(Q3277),"0", VLOOKUP(Q3277,PERSONAL,2,FALSE))</f>
        <v>1096188137</v>
      </c>
      <c r="S3277" t="str">
        <v>DIRECTO</v>
      </c>
      <c r="T3277">
        <v>0.7291666666666666</v>
      </c>
      <c r="U3277">
        <v>0.78125</v>
      </c>
      <c r="V3277">
        <f>IF(ISBLANK(T3277 ),"0",U3277-T3277)</f>
        <v>0.05208333333333337</v>
      </c>
      <c r="W3277">
        <v>1</v>
      </c>
      <c r="X3277">
        <f>NETWORKDAYS(K3277,L3276)</f>
        <v>1</v>
      </c>
      <c r="Y3277" t="str">
        <f>IF(X3277&lt;=2,"CUMPLE","NO CUMPLE")</f>
        <v>CUMPLE</v>
      </c>
    </row>
    <row r="3278" xml:space="preserve">
      <c r="A3278">
        <v>500332</v>
      </c>
      <c r="B3278" t="str">
        <v>INCIDENT</v>
      </c>
      <c r="C3278" t="str">
        <v>CERRADO</v>
      </c>
      <c r="D3278" t="str">
        <v>CENTRO DE COMPUTO</v>
      </c>
      <c r="E3278" t="str">
        <v>FORTINET</v>
      </c>
      <c r="F3278" t="str">
        <v>FORTINET</v>
      </c>
      <c r="G3278" t="str">
        <v>FORTINET</v>
      </c>
      <c r="H3278" t="str" xml:space="preserve">
        <v xml:space="preserve">Buenas tardes. Por favor requerimos apoyo en sitio el lunes 4 de marzo a las 6 a.m. para realizar el cambio del Fortinet por Renovación Tecnológica. Se requieren las siguientes herramientas: Portátil y Cable de Consola Gracias._x000d_
Interconexión_x000d_
_x000d_
Fortinet</v>
      </c>
      <c r="I3278" t="str" xml:space="preserve">
        <v xml:space="preserve">Buenas tardes. Por favor requerimos apoyo en sitio el lunes 4 de marzo a las 6 a.m. para realizar el cambio del Fortinet por Renovación Tecnológica. Se requieren las siguientes herramientas: Portátil y Cable de Consola Gracias._x000d_
Interconexión_x000d_
_x000d_
Fortinet</v>
      </c>
      <c r="J3278" t="str">
        <v>Se realiza revision e instalacion en el Rack el Fortinet mencionado con asesoria de Alexander Munevar se prosigue a Realizar la instalacion de su cableado de red instalando wan1; puerto 1; puerto 4; se realiza su configuracion y responde correctamente; se indica revisar y hacer pruebas con operatividad de Pc; Pos; Datafonos; Pda; y Red; todo sin Novedad...ESTADO OK</v>
      </c>
      <c r="K3278">
        <v>45357</v>
      </c>
      <c r="L3278">
        <v>45357</v>
      </c>
      <c r="M3278" t="str">
        <f>TEXT(L3278,"DDDDDDD")</f>
        <v>miércoles</v>
      </c>
      <c r="N3278" t="str" xml:space="preserve">
        <v xml:space="preserve">J047 JUMBO GIRARDOT_x000d_
_x000d_
</v>
      </c>
      <c r="O3278" t="str">
        <v>GIRARDOT</v>
      </c>
      <c r="P3278" t="str">
        <f>IF(ISBLANK(O3278),"0",(VLOOKUP(O3278,REGION,2,FALSE)))</f>
        <v>OCCIDENTE</v>
      </c>
      <c r="Q3278" t="str">
        <v>RAFAEL ARDILA PUENTES</v>
      </c>
      <c r="R3278">
        <f>IF(ISBLANK(Q3278),"0", VLOOKUP(Q3278,PERSONAL,2,FALSE))</f>
        <v>1018419858</v>
      </c>
      <c r="S3278" t="str">
        <v>ALIADO</v>
      </c>
      <c r="T3278">
        <v>0.25</v>
      </c>
      <c r="U3278">
        <v>0.3125</v>
      </c>
      <c r="V3278">
        <f>IF(ISBLANK(T3278 ),"0",U3278-T3278)</f>
        <v>0.0625</v>
      </c>
      <c r="W3278">
        <v>1</v>
      </c>
      <c r="X3278">
        <v>1</v>
      </c>
      <c r="Y3278" t="str">
        <f>IF(X3278&lt;=2,"CUMPLE","NO CUMPLE")</f>
        <v>CUMPLE</v>
      </c>
    </row>
    <row r="3279" xml:space="preserve">
      <c r="A3279">
        <v>496778</v>
      </c>
      <c r="B3279" t="str">
        <v>REQUEST</v>
      </c>
      <c r="C3279" t="str">
        <v>CERRADO</v>
      </c>
      <c r="D3279" t="str">
        <v>LINEAL DE CAJAS</v>
      </c>
      <c r="E3279" t="str">
        <v>SCANNER</v>
      </c>
      <c r="F3279" t="str">
        <v>BALANZA</v>
      </c>
      <c r="G3279" t="str">
        <v>ZEBRA</v>
      </c>
      <c r="H3279" t="str" xml:space="preserve">
        <v xml:space="preserve">Buen dia: por favor me colaboran para revisar el scaner balanza de la pos 19 que no sirve la balanza_x000d_
numero de caja pos_x000d_
_x000d_
19</v>
      </c>
      <c r="I3279" t="str" xml:space="preserve">
        <v xml:space="preserve">Buen dia: por favor me colaboran para revisar el scaner balanza de la pos 19 que no sirve la balanza_x000d_
numero de caja pos_x000d_
_x000d_
19</v>
      </c>
      <c r="J3279" t="str">
        <v>Se realiza revision del Scanner Balanza Zebra se realiza ajustes de cable de poder; Cable De Datos y se instala en el Nuevo Lineal de Cajas; Y no presenta ninguna novedad; Se instala como pos 19 venta Institucional Serial: 64277Z4891...ESTADO OK</v>
      </c>
      <c r="K3279">
        <v>45356</v>
      </c>
      <c r="L3279">
        <v>45356</v>
      </c>
      <c r="M3279" t="str">
        <f>TEXT(L3279,"DDDDDDD")</f>
        <v>martes</v>
      </c>
      <c r="N3279" t="str" xml:space="preserve">
        <v xml:space="preserve">J047 JUMBO GIRARDOT_x000d_
_x000d_
</v>
      </c>
      <c r="O3279" t="str">
        <v>GIRARDOT</v>
      </c>
      <c r="P3279" t="str">
        <f>IF(ISBLANK(O3279),"0",(VLOOKUP(O3279,REGION,2,FALSE)))</f>
        <v>OCCIDENTE</v>
      </c>
      <c r="Q3279" t="str">
        <v>RAFAEL ARDILA PUENTES</v>
      </c>
      <c r="R3279">
        <f>IF(ISBLANK(Q3279),"0", VLOOKUP(Q3279,PERSONAL,2,FALSE))</f>
        <v>1018419858</v>
      </c>
      <c r="S3279" t="str">
        <v>ALIADO</v>
      </c>
      <c r="T3279">
        <v>0.3333333333333333</v>
      </c>
      <c r="U3279">
        <v>0.375</v>
      </c>
      <c r="V3279">
        <f>IF(ISBLANK(T3279 ),"0",U3279-T3279)</f>
        <v>0.041666666666666685</v>
      </c>
      <c r="W3279">
        <v>1</v>
      </c>
      <c r="X3279">
        <v>1</v>
      </c>
      <c r="Y3279" t="str">
        <f>IF(X3279&lt;=2,"CUMPLE","NO CUMPLE")</f>
        <v>CUMPLE</v>
      </c>
      <c r="Z3279" t="str">
        <v xml:space="preserve">Caso fue transferido por cliente el 29 de febrero; acordado con cliente. </v>
      </c>
    </row>
    <row r="3280" xml:space="preserve">
      <c r="A3280">
        <v>494574</v>
      </c>
      <c r="B3280" t="str">
        <v>INCIDENT</v>
      </c>
      <c r="C3280" t="str">
        <v>CERRADO</v>
      </c>
      <c r="D3280" t="str">
        <v>BAZAR</v>
      </c>
      <c r="E3280" t="str">
        <v>PDA</v>
      </c>
      <c r="F3280" t="str">
        <v>PDA</v>
      </c>
      <c r="G3280" t="str">
        <v>HONEYWELL</v>
      </c>
      <c r="H3280" t="str" xml:space="preserve">
        <v xml:space="preserve">Buen dia por favor me ayudan para colocar la aplicación de mi tienda en el escanner 20073fb055E ya que no funciona; y este se reinicia constantemente_x000d_
Sección de la tienda en donde se ubica la PDT o usuario_x000d_
_x000d_
pgc</v>
      </c>
      <c r="I3280" t="str" xml:space="preserve">
        <v xml:space="preserve">Buen dia por favor me ayudan para colocar la aplicación de mi tienda en el escanner 20073fb055E ya que no funciona; y este se reinicia constantemente_x000d_
Sección de la tienda en donde se ubica la PDT o usuario_x000d_
_x000d_
pgc</v>
      </c>
      <c r="J3280" t="str">
        <v>Se realiza Revision y configuracion de la App mi Tienda por Administrador de la Pda mediante la URL y los codigos QR relacionados; Se ejecuta correctamente se pone a pruebas el aplicativo ejecutando Piso de venta RSM; se ingresa con el correo de la usuaria y se realizan pruebas generales Funcionando Correctamente...ESTADO OK</v>
      </c>
      <c r="K3280">
        <v>45358</v>
      </c>
      <c r="L3280">
        <v>45358</v>
      </c>
      <c r="M3280" t="str">
        <f>TEXT(L3280,"DDDDDDD")</f>
        <v>jueves</v>
      </c>
      <c r="N3280" t="str" xml:space="preserve">
        <v xml:space="preserve">J047 JUMBO GIRARDOT_x000d_
_x000d_
</v>
      </c>
      <c r="O3280" t="str">
        <v>GIRARDOT</v>
      </c>
      <c r="P3280" t="str">
        <f>IF(ISBLANK(O3280),"0",(VLOOKUP(O3280,REGION,2,FALSE)))</f>
        <v>OCCIDENTE</v>
      </c>
      <c r="Q3280" t="str">
        <v>RAFAEL ARDILA PUENTES</v>
      </c>
      <c r="R3280">
        <f>IF(ISBLANK(Q3280),"0", VLOOKUP(Q3280,PERSONAL,2,FALSE))</f>
        <v>1018419858</v>
      </c>
      <c r="S3280" t="str">
        <v>ALIADO</v>
      </c>
      <c r="T3280">
        <v>0.4791666666666667</v>
      </c>
      <c r="U3280">
        <v>0.5208333333333334</v>
      </c>
      <c r="V3280">
        <f>IF(ISBLANK(T3280 ),"0",U3280-T3280)</f>
        <v>0.041666666666666685</v>
      </c>
      <c r="W3280">
        <v>1</v>
      </c>
      <c r="X3280">
        <v>1</v>
      </c>
      <c r="Y3280" t="str">
        <f>IF(X3280&lt;=2,"CUMPLE","NO CUMPLE")</f>
        <v>CUMPLE</v>
      </c>
    </row>
    <row r="3281" xml:space="preserve">
      <c r="A3281">
        <v>505357</v>
      </c>
      <c r="B3281" t="str">
        <v>INCIDENT</v>
      </c>
      <c r="C3281" t="str">
        <v>CERRADO</v>
      </c>
      <c r="D3281" t="str">
        <v>LINEAL DE CAJAS</v>
      </c>
      <c r="E3281" t="str">
        <v>POS</v>
      </c>
      <c r="F3281" t="str">
        <v>POS</v>
      </c>
      <c r="G3281" t="str">
        <v>WINCOR</v>
      </c>
      <c r="H3281" t="str" xml:space="preserve">
        <v xml:space="preserve">Buenos Dias; me colaboran con la caja 6 no funciona y en el visor se visualiza phoenix 4.0 y se quedo asi ._x000d_
Indique número de la caja afectada_x000d_
_x000d_
6</v>
      </c>
      <c r="I3281" t="str" xml:space="preserve">
        <v xml:space="preserve">Buenos Dias; me colaboran con la caja 6 no funciona y en el visor se visualiza phoenix 4.0 y se quedo asi ._x000d_
Indique número de la caja afectada_x000d_
_x000d_
6</v>
      </c>
      <c r="J3281" t="str" xml:space="preserve">
        <v xml:space="preserve">Se llega a sitio; se indaga con la funcionaria el problema técnico presentado e indica “la POS6 no funciona y en el visor se visualiza Phoenix 4.0 y se queda así”; se realiza como primera revisión una inspección visual del POS 6 en la cual se evidencia el equipo POS no se encuentra en el mueble correspondiente sino en un pequeño mueble con rodachines que se puede movilizar fácilmente; igualmente se observa que la CPU POS se encuentra encendida; los dos visores se encuentran apagados; impresora térmica apagada; la balanza escáner desconectada del POS y cableado bastante desordenado; se consulta con la funcionaria al respecto e indica verbalmente que el equipo POS y los periféricos excepto la balanza escáner y datafonos fueron desconectados del mueble fijo de la tienda y acondicionado para la POS para ser conectado e instalado en un mueble más pequeño con rodachines para el tema de una venta de unos productos de forma móvil; igualmente la funcionaria requiere que el POS funcione correctamente sobre este mueble móvil; teniendo en cuenta esto se procede de la siguiente manera:_x000d_
_x000d_
Se procede con la revisión de cada uno de los periféricos de la POS; realizando los siguientes hallazgos en cada periférico:_x000d_
_x000d_
* GAVETA DE BILLETES: Sin problema aparente alguno.* VISOR DE CAJERO Y TECLADO: Al realizar la verificación inicial se evidencia que el VISOR DE CAJERO Y TECLADO actual NO corresponde ya que es un VISOR DE CLIENTE; igualmente se observa que el cable de comunicación entre el POS y el VISOR se encuentra dañado y se nota que el cristal oscuro externo del visor se encuentra fuera de su lugar; se procede a realizar prueba del VISOR conectándolo en otra POS y se evidencia que enciende y funciona correctamente; se procede a desarmar el visor y hacer la limpieza completa de todos los componentes del visor con limpiador electrónico; igualmente se asegura correctamente el cristal externo del visor en su lugar; dado lo anterior se procede con verificar en los otros POS de la tienda y se observa que en la POS5 tiene dos VISORES DE CAJERO Y TECLADO conectados; por lo que se procede con autorización de la ing. Giovanna López a intercambiar el VISOR y de esta manera la POS5 y POS6 quedan con sus visores correctamente. Para que el visor de cajero y teclado de la POS6 quede totalmente funcional se recomienda realizar cambio del cable de comunicación entre la POS y el VISOR._x000d_
_x000d_
* VISOR DE CLIENTE: Se realiza prueba de este periférico conectándolo en otra POS y se evidencia que enciende; pero el texto que muestra en pantalla no es legible correctamente; algunos caracteres se ven muy opacos e igualmente es visible que NO tiene el cristal externo del visor y se encuentra asegurado con cinta trasparente las tapas plásticas externas; dado que se presenta la falla de caracteres opacos; se recomienda cambio del visor de cliente._x000d_
_x000d_
* IMPRESORA POS: Se realiza prueba de este periférico conectándolo en otra POS; evidenciando que enciende y funciona correctamente; por lo que se procede a conectarla en el POS6 de forma correcta.</v>
      </c>
      <c r="K3281">
        <v>45358</v>
      </c>
      <c r="L3281">
        <v>45358</v>
      </c>
      <c r="M3281" t="str">
        <f>TEXT(L3281,"DDDDDDD")</f>
        <v>jueves</v>
      </c>
      <c r="N3281" t="str" xml:space="preserve">
        <v xml:space="preserve">J185 JUMBO YOPAL_x000d_
_x000d_
</v>
      </c>
      <c r="O3281" t="str">
        <v>YOPAL</v>
      </c>
      <c r="P3281" t="str">
        <f>IF(ISBLANK(O3281),"0",(VLOOKUP(O3281,REGION,2,FALSE)))</f>
        <v>ORIENTE</v>
      </c>
      <c r="Q3281" t="str">
        <v>WILMAR YESID PARADA</v>
      </c>
      <c r="R3281">
        <v>9434951</v>
      </c>
      <c r="S3281" t="str">
        <v>DIRECTO</v>
      </c>
      <c r="T3281">
        <v>0.4791666666666667</v>
      </c>
      <c r="U3281">
        <v>0.5833333333333334</v>
      </c>
      <c r="V3281">
        <f>IF(ISBLANK(T3281 ),"0",U3281-T3281)</f>
        <v>0.10416666666666669</v>
      </c>
      <c r="W3281">
        <v>2</v>
      </c>
      <c r="X3281">
        <f>NETWORKDAYS(K3281,L3280)</f>
        <v>1</v>
      </c>
      <c r="Y3281" t="str">
        <f>IF(X3281&lt;=2,"CUMPLE","NO CUMPLE")</f>
        <v>CUMPLE</v>
      </c>
    </row>
    <row r="3282" xml:space="preserve">
      <c r="A3282">
        <v>472969</v>
      </c>
      <c r="B3282" t="str">
        <v>REQUEST</v>
      </c>
      <c r="C3282" t="str">
        <v>CERRADO</v>
      </c>
      <c r="D3282" t="str">
        <v>LINEAL DE CAJAS</v>
      </c>
      <c r="E3282" t="str">
        <v>MICROSENS</v>
      </c>
      <c r="F3282" t="str">
        <v>MICROSENS</v>
      </c>
      <c r="G3282" t="str">
        <v>MICROSENS</v>
      </c>
      <c r="H3282" t="str">
        <v>buenas tardes se requiere el envió del microsens con serial MS00795063; por continuidad operativa; ya se encuentra configurado con la ip 10.132.43.8. gracias</v>
      </c>
      <c r="I3282" t="str">
        <v>buenas tardes se requiere el envió del microsens con serial MS00795063; por continuidad operativa; ya se encuentra configurado con la ip 10.132.43.8. gracias</v>
      </c>
      <c r="J3282" t="str">
        <v xml:space="preserve">Se asiste a sitio pero dentro de la caja no habían enviado canaleta para instalar microsens; sin ella no es posible instalar. </v>
      </c>
      <c r="K3282">
        <v>45352</v>
      </c>
      <c r="L3282">
        <v>45352</v>
      </c>
      <c r="M3282" t="str">
        <f>TEXT(L3282,"DDDDDDD")</f>
        <v>viernes</v>
      </c>
      <c r="N3282" t="str" xml:space="preserve">
        <v xml:space="preserve">M183 METRO SAN GIL_x000d_
_x000d_
</v>
      </c>
      <c r="O3282" t="str">
        <v>SAN GIL</v>
      </c>
      <c r="P3282" t="str">
        <f>IF(ISBLANK(O3282),"0",(VLOOKUP(O3282,REGION,2,FALSE)))</f>
        <v>ORIENTE</v>
      </c>
      <c r="Q3282" t="str">
        <v xml:space="preserve">MICHELL RHOMANDT AMADO </v>
      </c>
      <c r="R3282">
        <v>80727474</v>
      </c>
      <c r="S3282" t="str">
        <v>ALIADO</v>
      </c>
      <c r="T3282">
        <v>0.5833333333333334</v>
      </c>
      <c r="U3282">
        <v>0.6041666666666666</v>
      </c>
      <c r="V3282">
        <f>IF(ISBLANK(T3282 ),"0",U3282-T3282)</f>
        <v>0.02083333333333326</v>
      </c>
      <c r="W3282">
        <v>1</v>
      </c>
      <c r="X3282">
        <v>1</v>
      </c>
      <c r="Y3282" t="str">
        <f>IF(X3282&lt;=2,"CUMPLE","NO CUMPLE")</f>
        <v>CUMPLE</v>
      </c>
    </row>
    <row r="3283" xml:space="preserve">
      <c r="A3283">
        <v>515672</v>
      </c>
      <c r="B3283" t="str">
        <v>INCIDENT</v>
      </c>
      <c r="C3283" t="str">
        <v>CERRADO</v>
      </c>
      <c r="D3283" t="str">
        <v>TODA LA TIENDA</v>
      </c>
      <c r="E3283" t="str">
        <v>POS</v>
      </c>
      <c r="F3283" t="str">
        <v>POS</v>
      </c>
      <c r="G3283" t="str">
        <v>WINCOR</v>
      </c>
      <c r="H3283" t="str" xml:space="preserve">
        <v xml:space="preserve">Buena tarde por favor su ayuda con el recurso el dia de mañana para hacer toma de fotos de algunas pos ; por favor comunicarse con Fabiola Diaz para instrucciones ._x000d_
Número de inventario si se tiene_x000d_
_x000d_
linea de cajas - panaderia-donots-platos_x000d_
_x000d_
Numero de caja_x000d_
_x000d_
Pos</v>
      </c>
      <c r="I3283" t="str" xml:space="preserve">
        <v xml:space="preserve">Buena tarde por favor su ayuda con el recurso el dia de mañana para hacer toma de fotos de algunas pos ; por favor comunicarse con Fabiola Diaz para instrucciones ._x000d_
Número de inventario si se tiene_x000d_
_x000d_
linea de cajas - panaderia-donots-platos_x000d_
_x000d_
Numero de caja_x000d_
_x000d_
Pos</v>
      </c>
      <c r="J3283" t="str">
        <v>Se realiza Registro Fotografico Solicitado por Fabiola Diaz; Cpu; Pos Muebles; Punto de Red y Tomas Reguladas... Lineal de Cajas 3;12;9;10;19; Cpu Pos en Electro 22;28 y en Platos Preparados Pos 20; Sin novedad (Se Adjunta Reporte en Excel)...ESTADO OK</v>
      </c>
      <c r="K3283">
        <v>45359</v>
      </c>
      <c r="L3283">
        <v>45359</v>
      </c>
      <c r="M3283" t="str">
        <f>TEXT(L3283,"DDDDDDD")</f>
        <v>viernes</v>
      </c>
      <c r="N3283" t="str" xml:space="preserve">
        <v xml:space="preserve">J047 JUMBO GIRARDOT_x000d_
_x000d_
</v>
      </c>
      <c r="O3283" t="str">
        <v>GIRARDOT</v>
      </c>
      <c r="P3283" t="str">
        <f>IF(ISBLANK(O3283),"0",(VLOOKUP(O3283,REGION,2,FALSE)))</f>
        <v>OCCIDENTE</v>
      </c>
      <c r="Q3283" t="str">
        <v>RAFAEL ARDILA PUENTES</v>
      </c>
      <c r="R3283">
        <f>IF(ISBLANK(Q3283),"0", VLOOKUP(Q3283,PERSONAL,2,FALSE))</f>
        <v>1018419858</v>
      </c>
      <c r="S3283" t="str">
        <v>ALIADO</v>
      </c>
      <c r="T3283">
        <v>0.4583333333333333</v>
      </c>
      <c r="U3283">
        <v>0.5</v>
      </c>
      <c r="V3283">
        <f>IF(ISBLANK(T3283 ),"0",U3283-T3283)</f>
        <v>0.041666666666666685</v>
      </c>
      <c r="W3283">
        <v>1</v>
      </c>
      <c r="X3283">
        <v>1</v>
      </c>
      <c r="Y3283" t="str">
        <f>IF(X3283&lt;=2,"CUMPLE","NO CUMPLE")</f>
        <v>CUMPLE</v>
      </c>
    </row>
    <row r="3284" xml:space="preserve">
      <c r="A3284">
        <v>397665</v>
      </c>
      <c r="B3284" t="str">
        <v>INCIDENT</v>
      </c>
      <c r="C3284" t="str">
        <v>CERRADO</v>
      </c>
      <c r="D3284" t="str">
        <v>TODA LA TIENDA</v>
      </c>
      <c r="E3284" t="str">
        <v>PDA</v>
      </c>
      <c r="F3284" t="str">
        <v>PDA</v>
      </c>
      <c r="G3284" t="str">
        <v>HONEYWELL</v>
      </c>
      <c r="H3284"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I3284" t="str" xml:space="preserve">
        <v xml:space="preserve">Buen día Solicitamos de su colaboración en cambio por equipos nuevos PDA para el área de Recibo; las pda actuales presentan fallas en el táctil y generan error al momento de recepción de pedidos y no se puede presentar esas novedades. Los seriales son: PDA Recibo 1 S/N: 21177B7574 y PDA Recibo 2 S/N: 21178B05FC. Agradecemos la atención prestada; atento a comentarios Saludos_x000d_
Sección de la tienda en donde se ubica la PDT o usuario_x000d_
_x000d_
Recibo</v>
      </c>
      <c r="J3284" t="str" xml:space="preserve">
        <v xml:space="preserve">Se llega a sitio; se indaga con el funcionario del problema técnico que están presentando las PDA; funcionario indica que la PDA de SN: 21178B05FC a la cual se le brindo servicio técnico en visita anterior realizada el día 23 de Febrero ha mejorado bastante bajando casi a cero los “toques fantasmas” de la pantalla reportados inicialmente; por lo que se procede a brindar servicio técnico a la segunda PDA del área de recibo con SN: 21177B7574._x000d_
_x000d_
Se procede a realizar una inspección visual del hardware y el software de la PDA; observando lo siguiente:_x000d_
_x000d_
•	No se evidencia ningún golpe o presión excesiva en el display del equipo._x000d_
•	La PDA de SN: 21177B7574 tiene instalada la película de protección de pantalla._x000d_
•	La PDA tiene instalada la versión de firmware 215.01.00.0023_x000d_
_x000d_
Se procede con la PDA de SN: 21177B7574 con la actualización del firmware a la versión 212.01.00.0032; se formatea completamente y se reinstalan los aplicativos necesarios para su normal funcionamiento de acuerdo con el perfil del funcionario; esta actividad se realiza de acuerdo con el paso a paso del manual Provisioning Eda51 V2.3 compartido por la ing. Giovanna López._x000d_
_x000d_
Se le realiza entrega de la PDA al funcionario para realizar pruebas y hasta las 3pm no se había vuelto a presentar la falla; dado que aún no es 100% concluyente que la falla reportada se haya solucionado actualizando el firmware; formateando; instalando y reconfigurando las aplicaciones de las dos PDA; se acuerda vía telefónica con la ing. Giovanna López que se van a dejar las PDA para que los funcionarios realicen pruebas por alrededor de unos 15 a 30 días  y de esta manera asegurar que la falla haya sido resuelta o en su defecto estudiar y analizar otra alternativa de solución a la falla técnica reportada  por los funcionarios.</v>
      </c>
      <c r="K3284">
        <v>45358</v>
      </c>
      <c r="L3284">
        <v>45358</v>
      </c>
      <c r="M3284" t="str">
        <f>TEXT(L3284,"DDDDDDD")</f>
        <v>jueves</v>
      </c>
      <c r="N3284" t="str" xml:space="preserve">
        <v xml:space="preserve">J185 JUMBO YOPAL_x000d_
_x000d_
</v>
      </c>
      <c r="O3284" t="str">
        <v>YOPAL</v>
      </c>
      <c r="P3284" t="str">
        <f>IF(ISBLANK(O3284),"0",(VLOOKUP(O3284,REGION,2,FALSE)))</f>
        <v>ORIENTE</v>
      </c>
      <c r="Q3284" t="str">
        <v>WILMAR YESID PARADA</v>
      </c>
      <c r="R3284">
        <v>9434951</v>
      </c>
      <c r="S3284" t="str">
        <v>DIRECTO</v>
      </c>
      <c r="T3284">
        <v>0.375</v>
      </c>
      <c r="U3284">
        <v>0.4791666666666667</v>
      </c>
      <c r="V3284">
        <f>IF(ISBLANK(T3284 ),"0",U3284-T3284)</f>
        <v>0.10416666666666669</v>
      </c>
      <c r="W3284">
        <v>2</v>
      </c>
      <c r="X3284">
        <f>NETWORKDAYS(K3284,L3283)</f>
        <v>2</v>
      </c>
      <c r="Y3284" t="str">
        <f>IF(X3284&lt;=2,"CUMPLE","NO CUMPLE")</f>
        <v>CUMPLE</v>
      </c>
    </row>
    <row r="3285" xml:space="preserve">
      <c r="A3285">
        <v>505686</v>
      </c>
      <c r="B3285" t="str">
        <v>REQUEST</v>
      </c>
      <c r="C3285" t="str">
        <v>CERRADO</v>
      </c>
      <c r="D3285" t="str">
        <v>TODA LA TIENDA</v>
      </c>
      <c r="E3285" t="str">
        <v xml:space="preserve">PROACTIVA </v>
      </c>
      <c r="F3285" t="str">
        <v>PROACTIVA</v>
      </c>
      <c r="G3285" t="str">
        <v>PROACTIVA</v>
      </c>
      <c r="H3285" t="str" xml:space="preserve">
        <v xml:space="preserve">Buenos Dias Su ayuda con la proactiva del mes de Marzo para la tienda Metro Zipaquira_x000d_
AREA EN DONDE SE UBICA EL EQUIPO_x000d_
_x000d_
piso venta</v>
      </c>
      <c r="I3285" t="str" xml:space="preserve">
        <v xml:space="preserve">Buenos Dias Su ayuda con la proactiva del mes de Marzo para la tienda Metro Zipaquira_x000d_
AREA EN DONDE SE UBICA EL EQUIPO_x000d_
_x000d_
piso venta</v>
      </c>
      <c r="J3285" t="str">
        <v>Se realizó el recorrido por la tienda y se validó con el jefe de cada área indagando sobre fallas que se estuvieran presentando. Se atienden los casos generados.</v>
      </c>
      <c r="K3285">
        <v>45358</v>
      </c>
      <c r="L3285">
        <v>45358</v>
      </c>
      <c r="M3285" t="str">
        <f>TEXT(L3285,"DDDDDDD")</f>
        <v>jueves</v>
      </c>
      <c r="N3285" t="str" xml:space="preserve">
        <v xml:space="preserve">M077 METRO ZIPAQUIRA_x000d_
_x000d_
</v>
      </c>
      <c r="O3285" t="str">
        <v>ZIPAQUIRA</v>
      </c>
      <c r="P3285" t="str">
        <f>IF(ISBLANK(O3285),"0",(VLOOKUP(O3285,REGION,2,FALSE)))</f>
        <v>BOGOTA</v>
      </c>
      <c r="Q3285" t="str">
        <v>ALEXANDER CASTILLO SOTELO</v>
      </c>
      <c r="R3285">
        <f>IF(ISBLANK(Q3285),"0", VLOOKUP(Q3285,PERSONAL,2,FALSE))</f>
        <v>80216449</v>
      </c>
      <c r="S3285" t="str">
        <v>ALIADO</v>
      </c>
      <c r="T3285">
        <v>0.4375</v>
      </c>
      <c r="U3285">
        <v>0.4791666666666667</v>
      </c>
      <c r="V3285">
        <f>IF(ISBLANK(T3285 ),"0",U3285-T3285)</f>
        <v>0.041666666666666685</v>
      </c>
      <c r="W3285">
        <v>1</v>
      </c>
      <c r="X3285">
        <f>NETWORKDAYS(K3285,L3284)</f>
        <v>1</v>
      </c>
      <c r="Y3285" t="str">
        <f>IF(X3285&lt;=2,"CUMPLE","NO CUMPLE")</f>
        <v>CUMPLE</v>
      </c>
    </row>
    <row r="3286" xml:space="preserve">
      <c r="A3286">
        <v>514710</v>
      </c>
      <c r="B3286" t="str">
        <v>INCIDENT</v>
      </c>
      <c r="C3286" t="str">
        <v>CERRADO</v>
      </c>
      <c r="D3286" t="str">
        <v>TODA LA TIENDA</v>
      </c>
      <c r="E3286" t="str">
        <v>PDA</v>
      </c>
      <c r="F3286" t="str">
        <v>PDA</v>
      </c>
      <c r="G3286" t="str">
        <v>ZEBRA</v>
      </c>
      <c r="H3286" t="str">
        <v>se solicita realizar actualización de la aplicación mi tienda en todas las PDA ya que no permite realizar las alertas de vencimientos y la gestión de agotados.</v>
      </c>
      <c r="I3286" t="str">
        <v>se solicita realizar actualización de la aplicación mi tienda en todas las PDA ya que no permite realizar las alertas de vencimientos y la gestión de agotados.</v>
      </c>
      <c r="J3286" t="str">
        <v>Se realizó la actualización de cada una de las PDA de la tienda. No se pudo hacer las respectivas pruebas por que el portal estaba caido. Sin embargo se dejaron operativos los equipos.</v>
      </c>
      <c r="K3286">
        <v>45358</v>
      </c>
      <c r="L3286">
        <v>45358</v>
      </c>
      <c r="M3286" t="str">
        <f>TEXT(L3286,"DDDDDDD")</f>
        <v>jueves</v>
      </c>
      <c r="N3286" t="str" xml:space="preserve">
        <v xml:space="preserve">M077 METRO ZIPAQUIRA_x000d_
_x000d_
</v>
      </c>
      <c r="O3286" t="str">
        <v>ZIPAQUIRA</v>
      </c>
      <c r="P3286" t="str">
        <f>IF(ISBLANK(O3286),"0",(VLOOKUP(O3286,REGION,2,FALSE)))</f>
        <v>BOGOTA</v>
      </c>
      <c r="Q3286" t="str">
        <v>ALEXANDER CASTILLO SOTELO</v>
      </c>
      <c r="R3286">
        <f>IF(ISBLANK(Q3286),"0", VLOOKUP(Q3286,PERSONAL,2,FALSE))</f>
        <v>80216449</v>
      </c>
      <c r="S3286" t="str">
        <v>ALIADO</v>
      </c>
      <c r="T3286">
        <v>0.5416666666666666</v>
      </c>
      <c r="U3286">
        <v>0.6041666666666666</v>
      </c>
      <c r="V3286">
        <f>IF(ISBLANK(T3286 ),"0",U3286-T3286)</f>
        <v>0.0625</v>
      </c>
      <c r="W3286">
        <v>1</v>
      </c>
      <c r="X3286">
        <f>NETWORKDAYS(K3286,L3285)</f>
        <v>1</v>
      </c>
      <c r="Y3286" t="str">
        <f>IF(X3286&lt;=2,"CUMPLE","NO CUMPLE")</f>
        <v>CUMPLE</v>
      </c>
    </row>
    <row r="3287" xml:space="preserve">
      <c r="A3287">
        <v>514713</v>
      </c>
      <c r="B3287" t="str">
        <v>REQUEST</v>
      </c>
      <c r="C3287" t="str">
        <v>CERRADO</v>
      </c>
      <c r="D3287" t="str">
        <v>TODA LA TIENDA</v>
      </c>
      <c r="E3287" t="str">
        <v>REGISTRO FOTOGRAFICO</v>
      </c>
      <c r="F3287" t="str">
        <v>REGISTRO FOTOGRAFICO</v>
      </c>
      <c r="G3287" t="str">
        <v>REGISTRO FOTOGRAFICO</v>
      </c>
      <c r="H3287" t="str" xml:space="preserve">
        <v xml:space="preserve">Buenas Días Su ayuda con el registro fotográfico de los muebles del lineal de cajas; POS de platos y POS Periféricas Gracias_x000d_
AREA EN DONDE SE UBICA EL EQUIPO_x000d_
_x000d_
Lineal De Cajas</v>
      </c>
      <c r="I3287" t="str" xml:space="preserve">
        <v xml:space="preserve">Buenas Días Su ayuda con el registro fotográfico de los muebles del lineal de cajas; POS de platos y POS Periféricas Gracias_x000d_
AREA EN DONDE SE UBICA EL EQUIPO_x000d_
_x000d_
Lineal De Cajas</v>
      </c>
      <c r="J3287" t="str">
        <v>Se realizo el registro fotografico y se actualizo el archivo que compartio Diego Cortes.</v>
      </c>
      <c r="K3287">
        <v>45358</v>
      </c>
      <c r="L3287">
        <v>45358</v>
      </c>
      <c r="M3287" t="str">
        <f>TEXT(L3287,"DDDDDDD")</f>
        <v>jueves</v>
      </c>
      <c r="N3287" t="str" xml:space="preserve">
        <v xml:space="preserve">M077 METRO ZIPAQUIRA_x000d_
_x000d_
</v>
      </c>
      <c r="O3287" t="str">
        <v>ZIPAQUIRA</v>
      </c>
      <c r="P3287" t="str">
        <f>IF(ISBLANK(O3287),"0",(VLOOKUP(O3287,REGION,2,FALSE)))</f>
        <v>BOGOTA</v>
      </c>
      <c r="Q3287" t="str">
        <v>ALEXANDER CASTILLO SOTELO</v>
      </c>
      <c r="R3287">
        <f>IF(ISBLANK(Q3287),"0", VLOOKUP(Q3287,PERSONAL,2,FALSE))</f>
        <v>80216449</v>
      </c>
      <c r="S3287" t="str">
        <v>ALIADO</v>
      </c>
      <c r="T3287">
        <v>0.4791666666666667</v>
      </c>
      <c r="U3287">
        <v>0.5</v>
      </c>
      <c r="V3287">
        <f>IF(ISBLANK(T3287 ),"0",U3287-T3287)</f>
        <v>0.020833333333333315</v>
      </c>
      <c r="W3287">
        <v>1</v>
      </c>
      <c r="X3287">
        <f>NETWORKDAYS(K3287,L3286)</f>
        <v>1</v>
      </c>
      <c r="Y3287" t="str">
        <f>IF(X3287&lt;=2,"CUMPLE","NO CUMPLE")</f>
        <v>CUMPLE</v>
      </c>
    </row>
    <row r="3288" xml:space="preserve">
      <c r="A3288">
        <v>514714</v>
      </c>
      <c r="B3288" t="str">
        <v>INCIDENT</v>
      </c>
      <c r="C3288" t="str">
        <v>CERRADO</v>
      </c>
      <c r="D3288" t="str">
        <v>PISO DE VENTA</v>
      </c>
      <c r="E3288" t="str">
        <v>ACCESS POINT</v>
      </c>
      <c r="F3288" t="str">
        <v>ACCESS POINT</v>
      </c>
      <c r="G3288" t="str">
        <v>CISCO</v>
      </c>
      <c r="H3288" t="str" xml:space="preserve">
        <v xml:space="preserve">Se solicita verificar las PDA ya que en algunos lugares de la tienda se quedan sin señal y no permite realizar las labores necesarias ( trastienda; cava de pescadería para inventario de pft y lineal de fruver)_x000d_
Sección de la tienda en donde se ubica la PDT o usuario_x000d_
_x000d_
pgc y pft</v>
      </c>
      <c r="I3288" t="str" xml:space="preserve">
        <v xml:space="preserve">Se solicita verificar las PDA ya que en algunos lugares de la tienda se quedan sin señal y no permite realizar las labores necesarias ( trastienda; cava de pescadería para inventario de pft y lineal de fruver)_x000d_
Sección de la tienda en donde se ubica la PDT o usuario_x000d_
_x000d_
pgc y pft</v>
      </c>
      <c r="J3288" t="str">
        <v>Se hizo el acompañamiento al área de Redes en donde se verifico la cobertura de la red Wifi en la trastienda y en la cava ya que las PDA se desconectan del aplicativo. Realizaron alguna configuración en los equipos y se deja en pruebas. Pero si la falla persiste se debe hacer la instalación de otro AP que haga esta cobertura.</v>
      </c>
      <c r="K3288">
        <v>45358</v>
      </c>
      <c r="L3288">
        <v>45358</v>
      </c>
      <c r="M3288" t="str">
        <f>TEXT(L3288,"DDDDDDD")</f>
        <v>jueves</v>
      </c>
      <c r="N3288" t="str" xml:space="preserve">
        <v xml:space="preserve">M077 METRO ZIPAQUIRA_x000d_
_x000d_
</v>
      </c>
      <c r="O3288" t="str">
        <v>ZIPAQUIRA</v>
      </c>
      <c r="P3288" t="str">
        <f>IF(ISBLANK(O3288),"0",(VLOOKUP(O3288,REGION,2,FALSE)))</f>
        <v>BOGOTA</v>
      </c>
      <c r="Q3288" t="str">
        <v>ALEXANDER CASTILLO SOTELO</v>
      </c>
      <c r="R3288">
        <f>IF(ISBLANK(Q3288),"0", VLOOKUP(Q3288,PERSONAL,2,FALSE))</f>
        <v>80216449</v>
      </c>
      <c r="S3288" t="str">
        <v>ALIADO</v>
      </c>
      <c r="T3288">
        <v>0.6041666666666666</v>
      </c>
      <c r="U3288">
        <v>0.625</v>
      </c>
      <c r="V3288">
        <f>IF(ISBLANK(T3288 ),"0",U3288-T3288)</f>
        <v>0.02083333333333337</v>
      </c>
      <c r="W3288">
        <v>1</v>
      </c>
      <c r="X3288">
        <f>NETWORKDAYS(K3288,L3287)</f>
        <v>1</v>
      </c>
      <c r="Y3288" t="str">
        <f>IF(X3288&lt;=2,"CUMPLE","NO CUMPLE")</f>
        <v>CUMPLE</v>
      </c>
    </row>
    <row r="3289" xml:space="preserve">
      <c r="A3289">
        <v>515642</v>
      </c>
      <c r="B3289" t="str">
        <v>REQUEST</v>
      </c>
      <c r="C3289" t="str">
        <v>CERRADO</v>
      </c>
      <c r="D3289" t="str">
        <v>PISO DE VENTA</v>
      </c>
      <c r="E3289" t="str">
        <v>IMPRESORA</v>
      </c>
      <c r="F3289" t="str">
        <v>PORTATIL</v>
      </c>
      <c r="G3289" t="str">
        <v>ZEBRA</v>
      </c>
      <c r="H3289" t="str">
        <v>Buenas Tardes Su ayuda con la configuracion a la red WIFI de las dos impresoras portables de la tienda</v>
      </c>
      <c r="I3289" t="str">
        <v>Buenas Tardes Su ayuda con la configuracion a la red WIFI de las dos impresoras portables de la tienda</v>
      </c>
      <c r="J3289" t="str">
        <v>Se realizó la configuración de las 2 impresoras portatiles; se les asigno dirección IP y se crearon el Genesix. Se hacen las pruebas y se dejan operativas.</v>
      </c>
      <c r="K3289">
        <v>45358</v>
      </c>
      <c r="L3289">
        <v>45358</v>
      </c>
      <c r="M3289" t="str">
        <f>TEXT(L3289,"DDDDDDD")</f>
        <v>jueves</v>
      </c>
      <c r="N3289" t="str" xml:space="preserve">
        <v xml:space="preserve">M077 METRO ZIPAQUIRA_x000d_
_x000d_
</v>
      </c>
      <c r="O3289" t="str">
        <v>ZIPAQUIRA</v>
      </c>
      <c r="P3289" t="str">
        <f>IF(ISBLANK(O3289),"0",(VLOOKUP(O3289,REGION,2,FALSE)))</f>
        <v>BOGOTA</v>
      </c>
      <c r="Q3289" t="str">
        <v>ALEXANDER CASTILLO SOTELO</v>
      </c>
      <c r="R3289">
        <f>IF(ISBLANK(Q3289),"0", VLOOKUP(Q3289,PERSONAL,2,FALSE))</f>
        <v>80216449</v>
      </c>
      <c r="S3289" t="str">
        <v>ALIADO</v>
      </c>
      <c r="T3289">
        <v>0.625</v>
      </c>
      <c r="U3289">
        <v>0.6736111111111112</v>
      </c>
      <c r="V3289">
        <f>IF(ISBLANK(T3289 ),"0",U3289-T3289)</f>
        <v>0.04861111111111116</v>
      </c>
      <c r="W3289">
        <v>1</v>
      </c>
      <c r="X3289">
        <f>NETWORKDAYS(K3289,L3288)</f>
        <v>1</v>
      </c>
      <c r="Y3289" t="str">
        <f>IF(X3289&lt;=2,"CUMPLE","NO CUMPLE")</f>
        <v>CUMPLE</v>
      </c>
    </row>
    <row r="3290" xml:space="preserve">
      <c r="A3290">
        <v>515190</v>
      </c>
      <c r="B3290" t="str">
        <v>INCIDENT</v>
      </c>
      <c r="C3290" t="str">
        <v>CERRADO</v>
      </c>
      <c r="D3290" t="str">
        <v>LINEAL DE CAJAS</v>
      </c>
      <c r="E3290" t="str">
        <v xml:space="preserve">POS </v>
      </c>
      <c r="F3290" t="str">
        <v>POS</v>
      </c>
      <c r="G3290" t="str">
        <v>WINCOR</v>
      </c>
      <c r="H3290" t="str" xml:space="preserve">
        <v xml:space="preserve">Buena tarde por favor su ayuda con el recurso el dia de mañana para hacer toma de fotos de algunas pos ; por favor comunicarse con Harold Gonzalez para indicaciones._x000d_
Numero de caja_x000d_
_x000d_
5</v>
      </c>
      <c r="I3290" t="str" xml:space="preserve">
        <v xml:space="preserve">Buena tarde por favor su ayuda con el recurso el dia de mañana para hacer toma de fotos de algunas pos ; por favor comunicarse con Harold Gonzalez para indicaciones._x000d_
Numero de caja_x000d_
_x000d_
5</v>
      </c>
      <c r="J3290" t="str">
        <v xml:space="preserve">Me encuentro en sitio y se me indica realizar la toma de fotografias de las pos de lineal de cajas y contabilizar su cantidad existente ;incluir el espacio de atc y su equipo respectivamente tambien tener en cuenta la pos de eventos y la de rincon jumbo en la zona de comidas ubicando el frente y que se observe completa de la pos y sus accesorios; se me indica ubicar y tomar foto de los tomas regulados y normales con los que se cuentan; le informo a la compañera Katerine de la labor terminada; y al ing harold; y me retiro de sitio. </v>
      </c>
      <c r="K3290">
        <v>45359</v>
      </c>
      <c r="L3290">
        <v>45362</v>
      </c>
      <c r="M3290" t="str">
        <f>TEXT(L3290,"DDDDDDD")</f>
        <v>lunes</v>
      </c>
      <c r="N3290" t="str" xml:space="preserve">
        <v xml:space="preserve">J036 JUMBO POPAYAN CAMPANARIO_x000d_
_x000d_
</v>
      </c>
      <c r="O3290" t="str">
        <v>POPAYAN</v>
      </c>
      <c r="P3290" t="str">
        <f>IF(ISBLANK(O3290),"0",(VLOOKUP(O3290,REGION,2,FALSE)))</f>
        <v>OCCIDENTE</v>
      </c>
      <c r="Q3290" t="str">
        <v>DANIEL FERNANDO PAREDES ARTEAGA</v>
      </c>
      <c r="R3290">
        <f>IF(ISBLANK(Q3290),"0", VLOOKUP(Q3290,PERSONAL,2,FALSE))</f>
        <v>10301691</v>
      </c>
      <c r="S3290" t="str">
        <v>DIRECTO</v>
      </c>
      <c r="T3290">
        <v>0.3333333333333333</v>
      </c>
      <c r="U3290">
        <v>0.4305555555555556</v>
      </c>
      <c r="V3290">
        <f>IF(ISBLANK(T3290 ),"0",U3290-T3290)</f>
        <v>0.09722222222222227</v>
      </c>
      <c r="W3290">
        <v>2</v>
      </c>
      <c r="X3290">
        <v>2</v>
      </c>
      <c r="Y3290" t="str">
        <f>IF(X3290&lt;=2,"CUMPLE","NO CUMPLE")</f>
        <v>CUMPLE</v>
      </c>
    </row>
    <row r="3291" xml:space="preserve">
      <c r="A3291">
        <v>509061</v>
      </c>
      <c r="B3291" t="str">
        <v>INCIDENT</v>
      </c>
      <c r="C3291" t="str">
        <v>CERRADO</v>
      </c>
      <c r="D3291" t="str">
        <v>TODA LA TIENDA</v>
      </c>
      <c r="E3291" t="str">
        <v>RELOJ</v>
      </c>
      <c r="F3291" t="str">
        <v>BIOMETRICO</v>
      </c>
      <c r="G3291" t="str">
        <v>SUPREMA</v>
      </c>
      <c r="H3291" t="str" xml:space="preserve">
        <v xml:space="preserve">falla de reloj; no esta tomando marcajes desde la semana pasada; sistema lento._x000d_
Número de inventario_x000d_
_x000d_
reloj biométrico contralor</v>
      </c>
      <c r="I3291" t="str" xml:space="preserve">
        <v xml:space="preserve">falla de reloj; no esta tomando marcajes desde la semana pasada; sistema lento._x000d_
Número de inventario_x000d_
_x000d_
reloj biométrico contralor</v>
      </c>
      <c r="J3291" t="str" xml:space="preserve">
        <v xml:space="preserve"> "Se llega a sitio; se indaga con la funcionaria del problema técnico reportado con el Lector y Controlador de Acceso Biométrico; funcionaria indica que desde la semana anterior el dispositivo no ha estado tomando bien los marcajes; no lee bien las huellas y/o se demora bastante el registro._x000d_
_x000d_
En compañía de la funcionaria y en colaboración con tres funcionarios se realizan pruebas de verificación y se hace evidente que el dispositivo no lee en todas las oportunidades las huellas digitales y cuando lee la huella se demora en hacer la verificación o no hace el registro y verificación de la huella._x000d_
_x000d_
Se procede a realizar una inspección visual del hardware y el software del Lector y Controlador de Acceso Biométrico; observando lo siguiente:_x000d_
_x000d_
•	No se evidencia ningún golpe en el Lector y Controlador de Acceso biométrico._x000d_
•	No se evidencia presión excesiva en el sensor de huellas dactilares._x000d_
•	Se evidencia un poco de suciedad y restos de sudoración o humedad._x000d_
_x000d_
Se procede en el desmonte del Lector y Controlador de Acceso Biométrico de la base en que se encuentra asegurado a la pared y la desconexión del cable UTP; con el dispositivo desconectado se realiza limpieza del sensor de huellas dactilares con limpiador electrónico y de igual manera limpieza del puerto de red con limpiador electrónico; se continua con la reconexión del cable UTP encendiendo el equipo y luego asegurando el dispositivo a la base en la pared._x000d_
_x000d_
Finalmente se le solicita apoyo a la funcionaria Elizabeth Velasco y tres funcionarios mas para realizar las verificaciones de funcionamiento observando que el Lector y Controlador de Acceso Biométrico realiza sin inconveniente las lecturas delas huellas digitales e igualmente la verificación y registro; de esta manera queda solucionado el problema técnico reportado inicialmente._x000d_
_x000d_
Se le explica a la funcionaria las actividades realizadas y recibe el servicio a satisfacción."</v>
      </c>
      <c r="K3291">
        <v>45357</v>
      </c>
      <c r="L3291">
        <v>45358</v>
      </c>
      <c r="M3291" t="str">
        <f>TEXT(L3291,"DDDDDDD")</f>
        <v>jueves</v>
      </c>
      <c r="N3291" t="str" xml:space="preserve">
        <v xml:space="preserve">J185 JUMBO YOPAL_x000d_
_x000d_
</v>
      </c>
      <c r="O3291" t="str">
        <v>YOPAL</v>
      </c>
      <c r="P3291" t="str">
        <f>IF(ISBLANK(O3291),"0",(VLOOKUP(O3291,REGION,2,FALSE)))</f>
        <v>ORIENTE</v>
      </c>
      <c r="Q3291" t="str">
        <v>WILMAR YESID PARADA</v>
      </c>
      <c r="R3291">
        <v>9434951</v>
      </c>
      <c r="S3291" t="str">
        <v>DIRECTO</v>
      </c>
      <c r="T3291">
        <v>0.3333333333333333</v>
      </c>
      <c r="U3291">
        <v>0.375</v>
      </c>
      <c r="V3291">
        <f>IF(ISBLANK(T3291 ),"0",U3291-T3291)</f>
        <v>0.041666666666666685</v>
      </c>
      <c r="W3291">
        <v>1</v>
      </c>
      <c r="X3291">
        <v>2</v>
      </c>
      <c r="Y3291" t="str">
        <f>IF(X3291&lt;=2,"CUMPLE","NO CUMPLE")</f>
        <v>CUMPLE</v>
      </c>
    </row>
    <row r="3292" xml:space="preserve">
      <c r="A3292">
        <v>514272</v>
      </c>
      <c r="B3292" t="str">
        <v>REQUEST</v>
      </c>
      <c r="C3292" t="str">
        <v>CERRADO</v>
      </c>
      <c r="D3292" t="str">
        <v>TODA LA TIENDA</v>
      </c>
      <c r="E3292" t="str">
        <v>POS</v>
      </c>
      <c r="F3292" t="str">
        <v>POS</v>
      </c>
      <c r="G3292" t="str">
        <v>WINCOR</v>
      </c>
      <c r="H3292" t="str" xml:space="preserve">
        <v xml:space="preserve">Buen día; Por favor su apoyo con la toma de fotos de los muebles POS de acuerdo con indicaciones que se darán en el momento de la toma. Gracias_x000d_
numero de caja pos_x000d_
_x000d_
POS Tienda</v>
      </c>
      <c r="I3292" t="str" xml:space="preserve">
        <v xml:space="preserve">Buen día; Por favor su apoyo con la toma de fotos de los muebles POS de acuerdo con indicaciones que se darán en el momento de la toma. Gracias_x000d_
numero de caja pos_x000d_
_x000d_
POS Tienda</v>
      </c>
      <c r="J3292" t="str" xml:space="preserve">
        <v xml:space="preserve">Se toman las fotos de acuerdo a lo requerido por la ing. Giovanna Lopez y se le envian por WhatsApp y recibe el servicio a satisfacción._x000d_
Se le envian fotos de los muebles de los POS; del mueble del area de Servicio al cliente y de la Panaderia.</v>
      </c>
      <c r="K3292">
        <v>45358</v>
      </c>
      <c r="L3292">
        <v>45358</v>
      </c>
      <c r="M3292" t="str">
        <f>TEXT(L3292,"DDDDDDD")</f>
        <v>jueves</v>
      </c>
      <c r="N3292" t="str" xml:space="preserve">
        <v xml:space="preserve">J185 JUMBO YOPAL_x000d_
_x000d_
</v>
      </c>
      <c r="O3292" t="str">
        <v>YOPAL</v>
      </c>
      <c r="P3292" t="str">
        <f>IF(ISBLANK(O3292),"0",(VLOOKUP(O3292,REGION,2,FALSE)))</f>
        <v>ORIENTE</v>
      </c>
      <c r="Q3292" t="str">
        <v>WILMAR YESID PARADA</v>
      </c>
      <c r="R3292">
        <v>9434951</v>
      </c>
      <c r="S3292" t="str">
        <v>DIRECTO</v>
      </c>
      <c r="T3292">
        <v>0.6458333333333334</v>
      </c>
      <c r="U3292">
        <v>0.7291666666666666</v>
      </c>
      <c r="V3292">
        <f>IF(ISBLANK(T3292 ),"0",U3292-T3292)</f>
        <v>0.08333333333333326</v>
      </c>
      <c r="W3292">
        <v>1</v>
      </c>
      <c r="X3292">
        <f>NETWORKDAYS(K3292,L3291)</f>
        <v>1</v>
      </c>
      <c r="Y3292" t="str">
        <f>IF(X3292&lt;=2,"CUMPLE","NO CUMPLE")</f>
        <v>CUMPLE</v>
      </c>
    </row>
    <row r="3293" xml:space="preserve">
      <c r="A3293">
        <v>514329</v>
      </c>
      <c r="B3293" t="str">
        <v>REQUEST</v>
      </c>
      <c r="C3293" t="str">
        <v>CERRADO</v>
      </c>
      <c r="D3293" t="str">
        <v>LINEAL DE CAJAS</v>
      </c>
      <c r="E3293" t="str">
        <v>POS</v>
      </c>
      <c r="F3293" t="str">
        <v>POS</v>
      </c>
      <c r="G3293" t="str">
        <v>WINCOR</v>
      </c>
      <c r="H3293" t="str" xml:space="preserve">
        <v xml:space="preserve">Buen día; Por favor su apoyo con la toma de fotos de los muebles POS de acuerdo con indicaciones que se darán en el momento de la toma. Gracias_x000d_
numero de caja pos_x000d_
_x000d_
POS Tienda</v>
      </c>
      <c r="I3293" t="str" xml:space="preserve">
        <v xml:space="preserve">Buen día; Por favor su apoyo con la toma de fotos de los muebles POS de acuerdo con indicaciones que se darán en el momento de la toma. Gracias_x000d_
numero de caja pos_x000d_
_x000d_
POS Tienda</v>
      </c>
      <c r="J3293" t="str">
        <v xml:space="preserve">Se visita tienda donde segun instrucciones de Soporte Cencosud de la zona Giovanna Lopez se envian fotografias de lineal de cajas; Atc; Electro; Platos y Panaderia; donde se anexa información de total de tomas dobles reguladas y puntos de red por puesto de pago; se recibe visto bueno de dicha informaicon y se autoriza el retiro de sitio. </v>
      </c>
      <c r="K3293">
        <v>45362</v>
      </c>
      <c r="L3293">
        <v>45362</v>
      </c>
      <c r="M3293" t="str">
        <f>TEXT(L3293,"DDDDDDD")</f>
        <v>lunes</v>
      </c>
      <c r="N3293" t="str" xml:space="preserve">
        <v xml:space="preserve">M028 METRO DUITAMA INNOVO_x000d_
_x000d_
</v>
      </c>
      <c r="O3293" t="str">
        <v>DUITAMA</v>
      </c>
      <c r="P3293" t="str">
        <f>IF(ISBLANK(O3293),"0",(VLOOKUP(O3293,REGION,2,FALSE)))</f>
        <v>ORIENTE</v>
      </c>
      <c r="Q3293" t="str">
        <v>JHONATAN RICARDO VARGAS ZAMBRANO</v>
      </c>
      <c r="R3293">
        <f>IF(ISBLANK(Q3293),"0", VLOOKUP(Q3293,PERSONAL,2,FALSE))</f>
        <v>1057583301</v>
      </c>
      <c r="S3293" t="str">
        <v>DIRECTO</v>
      </c>
      <c r="T3293">
        <v>0.3333333333333333</v>
      </c>
      <c r="U3293">
        <v>0.4166666666666667</v>
      </c>
      <c r="V3293">
        <f>IF(ISBLANK(T3293 ),"0",U3293-T3293)</f>
        <v>0.08333333333333337</v>
      </c>
      <c r="W3293">
        <v>1</v>
      </c>
      <c r="X3293">
        <v>1</v>
      </c>
      <c r="Y3293" t="str">
        <f>IF(X3293&lt;=2,"CUMPLE","NO CUMPLE")</f>
        <v>CUMPLE</v>
      </c>
      <c r="Z3293" t="str">
        <v>Acordado con cliente</v>
      </c>
    </row>
    <row r="3294" xml:space="preserve">
      <c r="A3294">
        <v>514332</v>
      </c>
      <c r="B3294" t="str">
        <v>REQUEST</v>
      </c>
      <c r="C3294" t="str">
        <v>CERRADO</v>
      </c>
      <c r="D3294" t="str">
        <v>LINEAL DE CAJAS</v>
      </c>
      <c r="E3294" t="str">
        <v>POS</v>
      </c>
      <c r="F3294" t="str">
        <v>POS</v>
      </c>
      <c r="G3294" t="str">
        <v>WINCOR</v>
      </c>
      <c r="H3294" t="str" xml:space="preserve">
        <v xml:space="preserve">Buen día; Por favor su apoyo con la toma de fotos de los muebles POS de acuerdo con indicaciones que se darán en el momento de la toma. Gracias_x000d_
numero de caja pos_x000d_
_x000d_
POS Tienda</v>
      </c>
      <c r="I3294" t="str" xml:space="preserve">
        <v xml:space="preserve">Buen día; Por favor su apoyo con la toma de fotos de los muebles POS de acuerdo con indicaciones que se darán en el momento de la toma. Gracias_x000d_
numero de caja pos_x000d_
_x000d_
POS Tienda</v>
      </c>
      <c r="J3294" t="str">
        <v xml:space="preserve">Se visita tienda donde segun instrucciones de Soporte Cencosud de la zona Giovanna Lopez se envian fotografias de lineal de cajas; Atc; Electro; Platos y Panaderia; donde se anexa información de total de tomas dobles reguladas y puntos de red por puesto de pago; se recibe visto bueno de dicha informaicon y se autoriza el retiro de sitio. </v>
      </c>
      <c r="K3294">
        <v>45362</v>
      </c>
      <c r="L3294">
        <v>45362</v>
      </c>
      <c r="M3294" t="str">
        <f>TEXT(L3294,"DDDDDDD")</f>
        <v>lunes</v>
      </c>
      <c r="N3294" t="str" xml:space="preserve">
        <v xml:space="preserve">M097 METRO SOGAMOSO_x000d_
_x000d_
</v>
      </c>
      <c r="O3294" t="str">
        <v>SOGAMOSO</v>
      </c>
      <c r="P3294" t="str">
        <f>IF(ISBLANK(O3294),"0",(VLOOKUP(O3294,REGION,2,FALSE)))</f>
        <v>ORIENTE</v>
      </c>
      <c r="Q3294" t="str">
        <v>JHONATAN RICARDO VARGAS ZAMBRANO</v>
      </c>
      <c r="R3294">
        <f>IF(ISBLANK(Q3294),"0", VLOOKUP(Q3294,PERSONAL,2,FALSE))</f>
        <v>1057583301</v>
      </c>
      <c r="S3294" t="str">
        <v>DIRECTO</v>
      </c>
      <c r="T3294">
        <v>0.4166666666666667</v>
      </c>
      <c r="U3294">
        <v>0.5</v>
      </c>
      <c r="V3294">
        <f>IF(ISBLANK(T3294 ),"0",U3294-T3294)</f>
        <v>0.08333333333333331</v>
      </c>
      <c r="W3294">
        <v>1</v>
      </c>
      <c r="X3294">
        <f>NETWORKDAYS(K3294,L3293)</f>
        <v>1</v>
      </c>
      <c r="Y3294" t="str">
        <f>IF(X3294&lt;=2,"CUMPLE","NO CUMPLE")</f>
        <v>CUMPLE</v>
      </c>
    </row>
    <row r="3295" xml:space="preserve">
      <c r="A3295">
        <v>505684</v>
      </c>
      <c r="B3295" t="str">
        <v>REQUEST</v>
      </c>
      <c r="C3295" t="str">
        <v>CERRADO</v>
      </c>
      <c r="D3295" t="str">
        <v>TODA LA TIENDA</v>
      </c>
      <c r="E3295" t="str">
        <v>PROACTIVA</v>
      </c>
      <c r="F3295" t="str">
        <v>PROACTIVA</v>
      </c>
      <c r="G3295" t="str">
        <v>PROACTIVA</v>
      </c>
      <c r="H3295" t="str" xml:space="preserve">
        <v xml:space="preserve">Buenos Dias Su ayuda con la proactiva del mes de Marzo para la tienda Metro Mosquera_x000d_
AREA EN DONDE SE UBICA EL EQUIPO_x000d_
_x000d_
piso venta</v>
      </c>
      <c r="I3295" t="str" xml:space="preserve">
        <v xml:space="preserve">Buenos Dias Su ayuda con la proactiva del mes de Marzo para la tienda Metro Mosquera_x000d_
AREA EN DONDE SE UBICA EL EQUIPO_x000d_
_x000d_
piso venta</v>
      </c>
      <c r="J3295" t="str">
        <v>Se realizó el recorrido por toda la tienda y se atienden los casos generados.</v>
      </c>
      <c r="K3295">
        <v>45362</v>
      </c>
      <c r="L3295">
        <v>45362</v>
      </c>
      <c r="M3295" t="str">
        <f>TEXT(L3295,"DDDDDDD")</f>
        <v>lunes</v>
      </c>
      <c r="N3295" t="str" xml:space="preserve">
        <v xml:space="preserve">M073 METRO MOSQUERA_x000d_
_x000d_
</v>
      </c>
      <c r="O3295" t="str">
        <v>MOSQUERA</v>
      </c>
      <c r="P3295" t="str">
        <f>IF(ISBLANK(O3295),"0",(VLOOKUP(O3295,REGION,2,FALSE)))</f>
        <v>BOGOTA</v>
      </c>
      <c r="Q3295" t="str">
        <v>ALEXANDER CASTILLO SOTELO</v>
      </c>
      <c r="R3295">
        <f>IF(ISBLANK(Q3295),"0", VLOOKUP(Q3295,PERSONAL,2,FALSE))</f>
        <v>80216449</v>
      </c>
      <c r="S3295" t="str">
        <v>ALIADO</v>
      </c>
      <c r="T3295">
        <v>0.5277777777777778</v>
      </c>
      <c r="U3295">
        <v>0.5625</v>
      </c>
      <c r="V3295">
        <f>IF(ISBLANK(T3295 ),"0",U3295-T3295)</f>
        <v>0.03472222222222221</v>
      </c>
      <c r="W3295">
        <v>1</v>
      </c>
      <c r="X3295">
        <f>NETWORKDAYS(K3295,L3294)</f>
        <v>1</v>
      </c>
      <c r="Y3295" t="str">
        <f>IF(X3295&lt;=2,"CUMPLE","NO CUMPLE")</f>
        <v>CUMPLE</v>
      </c>
    </row>
    <row r="3296" xml:space="preserve">
      <c r="A3296">
        <v>514743</v>
      </c>
      <c r="B3296" t="str">
        <v>REQUEST</v>
      </c>
      <c r="C3296" t="str">
        <v>CERRADO</v>
      </c>
      <c r="D3296" t="str">
        <v>TODA LA TIENDA</v>
      </c>
      <c r="E3296" t="str">
        <v>REGISTRO FOTOGRAFICO</v>
      </c>
      <c r="F3296" t="str">
        <v>REGISTRO FOTOGRAFICO</v>
      </c>
      <c r="G3296" t="str">
        <v>REGISTRO FOTOGRAFICO</v>
      </c>
      <c r="H3296" t="str" xml:space="preserve">
        <v xml:space="preserve">Buenas Días Su ayuda con el registro fotográfico de los muebles del lineal de cajas; POS de platos y POS Periféricas Gracias_x000d_
AREA EN DONDE SE UBICA EL EQUIPO_x000d_
_x000d_
Lineal De Cajas</v>
      </c>
      <c r="I3296" t="str" xml:space="preserve">
        <v xml:space="preserve">Buenas Días Su ayuda con el registro fotográfico de los muebles del lineal de cajas; POS de platos y POS Periféricas Gracias_x000d_
AREA EN DONDE SE UBICA EL EQUIPO_x000d_
_x000d_
Lineal De Cajas</v>
      </c>
      <c r="J3296" t="str">
        <v>Se realizó todo el registro fotografico de los muebles del lineal de cajas y las cajas perisfericas. Se actualiza el archivo y se le pasa a Diego Cortes.</v>
      </c>
      <c r="K3296">
        <v>45362</v>
      </c>
      <c r="L3296">
        <v>45362</v>
      </c>
      <c r="M3296" t="str">
        <f>TEXT(L3296,"DDDDDDD")</f>
        <v>lunes</v>
      </c>
      <c r="N3296" t="str" xml:space="preserve">
        <v xml:space="preserve">M073 METRO MOSQUERA_x000d_
_x000d_
</v>
      </c>
      <c r="O3296" t="str">
        <v>MOSQUERA</v>
      </c>
      <c r="P3296" t="str">
        <f>IF(ISBLANK(O3296),"0",(VLOOKUP(O3296,REGION,2,FALSE)))</f>
        <v>BOGOTA</v>
      </c>
      <c r="Q3296" t="str">
        <v>ALEXANDER CASTILLO SOTELO</v>
      </c>
      <c r="R3296">
        <f>IF(ISBLANK(Q3296),"0", VLOOKUP(Q3296,PERSONAL,2,FALSE))</f>
        <v>80216449</v>
      </c>
      <c r="S3296" t="str">
        <v>ALIADO</v>
      </c>
      <c r="T3296">
        <v>0.4791666666666667</v>
      </c>
      <c r="U3296">
        <v>0.5208333333333334</v>
      </c>
      <c r="V3296">
        <f>IF(ISBLANK(T3296 ),"0",U3296-T3296)</f>
        <v>0.041666666666666685</v>
      </c>
      <c r="W3296">
        <v>1</v>
      </c>
      <c r="X3296">
        <f>NETWORKDAYS(K3296,L3295)</f>
        <v>1</v>
      </c>
      <c r="Y3296" t="str">
        <f>IF(X3296&lt;=2,"CUMPLE","NO CUMPLE")</f>
        <v>CUMPLE</v>
      </c>
      <c r="Z3296" t="str">
        <v>Acordado con cliente</v>
      </c>
    </row>
    <row r="3297" xml:space="preserve">
      <c r="A3297">
        <v>514992</v>
      </c>
      <c r="B3297" t="str">
        <v>REQUEST</v>
      </c>
      <c r="C3297" t="str">
        <v>CERRADO</v>
      </c>
      <c r="D3297" t="str">
        <v>TODA LA TIENDA</v>
      </c>
      <c r="E3297" t="str">
        <v>PDA</v>
      </c>
      <c r="F3297" t="str">
        <v>PDA</v>
      </c>
      <c r="G3297" t="str">
        <v>HONEYWELL</v>
      </c>
      <c r="H3297" t="str" xml:space="preserve">
        <v xml:space="preserve">Habilitar aplicación mi Tienda_x000d_
AREA EN DONDE SE UBICA EL EQUIPO_x000d_
_x000d_
PGC POLIVALENCIA</v>
      </c>
      <c r="I3297" t="str" xml:space="preserve">
        <v xml:space="preserve">Habilitar aplicación mi Tienda_x000d_
AREA EN DONDE SE UBICA EL EQUIPO_x000d_
_x000d_
PGC POLIVALENCIA</v>
      </c>
      <c r="J3297" t="str" xml:space="preserve">
        <v xml:space="preserve">Se llega a sitio; se verifica la falla reportada; se evidencia que la APP "MI TIENDA" no se encuentra instalada en el dispositivo; por lo que se consulta con la ing. Giovanna Lopez; quien me comparte manual de actualizacion de la PDA HONEYWELL; se procede con la lectura del codigo para ejecutar las actualizaciones; falla persiste no se instalo la APP requerida; por lo que se procede de acuerdo a lo recomendado por la ing. Giovanna Lopez a Restauracion de fabrica de la PDA y de guia el manual "Provisioning Eda51 V2.3" para la configuracion de toda la configuración y aplicaciones; de esta manera queda tambien instalada la APP "MI TIENDA" pero es necesario realizar la actualizacion de la misma a la ultima versión._x000d_
_x000d_
Se realizan pruebas de ingreso a la APP "MI TIENDA" con el usuario de la una funcionaria que tiene permisos de ingreso a la aplicación y reciben el servicio a satisfacción.</v>
      </c>
      <c r="K3297">
        <v>45363</v>
      </c>
      <c r="L3297">
        <v>45363</v>
      </c>
      <c r="M3297" t="str">
        <f>TEXT(L3297,"DDDDDDD")</f>
        <v>martes</v>
      </c>
      <c r="N3297" t="str" xml:space="preserve">
        <v xml:space="preserve">J185 JUMBO YOPAL_x000d_
_x000d_
</v>
      </c>
      <c r="O3297" t="str">
        <v>YOPAL</v>
      </c>
      <c r="P3297" t="str">
        <f>IF(ISBLANK(O3297),"0",(VLOOKUP(O3297,REGION,2,FALSE)))</f>
        <v>ORIENTE</v>
      </c>
      <c r="Q3297" t="str">
        <v>WILMAR YESID PARADA</v>
      </c>
      <c r="R3297">
        <v>9434951</v>
      </c>
      <c r="S3297" t="str">
        <v>DIRECTO</v>
      </c>
      <c r="T3297">
        <v>0.625</v>
      </c>
      <c r="U3297">
        <v>0.7083333333333334</v>
      </c>
      <c r="V3297">
        <f>IF(ISBLANK(T3297 ),"0",U3297-T3297)</f>
        <v>0.08333333333333337</v>
      </c>
      <c r="W3297">
        <v>1</v>
      </c>
      <c r="X3297">
        <v>1</v>
      </c>
      <c r="Y3297" t="str">
        <f>IF(X3297&lt;=2,"CUMPLE","NO CUMPLE")</f>
        <v>CUMPLE</v>
      </c>
      <c r="Z3297" t="str">
        <v>Acordado con cliente</v>
      </c>
    </row>
    <row r="3298" xml:space="preserve">
      <c r="A3298">
        <v>514988</v>
      </c>
      <c r="B3298" t="str">
        <v>REQUEST</v>
      </c>
      <c r="C3298" t="str">
        <v>CERRADO</v>
      </c>
      <c r="D3298" t="str">
        <v>TODA LA TIENDA</v>
      </c>
      <c r="E3298" t="str">
        <v>PDA</v>
      </c>
      <c r="F3298" t="str">
        <v>PDA</v>
      </c>
      <c r="G3298" t="str">
        <v>HONEYWELL</v>
      </c>
      <c r="H3298" t="str" xml:space="preserve">
        <v xml:space="preserve">Habilitar aplicación mi Tienda_x000d_
AREA EN DONDE SE UBICA EL EQUIPO_x000d_
_x000d_
PGC POLIVALENCIA</v>
      </c>
      <c r="I3298" t="str" xml:space="preserve">
        <v xml:space="preserve">Habilitar aplicación mi Tienda_x000d_
AREA EN DONDE SE UBICA EL EQUIPO_x000d_
_x000d_
PGC POLIVALENCIA</v>
      </c>
      <c r="J3298" t="str" xml:space="preserve">
        <v xml:space="preserve">Se llega a sitio; se verifica la falla reportada; se evidencia que la APP "MI TIENDA" se encuentra instalada en el dispositivo; pero al intentar ingresar solicita actualización de la APP; se intenta actualizar; pero solicita persmisos de instalacion de aplicaciones descargadas; por lo que se ingresa con usuario administrador; se brinda el permiso y se procede con la correspondiente instalacion de la actualización. _x000d_
_x000d_
Se realizan pruebas de ingreso a la APP "MI TIENDA" con el usuario de la una funcionaria que tiene permisos de ingreso a la aplicación y reciben el servicio a satisfacción.</v>
      </c>
      <c r="K3298">
        <v>45363</v>
      </c>
      <c r="L3298">
        <v>45363</v>
      </c>
      <c r="M3298" t="str">
        <f>TEXT(L3298,"DDDDDDD")</f>
        <v>martes</v>
      </c>
      <c r="N3298" t="str" xml:space="preserve">
        <v xml:space="preserve">J185 JUMBO YOPAL_x000d_
_x000d_
</v>
      </c>
      <c r="O3298" t="str">
        <v>YOPAL</v>
      </c>
      <c r="P3298" t="str">
        <f>IF(ISBLANK(O3298),"0",(VLOOKUP(O3298,REGION,2,FALSE)))</f>
        <v>ORIENTE</v>
      </c>
      <c r="Q3298" t="str">
        <v>WILMAR YESID PARADA</v>
      </c>
      <c r="R3298">
        <v>9434951</v>
      </c>
      <c r="S3298" t="str">
        <v>DIRECTO</v>
      </c>
      <c r="T3298">
        <v>0.7083333333333334</v>
      </c>
      <c r="U3298">
        <v>0.7291666666666666</v>
      </c>
      <c r="V3298">
        <f>IF(ISBLANK(T3298 ),"0",U3298-T3298)</f>
        <v>0.02083333333333326</v>
      </c>
      <c r="W3298">
        <v>1</v>
      </c>
      <c r="X3298">
        <v>1</v>
      </c>
      <c r="Y3298" t="str">
        <f>IF(X3298&lt;=2,"CUMPLE","NO CUMPLE")</f>
        <v>CUMPLE</v>
      </c>
      <c r="Z3298" t="str">
        <v>Acordado con cliente</v>
      </c>
    </row>
  </sheetData>
  <autoFilter ref="C313:C360"/>
  <pageMargins left="0" right="0" top="0" bottom="0" header="0" footer="0"/>
  <ignoredErrors>
    <ignoredError numberStoredAsText="1" sqref="A1:Z4296"/>
  </ignoredErrors>
</worksheet>
</file>

<file path=xl/worksheets/sheet18.xml><?xml version="1.0" encoding="utf-8"?>
<worksheet xmlns="http://schemas.openxmlformats.org/spreadsheetml/2006/main" xmlns:r="http://schemas.openxmlformats.org/officeDocument/2006/relationships">
  <dimension ref="A1:D2"/>
  <sheetViews>
    <sheetView workbookViewId="0" rightToLeft="0"/>
  </sheetViews>
  <sheetData>
    <row r="1">
      <c r="A1" t="e">
        <v>#REF!</v>
      </c>
    </row>
  </sheetData>
  <pageMargins left="0.7" right="0.7" top="0.75" bottom="0.75" header="0.3" footer="0.3"/>
  <ignoredErrors>
    <ignoredError numberStoredAsText="1" sqref="A1:D2"/>
  </ignoredErrors>
</worksheet>
</file>

<file path=xl/worksheets/sheet19.xml><?xml version="1.0" encoding="utf-8"?>
<worksheet xmlns="http://schemas.openxmlformats.org/spreadsheetml/2006/main" xmlns:r="http://schemas.openxmlformats.org/officeDocument/2006/relationships">
  <dimension ref="A1:E68"/>
  <sheetViews>
    <sheetView workbookViewId="0" rightToLeft="0"/>
  </sheetViews>
  <sheetData>
    <row r="1">
      <c r="A1" t="str">
        <v>COUNTA of Tipo de Precinto</v>
      </c>
      <c r="B1" t="str">
        <v>Tipo de Precinto</v>
      </c>
    </row>
    <row r="2">
      <c r="A2" t="str">
        <v>Tienda</v>
      </c>
      <c r="B2" t="str">
        <v>ALAMBRE</v>
      </c>
      <c r="C2" t="str">
        <v>N/A</v>
      </c>
      <c r="D2" t="str">
        <v>STICKER</v>
      </c>
      <c r="E2" t="str">
        <v>Total general</v>
      </c>
    </row>
    <row r="3">
      <c r="A3" t="str">
        <v xml:space="preserve"> J167 JUMBO TITAN</v>
      </c>
      <c r="D3">
        <v>4</v>
      </c>
      <c r="E3">
        <v>4</v>
      </c>
    </row>
    <row r="4">
      <c r="A4" t="str">
        <v xml:space="preserve">	J015 JUMBO HAYUELOS</v>
      </c>
      <c r="B4">
        <v>2</v>
      </c>
      <c r="E4">
        <v>2</v>
      </c>
    </row>
    <row r="5">
      <c r="A5" t="str">
        <v xml:space="preserve">	J048 JUMBO SOACHA</v>
      </c>
      <c r="B5">
        <v>1</v>
      </c>
      <c r="E5">
        <v>1</v>
      </c>
    </row>
    <row r="6">
      <c r="A6" t="str">
        <v xml:space="preserve">	M046 METRO ITAGUI</v>
      </c>
      <c r="B6">
        <v>1</v>
      </c>
      <c r="E6">
        <v>1</v>
      </c>
    </row>
    <row r="7">
      <c r="A7" t="str">
        <v xml:space="preserve">	M073 METRO MOSQUERA</v>
      </c>
      <c r="B7">
        <v>1</v>
      </c>
      <c r="E7">
        <v>1</v>
      </c>
    </row>
    <row r="8">
      <c r="A8" t="str">
        <v>J009 UNICENTRO</v>
      </c>
      <c r="B8">
        <v>1</v>
      </c>
      <c r="E8">
        <v>1</v>
      </c>
    </row>
    <row r="9">
      <c r="A9" t="str">
        <v>J011 CALLE 80</v>
      </c>
      <c r="B9">
        <v>1</v>
      </c>
      <c r="E9">
        <v>1</v>
      </c>
    </row>
    <row r="10">
      <c r="A10" t="str">
        <v>J011 JUMBO CALLE 80</v>
      </c>
      <c r="B10">
        <v>1</v>
      </c>
      <c r="E10">
        <v>1</v>
      </c>
    </row>
    <row r="11">
      <c r="A11" t="str">
        <v>J013 JUMBO VALLE DEL LILI</v>
      </c>
      <c r="B11">
        <v>3</v>
      </c>
      <c r="D11">
        <v>3</v>
      </c>
      <c r="E11">
        <v>6</v>
      </c>
    </row>
    <row r="12">
      <c r="A12" t="str">
        <v>J014 JUMBO CALLE 170</v>
      </c>
      <c r="B12">
        <v>4</v>
      </c>
      <c r="D12">
        <v>1</v>
      </c>
      <c r="E12">
        <v>5</v>
      </c>
    </row>
    <row r="13">
      <c r="A13" t="str">
        <v>J015 JUMBO HAYUELOS</v>
      </c>
      <c r="B13">
        <v>3</v>
      </c>
      <c r="D13">
        <v>2</v>
      </c>
      <c r="E13">
        <v>5</v>
      </c>
    </row>
    <row r="14">
      <c r="A14" t="str">
        <v>J019 JUMBO SANTA ANA</v>
      </c>
      <c r="B14">
        <v>2</v>
      </c>
      <c r="D14">
        <v>1</v>
      </c>
      <c r="E14">
        <v>3</v>
      </c>
    </row>
    <row r="15">
      <c r="A15" t="str">
        <v>J022 JUMBO LAS VEGAS</v>
      </c>
      <c r="B15">
        <v>1</v>
      </c>
      <c r="E15">
        <v>1</v>
      </c>
    </row>
    <row r="16">
      <c r="A16" t="str">
        <v>J023 JUMBO DE LA 65</v>
      </c>
      <c r="B16">
        <v>1</v>
      </c>
      <c r="E16">
        <v>1</v>
      </c>
    </row>
    <row r="17">
      <c r="A17" t="str">
        <v>J024 JUMBO PREMIUM PLAZA</v>
      </c>
      <c r="B17">
        <v>2</v>
      </c>
      <c r="E17">
        <v>2</v>
      </c>
    </row>
    <row r="18">
      <c r="A18" t="str">
        <v>J027 RIONEGRO</v>
      </c>
      <c r="B18">
        <v>3</v>
      </c>
      <c r="E18">
        <v>3</v>
      </c>
    </row>
    <row r="19">
      <c r="A19" t="str">
        <v>J043 JUMBO ALTOS DEL PRADO</v>
      </c>
      <c r="B19">
        <v>1</v>
      </c>
      <c r="E19">
        <v>1</v>
      </c>
    </row>
    <row r="20">
      <c r="A20" t="str">
        <v>J044 CHIA</v>
      </c>
      <c r="B20">
        <v>1</v>
      </c>
      <c r="E20">
        <v>1</v>
      </c>
    </row>
    <row r="21">
      <c r="A21" t="str">
        <v>J044 JUMBO CHIA</v>
      </c>
      <c r="B21">
        <v>5</v>
      </c>
      <c r="E21">
        <v>5</v>
      </c>
    </row>
    <row r="22">
      <c r="A22" t="str">
        <v>J047 JUMBO GIRARDOT</v>
      </c>
      <c r="B22">
        <v>1</v>
      </c>
      <c r="E22">
        <v>1</v>
      </c>
    </row>
    <row r="23">
      <c r="A23" t="str">
        <v>J070 JUMBO SUBA</v>
      </c>
      <c r="B23">
        <v>1</v>
      </c>
      <c r="E23">
        <v>1</v>
      </c>
    </row>
    <row r="24">
      <c r="A24" t="str">
        <v>J070 SUBA</v>
      </c>
      <c r="B24">
        <v>1</v>
      </c>
      <c r="E24">
        <v>1</v>
      </c>
    </row>
    <row r="25">
      <c r="A25" t="str">
        <v>J072 JUMBO SANTA FE</v>
      </c>
      <c r="B25">
        <v>4</v>
      </c>
      <c r="E25">
        <v>4</v>
      </c>
    </row>
    <row r="26">
      <c r="A26" t="str">
        <v>J083 CARIBE PLAZA</v>
      </c>
      <c r="B26">
        <v>1</v>
      </c>
      <c r="E26">
        <v>1</v>
      </c>
    </row>
    <row r="27">
      <c r="A27" t="str">
        <v>J086 JUMBO AMERICANO</v>
      </c>
      <c r="B27">
        <v>1</v>
      </c>
      <c r="E27">
        <v>1</v>
      </c>
    </row>
    <row r="28">
      <c r="A28" t="str">
        <v>J087 GUATAPURI</v>
      </c>
      <c r="B28">
        <v>2</v>
      </c>
      <c r="E28">
        <v>2</v>
      </c>
    </row>
    <row r="29">
      <c r="A29" t="str">
        <v>J087 JUMBO GUATAPURI</v>
      </c>
      <c r="B29">
        <v>1</v>
      </c>
      <c r="E29">
        <v>1</v>
      </c>
    </row>
    <row r="30">
      <c r="A30" t="str">
        <v>J088 JUMBO BARRANQUILLA BUENAVISTA</v>
      </c>
      <c r="B30">
        <v>3</v>
      </c>
      <c r="E30">
        <v>3</v>
      </c>
    </row>
    <row r="31">
      <c r="A31" t="str">
        <v>J108 JUMBO CAÑAVERAL</v>
      </c>
      <c r="B31">
        <v>1</v>
      </c>
      <c r="E31">
        <v>1</v>
      </c>
    </row>
    <row r="32">
      <c r="A32" t="str">
        <v>J128 JUMBO UNICENTRO PASTO</v>
      </c>
      <c r="B32">
        <v>1</v>
      </c>
      <c r="D32">
        <v>1</v>
      </c>
      <c r="E32">
        <v>2</v>
      </c>
    </row>
    <row r="33">
      <c r="A33" t="str">
        <v>J148 JUMBO SANTAFE MEDELLIN</v>
      </c>
      <c r="D33">
        <v>4</v>
      </c>
      <c r="E33">
        <v>4</v>
      </c>
    </row>
    <row r="34">
      <c r="A34" t="str">
        <v>J167 JUMBO TITAN</v>
      </c>
      <c r="B34">
        <v>1</v>
      </c>
      <c r="E34">
        <v>1</v>
      </c>
    </row>
    <row r="35">
      <c r="A35" t="str">
        <v>J174 EL CASTILLO</v>
      </c>
      <c r="B35">
        <v>1</v>
      </c>
      <c r="E35">
        <v>1</v>
      </c>
    </row>
    <row r="36">
      <c r="A36" t="str">
        <v>J185 YOPAL</v>
      </c>
      <c r="D36">
        <v>1</v>
      </c>
      <c r="E36">
        <v>1</v>
      </c>
    </row>
    <row r="37">
      <c r="A37" t="str">
        <v>J193 JUMBO PLAZA CENTRAL</v>
      </c>
      <c r="B37">
        <v>1</v>
      </c>
      <c r="E37">
        <v>1</v>
      </c>
    </row>
    <row r="38">
      <c r="A38" t="str">
        <v>J193 PLAZA CENTRAL</v>
      </c>
      <c r="B38">
        <v>3</v>
      </c>
      <c r="E38">
        <v>3</v>
      </c>
    </row>
    <row r="39">
      <c r="A39" t="str">
        <v>JUMBO CARIBE PLAZA</v>
      </c>
      <c r="B39">
        <v>1</v>
      </c>
      <c r="E39">
        <v>1</v>
      </c>
    </row>
    <row r="40">
      <c r="A40" t="str">
        <v>JUMBO CARRERA 30</v>
      </c>
      <c r="B40">
        <v>1</v>
      </c>
      <c r="D40">
        <v>4</v>
      </c>
      <c r="E40">
        <v>5</v>
      </c>
    </row>
    <row r="41">
      <c r="A41" t="str">
        <v>JUMBO CHIA SABANA</v>
      </c>
      <c r="B41">
        <v>8</v>
      </c>
      <c r="E41">
        <v>8</v>
      </c>
    </row>
    <row r="42">
      <c r="A42" t="str">
        <v>JUMBO DE LA 65</v>
      </c>
      <c r="B42">
        <v>2</v>
      </c>
      <c r="E42">
        <v>2</v>
      </c>
    </row>
    <row r="43">
      <c r="A43" t="str">
        <v>JUMBO EL LIMONAR</v>
      </c>
      <c r="B43">
        <v>1</v>
      </c>
      <c r="E43">
        <v>1</v>
      </c>
    </row>
    <row r="44">
      <c r="A44" t="str">
        <v>JUMBO GIRARDOT</v>
      </c>
      <c r="B44">
        <v>1</v>
      </c>
      <c r="E44">
        <v>1</v>
      </c>
    </row>
    <row r="45">
      <c r="A45" t="str">
        <v>JUMBO GUATAPURI</v>
      </c>
      <c r="B45">
        <v>1</v>
      </c>
      <c r="E45">
        <v>1</v>
      </c>
    </row>
    <row r="46">
      <c r="A46" t="str">
        <v>JUMBO HAYUELOS</v>
      </c>
      <c r="B46">
        <v>1</v>
      </c>
      <c r="D46">
        <v>2</v>
      </c>
      <c r="E46">
        <v>3</v>
      </c>
    </row>
    <row r="47">
      <c r="A47" t="str">
        <v>JUMBO SAN SILVESTRE</v>
      </c>
      <c r="B47">
        <v>1</v>
      </c>
      <c r="E47">
        <v>1</v>
      </c>
    </row>
    <row r="48">
      <c r="A48" t="str">
        <v>JUMBO SANTA MARTA</v>
      </c>
      <c r="B48">
        <v>1</v>
      </c>
      <c r="E48">
        <v>1</v>
      </c>
    </row>
    <row r="49">
      <c r="A49" t="str">
        <v>JUMBO SANTAFE</v>
      </c>
      <c r="D49">
        <v>1</v>
      </c>
      <c r="E49">
        <v>1</v>
      </c>
    </row>
    <row r="50">
      <c r="A50" t="str">
        <v>JUMBO SUBA</v>
      </c>
      <c r="B50">
        <v>1</v>
      </c>
      <c r="E50">
        <v>1</v>
      </c>
    </row>
    <row r="51">
      <c r="A51" t="str">
        <v>M018 METRO AUTOPISTA SUR</v>
      </c>
      <c r="D51">
        <v>1</v>
      </c>
      <c r="E51">
        <v>1</v>
      </c>
    </row>
    <row r="52">
      <c r="A52" t="str">
        <v>M038 METRO NEIVA CENTRO DE CONVENCIONES</v>
      </c>
      <c r="B52">
        <v>1</v>
      </c>
      <c r="E52">
        <v>1</v>
      </c>
    </row>
    <row r="53">
      <c r="A53" t="str">
        <v>M040 RIOHACHA</v>
      </c>
      <c r="B53">
        <v>1</v>
      </c>
      <c r="E53">
        <v>1</v>
      </c>
    </row>
    <row r="54">
      <c r="A54" t="str">
        <v>M042 METRO IBAGUE</v>
      </c>
      <c r="B54">
        <v>2</v>
      </c>
      <c r="E54">
        <v>2</v>
      </c>
    </row>
    <row r="55">
      <c r="A55" t="str">
        <v>M073 METRO MOSQUERA</v>
      </c>
      <c r="B55">
        <v>4</v>
      </c>
      <c r="D55">
        <v>1</v>
      </c>
      <c r="E55">
        <v>5</v>
      </c>
    </row>
    <row r="56">
      <c r="A56" t="str">
        <v>M074 FACATATIVA</v>
      </c>
      <c r="B56">
        <v>4</v>
      </c>
      <c r="D56">
        <v>1</v>
      </c>
      <c r="E56">
        <v>5</v>
      </c>
    </row>
    <row r="57">
      <c r="A57" t="str">
        <v>M077 METRO ZIPAQUIRA</v>
      </c>
      <c r="B57">
        <v>1</v>
      </c>
      <c r="E57">
        <v>1</v>
      </c>
    </row>
    <row r="58">
      <c r="A58" t="str">
        <v>M077 ZIPAQUIRA</v>
      </c>
      <c r="B58">
        <v>1</v>
      </c>
      <c r="E58">
        <v>1</v>
      </c>
    </row>
    <row r="59">
      <c r="A59" t="str">
        <v>M078 FONTIBON</v>
      </c>
      <c r="B59">
        <v>2</v>
      </c>
      <c r="E59">
        <v>2</v>
      </c>
    </row>
    <row r="60">
      <c r="A60" t="str">
        <v>M079 METRO SAN CAYETANO</v>
      </c>
      <c r="D60">
        <v>2</v>
      </c>
      <c r="E60">
        <v>2</v>
      </c>
    </row>
    <row r="61">
      <c r="A61" t="str">
        <v>M124 METRO ALQUERIA</v>
      </c>
      <c r="B61">
        <v>1</v>
      </c>
      <c r="E61">
        <v>1</v>
      </c>
    </row>
    <row r="62">
      <c r="A62" t="str">
        <v>M171 METRO PASTO UNICO</v>
      </c>
      <c r="B62">
        <v>1</v>
      </c>
      <c r="E62">
        <v>1</v>
      </c>
    </row>
    <row r="63">
      <c r="A63" t="str">
        <v>M179 METRO PITALITO</v>
      </c>
      <c r="B63">
        <v>2</v>
      </c>
      <c r="E63">
        <v>2</v>
      </c>
    </row>
    <row r="64">
      <c r="A64" t="str">
        <v>M195 SANTA LUCIA</v>
      </c>
      <c r="B64">
        <v>2</v>
      </c>
      <c r="C64">
        <v>1</v>
      </c>
      <c r="E64">
        <v>3</v>
      </c>
    </row>
    <row r="65">
      <c r="A65" t="str">
        <v>METRO FACATATIVA</v>
      </c>
      <c r="B65">
        <v>1</v>
      </c>
      <c r="E65">
        <v>1</v>
      </c>
    </row>
    <row r="66">
      <c r="A66" t="str">
        <v>METRO FONTIBON</v>
      </c>
      <c r="B66">
        <v>6</v>
      </c>
      <c r="E66">
        <v>6</v>
      </c>
    </row>
    <row r="67">
      <c r="A67" t="str">
        <v>SP305 SPID ANTIGUO COUNTRY CALLE 85</v>
      </c>
      <c r="D67">
        <v>1</v>
      </c>
      <c r="E67">
        <v>1</v>
      </c>
    </row>
    <row r="68">
      <c r="A68" t="str">
        <v>Total general</v>
      </c>
      <c r="B68">
        <v>105</v>
      </c>
      <c r="C68">
        <v>1</v>
      </c>
      <c r="D68">
        <v>30</v>
      </c>
      <c r="E68">
        <v>136</v>
      </c>
    </row>
  </sheetData>
  <pageMargins left="0.7" right="0.7" top="0.75" bottom="0.75" header="0.3" footer="0.3"/>
  <ignoredErrors>
    <ignoredError numberStoredAsText="1" sqref="A1:E68"/>
  </ignoredErrors>
</worksheet>
</file>

<file path=xl/worksheets/sheet20.xml><?xml version="1.0" encoding="utf-8"?>
<worksheet xmlns="http://schemas.openxmlformats.org/spreadsheetml/2006/main" xmlns:r="http://schemas.openxmlformats.org/officeDocument/2006/relationships">
  <dimension ref="A1:J11"/>
  <sheetViews>
    <sheetView workbookViewId="0" rightToLeft="0"/>
  </sheetViews>
  <sheetData>
    <row r="1">
      <c r="A1" t="e">
        <v>#REF!</v>
      </c>
    </row>
    <row r="2">
      <c r="H2" t="e">
        <v>#REF!</v>
      </c>
    </row>
    <row r="6">
      <c r="I6" t="str">
        <v>Total</v>
      </c>
      <c r="J6">
        <f>SUM(J1:J5)</f>
        <v>0</v>
      </c>
    </row>
    <row r="8">
      <c r="I8" t="str">
        <v>Total</v>
      </c>
      <c r="J8">
        <f>C24+J6</f>
        <v>0</v>
      </c>
    </row>
    <row r="11">
      <c r="A11" t="e">
        <v>#REF!</v>
      </c>
    </row>
  </sheetData>
  <pageMargins left="0.7" right="0.7" top="0.75" bottom="0.75" header="0.3" footer="0.3"/>
  <ignoredErrors>
    <ignoredError numberStoredAsText="1" sqref="A1:J11"/>
  </ignoredErrors>
</worksheet>
</file>

<file path=xl/worksheets/sheet21.xml><?xml version="1.0" encoding="utf-8"?>
<worksheet xmlns="http://schemas.openxmlformats.org/spreadsheetml/2006/main" xmlns:r="http://schemas.openxmlformats.org/officeDocument/2006/relationships">
  <dimension ref="A1:D2"/>
  <sheetViews>
    <sheetView workbookViewId="0" rightToLeft="0"/>
  </sheetViews>
  <sheetData>
    <row r="1">
      <c r="A1" t="e">
        <v>#REF!</v>
      </c>
    </row>
  </sheetData>
  <pageMargins left="0.7" right="0.7" top="0.75" bottom="0.75" header="0.3" footer="0.3"/>
  <ignoredErrors>
    <ignoredError numberStoredAsText="1" sqref="A1:D2"/>
  </ignoredErrors>
</worksheet>
</file>

<file path=xl/worksheets/sheet22.xml><?xml version="1.0" encoding="utf-8"?>
<worksheet xmlns="http://schemas.openxmlformats.org/spreadsheetml/2006/main" xmlns:r="http://schemas.openxmlformats.org/officeDocument/2006/relationships">
  <dimension ref="A1:Z1005"/>
  <sheetViews>
    <sheetView workbookViewId="0" rightToLeft="0"/>
  </sheetViews>
  <sheetData>
    <row r="1">
      <c r="E1" t="str">
        <v>TABLERO DE CONTROL</v>
      </c>
    </row>
    <row r="5">
      <c r="I5" t="str">
        <v>CAU</v>
      </c>
      <c r="L5" t="str">
        <v>Ticket</v>
      </c>
    </row>
    <row r="6">
      <c r="H6">
        <f>COUNT(DINAMICAS!K:K)</f>
        <v>0</v>
      </c>
      <c r="K6">
        <f>SUM(DINAMICAS!I:L)</f>
        <v>0</v>
      </c>
    </row>
  </sheetData>
  <mergeCells count="3">
    <mergeCell ref="E1:O4"/>
    <mergeCell ref="H6:J6"/>
    <mergeCell ref="K6:M6"/>
  </mergeCells>
  <pageMargins left="0.7" right="0.7" top="0.75" bottom="0.75" header="0.3" footer="0.3"/>
  <ignoredErrors>
    <ignoredError numberStoredAsText="1" sqref="A1:Z1005"/>
  </ignoredErrors>
</worksheet>
</file>

<file path=xl/worksheets/sheet23.xml><?xml version="1.0" encoding="utf-8"?>
<worksheet xmlns="http://schemas.openxmlformats.org/spreadsheetml/2006/main" xmlns:r="http://schemas.openxmlformats.org/officeDocument/2006/relationships">
  <dimension ref="A1:K787"/>
  <sheetViews>
    <sheetView workbookViewId="0" rightToLeft="0"/>
  </sheetViews>
  <sheetData>
    <row r="1">
      <c r="A1" t="str">
        <v>NOMBRE</v>
      </c>
      <c r="B1" t="str">
        <v>CEDULA</v>
      </c>
      <c r="C1" t="str">
        <v>CELULAR</v>
      </c>
      <c r="D1" t="str">
        <v>REGION</v>
      </c>
      <c r="E1" t="str">
        <v>CIUDAD BASE</v>
      </c>
      <c r="J1" t="str">
        <v>CIUDAD</v>
      </c>
      <c r="K1" t="str">
        <v>REGION</v>
      </c>
    </row>
    <row r="2">
      <c r="A2" t="str">
        <v>JUAN GUILLERMO SALAZAR CONTRERAS</v>
      </c>
      <c r="B2">
        <v>9773238</v>
      </c>
      <c r="C2" t="str">
        <v>318 239 28 54</v>
      </c>
      <c r="D2" t="str">
        <v>Occidente</v>
      </c>
      <c r="E2" t="str">
        <v>Armenia</v>
      </c>
      <c r="J2" t="str">
        <v>BOGOTA</v>
      </c>
      <c r="K2" t="str">
        <v>BOGOTA</v>
      </c>
    </row>
    <row r="3">
      <c r="A3" t="str">
        <v>LUIS CARLOS ROJAS ACOSTA</v>
      </c>
      <c r="B3">
        <v>1096188137</v>
      </c>
      <c r="C3">
        <v>3108007595</v>
      </c>
      <c r="D3" t="str">
        <v>Oriente</v>
      </c>
      <c r="E3" t="str">
        <v>Barrancabermeja</v>
      </c>
      <c r="J3" t="str">
        <v>FACATATIVA</v>
      </c>
      <c r="K3" t="str">
        <v>BOGOTA</v>
      </c>
    </row>
    <row r="4">
      <c r="A4" t="str">
        <v>SEBASTIAN ANDRES LLANOS ROLON</v>
      </c>
      <c r="B4">
        <v>1001876411</v>
      </c>
      <c r="C4">
        <v>3022633937</v>
      </c>
      <c r="D4" t="str">
        <v>Norte</v>
      </c>
      <c r="E4" t="str">
        <v>Barranquilla</v>
      </c>
      <c r="J4" t="str">
        <v>ZIPAQUIRA</v>
      </c>
      <c r="K4" t="str">
        <v>BOGOTA</v>
      </c>
    </row>
    <row r="5">
      <c r="A5" t="str">
        <v>ALEXANDER CASTILLO SOTELO</v>
      </c>
      <c r="B5">
        <v>80216449</v>
      </c>
      <c r="E5" t="str">
        <v>BOGOTA</v>
      </c>
      <c r="F5" t="str">
        <v>TERCERO</v>
      </c>
      <c r="J5" t="str">
        <v>CHIA</v>
      </c>
      <c r="K5" t="str">
        <v>BOGOTA</v>
      </c>
    </row>
    <row r="6">
      <c r="A6" t="str">
        <v>JESID ALEXANDER ALBARRACIN RODRIGUEZ</v>
      </c>
      <c r="B6">
        <v>1001344327</v>
      </c>
      <c r="C6" t="str">
        <v>319 461 12 53</v>
      </c>
      <c r="D6" t="str">
        <v>Centro</v>
      </c>
      <c r="E6" t="str">
        <v>Bogota</v>
      </c>
      <c r="J6" t="str">
        <v>MOSQUERA</v>
      </c>
      <c r="K6" t="str">
        <v>BOGOTA</v>
      </c>
    </row>
    <row r="7">
      <c r="A7" t="str">
        <v>ESTEBAN DAVID BELTRAN BEJARANO</v>
      </c>
      <c r="B7">
        <v>1007415002</v>
      </c>
      <c r="C7" t="str">
        <v>304 444 54 47</v>
      </c>
      <c r="D7" t="str">
        <v>Centro</v>
      </c>
      <c r="E7" t="str">
        <v>Bogota</v>
      </c>
      <c r="J7" t="str">
        <v>MEDELLIN</v>
      </c>
      <c r="K7" t="str">
        <v>CENTRO</v>
      </c>
    </row>
    <row r="8">
      <c r="A8" t="str">
        <v>LUIS FERNANDO YATI TABARES</v>
      </c>
      <c r="B8">
        <v>1079033561</v>
      </c>
      <c r="C8" t="str">
        <v>300 286 20 81</v>
      </c>
      <c r="D8" t="str">
        <v>Centro</v>
      </c>
      <c r="E8" t="str">
        <v>Bogota</v>
      </c>
      <c r="J8" t="str">
        <v>RIONEGRO</v>
      </c>
      <c r="K8" t="str">
        <v>CENTRO</v>
      </c>
    </row>
    <row r="9">
      <c r="A9" t="str">
        <v>JONATHAN ANDRES URREA BAQUERO</v>
      </c>
      <c r="B9">
        <v>1031155476</v>
      </c>
      <c r="C9" t="str">
        <v>321 820 96 98</v>
      </c>
      <c r="D9" t="str">
        <v>Centro</v>
      </c>
      <c r="E9" t="str">
        <v>Bogota</v>
      </c>
      <c r="J9" t="str">
        <v>ITAGUI</v>
      </c>
      <c r="K9" t="str">
        <v>CENTRO</v>
      </c>
    </row>
    <row r="10">
      <c r="A10" t="str">
        <v>DIEGO ALBERTO TORRES CRUZ</v>
      </c>
      <c r="B10">
        <v>1000466791</v>
      </c>
      <c r="C10" t="str">
        <v>315 399 96 61</v>
      </c>
      <c r="D10" t="str">
        <v>Centro</v>
      </c>
      <c r="E10" t="str">
        <v>Bogota</v>
      </c>
      <c r="J10" t="str">
        <v>SANTA MARTA</v>
      </c>
      <c r="K10" t="str">
        <v>COSTA</v>
      </c>
    </row>
    <row r="11">
      <c r="A11" t="str">
        <v>JUAN ALEJANDRO JIMENEZ RAMIREZ</v>
      </c>
      <c r="B11">
        <v>1000254206</v>
      </c>
      <c r="C11">
        <v>3105544876</v>
      </c>
      <c r="D11" t="str">
        <v>Centro</v>
      </c>
      <c r="E11" t="str">
        <v>Bogota</v>
      </c>
      <c r="J11" t="str">
        <v>RIOHACHA</v>
      </c>
      <c r="K11" t="str">
        <v>COSTA</v>
      </c>
    </row>
    <row r="12">
      <c r="A12" t="str">
        <v>JIMMY ALEXANDER TORRES FONSECA</v>
      </c>
      <c r="B12">
        <v>1193047966</v>
      </c>
      <c r="C12">
        <v>3138802484</v>
      </c>
      <c r="D12" t="str">
        <v>Centro</v>
      </c>
      <c r="E12" t="str">
        <v>Bogota</v>
      </c>
      <c r="J12" t="str">
        <v>MONTERIA</v>
      </c>
      <c r="K12" t="str">
        <v>COSTA</v>
      </c>
    </row>
    <row r="13">
      <c r="A13" t="str">
        <v>JULIAN CAMILO  ANZOLA CHALA</v>
      </c>
      <c r="B13">
        <v>1014286521</v>
      </c>
      <c r="C13">
        <v>3108681850</v>
      </c>
      <c r="D13" t="str">
        <v>Centro</v>
      </c>
      <c r="E13" t="str">
        <v>Bogota</v>
      </c>
      <c r="J13" t="str">
        <v>VALLEDUPAR</v>
      </c>
      <c r="K13" t="str">
        <v>COSTA</v>
      </c>
    </row>
    <row r="14">
      <c r="A14" t="str">
        <v>JULIAN MAURICIO DELGADO QUINTERO</v>
      </c>
      <c r="B14">
        <v>91515701</v>
      </c>
      <c r="C14" t="str">
        <v>310 314 84 00</v>
      </c>
      <c r="D14" t="str">
        <v>Oriente</v>
      </c>
      <c r="E14" t="str">
        <v>Bucaramanga</v>
      </c>
      <c r="J14" t="str">
        <v>CARTAGENA</v>
      </c>
      <c r="K14" t="str">
        <v>COSTA</v>
      </c>
    </row>
    <row r="15">
      <c r="A15" t="str">
        <v>JAIRO CAÑAS ACEVEDO</v>
      </c>
      <c r="B15">
        <v>1098707802</v>
      </c>
      <c r="C15" t="str">
        <v>310 240 09 09</v>
      </c>
      <c r="D15" t="str">
        <v>Oriente</v>
      </c>
      <c r="E15" t="str">
        <v>Bucaramanga</v>
      </c>
      <c r="J15" t="str">
        <v>BARRANQUILLA</v>
      </c>
      <c r="K15" t="str">
        <v>COSTA</v>
      </c>
    </row>
    <row r="16">
      <c r="A16" t="str">
        <v>MICHAEL ESNEIDER PINZON CASALLAS</v>
      </c>
      <c r="B16">
        <v>1018438821</v>
      </c>
      <c r="C16" t="str">
        <v>320 242 11 61</v>
      </c>
      <c r="D16" t="str">
        <v>Oriente</v>
      </c>
      <c r="E16" t="str">
        <v>Bucaramanga</v>
      </c>
      <c r="J16" t="str">
        <v>POPAYAN</v>
      </c>
      <c r="K16" t="str">
        <v>OCCIDENTE</v>
      </c>
    </row>
    <row r="17">
      <c r="A17" t="str">
        <v>MARLON FERNANDO MURILLO MESTIZO</v>
      </c>
      <c r="B17">
        <v>1111794717</v>
      </c>
      <c r="C17" t="str">
        <v>315 646 77 50</v>
      </c>
      <c r="D17" t="str">
        <v>Sur</v>
      </c>
      <c r="E17" t="str">
        <v>Buenaventura</v>
      </c>
      <c r="J17" t="str">
        <v>NEIVA</v>
      </c>
      <c r="K17" t="str">
        <v>OCCIDENTE</v>
      </c>
    </row>
    <row r="18">
      <c r="A18" t="str">
        <v>ANDRES FELIPE HURTADO ROJAS</v>
      </c>
      <c r="B18">
        <v>1113645230</v>
      </c>
      <c r="C18" t="str">
        <v>317 754 88 01</v>
      </c>
      <c r="D18" t="str">
        <v>Sur</v>
      </c>
      <c r="E18" t="str">
        <v>Cali</v>
      </c>
      <c r="J18" t="str">
        <v>CALI</v>
      </c>
      <c r="K18" t="str">
        <v>OCCIDENTE</v>
      </c>
    </row>
    <row r="19">
      <c r="A19" t="str">
        <v>LINA FERNANDA ARBOLEDA PRECIADO</v>
      </c>
      <c r="B19">
        <v>1143832224</v>
      </c>
      <c r="C19" t="str">
        <v>310 619 65 49</v>
      </c>
      <c r="D19" t="str">
        <v>Sur</v>
      </c>
      <c r="E19" t="str">
        <v>Cali</v>
      </c>
      <c r="J19" t="str">
        <v>GIRARDOT</v>
      </c>
      <c r="K19" t="str">
        <v>OCCIDENTE</v>
      </c>
    </row>
    <row r="20">
      <c r="A20" t="str">
        <v>JOSE LUIS GOMEZ MARQUEZ</v>
      </c>
      <c r="B20">
        <v>1143371482</v>
      </c>
      <c r="C20" t="str">
        <v>301469 59 96</v>
      </c>
      <c r="D20" t="str">
        <v>Norte</v>
      </c>
      <c r="E20" t="str">
        <v>Cartagena</v>
      </c>
      <c r="J20" t="str">
        <v>IBAGUE</v>
      </c>
      <c r="K20" t="str">
        <v>OCCIDENTE</v>
      </c>
    </row>
    <row r="21">
      <c r="A21" t="str">
        <v>MICHAEL ALBERTO CARRILLO RODRIGUEZ</v>
      </c>
      <c r="B21">
        <v>1090475559</v>
      </c>
      <c r="C21" t="str">
        <v>321 916 99 51</v>
      </c>
      <c r="D21" t="str">
        <v>Oriente</v>
      </c>
      <c r="E21" t="str">
        <v>Cucuta</v>
      </c>
      <c r="J21" t="str">
        <v>PITALITO</v>
      </c>
      <c r="K21" t="str">
        <v>OCCIDENTE</v>
      </c>
    </row>
    <row r="22">
      <c r="A22" t="str">
        <v>JONATHAN ALEXANDER VILLAMIL</v>
      </c>
      <c r="B22">
        <v>1015392100</v>
      </c>
      <c r="C22">
        <v>3213793529</v>
      </c>
      <c r="D22" t="str">
        <v>Occidente</v>
      </c>
      <c r="E22" t="str">
        <v>Florencia</v>
      </c>
      <c r="J22" t="str">
        <v>BARRANCABERMEJA</v>
      </c>
      <c r="K22" t="str">
        <v>ORIENTE</v>
      </c>
    </row>
    <row r="23">
      <c r="A23" t="str">
        <v>RAFAEL ARDILA PUENTES</v>
      </c>
      <c r="B23">
        <v>1018419858</v>
      </c>
      <c r="D23" t="str">
        <v>OCCIDENTE</v>
      </c>
      <c r="E23" t="str">
        <v>GIRARDOT</v>
      </c>
      <c r="F23" t="str">
        <v>TERCERO</v>
      </c>
      <c r="J23" t="str">
        <v>TUNJA</v>
      </c>
      <c r="K23" t="str">
        <v>ORIENTE</v>
      </c>
    </row>
    <row r="24">
      <c r="A24" t="str">
        <v>SERGIO LEONARDO CLAVIJO CAMARGO</v>
      </c>
      <c r="B24">
        <v>1110471353</v>
      </c>
      <c r="C24" t="str">
        <v>311 541 00 53</v>
      </c>
      <c r="D24" t="str">
        <v>Oriente</v>
      </c>
      <c r="E24" t="str">
        <v>Ibague</v>
      </c>
      <c r="J24" t="str">
        <v>YOPAL</v>
      </c>
      <c r="K24" t="str">
        <v>ORIENTE</v>
      </c>
    </row>
    <row r="25">
      <c r="A25" t="str">
        <v>NELSON EDUARDO TORRES ROJAS</v>
      </c>
      <c r="B25">
        <v>5821451</v>
      </c>
      <c r="C25" t="str">
        <v>310 880 33 22</v>
      </c>
      <c r="D25" t="str">
        <v>Oriente</v>
      </c>
      <c r="E25" t="str">
        <v>Ibague</v>
      </c>
      <c r="J25" t="str">
        <v>SAN GIL</v>
      </c>
      <c r="K25" t="str">
        <v>ORIENTE</v>
      </c>
    </row>
    <row r="26">
      <c r="A26" t="str">
        <v>WILLIAM FERNANDO ALDANA NIÑO</v>
      </c>
      <c r="B26">
        <v>80148398</v>
      </c>
      <c r="C26">
        <v>3168216902</v>
      </c>
      <c r="D26" t="str">
        <v>Sur</v>
      </c>
      <c r="E26" t="str">
        <v>Ibague</v>
      </c>
      <c r="J26" t="str">
        <v>SOGAMOSO</v>
      </c>
      <c r="K26" t="str">
        <v>ORIENTE</v>
      </c>
    </row>
    <row r="27">
      <c r="A27" t="str">
        <v>YURIMAR MARQUEZ MUÑOZ</v>
      </c>
      <c r="B27">
        <v>1045025746</v>
      </c>
      <c r="C27" t="str">
        <v>313 796 14 64</v>
      </c>
      <c r="D27" t="str">
        <v>Occidente</v>
      </c>
      <c r="E27" t="str">
        <v>Medellin</v>
      </c>
      <c r="J27" t="str">
        <v>DUITAMA</v>
      </c>
      <c r="K27" t="str">
        <v>ORIENTE</v>
      </c>
    </row>
    <row r="28">
      <c r="A28" t="str">
        <v>SHARON YANETH KERGUELEN WILCHES</v>
      </c>
      <c r="B28">
        <v>1067917448</v>
      </c>
      <c r="C28" t="str">
        <v>314 509 02 27</v>
      </c>
      <c r="D28" t="str">
        <v>Norte</v>
      </c>
      <c r="E28" t="str">
        <v>Monteria</v>
      </c>
      <c r="J28" t="str">
        <v>CUCUTA</v>
      </c>
      <c r="K28" t="str">
        <v>ORIENTE</v>
      </c>
    </row>
    <row r="29">
      <c r="A29" t="str">
        <v>JOHN ALEJANDRO LOZADA BABATIVA</v>
      </c>
      <c r="B29">
        <v>1075313382</v>
      </c>
      <c r="C29" t="str">
        <v>312 364 36 14</v>
      </c>
      <c r="D29" t="str">
        <v>Sur</v>
      </c>
      <c r="E29" t="str">
        <v>Neiva</v>
      </c>
      <c r="J29" t="str">
        <v>VILLAVICENCIO</v>
      </c>
      <c r="K29" t="str">
        <v>ORIENTE</v>
      </c>
    </row>
    <row r="30">
      <c r="A30" t="str">
        <v>RAFAEL EDUARDO MARTINEZ ROCHA</v>
      </c>
      <c r="B30">
        <v>1014237678</v>
      </c>
      <c r="C30">
        <v>3156201104</v>
      </c>
      <c r="D30" t="str">
        <v>Sur</v>
      </c>
      <c r="E30" t="str">
        <v>Neiva</v>
      </c>
      <c r="J30" t="str">
        <v>PASTO</v>
      </c>
      <c r="K30" t="str">
        <v>OCCIDENTE</v>
      </c>
    </row>
    <row r="31">
      <c r="A31" t="str">
        <v>DIANA ERIKA LEON HERNANDEZ</v>
      </c>
      <c r="B31">
        <v>1087411507</v>
      </c>
      <c r="C31" t="str">
        <v>318 648 26 02</v>
      </c>
      <c r="D31" t="str">
        <v>Sur</v>
      </c>
      <c r="E31" t="str">
        <v>Pasto</v>
      </c>
      <c r="J31" t="str">
        <v>BELLO</v>
      </c>
      <c r="K31" t="str">
        <v>CENTRO</v>
      </c>
    </row>
    <row r="32">
      <c r="A32" t="str">
        <v>JESSIE ORIEL ALBUS CELEDON</v>
      </c>
      <c r="B32">
        <v>85155111</v>
      </c>
      <c r="C32" t="str">
        <v>317 368 36 46</v>
      </c>
      <c r="D32" t="str">
        <v>Sur</v>
      </c>
      <c r="E32" t="str">
        <v>Pasto</v>
      </c>
      <c r="J32" t="str">
        <v>PEREIRA</v>
      </c>
      <c r="K32" t="str">
        <v>CENTRO</v>
      </c>
    </row>
    <row r="33">
      <c r="A33" t="str">
        <v>EMERSON PALACIOS MARTINEZ</v>
      </c>
      <c r="B33">
        <v>13723524</v>
      </c>
      <c r="D33" t="str">
        <v>OCCIDENTE</v>
      </c>
      <c r="E33" t="str">
        <v>PITALITO</v>
      </c>
      <c r="F33" t="str">
        <v>TERCERO</v>
      </c>
      <c r="J33" t="str">
        <v>CARTAGO</v>
      </c>
      <c r="K33" t="str">
        <v>CENTRO</v>
      </c>
    </row>
    <row r="34">
      <c r="A34" t="str">
        <v>DANIEL FERNANDO PAREDES ARTEAGA</v>
      </c>
      <c r="B34">
        <v>10301691</v>
      </c>
      <c r="C34" t="str">
        <v>300 725 75 45</v>
      </c>
      <c r="D34" t="str">
        <v>Sur</v>
      </c>
      <c r="E34" t="str">
        <v>Popayan</v>
      </c>
      <c r="J34" t="str">
        <v>DOSQUEBRADAS</v>
      </c>
      <c r="K34" t="str">
        <v>CENTRO</v>
      </c>
    </row>
    <row r="35">
      <c r="A35" t="str">
        <v>BYRON DANIEL MOSQUERA DAVILA</v>
      </c>
      <c r="B35">
        <v>1017217819</v>
      </c>
      <c r="C35" t="str">
        <v>311 811 93 08</v>
      </c>
      <c r="D35" t="str">
        <v>Occidente</v>
      </c>
      <c r="E35" t="str">
        <v>Quibdo</v>
      </c>
      <c r="J35" t="str">
        <v>GIRÓN</v>
      </c>
      <c r="K35" t="str">
        <v>ORIENTE</v>
      </c>
    </row>
    <row r="36">
      <c r="A36" t="str">
        <v>WILGER MELO PRADO</v>
      </c>
      <c r="B36">
        <v>1118852348</v>
      </c>
      <c r="D36" t="str">
        <v>COSTA</v>
      </c>
      <c r="E36" t="str">
        <v>RIOHACHA</v>
      </c>
      <c r="F36" t="str">
        <v>TERCERO</v>
      </c>
      <c r="J36" t="str">
        <v>PALMIRA</v>
      </c>
      <c r="K36" t="str">
        <v>OCCIDENTE</v>
      </c>
    </row>
    <row r="37">
      <c r="A37" t="str">
        <v>ENRIQUE RAFAEL PONZON ORTEGA</v>
      </c>
      <c r="B37">
        <v>1082888515</v>
      </c>
      <c r="C37" t="str">
        <v>321 586 45 29</v>
      </c>
      <c r="D37" t="str">
        <v>Norte</v>
      </c>
      <c r="E37" t="str">
        <v>Santa Marta</v>
      </c>
      <c r="J37" t="str">
        <v>BUGA</v>
      </c>
      <c r="K37" t="str">
        <v>OCCIDENTE</v>
      </c>
    </row>
    <row r="38">
      <c r="A38" t="str">
        <v>JAIRO ANDRES MONTECINO RIOS</v>
      </c>
      <c r="B38">
        <v>1102853150</v>
      </c>
      <c r="C38" t="str">
        <v>321 460 84 23</v>
      </c>
      <c r="D38" t="str">
        <v>Norte</v>
      </c>
      <c r="E38" t="str">
        <v>Sincelejo</v>
      </c>
      <c r="J38" t="str">
        <v>BUCARAMANGA</v>
      </c>
      <c r="K38" t="str">
        <v>ORIENTE</v>
      </c>
    </row>
    <row r="39">
      <c r="A39" t="str">
        <v>JHONATAN RICARDO VARGAS ZAMBRANO</v>
      </c>
      <c r="B39">
        <v>1057583301</v>
      </c>
      <c r="C39" t="str">
        <v>310 560 25 78</v>
      </c>
      <c r="D39" t="str">
        <v>Oriente</v>
      </c>
      <c r="E39" t="str">
        <v>Sogamoso</v>
      </c>
      <c r="J39" t="str">
        <v>FLORIDABLANCA</v>
      </c>
      <c r="K39" t="str">
        <v>ORIENTE</v>
      </c>
    </row>
    <row r="40">
      <c r="A40" t="str">
        <v>CARLOS REINERO ROJAS COY</v>
      </c>
      <c r="B40">
        <v>7320304</v>
      </c>
      <c r="C40" t="str">
        <v>317 296 20 29</v>
      </c>
      <c r="D40" t="str">
        <v>Oriente</v>
      </c>
      <c r="E40" t="str">
        <v>Tunja</v>
      </c>
    </row>
    <row r="41">
      <c r="A41" t="str">
        <v>EDUAR ENRIQUE MARTELO SIERRA</v>
      </c>
      <c r="B41">
        <v>1065631435</v>
      </c>
      <c r="C41" t="str">
        <v>318 512 75 20</v>
      </c>
      <c r="D41" t="str">
        <v>Norte</v>
      </c>
      <c r="E41" t="str">
        <v>Valledupar</v>
      </c>
    </row>
    <row r="42">
      <c r="A42" t="str">
        <v>PABLO ANDRES BALANTA GOMEZ</v>
      </c>
      <c r="B42">
        <v>1111739227</v>
      </c>
      <c r="C42">
        <v>3138300737</v>
      </c>
      <c r="D42" t="str">
        <v>Oriente</v>
      </c>
      <c r="E42" t="str">
        <v>Yopal</v>
      </c>
    </row>
    <row r="43">
      <c r="A43" t="str">
        <v>JHON CARLOS ARTEAGA QUINTERO</v>
      </c>
      <c r="B43">
        <v>1061753116</v>
      </c>
      <c r="D43" t="str">
        <v>Centro</v>
      </c>
      <c r="E43" t="str">
        <v>Bogota</v>
      </c>
    </row>
    <row r="44">
      <c r="A44" t="str">
        <v>JOHAN SEBASTIAN CARDOZO SANCHEZ</v>
      </c>
      <c r="B44">
        <v>1023945681</v>
      </c>
      <c r="C44">
        <v>3023805429</v>
      </c>
      <c r="D44" t="str">
        <v>Centro</v>
      </c>
      <c r="E44" t="str">
        <v>Bogota</v>
      </c>
    </row>
    <row r="45">
      <c r="A45" t="str">
        <v>LUIS CARLOS SANCHEZ VALBUENA</v>
      </c>
      <c r="B45">
        <v>1075664473</v>
      </c>
      <c r="C45">
        <v>3152716699</v>
      </c>
      <c r="D45" t="str">
        <v>Centro</v>
      </c>
      <c r="E45" t="str">
        <v>Bogota</v>
      </c>
    </row>
    <row r="46">
      <c r="A46" t="str">
        <v>JHON CARLOS LUGO BENITEZ</v>
      </c>
      <c r="B46">
        <v>79966397</v>
      </c>
      <c r="C46">
        <v>3045712554</v>
      </c>
      <c r="D46" t="str">
        <v>Centro</v>
      </c>
      <c r="E46" t="str">
        <v>Bogota</v>
      </c>
    </row>
    <row r="47">
      <c r="A47" t="str">
        <v>IVÁN DARÍO MAESTRE MORENO</v>
      </c>
      <c r="B47">
        <v>15647922</v>
      </c>
      <c r="C47">
        <v>3145357918</v>
      </c>
      <c r="D47" t="str">
        <v>Norte</v>
      </c>
      <c r="E47" t="str">
        <v>Monteria</v>
      </c>
    </row>
    <row r="48">
      <c r="A48" t="str">
        <v>BRANDON CAMILO ESTUPIÑAN PUERTO</v>
      </c>
      <c r="B48">
        <v>1001328480</v>
      </c>
      <c r="C48">
        <v>3116704009</v>
      </c>
      <c r="D48" t="str">
        <v>Centro</v>
      </c>
      <c r="E48" t="str">
        <v>Bogota</v>
      </c>
    </row>
    <row r="49">
      <c r="A49" t="str">
        <v>ADOLFO ORTIZ TORRES</v>
      </c>
      <c r="B49">
        <v>79769754</v>
      </c>
      <c r="D49" t="str">
        <v>Centro</v>
      </c>
      <c r="E49" t="str">
        <v>Bogota</v>
      </c>
    </row>
    <row r="50">
      <c r="A50" t="str">
        <v>LUIS FERNANDO GOMEZ TOVAR</v>
      </c>
      <c r="B50">
        <v>1024486528</v>
      </c>
      <c r="D50" t="str">
        <v>Centro</v>
      </c>
      <c r="E50" t="str">
        <v>Bogota</v>
      </c>
    </row>
    <row r="51">
      <c r="A51" t="str">
        <v>GERMAN ARCINIEGAS CARREÑO</v>
      </c>
      <c r="B51">
        <v>1098743407</v>
      </c>
      <c r="D51" t="str">
        <v>Oriente</v>
      </c>
      <c r="E51" t="str">
        <v>Bucaramanga</v>
      </c>
    </row>
    <row r="52">
      <c r="A52" t="str">
        <v>TATIANA CAROLINA MUÑOZ BERMUDEZ</v>
      </c>
      <c r="B52">
        <v>1000694026</v>
      </c>
      <c r="D52" t="str">
        <v>Centro</v>
      </c>
      <c r="E52" t="str">
        <v>Bogota</v>
      </c>
    </row>
    <row r="53">
      <c r="A53" t="str">
        <v>MANUEL LEONARDO MONCADA MORENO</v>
      </c>
      <c r="B53">
        <v>1018435785</v>
      </c>
      <c r="C53">
        <v>3209456394</v>
      </c>
      <c r="D53" t="str">
        <v>Centro</v>
      </c>
      <c r="E53" t="str">
        <v>Bogota</v>
      </c>
    </row>
    <row r="54">
      <c r="A54" t="str">
        <v xml:space="preserve">LUIS FERNANDO PALACIOS CÓRDOBA   </v>
      </c>
      <c r="B54">
        <v>1028030888</v>
      </c>
      <c r="C54">
        <v>3147267240</v>
      </c>
      <c r="D54" t="str">
        <v>Occidente</v>
      </c>
      <c r="E54" t="str">
        <v>Medellin</v>
      </c>
    </row>
    <row r="55">
      <c r="A55" t="str">
        <v>ANIBAL DAVID PANAMEÑO TORRES</v>
      </c>
      <c r="B55">
        <v>1113657433</v>
      </c>
      <c r="C55">
        <v>3163171875</v>
      </c>
      <c r="D55" t="str">
        <v>Sur</v>
      </c>
      <c r="E55" t="str">
        <v>Cali</v>
      </c>
    </row>
    <row r="56">
      <c r="A56" t="str">
        <v>BREINER MAURICIO CASTAÑEDA PUENTES</v>
      </c>
      <c r="B56">
        <v>83235763</v>
      </c>
      <c r="C56">
        <v>3172490673</v>
      </c>
      <c r="D56" t="str">
        <v>Sur</v>
      </c>
      <c r="E56" t="str">
        <v>Neiva</v>
      </c>
    </row>
    <row r="57">
      <c r="A57" t="str">
        <v>JORGE ANDRES REYES ROMERO</v>
      </c>
      <c r="B57">
        <v>1073244152</v>
      </c>
      <c r="C57">
        <v>3194620684</v>
      </c>
      <c r="D57" t="str">
        <v>Centro</v>
      </c>
      <c r="E57" t="str">
        <v>Bogota</v>
      </c>
    </row>
    <row r="58">
      <c r="A58" t="str">
        <v>JERSON SNEYDER ALVARADO CALVO</v>
      </c>
      <c r="B58">
        <v>1024556989</v>
      </c>
      <c r="D58" t="str">
        <v>Centro</v>
      </c>
      <c r="E58" t="str">
        <v>Bogota</v>
      </c>
    </row>
    <row r="59">
      <c r="A59" t="str">
        <v>JESUS ALBERTO ROJAS DAVILA</v>
      </c>
      <c r="B59">
        <v>1104132167</v>
      </c>
      <c r="D59" t="str">
        <v>Nacional</v>
      </c>
      <c r="E59" t="str">
        <v>Nacional</v>
      </c>
    </row>
    <row r="60">
      <c r="A60" t="str">
        <v>JUAN DAVID BEDOYA MECIAS</v>
      </c>
      <c r="B60">
        <v>1001362500</v>
      </c>
      <c r="C60">
        <v>3053194528</v>
      </c>
      <c r="D60" t="str">
        <v>Occidente</v>
      </c>
      <c r="E60" t="str">
        <v>Medellin</v>
      </c>
    </row>
    <row r="61">
      <c r="A61" t="str">
        <v>MARIO ANDRES DIAZ MOLINA</v>
      </c>
      <c r="B61">
        <v>1007277903</v>
      </c>
      <c r="C61">
        <v>3005429758</v>
      </c>
      <c r="D61" t="str">
        <v>Norte</v>
      </c>
      <c r="E61" t="str">
        <v>Barranquilla</v>
      </c>
    </row>
    <row r="62">
      <c r="A62" t="str">
        <v>HARRY CASQUETE ACHITO</v>
      </c>
      <c r="B62">
        <v>1111771837</v>
      </c>
      <c r="C62">
        <v>3193354534</v>
      </c>
      <c r="D62" t="str">
        <v>Occidente</v>
      </c>
      <c r="E62" t="str">
        <v>Medellin</v>
      </c>
    </row>
    <row r="63">
      <c r="A63" t="str">
        <v>JENDRY JOSE TORRES GARCIA</v>
      </c>
      <c r="B63">
        <v>1111782503</v>
      </c>
      <c r="D63" t="str">
        <v>Sur</v>
      </c>
      <c r="E63" t="str">
        <v>Cali</v>
      </c>
    </row>
    <row r="64">
      <c r="A64" t="str">
        <v>CARLOS HERNAN BARRETO LOPEZ</v>
      </c>
      <c r="B64">
        <v>1010165612</v>
      </c>
      <c r="C64">
        <v>3028367552</v>
      </c>
      <c r="D64" t="str">
        <v>Oriente</v>
      </c>
      <c r="E64" t="str">
        <v>Neiva</v>
      </c>
    </row>
    <row r="65">
      <c r="A65" t="str">
        <v>LUIS ALFONSO TRIANA PETIT</v>
      </c>
      <c r="B65">
        <v>77186503</v>
      </c>
      <c r="D65" t="str">
        <v>Occidente</v>
      </c>
      <c r="E65" t="str">
        <v>Medellin</v>
      </c>
    </row>
    <row r="66">
      <c r="A66" t="str">
        <v>LUIS ALFREDO ALVIS RUIZ</v>
      </c>
      <c r="B66">
        <v>1013635819</v>
      </c>
      <c r="D66" t="str">
        <v>Centro</v>
      </c>
      <c r="E66" t="str">
        <v>Bogota</v>
      </c>
    </row>
    <row r="81">
      <c r="H81" t="str">
        <v>Usuario desbloqueado por AGP; pero no esta permitiendo la conexion; equipo no genera IP</v>
      </c>
    </row>
    <row r="82">
      <c r="B82">
        <v>4284603</v>
      </c>
      <c r="C82" t="str">
        <v>CENTRO</v>
      </c>
      <c r="D82" t="str">
        <v>BOGOTA</v>
      </c>
    </row>
    <row r="83">
      <c r="A83" t="str">
        <v>LUIS GABRIEL PRIETO RODRIGUEZ</v>
      </c>
      <c r="B83">
        <v>80224242</v>
      </c>
      <c r="C83" t="str">
        <v>CENTRO</v>
      </c>
      <c r="D83" t="str">
        <v>BOGOTA</v>
      </c>
    </row>
    <row r="84">
      <c r="A84" t="str">
        <v>LUIS GUILLERMO TAPIERO PATIÑO</v>
      </c>
      <c r="B84">
        <v>1018447025</v>
      </c>
      <c r="C84" t="str">
        <v>CENTRO</v>
      </c>
      <c r="D84" t="str">
        <v>BOGOTA</v>
      </c>
    </row>
    <row r="85">
      <c r="A85" t="str">
        <v>LUIS OMAR RIOS MORALES</v>
      </c>
      <c r="B85">
        <v>10930586</v>
      </c>
      <c r="C85" t="str">
        <v>CENTRO</v>
      </c>
      <c r="D85" t="str">
        <v>BOGOTA</v>
      </c>
    </row>
    <row r="86">
      <c r="A86" t="str">
        <v>LUZ ADRIANA TORRES RIVERA</v>
      </c>
      <c r="B86">
        <v>53038839</v>
      </c>
      <c r="C86" t="str">
        <v>CENTRO</v>
      </c>
      <c r="D86" t="str">
        <v>BOGOTA</v>
      </c>
    </row>
    <row r="87">
      <c r="A87" t="str">
        <v>MAGNOLIA ARIAS HORTUA</v>
      </c>
      <c r="B87">
        <v>1032420583</v>
      </c>
      <c r="C87" t="str">
        <v>CENTRO</v>
      </c>
      <c r="D87" t="str">
        <v>BOGOTA</v>
      </c>
    </row>
    <row r="88">
      <c r="A88" t="str">
        <v>MANUEL FERNANDO LIZALDA GONZALEZ</v>
      </c>
      <c r="B88">
        <v>1019030139</v>
      </c>
      <c r="C88" t="str">
        <v>CENTRO</v>
      </c>
      <c r="D88" t="str">
        <v>BOGOTA</v>
      </c>
    </row>
    <row r="89">
      <c r="A89" t="str">
        <v>MANUEL LEONARDO MONCADA MORENO</v>
      </c>
      <c r="B89">
        <v>1018435785</v>
      </c>
      <c r="C89" t="str">
        <v>CENTRO</v>
      </c>
      <c r="D89" t="str">
        <v>BOGOTA</v>
      </c>
    </row>
    <row r="90">
      <c r="A90" t="str">
        <v>MARIA JOSE CHARRY ARIZA</v>
      </c>
      <c r="B90">
        <v>1020826744</v>
      </c>
      <c r="C90" t="str">
        <v>CENTRO</v>
      </c>
      <c r="D90" t="str">
        <v>BOGOTA</v>
      </c>
    </row>
    <row r="91">
      <c r="A91" t="str">
        <v>MATEO ISAAC GONZALEZ FRANCO</v>
      </c>
      <c r="B91">
        <v>1023037556</v>
      </c>
      <c r="C91" t="str">
        <v>CENTRO</v>
      </c>
      <c r="D91" t="str">
        <v>BOGOTA</v>
      </c>
    </row>
    <row r="92">
      <c r="A92" t="str">
        <v>MAURICIO ALFONSO PINZON RANGEL</v>
      </c>
      <c r="B92">
        <v>79886405</v>
      </c>
      <c r="C92" t="str">
        <v>CENTRO</v>
      </c>
      <c r="D92" t="str">
        <v>BOGOTA</v>
      </c>
    </row>
    <row r="93">
      <c r="A93" t="str">
        <v>MICHAEL ANDRES CHARCAS SANCHEZ</v>
      </c>
      <c r="B93">
        <v>1024592461</v>
      </c>
      <c r="C93" t="str">
        <v>CENTRO</v>
      </c>
      <c r="D93" t="str">
        <v>BOGOTA</v>
      </c>
    </row>
    <row r="94">
      <c r="A94" t="str">
        <v>MICHAEL ANDRES JOYA SUAREZ</v>
      </c>
      <c r="B94">
        <v>1007378827</v>
      </c>
      <c r="C94" t="str">
        <v>CENTRO</v>
      </c>
      <c r="D94" t="str">
        <v>BOGOTA</v>
      </c>
    </row>
    <row r="95">
      <c r="A95" t="str">
        <v>MIGUEL ALEXANDER GONZALEZ TIBATA</v>
      </c>
      <c r="B95">
        <v>1023874976</v>
      </c>
      <c r="C95" t="str">
        <v>CENTRO</v>
      </c>
      <c r="D95" t="str">
        <v>BOGOTA</v>
      </c>
    </row>
    <row r="96">
      <c r="A96" t="str">
        <v>MIGUEL ANGEL GRANADOS ROCHA</v>
      </c>
      <c r="B96">
        <v>1076657683</v>
      </c>
      <c r="C96" t="str">
        <v>CENTRO</v>
      </c>
      <c r="D96" t="str">
        <v>BOGOTA</v>
      </c>
    </row>
    <row r="97">
      <c r="A97" t="str">
        <v>MILLER ESNEIDER MONTAÑO FRANCO</v>
      </c>
      <c r="B97">
        <v>1001197966</v>
      </c>
      <c r="C97" t="str">
        <v>CENTRO</v>
      </c>
      <c r="D97" t="str">
        <v>BOGOTA</v>
      </c>
    </row>
    <row r="98">
      <c r="A98" t="str">
        <v>MOISES CAMILO ARIAS HERRERA</v>
      </c>
      <c r="B98">
        <v>1019008062</v>
      </c>
      <c r="C98" t="str">
        <v>CENTRO</v>
      </c>
      <c r="D98" t="str">
        <v>BOGOTA</v>
      </c>
    </row>
    <row r="99">
      <c r="A99" t="str">
        <v>NEIDER MONSALVE GOMEZ</v>
      </c>
      <c r="B99">
        <v>1033820501</v>
      </c>
      <c r="C99" t="str">
        <v>CENTRO</v>
      </c>
      <c r="D99" t="str">
        <v>BOGOTA</v>
      </c>
    </row>
    <row r="100">
      <c r="A100" t="str">
        <v>NELSON DANIEL MONROY LOPEZ</v>
      </c>
      <c r="B100">
        <v>1019125267</v>
      </c>
      <c r="C100" t="str">
        <v>CENTRO</v>
      </c>
      <c r="D100" t="str">
        <v>BOGOTA</v>
      </c>
    </row>
    <row r="101">
      <c r="A101" t="str">
        <v>NELSON MAURICIO GARCIA RODRIGUEZ</v>
      </c>
      <c r="B101">
        <v>1032420742</v>
      </c>
      <c r="C101" t="str">
        <v>CENTRO</v>
      </c>
      <c r="D101" t="str">
        <v>BOGOTA</v>
      </c>
    </row>
    <row r="102">
      <c r="A102" t="str">
        <v>NELSON MORENO PARRA</v>
      </c>
      <c r="B102">
        <v>1024576242</v>
      </c>
      <c r="C102" t="str">
        <v>CENTRO</v>
      </c>
      <c r="D102" t="str">
        <v>BOGOTA</v>
      </c>
    </row>
    <row r="103">
      <c r="A103" t="str">
        <v>NICOLAS NIEVES ZARATE</v>
      </c>
      <c r="B103">
        <v>1000066187</v>
      </c>
      <c r="C103" t="str">
        <v>CENTRO</v>
      </c>
      <c r="D103" t="str">
        <v>BOGOTA</v>
      </c>
    </row>
    <row r="104">
      <c r="A104" t="str">
        <v>NICOLAS ORLANDO RODRIGUEZ QUINTERO</v>
      </c>
      <c r="B104">
        <v>1233904325</v>
      </c>
      <c r="C104" t="str">
        <v>CENTRO</v>
      </c>
      <c r="D104" t="str">
        <v>BOGOTA</v>
      </c>
    </row>
    <row r="105">
      <c r="A105" t="str">
        <v>NILSON ARIAL GUEVARA PEÑA</v>
      </c>
      <c r="B105">
        <v>1012465389</v>
      </c>
      <c r="C105" t="str">
        <v>CENTRO</v>
      </c>
      <c r="D105" t="str">
        <v>BOGOTA</v>
      </c>
    </row>
    <row r="106">
      <c r="A106" t="str">
        <v>OLDREY ALFREDO ANDRADE OLCUNCHE</v>
      </c>
      <c r="B106">
        <v>1023001035</v>
      </c>
      <c r="C106" t="str">
        <v>CENTRO</v>
      </c>
      <c r="D106" t="str">
        <v>BOGOTA</v>
      </c>
    </row>
    <row r="107">
      <c r="A107" t="str">
        <v>OSCAR ANDREI GONZALEZ BARBOSA</v>
      </c>
      <c r="B107">
        <v>1014257075</v>
      </c>
      <c r="C107" t="str">
        <v>CENTRO</v>
      </c>
      <c r="D107" t="str">
        <v>BOGOTA</v>
      </c>
    </row>
    <row r="108">
      <c r="A108" t="str">
        <v>OSCAR ANDRES RIVERA VARGAS</v>
      </c>
      <c r="B108">
        <v>1030538434</v>
      </c>
      <c r="C108" t="str">
        <v>CENTRO</v>
      </c>
      <c r="D108" t="str">
        <v>BOGOTA</v>
      </c>
    </row>
    <row r="109">
      <c r="A109" t="str">
        <v>OSCAR DANIEL SERRANO PULIDO</v>
      </c>
      <c r="B109">
        <v>1013677123</v>
      </c>
      <c r="C109" t="str">
        <v>CENTRO</v>
      </c>
      <c r="D109" t="str">
        <v>BOGOTA</v>
      </c>
    </row>
    <row r="110">
      <c r="A110" t="str">
        <v>OSCAR DANILO BEITIA QUINTERO</v>
      </c>
      <c r="B110">
        <v>1016064152</v>
      </c>
      <c r="C110" t="str">
        <v>CENTRO</v>
      </c>
      <c r="D110" t="str">
        <v>BOGOTA</v>
      </c>
    </row>
    <row r="111">
      <c r="A111" t="str">
        <v>OSCAR FERNANDO CORREDOR GARCIA</v>
      </c>
      <c r="B111">
        <v>79738799</v>
      </c>
      <c r="C111" t="str">
        <v>CENTRO</v>
      </c>
      <c r="D111" t="str">
        <v>BOGOTA</v>
      </c>
    </row>
    <row r="112">
      <c r="A112" t="str">
        <v>OSCAR FERNANDO RONCANCIO PINZON</v>
      </c>
      <c r="B112">
        <v>80234353</v>
      </c>
      <c r="C112" t="str">
        <v>CENTRO</v>
      </c>
      <c r="D112" t="str">
        <v>BOGOTA</v>
      </c>
    </row>
    <row r="113">
      <c r="A113" t="str">
        <v>OSCAR IVAN GOMEZ GONZALES</v>
      </c>
      <c r="B113">
        <v>1010166078</v>
      </c>
      <c r="C113" t="str">
        <v>CENTRO</v>
      </c>
      <c r="D113" t="str">
        <v>BOGOTA</v>
      </c>
    </row>
    <row r="114">
      <c r="A114" t="str">
        <v>OSCAR JAVIER PEÑA PERDOMO</v>
      </c>
      <c r="B114">
        <v>1030596542</v>
      </c>
      <c r="C114" t="str">
        <v>CENTRO</v>
      </c>
      <c r="D114" t="str">
        <v>BOGOTA</v>
      </c>
    </row>
    <row r="115">
      <c r="A115" t="str">
        <v>OSCAR YESID BORNACHERA MARTINEZ</v>
      </c>
      <c r="B115">
        <v>1073703459</v>
      </c>
      <c r="C115" t="str">
        <v>CENTRO</v>
      </c>
      <c r="D115" t="str">
        <v>BOGOTA</v>
      </c>
    </row>
    <row r="116">
      <c r="A116" t="str">
        <v>PAOLA ANDREA LEON RIVEROS</v>
      </c>
      <c r="B116">
        <v>1012342094</v>
      </c>
      <c r="C116" t="str">
        <v>CENTRO</v>
      </c>
      <c r="D116" t="str">
        <v>BOGOTA</v>
      </c>
    </row>
    <row r="117">
      <c r="A117" t="str">
        <v>PAULO ANDRES SANCHEZ RODRIGUEZ</v>
      </c>
      <c r="B117">
        <v>1019113681</v>
      </c>
      <c r="C117" t="str">
        <v>CENTRO</v>
      </c>
      <c r="D117" t="str">
        <v>BOGOTA</v>
      </c>
    </row>
    <row r="118">
      <c r="A118" t="str">
        <v>PILAR ANDREA MOTTA SERRANO</v>
      </c>
      <c r="B118">
        <v>52990655</v>
      </c>
      <c r="C118" t="str">
        <v>CENTRO</v>
      </c>
      <c r="D118" t="str">
        <v>BOGOTA</v>
      </c>
    </row>
    <row r="119">
      <c r="A119" t="str">
        <v>WILBER ENRIQUE BEJARANO DIAZ</v>
      </c>
      <c r="B119">
        <v>80200586</v>
      </c>
      <c r="C119" t="str">
        <v>CENTRO</v>
      </c>
      <c r="D119" t="str">
        <v>BOGOTA</v>
      </c>
    </row>
    <row r="120">
      <c r="A120" t="str">
        <v>RICHARD ALEXANDER ACEVEDO SALCEDO</v>
      </c>
      <c r="B120">
        <v>1147687901</v>
      </c>
      <c r="C120" t="str">
        <v>CENTRO</v>
      </c>
      <c r="D120" t="str">
        <v>BOGOTA</v>
      </c>
    </row>
    <row r="121">
      <c r="A121" t="str">
        <v>RICHARD DY ANDERSON LEZAMA CRUZ</v>
      </c>
      <c r="B121">
        <v>1108457066</v>
      </c>
      <c r="C121" t="str">
        <v>CENTRO</v>
      </c>
      <c r="D121" t="str">
        <v>BOGOTA</v>
      </c>
    </row>
    <row r="122">
      <c r="A122" t="str">
        <v>SEBASTIAN ORTEGA PRIETO</v>
      </c>
      <c r="B122">
        <v>1023970170</v>
      </c>
      <c r="C122" t="str">
        <v>CENTRO</v>
      </c>
      <c r="D122" t="str">
        <v>BOGOTA</v>
      </c>
    </row>
    <row r="123">
      <c r="A123" t="str">
        <v>SERGIO ARENAS ACOSTA</v>
      </c>
      <c r="B123">
        <v>1015396537</v>
      </c>
      <c r="C123" t="str">
        <v>CENTRO</v>
      </c>
      <c r="D123" t="str">
        <v>BOGOTA</v>
      </c>
    </row>
    <row r="124">
      <c r="A124" t="str">
        <v>SERGIO JIMENEZ GARCIA</v>
      </c>
      <c r="B124">
        <v>1022407408</v>
      </c>
      <c r="C124" t="str">
        <v>CENTRO</v>
      </c>
      <c r="D124" t="str">
        <v>BOGOTA</v>
      </c>
    </row>
    <row r="125">
      <c r="A125" t="str">
        <v>SERGIO NICOLAS BARACALDO MARIÑO</v>
      </c>
      <c r="B125">
        <v>1024591975</v>
      </c>
      <c r="C125" t="str">
        <v>CENTRO</v>
      </c>
      <c r="D125" t="str">
        <v>BOGOTA</v>
      </c>
    </row>
    <row r="126">
      <c r="A126" t="str">
        <v>TANIA ESPERANZA HURTADO CHAPARRO</v>
      </c>
      <c r="B126">
        <v>1030696864</v>
      </c>
      <c r="C126" t="str">
        <v>CENTRO</v>
      </c>
      <c r="D126" t="str">
        <v>BOGOTA</v>
      </c>
    </row>
    <row r="127">
      <c r="A127" t="str">
        <v>TATIANA CAMILA TAVERA ORDUÑA</v>
      </c>
      <c r="B127">
        <v>1019106258</v>
      </c>
      <c r="C127" t="str">
        <v>CENTRO</v>
      </c>
      <c r="D127" t="str">
        <v>BOGOTA</v>
      </c>
    </row>
    <row r="128">
      <c r="A128" t="str">
        <v>THALIA ELIZETH BERNAL PACHON</v>
      </c>
      <c r="B128">
        <v>1073523749</v>
      </c>
      <c r="C128" t="str">
        <v>CENTRO</v>
      </c>
      <c r="D128" t="str">
        <v>BOGOTA</v>
      </c>
    </row>
    <row r="129">
      <c r="A129" t="str">
        <v>VANESA HERNANDEZ SANCHEZ</v>
      </c>
      <c r="B129">
        <v>1000319452</v>
      </c>
      <c r="C129" t="str">
        <v>CENTRO</v>
      </c>
      <c r="D129" t="str">
        <v>BOGOTA</v>
      </c>
    </row>
    <row r="130">
      <c r="A130" t="str">
        <v>VICTOR JAVIER CAICEDO CASTELLANOS</v>
      </c>
      <c r="B130">
        <v>79508883</v>
      </c>
      <c r="C130" t="str">
        <v>CENTRO</v>
      </c>
      <c r="D130" t="str">
        <v>BOGOTA</v>
      </c>
    </row>
    <row r="131">
      <c r="A131" t="str">
        <v>VICTOR MANUEL ARIAS YARA</v>
      </c>
      <c r="B131">
        <v>1032454926</v>
      </c>
      <c r="C131" t="str">
        <v>CENTRO</v>
      </c>
      <c r="D131" t="str">
        <v>BOGOTA</v>
      </c>
    </row>
    <row r="132">
      <c r="A132" t="str">
        <v>VICTOR ALFONSO PEDROZO ZUREK</v>
      </c>
      <c r="B132">
        <v>71730655</v>
      </c>
      <c r="C132" t="str">
        <v>CENTRO</v>
      </c>
      <c r="D132" t="str">
        <v>BOGOTA</v>
      </c>
    </row>
    <row r="133">
      <c r="A133" t="str">
        <v>VIVIANA ACEVEDO BELTRAN</v>
      </c>
      <c r="B133">
        <v>1023880058</v>
      </c>
      <c r="C133" t="str">
        <v>CENTRO</v>
      </c>
      <c r="D133" t="str">
        <v>BOGOTA</v>
      </c>
    </row>
    <row r="134">
      <c r="A134" t="str">
        <v>WALTER ARTURO COLLAZOS</v>
      </c>
      <c r="B134">
        <v>1007786784</v>
      </c>
      <c r="C134" t="str">
        <v>CENTRO</v>
      </c>
      <c r="D134" t="str">
        <v>BOGOTA</v>
      </c>
    </row>
    <row r="135">
      <c r="A135" t="str">
        <v>JUAN PABLO AYALA VARGAS</v>
      </c>
      <c r="B135">
        <v>1000949444</v>
      </c>
      <c r="C135" t="str">
        <v>CENTRO</v>
      </c>
      <c r="D135" t="str">
        <v>BOGOTA</v>
      </c>
    </row>
    <row r="136">
      <c r="A136" t="str">
        <v>WILLIAM ANDRES PAEZ BETANCOURT</v>
      </c>
      <c r="B136">
        <v>1024574443</v>
      </c>
      <c r="C136" t="str">
        <v>CENTRO</v>
      </c>
      <c r="D136" t="str">
        <v>BOGOTA</v>
      </c>
    </row>
    <row r="137">
      <c r="A137" t="str">
        <v>WILLIAN ANDRES MORENO PRIETO</v>
      </c>
      <c r="B137">
        <v>1023952575</v>
      </c>
      <c r="C137" t="str">
        <v>CENTRO</v>
      </c>
      <c r="D137" t="str">
        <v>BOGOTA</v>
      </c>
    </row>
    <row r="138">
      <c r="A138" t="str">
        <v>YADER GONZALEZ MOLINA</v>
      </c>
      <c r="B138">
        <v>1033709690</v>
      </c>
      <c r="C138" t="str">
        <v>CENTRO</v>
      </c>
      <c r="D138" t="str">
        <v>BOGOTA</v>
      </c>
    </row>
    <row r="139">
      <c r="A139" t="str">
        <v>NICOLAS RANGEL QUINTANA</v>
      </c>
      <c r="B139">
        <v>1014305195</v>
      </c>
      <c r="C139" t="str">
        <v>CENTRO</v>
      </c>
      <c r="D139" t="str">
        <v>BOGOTA</v>
      </c>
    </row>
    <row r="140">
      <c r="A140" t="str">
        <v>YEISON ERICK CASTIBLANCO CASTRO</v>
      </c>
      <c r="B140">
        <v>1070946101</v>
      </c>
      <c r="C140" t="str">
        <v>CENTRO</v>
      </c>
      <c r="D140" t="str">
        <v>BOGOTA</v>
      </c>
    </row>
    <row r="141">
      <c r="A141" t="str">
        <v>CARLOS EDUARDO MONTERO MASMELA</v>
      </c>
      <c r="B141">
        <v>1026566589</v>
      </c>
      <c r="C141" t="str">
        <v>CENTRO</v>
      </c>
      <c r="D141" t="str">
        <v>BOGOTA</v>
      </c>
    </row>
    <row r="142">
      <c r="A142" t="str">
        <v>YESENIA MARGARITA MONTERROSA GUERRERO</v>
      </c>
      <c r="B142">
        <v>64705611</v>
      </c>
      <c r="C142" t="str">
        <v>CENTRO</v>
      </c>
      <c r="D142" t="str">
        <v>BOGOTA</v>
      </c>
    </row>
    <row r="143">
      <c r="A143" t="str">
        <v>YURANI ALEJANDRA TORRES MORALES</v>
      </c>
      <c r="B143">
        <v>1193600840</v>
      </c>
      <c r="C143" t="str">
        <v>CENTRO</v>
      </c>
      <c r="D143" t="str">
        <v>BOGOTA</v>
      </c>
    </row>
    <row r="144">
      <c r="A144" t="str">
        <v>EDWIN ALEJANDRO ALONSO DIAZ</v>
      </c>
      <c r="B144">
        <v>1012456604</v>
      </c>
      <c r="C144" t="str">
        <v>CENTRO</v>
      </c>
      <c r="D144" t="str">
        <v>BOGOTA</v>
      </c>
    </row>
    <row r="145">
      <c r="A145" t="str">
        <v>ZOYLA PATRICIA BERMUDEZ CABRERA</v>
      </c>
      <c r="B145">
        <v>985152</v>
      </c>
      <c r="C145" t="str">
        <v>CENTRO</v>
      </c>
      <c r="D145" t="str">
        <v>BOGOTA</v>
      </c>
    </row>
    <row r="146">
      <c r="A146" t="str">
        <v>CAMILO ANDRES SANCHEZ MELO</v>
      </c>
      <c r="B146">
        <v>1022393637</v>
      </c>
      <c r="C146" t="str">
        <v>CENTRO</v>
      </c>
      <c r="D146" t="str">
        <v>BOGOTA</v>
      </c>
    </row>
    <row r="147">
      <c r="A147" t="str">
        <v>ANDRES SALCEDO CRUZ</v>
      </c>
      <c r="B147">
        <v>1069434166</v>
      </c>
      <c r="C147" t="str">
        <v>CENTRO</v>
      </c>
      <c r="D147" t="str">
        <v>BOGOTA</v>
      </c>
    </row>
    <row r="148">
      <c r="A148" t="str">
        <v>SERGIO LUGO ORTIZ</v>
      </c>
      <c r="B148">
        <v>1019111731</v>
      </c>
      <c r="C148" t="str">
        <v>CENTRO</v>
      </c>
      <c r="D148" t="str">
        <v>BOGOTA</v>
      </c>
    </row>
    <row r="149">
      <c r="A149" t="str">
        <v>JONATHAN ANDRES URREA BAQUERO</v>
      </c>
      <c r="B149">
        <v>1031155476</v>
      </c>
      <c r="C149" t="str">
        <v>CENTRO</v>
      </c>
      <c r="D149" t="str">
        <v>BOGOTA</v>
      </c>
    </row>
    <row r="150">
      <c r="A150" t="str">
        <v>CAMILO ALEJANDRO QUIROGA CHAPARRO</v>
      </c>
      <c r="B150">
        <v>1022346582</v>
      </c>
      <c r="C150" t="str">
        <v>CENTRO</v>
      </c>
      <c r="D150" t="str">
        <v>BOGOTA</v>
      </c>
    </row>
    <row r="151">
      <c r="A151" t="str">
        <v>CARLOS ERNESTO VANEGAS GUZMAN</v>
      </c>
      <c r="B151">
        <v>1013583584</v>
      </c>
      <c r="C151" t="str">
        <v>CENTRO</v>
      </c>
      <c r="D151" t="str">
        <v>BOGOTA</v>
      </c>
    </row>
    <row r="152">
      <c r="A152" t="str">
        <v>CRISTIAN EDUARDO NIÑO MEDINA</v>
      </c>
      <c r="B152">
        <v>1018492037</v>
      </c>
      <c r="C152" t="str">
        <v>CENTRO</v>
      </c>
      <c r="D152" t="str">
        <v>BOGOTA</v>
      </c>
    </row>
    <row r="153">
      <c r="A153" t="str">
        <v>CRISTIAN RENE SUAREZ BEJARANO</v>
      </c>
      <c r="B153">
        <v>1069402939</v>
      </c>
      <c r="C153" t="str">
        <v>CENTRO</v>
      </c>
      <c r="D153" t="str">
        <v>BOGOTA</v>
      </c>
    </row>
    <row r="154">
      <c r="A154" t="str">
        <v>DANIEL ESTEBAN RINCON PINILLA</v>
      </c>
      <c r="B154">
        <v>1013667529</v>
      </c>
      <c r="C154" t="str">
        <v>CENTRO</v>
      </c>
      <c r="D154" t="str">
        <v>BOGOTA</v>
      </c>
    </row>
    <row r="155">
      <c r="A155" t="str">
        <v>DIEGO ALBERTO TORRES CRUZ</v>
      </c>
      <c r="B155">
        <v>1000466791</v>
      </c>
      <c r="C155" t="str">
        <v>CENTRO</v>
      </c>
      <c r="D155" t="str">
        <v>BOGOTA</v>
      </c>
    </row>
    <row r="156">
      <c r="A156" t="str">
        <v>DUVERNEY HERRERA SANTANA</v>
      </c>
      <c r="B156">
        <v>1023021051</v>
      </c>
      <c r="C156" t="str">
        <v>CENTRO</v>
      </c>
      <c r="D156" t="str">
        <v>BOGOTA</v>
      </c>
    </row>
    <row r="157">
      <c r="A157" t="str">
        <v>FERNANDO ALBERTO GUZMAN PARDO</v>
      </c>
      <c r="B157">
        <v>80065692</v>
      </c>
      <c r="C157" t="str">
        <v>CENTRO</v>
      </c>
      <c r="D157" t="str">
        <v>BOGOTA</v>
      </c>
    </row>
    <row r="158">
      <c r="A158" t="str">
        <v>FREDDY DAVID GUTIERREZ</v>
      </c>
      <c r="B158">
        <v>80799034</v>
      </c>
      <c r="C158" t="str">
        <v>CENTRO</v>
      </c>
      <c r="D158" t="str">
        <v>BOGOTA</v>
      </c>
    </row>
    <row r="159">
      <c r="A159" t="str">
        <v>HAMILTON FERNANDO BARAJAS SOLER</v>
      </c>
      <c r="B159">
        <v>1023868063</v>
      </c>
      <c r="C159" t="str">
        <v>CENTRO</v>
      </c>
      <c r="D159" t="str">
        <v>BOGOTA</v>
      </c>
    </row>
    <row r="160">
      <c r="A160" t="str">
        <v>JAIME EDUARDO GARZON BARRETO</v>
      </c>
      <c r="B160">
        <v>1022332484</v>
      </c>
      <c r="C160" t="str">
        <v>CENTRO</v>
      </c>
      <c r="D160" t="str">
        <v>BOGOTA</v>
      </c>
    </row>
    <row r="161">
      <c r="A161" t="str">
        <v>JEISON ARLEY SANCHEZ SEGURA</v>
      </c>
      <c r="B161">
        <v>1010217886</v>
      </c>
      <c r="C161" t="str">
        <v>CENTRO</v>
      </c>
      <c r="D161" t="str">
        <v>BOGOTA</v>
      </c>
    </row>
    <row r="162">
      <c r="A162" t="str">
        <v>JOSE FELIX BORDONES SERRANO</v>
      </c>
      <c r="B162">
        <v>1018517063</v>
      </c>
      <c r="C162" t="str">
        <v>CENTRO</v>
      </c>
      <c r="D162" t="str">
        <v>BOGOTA</v>
      </c>
    </row>
    <row r="163">
      <c r="A163" t="str">
        <v>JUAN SEBASTIAN TORRES GARZÓN</v>
      </c>
      <c r="B163">
        <v>1013689416</v>
      </c>
      <c r="C163" t="str">
        <v>CENTRO</v>
      </c>
      <c r="D163" t="str">
        <v>BOGOTA</v>
      </c>
    </row>
    <row r="164">
      <c r="A164" t="str">
        <v>OMAR DAVID GOMEZ CEBALLOS</v>
      </c>
      <c r="B164">
        <v>1016078114</v>
      </c>
      <c r="C164" t="str">
        <v>CENTRO</v>
      </c>
      <c r="D164" t="str">
        <v>BOGOTA</v>
      </c>
    </row>
    <row r="165">
      <c r="A165" t="str">
        <v>OSKAR EDUARDO MEDINA MAHECHA</v>
      </c>
      <c r="B165">
        <v>3137449</v>
      </c>
      <c r="C165" t="str">
        <v>CENTRO</v>
      </c>
      <c r="D165" t="str">
        <v>BOGOTA</v>
      </c>
    </row>
    <row r="166">
      <c r="A166" t="str">
        <v>SERGIO ANDRES MORENO TORRES</v>
      </c>
      <c r="B166">
        <v>80828802</v>
      </c>
      <c r="C166" t="str">
        <v>CENTRO</v>
      </c>
      <c r="D166" t="str">
        <v>BOGOTA</v>
      </c>
    </row>
    <row r="167">
      <c r="A167" t="str">
        <v>YULY DAYAN CAMARGO VELASQUEZ</v>
      </c>
      <c r="B167">
        <v>1032477599</v>
      </c>
      <c r="C167" t="str">
        <v>CENTRO</v>
      </c>
      <c r="D167" t="str">
        <v>BOGOTA</v>
      </c>
    </row>
    <row r="168">
      <c r="A168" t="str">
        <v>JUAN DIEGO RINCÓN BARRAGÁN</v>
      </c>
      <c r="B168">
        <v>80928110</v>
      </c>
      <c r="C168" t="str">
        <v>CENTRO</v>
      </c>
      <c r="D168" t="str">
        <v>BOGOTA</v>
      </c>
    </row>
    <row r="169">
      <c r="A169" t="str">
        <v>CRISTIAN CAMILO BOHORQUEZ BOTERO</v>
      </c>
      <c r="B169">
        <v>1022988512</v>
      </c>
      <c r="C169" t="str">
        <v>CENTRO</v>
      </c>
      <c r="D169" t="str">
        <v>BOGOTA</v>
      </c>
    </row>
    <row r="170">
      <c r="A170" t="str">
        <v>DARWIN LEONARDO QUIÑONES VIRACACHA</v>
      </c>
      <c r="B170">
        <v>1024512240</v>
      </c>
      <c r="C170" t="str">
        <v>CENTRO</v>
      </c>
      <c r="D170" t="str">
        <v>BOGOTA</v>
      </c>
    </row>
    <row r="171">
      <c r="A171" t="str">
        <v>JERSON CARVAJAL LEON</v>
      </c>
      <c r="B171">
        <v>1024567104</v>
      </c>
      <c r="C171" t="str">
        <v>CENTRO</v>
      </c>
      <c r="D171" t="str">
        <v>BOGOTA</v>
      </c>
    </row>
    <row r="172">
      <c r="A172" t="str">
        <v>IVAN DAVID PATIÑO PALACIOS</v>
      </c>
      <c r="B172">
        <v>1022418186</v>
      </c>
      <c r="C172" t="str">
        <v>CENTRO</v>
      </c>
      <c r="D172" t="str">
        <v>BOGOTA</v>
      </c>
    </row>
    <row r="173">
      <c r="A173" t="str">
        <v>ALEXANDER CASTILLO SOTELO</v>
      </c>
      <c r="B173">
        <v>80216449</v>
      </c>
      <c r="C173" t="str">
        <v>CENTRO</v>
      </c>
      <c r="D173" t="str">
        <v>BOGOTA</v>
      </c>
    </row>
    <row r="174">
      <c r="A174" t="str">
        <v>BRYAN ANDRES ORTEGON</v>
      </c>
      <c r="B174">
        <v>1014218719</v>
      </c>
      <c r="C174" t="str">
        <v>CENTRO</v>
      </c>
      <c r="D174" t="str">
        <v>BOGOTA</v>
      </c>
    </row>
    <row r="175">
      <c r="A175" t="str">
        <v>YURI ESPERANZA JARAMILLO JARAMILLO</v>
      </c>
      <c r="B175">
        <v>1014186395</v>
      </c>
      <c r="C175" t="str">
        <v>CENTRO</v>
      </c>
      <c r="D175" t="str">
        <v>BOGOTA</v>
      </c>
    </row>
    <row r="176">
      <c r="A176" t="str">
        <v>JOHANNA ANDREA MONROY MURCIA</v>
      </c>
      <c r="B176">
        <v>53044379</v>
      </c>
      <c r="C176" t="str">
        <v>CENTRO</v>
      </c>
      <c r="D176" t="str">
        <v>BOGOTA</v>
      </c>
    </row>
    <row r="177">
      <c r="A177" t="str">
        <v>LEIDY DAMARIS DELGADO ACOSTA</v>
      </c>
      <c r="B177">
        <v>53894396</v>
      </c>
      <c r="C177" t="str">
        <v>CENTRO</v>
      </c>
      <c r="D177" t="str">
        <v>BOGOTA</v>
      </c>
    </row>
    <row r="178">
      <c r="A178" t="str">
        <v>JHONNY JEISON CHILLON ESCOBAR</v>
      </c>
      <c r="B178">
        <v>80765302</v>
      </c>
      <c r="C178" t="str">
        <v>CENTRO</v>
      </c>
      <c r="D178" t="str">
        <v>BOGOTA</v>
      </c>
    </row>
    <row r="179">
      <c r="A179" t="str">
        <v>JULIAN OCTAVIO RUIZ GUEVARA</v>
      </c>
      <c r="B179">
        <v>79922332</v>
      </c>
      <c r="C179" t="str">
        <v>CENTRO</v>
      </c>
      <c r="D179" t="str">
        <v>BOGOTA</v>
      </c>
    </row>
    <row r="180">
      <c r="A180" t="str">
        <v>ARTURO ENRIQUE HERRERA HERNANDEZ</v>
      </c>
      <c r="B180">
        <v>8780643</v>
      </c>
      <c r="C180" t="str">
        <v>NORTE</v>
      </c>
      <c r="D180" t="str">
        <v>BARRANQUILLA</v>
      </c>
    </row>
    <row r="181">
      <c r="A181" t="str">
        <v>CARLOS JESITH ANGULO ALGARIN</v>
      </c>
      <c r="B181">
        <v>72205523</v>
      </c>
      <c r="C181" t="str">
        <v>NORTE</v>
      </c>
      <c r="D181" t="str">
        <v>BARRANQUILLA</v>
      </c>
    </row>
    <row r="182">
      <c r="A182" t="str">
        <v>DANIEL ARGENIS DIAZ SIERRA</v>
      </c>
      <c r="B182">
        <v>1042468964</v>
      </c>
      <c r="C182" t="str">
        <v>NORTE</v>
      </c>
      <c r="D182" t="str">
        <v>BARRANQUILLA</v>
      </c>
    </row>
    <row r="183">
      <c r="A183" t="str">
        <v>FAJIT JOSE FADUL MEJIA</v>
      </c>
      <c r="B183">
        <v>1010051743</v>
      </c>
      <c r="C183" t="str">
        <v>NORTE</v>
      </c>
      <c r="D183" t="str">
        <v>BARRANQUILLA</v>
      </c>
    </row>
    <row r="184">
      <c r="A184" t="str">
        <v>FELIPE ANDRES SAMPAYO ARZUZA</v>
      </c>
      <c r="B184">
        <v>8532331</v>
      </c>
      <c r="C184" t="str">
        <v>NORTE</v>
      </c>
      <c r="D184" t="str">
        <v>BARRANQUILLA</v>
      </c>
    </row>
    <row r="185">
      <c r="A185" t="str">
        <v>FRANCISCO ALBERTO PEREZ</v>
      </c>
      <c r="B185">
        <v>1143123817</v>
      </c>
      <c r="C185" t="str">
        <v>NORTE</v>
      </c>
      <c r="D185" t="str">
        <v>BARRANQUILLA</v>
      </c>
    </row>
    <row r="186">
      <c r="A186" t="str">
        <v>GIOVANNY DE JESUS PAREDES AHUMADA</v>
      </c>
      <c r="B186">
        <v>72338646</v>
      </c>
      <c r="C186" t="str">
        <v>NORTE</v>
      </c>
      <c r="D186" t="str">
        <v>BARRANQUILLA</v>
      </c>
    </row>
    <row r="187">
      <c r="A187" t="str">
        <v>JOHAN SEBASTIAN CAMPIS ANGARITA</v>
      </c>
      <c r="B187">
        <v>1042465614</v>
      </c>
      <c r="C187" t="str">
        <v>NORTE</v>
      </c>
      <c r="D187" t="str">
        <v>BARRANQUILLA</v>
      </c>
    </row>
    <row r="188">
      <c r="A188" t="str">
        <v>EDWIN DAVID ROCA GUERRERO</v>
      </c>
      <c r="B188">
        <v>72347840</v>
      </c>
      <c r="C188" t="str">
        <v>NORTE</v>
      </c>
      <c r="D188" t="str">
        <v>BARRANQUILLA</v>
      </c>
    </row>
    <row r="189">
      <c r="A189" t="str">
        <v>WILLIAM BERNARDO VERGARA VERGARA</v>
      </c>
      <c r="B189">
        <v>72154716</v>
      </c>
      <c r="C189" t="str">
        <v>NORTE</v>
      </c>
      <c r="D189" t="str">
        <v>BARRANQUILLA</v>
      </c>
    </row>
    <row r="190">
      <c r="A190" t="str">
        <v>HERMES MARTIN PEINADO</v>
      </c>
      <c r="B190">
        <v>13852154</v>
      </c>
      <c r="C190" t="str">
        <v>ORIENTE</v>
      </c>
      <c r="D190" t="str">
        <v>BARRANCABERMEJA</v>
      </c>
    </row>
    <row r="191">
      <c r="A191" t="str">
        <v>JULIAN ANDRES LOPEZ LIDUEÑA</v>
      </c>
      <c r="B191">
        <v>1096200743</v>
      </c>
      <c r="C191" t="str">
        <v>ORIENTE</v>
      </c>
      <c r="D191" t="str">
        <v>BARRANCABERMEJA</v>
      </c>
    </row>
    <row r="192">
      <c r="A192" t="str">
        <v>JUAN GUILLERMO SALAZAR CONTRERAS</v>
      </c>
      <c r="B192">
        <v>9773238</v>
      </c>
      <c r="C192" t="str">
        <v>OCCIDENTE</v>
      </c>
      <c r="D192" t="str">
        <v>ARMENIA</v>
      </c>
    </row>
    <row r="193">
      <c r="A193" t="str">
        <v>GILBERTO BOTIA BLANDON</v>
      </c>
      <c r="B193">
        <v>1022395146</v>
      </c>
      <c r="C193" t="str">
        <v>CENTRO</v>
      </c>
      <c r="D193" t="str">
        <v>BOGOTA</v>
      </c>
    </row>
    <row r="194">
      <c r="A194" t="str">
        <v>Jose Alexander Bello Velandia</v>
      </c>
      <c r="B194">
        <v>1116865321</v>
      </c>
      <c r="C194" t="str">
        <v>ORIENTE</v>
      </c>
      <c r="D194" t="str">
        <v>ARAUCA</v>
      </c>
    </row>
    <row r="195">
      <c r="A195" t="str">
        <v>LUIS ALAN SORACA SAAVEDRA</v>
      </c>
      <c r="B195">
        <v>1116786577</v>
      </c>
      <c r="C195" t="str">
        <v>ORIENTE</v>
      </c>
      <c r="D195" t="str">
        <v>ARAUCA</v>
      </c>
    </row>
    <row r="196">
      <c r="A196" t="str">
        <v>BRAHIAN ARTURO SEPULVEDA BENITEZ</v>
      </c>
      <c r="B196">
        <v>1028027151</v>
      </c>
      <c r="C196" t="str">
        <v>OCCIDENTE</v>
      </c>
      <c r="D196" t="str">
        <v>APARTADO</v>
      </c>
    </row>
    <row r="197">
      <c r="A197" t="str">
        <v>DANIEL FERNANDO PAREDES ARTEAGA</v>
      </c>
      <c r="B197">
        <v>10301691</v>
      </c>
      <c r="C197" t="str">
        <v>SUR</v>
      </c>
      <c r="D197" t="str">
        <v>POPAYAN</v>
      </c>
    </row>
  </sheetData>
  <autoFilter ref="A1:D196"/>
  <pageMargins left="0" right="0" top="0" bottom="0" header="0" footer="0"/>
  <ignoredErrors>
    <ignoredError numberStoredAsText="1" sqref="A1:K787"/>
  </ignoredErrors>
</worksheet>
</file>

<file path=xl/worksheets/sheet24.xml><?xml version="1.0" encoding="utf-8"?>
<worksheet xmlns="http://schemas.openxmlformats.org/spreadsheetml/2006/main" xmlns:r="http://schemas.openxmlformats.org/officeDocument/2006/relationships">
  <dimension ref="A1:P977"/>
  <sheetViews>
    <sheetView workbookViewId="0" rightToLeft="0"/>
  </sheetViews>
  <sheetData>
    <row r="1">
      <c r="A1" t="str">
        <v>MES</v>
      </c>
      <c r="B1" t="str">
        <v>CAU MES</v>
      </c>
      <c r="C1" t="str">
        <v>CAU ATENDIDO X MES</v>
      </c>
      <c r="D1" t="str">
        <v>SALDO BOLSA DE CAU X MES</v>
      </c>
      <c r="E1" t="str">
        <v>SALDO BOLSA TOTAL</v>
      </c>
      <c r="H1" t="str">
        <v>Previo</v>
      </c>
    </row>
    <row r="2">
      <c r="A2" t="str">
        <v>ENERO</v>
      </c>
      <c r="B2">
        <v>160</v>
      </c>
      <c r="C2">
        <v>152</v>
      </c>
      <c r="D2">
        <f>B2-C2</f>
        <v>8</v>
      </c>
      <c r="E2">
        <v>194</v>
      </c>
      <c r="H2" t="str">
        <v>MES</v>
      </c>
      <c r="I2" t="str">
        <v>CAU MES</v>
      </c>
      <c r="J2" t="str">
        <v>CAU PERSONAL DEDICADO</v>
      </c>
      <c r="K2" t="str">
        <v>CAU POR SERVICIOS</v>
      </c>
      <c r="L2" t="str">
        <v>TOTAL X MES</v>
      </c>
      <c r="M2" t="str">
        <v>SALDO</v>
      </c>
    </row>
    <row r="3">
      <c r="A3" t="str">
        <v>FEBRERO</v>
      </c>
      <c r="B3">
        <v>160</v>
      </c>
      <c r="C3">
        <v>143</v>
      </c>
      <c r="D3">
        <f>B3-C3</f>
        <v>17</v>
      </c>
      <c r="E3">
        <f>(E2+B3)-C3</f>
        <v>211</v>
      </c>
      <c r="H3">
        <v>44774</v>
      </c>
      <c r="I3">
        <v>198</v>
      </c>
      <c r="J3">
        <v>177</v>
      </c>
      <c r="K3">
        <v>112</v>
      </c>
      <c r="L3">
        <f>K3+J3</f>
        <v>289</v>
      </c>
      <c r="M3">
        <f>I3-L3+91</f>
        <v>0</v>
      </c>
      <c r="N3" t="str">
        <v>Con Cau del mes anterior (91) a favor de Cencosud se cubren los 289 de agosto</v>
      </c>
    </row>
    <row r="4">
      <c r="A4" t="str">
        <v>MARZO</v>
      </c>
      <c r="B4">
        <v>160</v>
      </c>
      <c r="C4">
        <v>219</v>
      </c>
      <c r="D4">
        <f>B4-C4</f>
        <v>-59</v>
      </c>
      <c r="E4">
        <f>(E3+B4)-C4</f>
        <v>152</v>
      </c>
      <c r="H4">
        <v>44805</v>
      </c>
      <c r="I4">
        <v>280</v>
      </c>
      <c r="J4">
        <v>100</v>
      </c>
      <c r="K4">
        <v>204</v>
      </c>
      <c r="L4">
        <f>K4+J4</f>
        <v>304</v>
      </c>
      <c r="M4">
        <f>I4-L4</f>
        <v>-24</v>
      </c>
    </row>
    <row r="5">
      <c r="A5" t="str">
        <v>ABRIL</v>
      </c>
      <c r="B5">
        <v>160</v>
      </c>
      <c r="C5">
        <v>95</v>
      </c>
      <c r="D5">
        <f>B5-C5</f>
        <v>65</v>
      </c>
      <c r="E5">
        <v>57</v>
      </c>
      <c r="H5">
        <v>44835</v>
      </c>
      <c r="I5">
        <v>300</v>
      </c>
      <c r="J5">
        <v>205</v>
      </c>
      <c r="K5">
        <v>140</v>
      </c>
      <c r="L5">
        <f>K5+J5</f>
        <v>345</v>
      </c>
      <c r="M5">
        <f>I5-L5</f>
        <v>-45</v>
      </c>
    </row>
    <row r="6">
      <c r="A6" t="str">
        <v>MAYO</v>
      </c>
      <c r="B6">
        <v>160</v>
      </c>
      <c r="C6">
        <v>48</v>
      </c>
      <c r="D6">
        <f>B6-C6</f>
        <v>112</v>
      </c>
      <c r="E6">
        <v>9</v>
      </c>
      <c r="H6">
        <v>44866</v>
      </c>
      <c r="I6">
        <v>450</v>
      </c>
      <c r="J6">
        <v>362</v>
      </c>
      <c r="K6">
        <v>111</v>
      </c>
      <c r="L6">
        <f>K6+J6</f>
        <v>473</v>
      </c>
      <c r="M6">
        <f>I6-L6</f>
        <v>-23</v>
      </c>
    </row>
    <row r="7">
      <c r="A7" t="str">
        <v>JUNIO</v>
      </c>
      <c r="B7">
        <v>160</v>
      </c>
      <c r="C7">
        <v>142</v>
      </c>
      <c r="D7">
        <f>B7-C7</f>
        <v>18</v>
      </c>
      <c r="E7">
        <v>37</v>
      </c>
      <c r="H7" t="str">
        <v>total</v>
      </c>
      <c r="I7">
        <f>SUM(I3:I6)</f>
        <v>1228</v>
      </c>
      <c r="J7">
        <f>SUM(J3:J6)</f>
        <v>844</v>
      </c>
      <c r="K7">
        <f>SUM(K3:K6)</f>
        <v>567</v>
      </c>
      <c r="L7">
        <f>SUM(L3:L6)</f>
        <v>1411</v>
      </c>
      <c r="M7">
        <f>SUM(M3:M6)</f>
        <v>-92</v>
      </c>
    </row>
    <row r="8">
      <c r="A8" t="str">
        <v>JULIO</v>
      </c>
      <c r="B8">
        <v>160</v>
      </c>
      <c r="C8">
        <v>204</v>
      </c>
      <c r="D8">
        <f>B8-C8</f>
        <v>-44</v>
      </c>
      <c r="E8">
        <v>0</v>
      </c>
    </row>
    <row r="9">
      <c r="A9" t="str">
        <v>AGOSTO</v>
      </c>
      <c r="B9">
        <v>160</v>
      </c>
      <c r="C9">
        <v>191</v>
      </c>
      <c r="D9">
        <f>B9-C9</f>
        <v>-31</v>
      </c>
      <c r="E9">
        <v>0</v>
      </c>
    </row>
    <row r="10">
      <c r="A10" t="str">
        <v>SEPTIEMBRE</v>
      </c>
      <c r="B10">
        <v>160</v>
      </c>
      <c r="C10">
        <v>131</v>
      </c>
      <c r="D10">
        <f>B10-C10</f>
        <v>29</v>
      </c>
      <c r="E10">
        <v>-5</v>
      </c>
      <c r="H10" t="str">
        <v>Ajuste</v>
      </c>
    </row>
    <row r="11">
      <c r="A11" t="str">
        <v>OCTUBRE</v>
      </c>
      <c r="B11">
        <v>160</v>
      </c>
      <c r="C11">
        <v>131</v>
      </c>
      <c r="D11">
        <f>B11-C11</f>
        <v>29</v>
      </c>
      <c r="E11">
        <v>-5</v>
      </c>
      <c r="H11" t="str">
        <v>MES</v>
      </c>
      <c r="I11" t="str">
        <v>CAU MES</v>
      </c>
      <c r="J11" t="str">
        <v>CAU PERSONAL DEDICADO</v>
      </c>
      <c r="K11" t="str">
        <v>CAU POR SERVICIOS</v>
      </c>
      <c r="L11" t="str">
        <v>TOTAL X MES</v>
      </c>
      <c r="M11" t="str">
        <v>SALDO</v>
      </c>
    </row>
    <row r="12">
      <c r="A12" t="str">
        <v>NOVIEMBRE</v>
      </c>
      <c r="B12">
        <v>160</v>
      </c>
      <c r="C12">
        <v>75</v>
      </c>
      <c r="D12">
        <f>B12-C12</f>
        <v>85</v>
      </c>
      <c r="E12" t="str">
        <v>59*</v>
      </c>
      <c r="H12">
        <v>44774</v>
      </c>
      <c r="I12">
        <v>198</v>
      </c>
      <c r="J12">
        <v>177</v>
      </c>
      <c r="K12">
        <v>103</v>
      </c>
      <c r="L12">
        <f>K12+J12</f>
        <v>280</v>
      </c>
      <c r="M12">
        <f>I12-L12+91</f>
        <v>9</v>
      </c>
      <c r="N12" t="str">
        <v>Con Cau del mes anterior (91) a favor de Cencosud se cubren los 289 de agosto</v>
      </c>
    </row>
    <row r="13">
      <c r="A13" t="str">
        <v>DICIEMBRE</v>
      </c>
      <c r="B13">
        <v>160</v>
      </c>
      <c r="C13">
        <v>100</v>
      </c>
      <c r="D13">
        <f>B13-C13</f>
        <v>60</v>
      </c>
      <c r="E13" t="str">
        <v>156*</v>
      </c>
      <c r="H13">
        <v>44805</v>
      </c>
      <c r="I13">
        <v>280</v>
      </c>
      <c r="J13">
        <v>100</v>
      </c>
      <c r="K13">
        <v>191</v>
      </c>
      <c r="L13">
        <f>K13+J13</f>
        <v>291</v>
      </c>
      <c r="M13">
        <f>I13-L13</f>
        <v>-11</v>
      </c>
    </row>
    <row r="14">
      <c r="A14">
        <v>44197</v>
      </c>
      <c r="B14">
        <v>160</v>
      </c>
      <c r="C14">
        <v>138</v>
      </c>
      <c r="D14">
        <f>B14-C14</f>
        <v>22</v>
      </c>
      <c r="E14">
        <v>178</v>
      </c>
      <c r="H14">
        <v>44835</v>
      </c>
      <c r="I14">
        <v>300</v>
      </c>
      <c r="J14">
        <v>205</v>
      </c>
      <c r="K14">
        <v>130</v>
      </c>
      <c r="L14">
        <f>K14+J14</f>
        <v>335</v>
      </c>
      <c r="M14">
        <f>I14-L14</f>
        <v>-35</v>
      </c>
    </row>
    <row r="15">
      <c r="A15">
        <v>44228</v>
      </c>
      <c r="B15">
        <v>160</v>
      </c>
      <c r="C15">
        <v>148</v>
      </c>
      <c r="D15">
        <f>B15-C15</f>
        <v>12</v>
      </c>
      <c r="E15">
        <f>(E14+B15)-C15</f>
        <v>190</v>
      </c>
      <c r="H15">
        <v>44866</v>
      </c>
      <c r="I15">
        <v>450</v>
      </c>
      <c r="J15">
        <v>362</v>
      </c>
      <c r="K15">
        <v>111</v>
      </c>
      <c r="L15">
        <f>K15+J15</f>
        <v>473</v>
      </c>
      <c r="M15">
        <f>I15-L15</f>
        <v>-23</v>
      </c>
    </row>
    <row r="16">
      <c r="A16">
        <v>44256</v>
      </c>
      <c r="B16">
        <v>160</v>
      </c>
      <c r="C16">
        <v>139</v>
      </c>
      <c r="D16">
        <f>B16-C16</f>
        <v>21</v>
      </c>
      <c r="E16">
        <f>(E15+B16)-C16</f>
        <v>211</v>
      </c>
      <c r="H16" t="str">
        <v>total</v>
      </c>
      <c r="I16">
        <f>SUM(I12:I15)</f>
        <v>1228</v>
      </c>
      <c r="J16">
        <f>SUM(J12:J15)</f>
        <v>844</v>
      </c>
      <c r="K16">
        <f>SUM(K12:K15)</f>
        <v>535</v>
      </c>
      <c r="L16">
        <f>SUM(L12:L15)</f>
        <v>1379</v>
      </c>
      <c r="M16">
        <f>SUM(M12:M15)</f>
        <v>-60</v>
      </c>
    </row>
    <row r="17">
      <c r="A17">
        <v>44287</v>
      </c>
      <c r="B17">
        <v>160</v>
      </c>
      <c r="C17">
        <v>71</v>
      </c>
      <c r="D17">
        <f>B17-C17</f>
        <v>89</v>
      </c>
      <c r="E17">
        <f>(E16+B17)-C17</f>
        <v>300</v>
      </c>
    </row>
    <row r="18">
      <c r="A18">
        <v>44317</v>
      </c>
      <c r="B18">
        <v>0</v>
      </c>
      <c r="C18">
        <v>83</v>
      </c>
      <c r="D18">
        <f>B18-C18</f>
        <v>-83</v>
      </c>
      <c r="E18">
        <f>(E17+B18)-C18</f>
        <v>217</v>
      </c>
    </row>
    <row r="19">
      <c r="A19">
        <v>44348</v>
      </c>
      <c r="B19">
        <v>240</v>
      </c>
      <c r="C19">
        <v>104</v>
      </c>
      <c r="D19">
        <f>B19-C19</f>
        <v>136</v>
      </c>
      <c r="E19">
        <f>(E18+B19)-C19</f>
        <v>353</v>
      </c>
      <c r="K19">
        <f>(K7-K16)</f>
        <v>32</v>
      </c>
    </row>
    <row r="20">
      <c r="A20">
        <v>44378</v>
      </c>
      <c r="B20">
        <v>240</v>
      </c>
      <c r="C20">
        <v>157</v>
      </c>
      <c r="D20">
        <f>B20-C20</f>
        <v>83</v>
      </c>
      <c r="E20">
        <f>(E19+B20)-C20</f>
        <v>436</v>
      </c>
    </row>
    <row r="21">
      <c r="A21">
        <v>44409</v>
      </c>
      <c r="B21">
        <v>160</v>
      </c>
      <c r="C21">
        <v>198</v>
      </c>
      <c r="D21">
        <f>B21-C21</f>
        <v>-38</v>
      </c>
      <c r="E21">
        <f>(E20+B21)-C21</f>
        <v>398</v>
      </c>
    </row>
    <row r="22">
      <c r="A22">
        <v>44440</v>
      </c>
      <c r="B22">
        <v>160</v>
      </c>
      <c r="C22">
        <v>168</v>
      </c>
      <c r="D22">
        <f>B22-C22</f>
        <v>-8</v>
      </c>
      <c r="E22">
        <f>(E21+B22)-C22</f>
        <v>390</v>
      </c>
    </row>
    <row r="23">
      <c r="A23">
        <v>44470</v>
      </c>
      <c r="B23">
        <v>160</v>
      </c>
      <c r="C23">
        <v>160</v>
      </c>
      <c r="D23">
        <f>B23-C23</f>
        <v>0</v>
      </c>
      <c r="E23">
        <f>(E22+B23)-C23</f>
        <v>390</v>
      </c>
    </row>
    <row r="24">
      <c r="A24">
        <v>44501</v>
      </c>
      <c r="B24">
        <v>160</v>
      </c>
      <c r="C24">
        <v>160</v>
      </c>
      <c r="D24">
        <f>B24-C24</f>
        <v>0</v>
      </c>
      <c r="E24">
        <f>(E23+B24)-C24</f>
        <v>390</v>
      </c>
    </row>
    <row r="25">
      <c r="A25">
        <v>44531</v>
      </c>
      <c r="B25">
        <v>160</v>
      </c>
      <c r="C25">
        <v>291</v>
      </c>
      <c r="D25">
        <f>B25-C25</f>
        <v>-131</v>
      </c>
      <c r="E25">
        <f>(E24+B25)-C25</f>
        <v>259</v>
      </c>
    </row>
    <row r="26">
      <c r="A26">
        <v>44562</v>
      </c>
      <c r="B26">
        <v>160</v>
      </c>
      <c r="C26">
        <v>168</v>
      </c>
      <c r="D26">
        <f>B26-C26</f>
        <v>-8</v>
      </c>
      <c r="E26">
        <f>(E25+B26)-C26</f>
        <v>251</v>
      </c>
    </row>
    <row r="27">
      <c r="A27">
        <v>44593</v>
      </c>
      <c r="B27">
        <v>160</v>
      </c>
      <c r="C27">
        <v>115</v>
      </c>
      <c r="D27">
        <f>B27-C27</f>
        <v>45</v>
      </c>
      <c r="E27">
        <f>(E26+B27)-C27</f>
        <v>296</v>
      </c>
    </row>
    <row r="28">
      <c r="A28">
        <v>44621</v>
      </c>
      <c r="B28">
        <v>160</v>
      </c>
      <c r="C28">
        <v>201</v>
      </c>
      <c r="D28">
        <f>B28-C28</f>
        <v>-41</v>
      </c>
      <c r="E28">
        <f>(E27+B28)-C28</f>
        <v>255</v>
      </c>
    </row>
    <row r="29">
      <c r="A29">
        <v>44652</v>
      </c>
      <c r="B29">
        <v>160</v>
      </c>
      <c r="C29">
        <v>124</v>
      </c>
      <c r="D29">
        <f>B29-C29</f>
        <v>36</v>
      </c>
      <c r="E29">
        <f>(E28+B29)-C29</f>
        <v>291</v>
      </c>
    </row>
    <row r="30">
      <c r="A30">
        <v>44682</v>
      </c>
      <c r="B30">
        <v>160</v>
      </c>
      <c r="C30">
        <v>227</v>
      </c>
      <c r="D30">
        <f>B30-C30</f>
        <v>-67</v>
      </c>
      <c r="E30">
        <f>(E29+B30)-C30</f>
        <v>224</v>
      </c>
    </row>
    <row r="31">
      <c r="A31">
        <v>44713</v>
      </c>
      <c r="B31">
        <v>160</v>
      </c>
      <c r="C31">
        <v>212</v>
      </c>
      <c r="D31">
        <f>B31-C31</f>
        <v>-52</v>
      </c>
      <c r="E31">
        <f>(E30+B31)-C31</f>
        <v>172</v>
      </c>
    </row>
    <row r="32">
      <c r="A32">
        <v>44743</v>
      </c>
      <c r="B32">
        <v>160</v>
      </c>
      <c r="C32">
        <v>241</v>
      </c>
      <c r="D32">
        <f>B32-C32</f>
        <v>-81</v>
      </c>
      <c r="E32">
        <f>(E31+B32)-C32</f>
        <v>91</v>
      </c>
    </row>
    <row r="33">
      <c r="A33">
        <v>44774</v>
      </c>
      <c r="B33">
        <v>160</v>
      </c>
      <c r="C33">
        <v>289</v>
      </c>
      <c r="D33">
        <f>B33-C33</f>
        <v>-129</v>
      </c>
      <c r="E33">
        <f>(E32+B33)-C33</f>
        <v>-38</v>
      </c>
    </row>
    <row r="34">
      <c r="A34">
        <v>44805</v>
      </c>
      <c r="B34">
        <v>160</v>
      </c>
      <c r="C34">
        <v>304</v>
      </c>
      <c r="D34">
        <f>B34-C34</f>
        <v>-144</v>
      </c>
      <c r="E34">
        <f>(E33+B34)-C34</f>
        <v>-182</v>
      </c>
    </row>
    <row r="35">
      <c r="A35">
        <v>44835</v>
      </c>
      <c r="B35">
        <v>160</v>
      </c>
      <c r="C35">
        <v>345</v>
      </c>
      <c r="D35">
        <f>B35-C35</f>
        <v>-185</v>
      </c>
      <c r="E35">
        <f>(E34+B35)-C35</f>
        <v>-367</v>
      </c>
    </row>
    <row r="36">
      <c r="A36">
        <v>44866</v>
      </c>
      <c r="C36">
        <v>473</v>
      </c>
      <c r="D36">
        <f>B36-C36</f>
        <v>-473</v>
      </c>
      <c r="E36">
        <f>(E35+B36)-C36</f>
        <v>-840</v>
      </c>
    </row>
    <row r="42">
      <c r="A42" t="str">
        <v>ENERO</v>
      </c>
      <c r="B42">
        <v>160</v>
      </c>
      <c r="C42">
        <v>152</v>
      </c>
      <c r="D42">
        <f>B42-C42</f>
        <v>8</v>
      </c>
      <c r="E42">
        <v>194</v>
      </c>
    </row>
    <row r="43">
      <c r="A43" t="str">
        <v>FEBRERO</v>
      </c>
      <c r="B43">
        <v>160</v>
      </c>
      <c r="C43">
        <v>143</v>
      </c>
      <c r="D43">
        <f>B43-C43</f>
        <v>17</v>
      </c>
      <c r="E43">
        <f>(E42+B43)-C43</f>
        <v>211</v>
      </c>
    </row>
    <row r="44">
      <c r="A44" t="str">
        <v>MARZO</v>
      </c>
      <c r="B44">
        <v>160</v>
      </c>
      <c r="C44">
        <v>219</v>
      </c>
      <c r="D44">
        <f>B44-C44</f>
        <v>-59</v>
      </c>
      <c r="E44">
        <f>(E43+B44)-C44</f>
        <v>152</v>
      </c>
    </row>
    <row r="45">
      <c r="A45" t="str">
        <v>ABRIL</v>
      </c>
      <c r="B45">
        <v>160</v>
      </c>
      <c r="C45">
        <v>95</v>
      </c>
      <c r="D45">
        <f>B45-C45</f>
        <v>65</v>
      </c>
      <c r="E45">
        <v>57</v>
      </c>
    </row>
    <row r="46">
      <c r="A46" t="str">
        <v>MAYO</v>
      </c>
      <c r="B46">
        <v>160</v>
      </c>
      <c r="C46">
        <v>48</v>
      </c>
      <c r="D46">
        <f>B46-C46</f>
        <v>112</v>
      </c>
      <c r="E46">
        <v>9</v>
      </c>
    </row>
    <row r="47">
      <c r="A47" t="str">
        <v>JUNIO</v>
      </c>
      <c r="B47">
        <v>160</v>
      </c>
      <c r="C47">
        <v>142</v>
      </c>
      <c r="D47">
        <f>B47-C47</f>
        <v>18</v>
      </c>
      <c r="E47">
        <v>37</v>
      </c>
    </row>
    <row r="48">
      <c r="A48" t="str">
        <v>JULIO</v>
      </c>
      <c r="B48">
        <v>160</v>
      </c>
      <c r="C48">
        <v>204</v>
      </c>
      <c r="D48">
        <f>B48-C48</f>
        <v>-44</v>
      </c>
      <c r="E48">
        <v>0</v>
      </c>
    </row>
    <row r="49">
      <c r="A49" t="str">
        <v>AGOSTO</v>
      </c>
      <c r="B49">
        <v>160</v>
      </c>
      <c r="C49">
        <v>191</v>
      </c>
      <c r="D49">
        <f>B49-C49</f>
        <v>-31</v>
      </c>
      <c r="E49">
        <v>0</v>
      </c>
    </row>
    <row r="50">
      <c r="A50" t="str">
        <v>SEPTIEMBRE</v>
      </c>
      <c r="B50">
        <v>160</v>
      </c>
      <c r="C50">
        <v>131</v>
      </c>
      <c r="D50">
        <f>B50-C50</f>
        <v>29</v>
      </c>
      <c r="E50">
        <v>-5</v>
      </c>
    </row>
    <row r="51">
      <c r="A51" t="str">
        <v>OCTUBRE</v>
      </c>
      <c r="B51">
        <v>160</v>
      </c>
      <c r="C51">
        <v>131</v>
      </c>
      <c r="D51">
        <f>B51-C51</f>
        <v>29</v>
      </c>
      <c r="E51">
        <v>-5</v>
      </c>
    </row>
    <row r="52">
      <c r="A52" t="str">
        <v>NOVIEMBRE</v>
      </c>
      <c r="B52">
        <v>160</v>
      </c>
      <c r="C52">
        <v>75</v>
      </c>
      <c r="D52">
        <f>B52-C52</f>
        <v>85</v>
      </c>
      <c r="E52" t="str">
        <v>59*</v>
      </c>
    </row>
    <row r="53">
      <c r="A53" t="str">
        <v>DICIEMBRE</v>
      </c>
      <c r="B53">
        <v>160</v>
      </c>
      <c r="C53">
        <v>100</v>
      </c>
      <c r="D53">
        <f>B53-C53</f>
        <v>60</v>
      </c>
      <c r="E53" t="str">
        <v>156*</v>
      </c>
    </row>
    <row r="54">
      <c r="A54">
        <v>44197</v>
      </c>
      <c r="B54">
        <v>160</v>
      </c>
      <c r="C54">
        <v>138</v>
      </c>
      <c r="D54">
        <f>B54-C54</f>
        <v>22</v>
      </c>
      <c r="E54">
        <v>178</v>
      </c>
    </row>
    <row r="55">
      <c r="A55">
        <v>44228</v>
      </c>
      <c r="B55">
        <v>160</v>
      </c>
      <c r="C55">
        <v>148</v>
      </c>
      <c r="D55">
        <f>B55-C55</f>
        <v>12</v>
      </c>
      <c r="E55">
        <f>(E54+B55)-C55</f>
        <v>190</v>
      </c>
    </row>
    <row r="56">
      <c r="A56">
        <v>44256</v>
      </c>
      <c r="B56">
        <v>160</v>
      </c>
      <c r="C56">
        <v>139</v>
      </c>
      <c r="D56">
        <f>B56-C56</f>
        <v>21</v>
      </c>
      <c r="E56">
        <f>(E55+B56)-C56</f>
        <v>211</v>
      </c>
    </row>
    <row r="57">
      <c r="A57">
        <v>44287</v>
      </c>
      <c r="B57">
        <v>160</v>
      </c>
      <c r="C57">
        <v>71</v>
      </c>
      <c r="D57">
        <f>B57-C57</f>
        <v>89</v>
      </c>
      <c r="E57">
        <f>(E56+B57)-C57</f>
        <v>300</v>
      </c>
    </row>
    <row r="58">
      <c r="A58">
        <v>44317</v>
      </c>
      <c r="B58">
        <v>0</v>
      </c>
      <c r="C58">
        <v>83</v>
      </c>
      <c r="D58">
        <f>B58-C58</f>
        <v>-83</v>
      </c>
      <c r="E58">
        <f>(E57+B58)-C58</f>
        <v>217</v>
      </c>
    </row>
    <row r="59">
      <c r="A59">
        <v>44348</v>
      </c>
      <c r="B59">
        <v>240</v>
      </c>
      <c r="C59">
        <v>104</v>
      </c>
      <c r="D59">
        <f>B59-C59</f>
        <v>136</v>
      </c>
      <c r="E59">
        <f>(E58+B59)-C59</f>
        <v>353</v>
      </c>
    </row>
    <row r="60">
      <c r="A60">
        <v>44378</v>
      </c>
      <c r="B60">
        <v>240</v>
      </c>
      <c r="C60">
        <v>157</v>
      </c>
      <c r="D60">
        <f>B60-C60</f>
        <v>83</v>
      </c>
      <c r="E60">
        <f>(E59+B60)-C60</f>
        <v>436</v>
      </c>
    </row>
    <row r="61">
      <c r="A61">
        <v>44409</v>
      </c>
      <c r="B61">
        <v>160</v>
      </c>
      <c r="C61">
        <v>198</v>
      </c>
      <c r="D61">
        <f>B61-C61</f>
        <v>-38</v>
      </c>
      <c r="E61">
        <f>(E60+B61)-C61</f>
        <v>398</v>
      </c>
    </row>
    <row r="62">
      <c r="A62">
        <v>44440</v>
      </c>
      <c r="B62">
        <v>160</v>
      </c>
      <c r="C62">
        <v>168</v>
      </c>
      <c r="D62">
        <f>B62-C62</f>
        <v>-8</v>
      </c>
      <c r="E62">
        <f>(E61+B62)-C62</f>
        <v>390</v>
      </c>
    </row>
    <row r="63">
      <c r="A63">
        <v>44470</v>
      </c>
      <c r="B63">
        <v>160</v>
      </c>
      <c r="C63">
        <v>160</v>
      </c>
      <c r="D63">
        <f>B63-C63</f>
        <v>0</v>
      </c>
      <c r="E63">
        <f>(E62+B63)-C63</f>
        <v>390</v>
      </c>
    </row>
    <row r="64">
      <c r="A64">
        <v>44501</v>
      </c>
      <c r="B64">
        <v>160</v>
      </c>
      <c r="C64">
        <v>160</v>
      </c>
      <c r="D64">
        <f>B64-C64</f>
        <v>0</v>
      </c>
      <c r="E64">
        <f>(E63+B64)-C64</f>
        <v>390</v>
      </c>
    </row>
    <row r="65">
      <c r="A65">
        <v>44531</v>
      </c>
      <c r="B65">
        <v>160</v>
      </c>
      <c r="C65">
        <v>291</v>
      </c>
      <c r="D65">
        <f>B65-C65</f>
        <v>-131</v>
      </c>
      <c r="E65">
        <f>(E64+B65)-C65</f>
        <v>259</v>
      </c>
    </row>
    <row r="66">
      <c r="A66">
        <v>44562</v>
      </c>
      <c r="B66">
        <v>160</v>
      </c>
      <c r="C66">
        <v>168</v>
      </c>
      <c r="D66">
        <f>B66-C66</f>
        <v>-8</v>
      </c>
      <c r="E66">
        <f>(E65+B66)-C66</f>
        <v>251</v>
      </c>
    </row>
    <row r="67">
      <c r="A67">
        <v>44593</v>
      </c>
      <c r="B67">
        <v>160</v>
      </c>
      <c r="C67">
        <v>115</v>
      </c>
      <c r="D67">
        <f>B67-C67</f>
        <v>45</v>
      </c>
      <c r="E67">
        <f>(E66+B67)-C67</f>
        <v>296</v>
      </c>
    </row>
    <row r="68">
      <c r="A68">
        <v>44621</v>
      </c>
      <c r="B68">
        <v>160</v>
      </c>
      <c r="C68">
        <v>201</v>
      </c>
      <c r="D68">
        <f>B68-C68</f>
        <v>-41</v>
      </c>
      <c r="E68">
        <f>(E67+B68)-C68</f>
        <v>255</v>
      </c>
    </row>
    <row r="69">
      <c r="A69">
        <v>44652</v>
      </c>
      <c r="B69">
        <v>160</v>
      </c>
      <c r="C69">
        <v>124</v>
      </c>
      <c r="D69">
        <f>B69-C69</f>
        <v>36</v>
      </c>
      <c r="E69">
        <f>(E68+B69)-C69</f>
        <v>291</v>
      </c>
    </row>
    <row r="70">
      <c r="A70">
        <v>44682</v>
      </c>
      <c r="B70">
        <v>160</v>
      </c>
      <c r="C70">
        <v>227</v>
      </c>
      <c r="D70">
        <f>B70-C70</f>
        <v>-67</v>
      </c>
      <c r="E70">
        <f>(E69+B70)-C70</f>
        <v>224</v>
      </c>
    </row>
    <row r="71">
      <c r="A71">
        <v>44713</v>
      </c>
      <c r="B71">
        <v>160</v>
      </c>
      <c r="C71">
        <v>212</v>
      </c>
      <c r="D71">
        <f>B71-C71</f>
        <v>-52</v>
      </c>
      <c r="E71">
        <f>(E70+B71)-C71</f>
        <v>172</v>
      </c>
    </row>
    <row r="72">
      <c r="A72">
        <v>44743</v>
      </c>
      <c r="B72">
        <v>160</v>
      </c>
      <c r="C72">
        <v>241</v>
      </c>
      <c r="D72">
        <f>B72-C72</f>
        <v>-81</v>
      </c>
      <c r="E72">
        <f>(E71+B72)-C72</f>
        <v>91</v>
      </c>
    </row>
  </sheetData>
  <mergeCells count="2">
    <mergeCell ref="N3:P4"/>
    <mergeCell ref="N12:P13"/>
  </mergeCells>
  <pageMargins left="0.7" right="0.7" top="0.75" bottom="0.75" header="0.3" footer="0.3"/>
  <ignoredErrors>
    <ignoredError numberStoredAsText="1" sqref="A1:P97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HyperlinksChanged>false</HyperlinksChanged>
  <SharedDoc>false</SharedDoc>
  <LinksUpToDate>false</LinksUpToDate>
  <ScaleCrop>false</ScaleCrop>
  <HeadingPairs>
    <vt:vector size="2" baseType="variant">
      <vt:variant>
        <vt:lpstr>Worksheets</vt:lpstr>
      </vt:variant>
      <vt:variant>
        <vt:i4>24</vt:i4>
      </vt:variant>
    </vt:vector>
  </HeadingPairs>
  <TitlesOfParts>
    <vt:vector size="24" baseType="lpstr">
      <vt:lpstr>KPI_IMs_prueba</vt:lpstr>
      <vt:lpstr>DetalleTiendas</vt:lpstr>
      <vt:lpstr>KPI IMs</vt:lpstr>
      <vt:lpstr>REPORTE IMS MAYORES</vt:lpstr>
      <vt:lpstr>Reporte Problems</vt:lpstr>
      <vt:lpstr>Tabla dinámica 10</vt:lpstr>
      <vt:lpstr>Tiendas</vt:lpstr>
      <vt:lpstr>CONSOLIDADO REMOTO</vt:lpstr>
      <vt:lpstr>Reporte Peticiones</vt:lpstr>
      <vt:lpstr>Reporte Grupos Resolutores M</vt:lpstr>
      <vt:lpstr>Reporte Usuarios Ajustados</vt:lpstr>
      <vt:lpstr>Gestion de Ubicaciones</vt:lpstr>
      <vt:lpstr>REPORTE CENCO</vt:lpstr>
      <vt:lpstr>Consolidado SIMEL</vt:lpstr>
      <vt:lpstr>OTROS PROY CENCO</vt:lpstr>
      <vt:lpstr>Tabla dinámica 8</vt:lpstr>
      <vt:lpstr>Copia de REPORTE CENCO</vt:lpstr>
      <vt:lpstr>DINAMICAS</vt:lpstr>
      <vt:lpstr>TD SIMEL</vt:lpstr>
      <vt:lpstr>Tabla dinámica 3</vt:lpstr>
      <vt:lpstr>PRODUCTIVIDAD</vt:lpstr>
      <vt:lpstr>TD</vt:lpstr>
      <vt:lpstr>personal</vt:lpstr>
      <vt:lpstr>SALDO BOLSA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2025-07-28T13:27:26Z</dcterms:created>
  <dcterms:modified xsi:type="dcterms:W3CDTF">2025-08-11T14:01:24Z</dcterms:modified>
</cp:coreProperties>
</file>